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90" yWindow="570" windowWidth="17895" windowHeight="8835"/>
  </bookViews>
  <sheets>
    <sheet name="SCDAPT1" sheetId="1" r:id="rId1"/>
    <sheet name="SCDAVER" sheetId="2" r:id="rId2"/>
    <sheet name="SCDAVERF" sheetId="3" r:id="rId3"/>
    <sheet name="SCDBPTASN1" sheetId="4" r:id="rId4"/>
    <sheet name="SCDBPTASN1FE" sheetId="5" r:id="rId5"/>
    <sheet name="SCDBPTASN2" sheetId="6" r:id="rId6"/>
    <sheet name="SCDBPTASN2FE" sheetId="7" r:id="rId7"/>
    <sheet name="SCDBPTAVER" sheetId="8" r:id="rId8"/>
    <sheet name="SCDBPTBSN1" sheetId="9" r:id="rId9"/>
    <sheet name="SCDBPTBSN1FE" sheetId="10" r:id="rId10"/>
    <sheet name="SCDBPTBSN1B" sheetId="11" r:id="rId11"/>
    <sheet name="SCDBPTBSN2" sheetId="12" r:id="rId12"/>
    <sheet name="SCDBPTBSN2FE" sheetId="13" r:id="rId13"/>
    <sheet name="SCDBPTBSN2B" sheetId="14" r:id="rId14"/>
    <sheet name="SCDBPTBVER" sheetId="15" r:id="rId15"/>
    <sheet name="SCDBPTCSN1" sheetId="16" r:id="rId16"/>
    <sheet name="SCDBPTCSN2" sheetId="17" r:id="rId17"/>
    <sheet name="SCDBPTD" sheetId="18" r:id="rId18"/>
    <sheet name="SCDBVER" sheetId="19" r:id="rId19"/>
    <sheet name="SCDLPT1" sheetId="20" r:id="rId20"/>
    <sheet name="SCDLPT1F" sheetId="21" r:id="rId21"/>
    <sheet name="SCDLPT2" sheetId="22" r:id="rId22"/>
    <sheet name="SCDLPT2F" sheetId="23" r:id="rId23"/>
    <sheet name="SCDPT1" sheetId="24" r:id="rId24"/>
    <sheet name="SCDPT1ASN1" sheetId="25" r:id="rId25"/>
    <sheet name="SCDPT1ASN1F" sheetId="26" r:id="rId26"/>
    <sheet name="SCDPT1ASN2" sheetId="27" r:id="rId27"/>
    <sheet name="SCDPT2SN1" sheetId="28" r:id="rId28"/>
    <sheet name="SCDPT2SN2" sheetId="29" r:id="rId29"/>
    <sheet name="SCDPT2SN2F" sheetId="30" r:id="rId30"/>
    <sheet name="SCDPT3" sheetId="31" r:id="rId31"/>
    <sheet name="SCDPT4" sheetId="32" r:id="rId32"/>
    <sheet name="SCDPT5" sheetId="33" r:id="rId33"/>
    <sheet name="SCDPT6SN1" sheetId="34" r:id="rId34"/>
    <sheet name="SCDPT6SN1F" sheetId="35" r:id="rId35"/>
    <sheet name="SCDPT6SN2" sheetId="36" r:id="rId36"/>
  </sheets>
  <definedNames>
    <definedName name="SCDAPT1_0100000_Range" localSheetId="0">SCDAPT1!$C$7:$W$9</definedName>
    <definedName name="SCDAPT1_0199999_10" localSheetId="0">SCDAPT1!$L$10</definedName>
    <definedName name="SCDAPT1_0199999_11" localSheetId="0">SCDAPT1!$M$10</definedName>
    <definedName name="SCDAPT1_0199999_12" localSheetId="0">SCDAPT1!$N$10</definedName>
    <definedName name="SCDAPT1_0199999_13" localSheetId="0">SCDAPT1!$O$10</definedName>
    <definedName name="SCDAPT1_0199999_14" localSheetId="0">SCDAPT1!$P$10</definedName>
    <definedName name="SCDAPT1_0199999_15" localSheetId="0">SCDAPT1!$Q$10</definedName>
    <definedName name="SCDAPT1_0199999_16" localSheetId="0">SCDAPT1!$R$10</definedName>
    <definedName name="SCDAPT1_0199999_20" localSheetId="0">SCDAPT1!$V$10</definedName>
    <definedName name="SCDAPT1_0199999_21" localSheetId="0">SCDAPT1!$W$10</definedName>
    <definedName name="SCDAPT1_0199999_8" localSheetId="0">SCDAPT1!$J$10</definedName>
    <definedName name="SCDAPT1_0199999_9" localSheetId="0">SCDAPT1!$K$10</definedName>
    <definedName name="SCDAPT1_01BEGIN_1" localSheetId="0">SCDAPT1!$C$7</definedName>
    <definedName name="SCDAPT1_01BEGIN_10" localSheetId="0">SCDAPT1!$L$7</definedName>
    <definedName name="SCDAPT1_01BEGIN_11" localSheetId="0">SCDAPT1!$M$7</definedName>
    <definedName name="SCDAPT1_01BEGIN_12" localSheetId="0">SCDAPT1!$N$7</definedName>
    <definedName name="SCDAPT1_01BEGIN_13" localSheetId="0">SCDAPT1!$O$7</definedName>
    <definedName name="SCDAPT1_01BEGIN_14" localSheetId="0">SCDAPT1!$P$7</definedName>
    <definedName name="SCDAPT1_01BEGIN_15" localSheetId="0">SCDAPT1!$Q$7</definedName>
    <definedName name="SCDAPT1_01BEGIN_16" localSheetId="0">SCDAPT1!$R$7</definedName>
    <definedName name="SCDAPT1_01BEGIN_17" localSheetId="0">SCDAPT1!$S$7</definedName>
    <definedName name="SCDAPT1_01BEGIN_18" localSheetId="0">SCDAPT1!$T$7</definedName>
    <definedName name="SCDAPT1_01BEGIN_19" localSheetId="0">SCDAPT1!$U$7</definedName>
    <definedName name="SCDAPT1_01BEGIN_2" localSheetId="0">SCDAPT1!$D$7</definedName>
    <definedName name="SCDAPT1_01BEGIN_20" localSheetId="0">SCDAPT1!$V$7</definedName>
    <definedName name="SCDAPT1_01BEGIN_21" localSheetId="0">SCDAPT1!$W$7</definedName>
    <definedName name="SCDAPT1_01BEGIN_3" localSheetId="0">SCDAPT1!$E$7</definedName>
    <definedName name="SCDAPT1_01BEGIN_4" localSheetId="0">SCDAPT1!$F$7</definedName>
    <definedName name="SCDAPT1_01BEGIN_5" localSheetId="0">SCDAPT1!$G$7</definedName>
    <definedName name="SCDAPT1_01BEGIN_6" localSheetId="0">SCDAPT1!$H$7</definedName>
    <definedName name="SCDAPT1_01BEGIN_7" localSheetId="0">SCDAPT1!$I$7</definedName>
    <definedName name="SCDAPT1_01BEGIN_8" localSheetId="0">SCDAPT1!$J$7</definedName>
    <definedName name="SCDAPT1_01BEGIN_9" localSheetId="0">SCDAPT1!$K$7</definedName>
    <definedName name="SCDAPT1_01ENDIN_10" localSheetId="0">SCDAPT1!$L$9</definedName>
    <definedName name="SCDAPT1_01ENDIN_11" localSheetId="0">SCDAPT1!$M$9</definedName>
    <definedName name="SCDAPT1_01ENDIN_12" localSheetId="0">SCDAPT1!$N$9</definedName>
    <definedName name="SCDAPT1_01ENDIN_13" localSheetId="0">SCDAPT1!$O$9</definedName>
    <definedName name="SCDAPT1_01ENDIN_14" localSheetId="0">SCDAPT1!$P$9</definedName>
    <definedName name="SCDAPT1_01ENDIN_15" localSheetId="0">SCDAPT1!$Q$9</definedName>
    <definedName name="SCDAPT1_01ENDIN_16" localSheetId="0">SCDAPT1!$R$9</definedName>
    <definedName name="SCDAPT1_01ENDIN_17" localSheetId="0">SCDAPT1!$S$9</definedName>
    <definedName name="SCDAPT1_01ENDIN_18" localSheetId="0">SCDAPT1!$T$9</definedName>
    <definedName name="SCDAPT1_01ENDIN_19" localSheetId="0">SCDAPT1!$U$9</definedName>
    <definedName name="SCDAPT1_01ENDIN_2" localSheetId="0">SCDAPT1!$D$9</definedName>
    <definedName name="SCDAPT1_01ENDIN_20" localSheetId="0">SCDAPT1!$V$9</definedName>
    <definedName name="SCDAPT1_01ENDIN_21" localSheetId="0">SCDAPT1!$W$9</definedName>
    <definedName name="SCDAPT1_01ENDIN_3" localSheetId="0">SCDAPT1!$E$9</definedName>
    <definedName name="SCDAPT1_01ENDIN_4" localSheetId="0">SCDAPT1!$F$9</definedName>
    <definedName name="SCDAPT1_01ENDIN_5" localSheetId="0">SCDAPT1!$G$9</definedName>
    <definedName name="SCDAPT1_01ENDIN_6" localSheetId="0">SCDAPT1!$H$9</definedName>
    <definedName name="SCDAPT1_01ENDIN_7" localSheetId="0">SCDAPT1!$I$9</definedName>
    <definedName name="SCDAPT1_01ENDIN_8" localSheetId="0">SCDAPT1!$J$9</definedName>
    <definedName name="SCDAPT1_01ENDIN_9" localSheetId="0">SCDAPT1!$K$9</definedName>
    <definedName name="SCDAPT1_0200000_Range" localSheetId="0">SCDAPT1!$C$11:$W$13</definedName>
    <definedName name="SCDAPT1_0299999_10" localSheetId="0">SCDAPT1!$L$14</definedName>
    <definedName name="SCDAPT1_0299999_11" localSheetId="0">SCDAPT1!$M$14</definedName>
    <definedName name="SCDAPT1_0299999_12" localSheetId="0">SCDAPT1!$N$14</definedName>
    <definedName name="SCDAPT1_0299999_13" localSheetId="0">SCDAPT1!$O$14</definedName>
    <definedName name="SCDAPT1_0299999_14" localSheetId="0">SCDAPT1!$P$14</definedName>
    <definedName name="SCDAPT1_0299999_15" localSheetId="0">SCDAPT1!$Q$14</definedName>
    <definedName name="SCDAPT1_0299999_16" localSheetId="0">SCDAPT1!$R$14</definedName>
    <definedName name="SCDAPT1_0299999_20" localSheetId="0">SCDAPT1!$V$14</definedName>
    <definedName name="SCDAPT1_0299999_21" localSheetId="0">SCDAPT1!$W$14</definedName>
    <definedName name="SCDAPT1_0299999_8" localSheetId="0">SCDAPT1!$J$14</definedName>
    <definedName name="SCDAPT1_0299999_9" localSheetId="0">SCDAPT1!$K$14</definedName>
    <definedName name="SCDAPT1_02BEGIN_1" localSheetId="0">SCDAPT1!$C$11</definedName>
    <definedName name="SCDAPT1_02BEGIN_10" localSheetId="0">SCDAPT1!$L$11</definedName>
    <definedName name="SCDAPT1_02BEGIN_11" localSheetId="0">SCDAPT1!$M$11</definedName>
    <definedName name="SCDAPT1_02BEGIN_12" localSheetId="0">SCDAPT1!$N$11</definedName>
    <definedName name="SCDAPT1_02BEGIN_13" localSheetId="0">SCDAPT1!$O$11</definedName>
    <definedName name="SCDAPT1_02BEGIN_14" localSheetId="0">SCDAPT1!$P$11</definedName>
    <definedName name="SCDAPT1_02BEGIN_15" localSheetId="0">SCDAPT1!$Q$11</definedName>
    <definedName name="SCDAPT1_02BEGIN_16" localSheetId="0">SCDAPT1!$R$11</definedName>
    <definedName name="SCDAPT1_02BEGIN_17" localSheetId="0">SCDAPT1!$S$11</definedName>
    <definedName name="SCDAPT1_02BEGIN_18" localSheetId="0">SCDAPT1!$T$11</definedName>
    <definedName name="SCDAPT1_02BEGIN_19" localSheetId="0">SCDAPT1!$U$11</definedName>
    <definedName name="SCDAPT1_02BEGIN_2" localSheetId="0">SCDAPT1!$D$11</definedName>
    <definedName name="SCDAPT1_02BEGIN_20" localSheetId="0">SCDAPT1!$V$11</definedName>
    <definedName name="SCDAPT1_02BEGIN_21" localSheetId="0">SCDAPT1!$W$11</definedName>
    <definedName name="SCDAPT1_02BEGIN_3" localSheetId="0">SCDAPT1!$E$11</definedName>
    <definedName name="SCDAPT1_02BEGIN_4" localSheetId="0">SCDAPT1!$F$11</definedName>
    <definedName name="SCDAPT1_02BEGIN_5" localSheetId="0">SCDAPT1!$G$11</definedName>
    <definedName name="SCDAPT1_02BEGIN_6" localSheetId="0">SCDAPT1!$H$11</definedName>
    <definedName name="SCDAPT1_02BEGIN_7" localSheetId="0">SCDAPT1!$I$11</definedName>
    <definedName name="SCDAPT1_02BEGIN_8" localSheetId="0">SCDAPT1!$J$11</definedName>
    <definedName name="SCDAPT1_02BEGIN_9" localSheetId="0">SCDAPT1!$K$11</definedName>
    <definedName name="SCDAPT1_02ENDIN_10" localSheetId="0">SCDAPT1!$L$13</definedName>
    <definedName name="SCDAPT1_02ENDIN_11" localSheetId="0">SCDAPT1!$M$13</definedName>
    <definedName name="SCDAPT1_02ENDIN_12" localSheetId="0">SCDAPT1!$N$13</definedName>
    <definedName name="SCDAPT1_02ENDIN_13" localSheetId="0">SCDAPT1!$O$13</definedName>
    <definedName name="SCDAPT1_02ENDIN_14" localSheetId="0">SCDAPT1!$P$13</definedName>
    <definedName name="SCDAPT1_02ENDIN_15" localSheetId="0">SCDAPT1!$Q$13</definedName>
    <definedName name="SCDAPT1_02ENDIN_16" localSheetId="0">SCDAPT1!$R$13</definedName>
    <definedName name="SCDAPT1_02ENDIN_17" localSheetId="0">SCDAPT1!$S$13</definedName>
    <definedName name="SCDAPT1_02ENDIN_18" localSheetId="0">SCDAPT1!$T$13</definedName>
    <definedName name="SCDAPT1_02ENDIN_19" localSheetId="0">SCDAPT1!$U$13</definedName>
    <definedName name="SCDAPT1_02ENDIN_2" localSheetId="0">SCDAPT1!$D$13</definedName>
    <definedName name="SCDAPT1_02ENDIN_20" localSheetId="0">SCDAPT1!$V$13</definedName>
    <definedName name="SCDAPT1_02ENDIN_21" localSheetId="0">SCDAPT1!$W$13</definedName>
    <definedName name="SCDAPT1_02ENDIN_3" localSheetId="0">SCDAPT1!$E$13</definedName>
    <definedName name="SCDAPT1_02ENDIN_4" localSheetId="0">SCDAPT1!$F$13</definedName>
    <definedName name="SCDAPT1_02ENDIN_5" localSheetId="0">SCDAPT1!$G$13</definedName>
    <definedName name="SCDAPT1_02ENDIN_6" localSheetId="0">SCDAPT1!$H$13</definedName>
    <definedName name="SCDAPT1_02ENDIN_7" localSheetId="0">SCDAPT1!$I$13</definedName>
    <definedName name="SCDAPT1_02ENDIN_8" localSheetId="0">SCDAPT1!$J$13</definedName>
    <definedName name="SCDAPT1_02ENDIN_9" localSheetId="0">SCDAPT1!$K$13</definedName>
    <definedName name="SCDAPT1_0300000_Range" localSheetId="0">SCDAPT1!$C$15:$W$17</definedName>
    <definedName name="SCDAPT1_0399999_10" localSheetId="0">SCDAPT1!$L$18</definedName>
    <definedName name="SCDAPT1_0399999_11" localSheetId="0">SCDAPT1!$M$18</definedName>
    <definedName name="SCDAPT1_0399999_12" localSheetId="0">SCDAPT1!$N$18</definedName>
    <definedName name="SCDAPT1_0399999_13" localSheetId="0">SCDAPT1!$O$18</definedName>
    <definedName name="SCDAPT1_0399999_14" localSheetId="0">SCDAPT1!$P$18</definedName>
    <definedName name="SCDAPT1_0399999_15" localSheetId="0">SCDAPT1!$Q$18</definedName>
    <definedName name="SCDAPT1_0399999_16" localSheetId="0">SCDAPT1!$R$18</definedName>
    <definedName name="SCDAPT1_0399999_20" localSheetId="0">SCDAPT1!$V$18</definedName>
    <definedName name="SCDAPT1_0399999_21" localSheetId="0">SCDAPT1!$W$18</definedName>
    <definedName name="SCDAPT1_0399999_8" localSheetId="0">SCDAPT1!$J$18</definedName>
    <definedName name="SCDAPT1_0399999_9" localSheetId="0">SCDAPT1!$K$18</definedName>
    <definedName name="SCDAPT1_03BEGIN_1" localSheetId="0">SCDAPT1!$C$15</definedName>
    <definedName name="SCDAPT1_03BEGIN_10" localSheetId="0">SCDAPT1!$L$15</definedName>
    <definedName name="SCDAPT1_03BEGIN_11" localSheetId="0">SCDAPT1!$M$15</definedName>
    <definedName name="SCDAPT1_03BEGIN_12" localSheetId="0">SCDAPT1!$N$15</definedName>
    <definedName name="SCDAPT1_03BEGIN_13" localSheetId="0">SCDAPT1!$O$15</definedName>
    <definedName name="SCDAPT1_03BEGIN_14" localSheetId="0">SCDAPT1!$P$15</definedName>
    <definedName name="SCDAPT1_03BEGIN_15" localSheetId="0">SCDAPT1!$Q$15</definedName>
    <definedName name="SCDAPT1_03BEGIN_16" localSheetId="0">SCDAPT1!$R$15</definedName>
    <definedName name="SCDAPT1_03BEGIN_17" localSheetId="0">SCDAPT1!$S$15</definedName>
    <definedName name="SCDAPT1_03BEGIN_18" localSheetId="0">SCDAPT1!$T$15</definedName>
    <definedName name="SCDAPT1_03BEGIN_19" localSheetId="0">SCDAPT1!$U$15</definedName>
    <definedName name="SCDAPT1_03BEGIN_2" localSheetId="0">SCDAPT1!$D$15</definedName>
    <definedName name="SCDAPT1_03BEGIN_20" localSheetId="0">SCDAPT1!$V$15</definedName>
    <definedName name="SCDAPT1_03BEGIN_21" localSheetId="0">SCDAPT1!$W$15</definedName>
    <definedName name="SCDAPT1_03BEGIN_3" localSheetId="0">SCDAPT1!$E$15</definedName>
    <definedName name="SCDAPT1_03BEGIN_4" localSheetId="0">SCDAPT1!$F$15</definedName>
    <definedName name="SCDAPT1_03BEGIN_5" localSheetId="0">SCDAPT1!$G$15</definedName>
    <definedName name="SCDAPT1_03BEGIN_6" localSheetId="0">SCDAPT1!$H$15</definedName>
    <definedName name="SCDAPT1_03BEGIN_7" localSheetId="0">SCDAPT1!$I$15</definedName>
    <definedName name="SCDAPT1_03BEGIN_8" localSheetId="0">SCDAPT1!$J$15</definedName>
    <definedName name="SCDAPT1_03BEGIN_9" localSheetId="0">SCDAPT1!$K$15</definedName>
    <definedName name="SCDAPT1_03ENDIN_10" localSheetId="0">SCDAPT1!$L$17</definedName>
    <definedName name="SCDAPT1_03ENDIN_11" localSheetId="0">SCDAPT1!$M$17</definedName>
    <definedName name="SCDAPT1_03ENDIN_12" localSheetId="0">SCDAPT1!$N$17</definedName>
    <definedName name="SCDAPT1_03ENDIN_13" localSheetId="0">SCDAPT1!$O$17</definedName>
    <definedName name="SCDAPT1_03ENDIN_14" localSheetId="0">SCDAPT1!$P$17</definedName>
    <definedName name="SCDAPT1_03ENDIN_15" localSheetId="0">SCDAPT1!$Q$17</definedName>
    <definedName name="SCDAPT1_03ENDIN_16" localSheetId="0">SCDAPT1!$R$17</definedName>
    <definedName name="SCDAPT1_03ENDIN_17" localSheetId="0">SCDAPT1!$S$17</definedName>
    <definedName name="SCDAPT1_03ENDIN_18" localSheetId="0">SCDAPT1!$T$17</definedName>
    <definedName name="SCDAPT1_03ENDIN_19" localSheetId="0">SCDAPT1!$U$17</definedName>
    <definedName name="SCDAPT1_03ENDIN_2" localSheetId="0">SCDAPT1!$D$17</definedName>
    <definedName name="SCDAPT1_03ENDIN_20" localSheetId="0">SCDAPT1!$V$17</definedName>
    <definedName name="SCDAPT1_03ENDIN_21" localSheetId="0">SCDAPT1!$W$17</definedName>
    <definedName name="SCDAPT1_03ENDIN_3" localSheetId="0">SCDAPT1!$E$17</definedName>
    <definedName name="SCDAPT1_03ENDIN_4" localSheetId="0">SCDAPT1!$F$17</definedName>
    <definedName name="SCDAPT1_03ENDIN_5" localSheetId="0">SCDAPT1!$G$17</definedName>
    <definedName name="SCDAPT1_03ENDIN_6" localSheetId="0">SCDAPT1!$H$17</definedName>
    <definedName name="SCDAPT1_03ENDIN_7" localSheetId="0">SCDAPT1!$I$17</definedName>
    <definedName name="SCDAPT1_03ENDIN_8" localSheetId="0">SCDAPT1!$J$17</definedName>
    <definedName name="SCDAPT1_03ENDIN_9" localSheetId="0">SCDAPT1!$K$17</definedName>
    <definedName name="SCDAPT1_0400000_Range" localSheetId="0">SCDAPT1!$C$19:$W$21</definedName>
    <definedName name="SCDAPT1_0499999_10" localSheetId="0">SCDAPT1!$L$22</definedName>
    <definedName name="SCDAPT1_0499999_11" localSheetId="0">SCDAPT1!$M$22</definedName>
    <definedName name="SCDAPT1_0499999_12" localSheetId="0">SCDAPT1!$N$22</definedName>
    <definedName name="SCDAPT1_0499999_13" localSheetId="0">SCDAPT1!$O$22</definedName>
    <definedName name="SCDAPT1_0499999_14" localSheetId="0">SCDAPT1!$P$22</definedName>
    <definedName name="SCDAPT1_0499999_15" localSheetId="0">SCDAPT1!$Q$22</definedName>
    <definedName name="SCDAPT1_0499999_16" localSheetId="0">SCDAPT1!$R$22</definedName>
    <definedName name="SCDAPT1_0499999_20" localSheetId="0">SCDAPT1!$V$22</definedName>
    <definedName name="SCDAPT1_0499999_21" localSheetId="0">SCDAPT1!$W$22</definedName>
    <definedName name="SCDAPT1_0499999_8" localSheetId="0">SCDAPT1!$J$22</definedName>
    <definedName name="SCDAPT1_0499999_9" localSheetId="0">SCDAPT1!$K$22</definedName>
    <definedName name="SCDAPT1_04BEGIN_1" localSheetId="0">SCDAPT1!$C$19</definedName>
    <definedName name="SCDAPT1_04BEGIN_10" localSheetId="0">SCDAPT1!$L$19</definedName>
    <definedName name="SCDAPT1_04BEGIN_11" localSheetId="0">SCDAPT1!$M$19</definedName>
    <definedName name="SCDAPT1_04BEGIN_12" localSheetId="0">SCDAPT1!$N$19</definedName>
    <definedName name="SCDAPT1_04BEGIN_13" localSheetId="0">SCDAPT1!$O$19</definedName>
    <definedName name="SCDAPT1_04BEGIN_14" localSheetId="0">SCDAPT1!$P$19</definedName>
    <definedName name="SCDAPT1_04BEGIN_15" localSheetId="0">SCDAPT1!$Q$19</definedName>
    <definedName name="SCDAPT1_04BEGIN_16" localSheetId="0">SCDAPT1!$R$19</definedName>
    <definedName name="SCDAPT1_04BEGIN_17" localSheetId="0">SCDAPT1!$S$19</definedName>
    <definedName name="SCDAPT1_04BEGIN_18" localSheetId="0">SCDAPT1!$T$19</definedName>
    <definedName name="SCDAPT1_04BEGIN_19" localSheetId="0">SCDAPT1!$U$19</definedName>
    <definedName name="SCDAPT1_04BEGIN_2" localSheetId="0">SCDAPT1!$D$19</definedName>
    <definedName name="SCDAPT1_04BEGIN_20" localSheetId="0">SCDAPT1!$V$19</definedName>
    <definedName name="SCDAPT1_04BEGIN_21" localSheetId="0">SCDAPT1!$W$19</definedName>
    <definedName name="SCDAPT1_04BEGIN_3" localSheetId="0">SCDAPT1!$E$19</definedName>
    <definedName name="SCDAPT1_04BEGIN_4" localSheetId="0">SCDAPT1!$F$19</definedName>
    <definedName name="SCDAPT1_04BEGIN_5" localSheetId="0">SCDAPT1!$G$19</definedName>
    <definedName name="SCDAPT1_04BEGIN_6" localSheetId="0">SCDAPT1!$H$19</definedName>
    <definedName name="SCDAPT1_04BEGIN_7" localSheetId="0">SCDAPT1!$I$19</definedName>
    <definedName name="SCDAPT1_04BEGIN_8" localSheetId="0">SCDAPT1!$J$19</definedName>
    <definedName name="SCDAPT1_04BEGIN_9" localSheetId="0">SCDAPT1!$K$19</definedName>
    <definedName name="SCDAPT1_04ENDIN_10" localSheetId="0">SCDAPT1!$L$21</definedName>
    <definedName name="SCDAPT1_04ENDIN_11" localSheetId="0">SCDAPT1!$M$21</definedName>
    <definedName name="SCDAPT1_04ENDIN_12" localSheetId="0">SCDAPT1!$N$21</definedName>
    <definedName name="SCDAPT1_04ENDIN_13" localSheetId="0">SCDAPT1!$O$21</definedName>
    <definedName name="SCDAPT1_04ENDIN_14" localSheetId="0">SCDAPT1!$P$21</definedName>
    <definedName name="SCDAPT1_04ENDIN_15" localSheetId="0">SCDAPT1!$Q$21</definedName>
    <definedName name="SCDAPT1_04ENDIN_16" localSheetId="0">SCDAPT1!$R$21</definedName>
    <definedName name="SCDAPT1_04ENDIN_17" localSheetId="0">SCDAPT1!$S$21</definedName>
    <definedName name="SCDAPT1_04ENDIN_18" localSheetId="0">SCDAPT1!$T$21</definedName>
    <definedName name="SCDAPT1_04ENDIN_19" localSheetId="0">SCDAPT1!$U$21</definedName>
    <definedName name="SCDAPT1_04ENDIN_2" localSheetId="0">SCDAPT1!$D$21</definedName>
    <definedName name="SCDAPT1_04ENDIN_20" localSheetId="0">SCDAPT1!$V$21</definedName>
    <definedName name="SCDAPT1_04ENDIN_21" localSheetId="0">SCDAPT1!$W$21</definedName>
    <definedName name="SCDAPT1_04ENDIN_3" localSheetId="0">SCDAPT1!$E$21</definedName>
    <definedName name="SCDAPT1_04ENDIN_4" localSheetId="0">SCDAPT1!$F$21</definedName>
    <definedName name="SCDAPT1_04ENDIN_5" localSheetId="0">SCDAPT1!$G$21</definedName>
    <definedName name="SCDAPT1_04ENDIN_6" localSheetId="0">SCDAPT1!$H$21</definedName>
    <definedName name="SCDAPT1_04ENDIN_7" localSheetId="0">SCDAPT1!$I$21</definedName>
    <definedName name="SCDAPT1_04ENDIN_8" localSheetId="0">SCDAPT1!$J$21</definedName>
    <definedName name="SCDAPT1_04ENDIN_9" localSheetId="0">SCDAPT1!$K$21</definedName>
    <definedName name="SCDAPT1_0599999_10" localSheetId="0">SCDAPT1!$L$23</definedName>
    <definedName name="SCDAPT1_0599999_11" localSheetId="0">SCDAPT1!$M$23</definedName>
    <definedName name="SCDAPT1_0599999_12" localSheetId="0">SCDAPT1!$N$23</definedName>
    <definedName name="SCDAPT1_0599999_13" localSheetId="0">SCDAPT1!$O$23</definedName>
    <definedName name="SCDAPT1_0599999_14" localSheetId="0">SCDAPT1!$P$23</definedName>
    <definedName name="SCDAPT1_0599999_15" localSheetId="0">SCDAPT1!$Q$23</definedName>
    <definedName name="SCDAPT1_0599999_16" localSheetId="0">SCDAPT1!$R$23</definedName>
    <definedName name="SCDAPT1_0599999_20" localSheetId="0">SCDAPT1!$V$23</definedName>
    <definedName name="SCDAPT1_0599999_21" localSheetId="0">SCDAPT1!$W$23</definedName>
    <definedName name="SCDAPT1_0599999_8" localSheetId="0">SCDAPT1!$J$23</definedName>
    <definedName name="SCDAPT1_0599999_9" localSheetId="0">SCDAPT1!$K$23</definedName>
    <definedName name="SCDAPT1_0600000_Range" localSheetId="0">SCDAPT1!$C$24:$W$26</definedName>
    <definedName name="SCDAPT1_0699999_10" localSheetId="0">SCDAPT1!$L$27</definedName>
    <definedName name="SCDAPT1_0699999_11" localSheetId="0">SCDAPT1!$M$27</definedName>
    <definedName name="SCDAPT1_0699999_12" localSheetId="0">SCDAPT1!$N$27</definedName>
    <definedName name="SCDAPT1_0699999_13" localSheetId="0">SCDAPT1!$O$27</definedName>
    <definedName name="SCDAPT1_0699999_14" localSheetId="0">SCDAPT1!$P$27</definedName>
    <definedName name="SCDAPT1_0699999_15" localSheetId="0">SCDAPT1!$Q$27</definedName>
    <definedName name="SCDAPT1_0699999_16" localSheetId="0">SCDAPT1!$R$27</definedName>
    <definedName name="SCDAPT1_0699999_20" localSheetId="0">SCDAPT1!$V$27</definedName>
    <definedName name="SCDAPT1_0699999_21" localSheetId="0">SCDAPT1!$W$27</definedName>
    <definedName name="SCDAPT1_0699999_8" localSheetId="0">SCDAPT1!$J$27</definedName>
    <definedName name="SCDAPT1_0699999_9" localSheetId="0">SCDAPT1!$K$27</definedName>
    <definedName name="SCDAPT1_06BEGIN_1" localSheetId="0">SCDAPT1!$C$24</definedName>
    <definedName name="SCDAPT1_06BEGIN_10" localSheetId="0">SCDAPT1!$L$24</definedName>
    <definedName name="SCDAPT1_06BEGIN_11" localSheetId="0">SCDAPT1!$M$24</definedName>
    <definedName name="SCDAPT1_06BEGIN_12" localSheetId="0">SCDAPT1!$N$24</definedName>
    <definedName name="SCDAPT1_06BEGIN_13" localSheetId="0">SCDAPT1!$O$24</definedName>
    <definedName name="SCDAPT1_06BEGIN_14" localSheetId="0">SCDAPT1!$P$24</definedName>
    <definedName name="SCDAPT1_06BEGIN_15" localSheetId="0">SCDAPT1!$Q$24</definedName>
    <definedName name="SCDAPT1_06BEGIN_16" localSheetId="0">SCDAPT1!$R$24</definedName>
    <definedName name="SCDAPT1_06BEGIN_17" localSheetId="0">SCDAPT1!$S$24</definedName>
    <definedName name="SCDAPT1_06BEGIN_18" localSheetId="0">SCDAPT1!$T$24</definedName>
    <definedName name="SCDAPT1_06BEGIN_19" localSheetId="0">SCDAPT1!$U$24</definedName>
    <definedName name="SCDAPT1_06BEGIN_2" localSheetId="0">SCDAPT1!$D$24</definedName>
    <definedName name="SCDAPT1_06BEGIN_20" localSheetId="0">SCDAPT1!$V$24</definedName>
    <definedName name="SCDAPT1_06BEGIN_21" localSheetId="0">SCDAPT1!$W$24</definedName>
    <definedName name="SCDAPT1_06BEGIN_3" localSheetId="0">SCDAPT1!$E$24</definedName>
    <definedName name="SCDAPT1_06BEGIN_4" localSheetId="0">SCDAPT1!$F$24</definedName>
    <definedName name="SCDAPT1_06BEGIN_5" localSheetId="0">SCDAPT1!$G$24</definedName>
    <definedName name="SCDAPT1_06BEGIN_6" localSheetId="0">SCDAPT1!$H$24</definedName>
    <definedName name="SCDAPT1_06BEGIN_7" localSheetId="0">SCDAPT1!$I$24</definedName>
    <definedName name="SCDAPT1_06BEGIN_8" localSheetId="0">SCDAPT1!$J$24</definedName>
    <definedName name="SCDAPT1_06BEGIN_9" localSheetId="0">SCDAPT1!$K$24</definedName>
    <definedName name="SCDAPT1_06ENDIN_10" localSheetId="0">SCDAPT1!$L$26</definedName>
    <definedName name="SCDAPT1_06ENDIN_11" localSheetId="0">SCDAPT1!$M$26</definedName>
    <definedName name="SCDAPT1_06ENDIN_12" localSheetId="0">SCDAPT1!$N$26</definedName>
    <definedName name="SCDAPT1_06ENDIN_13" localSheetId="0">SCDAPT1!$O$26</definedName>
    <definedName name="SCDAPT1_06ENDIN_14" localSheetId="0">SCDAPT1!$P$26</definedName>
    <definedName name="SCDAPT1_06ENDIN_15" localSheetId="0">SCDAPT1!$Q$26</definedName>
    <definedName name="SCDAPT1_06ENDIN_16" localSheetId="0">SCDAPT1!$R$26</definedName>
    <definedName name="SCDAPT1_06ENDIN_17" localSheetId="0">SCDAPT1!$S$26</definedName>
    <definedName name="SCDAPT1_06ENDIN_18" localSheetId="0">SCDAPT1!$T$26</definedName>
    <definedName name="SCDAPT1_06ENDIN_19" localSheetId="0">SCDAPT1!$U$26</definedName>
    <definedName name="SCDAPT1_06ENDIN_2" localSheetId="0">SCDAPT1!$D$26</definedName>
    <definedName name="SCDAPT1_06ENDIN_20" localSheetId="0">SCDAPT1!$V$26</definedName>
    <definedName name="SCDAPT1_06ENDIN_21" localSheetId="0">SCDAPT1!$W$26</definedName>
    <definedName name="SCDAPT1_06ENDIN_3" localSheetId="0">SCDAPT1!$E$26</definedName>
    <definedName name="SCDAPT1_06ENDIN_4" localSheetId="0">SCDAPT1!$F$26</definedName>
    <definedName name="SCDAPT1_06ENDIN_5" localSheetId="0">SCDAPT1!$G$26</definedName>
    <definedName name="SCDAPT1_06ENDIN_6" localSheetId="0">SCDAPT1!$H$26</definedName>
    <definedName name="SCDAPT1_06ENDIN_7" localSheetId="0">SCDAPT1!$I$26</definedName>
    <definedName name="SCDAPT1_06ENDIN_8" localSheetId="0">SCDAPT1!$J$26</definedName>
    <definedName name="SCDAPT1_06ENDIN_9" localSheetId="0">SCDAPT1!$K$26</definedName>
    <definedName name="SCDAPT1_0700000_Range" localSheetId="0">SCDAPT1!$C$28:$W$30</definedName>
    <definedName name="SCDAPT1_0799999_10" localSheetId="0">SCDAPT1!$L$31</definedName>
    <definedName name="SCDAPT1_0799999_11" localSheetId="0">SCDAPT1!$M$31</definedName>
    <definedName name="SCDAPT1_0799999_12" localSheetId="0">SCDAPT1!$N$31</definedName>
    <definedName name="SCDAPT1_0799999_13" localSheetId="0">SCDAPT1!$O$31</definedName>
    <definedName name="SCDAPT1_0799999_14" localSheetId="0">SCDAPT1!$P$31</definedName>
    <definedName name="SCDAPT1_0799999_15" localSheetId="0">SCDAPT1!$Q$31</definedName>
    <definedName name="SCDAPT1_0799999_16" localSheetId="0">SCDAPT1!$R$31</definedName>
    <definedName name="SCDAPT1_0799999_20" localSheetId="0">SCDAPT1!$V$31</definedName>
    <definedName name="SCDAPT1_0799999_21" localSheetId="0">SCDAPT1!$W$31</definedName>
    <definedName name="SCDAPT1_0799999_8" localSheetId="0">SCDAPT1!$J$31</definedName>
    <definedName name="SCDAPT1_0799999_9" localSheetId="0">SCDAPT1!$K$31</definedName>
    <definedName name="SCDAPT1_07BEGIN_1" localSheetId="0">SCDAPT1!$C$28</definedName>
    <definedName name="SCDAPT1_07BEGIN_10" localSheetId="0">SCDAPT1!$L$28</definedName>
    <definedName name="SCDAPT1_07BEGIN_11" localSheetId="0">SCDAPT1!$M$28</definedName>
    <definedName name="SCDAPT1_07BEGIN_12" localSheetId="0">SCDAPT1!$N$28</definedName>
    <definedName name="SCDAPT1_07BEGIN_13" localSheetId="0">SCDAPT1!$O$28</definedName>
    <definedName name="SCDAPT1_07BEGIN_14" localSheetId="0">SCDAPT1!$P$28</definedName>
    <definedName name="SCDAPT1_07BEGIN_15" localSheetId="0">SCDAPT1!$Q$28</definedName>
    <definedName name="SCDAPT1_07BEGIN_16" localSheetId="0">SCDAPT1!$R$28</definedName>
    <definedName name="SCDAPT1_07BEGIN_17" localSheetId="0">SCDAPT1!$S$28</definedName>
    <definedName name="SCDAPT1_07BEGIN_18" localSheetId="0">SCDAPT1!$T$28</definedName>
    <definedName name="SCDAPT1_07BEGIN_19" localSheetId="0">SCDAPT1!$U$28</definedName>
    <definedName name="SCDAPT1_07BEGIN_2" localSheetId="0">SCDAPT1!$D$28</definedName>
    <definedName name="SCDAPT1_07BEGIN_20" localSheetId="0">SCDAPT1!$V$28</definedName>
    <definedName name="SCDAPT1_07BEGIN_21" localSheetId="0">SCDAPT1!$W$28</definedName>
    <definedName name="SCDAPT1_07BEGIN_3" localSheetId="0">SCDAPT1!$E$28</definedName>
    <definedName name="SCDAPT1_07BEGIN_4" localSheetId="0">SCDAPT1!$F$28</definedName>
    <definedName name="SCDAPT1_07BEGIN_5" localSheetId="0">SCDAPT1!$G$28</definedName>
    <definedName name="SCDAPT1_07BEGIN_6" localSheetId="0">SCDAPT1!$H$28</definedName>
    <definedName name="SCDAPT1_07BEGIN_7" localSheetId="0">SCDAPT1!$I$28</definedName>
    <definedName name="SCDAPT1_07BEGIN_8" localSheetId="0">SCDAPT1!$J$28</definedName>
    <definedName name="SCDAPT1_07BEGIN_9" localSheetId="0">SCDAPT1!$K$28</definedName>
    <definedName name="SCDAPT1_07ENDIN_10" localSheetId="0">SCDAPT1!$L$30</definedName>
    <definedName name="SCDAPT1_07ENDIN_11" localSheetId="0">SCDAPT1!$M$30</definedName>
    <definedName name="SCDAPT1_07ENDIN_12" localSheetId="0">SCDAPT1!$N$30</definedName>
    <definedName name="SCDAPT1_07ENDIN_13" localSheetId="0">SCDAPT1!$O$30</definedName>
    <definedName name="SCDAPT1_07ENDIN_14" localSheetId="0">SCDAPT1!$P$30</definedName>
    <definedName name="SCDAPT1_07ENDIN_15" localSheetId="0">SCDAPT1!$Q$30</definedName>
    <definedName name="SCDAPT1_07ENDIN_16" localSheetId="0">SCDAPT1!$R$30</definedName>
    <definedName name="SCDAPT1_07ENDIN_17" localSheetId="0">SCDAPT1!$S$30</definedName>
    <definedName name="SCDAPT1_07ENDIN_18" localSheetId="0">SCDAPT1!$T$30</definedName>
    <definedName name="SCDAPT1_07ENDIN_19" localSheetId="0">SCDAPT1!$U$30</definedName>
    <definedName name="SCDAPT1_07ENDIN_2" localSheetId="0">SCDAPT1!$D$30</definedName>
    <definedName name="SCDAPT1_07ENDIN_20" localSheetId="0">SCDAPT1!$V$30</definedName>
    <definedName name="SCDAPT1_07ENDIN_21" localSheetId="0">SCDAPT1!$W$30</definedName>
    <definedName name="SCDAPT1_07ENDIN_3" localSheetId="0">SCDAPT1!$E$30</definedName>
    <definedName name="SCDAPT1_07ENDIN_4" localSheetId="0">SCDAPT1!$F$30</definedName>
    <definedName name="SCDAPT1_07ENDIN_5" localSheetId="0">SCDAPT1!$G$30</definedName>
    <definedName name="SCDAPT1_07ENDIN_6" localSheetId="0">SCDAPT1!$H$30</definedName>
    <definedName name="SCDAPT1_07ENDIN_7" localSheetId="0">SCDAPT1!$I$30</definedName>
    <definedName name="SCDAPT1_07ENDIN_8" localSheetId="0">SCDAPT1!$J$30</definedName>
    <definedName name="SCDAPT1_07ENDIN_9" localSheetId="0">SCDAPT1!$K$30</definedName>
    <definedName name="SCDAPT1_0800000_Range" localSheetId="0">SCDAPT1!$C$32:$W$34</definedName>
    <definedName name="SCDAPT1_0899999_10" localSheetId="0">SCDAPT1!$L$35</definedName>
    <definedName name="SCDAPT1_0899999_11" localSheetId="0">SCDAPT1!$M$35</definedName>
    <definedName name="SCDAPT1_0899999_12" localSheetId="0">SCDAPT1!$N$35</definedName>
    <definedName name="SCDAPT1_0899999_13" localSheetId="0">SCDAPT1!$O$35</definedName>
    <definedName name="SCDAPT1_0899999_14" localSheetId="0">SCDAPT1!$P$35</definedName>
    <definedName name="SCDAPT1_0899999_15" localSheetId="0">SCDAPT1!$Q$35</definedName>
    <definedName name="SCDAPT1_0899999_16" localSheetId="0">SCDAPT1!$R$35</definedName>
    <definedName name="SCDAPT1_0899999_20" localSheetId="0">SCDAPT1!$V$35</definedName>
    <definedName name="SCDAPT1_0899999_21" localSheetId="0">SCDAPT1!$W$35</definedName>
    <definedName name="SCDAPT1_0899999_8" localSheetId="0">SCDAPT1!$J$35</definedName>
    <definedName name="SCDAPT1_0899999_9" localSheetId="0">SCDAPT1!$K$35</definedName>
    <definedName name="SCDAPT1_08BEGIN_1" localSheetId="0">SCDAPT1!$C$32</definedName>
    <definedName name="SCDAPT1_08BEGIN_10" localSheetId="0">SCDAPT1!$L$32</definedName>
    <definedName name="SCDAPT1_08BEGIN_11" localSheetId="0">SCDAPT1!$M$32</definedName>
    <definedName name="SCDAPT1_08BEGIN_12" localSheetId="0">SCDAPT1!$N$32</definedName>
    <definedName name="SCDAPT1_08BEGIN_13" localSheetId="0">SCDAPT1!$O$32</definedName>
    <definedName name="SCDAPT1_08BEGIN_14" localSheetId="0">SCDAPT1!$P$32</definedName>
    <definedName name="SCDAPT1_08BEGIN_15" localSheetId="0">SCDAPT1!$Q$32</definedName>
    <definedName name="SCDAPT1_08BEGIN_16" localSheetId="0">SCDAPT1!$R$32</definedName>
    <definedName name="SCDAPT1_08BEGIN_17" localSheetId="0">SCDAPT1!$S$32</definedName>
    <definedName name="SCDAPT1_08BEGIN_18" localSheetId="0">SCDAPT1!$T$32</definedName>
    <definedName name="SCDAPT1_08BEGIN_19" localSheetId="0">SCDAPT1!$U$32</definedName>
    <definedName name="SCDAPT1_08BEGIN_2" localSheetId="0">SCDAPT1!$D$32</definedName>
    <definedName name="SCDAPT1_08BEGIN_20" localSheetId="0">SCDAPT1!$V$32</definedName>
    <definedName name="SCDAPT1_08BEGIN_21" localSheetId="0">SCDAPT1!$W$32</definedName>
    <definedName name="SCDAPT1_08BEGIN_3" localSheetId="0">SCDAPT1!$E$32</definedName>
    <definedName name="SCDAPT1_08BEGIN_4" localSheetId="0">SCDAPT1!$F$32</definedName>
    <definedName name="SCDAPT1_08BEGIN_5" localSheetId="0">SCDAPT1!$G$32</definedName>
    <definedName name="SCDAPT1_08BEGIN_6" localSheetId="0">SCDAPT1!$H$32</definedName>
    <definedName name="SCDAPT1_08BEGIN_7" localSheetId="0">SCDAPT1!$I$32</definedName>
    <definedName name="SCDAPT1_08BEGIN_8" localSheetId="0">SCDAPT1!$J$32</definedName>
    <definedName name="SCDAPT1_08BEGIN_9" localSheetId="0">SCDAPT1!$K$32</definedName>
    <definedName name="SCDAPT1_08ENDIN_10" localSheetId="0">SCDAPT1!$L$34</definedName>
    <definedName name="SCDAPT1_08ENDIN_11" localSheetId="0">SCDAPT1!$M$34</definedName>
    <definedName name="SCDAPT1_08ENDIN_12" localSheetId="0">SCDAPT1!$N$34</definedName>
    <definedName name="SCDAPT1_08ENDIN_13" localSheetId="0">SCDAPT1!$O$34</definedName>
    <definedName name="SCDAPT1_08ENDIN_14" localSheetId="0">SCDAPT1!$P$34</definedName>
    <definedName name="SCDAPT1_08ENDIN_15" localSheetId="0">SCDAPT1!$Q$34</definedName>
    <definedName name="SCDAPT1_08ENDIN_16" localSheetId="0">SCDAPT1!$R$34</definedName>
    <definedName name="SCDAPT1_08ENDIN_17" localSheetId="0">SCDAPT1!$S$34</definedName>
    <definedName name="SCDAPT1_08ENDIN_18" localSheetId="0">SCDAPT1!$T$34</definedName>
    <definedName name="SCDAPT1_08ENDIN_19" localSheetId="0">SCDAPT1!$U$34</definedName>
    <definedName name="SCDAPT1_08ENDIN_2" localSheetId="0">SCDAPT1!$D$34</definedName>
    <definedName name="SCDAPT1_08ENDIN_20" localSheetId="0">SCDAPT1!$V$34</definedName>
    <definedName name="SCDAPT1_08ENDIN_21" localSheetId="0">SCDAPT1!$W$34</definedName>
    <definedName name="SCDAPT1_08ENDIN_3" localSheetId="0">SCDAPT1!$E$34</definedName>
    <definedName name="SCDAPT1_08ENDIN_4" localSheetId="0">SCDAPT1!$F$34</definedName>
    <definedName name="SCDAPT1_08ENDIN_5" localSheetId="0">SCDAPT1!$G$34</definedName>
    <definedName name="SCDAPT1_08ENDIN_6" localSheetId="0">SCDAPT1!$H$34</definedName>
    <definedName name="SCDAPT1_08ENDIN_7" localSheetId="0">SCDAPT1!$I$34</definedName>
    <definedName name="SCDAPT1_08ENDIN_8" localSheetId="0">SCDAPT1!$J$34</definedName>
    <definedName name="SCDAPT1_08ENDIN_9" localSheetId="0">SCDAPT1!$K$34</definedName>
    <definedName name="SCDAPT1_0900000_Range" localSheetId="0">SCDAPT1!$C$36:$W$38</definedName>
    <definedName name="SCDAPT1_0999999_10" localSheetId="0">SCDAPT1!$L$39</definedName>
    <definedName name="SCDAPT1_0999999_11" localSheetId="0">SCDAPT1!$M$39</definedName>
    <definedName name="SCDAPT1_0999999_12" localSheetId="0">SCDAPT1!$N$39</definedName>
    <definedName name="SCDAPT1_0999999_13" localSheetId="0">SCDAPT1!$O$39</definedName>
    <definedName name="SCDAPT1_0999999_14" localSheetId="0">SCDAPT1!$P$39</definedName>
    <definedName name="SCDAPT1_0999999_15" localSheetId="0">SCDAPT1!$Q$39</definedName>
    <definedName name="SCDAPT1_0999999_16" localSheetId="0">SCDAPT1!$R$39</definedName>
    <definedName name="SCDAPT1_0999999_20" localSheetId="0">SCDAPT1!$V$39</definedName>
    <definedName name="SCDAPT1_0999999_21" localSheetId="0">SCDAPT1!$W$39</definedName>
    <definedName name="SCDAPT1_0999999_8" localSheetId="0">SCDAPT1!$J$39</definedName>
    <definedName name="SCDAPT1_0999999_9" localSheetId="0">SCDAPT1!$K$39</definedName>
    <definedName name="SCDAPT1_09BEGIN_1" localSheetId="0">SCDAPT1!$C$36</definedName>
    <definedName name="SCDAPT1_09BEGIN_10" localSheetId="0">SCDAPT1!$L$36</definedName>
    <definedName name="SCDAPT1_09BEGIN_11" localSheetId="0">SCDAPT1!$M$36</definedName>
    <definedName name="SCDAPT1_09BEGIN_12" localSheetId="0">SCDAPT1!$N$36</definedName>
    <definedName name="SCDAPT1_09BEGIN_13" localSheetId="0">SCDAPT1!$O$36</definedName>
    <definedName name="SCDAPT1_09BEGIN_14" localSheetId="0">SCDAPT1!$P$36</definedName>
    <definedName name="SCDAPT1_09BEGIN_15" localSheetId="0">SCDAPT1!$Q$36</definedName>
    <definedName name="SCDAPT1_09BEGIN_16" localSheetId="0">SCDAPT1!$R$36</definedName>
    <definedName name="SCDAPT1_09BEGIN_17" localSheetId="0">SCDAPT1!$S$36</definedName>
    <definedName name="SCDAPT1_09BEGIN_18" localSheetId="0">SCDAPT1!$T$36</definedName>
    <definedName name="SCDAPT1_09BEGIN_19" localSheetId="0">SCDAPT1!$U$36</definedName>
    <definedName name="SCDAPT1_09BEGIN_2" localSheetId="0">SCDAPT1!$D$36</definedName>
    <definedName name="SCDAPT1_09BEGIN_20" localSheetId="0">SCDAPT1!$V$36</definedName>
    <definedName name="SCDAPT1_09BEGIN_21" localSheetId="0">SCDAPT1!$W$36</definedName>
    <definedName name="SCDAPT1_09BEGIN_3" localSheetId="0">SCDAPT1!$E$36</definedName>
    <definedName name="SCDAPT1_09BEGIN_4" localSheetId="0">SCDAPT1!$F$36</definedName>
    <definedName name="SCDAPT1_09BEGIN_5" localSheetId="0">SCDAPT1!$G$36</definedName>
    <definedName name="SCDAPT1_09BEGIN_6" localSheetId="0">SCDAPT1!$H$36</definedName>
    <definedName name="SCDAPT1_09BEGIN_7" localSheetId="0">SCDAPT1!$I$36</definedName>
    <definedName name="SCDAPT1_09BEGIN_8" localSheetId="0">SCDAPT1!$J$36</definedName>
    <definedName name="SCDAPT1_09BEGIN_9" localSheetId="0">SCDAPT1!$K$36</definedName>
    <definedName name="SCDAPT1_09ENDIN_10" localSheetId="0">SCDAPT1!$L$38</definedName>
    <definedName name="SCDAPT1_09ENDIN_11" localSheetId="0">SCDAPT1!$M$38</definedName>
    <definedName name="SCDAPT1_09ENDIN_12" localSheetId="0">SCDAPT1!$N$38</definedName>
    <definedName name="SCDAPT1_09ENDIN_13" localSheetId="0">SCDAPT1!$O$38</definedName>
    <definedName name="SCDAPT1_09ENDIN_14" localSheetId="0">SCDAPT1!$P$38</definedName>
    <definedName name="SCDAPT1_09ENDIN_15" localSheetId="0">SCDAPT1!$Q$38</definedName>
    <definedName name="SCDAPT1_09ENDIN_16" localSheetId="0">SCDAPT1!$R$38</definedName>
    <definedName name="SCDAPT1_09ENDIN_17" localSheetId="0">SCDAPT1!$S$38</definedName>
    <definedName name="SCDAPT1_09ENDIN_18" localSheetId="0">SCDAPT1!$T$38</definedName>
    <definedName name="SCDAPT1_09ENDIN_19" localSheetId="0">SCDAPT1!$U$38</definedName>
    <definedName name="SCDAPT1_09ENDIN_2" localSheetId="0">SCDAPT1!$D$38</definedName>
    <definedName name="SCDAPT1_09ENDIN_20" localSheetId="0">SCDAPT1!$V$38</definedName>
    <definedName name="SCDAPT1_09ENDIN_21" localSheetId="0">SCDAPT1!$W$38</definedName>
    <definedName name="SCDAPT1_09ENDIN_3" localSheetId="0">SCDAPT1!$E$38</definedName>
    <definedName name="SCDAPT1_09ENDIN_4" localSheetId="0">SCDAPT1!$F$38</definedName>
    <definedName name="SCDAPT1_09ENDIN_5" localSheetId="0">SCDAPT1!$G$38</definedName>
    <definedName name="SCDAPT1_09ENDIN_6" localSheetId="0">SCDAPT1!$H$38</definedName>
    <definedName name="SCDAPT1_09ENDIN_7" localSheetId="0">SCDAPT1!$I$38</definedName>
    <definedName name="SCDAPT1_09ENDIN_8" localSheetId="0">SCDAPT1!$J$38</definedName>
    <definedName name="SCDAPT1_09ENDIN_9" localSheetId="0">SCDAPT1!$K$38</definedName>
    <definedName name="SCDAPT1_1099999_10" localSheetId="0">SCDAPT1!$L$40</definedName>
    <definedName name="SCDAPT1_1099999_11" localSheetId="0">SCDAPT1!$M$40</definedName>
    <definedName name="SCDAPT1_1099999_12" localSheetId="0">SCDAPT1!$N$40</definedName>
    <definedName name="SCDAPT1_1099999_13" localSheetId="0">SCDAPT1!$O$40</definedName>
    <definedName name="SCDAPT1_1099999_14" localSheetId="0">SCDAPT1!$P$40</definedName>
    <definedName name="SCDAPT1_1099999_15" localSheetId="0">SCDAPT1!$Q$40</definedName>
    <definedName name="SCDAPT1_1099999_16" localSheetId="0">SCDAPT1!$R$40</definedName>
    <definedName name="SCDAPT1_1099999_20" localSheetId="0">SCDAPT1!$V$40</definedName>
    <definedName name="SCDAPT1_1099999_21" localSheetId="0">SCDAPT1!$W$40</definedName>
    <definedName name="SCDAPT1_1099999_8" localSheetId="0">SCDAPT1!$J$40</definedName>
    <definedName name="SCDAPT1_1099999_9" localSheetId="0">SCDAPT1!$K$40</definedName>
    <definedName name="SCDAPT1_1100000_Range" localSheetId="0">SCDAPT1!$C$41:$W$43</definedName>
    <definedName name="SCDAPT1_1199999_10" localSheetId="0">SCDAPT1!$L$44</definedName>
    <definedName name="SCDAPT1_1199999_11" localSheetId="0">SCDAPT1!$M$44</definedName>
    <definedName name="SCDAPT1_1199999_12" localSheetId="0">SCDAPT1!$N$44</definedName>
    <definedName name="SCDAPT1_1199999_13" localSheetId="0">SCDAPT1!$O$44</definedName>
    <definedName name="SCDAPT1_1199999_14" localSheetId="0">SCDAPT1!$P$44</definedName>
    <definedName name="SCDAPT1_1199999_15" localSheetId="0">SCDAPT1!$Q$44</definedName>
    <definedName name="SCDAPT1_1199999_16" localSheetId="0">SCDAPT1!$R$44</definedName>
    <definedName name="SCDAPT1_1199999_20" localSheetId="0">SCDAPT1!$V$44</definedName>
    <definedName name="SCDAPT1_1199999_21" localSheetId="0">SCDAPT1!$W$44</definedName>
    <definedName name="SCDAPT1_1199999_8" localSheetId="0">SCDAPT1!$J$44</definedName>
    <definedName name="SCDAPT1_1199999_9" localSheetId="0">SCDAPT1!$K$44</definedName>
    <definedName name="SCDAPT1_11BEGIN_1" localSheetId="0">SCDAPT1!$C$41</definedName>
    <definedName name="SCDAPT1_11BEGIN_10" localSheetId="0">SCDAPT1!$L$41</definedName>
    <definedName name="SCDAPT1_11BEGIN_11" localSheetId="0">SCDAPT1!$M$41</definedName>
    <definedName name="SCDAPT1_11BEGIN_12" localSheetId="0">SCDAPT1!$N$41</definedName>
    <definedName name="SCDAPT1_11BEGIN_13" localSheetId="0">SCDAPT1!$O$41</definedName>
    <definedName name="SCDAPT1_11BEGIN_14" localSheetId="0">SCDAPT1!$P$41</definedName>
    <definedName name="SCDAPT1_11BEGIN_15" localSheetId="0">SCDAPT1!$Q$41</definedName>
    <definedName name="SCDAPT1_11BEGIN_16" localSheetId="0">SCDAPT1!$R$41</definedName>
    <definedName name="SCDAPT1_11BEGIN_17" localSheetId="0">SCDAPT1!$S$41</definedName>
    <definedName name="SCDAPT1_11BEGIN_18" localSheetId="0">SCDAPT1!$T$41</definedName>
    <definedName name="SCDAPT1_11BEGIN_19" localSheetId="0">SCDAPT1!$U$41</definedName>
    <definedName name="SCDAPT1_11BEGIN_2" localSheetId="0">SCDAPT1!$D$41</definedName>
    <definedName name="SCDAPT1_11BEGIN_20" localSheetId="0">SCDAPT1!$V$41</definedName>
    <definedName name="SCDAPT1_11BEGIN_21" localSheetId="0">SCDAPT1!$W$41</definedName>
    <definedName name="SCDAPT1_11BEGIN_3" localSheetId="0">SCDAPT1!$E$41</definedName>
    <definedName name="SCDAPT1_11BEGIN_4" localSheetId="0">SCDAPT1!$F$41</definedName>
    <definedName name="SCDAPT1_11BEGIN_5" localSheetId="0">SCDAPT1!$G$41</definedName>
    <definedName name="SCDAPT1_11BEGIN_6" localSheetId="0">SCDAPT1!$H$41</definedName>
    <definedName name="SCDAPT1_11BEGIN_7" localSheetId="0">SCDAPT1!$I$41</definedName>
    <definedName name="SCDAPT1_11BEGIN_8" localSheetId="0">SCDAPT1!$J$41</definedName>
    <definedName name="SCDAPT1_11BEGIN_9" localSheetId="0">SCDAPT1!$K$41</definedName>
    <definedName name="SCDAPT1_11ENDIN_10" localSheetId="0">SCDAPT1!$L$43</definedName>
    <definedName name="SCDAPT1_11ENDIN_11" localSheetId="0">SCDAPT1!$M$43</definedName>
    <definedName name="SCDAPT1_11ENDIN_12" localSheetId="0">SCDAPT1!$N$43</definedName>
    <definedName name="SCDAPT1_11ENDIN_13" localSheetId="0">SCDAPT1!$O$43</definedName>
    <definedName name="SCDAPT1_11ENDIN_14" localSheetId="0">SCDAPT1!$P$43</definedName>
    <definedName name="SCDAPT1_11ENDIN_15" localSheetId="0">SCDAPT1!$Q$43</definedName>
    <definedName name="SCDAPT1_11ENDIN_16" localSheetId="0">SCDAPT1!$R$43</definedName>
    <definedName name="SCDAPT1_11ENDIN_17" localSheetId="0">SCDAPT1!$S$43</definedName>
    <definedName name="SCDAPT1_11ENDIN_18" localSheetId="0">SCDAPT1!$T$43</definedName>
    <definedName name="SCDAPT1_11ENDIN_19" localSheetId="0">SCDAPT1!$U$43</definedName>
    <definedName name="SCDAPT1_11ENDIN_2" localSheetId="0">SCDAPT1!$D$43</definedName>
    <definedName name="SCDAPT1_11ENDIN_20" localSheetId="0">SCDAPT1!$V$43</definedName>
    <definedName name="SCDAPT1_11ENDIN_21" localSheetId="0">SCDAPT1!$W$43</definedName>
    <definedName name="SCDAPT1_11ENDIN_3" localSheetId="0">SCDAPT1!$E$43</definedName>
    <definedName name="SCDAPT1_11ENDIN_4" localSheetId="0">SCDAPT1!$F$43</definedName>
    <definedName name="SCDAPT1_11ENDIN_5" localSheetId="0">SCDAPT1!$G$43</definedName>
    <definedName name="SCDAPT1_11ENDIN_6" localSheetId="0">SCDAPT1!$H$43</definedName>
    <definedName name="SCDAPT1_11ENDIN_7" localSheetId="0">SCDAPT1!$I$43</definedName>
    <definedName name="SCDAPT1_11ENDIN_8" localSheetId="0">SCDAPT1!$J$43</definedName>
    <definedName name="SCDAPT1_11ENDIN_9" localSheetId="0">SCDAPT1!$K$43</definedName>
    <definedName name="SCDAPT1_1200000_Range" localSheetId="0">SCDAPT1!$C$45:$W$47</definedName>
    <definedName name="SCDAPT1_1299999_10" localSheetId="0">SCDAPT1!$L$48</definedName>
    <definedName name="SCDAPT1_1299999_11" localSheetId="0">SCDAPT1!$M$48</definedName>
    <definedName name="SCDAPT1_1299999_12" localSheetId="0">SCDAPT1!$N$48</definedName>
    <definedName name="SCDAPT1_1299999_13" localSheetId="0">SCDAPT1!$O$48</definedName>
    <definedName name="SCDAPT1_1299999_14" localSheetId="0">SCDAPT1!$P$48</definedName>
    <definedName name="SCDAPT1_1299999_15" localSheetId="0">SCDAPT1!$Q$48</definedName>
    <definedName name="SCDAPT1_1299999_16" localSheetId="0">SCDAPT1!$R$48</definedName>
    <definedName name="SCDAPT1_1299999_20" localSheetId="0">SCDAPT1!$V$48</definedName>
    <definedName name="SCDAPT1_1299999_21" localSheetId="0">SCDAPT1!$W$48</definedName>
    <definedName name="SCDAPT1_1299999_8" localSheetId="0">SCDAPT1!$J$48</definedName>
    <definedName name="SCDAPT1_1299999_9" localSheetId="0">SCDAPT1!$K$48</definedName>
    <definedName name="SCDAPT1_12BEGIN_1" localSheetId="0">SCDAPT1!$C$45</definedName>
    <definedName name="SCDAPT1_12BEGIN_10" localSheetId="0">SCDAPT1!$L$45</definedName>
    <definedName name="SCDAPT1_12BEGIN_11" localSheetId="0">SCDAPT1!$M$45</definedName>
    <definedName name="SCDAPT1_12BEGIN_12" localSheetId="0">SCDAPT1!$N$45</definedName>
    <definedName name="SCDAPT1_12BEGIN_13" localSheetId="0">SCDAPT1!$O$45</definedName>
    <definedName name="SCDAPT1_12BEGIN_14" localSheetId="0">SCDAPT1!$P$45</definedName>
    <definedName name="SCDAPT1_12BEGIN_15" localSheetId="0">SCDAPT1!$Q$45</definedName>
    <definedName name="SCDAPT1_12BEGIN_16" localSheetId="0">SCDAPT1!$R$45</definedName>
    <definedName name="SCDAPT1_12BEGIN_17" localSheetId="0">SCDAPT1!$S$45</definedName>
    <definedName name="SCDAPT1_12BEGIN_18" localSheetId="0">SCDAPT1!$T$45</definedName>
    <definedName name="SCDAPT1_12BEGIN_19" localSheetId="0">SCDAPT1!$U$45</definedName>
    <definedName name="SCDAPT1_12BEGIN_2" localSheetId="0">SCDAPT1!$D$45</definedName>
    <definedName name="SCDAPT1_12BEGIN_20" localSheetId="0">SCDAPT1!$V$45</definedName>
    <definedName name="SCDAPT1_12BEGIN_21" localSheetId="0">SCDAPT1!$W$45</definedName>
    <definedName name="SCDAPT1_12BEGIN_3" localSheetId="0">SCDAPT1!$E$45</definedName>
    <definedName name="SCDAPT1_12BEGIN_4" localSheetId="0">SCDAPT1!$F$45</definedName>
    <definedName name="SCDAPT1_12BEGIN_5" localSheetId="0">SCDAPT1!$G$45</definedName>
    <definedName name="SCDAPT1_12BEGIN_6" localSheetId="0">SCDAPT1!$H$45</definedName>
    <definedName name="SCDAPT1_12BEGIN_7" localSheetId="0">SCDAPT1!$I$45</definedName>
    <definedName name="SCDAPT1_12BEGIN_8" localSheetId="0">SCDAPT1!$J$45</definedName>
    <definedName name="SCDAPT1_12BEGIN_9" localSheetId="0">SCDAPT1!$K$45</definedName>
    <definedName name="SCDAPT1_12ENDIN_10" localSheetId="0">SCDAPT1!$L$47</definedName>
    <definedName name="SCDAPT1_12ENDIN_11" localSheetId="0">SCDAPT1!$M$47</definedName>
    <definedName name="SCDAPT1_12ENDIN_12" localSheetId="0">SCDAPT1!$N$47</definedName>
    <definedName name="SCDAPT1_12ENDIN_13" localSheetId="0">SCDAPT1!$O$47</definedName>
    <definedName name="SCDAPT1_12ENDIN_14" localSheetId="0">SCDAPT1!$P$47</definedName>
    <definedName name="SCDAPT1_12ENDIN_15" localSheetId="0">SCDAPT1!$Q$47</definedName>
    <definedName name="SCDAPT1_12ENDIN_16" localSheetId="0">SCDAPT1!$R$47</definedName>
    <definedName name="SCDAPT1_12ENDIN_17" localSheetId="0">SCDAPT1!$S$47</definedName>
    <definedName name="SCDAPT1_12ENDIN_18" localSheetId="0">SCDAPT1!$T$47</definedName>
    <definedName name="SCDAPT1_12ENDIN_19" localSheetId="0">SCDAPT1!$U$47</definedName>
    <definedName name="SCDAPT1_12ENDIN_2" localSheetId="0">SCDAPT1!$D$47</definedName>
    <definedName name="SCDAPT1_12ENDIN_20" localSheetId="0">SCDAPT1!$V$47</definedName>
    <definedName name="SCDAPT1_12ENDIN_21" localSheetId="0">SCDAPT1!$W$47</definedName>
    <definedName name="SCDAPT1_12ENDIN_3" localSheetId="0">SCDAPT1!$E$47</definedName>
    <definedName name="SCDAPT1_12ENDIN_4" localSheetId="0">SCDAPT1!$F$47</definedName>
    <definedName name="SCDAPT1_12ENDIN_5" localSheetId="0">SCDAPT1!$G$47</definedName>
    <definedName name="SCDAPT1_12ENDIN_6" localSheetId="0">SCDAPT1!$H$47</definedName>
    <definedName name="SCDAPT1_12ENDIN_7" localSheetId="0">SCDAPT1!$I$47</definedName>
    <definedName name="SCDAPT1_12ENDIN_8" localSheetId="0">SCDAPT1!$J$47</definedName>
    <definedName name="SCDAPT1_12ENDIN_9" localSheetId="0">SCDAPT1!$K$47</definedName>
    <definedName name="SCDAPT1_1300000_Range" localSheetId="0">SCDAPT1!$C$49:$W$51</definedName>
    <definedName name="SCDAPT1_1399999_10" localSheetId="0">SCDAPT1!$L$52</definedName>
    <definedName name="SCDAPT1_1399999_11" localSheetId="0">SCDAPT1!$M$52</definedName>
    <definedName name="SCDAPT1_1399999_12" localSheetId="0">SCDAPT1!$N$52</definedName>
    <definedName name="SCDAPT1_1399999_13" localSheetId="0">SCDAPT1!$O$52</definedName>
    <definedName name="SCDAPT1_1399999_14" localSheetId="0">SCDAPT1!$P$52</definedName>
    <definedName name="SCDAPT1_1399999_15" localSheetId="0">SCDAPT1!$Q$52</definedName>
    <definedName name="SCDAPT1_1399999_16" localSheetId="0">SCDAPT1!$R$52</definedName>
    <definedName name="SCDAPT1_1399999_20" localSheetId="0">SCDAPT1!$V$52</definedName>
    <definedName name="SCDAPT1_1399999_21" localSheetId="0">SCDAPT1!$W$52</definedName>
    <definedName name="SCDAPT1_1399999_8" localSheetId="0">SCDAPT1!$J$52</definedName>
    <definedName name="SCDAPT1_1399999_9" localSheetId="0">SCDAPT1!$K$52</definedName>
    <definedName name="SCDAPT1_13BEGIN_1" localSheetId="0">SCDAPT1!$C$49</definedName>
    <definedName name="SCDAPT1_13BEGIN_10" localSheetId="0">SCDAPT1!$L$49</definedName>
    <definedName name="SCDAPT1_13BEGIN_11" localSheetId="0">SCDAPT1!$M$49</definedName>
    <definedName name="SCDAPT1_13BEGIN_12" localSheetId="0">SCDAPT1!$N$49</definedName>
    <definedName name="SCDAPT1_13BEGIN_13" localSheetId="0">SCDAPT1!$O$49</definedName>
    <definedName name="SCDAPT1_13BEGIN_14" localSheetId="0">SCDAPT1!$P$49</definedName>
    <definedName name="SCDAPT1_13BEGIN_15" localSheetId="0">SCDAPT1!$Q$49</definedName>
    <definedName name="SCDAPT1_13BEGIN_16" localSheetId="0">SCDAPT1!$R$49</definedName>
    <definedName name="SCDAPT1_13BEGIN_17" localSheetId="0">SCDAPT1!$S$49</definedName>
    <definedName name="SCDAPT1_13BEGIN_18" localSheetId="0">SCDAPT1!$T$49</definedName>
    <definedName name="SCDAPT1_13BEGIN_19" localSheetId="0">SCDAPT1!$U$49</definedName>
    <definedName name="SCDAPT1_13BEGIN_2" localSheetId="0">SCDAPT1!$D$49</definedName>
    <definedName name="SCDAPT1_13BEGIN_20" localSheetId="0">SCDAPT1!$V$49</definedName>
    <definedName name="SCDAPT1_13BEGIN_21" localSheetId="0">SCDAPT1!$W$49</definedName>
    <definedName name="SCDAPT1_13BEGIN_3" localSheetId="0">SCDAPT1!$E$49</definedName>
    <definedName name="SCDAPT1_13BEGIN_4" localSheetId="0">SCDAPT1!$F$49</definedName>
    <definedName name="SCDAPT1_13BEGIN_5" localSheetId="0">SCDAPT1!$G$49</definedName>
    <definedName name="SCDAPT1_13BEGIN_6" localSheetId="0">SCDAPT1!$H$49</definedName>
    <definedName name="SCDAPT1_13BEGIN_7" localSheetId="0">SCDAPT1!$I$49</definedName>
    <definedName name="SCDAPT1_13BEGIN_8" localSheetId="0">SCDAPT1!$J$49</definedName>
    <definedName name="SCDAPT1_13BEGIN_9" localSheetId="0">SCDAPT1!$K$49</definedName>
    <definedName name="SCDAPT1_13ENDIN_10" localSheetId="0">SCDAPT1!$L$51</definedName>
    <definedName name="SCDAPT1_13ENDIN_11" localSheetId="0">SCDAPT1!$M$51</definedName>
    <definedName name="SCDAPT1_13ENDIN_12" localSheetId="0">SCDAPT1!$N$51</definedName>
    <definedName name="SCDAPT1_13ENDIN_13" localSheetId="0">SCDAPT1!$O$51</definedName>
    <definedName name="SCDAPT1_13ENDIN_14" localSheetId="0">SCDAPT1!$P$51</definedName>
    <definedName name="SCDAPT1_13ENDIN_15" localSheetId="0">SCDAPT1!$Q$51</definedName>
    <definedName name="SCDAPT1_13ENDIN_16" localSheetId="0">SCDAPT1!$R$51</definedName>
    <definedName name="SCDAPT1_13ENDIN_17" localSheetId="0">SCDAPT1!$S$51</definedName>
    <definedName name="SCDAPT1_13ENDIN_18" localSheetId="0">SCDAPT1!$T$51</definedName>
    <definedName name="SCDAPT1_13ENDIN_19" localSheetId="0">SCDAPT1!$U$51</definedName>
    <definedName name="SCDAPT1_13ENDIN_2" localSheetId="0">SCDAPT1!$D$51</definedName>
    <definedName name="SCDAPT1_13ENDIN_20" localSheetId="0">SCDAPT1!$V$51</definedName>
    <definedName name="SCDAPT1_13ENDIN_21" localSheetId="0">SCDAPT1!$W$51</definedName>
    <definedName name="SCDAPT1_13ENDIN_3" localSheetId="0">SCDAPT1!$E$51</definedName>
    <definedName name="SCDAPT1_13ENDIN_4" localSheetId="0">SCDAPT1!$F$51</definedName>
    <definedName name="SCDAPT1_13ENDIN_5" localSheetId="0">SCDAPT1!$G$51</definedName>
    <definedName name="SCDAPT1_13ENDIN_6" localSheetId="0">SCDAPT1!$H$51</definedName>
    <definedName name="SCDAPT1_13ENDIN_7" localSheetId="0">SCDAPT1!$I$51</definedName>
    <definedName name="SCDAPT1_13ENDIN_8" localSheetId="0">SCDAPT1!$J$51</definedName>
    <definedName name="SCDAPT1_13ENDIN_9" localSheetId="0">SCDAPT1!$K$51</definedName>
    <definedName name="SCDAPT1_1400000_Range" localSheetId="0">SCDAPT1!$C$53:$W$55</definedName>
    <definedName name="SCDAPT1_1499999_10" localSheetId="0">SCDAPT1!$L$56</definedName>
    <definedName name="SCDAPT1_1499999_11" localSheetId="0">SCDAPT1!$M$56</definedName>
    <definedName name="SCDAPT1_1499999_12" localSheetId="0">SCDAPT1!$N$56</definedName>
    <definedName name="SCDAPT1_1499999_13" localSheetId="0">SCDAPT1!$O$56</definedName>
    <definedName name="SCDAPT1_1499999_14" localSheetId="0">SCDAPT1!$P$56</definedName>
    <definedName name="SCDAPT1_1499999_15" localSheetId="0">SCDAPT1!$Q$56</definedName>
    <definedName name="SCDAPT1_1499999_16" localSheetId="0">SCDAPT1!$R$56</definedName>
    <definedName name="SCDAPT1_1499999_20" localSheetId="0">SCDAPT1!$V$56</definedName>
    <definedName name="SCDAPT1_1499999_21" localSheetId="0">SCDAPT1!$W$56</definedName>
    <definedName name="SCDAPT1_1499999_8" localSheetId="0">SCDAPT1!$J$56</definedName>
    <definedName name="SCDAPT1_1499999_9" localSheetId="0">SCDAPT1!$K$56</definedName>
    <definedName name="SCDAPT1_14BEGIN_1" localSheetId="0">SCDAPT1!$C$53</definedName>
    <definedName name="SCDAPT1_14BEGIN_10" localSheetId="0">SCDAPT1!$L$53</definedName>
    <definedName name="SCDAPT1_14BEGIN_11" localSheetId="0">SCDAPT1!$M$53</definedName>
    <definedName name="SCDAPT1_14BEGIN_12" localSheetId="0">SCDAPT1!$N$53</definedName>
    <definedName name="SCDAPT1_14BEGIN_13" localSheetId="0">SCDAPT1!$O$53</definedName>
    <definedName name="SCDAPT1_14BEGIN_14" localSheetId="0">SCDAPT1!$P$53</definedName>
    <definedName name="SCDAPT1_14BEGIN_15" localSheetId="0">SCDAPT1!$Q$53</definedName>
    <definedName name="SCDAPT1_14BEGIN_16" localSheetId="0">SCDAPT1!$R$53</definedName>
    <definedName name="SCDAPT1_14BEGIN_17" localSheetId="0">SCDAPT1!$S$53</definedName>
    <definedName name="SCDAPT1_14BEGIN_18" localSheetId="0">SCDAPT1!$T$53</definedName>
    <definedName name="SCDAPT1_14BEGIN_19" localSheetId="0">SCDAPT1!$U$53</definedName>
    <definedName name="SCDAPT1_14BEGIN_2" localSheetId="0">SCDAPT1!$D$53</definedName>
    <definedName name="SCDAPT1_14BEGIN_20" localSheetId="0">SCDAPT1!$V$53</definedName>
    <definedName name="SCDAPT1_14BEGIN_21" localSheetId="0">SCDAPT1!$W$53</definedName>
    <definedName name="SCDAPT1_14BEGIN_3" localSheetId="0">SCDAPT1!$E$53</definedName>
    <definedName name="SCDAPT1_14BEGIN_4" localSheetId="0">SCDAPT1!$F$53</definedName>
    <definedName name="SCDAPT1_14BEGIN_5" localSheetId="0">SCDAPT1!$G$53</definedName>
    <definedName name="SCDAPT1_14BEGIN_6" localSheetId="0">SCDAPT1!$H$53</definedName>
    <definedName name="SCDAPT1_14BEGIN_7" localSheetId="0">SCDAPT1!$I$53</definedName>
    <definedName name="SCDAPT1_14BEGIN_8" localSheetId="0">SCDAPT1!$J$53</definedName>
    <definedName name="SCDAPT1_14BEGIN_9" localSheetId="0">SCDAPT1!$K$53</definedName>
    <definedName name="SCDAPT1_14ENDIN_10" localSheetId="0">SCDAPT1!$L$55</definedName>
    <definedName name="SCDAPT1_14ENDIN_11" localSheetId="0">SCDAPT1!$M$55</definedName>
    <definedName name="SCDAPT1_14ENDIN_12" localSheetId="0">SCDAPT1!$N$55</definedName>
    <definedName name="SCDAPT1_14ENDIN_13" localSheetId="0">SCDAPT1!$O$55</definedName>
    <definedName name="SCDAPT1_14ENDIN_14" localSheetId="0">SCDAPT1!$P$55</definedName>
    <definedName name="SCDAPT1_14ENDIN_15" localSheetId="0">SCDAPT1!$Q$55</definedName>
    <definedName name="SCDAPT1_14ENDIN_16" localSheetId="0">SCDAPT1!$R$55</definedName>
    <definedName name="SCDAPT1_14ENDIN_17" localSheetId="0">SCDAPT1!$S$55</definedName>
    <definedName name="SCDAPT1_14ENDIN_18" localSheetId="0">SCDAPT1!$T$55</definedName>
    <definedName name="SCDAPT1_14ENDIN_19" localSheetId="0">SCDAPT1!$U$55</definedName>
    <definedName name="SCDAPT1_14ENDIN_2" localSheetId="0">SCDAPT1!$D$55</definedName>
    <definedName name="SCDAPT1_14ENDIN_20" localSheetId="0">SCDAPT1!$V$55</definedName>
    <definedName name="SCDAPT1_14ENDIN_21" localSheetId="0">SCDAPT1!$W$55</definedName>
    <definedName name="SCDAPT1_14ENDIN_3" localSheetId="0">SCDAPT1!$E$55</definedName>
    <definedName name="SCDAPT1_14ENDIN_4" localSheetId="0">SCDAPT1!$F$55</definedName>
    <definedName name="SCDAPT1_14ENDIN_5" localSheetId="0">SCDAPT1!$G$55</definedName>
    <definedName name="SCDAPT1_14ENDIN_6" localSheetId="0">SCDAPT1!$H$55</definedName>
    <definedName name="SCDAPT1_14ENDIN_7" localSheetId="0">SCDAPT1!$I$55</definedName>
    <definedName name="SCDAPT1_14ENDIN_8" localSheetId="0">SCDAPT1!$J$55</definedName>
    <definedName name="SCDAPT1_14ENDIN_9" localSheetId="0">SCDAPT1!$K$55</definedName>
    <definedName name="SCDAPT1_1799999_10" localSheetId="0">SCDAPT1!$L$57</definedName>
    <definedName name="SCDAPT1_1799999_11" localSheetId="0">SCDAPT1!$M$57</definedName>
    <definedName name="SCDAPT1_1799999_12" localSheetId="0">SCDAPT1!$N$57</definedName>
    <definedName name="SCDAPT1_1799999_13" localSheetId="0">SCDAPT1!$O$57</definedName>
    <definedName name="SCDAPT1_1799999_14" localSheetId="0">SCDAPT1!$P$57</definedName>
    <definedName name="SCDAPT1_1799999_15" localSheetId="0">SCDAPT1!$Q$57</definedName>
    <definedName name="SCDAPT1_1799999_16" localSheetId="0">SCDAPT1!$R$57</definedName>
    <definedName name="SCDAPT1_1799999_20" localSheetId="0">SCDAPT1!$V$57</definedName>
    <definedName name="SCDAPT1_1799999_21" localSheetId="0">SCDAPT1!$W$57</definedName>
    <definedName name="SCDAPT1_1799999_8" localSheetId="0">SCDAPT1!$J$57</definedName>
    <definedName name="SCDAPT1_1799999_9" localSheetId="0">SCDAPT1!$K$57</definedName>
    <definedName name="SCDAPT1_1800000_Range" localSheetId="0">SCDAPT1!$C$58:$W$60</definedName>
    <definedName name="SCDAPT1_1899999_10" localSheetId="0">SCDAPT1!$L$61</definedName>
    <definedName name="SCDAPT1_1899999_11" localSheetId="0">SCDAPT1!$M$61</definedName>
    <definedName name="SCDAPT1_1899999_12" localSheetId="0">SCDAPT1!$N$61</definedName>
    <definedName name="SCDAPT1_1899999_13" localSheetId="0">SCDAPT1!$O$61</definedName>
    <definedName name="SCDAPT1_1899999_14" localSheetId="0">SCDAPT1!$P$61</definedName>
    <definedName name="SCDAPT1_1899999_15" localSheetId="0">SCDAPT1!$Q$61</definedName>
    <definedName name="SCDAPT1_1899999_16" localSheetId="0">SCDAPT1!$R$61</definedName>
    <definedName name="SCDAPT1_1899999_20" localSheetId="0">SCDAPT1!$V$61</definedName>
    <definedName name="SCDAPT1_1899999_21" localSheetId="0">SCDAPT1!$W$61</definedName>
    <definedName name="SCDAPT1_1899999_8" localSheetId="0">SCDAPT1!$J$61</definedName>
    <definedName name="SCDAPT1_1899999_9" localSheetId="0">SCDAPT1!$K$61</definedName>
    <definedName name="SCDAPT1_18BEGIN_1" localSheetId="0">SCDAPT1!$C$58</definedName>
    <definedName name="SCDAPT1_18BEGIN_10" localSheetId="0">SCDAPT1!$L$58</definedName>
    <definedName name="SCDAPT1_18BEGIN_11" localSheetId="0">SCDAPT1!$M$58</definedName>
    <definedName name="SCDAPT1_18BEGIN_12" localSheetId="0">SCDAPT1!$N$58</definedName>
    <definedName name="SCDAPT1_18BEGIN_13" localSheetId="0">SCDAPT1!$O$58</definedName>
    <definedName name="SCDAPT1_18BEGIN_14" localSheetId="0">SCDAPT1!$P$58</definedName>
    <definedName name="SCDAPT1_18BEGIN_15" localSheetId="0">SCDAPT1!$Q$58</definedName>
    <definedName name="SCDAPT1_18BEGIN_16" localSheetId="0">SCDAPT1!$R$58</definedName>
    <definedName name="SCDAPT1_18BEGIN_17" localSheetId="0">SCDAPT1!$S$58</definedName>
    <definedName name="SCDAPT1_18BEGIN_18" localSheetId="0">SCDAPT1!$T$58</definedName>
    <definedName name="SCDAPT1_18BEGIN_19" localSheetId="0">SCDAPT1!$U$58</definedName>
    <definedName name="SCDAPT1_18BEGIN_2" localSheetId="0">SCDAPT1!$D$58</definedName>
    <definedName name="SCDAPT1_18BEGIN_20" localSheetId="0">SCDAPT1!$V$58</definedName>
    <definedName name="SCDAPT1_18BEGIN_21" localSheetId="0">SCDAPT1!$W$58</definedName>
    <definedName name="SCDAPT1_18BEGIN_3" localSheetId="0">SCDAPT1!$E$58</definedName>
    <definedName name="SCDAPT1_18BEGIN_4" localSheetId="0">SCDAPT1!$F$58</definedName>
    <definedName name="SCDAPT1_18BEGIN_5" localSheetId="0">SCDAPT1!$G$58</definedName>
    <definedName name="SCDAPT1_18BEGIN_6" localSheetId="0">SCDAPT1!$H$58</definedName>
    <definedName name="SCDAPT1_18BEGIN_7" localSheetId="0">SCDAPT1!$I$58</definedName>
    <definedName name="SCDAPT1_18BEGIN_8" localSheetId="0">SCDAPT1!$J$58</definedName>
    <definedName name="SCDAPT1_18BEGIN_9" localSheetId="0">SCDAPT1!$K$58</definedName>
    <definedName name="SCDAPT1_18ENDIN_10" localSheetId="0">SCDAPT1!$L$60</definedName>
    <definedName name="SCDAPT1_18ENDIN_11" localSheetId="0">SCDAPT1!$M$60</definedName>
    <definedName name="SCDAPT1_18ENDIN_12" localSheetId="0">SCDAPT1!$N$60</definedName>
    <definedName name="SCDAPT1_18ENDIN_13" localSheetId="0">SCDAPT1!$O$60</definedName>
    <definedName name="SCDAPT1_18ENDIN_14" localSheetId="0">SCDAPT1!$P$60</definedName>
    <definedName name="SCDAPT1_18ENDIN_15" localSheetId="0">SCDAPT1!$Q$60</definedName>
    <definedName name="SCDAPT1_18ENDIN_16" localSheetId="0">SCDAPT1!$R$60</definedName>
    <definedName name="SCDAPT1_18ENDIN_17" localSheetId="0">SCDAPT1!$S$60</definedName>
    <definedName name="SCDAPT1_18ENDIN_18" localSheetId="0">SCDAPT1!$T$60</definedName>
    <definedName name="SCDAPT1_18ENDIN_19" localSheetId="0">SCDAPT1!$U$60</definedName>
    <definedName name="SCDAPT1_18ENDIN_2" localSheetId="0">SCDAPT1!$D$60</definedName>
    <definedName name="SCDAPT1_18ENDIN_20" localSheetId="0">SCDAPT1!$V$60</definedName>
    <definedName name="SCDAPT1_18ENDIN_21" localSheetId="0">SCDAPT1!$W$60</definedName>
    <definedName name="SCDAPT1_18ENDIN_3" localSheetId="0">SCDAPT1!$E$60</definedName>
    <definedName name="SCDAPT1_18ENDIN_4" localSheetId="0">SCDAPT1!$F$60</definedName>
    <definedName name="SCDAPT1_18ENDIN_5" localSheetId="0">SCDAPT1!$G$60</definedName>
    <definedName name="SCDAPT1_18ENDIN_6" localSheetId="0">SCDAPT1!$H$60</definedName>
    <definedName name="SCDAPT1_18ENDIN_7" localSheetId="0">SCDAPT1!$I$60</definedName>
    <definedName name="SCDAPT1_18ENDIN_8" localSheetId="0">SCDAPT1!$J$60</definedName>
    <definedName name="SCDAPT1_18ENDIN_9" localSheetId="0">SCDAPT1!$K$60</definedName>
    <definedName name="SCDAPT1_1900000_Range" localSheetId="0">SCDAPT1!$C$62:$W$64</definedName>
    <definedName name="SCDAPT1_1999999_10" localSheetId="0">SCDAPT1!$L$65</definedName>
    <definedName name="SCDAPT1_1999999_11" localSheetId="0">SCDAPT1!$M$65</definedName>
    <definedName name="SCDAPT1_1999999_12" localSheetId="0">SCDAPT1!$N$65</definedName>
    <definedName name="SCDAPT1_1999999_13" localSheetId="0">SCDAPT1!$O$65</definedName>
    <definedName name="SCDAPT1_1999999_14" localSheetId="0">SCDAPT1!$P$65</definedName>
    <definedName name="SCDAPT1_1999999_15" localSheetId="0">SCDAPT1!$Q$65</definedName>
    <definedName name="SCDAPT1_1999999_16" localSheetId="0">SCDAPT1!$R$65</definedName>
    <definedName name="SCDAPT1_1999999_20" localSheetId="0">SCDAPT1!$V$65</definedName>
    <definedName name="SCDAPT1_1999999_21" localSheetId="0">SCDAPT1!$W$65</definedName>
    <definedName name="SCDAPT1_1999999_8" localSheetId="0">SCDAPT1!$J$65</definedName>
    <definedName name="SCDAPT1_1999999_9" localSheetId="0">SCDAPT1!$K$65</definedName>
    <definedName name="SCDAPT1_19BEGIN_1" localSheetId="0">SCDAPT1!$C$62</definedName>
    <definedName name="SCDAPT1_19BEGIN_10" localSheetId="0">SCDAPT1!$L$62</definedName>
    <definedName name="SCDAPT1_19BEGIN_11" localSheetId="0">SCDAPT1!$M$62</definedName>
    <definedName name="SCDAPT1_19BEGIN_12" localSheetId="0">SCDAPT1!$N$62</definedName>
    <definedName name="SCDAPT1_19BEGIN_13" localSheetId="0">SCDAPT1!$O$62</definedName>
    <definedName name="SCDAPT1_19BEGIN_14" localSheetId="0">SCDAPT1!$P$62</definedName>
    <definedName name="SCDAPT1_19BEGIN_15" localSheetId="0">SCDAPT1!$Q$62</definedName>
    <definedName name="SCDAPT1_19BEGIN_16" localSheetId="0">SCDAPT1!$R$62</definedName>
    <definedName name="SCDAPT1_19BEGIN_17" localSheetId="0">SCDAPT1!$S$62</definedName>
    <definedName name="SCDAPT1_19BEGIN_18" localSheetId="0">SCDAPT1!$T$62</definedName>
    <definedName name="SCDAPT1_19BEGIN_19" localSheetId="0">SCDAPT1!$U$62</definedName>
    <definedName name="SCDAPT1_19BEGIN_2" localSheetId="0">SCDAPT1!$D$62</definedName>
    <definedName name="SCDAPT1_19BEGIN_20" localSheetId="0">SCDAPT1!$V$62</definedName>
    <definedName name="SCDAPT1_19BEGIN_21" localSheetId="0">SCDAPT1!$W$62</definedName>
    <definedName name="SCDAPT1_19BEGIN_3" localSheetId="0">SCDAPT1!$E$62</definedName>
    <definedName name="SCDAPT1_19BEGIN_4" localSheetId="0">SCDAPT1!$F$62</definedName>
    <definedName name="SCDAPT1_19BEGIN_5" localSheetId="0">SCDAPT1!$G$62</definedName>
    <definedName name="SCDAPT1_19BEGIN_6" localSheetId="0">SCDAPT1!$H$62</definedName>
    <definedName name="SCDAPT1_19BEGIN_7" localSheetId="0">SCDAPT1!$I$62</definedName>
    <definedName name="SCDAPT1_19BEGIN_8" localSheetId="0">SCDAPT1!$J$62</definedName>
    <definedName name="SCDAPT1_19BEGIN_9" localSheetId="0">SCDAPT1!$K$62</definedName>
    <definedName name="SCDAPT1_19ENDIN_10" localSheetId="0">SCDAPT1!$L$64</definedName>
    <definedName name="SCDAPT1_19ENDIN_11" localSheetId="0">SCDAPT1!$M$64</definedName>
    <definedName name="SCDAPT1_19ENDIN_12" localSheetId="0">SCDAPT1!$N$64</definedName>
    <definedName name="SCDAPT1_19ENDIN_13" localSheetId="0">SCDAPT1!$O$64</definedName>
    <definedName name="SCDAPT1_19ENDIN_14" localSheetId="0">SCDAPT1!$P$64</definedName>
    <definedName name="SCDAPT1_19ENDIN_15" localSheetId="0">SCDAPT1!$Q$64</definedName>
    <definedName name="SCDAPT1_19ENDIN_16" localSheetId="0">SCDAPT1!$R$64</definedName>
    <definedName name="SCDAPT1_19ENDIN_17" localSheetId="0">SCDAPT1!$S$64</definedName>
    <definedName name="SCDAPT1_19ENDIN_18" localSheetId="0">SCDAPT1!$T$64</definedName>
    <definedName name="SCDAPT1_19ENDIN_19" localSheetId="0">SCDAPT1!$U$64</definedName>
    <definedName name="SCDAPT1_19ENDIN_2" localSheetId="0">SCDAPT1!$D$64</definedName>
    <definedName name="SCDAPT1_19ENDIN_20" localSheetId="0">SCDAPT1!$V$64</definedName>
    <definedName name="SCDAPT1_19ENDIN_21" localSheetId="0">SCDAPT1!$W$64</definedName>
    <definedName name="SCDAPT1_19ENDIN_3" localSheetId="0">SCDAPT1!$E$64</definedName>
    <definedName name="SCDAPT1_19ENDIN_4" localSheetId="0">SCDAPT1!$F$64</definedName>
    <definedName name="SCDAPT1_19ENDIN_5" localSheetId="0">SCDAPT1!$G$64</definedName>
    <definedName name="SCDAPT1_19ENDIN_6" localSheetId="0">SCDAPT1!$H$64</definedName>
    <definedName name="SCDAPT1_19ENDIN_7" localSheetId="0">SCDAPT1!$I$64</definedName>
    <definedName name="SCDAPT1_19ENDIN_8" localSheetId="0">SCDAPT1!$J$64</definedName>
    <definedName name="SCDAPT1_19ENDIN_9" localSheetId="0">SCDAPT1!$K$64</definedName>
    <definedName name="SCDAPT1_2000000_Range" localSheetId="0">SCDAPT1!$C$66:$W$68</definedName>
    <definedName name="SCDAPT1_2099999_10" localSheetId="0">SCDAPT1!$L$69</definedName>
    <definedName name="SCDAPT1_2099999_11" localSheetId="0">SCDAPT1!$M$69</definedName>
    <definedName name="SCDAPT1_2099999_12" localSheetId="0">SCDAPT1!$N$69</definedName>
    <definedName name="SCDAPT1_2099999_13" localSheetId="0">SCDAPT1!$O$69</definedName>
    <definedName name="SCDAPT1_2099999_14" localSheetId="0">SCDAPT1!$P$69</definedName>
    <definedName name="SCDAPT1_2099999_15" localSheetId="0">SCDAPT1!$Q$69</definedName>
    <definedName name="SCDAPT1_2099999_16" localSheetId="0">SCDAPT1!$R$69</definedName>
    <definedName name="SCDAPT1_2099999_20" localSheetId="0">SCDAPT1!$V$69</definedName>
    <definedName name="SCDAPT1_2099999_21" localSheetId="0">SCDAPT1!$W$69</definedName>
    <definedName name="SCDAPT1_2099999_8" localSheetId="0">SCDAPT1!$J$69</definedName>
    <definedName name="SCDAPT1_2099999_9" localSheetId="0">SCDAPT1!$K$69</definedName>
    <definedName name="SCDAPT1_20BEGIN_1" localSheetId="0">SCDAPT1!$C$66</definedName>
    <definedName name="SCDAPT1_20BEGIN_10" localSheetId="0">SCDAPT1!$L$66</definedName>
    <definedName name="SCDAPT1_20BEGIN_11" localSheetId="0">SCDAPT1!$M$66</definedName>
    <definedName name="SCDAPT1_20BEGIN_12" localSheetId="0">SCDAPT1!$N$66</definedName>
    <definedName name="SCDAPT1_20BEGIN_13" localSheetId="0">SCDAPT1!$O$66</definedName>
    <definedName name="SCDAPT1_20BEGIN_14" localSheetId="0">SCDAPT1!$P$66</definedName>
    <definedName name="SCDAPT1_20BEGIN_15" localSheetId="0">SCDAPT1!$Q$66</definedName>
    <definedName name="SCDAPT1_20BEGIN_16" localSheetId="0">SCDAPT1!$R$66</definedName>
    <definedName name="SCDAPT1_20BEGIN_17" localSheetId="0">SCDAPT1!$S$66</definedName>
    <definedName name="SCDAPT1_20BEGIN_18" localSheetId="0">SCDAPT1!$T$66</definedName>
    <definedName name="SCDAPT1_20BEGIN_19" localSheetId="0">SCDAPT1!$U$66</definedName>
    <definedName name="SCDAPT1_20BEGIN_2" localSheetId="0">SCDAPT1!$D$66</definedName>
    <definedName name="SCDAPT1_20BEGIN_20" localSheetId="0">SCDAPT1!$V$66</definedName>
    <definedName name="SCDAPT1_20BEGIN_21" localSheetId="0">SCDAPT1!$W$66</definedName>
    <definedName name="SCDAPT1_20BEGIN_3" localSheetId="0">SCDAPT1!$E$66</definedName>
    <definedName name="SCDAPT1_20BEGIN_4" localSheetId="0">SCDAPT1!$F$66</definedName>
    <definedName name="SCDAPT1_20BEGIN_5" localSheetId="0">SCDAPT1!$G$66</definedName>
    <definedName name="SCDAPT1_20BEGIN_6" localSheetId="0">SCDAPT1!$H$66</definedName>
    <definedName name="SCDAPT1_20BEGIN_7" localSheetId="0">SCDAPT1!$I$66</definedName>
    <definedName name="SCDAPT1_20BEGIN_8" localSheetId="0">SCDAPT1!$J$66</definedName>
    <definedName name="SCDAPT1_20BEGIN_9" localSheetId="0">SCDAPT1!$K$66</definedName>
    <definedName name="SCDAPT1_20ENDIN_10" localSheetId="0">SCDAPT1!$L$68</definedName>
    <definedName name="SCDAPT1_20ENDIN_11" localSheetId="0">SCDAPT1!$M$68</definedName>
    <definedName name="SCDAPT1_20ENDIN_12" localSheetId="0">SCDAPT1!$N$68</definedName>
    <definedName name="SCDAPT1_20ENDIN_13" localSheetId="0">SCDAPT1!$O$68</definedName>
    <definedName name="SCDAPT1_20ENDIN_14" localSheetId="0">SCDAPT1!$P$68</definedName>
    <definedName name="SCDAPT1_20ENDIN_15" localSheetId="0">SCDAPT1!$Q$68</definedName>
    <definedName name="SCDAPT1_20ENDIN_16" localSheetId="0">SCDAPT1!$R$68</definedName>
    <definedName name="SCDAPT1_20ENDIN_17" localSheetId="0">SCDAPT1!$S$68</definedName>
    <definedName name="SCDAPT1_20ENDIN_18" localSheetId="0">SCDAPT1!$T$68</definedName>
    <definedName name="SCDAPT1_20ENDIN_19" localSheetId="0">SCDAPT1!$U$68</definedName>
    <definedName name="SCDAPT1_20ENDIN_2" localSheetId="0">SCDAPT1!$D$68</definedName>
    <definedName name="SCDAPT1_20ENDIN_20" localSheetId="0">SCDAPT1!$V$68</definedName>
    <definedName name="SCDAPT1_20ENDIN_21" localSheetId="0">SCDAPT1!$W$68</definedName>
    <definedName name="SCDAPT1_20ENDIN_3" localSheetId="0">SCDAPT1!$E$68</definedName>
    <definedName name="SCDAPT1_20ENDIN_4" localSheetId="0">SCDAPT1!$F$68</definedName>
    <definedName name="SCDAPT1_20ENDIN_5" localSheetId="0">SCDAPT1!$G$68</definedName>
    <definedName name="SCDAPT1_20ENDIN_6" localSheetId="0">SCDAPT1!$H$68</definedName>
    <definedName name="SCDAPT1_20ENDIN_7" localSheetId="0">SCDAPT1!$I$68</definedName>
    <definedName name="SCDAPT1_20ENDIN_8" localSheetId="0">SCDAPT1!$J$68</definedName>
    <definedName name="SCDAPT1_20ENDIN_9" localSheetId="0">SCDAPT1!$K$68</definedName>
    <definedName name="SCDAPT1_2100000_Range" localSheetId="0">SCDAPT1!$C$70:$W$72</definedName>
    <definedName name="SCDAPT1_2199999_10" localSheetId="0">SCDAPT1!$L$73</definedName>
    <definedName name="SCDAPT1_2199999_11" localSheetId="0">SCDAPT1!$M$73</definedName>
    <definedName name="SCDAPT1_2199999_12" localSheetId="0">SCDAPT1!$N$73</definedName>
    <definedName name="SCDAPT1_2199999_13" localSheetId="0">SCDAPT1!$O$73</definedName>
    <definedName name="SCDAPT1_2199999_14" localSheetId="0">SCDAPT1!$P$73</definedName>
    <definedName name="SCDAPT1_2199999_15" localSheetId="0">SCDAPT1!$Q$73</definedName>
    <definedName name="SCDAPT1_2199999_16" localSheetId="0">SCDAPT1!$R$73</definedName>
    <definedName name="SCDAPT1_2199999_20" localSheetId="0">SCDAPT1!$V$73</definedName>
    <definedName name="SCDAPT1_2199999_21" localSheetId="0">SCDAPT1!$W$73</definedName>
    <definedName name="SCDAPT1_2199999_8" localSheetId="0">SCDAPT1!$J$73</definedName>
    <definedName name="SCDAPT1_2199999_9" localSheetId="0">SCDAPT1!$K$73</definedName>
    <definedName name="SCDAPT1_21BEGIN_1" localSheetId="0">SCDAPT1!$C$70</definedName>
    <definedName name="SCDAPT1_21BEGIN_10" localSheetId="0">SCDAPT1!$L$70</definedName>
    <definedName name="SCDAPT1_21BEGIN_11" localSheetId="0">SCDAPT1!$M$70</definedName>
    <definedName name="SCDAPT1_21BEGIN_12" localSheetId="0">SCDAPT1!$N$70</definedName>
    <definedName name="SCDAPT1_21BEGIN_13" localSheetId="0">SCDAPT1!$O$70</definedName>
    <definedName name="SCDAPT1_21BEGIN_14" localSheetId="0">SCDAPT1!$P$70</definedName>
    <definedName name="SCDAPT1_21BEGIN_15" localSheetId="0">SCDAPT1!$Q$70</definedName>
    <definedName name="SCDAPT1_21BEGIN_16" localSheetId="0">SCDAPT1!$R$70</definedName>
    <definedName name="SCDAPT1_21BEGIN_17" localSheetId="0">SCDAPT1!$S$70</definedName>
    <definedName name="SCDAPT1_21BEGIN_18" localSheetId="0">SCDAPT1!$T$70</definedName>
    <definedName name="SCDAPT1_21BEGIN_19" localSheetId="0">SCDAPT1!$U$70</definedName>
    <definedName name="SCDAPT1_21BEGIN_2" localSheetId="0">SCDAPT1!$D$70</definedName>
    <definedName name="SCDAPT1_21BEGIN_20" localSheetId="0">SCDAPT1!$V$70</definedName>
    <definedName name="SCDAPT1_21BEGIN_21" localSheetId="0">SCDAPT1!$W$70</definedName>
    <definedName name="SCDAPT1_21BEGIN_3" localSheetId="0">SCDAPT1!$E$70</definedName>
    <definedName name="SCDAPT1_21BEGIN_4" localSheetId="0">SCDAPT1!$F$70</definedName>
    <definedName name="SCDAPT1_21BEGIN_5" localSheetId="0">SCDAPT1!$G$70</definedName>
    <definedName name="SCDAPT1_21BEGIN_6" localSheetId="0">SCDAPT1!$H$70</definedName>
    <definedName name="SCDAPT1_21BEGIN_7" localSheetId="0">SCDAPT1!$I$70</definedName>
    <definedName name="SCDAPT1_21BEGIN_8" localSheetId="0">SCDAPT1!$J$70</definedName>
    <definedName name="SCDAPT1_21BEGIN_9" localSheetId="0">SCDAPT1!$K$70</definedName>
    <definedName name="SCDAPT1_21ENDIN_10" localSheetId="0">SCDAPT1!$L$72</definedName>
    <definedName name="SCDAPT1_21ENDIN_11" localSheetId="0">SCDAPT1!$M$72</definedName>
    <definedName name="SCDAPT1_21ENDIN_12" localSheetId="0">SCDAPT1!$N$72</definedName>
    <definedName name="SCDAPT1_21ENDIN_13" localSheetId="0">SCDAPT1!$O$72</definedName>
    <definedName name="SCDAPT1_21ENDIN_14" localSheetId="0">SCDAPT1!$P$72</definedName>
    <definedName name="SCDAPT1_21ENDIN_15" localSheetId="0">SCDAPT1!$Q$72</definedName>
    <definedName name="SCDAPT1_21ENDIN_16" localSheetId="0">SCDAPT1!$R$72</definedName>
    <definedName name="SCDAPT1_21ENDIN_17" localSheetId="0">SCDAPT1!$S$72</definedName>
    <definedName name="SCDAPT1_21ENDIN_18" localSheetId="0">SCDAPT1!$T$72</definedName>
    <definedName name="SCDAPT1_21ENDIN_19" localSheetId="0">SCDAPT1!$U$72</definedName>
    <definedName name="SCDAPT1_21ENDIN_2" localSheetId="0">SCDAPT1!$D$72</definedName>
    <definedName name="SCDAPT1_21ENDIN_20" localSheetId="0">SCDAPT1!$V$72</definedName>
    <definedName name="SCDAPT1_21ENDIN_21" localSheetId="0">SCDAPT1!$W$72</definedName>
    <definedName name="SCDAPT1_21ENDIN_3" localSheetId="0">SCDAPT1!$E$72</definedName>
    <definedName name="SCDAPT1_21ENDIN_4" localSheetId="0">SCDAPT1!$F$72</definedName>
    <definedName name="SCDAPT1_21ENDIN_5" localSheetId="0">SCDAPT1!$G$72</definedName>
    <definedName name="SCDAPT1_21ENDIN_6" localSheetId="0">SCDAPT1!$H$72</definedName>
    <definedName name="SCDAPT1_21ENDIN_7" localSheetId="0">SCDAPT1!$I$72</definedName>
    <definedName name="SCDAPT1_21ENDIN_8" localSheetId="0">SCDAPT1!$J$72</definedName>
    <definedName name="SCDAPT1_21ENDIN_9" localSheetId="0">SCDAPT1!$K$72</definedName>
    <definedName name="SCDAPT1_2499999_10" localSheetId="0">SCDAPT1!$L$74</definedName>
    <definedName name="SCDAPT1_2499999_11" localSheetId="0">SCDAPT1!$M$74</definedName>
    <definedName name="SCDAPT1_2499999_12" localSheetId="0">SCDAPT1!$N$74</definedName>
    <definedName name="SCDAPT1_2499999_13" localSheetId="0">SCDAPT1!$O$74</definedName>
    <definedName name="SCDAPT1_2499999_14" localSheetId="0">SCDAPT1!$P$74</definedName>
    <definedName name="SCDAPT1_2499999_15" localSheetId="0">SCDAPT1!$Q$74</definedName>
    <definedName name="SCDAPT1_2499999_16" localSheetId="0">SCDAPT1!$R$74</definedName>
    <definedName name="SCDAPT1_2499999_20" localSheetId="0">SCDAPT1!$V$74</definedName>
    <definedName name="SCDAPT1_2499999_21" localSheetId="0">SCDAPT1!$W$74</definedName>
    <definedName name="SCDAPT1_2499999_8" localSheetId="0">SCDAPT1!$J$74</definedName>
    <definedName name="SCDAPT1_2499999_9" localSheetId="0">SCDAPT1!$K$74</definedName>
    <definedName name="SCDAPT1_2500000_Range" localSheetId="0">SCDAPT1!$C$75:$W$78</definedName>
    <definedName name="SCDAPT1_2500001_1" localSheetId="0">SCDAPT1!$C$76</definedName>
    <definedName name="SCDAPT1_2500001_10" localSheetId="0">SCDAPT1!$L$76</definedName>
    <definedName name="SCDAPT1_2500001_11" localSheetId="0">SCDAPT1!$M$76</definedName>
    <definedName name="SCDAPT1_2500001_12" localSheetId="0">SCDAPT1!$N$76</definedName>
    <definedName name="SCDAPT1_2500001_13" localSheetId="0">SCDAPT1!$O$76</definedName>
    <definedName name="SCDAPT1_2500001_14" localSheetId="0">SCDAPT1!$P$76</definedName>
    <definedName name="SCDAPT1_2500001_15" localSheetId="0">SCDAPT1!$Q$76</definedName>
    <definedName name="SCDAPT1_2500001_16" localSheetId="0">SCDAPT1!$R$76</definedName>
    <definedName name="SCDAPT1_2500001_17" localSheetId="0">SCDAPT1!$S$76</definedName>
    <definedName name="SCDAPT1_2500001_18" localSheetId="0">SCDAPT1!$T$76</definedName>
    <definedName name="SCDAPT1_2500001_19" localSheetId="0">SCDAPT1!$U$76</definedName>
    <definedName name="SCDAPT1_2500001_2" localSheetId="0">SCDAPT1!$D$76</definedName>
    <definedName name="SCDAPT1_2500001_20" localSheetId="0">SCDAPT1!$V$76</definedName>
    <definedName name="SCDAPT1_2500001_21" localSheetId="0">SCDAPT1!$W$76</definedName>
    <definedName name="SCDAPT1_2500001_3" localSheetId="0">SCDAPT1!$E$76</definedName>
    <definedName name="SCDAPT1_2500001_4" localSheetId="0">SCDAPT1!$F$76</definedName>
    <definedName name="SCDAPT1_2500001_5" localSheetId="0">SCDAPT1!$G$76</definedName>
    <definedName name="SCDAPT1_2500001_6" localSheetId="0">SCDAPT1!$H$76</definedName>
    <definedName name="SCDAPT1_2500001_7" localSheetId="0">SCDAPT1!$I$76</definedName>
    <definedName name="SCDAPT1_2500001_8" localSheetId="0">SCDAPT1!$J$76</definedName>
    <definedName name="SCDAPT1_2500001_9" localSheetId="0">SCDAPT1!$K$76</definedName>
    <definedName name="SCDAPT1_2599999_10" localSheetId="0">SCDAPT1!$L$79</definedName>
    <definedName name="SCDAPT1_2599999_11" localSheetId="0">SCDAPT1!$M$79</definedName>
    <definedName name="SCDAPT1_2599999_12" localSheetId="0">SCDAPT1!$N$79</definedName>
    <definedName name="SCDAPT1_2599999_13" localSheetId="0">SCDAPT1!$O$79</definedName>
    <definedName name="SCDAPT1_2599999_14" localSheetId="0">SCDAPT1!$P$79</definedName>
    <definedName name="SCDAPT1_2599999_15" localSheetId="0">SCDAPT1!$Q$79</definedName>
    <definedName name="SCDAPT1_2599999_16" localSheetId="0">SCDAPT1!$R$79</definedName>
    <definedName name="SCDAPT1_2599999_20" localSheetId="0">SCDAPT1!$V$79</definedName>
    <definedName name="SCDAPT1_2599999_21" localSheetId="0">SCDAPT1!$W$79</definedName>
    <definedName name="SCDAPT1_2599999_8" localSheetId="0">SCDAPT1!$J$79</definedName>
    <definedName name="SCDAPT1_2599999_9" localSheetId="0">SCDAPT1!$K$79</definedName>
    <definedName name="SCDAPT1_25BEGIN_1" localSheetId="0">SCDAPT1!$C$75</definedName>
    <definedName name="SCDAPT1_25BEGIN_10" localSheetId="0">SCDAPT1!$L$75</definedName>
    <definedName name="SCDAPT1_25BEGIN_11" localSheetId="0">SCDAPT1!$M$75</definedName>
    <definedName name="SCDAPT1_25BEGIN_12" localSheetId="0">SCDAPT1!$N$75</definedName>
    <definedName name="SCDAPT1_25BEGIN_13" localSheetId="0">SCDAPT1!$O$75</definedName>
    <definedName name="SCDAPT1_25BEGIN_14" localSheetId="0">SCDAPT1!$P$75</definedName>
    <definedName name="SCDAPT1_25BEGIN_15" localSheetId="0">SCDAPT1!$Q$75</definedName>
    <definedName name="SCDAPT1_25BEGIN_16" localSheetId="0">SCDAPT1!$R$75</definedName>
    <definedName name="SCDAPT1_25BEGIN_17" localSheetId="0">SCDAPT1!$S$75</definedName>
    <definedName name="SCDAPT1_25BEGIN_18" localSheetId="0">SCDAPT1!$T$75</definedName>
    <definedName name="SCDAPT1_25BEGIN_19" localSheetId="0">SCDAPT1!$U$75</definedName>
    <definedName name="SCDAPT1_25BEGIN_2" localSheetId="0">SCDAPT1!$D$75</definedName>
    <definedName name="SCDAPT1_25BEGIN_20" localSheetId="0">SCDAPT1!$V$75</definedName>
    <definedName name="SCDAPT1_25BEGIN_21" localSheetId="0">SCDAPT1!$W$75</definedName>
    <definedName name="SCDAPT1_25BEGIN_3" localSheetId="0">SCDAPT1!$E$75</definedName>
    <definedName name="SCDAPT1_25BEGIN_4" localSheetId="0">SCDAPT1!$F$75</definedName>
    <definedName name="SCDAPT1_25BEGIN_5" localSheetId="0">SCDAPT1!$G$75</definedName>
    <definedName name="SCDAPT1_25BEGIN_6" localSheetId="0">SCDAPT1!$H$75</definedName>
    <definedName name="SCDAPT1_25BEGIN_7" localSheetId="0">SCDAPT1!$I$75</definedName>
    <definedName name="SCDAPT1_25BEGIN_8" localSheetId="0">SCDAPT1!$J$75</definedName>
    <definedName name="SCDAPT1_25BEGIN_9" localSheetId="0">SCDAPT1!$K$75</definedName>
    <definedName name="SCDAPT1_25ENDIN_10" localSheetId="0">SCDAPT1!$L$78</definedName>
    <definedName name="SCDAPT1_25ENDIN_11" localSheetId="0">SCDAPT1!$M$78</definedName>
    <definedName name="SCDAPT1_25ENDIN_12" localSheetId="0">SCDAPT1!$N$78</definedName>
    <definedName name="SCDAPT1_25ENDIN_13" localSheetId="0">SCDAPT1!$O$78</definedName>
    <definedName name="SCDAPT1_25ENDIN_14" localSheetId="0">SCDAPT1!$P$78</definedName>
    <definedName name="SCDAPT1_25ENDIN_15" localSheetId="0">SCDAPT1!$Q$78</definedName>
    <definedName name="SCDAPT1_25ENDIN_16" localSheetId="0">SCDAPT1!$R$78</definedName>
    <definedName name="SCDAPT1_25ENDIN_17" localSheetId="0">SCDAPT1!$S$78</definedName>
    <definedName name="SCDAPT1_25ENDIN_18" localSheetId="0">SCDAPT1!$T$78</definedName>
    <definedName name="SCDAPT1_25ENDIN_19" localSheetId="0">SCDAPT1!$U$78</definedName>
    <definedName name="SCDAPT1_25ENDIN_2" localSheetId="0">SCDAPT1!$D$78</definedName>
    <definedName name="SCDAPT1_25ENDIN_20" localSheetId="0">SCDAPT1!$V$78</definedName>
    <definedName name="SCDAPT1_25ENDIN_21" localSheetId="0">SCDAPT1!$W$78</definedName>
    <definedName name="SCDAPT1_25ENDIN_3" localSheetId="0">SCDAPT1!$E$78</definedName>
    <definedName name="SCDAPT1_25ENDIN_4" localSheetId="0">SCDAPT1!$F$78</definedName>
    <definedName name="SCDAPT1_25ENDIN_5" localSheetId="0">SCDAPT1!$G$78</definedName>
    <definedName name="SCDAPT1_25ENDIN_6" localSheetId="0">SCDAPT1!$H$78</definedName>
    <definedName name="SCDAPT1_25ENDIN_7" localSheetId="0">SCDAPT1!$I$78</definedName>
    <definedName name="SCDAPT1_25ENDIN_8" localSheetId="0">SCDAPT1!$J$78</definedName>
    <definedName name="SCDAPT1_25ENDIN_9" localSheetId="0">SCDAPT1!$K$78</definedName>
    <definedName name="SCDAPT1_2600000_Range" localSheetId="0">SCDAPT1!$C$80:$W$82</definedName>
    <definedName name="SCDAPT1_2699999_10" localSheetId="0">SCDAPT1!$L$83</definedName>
    <definedName name="SCDAPT1_2699999_11" localSheetId="0">SCDAPT1!$M$83</definedName>
    <definedName name="SCDAPT1_2699999_12" localSheetId="0">SCDAPT1!$N$83</definedName>
    <definedName name="SCDAPT1_2699999_13" localSheetId="0">SCDAPT1!$O$83</definedName>
    <definedName name="SCDAPT1_2699999_14" localSheetId="0">SCDAPT1!$P$83</definedName>
    <definedName name="SCDAPT1_2699999_15" localSheetId="0">SCDAPT1!$Q$83</definedName>
    <definedName name="SCDAPT1_2699999_16" localSheetId="0">SCDAPT1!$R$83</definedName>
    <definedName name="SCDAPT1_2699999_20" localSheetId="0">SCDAPT1!$V$83</definedName>
    <definedName name="SCDAPT1_2699999_21" localSheetId="0">SCDAPT1!$W$83</definedName>
    <definedName name="SCDAPT1_2699999_8" localSheetId="0">SCDAPT1!$J$83</definedName>
    <definedName name="SCDAPT1_2699999_9" localSheetId="0">SCDAPT1!$K$83</definedName>
    <definedName name="SCDAPT1_26BEGIN_1" localSheetId="0">SCDAPT1!$C$80</definedName>
    <definedName name="SCDAPT1_26BEGIN_10" localSheetId="0">SCDAPT1!$L$80</definedName>
    <definedName name="SCDAPT1_26BEGIN_11" localSheetId="0">SCDAPT1!$M$80</definedName>
    <definedName name="SCDAPT1_26BEGIN_12" localSheetId="0">SCDAPT1!$N$80</definedName>
    <definedName name="SCDAPT1_26BEGIN_13" localSheetId="0">SCDAPT1!$O$80</definedName>
    <definedName name="SCDAPT1_26BEGIN_14" localSheetId="0">SCDAPT1!$P$80</definedName>
    <definedName name="SCDAPT1_26BEGIN_15" localSheetId="0">SCDAPT1!$Q$80</definedName>
    <definedName name="SCDAPT1_26BEGIN_16" localSheetId="0">SCDAPT1!$R$80</definedName>
    <definedName name="SCDAPT1_26BEGIN_17" localSheetId="0">SCDAPT1!$S$80</definedName>
    <definedName name="SCDAPT1_26BEGIN_18" localSheetId="0">SCDAPT1!$T$80</definedName>
    <definedName name="SCDAPT1_26BEGIN_19" localSheetId="0">SCDAPT1!$U$80</definedName>
    <definedName name="SCDAPT1_26BEGIN_2" localSheetId="0">SCDAPT1!$D$80</definedName>
    <definedName name="SCDAPT1_26BEGIN_20" localSheetId="0">SCDAPT1!$V$80</definedName>
    <definedName name="SCDAPT1_26BEGIN_21" localSheetId="0">SCDAPT1!$W$80</definedName>
    <definedName name="SCDAPT1_26BEGIN_3" localSheetId="0">SCDAPT1!$E$80</definedName>
    <definedName name="SCDAPT1_26BEGIN_4" localSheetId="0">SCDAPT1!$F$80</definedName>
    <definedName name="SCDAPT1_26BEGIN_5" localSheetId="0">SCDAPT1!$G$80</definedName>
    <definedName name="SCDAPT1_26BEGIN_6" localSheetId="0">SCDAPT1!$H$80</definedName>
    <definedName name="SCDAPT1_26BEGIN_7" localSheetId="0">SCDAPT1!$I$80</definedName>
    <definedName name="SCDAPT1_26BEGIN_8" localSheetId="0">SCDAPT1!$J$80</definedName>
    <definedName name="SCDAPT1_26BEGIN_9" localSheetId="0">SCDAPT1!$K$80</definedName>
    <definedName name="SCDAPT1_26ENDIN_10" localSheetId="0">SCDAPT1!$L$82</definedName>
    <definedName name="SCDAPT1_26ENDIN_11" localSheetId="0">SCDAPT1!$M$82</definedName>
    <definedName name="SCDAPT1_26ENDIN_12" localSheetId="0">SCDAPT1!$N$82</definedName>
    <definedName name="SCDAPT1_26ENDIN_13" localSheetId="0">SCDAPT1!$O$82</definedName>
    <definedName name="SCDAPT1_26ENDIN_14" localSheetId="0">SCDAPT1!$P$82</definedName>
    <definedName name="SCDAPT1_26ENDIN_15" localSheetId="0">SCDAPT1!$Q$82</definedName>
    <definedName name="SCDAPT1_26ENDIN_16" localSheetId="0">SCDAPT1!$R$82</definedName>
    <definedName name="SCDAPT1_26ENDIN_17" localSheetId="0">SCDAPT1!$S$82</definedName>
    <definedName name="SCDAPT1_26ENDIN_18" localSheetId="0">SCDAPT1!$T$82</definedName>
    <definedName name="SCDAPT1_26ENDIN_19" localSheetId="0">SCDAPT1!$U$82</definedName>
    <definedName name="SCDAPT1_26ENDIN_2" localSheetId="0">SCDAPT1!$D$82</definedName>
    <definedName name="SCDAPT1_26ENDIN_20" localSheetId="0">SCDAPT1!$V$82</definedName>
    <definedName name="SCDAPT1_26ENDIN_21" localSheetId="0">SCDAPT1!$W$82</definedName>
    <definedName name="SCDAPT1_26ENDIN_3" localSheetId="0">SCDAPT1!$E$82</definedName>
    <definedName name="SCDAPT1_26ENDIN_4" localSheetId="0">SCDAPT1!$F$82</definedName>
    <definedName name="SCDAPT1_26ENDIN_5" localSheetId="0">SCDAPT1!$G$82</definedName>
    <definedName name="SCDAPT1_26ENDIN_6" localSheetId="0">SCDAPT1!$H$82</definedName>
    <definedName name="SCDAPT1_26ENDIN_7" localSheetId="0">SCDAPT1!$I$82</definedName>
    <definedName name="SCDAPT1_26ENDIN_8" localSheetId="0">SCDAPT1!$J$82</definedName>
    <definedName name="SCDAPT1_26ENDIN_9" localSheetId="0">SCDAPT1!$K$82</definedName>
    <definedName name="SCDAPT1_2700000_Range" localSheetId="0">SCDAPT1!$C$84:$W$86</definedName>
    <definedName name="SCDAPT1_2799999_10" localSheetId="0">SCDAPT1!$L$87</definedName>
    <definedName name="SCDAPT1_2799999_11" localSheetId="0">SCDAPT1!$M$87</definedName>
    <definedName name="SCDAPT1_2799999_12" localSheetId="0">SCDAPT1!$N$87</definedName>
    <definedName name="SCDAPT1_2799999_13" localSheetId="0">SCDAPT1!$O$87</definedName>
    <definedName name="SCDAPT1_2799999_14" localSheetId="0">SCDAPT1!$P$87</definedName>
    <definedName name="SCDAPT1_2799999_15" localSheetId="0">SCDAPT1!$Q$87</definedName>
    <definedName name="SCDAPT1_2799999_16" localSheetId="0">SCDAPT1!$R$87</definedName>
    <definedName name="SCDAPT1_2799999_20" localSheetId="0">SCDAPT1!$V$87</definedName>
    <definedName name="SCDAPT1_2799999_21" localSheetId="0">SCDAPT1!$W$87</definedName>
    <definedName name="SCDAPT1_2799999_8" localSheetId="0">SCDAPT1!$J$87</definedName>
    <definedName name="SCDAPT1_2799999_9" localSheetId="0">SCDAPT1!$K$87</definedName>
    <definedName name="SCDAPT1_27BEGIN_1" localSheetId="0">SCDAPT1!$C$84</definedName>
    <definedName name="SCDAPT1_27BEGIN_10" localSheetId="0">SCDAPT1!$L$84</definedName>
    <definedName name="SCDAPT1_27BEGIN_11" localSheetId="0">SCDAPT1!$M$84</definedName>
    <definedName name="SCDAPT1_27BEGIN_12" localSheetId="0">SCDAPT1!$N$84</definedName>
    <definedName name="SCDAPT1_27BEGIN_13" localSheetId="0">SCDAPT1!$O$84</definedName>
    <definedName name="SCDAPT1_27BEGIN_14" localSheetId="0">SCDAPT1!$P$84</definedName>
    <definedName name="SCDAPT1_27BEGIN_15" localSheetId="0">SCDAPT1!$Q$84</definedName>
    <definedName name="SCDAPT1_27BEGIN_16" localSheetId="0">SCDAPT1!$R$84</definedName>
    <definedName name="SCDAPT1_27BEGIN_17" localSheetId="0">SCDAPT1!$S$84</definedName>
    <definedName name="SCDAPT1_27BEGIN_18" localSheetId="0">SCDAPT1!$T$84</definedName>
    <definedName name="SCDAPT1_27BEGIN_19" localSheetId="0">SCDAPT1!$U$84</definedName>
    <definedName name="SCDAPT1_27BEGIN_2" localSheetId="0">SCDAPT1!$D$84</definedName>
    <definedName name="SCDAPT1_27BEGIN_20" localSheetId="0">SCDAPT1!$V$84</definedName>
    <definedName name="SCDAPT1_27BEGIN_21" localSheetId="0">SCDAPT1!$W$84</definedName>
    <definedName name="SCDAPT1_27BEGIN_3" localSheetId="0">SCDAPT1!$E$84</definedName>
    <definedName name="SCDAPT1_27BEGIN_4" localSheetId="0">SCDAPT1!$F$84</definedName>
    <definedName name="SCDAPT1_27BEGIN_5" localSheetId="0">SCDAPT1!$G$84</definedName>
    <definedName name="SCDAPT1_27BEGIN_6" localSheetId="0">SCDAPT1!$H$84</definedName>
    <definedName name="SCDAPT1_27BEGIN_7" localSheetId="0">SCDAPT1!$I$84</definedName>
    <definedName name="SCDAPT1_27BEGIN_8" localSheetId="0">SCDAPT1!$J$84</definedName>
    <definedName name="SCDAPT1_27BEGIN_9" localSheetId="0">SCDAPT1!$K$84</definedName>
    <definedName name="SCDAPT1_27ENDIN_10" localSheetId="0">SCDAPT1!$L$86</definedName>
    <definedName name="SCDAPT1_27ENDIN_11" localSheetId="0">SCDAPT1!$M$86</definedName>
    <definedName name="SCDAPT1_27ENDIN_12" localSheetId="0">SCDAPT1!$N$86</definedName>
    <definedName name="SCDAPT1_27ENDIN_13" localSheetId="0">SCDAPT1!$O$86</definedName>
    <definedName name="SCDAPT1_27ENDIN_14" localSheetId="0">SCDAPT1!$P$86</definedName>
    <definedName name="SCDAPT1_27ENDIN_15" localSheetId="0">SCDAPT1!$Q$86</definedName>
    <definedName name="SCDAPT1_27ENDIN_16" localSheetId="0">SCDAPT1!$R$86</definedName>
    <definedName name="SCDAPT1_27ENDIN_17" localSheetId="0">SCDAPT1!$S$86</definedName>
    <definedName name="SCDAPT1_27ENDIN_18" localSheetId="0">SCDAPT1!$T$86</definedName>
    <definedName name="SCDAPT1_27ENDIN_19" localSheetId="0">SCDAPT1!$U$86</definedName>
    <definedName name="SCDAPT1_27ENDIN_2" localSheetId="0">SCDAPT1!$D$86</definedName>
    <definedName name="SCDAPT1_27ENDIN_20" localSheetId="0">SCDAPT1!$V$86</definedName>
    <definedName name="SCDAPT1_27ENDIN_21" localSheetId="0">SCDAPT1!$W$86</definedName>
    <definedName name="SCDAPT1_27ENDIN_3" localSheetId="0">SCDAPT1!$E$86</definedName>
    <definedName name="SCDAPT1_27ENDIN_4" localSheetId="0">SCDAPT1!$F$86</definedName>
    <definedName name="SCDAPT1_27ENDIN_5" localSheetId="0">SCDAPT1!$G$86</definedName>
    <definedName name="SCDAPT1_27ENDIN_6" localSheetId="0">SCDAPT1!$H$86</definedName>
    <definedName name="SCDAPT1_27ENDIN_7" localSheetId="0">SCDAPT1!$I$86</definedName>
    <definedName name="SCDAPT1_27ENDIN_8" localSheetId="0">SCDAPT1!$J$86</definedName>
    <definedName name="SCDAPT1_27ENDIN_9" localSheetId="0">SCDAPT1!$K$86</definedName>
    <definedName name="SCDAPT1_2800000_Range" localSheetId="0">SCDAPT1!$C$88:$W$90</definedName>
    <definedName name="SCDAPT1_2899999_10" localSheetId="0">SCDAPT1!$L$91</definedName>
    <definedName name="SCDAPT1_2899999_11" localSheetId="0">SCDAPT1!$M$91</definedName>
    <definedName name="SCDAPT1_2899999_12" localSheetId="0">SCDAPT1!$N$91</definedName>
    <definedName name="SCDAPT1_2899999_13" localSheetId="0">SCDAPT1!$O$91</definedName>
    <definedName name="SCDAPT1_2899999_14" localSheetId="0">SCDAPT1!$P$91</definedName>
    <definedName name="SCDAPT1_2899999_15" localSheetId="0">SCDAPT1!$Q$91</definedName>
    <definedName name="SCDAPT1_2899999_16" localSheetId="0">SCDAPT1!$R$91</definedName>
    <definedName name="SCDAPT1_2899999_20" localSheetId="0">SCDAPT1!$V$91</definedName>
    <definedName name="SCDAPT1_2899999_21" localSheetId="0">SCDAPT1!$W$91</definedName>
    <definedName name="SCDAPT1_2899999_8" localSheetId="0">SCDAPT1!$J$91</definedName>
    <definedName name="SCDAPT1_2899999_9" localSheetId="0">SCDAPT1!$K$91</definedName>
    <definedName name="SCDAPT1_28BEGIN_1" localSheetId="0">SCDAPT1!$C$88</definedName>
    <definedName name="SCDAPT1_28BEGIN_10" localSheetId="0">SCDAPT1!$L$88</definedName>
    <definedName name="SCDAPT1_28BEGIN_11" localSheetId="0">SCDAPT1!$M$88</definedName>
    <definedName name="SCDAPT1_28BEGIN_12" localSheetId="0">SCDAPT1!$N$88</definedName>
    <definedName name="SCDAPT1_28BEGIN_13" localSheetId="0">SCDAPT1!$O$88</definedName>
    <definedName name="SCDAPT1_28BEGIN_14" localSheetId="0">SCDAPT1!$P$88</definedName>
    <definedName name="SCDAPT1_28BEGIN_15" localSheetId="0">SCDAPT1!$Q$88</definedName>
    <definedName name="SCDAPT1_28BEGIN_16" localSheetId="0">SCDAPT1!$R$88</definedName>
    <definedName name="SCDAPT1_28BEGIN_17" localSheetId="0">SCDAPT1!$S$88</definedName>
    <definedName name="SCDAPT1_28BEGIN_18" localSheetId="0">SCDAPT1!$T$88</definedName>
    <definedName name="SCDAPT1_28BEGIN_19" localSheetId="0">SCDAPT1!$U$88</definedName>
    <definedName name="SCDAPT1_28BEGIN_2" localSheetId="0">SCDAPT1!$D$88</definedName>
    <definedName name="SCDAPT1_28BEGIN_20" localSheetId="0">SCDAPT1!$V$88</definedName>
    <definedName name="SCDAPT1_28BEGIN_21" localSheetId="0">SCDAPT1!$W$88</definedName>
    <definedName name="SCDAPT1_28BEGIN_3" localSheetId="0">SCDAPT1!$E$88</definedName>
    <definedName name="SCDAPT1_28BEGIN_4" localSheetId="0">SCDAPT1!$F$88</definedName>
    <definedName name="SCDAPT1_28BEGIN_5" localSheetId="0">SCDAPT1!$G$88</definedName>
    <definedName name="SCDAPT1_28BEGIN_6" localSheetId="0">SCDAPT1!$H$88</definedName>
    <definedName name="SCDAPT1_28BEGIN_7" localSheetId="0">SCDAPT1!$I$88</definedName>
    <definedName name="SCDAPT1_28BEGIN_8" localSheetId="0">SCDAPT1!$J$88</definedName>
    <definedName name="SCDAPT1_28BEGIN_9" localSheetId="0">SCDAPT1!$K$88</definedName>
    <definedName name="SCDAPT1_28ENDIN_10" localSheetId="0">SCDAPT1!$L$90</definedName>
    <definedName name="SCDAPT1_28ENDIN_11" localSheetId="0">SCDAPT1!$M$90</definedName>
    <definedName name="SCDAPT1_28ENDIN_12" localSheetId="0">SCDAPT1!$N$90</definedName>
    <definedName name="SCDAPT1_28ENDIN_13" localSheetId="0">SCDAPT1!$O$90</definedName>
    <definedName name="SCDAPT1_28ENDIN_14" localSheetId="0">SCDAPT1!$P$90</definedName>
    <definedName name="SCDAPT1_28ENDIN_15" localSheetId="0">SCDAPT1!$Q$90</definedName>
    <definedName name="SCDAPT1_28ENDIN_16" localSheetId="0">SCDAPT1!$R$90</definedName>
    <definedName name="SCDAPT1_28ENDIN_17" localSheetId="0">SCDAPT1!$S$90</definedName>
    <definedName name="SCDAPT1_28ENDIN_18" localSheetId="0">SCDAPT1!$T$90</definedName>
    <definedName name="SCDAPT1_28ENDIN_19" localSheetId="0">SCDAPT1!$U$90</definedName>
    <definedName name="SCDAPT1_28ENDIN_2" localSheetId="0">SCDAPT1!$D$90</definedName>
    <definedName name="SCDAPT1_28ENDIN_20" localSheetId="0">SCDAPT1!$V$90</definedName>
    <definedName name="SCDAPT1_28ENDIN_21" localSheetId="0">SCDAPT1!$W$90</definedName>
    <definedName name="SCDAPT1_28ENDIN_3" localSheetId="0">SCDAPT1!$E$90</definedName>
    <definedName name="SCDAPT1_28ENDIN_4" localSheetId="0">SCDAPT1!$F$90</definedName>
    <definedName name="SCDAPT1_28ENDIN_5" localSheetId="0">SCDAPT1!$G$90</definedName>
    <definedName name="SCDAPT1_28ENDIN_6" localSheetId="0">SCDAPT1!$H$90</definedName>
    <definedName name="SCDAPT1_28ENDIN_7" localSheetId="0">SCDAPT1!$I$90</definedName>
    <definedName name="SCDAPT1_28ENDIN_8" localSheetId="0">SCDAPT1!$J$90</definedName>
    <definedName name="SCDAPT1_28ENDIN_9" localSheetId="0">SCDAPT1!$K$90</definedName>
    <definedName name="SCDAPT1_3199999_10" localSheetId="0">SCDAPT1!$L$92</definedName>
    <definedName name="SCDAPT1_3199999_11" localSheetId="0">SCDAPT1!$M$92</definedName>
    <definedName name="SCDAPT1_3199999_12" localSheetId="0">SCDAPT1!$N$92</definedName>
    <definedName name="SCDAPT1_3199999_13" localSheetId="0">SCDAPT1!$O$92</definedName>
    <definedName name="SCDAPT1_3199999_14" localSheetId="0">SCDAPT1!$P$92</definedName>
    <definedName name="SCDAPT1_3199999_15" localSheetId="0">SCDAPT1!$Q$92</definedName>
    <definedName name="SCDAPT1_3199999_16" localSheetId="0">SCDAPT1!$R$92</definedName>
    <definedName name="SCDAPT1_3199999_20" localSheetId="0">SCDAPT1!$V$92</definedName>
    <definedName name="SCDAPT1_3199999_21" localSheetId="0">SCDAPT1!$W$92</definedName>
    <definedName name="SCDAPT1_3199999_8" localSheetId="0">SCDAPT1!$J$92</definedName>
    <definedName name="SCDAPT1_3199999_9" localSheetId="0">SCDAPT1!$K$92</definedName>
    <definedName name="SCDAPT1_3200000_Range" localSheetId="0">SCDAPT1!$C$93:$W$101</definedName>
    <definedName name="SCDAPT1_3200001_1" localSheetId="0">SCDAPT1!$C$94</definedName>
    <definedName name="SCDAPT1_3200001_10" localSheetId="0">SCDAPT1!$L$94</definedName>
    <definedName name="SCDAPT1_3200001_11" localSheetId="0">SCDAPT1!$M$94</definedName>
    <definedName name="SCDAPT1_3200001_12" localSheetId="0">SCDAPT1!$N$94</definedName>
    <definedName name="SCDAPT1_3200001_13" localSheetId="0">SCDAPT1!$O$94</definedName>
    <definedName name="SCDAPT1_3200001_14" localSheetId="0">SCDAPT1!$P$94</definedName>
    <definedName name="SCDAPT1_3200001_15" localSheetId="0">SCDAPT1!$Q$94</definedName>
    <definedName name="SCDAPT1_3200001_16" localSheetId="0">SCDAPT1!$R$94</definedName>
    <definedName name="SCDAPT1_3200001_17" localSheetId="0">SCDAPT1!$S$94</definedName>
    <definedName name="SCDAPT1_3200001_18" localSheetId="0">SCDAPT1!$T$94</definedName>
    <definedName name="SCDAPT1_3200001_19" localSheetId="0">SCDAPT1!$U$94</definedName>
    <definedName name="SCDAPT1_3200001_2" localSheetId="0">SCDAPT1!$D$94</definedName>
    <definedName name="SCDAPT1_3200001_20" localSheetId="0">SCDAPT1!$V$94</definedName>
    <definedName name="SCDAPT1_3200001_21" localSheetId="0">SCDAPT1!$W$94</definedName>
    <definedName name="SCDAPT1_3200001_3" localSheetId="0">SCDAPT1!$E$94</definedName>
    <definedName name="SCDAPT1_3200001_4" localSheetId="0">SCDAPT1!$F$94</definedName>
    <definedName name="SCDAPT1_3200001_5" localSheetId="0">SCDAPT1!$G$94</definedName>
    <definedName name="SCDAPT1_3200001_6" localSheetId="0">SCDAPT1!$H$94</definedName>
    <definedName name="SCDAPT1_3200001_7" localSheetId="0">SCDAPT1!$I$94</definedName>
    <definedName name="SCDAPT1_3200001_8" localSheetId="0">SCDAPT1!$J$94</definedName>
    <definedName name="SCDAPT1_3200001_9" localSheetId="0">SCDAPT1!$K$94</definedName>
    <definedName name="SCDAPT1_3299999_10" localSheetId="0">SCDAPT1!$L$102</definedName>
    <definedName name="SCDAPT1_3299999_11" localSheetId="0">SCDAPT1!$M$102</definedName>
    <definedName name="SCDAPT1_3299999_12" localSheetId="0">SCDAPT1!$N$102</definedName>
    <definedName name="SCDAPT1_3299999_13" localSheetId="0">SCDAPT1!$O$102</definedName>
    <definedName name="SCDAPT1_3299999_14" localSheetId="0">SCDAPT1!$P$102</definedName>
    <definedName name="SCDAPT1_3299999_15" localSheetId="0">SCDAPT1!$Q$102</definedName>
    <definedName name="SCDAPT1_3299999_16" localSheetId="0">SCDAPT1!$R$102</definedName>
    <definedName name="SCDAPT1_3299999_20" localSheetId="0">SCDAPT1!$V$102</definedName>
    <definedName name="SCDAPT1_3299999_21" localSheetId="0">SCDAPT1!$W$102</definedName>
    <definedName name="SCDAPT1_3299999_8" localSheetId="0">SCDAPT1!$J$102</definedName>
    <definedName name="SCDAPT1_3299999_9" localSheetId="0">SCDAPT1!$K$102</definedName>
    <definedName name="SCDAPT1_32BEGIN_1" localSheetId="0">SCDAPT1!$C$93</definedName>
    <definedName name="SCDAPT1_32BEGIN_10" localSheetId="0">SCDAPT1!$L$93</definedName>
    <definedName name="SCDAPT1_32BEGIN_11" localSheetId="0">SCDAPT1!$M$93</definedName>
    <definedName name="SCDAPT1_32BEGIN_12" localSheetId="0">SCDAPT1!$N$93</definedName>
    <definedName name="SCDAPT1_32BEGIN_13" localSheetId="0">SCDAPT1!$O$93</definedName>
    <definedName name="SCDAPT1_32BEGIN_14" localSheetId="0">SCDAPT1!$P$93</definedName>
    <definedName name="SCDAPT1_32BEGIN_15" localSheetId="0">SCDAPT1!$Q$93</definedName>
    <definedName name="SCDAPT1_32BEGIN_16" localSheetId="0">SCDAPT1!$R$93</definedName>
    <definedName name="SCDAPT1_32BEGIN_17" localSheetId="0">SCDAPT1!$S$93</definedName>
    <definedName name="SCDAPT1_32BEGIN_18" localSheetId="0">SCDAPT1!$T$93</definedName>
    <definedName name="SCDAPT1_32BEGIN_19" localSheetId="0">SCDAPT1!$U$93</definedName>
    <definedName name="SCDAPT1_32BEGIN_2" localSheetId="0">SCDAPT1!$D$93</definedName>
    <definedName name="SCDAPT1_32BEGIN_20" localSheetId="0">SCDAPT1!$V$93</definedName>
    <definedName name="SCDAPT1_32BEGIN_21" localSheetId="0">SCDAPT1!$W$93</definedName>
    <definedName name="SCDAPT1_32BEGIN_3" localSheetId="0">SCDAPT1!$E$93</definedName>
    <definedName name="SCDAPT1_32BEGIN_4" localSheetId="0">SCDAPT1!$F$93</definedName>
    <definedName name="SCDAPT1_32BEGIN_5" localSheetId="0">SCDAPT1!$G$93</definedName>
    <definedName name="SCDAPT1_32BEGIN_6" localSheetId="0">SCDAPT1!$H$93</definedName>
    <definedName name="SCDAPT1_32BEGIN_7" localSheetId="0">SCDAPT1!$I$93</definedName>
    <definedName name="SCDAPT1_32BEGIN_8" localSheetId="0">SCDAPT1!$J$93</definedName>
    <definedName name="SCDAPT1_32BEGIN_9" localSheetId="0">SCDAPT1!$K$93</definedName>
    <definedName name="SCDAPT1_32ENDIN_10" localSheetId="0">SCDAPT1!$L$101</definedName>
    <definedName name="SCDAPT1_32ENDIN_11" localSheetId="0">SCDAPT1!$M$101</definedName>
    <definedName name="SCDAPT1_32ENDIN_12" localSheetId="0">SCDAPT1!$N$101</definedName>
    <definedName name="SCDAPT1_32ENDIN_13" localSheetId="0">SCDAPT1!$O$101</definedName>
    <definedName name="SCDAPT1_32ENDIN_14" localSheetId="0">SCDAPT1!$P$101</definedName>
    <definedName name="SCDAPT1_32ENDIN_15" localSheetId="0">SCDAPT1!$Q$101</definedName>
    <definedName name="SCDAPT1_32ENDIN_16" localSheetId="0">SCDAPT1!$R$101</definedName>
    <definedName name="SCDAPT1_32ENDIN_17" localSheetId="0">SCDAPT1!$S$101</definedName>
    <definedName name="SCDAPT1_32ENDIN_18" localSheetId="0">SCDAPT1!$T$101</definedName>
    <definedName name="SCDAPT1_32ENDIN_19" localSheetId="0">SCDAPT1!$U$101</definedName>
    <definedName name="SCDAPT1_32ENDIN_2" localSheetId="0">SCDAPT1!$D$101</definedName>
    <definedName name="SCDAPT1_32ENDIN_20" localSheetId="0">SCDAPT1!$V$101</definedName>
    <definedName name="SCDAPT1_32ENDIN_21" localSheetId="0">SCDAPT1!$W$101</definedName>
    <definedName name="SCDAPT1_32ENDIN_3" localSheetId="0">SCDAPT1!$E$101</definedName>
    <definedName name="SCDAPT1_32ENDIN_4" localSheetId="0">SCDAPT1!$F$101</definedName>
    <definedName name="SCDAPT1_32ENDIN_5" localSheetId="0">SCDAPT1!$G$101</definedName>
    <definedName name="SCDAPT1_32ENDIN_6" localSheetId="0">SCDAPT1!$H$101</definedName>
    <definedName name="SCDAPT1_32ENDIN_7" localSheetId="0">SCDAPT1!$I$101</definedName>
    <definedName name="SCDAPT1_32ENDIN_8" localSheetId="0">SCDAPT1!$J$101</definedName>
    <definedName name="SCDAPT1_32ENDIN_9" localSheetId="0">SCDAPT1!$K$101</definedName>
    <definedName name="SCDAPT1_3300000_Range" localSheetId="0">SCDAPT1!$C$103:$W$105</definedName>
    <definedName name="SCDAPT1_3399999_10" localSheetId="0">SCDAPT1!$L$106</definedName>
    <definedName name="SCDAPT1_3399999_11" localSheetId="0">SCDAPT1!$M$106</definedName>
    <definedName name="SCDAPT1_3399999_12" localSheetId="0">SCDAPT1!$N$106</definedName>
    <definedName name="SCDAPT1_3399999_13" localSheetId="0">SCDAPT1!$O$106</definedName>
    <definedName name="SCDAPT1_3399999_14" localSheetId="0">SCDAPT1!$P$106</definedName>
    <definedName name="SCDAPT1_3399999_15" localSheetId="0">SCDAPT1!$Q$106</definedName>
    <definedName name="SCDAPT1_3399999_16" localSheetId="0">SCDAPT1!$R$106</definedName>
    <definedName name="SCDAPT1_3399999_20" localSheetId="0">SCDAPT1!$V$106</definedName>
    <definedName name="SCDAPT1_3399999_21" localSheetId="0">SCDAPT1!$W$106</definedName>
    <definedName name="SCDAPT1_3399999_8" localSheetId="0">SCDAPT1!$J$106</definedName>
    <definedName name="SCDAPT1_3399999_9" localSheetId="0">SCDAPT1!$K$106</definedName>
    <definedName name="SCDAPT1_33BEGIN_1" localSheetId="0">SCDAPT1!$C$103</definedName>
    <definedName name="SCDAPT1_33BEGIN_10" localSheetId="0">SCDAPT1!$L$103</definedName>
    <definedName name="SCDAPT1_33BEGIN_11" localSheetId="0">SCDAPT1!$M$103</definedName>
    <definedName name="SCDAPT1_33BEGIN_12" localSheetId="0">SCDAPT1!$N$103</definedName>
    <definedName name="SCDAPT1_33BEGIN_13" localSheetId="0">SCDAPT1!$O$103</definedName>
    <definedName name="SCDAPT1_33BEGIN_14" localSheetId="0">SCDAPT1!$P$103</definedName>
    <definedName name="SCDAPT1_33BEGIN_15" localSheetId="0">SCDAPT1!$Q$103</definedName>
    <definedName name="SCDAPT1_33BEGIN_16" localSheetId="0">SCDAPT1!$R$103</definedName>
    <definedName name="SCDAPT1_33BEGIN_17" localSheetId="0">SCDAPT1!$S$103</definedName>
    <definedName name="SCDAPT1_33BEGIN_18" localSheetId="0">SCDAPT1!$T$103</definedName>
    <definedName name="SCDAPT1_33BEGIN_19" localSheetId="0">SCDAPT1!$U$103</definedName>
    <definedName name="SCDAPT1_33BEGIN_2" localSheetId="0">SCDAPT1!$D$103</definedName>
    <definedName name="SCDAPT1_33BEGIN_20" localSheetId="0">SCDAPT1!$V$103</definedName>
    <definedName name="SCDAPT1_33BEGIN_21" localSheetId="0">SCDAPT1!$W$103</definedName>
    <definedName name="SCDAPT1_33BEGIN_3" localSheetId="0">SCDAPT1!$E$103</definedName>
    <definedName name="SCDAPT1_33BEGIN_4" localSheetId="0">SCDAPT1!$F$103</definedName>
    <definedName name="SCDAPT1_33BEGIN_5" localSheetId="0">SCDAPT1!$G$103</definedName>
    <definedName name="SCDAPT1_33BEGIN_6" localSheetId="0">SCDAPT1!$H$103</definedName>
    <definedName name="SCDAPT1_33BEGIN_7" localSheetId="0">SCDAPT1!$I$103</definedName>
    <definedName name="SCDAPT1_33BEGIN_8" localSheetId="0">SCDAPT1!$J$103</definedName>
    <definedName name="SCDAPT1_33BEGIN_9" localSheetId="0">SCDAPT1!$K$103</definedName>
    <definedName name="SCDAPT1_33ENDIN_10" localSheetId="0">SCDAPT1!$L$105</definedName>
    <definedName name="SCDAPT1_33ENDIN_11" localSheetId="0">SCDAPT1!$M$105</definedName>
    <definedName name="SCDAPT1_33ENDIN_12" localSheetId="0">SCDAPT1!$N$105</definedName>
    <definedName name="SCDAPT1_33ENDIN_13" localSheetId="0">SCDAPT1!$O$105</definedName>
    <definedName name="SCDAPT1_33ENDIN_14" localSheetId="0">SCDAPT1!$P$105</definedName>
    <definedName name="SCDAPT1_33ENDIN_15" localSheetId="0">SCDAPT1!$Q$105</definedName>
    <definedName name="SCDAPT1_33ENDIN_16" localSheetId="0">SCDAPT1!$R$105</definedName>
    <definedName name="SCDAPT1_33ENDIN_17" localSheetId="0">SCDAPT1!$S$105</definedName>
    <definedName name="SCDAPT1_33ENDIN_18" localSheetId="0">SCDAPT1!$T$105</definedName>
    <definedName name="SCDAPT1_33ENDIN_19" localSheetId="0">SCDAPT1!$U$105</definedName>
    <definedName name="SCDAPT1_33ENDIN_2" localSheetId="0">SCDAPT1!$D$105</definedName>
    <definedName name="SCDAPT1_33ENDIN_20" localSheetId="0">SCDAPT1!$V$105</definedName>
    <definedName name="SCDAPT1_33ENDIN_21" localSheetId="0">SCDAPT1!$W$105</definedName>
    <definedName name="SCDAPT1_33ENDIN_3" localSheetId="0">SCDAPT1!$E$105</definedName>
    <definedName name="SCDAPT1_33ENDIN_4" localSheetId="0">SCDAPT1!$F$105</definedName>
    <definedName name="SCDAPT1_33ENDIN_5" localSheetId="0">SCDAPT1!$G$105</definedName>
    <definedName name="SCDAPT1_33ENDIN_6" localSheetId="0">SCDAPT1!$H$105</definedName>
    <definedName name="SCDAPT1_33ENDIN_7" localSheetId="0">SCDAPT1!$I$105</definedName>
    <definedName name="SCDAPT1_33ENDIN_8" localSheetId="0">SCDAPT1!$J$105</definedName>
    <definedName name="SCDAPT1_33ENDIN_9" localSheetId="0">SCDAPT1!$K$105</definedName>
    <definedName name="SCDAPT1_3400000_Range" localSheetId="0">SCDAPT1!$C$107:$W$109</definedName>
    <definedName name="SCDAPT1_3499999_10" localSheetId="0">SCDAPT1!$L$110</definedName>
    <definedName name="SCDAPT1_3499999_11" localSheetId="0">SCDAPT1!$M$110</definedName>
    <definedName name="SCDAPT1_3499999_12" localSheetId="0">SCDAPT1!$N$110</definedName>
    <definedName name="SCDAPT1_3499999_13" localSheetId="0">SCDAPT1!$O$110</definedName>
    <definedName name="SCDAPT1_3499999_14" localSheetId="0">SCDAPT1!$P$110</definedName>
    <definedName name="SCDAPT1_3499999_15" localSheetId="0">SCDAPT1!$Q$110</definedName>
    <definedName name="SCDAPT1_3499999_16" localSheetId="0">SCDAPT1!$R$110</definedName>
    <definedName name="SCDAPT1_3499999_20" localSheetId="0">SCDAPT1!$V$110</definedName>
    <definedName name="SCDAPT1_3499999_21" localSheetId="0">SCDAPT1!$W$110</definedName>
    <definedName name="SCDAPT1_3499999_8" localSheetId="0">SCDAPT1!$J$110</definedName>
    <definedName name="SCDAPT1_3499999_9" localSheetId="0">SCDAPT1!$K$110</definedName>
    <definedName name="SCDAPT1_34BEGIN_1" localSheetId="0">SCDAPT1!$C$107</definedName>
    <definedName name="SCDAPT1_34BEGIN_10" localSheetId="0">SCDAPT1!$L$107</definedName>
    <definedName name="SCDAPT1_34BEGIN_11" localSheetId="0">SCDAPT1!$M$107</definedName>
    <definedName name="SCDAPT1_34BEGIN_12" localSheetId="0">SCDAPT1!$N$107</definedName>
    <definedName name="SCDAPT1_34BEGIN_13" localSheetId="0">SCDAPT1!$O$107</definedName>
    <definedName name="SCDAPT1_34BEGIN_14" localSheetId="0">SCDAPT1!$P$107</definedName>
    <definedName name="SCDAPT1_34BEGIN_15" localSheetId="0">SCDAPT1!$Q$107</definedName>
    <definedName name="SCDAPT1_34BEGIN_16" localSheetId="0">SCDAPT1!$R$107</definedName>
    <definedName name="SCDAPT1_34BEGIN_17" localSheetId="0">SCDAPT1!$S$107</definedName>
    <definedName name="SCDAPT1_34BEGIN_18" localSheetId="0">SCDAPT1!$T$107</definedName>
    <definedName name="SCDAPT1_34BEGIN_19" localSheetId="0">SCDAPT1!$U$107</definedName>
    <definedName name="SCDAPT1_34BEGIN_2" localSheetId="0">SCDAPT1!$D$107</definedName>
    <definedName name="SCDAPT1_34BEGIN_20" localSheetId="0">SCDAPT1!$V$107</definedName>
    <definedName name="SCDAPT1_34BEGIN_21" localSheetId="0">SCDAPT1!$W$107</definedName>
    <definedName name="SCDAPT1_34BEGIN_3" localSheetId="0">SCDAPT1!$E$107</definedName>
    <definedName name="SCDAPT1_34BEGIN_4" localSheetId="0">SCDAPT1!$F$107</definedName>
    <definedName name="SCDAPT1_34BEGIN_5" localSheetId="0">SCDAPT1!$G$107</definedName>
    <definedName name="SCDAPT1_34BEGIN_6" localSheetId="0">SCDAPT1!$H$107</definedName>
    <definedName name="SCDAPT1_34BEGIN_7" localSheetId="0">SCDAPT1!$I$107</definedName>
    <definedName name="SCDAPT1_34BEGIN_8" localSheetId="0">SCDAPT1!$J$107</definedName>
    <definedName name="SCDAPT1_34BEGIN_9" localSheetId="0">SCDAPT1!$K$107</definedName>
    <definedName name="SCDAPT1_34ENDIN_10" localSheetId="0">SCDAPT1!$L$109</definedName>
    <definedName name="SCDAPT1_34ENDIN_11" localSheetId="0">SCDAPT1!$M$109</definedName>
    <definedName name="SCDAPT1_34ENDIN_12" localSheetId="0">SCDAPT1!$N$109</definedName>
    <definedName name="SCDAPT1_34ENDIN_13" localSheetId="0">SCDAPT1!$O$109</definedName>
    <definedName name="SCDAPT1_34ENDIN_14" localSheetId="0">SCDAPT1!$P$109</definedName>
    <definedName name="SCDAPT1_34ENDIN_15" localSheetId="0">SCDAPT1!$Q$109</definedName>
    <definedName name="SCDAPT1_34ENDIN_16" localSheetId="0">SCDAPT1!$R$109</definedName>
    <definedName name="SCDAPT1_34ENDIN_17" localSheetId="0">SCDAPT1!$S$109</definedName>
    <definedName name="SCDAPT1_34ENDIN_18" localSheetId="0">SCDAPT1!$T$109</definedName>
    <definedName name="SCDAPT1_34ENDIN_19" localSheetId="0">SCDAPT1!$U$109</definedName>
    <definedName name="SCDAPT1_34ENDIN_2" localSheetId="0">SCDAPT1!$D$109</definedName>
    <definedName name="SCDAPT1_34ENDIN_20" localSheetId="0">SCDAPT1!$V$109</definedName>
    <definedName name="SCDAPT1_34ENDIN_21" localSheetId="0">SCDAPT1!$W$109</definedName>
    <definedName name="SCDAPT1_34ENDIN_3" localSheetId="0">SCDAPT1!$E$109</definedName>
    <definedName name="SCDAPT1_34ENDIN_4" localSheetId="0">SCDAPT1!$F$109</definedName>
    <definedName name="SCDAPT1_34ENDIN_5" localSheetId="0">SCDAPT1!$G$109</definedName>
    <definedName name="SCDAPT1_34ENDIN_6" localSheetId="0">SCDAPT1!$H$109</definedName>
    <definedName name="SCDAPT1_34ENDIN_7" localSheetId="0">SCDAPT1!$I$109</definedName>
    <definedName name="SCDAPT1_34ENDIN_8" localSheetId="0">SCDAPT1!$J$109</definedName>
    <definedName name="SCDAPT1_34ENDIN_9" localSheetId="0">SCDAPT1!$K$109</definedName>
    <definedName name="SCDAPT1_3500000_Range" localSheetId="0">SCDAPT1!$C$111:$W$113</definedName>
    <definedName name="SCDAPT1_3599999_10" localSheetId="0">SCDAPT1!$L$114</definedName>
    <definedName name="SCDAPT1_3599999_11" localSheetId="0">SCDAPT1!$M$114</definedName>
    <definedName name="SCDAPT1_3599999_12" localSheetId="0">SCDAPT1!$N$114</definedName>
    <definedName name="SCDAPT1_3599999_13" localSheetId="0">SCDAPT1!$O$114</definedName>
    <definedName name="SCDAPT1_3599999_14" localSheetId="0">SCDAPT1!$P$114</definedName>
    <definedName name="SCDAPT1_3599999_15" localSheetId="0">SCDAPT1!$Q$114</definedName>
    <definedName name="SCDAPT1_3599999_16" localSheetId="0">SCDAPT1!$R$114</definedName>
    <definedName name="SCDAPT1_3599999_20" localSheetId="0">SCDAPT1!$V$114</definedName>
    <definedName name="SCDAPT1_3599999_21" localSheetId="0">SCDAPT1!$W$114</definedName>
    <definedName name="SCDAPT1_3599999_8" localSheetId="0">SCDAPT1!$J$114</definedName>
    <definedName name="SCDAPT1_3599999_9" localSheetId="0">SCDAPT1!$K$114</definedName>
    <definedName name="SCDAPT1_35BEGIN_1" localSheetId="0">SCDAPT1!$C$111</definedName>
    <definedName name="SCDAPT1_35BEGIN_10" localSheetId="0">SCDAPT1!$L$111</definedName>
    <definedName name="SCDAPT1_35BEGIN_11" localSheetId="0">SCDAPT1!$M$111</definedName>
    <definedName name="SCDAPT1_35BEGIN_12" localSheetId="0">SCDAPT1!$N$111</definedName>
    <definedName name="SCDAPT1_35BEGIN_13" localSheetId="0">SCDAPT1!$O$111</definedName>
    <definedName name="SCDAPT1_35BEGIN_14" localSheetId="0">SCDAPT1!$P$111</definedName>
    <definedName name="SCDAPT1_35BEGIN_15" localSheetId="0">SCDAPT1!$Q$111</definedName>
    <definedName name="SCDAPT1_35BEGIN_16" localSheetId="0">SCDAPT1!$R$111</definedName>
    <definedName name="SCDAPT1_35BEGIN_17" localSheetId="0">SCDAPT1!$S$111</definedName>
    <definedName name="SCDAPT1_35BEGIN_18" localSheetId="0">SCDAPT1!$T$111</definedName>
    <definedName name="SCDAPT1_35BEGIN_19" localSheetId="0">SCDAPT1!$U$111</definedName>
    <definedName name="SCDAPT1_35BEGIN_2" localSheetId="0">SCDAPT1!$D$111</definedName>
    <definedName name="SCDAPT1_35BEGIN_20" localSheetId="0">SCDAPT1!$V$111</definedName>
    <definedName name="SCDAPT1_35BEGIN_21" localSheetId="0">SCDAPT1!$W$111</definedName>
    <definedName name="SCDAPT1_35BEGIN_3" localSheetId="0">SCDAPT1!$E$111</definedName>
    <definedName name="SCDAPT1_35BEGIN_4" localSheetId="0">SCDAPT1!$F$111</definedName>
    <definedName name="SCDAPT1_35BEGIN_5" localSheetId="0">SCDAPT1!$G$111</definedName>
    <definedName name="SCDAPT1_35BEGIN_6" localSheetId="0">SCDAPT1!$H$111</definedName>
    <definedName name="SCDAPT1_35BEGIN_7" localSheetId="0">SCDAPT1!$I$111</definedName>
    <definedName name="SCDAPT1_35BEGIN_8" localSheetId="0">SCDAPT1!$J$111</definedName>
    <definedName name="SCDAPT1_35BEGIN_9" localSheetId="0">SCDAPT1!$K$111</definedName>
    <definedName name="SCDAPT1_35ENDIN_10" localSheetId="0">SCDAPT1!$L$113</definedName>
    <definedName name="SCDAPT1_35ENDIN_11" localSheetId="0">SCDAPT1!$M$113</definedName>
    <definedName name="SCDAPT1_35ENDIN_12" localSheetId="0">SCDAPT1!$N$113</definedName>
    <definedName name="SCDAPT1_35ENDIN_13" localSheetId="0">SCDAPT1!$O$113</definedName>
    <definedName name="SCDAPT1_35ENDIN_14" localSheetId="0">SCDAPT1!$P$113</definedName>
    <definedName name="SCDAPT1_35ENDIN_15" localSheetId="0">SCDAPT1!$Q$113</definedName>
    <definedName name="SCDAPT1_35ENDIN_16" localSheetId="0">SCDAPT1!$R$113</definedName>
    <definedName name="SCDAPT1_35ENDIN_17" localSheetId="0">SCDAPT1!$S$113</definedName>
    <definedName name="SCDAPT1_35ENDIN_18" localSheetId="0">SCDAPT1!$T$113</definedName>
    <definedName name="SCDAPT1_35ENDIN_19" localSheetId="0">SCDAPT1!$U$113</definedName>
    <definedName name="SCDAPT1_35ENDIN_2" localSheetId="0">SCDAPT1!$D$113</definedName>
    <definedName name="SCDAPT1_35ENDIN_20" localSheetId="0">SCDAPT1!$V$113</definedName>
    <definedName name="SCDAPT1_35ENDIN_21" localSheetId="0">SCDAPT1!$W$113</definedName>
    <definedName name="SCDAPT1_35ENDIN_3" localSheetId="0">SCDAPT1!$E$113</definedName>
    <definedName name="SCDAPT1_35ENDIN_4" localSheetId="0">SCDAPT1!$F$113</definedName>
    <definedName name="SCDAPT1_35ENDIN_5" localSheetId="0">SCDAPT1!$G$113</definedName>
    <definedName name="SCDAPT1_35ENDIN_6" localSheetId="0">SCDAPT1!$H$113</definedName>
    <definedName name="SCDAPT1_35ENDIN_7" localSheetId="0">SCDAPT1!$I$113</definedName>
    <definedName name="SCDAPT1_35ENDIN_8" localSheetId="0">SCDAPT1!$J$113</definedName>
    <definedName name="SCDAPT1_35ENDIN_9" localSheetId="0">SCDAPT1!$K$113</definedName>
    <definedName name="SCDAPT1_3899999_10" localSheetId="0">SCDAPT1!$L$115</definedName>
    <definedName name="SCDAPT1_3899999_11" localSheetId="0">SCDAPT1!$M$115</definedName>
    <definedName name="SCDAPT1_3899999_12" localSheetId="0">SCDAPT1!$N$115</definedName>
    <definedName name="SCDAPT1_3899999_13" localSheetId="0">SCDAPT1!$O$115</definedName>
    <definedName name="SCDAPT1_3899999_14" localSheetId="0">SCDAPT1!$P$115</definedName>
    <definedName name="SCDAPT1_3899999_15" localSheetId="0">SCDAPT1!$Q$115</definedName>
    <definedName name="SCDAPT1_3899999_16" localSheetId="0">SCDAPT1!$R$115</definedName>
    <definedName name="SCDAPT1_3899999_20" localSheetId="0">SCDAPT1!$V$115</definedName>
    <definedName name="SCDAPT1_3899999_21" localSheetId="0">SCDAPT1!$W$115</definedName>
    <definedName name="SCDAPT1_3899999_8" localSheetId="0">SCDAPT1!$J$115</definedName>
    <definedName name="SCDAPT1_3899999_9" localSheetId="0">SCDAPT1!$K$115</definedName>
    <definedName name="SCDAPT1_4200000_Range" localSheetId="0">SCDAPT1!$C$116:$W$118</definedName>
    <definedName name="SCDAPT1_4299999_10" localSheetId="0">SCDAPT1!$L$119</definedName>
    <definedName name="SCDAPT1_4299999_11" localSheetId="0">SCDAPT1!$M$119</definedName>
    <definedName name="SCDAPT1_4299999_12" localSheetId="0">SCDAPT1!$N$119</definedName>
    <definedName name="SCDAPT1_4299999_13" localSheetId="0">SCDAPT1!$O$119</definedName>
    <definedName name="SCDAPT1_4299999_14" localSheetId="0">SCDAPT1!$P$119</definedName>
    <definedName name="SCDAPT1_4299999_15" localSheetId="0">SCDAPT1!$Q$119</definedName>
    <definedName name="SCDAPT1_4299999_16" localSheetId="0">SCDAPT1!$R$119</definedName>
    <definedName name="SCDAPT1_4299999_20" localSheetId="0">SCDAPT1!$V$119</definedName>
    <definedName name="SCDAPT1_4299999_21" localSheetId="0">SCDAPT1!$W$119</definedName>
    <definedName name="SCDAPT1_4299999_8" localSheetId="0">SCDAPT1!$J$119</definedName>
    <definedName name="SCDAPT1_4299999_9" localSheetId="0">SCDAPT1!$K$119</definedName>
    <definedName name="SCDAPT1_42BEGIN_1" localSheetId="0">SCDAPT1!$C$116</definedName>
    <definedName name="SCDAPT1_42BEGIN_10" localSheetId="0">SCDAPT1!$L$116</definedName>
    <definedName name="SCDAPT1_42BEGIN_11" localSheetId="0">SCDAPT1!$M$116</definedName>
    <definedName name="SCDAPT1_42BEGIN_12" localSheetId="0">SCDAPT1!$N$116</definedName>
    <definedName name="SCDAPT1_42BEGIN_13" localSheetId="0">SCDAPT1!$O$116</definedName>
    <definedName name="SCDAPT1_42BEGIN_14" localSheetId="0">SCDAPT1!$P$116</definedName>
    <definedName name="SCDAPT1_42BEGIN_15" localSheetId="0">SCDAPT1!$Q$116</definedName>
    <definedName name="SCDAPT1_42BEGIN_16" localSheetId="0">SCDAPT1!$R$116</definedName>
    <definedName name="SCDAPT1_42BEGIN_17" localSheetId="0">SCDAPT1!$S$116</definedName>
    <definedName name="SCDAPT1_42BEGIN_18" localSheetId="0">SCDAPT1!$T$116</definedName>
    <definedName name="SCDAPT1_42BEGIN_19" localSheetId="0">SCDAPT1!$U$116</definedName>
    <definedName name="SCDAPT1_42BEGIN_2" localSheetId="0">SCDAPT1!$D$116</definedName>
    <definedName name="SCDAPT1_42BEGIN_20" localSheetId="0">SCDAPT1!$V$116</definedName>
    <definedName name="SCDAPT1_42BEGIN_21" localSheetId="0">SCDAPT1!$W$116</definedName>
    <definedName name="SCDAPT1_42BEGIN_3" localSheetId="0">SCDAPT1!$E$116</definedName>
    <definedName name="SCDAPT1_42BEGIN_4" localSheetId="0">SCDAPT1!$F$116</definedName>
    <definedName name="SCDAPT1_42BEGIN_5" localSheetId="0">SCDAPT1!$G$116</definedName>
    <definedName name="SCDAPT1_42BEGIN_6" localSheetId="0">SCDAPT1!$H$116</definedName>
    <definedName name="SCDAPT1_42BEGIN_7" localSheetId="0">SCDAPT1!$I$116</definedName>
    <definedName name="SCDAPT1_42BEGIN_8" localSheetId="0">SCDAPT1!$J$116</definedName>
    <definedName name="SCDAPT1_42BEGIN_9" localSheetId="0">SCDAPT1!$K$116</definedName>
    <definedName name="SCDAPT1_42ENDIN_10" localSheetId="0">SCDAPT1!$L$118</definedName>
    <definedName name="SCDAPT1_42ENDIN_11" localSheetId="0">SCDAPT1!$M$118</definedName>
    <definedName name="SCDAPT1_42ENDIN_12" localSheetId="0">SCDAPT1!$N$118</definedName>
    <definedName name="SCDAPT1_42ENDIN_13" localSheetId="0">SCDAPT1!$O$118</definedName>
    <definedName name="SCDAPT1_42ENDIN_14" localSheetId="0">SCDAPT1!$P$118</definedName>
    <definedName name="SCDAPT1_42ENDIN_15" localSheetId="0">SCDAPT1!$Q$118</definedName>
    <definedName name="SCDAPT1_42ENDIN_16" localSheetId="0">SCDAPT1!$R$118</definedName>
    <definedName name="SCDAPT1_42ENDIN_17" localSheetId="0">SCDAPT1!$S$118</definedName>
    <definedName name="SCDAPT1_42ENDIN_18" localSheetId="0">SCDAPT1!$T$118</definedName>
    <definedName name="SCDAPT1_42ENDIN_19" localSheetId="0">SCDAPT1!$U$118</definedName>
    <definedName name="SCDAPT1_42ENDIN_2" localSheetId="0">SCDAPT1!$D$118</definedName>
    <definedName name="SCDAPT1_42ENDIN_20" localSheetId="0">SCDAPT1!$V$118</definedName>
    <definedName name="SCDAPT1_42ENDIN_21" localSheetId="0">SCDAPT1!$W$118</definedName>
    <definedName name="SCDAPT1_42ENDIN_3" localSheetId="0">SCDAPT1!$E$118</definedName>
    <definedName name="SCDAPT1_42ENDIN_4" localSheetId="0">SCDAPT1!$F$118</definedName>
    <definedName name="SCDAPT1_42ENDIN_5" localSheetId="0">SCDAPT1!$G$118</definedName>
    <definedName name="SCDAPT1_42ENDIN_6" localSheetId="0">SCDAPT1!$H$118</definedName>
    <definedName name="SCDAPT1_42ENDIN_7" localSheetId="0">SCDAPT1!$I$118</definedName>
    <definedName name="SCDAPT1_42ENDIN_8" localSheetId="0">SCDAPT1!$J$118</definedName>
    <definedName name="SCDAPT1_42ENDIN_9" localSheetId="0">SCDAPT1!$K$118</definedName>
    <definedName name="SCDAPT1_4300000_Range" localSheetId="0">SCDAPT1!$C$120:$W$122</definedName>
    <definedName name="SCDAPT1_4399999_10" localSheetId="0">SCDAPT1!$L$123</definedName>
    <definedName name="SCDAPT1_4399999_11" localSheetId="0">SCDAPT1!$M$123</definedName>
    <definedName name="SCDAPT1_4399999_12" localSheetId="0">SCDAPT1!$N$123</definedName>
    <definedName name="SCDAPT1_4399999_13" localSheetId="0">SCDAPT1!$O$123</definedName>
    <definedName name="SCDAPT1_4399999_14" localSheetId="0">SCDAPT1!$P$123</definedName>
    <definedName name="SCDAPT1_4399999_15" localSheetId="0">SCDAPT1!$Q$123</definedName>
    <definedName name="SCDAPT1_4399999_16" localSheetId="0">SCDAPT1!$R$123</definedName>
    <definedName name="SCDAPT1_4399999_20" localSheetId="0">SCDAPT1!$V$123</definedName>
    <definedName name="SCDAPT1_4399999_21" localSheetId="0">SCDAPT1!$W$123</definedName>
    <definedName name="SCDAPT1_4399999_8" localSheetId="0">SCDAPT1!$J$123</definedName>
    <definedName name="SCDAPT1_4399999_9" localSheetId="0">SCDAPT1!$K$123</definedName>
    <definedName name="SCDAPT1_43BEGIN_1" localSheetId="0">SCDAPT1!$C$120</definedName>
    <definedName name="SCDAPT1_43BEGIN_10" localSheetId="0">SCDAPT1!$L$120</definedName>
    <definedName name="SCDAPT1_43BEGIN_11" localSheetId="0">SCDAPT1!$M$120</definedName>
    <definedName name="SCDAPT1_43BEGIN_12" localSheetId="0">SCDAPT1!$N$120</definedName>
    <definedName name="SCDAPT1_43BEGIN_13" localSheetId="0">SCDAPT1!$O$120</definedName>
    <definedName name="SCDAPT1_43BEGIN_14" localSheetId="0">SCDAPT1!$P$120</definedName>
    <definedName name="SCDAPT1_43BEGIN_15" localSheetId="0">SCDAPT1!$Q$120</definedName>
    <definedName name="SCDAPT1_43BEGIN_16" localSheetId="0">SCDAPT1!$R$120</definedName>
    <definedName name="SCDAPT1_43BEGIN_17" localSheetId="0">SCDAPT1!$S$120</definedName>
    <definedName name="SCDAPT1_43BEGIN_18" localSheetId="0">SCDAPT1!$T$120</definedName>
    <definedName name="SCDAPT1_43BEGIN_19" localSheetId="0">SCDAPT1!$U$120</definedName>
    <definedName name="SCDAPT1_43BEGIN_2" localSheetId="0">SCDAPT1!$D$120</definedName>
    <definedName name="SCDAPT1_43BEGIN_20" localSheetId="0">SCDAPT1!$V$120</definedName>
    <definedName name="SCDAPT1_43BEGIN_21" localSheetId="0">SCDAPT1!$W$120</definedName>
    <definedName name="SCDAPT1_43BEGIN_3" localSheetId="0">SCDAPT1!$E$120</definedName>
    <definedName name="SCDAPT1_43BEGIN_4" localSheetId="0">SCDAPT1!$F$120</definedName>
    <definedName name="SCDAPT1_43BEGIN_5" localSheetId="0">SCDAPT1!$G$120</definedName>
    <definedName name="SCDAPT1_43BEGIN_6" localSheetId="0">SCDAPT1!$H$120</definedName>
    <definedName name="SCDAPT1_43BEGIN_7" localSheetId="0">SCDAPT1!$I$120</definedName>
    <definedName name="SCDAPT1_43BEGIN_8" localSheetId="0">SCDAPT1!$J$120</definedName>
    <definedName name="SCDAPT1_43BEGIN_9" localSheetId="0">SCDAPT1!$K$120</definedName>
    <definedName name="SCDAPT1_43ENDIN_10" localSheetId="0">SCDAPT1!$L$122</definedName>
    <definedName name="SCDAPT1_43ENDIN_11" localSheetId="0">SCDAPT1!$M$122</definedName>
    <definedName name="SCDAPT1_43ENDIN_12" localSheetId="0">SCDAPT1!$N$122</definedName>
    <definedName name="SCDAPT1_43ENDIN_13" localSheetId="0">SCDAPT1!$O$122</definedName>
    <definedName name="SCDAPT1_43ENDIN_14" localSheetId="0">SCDAPT1!$P$122</definedName>
    <definedName name="SCDAPT1_43ENDIN_15" localSheetId="0">SCDAPT1!$Q$122</definedName>
    <definedName name="SCDAPT1_43ENDIN_16" localSheetId="0">SCDAPT1!$R$122</definedName>
    <definedName name="SCDAPT1_43ENDIN_17" localSheetId="0">SCDAPT1!$S$122</definedName>
    <definedName name="SCDAPT1_43ENDIN_18" localSheetId="0">SCDAPT1!$T$122</definedName>
    <definedName name="SCDAPT1_43ENDIN_19" localSheetId="0">SCDAPT1!$U$122</definedName>
    <definedName name="SCDAPT1_43ENDIN_2" localSheetId="0">SCDAPT1!$D$122</definedName>
    <definedName name="SCDAPT1_43ENDIN_20" localSheetId="0">SCDAPT1!$V$122</definedName>
    <definedName name="SCDAPT1_43ENDIN_21" localSheetId="0">SCDAPT1!$W$122</definedName>
    <definedName name="SCDAPT1_43ENDIN_3" localSheetId="0">SCDAPT1!$E$122</definedName>
    <definedName name="SCDAPT1_43ENDIN_4" localSheetId="0">SCDAPT1!$F$122</definedName>
    <definedName name="SCDAPT1_43ENDIN_5" localSheetId="0">SCDAPT1!$G$122</definedName>
    <definedName name="SCDAPT1_43ENDIN_6" localSheetId="0">SCDAPT1!$H$122</definedName>
    <definedName name="SCDAPT1_43ENDIN_7" localSheetId="0">SCDAPT1!$I$122</definedName>
    <definedName name="SCDAPT1_43ENDIN_8" localSheetId="0">SCDAPT1!$J$122</definedName>
    <definedName name="SCDAPT1_43ENDIN_9" localSheetId="0">SCDAPT1!$K$122</definedName>
    <definedName name="SCDAPT1_4400000_Range" localSheetId="0">SCDAPT1!$C$124:$W$126</definedName>
    <definedName name="SCDAPT1_4499999_10" localSheetId="0">SCDAPT1!$L$127</definedName>
    <definedName name="SCDAPT1_4499999_11" localSheetId="0">SCDAPT1!$M$127</definedName>
    <definedName name="SCDAPT1_4499999_12" localSheetId="0">SCDAPT1!$N$127</definedName>
    <definedName name="SCDAPT1_4499999_13" localSheetId="0">SCDAPT1!$O$127</definedName>
    <definedName name="SCDAPT1_4499999_14" localSheetId="0">SCDAPT1!$P$127</definedName>
    <definedName name="SCDAPT1_4499999_15" localSheetId="0">SCDAPT1!$Q$127</definedName>
    <definedName name="SCDAPT1_4499999_16" localSheetId="0">SCDAPT1!$R$127</definedName>
    <definedName name="SCDAPT1_4499999_20" localSheetId="0">SCDAPT1!$V$127</definedName>
    <definedName name="SCDAPT1_4499999_21" localSheetId="0">SCDAPT1!$W$127</definedName>
    <definedName name="SCDAPT1_4499999_8" localSheetId="0">SCDAPT1!$J$127</definedName>
    <definedName name="SCDAPT1_4499999_9" localSheetId="0">SCDAPT1!$K$127</definedName>
    <definedName name="SCDAPT1_44BEGIN_1" localSheetId="0">SCDAPT1!$C$124</definedName>
    <definedName name="SCDAPT1_44BEGIN_10" localSheetId="0">SCDAPT1!$L$124</definedName>
    <definedName name="SCDAPT1_44BEGIN_11" localSheetId="0">SCDAPT1!$M$124</definedName>
    <definedName name="SCDAPT1_44BEGIN_12" localSheetId="0">SCDAPT1!$N$124</definedName>
    <definedName name="SCDAPT1_44BEGIN_13" localSheetId="0">SCDAPT1!$O$124</definedName>
    <definedName name="SCDAPT1_44BEGIN_14" localSheetId="0">SCDAPT1!$P$124</definedName>
    <definedName name="SCDAPT1_44BEGIN_15" localSheetId="0">SCDAPT1!$Q$124</definedName>
    <definedName name="SCDAPT1_44BEGIN_16" localSheetId="0">SCDAPT1!$R$124</definedName>
    <definedName name="SCDAPT1_44BEGIN_17" localSheetId="0">SCDAPT1!$S$124</definedName>
    <definedName name="SCDAPT1_44BEGIN_18" localSheetId="0">SCDAPT1!$T$124</definedName>
    <definedName name="SCDAPT1_44BEGIN_19" localSheetId="0">SCDAPT1!$U$124</definedName>
    <definedName name="SCDAPT1_44BEGIN_2" localSheetId="0">SCDAPT1!$D$124</definedName>
    <definedName name="SCDAPT1_44BEGIN_20" localSheetId="0">SCDAPT1!$V$124</definedName>
    <definedName name="SCDAPT1_44BEGIN_21" localSheetId="0">SCDAPT1!$W$124</definedName>
    <definedName name="SCDAPT1_44BEGIN_3" localSheetId="0">SCDAPT1!$E$124</definedName>
    <definedName name="SCDAPT1_44BEGIN_4" localSheetId="0">SCDAPT1!$F$124</definedName>
    <definedName name="SCDAPT1_44BEGIN_5" localSheetId="0">SCDAPT1!$G$124</definedName>
    <definedName name="SCDAPT1_44BEGIN_6" localSheetId="0">SCDAPT1!$H$124</definedName>
    <definedName name="SCDAPT1_44BEGIN_7" localSheetId="0">SCDAPT1!$I$124</definedName>
    <definedName name="SCDAPT1_44BEGIN_8" localSheetId="0">SCDAPT1!$J$124</definedName>
    <definedName name="SCDAPT1_44BEGIN_9" localSheetId="0">SCDAPT1!$K$124</definedName>
    <definedName name="SCDAPT1_44ENDIN_10" localSheetId="0">SCDAPT1!$L$126</definedName>
    <definedName name="SCDAPT1_44ENDIN_11" localSheetId="0">SCDAPT1!$M$126</definedName>
    <definedName name="SCDAPT1_44ENDIN_12" localSheetId="0">SCDAPT1!$N$126</definedName>
    <definedName name="SCDAPT1_44ENDIN_13" localSheetId="0">SCDAPT1!$O$126</definedName>
    <definedName name="SCDAPT1_44ENDIN_14" localSheetId="0">SCDAPT1!$P$126</definedName>
    <definedName name="SCDAPT1_44ENDIN_15" localSheetId="0">SCDAPT1!$Q$126</definedName>
    <definedName name="SCDAPT1_44ENDIN_16" localSheetId="0">SCDAPT1!$R$126</definedName>
    <definedName name="SCDAPT1_44ENDIN_17" localSheetId="0">SCDAPT1!$S$126</definedName>
    <definedName name="SCDAPT1_44ENDIN_18" localSheetId="0">SCDAPT1!$T$126</definedName>
    <definedName name="SCDAPT1_44ENDIN_19" localSheetId="0">SCDAPT1!$U$126</definedName>
    <definedName name="SCDAPT1_44ENDIN_2" localSheetId="0">SCDAPT1!$D$126</definedName>
    <definedName name="SCDAPT1_44ENDIN_20" localSheetId="0">SCDAPT1!$V$126</definedName>
    <definedName name="SCDAPT1_44ENDIN_21" localSheetId="0">SCDAPT1!$W$126</definedName>
    <definedName name="SCDAPT1_44ENDIN_3" localSheetId="0">SCDAPT1!$E$126</definedName>
    <definedName name="SCDAPT1_44ENDIN_4" localSheetId="0">SCDAPT1!$F$126</definedName>
    <definedName name="SCDAPT1_44ENDIN_5" localSheetId="0">SCDAPT1!$G$126</definedName>
    <definedName name="SCDAPT1_44ENDIN_6" localSheetId="0">SCDAPT1!$H$126</definedName>
    <definedName name="SCDAPT1_44ENDIN_7" localSheetId="0">SCDAPT1!$I$126</definedName>
    <definedName name="SCDAPT1_44ENDIN_8" localSheetId="0">SCDAPT1!$J$126</definedName>
    <definedName name="SCDAPT1_44ENDIN_9" localSheetId="0">SCDAPT1!$K$126</definedName>
    <definedName name="SCDAPT1_4500000_Range" localSheetId="0">SCDAPT1!$C$128:$W$130</definedName>
    <definedName name="SCDAPT1_4599999_10" localSheetId="0">SCDAPT1!$L$131</definedName>
    <definedName name="SCDAPT1_4599999_11" localSheetId="0">SCDAPT1!$M$131</definedName>
    <definedName name="SCDAPT1_4599999_12" localSheetId="0">SCDAPT1!$N$131</definedName>
    <definedName name="SCDAPT1_4599999_13" localSheetId="0">SCDAPT1!$O$131</definedName>
    <definedName name="SCDAPT1_4599999_14" localSheetId="0">SCDAPT1!$P$131</definedName>
    <definedName name="SCDAPT1_4599999_15" localSheetId="0">SCDAPT1!$Q$131</definedName>
    <definedName name="SCDAPT1_4599999_16" localSheetId="0">SCDAPT1!$R$131</definedName>
    <definedName name="SCDAPT1_4599999_20" localSheetId="0">SCDAPT1!$V$131</definedName>
    <definedName name="SCDAPT1_4599999_21" localSheetId="0">SCDAPT1!$W$131</definedName>
    <definedName name="SCDAPT1_4599999_8" localSheetId="0">SCDAPT1!$J$131</definedName>
    <definedName name="SCDAPT1_4599999_9" localSheetId="0">SCDAPT1!$K$131</definedName>
    <definedName name="SCDAPT1_45BEGIN_1" localSheetId="0">SCDAPT1!$C$128</definedName>
    <definedName name="SCDAPT1_45BEGIN_10" localSheetId="0">SCDAPT1!$L$128</definedName>
    <definedName name="SCDAPT1_45BEGIN_11" localSheetId="0">SCDAPT1!$M$128</definedName>
    <definedName name="SCDAPT1_45BEGIN_12" localSheetId="0">SCDAPT1!$N$128</definedName>
    <definedName name="SCDAPT1_45BEGIN_13" localSheetId="0">SCDAPT1!$O$128</definedName>
    <definedName name="SCDAPT1_45BEGIN_14" localSheetId="0">SCDAPT1!$P$128</definedName>
    <definedName name="SCDAPT1_45BEGIN_15" localSheetId="0">SCDAPT1!$Q$128</definedName>
    <definedName name="SCDAPT1_45BEGIN_16" localSheetId="0">SCDAPT1!$R$128</definedName>
    <definedName name="SCDAPT1_45BEGIN_17" localSheetId="0">SCDAPT1!$S$128</definedName>
    <definedName name="SCDAPT1_45BEGIN_18" localSheetId="0">SCDAPT1!$T$128</definedName>
    <definedName name="SCDAPT1_45BEGIN_19" localSheetId="0">SCDAPT1!$U$128</definedName>
    <definedName name="SCDAPT1_45BEGIN_2" localSheetId="0">SCDAPT1!$D$128</definedName>
    <definedName name="SCDAPT1_45BEGIN_20" localSheetId="0">SCDAPT1!$V$128</definedName>
    <definedName name="SCDAPT1_45BEGIN_21" localSheetId="0">SCDAPT1!$W$128</definedName>
    <definedName name="SCDAPT1_45BEGIN_3" localSheetId="0">SCDAPT1!$E$128</definedName>
    <definedName name="SCDAPT1_45BEGIN_4" localSheetId="0">SCDAPT1!$F$128</definedName>
    <definedName name="SCDAPT1_45BEGIN_5" localSheetId="0">SCDAPT1!$G$128</definedName>
    <definedName name="SCDAPT1_45BEGIN_6" localSheetId="0">SCDAPT1!$H$128</definedName>
    <definedName name="SCDAPT1_45BEGIN_7" localSheetId="0">SCDAPT1!$I$128</definedName>
    <definedName name="SCDAPT1_45BEGIN_8" localSheetId="0">SCDAPT1!$J$128</definedName>
    <definedName name="SCDAPT1_45BEGIN_9" localSheetId="0">SCDAPT1!$K$128</definedName>
    <definedName name="SCDAPT1_45ENDIN_10" localSheetId="0">SCDAPT1!$L$130</definedName>
    <definedName name="SCDAPT1_45ENDIN_11" localSheetId="0">SCDAPT1!$M$130</definedName>
    <definedName name="SCDAPT1_45ENDIN_12" localSheetId="0">SCDAPT1!$N$130</definedName>
    <definedName name="SCDAPT1_45ENDIN_13" localSheetId="0">SCDAPT1!$O$130</definedName>
    <definedName name="SCDAPT1_45ENDIN_14" localSheetId="0">SCDAPT1!$P$130</definedName>
    <definedName name="SCDAPT1_45ENDIN_15" localSheetId="0">SCDAPT1!$Q$130</definedName>
    <definedName name="SCDAPT1_45ENDIN_16" localSheetId="0">SCDAPT1!$R$130</definedName>
    <definedName name="SCDAPT1_45ENDIN_17" localSheetId="0">SCDAPT1!$S$130</definedName>
    <definedName name="SCDAPT1_45ENDIN_18" localSheetId="0">SCDAPT1!$T$130</definedName>
    <definedName name="SCDAPT1_45ENDIN_19" localSheetId="0">SCDAPT1!$U$130</definedName>
    <definedName name="SCDAPT1_45ENDIN_2" localSheetId="0">SCDAPT1!$D$130</definedName>
    <definedName name="SCDAPT1_45ENDIN_20" localSheetId="0">SCDAPT1!$V$130</definedName>
    <definedName name="SCDAPT1_45ENDIN_21" localSheetId="0">SCDAPT1!$W$130</definedName>
    <definedName name="SCDAPT1_45ENDIN_3" localSheetId="0">SCDAPT1!$E$130</definedName>
    <definedName name="SCDAPT1_45ENDIN_4" localSheetId="0">SCDAPT1!$F$130</definedName>
    <definedName name="SCDAPT1_45ENDIN_5" localSheetId="0">SCDAPT1!$G$130</definedName>
    <definedName name="SCDAPT1_45ENDIN_6" localSheetId="0">SCDAPT1!$H$130</definedName>
    <definedName name="SCDAPT1_45ENDIN_7" localSheetId="0">SCDAPT1!$I$130</definedName>
    <definedName name="SCDAPT1_45ENDIN_8" localSheetId="0">SCDAPT1!$J$130</definedName>
    <definedName name="SCDAPT1_45ENDIN_9" localSheetId="0">SCDAPT1!$K$130</definedName>
    <definedName name="SCDAPT1_4899999_10" localSheetId="0">SCDAPT1!$L$132</definedName>
    <definedName name="SCDAPT1_4899999_11" localSheetId="0">SCDAPT1!$M$132</definedName>
    <definedName name="SCDAPT1_4899999_12" localSheetId="0">SCDAPT1!$N$132</definedName>
    <definedName name="SCDAPT1_4899999_13" localSheetId="0">SCDAPT1!$O$132</definedName>
    <definedName name="SCDAPT1_4899999_14" localSheetId="0">SCDAPT1!$P$132</definedName>
    <definedName name="SCDAPT1_4899999_15" localSheetId="0">SCDAPT1!$Q$132</definedName>
    <definedName name="SCDAPT1_4899999_16" localSheetId="0">SCDAPT1!$R$132</definedName>
    <definedName name="SCDAPT1_4899999_20" localSheetId="0">SCDAPT1!$V$132</definedName>
    <definedName name="SCDAPT1_4899999_21" localSheetId="0">SCDAPT1!$W$132</definedName>
    <definedName name="SCDAPT1_4899999_8" localSheetId="0">SCDAPT1!$J$132</definedName>
    <definedName name="SCDAPT1_4899999_9" localSheetId="0">SCDAPT1!$K$132</definedName>
    <definedName name="SCDAPT1_4900000_Range" localSheetId="0">SCDAPT1!$C$133:$W$135</definedName>
    <definedName name="SCDAPT1_4999999_10" localSheetId="0">SCDAPT1!$L$136</definedName>
    <definedName name="SCDAPT1_4999999_11" localSheetId="0">SCDAPT1!$M$136</definedName>
    <definedName name="SCDAPT1_4999999_12" localSheetId="0">SCDAPT1!$N$136</definedName>
    <definedName name="SCDAPT1_4999999_13" localSheetId="0">SCDAPT1!$O$136</definedName>
    <definedName name="SCDAPT1_4999999_14" localSheetId="0">SCDAPT1!$P$136</definedName>
    <definedName name="SCDAPT1_4999999_15" localSheetId="0">SCDAPT1!$Q$136</definedName>
    <definedName name="SCDAPT1_4999999_16" localSheetId="0">SCDAPT1!$R$136</definedName>
    <definedName name="SCDAPT1_4999999_20" localSheetId="0">SCDAPT1!$V$136</definedName>
    <definedName name="SCDAPT1_4999999_21" localSheetId="0">SCDAPT1!$W$136</definedName>
    <definedName name="SCDAPT1_4999999_8" localSheetId="0">SCDAPT1!$J$136</definedName>
    <definedName name="SCDAPT1_4999999_9" localSheetId="0">SCDAPT1!$K$136</definedName>
    <definedName name="SCDAPT1_49BEGIN_1" localSheetId="0">SCDAPT1!$C$133</definedName>
    <definedName name="SCDAPT1_49BEGIN_10" localSheetId="0">SCDAPT1!$L$133</definedName>
    <definedName name="SCDAPT1_49BEGIN_11" localSheetId="0">SCDAPT1!$M$133</definedName>
    <definedName name="SCDAPT1_49BEGIN_12" localSheetId="0">SCDAPT1!$N$133</definedName>
    <definedName name="SCDAPT1_49BEGIN_13" localSheetId="0">SCDAPT1!$O$133</definedName>
    <definedName name="SCDAPT1_49BEGIN_14" localSheetId="0">SCDAPT1!$P$133</definedName>
    <definedName name="SCDAPT1_49BEGIN_15" localSheetId="0">SCDAPT1!$Q$133</definedName>
    <definedName name="SCDAPT1_49BEGIN_16" localSheetId="0">SCDAPT1!$R$133</definedName>
    <definedName name="SCDAPT1_49BEGIN_17" localSheetId="0">SCDAPT1!$S$133</definedName>
    <definedName name="SCDAPT1_49BEGIN_18" localSheetId="0">SCDAPT1!$T$133</definedName>
    <definedName name="SCDAPT1_49BEGIN_19" localSheetId="0">SCDAPT1!$U$133</definedName>
    <definedName name="SCDAPT1_49BEGIN_2" localSheetId="0">SCDAPT1!$D$133</definedName>
    <definedName name="SCDAPT1_49BEGIN_20" localSheetId="0">SCDAPT1!$V$133</definedName>
    <definedName name="SCDAPT1_49BEGIN_21" localSheetId="0">SCDAPT1!$W$133</definedName>
    <definedName name="SCDAPT1_49BEGIN_3" localSheetId="0">SCDAPT1!$E$133</definedName>
    <definedName name="SCDAPT1_49BEGIN_4" localSheetId="0">SCDAPT1!$F$133</definedName>
    <definedName name="SCDAPT1_49BEGIN_5" localSheetId="0">SCDAPT1!$G$133</definedName>
    <definedName name="SCDAPT1_49BEGIN_6" localSheetId="0">SCDAPT1!$H$133</definedName>
    <definedName name="SCDAPT1_49BEGIN_7" localSheetId="0">SCDAPT1!$I$133</definedName>
    <definedName name="SCDAPT1_49BEGIN_8" localSheetId="0">SCDAPT1!$J$133</definedName>
    <definedName name="SCDAPT1_49BEGIN_9" localSheetId="0">SCDAPT1!$K$133</definedName>
    <definedName name="SCDAPT1_49ENDIN_10" localSheetId="0">SCDAPT1!$L$135</definedName>
    <definedName name="SCDAPT1_49ENDIN_11" localSheetId="0">SCDAPT1!$M$135</definedName>
    <definedName name="SCDAPT1_49ENDIN_12" localSheetId="0">SCDAPT1!$N$135</definedName>
    <definedName name="SCDAPT1_49ENDIN_13" localSheetId="0">SCDAPT1!$O$135</definedName>
    <definedName name="SCDAPT1_49ENDIN_14" localSheetId="0">SCDAPT1!$P$135</definedName>
    <definedName name="SCDAPT1_49ENDIN_15" localSheetId="0">SCDAPT1!$Q$135</definedName>
    <definedName name="SCDAPT1_49ENDIN_16" localSheetId="0">SCDAPT1!$R$135</definedName>
    <definedName name="SCDAPT1_49ENDIN_17" localSheetId="0">SCDAPT1!$S$135</definedName>
    <definedName name="SCDAPT1_49ENDIN_18" localSheetId="0">SCDAPT1!$T$135</definedName>
    <definedName name="SCDAPT1_49ENDIN_19" localSheetId="0">SCDAPT1!$U$135</definedName>
    <definedName name="SCDAPT1_49ENDIN_2" localSheetId="0">SCDAPT1!$D$135</definedName>
    <definedName name="SCDAPT1_49ENDIN_20" localSheetId="0">SCDAPT1!$V$135</definedName>
    <definedName name="SCDAPT1_49ENDIN_21" localSheetId="0">SCDAPT1!$W$135</definedName>
    <definedName name="SCDAPT1_49ENDIN_3" localSheetId="0">SCDAPT1!$E$135</definedName>
    <definedName name="SCDAPT1_49ENDIN_4" localSheetId="0">SCDAPT1!$F$135</definedName>
    <definedName name="SCDAPT1_49ENDIN_5" localSheetId="0">SCDAPT1!$G$135</definedName>
    <definedName name="SCDAPT1_49ENDIN_6" localSheetId="0">SCDAPT1!$H$135</definedName>
    <definedName name="SCDAPT1_49ENDIN_7" localSheetId="0">SCDAPT1!$I$135</definedName>
    <definedName name="SCDAPT1_49ENDIN_8" localSheetId="0">SCDAPT1!$J$135</definedName>
    <definedName name="SCDAPT1_49ENDIN_9" localSheetId="0">SCDAPT1!$K$135</definedName>
    <definedName name="SCDAPT1_5000000_Range" localSheetId="0">SCDAPT1!$C$137:$W$139</definedName>
    <definedName name="SCDAPT1_5099999_10" localSheetId="0">SCDAPT1!$L$140</definedName>
    <definedName name="SCDAPT1_5099999_11" localSheetId="0">SCDAPT1!$M$140</definedName>
    <definedName name="SCDAPT1_5099999_12" localSheetId="0">SCDAPT1!$N$140</definedName>
    <definedName name="SCDAPT1_5099999_13" localSheetId="0">SCDAPT1!$O$140</definedName>
    <definedName name="SCDAPT1_5099999_14" localSheetId="0">SCDAPT1!$P$140</definedName>
    <definedName name="SCDAPT1_5099999_15" localSheetId="0">SCDAPT1!$Q$140</definedName>
    <definedName name="SCDAPT1_5099999_16" localSheetId="0">SCDAPT1!$R$140</definedName>
    <definedName name="SCDAPT1_5099999_20" localSheetId="0">SCDAPT1!$V$140</definedName>
    <definedName name="SCDAPT1_5099999_21" localSheetId="0">SCDAPT1!$W$140</definedName>
    <definedName name="SCDAPT1_5099999_8" localSheetId="0">SCDAPT1!$J$140</definedName>
    <definedName name="SCDAPT1_5099999_9" localSheetId="0">SCDAPT1!$K$140</definedName>
    <definedName name="SCDAPT1_50BEGIN_1" localSheetId="0">SCDAPT1!$C$137</definedName>
    <definedName name="SCDAPT1_50BEGIN_10" localSheetId="0">SCDAPT1!$L$137</definedName>
    <definedName name="SCDAPT1_50BEGIN_11" localSheetId="0">SCDAPT1!$M$137</definedName>
    <definedName name="SCDAPT1_50BEGIN_12" localSheetId="0">SCDAPT1!$N$137</definedName>
    <definedName name="SCDAPT1_50BEGIN_13" localSheetId="0">SCDAPT1!$O$137</definedName>
    <definedName name="SCDAPT1_50BEGIN_14" localSheetId="0">SCDAPT1!$P$137</definedName>
    <definedName name="SCDAPT1_50BEGIN_15" localSheetId="0">SCDAPT1!$Q$137</definedName>
    <definedName name="SCDAPT1_50BEGIN_16" localSheetId="0">SCDAPT1!$R$137</definedName>
    <definedName name="SCDAPT1_50BEGIN_17" localSheetId="0">SCDAPT1!$S$137</definedName>
    <definedName name="SCDAPT1_50BEGIN_18" localSheetId="0">SCDAPT1!$T$137</definedName>
    <definedName name="SCDAPT1_50BEGIN_19" localSheetId="0">SCDAPT1!$U$137</definedName>
    <definedName name="SCDAPT1_50BEGIN_2" localSheetId="0">SCDAPT1!$D$137</definedName>
    <definedName name="SCDAPT1_50BEGIN_20" localSheetId="0">SCDAPT1!$V$137</definedName>
    <definedName name="SCDAPT1_50BEGIN_21" localSheetId="0">SCDAPT1!$W$137</definedName>
    <definedName name="SCDAPT1_50BEGIN_3" localSheetId="0">SCDAPT1!$E$137</definedName>
    <definedName name="SCDAPT1_50BEGIN_4" localSheetId="0">SCDAPT1!$F$137</definedName>
    <definedName name="SCDAPT1_50BEGIN_5" localSheetId="0">SCDAPT1!$G$137</definedName>
    <definedName name="SCDAPT1_50BEGIN_6" localSheetId="0">SCDAPT1!$H$137</definedName>
    <definedName name="SCDAPT1_50BEGIN_7" localSheetId="0">SCDAPT1!$I$137</definedName>
    <definedName name="SCDAPT1_50BEGIN_8" localSheetId="0">SCDAPT1!$J$137</definedName>
    <definedName name="SCDAPT1_50BEGIN_9" localSheetId="0">SCDAPT1!$K$137</definedName>
    <definedName name="SCDAPT1_50ENDIN_10" localSheetId="0">SCDAPT1!$L$139</definedName>
    <definedName name="SCDAPT1_50ENDIN_11" localSheetId="0">SCDAPT1!$M$139</definedName>
    <definedName name="SCDAPT1_50ENDIN_12" localSheetId="0">SCDAPT1!$N$139</definedName>
    <definedName name="SCDAPT1_50ENDIN_13" localSheetId="0">SCDAPT1!$O$139</definedName>
    <definedName name="SCDAPT1_50ENDIN_14" localSheetId="0">SCDAPT1!$P$139</definedName>
    <definedName name="SCDAPT1_50ENDIN_15" localSheetId="0">SCDAPT1!$Q$139</definedName>
    <definedName name="SCDAPT1_50ENDIN_16" localSheetId="0">SCDAPT1!$R$139</definedName>
    <definedName name="SCDAPT1_50ENDIN_17" localSheetId="0">SCDAPT1!$S$139</definedName>
    <definedName name="SCDAPT1_50ENDIN_18" localSheetId="0">SCDAPT1!$T$139</definedName>
    <definedName name="SCDAPT1_50ENDIN_19" localSheetId="0">SCDAPT1!$U$139</definedName>
    <definedName name="SCDAPT1_50ENDIN_2" localSheetId="0">SCDAPT1!$D$139</definedName>
    <definedName name="SCDAPT1_50ENDIN_20" localSheetId="0">SCDAPT1!$V$139</definedName>
    <definedName name="SCDAPT1_50ENDIN_21" localSheetId="0">SCDAPT1!$W$139</definedName>
    <definedName name="SCDAPT1_50ENDIN_3" localSheetId="0">SCDAPT1!$E$139</definedName>
    <definedName name="SCDAPT1_50ENDIN_4" localSheetId="0">SCDAPT1!$F$139</definedName>
    <definedName name="SCDAPT1_50ENDIN_5" localSheetId="0">SCDAPT1!$G$139</definedName>
    <definedName name="SCDAPT1_50ENDIN_6" localSheetId="0">SCDAPT1!$H$139</definedName>
    <definedName name="SCDAPT1_50ENDIN_7" localSheetId="0">SCDAPT1!$I$139</definedName>
    <definedName name="SCDAPT1_50ENDIN_8" localSheetId="0">SCDAPT1!$J$139</definedName>
    <definedName name="SCDAPT1_50ENDIN_9" localSheetId="0">SCDAPT1!$K$139</definedName>
    <definedName name="SCDAPT1_5100000_Range" localSheetId="0">SCDAPT1!$C$141:$W$143</definedName>
    <definedName name="SCDAPT1_5199999_10" localSheetId="0">SCDAPT1!$L$144</definedName>
    <definedName name="SCDAPT1_5199999_11" localSheetId="0">SCDAPT1!$M$144</definedName>
    <definedName name="SCDAPT1_5199999_12" localSheetId="0">SCDAPT1!$N$144</definedName>
    <definedName name="SCDAPT1_5199999_13" localSheetId="0">SCDAPT1!$O$144</definedName>
    <definedName name="SCDAPT1_5199999_14" localSheetId="0">SCDAPT1!$P$144</definedName>
    <definedName name="SCDAPT1_5199999_15" localSheetId="0">SCDAPT1!$Q$144</definedName>
    <definedName name="SCDAPT1_5199999_16" localSheetId="0">SCDAPT1!$R$144</definedName>
    <definedName name="SCDAPT1_5199999_20" localSheetId="0">SCDAPT1!$V$144</definedName>
    <definedName name="SCDAPT1_5199999_21" localSheetId="0">SCDAPT1!$W$144</definedName>
    <definedName name="SCDAPT1_5199999_8" localSheetId="0">SCDAPT1!$J$144</definedName>
    <definedName name="SCDAPT1_5199999_9" localSheetId="0">SCDAPT1!$K$144</definedName>
    <definedName name="SCDAPT1_51BEGIN_1" localSheetId="0">SCDAPT1!$C$141</definedName>
    <definedName name="SCDAPT1_51BEGIN_10" localSheetId="0">SCDAPT1!$L$141</definedName>
    <definedName name="SCDAPT1_51BEGIN_11" localSheetId="0">SCDAPT1!$M$141</definedName>
    <definedName name="SCDAPT1_51BEGIN_12" localSheetId="0">SCDAPT1!$N$141</definedName>
    <definedName name="SCDAPT1_51BEGIN_13" localSheetId="0">SCDAPT1!$O$141</definedName>
    <definedName name="SCDAPT1_51BEGIN_14" localSheetId="0">SCDAPT1!$P$141</definedName>
    <definedName name="SCDAPT1_51BEGIN_15" localSheetId="0">SCDAPT1!$Q$141</definedName>
    <definedName name="SCDAPT1_51BEGIN_16" localSheetId="0">SCDAPT1!$R$141</definedName>
    <definedName name="SCDAPT1_51BEGIN_17" localSheetId="0">SCDAPT1!$S$141</definedName>
    <definedName name="SCDAPT1_51BEGIN_18" localSheetId="0">SCDAPT1!$T$141</definedName>
    <definedName name="SCDAPT1_51BEGIN_19" localSheetId="0">SCDAPT1!$U$141</definedName>
    <definedName name="SCDAPT1_51BEGIN_2" localSheetId="0">SCDAPT1!$D$141</definedName>
    <definedName name="SCDAPT1_51BEGIN_20" localSheetId="0">SCDAPT1!$V$141</definedName>
    <definedName name="SCDAPT1_51BEGIN_21" localSheetId="0">SCDAPT1!$W$141</definedName>
    <definedName name="SCDAPT1_51BEGIN_3" localSheetId="0">SCDAPT1!$E$141</definedName>
    <definedName name="SCDAPT1_51BEGIN_4" localSheetId="0">SCDAPT1!$F$141</definedName>
    <definedName name="SCDAPT1_51BEGIN_5" localSheetId="0">SCDAPT1!$G$141</definedName>
    <definedName name="SCDAPT1_51BEGIN_6" localSheetId="0">SCDAPT1!$H$141</definedName>
    <definedName name="SCDAPT1_51BEGIN_7" localSheetId="0">SCDAPT1!$I$141</definedName>
    <definedName name="SCDAPT1_51BEGIN_8" localSheetId="0">SCDAPT1!$J$141</definedName>
    <definedName name="SCDAPT1_51BEGIN_9" localSheetId="0">SCDAPT1!$K$141</definedName>
    <definedName name="SCDAPT1_51ENDIN_10" localSheetId="0">SCDAPT1!$L$143</definedName>
    <definedName name="SCDAPT1_51ENDIN_11" localSheetId="0">SCDAPT1!$M$143</definedName>
    <definedName name="SCDAPT1_51ENDIN_12" localSheetId="0">SCDAPT1!$N$143</definedName>
    <definedName name="SCDAPT1_51ENDIN_13" localSheetId="0">SCDAPT1!$O$143</definedName>
    <definedName name="SCDAPT1_51ENDIN_14" localSheetId="0">SCDAPT1!$P$143</definedName>
    <definedName name="SCDAPT1_51ENDIN_15" localSheetId="0">SCDAPT1!$Q$143</definedName>
    <definedName name="SCDAPT1_51ENDIN_16" localSheetId="0">SCDAPT1!$R$143</definedName>
    <definedName name="SCDAPT1_51ENDIN_17" localSheetId="0">SCDAPT1!$S$143</definedName>
    <definedName name="SCDAPT1_51ENDIN_18" localSheetId="0">SCDAPT1!$T$143</definedName>
    <definedName name="SCDAPT1_51ENDIN_19" localSheetId="0">SCDAPT1!$U$143</definedName>
    <definedName name="SCDAPT1_51ENDIN_2" localSheetId="0">SCDAPT1!$D$143</definedName>
    <definedName name="SCDAPT1_51ENDIN_20" localSheetId="0">SCDAPT1!$V$143</definedName>
    <definedName name="SCDAPT1_51ENDIN_21" localSheetId="0">SCDAPT1!$W$143</definedName>
    <definedName name="SCDAPT1_51ENDIN_3" localSheetId="0">SCDAPT1!$E$143</definedName>
    <definedName name="SCDAPT1_51ENDIN_4" localSheetId="0">SCDAPT1!$F$143</definedName>
    <definedName name="SCDAPT1_51ENDIN_5" localSheetId="0">SCDAPT1!$G$143</definedName>
    <definedName name="SCDAPT1_51ENDIN_6" localSheetId="0">SCDAPT1!$H$143</definedName>
    <definedName name="SCDAPT1_51ENDIN_7" localSheetId="0">SCDAPT1!$I$143</definedName>
    <definedName name="SCDAPT1_51ENDIN_8" localSheetId="0">SCDAPT1!$J$143</definedName>
    <definedName name="SCDAPT1_51ENDIN_9" localSheetId="0">SCDAPT1!$K$143</definedName>
    <definedName name="SCDAPT1_5200000_Range" localSheetId="0">SCDAPT1!$C$145:$W$147</definedName>
    <definedName name="SCDAPT1_5299999_10" localSheetId="0">SCDAPT1!$L$148</definedName>
    <definedName name="SCDAPT1_5299999_11" localSheetId="0">SCDAPT1!$M$148</definedName>
    <definedName name="SCDAPT1_5299999_12" localSheetId="0">SCDAPT1!$N$148</definedName>
    <definedName name="SCDAPT1_5299999_13" localSheetId="0">SCDAPT1!$O$148</definedName>
    <definedName name="SCDAPT1_5299999_14" localSheetId="0">SCDAPT1!$P$148</definedName>
    <definedName name="SCDAPT1_5299999_15" localSheetId="0">SCDAPT1!$Q$148</definedName>
    <definedName name="SCDAPT1_5299999_16" localSheetId="0">SCDAPT1!$R$148</definedName>
    <definedName name="SCDAPT1_5299999_20" localSheetId="0">SCDAPT1!$V$148</definedName>
    <definedName name="SCDAPT1_5299999_21" localSheetId="0">SCDAPT1!$W$148</definedName>
    <definedName name="SCDAPT1_5299999_8" localSheetId="0">SCDAPT1!$J$148</definedName>
    <definedName name="SCDAPT1_5299999_9" localSheetId="0">SCDAPT1!$K$148</definedName>
    <definedName name="SCDAPT1_52BEGIN_1" localSheetId="0">SCDAPT1!$C$145</definedName>
    <definedName name="SCDAPT1_52BEGIN_10" localSheetId="0">SCDAPT1!$L$145</definedName>
    <definedName name="SCDAPT1_52BEGIN_11" localSheetId="0">SCDAPT1!$M$145</definedName>
    <definedName name="SCDAPT1_52BEGIN_12" localSheetId="0">SCDAPT1!$N$145</definedName>
    <definedName name="SCDAPT1_52BEGIN_13" localSheetId="0">SCDAPT1!$O$145</definedName>
    <definedName name="SCDAPT1_52BEGIN_14" localSheetId="0">SCDAPT1!$P$145</definedName>
    <definedName name="SCDAPT1_52BEGIN_15" localSheetId="0">SCDAPT1!$Q$145</definedName>
    <definedName name="SCDAPT1_52BEGIN_16" localSheetId="0">SCDAPT1!$R$145</definedName>
    <definedName name="SCDAPT1_52BEGIN_17" localSheetId="0">SCDAPT1!$S$145</definedName>
    <definedName name="SCDAPT1_52BEGIN_18" localSheetId="0">SCDAPT1!$T$145</definedName>
    <definedName name="SCDAPT1_52BEGIN_19" localSheetId="0">SCDAPT1!$U$145</definedName>
    <definedName name="SCDAPT1_52BEGIN_2" localSheetId="0">SCDAPT1!$D$145</definedName>
    <definedName name="SCDAPT1_52BEGIN_20" localSheetId="0">SCDAPT1!$V$145</definedName>
    <definedName name="SCDAPT1_52BEGIN_21" localSheetId="0">SCDAPT1!$W$145</definedName>
    <definedName name="SCDAPT1_52BEGIN_3" localSheetId="0">SCDAPT1!$E$145</definedName>
    <definedName name="SCDAPT1_52BEGIN_4" localSheetId="0">SCDAPT1!$F$145</definedName>
    <definedName name="SCDAPT1_52BEGIN_5" localSheetId="0">SCDAPT1!$G$145</definedName>
    <definedName name="SCDAPT1_52BEGIN_6" localSheetId="0">SCDAPT1!$H$145</definedName>
    <definedName name="SCDAPT1_52BEGIN_7" localSheetId="0">SCDAPT1!$I$145</definedName>
    <definedName name="SCDAPT1_52BEGIN_8" localSheetId="0">SCDAPT1!$J$145</definedName>
    <definedName name="SCDAPT1_52BEGIN_9" localSheetId="0">SCDAPT1!$K$145</definedName>
    <definedName name="SCDAPT1_52ENDIN_10" localSheetId="0">SCDAPT1!$L$147</definedName>
    <definedName name="SCDAPT1_52ENDIN_11" localSheetId="0">SCDAPT1!$M$147</definedName>
    <definedName name="SCDAPT1_52ENDIN_12" localSheetId="0">SCDAPT1!$N$147</definedName>
    <definedName name="SCDAPT1_52ENDIN_13" localSheetId="0">SCDAPT1!$O$147</definedName>
    <definedName name="SCDAPT1_52ENDIN_14" localSheetId="0">SCDAPT1!$P$147</definedName>
    <definedName name="SCDAPT1_52ENDIN_15" localSheetId="0">SCDAPT1!$Q$147</definedName>
    <definedName name="SCDAPT1_52ENDIN_16" localSheetId="0">SCDAPT1!$R$147</definedName>
    <definedName name="SCDAPT1_52ENDIN_17" localSheetId="0">SCDAPT1!$S$147</definedName>
    <definedName name="SCDAPT1_52ENDIN_18" localSheetId="0">SCDAPT1!$T$147</definedName>
    <definedName name="SCDAPT1_52ENDIN_19" localSheetId="0">SCDAPT1!$U$147</definedName>
    <definedName name="SCDAPT1_52ENDIN_2" localSheetId="0">SCDAPT1!$D$147</definedName>
    <definedName name="SCDAPT1_52ENDIN_20" localSheetId="0">SCDAPT1!$V$147</definedName>
    <definedName name="SCDAPT1_52ENDIN_21" localSheetId="0">SCDAPT1!$W$147</definedName>
    <definedName name="SCDAPT1_52ENDIN_3" localSheetId="0">SCDAPT1!$E$147</definedName>
    <definedName name="SCDAPT1_52ENDIN_4" localSheetId="0">SCDAPT1!$F$147</definedName>
    <definedName name="SCDAPT1_52ENDIN_5" localSheetId="0">SCDAPT1!$G$147</definedName>
    <definedName name="SCDAPT1_52ENDIN_6" localSheetId="0">SCDAPT1!$H$147</definedName>
    <definedName name="SCDAPT1_52ENDIN_7" localSheetId="0">SCDAPT1!$I$147</definedName>
    <definedName name="SCDAPT1_52ENDIN_8" localSheetId="0">SCDAPT1!$J$147</definedName>
    <definedName name="SCDAPT1_52ENDIN_9" localSheetId="0">SCDAPT1!$K$147</definedName>
    <definedName name="SCDAPT1_5599999_10" localSheetId="0">SCDAPT1!$L$149</definedName>
    <definedName name="SCDAPT1_5599999_11" localSheetId="0">SCDAPT1!$M$149</definedName>
    <definedName name="SCDAPT1_5599999_12" localSheetId="0">SCDAPT1!$N$149</definedName>
    <definedName name="SCDAPT1_5599999_13" localSheetId="0">SCDAPT1!$O$149</definedName>
    <definedName name="SCDAPT1_5599999_14" localSheetId="0">SCDAPT1!$P$149</definedName>
    <definedName name="SCDAPT1_5599999_15" localSheetId="0">SCDAPT1!$Q$149</definedName>
    <definedName name="SCDAPT1_5599999_16" localSheetId="0">SCDAPT1!$R$149</definedName>
    <definedName name="SCDAPT1_5599999_20" localSheetId="0">SCDAPT1!$V$149</definedName>
    <definedName name="SCDAPT1_5599999_21" localSheetId="0">SCDAPT1!$W$149</definedName>
    <definedName name="SCDAPT1_5599999_8" localSheetId="0">SCDAPT1!$J$149</definedName>
    <definedName name="SCDAPT1_5599999_9" localSheetId="0">SCDAPT1!$K$149</definedName>
    <definedName name="SCDAPT1_7799999_10" localSheetId="0">SCDAPT1!$L$150</definedName>
    <definedName name="SCDAPT1_7799999_11" localSheetId="0">SCDAPT1!$M$150</definedName>
    <definedName name="SCDAPT1_7799999_12" localSheetId="0">SCDAPT1!$N$150</definedName>
    <definedName name="SCDAPT1_7799999_13" localSheetId="0">SCDAPT1!$O$150</definedName>
    <definedName name="SCDAPT1_7799999_14" localSheetId="0">SCDAPT1!$P$150</definedName>
    <definedName name="SCDAPT1_7799999_15" localSheetId="0">SCDAPT1!$Q$150</definedName>
    <definedName name="SCDAPT1_7799999_16" localSheetId="0">SCDAPT1!$R$150</definedName>
    <definedName name="SCDAPT1_7799999_20" localSheetId="0">SCDAPT1!$V$150</definedName>
    <definedName name="SCDAPT1_7799999_21" localSheetId="0">SCDAPT1!$W$150</definedName>
    <definedName name="SCDAPT1_7799999_8" localSheetId="0">SCDAPT1!$J$150</definedName>
    <definedName name="SCDAPT1_7799999_9" localSheetId="0">SCDAPT1!$K$150</definedName>
    <definedName name="SCDAPT1_7899999_10" localSheetId="0">SCDAPT1!$L$151</definedName>
    <definedName name="SCDAPT1_7899999_11" localSheetId="0">SCDAPT1!$M$151</definedName>
    <definedName name="SCDAPT1_7899999_12" localSheetId="0">SCDAPT1!$N$151</definedName>
    <definedName name="SCDAPT1_7899999_13" localSheetId="0">SCDAPT1!$O$151</definedName>
    <definedName name="SCDAPT1_7899999_14" localSheetId="0">SCDAPT1!$P$151</definedName>
    <definedName name="SCDAPT1_7899999_15" localSheetId="0">SCDAPT1!$Q$151</definedName>
    <definedName name="SCDAPT1_7899999_16" localSheetId="0">SCDAPT1!$R$151</definedName>
    <definedName name="SCDAPT1_7899999_20" localSheetId="0">SCDAPT1!$V$151</definedName>
    <definedName name="SCDAPT1_7899999_21" localSheetId="0">SCDAPT1!$W$151</definedName>
    <definedName name="SCDAPT1_7899999_8" localSheetId="0">SCDAPT1!$J$151</definedName>
    <definedName name="SCDAPT1_7899999_9" localSheetId="0">SCDAPT1!$K$151</definedName>
    <definedName name="SCDAPT1_7999999_10" localSheetId="0">SCDAPT1!$L$152</definedName>
    <definedName name="SCDAPT1_7999999_11" localSheetId="0">SCDAPT1!$M$152</definedName>
    <definedName name="SCDAPT1_7999999_12" localSheetId="0">SCDAPT1!$N$152</definedName>
    <definedName name="SCDAPT1_7999999_13" localSheetId="0">SCDAPT1!$O$152</definedName>
    <definedName name="SCDAPT1_7999999_14" localSheetId="0">SCDAPT1!$P$152</definedName>
    <definedName name="SCDAPT1_7999999_15" localSheetId="0">SCDAPT1!$Q$152</definedName>
    <definedName name="SCDAPT1_7999999_16" localSheetId="0">SCDAPT1!$R$152</definedName>
    <definedName name="SCDAPT1_7999999_20" localSheetId="0">SCDAPT1!$V$152</definedName>
    <definedName name="SCDAPT1_7999999_21" localSheetId="0">SCDAPT1!$W$152</definedName>
    <definedName name="SCDAPT1_7999999_8" localSheetId="0">SCDAPT1!$J$152</definedName>
    <definedName name="SCDAPT1_7999999_9" localSheetId="0">SCDAPT1!$K$152</definedName>
    <definedName name="SCDAPT1_8099999_10" localSheetId="0">SCDAPT1!$L$153</definedName>
    <definedName name="SCDAPT1_8099999_11" localSheetId="0">SCDAPT1!$M$153</definedName>
    <definedName name="SCDAPT1_8099999_12" localSheetId="0">SCDAPT1!$N$153</definedName>
    <definedName name="SCDAPT1_8099999_13" localSheetId="0">SCDAPT1!$O$153</definedName>
    <definedName name="SCDAPT1_8099999_14" localSheetId="0">SCDAPT1!$P$153</definedName>
    <definedName name="SCDAPT1_8099999_15" localSheetId="0">SCDAPT1!$Q$153</definedName>
    <definedName name="SCDAPT1_8099999_16" localSheetId="0">SCDAPT1!$R$153</definedName>
    <definedName name="SCDAPT1_8099999_20" localSheetId="0">SCDAPT1!$V$153</definedName>
    <definedName name="SCDAPT1_8099999_21" localSheetId="0">SCDAPT1!$W$153</definedName>
    <definedName name="SCDAPT1_8099999_8" localSheetId="0">SCDAPT1!$J$153</definedName>
    <definedName name="SCDAPT1_8099999_9" localSheetId="0">SCDAPT1!$K$153</definedName>
    <definedName name="SCDAPT1_8399999_10" localSheetId="0">SCDAPT1!$L$154</definedName>
    <definedName name="SCDAPT1_8399999_11" localSheetId="0">SCDAPT1!$M$154</definedName>
    <definedName name="SCDAPT1_8399999_12" localSheetId="0">SCDAPT1!$N$154</definedName>
    <definedName name="SCDAPT1_8399999_13" localSheetId="0">SCDAPT1!$O$154</definedName>
    <definedName name="SCDAPT1_8399999_14" localSheetId="0">SCDAPT1!$P$154</definedName>
    <definedName name="SCDAPT1_8399999_15" localSheetId="0">SCDAPT1!$Q$154</definedName>
    <definedName name="SCDAPT1_8399999_16" localSheetId="0">SCDAPT1!$R$154</definedName>
    <definedName name="SCDAPT1_8399999_20" localSheetId="0">SCDAPT1!$V$154</definedName>
    <definedName name="SCDAPT1_8399999_21" localSheetId="0">SCDAPT1!$W$154</definedName>
    <definedName name="SCDAPT1_8399999_8" localSheetId="0">SCDAPT1!$J$154</definedName>
    <definedName name="SCDAPT1_8399999_9" localSheetId="0">SCDAPT1!$K$154</definedName>
    <definedName name="SCDAPT1_8400000_Range" localSheetId="0">SCDAPT1!$C$155:$W$157</definedName>
    <definedName name="SCDAPT1_8499999_10" localSheetId="0">SCDAPT1!$L$158</definedName>
    <definedName name="SCDAPT1_8499999_11" localSheetId="0">SCDAPT1!$M$158</definedName>
    <definedName name="SCDAPT1_8499999_12" localSheetId="0">SCDAPT1!$N$158</definedName>
    <definedName name="SCDAPT1_8499999_14" localSheetId="0">SCDAPT1!$P$158</definedName>
    <definedName name="SCDAPT1_8499999_15" localSheetId="0">SCDAPT1!$Q$158</definedName>
    <definedName name="SCDAPT1_8499999_16" localSheetId="0">SCDAPT1!$R$158</definedName>
    <definedName name="SCDAPT1_8499999_20" localSheetId="0">SCDAPT1!$V$158</definedName>
    <definedName name="SCDAPT1_8499999_21" localSheetId="0">SCDAPT1!$W$158</definedName>
    <definedName name="SCDAPT1_8499999_8" localSheetId="0">SCDAPT1!$J$158</definedName>
    <definedName name="SCDAPT1_8499999_9" localSheetId="0">SCDAPT1!$K$158</definedName>
    <definedName name="SCDAPT1_84BEGIN_1" localSheetId="0">SCDAPT1!$C$155</definedName>
    <definedName name="SCDAPT1_84BEGIN_10" localSheetId="0">SCDAPT1!$L$155</definedName>
    <definedName name="SCDAPT1_84BEGIN_11" localSheetId="0">SCDAPT1!$M$155</definedName>
    <definedName name="SCDAPT1_84BEGIN_12" localSheetId="0">SCDAPT1!$N$155</definedName>
    <definedName name="SCDAPT1_84BEGIN_13" localSheetId="0">SCDAPT1!$O$155</definedName>
    <definedName name="SCDAPT1_84BEGIN_14" localSheetId="0">SCDAPT1!$P$155</definedName>
    <definedName name="SCDAPT1_84BEGIN_15" localSheetId="0">SCDAPT1!$Q$155</definedName>
    <definedName name="SCDAPT1_84BEGIN_16" localSheetId="0">SCDAPT1!$R$155</definedName>
    <definedName name="SCDAPT1_84BEGIN_17" localSheetId="0">SCDAPT1!$S$155</definedName>
    <definedName name="SCDAPT1_84BEGIN_18" localSheetId="0">SCDAPT1!$T$155</definedName>
    <definedName name="SCDAPT1_84BEGIN_19" localSheetId="0">SCDAPT1!$U$155</definedName>
    <definedName name="SCDAPT1_84BEGIN_2" localSheetId="0">SCDAPT1!$D$155</definedName>
    <definedName name="SCDAPT1_84BEGIN_20" localSheetId="0">SCDAPT1!$V$155</definedName>
    <definedName name="SCDAPT1_84BEGIN_21" localSheetId="0">SCDAPT1!$W$155</definedName>
    <definedName name="SCDAPT1_84BEGIN_3" localSheetId="0">SCDAPT1!$E$155</definedName>
    <definedName name="SCDAPT1_84BEGIN_4" localSheetId="0">SCDAPT1!$F$155</definedName>
    <definedName name="SCDAPT1_84BEGIN_5" localSheetId="0">SCDAPT1!$G$155</definedName>
    <definedName name="SCDAPT1_84BEGIN_6" localSheetId="0">SCDAPT1!$H$155</definedName>
    <definedName name="SCDAPT1_84BEGIN_7" localSheetId="0">SCDAPT1!$I$155</definedName>
    <definedName name="SCDAPT1_84BEGIN_8" localSheetId="0">SCDAPT1!$J$155</definedName>
    <definedName name="SCDAPT1_84BEGIN_9" localSheetId="0">SCDAPT1!$K$155</definedName>
    <definedName name="SCDAPT1_84ENDIN_10" localSheetId="0">SCDAPT1!$L$157</definedName>
    <definedName name="SCDAPT1_84ENDIN_11" localSheetId="0">SCDAPT1!$M$157</definedName>
    <definedName name="SCDAPT1_84ENDIN_12" localSheetId="0">SCDAPT1!$N$157</definedName>
    <definedName name="SCDAPT1_84ENDIN_13" localSheetId="0">SCDAPT1!$O$157</definedName>
    <definedName name="SCDAPT1_84ENDIN_14" localSheetId="0">SCDAPT1!$P$157</definedName>
    <definedName name="SCDAPT1_84ENDIN_15" localSheetId="0">SCDAPT1!$Q$157</definedName>
    <definedName name="SCDAPT1_84ENDIN_16" localSheetId="0">SCDAPT1!$R$157</definedName>
    <definedName name="SCDAPT1_84ENDIN_17" localSheetId="0">SCDAPT1!$S$157</definedName>
    <definedName name="SCDAPT1_84ENDIN_18" localSheetId="0">SCDAPT1!$T$157</definedName>
    <definedName name="SCDAPT1_84ENDIN_19" localSheetId="0">SCDAPT1!$U$157</definedName>
    <definedName name="SCDAPT1_84ENDIN_2" localSheetId="0">SCDAPT1!$D$157</definedName>
    <definedName name="SCDAPT1_84ENDIN_20" localSheetId="0">SCDAPT1!$V$157</definedName>
    <definedName name="SCDAPT1_84ENDIN_21" localSheetId="0">SCDAPT1!$W$157</definedName>
    <definedName name="SCDAPT1_84ENDIN_3" localSheetId="0">SCDAPT1!$E$157</definedName>
    <definedName name="SCDAPT1_84ENDIN_4" localSheetId="0">SCDAPT1!$F$157</definedName>
    <definedName name="SCDAPT1_84ENDIN_5" localSheetId="0">SCDAPT1!$G$157</definedName>
    <definedName name="SCDAPT1_84ENDIN_6" localSheetId="0">SCDAPT1!$H$157</definedName>
    <definedName name="SCDAPT1_84ENDIN_7" localSheetId="0">SCDAPT1!$I$157</definedName>
    <definedName name="SCDAPT1_84ENDIN_8" localSheetId="0">SCDAPT1!$J$157</definedName>
    <definedName name="SCDAPT1_84ENDIN_9" localSheetId="0">SCDAPT1!$K$157</definedName>
    <definedName name="SCDAPT1_8500000_Range" localSheetId="0">SCDAPT1!$C$159:$W$161</definedName>
    <definedName name="SCDAPT1_8599999_10" localSheetId="0">SCDAPT1!$L$162</definedName>
    <definedName name="SCDAPT1_8599999_11" localSheetId="0">SCDAPT1!$M$162</definedName>
    <definedName name="SCDAPT1_8599999_12" localSheetId="0">SCDAPT1!$N$162</definedName>
    <definedName name="SCDAPT1_8599999_14" localSheetId="0">SCDAPT1!$P$162</definedName>
    <definedName name="SCDAPT1_8599999_15" localSheetId="0">SCDAPT1!$Q$162</definedName>
    <definedName name="SCDAPT1_8599999_16" localSheetId="0">SCDAPT1!$R$162</definedName>
    <definedName name="SCDAPT1_8599999_20" localSheetId="0">SCDAPT1!$V$162</definedName>
    <definedName name="SCDAPT1_8599999_21" localSheetId="0">SCDAPT1!$W$162</definedName>
    <definedName name="SCDAPT1_8599999_8" localSheetId="0">SCDAPT1!$J$162</definedName>
    <definedName name="SCDAPT1_8599999_9" localSheetId="0">SCDAPT1!$K$162</definedName>
    <definedName name="SCDAPT1_85BEGIN_1" localSheetId="0">SCDAPT1!$C$159</definedName>
    <definedName name="SCDAPT1_85BEGIN_10" localSheetId="0">SCDAPT1!$L$159</definedName>
    <definedName name="SCDAPT1_85BEGIN_11" localSheetId="0">SCDAPT1!$M$159</definedName>
    <definedName name="SCDAPT1_85BEGIN_12" localSheetId="0">SCDAPT1!$N$159</definedName>
    <definedName name="SCDAPT1_85BEGIN_13" localSheetId="0">SCDAPT1!$O$159</definedName>
    <definedName name="SCDAPT1_85BEGIN_14" localSheetId="0">SCDAPT1!$P$159</definedName>
    <definedName name="SCDAPT1_85BEGIN_15" localSheetId="0">SCDAPT1!$Q$159</definedName>
    <definedName name="SCDAPT1_85BEGIN_16" localSheetId="0">SCDAPT1!$R$159</definedName>
    <definedName name="SCDAPT1_85BEGIN_17" localSheetId="0">SCDAPT1!$S$159</definedName>
    <definedName name="SCDAPT1_85BEGIN_18" localSheetId="0">SCDAPT1!$T$159</definedName>
    <definedName name="SCDAPT1_85BEGIN_19" localSheetId="0">SCDAPT1!$U$159</definedName>
    <definedName name="SCDAPT1_85BEGIN_2" localSheetId="0">SCDAPT1!$D$159</definedName>
    <definedName name="SCDAPT1_85BEGIN_20" localSheetId="0">SCDAPT1!$V$159</definedName>
    <definedName name="SCDAPT1_85BEGIN_21" localSheetId="0">SCDAPT1!$W$159</definedName>
    <definedName name="SCDAPT1_85BEGIN_3" localSheetId="0">SCDAPT1!$E$159</definedName>
    <definedName name="SCDAPT1_85BEGIN_4" localSheetId="0">SCDAPT1!$F$159</definedName>
    <definedName name="SCDAPT1_85BEGIN_5" localSheetId="0">SCDAPT1!$G$159</definedName>
    <definedName name="SCDAPT1_85BEGIN_6" localSheetId="0">SCDAPT1!$H$159</definedName>
    <definedName name="SCDAPT1_85BEGIN_7" localSheetId="0">SCDAPT1!$I$159</definedName>
    <definedName name="SCDAPT1_85BEGIN_8" localSheetId="0">SCDAPT1!$J$159</definedName>
    <definedName name="SCDAPT1_85BEGIN_9" localSheetId="0">SCDAPT1!$K$159</definedName>
    <definedName name="SCDAPT1_85ENDIN_10" localSheetId="0">SCDAPT1!$L$161</definedName>
    <definedName name="SCDAPT1_85ENDIN_11" localSheetId="0">SCDAPT1!$M$161</definedName>
    <definedName name="SCDAPT1_85ENDIN_12" localSheetId="0">SCDAPT1!$N$161</definedName>
    <definedName name="SCDAPT1_85ENDIN_13" localSheetId="0">SCDAPT1!$O$161</definedName>
    <definedName name="SCDAPT1_85ENDIN_14" localSheetId="0">SCDAPT1!$P$161</definedName>
    <definedName name="SCDAPT1_85ENDIN_15" localSheetId="0">SCDAPT1!$Q$161</definedName>
    <definedName name="SCDAPT1_85ENDIN_16" localSheetId="0">SCDAPT1!$R$161</definedName>
    <definedName name="SCDAPT1_85ENDIN_17" localSheetId="0">SCDAPT1!$S$161</definedName>
    <definedName name="SCDAPT1_85ENDIN_18" localSheetId="0">SCDAPT1!$T$161</definedName>
    <definedName name="SCDAPT1_85ENDIN_19" localSheetId="0">SCDAPT1!$U$161</definedName>
    <definedName name="SCDAPT1_85ENDIN_2" localSheetId="0">SCDAPT1!$D$161</definedName>
    <definedName name="SCDAPT1_85ENDIN_20" localSheetId="0">SCDAPT1!$V$161</definedName>
    <definedName name="SCDAPT1_85ENDIN_21" localSheetId="0">SCDAPT1!$W$161</definedName>
    <definedName name="SCDAPT1_85ENDIN_3" localSheetId="0">SCDAPT1!$E$161</definedName>
    <definedName name="SCDAPT1_85ENDIN_4" localSheetId="0">SCDAPT1!$F$161</definedName>
    <definedName name="SCDAPT1_85ENDIN_5" localSheetId="0">SCDAPT1!$G$161</definedName>
    <definedName name="SCDAPT1_85ENDIN_6" localSheetId="0">SCDAPT1!$H$161</definedName>
    <definedName name="SCDAPT1_85ENDIN_7" localSheetId="0">SCDAPT1!$I$161</definedName>
    <definedName name="SCDAPT1_85ENDIN_8" localSheetId="0">SCDAPT1!$J$161</definedName>
    <definedName name="SCDAPT1_85ENDIN_9" localSheetId="0">SCDAPT1!$K$161</definedName>
    <definedName name="SCDAPT1_8699999_10" localSheetId="0">SCDAPT1!$L$163</definedName>
    <definedName name="SCDAPT1_8699999_11" localSheetId="0">SCDAPT1!$M$163</definedName>
    <definedName name="SCDAPT1_8699999_12" localSheetId="0">SCDAPT1!$N$163</definedName>
    <definedName name="SCDAPT1_8699999_14" localSheetId="0">SCDAPT1!$P$163</definedName>
    <definedName name="SCDAPT1_8699999_15" localSheetId="0">SCDAPT1!$Q$163</definedName>
    <definedName name="SCDAPT1_8699999_16" localSheetId="0">SCDAPT1!$R$163</definedName>
    <definedName name="SCDAPT1_8699999_20" localSheetId="0">SCDAPT1!$V$163</definedName>
    <definedName name="SCDAPT1_8699999_21" localSheetId="0">SCDAPT1!$W$163</definedName>
    <definedName name="SCDAPT1_8699999_8" localSheetId="0">SCDAPT1!$J$163</definedName>
    <definedName name="SCDAPT1_8699999_9" localSheetId="0">SCDAPT1!$K$163</definedName>
    <definedName name="SCDAPT1_8700000_Range" localSheetId="0">SCDAPT1!$C$164:$W$166</definedName>
    <definedName name="SCDAPT1_8799999_10" localSheetId="0">SCDAPT1!$L$167</definedName>
    <definedName name="SCDAPT1_8799999_11" localSheetId="0">SCDAPT1!$M$167</definedName>
    <definedName name="SCDAPT1_8799999_12" localSheetId="0">SCDAPT1!$N$167</definedName>
    <definedName name="SCDAPT1_8799999_14" localSheetId="0">SCDAPT1!$P$167</definedName>
    <definedName name="SCDAPT1_8799999_15" localSheetId="0">SCDAPT1!$Q$167</definedName>
    <definedName name="SCDAPT1_8799999_16" localSheetId="0">SCDAPT1!$R$167</definedName>
    <definedName name="SCDAPT1_8799999_20" localSheetId="0">SCDAPT1!$V$167</definedName>
    <definedName name="SCDAPT1_8799999_21" localSheetId="0">SCDAPT1!$W$167</definedName>
    <definedName name="SCDAPT1_8799999_8" localSheetId="0">SCDAPT1!$J$167</definedName>
    <definedName name="SCDAPT1_8799999_9" localSheetId="0">SCDAPT1!$K$167</definedName>
    <definedName name="SCDAPT1_87BEGIN_1" localSheetId="0">SCDAPT1!$C$164</definedName>
    <definedName name="SCDAPT1_87BEGIN_10" localSheetId="0">SCDAPT1!$L$164</definedName>
    <definedName name="SCDAPT1_87BEGIN_11" localSheetId="0">SCDAPT1!$M$164</definedName>
    <definedName name="SCDAPT1_87BEGIN_12" localSheetId="0">SCDAPT1!$N$164</definedName>
    <definedName name="SCDAPT1_87BEGIN_13" localSheetId="0">SCDAPT1!$O$164</definedName>
    <definedName name="SCDAPT1_87BEGIN_14" localSheetId="0">SCDAPT1!$P$164</definedName>
    <definedName name="SCDAPT1_87BEGIN_15" localSheetId="0">SCDAPT1!$Q$164</definedName>
    <definedName name="SCDAPT1_87BEGIN_16" localSheetId="0">SCDAPT1!$R$164</definedName>
    <definedName name="SCDAPT1_87BEGIN_17" localSheetId="0">SCDAPT1!$S$164</definedName>
    <definedName name="SCDAPT1_87BEGIN_18" localSheetId="0">SCDAPT1!$T$164</definedName>
    <definedName name="SCDAPT1_87BEGIN_19" localSheetId="0">SCDAPT1!$U$164</definedName>
    <definedName name="SCDAPT1_87BEGIN_2" localSheetId="0">SCDAPT1!$D$164</definedName>
    <definedName name="SCDAPT1_87BEGIN_20" localSheetId="0">SCDAPT1!$V$164</definedName>
    <definedName name="SCDAPT1_87BEGIN_21" localSheetId="0">SCDAPT1!$W$164</definedName>
    <definedName name="SCDAPT1_87BEGIN_3" localSheetId="0">SCDAPT1!$E$164</definedName>
    <definedName name="SCDAPT1_87BEGIN_4" localSheetId="0">SCDAPT1!$F$164</definedName>
    <definedName name="SCDAPT1_87BEGIN_5" localSheetId="0">SCDAPT1!$G$164</definedName>
    <definedName name="SCDAPT1_87BEGIN_6" localSheetId="0">SCDAPT1!$H$164</definedName>
    <definedName name="SCDAPT1_87BEGIN_7" localSheetId="0">SCDAPT1!$I$164</definedName>
    <definedName name="SCDAPT1_87BEGIN_8" localSheetId="0">SCDAPT1!$J$164</definedName>
    <definedName name="SCDAPT1_87BEGIN_9" localSheetId="0">SCDAPT1!$K$164</definedName>
    <definedName name="SCDAPT1_87ENDIN_10" localSheetId="0">SCDAPT1!$L$166</definedName>
    <definedName name="SCDAPT1_87ENDIN_11" localSheetId="0">SCDAPT1!$M$166</definedName>
    <definedName name="SCDAPT1_87ENDIN_12" localSheetId="0">SCDAPT1!$N$166</definedName>
    <definedName name="SCDAPT1_87ENDIN_13" localSheetId="0">SCDAPT1!$O$166</definedName>
    <definedName name="SCDAPT1_87ENDIN_14" localSheetId="0">SCDAPT1!$P$166</definedName>
    <definedName name="SCDAPT1_87ENDIN_15" localSheetId="0">SCDAPT1!$Q$166</definedName>
    <definedName name="SCDAPT1_87ENDIN_16" localSheetId="0">SCDAPT1!$R$166</definedName>
    <definedName name="SCDAPT1_87ENDIN_17" localSheetId="0">SCDAPT1!$S$166</definedName>
    <definedName name="SCDAPT1_87ENDIN_18" localSheetId="0">SCDAPT1!$T$166</definedName>
    <definedName name="SCDAPT1_87ENDIN_19" localSheetId="0">SCDAPT1!$U$166</definedName>
    <definedName name="SCDAPT1_87ENDIN_2" localSheetId="0">SCDAPT1!$D$166</definedName>
    <definedName name="SCDAPT1_87ENDIN_20" localSheetId="0">SCDAPT1!$V$166</definedName>
    <definedName name="SCDAPT1_87ENDIN_21" localSheetId="0">SCDAPT1!$W$166</definedName>
    <definedName name="SCDAPT1_87ENDIN_3" localSheetId="0">SCDAPT1!$E$166</definedName>
    <definedName name="SCDAPT1_87ENDIN_4" localSheetId="0">SCDAPT1!$F$166</definedName>
    <definedName name="SCDAPT1_87ENDIN_5" localSheetId="0">SCDAPT1!$G$166</definedName>
    <definedName name="SCDAPT1_87ENDIN_6" localSheetId="0">SCDAPT1!$H$166</definedName>
    <definedName name="SCDAPT1_87ENDIN_7" localSheetId="0">SCDAPT1!$I$166</definedName>
    <definedName name="SCDAPT1_87ENDIN_8" localSheetId="0">SCDAPT1!$J$166</definedName>
    <definedName name="SCDAPT1_87ENDIN_9" localSheetId="0">SCDAPT1!$K$166</definedName>
    <definedName name="SCDAPT1_8800000_Range" localSheetId="0">SCDAPT1!$C$168:$W$170</definedName>
    <definedName name="SCDAPT1_8899999_10" localSheetId="0">SCDAPT1!$L$171</definedName>
    <definedName name="SCDAPT1_8899999_11" localSheetId="0">SCDAPT1!$M$171</definedName>
    <definedName name="SCDAPT1_8899999_12" localSheetId="0">SCDAPT1!$N$171</definedName>
    <definedName name="SCDAPT1_8899999_14" localSheetId="0">SCDAPT1!$P$171</definedName>
    <definedName name="SCDAPT1_8899999_15" localSheetId="0">SCDAPT1!$Q$171</definedName>
    <definedName name="SCDAPT1_8899999_16" localSheetId="0">SCDAPT1!$R$171</definedName>
    <definedName name="SCDAPT1_8899999_20" localSheetId="0">SCDAPT1!$V$171</definedName>
    <definedName name="SCDAPT1_8899999_21" localSheetId="0">SCDAPT1!$W$171</definedName>
    <definedName name="SCDAPT1_8899999_8" localSheetId="0">SCDAPT1!$J$171</definedName>
    <definedName name="SCDAPT1_8899999_9" localSheetId="0">SCDAPT1!$K$171</definedName>
    <definedName name="SCDAPT1_88BEGIN_1" localSheetId="0">SCDAPT1!$C$168</definedName>
    <definedName name="SCDAPT1_88BEGIN_10" localSheetId="0">SCDAPT1!$L$168</definedName>
    <definedName name="SCDAPT1_88BEGIN_11" localSheetId="0">SCDAPT1!$M$168</definedName>
    <definedName name="SCDAPT1_88BEGIN_12" localSheetId="0">SCDAPT1!$N$168</definedName>
    <definedName name="SCDAPT1_88BEGIN_13" localSheetId="0">SCDAPT1!$O$168</definedName>
    <definedName name="SCDAPT1_88BEGIN_14" localSheetId="0">SCDAPT1!$P$168</definedName>
    <definedName name="SCDAPT1_88BEGIN_15" localSheetId="0">SCDAPT1!$Q$168</definedName>
    <definedName name="SCDAPT1_88BEGIN_16" localSheetId="0">SCDAPT1!$R$168</definedName>
    <definedName name="SCDAPT1_88BEGIN_17" localSheetId="0">SCDAPT1!$S$168</definedName>
    <definedName name="SCDAPT1_88BEGIN_18" localSheetId="0">SCDAPT1!$T$168</definedName>
    <definedName name="SCDAPT1_88BEGIN_19" localSheetId="0">SCDAPT1!$U$168</definedName>
    <definedName name="SCDAPT1_88BEGIN_2" localSheetId="0">SCDAPT1!$D$168</definedName>
    <definedName name="SCDAPT1_88BEGIN_20" localSheetId="0">SCDAPT1!$V$168</definedName>
    <definedName name="SCDAPT1_88BEGIN_21" localSheetId="0">SCDAPT1!$W$168</definedName>
    <definedName name="SCDAPT1_88BEGIN_3" localSheetId="0">SCDAPT1!$E$168</definedName>
    <definedName name="SCDAPT1_88BEGIN_4" localSheetId="0">SCDAPT1!$F$168</definedName>
    <definedName name="SCDAPT1_88BEGIN_5" localSheetId="0">SCDAPT1!$G$168</definedName>
    <definedName name="SCDAPT1_88BEGIN_6" localSheetId="0">SCDAPT1!$H$168</definedName>
    <definedName name="SCDAPT1_88BEGIN_7" localSheetId="0">SCDAPT1!$I$168</definedName>
    <definedName name="SCDAPT1_88BEGIN_8" localSheetId="0">SCDAPT1!$J$168</definedName>
    <definedName name="SCDAPT1_88BEGIN_9" localSheetId="0">SCDAPT1!$K$168</definedName>
    <definedName name="SCDAPT1_88ENDIN_10" localSheetId="0">SCDAPT1!$L$170</definedName>
    <definedName name="SCDAPT1_88ENDIN_11" localSheetId="0">SCDAPT1!$M$170</definedName>
    <definedName name="SCDAPT1_88ENDIN_12" localSheetId="0">SCDAPT1!$N$170</definedName>
    <definedName name="SCDAPT1_88ENDIN_13" localSheetId="0">SCDAPT1!$O$170</definedName>
    <definedName name="SCDAPT1_88ENDIN_14" localSheetId="0">SCDAPT1!$P$170</definedName>
    <definedName name="SCDAPT1_88ENDIN_15" localSheetId="0">SCDAPT1!$Q$170</definedName>
    <definedName name="SCDAPT1_88ENDIN_16" localSheetId="0">SCDAPT1!$R$170</definedName>
    <definedName name="SCDAPT1_88ENDIN_17" localSheetId="0">SCDAPT1!$S$170</definedName>
    <definedName name="SCDAPT1_88ENDIN_18" localSheetId="0">SCDAPT1!$T$170</definedName>
    <definedName name="SCDAPT1_88ENDIN_19" localSheetId="0">SCDAPT1!$U$170</definedName>
    <definedName name="SCDAPT1_88ENDIN_2" localSheetId="0">SCDAPT1!$D$170</definedName>
    <definedName name="SCDAPT1_88ENDIN_20" localSheetId="0">SCDAPT1!$V$170</definedName>
    <definedName name="SCDAPT1_88ENDIN_21" localSheetId="0">SCDAPT1!$W$170</definedName>
    <definedName name="SCDAPT1_88ENDIN_3" localSheetId="0">SCDAPT1!$E$170</definedName>
    <definedName name="SCDAPT1_88ENDIN_4" localSheetId="0">SCDAPT1!$F$170</definedName>
    <definedName name="SCDAPT1_88ENDIN_5" localSheetId="0">SCDAPT1!$G$170</definedName>
    <definedName name="SCDAPT1_88ENDIN_6" localSheetId="0">SCDAPT1!$H$170</definedName>
    <definedName name="SCDAPT1_88ENDIN_7" localSheetId="0">SCDAPT1!$I$170</definedName>
    <definedName name="SCDAPT1_88ENDIN_8" localSheetId="0">SCDAPT1!$J$170</definedName>
    <definedName name="SCDAPT1_88ENDIN_9" localSheetId="0">SCDAPT1!$K$170</definedName>
    <definedName name="SCDAPT1_8900000_Range" localSheetId="0">SCDAPT1!$C$172:$W$175</definedName>
    <definedName name="SCDAPT1_8900001_1" localSheetId="0">SCDAPT1!$C$173</definedName>
    <definedName name="SCDAPT1_8900001_10" localSheetId="0">SCDAPT1!$L$173</definedName>
    <definedName name="SCDAPT1_8900001_11" localSheetId="0">SCDAPT1!$M$173</definedName>
    <definedName name="SCDAPT1_8900001_12" localSheetId="0">SCDAPT1!$N$173</definedName>
    <definedName name="SCDAPT1_8900001_13" localSheetId="0">SCDAPT1!$O$173</definedName>
    <definedName name="SCDAPT1_8900001_14" localSheetId="0">SCDAPT1!$P$173</definedName>
    <definedName name="SCDAPT1_8900001_15" localSheetId="0">SCDAPT1!$Q$173</definedName>
    <definedName name="SCDAPT1_8900001_16" localSheetId="0">SCDAPT1!$R$173</definedName>
    <definedName name="SCDAPT1_8900001_17" localSheetId="0">SCDAPT1!$S$173</definedName>
    <definedName name="SCDAPT1_8900001_18" localSheetId="0">SCDAPT1!$T$173</definedName>
    <definedName name="SCDAPT1_8900001_19" localSheetId="0">SCDAPT1!$U$173</definedName>
    <definedName name="SCDAPT1_8900001_2" localSheetId="0">SCDAPT1!$D$173</definedName>
    <definedName name="SCDAPT1_8900001_20" localSheetId="0">SCDAPT1!$V$173</definedName>
    <definedName name="SCDAPT1_8900001_21" localSheetId="0">SCDAPT1!$W$173</definedName>
    <definedName name="SCDAPT1_8900001_3" localSheetId="0">SCDAPT1!$E$173</definedName>
    <definedName name="SCDAPT1_8900001_4" localSheetId="0">SCDAPT1!$F$173</definedName>
    <definedName name="SCDAPT1_8900001_5" localSheetId="0">SCDAPT1!$G$173</definedName>
    <definedName name="SCDAPT1_8900001_6" localSheetId="0">SCDAPT1!$H$173</definedName>
    <definedName name="SCDAPT1_8900001_8" localSheetId="0">SCDAPT1!$J$173</definedName>
    <definedName name="SCDAPT1_8900001_9" localSheetId="0">SCDAPT1!$K$173</definedName>
    <definedName name="SCDAPT1_8999999_10" localSheetId="0">SCDAPT1!$L$176</definedName>
    <definedName name="SCDAPT1_8999999_11" localSheetId="0">SCDAPT1!$M$176</definedName>
    <definedName name="SCDAPT1_8999999_12" localSheetId="0">SCDAPT1!$N$176</definedName>
    <definedName name="SCDAPT1_8999999_14" localSheetId="0">SCDAPT1!$P$176</definedName>
    <definedName name="SCDAPT1_8999999_15" localSheetId="0">SCDAPT1!$Q$176</definedName>
    <definedName name="SCDAPT1_8999999_16" localSheetId="0">SCDAPT1!$R$176</definedName>
    <definedName name="SCDAPT1_8999999_20" localSheetId="0">SCDAPT1!$V$176</definedName>
    <definedName name="SCDAPT1_8999999_21" localSheetId="0">SCDAPT1!$W$176</definedName>
    <definedName name="SCDAPT1_8999999_8" localSheetId="0">SCDAPT1!$J$176</definedName>
    <definedName name="SCDAPT1_8999999_9" localSheetId="0">SCDAPT1!$K$176</definedName>
    <definedName name="SCDAPT1_89BEGIN_1" localSheetId="0">SCDAPT1!$C$172</definedName>
    <definedName name="SCDAPT1_89BEGIN_10" localSheetId="0">SCDAPT1!$L$172</definedName>
    <definedName name="SCDAPT1_89BEGIN_11" localSheetId="0">SCDAPT1!$M$172</definedName>
    <definedName name="SCDAPT1_89BEGIN_12" localSheetId="0">SCDAPT1!$N$172</definedName>
    <definedName name="SCDAPT1_89BEGIN_13" localSheetId="0">SCDAPT1!$O$172</definedName>
    <definedName name="SCDAPT1_89BEGIN_14" localSheetId="0">SCDAPT1!$P$172</definedName>
    <definedName name="SCDAPT1_89BEGIN_15" localSheetId="0">SCDAPT1!$Q$172</definedName>
    <definedName name="SCDAPT1_89BEGIN_16" localSheetId="0">SCDAPT1!$R$172</definedName>
    <definedName name="SCDAPT1_89BEGIN_17" localSheetId="0">SCDAPT1!$S$172</definedName>
    <definedName name="SCDAPT1_89BEGIN_18" localSheetId="0">SCDAPT1!$T$172</definedName>
    <definedName name="SCDAPT1_89BEGIN_19" localSheetId="0">SCDAPT1!$U$172</definedName>
    <definedName name="SCDAPT1_89BEGIN_2" localSheetId="0">SCDAPT1!$D$172</definedName>
    <definedName name="SCDAPT1_89BEGIN_20" localSheetId="0">SCDAPT1!$V$172</definedName>
    <definedName name="SCDAPT1_89BEGIN_21" localSheetId="0">SCDAPT1!$W$172</definedName>
    <definedName name="SCDAPT1_89BEGIN_3" localSheetId="0">SCDAPT1!$E$172</definedName>
    <definedName name="SCDAPT1_89BEGIN_4" localSheetId="0">SCDAPT1!$F$172</definedName>
    <definedName name="SCDAPT1_89BEGIN_5" localSheetId="0">SCDAPT1!$G$172</definedName>
    <definedName name="SCDAPT1_89BEGIN_6" localSheetId="0">SCDAPT1!$H$172</definedName>
    <definedName name="SCDAPT1_89BEGIN_7" localSheetId="0">SCDAPT1!$I$172</definedName>
    <definedName name="SCDAPT1_89BEGIN_8" localSheetId="0">SCDAPT1!$J$172</definedName>
    <definedName name="SCDAPT1_89BEGIN_9" localSheetId="0">SCDAPT1!$K$172</definedName>
    <definedName name="SCDAPT1_89ENDIN_10" localSheetId="0">SCDAPT1!$L$175</definedName>
    <definedName name="SCDAPT1_89ENDIN_11" localSheetId="0">SCDAPT1!$M$175</definedName>
    <definedName name="SCDAPT1_89ENDIN_12" localSheetId="0">SCDAPT1!$N$175</definedName>
    <definedName name="SCDAPT1_89ENDIN_13" localSheetId="0">SCDAPT1!$O$175</definedName>
    <definedName name="SCDAPT1_89ENDIN_14" localSheetId="0">SCDAPT1!$P$175</definedName>
    <definedName name="SCDAPT1_89ENDIN_15" localSheetId="0">SCDAPT1!$Q$175</definedName>
    <definedName name="SCDAPT1_89ENDIN_16" localSheetId="0">SCDAPT1!$R$175</definedName>
    <definedName name="SCDAPT1_89ENDIN_17" localSheetId="0">SCDAPT1!$S$175</definedName>
    <definedName name="SCDAPT1_89ENDIN_18" localSheetId="0">SCDAPT1!$T$175</definedName>
    <definedName name="SCDAPT1_89ENDIN_19" localSheetId="0">SCDAPT1!$U$175</definedName>
    <definedName name="SCDAPT1_89ENDIN_2" localSheetId="0">SCDAPT1!$D$175</definedName>
    <definedName name="SCDAPT1_89ENDIN_20" localSheetId="0">SCDAPT1!$V$175</definedName>
    <definedName name="SCDAPT1_89ENDIN_21" localSheetId="0">SCDAPT1!$W$175</definedName>
    <definedName name="SCDAPT1_89ENDIN_3" localSheetId="0">SCDAPT1!$E$175</definedName>
    <definedName name="SCDAPT1_89ENDIN_4" localSheetId="0">SCDAPT1!$F$175</definedName>
    <definedName name="SCDAPT1_89ENDIN_5" localSheetId="0">SCDAPT1!$G$175</definedName>
    <definedName name="SCDAPT1_89ENDIN_6" localSheetId="0">SCDAPT1!$H$175</definedName>
    <definedName name="SCDAPT1_89ENDIN_7" localSheetId="0">SCDAPT1!$I$175</definedName>
    <definedName name="SCDAPT1_89ENDIN_8" localSheetId="0">SCDAPT1!$J$175</definedName>
    <definedName name="SCDAPT1_89ENDIN_9" localSheetId="0">SCDAPT1!$K$175</definedName>
    <definedName name="SCDAPT1_9000000_Range" localSheetId="0">SCDAPT1!$C$177:$W$179</definedName>
    <definedName name="SCDAPT1_9099999_10" localSheetId="0">SCDAPT1!$L$180</definedName>
    <definedName name="SCDAPT1_9099999_11" localSheetId="0">SCDAPT1!$M$180</definedName>
    <definedName name="SCDAPT1_9099999_12" localSheetId="0">SCDAPT1!$N$180</definedName>
    <definedName name="SCDAPT1_9099999_14" localSheetId="0">SCDAPT1!$P$180</definedName>
    <definedName name="SCDAPT1_9099999_15" localSheetId="0">SCDAPT1!$Q$180</definedName>
    <definedName name="SCDAPT1_9099999_16" localSheetId="0">SCDAPT1!$R$180</definedName>
    <definedName name="SCDAPT1_9099999_20" localSheetId="0">SCDAPT1!$V$180</definedName>
    <definedName name="SCDAPT1_9099999_21" localSheetId="0">SCDAPT1!$W$180</definedName>
    <definedName name="SCDAPT1_9099999_8" localSheetId="0">SCDAPT1!$J$180</definedName>
    <definedName name="SCDAPT1_9099999_9" localSheetId="0">SCDAPT1!$K$180</definedName>
    <definedName name="SCDAPT1_90BEGIN_1" localSheetId="0">SCDAPT1!$C$177</definedName>
    <definedName name="SCDAPT1_90BEGIN_10" localSheetId="0">SCDAPT1!$L$177</definedName>
    <definedName name="SCDAPT1_90BEGIN_11" localSheetId="0">SCDAPT1!$M$177</definedName>
    <definedName name="SCDAPT1_90BEGIN_12" localSheetId="0">SCDAPT1!$N$177</definedName>
    <definedName name="SCDAPT1_90BEGIN_13" localSheetId="0">SCDAPT1!$O$177</definedName>
    <definedName name="SCDAPT1_90BEGIN_14" localSheetId="0">SCDAPT1!$P$177</definedName>
    <definedName name="SCDAPT1_90BEGIN_15" localSheetId="0">SCDAPT1!$Q$177</definedName>
    <definedName name="SCDAPT1_90BEGIN_16" localSheetId="0">SCDAPT1!$R$177</definedName>
    <definedName name="SCDAPT1_90BEGIN_17" localSheetId="0">SCDAPT1!$S$177</definedName>
    <definedName name="SCDAPT1_90BEGIN_18" localSheetId="0">SCDAPT1!$T$177</definedName>
    <definedName name="SCDAPT1_90BEGIN_19" localSheetId="0">SCDAPT1!$U$177</definedName>
    <definedName name="SCDAPT1_90BEGIN_2" localSheetId="0">SCDAPT1!$D$177</definedName>
    <definedName name="SCDAPT1_90BEGIN_20" localSheetId="0">SCDAPT1!$V$177</definedName>
    <definedName name="SCDAPT1_90BEGIN_21" localSheetId="0">SCDAPT1!$W$177</definedName>
    <definedName name="SCDAPT1_90BEGIN_3" localSheetId="0">SCDAPT1!$E$177</definedName>
    <definedName name="SCDAPT1_90BEGIN_4" localSheetId="0">SCDAPT1!$F$177</definedName>
    <definedName name="SCDAPT1_90BEGIN_5" localSheetId="0">SCDAPT1!$G$177</definedName>
    <definedName name="SCDAPT1_90BEGIN_6" localSheetId="0">SCDAPT1!$H$177</definedName>
    <definedName name="SCDAPT1_90BEGIN_7" localSheetId="0">SCDAPT1!$I$177</definedName>
    <definedName name="SCDAPT1_90BEGIN_8" localSheetId="0">SCDAPT1!$J$177</definedName>
    <definedName name="SCDAPT1_90BEGIN_9" localSheetId="0">SCDAPT1!$K$177</definedName>
    <definedName name="SCDAPT1_90ENDIN_10" localSheetId="0">SCDAPT1!$L$179</definedName>
    <definedName name="SCDAPT1_90ENDIN_11" localSheetId="0">SCDAPT1!$M$179</definedName>
    <definedName name="SCDAPT1_90ENDIN_12" localSheetId="0">SCDAPT1!$N$179</definedName>
    <definedName name="SCDAPT1_90ENDIN_13" localSheetId="0">SCDAPT1!$O$179</definedName>
    <definedName name="SCDAPT1_90ENDIN_14" localSheetId="0">SCDAPT1!$P$179</definedName>
    <definedName name="SCDAPT1_90ENDIN_15" localSheetId="0">SCDAPT1!$Q$179</definedName>
    <definedName name="SCDAPT1_90ENDIN_16" localSheetId="0">SCDAPT1!$R$179</definedName>
    <definedName name="SCDAPT1_90ENDIN_17" localSheetId="0">SCDAPT1!$S$179</definedName>
    <definedName name="SCDAPT1_90ENDIN_18" localSheetId="0">SCDAPT1!$T$179</definedName>
    <definedName name="SCDAPT1_90ENDIN_19" localSheetId="0">SCDAPT1!$U$179</definedName>
    <definedName name="SCDAPT1_90ENDIN_2" localSheetId="0">SCDAPT1!$D$179</definedName>
    <definedName name="SCDAPT1_90ENDIN_20" localSheetId="0">SCDAPT1!$V$179</definedName>
    <definedName name="SCDAPT1_90ENDIN_21" localSheetId="0">SCDAPT1!$W$179</definedName>
    <definedName name="SCDAPT1_90ENDIN_3" localSheetId="0">SCDAPT1!$E$179</definedName>
    <definedName name="SCDAPT1_90ENDIN_4" localSheetId="0">SCDAPT1!$F$179</definedName>
    <definedName name="SCDAPT1_90ENDIN_5" localSheetId="0">SCDAPT1!$G$179</definedName>
    <definedName name="SCDAPT1_90ENDIN_6" localSheetId="0">SCDAPT1!$H$179</definedName>
    <definedName name="SCDAPT1_90ENDIN_7" localSheetId="0">SCDAPT1!$I$179</definedName>
    <definedName name="SCDAPT1_90ENDIN_8" localSheetId="0">SCDAPT1!$J$179</definedName>
    <definedName name="SCDAPT1_90ENDIN_9" localSheetId="0">SCDAPT1!$K$179</definedName>
    <definedName name="SCDAPT1_9199999_10" localSheetId="0">SCDAPT1!$L$181</definedName>
    <definedName name="SCDAPT1_9199999_11" localSheetId="0">SCDAPT1!$M$181</definedName>
    <definedName name="SCDAPT1_9199999_12" localSheetId="0">SCDAPT1!$N$181</definedName>
    <definedName name="SCDAPT1_9199999_14" localSheetId="0">SCDAPT1!$P$181</definedName>
    <definedName name="SCDAPT1_9199999_15" localSheetId="0">SCDAPT1!$Q$181</definedName>
    <definedName name="SCDAPT1_9199999_16" localSheetId="0">SCDAPT1!$R$181</definedName>
    <definedName name="SCDAPT1_9199999_20" localSheetId="0">SCDAPT1!$V$181</definedName>
    <definedName name="SCDAPT1_9199999_21" localSheetId="0">SCDAPT1!$W$181</definedName>
    <definedName name="SCDAPT1_9199999_8" localSheetId="0">SCDAPT1!$J$181</definedName>
    <definedName name="SCDAPT1_9199999_9" localSheetId="0">SCDAPT1!$K$181</definedName>
    <definedName name="SCDAVER_01_1" localSheetId="1">SCDAVER!$D$7</definedName>
    <definedName name="SCDAVER_01_2" localSheetId="1">SCDAVER!$E$7</definedName>
    <definedName name="SCDAVER_01_3" localSheetId="1">SCDAVER!$F$7</definedName>
    <definedName name="SCDAVER_01_4" localSheetId="1">SCDAVER!$G$7</definedName>
    <definedName name="SCDAVER_01_5" localSheetId="1">SCDAVER!$H$7</definedName>
    <definedName name="SCDAVER_02_1" localSheetId="1">SCDAVER!$D$8</definedName>
    <definedName name="SCDAVER_02_2" localSheetId="1">SCDAVER!$E$8</definedName>
    <definedName name="SCDAVER_02_3" localSheetId="1">SCDAVER!$F$8</definedName>
    <definedName name="SCDAVER_02_4" localSheetId="1">SCDAVER!$G$8</definedName>
    <definedName name="SCDAVER_02_5" localSheetId="1">SCDAVER!$H$8</definedName>
    <definedName name="SCDAVER_03_1" localSheetId="1">SCDAVER!$D$9</definedName>
    <definedName name="SCDAVER_03_2" localSheetId="1">SCDAVER!$E$9</definedName>
    <definedName name="SCDAVER_03_3" localSheetId="1">SCDAVER!$F$9</definedName>
    <definedName name="SCDAVER_03_4" localSheetId="1">SCDAVER!$G$9</definedName>
    <definedName name="SCDAVER_03_5" localSheetId="1">SCDAVER!$H$9</definedName>
    <definedName name="SCDAVER_04_1" localSheetId="1">SCDAVER!$D$10</definedName>
    <definedName name="SCDAVER_04_2" localSheetId="1">SCDAVER!$E$10</definedName>
    <definedName name="SCDAVER_04_3" localSheetId="1">SCDAVER!$F$10</definedName>
    <definedName name="SCDAVER_04_4" localSheetId="1">SCDAVER!$G$10</definedName>
    <definedName name="SCDAVER_04_5" localSheetId="1">SCDAVER!$H$10</definedName>
    <definedName name="SCDAVER_05_1" localSheetId="1">SCDAVER!$D$11</definedName>
    <definedName name="SCDAVER_05_2" localSheetId="1">SCDAVER!$E$11</definedName>
    <definedName name="SCDAVER_05_3" localSheetId="1">SCDAVER!$F$11</definedName>
    <definedName name="SCDAVER_05_4" localSheetId="1">SCDAVER!$G$11</definedName>
    <definedName name="SCDAVER_05_5" localSheetId="1">SCDAVER!$H$11</definedName>
    <definedName name="SCDAVER_06_1" localSheetId="1">SCDAVER!$D$12</definedName>
    <definedName name="SCDAVER_06_2" localSheetId="1">SCDAVER!$E$12</definedName>
    <definedName name="SCDAVER_06_3" localSheetId="1">SCDAVER!$F$12</definedName>
    <definedName name="SCDAVER_06_4" localSheetId="1">SCDAVER!$G$12</definedName>
    <definedName name="SCDAVER_06_5" localSheetId="1">SCDAVER!$H$12</definedName>
    <definedName name="SCDAVER_07_1" localSheetId="1">SCDAVER!$D$13</definedName>
    <definedName name="SCDAVER_07_2" localSheetId="1">SCDAVER!$E$13</definedName>
    <definedName name="SCDAVER_07_3" localSheetId="1">SCDAVER!$F$13</definedName>
    <definedName name="SCDAVER_07_4" localSheetId="1">SCDAVER!$G$13</definedName>
    <definedName name="SCDAVER_07_5" localSheetId="1">SCDAVER!$H$13</definedName>
    <definedName name="SCDAVER_08_1" localSheetId="1">SCDAVER!$D$14</definedName>
    <definedName name="SCDAVER_08_2" localSheetId="1">SCDAVER!$E$14</definedName>
    <definedName name="SCDAVER_08_3" localSheetId="1">SCDAVER!$F$14</definedName>
    <definedName name="SCDAVER_08_4" localSheetId="1">SCDAVER!$G$14</definedName>
    <definedName name="SCDAVER_08_5" localSheetId="1">SCDAVER!$H$14</definedName>
    <definedName name="SCDAVER_09_1" localSheetId="1">SCDAVER!$D$15</definedName>
    <definedName name="SCDAVER_09_2" localSheetId="1">SCDAVER!$E$15</definedName>
    <definedName name="SCDAVER_09_3" localSheetId="1">SCDAVER!$F$15</definedName>
    <definedName name="SCDAVER_09_4" localSheetId="1">SCDAVER!$G$15</definedName>
    <definedName name="SCDAVER_09_5" localSheetId="1">SCDAVER!$H$15</definedName>
    <definedName name="SCDAVER_10_1" localSheetId="1">SCDAVER!$D$16</definedName>
    <definedName name="SCDAVER_10_2" localSheetId="1">SCDAVER!$E$16</definedName>
    <definedName name="SCDAVER_10_3" localSheetId="1">SCDAVER!$F$16</definedName>
    <definedName name="SCDAVER_10_4" localSheetId="1">SCDAVER!$G$16</definedName>
    <definedName name="SCDAVER_10_5" localSheetId="1">SCDAVER!$H$16</definedName>
    <definedName name="SCDAVER_11_1" localSheetId="1">SCDAVER!$D$17</definedName>
    <definedName name="SCDAVER_11_2" localSheetId="1">SCDAVER!$E$17</definedName>
    <definedName name="SCDAVER_11_3" localSheetId="1">SCDAVER!$F$17</definedName>
    <definedName name="SCDAVER_11_4" localSheetId="1">SCDAVER!$G$17</definedName>
    <definedName name="SCDAVER_11_5" localSheetId="1">SCDAVER!$H$17</definedName>
    <definedName name="SCDAVER_12_1" localSheetId="1">SCDAVER!$D$18</definedName>
    <definedName name="SCDAVER_12_2" localSheetId="1">SCDAVER!$E$18</definedName>
    <definedName name="SCDAVER_12_3" localSheetId="1">SCDAVER!$F$18</definedName>
    <definedName name="SCDAVER_12_4" localSheetId="1">SCDAVER!$G$18</definedName>
    <definedName name="SCDAVER_12_5" localSheetId="1">SCDAVER!$H$18</definedName>
    <definedName name="SCDAVERF_0000001_1" localSheetId="2">SCDAVERF!$D$7</definedName>
    <definedName name="SCDBPTASN1_0010000_Range" localSheetId="3">SCDBPTASN1!$C$7:$AA$9</definedName>
    <definedName name="SCDBPTASN1_0019999_11" localSheetId="3">SCDBPTASN1!$M$10</definedName>
    <definedName name="SCDBPTASN1_0019999_12" localSheetId="3">SCDBPTASN1!$N$10</definedName>
    <definedName name="SCDBPTASN1_0019999_13" localSheetId="3">SCDBPTASN1!$O$10</definedName>
    <definedName name="SCDBPTASN1_0019999_14" localSheetId="3">SCDBPTASN1!$P$10</definedName>
    <definedName name="SCDBPTASN1_0019999_16" localSheetId="3">SCDBPTASN1!$R$10</definedName>
    <definedName name="SCDBPTASN1_0019999_17" localSheetId="3">SCDBPTASN1!$S$10</definedName>
    <definedName name="SCDBPTASN1_0019999_18" localSheetId="3">SCDBPTASN1!$T$10</definedName>
    <definedName name="SCDBPTASN1_0019999_19" localSheetId="3">SCDBPTASN1!$U$10</definedName>
    <definedName name="SCDBPTASN1_0019999_20" localSheetId="3">SCDBPTASN1!$V$10</definedName>
    <definedName name="SCDBPTASN1_0019999_21" localSheetId="3">SCDBPTASN1!$W$10</definedName>
    <definedName name="SCDBPTASN1_001BEGN_1" localSheetId="3">SCDBPTASN1!$C$7</definedName>
    <definedName name="SCDBPTASN1_001BEGN_10" localSheetId="3">SCDBPTASN1!$L$7</definedName>
    <definedName name="SCDBPTASN1_001BEGN_11" localSheetId="3">SCDBPTASN1!$M$7</definedName>
    <definedName name="SCDBPTASN1_001BEGN_12" localSheetId="3">SCDBPTASN1!$N$7</definedName>
    <definedName name="SCDBPTASN1_001BEGN_13" localSheetId="3">SCDBPTASN1!$O$7</definedName>
    <definedName name="SCDBPTASN1_001BEGN_14" localSheetId="3">SCDBPTASN1!$P$7</definedName>
    <definedName name="SCDBPTASN1_001BEGN_15" localSheetId="3">SCDBPTASN1!$Q$7</definedName>
    <definedName name="SCDBPTASN1_001BEGN_16" localSheetId="3">SCDBPTASN1!$R$7</definedName>
    <definedName name="SCDBPTASN1_001BEGN_17" localSheetId="3">SCDBPTASN1!$S$7</definedName>
    <definedName name="SCDBPTASN1_001BEGN_18" localSheetId="3">SCDBPTASN1!$T$7</definedName>
    <definedName name="SCDBPTASN1_001BEGN_19" localSheetId="3">SCDBPTASN1!$U$7</definedName>
    <definedName name="SCDBPTASN1_001BEGN_2" localSheetId="3">SCDBPTASN1!$D$7</definedName>
    <definedName name="SCDBPTASN1_001BEGN_20" localSheetId="3">SCDBPTASN1!$V$7</definedName>
    <definedName name="SCDBPTASN1_001BEGN_21" localSheetId="3">SCDBPTASN1!$W$7</definedName>
    <definedName name="SCDBPTASN1_001BEGN_22" localSheetId="3">SCDBPTASN1!$X$7</definedName>
    <definedName name="SCDBPTASN1_001BEGN_23" localSheetId="3">SCDBPTASN1!$Y$7</definedName>
    <definedName name="SCDBPTASN1_001BEGN_24" localSheetId="3">SCDBPTASN1!$Z$7</definedName>
    <definedName name="SCDBPTASN1_001BEGN_25" localSheetId="3">SCDBPTASN1!$AA$7</definedName>
    <definedName name="SCDBPTASN1_001BEGN_3" localSheetId="3">SCDBPTASN1!$E$7</definedName>
    <definedName name="SCDBPTASN1_001BEGN_4" localSheetId="3">SCDBPTASN1!$F$7</definedName>
    <definedName name="SCDBPTASN1_001BEGN_5" localSheetId="3">SCDBPTASN1!$G$7</definedName>
    <definedName name="SCDBPTASN1_001BEGN_6" localSheetId="3">SCDBPTASN1!$H$7</definedName>
    <definedName name="SCDBPTASN1_001BEGN_7" localSheetId="3">SCDBPTASN1!$I$7</definedName>
    <definedName name="SCDBPTASN1_001BEGN_8" localSheetId="3">SCDBPTASN1!$J$7</definedName>
    <definedName name="SCDBPTASN1_001BEGN_9" localSheetId="3">SCDBPTASN1!$K$7</definedName>
    <definedName name="SCDBPTASN1_001ENDI_10" localSheetId="3">SCDBPTASN1!$L$9</definedName>
    <definedName name="SCDBPTASN1_001ENDI_11" localSheetId="3">SCDBPTASN1!$M$9</definedName>
    <definedName name="SCDBPTASN1_001ENDI_12" localSheetId="3">SCDBPTASN1!$N$9</definedName>
    <definedName name="SCDBPTASN1_001ENDI_13" localSheetId="3">SCDBPTASN1!$O$9</definedName>
    <definedName name="SCDBPTASN1_001ENDI_14" localSheetId="3">SCDBPTASN1!$P$9</definedName>
    <definedName name="SCDBPTASN1_001ENDI_15" localSheetId="3">SCDBPTASN1!$Q$9</definedName>
    <definedName name="SCDBPTASN1_001ENDI_16" localSheetId="3">SCDBPTASN1!$R$9</definedName>
    <definedName name="SCDBPTASN1_001ENDI_17" localSheetId="3">SCDBPTASN1!$S$9</definedName>
    <definedName name="SCDBPTASN1_001ENDI_18" localSheetId="3">SCDBPTASN1!$T$9</definedName>
    <definedName name="SCDBPTASN1_001ENDI_19" localSheetId="3">SCDBPTASN1!$U$9</definedName>
    <definedName name="SCDBPTASN1_001ENDI_2" localSheetId="3">SCDBPTASN1!$D$9</definedName>
    <definedName name="SCDBPTASN1_001ENDI_20" localSheetId="3">SCDBPTASN1!$V$9</definedName>
    <definedName name="SCDBPTASN1_001ENDI_21" localSheetId="3">SCDBPTASN1!$W$9</definedName>
    <definedName name="SCDBPTASN1_001ENDI_22" localSheetId="3">SCDBPTASN1!$X$9</definedName>
    <definedName name="SCDBPTASN1_001ENDI_23" localSheetId="3">SCDBPTASN1!$Y$9</definedName>
    <definedName name="SCDBPTASN1_001ENDI_24" localSheetId="3">SCDBPTASN1!$Z$9</definedName>
    <definedName name="SCDBPTASN1_001ENDI_25" localSheetId="3">SCDBPTASN1!$AA$9</definedName>
    <definedName name="SCDBPTASN1_001ENDI_3" localSheetId="3">SCDBPTASN1!$E$9</definedName>
    <definedName name="SCDBPTASN1_001ENDI_4" localSheetId="3">SCDBPTASN1!$F$9</definedName>
    <definedName name="SCDBPTASN1_001ENDI_5" localSheetId="3">SCDBPTASN1!$G$9</definedName>
    <definedName name="SCDBPTASN1_001ENDI_6" localSheetId="3">SCDBPTASN1!$H$9</definedName>
    <definedName name="SCDBPTASN1_001ENDI_7" localSheetId="3">SCDBPTASN1!$I$9</definedName>
    <definedName name="SCDBPTASN1_001ENDI_8" localSheetId="3">SCDBPTASN1!$J$9</definedName>
    <definedName name="SCDBPTASN1_001ENDI_9" localSheetId="3">SCDBPTASN1!$K$9</definedName>
    <definedName name="SCDBPTASN1_0020000_Range" localSheetId="3">SCDBPTASN1!$C$11:$AA$13</definedName>
    <definedName name="SCDBPTASN1_0029999_11" localSheetId="3">SCDBPTASN1!$M$14</definedName>
    <definedName name="SCDBPTASN1_0029999_12" localSheetId="3">SCDBPTASN1!$N$14</definedName>
    <definedName name="SCDBPTASN1_0029999_13" localSheetId="3">SCDBPTASN1!$O$14</definedName>
    <definedName name="SCDBPTASN1_0029999_14" localSheetId="3">SCDBPTASN1!$P$14</definedName>
    <definedName name="SCDBPTASN1_0029999_16" localSheetId="3">SCDBPTASN1!$R$14</definedName>
    <definedName name="SCDBPTASN1_0029999_17" localSheetId="3">SCDBPTASN1!$S$14</definedName>
    <definedName name="SCDBPTASN1_0029999_18" localSheetId="3">SCDBPTASN1!$T$14</definedName>
    <definedName name="SCDBPTASN1_0029999_19" localSheetId="3">SCDBPTASN1!$U$14</definedName>
    <definedName name="SCDBPTASN1_0029999_20" localSheetId="3">SCDBPTASN1!$V$14</definedName>
    <definedName name="SCDBPTASN1_0029999_21" localSheetId="3">SCDBPTASN1!$W$14</definedName>
    <definedName name="SCDBPTASN1_002BEGN_1" localSheetId="3">SCDBPTASN1!$C$11</definedName>
    <definedName name="SCDBPTASN1_002BEGN_10" localSheetId="3">SCDBPTASN1!$L$11</definedName>
    <definedName name="SCDBPTASN1_002BEGN_11" localSheetId="3">SCDBPTASN1!$M$11</definedName>
    <definedName name="SCDBPTASN1_002BEGN_12" localSheetId="3">SCDBPTASN1!$N$11</definedName>
    <definedName name="SCDBPTASN1_002BEGN_13" localSheetId="3">SCDBPTASN1!$O$11</definedName>
    <definedName name="SCDBPTASN1_002BEGN_14" localSheetId="3">SCDBPTASN1!$P$11</definedName>
    <definedName name="SCDBPTASN1_002BEGN_15" localSheetId="3">SCDBPTASN1!$Q$11</definedName>
    <definedName name="SCDBPTASN1_002BEGN_16" localSheetId="3">SCDBPTASN1!$R$11</definedName>
    <definedName name="SCDBPTASN1_002BEGN_17" localSheetId="3">SCDBPTASN1!$S$11</definedName>
    <definedName name="SCDBPTASN1_002BEGN_18" localSheetId="3">SCDBPTASN1!$T$11</definedName>
    <definedName name="SCDBPTASN1_002BEGN_19" localSheetId="3">SCDBPTASN1!$U$11</definedName>
    <definedName name="SCDBPTASN1_002BEGN_2" localSheetId="3">SCDBPTASN1!$D$11</definedName>
    <definedName name="SCDBPTASN1_002BEGN_20" localSheetId="3">SCDBPTASN1!$V$11</definedName>
    <definedName name="SCDBPTASN1_002BEGN_21" localSheetId="3">SCDBPTASN1!$W$11</definedName>
    <definedName name="SCDBPTASN1_002BEGN_22" localSheetId="3">SCDBPTASN1!$X$11</definedName>
    <definedName name="SCDBPTASN1_002BEGN_23" localSheetId="3">SCDBPTASN1!$Y$11</definedName>
    <definedName name="SCDBPTASN1_002BEGN_24" localSheetId="3">SCDBPTASN1!$Z$11</definedName>
    <definedName name="SCDBPTASN1_002BEGN_25" localSheetId="3">SCDBPTASN1!$AA$11</definedName>
    <definedName name="SCDBPTASN1_002BEGN_3" localSheetId="3">SCDBPTASN1!$E$11</definedName>
    <definedName name="SCDBPTASN1_002BEGN_4" localSheetId="3">SCDBPTASN1!$F$11</definedName>
    <definedName name="SCDBPTASN1_002BEGN_5" localSheetId="3">SCDBPTASN1!$G$11</definedName>
    <definedName name="SCDBPTASN1_002BEGN_6" localSheetId="3">SCDBPTASN1!$H$11</definedName>
    <definedName name="SCDBPTASN1_002BEGN_7" localSheetId="3">SCDBPTASN1!$I$11</definedName>
    <definedName name="SCDBPTASN1_002BEGN_8" localSheetId="3">SCDBPTASN1!$J$11</definedName>
    <definedName name="SCDBPTASN1_002BEGN_9" localSheetId="3">SCDBPTASN1!$K$11</definedName>
    <definedName name="SCDBPTASN1_002ENDI_10" localSheetId="3">SCDBPTASN1!$L$13</definedName>
    <definedName name="SCDBPTASN1_002ENDI_11" localSheetId="3">SCDBPTASN1!$M$13</definedName>
    <definedName name="SCDBPTASN1_002ENDI_12" localSheetId="3">SCDBPTASN1!$N$13</definedName>
    <definedName name="SCDBPTASN1_002ENDI_13" localSheetId="3">SCDBPTASN1!$O$13</definedName>
    <definedName name="SCDBPTASN1_002ENDI_14" localSheetId="3">SCDBPTASN1!$P$13</definedName>
    <definedName name="SCDBPTASN1_002ENDI_15" localSheetId="3">SCDBPTASN1!$Q$13</definedName>
    <definedName name="SCDBPTASN1_002ENDI_16" localSheetId="3">SCDBPTASN1!$R$13</definedName>
    <definedName name="SCDBPTASN1_002ENDI_17" localSheetId="3">SCDBPTASN1!$S$13</definedName>
    <definedName name="SCDBPTASN1_002ENDI_18" localSheetId="3">SCDBPTASN1!$T$13</definedName>
    <definedName name="SCDBPTASN1_002ENDI_19" localSheetId="3">SCDBPTASN1!$U$13</definedName>
    <definedName name="SCDBPTASN1_002ENDI_2" localSheetId="3">SCDBPTASN1!$D$13</definedName>
    <definedName name="SCDBPTASN1_002ENDI_20" localSheetId="3">SCDBPTASN1!$V$13</definedName>
    <definedName name="SCDBPTASN1_002ENDI_21" localSheetId="3">SCDBPTASN1!$W$13</definedName>
    <definedName name="SCDBPTASN1_002ENDI_22" localSheetId="3">SCDBPTASN1!$X$13</definedName>
    <definedName name="SCDBPTASN1_002ENDI_23" localSheetId="3">SCDBPTASN1!$Y$13</definedName>
    <definedName name="SCDBPTASN1_002ENDI_24" localSheetId="3">SCDBPTASN1!$Z$13</definedName>
    <definedName name="SCDBPTASN1_002ENDI_25" localSheetId="3">SCDBPTASN1!$AA$13</definedName>
    <definedName name="SCDBPTASN1_002ENDI_3" localSheetId="3">SCDBPTASN1!$E$13</definedName>
    <definedName name="SCDBPTASN1_002ENDI_4" localSheetId="3">SCDBPTASN1!$F$13</definedName>
    <definedName name="SCDBPTASN1_002ENDI_5" localSheetId="3">SCDBPTASN1!$G$13</definedName>
    <definedName name="SCDBPTASN1_002ENDI_6" localSheetId="3">SCDBPTASN1!$H$13</definedName>
    <definedName name="SCDBPTASN1_002ENDI_7" localSheetId="3">SCDBPTASN1!$I$13</definedName>
    <definedName name="SCDBPTASN1_002ENDI_8" localSheetId="3">SCDBPTASN1!$J$13</definedName>
    <definedName name="SCDBPTASN1_002ENDI_9" localSheetId="3">SCDBPTASN1!$K$13</definedName>
    <definedName name="SCDBPTASN1_0030000_Range" localSheetId="3">SCDBPTASN1!$C$15:$AA$17</definedName>
    <definedName name="SCDBPTASN1_0039999_11" localSheetId="3">SCDBPTASN1!$M$18</definedName>
    <definedName name="SCDBPTASN1_0039999_12" localSheetId="3">SCDBPTASN1!$N$18</definedName>
    <definedName name="SCDBPTASN1_0039999_13" localSheetId="3">SCDBPTASN1!$O$18</definedName>
    <definedName name="SCDBPTASN1_0039999_14" localSheetId="3">SCDBPTASN1!$P$18</definedName>
    <definedName name="SCDBPTASN1_0039999_16" localSheetId="3">SCDBPTASN1!$R$18</definedName>
    <definedName name="SCDBPTASN1_0039999_17" localSheetId="3">SCDBPTASN1!$S$18</definedName>
    <definedName name="SCDBPTASN1_0039999_18" localSheetId="3">SCDBPTASN1!$T$18</definedName>
    <definedName name="SCDBPTASN1_0039999_19" localSheetId="3">SCDBPTASN1!$U$18</definedName>
    <definedName name="SCDBPTASN1_0039999_20" localSheetId="3">SCDBPTASN1!$V$18</definedName>
    <definedName name="SCDBPTASN1_0039999_21" localSheetId="3">SCDBPTASN1!$W$18</definedName>
    <definedName name="SCDBPTASN1_003BEGN_1" localSheetId="3">SCDBPTASN1!$C$15</definedName>
    <definedName name="SCDBPTASN1_003BEGN_10" localSheetId="3">SCDBPTASN1!$L$15</definedName>
    <definedName name="SCDBPTASN1_003BEGN_11" localSheetId="3">SCDBPTASN1!$M$15</definedName>
    <definedName name="SCDBPTASN1_003BEGN_12" localSheetId="3">SCDBPTASN1!$N$15</definedName>
    <definedName name="SCDBPTASN1_003BEGN_13" localSheetId="3">SCDBPTASN1!$O$15</definedName>
    <definedName name="SCDBPTASN1_003BEGN_14" localSheetId="3">SCDBPTASN1!$P$15</definedName>
    <definedName name="SCDBPTASN1_003BEGN_15" localSheetId="3">SCDBPTASN1!$Q$15</definedName>
    <definedName name="SCDBPTASN1_003BEGN_16" localSheetId="3">SCDBPTASN1!$R$15</definedName>
    <definedName name="SCDBPTASN1_003BEGN_17" localSheetId="3">SCDBPTASN1!$S$15</definedName>
    <definedName name="SCDBPTASN1_003BEGN_18" localSheetId="3">SCDBPTASN1!$T$15</definedName>
    <definedName name="SCDBPTASN1_003BEGN_19" localSheetId="3">SCDBPTASN1!$U$15</definedName>
    <definedName name="SCDBPTASN1_003BEGN_2" localSheetId="3">SCDBPTASN1!$D$15</definedName>
    <definedName name="SCDBPTASN1_003BEGN_20" localSheetId="3">SCDBPTASN1!$V$15</definedName>
    <definedName name="SCDBPTASN1_003BEGN_21" localSheetId="3">SCDBPTASN1!$W$15</definedName>
    <definedName name="SCDBPTASN1_003BEGN_22" localSheetId="3">SCDBPTASN1!$X$15</definedName>
    <definedName name="SCDBPTASN1_003BEGN_23" localSheetId="3">SCDBPTASN1!$Y$15</definedName>
    <definedName name="SCDBPTASN1_003BEGN_24" localSheetId="3">SCDBPTASN1!$Z$15</definedName>
    <definedName name="SCDBPTASN1_003BEGN_25" localSheetId="3">SCDBPTASN1!$AA$15</definedName>
    <definedName name="SCDBPTASN1_003BEGN_3" localSheetId="3">SCDBPTASN1!$E$15</definedName>
    <definedName name="SCDBPTASN1_003BEGN_4" localSheetId="3">SCDBPTASN1!$F$15</definedName>
    <definedName name="SCDBPTASN1_003BEGN_5" localSheetId="3">SCDBPTASN1!$G$15</definedName>
    <definedName name="SCDBPTASN1_003BEGN_6" localSheetId="3">SCDBPTASN1!$H$15</definedName>
    <definedName name="SCDBPTASN1_003BEGN_7" localSheetId="3">SCDBPTASN1!$I$15</definedName>
    <definedName name="SCDBPTASN1_003BEGN_8" localSheetId="3">SCDBPTASN1!$J$15</definedName>
    <definedName name="SCDBPTASN1_003BEGN_9" localSheetId="3">SCDBPTASN1!$K$15</definedName>
    <definedName name="SCDBPTASN1_003ENDI_10" localSheetId="3">SCDBPTASN1!$L$17</definedName>
    <definedName name="SCDBPTASN1_003ENDI_11" localSheetId="3">SCDBPTASN1!$M$17</definedName>
    <definedName name="SCDBPTASN1_003ENDI_12" localSheetId="3">SCDBPTASN1!$N$17</definedName>
    <definedName name="SCDBPTASN1_003ENDI_13" localSheetId="3">SCDBPTASN1!$O$17</definedName>
    <definedName name="SCDBPTASN1_003ENDI_14" localSheetId="3">SCDBPTASN1!$P$17</definedName>
    <definedName name="SCDBPTASN1_003ENDI_15" localSheetId="3">SCDBPTASN1!$Q$17</definedName>
    <definedName name="SCDBPTASN1_003ENDI_16" localSheetId="3">SCDBPTASN1!$R$17</definedName>
    <definedName name="SCDBPTASN1_003ENDI_17" localSheetId="3">SCDBPTASN1!$S$17</definedName>
    <definedName name="SCDBPTASN1_003ENDI_18" localSheetId="3">SCDBPTASN1!$T$17</definedName>
    <definedName name="SCDBPTASN1_003ENDI_19" localSheetId="3">SCDBPTASN1!$U$17</definedName>
    <definedName name="SCDBPTASN1_003ENDI_2" localSheetId="3">SCDBPTASN1!$D$17</definedName>
    <definedName name="SCDBPTASN1_003ENDI_20" localSheetId="3">SCDBPTASN1!$V$17</definedName>
    <definedName name="SCDBPTASN1_003ENDI_21" localSheetId="3">SCDBPTASN1!$W$17</definedName>
    <definedName name="SCDBPTASN1_003ENDI_22" localSheetId="3">SCDBPTASN1!$X$17</definedName>
    <definedName name="SCDBPTASN1_003ENDI_23" localSheetId="3">SCDBPTASN1!$Y$17</definedName>
    <definedName name="SCDBPTASN1_003ENDI_24" localSheetId="3">SCDBPTASN1!$Z$17</definedName>
    <definedName name="SCDBPTASN1_003ENDI_25" localSheetId="3">SCDBPTASN1!$AA$17</definedName>
    <definedName name="SCDBPTASN1_003ENDI_3" localSheetId="3">SCDBPTASN1!$E$17</definedName>
    <definedName name="SCDBPTASN1_003ENDI_4" localSheetId="3">SCDBPTASN1!$F$17</definedName>
    <definedName name="SCDBPTASN1_003ENDI_5" localSheetId="3">SCDBPTASN1!$G$17</definedName>
    <definedName name="SCDBPTASN1_003ENDI_6" localSheetId="3">SCDBPTASN1!$H$17</definedName>
    <definedName name="SCDBPTASN1_003ENDI_7" localSheetId="3">SCDBPTASN1!$I$17</definedName>
    <definedName name="SCDBPTASN1_003ENDI_8" localSheetId="3">SCDBPTASN1!$J$17</definedName>
    <definedName name="SCDBPTASN1_003ENDI_9" localSheetId="3">SCDBPTASN1!$K$17</definedName>
    <definedName name="SCDBPTASN1_0040000_Range" localSheetId="3">SCDBPTASN1!$C$19:$AA$21</definedName>
    <definedName name="SCDBPTASN1_0049999_11" localSheetId="3">SCDBPTASN1!$M$22</definedName>
    <definedName name="SCDBPTASN1_0049999_12" localSheetId="3">SCDBPTASN1!$N$22</definedName>
    <definedName name="SCDBPTASN1_0049999_13" localSheetId="3">SCDBPTASN1!$O$22</definedName>
    <definedName name="SCDBPTASN1_0049999_14" localSheetId="3">SCDBPTASN1!$P$22</definedName>
    <definedName name="SCDBPTASN1_0049999_16" localSheetId="3">SCDBPTASN1!$R$22</definedName>
    <definedName name="SCDBPTASN1_0049999_17" localSheetId="3">SCDBPTASN1!$S$22</definedName>
    <definedName name="SCDBPTASN1_0049999_18" localSheetId="3">SCDBPTASN1!$T$22</definedName>
    <definedName name="SCDBPTASN1_0049999_19" localSheetId="3">SCDBPTASN1!$U$22</definedName>
    <definedName name="SCDBPTASN1_0049999_20" localSheetId="3">SCDBPTASN1!$V$22</definedName>
    <definedName name="SCDBPTASN1_0049999_21" localSheetId="3">SCDBPTASN1!$W$22</definedName>
    <definedName name="SCDBPTASN1_004BEGN_1" localSheetId="3">SCDBPTASN1!$C$19</definedName>
    <definedName name="SCDBPTASN1_004BEGN_10" localSheetId="3">SCDBPTASN1!$L$19</definedName>
    <definedName name="SCDBPTASN1_004BEGN_11" localSheetId="3">SCDBPTASN1!$M$19</definedName>
    <definedName name="SCDBPTASN1_004BEGN_12" localSheetId="3">SCDBPTASN1!$N$19</definedName>
    <definedName name="SCDBPTASN1_004BEGN_13" localSheetId="3">SCDBPTASN1!$O$19</definedName>
    <definedName name="SCDBPTASN1_004BEGN_14" localSheetId="3">SCDBPTASN1!$P$19</definedName>
    <definedName name="SCDBPTASN1_004BEGN_15" localSheetId="3">SCDBPTASN1!$Q$19</definedName>
    <definedName name="SCDBPTASN1_004BEGN_16" localSheetId="3">SCDBPTASN1!$R$19</definedName>
    <definedName name="SCDBPTASN1_004BEGN_17" localSheetId="3">SCDBPTASN1!$S$19</definedName>
    <definedName name="SCDBPTASN1_004BEGN_18" localSheetId="3">SCDBPTASN1!$T$19</definedName>
    <definedName name="SCDBPTASN1_004BEGN_19" localSheetId="3">SCDBPTASN1!$U$19</definedName>
    <definedName name="SCDBPTASN1_004BEGN_2" localSheetId="3">SCDBPTASN1!$D$19</definedName>
    <definedName name="SCDBPTASN1_004BEGN_20" localSheetId="3">SCDBPTASN1!$V$19</definedName>
    <definedName name="SCDBPTASN1_004BEGN_21" localSheetId="3">SCDBPTASN1!$W$19</definedName>
    <definedName name="SCDBPTASN1_004BEGN_22" localSheetId="3">SCDBPTASN1!$X$19</definedName>
    <definedName name="SCDBPTASN1_004BEGN_23" localSheetId="3">SCDBPTASN1!$Y$19</definedName>
    <definedName name="SCDBPTASN1_004BEGN_24" localSheetId="3">SCDBPTASN1!$Z$19</definedName>
    <definedName name="SCDBPTASN1_004BEGN_25" localSheetId="3">SCDBPTASN1!$AA$19</definedName>
    <definedName name="SCDBPTASN1_004BEGN_3" localSheetId="3">SCDBPTASN1!$E$19</definedName>
    <definedName name="SCDBPTASN1_004BEGN_4" localSheetId="3">SCDBPTASN1!$F$19</definedName>
    <definedName name="SCDBPTASN1_004BEGN_5" localSheetId="3">SCDBPTASN1!$G$19</definedName>
    <definedName name="SCDBPTASN1_004BEGN_6" localSheetId="3">SCDBPTASN1!$H$19</definedName>
    <definedName name="SCDBPTASN1_004BEGN_7" localSheetId="3">SCDBPTASN1!$I$19</definedName>
    <definedName name="SCDBPTASN1_004BEGN_8" localSheetId="3">SCDBPTASN1!$J$19</definedName>
    <definedName name="SCDBPTASN1_004BEGN_9" localSheetId="3">SCDBPTASN1!$K$19</definedName>
    <definedName name="SCDBPTASN1_004ENDI_10" localSheetId="3">SCDBPTASN1!$L$21</definedName>
    <definedName name="SCDBPTASN1_004ENDI_11" localSheetId="3">SCDBPTASN1!$M$21</definedName>
    <definedName name="SCDBPTASN1_004ENDI_12" localSheetId="3">SCDBPTASN1!$N$21</definedName>
    <definedName name="SCDBPTASN1_004ENDI_13" localSheetId="3">SCDBPTASN1!$O$21</definedName>
    <definedName name="SCDBPTASN1_004ENDI_14" localSheetId="3">SCDBPTASN1!$P$21</definedName>
    <definedName name="SCDBPTASN1_004ENDI_15" localSheetId="3">SCDBPTASN1!$Q$21</definedName>
    <definedName name="SCDBPTASN1_004ENDI_16" localSheetId="3">SCDBPTASN1!$R$21</definedName>
    <definedName name="SCDBPTASN1_004ENDI_17" localSheetId="3">SCDBPTASN1!$S$21</definedName>
    <definedName name="SCDBPTASN1_004ENDI_18" localSheetId="3">SCDBPTASN1!$T$21</definedName>
    <definedName name="SCDBPTASN1_004ENDI_19" localSheetId="3">SCDBPTASN1!$U$21</definedName>
    <definedName name="SCDBPTASN1_004ENDI_2" localSheetId="3">SCDBPTASN1!$D$21</definedName>
    <definedName name="SCDBPTASN1_004ENDI_20" localSheetId="3">SCDBPTASN1!$V$21</definedName>
    <definedName name="SCDBPTASN1_004ENDI_21" localSheetId="3">SCDBPTASN1!$W$21</definedName>
    <definedName name="SCDBPTASN1_004ENDI_22" localSheetId="3">SCDBPTASN1!$X$21</definedName>
    <definedName name="SCDBPTASN1_004ENDI_23" localSheetId="3">SCDBPTASN1!$Y$21</definedName>
    <definedName name="SCDBPTASN1_004ENDI_24" localSheetId="3">SCDBPTASN1!$Z$21</definedName>
    <definedName name="SCDBPTASN1_004ENDI_25" localSheetId="3">SCDBPTASN1!$AA$21</definedName>
    <definedName name="SCDBPTASN1_004ENDI_3" localSheetId="3">SCDBPTASN1!$E$21</definedName>
    <definedName name="SCDBPTASN1_004ENDI_4" localSheetId="3">SCDBPTASN1!$F$21</definedName>
    <definedName name="SCDBPTASN1_004ENDI_5" localSheetId="3">SCDBPTASN1!$G$21</definedName>
    <definedName name="SCDBPTASN1_004ENDI_6" localSheetId="3">SCDBPTASN1!$H$21</definedName>
    <definedName name="SCDBPTASN1_004ENDI_7" localSheetId="3">SCDBPTASN1!$I$21</definedName>
    <definedName name="SCDBPTASN1_004ENDI_8" localSheetId="3">SCDBPTASN1!$J$21</definedName>
    <definedName name="SCDBPTASN1_004ENDI_9" localSheetId="3">SCDBPTASN1!$K$21</definedName>
    <definedName name="SCDBPTASN1_0050000_Range" localSheetId="3">SCDBPTASN1!$C$23:$AA$25</definedName>
    <definedName name="SCDBPTASN1_0059999_11" localSheetId="3">SCDBPTASN1!$M$26</definedName>
    <definedName name="SCDBPTASN1_0059999_12" localSheetId="3">SCDBPTASN1!$N$26</definedName>
    <definedName name="SCDBPTASN1_0059999_13" localSheetId="3">SCDBPTASN1!$O$26</definedName>
    <definedName name="SCDBPTASN1_0059999_14" localSheetId="3">SCDBPTASN1!$P$26</definedName>
    <definedName name="SCDBPTASN1_0059999_16" localSheetId="3">SCDBPTASN1!$R$26</definedName>
    <definedName name="SCDBPTASN1_0059999_17" localSheetId="3">SCDBPTASN1!$S$26</definedName>
    <definedName name="SCDBPTASN1_0059999_18" localSheetId="3">SCDBPTASN1!$T$26</definedName>
    <definedName name="SCDBPTASN1_0059999_19" localSheetId="3">SCDBPTASN1!$U$26</definedName>
    <definedName name="SCDBPTASN1_0059999_20" localSheetId="3">SCDBPTASN1!$V$26</definedName>
    <definedName name="SCDBPTASN1_0059999_21" localSheetId="3">SCDBPTASN1!$W$26</definedName>
    <definedName name="SCDBPTASN1_005BEGN_1" localSheetId="3">SCDBPTASN1!$C$23</definedName>
    <definedName name="SCDBPTASN1_005BEGN_10" localSheetId="3">SCDBPTASN1!$L$23</definedName>
    <definedName name="SCDBPTASN1_005BEGN_11" localSheetId="3">SCDBPTASN1!$M$23</definedName>
    <definedName name="SCDBPTASN1_005BEGN_12" localSheetId="3">SCDBPTASN1!$N$23</definedName>
    <definedName name="SCDBPTASN1_005BEGN_13" localSheetId="3">SCDBPTASN1!$O$23</definedName>
    <definedName name="SCDBPTASN1_005BEGN_14" localSheetId="3">SCDBPTASN1!$P$23</definedName>
    <definedName name="SCDBPTASN1_005BEGN_15" localSheetId="3">SCDBPTASN1!$Q$23</definedName>
    <definedName name="SCDBPTASN1_005BEGN_16" localSheetId="3">SCDBPTASN1!$R$23</definedName>
    <definedName name="SCDBPTASN1_005BEGN_17" localSheetId="3">SCDBPTASN1!$S$23</definedName>
    <definedName name="SCDBPTASN1_005BEGN_18" localSheetId="3">SCDBPTASN1!$T$23</definedName>
    <definedName name="SCDBPTASN1_005BEGN_19" localSheetId="3">SCDBPTASN1!$U$23</definedName>
    <definedName name="SCDBPTASN1_005BEGN_2" localSheetId="3">SCDBPTASN1!$D$23</definedName>
    <definedName name="SCDBPTASN1_005BEGN_20" localSheetId="3">SCDBPTASN1!$V$23</definedName>
    <definedName name="SCDBPTASN1_005BEGN_21" localSheetId="3">SCDBPTASN1!$W$23</definedName>
    <definedName name="SCDBPTASN1_005BEGN_22" localSheetId="3">SCDBPTASN1!$X$23</definedName>
    <definedName name="SCDBPTASN1_005BEGN_23" localSheetId="3">SCDBPTASN1!$Y$23</definedName>
    <definedName name="SCDBPTASN1_005BEGN_24" localSheetId="3">SCDBPTASN1!$Z$23</definedName>
    <definedName name="SCDBPTASN1_005BEGN_25" localSheetId="3">SCDBPTASN1!$AA$23</definedName>
    <definedName name="SCDBPTASN1_005BEGN_3" localSheetId="3">SCDBPTASN1!$E$23</definedName>
    <definedName name="SCDBPTASN1_005BEGN_4" localSheetId="3">SCDBPTASN1!$F$23</definedName>
    <definedName name="SCDBPTASN1_005BEGN_5" localSheetId="3">SCDBPTASN1!$G$23</definedName>
    <definedName name="SCDBPTASN1_005BEGN_6" localSheetId="3">SCDBPTASN1!$H$23</definedName>
    <definedName name="SCDBPTASN1_005BEGN_7" localSheetId="3">SCDBPTASN1!$I$23</definedName>
    <definedName name="SCDBPTASN1_005BEGN_8" localSheetId="3">SCDBPTASN1!$J$23</definedName>
    <definedName name="SCDBPTASN1_005BEGN_9" localSheetId="3">SCDBPTASN1!$K$23</definedName>
    <definedName name="SCDBPTASN1_005ENDI_10" localSheetId="3">SCDBPTASN1!$L$25</definedName>
    <definedName name="SCDBPTASN1_005ENDI_11" localSheetId="3">SCDBPTASN1!$M$25</definedName>
    <definedName name="SCDBPTASN1_005ENDI_12" localSheetId="3">SCDBPTASN1!$N$25</definedName>
    <definedName name="SCDBPTASN1_005ENDI_13" localSheetId="3">SCDBPTASN1!$O$25</definedName>
    <definedName name="SCDBPTASN1_005ENDI_14" localSheetId="3">SCDBPTASN1!$P$25</definedName>
    <definedName name="SCDBPTASN1_005ENDI_15" localSheetId="3">SCDBPTASN1!$Q$25</definedName>
    <definedName name="SCDBPTASN1_005ENDI_16" localSheetId="3">SCDBPTASN1!$R$25</definedName>
    <definedName name="SCDBPTASN1_005ENDI_17" localSheetId="3">SCDBPTASN1!$S$25</definedName>
    <definedName name="SCDBPTASN1_005ENDI_18" localSheetId="3">SCDBPTASN1!$T$25</definedName>
    <definedName name="SCDBPTASN1_005ENDI_19" localSheetId="3">SCDBPTASN1!$U$25</definedName>
    <definedName name="SCDBPTASN1_005ENDI_2" localSheetId="3">SCDBPTASN1!$D$25</definedName>
    <definedName name="SCDBPTASN1_005ENDI_20" localSheetId="3">SCDBPTASN1!$V$25</definedName>
    <definedName name="SCDBPTASN1_005ENDI_21" localSheetId="3">SCDBPTASN1!$W$25</definedName>
    <definedName name="SCDBPTASN1_005ENDI_22" localSheetId="3">SCDBPTASN1!$X$25</definedName>
    <definedName name="SCDBPTASN1_005ENDI_23" localSheetId="3">SCDBPTASN1!$Y$25</definedName>
    <definedName name="SCDBPTASN1_005ENDI_24" localSheetId="3">SCDBPTASN1!$Z$25</definedName>
    <definedName name="SCDBPTASN1_005ENDI_25" localSheetId="3">SCDBPTASN1!$AA$25</definedName>
    <definedName name="SCDBPTASN1_005ENDI_3" localSheetId="3">SCDBPTASN1!$E$25</definedName>
    <definedName name="SCDBPTASN1_005ENDI_4" localSheetId="3">SCDBPTASN1!$F$25</definedName>
    <definedName name="SCDBPTASN1_005ENDI_5" localSheetId="3">SCDBPTASN1!$G$25</definedName>
    <definedName name="SCDBPTASN1_005ENDI_6" localSheetId="3">SCDBPTASN1!$H$25</definedName>
    <definedName name="SCDBPTASN1_005ENDI_7" localSheetId="3">SCDBPTASN1!$I$25</definedName>
    <definedName name="SCDBPTASN1_005ENDI_8" localSheetId="3">SCDBPTASN1!$J$25</definedName>
    <definedName name="SCDBPTASN1_005ENDI_9" localSheetId="3">SCDBPTASN1!$K$25</definedName>
    <definedName name="SCDBPTASN1_0060000_Range" localSheetId="3">SCDBPTASN1!$C$27:$AA$29</definedName>
    <definedName name="SCDBPTASN1_0069999_11" localSheetId="3">SCDBPTASN1!$M$30</definedName>
    <definedName name="SCDBPTASN1_0069999_12" localSheetId="3">SCDBPTASN1!$N$30</definedName>
    <definedName name="SCDBPTASN1_0069999_13" localSheetId="3">SCDBPTASN1!$O$30</definedName>
    <definedName name="SCDBPTASN1_0069999_14" localSheetId="3">SCDBPTASN1!$P$30</definedName>
    <definedName name="SCDBPTASN1_0069999_16" localSheetId="3">SCDBPTASN1!$R$30</definedName>
    <definedName name="SCDBPTASN1_0069999_17" localSheetId="3">SCDBPTASN1!$S$30</definedName>
    <definedName name="SCDBPTASN1_0069999_18" localSheetId="3">SCDBPTASN1!$T$30</definedName>
    <definedName name="SCDBPTASN1_0069999_19" localSheetId="3">SCDBPTASN1!$U$30</definedName>
    <definedName name="SCDBPTASN1_0069999_20" localSheetId="3">SCDBPTASN1!$V$30</definedName>
    <definedName name="SCDBPTASN1_0069999_21" localSheetId="3">SCDBPTASN1!$W$30</definedName>
    <definedName name="SCDBPTASN1_006BEGN_1" localSheetId="3">SCDBPTASN1!$C$27</definedName>
    <definedName name="SCDBPTASN1_006BEGN_10" localSheetId="3">SCDBPTASN1!$L$27</definedName>
    <definedName name="SCDBPTASN1_006BEGN_11" localSheetId="3">SCDBPTASN1!$M$27</definedName>
    <definedName name="SCDBPTASN1_006BEGN_12" localSheetId="3">SCDBPTASN1!$N$27</definedName>
    <definedName name="SCDBPTASN1_006BEGN_13" localSheetId="3">SCDBPTASN1!$O$27</definedName>
    <definedName name="SCDBPTASN1_006BEGN_14" localSheetId="3">SCDBPTASN1!$P$27</definedName>
    <definedName name="SCDBPTASN1_006BEGN_15" localSheetId="3">SCDBPTASN1!$Q$27</definedName>
    <definedName name="SCDBPTASN1_006BEGN_16" localSheetId="3">SCDBPTASN1!$R$27</definedName>
    <definedName name="SCDBPTASN1_006BEGN_17" localSheetId="3">SCDBPTASN1!$S$27</definedName>
    <definedName name="SCDBPTASN1_006BEGN_18" localSheetId="3">SCDBPTASN1!$T$27</definedName>
    <definedName name="SCDBPTASN1_006BEGN_19" localSheetId="3">SCDBPTASN1!$U$27</definedName>
    <definedName name="SCDBPTASN1_006BEGN_2" localSheetId="3">SCDBPTASN1!$D$27</definedName>
    <definedName name="SCDBPTASN1_006BEGN_20" localSheetId="3">SCDBPTASN1!$V$27</definedName>
    <definedName name="SCDBPTASN1_006BEGN_21" localSheetId="3">SCDBPTASN1!$W$27</definedName>
    <definedName name="SCDBPTASN1_006BEGN_22" localSheetId="3">SCDBPTASN1!$X$27</definedName>
    <definedName name="SCDBPTASN1_006BEGN_23" localSheetId="3">SCDBPTASN1!$Y$27</definedName>
    <definedName name="SCDBPTASN1_006BEGN_24" localSheetId="3">SCDBPTASN1!$Z$27</definedName>
    <definedName name="SCDBPTASN1_006BEGN_25" localSheetId="3">SCDBPTASN1!$AA$27</definedName>
    <definedName name="SCDBPTASN1_006BEGN_3" localSheetId="3">SCDBPTASN1!$E$27</definedName>
    <definedName name="SCDBPTASN1_006BEGN_4" localSheetId="3">SCDBPTASN1!$F$27</definedName>
    <definedName name="SCDBPTASN1_006BEGN_5" localSheetId="3">SCDBPTASN1!$G$27</definedName>
    <definedName name="SCDBPTASN1_006BEGN_6" localSheetId="3">SCDBPTASN1!$H$27</definedName>
    <definedName name="SCDBPTASN1_006BEGN_7" localSheetId="3">SCDBPTASN1!$I$27</definedName>
    <definedName name="SCDBPTASN1_006BEGN_8" localSheetId="3">SCDBPTASN1!$J$27</definedName>
    <definedName name="SCDBPTASN1_006BEGN_9" localSheetId="3">SCDBPTASN1!$K$27</definedName>
    <definedName name="SCDBPTASN1_006ENDI_10" localSheetId="3">SCDBPTASN1!$L$29</definedName>
    <definedName name="SCDBPTASN1_006ENDI_11" localSheetId="3">SCDBPTASN1!$M$29</definedName>
    <definedName name="SCDBPTASN1_006ENDI_12" localSheetId="3">SCDBPTASN1!$N$29</definedName>
    <definedName name="SCDBPTASN1_006ENDI_13" localSheetId="3">SCDBPTASN1!$O$29</definedName>
    <definedName name="SCDBPTASN1_006ENDI_14" localSheetId="3">SCDBPTASN1!$P$29</definedName>
    <definedName name="SCDBPTASN1_006ENDI_15" localSheetId="3">SCDBPTASN1!$Q$29</definedName>
    <definedName name="SCDBPTASN1_006ENDI_16" localSheetId="3">SCDBPTASN1!$R$29</definedName>
    <definedName name="SCDBPTASN1_006ENDI_17" localSheetId="3">SCDBPTASN1!$S$29</definedName>
    <definedName name="SCDBPTASN1_006ENDI_18" localSheetId="3">SCDBPTASN1!$T$29</definedName>
    <definedName name="SCDBPTASN1_006ENDI_19" localSheetId="3">SCDBPTASN1!$U$29</definedName>
    <definedName name="SCDBPTASN1_006ENDI_2" localSheetId="3">SCDBPTASN1!$D$29</definedName>
    <definedName name="SCDBPTASN1_006ENDI_20" localSheetId="3">SCDBPTASN1!$V$29</definedName>
    <definedName name="SCDBPTASN1_006ENDI_21" localSheetId="3">SCDBPTASN1!$W$29</definedName>
    <definedName name="SCDBPTASN1_006ENDI_22" localSheetId="3">SCDBPTASN1!$X$29</definedName>
    <definedName name="SCDBPTASN1_006ENDI_23" localSheetId="3">SCDBPTASN1!$Y$29</definedName>
    <definedName name="SCDBPTASN1_006ENDI_24" localSheetId="3">SCDBPTASN1!$Z$29</definedName>
    <definedName name="SCDBPTASN1_006ENDI_25" localSheetId="3">SCDBPTASN1!$AA$29</definedName>
    <definedName name="SCDBPTASN1_006ENDI_3" localSheetId="3">SCDBPTASN1!$E$29</definedName>
    <definedName name="SCDBPTASN1_006ENDI_4" localSheetId="3">SCDBPTASN1!$F$29</definedName>
    <definedName name="SCDBPTASN1_006ENDI_5" localSheetId="3">SCDBPTASN1!$G$29</definedName>
    <definedName name="SCDBPTASN1_006ENDI_6" localSheetId="3">SCDBPTASN1!$H$29</definedName>
    <definedName name="SCDBPTASN1_006ENDI_7" localSheetId="3">SCDBPTASN1!$I$29</definedName>
    <definedName name="SCDBPTASN1_006ENDI_8" localSheetId="3">SCDBPTASN1!$J$29</definedName>
    <definedName name="SCDBPTASN1_006ENDI_9" localSheetId="3">SCDBPTASN1!$K$29</definedName>
    <definedName name="SCDBPTASN1_0079999_11" localSheetId="3">SCDBPTASN1!$M$31</definedName>
    <definedName name="SCDBPTASN1_0079999_12" localSheetId="3">SCDBPTASN1!$N$31</definedName>
    <definedName name="SCDBPTASN1_0079999_13" localSheetId="3">SCDBPTASN1!$O$31</definedName>
    <definedName name="SCDBPTASN1_0079999_14" localSheetId="3">SCDBPTASN1!$P$31</definedName>
    <definedName name="SCDBPTASN1_0079999_16" localSheetId="3">SCDBPTASN1!$R$31</definedName>
    <definedName name="SCDBPTASN1_0079999_17" localSheetId="3">SCDBPTASN1!$S$31</definedName>
    <definedName name="SCDBPTASN1_0079999_18" localSheetId="3">SCDBPTASN1!$T$31</definedName>
    <definedName name="SCDBPTASN1_0079999_19" localSheetId="3">SCDBPTASN1!$U$31</definedName>
    <definedName name="SCDBPTASN1_0079999_20" localSheetId="3">SCDBPTASN1!$V$31</definedName>
    <definedName name="SCDBPTASN1_0079999_21" localSheetId="3">SCDBPTASN1!$W$31</definedName>
    <definedName name="SCDBPTASN1_0080000_Range" localSheetId="3">SCDBPTASN1!$C$32:$AA$42</definedName>
    <definedName name="SCDBPTASN1_0080001_1" localSheetId="3">SCDBPTASN1!$C$33</definedName>
    <definedName name="SCDBPTASN1_0080001_10" localSheetId="3">SCDBPTASN1!$L$33</definedName>
    <definedName name="SCDBPTASN1_0080001_11" localSheetId="3">SCDBPTASN1!$M$33</definedName>
    <definedName name="SCDBPTASN1_0080001_12" localSheetId="3">SCDBPTASN1!$N$33</definedName>
    <definedName name="SCDBPTASN1_0080001_13" localSheetId="3">SCDBPTASN1!$O$33</definedName>
    <definedName name="SCDBPTASN1_0080001_14" localSheetId="3">SCDBPTASN1!$P$33</definedName>
    <definedName name="SCDBPTASN1_0080001_15" localSheetId="3">SCDBPTASN1!$Q$33</definedName>
    <definedName name="SCDBPTASN1_0080001_16" localSheetId="3">SCDBPTASN1!$R$33</definedName>
    <definedName name="SCDBPTASN1_0080001_17" localSheetId="3">SCDBPTASN1!$S$33</definedName>
    <definedName name="SCDBPTASN1_0080001_18" localSheetId="3">SCDBPTASN1!$T$33</definedName>
    <definedName name="SCDBPTASN1_0080001_19" localSheetId="3">SCDBPTASN1!$U$33</definedName>
    <definedName name="SCDBPTASN1_0080001_2" localSheetId="3">SCDBPTASN1!$D$33</definedName>
    <definedName name="SCDBPTASN1_0080001_20" localSheetId="3">SCDBPTASN1!$V$33</definedName>
    <definedName name="SCDBPTASN1_0080001_21" localSheetId="3">SCDBPTASN1!$W$33</definedName>
    <definedName name="SCDBPTASN1_0080001_22" localSheetId="3">SCDBPTASN1!$X$33</definedName>
    <definedName name="SCDBPTASN1_0080001_23" localSheetId="3">SCDBPTASN1!$Y$33</definedName>
    <definedName name="SCDBPTASN1_0080001_24" localSheetId="3">SCDBPTASN1!$Z$33</definedName>
    <definedName name="SCDBPTASN1_0080001_25" localSheetId="3">SCDBPTASN1!$AA$33</definedName>
    <definedName name="SCDBPTASN1_0080001_3" localSheetId="3">SCDBPTASN1!$E$33</definedName>
    <definedName name="SCDBPTASN1_0080001_4" localSheetId="3">SCDBPTASN1!$F$33</definedName>
    <definedName name="SCDBPTASN1_0080001_5" localSheetId="3">SCDBPTASN1!$G$33</definedName>
    <definedName name="SCDBPTASN1_0080001_6" localSheetId="3">SCDBPTASN1!$H$33</definedName>
    <definedName name="SCDBPTASN1_0080001_7" localSheetId="3">SCDBPTASN1!$I$33</definedName>
    <definedName name="SCDBPTASN1_0080001_8" localSheetId="3">SCDBPTASN1!$J$33</definedName>
    <definedName name="SCDBPTASN1_0080001_9" localSheetId="3">SCDBPTASN1!$K$33</definedName>
    <definedName name="SCDBPTASN1_0089999_11" localSheetId="3">SCDBPTASN1!$M$43</definedName>
    <definedName name="SCDBPTASN1_0089999_12" localSheetId="3">SCDBPTASN1!$N$43</definedName>
    <definedName name="SCDBPTASN1_0089999_13" localSheetId="3">SCDBPTASN1!$O$43</definedName>
    <definedName name="SCDBPTASN1_0089999_14" localSheetId="3">SCDBPTASN1!$P$43</definedName>
    <definedName name="SCDBPTASN1_0089999_16" localSheetId="3">SCDBPTASN1!$R$43</definedName>
    <definedName name="SCDBPTASN1_0089999_17" localSheetId="3">SCDBPTASN1!$S$43</definedName>
    <definedName name="SCDBPTASN1_0089999_18" localSheetId="3">SCDBPTASN1!$T$43</definedName>
    <definedName name="SCDBPTASN1_0089999_19" localSheetId="3">SCDBPTASN1!$U$43</definedName>
    <definedName name="SCDBPTASN1_0089999_20" localSheetId="3">SCDBPTASN1!$V$43</definedName>
    <definedName name="SCDBPTASN1_0089999_21" localSheetId="3">SCDBPTASN1!$W$43</definedName>
    <definedName name="SCDBPTASN1_008BEGN_1" localSheetId="3">SCDBPTASN1!$C$32</definedName>
    <definedName name="SCDBPTASN1_008BEGN_10" localSheetId="3">SCDBPTASN1!$L$32</definedName>
    <definedName name="SCDBPTASN1_008BEGN_11" localSheetId="3">SCDBPTASN1!$M$32</definedName>
    <definedName name="SCDBPTASN1_008BEGN_12" localSheetId="3">SCDBPTASN1!$N$32</definedName>
    <definedName name="SCDBPTASN1_008BEGN_13" localSheetId="3">SCDBPTASN1!$O$32</definedName>
    <definedName name="SCDBPTASN1_008BEGN_14" localSheetId="3">SCDBPTASN1!$P$32</definedName>
    <definedName name="SCDBPTASN1_008BEGN_15" localSheetId="3">SCDBPTASN1!$Q$32</definedName>
    <definedName name="SCDBPTASN1_008BEGN_16" localSheetId="3">SCDBPTASN1!$R$32</definedName>
    <definedName name="SCDBPTASN1_008BEGN_17" localSheetId="3">SCDBPTASN1!$S$32</definedName>
    <definedName name="SCDBPTASN1_008BEGN_18" localSheetId="3">SCDBPTASN1!$T$32</definedName>
    <definedName name="SCDBPTASN1_008BEGN_19" localSheetId="3">SCDBPTASN1!$U$32</definedName>
    <definedName name="SCDBPTASN1_008BEGN_2" localSheetId="3">SCDBPTASN1!$D$32</definedName>
    <definedName name="SCDBPTASN1_008BEGN_20" localSheetId="3">SCDBPTASN1!$V$32</definedName>
    <definedName name="SCDBPTASN1_008BEGN_21" localSheetId="3">SCDBPTASN1!$W$32</definedName>
    <definedName name="SCDBPTASN1_008BEGN_22" localSheetId="3">SCDBPTASN1!$X$32</definedName>
    <definedName name="SCDBPTASN1_008BEGN_23" localSheetId="3">SCDBPTASN1!$Y$32</definedName>
    <definedName name="SCDBPTASN1_008BEGN_24" localSheetId="3">SCDBPTASN1!$Z$32</definedName>
    <definedName name="SCDBPTASN1_008BEGN_25" localSheetId="3">SCDBPTASN1!$AA$32</definedName>
    <definedName name="SCDBPTASN1_008BEGN_3" localSheetId="3">SCDBPTASN1!$E$32</definedName>
    <definedName name="SCDBPTASN1_008BEGN_4" localSheetId="3">SCDBPTASN1!$F$32</definedName>
    <definedName name="SCDBPTASN1_008BEGN_5" localSheetId="3">SCDBPTASN1!$G$32</definedName>
    <definedName name="SCDBPTASN1_008BEGN_6" localSheetId="3">SCDBPTASN1!$H$32</definedName>
    <definedName name="SCDBPTASN1_008BEGN_7" localSheetId="3">SCDBPTASN1!$I$32</definedName>
    <definedName name="SCDBPTASN1_008BEGN_8" localSheetId="3">SCDBPTASN1!$J$32</definedName>
    <definedName name="SCDBPTASN1_008BEGN_9" localSheetId="3">SCDBPTASN1!$K$32</definedName>
    <definedName name="SCDBPTASN1_008ENDI_10" localSheetId="3">SCDBPTASN1!$L$42</definedName>
    <definedName name="SCDBPTASN1_008ENDI_11" localSheetId="3">SCDBPTASN1!$M$42</definedName>
    <definedName name="SCDBPTASN1_008ENDI_12" localSheetId="3">SCDBPTASN1!$N$42</definedName>
    <definedName name="SCDBPTASN1_008ENDI_13" localSheetId="3">SCDBPTASN1!$O$42</definedName>
    <definedName name="SCDBPTASN1_008ENDI_14" localSheetId="3">SCDBPTASN1!$P$42</definedName>
    <definedName name="SCDBPTASN1_008ENDI_15" localSheetId="3">SCDBPTASN1!$Q$42</definedName>
    <definedName name="SCDBPTASN1_008ENDI_16" localSheetId="3">SCDBPTASN1!$R$42</definedName>
    <definedName name="SCDBPTASN1_008ENDI_17" localSheetId="3">SCDBPTASN1!$S$42</definedName>
    <definedName name="SCDBPTASN1_008ENDI_18" localSheetId="3">SCDBPTASN1!$T$42</definedName>
    <definedName name="SCDBPTASN1_008ENDI_19" localSheetId="3">SCDBPTASN1!$U$42</definedName>
    <definedName name="SCDBPTASN1_008ENDI_2" localSheetId="3">SCDBPTASN1!$D$42</definedName>
    <definedName name="SCDBPTASN1_008ENDI_20" localSheetId="3">SCDBPTASN1!$V$42</definedName>
    <definedName name="SCDBPTASN1_008ENDI_21" localSheetId="3">SCDBPTASN1!$W$42</definedName>
    <definedName name="SCDBPTASN1_008ENDI_22" localSheetId="3">SCDBPTASN1!$X$42</definedName>
    <definedName name="SCDBPTASN1_008ENDI_23" localSheetId="3">SCDBPTASN1!$Y$42</definedName>
    <definedName name="SCDBPTASN1_008ENDI_24" localSheetId="3">SCDBPTASN1!$Z$42</definedName>
    <definedName name="SCDBPTASN1_008ENDI_25" localSheetId="3">SCDBPTASN1!$AA$42</definedName>
    <definedName name="SCDBPTASN1_008ENDI_3" localSheetId="3">SCDBPTASN1!$E$42</definedName>
    <definedName name="SCDBPTASN1_008ENDI_4" localSheetId="3">SCDBPTASN1!$F$42</definedName>
    <definedName name="SCDBPTASN1_008ENDI_5" localSheetId="3">SCDBPTASN1!$G$42</definedName>
    <definedName name="SCDBPTASN1_008ENDI_6" localSheetId="3">SCDBPTASN1!$H$42</definedName>
    <definedName name="SCDBPTASN1_008ENDI_7" localSheetId="3">SCDBPTASN1!$I$42</definedName>
    <definedName name="SCDBPTASN1_008ENDI_8" localSheetId="3">SCDBPTASN1!$J$42</definedName>
    <definedName name="SCDBPTASN1_008ENDI_9" localSheetId="3">SCDBPTASN1!$K$42</definedName>
    <definedName name="SCDBPTASN1_0090000_Range" localSheetId="3">SCDBPTASN1!$C$44:$AA$88</definedName>
    <definedName name="SCDBPTASN1_0090001_1" localSheetId="3">SCDBPTASN1!$C$45</definedName>
    <definedName name="SCDBPTASN1_0090001_10" localSheetId="3">SCDBPTASN1!$L$45</definedName>
    <definedName name="SCDBPTASN1_0090001_11" localSheetId="3">SCDBPTASN1!$M$45</definedName>
    <definedName name="SCDBPTASN1_0090001_12" localSheetId="3">SCDBPTASN1!$N$45</definedName>
    <definedName name="SCDBPTASN1_0090001_13" localSheetId="3">SCDBPTASN1!$O$45</definedName>
    <definedName name="SCDBPTASN1_0090001_14" localSheetId="3">SCDBPTASN1!$P$45</definedName>
    <definedName name="SCDBPTASN1_0090001_15" localSheetId="3">SCDBPTASN1!$Q$45</definedName>
    <definedName name="SCDBPTASN1_0090001_16" localSheetId="3">SCDBPTASN1!$R$45</definedName>
    <definedName name="SCDBPTASN1_0090001_17" localSheetId="3">SCDBPTASN1!$S$45</definedName>
    <definedName name="SCDBPTASN1_0090001_18" localSheetId="3">SCDBPTASN1!$T$45</definedName>
    <definedName name="SCDBPTASN1_0090001_19" localSheetId="3">SCDBPTASN1!$U$45</definedName>
    <definedName name="SCDBPTASN1_0090001_2" localSheetId="3">SCDBPTASN1!$D$45</definedName>
    <definedName name="SCDBPTASN1_0090001_20" localSheetId="3">SCDBPTASN1!$V$45</definedName>
    <definedName name="SCDBPTASN1_0090001_21" localSheetId="3">SCDBPTASN1!$W$45</definedName>
    <definedName name="SCDBPTASN1_0090001_22" localSheetId="3">SCDBPTASN1!$X$45</definedName>
    <definedName name="SCDBPTASN1_0090001_23" localSheetId="3">SCDBPTASN1!$Y$45</definedName>
    <definedName name="SCDBPTASN1_0090001_24" localSheetId="3">SCDBPTASN1!$Z$45</definedName>
    <definedName name="SCDBPTASN1_0090001_25" localSheetId="3">SCDBPTASN1!$AA$45</definedName>
    <definedName name="SCDBPTASN1_0090001_3" localSheetId="3">SCDBPTASN1!$E$45</definedName>
    <definedName name="SCDBPTASN1_0090001_4" localSheetId="3">SCDBPTASN1!$F$45</definedName>
    <definedName name="SCDBPTASN1_0090001_5" localSheetId="3">SCDBPTASN1!$G$45</definedName>
    <definedName name="SCDBPTASN1_0090001_6" localSheetId="3">SCDBPTASN1!$H$45</definedName>
    <definedName name="SCDBPTASN1_0090001_7" localSheetId="3">SCDBPTASN1!$I$45</definedName>
    <definedName name="SCDBPTASN1_0090001_8" localSheetId="3">SCDBPTASN1!$J$45</definedName>
    <definedName name="SCDBPTASN1_0090001_9" localSheetId="3">SCDBPTASN1!$K$45</definedName>
    <definedName name="SCDBPTASN1_0099999_11" localSheetId="3">SCDBPTASN1!$M$89</definedName>
    <definedName name="SCDBPTASN1_0099999_12" localSheetId="3">SCDBPTASN1!$N$89</definedName>
    <definedName name="SCDBPTASN1_0099999_13" localSheetId="3">SCDBPTASN1!$O$89</definedName>
    <definedName name="SCDBPTASN1_0099999_14" localSheetId="3">SCDBPTASN1!$P$89</definedName>
    <definedName name="SCDBPTASN1_0099999_16" localSheetId="3">SCDBPTASN1!$R$89</definedName>
    <definedName name="SCDBPTASN1_0099999_17" localSheetId="3">SCDBPTASN1!$S$89</definedName>
    <definedName name="SCDBPTASN1_0099999_18" localSheetId="3">SCDBPTASN1!$T$89</definedName>
    <definedName name="SCDBPTASN1_0099999_19" localSheetId="3">SCDBPTASN1!$U$89</definedName>
    <definedName name="SCDBPTASN1_0099999_20" localSheetId="3">SCDBPTASN1!$V$89</definedName>
    <definedName name="SCDBPTASN1_0099999_21" localSheetId="3">SCDBPTASN1!$W$89</definedName>
    <definedName name="SCDBPTASN1_009BEGN_1" localSheetId="3">SCDBPTASN1!$C$44</definedName>
    <definedName name="SCDBPTASN1_009BEGN_10" localSheetId="3">SCDBPTASN1!$L$44</definedName>
    <definedName name="SCDBPTASN1_009BEGN_11" localSheetId="3">SCDBPTASN1!$M$44</definedName>
    <definedName name="SCDBPTASN1_009BEGN_12" localSheetId="3">SCDBPTASN1!$N$44</definedName>
    <definedName name="SCDBPTASN1_009BEGN_13" localSheetId="3">SCDBPTASN1!$O$44</definedName>
    <definedName name="SCDBPTASN1_009BEGN_14" localSheetId="3">SCDBPTASN1!$P$44</definedName>
    <definedName name="SCDBPTASN1_009BEGN_15" localSheetId="3">SCDBPTASN1!$Q$44</definedName>
    <definedName name="SCDBPTASN1_009BEGN_16" localSheetId="3">SCDBPTASN1!$R$44</definedName>
    <definedName name="SCDBPTASN1_009BEGN_17" localSheetId="3">SCDBPTASN1!$S$44</definedName>
    <definedName name="SCDBPTASN1_009BEGN_18" localSheetId="3">SCDBPTASN1!$T$44</definedName>
    <definedName name="SCDBPTASN1_009BEGN_19" localSheetId="3">SCDBPTASN1!$U$44</definedName>
    <definedName name="SCDBPTASN1_009BEGN_2" localSheetId="3">SCDBPTASN1!$D$44</definedName>
    <definedName name="SCDBPTASN1_009BEGN_20" localSheetId="3">SCDBPTASN1!$V$44</definedName>
    <definedName name="SCDBPTASN1_009BEGN_21" localSheetId="3">SCDBPTASN1!$W$44</definedName>
    <definedName name="SCDBPTASN1_009BEGN_22" localSheetId="3">SCDBPTASN1!$X$44</definedName>
    <definedName name="SCDBPTASN1_009BEGN_23" localSheetId="3">SCDBPTASN1!$Y$44</definedName>
    <definedName name="SCDBPTASN1_009BEGN_24" localSheetId="3">SCDBPTASN1!$Z$44</definedName>
    <definedName name="SCDBPTASN1_009BEGN_25" localSheetId="3">SCDBPTASN1!$AA$44</definedName>
    <definedName name="SCDBPTASN1_009BEGN_3" localSheetId="3">SCDBPTASN1!$E$44</definedName>
    <definedName name="SCDBPTASN1_009BEGN_4" localSheetId="3">SCDBPTASN1!$F$44</definedName>
    <definedName name="SCDBPTASN1_009BEGN_5" localSheetId="3">SCDBPTASN1!$G$44</definedName>
    <definedName name="SCDBPTASN1_009BEGN_6" localSheetId="3">SCDBPTASN1!$H$44</definedName>
    <definedName name="SCDBPTASN1_009BEGN_7" localSheetId="3">SCDBPTASN1!$I$44</definedName>
    <definedName name="SCDBPTASN1_009BEGN_8" localSheetId="3">SCDBPTASN1!$J$44</definedName>
    <definedName name="SCDBPTASN1_009BEGN_9" localSheetId="3">SCDBPTASN1!$K$44</definedName>
    <definedName name="SCDBPTASN1_009ENDI_10" localSheetId="3">SCDBPTASN1!$L$88</definedName>
    <definedName name="SCDBPTASN1_009ENDI_11" localSheetId="3">SCDBPTASN1!$M$88</definedName>
    <definedName name="SCDBPTASN1_009ENDI_12" localSheetId="3">SCDBPTASN1!$N$88</definedName>
    <definedName name="SCDBPTASN1_009ENDI_13" localSheetId="3">SCDBPTASN1!$O$88</definedName>
    <definedName name="SCDBPTASN1_009ENDI_14" localSheetId="3">SCDBPTASN1!$P$88</definedName>
    <definedName name="SCDBPTASN1_009ENDI_15" localSheetId="3">SCDBPTASN1!$Q$88</definedName>
    <definedName name="SCDBPTASN1_009ENDI_16" localSheetId="3">SCDBPTASN1!$R$88</definedName>
    <definedName name="SCDBPTASN1_009ENDI_17" localSheetId="3">SCDBPTASN1!$S$88</definedName>
    <definedName name="SCDBPTASN1_009ENDI_18" localSheetId="3">SCDBPTASN1!$T$88</definedName>
    <definedName name="SCDBPTASN1_009ENDI_19" localSheetId="3">SCDBPTASN1!$U$88</definedName>
    <definedName name="SCDBPTASN1_009ENDI_2" localSheetId="3">SCDBPTASN1!$D$88</definedName>
    <definedName name="SCDBPTASN1_009ENDI_20" localSheetId="3">SCDBPTASN1!$V$88</definedName>
    <definedName name="SCDBPTASN1_009ENDI_21" localSheetId="3">SCDBPTASN1!$W$88</definedName>
    <definedName name="SCDBPTASN1_009ENDI_22" localSheetId="3">SCDBPTASN1!$X$88</definedName>
    <definedName name="SCDBPTASN1_009ENDI_23" localSheetId="3">SCDBPTASN1!$Y$88</definedName>
    <definedName name="SCDBPTASN1_009ENDI_24" localSheetId="3">SCDBPTASN1!$Z$88</definedName>
    <definedName name="SCDBPTASN1_009ENDI_25" localSheetId="3">SCDBPTASN1!$AA$88</definedName>
    <definedName name="SCDBPTASN1_009ENDI_3" localSheetId="3">SCDBPTASN1!$E$88</definedName>
    <definedName name="SCDBPTASN1_009ENDI_4" localSheetId="3">SCDBPTASN1!$F$88</definedName>
    <definedName name="SCDBPTASN1_009ENDI_5" localSheetId="3">SCDBPTASN1!$G$88</definedName>
    <definedName name="SCDBPTASN1_009ENDI_6" localSheetId="3">SCDBPTASN1!$H$88</definedName>
    <definedName name="SCDBPTASN1_009ENDI_7" localSheetId="3">SCDBPTASN1!$I$88</definedName>
    <definedName name="SCDBPTASN1_009ENDI_8" localSheetId="3">SCDBPTASN1!$J$88</definedName>
    <definedName name="SCDBPTASN1_009ENDI_9" localSheetId="3">SCDBPTASN1!$K$88</definedName>
    <definedName name="SCDBPTASN1_0100000_Range" localSheetId="3">SCDBPTASN1!$C$90:$AA$92</definedName>
    <definedName name="SCDBPTASN1_0109999_11" localSheetId="3">SCDBPTASN1!$M$93</definedName>
    <definedName name="SCDBPTASN1_0109999_12" localSheetId="3">SCDBPTASN1!$N$93</definedName>
    <definedName name="SCDBPTASN1_0109999_13" localSheetId="3">SCDBPTASN1!$O$93</definedName>
    <definedName name="SCDBPTASN1_0109999_14" localSheetId="3">SCDBPTASN1!$P$93</definedName>
    <definedName name="SCDBPTASN1_0109999_16" localSheetId="3">SCDBPTASN1!$R$93</definedName>
    <definedName name="SCDBPTASN1_0109999_17" localSheetId="3">SCDBPTASN1!$S$93</definedName>
    <definedName name="SCDBPTASN1_0109999_18" localSheetId="3">SCDBPTASN1!$T$93</definedName>
    <definedName name="SCDBPTASN1_0109999_19" localSheetId="3">SCDBPTASN1!$U$93</definedName>
    <definedName name="SCDBPTASN1_0109999_20" localSheetId="3">SCDBPTASN1!$V$93</definedName>
    <definedName name="SCDBPTASN1_0109999_21" localSheetId="3">SCDBPTASN1!$W$93</definedName>
    <definedName name="SCDBPTASN1_010BEGN_1" localSheetId="3">SCDBPTASN1!$C$90</definedName>
    <definedName name="SCDBPTASN1_010BEGN_10" localSheetId="3">SCDBPTASN1!$L$90</definedName>
    <definedName name="SCDBPTASN1_010BEGN_11" localSheetId="3">SCDBPTASN1!$M$90</definedName>
    <definedName name="SCDBPTASN1_010BEGN_12" localSheetId="3">SCDBPTASN1!$N$90</definedName>
    <definedName name="SCDBPTASN1_010BEGN_13" localSheetId="3">SCDBPTASN1!$O$90</definedName>
    <definedName name="SCDBPTASN1_010BEGN_14" localSheetId="3">SCDBPTASN1!$P$90</definedName>
    <definedName name="SCDBPTASN1_010BEGN_15" localSheetId="3">SCDBPTASN1!$Q$90</definedName>
    <definedName name="SCDBPTASN1_010BEGN_16" localSheetId="3">SCDBPTASN1!$R$90</definedName>
    <definedName name="SCDBPTASN1_010BEGN_17" localSheetId="3">SCDBPTASN1!$S$90</definedName>
    <definedName name="SCDBPTASN1_010BEGN_18" localSheetId="3">SCDBPTASN1!$T$90</definedName>
    <definedName name="SCDBPTASN1_010BEGN_19" localSheetId="3">SCDBPTASN1!$U$90</definedName>
    <definedName name="SCDBPTASN1_010BEGN_2" localSheetId="3">SCDBPTASN1!$D$90</definedName>
    <definedName name="SCDBPTASN1_010BEGN_20" localSheetId="3">SCDBPTASN1!$V$90</definedName>
    <definedName name="SCDBPTASN1_010BEGN_21" localSheetId="3">SCDBPTASN1!$W$90</definedName>
    <definedName name="SCDBPTASN1_010BEGN_22" localSheetId="3">SCDBPTASN1!$X$90</definedName>
    <definedName name="SCDBPTASN1_010BEGN_23" localSheetId="3">SCDBPTASN1!$Y$90</definedName>
    <definedName name="SCDBPTASN1_010BEGN_24" localSheetId="3">SCDBPTASN1!$Z$90</definedName>
    <definedName name="SCDBPTASN1_010BEGN_25" localSheetId="3">SCDBPTASN1!$AA$90</definedName>
    <definedName name="SCDBPTASN1_010BEGN_3" localSheetId="3">SCDBPTASN1!$E$90</definedName>
    <definedName name="SCDBPTASN1_010BEGN_4" localSheetId="3">SCDBPTASN1!$F$90</definedName>
    <definedName name="SCDBPTASN1_010BEGN_5" localSheetId="3">SCDBPTASN1!$G$90</definedName>
    <definedName name="SCDBPTASN1_010BEGN_6" localSheetId="3">SCDBPTASN1!$H$90</definedName>
    <definedName name="SCDBPTASN1_010BEGN_7" localSheetId="3">SCDBPTASN1!$I$90</definedName>
    <definedName name="SCDBPTASN1_010BEGN_8" localSheetId="3">SCDBPTASN1!$J$90</definedName>
    <definedName name="SCDBPTASN1_010BEGN_9" localSheetId="3">SCDBPTASN1!$K$90</definedName>
    <definedName name="SCDBPTASN1_010ENDI_10" localSheetId="3">SCDBPTASN1!$L$92</definedName>
    <definedName name="SCDBPTASN1_010ENDI_11" localSheetId="3">SCDBPTASN1!$M$92</definedName>
    <definedName name="SCDBPTASN1_010ENDI_12" localSheetId="3">SCDBPTASN1!$N$92</definedName>
    <definedName name="SCDBPTASN1_010ENDI_13" localSheetId="3">SCDBPTASN1!$O$92</definedName>
    <definedName name="SCDBPTASN1_010ENDI_14" localSheetId="3">SCDBPTASN1!$P$92</definedName>
    <definedName name="SCDBPTASN1_010ENDI_15" localSheetId="3">SCDBPTASN1!$Q$92</definedName>
    <definedName name="SCDBPTASN1_010ENDI_16" localSheetId="3">SCDBPTASN1!$R$92</definedName>
    <definedName name="SCDBPTASN1_010ENDI_17" localSheetId="3">SCDBPTASN1!$S$92</definedName>
    <definedName name="SCDBPTASN1_010ENDI_18" localSheetId="3">SCDBPTASN1!$T$92</definedName>
    <definedName name="SCDBPTASN1_010ENDI_19" localSheetId="3">SCDBPTASN1!$U$92</definedName>
    <definedName name="SCDBPTASN1_010ENDI_2" localSheetId="3">SCDBPTASN1!$D$92</definedName>
    <definedName name="SCDBPTASN1_010ENDI_20" localSheetId="3">SCDBPTASN1!$V$92</definedName>
    <definedName name="SCDBPTASN1_010ENDI_21" localSheetId="3">SCDBPTASN1!$W$92</definedName>
    <definedName name="SCDBPTASN1_010ENDI_22" localSheetId="3">SCDBPTASN1!$X$92</definedName>
    <definedName name="SCDBPTASN1_010ENDI_23" localSheetId="3">SCDBPTASN1!$Y$92</definedName>
    <definedName name="SCDBPTASN1_010ENDI_24" localSheetId="3">SCDBPTASN1!$Z$92</definedName>
    <definedName name="SCDBPTASN1_010ENDI_25" localSheetId="3">SCDBPTASN1!$AA$92</definedName>
    <definedName name="SCDBPTASN1_010ENDI_3" localSheetId="3">SCDBPTASN1!$E$92</definedName>
    <definedName name="SCDBPTASN1_010ENDI_4" localSheetId="3">SCDBPTASN1!$F$92</definedName>
    <definedName name="SCDBPTASN1_010ENDI_5" localSheetId="3">SCDBPTASN1!$G$92</definedName>
    <definedName name="SCDBPTASN1_010ENDI_6" localSheetId="3">SCDBPTASN1!$H$92</definedName>
    <definedName name="SCDBPTASN1_010ENDI_7" localSheetId="3">SCDBPTASN1!$I$92</definedName>
    <definedName name="SCDBPTASN1_010ENDI_8" localSheetId="3">SCDBPTASN1!$J$92</definedName>
    <definedName name="SCDBPTASN1_010ENDI_9" localSheetId="3">SCDBPTASN1!$K$92</definedName>
    <definedName name="SCDBPTASN1_0110000_Range" localSheetId="3">SCDBPTASN1!$C$94:$AA$96</definedName>
    <definedName name="SCDBPTASN1_0119999_11" localSheetId="3">SCDBPTASN1!$M$97</definedName>
    <definedName name="SCDBPTASN1_0119999_12" localSheetId="3">SCDBPTASN1!$N$97</definedName>
    <definedName name="SCDBPTASN1_0119999_13" localSheetId="3">SCDBPTASN1!$O$97</definedName>
    <definedName name="SCDBPTASN1_0119999_14" localSheetId="3">SCDBPTASN1!$P$97</definedName>
    <definedName name="SCDBPTASN1_0119999_16" localSheetId="3">SCDBPTASN1!$R$97</definedName>
    <definedName name="SCDBPTASN1_0119999_17" localSheetId="3">SCDBPTASN1!$S$97</definedName>
    <definedName name="SCDBPTASN1_0119999_18" localSheetId="3">SCDBPTASN1!$T$97</definedName>
    <definedName name="SCDBPTASN1_0119999_19" localSheetId="3">SCDBPTASN1!$U$97</definedName>
    <definedName name="SCDBPTASN1_0119999_20" localSheetId="3">SCDBPTASN1!$V$97</definedName>
    <definedName name="SCDBPTASN1_0119999_21" localSheetId="3">SCDBPTASN1!$W$97</definedName>
    <definedName name="SCDBPTASN1_011BEGN_1" localSheetId="3">SCDBPTASN1!$C$94</definedName>
    <definedName name="SCDBPTASN1_011BEGN_10" localSheetId="3">SCDBPTASN1!$L$94</definedName>
    <definedName name="SCDBPTASN1_011BEGN_11" localSheetId="3">SCDBPTASN1!$M$94</definedName>
    <definedName name="SCDBPTASN1_011BEGN_12" localSheetId="3">SCDBPTASN1!$N$94</definedName>
    <definedName name="SCDBPTASN1_011BEGN_13" localSheetId="3">SCDBPTASN1!$O$94</definedName>
    <definedName name="SCDBPTASN1_011BEGN_14" localSheetId="3">SCDBPTASN1!$P$94</definedName>
    <definedName name="SCDBPTASN1_011BEGN_15" localSheetId="3">SCDBPTASN1!$Q$94</definedName>
    <definedName name="SCDBPTASN1_011BEGN_16" localSheetId="3">SCDBPTASN1!$R$94</definedName>
    <definedName name="SCDBPTASN1_011BEGN_17" localSheetId="3">SCDBPTASN1!$S$94</definedName>
    <definedName name="SCDBPTASN1_011BEGN_18" localSheetId="3">SCDBPTASN1!$T$94</definedName>
    <definedName name="SCDBPTASN1_011BEGN_19" localSheetId="3">SCDBPTASN1!$U$94</definedName>
    <definedName name="SCDBPTASN1_011BEGN_2" localSheetId="3">SCDBPTASN1!$D$94</definedName>
    <definedName name="SCDBPTASN1_011BEGN_20" localSheetId="3">SCDBPTASN1!$V$94</definedName>
    <definedName name="SCDBPTASN1_011BEGN_21" localSheetId="3">SCDBPTASN1!$W$94</definedName>
    <definedName name="SCDBPTASN1_011BEGN_22" localSheetId="3">SCDBPTASN1!$X$94</definedName>
    <definedName name="SCDBPTASN1_011BEGN_23" localSheetId="3">SCDBPTASN1!$Y$94</definedName>
    <definedName name="SCDBPTASN1_011BEGN_24" localSheetId="3">SCDBPTASN1!$Z$94</definedName>
    <definedName name="SCDBPTASN1_011BEGN_25" localSheetId="3">SCDBPTASN1!$AA$94</definedName>
    <definedName name="SCDBPTASN1_011BEGN_3" localSheetId="3">SCDBPTASN1!$E$94</definedName>
    <definedName name="SCDBPTASN1_011BEGN_4" localSheetId="3">SCDBPTASN1!$F$94</definedName>
    <definedName name="SCDBPTASN1_011BEGN_5" localSheetId="3">SCDBPTASN1!$G$94</definedName>
    <definedName name="SCDBPTASN1_011BEGN_6" localSheetId="3">SCDBPTASN1!$H$94</definedName>
    <definedName name="SCDBPTASN1_011BEGN_7" localSheetId="3">SCDBPTASN1!$I$94</definedName>
    <definedName name="SCDBPTASN1_011BEGN_8" localSheetId="3">SCDBPTASN1!$J$94</definedName>
    <definedName name="SCDBPTASN1_011BEGN_9" localSheetId="3">SCDBPTASN1!$K$94</definedName>
    <definedName name="SCDBPTASN1_011ENDI_10" localSheetId="3">SCDBPTASN1!$L$96</definedName>
    <definedName name="SCDBPTASN1_011ENDI_11" localSheetId="3">SCDBPTASN1!$M$96</definedName>
    <definedName name="SCDBPTASN1_011ENDI_12" localSheetId="3">SCDBPTASN1!$N$96</definedName>
    <definedName name="SCDBPTASN1_011ENDI_13" localSheetId="3">SCDBPTASN1!$O$96</definedName>
    <definedName name="SCDBPTASN1_011ENDI_14" localSheetId="3">SCDBPTASN1!$P$96</definedName>
    <definedName name="SCDBPTASN1_011ENDI_15" localSheetId="3">SCDBPTASN1!$Q$96</definedName>
    <definedName name="SCDBPTASN1_011ENDI_16" localSheetId="3">SCDBPTASN1!$R$96</definedName>
    <definedName name="SCDBPTASN1_011ENDI_17" localSheetId="3">SCDBPTASN1!$S$96</definedName>
    <definedName name="SCDBPTASN1_011ENDI_18" localSheetId="3">SCDBPTASN1!$T$96</definedName>
    <definedName name="SCDBPTASN1_011ENDI_19" localSheetId="3">SCDBPTASN1!$U$96</definedName>
    <definedName name="SCDBPTASN1_011ENDI_2" localSheetId="3">SCDBPTASN1!$D$96</definedName>
    <definedName name="SCDBPTASN1_011ENDI_20" localSheetId="3">SCDBPTASN1!$V$96</definedName>
    <definedName name="SCDBPTASN1_011ENDI_21" localSheetId="3">SCDBPTASN1!$W$96</definedName>
    <definedName name="SCDBPTASN1_011ENDI_22" localSheetId="3">SCDBPTASN1!$X$96</definedName>
    <definedName name="SCDBPTASN1_011ENDI_23" localSheetId="3">SCDBPTASN1!$Y$96</definedName>
    <definedName name="SCDBPTASN1_011ENDI_24" localSheetId="3">SCDBPTASN1!$Z$96</definedName>
    <definedName name="SCDBPTASN1_011ENDI_25" localSheetId="3">SCDBPTASN1!$AA$96</definedName>
    <definedName name="SCDBPTASN1_011ENDI_3" localSheetId="3">SCDBPTASN1!$E$96</definedName>
    <definedName name="SCDBPTASN1_011ENDI_4" localSheetId="3">SCDBPTASN1!$F$96</definedName>
    <definedName name="SCDBPTASN1_011ENDI_5" localSheetId="3">SCDBPTASN1!$G$96</definedName>
    <definedName name="SCDBPTASN1_011ENDI_6" localSheetId="3">SCDBPTASN1!$H$96</definedName>
    <definedName name="SCDBPTASN1_011ENDI_7" localSheetId="3">SCDBPTASN1!$I$96</definedName>
    <definedName name="SCDBPTASN1_011ENDI_8" localSheetId="3">SCDBPTASN1!$J$96</definedName>
    <definedName name="SCDBPTASN1_011ENDI_9" localSheetId="3">SCDBPTASN1!$K$96</definedName>
    <definedName name="SCDBPTASN1_0120000_Range" localSheetId="3">SCDBPTASN1!$C$98:$AA$159</definedName>
    <definedName name="SCDBPTASN1_0120001_1" localSheetId="3">SCDBPTASN1!$C$99</definedName>
    <definedName name="SCDBPTASN1_0120001_10" localSheetId="3">SCDBPTASN1!$L$99</definedName>
    <definedName name="SCDBPTASN1_0120001_11" localSheetId="3">SCDBPTASN1!$M$99</definedName>
    <definedName name="SCDBPTASN1_0120001_12" localSheetId="3">SCDBPTASN1!$N$99</definedName>
    <definedName name="SCDBPTASN1_0120001_13" localSheetId="3">SCDBPTASN1!$O$99</definedName>
    <definedName name="SCDBPTASN1_0120001_14" localSheetId="3">SCDBPTASN1!$P$99</definedName>
    <definedName name="SCDBPTASN1_0120001_15" localSheetId="3">SCDBPTASN1!$Q$99</definedName>
    <definedName name="SCDBPTASN1_0120001_16" localSheetId="3">SCDBPTASN1!$R$99</definedName>
    <definedName name="SCDBPTASN1_0120001_17" localSheetId="3">SCDBPTASN1!$S$99</definedName>
    <definedName name="SCDBPTASN1_0120001_18" localSheetId="3">SCDBPTASN1!$T$99</definedName>
    <definedName name="SCDBPTASN1_0120001_19" localSheetId="3">SCDBPTASN1!$U$99</definedName>
    <definedName name="SCDBPTASN1_0120001_2" localSheetId="3">SCDBPTASN1!$D$99</definedName>
    <definedName name="SCDBPTASN1_0120001_20" localSheetId="3">SCDBPTASN1!$V$99</definedName>
    <definedName name="SCDBPTASN1_0120001_21" localSheetId="3">SCDBPTASN1!$W$99</definedName>
    <definedName name="SCDBPTASN1_0120001_22" localSheetId="3">SCDBPTASN1!$X$99</definedName>
    <definedName name="SCDBPTASN1_0120001_23" localSheetId="3">SCDBPTASN1!$Y$99</definedName>
    <definedName name="SCDBPTASN1_0120001_24" localSheetId="3">SCDBPTASN1!$Z$99</definedName>
    <definedName name="SCDBPTASN1_0120001_25" localSheetId="3">SCDBPTASN1!$AA$99</definedName>
    <definedName name="SCDBPTASN1_0120001_3" localSheetId="3">SCDBPTASN1!$E$99</definedName>
    <definedName name="SCDBPTASN1_0120001_4" localSheetId="3">SCDBPTASN1!$F$99</definedName>
    <definedName name="SCDBPTASN1_0120001_5" localSheetId="3">SCDBPTASN1!$G$99</definedName>
    <definedName name="SCDBPTASN1_0120001_6" localSheetId="3">SCDBPTASN1!$H$99</definedName>
    <definedName name="SCDBPTASN1_0120001_7" localSheetId="3">SCDBPTASN1!$I$99</definedName>
    <definedName name="SCDBPTASN1_0120001_8" localSheetId="3">SCDBPTASN1!$J$99</definedName>
    <definedName name="SCDBPTASN1_0120001_9" localSheetId="3">SCDBPTASN1!$K$99</definedName>
    <definedName name="SCDBPTASN1_0129999_11" localSheetId="3">SCDBPTASN1!$M$160</definedName>
    <definedName name="SCDBPTASN1_0129999_12" localSheetId="3">SCDBPTASN1!$N$160</definedName>
    <definedName name="SCDBPTASN1_0129999_13" localSheetId="3">SCDBPTASN1!$O$160</definedName>
    <definedName name="SCDBPTASN1_0129999_14" localSheetId="3">SCDBPTASN1!$P$160</definedName>
    <definedName name="SCDBPTASN1_0129999_16" localSheetId="3">SCDBPTASN1!$R$160</definedName>
    <definedName name="SCDBPTASN1_0129999_17" localSheetId="3">SCDBPTASN1!$S$160</definedName>
    <definedName name="SCDBPTASN1_0129999_18" localSheetId="3">SCDBPTASN1!$T$160</definedName>
    <definedName name="SCDBPTASN1_0129999_19" localSheetId="3">SCDBPTASN1!$U$160</definedName>
    <definedName name="SCDBPTASN1_0129999_20" localSheetId="3">SCDBPTASN1!$V$160</definedName>
    <definedName name="SCDBPTASN1_0129999_21" localSheetId="3">SCDBPTASN1!$W$160</definedName>
    <definedName name="SCDBPTASN1_012BEGN_1" localSheetId="3">SCDBPTASN1!$C$98</definedName>
    <definedName name="SCDBPTASN1_012BEGN_10" localSheetId="3">SCDBPTASN1!$L$98</definedName>
    <definedName name="SCDBPTASN1_012BEGN_11" localSheetId="3">SCDBPTASN1!$M$98</definedName>
    <definedName name="SCDBPTASN1_012BEGN_12" localSheetId="3">SCDBPTASN1!$N$98</definedName>
    <definedName name="SCDBPTASN1_012BEGN_13" localSheetId="3">SCDBPTASN1!$O$98</definedName>
    <definedName name="SCDBPTASN1_012BEGN_14" localSheetId="3">SCDBPTASN1!$P$98</definedName>
    <definedName name="SCDBPTASN1_012BEGN_15" localSheetId="3">SCDBPTASN1!$Q$98</definedName>
    <definedName name="SCDBPTASN1_012BEGN_16" localSheetId="3">SCDBPTASN1!$R$98</definedName>
    <definedName name="SCDBPTASN1_012BEGN_17" localSheetId="3">SCDBPTASN1!$S$98</definedName>
    <definedName name="SCDBPTASN1_012BEGN_18" localSheetId="3">SCDBPTASN1!$T$98</definedName>
    <definedName name="SCDBPTASN1_012BEGN_19" localSheetId="3">SCDBPTASN1!$U$98</definedName>
    <definedName name="SCDBPTASN1_012BEGN_2" localSheetId="3">SCDBPTASN1!$D$98</definedName>
    <definedName name="SCDBPTASN1_012BEGN_20" localSheetId="3">SCDBPTASN1!$V$98</definedName>
    <definedName name="SCDBPTASN1_012BEGN_21" localSheetId="3">SCDBPTASN1!$W$98</definedName>
    <definedName name="SCDBPTASN1_012BEGN_22" localSheetId="3">SCDBPTASN1!$X$98</definedName>
    <definedName name="SCDBPTASN1_012BEGN_23" localSheetId="3">SCDBPTASN1!$Y$98</definedName>
    <definedName name="SCDBPTASN1_012BEGN_24" localSheetId="3">SCDBPTASN1!$Z$98</definedName>
    <definedName name="SCDBPTASN1_012BEGN_25" localSheetId="3">SCDBPTASN1!$AA$98</definedName>
    <definedName name="SCDBPTASN1_012BEGN_3" localSheetId="3">SCDBPTASN1!$E$98</definedName>
    <definedName name="SCDBPTASN1_012BEGN_4" localSheetId="3">SCDBPTASN1!$F$98</definedName>
    <definedName name="SCDBPTASN1_012BEGN_5" localSheetId="3">SCDBPTASN1!$G$98</definedName>
    <definedName name="SCDBPTASN1_012BEGN_6" localSheetId="3">SCDBPTASN1!$H$98</definedName>
    <definedName name="SCDBPTASN1_012BEGN_7" localSheetId="3">SCDBPTASN1!$I$98</definedName>
    <definedName name="SCDBPTASN1_012BEGN_8" localSheetId="3">SCDBPTASN1!$J$98</definedName>
    <definedName name="SCDBPTASN1_012BEGN_9" localSheetId="3">SCDBPTASN1!$K$98</definedName>
    <definedName name="SCDBPTASN1_012ENDI_10" localSheetId="3">SCDBPTASN1!$L$159</definedName>
    <definedName name="SCDBPTASN1_012ENDI_11" localSheetId="3">SCDBPTASN1!$M$159</definedName>
    <definedName name="SCDBPTASN1_012ENDI_12" localSheetId="3">SCDBPTASN1!$N$159</definedName>
    <definedName name="SCDBPTASN1_012ENDI_13" localSheetId="3">SCDBPTASN1!$O$159</definedName>
    <definedName name="SCDBPTASN1_012ENDI_14" localSheetId="3">SCDBPTASN1!$P$159</definedName>
    <definedName name="SCDBPTASN1_012ENDI_15" localSheetId="3">SCDBPTASN1!$Q$159</definedName>
    <definedName name="SCDBPTASN1_012ENDI_16" localSheetId="3">SCDBPTASN1!$R$159</definedName>
    <definedName name="SCDBPTASN1_012ENDI_17" localSheetId="3">SCDBPTASN1!$S$159</definedName>
    <definedName name="SCDBPTASN1_012ENDI_18" localSheetId="3">SCDBPTASN1!$T$159</definedName>
    <definedName name="SCDBPTASN1_012ENDI_19" localSheetId="3">SCDBPTASN1!$U$159</definedName>
    <definedName name="SCDBPTASN1_012ENDI_2" localSheetId="3">SCDBPTASN1!$D$159</definedName>
    <definedName name="SCDBPTASN1_012ENDI_20" localSheetId="3">SCDBPTASN1!$V$159</definedName>
    <definedName name="SCDBPTASN1_012ENDI_21" localSheetId="3">SCDBPTASN1!$W$159</definedName>
    <definedName name="SCDBPTASN1_012ENDI_22" localSheetId="3">SCDBPTASN1!$X$159</definedName>
    <definedName name="SCDBPTASN1_012ENDI_23" localSheetId="3">SCDBPTASN1!$Y$159</definedName>
    <definedName name="SCDBPTASN1_012ENDI_24" localSheetId="3">SCDBPTASN1!$Z$159</definedName>
    <definedName name="SCDBPTASN1_012ENDI_25" localSheetId="3">SCDBPTASN1!$AA$159</definedName>
    <definedName name="SCDBPTASN1_012ENDI_3" localSheetId="3">SCDBPTASN1!$E$159</definedName>
    <definedName name="SCDBPTASN1_012ENDI_4" localSheetId="3">SCDBPTASN1!$F$159</definedName>
    <definedName name="SCDBPTASN1_012ENDI_5" localSheetId="3">SCDBPTASN1!$G$159</definedName>
    <definedName name="SCDBPTASN1_012ENDI_6" localSheetId="3">SCDBPTASN1!$H$159</definedName>
    <definedName name="SCDBPTASN1_012ENDI_7" localSheetId="3">SCDBPTASN1!$I$159</definedName>
    <definedName name="SCDBPTASN1_012ENDI_8" localSheetId="3">SCDBPTASN1!$J$159</definedName>
    <definedName name="SCDBPTASN1_012ENDI_9" localSheetId="3">SCDBPTASN1!$K$159</definedName>
    <definedName name="SCDBPTASN1_0130000_Range" localSheetId="3">SCDBPTASN1!$C$161:$AA$163</definedName>
    <definedName name="SCDBPTASN1_0139999_11" localSheetId="3">SCDBPTASN1!$M$164</definedName>
    <definedName name="SCDBPTASN1_0139999_12" localSheetId="3">SCDBPTASN1!$N$164</definedName>
    <definedName name="SCDBPTASN1_0139999_13" localSheetId="3">SCDBPTASN1!$O$164</definedName>
    <definedName name="SCDBPTASN1_0139999_14" localSheetId="3">SCDBPTASN1!$P$164</definedName>
    <definedName name="SCDBPTASN1_0139999_16" localSheetId="3">SCDBPTASN1!$R$164</definedName>
    <definedName name="SCDBPTASN1_0139999_17" localSheetId="3">SCDBPTASN1!$S$164</definedName>
    <definedName name="SCDBPTASN1_0139999_18" localSheetId="3">SCDBPTASN1!$T$164</definedName>
    <definedName name="SCDBPTASN1_0139999_19" localSheetId="3">SCDBPTASN1!$U$164</definedName>
    <definedName name="SCDBPTASN1_0139999_20" localSheetId="3">SCDBPTASN1!$V$164</definedName>
    <definedName name="SCDBPTASN1_0139999_21" localSheetId="3">SCDBPTASN1!$W$164</definedName>
    <definedName name="SCDBPTASN1_013BEGN_1" localSheetId="3">SCDBPTASN1!$C$161</definedName>
    <definedName name="SCDBPTASN1_013BEGN_10" localSheetId="3">SCDBPTASN1!$L$161</definedName>
    <definedName name="SCDBPTASN1_013BEGN_11" localSheetId="3">SCDBPTASN1!$M$161</definedName>
    <definedName name="SCDBPTASN1_013BEGN_12" localSheetId="3">SCDBPTASN1!$N$161</definedName>
    <definedName name="SCDBPTASN1_013BEGN_13" localSheetId="3">SCDBPTASN1!$O$161</definedName>
    <definedName name="SCDBPTASN1_013BEGN_14" localSheetId="3">SCDBPTASN1!$P$161</definedName>
    <definedName name="SCDBPTASN1_013BEGN_15" localSheetId="3">SCDBPTASN1!$Q$161</definedName>
    <definedName name="SCDBPTASN1_013BEGN_16" localSheetId="3">SCDBPTASN1!$R$161</definedName>
    <definedName name="SCDBPTASN1_013BEGN_17" localSheetId="3">SCDBPTASN1!$S$161</definedName>
    <definedName name="SCDBPTASN1_013BEGN_18" localSheetId="3">SCDBPTASN1!$T$161</definedName>
    <definedName name="SCDBPTASN1_013BEGN_19" localSheetId="3">SCDBPTASN1!$U$161</definedName>
    <definedName name="SCDBPTASN1_013BEGN_2" localSheetId="3">SCDBPTASN1!$D$161</definedName>
    <definedName name="SCDBPTASN1_013BEGN_20" localSheetId="3">SCDBPTASN1!$V$161</definedName>
    <definedName name="SCDBPTASN1_013BEGN_21" localSheetId="3">SCDBPTASN1!$W$161</definedName>
    <definedName name="SCDBPTASN1_013BEGN_22" localSheetId="3">SCDBPTASN1!$X$161</definedName>
    <definedName name="SCDBPTASN1_013BEGN_23" localSheetId="3">SCDBPTASN1!$Y$161</definedName>
    <definedName name="SCDBPTASN1_013BEGN_24" localSheetId="3">SCDBPTASN1!$Z$161</definedName>
    <definedName name="SCDBPTASN1_013BEGN_25" localSheetId="3">SCDBPTASN1!$AA$161</definedName>
    <definedName name="SCDBPTASN1_013BEGN_3" localSheetId="3">SCDBPTASN1!$E$161</definedName>
    <definedName name="SCDBPTASN1_013BEGN_4" localSheetId="3">SCDBPTASN1!$F$161</definedName>
    <definedName name="SCDBPTASN1_013BEGN_5" localSheetId="3">SCDBPTASN1!$G$161</definedName>
    <definedName name="SCDBPTASN1_013BEGN_6" localSheetId="3">SCDBPTASN1!$H$161</definedName>
    <definedName name="SCDBPTASN1_013BEGN_7" localSheetId="3">SCDBPTASN1!$I$161</definedName>
    <definedName name="SCDBPTASN1_013BEGN_8" localSheetId="3">SCDBPTASN1!$J$161</definedName>
    <definedName name="SCDBPTASN1_013BEGN_9" localSheetId="3">SCDBPTASN1!$K$161</definedName>
    <definedName name="SCDBPTASN1_013ENDI_10" localSheetId="3">SCDBPTASN1!$L$163</definedName>
    <definedName name="SCDBPTASN1_013ENDI_11" localSheetId="3">SCDBPTASN1!$M$163</definedName>
    <definedName name="SCDBPTASN1_013ENDI_12" localSheetId="3">SCDBPTASN1!$N$163</definedName>
    <definedName name="SCDBPTASN1_013ENDI_13" localSheetId="3">SCDBPTASN1!$O$163</definedName>
    <definedName name="SCDBPTASN1_013ENDI_14" localSheetId="3">SCDBPTASN1!$P$163</definedName>
    <definedName name="SCDBPTASN1_013ENDI_15" localSheetId="3">SCDBPTASN1!$Q$163</definedName>
    <definedName name="SCDBPTASN1_013ENDI_16" localSheetId="3">SCDBPTASN1!$R$163</definedName>
    <definedName name="SCDBPTASN1_013ENDI_17" localSheetId="3">SCDBPTASN1!$S$163</definedName>
    <definedName name="SCDBPTASN1_013ENDI_18" localSheetId="3">SCDBPTASN1!$T$163</definedName>
    <definedName name="SCDBPTASN1_013ENDI_19" localSheetId="3">SCDBPTASN1!$U$163</definedName>
    <definedName name="SCDBPTASN1_013ENDI_2" localSheetId="3">SCDBPTASN1!$D$163</definedName>
    <definedName name="SCDBPTASN1_013ENDI_20" localSheetId="3">SCDBPTASN1!$V$163</definedName>
    <definedName name="SCDBPTASN1_013ENDI_21" localSheetId="3">SCDBPTASN1!$W$163</definedName>
    <definedName name="SCDBPTASN1_013ENDI_22" localSheetId="3">SCDBPTASN1!$X$163</definedName>
    <definedName name="SCDBPTASN1_013ENDI_23" localSheetId="3">SCDBPTASN1!$Y$163</definedName>
    <definedName name="SCDBPTASN1_013ENDI_24" localSheetId="3">SCDBPTASN1!$Z$163</definedName>
    <definedName name="SCDBPTASN1_013ENDI_25" localSheetId="3">SCDBPTASN1!$AA$163</definedName>
    <definedName name="SCDBPTASN1_013ENDI_3" localSheetId="3">SCDBPTASN1!$E$163</definedName>
    <definedName name="SCDBPTASN1_013ENDI_4" localSheetId="3">SCDBPTASN1!$F$163</definedName>
    <definedName name="SCDBPTASN1_013ENDI_5" localSheetId="3">SCDBPTASN1!$G$163</definedName>
    <definedName name="SCDBPTASN1_013ENDI_6" localSheetId="3">SCDBPTASN1!$H$163</definedName>
    <definedName name="SCDBPTASN1_013ENDI_7" localSheetId="3">SCDBPTASN1!$I$163</definedName>
    <definedName name="SCDBPTASN1_013ENDI_8" localSheetId="3">SCDBPTASN1!$J$163</definedName>
    <definedName name="SCDBPTASN1_013ENDI_9" localSheetId="3">SCDBPTASN1!$K$163</definedName>
    <definedName name="SCDBPTASN1_0149999_11" localSheetId="3">SCDBPTASN1!$M$165</definedName>
    <definedName name="SCDBPTASN1_0149999_12" localSheetId="3">SCDBPTASN1!$N$165</definedName>
    <definedName name="SCDBPTASN1_0149999_13" localSheetId="3">SCDBPTASN1!$O$165</definedName>
    <definedName name="SCDBPTASN1_0149999_14" localSheetId="3">SCDBPTASN1!$P$165</definedName>
    <definedName name="SCDBPTASN1_0149999_16" localSheetId="3">SCDBPTASN1!$R$165</definedName>
    <definedName name="SCDBPTASN1_0149999_17" localSheetId="3">SCDBPTASN1!$S$165</definedName>
    <definedName name="SCDBPTASN1_0149999_18" localSheetId="3">SCDBPTASN1!$T$165</definedName>
    <definedName name="SCDBPTASN1_0149999_19" localSheetId="3">SCDBPTASN1!$U$165</definedName>
    <definedName name="SCDBPTASN1_0149999_20" localSheetId="3">SCDBPTASN1!$V$165</definedName>
    <definedName name="SCDBPTASN1_0149999_21" localSheetId="3">SCDBPTASN1!$W$165</definedName>
    <definedName name="SCDBPTASN1_0150000_Range" localSheetId="3">SCDBPTASN1!$C$166:$AA$168</definedName>
    <definedName name="SCDBPTASN1_0159999_11" localSheetId="3">SCDBPTASN1!$M$169</definedName>
    <definedName name="SCDBPTASN1_0159999_12" localSheetId="3">SCDBPTASN1!$N$169</definedName>
    <definedName name="SCDBPTASN1_0159999_13" localSheetId="3">SCDBPTASN1!$O$169</definedName>
    <definedName name="SCDBPTASN1_0159999_14" localSheetId="3">SCDBPTASN1!$P$169</definedName>
    <definedName name="SCDBPTASN1_0159999_16" localSheetId="3">SCDBPTASN1!$R$169</definedName>
    <definedName name="SCDBPTASN1_0159999_17" localSheetId="3">SCDBPTASN1!$S$169</definedName>
    <definedName name="SCDBPTASN1_0159999_18" localSheetId="3">SCDBPTASN1!$T$169</definedName>
    <definedName name="SCDBPTASN1_0159999_19" localSheetId="3">SCDBPTASN1!$U$169</definedName>
    <definedName name="SCDBPTASN1_0159999_20" localSheetId="3">SCDBPTASN1!$V$169</definedName>
    <definedName name="SCDBPTASN1_0159999_21" localSheetId="3">SCDBPTASN1!$W$169</definedName>
    <definedName name="SCDBPTASN1_015BEGN_1" localSheetId="3">SCDBPTASN1!$C$166</definedName>
    <definedName name="SCDBPTASN1_015BEGN_10" localSheetId="3">SCDBPTASN1!$L$166</definedName>
    <definedName name="SCDBPTASN1_015BEGN_11" localSheetId="3">SCDBPTASN1!$M$166</definedName>
    <definedName name="SCDBPTASN1_015BEGN_12" localSheetId="3">SCDBPTASN1!$N$166</definedName>
    <definedName name="SCDBPTASN1_015BEGN_13" localSheetId="3">SCDBPTASN1!$O$166</definedName>
    <definedName name="SCDBPTASN1_015BEGN_14" localSheetId="3">SCDBPTASN1!$P$166</definedName>
    <definedName name="SCDBPTASN1_015BEGN_15" localSheetId="3">SCDBPTASN1!$Q$166</definedName>
    <definedName name="SCDBPTASN1_015BEGN_16" localSheetId="3">SCDBPTASN1!$R$166</definedName>
    <definedName name="SCDBPTASN1_015BEGN_17" localSheetId="3">SCDBPTASN1!$S$166</definedName>
    <definedName name="SCDBPTASN1_015BEGN_18" localSheetId="3">SCDBPTASN1!$T$166</definedName>
    <definedName name="SCDBPTASN1_015BEGN_19" localSheetId="3">SCDBPTASN1!$U$166</definedName>
    <definedName name="SCDBPTASN1_015BEGN_2" localSheetId="3">SCDBPTASN1!$D$166</definedName>
    <definedName name="SCDBPTASN1_015BEGN_20" localSheetId="3">SCDBPTASN1!$V$166</definedName>
    <definedName name="SCDBPTASN1_015BEGN_21" localSheetId="3">SCDBPTASN1!$W$166</definedName>
    <definedName name="SCDBPTASN1_015BEGN_22" localSheetId="3">SCDBPTASN1!$X$166</definedName>
    <definedName name="SCDBPTASN1_015BEGN_23" localSheetId="3">SCDBPTASN1!$Y$166</definedName>
    <definedName name="SCDBPTASN1_015BEGN_24" localSheetId="3">SCDBPTASN1!$Z$166</definedName>
    <definedName name="SCDBPTASN1_015BEGN_25" localSheetId="3">SCDBPTASN1!$AA$166</definedName>
    <definedName name="SCDBPTASN1_015BEGN_3" localSheetId="3">SCDBPTASN1!$E$166</definedName>
    <definedName name="SCDBPTASN1_015BEGN_4" localSheetId="3">SCDBPTASN1!$F$166</definedName>
    <definedName name="SCDBPTASN1_015BEGN_5" localSheetId="3">SCDBPTASN1!$G$166</definedName>
    <definedName name="SCDBPTASN1_015BEGN_6" localSheetId="3">SCDBPTASN1!$H$166</definedName>
    <definedName name="SCDBPTASN1_015BEGN_7" localSheetId="3">SCDBPTASN1!$I$166</definedName>
    <definedName name="SCDBPTASN1_015BEGN_8" localSheetId="3">SCDBPTASN1!$J$166</definedName>
    <definedName name="SCDBPTASN1_015BEGN_9" localSheetId="3">SCDBPTASN1!$K$166</definedName>
    <definedName name="SCDBPTASN1_015ENDI_10" localSheetId="3">SCDBPTASN1!$L$168</definedName>
    <definedName name="SCDBPTASN1_015ENDI_11" localSheetId="3">SCDBPTASN1!$M$168</definedName>
    <definedName name="SCDBPTASN1_015ENDI_12" localSheetId="3">SCDBPTASN1!$N$168</definedName>
    <definedName name="SCDBPTASN1_015ENDI_13" localSheetId="3">SCDBPTASN1!$O$168</definedName>
    <definedName name="SCDBPTASN1_015ENDI_14" localSheetId="3">SCDBPTASN1!$P$168</definedName>
    <definedName name="SCDBPTASN1_015ENDI_15" localSheetId="3">SCDBPTASN1!$Q$168</definedName>
    <definedName name="SCDBPTASN1_015ENDI_16" localSheetId="3">SCDBPTASN1!$R$168</definedName>
    <definedName name="SCDBPTASN1_015ENDI_17" localSheetId="3">SCDBPTASN1!$S$168</definedName>
    <definedName name="SCDBPTASN1_015ENDI_18" localSheetId="3">SCDBPTASN1!$T$168</definedName>
    <definedName name="SCDBPTASN1_015ENDI_19" localSheetId="3">SCDBPTASN1!$U$168</definedName>
    <definedName name="SCDBPTASN1_015ENDI_2" localSheetId="3">SCDBPTASN1!$D$168</definedName>
    <definedName name="SCDBPTASN1_015ENDI_20" localSheetId="3">SCDBPTASN1!$V$168</definedName>
    <definedName name="SCDBPTASN1_015ENDI_21" localSheetId="3">SCDBPTASN1!$W$168</definedName>
    <definedName name="SCDBPTASN1_015ENDI_22" localSheetId="3">SCDBPTASN1!$X$168</definedName>
    <definedName name="SCDBPTASN1_015ENDI_23" localSheetId="3">SCDBPTASN1!$Y$168</definedName>
    <definedName name="SCDBPTASN1_015ENDI_24" localSheetId="3">SCDBPTASN1!$Z$168</definedName>
    <definedName name="SCDBPTASN1_015ENDI_25" localSheetId="3">SCDBPTASN1!$AA$168</definedName>
    <definedName name="SCDBPTASN1_015ENDI_3" localSheetId="3">SCDBPTASN1!$E$168</definedName>
    <definedName name="SCDBPTASN1_015ENDI_4" localSheetId="3">SCDBPTASN1!$F$168</definedName>
    <definedName name="SCDBPTASN1_015ENDI_5" localSheetId="3">SCDBPTASN1!$G$168</definedName>
    <definedName name="SCDBPTASN1_015ENDI_6" localSheetId="3">SCDBPTASN1!$H$168</definedName>
    <definedName name="SCDBPTASN1_015ENDI_7" localSheetId="3">SCDBPTASN1!$I$168</definedName>
    <definedName name="SCDBPTASN1_015ENDI_8" localSheetId="3">SCDBPTASN1!$J$168</definedName>
    <definedName name="SCDBPTASN1_015ENDI_9" localSheetId="3">SCDBPTASN1!$K$168</definedName>
    <definedName name="SCDBPTASN1_0160000_Range" localSheetId="3">SCDBPTASN1!$C$170:$AA$172</definedName>
    <definedName name="SCDBPTASN1_0169999_11" localSheetId="3">SCDBPTASN1!$M$173</definedName>
    <definedName name="SCDBPTASN1_0169999_12" localSheetId="3">SCDBPTASN1!$N$173</definedName>
    <definedName name="SCDBPTASN1_0169999_13" localSheetId="3">SCDBPTASN1!$O$173</definedName>
    <definedName name="SCDBPTASN1_0169999_14" localSheetId="3">SCDBPTASN1!$P$173</definedName>
    <definedName name="SCDBPTASN1_0169999_16" localSheetId="3">SCDBPTASN1!$R$173</definedName>
    <definedName name="SCDBPTASN1_0169999_17" localSheetId="3">SCDBPTASN1!$S$173</definedName>
    <definedName name="SCDBPTASN1_0169999_18" localSheetId="3">SCDBPTASN1!$T$173</definedName>
    <definedName name="SCDBPTASN1_0169999_19" localSheetId="3">SCDBPTASN1!$U$173</definedName>
    <definedName name="SCDBPTASN1_0169999_20" localSheetId="3">SCDBPTASN1!$V$173</definedName>
    <definedName name="SCDBPTASN1_0169999_21" localSheetId="3">SCDBPTASN1!$W$173</definedName>
    <definedName name="SCDBPTASN1_016BEGN_1" localSheetId="3">SCDBPTASN1!$C$170</definedName>
    <definedName name="SCDBPTASN1_016BEGN_10" localSheetId="3">SCDBPTASN1!$L$170</definedName>
    <definedName name="SCDBPTASN1_016BEGN_11" localSheetId="3">SCDBPTASN1!$M$170</definedName>
    <definedName name="SCDBPTASN1_016BEGN_12" localSheetId="3">SCDBPTASN1!$N$170</definedName>
    <definedName name="SCDBPTASN1_016BEGN_13" localSheetId="3">SCDBPTASN1!$O$170</definedName>
    <definedName name="SCDBPTASN1_016BEGN_14" localSheetId="3">SCDBPTASN1!$P$170</definedName>
    <definedName name="SCDBPTASN1_016BEGN_15" localSheetId="3">SCDBPTASN1!$Q$170</definedName>
    <definedName name="SCDBPTASN1_016BEGN_16" localSheetId="3">SCDBPTASN1!$R$170</definedName>
    <definedName name="SCDBPTASN1_016BEGN_17" localSheetId="3">SCDBPTASN1!$S$170</definedName>
    <definedName name="SCDBPTASN1_016BEGN_18" localSheetId="3">SCDBPTASN1!$T$170</definedName>
    <definedName name="SCDBPTASN1_016BEGN_19" localSheetId="3">SCDBPTASN1!$U$170</definedName>
    <definedName name="SCDBPTASN1_016BEGN_2" localSheetId="3">SCDBPTASN1!$D$170</definedName>
    <definedName name="SCDBPTASN1_016BEGN_20" localSheetId="3">SCDBPTASN1!$V$170</definedName>
    <definedName name="SCDBPTASN1_016BEGN_21" localSheetId="3">SCDBPTASN1!$W$170</definedName>
    <definedName name="SCDBPTASN1_016BEGN_22" localSheetId="3">SCDBPTASN1!$X$170</definedName>
    <definedName name="SCDBPTASN1_016BEGN_23" localSheetId="3">SCDBPTASN1!$Y$170</definedName>
    <definedName name="SCDBPTASN1_016BEGN_24" localSheetId="3">SCDBPTASN1!$Z$170</definedName>
    <definedName name="SCDBPTASN1_016BEGN_25" localSheetId="3">SCDBPTASN1!$AA$170</definedName>
    <definedName name="SCDBPTASN1_016BEGN_3" localSheetId="3">SCDBPTASN1!$E$170</definedName>
    <definedName name="SCDBPTASN1_016BEGN_4" localSheetId="3">SCDBPTASN1!$F$170</definedName>
    <definedName name="SCDBPTASN1_016BEGN_5" localSheetId="3">SCDBPTASN1!$G$170</definedName>
    <definedName name="SCDBPTASN1_016BEGN_6" localSheetId="3">SCDBPTASN1!$H$170</definedName>
    <definedName name="SCDBPTASN1_016BEGN_7" localSheetId="3">SCDBPTASN1!$I$170</definedName>
    <definedName name="SCDBPTASN1_016BEGN_8" localSheetId="3">SCDBPTASN1!$J$170</definedName>
    <definedName name="SCDBPTASN1_016BEGN_9" localSheetId="3">SCDBPTASN1!$K$170</definedName>
    <definedName name="SCDBPTASN1_016ENDI_10" localSheetId="3">SCDBPTASN1!$L$172</definedName>
    <definedName name="SCDBPTASN1_016ENDI_11" localSheetId="3">SCDBPTASN1!$M$172</definedName>
    <definedName name="SCDBPTASN1_016ENDI_12" localSheetId="3">SCDBPTASN1!$N$172</definedName>
    <definedName name="SCDBPTASN1_016ENDI_13" localSheetId="3">SCDBPTASN1!$O$172</definedName>
    <definedName name="SCDBPTASN1_016ENDI_14" localSheetId="3">SCDBPTASN1!$P$172</definedName>
    <definedName name="SCDBPTASN1_016ENDI_15" localSheetId="3">SCDBPTASN1!$Q$172</definedName>
    <definedName name="SCDBPTASN1_016ENDI_16" localSheetId="3">SCDBPTASN1!$R$172</definedName>
    <definedName name="SCDBPTASN1_016ENDI_17" localSheetId="3">SCDBPTASN1!$S$172</definedName>
    <definedName name="SCDBPTASN1_016ENDI_18" localSheetId="3">SCDBPTASN1!$T$172</definedName>
    <definedName name="SCDBPTASN1_016ENDI_19" localSheetId="3">SCDBPTASN1!$U$172</definedName>
    <definedName name="SCDBPTASN1_016ENDI_2" localSheetId="3">SCDBPTASN1!$D$172</definedName>
    <definedName name="SCDBPTASN1_016ENDI_20" localSheetId="3">SCDBPTASN1!$V$172</definedName>
    <definedName name="SCDBPTASN1_016ENDI_21" localSheetId="3">SCDBPTASN1!$W$172</definedName>
    <definedName name="SCDBPTASN1_016ENDI_22" localSheetId="3">SCDBPTASN1!$X$172</definedName>
    <definedName name="SCDBPTASN1_016ENDI_23" localSheetId="3">SCDBPTASN1!$Y$172</definedName>
    <definedName name="SCDBPTASN1_016ENDI_24" localSheetId="3">SCDBPTASN1!$Z$172</definedName>
    <definedName name="SCDBPTASN1_016ENDI_25" localSheetId="3">SCDBPTASN1!$AA$172</definedName>
    <definedName name="SCDBPTASN1_016ENDI_3" localSheetId="3">SCDBPTASN1!$E$172</definedName>
    <definedName name="SCDBPTASN1_016ENDI_4" localSheetId="3">SCDBPTASN1!$F$172</definedName>
    <definedName name="SCDBPTASN1_016ENDI_5" localSheetId="3">SCDBPTASN1!$G$172</definedName>
    <definedName name="SCDBPTASN1_016ENDI_6" localSheetId="3">SCDBPTASN1!$H$172</definedName>
    <definedName name="SCDBPTASN1_016ENDI_7" localSheetId="3">SCDBPTASN1!$I$172</definedName>
    <definedName name="SCDBPTASN1_016ENDI_8" localSheetId="3">SCDBPTASN1!$J$172</definedName>
    <definedName name="SCDBPTASN1_016ENDI_9" localSheetId="3">SCDBPTASN1!$K$172</definedName>
    <definedName name="SCDBPTASN1_0170000_Range" localSheetId="3">SCDBPTASN1!$C$174:$AA$176</definedName>
    <definedName name="SCDBPTASN1_0179999_11" localSheetId="3">SCDBPTASN1!$M$177</definedName>
    <definedName name="SCDBPTASN1_0179999_12" localSheetId="3">SCDBPTASN1!$N$177</definedName>
    <definedName name="SCDBPTASN1_0179999_13" localSheetId="3">SCDBPTASN1!$O$177</definedName>
    <definedName name="SCDBPTASN1_0179999_14" localSheetId="3">SCDBPTASN1!$P$177</definedName>
    <definedName name="SCDBPTASN1_0179999_16" localSheetId="3">SCDBPTASN1!$R$177</definedName>
    <definedName name="SCDBPTASN1_0179999_17" localSheetId="3">SCDBPTASN1!$S$177</definedName>
    <definedName name="SCDBPTASN1_0179999_18" localSheetId="3">SCDBPTASN1!$T$177</definedName>
    <definedName name="SCDBPTASN1_0179999_19" localSheetId="3">SCDBPTASN1!$U$177</definedName>
    <definedName name="SCDBPTASN1_0179999_20" localSheetId="3">SCDBPTASN1!$V$177</definedName>
    <definedName name="SCDBPTASN1_0179999_21" localSheetId="3">SCDBPTASN1!$W$177</definedName>
    <definedName name="SCDBPTASN1_017BEGN_1" localSheetId="3">SCDBPTASN1!$C$174</definedName>
    <definedName name="SCDBPTASN1_017BEGN_10" localSheetId="3">SCDBPTASN1!$L$174</definedName>
    <definedName name="SCDBPTASN1_017BEGN_11" localSheetId="3">SCDBPTASN1!$M$174</definedName>
    <definedName name="SCDBPTASN1_017BEGN_12" localSheetId="3">SCDBPTASN1!$N$174</definedName>
    <definedName name="SCDBPTASN1_017BEGN_13" localSheetId="3">SCDBPTASN1!$O$174</definedName>
    <definedName name="SCDBPTASN1_017BEGN_14" localSheetId="3">SCDBPTASN1!$P$174</definedName>
    <definedName name="SCDBPTASN1_017BEGN_15" localSheetId="3">SCDBPTASN1!$Q$174</definedName>
    <definedName name="SCDBPTASN1_017BEGN_16" localSheetId="3">SCDBPTASN1!$R$174</definedName>
    <definedName name="SCDBPTASN1_017BEGN_17" localSheetId="3">SCDBPTASN1!$S$174</definedName>
    <definedName name="SCDBPTASN1_017BEGN_18" localSheetId="3">SCDBPTASN1!$T$174</definedName>
    <definedName name="SCDBPTASN1_017BEGN_19" localSheetId="3">SCDBPTASN1!$U$174</definedName>
    <definedName name="SCDBPTASN1_017BEGN_2" localSheetId="3">SCDBPTASN1!$D$174</definedName>
    <definedName name="SCDBPTASN1_017BEGN_20" localSheetId="3">SCDBPTASN1!$V$174</definedName>
    <definedName name="SCDBPTASN1_017BEGN_21" localSheetId="3">SCDBPTASN1!$W$174</definedName>
    <definedName name="SCDBPTASN1_017BEGN_22" localSheetId="3">SCDBPTASN1!$X$174</definedName>
    <definedName name="SCDBPTASN1_017BEGN_23" localSheetId="3">SCDBPTASN1!$Y$174</definedName>
    <definedName name="SCDBPTASN1_017BEGN_24" localSheetId="3">SCDBPTASN1!$Z$174</definedName>
    <definedName name="SCDBPTASN1_017BEGN_25" localSheetId="3">SCDBPTASN1!$AA$174</definedName>
    <definedName name="SCDBPTASN1_017BEGN_3" localSheetId="3">SCDBPTASN1!$E$174</definedName>
    <definedName name="SCDBPTASN1_017BEGN_4" localSheetId="3">SCDBPTASN1!$F$174</definedName>
    <definedName name="SCDBPTASN1_017BEGN_5" localSheetId="3">SCDBPTASN1!$G$174</definedName>
    <definedName name="SCDBPTASN1_017BEGN_6" localSheetId="3">SCDBPTASN1!$H$174</definedName>
    <definedName name="SCDBPTASN1_017BEGN_7" localSheetId="3">SCDBPTASN1!$I$174</definedName>
    <definedName name="SCDBPTASN1_017BEGN_8" localSheetId="3">SCDBPTASN1!$J$174</definedName>
    <definedName name="SCDBPTASN1_017BEGN_9" localSheetId="3">SCDBPTASN1!$K$174</definedName>
    <definedName name="SCDBPTASN1_017ENDI_10" localSheetId="3">SCDBPTASN1!$L$176</definedName>
    <definedName name="SCDBPTASN1_017ENDI_11" localSheetId="3">SCDBPTASN1!$M$176</definedName>
    <definedName name="SCDBPTASN1_017ENDI_12" localSheetId="3">SCDBPTASN1!$N$176</definedName>
    <definedName name="SCDBPTASN1_017ENDI_13" localSheetId="3">SCDBPTASN1!$O$176</definedName>
    <definedName name="SCDBPTASN1_017ENDI_14" localSheetId="3">SCDBPTASN1!$P$176</definedName>
    <definedName name="SCDBPTASN1_017ENDI_15" localSheetId="3">SCDBPTASN1!$Q$176</definedName>
    <definedName name="SCDBPTASN1_017ENDI_16" localSheetId="3">SCDBPTASN1!$R$176</definedName>
    <definedName name="SCDBPTASN1_017ENDI_17" localSheetId="3">SCDBPTASN1!$S$176</definedName>
    <definedName name="SCDBPTASN1_017ENDI_18" localSheetId="3">SCDBPTASN1!$T$176</definedName>
    <definedName name="SCDBPTASN1_017ENDI_19" localSheetId="3">SCDBPTASN1!$U$176</definedName>
    <definedName name="SCDBPTASN1_017ENDI_2" localSheetId="3">SCDBPTASN1!$D$176</definedName>
    <definedName name="SCDBPTASN1_017ENDI_20" localSheetId="3">SCDBPTASN1!$V$176</definedName>
    <definedName name="SCDBPTASN1_017ENDI_21" localSheetId="3">SCDBPTASN1!$W$176</definedName>
    <definedName name="SCDBPTASN1_017ENDI_22" localSheetId="3">SCDBPTASN1!$X$176</definedName>
    <definedName name="SCDBPTASN1_017ENDI_23" localSheetId="3">SCDBPTASN1!$Y$176</definedName>
    <definedName name="SCDBPTASN1_017ENDI_24" localSheetId="3">SCDBPTASN1!$Z$176</definedName>
    <definedName name="SCDBPTASN1_017ENDI_25" localSheetId="3">SCDBPTASN1!$AA$176</definedName>
    <definedName name="SCDBPTASN1_017ENDI_3" localSheetId="3">SCDBPTASN1!$E$176</definedName>
    <definedName name="SCDBPTASN1_017ENDI_4" localSheetId="3">SCDBPTASN1!$F$176</definedName>
    <definedName name="SCDBPTASN1_017ENDI_5" localSheetId="3">SCDBPTASN1!$G$176</definedName>
    <definedName name="SCDBPTASN1_017ENDI_6" localSheetId="3">SCDBPTASN1!$H$176</definedName>
    <definedName name="SCDBPTASN1_017ENDI_7" localSheetId="3">SCDBPTASN1!$I$176</definedName>
    <definedName name="SCDBPTASN1_017ENDI_8" localSheetId="3">SCDBPTASN1!$J$176</definedName>
    <definedName name="SCDBPTASN1_017ENDI_9" localSheetId="3">SCDBPTASN1!$K$176</definedName>
    <definedName name="SCDBPTASN1_0180000_Range" localSheetId="3">SCDBPTASN1!$C$178:$AA$180</definedName>
    <definedName name="SCDBPTASN1_0189999_11" localSheetId="3">SCDBPTASN1!$M$181</definedName>
    <definedName name="SCDBPTASN1_0189999_12" localSheetId="3">SCDBPTASN1!$N$181</definedName>
    <definedName name="SCDBPTASN1_0189999_13" localSheetId="3">SCDBPTASN1!$O$181</definedName>
    <definedName name="SCDBPTASN1_0189999_14" localSheetId="3">SCDBPTASN1!$P$181</definedName>
    <definedName name="SCDBPTASN1_0189999_16" localSheetId="3">SCDBPTASN1!$R$181</definedName>
    <definedName name="SCDBPTASN1_0189999_17" localSheetId="3">SCDBPTASN1!$S$181</definedName>
    <definedName name="SCDBPTASN1_0189999_18" localSheetId="3">SCDBPTASN1!$T$181</definedName>
    <definedName name="SCDBPTASN1_0189999_19" localSheetId="3">SCDBPTASN1!$U$181</definedName>
    <definedName name="SCDBPTASN1_0189999_20" localSheetId="3">SCDBPTASN1!$V$181</definedName>
    <definedName name="SCDBPTASN1_0189999_21" localSheetId="3">SCDBPTASN1!$W$181</definedName>
    <definedName name="SCDBPTASN1_018BEGN_1" localSheetId="3">SCDBPTASN1!$C$178</definedName>
    <definedName name="SCDBPTASN1_018BEGN_10" localSheetId="3">SCDBPTASN1!$L$178</definedName>
    <definedName name="SCDBPTASN1_018BEGN_11" localSheetId="3">SCDBPTASN1!$M$178</definedName>
    <definedName name="SCDBPTASN1_018BEGN_12" localSheetId="3">SCDBPTASN1!$N$178</definedName>
    <definedName name="SCDBPTASN1_018BEGN_13" localSheetId="3">SCDBPTASN1!$O$178</definedName>
    <definedName name="SCDBPTASN1_018BEGN_14" localSheetId="3">SCDBPTASN1!$P$178</definedName>
    <definedName name="SCDBPTASN1_018BEGN_15" localSheetId="3">SCDBPTASN1!$Q$178</definedName>
    <definedName name="SCDBPTASN1_018BEGN_16" localSheetId="3">SCDBPTASN1!$R$178</definedName>
    <definedName name="SCDBPTASN1_018BEGN_17" localSheetId="3">SCDBPTASN1!$S$178</definedName>
    <definedName name="SCDBPTASN1_018BEGN_18" localSheetId="3">SCDBPTASN1!$T$178</definedName>
    <definedName name="SCDBPTASN1_018BEGN_19" localSheetId="3">SCDBPTASN1!$U$178</definedName>
    <definedName name="SCDBPTASN1_018BEGN_2" localSheetId="3">SCDBPTASN1!$D$178</definedName>
    <definedName name="SCDBPTASN1_018BEGN_20" localSheetId="3">SCDBPTASN1!$V$178</definedName>
    <definedName name="SCDBPTASN1_018BEGN_21" localSheetId="3">SCDBPTASN1!$W$178</definedName>
    <definedName name="SCDBPTASN1_018BEGN_22" localSheetId="3">SCDBPTASN1!$X$178</definedName>
    <definedName name="SCDBPTASN1_018BEGN_23" localSheetId="3">SCDBPTASN1!$Y$178</definedName>
    <definedName name="SCDBPTASN1_018BEGN_24" localSheetId="3">SCDBPTASN1!$Z$178</definedName>
    <definedName name="SCDBPTASN1_018BEGN_25" localSheetId="3">SCDBPTASN1!$AA$178</definedName>
    <definedName name="SCDBPTASN1_018BEGN_3" localSheetId="3">SCDBPTASN1!$E$178</definedName>
    <definedName name="SCDBPTASN1_018BEGN_4" localSheetId="3">SCDBPTASN1!$F$178</definedName>
    <definedName name="SCDBPTASN1_018BEGN_5" localSheetId="3">SCDBPTASN1!$G$178</definedName>
    <definedName name="SCDBPTASN1_018BEGN_6" localSheetId="3">SCDBPTASN1!$H$178</definedName>
    <definedName name="SCDBPTASN1_018BEGN_7" localSheetId="3">SCDBPTASN1!$I$178</definedName>
    <definedName name="SCDBPTASN1_018BEGN_8" localSheetId="3">SCDBPTASN1!$J$178</definedName>
    <definedName name="SCDBPTASN1_018BEGN_9" localSheetId="3">SCDBPTASN1!$K$178</definedName>
    <definedName name="SCDBPTASN1_018ENDI_10" localSheetId="3">SCDBPTASN1!$L$180</definedName>
    <definedName name="SCDBPTASN1_018ENDI_11" localSheetId="3">SCDBPTASN1!$M$180</definedName>
    <definedName name="SCDBPTASN1_018ENDI_12" localSheetId="3">SCDBPTASN1!$N$180</definedName>
    <definedName name="SCDBPTASN1_018ENDI_13" localSheetId="3">SCDBPTASN1!$O$180</definedName>
    <definedName name="SCDBPTASN1_018ENDI_14" localSheetId="3">SCDBPTASN1!$P$180</definedName>
    <definedName name="SCDBPTASN1_018ENDI_15" localSheetId="3">SCDBPTASN1!$Q$180</definedName>
    <definedName name="SCDBPTASN1_018ENDI_16" localSheetId="3">SCDBPTASN1!$R$180</definedName>
    <definedName name="SCDBPTASN1_018ENDI_17" localSheetId="3">SCDBPTASN1!$S$180</definedName>
    <definedName name="SCDBPTASN1_018ENDI_18" localSheetId="3">SCDBPTASN1!$T$180</definedName>
    <definedName name="SCDBPTASN1_018ENDI_19" localSheetId="3">SCDBPTASN1!$U$180</definedName>
    <definedName name="SCDBPTASN1_018ENDI_2" localSheetId="3">SCDBPTASN1!$D$180</definedName>
    <definedName name="SCDBPTASN1_018ENDI_20" localSheetId="3">SCDBPTASN1!$V$180</definedName>
    <definedName name="SCDBPTASN1_018ENDI_21" localSheetId="3">SCDBPTASN1!$W$180</definedName>
    <definedName name="SCDBPTASN1_018ENDI_22" localSheetId="3">SCDBPTASN1!$X$180</definedName>
    <definedName name="SCDBPTASN1_018ENDI_23" localSheetId="3">SCDBPTASN1!$Y$180</definedName>
    <definedName name="SCDBPTASN1_018ENDI_24" localSheetId="3">SCDBPTASN1!$Z$180</definedName>
    <definedName name="SCDBPTASN1_018ENDI_25" localSheetId="3">SCDBPTASN1!$AA$180</definedName>
    <definedName name="SCDBPTASN1_018ENDI_3" localSheetId="3">SCDBPTASN1!$E$180</definedName>
    <definedName name="SCDBPTASN1_018ENDI_4" localSheetId="3">SCDBPTASN1!$F$180</definedName>
    <definedName name="SCDBPTASN1_018ENDI_5" localSheetId="3">SCDBPTASN1!$G$180</definedName>
    <definedName name="SCDBPTASN1_018ENDI_6" localSheetId="3">SCDBPTASN1!$H$180</definedName>
    <definedName name="SCDBPTASN1_018ENDI_7" localSheetId="3">SCDBPTASN1!$I$180</definedName>
    <definedName name="SCDBPTASN1_018ENDI_8" localSheetId="3">SCDBPTASN1!$J$180</definedName>
    <definedName name="SCDBPTASN1_018ENDI_9" localSheetId="3">SCDBPTASN1!$K$180</definedName>
    <definedName name="SCDBPTASN1_0190000_Range" localSheetId="3">SCDBPTASN1!$C$182:$AA$184</definedName>
    <definedName name="SCDBPTASN1_0199999_11" localSheetId="3">SCDBPTASN1!$M$185</definedName>
    <definedName name="SCDBPTASN1_0199999_12" localSheetId="3">SCDBPTASN1!$N$185</definedName>
    <definedName name="SCDBPTASN1_0199999_13" localSheetId="3">SCDBPTASN1!$O$185</definedName>
    <definedName name="SCDBPTASN1_0199999_14" localSheetId="3">SCDBPTASN1!$P$185</definedName>
    <definedName name="SCDBPTASN1_0199999_16" localSheetId="3">SCDBPTASN1!$R$185</definedName>
    <definedName name="SCDBPTASN1_0199999_17" localSheetId="3">SCDBPTASN1!$S$185</definedName>
    <definedName name="SCDBPTASN1_0199999_18" localSheetId="3">SCDBPTASN1!$T$185</definedName>
    <definedName name="SCDBPTASN1_0199999_19" localSheetId="3">SCDBPTASN1!$U$185</definedName>
    <definedName name="SCDBPTASN1_0199999_20" localSheetId="3">SCDBPTASN1!$V$185</definedName>
    <definedName name="SCDBPTASN1_0199999_21" localSheetId="3">SCDBPTASN1!$W$185</definedName>
    <definedName name="SCDBPTASN1_019BEGN_1" localSheetId="3">SCDBPTASN1!$C$182</definedName>
    <definedName name="SCDBPTASN1_019BEGN_10" localSheetId="3">SCDBPTASN1!$L$182</definedName>
    <definedName name="SCDBPTASN1_019BEGN_11" localSheetId="3">SCDBPTASN1!$M$182</definedName>
    <definedName name="SCDBPTASN1_019BEGN_12" localSheetId="3">SCDBPTASN1!$N$182</definedName>
    <definedName name="SCDBPTASN1_019BEGN_13" localSheetId="3">SCDBPTASN1!$O$182</definedName>
    <definedName name="SCDBPTASN1_019BEGN_14" localSheetId="3">SCDBPTASN1!$P$182</definedName>
    <definedName name="SCDBPTASN1_019BEGN_15" localSheetId="3">SCDBPTASN1!$Q$182</definedName>
    <definedName name="SCDBPTASN1_019BEGN_16" localSheetId="3">SCDBPTASN1!$R$182</definedName>
    <definedName name="SCDBPTASN1_019BEGN_17" localSheetId="3">SCDBPTASN1!$S$182</definedName>
    <definedName name="SCDBPTASN1_019BEGN_18" localSheetId="3">SCDBPTASN1!$T$182</definedName>
    <definedName name="SCDBPTASN1_019BEGN_19" localSheetId="3">SCDBPTASN1!$U$182</definedName>
    <definedName name="SCDBPTASN1_019BEGN_2" localSheetId="3">SCDBPTASN1!$D$182</definedName>
    <definedName name="SCDBPTASN1_019BEGN_20" localSheetId="3">SCDBPTASN1!$V$182</definedName>
    <definedName name="SCDBPTASN1_019BEGN_21" localSheetId="3">SCDBPTASN1!$W$182</definedName>
    <definedName name="SCDBPTASN1_019BEGN_22" localSheetId="3">SCDBPTASN1!$X$182</definedName>
    <definedName name="SCDBPTASN1_019BEGN_23" localSheetId="3">SCDBPTASN1!$Y$182</definedName>
    <definedName name="SCDBPTASN1_019BEGN_24" localSheetId="3">SCDBPTASN1!$Z$182</definedName>
    <definedName name="SCDBPTASN1_019BEGN_25" localSheetId="3">SCDBPTASN1!$AA$182</definedName>
    <definedName name="SCDBPTASN1_019BEGN_3" localSheetId="3">SCDBPTASN1!$E$182</definedName>
    <definedName name="SCDBPTASN1_019BEGN_4" localSheetId="3">SCDBPTASN1!$F$182</definedName>
    <definedName name="SCDBPTASN1_019BEGN_5" localSheetId="3">SCDBPTASN1!$G$182</definedName>
    <definedName name="SCDBPTASN1_019BEGN_6" localSheetId="3">SCDBPTASN1!$H$182</definedName>
    <definedName name="SCDBPTASN1_019BEGN_7" localSheetId="3">SCDBPTASN1!$I$182</definedName>
    <definedName name="SCDBPTASN1_019BEGN_8" localSheetId="3">SCDBPTASN1!$J$182</definedName>
    <definedName name="SCDBPTASN1_019BEGN_9" localSheetId="3">SCDBPTASN1!$K$182</definedName>
    <definedName name="SCDBPTASN1_019ENDI_10" localSheetId="3">SCDBPTASN1!$L$184</definedName>
    <definedName name="SCDBPTASN1_019ENDI_11" localSheetId="3">SCDBPTASN1!$M$184</definedName>
    <definedName name="SCDBPTASN1_019ENDI_12" localSheetId="3">SCDBPTASN1!$N$184</definedName>
    <definedName name="SCDBPTASN1_019ENDI_13" localSheetId="3">SCDBPTASN1!$O$184</definedName>
    <definedName name="SCDBPTASN1_019ENDI_14" localSheetId="3">SCDBPTASN1!$P$184</definedName>
    <definedName name="SCDBPTASN1_019ENDI_15" localSheetId="3">SCDBPTASN1!$Q$184</definedName>
    <definedName name="SCDBPTASN1_019ENDI_16" localSheetId="3">SCDBPTASN1!$R$184</definedName>
    <definedName name="SCDBPTASN1_019ENDI_17" localSheetId="3">SCDBPTASN1!$S$184</definedName>
    <definedName name="SCDBPTASN1_019ENDI_18" localSheetId="3">SCDBPTASN1!$T$184</definedName>
    <definedName name="SCDBPTASN1_019ENDI_19" localSheetId="3">SCDBPTASN1!$U$184</definedName>
    <definedName name="SCDBPTASN1_019ENDI_2" localSheetId="3">SCDBPTASN1!$D$184</definedName>
    <definedName name="SCDBPTASN1_019ENDI_20" localSheetId="3">SCDBPTASN1!$V$184</definedName>
    <definedName name="SCDBPTASN1_019ENDI_21" localSheetId="3">SCDBPTASN1!$W$184</definedName>
    <definedName name="SCDBPTASN1_019ENDI_22" localSheetId="3">SCDBPTASN1!$X$184</definedName>
    <definedName name="SCDBPTASN1_019ENDI_23" localSheetId="3">SCDBPTASN1!$Y$184</definedName>
    <definedName name="SCDBPTASN1_019ENDI_24" localSheetId="3">SCDBPTASN1!$Z$184</definedName>
    <definedName name="SCDBPTASN1_019ENDI_25" localSheetId="3">SCDBPTASN1!$AA$184</definedName>
    <definedName name="SCDBPTASN1_019ENDI_3" localSheetId="3">SCDBPTASN1!$E$184</definedName>
    <definedName name="SCDBPTASN1_019ENDI_4" localSheetId="3">SCDBPTASN1!$F$184</definedName>
    <definedName name="SCDBPTASN1_019ENDI_5" localSheetId="3">SCDBPTASN1!$G$184</definedName>
    <definedName name="SCDBPTASN1_019ENDI_6" localSheetId="3">SCDBPTASN1!$H$184</definedName>
    <definedName name="SCDBPTASN1_019ENDI_7" localSheetId="3">SCDBPTASN1!$I$184</definedName>
    <definedName name="SCDBPTASN1_019ENDI_8" localSheetId="3">SCDBPTASN1!$J$184</definedName>
    <definedName name="SCDBPTASN1_019ENDI_9" localSheetId="3">SCDBPTASN1!$K$184</definedName>
    <definedName name="SCDBPTASN1_0200000_Range" localSheetId="3">SCDBPTASN1!$C$186:$AA$188</definedName>
    <definedName name="SCDBPTASN1_0209999_11" localSheetId="3">SCDBPTASN1!$M$189</definedName>
    <definedName name="SCDBPTASN1_0209999_12" localSheetId="3">SCDBPTASN1!$N$189</definedName>
    <definedName name="SCDBPTASN1_0209999_13" localSheetId="3">SCDBPTASN1!$O$189</definedName>
    <definedName name="SCDBPTASN1_0209999_14" localSheetId="3">SCDBPTASN1!$P$189</definedName>
    <definedName name="SCDBPTASN1_0209999_16" localSheetId="3">SCDBPTASN1!$R$189</definedName>
    <definedName name="SCDBPTASN1_0209999_17" localSheetId="3">SCDBPTASN1!$S$189</definedName>
    <definedName name="SCDBPTASN1_0209999_18" localSheetId="3">SCDBPTASN1!$T$189</definedName>
    <definedName name="SCDBPTASN1_0209999_19" localSheetId="3">SCDBPTASN1!$U$189</definedName>
    <definedName name="SCDBPTASN1_0209999_20" localSheetId="3">SCDBPTASN1!$V$189</definedName>
    <definedName name="SCDBPTASN1_0209999_21" localSheetId="3">SCDBPTASN1!$W$189</definedName>
    <definedName name="SCDBPTASN1_020BEGN_1" localSheetId="3">SCDBPTASN1!$C$186</definedName>
    <definedName name="SCDBPTASN1_020BEGN_10" localSheetId="3">SCDBPTASN1!$L$186</definedName>
    <definedName name="SCDBPTASN1_020BEGN_11" localSheetId="3">SCDBPTASN1!$M$186</definedName>
    <definedName name="SCDBPTASN1_020BEGN_12" localSheetId="3">SCDBPTASN1!$N$186</definedName>
    <definedName name="SCDBPTASN1_020BEGN_13" localSheetId="3">SCDBPTASN1!$O$186</definedName>
    <definedName name="SCDBPTASN1_020BEGN_14" localSheetId="3">SCDBPTASN1!$P$186</definedName>
    <definedName name="SCDBPTASN1_020BEGN_15" localSheetId="3">SCDBPTASN1!$Q$186</definedName>
    <definedName name="SCDBPTASN1_020BEGN_16" localSheetId="3">SCDBPTASN1!$R$186</definedName>
    <definedName name="SCDBPTASN1_020BEGN_17" localSheetId="3">SCDBPTASN1!$S$186</definedName>
    <definedName name="SCDBPTASN1_020BEGN_18" localSheetId="3">SCDBPTASN1!$T$186</definedName>
    <definedName name="SCDBPTASN1_020BEGN_19" localSheetId="3">SCDBPTASN1!$U$186</definedName>
    <definedName name="SCDBPTASN1_020BEGN_2" localSheetId="3">SCDBPTASN1!$D$186</definedName>
    <definedName name="SCDBPTASN1_020BEGN_20" localSheetId="3">SCDBPTASN1!$V$186</definedName>
    <definedName name="SCDBPTASN1_020BEGN_21" localSheetId="3">SCDBPTASN1!$W$186</definedName>
    <definedName name="SCDBPTASN1_020BEGN_22" localSheetId="3">SCDBPTASN1!$X$186</definedName>
    <definedName name="SCDBPTASN1_020BEGN_23" localSheetId="3">SCDBPTASN1!$Y$186</definedName>
    <definedName name="SCDBPTASN1_020BEGN_24" localSheetId="3">SCDBPTASN1!$Z$186</definedName>
    <definedName name="SCDBPTASN1_020BEGN_25" localSheetId="3">SCDBPTASN1!$AA$186</definedName>
    <definedName name="SCDBPTASN1_020BEGN_3" localSheetId="3">SCDBPTASN1!$E$186</definedName>
    <definedName name="SCDBPTASN1_020BEGN_4" localSheetId="3">SCDBPTASN1!$F$186</definedName>
    <definedName name="SCDBPTASN1_020BEGN_5" localSheetId="3">SCDBPTASN1!$G$186</definedName>
    <definedName name="SCDBPTASN1_020BEGN_6" localSheetId="3">SCDBPTASN1!$H$186</definedName>
    <definedName name="SCDBPTASN1_020BEGN_7" localSheetId="3">SCDBPTASN1!$I$186</definedName>
    <definedName name="SCDBPTASN1_020BEGN_8" localSheetId="3">SCDBPTASN1!$J$186</definedName>
    <definedName name="SCDBPTASN1_020BEGN_9" localSheetId="3">SCDBPTASN1!$K$186</definedName>
    <definedName name="SCDBPTASN1_020ENDI_10" localSheetId="3">SCDBPTASN1!$L$188</definedName>
    <definedName name="SCDBPTASN1_020ENDI_11" localSheetId="3">SCDBPTASN1!$M$188</definedName>
    <definedName name="SCDBPTASN1_020ENDI_12" localSheetId="3">SCDBPTASN1!$N$188</definedName>
    <definedName name="SCDBPTASN1_020ENDI_13" localSheetId="3">SCDBPTASN1!$O$188</definedName>
    <definedName name="SCDBPTASN1_020ENDI_14" localSheetId="3">SCDBPTASN1!$P$188</definedName>
    <definedName name="SCDBPTASN1_020ENDI_15" localSheetId="3">SCDBPTASN1!$Q$188</definedName>
    <definedName name="SCDBPTASN1_020ENDI_16" localSheetId="3">SCDBPTASN1!$R$188</definedName>
    <definedName name="SCDBPTASN1_020ENDI_17" localSheetId="3">SCDBPTASN1!$S$188</definedName>
    <definedName name="SCDBPTASN1_020ENDI_18" localSheetId="3">SCDBPTASN1!$T$188</definedName>
    <definedName name="SCDBPTASN1_020ENDI_19" localSheetId="3">SCDBPTASN1!$U$188</definedName>
    <definedName name="SCDBPTASN1_020ENDI_2" localSheetId="3">SCDBPTASN1!$D$188</definedName>
    <definedName name="SCDBPTASN1_020ENDI_20" localSheetId="3">SCDBPTASN1!$V$188</definedName>
    <definedName name="SCDBPTASN1_020ENDI_21" localSheetId="3">SCDBPTASN1!$W$188</definedName>
    <definedName name="SCDBPTASN1_020ENDI_22" localSheetId="3">SCDBPTASN1!$X$188</definedName>
    <definedName name="SCDBPTASN1_020ENDI_23" localSheetId="3">SCDBPTASN1!$Y$188</definedName>
    <definedName name="SCDBPTASN1_020ENDI_24" localSheetId="3">SCDBPTASN1!$Z$188</definedName>
    <definedName name="SCDBPTASN1_020ENDI_25" localSheetId="3">SCDBPTASN1!$AA$188</definedName>
    <definedName name="SCDBPTASN1_020ENDI_3" localSheetId="3">SCDBPTASN1!$E$188</definedName>
    <definedName name="SCDBPTASN1_020ENDI_4" localSheetId="3">SCDBPTASN1!$F$188</definedName>
    <definedName name="SCDBPTASN1_020ENDI_5" localSheetId="3">SCDBPTASN1!$G$188</definedName>
    <definedName name="SCDBPTASN1_020ENDI_6" localSheetId="3">SCDBPTASN1!$H$188</definedName>
    <definedName name="SCDBPTASN1_020ENDI_7" localSheetId="3">SCDBPTASN1!$I$188</definedName>
    <definedName name="SCDBPTASN1_020ENDI_8" localSheetId="3">SCDBPTASN1!$J$188</definedName>
    <definedName name="SCDBPTASN1_020ENDI_9" localSheetId="3">SCDBPTASN1!$K$188</definedName>
    <definedName name="SCDBPTASN1_0219999_11" localSheetId="3">SCDBPTASN1!$M$190</definedName>
    <definedName name="SCDBPTASN1_0219999_12" localSheetId="3">SCDBPTASN1!$N$190</definedName>
    <definedName name="SCDBPTASN1_0219999_13" localSheetId="3">SCDBPTASN1!$O$190</definedName>
    <definedName name="SCDBPTASN1_0219999_14" localSheetId="3">SCDBPTASN1!$P$190</definedName>
    <definedName name="SCDBPTASN1_0219999_16" localSheetId="3">SCDBPTASN1!$R$190</definedName>
    <definedName name="SCDBPTASN1_0219999_17" localSheetId="3">SCDBPTASN1!$S$190</definedName>
    <definedName name="SCDBPTASN1_0219999_18" localSheetId="3">SCDBPTASN1!$T$190</definedName>
    <definedName name="SCDBPTASN1_0219999_19" localSheetId="3">SCDBPTASN1!$U$190</definedName>
    <definedName name="SCDBPTASN1_0219999_20" localSheetId="3">SCDBPTASN1!$V$190</definedName>
    <definedName name="SCDBPTASN1_0219999_21" localSheetId="3">SCDBPTASN1!$W$190</definedName>
    <definedName name="SCDBPTASN1_0220000_Range" localSheetId="3">SCDBPTASN1!$C$191:$AA$193</definedName>
    <definedName name="SCDBPTASN1_0229999_11" localSheetId="3">SCDBPTASN1!$M$194</definedName>
    <definedName name="SCDBPTASN1_0229999_12" localSheetId="3">SCDBPTASN1!$N$194</definedName>
    <definedName name="SCDBPTASN1_0229999_13" localSheetId="3">SCDBPTASN1!$O$194</definedName>
    <definedName name="SCDBPTASN1_0229999_14" localSheetId="3">SCDBPTASN1!$P$194</definedName>
    <definedName name="SCDBPTASN1_0229999_16" localSheetId="3">SCDBPTASN1!$R$194</definedName>
    <definedName name="SCDBPTASN1_0229999_17" localSheetId="3">SCDBPTASN1!$S$194</definedName>
    <definedName name="SCDBPTASN1_0229999_18" localSheetId="3">SCDBPTASN1!$T$194</definedName>
    <definedName name="SCDBPTASN1_0229999_19" localSheetId="3">SCDBPTASN1!$U$194</definedName>
    <definedName name="SCDBPTASN1_0229999_20" localSheetId="3">SCDBPTASN1!$V$194</definedName>
    <definedName name="SCDBPTASN1_0229999_21" localSheetId="3">SCDBPTASN1!$W$194</definedName>
    <definedName name="SCDBPTASN1_022BEGN_1" localSheetId="3">SCDBPTASN1!$C$191</definedName>
    <definedName name="SCDBPTASN1_022BEGN_10" localSheetId="3">SCDBPTASN1!$L$191</definedName>
    <definedName name="SCDBPTASN1_022BEGN_11" localSheetId="3">SCDBPTASN1!$M$191</definedName>
    <definedName name="SCDBPTASN1_022BEGN_12" localSheetId="3">SCDBPTASN1!$N$191</definedName>
    <definedName name="SCDBPTASN1_022BEGN_13" localSheetId="3">SCDBPTASN1!$O$191</definedName>
    <definedName name="SCDBPTASN1_022BEGN_14" localSheetId="3">SCDBPTASN1!$P$191</definedName>
    <definedName name="SCDBPTASN1_022BEGN_15" localSheetId="3">SCDBPTASN1!$Q$191</definedName>
    <definedName name="SCDBPTASN1_022BEGN_16" localSheetId="3">SCDBPTASN1!$R$191</definedName>
    <definedName name="SCDBPTASN1_022BEGN_17" localSheetId="3">SCDBPTASN1!$S$191</definedName>
    <definedName name="SCDBPTASN1_022BEGN_18" localSheetId="3">SCDBPTASN1!$T$191</definedName>
    <definedName name="SCDBPTASN1_022BEGN_19" localSheetId="3">SCDBPTASN1!$U$191</definedName>
    <definedName name="SCDBPTASN1_022BEGN_2" localSheetId="3">SCDBPTASN1!$D$191</definedName>
    <definedName name="SCDBPTASN1_022BEGN_20" localSheetId="3">SCDBPTASN1!$V$191</definedName>
    <definedName name="SCDBPTASN1_022BEGN_21" localSheetId="3">SCDBPTASN1!$W$191</definedName>
    <definedName name="SCDBPTASN1_022BEGN_22" localSheetId="3">SCDBPTASN1!$X$191</definedName>
    <definedName name="SCDBPTASN1_022BEGN_23" localSheetId="3">SCDBPTASN1!$Y$191</definedName>
    <definedName name="SCDBPTASN1_022BEGN_24" localSheetId="3">SCDBPTASN1!$Z$191</definedName>
    <definedName name="SCDBPTASN1_022BEGN_25" localSheetId="3">SCDBPTASN1!$AA$191</definedName>
    <definedName name="SCDBPTASN1_022BEGN_3" localSheetId="3">SCDBPTASN1!$E$191</definedName>
    <definedName name="SCDBPTASN1_022BEGN_4" localSheetId="3">SCDBPTASN1!$F$191</definedName>
    <definedName name="SCDBPTASN1_022BEGN_5" localSheetId="3">SCDBPTASN1!$G$191</definedName>
    <definedName name="SCDBPTASN1_022BEGN_6" localSheetId="3">SCDBPTASN1!$H$191</definedName>
    <definedName name="SCDBPTASN1_022BEGN_7" localSheetId="3">SCDBPTASN1!$I$191</definedName>
    <definedName name="SCDBPTASN1_022BEGN_8" localSheetId="3">SCDBPTASN1!$J$191</definedName>
    <definedName name="SCDBPTASN1_022BEGN_9" localSheetId="3">SCDBPTASN1!$K$191</definedName>
    <definedName name="SCDBPTASN1_022ENDI_10" localSheetId="3">SCDBPTASN1!$L$193</definedName>
    <definedName name="SCDBPTASN1_022ENDI_11" localSheetId="3">SCDBPTASN1!$M$193</definedName>
    <definedName name="SCDBPTASN1_022ENDI_12" localSheetId="3">SCDBPTASN1!$N$193</definedName>
    <definedName name="SCDBPTASN1_022ENDI_13" localSheetId="3">SCDBPTASN1!$O$193</definedName>
    <definedName name="SCDBPTASN1_022ENDI_14" localSheetId="3">SCDBPTASN1!$P$193</definedName>
    <definedName name="SCDBPTASN1_022ENDI_15" localSheetId="3">SCDBPTASN1!$Q$193</definedName>
    <definedName name="SCDBPTASN1_022ENDI_16" localSheetId="3">SCDBPTASN1!$R$193</definedName>
    <definedName name="SCDBPTASN1_022ENDI_17" localSheetId="3">SCDBPTASN1!$S$193</definedName>
    <definedName name="SCDBPTASN1_022ENDI_18" localSheetId="3">SCDBPTASN1!$T$193</definedName>
    <definedName name="SCDBPTASN1_022ENDI_19" localSheetId="3">SCDBPTASN1!$U$193</definedName>
    <definedName name="SCDBPTASN1_022ENDI_2" localSheetId="3">SCDBPTASN1!$D$193</definedName>
    <definedName name="SCDBPTASN1_022ENDI_20" localSheetId="3">SCDBPTASN1!$V$193</definedName>
    <definedName name="SCDBPTASN1_022ENDI_21" localSheetId="3">SCDBPTASN1!$W$193</definedName>
    <definedName name="SCDBPTASN1_022ENDI_22" localSheetId="3">SCDBPTASN1!$X$193</definedName>
    <definedName name="SCDBPTASN1_022ENDI_23" localSheetId="3">SCDBPTASN1!$Y$193</definedName>
    <definedName name="SCDBPTASN1_022ENDI_24" localSheetId="3">SCDBPTASN1!$Z$193</definedName>
    <definedName name="SCDBPTASN1_022ENDI_25" localSheetId="3">SCDBPTASN1!$AA$193</definedName>
    <definedName name="SCDBPTASN1_022ENDI_3" localSheetId="3">SCDBPTASN1!$E$193</definedName>
    <definedName name="SCDBPTASN1_022ENDI_4" localSheetId="3">SCDBPTASN1!$F$193</definedName>
    <definedName name="SCDBPTASN1_022ENDI_5" localSheetId="3">SCDBPTASN1!$G$193</definedName>
    <definedName name="SCDBPTASN1_022ENDI_6" localSheetId="3">SCDBPTASN1!$H$193</definedName>
    <definedName name="SCDBPTASN1_022ENDI_7" localSheetId="3">SCDBPTASN1!$I$193</definedName>
    <definedName name="SCDBPTASN1_022ENDI_8" localSheetId="3">SCDBPTASN1!$J$193</definedName>
    <definedName name="SCDBPTASN1_022ENDI_9" localSheetId="3">SCDBPTASN1!$K$193</definedName>
    <definedName name="SCDBPTASN1_0230000_Range" localSheetId="3">SCDBPTASN1!$C$195:$AA$197</definedName>
    <definedName name="SCDBPTASN1_0239999_11" localSheetId="3">SCDBPTASN1!$M$198</definedName>
    <definedName name="SCDBPTASN1_0239999_12" localSheetId="3">SCDBPTASN1!$N$198</definedName>
    <definedName name="SCDBPTASN1_0239999_13" localSheetId="3">SCDBPTASN1!$O$198</definedName>
    <definedName name="SCDBPTASN1_0239999_14" localSheetId="3">SCDBPTASN1!$P$198</definedName>
    <definedName name="SCDBPTASN1_0239999_16" localSheetId="3">SCDBPTASN1!$R$198</definedName>
    <definedName name="SCDBPTASN1_0239999_17" localSheetId="3">SCDBPTASN1!$S$198</definedName>
    <definedName name="SCDBPTASN1_0239999_18" localSheetId="3">SCDBPTASN1!$T$198</definedName>
    <definedName name="SCDBPTASN1_0239999_19" localSheetId="3">SCDBPTASN1!$U$198</definedName>
    <definedName name="SCDBPTASN1_0239999_20" localSheetId="3">SCDBPTASN1!$V$198</definedName>
    <definedName name="SCDBPTASN1_0239999_21" localSheetId="3">SCDBPTASN1!$W$198</definedName>
    <definedName name="SCDBPTASN1_023BEGN_1" localSheetId="3">SCDBPTASN1!$C$195</definedName>
    <definedName name="SCDBPTASN1_023BEGN_10" localSheetId="3">SCDBPTASN1!$L$195</definedName>
    <definedName name="SCDBPTASN1_023BEGN_11" localSheetId="3">SCDBPTASN1!$M$195</definedName>
    <definedName name="SCDBPTASN1_023BEGN_12" localSheetId="3">SCDBPTASN1!$N$195</definedName>
    <definedName name="SCDBPTASN1_023BEGN_13" localSheetId="3">SCDBPTASN1!$O$195</definedName>
    <definedName name="SCDBPTASN1_023BEGN_14" localSheetId="3">SCDBPTASN1!$P$195</definedName>
    <definedName name="SCDBPTASN1_023BEGN_15" localSheetId="3">SCDBPTASN1!$Q$195</definedName>
    <definedName name="SCDBPTASN1_023BEGN_16" localSheetId="3">SCDBPTASN1!$R$195</definedName>
    <definedName name="SCDBPTASN1_023BEGN_17" localSheetId="3">SCDBPTASN1!$S$195</definedName>
    <definedName name="SCDBPTASN1_023BEGN_18" localSheetId="3">SCDBPTASN1!$T$195</definedName>
    <definedName name="SCDBPTASN1_023BEGN_19" localSheetId="3">SCDBPTASN1!$U$195</definedName>
    <definedName name="SCDBPTASN1_023BEGN_2" localSheetId="3">SCDBPTASN1!$D$195</definedName>
    <definedName name="SCDBPTASN1_023BEGN_20" localSheetId="3">SCDBPTASN1!$V$195</definedName>
    <definedName name="SCDBPTASN1_023BEGN_21" localSheetId="3">SCDBPTASN1!$W$195</definedName>
    <definedName name="SCDBPTASN1_023BEGN_22" localSheetId="3">SCDBPTASN1!$X$195</definedName>
    <definedName name="SCDBPTASN1_023BEGN_23" localSheetId="3">SCDBPTASN1!$Y$195</definedName>
    <definedName name="SCDBPTASN1_023BEGN_24" localSheetId="3">SCDBPTASN1!$Z$195</definedName>
    <definedName name="SCDBPTASN1_023BEGN_25" localSheetId="3">SCDBPTASN1!$AA$195</definedName>
    <definedName name="SCDBPTASN1_023BEGN_3" localSheetId="3">SCDBPTASN1!$E$195</definedName>
    <definedName name="SCDBPTASN1_023BEGN_4" localSheetId="3">SCDBPTASN1!$F$195</definedName>
    <definedName name="SCDBPTASN1_023BEGN_5" localSheetId="3">SCDBPTASN1!$G$195</definedName>
    <definedName name="SCDBPTASN1_023BEGN_6" localSheetId="3">SCDBPTASN1!$H$195</definedName>
    <definedName name="SCDBPTASN1_023BEGN_7" localSheetId="3">SCDBPTASN1!$I$195</definedName>
    <definedName name="SCDBPTASN1_023BEGN_8" localSheetId="3">SCDBPTASN1!$J$195</definedName>
    <definedName name="SCDBPTASN1_023BEGN_9" localSheetId="3">SCDBPTASN1!$K$195</definedName>
    <definedName name="SCDBPTASN1_023ENDI_10" localSheetId="3">SCDBPTASN1!$L$197</definedName>
    <definedName name="SCDBPTASN1_023ENDI_11" localSheetId="3">SCDBPTASN1!$M$197</definedName>
    <definedName name="SCDBPTASN1_023ENDI_12" localSheetId="3">SCDBPTASN1!$N$197</definedName>
    <definedName name="SCDBPTASN1_023ENDI_13" localSheetId="3">SCDBPTASN1!$O$197</definedName>
    <definedName name="SCDBPTASN1_023ENDI_14" localSheetId="3">SCDBPTASN1!$P$197</definedName>
    <definedName name="SCDBPTASN1_023ENDI_15" localSheetId="3">SCDBPTASN1!$Q$197</definedName>
    <definedName name="SCDBPTASN1_023ENDI_16" localSheetId="3">SCDBPTASN1!$R$197</definedName>
    <definedName name="SCDBPTASN1_023ENDI_17" localSheetId="3">SCDBPTASN1!$S$197</definedName>
    <definedName name="SCDBPTASN1_023ENDI_18" localSheetId="3">SCDBPTASN1!$T$197</definedName>
    <definedName name="SCDBPTASN1_023ENDI_19" localSheetId="3">SCDBPTASN1!$U$197</definedName>
    <definedName name="SCDBPTASN1_023ENDI_2" localSheetId="3">SCDBPTASN1!$D$197</definedName>
    <definedName name="SCDBPTASN1_023ENDI_20" localSheetId="3">SCDBPTASN1!$V$197</definedName>
    <definedName name="SCDBPTASN1_023ENDI_21" localSheetId="3">SCDBPTASN1!$W$197</definedName>
    <definedName name="SCDBPTASN1_023ENDI_22" localSheetId="3">SCDBPTASN1!$X$197</definedName>
    <definedName name="SCDBPTASN1_023ENDI_23" localSheetId="3">SCDBPTASN1!$Y$197</definedName>
    <definedName name="SCDBPTASN1_023ENDI_24" localSheetId="3">SCDBPTASN1!$Z$197</definedName>
    <definedName name="SCDBPTASN1_023ENDI_25" localSheetId="3">SCDBPTASN1!$AA$197</definedName>
    <definedName name="SCDBPTASN1_023ENDI_3" localSheetId="3">SCDBPTASN1!$E$197</definedName>
    <definedName name="SCDBPTASN1_023ENDI_4" localSheetId="3">SCDBPTASN1!$F$197</definedName>
    <definedName name="SCDBPTASN1_023ENDI_5" localSheetId="3">SCDBPTASN1!$G$197</definedName>
    <definedName name="SCDBPTASN1_023ENDI_6" localSheetId="3">SCDBPTASN1!$H$197</definedName>
    <definedName name="SCDBPTASN1_023ENDI_7" localSheetId="3">SCDBPTASN1!$I$197</definedName>
    <definedName name="SCDBPTASN1_023ENDI_8" localSheetId="3">SCDBPTASN1!$J$197</definedName>
    <definedName name="SCDBPTASN1_023ENDI_9" localSheetId="3">SCDBPTASN1!$K$197</definedName>
    <definedName name="SCDBPTASN1_0240000_Range" localSheetId="3">SCDBPTASN1!$C$199:$AA$201</definedName>
    <definedName name="SCDBPTASN1_0249999_11" localSheetId="3">SCDBPTASN1!$M$202</definedName>
    <definedName name="SCDBPTASN1_0249999_12" localSheetId="3">SCDBPTASN1!$N$202</definedName>
    <definedName name="SCDBPTASN1_0249999_13" localSheetId="3">SCDBPTASN1!$O$202</definedName>
    <definedName name="SCDBPTASN1_0249999_14" localSheetId="3">SCDBPTASN1!$P$202</definedName>
    <definedName name="SCDBPTASN1_0249999_16" localSheetId="3">SCDBPTASN1!$R$202</definedName>
    <definedName name="SCDBPTASN1_0249999_17" localSheetId="3">SCDBPTASN1!$S$202</definedName>
    <definedName name="SCDBPTASN1_0249999_18" localSheetId="3">SCDBPTASN1!$T$202</definedName>
    <definedName name="SCDBPTASN1_0249999_19" localSheetId="3">SCDBPTASN1!$U$202</definedName>
    <definedName name="SCDBPTASN1_0249999_20" localSheetId="3">SCDBPTASN1!$V$202</definedName>
    <definedName name="SCDBPTASN1_0249999_21" localSheetId="3">SCDBPTASN1!$W$202</definedName>
    <definedName name="SCDBPTASN1_024BEGN_1" localSheetId="3">SCDBPTASN1!$C$199</definedName>
    <definedName name="SCDBPTASN1_024BEGN_10" localSheetId="3">SCDBPTASN1!$L$199</definedName>
    <definedName name="SCDBPTASN1_024BEGN_11" localSheetId="3">SCDBPTASN1!$M$199</definedName>
    <definedName name="SCDBPTASN1_024BEGN_12" localSheetId="3">SCDBPTASN1!$N$199</definedName>
    <definedName name="SCDBPTASN1_024BEGN_13" localSheetId="3">SCDBPTASN1!$O$199</definedName>
    <definedName name="SCDBPTASN1_024BEGN_14" localSheetId="3">SCDBPTASN1!$P$199</definedName>
    <definedName name="SCDBPTASN1_024BEGN_15" localSheetId="3">SCDBPTASN1!$Q$199</definedName>
    <definedName name="SCDBPTASN1_024BEGN_16" localSheetId="3">SCDBPTASN1!$R$199</definedName>
    <definedName name="SCDBPTASN1_024BEGN_17" localSheetId="3">SCDBPTASN1!$S$199</definedName>
    <definedName name="SCDBPTASN1_024BEGN_18" localSheetId="3">SCDBPTASN1!$T$199</definedName>
    <definedName name="SCDBPTASN1_024BEGN_19" localSheetId="3">SCDBPTASN1!$U$199</definedName>
    <definedName name="SCDBPTASN1_024BEGN_2" localSheetId="3">SCDBPTASN1!$D$199</definedName>
    <definedName name="SCDBPTASN1_024BEGN_20" localSheetId="3">SCDBPTASN1!$V$199</definedName>
    <definedName name="SCDBPTASN1_024BEGN_21" localSheetId="3">SCDBPTASN1!$W$199</definedName>
    <definedName name="SCDBPTASN1_024BEGN_22" localSheetId="3">SCDBPTASN1!$X$199</definedName>
    <definedName name="SCDBPTASN1_024BEGN_23" localSheetId="3">SCDBPTASN1!$Y$199</definedName>
    <definedName name="SCDBPTASN1_024BEGN_24" localSheetId="3">SCDBPTASN1!$Z$199</definedName>
    <definedName name="SCDBPTASN1_024BEGN_25" localSheetId="3">SCDBPTASN1!$AA$199</definedName>
    <definedName name="SCDBPTASN1_024BEGN_3" localSheetId="3">SCDBPTASN1!$E$199</definedName>
    <definedName name="SCDBPTASN1_024BEGN_4" localSheetId="3">SCDBPTASN1!$F$199</definedName>
    <definedName name="SCDBPTASN1_024BEGN_5" localSheetId="3">SCDBPTASN1!$G$199</definedName>
    <definedName name="SCDBPTASN1_024BEGN_6" localSheetId="3">SCDBPTASN1!$H$199</definedName>
    <definedName name="SCDBPTASN1_024BEGN_7" localSheetId="3">SCDBPTASN1!$I$199</definedName>
    <definedName name="SCDBPTASN1_024BEGN_8" localSheetId="3">SCDBPTASN1!$J$199</definedName>
    <definedName name="SCDBPTASN1_024BEGN_9" localSheetId="3">SCDBPTASN1!$K$199</definedName>
    <definedName name="SCDBPTASN1_024ENDI_10" localSheetId="3">SCDBPTASN1!$L$201</definedName>
    <definedName name="SCDBPTASN1_024ENDI_11" localSheetId="3">SCDBPTASN1!$M$201</definedName>
    <definedName name="SCDBPTASN1_024ENDI_12" localSheetId="3">SCDBPTASN1!$N$201</definedName>
    <definedName name="SCDBPTASN1_024ENDI_13" localSheetId="3">SCDBPTASN1!$O$201</definedName>
    <definedName name="SCDBPTASN1_024ENDI_14" localSheetId="3">SCDBPTASN1!$P$201</definedName>
    <definedName name="SCDBPTASN1_024ENDI_15" localSheetId="3">SCDBPTASN1!$Q$201</definedName>
    <definedName name="SCDBPTASN1_024ENDI_16" localSheetId="3">SCDBPTASN1!$R$201</definedName>
    <definedName name="SCDBPTASN1_024ENDI_17" localSheetId="3">SCDBPTASN1!$S$201</definedName>
    <definedName name="SCDBPTASN1_024ENDI_18" localSheetId="3">SCDBPTASN1!$T$201</definedName>
    <definedName name="SCDBPTASN1_024ENDI_19" localSheetId="3">SCDBPTASN1!$U$201</definedName>
    <definedName name="SCDBPTASN1_024ENDI_2" localSheetId="3">SCDBPTASN1!$D$201</definedName>
    <definedName name="SCDBPTASN1_024ENDI_20" localSheetId="3">SCDBPTASN1!$V$201</definedName>
    <definedName name="SCDBPTASN1_024ENDI_21" localSheetId="3">SCDBPTASN1!$W$201</definedName>
    <definedName name="SCDBPTASN1_024ENDI_22" localSheetId="3">SCDBPTASN1!$X$201</definedName>
    <definedName name="SCDBPTASN1_024ENDI_23" localSheetId="3">SCDBPTASN1!$Y$201</definedName>
    <definedName name="SCDBPTASN1_024ENDI_24" localSheetId="3">SCDBPTASN1!$Z$201</definedName>
    <definedName name="SCDBPTASN1_024ENDI_25" localSheetId="3">SCDBPTASN1!$AA$201</definedName>
    <definedName name="SCDBPTASN1_024ENDI_3" localSheetId="3">SCDBPTASN1!$E$201</definedName>
    <definedName name="SCDBPTASN1_024ENDI_4" localSheetId="3">SCDBPTASN1!$F$201</definedName>
    <definedName name="SCDBPTASN1_024ENDI_5" localSheetId="3">SCDBPTASN1!$G$201</definedName>
    <definedName name="SCDBPTASN1_024ENDI_6" localSheetId="3">SCDBPTASN1!$H$201</definedName>
    <definedName name="SCDBPTASN1_024ENDI_7" localSheetId="3">SCDBPTASN1!$I$201</definedName>
    <definedName name="SCDBPTASN1_024ENDI_8" localSheetId="3">SCDBPTASN1!$J$201</definedName>
    <definedName name="SCDBPTASN1_024ENDI_9" localSheetId="3">SCDBPTASN1!$K$201</definedName>
    <definedName name="SCDBPTASN1_0250000_Range" localSheetId="3">SCDBPTASN1!$C$203:$AA$205</definedName>
    <definedName name="SCDBPTASN1_0259999_11" localSheetId="3">SCDBPTASN1!$M$206</definedName>
    <definedName name="SCDBPTASN1_0259999_12" localSheetId="3">SCDBPTASN1!$N$206</definedName>
    <definedName name="SCDBPTASN1_0259999_13" localSheetId="3">SCDBPTASN1!$O$206</definedName>
    <definedName name="SCDBPTASN1_0259999_14" localSheetId="3">SCDBPTASN1!$P$206</definedName>
    <definedName name="SCDBPTASN1_0259999_16" localSheetId="3">SCDBPTASN1!$R$206</definedName>
    <definedName name="SCDBPTASN1_0259999_17" localSheetId="3">SCDBPTASN1!$S$206</definedName>
    <definedName name="SCDBPTASN1_0259999_18" localSheetId="3">SCDBPTASN1!$T$206</definedName>
    <definedName name="SCDBPTASN1_0259999_19" localSheetId="3">SCDBPTASN1!$U$206</definedName>
    <definedName name="SCDBPTASN1_0259999_20" localSheetId="3">SCDBPTASN1!$V$206</definedName>
    <definedName name="SCDBPTASN1_0259999_21" localSheetId="3">SCDBPTASN1!$W$206</definedName>
    <definedName name="SCDBPTASN1_025BEGN_1" localSheetId="3">SCDBPTASN1!$C$203</definedName>
    <definedName name="SCDBPTASN1_025BEGN_10" localSheetId="3">SCDBPTASN1!$L$203</definedName>
    <definedName name="SCDBPTASN1_025BEGN_11" localSheetId="3">SCDBPTASN1!$M$203</definedName>
    <definedName name="SCDBPTASN1_025BEGN_12" localSheetId="3">SCDBPTASN1!$N$203</definedName>
    <definedName name="SCDBPTASN1_025BEGN_13" localSheetId="3">SCDBPTASN1!$O$203</definedName>
    <definedName name="SCDBPTASN1_025BEGN_14" localSheetId="3">SCDBPTASN1!$P$203</definedName>
    <definedName name="SCDBPTASN1_025BEGN_15" localSheetId="3">SCDBPTASN1!$Q$203</definedName>
    <definedName name="SCDBPTASN1_025BEGN_16" localSheetId="3">SCDBPTASN1!$R$203</definedName>
    <definedName name="SCDBPTASN1_025BEGN_17" localSheetId="3">SCDBPTASN1!$S$203</definedName>
    <definedName name="SCDBPTASN1_025BEGN_18" localSheetId="3">SCDBPTASN1!$T$203</definedName>
    <definedName name="SCDBPTASN1_025BEGN_19" localSheetId="3">SCDBPTASN1!$U$203</definedName>
    <definedName name="SCDBPTASN1_025BEGN_2" localSheetId="3">SCDBPTASN1!$D$203</definedName>
    <definedName name="SCDBPTASN1_025BEGN_20" localSheetId="3">SCDBPTASN1!$V$203</definedName>
    <definedName name="SCDBPTASN1_025BEGN_21" localSheetId="3">SCDBPTASN1!$W$203</definedName>
    <definedName name="SCDBPTASN1_025BEGN_22" localSheetId="3">SCDBPTASN1!$X$203</definedName>
    <definedName name="SCDBPTASN1_025BEGN_23" localSheetId="3">SCDBPTASN1!$Y$203</definedName>
    <definedName name="SCDBPTASN1_025BEGN_24" localSheetId="3">SCDBPTASN1!$Z$203</definedName>
    <definedName name="SCDBPTASN1_025BEGN_25" localSheetId="3">SCDBPTASN1!$AA$203</definedName>
    <definedName name="SCDBPTASN1_025BEGN_3" localSheetId="3">SCDBPTASN1!$E$203</definedName>
    <definedName name="SCDBPTASN1_025BEGN_4" localSheetId="3">SCDBPTASN1!$F$203</definedName>
    <definedName name="SCDBPTASN1_025BEGN_5" localSheetId="3">SCDBPTASN1!$G$203</definedName>
    <definedName name="SCDBPTASN1_025BEGN_6" localSheetId="3">SCDBPTASN1!$H$203</definedName>
    <definedName name="SCDBPTASN1_025BEGN_7" localSheetId="3">SCDBPTASN1!$I$203</definedName>
    <definedName name="SCDBPTASN1_025BEGN_8" localSheetId="3">SCDBPTASN1!$J$203</definedName>
    <definedName name="SCDBPTASN1_025BEGN_9" localSheetId="3">SCDBPTASN1!$K$203</definedName>
    <definedName name="SCDBPTASN1_025ENDI_10" localSheetId="3">SCDBPTASN1!$L$205</definedName>
    <definedName name="SCDBPTASN1_025ENDI_11" localSheetId="3">SCDBPTASN1!$M$205</definedName>
    <definedName name="SCDBPTASN1_025ENDI_12" localSheetId="3">SCDBPTASN1!$N$205</definedName>
    <definedName name="SCDBPTASN1_025ENDI_13" localSheetId="3">SCDBPTASN1!$O$205</definedName>
    <definedName name="SCDBPTASN1_025ENDI_14" localSheetId="3">SCDBPTASN1!$P$205</definedName>
    <definedName name="SCDBPTASN1_025ENDI_15" localSheetId="3">SCDBPTASN1!$Q$205</definedName>
    <definedName name="SCDBPTASN1_025ENDI_16" localSheetId="3">SCDBPTASN1!$R$205</definedName>
    <definedName name="SCDBPTASN1_025ENDI_17" localSheetId="3">SCDBPTASN1!$S$205</definedName>
    <definedName name="SCDBPTASN1_025ENDI_18" localSheetId="3">SCDBPTASN1!$T$205</definedName>
    <definedName name="SCDBPTASN1_025ENDI_19" localSheetId="3">SCDBPTASN1!$U$205</definedName>
    <definedName name="SCDBPTASN1_025ENDI_2" localSheetId="3">SCDBPTASN1!$D$205</definedName>
    <definedName name="SCDBPTASN1_025ENDI_20" localSheetId="3">SCDBPTASN1!$V$205</definedName>
    <definedName name="SCDBPTASN1_025ENDI_21" localSheetId="3">SCDBPTASN1!$W$205</definedName>
    <definedName name="SCDBPTASN1_025ENDI_22" localSheetId="3">SCDBPTASN1!$X$205</definedName>
    <definedName name="SCDBPTASN1_025ENDI_23" localSheetId="3">SCDBPTASN1!$Y$205</definedName>
    <definedName name="SCDBPTASN1_025ENDI_24" localSheetId="3">SCDBPTASN1!$Z$205</definedName>
    <definedName name="SCDBPTASN1_025ENDI_25" localSheetId="3">SCDBPTASN1!$AA$205</definedName>
    <definedName name="SCDBPTASN1_025ENDI_3" localSheetId="3">SCDBPTASN1!$E$205</definedName>
    <definedName name="SCDBPTASN1_025ENDI_4" localSheetId="3">SCDBPTASN1!$F$205</definedName>
    <definedName name="SCDBPTASN1_025ENDI_5" localSheetId="3">SCDBPTASN1!$G$205</definedName>
    <definedName name="SCDBPTASN1_025ENDI_6" localSheetId="3">SCDBPTASN1!$H$205</definedName>
    <definedName name="SCDBPTASN1_025ENDI_7" localSheetId="3">SCDBPTASN1!$I$205</definedName>
    <definedName name="SCDBPTASN1_025ENDI_8" localSheetId="3">SCDBPTASN1!$J$205</definedName>
    <definedName name="SCDBPTASN1_025ENDI_9" localSheetId="3">SCDBPTASN1!$K$205</definedName>
    <definedName name="SCDBPTASN1_0260000_Range" localSheetId="3">SCDBPTASN1!$C$207:$AA$209</definedName>
    <definedName name="SCDBPTASN1_0269999_11" localSheetId="3">SCDBPTASN1!$M$210</definedName>
    <definedName name="SCDBPTASN1_0269999_12" localSheetId="3">SCDBPTASN1!$N$210</definedName>
    <definedName name="SCDBPTASN1_0269999_13" localSheetId="3">SCDBPTASN1!$O$210</definedName>
    <definedName name="SCDBPTASN1_0269999_14" localSheetId="3">SCDBPTASN1!$P$210</definedName>
    <definedName name="SCDBPTASN1_0269999_16" localSheetId="3">SCDBPTASN1!$R$210</definedName>
    <definedName name="SCDBPTASN1_0269999_17" localSheetId="3">SCDBPTASN1!$S$210</definedName>
    <definedName name="SCDBPTASN1_0269999_18" localSheetId="3">SCDBPTASN1!$T$210</definedName>
    <definedName name="SCDBPTASN1_0269999_19" localSheetId="3">SCDBPTASN1!$U$210</definedName>
    <definedName name="SCDBPTASN1_0269999_20" localSheetId="3">SCDBPTASN1!$V$210</definedName>
    <definedName name="SCDBPTASN1_0269999_21" localSheetId="3">SCDBPTASN1!$W$210</definedName>
    <definedName name="SCDBPTASN1_026BEGN_1" localSheetId="3">SCDBPTASN1!$C$207</definedName>
    <definedName name="SCDBPTASN1_026BEGN_10" localSheetId="3">SCDBPTASN1!$L$207</definedName>
    <definedName name="SCDBPTASN1_026BEGN_11" localSheetId="3">SCDBPTASN1!$M$207</definedName>
    <definedName name="SCDBPTASN1_026BEGN_12" localSheetId="3">SCDBPTASN1!$N$207</definedName>
    <definedName name="SCDBPTASN1_026BEGN_13" localSheetId="3">SCDBPTASN1!$O$207</definedName>
    <definedName name="SCDBPTASN1_026BEGN_14" localSheetId="3">SCDBPTASN1!$P$207</definedName>
    <definedName name="SCDBPTASN1_026BEGN_15" localSheetId="3">SCDBPTASN1!$Q$207</definedName>
    <definedName name="SCDBPTASN1_026BEGN_16" localSheetId="3">SCDBPTASN1!$R$207</definedName>
    <definedName name="SCDBPTASN1_026BEGN_17" localSheetId="3">SCDBPTASN1!$S$207</definedName>
    <definedName name="SCDBPTASN1_026BEGN_18" localSheetId="3">SCDBPTASN1!$T$207</definedName>
    <definedName name="SCDBPTASN1_026BEGN_19" localSheetId="3">SCDBPTASN1!$U$207</definedName>
    <definedName name="SCDBPTASN1_026BEGN_2" localSheetId="3">SCDBPTASN1!$D$207</definedName>
    <definedName name="SCDBPTASN1_026BEGN_20" localSheetId="3">SCDBPTASN1!$V$207</definedName>
    <definedName name="SCDBPTASN1_026BEGN_21" localSheetId="3">SCDBPTASN1!$W$207</definedName>
    <definedName name="SCDBPTASN1_026BEGN_22" localSheetId="3">SCDBPTASN1!$X$207</definedName>
    <definedName name="SCDBPTASN1_026BEGN_23" localSheetId="3">SCDBPTASN1!$Y$207</definedName>
    <definedName name="SCDBPTASN1_026BEGN_24" localSheetId="3">SCDBPTASN1!$Z$207</definedName>
    <definedName name="SCDBPTASN1_026BEGN_25" localSheetId="3">SCDBPTASN1!$AA$207</definedName>
    <definedName name="SCDBPTASN1_026BEGN_3" localSheetId="3">SCDBPTASN1!$E$207</definedName>
    <definedName name="SCDBPTASN1_026BEGN_4" localSheetId="3">SCDBPTASN1!$F$207</definedName>
    <definedName name="SCDBPTASN1_026BEGN_5" localSheetId="3">SCDBPTASN1!$G$207</definedName>
    <definedName name="SCDBPTASN1_026BEGN_6" localSheetId="3">SCDBPTASN1!$H$207</definedName>
    <definedName name="SCDBPTASN1_026BEGN_7" localSheetId="3">SCDBPTASN1!$I$207</definedName>
    <definedName name="SCDBPTASN1_026BEGN_8" localSheetId="3">SCDBPTASN1!$J$207</definedName>
    <definedName name="SCDBPTASN1_026BEGN_9" localSheetId="3">SCDBPTASN1!$K$207</definedName>
    <definedName name="SCDBPTASN1_026ENDI_10" localSheetId="3">SCDBPTASN1!$L$209</definedName>
    <definedName name="SCDBPTASN1_026ENDI_11" localSheetId="3">SCDBPTASN1!$M$209</definedName>
    <definedName name="SCDBPTASN1_026ENDI_12" localSheetId="3">SCDBPTASN1!$N$209</definedName>
    <definedName name="SCDBPTASN1_026ENDI_13" localSheetId="3">SCDBPTASN1!$O$209</definedName>
    <definedName name="SCDBPTASN1_026ENDI_14" localSheetId="3">SCDBPTASN1!$P$209</definedName>
    <definedName name="SCDBPTASN1_026ENDI_15" localSheetId="3">SCDBPTASN1!$Q$209</definedName>
    <definedName name="SCDBPTASN1_026ENDI_16" localSheetId="3">SCDBPTASN1!$R$209</definedName>
    <definedName name="SCDBPTASN1_026ENDI_17" localSheetId="3">SCDBPTASN1!$S$209</definedName>
    <definedName name="SCDBPTASN1_026ENDI_18" localSheetId="3">SCDBPTASN1!$T$209</definedName>
    <definedName name="SCDBPTASN1_026ENDI_19" localSheetId="3">SCDBPTASN1!$U$209</definedName>
    <definedName name="SCDBPTASN1_026ENDI_2" localSheetId="3">SCDBPTASN1!$D$209</definedName>
    <definedName name="SCDBPTASN1_026ENDI_20" localSheetId="3">SCDBPTASN1!$V$209</definedName>
    <definedName name="SCDBPTASN1_026ENDI_21" localSheetId="3">SCDBPTASN1!$W$209</definedName>
    <definedName name="SCDBPTASN1_026ENDI_22" localSheetId="3">SCDBPTASN1!$X$209</definedName>
    <definedName name="SCDBPTASN1_026ENDI_23" localSheetId="3">SCDBPTASN1!$Y$209</definedName>
    <definedName name="SCDBPTASN1_026ENDI_24" localSheetId="3">SCDBPTASN1!$Z$209</definedName>
    <definedName name="SCDBPTASN1_026ENDI_25" localSheetId="3">SCDBPTASN1!$AA$209</definedName>
    <definedName name="SCDBPTASN1_026ENDI_3" localSheetId="3">SCDBPTASN1!$E$209</definedName>
    <definedName name="SCDBPTASN1_026ENDI_4" localSheetId="3">SCDBPTASN1!$F$209</definedName>
    <definedName name="SCDBPTASN1_026ENDI_5" localSheetId="3">SCDBPTASN1!$G$209</definedName>
    <definedName name="SCDBPTASN1_026ENDI_6" localSheetId="3">SCDBPTASN1!$H$209</definedName>
    <definedName name="SCDBPTASN1_026ENDI_7" localSheetId="3">SCDBPTASN1!$I$209</definedName>
    <definedName name="SCDBPTASN1_026ENDI_8" localSheetId="3">SCDBPTASN1!$J$209</definedName>
    <definedName name="SCDBPTASN1_026ENDI_9" localSheetId="3">SCDBPTASN1!$K$209</definedName>
    <definedName name="SCDBPTASN1_0270000_Range" localSheetId="3">SCDBPTASN1!$C$211:$AA$213</definedName>
    <definedName name="SCDBPTASN1_0279999_11" localSheetId="3">SCDBPTASN1!$M$214</definedName>
    <definedName name="SCDBPTASN1_0279999_12" localSheetId="3">SCDBPTASN1!$N$214</definedName>
    <definedName name="SCDBPTASN1_0279999_13" localSheetId="3">SCDBPTASN1!$O$214</definedName>
    <definedName name="SCDBPTASN1_0279999_14" localSheetId="3">SCDBPTASN1!$P$214</definedName>
    <definedName name="SCDBPTASN1_0279999_16" localSheetId="3">SCDBPTASN1!$R$214</definedName>
    <definedName name="SCDBPTASN1_0279999_17" localSheetId="3">SCDBPTASN1!$S$214</definedName>
    <definedName name="SCDBPTASN1_0279999_18" localSheetId="3">SCDBPTASN1!$T$214</definedName>
    <definedName name="SCDBPTASN1_0279999_19" localSheetId="3">SCDBPTASN1!$U$214</definedName>
    <definedName name="SCDBPTASN1_0279999_20" localSheetId="3">SCDBPTASN1!$V$214</definedName>
    <definedName name="SCDBPTASN1_0279999_21" localSheetId="3">SCDBPTASN1!$W$214</definedName>
    <definedName name="SCDBPTASN1_027BEGN_1" localSheetId="3">SCDBPTASN1!$C$211</definedName>
    <definedName name="SCDBPTASN1_027BEGN_10" localSheetId="3">SCDBPTASN1!$L$211</definedName>
    <definedName name="SCDBPTASN1_027BEGN_11" localSheetId="3">SCDBPTASN1!$M$211</definedName>
    <definedName name="SCDBPTASN1_027BEGN_12" localSheetId="3">SCDBPTASN1!$N$211</definedName>
    <definedName name="SCDBPTASN1_027BEGN_13" localSheetId="3">SCDBPTASN1!$O$211</definedName>
    <definedName name="SCDBPTASN1_027BEGN_14" localSheetId="3">SCDBPTASN1!$P$211</definedName>
    <definedName name="SCDBPTASN1_027BEGN_15" localSheetId="3">SCDBPTASN1!$Q$211</definedName>
    <definedName name="SCDBPTASN1_027BEGN_16" localSheetId="3">SCDBPTASN1!$R$211</definedName>
    <definedName name="SCDBPTASN1_027BEGN_17" localSheetId="3">SCDBPTASN1!$S$211</definedName>
    <definedName name="SCDBPTASN1_027BEGN_18" localSheetId="3">SCDBPTASN1!$T$211</definedName>
    <definedName name="SCDBPTASN1_027BEGN_19" localSheetId="3">SCDBPTASN1!$U$211</definedName>
    <definedName name="SCDBPTASN1_027BEGN_2" localSheetId="3">SCDBPTASN1!$D$211</definedName>
    <definedName name="SCDBPTASN1_027BEGN_20" localSheetId="3">SCDBPTASN1!$V$211</definedName>
    <definedName name="SCDBPTASN1_027BEGN_21" localSheetId="3">SCDBPTASN1!$W$211</definedName>
    <definedName name="SCDBPTASN1_027BEGN_22" localSheetId="3">SCDBPTASN1!$X$211</definedName>
    <definedName name="SCDBPTASN1_027BEGN_23" localSheetId="3">SCDBPTASN1!$Y$211</definedName>
    <definedName name="SCDBPTASN1_027BEGN_24" localSheetId="3">SCDBPTASN1!$Z$211</definedName>
    <definedName name="SCDBPTASN1_027BEGN_25" localSheetId="3">SCDBPTASN1!$AA$211</definedName>
    <definedName name="SCDBPTASN1_027BEGN_3" localSheetId="3">SCDBPTASN1!$E$211</definedName>
    <definedName name="SCDBPTASN1_027BEGN_4" localSheetId="3">SCDBPTASN1!$F$211</definedName>
    <definedName name="SCDBPTASN1_027BEGN_5" localSheetId="3">SCDBPTASN1!$G$211</definedName>
    <definedName name="SCDBPTASN1_027BEGN_6" localSheetId="3">SCDBPTASN1!$H$211</definedName>
    <definedName name="SCDBPTASN1_027BEGN_7" localSheetId="3">SCDBPTASN1!$I$211</definedName>
    <definedName name="SCDBPTASN1_027BEGN_8" localSheetId="3">SCDBPTASN1!$J$211</definedName>
    <definedName name="SCDBPTASN1_027BEGN_9" localSheetId="3">SCDBPTASN1!$K$211</definedName>
    <definedName name="SCDBPTASN1_027ENDI_10" localSheetId="3">SCDBPTASN1!$L$213</definedName>
    <definedName name="SCDBPTASN1_027ENDI_11" localSheetId="3">SCDBPTASN1!$M$213</definedName>
    <definedName name="SCDBPTASN1_027ENDI_12" localSheetId="3">SCDBPTASN1!$N$213</definedName>
    <definedName name="SCDBPTASN1_027ENDI_13" localSheetId="3">SCDBPTASN1!$O$213</definedName>
    <definedName name="SCDBPTASN1_027ENDI_14" localSheetId="3">SCDBPTASN1!$P$213</definedName>
    <definedName name="SCDBPTASN1_027ENDI_15" localSheetId="3">SCDBPTASN1!$Q$213</definedName>
    <definedName name="SCDBPTASN1_027ENDI_16" localSheetId="3">SCDBPTASN1!$R$213</definedName>
    <definedName name="SCDBPTASN1_027ENDI_17" localSheetId="3">SCDBPTASN1!$S$213</definedName>
    <definedName name="SCDBPTASN1_027ENDI_18" localSheetId="3">SCDBPTASN1!$T$213</definedName>
    <definedName name="SCDBPTASN1_027ENDI_19" localSheetId="3">SCDBPTASN1!$U$213</definedName>
    <definedName name="SCDBPTASN1_027ENDI_2" localSheetId="3">SCDBPTASN1!$D$213</definedName>
    <definedName name="SCDBPTASN1_027ENDI_20" localSheetId="3">SCDBPTASN1!$V$213</definedName>
    <definedName name="SCDBPTASN1_027ENDI_21" localSheetId="3">SCDBPTASN1!$W$213</definedName>
    <definedName name="SCDBPTASN1_027ENDI_22" localSheetId="3">SCDBPTASN1!$X$213</definedName>
    <definedName name="SCDBPTASN1_027ENDI_23" localSheetId="3">SCDBPTASN1!$Y$213</definedName>
    <definedName name="SCDBPTASN1_027ENDI_24" localSheetId="3">SCDBPTASN1!$Z$213</definedName>
    <definedName name="SCDBPTASN1_027ENDI_25" localSheetId="3">SCDBPTASN1!$AA$213</definedName>
    <definedName name="SCDBPTASN1_027ENDI_3" localSheetId="3">SCDBPTASN1!$E$213</definedName>
    <definedName name="SCDBPTASN1_027ENDI_4" localSheetId="3">SCDBPTASN1!$F$213</definedName>
    <definedName name="SCDBPTASN1_027ENDI_5" localSheetId="3">SCDBPTASN1!$G$213</definedName>
    <definedName name="SCDBPTASN1_027ENDI_6" localSheetId="3">SCDBPTASN1!$H$213</definedName>
    <definedName name="SCDBPTASN1_027ENDI_7" localSheetId="3">SCDBPTASN1!$I$213</definedName>
    <definedName name="SCDBPTASN1_027ENDI_8" localSheetId="3">SCDBPTASN1!$J$213</definedName>
    <definedName name="SCDBPTASN1_027ENDI_9" localSheetId="3">SCDBPTASN1!$K$213</definedName>
    <definedName name="SCDBPTASN1_0289999_11" localSheetId="3">SCDBPTASN1!$M$215</definedName>
    <definedName name="SCDBPTASN1_0289999_12" localSheetId="3">SCDBPTASN1!$N$215</definedName>
    <definedName name="SCDBPTASN1_0289999_13" localSheetId="3">SCDBPTASN1!$O$215</definedName>
    <definedName name="SCDBPTASN1_0289999_14" localSheetId="3">SCDBPTASN1!$P$215</definedName>
    <definedName name="SCDBPTASN1_0289999_16" localSheetId="3">SCDBPTASN1!$R$215</definedName>
    <definedName name="SCDBPTASN1_0289999_17" localSheetId="3">SCDBPTASN1!$S$215</definedName>
    <definedName name="SCDBPTASN1_0289999_18" localSheetId="3">SCDBPTASN1!$T$215</definedName>
    <definedName name="SCDBPTASN1_0289999_19" localSheetId="3">SCDBPTASN1!$U$215</definedName>
    <definedName name="SCDBPTASN1_0289999_20" localSheetId="3">SCDBPTASN1!$V$215</definedName>
    <definedName name="SCDBPTASN1_0289999_21" localSheetId="3">SCDBPTASN1!$W$215</definedName>
    <definedName name="SCDBPTASN1_0290000_Range" localSheetId="3">SCDBPTASN1!$C$216:$AA$218</definedName>
    <definedName name="SCDBPTASN1_0299999_11" localSheetId="3">SCDBPTASN1!$M$219</definedName>
    <definedName name="SCDBPTASN1_0299999_12" localSheetId="3">SCDBPTASN1!$N$219</definedName>
    <definedName name="SCDBPTASN1_0299999_13" localSheetId="3">SCDBPTASN1!$O$219</definedName>
    <definedName name="SCDBPTASN1_0299999_14" localSheetId="3">SCDBPTASN1!$P$219</definedName>
    <definedName name="SCDBPTASN1_0299999_16" localSheetId="3">SCDBPTASN1!$R$219</definedName>
    <definedName name="SCDBPTASN1_0299999_17" localSheetId="3">SCDBPTASN1!$S$219</definedName>
    <definedName name="SCDBPTASN1_0299999_18" localSheetId="3">SCDBPTASN1!$T$219</definedName>
    <definedName name="SCDBPTASN1_0299999_19" localSheetId="3">SCDBPTASN1!$U$219</definedName>
    <definedName name="SCDBPTASN1_0299999_20" localSheetId="3">SCDBPTASN1!$V$219</definedName>
    <definedName name="SCDBPTASN1_0299999_21" localSheetId="3">SCDBPTASN1!$W$219</definedName>
    <definedName name="SCDBPTASN1_029BEGN_1" localSheetId="3">SCDBPTASN1!$C$216</definedName>
    <definedName name="SCDBPTASN1_029BEGN_10" localSheetId="3">SCDBPTASN1!$L$216</definedName>
    <definedName name="SCDBPTASN1_029BEGN_11" localSheetId="3">SCDBPTASN1!$M$216</definedName>
    <definedName name="SCDBPTASN1_029BEGN_12" localSheetId="3">SCDBPTASN1!$N$216</definedName>
    <definedName name="SCDBPTASN1_029BEGN_13" localSheetId="3">SCDBPTASN1!$O$216</definedName>
    <definedName name="SCDBPTASN1_029BEGN_14" localSheetId="3">SCDBPTASN1!$P$216</definedName>
    <definedName name="SCDBPTASN1_029BEGN_15" localSheetId="3">SCDBPTASN1!$Q$216</definedName>
    <definedName name="SCDBPTASN1_029BEGN_16" localSheetId="3">SCDBPTASN1!$R$216</definedName>
    <definedName name="SCDBPTASN1_029BEGN_17" localSheetId="3">SCDBPTASN1!$S$216</definedName>
    <definedName name="SCDBPTASN1_029BEGN_18" localSheetId="3">SCDBPTASN1!$T$216</definedName>
    <definedName name="SCDBPTASN1_029BEGN_19" localSheetId="3">SCDBPTASN1!$U$216</definedName>
    <definedName name="SCDBPTASN1_029BEGN_2" localSheetId="3">SCDBPTASN1!$D$216</definedName>
    <definedName name="SCDBPTASN1_029BEGN_20" localSheetId="3">SCDBPTASN1!$V$216</definedName>
    <definedName name="SCDBPTASN1_029BEGN_21" localSheetId="3">SCDBPTASN1!$W$216</definedName>
    <definedName name="SCDBPTASN1_029BEGN_22" localSheetId="3">SCDBPTASN1!$X$216</definedName>
    <definedName name="SCDBPTASN1_029BEGN_23" localSheetId="3">SCDBPTASN1!$Y$216</definedName>
    <definedName name="SCDBPTASN1_029BEGN_24" localSheetId="3">SCDBPTASN1!$Z$216</definedName>
    <definedName name="SCDBPTASN1_029BEGN_25" localSheetId="3">SCDBPTASN1!$AA$216</definedName>
    <definedName name="SCDBPTASN1_029BEGN_3" localSheetId="3">SCDBPTASN1!$E$216</definedName>
    <definedName name="SCDBPTASN1_029BEGN_4" localSheetId="3">SCDBPTASN1!$F$216</definedName>
    <definedName name="SCDBPTASN1_029BEGN_5" localSheetId="3">SCDBPTASN1!$G$216</definedName>
    <definedName name="SCDBPTASN1_029BEGN_6" localSheetId="3">SCDBPTASN1!$H$216</definedName>
    <definedName name="SCDBPTASN1_029BEGN_7" localSheetId="3">SCDBPTASN1!$I$216</definedName>
    <definedName name="SCDBPTASN1_029BEGN_8" localSheetId="3">SCDBPTASN1!$J$216</definedName>
    <definedName name="SCDBPTASN1_029BEGN_9" localSheetId="3">SCDBPTASN1!$K$216</definedName>
    <definedName name="SCDBPTASN1_029ENDI_10" localSheetId="3">SCDBPTASN1!$L$218</definedName>
    <definedName name="SCDBPTASN1_029ENDI_11" localSheetId="3">SCDBPTASN1!$M$218</definedName>
    <definedName name="SCDBPTASN1_029ENDI_12" localSheetId="3">SCDBPTASN1!$N$218</definedName>
    <definedName name="SCDBPTASN1_029ENDI_13" localSheetId="3">SCDBPTASN1!$O$218</definedName>
    <definedName name="SCDBPTASN1_029ENDI_14" localSheetId="3">SCDBPTASN1!$P$218</definedName>
    <definedName name="SCDBPTASN1_029ENDI_15" localSheetId="3">SCDBPTASN1!$Q$218</definedName>
    <definedName name="SCDBPTASN1_029ENDI_16" localSheetId="3">SCDBPTASN1!$R$218</definedName>
    <definedName name="SCDBPTASN1_029ENDI_17" localSheetId="3">SCDBPTASN1!$S$218</definedName>
    <definedName name="SCDBPTASN1_029ENDI_18" localSheetId="3">SCDBPTASN1!$T$218</definedName>
    <definedName name="SCDBPTASN1_029ENDI_19" localSheetId="3">SCDBPTASN1!$U$218</definedName>
    <definedName name="SCDBPTASN1_029ENDI_2" localSheetId="3">SCDBPTASN1!$D$218</definedName>
    <definedName name="SCDBPTASN1_029ENDI_20" localSheetId="3">SCDBPTASN1!$V$218</definedName>
    <definedName name="SCDBPTASN1_029ENDI_21" localSheetId="3">SCDBPTASN1!$W$218</definedName>
    <definedName name="SCDBPTASN1_029ENDI_22" localSheetId="3">SCDBPTASN1!$X$218</definedName>
    <definedName name="SCDBPTASN1_029ENDI_23" localSheetId="3">SCDBPTASN1!$Y$218</definedName>
    <definedName name="SCDBPTASN1_029ENDI_24" localSheetId="3">SCDBPTASN1!$Z$218</definedName>
    <definedName name="SCDBPTASN1_029ENDI_25" localSheetId="3">SCDBPTASN1!$AA$218</definedName>
    <definedName name="SCDBPTASN1_029ENDI_3" localSheetId="3">SCDBPTASN1!$E$218</definedName>
    <definedName name="SCDBPTASN1_029ENDI_4" localSheetId="3">SCDBPTASN1!$F$218</definedName>
    <definedName name="SCDBPTASN1_029ENDI_5" localSheetId="3">SCDBPTASN1!$G$218</definedName>
    <definedName name="SCDBPTASN1_029ENDI_6" localSheetId="3">SCDBPTASN1!$H$218</definedName>
    <definedName name="SCDBPTASN1_029ENDI_7" localSheetId="3">SCDBPTASN1!$I$218</definedName>
    <definedName name="SCDBPTASN1_029ENDI_8" localSheetId="3">SCDBPTASN1!$J$218</definedName>
    <definedName name="SCDBPTASN1_029ENDI_9" localSheetId="3">SCDBPTASN1!$K$218</definedName>
    <definedName name="SCDBPTASN1_0300000_Range" localSheetId="3">SCDBPTASN1!$C$220:$AA$222</definedName>
    <definedName name="SCDBPTASN1_0309999_11" localSheetId="3">SCDBPTASN1!$M$223</definedName>
    <definedName name="SCDBPTASN1_0309999_12" localSheetId="3">SCDBPTASN1!$N$223</definedName>
    <definedName name="SCDBPTASN1_0309999_13" localSheetId="3">SCDBPTASN1!$O$223</definedName>
    <definedName name="SCDBPTASN1_0309999_14" localSheetId="3">SCDBPTASN1!$P$223</definedName>
    <definedName name="SCDBPTASN1_0309999_16" localSheetId="3">SCDBPTASN1!$R$223</definedName>
    <definedName name="SCDBPTASN1_0309999_17" localSheetId="3">SCDBPTASN1!$S$223</definedName>
    <definedName name="SCDBPTASN1_0309999_18" localSheetId="3">SCDBPTASN1!$T$223</definedName>
    <definedName name="SCDBPTASN1_0309999_19" localSheetId="3">SCDBPTASN1!$U$223</definedName>
    <definedName name="SCDBPTASN1_0309999_20" localSheetId="3">SCDBPTASN1!$V$223</definedName>
    <definedName name="SCDBPTASN1_0309999_21" localSheetId="3">SCDBPTASN1!$W$223</definedName>
    <definedName name="SCDBPTASN1_030BEGN_1" localSheetId="3">SCDBPTASN1!$C$220</definedName>
    <definedName name="SCDBPTASN1_030BEGN_10" localSheetId="3">SCDBPTASN1!$L$220</definedName>
    <definedName name="SCDBPTASN1_030BEGN_11" localSheetId="3">SCDBPTASN1!$M$220</definedName>
    <definedName name="SCDBPTASN1_030BEGN_12" localSheetId="3">SCDBPTASN1!$N$220</definedName>
    <definedName name="SCDBPTASN1_030BEGN_13" localSheetId="3">SCDBPTASN1!$O$220</definedName>
    <definedName name="SCDBPTASN1_030BEGN_14" localSheetId="3">SCDBPTASN1!$P$220</definedName>
    <definedName name="SCDBPTASN1_030BEGN_15" localSheetId="3">SCDBPTASN1!$Q$220</definedName>
    <definedName name="SCDBPTASN1_030BEGN_16" localSheetId="3">SCDBPTASN1!$R$220</definedName>
    <definedName name="SCDBPTASN1_030BEGN_17" localSheetId="3">SCDBPTASN1!$S$220</definedName>
    <definedName name="SCDBPTASN1_030BEGN_18" localSheetId="3">SCDBPTASN1!$T$220</definedName>
    <definedName name="SCDBPTASN1_030BEGN_19" localSheetId="3">SCDBPTASN1!$U$220</definedName>
    <definedName name="SCDBPTASN1_030BEGN_2" localSheetId="3">SCDBPTASN1!$D$220</definedName>
    <definedName name="SCDBPTASN1_030BEGN_20" localSheetId="3">SCDBPTASN1!$V$220</definedName>
    <definedName name="SCDBPTASN1_030BEGN_21" localSheetId="3">SCDBPTASN1!$W$220</definedName>
    <definedName name="SCDBPTASN1_030BEGN_22" localSheetId="3">SCDBPTASN1!$X$220</definedName>
    <definedName name="SCDBPTASN1_030BEGN_23" localSheetId="3">SCDBPTASN1!$Y$220</definedName>
    <definedName name="SCDBPTASN1_030BEGN_24" localSheetId="3">SCDBPTASN1!$Z$220</definedName>
    <definedName name="SCDBPTASN1_030BEGN_25" localSheetId="3">SCDBPTASN1!$AA$220</definedName>
    <definedName name="SCDBPTASN1_030BEGN_3" localSheetId="3">SCDBPTASN1!$E$220</definedName>
    <definedName name="SCDBPTASN1_030BEGN_4" localSheetId="3">SCDBPTASN1!$F$220</definedName>
    <definedName name="SCDBPTASN1_030BEGN_5" localSheetId="3">SCDBPTASN1!$G$220</definedName>
    <definedName name="SCDBPTASN1_030BEGN_6" localSheetId="3">SCDBPTASN1!$H$220</definedName>
    <definedName name="SCDBPTASN1_030BEGN_7" localSheetId="3">SCDBPTASN1!$I$220</definedName>
    <definedName name="SCDBPTASN1_030BEGN_8" localSheetId="3">SCDBPTASN1!$J$220</definedName>
    <definedName name="SCDBPTASN1_030BEGN_9" localSheetId="3">SCDBPTASN1!$K$220</definedName>
    <definedName name="SCDBPTASN1_030ENDI_10" localSheetId="3">SCDBPTASN1!$L$222</definedName>
    <definedName name="SCDBPTASN1_030ENDI_11" localSheetId="3">SCDBPTASN1!$M$222</definedName>
    <definedName name="SCDBPTASN1_030ENDI_12" localSheetId="3">SCDBPTASN1!$N$222</definedName>
    <definedName name="SCDBPTASN1_030ENDI_13" localSheetId="3">SCDBPTASN1!$O$222</definedName>
    <definedName name="SCDBPTASN1_030ENDI_14" localSheetId="3">SCDBPTASN1!$P$222</definedName>
    <definedName name="SCDBPTASN1_030ENDI_15" localSheetId="3">SCDBPTASN1!$Q$222</definedName>
    <definedName name="SCDBPTASN1_030ENDI_16" localSheetId="3">SCDBPTASN1!$R$222</definedName>
    <definedName name="SCDBPTASN1_030ENDI_17" localSheetId="3">SCDBPTASN1!$S$222</definedName>
    <definedName name="SCDBPTASN1_030ENDI_18" localSheetId="3">SCDBPTASN1!$T$222</definedName>
    <definedName name="SCDBPTASN1_030ENDI_19" localSheetId="3">SCDBPTASN1!$U$222</definedName>
    <definedName name="SCDBPTASN1_030ENDI_2" localSheetId="3">SCDBPTASN1!$D$222</definedName>
    <definedName name="SCDBPTASN1_030ENDI_20" localSheetId="3">SCDBPTASN1!$V$222</definedName>
    <definedName name="SCDBPTASN1_030ENDI_21" localSheetId="3">SCDBPTASN1!$W$222</definedName>
    <definedName name="SCDBPTASN1_030ENDI_22" localSheetId="3">SCDBPTASN1!$X$222</definedName>
    <definedName name="SCDBPTASN1_030ENDI_23" localSheetId="3">SCDBPTASN1!$Y$222</definedName>
    <definedName name="SCDBPTASN1_030ENDI_24" localSheetId="3">SCDBPTASN1!$Z$222</definedName>
    <definedName name="SCDBPTASN1_030ENDI_25" localSheetId="3">SCDBPTASN1!$AA$222</definedName>
    <definedName name="SCDBPTASN1_030ENDI_3" localSheetId="3">SCDBPTASN1!$E$222</definedName>
    <definedName name="SCDBPTASN1_030ENDI_4" localSheetId="3">SCDBPTASN1!$F$222</definedName>
    <definedName name="SCDBPTASN1_030ENDI_5" localSheetId="3">SCDBPTASN1!$G$222</definedName>
    <definedName name="SCDBPTASN1_030ENDI_6" localSheetId="3">SCDBPTASN1!$H$222</definedName>
    <definedName name="SCDBPTASN1_030ENDI_7" localSheetId="3">SCDBPTASN1!$I$222</definedName>
    <definedName name="SCDBPTASN1_030ENDI_8" localSheetId="3">SCDBPTASN1!$J$222</definedName>
    <definedName name="SCDBPTASN1_030ENDI_9" localSheetId="3">SCDBPTASN1!$K$222</definedName>
    <definedName name="SCDBPTASN1_0310000_Range" localSheetId="3">SCDBPTASN1!$C$224:$AA$226</definedName>
    <definedName name="SCDBPTASN1_0319999_11" localSheetId="3">SCDBPTASN1!$M$227</definedName>
    <definedName name="SCDBPTASN1_0319999_12" localSheetId="3">SCDBPTASN1!$N$227</definedName>
    <definedName name="SCDBPTASN1_0319999_13" localSheetId="3">SCDBPTASN1!$O$227</definedName>
    <definedName name="SCDBPTASN1_0319999_14" localSheetId="3">SCDBPTASN1!$P$227</definedName>
    <definedName name="SCDBPTASN1_0319999_16" localSheetId="3">SCDBPTASN1!$R$227</definedName>
    <definedName name="SCDBPTASN1_0319999_17" localSheetId="3">SCDBPTASN1!$S$227</definedName>
    <definedName name="SCDBPTASN1_0319999_18" localSheetId="3">SCDBPTASN1!$T$227</definedName>
    <definedName name="SCDBPTASN1_0319999_19" localSheetId="3">SCDBPTASN1!$U$227</definedName>
    <definedName name="SCDBPTASN1_0319999_20" localSheetId="3">SCDBPTASN1!$V$227</definedName>
    <definedName name="SCDBPTASN1_0319999_21" localSheetId="3">SCDBPTASN1!$W$227</definedName>
    <definedName name="SCDBPTASN1_031BEGN_1" localSheetId="3">SCDBPTASN1!$C$224</definedName>
    <definedName name="SCDBPTASN1_031BEGN_10" localSheetId="3">SCDBPTASN1!$L$224</definedName>
    <definedName name="SCDBPTASN1_031BEGN_11" localSheetId="3">SCDBPTASN1!$M$224</definedName>
    <definedName name="SCDBPTASN1_031BEGN_12" localSheetId="3">SCDBPTASN1!$N$224</definedName>
    <definedName name="SCDBPTASN1_031BEGN_13" localSheetId="3">SCDBPTASN1!$O$224</definedName>
    <definedName name="SCDBPTASN1_031BEGN_14" localSheetId="3">SCDBPTASN1!$P$224</definedName>
    <definedName name="SCDBPTASN1_031BEGN_15" localSheetId="3">SCDBPTASN1!$Q$224</definedName>
    <definedName name="SCDBPTASN1_031BEGN_16" localSheetId="3">SCDBPTASN1!$R$224</definedName>
    <definedName name="SCDBPTASN1_031BEGN_17" localSheetId="3">SCDBPTASN1!$S$224</definedName>
    <definedName name="SCDBPTASN1_031BEGN_18" localSheetId="3">SCDBPTASN1!$T$224</definedName>
    <definedName name="SCDBPTASN1_031BEGN_19" localSheetId="3">SCDBPTASN1!$U$224</definedName>
    <definedName name="SCDBPTASN1_031BEGN_2" localSheetId="3">SCDBPTASN1!$D$224</definedName>
    <definedName name="SCDBPTASN1_031BEGN_20" localSheetId="3">SCDBPTASN1!$V$224</definedName>
    <definedName name="SCDBPTASN1_031BEGN_21" localSheetId="3">SCDBPTASN1!$W$224</definedName>
    <definedName name="SCDBPTASN1_031BEGN_22" localSheetId="3">SCDBPTASN1!$X$224</definedName>
    <definedName name="SCDBPTASN1_031BEGN_23" localSheetId="3">SCDBPTASN1!$Y$224</definedName>
    <definedName name="SCDBPTASN1_031BEGN_24" localSheetId="3">SCDBPTASN1!$Z$224</definedName>
    <definedName name="SCDBPTASN1_031BEGN_25" localSheetId="3">SCDBPTASN1!$AA$224</definedName>
    <definedName name="SCDBPTASN1_031BEGN_3" localSheetId="3">SCDBPTASN1!$E$224</definedName>
    <definedName name="SCDBPTASN1_031BEGN_4" localSheetId="3">SCDBPTASN1!$F$224</definedName>
    <definedName name="SCDBPTASN1_031BEGN_5" localSheetId="3">SCDBPTASN1!$G$224</definedName>
    <definedName name="SCDBPTASN1_031BEGN_6" localSheetId="3">SCDBPTASN1!$H$224</definedName>
    <definedName name="SCDBPTASN1_031BEGN_7" localSheetId="3">SCDBPTASN1!$I$224</definedName>
    <definedName name="SCDBPTASN1_031BEGN_8" localSheetId="3">SCDBPTASN1!$J$224</definedName>
    <definedName name="SCDBPTASN1_031BEGN_9" localSheetId="3">SCDBPTASN1!$K$224</definedName>
    <definedName name="SCDBPTASN1_031ENDI_10" localSheetId="3">SCDBPTASN1!$L$226</definedName>
    <definedName name="SCDBPTASN1_031ENDI_11" localSheetId="3">SCDBPTASN1!$M$226</definedName>
    <definedName name="SCDBPTASN1_031ENDI_12" localSheetId="3">SCDBPTASN1!$N$226</definedName>
    <definedName name="SCDBPTASN1_031ENDI_13" localSheetId="3">SCDBPTASN1!$O$226</definedName>
    <definedName name="SCDBPTASN1_031ENDI_14" localSheetId="3">SCDBPTASN1!$P$226</definedName>
    <definedName name="SCDBPTASN1_031ENDI_15" localSheetId="3">SCDBPTASN1!$Q$226</definedName>
    <definedName name="SCDBPTASN1_031ENDI_16" localSheetId="3">SCDBPTASN1!$R$226</definedName>
    <definedName name="SCDBPTASN1_031ENDI_17" localSheetId="3">SCDBPTASN1!$S$226</definedName>
    <definedName name="SCDBPTASN1_031ENDI_18" localSheetId="3">SCDBPTASN1!$T$226</definedName>
    <definedName name="SCDBPTASN1_031ENDI_19" localSheetId="3">SCDBPTASN1!$U$226</definedName>
    <definedName name="SCDBPTASN1_031ENDI_2" localSheetId="3">SCDBPTASN1!$D$226</definedName>
    <definedName name="SCDBPTASN1_031ENDI_20" localSheetId="3">SCDBPTASN1!$V$226</definedName>
    <definedName name="SCDBPTASN1_031ENDI_21" localSheetId="3">SCDBPTASN1!$W$226</definedName>
    <definedName name="SCDBPTASN1_031ENDI_22" localSheetId="3">SCDBPTASN1!$X$226</definedName>
    <definedName name="SCDBPTASN1_031ENDI_23" localSheetId="3">SCDBPTASN1!$Y$226</definedName>
    <definedName name="SCDBPTASN1_031ENDI_24" localSheetId="3">SCDBPTASN1!$Z$226</definedName>
    <definedName name="SCDBPTASN1_031ENDI_25" localSheetId="3">SCDBPTASN1!$AA$226</definedName>
    <definedName name="SCDBPTASN1_031ENDI_3" localSheetId="3">SCDBPTASN1!$E$226</definedName>
    <definedName name="SCDBPTASN1_031ENDI_4" localSheetId="3">SCDBPTASN1!$F$226</definedName>
    <definedName name="SCDBPTASN1_031ENDI_5" localSheetId="3">SCDBPTASN1!$G$226</definedName>
    <definedName name="SCDBPTASN1_031ENDI_6" localSheetId="3">SCDBPTASN1!$H$226</definedName>
    <definedName name="SCDBPTASN1_031ENDI_7" localSheetId="3">SCDBPTASN1!$I$226</definedName>
    <definedName name="SCDBPTASN1_031ENDI_8" localSheetId="3">SCDBPTASN1!$J$226</definedName>
    <definedName name="SCDBPTASN1_031ENDI_9" localSheetId="3">SCDBPTASN1!$K$226</definedName>
    <definedName name="SCDBPTASN1_0320000_Range" localSheetId="3">SCDBPTASN1!$C$228:$AA$230</definedName>
    <definedName name="SCDBPTASN1_0329999_11" localSheetId="3">SCDBPTASN1!$M$231</definedName>
    <definedName name="SCDBPTASN1_0329999_12" localSheetId="3">SCDBPTASN1!$N$231</definedName>
    <definedName name="SCDBPTASN1_0329999_13" localSheetId="3">SCDBPTASN1!$O$231</definedName>
    <definedName name="SCDBPTASN1_0329999_14" localSheetId="3">SCDBPTASN1!$P$231</definedName>
    <definedName name="SCDBPTASN1_0329999_16" localSheetId="3">SCDBPTASN1!$R$231</definedName>
    <definedName name="SCDBPTASN1_0329999_17" localSheetId="3">SCDBPTASN1!$S$231</definedName>
    <definedName name="SCDBPTASN1_0329999_18" localSheetId="3">SCDBPTASN1!$T$231</definedName>
    <definedName name="SCDBPTASN1_0329999_19" localSheetId="3">SCDBPTASN1!$U$231</definedName>
    <definedName name="SCDBPTASN1_0329999_20" localSheetId="3">SCDBPTASN1!$V$231</definedName>
    <definedName name="SCDBPTASN1_0329999_21" localSheetId="3">SCDBPTASN1!$W$231</definedName>
    <definedName name="SCDBPTASN1_032BEGN_1" localSheetId="3">SCDBPTASN1!$C$228</definedName>
    <definedName name="SCDBPTASN1_032BEGN_10" localSheetId="3">SCDBPTASN1!$L$228</definedName>
    <definedName name="SCDBPTASN1_032BEGN_11" localSheetId="3">SCDBPTASN1!$M$228</definedName>
    <definedName name="SCDBPTASN1_032BEGN_12" localSheetId="3">SCDBPTASN1!$N$228</definedName>
    <definedName name="SCDBPTASN1_032BEGN_13" localSheetId="3">SCDBPTASN1!$O$228</definedName>
    <definedName name="SCDBPTASN1_032BEGN_14" localSheetId="3">SCDBPTASN1!$P$228</definedName>
    <definedName name="SCDBPTASN1_032BEGN_15" localSheetId="3">SCDBPTASN1!$Q$228</definedName>
    <definedName name="SCDBPTASN1_032BEGN_16" localSheetId="3">SCDBPTASN1!$R$228</definedName>
    <definedName name="SCDBPTASN1_032BEGN_17" localSheetId="3">SCDBPTASN1!$S$228</definedName>
    <definedName name="SCDBPTASN1_032BEGN_18" localSheetId="3">SCDBPTASN1!$T$228</definedName>
    <definedName name="SCDBPTASN1_032BEGN_19" localSheetId="3">SCDBPTASN1!$U$228</definedName>
    <definedName name="SCDBPTASN1_032BEGN_2" localSheetId="3">SCDBPTASN1!$D$228</definedName>
    <definedName name="SCDBPTASN1_032BEGN_20" localSheetId="3">SCDBPTASN1!$V$228</definedName>
    <definedName name="SCDBPTASN1_032BEGN_21" localSheetId="3">SCDBPTASN1!$W$228</definedName>
    <definedName name="SCDBPTASN1_032BEGN_22" localSheetId="3">SCDBPTASN1!$X$228</definedName>
    <definedName name="SCDBPTASN1_032BEGN_23" localSheetId="3">SCDBPTASN1!$Y$228</definedName>
    <definedName name="SCDBPTASN1_032BEGN_24" localSheetId="3">SCDBPTASN1!$Z$228</definedName>
    <definedName name="SCDBPTASN1_032BEGN_25" localSheetId="3">SCDBPTASN1!$AA$228</definedName>
    <definedName name="SCDBPTASN1_032BEGN_3" localSheetId="3">SCDBPTASN1!$E$228</definedName>
    <definedName name="SCDBPTASN1_032BEGN_4" localSheetId="3">SCDBPTASN1!$F$228</definedName>
    <definedName name="SCDBPTASN1_032BEGN_5" localSheetId="3">SCDBPTASN1!$G$228</definedName>
    <definedName name="SCDBPTASN1_032BEGN_6" localSheetId="3">SCDBPTASN1!$H$228</definedName>
    <definedName name="SCDBPTASN1_032BEGN_7" localSheetId="3">SCDBPTASN1!$I$228</definedName>
    <definedName name="SCDBPTASN1_032BEGN_8" localSheetId="3">SCDBPTASN1!$J$228</definedName>
    <definedName name="SCDBPTASN1_032BEGN_9" localSheetId="3">SCDBPTASN1!$K$228</definedName>
    <definedName name="SCDBPTASN1_032ENDI_10" localSheetId="3">SCDBPTASN1!$L$230</definedName>
    <definedName name="SCDBPTASN1_032ENDI_11" localSheetId="3">SCDBPTASN1!$M$230</definedName>
    <definedName name="SCDBPTASN1_032ENDI_12" localSheetId="3">SCDBPTASN1!$N$230</definedName>
    <definedName name="SCDBPTASN1_032ENDI_13" localSheetId="3">SCDBPTASN1!$O$230</definedName>
    <definedName name="SCDBPTASN1_032ENDI_14" localSheetId="3">SCDBPTASN1!$P$230</definedName>
    <definedName name="SCDBPTASN1_032ENDI_15" localSheetId="3">SCDBPTASN1!$Q$230</definedName>
    <definedName name="SCDBPTASN1_032ENDI_16" localSheetId="3">SCDBPTASN1!$R$230</definedName>
    <definedName name="SCDBPTASN1_032ENDI_17" localSheetId="3">SCDBPTASN1!$S$230</definedName>
    <definedName name="SCDBPTASN1_032ENDI_18" localSheetId="3">SCDBPTASN1!$T$230</definedName>
    <definedName name="SCDBPTASN1_032ENDI_19" localSheetId="3">SCDBPTASN1!$U$230</definedName>
    <definedName name="SCDBPTASN1_032ENDI_2" localSheetId="3">SCDBPTASN1!$D$230</definedName>
    <definedName name="SCDBPTASN1_032ENDI_20" localSheetId="3">SCDBPTASN1!$V$230</definedName>
    <definedName name="SCDBPTASN1_032ENDI_21" localSheetId="3">SCDBPTASN1!$W$230</definedName>
    <definedName name="SCDBPTASN1_032ENDI_22" localSheetId="3">SCDBPTASN1!$X$230</definedName>
    <definedName name="SCDBPTASN1_032ENDI_23" localSheetId="3">SCDBPTASN1!$Y$230</definedName>
    <definedName name="SCDBPTASN1_032ENDI_24" localSheetId="3">SCDBPTASN1!$Z$230</definedName>
    <definedName name="SCDBPTASN1_032ENDI_25" localSheetId="3">SCDBPTASN1!$AA$230</definedName>
    <definedName name="SCDBPTASN1_032ENDI_3" localSheetId="3">SCDBPTASN1!$E$230</definedName>
    <definedName name="SCDBPTASN1_032ENDI_4" localSheetId="3">SCDBPTASN1!$F$230</definedName>
    <definedName name="SCDBPTASN1_032ENDI_5" localSheetId="3">SCDBPTASN1!$G$230</definedName>
    <definedName name="SCDBPTASN1_032ENDI_6" localSheetId="3">SCDBPTASN1!$H$230</definedName>
    <definedName name="SCDBPTASN1_032ENDI_7" localSheetId="3">SCDBPTASN1!$I$230</definedName>
    <definedName name="SCDBPTASN1_032ENDI_8" localSheetId="3">SCDBPTASN1!$J$230</definedName>
    <definedName name="SCDBPTASN1_032ENDI_9" localSheetId="3">SCDBPTASN1!$K$230</definedName>
    <definedName name="SCDBPTASN1_0330000_Range" localSheetId="3">SCDBPTASN1!$C$232:$AA$234</definedName>
    <definedName name="SCDBPTASN1_0339999_11" localSheetId="3">SCDBPTASN1!$M$235</definedName>
    <definedName name="SCDBPTASN1_0339999_12" localSheetId="3">SCDBPTASN1!$N$235</definedName>
    <definedName name="SCDBPTASN1_0339999_13" localSheetId="3">SCDBPTASN1!$O$235</definedName>
    <definedName name="SCDBPTASN1_0339999_14" localSheetId="3">SCDBPTASN1!$P$235</definedName>
    <definedName name="SCDBPTASN1_0339999_16" localSheetId="3">SCDBPTASN1!$R$235</definedName>
    <definedName name="SCDBPTASN1_0339999_17" localSheetId="3">SCDBPTASN1!$S$235</definedName>
    <definedName name="SCDBPTASN1_0339999_18" localSheetId="3">SCDBPTASN1!$T$235</definedName>
    <definedName name="SCDBPTASN1_0339999_19" localSheetId="3">SCDBPTASN1!$U$235</definedName>
    <definedName name="SCDBPTASN1_0339999_20" localSheetId="3">SCDBPTASN1!$V$235</definedName>
    <definedName name="SCDBPTASN1_0339999_21" localSheetId="3">SCDBPTASN1!$W$235</definedName>
    <definedName name="SCDBPTASN1_033BEGN_1" localSheetId="3">SCDBPTASN1!$C$232</definedName>
    <definedName name="SCDBPTASN1_033BEGN_10" localSheetId="3">SCDBPTASN1!$L$232</definedName>
    <definedName name="SCDBPTASN1_033BEGN_11" localSheetId="3">SCDBPTASN1!$M$232</definedName>
    <definedName name="SCDBPTASN1_033BEGN_12" localSheetId="3">SCDBPTASN1!$N$232</definedName>
    <definedName name="SCDBPTASN1_033BEGN_13" localSheetId="3">SCDBPTASN1!$O$232</definedName>
    <definedName name="SCDBPTASN1_033BEGN_14" localSheetId="3">SCDBPTASN1!$P$232</definedName>
    <definedName name="SCDBPTASN1_033BEGN_15" localSheetId="3">SCDBPTASN1!$Q$232</definedName>
    <definedName name="SCDBPTASN1_033BEGN_16" localSheetId="3">SCDBPTASN1!$R$232</definedName>
    <definedName name="SCDBPTASN1_033BEGN_17" localSheetId="3">SCDBPTASN1!$S$232</definedName>
    <definedName name="SCDBPTASN1_033BEGN_18" localSheetId="3">SCDBPTASN1!$T$232</definedName>
    <definedName name="SCDBPTASN1_033BEGN_19" localSheetId="3">SCDBPTASN1!$U$232</definedName>
    <definedName name="SCDBPTASN1_033BEGN_2" localSheetId="3">SCDBPTASN1!$D$232</definedName>
    <definedName name="SCDBPTASN1_033BEGN_20" localSheetId="3">SCDBPTASN1!$V$232</definedName>
    <definedName name="SCDBPTASN1_033BEGN_21" localSheetId="3">SCDBPTASN1!$W$232</definedName>
    <definedName name="SCDBPTASN1_033BEGN_22" localSheetId="3">SCDBPTASN1!$X$232</definedName>
    <definedName name="SCDBPTASN1_033BEGN_23" localSheetId="3">SCDBPTASN1!$Y$232</definedName>
    <definedName name="SCDBPTASN1_033BEGN_24" localSheetId="3">SCDBPTASN1!$Z$232</definedName>
    <definedName name="SCDBPTASN1_033BEGN_25" localSheetId="3">SCDBPTASN1!$AA$232</definedName>
    <definedName name="SCDBPTASN1_033BEGN_3" localSheetId="3">SCDBPTASN1!$E$232</definedName>
    <definedName name="SCDBPTASN1_033BEGN_4" localSheetId="3">SCDBPTASN1!$F$232</definedName>
    <definedName name="SCDBPTASN1_033BEGN_5" localSheetId="3">SCDBPTASN1!$G$232</definedName>
    <definedName name="SCDBPTASN1_033BEGN_6" localSheetId="3">SCDBPTASN1!$H$232</definedName>
    <definedName name="SCDBPTASN1_033BEGN_7" localSheetId="3">SCDBPTASN1!$I$232</definedName>
    <definedName name="SCDBPTASN1_033BEGN_8" localSheetId="3">SCDBPTASN1!$J$232</definedName>
    <definedName name="SCDBPTASN1_033BEGN_9" localSheetId="3">SCDBPTASN1!$K$232</definedName>
    <definedName name="SCDBPTASN1_033ENDI_10" localSheetId="3">SCDBPTASN1!$L$234</definedName>
    <definedName name="SCDBPTASN1_033ENDI_11" localSheetId="3">SCDBPTASN1!$M$234</definedName>
    <definedName name="SCDBPTASN1_033ENDI_12" localSheetId="3">SCDBPTASN1!$N$234</definedName>
    <definedName name="SCDBPTASN1_033ENDI_13" localSheetId="3">SCDBPTASN1!$O$234</definedName>
    <definedName name="SCDBPTASN1_033ENDI_14" localSheetId="3">SCDBPTASN1!$P$234</definedName>
    <definedName name="SCDBPTASN1_033ENDI_15" localSheetId="3">SCDBPTASN1!$Q$234</definedName>
    <definedName name="SCDBPTASN1_033ENDI_16" localSheetId="3">SCDBPTASN1!$R$234</definedName>
    <definedName name="SCDBPTASN1_033ENDI_17" localSheetId="3">SCDBPTASN1!$S$234</definedName>
    <definedName name="SCDBPTASN1_033ENDI_18" localSheetId="3">SCDBPTASN1!$T$234</definedName>
    <definedName name="SCDBPTASN1_033ENDI_19" localSheetId="3">SCDBPTASN1!$U$234</definedName>
    <definedName name="SCDBPTASN1_033ENDI_2" localSheetId="3">SCDBPTASN1!$D$234</definedName>
    <definedName name="SCDBPTASN1_033ENDI_20" localSheetId="3">SCDBPTASN1!$V$234</definedName>
    <definedName name="SCDBPTASN1_033ENDI_21" localSheetId="3">SCDBPTASN1!$W$234</definedName>
    <definedName name="SCDBPTASN1_033ENDI_22" localSheetId="3">SCDBPTASN1!$X$234</definedName>
    <definedName name="SCDBPTASN1_033ENDI_23" localSheetId="3">SCDBPTASN1!$Y$234</definedName>
    <definedName name="SCDBPTASN1_033ENDI_24" localSheetId="3">SCDBPTASN1!$Z$234</definedName>
    <definedName name="SCDBPTASN1_033ENDI_25" localSheetId="3">SCDBPTASN1!$AA$234</definedName>
    <definedName name="SCDBPTASN1_033ENDI_3" localSheetId="3">SCDBPTASN1!$E$234</definedName>
    <definedName name="SCDBPTASN1_033ENDI_4" localSheetId="3">SCDBPTASN1!$F$234</definedName>
    <definedName name="SCDBPTASN1_033ENDI_5" localSheetId="3">SCDBPTASN1!$G$234</definedName>
    <definedName name="SCDBPTASN1_033ENDI_6" localSheetId="3">SCDBPTASN1!$H$234</definedName>
    <definedName name="SCDBPTASN1_033ENDI_7" localSheetId="3">SCDBPTASN1!$I$234</definedName>
    <definedName name="SCDBPTASN1_033ENDI_8" localSheetId="3">SCDBPTASN1!$J$234</definedName>
    <definedName name="SCDBPTASN1_033ENDI_9" localSheetId="3">SCDBPTASN1!$K$234</definedName>
    <definedName name="SCDBPTASN1_0340000_Range" localSheetId="3">SCDBPTASN1!$C$236:$AA$238</definedName>
    <definedName name="SCDBPTASN1_0349999_11" localSheetId="3">SCDBPTASN1!$M$239</definedName>
    <definedName name="SCDBPTASN1_0349999_12" localSheetId="3">SCDBPTASN1!$N$239</definedName>
    <definedName name="SCDBPTASN1_0349999_13" localSheetId="3">SCDBPTASN1!$O$239</definedName>
    <definedName name="SCDBPTASN1_0349999_14" localSheetId="3">SCDBPTASN1!$P$239</definedName>
    <definedName name="SCDBPTASN1_0349999_16" localSheetId="3">SCDBPTASN1!$R$239</definedName>
    <definedName name="SCDBPTASN1_0349999_17" localSheetId="3">SCDBPTASN1!$S$239</definedName>
    <definedName name="SCDBPTASN1_0349999_18" localSheetId="3">SCDBPTASN1!$T$239</definedName>
    <definedName name="SCDBPTASN1_0349999_19" localSheetId="3">SCDBPTASN1!$U$239</definedName>
    <definedName name="SCDBPTASN1_0349999_20" localSheetId="3">SCDBPTASN1!$V$239</definedName>
    <definedName name="SCDBPTASN1_0349999_21" localSheetId="3">SCDBPTASN1!$W$239</definedName>
    <definedName name="SCDBPTASN1_034BEGN_1" localSheetId="3">SCDBPTASN1!$C$236</definedName>
    <definedName name="SCDBPTASN1_034BEGN_10" localSheetId="3">SCDBPTASN1!$L$236</definedName>
    <definedName name="SCDBPTASN1_034BEGN_11" localSheetId="3">SCDBPTASN1!$M$236</definedName>
    <definedName name="SCDBPTASN1_034BEGN_12" localSheetId="3">SCDBPTASN1!$N$236</definedName>
    <definedName name="SCDBPTASN1_034BEGN_13" localSheetId="3">SCDBPTASN1!$O$236</definedName>
    <definedName name="SCDBPTASN1_034BEGN_14" localSheetId="3">SCDBPTASN1!$P$236</definedName>
    <definedName name="SCDBPTASN1_034BEGN_15" localSheetId="3">SCDBPTASN1!$Q$236</definedName>
    <definedName name="SCDBPTASN1_034BEGN_16" localSheetId="3">SCDBPTASN1!$R$236</definedName>
    <definedName name="SCDBPTASN1_034BEGN_17" localSheetId="3">SCDBPTASN1!$S$236</definedName>
    <definedName name="SCDBPTASN1_034BEGN_18" localSheetId="3">SCDBPTASN1!$T$236</definedName>
    <definedName name="SCDBPTASN1_034BEGN_19" localSheetId="3">SCDBPTASN1!$U$236</definedName>
    <definedName name="SCDBPTASN1_034BEGN_2" localSheetId="3">SCDBPTASN1!$D$236</definedName>
    <definedName name="SCDBPTASN1_034BEGN_20" localSheetId="3">SCDBPTASN1!$V$236</definedName>
    <definedName name="SCDBPTASN1_034BEGN_21" localSheetId="3">SCDBPTASN1!$W$236</definedName>
    <definedName name="SCDBPTASN1_034BEGN_22" localSheetId="3">SCDBPTASN1!$X$236</definedName>
    <definedName name="SCDBPTASN1_034BEGN_23" localSheetId="3">SCDBPTASN1!$Y$236</definedName>
    <definedName name="SCDBPTASN1_034BEGN_24" localSheetId="3">SCDBPTASN1!$Z$236</definedName>
    <definedName name="SCDBPTASN1_034BEGN_25" localSheetId="3">SCDBPTASN1!$AA$236</definedName>
    <definedName name="SCDBPTASN1_034BEGN_3" localSheetId="3">SCDBPTASN1!$E$236</definedName>
    <definedName name="SCDBPTASN1_034BEGN_4" localSheetId="3">SCDBPTASN1!$F$236</definedName>
    <definedName name="SCDBPTASN1_034BEGN_5" localSheetId="3">SCDBPTASN1!$G$236</definedName>
    <definedName name="SCDBPTASN1_034BEGN_6" localSheetId="3">SCDBPTASN1!$H$236</definedName>
    <definedName name="SCDBPTASN1_034BEGN_7" localSheetId="3">SCDBPTASN1!$I$236</definedName>
    <definedName name="SCDBPTASN1_034BEGN_8" localSheetId="3">SCDBPTASN1!$J$236</definedName>
    <definedName name="SCDBPTASN1_034BEGN_9" localSheetId="3">SCDBPTASN1!$K$236</definedName>
    <definedName name="SCDBPTASN1_034ENDI_10" localSheetId="3">SCDBPTASN1!$L$238</definedName>
    <definedName name="SCDBPTASN1_034ENDI_11" localSheetId="3">SCDBPTASN1!$M$238</definedName>
    <definedName name="SCDBPTASN1_034ENDI_12" localSheetId="3">SCDBPTASN1!$N$238</definedName>
    <definedName name="SCDBPTASN1_034ENDI_13" localSheetId="3">SCDBPTASN1!$O$238</definedName>
    <definedName name="SCDBPTASN1_034ENDI_14" localSheetId="3">SCDBPTASN1!$P$238</definedName>
    <definedName name="SCDBPTASN1_034ENDI_15" localSheetId="3">SCDBPTASN1!$Q$238</definedName>
    <definedName name="SCDBPTASN1_034ENDI_16" localSheetId="3">SCDBPTASN1!$R$238</definedName>
    <definedName name="SCDBPTASN1_034ENDI_17" localSheetId="3">SCDBPTASN1!$S$238</definedName>
    <definedName name="SCDBPTASN1_034ENDI_18" localSheetId="3">SCDBPTASN1!$T$238</definedName>
    <definedName name="SCDBPTASN1_034ENDI_19" localSheetId="3">SCDBPTASN1!$U$238</definedName>
    <definedName name="SCDBPTASN1_034ENDI_2" localSheetId="3">SCDBPTASN1!$D$238</definedName>
    <definedName name="SCDBPTASN1_034ENDI_20" localSheetId="3">SCDBPTASN1!$V$238</definedName>
    <definedName name="SCDBPTASN1_034ENDI_21" localSheetId="3">SCDBPTASN1!$W$238</definedName>
    <definedName name="SCDBPTASN1_034ENDI_22" localSheetId="3">SCDBPTASN1!$X$238</definedName>
    <definedName name="SCDBPTASN1_034ENDI_23" localSheetId="3">SCDBPTASN1!$Y$238</definedName>
    <definedName name="SCDBPTASN1_034ENDI_24" localSheetId="3">SCDBPTASN1!$Z$238</definedName>
    <definedName name="SCDBPTASN1_034ENDI_25" localSheetId="3">SCDBPTASN1!$AA$238</definedName>
    <definedName name="SCDBPTASN1_034ENDI_3" localSheetId="3">SCDBPTASN1!$E$238</definedName>
    <definedName name="SCDBPTASN1_034ENDI_4" localSheetId="3">SCDBPTASN1!$F$238</definedName>
    <definedName name="SCDBPTASN1_034ENDI_5" localSheetId="3">SCDBPTASN1!$G$238</definedName>
    <definedName name="SCDBPTASN1_034ENDI_6" localSheetId="3">SCDBPTASN1!$H$238</definedName>
    <definedName name="SCDBPTASN1_034ENDI_7" localSheetId="3">SCDBPTASN1!$I$238</definedName>
    <definedName name="SCDBPTASN1_034ENDI_8" localSheetId="3">SCDBPTASN1!$J$238</definedName>
    <definedName name="SCDBPTASN1_034ENDI_9" localSheetId="3">SCDBPTASN1!$K$238</definedName>
    <definedName name="SCDBPTASN1_0359999_11" localSheetId="3">SCDBPTASN1!$M$240</definedName>
    <definedName name="SCDBPTASN1_0359999_12" localSheetId="3">SCDBPTASN1!$N$240</definedName>
    <definedName name="SCDBPTASN1_0359999_13" localSheetId="3">SCDBPTASN1!$O$240</definedName>
    <definedName name="SCDBPTASN1_0359999_14" localSheetId="3">SCDBPTASN1!$P$240</definedName>
    <definedName name="SCDBPTASN1_0359999_16" localSheetId="3">SCDBPTASN1!$R$240</definedName>
    <definedName name="SCDBPTASN1_0359999_17" localSheetId="3">SCDBPTASN1!$S$240</definedName>
    <definedName name="SCDBPTASN1_0359999_18" localSheetId="3">SCDBPTASN1!$T$240</definedName>
    <definedName name="SCDBPTASN1_0359999_19" localSheetId="3">SCDBPTASN1!$U$240</definedName>
    <definedName name="SCDBPTASN1_0359999_20" localSheetId="3">SCDBPTASN1!$V$240</definedName>
    <definedName name="SCDBPTASN1_0359999_21" localSheetId="3">SCDBPTASN1!$W$240</definedName>
    <definedName name="SCDBPTASN1_0369999_11" localSheetId="3">SCDBPTASN1!$M$241</definedName>
    <definedName name="SCDBPTASN1_0369999_12" localSheetId="3">SCDBPTASN1!$N$241</definedName>
    <definedName name="SCDBPTASN1_0369999_13" localSheetId="3">SCDBPTASN1!$O$241</definedName>
    <definedName name="SCDBPTASN1_0369999_14" localSheetId="3">SCDBPTASN1!$P$241</definedName>
    <definedName name="SCDBPTASN1_0369999_16" localSheetId="3">SCDBPTASN1!$R$241</definedName>
    <definedName name="SCDBPTASN1_0369999_17" localSheetId="3">SCDBPTASN1!$S$241</definedName>
    <definedName name="SCDBPTASN1_0369999_18" localSheetId="3">SCDBPTASN1!$T$241</definedName>
    <definedName name="SCDBPTASN1_0369999_19" localSheetId="3">SCDBPTASN1!$U$241</definedName>
    <definedName name="SCDBPTASN1_0369999_20" localSheetId="3">SCDBPTASN1!$V$241</definedName>
    <definedName name="SCDBPTASN1_0369999_21" localSheetId="3">SCDBPTASN1!$W$241</definedName>
    <definedName name="SCDBPTASN1_0379999_11" localSheetId="3">SCDBPTASN1!$M$242</definedName>
    <definedName name="SCDBPTASN1_0379999_12" localSheetId="3">SCDBPTASN1!$N$242</definedName>
    <definedName name="SCDBPTASN1_0379999_13" localSheetId="3">SCDBPTASN1!$O$242</definedName>
    <definedName name="SCDBPTASN1_0379999_14" localSheetId="3">SCDBPTASN1!$P$242</definedName>
    <definedName name="SCDBPTASN1_0379999_16" localSheetId="3">SCDBPTASN1!$R$242</definedName>
    <definedName name="SCDBPTASN1_0379999_17" localSheetId="3">SCDBPTASN1!$S$242</definedName>
    <definedName name="SCDBPTASN1_0379999_18" localSheetId="3">SCDBPTASN1!$T$242</definedName>
    <definedName name="SCDBPTASN1_0379999_19" localSheetId="3">SCDBPTASN1!$U$242</definedName>
    <definedName name="SCDBPTASN1_0379999_20" localSheetId="3">SCDBPTASN1!$V$242</definedName>
    <definedName name="SCDBPTASN1_0379999_21" localSheetId="3">SCDBPTASN1!$W$242</definedName>
    <definedName name="SCDBPTASN1_0389999_11" localSheetId="3">SCDBPTASN1!$M$243</definedName>
    <definedName name="SCDBPTASN1_0389999_12" localSheetId="3">SCDBPTASN1!$N$243</definedName>
    <definedName name="SCDBPTASN1_0389999_13" localSheetId="3">SCDBPTASN1!$O$243</definedName>
    <definedName name="SCDBPTASN1_0389999_14" localSheetId="3">SCDBPTASN1!$P$243</definedName>
    <definedName name="SCDBPTASN1_0389999_16" localSheetId="3">SCDBPTASN1!$R$243</definedName>
    <definedName name="SCDBPTASN1_0389999_17" localSheetId="3">SCDBPTASN1!$S$243</definedName>
    <definedName name="SCDBPTASN1_0389999_18" localSheetId="3">SCDBPTASN1!$T$243</definedName>
    <definedName name="SCDBPTASN1_0389999_19" localSheetId="3">SCDBPTASN1!$U$243</definedName>
    <definedName name="SCDBPTASN1_0389999_20" localSheetId="3">SCDBPTASN1!$V$243</definedName>
    <definedName name="SCDBPTASN1_0389999_21" localSheetId="3">SCDBPTASN1!$W$243</definedName>
    <definedName name="SCDBPTASN1_0399999_11" localSheetId="3">SCDBPTASN1!$M$244</definedName>
    <definedName name="SCDBPTASN1_0399999_12" localSheetId="3">SCDBPTASN1!$N$244</definedName>
    <definedName name="SCDBPTASN1_0399999_13" localSheetId="3">SCDBPTASN1!$O$244</definedName>
    <definedName name="SCDBPTASN1_0399999_14" localSheetId="3">SCDBPTASN1!$P$244</definedName>
    <definedName name="SCDBPTASN1_0399999_16" localSheetId="3">SCDBPTASN1!$R$244</definedName>
    <definedName name="SCDBPTASN1_0399999_17" localSheetId="3">SCDBPTASN1!$S$244</definedName>
    <definedName name="SCDBPTASN1_0399999_18" localSheetId="3">SCDBPTASN1!$T$244</definedName>
    <definedName name="SCDBPTASN1_0399999_19" localSheetId="3">SCDBPTASN1!$U$244</definedName>
    <definedName name="SCDBPTASN1_0399999_20" localSheetId="3">SCDBPTASN1!$V$244</definedName>
    <definedName name="SCDBPTASN1_0399999_21" localSheetId="3">SCDBPTASN1!$W$244</definedName>
    <definedName name="SCDBPTASN1_0409999_11" localSheetId="3">SCDBPTASN1!$M$245</definedName>
    <definedName name="SCDBPTASN1_0409999_12" localSheetId="3">SCDBPTASN1!$N$245</definedName>
    <definedName name="SCDBPTASN1_0409999_13" localSheetId="3">SCDBPTASN1!$O$245</definedName>
    <definedName name="SCDBPTASN1_0409999_14" localSheetId="3">SCDBPTASN1!$P$245</definedName>
    <definedName name="SCDBPTASN1_0409999_16" localSheetId="3">SCDBPTASN1!$R$245</definedName>
    <definedName name="SCDBPTASN1_0409999_17" localSheetId="3">SCDBPTASN1!$S$245</definedName>
    <definedName name="SCDBPTASN1_0409999_18" localSheetId="3">SCDBPTASN1!$T$245</definedName>
    <definedName name="SCDBPTASN1_0409999_19" localSheetId="3">SCDBPTASN1!$U$245</definedName>
    <definedName name="SCDBPTASN1_0409999_20" localSheetId="3">SCDBPTASN1!$V$245</definedName>
    <definedName name="SCDBPTASN1_0409999_21" localSheetId="3">SCDBPTASN1!$W$245</definedName>
    <definedName name="SCDBPTASN1_0419999_11" localSheetId="3">SCDBPTASN1!$M$246</definedName>
    <definedName name="SCDBPTASN1_0419999_12" localSheetId="3">SCDBPTASN1!$N$246</definedName>
    <definedName name="SCDBPTASN1_0419999_13" localSheetId="3">SCDBPTASN1!$O$246</definedName>
    <definedName name="SCDBPTASN1_0419999_14" localSheetId="3">SCDBPTASN1!$P$246</definedName>
    <definedName name="SCDBPTASN1_0419999_16" localSheetId="3">SCDBPTASN1!$R$246</definedName>
    <definedName name="SCDBPTASN1_0419999_17" localSheetId="3">SCDBPTASN1!$S$246</definedName>
    <definedName name="SCDBPTASN1_0419999_18" localSheetId="3">SCDBPTASN1!$T$246</definedName>
    <definedName name="SCDBPTASN1_0419999_19" localSheetId="3">SCDBPTASN1!$U$246</definedName>
    <definedName name="SCDBPTASN1_0419999_20" localSheetId="3">SCDBPTASN1!$V$246</definedName>
    <definedName name="SCDBPTASN1_0419999_21" localSheetId="3">SCDBPTASN1!$W$246</definedName>
    <definedName name="SCDBPTASN1_0429999_11" localSheetId="3">SCDBPTASN1!$M$247</definedName>
    <definedName name="SCDBPTASN1_0429999_12" localSheetId="3">SCDBPTASN1!$N$247</definedName>
    <definedName name="SCDBPTASN1_0429999_13" localSheetId="3">SCDBPTASN1!$O$247</definedName>
    <definedName name="SCDBPTASN1_0429999_14" localSheetId="3">SCDBPTASN1!$P$247</definedName>
    <definedName name="SCDBPTASN1_0429999_16" localSheetId="3">SCDBPTASN1!$R$247</definedName>
    <definedName name="SCDBPTASN1_0429999_17" localSheetId="3">SCDBPTASN1!$S$247</definedName>
    <definedName name="SCDBPTASN1_0429999_18" localSheetId="3">SCDBPTASN1!$T$247</definedName>
    <definedName name="SCDBPTASN1_0429999_19" localSheetId="3">SCDBPTASN1!$U$247</definedName>
    <definedName name="SCDBPTASN1_0429999_20" localSheetId="3">SCDBPTASN1!$V$247</definedName>
    <definedName name="SCDBPTASN1_0429999_21" localSheetId="3">SCDBPTASN1!$W$247</definedName>
    <definedName name="SCDBPTASN1_0430000_Range" localSheetId="3">SCDBPTASN1!$C$248:$AA$250</definedName>
    <definedName name="SCDBPTASN1_0439999_11" localSheetId="3">SCDBPTASN1!$M$251</definedName>
    <definedName name="SCDBPTASN1_0439999_12" localSheetId="3">SCDBPTASN1!$N$251</definedName>
    <definedName name="SCDBPTASN1_0439999_13" localSheetId="3">SCDBPTASN1!$O$251</definedName>
    <definedName name="SCDBPTASN1_0439999_14" localSheetId="3">SCDBPTASN1!$P$251</definedName>
    <definedName name="SCDBPTASN1_0439999_16" localSheetId="3">SCDBPTASN1!$R$251</definedName>
    <definedName name="SCDBPTASN1_0439999_17" localSheetId="3">SCDBPTASN1!$S$251</definedName>
    <definedName name="SCDBPTASN1_0439999_18" localSheetId="3">SCDBPTASN1!$T$251</definedName>
    <definedName name="SCDBPTASN1_0439999_19" localSheetId="3">SCDBPTASN1!$U$251</definedName>
    <definedName name="SCDBPTASN1_0439999_20" localSheetId="3">SCDBPTASN1!$V$251</definedName>
    <definedName name="SCDBPTASN1_0439999_21" localSheetId="3">SCDBPTASN1!$W$251</definedName>
    <definedName name="SCDBPTASN1_043BEGN_1" localSheetId="3">SCDBPTASN1!$C$248</definedName>
    <definedName name="SCDBPTASN1_043BEGN_10" localSheetId="3">SCDBPTASN1!$L$248</definedName>
    <definedName name="SCDBPTASN1_043BEGN_11" localSheetId="3">SCDBPTASN1!$M$248</definedName>
    <definedName name="SCDBPTASN1_043BEGN_12" localSheetId="3">SCDBPTASN1!$N$248</definedName>
    <definedName name="SCDBPTASN1_043BEGN_13" localSheetId="3">SCDBPTASN1!$O$248</definedName>
    <definedName name="SCDBPTASN1_043BEGN_14" localSheetId="3">SCDBPTASN1!$P$248</definedName>
    <definedName name="SCDBPTASN1_043BEGN_15" localSheetId="3">SCDBPTASN1!$Q$248</definedName>
    <definedName name="SCDBPTASN1_043BEGN_16" localSheetId="3">SCDBPTASN1!$R$248</definedName>
    <definedName name="SCDBPTASN1_043BEGN_17" localSheetId="3">SCDBPTASN1!$S$248</definedName>
    <definedName name="SCDBPTASN1_043BEGN_18" localSheetId="3">SCDBPTASN1!$T$248</definedName>
    <definedName name="SCDBPTASN1_043BEGN_19" localSheetId="3">SCDBPTASN1!$U$248</definedName>
    <definedName name="SCDBPTASN1_043BEGN_2" localSheetId="3">SCDBPTASN1!$D$248</definedName>
    <definedName name="SCDBPTASN1_043BEGN_20" localSheetId="3">SCDBPTASN1!$V$248</definedName>
    <definedName name="SCDBPTASN1_043BEGN_21" localSheetId="3">SCDBPTASN1!$W$248</definedName>
    <definedName name="SCDBPTASN1_043BEGN_22" localSheetId="3">SCDBPTASN1!$X$248</definedName>
    <definedName name="SCDBPTASN1_043BEGN_23" localSheetId="3">SCDBPTASN1!$Y$248</definedName>
    <definedName name="SCDBPTASN1_043BEGN_24" localSheetId="3">SCDBPTASN1!$Z$248</definedName>
    <definedName name="SCDBPTASN1_043BEGN_25" localSheetId="3">SCDBPTASN1!$AA$248</definedName>
    <definedName name="SCDBPTASN1_043BEGN_3" localSheetId="3">SCDBPTASN1!$E$248</definedName>
    <definedName name="SCDBPTASN1_043BEGN_4" localSheetId="3">SCDBPTASN1!$F$248</definedName>
    <definedName name="SCDBPTASN1_043BEGN_5" localSheetId="3">SCDBPTASN1!$G$248</definedName>
    <definedName name="SCDBPTASN1_043BEGN_6" localSheetId="3">SCDBPTASN1!$H$248</definedName>
    <definedName name="SCDBPTASN1_043BEGN_7" localSheetId="3">SCDBPTASN1!$I$248</definedName>
    <definedName name="SCDBPTASN1_043BEGN_8" localSheetId="3">SCDBPTASN1!$J$248</definedName>
    <definedName name="SCDBPTASN1_043BEGN_9" localSheetId="3">SCDBPTASN1!$K$248</definedName>
    <definedName name="SCDBPTASN1_043ENDI_10" localSheetId="3">SCDBPTASN1!$L$250</definedName>
    <definedName name="SCDBPTASN1_043ENDI_11" localSheetId="3">SCDBPTASN1!$M$250</definedName>
    <definedName name="SCDBPTASN1_043ENDI_12" localSheetId="3">SCDBPTASN1!$N$250</definedName>
    <definedName name="SCDBPTASN1_043ENDI_13" localSheetId="3">SCDBPTASN1!$O$250</definedName>
    <definedName name="SCDBPTASN1_043ENDI_14" localSheetId="3">SCDBPTASN1!$P$250</definedName>
    <definedName name="SCDBPTASN1_043ENDI_15" localSheetId="3">SCDBPTASN1!$Q$250</definedName>
    <definedName name="SCDBPTASN1_043ENDI_16" localSheetId="3">SCDBPTASN1!$R$250</definedName>
    <definedName name="SCDBPTASN1_043ENDI_17" localSheetId="3">SCDBPTASN1!$S$250</definedName>
    <definedName name="SCDBPTASN1_043ENDI_18" localSheetId="3">SCDBPTASN1!$T$250</definedName>
    <definedName name="SCDBPTASN1_043ENDI_19" localSheetId="3">SCDBPTASN1!$U$250</definedName>
    <definedName name="SCDBPTASN1_043ENDI_2" localSheetId="3">SCDBPTASN1!$D$250</definedName>
    <definedName name="SCDBPTASN1_043ENDI_20" localSheetId="3">SCDBPTASN1!$V$250</definedName>
    <definedName name="SCDBPTASN1_043ENDI_21" localSheetId="3">SCDBPTASN1!$W$250</definedName>
    <definedName name="SCDBPTASN1_043ENDI_22" localSheetId="3">SCDBPTASN1!$X$250</definedName>
    <definedName name="SCDBPTASN1_043ENDI_23" localSheetId="3">SCDBPTASN1!$Y$250</definedName>
    <definedName name="SCDBPTASN1_043ENDI_24" localSheetId="3">SCDBPTASN1!$Z$250</definedName>
    <definedName name="SCDBPTASN1_043ENDI_25" localSheetId="3">SCDBPTASN1!$AA$250</definedName>
    <definedName name="SCDBPTASN1_043ENDI_3" localSheetId="3">SCDBPTASN1!$E$250</definedName>
    <definedName name="SCDBPTASN1_043ENDI_4" localSheetId="3">SCDBPTASN1!$F$250</definedName>
    <definedName name="SCDBPTASN1_043ENDI_5" localSheetId="3">SCDBPTASN1!$G$250</definedName>
    <definedName name="SCDBPTASN1_043ENDI_6" localSheetId="3">SCDBPTASN1!$H$250</definedName>
    <definedName name="SCDBPTASN1_043ENDI_7" localSheetId="3">SCDBPTASN1!$I$250</definedName>
    <definedName name="SCDBPTASN1_043ENDI_8" localSheetId="3">SCDBPTASN1!$J$250</definedName>
    <definedName name="SCDBPTASN1_043ENDI_9" localSheetId="3">SCDBPTASN1!$K$250</definedName>
    <definedName name="SCDBPTASN1_0440000_Range" localSheetId="3">SCDBPTASN1!$C$252:$AA$254</definedName>
    <definedName name="SCDBPTASN1_0449999_11" localSheetId="3">SCDBPTASN1!$M$255</definedName>
    <definedName name="SCDBPTASN1_0449999_12" localSheetId="3">SCDBPTASN1!$N$255</definedName>
    <definedName name="SCDBPTASN1_0449999_13" localSheetId="3">SCDBPTASN1!$O$255</definedName>
    <definedName name="SCDBPTASN1_0449999_14" localSheetId="3">SCDBPTASN1!$P$255</definedName>
    <definedName name="SCDBPTASN1_0449999_16" localSheetId="3">SCDBPTASN1!$R$255</definedName>
    <definedName name="SCDBPTASN1_0449999_17" localSheetId="3">SCDBPTASN1!$S$255</definedName>
    <definedName name="SCDBPTASN1_0449999_18" localSheetId="3">SCDBPTASN1!$T$255</definedName>
    <definedName name="SCDBPTASN1_0449999_19" localSheetId="3">SCDBPTASN1!$U$255</definedName>
    <definedName name="SCDBPTASN1_0449999_20" localSheetId="3">SCDBPTASN1!$V$255</definedName>
    <definedName name="SCDBPTASN1_0449999_21" localSheetId="3">SCDBPTASN1!$W$255</definedName>
    <definedName name="SCDBPTASN1_044BEGN_1" localSheetId="3">SCDBPTASN1!$C$252</definedName>
    <definedName name="SCDBPTASN1_044BEGN_10" localSheetId="3">SCDBPTASN1!$L$252</definedName>
    <definedName name="SCDBPTASN1_044BEGN_11" localSheetId="3">SCDBPTASN1!$M$252</definedName>
    <definedName name="SCDBPTASN1_044BEGN_12" localSheetId="3">SCDBPTASN1!$N$252</definedName>
    <definedName name="SCDBPTASN1_044BEGN_13" localSheetId="3">SCDBPTASN1!$O$252</definedName>
    <definedName name="SCDBPTASN1_044BEGN_14" localSheetId="3">SCDBPTASN1!$P$252</definedName>
    <definedName name="SCDBPTASN1_044BEGN_15" localSheetId="3">SCDBPTASN1!$Q$252</definedName>
    <definedName name="SCDBPTASN1_044BEGN_16" localSheetId="3">SCDBPTASN1!$R$252</definedName>
    <definedName name="SCDBPTASN1_044BEGN_17" localSheetId="3">SCDBPTASN1!$S$252</definedName>
    <definedName name="SCDBPTASN1_044BEGN_18" localSheetId="3">SCDBPTASN1!$T$252</definedName>
    <definedName name="SCDBPTASN1_044BEGN_19" localSheetId="3">SCDBPTASN1!$U$252</definedName>
    <definedName name="SCDBPTASN1_044BEGN_2" localSheetId="3">SCDBPTASN1!$D$252</definedName>
    <definedName name="SCDBPTASN1_044BEGN_20" localSheetId="3">SCDBPTASN1!$V$252</definedName>
    <definedName name="SCDBPTASN1_044BEGN_21" localSheetId="3">SCDBPTASN1!$W$252</definedName>
    <definedName name="SCDBPTASN1_044BEGN_22" localSheetId="3">SCDBPTASN1!$X$252</definedName>
    <definedName name="SCDBPTASN1_044BEGN_23" localSheetId="3">SCDBPTASN1!$Y$252</definedName>
    <definedName name="SCDBPTASN1_044BEGN_24" localSheetId="3">SCDBPTASN1!$Z$252</definedName>
    <definedName name="SCDBPTASN1_044BEGN_25" localSheetId="3">SCDBPTASN1!$AA$252</definedName>
    <definedName name="SCDBPTASN1_044BEGN_3" localSheetId="3">SCDBPTASN1!$E$252</definedName>
    <definedName name="SCDBPTASN1_044BEGN_4" localSheetId="3">SCDBPTASN1!$F$252</definedName>
    <definedName name="SCDBPTASN1_044BEGN_5" localSheetId="3">SCDBPTASN1!$G$252</definedName>
    <definedName name="SCDBPTASN1_044BEGN_6" localSheetId="3">SCDBPTASN1!$H$252</definedName>
    <definedName name="SCDBPTASN1_044BEGN_7" localSheetId="3">SCDBPTASN1!$I$252</definedName>
    <definedName name="SCDBPTASN1_044BEGN_8" localSheetId="3">SCDBPTASN1!$J$252</definedName>
    <definedName name="SCDBPTASN1_044BEGN_9" localSheetId="3">SCDBPTASN1!$K$252</definedName>
    <definedName name="SCDBPTASN1_044ENDI_10" localSheetId="3">SCDBPTASN1!$L$254</definedName>
    <definedName name="SCDBPTASN1_044ENDI_11" localSheetId="3">SCDBPTASN1!$M$254</definedName>
    <definedName name="SCDBPTASN1_044ENDI_12" localSheetId="3">SCDBPTASN1!$N$254</definedName>
    <definedName name="SCDBPTASN1_044ENDI_13" localSheetId="3">SCDBPTASN1!$O$254</definedName>
    <definedName name="SCDBPTASN1_044ENDI_14" localSheetId="3">SCDBPTASN1!$P$254</definedName>
    <definedName name="SCDBPTASN1_044ENDI_15" localSheetId="3">SCDBPTASN1!$Q$254</definedName>
    <definedName name="SCDBPTASN1_044ENDI_16" localSheetId="3">SCDBPTASN1!$R$254</definedName>
    <definedName name="SCDBPTASN1_044ENDI_17" localSheetId="3">SCDBPTASN1!$S$254</definedName>
    <definedName name="SCDBPTASN1_044ENDI_18" localSheetId="3">SCDBPTASN1!$T$254</definedName>
    <definedName name="SCDBPTASN1_044ENDI_19" localSheetId="3">SCDBPTASN1!$U$254</definedName>
    <definedName name="SCDBPTASN1_044ENDI_2" localSheetId="3">SCDBPTASN1!$D$254</definedName>
    <definedName name="SCDBPTASN1_044ENDI_20" localSheetId="3">SCDBPTASN1!$V$254</definedName>
    <definedName name="SCDBPTASN1_044ENDI_21" localSheetId="3">SCDBPTASN1!$W$254</definedName>
    <definedName name="SCDBPTASN1_044ENDI_22" localSheetId="3">SCDBPTASN1!$X$254</definedName>
    <definedName name="SCDBPTASN1_044ENDI_23" localSheetId="3">SCDBPTASN1!$Y$254</definedName>
    <definedName name="SCDBPTASN1_044ENDI_24" localSheetId="3">SCDBPTASN1!$Z$254</definedName>
    <definedName name="SCDBPTASN1_044ENDI_25" localSheetId="3">SCDBPTASN1!$AA$254</definedName>
    <definedName name="SCDBPTASN1_044ENDI_3" localSheetId="3">SCDBPTASN1!$E$254</definedName>
    <definedName name="SCDBPTASN1_044ENDI_4" localSheetId="3">SCDBPTASN1!$F$254</definedName>
    <definedName name="SCDBPTASN1_044ENDI_5" localSheetId="3">SCDBPTASN1!$G$254</definedName>
    <definedName name="SCDBPTASN1_044ENDI_6" localSheetId="3">SCDBPTASN1!$H$254</definedName>
    <definedName name="SCDBPTASN1_044ENDI_7" localSheetId="3">SCDBPTASN1!$I$254</definedName>
    <definedName name="SCDBPTASN1_044ENDI_8" localSheetId="3">SCDBPTASN1!$J$254</definedName>
    <definedName name="SCDBPTASN1_044ENDI_9" localSheetId="3">SCDBPTASN1!$K$254</definedName>
    <definedName name="SCDBPTASN1_0450000_Range" localSheetId="3">SCDBPTASN1!$C$256:$AA$258</definedName>
    <definedName name="SCDBPTASN1_0459999_11" localSheetId="3">SCDBPTASN1!$M$259</definedName>
    <definedName name="SCDBPTASN1_0459999_12" localSheetId="3">SCDBPTASN1!$N$259</definedName>
    <definedName name="SCDBPTASN1_0459999_13" localSheetId="3">SCDBPTASN1!$O$259</definedName>
    <definedName name="SCDBPTASN1_0459999_14" localSheetId="3">SCDBPTASN1!$P$259</definedName>
    <definedName name="SCDBPTASN1_0459999_16" localSheetId="3">SCDBPTASN1!$R$259</definedName>
    <definedName name="SCDBPTASN1_0459999_17" localSheetId="3">SCDBPTASN1!$S$259</definedName>
    <definedName name="SCDBPTASN1_0459999_18" localSheetId="3">SCDBPTASN1!$T$259</definedName>
    <definedName name="SCDBPTASN1_0459999_19" localSheetId="3">SCDBPTASN1!$U$259</definedName>
    <definedName name="SCDBPTASN1_0459999_20" localSheetId="3">SCDBPTASN1!$V$259</definedName>
    <definedName name="SCDBPTASN1_0459999_21" localSheetId="3">SCDBPTASN1!$W$259</definedName>
    <definedName name="SCDBPTASN1_045BEGN_1" localSheetId="3">SCDBPTASN1!$C$256</definedName>
    <definedName name="SCDBPTASN1_045BEGN_10" localSheetId="3">SCDBPTASN1!$L$256</definedName>
    <definedName name="SCDBPTASN1_045BEGN_11" localSheetId="3">SCDBPTASN1!$M$256</definedName>
    <definedName name="SCDBPTASN1_045BEGN_12" localSheetId="3">SCDBPTASN1!$N$256</definedName>
    <definedName name="SCDBPTASN1_045BEGN_13" localSheetId="3">SCDBPTASN1!$O$256</definedName>
    <definedName name="SCDBPTASN1_045BEGN_14" localSheetId="3">SCDBPTASN1!$P$256</definedName>
    <definedName name="SCDBPTASN1_045BEGN_15" localSheetId="3">SCDBPTASN1!$Q$256</definedName>
    <definedName name="SCDBPTASN1_045BEGN_16" localSheetId="3">SCDBPTASN1!$R$256</definedName>
    <definedName name="SCDBPTASN1_045BEGN_17" localSheetId="3">SCDBPTASN1!$S$256</definedName>
    <definedName name="SCDBPTASN1_045BEGN_18" localSheetId="3">SCDBPTASN1!$T$256</definedName>
    <definedName name="SCDBPTASN1_045BEGN_19" localSheetId="3">SCDBPTASN1!$U$256</definedName>
    <definedName name="SCDBPTASN1_045BEGN_2" localSheetId="3">SCDBPTASN1!$D$256</definedName>
    <definedName name="SCDBPTASN1_045BEGN_20" localSheetId="3">SCDBPTASN1!$V$256</definedName>
    <definedName name="SCDBPTASN1_045BEGN_21" localSheetId="3">SCDBPTASN1!$W$256</definedName>
    <definedName name="SCDBPTASN1_045BEGN_22" localSheetId="3">SCDBPTASN1!$X$256</definedName>
    <definedName name="SCDBPTASN1_045BEGN_23" localSheetId="3">SCDBPTASN1!$Y$256</definedName>
    <definedName name="SCDBPTASN1_045BEGN_24" localSheetId="3">SCDBPTASN1!$Z$256</definedName>
    <definedName name="SCDBPTASN1_045BEGN_25" localSheetId="3">SCDBPTASN1!$AA$256</definedName>
    <definedName name="SCDBPTASN1_045BEGN_3" localSheetId="3">SCDBPTASN1!$E$256</definedName>
    <definedName name="SCDBPTASN1_045BEGN_4" localSheetId="3">SCDBPTASN1!$F$256</definedName>
    <definedName name="SCDBPTASN1_045BEGN_5" localSheetId="3">SCDBPTASN1!$G$256</definedName>
    <definedName name="SCDBPTASN1_045BEGN_6" localSheetId="3">SCDBPTASN1!$H$256</definedName>
    <definedName name="SCDBPTASN1_045BEGN_7" localSheetId="3">SCDBPTASN1!$I$256</definedName>
    <definedName name="SCDBPTASN1_045BEGN_8" localSheetId="3">SCDBPTASN1!$J$256</definedName>
    <definedName name="SCDBPTASN1_045BEGN_9" localSheetId="3">SCDBPTASN1!$K$256</definedName>
    <definedName name="SCDBPTASN1_045ENDI_10" localSheetId="3">SCDBPTASN1!$L$258</definedName>
    <definedName name="SCDBPTASN1_045ENDI_11" localSheetId="3">SCDBPTASN1!$M$258</definedName>
    <definedName name="SCDBPTASN1_045ENDI_12" localSheetId="3">SCDBPTASN1!$N$258</definedName>
    <definedName name="SCDBPTASN1_045ENDI_13" localSheetId="3">SCDBPTASN1!$O$258</definedName>
    <definedName name="SCDBPTASN1_045ENDI_14" localSheetId="3">SCDBPTASN1!$P$258</definedName>
    <definedName name="SCDBPTASN1_045ENDI_15" localSheetId="3">SCDBPTASN1!$Q$258</definedName>
    <definedName name="SCDBPTASN1_045ENDI_16" localSheetId="3">SCDBPTASN1!$R$258</definedName>
    <definedName name="SCDBPTASN1_045ENDI_17" localSheetId="3">SCDBPTASN1!$S$258</definedName>
    <definedName name="SCDBPTASN1_045ENDI_18" localSheetId="3">SCDBPTASN1!$T$258</definedName>
    <definedName name="SCDBPTASN1_045ENDI_19" localSheetId="3">SCDBPTASN1!$U$258</definedName>
    <definedName name="SCDBPTASN1_045ENDI_2" localSheetId="3">SCDBPTASN1!$D$258</definedName>
    <definedName name="SCDBPTASN1_045ENDI_20" localSheetId="3">SCDBPTASN1!$V$258</definedName>
    <definedName name="SCDBPTASN1_045ENDI_21" localSheetId="3">SCDBPTASN1!$W$258</definedName>
    <definedName name="SCDBPTASN1_045ENDI_22" localSheetId="3">SCDBPTASN1!$X$258</definedName>
    <definedName name="SCDBPTASN1_045ENDI_23" localSheetId="3">SCDBPTASN1!$Y$258</definedName>
    <definedName name="SCDBPTASN1_045ENDI_24" localSheetId="3">SCDBPTASN1!$Z$258</definedName>
    <definedName name="SCDBPTASN1_045ENDI_25" localSheetId="3">SCDBPTASN1!$AA$258</definedName>
    <definedName name="SCDBPTASN1_045ENDI_3" localSheetId="3">SCDBPTASN1!$E$258</definedName>
    <definedName name="SCDBPTASN1_045ENDI_4" localSheetId="3">SCDBPTASN1!$F$258</definedName>
    <definedName name="SCDBPTASN1_045ENDI_5" localSheetId="3">SCDBPTASN1!$G$258</definedName>
    <definedName name="SCDBPTASN1_045ENDI_6" localSheetId="3">SCDBPTASN1!$H$258</definedName>
    <definedName name="SCDBPTASN1_045ENDI_7" localSheetId="3">SCDBPTASN1!$I$258</definedName>
    <definedName name="SCDBPTASN1_045ENDI_8" localSheetId="3">SCDBPTASN1!$J$258</definedName>
    <definedName name="SCDBPTASN1_045ENDI_9" localSheetId="3">SCDBPTASN1!$K$258</definedName>
    <definedName name="SCDBPTASN1_0460000_Range" localSheetId="3">SCDBPTASN1!$C$260:$AA$262</definedName>
    <definedName name="SCDBPTASN1_0469999_11" localSheetId="3">SCDBPTASN1!$M$263</definedName>
    <definedName name="SCDBPTASN1_0469999_12" localSheetId="3">SCDBPTASN1!$N$263</definedName>
    <definedName name="SCDBPTASN1_0469999_13" localSheetId="3">SCDBPTASN1!$O$263</definedName>
    <definedName name="SCDBPTASN1_0469999_14" localSheetId="3">SCDBPTASN1!$P$263</definedName>
    <definedName name="SCDBPTASN1_0469999_16" localSheetId="3">SCDBPTASN1!$R$263</definedName>
    <definedName name="SCDBPTASN1_0469999_17" localSheetId="3">SCDBPTASN1!$S$263</definedName>
    <definedName name="SCDBPTASN1_0469999_18" localSheetId="3">SCDBPTASN1!$T$263</definedName>
    <definedName name="SCDBPTASN1_0469999_19" localSheetId="3">SCDBPTASN1!$U$263</definedName>
    <definedName name="SCDBPTASN1_0469999_20" localSheetId="3">SCDBPTASN1!$V$263</definedName>
    <definedName name="SCDBPTASN1_0469999_21" localSheetId="3">SCDBPTASN1!$W$263</definedName>
    <definedName name="SCDBPTASN1_046BEGN_1" localSheetId="3">SCDBPTASN1!$C$260</definedName>
    <definedName name="SCDBPTASN1_046BEGN_10" localSheetId="3">SCDBPTASN1!$L$260</definedName>
    <definedName name="SCDBPTASN1_046BEGN_11" localSheetId="3">SCDBPTASN1!$M$260</definedName>
    <definedName name="SCDBPTASN1_046BEGN_12" localSheetId="3">SCDBPTASN1!$N$260</definedName>
    <definedName name="SCDBPTASN1_046BEGN_13" localSheetId="3">SCDBPTASN1!$O$260</definedName>
    <definedName name="SCDBPTASN1_046BEGN_14" localSheetId="3">SCDBPTASN1!$P$260</definedName>
    <definedName name="SCDBPTASN1_046BEGN_15" localSheetId="3">SCDBPTASN1!$Q$260</definedName>
    <definedName name="SCDBPTASN1_046BEGN_16" localSheetId="3">SCDBPTASN1!$R$260</definedName>
    <definedName name="SCDBPTASN1_046BEGN_17" localSheetId="3">SCDBPTASN1!$S$260</definedName>
    <definedName name="SCDBPTASN1_046BEGN_18" localSheetId="3">SCDBPTASN1!$T$260</definedName>
    <definedName name="SCDBPTASN1_046BEGN_19" localSheetId="3">SCDBPTASN1!$U$260</definedName>
    <definedName name="SCDBPTASN1_046BEGN_2" localSheetId="3">SCDBPTASN1!$D$260</definedName>
    <definedName name="SCDBPTASN1_046BEGN_20" localSheetId="3">SCDBPTASN1!$V$260</definedName>
    <definedName name="SCDBPTASN1_046BEGN_21" localSheetId="3">SCDBPTASN1!$W$260</definedName>
    <definedName name="SCDBPTASN1_046BEGN_22" localSheetId="3">SCDBPTASN1!$X$260</definedName>
    <definedName name="SCDBPTASN1_046BEGN_23" localSheetId="3">SCDBPTASN1!$Y$260</definedName>
    <definedName name="SCDBPTASN1_046BEGN_24" localSheetId="3">SCDBPTASN1!$Z$260</definedName>
    <definedName name="SCDBPTASN1_046BEGN_25" localSheetId="3">SCDBPTASN1!$AA$260</definedName>
    <definedName name="SCDBPTASN1_046BEGN_3" localSheetId="3">SCDBPTASN1!$E$260</definedName>
    <definedName name="SCDBPTASN1_046BEGN_4" localSheetId="3">SCDBPTASN1!$F$260</definedName>
    <definedName name="SCDBPTASN1_046BEGN_5" localSheetId="3">SCDBPTASN1!$G$260</definedName>
    <definedName name="SCDBPTASN1_046BEGN_6" localSheetId="3">SCDBPTASN1!$H$260</definedName>
    <definedName name="SCDBPTASN1_046BEGN_7" localSheetId="3">SCDBPTASN1!$I$260</definedName>
    <definedName name="SCDBPTASN1_046BEGN_8" localSheetId="3">SCDBPTASN1!$J$260</definedName>
    <definedName name="SCDBPTASN1_046BEGN_9" localSheetId="3">SCDBPTASN1!$K$260</definedName>
    <definedName name="SCDBPTASN1_046ENDI_10" localSheetId="3">SCDBPTASN1!$L$262</definedName>
    <definedName name="SCDBPTASN1_046ENDI_11" localSheetId="3">SCDBPTASN1!$M$262</definedName>
    <definedName name="SCDBPTASN1_046ENDI_12" localSheetId="3">SCDBPTASN1!$N$262</definedName>
    <definedName name="SCDBPTASN1_046ENDI_13" localSheetId="3">SCDBPTASN1!$O$262</definedName>
    <definedName name="SCDBPTASN1_046ENDI_14" localSheetId="3">SCDBPTASN1!$P$262</definedName>
    <definedName name="SCDBPTASN1_046ENDI_15" localSheetId="3">SCDBPTASN1!$Q$262</definedName>
    <definedName name="SCDBPTASN1_046ENDI_16" localSheetId="3">SCDBPTASN1!$R$262</definedName>
    <definedName name="SCDBPTASN1_046ENDI_17" localSheetId="3">SCDBPTASN1!$S$262</definedName>
    <definedName name="SCDBPTASN1_046ENDI_18" localSheetId="3">SCDBPTASN1!$T$262</definedName>
    <definedName name="SCDBPTASN1_046ENDI_19" localSheetId="3">SCDBPTASN1!$U$262</definedName>
    <definedName name="SCDBPTASN1_046ENDI_2" localSheetId="3">SCDBPTASN1!$D$262</definedName>
    <definedName name="SCDBPTASN1_046ENDI_20" localSheetId="3">SCDBPTASN1!$V$262</definedName>
    <definedName name="SCDBPTASN1_046ENDI_21" localSheetId="3">SCDBPTASN1!$W$262</definedName>
    <definedName name="SCDBPTASN1_046ENDI_22" localSheetId="3">SCDBPTASN1!$X$262</definedName>
    <definedName name="SCDBPTASN1_046ENDI_23" localSheetId="3">SCDBPTASN1!$Y$262</definedName>
    <definedName name="SCDBPTASN1_046ENDI_24" localSheetId="3">SCDBPTASN1!$Z$262</definedName>
    <definedName name="SCDBPTASN1_046ENDI_25" localSheetId="3">SCDBPTASN1!$AA$262</definedName>
    <definedName name="SCDBPTASN1_046ENDI_3" localSheetId="3">SCDBPTASN1!$E$262</definedName>
    <definedName name="SCDBPTASN1_046ENDI_4" localSheetId="3">SCDBPTASN1!$F$262</definedName>
    <definedName name="SCDBPTASN1_046ENDI_5" localSheetId="3">SCDBPTASN1!$G$262</definedName>
    <definedName name="SCDBPTASN1_046ENDI_6" localSheetId="3">SCDBPTASN1!$H$262</definedName>
    <definedName name="SCDBPTASN1_046ENDI_7" localSheetId="3">SCDBPTASN1!$I$262</definedName>
    <definedName name="SCDBPTASN1_046ENDI_8" localSheetId="3">SCDBPTASN1!$J$262</definedName>
    <definedName name="SCDBPTASN1_046ENDI_9" localSheetId="3">SCDBPTASN1!$K$262</definedName>
    <definedName name="SCDBPTASN1_0470000_Range" localSheetId="3">SCDBPTASN1!$C$264:$AA$266</definedName>
    <definedName name="SCDBPTASN1_0479999_11" localSheetId="3">SCDBPTASN1!$M$267</definedName>
    <definedName name="SCDBPTASN1_0479999_12" localSheetId="3">SCDBPTASN1!$N$267</definedName>
    <definedName name="SCDBPTASN1_0479999_13" localSheetId="3">SCDBPTASN1!$O$267</definedName>
    <definedName name="SCDBPTASN1_0479999_14" localSheetId="3">SCDBPTASN1!$P$267</definedName>
    <definedName name="SCDBPTASN1_0479999_16" localSheetId="3">SCDBPTASN1!$R$267</definedName>
    <definedName name="SCDBPTASN1_0479999_17" localSheetId="3">SCDBPTASN1!$S$267</definedName>
    <definedName name="SCDBPTASN1_0479999_18" localSheetId="3">SCDBPTASN1!$T$267</definedName>
    <definedName name="SCDBPTASN1_0479999_19" localSheetId="3">SCDBPTASN1!$U$267</definedName>
    <definedName name="SCDBPTASN1_0479999_20" localSheetId="3">SCDBPTASN1!$V$267</definedName>
    <definedName name="SCDBPTASN1_0479999_21" localSheetId="3">SCDBPTASN1!$W$267</definedName>
    <definedName name="SCDBPTASN1_047BEGN_1" localSheetId="3">SCDBPTASN1!$C$264</definedName>
    <definedName name="SCDBPTASN1_047BEGN_10" localSheetId="3">SCDBPTASN1!$L$264</definedName>
    <definedName name="SCDBPTASN1_047BEGN_11" localSheetId="3">SCDBPTASN1!$M$264</definedName>
    <definedName name="SCDBPTASN1_047BEGN_12" localSheetId="3">SCDBPTASN1!$N$264</definedName>
    <definedName name="SCDBPTASN1_047BEGN_13" localSheetId="3">SCDBPTASN1!$O$264</definedName>
    <definedName name="SCDBPTASN1_047BEGN_14" localSheetId="3">SCDBPTASN1!$P$264</definedName>
    <definedName name="SCDBPTASN1_047BEGN_15" localSheetId="3">SCDBPTASN1!$Q$264</definedName>
    <definedName name="SCDBPTASN1_047BEGN_16" localSheetId="3">SCDBPTASN1!$R$264</definedName>
    <definedName name="SCDBPTASN1_047BEGN_17" localSheetId="3">SCDBPTASN1!$S$264</definedName>
    <definedName name="SCDBPTASN1_047BEGN_18" localSheetId="3">SCDBPTASN1!$T$264</definedName>
    <definedName name="SCDBPTASN1_047BEGN_19" localSheetId="3">SCDBPTASN1!$U$264</definedName>
    <definedName name="SCDBPTASN1_047BEGN_2" localSheetId="3">SCDBPTASN1!$D$264</definedName>
    <definedName name="SCDBPTASN1_047BEGN_20" localSheetId="3">SCDBPTASN1!$V$264</definedName>
    <definedName name="SCDBPTASN1_047BEGN_21" localSheetId="3">SCDBPTASN1!$W$264</definedName>
    <definedName name="SCDBPTASN1_047BEGN_22" localSheetId="3">SCDBPTASN1!$X$264</definedName>
    <definedName name="SCDBPTASN1_047BEGN_23" localSheetId="3">SCDBPTASN1!$Y$264</definedName>
    <definedName name="SCDBPTASN1_047BEGN_24" localSheetId="3">SCDBPTASN1!$Z$264</definedName>
    <definedName name="SCDBPTASN1_047BEGN_25" localSheetId="3">SCDBPTASN1!$AA$264</definedName>
    <definedName name="SCDBPTASN1_047BEGN_3" localSheetId="3">SCDBPTASN1!$E$264</definedName>
    <definedName name="SCDBPTASN1_047BEGN_4" localSheetId="3">SCDBPTASN1!$F$264</definedName>
    <definedName name="SCDBPTASN1_047BEGN_5" localSheetId="3">SCDBPTASN1!$G$264</definedName>
    <definedName name="SCDBPTASN1_047BEGN_6" localSheetId="3">SCDBPTASN1!$H$264</definedName>
    <definedName name="SCDBPTASN1_047BEGN_7" localSheetId="3">SCDBPTASN1!$I$264</definedName>
    <definedName name="SCDBPTASN1_047BEGN_8" localSheetId="3">SCDBPTASN1!$J$264</definedName>
    <definedName name="SCDBPTASN1_047BEGN_9" localSheetId="3">SCDBPTASN1!$K$264</definedName>
    <definedName name="SCDBPTASN1_047ENDI_10" localSheetId="3">SCDBPTASN1!$L$266</definedName>
    <definedName name="SCDBPTASN1_047ENDI_11" localSheetId="3">SCDBPTASN1!$M$266</definedName>
    <definedName name="SCDBPTASN1_047ENDI_12" localSheetId="3">SCDBPTASN1!$N$266</definedName>
    <definedName name="SCDBPTASN1_047ENDI_13" localSheetId="3">SCDBPTASN1!$O$266</definedName>
    <definedName name="SCDBPTASN1_047ENDI_14" localSheetId="3">SCDBPTASN1!$P$266</definedName>
    <definedName name="SCDBPTASN1_047ENDI_15" localSheetId="3">SCDBPTASN1!$Q$266</definedName>
    <definedName name="SCDBPTASN1_047ENDI_16" localSheetId="3">SCDBPTASN1!$R$266</definedName>
    <definedName name="SCDBPTASN1_047ENDI_17" localSheetId="3">SCDBPTASN1!$S$266</definedName>
    <definedName name="SCDBPTASN1_047ENDI_18" localSheetId="3">SCDBPTASN1!$T$266</definedName>
    <definedName name="SCDBPTASN1_047ENDI_19" localSheetId="3">SCDBPTASN1!$U$266</definedName>
    <definedName name="SCDBPTASN1_047ENDI_2" localSheetId="3">SCDBPTASN1!$D$266</definedName>
    <definedName name="SCDBPTASN1_047ENDI_20" localSheetId="3">SCDBPTASN1!$V$266</definedName>
    <definedName name="SCDBPTASN1_047ENDI_21" localSheetId="3">SCDBPTASN1!$W$266</definedName>
    <definedName name="SCDBPTASN1_047ENDI_22" localSheetId="3">SCDBPTASN1!$X$266</definedName>
    <definedName name="SCDBPTASN1_047ENDI_23" localSheetId="3">SCDBPTASN1!$Y$266</definedName>
    <definedName name="SCDBPTASN1_047ENDI_24" localSheetId="3">SCDBPTASN1!$Z$266</definedName>
    <definedName name="SCDBPTASN1_047ENDI_25" localSheetId="3">SCDBPTASN1!$AA$266</definedName>
    <definedName name="SCDBPTASN1_047ENDI_3" localSheetId="3">SCDBPTASN1!$E$266</definedName>
    <definedName name="SCDBPTASN1_047ENDI_4" localSheetId="3">SCDBPTASN1!$F$266</definedName>
    <definedName name="SCDBPTASN1_047ENDI_5" localSheetId="3">SCDBPTASN1!$G$266</definedName>
    <definedName name="SCDBPTASN1_047ENDI_6" localSheetId="3">SCDBPTASN1!$H$266</definedName>
    <definedName name="SCDBPTASN1_047ENDI_7" localSheetId="3">SCDBPTASN1!$I$266</definedName>
    <definedName name="SCDBPTASN1_047ENDI_8" localSheetId="3">SCDBPTASN1!$J$266</definedName>
    <definedName name="SCDBPTASN1_047ENDI_9" localSheetId="3">SCDBPTASN1!$K$266</definedName>
    <definedName name="SCDBPTASN1_0480000_Range" localSheetId="3">SCDBPTASN1!$C$268:$AA$270</definedName>
    <definedName name="SCDBPTASN1_0489999_11" localSheetId="3">SCDBPTASN1!$M$271</definedName>
    <definedName name="SCDBPTASN1_0489999_12" localSheetId="3">SCDBPTASN1!$N$271</definedName>
    <definedName name="SCDBPTASN1_0489999_13" localSheetId="3">SCDBPTASN1!$O$271</definedName>
    <definedName name="SCDBPTASN1_0489999_14" localSheetId="3">SCDBPTASN1!$P$271</definedName>
    <definedName name="SCDBPTASN1_0489999_16" localSheetId="3">SCDBPTASN1!$R$271</definedName>
    <definedName name="SCDBPTASN1_0489999_17" localSheetId="3">SCDBPTASN1!$S$271</definedName>
    <definedName name="SCDBPTASN1_0489999_18" localSheetId="3">SCDBPTASN1!$T$271</definedName>
    <definedName name="SCDBPTASN1_0489999_19" localSheetId="3">SCDBPTASN1!$U$271</definedName>
    <definedName name="SCDBPTASN1_0489999_20" localSheetId="3">SCDBPTASN1!$V$271</definedName>
    <definedName name="SCDBPTASN1_0489999_21" localSheetId="3">SCDBPTASN1!$W$271</definedName>
    <definedName name="SCDBPTASN1_048BEGN_1" localSheetId="3">SCDBPTASN1!$C$268</definedName>
    <definedName name="SCDBPTASN1_048BEGN_10" localSheetId="3">SCDBPTASN1!$L$268</definedName>
    <definedName name="SCDBPTASN1_048BEGN_11" localSheetId="3">SCDBPTASN1!$M$268</definedName>
    <definedName name="SCDBPTASN1_048BEGN_12" localSheetId="3">SCDBPTASN1!$N$268</definedName>
    <definedName name="SCDBPTASN1_048BEGN_13" localSheetId="3">SCDBPTASN1!$O$268</definedName>
    <definedName name="SCDBPTASN1_048BEGN_14" localSheetId="3">SCDBPTASN1!$P$268</definedName>
    <definedName name="SCDBPTASN1_048BEGN_15" localSheetId="3">SCDBPTASN1!$Q$268</definedName>
    <definedName name="SCDBPTASN1_048BEGN_16" localSheetId="3">SCDBPTASN1!$R$268</definedName>
    <definedName name="SCDBPTASN1_048BEGN_17" localSheetId="3">SCDBPTASN1!$S$268</definedName>
    <definedName name="SCDBPTASN1_048BEGN_18" localSheetId="3">SCDBPTASN1!$T$268</definedName>
    <definedName name="SCDBPTASN1_048BEGN_19" localSheetId="3">SCDBPTASN1!$U$268</definedName>
    <definedName name="SCDBPTASN1_048BEGN_2" localSheetId="3">SCDBPTASN1!$D$268</definedName>
    <definedName name="SCDBPTASN1_048BEGN_20" localSheetId="3">SCDBPTASN1!$V$268</definedName>
    <definedName name="SCDBPTASN1_048BEGN_21" localSheetId="3">SCDBPTASN1!$W$268</definedName>
    <definedName name="SCDBPTASN1_048BEGN_22" localSheetId="3">SCDBPTASN1!$X$268</definedName>
    <definedName name="SCDBPTASN1_048BEGN_23" localSheetId="3">SCDBPTASN1!$Y$268</definedName>
    <definedName name="SCDBPTASN1_048BEGN_24" localSheetId="3">SCDBPTASN1!$Z$268</definedName>
    <definedName name="SCDBPTASN1_048BEGN_25" localSheetId="3">SCDBPTASN1!$AA$268</definedName>
    <definedName name="SCDBPTASN1_048BEGN_3" localSheetId="3">SCDBPTASN1!$E$268</definedName>
    <definedName name="SCDBPTASN1_048BEGN_4" localSheetId="3">SCDBPTASN1!$F$268</definedName>
    <definedName name="SCDBPTASN1_048BEGN_5" localSheetId="3">SCDBPTASN1!$G$268</definedName>
    <definedName name="SCDBPTASN1_048BEGN_6" localSheetId="3">SCDBPTASN1!$H$268</definedName>
    <definedName name="SCDBPTASN1_048BEGN_7" localSheetId="3">SCDBPTASN1!$I$268</definedName>
    <definedName name="SCDBPTASN1_048BEGN_8" localSheetId="3">SCDBPTASN1!$J$268</definedName>
    <definedName name="SCDBPTASN1_048BEGN_9" localSheetId="3">SCDBPTASN1!$K$268</definedName>
    <definedName name="SCDBPTASN1_048ENDI_10" localSheetId="3">SCDBPTASN1!$L$270</definedName>
    <definedName name="SCDBPTASN1_048ENDI_11" localSheetId="3">SCDBPTASN1!$M$270</definedName>
    <definedName name="SCDBPTASN1_048ENDI_12" localSheetId="3">SCDBPTASN1!$N$270</definedName>
    <definedName name="SCDBPTASN1_048ENDI_13" localSheetId="3">SCDBPTASN1!$O$270</definedName>
    <definedName name="SCDBPTASN1_048ENDI_14" localSheetId="3">SCDBPTASN1!$P$270</definedName>
    <definedName name="SCDBPTASN1_048ENDI_15" localSheetId="3">SCDBPTASN1!$Q$270</definedName>
    <definedName name="SCDBPTASN1_048ENDI_16" localSheetId="3">SCDBPTASN1!$R$270</definedName>
    <definedName name="SCDBPTASN1_048ENDI_17" localSheetId="3">SCDBPTASN1!$S$270</definedName>
    <definedName name="SCDBPTASN1_048ENDI_18" localSheetId="3">SCDBPTASN1!$T$270</definedName>
    <definedName name="SCDBPTASN1_048ENDI_19" localSheetId="3">SCDBPTASN1!$U$270</definedName>
    <definedName name="SCDBPTASN1_048ENDI_2" localSheetId="3">SCDBPTASN1!$D$270</definedName>
    <definedName name="SCDBPTASN1_048ENDI_20" localSheetId="3">SCDBPTASN1!$V$270</definedName>
    <definedName name="SCDBPTASN1_048ENDI_21" localSheetId="3">SCDBPTASN1!$W$270</definedName>
    <definedName name="SCDBPTASN1_048ENDI_22" localSheetId="3">SCDBPTASN1!$X$270</definedName>
    <definedName name="SCDBPTASN1_048ENDI_23" localSheetId="3">SCDBPTASN1!$Y$270</definedName>
    <definedName name="SCDBPTASN1_048ENDI_24" localSheetId="3">SCDBPTASN1!$Z$270</definedName>
    <definedName name="SCDBPTASN1_048ENDI_25" localSheetId="3">SCDBPTASN1!$AA$270</definedName>
    <definedName name="SCDBPTASN1_048ENDI_3" localSheetId="3">SCDBPTASN1!$E$270</definedName>
    <definedName name="SCDBPTASN1_048ENDI_4" localSheetId="3">SCDBPTASN1!$F$270</definedName>
    <definedName name="SCDBPTASN1_048ENDI_5" localSheetId="3">SCDBPTASN1!$G$270</definedName>
    <definedName name="SCDBPTASN1_048ENDI_6" localSheetId="3">SCDBPTASN1!$H$270</definedName>
    <definedName name="SCDBPTASN1_048ENDI_7" localSheetId="3">SCDBPTASN1!$I$270</definedName>
    <definedName name="SCDBPTASN1_048ENDI_8" localSheetId="3">SCDBPTASN1!$J$270</definedName>
    <definedName name="SCDBPTASN1_048ENDI_9" localSheetId="3">SCDBPTASN1!$K$270</definedName>
    <definedName name="SCDBPTASN1_0499999_11" localSheetId="3">SCDBPTASN1!$M$272</definedName>
    <definedName name="SCDBPTASN1_0499999_12" localSheetId="3">SCDBPTASN1!$N$272</definedName>
    <definedName name="SCDBPTASN1_0499999_13" localSheetId="3">SCDBPTASN1!$O$272</definedName>
    <definedName name="SCDBPTASN1_0499999_14" localSheetId="3">SCDBPTASN1!$P$272</definedName>
    <definedName name="SCDBPTASN1_0499999_16" localSheetId="3">SCDBPTASN1!$R$272</definedName>
    <definedName name="SCDBPTASN1_0499999_17" localSheetId="3">SCDBPTASN1!$S$272</definedName>
    <definedName name="SCDBPTASN1_0499999_18" localSheetId="3">SCDBPTASN1!$T$272</definedName>
    <definedName name="SCDBPTASN1_0499999_19" localSheetId="3">SCDBPTASN1!$U$272</definedName>
    <definedName name="SCDBPTASN1_0499999_20" localSheetId="3">SCDBPTASN1!$V$272</definedName>
    <definedName name="SCDBPTASN1_0499999_21" localSheetId="3">SCDBPTASN1!$W$272</definedName>
    <definedName name="SCDBPTASN1_0500000_Range" localSheetId="3">SCDBPTASN1!$C$273:$AA$275</definedName>
    <definedName name="SCDBPTASN1_0500001_1" localSheetId="3">SCDBPTASN1!$C$274</definedName>
    <definedName name="SCDBPTASN1_0500001_10" localSheetId="3">SCDBPTASN1!$L$274</definedName>
    <definedName name="SCDBPTASN1_0500001_11" localSheetId="3">SCDBPTASN1!$M$274</definedName>
    <definedName name="SCDBPTASN1_0500001_12" localSheetId="3">SCDBPTASN1!$N$274</definedName>
    <definedName name="SCDBPTASN1_0500001_13" localSheetId="3">SCDBPTASN1!$O$274</definedName>
    <definedName name="SCDBPTASN1_0500001_14" localSheetId="3">SCDBPTASN1!$P$274</definedName>
    <definedName name="SCDBPTASN1_0500001_15" localSheetId="3">SCDBPTASN1!$Q$274</definedName>
    <definedName name="SCDBPTASN1_0500001_16" localSheetId="3">SCDBPTASN1!$R$274</definedName>
    <definedName name="SCDBPTASN1_0500001_17" localSheetId="3">SCDBPTASN1!$S$274</definedName>
    <definedName name="SCDBPTASN1_0500001_18" localSheetId="3">SCDBPTASN1!$T$274</definedName>
    <definedName name="SCDBPTASN1_0500001_19" localSheetId="3">SCDBPTASN1!$U$274</definedName>
    <definedName name="SCDBPTASN1_0500001_2" localSheetId="3">SCDBPTASN1!$D$274</definedName>
    <definedName name="SCDBPTASN1_0500001_20" localSheetId="3">SCDBPTASN1!$V$274</definedName>
    <definedName name="SCDBPTASN1_0500001_21" localSheetId="3">SCDBPTASN1!$W$274</definedName>
    <definedName name="SCDBPTASN1_0500001_22" localSheetId="3">SCDBPTASN1!$X$274</definedName>
    <definedName name="SCDBPTASN1_0500001_23" localSheetId="3">SCDBPTASN1!$Y$274</definedName>
    <definedName name="SCDBPTASN1_0500001_24" localSheetId="3">SCDBPTASN1!$Z$274</definedName>
    <definedName name="SCDBPTASN1_0500001_25" localSheetId="3">SCDBPTASN1!$AA$274</definedName>
    <definedName name="SCDBPTASN1_0500001_3" localSheetId="3">SCDBPTASN1!$E$274</definedName>
    <definedName name="SCDBPTASN1_0500001_4" localSheetId="3">SCDBPTASN1!$F$274</definedName>
    <definedName name="SCDBPTASN1_0500001_5" localSheetId="3">SCDBPTASN1!$G$274</definedName>
    <definedName name="SCDBPTASN1_0500001_6" localSheetId="3">SCDBPTASN1!$H$274</definedName>
    <definedName name="SCDBPTASN1_0500001_7" localSheetId="3">SCDBPTASN1!$I$274</definedName>
    <definedName name="SCDBPTASN1_0500001_8" localSheetId="3">SCDBPTASN1!$J$274</definedName>
    <definedName name="SCDBPTASN1_0500001_9" localSheetId="3">SCDBPTASN1!$K$274</definedName>
    <definedName name="SCDBPTASN1_0509999_11" localSheetId="3">SCDBPTASN1!$M$276</definedName>
    <definedName name="SCDBPTASN1_0509999_12" localSheetId="3">SCDBPTASN1!$N$276</definedName>
    <definedName name="SCDBPTASN1_0509999_13" localSheetId="3">SCDBPTASN1!$O$276</definedName>
    <definedName name="SCDBPTASN1_0509999_14" localSheetId="3">SCDBPTASN1!$P$276</definedName>
    <definedName name="SCDBPTASN1_0509999_16" localSheetId="3">SCDBPTASN1!$R$276</definedName>
    <definedName name="SCDBPTASN1_0509999_17" localSheetId="3">SCDBPTASN1!$S$276</definedName>
    <definedName name="SCDBPTASN1_0509999_18" localSheetId="3">SCDBPTASN1!$T$276</definedName>
    <definedName name="SCDBPTASN1_0509999_19" localSheetId="3">SCDBPTASN1!$U$276</definedName>
    <definedName name="SCDBPTASN1_0509999_20" localSheetId="3">SCDBPTASN1!$V$276</definedName>
    <definedName name="SCDBPTASN1_0509999_21" localSheetId="3">SCDBPTASN1!$W$276</definedName>
    <definedName name="SCDBPTASN1_050BEGN_1" localSheetId="3">SCDBPTASN1!$C$273</definedName>
    <definedName name="SCDBPTASN1_050BEGN_10" localSheetId="3">SCDBPTASN1!$L$273</definedName>
    <definedName name="SCDBPTASN1_050BEGN_11" localSheetId="3">SCDBPTASN1!$M$273</definedName>
    <definedName name="SCDBPTASN1_050BEGN_12" localSheetId="3">SCDBPTASN1!$N$273</definedName>
    <definedName name="SCDBPTASN1_050BEGN_13" localSheetId="3">SCDBPTASN1!$O$273</definedName>
    <definedName name="SCDBPTASN1_050BEGN_14" localSheetId="3">SCDBPTASN1!$P$273</definedName>
    <definedName name="SCDBPTASN1_050BEGN_15" localSheetId="3">SCDBPTASN1!$Q$273</definedName>
    <definedName name="SCDBPTASN1_050BEGN_16" localSheetId="3">SCDBPTASN1!$R$273</definedName>
    <definedName name="SCDBPTASN1_050BEGN_17" localSheetId="3">SCDBPTASN1!$S$273</definedName>
    <definedName name="SCDBPTASN1_050BEGN_18" localSheetId="3">SCDBPTASN1!$T$273</definedName>
    <definedName name="SCDBPTASN1_050BEGN_19" localSheetId="3">SCDBPTASN1!$U$273</definedName>
    <definedName name="SCDBPTASN1_050BEGN_2" localSheetId="3">SCDBPTASN1!$D$273</definedName>
    <definedName name="SCDBPTASN1_050BEGN_20" localSheetId="3">SCDBPTASN1!$V$273</definedName>
    <definedName name="SCDBPTASN1_050BEGN_21" localSheetId="3">SCDBPTASN1!$W$273</definedName>
    <definedName name="SCDBPTASN1_050BEGN_22" localSheetId="3">SCDBPTASN1!$X$273</definedName>
    <definedName name="SCDBPTASN1_050BEGN_23" localSheetId="3">SCDBPTASN1!$Y$273</definedName>
    <definedName name="SCDBPTASN1_050BEGN_24" localSheetId="3">SCDBPTASN1!$Z$273</definedName>
    <definedName name="SCDBPTASN1_050BEGN_25" localSheetId="3">SCDBPTASN1!$AA$273</definedName>
    <definedName name="SCDBPTASN1_050BEGN_3" localSheetId="3">SCDBPTASN1!$E$273</definedName>
    <definedName name="SCDBPTASN1_050BEGN_4" localSheetId="3">SCDBPTASN1!$F$273</definedName>
    <definedName name="SCDBPTASN1_050BEGN_5" localSheetId="3">SCDBPTASN1!$G$273</definedName>
    <definedName name="SCDBPTASN1_050BEGN_6" localSheetId="3">SCDBPTASN1!$H$273</definedName>
    <definedName name="SCDBPTASN1_050BEGN_7" localSheetId="3">SCDBPTASN1!$I$273</definedName>
    <definedName name="SCDBPTASN1_050BEGN_8" localSheetId="3">SCDBPTASN1!$J$273</definedName>
    <definedName name="SCDBPTASN1_050BEGN_9" localSheetId="3">SCDBPTASN1!$K$273</definedName>
    <definedName name="SCDBPTASN1_050ENDI_10" localSheetId="3">SCDBPTASN1!$L$275</definedName>
    <definedName name="SCDBPTASN1_050ENDI_11" localSheetId="3">SCDBPTASN1!$M$275</definedName>
    <definedName name="SCDBPTASN1_050ENDI_12" localSheetId="3">SCDBPTASN1!$N$275</definedName>
    <definedName name="SCDBPTASN1_050ENDI_13" localSheetId="3">SCDBPTASN1!$O$275</definedName>
    <definedName name="SCDBPTASN1_050ENDI_14" localSheetId="3">SCDBPTASN1!$P$275</definedName>
    <definedName name="SCDBPTASN1_050ENDI_15" localSheetId="3">SCDBPTASN1!$Q$275</definedName>
    <definedName name="SCDBPTASN1_050ENDI_16" localSheetId="3">SCDBPTASN1!$R$275</definedName>
    <definedName name="SCDBPTASN1_050ENDI_17" localSheetId="3">SCDBPTASN1!$S$275</definedName>
    <definedName name="SCDBPTASN1_050ENDI_18" localSheetId="3">SCDBPTASN1!$T$275</definedName>
    <definedName name="SCDBPTASN1_050ENDI_19" localSheetId="3">SCDBPTASN1!$U$275</definedName>
    <definedName name="SCDBPTASN1_050ENDI_2" localSheetId="3">SCDBPTASN1!$D$275</definedName>
    <definedName name="SCDBPTASN1_050ENDI_20" localSheetId="3">SCDBPTASN1!$V$275</definedName>
    <definedName name="SCDBPTASN1_050ENDI_21" localSheetId="3">SCDBPTASN1!$W$275</definedName>
    <definedName name="SCDBPTASN1_050ENDI_22" localSheetId="3">SCDBPTASN1!$X$275</definedName>
    <definedName name="SCDBPTASN1_050ENDI_23" localSheetId="3">SCDBPTASN1!$Y$275</definedName>
    <definedName name="SCDBPTASN1_050ENDI_24" localSheetId="3">SCDBPTASN1!$Z$275</definedName>
    <definedName name="SCDBPTASN1_050ENDI_25" localSheetId="3">SCDBPTASN1!$AA$275</definedName>
    <definedName name="SCDBPTASN1_050ENDI_3" localSheetId="3">SCDBPTASN1!$E$275</definedName>
    <definedName name="SCDBPTASN1_050ENDI_4" localSheetId="3">SCDBPTASN1!$F$275</definedName>
    <definedName name="SCDBPTASN1_050ENDI_5" localSheetId="3">SCDBPTASN1!$G$275</definedName>
    <definedName name="SCDBPTASN1_050ENDI_6" localSheetId="3">SCDBPTASN1!$H$275</definedName>
    <definedName name="SCDBPTASN1_050ENDI_7" localSheetId="3">SCDBPTASN1!$I$275</definedName>
    <definedName name="SCDBPTASN1_050ENDI_8" localSheetId="3">SCDBPTASN1!$J$275</definedName>
    <definedName name="SCDBPTASN1_050ENDI_9" localSheetId="3">SCDBPTASN1!$K$275</definedName>
    <definedName name="SCDBPTASN1_0510000_Range" localSheetId="3">SCDBPTASN1!$C$277:$AA$279</definedName>
    <definedName name="SCDBPTASN1_0519999_11" localSheetId="3">SCDBPTASN1!$M$280</definedName>
    <definedName name="SCDBPTASN1_0519999_12" localSheetId="3">SCDBPTASN1!$N$280</definedName>
    <definedName name="SCDBPTASN1_0519999_13" localSheetId="3">SCDBPTASN1!$O$280</definedName>
    <definedName name="SCDBPTASN1_0519999_14" localSheetId="3">SCDBPTASN1!$P$280</definedName>
    <definedName name="SCDBPTASN1_0519999_16" localSheetId="3">SCDBPTASN1!$R$280</definedName>
    <definedName name="SCDBPTASN1_0519999_17" localSheetId="3">SCDBPTASN1!$S$280</definedName>
    <definedName name="SCDBPTASN1_0519999_18" localSheetId="3">SCDBPTASN1!$T$280</definedName>
    <definedName name="SCDBPTASN1_0519999_19" localSheetId="3">SCDBPTASN1!$U$280</definedName>
    <definedName name="SCDBPTASN1_0519999_20" localSheetId="3">SCDBPTASN1!$V$280</definedName>
    <definedName name="SCDBPTASN1_0519999_21" localSheetId="3">SCDBPTASN1!$W$280</definedName>
    <definedName name="SCDBPTASN1_051BEGN_1" localSheetId="3">SCDBPTASN1!$C$277</definedName>
    <definedName name="SCDBPTASN1_051BEGN_10" localSheetId="3">SCDBPTASN1!$L$277</definedName>
    <definedName name="SCDBPTASN1_051BEGN_11" localSheetId="3">SCDBPTASN1!$M$277</definedName>
    <definedName name="SCDBPTASN1_051BEGN_12" localSheetId="3">SCDBPTASN1!$N$277</definedName>
    <definedName name="SCDBPTASN1_051BEGN_13" localSheetId="3">SCDBPTASN1!$O$277</definedName>
    <definedName name="SCDBPTASN1_051BEGN_14" localSheetId="3">SCDBPTASN1!$P$277</definedName>
    <definedName name="SCDBPTASN1_051BEGN_15" localSheetId="3">SCDBPTASN1!$Q$277</definedName>
    <definedName name="SCDBPTASN1_051BEGN_16" localSheetId="3">SCDBPTASN1!$R$277</definedName>
    <definedName name="SCDBPTASN1_051BEGN_17" localSheetId="3">SCDBPTASN1!$S$277</definedName>
    <definedName name="SCDBPTASN1_051BEGN_18" localSheetId="3">SCDBPTASN1!$T$277</definedName>
    <definedName name="SCDBPTASN1_051BEGN_19" localSheetId="3">SCDBPTASN1!$U$277</definedName>
    <definedName name="SCDBPTASN1_051BEGN_2" localSheetId="3">SCDBPTASN1!$D$277</definedName>
    <definedName name="SCDBPTASN1_051BEGN_20" localSheetId="3">SCDBPTASN1!$V$277</definedName>
    <definedName name="SCDBPTASN1_051BEGN_21" localSheetId="3">SCDBPTASN1!$W$277</definedName>
    <definedName name="SCDBPTASN1_051BEGN_22" localSheetId="3">SCDBPTASN1!$X$277</definedName>
    <definedName name="SCDBPTASN1_051BEGN_23" localSheetId="3">SCDBPTASN1!$Y$277</definedName>
    <definedName name="SCDBPTASN1_051BEGN_24" localSheetId="3">SCDBPTASN1!$Z$277</definedName>
    <definedName name="SCDBPTASN1_051BEGN_25" localSheetId="3">SCDBPTASN1!$AA$277</definedName>
    <definedName name="SCDBPTASN1_051BEGN_3" localSheetId="3">SCDBPTASN1!$E$277</definedName>
    <definedName name="SCDBPTASN1_051BEGN_4" localSheetId="3">SCDBPTASN1!$F$277</definedName>
    <definedName name="SCDBPTASN1_051BEGN_5" localSheetId="3">SCDBPTASN1!$G$277</definedName>
    <definedName name="SCDBPTASN1_051BEGN_6" localSheetId="3">SCDBPTASN1!$H$277</definedName>
    <definedName name="SCDBPTASN1_051BEGN_7" localSheetId="3">SCDBPTASN1!$I$277</definedName>
    <definedName name="SCDBPTASN1_051BEGN_8" localSheetId="3">SCDBPTASN1!$J$277</definedName>
    <definedName name="SCDBPTASN1_051BEGN_9" localSheetId="3">SCDBPTASN1!$K$277</definedName>
    <definedName name="SCDBPTASN1_051ENDI_10" localSheetId="3">SCDBPTASN1!$L$279</definedName>
    <definedName name="SCDBPTASN1_051ENDI_11" localSheetId="3">SCDBPTASN1!$M$279</definedName>
    <definedName name="SCDBPTASN1_051ENDI_12" localSheetId="3">SCDBPTASN1!$N$279</definedName>
    <definedName name="SCDBPTASN1_051ENDI_13" localSheetId="3">SCDBPTASN1!$O$279</definedName>
    <definedName name="SCDBPTASN1_051ENDI_14" localSheetId="3">SCDBPTASN1!$P$279</definedName>
    <definedName name="SCDBPTASN1_051ENDI_15" localSheetId="3">SCDBPTASN1!$Q$279</definedName>
    <definedName name="SCDBPTASN1_051ENDI_16" localSheetId="3">SCDBPTASN1!$R$279</definedName>
    <definedName name="SCDBPTASN1_051ENDI_17" localSheetId="3">SCDBPTASN1!$S$279</definedName>
    <definedName name="SCDBPTASN1_051ENDI_18" localSheetId="3">SCDBPTASN1!$T$279</definedName>
    <definedName name="SCDBPTASN1_051ENDI_19" localSheetId="3">SCDBPTASN1!$U$279</definedName>
    <definedName name="SCDBPTASN1_051ENDI_2" localSheetId="3">SCDBPTASN1!$D$279</definedName>
    <definedName name="SCDBPTASN1_051ENDI_20" localSheetId="3">SCDBPTASN1!$V$279</definedName>
    <definedName name="SCDBPTASN1_051ENDI_21" localSheetId="3">SCDBPTASN1!$W$279</definedName>
    <definedName name="SCDBPTASN1_051ENDI_22" localSheetId="3">SCDBPTASN1!$X$279</definedName>
    <definedName name="SCDBPTASN1_051ENDI_23" localSheetId="3">SCDBPTASN1!$Y$279</definedName>
    <definedName name="SCDBPTASN1_051ENDI_24" localSheetId="3">SCDBPTASN1!$Z$279</definedName>
    <definedName name="SCDBPTASN1_051ENDI_25" localSheetId="3">SCDBPTASN1!$AA$279</definedName>
    <definedName name="SCDBPTASN1_051ENDI_3" localSheetId="3">SCDBPTASN1!$E$279</definedName>
    <definedName name="SCDBPTASN1_051ENDI_4" localSheetId="3">SCDBPTASN1!$F$279</definedName>
    <definedName name="SCDBPTASN1_051ENDI_5" localSheetId="3">SCDBPTASN1!$G$279</definedName>
    <definedName name="SCDBPTASN1_051ENDI_6" localSheetId="3">SCDBPTASN1!$H$279</definedName>
    <definedName name="SCDBPTASN1_051ENDI_7" localSheetId="3">SCDBPTASN1!$I$279</definedName>
    <definedName name="SCDBPTASN1_051ENDI_8" localSheetId="3">SCDBPTASN1!$J$279</definedName>
    <definedName name="SCDBPTASN1_051ENDI_9" localSheetId="3">SCDBPTASN1!$K$279</definedName>
    <definedName name="SCDBPTASN1_0520000_Range" localSheetId="3">SCDBPTASN1!$C$281:$AA$283</definedName>
    <definedName name="SCDBPTASN1_0529999_11" localSheetId="3">SCDBPTASN1!$M$284</definedName>
    <definedName name="SCDBPTASN1_0529999_12" localSheetId="3">SCDBPTASN1!$N$284</definedName>
    <definedName name="SCDBPTASN1_0529999_13" localSheetId="3">SCDBPTASN1!$O$284</definedName>
    <definedName name="SCDBPTASN1_0529999_14" localSheetId="3">SCDBPTASN1!$P$284</definedName>
    <definedName name="SCDBPTASN1_0529999_16" localSheetId="3">SCDBPTASN1!$R$284</definedName>
    <definedName name="SCDBPTASN1_0529999_17" localSheetId="3">SCDBPTASN1!$S$284</definedName>
    <definedName name="SCDBPTASN1_0529999_18" localSheetId="3">SCDBPTASN1!$T$284</definedName>
    <definedName name="SCDBPTASN1_0529999_19" localSheetId="3">SCDBPTASN1!$U$284</definedName>
    <definedName name="SCDBPTASN1_0529999_20" localSheetId="3">SCDBPTASN1!$V$284</definedName>
    <definedName name="SCDBPTASN1_0529999_21" localSheetId="3">SCDBPTASN1!$W$284</definedName>
    <definedName name="SCDBPTASN1_052BEGN_1" localSheetId="3">SCDBPTASN1!$C$281</definedName>
    <definedName name="SCDBPTASN1_052BEGN_10" localSheetId="3">SCDBPTASN1!$L$281</definedName>
    <definedName name="SCDBPTASN1_052BEGN_11" localSheetId="3">SCDBPTASN1!$M$281</definedName>
    <definedName name="SCDBPTASN1_052BEGN_12" localSheetId="3">SCDBPTASN1!$N$281</definedName>
    <definedName name="SCDBPTASN1_052BEGN_13" localSheetId="3">SCDBPTASN1!$O$281</definedName>
    <definedName name="SCDBPTASN1_052BEGN_14" localSheetId="3">SCDBPTASN1!$P$281</definedName>
    <definedName name="SCDBPTASN1_052BEGN_15" localSheetId="3">SCDBPTASN1!$Q$281</definedName>
    <definedName name="SCDBPTASN1_052BEGN_16" localSheetId="3">SCDBPTASN1!$R$281</definedName>
    <definedName name="SCDBPTASN1_052BEGN_17" localSheetId="3">SCDBPTASN1!$S$281</definedName>
    <definedName name="SCDBPTASN1_052BEGN_18" localSheetId="3">SCDBPTASN1!$T$281</definedName>
    <definedName name="SCDBPTASN1_052BEGN_19" localSheetId="3">SCDBPTASN1!$U$281</definedName>
    <definedName name="SCDBPTASN1_052BEGN_2" localSheetId="3">SCDBPTASN1!$D$281</definedName>
    <definedName name="SCDBPTASN1_052BEGN_20" localSheetId="3">SCDBPTASN1!$V$281</definedName>
    <definedName name="SCDBPTASN1_052BEGN_21" localSheetId="3">SCDBPTASN1!$W$281</definedName>
    <definedName name="SCDBPTASN1_052BEGN_22" localSheetId="3">SCDBPTASN1!$X$281</definedName>
    <definedName name="SCDBPTASN1_052BEGN_23" localSheetId="3">SCDBPTASN1!$Y$281</definedName>
    <definedName name="SCDBPTASN1_052BEGN_24" localSheetId="3">SCDBPTASN1!$Z$281</definedName>
    <definedName name="SCDBPTASN1_052BEGN_25" localSheetId="3">SCDBPTASN1!$AA$281</definedName>
    <definedName name="SCDBPTASN1_052BEGN_3" localSheetId="3">SCDBPTASN1!$E$281</definedName>
    <definedName name="SCDBPTASN1_052BEGN_4" localSheetId="3">SCDBPTASN1!$F$281</definedName>
    <definedName name="SCDBPTASN1_052BEGN_5" localSheetId="3">SCDBPTASN1!$G$281</definedName>
    <definedName name="SCDBPTASN1_052BEGN_6" localSheetId="3">SCDBPTASN1!$H$281</definedName>
    <definedName name="SCDBPTASN1_052BEGN_7" localSheetId="3">SCDBPTASN1!$I$281</definedName>
    <definedName name="SCDBPTASN1_052BEGN_8" localSheetId="3">SCDBPTASN1!$J$281</definedName>
    <definedName name="SCDBPTASN1_052BEGN_9" localSheetId="3">SCDBPTASN1!$K$281</definedName>
    <definedName name="SCDBPTASN1_052ENDI_10" localSheetId="3">SCDBPTASN1!$L$283</definedName>
    <definedName name="SCDBPTASN1_052ENDI_11" localSheetId="3">SCDBPTASN1!$M$283</definedName>
    <definedName name="SCDBPTASN1_052ENDI_12" localSheetId="3">SCDBPTASN1!$N$283</definedName>
    <definedName name="SCDBPTASN1_052ENDI_13" localSheetId="3">SCDBPTASN1!$O$283</definedName>
    <definedName name="SCDBPTASN1_052ENDI_14" localSheetId="3">SCDBPTASN1!$P$283</definedName>
    <definedName name="SCDBPTASN1_052ENDI_15" localSheetId="3">SCDBPTASN1!$Q$283</definedName>
    <definedName name="SCDBPTASN1_052ENDI_16" localSheetId="3">SCDBPTASN1!$R$283</definedName>
    <definedName name="SCDBPTASN1_052ENDI_17" localSheetId="3">SCDBPTASN1!$S$283</definedName>
    <definedName name="SCDBPTASN1_052ENDI_18" localSheetId="3">SCDBPTASN1!$T$283</definedName>
    <definedName name="SCDBPTASN1_052ENDI_19" localSheetId="3">SCDBPTASN1!$U$283</definedName>
    <definedName name="SCDBPTASN1_052ENDI_2" localSheetId="3">SCDBPTASN1!$D$283</definedName>
    <definedName name="SCDBPTASN1_052ENDI_20" localSheetId="3">SCDBPTASN1!$V$283</definedName>
    <definedName name="SCDBPTASN1_052ENDI_21" localSheetId="3">SCDBPTASN1!$W$283</definedName>
    <definedName name="SCDBPTASN1_052ENDI_22" localSheetId="3">SCDBPTASN1!$X$283</definedName>
    <definedName name="SCDBPTASN1_052ENDI_23" localSheetId="3">SCDBPTASN1!$Y$283</definedName>
    <definedName name="SCDBPTASN1_052ENDI_24" localSheetId="3">SCDBPTASN1!$Z$283</definedName>
    <definedName name="SCDBPTASN1_052ENDI_25" localSheetId="3">SCDBPTASN1!$AA$283</definedName>
    <definedName name="SCDBPTASN1_052ENDI_3" localSheetId="3">SCDBPTASN1!$E$283</definedName>
    <definedName name="SCDBPTASN1_052ENDI_4" localSheetId="3">SCDBPTASN1!$F$283</definedName>
    <definedName name="SCDBPTASN1_052ENDI_5" localSheetId="3">SCDBPTASN1!$G$283</definedName>
    <definedName name="SCDBPTASN1_052ENDI_6" localSheetId="3">SCDBPTASN1!$H$283</definedName>
    <definedName name="SCDBPTASN1_052ENDI_7" localSheetId="3">SCDBPTASN1!$I$283</definedName>
    <definedName name="SCDBPTASN1_052ENDI_8" localSheetId="3">SCDBPTASN1!$J$283</definedName>
    <definedName name="SCDBPTASN1_052ENDI_9" localSheetId="3">SCDBPTASN1!$K$283</definedName>
    <definedName name="SCDBPTASN1_0530000_Range" localSheetId="3">SCDBPTASN1!$C$285:$AA$287</definedName>
    <definedName name="SCDBPTASN1_0539999_11" localSheetId="3">SCDBPTASN1!$M$288</definedName>
    <definedName name="SCDBPTASN1_0539999_12" localSheetId="3">SCDBPTASN1!$N$288</definedName>
    <definedName name="SCDBPTASN1_0539999_13" localSheetId="3">SCDBPTASN1!$O$288</definedName>
    <definedName name="SCDBPTASN1_0539999_14" localSheetId="3">SCDBPTASN1!$P$288</definedName>
    <definedName name="SCDBPTASN1_0539999_16" localSheetId="3">SCDBPTASN1!$R$288</definedName>
    <definedName name="SCDBPTASN1_0539999_17" localSheetId="3">SCDBPTASN1!$S$288</definedName>
    <definedName name="SCDBPTASN1_0539999_18" localSheetId="3">SCDBPTASN1!$T$288</definedName>
    <definedName name="SCDBPTASN1_0539999_19" localSheetId="3">SCDBPTASN1!$U$288</definedName>
    <definedName name="SCDBPTASN1_0539999_20" localSheetId="3">SCDBPTASN1!$V$288</definedName>
    <definedName name="SCDBPTASN1_0539999_21" localSheetId="3">SCDBPTASN1!$W$288</definedName>
    <definedName name="SCDBPTASN1_053BEGN_1" localSheetId="3">SCDBPTASN1!$C$285</definedName>
    <definedName name="SCDBPTASN1_053BEGN_10" localSheetId="3">SCDBPTASN1!$L$285</definedName>
    <definedName name="SCDBPTASN1_053BEGN_11" localSheetId="3">SCDBPTASN1!$M$285</definedName>
    <definedName name="SCDBPTASN1_053BEGN_12" localSheetId="3">SCDBPTASN1!$N$285</definedName>
    <definedName name="SCDBPTASN1_053BEGN_13" localSheetId="3">SCDBPTASN1!$O$285</definedName>
    <definedName name="SCDBPTASN1_053BEGN_14" localSheetId="3">SCDBPTASN1!$P$285</definedName>
    <definedName name="SCDBPTASN1_053BEGN_15" localSheetId="3">SCDBPTASN1!$Q$285</definedName>
    <definedName name="SCDBPTASN1_053BEGN_16" localSheetId="3">SCDBPTASN1!$R$285</definedName>
    <definedName name="SCDBPTASN1_053BEGN_17" localSheetId="3">SCDBPTASN1!$S$285</definedName>
    <definedName name="SCDBPTASN1_053BEGN_18" localSheetId="3">SCDBPTASN1!$T$285</definedName>
    <definedName name="SCDBPTASN1_053BEGN_19" localSheetId="3">SCDBPTASN1!$U$285</definedName>
    <definedName name="SCDBPTASN1_053BEGN_2" localSheetId="3">SCDBPTASN1!$D$285</definedName>
    <definedName name="SCDBPTASN1_053BEGN_20" localSheetId="3">SCDBPTASN1!$V$285</definedName>
    <definedName name="SCDBPTASN1_053BEGN_21" localSheetId="3">SCDBPTASN1!$W$285</definedName>
    <definedName name="SCDBPTASN1_053BEGN_22" localSheetId="3">SCDBPTASN1!$X$285</definedName>
    <definedName name="SCDBPTASN1_053BEGN_23" localSheetId="3">SCDBPTASN1!$Y$285</definedName>
    <definedName name="SCDBPTASN1_053BEGN_24" localSheetId="3">SCDBPTASN1!$Z$285</definedName>
    <definedName name="SCDBPTASN1_053BEGN_25" localSheetId="3">SCDBPTASN1!$AA$285</definedName>
    <definedName name="SCDBPTASN1_053BEGN_3" localSheetId="3">SCDBPTASN1!$E$285</definedName>
    <definedName name="SCDBPTASN1_053BEGN_4" localSheetId="3">SCDBPTASN1!$F$285</definedName>
    <definedName name="SCDBPTASN1_053BEGN_5" localSheetId="3">SCDBPTASN1!$G$285</definedName>
    <definedName name="SCDBPTASN1_053BEGN_6" localSheetId="3">SCDBPTASN1!$H$285</definedName>
    <definedName name="SCDBPTASN1_053BEGN_7" localSheetId="3">SCDBPTASN1!$I$285</definedName>
    <definedName name="SCDBPTASN1_053BEGN_8" localSheetId="3">SCDBPTASN1!$J$285</definedName>
    <definedName name="SCDBPTASN1_053BEGN_9" localSheetId="3">SCDBPTASN1!$K$285</definedName>
    <definedName name="SCDBPTASN1_053ENDI_10" localSheetId="3">SCDBPTASN1!$L$287</definedName>
    <definedName name="SCDBPTASN1_053ENDI_11" localSheetId="3">SCDBPTASN1!$M$287</definedName>
    <definedName name="SCDBPTASN1_053ENDI_12" localSheetId="3">SCDBPTASN1!$N$287</definedName>
    <definedName name="SCDBPTASN1_053ENDI_13" localSheetId="3">SCDBPTASN1!$O$287</definedName>
    <definedName name="SCDBPTASN1_053ENDI_14" localSheetId="3">SCDBPTASN1!$P$287</definedName>
    <definedName name="SCDBPTASN1_053ENDI_15" localSheetId="3">SCDBPTASN1!$Q$287</definedName>
    <definedName name="SCDBPTASN1_053ENDI_16" localSheetId="3">SCDBPTASN1!$R$287</definedName>
    <definedName name="SCDBPTASN1_053ENDI_17" localSheetId="3">SCDBPTASN1!$S$287</definedName>
    <definedName name="SCDBPTASN1_053ENDI_18" localSheetId="3">SCDBPTASN1!$T$287</definedName>
    <definedName name="SCDBPTASN1_053ENDI_19" localSheetId="3">SCDBPTASN1!$U$287</definedName>
    <definedName name="SCDBPTASN1_053ENDI_2" localSheetId="3">SCDBPTASN1!$D$287</definedName>
    <definedName name="SCDBPTASN1_053ENDI_20" localSheetId="3">SCDBPTASN1!$V$287</definedName>
    <definedName name="SCDBPTASN1_053ENDI_21" localSheetId="3">SCDBPTASN1!$W$287</definedName>
    <definedName name="SCDBPTASN1_053ENDI_22" localSheetId="3">SCDBPTASN1!$X$287</definedName>
    <definedName name="SCDBPTASN1_053ENDI_23" localSheetId="3">SCDBPTASN1!$Y$287</definedName>
    <definedName name="SCDBPTASN1_053ENDI_24" localSheetId="3">SCDBPTASN1!$Z$287</definedName>
    <definedName name="SCDBPTASN1_053ENDI_25" localSheetId="3">SCDBPTASN1!$AA$287</definedName>
    <definedName name="SCDBPTASN1_053ENDI_3" localSheetId="3">SCDBPTASN1!$E$287</definedName>
    <definedName name="SCDBPTASN1_053ENDI_4" localSheetId="3">SCDBPTASN1!$F$287</definedName>
    <definedName name="SCDBPTASN1_053ENDI_5" localSheetId="3">SCDBPTASN1!$G$287</definedName>
    <definedName name="SCDBPTASN1_053ENDI_6" localSheetId="3">SCDBPTASN1!$H$287</definedName>
    <definedName name="SCDBPTASN1_053ENDI_7" localSheetId="3">SCDBPTASN1!$I$287</definedName>
    <definedName name="SCDBPTASN1_053ENDI_8" localSheetId="3">SCDBPTASN1!$J$287</definedName>
    <definedName name="SCDBPTASN1_053ENDI_9" localSheetId="3">SCDBPTASN1!$K$287</definedName>
    <definedName name="SCDBPTASN1_0540000_Range" localSheetId="3">SCDBPTASN1!$C$289:$AA$291</definedName>
    <definedName name="SCDBPTASN1_0549999_11" localSheetId="3">SCDBPTASN1!$M$292</definedName>
    <definedName name="SCDBPTASN1_0549999_12" localSheetId="3">SCDBPTASN1!$N$292</definedName>
    <definedName name="SCDBPTASN1_0549999_13" localSheetId="3">SCDBPTASN1!$O$292</definedName>
    <definedName name="SCDBPTASN1_0549999_14" localSheetId="3">SCDBPTASN1!$P$292</definedName>
    <definedName name="SCDBPTASN1_0549999_16" localSheetId="3">SCDBPTASN1!$R$292</definedName>
    <definedName name="SCDBPTASN1_0549999_17" localSheetId="3">SCDBPTASN1!$S$292</definedName>
    <definedName name="SCDBPTASN1_0549999_18" localSheetId="3">SCDBPTASN1!$T$292</definedName>
    <definedName name="SCDBPTASN1_0549999_19" localSheetId="3">SCDBPTASN1!$U$292</definedName>
    <definedName name="SCDBPTASN1_0549999_20" localSheetId="3">SCDBPTASN1!$V$292</definedName>
    <definedName name="SCDBPTASN1_0549999_21" localSheetId="3">SCDBPTASN1!$W$292</definedName>
    <definedName name="SCDBPTASN1_054BEGN_1" localSheetId="3">SCDBPTASN1!$C$289</definedName>
    <definedName name="SCDBPTASN1_054BEGN_10" localSheetId="3">SCDBPTASN1!$L$289</definedName>
    <definedName name="SCDBPTASN1_054BEGN_11" localSheetId="3">SCDBPTASN1!$M$289</definedName>
    <definedName name="SCDBPTASN1_054BEGN_12" localSheetId="3">SCDBPTASN1!$N$289</definedName>
    <definedName name="SCDBPTASN1_054BEGN_13" localSheetId="3">SCDBPTASN1!$O$289</definedName>
    <definedName name="SCDBPTASN1_054BEGN_14" localSheetId="3">SCDBPTASN1!$P$289</definedName>
    <definedName name="SCDBPTASN1_054BEGN_15" localSheetId="3">SCDBPTASN1!$Q$289</definedName>
    <definedName name="SCDBPTASN1_054BEGN_16" localSheetId="3">SCDBPTASN1!$R$289</definedName>
    <definedName name="SCDBPTASN1_054BEGN_17" localSheetId="3">SCDBPTASN1!$S$289</definedName>
    <definedName name="SCDBPTASN1_054BEGN_18" localSheetId="3">SCDBPTASN1!$T$289</definedName>
    <definedName name="SCDBPTASN1_054BEGN_19" localSheetId="3">SCDBPTASN1!$U$289</definedName>
    <definedName name="SCDBPTASN1_054BEGN_2" localSheetId="3">SCDBPTASN1!$D$289</definedName>
    <definedName name="SCDBPTASN1_054BEGN_20" localSheetId="3">SCDBPTASN1!$V$289</definedName>
    <definedName name="SCDBPTASN1_054BEGN_21" localSheetId="3">SCDBPTASN1!$W$289</definedName>
    <definedName name="SCDBPTASN1_054BEGN_22" localSheetId="3">SCDBPTASN1!$X$289</definedName>
    <definedName name="SCDBPTASN1_054BEGN_23" localSheetId="3">SCDBPTASN1!$Y$289</definedName>
    <definedName name="SCDBPTASN1_054BEGN_24" localSheetId="3">SCDBPTASN1!$Z$289</definedName>
    <definedName name="SCDBPTASN1_054BEGN_25" localSheetId="3">SCDBPTASN1!$AA$289</definedName>
    <definedName name="SCDBPTASN1_054BEGN_3" localSheetId="3">SCDBPTASN1!$E$289</definedName>
    <definedName name="SCDBPTASN1_054BEGN_4" localSheetId="3">SCDBPTASN1!$F$289</definedName>
    <definedName name="SCDBPTASN1_054BEGN_5" localSheetId="3">SCDBPTASN1!$G$289</definedName>
    <definedName name="SCDBPTASN1_054BEGN_6" localSheetId="3">SCDBPTASN1!$H$289</definedName>
    <definedName name="SCDBPTASN1_054BEGN_7" localSheetId="3">SCDBPTASN1!$I$289</definedName>
    <definedName name="SCDBPTASN1_054BEGN_8" localSheetId="3">SCDBPTASN1!$J$289</definedName>
    <definedName name="SCDBPTASN1_054BEGN_9" localSheetId="3">SCDBPTASN1!$K$289</definedName>
    <definedName name="SCDBPTASN1_054ENDI_10" localSheetId="3">SCDBPTASN1!$L$291</definedName>
    <definedName name="SCDBPTASN1_054ENDI_11" localSheetId="3">SCDBPTASN1!$M$291</definedName>
    <definedName name="SCDBPTASN1_054ENDI_12" localSheetId="3">SCDBPTASN1!$N$291</definedName>
    <definedName name="SCDBPTASN1_054ENDI_13" localSheetId="3">SCDBPTASN1!$O$291</definedName>
    <definedName name="SCDBPTASN1_054ENDI_14" localSheetId="3">SCDBPTASN1!$P$291</definedName>
    <definedName name="SCDBPTASN1_054ENDI_15" localSheetId="3">SCDBPTASN1!$Q$291</definedName>
    <definedName name="SCDBPTASN1_054ENDI_16" localSheetId="3">SCDBPTASN1!$R$291</definedName>
    <definedName name="SCDBPTASN1_054ENDI_17" localSheetId="3">SCDBPTASN1!$S$291</definedName>
    <definedName name="SCDBPTASN1_054ENDI_18" localSheetId="3">SCDBPTASN1!$T$291</definedName>
    <definedName name="SCDBPTASN1_054ENDI_19" localSheetId="3">SCDBPTASN1!$U$291</definedName>
    <definedName name="SCDBPTASN1_054ENDI_2" localSheetId="3">SCDBPTASN1!$D$291</definedName>
    <definedName name="SCDBPTASN1_054ENDI_20" localSheetId="3">SCDBPTASN1!$V$291</definedName>
    <definedName name="SCDBPTASN1_054ENDI_21" localSheetId="3">SCDBPTASN1!$W$291</definedName>
    <definedName name="SCDBPTASN1_054ENDI_22" localSheetId="3">SCDBPTASN1!$X$291</definedName>
    <definedName name="SCDBPTASN1_054ENDI_23" localSheetId="3">SCDBPTASN1!$Y$291</definedName>
    <definedName name="SCDBPTASN1_054ENDI_24" localSheetId="3">SCDBPTASN1!$Z$291</definedName>
    <definedName name="SCDBPTASN1_054ENDI_25" localSheetId="3">SCDBPTASN1!$AA$291</definedName>
    <definedName name="SCDBPTASN1_054ENDI_3" localSheetId="3">SCDBPTASN1!$E$291</definedName>
    <definedName name="SCDBPTASN1_054ENDI_4" localSheetId="3">SCDBPTASN1!$F$291</definedName>
    <definedName name="SCDBPTASN1_054ENDI_5" localSheetId="3">SCDBPTASN1!$G$291</definedName>
    <definedName name="SCDBPTASN1_054ENDI_6" localSheetId="3">SCDBPTASN1!$H$291</definedName>
    <definedName name="SCDBPTASN1_054ENDI_7" localSheetId="3">SCDBPTASN1!$I$291</definedName>
    <definedName name="SCDBPTASN1_054ENDI_8" localSheetId="3">SCDBPTASN1!$J$291</definedName>
    <definedName name="SCDBPTASN1_054ENDI_9" localSheetId="3">SCDBPTASN1!$K$291</definedName>
    <definedName name="SCDBPTASN1_0550000_Range" localSheetId="3">SCDBPTASN1!$C$293:$AA$295</definedName>
    <definedName name="SCDBPTASN1_0559999_11" localSheetId="3">SCDBPTASN1!$M$296</definedName>
    <definedName name="SCDBPTASN1_0559999_12" localSheetId="3">SCDBPTASN1!$N$296</definedName>
    <definedName name="SCDBPTASN1_0559999_13" localSheetId="3">SCDBPTASN1!$O$296</definedName>
    <definedName name="SCDBPTASN1_0559999_14" localSheetId="3">SCDBPTASN1!$P$296</definedName>
    <definedName name="SCDBPTASN1_0559999_16" localSheetId="3">SCDBPTASN1!$R$296</definedName>
    <definedName name="SCDBPTASN1_0559999_17" localSheetId="3">SCDBPTASN1!$S$296</definedName>
    <definedName name="SCDBPTASN1_0559999_18" localSheetId="3">SCDBPTASN1!$T$296</definedName>
    <definedName name="SCDBPTASN1_0559999_19" localSheetId="3">SCDBPTASN1!$U$296</definedName>
    <definedName name="SCDBPTASN1_0559999_20" localSheetId="3">SCDBPTASN1!$V$296</definedName>
    <definedName name="SCDBPTASN1_0559999_21" localSheetId="3">SCDBPTASN1!$W$296</definedName>
    <definedName name="SCDBPTASN1_055BEGN_1" localSheetId="3">SCDBPTASN1!$C$293</definedName>
    <definedName name="SCDBPTASN1_055BEGN_10" localSheetId="3">SCDBPTASN1!$L$293</definedName>
    <definedName name="SCDBPTASN1_055BEGN_11" localSheetId="3">SCDBPTASN1!$M$293</definedName>
    <definedName name="SCDBPTASN1_055BEGN_12" localSheetId="3">SCDBPTASN1!$N$293</definedName>
    <definedName name="SCDBPTASN1_055BEGN_13" localSheetId="3">SCDBPTASN1!$O$293</definedName>
    <definedName name="SCDBPTASN1_055BEGN_14" localSheetId="3">SCDBPTASN1!$P$293</definedName>
    <definedName name="SCDBPTASN1_055BEGN_15" localSheetId="3">SCDBPTASN1!$Q$293</definedName>
    <definedName name="SCDBPTASN1_055BEGN_16" localSheetId="3">SCDBPTASN1!$R$293</definedName>
    <definedName name="SCDBPTASN1_055BEGN_17" localSheetId="3">SCDBPTASN1!$S$293</definedName>
    <definedName name="SCDBPTASN1_055BEGN_18" localSheetId="3">SCDBPTASN1!$T$293</definedName>
    <definedName name="SCDBPTASN1_055BEGN_19" localSheetId="3">SCDBPTASN1!$U$293</definedName>
    <definedName name="SCDBPTASN1_055BEGN_2" localSheetId="3">SCDBPTASN1!$D$293</definedName>
    <definedName name="SCDBPTASN1_055BEGN_20" localSheetId="3">SCDBPTASN1!$V$293</definedName>
    <definedName name="SCDBPTASN1_055BEGN_21" localSheetId="3">SCDBPTASN1!$W$293</definedName>
    <definedName name="SCDBPTASN1_055BEGN_22" localSheetId="3">SCDBPTASN1!$X$293</definedName>
    <definedName name="SCDBPTASN1_055BEGN_23" localSheetId="3">SCDBPTASN1!$Y$293</definedName>
    <definedName name="SCDBPTASN1_055BEGN_24" localSheetId="3">SCDBPTASN1!$Z$293</definedName>
    <definedName name="SCDBPTASN1_055BEGN_25" localSheetId="3">SCDBPTASN1!$AA$293</definedName>
    <definedName name="SCDBPTASN1_055BEGN_3" localSheetId="3">SCDBPTASN1!$E$293</definedName>
    <definedName name="SCDBPTASN1_055BEGN_4" localSheetId="3">SCDBPTASN1!$F$293</definedName>
    <definedName name="SCDBPTASN1_055BEGN_5" localSheetId="3">SCDBPTASN1!$G$293</definedName>
    <definedName name="SCDBPTASN1_055BEGN_6" localSheetId="3">SCDBPTASN1!$H$293</definedName>
    <definedName name="SCDBPTASN1_055BEGN_7" localSheetId="3">SCDBPTASN1!$I$293</definedName>
    <definedName name="SCDBPTASN1_055BEGN_8" localSheetId="3">SCDBPTASN1!$J$293</definedName>
    <definedName name="SCDBPTASN1_055BEGN_9" localSheetId="3">SCDBPTASN1!$K$293</definedName>
    <definedName name="SCDBPTASN1_055ENDI_10" localSheetId="3">SCDBPTASN1!$L$295</definedName>
    <definedName name="SCDBPTASN1_055ENDI_11" localSheetId="3">SCDBPTASN1!$M$295</definedName>
    <definedName name="SCDBPTASN1_055ENDI_12" localSheetId="3">SCDBPTASN1!$N$295</definedName>
    <definedName name="SCDBPTASN1_055ENDI_13" localSheetId="3">SCDBPTASN1!$O$295</definedName>
    <definedName name="SCDBPTASN1_055ENDI_14" localSheetId="3">SCDBPTASN1!$P$295</definedName>
    <definedName name="SCDBPTASN1_055ENDI_15" localSheetId="3">SCDBPTASN1!$Q$295</definedName>
    <definedName name="SCDBPTASN1_055ENDI_16" localSheetId="3">SCDBPTASN1!$R$295</definedName>
    <definedName name="SCDBPTASN1_055ENDI_17" localSheetId="3">SCDBPTASN1!$S$295</definedName>
    <definedName name="SCDBPTASN1_055ENDI_18" localSheetId="3">SCDBPTASN1!$T$295</definedName>
    <definedName name="SCDBPTASN1_055ENDI_19" localSheetId="3">SCDBPTASN1!$U$295</definedName>
    <definedName name="SCDBPTASN1_055ENDI_2" localSheetId="3">SCDBPTASN1!$D$295</definedName>
    <definedName name="SCDBPTASN1_055ENDI_20" localSheetId="3">SCDBPTASN1!$V$295</definedName>
    <definedName name="SCDBPTASN1_055ENDI_21" localSheetId="3">SCDBPTASN1!$W$295</definedName>
    <definedName name="SCDBPTASN1_055ENDI_22" localSheetId="3">SCDBPTASN1!$X$295</definedName>
    <definedName name="SCDBPTASN1_055ENDI_23" localSheetId="3">SCDBPTASN1!$Y$295</definedName>
    <definedName name="SCDBPTASN1_055ENDI_24" localSheetId="3">SCDBPTASN1!$Z$295</definedName>
    <definedName name="SCDBPTASN1_055ENDI_25" localSheetId="3">SCDBPTASN1!$AA$295</definedName>
    <definedName name="SCDBPTASN1_055ENDI_3" localSheetId="3">SCDBPTASN1!$E$295</definedName>
    <definedName name="SCDBPTASN1_055ENDI_4" localSheetId="3">SCDBPTASN1!$F$295</definedName>
    <definedName name="SCDBPTASN1_055ENDI_5" localSheetId="3">SCDBPTASN1!$G$295</definedName>
    <definedName name="SCDBPTASN1_055ENDI_6" localSheetId="3">SCDBPTASN1!$H$295</definedName>
    <definedName name="SCDBPTASN1_055ENDI_7" localSheetId="3">SCDBPTASN1!$I$295</definedName>
    <definedName name="SCDBPTASN1_055ENDI_8" localSheetId="3">SCDBPTASN1!$J$295</definedName>
    <definedName name="SCDBPTASN1_055ENDI_9" localSheetId="3">SCDBPTASN1!$K$295</definedName>
    <definedName name="SCDBPTASN1_0569999_11" localSheetId="3">SCDBPTASN1!$M$297</definedName>
    <definedName name="SCDBPTASN1_0569999_12" localSheetId="3">SCDBPTASN1!$N$297</definedName>
    <definedName name="SCDBPTASN1_0569999_13" localSheetId="3">SCDBPTASN1!$O$297</definedName>
    <definedName name="SCDBPTASN1_0569999_14" localSheetId="3">SCDBPTASN1!$P$297</definedName>
    <definedName name="SCDBPTASN1_0569999_16" localSheetId="3">SCDBPTASN1!$R$297</definedName>
    <definedName name="SCDBPTASN1_0569999_17" localSheetId="3">SCDBPTASN1!$S$297</definedName>
    <definedName name="SCDBPTASN1_0569999_18" localSheetId="3">SCDBPTASN1!$T$297</definedName>
    <definedName name="SCDBPTASN1_0569999_19" localSheetId="3">SCDBPTASN1!$U$297</definedName>
    <definedName name="SCDBPTASN1_0569999_20" localSheetId="3">SCDBPTASN1!$V$297</definedName>
    <definedName name="SCDBPTASN1_0569999_21" localSheetId="3">SCDBPTASN1!$W$297</definedName>
    <definedName name="SCDBPTASN1_0570000_Range" localSheetId="3">SCDBPTASN1!$C$298:$AA$300</definedName>
    <definedName name="SCDBPTASN1_0579999_11" localSheetId="3">SCDBPTASN1!$M$301</definedName>
    <definedName name="SCDBPTASN1_0579999_12" localSheetId="3">SCDBPTASN1!$N$301</definedName>
    <definedName name="SCDBPTASN1_0579999_13" localSheetId="3">SCDBPTASN1!$O$301</definedName>
    <definedName name="SCDBPTASN1_0579999_14" localSheetId="3">SCDBPTASN1!$P$301</definedName>
    <definedName name="SCDBPTASN1_0579999_16" localSheetId="3">SCDBPTASN1!$R$301</definedName>
    <definedName name="SCDBPTASN1_0579999_17" localSheetId="3">SCDBPTASN1!$S$301</definedName>
    <definedName name="SCDBPTASN1_0579999_18" localSheetId="3">SCDBPTASN1!$T$301</definedName>
    <definedName name="SCDBPTASN1_0579999_19" localSheetId="3">SCDBPTASN1!$U$301</definedName>
    <definedName name="SCDBPTASN1_0579999_20" localSheetId="3">SCDBPTASN1!$V$301</definedName>
    <definedName name="SCDBPTASN1_0579999_21" localSheetId="3">SCDBPTASN1!$W$301</definedName>
    <definedName name="SCDBPTASN1_057BEGN_1" localSheetId="3">SCDBPTASN1!$C$298</definedName>
    <definedName name="SCDBPTASN1_057BEGN_10" localSheetId="3">SCDBPTASN1!$L$298</definedName>
    <definedName name="SCDBPTASN1_057BEGN_11" localSheetId="3">SCDBPTASN1!$M$298</definedName>
    <definedName name="SCDBPTASN1_057BEGN_12" localSheetId="3">SCDBPTASN1!$N$298</definedName>
    <definedName name="SCDBPTASN1_057BEGN_13" localSheetId="3">SCDBPTASN1!$O$298</definedName>
    <definedName name="SCDBPTASN1_057BEGN_14" localSheetId="3">SCDBPTASN1!$P$298</definedName>
    <definedName name="SCDBPTASN1_057BEGN_15" localSheetId="3">SCDBPTASN1!$Q$298</definedName>
    <definedName name="SCDBPTASN1_057BEGN_16" localSheetId="3">SCDBPTASN1!$R$298</definedName>
    <definedName name="SCDBPTASN1_057BEGN_17" localSheetId="3">SCDBPTASN1!$S$298</definedName>
    <definedName name="SCDBPTASN1_057BEGN_18" localSheetId="3">SCDBPTASN1!$T$298</definedName>
    <definedName name="SCDBPTASN1_057BEGN_19" localSheetId="3">SCDBPTASN1!$U$298</definedName>
    <definedName name="SCDBPTASN1_057BEGN_2" localSheetId="3">SCDBPTASN1!$D$298</definedName>
    <definedName name="SCDBPTASN1_057BEGN_20" localSheetId="3">SCDBPTASN1!$V$298</definedName>
    <definedName name="SCDBPTASN1_057BEGN_21" localSheetId="3">SCDBPTASN1!$W$298</definedName>
    <definedName name="SCDBPTASN1_057BEGN_22" localSheetId="3">SCDBPTASN1!$X$298</definedName>
    <definedName name="SCDBPTASN1_057BEGN_23" localSheetId="3">SCDBPTASN1!$Y$298</definedName>
    <definedName name="SCDBPTASN1_057BEGN_24" localSheetId="3">SCDBPTASN1!$Z$298</definedName>
    <definedName name="SCDBPTASN1_057BEGN_25" localSheetId="3">SCDBPTASN1!$AA$298</definedName>
    <definedName name="SCDBPTASN1_057BEGN_3" localSheetId="3">SCDBPTASN1!$E$298</definedName>
    <definedName name="SCDBPTASN1_057BEGN_4" localSheetId="3">SCDBPTASN1!$F$298</definedName>
    <definedName name="SCDBPTASN1_057BEGN_5" localSheetId="3">SCDBPTASN1!$G$298</definedName>
    <definedName name="SCDBPTASN1_057BEGN_6" localSheetId="3">SCDBPTASN1!$H$298</definedName>
    <definedName name="SCDBPTASN1_057BEGN_7" localSheetId="3">SCDBPTASN1!$I$298</definedName>
    <definedName name="SCDBPTASN1_057BEGN_8" localSheetId="3">SCDBPTASN1!$J$298</definedName>
    <definedName name="SCDBPTASN1_057BEGN_9" localSheetId="3">SCDBPTASN1!$K$298</definedName>
    <definedName name="SCDBPTASN1_057ENDI_10" localSheetId="3">SCDBPTASN1!$L$300</definedName>
    <definedName name="SCDBPTASN1_057ENDI_11" localSheetId="3">SCDBPTASN1!$M$300</definedName>
    <definedName name="SCDBPTASN1_057ENDI_12" localSheetId="3">SCDBPTASN1!$N$300</definedName>
    <definedName name="SCDBPTASN1_057ENDI_13" localSheetId="3">SCDBPTASN1!$O$300</definedName>
    <definedName name="SCDBPTASN1_057ENDI_14" localSheetId="3">SCDBPTASN1!$P$300</definedName>
    <definedName name="SCDBPTASN1_057ENDI_15" localSheetId="3">SCDBPTASN1!$Q$300</definedName>
    <definedName name="SCDBPTASN1_057ENDI_16" localSheetId="3">SCDBPTASN1!$R$300</definedName>
    <definedName name="SCDBPTASN1_057ENDI_17" localSheetId="3">SCDBPTASN1!$S$300</definedName>
    <definedName name="SCDBPTASN1_057ENDI_18" localSheetId="3">SCDBPTASN1!$T$300</definedName>
    <definedName name="SCDBPTASN1_057ENDI_19" localSheetId="3">SCDBPTASN1!$U$300</definedName>
    <definedName name="SCDBPTASN1_057ENDI_2" localSheetId="3">SCDBPTASN1!$D$300</definedName>
    <definedName name="SCDBPTASN1_057ENDI_20" localSheetId="3">SCDBPTASN1!$V$300</definedName>
    <definedName name="SCDBPTASN1_057ENDI_21" localSheetId="3">SCDBPTASN1!$W$300</definedName>
    <definedName name="SCDBPTASN1_057ENDI_22" localSheetId="3">SCDBPTASN1!$X$300</definedName>
    <definedName name="SCDBPTASN1_057ENDI_23" localSheetId="3">SCDBPTASN1!$Y$300</definedName>
    <definedName name="SCDBPTASN1_057ENDI_24" localSheetId="3">SCDBPTASN1!$Z$300</definedName>
    <definedName name="SCDBPTASN1_057ENDI_25" localSheetId="3">SCDBPTASN1!$AA$300</definedName>
    <definedName name="SCDBPTASN1_057ENDI_3" localSheetId="3">SCDBPTASN1!$E$300</definedName>
    <definedName name="SCDBPTASN1_057ENDI_4" localSheetId="3">SCDBPTASN1!$F$300</definedName>
    <definedName name="SCDBPTASN1_057ENDI_5" localSheetId="3">SCDBPTASN1!$G$300</definedName>
    <definedName name="SCDBPTASN1_057ENDI_6" localSheetId="3">SCDBPTASN1!$H$300</definedName>
    <definedName name="SCDBPTASN1_057ENDI_7" localSheetId="3">SCDBPTASN1!$I$300</definedName>
    <definedName name="SCDBPTASN1_057ENDI_8" localSheetId="3">SCDBPTASN1!$J$300</definedName>
    <definedName name="SCDBPTASN1_057ENDI_9" localSheetId="3">SCDBPTASN1!$K$300</definedName>
    <definedName name="SCDBPTASN1_0580000_Range" localSheetId="3">SCDBPTASN1!$C$302:$AA$304</definedName>
    <definedName name="SCDBPTASN1_0589999_11" localSheetId="3">SCDBPTASN1!$M$305</definedName>
    <definedName name="SCDBPTASN1_0589999_12" localSheetId="3">SCDBPTASN1!$N$305</definedName>
    <definedName name="SCDBPTASN1_0589999_13" localSheetId="3">SCDBPTASN1!$O$305</definedName>
    <definedName name="SCDBPTASN1_0589999_14" localSheetId="3">SCDBPTASN1!$P$305</definedName>
    <definedName name="SCDBPTASN1_0589999_16" localSheetId="3">SCDBPTASN1!$R$305</definedName>
    <definedName name="SCDBPTASN1_0589999_17" localSheetId="3">SCDBPTASN1!$S$305</definedName>
    <definedName name="SCDBPTASN1_0589999_18" localSheetId="3">SCDBPTASN1!$T$305</definedName>
    <definedName name="SCDBPTASN1_0589999_19" localSheetId="3">SCDBPTASN1!$U$305</definedName>
    <definedName name="SCDBPTASN1_0589999_20" localSheetId="3">SCDBPTASN1!$V$305</definedName>
    <definedName name="SCDBPTASN1_0589999_21" localSheetId="3">SCDBPTASN1!$W$305</definedName>
    <definedName name="SCDBPTASN1_058BEGN_1" localSheetId="3">SCDBPTASN1!$C$302</definedName>
    <definedName name="SCDBPTASN1_058BEGN_10" localSheetId="3">SCDBPTASN1!$L$302</definedName>
    <definedName name="SCDBPTASN1_058BEGN_11" localSheetId="3">SCDBPTASN1!$M$302</definedName>
    <definedName name="SCDBPTASN1_058BEGN_12" localSheetId="3">SCDBPTASN1!$N$302</definedName>
    <definedName name="SCDBPTASN1_058BEGN_13" localSheetId="3">SCDBPTASN1!$O$302</definedName>
    <definedName name="SCDBPTASN1_058BEGN_14" localSheetId="3">SCDBPTASN1!$P$302</definedName>
    <definedName name="SCDBPTASN1_058BEGN_15" localSheetId="3">SCDBPTASN1!$Q$302</definedName>
    <definedName name="SCDBPTASN1_058BEGN_16" localSheetId="3">SCDBPTASN1!$R$302</definedName>
    <definedName name="SCDBPTASN1_058BEGN_17" localSheetId="3">SCDBPTASN1!$S$302</definedName>
    <definedName name="SCDBPTASN1_058BEGN_18" localSheetId="3">SCDBPTASN1!$T$302</definedName>
    <definedName name="SCDBPTASN1_058BEGN_19" localSheetId="3">SCDBPTASN1!$U$302</definedName>
    <definedName name="SCDBPTASN1_058BEGN_2" localSheetId="3">SCDBPTASN1!$D$302</definedName>
    <definedName name="SCDBPTASN1_058BEGN_20" localSheetId="3">SCDBPTASN1!$V$302</definedName>
    <definedName name="SCDBPTASN1_058BEGN_21" localSheetId="3">SCDBPTASN1!$W$302</definedName>
    <definedName name="SCDBPTASN1_058BEGN_22" localSheetId="3">SCDBPTASN1!$X$302</definedName>
    <definedName name="SCDBPTASN1_058BEGN_23" localSheetId="3">SCDBPTASN1!$Y$302</definedName>
    <definedName name="SCDBPTASN1_058BEGN_24" localSheetId="3">SCDBPTASN1!$Z$302</definedName>
    <definedName name="SCDBPTASN1_058BEGN_25" localSheetId="3">SCDBPTASN1!$AA$302</definedName>
    <definedName name="SCDBPTASN1_058BEGN_3" localSheetId="3">SCDBPTASN1!$E$302</definedName>
    <definedName name="SCDBPTASN1_058BEGN_4" localSheetId="3">SCDBPTASN1!$F$302</definedName>
    <definedName name="SCDBPTASN1_058BEGN_5" localSheetId="3">SCDBPTASN1!$G$302</definedName>
    <definedName name="SCDBPTASN1_058BEGN_6" localSheetId="3">SCDBPTASN1!$H$302</definedName>
    <definedName name="SCDBPTASN1_058BEGN_7" localSheetId="3">SCDBPTASN1!$I$302</definedName>
    <definedName name="SCDBPTASN1_058BEGN_8" localSheetId="3">SCDBPTASN1!$J$302</definedName>
    <definedName name="SCDBPTASN1_058BEGN_9" localSheetId="3">SCDBPTASN1!$K$302</definedName>
    <definedName name="SCDBPTASN1_058ENDI_10" localSheetId="3">SCDBPTASN1!$L$304</definedName>
    <definedName name="SCDBPTASN1_058ENDI_11" localSheetId="3">SCDBPTASN1!$M$304</definedName>
    <definedName name="SCDBPTASN1_058ENDI_12" localSheetId="3">SCDBPTASN1!$N$304</definedName>
    <definedName name="SCDBPTASN1_058ENDI_13" localSheetId="3">SCDBPTASN1!$O$304</definedName>
    <definedName name="SCDBPTASN1_058ENDI_14" localSheetId="3">SCDBPTASN1!$P$304</definedName>
    <definedName name="SCDBPTASN1_058ENDI_15" localSheetId="3">SCDBPTASN1!$Q$304</definedName>
    <definedName name="SCDBPTASN1_058ENDI_16" localSheetId="3">SCDBPTASN1!$R$304</definedName>
    <definedName name="SCDBPTASN1_058ENDI_17" localSheetId="3">SCDBPTASN1!$S$304</definedName>
    <definedName name="SCDBPTASN1_058ENDI_18" localSheetId="3">SCDBPTASN1!$T$304</definedName>
    <definedName name="SCDBPTASN1_058ENDI_19" localSheetId="3">SCDBPTASN1!$U$304</definedName>
    <definedName name="SCDBPTASN1_058ENDI_2" localSheetId="3">SCDBPTASN1!$D$304</definedName>
    <definedName name="SCDBPTASN1_058ENDI_20" localSheetId="3">SCDBPTASN1!$V$304</definedName>
    <definedName name="SCDBPTASN1_058ENDI_21" localSheetId="3">SCDBPTASN1!$W$304</definedName>
    <definedName name="SCDBPTASN1_058ENDI_22" localSheetId="3">SCDBPTASN1!$X$304</definedName>
    <definedName name="SCDBPTASN1_058ENDI_23" localSheetId="3">SCDBPTASN1!$Y$304</definedName>
    <definedName name="SCDBPTASN1_058ENDI_24" localSheetId="3">SCDBPTASN1!$Z$304</definedName>
    <definedName name="SCDBPTASN1_058ENDI_25" localSheetId="3">SCDBPTASN1!$AA$304</definedName>
    <definedName name="SCDBPTASN1_058ENDI_3" localSheetId="3">SCDBPTASN1!$E$304</definedName>
    <definedName name="SCDBPTASN1_058ENDI_4" localSheetId="3">SCDBPTASN1!$F$304</definedName>
    <definedName name="SCDBPTASN1_058ENDI_5" localSheetId="3">SCDBPTASN1!$G$304</definedName>
    <definedName name="SCDBPTASN1_058ENDI_6" localSheetId="3">SCDBPTASN1!$H$304</definedName>
    <definedName name="SCDBPTASN1_058ENDI_7" localSheetId="3">SCDBPTASN1!$I$304</definedName>
    <definedName name="SCDBPTASN1_058ENDI_8" localSheetId="3">SCDBPTASN1!$J$304</definedName>
    <definedName name="SCDBPTASN1_058ENDI_9" localSheetId="3">SCDBPTASN1!$K$304</definedName>
    <definedName name="SCDBPTASN1_0590000_Range" localSheetId="3">SCDBPTASN1!$C$306:$AA$308</definedName>
    <definedName name="SCDBPTASN1_0599999_11" localSheetId="3">SCDBPTASN1!$M$309</definedName>
    <definedName name="SCDBPTASN1_0599999_12" localSheetId="3">SCDBPTASN1!$N$309</definedName>
    <definedName name="SCDBPTASN1_0599999_13" localSheetId="3">SCDBPTASN1!$O$309</definedName>
    <definedName name="SCDBPTASN1_0599999_14" localSheetId="3">SCDBPTASN1!$P$309</definedName>
    <definedName name="SCDBPTASN1_0599999_16" localSheetId="3">SCDBPTASN1!$R$309</definedName>
    <definedName name="SCDBPTASN1_0599999_17" localSheetId="3">SCDBPTASN1!$S$309</definedName>
    <definedName name="SCDBPTASN1_0599999_18" localSheetId="3">SCDBPTASN1!$T$309</definedName>
    <definedName name="SCDBPTASN1_0599999_19" localSheetId="3">SCDBPTASN1!$U$309</definedName>
    <definedName name="SCDBPTASN1_0599999_20" localSheetId="3">SCDBPTASN1!$V$309</definedName>
    <definedName name="SCDBPTASN1_0599999_21" localSheetId="3">SCDBPTASN1!$W$309</definedName>
    <definedName name="SCDBPTASN1_059BEGN_1" localSheetId="3">SCDBPTASN1!$C$306</definedName>
    <definedName name="SCDBPTASN1_059BEGN_10" localSheetId="3">SCDBPTASN1!$L$306</definedName>
    <definedName name="SCDBPTASN1_059BEGN_11" localSheetId="3">SCDBPTASN1!$M$306</definedName>
    <definedName name="SCDBPTASN1_059BEGN_12" localSheetId="3">SCDBPTASN1!$N$306</definedName>
    <definedName name="SCDBPTASN1_059BEGN_13" localSheetId="3">SCDBPTASN1!$O$306</definedName>
    <definedName name="SCDBPTASN1_059BEGN_14" localSheetId="3">SCDBPTASN1!$P$306</definedName>
    <definedName name="SCDBPTASN1_059BEGN_15" localSheetId="3">SCDBPTASN1!$Q$306</definedName>
    <definedName name="SCDBPTASN1_059BEGN_16" localSheetId="3">SCDBPTASN1!$R$306</definedName>
    <definedName name="SCDBPTASN1_059BEGN_17" localSheetId="3">SCDBPTASN1!$S$306</definedName>
    <definedName name="SCDBPTASN1_059BEGN_18" localSheetId="3">SCDBPTASN1!$T$306</definedName>
    <definedName name="SCDBPTASN1_059BEGN_19" localSheetId="3">SCDBPTASN1!$U$306</definedName>
    <definedName name="SCDBPTASN1_059BEGN_2" localSheetId="3">SCDBPTASN1!$D$306</definedName>
    <definedName name="SCDBPTASN1_059BEGN_20" localSheetId="3">SCDBPTASN1!$V$306</definedName>
    <definedName name="SCDBPTASN1_059BEGN_21" localSheetId="3">SCDBPTASN1!$W$306</definedName>
    <definedName name="SCDBPTASN1_059BEGN_22" localSheetId="3">SCDBPTASN1!$X$306</definedName>
    <definedName name="SCDBPTASN1_059BEGN_23" localSheetId="3">SCDBPTASN1!$Y$306</definedName>
    <definedName name="SCDBPTASN1_059BEGN_24" localSheetId="3">SCDBPTASN1!$Z$306</definedName>
    <definedName name="SCDBPTASN1_059BEGN_25" localSheetId="3">SCDBPTASN1!$AA$306</definedName>
    <definedName name="SCDBPTASN1_059BEGN_3" localSheetId="3">SCDBPTASN1!$E$306</definedName>
    <definedName name="SCDBPTASN1_059BEGN_4" localSheetId="3">SCDBPTASN1!$F$306</definedName>
    <definedName name="SCDBPTASN1_059BEGN_5" localSheetId="3">SCDBPTASN1!$G$306</definedName>
    <definedName name="SCDBPTASN1_059BEGN_6" localSheetId="3">SCDBPTASN1!$H$306</definedName>
    <definedName name="SCDBPTASN1_059BEGN_7" localSheetId="3">SCDBPTASN1!$I$306</definedName>
    <definedName name="SCDBPTASN1_059BEGN_8" localSheetId="3">SCDBPTASN1!$J$306</definedName>
    <definedName name="SCDBPTASN1_059BEGN_9" localSheetId="3">SCDBPTASN1!$K$306</definedName>
    <definedName name="SCDBPTASN1_059ENDI_10" localSheetId="3">SCDBPTASN1!$L$308</definedName>
    <definedName name="SCDBPTASN1_059ENDI_11" localSheetId="3">SCDBPTASN1!$M$308</definedName>
    <definedName name="SCDBPTASN1_059ENDI_12" localSheetId="3">SCDBPTASN1!$N$308</definedName>
    <definedName name="SCDBPTASN1_059ENDI_13" localSheetId="3">SCDBPTASN1!$O$308</definedName>
    <definedName name="SCDBPTASN1_059ENDI_14" localSheetId="3">SCDBPTASN1!$P$308</definedName>
    <definedName name="SCDBPTASN1_059ENDI_15" localSheetId="3">SCDBPTASN1!$Q$308</definedName>
    <definedName name="SCDBPTASN1_059ENDI_16" localSheetId="3">SCDBPTASN1!$R$308</definedName>
    <definedName name="SCDBPTASN1_059ENDI_17" localSheetId="3">SCDBPTASN1!$S$308</definedName>
    <definedName name="SCDBPTASN1_059ENDI_18" localSheetId="3">SCDBPTASN1!$T$308</definedName>
    <definedName name="SCDBPTASN1_059ENDI_19" localSheetId="3">SCDBPTASN1!$U$308</definedName>
    <definedName name="SCDBPTASN1_059ENDI_2" localSheetId="3">SCDBPTASN1!$D$308</definedName>
    <definedName name="SCDBPTASN1_059ENDI_20" localSheetId="3">SCDBPTASN1!$V$308</definedName>
    <definedName name="SCDBPTASN1_059ENDI_21" localSheetId="3">SCDBPTASN1!$W$308</definedName>
    <definedName name="SCDBPTASN1_059ENDI_22" localSheetId="3">SCDBPTASN1!$X$308</definedName>
    <definedName name="SCDBPTASN1_059ENDI_23" localSheetId="3">SCDBPTASN1!$Y$308</definedName>
    <definedName name="SCDBPTASN1_059ENDI_24" localSheetId="3">SCDBPTASN1!$Z$308</definedName>
    <definedName name="SCDBPTASN1_059ENDI_25" localSheetId="3">SCDBPTASN1!$AA$308</definedName>
    <definedName name="SCDBPTASN1_059ENDI_3" localSheetId="3">SCDBPTASN1!$E$308</definedName>
    <definedName name="SCDBPTASN1_059ENDI_4" localSheetId="3">SCDBPTASN1!$F$308</definedName>
    <definedName name="SCDBPTASN1_059ENDI_5" localSheetId="3">SCDBPTASN1!$G$308</definedName>
    <definedName name="SCDBPTASN1_059ENDI_6" localSheetId="3">SCDBPTASN1!$H$308</definedName>
    <definedName name="SCDBPTASN1_059ENDI_7" localSheetId="3">SCDBPTASN1!$I$308</definedName>
    <definedName name="SCDBPTASN1_059ENDI_8" localSheetId="3">SCDBPTASN1!$J$308</definedName>
    <definedName name="SCDBPTASN1_059ENDI_9" localSheetId="3">SCDBPTASN1!$K$308</definedName>
    <definedName name="SCDBPTASN1_0600000_Range" localSheetId="3">SCDBPTASN1!$C$310:$AA$312</definedName>
    <definedName name="SCDBPTASN1_0609999_11" localSheetId="3">SCDBPTASN1!$M$313</definedName>
    <definedName name="SCDBPTASN1_0609999_12" localSheetId="3">SCDBPTASN1!$N$313</definedName>
    <definedName name="SCDBPTASN1_0609999_13" localSheetId="3">SCDBPTASN1!$O$313</definedName>
    <definedName name="SCDBPTASN1_0609999_14" localSheetId="3">SCDBPTASN1!$P$313</definedName>
    <definedName name="SCDBPTASN1_0609999_16" localSheetId="3">SCDBPTASN1!$R$313</definedName>
    <definedName name="SCDBPTASN1_0609999_17" localSheetId="3">SCDBPTASN1!$S$313</definedName>
    <definedName name="SCDBPTASN1_0609999_18" localSheetId="3">SCDBPTASN1!$T$313</definedName>
    <definedName name="SCDBPTASN1_0609999_19" localSheetId="3">SCDBPTASN1!$U$313</definedName>
    <definedName name="SCDBPTASN1_0609999_20" localSheetId="3">SCDBPTASN1!$V$313</definedName>
    <definedName name="SCDBPTASN1_0609999_21" localSheetId="3">SCDBPTASN1!$W$313</definedName>
    <definedName name="SCDBPTASN1_060BEGN_1" localSheetId="3">SCDBPTASN1!$C$310</definedName>
    <definedName name="SCDBPTASN1_060BEGN_10" localSheetId="3">SCDBPTASN1!$L$310</definedName>
    <definedName name="SCDBPTASN1_060BEGN_11" localSheetId="3">SCDBPTASN1!$M$310</definedName>
    <definedName name="SCDBPTASN1_060BEGN_12" localSheetId="3">SCDBPTASN1!$N$310</definedName>
    <definedName name="SCDBPTASN1_060BEGN_13" localSheetId="3">SCDBPTASN1!$O$310</definedName>
    <definedName name="SCDBPTASN1_060BEGN_14" localSheetId="3">SCDBPTASN1!$P$310</definedName>
    <definedName name="SCDBPTASN1_060BEGN_15" localSheetId="3">SCDBPTASN1!$Q$310</definedName>
    <definedName name="SCDBPTASN1_060BEGN_16" localSheetId="3">SCDBPTASN1!$R$310</definedName>
    <definedName name="SCDBPTASN1_060BEGN_17" localSheetId="3">SCDBPTASN1!$S$310</definedName>
    <definedName name="SCDBPTASN1_060BEGN_18" localSheetId="3">SCDBPTASN1!$T$310</definedName>
    <definedName name="SCDBPTASN1_060BEGN_19" localSheetId="3">SCDBPTASN1!$U$310</definedName>
    <definedName name="SCDBPTASN1_060BEGN_2" localSheetId="3">SCDBPTASN1!$D$310</definedName>
    <definedName name="SCDBPTASN1_060BEGN_20" localSheetId="3">SCDBPTASN1!$V$310</definedName>
    <definedName name="SCDBPTASN1_060BEGN_21" localSheetId="3">SCDBPTASN1!$W$310</definedName>
    <definedName name="SCDBPTASN1_060BEGN_22" localSheetId="3">SCDBPTASN1!$X$310</definedName>
    <definedName name="SCDBPTASN1_060BEGN_23" localSheetId="3">SCDBPTASN1!$Y$310</definedName>
    <definedName name="SCDBPTASN1_060BEGN_24" localSheetId="3">SCDBPTASN1!$Z$310</definedName>
    <definedName name="SCDBPTASN1_060BEGN_25" localSheetId="3">SCDBPTASN1!$AA$310</definedName>
    <definedName name="SCDBPTASN1_060BEGN_3" localSheetId="3">SCDBPTASN1!$E$310</definedName>
    <definedName name="SCDBPTASN1_060BEGN_4" localSheetId="3">SCDBPTASN1!$F$310</definedName>
    <definedName name="SCDBPTASN1_060BEGN_5" localSheetId="3">SCDBPTASN1!$G$310</definedName>
    <definedName name="SCDBPTASN1_060BEGN_6" localSheetId="3">SCDBPTASN1!$H$310</definedName>
    <definedName name="SCDBPTASN1_060BEGN_7" localSheetId="3">SCDBPTASN1!$I$310</definedName>
    <definedName name="SCDBPTASN1_060BEGN_8" localSheetId="3">SCDBPTASN1!$J$310</definedName>
    <definedName name="SCDBPTASN1_060BEGN_9" localSheetId="3">SCDBPTASN1!$K$310</definedName>
    <definedName name="SCDBPTASN1_060ENDI_10" localSheetId="3">SCDBPTASN1!$L$312</definedName>
    <definedName name="SCDBPTASN1_060ENDI_11" localSheetId="3">SCDBPTASN1!$M$312</definedName>
    <definedName name="SCDBPTASN1_060ENDI_12" localSheetId="3">SCDBPTASN1!$N$312</definedName>
    <definedName name="SCDBPTASN1_060ENDI_13" localSheetId="3">SCDBPTASN1!$O$312</definedName>
    <definedName name="SCDBPTASN1_060ENDI_14" localSheetId="3">SCDBPTASN1!$P$312</definedName>
    <definedName name="SCDBPTASN1_060ENDI_15" localSheetId="3">SCDBPTASN1!$Q$312</definedName>
    <definedName name="SCDBPTASN1_060ENDI_16" localSheetId="3">SCDBPTASN1!$R$312</definedName>
    <definedName name="SCDBPTASN1_060ENDI_17" localSheetId="3">SCDBPTASN1!$S$312</definedName>
    <definedName name="SCDBPTASN1_060ENDI_18" localSheetId="3">SCDBPTASN1!$T$312</definedName>
    <definedName name="SCDBPTASN1_060ENDI_19" localSheetId="3">SCDBPTASN1!$U$312</definedName>
    <definedName name="SCDBPTASN1_060ENDI_2" localSheetId="3">SCDBPTASN1!$D$312</definedName>
    <definedName name="SCDBPTASN1_060ENDI_20" localSheetId="3">SCDBPTASN1!$V$312</definedName>
    <definedName name="SCDBPTASN1_060ENDI_21" localSheetId="3">SCDBPTASN1!$W$312</definedName>
    <definedName name="SCDBPTASN1_060ENDI_22" localSheetId="3">SCDBPTASN1!$X$312</definedName>
    <definedName name="SCDBPTASN1_060ENDI_23" localSheetId="3">SCDBPTASN1!$Y$312</definedName>
    <definedName name="SCDBPTASN1_060ENDI_24" localSheetId="3">SCDBPTASN1!$Z$312</definedName>
    <definedName name="SCDBPTASN1_060ENDI_25" localSheetId="3">SCDBPTASN1!$AA$312</definedName>
    <definedName name="SCDBPTASN1_060ENDI_3" localSheetId="3">SCDBPTASN1!$E$312</definedName>
    <definedName name="SCDBPTASN1_060ENDI_4" localSheetId="3">SCDBPTASN1!$F$312</definedName>
    <definedName name="SCDBPTASN1_060ENDI_5" localSheetId="3">SCDBPTASN1!$G$312</definedName>
    <definedName name="SCDBPTASN1_060ENDI_6" localSheetId="3">SCDBPTASN1!$H$312</definedName>
    <definedName name="SCDBPTASN1_060ENDI_7" localSheetId="3">SCDBPTASN1!$I$312</definedName>
    <definedName name="SCDBPTASN1_060ENDI_8" localSheetId="3">SCDBPTASN1!$J$312</definedName>
    <definedName name="SCDBPTASN1_060ENDI_9" localSheetId="3">SCDBPTASN1!$K$312</definedName>
    <definedName name="SCDBPTASN1_0610000_Range" localSheetId="3">SCDBPTASN1!$C$314:$AA$316</definedName>
    <definedName name="SCDBPTASN1_0619999_11" localSheetId="3">SCDBPTASN1!$M$317</definedName>
    <definedName name="SCDBPTASN1_0619999_12" localSheetId="3">SCDBPTASN1!$N$317</definedName>
    <definedName name="SCDBPTASN1_0619999_13" localSheetId="3">SCDBPTASN1!$O$317</definedName>
    <definedName name="SCDBPTASN1_0619999_14" localSheetId="3">SCDBPTASN1!$P$317</definedName>
    <definedName name="SCDBPTASN1_0619999_16" localSheetId="3">SCDBPTASN1!$R$317</definedName>
    <definedName name="SCDBPTASN1_0619999_17" localSheetId="3">SCDBPTASN1!$S$317</definedName>
    <definedName name="SCDBPTASN1_0619999_18" localSheetId="3">SCDBPTASN1!$T$317</definedName>
    <definedName name="SCDBPTASN1_0619999_19" localSheetId="3">SCDBPTASN1!$U$317</definedName>
    <definedName name="SCDBPTASN1_0619999_20" localSheetId="3">SCDBPTASN1!$V$317</definedName>
    <definedName name="SCDBPTASN1_0619999_21" localSheetId="3">SCDBPTASN1!$W$317</definedName>
    <definedName name="SCDBPTASN1_061BEGN_1" localSheetId="3">SCDBPTASN1!$C$314</definedName>
    <definedName name="SCDBPTASN1_061BEGN_10" localSheetId="3">SCDBPTASN1!$L$314</definedName>
    <definedName name="SCDBPTASN1_061BEGN_11" localSheetId="3">SCDBPTASN1!$M$314</definedName>
    <definedName name="SCDBPTASN1_061BEGN_12" localSheetId="3">SCDBPTASN1!$N$314</definedName>
    <definedName name="SCDBPTASN1_061BEGN_13" localSheetId="3">SCDBPTASN1!$O$314</definedName>
    <definedName name="SCDBPTASN1_061BEGN_14" localSheetId="3">SCDBPTASN1!$P$314</definedName>
    <definedName name="SCDBPTASN1_061BEGN_15" localSheetId="3">SCDBPTASN1!$Q$314</definedName>
    <definedName name="SCDBPTASN1_061BEGN_16" localSheetId="3">SCDBPTASN1!$R$314</definedName>
    <definedName name="SCDBPTASN1_061BEGN_17" localSheetId="3">SCDBPTASN1!$S$314</definedName>
    <definedName name="SCDBPTASN1_061BEGN_18" localSheetId="3">SCDBPTASN1!$T$314</definedName>
    <definedName name="SCDBPTASN1_061BEGN_19" localSheetId="3">SCDBPTASN1!$U$314</definedName>
    <definedName name="SCDBPTASN1_061BEGN_2" localSheetId="3">SCDBPTASN1!$D$314</definedName>
    <definedName name="SCDBPTASN1_061BEGN_20" localSheetId="3">SCDBPTASN1!$V$314</definedName>
    <definedName name="SCDBPTASN1_061BEGN_21" localSheetId="3">SCDBPTASN1!$W$314</definedName>
    <definedName name="SCDBPTASN1_061BEGN_22" localSheetId="3">SCDBPTASN1!$X$314</definedName>
    <definedName name="SCDBPTASN1_061BEGN_23" localSheetId="3">SCDBPTASN1!$Y$314</definedName>
    <definedName name="SCDBPTASN1_061BEGN_24" localSheetId="3">SCDBPTASN1!$Z$314</definedName>
    <definedName name="SCDBPTASN1_061BEGN_25" localSheetId="3">SCDBPTASN1!$AA$314</definedName>
    <definedName name="SCDBPTASN1_061BEGN_3" localSheetId="3">SCDBPTASN1!$E$314</definedName>
    <definedName name="SCDBPTASN1_061BEGN_4" localSheetId="3">SCDBPTASN1!$F$314</definedName>
    <definedName name="SCDBPTASN1_061BEGN_5" localSheetId="3">SCDBPTASN1!$G$314</definedName>
    <definedName name="SCDBPTASN1_061BEGN_6" localSheetId="3">SCDBPTASN1!$H$314</definedName>
    <definedName name="SCDBPTASN1_061BEGN_7" localSheetId="3">SCDBPTASN1!$I$314</definedName>
    <definedName name="SCDBPTASN1_061BEGN_8" localSheetId="3">SCDBPTASN1!$J$314</definedName>
    <definedName name="SCDBPTASN1_061BEGN_9" localSheetId="3">SCDBPTASN1!$K$314</definedName>
    <definedName name="SCDBPTASN1_061ENDI_10" localSheetId="3">SCDBPTASN1!$L$316</definedName>
    <definedName name="SCDBPTASN1_061ENDI_11" localSheetId="3">SCDBPTASN1!$M$316</definedName>
    <definedName name="SCDBPTASN1_061ENDI_12" localSheetId="3">SCDBPTASN1!$N$316</definedName>
    <definedName name="SCDBPTASN1_061ENDI_13" localSheetId="3">SCDBPTASN1!$O$316</definedName>
    <definedName name="SCDBPTASN1_061ENDI_14" localSheetId="3">SCDBPTASN1!$P$316</definedName>
    <definedName name="SCDBPTASN1_061ENDI_15" localSheetId="3">SCDBPTASN1!$Q$316</definedName>
    <definedName name="SCDBPTASN1_061ENDI_16" localSheetId="3">SCDBPTASN1!$R$316</definedName>
    <definedName name="SCDBPTASN1_061ENDI_17" localSheetId="3">SCDBPTASN1!$S$316</definedName>
    <definedName name="SCDBPTASN1_061ENDI_18" localSheetId="3">SCDBPTASN1!$T$316</definedName>
    <definedName name="SCDBPTASN1_061ENDI_19" localSheetId="3">SCDBPTASN1!$U$316</definedName>
    <definedName name="SCDBPTASN1_061ENDI_2" localSheetId="3">SCDBPTASN1!$D$316</definedName>
    <definedName name="SCDBPTASN1_061ENDI_20" localSheetId="3">SCDBPTASN1!$V$316</definedName>
    <definedName name="SCDBPTASN1_061ENDI_21" localSheetId="3">SCDBPTASN1!$W$316</definedName>
    <definedName name="SCDBPTASN1_061ENDI_22" localSheetId="3">SCDBPTASN1!$X$316</definedName>
    <definedName name="SCDBPTASN1_061ENDI_23" localSheetId="3">SCDBPTASN1!$Y$316</definedName>
    <definedName name="SCDBPTASN1_061ENDI_24" localSheetId="3">SCDBPTASN1!$Z$316</definedName>
    <definedName name="SCDBPTASN1_061ENDI_25" localSheetId="3">SCDBPTASN1!$AA$316</definedName>
    <definedName name="SCDBPTASN1_061ENDI_3" localSheetId="3">SCDBPTASN1!$E$316</definedName>
    <definedName name="SCDBPTASN1_061ENDI_4" localSheetId="3">SCDBPTASN1!$F$316</definedName>
    <definedName name="SCDBPTASN1_061ENDI_5" localSheetId="3">SCDBPTASN1!$G$316</definedName>
    <definedName name="SCDBPTASN1_061ENDI_6" localSheetId="3">SCDBPTASN1!$H$316</definedName>
    <definedName name="SCDBPTASN1_061ENDI_7" localSheetId="3">SCDBPTASN1!$I$316</definedName>
    <definedName name="SCDBPTASN1_061ENDI_8" localSheetId="3">SCDBPTASN1!$J$316</definedName>
    <definedName name="SCDBPTASN1_061ENDI_9" localSheetId="3">SCDBPTASN1!$K$316</definedName>
    <definedName name="SCDBPTASN1_0620000_Range" localSheetId="3">SCDBPTASN1!$C$318:$AA$320</definedName>
    <definedName name="SCDBPTASN1_0629999_11" localSheetId="3">SCDBPTASN1!$M$321</definedName>
    <definedName name="SCDBPTASN1_0629999_12" localSheetId="3">SCDBPTASN1!$N$321</definedName>
    <definedName name="SCDBPTASN1_0629999_13" localSheetId="3">SCDBPTASN1!$O$321</definedName>
    <definedName name="SCDBPTASN1_0629999_14" localSheetId="3">SCDBPTASN1!$P$321</definedName>
    <definedName name="SCDBPTASN1_0629999_16" localSheetId="3">SCDBPTASN1!$R$321</definedName>
    <definedName name="SCDBPTASN1_0629999_17" localSheetId="3">SCDBPTASN1!$S$321</definedName>
    <definedName name="SCDBPTASN1_0629999_18" localSheetId="3">SCDBPTASN1!$T$321</definedName>
    <definedName name="SCDBPTASN1_0629999_19" localSheetId="3">SCDBPTASN1!$U$321</definedName>
    <definedName name="SCDBPTASN1_0629999_20" localSheetId="3">SCDBPTASN1!$V$321</definedName>
    <definedName name="SCDBPTASN1_0629999_21" localSheetId="3">SCDBPTASN1!$W$321</definedName>
    <definedName name="SCDBPTASN1_062BEGN_1" localSheetId="3">SCDBPTASN1!$C$318</definedName>
    <definedName name="SCDBPTASN1_062BEGN_10" localSheetId="3">SCDBPTASN1!$L$318</definedName>
    <definedName name="SCDBPTASN1_062BEGN_11" localSheetId="3">SCDBPTASN1!$M$318</definedName>
    <definedName name="SCDBPTASN1_062BEGN_12" localSheetId="3">SCDBPTASN1!$N$318</definedName>
    <definedName name="SCDBPTASN1_062BEGN_13" localSheetId="3">SCDBPTASN1!$O$318</definedName>
    <definedName name="SCDBPTASN1_062BEGN_14" localSheetId="3">SCDBPTASN1!$P$318</definedName>
    <definedName name="SCDBPTASN1_062BEGN_15" localSheetId="3">SCDBPTASN1!$Q$318</definedName>
    <definedName name="SCDBPTASN1_062BEGN_16" localSheetId="3">SCDBPTASN1!$R$318</definedName>
    <definedName name="SCDBPTASN1_062BEGN_17" localSheetId="3">SCDBPTASN1!$S$318</definedName>
    <definedName name="SCDBPTASN1_062BEGN_18" localSheetId="3">SCDBPTASN1!$T$318</definedName>
    <definedName name="SCDBPTASN1_062BEGN_19" localSheetId="3">SCDBPTASN1!$U$318</definedName>
    <definedName name="SCDBPTASN1_062BEGN_2" localSheetId="3">SCDBPTASN1!$D$318</definedName>
    <definedName name="SCDBPTASN1_062BEGN_20" localSheetId="3">SCDBPTASN1!$V$318</definedName>
    <definedName name="SCDBPTASN1_062BEGN_21" localSheetId="3">SCDBPTASN1!$W$318</definedName>
    <definedName name="SCDBPTASN1_062BEGN_22" localSheetId="3">SCDBPTASN1!$X$318</definedName>
    <definedName name="SCDBPTASN1_062BEGN_23" localSheetId="3">SCDBPTASN1!$Y$318</definedName>
    <definedName name="SCDBPTASN1_062BEGN_24" localSheetId="3">SCDBPTASN1!$Z$318</definedName>
    <definedName name="SCDBPTASN1_062BEGN_25" localSheetId="3">SCDBPTASN1!$AA$318</definedName>
    <definedName name="SCDBPTASN1_062BEGN_3" localSheetId="3">SCDBPTASN1!$E$318</definedName>
    <definedName name="SCDBPTASN1_062BEGN_4" localSheetId="3">SCDBPTASN1!$F$318</definedName>
    <definedName name="SCDBPTASN1_062BEGN_5" localSheetId="3">SCDBPTASN1!$G$318</definedName>
    <definedName name="SCDBPTASN1_062BEGN_6" localSheetId="3">SCDBPTASN1!$H$318</definedName>
    <definedName name="SCDBPTASN1_062BEGN_7" localSheetId="3">SCDBPTASN1!$I$318</definedName>
    <definedName name="SCDBPTASN1_062BEGN_8" localSheetId="3">SCDBPTASN1!$J$318</definedName>
    <definedName name="SCDBPTASN1_062BEGN_9" localSheetId="3">SCDBPTASN1!$K$318</definedName>
    <definedName name="SCDBPTASN1_062ENDI_10" localSheetId="3">SCDBPTASN1!$L$320</definedName>
    <definedName name="SCDBPTASN1_062ENDI_11" localSheetId="3">SCDBPTASN1!$M$320</definedName>
    <definedName name="SCDBPTASN1_062ENDI_12" localSheetId="3">SCDBPTASN1!$N$320</definedName>
    <definedName name="SCDBPTASN1_062ENDI_13" localSheetId="3">SCDBPTASN1!$O$320</definedName>
    <definedName name="SCDBPTASN1_062ENDI_14" localSheetId="3">SCDBPTASN1!$P$320</definedName>
    <definedName name="SCDBPTASN1_062ENDI_15" localSheetId="3">SCDBPTASN1!$Q$320</definedName>
    <definedName name="SCDBPTASN1_062ENDI_16" localSheetId="3">SCDBPTASN1!$R$320</definedName>
    <definedName name="SCDBPTASN1_062ENDI_17" localSheetId="3">SCDBPTASN1!$S$320</definedName>
    <definedName name="SCDBPTASN1_062ENDI_18" localSheetId="3">SCDBPTASN1!$T$320</definedName>
    <definedName name="SCDBPTASN1_062ENDI_19" localSheetId="3">SCDBPTASN1!$U$320</definedName>
    <definedName name="SCDBPTASN1_062ENDI_2" localSheetId="3">SCDBPTASN1!$D$320</definedName>
    <definedName name="SCDBPTASN1_062ENDI_20" localSheetId="3">SCDBPTASN1!$V$320</definedName>
    <definedName name="SCDBPTASN1_062ENDI_21" localSheetId="3">SCDBPTASN1!$W$320</definedName>
    <definedName name="SCDBPTASN1_062ENDI_22" localSheetId="3">SCDBPTASN1!$X$320</definedName>
    <definedName name="SCDBPTASN1_062ENDI_23" localSheetId="3">SCDBPTASN1!$Y$320</definedName>
    <definedName name="SCDBPTASN1_062ENDI_24" localSheetId="3">SCDBPTASN1!$Z$320</definedName>
    <definedName name="SCDBPTASN1_062ENDI_25" localSheetId="3">SCDBPTASN1!$AA$320</definedName>
    <definedName name="SCDBPTASN1_062ENDI_3" localSheetId="3">SCDBPTASN1!$E$320</definedName>
    <definedName name="SCDBPTASN1_062ENDI_4" localSheetId="3">SCDBPTASN1!$F$320</definedName>
    <definedName name="SCDBPTASN1_062ENDI_5" localSheetId="3">SCDBPTASN1!$G$320</definedName>
    <definedName name="SCDBPTASN1_062ENDI_6" localSheetId="3">SCDBPTASN1!$H$320</definedName>
    <definedName name="SCDBPTASN1_062ENDI_7" localSheetId="3">SCDBPTASN1!$I$320</definedName>
    <definedName name="SCDBPTASN1_062ENDI_8" localSheetId="3">SCDBPTASN1!$J$320</definedName>
    <definedName name="SCDBPTASN1_062ENDI_9" localSheetId="3">SCDBPTASN1!$K$320</definedName>
    <definedName name="SCDBPTASN1_0639999_11" localSheetId="3">SCDBPTASN1!$M$322</definedName>
    <definedName name="SCDBPTASN1_0639999_12" localSheetId="3">SCDBPTASN1!$N$322</definedName>
    <definedName name="SCDBPTASN1_0639999_13" localSheetId="3">SCDBPTASN1!$O$322</definedName>
    <definedName name="SCDBPTASN1_0639999_14" localSheetId="3">SCDBPTASN1!$P$322</definedName>
    <definedName name="SCDBPTASN1_0639999_16" localSheetId="3">SCDBPTASN1!$R$322</definedName>
    <definedName name="SCDBPTASN1_0639999_17" localSheetId="3">SCDBPTASN1!$S$322</definedName>
    <definedName name="SCDBPTASN1_0639999_18" localSheetId="3">SCDBPTASN1!$T$322</definedName>
    <definedName name="SCDBPTASN1_0639999_19" localSheetId="3">SCDBPTASN1!$U$322</definedName>
    <definedName name="SCDBPTASN1_0639999_20" localSheetId="3">SCDBPTASN1!$V$322</definedName>
    <definedName name="SCDBPTASN1_0639999_21" localSheetId="3">SCDBPTASN1!$W$322</definedName>
    <definedName name="SCDBPTASN1_0640000_Range" localSheetId="3">SCDBPTASN1!$C$323:$AA$325</definedName>
    <definedName name="SCDBPTASN1_0649999_11" localSheetId="3">SCDBPTASN1!$M$326</definedName>
    <definedName name="SCDBPTASN1_0649999_12" localSheetId="3">SCDBPTASN1!$N$326</definedName>
    <definedName name="SCDBPTASN1_0649999_13" localSheetId="3">SCDBPTASN1!$O$326</definedName>
    <definedName name="SCDBPTASN1_0649999_14" localSheetId="3">SCDBPTASN1!$P$326</definedName>
    <definedName name="SCDBPTASN1_0649999_16" localSheetId="3">SCDBPTASN1!$R$326</definedName>
    <definedName name="SCDBPTASN1_0649999_17" localSheetId="3">SCDBPTASN1!$S$326</definedName>
    <definedName name="SCDBPTASN1_0649999_18" localSheetId="3">SCDBPTASN1!$T$326</definedName>
    <definedName name="SCDBPTASN1_0649999_19" localSheetId="3">SCDBPTASN1!$U$326</definedName>
    <definedName name="SCDBPTASN1_0649999_20" localSheetId="3">SCDBPTASN1!$V$326</definedName>
    <definedName name="SCDBPTASN1_0649999_21" localSheetId="3">SCDBPTASN1!$W$326</definedName>
    <definedName name="SCDBPTASN1_064BEGN_1" localSheetId="3">SCDBPTASN1!$C$323</definedName>
    <definedName name="SCDBPTASN1_064BEGN_10" localSheetId="3">SCDBPTASN1!$L$323</definedName>
    <definedName name="SCDBPTASN1_064BEGN_11" localSheetId="3">SCDBPTASN1!$M$323</definedName>
    <definedName name="SCDBPTASN1_064BEGN_12" localSheetId="3">SCDBPTASN1!$N$323</definedName>
    <definedName name="SCDBPTASN1_064BEGN_13" localSheetId="3">SCDBPTASN1!$O$323</definedName>
    <definedName name="SCDBPTASN1_064BEGN_14" localSheetId="3">SCDBPTASN1!$P$323</definedName>
    <definedName name="SCDBPTASN1_064BEGN_15" localSheetId="3">SCDBPTASN1!$Q$323</definedName>
    <definedName name="SCDBPTASN1_064BEGN_16" localSheetId="3">SCDBPTASN1!$R$323</definedName>
    <definedName name="SCDBPTASN1_064BEGN_17" localSheetId="3">SCDBPTASN1!$S$323</definedName>
    <definedName name="SCDBPTASN1_064BEGN_18" localSheetId="3">SCDBPTASN1!$T$323</definedName>
    <definedName name="SCDBPTASN1_064BEGN_19" localSheetId="3">SCDBPTASN1!$U$323</definedName>
    <definedName name="SCDBPTASN1_064BEGN_2" localSheetId="3">SCDBPTASN1!$D$323</definedName>
    <definedName name="SCDBPTASN1_064BEGN_20" localSheetId="3">SCDBPTASN1!$V$323</definedName>
    <definedName name="SCDBPTASN1_064BEGN_21" localSheetId="3">SCDBPTASN1!$W$323</definedName>
    <definedName name="SCDBPTASN1_064BEGN_22" localSheetId="3">SCDBPTASN1!$X$323</definedName>
    <definedName name="SCDBPTASN1_064BEGN_23" localSheetId="3">SCDBPTASN1!$Y$323</definedName>
    <definedName name="SCDBPTASN1_064BEGN_24" localSheetId="3">SCDBPTASN1!$Z$323</definedName>
    <definedName name="SCDBPTASN1_064BEGN_25" localSheetId="3">SCDBPTASN1!$AA$323</definedName>
    <definedName name="SCDBPTASN1_064BEGN_3" localSheetId="3">SCDBPTASN1!$E$323</definedName>
    <definedName name="SCDBPTASN1_064BEGN_4" localSheetId="3">SCDBPTASN1!$F$323</definedName>
    <definedName name="SCDBPTASN1_064BEGN_5" localSheetId="3">SCDBPTASN1!$G$323</definedName>
    <definedName name="SCDBPTASN1_064BEGN_6" localSheetId="3">SCDBPTASN1!$H$323</definedName>
    <definedName name="SCDBPTASN1_064BEGN_7" localSheetId="3">SCDBPTASN1!$I$323</definedName>
    <definedName name="SCDBPTASN1_064BEGN_8" localSheetId="3">SCDBPTASN1!$J$323</definedName>
    <definedName name="SCDBPTASN1_064BEGN_9" localSheetId="3">SCDBPTASN1!$K$323</definedName>
    <definedName name="SCDBPTASN1_064ENDI_10" localSheetId="3">SCDBPTASN1!$L$325</definedName>
    <definedName name="SCDBPTASN1_064ENDI_11" localSheetId="3">SCDBPTASN1!$M$325</definedName>
    <definedName name="SCDBPTASN1_064ENDI_12" localSheetId="3">SCDBPTASN1!$N$325</definedName>
    <definedName name="SCDBPTASN1_064ENDI_13" localSheetId="3">SCDBPTASN1!$O$325</definedName>
    <definedName name="SCDBPTASN1_064ENDI_14" localSheetId="3">SCDBPTASN1!$P$325</definedName>
    <definedName name="SCDBPTASN1_064ENDI_15" localSheetId="3">SCDBPTASN1!$Q$325</definedName>
    <definedName name="SCDBPTASN1_064ENDI_16" localSheetId="3">SCDBPTASN1!$R$325</definedName>
    <definedName name="SCDBPTASN1_064ENDI_17" localSheetId="3">SCDBPTASN1!$S$325</definedName>
    <definedName name="SCDBPTASN1_064ENDI_18" localSheetId="3">SCDBPTASN1!$T$325</definedName>
    <definedName name="SCDBPTASN1_064ENDI_19" localSheetId="3">SCDBPTASN1!$U$325</definedName>
    <definedName name="SCDBPTASN1_064ENDI_2" localSheetId="3">SCDBPTASN1!$D$325</definedName>
    <definedName name="SCDBPTASN1_064ENDI_20" localSheetId="3">SCDBPTASN1!$V$325</definedName>
    <definedName name="SCDBPTASN1_064ENDI_21" localSheetId="3">SCDBPTASN1!$W$325</definedName>
    <definedName name="SCDBPTASN1_064ENDI_22" localSheetId="3">SCDBPTASN1!$X$325</definedName>
    <definedName name="SCDBPTASN1_064ENDI_23" localSheetId="3">SCDBPTASN1!$Y$325</definedName>
    <definedName name="SCDBPTASN1_064ENDI_24" localSheetId="3">SCDBPTASN1!$Z$325</definedName>
    <definedName name="SCDBPTASN1_064ENDI_25" localSheetId="3">SCDBPTASN1!$AA$325</definedName>
    <definedName name="SCDBPTASN1_064ENDI_3" localSheetId="3">SCDBPTASN1!$E$325</definedName>
    <definedName name="SCDBPTASN1_064ENDI_4" localSheetId="3">SCDBPTASN1!$F$325</definedName>
    <definedName name="SCDBPTASN1_064ENDI_5" localSheetId="3">SCDBPTASN1!$G$325</definedName>
    <definedName name="SCDBPTASN1_064ENDI_6" localSheetId="3">SCDBPTASN1!$H$325</definedName>
    <definedName name="SCDBPTASN1_064ENDI_7" localSheetId="3">SCDBPTASN1!$I$325</definedName>
    <definedName name="SCDBPTASN1_064ENDI_8" localSheetId="3">SCDBPTASN1!$J$325</definedName>
    <definedName name="SCDBPTASN1_064ENDI_9" localSheetId="3">SCDBPTASN1!$K$325</definedName>
    <definedName name="SCDBPTASN1_0650000_Range" localSheetId="3">SCDBPTASN1!$C$327:$AA$329</definedName>
    <definedName name="SCDBPTASN1_0659999_11" localSheetId="3">SCDBPTASN1!$M$330</definedName>
    <definedName name="SCDBPTASN1_0659999_12" localSheetId="3">SCDBPTASN1!$N$330</definedName>
    <definedName name="SCDBPTASN1_0659999_13" localSheetId="3">SCDBPTASN1!$O$330</definedName>
    <definedName name="SCDBPTASN1_0659999_14" localSheetId="3">SCDBPTASN1!$P$330</definedName>
    <definedName name="SCDBPTASN1_0659999_16" localSheetId="3">SCDBPTASN1!$R$330</definedName>
    <definedName name="SCDBPTASN1_0659999_17" localSheetId="3">SCDBPTASN1!$S$330</definedName>
    <definedName name="SCDBPTASN1_0659999_18" localSheetId="3">SCDBPTASN1!$T$330</definedName>
    <definedName name="SCDBPTASN1_0659999_19" localSheetId="3">SCDBPTASN1!$U$330</definedName>
    <definedName name="SCDBPTASN1_0659999_20" localSheetId="3">SCDBPTASN1!$V$330</definedName>
    <definedName name="SCDBPTASN1_0659999_21" localSheetId="3">SCDBPTASN1!$W$330</definedName>
    <definedName name="SCDBPTASN1_065BEGN_1" localSheetId="3">SCDBPTASN1!$C$327</definedName>
    <definedName name="SCDBPTASN1_065BEGN_10" localSheetId="3">SCDBPTASN1!$L$327</definedName>
    <definedName name="SCDBPTASN1_065BEGN_11" localSheetId="3">SCDBPTASN1!$M$327</definedName>
    <definedName name="SCDBPTASN1_065BEGN_12" localSheetId="3">SCDBPTASN1!$N$327</definedName>
    <definedName name="SCDBPTASN1_065BEGN_13" localSheetId="3">SCDBPTASN1!$O$327</definedName>
    <definedName name="SCDBPTASN1_065BEGN_14" localSheetId="3">SCDBPTASN1!$P$327</definedName>
    <definedName name="SCDBPTASN1_065BEGN_15" localSheetId="3">SCDBPTASN1!$Q$327</definedName>
    <definedName name="SCDBPTASN1_065BEGN_16" localSheetId="3">SCDBPTASN1!$R$327</definedName>
    <definedName name="SCDBPTASN1_065BEGN_17" localSheetId="3">SCDBPTASN1!$S$327</definedName>
    <definedName name="SCDBPTASN1_065BEGN_18" localSheetId="3">SCDBPTASN1!$T$327</definedName>
    <definedName name="SCDBPTASN1_065BEGN_19" localSheetId="3">SCDBPTASN1!$U$327</definedName>
    <definedName name="SCDBPTASN1_065BEGN_2" localSheetId="3">SCDBPTASN1!$D$327</definedName>
    <definedName name="SCDBPTASN1_065BEGN_20" localSheetId="3">SCDBPTASN1!$V$327</definedName>
    <definedName name="SCDBPTASN1_065BEGN_21" localSheetId="3">SCDBPTASN1!$W$327</definedName>
    <definedName name="SCDBPTASN1_065BEGN_22" localSheetId="3">SCDBPTASN1!$X$327</definedName>
    <definedName name="SCDBPTASN1_065BEGN_23" localSheetId="3">SCDBPTASN1!$Y$327</definedName>
    <definedName name="SCDBPTASN1_065BEGN_24" localSheetId="3">SCDBPTASN1!$Z$327</definedName>
    <definedName name="SCDBPTASN1_065BEGN_25" localSheetId="3">SCDBPTASN1!$AA$327</definedName>
    <definedName name="SCDBPTASN1_065BEGN_3" localSheetId="3">SCDBPTASN1!$E$327</definedName>
    <definedName name="SCDBPTASN1_065BEGN_4" localSheetId="3">SCDBPTASN1!$F$327</definedName>
    <definedName name="SCDBPTASN1_065BEGN_5" localSheetId="3">SCDBPTASN1!$G$327</definedName>
    <definedName name="SCDBPTASN1_065BEGN_6" localSheetId="3">SCDBPTASN1!$H$327</definedName>
    <definedName name="SCDBPTASN1_065BEGN_7" localSheetId="3">SCDBPTASN1!$I$327</definedName>
    <definedName name="SCDBPTASN1_065BEGN_8" localSheetId="3">SCDBPTASN1!$J$327</definedName>
    <definedName name="SCDBPTASN1_065BEGN_9" localSheetId="3">SCDBPTASN1!$K$327</definedName>
    <definedName name="SCDBPTASN1_065ENDI_10" localSheetId="3">SCDBPTASN1!$L$329</definedName>
    <definedName name="SCDBPTASN1_065ENDI_11" localSheetId="3">SCDBPTASN1!$M$329</definedName>
    <definedName name="SCDBPTASN1_065ENDI_12" localSheetId="3">SCDBPTASN1!$N$329</definedName>
    <definedName name="SCDBPTASN1_065ENDI_13" localSheetId="3">SCDBPTASN1!$O$329</definedName>
    <definedName name="SCDBPTASN1_065ENDI_14" localSheetId="3">SCDBPTASN1!$P$329</definedName>
    <definedName name="SCDBPTASN1_065ENDI_15" localSheetId="3">SCDBPTASN1!$Q$329</definedName>
    <definedName name="SCDBPTASN1_065ENDI_16" localSheetId="3">SCDBPTASN1!$R$329</definedName>
    <definedName name="SCDBPTASN1_065ENDI_17" localSheetId="3">SCDBPTASN1!$S$329</definedName>
    <definedName name="SCDBPTASN1_065ENDI_18" localSheetId="3">SCDBPTASN1!$T$329</definedName>
    <definedName name="SCDBPTASN1_065ENDI_19" localSheetId="3">SCDBPTASN1!$U$329</definedName>
    <definedName name="SCDBPTASN1_065ENDI_2" localSheetId="3">SCDBPTASN1!$D$329</definedName>
    <definedName name="SCDBPTASN1_065ENDI_20" localSheetId="3">SCDBPTASN1!$V$329</definedName>
    <definedName name="SCDBPTASN1_065ENDI_21" localSheetId="3">SCDBPTASN1!$W$329</definedName>
    <definedName name="SCDBPTASN1_065ENDI_22" localSheetId="3">SCDBPTASN1!$X$329</definedName>
    <definedName name="SCDBPTASN1_065ENDI_23" localSheetId="3">SCDBPTASN1!$Y$329</definedName>
    <definedName name="SCDBPTASN1_065ENDI_24" localSheetId="3">SCDBPTASN1!$Z$329</definedName>
    <definedName name="SCDBPTASN1_065ENDI_25" localSheetId="3">SCDBPTASN1!$AA$329</definedName>
    <definedName name="SCDBPTASN1_065ENDI_3" localSheetId="3">SCDBPTASN1!$E$329</definedName>
    <definedName name="SCDBPTASN1_065ENDI_4" localSheetId="3">SCDBPTASN1!$F$329</definedName>
    <definedName name="SCDBPTASN1_065ENDI_5" localSheetId="3">SCDBPTASN1!$G$329</definedName>
    <definedName name="SCDBPTASN1_065ENDI_6" localSheetId="3">SCDBPTASN1!$H$329</definedName>
    <definedName name="SCDBPTASN1_065ENDI_7" localSheetId="3">SCDBPTASN1!$I$329</definedName>
    <definedName name="SCDBPTASN1_065ENDI_8" localSheetId="3">SCDBPTASN1!$J$329</definedName>
    <definedName name="SCDBPTASN1_065ENDI_9" localSheetId="3">SCDBPTASN1!$K$329</definedName>
    <definedName name="SCDBPTASN1_0660000_Range" localSheetId="3">SCDBPTASN1!$C$331:$AA$333</definedName>
    <definedName name="SCDBPTASN1_0669999_11" localSheetId="3">SCDBPTASN1!$M$334</definedName>
    <definedName name="SCDBPTASN1_0669999_12" localSheetId="3">SCDBPTASN1!$N$334</definedName>
    <definedName name="SCDBPTASN1_0669999_13" localSheetId="3">SCDBPTASN1!$O$334</definedName>
    <definedName name="SCDBPTASN1_0669999_14" localSheetId="3">SCDBPTASN1!$P$334</definedName>
    <definedName name="SCDBPTASN1_0669999_16" localSheetId="3">SCDBPTASN1!$R$334</definedName>
    <definedName name="SCDBPTASN1_0669999_17" localSheetId="3">SCDBPTASN1!$S$334</definedName>
    <definedName name="SCDBPTASN1_0669999_18" localSheetId="3">SCDBPTASN1!$T$334</definedName>
    <definedName name="SCDBPTASN1_0669999_19" localSheetId="3">SCDBPTASN1!$U$334</definedName>
    <definedName name="SCDBPTASN1_0669999_20" localSheetId="3">SCDBPTASN1!$V$334</definedName>
    <definedName name="SCDBPTASN1_0669999_21" localSheetId="3">SCDBPTASN1!$W$334</definedName>
    <definedName name="SCDBPTASN1_066BEGN_1" localSheetId="3">SCDBPTASN1!$C$331</definedName>
    <definedName name="SCDBPTASN1_066BEGN_10" localSheetId="3">SCDBPTASN1!$L$331</definedName>
    <definedName name="SCDBPTASN1_066BEGN_11" localSheetId="3">SCDBPTASN1!$M$331</definedName>
    <definedName name="SCDBPTASN1_066BEGN_12" localSheetId="3">SCDBPTASN1!$N$331</definedName>
    <definedName name="SCDBPTASN1_066BEGN_13" localSheetId="3">SCDBPTASN1!$O$331</definedName>
    <definedName name="SCDBPTASN1_066BEGN_14" localSheetId="3">SCDBPTASN1!$P$331</definedName>
    <definedName name="SCDBPTASN1_066BEGN_15" localSheetId="3">SCDBPTASN1!$Q$331</definedName>
    <definedName name="SCDBPTASN1_066BEGN_16" localSheetId="3">SCDBPTASN1!$R$331</definedName>
    <definedName name="SCDBPTASN1_066BEGN_17" localSheetId="3">SCDBPTASN1!$S$331</definedName>
    <definedName name="SCDBPTASN1_066BEGN_18" localSheetId="3">SCDBPTASN1!$T$331</definedName>
    <definedName name="SCDBPTASN1_066BEGN_19" localSheetId="3">SCDBPTASN1!$U$331</definedName>
    <definedName name="SCDBPTASN1_066BEGN_2" localSheetId="3">SCDBPTASN1!$D$331</definedName>
    <definedName name="SCDBPTASN1_066BEGN_20" localSheetId="3">SCDBPTASN1!$V$331</definedName>
    <definedName name="SCDBPTASN1_066BEGN_21" localSheetId="3">SCDBPTASN1!$W$331</definedName>
    <definedName name="SCDBPTASN1_066BEGN_22" localSheetId="3">SCDBPTASN1!$X$331</definedName>
    <definedName name="SCDBPTASN1_066BEGN_23" localSheetId="3">SCDBPTASN1!$Y$331</definedName>
    <definedName name="SCDBPTASN1_066BEGN_24" localSheetId="3">SCDBPTASN1!$Z$331</definedName>
    <definedName name="SCDBPTASN1_066BEGN_25" localSheetId="3">SCDBPTASN1!$AA$331</definedName>
    <definedName name="SCDBPTASN1_066BEGN_3" localSheetId="3">SCDBPTASN1!$E$331</definedName>
    <definedName name="SCDBPTASN1_066BEGN_4" localSheetId="3">SCDBPTASN1!$F$331</definedName>
    <definedName name="SCDBPTASN1_066BEGN_5" localSheetId="3">SCDBPTASN1!$G$331</definedName>
    <definedName name="SCDBPTASN1_066BEGN_6" localSheetId="3">SCDBPTASN1!$H$331</definedName>
    <definedName name="SCDBPTASN1_066BEGN_7" localSheetId="3">SCDBPTASN1!$I$331</definedName>
    <definedName name="SCDBPTASN1_066BEGN_8" localSheetId="3">SCDBPTASN1!$J$331</definedName>
    <definedName name="SCDBPTASN1_066BEGN_9" localSheetId="3">SCDBPTASN1!$K$331</definedName>
    <definedName name="SCDBPTASN1_066ENDI_10" localSheetId="3">SCDBPTASN1!$L$333</definedName>
    <definedName name="SCDBPTASN1_066ENDI_11" localSheetId="3">SCDBPTASN1!$M$333</definedName>
    <definedName name="SCDBPTASN1_066ENDI_12" localSheetId="3">SCDBPTASN1!$N$333</definedName>
    <definedName name="SCDBPTASN1_066ENDI_13" localSheetId="3">SCDBPTASN1!$O$333</definedName>
    <definedName name="SCDBPTASN1_066ENDI_14" localSheetId="3">SCDBPTASN1!$P$333</definedName>
    <definedName name="SCDBPTASN1_066ENDI_15" localSheetId="3">SCDBPTASN1!$Q$333</definedName>
    <definedName name="SCDBPTASN1_066ENDI_16" localSheetId="3">SCDBPTASN1!$R$333</definedName>
    <definedName name="SCDBPTASN1_066ENDI_17" localSheetId="3">SCDBPTASN1!$S$333</definedName>
    <definedName name="SCDBPTASN1_066ENDI_18" localSheetId="3">SCDBPTASN1!$T$333</definedName>
    <definedName name="SCDBPTASN1_066ENDI_19" localSheetId="3">SCDBPTASN1!$U$333</definedName>
    <definedName name="SCDBPTASN1_066ENDI_2" localSheetId="3">SCDBPTASN1!$D$333</definedName>
    <definedName name="SCDBPTASN1_066ENDI_20" localSheetId="3">SCDBPTASN1!$V$333</definedName>
    <definedName name="SCDBPTASN1_066ENDI_21" localSheetId="3">SCDBPTASN1!$W$333</definedName>
    <definedName name="SCDBPTASN1_066ENDI_22" localSheetId="3">SCDBPTASN1!$X$333</definedName>
    <definedName name="SCDBPTASN1_066ENDI_23" localSheetId="3">SCDBPTASN1!$Y$333</definedName>
    <definedName name="SCDBPTASN1_066ENDI_24" localSheetId="3">SCDBPTASN1!$Z$333</definedName>
    <definedName name="SCDBPTASN1_066ENDI_25" localSheetId="3">SCDBPTASN1!$AA$333</definedName>
    <definedName name="SCDBPTASN1_066ENDI_3" localSheetId="3">SCDBPTASN1!$E$333</definedName>
    <definedName name="SCDBPTASN1_066ENDI_4" localSheetId="3">SCDBPTASN1!$F$333</definedName>
    <definedName name="SCDBPTASN1_066ENDI_5" localSheetId="3">SCDBPTASN1!$G$333</definedName>
    <definedName name="SCDBPTASN1_066ENDI_6" localSheetId="3">SCDBPTASN1!$H$333</definedName>
    <definedName name="SCDBPTASN1_066ENDI_7" localSheetId="3">SCDBPTASN1!$I$333</definedName>
    <definedName name="SCDBPTASN1_066ENDI_8" localSheetId="3">SCDBPTASN1!$J$333</definedName>
    <definedName name="SCDBPTASN1_066ENDI_9" localSheetId="3">SCDBPTASN1!$K$333</definedName>
    <definedName name="SCDBPTASN1_0670000_Range" localSheetId="3">SCDBPTASN1!$C$335:$AA$337</definedName>
    <definedName name="SCDBPTASN1_0679999_11" localSheetId="3">SCDBPTASN1!$M$338</definedName>
    <definedName name="SCDBPTASN1_0679999_12" localSheetId="3">SCDBPTASN1!$N$338</definedName>
    <definedName name="SCDBPTASN1_0679999_13" localSheetId="3">SCDBPTASN1!$O$338</definedName>
    <definedName name="SCDBPTASN1_0679999_14" localSheetId="3">SCDBPTASN1!$P$338</definedName>
    <definedName name="SCDBPTASN1_0679999_16" localSheetId="3">SCDBPTASN1!$R$338</definedName>
    <definedName name="SCDBPTASN1_0679999_17" localSheetId="3">SCDBPTASN1!$S$338</definedName>
    <definedName name="SCDBPTASN1_0679999_18" localSheetId="3">SCDBPTASN1!$T$338</definedName>
    <definedName name="SCDBPTASN1_0679999_19" localSheetId="3">SCDBPTASN1!$U$338</definedName>
    <definedName name="SCDBPTASN1_0679999_20" localSheetId="3">SCDBPTASN1!$V$338</definedName>
    <definedName name="SCDBPTASN1_0679999_21" localSheetId="3">SCDBPTASN1!$W$338</definedName>
    <definedName name="SCDBPTASN1_067BEGN_1" localSheetId="3">SCDBPTASN1!$C$335</definedName>
    <definedName name="SCDBPTASN1_067BEGN_10" localSheetId="3">SCDBPTASN1!$L$335</definedName>
    <definedName name="SCDBPTASN1_067BEGN_11" localSheetId="3">SCDBPTASN1!$M$335</definedName>
    <definedName name="SCDBPTASN1_067BEGN_12" localSheetId="3">SCDBPTASN1!$N$335</definedName>
    <definedName name="SCDBPTASN1_067BEGN_13" localSheetId="3">SCDBPTASN1!$O$335</definedName>
    <definedName name="SCDBPTASN1_067BEGN_14" localSheetId="3">SCDBPTASN1!$P$335</definedName>
    <definedName name="SCDBPTASN1_067BEGN_15" localSheetId="3">SCDBPTASN1!$Q$335</definedName>
    <definedName name="SCDBPTASN1_067BEGN_16" localSheetId="3">SCDBPTASN1!$R$335</definedName>
    <definedName name="SCDBPTASN1_067BEGN_17" localSheetId="3">SCDBPTASN1!$S$335</definedName>
    <definedName name="SCDBPTASN1_067BEGN_18" localSheetId="3">SCDBPTASN1!$T$335</definedName>
    <definedName name="SCDBPTASN1_067BEGN_19" localSheetId="3">SCDBPTASN1!$U$335</definedName>
    <definedName name="SCDBPTASN1_067BEGN_2" localSheetId="3">SCDBPTASN1!$D$335</definedName>
    <definedName name="SCDBPTASN1_067BEGN_20" localSheetId="3">SCDBPTASN1!$V$335</definedName>
    <definedName name="SCDBPTASN1_067BEGN_21" localSheetId="3">SCDBPTASN1!$W$335</definedName>
    <definedName name="SCDBPTASN1_067BEGN_22" localSheetId="3">SCDBPTASN1!$X$335</definedName>
    <definedName name="SCDBPTASN1_067BEGN_23" localSheetId="3">SCDBPTASN1!$Y$335</definedName>
    <definedName name="SCDBPTASN1_067BEGN_24" localSheetId="3">SCDBPTASN1!$Z$335</definedName>
    <definedName name="SCDBPTASN1_067BEGN_25" localSheetId="3">SCDBPTASN1!$AA$335</definedName>
    <definedName name="SCDBPTASN1_067BEGN_3" localSheetId="3">SCDBPTASN1!$E$335</definedName>
    <definedName name="SCDBPTASN1_067BEGN_4" localSheetId="3">SCDBPTASN1!$F$335</definedName>
    <definedName name="SCDBPTASN1_067BEGN_5" localSheetId="3">SCDBPTASN1!$G$335</definedName>
    <definedName name="SCDBPTASN1_067BEGN_6" localSheetId="3">SCDBPTASN1!$H$335</definedName>
    <definedName name="SCDBPTASN1_067BEGN_7" localSheetId="3">SCDBPTASN1!$I$335</definedName>
    <definedName name="SCDBPTASN1_067BEGN_8" localSheetId="3">SCDBPTASN1!$J$335</definedName>
    <definedName name="SCDBPTASN1_067BEGN_9" localSheetId="3">SCDBPTASN1!$K$335</definedName>
    <definedName name="SCDBPTASN1_067ENDI_10" localSheetId="3">SCDBPTASN1!$L$337</definedName>
    <definedName name="SCDBPTASN1_067ENDI_11" localSheetId="3">SCDBPTASN1!$M$337</definedName>
    <definedName name="SCDBPTASN1_067ENDI_12" localSheetId="3">SCDBPTASN1!$N$337</definedName>
    <definedName name="SCDBPTASN1_067ENDI_13" localSheetId="3">SCDBPTASN1!$O$337</definedName>
    <definedName name="SCDBPTASN1_067ENDI_14" localSheetId="3">SCDBPTASN1!$P$337</definedName>
    <definedName name="SCDBPTASN1_067ENDI_15" localSheetId="3">SCDBPTASN1!$Q$337</definedName>
    <definedName name="SCDBPTASN1_067ENDI_16" localSheetId="3">SCDBPTASN1!$R$337</definedName>
    <definedName name="SCDBPTASN1_067ENDI_17" localSheetId="3">SCDBPTASN1!$S$337</definedName>
    <definedName name="SCDBPTASN1_067ENDI_18" localSheetId="3">SCDBPTASN1!$T$337</definedName>
    <definedName name="SCDBPTASN1_067ENDI_19" localSheetId="3">SCDBPTASN1!$U$337</definedName>
    <definedName name="SCDBPTASN1_067ENDI_2" localSheetId="3">SCDBPTASN1!$D$337</definedName>
    <definedName name="SCDBPTASN1_067ENDI_20" localSheetId="3">SCDBPTASN1!$V$337</definedName>
    <definedName name="SCDBPTASN1_067ENDI_21" localSheetId="3">SCDBPTASN1!$W$337</definedName>
    <definedName name="SCDBPTASN1_067ENDI_22" localSheetId="3">SCDBPTASN1!$X$337</definedName>
    <definedName name="SCDBPTASN1_067ENDI_23" localSheetId="3">SCDBPTASN1!$Y$337</definedName>
    <definedName name="SCDBPTASN1_067ENDI_24" localSheetId="3">SCDBPTASN1!$Z$337</definedName>
    <definedName name="SCDBPTASN1_067ENDI_25" localSheetId="3">SCDBPTASN1!$AA$337</definedName>
    <definedName name="SCDBPTASN1_067ENDI_3" localSheetId="3">SCDBPTASN1!$E$337</definedName>
    <definedName name="SCDBPTASN1_067ENDI_4" localSheetId="3">SCDBPTASN1!$F$337</definedName>
    <definedName name="SCDBPTASN1_067ENDI_5" localSheetId="3">SCDBPTASN1!$G$337</definedName>
    <definedName name="SCDBPTASN1_067ENDI_6" localSheetId="3">SCDBPTASN1!$H$337</definedName>
    <definedName name="SCDBPTASN1_067ENDI_7" localSheetId="3">SCDBPTASN1!$I$337</definedName>
    <definedName name="SCDBPTASN1_067ENDI_8" localSheetId="3">SCDBPTASN1!$J$337</definedName>
    <definedName name="SCDBPTASN1_067ENDI_9" localSheetId="3">SCDBPTASN1!$K$337</definedName>
    <definedName name="SCDBPTASN1_0680000_Range" localSheetId="3">SCDBPTASN1!$C$339:$AA$341</definedName>
    <definedName name="SCDBPTASN1_0689999_11" localSheetId="3">SCDBPTASN1!$M$342</definedName>
    <definedName name="SCDBPTASN1_0689999_12" localSheetId="3">SCDBPTASN1!$N$342</definedName>
    <definedName name="SCDBPTASN1_0689999_13" localSheetId="3">SCDBPTASN1!$O$342</definedName>
    <definedName name="SCDBPTASN1_0689999_14" localSheetId="3">SCDBPTASN1!$P$342</definedName>
    <definedName name="SCDBPTASN1_0689999_16" localSheetId="3">SCDBPTASN1!$R$342</definedName>
    <definedName name="SCDBPTASN1_0689999_17" localSheetId="3">SCDBPTASN1!$S$342</definedName>
    <definedName name="SCDBPTASN1_0689999_18" localSheetId="3">SCDBPTASN1!$T$342</definedName>
    <definedName name="SCDBPTASN1_0689999_19" localSheetId="3">SCDBPTASN1!$U$342</definedName>
    <definedName name="SCDBPTASN1_0689999_20" localSheetId="3">SCDBPTASN1!$V$342</definedName>
    <definedName name="SCDBPTASN1_0689999_21" localSheetId="3">SCDBPTASN1!$W$342</definedName>
    <definedName name="SCDBPTASN1_068BEGN_1" localSheetId="3">SCDBPTASN1!$C$339</definedName>
    <definedName name="SCDBPTASN1_068BEGN_10" localSheetId="3">SCDBPTASN1!$L$339</definedName>
    <definedName name="SCDBPTASN1_068BEGN_11" localSheetId="3">SCDBPTASN1!$M$339</definedName>
    <definedName name="SCDBPTASN1_068BEGN_12" localSheetId="3">SCDBPTASN1!$N$339</definedName>
    <definedName name="SCDBPTASN1_068BEGN_13" localSheetId="3">SCDBPTASN1!$O$339</definedName>
    <definedName name="SCDBPTASN1_068BEGN_14" localSheetId="3">SCDBPTASN1!$P$339</definedName>
    <definedName name="SCDBPTASN1_068BEGN_15" localSheetId="3">SCDBPTASN1!$Q$339</definedName>
    <definedName name="SCDBPTASN1_068BEGN_16" localSheetId="3">SCDBPTASN1!$R$339</definedName>
    <definedName name="SCDBPTASN1_068BEGN_17" localSheetId="3">SCDBPTASN1!$S$339</definedName>
    <definedName name="SCDBPTASN1_068BEGN_18" localSheetId="3">SCDBPTASN1!$T$339</definedName>
    <definedName name="SCDBPTASN1_068BEGN_19" localSheetId="3">SCDBPTASN1!$U$339</definedName>
    <definedName name="SCDBPTASN1_068BEGN_2" localSheetId="3">SCDBPTASN1!$D$339</definedName>
    <definedName name="SCDBPTASN1_068BEGN_20" localSheetId="3">SCDBPTASN1!$V$339</definedName>
    <definedName name="SCDBPTASN1_068BEGN_21" localSheetId="3">SCDBPTASN1!$W$339</definedName>
    <definedName name="SCDBPTASN1_068BEGN_22" localSheetId="3">SCDBPTASN1!$X$339</definedName>
    <definedName name="SCDBPTASN1_068BEGN_23" localSheetId="3">SCDBPTASN1!$Y$339</definedName>
    <definedName name="SCDBPTASN1_068BEGN_24" localSheetId="3">SCDBPTASN1!$Z$339</definedName>
    <definedName name="SCDBPTASN1_068BEGN_25" localSheetId="3">SCDBPTASN1!$AA$339</definedName>
    <definedName name="SCDBPTASN1_068BEGN_3" localSheetId="3">SCDBPTASN1!$E$339</definedName>
    <definedName name="SCDBPTASN1_068BEGN_4" localSheetId="3">SCDBPTASN1!$F$339</definedName>
    <definedName name="SCDBPTASN1_068BEGN_5" localSheetId="3">SCDBPTASN1!$G$339</definedName>
    <definedName name="SCDBPTASN1_068BEGN_6" localSheetId="3">SCDBPTASN1!$H$339</definedName>
    <definedName name="SCDBPTASN1_068BEGN_7" localSheetId="3">SCDBPTASN1!$I$339</definedName>
    <definedName name="SCDBPTASN1_068BEGN_8" localSheetId="3">SCDBPTASN1!$J$339</definedName>
    <definedName name="SCDBPTASN1_068BEGN_9" localSheetId="3">SCDBPTASN1!$K$339</definedName>
    <definedName name="SCDBPTASN1_068ENDI_10" localSheetId="3">SCDBPTASN1!$L$341</definedName>
    <definedName name="SCDBPTASN1_068ENDI_11" localSheetId="3">SCDBPTASN1!$M$341</definedName>
    <definedName name="SCDBPTASN1_068ENDI_12" localSheetId="3">SCDBPTASN1!$N$341</definedName>
    <definedName name="SCDBPTASN1_068ENDI_13" localSheetId="3">SCDBPTASN1!$O$341</definedName>
    <definedName name="SCDBPTASN1_068ENDI_14" localSheetId="3">SCDBPTASN1!$P$341</definedName>
    <definedName name="SCDBPTASN1_068ENDI_15" localSheetId="3">SCDBPTASN1!$Q$341</definedName>
    <definedName name="SCDBPTASN1_068ENDI_16" localSheetId="3">SCDBPTASN1!$R$341</definedName>
    <definedName name="SCDBPTASN1_068ENDI_17" localSheetId="3">SCDBPTASN1!$S$341</definedName>
    <definedName name="SCDBPTASN1_068ENDI_18" localSheetId="3">SCDBPTASN1!$T$341</definedName>
    <definedName name="SCDBPTASN1_068ENDI_19" localSheetId="3">SCDBPTASN1!$U$341</definedName>
    <definedName name="SCDBPTASN1_068ENDI_2" localSheetId="3">SCDBPTASN1!$D$341</definedName>
    <definedName name="SCDBPTASN1_068ENDI_20" localSheetId="3">SCDBPTASN1!$V$341</definedName>
    <definedName name="SCDBPTASN1_068ENDI_21" localSheetId="3">SCDBPTASN1!$W$341</definedName>
    <definedName name="SCDBPTASN1_068ENDI_22" localSheetId="3">SCDBPTASN1!$X$341</definedName>
    <definedName name="SCDBPTASN1_068ENDI_23" localSheetId="3">SCDBPTASN1!$Y$341</definedName>
    <definedName name="SCDBPTASN1_068ENDI_24" localSheetId="3">SCDBPTASN1!$Z$341</definedName>
    <definedName name="SCDBPTASN1_068ENDI_25" localSheetId="3">SCDBPTASN1!$AA$341</definedName>
    <definedName name="SCDBPTASN1_068ENDI_3" localSheetId="3">SCDBPTASN1!$E$341</definedName>
    <definedName name="SCDBPTASN1_068ENDI_4" localSheetId="3">SCDBPTASN1!$F$341</definedName>
    <definedName name="SCDBPTASN1_068ENDI_5" localSheetId="3">SCDBPTASN1!$G$341</definedName>
    <definedName name="SCDBPTASN1_068ENDI_6" localSheetId="3">SCDBPTASN1!$H$341</definedName>
    <definedName name="SCDBPTASN1_068ENDI_7" localSheetId="3">SCDBPTASN1!$I$341</definedName>
    <definedName name="SCDBPTASN1_068ENDI_8" localSheetId="3">SCDBPTASN1!$J$341</definedName>
    <definedName name="SCDBPTASN1_068ENDI_9" localSheetId="3">SCDBPTASN1!$K$341</definedName>
    <definedName name="SCDBPTASN1_0690000_Range" localSheetId="3">SCDBPTASN1!$C$343:$AA$345</definedName>
    <definedName name="SCDBPTASN1_0699999_11" localSheetId="3">SCDBPTASN1!$M$346</definedName>
    <definedName name="SCDBPTASN1_0699999_12" localSheetId="3">SCDBPTASN1!$N$346</definedName>
    <definedName name="SCDBPTASN1_0699999_13" localSheetId="3">SCDBPTASN1!$O$346</definedName>
    <definedName name="SCDBPTASN1_0699999_14" localSheetId="3">SCDBPTASN1!$P$346</definedName>
    <definedName name="SCDBPTASN1_0699999_16" localSheetId="3">SCDBPTASN1!$R$346</definedName>
    <definedName name="SCDBPTASN1_0699999_17" localSheetId="3">SCDBPTASN1!$S$346</definedName>
    <definedName name="SCDBPTASN1_0699999_18" localSheetId="3">SCDBPTASN1!$T$346</definedName>
    <definedName name="SCDBPTASN1_0699999_19" localSheetId="3">SCDBPTASN1!$U$346</definedName>
    <definedName name="SCDBPTASN1_0699999_20" localSheetId="3">SCDBPTASN1!$V$346</definedName>
    <definedName name="SCDBPTASN1_0699999_21" localSheetId="3">SCDBPTASN1!$W$346</definedName>
    <definedName name="SCDBPTASN1_069BEGN_1" localSheetId="3">SCDBPTASN1!$C$343</definedName>
    <definedName name="SCDBPTASN1_069BEGN_10" localSheetId="3">SCDBPTASN1!$L$343</definedName>
    <definedName name="SCDBPTASN1_069BEGN_11" localSheetId="3">SCDBPTASN1!$M$343</definedName>
    <definedName name="SCDBPTASN1_069BEGN_12" localSheetId="3">SCDBPTASN1!$N$343</definedName>
    <definedName name="SCDBPTASN1_069BEGN_13" localSheetId="3">SCDBPTASN1!$O$343</definedName>
    <definedName name="SCDBPTASN1_069BEGN_14" localSheetId="3">SCDBPTASN1!$P$343</definedName>
    <definedName name="SCDBPTASN1_069BEGN_15" localSheetId="3">SCDBPTASN1!$Q$343</definedName>
    <definedName name="SCDBPTASN1_069BEGN_16" localSheetId="3">SCDBPTASN1!$R$343</definedName>
    <definedName name="SCDBPTASN1_069BEGN_17" localSheetId="3">SCDBPTASN1!$S$343</definedName>
    <definedName name="SCDBPTASN1_069BEGN_18" localSheetId="3">SCDBPTASN1!$T$343</definedName>
    <definedName name="SCDBPTASN1_069BEGN_19" localSheetId="3">SCDBPTASN1!$U$343</definedName>
    <definedName name="SCDBPTASN1_069BEGN_2" localSheetId="3">SCDBPTASN1!$D$343</definedName>
    <definedName name="SCDBPTASN1_069BEGN_20" localSheetId="3">SCDBPTASN1!$V$343</definedName>
    <definedName name="SCDBPTASN1_069BEGN_21" localSheetId="3">SCDBPTASN1!$W$343</definedName>
    <definedName name="SCDBPTASN1_069BEGN_22" localSheetId="3">SCDBPTASN1!$X$343</definedName>
    <definedName name="SCDBPTASN1_069BEGN_23" localSheetId="3">SCDBPTASN1!$Y$343</definedName>
    <definedName name="SCDBPTASN1_069BEGN_24" localSheetId="3">SCDBPTASN1!$Z$343</definedName>
    <definedName name="SCDBPTASN1_069BEGN_25" localSheetId="3">SCDBPTASN1!$AA$343</definedName>
    <definedName name="SCDBPTASN1_069BEGN_3" localSheetId="3">SCDBPTASN1!$E$343</definedName>
    <definedName name="SCDBPTASN1_069BEGN_4" localSheetId="3">SCDBPTASN1!$F$343</definedName>
    <definedName name="SCDBPTASN1_069BEGN_5" localSheetId="3">SCDBPTASN1!$G$343</definedName>
    <definedName name="SCDBPTASN1_069BEGN_6" localSheetId="3">SCDBPTASN1!$H$343</definedName>
    <definedName name="SCDBPTASN1_069BEGN_7" localSheetId="3">SCDBPTASN1!$I$343</definedName>
    <definedName name="SCDBPTASN1_069BEGN_8" localSheetId="3">SCDBPTASN1!$J$343</definedName>
    <definedName name="SCDBPTASN1_069BEGN_9" localSheetId="3">SCDBPTASN1!$K$343</definedName>
    <definedName name="SCDBPTASN1_069ENDI_10" localSheetId="3">SCDBPTASN1!$L$345</definedName>
    <definedName name="SCDBPTASN1_069ENDI_11" localSheetId="3">SCDBPTASN1!$M$345</definedName>
    <definedName name="SCDBPTASN1_069ENDI_12" localSheetId="3">SCDBPTASN1!$N$345</definedName>
    <definedName name="SCDBPTASN1_069ENDI_13" localSheetId="3">SCDBPTASN1!$O$345</definedName>
    <definedName name="SCDBPTASN1_069ENDI_14" localSheetId="3">SCDBPTASN1!$P$345</definedName>
    <definedName name="SCDBPTASN1_069ENDI_15" localSheetId="3">SCDBPTASN1!$Q$345</definedName>
    <definedName name="SCDBPTASN1_069ENDI_16" localSheetId="3">SCDBPTASN1!$R$345</definedName>
    <definedName name="SCDBPTASN1_069ENDI_17" localSheetId="3">SCDBPTASN1!$S$345</definedName>
    <definedName name="SCDBPTASN1_069ENDI_18" localSheetId="3">SCDBPTASN1!$T$345</definedName>
    <definedName name="SCDBPTASN1_069ENDI_19" localSheetId="3">SCDBPTASN1!$U$345</definedName>
    <definedName name="SCDBPTASN1_069ENDI_2" localSheetId="3">SCDBPTASN1!$D$345</definedName>
    <definedName name="SCDBPTASN1_069ENDI_20" localSheetId="3">SCDBPTASN1!$V$345</definedName>
    <definedName name="SCDBPTASN1_069ENDI_21" localSheetId="3">SCDBPTASN1!$W$345</definedName>
    <definedName name="SCDBPTASN1_069ENDI_22" localSheetId="3">SCDBPTASN1!$X$345</definedName>
    <definedName name="SCDBPTASN1_069ENDI_23" localSheetId="3">SCDBPTASN1!$Y$345</definedName>
    <definedName name="SCDBPTASN1_069ENDI_24" localSheetId="3">SCDBPTASN1!$Z$345</definedName>
    <definedName name="SCDBPTASN1_069ENDI_25" localSheetId="3">SCDBPTASN1!$AA$345</definedName>
    <definedName name="SCDBPTASN1_069ENDI_3" localSheetId="3">SCDBPTASN1!$E$345</definedName>
    <definedName name="SCDBPTASN1_069ENDI_4" localSheetId="3">SCDBPTASN1!$F$345</definedName>
    <definedName name="SCDBPTASN1_069ENDI_5" localSheetId="3">SCDBPTASN1!$G$345</definedName>
    <definedName name="SCDBPTASN1_069ENDI_6" localSheetId="3">SCDBPTASN1!$H$345</definedName>
    <definedName name="SCDBPTASN1_069ENDI_7" localSheetId="3">SCDBPTASN1!$I$345</definedName>
    <definedName name="SCDBPTASN1_069ENDI_8" localSheetId="3">SCDBPTASN1!$J$345</definedName>
    <definedName name="SCDBPTASN1_069ENDI_9" localSheetId="3">SCDBPTASN1!$K$345</definedName>
    <definedName name="SCDBPTASN1_0709999_11" localSheetId="3">SCDBPTASN1!$M$347</definedName>
    <definedName name="SCDBPTASN1_0709999_12" localSheetId="3">SCDBPTASN1!$N$347</definedName>
    <definedName name="SCDBPTASN1_0709999_13" localSheetId="3">SCDBPTASN1!$O$347</definedName>
    <definedName name="SCDBPTASN1_0709999_14" localSheetId="3">SCDBPTASN1!$P$347</definedName>
    <definedName name="SCDBPTASN1_0709999_16" localSheetId="3">SCDBPTASN1!$R$347</definedName>
    <definedName name="SCDBPTASN1_0709999_17" localSheetId="3">SCDBPTASN1!$S$347</definedName>
    <definedName name="SCDBPTASN1_0709999_18" localSheetId="3">SCDBPTASN1!$T$347</definedName>
    <definedName name="SCDBPTASN1_0709999_19" localSheetId="3">SCDBPTASN1!$U$347</definedName>
    <definedName name="SCDBPTASN1_0709999_20" localSheetId="3">SCDBPTASN1!$V$347</definedName>
    <definedName name="SCDBPTASN1_0709999_21" localSheetId="3">SCDBPTASN1!$W$347</definedName>
    <definedName name="SCDBPTASN1_0710000_Range" localSheetId="3">SCDBPTASN1!$C$348:$AA$350</definedName>
    <definedName name="SCDBPTASN1_0719999_11" localSheetId="3">SCDBPTASN1!$M$351</definedName>
    <definedName name="SCDBPTASN1_0719999_12" localSheetId="3">SCDBPTASN1!$N$351</definedName>
    <definedName name="SCDBPTASN1_0719999_13" localSheetId="3">SCDBPTASN1!$O$351</definedName>
    <definedName name="SCDBPTASN1_0719999_14" localSheetId="3">SCDBPTASN1!$P$351</definedName>
    <definedName name="SCDBPTASN1_0719999_16" localSheetId="3">SCDBPTASN1!$R$351</definedName>
    <definedName name="SCDBPTASN1_0719999_17" localSheetId="3">SCDBPTASN1!$S$351</definedName>
    <definedName name="SCDBPTASN1_0719999_18" localSheetId="3">SCDBPTASN1!$T$351</definedName>
    <definedName name="SCDBPTASN1_0719999_19" localSheetId="3">SCDBPTASN1!$U$351</definedName>
    <definedName name="SCDBPTASN1_0719999_20" localSheetId="3">SCDBPTASN1!$V$351</definedName>
    <definedName name="SCDBPTASN1_0719999_21" localSheetId="3">SCDBPTASN1!$W$351</definedName>
    <definedName name="SCDBPTASN1_071BEGN_1" localSheetId="3">SCDBPTASN1!$C$348</definedName>
    <definedName name="SCDBPTASN1_071BEGN_10" localSheetId="3">SCDBPTASN1!$L$348</definedName>
    <definedName name="SCDBPTASN1_071BEGN_11" localSheetId="3">SCDBPTASN1!$M$348</definedName>
    <definedName name="SCDBPTASN1_071BEGN_12" localSheetId="3">SCDBPTASN1!$N$348</definedName>
    <definedName name="SCDBPTASN1_071BEGN_13" localSheetId="3">SCDBPTASN1!$O$348</definedName>
    <definedName name="SCDBPTASN1_071BEGN_14" localSheetId="3">SCDBPTASN1!$P$348</definedName>
    <definedName name="SCDBPTASN1_071BEGN_15" localSheetId="3">SCDBPTASN1!$Q$348</definedName>
    <definedName name="SCDBPTASN1_071BEGN_16" localSheetId="3">SCDBPTASN1!$R$348</definedName>
    <definedName name="SCDBPTASN1_071BEGN_17" localSheetId="3">SCDBPTASN1!$S$348</definedName>
    <definedName name="SCDBPTASN1_071BEGN_18" localSheetId="3">SCDBPTASN1!$T$348</definedName>
    <definedName name="SCDBPTASN1_071BEGN_19" localSheetId="3">SCDBPTASN1!$U$348</definedName>
    <definedName name="SCDBPTASN1_071BEGN_2" localSheetId="3">SCDBPTASN1!$D$348</definedName>
    <definedName name="SCDBPTASN1_071BEGN_20" localSheetId="3">SCDBPTASN1!$V$348</definedName>
    <definedName name="SCDBPTASN1_071BEGN_21" localSheetId="3">SCDBPTASN1!$W$348</definedName>
    <definedName name="SCDBPTASN1_071BEGN_22" localSheetId="3">SCDBPTASN1!$X$348</definedName>
    <definedName name="SCDBPTASN1_071BEGN_23" localSheetId="3">SCDBPTASN1!$Y$348</definedName>
    <definedName name="SCDBPTASN1_071BEGN_24" localSheetId="3">SCDBPTASN1!$Z$348</definedName>
    <definedName name="SCDBPTASN1_071BEGN_25" localSheetId="3">SCDBPTASN1!$AA$348</definedName>
    <definedName name="SCDBPTASN1_071BEGN_3" localSheetId="3">SCDBPTASN1!$E$348</definedName>
    <definedName name="SCDBPTASN1_071BEGN_4" localSheetId="3">SCDBPTASN1!$F$348</definedName>
    <definedName name="SCDBPTASN1_071BEGN_5" localSheetId="3">SCDBPTASN1!$G$348</definedName>
    <definedName name="SCDBPTASN1_071BEGN_6" localSheetId="3">SCDBPTASN1!$H$348</definedName>
    <definedName name="SCDBPTASN1_071BEGN_7" localSheetId="3">SCDBPTASN1!$I$348</definedName>
    <definedName name="SCDBPTASN1_071BEGN_8" localSheetId="3">SCDBPTASN1!$J$348</definedName>
    <definedName name="SCDBPTASN1_071BEGN_9" localSheetId="3">SCDBPTASN1!$K$348</definedName>
    <definedName name="SCDBPTASN1_071ENDI_10" localSheetId="3">SCDBPTASN1!$L$350</definedName>
    <definedName name="SCDBPTASN1_071ENDI_11" localSheetId="3">SCDBPTASN1!$M$350</definedName>
    <definedName name="SCDBPTASN1_071ENDI_12" localSheetId="3">SCDBPTASN1!$N$350</definedName>
    <definedName name="SCDBPTASN1_071ENDI_13" localSheetId="3">SCDBPTASN1!$O$350</definedName>
    <definedName name="SCDBPTASN1_071ENDI_14" localSheetId="3">SCDBPTASN1!$P$350</definedName>
    <definedName name="SCDBPTASN1_071ENDI_15" localSheetId="3">SCDBPTASN1!$Q$350</definedName>
    <definedName name="SCDBPTASN1_071ENDI_16" localSheetId="3">SCDBPTASN1!$R$350</definedName>
    <definedName name="SCDBPTASN1_071ENDI_17" localSheetId="3">SCDBPTASN1!$S$350</definedName>
    <definedName name="SCDBPTASN1_071ENDI_18" localSheetId="3">SCDBPTASN1!$T$350</definedName>
    <definedName name="SCDBPTASN1_071ENDI_19" localSheetId="3">SCDBPTASN1!$U$350</definedName>
    <definedName name="SCDBPTASN1_071ENDI_2" localSheetId="3">SCDBPTASN1!$D$350</definedName>
    <definedName name="SCDBPTASN1_071ENDI_20" localSheetId="3">SCDBPTASN1!$V$350</definedName>
    <definedName name="SCDBPTASN1_071ENDI_21" localSheetId="3">SCDBPTASN1!$W$350</definedName>
    <definedName name="SCDBPTASN1_071ENDI_22" localSheetId="3">SCDBPTASN1!$X$350</definedName>
    <definedName name="SCDBPTASN1_071ENDI_23" localSheetId="3">SCDBPTASN1!$Y$350</definedName>
    <definedName name="SCDBPTASN1_071ENDI_24" localSheetId="3">SCDBPTASN1!$Z$350</definedName>
    <definedName name="SCDBPTASN1_071ENDI_25" localSheetId="3">SCDBPTASN1!$AA$350</definedName>
    <definedName name="SCDBPTASN1_071ENDI_3" localSheetId="3">SCDBPTASN1!$E$350</definedName>
    <definedName name="SCDBPTASN1_071ENDI_4" localSheetId="3">SCDBPTASN1!$F$350</definedName>
    <definedName name="SCDBPTASN1_071ENDI_5" localSheetId="3">SCDBPTASN1!$G$350</definedName>
    <definedName name="SCDBPTASN1_071ENDI_6" localSheetId="3">SCDBPTASN1!$H$350</definedName>
    <definedName name="SCDBPTASN1_071ENDI_7" localSheetId="3">SCDBPTASN1!$I$350</definedName>
    <definedName name="SCDBPTASN1_071ENDI_8" localSheetId="3">SCDBPTASN1!$J$350</definedName>
    <definedName name="SCDBPTASN1_071ENDI_9" localSheetId="3">SCDBPTASN1!$K$350</definedName>
    <definedName name="SCDBPTASN1_0720000_Range" localSheetId="3">SCDBPTASN1!$C$352:$AA$354</definedName>
    <definedName name="SCDBPTASN1_0729999_11" localSheetId="3">SCDBPTASN1!$M$355</definedName>
    <definedName name="SCDBPTASN1_0729999_12" localSheetId="3">SCDBPTASN1!$N$355</definedName>
    <definedName name="SCDBPTASN1_0729999_13" localSheetId="3">SCDBPTASN1!$O$355</definedName>
    <definedName name="SCDBPTASN1_0729999_14" localSheetId="3">SCDBPTASN1!$P$355</definedName>
    <definedName name="SCDBPTASN1_0729999_16" localSheetId="3">SCDBPTASN1!$R$355</definedName>
    <definedName name="SCDBPTASN1_0729999_17" localSheetId="3">SCDBPTASN1!$S$355</definedName>
    <definedName name="SCDBPTASN1_0729999_18" localSheetId="3">SCDBPTASN1!$T$355</definedName>
    <definedName name="SCDBPTASN1_0729999_19" localSheetId="3">SCDBPTASN1!$U$355</definedName>
    <definedName name="SCDBPTASN1_0729999_20" localSheetId="3">SCDBPTASN1!$V$355</definedName>
    <definedName name="SCDBPTASN1_0729999_21" localSheetId="3">SCDBPTASN1!$W$355</definedName>
    <definedName name="SCDBPTASN1_072BEGN_1" localSheetId="3">SCDBPTASN1!$C$352</definedName>
    <definedName name="SCDBPTASN1_072BEGN_10" localSheetId="3">SCDBPTASN1!$L$352</definedName>
    <definedName name="SCDBPTASN1_072BEGN_11" localSheetId="3">SCDBPTASN1!$M$352</definedName>
    <definedName name="SCDBPTASN1_072BEGN_12" localSheetId="3">SCDBPTASN1!$N$352</definedName>
    <definedName name="SCDBPTASN1_072BEGN_13" localSheetId="3">SCDBPTASN1!$O$352</definedName>
    <definedName name="SCDBPTASN1_072BEGN_14" localSheetId="3">SCDBPTASN1!$P$352</definedName>
    <definedName name="SCDBPTASN1_072BEGN_15" localSheetId="3">SCDBPTASN1!$Q$352</definedName>
    <definedName name="SCDBPTASN1_072BEGN_16" localSheetId="3">SCDBPTASN1!$R$352</definedName>
    <definedName name="SCDBPTASN1_072BEGN_17" localSheetId="3">SCDBPTASN1!$S$352</definedName>
    <definedName name="SCDBPTASN1_072BEGN_18" localSheetId="3">SCDBPTASN1!$T$352</definedName>
    <definedName name="SCDBPTASN1_072BEGN_19" localSheetId="3">SCDBPTASN1!$U$352</definedName>
    <definedName name="SCDBPTASN1_072BEGN_2" localSheetId="3">SCDBPTASN1!$D$352</definedName>
    <definedName name="SCDBPTASN1_072BEGN_20" localSheetId="3">SCDBPTASN1!$V$352</definedName>
    <definedName name="SCDBPTASN1_072BEGN_21" localSheetId="3">SCDBPTASN1!$W$352</definedName>
    <definedName name="SCDBPTASN1_072BEGN_22" localSheetId="3">SCDBPTASN1!$X$352</definedName>
    <definedName name="SCDBPTASN1_072BEGN_23" localSheetId="3">SCDBPTASN1!$Y$352</definedName>
    <definedName name="SCDBPTASN1_072BEGN_24" localSheetId="3">SCDBPTASN1!$Z$352</definedName>
    <definedName name="SCDBPTASN1_072BEGN_25" localSheetId="3">SCDBPTASN1!$AA$352</definedName>
    <definedName name="SCDBPTASN1_072BEGN_3" localSheetId="3">SCDBPTASN1!$E$352</definedName>
    <definedName name="SCDBPTASN1_072BEGN_4" localSheetId="3">SCDBPTASN1!$F$352</definedName>
    <definedName name="SCDBPTASN1_072BEGN_5" localSheetId="3">SCDBPTASN1!$G$352</definedName>
    <definedName name="SCDBPTASN1_072BEGN_6" localSheetId="3">SCDBPTASN1!$H$352</definedName>
    <definedName name="SCDBPTASN1_072BEGN_7" localSheetId="3">SCDBPTASN1!$I$352</definedName>
    <definedName name="SCDBPTASN1_072BEGN_8" localSheetId="3">SCDBPTASN1!$J$352</definedName>
    <definedName name="SCDBPTASN1_072BEGN_9" localSheetId="3">SCDBPTASN1!$K$352</definedName>
    <definedName name="SCDBPTASN1_072ENDI_10" localSheetId="3">SCDBPTASN1!$L$354</definedName>
    <definedName name="SCDBPTASN1_072ENDI_11" localSheetId="3">SCDBPTASN1!$M$354</definedName>
    <definedName name="SCDBPTASN1_072ENDI_12" localSheetId="3">SCDBPTASN1!$N$354</definedName>
    <definedName name="SCDBPTASN1_072ENDI_13" localSheetId="3">SCDBPTASN1!$O$354</definedName>
    <definedName name="SCDBPTASN1_072ENDI_14" localSheetId="3">SCDBPTASN1!$P$354</definedName>
    <definedName name="SCDBPTASN1_072ENDI_15" localSheetId="3">SCDBPTASN1!$Q$354</definedName>
    <definedName name="SCDBPTASN1_072ENDI_16" localSheetId="3">SCDBPTASN1!$R$354</definedName>
    <definedName name="SCDBPTASN1_072ENDI_17" localSheetId="3">SCDBPTASN1!$S$354</definedName>
    <definedName name="SCDBPTASN1_072ENDI_18" localSheetId="3">SCDBPTASN1!$T$354</definedName>
    <definedName name="SCDBPTASN1_072ENDI_19" localSheetId="3">SCDBPTASN1!$U$354</definedName>
    <definedName name="SCDBPTASN1_072ENDI_2" localSheetId="3">SCDBPTASN1!$D$354</definedName>
    <definedName name="SCDBPTASN1_072ENDI_20" localSheetId="3">SCDBPTASN1!$V$354</definedName>
    <definedName name="SCDBPTASN1_072ENDI_21" localSheetId="3">SCDBPTASN1!$W$354</definedName>
    <definedName name="SCDBPTASN1_072ENDI_22" localSheetId="3">SCDBPTASN1!$X$354</definedName>
    <definedName name="SCDBPTASN1_072ENDI_23" localSheetId="3">SCDBPTASN1!$Y$354</definedName>
    <definedName name="SCDBPTASN1_072ENDI_24" localSheetId="3">SCDBPTASN1!$Z$354</definedName>
    <definedName name="SCDBPTASN1_072ENDI_25" localSheetId="3">SCDBPTASN1!$AA$354</definedName>
    <definedName name="SCDBPTASN1_072ENDI_3" localSheetId="3">SCDBPTASN1!$E$354</definedName>
    <definedName name="SCDBPTASN1_072ENDI_4" localSheetId="3">SCDBPTASN1!$F$354</definedName>
    <definedName name="SCDBPTASN1_072ENDI_5" localSheetId="3">SCDBPTASN1!$G$354</definedName>
    <definedName name="SCDBPTASN1_072ENDI_6" localSheetId="3">SCDBPTASN1!$H$354</definedName>
    <definedName name="SCDBPTASN1_072ENDI_7" localSheetId="3">SCDBPTASN1!$I$354</definedName>
    <definedName name="SCDBPTASN1_072ENDI_8" localSheetId="3">SCDBPTASN1!$J$354</definedName>
    <definedName name="SCDBPTASN1_072ENDI_9" localSheetId="3">SCDBPTASN1!$K$354</definedName>
    <definedName name="SCDBPTASN1_0730000_Range" localSheetId="3">SCDBPTASN1!$C$356:$AA$358</definedName>
    <definedName name="SCDBPTASN1_0739999_11" localSheetId="3">SCDBPTASN1!$M$359</definedName>
    <definedName name="SCDBPTASN1_0739999_12" localSheetId="3">SCDBPTASN1!$N$359</definedName>
    <definedName name="SCDBPTASN1_0739999_13" localSheetId="3">SCDBPTASN1!$O$359</definedName>
    <definedName name="SCDBPTASN1_0739999_14" localSheetId="3">SCDBPTASN1!$P$359</definedName>
    <definedName name="SCDBPTASN1_0739999_16" localSheetId="3">SCDBPTASN1!$R$359</definedName>
    <definedName name="SCDBPTASN1_0739999_17" localSheetId="3">SCDBPTASN1!$S$359</definedName>
    <definedName name="SCDBPTASN1_0739999_18" localSheetId="3">SCDBPTASN1!$T$359</definedName>
    <definedName name="SCDBPTASN1_0739999_19" localSheetId="3">SCDBPTASN1!$U$359</definedName>
    <definedName name="SCDBPTASN1_0739999_20" localSheetId="3">SCDBPTASN1!$V$359</definedName>
    <definedName name="SCDBPTASN1_0739999_21" localSheetId="3">SCDBPTASN1!$W$359</definedName>
    <definedName name="SCDBPTASN1_073BEGN_1" localSheetId="3">SCDBPTASN1!$C$356</definedName>
    <definedName name="SCDBPTASN1_073BEGN_10" localSheetId="3">SCDBPTASN1!$L$356</definedName>
    <definedName name="SCDBPTASN1_073BEGN_11" localSheetId="3">SCDBPTASN1!$M$356</definedName>
    <definedName name="SCDBPTASN1_073BEGN_12" localSheetId="3">SCDBPTASN1!$N$356</definedName>
    <definedName name="SCDBPTASN1_073BEGN_13" localSheetId="3">SCDBPTASN1!$O$356</definedName>
    <definedName name="SCDBPTASN1_073BEGN_14" localSheetId="3">SCDBPTASN1!$P$356</definedName>
    <definedName name="SCDBPTASN1_073BEGN_15" localSheetId="3">SCDBPTASN1!$Q$356</definedName>
    <definedName name="SCDBPTASN1_073BEGN_16" localSheetId="3">SCDBPTASN1!$R$356</definedName>
    <definedName name="SCDBPTASN1_073BEGN_17" localSheetId="3">SCDBPTASN1!$S$356</definedName>
    <definedName name="SCDBPTASN1_073BEGN_18" localSheetId="3">SCDBPTASN1!$T$356</definedName>
    <definedName name="SCDBPTASN1_073BEGN_19" localSheetId="3">SCDBPTASN1!$U$356</definedName>
    <definedName name="SCDBPTASN1_073BEGN_2" localSheetId="3">SCDBPTASN1!$D$356</definedName>
    <definedName name="SCDBPTASN1_073BEGN_20" localSheetId="3">SCDBPTASN1!$V$356</definedName>
    <definedName name="SCDBPTASN1_073BEGN_21" localSheetId="3">SCDBPTASN1!$W$356</definedName>
    <definedName name="SCDBPTASN1_073BEGN_22" localSheetId="3">SCDBPTASN1!$X$356</definedName>
    <definedName name="SCDBPTASN1_073BEGN_23" localSheetId="3">SCDBPTASN1!$Y$356</definedName>
    <definedName name="SCDBPTASN1_073BEGN_24" localSheetId="3">SCDBPTASN1!$Z$356</definedName>
    <definedName name="SCDBPTASN1_073BEGN_25" localSheetId="3">SCDBPTASN1!$AA$356</definedName>
    <definedName name="SCDBPTASN1_073BEGN_3" localSheetId="3">SCDBPTASN1!$E$356</definedName>
    <definedName name="SCDBPTASN1_073BEGN_4" localSheetId="3">SCDBPTASN1!$F$356</definedName>
    <definedName name="SCDBPTASN1_073BEGN_5" localSheetId="3">SCDBPTASN1!$G$356</definedName>
    <definedName name="SCDBPTASN1_073BEGN_6" localSheetId="3">SCDBPTASN1!$H$356</definedName>
    <definedName name="SCDBPTASN1_073BEGN_7" localSheetId="3">SCDBPTASN1!$I$356</definedName>
    <definedName name="SCDBPTASN1_073BEGN_8" localSheetId="3">SCDBPTASN1!$J$356</definedName>
    <definedName name="SCDBPTASN1_073BEGN_9" localSheetId="3">SCDBPTASN1!$K$356</definedName>
    <definedName name="SCDBPTASN1_073ENDI_10" localSheetId="3">SCDBPTASN1!$L$358</definedName>
    <definedName name="SCDBPTASN1_073ENDI_11" localSheetId="3">SCDBPTASN1!$M$358</definedName>
    <definedName name="SCDBPTASN1_073ENDI_12" localSheetId="3">SCDBPTASN1!$N$358</definedName>
    <definedName name="SCDBPTASN1_073ENDI_13" localSheetId="3">SCDBPTASN1!$O$358</definedName>
    <definedName name="SCDBPTASN1_073ENDI_14" localSheetId="3">SCDBPTASN1!$P$358</definedName>
    <definedName name="SCDBPTASN1_073ENDI_15" localSheetId="3">SCDBPTASN1!$Q$358</definedName>
    <definedName name="SCDBPTASN1_073ENDI_16" localSheetId="3">SCDBPTASN1!$R$358</definedName>
    <definedName name="SCDBPTASN1_073ENDI_17" localSheetId="3">SCDBPTASN1!$S$358</definedName>
    <definedName name="SCDBPTASN1_073ENDI_18" localSheetId="3">SCDBPTASN1!$T$358</definedName>
    <definedName name="SCDBPTASN1_073ENDI_19" localSheetId="3">SCDBPTASN1!$U$358</definedName>
    <definedName name="SCDBPTASN1_073ENDI_2" localSheetId="3">SCDBPTASN1!$D$358</definedName>
    <definedName name="SCDBPTASN1_073ENDI_20" localSheetId="3">SCDBPTASN1!$V$358</definedName>
    <definedName name="SCDBPTASN1_073ENDI_21" localSheetId="3">SCDBPTASN1!$W$358</definedName>
    <definedName name="SCDBPTASN1_073ENDI_22" localSheetId="3">SCDBPTASN1!$X$358</definedName>
    <definedName name="SCDBPTASN1_073ENDI_23" localSheetId="3">SCDBPTASN1!$Y$358</definedName>
    <definedName name="SCDBPTASN1_073ENDI_24" localSheetId="3">SCDBPTASN1!$Z$358</definedName>
    <definedName name="SCDBPTASN1_073ENDI_25" localSheetId="3">SCDBPTASN1!$AA$358</definedName>
    <definedName name="SCDBPTASN1_073ENDI_3" localSheetId="3">SCDBPTASN1!$E$358</definedName>
    <definedName name="SCDBPTASN1_073ENDI_4" localSheetId="3">SCDBPTASN1!$F$358</definedName>
    <definedName name="SCDBPTASN1_073ENDI_5" localSheetId="3">SCDBPTASN1!$G$358</definedName>
    <definedName name="SCDBPTASN1_073ENDI_6" localSheetId="3">SCDBPTASN1!$H$358</definedName>
    <definedName name="SCDBPTASN1_073ENDI_7" localSheetId="3">SCDBPTASN1!$I$358</definedName>
    <definedName name="SCDBPTASN1_073ENDI_8" localSheetId="3">SCDBPTASN1!$J$358</definedName>
    <definedName name="SCDBPTASN1_073ENDI_9" localSheetId="3">SCDBPTASN1!$K$358</definedName>
    <definedName name="SCDBPTASN1_0740000_Range" localSheetId="3">SCDBPTASN1!$C$360:$AA$362</definedName>
    <definedName name="SCDBPTASN1_0749999_11" localSheetId="3">SCDBPTASN1!$M$363</definedName>
    <definedName name="SCDBPTASN1_0749999_12" localSheetId="3">SCDBPTASN1!$N$363</definedName>
    <definedName name="SCDBPTASN1_0749999_13" localSheetId="3">SCDBPTASN1!$O$363</definedName>
    <definedName name="SCDBPTASN1_0749999_14" localSheetId="3">SCDBPTASN1!$P$363</definedName>
    <definedName name="SCDBPTASN1_0749999_16" localSheetId="3">SCDBPTASN1!$R$363</definedName>
    <definedName name="SCDBPTASN1_0749999_17" localSheetId="3">SCDBPTASN1!$S$363</definedName>
    <definedName name="SCDBPTASN1_0749999_18" localSheetId="3">SCDBPTASN1!$T$363</definedName>
    <definedName name="SCDBPTASN1_0749999_19" localSheetId="3">SCDBPTASN1!$U$363</definedName>
    <definedName name="SCDBPTASN1_0749999_20" localSheetId="3">SCDBPTASN1!$V$363</definedName>
    <definedName name="SCDBPTASN1_0749999_21" localSheetId="3">SCDBPTASN1!$W$363</definedName>
    <definedName name="SCDBPTASN1_074BEGN_1" localSheetId="3">SCDBPTASN1!$C$360</definedName>
    <definedName name="SCDBPTASN1_074BEGN_10" localSheetId="3">SCDBPTASN1!$L$360</definedName>
    <definedName name="SCDBPTASN1_074BEGN_11" localSheetId="3">SCDBPTASN1!$M$360</definedName>
    <definedName name="SCDBPTASN1_074BEGN_12" localSheetId="3">SCDBPTASN1!$N$360</definedName>
    <definedName name="SCDBPTASN1_074BEGN_13" localSheetId="3">SCDBPTASN1!$O$360</definedName>
    <definedName name="SCDBPTASN1_074BEGN_14" localSheetId="3">SCDBPTASN1!$P$360</definedName>
    <definedName name="SCDBPTASN1_074BEGN_15" localSheetId="3">SCDBPTASN1!$Q$360</definedName>
    <definedName name="SCDBPTASN1_074BEGN_16" localSheetId="3">SCDBPTASN1!$R$360</definedName>
    <definedName name="SCDBPTASN1_074BEGN_17" localSheetId="3">SCDBPTASN1!$S$360</definedName>
    <definedName name="SCDBPTASN1_074BEGN_18" localSheetId="3">SCDBPTASN1!$T$360</definedName>
    <definedName name="SCDBPTASN1_074BEGN_19" localSheetId="3">SCDBPTASN1!$U$360</definedName>
    <definedName name="SCDBPTASN1_074BEGN_2" localSheetId="3">SCDBPTASN1!$D$360</definedName>
    <definedName name="SCDBPTASN1_074BEGN_20" localSheetId="3">SCDBPTASN1!$V$360</definedName>
    <definedName name="SCDBPTASN1_074BEGN_21" localSheetId="3">SCDBPTASN1!$W$360</definedName>
    <definedName name="SCDBPTASN1_074BEGN_22" localSheetId="3">SCDBPTASN1!$X$360</definedName>
    <definedName name="SCDBPTASN1_074BEGN_23" localSheetId="3">SCDBPTASN1!$Y$360</definedName>
    <definedName name="SCDBPTASN1_074BEGN_24" localSheetId="3">SCDBPTASN1!$Z$360</definedName>
    <definedName name="SCDBPTASN1_074BEGN_25" localSheetId="3">SCDBPTASN1!$AA$360</definedName>
    <definedName name="SCDBPTASN1_074BEGN_3" localSheetId="3">SCDBPTASN1!$E$360</definedName>
    <definedName name="SCDBPTASN1_074BEGN_4" localSheetId="3">SCDBPTASN1!$F$360</definedName>
    <definedName name="SCDBPTASN1_074BEGN_5" localSheetId="3">SCDBPTASN1!$G$360</definedName>
    <definedName name="SCDBPTASN1_074BEGN_6" localSheetId="3">SCDBPTASN1!$H$360</definedName>
    <definedName name="SCDBPTASN1_074BEGN_7" localSheetId="3">SCDBPTASN1!$I$360</definedName>
    <definedName name="SCDBPTASN1_074BEGN_8" localSheetId="3">SCDBPTASN1!$J$360</definedName>
    <definedName name="SCDBPTASN1_074BEGN_9" localSheetId="3">SCDBPTASN1!$K$360</definedName>
    <definedName name="SCDBPTASN1_074ENDI_10" localSheetId="3">SCDBPTASN1!$L$362</definedName>
    <definedName name="SCDBPTASN1_074ENDI_11" localSheetId="3">SCDBPTASN1!$M$362</definedName>
    <definedName name="SCDBPTASN1_074ENDI_12" localSheetId="3">SCDBPTASN1!$N$362</definedName>
    <definedName name="SCDBPTASN1_074ENDI_13" localSheetId="3">SCDBPTASN1!$O$362</definedName>
    <definedName name="SCDBPTASN1_074ENDI_14" localSheetId="3">SCDBPTASN1!$P$362</definedName>
    <definedName name="SCDBPTASN1_074ENDI_15" localSheetId="3">SCDBPTASN1!$Q$362</definedName>
    <definedName name="SCDBPTASN1_074ENDI_16" localSheetId="3">SCDBPTASN1!$R$362</definedName>
    <definedName name="SCDBPTASN1_074ENDI_17" localSheetId="3">SCDBPTASN1!$S$362</definedName>
    <definedName name="SCDBPTASN1_074ENDI_18" localSheetId="3">SCDBPTASN1!$T$362</definedName>
    <definedName name="SCDBPTASN1_074ENDI_19" localSheetId="3">SCDBPTASN1!$U$362</definedName>
    <definedName name="SCDBPTASN1_074ENDI_2" localSheetId="3">SCDBPTASN1!$D$362</definedName>
    <definedName name="SCDBPTASN1_074ENDI_20" localSheetId="3">SCDBPTASN1!$V$362</definedName>
    <definedName name="SCDBPTASN1_074ENDI_21" localSheetId="3">SCDBPTASN1!$W$362</definedName>
    <definedName name="SCDBPTASN1_074ENDI_22" localSheetId="3">SCDBPTASN1!$X$362</definedName>
    <definedName name="SCDBPTASN1_074ENDI_23" localSheetId="3">SCDBPTASN1!$Y$362</definedName>
    <definedName name="SCDBPTASN1_074ENDI_24" localSheetId="3">SCDBPTASN1!$Z$362</definedName>
    <definedName name="SCDBPTASN1_074ENDI_25" localSheetId="3">SCDBPTASN1!$AA$362</definedName>
    <definedName name="SCDBPTASN1_074ENDI_3" localSheetId="3">SCDBPTASN1!$E$362</definedName>
    <definedName name="SCDBPTASN1_074ENDI_4" localSheetId="3">SCDBPTASN1!$F$362</definedName>
    <definedName name="SCDBPTASN1_074ENDI_5" localSheetId="3">SCDBPTASN1!$G$362</definedName>
    <definedName name="SCDBPTASN1_074ENDI_6" localSheetId="3">SCDBPTASN1!$H$362</definedName>
    <definedName name="SCDBPTASN1_074ENDI_7" localSheetId="3">SCDBPTASN1!$I$362</definedName>
    <definedName name="SCDBPTASN1_074ENDI_8" localSheetId="3">SCDBPTASN1!$J$362</definedName>
    <definedName name="SCDBPTASN1_074ENDI_9" localSheetId="3">SCDBPTASN1!$K$362</definedName>
    <definedName name="SCDBPTASN1_0750000_Range" localSheetId="3">SCDBPTASN1!$C$364:$AA$366</definedName>
    <definedName name="SCDBPTASN1_0759999_11" localSheetId="3">SCDBPTASN1!$M$367</definedName>
    <definedName name="SCDBPTASN1_0759999_12" localSheetId="3">SCDBPTASN1!$N$367</definedName>
    <definedName name="SCDBPTASN1_0759999_13" localSheetId="3">SCDBPTASN1!$O$367</definedName>
    <definedName name="SCDBPTASN1_0759999_14" localSheetId="3">SCDBPTASN1!$P$367</definedName>
    <definedName name="SCDBPTASN1_0759999_16" localSheetId="3">SCDBPTASN1!$R$367</definedName>
    <definedName name="SCDBPTASN1_0759999_17" localSheetId="3">SCDBPTASN1!$S$367</definedName>
    <definedName name="SCDBPTASN1_0759999_18" localSheetId="3">SCDBPTASN1!$T$367</definedName>
    <definedName name="SCDBPTASN1_0759999_19" localSheetId="3">SCDBPTASN1!$U$367</definedName>
    <definedName name="SCDBPTASN1_0759999_20" localSheetId="3">SCDBPTASN1!$V$367</definedName>
    <definedName name="SCDBPTASN1_0759999_21" localSheetId="3">SCDBPTASN1!$W$367</definedName>
    <definedName name="SCDBPTASN1_075BEGN_1" localSheetId="3">SCDBPTASN1!$C$364</definedName>
    <definedName name="SCDBPTASN1_075BEGN_10" localSheetId="3">SCDBPTASN1!$L$364</definedName>
    <definedName name="SCDBPTASN1_075BEGN_11" localSheetId="3">SCDBPTASN1!$M$364</definedName>
    <definedName name="SCDBPTASN1_075BEGN_12" localSheetId="3">SCDBPTASN1!$N$364</definedName>
    <definedName name="SCDBPTASN1_075BEGN_13" localSheetId="3">SCDBPTASN1!$O$364</definedName>
    <definedName name="SCDBPTASN1_075BEGN_14" localSheetId="3">SCDBPTASN1!$P$364</definedName>
    <definedName name="SCDBPTASN1_075BEGN_15" localSheetId="3">SCDBPTASN1!$Q$364</definedName>
    <definedName name="SCDBPTASN1_075BEGN_16" localSheetId="3">SCDBPTASN1!$R$364</definedName>
    <definedName name="SCDBPTASN1_075BEGN_17" localSheetId="3">SCDBPTASN1!$S$364</definedName>
    <definedName name="SCDBPTASN1_075BEGN_18" localSheetId="3">SCDBPTASN1!$T$364</definedName>
    <definedName name="SCDBPTASN1_075BEGN_19" localSheetId="3">SCDBPTASN1!$U$364</definedName>
    <definedName name="SCDBPTASN1_075BEGN_2" localSheetId="3">SCDBPTASN1!$D$364</definedName>
    <definedName name="SCDBPTASN1_075BEGN_20" localSheetId="3">SCDBPTASN1!$V$364</definedName>
    <definedName name="SCDBPTASN1_075BEGN_21" localSheetId="3">SCDBPTASN1!$W$364</definedName>
    <definedName name="SCDBPTASN1_075BEGN_22" localSheetId="3">SCDBPTASN1!$X$364</definedName>
    <definedName name="SCDBPTASN1_075BEGN_23" localSheetId="3">SCDBPTASN1!$Y$364</definedName>
    <definedName name="SCDBPTASN1_075BEGN_24" localSheetId="3">SCDBPTASN1!$Z$364</definedName>
    <definedName name="SCDBPTASN1_075BEGN_25" localSheetId="3">SCDBPTASN1!$AA$364</definedName>
    <definedName name="SCDBPTASN1_075BEGN_3" localSheetId="3">SCDBPTASN1!$E$364</definedName>
    <definedName name="SCDBPTASN1_075BEGN_4" localSheetId="3">SCDBPTASN1!$F$364</definedName>
    <definedName name="SCDBPTASN1_075BEGN_5" localSheetId="3">SCDBPTASN1!$G$364</definedName>
    <definedName name="SCDBPTASN1_075BEGN_6" localSheetId="3">SCDBPTASN1!$H$364</definedName>
    <definedName name="SCDBPTASN1_075BEGN_7" localSheetId="3">SCDBPTASN1!$I$364</definedName>
    <definedName name="SCDBPTASN1_075BEGN_8" localSheetId="3">SCDBPTASN1!$J$364</definedName>
    <definedName name="SCDBPTASN1_075BEGN_9" localSheetId="3">SCDBPTASN1!$K$364</definedName>
    <definedName name="SCDBPTASN1_075ENDI_10" localSheetId="3">SCDBPTASN1!$L$366</definedName>
    <definedName name="SCDBPTASN1_075ENDI_11" localSheetId="3">SCDBPTASN1!$M$366</definedName>
    <definedName name="SCDBPTASN1_075ENDI_12" localSheetId="3">SCDBPTASN1!$N$366</definedName>
    <definedName name="SCDBPTASN1_075ENDI_13" localSheetId="3">SCDBPTASN1!$O$366</definedName>
    <definedName name="SCDBPTASN1_075ENDI_14" localSheetId="3">SCDBPTASN1!$P$366</definedName>
    <definedName name="SCDBPTASN1_075ENDI_15" localSheetId="3">SCDBPTASN1!$Q$366</definedName>
    <definedName name="SCDBPTASN1_075ENDI_16" localSheetId="3">SCDBPTASN1!$R$366</definedName>
    <definedName name="SCDBPTASN1_075ENDI_17" localSheetId="3">SCDBPTASN1!$S$366</definedName>
    <definedName name="SCDBPTASN1_075ENDI_18" localSheetId="3">SCDBPTASN1!$T$366</definedName>
    <definedName name="SCDBPTASN1_075ENDI_19" localSheetId="3">SCDBPTASN1!$U$366</definedName>
    <definedName name="SCDBPTASN1_075ENDI_2" localSheetId="3">SCDBPTASN1!$D$366</definedName>
    <definedName name="SCDBPTASN1_075ENDI_20" localSheetId="3">SCDBPTASN1!$V$366</definedName>
    <definedName name="SCDBPTASN1_075ENDI_21" localSheetId="3">SCDBPTASN1!$W$366</definedName>
    <definedName name="SCDBPTASN1_075ENDI_22" localSheetId="3">SCDBPTASN1!$X$366</definedName>
    <definedName name="SCDBPTASN1_075ENDI_23" localSheetId="3">SCDBPTASN1!$Y$366</definedName>
    <definedName name="SCDBPTASN1_075ENDI_24" localSheetId="3">SCDBPTASN1!$Z$366</definedName>
    <definedName name="SCDBPTASN1_075ENDI_25" localSheetId="3">SCDBPTASN1!$AA$366</definedName>
    <definedName name="SCDBPTASN1_075ENDI_3" localSheetId="3">SCDBPTASN1!$E$366</definedName>
    <definedName name="SCDBPTASN1_075ENDI_4" localSheetId="3">SCDBPTASN1!$F$366</definedName>
    <definedName name="SCDBPTASN1_075ENDI_5" localSheetId="3">SCDBPTASN1!$G$366</definedName>
    <definedName name="SCDBPTASN1_075ENDI_6" localSheetId="3">SCDBPTASN1!$H$366</definedName>
    <definedName name="SCDBPTASN1_075ENDI_7" localSheetId="3">SCDBPTASN1!$I$366</definedName>
    <definedName name="SCDBPTASN1_075ENDI_8" localSheetId="3">SCDBPTASN1!$J$366</definedName>
    <definedName name="SCDBPTASN1_075ENDI_9" localSheetId="3">SCDBPTASN1!$K$366</definedName>
    <definedName name="SCDBPTASN1_0760000_Range" localSheetId="3">SCDBPTASN1!$C$368:$AA$370</definedName>
    <definedName name="SCDBPTASN1_0769999_11" localSheetId="3">SCDBPTASN1!$M$371</definedName>
    <definedName name="SCDBPTASN1_0769999_12" localSheetId="3">SCDBPTASN1!$N$371</definedName>
    <definedName name="SCDBPTASN1_0769999_13" localSheetId="3">SCDBPTASN1!$O$371</definedName>
    <definedName name="SCDBPTASN1_0769999_14" localSheetId="3">SCDBPTASN1!$P$371</definedName>
    <definedName name="SCDBPTASN1_0769999_16" localSheetId="3">SCDBPTASN1!$R$371</definedName>
    <definedName name="SCDBPTASN1_0769999_17" localSheetId="3">SCDBPTASN1!$S$371</definedName>
    <definedName name="SCDBPTASN1_0769999_18" localSheetId="3">SCDBPTASN1!$T$371</definedName>
    <definedName name="SCDBPTASN1_0769999_19" localSheetId="3">SCDBPTASN1!$U$371</definedName>
    <definedName name="SCDBPTASN1_0769999_20" localSheetId="3">SCDBPTASN1!$V$371</definedName>
    <definedName name="SCDBPTASN1_0769999_21" localSheetId="3">SCDBPTASN1!$W$371</definedName>
    <definedName name="SCDBPTASN1_076BEGN_1" localSheetId="3">SCDBPTASN1!$C$368</definedName>
    <definedName name="SCDBPTASN1_076BEGN_10" localSheetId="3">SCDBPTASN1!$L$368</definedName>
    <definedName name="SCDBPTASN1_076BEGN_11" localSheetId="3">SCDBPTASN1!$M$368</definedName>
    <definedName name="SCDBPTASN1_076BEGN_12" localSheetId="3">SCDBPTASN1!$N$368</definedName>
    <definedName name="SCDBPTASN1_076BEGN_13" localSheetId="3">SCDBPTASN1!$O$368</definedName>
    <definedName name="SCDBPTASN1_076BEGN_14" localSheetId="3">SCDBPTASN1!$P$368</definedName>
    <definedName name="SCDBPTASN1_076BEGN_15" localSheetId="3">SCDBPTASN1!$Q$368</definedName>
    <definedName name="SCDBPTASN1_076BEGN_16" localSheetId="3">SCDBPTASN1!$R$368</definedName>
    <definedName name="SCDBPTASN1_076BEGN_17" localSheetId="3">SCDBPTASN1!$S$368</definedName>
    <definedName name="SCDBPTASN1_076BEGN_18" localSheetId="3">SCDBPTASN1!$T$368</definedName>
    <definedName name="SCDBPTASN1_076BEGN_19" localSheetId="3">SCDBPTASN1!$U$368</definedName>
    <definedName name="SCDBPTASN1_076BEGN_2" localSheetId="3">SCDBPTASN1!$D$368</definedName>
    <definedName name="SCDBPTASN1_076BEGN_20" localSheetId="3">SCDBPTASN1!$V$368</definedName>
    <definedName name="SCDBPTASN1_076BEGN_21" localSheetId="3">SCDBPTASN1!$W$368</definedName>
    <definedName name="SCDBPTASN1_076BEGN_22" localSheetId="3">SCDBPTASN1!$X$368</definedName>
    <definedName name="SCDBPTASN1_076BEGN_23" localSheetId="3">SCDBPTASN1!$Y$368</definedName>
    <definedName name="SCDBPTASN1_076BEGN_24" localSheetId="3">SCDBPTASN1!$Z$368</definedName>
    <definedName name="SCDBPTASN1_076BEGN_25" localSheetId="3">SCDBPTASN1!$AA$368</definedName>
    <definedName name="SCDBPTASN1_076BEGN_3" localSheetId="3">SCDBPTASN1!$E$368</definedName>
    <definedName name="SCDBPTASN1_076BEGN_4" localSheetId="3">SCDBPTASN1!$F$368</definedName>
    <definedName name="SCDBPTASN1_076BEGN_5" localSheetId="3">SCDBPTASN1!$G$368</definedName>
    <definedName name="SCDBPTASN1_076BEGN_6" localSheetId="3">SCDBPTASN1!$H$368</definedName>
    <definedName name="SCDBPTASN1_076BEGN_7" localSheetId="3">SCDBPTASN1!$I$368</definedName>
    <definedName name="SCDBPTASN1_076BEGN_8" localSheetId="3">SCDBPTASN1!$J$368</definedName>
    <definedName name="SCDBPTASN1_076BEGN_9" localSheetId="3">SCDBPTASN1!$K$368</definedName>
    <definedName name="SCDBPTASN1_076ENDI_10" localSheetId="3">SCDBPTASN1!$L$370</definedName>
    <definedName name="SCDBPTASN1_076ENDI_11" localSheetId="3">SCDBPTASN1!$M$370</definedName>
    <definedName name="SCDBPTASN1_076ENDI_12" localSheetId="3">SCDBPTASN1!$N$370</definedName>
    <definedName name="SCDBPTASN1_076ENDI_13" localSheetId="3">SCDBPTASN1!$O$370</definedName>
    <definedName name="SCDBPTASN1_076ENDI_14" localSheetId="3">SCDBPTASN1!$P$370</definedName>
    <definedName name="SCDBPTASN1_076ENDI_15" localSheetId="3">SCDBPTASN1!$Q$370</definedName>
    <definedName name="SCDBPTASN1_076ENDI_16" localSheetId="3">SCDBPTASN1!$R$370</definedName>
    <definedName name="SCDBPTASN1_076ENDI_17" localSheetId="3">SCDBPTASN1!$S$370</definedName>
    <definedName name="SCDBPTASN1_076ENDI_18" localSheetId="3">SCDBPTASN1!$T$370</definedName>
    <definedName name="SCDBPTASN1_076ENDI_19" localSheetId="3">SCDBPTASN1!$U$370</definedName>
    <definedName name="SCDBPTASN1_076ENDI_2" localSheetId="3">SCDBPTASN1!$D$370</definedName>
    <definedName name="SCDBPTASN1_076ENDI_20" localSheetId="3">SCDBPTASN1!$V$370</definedName>
    <definedName name="SCDBPTASN1_076ENDI_21" localSheetId="3">SCDBPTASN1!$W$370</definedName>
    <definedName name="SCDBPTASN1_076ENDI_22" localSheetId="3">SCDBPTASN1!$X$370</definedName>
    <definedName name="SCDBPTASN1_076ENDI_23" localSheetId="3">SCDBPTASN1!$Y$370</definedName>
    <definedName name="SCDBPTASN1_076ENDI_24" localSheetId="3">SCDBPTASN1!$Z$370</definedName>
    <definedName name="SCDBPTASN1_076ENDI_25" localSheetId="3">SCDBPTASN1!$AA$370</definedName>
    <definedName name="SCDBPTASN1_076ENDI_3" localSheetId="3">SCDBPTASN1!$E$370</definedName>
    <definedName name="SCDBPTASN1_076ENDI_4" localSheetId="3">SCDBPTASN1!$F$370</definedName>
    <definedName name="SCDBPTASN1_076ENDI_5" localSheetId="3">SCDBPTASN1!$G$370</definedName>
    <definedName name="SCDBPTASN1_076ENDI_6" localSheetId="3">SCDBPTASN1!$H$370</definedName>
    <definedName name="SCDBPTASN1_076ENDI_7" localSheetId="3">SCDBPTASN1!$I$370</definedName>
    <definedName name="SCDBPTASN1_076ENDI_8" localSheetId="3">SCDBPTASN1!$J$370</definedName>
    <definedName name="SCDBPTASN1_076ENDI_9" localSheetId="3">SCDBPTASN1!$K$370</definedName>
    <definedName name="SCDBPTASN1_0779999_11" localSheetId="3">SCDBPTASN1!$M$372</definedName>
    <definedName name="SCDBPTASN1_0779999_12" localSheetId="3">SCDBPTASN1!$N$372</definedName>
    <definedName name="SCDBPTASN1_0779999_13" localSheetId="3">SCDBPTASN1!$O$372</definedName>
    <definedName name="SCDBPTASN1_0779999_14" localSheetId="3">SCDBPTASN1!$P$372</definedName>
    <definedName name="SCDBPTASN1_0779999_16" localSheetId="3">SCDBPTASN1!$R$372</definedName>
    <definedName name="SCDBPTASN1_0779999_17" localSheetId="3">SCDBPTASN1!$S$372</definedName>
    <definedName name="SCDBPTASN1_0779999_18" localSheetId="3">SCDBPTASN1!$T$372</definedName>
    <definedName name="SCDBPTASN1_0779999_19" localSheetId="3">SCDBPTASN1!$U$372</definedName>
    <definedName name="SCDBPTASN1_0779999_20" localSheetId="3">SCDBPTASN1!$V$372</definedName>
    <definedName name="SCDBPTASN1_0779999_21" localSheetId="3">SCDBPTASN1!$W$372</definedName>
    <definedName name="SCDBPTASN1_0789999_11" localSheetId="3">SCDBPTASN1!$M$373</definedName>
    <definedName name="SCDBPTASN1_0789999_12" localSheetId="3">SCDBPTASN1!$N$373</definedName>
    <definedName name="SCDBPTASN1_0789999_13" localSheetId="3">SCDBPTASN1!$O$373</definedName>
    <definedName name="SCDBPTASN1_0789999_14" localSheetId="3">SCDBPTASN1!$P$373</definedName>
    <definedName name="SCDBPTASN1_0789999_16" localSheetId="3">SCDBPTASN1!$R$373</definedName>
    <definedName name="SCDBPTASN1_0789999_17" localSheetId="3">SCDBPTASN1!$S$373</definedName>
    <definedName name="SCDBPTASN1_0789999_18" localSheetId="3">SCDBPTASN1!$T$373</definedName>
    <definedName name="SCDBPTASN1_0789999_19" localSheetId="3">SCDBPTASN1!$U$373</definedName>
    <definedName name="SCDBPTASN1_0789999_20" localSheetId="3">SCDBPTASN1!$V$373</definedName>
    <definedName name="SCDBPTASN1_0789999_21" localSheetId="3">SCDBPTASN1!$W$373</definedName>
    <definedName name="SCDBPTASN1_0799999_11" localSheetId="3">SCDBPTASN1!$M$374</definedName>
    <definedName name="SCDBPTASN1_0799999_12" localSheetId="3">SCDBPTASN1!$N$374</definedName>
    <definedName name="SCDBPTASN1_0799999_13" localSheetId="3">SCDBPTASN1!$O$374</definedName>
    <definedName name="SCDBPTASN1_0799999_14" localSheetId="3">SCDBPTASN1!$P$374</definedName>
    <definedName name="SCDBPTASN1_0799999_16" localSheetId="3">SCDBPTASN1!$R$374</definedName>
    <definedName name="SCDBPTASN1_0799999_17" localSheetId="3">SCDBPTASN1!$S$374</definedName>
    <definedName name="SCDBPTASN1_0799999_18" localSheetId="3">SCDBPTASN1!$T$374</definedName>
    <definedName name="SCDBPTASN1_0799999_19" localSheetId="3">SCDBPTASN1!$U$374</definedName>
    <definedName name="SCDBPTASN1_0799999_20" localSheetId="3">SCDBPTASN1!$V$374</definedName>
    <definedName name="SCDBPTASN1_0799999_21" localSheetId="3">SCDBPTASN1!$W$374</definedName>
    <definedName name="SCDBPTASN1_0809999_11" localSheetId="3">SCDBPTASN1!$M$375</definedName>
    <definedName name="SCDBPTASN1_0809999_12" localSheetId="3">SCDBPTASN1!$N$375</definedName>
    <definedName name="SCDBPTASN1_0809999_13" localSheetId="3">SCDBPTASN1!$O$375</definedName>
    <definedName name="SCDBPTASN1_0809999_14" localSheetId="3">SCDBPTASN1!$P$375</definedName>
    <definedName name="SCDBPTASN1_0809999_16" localSheetId="3">SCDBPTASN1!$R$375</definedName>
    <definedName name="SCDBPTASN1_0809999_17" localSheetId="3">SCDBPTASN1!$S$375</definedName>
    <definedName name="SCDBPTASN1_0809999_18" localSheetId="3">SCDBPTASN1!$T$375</definedName>
    <definedName name="SCDBPTASN1_0809999_19" localSheetId="3">SCDBPTASN1!$U$375</definedName>
    <definedName name="SCDBPTASN1_0809999_20" localSheetId="3">SCDBPTASN1!$V$375</definedName>
    <definedName name="SCDBPTASN1_0809999_21" localSheetId="3">SCDBPTASN1!$W$375</definedName>
    <definedName name="SCDBPTASN1_0819999_11" localSheetId="3">SCDBPTASN1!$M$376</definedName>
    <definedName name="SCDBPTASN1_0819999_12" localSheetId="3">SCDBPTASN1!$N$376</definedName>
    <definedName name="SCDBPTASN1_0819999_13" localSheetId="3">SCDBPTASN1!$O$376</definedName>
    <definedName name="SCDBPTASN1_0819999_14" localSheetId="3">SCDBPTASN1!$P$376</definedName>
    <definedName name="SCDBPTASN1_0819999_16" localSheetId="3">SCDBPTASN1!$R$376</definedName>
    <definedName name="SCDBPTASN1_0819999_17" localSheetId="3">SCDBPTASN1!$S$376</definedName>
    <definedName name="SCDBPTASN1_0819999_18" localSheetId="3">SCDBPTASN1!$T$376</definedName>
    <definedName name="SCDBPTASN1_0819999_19" localSheetId="3">SCDBPTASN1!$U$376</definedName>
    <definedName name="SCDBPTASN1_0819999_20" localSheetId="3">SCDBPTASN1!$V$376</definedName>
    <definedName name="SCDBPTASN1_0819999_21" localSheetId="3">SCDBPTASN1!$W$376</definedName>
    <definedName name="SCDBPTASN1_0829999_11" localSheetId="3">SCDBPTASN1!$M$377</definedName>
    <definedName name="SCDBPTASN1_0829999_12" localSheetId="3">SCDBPTASN1!$N$377</definedName>
    <definedName name="SCDBPTASN1_0829999_13" localSheetId="3">SCDBPTASN1!$O$377</definedName>
    <definedName name="SCDBPTASN1_0829999_14" localSheetId="3">SCDBPTASN1!$P$377</definedName>
    <definedName name="SCDBPTASN1_0829999_16" localSheetId="3">SCDBPTASN1!$R$377</definedName>
    <definedName name="SCDBPTASN1_0829999_17" localSheetId="3">SCDBPTASN1!$S$377</definedName>
    <definedName name="SCDBPTASN1_0829999_18" localSheetId="3">SCDBPTASN1!$T$377</definedName>
    <definedName name="SCDBPTASN1_0829999_19" localSheetId="3">SCDBPTASN1!$U$377</definedName>
    <definedName name="SCDBPTASN1_0829999_20" localSheetId="3">SCDBPTASN1!$V$377</definedName>
    <definedName name="SCDBPTASN1_0829999_21" localSheetId="3">SCDBPTASN1!$W$377</definedName>
    <definedName name="SCDBPTASN1_0839999_11" localSheetId="3">SCDBPTASN1!$M$378</definedName>
    <definedName name="SCDBPTASN1_0839999_12" localSheetId="3">SCDBPTASN1!$N$378</definedName>
    <definedName name="SCDBPTASN1_0839999_13" localSheetId="3">SCDBPTASN1!$O$378</definedName>
    <definedName name="SCDBPTASN1_0839999_14" localSheetId="3">SCDBPTASN1!$P$378</definedName>
    <definedName name="SCDBPTASN1_0839999_16" localSheetId="3">SCDBPTASN1!$R$378</definedName>
    <definedName name="SCDBPTASN1_0839999_17" localSheetId="3">SCDBPTASN1!$S$378</definedName>
    <definedName name="SCDBPTASN1_0839999_18" localSheetId="3">SCDBPTASN1!$T$378</definedName>
    <definedName name="SCDBPTASN1_0839999_19" localSheetId="3">SCDBPTASN1!$U$378</definedName>
    <definedName name="SCDBPTASN1_0839999_20" localSheetId="3">SCDBPTASN1!$V$378</definedName>
    <definedName name="SCDBPTASN1_0839999_21" localSheetId="3">SCDBPTASN1!$W$378</definedName>
    <definedName name="SCDBPTASN1_0849999_11" localSheetId="3">SCDBPTASN1!$M$379</definedName>
    <definedName name="SCDBPTASN1_0849999_12" localSheetId="3">SCDBPTASN1!$N$379</definedName>
    <definedName name="SCDBPTASN1_0849999_13" localSheetId="3">SCDBPTASN1!$O$379</definedName>
    <definedName name="SCDBPTASN1_0849999_14" localSheetId="3">SCDBPTASN1!$P$379</definedName>
    <definedName name="SCDBPTASN1_0849999_16" localSheetId="3">SCDBPTASN1!$R$379</definedName>
    <definedName name="SCDBPTASN1_0849999_17" localSheetId="3">SCDBPTASN1!$S$379</definedName>
    <definedName name="SCDBPTASN1_0849999_18" localSheetId="3">SCDBPTASN1!$T$379</definedName>
    <definedName name="SCDBPTASN1_0849999_19" localSheetId="3">SCDBPTASN1!$U$379</definedName>
    <definedName name="SCDBPTASN1_0849999_20" localSheetId="3">SCDBPTASN1!$V$379</definedName>
    <definedName name="SCDBPTASN1_0849999_21" localSheetId="3">SCDBPTASN1!$W$379</definedName>
    <definedName name="SCDBPTASN1_0850000_Range" localSheetId="3">SCDBPTASN1!$C$380:$AA$537</definedName>
    <definedName name="SCDBPTASN1_0850001_1" localSheetId="3">SCDBPTASN1!$C$381</definedName>
    <definedName name="SCDBPTASN1_0850001_10" localSheetId="3">SCDBPTASN1!$L$381</definedName>
    <definedName name="SCDBPTASN1_0850001_11" localSheetId="3">SCDBPTASN1!$M$381</definedName>
    <definedName name="SCDBPTASN1_0850001_12" localSheetId="3">SCDBPTASN1!$N$381</definedName>
    <definedName name="SCDBPTASN1_0850001_13" localSheetId="3">SCDBPTASN1!$O$381</definedName>
    <definedName name="SCDBPTASN1_0850001_14" localSheetId="3">SCDBPTASN1!$P$381</definedName>
    <definedName name="SCDBPTASN1_0850001_15" localSheetId="3">SCDBPTASN1!$Q$381</definedName>
    <definedName name="SCDBPTASN1_0850001_16" localSheetId="3">SCDBPTASN1!$R$381</definedName>
    <definedName name="SCDBPTASN1_0850001_17" localSheetId="3">SCDBPTASN1!$S$381</definedName>
    <definedName name="SCDBPTASN1_0850001_18" localSheetId="3">SCDBPTASN1!$T$381</definedName>
    <definedName name="SCDBPTASN1_0850001_19" localSheetId="3">SCDBPTASN1!$U$381</definedName>
    <definedName name="SCDBPTASN1_0850001_2" localSheetId="3">SCDBPTASN1!$D$381</definedName>
    <definedName name="SCDBPTASN1_0850001_20" localSheetId="3">SCDBPTASN1!$V$381</definedName>
    <definedName name="SCDBPTASN1_0850001_21" localSheetId="3">SCDBPTASN1!$W$381</definedName>
    <definedName name="SCDBPTASN1_0850001_22" localSheetId="3">SCDBPTASN1!$X$381</definedName>
    <definedName name="SCDBPTASN1_0850001_23" localSheetId="3">SCDBPTASN1!$Y$381</definedName>
    <definedName name="SCDBPTASN1_0850001_24" localSheetId="3">SCDBPTASN1!$Z$381</definedName>
    <definedName name="SCDBPTASN1_0850001_25" localSheetId="3">SCDBPTASN1!$AA$381</definedName>
    <definedName name="SCDBPTASN1_0850001_3" localSheetId="3">SCDBPTASN1!$E$381</definedName>
    <definedName name="SCDBPTASN1_0850001_4" localSheetId="3">SCDBPTASN1!$F$381</definedName>
    <definedName name="SCDBPTASN1_0850001_5" localSheetId="3">SCDBPTASN1!$G$381</definedName>
    <definedName name="SCDBPTASN1_0850001_6" localSheetId="3">SCDBPTASN1!$H$381</definedName>
    <definedName name="SCDBPTASN1_0850001_7" localSheetId="3">SCDBPTASN1!$I$381</definedName>
    <definedName name="SCDBPTASN1_0850001_8" localSheetId="3">SCDBPTASN1!$J$381</definedName>
    <definedName name="SCDBPTASN1_0850001_9" localSheetId="3">SCDBPTASN1!$K$381</definedName>
    <definedName name="SCDBPTASN1_0850101_1" localSheetId="3">SCDBPTASN1!$C$481</definedName>
    <definedName name="SCDBPTASN1_0850101_10" localSheetId="3">SCDBPTASN1!$L$481</definedName>
    <definedName name="SCDBPTASN1_0850101_11" localSheetId="3">SCDBPTASN1!$M$481</definedName>
    <definedName name="SCDBPTASN1_0850101_12" localSheetId="3">SCDBPTASN1!$N$481</definedName>
    <definedName name="SCDBPTASN1_0850101_13" localSheetId="3">SCDBPTASN1!$O$481</definedName>
    <definedName name="SCDBPTASN1_0850101_14" localSheetId="3">SCDBPTASN1!$P$481</definedName>
    <definedName name="SCDBPTASN1_0850101_15" localSheetId="3">SCDBPTASN1!$Q$481</definedName>
    <definedName name="SCDBPTASN1_0850101_16" localSheetId="3">SCDBPTASN1!$R$481</definedName>
    <definedName name="SCDBPTASN1_0850101_17" localSheetId="3">SCDBPTASN1!$S$481</definedName>
    <definedName name="SCDBPTASN1_0850101_18" localSheetId="3">SCDBPTASN1!$T$481</definedName>
    <definedName name="SCDBPTASN1_0850101_19" localSheetId="3">SCDBPTASN1!$U$481</definedName>
    <definedName name="SCDBPTASN1_0850101_2" localSheetId="3">SCDBPTASN1!$D$481</definedName>
    <definedName name="SCDBPTASN1_0850101_20" localSheetId="3">SCDBPTASN1!$V$481</definedName>
    <definedName name="SCDBPTASN1_0850101_21" localSheetId="3">SCDBPTASN1!$W$481</definedName>
    <definedName name="SCDBPTASN1_0850101_22" localSheetId="3">SCDBPTASN1!$X$481</definedName>
    <definedName name="SCDBPTASN1_0850101_23" localSheetId="3">SCDBPTASN1!$Y$481</definedName>
    <definedName name="SCDBPTASN1_0850101_24" localSheetId="3">SCDBPTASN1!$Z$481</definedName>
    <definedName name="SCDBPTASN1_0850101_25" localSheetId="3">SCDBPTASN1!$AA$481</definedName>
    <definedName name="SCDBPTASN1_0850101_3" localSheetId="3">SCDBPTASN1!$E$481</definedName>
    <definedName name="SCDBPTASN1_0850101_4" localSheetId="3">SCDBPTASN1!$F$481</definedName>
    <definedName name="SCDBPTASN1_0850101_5" localSheetId="3">SCDBPTASN1!$G$481</definedName>
    <definedName name="SCDBPTASN1_0850101_6" localSheetId="3">SCDBPTASN1!$H$481</definedName>
    <definedName name="SCDBPTASN1_0850101_7" localSheetId="3">SCDBPTASN1!$I$481</definedName>
    <definedName name="SCDBPTASN1_0850101_8" localSheetId="3">SCDBPTASN1!$J$481</definedName>
    <definedName name="SCDBPTASN1_0850101_9" localSheetId="3">SCDBPTASN1!$K$481</definedName>
    <definedName name="SCDBPTASN1_0859999_11" localSheetId="3">SCDBPTASN1!$M$538</definedName>
    <definedName name="SCDBPTASN1_0859999_12" localSheetId="3">SCDBPTASN1!$N$538</definedName>
    <definedName name="SCDBPTASN1_0859999_13" localSheetId="3">SCDBPTASN1!$O$538</definedName>
    <definedName name="SCDBPTASN1_0859999_14" localSheetId="3">SCDBPTASN1!$P$538</definedName>
    <definedName name="SCDBPTASN1_0859999_16" localSheetId="3">SCDBPTASN1!$R$538</definedName>
    <definedName name="SCDBPTASN1_0859999_17" localSheetId="3">SCDBPTASN1!$S$538</definedName>
    <definedName name="SCDBPTASN1_0859999_18" localSheetId="3">SCDBPTASN1!$T$538</definedName>
    <definedName name="SCDBPTASN1_0859999_19" localSheetId="3">SCDBPTASN1!$U$538</definedName>
    <definedName name="SCDBPTASN1_0859999_20" localSheetId="3">SCDBPTASN1!$V$538</definedName>
    <definedName name="SCDBPTASN1_0859999_21" localSheetId="3">SCDBPTASN1!$W$538</definedName>
    <definedName name="SCDBPTASN1_085BEGN_1" localSheetId="3">SCDBPTASN1!$C$380</definedName>
    <definedName name="SCDBPTASN1_085BEGN_10" localSheetId="3">SCDBPTASN1!$L$380</definedName>
    <definedName name="SCDBPTASN1_085BEGN_11" localSheetId="3">SCDBPTASN1!$M$380</definedName>
    <definedName name="SCDBPTASN1_085BEGN_12" localSheetId="3">SCDBPTASN1!$N$380</definedName>
    <definedName name="SCDBPTASN1_085BEGN_13" localSheetId="3">SCDBPTASN1!$O$380</definedName>
    <definedName name="SCDBPTASN1_085BEGN_14" localSheetId="3">SCDBPTASN1!$P$380</definedName>
    <definedName name="SCDBPTASN1_085BEGN_15" localSheetId="3">SCDBPTASN1!$Q$380</definedName>
    <definedName name="SCDBPTASN1_085BEGN_16" localSheetId="3">SCDBPTASN1!$R$380</definedName>
    <definedName name="SCDBPTASN1_085BEGN_17" localSheetId="3">SCDBPTASN1!$S$380</definedName>
    <definedName name="SCDBPTASN1_085BEGN_18" localSheetId="3">SCDBPTASN1!$T$380</definedName>
    <definedName name="SCDBPTASN1_085BEGN_19" localSheetId="3">SCDBPTASN1!$U$380</definedName>
    <definedName name="SCDBPTASN1_085BEGN_2" localSheetId="3">SCDBPTASN1!$D$380</definedName>
    <definedName name="SCDBPTASN1_085BEGN_20" localSheetId="3">SCDBPTASN1!$V$380</definedName>
    <definedName name="SCDBPTASN1_085BEGN_21" localSheetId="3">SCDBPTASN1!$W$380</definedName>
    <definedName name="SCDBPTASN1_085BEGN_22" localSheetId="3">SCDBPTASN1!$X$380</definedName>
    <definedName name="SCDBPTASN1_085BEGN_23" localSheetId="3">SCDBPTASN1!$Y$380</definedName>
    <definedName name="SCDBPTASN1_085BEGN_24" localSheetId="3">SCDBPTASN1!$Z$380</definedName>
    <definedName name="SCDBPTASN1_085BEGN_25" localSheetId="3">SCDBPTASN1!$AA$380</definedName>
    <definedName name="SCDBPTASN1_085BEGN_3" localSheetId="3">SCDBPTASN1!$E$380</definedName>
    <definedName name="SCDBPTASN1_085BEGN_4" localSheetId="3">SCDBPTASN1!$F$380</definedName>
    <definedName name="SCDBPTASN1_085BEGN_5" localSheetId="3">SCDBPTASN1!$G$380</definedName>
    <definedName name="SCDBPTASN1_085BEGN_6" localSheetId="3">SCDBPTASN1!$H$380</definedName>
    <definedName name="SCDBPTASN1_085BEGN_7" localSheetId="3">SCDBPTASN1!$I$380</definedName>
    <definedName name="SCDBPTASN1_085BEGN_8" localSheetId="3">SCDBPTASN1!$J$380</definedName>
    <definedName name="SCDBPTASN1_085BEGN_9" localSheetId="3">SCDBPTASN1!$K$380</definedName>
    <definedName name="SCDBPTASN1_085ENDI_10" localSheetId="3">SCDBPTASN1!$L$537</definedName>
    <definedName name="SCDBPTASN1_085ENDI_11" localSheetId="3">SCDBPTASN1!$M$537</definedName>
    <definedName name="SCDBPTASN1_085ENDI_12" localSheetId="3">SCDBPTASN1!$N$537</definedName>
    <definedName name="SCDBPTASN1_085ENDI_13" localSheetId="3">SCDBPTASN1!$O$537</definedName>
    <definedName name="SCDBPTASN1_085ENDI_14" localSheetId="3">SCDBPTASN1!$P$537</definedName>
    <definedName name="SCDBPTASN1_085ENDI_15" localSheetId="3">SCDBPTASN1!$Q$537</definedName>
    <definedName name="SCDBPTASN1_085ENDI_16" localSheetId="3">SCDBPTASN1!$R$537</definedName>
    <definedName name="SCDBPTASN1_085ENDI_17" localSheetId="3">SCDBPTASN1!$S$537</definedName>
    <definedName name="SCDBPTASN1_085ENDI_18" localSheetId="3">SCDBPTASN1!$T$537</definedName>
    <definedName name="SCDBPTASN1_085ENDI_19" localSheetId="3">SCDBPTASN1!$U$537</definedName>
    <definedName name="SCDBPTASN1_085ENDI_2" localSheetId="3">SCDBPTASN1!$D$537</definedName>
    <definedName name="SCDBPTASN1_085ENDI_20" localSheetId="3">SCDBPTASN1!$V$537</definedName>
    <definedName name="SCDBPTASN1_085ENDI_21" localSheetId="3">SCDBPTASN1!$W$537</definedName>
    <definedName name="SCDBPTASN1_085ENDI_22" localSheetId="3">SCDBPTASN1!$X$537</definedName>
    <definedName name="SCDBPTASN1_085ENDI_23" localSheetId="3">SCDBPTASN1!$Y$537</definedName>
    <definedName name="SCDBPTASN1_085ENDI_24" localSheetId="3">SCDBPTASN1!$Z$537</definedName>
    <definedName name="SCDBPTASN1_085ENDI_25" localSheetId="3">SCDBPTASN1!$AA$537</definedName>
    <definedName name="SCDBPTASN1_085ENDI_3" localSheetId="3">SCDBPTASN1!$E$537</definedName>
    <definedName name="SCDBPTASN1_085ENDI_4" localSheetId="3">SCDBPTASN1!$F$537</definedName>
    <definedName name="SCDBPTASN1_085ENDI_5" localSheetId="3">SCDBPTASN1!$G$537</definedName>
    <definedName name="SCDBPTASN1_085ENDI_6" localSheetId="3">SCDBPTASN1!$H$537</definedName>
    <definedName name="SCDBPTASN1_085ENDI_7" localSheetId="3">SCDBPTASN1!$I$537</definedName>
    <definedName name="SCDBPTASN1_085ENDI_8" localSheetId="3">SCDBPTASN1!$J$537</definedName>
    <definedName name="SCDBPTASN1_085ENDI_9" localSheetId="3">SCDBPTASN1!$K$537</definedName>
    <definedName name="SCDBPTASN1_0860000_Range" localSheetId="3">SCDBPTASN1!$C$539:$AA$541</definedName>
    <definedName name="SCDBPTASN1_0869999_11" localSheetId="3">SCDBPTASN1!$M$542</definedName>
    <definedName name="SCDBPTASN1_0869999_12" localSheetId="3">SCDBPTASN1!$N$542</definedName>
    <definedName name="SCDBPTASN1_0869999_13" localSheetId="3">SCDBPTASN1!$O$542</definedName>
    <definedName name="SCDBPTASN1_0869999_14" localSheetId="3">SCDBPTASN1!$P$542</definedName>
    <definedName name="SCDBPTASN1_0869999_16" localSheetId="3">SCDBPTASN1!$R$542</definedName>
    <definedName name="SCDBPTASN1_0869999_17" localSheetId="3">SCDBPTASN1!$S$542</definedName>
    <definedName name="SCDBPTASN1_0869999_18" localSheetId="3">SCDBPTASN1!$T$542</definedName>
    <definedName name="SCDBPTASN1_0869999_19" localSheetId="3">SCDBPTASN1!$U$542</definedName>
    <definedName name="SCDBPTASN1_0869999_20" localSheetId="3">SCDBPTASN1!$V$542</definedName>
    <definedName name="SCDBPTASN1_0869999_21" localSheetId="3">SCDBPTASN1!$W$542</definedName>
    <definedName name="SCDBPTASN1_086BEGN_1" localSheetId="3">SCDBPTASN1!$C$539</definedName>
    <definedName name="SCDBPTASN1_086BEGN_10" localSheetId="3">SCDBPTASN1!$L$539</definedName>
    <definedName name="SCDBPTASN1_086BEGN_11" localSheetId="3">SCDBPTASN1!$M$539</definedName>
    <definedName name="SCDBPTASN1_086BEGN_12" localSheetId="3">SCDBPTASN1!$N$539</definedName>
    <definedName name="SCDBPTASN1_086BEGN_13" localSheetId="3">SCDBPTASN1!$O$539</definedName>
    <definedName name="SCDBPTASN1_086BEGN_14" localSheetId="3">SCDBPTASN1!$P$539</definedName>
    <definedName name="SCDBPTASN1_086BEGN_15" localSheetId="3">SCDBPTASN1!$Q$539</definedName>
    <definedName name="SCDBPTASN1_086BEGN_16" localSheetId="3">SCDBPTASN1!$R$539</definedName>
    <definedName name="SCDBPTASN1_086BEGN_17" localSheetId="3">SCDBPTASN1!$S$539</definedName>
    <definedName name="SCDBPTASN1_086BEGN_18" localSheetId="3">SCDBPTASN1!$T$539</definedName>
    <definedName name="SCDBPTASN1_086BEGN_19" localSheetId="3">SCDBPTASN1!$U$539</definedName>
    <definedName name="SCDBPTASN1_086BEGN_2" localSheetId="3">SCDBPTASN1!$D$539</definedName>
    <definedName name="SCDBPTASN1_086BEGN_20" localSheetId="3">SCDBPTASN1!$V$539</definedName>
    <definedName name="SCDBPTASN1_086BEGN_21" localSheetId="3">SCDBPTASN1!$W$539</definedName>
    <definedName name="SCDBPTASN1_086BEGN_22" localSheetId="3">SCDBPTASN1!$X$539</definedName>
    <definedName name="SCDBPTASN1_086BEGN_23" localSheetId="3">SCDBPTASN1!$Y$539</definedName>
    <definedName name="SCDBPTASN1_086BEGN_24" localSheetId="3">SCDBPTASN1!$Z$539</definedName>
    <definedName name="SCDBPTASN1_086BEGN_25" localSheetId="3">SCDBPTASN1!$AA$539</definedName>
    <definedName name="SCDBPTASN1_086BEGN_3" localSheetId="3">SCDBPTASN1!$E$539</definedName>
    <definedName name="SCDBPTASN1_086BEGN_4" localSheetId="3">SCDBPTASN1!$F$539</definedName>
    <definedName name="SCDBPTASN1_086BEGN_5" localSheetId="3">SCDBPTASN1!$G$539</definedName>
    <definedName name="SCDBPTASN1_086BEGN_6" localSheetId="3">SCDBPTASN1!$H$539</definedName>
    <definedName name="SCDBPTASN1_086BEGN_7" localSheetId="3">SCDBPTASN1!$I$539</definedName>
    <definedName name="SCDBPTASN1_086BEGN_8" localSheetId="3">SCDBPTASN1!$J$539</definedName>
    <definedName name="SCDBPTASN1_086BEGN_9" localSheetId="3">SCDBPTASN1!$K$539</definedName>
    <definedName name="SCDBPTASN1_086ENDI_10" localSheetId="3">SCDBPTASN1!$L$541</definedName>
    <definedName name="SCDBPTASN1_086ENDI_11" localSheetId="3">SCDBPTASN1!$M$541</definedName>
    <definedName name="SCDBPTASN1_086ENDI_12" localSheetId="3">SCDBPTASN1!$N$541</definedName>
    <definedName name="SCDBPTASN1_086ENDI_13" localSheetId="3">SCDBPTASN1!$O$541</definedName>
    <definedName name="SCDBPTASN1_086ENDI_14" localSheetId="3">SCDBPTASN1!$P$541</definedName>
    <definedName name="SCDBPTASN1_086ENDI_15" localSheetId="3">SCDBPTASN1!$Q$541</definedName>
    <definedName name="SCDBPTASN1_086ENDI_16" localSheetId="3">SCDBPTASN1!$R$541</definedName>
    <definedName name="SCDBPTASN1_086ENDI_17" localSheetId="3">SCDBPTASN1!$S$541</definedName>
    <definedName name="SCDBPTASN1_086ENDI_18" localSheetId="3">SCDBPTASN1!$T$541</definedName>
    <definedName name="SCDBPTASN1_086ENDI_19" localSheetId="3">SCDBPTASN1!$U$541</definedName>
    <definedName name="SCDBPTASN1_086ENDI_2" localSheetId="3">SCDBPTASN1!$D$541</definedName>
    <definedName name="SCDBPTASN1_086ENDI_20" localSheetId="3">SCDBPTASN1!$V$541</definedName>
    <definedName name="SCDBPTASN1_086ENDI_21" localSheetId="3">SCDBPTASN1!$W$541</definedName>
    <definedName name="SCDBPTASN1_086ENDI_22" localSheetId="3">SCDBPTASN1!$X$541</definedName>
    <definedName name="SCDBPTASN1_086ENDI_23" localSheetId="3">SCDBPTASN1!$Y$541</definedName>
    <definedName name="SCDBPTASN1_086ENDI_24" localSheetId="3">SCDBPTASN1!$Z$541</definedName>
    <definedName name="SCDBPTASN1_086ENDI_25" localSheetId="3">SCDBPTASN1!$AA$541</definedName>
    <definedName name="SCDBPTASN1_086ENDI_3" localSheetId="3">SCDBPTASN1!$E$541</definedName>
    <definedName name="SCDBPTASN1_086ENDI_4" localSheetId="3">SCDBPTASN1!$F$541</definedName>
    <definedName name="SCDBPTASN1_086ENDI_5" localSheetId="3">SCDBPTASN1!$G$541</definedName>
    <definedName name="SCDBPTASN1_086ENDI_6" localSheetId="3">SCDBPTASN1!$H$541</definedName>
    <definedName name="SCDBPTASN1_086ENDI_7" localSheetId="3">SCDBPTASN1!$I$541</definedName>
    <definedName name="SCDBPTASN1_086ENDI_8" localSheetId="3">SCDBPTASN1!$J$541</definedName>
    <definedName name="SCDBPTASN1_086ENDI_9" localSheetId="3">SCDBPTASN1!$K$541</definedName>
    <definedName name="SCDBPTASN1_0870000_Range" localSheetId="3">SCDBPTASN1!$C$543:$AA$579</definedName>
    <definedName name="SCDBPTASN1_0870001_1" localSheetId="3">SCDBPTASN1!$C$544</definedName>
    <definedName name="SCDBPTASN1_0870001_10" localSheetId="3">SCDBPTASN1!$L$544</definedName>
    <definedName name="SCDBPTASN1_0870001_11" localSheetId="3">SCDBPTASN1!$M$544</definedName>
    <definedName name="SCDBPTASN1_0870001_12" localSheetId="3">SCDBPTASN1!$N$544</definedName>
    <definedName name="SCDBPTASN1_0870001_13" localSheetId="3">SCDBPTASN1!$O$544</definedName>
    <definedName name="SCDBPTASN1_0870001_14" localSheetId="3">SCDBPTASN1!$P$544</definedName>
    <definedName name="SCDBPTASN1_0870001_15" localSheetId="3">SCDBPTASN1!$Q$544</definedName>
    <definedName name="SCDBPTASN1_0870001_16" localSheetId="3">SCDBPTASN1!$R$544</definedName>
    <definedName name="SCDBPTASN1_0870001_17" localSheetId="3">SCDBPTASN1!$S$544</definedName>
    <definedName name="SCDBPTASN1_0870001_18" localSheetId="3">SCDBPTASN1!$T$544</definedName>
    <definedName name="SCDBPTASN1_0870001_19" localSheetId="3">SCDBPTASN1!$U$544</definedName>
    <definedName name="SCDBPTASN1_0870001_2" localSheetId="3">SCDBPTASN1!$D$544</definedName>
    <definedName name="SCDBPTASN1_0870001_20" localSheetId="3">SCDBPTASN1!$V$544</definedName>
    <definedName name="SCDBPTASN1_0870001_21" localSheetId="3">SCDBPTASN1!$W$544</definedName>
    <definedName name="SCDBPTASN1_0870001_22" localSheetId="3">SCDBPTASN1!$X$544</definedName>
    <definedName name="SCDBPTASN1_0870001_23" localSheetId="3">SCDBPTASN1!$Y$544</definedName>
    <definedName name="SCDBPTASN1_0870001_24" localSheetId="3">SCDBPTASN1!$Z$544</definedName>
    <definedName name="SCDBPTASN1_0870001_25" localSheetId="3">SCDBPTASN1!$AA$544</definedName>
    <definedName name="SCDBPTASN1_0870001_3" localSheetId="3">SCDBPTASN1!$E$544</definedName>
    <definedName name="SCDBPTASN1_0870001_4" localSheetId="3">SCDBPTASN1!$F$544</definedName>
    <definedName name="SCDBPTASN1_0870001_5" localSheetId="3">SCDBPTASN1!$G$544</definedName>
    <definedName name="SCDBPTASN1_0870001_6" localSheetId="3">SCDBPTASN1!$H$544</definedName>
    <definedName name="SCDBPTASN1_0870001_7" localSheetId="3">SCDBPTASN1!$I$544</definedName>
    <definedName name="SCDBPTASN1_0870001_8" localSheetId="3">SCDBPTASN1!$J$544</definedName>
    <definedName name="SCDBPTASN1_0870001_9" localSheetId="3">SCDBPTASN1!$K$544</definedName>
    <definedName name="SCDBPTASN1_0879999_11" localSheetId="3">SCDBPTASN1!$M$580</definedName>
    <definedName name="SCDBPTASN1_0879999_12" localSheetId="3">SCDBPTASN1!$N$580</definedName>
    <definedName name="SCDBPTASN1_0879999_13" localSheetId="3">SCDBPTASN1!$O$580</definedName>
    <definedName name="SCDBPTASN1_0879999_14" localSheetId="3">SCDBPTASN1!$P$580</definedName>
    <definedName name="SCDBPTASN1_0879999_16" localSheetId="3">SCDBPTASN1!$R$580</definedName>
    <definedName name="SCDBPTASN1_0879999_17" localSheetId="3">SCDBPTASN1!$S$580</definedName>
    <definedName name="SCDBPTASN1_0879999_18" localSheetId="3">SCDBPTASN1!$T$580</definedName>
    <definedName name="SCDBPTASN1_0879999_19" localSheetId="3">SCDBPTASN1!$U$580</definedName>
    <definedName name="SCDBPTASN1_0879999_20" localSheetId="3">SCDBPTASN1!$V$580</definedName>
    <definedName name="SCDBPTASN1_0879999_21" localSheetId="3">SCDBPTASN1!$W$580</definedName>
    <definedName name="SCDBPTASN1_087BEGN_1" localSheetId="3">SCDBPTASN1!$C$543</definedName>
    <definedName name="SCDBPTASN1_087BEGN_10" localSheetId="3">SCDBPTASN1!$L$543</definedName>
    <definedName name="SCDBPTASN1_087BEGN_11" localSheetId="3">SCDBPTASN1!$M$543</definedName>
    <definedName name="SCDBPTASN1_087BEGN_12" localSheetId="3">SCDBPTASN1!$N$543</definedName>
    <definedName name="SCDBPTASN1_087BEGN_13" localSheetId="3">SCDBPTASN1!$O$543</definedName>
    <definedName name="SCDBPTASN1_087BEGN_14" localSheetId="3">SCDBPTASN1!$P$543</definedName>
    <definedName name="SCDBPTASN1_087BEGN_15" localSheetId="3">SCDBPTASN1!$Q$543</definedName>
    <definedName name="SCDBPTASN1_087BEGN_16" localSheetId="3">SCDBPTASN1!$R$543</definedName>
    <definedName name="SCDBPTASN1_087BEGN_17" localSheetId="3">SCDBPTASN1!$S$543</definedName>
    <definedName name="SCDBPTASN1_087BEGN_18" localSheetId="3">SCDBPTASN1!$T$543</definedName>
    <definedName name="SCDBPTASN1_087BEGN_19" localSheetId="3">SCDBPTASN1!$U$543</definedName>
    <definedName name="SCDBPTASN1_087BEGN_2" localSheetId="3">SCDBPTASN1!$D$543</definedName>
    <definedName name="SCDBPTASN1_087BEGN_20" localSheetId="3">SCDBPTASN1!$V$543</definedName>
    <definedName name="SCDBPTASN1_087BEGN_21" localSheetId="3">SCDBPTASN1!$W$543</definedName>
    <definedName name="SCDBPTASN1_087BEGN_22" localSheetId="3">SCDBPTASN1!$X$543</definedName>
    <definedName name="SCDBPTASN1_087BEGN_23" localSheetId="3">SCDBPTASN1!$Y$543</definedName>
    <definedName name="SCDBPTASN1_087BEGN_24" localSheetId="3">SCDBPTASN1!$Z$543</definedName>
    <definedName name="SCDBPTASN1_087BEGN_25" localSheetId="3">SCDBPTASN1!$AA$543</definedName>
    <definedName name="SCDBPTASN1_087BEGN_3" localSheetId="3">SCDBPTASN1!$E$543</definedName>
    <definedName name="SCDBPTASN1_087BEGN_4" localSheetId="3">SCDBPTASN1!$F$543</definedName>
    <definedName name="SCDBPTASN1_087BEGN_5" localSheetId="3">SCDBPTASN1!$G$543</definedName>
    <definedName name="SCDBPTASN1_087BEGN_6" localSheetId="3">SCDBPTASN1!$H$543</definedName>
    <definedName name="SCDBPTASN1_087BEGN_7" localSheetId="3">SCDBPTASN1!$I$543</definedName>
    <definedName name="SCDBPTASN1_087BEGN_8" localSheetId="3">SCDBPTASN1!$J$543</definedName>
    <definedName name="SCDBPTASN1_087BEGN_9" localSheetId="3">SCDBPTASN1!$K$543</definedName>
    <definedName name="SCDBPTASN1_087ENDI_10" localSheetId="3">SCDBPTASN1!$L$579</definedName>
    <definedName name="SCDBPTASN1_087ENDI_11" localSheetId="3">SCDBPTASN1!$M$579</definedName>
    <definedName name="SCDBPTASN1_087ENDI_12" localSheetId="3">SCDBPTASN1!$N$579</definedName>
    <definedName name="SCDBPTASN1_087ENDI_13" localSheetId="3">SCDBPTASN1!$O$579</definedName>
    <definedName name="SCDBPTASN1_087ENDI_14" localSheetId="3">SCDBPTASN1!$P$579</definedName>
    <definedName name="SCDBPTASN1_087ENDI_15" localSheetId="3">SCDBPTASN1!$Q$579</definedName>
    <definedName name="SCDBPTASN1_087ENDI_16" localSheetId="3">SCDBPTASN1!$R$579</definedName>
    <definedName name="SCDBPTASN1_087ENDI_17" localSheetId="3">SCDBPTASN1!$S$579</definedName>
    <definedName name="SCDBPTASN1_087ENDI_18" localSheetId="3">SCDBPTASN1!$T$579</definedName>
    <definedName name="SCDBPTASN1_087ENDI_19" localSheetId="3">SCDBPTASN1!$U$579</definedName>
    <definedName name="SCDBPTASN1_087ENDI_2" localSheetId="3">SCDBPTASN1!$D$579</definedName>
    <definedName name="SCDBPTASN1_087ENDI_20" localSheetId="3">SCDBPTASN1!$V$579</definedName>
    <definedName name="SCDBPTASN1_087ENDI_21" localSheetId="3">SCDBPTASN1!$W$579</definedName>
    <definedName name="SCDBPTASN1_087ENDI_22" localSheetId="3">SCDBPTASN1!$X$579</definedName>
    <definedName name="SCDBPTASN1_087ENDI_23" localSheetId="3">SCDBPTASN1!$Y$579</definedName>
    <definedName name="SCDBPTASN1_087ENDI_24" localSheetId="3">SCDBPTASN1!$Z$579</definedName>
    <definedName name="SCDBPTASN1_087ENDI_25" localSheetId="3">SCDBPTASN1!$AA$579</definedName>
    <definedName name="SCDBPTASN1_087ENDI_3" localSheetId="3">SCDBPTASN1!$E$579</definedName>
    <definedName name="SCDBPTASN1_087ENDI_4" localSheetId="3">SCDBPTASN1!$F$579</definedName>
    <definedName name="SCDBPTASN1_087ENDI_5" localSheetId="3">SCDBPTASN1!$G$579</definedName>
    <definedName name="SCDBPTASN1_087ENDI_6" localSheetId="3">SCDBPTASN1!$H$579</definedName>
    <definedName name="SCDBPTASN1_087ENDI_7" localSheetId="3">SCDBPTASN1!$I$579</definedName>
    <definedName name="SCDBPTASN1_087ENDI_8" localSheetId="3">SCDBPTASN1!$J$579</definedName>
    <definedName name="SCDBPTASN1_087ENDI_9" localSheetId="3">SCDBPTASN1!$K$579</definedName>
    <definedName name="SCDBPTASN1_0880000_Range" localSheetId="3">SCDBPTASN1!$C$581:$AA$583</definedName>
    <definedName name="SCDBPTASN1_0889999_11" localSheetId="3">SCDBPTASN1!$M$584</definedName>
    <definedName name="SCDBPTASN1_0889999_12" localSheetId="3">SCDBPTASN1!$N$584</definedName>
    <definedName name="SCDBPTASN1_0889999_13" localSheetId="3">SCDBPTASN1!$O$584</definedName>
    <definedName name="SCDBPTASN1_0889999_14" localSheetId="3">SCDBPTASN1!$P$584</definedName>
    <definedName name="SCDBPTASN1_0889999_16" localSheetId="3">SCDBPTASN1!$R$584</definedName>
    <definedName name="SCDBPTASN1_0889999_17" localSheetId="3">SCDBPTASN1!$S$584</definedName>
    <definedName name="SCDBPTASN1_0889999_18" localSheetId="3">SCDBPTASN1!$T$584</definedName>
    <definedName name="SCDBPTASN1_0889999_19" localSheetId="3">SCDBPTASN1!$U$584</definedName>
    <definedName name="SCDBPTASN1_0889999_20" localSheetId="3">SCDBPTASN1!$V$584</definedName>
    <definedName name="SCDBPTASN1_0889999_21" localSheetId="3">SCDBPTASN1!$W$584</definedName>
    <definedName name="SCDBPTASN1_088BEGN_1" localSheetId="3">SCDBPTASN1!$C$581</definedName>
    <definedName name="SCDBPTASN1_088BEGN_10" localSheetId="3">SCDBPTASN1!$L$581</definedName>
    <definedName name="SCDBPTASN1_088BEGN_11" localSheetId="3">SCDBPTASN1!$M$581</definedName>
    <definedName name="SCDBPTASN1_088BEGN_12" localSheetId="3">SCDBPTASN1!$N$581</definedName>
    <definedName name="SCDBPTASN1_088BEGN_13" localSheetId="3">SCDBPTASN1!$O$581</definedName>
    <definedName name="SCDBPTASN1_088BEGN_14" localSheetId="3">SCDBPTASN1!$P$581</definedName>
    <definedName name="SCDBPTASN1_088BEGN_15" localSheetId="3">SCDBPTASN1!$Q$581</definedName>
    <definedName name="SCDBPTASN1_088BEGN_16" localSheetId="3">SCDBPTASN1!$R$581</definedName>
    <definedName name="SCDBPTASN1_088BEGN_17" localSheetId="3">SCDBPTASN1!$S$581</definedName>
    <definedName name="SCDBPTASN1_088BEGN_18" localSheetId="3">SCDBPTASN1!$T$581</definedName>
    <definedName name="SCDBPTASN1_088BEGN_19" localSheetId="3">SCDBPTASN1!$U$581</definedName>
    <definedName name="SCDBPTASN1_088BEGN_2" localSheetId="3">SCDBPTASN1!$D$581</definedName>
    <definedName name="SCDBPTASN1_088BEGN_20" localSheetId="3">SCDBPTASN1!$V$581</definedName>
    <definedName name="SCDBPTASN1_088BEGN_21" localSheetId="3">SCDBPTASN1!$W$581</definedName>
    <definedName name="SCDBPTASN1_088BEGN_22" localSheetId="3">SCDBPTASN1!$X$581</definedName>
    <definedName name="SCDBPTASN1_088BEGN_23" localSheetId="3">SCDBPTASN1!$Y$581</definedName>
    <definedName name="SCDBPTASN1_088BEGN_24" localSheetId="3">SCDBPTASN1!$Z$581</definedName>
    <definedName name="SCDBPTASN1_088BEGN_25" localSheetId="3">SCDBPTASN1!$AA$581</definedName>
    <definedName name="SCDBPTASN1_088BEGN_3" localSheetId="3">SCDBPTASN1!$E$581</definedName>
    <definedName name="SCDBPTASN1_088BEGN_4" localSheetId="3">SCDBPTASN1!$F$581</definedName>
    <definedName name="SCDBPTASN1_088BEGN_5" localSheetId="3">SCDBPTASN1!$G$581</definedName>
    <definedName name="SCDBPTASN1_088BEGN_6" localSheetId="3">SCDBPTASN1!$H$581</definedName>
    <definedName name="SCDBPTASN1_088BEGN_7" localSheetId="3">SCDBPTASN1!$I$581</definedName>
    <definedName name="SCDBPTASN1_088BEGN_8" localSheetId="3">SCDBPTASN1!$J$581</definedName>
    <definedName name="SCDBPTASN1_088BEGN_9" localSheetId="3">SCDBPTASN1!$K$581</definedName>
    <definedName name="SCDBPTASN1_088ENDI_10" localSheetId="3">SCDBPTASN1!$L$583</definedName>
    <definedName name="SCDBPTASN1_088ENDI_11" localSheetId="3">SCDBPTASN1!$M$583</definedName>
    <definedName name="SCDBPTASN1_088ENDI_12" localSheetId="3">SCDBPTASN1!$N$583</definedName>
    <definedName name="SCDBPTASN1_088ENDI_13" localSheetId="3">SCDBPTASN1!$O$583</definedName>
    <definedName name="SCDBPTASN1_088ENDI_14" localSheetId="3">SCDBPTASN1!$P$583</definedName>
    <definedName name="SCDBPTASN1_088ENDI_15" localSheetId="3">SCDBPTASN1!$Q$583</definedName>
    <definedName name="SCDBPTASN1_088ENDI_16" localSheetId="3">SCDBPTASN1!$R$583</definedName>
    <definedName name="SCDBPTASN1_088ENDI_17" localSheetId="3">SCDBPTASN1!$S$583</definedName>
    <definedName name="SCDBPTASN1_088ENDI_18" localSheetId="3">SCDBPTASN1!$T$583</definedName>
    <definedName name="SCDBPTASN1_088ENDI_19" localSheetId="3">SCDBPTASN1!$U$583</definedName>
    <definedName name="SCDBPTASN1_088ENDI_2" localSheetId="3">SCDBPTASN1!$D$583</definedName>
    <definedName name="SCDBPTASN1_088ENDI_20" localSheetId="3">SCDBPTASN1!$V$583</definedName>
    <definedName name="SCDBPTASN1_088ENDI_21" localSheetId="3">SCDBPTASN1!$W$583</definedName>
    <definedName name="SCDBPTASN1_088ENDI_22" localSheetId="3">SCDBPTASN1!$X$583</definedName>
    <definedName name="SCDBPTASN1_088ENDI_23" localSheetId="3">SCDBPTASN1!$Y$583</definedName>
    <definedName name="SCDBPTASN1_088ENDI_24" localSheetId="3">SCDBPTASN1!$Z$583</definedName>
    <definedName name="SCDBPTASN1_088ENDI_25" localSheetId="3">SCDBPTASN1!$AA$583</definedName>
    <definedName name="SCDBPTASN1_088ENDI_3" localSheetId="3">SCDBPTASN1!$E$583</definedName>
    <definedName name="SCDBPTASN1_088ENDI_4" localSheetId="3">SCDBPTASN1!$F$583</definedName>
    <definedName name="SCDBPTASN1_088ENDI_5" localSheetId="3">SCDBPTASN1!$G$583</definedName>
    <definedName name="SCDBPTASN1_088ENDI_6" localSheetId="3">SCDBPTASN1!$H$583</definedName>
    <definedName name="SCDBPTASN1_088ENDI_7" localSheetId="3">SCDBPTASN1!$I$583</definedName>
    <definedName name="SCDBPTASN1_088ENDI_8" localSheetId="3">SCDBPTASN1!$J$583</definedName>
    <definedName name="SCDBPTASN1_088ENDI_9" localSheetId="3">SCDBPTASN1!$K$583</definedName>
    <definedName name="SCDBPTASN1_0890000_Range" localSheetId="3">SCDBPTASN1!$C$585:$AA$587</definedName>
    <definedName name="SCDBPTASN1_0899999_11" localSheetId="3">SCDBPTASN1!$M$588</definedName>
    <definedName name="SCDBPTASN1_0899999_12" localSheetId="3">SCDBPTASN1!$N$588</definedName>
    <definedName name="SCDBPTASN1_0899999_13" localSheetId="3">SCDBPTASN1!$O$588</definedName>
    <definedName name="SCDBPTASN1_0899999_14" localSheetId="3">SCDBPTASN1!$P$588</definedName>
    <definedName name="SCDBPTASN1_0899999_16" localSheetId="3">SCDBPTASN1!$R$588</definedName>
    <definedName name="SCDBPTASN1_0899999_17" localSheetId="3">SCDBPTASN1!$S$588</definedName>
    <definedName name="SCDBPTASN1_0899999_18" localSheetId="3">SCDBPTASN1!$T$588</definedName>
    <definedName name="SCDBPTASN1_0899999_19" localSheetId="3">SCDBPTASN1!$U$588</definedName>
    <definedName name="SCDBPTASN1_0899999_20" localSheetId="3">SCDBPTASN1!$V$588</definedName>
    <definedName name="SCDBPTASN1_0899999_21" localSheetId="3">SCDBPTASN1!$W$588</definedName>
    <definedName name="SCDBPTASN1_089BEGN_1" localSheetId="3">SCDBPTASN1!$C$585</definedName>
    <definedName name="SCDBPTASN1_089BEGN_10" localSheetId="3">SCDBPTASN1!$L$585</definedName>
    <definedName name="SCDBPTASN1_089BEGN_11" localSheetId="3">SCDBPTASN1!$M$585</definedName>
    <definedName name="SCDBPTASN1_089BEGN_12" localSheetId="3">SCDBPTASN1!$N$585</definedName>
    <definedName name="SCDBPTASN1_089BEGN_13" localSheetId="3">SCDBPTASN1!$O$585</definedName>
    <definedName name="SCDBPTASN1_089BEGN_14" localSheetId="3">SCDBPTASN1!$P$585</definedName>
    <definedName name="SCDBPTASN1_089BEGN_15" localSheetId="3">SCDBPTASN1!$Q$585</definedName>
    <definedName name="SCDBPTASN1_089BEGN_16" localSheetId="3">SCDBPTASN1!$R$585</definedName>
    <definedName name="SCDBPTASN1_089BEGN_17" localSheetId="3">SCDBPTASN1!$S$585</definedName>
    <definedName name="SCDBPTASN1_089BEGN_18" localSheetId="3">SCDBPTASN1!$T$585</definedName>
    <definedName name="SCDBPTASN1_089BEGN_19" localSheetId="3">SCDBPTASN1!$U$585</definedName>
    <definedName name="SCDBPTASN1_089BEGN_2" localSheetId="3">SCDBPTASN1!$D$585</definedName>
    <definedName name="SCDBPTASN1_089BEGN_20" localSheetId="3">SCDBPTASN1!$V$585</definedName>
    <definedName name="SCDBPTASN1_089BEGN_21" localSheetId="3">SCDBPTASN1!$W$585</definedName>
    <definedName name="SCDBPTASN1_089BEGN_22" localSheetId="3">SCDBPTASN1!$X$585</definedName>
    <definedName name="SCDBPTASN1_089BEGN_23" localSheetId="3">SCDBPTASN1!$Y$585</definedName>
    <definedName name="SCDBPTASN1_089BEGN_24" localSheetId="3">SCDBPTASN1!$Z$585</definedName>
    <definedName name="SCDBPTASN1_089BEGN_25" localSheetId="3">SCDBPTASN1!$AA$585</definedName>
    <definedName name="SCDBPTASN1_089BEGN_3" localSheetId="3">SCDBPTASN1!$E$585</definedName>
    <definedName name="SCDBPTASN1_089BEGN_4" localSheetId="3">SCDBPTASN1!$F$585</definedName>
    <definedName name="SCDBPTASN1_089BEGN_5" localSheetId="3">SCDBPTASN1!$G$585</definedName>
    <definedName name="SCDBPTASN1_089BEGN_6" localSheetId="3">SCDBPTASN1!$H$585</definedName>
    <definedName name="SCDBPTASN1_089BEGN_7" localSheetId="3">SCDBPTASN1!$I$585</definedName>
    <definedName name="SCDBPTASN1_089BEGN_8" localSheetId="3">SCDBPTASN1!$J$585</definedName>
    <definedName name="SCDBPTASN1_089BEGN_9" localSheetId="3">SCDBPTASN1!$K$585</definedName>
    <definedName name="SCDBPTASN1_089ENDI_10" localSheetId="3">SCDBPTASN1!$L$587</definedName>
    <definedName name="SCDBPTASN1_089ENDI_11" localSheetId="3">SCDBPTASN1!$M$587</definedName>
    <definedName name="SCDBPTASN1_089ENDI_12" localSheetId="3">SCDBPTASN1!$N$587</definedName>
    <definedName name="SCDBPTASN1_089ENDI_13" localSheetId="3">SCDBPTASN1!$O$587</definedName>
    <definedName name="SCDBPTASN1_089ENDI_14" localSheetId="3">SCDBPTASN1!$P$587</definedName>
    <definedName name="SCDBPTASN1_089ENDI_15" localSheetId="3">SCDBPTASN1!$Q$587</definedName>
    <definedName name="SCDBPTASN1_089ENDI_16" localSheetId="3">SCDBPTASN1!$R$587</definedName>
    <definedName name="SCDBPTASN1_089ENDI_17" localSheetId="3">SCDBPTASN1!$S$587</definedName>
    <definedName name="SCDBPTASN1_089ENDI_18" localSheetId="3">SCDBPTASN1!$T$587</definedName>
    <definedName name="SCDBPTASN1_089ENDI_19" localSheetId="3">SCDBPTASN1!$U$587</definedName>
    <definedName name="SCDBPTASN1_089ENDI_2" localSheetId="3">SCDBPTASN1!$D$587</definedName>
    <definedName name="SCDBPTASN1_089ENDI_20" localSheetId="3">SCDBPTASN1!$V$587</definedName>
    <definedName name="SCDBPTASN1_089ENDI_21" localSheetId="3">SCDBPTASN1!$W$587</definedName>
    <definedName name="SCDBPTASN1_089ENDI_22" localSheetId="3">SCDBPTASN1!$X$587</definedName>
    <definedName name="SCDBPTASN1_089ENDI_23" localSheetId="3">SCDBPTASN1!$Y$587</definedName>
    <definedName name="SCDBPTASN1_089ENDI_24" localSheetId="3">SCDBPTASN1!$Z$587</definedName>
    <definedName name="SCDBPTASN1_089ENDI_25" localSheetId="3">SCDBPTASN1!$AA$587</definedName>
    <definedName name="SCDBPTASN1_089ENDI_3" localSheetId="3">SCDBPTASN1!$E$587</definedName>
    <definedName name="SCDBPTASN1_089ENDI_4" localSheetId="3">SCDBPTASN1!$F$587</definedName>
    <definedName name="SCDBPTASN1_089ENDI_5" localSheetId="3">SCDBPTASN1!$G$587</definedName>
    <definedName name="SCDBPTASN1_089ENDI_6" localSheetId="3">SCDBPTASN1!$H$587</definedName>
    <definedName name="SCDBPTASN1_089ENDI_7" localSheetId="3">SCDBPTASN1!$I$587</definedName>
    <definedName name="SCDBPTASN1_089ENDI_8" localSheetId="3">SCDBPTASN1!$J$587</definedName>
    <definedName name="SCDBPTASN1_089ENDI_9" localSheetId="3">SCDBPTASN1!$K$587</definedName>
    <definedName name="SCDBPTASN1_0909999_11" localSheetId="3">SCDBPTASN1!$M$589</definedName>
    <definedName name="SCDBPTASN1_0909999_12" localSheetId="3">SCDBPTASN1!$N$589</definedName>
    <definedName name="SCDBPTASN1_0909999_13" localSheetId="3">SCDBPTASN1!$O$589</definedName>
    <definedName name="SCDBPTASN1_0909999_14" localSheetId="3">SCDBPTASN1!$P$589</definedName>
    <definedName name="SCDBPTASN1_0909999_16" localSheetId="3">SCDBPTASN1!$R$589</definedName>
    <definedName name="SCDBPTASN1_0909999_17" localSheetId="3">SCDBPTASN1!$S$589</definedName>
    <definedName name="SCDBPTASN1_0909999_18" localSheetId="3">SCDBPTASN1!$T$589</definedName>
    <definedName name="SCDBPTASN1_0909999_19" localSheetId="3">SCDBPTASN1!$U$589</definedName>
    <definedName name="SCDBPTASN1_0909999_20" localSheetId="3">SCDBPTASN1!$V$589</definedName>
    <definedName name="SCDBPTASN1_0909999_21" localSheetId="3">SCDBPTASN1!$W$589</definedName>
    <definedName name="SCDBPTASN1_0910000_Range" localSheetId="3">SCDBPTASN1!$C$590:$AA$1166</definedName>
    <definedName name="SCDBPTASN1_0910001_1" localSheetId="3">SCDBPTASN1!$C$591</definedName>
    <definedName name="SCDBPTASN1_0910001_10" localSheetId="3">SCDBPTASN1!$L$591</definedName>
    <definedName name="SCDBPTASN1_0910001_11" localSheetId="3">SCDBPTASN1!$M$591</definedName>
    <definedName name="SCDBPTASN1_0910001_12" localSheetId="3">SCDBPTASN1!$N$591</definedName>
    <definedName name="SCDBPTASN1_0910001_13" localSheetId="3">SCDBPTASN1!$O$591</definedName>
    <definedName name="SCDBPTASN1_0910001_14" localSheetId="3">SCDBPTASN1!$P$591</definedName>
    <definedName name="SCDBPTASN1_0910001_15" localSheetId="3">SCDBPTASN1!$Q$591</definedName>
    <definedName name="SCDBPTASN1_0910001_16" localSheetId="3">SCDBPTASN1!$R$591</definedName>
    <definedName name="SCDBPTASN1_0910001_17" localSheetId="3">SCDBPTASN1!$S$591</definedName>
    <definedName name="SCDBPTASN1_0910001_18" localSheetId="3">SCDBPTASN1!$T$591</definedName>
    <definedName name="SCDBPTASN1_0910001_19" localSheetId="3">SCDBPTASN1!$U$591</definedName>
    <definedName name="SCDBPTASN1_0910001_2" localSheetId="3">SCDBPTASN1!$D$591</definedName>
    <definedName name="SCDBPTASN1_0910001_20" localSheetId="3">SCDBPTASN1!$V$591</definedName>
    <definedName name="SCDBPTASN1_0910001_21" localSheetId="3">SCDBPTASN1!$W$591</definedName>
    <definedName name="SCDBPTASN1_0910001_22" localSheetId="3">SCDBPTASN1!$X$591</definedName>
    <definedName name="SCDBPTASN1_0910001_23" localSheetId="3">SCDBPTASN1!$Y$591</definedName>
    <definedName name="SCDBPTASN1_0910001_24" localSheetId="3">SCDBPTASN1!$Z$591</definedName>
    <definedName name="SCDBPTASN1_0910001_25" localSheetId="3">SCDBPTASN1!$AA$591</definedName>
    <definedName name="SCDBPTASN1_0910001_3" localSheetId="3">SCDBPTASN1!$E$591</definedName>
    <definedName name="SCDBPTASN1_0910001_4" localSheetId="3">SCDBPTASN1!$F$591</definedName>
    <definedName name="SCDBPTASN1_0910001_5" localSheetId="3">SCDBPTASN1!$G$591</definedName>
    <definedName name="SCDBPTASN1_0910001_6" localSheetId="3">SCDBPTASN1!$H$591</definedName>
    <definedName name="SCDBPTASN1_0910001_7" localSheetId="3">SCDBPTASN1!$I$591</definedName>
    <definedName name="SCDBPTASN1_0910001_8" localSheetId="3">SCDBPTASN1!$J$591</definedName>
    <definedName name="SCDBPTASN1_0910001_9" localSheetId="3">SCDBPTASN1!$K$591</definedName>
    <definedName name="SCDBPTASN1_0910101_1" localSheetId="3">SCDBPTASN1!$C$691</definedName>
    <definedName name="SCDBPTASN1_0910101_10" localSheetId="3">SCDBPTASN1!$L$691</definedName>
    <definedName name="SCDBPTASN1_0910101_11" localSheetId="3">SCDBPTASN1!$M$691</definedName>
    <definedName name="SCDBPTASN1_0910101_12" localSheetId="3">SCDBPTASN1!$N$691</definedName>
    <definedName name="SCDBPTASN1_0910101_13" localSheetId="3">SCDBPTASN1!$O$691</definedName>
    <definedName name="SCDBPTASN1_0910101_14" localSheetId="3">SCDBPTASN1!$P$691</definedName>
    <definedName name="SCDBPTASN1_0910101_15" localSheetId="3">SCDBPTASN1!$Q$691</definedName>
    <definedName name="SCDBPTASN1_0910101_16" localSheetId="3">SCDBPTASN1!$R$691</definedName>
    <definedName name="SCDBPTASN1_0910101_17" localSheetId="3">SCDBPTASN1!$S$691</definedName>
    <definedName name="SCDBPTASN1_0910101_18" localSheetId="3">SCDBPTASN1!$T$691</definedName>
    <definedName name="SCDBPTASN1_0910101_19" localSheetId="3">SCDBPTASN1!$U$691</definedName>
    <definedName name="SCDBPTASN1_0910101_2" localSheetId="3">SCDBPTASN1!$D$691</definedName>
    <definedName name="SCDBPTASN1_0910101_20" localSheetId="3">SCDBPTASN1!$V$691</definedName>
    <definedName name="SCDBPTASN1_0910101_21" localSheetId="3">SCDBPTASN1!$W$691</definedName>
    <definedName name="SCDBPTASN1_0910101_22" localSheetId="3">SCDBPTASN1!$X$691</definedName>
    <definedName name="SCDBPTASN1_0910101_23" localSheetId="3">SCDBPTASN1!$Y$691</definedName>
    <definedName name="SCDBPTASN1_0910101_24" localSheetId="3">SCDBPTASN1!$Z$691</definedName>
    <definedName name="SCDBPTASN1_0910101_25" localSheetId="3">SCDBPTASN1!$AA$691</definedName>
    <definedName name="SCDBPTASN1_0910101_3" localSheetId="3">SCDBPTASN1!$E$691</definedName>
    <definedName name="SCDBPTASN1_0910101_4" localSheetId="3">SCDBPTASN1!$F$691</definedName>
    <definedName name="SCDBPTASN1_0910101_5" localSheetId="3">SCDBPTASN1!$G$691</definedName>
    <definedName name="SCDBPTASN1_0910101_6" localSheetId="3">SCDBPTASN1!$H$691</definedName>
    <definedName name="SCDBPTASN1_0910101_7" localSheetId="3">SCDBPTASN1!$I$691</definedName>
    <definedName name="SCDBPTASN1_0910101_8" localSheetId="3">SCDBPTASN1!$J$691</definedName>
    <definedName name="SCDBPTASN1_0910101_9" localSheetId="3">SCDBPTASN1!$K$691</definedName>
    <definedName name="SCDBPTASN1_0910201_1" localSheetId="3">SCDBPTASN1!$C$791</definedName>
    <definedName name="SCDBPTASN1_0910201_10" localSheetId="3">SCDBPTASN1!$L$791</definedName>
    <definedName name="SCDBPTASN1_0910201_11" localSheetId="3">SCDBPTASN1!$M$791</definedName>
    <definedName name="SCDBPTASN1_0910201_12" localSheetId="3">SCDBPTASN1!$N$791</definedName>
    <definedName name="SCDBPTASN1_0910201_13" localSheetId="3">SCDBPTASN1!$O$791</definedName>
    <definedName name="SCDBPTASN1_0910201_14" localSheetId="3">SCDBPTASN1!$P$791</definedName>
    <definedName name="SCDBPTASN1_0910201_15" localSheetId="3">SCDBPTASN1!$Q$791</definedName>
    <definedName name="SCDBPTASN1_0910201_16" localSheetId="3">SCDBPTASN1!$R$791</definedName>
    <definedName name="SCDBPTASN1_0910201_17" localSheetId="3">SCDBPTASN1!$S$791</definedName>
    <definedName name="SCDBPTASN1_0910201_18" localSheetId="3">SCDBPTASN1!$T$791</definedName>
    <definedName name="SCDBPTASN1_0910201_19" localSheetId="3">SCDBPTASN1!$U$791</definedName>
    <definedName name="SCDBPTASN1_0910201_2" localSheetId="3">SCDBPTASN1!$D$791</definedName>
    <definedName name="SCDBPTASN1_0910201_20" localSheetId="3">SCDBPTASN1!$V$791</definedName>
    <definedName name="SCDBPTASN1_0910201_21" localSheetId="3">SCDBPTASN1!$W$791</definedName>
    <definedName name="SCDBPTASN1_0910201_22" localSheetId="3">SCDBPTASN1!$X$791</definedName>
    <definedName name="SCDBPTASN1_0910201_23" localSheetId="3">SCDBPTASN1!$Y$791</definedName>
    <definedName name="SCDBPTASN1_0910201_24" localSheetId="3">SCDBPTASN1!$Z$791</definedName>
    <definedName name="SCDBPTASN1_0910201_25" localSheetId="3">SCDBPTASN1!$AA$791</definedName>
    <definedName name="SCDBPTASN1_0910201_3" localSheetId="3">SCDBPTASN1!$E$791</definedName>
    <definedName name="SCDBPTASN1_0910201_4" localSheetId="3">SCDBPTASN1!$F$791</definedName>
    <definedName name="SCDBPTASN1_0910201_5" localSheetId="3">SCDBPTASN1!$G$791</definedName>
    <definedName name="SCDBPTASN1_0910201_6" localSheetId="3">SCDBPTASN1!$H$791</definedName>
    <definedName name="SCDBPTASN1_0910201_7" localSheetId="3">SCDBPTASN1!$I$791</definedName>
    <definedName name="SCDBPTASN1_0910201_8" localSheetId="3">SCDBPTASN1!$J$791</definedName>
    <definedName name="SCDBPTASN1_0910201_9" localSheetId="3">SCDBPTASN1!$K$791</definedName>
    <definedName name="SCDBPTASN1_0910301_1" localSheetId="3">SCDBPTASN1!$C$891</definedName>
    <definedName name="SCDBPTASN1_0910301_10" localSheetId="3">SCDBPTASN1!$L$891</definedName>
    <definedName name="SCDBPTASN1_0910301_11" localSheetId="3">SCDBPTASN1!$M$891</definedName>
    <definedName name="SCDBPTASN1_0910301_12" localSheetId="3">SCDBPTASN1!$N$891</definedName>
    <definedName name="SCDBPTASN1_0910301_13" localSheetId="3">SCDBPTASN1!$O$891</definedName>
    <definedName name="SCDBPTASN1_0910301_14" localSheetId="3">SCDBPTASN1!$P$891</definedName>
    <definedName name="SCDBPTASN1_0910301_15" localSheetId="3">SCDBPTASN1!$Q$891</definedName>
    <definedName name="SCDBPTASN1_0910301_16" localSheetId="3">SCDBPTASN1!$R$891</definedName>
    <definedName name="SCDBPTASN1_0910301_17" localSheetId="3">SCDBPTASN1!$S$891</definedName>
    <definedName name="SCDBPTASN1_0910301_18" localSheetId="3">SCDBPTASN1!$T$891</definedName>
    <definedName name="SCDBPTASN1_0910301_19" localSheetId="3">SCDBPTASN1!$U$891</definedName>
    <definedName name="SCDBPTASN1_0910301_2" localSheetId="3">SCDBPTASN1!$D$891</definedName>
    <definedName name="SCDBPTASN1_0910301_20" localSheetId="3">SCDBPTASN1!$V$891</definedName>
    <definedName name="SCDBPTASN1_0910301_21" localSheetId="3">SCDBPTASN1!$W$891</definedName>
    <definedName name="SCDBPTASN1_0910301_22" localSheetId="3">SCDBPTASN1!$X$891</definedName>
    <definedName name="SCDBPTASN1_0910301_23" localSheetId="3">SCDBPTASN1!$Y$891</definedName>
    <definedName name="SCDBPTASN1_0910301_24" localSheetId="3">SCDBPTASN1!$Z$891</definedName>
    <definedName name="SCDBPTASN1_0910301_25" localSheetId="3">SCDBPTASN1!$AA$891</definedName>
    <definedName name="SCDBPTASN1_0910301_3" localSheetId="3">SCDBPTASN1!$E$891</definedName>
    <definedName name="SCDBPTASN1_0910301_4" localSheetId="3">SCDBPTASN1!$F$891</definedName>
    <definedName name="SCDBPTASN1_0910301_5" localSheetId="3">SCDBPTASN1!$G$891</definedName>
    <definedName name="SCDBPTASN1_0910301_6" localSheetId="3">SCDBPTASN1!$H$891</definedName>
    <definedName name="SCDBPTASN1_0910301_7" localSheetId="3">SCDBPTASN1!$I$891</definedName>
    <definedName name="SCDBPTASN1_0910301_8" localSheetId="3">SCDBPTASN1!$J$891</definedName>
    <definedName name="SCDBPTASN1_0910301_9" localSheetId="3">SCDBPTASN1!$K$891</definedName>
    <definedName name="SCDBPTASN1_0910401_1" localSheetId="3">SCDBPTASN1!$C$991</definedName>
    <definedName name="SCDBPTASN1_0910401_10" localSheetId="3">SCDBPTASN1!$L$991</definedName>
    <definedName name="SCDBPTASN1_0910401_11" localSheetId="3">SCDBPTASN1!$M$991</definedName>
    <definedName name="SCDBPTASN1_0910401_12" localSheetId="3">SCDBPTASN1!$N$991</definedName>
    <definedName name="SCDBPTASN1_0910401_13" localSheetId="3">SCDBPTASN1!$O$991</definedName>
    <definedName name="SCDBPTASN1_0910401_14" localSheetId="3">SCDBPTASN1!$P$991</definedName>
    <definedName name="SCDBPTASN1_0910401_15" localSheetId="3">SCDBPTASN1!$Q$991</definedName>
    <definedName name="SCDBPTASN1_0910401_16" localSheetId="3">SCDBPTASN1!$R$991</definedName>
    <definedName name="SCDBPTASN1_0910401_17" localSheetId="3">SCDBPTASN1!$S$991</definedName>
    <definedName name="SCDBPTASN1_0910401_18" localSheetId="3">SCDBPTASN1!$T$991</definedName>
    <definedName name="SCDBPTASN1_0910401_19" localSheetId="3">SCDBPTASN1!$U$991</definedName>
    <definedName name="SCDBPTASN1_0910401_2" localSheetId="3">SCDBPTASN1!$D$991</definedName>
    <definedName name="SCDBPTASN1_0910401_20" localSheetId="3">SCDBPTASN1!$V$991</definedName>
    <definedName name="SCDBPTASN1_0910401_21" localSheetId="3">SCDBPTASN1!$W$991</definedName>
    <definedName name="SCDBPTASN1_0910401_22" localSheetId="3">SCDBPTASN1!$X$991</definedName>
    <definedName name="SCDBPTASN1_0910401_23" localSheetId="3">SCDBPTASN1!$Y$991</definedName>
    <definedName name="SCDBPTASN1_0910401_24" localSheetId="3">SCDBPTASN1!$Z$991</definedName>
    <definedName name="SCDBPTASN1_0910401_25" localSheetId="3">SCDBPTASN1!$AA$991</definedName>
    <definedName name="SCDBPTASN1_0910401_3" localSheetId="3">SCDBPTASN1!$E$991</definedName>
    <definedName name="SCDBPTASN1_0910401_4" localSheetId="3">SCDBPTASN1!$F$991</definedName>
    <definedName name="SCDBPTASN1_0910401_5" localSheetId="3">SCDBPTASN1!$G$991</definedName>
    <definedName name="SCDBPTASN1_0910401_6" localSheetId="3">SCDBPTASN1!$H$991</definedName>
    <definedName name="SCDBPTASN1_0910401_7" localSheetId="3">SCDBPTASN1!$I$991</definedName>
    <definedName name="SCDBPTASN1_0910401_8" localSheetId="3">SCDBPTASN1!$J$991</definedName>
    <definedName name="SCDBPTASN1_0910401_9" localSheetId="3">SCDBPTASN1!$K$991</definedName>
    <definedName name="SCDBPTASN1_0910501_1" localSheetId="3">SCDBPTASN1!$C$1091</definedName>
    <definedName name="SCDBPTASN1_0910501_10" localSheetId="3">SCDBPTASN1!$L$1091</definedName>
    <definedName name="SCDBPTASN1_0910501_11" localSheetId="3">SCDBPTASN1!$M$1091</definedName>
    <definedName name="SCDBPTASN1_0910501_12" localSheetId="3">SCDBPTASN1!$N$1091</definedName>
    <definedName name="SCDBPTASN1_0910501_13" localSheetId="3">SCDBPTASN1!$O$1091</definedName>
    <definedName name="SCDBPTASN1_0910501_14" localSheetId="3">SCDBPTASN1!$P$1091</definedName>
    <definedName name="SCDBPTASN1_0910501_15" localSheetId="3">SCDBPTASN1!$Q$1091</definedName>
    <definedName name="SCDBPTASN1_0910501_16" localSheetId="3">SCDBPTASN1!$R$1091</definedName>
    <definedName name="SCDBPTASN1_0910501_17" localSheetId="3">SCDBPTASN1!$S$1091</definedName>
    <definedName name="SCDBPTASN1_0910501_18" localSheetId="3">SCDBPTASN1!$T$1091</definedName>
    <definedName name="SCDBPTASN1_0910501_19" localSheetId="3">SCDBPTASN1!$U$1091</definedName>
    <definedName name="SCDBPTASN1_0910501_2" localSheetId="3">SCDBPTASN1!$D$1091</definedName>
    <definedName name="SCDBPTASN1_0910501_20" localSheetId="3">SCDBPTASN1!$V$1091</definedName>
    <definedName name="SCDBPTASN1_0910501_21" localSheetId="3">SCDBPTASN1!$W$1091</definedName>
    <definedName name="SCDBPTASN1_0910501_22" localSheetId="3">SCDBPTASN1!$X$1091</definedName>
    <definedName name="SCDBPTASN1_0910501_23" localSheetId="3">SCDBPTASN1!$Y$1091</definedName>
    <definedName name="SCDBPTASN1_0910501_24" localSheetId="3">SCDBPTASN1!$Z$1091</definedName>
    <definedName name="SCDBPTASN1_0910501_25" localSheetId="3">SCDBPTASN1!$AA$1091</definedName>
    <definedName name="SCDBPTASN1_0910501_3" localSheetId="3">SCDBPTASN1!$E$1091</definedName>
    <definedName name="SCDBPTASN1_0910501_4" localSheetId="3">SCDBPTASN1!$F$1091</definedName>
    <definedName name="SCDBPTASN1_0910501_5" localSheetId="3">SCDBPTASN1!$G$1091</definedName>
    <definedName name="SCDBPTASN1_0910501_6" localSheetId="3">SCDBPTASN1!$H$1091</definedName>
    <definedName name="SCDBPTASN1_0910501_7" localSheetId="3">SCDBPTASN1!$I$1091</definedName>
    <definedName name="SCDBPTASN1_0910501_8" localSheetId="3">SCDBPTASN1!$J$1091</definedName>
    <definedName name="SCDBPTASN1_0910501_9" localSheetId="3">SCDBPTASN1!$K$1091</definedName>
    <definedName name="SCDBPTASN1_0919999_11" localSheetId="3">SCDBPTASN1!$M$1167</definedName>
    <definedName name="SCDBPTASN1_0919999_12" localSheetId="3">SCDBPTASN1!$N$1167</definedName>
    <definedName name="SCDBPTASN1_0919999_13" localSheetId="3">SCDBPTASN1!$O$1167</definedName>
    <definedName name="SCDBPTASN1_0919999_14" localSheetId="3">SCDBPTASN1!$P$1167</definedName>
    <definedName name="SCDBPTASN1_0919999_16" localSheetId="3">SCDBPTASN1!$R$1167</definedName>
    <definedName name="SCDBPTASN1_0919999_17" localSheetId="3">SCDBPTASN1!$S$1167</definedName>
    <definedName name="SCDBPTASN1_0919999_18" localSheetId="3">SCDBPTASN1!$T$1167</definedName>
    <definedName name="SCDBPTASN1_0919999_19" localSheetId="3">SCDBPTASN1!$U$1167</definedName>
    <definedName name="SCDBPTASN1_0919999_20" localSheetId="3">SCDBPTASN1!$V$1167</definedName>
    <definedName name="SCDBPTASN1_0919999_21" localSheetId="3">SCDBPTASN1!$W$1167</definedName>
    <definedName name="SCDBPTASN1_091BEGN_1" localSheetId="3">SCDBPTASN1!$C$590</definedName>
    <definedName name="SCDBPTASN1_091BEGN_10" localSheetId="3">SCDBPTASN1!$L$590</definedName>
    <definedName name="SCDBPTASN1_091BEGN_11" localSheetId="3">SCDBPTASN1!$M$590</definedName>
    <definedName name="SCDBPTASN1_091BEGN_12" localSheetId="3">SCDBPTASN1!$N$590</definedName>
    <definedName name="SCDBPTASN1_091BEGN_13" localSheetId="3">SCDBPTASN1!$O$590</definedName>
    <definedName name="SCDBPTASN1_091BEGN_14" localSheetId="3">SCDBPTASN1!$P$590</definedName>
    <definedName name="SCDBPTASN1_091BEGN_15" localSheetId="3">SCDBPTASN1!$Q$590</definedName>
    <definedName name="SCDBPTASN1_091BEGN_16" localSheetId="3">SCDBPTASN1!$R$590</definedName>
    <definedName name="SCDBPTASN1_091BEGN_17" localSheetId="3">SCDBPTASN1!$S$590</definedName>
    <definedName name="SCDBPTASN1_091BEGN_18" localSheetId="3">SCDBPTASN1!$T$590</definedName>
    <definedName name="SCDBPTASN1_091BEGN_19" localSheetId="3">SCDBPTASN1!$U$590</definedName>
    <definedName name="SCDBPTASN1_091BEGN_2" localSheetId="3">SCDBPTASN1!$D$590</definedName>
    <definedName name="SCDBPTASN1_091BEGN_20" localSheetId="3">SCDBPTASN1!$V$590</definedName>
    <definedName name="SCDBPTASN1_091BEGN_21" localSheetId="3">SCDBPTASN1!$W$590</definedName>
    <definedName name="SCDBPTASN1_091BEGN_22" localSheetId="3">SCDBPTASN1!$X$590</definedName>
    <definedName name="SCDBPTASN1_091BEGN_23" localSheetId="3">SCDBPTASN1!$Y$590</definedName>
    <definedName name="SCDBPTASN1_091BEGN_24" localSheetId="3">SCDBPTASN1!$Z$590</definedName>
    <definedName name="SCDBPTASN1_091BEGN_25" localSheetId="3">SCDBPTASN1!$AA$590</definedName>
    <definedName name="SCDBPTASN1_091BEGN_3" localSheetId="3">SCDBPTASN1!$E$590</definedName>
    <definedName name="SCDBPTASN1_091BEGN_4" localSheetId="3">SCDBPTASN1!$F$590</definedName>
    <definedName name="SCDBPTASN1_091BEGN_5" localSheetId="3">SCDBPTASN1!$G$590</definedName>
    <definedName name="SCDBPTASN1_091BEGN_6" localSheetId="3">SCDBPTASN1!$H$590</definedName>
    <definedName name="SCDBPTASN1_091BEGN_7" localSheetId="3">SCDBPTASN1!$I$590</definedName>
    <definedName name="SCDBPTASN1_091BEGN_8" localSheetId="3">SCDBPTASN1!$J$590</definedName>
    <definedName name="SCDBPTASN1_091BEGN_9" localSheetId="3">SCDBPTASN1!$K$590</definedName>
    <definedName name="SCDBPTASN1_091ENDI_10" localSheetId="3">SCDBPTASN1!$L$1166</definedName>
    <definedName name="SCDBPTASN1_091ENDI_11" localSheetId="3">SCDBPTASN1!$M$1166</definedName>
    <definedName name="SCDBPTASN1_091ENDI_12" localSheetId="3">SCDBPTASN1!$N$1166</definedName>
    <definedName name="SCDBPTASN1_091ENDI_13" localSheetId="3">SCDBPTASN1!$O$1166</definedName>
    <definedName name="SCDBPTASN1_091ENDI_14" localSheetId="3">SCDBPTASN1!$P$1166</definedName>
    <definedName name="SCDBPTASN1_091ENDI_15" localSheetId="3">SCDBPTASN1!$Q$1166</definedName>
    <definedName name="SCDBPTASN1_091ENDI_16" localSheetId="3">SCDBPTASN1!$R$1166</definedName>
    <definedName name="SCDBPTASN1_091ENDI_17" localSheetId="3">SCDBPTASN1!$S$1166</definedName>
    <definedName name="SCDBPTASN1_091ENDI_18" localSheetId="3">SCDBPTASN1!$T$1166</definedName>
    <definedName name="SCDBPTASN1_091ENDI_19" localSheetId="3">SCDBPTASN1!$U$1166</definedName>
    <definedName name="SCDBPTASN1_091ENDI_2" localSheetId="3">SCDBPTASN1!$D$1166</definedName>
    <definedName name="SCDBPTASN1_091ENDI_20" localSheetId="3">SCDBPTASN1!$V$1166</definedName>
    <definedName name="SCDBPTASN1_091ENDI_21" localSheetId="3">SCDBPTASN1!$W$1166</definedName>
    <definedName name="SCDBPTASN1_091ENDI_22" localSheetId="3">SCDBPTASN1!$X$1166</definedName>
    <definedName name="SCDBPTASN1_091ENDI_23" localSheetId="3">SCDBPTASN1!$Y$1166</definedName>
    <definedName name="SCDBPTASN1_091ENDI_24" localSheetId="3">SCDBPTASN1!$Z$1166</definedName>
    <definedName name="SCDBPTASN1_091ENDI_25" localSheetId="3">SCDBPTASN1!$AA$1166</definedName>
    <definedName name="SCDBPTASN1_091ENDI_3" localSheetId="3">SCDBPTASN1!$E$1166</definedName>
    <definedName name="SCDBPTASN1_091ENDI_4" localSheetId="3">SCDBPTASN1!$F$1166</definedName>
    <definedName name="SCDBPTASN1_091ENDI_5" localSheetId="3">SCDBPTASN1!$G$1166</definedName>
    <definedName name="SCDBPTASN1_091ENDI_6" localSheetId="3">SCDBPTASN1!$H$1166</definedName>
    <definedName name="SCDBPTASN1_091ENDI_7" localSheetId="3">SCDBPTASN1!$I$1166</definedName>
    <definedName name="SCDBPTASN1_091ENDI_8" localSheetId="3">SCDBPTASN1!$J$1166</definedName>
    <definedName name="SCDBPTASN1_091ENDI_9" localSheetId="3">SCDBPTASN1!$K$1166</definedName>
    <definedName name="SCDBPTASN1_0920000_Range" localSheetId="3">SCDBPTASN1!$C$1168:$AA$1210</definedName>
    <definedName name="SCDBPTASN1_0920001_1" localSheetId="3">SCDBPTASN1!$C$1169</definedName>
    <definedName name="SCDBPTASN1_0920001_10" localSheetId="3">SCDBPTASN1!$L$1169</definedName>
    <definedName name="SCDBPTASN1_0920001_11" localSheetId="3">SCDBPTASN1!$M$1169</definedName>
    <definedName name="SCDBPTASN1_0920001_12" localSheetId="3">SCDBPTASN1!$N$1169</definedName>
    <definedName name="SCDBPTASN1_0920001_13" localSheetId="3">SCDBPTASN1!$O$1169</definedName>
    <definedName name="SCDBPTASN1_0920001_14" localSheetId="3">SCDBPTASN1!$P$1169</definedName>
    <definedName name="SCDBPTASN1_0920001_15" localSheetId="3">SCDBPTASN1!$Q$1169</definedName>
    <definedName name="SCDBPTASN1_0920001_16" localSheetId="3">SCDBPTASN1!$R$1169</definedName>
    <definedName name="SCDBPTASN1_0920001_17" localSheetId="3">SCDBPTASN1!$S$1169</definedName>
    <definedName name="SCDBPTASN1_0920001_18" localSheetId="3">SCDBPTASN1!$T$1169</definedName>
    <definedName name="SCDBPTASN1_0920001_19" localSheetId="3">SCDBPTASN1!$U$1169</definedName>
    <definedName name="SCDBPTASN1_0920001_2" localSheetId="3">SCDBPTASN1!$D$1169</definedName>
    <definedName name="SCDBPTASN1_0920001_20" localSheetId="3">SCDBPTASN1!$V$1169</definedName>
    <definedName name="SCDBPTASN1_0920001_21" localSheetId="3">SCDBPTASN1!$W$1169</definedName>
    <definedName name="SCDBPTASN1_0920001_22" localSheetId="3">SCDBPTASN1!$X$1169</definedName>
    <definedName name="SCDBPTASN1_0920001_23" localSheetId="3">SCDBPTASN1!$Y$1169</definedName>
    <definedName name="SCDBPTASN1_0920001_24" localSheetId="3">SCDBPTASN1!$Z$1169</definedName>
    <definedName name="SCDBPTASN1_0920001_25" localSheetId="3">SCDBPTASN1!$AA$1169</definedName>
    <definedName name="SCDBPTASN1_0920001_3" localSheetId="3">SCDBPTASN1!$E$1169</definedName>
    <definedName name="SCDBPTASN1_0920001_4" localSheetId="3">SCDBPTASN1!$F$1169</definedName>
    <definedName name="SCDBPTASN1_0920001_5" localSheetId="3">SCDBPTASN1!$G$1169</definedName>
    <definedName name="SCDBPTASN1_0920001_6" localSheetId="3">SCDBPTASN1!$H$1169</definedName>
    <definedName name="SCDBPTASN1_0920001_7" localSheetId="3">SCDBPTASN1!$I$1169</definedName>
    <definedName name="SCDBPTASN1_0920001_8" localSheetId="3">SCDBPTASN1!$J$1169</definedName>
    <definedName name="SCDBPTASN1_0920001_9" localSheetId="3">SCDBPTASN1!$K$1169</definedName>
    <definedName name="SCDBPTASN1_0929999_11" localSheetId="3">SCDBPTASN1!$M$1211</definedName>
    <definedName name="SCDBPTASN1_0929999_12" localSheetId="3">SCDBPTASN1!$N$1211</definedName>
    <definedName name="SCDBPTASN1_0929999_13" localSheetId="3">SCDBPTASN1!$O$1211</definedName>
    <definedName name="SCDBPTASN1_0929999_14" localSheetId="3">SCDBPTASN1!$P$1211</definedName>
    <definedName name="SCDBPTASN1_0929999_16" localSheetId="3">SCDBPTASN1!$R$1211</definedName>
    <definedName name="SCDBPTASN1_0929999_17" localSheetId="3">SCDBPTASN1!$S$1211</definedName>
    <definedName name="SCDBPTASN1_0929999_18" localSheetId="3">SCDBPTASN1!$T$1211</definedName>
    <definedName name="SCDBPTASN1_0929999_19" localSheetId="3">SCDBPTASN1!$U$1211</definedName>
    <definedName name="SCDBPTASN1_0929999_20" localSheetId="3">SCDBPTASN1!$V$1211</definedName>
    <definedName name="SCDBPTASN1_0929999_21" localSheetId="3">SCDBPTASN1!$W$1211</definedName>
    <definedName name="SCDBPTASN1_092BEGN_1" localSheetId="3">SCDBPTASN1!$C$1168</definedName>
    <definedName name="SCDBPTASN1_092BEGN_10" localSheetId="3">SCDBPTASN1!$L$1168</definedName>
    <definedName name="SCDBPTASN1_092BEGN_11" localSheetId="3">SCDBPTASN1!$M$1168</definedName>
    <definedName name="SCDBPTASN1_092BEGN_12" localSheetId="3">SCDBPTASN1!$N$1168</definedName>
    <definedName name="SCDBPTASN1_092BEGN_13" localSheetId="3">SCDBPTASN1!$O$1168</definedName>
    <definedName name="SCDBPTASN1_092BEGN_14" localSheetId="3">SCDBPTASN1!$P$1168</definedName>
    <definedName name="SCDBPTASN1_092BEGN_15" localSheetId="3">SCDBPTASN1!$Q$1168</definedName>
    <definedName name="SCDBPTASN1_092BEGN_16" localSheetId="3">SCDBPTASN1!$R$1168</definedName>
    <definedName name="SCDBPTASN1_092BEGN_17" localSheetId="3">SCDBPTASN1!$S$1168</definedName>
    <definedName name="SCDBPTASN1_092BEGN_18" localSheetId="3">SCDBPTASN1!$T$1168</definedName>
    <definedName name="SCDBPTASN1_092BEGN_19" localSheetId="3">SCDBPTASN1!$U$1168</definedName>
    <definedName name="SCDBPTASN1_092BEGN_2" localSheetId="3">SCDBPTASN1!$D$1168</definedName>
    <definedName name="SCDBPTASN1_092BEGN_20" localSheetId="3">SCDBPTASN1!$V$1168</definedName>
    <definedName name="SCDBPTASN1_092BEGN_21" localSheetId="3">SCDBPTASN1!$W$1168</definedName>
    <definedName name="SCDBPTASN1_092BEGN_22" localSheetId="3">SCDBPTASN1!$X$1168</definedName>
    <definedName name="SCDBPTASN1_092BEGN_23" localSheetId="3">SCDBPTASN1!$Y$1168</definedName>
    <definedName name="SCDBPTASN1_092BEGN_24" localSheetId="3">SCDBPTASN1!$Z$1168</definedName>
    <definedName name="SCDBPTASN1_092BEGN_25" localSheetId="3">SCDBPTASN1!$AA$1168</definedName>
    <definedName name="SCDBPTASN1_092BEGN_3" localSheetId="3">SCDBPTASN1!$E$1168</definedName>
    <definedName name="SCDBPTASN1_092BEGN_4" localSheetId="3">SCDBPTASN1!$F$1168</definedName>
    <definedName name="SCDBPTASN1_092BEGN_5" localSheetId="3">SCDBPTASN1!$G$1168</definedName>
    <definedName name="SCDBPTASN1_092BEGN_6" localSheetId="3">SCDBPTASN1!$H$1168</definedName>
    <definedName name="SCDBPTASN1_092BEGN_7" localSheetId="3">SCDBPTASN1!$I$1168</definedName>
    <definedName name="SCDBPTASN1_092BEGN_8" localSheetId="3">SCDBPTASN1!$J$1168</definedName>
    <definedName name="SCDBPTASN1_092BEGN_9" localSheetId="3">SCDBPTASN1!$K$1168</definedName>
    <definedName name="SCDBPTASN1_092ENDI_10" localSheetId="3">SCDBPTASN1!$L$1210</definedName>
    <definedName name="SCDBPTASN1_092ENDI_11" localSheetId="3">SCDBPTASN1!$M$1210</definedName>
    <definedName name="SCDBPTASN1_092ENDI_12" localSheetId="3">SCDBPTASN1!$N$1210</definedName>
    <definedName name="SCDBPTASN1_092ENDI_13" localSheetId="3">SCDBPTASN1!$O$1210</definedName>
    <definedName name="SCDBPTASN1_092ENDI_14" localSheetId="3">SCDBPTASN1!$P$1210</definedName>
    <definedName name="SCDBPTASN1_092ENDI_15" localSheetId="3">SCDBPTASN1!$Q$1210</definedName>
    <definedName name="SCDBPTASN1_092ENDI_16" localSheetId="3">SCDBPTASN1!$R$1210</definedName>
    <definedName name="SCDBPTASN1_092ENDI_17" localSheetId="3">SCDBPTASN1!$S$1210</definedName>
    <definedName name="SCDBPTASN1_092ENDI_18" localSheetId="3">SCDBPTASN1!$T$1210</definedName>
    <definedName name="SCDBPTASN1_092ENDI_19" localSheetId="3">SCDBPTASN1!$U$1210</definedName>
    <definedName name="SCDBPTASN1_092ENDI_2" localSheetId="3">SCDBPTASN1!$D$1210</definedName>
    <definedName name="SCDBPTASN1_092ENDI_20" localSheetId="3">SCDBPTASN1!$V$1210</definedName>
    <definedName name="SCDBPTASN1_092ENDI_21" localSheetId="3">SCDBPTASN1!$W$1210</definedName>
    <definedName name="SCDBPTASN1_092ENDI_22" localSheetId="3">SCDBPTASN1!$X$1210</definedName>
    <definedName name="SCDBPTASN1_092ENDI_23" localSheetId="3">SCDBPTASN1!$Y$1210</definedName>
    <definedName name="SCDBPTASN1_092ENDI_24" localSheetId="3">SCDBPTASN1!$Z$1210</definedName>
    <definedName name="SCDBPTASN1_092ENDI_25" localSheetId="3">SCDBPTASN1!$AA$1210</definedName>
    <definedName name="SCDBPTASN1_092ENDI_3" localSheetId="3">SCDBPTASN1!$E$1210</definedName>
    <definedName name="SCDBPTASN1_092ENDI_4" localSheetId="3">SCDBPTASN1!$F$1210</definedName>
    <definedName name="SCDBPTASN1_092ENDI_5" localSheetId="3">SCDBPTASN1!$G$1210</definedName>
    <definedName name="SCDBPTASN1_092ENDI_6" localSheetId="3">SCDBPTASN1!$H$1210</definedName>
    <definedName name="SCDBPTASN1_092ENDI_7" localSheetId="3">SCDBPTASN1!$I$1210</definedName>
    <definedName name="SCDBPTASN1_092ENDI_8" localSheetId="3">SCDBPTASN1!$J$1210</definedName>
    <definedName name="SCDBPTASN1_092ENDI_9" localSheetId="3">SCDBPTASN1!$K$1210</definedName>
    <definedName name="SCDBPTASN1_0930000_Range" localSheetId="3">SCDBPTASN1!$C$1212:$AA$1216</definedName>
    <definedName name="SCDBPTASN1_0930001_1" localSheetId="3">SCDBPTASN1!$C$1213</definedName>
    <definedName name="SCDBPTASN1_0930001_10" localSheetId="3">SCDBPTASN1!$L$1213</definedName>
    <definedName name="SCDBPTASN1_0930001_11" localSheetId="3">SCDBPTASN1!$M$1213</definedName>
    <definedName name="SCDBPTASN1_0930001_12" localSheetId="3">SCDBPTASN1!$N$1213</definedName>
    <definedName name="SCDBPTASN1_0930001_13" localSheetId="3">SCDBPTASN1!$O$1213</definedName>
    <definedName name="SCDBPTASN1_0930001_14" localSheetId="3">SCDBPTASN1!$P$1213</definedName>
    <definedName name="SCDBPTASN1_0930001_15" localSheetId="3">SCDBPTASN1!$Q$1213</definedName>
    <definedName name="SCDBPTASN1_0930001_16" localSheetId="3">SCDBPTASN1!$R$1213</definedName>
    <definedName name="SCDBPTASN1_0930001_17" localSheetId="3">SCDBPTASN1!$S$1213</definedName>
    <definedName name="SCDBPTASN1_0930001_18" localSheetId="3">SCDBPTASN1!$T$1213</definedName>
    <definedName name="SCDBPTASN1_0930001_19" localSheetId="3">SCDBPTASN1!$U$1213</definedName>
    <definedName name="SCDBPTASN1_0930001_2" localSheetId="3">SCDBPTASN1!$D$1213</definedName>
    <definedName name="SCDBPTASN1_0930001_20" localSheetId="3">SCDBPTASN1!$V$1213</definedName>
    <definedName name="SCDBPTASN1_0930001_21" localSheetId="3">SCDBPTASN1!$W$1213</definedName>
    <definedName name="SCDBPTASN1_0930001_22" localSheetId="3">SCDBPTASN1!$X$1213</definedName>
    <definedName name="SCDBPTASN1_0930001_23" localSheetId="3">SCDBPTASN1!$Y$1213</definedName>
    <definedName name="SCDBPTASN1_0930001_24" localSheetId="3">SCDBPTASN1!$Z$1213</definedName>
    <definedName name="SCDBPTASN1_0930001_25" localSheetId="3">SCDBPTASN1!$AA$1213</definedName>
    <definedName name="SCDBPTASN1_0930001_3" localSheetId="3">SCDBPTASN1!$E$1213</definedName>
    <definedName name="SCDBPTASN1_0930001_4" localSheetId="3">SCDBPTASN1!$F$1213</definedName>
    <definedName name="SCDBPTASN1_0930001_5" localSheetId="3">SCDBPTASN1!$G$1213</definedName>
    <definedName name="SCDBPTASN1_0930001_6" localSheetId="3">SCDBPTASN1!$H$1213</definedName>
    <definedName name="SCDBPTASN1_0930001_7" localSheetId="3">SCDBPTASN1!$I$1213</definedName>
    <definedName name="SCDBPTASN1_0930001_8" localSheetId="3">SCDBPTASN1!$J$1213</definedName>
    <definedName name="SCDBPTASN1_0930001_9" localSheetId="3">SCDBPTASN1!$K$1213</definedName>
    <definedName name="SCDBPTASN1_0939999_11" localSheetId="3">SCDBPTASN1!$M$1217</definedName>
    <definedName name="SCDBPTASN1_0939999_12" localSheetId="3">SCDBPTASN1!$N$1217</definedName>
    <definedName name="SCDBPTASN1_0939999_13" localSheetId="3">SCDBPTASN1!$O$1217</definedName>
    <definedName name="SCDBPTASN1_0939999_14" localSheetId="3">SCDBPTASN1!$P$1217</definedName>
    <definedName name="SCDBPTASN1_0939999_16" localSheetId="3">SCDBPTASN1!$R$1217</definedName>
    <definedName name="SCDBPTASN1_0939999_17" localSheetId="3">SCDBPTASN1!$S$1217</definedName>
    <definedName name="SCDBPTASN1_0939999_18" localSheetId="3">SCDBPTASN1!$T$1217</definedName>
    <definedName name="SCDBPTASN1_0939999_19" localSheetId="3">SCDBPTASN1!$U$1217</definedName>
    <definedName name="SCDBPTASN1_0939999_20" localSheetId="3">SCDBPTASN1!$V$1217</definedName>
    <definedName name="SCDBPTASN1_0939999_21" localSheetId="3">SCDBPTASN1!$W$1217</definedName>
    <definedName name="SCDBPTASN1_093BEGN_1" localSheetId="3">SCDBPTASN1!$C$1212</definedName>
    <definedName name="SCDBPTASN1_093BEGN_10" localSheetId="3">SCDBPTASN1!$L$1212</definedName>
    <definedName name="SCDBPTASN1_093BEGN_11" localSheetId="3">SCDBPTASN1!$M$1212</definedName>
    <definedName name="SCDBPTASN1_093BEGN_12" localSheetId="3">SCDBPTASN1!$N$1212</definedName>
    <definedName name="SCDBPTASN1_093BEGN_13" localSheetId="3">SCDBPTASN1!$O$1212</definedName>
    <definedName name="SCDBPTASN1_093BEGN_14" localSheetId="3">SCDBPTASN1!$P$1212</definedName>
    <definedName name="SCDBPTASN1_093BEGN_15" localSheetId="3">SCDBPTASN1!$Q$1212</definedName>
    <definedName name="SCDBPTASN1_093BEGN_16" localSheetId="3">SCDBPTASN1!$R$1212</definedName>
    <definedName name="SCDBPTASN1_093BEGN_17" localSheetId="3">SCDBPTASN1!$S$1212</definedName>
    <definedName name="SCDBPTASN1_093BEGN_18" localSheetId="3">SCDBPTASN1!$T$1212</definedName>
    <definedName name="SCDBPTASN1_093BEGN_19" localSheetId="3">SCDBPTASN1!$U$1212</definedName>
    <definedName name="SCDBPTASN1_093BEGN_2" localSheetId="3">SCDBPTASN1!$D$1212</definedName>
    <definedName name="SCDBPTASN1_093BEGN_20" localSheetId="3">SCDBPTASN1!$V$1212</definedName>
    <definedName name="SCDBPTASN1_093BEGN_21" localSheetId="3">SCDBPTASN1!$W$1212</definedName>
    <definedName name="SCDBPTASN1_093BEGN_22" localSheetId="3">SCDBPTASN1!$X$1212</definedName>
    <definedName name="SCDBPTASN1_093BEGN_23" localSheetId="3">SCDBPTASN1!$Y$1212</definedName>
    <definedName name="SCDBPTASN1_093BEGN_24" localSheetId="3">SCDBPTASN1!$Z$1212</definedName>
    <definedName name="SCDBPTASN1_093BEGN_25" localSheetId="3">SCDBPTASN1!$AA$1212</definedName>
    <definedName name="SCDBPTASN1_093BEGN_3" localSheetId="3">SCDBPTASN1!$E$1212</definedName>
    <definedName name="SCDBPTASN1_093BEGN_4" localSheetId="3">SCDBPTASN1!$F$1212</definedName>
    <definedName name="SCDBPTASN1_093BEGN_5" localSheetId="3">SCDBPTASN1!$G$1212</definedName>
    <definedName name="SCDBPTASN1_093BEGN_6" localSheetId="3">SCDBPTASN1!$H$1212</definedName>
    <definedName name="SCDBPTASN1_093BEGN_7" localSheetId="3">SCDBPTASN1!$I$1212</definedName>
    <definedName name="SCDBPTASN1_093BEGN_8" localSheetId="3">SCDBPTASN1!$J$1212</definedName>
    <definedName name="SCDBPTASN1_093BEGN_9" localSheetId="3">SCDBPTASN1!$K$1212</definedName>
    <definedName name="SCDBPTASN1_093ENDI_10" localSheetId="3">SCDBPTASN1!$L$1216</definedName>
    <definedName name="SCDBPTASN1_093ENDI_11" localSheetId="3">SCDBPTASN1!$M$1216</definedName>
    <definedName name="SCDBPTASN1_093ENDI_12" localSheetId="3">SCDBPTASN1!$N$1216</definedName>
    <definedName name="SCDBPTASN1_093ENDI_13" localSheetId="3">SCDBPTASN1!$O$1216</definedName>
    <definedName name="SCDBPTASN1_093ENDI_14" localSheetId="3">SCDBPTASN1!$P$1216</definedName>
    <definedName name="SCDBPTASN1_093ENDI_15" localSheetId="3">SCDBPTASN1!$Q$1216</definedName>
    <definedName name="SCDBPTASN1_093ENDI_16" localSheetId="3">SCDBPTASN1!$R$1216</definedName>
    <definedName name="SCDBPTASN1_093ENDI_17" localSheetId="3">SCDBPTASN1!$S$1216</definedName>
    <definedName name="SCDBPTASN1_093ENDI_18" localSheetId="3">SCDBPTASN1!$T$1216</definedName>
    <definedName name="SCDBPTASN1_093ENDI_19" localSheetId="3">SCDBPTASN1!$U$1216</definedName>
    <definedName name="SCDBPTASN1_093ENDI_2" localSheetId="3">SCDBPTASN1!$D$1216</definedName>
    <definedName name="SCDBPTASN1_093ENDI_20" localSheetId="3">SCDBPTASN1!$V$1216</definedName>
    <definedName name="SCDBPTASN1_093ENDI_21" localSheetId="3">SCDBPTASN1!$W$1216</definedName>
    <definedName name="SCDBPTASN1_093ENDI_22" localSheetId="3">SCDBPTASN1!$X$1216</definedName>
    <definedName name="SCDBPTASN1_093ENDI_23" localSheetId="3">SCDBPTASN1!$Y$1216</definedName>
    <definedName name="SCDBPTASN1_093ENDI_24" localSheetId="3">SCDBPTASN1!$Z$1216</definedName>
    <definedName name="SCDBPTASN1_093ENDI_25" localSheetId="3">SCDBPTASN1!$AA$1216</definedName>
    <definedName name="SCDBPTASN1_093ENDI_3" localSheetId="3">SCDBPTASN1!$E$1216</definedName>
    <definedName name="SCDBPTASN1_093ENDI_4" localSheetId="3">SCDBPTASN1!$F$1216</definedName>
    <definedName name="SCDBPTASN1_093ENDI_5" localSheetId="3">SCDBPTASN1!$G$1216</definedName>
    <definedName name="SCDBPTASN1_093ENDI_6" localSheetId="3">SCDBPTASN1!$H$1216</definedName>
    <definedName name="SCDBPTASN1_093ENDI_7" localSheetId="3">SCDBPTASN1!$I$1216</definedName>
    <definedName name="SCDBPTASN1_093ENDI_8" localSheetId="3">SCDBPTASN1!$J$1216</definedName>
    <definedName name="SCDBPTASN1_093ENDI_9" localSheetId="3">SCDBPTASN1!$K$1216</definedName>
    <definedName name="SCDBPTASN1_0940000_Range" localSheetId="3">SCDBPTASN1!$C$1218:$AA$1220</definedName>
    <definedName name="SCDBPTASN1_0940001_1" localSheetId="3">SCDBPTASN1!$C$1219</definedName>
    <definedName name="SCDBPTASN1_0940001_10" localSheetId="3">SCDBPTASN1!$L$1219</definedName>
    <definedName name="SCDBPTASN1_0940001_11" localSheetId="3">SCDBPTASN1!$M$1219</definedName>
    <definedName name="SCDBPTASN1_0940001_12" localSheetId="3">SCDBPTASN1!$N$1219</definedName>
    <definedName name="SCDBPTASN1_0940001_13" localSheetId="3">SCDBPTASN1!$O$1219</definedName>
    <definedName name="SCDBPTASN1_0940001_14" localSheetId="3">SCDBPTASN1!$P$1219</definedName>
    <definedName name="SCDBPTASN1_0940001_15" localSheetId="3">SCDBPTASN1!$Q$1219</definedName>
    <definedName name="SCDBPTASN1_0940001_16" localSheetId="3">SCDBPTASN1!$R$1219</definedName>
    <definedName name="SCDBPTASN1_0940001_17" localSheetId="3">SCDBPTASN1!$S$1219</definedName>
    <definedName name="SCDBPTASN1_0940001_18" localSheetId="3">SCDBPTASN1!$T$1219</definedName>
    <definedName name="SCDBPTASN1_0940001_19" localSheetId="3">SCDBPTASN1!$U$1219</definedName>
    <definedName name="SCDBPTASN1_0940001_2" localSheetId="3">SCDBPTASN1!$D$1219</definedName>
    <definedName name="SCDBPTASN1_0940001_20" localSheetId="3">SCDBPTASN1!$V$1219</definedName>
    <definedName name="SCDBPTASN1_0940001_21" localSheetId="3">SCDBPTASN1!$W$1219</definedName>
    <definedName name="SCDBPTASN1_0940001_22" localSheetId="3">SCDBPTASN1!$X$1219</definedName>
    <definedName name="SCDBPTASN1_0940001_23" localSheetId="3">SCDBPTASN1!$Y$1219</definedName>
    <definedName name="SCDBPTASN1_0940001_24" localSheetId="3">SCDBPTASN1!$Z$1219</definedName>
    <definedName name="SCDBPTASN1_0940001_25" localSheetId="3">SCDBPTASN1!$AA$1219</definedName>
    <definedName name="SCDBPTASN1_0940001_3" localSheetId="3">SCDBPTASN1!$E$1219</definedName>
    <definedName name="SCDBPTASN1_0940001_4" localSheetId="3">SCDBPTASN1!$F$1219</definedName>
    <definedName name="SCDBPTASN1_0940001_5" localSheetId="3">SCDBPTASN1!$G$1219</definedName>
    <definedName name="SCDBPTASN1_0940001_6" localSheetId="3">SCDBPTASN1!$H$1219</definedName>
    <definedName name="SCDBPTASN1_0940001_7" localSheetId="3">SCDBPTASN1!$I$1219</definedName>
    <definedName name="SCDBPTASN1_0940001_8" localSheetId="3">SCDBPTASN1!$J$1219</definedName>
    <definedName name="SCDBPTASN1_0940001_9" localSheetId="3">SCDBPTASN1!$K$1219</definedName>
    <definedName name="SCDBPTASN1_0949999_11" localSheetId="3">SCDBPTASN1!$M$1221</definedName>
    <definedName name="SCDBPTASN1_0949999_12" localSheetId="3">SCDBPTASN1!$N$1221</definedName>
    <definedName name="SCDBPTASN1_0949999_13" localSheetId="3">SCDBPTASN1!$O$1221</definedName>
    <definedName name="SCDBPTASN1_0949999_14" localSheetId="3">SCDBPTASN1!$P$1221</definedName>
    <definedName name="SCDBPTASN1_0949999_16" localSheetId="3">SCDBPTASN1!$R$1221</definedName>
    <definedName name="SCDBPTASN1_0949999_17" localSheetId="3">SCDBPTASN1!$S$1221</definedName>
    <definedName name="SCDBPTASN1_0949999_18" localSheetId="3">SCDBPTASN1!$T$1221</definedName>
    <definedName name="SCDBPTASN1_0949999_19" localSheetId="3">SCDBPTASN1!$U$1221</definedName>
    <definedName name="SCDBPTASN1_0949999_20" localSheetId="3">SCDBPTASN1!$V$1221</definedName>
    <definedName name="SCDBPTASN1_0949999_21" localSheetId="3">SCDBPTASN1!$W$1221</definedName>
    <definedName name="SCDBPTASN1_094BEGN_1" localSheetId="3">SCDBPTASN1!$C$1218</definedName>
    <definedName name="SCDBPTASN1_094BEGN_10" localSheetId="3">SCDBPTASN1!$L$1218</definedName>
    <definedName name="SCDBPTASN1_094BEGN_11" localSheetId="3">SCDBPTASN1!$M$1218</definedName>
    <definedName name="SCDBPTASN1_094BEGN_12" localSheetId="3">SCDBPTASN1!$N$1218</definedName>
    <definedName name="SCDBPTASN1_094BEGN_13" localSheetId="3">SCDBPTASN1!$O$1218</definedName>
    <definedName name="SCDBPTASN1_094BEGN_14" localSheetId="3">SCDBPTASN1!$P$1218</definedName>
    <definedName name="SCDBPTASN1_094BEGN_15" localSheetId="3">SCDBPTASN1!$Q$1218</definedName>
    <definedName name="SCDBPTASN1_094BEGN_16" localSheetId="3">SCDBPTASN1!$R$1218</definedName>
    <definedName name="SCDBPTASN1_094BEGN_17" localSheetId="3">SCDBPTASN1!$S$1218</definedName>
    <definedName name="SCDBPTASN1_094BEGN_18" localSheetId="3">SCDBPTASN1!$T$1218</definedName>
    <definedName name="SCDBPTASN1_094BEGN_19" localSheetId="3">SCDBPTASN1!$U$1218</definedName>
    <definedName name="SCDBPTASN1_094BEGN_2" localSheetId="3">SCDBPTASN1!$D$1218</definedName>
    <definedName name="SCDBPTASN1_094BEGN_20" localSheetId="3">SCDBPTASN1!$V$1218</definedName>
    <definedName name="SCDBPTASN1_094BEGN_21" localSheetId="3">SCDBPTASN1!$W$1218</definedName>
    <definedName name="SCDBPTASN1_094BEGN_22" localSheetId="3">SCDBPTASN1!$X$1218</definedName>
    <definedName name="SCDBPTASN1_094BEGN_23" localSheetId="3">SCDBPTASN1!$Y$1218</definedName>
    <definedName name="SCDBPTASN1_094BEGN_24" localSheetId="3">SCDBPTASN1!$Z$1218</definedName>
    <definedName name="SCDBPTASN1_094BEGN_25" localSheetId="3">SCDBPTASN1!$AA$1218</definedName>
    <definedName name="SCDBPTASN1_094BEGN_3" localSheetId="3">SCDBPTASN1!$E$1218</definedName>
    <definedName name="SCDBPTASN1_094BEGN_4" localSheetId="3">SCDBPTASN1!$F$1218</definedName>
    <definedName name="SCDBPTASN1_094BEGN_5" localSheetId="3">SCDBPTASN1!$G$1218</definedName>
    <definedName name="SCDBPTASN1_094BEGN_6" localSheetId="3">SCDBPTASN1!$H$1218</definedName>
    <definedName name="SCDBPTASN1_094BEGN_7" localSheetId="3">SCDBPTASN1!$I$1218</definedName>
    <definedName name="SCDBPTASN1_094BEGN_8" localSheetId="3">SCDBPTASN1!$J$1218</definedName>
    <definedName name="SCDBPTASN1_094BEGN_9" localSheetId="3">SCDBPTASN1!$K$1218</definedName>
    <definedName name="SCDBPTASN1_094ENDI_10" localSheetId="3">SCDBPTASN1!$L$1220</definedName>
    <definedName name="SCDBPTASN1_094ENDI_11" localSheetId="3">SCDBPTASN1!$M$1220</definedName>
    <definedName name="SCDBPTASN1_094ENDI_12" localSheetId="3">SCDBPTASN1!$N$1220</definedName>
    <definedName name="SCDBPTASN1_094ENDI_13" localSheetId="3">SCDBPTASN1!$O$1220</definedName>
    <definedName name="SCDBPTASN1_094ENDI_14" localSheetId="3">SCDBPTASN1!$P$1220</definedName>
    <definedName name="SCDBPTASN1_094ENDI_15" localSheetId="3">SCDBPTASN1!$Q$1220</definedName>
    <definedName name="SCDBPTASN1_094ENDI_16" localSheetId="3">SCDBPTASN1!$R$1220</definedName>
    <definedName name="SCDBPTASN1_094ENDI_17" localSheetId="3">SCDBPTASN1!$S$1220</definedName>
    <definedName name="SCDBPTASN1_094ENDI_18" localSheetId="3">SCDBPTASN1!$T$1220</definedName>
    <definedName name="SCDBPTASN1_094ENDI_19" localSheetId="3">SCDBPTASN1!$U$1220</definedName>
    <definedName name="SCDBPTASN1_094ENDI_2" localSheetId="3">SCDBPTASN1!$D$1220</definedName>
    <definedName name="SCDBPTASN1_094ENDI_20" localSheetId="3">SCDBPTASN1!$V$1220</definedName>
    <definedName name="SCDBPTASN1_094ENDI_21" localSheetId="3">SCDBPTASN1!$W$1220</definedName>
    <definedName name="SCDBPTASN1_094ENDI_22" localSheetId="3">SCDBPTASN1!$X$1220</definedName>
    <definedName name="SCDBPTASN1_094ENDI_23" localSheetId="3">SCDBPTASN1!$Y$1220</definedName>
    <definedName name="SCDBPTASN1_094ENDI_24" localSheetId="3">SCDBPTASN1!$Z$1220</definedName>
    <definedName name="SCDBPTASN1_094ENDI_25" localSheetId="3">SCDBPTASN1!$AA$1220</definedName>
    <definedName name="SCDBPTASN1_094ENDI_3" localSheetId="3">SCDBPTASN1!$E$1220</definedName>
    <definedName name="SCDBPTASN1_094ENDI_4" localSheetId="3">SCDBPTASN1!$F$1220</definedName>
    <definedName name="SCDBPTASN1_094ENDI_5" localSheetId="3">SCDBPTASN1!$G$1220</definedName>
    <definedName name="SCDBPTASN1_094ENDI_6" localSheetId="3">SCDBPTASN1!$H$1220</definedName>
    <definedName name="SCDBPTASN1_094ENDI_7" localSheetId="3">SCDBPTASN1!$I$1220</definedName>
    <definedName name="SCDBPTASN1_094ENDI_8" localSheetId="3">SCDBPTASN1!$J$1220</definedName>
    <definedName name="SCDBPTASN1_094ENDI_9" localSheetId="3">SCDBPTASN1!$K$1220</definedName>
    <definedName name="SCDBPTASN1_0950000_Range" localSheetId="3">SCDBPTASN1!$C$1222:$AA$1224</definedName>
    <definedName name="SCDBPTASN1_0959999_11" localSheetId="3">SCDBPTASN1!$M$1225</definedName>
    <definedName name="SCDBPTASN1_0959999_12" localSheetId="3">SCDBPTASN1!$N$1225</definedName>
    <definedName name="SCDBPTASN1_0959999_13" localSheetId="3">SCDBPTASN1!$O$1225</definedName>
    <definedName name="SCDBPTASN1_0959999_14" localSheetId="3">SCDBPTASN1!$P$1225</definedName>
    <definedName name="SCDBPTASN1_0959999_16" localSheetId="3">SCDBPTASN1!$R$1225</definedName>
    <definedName name="SCDBPTASN1_0959999_17" localSheetId="3">SCDBPTASN1!$S$1225</definedName>
    <definedName name="SCDBPTASN1_0959999_18" localSheetId="3">SCDBPTASN1!$T$1225</definedName>
    <definedName name="SCDBPTASN1_0959999_19" localSheetId="3">SCDBPTASN1!$U$1225</definedName>
    <definedName name="SCDBPTASN1_0959999_20" localSheetId="3">SCDBPTASN1!$V$1225</definedName>
    <definedName name="SCDBPTASN1_0959999_21" localSheetId="3">SCDBPTASN1!$W$1225</definedName>
    <definedName name="SCDBPTASN1_095BEGN_1" localSheetId="3">SCDBPTASN1!$C$1222</definedName>
    <definedName name="SCDBPTASN1_095BEGN_10" localSheetId="3">SCDBPTASN1!$L$1222</definedName>
    <definedName name="SCDBPTASN1_095BEGN_11" localSheetId="3">SCDBPTASN1!$M$1222</definedName>
    <definedName name="SCDBPTASN1_095BEGN_12" localSheetId="3">SCDBPTASN1!$N$1222</definedName>
    <definedName name="SCDBPTASN1_095BEGN_13" localSheetId="3">SCDBPTASN1!$O$1222</definedName>
    <definedName name="SCDBPTASN1_095BEGN_14" localSheetId="3">SCDBPTASN1!$P$1222</definedName>
    <definedName name="SCDBPTASN1_095BEGN_15" localSheetId="3">SCDBPTASN1!$Q$1222</definedName>
    <definedName name="SCDBPTASN1_095BEGN_16" localSheetId="3">SCDBPTASN1!$R$1222</definedName>
    <definedName name="SCDBPTASN1_095BEGN_17" localSheetId="3">SCDBPTASN1!$S$1222</definedName>
    <definedName name="SCDBPTASN1_095BEGN_18" localSheetId="3">SCDBPTASN1!$T$1222</definedName>
    <definedName name="SCDBPTASN1_095BEGN_19" localSheetId="3">SCDBPTASN1!$U$1222</definedName>
    <definedName name="SCDBPTASN1_095BEGN_2" localSheetId="3">SCDBPTASN1!$D$1222</definedName>
    <definedName name="SCDBPTASN1_095BEGN_20" localSheetId="3">SCDBPTASN1!$V$1222</definedName>
    <definedName name="SCDBPTASN1_095BEGN_21" localSheetId="3">SCDBPTASN1!$W$1222</definedName>
    <definedName name="SCDBPTASN1_095BEGN_22" localSheetId="3">SCDBPTASN1!$X$1222</definedName>
    <definedName name="SCDBPTASN1_095BEGN_23" localSheetId="3">SCDBPTASN1!$Y$1222</definedName>
    <definedName name="SCDBPTASN1_095BEGN_24" localSheetId="3">SCDBPTASN1!$Z$1222</definedName>
    <definedName name="SCDBPTASN1_095BEGN_25" localSheetId="3">SCDBPTASN1!$AA$1222</definedName>
    <definedName name="SCDBPTASN1_095BEGN_3" localSheetId="3">SCDBPTASN1!$E$1222</definedName>
    <definedName name="SCDBPTASN1_095BEGN_4" localSheetId="3">SCDBPTASN1!$F$1222</definedName>
    <definedName name="SCDBPTASN1_095BEGN_5" localSheetId="3">SCDBPTASN1!$G$1222</definedName>
    <definedName name="SCDBPTASN1_095BEGN_6" localSheetId="3">SCDBPTASN1!$H$1222</definedName>
    <definedName name="SCDBPTASN1_095BEGN_7" localSheetId="3">SCDBPTASN1!$I$1222</definedName>
    <definedName name="SCDBPTASN1_095BEGN_8" localSheetId="3">SCDBPTASN1!$J$1222</definedName>
    <definedName name="SCDBPTASN1_095BEGN_9" localSheetId="3">SCDBPTASN1!$K$1222</definedName>
    <definedName name="SCDBPTASN1_095ENDI_10" localSheetId="3">SCDBPTASN1!$L$1224</definedName>
    <definedName name="SCDBPTASN1_095ENDI_11" localSheetId="3">SCDBPTASN1!$M$1224</definedName>
    <definedName name="SCDBPTASN1_095ENDI_12" localSheetId="3">SCDBPTASN1!$N$1224</definedName>
    <definedName name="SCDBPTASN1_095ENDI_13" localSheetId="3">SCDBPTASN1!$O$1224</definedName>
    <definedName name="SCDBPTASN1_095ENDI_14" localSheetId="3">SCDBPTASN1!$P$1224</definedName>
    <definedName name="SCDBPTASN1_095ENDI_15" localSheetId="3">SCDBPTASN1!$Q$1224</definedName>
    <definedName name="SCDBPTASN1_095ENDI_16" localSheetId="3">SCDBPTASN1!$R$1224</definedName>
    <definedName name="SCDBPTASN1_095ENDI_17" localSheetId="3">SCDBPTASN1!$S$1224</definedName>
    <definedName name="SCDBPTASN1_095ENDI_18" localSheetId="3">SCDBPTASN1!$T$1224</definedName>
    <definedName name="SCDBPTASN1_095ENDI_19" localSheetId="3">SCDBPTASN1!$U$1224</definedName>
    <definedName name="SCDBPTASN1_095ENDI_2" localSheetId="3">SCDBPTASN1!$D$1224</definedName>
    <definedName name="SCDBPTASN1_095ENDI_20" localSheetId="3">SCDBPTASN1!$V$1224</definedName>
    <definedName name="SCDBPTASN1_095ENDI_21" localSheetId="3">SCDBPTASN1!$W$1224</definedName>
    <definedName name="SCDBPTASN1_095ENDI_22" localSheetId="3">SCDBPTASN1!$X$1224</definedName>
    <definedName name="SCDBPTASN1_095ENDI_23" localSheetId="3">SCDBPTASN1!$Y$1224</definedName>
    <definedName name="SCDBPTASN1_095ENDI_24" localSheetId="3">SCDBPTASN1!$Z$1224</definedName>
    <definedName name="SCDBPTASN1_095ENDI_25" localSheetId="3">SCDBPTASN1!$AA$1224</definedName>
    <definedName name="SCDBPTASN1_095ENDI_3" localSheetId="3">SCDBPTASN1!$E$1224</definedName>
    <definedName name="SCDBPTASN1_095ENDI_4" localSheetId="3">SCDBPTASN1!$F$1224</definedName>
    <definedName name="SCDBPTASN1_095ENDI_5" localSheetId="3">SCDBPTASN1!$G$1224</definedName>
    <definedName name="SCDBPTASN1_095ENDI_6" localSheetId="3">SCDBPTASN1!$H$1224</definedName>
    <definedName name="SCDBPTASN1_095ENDI_7" localSheetId="3">SCDBPTASN1!$I$1224</definedName>
    <definedName name="SCDBPTASN1_095ENDI_8" localSheetId="3">SCDBPTASN1!$J$1224</definedName>
    <definedName name="SCDBPTASN1_095ENDI_9" localSheetId="3">SCDBPTASN1!$K$1224</definedName>
    <definedName name="SCDBPTASN1_0969999_11" localSheetId="3">SCDBPTASN1!$M$1226</definedName>
    <definedName name="SCDBPTASN1_0969999_12" localSheetId="3">SCDBPTASN1!$N$1226</definedName>
    <definedName name="SCDBPTASN1_0969999_13" localSheetId="3">SCDBPTASN1!$O$1226</definedName>
    <definedName name="SCDBPTASN1_0969999_14" localSheetId="3">SCDBPTASN1!$P$1226</definedName>
    <definedName name="SCDBPTASN1_0969999_16" localSheetId="3">SCDBPTASN1!$R$1226</definedName>
    <definedName name="SCDBPTASN1_0969999_17" localSheetId="3">SCDBPTASN1!$S$1226</definedName>
    <definedName name="SCDBPTASN1_0969999_18" localSheetId="3">SCDBPTASN1!$T$1226</definedName>
    <definedName name="SCDBPTASN1_0969999_19" localSheetId="3">SCDBPTASN1!$U$1226</definedName>
    <definedName name="SCDBPTASN1_0969999_20" localSheetId="3">SCDBPTASN1!$V$1226</definedName>
    <definedName name="SCDBPTASN1_0969999_21" localSheetId="3">SCDBPTASN1!$W$1226</definedName>
    <definedName name="SCDBPTASN1_0970000_Range" localSheetId="3">SCDBPTASN1!$C$1227:$AA$1229</definedName>
    <definedName name="SCDBPTASN1_0979999_11" localSheetId="3">SCDBPTASN1!$M$1230</definedName>
    <definedName name="SCDBPTASN1_0979999_12" localSheetId="3">SCDBPTASN1!$N$1230</definedName>
    <definedName name="SCDBPTASN1_0979999_13" localSheetId="3">SCDBPTASN1!$O$1230</definedName>
    <definedName name="SCDBPTASN1_0979999_14" localSheetId="3">SCDBPTASN1!$P$1230</definedName>
    <definedName name="SCDBPTASN1_0979999_16" localSheetId="3">SCDBPTASN1!$R$1230</definedName>
    <definedName name="SCDBPTASN1_0979999_17" localSheetId="3">SCDBPTASN1!$S$1230</definedName>
    <definedName name="SCDBPTASN1_0979999_18" localSheetId="3">SCDBPTASN1!$T$1230</definedName>
    <definedName name="SCDBPTASN1_0979999_19" localSheetId="3">SCDBPTASN1!$U$1230</definedName>
    <definedName name="SCDBPTASN1_0979999_20" localSheetId="3">SCDBPTASN1!$V$1230</definedName>
    <definedName name="SCDBPTASN1_0979999_21" localSheetId="3">SCDBPTASN1!$W$1230</definedName>
    <definedName name="SCDBPTASN1_097BEGN_1" localSheetId="3">SCDBPTASN1!$C$1227</definedName>
    <definedName name="SCDBPTASN1_097BEGN_10" localSheetId="3">SCDBPTASN1!$L$1227</definedName>
    <definedName name="SCDBPTASN1_097BEGN_11" localSheetId="3">SCDBPTASN1!$M$1227</definedName>
    <definedName name="SCDBPTASN1_097BEGN_12" localSheetId="3">SCDBPTASN1!$N$1227</definedName>
    <definedName name="SCDBPTASN1_097BEGN_13" localSheetId="3">SCDBPTASN1!$O$1227</definedName>
    <definedName name="SCDBPTASN1_097BEGN_14" localSheetId="3">SCDBPTASN1!$P$1227</definedName>
    <definedName name="SCDBPTASN1_097BEGN_15" localSheetId="3">SCDBPTASN1!$Q$1227</definedName>
    <definedName name="SCDBPTASN1_097BEGN_16" localSheetId="3">SCDBPTASN1!$R$1227</definedName>
    <definedName name="SCDBPTASN1_097BEGN_17" localSheetId="3">SCDBPTASN1!$S$1227</definedName>
    <definedName name="SCDBPTASN1_097BEGN_18" localSheetId="3">SCDBPTASN1!$T$1227</definedName>
    <definedName name="SCDBPTASN1_097BEGN_19" localSheetId="3">SCDBPTASN1!$U$1227</definedName>
    <definedName name="SCDBPTASN1_097BEGN_2" localSheetId="3">SCDBPTASN1!$D$1227</definedName>
    <definedName name="SCDBPTASN1_097BEGN_20" localSheetId="3">SCDBPTASN1!$V$1227</definedName>
    <definedName name="SCDBPTASN1_097BEGN_21" localSheetId="3">SCDBPTASN1!$W$1227</definedName>
    <definedName name="SCDBPTASN1_097BEGN_22" localSheetId="3">SCDBPTASN1!$X$1227</definedName>
    <definedName name="SCDBPTASN1_097BEGN_23" localSheetId="3">SCDBPTASN1!$Y$1227</definedName>
    <definedName name="SCDBPTASN1_097BEGN_24" localSheetId="3">SCDBPTASN1!$Z$1227</definedName>
    <definedName name="SCDBPTASN1_097BEGN_25" localSheetId="3">SCDBPTASN1!$AA$1227</definedName>
    <definedName name="SCDBPTASN1_097BEGN_3" localSheetId="3">SCDBPTASN1!$E$1227</definedName>
    <definedName name="SCDBPTASN1_097BEGN_4" localSheetId="3">SCDBPTASN1!$F$1227</definedName>
    <definedName name="SCDBPTASN1_097BEGN_5" localSheetId="3">SCDBPTASN1!$G$1227</definedName>
    <definedName name="SCDBPTASN1_097BEGN_6" localSheetId="3">SCDBPTASN1!$H$1227</definedName>
    <definedName name="SCDBPTASN1_097BEGN_7" localSheetId="3">SCDBPTASN1!$I$1227</definedName>
    <definedName name="SCDBPTASN1_097BEGN_8" localSheetId="3">SCDBPTASN1!$J$1227</definedName>
    <definedName name="SCDBPTASN1_097BEGN_9" localSheetId="3">SCDBPTASN1!$K$1227</definedName>
    <definedName name="SCDBPTASN1_097ENDI_10" localSheetId="3">SCDBPTASN1!$L$1229</definedName>
    <definedName name="SCDBPTASN1_097ENDI_11" localSheetId="3">SCDBPTASN1!$M$1229</definedName>
    <definedName name="SCDBPTASN1_097ENDI_12" localSheetId="3">SCDBPTASN1!$N$1229</definedName>
    <definedName name="SCDBPTASN1_097ENDI_13" localSheetId="3">SCDBPTASN1!$O$1229</definedName>
    <definedName name="SCDBPTASN1_097ENDI_14" localSheetId="3">SCDBPTASN1!$P$1229</definedName>
    <definedName name="SCDBPTASN1_097ENDI_15" localSheetId="3">SCDBPTASN1!$Q$1229</definedName>
    <definedName name="SCDBPTASN1_097ENDI_16" localSheetId="3">SCDBPTASN1!$R$1229</definedName>
    <definedName name="SCDBPTASN1_097ENDI_17" localSheetId="3">SCDBPTASN1!$S$1229</definedName>
    <definedName name="SCDBPTASN1_097ENDI_18" localSheetId="3">SCDBPTASN1!$T$1229</definedName>
    <definedName name="SCDBPTASN1_097ENDI_19" localSheetId="3">SCDBPTASN1!$U$1229</definedName>
    <definedName name="SCDBPTASN1_097ENDI_2" localSheetId="3">SCDBPTASN1!$D$1229</definedName>
    <definedName name="SCDBPTASN1_097ENDI_20" localSheetId="3">SCDBPTASN1!$V$1229</definedName>
    <definedName name="SCDBPTASN1_097ENDI_21" localSheetId="3">SCDBPTASN1!$W$1229</definedName>
    <definedName name="SCDBPTASN1_097ENDI_22" localSheetId="3">SCDBPTASN1!$X$1229</definedName>
    <definedName name="SCDBPTASN1_097ENDI_23" localSheetId="3">SCDBPTASN1!$Y$1229</definedName>
    <definedName name="SCDBPTASN1_097ENDI_24" localSheetId="3">SCDBPTASN1!$Z$1229</definedName>
    <definedName name="SCDBPTASN1_097ENDI_25" localSheetId="3">SCDBPTASN1!$AA$1229</definedName>
    <definedName name="SCDBPTASN1_097ENDI_3" localSheetId="3">SCDBPTASN1!$E$1229</definedName>
    <definedName name="SCDBPTASN1_097ENDI_4" localSheetId="3">SCDBPTASN1!$F$1229</definedName>
    <definedName name="SCDBPTASN1_097ENDI_5" localSheetId="3">SCDBPTASN1!$G$1229</definedName>
    <definedName name="SCDBPTASN1_097ENDI_6" localSheetId="3">SCDBPTASN1!$H$1229</definedName>
    <definedName name="SCDBPTASN1_097ENDI_7" localSheetId="3">SCDBPTASN1!$I$1229</definedName>
    <definedName name="SCDBPTASN1_097ENDI_8" localSheetId="3">SCDBPTASN1!$J$1229</definedName>
    <definedName name="SCDBPTASN1_097ENDI_9" localSheetId="3">SCDBPTASN1!$K$1229</definedName>
    <definedName name="SCDBPTASN1_0980000_Range" localSheetId="3">SCDBPTASN1!$C$1231:$AA$1314</definedName>
    <definedName name="SCDBPTASN1_0980001_1" localSheetId="3">SCDBPTASN1!$C$1232</definedName>
    <definedName name="SCDBPTASN1_0980001_10" localSheetId="3">SCDBPTASN1!$L$1232</definedName>
    <definedName name="SCDBPTASN1_0980001_11" localSheetId="3">SCDBPTASN1!$M$1232</definedName>
    <definedName name="SCDBPTASN1_0980001_12" localSheetId="3">SCDBPTASN1!$N$1232</definedName>
    <definedName name="SCDBPTASN1_0980001_13" localSheetId="3">SCDBPTASN1!$O$1232</definedName>
    <definedName name="SCDBPTASN1_0980001_14" localSheetId="3">SCDBPTASN1!$P$1232</definedName>
    <definedName name="SCDBPTASN1_0980001_15" localSheetId="3">SCDBPTASN1!$Q$1232</definedName>
    <definedName name="SCDBPTASN1_0980001_16" localSheetId="3">SCDBPTASN1!$R$1232</definedName>
    <definedName name="SCDBPTASN1_0980001_17" localSheetId="3">SCDBPTASN1!$S$1232</definedName>
    <definedName name="SCDBPTASN1_0980001_18" localSheetId="3">SCDBPTASN1!$T$1232</definedName>
    <definedName name="SCDBPTASN1_0980001_19" localSheetId="3">SCDBPTASN1!$U$1232</definedName>
    <definedName name="SCDBPTASN1_0980001_2" localSheetId="3">SCDBPTASN1!$D$1232</definedName>
    <definedName name="SCDBPTASN1_0980001_20" localSheetId="3">SCDBPTASN1!$V$1232</definedName>
    <definedName name="SCDBPTASN1_0980001_21" localSheetId="3">SCDBPTASN1!$W$1232</definedName>
    <definedName name="SCDBPTASN1_0980001_22" localSheetId="3">SCDBPTASN1!$X$1232</definedName>
    <definedName name="SCDBPTASN1_0980001_23" localSheetId="3">SCDBPTASN1!$Y$1232</definedName>
    <definedName name="SCDBPTASN1_0980001_24" localSheetId="3">SCDBPTASN1!$Z$1232</definedName>
    <definedName name="SCDBPTASN1_0980001_25" localSheetId="3">SCDBPTASN1!$AA$1232</definedName>
    <definedName name="SCDBPTASN1_0980001_3" localSheetId="3">SCDBPTASN1!$E$1232</definedName>
    <definedName name="SCDBPTASN1_0980001_4" localSheetId="3">SCDBPTASN1!$F$1232</definedName>
    <definedName name="SCDBPTASN1_0980001_5" localSheetId="3">SCDBPTASN1!$G$1232</definedName>
    <definedName name="SCDBPTASN1_0980001_6" localSheetId="3">SCDBPTASN1!$H$1232</definedName>
    <definedName name="SCDBPTASN1_0980001_7" localSheetId="3">SCDBPTASN1!$I$1232</definedName>
    <definedName name="SCDBPTASN1_0980001_8" localSheetId="3">SCDBPTASN1!$J$1232</definedName>
    <definedName name="SCDBPTASN1_0980001_9" localSheetId="3">SCDBPTASN1!$K$1232</definedName>
    <definedName name="SCDBPTASN1_0989999_11" localSheetId="3">SCDBPTASN1!$M$1315</definedName>
    <definedName name="SCDBPTASN1_0989999_12" localSheetId="3">SCDBPTASN1!$N$1315</definedName>
    <definedName name="SCDBPTASN1_0989999_13" localSheetId="3">SCDBPTASN1!$O$1315</definedName>
    <definedName name="SCDBPTASN1_0989999_14" localSheetId="3">SCDBPTASN1!$P$1315</definedName>
    <definedName name="SCDBPTASN1_0989999_16" localSheetId="3">SCDBPTASN1!$R$1315</definedName>
    <definedName name="SCDBPTASN1_0989999_17" localSheetId="3">SCDBPTASN1!$S$1315</definedName>
    <definedName name="SCDBPTASN1_0989999_18" localSheetId="3">SCDBPTASN1!$T$1315</definedName>
    <definedName name="SCDBPTASN1_0989999_19" localSheetId="3">SCDBPTASN1!$U$1315</definedName>
    <definedName name="SCDBPTASN1_0989999_20" localSheetId="3">SCDBPTASN1!$V$1315</definedName>
    <definedName name="SCDBPTASN1_0989999_21" localSheetId="3">SCDBPTASN1!$W$1315</definedName>
    <definedName name="SCDBPTASN1_098BEGN_1" localSheetId="3">SCDBPTASN1!$C$1231</definedName>
    <definedName name="SCDBPTASN1_098BEGN_10" localSheetId="3">SCDBPTASN1!$L$1231</definedName>
    <definedName name="SCDBPTASN1_098BEGN_11" localSheetId="3">SCDBPTASN1!$M$1231</definedName>
    <definedName name="SCDBPTASN1_098BEGN_12" localSheetId="3">SCDBPTASN1!$N$1231</definedName>
    <definedName name="SCDBPTASN1_098BEGN_13" localSheetId="3">SCDBPTASN1!$O$1231</definedName>
    <definedName name="SCDBPTASN1_098BEGN_14" localSheetId="3">SCDBPTASN1!$P$1231</definedName>
    <definedName name="SCDBPTASN1_098BEGN_15" localSheetId="3">SCDBPTASN1!$Q$1231</definedName>
    <definedName name="SCDBPTASN1_098BEGN_16" localSheetId="3">SCDBPTASN1!$R$1231</definedName>
    <definedName name="SCDBPTASN1_098BEGN_17" localSheetId="3">SCDBPTASN1!$S$1231</definedName>
    <definedName name="SCDBPTASN1_098BEGN_18" localSheetId="3">SCDBPTASN1!$T$1231</definedName>
    <definedName name="SCDBPTASN1_098BEGN_19" localSheetId="3">SCDBPTASN1!$U$1231</definedName>
    <definedName name="SCDBPTASN1_098BEGN_2" localSheetId="3">SCDBPTASN1!$D$1231</definedName>
    <definedName name="SCDBPTASN1_098BEGN_20" localSheetId="3">SCDBPTASN1!$V$1231</definedName>
    <definedName name="SCDBPTASN1_098BEGN_21" localSheetId="3">SCDBPTASN1!$W$1231</definedName>
    <definedName name="SCDBPTASN1_098BEGN_22" localSheetId="3">SCDBPTASN1!$X$1231</definedName>
    <definedName name="SCDBPTASN1_098BEGN_23" localSheetId="3">SCDBPTASN1!$Y$1231</definedName>
    <definedName name="SCDBPTASN1_098BEGN_24" localSheetId="3">SCDBPTASN1!$Z$1231</definedName>
    <definedName name="SCDBPTASN1_098BEGN_25" localSheetId="3">SCDBPTASN1!$AA$1231</definedName>
    <definedName name="SCDBPTASN1_098BEGN_3" localSheetId="3">SCDBPTASN1!$E$1231</definedName>
    <definedName name="SCDBPTASN1_098BEGN_4" localSheetId="3">SCDBPTASN1!$F$1231</definedName>
    <definedName name="SCDBPTASN1_098BEGN_5" localSheetId="3">SCDBPTASN1!$G$1231</definedName>
    <definedName name="SCDBPTASN1_098BEGN_6" localSheetId="3">SCDBPTASN1!$H$1231</definedName>
    <definedName name="SCDBPTASN1_098BEGN_7" localSheetId="3">SCDBPTASN1!$I$1231</definedName>
    <definedName name="SCDBPTASN1_098BEGN_8" localSheetId="3">SCDBPTASN1!$J$1231</definedName>
    <definedName name="SCDBPTASN1_098BEGN_9" localSheetId="3">SCDBPTASN1!$K$1231</definedName>
    <definedName name="SCDBPTASN1_098ENDI_10" localSheetId="3">SCDBPTASN1!$L$1314</definedName>
    <definedName name="SCDBPTASN1_098ENDI_11" localSheetId="3">SCDBPTASN1!$M$1314</definedName>
    <definedName name="SCDBPTASN1_098ENDI_12" localSheetId="3">SCDBPTASN1!$N$1314</definedName>
    <definedName name="SCDBPTASN1_098ENDI_13" localSheetId="3">SCDBPTASN1!$O$1314</definedName>
    <definedName name="SCDBPTASN1_098ENDI_14" localSheetId="3">SCDBPTASN1!$P$1314</definedName>
    <definedName name="SCDBPTASN1_098ENDI_15" localSheetId="3">SCDBPTASN1!$Q$1314</definedName>
    <definedName name="SCDBPTASN1_098ENDI_16" localSheetId="3">SCDBPTASN1!$R$1314</definedName>
    <definedName name="SCDBPTASN1_098ENDI_17" localSheetId="3">SCDBPTASN1!$S$1314</definedName>
    <definedName name="SCDBPTASN1_098ENDI_18" localSheetId="3">SCDBPTASN1!$T$1314</definedName>
    <definedName name="SCDBPTASN1_098ENDI_19" localSheetId="3">SCDBPTASN1!$U$1314</definedName>
    <definedName name="SCDBPTASN1_098ENDI_2" localSheetId="3">SCDBPTASN1!$D$1314</definedName>
    <definedName name="SCDBPTASN1_098ENDI_20" localSheetId="3">SCDBPTASN1!$V$1314</definedName>
    <definedName name="SCDBPTASN1_098ENDI_21" localSheetId="3">SCDBPTASN1!$W$1314</definedName>
    <definedName name="SCDBPTASN1_098ENDI_22" localSheetId="3">SCDBPTASN1!$X$1314</definedName>
    <definedName name="SCDBPTASN1_098ENDI_23" localSheetId="3">SCDBPTASN1!$Y$1314</definedName>
    <definedName name="SCDBPTASN1_098ENDI_24" localSheetId="3">SCDBPTASN1!$Z$1314</definedName>
    <definedName name="SCDBPTASN1_098ENDI_25" localSheetId="3">SCDBPTASN1!$AA$1314</definedName>
    <definedName name="SCDBPTASN1_098ENDI_3" localSheetId="3">SCDBPTASN1!$E$1314</definedName>
    <definedName name="SCDBPTASN1_098ENDI_4" localSheetId="3">SCDBPTASN1!$F$1314</definedName>
    <definedName name="SCDBPTASN1_098ENDI_5" localSheetId="3">SCDBPTASN1!$G$1314</definedName>
    <definedName name="SCDBPTASN1_098ENDI_6" localSheetId="3">SCDBPTASN1!$H$1314</definedName>
    <definedName name="SCDBPTASN1_098ENDI_7" localSheetId="3">SCDBPTASN1!$I$1314</definedName>
    <definedName name="SCDBPTASN1_098ENDI_8" localSheetId="3">SCDBPTASN1!$J$1314</definedName>
    <definedName name="SCDBPTASN1_098ENDI_9" localSheetId="3">SCDBPTASN1!$K$1314</definedName>
    <definedName name="SCDBPTASN1_0990000_Range" localSheetId="3">SCDBPTASN1!$C$1316:$AA$1318</definedName>
    <definedName name="SCDBPTASN1_0999999_11" localSheetId="3">SCDBPTASN1!$M$1319</definedName>
    <definedName name="SCDBPTASN1_0999999_12" localSheetId="3">SCDBPTASN1!$N$1319</definedName>
    <definedName name="SCDBPTASN1_0999999_13" localSheetId="3">SCDBPTASN1!$O$1319</definedName>
    <definedName name="SCDBPTASN1_0999999_14" localSheetId="3">SCDBPTASN1!$P$1319</definedName>
    <definedName name="SCDBPTASN1_0999999_16" localSheetId="3">SCDBPTASN1!$R$1319</definedName>
    <definedName name="SCDBPTASN1_0999999_17" localSheetId="3">SCDBPTASN1!$S$1319</definedName>
    <definedName name="SCDBPTASN1_0999999_18" localSheetId="3">SCDBPTASN1!$T$1319</definedName>
    <definedName name="SCDBPTASN1_0999999_19" localSheetId="3">SCDBPTASN1!$U$1319</definedName>
    <definedName name="SCDBPTASN1_0999999_20" localSheetId="3">SCDBPTASN1!$V$1319</definedName>
    <definedName name="SCDBPTASN1_0999999_21" localSheetId="3">SCDBPTASN1!$W$1319</definedName>
    <definedName name="SCDBPTASN1_099BEGN_1" localSheetId="3">SCDBPTASN1!$C$1316</definedName>
    <definedName name="SCDBPTASN1_099BEGN_10" localSheetId="3">SCDBPTASN1!$L$1316</definedName>
    <definedName name="SCDBPTASN1_099BEGN_11" localSheetId="3">SCDBPTASN1!$M$1316</definedName>
    <definedName name="SCDBPTASN1_099BEGN_12" localSheetId="3">SCDBPTASN1!$N$1316</definedName>
    <definedName name="SCDBPTASN1_099BEGN_13" localSheetId="3">SCDBPTASN1!$O$1316</definedName>
    <definedName name="SCDBPTASN1_099BEGN_14" localSheetId="3">SCDBPTASN1!$P$1316</definedName>
    <definedName name="SCDBPTASN1_099BEGN_15" localSheetId="3">SCDBPTASN1!$Q$1316</definedName>
    <definedName name="SCDBPTASN1_099BEGN_16" localSheetId="3">SCDBPTASN1!$R$1316</definedName>
    <definedName name="SCDBPTASN1_099BEGN_17" localSheetId="3">SCDBPTASN1!$S$1316</definedName>
    <definedName name="SCDBPTASN1_099BEGN_18" localSheetId="3">SCDBPTASN1!$T$1316</definedName>
    <definedName name="SCDBPTASN1_099BEGN_19" localSheetId="3">SCDBPTASN1!$U$1316</definedName>
    <definedName name="SCDBPTASN1_099BEGN_2" localSheetId="3">SCDBPTASN1!$D$1316</definedName>
    <definedName name="SCDBPTASN1_099BEGN_20" localSheetId="3">SCDBPTASN1!$V$1316</definedName>
    <definedName name="SCDBPTASN1_099BEGN_21" localSheetId="3">SCDBPTASN1!$W$1316</definedName>
    <definedName name="SCDBPTASN1_099BEGN_22" localSheetId="3">SCDBPTASN1!$X$1316</definedName>
    <definedName name="SCDBPTASN1_099BEGN_23" localSheetId="3">SCDBPTASN1!$Y$1316</definedName>
    <definedName name="SCDBPTASN1_099BEGN_24" localSheetId="3">SCDBPTASN1!$Z$1316</definedName>
    <definedName name="SCDBPTASN1_099BEGN_25" localSheetId="3">SCDBPTASN1!$AA$1316</definedName>
    <definedName name="SCDBPTASN1_099BEGN_3" localSheetId="3">SCDBPTASN1!$E$1316</definedName>
    <definedName name="SCDBPTASN1_099BEGN_4" localSheetId="3">SCDBPTASN1!$F$1316</definedName>
    <definedName name="SCDBPTASN1_099BEGN_5" localSheetId="3">SCDBPTASN1!$G$1316</definedName>
    <definedName name="SCDBPTASN1_099BEGN_6" localSheetId="3">SCDBPTASN1!$H$1316</definedName>
    <definedName name="SCDBPTASN1_099BEGN_7" localSheetId="3">SCDBPTASN1!$I$1316</definedName>
    <definedName name="SCDBPTASN1_099BEGN_8" localSheetId="3">SCDBPTASN1!$J$1316</definedName>
    <definedName name="SCDBPTASN1_099BEGN_9" localSheetId="3">SCDBPTASN1!$K$1316</definedName>
    <definedName name="SCDBPTASN1_099ENDI_10" localSheetId="3">SCDBPTASN1!$L$1318</definedName>
    <definedName name="SCDBPTASN1_099ENDI_11" localSheetId="3">SCDBPTASN1!$M$1318</definedName>
    <definedName name="SCDBPTASN1_099ENDI_12" localSheetId="3">SCDBPTASN1!$N$1318</definedName>
    <definedName name="SCDBPTASN1_099ENDI_13" localSheetId="3">SCDBPTASN1!$O$1318</definedName>
    <definedName name="SCDBPTASN1_099ENDI_14" localSheetId="3">SCDBPTASN1!$P$1318</definedName>
    <definedName name="SCDBPTASN1_099ENDI_15" localSheetId="3">SCDBPTASN1!$Q$1318</definedName>
    <definedName name="SCDBPTASN1_099ENDI_16" localSheetId="3">SCDBPTASN1!$R$1318</definedName>
    <definedName name="SCDBPTASN1_099ENDI_17" localSheetId="3">SCDBPTASN1!$S$1318</definedName>
    <definedName name="SCDBPTASN1_099ENDI_18" localSheetId="3">SCDBPTASN1!$T$1318</definedName>
    <definedName name="SCDBPTASN1_099ENDI_19" localSheetId="3">SCDBPTASN1!$U$1318</definedName>
    <definedName name="SCDBPTASN1_099ENDI_2" localSheetId="3">SCDBPTASN1!$D$1318</definedName>
    <definedName name="SCDBPTASN1_099ENDI_20" localSheetId="3">SCDBPTASN1!$V$1318</definedName>
    <definedName name="SCDBPTASN1_099ENDI_21" localSheetId="3">SCDBPTASN1!$W$1318</definedName>
    <definedName name="SCDBPTASN1_099ENDI_22" localSheetId="3">SCDBPTASN1!$X$1318</definedName>
    <definedName name="SCDBPTASN1_099ENDI_23" localSheetId="3">SCDBPTASN1!$Y$1318</definedName>
    <definedName name="SCDBPTASN1_099ENDI_24" localSheetId="3">SCDBPTASN1!$Z$1318</definedName>
    <definedName name="SCDBPTASN1_099ENDI_25" localSheetId="3">SCDBPTASN1!$AA$1318</definedName>
    <definedName name="SCDBPTASN1_099ENDI_3" localSheetId="3">SCDBPTASN1!$E$1318</definedName>
    <definedName name="SCDBPTASN1_099ENDI_4" localSheetId="3">SCDBPTASN1!$F$1318</definedName>
    <definedName name="SCDBPTASN1_099ENDI_5" localSheetId="3">SCDBPTASN1!$G$1318</definedName>
    <definedName name="SCDBPTASN1_099ENDI_6" localSheetId="3">SCDBPTASN1!$H$1318</definedName>
    <definedName name="SCDBPTASN1_099ENDI_7" localSheetId="3">SCDBPTASN1!$I$1318</definedName>
    <definedName name="SCDBPTASN1_099ENDI_8" localSheetId="3">SCDBPTASN1!$J$1318</definedName>
    <definedName name="SCDBPTASN1_099ENDI_9" localSheetId="3">SCDBPTASN1!$K$1318</definedName>
    <definedName name="SCDBPTASN1_1000000_Range" localSheetId="3">SCDBPTASN1!$C$1320:$AA$1322</definedName>
    <definedName name="SCDBPTASN1_1009999_11" localSheetId="3">SCDBPTASN1!$M$1323</definedName>
    <definedName name="SCDBPTASN1_1009999_12" localSheetId="3">SCDBPTASN1!$N$1323</definedName>
    <definedName name="SCDBPTASN1_1009999_13" localSheetId="3">SCDBPTASN1!$O$1323</definedName>
    <definedName name="SCDBPTASN1_1009999_14" localSheetId="3">SCDBPTASN1!$P$1323</definedName>
    <definedName name="SCDBPTASN1_1009999_16" localSheetId="3">SCDBPTASN1!$R$1323</definedName>
    <definedName name="SCDBPTASN1_1009999_17" localSheetId="3">SCDBPTASN1!$S$1323</definedName>
    <definedName name="SCDBPTASN1_1009999_18" localSheetId="3">SCDBPTASN1!$T$1323</definedName>
    <definedName name="SCDBPTASN1_1009999_19" localSheetId="3">SCDBPTASN1!$U$1323</definedName>
    <definedName name="SCDBPTASN1_1009999_20" localSheetId="3">SCDBPTASN1!$V$1323</definedName>
    <definedName name="SCDBPTASN1_1009999_21" localSheetId="3">SCDBPTASN1!$W$1323</definedName>
    <definedName name="SCDBPTASN1_100BEGN_1" localSheetId="3">SCDBPTASN1!$C$1320</definedName>
    <definedName name="SCDBPTASN1_100BEGN_10" localSheetId="3">SCDBPTASN1!$L$1320</definedName>
    <definedName name="SCDBPTASN1_100BEGN_11" localSheetId="3">SCDBPTASN1!$M$1320</definedName>
    <definedName name="SCDBPTASN1_100BEGN_12" localSheetId="3">SCDBPTASN1!$N$1320</definedName>
    <definedName name="SCDBPTASN1_100BEGN_13" localSheetId="3">SCDBPTASN1!$O$1320</definedName>
    <definedName name="SCDBPTASN1_100BEGN_14" localSheetId="3">SCDBPTASN1!$P$1320</definedName>
    <definedName name="SCDBPTASN1_100BEGN_15" localSheetId="3">SCDBPTASN1!$Q$1320</definedName>
    <definedName name="SCDBPTASN1_100BEGN_16" localSheetId="3">SCDBPTASN1!$R$1320</definedName>
    <definedName name="SCDBPTASN1_100BEGN_17" localSheetId="3">SCDBPTASN1!$S$1320</definedName>
    <definedName name="SCDBPTASN1_100BEGN_18" localSheetId="3">SCDBPTASN1!$T$1320</definedName>
    <definedName name="SCDBPTASN1_100BEGN_19" localSheetId="3">SCDBPTASN1!$U$1320</definedName>
    <definedName name="SCDBPTASN1_100BEGN_2" localSheetId="3">SCDBPTASN1!$D$1320</definedName>
    <definedName name="SCDBPTASN1_100BEGN_20" localSheetId="3">SCDBPTASN1!$V$1320</definedName>
    <definedName name="SCDBPTASN1_100BEGN_21" localSheetId="3">SCDBPTASN1!$W$1320</definedName>
    <definedName name="SCDBPTASN1_100BEGN_22" localSheetId="3">SCDBPTASN1!$X$1320</definedName>
    <definedName name="SCDBPTASN1_100BEGN_23" localSheetId="3">SCDBPTASN1!$Y$1320</definedName>
    <definedName name="SCDBPTASN1_100BEGN_24" localSheetId="3">SCDBPTASN1!$Z$1320</definedName>
    <definedName name="SCDBPTASN1_100BEGN_25" localSheetId="3">SCDBPTASN1!$AA$1320</definedName>
    <definedName name="SCDBPTASN1_100BEGN_3" localSheetId="3">SCDBPTASN1!$E$1320</definedName>
    <definedName name="SCDBPTASN1_100BEGN_4" localSheetId="3">SCDBPTASN1!$F$1320</definedName>
    <definedName name="SCDBPTASN1_100BEGN_5" localSheetId="3">SCDBPTASN1!$G$1320</definedName>
    <definedName name="SCDBPTASN1_100BEGN_6" localSheetId="3">SCDBPTASN1!$H$1320</definedName>
    <definedName name="SCDBPTASN1_100BEGN_7" localSheetId="3">SCDBPTASN1!$I$1320</definedName>
    <definedName name="SCDBPTASN1_100BEGN_8" localSheetId="3">SCDBPTASN1!$J$1320</definedName>
    <definedName name="SCDBPTASN1_100BEGN_9" localSheetId="3">SCDBPTASN1!$K$1320</definedName>
    <definedName name="SCDBPTASN1_100ENDI_10" localSheetId="3">SCDBPTASN1!$L$1322</definedName>
    <definedName name="SCDBPTASN1_100ENDI_11" localSheetId="3">SCDBPTASN1!$M$1322</definedName>
    <definedName name="SCDBPTASN1_100ENDI_12" localSheetId="3">SCDBPTASN1!$N$1322</definedName>
    <definedName name="SCDBPTASN1_100ENDI_13" localSheetId="3">SCDBPTASN1!$O$1322</definedName>
    <definedName name="SCDBPTASN1_100ENDI_14" localSheetId="3">SCDBPTASN1!$P$1322</definedName>
    <definedName name="SCDBPTASN1_100ENDI_15" localSheetId="3">SCDBPTASN1!$Q$1322</definedName>
    <definedName name="SCDBPTASN1_100ENDI_16" localSheetId="3">SCDBPTASN1!$R$1322</definedName>
    <definedName name="SCDBPTASN1_100ENDI_17" localSheetId="3">SCDBPTASN1!$S$1322</definedName>
    <definedName name="SCDBPTASN1_100ENDI_18" localSheetId="3">SCDBPTASN1!$T$1322</definedName>
    <definedName name="SCDBPTASN1_100ENDI_19" localSheetId="3">SCDBPTASN1!$U$1322</definedName>
    <definedName name="SCDBPTASN1_100ENDI_2" localSheetId="3">SCDBPTASN1!$D$1322</definedName>
    <definedName name="SCDBPTASN1_100ENDI_20" localSheetId="3">SCDBPTASN1!$V$1322</definedName>
    <definedName name="SCDBPTASN1_100ENDI_21" localSheetId="3">SCDBPTASN1!$W$1322</definedName>
    <definedName name="SCDBPTASN1_100ENDI_22" localSheetId="3">SCDBPTASN1!$X$1322</definedName>
    <definedName name="SCDBPTASN1_100ENDI_23" localSheetId="3">SCDBPTASN1!$Y$1322</definedName>
    <definedName name="SCDBPTASN1_100ENDI_24" localSheetId="3">SCDBPTASN1!$Z$1322</definedName>
    <definedName name="SCDBPTASN1_100ENDI_25" localSheetId="3">SCDBPTASN1!$AA$1322</definedName>
    <definedName name="SCDBPTASN1_100ENDI_3" localSheetId="3">SCDBPTASN1!$E$1322</definedName>
    <definedName name="SCDBPTASN1_100ENDI_4" localSheetId="3">SCDBPTASN1!$F$1322</definedName>
    <definedName name="SCDBPTASN1_100ENDI_5" localSheetId="3">SCDBPTASN1!$G$1322</definedName>
    <definedName name="SCDBPTASN1_100ENDI_6" localSheetId="3">SCDBPTASN1!$H$1322</definedName>
    <definedName name="SCDBPTASN1_100ENDI_7" localSheetId="3">SCDBPTASN1!$I$1322</definedName>
    <definedName name="SCDBPTASN1_100ENDI_8" localSheetId="3">SCDBPTASN1!$J$1322</definedName>
    <definedName name="SCDBPTASN1_100ENDI_9" localSheetId="3">SCDBPTASN1!$K$1322</definedName>
    <definedName name="SCDBPTASN1_1010000_Range" localSheetId="3">SCDBPTASN1!$C$1324:$AA$1326</definedName>
    <definedName name="SCDBPTASN1_1019999_11" localSheetId="3">SCDBPTASN1!$M$1327</definedName>
    <definedName name="SCDBPTASN1_1019999_12" localSheetId="3">SCDBPTASN1!$N$1327</definedName>
    <definedName name="SCDBPTASN1_1019999_13" localSheetId="3">SCDBPTASN1!$O$1327</definedName>
    <definedName name="SCDBPTASN1_1019999_14" localSheetId="3">SCDBPTASN1!$P$1327</definedName>
    <definedName name="SCDBPTASN1_1019999_16" localSheetId="3">SCDBPTASN1!$R$1327</definedName>
    <definedName name="SCDBPTASN1_1019999_17" localSheetId="3">SCDBPTASN1!$S$1327</definedName>
    <definedName name="SCDBPTASN1_1019999_18" localSheetId="3">SCDBPTASN1!$T$1327</definedName>
    <definedName name="SCDBPTASN1_1019999_19" localSheetId="3">SCDBPTASN1!$U$1327</definedName>
    <definedName name="SCDBPTASN1_1019999_20" localSheetId="3">SCDBPTASN1!$V$1327</definedName>
    <definedName name="SCDBPTASN1_1019999_21" localSheetId="3">SCDBPTASN1!$W$1327</definedName>
    <definedName name="SCDBPTASN1_101BEGN_1" localSheetId="3">SCDBPTASN1!$C$1324</definedName>
    <definedName name="SCDBPTASN1_101BEGN_10" localSheetId="3">SCDBPTASN1!$L$1324</definedName>
    <definedName name="SCDBPTASN1_101BEGN_11" localSheetId="3">SCDBPTASN1!$M$1324</definedName>
    <definedName name="SCDBPTASN1_101BEGN_12" localSheetId="3">SCDBPTASN1!$N$1324</definedName>
    <definedName name="SCDBPTASN1_101BEGN_13" localSheetId="3">SCDBPTASN1!$O$1324</definedName>
    <definedName name="SCDBPTASN1_101BEGN_14" localSheetId="3">SCDBPTASN1!$P$1324</definedName>
    <definedName name="SCDBPTASN1_101BEGN_15" localSheetId="3">SCDBPTASN1!$Q$1324</definedName>
    <definedName name="SCDBPTASN1_101BEGN_16" localSheetId="3">SCDBPTASN1!$R$1324</definedName>
    <definedName name="SCDBPTASN1_101BEGN_17" localSheetId="3">SCDBPTASN1!$S$1324</definedName>
    <definedName name="SCDBPTASN1_101BEGN_18" localSheetId="3">SCDBPTASN1!$T$1324</definedName>
    <definedName name="SCDBPTASN1_101BEGN_19" localSheetId="3">SCDBPTASN1!$U$1324</definedName>
    <definedName name="SCDBPTASN1_101BEGN_2" localSheetId="3">SCDBPTASN1!$D$1324</definedName>
    <definedName name="SCDBPTASN1_101BEGN_20" localSheetId="3">SCDBPTASN1!$V$1324</definedName>
    <definedName name="SCDBPTASN1_101BEGN_21" localSheetId="3">SCDBPTASN1!$W$1324</definedName>
    <definedName name="SCDBPTASN1_101BEGN_22" localSheetId="3">SCDBPTASN1!$X$1324</definedName>
    <definedName name="SCDBPTASN1_101BEGN_23" localSheetId="3">SCDBPTASN1!$Y$1324</definedName>
    <definedName name="SCDBPTASN1_101BEGN_24" localSheetId="3">SCDBPTASN1!$Z$1324</definedName>
    <definedName name="SCDBPTASN1_101BEGN_25" localSheetId="3">SCDBPTASN1!$AA$1324</definedName>
    <definedName name="SCDBPTASN1_101BEGN_3" localSheetId="3">SCDBPTASN1!$E$1324</definedName>
    <definedName name="SCDBPTASN1_101BEGN_4" localSheetId="3">SCDBPTASN1!$F$1324</definedName>
    <definedName name="SCDBPTASN1_101BEGN_5" localSheetId="3">SCDBPTASN1!$G$1324</definedName>
    <definedName name="SCDBPTASN1_101BEGN_6" localSheetId="3">SCDBPTASN1!$H$1324</definedName>
    <definedName name="SCDBPTASN1_101BEGN_7" localSheetId="3">SCDBPTASN1!$I$1324</definedName>
    <definedName name="SCDBPTASN1_101BEGN_8" localSheetId="3">SCDBPTASN1!$J$1324</definedName>
    <definedName name="SCDBPTASN1_101BEGN_9" localSheetId="3">SCDBPTASN1!$K$1324</definedName>
    <definedName name="SCDBPTASN1_101ENDI_10" localSheetId="3">SCDBPTASN1!$L$1326</definedName>
    <definedName name="SCDBPTASN1_101ENDI_11" localSheetId="3">SCDBPTASN1!$M$1326</definedName>
    <definedName name="SCDBPTASN1_101ENDI_12" localSheetId="3">SCDBPTASN1!$N$1326</definedName>
    <definedName name="SCDBPTASN1_101ENDI_13" localSheetId="3">SCDBPTASN1!$O$1326</definedName>
    <definedName name="SCDBPTASN1_101ENDI_14" localSheetId="3">SCDBPTASN1!$P$1326</definedName>
    <definedName name="SCDBPTASN1_101ENDI_15" localSheetId="3">SCDBPTASN1!$Q$1326</definedName>
    <definedName name="SCDBPTASN1_101ENDI_16" localSheetId="3">SCDBPTASN1!$R$1326</definedName>
    <definedName name="SCDBPTASN1_101ENDI_17" localSheetId="3">SCDBPTASN1!$S$1326</definedName>
    <definedName name="SCDBPTASN1_101ENDI_18" localSheetId="3">SCDBPTASN1!$T$1326</definedName>
    <definedName name="SCDBPTASN1_101ENDI_19" localSheetId="3">SCDBPTASN1!$U$1326</definedName>
    <definedName name="SCDBPTASN1_101ENDI_2" localSheetId="3">SCDBPTASN1!$D$1326</definedName>
    <definedName name="SCDBPTASN1_101ENDI_20" localSheetId="3">SCDBPTASN1!$V$1326</definedName>
    <definedName name="SCDBPTASN1_101ENDI_21" localSheetId="3">SCDBPTASN1!$W$1326</definedName>
    <definedName name="SCDBPTASN1_101ENDI_22" localSheetId="3">SCDBPTASN1!$X$1326</definedName>
    <definedName name="SCDBPTASN1_101ENDI_23" localSheetId="3">SCDBPTASN1!$Y$1326</definedName>
    <definedName name="SCDBPTASN1_101ENDI_24" localSheetId="3">SCDBPTASN1!$Z$1326</definedName>
    <definedName name="SCDBPTASN1_101ENDI_25" localSheetId="3">SCDBPTASN1!$AA$1326</definedName>
    <definedName name="SCDBPTASN1_101ENDI_3" localSheetId="3">SCDBPTASN1!$E$1326</definedName>
    <definedName name="SCDBPTASN1_101ENDI_4" localSheetId="3">SCDBPTASN1!$F$1326</definedName>
    <definedName name="SCDBPTASN1_101ENDI_5" localSheetId="3">SCDBPTASN1!$G$1326</definedName>
    <definedName name="SCDBPTASN1_101ENDI_6" localSheetId="3">SCDBPTASN1!$H$1326</definedName>
    <definedName name="SCDBPTASN1_101ENDI_7" localSheetId="3">SCDBPTASN1!$I$1326</definedName>
    <definedName name="SCDBPTASN1_101ENDI_8" localSheetId="3">SCDBPTASN1!$J$1326</definedName>
    <definedName name="SCDBPTASN1_101ENDI_9" localSheetId="3">SCDBPTASN1!$K$1326</definedName>
    <definedName name="SCDBPTASN1_1029999_11" localSheetId="3">SCDBPTASN1!$M$1328</definedName>
    <definedName name="SCDBPTASN1_1029999_12" localSheetId="3">SCDBPTASN1!$N$1328</definedName>
    <definedName name="SCDBPTASN1_1029999_13" localSheetId="3">SCDBPTASN1!$O$1328</definedName>
    <definedName name="SCDBPTASN1_1029999_14" localSheetId="3">SCDBPTASN1!$P$1328</definedName>
    <definedName name="SCDBPTASN1_1029999_16" localSheetId="3">SCDBPTASN1!$R$1328</definedName>
    <definedName name="SCDBPTASN1_1029999_17" localSheetId="3">SCDBPTASN1!$S$1328</definedName>
    <definedName name="SCDBPTASN1_1029999_18" localSheetId="3">SCDBPTASN1!$T$1328</definedName>
    <definedName name="SCDBPTASN1_1029999_19" localSheetId="3">SCDBPTASN1!$U$1328</definedName>
    <definedName name="SCDBPTASN1_1029999_20" localSheetId="3">SCDBPTASN1!$V$1328</definedName>
    <definedName name="SCDBPTASN1_1029999_21" localSheetId="3">SCDBPTASN1!$W$1328</definedName>
    <definedName name="SCDBPTASN1_1030000_Range" localSheetId="3">SCDBPTASN1!$C$1329:$AA$1331</definedName>
    <definedName name="SCDBPTASN1_1039999_11" localSheetId="3">SCDBPTASN1!$M$1332</definedName>
    <definedName name="SCDBPTASN1_1039999_12" localSheetId="3">SCDBPTASN1!$N$1332</definedName>
    <definedName name="SCDBPTASN1_1039999_13" localSheetId="3">SCDBPTASN1!$O$1332</definedName>
    <definedName name="SCDBPTASN1_1039999_14" localSheetId="3">SCDBPTASN1!$P$1332</definedName>
    <definedName name="SCDBPTASN1_1039999_16" localSheetId="3">SCDBPTASN1!$R$1332</definedName>
    <definedName name="SCDBPTASN1_1039999_17" localSheetId="3">SCDBPTASN1!$S$1332</definedName>
    <definedName name="SCDBPTASN1_1039999_18" localSheetId="3">SCDBPTASN1!$T$1332</definedName>
    <definedName name="SCDBPTASN1_1039999_19" localSheetId="3">SCDBPTASN1!$U$1332</definedName>
    <definedName name="SCDBPTASN1_1039999_20" localSheetId="3">SCDBPTASN1!$V$1332</definedName>
    <definedName name="SCDBPTASN1_1039999_21" localSheetId="3">SCDBPTASN1!$W$1332</definedName>
    <definedName name="SCDBPTASN1_103BEGN_1" localSheetId="3">SCDBPTASN1!$C$1329</definedName>
    <definedName name="SCDBPTASN1_103BEGN_10" localSheetId="3">SCDBPTASN1!$L$1329</definedName>
    <definedName name="SCDBPTASN1_103BEGN_11" localSheetId="3">SCDBPTASN1!$M$1329</definedName>
    <definedName name="SCDBPTASN1_103BEGN_12" localSheetId="3">SCDBPTASN1!$N$1329</definedName>
    <definedName name="SCDBPTASN1_103BEGN_13" localSheetId="3">SCDBPTASN1!$O$1329</definedName>
    <definedName name="SCDBPTASN1_103BEGN_14" localSheetId="3">SCDBPTASN1!$P$1329</definedName>
    <definedName name="SCDBPTASN1_103BEGN_15" localSheetId="3">SCDBPTASN1!$Q$1329</definedName>
    <definedName name="SCDBPTASN1_103BEGN_16" localSheetId="3">SCDBPTASN1!$R$1329</definedName>
    <definedName name="SCDBPTASN1_103BEGN_17" localSheetId="3">SCDBPTASN1!$S$1329</definedName>
    <definedName name="SCDBPTASN1_103BEGN_18" localSheetId="3">SCDBPTASN1!$T$1329</definedName>
    <definedName name="SCDBPTASN1_103BEGN_19" localSheetId="3">SCDBPTASN1!$U$1329</definedName>
    <definedName name="SCDBPTASN1_103BEGN_2" localSheetId="3">SCDBPTASN1!$D$1329</definedName>
    <definedName name="SCDBPTASN1_103BEGN_20" localSheetId="3">SCDBPTASN1!$V$1329</definedName>
    <definedName name="SCDBPTASN1_103BEGN_21" localSheetId="3">SCDBPTASN1!$W$1329</definedName>
    <definedName name="SCDBPTASN1_103BEGN_22" localSheetId="3">SCDBPTASN1!$X$1329</definedName>
    <definedName name="SCDBPTASN1_103BEGN_23" localSheetId="3">SCDBPTASN1!$Y$1329</definedName>
    <definedName name="SCDBPTASN1_103BEGN_24" localSheetId="3">SCDBPTASN1!$Z$1329</definedName>
    <definedName name="SCDBPTASN1_103BEGN_25" localSheetId="3">SCDBPTASN1!$AA$1329</definedName>
    <definedName name="SCDBPTASN1_103BEGN_3" localSheetId="3">SCDBPTASN1!$E$1329</definedName>
    <definedName name="SCDBPTASN1_103BEGN_4" localSheetId="3">SCDBPTASN1!$F$1329</definedName>
    <definedName name="SCDBPTASN1_103BEGN_5" localSheetId="3">SCDBPTASN1!$G$1329</definedName>
    <definedName name="SCDBPTASN1_103BEGN_6" localSheetId="3">SCDBPTASN1!$H$1329</definedName>
    <definedName name="SCDBPTASN1_103BEGN_7" localSheetId="3">SCDBPTASN1!$I$1329</definedName>
    <definedName name="SCDBPTASN1_103BEGN_8" localSheetId="3">SCDBPTASN1!$J$1329</definedName>
    <definedName name="SCDBPTASN1_103BEGN_9" localSheetId="3">SCDBPTASN1!$K$1329</definedName>
    <definedName name="SCDBPTASN1_103ENDI_10" localSheetId="3">SCDBPTASN1!$L$1331</definedName>
    <definedName name="SCDBPTASN1_103ENDI_11" localSheetId="3">SCDBPTASN1!$M$1331</definedName>
    <definedName name="SCDBPTASN1_103ENDI_12" localSheetId="3">SCDBPTASN1!$N$1331</definedName>
    <definedName name="SCDBPTASN1_103ENDI_13" localSheetId="3">SCDBPTASN1!$O$1331</definedName>
    <definedName name="SCDBPTASN1_103ENDI_14" localSheetId="3">SCDBPTASN1!$P$1331</definedName>
    <definedName name="SCDBPTASN1_103ENDI_15" localSheetId="3">SCDBPTASN1!$Q$1331</definedName>
    <definedName name="SCDBPTASN1_103ENDI_16" localSheetId="3">SCDBPTASN1!$R$1331</definedName>
    <definedName name="SCDBPTASN1_103ENDI_17" localSheetId="3">SCDBPTASN1!$S$1331</definedName>
    <definedName name="SCDBPTASN1_103ENDI_18" localSheetId="3">SCDBPTASN1!$T$1331</definedName>
    <definedName name="SCDBPTASN1_103ENDI_19" localSheetId="3">SCDBPTASN1!$U$1331</definedName>
    <definedName name="SCDBPTASN1_103ENDI_2" localSheetId="3">SCDBPTASN1!$D$1331</definedName>
    <definedName name="SCDBPTASN1_103ENDI_20" localSheetId="3">SCDBPTASN1!$V$1331</definedName>
    <definedName name="SCDBPTASN1_103ENDI_21" localSheetId="3">SCDBPTASN1!$W$1331</definedName>
    <definedName name="SCDBPTASN1_103ENDI_22" localSheetId="3">SCDBPTASN1!$X$1331</definedName>
    <definedName name="SCDBPTASN1_103ENDI_23" localSheetId="3">SCDBPTASN1!$Y$1331</definedName>
    <definedName name="SCDBPTASN1_103ENDI_24" localSheetId="3">SCDBPTASN1!$Z$1331</definedName>
    <definedName name="SCDBPTASN1_103ENDI_25" localSheetId="3">SCDBPTASN1!$AA$1331</definedName>
    <definedName name="SCDBPTASN1_103ENDI_3" localSheetId="3">SCDBPTASN1!$E$1331</definedName>
    <definedName name="SCDBPTASN1_103ENDI_4" localSheetId="3">SCDBPTASN1!$F$1331</definedName>
    <definedName name="SCDBPTASN1_103ENDI_5" localSheetId="3">SCDBPTASN1!$G$1331</definedName>
    <definedName name="SCDBPTASN1_103ENDI_6" localSheetId="3">SCDBPTASN1!$H$1331</definedName>
    <definedName name="SCDBPTASN1_103ENDI_7" localSheetId="3">SCDBPTASN1!$I$1331</definedName>
    <definedName name="SCDBPTASN1_103ENDI_8" localSheetId="3">SCDBPTASN1!$J$1331</definedName>
    <definedName name="SCDBPTASN1_103ENDI_9" localSheetId="3">SCDBPTASN1!$K$1331</definedName>
    <definedName name="SCDBPTASN1_1040000_Range" localSheetId="3">SCDBPTASN1!$C$1333:$AA$1335</definedName>
    <definedName name="SCDBPTASN1_1049999_11" localSheetId="3">SCDBPTASN1!$M$1336</definedName>
    <definedName name="SCDBPTASN1_1049999_12" localSheetId="3">SCDBPTASN1!$N$1336</definedName>
    <definedName name="SCDBPTASN1_1049999_13" localSheetId="3">SCDBPTASN1!$O$1336</definedName>
    <definedName name="SCDBPTASN1_1049999_14" localSheetId="3">SCDBPTASN1!$P$1336</definedName>
    <definedName name="SCDBPTASN1_1049999_16" localSheetId="3">SCDBPTASN1!$R$1336</definedName>
    <definedName name="SCDBPTASN1_1049999_17" localSheetId="3">SCDBPTASN1!$S$1336</definedName>
    <definedName name="SCDBPTASN1_1049999_18" localSheetId="3">SCDBPTASN1!$T$1336</definedName>
    <definedName name="SCDBPTASN1_1049999_19" localSheetId="3">SCDBPTASN1!$U$1336</definedName>
    <definedName name="SCDBPTASN1_1049999_20" localSheetId="3">SCDBPTASN1!$V$1336</definedName>
    <definedName name="SCDBPTASN1_1049999_21" localSheetId="3">SCDBPTASN1!$W$1336</definedName>
    <definedName name="SCDBPTASN1_104BEGN_1" localSheetId="3">SCDBPTASN1!$C$1333</definedName>
    <definedName name="SCDBPTASN1_104BEGN_10" localSheetId="3">SCDBPTASN1!$L$1333</definedName>
    <definedName name="SCDBPTASN1_104BEGN_11" localSheetId="3">SCDBPTASN1!$M$1333</definedName>
    <definedName name="SCDBPTASN1_104BEGN_12" localSheetId="3">SCDBPTASN1!$N$1333</definedName>
    <definedName name="SCDBPTASN1_104BEGN_13" localSheetId="3">SCDBPTASN1!$O$1333</definedName>
    <definedName name="SCDBPTASN1_104BEGN_14" localSheetId="3">SCDBPTASN1!$P$1333</definedName>
    <definedName name="SCDBPTASN1_104BEGN_15" localSheetId="3">SCDBPTASN1!$Q$1333</definedName>
    <definedName name="SCDBPTASN1_104BEGN_16" localSheetId="3">SCDBPTASN1!$R$1333</definedName>
    <definedName name="SCDBPTASN1_104BEGN_17" localSheetId="3">SCDBPTASN1!$S$1333</definedName>
    <definedName name="SCDBPTASN1_104BEGN_18" localSheetId="3">SCDBPTASN1!$T$1333</definedName>
    <definedName name="SCDBPTASN1_104BEGN_19" localSheetId="3">SCDBPTASN1!$U$1333</definedName>
    <definedName name="SCDBPTASN1_104BEGN_2" localSheetId="3">SCDBPTASN1!$D$1333</definedName>
    <definedName name="SCDBPTASN1_104BEGN_20" localSheetId="3">SCDBPTASN1!$V$1333</definedName>
    <definedName name="SCDBPTASN1_104BEGN_21" localSheetId="3">SCDBPTASN1!$W$1333</definedName>
    <definedName name="SCDBPTASN1_104BEGN_22" localSheetId="3">SCDBPTASN1!$X$1333</definedName>
    <definedName name="SCDBPTASN1_104BEGN_23" localSheetId="3">SCDBPTASN1!$Y$1333</definedName>
    <definedName name="SCDBPTASN1_104BEGN_24" localSheetId="3">SCDBPTASN1!$Z$1333</definedName>
    <definedName name="SCDBPTASN1_104BEGN_25" localSheetId="3">SCDBPTASN1!$AA$1333</definedName>
    <definedName name="SCDBPTASN1_104BEGN_3" localSheetId="3">SCDBPTASN1!$E$1333</definedName>
    <definedName name="SCDBPTASN1_104BEGN_4" localSheetId="3">SCDBPTASN1!$F$1333</definedName>
    <definedName name="SCDBPTASN1_104BEGN_5" localSheetId="3">SCDBPTASN1!$G$1333</definedName>
    <definedName name="SCDBPTASN1_104BEGN_6" localSheetId="3">SCDBPTASN1!$H$1333</definedName>
    <definedName name="SCDBPTASN1_104BEGN_7" localSheetId="3">SCDBPTASN1!$I$1333</definedName>
    <definedName name="SCDBPTASN1_104BEGN_8" localSheetId="3">SCDBPTASN1!$J$1333</definedName>
    <definedName name="SCDBPTASN1_104BEGN_9" localSheetId="3">SCDBPTASN1!$K$1333</definedName>
    <definedName name="SCDBPTASN1_104ENDI_10" localSheetId="3">SCDBPTASN1!$L$1335</definedName>
    <definedName name="SCDBPTASN1_104ENDI_11" localSheetId="3">SCDBPTASN1!$M$1335</definedName>
    <definedName name="SCDBPTASN1_104ENDI_12" localSheetId="3">SCDBPTASN1!$N$1335</definedName>
    <definedName name="SCDBPTASN1_104ENDI_13" localSheetId="3">SCDBPTASN1!$O$1335</definedName>
    <definedName name="SCDBPTASN1_104ENDI_14" localSheetId="3">SCDBPTASN1!$P$1335</definedName>
    <definedName name="SCDBPTASN1_104ENDI_15" localSheetId="3">SCDBPTASN1!$Q$1335</definedName>
    <definedName name="SCDBPTASN1_104ENDI_16" localSheetId="3">SCDBPTASN1!$R$1335</definedName>
    <definedName name="SCDBPTASN1_104ENDI_17" localSheetId="3">SCDBPTASN1!$S$1335</definedName>
    <definedName name="SCDBPTASN1_104ENDI_18" localSheetId="3">SCDBPTASN1!$T$1335</definedName>
    <definedName name="SCDBPTASN1_104ENDI_19" localSheetId="3">SCDBPTASN1!$U$1335</definedName>
    <definedName name="SCDBPTASN1_104ENDI_2" localSheetId="3">SCDBPTASN1!$D$1335</definedName>
    <definedName name="SCDBPTASN1_104ENDI_20" localSheetId="3">SCDBPTASN1!$V$1335</definedName>
    <definedName name="SCDBPTASN1_104ENDI_21" localSheetId="3">SCDBPTASN1!$W$1335</definedName>
    <definedName name="SCDBPTASN1_104ENDI_22" localSheetId="3">SCDBPTASN1!$X$1335</definedName>
    <definedName name="SCDBPTASN1_104ENDI_23" localSheetId="3">SCDBPTASN1!$Y$1335</definedName>
    <definedName name="SCDBPTASN1_104ENDI_24" localSheetId="3">SCDBPTASN1!$Z$1335</definedName>
    <definedName name="SCDBPTASN1_104ENDI_25" localSheetId="3">SCDBPTASN1!$AA$1335</definedName>
    <definedName name="SCDBPTASN1_104ENDI_3" localSheetId="3">SCDBPTASN1!$E$1335</definedName>
    <definedName name="SCDBPTASN1_104ENDI_4" localSheetId="3">SCDBPTASN1!$F$1335</definedName>
    <definedName name="SCDBPTASN1_104ENDI_5" localSheetId="3">SCDBPTASN1!$G$1335</definedName>
    <definedName name="SCDBPTASN1_104ENDI_6" localSheetId="3">SCDBPTASN1!$H$1335</definedName>
    <definedName name="SCDBPTASN1_104ENDI_7" localSheetId="3">SCDBPTASN1!$I$1335</definedName>
    <definedName name="SCDBPTASN1_104ENDI_8" localSheetId="3">SCDBPTASN1!$J$1335</definedName>
    <definedName name="SCDBPTASN1_104ENDI_9" localSheetId="3">SCDBPTASN1!$K$1335</definedName>
    <definedName name="SCDBPTASN1_1050000_Range" localSheetId="3">SCDBPTASN1!$C$1337:$AA$1339</definedName>
    <definedName name="SCDBPTASN1_1059999_11" localSheetId="3">SCDBPTASN1!$M$1340</definedName>
    <definedName name="SCDBPTASN1_1059999_12" localSheetId="3">SCDBPTASN1!$N$1340</definedName>
    <definedName name="SCDBPTASN1_1059999_13" localSheetId="3">SCDBPTASN1!$O$1340</definedName>
    <definedName name="SCDBPTASN1_1059999_14" localSheetId="3">SCDBPTASN1!$P$1340</definedName>
    <definedName name="SCDBPTASN1_1059999_16" localSheetId="3">SCDBPTASN1!$R$1340</definedName>
    <definedName name="SCDBPTASN1_1059999_17" localSheetId="3">SCDBPTASN1!$S$1340</definedName>
    <definedName name="SCDBPTASN1_1059999_18" localSheetId="3">SCDBPTASN1!$T$1340</definedName>
    <definedName name="SCDBPTASN1_1059999_19" localSheetId="3">SCDBPTASN1!$U$1340</definedName>
    <definedName name="SCDBPTASN1_1059999_20" localSheetId="3">SCDBPTASN1!$V$1340</definedName>
    <definedName name="SCDBPTASN1_1059999_21" localSheetId="3">SCDBPTASN1!$W$1340</definedName>
    <definedName name="SCDBPTASN1_105BEGN_1" localSheetId="3">SCDBPTASN1!$C$1337</definedName>
    <definedName name="SCDBPTASN1_105BEGN_10" localSheetId="3">SCDBPTASN1!$L$1337</definedName>
    <definedName name="SCDBPTASN1_105BEGN_11" localSheetId="3">SCDBPTASN1!$M$1337</definedName>
    <definedName name="SCDBPTASN1_105BEGN_12" localSheetId="3">SCDBPTASN1!$N$1337</definedName>
    <definedName name="SCDBPTASN1_105BEGN_13" localSheetId="3">SCDBPTASN1!$O$1337</definedName>
    <definedName name="SCDBPTASN1_105BEGN_14" localSheetId="3">SCDBPTASN1!$P$1337</definedName>
    <definedName name="SCDBPTASN1_105BEGN_15" localSheetId="3">SCDBPTASN1!$Q$1337</definedName>
    <definedName name="SCDBPTASN1_105BEGN_16" localSheetId="3">SCDBPTASN1!$R$1337</definedName>
    <definedName name="SCDBPTASN1_105BEGN_17" localSheetId="3">SCDBPTASN1!$S$1337</definedName>
    <definedName name="SCDBPTASN1_105BEGN_18" localSheetId="3">SCDBPTASN1!$T$1337</definedName>
    <definedName name="SCDBPTASN1_105BEGN_19" localSheetId="3">SCDBPTASN1!$U$1337</definedName>
    <definedName name="SCDBPTASN1_105BEGN_2" localSheetId="3">SCDBPTASN1!$D$1337</definedName>
    <definedName name="SCDBPTASN1_105BEGN_20" localSheetId="3">SCDBPTASN1!$V$1337</definedName>
    <definedName name="SCDBPTASN1_105BEGN_21" localSheetId="3">SCDBPTASN1!$W$1337</definedName>
    <definedName name="SCDBPTASN1_105BEGN_22" localSheetId="3">SCDBPTASN1!$X$1337</definedName>
    <definedName name="SCDBPTASN1_105BEGN_23" localSheetId="3">SCDBPTASN1!$Y$1337</definedName>
    <definedName name="SCDBPTASN1_105BEGN_24" localSheetId="3">SCDBPTASN1!$Z$1337</definedName>
    <definedName name="SCDBPTASN1_105BEGN_25" localSheetId="3">SCDBPTASN1!$AA$1337</definedName>
    <definedName name="SCDBPTASN1_105BEGN_3" localSheetId="3">SCDBPTASN1!$E$1337</definedName>
    <definedName name="SCDBPTASN1_105BEGN_4" localSheetId="3">SCDBPTASN1!$F$1337</definedName>
    <definedName name="SCDBPTASN1_105BEGN_5" localSheetId="3">SCDBPTASN1!$G$1337</definedName>
    <definedName name="SCDBPTASN1_105BEGN_6" localSheetId="3">SCDBPTASN1!$H$1337</definedName>
    <definedName name="SCDBPTASN1_105BEGN_7" localSheetId="3">SCDBPTASN1!$I$1337</definedName>
    <definedName name="SCDBPTASN1_105BEGN_8" localSheetId="3">SCDBPTASN1!$J$1337</definedName>
    <definedName name="SCDBPTASN1_105BEGN_9" localSheetId="3">SCDBPTASN1!$K$1337</definedName>
    <definedName name="SCDBPTASN1_105ENDI_10" localSheetId="3">SCDBPTASN1!$L$1339</definedName>
    <definedName name="SCDBPTASN1_105ENDI_11" localSheetId="3">SCDBPTASN1!$M$1339</definedName>
    <definedName name="SCDBPTASN1_105ENDI_12" localSheetId="3">SCDBPTASN1!$N$1339</definedName>
    <definedName name="SCDBPTASN1_105ENDI_13" localSheetId="3">SCDBPTASN1!$O$1339</definedName>
    <definedName name="SCDBPTASN1_105ENDI_14" localSheetId="3">SCDBPTASN1!$P$1339</definedName>
    <definedName name="SCDBPTASN1_105ENDI_15" localSheetId="3">SCDBPTASN1!$Q$1339</definedName>
    <definedName name="SCDBPTASN1_105ENDI_16" localSheetId="3">SCDBPTASN1!$R$1339</definedName>
    <definedName name="SCDBPTASN1_105ENDI_17" localSheetId="3">SCDBPTASN1!$S$1339</definedName>
    <definedName name="SCDBPTASN1_105ENDI_18" localSheetId="3">SCDBPTASN1!$T$1339</definedName>
    <definedName name="SCDBPTASN1_105ENDI_19" localSheetId="3">SCDBPTASN1!$U$1339</definedName>
    <definedName name="SCDBPTASN1_105ENDI_2" localSheetId="3">SCDBPTASN1!$D$1339</definedName>
    <definedName name="SCDBPTASN1_105ENDI_20" localSheetId="3">SCDBPTASN1!$V$1339</definedName>
    <definedName name="SCDBPTASN1_105ENDI_21" localSheetId="3">SCDBPTASN1!$W$1339</definedName>
    <definedName name="SCDBPTASN1_105ENDI_22" localSheetId="3">SCDBPTASN1!$X$1339</definedName>
    <definedName name="SCDBPTASN1_105ENDI_23" localSheetId="3">SCDBPTASN1!$Y$1339</definedName>
    <definedName name="SCDBPTASN1_105ENDI_24" localSheetId="3">SCDBPTASN1!$Z$1339</definedName>
    <definedName name="SCDBPTASN1_105ENDI_25" localSheetId="3">SCDBPTASN1!$AA$1339</definedName>
    <definedName name="SCDBPTASN1_105ENDI_3" localSheetId="3">SCDBPTASN1!$E$1339</definedName>
    <definedName name="SCDBPTASN1_105ENDI_4" localSheetId="3">SCDBPTASN1!$F$1339</definedName>
    <definedName name="SCDBPTASN1_105ENDI_5" localSheetId="3">SCDBPTASN1!$G$1339</definedName>
    <definedName name="SCDBPTASN1_105ENDI_6" localSheetId="3">SCDBPTASN1!$H$1339</definedName>
    <definedName name="SCDBPTASN1_105ENDI_7" localSheetId="3">SCDBPTASN1!$I$1339</definedName>
    <definedName name="SCDBPTASN1_105ENDI_8" localSheetId="3">SCDBPTASN1!$J$1339</definedName>
    <definedName name="SCDBPTASN1_105ENDI_9" localSheetId="3">SCDBPTASN1!$K$1339</definedName>
    <definedName name="SCDBPTASN1_1060000_Range" localSheetId="3">SCDBPTASN1!$C$1341:$AA$1343</definedName>
    <definedName name="SCDBPTASN1_1069999_11" localSheetId="3">SCDBPTASN1!$M$1344</definedName>
    <definedName name="SCDBPTASN1_1069999_12" localSheetId="3">SCDBPTASN1!$N$1344</definedName>
    <definedName name="SCDBPTASN1_1069999_13" localSheetId="3">SCDBPTASN1!$O$1344</definedName>
    <definedName name="SCDBPTASN1_1069999_14" localSheetId="3">SCDBPTASN1!$P$1344</definedName>
    <definedName name="SCDBPTASN1_1069999_16" localSheetId="3">SCDBPTASN1!$R$1344</definedName>
    <definedName name="SCDBPTASN1_1069999_17" localSheetId="3">SCDBPTASN1!$S$1344</definedName>
    <definedName name="SCDBPTASN1_1069999_18" localSheetId="3">SCDBPTASN1!$T$1344</definedName>
    <definedName name="SCDBPTASN1_1069999_19" localSheetId="3">SCDBPTASN1!$U$1344</definedName>
    <definedName name="SCDBPTASN1_1069999_20" localSheetId="3">SCDBPTASN1!$V$1344</definedName>
    <definedName name="SCDBPTASN1_1069999_21" localSheetId="3">SCDBPTASN1!$W$1344</definedName>
    <definedName name="SCDBPTASN1_106BEGN_1" localSheetId="3">SCDBPTASN1!$C$1341</definedName>
    <definedName name="SCDBPTASN1_106BEGN_10" localSheetId="3">SCDBPTASN1!$L$1341</definedName>
    <definedName name="SCDBPTASN1_106BEGN_11" localSheetId="3">SCDBPTASN1!$M$1341</definedName>
    <definedName name="SCDBPTASN1_106BEGN_12" localSheetId="3">SCDBPTASN1!$N$1341</definedName>
    <definedName name="SCDBPTASN1_106BEGN_13" localSheetId="3">SCDBPTASN1!$O$1341</definedName>
    <definedName name="SCDBPTASN1_106BEGN_14" localSheetId="3">SCDBPTASN1!$P$1341</definedName>
    <definedName name="SCDBPTASN1_106BEGN_15" localSheetId="3">SCDBPTASN1!$Q$1341</definedName>
    <definedName name="SCDBPTASN1_106BEGN_16" localSheetId="3">SCDBPTASN1!$R$1341</definedName>
    <definedName name="SCDBPTASN1_106BEGN_17" localSheetId="3">SCDBPTASN1!$S$1341</definedName>
    <definedName name="SCDBPTASN1_106BEGN_18" localSheetId="3">SCDBPTASN1!$T$1341</definedName>
    <definedName name="SCDBPTASN1_106BEGN_19" localSheetId="3">SCDBPTASN1!$U$1341</definedName>
    <definedName name="SCDBPTASN1_106BEGN_2" localSheetId="3">SCDBPTASN1!$D$1341</definedName>
    <definedName name="SCDBPTASN1_106BEGN_20" localSheetId="3">SCDBPTASN1!$V$1341</definedName>
    <definedName name="SCDBPTASN1_106BEGN_21" localSheetId="3">SCDBPTASN1!$W$1341</definedName>
    <definedName name="SCDBPTASN1_106BEGN_22" localSheetId="3">SCDBPTASN1!$X$1341</definedName>
    <definedName name="SCDBPTASN1_106BEGN_23" localSheetId="3">SCDBPTASN1!$Y$1341</definedName>
    <definedName name="SCDBPTASN1_106BEGN_24" localSheetId="3">SCDBPTASN1!$Z$1341</definedName>
    <definedName name="SCDBPTASN1_106BEGN_25" localSheetId="3">SCDBPTASN1!$AA$1341</definedName>
    <definedName name="SCDBPTASN1_106BEGN_3" localSheetId="3">SCDBPTASN1!$E$1341</definedName>
    <definedName name="SCDBPTASN1_106BEGN_4" localSheetId="3">SCDBPTASN1!$F$1341</definedName>
    <definedName name="SCDBPTASN1_106BEGN_5" localSheetId="3">SCDBPTASN1!$G$1341</definedName>
    <definedName name="SCDBPTASN1_106BEGN_6" localSheetId="3">SCDBPTASN1!$H$1341</definedName>
    <definedName name="SCDBPTASN1_106BEGN_7" localSheetId="3">SCDBPTASN1!$I$1341</definedName>
    <definedName name="SCDBPTASN1_106BEGN_8" localSheetId="3">SCDBPTASN1!$J$1341</definedName>
    <definedName name="SCDBPTASN1_106BEGN_9" localSheetId="3">SCDBPTASN1!$K$1341</definedName>
    <definedName name="SCDBPTASN1_106ENDI_10" localSheetId="3">SCDBPTASN1!$L$1343</definedName>
    <definedName name="SCDBPTASN1_106ENDI_11" localSheetId="3">SCDBPTASN1!$M$1343</definedName>
    <definedName name="SCDBPTASN1_106ENDI_12" localSheetId="3">SCDBPTASN1!$N$1343</definedName>
    <definedName name="SCDBPTASN1_106ENDI_13" localSheetId="3">SCDBPTASN1!$O$1343</definedName>
    <definedName name="SCDBPTASN1_106ENDI_14" localSheetId="3">SCDBPTASN1!$P$1343</definedName>
    <definedName name="SCDBPTASN1_106ENDI_15" localSheetId="3">SCDBPTASN1!$Q$1343</definedName>
    <definedName name="SCDBPTASN1_106ENDI_16" localSheetId="3">SCDBPTASN1!$R$1343</definedName>
    <definedName name="SCDBPTASN1_106ENDI_17" localSheetId="3">SCDBPTASN1!$S$1343</definedName>
    <definedName name="SCDBPTASN1_106ENDI_18" localSheetId="3">SCDBPTASN1!$T$1343</definedName>
    <definedName name="SCDBPTASN1_106ENDI_19" localSheetId="3">SCDBPTASN1!$U$1343</definedName>
    <definedName name="SCDBPTASN1_106ENDI_2" localSheetId="3">SCDBPTASN1!$D$1343</definedName>
    <definedName name="SCDBPTASN1_106ENDI_20" localSheetId="3">SCDBPTASN1!$V$1343</definedName>
    <definedName name="SCDBPTASN1_106ENDI_21" localSheetId="3">SCDBPTASN1!$W$1343</definedName>
    <definedName name="SCDBPTASN1_106ENDI_22" localSheetId="3">SCDBPTASN1!$X$1343</definedName>
    <definedName name="SCDBPTASN1_106ENDI_23" localSheetId="3">SCDBPTASN1!$Y$1343</definedName>
    <definedName name="SCDBPTASN1_106ENDI_24" localSheetId="3">SCDBPTASN1!$Z$1343</definedName>
    <definedName name="SCDBPTASN1_106ENDI_25" localSheetId="3">SCDBPTASN1!$AA$1343</definedName>
    <definedName name="SCDBPTASN1_106ENDI_3" localSheetId="3">SCDBPTASN1!$E$1343</definedName>
    <definedName name="SCDBPTASN1_106ENDI_4" localSheetId="3">SCDBPTASN1!$F$1343</definedName>
    <definedName name="SCDBPTASN1_106ENDI_5" localSheetId="3">SCDBPTASN1!$G$1343</definedName>
    <definedName name="SCDBPTASN1_106ENDI_6" localSheetId="3">SCDBPTASN1!$H$1343</definedName>
    <definedName name="SCDBPTASN1_106ENDI_7" localSheetId="3">SCDBPTASN1!$I$1343</definedName>
    <definedName name="SCDBPTASN1_106ENDI_8" localSheetId="3">SCDBPTASN1!$J$1343</definedName>
    <definedName name="SCDBPTASN1_106ENDI_9" localSheetId="3">SCDBPTASN1!$K$1343</definedName>
    <definedName name="SCDBPTASN1_1070000_Range" localSheetId="3">SCDBPTASN1!$C$1345:$AA$1347</definedName>
    <definedName name="SCDBPTASN1_1079999_11" localSheetId="3">SCDBPTASN1!$M$1348</definedName>
    <definedName name="SCDBPTASN1_1079999_12" localSheetId="3">SCDBPTASN1!$N$1348</definedName>
    <definedName name="SCDBPTASN1_1079999_13" localSheetId="3">SCDBPTASN1!$O$1348</definedName>
    <definedName name="SCDBPTASN1_1079999_14" localSheetId="3">SCDBPTASN1!$P$1348</definedName>
    <definedName name="SCDBPTASN1_1079999_16" localSheetId="3">SCDBPTASN1!$R$1348</definedName>
    <definedName name="SCDBPTASN1_1079999_17" localSheetId="3">SCDBPTASN1!$S$1348</definedName>
    <definedName name="SCDBPTASN1_1079999_18" localSheetId="3">SCDBPTASN1!$T$1348</definedName>
    <definedName name="SCDBPTASN1_1079999_19" localSheetId="3">SCDBPTASN1!$U$1348</definedName>
    <definedName name="SCDBPTASN1_1079999_20" localSheetId="3">SCDBPTASN1!$V$1348</definedName>
    <definedName name="SCDBPTASN1_1079999_21" localSheetId="3">SCDBPTASN1!$W$1348</definedName>
    <definedName name="SCDBPTASN1_107BEGN_1" localSheetId="3">SCDBPTASN1!$C$1345</definedName>
    <definedName name="SCDBPTASN1_107BEGN_10" localSheetId="3">SCDBPTASN1!$L$1345</definedName>
    <definedName name="SCDBPTASN1_107BEGN_11" localSheetId="3">SCDBPTASN1!$M$1345</definedName>
    <definedName name="SCDBPTASN1_107BEGN_12" localSheetId="3">SCDBPTASN1!$N$1345</definedName>
    <definedName name="SCDBPTASN1_107BEGN_13" localSheetId="3">SCDBPTASN1!$O$1345</definedName>
    <definedName name="SCDBPTASN1_107BEGN_14" localSheetId="3">SCDBPTASN1!$P$1345</definedName>
    <definedName name="SCDBPTASN1_107BEGN_15" localSheetId="3">SCDBPTASN1!$Q$1345</definedName>
    <definedName name="SCDBPTASN1_107BEGN_16" localSheetId="3">SCDBPTASN1!$R$1345</definedName>
    <definedName name="SCDBPTASN1_107BEGN_17" localSheetId="3">SCDBPTASN1!$S$1345</definedName>
    <definedName name="SCDBPTASN1_107BEGN_18" localSheetId="3">SCDBPTASN1!$T$1345</definedName>
    <definedName name="SCDBPTASN1_107BEGN_19" localSheetId="3">SCDBPTASN1!$U$1345</definedName>
    <definedName name="SCDBPTASN1_107BEGN_2" localSheetId="3">SCDBPTASN1!$D$1345</definedName>
    <definedName name="SCDBPTASN1_107BEGN_20" localSheetId="3">SCDBPTASN1!$V$1345</definedName>
    <definedName name="SCDBPTASN1_107BEGN_21" localSheetId="3">SCDBPTASN1!$W$1345</definedName>
    <definedName name="SCDBPTASN1_107BEGN_22" localSheetId="3">SCDBPTASN1!$X$1345</definedName>
    <definedName name="SCDBPTASN1_107BEGN_23" localSheetId="3">SCDBPTASN1!$Y$1345</definedName>
    <definedName name="SCDBPTASN1_107BEGN_24" localSheetId="3">SCDBPTASN1!$Z$1345</definedName>
    <definedName name="SCDBPTASN1_107BEGN_25" localSheetId="3">SCDBPTASN1!$AA$1345</definedName>
    <definedName name="SCDBPTASN1_107BEGN_3" localSheetId="3">SCDBPTASN1!$E$1345</definedName>
    <definedName name="SCDBPTASN1_107BEGN_4" localSheetId="3">SCDBPTASN1!$F$1345</definedName>
    <definedName name="SCDBPTASN1_107BEGN_5" localSheetId="3">SCDBPTASN1!$G$1345</definedName>
    <definedName name="SCDBPTASN1_107BEGN_6" localSheetId="3">SCDBPTASN1!$H$1345</definedName>
    <definedName name="SCDBPTASN1_107BEGN_7" localSheetId="3">SCDBPTASN1!$I$1345</definedName>
    <definedName name="SCDBPTASN1_107BEGN_8" localSheetId="3">SCDBPTASN1!$J$1345</definedName>
    <definedName name="SCDBPTASN1_107BEGN_9" localSheetId="3">SCDBPTASN1!$K$1345</definedName>
    <definedName name="SCDBPTASN1_107ENDI_10" localSheetId="3">SCDBPTASN1!$L$1347</definedName>
    <definedName name="SCDBPTASN1_107ENDI_11" localSheetId="3">SCDBPTASN1!$M$1347</definedName>
    <definedName name="SCDBPTASN1_107ENDI_12" localSheetId="3">SCDBPTASN1!$N$1347</definedName>
    <definedName name="SCDBPTASN1_107ENDI_13" localSheetId="3">SCDBPTASN1!$O$1347</definedName>
    <definedName name="SCDBPTASN1_107ENDI_14" localSheetId="3">SCDBPTASN1!$P$1347</definedName>
    <definedName name="SCDBPTASN1_107ENDI_15" localSheetId="3">SCDBPTASN1!$Q$1347</definedName>
    <definedName name="SCDBPTASN1_107ENDI_16" localSheetId="3">SCDBPTASN1!$R$1347</definedName>
    <definedName name="SCDBPTASN1_107ENDI_17" localSheetId="3">SCDBPTASN1!$S$1347</definedName>
    <definedName name="SCDBPTASN1_107ENDI_18" localSheetId="3">SCDBPTASN1!$T$1347</definedName>
    <definedName name="SCDBPTASN1_107ENDI_19" localSheetId="3">SCDBPTASN1!$U$1347</definedName>
    <definedName name="SCDBPTASN1_107ENDI_2" localSheetId="3">SCDBPTASN1!$D$1347</definedName>
    <definedName name="SCDBPTASN1_107ENDI_20" localSheetId="3">SCDBPTASN1!$V$1347</definedName>
    <definedName name="SCDBPTASN1_107ENDI_21" localSheetId="3">SCDBPTASN1!$W$1347</definedName>
    <definedName name="SCDBPTASN1_107ENDI_22" localSheetId="3">SCDBPTASN1!$X$1347</definedName>
    <definedName name="SCDBPTASN1_107ENDI_23" localSheetId="3">SCDBPTASN1!$Y$1347</definedName>
    <definedName name="SCDBPTASN1_107ENDI_24" localSheetId="3">SCDBPTASN1!$Z$1347</definedName>
    <definedName name="SCDBPTASN1_107ENDI_25" localSheetId="3">SCDBPTASN1!$AA$1347</definedName>
    <definedName name="SCDBPTASN1_107ENDI_3" localSheetId="3">SCDBPTASN1!$E$1347</definedName>
    <definedName name="SCDBPTASN1_107ENDI_4" localSheetId="3">SCDBPTASN1!$F$1347</definedName>
    <definedName name="SCDBPTASN1_107ENDI_5" localSheetId="3">SCDBPTASN1!$G$1347</definedName>
    <definedName name="SCDBPTASN1_107ENDI_6" localSheetId="3">SCDBPTASN1!$H$1347</definedName>
    <definedName name="SCDBPTASN1_107ENDI_7" localSheetId="3">SCDBPTASN1!$I$1347</definedName>
    <definedName name="SCDBPTASN1_107ENDI_8" localSheetId="3">SCDBPTASN1!$J$1347</definedName>
    <definedName name="SCDBPTASN1_107ENDI_9" localSheetId="3">SCDBPTASN1!$K$1347</definedName>
    <definedName name="SCDBPTASN1_1089999_11" localSheetId="3">SCDBPTASN1!$M$1349</definedName>
    <definedName name="SCDBPTASN1_1089999_12" localSheetId="3">SCDBPTASN1!$N$1349</definedName>
    <definedName name="SCDBPTASN1_1089999_13" localSheetId="3">SCDBPTASN1!$O$1349</definedName>
    <definedName name="SCDBPTASN1_1089999_14" localSheetId="3">SCDBPTASN1!$P$1349</definedName>
    <definedName name="SCDBPTASN1_1089999_16" localSheetId="3">SCDBPTASN1!$R$1349</definedName>
    <definedName name="SCDBPTASN1_1089999_17" localSheetId="3">SCDBPTASN1!$S$1349</definedName>
    <definedName name="SCDBPTASN1_1089999_18" localSheetId="3">SCDBPTASN1!$T$1349</definedName>
    <definedName name="SCDBPTASN1_1089999_19" localSheetId="3">SCDBPTASN1!$U$1349</definedName>
    <definedName name="SCDBPTASN1_1089999_20" localSheetId="3">SCDBPTASN1!$V$1349</definedName>
    <definedName name="SCDBPTASN1_1089999_21" localSheetId="3">SCDBPTASN1!$W$1349</definedName>
    <definedName name="SCDBPTASN1_1090000_Range" localSheetId="3">SCDBPTASN1!$C$1350:$AA$1352</definedName>
    <definedName name="SCDBPTASN1_1099999_11" localSheetId="3">SCDBPTASN1!$M$1353</definedName>
    <definedName name="SCDBPTASN1_1099999_12" localSheetId="3">SCDBPTASN1!$N$1353</definedName>
    <definedName name="SCDBPTASN1_1099999_13" localSheetId="3">SCDBPTASN1!$O$1353</definedName>
    <definedName name="SCDBPTASN1_1099999_14" localSheetId="3">SCDBPTASN1!$P$1353</definedName>
    <definedName name="SCDBPTASN1_1099999_16" localSheetId="3">SCDBPTASN1!$R$1353</definedName>
    <definedName name="SCDBPTASN1_1099999_17" localSheetId="3">SCDBPTASN1!$S$1353</definedName>
    <definedName name="SCDBPTASN1_1099999_18" localSheetId="3">SCDBPTASN1!$T$1353</definedName>
    <definedName name="SCDBPTASN1_1099999_19" localSheetId="3">SCDBPTASN1!$U$1353</definedName>
    <definedName name="SCDBPTASN1_1099999_20" localSheetId="3">SCDBPTASN1!$V$1353</definedName>
    <definedName name="SCDBPTASN1_1099999_21" localSheetId="3">SCDBPTASN1!$W$1353</definedName>
    <definedName name="SCDBPTASN1_109BEGN_1" localSheetId="3">SCDBPTASN1!$C$1350</definedName>
    <definedName name="SCDBPTASN1_109BEGN_10" localSheetId="3">SCDBPTASN1!$L$1350</definedName>
    <definedName name="SCDBPTASN1_109BEGN_11" localSheetId="3">SCDBPTASN1!$M$1350</definedName>
    <definedName name="SCDBPTASN1_109BEGN_12" localSheetId="3">SCDBPTASN1!$N$1350</definedName>
    <definedName name="SCDBPTASN1_109BEGN_13" localSheetId="3">SCDBPTASN1!$O$1350</definedName>
    <definedName name="SCDBPTASN1_109BEGN_14" localSheetId="3">SCDBPTASN1!$P$1350</definedName>
    <definedName name="SCDBPTASN1_109BEGN_15" localSheetId="3">SCDBPTASN1!$Q$1350</definedName>
    <definedName name="SCDBPTASN1_109BEGN_16" localSheetId="3">SCDBPTASN1!$R$1350</definedName>
    <definedName name="SCDBPTASN1_109BEGN_17" localSheetId="3">SCDBPTASN1!$S$1350</definedName>
    <definedName name="SCDBPTASN1_109BEGN_18" localSheetId="3">SCDBPTASN1!$T$1350</definedName>
    <definedName name="SCDBPTASN1_109BEGN_19" localSheetId="3">SCDBPTASN1!$U$1350</definedName>
    <definedName name="SCDBPTASN1_109BEGN_2" localSheetId="3">SCDBPTASN1!$D$1350</definedName>
    <definedName name="SCDBPTASN1_109BEGN_20" localSheetId="3">SCDBPTASN1!$V$1350</definedName>
    <definedName name="SCDBPTASN1_109BEGN_21" localSheetId="3">SCDBPTASN1!$W$1350</definedName>
    <definedName name="SCDBPTASN1_109BEGN_22" localSheetId="3">SCDBPTASN1!$X$1350</definedName>
    <definedName name="SCDBPTASN1_109BEGN_23" localSheetId="3">SCDBPTASN1!$Y$1350</definedName>
    <definedName name="SCDBPTASN1_109BEGN_24" localSheetId="3">SCDBPTASN1!$Z$1350</definedName>
    <definedName name="SCDBPTASN1_109BEGN_25" localSheetId="3">SCDBPTASN1!$AA$1350</definedName>
    <definedName name="SCDBPTASN1_109BEGN_3" localSheetId="3">SCDBPTASN1!$E$1350</definedName>
    <definedName name="SCDBPTASN1_109BEGN_4" localSheetId="3">SCDBPTASN1!$F$1350</definedName>
    <definedName name="SCDBPTASN1_109BEGN_5" localSheetId="3">SCDBPTASN1!$G$1350</definedName>
    <definedName name="SCDBPTASN1_109BEGN_6" localSheetId="3">SCDBPTASN1!$H$1350</definedName>
    <definedName name="SCDBPTASN1_109BEGN_7" localSheetId="3">SCDBPTASN1!$I$1350</definedName>
    <definedName name="SCDBPTASN1_109BEGN_8" localSheetId="3">SCDBPTASN1!$J$1350</definedName>
    <definedName name="SCDBPTASN1_109BEGN_9" localSheetId="3">SCDBPTASN1!$K$1350</definedName>
    <definedName name="SCDBPTASN1_109ENDI_10" localSheetId="3">SCDBPTASN1!$L$1352</definedName>
    <definedName name="SCDBPTASN1_109ENDI_11" localSheetId="3">SCDBPTASN1!$M$1352</definedName>
    <definedName name="SCDBPTASN1_109ENDI_12" localSheetId="3">SCDBPTASN1!$N$1352</definedName>
    <definedName name="SCDBPTASN1_109ENDI_13" localSheetId="3">SCDBPTASN1!$O$1352</definedName>
    <definedName name="SCDBPTASN1_109ENDI_14" localSheetId="3">SCDBPTASN1!$P$1352</definedName>
    <definedName name="SCDBPTASN1_109ENDI_15" localSheetId="3">SCDBPTASN1!$Q$1352</definedName>
    <definedName name="SCDBPTASN1_109ENDI_16" localSheetId="3">SCDBPTASN1!$R$1352</definedName>
    <definedName name="SCDBPTASN1_109ENDI_17" localSheetId="3">SCDBPTASN1!$S$1352</definedName>
    <definedName name="SCDBPTASN1_109ENDI_18" localSheetId="3">SCDBPTASN1!$T$1352</definedName>
    <definedName name="SCDBPTASN1_109ENDI_19" localSheetId="3">SCDBPTASN1!$U$1352</definedName>
    <definedName name="SCDBPTASN1_109ENDI_2" localSheetId="3">SCDBPTASN1!$D$1352</definedName>
    <definedName name="SCDBPTASN1_109ENDI_20" localSheetId="3">SCDBPTASN1!$V$1352</definedName>
    <definedName name="SCDBPTASN1_109ENDI_21" localSheetId="3">SCDBPTASN1!$W$1352</definedName>
    <definedName name="SCDBPTASN1_109ENDI_22" localSheetId="3">SCDBPTASN1!$X$1352</definedName>
    <definedName name="SCDBPTASN1_109ENDI_23" localSheetId="3">SCDBPTASN1!$Y$1352</definedName>
    <definedName name="SCDBPTASN1_109ENDI_24" localSheetId="3">SCDBPTASN1!$Z$1352</definedName>
    <definedName name="SCDBPTASN1_109ENDI_25" localSheetId="3">SCDBPTASN1!$AA$1352</definedName>
    <definedName name="SCDBPTASN1_109ENDI_3" localSheetId="3">SCDBPTASN1!$E$1352</definedName>
    <definedName name="SCDBPTASN1_109ENDI_4" localSheetId="3">SCDBPTASN1!$F$1352</definedName>
    <definedName name="SCDBPTASN1_109ENDI_5" localSheetId="3">SCDBPTASN1!$G$1352</definedName>
    <definedName name="SCDBPTASN1_109ENDI_6" localSheetId="3">SCDBPTASN1!$H$1352</definedName>
    <definedName name="SCDBPTASN1_109ENDI_7" localSheetId="3">SCDBPTASN1!$I$1352</definedName>
    <definedName name="SCDBPTASN1_109ENDI_8" localSheetId="3">SCDBPTASN1!$J$1352</definedName>
    <definedName name="SCDBPTASN1_109ENDI_9" localSheetId="3">SCDBPTASN1!$K$1352</definedName>
    <definedName name="SCDBPTASN1_1100000_Range" localSheetId="3">SCDBPTASN1!$C$1354:$AA$1356</definedName>
    <definedName name="SCDBPTASN1_1109999_11" localSheetId="3">SCDBPTASN1!$M$1357</definedName>
    <definedName name="SCDBPTASN1_1109999_12" localSheetId="3">SCDBPTASN1!$N$1357</definedName>
    <definedName name="SCDBPTASN1_1109999_13" localSheetId="3">SCDBPTASN1!$O$1357</definedName>
    <definedName name="SCDBPTASN1_1109999_14" localSheetId="3">SCDBPTASN1!$P$1357</definedName>
    <definedName name="SCDBPTASN1_1109999_16" localSheetId="3">SCDBPTASN1!$R$1357</definedName>
    <definedName name="SCDBPTASN1_1109999_17" localSheetId="3">SCDBPTASN1!$S$1357</definedName>
    <definedName name="SCDBPTASN1_1109999_18" localSheetId="3">SCDBPTASN1!$T$1357</definedName>
    <definedName name="SCDBPTASN1_1109999_19" localSheetId="3">SCDBPTASN1!$U$1357</definedName>
    <definedName name="SCDBPTASN1_1109999_20" localSheetId="3">SCDBPTASN1!$V$1357</definedName>
    <definedName name="SCDBPTASN1_1109999_21" localSheetId="3">SCDBPTASN1!$W$1357</definedName>
    <definedName name="SCDBPTASN1_110BEGN_1" localSheetId="3">SCDBPTASN1!$C$1354</definedName>
    <definedName name="SCDBPTASN1_110BEGN_10" localSheetId="3">SCDBPTASN1!$L$1354</definedName>
    <definedName name="SCDBPTASN1_110BEGN_11" localSheetId="3">SCDBPTASN1!$M$1354</definedName>
    <definedName name="SCDBPTASN1_110BEGN_12" localSheetId="3">SCDBPTASN1!$N$1354</definedName>
    <definedName name="SCDBPTASN1_110BEGN_13" localSheetId="3">SCDBPTASN1!$O$1354</definedName>
    <definedName name="SCDBPTASN1_110BEGN_14" localSheetId="3">SCDBPTASN1!$P$1354</definedName>
    <definedName name="SCDBPTASN1_110BEGN_15" localSheetId="3">SCDBPTASN1!$Q$1354</definedName>
    <definedName name="SCDBPTASN1_110BEGN_16" localSheetId="3">SCDBPTASN1!$R$1354</definedName>
    <definedName name="SCDBPTASN1_110BEGN_17" localSheetId="3">SCDBPTASN1!$S$1354</definedName>
    <definedName name="SCDBPTASN1_110BEGN_18" localSheetId="3">SCDBPTASN1!$T$1354</definedName>
    <definedName name="SCDBPTASN1_110BEGN_19" localSheetId="3">SCDBPTASN1!$U$1354</definedName>
    <definedName name="SCDBPTASN1_110BEGN_2" localSheetId="3">SCDBPTASN1!$D$1354</definedName>
    <definedName name="SCDBPTASN1_110BEGN_20" localSheetId="3">SCDBPTASN1!$V$1354</definedName>
    <definedName name="SCDBPTASN1_110BEGN_21" localSheetId="3">SCDBPTASN1!$W$1354</definedName>
    <definedName name="SCDBPTASN1_110BEGN_22" localSheetId="3">SCDBPTASN1!$X$1354</definedName>
    <definedName name="SCDBPTASN1_110BEGN_23" localSheetId="3">SCDBPTASN1!$Y$1354</definedName>
    <definedName name="SCDBPTASN1_110BEGN_24" localSheetId="3">SCDBPTASN1!$Z$1354</definedName>
    <definedName name="SCDBPTASN1_110BEGN_25" localSheetId="3">SCDBPTASN1!$AA$1354</definedName>
    <definedName name="SCDBPTASN1_110BEGN_3" localSheetId="3">SCDBPTASN1!$E$1354</definedName>
    <definedName name="SCDBPTASN1_110BEGN_4" localSheetId="3">SCDBPTASN1!$F$1354</definedName>
    <definedName name="SCDBPTASN1_110BEGN_5" localSheetId="3">SCDBPTASN1!$G$1354</definedName>
    <definedName name="SCDBPTASN1_110BEGN_6" localSheetId="3">SCDBPTASN1!$H$1354</definedName>
    <definedName name="SCDBPTASN1_110BEGN_7" localSheetId="3">SCDBPTASN1!$I$1354</definedName>
    <definedName name="SCDBPTASN1_110BEGN_8" localSheetId="3">SCDBPTASN1!$J$1354</definedName>
    <definedName name="SCDBPTASN1_110BEGN_9" localSheetId="3">SCDBPTASN1!$K$1354</definedName>
    <definedName name="SCDBPTASN1_110ENDI_10" localSheetId="3">SCDBPTASN1!$L$1356</definedName>
    <definedName name="SCDBPTASN1_110ENDI_11" localSheetId="3">SCDBPTASN1!$M$1356</definedName>
    <definedName name="SCDBPTASN1_110ENDI_12" localSheetId="3">SCDBPTASN1!$N$1356</definedName>
    <definedName name="SCDBPTASN1_110ENDI_13" localSheetId="3">SCDBPTASN1!$O$1356</definedName>
    <definedName name="SCDBPTASN1_110ENDI_14" localSheetId="3">SCDBPTASN1!$P$1356</definedName>
    <definedName name="SCDBPTASN1_110ENDI_15" localSheetId="3">SCDBPTASN1!$Q$1356</definedName>
    <definedName name="SCDBPTASN1_110ENDI_16" localSheetId="3">SCDBPTASN1!$R$1356</definedName>
    <definedName name="SCDBPTASN1_110ENDI_17" localSheetId="3">SCDBPTASN1!$S$1356</definedName>
    <definedName name="SCDBPTASN1_110ENDI_18" localSheetId="3">SCDBPTASN1!$T$1356</definedName>
    <definedName name="SCDBPTASN1_110ENDI_19" localSheetId="3">SCDBPTASN1!$U$1356</definedName>
    <definedName name="SCDBPTASN1_110ENDI_2" localSheetId="3">SCDBPTASN1!$D$1356</definedName>
    <definedName name="SCDBPTASN1_110ENDI_20" localSheetId="3">SCDBPTASN1!$V$1356</definedName>
    <definedName name="SCDBPTASN1_110ENDI_21" localSheetId="3">SCDBPTASN1!$W$1356</definedName>
    <definedName name="SCDBPTASN1_110ENDI_22" localSheetId="3">SCDBPTASN1!$X$1356</definedName>
    <definedName name="SCDBPTASN1_110ENDI_23" localSheetId="3">SCDBPTASN1!$Y$1356</definedName>
    <definedName name="SCDBPTASN1_110ENDI_24" localSheetId="3">SCDBPTASN1!$Z$1356</definedName>
    <definedName name="SCDBPTASN1_110ENDI_25" localSheetId="3">SCDBPTASN1!$AA$1356</definedName>
    <definedName name="SCDBPTASN1_110ENDI_3" localSheetId="3">SCDBPTASN1!$E$1356</definedName>
    <definedName name="SCDBPTASN1_110ENDI_4" localSheetId="3">SCDBPTASN1!$F$1356</definedName>
    <definedName name="SCDBPTASN1_110ENDI_5" localSheetId="3">SCDBPTASN1!$G$1356</definedName>
    <definedName name="SCDBPTASN1_110ENDI_6" localSheetId="3">SCDBPTASN1!$H$1356</definedName>
    <definedName name="SCDBPTASN1_110ENDI_7" localSheetId="3">SCDBPTASN1!$I$1356</definedName>
    <definedName name="SCDBPTASN1_110ENDI_8" localSheetId="3">SCDBPTASN1!$J$1356</definedName>
    <definedName name="SCDBPTASN1_110ENDI_9" localSheetId="3">SCDBPTASN1!$K$1356</definedName>
    <definedName name="SCDBPTASN1_1110000_Range" localSheetId="3">SCDBPTASN1!$C$1358:$AA$1360</definedName>
    <definedName name="SCDBPTASN1_1119999_11" localSheetId="3">SCDBPTASN1!$M$1361</definedName>
    <definedName name="SCDBPTASN1_1119999_12" localSheetId="3">SCDBPTASN1!$N$1361</definedName>
    <definedName name="SCDBPTASN1_1119999_13" localSheetId="3">SCDBPTASN1!$O$1361</definedName>
    <definedName name="SCDBPTASN1_1119999_14" localSheetId="3">SCDBPTASN1!$P$1361</definedName>
    <definedName name="SCDBPTASN1_1119999_16" localSheetId="3">SCDBPTASN1!$R$1361</definedName>
    <definedName name="SCDBPTASN1_1119999_17" localSheetId="3">SCDBPTASN1!$S$1361</definedName>
    <definedName name="SCDBPTASN1_1119999_18" localSheetId="3">SCDBPTASN1!$T$1361</definedName>
    <definedName name="SCDBPTASN1_1119999_19" localSheetId="3">SCDBPTASN1!$U$1361</definedName>
    <definedName name="SCDBPTASN1_1119999_20" localSheetId="3">SCDBPTASN1!$V$1361</definedName>
    <definedName name="SCDBPTASN1_1119999_21" localSheetId="3">SCDBPTASN1!$W$1361</definedName>
    <definedName name="SCDBPTASN1_111BEGN_1" localSheetId="3">SCDBPTASN1!$C$1358</definedName>
    <definedName name="SCDBPTASN1_111BEGN_10" localSheetId="3">SCDBPTASN1!$L$1358</definedName>
    <definedName name="SCDBPTASN1_111BEGN_11" localSheetId="3">SCDBPTASN1!$M$1358</definedName>
    <definedName name="SCDBPTASN1_111BEGN_12" localSheetId="3">SCDBPTASN1!$N$1358</definedName>
    <definedName name="SCDBPTASN1_111BEGN_13" localSheetId="3">SCDBPTASN1!$O$1358</definedName>
    <definedName name="SCDBPTASN1_111BEGN_14" localSheetId="3">SCDBPTASN1!$P$1358</definedName>
    <definedName name="SCDBPTASN1_111BEGN_15" localSheetId="3">SCDBPTASN1!$Q$1358</definedName>
    <definedName name="SCDBPTASN1_111BEGN_16" localSheetId="3">SCDBPTASN1!$R$1358</definedName>
    <definedName name="SCDBPTASN1_111BEGN_17" localSheetId="3">SCDBPTASN1!$S$1358</definedName>
    <definedName name="SCDBPTASN1_111BEGN_18" localSheetId="3">SCDBPTASN1!$T$1358</definedName>
    <definedName name="SCDBPTASN1_111BEGN_19" localSheetId="3">SCDBPTASN1!$U$1358</definedName>
    <definedName name="SCDBPTASN1_111BEGN_2" localSheetId="3">SCDBPTASN1!$D$1358</definedName>
    <definedName name="SCDBPTASN1_111BEGN_20" localSheetId="3">SCDBPTASN1!$V$1358</definedName>
    <definedName name="SCDBPTASN1_111BEGN_21" localSheetId="3">SCDBPTASN1!$W$1358</definedName>
    <definedName name="SCDBPTASN1_111BEGN_22" localSheetId="3">SCDBPTASN1!$X$1358</definedName>
    <definedName name="SCDBPTASN1_111BEGN_23" localSheetId="3">SCDBPTASN1!$Y$1358</definedName>
    <definedName name="SCDBPTASN1_111BEGN_24" localSheetId="3">SCDBPTASN1!$Z$1358</definedName>
    <definedName name="SCDBPTASN1_111BEGN_25" localSheetId="3">SCDBPTASN1!$AA$1358</definedName>
    <definedName name="SCDBPTASN1_111BEGN_3" localSheetId="3">SCDBPTASN1!$E$1358</definedName>
    <definedName name="SCDBPTASN1_111BEGN_4" localSheetId="3">SCDBPTASN1!$F$1358</definedName>
    <definedName name="SCDBPTASN1_111BEGN_5" localSheetId="3">SCDBPTASN1!$G$1358</definedName>
    <definedName name="SCDBPTASN1_111BEGN_6" localSheetId="3">SCDBPTASN1!$H$1358</definedName>
    <definedName name="SCDBPTASN1_111BEGN_7" localSheetId="3">SCDBPTASN1!$I$1358</definedName>
    <definedName name="SCDBPTASN1_111BEGN_8" localSheetId="3">SCDBPTASN1!$J$1358</definedName>
    <definedName name="SCDBPTASN1_111BEGN_9" localSheetId="3">SCDBPTASN1!$K$1358</definedName>
    <definedName name="SCDBPTASN1_111ENDI_10" localSheetId="3">SCDBPTASN1!$L$1360</definedName>
    <definedName name="SCDBPTASN1_111ENDI_11" localSheetId="3">SCDBPTASN1!$M$1360</definedName>
    <definedName name="SCDBPTASN1_111ENDI_12" localSheetId="3">SCDBPTASN1!$N$1360</definedName>
    <definedName name="SCDBPTASN1_111ENDI_13" localSheetId="3">SCDBPTASN1!$O$1360</definedName>
    <definedName name="SCDBPTASN1_111ENDI_14" localSheetId="3">SCDBPTASN1!$P$1360</definedName>
    <definedName name="SCDBPTASN1_111ENDI_15" localSheetId="3">SCDBPTASN1!$Q$1360</definedName>
    <definedName name="SCDBPTASN1_111ENDI_16" localSheetId="3">SCDBPTASN1!$R$1360</definedName>
    <definedName name="SCDBPTASN1_111ENDI_17" localSheetId="3">SCDBPTASN1!$S$1360</definedName>
    <definedName name="SCDBPTASN1_111ENDI_18" localSheetId="3">SCDBPTASN1!$T$1360</definedName>
    <definedName name="SCDBPTASN1_111ENDI_19" localSheetId="3">SCDBPTASN1!$U$1360</definedName>
    <definedName name="SCDBPTASN1_111ENDI_2" localSheetId="3">SCDBPTASN1!$D$1360</definedName>
    <definedName name="SCDBPTASN1_111ENDI_20" localSheetId="3">SCDBPTASN1!$V$1360</definedName>
    <definedName name="SCDBPTASN1_111ENDI_21" localSheetId="3">SCDBPTASN1!$W$1360</definedName>
    <definedName name="SCDBPTASN1_111ENDI_22" localSheetId="3">SCDBPTASN1!$X$1360</definedName>
    <definedName name="SCDBPTASN1_111ENDI_23" localSheetId="3">SCDBPTASN1!$Y$1360</definedName>
    <definedName name="SCDBPTASN1_111ENDI_24" localSheetId="3">SCDBPTASN1!$Z$1360</definedName>
    <definedName name="SCDBPTASN1_111ENDI_25" localSheetId="3">SCDBPTASN1!$AA$1360</definedName>
    <definedName name="SCDBPTASN1_111ENDI_3" localSheetId="3">SCDBPTASN1!$E$1360</definedName>
    <definedName name="SCDBPTASN1_111ENDI_4" localSheetId="3">SCDBPTASN1!$F$1360</definedName>
    <definedName name="SCDBPTASN1_111ENDI_5" localSheetId="3">SCDBPTASN1!$G$1360</definedName>
    <definedName name="SCDBPTASN1_111ENDI_6" localSheetId="3">SCDBPTASN1!$H$1360</definedName>
    <definedName name="SCDBPTASN1_111ENDI_7" localSheetId="3">SCDBPTASN1!$I$1360</definedName>
    <definedName name="SCDBPTASN1_111ENDI_8" localSheetId="3">SCDBPTASN1!$J$1360</definedName>
    <definedName name="SCDBPTASN1_111ENDI_9" localSheetId="3">SCDBPTASN1!$K$1360</definedName>
    <definedName name="SCDBPTASN1_1120000_Range" localSheetId="3">SCDBPTASN1!$C$1362:$AA$1364</definedName>
    <definedName name="SCDBPTASN1_1129999_11" localSheetId="3">SCDBPTASN1!$M$1365</definedName>
    <definedName name="SCDBPTASN1_1129999_12" localSheetId="3">SCDBPTASN1!$N$1365</definedName>
    <definedName name="SCDBPTASN1_1129999_13" localSheetId="3">SCDBPTASN1!$O$1365</definedName>
    <definedName name="SCDBPTASN1_1129999_14" localSheetId="3">SCDBPTASN1!$P$1365</definedName>
    <definedName name="SCDBPTASN1_1129999_16" localSheetId="3">SCDBPTASN1!$R$1365</definedName>
    <definedName name="SCDBPTASN1_1129999_17" localSheetId="3">SCDBPTASN1!$S$1365</definedName>
    <definedName name="SCDBPTASN1_1129999_18" localSheetId="3">SCDBPTASN1!$T$1365</definedName>
    <definedName name="SCDBPTASN1_1129999_19" localSheetId="3">SCDBPTASN1!$U$1365</definedName>
    <definedName name="SCDBPTASN1_1129999_20" localSheetId="3">SCDBPTASN1!$V$1365</definedName>
    <definedName name="SCDBPTASN1_1129999_21" localSheetId="3">SCDBPTASN1!$W$1365</definedName>
    <definedName name="SCDBPTASN1_112BEGN_1" localSheetId="3">SCDBPTASN1!$C$1362</definedName>
    <definedName name="SCDBPTASN1_112BEGN_10" localSheetId="3">SCDBPTASN1!$L$1362</definedName>
    <definedName name="SCDBPTASN1_112BEGN_11" localSheetId="3">SCDBPTASN1!$M$1362</definedName>
    <definedName name="SCDBPTASN1_112BEGN_12" localSheetId="3">SCDBPTASN1!$N$1362</definedName>
    <definedName name="SCDBPTASN1_112BEGN_13" localSheetId="3">SCDBPTASN1!$O$1362</definedName>
    <definedName name="SCDBPTASN1_112BEGN_14" localSheetId="3">SCDBPTASN1!$P$1362</definedName>
    <definedName name="SCDBPTASN1_112BEGN_15" localSheetId="3">SCDBPTASN1!$Q$1362</definedName>
    <definedName name="SCDBPTASN1_112BEGN_16" localSheetId="3">SCDBPTASN1!$R$1362</definedName>
    <definedName name="SCDBPTASN1_112BEGN_17" localSheetId="3">SCDBPTASN1!$S$1362</definedName>
    <definedName name="SCDBPTASN1_112BEGN_18" localSheetId="3">SCDBPTASN1!$T$1362</definedName>
    <definedName name="SCDBPTASN1_112BEGN_19" localSheetId="3">SCDBPTASN1!$U$1362</definedName>
    <definedName name="SCDBPTASN1_112BEGN_2" localSheetId="3">SCDBPTASN1!$D$1362</definedName>
    <definedName name="SCDBPTASN1_112BEGN_20" localSheetId="3">SCDBPTASN1!$V$1362</definedName>
    <definedName name="SCDBPTASN1_112BEGN_21" localSheetId="3">SCDBPTASN1!$W$1362</definedName>
    <definedName name="SCDBPTASN1_112BEGN_22" localSheetId="3">SCDBPTASN1!$X$1362</definedName>
    <definedName name="SCDBPTASN1_112BEGN_23" localSheetId="3">SCDBPTASN1!$Y$1362</definedName>
    <definedName name="SCDBPTASN1_112BEGN_24" localSheetId="3">SCDBPTASN1!$Z$1362</definedName>
    <definedName name="SCDBPTASN1_112BEGN_25" localSheetId="3">SCDBPTASN1!$AA$1362</definedName>
    <definedName name="SCDBPTASN1_112BEGN_3" localSheetId="3">SCDBPTASN1!$E$1362</definedName>
    <definedName name="SCDBPTASN1_112BEGN_4" localSheetId="3">SCDBPTASN1!$F$1362</definedName>
    <definedName name="SCDBPTASN1_112BEGN_5" localSheetId="3">SCDBPTASN1!$G$1362</definedName>
    <definedName name="SCDBPTASN1_112BEGN_6" localSheetId="3">SCDBPTASN1!$H$1362</definedName>
    <definedName name="SCDBPTASN1_112BEGN_7" localSheetId="3">SCDBPTASN1!$I$1362</definedName>
    <definedName name="SCDBPTASN1_112BEGN_8" localSheetId="3">SCDBPTASN1!$J$1362</definedName>
    <definedName name="SCDBPTASN1_112BEGN_9" localSheetId="3">SCDBPTASN1!$K$1362</definedName>
    <definedName name="SCDBPTASN1_112ENDI_10" localSheetId="3">SCDBPTASN1!$L$1364</definedName>
    <definedName name="SCDBPTASN1_112ENDI_11" localSheetId="3">SCDBPTASN1!$M$1364</definedName>
    <definedName name="SCDBPTASN1_112ENDI_12" localSheetId="3">SCDBPTASN1!$N$1364</definedName>
    <definedName name="SCDBPTASN1_112ENDI_13" localSheetId="3">SCDBPTASN1!$O$1364</definedName>
    <definedName name="SCDBPTASN1_112ENDI_14" localSheetId="3">SCDBPTASN1!$P$1364</definedName>
    <definedName name="SCDBPTASN1_112ENDI_15" localSheetId="3">SCDBPTASN1!$Q$1364</definedName>
    <definedName name="SCDBPTASN1_112ENDI_16" localSheetId="3">SCDBPTASN1!$R$1364</definedName>
    <definedName name="SCDBPTASN1_112ENDI_17" localSheetId="3">SCDBPTASN1!$S$1364</definedName>
    <definedName name="SCDBPTASN1_112ENDI_18" localSheetId="3">SCDBPTASN1!$T$1364</definedName>
    <definedName name="SCDBPTASN1_112ENDI_19" localSheetId="3">SCDBPTASN1!$U$1364</definedName>
    <definedName name="SCDBPTASN1_112ENDI_2" localSheetId="3">SCDBPTASN1!$D$1364</definedName>
    <definedName name="SCDBPTASN1_112ENDI_20" localSheetId="3">SCDBPTASN1!$V$1364</definedName>
    <definedName name="SCDBPTASN1_112ENDI_21" localSheetId="3">SCDBPTASN1!$W$1364</definedName>
    <definedName name="SCDBPTASN1_112ENDI_22" localSheetId="3">SCDBPTASN1!$X$1364</definedName>
    <definedName name="SCDBPTASN1_112ENDI_23" localSheetId="3">SCDBPTASN1!$Y$1364</definedName>
    <definedName name="SCDBPTASN1_112ENDI_24" localSheetId="3">SCDBPTASN1!$Z$1364</definedName>
    <definedName name="SCDBPTASN1_112ENDI_25" localSheetId="3">SCDBPTASN1!$AA$1364</definedName>
    <definedName name="SCDBPTASN1_112ENDI_3" localSheetId="3">SCDBPTASN1!$E$1364</definedName>
    <definedName name="SCDBPTASN1_112ENDI_4" localSheetId="3">SCDBPTASN1!$F$1364</definedName>
    <definedName name="SCDBPTASN1_112ENDI_5" localSheetId="3">SCDBPTASN1!$G$1364</definedName>
    <definedName name="SCDBPTASN1_112ENDI_6" localSheetId="3">SCDBPTASN1!$H$1364</definedName>
    <definedName name="SCDBPTASN1_112ENDI_7" localSheetId="3">SCDBPTASN1!$I$1364</definedName>
    <definedName name="SCDBPTASN1_112ENDI_8" localSheetId="3">SCDBPTASN1!$J$1364</definedName>
    <definedName name="SCDBPTASN1_112ENDI_9" localSheetId="3">SCDBPTASN1!$K$1364</definedName>
    <definedName name="SCDBPTASN1_1130000_Range" localSheetId="3">SCDBPTASN1!$C$1366:$AA$1368</definedName>
    <definedName name="SCDBPTASN1_1139999_11" localSheetId="3">SCDBPTASN1!$M$1369</definedName>
    <definedName name="SCDBPTASN1_1139999_12" localSheetId="3">SCDBPTASN1!$N$1369</definedName>
    <definedName name="SCDBPTASN1_1139999_13" localSheetId="3">SCDBPTASN1!$O$1369</definedName>
    <definedName name="SCDBPTASN1_1139999_14" localSheetId="3">SCDBPTASN1!$P$1369</definedName>
    <definedName name="SCDBPTASN1_1139999_16" localSheetId="3">SCDBPTASN1!$R$1369</definedName>
    <definedName name="SCDBPTASN1_1139999_17" localSheetId="3">SCDBPTASN1!$S$1369</definedName>
    <definedName name="SCDBPTASN1_1139999_18" localSheetId="3">SCDBPTASN1!$T$1369</definedName>
    <definedName name="SCDBPTASN1_1139999_19" localSheetId="3">SCDBPTASN1!$U$1369</definedName>
    <definedName name="SCDBPTASN1_1139999_20" localSheetId="3">SCDBPTASN1!$V$1369</definedName>
    <definedName name="SCDBPTASN1_1139999_21" localSheetId="3">SCDBPTASN1!$W$1369</definedName>
    <definedName name="SCDBPTASN1_113BEGN_1" localSheetId="3">SCDBPTASN1!$C$1366</definedName>
    <definedName name="SCDBPTASN1_113BEGN_10" localSheetId="3">SCDBPTASN1!$L$1366</definedName>
    <definedName name="SCDBPTASN1_113BEGN_11" localSheetId="3">SCDBPTASN1!$M$1366</definedName>
    <definedName name="SCDBPTASN1_113BEGN_12" localSheetId="3">SCDBPTASN1!$N$1366</definedName>
    <definedName name="SCDBPTASN1_113BEGN_13" localSheetId="3">SCDBPTASN1!$O$1366</definedName>
    <definedName name="SCDBPTASN1_113BEGN_14" localSheetId="3">SCDBPTASN1!$P$1366</definedName>
    <definedName name="SCDBPTASN1_113BEGN_15" localSheetId="3">SCDBPTASN1!$Q$1366</definedName>
    <definedName name="SCDBPTASN1_113BEGN_16" localSheetId="3">SCDBPTASN1!$R$1366</definedName>
    <definedName name="SCDBPTASN1_113BEGN_17" localSheetId="3">SCDBPTASN1!$S$1366</definedName>
    <definedName name="SCDBPTASN1_113BEGN_18" localSheetId="3">SCDBPTASN1!$T$1366</definedName>
    <definedName name="SCDBPTASN1_113BEGN_19" localSheetId="3">SCDBPTASN1!$U$1366</definedName>
    <definedName name="SCDBPTASN1_113BEGN_2" localSheetId="3">SCDBPTASN1!$D$1366</definedName>
    <definedName name="SCDBPTASN1_113BEGN_20" localSheetId="3">SCDBPTASN1!$V$1366</definedName>
    <definedName name="SCDBPTASN1_113BEGN_21" localSheetId="3">SCDBPTASN1!$W$1366</definedName>
    <definedName name="SCDBPTASN1_113BEGN_22" localSheetId="3">SCDBPTASN1!$X$1366</definedName>
    <definedName name="SCDBPTASN1_113BEGN_23" localSheetId="3">SCDBPTASN1!$Y$1366</definedName>
    <definedName name="SCDBPTASN1_113BEGN_24" localSheetId="3">SCDBPTASN1!$Z$1366</definedName>
    <definedName name="SCDBPTASN1_113BEGN_25" localSheetId="3">SCDBPTASN1!$AA$1366</definedName>
    <definedName name="SCDBPTASN1_113BEGN_3" localSheetId="3">SCDBPTASN1!$E$1366</definedName>
    <definedName name="SCDBPTASN1_113BEGN_4" localSheetId="3">SCDBPTASN1!$F$1366</definedName>
    <definedName name="SCDBPTASN1_113BEGN_5" localSheetId="3">SCDBPTASN1!$G$1366</definedName>
    <definedName name="SCDBPTASN1_113BEGN_6" localSheetId="3">SCDBPTASN1!$H$1366</definedName>
    <definedName name="SCDBPTASN1_113BEGN_7" localSheetId="3">SCDBPTASN1!$I$1366</definedName>
    <definedName name="SCDBPTASN1_113BEGN_8" localSheetId="3">SCDBPTASN1!$J$1366</definedName>
    <definedName name="SCDBPTASN1_113BEGN_9" localSheetId="3">SCDBPTASN1!$K$1366</definedName>
    <definedName name="SCDBPTASN1_113ENDI_10" localSheetId="3">SCDBPTASN1!$L$1368</definedName>
    <definedName name="SCDBPTASN1_113ENDI_11" localSheetId="3">SCDBPTASN1!$M$1368</definedName>
    <definedName name="SCDBPTASN1_113ENDI_12" localSheetId="3">SCDBPTASN1!$N$1368</definedName>
    <definedName name="SCDBPTASN1_113ENDI_13" localSheetId="3">SCDBPTASN1!$O$1368</definedName>
    <definedName name="SCDBPTASN1_113ENDI_14" localSheetId="3">SCDBPTASN1!$P$1368</definedName>
    <definedName name="SCDBPTASN1_113ENDI_15" localSheetId="3">SCDBPTASN1!$Q$1368</definedName>
    <definedName name="SCDBPTASN1_113ENDI_16" localSheetId="3">SCDBPTASN1!$R$1368</definedName>
    <definedName name="SCDBPTASN1_113ENDI_17" localSheetId="3">SCDBPTASN1!$S$1368</definedName>
    <definedName name="SCDBPTASN1_113ENDI_18" localSheetId="3">SCDBPTASN1!$T$1368</definedName>
    <definedName name="SCDBPTASN1_113ENDI_19" localSheetId="3">SCDBPTASN1!$U$1368</definedName>
    <definedName name="SCDBPTASN1_113ENDI_2" localSheetId="3">SCDBPTASN1!$D$1368</definedName>
    <definedName name="SCDBPTASN1_113ENDI_20" localSheetId="3">SCDBPTASN1!$V$1368</definedName>
    <definedName name="SCDBPTASN1_113ENDI_21" localSheetId="3">SCDBPTASN1!$W$1368</definedName>
    <definedName name="SCDBPTASN1_113ENDI_22" localSheetId="3">SCDBPTASN1!$X$1368</definedName>
    <definedName name="SCDBPTASN1_113ENDI_23" localSheetId="3">SCDBPTASN1!$Y$1368</definedName>
    <definedName name="SCDBPTASN1_113ENDI_24" localSheetId="3">SCDBPTASN1!$Z$1368</definedName>
    <definedName name="SCDBPTASN1_113ENDI_25" localSheetId="3">SCDBPTASN1!$AA$1368</definedName>
    <definedName name="SCDBPTASN1_113ENDI_3" localSheetId="3">SCDBPTASN1!$E$1368</definedName>
    <definedName name="SCDBPTASN1_113ENDI_4" localSheetId="3">SCDBPTASN1!$F$1368</definedName>
    <definedName name="SCDBPTASN1_113ENDI_5" localSheetId="3">SCDBPTASN1!$G$1368</definedName>
    <definedName name="SCDBPTASN1_113ENDI_6" localSheetId="3">SCDBPTASN1!$H$1368</definedName>
    <definedName name="SCDBPTASN1_113ENDI_7" localSheetId="3">SCDBPTASN1!$I$1368</definedName>
    <definedName name="SCDBPTASN1_113ENDI_8" localSheetId="3">SCDBPTASN1!$J$1368</definedName>
    <definedName name="SCDBPTASN1_113ENDI_9" localSheetId="3">SCDBPTASN1!$K$1368</definedName>
    <definedName name="SCDBPTASN1_1149999_11" localSheetId="3">SCDBPTASN1!$M$1370</definedName>
    <definedName name="SCDBPTASN1_1149999_12" localSheetId="3">SCDBPTASN1!$N$1370</definedName>
    <definedName name="SCDBPTASN1_1149999_13" localSheetId="3">SCDBPTASN1!$O$1370</definedName>
    <definedName name="SCDBPTASN1_1149999_14" localSheetId="3">SCDBPTASN1!$P$1370</definedName>
    <definedName name="SCDBPTASN1_1149999_16" localSheetId="3">SCDBPTASN1!$R$1370</definedName>
    <definedName name="SCDBPTASN1_1149999_17" localSheetId="3">SCDBPTASN1!$S$1370</definedName>
    <definedName name="SCDBPTASN1_1149999_18" localSheetId="3">SCDBPTASN1!$T$1370</definedName>
    <definedName name="SCDBPTASN1_1149999_19" localSheetId="3">SCDBPTASN1!$U$1370</definedName>
    <definedName name="SCDBPTASN1_1149999_20" localSheetId="3">SCDBPTASN1!$V$1370</definedName>
    <definedName name="SCDBPTASN1_1149999_21" localSheetId="3">SCDBPTASN1!$W$1370</definedName>
    <definedName name="SCDBPTASN1_1159999_11" localSheetId="3">SCDBPTASN1!$M$1371</definedName>
    <definedName name="SCDBPTASN1_1159999_12" localSheetId="3">SCDBPTASN1!$N$1371</definedName>
    <definedName name="SCDBPTASN1_1159999_13" localSheetId="3">SCDBPTASN1!$O$1371</definedName>
    <definedName name="SCDBPTASN1_1159999_14" localSheetId="3">SCDBPTASN1!$P$1371</definedName>
    <definedName name="SCDBPTASN1_1159999_16" localSheetId="3">SCDBPTASN1!$R$1371</definedName>
    <definedName name="SCDBPTASN1_1159999_17" localSheetId="3">SCDBPTASN1!$S$1371</definedName>
    <definedName name="SCDBPTASN1_1159999_18" localSheetId="3">SCDBPTASN1!$T$1371</definedName>
    <definedName name="SCDBPTASN1_1159999_19" localSheetId="3">SCDBPTASN1!$U$1371</definedName>
    <definedName name="SCDBPTASN1_1159999_20" localSheetId="3">SCDBPTASN1!$V$1371</definedName>
    <definedName name="SCDBPTASN1_1159999_21" localSheetId="3">SCDBPTASN1!$W$1371</definedName>
    <definedName name="SCDBPTASN1_1169999_11" localSheetId="3">SCDBPTASN1!$M$1372</definedName>
    <definedName name="SCDBPTASN1_1169999_12" localSheetId="3">SCDBPTASN1!$N$1372</definedName>
    <definedName name="SCDBPTASN1_1169999_13" localSheetId="3">SCDBPTASN1!$O$1372</definedName>
    <definedName name="SCDBPTASN1_1169999_14" localSheetId="3">SCDBPTASN1!$P$1372</definedName>
    <definedName name="SCDBPTASN1_1169999_16" localSheetId="3">SCDBPTASN1!$R$1372</definedName>
    <definedName name="SCDBPTASN1_1169999_17" localSheetId="3">SCDBPTASN1!$S$1372</definedName>
    <definedName name="SCDBPTASN1_1169999_18" localSheetId="3">SCDBPTASN1!$T$1372</definedName>
    <definedName name="SCDBPTASN1_1169999_19" localSheetId="3">SCDBPTASN1!$U$1372</definedName>
    <definedName name="SCDBPTASN1_1169999_20" localSheetId="3">SCDBPTASN1!$V$1372</definedName>
    <definedName name="SCDBPTASN1_1169999_21" localSheetId="3">SCDBPTASN1!$W$1372</definedName>
    <definedName name="SCDBPTASN1_1179999_11" localSheetId="3">SCDBPTASN1!$M$1373</definedName>
    <definedName name="SCDBPTASN1_1179999_12" localSheetId="3">SCDBPTASN1!$N$1373</definedName>
    <definedName name="SCDBPTASN1_1179999_13" localSheetId="3">SCDBPTASN1!$O$1373</definedName>
    <definedName name="SCDBPTASN1_1179999_14" localSheetId="3">SCDBPTASN1!$P$1373</definedName>
    <definedName name="SCDBPTASN1_1179999_16" localSheetId="3">SCDBPTASN1!$R$1373</definedName>
    <definedName name="SCDBPTASN1_1179999_17" localSheetId="3">SCDBPTASN1!$S$1373</definedName>
    <definedName name="SCDBPTASN1_1179999_18" localSheetId="3">SCDBPTASN1!$T$1373</definedName>
    <definedName name="SCDBPTASN1_1179999_19" localSheetId="3">SCDBPTASN1!$U$1373</definedName>
    <definedName name="SCDBPTASN1_1179999_20" localSheetId="3">SCDBPTASN1!$V$1373</definedName>
    <definedName name="SCDBPTASN1_1179999_21" localSheetId="3">SCDBPTASN1!$W$1373</definedName>
    <definedName name="SCDBPTASN1_1189999_11" localSheetId="3">SCDBPTASN1!$M$1374</definedName>
    <definedName name="SCDBPTASN1_1189999_12" localSheetId="3">SCDBPTASN1!$N$1374</definedName>
    <definedName name="SCDBPTASN1_1189999_13" localSheetId="3">SCDBPTASN1!$O$1374</definedName>
    <definedName name="SCDBPTASN1_1189999_14" localSheetId="3">SCDBPTASN1!$P$1374</definedName>
    <definedName name="SCDBPTASN1_1189999_16" localSheetId="3">SCDBPTASN1!$R$1374</definedName>
    <definedName name="SCDBPTASN1_1189999_17" localSheetId="3">SCDBPTASN1!$S$1374</definedName>
    <definedName name="SCDBPTASN1_1189999_18" localSheetId="3">SCDBPTASN1!$T$1374</definedName>
    <definedName name="SCDBPTASN1_1189999_19" localSheetId="3">SCDBPTASN1!$U$1374</definedName>
    <definedName name="SCDBPTASN1_1189999_20" localSheetId="3">SCDBPTASN1!$V$1374</definedName>
    <definedName name="SCDBPTASN1_1189999_21" localSheetId="3">SCDBPTASN1!$W$1374</definedName>
    <definedName name="SCDBPTASN1_1199999_11" localSheetId="3">SCDBPTASN1!$M$1375</definedName>
    <definedName name="SCDBPTASN1_1199999_12" localSheetId="3">SCDBPTASN1!$N$1375</definedName>
    <definedName name="SCDBPTASN1_1199999_13" localSheetId="3">SCDBPTASN1!$O$1375</definedName>
    <definedName name="SCDBPTASN1_1199999_14" localSheetId="3">SCDBPTASN1!$P$1375</definedName>
    <definedName name="SCDBPTASN1_1199999_16" localSheetId="3">SCDBPTASN1!$R$1375</definedName>
    <definedName name="SCDBPTASN1_1199999_17" localSheetId="3">SCDBPTASN1!$S$1375</definedName>
    <definedName name="SCDBPTASN1_1199999_18" localSheetId="3">SCDBPTASN1!$T$1375</definedName>
    <definedName name="SCDBPTASN1_1199999_19" localSheetId="3">SCDBPTASN1!$U$1375</definedName>
    <definedName name="SCDBPTASN1_1199999_20" localSheetId="3">SCDBPTASN1!$V$1375</definedName>
    <definedName name="SCDBPTASN1_1199999_21" localSheetId="3">SCDBPTASN1!$W$1375</definedName>
    <definedName name="SCDBPTASN1_1209999_11" localSheetId="3">SCDBPTASN1!$M$1376</definedName>
    <definedName name="SCDBPTASN1_1209999_12" localSheetId="3">SCDBPTASN1!$N$1376</definedName>
    <definedName name="SCDBPTASN1_1209999_13" localSheetId="3">SCDBPTASN1!$O$1376</definedName>
    <definedName name="SCDBPTASN1_1209999_14" localSheetId="3">SCDBPTASN1!$P$1376</definedName>
    <definedName name="SCDBPTASN1_1209999_16" localSheetId="3">SCDBPTASN1!$R$1376</definedName>
    <definedName name="SCDBPTASN1_1209999_17" localSheetId="3">SCDBPTASN1!$S$1376</definedName>
    <definedName name="SCDBPTASN1_1209999_18" localSheetId="3">SCDBPTASN1!$T$1376</definedName>
    <definedName name="SCDBPTASN1_1209999_19" localSheetId="3">SCDBPTASN1!$U$1376</definedName>
    <definedName name="SCDBPTASN1_1209999_20" localSheetId="3">SCDBPTASN1!$V$1376</definedName>
    <definedName name="SCDBPTASN1_1209999_21" localSheetId="3">SCDBPTASN1!$W$1376</definedName>
    <definedName name="SCDBPTASN1_1210000_Range" localSheetId="3">SCDBPTASN1!$C$1377:$AA$1379</definedName>
    <definedName name="SCDBPTASN1_1219999_11" localSheetId="3">SCDBPTASN1!$M$1380</definedName>
    <definedName name="SCDBPTASN1_1219999_12" localSheetId="3">SCDBPTASN1!$N$1380</definedName>
    <definedName name="SCDBPTASN1_1219999_13" localSheetId="3">SCDBPTASN1!$O$1380</definedName>
    <definedName name="SCDBPTASN1_1219999_14" localSheetId="3">SCDBPTASN1!$P$1380</definedName>
    <definedName name="SCDBPTASN1_1219999_16" localSheetId="3">SCDBPTASN1!$R$1380</definedName>
    <definedName name="SCDBPTASN1_1219999_17" localSheetId="3">SCDBPTASN1!$S$1380</definedName>
    <definedName name="SCDBPTASN1_1219999_18" localSheetId="3">SCDBPTASN1!$T$1380</definedName>
    <definedName name="SCDBPTASN1_1219999_19" localSheetId="3">SCDBPTASN1!$U$1380</definedName>
    <definedName name="SCDBPTASN1_1219999_20" localSheetId="3">SCDBPTASN1!$V$1380</definedName>
    <definedName name="SCDBPTASN1_1219999_21" localSheetId="3">SCDBPTASN1!$W$1380</definedName>
    <definedName name="SCDBPTASN1_121BEGN_1" localSheetId="3">SCDBPTASN1!$C$1377</definedName>
    <definedName name="SCDBPTASN1_121BEGN_10" localSheetId="3">SCDBPTASN1!$L$1377</definedName>
    <definedName name="SCDBPTASN1_121BEGN_11" localSheetId="3">SCDBPTASN1!$M$1377</definedName>
    <definedName name="SCDBPTASN1_121BEGN_12" localSheetId="3">SCDBPTASN1!$N$1377</definedName>
    <definedName name="SCDBPTASN1_121BEGN_13" localSheetId="3">SCDBPTASN1!$O$1377</definedName>
    <definedName name="SCDBPTASN1_121BEGN_14" localSheetId="3">SCDBPTASN1!$P$1377</definedName>
    <definedName name="SCDBPTASN1_121BEGN_15" localSheetId="3">SCDBPTASN1!$Q$1377</definedName>
    <definedName name="SCDBPTASN1_121BEGN_16" localSheetId="3">SCDBPTASN1!$R$1377</definedName>
    <definedName name="SCDBPTASN1_121BEGN_17" localSheetId="3">SCDBPTASN1!$S$1377</definedName>
    <definedName name="SCDBPTASN1_121BEGN_18" localSheetId="3">SCDBPTASN1!$T$1377</definedName>
    <definedName name="SCDBPTASN1_121BEGN_19" localSheetId="3">SCDBPTASN1!$U$1377</definedName>
    <definedName name="SCDBPTASN1_121BEGN_2" localSheetId="3">SCDBPTASN1!$D$1377</definedName>
    <definedName name="SCDBPTASN1_121BEGN_20" localSheetId="3">SCDBPTASN1!$V$1377</definedName>
    <definedName name="SCDBPTASN1_121BEGN_21" localSheetId="3">SCDBPTASN1!$W$1377</definedName>
    <definedName name="SCDBPTASN1_121BEGN_22" localSheetId="3">SCDBPTASN1!$X$1377</definedName>
    <definedName name="SCDBPTASN1_121BEGN_23" localSheetId="3">SCDBPTASN1!$Y$1377</definedName>
    <definedName name="SCDBPTASN1_121BEGN_24" localSheetId="3">SCDBPTASN1!$Z$1377</definedName>
    <definedName name="SCDBPTASN1_121BEGN_25" localSheetId="3">SCDBPTASN1!$AA$1377</definedName>
    <definedName name="SCDBPTASN1_121BEGN_3" localSheetId="3">SCDBPTASN1!$E$1377</definedName>
    <definedName name="SCDBPTASN1_121BEGN_4" localSheetId="3">SCDBPTASN1!$F$1377</definedName>
    <definedName name="SCDBPTASN1_121BEGN_5" localSheetId="3">SCDBPTASN1!$G$1377</definedName>
    <definedName name="SCDBPTASN1_121BEGN_6" localSheetId="3">SCDBPTASN1!$H$1377</definedName>
    <definedName name="SCDBPTASN1_121BEGN_7" localSheetId="3">SCDBPTASN1!$I$1377</definedName>
    <definedName name="SCDBPTASN1_121BEGN_8" localSheetId="3">SCDBPTASN1!$J$1377</definedName>
    <definedName name="SCDBPTASN1_121BEGN_9" localSheetId="3">SCDBPTASN1!$K$1377</definedName>
    <definedName name="SCDBPTASN1_121ENDI_10" localSheetId="3">SCDBPTASN1!$L$1379</definedName>
    <definedName name="SCDBPTASN1_121ENDI_11" localSheetId="3">SCDBPTASN1!$M$1379</definedName>
    <definedName name="SCDBPTASN1_121ENDI_12" localSheetId="3">SCDBPTASN1!$N$1379</definedName>
    <definedName name="SCDBPTASN1_121ENDI_13" localSheetId="3">SCDBPTASN1!$O$1379</definedName>
    <definedName name="SCDBPTASN1_121ENDI_14" localSheetId="3">SCDBPTASN1!$P$1379</definedName>
    <definedName name="SCDBPTASN1_121ENDI_15" localSheetId="3">SCDBPTASN1!$Q$1379</definedName>
    <definedName name="SCDBPTASN1_121ENDI_16" localSheetId="3">SCDBPTASN1!$R$1379</definedName>
    <definedName name="SCDBPTASN1_121ENDI_17" localSheetId="3">SCDBPTASN1!$S$1379</definedName>
    <definedName name="SCDBPTASN1_121ENDI_18" localSheetId="3">SCDBPTASN1!$T$1379</definedName>
    <definedName name="SCDBPTASN1_121ENDI_19" localSheetId="3">SCDBPTASN1!$U$1379</definedName>
    <definedName name="SCDBPTASN1_121ENDI_2" localSheetId="3">SCDBPTASN1!$D$1379</definedName>
    <definedName name="SCDBPTASN1_121ENDI_20" localSheetId="3">SCDBPTASN1!$V$1379</definedName>
    <definedName name="SCDBPTASN1_121ENDI_21" localSheetId="3">SCDBPTASN1!$W$1379</definedName>
    <definedName name="SCDBPTASN1_121ENDI_22" localSheetId="3">SCDBPTASN1!$X$1379</definedName>
    <definedName name="SCDBPTASN1_121ENDI_23" localSheetId="3">SCDBPTASN1!$Y$1379</definedName>
    <definedName name="SCDBPTASN1_121ENDI_24" localSheetId="3">SCDBPTASN1!$Z$1379</definedName>
    <definedName name="SCDBPTASN1_121ENDI_25" localSheetId="3">SCDBPTASN1!$AA$1379</definedName>
    <definedName name="SCDBPTASN1_121ENDI_3" localSheetId="3">SCDBPTASN1!$E$1379</definedName>
    <definedName name="SCDBPTASN1_121ENDI_4" localSheetId="3">SCDBPTASN1!$F$1379</definedName>
    <definedName name="SCDBPTASN1_121ENDI_5" localSheetId="3">SCDBPTASN1!$G$1379</definedName>
    <definedName name="SCDBPTASN1_121ENDI_6" localSheetId="3">SCDBPTASN1!$H$1379</definedName>
    <definedName name="SCDBPTASN1_121ENDI_7" localSheetId="3">SCDBPTASN1!$I$1379</definedName>
    <definedName name="SCDBPTASN1_121ENDI_8" localSheetId="3">SCDBPTASN1!$J$1379</definedName>
    <definedName name="SCDBPTASN1_121ENDI_9" localSheetId="3">SCDBPTASN1!$K$1379</definedName>
    <definedName name="SCDBPTASN1_1220000_Range" localSheetId="3">SCDBPTASN1!$C$1381:$AA$1383</definedName>
    <definedName name="SCDBPTASN1_1229999_11" localSheetId="3">SCDBPTASN1!$M$1384</definedName>
    <definedName name="SCDBPTASN1_1229999_12" localSheetId="3">SCDBPTASN1!$N$1384</definedName>
    <definedName name="SCDBPTASN1_1229999_13" localSheetId="3">SCDBPTASN1!$O$1384</definedName>
    <definedName name="SCDBPTASN1_1229999_14" localSheetId="3">SCDBPTASN1!$P$1384</definedName>
    <definedName name="SCDBPTASN1_1229999_16" localSheetId="3">SCDBPTASN1!$R$1384</definedName>
    <definedName name="SCDBPTASN1_1229999_17" localSheetId="3">SCDBPTASN1!$S$1384</definedName>
    <definedName name="SCDBPTASN1_1229999_18" localSheetId="3">SCDBPTASN1!$T$1384</definedName>
    <definedName name="SCDBPTASN1_1229999_19" localSheetId="3">SCDBPTASN1!$U$1384</definedName>
    <definedName name="SCDBPTASN1_1229999_20" localSheetId="3">SCDBPTASN1!$V$1384</definedName>
    <definedName name="SCDBPTASN1_1229999_21" localSheetId="3">SCDBPTASN1!$W$1384</definedName>
    <definedName name="SCDBPTASN1_122BEGN_1" localSheetId="3">SCDBPTASN1!$C$1381</definedName>
    <definedName name="SCDBPTASN1_122BEGN_10" localSheetId="3">SCDBPTASN1!$L$1381</definedName>
    <definedName name="SCDBPTASN1_122BEGN_11" localSheetId="3">SCDBPTASN1!$M$1381</definedName>
    <definedName name="SCDBPTASN1_122BEGN_12" localSheetId="3">SCDBPTASN1!$N$1381</definedName>
    <definedName name="SCDBPTASN1_122BEGN_13" localSheetId="3">SCDBPTASN1!$O$1381</definedName>
    <definedName name="SCDBPTASN1_122BEGN_14" localSheetId="3">SCDBPTASN1!$P$1381</definedName>
    <definedName name="SCDBPTASN1_122BEGN_15" localSheetId="3">SCDBPTASN1!$Q$1381</definedName>
    <definedName name="SCDBPTASN1_122BEGN_16" localSheetId="3">SCDBPTASN1!$R$1381</definedName>
    <definedName name="SCDBPTASN1_122BEGN_17" localSheetId="3">SCDBPTASN1!$S$1381</definedName>
    <definedName name="SCDBPTASN1_122BEGN_18" localSheetId="3">SCDBPTASN1!$T$1381</definedName>
    <definedName name="SCDBPTASN1_122BEGN_19" localSheetId="3">SCDBPTASN1!$U$1381</definedName>
    <definedName name="SCDBPTASN1_122BEGN_2" localSheetId="3">SCDBPTASN1!$D$1381</definedName>
    <definedName name="SCDBPTASN1_122BEGN_20" localSheetId="3">SCDBPTASN1!$V$1381</definedName>
    <definedName name="SCDBPTASN1_122BEGN_21" localSheetId="3">SCDBPTASN1!$W$1381</definedName>
    <definedName name="SCDBPTASN1_122BEGN_22" localSheetId="3">SCDBPTASN1!$X$1381</definedName>
    <definedName name="SCDBPTASN1_122BEGN_23" localSheetId="3">SCDBPTASN1!$Y$1381</definedName>
    <definedName name="SCDBPTASN1_122BEGN_24" localSheetId="3">SCDBPTASN1!$Z$1381</definedName>
    <definedName name="SCDBPTASN1_122BEGN_25" localSheetId="3">SCDBPTASN1!$AA$1381</definedName>
    <definedName name="SCDBPTASN1_122BEGN_3" localSheetId="3">SCDBPTASN1!$E$1381</definedName>
    <definedName name="SCDBPTASN1_122BEGN_4" localSheetId="3">SCDBPTASN1!$F$1381</definedName>
    <definedName name="SCDBPTASN1_122BEGN_5" localSheetId="3">SCDBPTASN1!$G$1381</definedName>
    <definedName name="SCDBPTASN1_122BEGN_6" localSheetId="3">SCDBPTASN1!$H$1381</definedName>
    <definedName name="SCDBPTASN1_122BEGN_7" localSheetId="3">SCDBPTASN1!$I$1381</definedName>
    <definedName name="SCDBPTASN1_122BEGN_8" localSheetId="3">SCDBPTASN1!$J$1381</definedName>
    <definedName name="SCDBPTASN1_122BEGN_9" localSheetId="3">SCDBPTASN1!$K$1381</definedName>
    <definedName name="SCDBPTASN1_122ENDI_10" localSheetId="3">SCDBPTASN1!$L$1383</definedName>
    <definedName name="SCDBPTASN1_122ENDI_11" localSheetId="3">SCDBPTASN1!$M$1383</definedName>
    <definedName name="SCDBPTASN1_122ENDI_12" localSheetId="3">SCDBPTASN1!$N$1383</definedName>
    <definedName name="SCDBPTASN1_122ENDI_13" localSheetId="3">SCDBPTASN1!$O$1383</definedName>
    <definedName name="SCDBPTASN1_122ENDI_14" localSheetId="3">SCDBPTASN1!$P$1383</definedName>
    <definedName name="SCDBPTASN1_122ENDI_15" localSheetId="3">SCDBPTASN1!$Q$1383</definedName>
    <definedName name="SCDBPTASN1_122ENDI_16" localSheetId="3">SCDBPTASN1!$R$1383</definedName>
    <definedName name="SCDBPTASN1_122ENDI_17" localSheetId="3">SCDBPTASN1!$S$1383</definedName>
    <definedName name="SCDBPTASN1_122ENDI_18" localSheetId="3">SCDBPTASN1!$T$1383</definedName>
    <definedName name="SCDBPTASN1_122ENDI_19" localSheetId="3">SCDBPTASN1!$U$1383</definedName>
    <definedName name="SCDBPTASN1_122ENDI_2" localSheetId="3">SCDBPTASN1!$D$1383</definedName>
    <definedName name="SCDBPTASN1_122ENDI_20" localSheetId="3">SCDBPTASN1!$V$1383</definedName>
    <definedName name="SCDBPTASN1_122ENDI_21" localSheetId="3">SCDBPTASN1!$W$1383</definedName>
    <definedName name="SCDBPTASN1_122ENDI_22" localSheetId="3">SCDBPTASN1!$X$1383</definedName>
    <definedName name="SCDBPTASN1_122ENDI_23" localSheetId="3">SCDBPTASN1!$Y$1383</definedName>
    <definedName name="SCDBPTASN1_122ENDI_24" localSheetId="3">SCDBPTASN1!$Z$1383</definedName>
    <definedName name="SCDBPTASN1_122ENDI_25" localSheetId="3">SCDBPTASN1!$AA$1383</definedName>
    <definedName name="SCDBPTASN1_122ENDI_3" localSheetId="3">SCDBPTASN1!$E$1383</definedName>
    <definedName name="SCDBPTASN1_122ENDI_4" localSheetId="3">SCDBPTASN1!$F$1383</definedName>
    <definedName name="SCDBPTASN1_122ENDI_5" localSheetId="3">SCDBPTASN1!$G$1383</definedName>
    <definedName name="SCDBPTASN1_122ENDI_6" localSheetId="3">SCDBPTASN1!$H$1383</definedName>
    <definedName name="SCDBPTASN1_122ENDI_7" localSheetId="3">SCDBPTASN1!$I$1383</definedName>
    <definedName name="SCDBPTASN1_122ENDI_8" localSheetId="3">SCDBPTASN1!$J$1383</definedName>
    <definedName name="SCDBPTASN1_122ENDI_9" localSheetId="3">SCDBPTASN1!$K$1383</definedName>
    <definedName name="SCDBPTASN1_1230000_Range" localSheetId="3">SCDBPTASN1!$C$1385:$AA$1387</definedName>
    <definedName name="SCDBPTASN1_1239999_11" localSheetId="3">SCDBPTASN1!$M$1388</definedName>
    <definedName name="SCDBPTASN1_1239999_12" localSheetId="3">SCDBPTASN1!$N$1388</definedName>
    <definedName name="SCDBPTASN1_1239999_13" localSheetId="3">SCDBPTASN1!$O$1388</definedName>
    <definedName name="SCDBPTASN1_1239999_14" localSheetId="3">SCDBPTASN1!$P$1388</definedName>
    <definedName name="SCDBPTASN1_1239999_16" localSheetId="3">SCDBPTASN1!$R$1388</definedName>
    <definedName name="SCDBPTASN1_1239999_17" localSheetId="3">SCDBPTASN1!$S$1388</definedName>
    <definedName name="SCDBPTASN1_1239999_18" localSheetId="3">SCDBPTASN1!$T$1388</definedName>
    <definedName name="SCDBPTASN1_1239999_19" localSheetId="3">SCDBPTASN1!$U$1388</definedName>
    <definedName name="SCDBPTASN1_1239999_20" localSheetId="3">SCDBPTASN1!$V$1388</definedName>
    <definedName name="SCDBPTASN1_1239999_21" localSheetId="3">SCDBPTASN1!$W$1388</definedName>
    <definedName name="SCDBPTASN1_123BEGN_1" localSheetId="3">SCDBPTASN1!$C$1385</definedName>
    <definedName name="SCDBPTASN1_123BEGN_10" localSheetId="3">SCDBPTASN1!$L$1385</definedName>
    <definedName name="SCDBPTASN1_123BEGN_11" localSheetId="3">SCDBPTASN1!$M$1385</definedName>
    <definedName name="SCDBPTASN1_123BEGN_12" localSheetId="3">SCDBPTASN1!$N$1385</definedName>
    <definedName name="SCDBPTASN1_123BEGN_13" localSheetId="3">SCDBPTASN1!$O$1385</definedName>
    <definedName name="SCDBPTASN1_123BEGN_14" localSheetId="3">SCDBPTASN1!$P$1385</definedName>
    <definedName name="SCDBPTASN1_123BEGN_15" localSheetId="3">SCDBPTASN1!$Q$1385</definedName>
    <definedName name="SCDBPTASN1_123BEGN_16" localSheetId="3">SCDBPTASN1!$R$1385</definedName>
    <definedName name="SCDBPTASN1_123BEGN_17" localSheetId="3">SCDBPTASN1!$S$1385</definedName>
    <definedName name="SCDBPTASN1_123BEGN_18" localSheetId="3">SCDBPTASN1!$T$1385</definedName>
    <definedName name="SCDBPTASN1_123BEGN_19" localSheetId="3">SCDBPTASN1!$U$1385</definedName>
    <definedName name="SCDBPTASN1_123BEGN_2" localSheetId="3">SCDBPTASN1!$D$1385</definedName>
    <definedName name="SCDBPTASN1_123BEGN_20" localSheetId="3">SCDBPTASN1!$V$1385</definedName>
    <definedName name="SCDBPTASN1_123BEGN_21" localSheetId="3">SCDBPTASN1!$W$1385</definedName>
    <definedName name="SCDBPTASN1_123BEGN_22" localSheetId="3">SCDBPTASN1!$X$1385</definedName>
    <definedName name="SCDBPTASN1_123BEGN_23" localSheetId="3">SCDBPTASN1!$Y$1385</definedName>
    <definedName name="SCDBPTASN1_123BEGN_24" localSheetId="3">SCDBPTASN1!$Z$1385</definedName>
    <definedName name="SCDBPTASN1_123BEGN_25" localSheetId="3">SCDBPTASN1!$AA$1385</definedName>
    <definedName name="SCDBPTASN1_123BEGN_3" localSheetId="3">SCDBPTASN1!$E$1385</definedName>
    <definedName name="SCDBPTASN1_123BEGN_4" localSheetId="3">SCDBPTASN1!$F$1385</definedName>
    <definedName name="SCDBPTASN1_123BEGN_5" localSheetId="3">SCDBPTASN1!$G$1385</definedName>
    <definedName name="SCDBPTASN1_123BEGN_6" localSheetId="3">SCDBPTASN1!$H$1385</definedName>
    <definedName name="SCDBPTASN1_123BEGN_7" localSheetId="3">SCDBPTASN1!$I$1385</definedName>
    <definedName name="SCDBPTASN1_123BEGN_8" localSheetId="3">SCDBPTASN1!$J$1385</definedName>
    <definedName name="SCDBPTASN1_123BEGN_9" localSheetId="3">SCDBPTASN1!$K$1385</definedName>
    <definedName name="SCDBPTASN1_123ENDI_10" localSheetId="3">SCDBPTASN1!$L$1387</definedName>
    <definedName name="SCDBPTASN1_123ENDI_11" localSheetId="3">SCDBPTASN1!$M$1387</definedName>
    <definedName name="SCDBPTASN1_123ENDI_12" localSheetId="3">SCDBPTASN1!$N$1387</definedName>
    <definedName name="SCDBPTASN1_123ENDI_13" localSheetId="3">SCDBPTASN1!$O$1387</definedName>
    <definedName name="SCDBPTASN1_123ENDI_14" localSheetId="3">SCDBPTASN1!$P$1387</definedName>
    <definedName name="SCDBPTASN1_123ENDI_15" localSheetId="3">SCDBPTASN1!$Q$1387</definedName>
    <definedName name="SCDBPTASN1_123ENDI_16" localSheetId="3">SCDBPTASN1!$R$1387</definedName>
    <definedName name="SCDBPTASN1_123ENDI_17" localSheetId="3">SCDBPTASN1!$S$1387</definedName>
    <definedName name="SCDBPTASN1_123ENDI_18" localSheetId="3">SCDBPTASN1!$T$1387</definedName>
    <definedName name="SCDBPTASN1_123ENDI_19" localSheetId="3">SCDBPTASN1!$U$1387</definedName>
    <definedName name="SCDBPTASN1_123ENDI_2" localSheetId="3">SCDBPTASN1!$D$1387</definedName>
    <definedName name="SCDBPTASN1_123ENDI_20" localSheetId="3">SCDBPTASN1!$V$1387</definedName>
    <definedName name="SCDBPTASN1_123ENDI_21" localSheetId="3">SCDBPTASN1!$W$1387</definedName>
    <definedName name="SCDBPTASN1_123ENDI_22" localSheetId="3">SCDBPTASN1!$X$1387</definedName>
    <definedName name="SCDBPTASN1_123ENDI_23" localSheetId="3">SCDBPTASN1!$Y$1387</definedName>
    <definedName name="SCDBPTASN1_123ENDI_24" localSheetId="3">SCDBPTASN1!$Z$1387</definedName>
    <definedName name="SCDBPTASN1_123ENDI_25" localSheetId="3">SCDBPTASN1!$AA$1387</definedName>
    <definedName name="SCDBPTASN1_123ENDI_3" localSheetId="3">SCDBPTASN1!$E$1387</definedName>
    <definedName name="SCDBPTASN1_123ENDI_4" localSheetId="3">SCDBPTASN1!$F$1387</definedName>
    <definedName name="SCDBPTASN1_123ENDI_5" localSheetId="3">SCDBPTASN1!$G$1387</definedName>
    <definedName name="SCDBPTASN1_123ENDI_6" localSheetId="3">SCDBPTASN1!$H$1387</definedName>
    <definedName name="SCDBPTASN1_123ENDI_7" localSheetId="3">SCDBPTASN1!$I$1387</definedName>
    <definedName name="SCDBPTASN1_123ENDI_8" localSheetId="3">SCDBPTASN1!$J$1387</definedName>
    <definedName name="SCDBPTASN1_123ENDI_9" localSheetId="3">SCDBPTASN1!$K$1387</definedName>
    <definedName name="SCDBPTASN1_1240000_Range" localSheetId="3">SCDBPTASN1!$C$1389:$AA$1391</definedName>
    <definedName name="SCDBPTASN1_1249999_11" localSheetId="3">SCDBPTASN1!$M$1392</definedName>
    <definedName name="SCDBPTASN1_1249999_12" localSheetId="3">SCDBPTASN1!$N$1392</definedName>
    <definedName name="SCDBPTASN1_1249999_13" localSheetId="3">SCDBPTASN1!$O$1392</definedName>
    <definedName name="SCDBPTASN1_1249999_14" localSheetId="3">SCDBPTASN1!$P$1392</definedName>
    <definedName name="SCDBPTASN1_1249999_16" localSheetId="3">SCDBPTASN1!$R$1392</definedName>
    <definedName name="SCDBPTASN1_1249999_17" localSheetId="3">SCDBPTASN1!$S$1392</definedName>
    <definedName name="SCDBPTASN1_1249999_18" localSheetId="3">SCDBPTASN1!$T$1392</definedName>
    <definedName name="SCDBPTASN1_1249999_19" localSheetId="3">SCDBPTASN1!$U$1392</definedName>
    <definedName name="SCDBPTASN1_1249999_20" localSheetId="3">SCDBPTASN1!$V$1392</definedName>
    <definedName name="SCDBPTASN1_1249999_21" localSheetId="3">SCDBPTASN1!$W$1392</definedName>
    <definedName name="SCDBPTASN1_124BEGN_1" localSheetId="3">SCDBPTASN1!$C$1389</definedName>
    <definedName name="SCDBPTASN1_124BEGN_10" localSheetId="3">SCDBPTASN1!$L$1389</definedName>
    <definedName name="SCDBPTASN1_124BEGN_11" localSheetId="3">SCDBPTASN1!$M$1389</definedName>
    <definedName name="SCDBPTASN1_124BEGN_12" localSheetId="3">SCDBPTASN1!$N$1389</definedName>
    <definedName name="SCDBPTASN1_124BEGN_13" localSheetId="3">SCDBPTASN1!$O$1389</definedName>
    <definedName name="SCDBPTASN1_124BEGN_14" localSheetId="3">SCDBPTASN1!$P$1389</definedName>
    <definedName name="SCDBPTASN1_124BEGN_15" localSheetId="3">SCDBPTASN1!$Q$1389</definedName>
    <definedName name="SCDBPTASN1_124BEGN_16" localSheetId="3">SCDBPTASN1!$R$1389</definedName>
    <definedName name="SCDBPTASN1_124BEGN_17" localSheetId="3">SCDBPTASN1!$S$1389</definedName>
    <definedName name="SCDBPTASN1_124BEGN_18" localSheetId="3">SCDBPTASN1!$T$1389</definedName>
    <definedName name="SCDBPTASN1_124BEGN_19" localSheetId="3">SCDBPTASN1!$U$1389</definedName>
    <definedName name="SCDBPTASN1_124BEGN_2" localSheetId="3">SCDBPTASN1!$D$1389</definedName>
    <definedName name="SCDBPTASN1_124BEGN_20" localSheetId="3">SCDBPTASN1!$V$1389</definedName>
    <definedName name="SCDBPTASN1_124BEGN_21" localSheetId="3">SCDBPTASN1!$W$1389</definedName>
    <definedName name="SCDBPTASN1_124BEGN_22" localSheetId="3">SCDBPTASN1!$X$1389</definedName>
    <definedName name="SCDBPTASN1_124BEGN_23" localSheetId="3">SCDBPTASN1!$Y$1389</definedName>
    <definedName name="SCDBPTASN1_124BEGN_24" localSheetId="3">SCDBPTASN1!$Z$1389</definedName>
    <definedName name="SCDBPTASN1_124BEGN_25" localSheetId="3">SCDBPTASN1!$AA$1389</definedName>
    <definedName name="SCDBPTASN1_124BEGN_3" localSheetId="3">SCDBPTASN1!$E$1389</definedName>
    <definedName name="SCDBPTASN1_124BEGN_4" localSheetId="3">SCDBPTASN1!$F$1389</definedName>
    <definedName name="SCDBPTASN1_124BEGN_5" localSheetId="3">SCDBPTASN1!$G$1389</definedName>
    <definedName name="SCDBPTASN1_124BEGN_6" localSheetId="3">SCDBPTASN1!$H$1389</definedName>
    <definedName name="SCDBPTASN1_124BEGN_7" localSheetId="3">SCDBPTASN1!$I$1389</definedName>
    <definedName name="SCDBPTASN1_124BEGN_8" localSheetId="3">SCDBPTASN1!$J$1389</definedName>
    <definedName name="SCDBPTASN1_124BEGN_9" localSheetId="3">SCDBPTASN1!$K$1389</definedName>
    <definedName name="SCDBPTASN1_124ENDI_10" localSheetId="3">SCDBPTASN1!$L$1391</definedName>
    <definedName name="SCDBPTASN1_124ENDI_11" localSheetId="3">SCDBPTASN1!$M$1391</definedName>
    <definedName name="SCDBPTASN1_124ENDI_12" localSheetId="3">SCDBPTASN1!$N$1391</definedName>
    <definedName name="SCDBPTASN1_124ENDI_13" localSheetId="3">SCDBPTASN1!$O$1391</definedName>
    <definedName name="SCDBPTASN1_124ENDI_14" localSheetId="3">SCDBPTASN1!$P$1391</definedName>
    <definedName name="SCDBPTASN1_124ENDI_15" localSheetId="3">SCDBPTASN1!$Q$1391</definedName>
    <definedName name="SCDBPTASN1_124ENDI_16" localSheetId="3">SCDBPTASN1!$R$1391</definedName>
    <definedName name="SCDBPTASN1_124ENDI_17" localSheetId="3">SCDBPTASN1!$S$1391</definedName>
    <definedName name="SCDBPTASN1_124ENDI_18" localSheetId="3">SCDBPTASN1!$T$1391</definedName>
    <definedName name="SCDBPTASN1_124ENDI_19" localSheetId="3">SCDBPTASN1!$U$1391</definedName>
    <definedName name="SCDBPTASN1_124ENDI_2" localSheetId="3">SCDBPTASN1!$D$1391</definedName>
    <definedName name="SCDBPTASN1_124ENDI_20" localSheetId="3">SCDBPTASN1!$V$1391</definedName>
    <definedName name="SCDBPTASN1_124ENDI_21" localSheetId="3">SCDBPTASN1!$W$1391</definedName>
    <definedName name="SCDBPTASN1_124ENDI_22" localSheetId="3">SCDBPTASN1!$X$1391</definedName>
    <definedName name="SCDBPTASN1_124ENDI_23" localSheetId="3">SCDBPTASN1!$Y$1391</definedName>
    <definedName name="SCDBPTASN1_124ENDI_24" localSheetId="3">SCDBPTASN1!$Z$1391</definedName>
    <definedName name="SCDBPTASN1_124ENDI_25" localSheetId="3">SCDBPTASN1!$AA$1391</definedName>
    <definedName name="SCDBPTASN1_124ENDI_3" localSheetId="3">SCDBPTASN1!$E$1391</definedName>
    <definedName name="SCDBPTASN1_124ENDI_4" localSheetId="3">SCDBPTASN1!$F$1391</definedName>
    <definedName name="SCDBPTASN1_124ENDI_5" localSheetId="3">SCDBPTASN1!$G$1391</definedName>
    <definedName name="SCDBPTASN1_124ENDI_6" localSheetId="3">SCDBPTASN1!$H$1391</definedName>
    <definedName name="SCDBPTASN1_124ENDI_7" localSheetId="3">SCDBPTASN1!$I$1391</definedName>
    <definedName name="SCDBPTASN1_124ENDI_8" localSheetId="3">SCDBPTASN1!$J$1391</definedName>
    <definedName name="SCDBPTASN1_124ENDI_9" localSheetId="3">SCDBPTASN1!$K$1391</definedName>
    <definedName name="SCDBPTASN1_1250000_Range" localSheetId="3">SCDBPTASN1!$C$1393:$AA$1395</definedName>
    <definedName name="SCDBPTASN1_1259999_11" localSheetId="3">SCDBPTASN1!$M$1396</definedName>
    <definedName name="SCDBPTASN1_1259999_12" localSheetId="3">SCDBPTASN1!$N$1396</definedName>
    <definedName name="SCDBPTASN1_1259999_13" localSheetId="3">SCDBPTASN1!$O$1396</definedName>
    <definedName name="SCDBPTASN1_1259999_14" localSheetId="3">SCDBPTASN1!$P$1396</definedName>
    <definedName name="SCDBPTASN1_1259999_16" localSheetId="3">SCDBPTASN1!$R$1396</definedName>
    <definedName name="SCDBPTASN1_1259999_17" localSheetId="3">SCDBPTASN1!$S$1396</definedName>
    <definedName name="SCDBPTASN1_1259999_18" localSheetId="3">SCDBPTASN1!$T$1396</definedName>
    <definedName name="SCDBPTASN1_1259999_19" localSheetId="3">SCDBPTASN1!$U$1396</definedName>
    <definedName name="SCDBPTASN1_1259999_20" localSheetId="3">SCDBPTASN1!$V$1396</definedName>
    <definedName name="SCDBPTASN1_1259999_21" localSheetId="3">SCDBPTASN1!$W$1396</definedName>
    <definedName name="SCDBPTASN1_125BEGN_1" localSheetId="3">SCDBPTASN1!$C$1393</definedName>
    <definedName name="SCDBPTASN1_125BEGN_10" localSheetId="3">SCDBPTASN1!$L$1393</definedName>
    <definedName name="SCDBPTASN1_125BEGN_11" localSheetId="3">SCDBPTASN1!$M$1393</definedName>
    <definedName name="SCDBPTASN1_125BEGN_12" localSheetId="3">SCDBPTASN1!$N$1393</definedName>
    <definedName name="SCDBPTASN1_125BEGN_13" localSheetId="3">SCDBPTASN1!$O$1393</definedName>
    <definedName name="SCDBPTASN1_125BEGN_14" localSheetId="3">SCDBPTASN1!$P$1393</definedName>
    <definedName name="SCDBPTASN1_125BEGN_15" localSheetId="3">SCDBPTASN1!$Q$1393</definedName>
    <definedName name="SCDBPTASN1_125BEGN_16" localSheetId="3">SCDBPTASN1!$R$1393</definedName>
    <definedName name="SCDBPTASN1_125BEGN_17" localSheetId="3">SCDBPTASN1!$S$1393</definedName>
    <definedName name="SCDBPTASN1_125BEGN_18" localSheetId="3">SCDBPTASN1!$T$1393</definedName>
    <definedName name="SCDBPTASN1_125BEGN_19" localSheetId="3">SCDBPTASN1!$U$1393</definedName>
    <definedName name="SCDBPTASN1_125BEGN_2" localSheetId="3">SCDBPTASN1!$D$1393</definedName>
    <definedName name="SCDBPTASN1_125BEGN_20" localSheetId="3">SCDBPTASN1!$V$1393</definedName>
    <definedName name="SCDBPTASN1_125BEGN_21" localSheetId="3">SCDBPTASN1!$W$1393</definedName>
    <definedName name="SCDBPTASN1_125BEGN_22" localSheetId="3">SCDBPTASN1!$X$1393</definedName>
    <definedName name="SCDBPTASN1_125BEGN_23" localSheetId="3">SCDBPTASN1!$Y$1393</definedName>
    <definedName name="SCDBPTASN1_125BEGN_24" localSheetId="3">SCDBPTASN1!$Z$1393</definedName>
    <definedName name="SCDBPTASN1_125BEGN_25" localSheetId="3">SCDBPTASN1!$AA$1393</definedName>
    <definedName name="SCDBPTASN1_125BEGN_3" localSheetId="3">SCDBPTASN1!$E$1393</definedName>
    <definedName name="SCDBPTASN1_125BEGN_4" localSheetId="3">SCDBPTASN1!$F$1393</definedName>
    <definedName name="SCDBPTASN1_125BEGN_5" localSheetId="3">SCDBPTASN1!$G$1393</definedName>
    <definedName name="SCDBPTASN1_125BEGN_6" localSheetId="3">SCDBPTASN1!$H$1393</definedName>
    <definedName name="SCDBPTASN1_125BEGN_7" localSheetId="3">SCDBPTASN1!$I$1393</definedName>
    <definedName name="SCDBPTASN1_125BEGN_8" localSheetId="3">SCDBPTASN1!$J$1393</definedName>
    <definedName name="SCDBPTASN1_125BEGN_9" localSheetId="3">SCDBPTASN1!$K$1393</definedName>
    <definedName name="SCDBPTASN1_125ENDI_10" localSheetId="3">SCDBPTASN1!$L$1395</definedName>
    <definedName name="SCDBPTASN1_125ENDI_11" localSheetId="3">SCDBPTASN1!$M$1395</definedName>
    <definedName name="SCDBPTASN1_125ENDI_12" localSheetId="3">SCDBPTASN1!$N$1395</definedName>
    <definedName name="SCDBPTASN1_125ENDI_13" localSheetId="3">SCDBPTASN1!$O$1395</definedName>
    <definedName name="SCDBPTASN1_125ENDI_14" localSheetId="3">SCDBPTASN1!$P$1395</definedName>
    <definedName name="SCDBPTASN1_125ENDI_15" localSheetId="3">SCDBPTASN1!$Q$1395</definedName>
    <definedName name="SCDBPTASN1_125ENDI_16" localSheetId="3">SCDBPTASN1!$R$1395</definedName>
    <definedName name="SCDBPTASN1_125ENDI_17" localSheetId="3">SCDBPTASN1!$S$1395</definedName>
    <definedName name="SCDBPTASN1_125ENDI_18" localSheetId="3">SCDBPTASN1!$T$1395</definedName>
    <definedName name="SCDBPTASN1_125ENDI_19" localSheetId="3">SCDBPTASN1!$U$1395</definedName>
    <definedName name="SCDBPTASN1_125ENDI_2" localSheetId="3">SCDBPTASN1!$D$1395</definedName>
    <definedName name="SCDBPTASN1_125ENDI_20" localSheetId="3">SCDBPTASN1!$V$1395</definedName>
    <definedName name="SCDBPTASN1_125ENDI_21" localSheetId="3">SCDBPTASN1!$W$1395</definedName>
    <definedName name="SCDBPTASN1_125ENDI_22" localSheetId="3">SCDBPTASN1!$X$1395</definedName>
    <definedName name="SCDBPTASN1_125ENDI_23" localSheetId="3">SCDBPTASN1!$Y$1395</definedName>
    <definedName name="SCDBPTASN1_125ENDI_24" localSheetId="3">SCDBPTASN1!$Z$1395</definedName>
    <definedName name="SCDBPTASN1_125ENDI_25" localSheetId="3">SCDBPTASN1!$AA$1395</definedName>
    <definedName name="SCDBPTASN1_125ENDI_3" localSheetId="3">SCDBPTASN1!$E$1395</definedName>
    <definedName name="SCDBPTASN1_125ENDI_4" localSheetId="3">SCDBPTASN1!$F$1395</definedName>
    <definedName name="SCDBPTASN1_125ENDI_5" localSheetId="3">SCDBPTASN1!$G$1395</definedName>
    <definedName name="SCDBPTASN1_125ENDI_6" localSheetId="3">SCDBPTASN1!$H$1395</definedName>
    <definedName name="SCDBPTASN1_125ENDI_7" localSheetId="3">SCDBPTASN1!$I$1395</definedName>
    <definedName name="SCDBPTASN1_125ENDI_8" localSheetId="3">SCDBPTASN1!$J$1395</definedName>
    <definedName name="SCDBPTASN1_125ENDI_9" localSheetId="3">SCDBPTASN1!$K$1395</definedName>
    <definedName name="SCDBPTASN1_1269999_11" localSheetId="3">SCDBPTASN1!$M$1397</definedName>
    <definedName name="SCDBPTASN1_1269999_12" localSheetId="3">SCDBPTASN1!$N$1397</definedName>
    <definedName name="SCDBPTASN1_1269999_13" localSheetId="3">SCDBPTASN1!$O$1397</definedName>
    <definedName name="SCDBPTASN1_1269999_14" localSheetId="3">SCDBPTASN1!$P$1397</definedName>
    <definedName name="SCDBPTASN1_1269999_16" localSheetId="3">SCDBPTASN1!$R$1397</definedName>
    <definedName name="SCDBPTASN1_1269999_17" localSheetId="3">SCDBPTASN1!$S$1397</definedName>
    <definedName name="SCDBPTASN1_1269999_18" localSheetId="3">SCDBPTASN1!$T$1397</definedName>
    <definedName name="SCDBPTASN1_1269999_19" localSheetId="3">SCDBPTASN1!$U$1397</definedName>
    <definedName name="SCDBPTASN1_1269999_20" localSheetId="3">SCDBPTASN1!$V$1397</definedName>
    <definedName name="SCDBPTASN1_1269999_21" localSheetId="3">SCDBPTASN1!$W$1397</definedName>
    <definedName name="SCDBPTASN1_1399999_11" localSheetId="3">SCDBPTASN1!$M$1398</definedName>
    <definedName name="SCDBPTASN1_1399999_12" localSheetId="3">SCDBPTASN1!$N$1398</definedName>
    <definedName name="SCDBPTASN1_1399999_13" localSheetId="3">SCDBPTASN1!$O$1398</definedName>
    <definedName name="SCDBPTASN1_1399999_14" localSheetId="3">SCDBPTASN1!$P$1398</definedName>
    <definedName name="SCDBPTASN1_1399999_16" localSheetId="3">SCDBPTASN1!$R$1398</definedName>
    <definedName name="SCDBPTASN1_1399999_17" localSheetId="3">SCDBPTASN1!$S$1398</definedName>
    <definedName name="SCDBPTASN1_1399999_18" localSheetId="3">SCDBPTASN1!$T$1398</definedName>
    <definedName name="SCDBPTASN1_1399999_19" localSheetId="3">SCDBPTASN1!$U$1398</definedName>
    <definedName name="SCDBPTASN1_1399999_20" localSheetId="3">SCDBPTASN1!$V$1398</definedName>
    <definedName name="SCDBPTASN1_1399999_21" localSheetId="3">SCDBPTASN1!$W$1398</definedName>
    <definedName name="SCDBPTASN1_1409999_11" localSheetId="3">SCDBPTASN1!$M$1399</definedName>
    <definedName name="SCDBPTASN1_1409999_12" localSheetId="3">SCDBPTASN1!$N$1399</definedName>
    <definedName name="SCDBPTASN1_1409999_13" localSheetId="3">SCDBPTASN1!$O$1399</definedName>
    <definedName name="SCDBPTASN1_1409999_14" localSheetId="3">SCDBPTASN1!$P$1399</definedName>
    <definedName name="SCDBPTASN1_1409999_16" localSheetId="3">SCDBPTASN1!$R$1399</definedName>
    <definedName name="SCDBPTASN1_1409999_17" localSheetId="3">SCDBPTASN1!$S$1399</definedName>
    <definedName name="SCDBPTASN1_1409999_18" localSheetId="3">SCDBPTASN1!$T$1399</definedName>
    <definedName name="SCDBPTASN1_1409999_19" localSheetId="3">SCDBPTASN1!$U$1399</definedName>
    <definedName name="SCDBPTASN1_1409999_20" localSheetId="3">SCDBPTASN1!$V$1399</definedName>
    <definedName name="SCDBPTASN1_1409999_21" localSheetId="3">SCDBPTASN1!$W$1399</definedName>
    <definedName name="SCDBPTASN1_1419999_11" localSheetId="3">SCDBPTASN1!$M$1400</definedName>
    <definedName name="SCDBPTASN1_1419999_12" localSheetId="3">SCDBPTASN1!$N$1400</definedName>
    <definedName name="SCDBPTASN1_1419999_13" localSheetId="3">SCDBPTASN1!$O$1400</definedName>
    <definedName name="SCDBPTASN1_1419999_14" localSheetId="3">SCDBPTASN1!$P$1400</definedName>
    <definedName name="SCDBPTASN1_1419999_16" localSheetId="3">SCDBPTASN1!$R$1400</definedName>
    <definedName name="SCDBPTASN1_1419999_17" localSheetId="3">SCDBPTASN1!$S$1400</definedName>
    <definedName name="SCDBPTASN1_1419999_18" localSheetId="3">SCDBPTASN1!$T$1400</definedName>
    <definedName name="SCDBPTASN1_1419999_19" localSheetId="3">SCDBPTASN1!$U$1400</definedName>
    <definedName name="SCDBPTASN1_1419999_20" localSheetId="3">SCDBPTASN1!$V$1400</definedName>
    <definedName name="SCDBPTASN1_1419999_21" localSheetId="3">SCDBPTASN1!$W$1400</definedName>
    <definedName name="SCDBPTASN1_1429999_11" localSheetId="3">SCDBPTASN1!$M$1401</definedName>
    <definedName name="SCDBPTASN1_1429999_12" localSheetId="3">SCDBPTASN1!$N$1401</definedName>
    <definedName name="SCDBPTASN1_1429999_13" localSheetId="3">SCDBPTASN1!$O$1401</definedName>
    <definedName name="SCDBPTASN1_1429999_14" localSheetId="3">SCDBPTASN1!$P$1401</definedName>
    <definedName name="SCDBPTASN1_1429999_16" localSheetId="3">SCDBPTASN1!$R$1401</definedName>
    <definedName name="SCDBPTASN1_1429999_17" localSheetId="3">SCDBPTASN1!$S$1401</definedName>
    <definedName name="SCDBPTASN1_1429999_18" localSheetId="3">SCDBPTASN1!$T$1401</definedName>
    <definedName name="SCDBPTASN1_1429999_19" localSheetId="3">SCDBPTASN1!$U$1401</definedName>
    <definedName name="SCDBPTASN1_1429999_20" localSheetId="3">SCDBPTASN1!$V$1401</definedName>
    <definedName name="SCDBPTASN1_1429999_21" localSheetId="3">SCDBPTASN1!$W$1401</definedName>
    <definedName name="SCDBPTASN1_1439999_11" localSheetId="3">SCDBPTASN1!$M$1402</definedName>
    <definedName name="SCDBPTASN1_1439999_12" localSheetId="3">SCDBPTASN1!$N$1402</definedName>
    <definedName name="SCDBPTASN1_1439999_13" localSheetId="3">SCDBPTASN1!$O$1402</definedName>
    <definedName name="SCDBPTASN1_1439999_14" localSheetId="3">SCDBPTASN1!$P$1402</definedName>
    <definedName name="SCDBPTASN1_1439999_16" localSheetId="3">SCDBPTASN1!$R$1402</definedName>
    <definedName name="SCDBPTASN1_1439999_17" localSheetId="3">SCDBPTASN1!$S$1402</definedName>
    <definedName name="SCDBPTASN1_1439999_18" localSheetId="3">SCDBPTASN1!$T$1402</definedName>
    <definedName name="SCDBPTASN1_1439999_19" localSheetId="3">SCDBPTASN1!$U$1402</definedName>
    <definedName name="SCDBPTASN1_1439999_20" localSheetId="3">SCDBPTASN1!$V$1402</definedName>
    <definedName name="SCDBPTASN1_1439999_21" localSheetId="3">SCDBPTASN1!$W$1402</definedName>
    <definedName name="SCDBPTASN1_1449999_11" localSheetId="3">SCDBPTASN1!$M$1403</definedName>
    <definedName name="SCDBPTASN1_1449999_12" localSheetId="3">SCDBPTASN1!$N$1403</definedName>
    <definedName name="SCDBPTASN1_1449999_13" localSheetId="3">SCDBPTASN1!$O$1403</definedName>
    <definedName name="SCDBPTASN1_1449999_14" localSheetId="3">SCDBPTASN1!$P$1403</definedName>
    <definedName name="SCDBPTASN1_1449999_16" localSheetId="3">SCDBPTASN1!$R$1403</definedName>
    <definedName name="SCDBPTASN1_1449999_17" localSheetId="3">SCDBPTASN1!$S$1403</definedName>
    <definedName name="SCDBPTASN1_1449999_18" localSheetId="3">SCDBPTASN1!$T$1403</definedName>
    <definedName name="SCDBPTASN1_1449999_19" localSheetId="3">SCDBPTASN1!$U$1403</definedName>
    <definedName name="SCDBPTASN1_1449999_20" localSheetId="3">SCDBPTASN1!$V$1403</definedName>
    <definedName name="SCDBPTASN1_1449999_21" localSheetId="3">SCDBPTASN1!$W$1403</definedName>
    <definedName name="SCDBPTASN1FE_A0000_Range" localSheetId="4">SCDBPTASN1FE!$C$7:$D$18</definedName>
    <definedName name="SCDBPTASN1FE_A0001_1" localSheetId="4">SCDBPTASN1FE!$C$8</definedName>
    <definedName name="SCDBPTASN1FE_A0001_2" localSheetId="4">SCDBPTASN1FE!$D$8</definedName>
    <definedName name="SCDBPTASN1FE_ABEGN_1" localSheetId="4">SCDBPTASN1FE!$C$7</definedName>
    <definedName name="SCDBPTASN1FE_ABEGN_2" localSheetId="4">SCDBPTASN1FE!$D$7</definedName>
    <definedName name="SCDBPTASN1FE_AENDI_1" localSheetId="4">SCDBPTASN1FE!$C$18</definedName>
    <definedName name="SCDBPTASN1FE_AENDI_2" localSheetId="4">SCDBPTASN1FE!$D$18</definedName>
    <definedName name="SCDBPTASN2_0010000_Range" localSheetId="5">SCDBPTASN2!$C$7:$AA$9</definedName>
    <definedName name="SCDBPTASN2_0019999_13" localSheetId="5">SCDBPTASN2!$O$10</definedName>
    <definedName name="SCDBPTASN2_0019999_14" localSheetId="5">SCDBPTASN2!$P$10</definedName>
    <definedName name="SCDBPTASN2_0019999_15" localSheetId="5">SCDBPTASN2!$Q$10</definedName>
    <definedName name="SCDBPTASN2_0019999_16" localSheetId="5">SCDBPTASN2!$R$10</definedName>
    <definedName name="SCDBPTASN2_0019999_17" localSheetId="5">SCDBPTASN2!$S$10</definedName>
    <definedName name="SCDBPTASN2_0019999_19" localSheetId="5">SCDBPTASN2!$U$10</definedName>
    <definedName name="SCDBPTASN2_0019999_20" localSheetId="5">SCDBPTASN2!$V$10</definedName>
    <definedName name="SCDBPTASN2_0019999_21" localSheetId="5">SCDBPTASN2!$W$10</definedName>
    <definedName name="SCDBPTASN2_0019999_22" localSheetId="5">SCDBPTASN2!$X$10</definedName>
    <definedName name="SCDBPTASN2_0019999_23" localSheetId="5">SCDBPTASN2!$Y$10</definedName>
    <definedName name="SCDBPTASN2_0019999_24" localSheetId="5">SCDBPTASN2!$Z$10</definedName>
    <definedName name="SCDBPTASN2_001BEGN_1" localSheetId="5">SCDBPTASN2!$C$7</definedName>
    <definedName name="SCDBPTASN2_001BEGN_10" localSheetId="5">SCDBPTASN2!$L$7</definedName>
    <definedName name="SCDBPTASN2_001BEGN_11" localSheetId="5">SCDBPTASN2!$M$7</definedName>
    <definedName name="SCDBPTASN2_001BEGN_12" localSheetId="5">SCDBPTASN2!$N$7</definedName>
    <definedName name="SCDBPTASN2_001BEGN_13" localSheetId="5">SCDBPTASN2!$O$7</definedName>
    <definedName name="SCDBPTASN2_001BEGN_14" localSheetId="5">SCDBPTASN2!$P$7</definedName>
    <definedName name="SCDBPTASN2_001BEGN_15" localSheetId="5">SCDBPTASN2!$Q$7</definedName>
    <definedName name="SCDBPTASN2_001BEGN_16" localSheetId="5">SCDBPTASN2!$R$7</definedName>
    <definedName name="SCDBPTASN2_001BEGN_17" localSheetId="5">SCDBPTASN2!$S$7</definedName>
    <definedName name="SCDBPTASN2_001BEGN_18" localSheetId="5">SCDBPTASN2!$T$7</definedName>
    <definedName name="SCDBPTASN2_001BEGN_19" localSheetId="5">SCDBPTASN2!$U$7</definedName>
    <definedName name="SCDBPTASN2_001BEGN_2" localSheetId="5">SCDBPTASN2!$D$7</definedName>
    <definedName name="SCDBPTASN2_001BEGN_20" localSheetId="5">SCDBPTASN2!$V$7</definedName>
    <definedName name="SCDBPTASN2_001BEGN_21" localSheetId="5">SCDBPTASN2!$W$7</definedName>
    <definedName name="SCDBPTASN2_001BEGN_22" localSheetId="5">SCDBPTASN2!$X$7</definedName>
    <definedName name="SCDBPTASN2_001BEGN_23" localSheetId="5">SCDBPTASN2!$Y$7</definedName>
    <definedName name="SCDBPTASN2_001BEGN_24" localSheetId="5">SCDBPTASN2!$Z$7</definedName>
    <definedName name="SCDBPTASN2_001BEGN_25" localSheetId="5">SCDBPTASN2!$AA$7</definedName>
    <definedName name="SCDBPTASN2_001BEGN_3" localSheetId="5">SCDBPTASN2!$E$7</definedName>
    <definedName name="SCDBPTASN2_001BEGN_4" localSheetId="5">SCDBPTASN2!$F$7</definedName>
    <definedName name="SCDBPTASN2_001BEGN_5" localSheetId="5">SCDBPTASN2!$G$7</definedName>
    <definedName name="SCDBPTASN2_001BEGN_6" localSheetId="5">SCDBPTASN2!$H$7</definedName>
    <definedName name="SCDBPTASN2_001BEGN_7" localSheetId="5">SCDBPTASN2!$I$7</definedName>
    <definedName name="SCDBPTASN2_001BEGN_8" localSheetId="5">SCDBPTASN2!$J$7</definedName>
    <definedName name="SCDBPTASN2_001BEGN_9" localSheetId="5">SCDBPTASN2!$K$7</definedName>
    <definedName name="SCDBPTASN2_001ENDI_10" localSheetId="5">SCDBPTASN2!$L$9</definedName>
    <definedName name="SCDBPTASN2_001ENDI_11" localSheetId="5">SCDBPTASN2!$M$9</definedName>
    <definedName name="SCDBPTASN2_001ENDI_12" localSheetId="5">SCDBPTASN2!$N$9</definedName>
    <definedName name="SCDBPTASN2_001ENDI_13" localSheetId="5">SCDBPTASN2!$O$9</definedName>
    <definedName name="SCDBPTASN2_001ENDI_14" localSheetId="5">SCDBPTASN2!$P$9</definedName>
    <definedName name="SCDBPTASN2_001ENDI_15" localSheetId="5">SCDBPTASN2!$Q$9</definedName>
    <definedName name="SCDBPTASN2_001ENDI_16" localSheetId="5">SCDBPTASN2!$R$9</definedName>
    <definedName name="SCDBPTASN2_001ENDI_17" localSheetId="5">SCDBPTASN2!$S$9</definedName>
    <definedName name="SCDBPTASN2_001ENDI_18" localSheetId="5">SCDBPTASN2!$T$9</definedName>
    <definedName name="SCDBPTASN2_001ENDI_19" localSheetId="5">SCDBPTASN2!$U$9</definedName>
    <definedName name="SCDBPTASN2_001ENDI_2" localSheetId="5">SCDBPTASN2!$D$9</definedName>
    <definedName name="SCDBPTASN2_001ENDI_20" localSheetId="5">SCDBPTASN2!$V$9</definedName>
    <definedName name="SCDBPTASN2_001ENDI_21" localSheetId="5">SCDBPTASN2!$W$9</definedName>
    <definedName name="SCDBPTASN2_001ENDI_22" localSheetId="5">SCDBPTASN2!$X$9</definedName>
    <definedName name="SCDBPTASN2_001ENDI_23" localSheetId="5">SCDBPTASN2!$Y$9</definedName>
    <definedName name="SCDBPTASN2_001ENDI_24" localSheetId="5">SCDBPTASN2!$Z$9</definedName>
    <definedName name="SCDBPTASN2_001ENDI_25" localSheetId="5">SCDBPTASN2!$AA$9</definedName>
    <definedName name="SCDBPTASN2_001ENDI_3" localSheetId="5">SCDBPTASN2!$E$9</definedName>
    <definedName name="SCDBPTASN2_001ENDI_4" localSheetId="5">SCDBPTASN2!$F$9</definedName>
    <definedName name="SCDBPTASN2_001ENDI_5" localSheetId="5">SCDBPTASN2!$G$9</definedName>
    <definedName name="SCDBPTASN2_001ENDI_6" localSheetId="5">SCDBPTASN2!$H$9</definedName>
    <definedName name="SCDBPTASN2_001ENDI_7" localSheetId="5">SCDBPTASN2!$I$9</definedName>
    <definedName name="SCDBPTASN2_001ENDI_8" localSheetId="5">SCDBPTASN2!$J$9</definedName>
    <definedName name="SCDBPTASN2_001ENDI_9" localSheetId="5">SCDBPTASN2!$K$9</definedName>
    <definedName name="SCDBPTASN2_0020000_Range" localSheetId="5">SCDBPTASN2!$C$11:$AA$13</definedName>
    <definedName name="SCDBPTASN2_0029999_13" localSheetId="5">SCDBPTASN2!$O$14</definedName>
    <definedName name="SCDBPTASN2_0029999_14" localSheetId="5">SCDBPTASN2!$P$14</definedName>
    <definedName name="SCDBPTASN2_0029999_15" localSheetId="5">SCDBPTASN2!$Q$14</definedName>
    <definedName name="SCDBPTASN2_0029999_16" localSheetId="5">SCDBPTASN2!$R$14</definedName>
    <definedName name="SCDBPTASN2_0029999_17" localSheetId="5">SCDBPTASN2!$S$14</definedName>
    <definedName name="SCDBPTASN2_0029999_19" localSheetId="5">SCDBPTASN2!$U$14</definedName>
    <definedName name="SCDBPTASN2_0029999_20" localSheetId="5">SCDBPTASN2!$V$14</definedName>
    <definedName name="SCDBPTASN2_0029999_21" localSheetId="5">SCDBPTASN2!$W$14</definedName>
    <definedName name="SCDBPTASN2_0029999_22" localSheetId="5">SCDBPTASN2!$X$14</definedName>
    <definedName name="SCDBPTASN2_0029999_23" localSheetId="5">SCDBPTASN2!$Y$14</definedName>
    <definedName name="SCDBPTASN2_0029999_24" localSheetId="5">SCDBPTASN2!$Z$14</definedName>
    <definedName name="SCDBPTASN2_002BEGN_1" localSheetId="5">SCDBPTASN2!$C$11</definedName>
    <definedName name="SCDBPTASN2_002BEGN_10" localSheetId="5">SCDBPTASN2!$L$11</definedName>
    <definedName name="SCDBPTASN2_002BEGN_11" localSheetId="5">SCDBPTASN2!$M$11</definedName>
    <definedName name="SCDBPTASN2_002BEGN_12" localSheetId="5">SCDBPTASN2!$N$11</definedName>
    <definedName name="SCDBPTASN2_002BEGN_13" localSheetId="5">SCDBPTASN2!$O$11</definedName>
    <definedName name="SCDBPTASN2_002BEGN_14" localSheetId="5">SCDBPTASN2!$P$11</definedName>
    <definedName name="SCDBPTASN2_002BEGN_15" localSheetId="5">SCDBPTASN2!$Q$11</definedName>
    <definedName name="SCDBPTASN2_002BEGN_16" localSheetId="5">SCDBPTASN2!$R$11</definedName>
    <definedName name="SCDBPTASN2_002BEGN_17" localSheetId="5">SCDBPTASN2!$S$11</definedName>
    <definedName name="SCDBPTASN2_002BEGN_18" localSheetId="5">SCDBPTASN2!$T$11</definedName>
    <definedName name="SCDBPTASN2_002BEGN_19" localSheetId="5">SCDBPTASN2!$U$11</definedName>
    <definedName name="SCDBPTASN2_002BEGN_2" localSheetId="5">SCDBPTASN2!$D$11</definedName>
    <definedName name="SCDBPTASN2_002BEGN_20" localSheetId="5">SCDBPTASN2!$V$11</definedName>
    <definedName name="SCDBPTASN2_002BEGN_21" localSheetId="5">SCDBPTASN2!$W$11</definedName>
    <definedName name="SCDBPTASN2_002BEGN_22" localSheetId="5">SCDBPTASN2!$X$11</definedName>
    <definedName name="SCDBPTASN2_002BEGN_23" localSheetId="5">SCDBPTASN2!$Y$11</definedName>
    <definedName name="SCDBPTASN2_002BEGN_24" localSheetId="5">SCDBPTASN2!$Z$11</definedName>
    <definedName name="SCDBPTASN2_002BEGN_25" localSheetId="5">SCDBPTASN2!$AA$11</definedName>
    <definedName name="SCDBPTASN2_002BEGN_3" localSheetId="5">SCDBPTASN2!$E$11</definedName>
    <definedName name="SCDBPTASN2_002BEGN_4" localSheetId="5">SCDBPTASN2!$F$11</definedName>
    <definedName name="SCDBPTASN2_002BEGN_5" localSheetId="5">SCDBPTASN2!$G$11</definedName>
    <definedName name="SCDBPTASN2_002BEGN_6" localSheetId="5">SCDBPTASN2!$H$11</definedName>
    <definedName name="SCDBPTASN2_002BEGN_7" localSheetId="5">SCDBPTASN2!$I$11</definedName>
    <definedName name="SCDBPTASN2_002BEGN_8" localSheetId="5">SCDBPTASN2!$J$11</definedName>
    <definedName name="SCDBPTASN2_002BEGN_9" localSheetId="5">SCDBPTASN2!$K$11</definedName>
    <definedName name="SCDBPTASN2_002ENDI_10" localSheetId="5">SCDBPTASN2!$L$13</definedName>
    <definedName name="SCDBPTASN2_002ENDI_11" localSheetId="5">SCDBPTASN2!$M$13</definedName>
    <definedName name="SCDBPTASN2_002ENDI_12" localSheetId="5">SCDBPTASN2!$N$13</definedName>
    <definedName name="SCDBPTASN2_002ENDI_13" localSheetId="5">SCDBPTASN2!$O$13</definedName>
    <definedName name="SCDBPTASN2_002ENDI_14" localSheetId="5">SCDBPTASN2!$P$13</definedName>
    <definedName name="SCDBPTASN2_002ENDI_15" localSheetId="5">SCDBPTASN2!$Q$13</definedName>
    <definedName name="SCDBPTASN2_002ENDI_16" localSheetId="5">SCDBPTASN2!$R$13</definedName>
    <definedName name="SCDBPTASN2_002ENDI_17" localSheetId="5">SCDBPTASN2!$S$13</definedName>
    <definedName name="SCDBPTASN2_002ENDI_18" localSheetId="5">SCDBPTASN2!$T$13</definedName>
    <definedName name="SCDBPTASN2_002ENDI_19" localSheetId="5">SCDBPTASN2!$U$13</definedName>
    <definedName name="SCDBPTASN2_002ENDI_2" localSheetId="5">SCDBPTASN2!$D$13</definedName>
    <definedName name="SCDBPTASN2_002ENDI_20" localSheetId="5">SCDBPTASN2!$V$13</definedName>
    <definedName name="SCDBPTASN2_002ENDI_21" localSheetId="5">SCDBPTASN2!$W$13</definedName>
    <definedName name="SCDBPTASN2_002ENDI_22" localSheetId="5">SCDBPTASN2!$X$13</definedName>
    <definedName name="SCDBPTASN2_002ENDI_23" localSheetId="5">SCDBPTASN2!$Y$13</definedName>
    <definedName name="SCDBPTASN2_002ENDI_24" localSheetId="5">SCDBPTASN2!$Z$13</definedName>
    <definedName name="SCDBPTASN2_002ENDI_25" localSheetId="5">SCDBPTASN2!$AA$13</definedName>
    <definedName name="SCDBPTASN2_002ENDI_3" localSheetId="5">SCDBPTASN2!$E$13</definedName>
    <definedName name="SCDBPTASN2_002ENDI_4" localSheetId="5">SCDBPTASN2!$F$13</definedName>
    <definedName name="SCDBPTASN2_002ENDI_5" localSheetId="5">SCDBPTASN2!$G$13</definedName>
    <definedName name="SCDBPTASN2_002ENDI_6" localSheetId="5">SCDBPTASN2!$H$13</definedName>
    <definedName name="SCDBPTASN2_002ENDI_7" localSheetId="5">SCDBPTASN2!$I$13</definedName>
    <definedName name="SCDBPTASN2_002ENDI_8" localSheetId="5">SCDBPTASN2!$J$13</definedName>
    <definedName name="SCDBPTASN2_002ENDI_9" localSheetId="5">SCDBPTASN2!$K$13</definedName>
    <definedName name="SCDBPTASN2_0030000_Range" localSheetId="5">SCDBPTASN2!$C$15:$AA$17</definedName>
    <definedName name="SCDBPTASN2_0039999_13" localSheetId="5">SCDBPTASN2!$O$18</definedName>
    <definedName name="SCDBPTASN2_0039999_14" localSheetId="5">SCDBPTASN2!$P$18</definedName>
    <definedName name="SCDBPTASN2_0039999_15" localSheetId="5">SCDBPTASN2!$Q$18</definedName>
    <definedName name="SCDBPTASN2_0039999_16" localSheetId="5">SCDBPTASN2!$R$18</definedName>
    <definedName name="SCDBPTASN2_0039999_17" localSheetId="5">SCDBPTASN2!$S$18</definedName>
    <definedName name="SCDBPTASN2_0039999_19" localSheetId="5">SCDBPTASN2!$U$18</definedName>
    <definedName name="SCDBPTASN2_0039999_20" localSheetId="5">SCDBPTASN2!$V$18</definedName>
    <definedName name="SCDBPTASN2_0039999_21" localSheetId="5">SCDBPTASN2!$W$18</definedName>
    <definedName name="SCDBPTASN2_0039999_22" localSheetId="5">SCDBPTASN2!$X$18</definedName>
    <definedName name="SCDBPTASN2_0039999_23" localSheetId="5">SCDBPTASN2!$Y$18</definedName>
    <definedName name="SCDBPTASN2_0039999_24" localSheetId="5">SCDBPTASN2!$Z$18</definedName>
    <definedName name="SCDBPTASN2_003BEGN_1" localSheetId="5">SCDBPTASN2!$C$15</definedName>
    <definedName name="SCDBPTASN2_003BEGN_10" localSheetId="5">SCDBPTASN2!$L$15</definedName>
    <definedName name="SCDBPTASN2_003BEGN_11" localSheetId="5">SCDBPTASN2!$M$15</definedName>
    <definedName name="SCDBPTASN2_003BEGN_12" localSheetId="5">SCDBPTASN2!$N$15</definedName>
    <definedName name="SCDBPTASN2_003BEGN_13" localSheetId="5">SCDBPTASN2!$O$15</definedName>
    <definedName name="SCDBPTASN2_003BEGN_14" localSheetId="5">SCDBPTASN2!$P$15</definedName>
    <definedName name="SCDBPTASN2_003BEGN_15" localSheetId="5">SCDBPTASN2!$Q$15</definedName>
    <definedName name="SCDBPTASN2_003BEGN_16" localSheetId="5">SCDBPTASN2!$R$15</definedName>
    <definedName name="SCDBPTASN2_003BEGN_17" localSheetId="5">SCDBPTASN2!$S$15</definedName>
    <definedName name="SCDBPTASN2_003BEGN_18" localSheetId="5">SCDBPTASN2!$T$15</definedName>
    <definedName name="SCDBPTASN2_003BEGN_19" localSheetId="5">SCDBPTASN2!$U$15</definedName>
    <definedName name="SCDBPTASN2_003BEGN_2" localSheetId="5">SCDBPTASN2!$D$15</definedName>
    <definedName name="SCDBPTASN2_003BEGN_20" localSheetId="5">SCDBPTASN2!$V$15</definedName>
    <definedName name="SCDBPTASN2_003BEGN_21" localSheetId="5">SCDBPTASN2!$W$15</definedName>
    <definedName name="SCDBPTASN2_003BEGN_22" localSheetId="5">SCDBPTASN2!$X$15</definedName>
    <definedName name="SCDBPTASN2_003BEGN_23" localSheetId="5">SCDBPTASN2!$Y$15</definedName>
    <definedName name="SCDBPTASN2_003BEGN_24" localSheetId="5">SCDBPTASN2!$Z$15</definedName>
    <definedName name="SCDBPTASN2_003BEGN_25" localSheetId="5">SCDBPTASN2!$AA$15</definedName>
    <definedName name="SCDBPTASN2_003BEGN_3" localSheetId="5">SCDBPTASN2!$E$15</definedName>
    <definedName name="SCDBPTASN2_003BEGN_4" localSheetId="5">SCDBPTASN2!$F$15</definedName>
    <definedName name="SCDBPTASN2_003BEGN_5" localSheetId="5">SCDBPTASN2!$G$15</definedName>
    <definedName name="SCDBPTASN2_003BEGN_6" localSheetId="5">SCDBPTASN2!$H$15</definedName>
    <definedName name="SCDBPTASN2_003BEGN_7" localSheetId="5">SCDBPTASN2!$I$15</definedName>
    <definedName name="SCDBPTASN2_003BEGN_8" localSheetId="5">SCDBPTASN2!$J$15</definedName>
    <definedName name="SCDBPTASN2_003BEGN_9" localSheetId="5">SCDBPTASN2!$K$15</definedName>
    <definedName name="SCDBPTASN2_003ENDI_10" localSheetId="5">SCDBPTASN2!$L$17</definedName>
    <definedName name="SCDBPTASN2_003ENDI_11" localSheetId="5">SCDBPTASN2!$M$17</definedName>
    <definedName name="SCDBPTASN2_003ENDI_12" localSheetId="5">SCDBPTASN2!$N$17</definedName>
    <definedName name="SCDBPTASN2_003ENDI_13" localSheetId="5">SCDBPTASN2!$O$17</definedName>
    <definedName name="SCDBPTASN2_003ENDI_14" localSheetId="5">SCDBPTASN2!$P$17</definedName>
    <definedName name="SCDBPTASN2_003ENDI_15" localSheetId="5">SCDBPTASN2!$Q$17</definedName>
    <definedName name="SCDBPTASN2_003ENDI_16" localSheetId="5">SCDBPTASN2!$R$17</definedName>
    <definedName name="SCDBPTASN2_003ENDI_17" localSheetId="5">SCDBPTASN2!$S$17</definedName>
    <definedName name="SCDBPTASN2_003ENDI_18" localSheetId="5">SCDBPTASN2!$T$17</definedName>
    <definedName name="SCDBPTASN2_003ENDI_19" localSheetId="5">SCDBPTASN2!$U$17</definedName>
    <definedName name="SCDBPTASN2_003ENDI_2" localSheetId="5">SCDBPTASN2!$D$17</definedName>
    <definedName name="SCDBPTASN2_003ENDI_20" localSheetId="5">SCDBPTASN2!$V$17</definedName>
    <definedName name="SCDBPTASN2_003ENDI_21" localSheetId="5">SCDBPTASN2!$W$17</definedName>
    <definedName name="SCDBPTASN2_003ENDI_22" localSheetId="5">SCDBPTASN2!$X$17</definedName>
    <definedName name="SCDBPTASN2_003ENDI_23" localSheetId="5">SCDBPTASN2!$Y$17</definedName>
    <definedName name="SCDBPTASN2_003ENDI_24" localSheetId="5">SCDBPTASN2!$Z$17</definedName>
    <definedName name="SCDBPTASN2_003ENDI_25" localSheetId="5">SCDBPTASN2!$AA$17</definedName>
    <definedName name="SCDBPTASN2_003ENDI_3" localSheetId="5">SCDBPTASN2!$E$17</definedName>
    <definedName name="SCDBPTASN2_003ENDI_4" localSheetId="5">SCDBPTASN2!$F$17</definedName>
    <definedName name="SCDBPTASN2_003ENDI_5" localSheetId="5">SCDBPTASN2!$G$17</definedName>
    <definedName name="SCDBPTASN2_003ENDI_6" localSheetId="5">SCDBPTASN2!$H$17</definedName>
    <definedName name="SCDBPTASN2_003ENDI_7" localSheetId="5">SCDBPTASN2!$I$17</definedName>
    <definedName name="SCDBPTASN2_003ENDI_8" localSheetId="5">SCDBPTASN2!$J$17</definedName>
    <definedName name="SCDBPTASN2_003ENDI_9" localSheetId="5">SCDBPTASN2!$K$17</definedName>
    <definedName name="SCDBPTASN2_0040000_Range" localSheetId="5">SCDBPTASN2!$C$19:$AA$21</definedName>
    <definedName name="SCDBPTASN2_0049999_13" localSheetId="5">SCDBPTASN2!$O$22</definedName>
    <definedName name="SCDBPTASN2_0049999_14" localSheetId="5">SCDBPTASN2!$P$22</definedName>
    <definedName name="SCDBPTASN2_0049999_15" localSheetId="5">SCDBPTASN2!$Q$22</definedName>
    <definedName name="SCDBPTASN2_0049999_16" localSheetId="5">SCDBPTASN2!$R$22</definedName>
    <definedName name="SCDBPTASN2_0049999_17" localSheetId="5">SCDBPTASN2!$S$22</definedName>
    <definedName name="SCDBPTASN2_0049999_19" localSheetId="5">SCDBPTASN2!$U$22</definedName>
    <definedName name="SCDBPTASN2_0049999_20" localSheetId="5">SCDBPTASN2!$V$22</definedName>
    <definedName name="SCDBPTASN2_0049999_21" localSheetId="5">SCDBPTASN2!$W$22</definedName>
    <definedName name="SCDBPTASN2_0049999_22" localSheetId="5">SCDBPTASN2!$X$22</definedName>
    <definedName name="SCDBPTASN2_0049999_23" localSheetId="5">SCDBPTASN2!$Y$22</definedName>
    <definedName name="SCDBPTASN2_0049999_24" localSheetId="5">SCDBPTASN2!$Z$22</definedName>
    <definedName name="SCDBPTASN2_004BEGN_1" localSheetId="5">SCDBPTASN2!$C$19</definedName>
    <definedName name="SCDBPTASN2_004BEGN_10" localSheetId="5">SCDBPTASN2!$L$19</definedName>
    <definedName name="SCDBPTASN2_004BEGN_11" localSheetId="5">SCDBPTASN2!$M$19</definedName>
    <definedName name="SCDBPTASN2_004BEGN_12" localSheetId="5">SCDBPTASN2!$N$19</definedName>
    <definedName name="SCDBPTASN2_004BEGN_13" localSheetId="5">SCDBPTASN2!$O$19</definedName>
    <definedName name="SCDBPTASN2_004BEGN_14" localSheetId="5">SCDBPTASN2!$P$19</definedName>
    <definedName name="SCDBPTASN2_004BEGN_15" localSheetId="5">SCDBPTASN2!$Q$19</definedName>
    <definedName name="SCDBPTASN2_004BEGN_16" localSheetId="5">SCDBPTASN2!$R$19</definedName>
    <definedName name="SCDBPTASN2_004BEGN_17" localSheetId="5">SCDBPTASN2!$S$19</definedName>
    <definedName name="SCDBPTASN2_004BEGN_18" localSheetId="5">SCDBPTASN2!$T$19</definedName>
    <definedName name="SCDBPTASN2_004BEGN_19" localSheetId="5">SCDBPTASN2!$U$19</definedName>
    <definedName name="SCDBPTASN2_004BEGN_2" localSheetId="5">SCDBPTASN2!$D$19</definedName>
    <definedName name="SCDBPTASN2_004BEGN_20" localSheetId="5">SCDBPTASN2!$V$19</definedName>
    <definedName name="SCDBPTASN2_004BEGN_21" localSheetId="5">SCDBPTASN2!$W$19</definedName>
    <definedName name="SCDBPTASN2_004BEGN_22" localSheetId="5">SCDBPTASN2!$X$19</definedName>
    <definedName name="SCDBPTASN2_004BEGN_23" localSheetId="5">SCDBPTASN2!$Y$19</definedName>
    <definedName name="SCDBPTASN2_004BEGN_24" localSheetId="5">SCDBPTASN2!$Z$19</definedName>
    <definedName name="SCDBPTASN2_004BEGN_25" localSheetId="5">SCDBPTASN2!$AA$19</definedName>
    <definedName name="SCDBPTASN2_004BEGN_3" localSheetId="5">SCDBPTASN2!$E$19</definedName>
    <definedName name="SCDBPTASN2_004BEGN_4" localSheetId="5">SCDBPTASN2!$F$19</definedName>
    <definedName name="SCDBPTASN2_004BEGN_5" localSheetId="5">SCDBPTASN2!$G$19</definedName>
    <definedName name="SCDBPTASN2_004BEGN_6" localSheetId="5">SCDBPTASN2!$H$19</definedName>
    <definedName name="SCDBPTASN2_004BEGN_7" localSheetId="5">SCDBPTASN2!$I$19</definedName>
    <definedName name="SCDBPTASN2_004BEGN_8" localSheetId="5">SCDBPTASN2!$J$19</definedName>
    <definedName name="SCDBPTASN2_004BEGN_9" localSheetId="5">SCDBPTASN2!$K$19</definedName>
    <definedName name="SCDBPTASN2_004ENDI_10" localSheetId="5">SCDBPTASN2!$L$21</definedName>
    <definedName name="SCDBPTASN2_004ENDI_11" localSheetId="5">SCDBPTASN2!$M$21</definedName>
    <definedName name="SCDBPTASN2_004ENDI_12" localSheetId="5">SCDBPTASN2!$N$21</definedName>
    <definedName name="SCDBPTASN2_004ENDI_13" localSheetId="5">SCDBPTASN2!$O$21</definedName>
    <definedName name="SCDBPTASN2_004ENDI_14" localSheetId="5">SCDBPTASN2!$P$21</definedName>
    <definedName name="SCDBPTASN2_004ENDI_15" localSheetId="5">SCDBPTASN2!$Q$21</definedName>
    <definedName name="SCDBPTASN2_004ENDI_16" localSheetId="5">SCDBPTASN2!$R$21</definedName>
    <definedName name="SCDBPTASN2_004ENDI_17" localSheetId="5">SCDBPTASN2!$S$21</definedName>
    <definedName name="SCDBPTASN2_004ENDI_18" localSheetId="5">SCDBPTASN2!$T$21</definedName>
    <definedName name="SCDBPTASN2_004ENDI_19" localSheetId="5">SCDBPTASN2!$U$21</definedName>
    <definedName name="SCDBPTASN2_004ENDI_2" localSheetId="5">SCDBPTASN2!$D$21</definedName>
    <definedName name="SCDBPTASN2_004ENDI_20" localSheetId="5">SCDBPTASN2!$V$21</definedName>
    <definedName name="SCDBPTASN2_004ENDI_21" localSheetId="5">SCDBPTASN2!$W$21</definedName>
    <definedName name="SCDBPTASN2_004ENDI_22" localSheetId="5">SCDBPTASN2!$X$21</definedName>
    <definedName name="SCDBPTASN2_004ENDI_23" localSheetId="5">SCDBPTASN2!$Y$21</definedName>
    <definedName name="SCDBPTASN2_004ENDI_24" localSheetId="5">SCDBPTASN2!$Z$21</definedName>
    <definedName name="SCDBPTASN2_004ENDI_25" localSheetId="5">SCDBPTASN2!$AA$21</definedName>
    <definedName name="SCDBPTASN2_004ENDI_3" localSheetId="5">SCDBPTASN2!$E$21</definedName>
    <definedName name="SCDBPTASN2_004ENDI_4" localSheetId="5">SCDBPTASN2!$F$21</definedName>
    <definedName name="SCDBPTASN2_004ENDI_5" localSheetId="5">SCDBPTASN2!$G$21</definedName>
    <definedName name="SCDBPTASN2_004ENDI_6" localSheetId="5">SCDBPTASN2!$H$21</definedName>
    <definedName name="SCDBPTASN2_004ENDI_7" localSheetId="5">SCDBPTASN2!$I$21</definedName>
    <definedName name="SCDBPTASN2_004ENDI_8" localSheetId="5">SCDBPTASN2!$J$21</definedName>
    <definedName name="SCDBPTASN2_004ENDI_9" localSheetId="5">SCDBPTASN2!$K$21</definedName>
    <definedName name="SCDBPTASN2_0050000_Range" localSheetId="5">SCDBPTASN2!$C$23:$AA$25</definedName>
    <definedName name="SCDBPTASN2_0059999_13" localSheetId="5">SCDBPTASN2!$O$26</definedName>
    <definedName name="SCDBPTASN2_0059999_14" localSheetId="5">SCDBPTASN2!$P$26</definedName>
    <definedName name="SCDBPTASN2_0059999_15" localSheetId="5">SCDBPTASN2!$Q$26</definedName>
    <definedName name="SCDBPTASN2_0059999_16" localSheetId="5">SCDBPTASN2!$R$26</definedName>
    <definedName name="SCDBPTASN2_0059999_17" localSheetId="5">SCDBPTASN2!$S$26</definedName>
    <definedName name="SCDBPTASN2_0059999_19" localSheetId="5">SCDBPTASN2!$U$26</definedName>
    <definedName name="SCDBPTASN2_0059999_20" localSheetId="5">SCDBPTASN2!$V$26</definedName>
    <definedName name="SCDBPTASN2_0059999_21" localSheetId="5">SCDBPTASN2!$W$26</definedName>
    <definedName name="SCDBPTASN2_0059999_22" localSheetId="5">SCDBPTASN2!$X$26</definedName>
    <definedName name="SCDBPTASN2_0059999_23" localSheetId="5">SCDBPTASN2!$Y$26</definedName>
    <definedName name="SCDBPTASN2_0059999_24" localSheetId="5">SCDBPTASN2!$Z$26</definedName>
    <definedName name="SCDBPTASN2_005BEGN_1" localSheetId="5">SCDBPTASN2!$C$23</definedName>
    <definedName name="SCDBPTASN2_005BEGN_10" localSheetId="5">SCDBPTASN2!$L$23</definedName>
    <definedName name="SCDBPTASN2_005BEGN_11" localSheetId="5">SCDBPTASN2!$M$23</definedName>
    <definedName name="SCDBPTASN2_005BEGN_12" localSheetId="5">SCDBPTASN2!$N$23</definedName>
    <definedName name="SCDBPTASN2_005BEGN_13" localSheetId="5">SCDBPTASN2!$O$23</definedName>
    <definedName name="SCDBPTASN2_005BEGN_14" localSheetId="5">SCDBPTASN2!$P$23</definedName>
    <definedName name="SCDBPTASN2_005BEGN_15" localSheetId="5">SCDBPTASN2!$Q$23</definedName>
    <definedName name="SCDBPTASN2_005BEGN_16" localSheetId="5">SCDBPTASN2!$R$23</definedName>
    <definedName name="SCDBPTASN2_005BEGN_17" localSheetId="5">SCDBPTASN2!$S$23</definedName>
    <definedName name="SCDBPTASN2_005BEGN_18" localSheetId="5">SCDBPTASN2!$T$23</definedName>
    <definedName name="SCDBPTASN2_005BEGN_19" localSheetId="5">SCDBPTASN2!$U$23</definedName>
    <definedName name="SCDBPTASN2_005BEGN_2" localSheetId="5">SCDBPTASN2!$D$23</definedName>
    <definedName name="SCDBPTASN2_005BEGN_20" localSheetId="5">SCDBPTASN2!$V$23</definedName>
    <definedName name="SCDBPTASN2_005BEGN_21" localSheetId="5">SCDBPTASN2!$W$23</definedName>
    <definedName name="SCDBPTASN2_005BEGN_22" localSheetId="5">SCDBPTASN2!$X$23</definedName>
    <definedName name="SCDBPTASN2_005BEGN_23" localSheetId="5">SCDBPTASN2!$Y$23</definedName>
    <definedName name="SCDBPTASN2_005BEGN_24" localSheetId="5">SCDBPTASN2!$Z$23</definedName>
    <definedName name="SCDBPTASN2_005BEGN_25" localSheetId="5">SCDBPTASN2!$AA$23</definedName>
    <definedName name="SCDBPTASN2_005BEGN_3" localSheetId="5">SCDBPTASN2!$E$23</definedName>
    <definedName name="SCDBPTASN2_005BEGN_4" localSheetId="5">SCDBPTASN2!$F$23</definedName>
    <definedName name="SCDBPTASN2_005BEGN_5" localSheetId="5">SCDBPTASN2!$G$23</definedName>
    <definedName name="SCDBPTASN2_005BEGN_6" localSheetId="5">SCDBPTASN2!$H$23</definedName>
    <definedName name="SCDBPTASN2_005BEGN_7" localSheetId="5">SCDBPTASN2!$I$23</definedName>
    <definedName name="SCDBPTASN2_005BEGN_8" localSheetId="5">SCDBPTASN2!$J$23</definedName>
    <definedName name="SCDBPTASN2_005BEGN_9" localSheetId="5">SCDBPTASN2!$K$23</definedName>
    <definedName name="SCDBPTASN2_005ENDI_10" localSheetId="5">SCDBPTASN2!$L$25</definedName>
    <definedName name="SCDBPTASN2_005ENDI_11" localSheetId="5">SCDBPTASN2!$M$25</definedName>
    <definedName name="SCDBPTASN2_005ENDI_12" localSheetId="5">SCDBPTASN2!$N$25</definedName>
    <definedName name="SCDBPTASN2_005ENDI_13" localSheetId="5">SCDBPTASN2!$O$25</definedName>
    <definedName name="SCDBPTASN2_005ENDI_14" localSheetId="5">SCDBPTASN2!$P$25</definedName>
    <definedName name="SCDBPTASN2_005ENDI_15" localSheetId="5">SCDBPTASN2!$Q$25</definedName>
    <definedName name="SCDBPTASN2_005ENDI_16" localSheetId="5">SCDBPTASN2!$R$25</definedName>
    <definedName name="SCDBPTASN2_005ENDI_17" localSheetId="5">SCDBPTASN2!$S$25</definedName>
    <definedName name="SCDBPTASN2_005ENDI_18" localSheetId="5">SCDBPTASN2!$T$25</definedName>
    <definedName name="SCDBPTASN2_005ENDI_19" localSheetId="5">SCDBPTASN2!$U$25</definedName>
    <definedName name="SCDBPTASN2_005ENDI_2" localSheetId="5">SCDBPTASN2!$D$25</definedName>
    <definedName name="SCDBPTASN2_005ENDI_20" localSheetId="5">SCDBPTASN2!$V$25</definedName>
    <definedName name="SCDBPTASN2_005ENDI_21" localSheetId="5">SCDBPTASN2!$W$25</definedName>
    <definedName name="SCDBPTASN2_005ENDI_22" localSheetId="5">SCDBPTASN2!$X$25</definedName>
    <definedName name="SCDBPTASN2_005ENDI_23" localSheetId="5">SCDBPTASN2!$Y$25</definedName>
    <definedName name="SCDBPTASN2_005ENDI_24" localSheetId="5">SCDBPTASN2!$Z$25</definedName>
    <definedName name="SCDBPTASN2_005ENDI_25" localSheetId="5">SCDBPTASN2!$AA$25</definedName>
    <definedName name="SCDBPTASN2_005ENDI_3" localSheetId="5">SCDBPTASN2!$E$25</definedName>
    <definedName name="SCDBPTASN2_005ENDI_4" localSheetId="5">SCDBPTASN2!$F$25</definedName>
    <definedName name="SCDBPTASN2_005ENDI_5" localSheetId="5">SCDBPTASN2!$G$25</definedName>
    <definedName name="SCDBPTASN2_005ENDI_6" localSheetId="5">SCDBPTASN2!$H$25</definedName>
    <definedName name="SCDBPTASN2_005ENDI_7" localSheetId="5">SCDBPTASN2!$I$25</definedName>
    <definedName name="SCDBPTASN2_005ENDI_8" localSheetId="5">SCDBPTASN2!$J$25</definedName>
    <definedName name="SCDBPTASN2_005ENDI_9" localSheetId="5">SCDBPTASN2!$K$25</definedName>
    <definedName name="SCDBPTASN2_0060000_Range" localSheetId="5">SCDBPTASN2!$C$27:$AA$29</definedName>
    <definedName name="SCDBPTASN2_0069999_13" localSheetId="5">SCDBPTASN2!$O$30</definedName>
    <definedName name="SCDBPTASN2_0069999_14" localSheetId="5">SCDBPTASN2!$P$30</definedName>
    <definedName name="SCDBPTASN2_0069999_15" localSheetId="5">SCDBPTASN2!$Q$30</definedName>
    <definedName name="SCDBPTASN2_0069999_16" localSheetId="5">SCDBPTASN2!$R$30</definedName>
    <definedName name="SCDBPTASN2_0069999_17" localSheetId="5">SCDBPTASN2!$S$30</definedName>
    <definedName name="SCDBPTASN2_0069999_19" localSheetId="5">SCDBPTASN2!$U$30</definedName>
    <definedName name="SCDBPTASN2_0069999_20" localSheetId="5">SCDBPTASN2!$V$30</definedName>
    <definedName name="SCDBPTASN2_0069999_21" localSheetId="5">SCDBPTASN2!$W$30</definedName>
    <definedName name="SCDBPTASN2_0069999_22" localSheetId="5">SCDBPTASN2!$X$30</definedName>
    <definedName name="SCDBPTASN2_0069999_23" localSheetId="5">SCDBPTASN2!$Y$30</definedName>
    <definedName name="SCDBPTASN2_0069999_24" localSheetId="5">SCDBPTASN2!$Z$30</definedName>
    <definedName name="SCDBPTASN2_006BEGN_1" localSheetId="5">SCDBPTASN2!$C$27</definedName>
    <definedName name="SCDBPTASN2_006BEGN_10" localSheetId="5">SCDBPTASN2!$L$27</definedName>
    <definedName name="SCDBPTASN2_006BEGN_11" localSheetId="5">SCDBPTASN2!$M$27</definedName>
    <definedName name="SCDBPTASN2_006BEGN_12" localSheetId="5">SCDBPTASN2!$N$27</definedName>
    <definedName name="SCDBPTASN2_006BEGN_13" localSheetId="5">SCDBPTASN2!$O$27</definedName>
    <definedName name="SCDBPTASN2_006BEGN_14" localSheetId="5">SCDBPTASN2!$P$27</definedName>
    <definedName name="SCDBPTASN2_006BEGN_15" localSheetId="5">SCDBPTASN2!$Q$27</definedName>
    <definedName name="SCDBPTASN2_006BEGN_16" localSheetId="5">SCDBPTASN2!$R$27</definedName>
    <definedName name="SCDBPTASN2_006BEGN_17" localSheetId="5">SCDBPTASN2!$S$27</definedName>
    <definedName name="SCDBPTASN2_006BEGN_18" localSheetId="5">SCDBPTASN2!$T$27</definedName>
    <definedName name="SCDBPTASN2_006BEGN_19" localSheetId="5">SCDBPTASN2!$U$27</definedName>
    <definedName name="SCDBPTASN2_006BEGN_2" localSheetId="5">SCDBPTASN2!$D$27</definedName>
    <definedName name="SCDBPTASN2_006BEGN_20" localSheetId="5">SCDBPTASN2!$V$27</definedName>
    <definedName name="SCDBPTASN2_006BEGN_21" localSheetId="5">SCDBPTASN2!$W$27</definedName>
    <definedName name="SCDBPTASN2_006BEGN_22" localSheetId="5">SCDBPTASN2!$X$27</definedName>
    <definedName name="SCDBPTASN2_006BEGN_23" localSheetId="5">SCDBPTASN2!$Y$27</definedName>
    <definedName name="SCDBPTASN2_006BEGN_24" localSheetId="5">SCDBPTASN2!$Z$27</definedName>
    <definedName name="SCDBPTASN2_006BEGN_25" localSheetId="5">SCDBPTASN2!$AA$27</definedName>
    <definedName name="SCDBPTASN2_006BEGN_3" localSheetId="5">SCDBPTASN2!$E$27</definedName>
    <definedName name="SCDBPTASN2_006BEGN_4" localSheetId="5">SCDBPTASN2!$F$27</definedName>
    <definedName name="SCDBPTASN2_006BEGN_5" localSheetId="5">SCDBPTASN2!$G$27</definedName>
    <definedName name="SCDBPTASN2_006BEGN_6" localSheetId="5">SCDBPTASN2!$H$27</definedName>
    <definedName name="SCDBPTASN2_006BEGN_7" localSheetId="5">SCDBPTASN2!$I$27</definedName>
    <definedName name="SCDBPTASN2_006BEGN_8" localSheetId="5">SCDBPTASN2!$J$27</definedName>
    <definedName name="SCDBPTASN2_006BEGN_9" localSheetId="5">SCDBPTASN2!$K$27</definedName>
    <definedName name="SCDBPTASN2_006ENDI_10" localSheetId="5">SCDBPTASN2!$L$29</definedName>
    <definedName name="SCDBPTASN2_006ENDI_11" localSheetId="5">SCDBPTASN2!$M$29</definedName>
    <definedName name="SCDBPTASN2_006ENDI_12" localSheetId="5">SCDBPTASN2!$N$29</definedName>
    <definedName name="SCDBPTASN2_006ENDI_13" localSheetId="5">SCDBPTASN2!$O$29</definedName>
    <definedName name="SCDBPTASN2_006ENDI_14" localSheetId="5">SCDBPTASN2!$P$29</definedName>
    <definedName name="SCDBPTASN2_006ENDI_15" localSheetId="5">SCDBPTASN2!$Q$29</definedName>
    <definedName name="SCDBPTASN2_006ENDI_16" localSheetId="5">SCDBPTASN2!$R$29</definedName>
    <definedName name="SCDBPTASN2_006ENDI_17" localSheetId="5">SCDBPTASN2!$S$29</definedName>
    <definedName name="SCDBPTASN2_006ENDI_18" localSheetId="5">SCDBPTASN2!$T$29</definedName>
    <definedName name="SCDBPTASN2_006ENDI_19" localSheetId="5">SCDBPTASN2!$U$29</definedName>
    <definedName name="SCDBPTASN2_006ENDI_2" localSheetId="5">SCDBPTASN2!$D$29</definedName>
    <definedName name="SCDBPTASN2_006ENDI_20" localSheetId="5">SCDBPTASN2!$V$29</definedName>
    <definedName name="SCDBPTASN2_006ENDI_21" localSheetId="5">SCDBPTASN2!$W$29</definedName>
    <definedName name="SCDBPTASN2_006ENDI_22" localSheetId="5">SCDBPTASN2!$X$29</definedName>
    <definedName name="SCDBPTASN2_006ENDI_23" localSheetId="5">SCDBPTASN2!$Y$29</definedName>
    <definedName name="SCDBPTASN2_006ENDI_24" localSheetId="5">SCDBPTASN2!$Z$29</definedName>
    <definedName name="SCDBPTASN2_006ENDI_25" localSheetId="5">SCDBPTASN2!$AA$29</definedName>
    <definedName name="SCDBPTASN2_006ENDI_3" localSheetId="5">SCDBPTASN2!$E$29</definedName>
    <definedName name="SCDBPTASN2_006ENDI_4" localSheetId="5">SCDBPTASN2!$F$29</definedName>
    <definedName name="SCDBPTASN2_006ENDI_5" localSheetId="5">SCDBPTASN2!$G$29</definedName>
    <definedName name="SCDBPTASN2_006ENDI_6" localSheetId="5">SCDBPTASN2!$H$29</definedName>
    <definedName name="SCDBPTASN2_006ENDI_7" localSheetId="5">SCDBPTASN2!$I$29</definedName>
    <definedName name="SCDBPTASN2_006ENDI_8" localSheetId="5">SCDBPTASN2!$J$29</definedName>
    <definedName name="SCDBPTASN2_006ENDI_9" localSheetId="5">SCDBPTASN2!$K$29</definedName>
    <definedName name="SCDBPTASN2_0079999_13" localSheetId="5">SCDBPTASN2!$O$31</definedName>
    <definedName name="SCDBPTASN2_0079999_14" localSheetId="5">SCDBPTASN2!$P$31</definedName>
    <definedName name="SCDBPTASN2_0079999_15" localSheetId="5">SCDBPTASN2!$Q$31</definedName>
    <definedName name="SCDBPTASN2_0079999_16" localSheetId="5">SCDBPTASN2!$R$31</definedName>
    <definedName name="SCDBPTASN2_0079999_17" localSheetId="5">SCDBPTASN2!$S$31</definedName>
    <definedName name="SCDBPTASN2_0079999_19" localSheetId="5">SCDBPTASN2!$U$31</definedName>
    <definedName name="SCDBPTASN2_0079999_20" localSheetId="5">SCDBPTASN2!$V$31</definedName>
    <definedName name="SCDBPTASN2_0079999_21" localSheetId="5">SCDBPTASN2!$W$31</definedName>
    <definedName name="SCDBPTASN2_0079999_22" localSheetId="5">SCDBPTASN2!$X$31</definedName>
    <definedName name="SCDBPTASN2_0079999_23" localSheetId="5">SCDBPTASN2!$Y$31</definedName>
    <definedName name="SCDBPTASN2_0079999_24" localSheetId="5">SCDBPTASN2!$Z$31</definedName>
    <definedName name="SCDBPTASN2_0080000_Range" localSheetId="5">SCDBPTASN2!$C$32:$AA$34</definedName>
    <definedName name="SCDBPTASN2_0080001_1" localSheetId="5">SCDBPTASN2!$C$33</definedName>
    <definedName name="SCDBPTASN2_0080001_10" localSheetId="5">SCDBPTASN2!$L$33</definedName>
    <definedName name="SCDBPTASN2_0080001_11" localSheetId="5">SCDBPTASN2!$M$33</definedName>
    <definedName name="SCDBPTASN2_0080001_12" localSheetId="5">SCDBPTASN2!$N$33</definedName>
    <definedName name="SCDBPTASN2_0080001_13" localSheetId="5">SCDBPTASN2!$O$33</definedName>
    <definedName name="SCDBPTASN2_0080001_14" localSheetId="5">SCDBPTASN2!$P$33</definedName>
    <definedName name="SCDBPTASN2_0080001_15" localSheetId="5">SCDBPTASN2!$Q$33</definedName>
    <definedName name="SCDBPTASN2_0080001_16" localSheetId="5">SCDBPTASN2!$R$33</definedName>
    <definedName name="SCDBPTASN2_0080001_17" localSheetId="5">SCDBPTASN2!$S$33</definedName>
    <definedName name="SCDBPTASN2_0080001_18" localSheetId="5">SCDBPTASN2!$T$33</definedName>
    <definedName name="SCDBPTASN2_0080001_19" localSheetId="5">SCDBPTASN2!$U$33</definedName>
    <definedName name="SCDBPTASN2_0080001_2" localSheetId="5">SCDBPTASN2!$D$33</definedName>
    <definedName name="SCDBPTASN2_0080001_20" localSheetId="5">SCDBPTASN2!$V$33</definedName>
    <definedName name="SCDBPTASN2_0080001_21" localSheetId="5">SCDBPTASN2!$W$33</definedName>
    <definedName name="SCDBPTASN2_0080001_22" localSheetId="5">SCDBPTASN2!$X$33</definedName>
    <definedName name="SCDBPTASN2_0080001_23" localSheetId="5">SCDBPTASN2!$Y$33</definedName>
    <definedName name="SCDBPTASN2_0080001_24" localSheetId="5">SCDBPTASN2!$Z$33</definedName>
    <definedName name="SCDBPTASN2_0080001_25" localSheetId="5">SCDBPTASN2!$AA$33</definedName>
    <definedName name="SCDBPTASN2_0080001_3" localSheetId="5">SCDBPTASN2!$E$33</definedName>
    <definedName name="SCDBPTASN2_0080001_4" localSheetId="5">SCDBPTASN2!$F$33</definedName>
    <definedName name="SCDBPTASN2_0080001_5" localSheetId="5">SCDBPTASN2!$G$33</definedName>
    <definedName name="SCDBPTASN2_0080001_6" localSheetId="5">SCDBPTASN2!$H$33</definedName>
    <definedName name="SCDBPTASN2_0080001_7" localSheetId="5">SCDBPTASN2!$I$33</definedName>
    <definedName name="SCDBPTASN2_0080001_8" localSheetId="5">SCDBPTASN2!$J$33</definedName>
    <definedName name="SCDBPTASN2_0080001_9" localSheetId="5">SCDBPTASN2!$K$33</definedName>
    <definedName name="SCDBPTASN2_0089999_13" localSheetId="5">SCDBPTASN2!$O$35</definedName>
    <definedName name="SCDBPTASN2_0089999_14" localSheetId="5">SCDBPTASN2!$P$35</definedName>
    <definedName name="SCDBPTASN2_0089999_15" localSheetId="5">SCDBPTASN2!$Q$35</definedName>
    <definedName name="SCDBPTASN2_0089999_16" localSheetId="5">SCDBPTASN2!$R$35</definedName>
    <definedName name="SCDBPTASN2_0089999_17" localSheetId="5">SCDBPTASN2!$S$35</definedName>
    <definedName name="SCDBPTASN2_0089999_19" localSheetId="5">SCDBPTASN2!$U$35</definedName>
    <definedName name="SCDBPTASN2_0089999_20" localSheetId="5">SCDBPTASN2!$V$35</definedName>
    <definedName name="SCDBPTASN2_0089999_21" localSheetId="5">SCDBPTASN2!$W$35</definedName>
    <definedName name="SCDBPTASN2_0089999_22" localSheetId="5">SCDBPTASN2!$X$35</definedName>
    <definedName name="SCDBPTASN2_0089999_23" localSheetId="5">SCDBPTASN2!$Y$35</definedName>
    <definedName name="SCDBPTASN2_0089999_24" localSheetId="5">SCDBPTASN2!$Z$35</definedName>
    <definedName name="SCDBPTASN2_008BEGN_1" localSheetId="5">SCDBPTASN2!$C$32</definedName>
    <definedName name="SCDBPTASN2_008BEGN_10" localSheetId="5">SCDBPTASN2!$L$32</definedName>
    <definedName name="SCDBPTASN2_008BEGN_11" localSheetId="5">SCDBPTASN2!$M$32</definedName>
    <definedName name="SCDBPTASN2_008BEGN_12" localSheetId="5">SCDBPTASN2!$N$32</definedName>
    <definedName name="SCDBPTASN2_008BEGN_13" localSheetId="5">SCDBPTASN2!$O$32</definedName>
    <definedName name="SCDBPTASN2_008BEGN_14" localSheetId="5">SCDBPTASN2!$P$32</definedName>
    <definedName name="SCDBPTASN2_008BEGN_15" localSheetId="5">SCDBPTASN2!$Q$32</definedName>
    <definedName name="SCDBPTASN2_008BEGN_16" localSheetId="5">SCDBPTASN2!$R$32</definedName>
    <definedName name="SCDBPTASN2_008BEGN_17" localSheetId="5">SCDBPTASN2!$S$32</definedName>
    <definedName name="SCDBPTASN2_008BEGN_18" localSheetId="5">SCDBPTASN2!$T$32</definedName>
    <definedName name="SCDBPTASN2_008BEGN_19" localSheetId="5">SCDBPTASN2!$U$32</definedName>
    <definedName name="SCDBPTASN2_008BEGN_2" localSheetId="5">SCDBPTASN2!$D$32</definedName>
    <definedName name="SCDBPTASN2_008BEGN_20" localSheetId="5">SCDBPTASN2!$V$32</definedName>
    <definedName name="SCDBPTASN2_008BEGN_21" localSheetId="5">SCDBPTASN2!$W$32</definedName>
    <definedName name="SCDBPTASN2_008BEGN_22" localSheetId="5">SCDBPTASN2!$X$32</definedName>
    <definedName name="SCDBPTASN2_008BEGN_23" localSheetId="5">SCDBPTASN2!$Y$32</definedName>
    <definedName name="SCDBPTASN2_008BEGN_24" localSheetId="5">SCDBPTASN2!$Z$32</definedName>
    <definedName name="SCDBPTASN2_008BEGN_25" localSheetId="5">SCDBPTASN2!$AA$32</definedName>
    <definedName name="SCDBPTASN2_008BEGN_3" localSheetId="5">SCDBPTASN2!$E$32</definedName>
    <definedName name="SCDBPTASN2_008BEGN_4" localSheetId="5">SCDBPTASN2!$F$32</definedName>
    <definedName name="SCDBPTASN2_008BEGN_5" localSheetId="5">SCDBPTASN2!$G$32</definedName>
    <definedName name="SCDBPTASN2_008BEGN_6" localSheetId="5">SCDBPTASN2!$H$32</definedName>
    <definedName name="SCDBPTASN2_008BEGN_7" localSheetId="5">SCDBPTASN2!$I$32</definedName>
    <definedName name="SCDBPTASN2_008BEGN_8" localSheetId="5">SCDBPTASN2!$J$32</definedName>
    <definedName name="SCDBPTASN2_008BEGN_9" localSheetId="5">SCDBPTASN2!$K$32</definedName>
    <definedName name="SCDBPTASN2_008ENDI_10" localSheetId="5">SCDBPTASN2!$L$34</definedName>
    <definedName name="SCDBPTASN2_008ENDI_11" localSheetId="5">SCDBPTASN2!$M$34</definedName>
    <definedName name="SCDBPTASN2_008ENDI_12" localSheetId="5">SCDBPTASN2!$N$34</definedName>
    <definedName name="SCDBPTASN2_008ENDI_13" localSheetId="5">SCDBPTASN2!$O$34</definedName>
    <definedName name="SCDBPTASN2_008ENDI_14" localSheetId="5">SCDBPTASN2!$P$34</definedName>
    <definedName name="SCDBPTASN2_008ENDI_15" localSheetId="5">SCDBPTASN2!$Q$34</definedName>
    <definedName name="SCDBPTASN2_008ENDI_16" localSheetId="5">SCDBPTASN2!$R$34</definedName>
    <definedName name="SCDBPTASN2_008ENDI_17" localSheetId="5">SCDBPTASN2!$S$34</definedName>
    <definedName name="SCDBPTASN2_008ENDI_18" localSheetId="5">SCDBPTASN2!$T$34</definedName>
    <definedName name="SCDBPTASN2_008ENDI_19" localSheetId="5">SCDBPTASN2!$U$34</definedName>
    <definedName name="SCDBPTASN2_008ENDI_2" localSheetId="5">SCDBPTASN2!$D$34</definedName>
    <definedName name="SCDBPTASN2_008ENDI_20" localSheetId="5">SCDBPTASN2!$V$34</definedName>
    <definedName name="SCDBPTASN2_008ENDI_21" localSheetId="5">SCDBPTASN2!$W$34</definedName>
    <definedName name="SCDBPTASN2_008ENDI_22" localSheetId="5">SCDBPTASN2!$X$34</definedName>
    <definedName name="SCDBPTASN2_008ENDI_23" localSheetId="5">SCDBPTASN2!$Y$34</definedName>
    <definedName name="SCDBPTASN2_008ENDI_24" localSheetId="5">SCDBPTASN2!$Z$34</definedName>
    <definedName name="SCDBPTASN2_008ENDI_25" localSheetId="5">SCDBPTASN2!$AA$34</definedName>
    <definedName name="SCDBPTASN2_008ENDI_3" localSheetId="5">SCDBPTASN2!$E$34</definedName>
    <definedName name="SCDBPTASN2_008ENDI_4" localSheetId="5">SCDBPTASN2!$F$34</definedName>
    <definedName name="SCDBPTASN2_008ENDI_5" localSheetId="5">SCDBPTASN2!$G$34</definedName>
    <definedName name="SCDBPTASN2_008ENDI_6" localSheetId="5">SCDBPTASN2!$H$34</definedName>
    <definedName name="SCDBPTASN2_008ENDI_7" localSheetId="5">SCDBPTASN2!$I$34</definedName>
    <definedName name="SCDBPTASN2_008ENDI_8" localSheetId="5">SCDBPTASN2!$J$34</definedName>
    <definedName name="SCDBPTASN2_008ENDI_9" localSheetId="5">SCDBPTASN2!$K$34</definedName>
    <definedName name="SCDBPTASN2_0090000_Range" localSheetId="5">SCDBPTASN2!$C$36:$AA$39</definedName>
    <definedName name="SCDBPTASN2_0090001_1" localSheetId="5">SCDBPTASN2!$C$37</definedName>
    <definedName name="SCDBPTASN2_0090001_10" localSheetId="5">SCDBPTASN2!$L$37</definedName>
    <definedName name="SCDBPTASN2_0090001_11" localSheetId="5">SCDBPTASN2!$M$37</definedName>
    <definedName name="SCDBPTASN2_0090001_12" localSheetId="5">SCDBPTASN2!$N$37</definedName>
    <definedName name="SCDBPTASN2_0090001_13" localSheetId="5">SCDBPTASN2!$O$37</definedName>
    <definedName name="SCDBPTASN2_0090001_14" localSheetId="5">SCDBPTASN2!$P$37</definedName>
    <definedName name="SCDBPTASN2_0090001_15" localSheetId="5">SCDBPTASN2!$Q$37</definedName>
    <definedName name="SCDBPTASN2_0090001_16" localSheetId="5">SCDBPTASN2!$R$37</definedName>
    <definedName name="SCDBPTASN2_0090001_17" localSheetId="5">SCDBPTASN2!$S$37</definedName>
    <definedName name="SCDBPTASN2_0090001_18" localSheetId="5">SCDBPTASN2!$T$37</definedName>
    <definedName name="SCDBPTASN2_0090001_19" localSheetId="5">SCDBPTASN2!$U$37</definedName>
    <definedName name="SCDBPTASN2_0090001_2" localSheetId="5">SCDBPTASN2!$D$37</definedName>
    <definedName name="SCDBPTASN2_0090001_20" localSheetId="5">SCDBPTASN2!$V$37</definedName>
    <definedName name="SCDBPTASN2_0090001_21" localSheetId="5">SCDBPTASN2!$W$37</definedName>
    <definedName name="SCDBPTASN2_0090001_22" localSheetId="5">SCDBPTASN2!$X$37</definedName>
    <definedName name="SCDBPTASN2_0090001_23" localSheetId="5">SCDBPTASN2!$Y$37</definedName>
    <definedName name="SCDBPTASN2_0090001_24" localSheetId="5">SCDBPTASN2!$Z$37</definedName>
    <definedName name="SCDBPTASN2_0090001_25" localSheetId="5">SCDBPTASN2!$AA$37</definedName>
    <definedName name="SCDBPTASN2_0090001_3" localSheetId="5">SCDBPTASN2!$E$37</definedName>
    <definedName name="SCDBPTASN2_0090001_4" localSheetId="5">SCDBPTASN2!$F$37</definedName>
    <definedName name="SCDBPTASN2_0090001_5" localSheetId="5">SCDBPTASN2!$G$37</definedName>
    <definedName name="SCDBPTASN2_0090001_6" localSheetId="5">SCDBPTASN2!$H$37</definedName>
    <definedName name="SCDBPTASN2_0090001_7" localSheetId="5">SCDBPTASN2!$I$37</definedName>
    <definedName name="SCDBPTASN2_0090001_8" localSheetId="5">SCDBPTASN2!$J$37</definedName>
    <definedName name="SCDBPTASN2_0090001_9" localSheetId="5">SCDBPTASN2!$K$37</definedName>
    <definedName name="SCDBPTASN2_0099999_13" localSheetId="5">SCDBPTASN2!$O$40</definedName>
    <definedName name="SCDBPTASN2_0099999_14" localSheetId="5">SCDBPTASN2!$P$40</definedName>
    <definedName name="SCDBPTASN2_0099999_15" localSheetId="5">SCDBPTASN2!$Q$40</definedName>
    <definedName name="SCDBPTASN2_0099999_16" localSheetId="5">SCDBPTASN2!$R$40</definedName>
    <definedName name="SCDBPTASN2_0099999_17" localSheetId="5">SCDBPTASN2!$S$40</definedName>
    <definedName name="SCDBPTASN2_0099999_19" localSheetId="5">SCDBPTASN2!$U$40</definedName>
    <definedName name="SCDBPTASN2_0099999_20" localSheetId="5">SCDBPTASN2!$V$40</definedName>
    <definedName name="SCDBPTASN2_0099999_21" localSheetId="5">SCDBPTASN2!$W$40</definedName>
    <definedName name="SCDBPTASN2_0099999_22" localSheetId="5">SCDBPTASN2!$X$40</definedName>
    <definedName name="SCDBPTASN2_0099999_23" localSheetId="5">SCDBPTASN2!$Y$40</definedName>
    <definedName name="SCDBPTASN2_0099999_24" localSheetId="5">SCDBPTASN2!$Z$40</definedName>
    <definedName name="SCDBPTASN2_009BEGN_1" localSheetId="5">SCDBPTASN2!$C$36</definedName>
    <definedName name="SCDBPTASN2_009BEGN_10" localSheetId="5">SCDBPTASN2!$L$36</definedName>
    <definedName name="SCDBPTASN2_009BEGN_11" localSheetId="5">SCDBPTASN2!$M$36</definedName>
    <definedName name="SCDBPTASN2_009BEGN_12" localSheetId="5">SCDBPTASN2!$N$36</definedName>
    <definedName name="SCDBPTASN2_009BEGN_13" localSheetId="5">SCDBPTASN2!$O$36</definedName>
    <definedName name="SCDBPTASN2_009BEGN_14" localSheetId="5">SCDBPTASN2!$P$36</definedName>
    <definedName name="SCDBPTASN2_009BEGN_15" localSheetId="5">SCDBPTASN2!$Q$36</definedName>
    <definedName name="SCDBPTASN2_009BEGN_16" localSheetId="5">SCDBPTASN2!$R$36</definedName>
    <definedName name="SCDBPTASN2_009BEGN_17" localSheetId="5">SCDBPTASN2!$S$36</definedName>
    <definedName name="SCDBPTASN2_009BEGN_18" localSheetId="5">SCDBPTASN2!$T$36</definedName>
    <definedName name="SCDBPTASN2_009BEGN_19" localSheetId="5">SCDBPTASN2!$U$36</definedName>
    <definedName name="SCDBPTASN2_009BEGN_2" localSheetId="5">SCDBPTASN2!$D$36</definedName>
    <definedName name="SCDBPTASN2_009BEGN_20" localSheetId="5">SCDBPTASN2!$V$36</definedName>
    <definedName name="SCDBPTASN2_009BEGN_21" localSheetId="5">SCDBPTASN2!$W$36</definedName>
    <definedName name="SCDBPTASN2_009BEGN_22" localSheetId="5">SCDBPTASN2!$X$36</definedName>
    <definedName name="SCDBPTASN2_009BEGN_23" localSheetId="5">SCDBPTASN2!$Y$36</definedName>
    <definedName name="SCDBPTASN2_009BEGN_24" localSheetId="5">SCDBPTASN2!$Z$36</definedName>
    <definedName name="SCDBPTASN2_009BEGN_25" localSheetId="5">SCDBPTASN2!$AA$36</definedName>
    <definedName name="SCDBPTASN2_009BEGN_3" localSheetId="5">SCDBPTASN2!$E$36</definedName>
    <definedName name="SCDBPTASN2_009BEGN_4" localSheetId="5">SCDBPTASN2!$F$36</definedName>
    <definedName name="SCDBPTASN2_009BEGN_5" localSheetId="5">SCDBPTASN2!$G$36</definedName>
    <definedName name="SCDBPTASN2_009BEGN_6" localSheetId="5">SCDBPTASN2!$H$36</definedName>
    <definedName name="SCDBPTASN2_009BEGN_7" localSheetId="5">SCDBPTASN2!$I$36</definedName>
    <definedName name="SCDBPTASN2_009BEGN_8" localSheetId="5">SCDBPTASN2!$J$36</definedName>
    <definedName name="SCDBPTASN2_009BEGN_9" localSheetId="5">SCDBPTASN2!$K$36</definedName>
    <definedName name="SCDBPTASN2_009ENDI_10" localSheetId="5">SCDBPTASN2!$L$39</definedName>
    <definedName name="SCDBPTASN2_009ENDI_11" localSheetId="5">SCDBPTASN2!$M$39</definedName>
    <definedName name="SCDBPTASN2_009ENDI_12" localSheetId="5">SCDBPTASN2!$N$39</definedName>
    <definedName name="SCDBPTASN2_009ENDI_13" localSheetId="5">SCDBPTASN2!$O$39</definedName>
    <definedName name="SCDBPTASN2_009ENDI_14" localSheetId="5">SCDBPTASN2!$P$39</definedName>
    <definedName name="SCDBPTASN2_009ENDI_15" localSheetId="5">SCDBPTASN2!$Q$39</definedName>
    <definedName name="SCDBPTASN2_009ENDI_16" localSheetId="5">SCDBPTASN2!$R$39</definedName>
    <definedName name="SCDBPTASN2_009ENDI_17" localSheetId="5">SCDBPTASN2!$S$39</definedName>
    <definedName name="SCDBPTASN2_009ENDI_18" localSheetId="5">SCDBPTASN2!$T$39</definedName>
    <definedName name="SCDBPTASN2_009ENDI_19" localSheetId="5">SCDBPTASN2!$U$39</definedName>
    <definedName name="SCDBPTASN2_009ENDI_2" localSheetId="5">SCDBPTASN2!$D$39</definedName>
    <definedName name="SCDBPTASN2_009ENDI_20" localSheetId="5">SCDBPTASN2!$V$39</definedName>
    <definedName name="SCDBPTASN2_009ENDI_21" localSheetId="5">SCDBPTASN2!$W$39</definedName>
    <definedName name="SCDBPTASN2_009ENDI_22" localSheetId="5">SCDBPTASN2!$X$39</definedName>
    <definedName name="SCDBPTASN2_009ENDI_23" localSheetId="5">SCDBPTASN2!$Y$39</definedName>
    <definedName name="SCDBPTASN2_009ENDI_24" localSheetId="5">SCDBPTASN2!$Z$39</definedName>
    <definedName name="SCDBPTASN2_009ENDI_25" localSheetId="5">SCDBPTASN2!$AA$39</definedName>
    <definedName name="SCDBPTASN2_009ENDI_3" localSheetId="5">SCDBPTASN2!$E$39</definedName>
    <definedName name="SCDBPTASN2_009ENDI_4" localSheetId="5">SCDBPTASN2!$F$39</definedName>
    <definedName name="SCDBPTASN2_009ENDI_5" localSheetId="5">SCDBPTASN2!$G$39</definedName>
    <definedName name="SCDBPTASN2_009ENDI_6" localSheetId="5">SCDBPTASN2!$H$39</definedName>
    <definedName name="SCDBPTASN2_009ENDI_7" localSheetId="5">SCDBPTASN2!$I$39</definedName>
    <definedName name="SCDBPTASN2_009ENDI_8" localSheetId="5">SCDBPTASN2!$J$39</definedName>
    <definedName name="SCDBPTASN2_009ENDI_9" localSheetId="5">SCDBPTASN2!$K$39</definedName>
    <definedName name="SCDBPTASN2_0100000_Range" localSheetId="5">SCDBPTASN2!$C$41:$AA$43</definedName>
    <definedName name="SCDBPTASN2_0109999_13" localSheetId="5">SCDBPTASN2!$O$44</definedName>
    <definedName name="SCDBPTASN2_0109999_14" localSheetId="5">SCDBPTASN2!$P$44</definedName>
    <definedName name="SCDBPTASN2_0109999_15" localSheetId="5">SCDBPTASN2!$Q$44</definedName>
    <definedName name="SCDBPTASN2_0109999_16" localSheetId="5">SCDBPTASN2!$R$44</definedName>
    <definedName name="SCDBPTASN2_0109999_17" localSheetId="5">SCDBPTASN2!$S$44</definedName>
    <definedName name="SCDBPTASN2_0109999_19" localSheetId="5">SCDBPTASN2!$U$44</definedName>
    <definedName name="SCDBPTASN2_0109999_20" localSheetId="5">SCDBPTASN2!$V$44</definedName>
    <definedName name="SCDBPTASN2_0109999_21" localSheetId="5">SCDBPTASN2!$W$44</definedName>
    <definedName name="SCDBPTASN2_0109999_22" localSheetId="5">SCDBPTASN2!$X$44</definedName>
    <definedName name="SCDBPTASN2_0109999_23" localSheetId="5">SCDBPTASN2!$Y$44</definedName>
    <definedName name="SCDBPTASN2_0109999_24" localSheetId="5">SCDBPTASN2!$Z$44</definedName>
    <definedName name="SCDBPTASN2_010BEGN_1" localSheetId="5">SCDBPTASN2!$C$41</definedName>
    <definedName name="SCDBPTASN2_010BEGN_10" localSheetId="5">SCDBPTASN2!$L$41</definedName>
    <definedName name="SCDBPTASN2_010BEGN_11" localSheetId="5">SCDBPTASN2!$M$41</definedName>
    <definedName name="SCDBPTASN2_010BEGN_12" localSheetId="5">SCDBPTASN2!$N$41</definedName>
    <definedName name="SCDBPTASN2_010BEGN_13" localSheetId="5">SCDBPTASN2!$O$41</definedName>
    <definedName name="SCDBPTASN2_010BEGN_14" localSheetId="5">SCDBPTASN2!$P$41</definedName>
    <definedName name="SCDBPTASN2_010BEGN_15" localSheetId="5">SCDBPTASN2!$Q$41</definedName>
    <definedName name="SCDBPTASN2_010BEGN_16" localSheetId="5">SCDBPTASN2!$R$41</definedName>
    <definedName name="SCDBPTASN2_010BEGN_17" localSheetId="5">SCDBPTASN2!$S$41</definedName>
    <definedName name="SCDBPTASN2_010BEGN_18" localSheetId="5">SCDBPTASN2!$T$41</definedName>
    <definedName name="SCDBPTASN2_010BEGN_19" localSheetId="5">SCDBPTASN2!$U$41</definedName>
    <definedName name="SCDBPTASN2_010BEGN_2" localSheetId="5">SCDBPTASN2!$D$41</definedName>
    <definedName name="SCDBPTASN2_010BEGN_20" localSheetId="5">SCDBPTASN2!$V$41</definedName>
    <definedName name="SCDBPTASN2_010BEGN_21" localSheetId="5">SCDBPTASN2!$W$41</definedName>
    <definedName name="SCDBPTASN2_010BEGN_22" localSheetId="5">SCDBPTASN2!$X$41</definedName>
    <definedName name="SCDBPTASN2_010BEGN_23" localSheetId="5">SCDBPTASN2!$Y$41</definedName>
    <definedName name="SCDBPTASN2_010BEGN_24" localSheetId="5">SCDBPTASN2!$Z$41</definedName>
    <definedName name="SCDBPTASN2_010BEGN_25" localSheetId="5">SCDBPTASN2!$AA$41</definedName>
    <definedName name="SCDBPTASN2_010BEGN_3" localSheetId="5">SCDBPTASN2!$E$41</definedName>
    <definedName name="SCDBPTASN2_010BEGN_4" localSheetId="5">SCDBPTASN2!$F$41</definedName>
    <definedName name="SCDBPTASN2_010BEGN_5" localSheetId="5">SCDBPTASN2!$G$41</definedName>
    <definedName name="SCDBPTASN2_010BEGN_6" localSheetId="5">SCDBPTASN2!$H$41</definedName>
    <definedName name="SCDBPTASN2_010BEGN_7" localSheetId="5">SCDBPTASN2!$I$41</definedName>
    <definedName name="SCDBPTASN2_010BEGN_8" localSheetId="5">SCDBPTASN2!$J$41</definedName>
    <definedName name="SCDBPTASN2_010BEGN_9" localSheetId="5">SCDBPTASN2!$K$41</definedName>
    <definedName name="SCDBPTASN2_010ENDI_10" localSheetId="5">SCDBPTASN2!$L$43</definedName>
    <definedName name="SCDBPTASN2_010ENDI_11" localSheetId="5">SCDBPTASN2!$M$43</definedName>
    <definedName name="SCDBPTASN2_010ENDI_12" localSheetId="5">SCDBPTASN2!$N$43</definedName>
    <definedName name="SCDBPTASN2_010ENDI_13" localSheetId="5">SCDBPTASN2!$O$43</definedName>
    <definedName name="SCDBPTASN2_010ENDI_14" localSheetId="5">SCDBPTASN2!$P$43</definedName>
    <definedName name="SCDBPTASN2_010ENDI_15" localSheetId="5">SCDBPTASN2!$Q$43</definedName>
    <definedName name="SCDBPTASN2_010ENDI_16" localSheetId="5">SCDBPTASN2!$R$43</definedName>
    <definedName name="SCDBPTASN2_010ENDI_17" localSheetId="5">SCDBPTASN2!$S$43</definedName>
    <definedName name="SCDBPTASN2_010ENDI_18" localSheetId="5">SCDBPTASN2!$T$43</definedName>
    <definedName name="SCDBPTASN2_010ENDI_19" localSheetId="5">SCDBPTASN2!$U$43</definedName>
    <definedName name="SCDBPTASN2_010ENDI_2" localSheetId="5">SCDBPTASN2!$D$43</definedName>
    <definedName name="SCDBPTASN2_010ENDI_20" localSheetId="5">SCDBPTASN2!$V$43</definedName>
    <definedName name="SCDBPTASN2_010ENDI_21" localSheetId="5">SCDBPTASN2!$W$43</definedName>
    <definedName name="SCDBPTASN2_010ENDI_22" localSheetId="5">SCDBPTASN2!$X$43</definedName>
    <definedName name="SCDBPTASN2_010ENDI_23" localSheetId="5">SCDBPTASN2!$Y$43</definedName>
    <definedName name="SCDBPTASN2_010ENDI_24" localSheetId="5">SCDBPTASN2!$Z$43</definedName>
    <definedName name="SCDBPTASN2_010ENDI_25" localSheetId="5">SCDBPTASN2!$AA$43</definedName>
    <definedName name="SCDBPTASN2_010ENDI_3" localSheetId="5">SCDBPTASN2!$E$43</definedName>
    <definedName name="SCDBPTASN2_010ENDI_4" localSheetId="5">SCDBPTASN2!$F$43</definedName>
    <definedName name="SCDBPTASN2_010ENDI_5" localSheetId="5">SCDBPTASN2!$G$43</definedName>
    <definedName name="SCDBPTASN2_010ENDI_6" localSheetId="5">SCDBPTASN2!$H$43</definedName>
    <definedName name="SCDBPTASN2_010ENDI_7" localSheetId="5">SCDBPTASN2!$I$43</definedName>
    <definedName name="SCDBPTASN2_010ENDI_8" localSheetId="5">SCDBPTASN2!$J$43</definedName>
    <definedName name="SCDBPTASN2_010ENDI_9" localSheetId="5">SCDBPTASN2!$K$43</definedName>
    <definedName name="SCDBPTASN2_0110000_Range" localSheetId="5">SCDBPTASN2!$C$45:$AA$47</definedName>
    <definedName name="SCDBPTASN2_0119999_13" localSheetId="5">SCDBPTASN2!$O$48</definedName>
    <definedName name="SCDBPTASN2_0119999_14" localSheetId="5">SCDBPTASN2!$P$48</definedName>
    <definedName name="SCDBPTASN2_0119999_15" localSheetId="5">SCDBPTASN2!$Q$48</definedName>
    <definedName name="SCDBPTASN2_0119999_16" localSheetId="5">SCDBPTASN2!$R$48</definedName>
    <definedName name="SCDBPTASN2_0119999_17" localSheetId="5">SCDBPTASN2!$S$48</definedName>
    <definedName name="SCDBPTASN2_0119999_19" localSheetId="5">SCDBPTASN2!$U$48</definedName>
    <definedName name="SCDBPTASN2_0119999_20" localSheetId="5">SCDBPTASN2!$V$48</definedName>
    <definedName name="SCDBPTASN2_0119999_21" localSheetId="5">SCDBPTASN2!$W$48</definedName>
    <definedName name="SCDBPTASN2_0119999_22" localSheetId="5">SCDBPTASN2!$X$48</definedName>
    <definedName name="SCDBPTASN2_0119999_23" localSheetId="5">SCDBPTASN2!$Y$48</definedName>
    <definedName name="SCDBPTASN2_0119999_24" localSheetId="5">SCDBPTASN2!$Z$48</definedName>
    <definedName name="SCDBPTASN2_011BEGN_1" localSheetId="5">SCDBPTASN2!$C$45</definedName>
    <definedName name="SCDBPTASN2_011BEGN_10" localSheetId="5">SCDBPTASN2!$L$45</definedName>
    <definedName name="SCDBPTASN2_011BEGN_11" localSheetId="5">SCDBPTASN2!$M$45</definedName>
    <definedName name="SCDBPTASN2_011BEGN_12" localSheetId="5">SCDBPTASN2!$N$45</definedName>
    <definedName name="SCDBPTASN2_011BEGN_13" localSheetId="5">SCDBPTASN2!$O$45</definedName>
    <definedName name="SCDBPTASN2_011BEGN_14" localSheetId="5">SCDBPTASN2!$P$45</definedName>
    <definedName name="SCDBPTASN2_011BEGN_15" localSheetId="5">SCDBPTASN2!$Q$45</definedName>
    <definedName name="SCDBPTASN2_011BEGN_16" localSheetId="5">SCDBPTASN2!$R$45</definedName>
    <definedName name="SCDBPTASN2_011BEGN_17" localSheetId="5">SCDBPTASN2!$S$45</definedName>
    <definedName name="SCDBPTASN2_011BEGN_18" localSheetId="5">SCDBPTASN2!$T$45</definedName>
    <definedName name="SCDBPTASN2_011BEGN_19" localSheetId="5">SCDBPTASN2!$U$45</definedName>
    <definedName name="SCDBPTASN2_011BEGN_2" localSheetId="5">SCDBPTASN2!$D$45</definedName>
    <definedName name="SCDBPTASN2_011BEGN_20" localSheetId="5">SCDBPTASN2!$V$45</definedName>
    <definedName name="SCDBPTASN2_011BEGN_21" localSheetId="5">SCDBPTASN2!$W$45</definedName>
    <definedName name="SCDBPTASN2_011BEGN_22" localSheetId="5">SCDBPTASN2!$X$45</definedName>
    <definedName name="SCDBPTASN2_011BEGN_23" localSheetId="5">SCDBPTASN2!$Y$45</definedName>
    <definedName name="SCDBPTASN2_011BEGN_24" localSheetId="5">SCDBPTASN2!$Z$45</definedName>
    <definedName name="SCDBPTASN2_011BEGN_25" localSheetId="5">SCDBPTASN2!$AA$45</definedName>
    <definedName name="SCDBPTASN2_011BEGN_3" localSheetId="5">SCDBPTASN2!$E$45</definedName>
    <definedName name="SCDBPTASN2_011BEGN_4" localSheetId="5">SCDBPTASN2!$F$45</definedName>
    <definedName name="SCDBPTASN2_011BEGN_5" localSheetId="5">SCDBPTASN2!$G$45</definedName>
    <definedName name="SCDBPTASN2_011BEGN_6" localSheetId="5">SCDBPTASN2!$H$45</definedName>
    <definedName name="SCDBPTASN2_011BEGN_7" localSheetId="5">SCDBPTASN2!$I$45</definedName>
    <definedName name="SCDBPTASN2_011BEGN_8" localSheetId="5">SCDBPTASN2!$J$45</definedName>
    <definedName name="SCDBPTASN2_011BEGN_9" localSheetId="5">SCDBPTASN2!$K$45</definedName>
    <definedName name="SCDBPTASN2_011ENDI_10" localSheetId="5">SCDBPTASN2!$L$47</definedName>
    <definedName name="SCDBPTASN2_011ENDI_11" localSheetId="5">SCDBPTASN2!$M$47</definedName>
    <definedName name="SCDBPTASN2_011ENDI_12" localSheetId="5">SCDBPTASN2!$N$47</definedName>
    <definedName name="SCDBPTASN2_011ENDI_13" localSheetId="5">SCDBPTASN2!$O$47</definedName>
    <definedName name="SCDBPTASN2_011ENDI_14" localSheetId="5">SCDBPTASN2!$P$47</definedName>
    <definedName name="SCDBPTASN2_011ENDI_15" localSheetId="5">SCDBPTASN2!$Q$47</definedName>
    <definedName name="SCDBPTASN2_011ENDI_16" localSheetId="5">SCDBPTASN2!$R$47</definedName>
    <definedName name="SCDBPTASN2_011ENDI_17" localSheetId="5">SCDBPTASN2!$S$47</definedName>
    <definedName name="SCDBPTASN2_011ENDI_18" localSheetId="5">SCDBPTASN2!$T$47</definedName>
    <definedName name="SCDBPTASN2_011ENDI_19" localSheetId="5">SCDBPTASN2!$U$47</definedName>
    <definedName name="SCDBPTASN2_011ENDI_2" localSheetId="5">SCDBPTASN2!$D$47</definedName>
    <definedName name="SCDBPTASN2_011ENDI_20" localSheetId="5">SCDBPTASN2!$V$47</definedName>
    <definedName name="SCDBPTASN2_011ENDI_21" localSheetId="5">SCDBPTASN2!$W$47</definedName>
    <definedName name="SCDBPTASN2_011ENDI_22" localSheetId="5">SCDBPTASN2!$X$47</definedName>
    <definedName name="SCDBPTASN2_011ENDI_23" localSheetId="5">SCDBPTASN2!$Y$47</definedName>
    <definedName name="SCDBPTASN2_011ENDI_24" localSheetId="5">SCDBPTASN2!$Z$47</definedName>
    <definedName name="SCDBPTASN2_011ENDI_25" localSheetId="5">SCDBPTASN2!$AA$47</definedName>
    <definedName name="SCDBPTASN2_011ENDI_3" localSheetId="5">SCDBPTASN2!$E$47</definedName>
    <definedName name="SCDBPTASN2_011ENDI_4" localSheetId="5">SCDBPTASN2!$F$47</definedName>
    <definedName name="SCDBPTASN2_011ENDI_5" localSheetId="5">SCDBPTASN2!$G$47</definedName>
    <definedName name="SCDBPTASN2_011ENDI_6" localSheetId="5">SCDBPTASN2!$H$47</definedName>
    <definedName name="SCDBPTASN2_011ENDI_7" localSheetId="5">SCDBPTASN2!$I$47</definedName>
    <definedName name="SCDBPTASN2_011ENDI_8" localSheetId="5">SCDBPTASN2!$J$47</definedName>
    <definedName name="SCDBPTASN2_011ENDI_9" localSheetId="5">SCDBPTASN2!$K$47</definedName>
    <definedName name="SCDBPTASN2_0120000_Range" localSheetId="5">SCDBPTASN2!$C$49:$AA$102</definedName>
    <definedName name="SCDBPTASN2_0120001_1" localSheetId="5">SCDBPTASN2!$C$50</definedName>
    <definedName name="SCDBPTASN2_0120001_10" localSheetId="5">SCDBPTASN2!$L$50</definedName>
    <definedName name="SCDBPTASN2_0120001_11" localSheetId="5">SCDBPTASN2!$M$50</definedName>
    <definedName name="SCDBPTASN2_0120001_12" localSheetId="5">SCDBPTASN2!$N$50</definedName>
    <definedName name="SCDBPTASN2_0120001_13" localSheetId="5">SCDBPTASN2!$O$50</definedName>
    <definedName name="SCDBPTASN2_0120001_14" localSheetId="5">SCDBPTASN2!$P$50</definedName>
    <definedName name="SCDBPTASN2_0120001_15" localSheetId="5">SCDBPTASN2!$Q$50</definedName>
    <definedName name="SCDBPTASN2_0120001_16" localSheetId="5">SCDBPTASN2!$R$50</definedName>
    <definedName name="SCDBPTASN2_0120001_17" localSheetId="5">SCDBPTASN2!$S$50</definedName>
    <definedName name="SCDBPTASN2_0120001_18" localSheetId="5">SCDBPTASN2!$T$50</definedName>
    <definedName name="SCDBPTASN2_0120001_19" localSheetId="5">SCDBPTASN2!$U$50</definedName>
    <definedName name="SCDBPTASN2_0120001_2" localSheetId="5">SCDBPTASN2!$D$50</definedName>
    <definedName name="SCDBPTASN2_0120001_20" localSheetId="5">SCDBPTASN2!$V$50</definedName>
    <definedName name="SCDBPTASN2_0120001_21" localSheetId="5">SCDBPTASN2!$W$50</definedName>
    <definedName name="SCDBPTASN2_0120001_22" localSheetId="5">SCDBPTASN2!$X$50</definedName>
    <definedName name="SCDBPTASN2_0120001_23" localSheetId="5">SCDBPTASN2!$Y$50</definedName>
    <definedName name="SCDBPTASN2_0120001_24" localSheetId="5">SCDBPTASN2!$Z$50</definedName>
    <definedName name="SCDBPTASN2_0120001_25" localSheetId="5">SCDBPTASN2!$AA$50</definedName>
    <definedName name="SCDBPTASN2_0120001_3" localSheetId="5">SCDBPTASN2!$E$50</definedName>
    <definedName name="SCDBPTASN2_0120001_4" localSheetId="5">SCDBPTASN2!$F$50</definedName>
    <definedName name="SCDBPTASN2_0120001_5" localSheetId="5">SCDBPTASN2!$G$50</definedName>
    <definedName name="SCDBPTASN2_0120001_6" localSheetId="5">SCDBPTASN2!$H$50</definedName>
    <definedName name="SCDBPTASN2_0120001_7" localSheetId="5">SCDBPTASN2!$I$50</definedName>
    <definedName name="SCDBPTASN2_0120001_8" localSheetId="5">SCDBPTASN2!$J$50</definedName>
    <definedName name="SCDBPTASN2_0120001_9" localSheetId="5">SCDBPTASN2!$K$50</definedName>
    <definedName name="SCDBPTASN2_0129999_13" localSheetId="5">SCDBPTASN2!$O$103</definedName>
    <definedName name="SCDBPTASN2_0129999_14" localSheetId="5">SCDBPTASN2!$P$103</definedName>
    <definedName name="SCDBPTASN2_0129999_15" localSheetId="5">SCDBPTASN2!$Q$103</definedName>
    <definedName name="SCDBPTASN2_0129999_16" localSheetId="5">SCDBPTASN2!$R$103</definedName>
    <definedName name="SCDBPTASN2_0129999_17" localSheetId="5">SCDBPTASN2!$S$103</definedName>
    <definedName name="SCDBPTASN2_0129999_19" localSheetId="5">SCDBPTASN2!$U$103</definedName>
    <definedName name="SCDBPTASN2_0129999_20" localSheetId="5">SCDBPTASN2!$V$103</definedName>
    <definedName name="SCDBPTASN2_0129999_21" localSheetId="5">SCDBPTASN2!$W$103</definedName>
    <definedName name="SCDBPTASN2_0129999_22" localSheetId="5">SCDBPTASN2!$X$103</definedName>
    <definedName name="SCDBPTASN2_0129999_23" localSheetId="5">SCDBPTASN2!$Y$103</definedName>
    <definedName name="SCDBPTASN2_0129999_24" localSheetId="5">SCDBPTASN2!$Z$103</definedName>
    <definedName name="SCDBPTASN2_012BEGN_1" localSheetId="5">SCDBPTASN2!$C$49</definedName>
    <definedName name="SCDBPTASN2_012BEGN_10" localSheetId="5">SCDBPTASN2!$L$49</definedName>
    <definedName name="SCDBPTASN2_012BEGN_11" localSheetId="5">SCDBPTASN2!$M$49</definedName>
    <definedName name="SCDBPTASN2_012BEGN_12" localSheetId="5">SCDBPTASN2!$N$49</definedName>
    <definedName name="SCDBPTASN2_012BEGN_13" localSheetId="5">SCDBPTASN2!$O$49</definedName>
    <definedName name="SCDBPTASN2_012BEGN_14" localSheetId="5">SCDBPTASN2!$P$49</definedName>
    <definedName name="SCDBPTASN2_012BEGN_15" localSheetId="5">SCDBPTASN2!$Q$49</definedName>
    <definedName name="SCDBPTASN2_012BEGN_16" localSheetId="5">SCDBPTASN2!$R$49</definedName>
    <definedName name="SCDBPTASN2_012BEGN_17" localSheetId="5">SCDBPTASN2!$S$49</definedName>
    <definedName name="SCDBPTASN2_012BEGN_18" localSheetId="5">SCDBPTASN2!$T$49</definedName>
    <definedName name="SCDBPTASN2_012BEGN_19" localSheetId="5">SCDBPTASN2!$U$49</definedName>
    <definedName name="SCDBPTASN2_012BEGN_2" localSheetId="5">SCDBPTASN2!$D$49</definedName>
    <definedName name="SCDBPTASN2_012BEGN_20" localSheetId="5">SCDBPTASN2!$V$49</definedName>
    <definedName name="SCDBPTASN2_012BEGN_21" localSheetId="5">SCDBPTASN2!$W$49</definedName>
    <definedName name="SCDBPTASN2_012BEGN_22" localSheetId="5">SCDBPTASN2!$X$49</definedName>
    <definedName name="SCDBPTASN2_012BEGN_23" localSheetId="5">SCDBPTASN2!$Y$49</definedName>
    <definedName name="SCDBPTASN2_012BEGN_24" localSheetId="5">SCDBPTASN2!$Z$49</definedName>
    <definedName name="SCDBPTASN2_012BEGN_25" localSheetId="5">SCDBPTASN2!$AA$49</definedName>
    <definedName name="SCDBPTASN2_012BEGN_3" localSheetId="5">SCDBPTASN2!$E$49</definedName>
    <definedName name="SCDBPTASN2_012BEGN_4" localSheetId="5">SCDBPTASN2!$F$49</definedName>
    <definedName name="SCDBPTASN2_012BEGN_5" localSheetId="5">SCDBPTASN2!$G$49</definedName>
    <definedName name="SCDBPTASN2_012BEGN_6" localSheetId="5">SCDBPTASN2!$H$49</definedName>
    <definedName name="SCDBPTASN2_012BEGN_7" localSheetId="5">SCDBPTASN2!$I$49</definedName>
    <definedName name="SCDBPTASN2_012BEGN_8" localSheetId="5">SCDBPTASN2!$J$49</definedName>
    <definedName name="SCDBPTASN2_012BEGN_9" localSheetId="5">SCDBPTASN2!$K$49</definedName>
    <definedName name="SCDBPTASN2_012ENDI_10" localSheetId="5">SCDBPTASN2!$L$102</definedName>
    <definedName name="SCDBPTASN2_012ENDI_11" localSheetId="5">SCDBPTASN2!$M$102</definedName>
    <definedName name="SCDBPTASN2_012ENDI_12" localSheetId="5">SCDBPTASN2!$N$102</definedName>
    <definedName name="SCDBPTASN2_012ENDI_13" localSheetId="5">SCDBPTASN2!$O$102</definedName>
    <definedName name="SCDBPTASN2_012ENDI_14" localSheetId="5">SCDBPTASN2!$P$102</definedName>
    <definedName name="SCDBPTASN2_012ENDI_15" localSheetId="5">SCDBPTASN2!$Q$102</definedName>
    <definedName name="SCDBPTASN2_012ENDI_16" localSheetId="5">SCDBPTASN2!$R$102</definedName>
    <definedName name="SCDBPTASN2_012ENDI_17" localSheetId="5">SCDBPTASN2!$S$102</definedName>
    <definedName name="SCDBPTASN2_012ENDI_18" localSheetId="5">SCDBPTASN2!$T$102</definedName>
    <definedName name="SCDBPTASN2_012ENDI_19" localSheetId="5">SCDBPTASN2!$U$102</definedName>
    <definedName name="SCDBPTASN2_012ENDI_2" localSheetId="5">SCDBPTASN2!$D$102</definedName>
    <definedName name="SCDBPTASN2_012ENDI_20" localSheetId="5">SCDBPTASN2!$V$102</definedName>
    <definedName name="SCDBPTASN2_012ENDI_21" localSheetId="5">SCDBPTASN2!$W$102</definedName>
    <definedName name="SCDBPTASN2_012ENDI_22" localSheetId="5">SCDBPTASN2!$X$102</definedName>
    <definedName name="SCDBPTASN2_012ENDI_23" localSheetId="5">SCDBPTASN2!$Y$102</definedName>
    <definedName name="SCDBPTASN2_012ENDI_24" localSheetId="5">SCDBPTASN2!$Z$102</definedName>
    <definedName name="SCDBPTASN2_012ENDI_25" localSheetId="5">SCDBPTASN2!$AA$102</definedName>
    <definedName name="SCDBPTASN2_012ENDI_3" localSheetId="5">SCDBPTASN2!$E$102</definedName>
    <definedName name="SCDBPTASN2_012ENDI_4" localSheetId="5">SCDBPTASN2!$F$102</definedName>
    <definedName name="SCDBPTASN2_012ENDI_5" localSheetId="5">SCDBPTASN2!$G$102</definedName>
    <definedName name="SCDBPTASN2_012ENDI_6" localSheetId="5">SCDBPTASN2!$H$102</definedName>
    <definedName name="SCDBPTASN2_012ENDI_7" localSheetId="5">SCDBPTASN2!$I$102</definedName>
    <definedName name="SCDBPTASN2_012ENDI_8" localSheetId="5">SCDBPTASN2!$J$102</definedName>
    <definedName name="SCDBPTASN2_012ENDI_9" localSheetId="5">SCDBPTASN2!$K$102</definedName>
    <definedName name="SCDBPTASN2_0130000_Range" localSheetId="5">SCDBPTASN2!$C$104:$AA$106</definedName>
    <definedName name="SCDBPTASN2_0139999_13" localSheetId="5">SCDBPTASN2!$O$107</definedName>
    <definedName name="SCDBPTASN2_0139999_14" localSheetId="5">SCDBPTASN2!$P$107</definedName>
    <definedName name="SCDBPTASN2_0139999_15" localSheetId="5">SCDBPTASN2!$Q$107</definedName>
    <definedName name="SCDBPTASN2_0139999_16" localSheetId="5">SCDBPTASN2!$R$107</definedName>
    <definedName name="SCDBPTASN2_0139999_17" localSheetId="5">SCDBPTASN2!$S$107</definedName>
    <definedName name="SCDBPTASN2_0139999_19" localSheetId="5">SCDBPTASN2!$U$107</definedName>
    <definedName name="SCDBPTASN2_0139999_20" localSheetId="5">SCDBPTASN2!$V$107</definedName>
    <definedName name="SCDBPTASN2_0139999_21" localSheetId="5">SCDBPTASN2!$W$107</definedName>
    <definedName name="SCDBPTASN2_0139999_22" localSheetId="5">SCDBPTASN2!$X$107</definedName>
    <definedName name="SCDBPTASN2_0139999_23" localSheetId="5">SCDBPTASN2!$Y$107</definedName>
    <definedName name="SCDBPTASN2_0139999_24" localSheetId="5">SCDBPTASN2!$Z$107</definedName>
    <definedName name="SCDBPTASN2_013BEGN_1" localSheetId="5">SCDBPTASN2!$C$104</definedName>
    <definedName name="SCDBPTASN2_013BEGN_10" localSheetId="5">SCDBPTASN2!$L$104</definedName>
    <definedName name="SCDBPTASN2_013BEGN_11" localSheetId="5">SCDBPTASN2!$M$104</definedName>
    <definedName name="SCDBPTASN2_013BEGN_12" localSheetId="5">SCDBPTASN2!$N$104</definedName>
    <definedName name="SCDBPTASN2_013BEGN_13" localSheetId="5">SCDBPTASN2!$O$104</definedName>
    <definedName name="SCDBPTASN2_013BEGN_14" localSheetId="5">SCDBPTASN2!$P$104</definedName>
    <definedName name="SCDBPTASN2_013BEGN_15" localSheetId="5">SCDBPTASN2!$Q$104</definedName>
    <definedName name="SCDBPTASN2_013BEGN_16" localSheetId="5">SCDBPTASN2!$R$104</definedName>
    <definedName name="SCDBPTASN2_013BEGN_17" localSheetId="5">SCDBPTASN2!$S$104</definedName>
    <definedName name="SCDBPTASN2_013BEGN_18" localSheetId="5">SCDBPTASN2!$T$104</definedName>
    <definedName name="SCDBPTASN2_013BEGN_19" localSheetId="5">SCDBPTASN2!$U$104</definedName>
    <definedName name="SCDBPTASN2_013BEGN_2" localSheetId="5">SCDBPTASN2!$D$104</definedName>
    <definedName name="SCDBPTASN2_013BEGN_20" localSheetId="5">SCDBPTASN2!$V$104</definedName>
    <definedName name="SCDBPTASN2_013BEGN_21" localSheetId="5">SCDBPTASN2!$W$104</definedName>
    <definedName name="SCDBPTASN2_013BEGN_22" localSheetId="5">SCDBPTASN2!$X$104</definedName>
    <definedName name="SCDBPTASN2_013BEGN_23" localSheetId="5">SCDBPTASN2!$Y$104</definedName>
    <definedName name="SCDBPTASN2_013BEGN_24" localSheetId="5">SCDBPTASN2!$Z$104</definedName>
    <definedName name="SCDBPTASN2_013BEGN_25" localSheetId="5">SCDBPTASN2!$AA$104</definedName>
    <definedName name="SCDBPTASN2_013BEGN_3" localSheetId="5">SCDBPTASN2!$E$104</definedName>
    <definedName name="SCDBPTASN2_013BEGN_4" localSheetId="5">SCDBPTASN2!$F$104</definedName>
    <definedName name="SCDBPTASN2_013BEGN_5" localSheetId="5">SCDBPTASN2!$G$104</definedName>
    <definedName name="SCDBPTASN2_013BEGN_6" localSheetId="5">SCDBPTASN2!$H$104</definedName>
    <definedName name="SCDBPTASN2_013BEGN_7" localSheetId="5">SCDBPTASN2!$I$104</definedName>
    <definedName name="SCDBPTASN2_013BEGN_8" localSheetId="5">SCDBPTASN2!$J$104</definedName>
    <definedName name="SCDBPTASN2_013BEGN_9" localSheetId="5">SCDBPTASN2!$K$104</definedName>
    <definedName name="SCDBPTASN2_013ENDI_10" localSheetId="5">SCDBPTASN2!$L$106</definedName>
    <definedName name="SCDBPTASN2_013ENDI_11" localSheetId="5">SCDBPTASN2!$M$106</definedName>
    <definedName name="SCDBPTASN2_013ENDI_12" localSheetId="5">SCDBPTASN2!$N$106</definedName>
    <definedName name="SCDBPTASN2_013ENDI_13" localSheetId="5">SCDBPTASN2!$O$106</definedName>
    <definedName name="SCDBPTASN2_013ENDI_14" localSheetId="5">SCDBPTASN2!$P$106</definedName>
    <definedName name="SCDBPTASN2_013ENDI_15" localSheetId="5">SCDBPTASN2!$Q$106</definedName>
    <definedName name="SCDBPTASN2_013ENDI_16" localSheetId="5">SCDBPTASN2!$R$106</definedName>
    <definedName name="SCDBPTASN2_013ENDI_17" localSheetId="5">SCDBPTASN2!$S$106</definedName>
    <definedName name="SCDBPTASN2_013ENDI_18" localSheetId="5">SCDBPTASN2!$T$106</definedName>
    <definedName name="SCDBPTASN2_013ENDI_19" localSheetId="5">SCDBPTASN2!$U$106</definedName>
    <definedName name="SCDBPTASN2_013ENDI_2" localSheetId="5">SCDBPTASN2!$D$106</definedName>
    <definedName name="SCDBPTASN2_013ENDI_20" localSheetId="5">SCDBPTASN2!$V$106</definedName>
    <definedName name="SCDBPTASN2_013ENDI_21" localSheetId="5">SCDBPTASN2!$W$106</definedName>
    <definedName name="SCDBPTASN2_013ENDI_22" localSheetId="5">SCDBPTASN2!$X$106</definedName>
    <definedName name="SCDBPTASN2_013ENDI_23" localSheetId="5">SCDBPTASN2!$Y$106</definedName>
    <definedName name="SCDBPTASN2_013ENDI_24" localSheetId="5">SCDBPTASN2!$Z$106</definedName>
    <definedName name="SCDBPTASN2_013ENDI_25" localSheetId="5">SCDBPTASN2!$AA$106</definedName>
    <definedName name="SCDBPTASN2_013ENDI_3" localSheetId="5">SCDBPTASN2!$E$106</definedName>
    <definedName name="SCDBPTASN2_013ENDI_4" localSheetId="5">SCDBPTASN2!$F$106</definedName>
    <definedName name="SCDBPTASN2_013ENDI_5" localSheetId="5">SCDBPTASN2!$G$106</definedName>
    <definedName name="SCDBPTASN2_013ENDI_6" localSheetId="5">SCDBPTASN2!$H$106</definedName>
    <definedName name="SCDBPTASN2_013ENDI_7" localSheetId="5">SCDBPTASN2!$I$106</definedName>
    <definedName name="SCDBPTASN2_013ENDI_8" localSheetId="5">SCDBPTASN2!$J$106</definedName>
    <definedName name="SCDBPTASN2_013ENDI_9" localSheetId="5">SCDBPTASN2!$K$106</definedName>
    <definedName name="SCDBPTASN2_0149999_13" localSheetId="5">SCDBPTASN2!$O$108</definedName>
    <definedName name="SCDBPTASN2_0149999_14" localSheetId="5">SCDBPTASN2!$P$108</definedName>
    <definedName name="SCDBPTASN2_0149999_15" localSheetId="5">SCDBPTASN2!$Q$108</definedName>
    <definedName name="SCDBPTASN2_0149999_16" localSheetId="5">SCDBPTASN2!$R$108</definedName>
    <definedName name="SCDBPTASN2_0149999_17" localSheetId="5">SCDBPTASN2!$S$108</definedName>
    <definedName name="SCDBPTASN2_0149999_19" localSheetId="5">SCDBPTASN2!$U$108</definedName>
    <definedName name="SCDBPTASN2_0149999_20" localSheetId="5">SCDBPTASN2!$V$108</definedName>
    <definedName name="SCDBPTASN2_0149999_21" localSheetId="5">SCDBPTASN2!$W$108</definedName>
    <definedName name="SCDBPTASN2_0149999_22" localSheetId="5">SCDBPTASN2!$X$108</definedName>
    <definedName name="SCDBPTASN2_0149999_23" localSheetId="5">SCDBPTASN2!$Y$108</definedName>
    <definedName name="SCDBPTASN2_0149999_24" localSheetId="5">SCDBPTASN2!$Z$108</definedName>
    <definedName name="SCDBPTASN2_0150000_Range" localSheetId="5">SCDBPTASN2!$C$109:$AA$111</definedName>
    <definedName name="SCDBPTASN2_0159999_13" localSheetId="5">SCDBPTASN2!$O$112</definedName>
    <definedName name="SCDBPTASN2_0159999_14" localSheetId="5">SCDBPTASN2!$P$112</definedName>
    <definedName name="SCDBPTASN2_0159999_15" localSheetId="5">SCDBPTASN2!$Q$112</definedName>
    <definedName name="SCDBPTASN2_0159999_16" localSheetId="5">SCDBPTASN2!$R$112</definedName>
    <definedName name="SCDBPTASN2_0159999_17" localSheetId="5">SCDBPTASN2!$S$112</definedName>
    <definedName name="SCDBPTASN2_0159999_19" localSheetId="5">SCDBPTASN2!$U$112</definedName>
    <definedName name="SCDBPTASN2_0159999_20" localSheetId="5">SCDBPTASN2!$V$112</definedName>
    <definedName name="SCDBPTASN2_0159999_21" localSheetId="5">SCDBPTASN2!$W$112</definedName>
    <definedName name="SCDBPTASN2_0159999_22" localSheetId="5">SCDBPTASN2!$X$112</definedName>
    <definedName name="SCDBPTASN2_0159999_23" localSheetId="5">SCDBPTASN2!$Y$112</definedName>
    <definedName name="SCDBPTASN2_0159999_24" localSheetId="5">SCDBPTASN2!$Z$112</definedName>
    <definedName name="SCDBPTASN2_015BEGN_1" localSheetId="5">SCDBPTASN2!$C$109</definedName>
    <definedName name="SCDBPTASN2_015BEGN_10" localSheetId="5">SCDBPTASN2!$L$109</definedName>
    <definedName name="SCDBPTASN2_015BEGN_11" localSheetId="5">SCDBPTASN2!$M$109</definedName>
    <definedName name="SCDBPTASN2_015BEGN_12" localSheetId="5">SCDBPTASN2!$N$109</definedName>
    <definedName name="SCDBPTASN2_015BEGN_13" localSheetId="5">SCDBPTASN2!$O$109</definedName>
    <definedName name="SCDBPTASN2_015BEGN_14" localSheetId="5">SCDBPTASN2!$P$109</definedName>
    <definedName name="SCDBPTASN2_015BEGN_15" localSheetId="5">SCDBPTASN2!$Q$109</definedName>
    <definedName name="SCDBPTASN2_015BEGN_16" localSheetId="5">SCDBPTASN2!$R$109</definedName>
    <definedName name="SCDBPTASN2_015BEGN_17" localSheetId="5">SCDBPTASN2!$S$109</definedName>
    <definedName name="SCDBPTASN2_015BEGN_18" localSheetId="5">SCDBPTASN2!$T$109</definedName>
    <definedName name="SCDBPTASN2_015BEGN_19" localSheetId="5">SCDBPTASN2!$U$109</definedName>
    <definedName name="SCDBPTASN2_015BEGN_2" localSheetId="5">SCDBPTASN2!$D$109</definedName>
    <definedName name="SCDBPTASN2_015BEGN_20" localSheetId="5">SCDBPTASN2!$V$109</definedName>
    <definedName name="SCDBPTASN2_015BEGN_21" localSheetId="5">SCDBPTASN2!$W$109</definedName>
    <definedName name="SCDBPTASN2_015BEGN_22" localSheetId="5">SCDBPTASN2!$X$109</definedName>
    <definedName name="SCDBPTASN2_015BEGN_23" localSheetId="5">SCDBPTASN2!$Y$109</definedName>
    <definedName name="SCDBPTASN2_015BEGN_24" localSheetId="5">SCDBPTASN2!$Z$109</definedName>
    <definedName name="SCDBPTASN2_015BEGN_25" localSheetId="5">SCDBPTASN2!$AA$109</definedName>
    <definedName name="SCDBPTASN2_015BEGN_3" localSheetId="5">SCDBPTASN2!$E$109</definedName>
    <definedName name="SCDBPTASN2_015BEGN_4" localSheetId="5">SCDBPTASN2!$F$109</definedName>
    <definedName name="SCDBPTASN2_015BEGN_5" localSheetId="5">SCDBPTASN2!$G$109</definedName>
    <definedName name="SCDBPTASN2_015BEGN_6" localSheetId="5">SCDBPTASN2!$H$109</definedName>
    <definedName name="SCDBPTASN2_015BEGN_7" localSheetId="5">SCDBPTASN2!$I$109</definedName>
    <definedName name="SCDBPTASN2_015BEGN_8" localSheetId="5">SCDBPTASN2!$J$109</definedName>
    <definedName name="SCDBPTASN2_015BEGN_9" localSheetId="5">SCDBPTASN2!$K$109</definedName>
    <definedName name="SCDBPTASN2_015ENDI_10" localSheetId="5">SCDBPTASN2!$L$111</definedName>
    <definedName name="SCDBPTASN2_015ENDI_11" localSheetId="5">SCDBPTASN2!$M$111</definedName>
    <definedName name="SCDBPTASN2_015ENDI_12" localSheetId="5">SCDBPTASN2!$N$111</definedName>
    <definedName name="SCDBPTASN2_015ENDI_13" localSheetId="5">SCDBPTASN2!$O$111</definedName>
    <definedName name="SCDBPTASN2_015ENDI_14" localSheetId="5">SCDBPTASN2!$P$111</definedName>
    <definedName name="SCDBPTASN2_015ENDI_15" localSheetId="5">SCDBPTASN2!$Q$111</definedName>
    <definedName name="SCDBPTASN2_015ENDI_16" localSheetId="5">SCDBPTASN2!$R$111</definedName>
    <definedName name="SCDBPTASN2_015ENDI_17" localSheetId="5">SCDBPTASN2!$S$111</definedName>
    <definedName name="SCDBPTASN2_015ENDI_18" localSheetId="5">SCDBPTASN2!$T$111</definedName>
    <definedName name="SCDBPTASN2_015ENDI_19" localSheetId="5">SCDBPTASN2!$U$111</definedName>
    <definedName name="SCDBPTASN2_015ENDI_2" localSheetId="5">SCDBPTASN2!$D$111</definedName>
    <definedName name="SCDBPTASN2_015ENDI_20" localSheetId="5">SCDBPTASN2!$V$111</definedName>
    <definedName name="SCDBPTASN2_015ENDI_21" localSheetId="5">SCDBPTASN2!$W$111</definedName>
    <definedName name="SCDBPTASN2_015ENDI_22" localSheetId="5">SCDBPTASN2!$X$111</definedName>
    <definedName name="SCDBPTASN2_015ENDI_23" localSheetId="5">SCDBPTASN2!$Y$111</definedName>
    <definedName name="SCDBPTASN2_015ENDI_24" localSheetId="5">SCDBPTASN2!$Z$111</definedName>
    <definedName name="SCDBPTASN2_015ENDI_25" localSheetId="5">SCDBPTASN2!$AA$111</definedName>
    <definedName name="SCDBPTASN2_015ENDI_3" localSheetId="5">SCDBPTASN2!$E$111</definedName>
    <definedName name="SCDBPTASN2_015ENDI_4" localSheetId="5">SCDBPTASN2!$F$111</definedName>
    <definedName name="SCDBPTASN2_015ENDI_5" localSheetId="5">SCDBPTASN2!$G$111</definedName>
    <definedName name="SCDBPTASN2_015ENDI_6" localSheetId="5">SCDBPTASN2!$H$111</definedName>
    <definedName name="SCDBPTASN2_015ENDI_7" localSheetId="5">SCDBPTASN2!$I$111</definedName>
    <definedName name="SCDBPTASN2_015ENDI_8" localSheetId="5">SCDBPTASN2!$J$111</definedName>
    <definedName name="SCDBPTASN2_015ENDI_9" localSheetId="5">SCDBPTASN2!$K$111</definedName>
    <definedName name="SCDBPTASN2_0160000_Range" localSheetId="5">SCDBPTASN2!$C$113:$AA$115</definedName>
    <definedName name="SCDBPTASN2_0169999_13" localSheetId="5">SCDBPTASN2!$O$116</definedName>
    <definedName name="SCDBPTASN2_0169999_14" localSheetId="5">SCDBPTASN2!$P$116</definedName>
    <definedName name="SCDBPTASN2_0169999_15" localSheetId="5">SCDBPTASN2!$Q$116</definedName>
    <definedName name="SCDBPTASN2_0169999_16" localSheetId="5">SCDBPTASN2!$R$116</definedName>
    <definedName name="SCDBPTASN2_0169999_17" localSheetId="5">SCDBPTASN2!$S$116</definedName>
    <definedName name="SCDBPTASN2_0169999_19" localSheetId="5">SCDBPTASN2!$U$116</definedName>
    <definedName name="SCDBPTASN2_0169999_20" localSheetId="5">SCDBPTASN2!$V$116</definedName>
    <definedName name="SCDBPTASN2_0169999_21" localSheetId="5">SCDBPTASN2!$W$116</definedName>
    <definedName name="SCDBPTASN2_0169999_22" localSheetId="5">SCDBPTASN2!$X$116</definedName>
    <definedName name="SCDBPTASN2_0169999_23" localSheetId="5">SCDBPTASN2!$Y$116</definedName>
    <definedName name="SCDBPTASN2_0169999_24" localSheetId="5">SCDBPTASN2!$Z$116</definedName>
    <definedName name="SCDBPTASN2_016BEGN_1" localSheetId="5">SCDBPTASN2!$C$113</definedName>
    <definedName name="SCDBPTASN2_016BEGN_10" localSheetId="5">SCDBPTASN2!$L$113</definedName>
    <definedName name="SCDBPTASN2_016BEGN_11" localSheetId="5">SCDBPTASN2!$M$113</definedName>
    <definedName name="SCDBPTASN2_016BEGN_12" localSheetId="5">SCDBPTASN2!$N$113</definedName>
    <definedName name="SCDBPTASN2_016BEGN_13" localSheetId="5">SCDBPTASN2!$O$113</definedName>
    <definedName name="SCDBPTASN2_016BEGN_14" localSheetId="5">SCDBPTASN2!$P$113</definedName>
    <definedName name="SCDBPTASN2_016BEGN_15" localSheetId="5">SCDBPTASN2!$Q$113</definedName>
    <definedName name="SCDBPTASN2_016BEGN_16" localSheetId="5">SCDBPTASN2!$R$113</definedName>
    <definedName name="SCDBPTASN2_016BEGN_17" localSheetId="5">SCDBPTASN2!$S$113</definedName>
    <definedName name="SCDBPTASN2_016BEGN_18" localSheetId="5">SCDBPTASN2!$T$113</definedName>
    <definedName name="SCDBPTASN2_016BEGN_19" localSheetId="5">SCDBPTASN2!$U$113</definedName>
    <definedName name="SCDBPTASN2_016BEGN_2" localSheetId="5">SCDBPTASN2!$D$113</definedName>
    <definedName name="SCDBPTASN2_016BEGN_20" localSheetId="5">SCDBPTASN2!$V$113</definedName>
    <definedName name="SCDBPTASN2_016BEGN_21" localSheetId="5">SCDBPTASN2!$W$113</definedName>
    <definedName name="SCDBPTASN2_016BEGN_22" localSheetId="5">SCDBPTASN2!$X$113</definedName>
    <definedName name="SCDBPTASN2_016BEGN_23" localSheetId="5">SCDBPTASN2!$Y$113</definedName>
    <definedName name="SCDBPTASN2_016BEGN_24" localSheetId="5">SCDBPTASN2!$Z$113</definedName>
    <definedName name="SCDBPTASN2_016BEGN_25" localSheetId="5">SCDBPTASN2!$AA$113</definedName>
    <definedName name="SCDBPTASN2_016BEGN_3" localSheetId="5">SCDBPTASN2!$E$113</definedName>
    <definedName name="SCDBPTASN2_016BEGN_4" localSheetId="5">SCDBPTASN2!$F$113</definedName>
    <definedName name="SCDBPTASN2_016BEGN_5" localSheetId="5">SCDBPTASN2!$G$113</definedName>
    <definedName name="SCDBPTASN2_016BEGN_6" localSheetId="5">SCDBPTASN2!$H$113</definedName>
    <definedName name="SCDBPTASN2_016BEGN_7" localSheetId="5">SCDBPTASN2!$I$113</definedName>
    <definedName name="SCDBPTASN2_016BEGN_8" localSheetId="5">SCDBPTASN2!$J$113</definedName>
    <definedName name="SCDBPTASN2_016BEGN_9" localSheetId="5">SCDBPTASN2!$K$113</definedName>
    <definedName name="SCDBPTASN2_016ENDI_10" localSheetId="5">SCDBPTASN2!$L$115</definedName>
    <definedName name="SCDBPTASN2_016ENDI_11" localSheetId="5">SCDBPTASN2!$M$115</definedName>
    <definedName name="SCDBPTASN2_016ENDI_12" localSheetId="5">SCDBPTASN2!$N$115</definedName>
    <definedName name="SCDBPTASN2_016ENDI_13" localSheetId="5">SCDBPTASN2!$O$115</definedName>
    <definedName name="SCDBPTASN2_016ENDI_14" localSheetId="5">SCDBPTASN2!$P$115</definedName>
    <definedName name="SCDBPTASN2_016ENDI_15" localSheetId="5">SCDBPTASN2!$Q$115</definedName>
    <definedName name="SCDBPTASN2_016ENDI_16" localSheetId="5">SCDBPTASN2!$R$115</definedName>
    <definedName name="SCDBPTASN2_016ENDI_17" localSheetId="5">SCDBPTASN2!$S$115</definedName>
    <definedName name="SCDBPTASN2_016ENDI_18" localSheetId="5">SCDBPTASN2!$T$115</definedName>
    <definedName name="SCDBPTASN2_016ENDI_19" localSheetId="5">SCDBPTASN2!$U$115</definedName>
    <definedName name="SCDBPTASN2_016ENDI_2" localSheetId="5">SCDBPTASN2!$D$115</definedName>
    <definedName name="SCDBPTASN2_016ENDI_20" localSheetId="5">SCDBPTASN2!$V$115</definedName>
    <definedName name="SCDBPTASN2_016ENDI_21" localSheetId="5">SCDBPTASN2!$W$115</definedName>
    <definedName name="SCDBPTASN2_016ENDI_22" localSheetId="5">SCDBPTASN2!$X$115</definedName>
    <definedName name="SCDBPTASN2_016ENDI_23" localSheetId="5">SCDBPTASN2!$Y$115</definedName>
    <definedName name="SCDBPTASN2_016ENDI_24" localSheetId="5">SCDBPTASN2!$Z$115</definedName>
    <definedName name="SCDBPTASN2_016ENDI_25" localSheetId="5">SCDBPTASN2!$AA$115</definedName>
    <definedName name="SCDBPTASN2_016ENDI_3" localSheetId="5">SCDBPTASN2!$E$115</definedName>
    <definedName name="SCDBPTASN2_016ENDI_4" localSheetId="5">SCDBPTASN2!$F$115</definedName>
    <definedName name="SCDBPTASN2_016ENDI_5" localSheetId="5">SCDBPTASN2!$G$115</definedName>
    <definedName name="SCDBPTASN2_016ENDI_6" localSheetId="5">SCDBPTASN2!$H$115</definedName>
    <definedName name="SCDBPTASN2_016ENDI_7" localSheetId="5">SCDBPTASN2!$I$115</definedName>
    <definedName name="SCDBPTASN2_016ENDI_8" localSheetId="5">SCDBPTASN2!$J$115</definedName>
    <definedName name="SCDBPTASN2_016ENDI_9" localSheetId="5">SCDBPTASN2!$K$115</definedName>
    <definedName name="SCDBPTASN2_0170000_Range" localSheetId="5">SCDBPTASN2!$C$117:$AA$119</definedName>
    <definedName name="SCDBPTASN2_0179999_13" localSheetId="5">SCDBPTASN2!$O$120</definedName>
    <definedName name="SCDBPTASN2_0179999_14" localSheetId="5">SCDBPTASN2!$P$120</definedName>
    <definedName name="SCDBPTASN2_0179999_15" localSheetId="5">SCDBPTASN2!$Q$120</definedName>
    <definedName name="SCDBPTASN2_0179999_16" localSheetId="5">SCDBPTASN2!$R$120</definedName>
    <definedName name="SCDBPTASN2_0179999_17" localSheetId="5">SCDBPTASN2!$S$120</definedName>
    <definedName name="SCDBPTASN2_0179999_19" localSheetId="5">SCDBPTASN2!$U$120</definedName>
    <definedName name="SCDBPTASN2_0179999_20" localSheetId="5">SCDBPTASN2!$V$120</definedName>
    <definedName name="SCDBPTASN2_0179999_21" localSheetId="5">SCDBPTASN2!$W$120</definedName>
    <definedName name="SCDBPTASN2_0179999_22" localSheetId="5">SCDBPTASN2!$X$120</definedName>
    <definedName name="SCDBPTASN2_0179999_23" localSheetId="5">SCDBPTASN2!$Y$120</definedName>
    <definedName name="SCDBPTASN2_0179999_24" localSheetId="5">SCDBPTASN2!$Z$120</definedName>
    <definedName name="SCDBPTASN2_017BEGN_1" localSheetId="5">SCDBPTASN2!$C$117</definedName>
    <definedName name="SCDBPTASN2_017BEGN_10" localSheetId="5">SCDBPTASN2!$L$117</definedName>
    <definedName name="SCDBPTASN2_017BEGN_11" localSheetId="5">SCDBPTASN2!$M$117</definedName>
    <definedName name="SCDBPTASN2_017BEGN_12" localSheetId="5">SCDBPTASN2!$N$117</definedName>
    <definedName name="SCDBPTASN2_017BEGN_13" localSheetId="5">SCDBPTASN2!$O$117</definedName>
    <definedName name="SCDBPTASN2_017BEGN_14" localSheetId="5">SCDBPTASN2!$P$117</definedName>
    <definedName name="SCDBPTASN2_017BEGN_15" localSheetId="5">SCDBPTASN2!$Q$117</definedName>
    <definedName name="SCDBPTASN2_017BEGN_16" localSheetId="5">SCDBPTASN2!$R$117</definedName>
    <definedName name="SCDBPTASN2_017BEGN_17" localSheetId="5">SCDBPTASN2!$S$117</definedName>
    <definedName name="SCDBPTASN2_017BEGN_18" localSheetId="5">SCDBPTASN2!$T$117</definedName>
    <definedName name="SCDBPTASN2_017BEGN_19" localSheetId="5">SCDBPTASN2!$U$117</definedName>
    <definedName name="SCDBPTASN2_017BEGN_2" localSheetId="5">SCDBPTASN2!$D$117</definedName>
    <definedName name="SCDBPTASN2_017BEGN_20" localSheetId="5">SCDBPTASN2!$V$117</definedName>
    <definedName name="SCDBPTASN2_017BEGN_21" localSheetId="5">SCDBPTASN2!$W$117</definedName>
    <definedName name="SCDBPTASN2_017BEGN_22" localSheetId="5">SCDBPTASN2!$X$117</definedName>
    <definedName name="SCDBPTASN2_017BEGN_23" localSheetId="5">SCDBPTASN2!$Y$117</definedName>
    <definedName name="SCDBPTASN2_017BEGN_24" localSheetId="5">SCDBPTASN2!$Z$117</definedName>
    <definedName name="SCDBPTASN2_017BEGN_25" localSheetId="5">SCDBPTASN2!$AA$117</definedName>
    <definedName name="SCDBPTASN2_017BEGN_3" localSheetId="5">SCDBPTASN2!$E$117</definedName>
    <definedName name="SCDBPTASN2_017BEGN_4" localSheetId="5">SCDBPTASN2!$F$117</definedName>
    <definedName name="SCDBPTASN2_017BEGN_5" localSheetId="5">SCDBPTASN2!$G$117</definedName>
    <definedName name="SCDBPTASN2_017BEGN_6" localSheetId="5">SCDBPTASN2!$H$117</definedName>
    <definedName name="SCDBPTASN2_017BEGN_7" localSheetId="5">SCDBPTASN2!$I$117</definedName>
    <definedName name="SCDBPTASN2_017BEGN_8" localSheetId="5">SCDBPTASN2!$J$117</definedName>
    <definedName name="SCDBPTASN2_017BEGN_9" localSheetId="5">SCDBPTASN2!$K$117</definedName>
    <definedName name="SCDBPTASN2_017ENDI_10" localSheetId="5">SCDBPTASN2!$L$119</definedName>
    <definedName name="SCDBPTASN2_017ENDI_11" localSheetId="5">SCDBPTASN2!$M$119</definedName>
    <definedName name="SCDBPTASN2_017ENDI_12" localSheetId="5">SCDBPTASN2!$N$119</definedName>
    <definedName name="SCDBPTASN2_017ENDI_13" localSheetId="5">SCDBPTASN2!$O$119</definedName>
    <definedName name="SCDBPTASN2_017ENDI_14" localSheetId="5">SCDBPTASN2!$P$119</definedName>
    <definedName name="SCDBPTASN2_017ENDI_15" localSheetId="5">SCDBPTASN2!$Q$119</definedName>
    <definedName name="SCDBPTASN2_017ENDI_16" localSheetId="5">SCDBPTASN2!$R$119</definedName>
    <definedName name="SCDBPTASN2_017ENDI_17" localSheetId="5">SCDBPTASN2!$S$119</definedName>
    <definedName name="SCDBPTASN2_017ENDI_18" localSheetId="5">SCDBPTASN2!$T$119</definedName>
    <definedName name="SCDBPTASN2_017ENDI_19" localSheetId="5">SCDBPTASN2!$U$119</definedName>
    <definedName name="SCDBPTASN2_017ENDI_2" localSheetId="5">SCDBPTASN2!$D$119</definedName>
    <definedName name="SCDBPTASN2_017ENDI_20" localSheetId="5">SCDBPTASN2!$V$119</definedName>
    <definedName name="SCDBPTASN2_017ENDI_21" localSheetId="5">SCDBPTASN2!$W$119</definedName>
    <definedName name="SCDBPTASN2_017ENDI_22" localSheetId="5">SCDBPTASN2!$X$119</definedName>
    <definedName name="SCDBPTASN2_017ENDI_23" localSheetId="5">SCDBPTASN2!$Y$119</definedName>
    <definedName name="SCDBPTASN2_017ENDI_24" localSheetId="5">SCDBPTASN2!$Z$119</definedName>
    <definedName name="SCDBPTASN2_017ENDI_25" localSheetId="5">SCDBPTASN2!$AA$119</definedName>
    <definedName name="SCDBPTASN2_017ENDI_3" localSheetId="5">SCDBPTASN2!$E$119</definedName>
    <definedName name="SCDBPTASN2_017ENDI_4" localSheetId="5">SCDBPTASN2!$F$119</definedName>
    <definedName name="SCDBPTASN2_017ENDI_5" localSheetId="5">SCDBPTASN2!$G$119</definedName>
    <definedName name="SCDBPTASN2_017ENDI_6" localSheetId="5">SCDBPTASN2!$H$119</definedName>
    <definedName name="SCDBPTASN2_017ENDI_7" localSheetId="5">SCDBPTASN2!$I$119</definedName>
    <definedName name="SCDBPTASN2_017ENDI_8" localSheetId="5">SCDBPTASN2!$J$119</definedName>
    <definedName name="SCDBPTASN2_017ENDI_9" localSheetId="5">SCDBPTASN2!$K$119</definedName>
    <definedName name="SCDBPTASN2_0180000_Range" localSheetId="5">SCDBPTASN2!$C$121:$AA$123</definedName>
    <definedName name="SCDBPTASN2_0189999_13" localSheetId="5">SCDBPTASN2!$O$124</definedName>
    <definedName name="SCDBPTASN2_0189999_14" localSheetId="5">SCDBPTASN2!$P$124</definedName>
    <definedName name="SCDBPTASN2_0189999_15" localSheetId="5">SCDBPTASN2!$Q$124</definedName>
    <definedName name="SCDBPTASN2_0189999_16" localSheetId="5">SCDBPTASN2!$R$124</definedName>
    <definedName name="SCDBPTASN2_0189999_17" localSheetId="5">SCDBPTASN2!$S$124</definedName>
    <definedName name="SCDBPTASN2_0189999_19" localSheetId="5">SCDBPTASN2!$U$124</definedName>
    <definedName name="SCDBPTASN2_0189999_20" localSheetId="5">SCDBPTASN2!$V$124</definedName>
    <definedName name="SCDBPTASN2_0189999_21" localSheetId="5">SCDBPTASN2!$W$124</definedName>
    <definedName name="SCDBPTASN2_0189999_22" localSheetId="5">SCDBPTASN2!$X$124</definedName>
    <definedName name="SCDBPTASN2_0189999_23" localSheetId="5">SCDBPTASN2!$Y$124</definedName>
    <definedName name="SCDBPTASN2_0189999_24" localSheetId="5">SCDBPTASN2!$Z$124</definedName>
    <definedName name="SCDBPTASN2_018BEGN_1" localSheetId="5">SCDBPTASN2!$C$121</definedName>
    <definedName name="SCDBPTASN2_018BEGN_10" localSheetId="5">SCDBPTASN2!$L$121</definedName>
    <definedName name="SCDBPTASN2_018BEGN_11" localSheetId="5">SCDBPTASN2!$M$121</definedName>
    <definedName name="SCDBPTASN2_018BEGN_12" localSheetId="5">SCDBPTASN2!$N$121</definedName>
    <definedName name="SCDBPTASN2_018BEGN_13" localSheetId="5">SCDBPTASN2!$O$121</definedName>
    <definedName name="SCDBPTASN2_018BEGN_14" localSheetId="5">SCDBPTASN2!$P$121</definedName>
    <definedName name="SCDBPTASN2_018BEGN_15" localSheetId="5">SCDBPTASN2!$Q$121</definedName>
    <definedName name="SCDBPTASN2_018BEGN_16" localSheetId="5">SCDBPTASN2!$R$121</definedName>
    <definedName name="SCDBPTASN2_018BEGN_17" localSheetId="5">SCDBPTASN2!$S$121</definedName>
    <definedName name="SCDBPTASN2_018BEGN_18" localSheetId="5">SCDBPTASN2!$T$121</definedName>
    <definedName name="SCDBPTASN2_018BEGN_19" localSheetId="5">SCDBPTASN2!$U$121</definedName>
    <definedName name="SCDBPTASN2_018BEGN_2" localSheetId="5">SCDBPTASN2!$D$121</definedName>
    <definedName name="SCDBPTASN2_018BEGN_20" localSheetId="5">SCDBPTASN2!$V$121</definedName>
    <definedName name="SCDBPTASN2_018BEGN_21" localSheetId="5">SCDBPTASN2!$W$121</definedName>
    <definedName name="SCDBPTASN2_018BEGN_22" localSheetId="5">SCDBPTASN2!$X$121</definedName>
    <definedName name="SCDBPTASN2_018BEGN_23" localSheetId="5">SCDBPTASN2!$Y$121</definedName>
    <definedName name="SCDBPTASN2_018BEGN_24" localSheetId="5">SCDBPTASN2!$Z$121</definedName>
    <definedName name="SCDBPTASN2_018BEGN_25" localSheetId="5">SCDBPTASN2!$AA$121</definedName>
    <definedName name="SCDBPTASN2_018BEGN_3" localSheetId="5">SCDBPTASN2!$E$121</definedName>
    <definedName name="SCDBPTASN2_018BEGN_4" localSheetId="5">SCDBPTASN2!$F$121</definedName>
    <definedName name="SCDBPTASN2_018BEGN_5" localSheetId="5">SCDBPTASN2!$G$121</definedName>
    <definedName name="SCDBPTASN2_018BEGN_6" localSheetId="5">SCDBPTASN2!$H$121</definedName>
    <definedName name="SCDBPTASN2_018BEGN_7" localSheetId="5">SCDBPTASN2!$I$121</definedName>
    <definedName name="SCDBPTASN2_018BEGN_8" localSheetId="5">SCDBPTASN2!$J$121</definedName>
    <definedName name="SCDBPTASN2_018BEGN_9" localSheetId="5">SCDBPTASN2!$K$121</definedName>
    <definedName name="SCDBPTASN2_018ENDI_10" localSheetId="5">SCDBPTASN2!$L$123</definedName>
    <definedName name="SCDBPTASN2_018ENDI_11" localSheetId="5">SCDBPTASN2!$M$123</definedName>
    <definedName name="SCDBPTASN2_018ENDI_12" localSheetId="5">SCDBPTASN2!$N$123</definedName>
    <definedName name="SCDBPTASN2_018ENDI_13" localSheetId="5">SCDBPTASN2!$O$123</definedName>
    <definedName name="SCDBPTASN2_018ENDI_14" localSheetId="5">SCDBPTASN2!$P$123</definedName>
    <definedName name="SCDBPTASN2_018ENDI_15" localSheetId="5">SCDBPTASN2!$Q$123</definedName>
    <definedName name="SCDBPTASN2_018ENDI_16" localSheetId="5">SCDBPTASN2!$R$123</definedName>
    <definedName name="SCDBPTASN2_018ENDI_17" localSheetId="5">SCDBPTASN2!$S$123</definedName>
    <definedName name="SCDBPTASN2_018ENDI_18" localSheetId="5">SCDBPTASN2!$T$123</definedName>
    <definedName name="SCDBPTASN2_018ENDI_19" localSheetId="5">SCDBPTASN2!$U$123</definedName>
    <definedName name="SCDBPTASN2_018ENDI_2" localSheetId="5">SCDBPTASN2!$D$123</definedName>
    <definedName name="SCDBPTASN2_018ENDI_20" localSheetId="5">SCDBPTASN2!$V$123</definedName>
    <definedName name="SCDBPTASN2_018ENDI_21" localSheetId="5">SCDBPTASN2!$W$123</definedName>
    <definedName name="SCDBPTASN2_018ENDI_22" localSheetId="5">SCDBPTASN2!$X$123</definedName>
    <definedName name="SCDBPTASN2_018ENDI_23" localSheetId="5">SCDBPTASN2!$Y$123</definedName>
    <definedName name="SCDBPTASN2_018ENDI_24" localSheetId="5">SCDBPTASN2!$Z$123</definedName>
    <definedName name="SCDBPTASN2_018ENDI_25" localSheetId="5">SCDBPTASN2!$AA$123</definedName>
    <definedName name="SCDBPTASN2_018ENDI_3" localSheetId="5">SCDBPTASN2!$E$123</definedName>
    <definedName name="SCDBPTASN2_018ENDI_4" localSheetId="5">SCDBPTASN2!$F$123</definedName>
    <definedName name="SCDBPTASN2_018ENDI_5" localSheetId="5">SCDBPTASN2!$G$123</definedName>
    <definedName name="SCDBPTASN2_018ENDI_6" localSheetId="5">SCDBPTASN2!$H$123</definedName>
    <definedName name="SCDBPTASN2_018ENDI_7" localSheetId="5">SCDBPTASN2!$I$123</definedName>
    <definedName name="SCDBPTASN2_018ENDI_8" localSheetId="5">SCDBPTASN2!$J$123</definedName>
    <definedName name="SCDBPTASN2_018ENDI_9" localSheetId="5">SCDBPTASN2!$K$123</definedName>
    <definedName name="SCDBPTASN2_0190000_Range" localSheetId="5">SCDBPTASN2!$C$125:$AA$127</definedName>
    <definedName name="SCDBPTASN2_0199999_13" localSheetId="5">SCDBPTASN2!$O$128</definedName>
    <definedName name="SCDBPTASN2_0199999_14" localSheetId="5">SCDBPTASN2!$P$128</definedName>
    <definedName name="SCDBPTASN2_0199999_15" localSheetId="5">SCDBPTASN2!$Q$128</definedName>
    <definedName name="SCDBPTASN2_0199999_16" localSheetId="5">SCDBPTASN2!$R$128</definedName>
    <definedName name="SCDBPTASN2_0199999_17" localSheetId="5">SCDBPTASN2!$S$128</definedName>
    <definedName name="SCDBPTASN2_0199999_19" localSheetId="5">SCDBPTASN2!$U$128</definedName>
    <definedName name="SCDBPTASN2_0199999_20" localSheetId="5">SCDBPTASN2!$V$128</definedName>
    <definedName name="SCDBPTASN2_0199999_21" localSheetId="5">SCDBPTASN2!$W$128</definedName>
    <definedName name="SCDBPTASN2_0199999_22" localSheetId="5">SCDBPTASN2!$X$128</definedName>
    <definedName name="SCDBPTASN2_0199999_23" localSheetId="5">SCDBPTASN2!$Y$128</definedName>
    <definedName name="SCDBPTASN2_0199999_24" localSheetId="5">SCDBPTASN2!$Z$128</definedName>
    <definedName name="SCDBPTASN2_019BEGN_1" localSheetId="5">SCDBPTASN2!$C$125</definedName>
    <definedName name="SCDBPTASN2_019BEGN_10" localSheetId="5">SCDBPTASN2!$L$125</definedName>
    <definedName name="SCDBPTASN2_019BEGN_11" localSheetId="5">SCDBPTASN2!$M$125</definedName>
    <definedName name="SCDBPTASN2_019BEGN_12" localSheetId="5">SCDBPTASN2!$N$125</definedName>
    <definedName name="SCDBPTASN2_019BEGN_13" localSheetId="5">SCDBPTASN2!$O$125</definedName>
    <definedName name="SCDBPTASN2_019BEGN_14" localSheetId="5">SCDBPTASN2!$P$125</definedName>
    <definedName name="SCDBPTASN2_019BEGN_15" localSheetId="5">SCDBPTASN2!$Q$125</definedName>
    <definedName name="SCDBPTASN2_019BEGN_16" localSheetId="5">SCDBPTASN2!$R$125</definedName>
    <definedName name="SCDBPTASN2_019BEGN_17" localSheetId="5">SCDBPTASN2!$S$125</definedName>
    <definedName name="SCDBPTASN2_019BEGN_18" localSheetId="5">SCDBPTASN2!$T$125</definedName>
    <definedName name="SCDBPTASN2_019BEGN_19" localSheetId="5">SCDBPTASN2!$U$125</definedName>
    <definedName name="SCDBPTASN2_019BEGN_2" localSheetId="5">SCDBPTASN2!$D$125</definedName>
    <definedName name="SCDBPTASN2_019BEGN_20" localSheetId="5">SCDBPTASN2!$V$125</definedName>
    <definedName name="SCDBPTASN2_019BEGN_21" localSheetId="5">SCDBPTASN2!$W$125</definedName>
    <definedName name="SCDBPTASN2_019BEGN_22" localSheetId="5">SCDBPTASN2!$X$125</definedName>
    <definedName name="SCDBPTASN2_019BEGN_23" localSheetId="5">SCDBPTASN2!$Y$125</definedName>
    <definedName name="SCDBPTASN2_019BEGN_24" localSheetId="5">SCDBPTASN2!$Z$125</definedName>
    <definedName name="SCDBPTASN2_019BEGN_25" localSheetId="5">SCDBPTASN2!$AA$125</definedName>
    <definedName name="SCDBPTASN2_019BEGN_3" localSheetId="5">SCDBPTASN2!$E$125</definedName>
    <definedName name="SCDBPTASN2_019BEGN_4" localSheetId="5">SCDBPTASN2!$F$125</definedName>
    <definedName name="SCDBPTASN2_019BEGN_5" localSheetId="5">SCDBPTASN2!$G$125</definedName>
    <definedName name="SCDBPTASN2_019BEGN_6" localSheetId="5">SCDBPTASN2!$H$125</definedName>
    <definedName name="SCDBPTASN2_019BEGN_7" localSheetId="5">SCDBPTASN2!$I$125</definedName>
    <definedName name="SCDBPTASN2_019BEGN_8" localSheetId="5">SCDBPTASN2!$J$125</definedName>
    <definedName name="SCDBPTASN2_019BEGN_9" localSheetId="5">SCDBPTASN2!$K$125</definedName>
    <definedName name="SCDBPTASN2_019ENDI_10" localSheetId="5">SCDBPTASN2!$L$127</definedName>
    <definedName name="SCDBPTASN2_019ENDI_11" localSheetId="5">SCDBPTASN2!$M$127</definedName>
    <definedName name="SCDBPTASN2_019ENDI_12" localSheetId="5">SCDBPTASN2!$N$127</definedName>
    <definedName name="SCDBPTASN2_019ENDI_13" localSheetId="5">SCDBPTASN2!$O$127</definedName>
    <definedName name="SCDBPTASN2_019ENDI_14" localSheetId="5">SCDBPTASN2!$P$127</definedName>
    <definedName name="SCDBPTASN2_019ENDI_15" localSheetId="5">SCDBPTASN2!$Q$127</definedName>
    <definedName name="SCDBPTASN2_019ENDI_16" localSheetId="5">SCDBPTASN2!$R$127</definedName>
    <definedName name="SCDBPTASN2_019ENDI_17" localSheetId="5">SCDBPTASN2!$S$127</definedName>
    <definedName name="SCDBPTASN2_019ENDI_18" localSheetId="5">SCDBPTASN2!$T$127</definedName>
    <definedName name="SCDBPTASN2_019ENDI_19" localSheetId="5">SCDBPTASN2!$U$127</definedName>
    <definedName name="SCDBPTASN2_019ENDI_2" localSheetId="5">SCDBPTASN2!$D$127</definedName>
    <definedName name="SCDBPTASN2_019ENDI_20" localSheetId="5">SCDBPTASN2!$V$127</definedName>
    <definedName name="SCDBPTASN2_019ENDI_21" localSheetId="5">SCDBPTASN2!$W$127</definedName>
    <definedName name="SCDBPTASN2_019ENDI_22" localSheetId="5">SCDBPTASN2!$X$127</definedName>
    <definedName name="SCDBPTASN2_019ENDI_23" localSheetId="5">SCDBPTASN2!$Y$127</definedName>
    <definedName name="SCDBPTASN2_019ENDI_24" localSheetId="5">SCDBPTASN2!$Z$127</definedName>
    <definedName name="SCDBPTASN2_019ENDI_25" localSheetId="5">SCDBPTASN2!$AA$127</definedName>
    <definedName name="SCDBPTASN2_019ENDI_3" localSheetId="5">SCDBPTASN2!$E$127</definedName>
    <definedName name="SCDBPTASN2_019ENDI_4" localSheetId="5">SCDBPTASN2!$F$127</definedName>
    <definedName name="SCDBPTASN2_019ENDI_5" localSheetId="5">SCDBPTASN2!$G$127</definedName>
    <definedName name="SCDBPTASN2_019ENDI_6" localSheetId="5">SCDBPTASN2!$H$127</definedName>
    <definedName name="SCDBPTASN2_019ENDI_7" localSheetId="5">SCDBPTASN2!$I$127</definedName>
    <definedName name="SCDBPTASN2_019ENDI_8" localSheetId="5">SCDBPTASN2!$J$127</definedName>
    <definedName name="SCDBPTASN2_019ENDI_9" localSheetId="5">SCDBPTASN2!$K$127</definedName>
    <definedName name="SCDBPTASN2_0200000_Range" localSheetId="5">SCDBPTASN2!$C$129:$AA$131</definedName>
    <definedName name="SCDBPTASN2_0209999_13" localSheetId="5">SCDBPTASN2!$O$132</definedName>
    <definedName name="SCDBPTASN2_0209999_14" localSheetId="5">SCDBPTASN2!$P$132</definedName>
    <definedName name="SCDBPTASN2_0209999_15" localSheetId="5">SCDBPTASN2!$Q$132</definedName>
    <definedName name="SCDBPTASN2_0209999_16" localSheetId="5">SCDBPTASN2!$R$132</definedName>
    <definedName name="SCDBPTASN2_0209999_17" localSheetId="5">SCDBPTASN2!$S$132</definedName>
    <definedName name="SCDBPTASN2_0209999_19" localSheetId="5">SCDBPTASN2!$U$132</definedName>
    <definedName name="SCDBPTASN2_0209999_20" localSheetId="5">SCDBPTASN2!$V$132</definedName>
    <definedName name="SCDBPTASN2_0209999_21" localSheetId="5">SCDBPTASN2!$W$132</definedName>
    <definedName name="SCDBPTASN2_0209999_22" localSheetId="5">SCDBPTASN2!$X$132</definedName>
    <definedName name="SCDBPTASN2_0209999_23" localSheetId="5">SCDBPTASN2!$Y$132</definedName>
    <definedName name="SCDBPTASN2_0209999_24" localSheetId="5">SCDBPTASN2!$Z$132</definedName>
    <definedName name="SCDBPTASN2_020BEGN_1" localSheetId="5">SCDBPTASN2!$C$129</definedName>
    <definedName name="SCDBPTASN2_020BEGN_10" localSheetId="5">SCDBPTASN2!$L$129</definedName>
    <definedName name="SCDBPTASN2_020BEGN_11" localSheetId="5">SCDBPTASN2!$M$129</definedName>
    <definedName name="SCDBPTASN2_020BEGN_12" localSheetId="5">SCDBPTASN2!$N$129</definedName>
    <definedName name="SCDBPTASN2_020BEGN_13" localSheetId="5">SCDBPTASN2!$O$129</definedName>
    <definedName name="SCDBPTASN2_020BEGN_14" localSheetId="5">SCDBPTASN2!$P$129</definedName>
    <definedName name="SCDBPTASN2_020BEGN_15" localSheetId="5">SCDBPTASN2!$Q$129</definedName>
    <definedName name="SCDBPTASN2_020BEGN_16" localSheetId="5">SCDBPTASN2!$R$129</definedName>
    <definedName name="SCDBPTASN2_020BEGN_17" localSheetId="5">SCDBPTASN2!$S$129</definedName>
    <definedName name="SCDBPTASN2_020BEGN_18" localSheetId="5">SCDBPTASN2!$T$129</definedName>
    <definedName name="SCDBPTASN2_020BEGN_19" localSheetId="5">SCDBPTASN2!$U$129</definedName>
    <definedName name="SCDBPTASN2_020BEGN_2" localSheetId="5">SCDBPTASN2!$D$129</definedName>
    <definedName name="SCDBPTASN2_020BEGN_20" localSheetId="5">SCDBPTASN2!$V$129</definedName>
    <definedName name="SCDBPTASN2_020BEGN_21" localSheetId="5">SCDBPTASN2!$W$129</definedName>
    <definedName name="SCDBPTASN2_020BEGN_22" localSheetId="5">SCDBPTASN2!$X$129</definedName>
    <definedName name="SCDBPTASN2_020BEGN_23" localSheetId="5">SCDBPTASN2!$Y$129</definedName>
    <definedName name="SCDBPTASN2_020BEGN_24" localSheetId="5">SCDBPTASN2!$Z$129</definedName>
    <definedName name="SCDBPTASN2_020BEGN_25" localSheetId="5">SCDBPTASN2!$AA$129</definedName>
    <definedName name="SCDBPTASN2_020BEGN_3" localSheetId="5">SCDBPTASN2!$E$129</definedName>
    <definedName name="SCDBPTASN2_020BEGN_4" localSheetId="5">SCDBPTASN2!$F$129</definedName>
    <definedName name="SCDBPTASN2_020BEGN_5" localSheetId="5">SCDBPTASN2!$G$129</definedName>
    <definedName name="SCDBPTASN2_020BEGN_6" localSheetId="5">SCDBPTASN2!$H$129</definedName>
    <definedName name="SCDBPTASN2_020BEGN_7" localSheetId="5">SCDBPTASN2!$I$129</definedName>
    <definedName name="SCDBPTASN2_020BEGN_8" localSheetId="5">SCDBPTASN2!$J$129</definedName>
    <definedName name="SCDBPTASN2_020BEGN_9" localSheetId="5">SCDBPTASN2!$K$129</definedName>
    <definedName name="SCDBPTASN2_020ENDI_10" localSheetId="5">SCDBPTASN2!$L$131</definedName>
    <definedName name="SCDBPTASN2_020ENDI_11" localSheetId="5">SCDBPTASN2!$M$131</definedName>
    <definedName name="SCDBPTASN2_020ENDI_12" localSheetId="5">SCDBPTASN2!$N$131</definedName>
    <definedName name="SCDBPTASN2_020ENDI_13" localSheetId="5">SCDBPTASN2!$O$131</definedName>
    <definedName name="SCDBPTASN2_020ENDI_14" localSheetId="5">SCDBPTASN2!$P$131</definedName>
    <definedName name="SCDBPTASN2_020ENDI_15" localSheetId="5">SCDBPTASN2!$Q$131</definedName>
    <definedName name="SCDBPTASN2_020ENDI_16" localSheetId="5">SCDBPTASN2!$R$131</definedName>
    <definedName name="SCDBPTASN2_020ENDI_17" localSheetId="5">SCDBPTASN2!$S$131</definedName>
    <definedName name="SCDBPTASN2_020ENDI_18" localSheetId="5">SCDBPTASN2!$T$131</definedName>
    <definedName name="SCDBPTASN2_020ENDI_19" localSheetId="5">SCDBPTASN2!$U$131</definedName>
    <definedName name="SCDBPTASN2_020ENDI_2" localSheetId="5">SCDBPTASN2!$D$131</definedName>
    <definedName name="SCDBPTASN2_020ENDI_20" localSheetId="5">SCDBPTASN2!$V$131</definedName>
    <definedName name="SCDBPTASN2_020ENDI_21" localSheetId="5">SCDBPTASN2!$W$131</definedName>
    <definedName name="SCDBPTASN2_020ENDI_22" localSheetId="5">SCDBPTASN2!$X$131</definedName>
    <definedName name="SCDBPTASN2_020ENDI_23" localSheetId="5">SCDBPTASN2!$Y$131</definedName>
    <definedName name="SCDBPTASN2_020ENDI_24" localSheetId="5">SCDBPTASN2!$Z$131</definedName>
    <definedName name="SCDBPTASN2_020ENDI_25" localSheetId="5">SCDBPTASN2!$AA$131</definedName>
    <definedName name="SCDBPTASN2_020ENDI_3" localSheetId="5">SCDBPTASN2!$E$131</definedName>
    <definedName name="SCDBPTASN2_020ENDI_4" localSheetId="5">SCDBPTASN2!$F$131</definedName>
    <definedName name="SCDBPTASN2_020ENDI_5" localSheetId="5">SCDBPTASN2!$G$131</definedName>
    <definedName name="SCDBPTASN2_020ENDI_6" localSheetId="5">SCDBPTASN2!$H$131</definedName>
    <definedName name="SCDBPTASN2_020ENDI_7" localSheetId="5">SCDBPTASN2!$I$131</definedName>
    <definedName name="SCDBPTASN2_020ENDI_8" localSheetId="5">SCDBPTASN2!$J$131</definedName>
    <definedName name="SCDBPTASN2_020ENDI_9" localSheetId="5">SCDBPTASN2!$K$131</definedName>
    <definedName name="SCDBPTASN2_0219999_13" localSheetId="5">SCDBPTASN2!$O$133</definedName>
    <definedName name="SCDBPTASN2_0219999_14" localSheetId="5">SCDBPTASN2!$P$133</definedName>
    <definedName name="SCDBPTASN2_0219999_15" localSheetId="5">SCDBPTASN2!$Q$133</definedName>
    <definedName name="SCDBPTASN2_0219999_16" localSheetId="5">SCDBPTASN2!$R$133</definedName>
    <definedName name="SCDBPTASN2_0219999_17" localSheetId="5">SCDBPTASN2!$S$133</definedName>
    <definedName name="SCDBPTASN2_0219999_19" localSheetId="5">SCDBPTASN2!$U$133</definedName>
    <definedName name="SCDBPTASN2_0219999_20" localSheetId="5">SCDBPTASN2!$V$133</definedName>
    <definedName name="SCDBPTASN2_0219999_21" localSheetId="5">SCDBPTASN2!$W$133</definedName>
    <definedName name="SCDBPTASN2_0219999_22" localSheetId="5">SCDBPTASN2!$X$133</definedName>
    <definedName name="SCDBPTASN2_0219999_23" localSheetId="5">SCDBPTASN2!$Y$133</definedName>
    <definedName name="SCDBPTASN2_0219999_24" localSheetId="5">SCDBPTASN2!$Z$133</definedName>
    <definedName name="SCDBPTASN2_0220000_Range" localSheetId="5">SCDBPTASN2!$C$134:$AA$136</definedName>
    <definedName name="SCDBPTASN2_0229999_13" localSheetId="5">SCDBPTASN2!$O$137</definedName>
    <definedName name="SCDBPTASN2_0229999_14" localSheetId="5">SCDBPTASN2!$P$137</definedName>
    <definedName name="SCDBPTASN2_0229999_15" localSheetId="5">SCDBPTASN2!$Q$137</definedName>
    <definedName name="SCDBPTASN2_0229999_16" localSheetId="5">SCDBPTASN2!$R$137</definedName>
    <definedName name="SCDBPTASN2_0229999_17" localSheetId="5">SCDBPTASN2!$S$137</definedName>
    <definedName name="SCDBPTASN2_0229999_19" localSheetId="5">SCDBPTASN2!$U$137</definedName>
    <definedName name="SCDBPTASN2_0229999_20" localSheetId="5">SCDBPTASN2!$V$137</definedName>
    <definedName name="SCDBPTASN2_0229999_21" localSheetId="5">SCDBPTASN2!$W$137</definedName>
    <definedName name="SCDBPTASN2_0229999_22" localSheetId="5">SCDBPTASN2!$X$137</definedName>
    <definedName name="SCDBPTASN2_0229999_23" localSheetId="5">SCDBPTASN2!$Y$137</definedName>
    <definedName name="SCDBPTASN2_0229999_24" localSheetId="5">SCDBPTASN2!$Z$137</definedName>
    <definedName name="SCDBPTASN2_022BEGN_1" localSheetId="5">SCDBPTASN2!$C$134</definedName>
    <definedName name="SCDBPTASN2_022BEGN_10" localSheetId="5">SCDBPTASN2!$L$134</definedName>
    <definedName name="SCDBPTASN2_022BEGN_11" localSheetId="5">SCDBPTASN2!$M$134</definedName>
    <definedName name="SCDBPTASN2_022BEGN_12" localSheetId="5">SCDBPTASN2!$N$134</definedName>
    <definedName name="SCDBPTASN2_022BEGN_13" localSheetId="5">SCDBPTASN2!$O$134</definedName>
    <definedName name="SCDBPTASN2_022BEGN_14" localSheetId="5">SCDBPTASN2!$P$134</definedName>
    <definedName name="SCDBPTASN2_022BEGN_15" localSheetId="5">SCDBPTASN2!$Q$134</definedName>
    <definedName name="SCDBPTASN2_022BEGN_16" localSheetId="5">SCDBPTASN2!$R$134</definedName>
    <definedName name="SCDBPTASN2_022BEGN_17" localSheetId="5">SCDBPTASN2!$S$134</definedName>
    <definedName name="SCDBPTASN2_022BEGN_18" localSheetId="5">SCDBPTASN2!$T$134</definedName>
    <definedName name="SCDBPTASN2_022BEGN_19" localSheetId="5">SCDBPTASN2!$U$134</definedName>
    <definedName name="SCDBPTASN2_022BEGN_2" localSheetId="5">SCDBPTASN2!$D$134</definedName>
    <definedName name="SCDBPTASN2_022BEGN_20" localSheetId="5">SCDBPTASN2!$V$134</definedName>
    <definedName name="SCDBPTASN2_022BEGN_21" localSheetId="5">SCDBPTASN2!$W$134</definedName>
    <definedName name="SCDBPTASN2_022BEGN_22" localSheetId="5">SCDBPTASN2!$X$134</definedName>
    <definedName name="SCDBPTASN2_022BEGN_23" localSheetId="5">SCDBPTASN2!$Y$134</definedName>
    <definedName name="SCDBPTASN2_022BEGN_24" localSheetId="5">SCDBPTASN2!$Z$134</definedName>
    <definedName name="SCDBPTASN2_022BEGN_25" localSheetId="5">SCDBPTASN2!$AA$134</definedName>
    <definedName name="SCDBPTASN2_022BEGN_3" localSheetId="5">SCDBPTASN2!$E$134</definedName>
    <definedName name="SCDBPTASN2_022BEGN_4" localSheetId="5">SCDBPTASN2!$F$134</definedName>
    <definedName name="SCDBPTASN2_022BEGN_5" localSheetId="5">SCDBPTASN2!$G$134</definedName>
    <definedName name="SCDBPTASN2_022BEGN_6" localSheetId="5">SCDBPTASN2!$H$134</definedName>
    <definedName name="SCDBPTASN2_022BEGN_7" localSheetId="5">SCDBPTASN2!$I$134</definedName>
    <definedName name="SCDBPTASN2_022BEGN_8" localSheetId="5">SCDBPTASN2!$J$134</definedName>
    <definedName name="SCDBPTASN2_022BEGN_9" localSheetId="5">SCDBPTASN2!$K$134</definedName>
    <definedName name="SCDBPTASN2_022ENDI_10" localSheetId="5">SCDBPTASN2!$L$136</definedName>
    <definedName name="SCDBPTASN2_022ENDI_11" localSheetId="5">SCDBPTASN2!$M$136</definedName>
    <definedName name="SCDBPTASN2_022ENDI_12" localSheetId="5">SCDBPTASN2!$N$136</definedName>
    <definedName name="SCDBPTASN2_022ENDI_13" localSheetId="5">SCDBPTASN2!$O$136</definedName>
    <definedName name="SCDBPTASN2_022ENDI_14" localSheetId="5">SCDBPTASN2!$P$136</definedName>
    <definedName name="SCDBPTASN2_022ENDI_15" localSheetId="5">SCDBPTASN2!$Q$136</definedName>
    <definedName name="SCDBPTASN2_022ENDI_16" localSheetId="5">SCDBPTASN2!$R$136</definedName>
    <definedName name="SCDBPTASN2_022ENDI_17" localSheetId="5">SCDBPTASN2!$S$136</definedName>
    <definedName name="SCDBPTASN2_022ENDI_18" localSheetId="5">SCDBPTASN2!$T$136</definedName>
    <definedName name="SCDBPTASN2_022ENDI_19" localSheetId="5">SCDBPTASN2!$U$136</definedName>
    <definedName name="SCDBPTASN2_022ENDI_2" localSheetId="5">SCDBPTASN2!$D$136</definedName>
    <definedName name="SCDBPTASN2_022ENDI_20" localSheetId="5">SCDBPTASN2!$V$136</definedName>
    <definedName name="SCDBPTASN2_022ENDI_21" localSheetId="5">SCDBPTASN2!$W$136</definedName>
    <definedName name="SCDBPTASN2_022ENDI_22" localSheetId="5">SCDBPTASN2!$X$136</definedName>
    <definedName name="SCDBPTASN2_022ENDI_23" localSheetId="5">SCDBPTASN2!$Y$136</definedName>
    <definedName name="SCDBPTASN2_022ENDI_24" localSheetId="5">SCDBPTASN2!$Z$136</definedName>
    <definedName name="SCDBPTASN2_022ENDI_25" localSheetId="5">SCDBPTASN2!$AA$136</definedName>
    <definedName name="SCDBPTASN2_022ENDI_3" localSheetId="5">SCDBPTASN2!$E$136</definedName>
    <definedName name="SCDBPTASN2_022ENDI_4" localSheetId="5">SCDBPTASN2!$F$136</definedName>
    <definedName name="SCDBPTASN2_022ENDI_5" localSheetId="5">SCDBPTASN2!$G$136</definedName>
    <definedName name="SCDBPTASN2_022ENDI_6" localSheetId="5">SCDBPTASN2!$H$136</definedName>
    <definedName name="SCDBPTASN2_022ENDI_7" localSheetId="5">SCDBPTASN2!$I$136</definedName>
    <definedName name="SCDBPTASN2_022ENDI_8" localSheetId="5">SCDBPTASN2!$J$136</definedName>
    <definedName name="SCDBPTASN2_022ENDI_9" localSheetId="5">SCDBPTASN2!$K$136</definedName>
    <definedName name="SCDBPTASN2_0230000_Range" localSheetId="5">SCDBPTASN2!$C$138:$AA$140</definedName>
    <definedName name="SCDBPTASN2_0239999_13" localSheetId="5">SCDBPTASN2!$O$141</definedName>
    <definedName name="SCDBPTASN2_0239999_14" localSheetId="5">SCDBPTASN2!$P$141</definedName>
    <definedName name="SCDBPTASN2_0239999_15" localSheetId="5">SCDBPTASN2!$Q$141</definedName>
    <definedName name="SCDBPTASN2_0239999_16" localSheetId="5">SCDBPTASN2!$R$141</definedName>
    <definedName name="SCDBPTASN2_0239999_17" localSheetId="5">SCDBPTASN2!$S$141</definedName>
    <definedName name="SCDBPTASN2_0239999_19" localSheetId="5">SCDBPTASN2!$U$141</definedName>
    <definedName name="SCDBPTASN2_0239999_20" localSheetId="5">SCDBPTASN2!$V$141</definedName>
    <definedName name="SCDBPTASN2_0239999_21" localSheetId="5">SCDBPTASN2!$W$141</definedName>
    <definedName name="SCDBPTASN2_0239999_22" localSheetId="5">SCDBPTASN2!$X$141</definedName>
    <definedName name="SCDBPTASN2_0239999_23" localSheetId="5">SCDBPTASN2!$Y$141</definedName>
    <definedName name="SCDBPTASN2_0239999_24" localSheetId="5">SCDBPTASN2!$Z$141</definedName>
    <definedName name="SCDBPTASN2_023BEGN_1" localSheetId="5">SCDBPTASN2!$C$138</definedName>
    <definedName name="SCDBPTASN2_023BEGN_10" localSheetId="5">SCDBPTASN2!$L$138</definedName>
    <definedName name="SCDBPTASN2_023BEGN_11" localSheetId="5">SCDBPTASN2!$M$138</definedName>
    <definedName name="SCDBPTASN2_023BEGN_12" localSheetId="5">SCDBPTASN2!$N$138</definedName>
    <definedName name="SCDBPTASN2_023BEGN_13" localSheetId="5">SCDBPTASN2!$O$138</definedName>
    <definedName name="SCDBPTASN2_023BEGN_14" localSheetId="5">SCDBPTASN2!$P$138</definedName>
    <definedName name="SCDBPTASN2_023BEGN_15" localSheetId="5">SCDBPTASN2!$Q$138</definedName>
    <definedName name="SCDBPTASN2_023BEGN_16" localSheetId="5">SCDBPTASN2!$R$138</definedName>
    <definedName name="SCDBPTASN2_023BEGN_17" localSheetId="5">SCDBPTASN2!$S$138</definedName>
    <definedName name="SCDBPTASN2_023BEGN_18" localSheetId="5">SCDBPTASN2!$T$138</definedName>
    <definedName name="SCDBPTASN2_023BEGN_19" localSheetId="5">SCDBPTASN2!$U$138</definedName>
    <definedName name="SCDBPTASN2_023BEGN_2" localSheetId="5">SCDBPTASN2!$D$138</definedName>
    <definedName name="SCDBPTASN2_023BEGN_20" localSheetId="5">SCDBPTASN2!$V$138</definedName>
    <definedName name="SCDBPTASN2_023BEGN_21" localSheetId="5">SCDBPTASN2!$W$138</definedName>
    <definedName name="SCDBPTASN2_023BEGN_22" localSheetId="5">SCDBPTASN2!$X$138</definedName>
    <definedName name="SCDBPTASN2_023BEGN_23" localSheetId="5">SCDBPTASN2!$Y$138</definedName>
    <definedName name="SCDBPTASN2_023BEGN_24" localSheetId="5">SCDBPTASN2!$Z$138</definedName>
    <definedName name="SCDBPTASN2_023BEGN_25" localSheetId="5">SCDBPTASN2!$AA$138</definedName>
    <definedName name="SCDBPTASN2_023BEGN_3" localSheetId="5">SCDBPTASN2!$E$138</definedName>
    <definedName name="SCDBPTASN2_023BEGN_4" localSheetId="5">SCDBPTASN2!$F$138</definedName>
    <definedName name="SCDBPTASN2_023BEGN_5" localSheetId="5">SCDBPTASN2!$G$138</definedName>
    <definedName name="SCDBPTASN2_023BEGN_6" localSheetId="5">SCDBPTASN2!$H$138</definedName>
    <definedName name="SCDBPTASN2_023BEGN_7" localSheetId="5">SCDBPTASN2!$I$138</definedName>
    <definedName name="SCDBPTASN2_023BEGN_8" localSheetId="5">SCDBPTASN2!$J$138</definedName>
    <definedName name="SCDBPTASN2_023BEGN_9" localSheetId="5">SCDBPTASN2!$K$138</definedName>
    <definedName name="SCDBPTASN2_023ENDI_10" localSheetId="5">SCDBPTASN2!$L$140</definedName>
    <definedName name="SCDBPTASN2_023ENDI_11" localSheetId="5">SCDBPTASN2!$M$140</definedName>
    <definedName name="SCDBPTASN2_023ENDI_12" localSheetId="5">SCDBPTASN2!$N$140</definedName>
    <definedName name="SCDBPTASN2_023ENDI_13" localSheetId="5">SCDBPTASN2!$O$140</definedName>
    <definedName name="SCDBPTASN2_023ENDI_14" localSheetId="5">SCDBPTASN2!$P$140</definedName>
    <definedName name="SCDBPTASN2_023ENDI_15" localSheetId="5">SCDBPTASN2!$Q$140</definedName>
    <definedName name="SCDBPTASN2_023ENDI_16" localSheetId="5">SCDBPTASN2!$R$140</definedName>
    <definedName name="SCDBPTASN2_023ENDI_17" localSheetId="5">SCDBPTASN2!$S$140</definedName>
    <definedName name="SCDBPTASN2_023ENDI_18" localSheetId="5">SCDBPTASN2!$T$140</definedName>
    <definedName name="SCDBPTASN2_023ENDI_19" localSheetId="5">SCDBPTASN2!$U$140</definedName>
    <definedName name="SCDBPTASN2_023ENDI_2" localSheetId="5">SCDBPTASN2!$D$140</definedName>
    <definedName name="SCDBPTASN2_023ENDI_20" localSheetId="5">SCDBPTASN2!$V$140</definedName>
    <definedName name="SCDBPTASN2_023ENDI_21" localSheetId="5">SCDBPTASN2!$W$140</definedName>
    <definedName name="SCDBPTASN2_023ENDI_22" localSheetId="5">SCDBPTASN2!$X$140</definedName>
    <definedName name="SCDBPTASN2_023ENDI_23" localSheetId="5">SCDBPTASN2!$Y$140</definedName>
    <definedName name="SCDBPTASN2_023ENDI_24" localSheetId="5">SCDBPTASN2!$Z$140</definedName>
    <definedName name="SCDBPTASN2_023ENDI_25" localSheetId="5">SCDBPTASN2!$AA$140</definedName>
    <definedName name="SCDBPTASN2_023ENDI_3" localSheetId="5">SCDBPTASN2!$E$140</definedName>
    <definedName name="SCDBPTASN2_023ENDI_4" localSheetId="5">SCDBPTASN2!$F$140</definedName>
    <definedName name="SCDBPTASN2_023ENDI_5" localSheetId="5">SCDBPTASN2!$G$140</definedName>
    <definedName name="SCDBPTASN2_023ENDI_6" localSheetId="5">SCDBPTASN2!$H$140</definedName>
    <definedName name="SCDBPTASN2_023ENDI_7" localSheetId="5">SCDBPTASN2!$I$140</definedName>
    <definedName name="SCDBPTASN2_023ENDI_8" localSheetId="5">SCDBPTASN2!$J$140</definedName>
    <definedName name="SCDBPTASN2_023ENDI_9" localSheetId="5">SCDBPTASN2!$K$140</definedName>
    <definedName name="SCDBPTASN2_0240000_Range" localSheetId="5">SCDBPTASN2!$C$142:$AA$144</definedName>
    <definedName name="SCDBPTASN2_0249999_13" localSheetId="5">SCDBPTASN2!$O$145</definedName>
    <definedName name="SCDBPTASN2_0249999_14" localSheetId="5">SCDBPTASN2!$P$145</definedName>
    <definedName name="SCDBPTASN2_0249999_15" localSheetId="5">SCDBPTASN2!$Q$145</definedName>
    <definedName name="SCDBPTASN2_0249999_16" localSheetId="5">SCDBPTASN2!$R$145</definedName>
    <definedName name="SCDBPTASN2_0249999_17" localSheetId="5">SCDBPTASN2!$S$145</definedName>
    <definedName name="SCDBPTASN2_0249999_19" localSheetId="5">SCDBPTASN2!$U$145</definedName>
    <definedName name="SCDBPTASN2_0249999_20" localSheetId="5">SCDBPTASN2!$V$145</definedName>
    <definedName name="SCDBPTASN2_0249999_21" localSheetId="5">SCDBPTASN2!$W$145</definedName>
    <definedName name="SCDBPTASN2_0249999_22" localSheetId="5">SCDBPTASN2!$X$145</definedName>
    <definedName name="SCDBPTASN2_0249999_23" localSheetId="5">SCDBPTASN2!$Y$145</definedName>
    <definedName name="SCDBPTASN2_0249999_24" localSheetId="5">SCDBPTASN2!$Z$145</definedName>
    <definedName name="SCDBPTASN2_024BEGN_1" localSheetId="5">SCDBPTASN2!$C$142</definedName>
    <definedName name="SCDBPTASN2_024BEGN_10" localSheetId="5">SCDBPTASN2!$L$142</definedName>
    <definedName name="SCDBPTASN2_024BEGN_11" localSheetId="5">SCDBPTASN2!$M$142</definedName>
    <definedName name="SCDBPTASN2_024BEGN_12" localSheetId="5">SCDBPTASN2!$N$142</definedName>
    <definedName name="SCDBPTASN2_024BEGN_13" localSheetId="5">SCDBPTASN2!$O$142</definedName>
    <definedName name="SCDBPTASN2_024BEGN_14" localSheetId="5">SCDBPTASN2!$P$142</definedName>
    <definedName name="SCDBPTASN2_024BEGN_15" localSheetId="5">SCDBPTASN2!$Q$142</definedName>
    <definedName name="SCDBPTASN2_024BEGN_16" localSheetId="5">SCDBPTASN2!$R$142</definedName>
    <definedName name="SCDBPTASN2_024BEGN_17" localSheetId="5">SCDBPTASN2!$S$142</definedName>
    <definedName name="SCDBPTASN2_024BEGN_18" localSheetId="5">SCDBPTASN2!$T$142</definedName>
    <definedName name="SCDBPTASN2_024BEGN_19" localSheetId="5">SCDBPTASN2!$U$142</definedName>
    <definedName name="SCDBPTASN2_024BEGN_2" localSheetId="5">SCDBPTASN2!$D$142</definedName>
    <definedName name="SCDBPTASN2_024BEGN_20" localSheetId="5">SCDBPTASN2!$V$142</definedName>
    <definedName name="SCDBPTASN2_024BEGN_21" localSheetId="5">SCDBPTASN2!$W$142</definedName>
    <definedName name="SCDBPTASN2_024BEGN_22" localSheetId="5">SCDBPTASN2!$X$142</definedName>
    <definedName name="SCDBPTASN2_024BEGN_23" localSheetId="5">SCDBPTASN2!$Y$142</definedName>
    <definedName name="SCDBPTASN2_024BEGN_24" localSheetId="5">SCDBPTASN2!$Z$142</definedName>
    <definedName name="SCDBPTASN2_024BEGN_25" localSheetId="5">SCDBPTASN2!$AA$142</definedName>
    <definedName name="SCDBPTASN2_024BEGN_3" localSheetId="5">SCDBPTASN2!$E$142</definedName>
    <definedName name="SCDBPTASN2_024BEGN_4" localSheetId="5">SCDBPTASN2!$F$142</definedName>
    <definedName name="SCDBPTASN2_024BEGN_5" localSheetId="5">SCDBPTASN2!$G$142</definedName>
    <definedName name="SCDBPTASN2_024BEGN_6" localSheetId="5">SCDBPTASN2!$H$142</definedName>
    <definedName name="SCDBPTASN2_024BEGN_7" localSheetId="5">SCDBPTASN2!$I$142</definedName>
    <definedName name="SCDBPTASN2_024BEGN_8" localSheetId="5">SCDBPTASN2!$J$142</definedName>
    <definedName name="SCDBPTASN2_024BEGN_9" localSheetId="5">SCDBPTASN2!$K$142</definedName>
    <definedName name="SCDBPTASN2_024ENDI_10" localSheetId="5">SCDBPTASN2!$L$144</definedName>
    <definedName name="SCDBPTASN2_024ENDI_11" localSheetId="5">SCDBPTASN2!$M$144</definedName>
    <definedName name="SCDBPTASN2_024ENDI_12" localSheetId="5">SCDBPTASN2!$N$144</definedName>
    <definedName name="SCDBPTASN2_024ENDI_13" localSheetId="5">SCDBPTASN2!$O$144</definedName>
    <definedName name="SCDBPTASN2_024ENDI_14" localSheetId="5">SCDBPTASN2!$P$144</definedName>
    <definedName name="SCDBPTASN2_024ENDI_15" localSheetId="5">SCDBPTASN2!$Q$144</definedName>
    <definedName name="SCDBPTASN2_024ENDI_16" localSheetId="5">SCDBPTASN2!$R$144</definedName>
    <definedName name="SCDBPTASN2_024ENDI_17" localSheetId="5">SCDBPTASN2!$S$144</definedName>
    <definedName name="SCDBPTASN2_024ENDI_18" localSheetId="5">SCDBPTASN2!$T$144</definedName>
    <definedName name="SCDBPTASN2_024ENDI_19" localSheetId="5">SCDBPTASN2!$U$144</definedName>
    <definedName name="SCDBPTASN2_024ENDI_2" localSheetId="5">SCDBPTASN2!$D$144</definedName>
    <definedName name="SCDBPTASN2_024ENDI_20" localSheetId="5">SCDBPTASN2!$V$144</definedName>
    <definedName name="SCDBPTASN2_024ENDI_21" localSheetId="5">SCDBPTASN2!$W$144</definedName>
    <definedName name="SCDBPTASN2_024ENDI_22" localSheetId="5">SCDBPTASN2!$X$144</definedName>
    <definedName name="SCDBPTASN2_024ENDI_23" localSheetId="5">SCDBPTASN2!$Y$144</definedName>
    <definedName name="SCDBPTASN2_024ENDI_24" localSheetId="5">SCDBPTASN2!$Z$144</definedName>
    <definedName name="SCDBPTASN2_024ENDI_25" localSheetId="5">SCDBPTASN2!$AA$144</definedName>
    <definedName name="SCDBPTASN2_024ENDI_3" localSheetId="5">SCDBPTASN2!$E$144</definedName>
    <definedName name="SCDBPTASN2_024ENDI_4" localSheetId="5">SCDBPTASN2!$F$144</definedName>
    <definedName name="SCDBPTASN2_024ENDI_5" localSheetId="5">SCDBPTASN2!$G$144</definedName>
    <definedName name="SCDBPTASN2_024ENDI_6" localSheetId="5">SCDBPTASN2!$H$144</definedName>
    <definedName name="SCDBPTASN2_024ENDI_7" localSheetId="5">SCDBPTASN2!$I$144</definedName>
    <definedName name="SCDBPTASN2_024ENDI_8" localSheetId="5">SCDBPTASN2!$J$144</definedName>
    <definedName name="SCDBPTASN2_024ENDI_9" localSheetId="5">SCDBPTASN2!$K$144</definedName>
    <definedName name="SCDBPTASN2_0250000_Range" localSheetId="5">SCDBPTASN2!$C$146:$AA$148</definedName>
    <definedName name="SCDBPTASN2_0259999_13" localSheetId="5">SCDBPTASN2!$O$149</definedName>
    <definedName name="SCDBPTASN2_0259999_14" localSheetId="5">SCDBPTASN2!$P$149</definedName>
    <definedName name="SCDBPTASN2_0259999_15" localSheetId="5">SCDBPTASN2!$Q$149</definedName>
    <definedName name="SCDBPTASN2_0259999_16" localSheetId="5">SCDBPTASN2!$R$149</definedName>
    <definedName name="SCDBPTASN2_0259999_17" localSheetId="5">SCDBPTASN2!$S$149</definedName>
    <definedName name="SCDBPTASN2_0259999_19" localSheetId="5">SCDBPTASN2!$U$149</definedName>
    <definedName name="SCDBPTASN2_0259999_20" localSheetId="5">SCDBPTASN2!$V$149</definedName>
    <definedName name="SCDBPTASN2_0259999_21" localSheetId="5">SCDBPTASN2!$W$149</definedName>
    <definedName name="SCDBPTASN2_0259999_22" localSheetId="5">SCDBPTASN2!$X$149</definedName>
    <definedName name="SCDBPTASN2_0259999_23" localSheetId="5">SCDBPTASN2!$Y$149</definedName>
    <definedName name="SCDBPTASN2_0259999_24" localSheetId="5">SCDBPTASN2!$Z$149</definedName>
    <definedName name="SCDBPTASN2_025BEGN_1" localSheetId="5">SCDBPTASN2!$C$146</definedName>
    <definedName name="SCDBPTASN2_025BEGN_10" localSheetId="5">SCDBPTASN2!$L$146</definedName>
    <definedName name="SCDBPTASN2_025BEGN_11" localSheetId="5">SCDBPTASN2!$M$146</definedName>
    <definedName name="SCDBPTASN2_025BEGN_12" localSheetId="5">SCDBPTASN2!$N$146</definedName>
    <definedName name="SCDBPTASN2_025BEGN_13" localSheetId="5">SCDBPTASN2!$O$146</definedName>
    <definedName name="SCDBPTASN2_025BEGN_14" localSheetId="5">SCDBPTASN2!$P$146</definedName>
    <definedName name="SCDBPTASN2_025BEGN_15" localSheetId="5">SCDBPTASN2!$Q$146</definedName>
    <definedName name="SCDBPTASN2_025BEGN_16" localSheetId="5">SCDBPTASN2!$R$146</definedName>
    <definedName name="SCDBPTASN2_025BEGN_17" localSheetId="5">SCDBPTASN2!$S$146</definedName>
    <definedName name="SCDBPTASN2_025BEGN_18" localSheetId="5">SCDBPTASN2!$T$146</definedName>
    <definedName name="SCDBPTASN2_025BEGN_19" localSheetId="5">SCDBPTASN2!$U$146</definedName>
    <definedName name="SCDBPTASN2_025BEGN_2" localSheetId="5">SCDBPTASN2!$D$146</definedName>
    <definedName name="SCDBPTASN2_025BEGN_20" localSheetId="5">SCDBPTASN2!$V$146</definedName>
    <definedName name="SCDBPTASN2_025BEGN_21" localSheetId="5">SCDBPTASN2!$W$146</definedName>
    <definedName name="SCDBPTASN2_025BEGN_22" localSheetId="5">SCDBPTASN2!$X$146</definedName>
    <definedName name="SCDBPTASN2_025BEGN_23" localSheetId="5">SCDBPTASN2!$Y$146</definedName>
    <definedName name="SCDBPTASN2_025BEGN_24" localSheetId="5">SCDBPTASN2!$Z$146</definedName>
    <definedName name="SCDBPTASN2_025BEGN_25" localSheetId="5">SCDBPTASN2!$AA$146</definedName>
    <definedName name="SCDBPTASN2_025BEGN_3" localSheetId="5">SCDBPTASN2!$E$146</definedName>
    <definedName name="SCDBPTASN2_025BEGN_4" localSheetId="5">SCDBPTASN2!$F$146</definedName>
    <definedName name="SCDBPTASN2_025BEGN_5" localSheetId="5">SCDBPTASN2!$G$146</definedName>
    <definedName name="SCDBPTASN2_025BEGN_6" localSheetId="5">SCDBPTASN2!$H$146</definedName>
    <definedName name="SCDBPTASN2_025BEGN_7" localSheetId="5">SCDBPTASN2!$I$146</definedName>
    <definedName name="SCDBPTASN2_025BEGN_8" localSheetId="5">SCDBPTASN2!$J$146</definedName>
    <definedName name="SCDBPTASN2_025BEGN_9" localSheetId="5">SCDBPTASN2!$K$146</definedName>
    <definedName name="SCDBPTASN2_025ENDI_10" localSheetId="5">SCDBPTASN2!$L$148</definedName>
    <definedName name="SCDBPTASN2_025ENDI_11" localSheetId="5">SCDBPTASN2!$M$148</definedName>
    <definedName name="SCDBPTASN2_025ENDI_12" localSheetId="5">SCDBPTASN2!$N$148</definedName>
    <definedName name="SCDBPTASN2_025ENDI_13" localSheetId="5">SCDBPTASN2!$O$148</definedName>
    <definedName name="SCDBPTASN2_025ENDI_14" localSheetId="5">SCDBPTASN2!$P$148</definedName>
    <definedName name="SCDBPTASN2_025ENDI_15" localSheetId="5">SCDBPTASN2!$Q$148</definedName>
    <definedName name="SCDBPTASN2_025ENDI_16" localSheetId="5">SCDBPTASN2!$R$148</definedName>
    <definedName name="SCDBPTASN2_025ENDI_17" localSheetId="5">SCDBPTASN2!$S$148</definedName>
    <definedName name="SCDBPTASN2_025ENDI_18" localSheetId="5">SCDBPTASN2!$T$148</definedName>
    <definedName name="SCDBPTASN2_025ENDI_19" localSheetId="5">SCDBPTASN2!$U$148</definedName>
    <definedName name="SCDBPTASN2_025ENDI_2" localSheetId="5">SCDBPTASN2!$D$148</definedName>
    <definedName name="SCDBPTASN2_025ENDI_20" localSheetId="5">SCDBPTASN2!$V$148</definedName>
    <definedName name="SCDBPTASN2_025ENDI_21" localSheetId="5">SCDBPTASN2!$W$148</definedName>
    <definedName name="SCDBPTASN2_025ENDI_22" localSheetId="5">SCDBPTASN2!$X$148</definedName>
    <definedName name="SCDBPTASN2_025ENDI_23" localSheetId="5">SCDBPTASN2!$Y$148</definedName>
    <definedName name="SCDBPTASN2_025ENDI_24" localSheetId="5">SCDBPTASN2!$Z$148</definedName>
    <definedName name="SCDBPTASN2_025ENDI_25" localSheetId="5">SCDBPTASN2!$AA$148</definedName>
    <definedName name="SCDBPTASN2_025ENDI_3" localSheetId="5">SCDBPTASN2!$E$148</definedName>
    <definedName name="SCDBPTASN2_025ENDI_4" localSheetId="5">SCDBPTASN2!$F$148</definedName>
    <definedName name="SCDBPTASN2_025ENDI_5" localSheetId="5">SCDBPTASN2!$G$148</definedName>
    <definedName name="SCDBPTASN2_025ENDI_6" localSheetId="5">SCDBPTASN2!$H$148</definedName>
    <definedName name="SCDBPTASN2_025ENDI_7" localSheetId="5">SCDBPTASN2!$I$148</definedName>
    <definedName name="SCDBPTASN2_025ENDI_8" localSheetId="5">SCDBPTASN2!$J$148</definedName>
    <definedName name="SCDBPTASN2_025ENDI_9" localSheetId="5">SCDBPTASN2!$K$148</definedName>
    <definedName name="SCDBPTASN2_0260000_Range" localSheetId="5">SCDBPTASN2!$C$150:$AA$152</definedName>
    <definedName name="SCDBPTASN2_0269999_13" localSheetId="5">SCDBPTASN2!$O$153</definedName>
    <definedName name="SCDBPTASN2_0269999_14" localSheetId="5">SCDBPTASN2!$P$153</definedName>
    <definedName name="SCDBPTASN2_0269999_15" localSheetId="5">SCDBPTASN2!$Q$153</definedName>
    <definedName name="SCDBPTASN2_0269999_16" localSheetId="5">SCDBPTASN2!$R$153</definedName>
    <definedName name="SCDBPTASN2_0269999_17" localSheetId="5">SCDBPTASN2!$S$153</definedName>
    <definedName name="SCDBPTASN2_0269999_19" localSheetId="5">SCDBPTASN2!$U$153</definedName>
    <definedName name="SCDBPTASN2_0269999_20" localSheetId="5">SCDBPTASN2!$V$153</definedName>
    <definedName name="SCDBPTASN2_0269999_21" localSheetId="5">SCDBPTASN2!$W$153</definedName>
    <definedName name="SCDBPTASN2_0269999_22" localSheetId="5">SCDBPTASN2!$X$153</definedName>
    <definedName name="SCDBPTASN2_0269999_23" localSheetId="5">SCDBPTASN2!$Y$153</definedName>
    <definedName name="SCDBPTASN2_0269999_24" localSheetId="5">SCDBPTASN2!$Z$153</definedName>
    <definedName name="SCDBPTASN2_026BEGN_1" localSheetId="5">SCDBPTASN2!$C$150</definedName>
    <definedName name="SCDBPTASN2_026BEGN_10" localSheetId="5">SCDBPTASN2!$L$150</definedName>
    <definedName name="SCDBPTASN2_026BEGN_11" localSheetId="5">SCDBPTASN2!$M$150</definedName>
    <definedName name="SCDBPTASN2_026BEGN_12" localSheetId="5">SCDBPTASN2!$N$150</definedName>
    <definedName name="SCDBPTASN2_026BEGN_13" localSheetId="5">SCDBPTASN2!$O$150</definedName>
    <definedName name="SCDBPTASN2_026BEGN_14" localSheetId="5">SCDBPTASN2!$P$150</definedName>
    <definedName name="SCDBPTASN2_026BEGN_15" localSheetId="5">SCDBPTASN2!$Q$150</definedName>
    <definedName name="SCDBPTASN2_026BEGN_16" localSheetId="5">SCDBPTASN2!$R$150</definedName>
    <definedName name="SCDBPTASN2_026BEGN_17" localSheetId="5">SCDBPTASN2!$S$150</definedName>
    <definedName name="SCDBPTASN2_026BEGN_18" localSheetId="5">SCDBPTASN2!$T$150</definedName>
    <definedName name="SCDBPTASN2_026BEGN_19" localSheetId="5">SCDBPTASN2!$U$150</definedName>
    <definedName name="SCDBPTASN2_026BEGN_2" localSheetId="5">SCDBPTASN2!$D$150</definedName>
    <definedName name="SCDBPTASN2_026BEGN_20" localSheetId="5">SCDBPTASN2!$V$150</definedName>
    <definedName name="SCDBPTASN2_026BEGN_21" localSheetId="5">SCDBPTASN2!$W$150</definedName>
    <definedName name="SCDBPTASN2_026BEGN_22" localSheetId="5">SCDBPTASN2!$X$150</definedName>
    <definedName name="SCDBPTASN2_026BEGN_23" localSheetId="5">SCDBPTASN2!$Y$150</definedName>
    <definedName name="SCDBPTASN2_026BEGN_24" localSheetId="5">SCDBPTASN2!$Z$150</definedName>
    <definedName name="SCDBPTASN2_026BEGN_25" localSheetId="5">SCDBPTASN2!$AA$150</definedName>
    <definedName name="SCDBPTASN2_026BEGN_3" localSheetId="5">SCDBPTASN2!$E$150</definedName>
    <definedName name="SCDBPTASN2_026BEGN_4" localSheetId="5">SCDBPTASN2!$F$150</definedName>
    <definedName name="SCDBPTASN2_026BEGN_5" localSheetId="5">SCDBPTASN2!$G$150</definedName>
    <definedName name="SCDBPTASN2_026BEGN_6" localSheetId="5">SCDBPTASN2!$H$150</definedName>
    <definedName name="SCDBPTASN2_026BEGN_7" localSheetId="5">SCDBPTASN2!$I$150</definedName>
    <definedName name="SCDBPTASN2_026BEGN_8" localSheetId="5">SCDBPTASN2!$J$150</definedName>
    <definedName name="SCDBPTASN2_026BEGN_9" localSheetId="5">SCDBPTASN2!$K$150</definedName>
    <definedName name="SCDBPTASN2_026ENDI_10" localSheetId="5">SCDBPTASN2!$L$152</definedName>
    <definedName name="SCDBPTASN2_026ENDI_11" localSheetId="5">SCDBPTASN2!$M$152</definedName>
    <definedName name="SCDBPTASN2_026ENDI_12" localSheetId="5">SCDBPTASN2!$N$152</definedName>
    <definedName name="SCDBPTASN2_026ENDI_13" localSheetId="5">SCDBPTASN2!$O$152</definedName>
    <definedName name="SCDBPTASN2_026ENDI_14" localSheetId="5">SCDBPTASN2!$P$152</definedName>
    <definedName name="SCDBPTASN2_026ENDI_15" localSheetId="5">SCDBPTASN2!$Q$152</definedName>
    <definedName name="SCDBPTASN2_026ENDI_16" localSheetId="5">SCDBPTASN2!$R$152</definedName>
    <definedName name="SCDBPTASN2_026ENDI_17" localSheetId="5">SCDBPTASN2!$S$152</definedName>
    <definedName name="SCDBPTASN2_026ENDI_18" localSheetId="5">SCDBPTASN2!$T$152</definedName>
    <definedName name="SCDBPTASN2_026ENDI_19" localSheetId="5">SCDBPTASN2!$U$152</definedName>
    <definedName name="SCDBPTASN2_026ENDI_2" localSheetId="5">SCDBPTASN2!$D$152</definedName>
    <definedName name="SCDBPTASN2_026ENDI_20" localSheetId="5">SCDBPTASN2!$V$152</definedName>
    <definedName name="SCDBPTASN2_026ENDI_21" localSheetId="5">SCDBPTASN2!$W$152</definedName>
    <definedName name="SCDBPTASN2_026ENDI_22" localSheetId="5">SCDBPTASN2!$X$152</definedName>
    <definedName name="SCDBPTASN2_026ENDI_23" localSheetId="5">SCDBPTASN2!$Y$152</definedName>
    <definedName name="SCDBPTASN2_026ENDI_24" localSheetId="5">SCDBPTASN2!$Z$152</definedName>
    <definedName name="SCDBPTASN2_026ENDI_25" localSheetId="5">SCDBPTASN2!$AA$152</definedName>
    <definedName name="SCDBPTASN2_026ENDI_3" localSheetId="5">SCDBPTASN2!$E$152</definedName>
    <definedName name="SCDBPTASN2_026ENDI_4" localSheetId="5">SCDBPTASN2!$F$152</definedName>
    <definedName name="SCDBPTASN2_026ENDI_5" localSheetId="5">SCDBPTASN2!$G$152</definedName>
    <definedName name="SCDBPTASN2_026ENDI_6" localSheetId="5">SCDBPTASN2!$H$152</definedName>
    <definedName name="SCDBPTASN2_026ENDI_7" localSheetId="5">SCDBPTASN2!$I$152</definedName>
    <definedName name="SCDBPTASN2_026ENDI_8" localSheetId="5">SCDBPTASN2!$J$152</definedName>
    <definedName name="SCDBPTASN2_026ENDI_9" localSheetId="5">SCDBPTASN2!$K$152</definedName>
    <definedName name="SCDBPTASN2_0270000_Range" localSheetId="5">SCDBPTASN2!$C$154:$AA$156</definedName>
    <definedName name="SCDBPTASN2_0279999_13" localSheetId="5">SCDBPTASN2!$O$157</definedName>
    <definedName name="SCDBPTASN2_0279999_14" localSheetId="5">SCDBPTASN2!$P$157</definedName>
    <definedName name="SCDBPTASN2_0279999_15" localSheetId="5">SCDBPTASN2!$Q$157</definedName>
    <definedName name="SCDBPTASN2_0279999_16" localSheetId="5">SCDBPTASN2!$R$157</definedName>
    <definedName name="SCDBPTASN2_0279999_17" localSheetId="5">SCDBPTASN2!$S$157</definedName>
    <definedName name="SCDBPTASN2_0279999_19" localSheetId="5">SCDBPTASN2!$U$157</definedName>
    <definedName name="SCDBPTASN2_0279999_20" localSheetId="5">SCDBPTASN2!$V$157</definedName>
    <definedName name="SCDBPTASN2_0279999_21" localSheetId="5">SCDBPTASN2!$W$157</definedName>
    <definedName name="SCDBPTASN2_0279999_22" localSheetId="5">SCDBPTASN2!$X$157</definedName>
    <definedName name="SCDBPTASN2_0279999_23" localSheetId="5">SCDBPTASN2!$Y$157</definedName>
    <definedName name="SCDBPTASN2_0279999_24" localSheetId="5">SCDBPTASN2!$Z$157</definedName>
    <definedName name="SCDBPTASN2_027BEGN_1" localSheetId="5">SCDBPTASN2!$C$154</definedName>
    <definedName name="SCDBPTASN2_027BEGN_10" localSheetId="5">SCDBPTASN2!$L$154</definedName>
    <definedName name="SCDBPTASN2_027BEGN_11" localSheetId="5">SCDBPTASN2!$M$154</definedName>
    <definedName name="SCDBPTASN2_027BEGN_12" localSheetId="5">SCDBPTASN2!$N$154</definedName>
    <definedName name="SCDBPTASN2_027BEGN_13" localSheetId="5">SCDBPTASN2!$O$154</definedName>
    <definedName name="SCDBPTASN2_027BEGN_14" localSheetId="5">SCDBPTASN2!$P$154</definedName>
    <definedName name="SCDBPTASN2_027BEGN_15" localSheetId="5">SCDBPTASN2!$Q$154</definedName>
    <definedName name="SCDBPTASN2_027BEGN_16" localSheetId="5">SCDBPTASN2!$R$154</definedName>
    <definedName name="SCDBPTASN2_027BEGN_17" localSheetId="5">SCDBPTASN2!$S$154</definedName>
    <definedName name="SCDBPTASN2_027BEGN_18" localSheetId="5">SCDBPTASN2!$T$154</definedName>
    <definedName name="SCDBPTASN2_027BEGN_19" localSheetId="5">SCDBPTASN2!$U$154</definedName>
    <definedName name="SCDBPTASN2_027BEGN_2" localSheetId="5">SCDBPTASN2!$D$154</definedName>
    <definedName name="SCDBPTASN2_027BEGN_20" localSheetId="5">SCDBPTASN2!$V$154</definedName>
    <definedName name="SCDBPTASN2_027BEGN_21" localSheetId="5">SCDBPTASN2!$W$154</definedName>
    <definedName name="SCDBPTASN2_027BEGN_22" localSheetId="5">SCDBPTASN2!$X$154</definedName>
    <definedName name="SCDBPTASN2_027BEGN_23" localSheetId="5">SCDBPTASN2!$Y$154</definedName>
    <definedName name="SCDBPTASN2_027BEGN_24" localSheetId="5">SCDBPTASN2!$Z$154</definedName>
    <definedName name="SCDBPTASN2_027BEGN_25" localSheetId="5">SCDBPTASN2!$AA$154</definedName>
    <definedName name="SCDBPTASN2_027BEGN_3" localSheetId="5">SCDBPTASN2!$E$154</definedName>
    <definedName name="SCDBPTASN2_027BEGN_4" localSheetId="5">SCDBPTASN2!$F$154</definedName>
    <definedName name="SCDBPTASN2_027BEGN_5" localSheetId="5">SCDBPTASN2!$G$154</definedName>
    <definedName name="SCDBPTASN2_027BEGN_6" localSheetId="5">SCDBPTASN2!$H$154</definedName>
    <definedName name="SCDBPTASN2_027BEGN_7" localSheetId="5">SCDBPTASN2!$I$154</definedName>
    <definedName name="SCDBPTASN2_027BEGN_8" localSheetId="5">SCDBPTASN2!$J$154</definedName>
    <definedName name="SCDBPTASN2_027BEGN_9" localSheetId="5">SCDBPTASN2!$K$154</definedName>
    <definedName name="SCDBPTASN2_027ENDI_10" localSheetId="5">SCDBPTASN2!$L$156</definedName>
    <definedName name="SCDBPTASN2_027ENDI_11" localSheetId="5">SCDBPTASN2!$M$156</definedName>
    <definedName name="SCDBPTASN2_027ENDI_12" localSheetId="5">SCDBPTASN2!$N$156</definedName>
    <definedName name="SCDBPTASN2_027ENDI_13" localSheetId="5">SCDBPTASN2!$O$156</definedName>
    <definedName name="SCDBPTASN2_027ENDI_14" localSheetId="5">SCDBPTASN2!$P$156</definedName>
    <definedName name="SCDBPTASN2_027ENDI_15" localSheetId="5">SCDBPTASN2!$Q$156</definedName>
    <definedName name="SCDBPTASN2_027ENDI_16" localSheetId="5">SCDBPTASN2!$R$156</definedName>
    <definedName name="SCDBPTASN2_027ENDI_17" localSheetId="5">SCDBPTASN2!$S$156</definedName>
    <definedName name="SCDBPTASN2_027ENDI_18" localSheetId="5">SCDBPTASN2!$T$156</definedName>
    <definedName name="SCDBPTASN2_027ENDI_19" localSheetId="5">SCDBPTASN2!$U$156</definedName>
    <definedName name="SCDBPTASN2_027ENDI_2" localSheetId="5">SCDBPTASN2!$D$156</definedName>
    <definedName name="SCDBPTASN2_027ENDI_20" localSheetId="5">SCDBPTASN2!$V$156</definedName>
    <definedName name="SCDBPTASN2_027ENDI_21" localSheetId="5">SCDBPTASN2!$W$156</definedName>
    <definedName name="SCDBPTASN2_027ENDI_22" localSheetId="5">SCDBPTASN2!$X$156</definedName>
    <definedName name="SCDBPTASN2_027ENDI_23" localSheetId="5">SCDBPTASN2!$Y$156</definedName>
    <definedName name="SCDBPTASN2_027ENDI_24" localSheetId="5">SCDBPTASN2!$Z$156</definedName>
    <definedName name="SCDBPTASN2_027ENDI_25" localSheetId="5">SCDBPTASN2!$AA$156</definedName>
    <definedName name="SCDBPTASN2_027ENDI_3" localSheetId="5">SCDBPTASN2!$E$156</definedName>
    <definedName name="SCDBPTASN2_027ENDI_4" localSheetId="5">SCDBPTASN2!$F$156</definedName>
    <definedName name="SCDBPTASN2_027ENDI_5" localSheetId="5">SCDBPTASN2!$G$156</definedName>
    <definedName name="SCDBPTASN2_027ENDI_6" localSheetId="5">SCDBPTASN2!$H$156</definedName>
    <definedName name="SCDBPTASN2_027ENDI_7" localSheetId="5">SCDBPTASN2!$I$156</definedName>
    <definedName name="SCDBPTASN2_027ENDI_8" localSheetId="5">SCDBPTASN2!$J$156</definedName>
    <definedName name="SCDBPTASN2_027ENDI_9" localSheetId="5">SCDBPTASN2!$K$156</definedName>
    <definedName name="SCDBPTASN2_0289999_13" localSheetId="5">SCDBPTASN2!$O$158</definedName>
    <definedName name="SCDBPTASN2_0289999_14" localSheetId="5">SCDBPTASN2!$P$158</definedName>
    <definedName name="SCDBPTASN2_0289999_15" localSheetId="5">SCDBPTASN2!$Q$158</definedName>
    <definedName name="SCDBPTASN2_0289999_16" localSheetId="5">SCDBPTASN2!$R$158</definedName>
    <definedName name="SCDBPTASN2_0289999_17" localSheetId="5">SCDBPTASN2!$S$158</definedName>
    <definedName name="SCDBPTASN2_0289999_19" localSheetId="5">SCDBPTASN2!$U$158</definedName>
    <definedName name="SCDBPTASN2_0289999_20" localSheetId="5">SCDBPTASN2!$V$158</definedName>
    <definedName name="SCDBPTASN2_0289999_21" localSheetId="5">SCDBPTASN2!$W$158</definedName>
    <definedName name="SCDBPTASN2_0289999_22" localSheetId="5">SCDBPTASN2!$X$158</definedName>
    <definedName name="SCDBPTASN2_0289999_23" localSheetId="5">SCDBPTASN2!$Y$158</definedName>
    <definedName name="SCDBPTASN2_0289999_24" localSheetId="5">SCDBPTASN2!$Z$158</definedName>
    <definedName name="SCDBPTASN2_0290000_Range" localSheetId="5">SCDBPTASN2!$C$159:$AA$161</definedName>
    <definedName name="SCDBPTASN2_0299999_13" localSheetId="5">SCDBPTASN2!$O$162</definedName>
    <definedName name="SCDBPTASN2_0299999_14" localSheetId="5">SCDBPTASN2!$P$162</definedName>
    <definedName name="SCDBPTASN2_0299999_15" localSheetId="5">SCDBPTASN2!$Q$162</definedName>
    <definedName name="SCDBPTASN2_0299999_16" localSheetId="5">SCDBPTASN2!$R$162</definedName>
    <definedName name="SCDBPTASN2_0299999_17" localSheetId="5">SCDBPTASN2!$S$162</definedName>
    <definedName name="SCDBPTASN2_0299999_19" localSheetId="5">SCDBPTASN2!$U$162</definedName>
    <definedName name="SCDBPTASN2_0299999_20" localSheetId="5">SCDBPTASN2!$V$162</definedName>
    <definedName name="SCDBPTASN2_0299999_21" localSheetId="5">SCDBPTASN2!$W$162</definedName>
    <definedName name="SCDBPTASN2_0299999_22" localSheetId="5">SCDBPTASN2!$X$162</definedName>
    <definedName name="SCDBPTASN2_0299999_23" localSheetId="5">SCDBPTASN2!$Y$162</definedName>
    <definedName name="SCDBPTASN2_0299999_24" localSheetId="5">SCDBPTASN2!$Z$162</definedName>
    <definedName name="SCDBPTASN2_029BEGN_1" localSheetId="5">SCDBPTASN2!$C$159</definedName>
    <definedName name="SCDBPTASN2_029BEGN_10" localSheetId="5">SCDBPTASN2!$L$159</definedName>
    <definedName name="SCDBPTASN2_029BEGN_11" localSheetId="5">SCDBPTASN2!$M$159</definedName>
    <definedName name="SCDBPTASN2_029BEGN_12" localSheetId="5">SCDBPTASN2!$N$159</definedName>
    <definedName name="SCDBPTASN2_029BEGN_13" localSheetId="5">SCDBPTASN2!$O$159</definedName>
    <definedName name="SCDBPTASN2_029BEGN_14" localSheetId="5">SCDBPTASN2!$P$159</definedName>
    <definedName name="SCDBPTASN2_029BEGN_15" localSheetId="5">SCDBPTASN2!$Q$159</definedName>
    <definedName name="SCDBPTASN2_029BEGN_16" localSheetId="5">SCDBPTASN2!$R$159</definedName>
    <definedName name="SCDBPTASN2_029BEGN_17" localSheetId="5">SCDBPTASN2!$S$159</definedName>
    <definedName name="SCDBPTASN2_029BEGN_18" localSheetId="5">SCDBPTASN2!$T$159</definedName>
    <definedName name="SCDBPTASN2_029BEGN_19" localSheetId="5">SCDBPTASN2!$U$159</definedName>
    <definedName name="SCDBPTASN2_029BEGN_2" localSheetId="5">SCDBPTASN2!$D$159</definedName>
    <definedName name="SCDBPTASN2_029BEGN_20" localSheetId="5">SCDBPTASN2!$V$159</definedName>
    <definedName name="SCDBPTASN2_029BEGN_21" localSheetId="5">SCDBPTASN2!$W$159</definedName>
    <definedName name="SCDBPTASN2_029BEGN_22" localSheetId="5">SCDBPTASN2!$X$159</definedName>
    <definedName name="SCDBPTASN2_029BEGN_23" localSheetId="5">SCDBPTASN2!$Y$159</definedName>
    <definedName name="SCDBPTASN2_029BEGN_24" localSheetId="5">SCDBPTASN2!$Z$159</definedName>
    <definedName name="SCDBPTASN2_029BEGN_25" localSheetId="5">SCDBPTASN2!$AA$159</definedName>
    <definedName name="SCDBPTASN2_029BEGN_3" localSheetId="5">SCDBPTASN2!$E$159</definedName>
    <definedName name="SCDBPTASN2_029BEGN_4" localSheetId="5">SCDBPTASN2!$F$159</definedName>
    <definedName name="SCDBPTASN2_029BEGN_5" localSheetId="5">SCDBPTASN2!$G$159</definedName>
    <definedName name="SCDBPTASN2_029BEGN_6" localSheetId="5">SCDBPTASN2!$H$159</definedName>
    <definedName name="SCDBPTASN2_029BEGN_7" localSheetId="5">SCDBPTASN2!$I$159</definedName>
    <definedName name="SCDBPTASN2_029BEGN_8" localSheetId="5">SCDBPTASN2!$J$159</definedName>
    <definedName name="SCDBPTASN2_029BEGN_9" localSheetId="5">SCDBPTASN2!$K$159</definedName>
    <definedName name="SCDBPTASN2_029ENDI_10" localSheetId="5">SCDBPTASN2!$L$161</definedName>
    <definedName name="SCDBPTASN2_029ENDI_11" localSheetId="5">SCDBPTASN2!$M$161</definedName>
    <definedName name="SCDBPTASN2_029ENDI_12" localSheetId="5">SCDBPTASN2!$N$161</definedName>
    <definedName name="SCDBPTASN2_029ENDI_13" localSheetId="5">SCDBPTASN2!$O$161</definedName>
    <definedName name="SCDBPTASN2_029ENDI_14" localSheetId="5">SCDBPTASN2!$P$161</definedName>
    <definedName name="SCDBPTASN2_029ENDI_15" localSheetId="5">SCDBPTASN2!$Q$161</definedName>
    <definedName name="SCDBPTASN2_029ENDI_16" localSheetId="5">SCDBPTASN2!$R$161</definedName>
    <definedName name="SCDBPTASN2_029ENDI_17" localSheetId="5">SCDBPTASN2!$S$161</definedName>
    <definedName name="SCDBPTASN2_029ENDI_18" localSheetId="5">SCDBPTASN2!$T$161</definedName>
    <definedName name="SCDBPTASN2_029ENDI_19" localSheetId="5">SCDBPTASN2!$U$161</definedName>
    <definedName name="SCDBPTASN2_029ENDI_2" localSheetId="5">SCDBPTASN2!$D$161</definedName>
    <definedName name="SCDBPTASN2_029ENDI_20" localSheetId="5">SCDBPTASN2!$V$161</definedName>
    <definedName name="SCDBPTASN2_029ENDI_21" localSheetId="5">SCDBPTASN2!$W$161</definedName>
    <definedName name="SCDBPTASN2_029ENDI_22" localSheetId="5">SCDBPTASN2!$X$161</definedName>
    <definedName name="SCDBPTASN2_029ENDI_23" localSheetId="5">SCDBPTASN2!$Y$161</definedName>
    <definedName name="SCDBPTASN2_029ENDI_24" localSheetId="5">SCDBPTASN2!$Z$161</definedName>
    <definedName name="SCDBPTASN2_029ENDI_25" localSheetId="5">SCDBPTASN2!$AA$161</definedName>
    <definedName name="SCDBPTASN2_029ENDI_3" localSheetId="5">SCDBPTASN2!$E$161</definedName>
    <definedName name="SCDBPTASN2_029ENDI_4" localSheetId="5">SCDBPTASN2!$F$161</definedName>
    <definedName name="SCDBPTASN2_029ENDI_5" localSheetId="5">SCDBPTASN2!$G$161</definedName>
    <definedName name="SCDBPTASN2_029ENDI_6" localSheetId="5">SCDBPTASN2!$H$161</definedName>
    <definedName name="SCDBPTASN2_029ENDI_7" localSheetId="5">SCDBPTASN2!$I$161</definedName>
    <definedName name="SCDBPTASN2_029ENDI_8" localSheetId="5">SCDBPTASN2!$J$161</definedName>
    <definedName name="SCDBPTASN2_029ENDI_9" localSheetId="5">SCDBPTASN2!$K$161</definedName>
    <definedName name="SCDBPTASN2_0300000_Range" localSheetId="5">SCDBPTASN2!$C$163:$AA$165</definedName>
    <definedName name="SCDBPTASN2_0309999_13" localSheetId="5">SCDBPTASN2!$O$166</definedName>
    <definedName name="SCDBPTASN2_0309999_14" localSheetId="5">SCDBPTASN2!$P$166</definedName>
    <definedName name="SCDBPTASN2_0309999_15" localSheetId="5">SCDBPTASN2!$Q$166</definedName>
    <definedName name="SCDBPTASN2_0309999_16" localSheetId="5">SCDBPTASN2!$R$166</definedName>
    <definedName name="SCDBPTASN2_0309999_17" localSheetId="5">SCDBPTASN2!$S$166</definedName>
    <definedName name="SCDBPTASN2_0309999_19" localSheetId="5">SCDBPTASN2!$U$166</definedName>
    <definedName name="SCDBPTASN2_0309999_20" localSheetId="5">SCDBPTASN2!$V$166</definedName>
    <definedName name="SCDBPTASN2_0309999_21" localSheetId="5">SCDBPTASN2!$W$166</definedName>
    <definedName name="SCDBPTASN2_0309999_22" localSheetId="5">SCDBPTASN2!$X$166</definedName>
    <definedName name="SCDBPTASN2_0309999_23" localSheetId="5">SCDBPTASN2!$Y$166</definedName>
    <definedName name="SCDBPTASN2_0309999_24" localSheetId="5">SCDBPTASN2!$Z$166</definedName>
    <definedName name="SCDBPTASN2_030BEGN_1" localSheetId="5">SCDBPTASN2!$C$163</definedName>
    <definedName name="SCDBPTASN2_030BEGN_10" localSheetId="5">SCDBPTASN2!$L$163</definedName>
    <definedName name="SCDBPTASN2_030BEGN_11" localSheetId="5">SCDBPTASN2!$M$163</definedName>
    <definedName name="SCDBPTASN2_030BEGN_12" localSheetId="5">SCDBPTASN2!$N$163</definedName>
    <definedName name="SCDBPTASN2_030BEGN_13" localSheetId="5">SCDBPTASN2!$O$163</definedName>
    <definedName name="SCDBPTASN2_030BEGN_14" localSheetId="5">SCDBPTASN2!$P$163</definedName>
    <definedName name="SCDBPTASN2_030BEGN_15" localSheetId="5">SCDBPTASN2!$Q$163</definedName>
    <definedName name="SCDBPTASN2_030BEGN_16" localSheetId="5">SCDBPTASN2!$R$163</definedName>
    <definedName name="SCDBPTASN2_030BEGN_17" localSheetId="5">SCDBPTASN2!$S$163</definedName>
    <definedName name="SCDBPTASN2_030BEGN_18" localSheetId="5">SCDBPTASN2!$T$163</definedName>
    <definedName name="SCDBPTASN2_030BEGN_19" localSheetId="5">SCDBPTASN2!$U$163</definedName>
    <definedName name="SCDBPTASN2_030BEGN_2" localSheetId="5">SCDBPTASN2!$D$163</definedName>
    <definedName name="SCDBPTASN2_030BEGN_20" localSheetId="5">SCDBPTASN2!$V$163</definedName>
    <definedName name="SCDBPTASN2_030BEGN_21" localSheetId="5">SCDBPTASN2!$W$163</definedName>
    <definedName name="SCDBPTASN2_030BEGN_22" localSheetId="5">SCDBPTASN2!$X$163</definedName>
    <definedName name="SCDBPTASN2_030BEGN_23" localSheetId="5">SCDBPTASN2!$Y$163</definedName>
    <definedName name="SCDBPTASN2_030BEGN_24" localSheetId="5">SCDBPTASN2!$Z$163</definedName>
    <definedName name="SCDBPTASN2_030BEGN_25" localSheetId="5">SCDBPTASN2!$AA$163</definedName>
    <definedName name="SCDBPTASN2_030BEGN_3" localSheetId="5">SCDBPTASN2!$E$163</definedName>
    <definedName name="SCDBPTASN2_030BEGN_4" localSheetId="5">SCDBPTASN2!$F$163</definedName>
    <definedName name="SCDBPTASN2_030BEGN_5" localSheetId="5">SCDBPTASN2!$G$163</definedName>
    <definedName name="SCDBPTASN2_030BEGN_6" localSheetId="5">SCDBPTASN2!$H$163</definedName>
    <definedName name="SCDBPTASN2_030BEGN_7" localSheetId="5">SCDBPTASN2!$I$163</definedName>
    <definedName name="SCDBPTASN2_030BEGN_8" localSheetId="5">SCDBPTASN2!$J$163</definedName>
    <definedName name="SCDBPTASN2_030BEGN_9" localSheetId="5">SCDBPTASN2!$K$163</definedName>
    <definedName name="SCDBPTASN2_030ENDI_10" localSheetId="5">SCDBPTASN2!$L$165</definedName>
    <definedName name="SCDBPTASN2_030ENDI_11" localSheetId="5">SCDBPTASN2!$M$165</definedName>
    <definedName name="SCDBPTASN2_030ENDI_12" localSheetId="5">SCDBPTASN2!$N$165</definedName>
    <definedName name="SCDBPTASN2_030ENDI_13" localSheetId="5">SCDBPTASN2!$O$165</definedName>
    <definedName name="SCDBPTASN2_030ENDI_14" localSheetId="5">SCDBPTASN2!$P$165</definedName>
    <definedName name="SCDBPTASN2_030ENDI_15" localSheetId="5">SCDBPTASN2!$Q$165</definedName>
    <definedName name="SCDBPTASN2_030ENDI_16" localSheetId="5">SCDBPTASN2!$R$165</definedName>
    <definedName name="SCDBPTASN2_030ENDI_17" localSheetId="5">SCDBPTASN2!$S$165</definedName>
    <definedName name="SCDBPTASN2_030ENDI_18" localSheetId="5">SCDBPTASN2!$T$165</definedName>
    <definedName name="SCDBPTASN2_030ENDI_19" localSheetId="5">SCDBPTASN2!$U$165</definedName>
    <definedName name="SCDBPTASN2_030ENDI_2" localSheetId="5">SCDBPTASN2!$D$165</definedName>
    <definedName name="SCDBPTASN2_030ENDI_20" localSheetId="5">SCDBPTASN2!$V$165</definedName>
    <definedName name="SCDBPTASN2_030ENDI_21" localSheetId="5">SCDBPTASN2!$W$165</definedName>
    <definedName name="SCDBPTASN2_030ENDI_22" localSheetId="5">SCDBPTASN2!$X$165</definedName>
    <definedName name="SCDBPTASN2_030ENDI_23" localSheetId="5">SCDBPTASN2!$Y$165</definedName>
    <definedName name="SCDBPTASN2_030ENDI_24" localSheetId="5">SCDBPTASN2!$Z$165</definedName>
    <definedName name="SCDBPTASN2_030ENDI_25" localSheetId="5">SCDBPTASN2!$AA$165</definedName>
    <definedName name="SCDBPTASN2_030ENDI_3" localSheetId="5">SCDBPTASN2!$E$165</definedName>
    <definedName name="SCDBPTASN2_030ENDI_4" localSheetId="5">SCDBPTASN2!$F$165</definedName>
    <definedName name="SCDBPTASN2_030ENDI_5" localSheetId="5">SCDBPTASN2!$G$165</definedName>
    <definedName name="SCDBPTASN2_030ENDI_6" localSheetId="5">SCDBPTASN2!$H$165</definedName>
    <definedName name="SCDBPTASN2_030ENDI_7" localSheetId="5">SCDBPTASN2!$I$165</definedName>
    <definedName name="SCDBPTASN2_030ENDI_8" localSheetId="5">SCDBPTASN2!$J$165</definedName>
    <definedName name="SCDBPTASN2_030ENDI_9" localSheetId="5">SCDBPTASN2!$K$165</definedName>
    <definedName name="SCDBPTASN2_0310000_Range" localSheetId="5">SCDBPTASN2!$C$167:$AA$169</definedName>
    <definedName name="SCDBPTASN2_0319999_13" localSheetId="5">SCDBPTASN2!$O$170</definedName>
    <definedName name="SCDBPTASN2_0319999_14" localSheetId="5">SCDBPTASN2!$P$170</definedName>
    <definedName name="SCDBPTASN2_0319999_15" localSheetId="5">SCDBPTASN2!$Q$170</definedName>
    <definedName name="SCDBPTASN2_0319999_16" localSheetId="5">SCDBPTASN2!$R$170</definedName>
    <definedName name="SCDBPTASN2_0319999_17" localSheetId="5">SCDBPTASN2!$S$170</definedName>
    <definedName name="SCDBPTASN2_0319999_19" localSheetId="5">SCDBPTASN2!$U$170</definedName>
    <definedName name="SCDBPTASN2_0319999_20" localSheetId="5">SCDBPTASN2!$V$170</definedName>
    <definedName name="SCDBPTASN2_0319999_21" localSheetId="5">SCDBPTASN2!$W$170</definedName>
    <definedName name="SCDBPTASN2_0319999_22" localSheetId="5">SCDBPTASN2!$X$170</definedName>
    <definedName name="SCDBPTASN2_0319999_23" localSheetId="5">SCDBPTASN2!$Y$170</definedName>
    <definedName name="SCDBPTASN2_0319999_24" localSheetId="5">SCDBPTASN2!$Z$170</definedName>
    <definedName name="SCDBPTASN2_031BEGN_1" localSheetId="5">SCDBPTASN2!$C$167</definedName>
    <definedName name="SCDBPTASN2_031BEGN_10" localSheetId="5">SCDBPTASN2!$L$167</definedName>
    <definedName name="SCDBPTASN2_031BEGN_11" localSheetId="5">SCDBPTASN2!$M$167</definedName>
    <definedName name="SCDBPTASN2_031BEGN_12" localSheetId="5">SCDBPTASN2!$N$167</definedName>
    <definedName name="SCDBPTASN2_031BEGN_13" localSheetId="5">SCDBPTASN2!$O$167</definedName>
    <definedName name="SCDBPTASN2_031BEGN_14" localSheetId="5">SCDBPTASN2!$P$167</definedName>
    <definedName name="SCDBPTASN2_031BEGN_15" localSheetId="5">SCDBPTASN2!$Q$167</definedName>
    <definedName name="SCDBPTASN2_031BEGN_16" localSheetId="5">SCDBPTASN2!$R$167</definedName>
    <definedName name="SCDBPTASN2_031BEGN_17" localSheetId="5">SCDBPTASN2!$S$167</definedName>
    <definedName name="SCDBPTASN2_031BEGN_18" localSheetId="5">SCDBPTASN2!$T$167</definedName>
    <definedName name="SCDBPTASN2_031BEGN_19" localSheetId="5">SCDBPTASN2!$U$167</definedName>
    <definedName name="SCDBPTASN2_031BEGN_2" localSheetId="5">SCDBPTASN2!$D$167</definedName>
    <definedName name="SCDBPTASN2_031BEGN_20" localSheetId="5">SCDBPTASN2!$V$167</definedName>
    <definedName name="SCDBPTASN2_031BEGN_21" localSheetId="5">SCDBPTASN2!$W$167</definedName>
    <definedName name="SCDBPTASN2_031BEGN_22" localSheetId="5">SCDBPTASN2!$X$167</definedName>
    <definedName name="SCDBPTASN2_031BEGN_23" localSheetId="5">SCDBPTASN2!$Y$167</definedName>
    <definedName name="SCDBPTASN2_031BEGN_24" localSheetId="5">SCDBPTASN2!$Z$167</definedName>
    <definedName name="SCDBPTASN2_031BEGN_25" localSheetId="5">SCDBPTASN2!$AA$167</definedName>
    <definedName name="SCDBPTASN2_031BEGN_3" localSheetId="5">SCDBPTASN2!$E$167</definedName>
    <definedName name="SCDBPTASN2_031BEGN_4" localSheetId="5">SCDBPTASN2!$F$167</definedName>
    <definedName name="SCDBPTASN2_031BEGN_5" localSheetId="5">SCDBPTASN2!$G$167</definedName>
    <definedName name="SCDBPTASN2_031BEGN_6" localSheetId="5">SCDBPTASN2!$H$167</definedName>
    <definedName name="SCDBPTASN2_031BEGN_7" localSheetId="5">SCDBPTASN2!$I$167</definedName>
    <definedName name="SCDBPTASN2_031BEGN_8" localSheetId="5">SCDBPTASN2!$J$167</definedName>
    <definedName name="SCDBPTASN2_031BEGN_9" localSheetId="5">SCDBPTASN2!$K$167</definedName>
    <definedName name="SCDBPTASN2_031ENDI_10" localSheetId="5">SCDBPTASN2!$L$169</definedName>
    <definedName name="SCDBPTASN2_031ENDI_11" localSheetId="5">SCDBPTASN2!$M$169</definedName>
    <definedName name="SCDBPTASN2_031ENDI_12" localSheetId="5">SCDBPTASN2!$N$169</definedName>
    <definedName name="SCDBPTASN2_031ENDI_13" localSheetId="5">SCDBPTASN2!$O$169</definedName>
    <definedName name="SCDBPTASN2_031ENDI_14" localSheetId="5">SCDBPTASN2!$P$169</definedName>
    <definedName name="SCDBPTASN2_031ENDI_15" localSheetId="5">SCDBPTASN2!$Q$169</definedName>
    <definedName name="SCDBPTASN2_031ENDI_16" localSheetId="5">SCDBPTASN2!$R$169</definedName>
    <definedName name="SCDBPTASN2_031ENDI_17" localSheetId="5">SCDBPTASN2!$S$169</definedName>
    <definedName name="SCDBPTASN2_031ENDI_18" localSheetId="5">SCDBPTASN2!$T$169</definedName>
    <definedName name="SCDBPTASN2_031ENDI_19" localSheetId="5">SCDBPTASN2!$U$169</definedName>
    <definedName name="SCDBPTASN2_031ENDI_2" localSheetId="5">SCDBPTASN2!$D$169</definedName>
    <definedName name="SCDBPTASN2_031ENDI_20" localSheetId="5">SCDBPTASN2!$V$169</definedName>
    <definedName name="SCDBPTASN2_031ENDI_21" localSheetId="5">SCDBPTASN2!$W$169</definedName>
    <definedName name="SCDBPTASN2_031ENDI_22" localSheetId="5">SCDBPTASN2!$X$169</definedName>
    <definedName name="SCDBPTASN2_031ENDI_23" localSheetId="5">SCDBPTASN2!$Y$169</definedName>
    <definedName name="SCDBPTASN2_031ENDI_24" localSheetId="5">SCDBPTASN2!$Z$169</definedName>
    <definedName name="SCDBPTASN2_031ENDI_25" localSheetId="5">SCDBPTASN2!$AA$169</definedName>
    <definedName name="SCDBPTASN2_031ENDI_3" localSheetId="5">SCDBPTASN2!$E$169</definedName>
    <definedName name="SCDBPTASN2_031ENDI_4" localSheetId="5">SCDBPTASN2!$F$169</definedName>
    <definedName name="SCDBPTASN2_031ENDI_5" localSheetId="5">SCDBPTASN2!$G$169</definedName>
    <definedName name="SCDBPTASN2_031ENDI_6" localSheetId="5">SCDBPTASN2!$H$169</definedName>
    <definedName name="SCDBPTASN2_031ENDI_7" localSheetId="5">SCDBPTASN2!$I$169</definedName>
    <definedName name="SCDBPTASN2_031ENDI_8" localSheetId="5">SCDBPTASN2!$J$169</definedName>
    <definedName name="SCDBPTASN2_031ENDI_9" localSheetId="5">SCDBPTASN2!$K$169</definedName>
    <definedName name="SCDBPTASN2_0320000_Range" localSheetId="5">SCDBPTASN2!$C$171:$AA$173</definedName>
    <definedName name="SCDBPTASN2_0329999_13" localSheetId="5">SCDBPTASN2!$O$174</definedName>
    <definedName name="SCDBPTASN2_0329999_14" localSheetId="5">SCDBPTASN2!$P$174</definedName>
    <definedName name="SCDBPTASN2_0329999_15" localSheetId="5">SCDBPTASN2!$Q$174</definedName>
    <definedName name="SCDBPTASN2_0329999_16" localSheetId="5">SCDBPTASN2!$R$174</definedName>
    <definedName name="SCDBPTASN2_0329999_17" localSheetId="5">SCDBPTASN2!$S$174</definedName>
    <definedName name="SCDBPTASN2_0329999_19" localSheetId="5">SCDBPTASN2!$U$174</definedName>
    <definedName name="SCDBPTASN2_0329999_20" localSheetId="5">SCDBPTASN2!$V$174</definedName>
    <definedName name="SCDBPTASN2_0329999_21" localSheetId="5">SCDBPTASN2!$W$174</definedName>
    <definedName name="SCDBPTASN2_0329999_22" localSheetId="5">SCDBPTASN2!$X$174</definedName>
    <definedName name="SCDBPTASN2_0329999_23" localSheetId="5">SCDBPTASN2!$Y$174</definedName>
    <definedName name="SCDBPTASN2_0329999_24" localSheetId="5">SCDBPTASN2!$Z$174</definedName>
    <definedName name="SCDBPTASN2_032BEGN_1" localSheetId="5">SCDBPTASN2!$C$171</definedName>
    <definedName name="SCDBPTASN2_032BEGN_10" localSheetId="5">SCDBPTASN2!$L$171</definedName>
    <definedName name="SCDBPTASN2_032BEGN_11" localSheetId="5">SCDBPTASN2!$M$171</definedName>
    <definedName name="SCDBPTASN2_032BEGN_12" localSheetId="5">SCDBPTASN2!$N$171</definedName>
    <definedName name="SCDBPTASN2_032BEGN_13" localSheetId="5">SCDBPTASN2!$O$171</definedName>
    <definedName name="SCDBPTASN2_032BEGN_14" localSheetId="5">SCDBPTASN2!$P$171</definedName>
    <definedName name="SCDBPTASN2_032BEGN_15" localSheetId="5">SCDBPTASN2!$Q$171</definedName>
    <definedName name="SCDBPTASN2_032BEGN_16" localSheetId="5">SCDBPTASN2!$R$171</definedName>
    <definedName name="SCDBPTASN2_032BEGN_17" localSheetId="5">SCDBPTASN2!$S$171</definedName>
    <definedName name="SCDBPTASN2_032BEGN_18" localSheetId="5">SCDBPTASN2!$T$171</definedName>
    <definedName name="SCDBPTASN2_032BEGN_19" localSheetId="5">SCDBPTASN2!$U$171</definedName>
    <definedName name="SCDBPTASN2_032BEGN_2" localSheetId="5">SCDBPTASN2!$D$171</definedName>
    <definedName name="SCDBPTASN2_032BEGN_20" localSheetId="5">SCDBPTASN2!$V$171</definedName>
    <definedName name="SCDBPTASN2_032BEGN_21" localSheetId="5">SCDBPTASN2!$W$171</definedName>
    <definedName name="SCDBPTASN2_032BEGN_22" localSheetId="5">SCDBPTASN2!$X$171</definedName>
    <definedName name="SCDBPTASN2_032BEGN_23" localSheetId="5">SCDBPTASN2!$Y$171</definedName>
    <definedName name="SCDBPTASN2_032BEGN_24" localSheetId="5">SCDBPTASN2!$Z$171</definedName>
    <definedName name="SCDBPTASN2_032BEGN_25" localSheetId="5">SCDBPTASN2!$AA$171</definedName>
    <definedName name="SCDBPTASN2_032BEGN_3" localSheetId="5">SCDBPTASN2!$E$171</definedName>
    <definedName name="SCDBPTASN2_032BEGN_4" localSheetId="5">SCDBPTASN2!$F$171</definedName>
    <definedName name="SCDBPTASN2_032BEGN_5" localSheetId="5">SCDBPTASN2!$G$171</definedName>
    <definedName name="SCDBPTASN2_032BEGN_6" localSheetId="5">SCDBPTASN2!$H$171</definedName>
    <definedName name="SCDBPTASN2_032BEGN_7" localSheetId="5">SCDBPTASN2!$I$171</definedName>
    <definedName name="SCDBPTASN2_032BEGN_8" localSheetId="5">SCDBPTASN2!$J$171</definedName>
    <definedName name="SCDBPTASN2_032BEGN_9" localSheetId="5">SCDBPTASN2!$K$171</definedName>
    <definedName name="SCDBPTASN2_032ENDI_10" localSheetId="5">SCDBPTASN2!$L$173</definedName>
    <definedName name="SCDBPTASN2_032ENDI_11" localSheetId="5">SCDBPTASN2!$M$173</definedName>
    <definedName name="SCDBPTASN2_032ENDI_12" localSheetId="5">SCDBPTASN2!$N$173</definedName>
    <definedName name="SCDBPTASN2_032ENDI_13" localSheetId="5">SCDBPTASN2!$O$173</definedName>
    <definedName name="SCDBPTASN2_032ENDI_14" localSheetId="5">SCDBPTASN2!$P$173</definedName>
    <definedName name="SCDBPTASN2_032ENDI_15" localSheetId="5">SCDBPTASN2!$Q$173</definedName>
    <definedName name="SCDBPTASN2_032ENDI_16" localSheetId="5">SCDBPTASN2!$R$173</definedName>
    <definedName name="SCDBPTASN2_032ENDI_17" localSheetId="5">SCDBPTASN2!$S$173</definedName>
    <definedName name="SCDBPTASN2_032ENDI_18" localSheetId="5">SCDBPTASN2!$T$173</definedName>
    <definedName name="SCDBPTASN2_032ENDI_19" localSheetId="5">SCDBPTASN2!$U$173</definedName>
    <definedName name="SCDBPTASN2_032ENDI_2" localSheetId="5">SCDBPTASN2!$D$173</definedName>
    <definedName name="SCDBPTASN2_032ENDI_20" localSheetId="5">SCDBPTASN2!$V$173</definedName>
    <definedName name="SCDBPTASN2_032ENDI_21" localSheetId="5">SCDBPTASN2!$W$173</definedName>
    <definedName name="SCDBPTASN2_032ENDI_22" localSheetId="5">SCDBPTASN2!$X$173</definedName>
    <definedName name="SCDBPTASN2_032ENDI_23" localSheetId="5">SCDBPTASN2!$Y$173</definedName>
    <definedName name="SCDBPTASN2_032ENDI_24" localSheetId="5">SCDBPTASN2!$Z$173</definedName>
    <definedName name="SCDBPTASN2_032ENDI_25" localSheetId="5">SCDBPTASN2!$AA$173</definedName>
    <definedName name="SCDBPTASN2_032ENDI_3" localSheetId="5">SCDBPTASN2!$E$173</definedName>
    <definedName name="SCDBPTASN2_032ENDI_4" localSheetId="5">SCDBPTASN2!$F$173</definedName>
    <definedName name="SCDBPTASN2_032ENDI_5" localSheetId="5">SCDBPTASN2!$G$173</definedName>
    <definedName name="SCDBPTASN2_032ENDI_6" localSheetId="5">SCDBPTASN2!$H$173</definedName>
    <definedName name="SCDBPTASN2_032ENDI_7" localSheetId="5">SCDBPTASN2!$I$173</definedName>
    <definedName name="SCDBPTASN2_032ENDI_8" localSheetId="5">SCDBPTASN2!$J$173</definedName>
    <definedName name="SCDBPTASN2_032ENDI_9" localSheetId="5">SCDBPTASN2!$K$173</definedName>
    <definedName name="SCDBPTASN2_0330000_Range" localSheetId="5">SCDBPTASN2!$C$175:$AA$177</definedName>
    <definedName name="SCDBPTASN2_0339999_13" localSheetId="5">SCDBPTASN2!$O$178</definedName>
    <definedName name="SCDBPTASN2_0339999_14" localSheetId="5">SCDBPTASN2!$P$178</definedName>
    <definedName name="SCDBPTASN2_0339999_15" localSheetId="5">SCDBPTASN2!$Q$178</definedName>
    <definedName name="SCDBPTASN2_0339999_16" localSheetId="5">SCDBPTASN2!$R$178</definedName>
    <definedName name="SCDBPTASN2_0339999_17" localSheetId="5">SCDBPTASN2!$S$178</definedName>
    <definedName name="SCDBPTASN2_0339999_19" localSheetId="5">SCDBPTASN2!$U$178</definedName>
    <definedName name="SCDBPTASN2_0339999_20" localSheetId="5">SCDBPTASN2!$V$178</definedName>
    <definedName name="SCDBPTASN2_0339999_21" localSheetId="5">SCDBPTASN2!$W$178</definedName>
    <definedName name="SCDBPTASN2_0339999_22" localSheetId="5">SCDBPTASN2!$X$178</definedName>
    <definedName name="SCDBPTASN2_0339999_23" localSheetId="5">SCDBPTASN2!$Y$178</definedName>
    <definedName name="SCDBPTASN2_0339999_24" localSheetId="5">SCDBPTASN2!$Z$178</definedName>
    <definedName name="SCDBPTASN2_033BEGN_1" localSheetId="5">SCDBPTASN2!$C$175</definedName>
    <definedName name="SCDBPTASN2_033BEGN_10" localSheetId="5">SCDBPTASN2!$L$175</definedName>
    <definedName name="SCDBPTASN2_033BEGN_11" localSheetId="5">SCDBPTASN2!$M$175</definedName>
    <definedName name="SCDBPTASN2_033BEGN_12" localSheetId="5">SCDBPTASN2!$N$175</definedName>
    <definedName name="SCDBPTASN2_033BEGN_13" localSheetId="5">SCDBPTASN2!$O$175</definedName>
    <definedName name="SCDBPTASN2_033BEGN_14" localSheetId="5">SCDBPTASN2!$P$175</definedName>
    <definedName name="SCDBPTASN2_033BEGN_15" localSheetId="5">SCDBPTASN2!$Q$175</definedName>
    <definedName name="SCDBPTASN2_033BEGN_16" localSheetId="5">SCDBPTASN2!$R$175</definedName>
    <definedName name="SCDBPTASN2_033BEGN_17" localSheetId="5">SCDBPTASN2!$S$175</definedName>
    <definedName name="SCDBPTASN2_033BEGN_18" localSheetId="5">SCDBPTASN2!$T$175</definedName>
    <definedName name="SCDBPTASN2_033BEGN_19" localSheetId="5">SCDBPTASN2!$U$175</definedName>
    <definedName name="SCDBPTASN2_033BEGN_2" localSheetId="5">SCDBPTASN2!$D$175</definedName>
    <definedName name="SCDBPTASN2_033BEGN_20" localSheetId="5">SCDBPTASN2!$V$175</definedName>
    <definedName name="SCDBPTASN2_033BEGN_21" localSheetId="5">SCDBPTASN2!$W$175</definedName>
    <definedName name="SCDBPTASN2_033BEGN_22" localSheetId="5">SCDBPTASN2!$X$175</definedName>
    <definedName name="SCDBPTASN2_033BEGN_23" localSheetId="5">SCDBPTASN2!$Y$175</definedName>
    <definedName name="SCDBPTASN2_033BEGN_24" localSheetId="5">SCDBPTASN2!$Z$175</definedName>
    <definedName name="SCDBPTASN2_033BEGN_25" localSheetId="5">SCDBPTASN2!$AA$175</definedName>
    <definedName name="SCDBPTASN2_033BEGN_3" localSheetId="5">SCDBPTASN2!$E$175</definedName>
    <definedName name="SCDBPTASN2_033BEGN_4" localSheetId="5">SCDBPTASN2!$F$175</definedName>
    <definedName name="SCDBPTASN2_033BEGN_5" localSheetId="5">SCDBPTASN2!$G$175</definedName>
    <definedName name="SCDBPTASN2_033BEGN_6" localSheetId="5">SCDBPTASN2!$H$175</definedName>
    <definedName name="SCDBPTASN2_033BEGN_7" localSheetId="5">SCDBPTASN2!$I$175</definedName>
    <definedName name="SCDBPTASN2_033BEGN_8" localSheetId="5">SCDBPTASN2!$J$175</definedName>
    <definedName name="SCDBPTASN2_033BEGN_9" localSheetId="5">SCDBPTASN2!$K$175</definedName>
    <definedName name="SCDBPTASN2_033ENDI_10" localSheetId="5">SCDBPTASN2!$L$177</definedName>
    <definedName name="SCDBPTASN2_033ENDI_11" localSheetId="5">SCDBPTASN2!$M$177</definedName>
    <definedName name="SCDBPTASN2_033ENDI_12" localSheetId="5">SCDBPTASN2!$N$177</definedName>
    <definedName name="SCDBPTASN2_033ENDI_13" localSheetId="5">SCDBPTASN2!$O$177</definedName>
    <definedName name="SCDBPTASN2_033ENDI_14" localSheetId="5">SCDBPTASN2!$P$177</definedName>
    <definedName name="SCDBPTASN2_033ENDI_15" localSheetId="5">SCDBPTASN2!$Q$177</definedName>
    <definedName name="SCDBPTASN2_033ENDI_16" localSheetId="5">SCDBPTASN2!$R$177</definedName>
    <definedName name="SCDBPTASN2_033ENDI_17" localSheetId="5">SCDBPTASN2!$S$177</definedName>
    <definedName name="SCDBPTASN2_033ENDI_18" localSheetId="5">SCDBPTASN2!$T$177</definedName>
    <definedName name="SCDBPTASN2_033ENDI_19" localSheetId="5">SCDBPTASN2!$U$177</definedName>
    <definedName name="SCDBPTASN2_033ENDI_2" localSheetId="5">SCDBPTASN2!$D$177</definedName>
    <definedName name="SCDBPTASN2_033ENDI_20" localSheetId="5">SCDBPTASN2!$V$177</definedName>
    <definedName name="SCDBPTASN2_033ENDI_21" localSheetId="5">SCDBPTASN2!$W$177</definedName>
    <definedName name="SCDBPTASN2_033ENDI_22" localSheetId="5">SCDBPTASN2!$X$177</definedName>
    <definedName name="SCDBPTASN2_033ENDI_23" localSheetId="5">SCDBPTASN2!$Y$177</definedName>
    <definedName name="SCDBPTASN2_033ENDI_24" localSheetId="5">SCDBPTASN2!$Z$177</definedName>
    <definedName name="SCDBPTASN2_033ENDI_25" localSheetId="5">SCDBPTASN2!$AA$177</definedName>
    <definedName name="SCDBPTASN2_033ENDI_3" localSheetId="5">SCDBPTASN2!$E$177</definedName>
    <definedName name="SCDBPTASN2_033ENDI_4" localSheetId="5">SCDBPTASN2!$F$177</definedName>
    <definedName name="SCDBPTASN2_033ENDI_5" localSheetId="5">SCDBPTASN2!$G$177</definedName>
    <definedName name="SCDBPTASN2_033ENDI_6" localSheetId="5">SCDBPTASN2!$H$177</definedName>
    <definedName name="SCDBPTASN2_033ENDI_7" localSheetId="5">SCDBPTASN2!$I$177</definedName>
    <definedName name="SCDBPTASN2_033ENDI_8" localSheetId="5">SCDBPTASN2!$J$177</definedName>
    <definedName name="SCDBPTASN2_033ENDI_9" localSheetId="5">SCDBPTASN2!$K$177</definedName>
    <definedName name="SCDBPTASN2_0340000_Range" localSheetId="5">SCDBPTASN2!$C$179:$AA$181</definedName>
    <definedName name="SCDBPTASN2_0349999_13" localSheetId="5">SCDBPTASN2!$O$182</definedName>
    <definedName name="SCDBPTASN2_0349999_14" localSheetId="5">SCDBPTASN2!$P$182</definedName>
    <definedName name="SCDBPTASN2_0349999_15" localSheetId="5">SCDBPTASN2!$Q$182</definedName>
    <definedName name="SCDBPTASN2_0349999_16" localSheetId="5">SCDBPTASN2!$R$182</definedName>
    <definedName name="SCDBPTASN2_0349999_17" localSheetId="5">SCDBPTASN2!$S$182</definedName>
    <definedName name="SCDBPTASN2_0349999_19" localSheetId="5">SCDBPTASN2!$U$182</definedName>
    <definedName name="SCDBPTASN2_0349999_20" localSheetId="5">SCDBPTASN2!$V$182</definedName>
    <definedName name="SCDBPTASN2_0349999_21" localSheetId="5">SCDBPTASN2!$W$182</definedName>
    <definedName name="SCDBPTASN2_0349999_22" localSheetId="5">SCDBPTASN2!$X$182</definedName>
    <definedName name="SCDBPTASN2_0349999_23" localSheetId="5">SCDBPTASN2!$Y$182</definedName>
    <definedName name="SCDBPTASN2_0349999_24" localSheetId="5">SCDBPTASN2!$Z$182</definedName>
    <definedName name="SCDBPTASN2_034BEGN_1" localSheetId="5">SCDBPTASN2!$C$179</definedName>
    <definedName name="SCDBPTASN2_034BEGN_10" localSheetId="5">SCDBPTASN2!$L$179</definedName>
    <definedName name="SCDBPTASN2_034BEGN_11" localSheetId="5">SCDBPTASN2!$M$179</definedName>
    <definedName name="SCDBPTASN2_034BEGN_12" localSheetId="5">SCDBPTASN2!$N$179</definedName>
    <definedName name="SCDBPTASN2_034BEGN_13" localSheetId="5">SCDBPTASN2!$O$179</definedName>
    <definedName name="SCDBPTASN2_034BEGN_14" localSheetId="5">SCDBPTASN2!$P$179</definedName>
    <definedName name="SCDBPTASN2_034BEGN_15" localSheetId="5">SCDBPTASN2!$Q$179</definedName>
    <definedName name="SCDBPTASN2_034BEGN_16" localSheetId="5">SCDBPTASN2!$R$179</definedName>
    <definedName name="SCDBPTASN2_034BEGN_17" localSheetId="5">SCDBPTASN2!$S$179</definedName>
    <definedName name="SCDBPTASN2_034BEGN_18" localSheetId="5">SCDBPTASN2!$T$179</definedName>
    <definedName name="SCDBPTASN2_034BEGN_19" localSheetId="5">SCDBPTASN2!$U$179</definedName>
    <definedName name="SCDBPTASN2_034BEGN_2" localSheetId="5">SCDBPTASN2!$D$179</definedName>
    <definedName name="SCDBPTASN2_034BEGN_20" localSheetId="5">SCDBPTASN2!$V$179</definedName>
    <definedName name="SCDBPTASN2_034BEGN_21" localSheetId="5">SCDBPTASN2!$W$179</definedName>
    <definedName name="SCDBPTASN2_034BEGN_22" localSheetId="5">SCDBPTASN2!$X$179</definedName>
    <definedName name="SCDBPTASN2_034BEGN_23" localSheetId="5">SCDBPTASN2!$Y$179</definedName>
    <definedName name="SCDBPTASN2_034BEGN_24" localSheetId="5">SCDBPTASN2!$Z$179</definedName>
    <definedName name="SCDBPTASN2_034BEGN_25" localSheetId="5">SCDBPTASN2!$AA$179</definedName>
    <definedName name="SCDBPTASN2_034BEGN_3" localSheetId="5">SCDBPTASN2!$E$179</definedName>
    <definedName name="SCDBPTASN2_034BEGN_4" localSheetId="5">SCDBPTASN2!$F$179</definedName>
    <definedName name="SCDBPTASN2_034BEGN_5" localSheetId="5">SCDBPTASN2!$G$179</definedName>
    <definedName name="SCDBPTASN2_034BEGN_6" localSheetId="5">SCDBPTASN2!$H$179</definedName>
    <definedName name="SCDBPTASN2_034BEGN_7" localSheetId="5">SCDBPTASN2!$I$179</definedName>
    <definedName name="SCDBPTASN2_034BEGN_8" localSheetId="5">SCDBPTASN2!$J$179</definedName>
    <definedName name="SCDBPTASN2_034BEGN_9" localSheetId="5">SCDBPTASN2!$K$179</definedName>
    <definedName name="SCDBPTASN2_034ENDI_10" localSheetId="5">SCDBPTASN2!$L$181</definedName>
    <definedName name="SCDBPTASN2_034ENDI_11" localSheetId="5">SCDBPTASN2!$M$181</definedName>
    <definedName name="SCDBPTASN2_034ENDI_12" localSheetId="5">SCDBPTASN2!$N$181</definedName>
    <definedName name="SCDBPTASN2_034ENDI_13" localSheetId="5">SCDBPTASN2!$O$181</definedName>
    <definedName name="SCDBPTASN2_034ENDI_14" localSheetId="5">SCDBPTASN2!$P$181</definedName>
    <definedName name="SCDBPTASN2_034ENDI_15" localSheetId="5">SCDBPTASN2!$Q$181</definedName>
    <definedName name="SCDBPTASN2_034ENDI_16" localSheetId="5">SCDBPTASN2!$R$181</definedName>
    <definedName name="SCDBPTASN2_034ENDI_17" localSheetId="5">SCDBPTASN2!$S$181</definedName>
    <definedName name="SCDBPTASN2_034ENDI_18" localSheetId="5">SCDBPTASN2!$T$181</definedName>
    <definedName name="SCDBPTASN2_034ENDI_19" localSheetId="5">SCDBPTASN2!$U$181</definedName>
    <definedName name="SCDBPTASN2_034ENDI_2" localSheetId="5">SCDBPTASN2!$D$181</definedName>
    <definedName name="SCDBPTASN2_034ENDI_20" localSheetId="5">SCDBPTASN2!$V$181</definedName>
    <definedName name="SCDBPTASN2_034ENDI_21" localSheetId="5">SCDBPTASN2!$W$181</definedName>
    <definedName name="SCDBPTASN2_034ENDI_22" localSheetId="5">SCDBPTASN2!$X$181</definedName>
    <definedName name="SCDBPTASN2_034ENDI_23" localSheetId="5">SCDBPTASN2!$Y$181</definedName>
    <definedName name="SCDBPTASN2_034ENDI_24" localSheetId="5">SCDBPTASN2!$Z$181</definedName>
    <definedName name="SCDBPTASN2_034ENDI_25" localSheetId="5">SCDBPTASN2!$AA$181</definedName>
    <definedName name="SCDBPTASN2_034ENDI_3" localSheetId="5">SCDBPTASN2!$E$181</definedName>
    <definedName name="SCDBPTASN2_034ENDI_4" localSheetId="5">SCDBPTASN2!$F$181</definedName>
    <definedName name="SCDBPTASN2_034ENDI_5" localSheetId="5">SCDBPTASN2!$G$181</definedName>
    <definedName name="SCDBPTASN2_034ENDI_6" localSheetId="5">SCDBPTASN2!$H$181</definedName>
    <definedName name="SCDBPTASN2_034ENDI_7" localSheetId="5">SCDBPTASN2!$I$181</definedName>
    <definedName name="SCDBPTASN2_034ENDI_8" localSheetId="5">SCDBPTASN2!$J$181</definedName>
    <definedName name="SCDBPTASN2_034ENDI_9" localSheetId="5">SCDBPTASN2!$K$181</definedName>
    <definedName name="SCDBPTASN2_0359999_13" localSheetId="5">SCDBPTASN2!$O$183</definedName>
    <definedName name="SCDBPTASN2_0359999_14" localSheetId="5">SCDBPTASN2!$P$183</definedName>
    <definedName name="SCDBPTASN2_0359999_15" localSheetId="5">SCDBPTASN2!$Q$183</definedName>
    <definedName name="SCDBPTASN2_0359999_16" localSheetId="5">SCDBPTASN2!$R$183</definedName>
    <definedName name="SCDBPTASN2_0359999_17" localSheetId="5">SCDBPTASN2!$S$183</definedName>
    <definedName name="SCDBPTASN2_0359999_19" localSheetId="5">SCDBPTASN2!$U$183</definedName>
    <definedName name="SCDBPTASN2_0359999_20" localSheetId="5">SCDBPTASN2!$V$183</definedName>
    <definedName name="SCDBPTASN2_0359999_21" localSheetId="5">SCDBPTASN2!$W$183</definedName>
    <definedName name="SCDBPTASN2_0359999_22" localSheetId="5">SCDBPTASN2!$X$183</definedName>
    <definedName name="SCDBPTASN2_0359999_23" localSheetId="5">SCDBPTASN2!$Y$183</definedName>
    <definedName name="SCDBPTASN2_0359999_24" localSheetId="5">SCDBPTASN2!$Z$183</definedName>
    <definedName name="SCDBPTASN2_0369999_13" localSheetId="5">SCDBPTASN2!$O$184</definedName>
    <definedName name="SCDBPTASN2_0369999_14" localSheetId="5">SCDBPTASN2!$P$184</definedName>
    <definedName name="SCDBPTASN2_0369999_15" localSheetId="5">SCDBPTASN2!$Q$184</definedName>
    <definedName name="SCDBPTASN2_0369999_16" localSheetId="5">SCDBPTASN2!$R$184</definedName>
    <definedName name="SCDBPTASN2_0369999_17" localSheetId="5">SCDBPTASN2!$S$184</definedName>
    <definedName name="SCDBPTASN2_0369999_19" localSheetId="5">SCDBPTASN2!$U$184</definedName>
    <definedName name="SCDBPTASN2_0369999_20" localSheetId="5">SCDBPTASN2!$V$184</definedName>
    <definedName name="SCDBPTASN2_0369999_21" localSheetId="5">SCDBPTASN2!$W$184</definedName>
    <definedName name="SCDBPTASN2_0369999_22" localSheetId="5">SCDBPTASN2!$X$184</definedName>
    <definedName name="SCDBPTASN2_0369999_23" localSheetId="5">SCDBPTASN2!$Y$184</definedName>
    <definedName name="SCDBPTASN2_0369999_24" localSheetId="5">SCDBPTASN2!$Z$184</definedName>
    <definedName name="SCDBPTASN2_0379999_13" localSheetId="5">SCDBPTASN2!$O$185</definedName>
    <definedName name="SCDBPTASN2_0379999_14" localSheetId="5">SCDBPTASN2!$P$185</definedName>
    <definedName name="SCDBPTASN2_0379999_15" localSheetId="5">SCDBPTASN2!$Q$185</definedName>
    <definedName name="SCDBPTASN2_0379999_16" localSheetId="5">SCDBPTASN2!$R$185</definedName>
    <definedName name="SCDBPTASN2_0379999_17" localSheetId="5">SCDBPTASN2!$S$185</definedName>
    <definedName name="SCDBPTASN2_0379999_19" localSheetId="5">SCDBPTASN2!$U$185</definedName>
    <definedName name="SCDBPTASN2_0379999_20" localSheetId="5">SCDBPTASN2!$V$185</definedName>
    <definedName name="SCDBPTASN2_0379999_21" localSheetId="5">SCDBPTASN2!$W$185</definedName>
    <definedName name="SCDBPTASN2_0379999_22" localSheetId="5">SCDBPTASN2!$X$185</definedName>
    <definedName name="SCDBPTASN2_0379999_23" localSheetId="5">SCDBPTASN2!$Y$185</definedName>
    <definedName name="SCDBPTASN2_0379999_24" localSheetId="5">SCDBPTASN2!$Z$185</definedName>
    <definedName name="SCDBPTASN2_0389999_13" localSheetId="5">SCDBPTASN2!$O$186</definedName>
    <definedName name="SCDBPTASN2_0389999_14" localSheetId="5">SCDBPTASN2!$P$186</definedName>
    <definedName name="SCDBPTASN2_0389999_15" localSheetId="5">SCDBPTASN2!$Q$186</definedName>
    <definedName name="SCDBPTASN2_0389999_16" localSheetId="5">SCDBPTASN2!$R$186</definedName>
    <definedName name="SCDBPTASN2_0389999_17" localSheetId="5">SCDBPTASN2!$S$186</definedName>
    <definedName name="SCDBPTASN2_0389999_19" localSheetId="5">SCDBPTASN2!$U$186</definedName>
    <definedName name="SCDBPTASN2_0389999_20" localSheetId="5">SCDBPTASN2!$V$186</definedName>
    <definedName name="SCDBPTASN2_0389999_21" localSheetId="5">SCDBPTASN2!$W$186</definedName>
    <definedName name="SCDBPTASN2_0389999_22" localSheetId="5">SCDBPTASN2!$X$186</definedName>
    <definedName name="SCDBPTASN2_0389999_23" localSheetId="5">SCDBPTASN2!$Y$186</definedName>
    <definedName name="SCDBPTASN2_0389999_24" localSheetId="5">SCDBPTASN2!$Z$186</definedName>
    <definedName name="SCDBPTASN2_0399999_13" localSheetId="5">SCDBPTASN2!$O$187</definedName>
    <definedName name="SCDBPTASN2_0399999_14" localSheetId="5">SCDBPTASN2!$P$187</definedName>
    <definedName name="SCDBPTASN2_0399999_15" localSheetId="5">SCDBPTASN2!$Q$187</definedName>
    <definedName name="SCDBPTASN2_0399999_16" localSheetId="5">SCDBPTASN2!$R$187</definedName>
    <definedName name="SCDBPTASN2_0399999_17" localSheetId="5">SCDBPTASN2!$S$187</definedName>
    <definedName name="SCDBPTASN2_0399999_19" localSheetId="5">SCDBPTASN2!$U$187</definedName>
    <definedName name="SCDBPTASN2_0399999_20" localSheetId="5">SCDBPTASN2!$V$187</definedName>
    <definedName name="SCDBPTASN2_0399999_21" localSheetId="5">SCDBPTASN2!$W$187</definedName>
    <definedName name="SCDBPTASN2_0399999_22" localSheetId="5">SCDBPTASN2!$X$187</definedName>
    <definedName name="SCDBPTASN2_0399999_23" localSheetId="5">SCDBPTASN2!$Y$187</definedName>
    <definedName name="SCDBPTASN2_0399999_24" localSheetId="5">SCDBPTASN2!$Z$187</definedName>
    <definedName name="SCDBPTASN2_0409999_13" localSheetId="5">SCDBPTASN2!$O$188</definedName>
    <definedName name="SCDBPTASN2_0409999_14" localSheetId="5">SCDBPTASN2!$P$188</definedName>
    <definedName name="SCDBPTASN2_0409999_15" localSheetId="5">SCDBPTASN2!$Q$188</definedName>
    <definedName name="SCDBPTASN2_0409999_16" localSheetId="5">SCDBPTASN2!$R$188</definedName>
    <definedName name="SCDBPTASN2_0409999_17" localSheetId="5">SCDBPTASN2!$S$188</definedName>
    <definedName name="SCDBPTASN2_0409999_19" localSheetId="5">SCDBPTASN2!$U$188</definedName>
    <definedName name="SCDBPTASN2_0409999_20" localSheetId="5">SCDBPTASN2!$V$188</definedName>
    <definedName name="SCDBPTASN2_0409999_21" localSheetId="5">SCDBPTASN2!$W$188</definedName>
    <definedName name="SCDBPTASN2_0409999_22" localSheetId="5">SCDBPTASN2!$X$188</definedName>
    <definedName name="SCDBPTASN2_0409999_23" localSheetId="5">SCDBPTASN2!$Y$188</definedName>
    <definedName name="SCDBPTASN2_0409999_24" localSheetId="5">SCDBPTASN2!$Z$188</definedName>
    <definedName name="SCDBPTASN2_0419999_13" localSheetId="5">SCDBPTASN2!$O$189</definedName>
    <definedName name="SCDBPTASN2_0419999_14" localSheetId="5">SCDBPTASN2!$P$189</definedName>
    <definedName name="SCDBPTASN2_0419999_15" localSheetId="5">SCDBPTASN2!$Q$189</definedName>
    <definedName name="SCDBPTASN2_0419999_16" localSheetId="5">SCDBPTASN2!$R$189</definedName>
    <definedName name="SCDBPTASN2_0419999_17" localSheetId="5">SCDBPTASN2!$S$189</definedName>
    <definedName name="SCDBPTASN2_0419999_19" localSheetId="5">SCDBPTASN2!$U$189</definedName>
    <definedName name="SCDBPTASN2_0419999_20" localSheetId="5">SCDBPTASN2!$V$189</definedName>
    <definedName name="SCDBPTASN2_0419999_21" localSheetId="5">SCDBPTASN2!$W$189</definedName>
    <definedName name="SCDBPTASN2_0419999_22" localSheetId="5">SCDBPTASN2!$X$189</definedName>
    <definedName name="SCDBPTASN2_0419999_23" localSheetId="5">SCDBPTASN2!$Y$189</definedName>
    <definedName name="SCDBPTASN2_0419999_24" localSheetId="5">SCDBPTASN2!$Z$189</definedName>
    <definedName name="SCDBPTASN2_0429999_13" localSheetId="5">SCDBPTASN2!$O$190</definedName>
    <definedName name="SCDBPTASN2_0429999_14" localSheetId="5">SCDBPTASN2!$P$190</definedName>
    <definedName name="SCDBPTASN2_0429999_15" localSheetId="5">SCDBPTASN2!$Q$190</definedName>
    <definedName name="SCDBPTASN2_0429999_16" localSheetId="5">SCDBPTASN2!$R$190</definedName>
    <definedName name="SCDBPTASN2_0429999_17" localSheetId="5">SCDBPTASN2!$S$190</definedName>
    <definedName name="SCDBPTASN2_0429999_19" localSheetId="5">SCDBPTASN2!$U$190</definedName>
    <definedName name="SCDBPTASN2_0429999_20" localSheetId="5">SCDBPTASN2!$V$190</definedName>
    <definedName name="SCDBPTASN2_0429999_21" localSheetId="5">SCDBPTASN2!$W$190</definedName>
    <definedName name="SCDBPTASN2_0429999_22" localSheetId="5">SCDBPTASN2!$X$190</definedName>
    <definedName name="SCDBPTASN2_0429999_23" localSheetId="5">SCDBPTASN2!$Y$190</definedName>
    <definedName name="SCDBPTASN2_0429999_24" localSheetId="5">SCDBPTASN2!$Z$190</definedName>
    <definedName name="SCDBPTASN2_0430000_Range" localSheetId="5">SCDBPTASN2!$C$191:$AA$193</definedName>
    <definedName name="SCDBPTASN2_0439999_13" localSheetId="5">SCDBPTASN2!$O$194</definedName>
    <definedName name="SCDBPTASN2_0439999_14" localSheetId="5">SCDBPTASN2!$P$194</definedName>
    <definedName name="SCDBPTASN2_0439999_15" localSheetId="5">SCDBPTASN2!$Q$194</definedName>
    <definedName name="SCDBPTASN2_0439999_16" localSheetId="5">SCDBPTASN2!$R$194</definedName>
    <definedName name="SCDBPTASN2_0439999_17" localSheetId="5">SCDBPTASN2!$S$194</definedName>
    <definedName name="SCDBPTASN2_0439999_19" localSheetId="5">SCDBPTASN2!$U$194</definedName>
    <definedName name="SCDBPTASN2_0439999_20" localSheetId="5">SCDBPTASN2!$V$194</definedName>
    <definedName name="SCDBPTASN2_0439999_21" localSheetId="5">SCDBPTASN2!$W$194</definedName>
    <definedName name="SCDBPTASN2_0439999_22" localSheetId="5">SCDBPTASN2!$X$194</definedName>
    <definedName name="SCDBPTASN2_0439999_23" localSheetId="5">SCDBPTASN2!$Y$194</definedName>
    <definedName name="SCDBPTASN2_0439999_24" localSheetId="5">SCDBPTASN2!$Z$194</definedName>
    <definedName name="SCDBPTASN2_043BEGN_1" localSheetId="5">SCDBPTASN2!$C$191</definedName>
    <definedName name="SCDBPTASN2_043BEGN_10" localSheetId="5">SCDBPTASN2!$L$191</definedName>
    <definedName name="SCDBPTASN2_043BEGN_11" localSheetId="5">SCDBPTASN2!$M$191</definedName>
    <definedName name="SCDBPTASN2_043BEGN_12" localSheetId="5">SCDBPTASN2!$N$191</definedName>
    <definedName name="SCDBPTASN2_043BEGN_13" localSheetId="5">SCDBPTASN2!$O$191</definedName>
    <definedName name="SCDBPTASN2_043BEGN_14" localSheetId="5">SCDBPTASN2!$P$191</definedName>
    <definedName name="SCDBPTASN2_043BEGN_15" localSheetId="5">SCDBPTASN2!$Q$191</definedName>
    <definedName name="SCDBPTASN2_043BEGN_16" localSheetId="5">SCDBPTASN2!$R$191</definedName>
    <definedName name="SCDBPTASN2_043BEGN_17" localSheetId="5">SCDBPTASN2!$S$191</definedName>
    <definedName name="SCDBPTASN2_043BEGN_18" localSheetId="5">SCDBPTASN2!$T$191</definedName>
    <definedName name="SCDBPTASN2_043BEGN_19" localSheetId="5">SCDBPTASN2!$U$191</definedName>
    <definedName name="SCDBPTASN2_043BEGN_2" localSheetId="5">SCDBPTASN2!$D$191</definedName>
    <definedName name="SCDBPTASN2_043BEGN_20" localSheetId="5">SCDBPTASN2!$V$191</definedName>
    <definedName name="SCDBPTASN2_043BEGN_21" localSheetId="5">SCDBPTASN2!$W$191</definedName>
    <definedName name="SCDBPTASN2_043BEGN_22" localSheetId="5">SCDBPTASN2!$X$191</definedName>
    <definedName name="SCDBPTASN2_043BEGN_23" localSheetId="5">SCDBPTASN2!$Y$191</definedName>
    <definedName name="SCDBPTASN2_043BEGN_24" localSheetId="5">SCDBPTASN2!$Z$191</definedName>
    <definedName name="SCDBPTASN2_043BEGN_25" localSheetId="5">SCDBPTASN2!$AA$191</definedName>
    <definedName name="SCDBPTASN2_043BEGN_3" localSheetId="5">SCDBPTASN2!$E$191</definedName>
    <definedName name="SCDBPTASN2_043BEGN_4" localSheetId="5">SCDBPTASN2!$F$191</definedName>
    <definedName name="SCDBPTASN2_043BEGN_5" localSheetId="5">SCDBPTASN2!$G$191</definedName>
    <definedName name="SCDBPTASN2_043BEGN_6" localSheetId="5">SCDBPTASN2!$H$191</definedName>
    <definedName name="SCDBPTASN2_043BEGN_7" localSheetId="5">SCDBPTASN2!$I$191</definedName>
    <definedName name="SCDBPTASN2_043BEGN_8" localSheetId="5">SCDBPTASN2!$J$191</definedName>
    <definedName name="SCDBPTASN2_043BEGN_9" localSheetId="5">SCDBPTASN2!$K$191</definedName>
    <definedName name="SCDBPTASN2_043ENDI_10" localSheetId="5">SCDBPTASN2!$L$193</definedName>
    <definedName name="SCDBPTASN2_043ENDI_11" localSheetId="5">SCDBPTASN2!$M$193</definedName>
    <definedName name="SCDBPTASN2_043ENDI_12" localSheetId="5">SCDBPTASN2!$N$193</definedName>
    <definedName name="SCDBPTASN2_043ENDI_13" localSheetId="5">SCDBPTASN2!$O$193</definedName>
    <definedName name="SCDBPTASN2_043ENDI_14" localSheetId="5">SCDBPTASN2!$P$193</definedName>
    <definedName name="SCDBPTASN2_043ENDI_15" localSheetId="5">SCDBPTASN2!$Q$193</definedName>
    <definedName name="SCDBPTASN2_043ENDI_16" localSheetId="5">SCDBPTASN2!$R$193</definedName>
    <definedName name="SCDBPTASN2_043ENDI_17" localSheetId="5">SCDBPTASN2!$S$193</definedName>
    <definedName name="SCDBPTASN2_043ENDI_18" localSheetId="5">SCDBPTASN2!$T$193</definedName>
    <definedName name="SCDBPTASN2_043ENDI_19" localSheetId="5">SCDBPTASN2!$U$193</definedName>
    <definedName name="SCDBPTASN2_043ENDI_2" localSheetId="5">SCDBPTASN2!$D$193</definedName>
    <definedName name="SCDBPTASN2_043ENDI_20" localSheetId="5">SCDBPTASN2!$V$193</definedName>
    <definedName name="SCDBPTASN2_043ENDI_21" localSheetId="5">SCDBPTASN2!$W$193</definedName>
    <definedName name="SCDBPTASN2_043ENDI_22" localSheetId="5">SCDBPTASN2!$X$193</definedName>
    <definedName name="SCDBPTASN2_043ENDI_23" localSheetId="5">SCDBPTASN2!$Y$193</definedName>
    <definedName name="SCDBPTASN2_043ENDI_24" localSheetId="5">SCDBPTASN2!$Z$193</definedName>
    <definedName name="SCDBPTASN2_043ENDI_25" localSheetId="5">SCDBPTASN2!$AA$193</definedName>
    <definedName name="SCDBPTASN2_043ENDI_3" localSheetId="5">SCDBPTASN2!$E$193</definedName>
    <definedName name="SCDBPTASN2_043ENDI_4" localSheetId="5">SCDBPTASN2!$F$193</definedName>
    <definedName name="SCDBPTASN2_043ENDI_5" localSheetId="5">SCDBPTASN2!$G$193</definedName>
    <definedName name="SCDBPTASN2_043ENDI_6" localSheetId="5">SCDBPTASN2!$H$193</definedName>
    <definedName name="SCDBPTASN2_043ENDI_7" localSheetId="5">SCDBPTASN2!$I$193</definedName>
    <definedName name="SCDBPTASN2_043ENDI_8" localSheetId="5">SCDBPTASN2!$J$193</definedName>
    <definedName name="SCDBPTASN2_043ENDI_9" localSheetId="5">SCDBPTASN2!$K$193</definedName>
    <definedName name="SCDBPTASN2_0440000_Range" localSheetId="5">SCDBPTASN2!$C$195:$AA$197</definedName>
    <definedName name="SCDBPTASN2_0449999_13" localSheetId="5">SCDBPTASN2!$O$198</definedName>
    <definedName name="SCDBPTASN2_0449999_14" localSheetId="5">SCDBPTASN2!$P$198</definedName>
    <definedName name="SCDBPTASN2_0449999_15" localSheetId="5">SCDBPTASN2!$Q$198</definedName>
    <definedName name="SCDBPTASN2_0449999_16" localSheetId="5">SCDBPTASN2!$R$198</definedName>
    <definedName name="SCDBPTASN2_0449999_17" localSheetId="5">SCDBPTASN2!$S$198</definedName>
    <definedName name="SCDBPTASN2_0449999_19" localSheetId="5">SCDBPTASN2!$U$198</definedName>
    <definedName name="SCDBPTASN2_0449999_20" localSheetId="5">SCDBPTASN2!$V$198</definedName>
    <definedName name="SCDBPTASN2_0449999_21" localSheetId="5">SCDBPTASN2!$W$198</definedName>
    <definedName name="SCDBPTASN2_0449999_22" localSheetId="5">SCDBPTASN2!$X$198</definedName>
    <definedName name="SCDBPTASN2_0449999_23" localSheetId="5">SCDBPTASN2!$Y$198</definedName>
    <definedName name="SCDBPTASN2_0449999_24" localSheetId="5">SCDBPTASN2!$Z$198</definedName>
    <definedName name="SCDBPTASN2_044BEGN_1" localSheetId="5">SCDBPTASN2!$C$195</definedName>
    <definedName name="SCDBPTASN2_044BEGN_10" localSheetId="5">SCDBPTASN2!$L$195</definedName>
    <definedName name="SCDBPTASN2_044BEGN_11" localSheetId="5">SCDBPTASN2!$M$195</definedName>
    <definedName name="SCDBPTASN2_044BEGN_12" localSheetId="5">SCDBPTASN2!$N$195</definedName>
    <definedName name="SCDBPTASN2_044BEGN_13" localSheetId="5">SCDBPTASN2!$O$195</definedName>
    <definedName name="SCDBPTASN2_044BEGN_14" localSheetId="5">SCDBPTASN2!$P$195</definedName>
    <definedName name="SCDBPTASN2_044BEGN_15" localSheetId="5">SCDBPTASN2!$Q$195</definedName>
    <definedName name="SCDBPTASN2_044BEGN_16" localSheetId="5">SCDBPTASN2!$R$195</definedName>
    <definedName name="SCDBPTASN2_044BEGN_17" localSheetId="5">SCDBPTASN2!$S$195</definedName>
    <definedName name="SCDBPTASN2_044BEGN_18" localSheetId="5">SCDBPTASN2!$T$195</definedName>
    <definedName name="SCDBPTASN2_044BEGN_19" localSheetId="5">SCDBPTASN2!$U$195</definedName>
    <definedName name="SCDBPTASN2_044BEGN_2" localSheetId="5">SCDBPTASN2!$D$195</definedName>
    <definedName name="SCDBPTASN2_044BEGN_20" localSheetId="5">SCDBPTASN2!$V$195</definedName>
    <definedName name="SCDBPTASN2_044BEGN_21" localSheetId="5">SCDBPTASN2!$W$195</definedName>
    <definedName name="SCDBPTASN2_044BEGN_22" localSheetId="5">SCDBPTASN2!$X$195</definedName>
    <definedName name="SCDBPTASN2_044BEGN_23" localSheetId="5">SCDBPTASN2!$Y$195</definedName>
    <definedName name="SCDBPTASN2_044BEGN_24" localSheetId="5">SCDBPTASN2!$Z$195</definedName>
    <definedName name="SCDBPTASN2_044BEGN_25" localSheetId="5">SCDBPTASN2!$AA$195</definedName>
    <definedName name="SCDBPTASN2_044BEGN_3" localSheetId="5">SCDBPTASN2!$E$195</definedName>
    <definedName name="SCDBPTASN2_044BEGN_4" localSheetId="5">SCDBPTASN2!$F$195</definedName>
    <definedName name="SCDBPTASN2_044BEGN_5" localSheetId="5">SCDBPTASN2!$G$195</definedName>
    <definedName name="SCDBPTASN2_044BEGN_6" localSheetId="5">SCDBPTASN2!$H$195</definedName>
    <definedName name="SCDBPTASN2_044BEGN_7" localSheetId="5">SCDBPTASN2!$I$195</definedName>
    <definedName name="SCDBPTASN2_044BEGN_8" localSheetId="5">SCDBPTASN2!$J$195</definedName>
    <definedName name="SCDBPTASN2_044BEGN_9" localSheetId="5">SCDBPTASN2!$K$195</definedName>
    <definedName name="SCDBPTASN2_044ENDI_10" localSheetId="5">SCDBPTASN2!$L$197</definedName>
    <definedName name="SCDBPTASN2_044ENDI_11" localSheetId="5">SCDBPTASN2!$M$197</definedName>
    <definedName name="SCDBPTASN2_044ENDI_12" localSheetId="5">SCDBPTASN2!$N$197</definedName>
    <definedName name="SCDBPTASN2_044ENDI_13" localSheetId="5">SCDBPTASN2!$O$197</definedName>
    <definedName name="SCDBPTASN2_044ENDI_14" localSheetId="5">SCDBPTASN2!$P$197</definedName>
    <definedName name="SCDBPTASN2_044ENDI_15" localSheetId="5">SCDBPTASN2!$Q$197</definedName>
    <definedName name="SCDBPTASN2_044ENDI_16" localSheetId="5">SCDBPTASN2!$R$197</definedName>
    <definedName name="SCDBPTASN2_044ENDI_17" localSheetId="5">SCDBPTASN2!$S$197</definedName>
    <definedName name="SCDBPTASN2_044ENDI_18" localSheetId="5">SCDBPTASN2!$T$197</definedName>
    <definedName name="SCDBPTASN2_044ENDI_19" localSheetId="5">SCDBPTASN2!$U$197</definedName>
    <definedName name="SCDBPTASN2_044ENDI_2" localSheetId="5">SCDBPTASN2!$D$197</definedName>
    <definedName name="SCDBPTASN2_044ENDI_20" localSheetId="5">SCDBPTASN2!$V$197</definedName>
    <definedName name="SCDBPTASN2_044ENDI_21" localSheetId="5">SCDBPTASN2!$W$197</definedName>
    <definedName name="SCDBPTASN2_044ENDI_22" localSheetId="5">SCDBPTASN2!$X$197</definedName>
    <definedName name="SCDBPTASN2_044ENDI_23" localSheetId="5">SCDBPTASN2!$Y$197</definedName>
    <definedName name="SCDBPTASN2_044ENDI_24" localSheetId="5">SCDBPTASN2!$Z$197</definedName>
    <definedName name="SCDBPTASN2_044ENDI_25" localSheetId="5">SCDBPTASN2!$AA$197</definedName>
    <definedName name="SCDBPTASN2_044ENDI_3" localSheetId="5">SCDBPTASN2!$E$197</definedName>
    <definedName name="SCDBPTASN2_044ENDI_4" localSheetId="5">SCDBPTASN2!$F$197</definedName>
    <definedName name="SCDBPTASN2_044ENDI_5" localSheetId="5">SCDBPTASN2!$G$197</definedName>
    <definedName name="SCDBPTASN2_044ENDI_6" localSheetId="5">SCDBPTASN2!$H$197</definedName>
    <definedName name="SCDBPTASN2_044ENDI_7" localSheetId="5">SCDBPTASN2!$I$197</definedName>
    <definedName name="SCDBPTASN2_044ENDI_8" localSheetId="5">SCDBPTASN2!$J$197</definedName>
    <definedName name="SCDBPTASN2_044ENDI_9" localSheetId="5">SCDBPTASN2!$K$197</definedName>
    <definedName name="SCDBPTASN2_0450000_Range" localSheetId="5">SCDBPTASN2!$C$199:$AA$201</definedName>
    <definedName name="SCDBPTASN2_0459999_13" localSheetId="5">SCDBPTASN2!$O$202</definedName>
    <definedName name="SCDBPTASN2_0459999_14" localSheetId="5">SCDBPTASN2!$P$202</definedName>
    <definedName name="SCDBPTASN2_0459999_15" localSheetId="5">SCDBPTASN2!$Q$202</definedName>
    <definedName name="SCDBPTASN2_0459999_16" localSheetId="5">SCDBPTASN2!$R$202</definedName>
    <definedName name="SCDBPTASN2_0459999_17" localSheetId="5">SCDBPTASN2!$S$202</definedName>
    <definedName name="SCDBPTASN2_0459999_19" localSheetId="5">SCDBPTASN2!$U$202</definedName>
    <definedName name="SCDBPTASN2_0459999_20" localSheetId="5">SCDBPTASN2!$V$202</definedName>
    <definedName name="SCDBPTASN2_0459999_21" localSheetId="5">SCDBPTASN2!$W$202</definedName>
    <definedName name="SCDBPTASN2_0459999_22" localSheetId="5">SCDBPTASN2!$X$202</definedName>
    <definedName name="SCDBPTASN2_0459999_23" localSheetId="5">SCDBPTASN2!$Y$202</definedName>
    <definedName name="SCDBPTASN2_0459999_24" localSheetId="5">SCDBPTASN2!$Z$202</definedName>
    <definedName name="SCDBPTASN2_045BEGN_1" localSheetId="5">SCDBPTASN2!$C$199</definedName>
    <definedName name="SCDBPTASN2_045BEGN_10" localSheetId="5">SCDBPTASN2!$L$199</definedName>
    <definedName name="SCDBPTASN2_045BEGN_11" localSheetId="5">SCDBPTASN2!$M$199</definedName>
    <definedName name="SCDBPTASN2_045BEGN_12" localSheetId="5">SCDBPTASN2!$N$199</definedName>
    <definedName name="SCDBPTASN2_045BEGN_13" localSheetId="5">SCDBPTASN2!$O$199</definedName>
    <definedName name="SCDBPTASN2_045BEGN_14" localSheetId="5">SCDBPTASN2!$P$199</definedName>
    <definedName name="SCDBPTASN2_045BEGN_15" localSheetId="5">SCDBPTASN2!$Q$199</definedName>
    <definedName name="SCDBPTASN2_045BEGN_16" localSheetId="5">SCDBPTASN2!$R$199</definedName>
    <definedName name="SCDBPTASN2_045BEGN_17" localSheetId="5">SCDBPTASN2!$S$199</definedName>
    <definedName name="SCDBPTASN2_045BEGN_18" localSheetId="5">SCDBPTASN2!$T$199</definedName>
    <definedName name="SCDBPTASN2_045BEGN_19" localSheetId="5">SCDBPTASN2!$U$199</definedName>
    <definedName name="SCDBPTASN2_045BEGN_2" localSheetId="5">SCDBPTASN2!$D$199</definedName>
    <definedName name="SCDBPTASN2_045BEGN_20" localSheetId="5">SCDBPTASN2!$V$199</definedName>
    <definedName name="SCDBPTASN2_045BEGN_21" localSheetId="5">SCDBPTASN2!$W$199</definedName>
    <definedName name="SCDBPTASN2_045BEGN_22" localSheetId="5">SCDBPTASN2!$X$199</definedName>
    <definedName name="SCDBPTASN2_045BEGN_23" localSheetId="5">SCDBPTASN2!$Y$199</definedName>
    <definedName name="SCDBPTASN2_045BEGN_24" localSheetId="5">SCDBPTASN2!$Z$199</definedName>
    <definedName name="SCDBPTASN2_045BEGN_25" localSheetId="5">SCDBPTASN2!$AA$199</definedName>
    <definedName name="SCDBPTASN2_045BEGN_3" localSheetId="5">SCDBPTASN2!$E$199</definedName>
    <definedName name="SCDBPTASN2_045BEGN_4" localSheetId="5">SCDBPTASN2!$F$199</definedName>
    <definedName name="SCDBPTASN2_045BEGN_5" localSheetId="5">SCDBPTASN2!$G$199</definedName>
    <definedName name="SCDBPTASN2_045BEGN_6" localSheetId="5">SCDBPTASN2!$H$199</definedName>
    <definedName name="SCDBPTASN2_045BEGN_7" localSheetId="5">SCDBPTASN2!$I$199</definedName>
    <definedName name="SCDBPTASN2_045BEGN_8" localSheetId="5">SCDBPTASN2!$J$199</definedName>
    <definedName name="SCDBPTASN2_045BEGN_9" localSheetId="5">SCDBPTASN2!$K$199</definedName>
    <definedName name="SCDBPTASN2_045ENDI_10" localSheetId="5">SCDBPTASN2!$L$201</definedName>
    <definedName name="SCDBPTASN2_045ENDI_11" localSheetId="5">SCDBPTASN2!$M$201</definedName>
    <definedName name="SCDBPTASN2_045ENDI_12" localSheetId="5">SCDBPTASN2!$N$201</definedName>
    <definedName name="SCDBPTASN2_045ENDI_13" localSheetId="5">SCDBPTASN2!$O$201</definedName>
    <definedName name="SCDBPTASN2_045ENDI_14" localSheetId="5">SCDBPTASN2!$P$201</definedName>
    <definedName name="SCDBPTASN2_045ENDI_15" localSheetId="5">SCDBPTASN2!$Q$201</definedName>
    <definedName name="SCDBPTASN2_045ENDI_16" localSheetId="5">SCDBPTASN2!$R$201</definedName>
    <definedName name="SCDBPTASN2_045ENDI_17" localSheetId="5">SCDBPTASN2!$S$201</definedName>
    <definedName name="SCDBPTASN2_045ENDI_18" localSheetId="5">SCDBPTASN2!$T$201</definedName>
    <definedName name="SCDBPTASN2_045ENDI_19" localSheetId="5">SCDBPTASN2!$U$201</definedName>
    <definedName name="SCDBPTASN2_045ENDI_2" localSheetId="5">SCDBPTASN2!$D$201</definedName>
    <definedName name="SCDBPTASN2_045ENDI_20" localSheetId="5">SCDBPTASN2!$V$201</definedName>
    <definedName name="SCDBPTASN2_045ENDI_21" localSheetId="5">SCDBPTASN2!$W$201</definedName>
    <definedName name="SCDBPTASN2_045ENDI_22" localSheetId="5">SCDBPTASN2!$X$201</definedName>
    <definedName name="SCDBPTASN2_045ENDI_23" localSheetId="5">SCDBPTASN2!$Y$201</definedName>
    <definedName name="SCDBPTASN2_045ENDI_24" localSheetId="5">SCDBPTASN2!$Z$201</definedName>
    <definedName name="SCDBPTASN2_045ENDI_25" localSheetId="5">SCDBPTASN2!$AA$201</definedName>
    <definedName name="SCDBPTASN2_045ENDI_3" localSheetId="5">SCDBPTASN2!$E$201</definedName>
    <definedName name="SCDBPTASN2_045ENDI_4" localSheetId="5">SCDBPTASN2!$F$201</definedName>
    <definedName name="SCDBPTASN2_045ENDI_5" localSheetId="5">SCDBPTASN2!$G$201</definedName>
    <definedName name="SCDBPTASN2_045ENDI_6" localSheetId="5">SCDBPTASN2!$H$201</definedName>
    <definedName name="SCDBPTASN2_045ENDI_7" localSheetId="5">SCDBPTASN2!$I$201</definedName>
    <definedName name="SCDBPTASN2_045ENDI_8" localSheetId="5">SCDBPTASN2!$J$201</definedName>
    <definedName name="SCDBPTASN2_045ENDI_9" localSheetId="5">SCDBPTASN2!$K$201</definedName>
    <definedName name="SCDBPTASN2_0460000_Range" localSheetId="5">SCDBPTASN2!$C$203:$AA$205</definedName>
    <definedName name="SCDBPTASN2_0469999_13" localSheetId="5">SCDBPTASN2!$O$206</definedName>
    <definedName name="SCDBPTASN2_0469999_14" localSheetId="5">SCDBPTASN2!$P$206</definedName>
    <definedName name="SCDBPTASN2_0469999_15" localSheetId="5">SCDBPTASN2!$Q$206</definedName>
    <definedName name="SCDBPTASN2_0469999_16" localSheetId="5">SCDBPTASN2!$R$206</definedName>
    <definedName name="SCDBPTASN2_0469999_17" localSheetId="5">SCDBPTASN2!$S$206</definedName>
    <definedName name="SCDBPTASN2_0469999_19" localSheetId="5">SCDBPTASN2!$U$206</definedName>
    <definedName name="SCDBPTASN2_0469999_20" localSheetId="5">SCDBPTASN2!$V$206</definedName>
    <definedName name="SCDBPTASN2_0469999_21" localSheetId="5">SCDBPTASN2!$W$206</definedName>
    <definedName name="SCDBPTASN2_0469999_22" localSheetId="5">SCDBPTASN2!$X$206</definedName>
    <definedName name="SCDBPTASN2_0469999_23" localSheetId="5">SCDBPTASN2!$Y$206</definedName>
    <definedName name="SCDBPTASN2_0469999_24" localSheetId="5">SCDBPTASN2!$Z$206</definedName>
    <definedName name="SCDBPTASN2_046BEGN_1" localSheetId="5">SCDBPTASN2!$C$203</definedName>
    <definedName name="SCDBPTASN2_046BEGN_10" localSheetId="5">SCDBPTASN2!$L$203</definedName>
    <definedName name="SCDBPTASN2_046BEGN_11" localSheetId="5">SCDBPTASN2!$M$203</definedName>
    <definedName name="SCDBPTASN2_046BEGN_12" localSheetId="5">SCDBPTASN2!$N$203</definedName>
    <definedName name="SCDBPTASN2_046BEGN_13" localSheetId="5">SCDBPTASN2!$O$203</definedName>
    <definedName name="SCDBPTASN2_046BEGN_14" localSheetId="5">SCDBPTASN2!$P$203</definedName>
    <definedName name="SCDBPTASN2_046BEGN_15" localSheetId="5">SCDBPTASN2!$Q$203</definedName>
    <definedName name="SCDBPTASN2_046BEGN_16" localSheetId="5">SCDBPTASN2!$R$203</definedName>
    <definedName name="SCDBPTASN2_046BEGN_17" localSheetId="5">SCDBPTASN2!$S$203</definedName>
    <definedName name="SCDBPTASN2_046BEGN_18" localSheetId="5">SCDBPTASN2!$T$203</definedName>
    <definedName name="SCDBPTASN2_046BEGN_19" localSheetId="5">SCDBPTASN2!$U$203</definedName>
    <definedName name="SCDBPTASN2_046BEGN_2" localSheetId="5">SCDBPTASN2!$D$203</definedName>
    <definedName name="SCDBPTASN2_046BEGN_20" localSheetId="5">SCDBPTASN2!$V$203</definedName>
    <definedName name="SCDBPTASN2_046BEGN_21" localSheetId="5">SCDBPTASN2!$W$203</definedName>
    <definedName name="SCDBPTASN2_046BEGN_22" localSheetId="5">SCDBPTASN2!$X$203</definedName>
    <definedName name="SCDBPTASN2_046BEGN_23" localSheetId="5">SCDBPTASN2!$Y$203</definedName>
    <definedName name="SCDBPTASN2_046BEGN_24" localSheetId="5">SCDBPTASN2!$Z$203</definedName>
    <definedName name="SCDBPTASN2_046BEGN_25" localSheetId="5">SCDBPTASN2!$AA$203</definedName>
    <definedName name="SCDBPTASN2_046BEGN_3" localSheetId="5">SCDBPTASN2!$E$203</definedName>
    <definedName name="SCDBPTASN2_046BEGN_4" localSheetId="5">SCDBPTASN2!$F$203</definedName>
    <definedName name="SCDBPTASN2_046BEGN_5" localSheetId="5">SCDBPTASN2!$G$203</definedName>
    <definedName name="SCDBPTASN2_046BEGN_6" localSheetId="5">SCDBPTASN2!$H$203</definedName>
    <definedName name="SCDBPTASN2_046BEGN_7" localSheetId="5">SCDBPTASN2!$I$203</definedName>
    <definedName name="SCDBPTASN2_046BEGN_8" localSheetId="5">SCDBPTASN2!$J$203</definedName>
    <definedName name="SCDBPTASN2_046BEGN_9" localSheetId="5">SCDBPTASN2!$K$203</definedName>
    <definedName name="SCDBPTASN2_046ENDI_10" localSheetId="5">SCDBPTASN2!$L$205</definedName>
    <definedName name="SCDBPTASN2_046ENDI_11" localSheetId="5">SCDBPTASN2!$M$205</definedName>
    <definedName name="SCDBPTASN2_046ENDI_12" localSheetId="5">SCDBPTASN2!$N$205</definedName>
    <definedName name="SCDBPTASN2_046ENDI_13" localSheetId="5">SCDBPTASN2!$O$205</definedName>
    <definedName name="SCDBPTASN2_046ENDI_14" localSheetId="5">SCDBPTASN2!$P$205</definedName>
    <definedName name="SCDBPTASN2_046ENDI_15" localSheetId="5">SCDBPTASN2!$Q$205</definedName>
    <definedName name="SCDBPTASN2_046ENDI_16" localSheetId="5">SCDBPTASN2!$R$205</definedName>
    <definedName name="SCDBPTASN2_046ENDI_17" localSheetId="5">SCDBPTASN2!$S$205</definedName>
    <definedName name="SCDBPTASN2_046ENDI_18" localSheetId="5">SCDBPTASN2!$T$205</definedName>
    <definedName name="SCDBPTASN2_046ENDI_19" localSheetId="5">SCDBPTASN2!$U$205</definedName>
    <definedName name="SCDBPTASN2_046ENDI_2" localSheetId="5">SCDBPTASN2!$D$205</definedName>
    <definedName name="SCDBPTASN2_046ENDI_20" localSheetId="5">SCDBPTASN2!$V$205</definedName>
    <definedName name="SCDBPTASN2_046ENDI_21" localSheetId="5">SCDBPTASN2!$W$205</definedName>
    <definedName name="SCDBPTASN2_046ENDI_22" localSheetId="5">SCDBPTASN2!$X$205</definedName>
    <definedName name="SCDBPTASN2_046ENDI_23" localSheetId="5">SCDBPTASN2!$Y$205</definedName>
    <definedName name="SCDBPTASN2_046ENDI_24" localSheetId="5">SCDBPTASN2!$Z$205</definedName>
    <definedName name="SCDBPTASN2_046ENDI_25" localSheetId="5">SCDBPTASN2!$AA$205</definedName>
    <definedName name="SCDBPTASN2_046ENDI_3" localSheetId="5">SCDBPTASN2!$E$205</definedName>
    <definedName name="SCDBPTASN2_046ENDI_4" localSheetId="5">SCDBPTASN2!$F$205</definedName>
    <definedName name="SCDBPTASN2_046ENDI_5" localSheetId="5">SCDBPTASN2!$G$205</definedName>
    <definedName name="SCDBPTASN2_046ENDI_6" localSheetId="5">SCDBPTASN2!$H$205</definedName>
    <definedName name="SCDBPTASN2_046ENDI_7" localSheetId="5">SCDBPTASN2!$I$205</definedName>
    <definedName name="SCDBPTASN2_046ENDI_8" localSheetId="5">SCDBPTASN2!$J$205</definedName>
    <definedName name="SCDBPTASN2_046ENDI_9" localSheetId="5">SCDBPTASN2!$K$205</definedName>
    <definedName name="SCDBPTASN2_0470000_Range" localSheetId="5">SCDBPTASN2!$C$207:$AA$209</definedName>
    <definedName name="SCDBPTASN2_0479999_13" localSheetId="5">SCDBPTASN2!$O$210</definedName>
    <definedName name="SCDBPTASN2_0479999_14" localSheetId="5">SCDBPTASN2!$P$210</definedName>
    <definedName name="SCDBPTASN2_0479999_15" localSheetId="5">SCDBPTASN2!$Q$210</definedName>
    <definedName name="SCDBPTASN2_0479999_16" localSheetId="5">SCDBPTASN2!$R$210</definedName>
    <definedName name="SCDBPTASN2_0479999_17" localSheetId="5">SCDBPTASN2!$S$210</definedName>
    <definedName name="SCDBPTASN2_0479999_19" localSheetId="5">SCDBPTASN2!$U$210</definedName>
    <definedName name="SCDBPTASN2_0479999_20" localSheetId="5">SCDBPTASN2!$V$210</definedName>
    <definedName name="SCDBPTASN2_0479999_21" localSheetId="5">SCDBPTASN2!$W$210</definedName>
    <definedName name="SCDBPTASN2_0479999_22" localSheetId="5">SCDBPTASN2!$X$210</definedName>
    <definedName name="SCDBPTASN2_0479999_23" localSheetId="5">SCDBPTASN2!$Y$210</definedName>
    <definedName name="SCDBPTASN2_0479999_24" localSheetId="5">SCDBPTASN2!$Z$210</definedName>
    <definedName name="SCDBPTASN2_047BEGN_1" localSheetId="5">SCDBPTASN2!$C$207</definedName>
    <definedName name="SCDBPTASN2_047BEGN_10" localSheetId="5">SCDBPTASN2!$L$207</definedName>
    <definedName name="SCDBPTASN2_047BEGN_11" localSheetId="5">SCDBPTASN2!$M$207</definedName>
    <definedName name="SCDBPTASN2_047BEGN_12" localSheetId="5">SCDBPTASN2!$N$207</definedName>
    <definedName name="SCDBPTASN2_047BEGN_13" localSheetId="5">SCDBPTASN2!$O$207</definedName>
    <definedName name="SCDBPTASN2_047BEGN_14" localSheetId="5">SCDBPTASN2!$P$207</definedName>
    <definedName name="SCDBPTASN2_047BEGN_15" localSheetId="5">SCDBPTASN2!$Q$207</definedName>
    <definedName name="SCDBPTASN2_047BEGN_16" localSheetId="5">SCDBPTASN2!$R$207</definedName>
    <definedName name="SCDBPTASN2_047BEGN_17" localSheetId="5">SCDBPTASN2!$S$207</definedName>
    <definedName name="SCDBPTASN2_047BEGN_18" localSheetId="5">SCDBPTASN2!$T$207</definedName>
    <definedName name="SCDBPTASN2_047BEGN_19" localSheetId="5">SCDBPTASN2!$U$207</definedName>
    <definedName name="SCDBPTASN2_047BEGN_2" localSheetId="5">SCDBPTASN2!$D$207</definedName>
    <definedName name="SCDBPTASN2_047BEGN_20" localSheetId="5">SCDBPTASN2!$V$207</definedName>
    <definedName name="SCDBPTASN2_047BEGN_21" localSheetId="5">SCDBPTASN2!$W$207</definedName>
    <definedName name="SCDBPTASN2_047BEGN_22" localSheetId="5">SCDBPTASN2!$X$207</definedName>
    <definedName name="SCDBPTASN2_047BEGN_23" localSheetId="5">SCDBPTASN2!$Y$207</definedName>
    <definedName name="SCDBPTASN2_047BEGN_24" localSheetId="5">SCDBPTASN2!$Z$207</definedName>
    <definedName name="SCDBPTASN2_047BEGN_25" localSheetId="5">SCDBPTASN2!$AA$207</definedName>
    <definedName name="SCDBPTASN2_047BEGN_3" localSheetId="5">SCDBPTASN2!$E$207</definedName>
    <definedName name="SCDBPTASN2_047BEGN_4" localSheetId="5">SCDBPTASN2!$F$207</definedName>
    <definedName name="SCDBPTASN2_047BEGN_5" localSheetId="5">SCDBPTASN2!$G$207</definedName>
    <definedName name="SCDBPTASN2_047BEGN_6" localSheetId="5">SCDBPTASN2!$H$207</definedName>
    <definedName name="SCDBPTASN2_047BEGN_7" localSheetId="5">SCDBPTASN2!$I$207</definedName>
    <definedName name="SCDBPTASN2_047BEGN_8" localSheetId="5">SCDBPTASN2!$J$207</definedName>
    <definedName name="SCDBPTASN2_047BEGN_9" localSheetId="5">SCDBPTASN2!$K$207</definedName>
    <definedName name="SCDBPTASN2_047ENDI_10" localSheetId="5">SCDBPTASN2!$L$209</definedName>
    <definedName name="SCDBPTASN2_047ENDI_11" localSheetId="5">SCDBPTASN2!$M$209</definedName>
    <definedName name="SCDBPTASN2_047ENDI_12" localSheetId="5">SCDBPTASN2!$N$209</definedName>
    <definedName name="SCDBPTASN2_047ENDI_13" localSheetId="5">SCDBPTASN2!$O$209</definedName>
    <definedName name="SCDBPTASN2_047ENDI_14" localSheetId="5">SCDBPTASN2!$P$209</definedName>
    <definedName name="SCDBPTASN2_047ENDI_15" localSheetId="5">SCDBPTASN2!$Q$209</definedName>
    <definedName name="SCDBPTASN2_047ENDI_16" localSheetId="5">SCDBPTASN2!$R$209</definedName>
    <definedName name="SCDBPTASN2_047ENDI_17" localSheetId="5">SCDBPTASN2!$S$209</definedName>
    <definedName name="SCDBPTASN2_047ENDI_18" localSheetId="5">SCDBPTASN2!$T$209</definedName>
    <definedName name="SCDBPTASN2_047ENDI_19" localSheetId="5">SCDBPTASN2!$U$209</definedName>
    <definedName name="SCDBPTASN2_047ENDI_2" localSheetId="5">SCDBPTASN2!$D$209</definedName>
    <definedName name="SCDBPTASN2_047ENDI_20" localSheetId="5">SCDBPTASN2!$V$209</definedName>
    <definedName name="SCDBPTASN2_047ENDI_21" localSheetId="5">SCDBPTASN2!$W$209</definedName>
    <definedName name="SCDBPTASN2_047ENDI_22" localSheetId="5">SCDBPTASN2!$X$209</definedName>
    <definedName name="SCDBPTASN2_047ENDI_23" localSheetId="5">SCDBPTASN2!$Y$209</definedName>
    <definedName name="SCDBPTASN2_047ENDI_24" localSheetId="5">SCDBPTASN2!$Z$209</definedName>
    <definedName name="SCDBPTASN2_047ENDI_25" localSheetId="5">SCDBPTASN2!$AA$209</definedName>
    <definedName name="SCDBPTASN2_047ENDI_3" localSheetId="5">SCDBPTASN2!$E$209</definedName>
    <definedName name="SCDBPTASN2_047ENDI_4" localSheetId="5">SCDBPTASN2!$F$209</definedName>
    <definedName name="SCDBPTASN2_047ENDI_5" localSheetId="5">SCDBPTASN2!$G$209</definedName>
    <definedName name="SCDBPTASN2_047ENDI_6" localSheetId="5">SCDBPTASN2!$H$209</definedName>
    <definedName name="SCDBPTASN2_047ENDI_7" localSheetId="5">SCDBPTASN2!$I$209</definedName>
    <definedName name="SCDBPTASN2_047ENDI_8" localSheetId="5">SCDBPTASN2!$J$209</definedName>
    <definedName name="SCDBPTASN2_047ENDI_9" localSheetId="5">SCDBPTASN2!$K$209</definedName>
    <definedName name="SCDBPTASN2_0480000_Range" localSheetId="5">SCDBPTASN2!$C$211:$AA$213</definedName>
    <definedName name="SCDBPTASN2_0489999_13" localSheetId="5">SCDBPTASN2!$O$214</definedName>
    <definedName name="SCDBPTASN2_0489999_14" localSheetId="5">SCDBPTASN2!$P$214</definedName>
    <definedName name="SCDBPTASN2_0489999_15" localSheetId="5">SCDBPTASN2!$Q$214</definedName>
    <definedName name="SCDBPTASN2_0489999_16" localSheetId="5">SCDBPTASN2!$R$214</definedName>
    <definedName name="SCDBPTASN2_0489999_17" localSheetId="5">SCDBPTASN2!$S$214</definedName>
    <definedName name="SCDBPTASN2_0489999_19" localSheetId="5">SCDBPTASN2!$U$214</definedName>
    <definedName name="SCDBPTASN2_0489999_20" localSheetId="5">SCDBPTASN2!$V$214</definedName>
    <definedName name="SCDBPTASN2_0489999_21" localSheetId="5">SCDBPTASN2!$W$214</definedName>
    <definedName name="SCDBPTASN2_0489999_22" localSheetId="5">SCDBPTASN2!$X$214</definedName>
    <definedName name="SCDBPTASN2_0489999_23" localSheetId="5">SCDBPTASN2!$Y$214</definedName>
    <definedName name="SCDBPTASN2_0489999_24" localSheetId="5">SCDBPTASN2!$Z$214</definedName>
    <definedName name="SCDBPTASN2_048BEGN_1" localSheetId="5">SCDBPTASN2!$C$211</definedName>
    <definedName name="SCDBPTASN2_048BEGN_10" localSheetId="5">SCDBPTASN2!$L$211</definedName>
    <definedName name="SCDBPTASN2_048BEGN_11" localSheetId="5">SCDBPTASN2!$M$211</definedName>
    <definedName name="SCDBPTASN2_048BEGN_12" localSheetId="5">SCDBPTASN2!$N$211</definedName>
    <definedName name="SCDBPTASN2_048BEGN_13" localSheetId="5">SCDBPTASN2!$O$211</definedName>
    <definedName name="SCDBPTASN2_048BEGN_14" localSheetId="5">SCDBPTASN2!$P$211</definedName>
    <definedName name="SCDBPTASN2_048BEGN_15" localSheetId="5">SCDBPTASN2!$Q$211</definedName>
    <definedName name="SCDBPTASN2_048BEGN_16" localSheetId="5">SCDBPTASN2!$R$211</definedName>
    <definedName name="SCDBPTASN2_048BEGN_17" localSheetId="5">SCDBPTASN2!$S$211</definedName>
    <definedName name="SCDBPTASN2_048BEGN_18" localSheetId="5">SCDBPTASN2!$T$211</definedName>
    <definedName name="SCDBPTASN2_048BEGN_19" localSheetId="5">SCDBPTASN2!$U$211</definedName>
    <definedName name="SCDBPTASN2_048BEGN_2" localSheetId="5">SCDBPTASN2!$D$211</definedName>
    <definedName name="SCDBPTASN2_048BEGN_20" localSheetId="5">SCDBPTASN2!$V$211</definedName>
    <definedName name="SCDBPTASN2_048BEGN_21" localSheetId="5">SCDBPTASN2!$W$211</definedName>
    <definedName name="SCDBPTASN2_048BEGN_22" localSheetId="5">SCDBPTASN2!$X$211</definedName>
    <definedName name="SCDBPTASN2_048BEGN_23" localSheetId="5">SCDBPTASN2!$Y$211</definedName>
    <definedName name="SCDBPTASN2_048BEGN_24" localSheetId="5">SCDBPTASN2!$Z$211</definedName>
    <definedName name="SCDBPTASN2_048BEGN_25" localSheetId="5">SCDBPTASN2!$AA$211</definedName>
    <definedName name="SCDBPTASN2_048BEGN_3" localSheetId="5">SCDBPTASN2!$E$211</definedName>
    <definedName name="SCDBPTASN2_048BEGN_4" localSheetId="5">SCDBPTASN2!$F$211</definedName>
    <definedName name="SCDBPTASN2_048BEGN_5" localSheetId="5">SCDBPTASN2!$G$211</definedName>
    <definedName name="SCDBPTASN2_048BEGN_6" localSheetId="5">SCDBPTASN2!$H$211</definedName>
    <definedName name="SCDBPTASN2_048BEGN_7" localSheetId="5">SCDBPTASN2!$I$211</definedName>
    <definedName name="SCDBPTASN2_048BEGN_8" localSheetId="5">SCDBPTASN2!$J$211</definedName>
    <definedName name="SCDBPTASN2_048BEGN_9" localSheetId="5">SCDBPTASN2!$K$211</definedName>
    <definedName name="SCDBPTASN2_048ENDI_10" localSheetId="5">SCDBPTASN2!$L$213</definedName>
    <definedName name="SCDBPTASN2_048ENDI_11" localSheetId="5">SCDBPTASN2!$M$213</definedName>
    <definedName name="SCDBPTASN2_048ENDI_12" localSheetId="5">SCDBPTASN2!$N$213</definedName>
    <definedName name="SCDBPTASN2_048ENDI_13" localSheetId="5">SCDBPTASN2!$O$213</definedName>
    <definedName name="SCDBPTASN2_048ENDI_14" localSheetId="5">SCDBPTASN2!$P$213</definedName>
    <definedName name="SCDBPTASN2_048ENDI_15" localSheetId="5">SCDBPTASN2!$Q$213</definedName>
    <definedName name="SCDBPTASN2_048ENDI_16" localSheetId="5">SCDBPTASN2!$R$213</definedName>
    <definedName name="SCDBPTASN2_048ENDI_17" localSheetId="5">SCDBPTASN2!$S$213</definedName>
    <definedName name="SCDBPTASN2_048ENDI_18" localSheetId="5">SCDBPTASN2!$T$213</definedName>
    <definedName name="SCDBPTASN2_048ENDI_19" localSheetId="5">SCDBPTASN2!$U$213</definedName>
    <definedName name="SCDBPTASN2_048ENDI_2" localSheetId="5">SCDBPTASN2!$D$213</definedName>
    <definedName name="SCDBPTASN2_048ENDI_20" localSheetId="5">SCDBPTASN2!$V$213</definedName>
    <definedName name="SCDBPTASN2_048ENDI_21" localSheetId="5">SCDBPTASN2!$W$213</definedName>
    <definedName name="SCDBPTASN2_048ENDI_22" localSheetId="5">SCDBPTASN2!$X$213</definedName>
    <definedName name="SCDBPTASN2_048ENDI_23" localSheetId="5">SCDBPTASN2!$Y$213</definedName>
    <definedName name="SCDBPTASN2_048ENDI_24" localSheetId="5">SCDBPTASN2!$Z$213</definedName>
    <definedName name="SCDBPTASN2_048ENDI_25" localSheetId="5">SCDBPTASN2!$AA$213</definedName>
    <definedName name="SCDBPTASN2_048ENDI_3" localSheetId="5">SCDBPTASN2!$E$213</definedName>
    <definedName name="SCDBPTASN2_048ENDI_4" localSheetId="5">SCDBPTASN2!$F$213</definedName>
    <definedName name="SCDBPTASN2_048ENDI_5" localSheetId="5">SCDBPTASN2!$G$213</definedName>
    <definedName name="SCDBPTASN2_048ENDI_6" localSheetId="5">SCDBPTASN2!$H$213</definedName>
    <definedName name="SCDBPTASN2_048ENDI_7" localSheetId="5">SCDBPTASN2!$I$213</definedName>
    <definedName name="SCDBPTASN2_048ENDI_8" localSheetId="5">SCDBPTASN2!$J$213</definedName>
    <definedName name="SCDBPTASN2_048ENDI_9" localSheetId="5">SCDBPTASN2!$K$213</definedName>
    <definedName name="SCDBPTASN2_0499999_13" localSheetId="5">SCDBPTASN2!$O$215</definedName>
    <definedName name="SCDBPTASN2_0499999_14" localSheetId="5">SCDBPTASN2!$P$215</definedName>
    <definedName name="SCDBPTASN2_0499999_15" localSheetId="5">SCDBPTASN2!$Q$215</definedName>
    <definedName name="SCDBPTASN2_0499999_16" localSheetId="5">SCDBPTASN2!$R$215</definedName>
    <definedName name="SCDBPTASN2_0499999_17" localSheetId="5">SCDBPTASN2!$S$215</definedName>
    <definedName name="SCDBPTASN2_0499999_19" localSheetId="5">SCDBPTASN2!$U$215</definedName>
    <definedName name="SCDBPTASN2_0499999_20" localSheetId="5">SCDBPTASN2!$V$215</definedName>
    <definedName name="SCDBPTASN2_0499999_21" localSheetId="5">SCDBPTASN2!$W$215</definedName>
    <definedName name="SCDBPTASN2_0499999_22" localSheetId="5">SCDBPTASN2!$X$215</definedName>
    <definedName name="SCDBPTASN2_0499999_23" localSheetId="5">SCDBPTASN2!$Y$215</definedName>
    <definedName name="SCDBPTASN2_0499999_24" localSheetId="5">SCDBPTASN2!$Z$215</definedName>
    <definedName name="SCDBPTASN2_0500000_Range" localSheetId="5">SCDBPTASN2!$C$216:$AA$218</definedName>
    <definedName name="SCDBPTASN2_0509999_13" localSheetId="5">SCDBPTASN2!$O$219</definedName>
    <definedName name="SCDBPTASN2_0509999_14" localSheetId="5">SCDBPTASN2!$P$219</definedName>
    <definedName name="SCDBPTASN2_0509999_15" localSheetId="5">SCDBPTASN2!$Q$219</definedName>
    <definedName name="SCDBPTASN2_0509999_16" localSheetId="5">SCDBPTASN2!$R$219</definedName>
    <definedName name="SCDBPTASN2_0509999_17" localSheetId="5">SCDBPTASN2!$S$219</definedName>
    <definedName name="SCDBPTASN2_0509999_19" localSheetId="5">SCDBPTASN2!$U$219</definedName>
    <definedName name="SCDBPTASN2_0509999_20" localSheetId="5">SCDBPTASN2!$V$219</definedName>
    <definedName name="SCDBPTASN2_0509999_21" localSheetId="5">SCDBPTASN2!$W$219</definedName>
    <definedName name="SCDBPTASN2_0509999_22" localSheetId="5">SCDBPTASN2!$X$219</definedName>
    <definedName name="SCDBPTASN2_0509999_23" localSheetId="5">SCDBPTASN2!$Y$219</definedName>
    <definedName name="SCDBPTASN2_0509999_24" localSheetId="5">SCDBPTASN2!$Z$219</definedName>
    <definedName name="SCDBPTASN2_050BEGN_1" localSheetId="5">SCDBPTASN2!$C$216</definedName>
    <definedName name="SCDBPTASN2_050BEGN_10" localSheetId="5">SCDBPTASN2!$L$216</definedName>
    <definedName name="SCDBPTASN2_050BEGN_11" localSheetId="5">SCDBPTASN2!$M$216</definedName>
    <definedName name="SCDBPTASN2_050BEGN_12" localSheetId="5">SCDBPTASN2!$N$216</definedName>
    <definedName name="SCDBPTASN2_050BEGN_13" localSheetId="5">SCDBPTASN2!$O$216</definedName>
    <definedName name="SCDBPTASN2_050BEGN_14" localSheetId="5">SCDBPTASN2!$P$216</definedName>
    <definedName name="SCDBPTASN2_050BEGN_15" localSheetId="5">SCDBPTASN2!$Q$216</definedName>
    <definedName name="SCDBPTASN2_050BEGN_16" localSheetId="5">SCDBPTASN2!$R$216</definedName>
    <definedName name="SCDBPTASN2_050BEGN_17" localSheetId="5">SCDBPTASN2!$S$216</definedName>
    <definedName name="SCDBPTASN2_050BEGN_18" localSheetId="5">SCDBPTASN2!$T$216</definedName>
    <definedName name="SCDBPTASN2_050BEGN_19" localSheetId="5">SCDBPTASN2!$U$216</definedName>
    <definedName name="SCDBPTASN2_050BEGN_2" localSheetId="5">SCDBPTASN2!$D$216</definedName>
    <definedName name="SCDBPTASN2_050BEGN_20" localSheetId="5">SCDBPTASN2!$V$216</definedName>
    <definedName name="SCDBPTASN2_050BEGN_21" localSheetId="5">SCDBPTASN2!$W$216</definedName>
    <definedName name="SCDBPTASN2_050BEGN_22" localSheetId="5">SCDBPTASN2!$X$216</definedName>
    <definedName name="SCDBPTASN2_050BEGN_23" localSheetId="5">SCDBPTASN2!$Y$216</definedName>
    <definedName name="SCDBPTASN2_050BEGN_24" localSheetId="5">SCDBPTASN2!$Z$216</definedName>
    <definedName name="SCDBPTASN2_050BEGN_25" localSheetId="5">SCDBPTASN2!$AA$216</definedName>
    <definedName name="SCDBPTASN2_050BEGN_3" localSheetId="5">SCDBPTASN2!$E$216</definedName>
    <definedName name="SCDBPTASN2_050BEGN_4" localSheetId="5">SCDBPTASN2!$F$216</definedName>
    <definedName name="SCDBPTASN2_050BEGN_5" localSheetId="5">SCDBPTASN2!$G$216</definedName>
    <definedName name="SCDBPTASN2_050BEGN_6" localSheetId="5">SCDBPTASN2!$H$216</definedName>
    <definedName name="SCDBPTASN2_050BEGN_7" localSheetId="5">SCDBPTASN2!$I$216</definedName>
    <definedName name="SCDBPTASN2_050BEGN_8" localSheetId="5">SCDBPTASN2!$J$216</definedName>
    <definedName name="SCDBPTASN2_050BEGN_9" localSheetId="5">SCDBPTASN2!$K$216</definedName>
    <definedName name="SCDBPTASN2_050ENDI_10" localSheetId="5">SCDBPTASN2!$L$218</definedName>
    <definedName name="SCDBPTASN2_050ENDI_11" localSheetId="5">SCDBPTASN2!$M$218</definedName>
    <definedName name="SCDBPTASN2_050ENDI_12" localSheetId="5">SCDBPTASN2!$N$218</definedName>
    <definedName name="SCDBPTASN2_050ENDI_13" localSheetId="5">SCDBPTASN2!$O$218</definedName>
    <definedName name="SCDBPTASN2_050ENDI_14" localSheetId="5">SCDBPTASN2!$P$218</definedName>
    <definedName name="SCDBPTASN2_050ENDI_15" localSheetId="5">SCDBPTASN2!$Q$218</definedName>
    <definedName name="SCDBPTASN2_050ENDI_16" localSheetId="5">SCDBPTASN2!$R$218</definedName>
    <definedName name="SCDBPTASN2_050ENDI_17" localSheetId="5">SCDBPTASN2!$S$218</definedName>
    <definedName name="SCDBPTASN2_050ENDI_18" localSheetId="5">SCDBPTASN2!$T$218</definedName>
    <definedName name="SCDBPTASN2_050ENDI_19" localSheetId="5">SCDBPTASN2!$U$218</definedName>
    <definedName name="SCDBPTASN2_050ENDI_2" localSheetId="5">SCDBPTASN2!$D$218</definedName>
    <definedName name="SCDBPTASN2_050ENDI_20" localSheetId="5">SCDBPTASN2!$V$218</definedName>
    <definedName name="SCDBPTASN2_050ENDI_21" localSheetId="5">SCDBPTASN2!$W$218</definedName>
    <definedName name="SCDBPTASN2_050ENDI_22" localSheetId="5">SCDBPTASN2!$X$218</definedName>
    <definedName name="SCDBPTASN2_050ENDI_23" localSheetId="5">SCDBPTASN2!$Y$218</definedName>
    <definedName name="SCDBPTASN2_050ENDI_24" localSheetId="5">SCDBPTASN2!$Z$218</definedName>
    <definedName name="SCDBPTASN2_050ENDI_25" localSheetId="5">SCDBPTASN2!$AA$218</definedName>
    <definedName name="SCDBPTASN2_050ENDI_3" localSheetId="5">SCDBPTASN2!$E$218</definedName>
    <definedName name="SCDBPTASN2_050ENDI_4" localSheetId="5">SCDBPTASN2!$F$218</definedName>
    <definedName name="SCDBPTASN2_050ENDI_5" localSheetId="5">SCDBPTASN2!$G$218</definedName>
    <definedName name="SCDBPTASN2_050ENDI_6" localSheetId="5">SCDBPTASN2!$H$218</definedName>
    <definedName name="SCDBPTASN2_050ENDI_7" localSheetId="5">SCDBPTASN2!$I$218</definedName>
    <definedName name="SCDBPTASN2_050ENDI_8" localSheetId="5">SCDBPTASN2!$J$218</definedName>
    <definedName name="SCDBPTASN2_050ENDI_9" localSheetId="5">SCDBPTASN2!$K$218</definedName>
    <definedName name="SCDBPTASN2_0510000_Range" localSheetId="5">SCDBPTASN2!$C$220:$AA$222</definedName>
    <definedName name="SCDBPTASN2_0519999_13" localSheetId="5">SCDBPTASN2!$O$223</definedName>
    <definedName name="SCDBPTASN2_0519999_14" localSheetId="5">SCDBPTASN2!$P$223</definedName>
    <definedName name="SCDBPTASN2_0519999_15" localSheetId="5">SCDBPTASN2!$Q$223</definedName>
    <definedName name="SCDBPTASN2_0519999_16" localSheetId="5">SCDBPTASN2!$R$223</definedName>
    <definedName name="SCDBPTASN2_0519999_17" localSheetId="5">SCDBPTASN2!$S$223</definedName>
    <definedName name="SCDBPTASN2_0519999_19" localSheetId="5">SCDBPTASN2!$U$223</definedName>
    <definedName name="SCDBPTASN2_0519999_20" localSheetId="5">SCDBPTASN2!$V$223</definedName>
    <definedName name="SCDBPTASN2_0519999_21" localSheetId="5">SCDBPTASN2!$W$223</definedName>
    <definedName name="SCDBPTASN2_0519999_22" localSheetId="5">SCDBPTASN2!$X$223</definedName>
    <definedName name="SCDBPTASN2_0519999_23" localSheetId="5">SCDBPTASN2!$Y$223</definedName>
    <definedName name="SCDBPTASN2_0519999_24" localSheetId="5">SCDBPTASN2!$Z$223</definedName>
    <definedName name="SCDBPTASN2_051BEGN_1" localSheetId="5">SCDBPTASN2!$C$220</definedName>
    <definedName name="SCDBPTASN2_051BEGN_10" localSheetId="5">SCDBPTASN2!$L$220</definedName>
    <definedName name="SCDBPTASN2_051BEGN_11" localSheetId="5">SCDBPTASN2!$M$220</definedName>
    <definedName name="SCDBPTASN2_051BEGN_12" localSheetId="5">SCDBPTASN2!$N$220</definedName>
    <definedName name="SCDBPTASN2_051BEGN_13" localSheetId="5">SCDBPTASN2!$O$220</definedName>
    <definedName name="SCDBPTASN2_051BEGN_14" localSheetId="5">SCDBPTASN2!$P$220</definedName>
    <definedName name="SCDBPTASN2_051BEGN_15" localSheetId="5">SCDBPTASN2!$Q$220</definedName>
    <definedName name="SCDBPTASN2_051BEGN_16" localSheetId="5">SCDBPTASN2!$R$220</definedName>
    <definedName name="SCDBPTASN2_051BEGN_17" localSheetId="5">SCDBPTASN2!$S$220</definedName>
    <definedName name="SCDBPTASN2_051BEGN_18" localSheetId="5">SCDBPTASN2!$T$220</definedName>
    <definedName name="SCDBPTASN2_051BEGN_19" localSheetId="5">SCDBPTASN2!$U$220</definedName>
    <definedName name="SCDBPTASN2_051BEGN_2" localSheetId="5">SCDBPTASN2!$D$220</definedName>
    <definedName name="SCDBPTASN2_051BEGN_20" localSheetId="5">SCDBPTASN2!$V$220</definedName>
    <definedName name="SCDBPTASN2_051BEGN_21" localSheetId="5">SCDBPTASN2!$W$220</definedName>
    <definedName name="SCDBPTASN2_051BEGN_22" localSheetId="5">SCDBPTASN2!$X$220</definedName>
    <definedName name="SCDBPTASN2_051BEGN_23" localSheetId="5">SCDBPTASN2!$Y$220</definedName>
    <definedName name="SCDBPTASN2_051BEGN_24" localSheetId="5">SCDBPTASN2!$Z$220</definedName>
    <definedName name="SCDBPTASN2_051BEGN_25" localSheetId="5">SCDBPTASN2!$AA$220</definedName>
    <definedName name="SCDBPTASN2_051BEGN_3" localSheetId="5">SCDBPTASN2!$E$220</definedName>
    <definedName name="SCDBPTASN2_051BEGN_4" localSheetId="5">SCDBPTASN2!$F$220</definedName>
    <definedName name="SCDBPTASN2_051BEGN_5" localSheetId="5">SCDBPTASN2!$G$220</definedName>
    <definedName name="SCDBPTASN2_051BEGN_6" localSheetId="5">SCDBPTASN2!$H$220</definedName>
    <definedName name="SCDBPTASN2_051BEGN_7" localSheetId="5">SCDBPTASN2!$I$220</definedName>
    <definedName name="SCDBPTASN2_051BEGN_8" localSheetId="5">SCDBPTASN2!$J$220</definedName>
    <definedName name="SCDBPTASN2_051BEGN_9" localSheetId="5">SCDBPTASN2!$K$220</definedName>
    <definedName name="SCDBPTASN2_051ENDI_10" localSheetId="5">SCDBPTASN2!$L$222</definedName>
    <definedName name="SCDBPTASN2_051ENDI_11" localSheetId="5">SCDBPTASN2!$M$222</definedName>
    <definedName name="SCDBPTASN2_051ENDI_12" localSheetId="5">SCDBPTASN2!$N$222</definedName>
    <definedName name="SCDBPTASN2_051ENDI_13" localSheetId="5">SCDBPTASN2!$O$222</definedName>
    <definedName name="SCDBPTASN2_051ENDI_14" localSheetId="5">SCDBPTASN2!$P$222</definedName>
    <definedName name="SCDBPTASN2_051ENDI_15" localSheetId="5">SCDBPTASN2!$Q$222</definedName>
    <definedName name="SCDBPTASN2_051ENDI_16" localSheetId="5">SCDBPTASN2!$R$222</definedName>
    <definedName name="SCDBPTASN2_051ENDI_17" localSheetId="5">SCDBPTASN2!$S$222</definedName>
    <definedName name="SCDBPTASN2_051ENDI_18" localSheetId="5">SCDBPTASN2!$T$222</definedName>
    <definedName name="SCDBPTASN2_051ENDI_19" localSheetId="5">SCDBPTASN2!$U$222</definedName>
    <definedName name="SCDBPTASN2_051ENDI_2" localSheetId="5">SCDBPTASN2!$D$222</definedName>
    <definedName name="SCDBPTASN2_051ENDI_20" localSheetId="5">SCDBPTASN2!$V$222</definedName>
    <definedName name="SCDBPTASN2_051ENDI_21" localSheetId="5">SCDBPTASN2!$W$222</definedName>
    <definedName name="SCDBPTASN2_051ENDI_22" localSheetId="5">SCDBPTASN2!$X$222</definedName>
    <definedName name="SCDBPTASN2_051ENDI_23" localSheetId="5">SCDBPTASN2!$Y$222</definedName>
    <definedName name="SCDBPTASN2_051ENDI_24" localSheetId="5">SCDBPTASN2!$Z$222</definedName>
    <definedName name="SCDBPTASN2_051ENDI_25" localSheetId="5">SCDBPTASN2!$AA$222</definedName>
    <definedName name="SCDBPTASN2_051ENDI_3" localSheetId="5">SCDBPTASN2!$E$222</definedName>
    <definedName name="SCDBPTASN2_051ENDI_4" localSheetId="5">SCDBPTASN2!$F$222</definedName>
    <definedName name="SCDBPTASN2_051ENDI_5" localSheetId="5">SCDBPTASN2!$G$222</definedName>
    <definedName name="SCDBPTASN2_051ENDI_6" localSheetId="5">SCDBPTASN2!$H$222</definedName>
    <definedName name="SCDBPTASN2_051ENDI_7" localSheetId="5">SCDBPTASN2!$I$222</definedName>
    <definedName name="SCDBPTASN2_051ENDI_8" localSheetId="5">SCDBPTASN2!$J$222</definedName>
    <definedName name="SCDBPTASN2_051ENDI_9" localSheetId="5">SCDBPTASN2!$K$222</definedName>
    <definedName name="SCDBPTASN2_0520000_Range" localSheetId="5">SCDBPTASN2!$C$224:$AA$226</definedName>
    <definedName name="SCDBPTASN2_0529999_13" localSheetId="5">SCDBPTASN2!$O$227</definedName>
    <definedName name="SCDBPTASN2_0529999_14" localSheetId="5">SCDBPTASN2!$P$227</definedName>
    <definedName name="SCDBPTASN2_0529999_15" localSheetId="5">SCDBPTASN2!$Q$227</definedName>
    <definedName name="SCDBPTASN2_0529999_16" localSheetId="5">SCDBPTASN2!$R$227</definedName>
    <definedName name="SCDBPTASN2_0529999_17" localSheetId="5">SCDBPTASN2!$S$227</definedName>
    <definedName name="SCDBPTASN2_0529999_19" localSheetId="5">SCDBPTASN2!$U$227</definedName>
    <definedName name="SCDBPTASN2_0529999_20" localSheetId="5">SCDBPTASN2!$V$227</definedName>
    <definedName name="SCDBPTASN2_0529999_21" localSheetId="5">SCDBPTASN2!$W$227</definedName>
    <definedName name="SCDBPTASN2_0529999_22" localSheetId="5">SCDBPTASN2!$X$227</definedName>
    <definedName name="SCDBPTASN2_0529999_23" localSheetId="5">SCDBPTASN2!$Y$227</definedName>
    <definedName name="SCDBPTASN2_0529999_24" localSheetId="5">SCDBPTASN2!$Z$227</definedName>
    <definedName name="SCDBPTASN2_052BEGN_1" localSheetId="5">SCDBPTASN2!$C$224</definedName>
    <definedName name="SCDBPTASN2_052BEGN_10" localSheetId="5">SCDBPTASN2!$L$224</definedName>
    <definedName name="SCDBPTASN2_052BEGN_11" localSheetId="5">SCDBPTASN2!$M$224</definedName>
    <definedName name="SCDBPTASN2_052BEGN_12" localSheetId="5">SCDBPTASN2!$N$224</definedName>
    <definedName name="SCDBPTASN2_052BEGN_13" localSheetId="5">SCDBPTASN2!$O$224</definedName>
    <definedName name="SCDBPTASN2_052BEGN_14" localSheetId="5">SCDBPTASN2!$P$224</definedName>
    <definedName name="SCDBPTASN2_052BEGN_15" localSheetId="5">SCDBPTASN2!$Q$224</definedName>
    <definedName name="SCDBPTASN2_052BEGN_16" localSheetId="5">SCDBPTASN2!$R$224</definedName>
    <definedName name="SCDBPTASN2_052BEGN_17" localSheetId="5">SCDBPTASN2!$S$224</definedName>
    <definedName name="SCDBPTASN2_052BEGN_18" localSheetId="5">SCDBPTASN2!$T$224</definedName>
    <definedName name="SCDBPTASN2_052BEGN_19" localSheetId="5">SCDBPTASN2!$U$224</definedName>
    <definedName name="SCDBPTASN2_052BEGN_2" localSheetId="5">SCDBPTASN2!$D$224</definedName>
    <definedName name="SCDBPTASN2_052BEGN_20" localSheetId="5">SCDBPTASN2!$V$224</definedName>
    <definedName name="SCDBPTASN2_052BEGN_21" localSheetId="5">SCDBPTASN2!$W$224</definedName>
    <definedName name="SCDBPTASN2_052BEGN_22" localSheetId="5">SCDBPTASN2!$X$224</definedName>
    <definedName name="SCDBPTASN2_052BEGN_23" localSheetId="5">SCDBPTASN2!$Y$224</definedName>
    <definedName name="SCDBPTASN2_052BEGN_24" localSheetId="5">SCDBPTASN2!$Z$224</definedName>
    <definedName name="SCDBPTASN2_052BEGN_25" localSheetId="5">SCDBPTASN2!$AA$224</definedName>
    <definedName name="SCDBPTASN2_052BEGN_3" localSheetId="5">SCDBPTASN2!$E$224</definedName>
    <definedName name="SCDBPTASN2_052BEGN_4" localSheetId="5">SCDBPTASN2!$F$224</definedName>
    <definedName name="SCDBPTASN2_052BEGN_5" localSheetId="5">SCDBPTASN2!$G$224</definedName>
    <definedName name="SCDBPTASN2_052BEGN_6" localSheetId="5">SCDBPTASN2!$H$224</definedName>
    <definedName name="SCDBPTASN2_052BEGN_7" localSheetId="5">SCDBPTASN2!$I$224</definedName>
    <definedName name="SCDBPTASN2_052BEGN_8" localSheetId="5">SCDBPTASN2!$J$224</definedName>
    <definedName name="SCDBPTASN2_052BEGN_9" localSheetId="5">SCDBPTASN2!$K$224</definedName>
    <definedName name="SCDBPTASN2_052ENDI_10" localSheetId="5">SCDBPTASN2!$L$226</definedName>
    <definedName name="SCDBPTASN2_052ENDI_11" localSheetId="5">SCDBPTASN2!$M$226</definedName>
    <definedName name="SCDBPTASN2_052ENDI_12" localSheetId="5">SCDBPTASN2!$N$226</definedName>
    <definedName name="SCDBPTASN2_052ENDI_13" localSheetId="5">SCDBPTASN2!$O$226</definedName>
    <definedName name="SCDBPTASN2_052ENDI_14" localSheetId="5">SCDBPTASN2!$P$226</definedName>
    <definedName name="SCDBPTASN2_052ENDI_15" localSheetId="5">SCDBPTASN2!$Q$226</definedName>
    <definedName name="SCDBPTASN2_052ENDI_16" localSheetId="5">SCDBPTASN2!$R$226</definedName>
    <definedName name="SCDBPTASN2_052ENDI_17" localSheetId="5">SCDBPTASN2!$S$226</definedName>
    <definedName name="SCDBPTASN2_052ENDI_18" localSheetId="5">SCDBPTASN2!$T$226</definedName>
    <definedName name="SCDBPTASN2_052ENDI_19" localSheetId="5">SCDBPTASN2!$U$226</definedName>
    <definedName name="SCDBPTASN2_052ENDI_2" localSheetId="5">SCDBPTASN2!$D$226</definedName>
    <definedName name="SCDBPTASN2_052ENDI_20" localSheetId="5">SCDBPTASN2!$V$226</definedName>
    <definedName name="SCDBPTASN2_052ENDI_21" localSheetId="5">SCDBPTASN2!$W$226</definedName>
    <definedName name="SCDBPTASN2_052ENDI_22" localSheetId="5">SCDBPTASN2!$X$226</definedName>
    <definedName name="SCDBPTASN2_052ENDI_23" localSheetId="5">SCDBPTASN2!$Y$226</definedName>
    <definedName name="SCDBPTASN2_052ENDI_24" localSheetId="5">SCDBPTASN2!$Z$226</definedName>
    <definedName name="SCDBPTASN2_052ENDI_25" localSheetId="5">SCDBPTASN2!$AA$226</definedName>
    <definedName name="SCDBPTASN2_052ENDI_3" localSheetId="5">SCDBPTASN2!$E$226</definedName>
    <definedName name="SCDBPTASN2_052ENDI_4" localSheetId="5">SCDBPTASN2!$F$226</definedName>
    <definedName name="SCDBPTASN2_052ENDI_5" localSheetId="5">SCDBPTASN2!$G$226</definedName>
    <definedName name="SCDBPTASN2_052ENDI_6" localSheetId="5">SCDBPTASN2!$H$226</definedName>
    <definedName name="SCDBPTASN2_052ENDI_7" localSheetId="5">SCDBPTASN2!$I$226</definedName>
    <definedName name="SCDBPTASN2_052ENDI_8" localSheetId="5">SCDBPTASN2!$J$226</definedName>
    <definedName name="SCDBPTASN2_052ENDI_9" localSheetId="5">SCDBPTASN2!$K$226</definedName>
    <definedName name="SCDBPTASN2_0530000_Range" localSheetId="5">SCDBPTASN2!$C$228:$AA$230</definedName>
    <definedName name="SCDBPTASN2_0539999_13" localSheetId="5">SCDBPTASN2!$O$231</definedName>
    <definedName name="SCDBPTASN2_0539999_14" localSheetId="5">SCDBPTASN2!$P$231</definedName>
    <definedName name="SCDBPTASN2_0539999_15" localSheetId="5">SCDBPTASN2!$Q$231</definedName>
    <definedName name="SCDBPTASN2_0539999_16" localSheetId="5">SCDBPTASN2!$R$231</definedName>
    <definedName name="SCDBPTASN2_0539999_17" localSheetId="5">SCDBPTASN2!$S$231</definedName>
    <definedName name="SCDBPTASN2_0539999_19" localSheetId="5">SCDBPTASN2!$U$231</definedName>
    <definedName name="SCDBPTASN2_0539999_20" localSheetId="5">SCDBPTASN2!$V$231</definedName>
    <definedName name="SCDBPTASN2_0539999_21" localSheetId="5">SCDBPTASN2!$W$231</definedName>
    <definedName name="SCDBPTASN2_0539999_22" localSheetId="5">SCDBPTASN2!$X$231</definedName>
    <definedName name="SCDBPTASN2_0539999_23" localSheetId="5">SCDBPTASN2!$Y$231</definedName>
    <definedName name="SCDBPTASN2_0539999_24" localSheetId="5">SCDBPTASN2!$Z$231</definedName>
    <definedName name="SCDBPTASN2_053BEGN_1" localSheetId="5">SCDBPTASN2!$C$228</definedName>
    <definedName name="SCDBPTASN2_053BEGN_10" localSheetId="5">SCDBPTASN2!$L$228</definedName>
    <definedName name="SCDBPTASN2_053BEGN_11" localSheetId="5">SCDBPTASN2!$M$228</definedName>
    <definedName name="SCDBPTASN2_053BEGN_12" localSheetId="5">SCDBPTASN2!$N$228</definedName>
    <definedName name="SCDBPTASN2_053BEGN_13" localSheetId="5">SCDBPTASN2!$O$228</definedName>
    <definedName name="SCDBPTASN2_053BEGN_14" localSheetId="5">SCDBPTASN2!$P$228</definedName>
    <definedName name="SCDBPTASN2_053BEGN_15" localSheetId="5">SCDBPTASN2!$Q$228</definedName>
    <definedName name="SCDBPTASN2_053BEGN_16" localSheetId="5">SCDBPTASN2!$R$228</definedName>
    <definedName name="SCDBPTASN2_053BEGN_17" localSheetId="5">SCDBPTASN2!$S$228</definedName>
    <definedName name="SCDBPTASN2_053BEGN_18" localSheetId="5">SCDBPTASN2!$T$228</definedName>
    <definedName name="SCDBPTASN2_053BEGN_19" localSheetId="5">SCDBPTASN2!$U$228</definedName>
    <definedName name="SCDBPTASN2_053BEGN_2" localSheetId="5">SCDBPTASN2!$D$228</definedName>
    <definedName name="SCDBPTASN2_053BEGN_20" localSheetId="5">SCDBPTASN2!$V$228</definedName>
    <definedName name="SCDBPTASN2_053BEGN_21" localSheetId="5">SCDBPTASN2!$W$228</definedName>
    <definedName name="SCDBPTASN2_053BEGN_22" localSheetId="5">SCDBPTASN2!$X$228</definedName>
    <definedName name="SCDBPTASN2_053BEGN_23" localSheetId="5">SCDBPTASN2!$Y$228</definedName>
    <definedName name="SCDBPTASN2_053BEGN_24" localSheetId="5">SCDBPTASN2!$Z$228</definedName>
    <definedName name="SCDBPTASN2_053BEGN_25" localSheetId="5">SCDBPTASN2!$AA$228</definedName>
    <definedName name="SCDBPTASN2_053BEGN_3" localSheetId="5">SCDBPTASN2!$E$228</definedName>
    <definedName name="SCDBPTASN2_053BEGN_4" localSheetId="5">SCDBPTASN2!$F$228</definedName>
    <definedName name="SCDBPTASN2_053BEGN_5" localSheetId="5">SCDBPTASN2!$G$228</definedName>
    <definedName name="SCDBPTASN2_053BEGN_6" localSheetId="5">SCDBPTASN2!$H$228</definedName>
    <definedName name="SCDBPTASN2_053BEGN_7" localSheetId="5">SCDBPTASN2!$I$228</definedName>
    <definedName name="SCDBPTASN2_053BEGN_8" localSheetId="5">SCDBPTASN2!$J$228</definedName>
    <definedName name="SCDBPTASN2_053BEGN_9" localSheetId="5">SCDBPTASN2!$K$228</definedName>
    <definedName name="SCDBPTASN2_053ENDI_10" localSheetId="5">SCDBPTASN2!$L$230</definedName>
    <definedName name="SCDBPTASN2_053ENDI_11" localSheetId="5">SCDBPTASN2!$M$230</definedName>
    <definedName name="SCDBPTASN2_053ENDI_12" localSheetId="5">SCDBPTASN2!$N$230</definedName>
    <definedName name="SCDBPTASN2_053ENDI_13" localSheetId="5">SCDBPTASN2!$O$230</definedName>
    <definedName name="SCDBPTASN2_053ENDI_14" localSheetId="5">SCDBPTASN2!$P$230</definedName>
    <definedName name="SCDBPTASN2_053ENDI_15" localSheetId="5">SCDBPTASN2!$Q$230</definedName>
    <definedName name="SCDBPTASN2_053ENDI_16" localSheetId="5">SCDBPTASN2!$R$230</definedName>
    <definedName name="SCDBPTASN2_053ENDI_17" localSheetId="5">SCDBPTASN2!$S$230</definedName>
    <definedName name="SCDBPTASN2_053ENDI_18" localSheetId="5">SCDBPTASN2!$T$230</definedName>
    <definedName name="SCDBPTASN2_053ENDI_19" localSheetId="5">SCDBPTASN2!$U$230</definedName>
    <definedName name="SCDBPTASN2_053ENDI_2" localSheetId="5">SCDBPTASN2!$D$230</definedName>
    <definedName name="SCDBPTASN2_053ENDI_20" localSheetId="5">SCDBPTASN2!$V$230</definedName>
    <definedName name="SCDBPTASN2_053ENDI_21" localSheetId="5">SCDBPTASN2!$W$230</definedName>
    <definedName name="SCDBPTASN2_053ENDI_22" localSheetId="5">SCDBPTASN2!$X$230</definedName>
    <definedName name="SCDBPTASN2_053ENDI_23" localSheetId="5">SCDBPTASN2!$Y$230</definedName>
    <definedName name="SCDBPTASN2_053ENDI_24" localSheetId="5">SCDBPTASN2!$Z$230</definedName>
    <definedName name="SCDBPTASN2_053ENDI_25" localSheetId="5">SCDBPTASN2!$AA$230</definedName>
    <definedName name="SCDBPTASN2_053ENDI_3" localSheetId="5">SCDBPTASN2!$E$230</definedName>
    <definedName name="SCDBPTASN2_053ENDI_4" localSheetId="5">SCDBPTASN2!$F$230</definedName>
    <definedName name="SCDBPTASN2_053ENDI_5" localSheetId="5">SCDBPTASN2!$G$230</definedName>
    <definedName name="SCDBPTASN2_053ENDI_6" localSheetId="5">SCDBPTASN2!$H$230</definedName>
    <definedName name="SCDBPTASN2_053ENDI_7" localSheetId="5">SCDBPTASN2!$I$230</definedName>
    <definedName name="SCDBPTASN2_053ENDI_8" localSheetId="5">SCDBPTASN2!$J$230</definedName>
    <definedName name="SCDBPTASN2_053ENDI_9" localSheetId="5">SCDBPTASN2!$K$230</definedName>
    <definedName name="SCDBPTASN2_0540000_Range" localSheetId="5">SCDBPTASN2!$C$232:$AA$234</definedName>
    <definedName name="SCDBPTASN2_0549999_13" localSheetId="5">SCDBPTASN2!$O$235</definedName>
    <definedName name="SCDBPTASN2_0549999_14" localSheetId="5">SCDBPTASN2!$P$235</definedName>
    <definedName name="SCDBPTASN2_0549999_15" localSheetId="5">SCDBPTASN2!$Q$235</definedName>
    <definedName name="SCDBPTASN2_0549999_16" localSheetId="5">SCDBPTASN2!$R$235</definedName>
    <definedName name="SCDBPTASN2_0549999_17" localSheetId="5">SCDBPTASN2!$S$235</definedName>
    <definedName name="SCDBPTASN2_0549999_19" localSheetId="5">SCDBPTASN2!$U$235</definedName>
    <definedName name="SCDBPTASN2_0549999_20" localSheetId="5">SCDBPTASN2!$V$235</definedName>
    <definedName name="SCDBPTASN2_0549999_21" localSheetId="5">SCDBPTASN2!$W$235</definedName>
    <definedName name="SCDBPTASN2_0549999_22" localSheetId="5">SCDBPTASN2!$X$235</definedName>
    <definedName name="SCDBPTASN2_0549999_23" localSheetId="5">SCDBPTASN2!$Y$235</definedName>
    <definedName name="SCDBPTASN2_0549999_24" localSheetId="5">SCDBPTASN2!$Z$235</definedName>
    <definedName name="SCDBPTASN2_054BEGN_1" localSheetId="5">SCDBPTASN2!$C$232</definedName>
    <definedName name="SCDBPTASN2_054BEGN_10" localSheetId="5">SCDBPTASN2!$L$232</definedName>
    <definedName name="SCDBPTASN2_054BEGN_11" localSheetId="5">SCDBPTASN2!$M$232</definedName>
    <definedName name="SCDBPTASN2_054BEGN_12" localSheetId="5">SCDBPTASN2!$N$232</definedName>
    <definedName name="SCDBPTASN2_054BEGN_13" localSheetId="5">SCDBPTASN2!$O$232</definedName>
    <definedName name="SCDBPTASN2_054BEGN_14" localSheetId="5">SCDBPTASN2!$P$232</definedName>
    <definedName name="SCDBPTASN2_054BEGN_15" localSheetId="5">SCDBPTASN2!$Q$232</definedName>
    <definedName name="SCDBPTASN2_054BEGN_16" localSheetId="5">SCDBPTASN2!$R$232</definedName>
    <definedName name="SCDBPTASN2_054BEGN_17" localSheetId="5">SCDBPTASN2!$S$232</definedName>
    <definedName name="SCDBPTASN2_054BEGN_18" localSheetId="5">SCDBPTASN2!$T$232</definedName>
    <definedName name="SCDBPTASN2_054BEGN_19" localSheetId="5">SCDBPTASN2!$U$232</definedName>
    <definedName name="SCDBPTASN2_054BEGN_2" localSheetId="5">SCDBPTASN2!$D$232</definedName>
    <definedName name="SCDBPTASN2_054BEGN_20" localSheetId="5">SCDBPTASN2!$V$232</definedName>
    <definedName name="SCDBPTASN2_054BEGN_21" localSheetId="5">SCDBPTASN2!$W$232</definedName>
    <definedName name="SCDBPTASN2_054BEGN_22" localSheetId="5">SCDBPTASN2!$X$232</definedName>
    <definedName name="SCDBPTASN2_054BEGN_23" localSheetId="5">SCDBPTASN2!$Y$232</definedName>
    <definedName name="SCDBPTASN2_054BEGN_24" localSheetId="5">SCDBPTASN2!$Z$232</definedName>
    <definedName name="SCDBPTASN2_054BEGN_25" localSheetId="5">SCDBPTASN2!$AA$232</definedName>
    <definedName name="SCDBPTASN2_054BEGN_3" localSheetId="5">SCDBPTASN2!$E$232</definedName>
    <definedName name="SCDBPTASN2_054BEGN_4" localSheetId="5">SCDBPTASN2!$F$232</definedName>
    <definedName name="SCDBPTASN2_054BEGN_5" localSheetId="5">SCDBPTASN2!$G$232</definedName>
    <definedName name="SCDBPTASN2_054BEGN_6" localSheetId="5">SCDBPTASN2!$H$232</definedName>
    <definedName name="SCDBPTASN2_054BEGN_7" localSheetId="5">SCDBPTASN2!$I$232</definedName>
    <definedName name="SCDBPTASN2_054BEGN_8" localSheetId="5">SCDBPTASN2!$J$232</definedName>
    <definedName name="SCDBPTASN2_054BEGN_9" localSheetId="5">SCDBPTASN2!$K$232</definedName>
    <definedName name="SCDBPTASN2_054ENDI_10" localSheetId="5">SCDBPTASN2!$L$234</definedName>
    <definedName name="SCDBPTASN2_054ENDI_11" localSheetId="5">SCDBPTASN2!$M$234</definedName>
    <definedName name="SCDBPTASN2_054ENDI_12" localSheetId="5">SCDBPTASN2!$N$234</definedName>
    <definedName name="SCDBPTASN2_054ENDI_13" localSheetId="5">SCDBPTASN2!$O$234</definedName>
    <definedName name="SCDBPTASN2_054ENDI_14" localSheetId="5">SCDBPTASN2!$P$234</definedName>
    <definedName name="SCDBPTASN2_054ENDI_15" localSheetId="5">SCDBPTASN2!$Q$234</definedName>
    <definedName name="SCDBPTASN2_054ENDI_16" localSheetId="5">SCDBPTASN2!$R$234</definedName>
    <definedName name="SCDBPTASN2_054ENDI_17" localSheetId="5">SCDBPTASN2!$S$234</definedName>
    <definedName name="SCDBPTASN2_054ENDI_18" localSheetId="5">SCDBPTASN2!$T$234</definedName>
    <definedName name="SCDBPTASN2_054ENDI_19" localSheetId="5">SCDBPTASN2!$U$234</definedName>
    <definedName name="SCDBPTASN2_054ENDI_2" localSheetId="5">SCDBPTASN2!$D$234</definedName>
    <definedName name="SCDBPTASN2_054ENDI_20" localSheetId="5">SCDBPTASN2!$V$234</definedName>
    <definedName name="SCDBPTASN2_054ENDI_21" localSheetId="5">SCDBPTASN2!$W$234</definedName>
    <definedName name="SCDBPTASN2_054ENDI_22" localSheetId="5">SCDBPTASN2!$X$234</definedName>
    <definedName name="SCDBPTASN2_054ENDI_23" localSheetId="5">SCDBPTASN2!$Y$234</definedName>
    <definedName name="SCDBPTASN2_054ENDI_24" localSheetId="5">SCDBPTASN2!$Z$234</definedName>
    <definedName name="SCDBPTASN2_054ENDI_25" localSheetId="5">SCDBPTASN2!$AA$234</definedName>
    <definedName name="SCDBPTASN2_054ENDI_3" localSheetId="5">SCDBPTASN2!$E$234</definedName>
    <definedName name="SCDBPTASN2_054ENDI_4" localSheetId="5">SCDBPTASN2!$F$234</definedName>
    <definedName name="SCDBPTASN2_054ENDI_5" localSheetId="5">SCDBPTASN2!$G$234</definedName>
    <definedName name="SCDBPTASN2_054ENDI_6" localSheetId="5">SCDBPTASN2!$H$234</definedName>
    <definedName name="SCDBPTASN2_054ENDI_7" localSheetId="5">SCDBPTASN2!$I$234</definedName>
    <definedName name="SCDBPTASN2_054ENDI_8" localSheetId="5">SCDBPTASN2!$J$234</definedName>
    <definedName name="SCDBPTASN2_054ENDI_9" localSheetId="5">SCDBPTASN2!$K$234</definedName>
    <definedName name="SCDBPTASN2_0550000_Range" localSheetId="5">SCDBPTASN2!$C$236:$AA$238</definedName>
    <definedName name="SCDBPTASN2_0559999_13" localSheetId="5">SCDBPTASN2!$O$239</definedName>
    <definedName name="SCDBPTASN2_0559999_14" localSheetId="5">SCDBPTASN2!$P$239</definedName>
    <definedName name="SCDBPTASN2_0559999_15" localSheetId="5">SCDBPTASN2!$Q$239</definedName>
    <definedName name="SCDBPTASN2_0559999_16" localSheetId="5">SCDBPTASN2!$R$239</definedName>
    <definedName name="SCDBPTASN2_0559999_17" localSheetId="5">SCDBPTASN2!$S$239</definedName>
    <definedName name="SCDBPTASN2_0559999_19" localSheetId="5">SCDBPTASN2!$U$239</definedName>
    <definedName name="SCDBPTASN2_0559999_20" localSheetId="5">SCDBPTASN2!$V$239</definedName>
    <definedName name="SCDBPTASN2_0559999_21" localSheetId="5">SCDBPTASN2!$W$239</definedName>
    <definedName name="SCDBPTASN2_0559999_22" localSheetId="5">SCDBPTASN2!$X$239</definedName>
    <definedName name="SCDBPTASN2_0559999_23" localSheetId="5">SCDBPTASN2!$Y$239</definedName>
    <definedName name="SCDBPTASN2_0559999_24" localSheetId="5">SCDBPTASN2!$Z$239</definedName>
    <definedName name="SCDBPTASN2_055BEGN_1" localSheetId="5">SCDBPTASN2!$C$236</definedName>
    <definedName name="SCDBPTASN2_055BEGN_10" localSheetId="5">SCDBPTASN2!$L$236</definedName>
    <definedName name="SCDBPTASN2_055BEGN_11" localSheetId="5">SCDBPTASN2!$M$236</definedName>
    <definedName name="SCDBPTASN2_055BEGN_12" localSheetId="5">SCDBPTASN2!$N$236</definedName>
    <definedName name="SCDBPTASN2_055BEGN_13" localSheetId="5">SCDBPTASN2!$O$236</definedName>
    <definedName name="SCDBPTASN2_055BEGN_14" localSheetId="5">SCDBPTASN2!$P$236</definedName>
    <definedName name="SCDBPTASN2_055BEGN_15" localSheetId="5">SCDBPTASN2!$Q$236</definedName>
    <definedName name="SCDBPTASN2_055BEGN_16" localSheetId="5">SCDBPTASN2!$R$236</definedName>
    <definedName name="SCDBPTASN2_055BEGN_17" localSheetId="5">SCDBPTASN2!$S$236</definedName>
    <definedName name="SCDBPTASN2_055BEGN_18" localSheetId="5">SCDBPTASN2!$T$236</definedName>
    <definedName name="SCDBPTASN2_055BEGN_19" localSheetId="5">SCDBPTASN2!$U$236</definedName>
    <definedName name="SCDBPTASN2_055BEGN_2" localSheetId="5">SCDBPTASN2!$D$236</definedName>
    <definedName name="SCDBPTASN2_055BEGN_20" localSheetId="5">SCDBPTASN2!$V$236</definedName>
    <definedName name="SCDBPTASN2_055BEGN_21" localSheetId="5">SCDBPTASN2!$W$236</definedName>
    <definedName name="SCDBPTASN2_055BEGN_22" localSheetId="5">SCDBPTASN2!$X$236</definedName>
    <definedName name="SCDBPTASN2_055BEGN_23" localSheetId="5">SCDBPTASN2!$Y$236</definedName>
    <definedName name="SCDBPTASN2_055BEGN_24" localSheetId="5">SCDBPTASN2!$Z$236</definedName>
    <definedName name="SCDBPTASN2_055BEGN_25" localSheetId="5">SCDBPTASN2!$AA$236</definedName>
    <definedName name="SCDBPTASN2_055BEGN_3" localSheetId="5">SCDBPTASN2!$E$236</definedName>
    <definedName name="SCDBPTASN2_055BEGN_4" localSheetId="5">SCDBPTASN2!$F$236</definedName>
    <definedName name="SCDBPTASN2_055BEGN_5" localSheetId="5">SCDBPTASN2!$G$236</definedName>
    <definedName name="SCDBPTASN2_055BEGN_6" localSheetId="5">SCDBPTASN2!$H$236</definedName>
    <definedName name="SCDBPTASN2_055BEGN_7" localSheetId="5">SCDBPTASN2!$I$236</definedName>
    <definedName name="SCDBPTASN2_055BEGN_8" localSheetId="5">SCDBPTASN2!$J$236</definedName>
    <definedName name="SCDBPTASN2_055BEGN_9" localSheetId="5">SCDBPTASN2!$K$236</definedName>
    <definedName name="SCDBPTASN2_055ENDI_10" localSheetId="5">SCDBPTASN2!$L$238</definedName>
    <definedName name="SCDBPTASN2_055ENDI_11" localSheetId="5">SCDBPTASN2!$M$238</definedName>
    <definedName name="SCDBPTASN2_055ENDI_12" localSheetId="5">SCDBPTASN2!$N$238</definedName>
    <definedName name="SCDBPTASN2_055ENDI_13" localSheetId="5">SCDBPTASN2!$O$238</definedName>
    <definedName name="SCDBPTASN2_055ENDI_14" localSheetId="5">SCDBPTASN2!$P$238</definedName>
    <definedName name="SCDBPTASN2_055ENDI_15" localSheetId="5">SCDBPTASN2!$Q$238</definedName>
    <definedName name="SCDBPTASN2_055ENDI_16" localSheetId="5">SCDBPTASN2!$R$238</definedName>
    <definedName name="SCDBPTASN2_055ENDI_17" localSheetId="5">SCDBPTASN2!$S$238</definedName>
    <definedName name="SCDBPTASN2_055ENDI_18" localSheetId="5">SCDBPTASN2!$T$238</definedName>
    <definedName name="SCDBPTASN2_055ENDI_19" localSheetId="5">SCDBPTASN2!$U$238</definedName>
    <definedName name="SCDBPTASN2_055ENDI_2" localSheetId="5">SCDBPTASN2!$D$238</definedName>
    <definedName name="SCDBPTASN2_055ENDI_20" localSheetId="5">SCDBPTASN2!$V$238</definedName>
    <definedName name="SCDBPTASN2_055ENDI_21" localSheetId="5">SCDBPTASN2!$W$238</definedName>
    <definedName name="SCDBPTASN2_055ENDI_22" localSheetId="5">SCDBPTASN2!$X$238</definedName>
    <definedName name="SCDBPTASN2_055ENDI_23" localSheetId="5">SCDBPTASN2!$Y$238</definedName>
    <definedName name="SCDBPTASN2_055ENDI_24" localSheetId="5">SCDBPTASN2!$Z$238</definedName>
    <definedName name="SCDBPTASN2_055ENDI_25" localSheetId="5">SCDBPTASN2!$AA$238</definedName>
    <definedName name="SCDBPTASN2_055ENDI_3" localSheetId="5">SCDBPTASN2!$E$238</definedName>
    <definedName name="SCDBPTASN2_055ENDI_4" localSheetId="5">SCDBPTASN2!$F$238</definedName>
    <definedName name="SCDBPTASN2_055ENDI_5" localSheetId="5">SCDBPTASN2!$G$238</definedName>
    <definedName name="SCDBPTASN2_055ENDI_6" localSheetId="5">SCDBPTASN2!$H$238</definedName>
    <definedName name="SCDBPTASN2_055ENDI_7" localSheetId="5">SCDBPTASN2!$I$238</definedName>
    <definedName name="SCDBPTASN2_055ENDI_8" localSheetId="5">SCDBPTASN2!$J$238</definedName>
    <definedName name="SCDBPTASN2_055ENDI_9" localSheetId="5">SCDBPTASN2!$K$238</definedName>
    <definedName name="SCDBPTASN2_0569999_13" localSheetId="5">SCDBPTASN2!$O$240</definedName>
    <definedName name="SCDBPTASN2_0569999_14" localSheetId="5">SCDBPTASN2!$P$240</definedName>
    <definedName name="SCDBPTASN2_0569999_15" localSheetId="5">SCDBPTASN2!$Q$240</definedName>
    <definedName name="SCDBPTASN2_0569999_16" localSheetId="5">SCDBPTASN2!$R$240</definedName>
    <definedName name="SCDBPTASN2_0569999_17" localSheetId="5">SCDBPTASN2!$S$240</definedName>
    <definedName name="SCDBPTASN2_0569999_19" localSheetId="5">SCDBPTASN2!$U$240</definedName>
    <definedName name="SCDBPTASN2_0569999_20" localSheetId="5">SCDBPTASN2!$V$240</definedName>
    <definedName name="SCDBPTASN2_0569999_21" localSheetId="5">SCDBPTASN2!$W$240</definedName>
    <definedName name="SCDBPTASN2_0569999_22" localSheetId="5">SCDBPTASN2!$X$240</definedName>
    <definedName name="SCDBPTASN2_0569999_23" localSheetId="5">SCDBPTASN2!$Y$240</definedName>
    <definedName name="SCDBPTASN2_0569999_24" localSheetId="5">SCDBPTASN2!$Z$240</definedName>
    <definedName name="SCDBPTASN2_0570000_Range" localSheetId="5">SCDBPTASN2!$C$241:$AA$243</definedName>
    <definedName name="SCDBPTASN2_0579999_13" localSheetId="5">SCDBPTASN2!$O$244</definedName>
    <definedName name="SCDBPTASN2_0579999_14" localSheetId="5">SCDBPTASN2!$P$244</definedName>
    <definedName name="SCDBPTASN2_0579999_15" localSheetId="5">SCDBPTASN2!$Q$244</definedName>
    <definedName name="SCDBPTASN2_0579999_16" localSheetId="5">SCDBPTASN2!$R$244</definedName>
    <definedName name="SCDBPTASN2_0579999_17" localSheetId="5">SCDBPTASN2!$S$244</definedName>
    <definedName name="SCDBPTASN2_0579999_19" localSheetId="5">SCDBPTASN2!$U$244</definedName>
    <definedName name="SCDBPTASN2_0579999_20" localSheetId="5">SCDBPTASN2!$V$244</definedName>
    <definedName name="SCDBPTASN2_0579999_21" localSheetId="5">SCDBPTASN2!$W$244</definedName>
    <definedName name="SCDBPTASN2_0579999_22" localSheetId="5">SCDBPTASN2!$X$244</definedName>
    <definedName name="SCDBPTASN2_0579999_23" localSheetId="5">SCDBPTASN2!$Y$244</definedName>
    <definedName name="SCDBPTASN2_0579999_24" localSheetId="5">SCDBPTASN2!$Z$244</definedName>
    <definedName name="SCDBPTASN2_057BEGN_1" localSheetId="5">SCDBPTASN2!$C$241</definedName>
    <definedName name="SCDBPTASN2_057BEGN_10" localSheetId="5">SCDBPTASN2!$L$241</definedName>
    <definedName name="SCDBPTASN2_057BEGN_11" localSheetId="5">SCDBPTASN2!$M$241</definedName>
    <definedName name="SCDBPTASN2_057BEGN_12" localSheetId="5">SCDBPTASN2!$N$241</definedName>
    <definedName name="SCDBPTASN2_057BEGN_13" localSheetId="5">SCDBPTASN2!$O$241</definedName>
    <definedName name="SCDBPTASN2_057BEGN_14" localSheetId="5">SCDBPTASN2!$P$241</definedName>
    <definedName name="SCDBPTASN2_057BEGN_15" localSheetId="5">SCDBPTASN2!$Q$241</definedName>
    <definedName name="SCDBPTASN2_057BEGN_16" localSheetId="5">SCDBPTASN2!$R$241</definedName>
    <definedName name="SCDBPTASN2_057BEGN_17" localSheetId="5">SCDBPTASN2!$S$241</definedName>
    <definedName name="SCDBPTASN2_057BEGN_18" localSheetId="5">SCDBPTASN2!$T$241</definedName>
    <definedName name="SCDBPTASN2_057BEGN_19" localSheetId="5">SCDBPTASN2!$U$241</definedName>
    <definedName name="SCDBPTASN2_057BEGN_2" localSheetId="5">SCDBPTASN2!$D$241</definedName>
    <definedName name="SCDBPTASN2_057BEGN_20" localSheetId="5">SCDBPTASN2!$V$241</definedName>
    <definedName name="SCDBPTASN2_057BEGN_21" localSheetId="5">SCDBPTASN2!$W$241</definedName>
    <definedName name="SCDBPTASN2_057BEGN_22" localSheetId="5">SCDBPTASN2!$X$241</definedName>
    <definedName name="SCDBPTASN2_057BEGN_23" localSheetId="5">SCDBPTASN2!$Y$241</definedName>
    <definedName name="SCDBPTASN2_057BEGN_24" localSheetId="5">SCDBPTASN2!$Z$241</definedName>
    <definedName name="SCDBPTASN2_057BEGN_25" localSheetId="5">SCDBPTASN2!$AA$241</definedName>
    <definedName name="SCDBPTASN2_057BEGN_3" localSheetId="5">SCDBPTASN2!$E$241</definedName>
    <definedName name="SCDBPTASN2_057BEGN_4" localSheetId="5">SCDBPTASN2!$F$241</definedName>
    <definedName name="SCDBPTASN2_057BEGN_5" localSheetId="5">SCDBPTASN2!$G$241</definedName>
    <definedName name="SCDBPTASN2_057BEGN_6" localSheetId="5">SCDBPTASN2!$H$241</definedName>
    <definedName name="SCDBPTASN2_057BEGN_7" localSheetId="5">SCDBPTASN2!$I$241</definedName>
    <definedName name="SCDBPTASN2_057BEGN_8" localSheetId="5">SCDBPTASN2!$J$241</definedName>
    <definedName name="SCDBPTASN2_057BEGN_9" localSheetId="5">SCDBPTASN2!$K$241</definedName>
    <definedName name="SCDBPTASN2_057ENDI_10" localSheetId="5">SCDBPTASN2!$L$243</definedName>
    <definedName name="SCDBPTASN2_057ENDI_11" localSheetId="5">SCDBPTASN2!$M$243</definedName>
    <definedName name="SCDBPTASN2_057ENDI_12" localSheetId="5">SCDBPTASN2!$N$243</definedName>
    <definedName name="SCDBPTASN2_057ENDI_13" localSheetId="5">SCDBPTASN2!$O$243</definedName>
    <definedName name="SCDBPTASN2_057ENDI_14" localSheetId="5">SCDBPTASN2!$P$243</definedName>
    <definedName name="SCDBPTASN2_057ENDI_15" localSheetId="5">SCDBPTASN2!$Q$243</definedName>
    <definedName name="SCDBPTASN2_057ENDI_16" localSheetId="5">SCDBPTASN2!$R$243</definedName>
    <definedName name="SCDBPTASN2_057ENDI_17" localSheetId="5">SCDBPTASN2!$S$243</definedName>
    <definedName name="SCDBPTASN2_057ENDI_18" localSheetId="5">SCDBPTASN2!$T$243</definedName>
    <definedName name="SCDBPTASN2_057ENDI_19" localSheetId="5">SCDBPTASN2!$U$243</definedName>
    <definedName name="SCDBPTASN2_057ENDI_2" localSheetId="5">SCDBPTASN2!$D$243</definedName>
    <definedName name="SCDBPTASN2_057ENDI_20" localSheetId="5">SCDBPTASN2!$V$243</definedName>
    <definedName name="SCDBPTASN2_057ENDI_21" localSheetId="5">SCDBPTASN2!$W$243</definedName>
    <definedName name="SCDBPTASN2_057ENDI_22" localSheetId="5">SCDBPTASN2!$X$243</definedName>
    <definedName name="SCDBPTASN2_057ENDI_23" localSheetId="5">SCDBPTASN2!$Y$243</definedName>
    <definedName name="SCDBPTASN2_057ENDI_24" localSheetId="5">SCDBPTASN2!$Z$243</definedName>
    <definedName name="SCDBPTASN2_057ENDI_25" localSheetId="5">SCDBPTASN2!$AA$243</definedName>
    <definedName name="SCDBPTASN2_057ENDI_3" localSheetId="5">SCDBPTASN2!$E$243</definedName>
    <definedName name="SCDBPTASN2_057ENDI_4" localSheetId="5">SCDBPTASN2!$F$243</definedName>
    <definedName name="SCDBPTASN2_057ENDI_5" localSheetId="5">SCDBPTASN2!$G$243</definedName>
    <definedName name="SCDBPTASN2_057ENDI_6" localSheetId="5">SCDBPTASN2!$H$243</definedName>
    <definedName name="SCDBPTASN2_057ENDI_7" localSheetId="5">SCDBPTASN2!$I$243</definedName>
    <definedName name="SCDBPTASN2_057ENDI_8" localSheetId="5">SCDBPTASN2!$J$243</definedName>
    <definedName name="SCDBPTASN2_057ENDI_9" localSheetId="5">SCDBPTASN2!$K$243</definedName>
    <definedName name="SCDBPTASN2_0580000_Range" localSheetId="5">SCDBPTASN2!$C$245:$AA$247</definedName>
    <definedName name="SCDBPTASN2_0589999_13" localSheetId="5">SCDBPTASN2!$O$248</definedName>
    <definedName name="SCDBPTASN2_0589999_14" localSheetId="5">SCDBPTASN2!$P$248</definedName>
    <definedName name="SCDBPTASN2_0589999_15" localSheetId="5">SCDBPTASN2!$Q$248</definedName>
    <definedName name="SCDBPTASN2_0589999_16" localSheetId="5">SCDBPTASN2!$R$248</definedName>
    <definedName name="SCDBPTASN2_0589999_17" localSheetId="5">SCDBPTASN2!$S$248</definedName>
    <definedName name="SCDBPTASN2_0589999_19" localSheetId="5">SCDBPTASN2!$U$248</definedName>
    <definedName name="SCDBPTASN2_0589999_20" localSheetId="5">SCDBPTASN2!$V$248</definedName>
    <definedName name="SCDBPTASN2_0589999_21" localSheetId="5">SCDBPTASN2!$W$248</definedName>
    <definedName name="SCDBPTASN2_0589999_22" localSheetId="5">SCDBPTASN2!$X$248</definedName>
    <definedName name="SCDBPTASN2_0589999_23" localSheetId="5">SCDBPTASN2!$Y$248</definedName>
    <definedName name="SCDBPTASN2_0589999_24" localSheetId="5">SCDBPTASN2!$Z$248</definedName>
    <definedName name="SCDBPTASN2_058BEGN_1" localSheetId="5">SCDBPTASN2!$C$245</definedName>
    <definedName name="SCDBPTASN2_058BEGN_10" localSheetId="5">SCDBPTASN2!$L$245</definedName>
    <definedName name="SCDBPTASN2_058BEGN_11" localSheetId="5">SCDBPTASN2!$M$245</definedName>
    <definedName name="SCDBPTASN2_058BEGN_12" localSheetId="5">SCDBPTASN2!$N$245</definedName>
    <definedName name="SCDBPTASN2_058BEGN_13" localSheetId="5">SCDBPTASN2!$O$245</definedName>
    <definedName name="SCDBPTASN2_058BEGN_14" localSheetId="5">SCDBPTASN2!$P$245</definedName>
    <definedName name="SCDBPTASN2_058BEGN_15" localSheetId="5">SCDBPTASN2!$Q$245</definedName>
    <definedName name="SCDBPTASN2_058BEGN_16" localSheetId="5">SCDBPTASN2!$R$245</definedName>
    <definedName name="SCDBPTASN2_058BEGN_17" localSheetId="5">SCDBPTASN2!$S$245</definedName>
    <definedName name="SCDBPTASN2_058BEGN_18" localSheetId="5">SCDBPTASN2!$T$245</definedName>
    <definedName name="SCDBPTASN2_058BEGN_19" localSheetId="5">SCDBPTASN2!$U$245</definedName>
    <definedName name="SCDBPTASN2_058BEGN_2" localSheetId="5">SCDBPTASN2!$D$245</definedName>
    <definedName name="SCDBPTASN2_058BEGN_20" localSheetId="5">SCDBPTASN2!$V$245</definedName>
    <definedName name="SCDBPTASN2_058BEGN_21" localSheetId="5">SCDBPTASN2!$W$245</definedName>
    <definedName name="SCDBPTASN2_058BEGN_22" localSheetId="5">SCDBPTASN2!$X$245</definedName>
    <definedName name="SCDBPTASN2_058BEGN_23" localSheetId="5">SCDBPTASN2!$Y$245</definedName>
    <definedName name="SCDBPTASN2_058BEGN_24" localSheetId="5">SCDBPTASN2!$Z$245</definedName>
    <definedName name="SCDBPTASN2_058BEGN_25" localSheetId="5">SCDBPTASN2!$AA$245</definedName>
    <definedName name="SCDBPTASN2_058BEGN_3" localSheetId="5">SCDBPTASN2!$E$245</definedName>
    <definedName name="SCDBPTASN2_058BEGN_4" localSheetId="5">SCDBPTASN2!$F$245</definedName>
    <definedName name="SCDBPTASN2_058BEGN_5" localSheetId="5">SCDBPTASN2!$G$245</definedName>
    <definedName name="SCDBPTASN2_058BEGN_6" localSheetId="5">SCDBPTASN2!$H$245</definedName>
    <definedName name="SCDBPTASN2_058BEGN_7" localSheetId="5">SCDBPTASN2!$I$245</definedName>
    <definedName name="SCDBPTASN2_058BEGN_8" localSheetId="5">SCDBPTASN2!$J$245</definedName>
    <definedName name="SCDBPTASN2_058BEGN_9" localSheetId="5">SCDBPTASN2!$K$245</definedName>
    <definedName name="SCDBPTASN2_058ENDI_10" localSheetId="5">SCDBPTASN2!$L$247</definedName>
    <definedName name="SCDBPTASN2_058ENDI_11" localSheetId="5">SCDBPTASN2!$M$247</definedName>
    <definedName name="SCDBPTASN2_058ENDI_12" localSheetId="5">SCDBPTASN2!$N$247</definedName>
    <definedName name="SCDBPTASN2_058ENDI_13" localSheetId="5">SCDBPTASN2!$O$247</definedName>
    <definedName name="SCDBPTASN2_058ENDI_14" localSheetId="5">SCDBPTASN2!$P$247</definedName>
    <definedName name="SCDBPTASN2_058ENDI_15" localSheetId="5">SCDBPTASN2!$Q$247</definedName>
    <definedName name="SCDBPTASN2_058ENDI_16" localSheetId="5">SCDBPTASN2!$R$247</definedName>
    <definedName name="SCDBPTASN2_058ENDI_17" localSheetId="5">SCDBPTASN2!$S$247</definedName>
    <definedName name="SCDBPTASN2_058ENDI_18" localSheetId="5">SCDBPTASN2!$T$247</definedName>
    <definedName name="SCDBPTASN2_058ENDI_19" localSheetId="5">SCDBPTASN2!$U$247</definedName>
    <definedName name="SCDBPTASN2_058ENDI_2" localSheetId="5">SCDBPTASN2!$D$247</definedName>
    <definedName name="SCDBPTASN2_058ENDI_20" localSheetId="5">SCDBPTASN2!$V$247</definedName>
    <definedName name="SCDBPTASN2_058ENDI_21" localSheetId="5">SCDBPTASN2!$W$247</definedName>
    <definedName name="SCDBPTASN2_058ENDI_22" localSheetId="5">SCDBPTASN2!$X$247</definedName>
    <definedName name="SCDBPTASN2_058ENDI_23" localSheetId="5">SCDBPTASN2!$Y$247</definedName>
    <definedName name="SCDBPTASN2_058ENDI_24" localSheetId="5">SCDBPTASN2!$Z$247</definedName>
    <definedName name="SCDBPTASN2_058ENDI_25" localSheetId="5">SCDBPTASN2!$AA$247</definedName>
    <definedName name="SCDBPTASN2_058ENDI_3" localSheetId="5">SCDBPTASN2!$E$247</definedName>
    <definedName name="SCDBPTASN2_058ENDI_4" localSheetId="5">SCDBPTASN2!$F$247</definedName>
    <definedName name="SCDBPTASN2_058ENDI_5" localSheetId="5">SCDBPTASN2!$G$247</definedName>
    <definedName name="SCDBPTASN2_058ENDI_6" localSheetId="5">SCDBPTASN2!$H$247</definedName>
    <definedName name="SCDBPTASN2_058ENDI_7" localSheetId="5">SCDBPTASN2!$I$247</definedName>
    <definedName name="SCDBPTASN2_058ENDI_8" localSheetId="5">SCDBPTASN2!$J$247</definedName>
    <definedName name="SCDBPTASN2_058ENDI_9" localSheetId="5">SCDBPTASN2!$K$247</definedName>
    <definedName name="SCDBPTASN2_0590000_Range" localSheetId="5">SCDBPTASN2!$C$249:$AA$251</definedName>
    <definedName name="SCDBPTASN2_0599999_13" localSheetId="5">SCDBPTASN2!$O$252</definedName>
    <definedName name="SCDBPTASN2_0599999_14" localSheetId="5">SCDBPTASN2!$P$252</definedName>
    <definedName name="SCDBPTASN2_0599999_15" localSheetId="5">SCDBPTASN2!$Q$252</definedName>
    <definedName name="SCDBPTASN2_0599999_16" localSheetId="5">SCDBPTASN2!$R$252</definedName>
    <definedName name="SCDBPTASN2_0599999_17" localSheetId="5">SCDBPTASN2!$S$252</definedName>
    <definedName name="SCDBPTASN2_0599999_19" localSheetId="5">SCDBPTASN2!$U$252</definedName>
    <definedName name="SCDBPTASN2_0599999_20" localSheetId="5">SCDBPTASN2!$V$252</definedName>
    <definedName name="SCDBPTASN2_0599999_21" localSheetId="5">SCDBPTASN2!$W$252</definedName>
    <definedName name="SCDBPTASN2_0599999_22" localSheetId="5">SCDBPTASN2!$X$252</definedName>
    <definedName name="SCDBPTASN2_0599999_23" localSheetId="5">SCDBPTASN2!$Y$252</definedName>
    <definedName name="SCDBPTASN2_0599999_24" localSheetId="5">SCDBPTASN2!$Z$252</definedName>
    <definedName name="SCDBPTASN2_059BEGN_1" localSheetId="5">SCDBPTASN2!$C$249</definedName>
    <definedName name="SCDBPTASN2_059BEGN_10" localSheetId="5">SCDBPTASN2!$L$249</definedName>
    <definedName name="SCDBPTASN2_059BEGN_11" localSheetId="5">SCDBPTASN2!$M$249</definedName>
    <definedName name="SCDBPTASN2_059BEGN_12" localSheetId="5">SCDBPTASN2!$N$249</definedName>
    <definedName name="SCDBPTASN2_059BEGN_13" localSheetId="5">SCDBPTASN2!$O$249</definedName>
    <definedName name="SCDBPTASN2_059BEGN_14" localSheetId="5">SCDBPTASN2!$P$249</definedName>
    <definedName name="SCDBPTASN2_059BEGN_15" localSheetId="5">SCDBPTASN2!$Q$249</definedName>
    <definedName name="SCDBPTASN2_059BEGN_16" localSheetId="5">SCDBPTASN2!$R$249</definedName>
    <definedName name="SCDBPTASN2_059BEGN_17" localSheetId="5">SCDBPTASN2!$S$249</definedName>
    <definedName name="SCDBPTASN2_059BEGN_18" localSheetId="5">SCDBPTASN2!$T$249</definedName>
    <definedName name="SCDBPTASN2_059BEGN_19" localSheetId="5">SCDBPTASN2!$U$249</definedName>
    <definedName name="SCDBPTASN2_059BEGN_2" localSheetId="5">SCDBPTASN2!$D$249</definedName>
    <definedName name="SCDBPTASN2_059BEGN_20" localSheetId="5">SCDBPTASN2!$V$249</definedName>
    <definedName name="SCDBPTASN2_059BEGN_21" localSheetId="5">SCDBPTASN2!$W$249</definedName>
    <definedName name="SCDBPTASN2_059BEGN_22" localSheetId="5">SCDBPTASN2!$X$249</definedName>
    <definedName name="SCDBPTASN2_059BEGN_23" localSheetId="5">SCDBPTASN2!$Y$249</definedName>
    <definedName name="SCDBPTASN2_059BEGN_24" localSheetId="5">SCDBPTASN2!$Z$249</definedName>
    <definedName name="SCDBPTASN2_059BEGN_25" localSheetId="5">SCDBPTASN2!$AA$249</definedName>
    <definedName name="SCDBPTASN2_059BEGN_3" localSheetId="5">SCDBPTASN2!$E$249</definedName>
    <definedName name="SCDBPTASN2_059BEGN_4" localSheetId="5">SCDBPTASN2!$F$249</definedName>
    <definedName name="SCDBPTASN2_059BEGN_5" localSheetId="5">SCDBPTASN2!$G$249</definedName>
    <definedName name="SCDBPTASN2_059BEGN_6" localSheetId="5">SCDBPTASN2!$H$249</definedName>
    <definedName name="SCDBPTASN2_059BEGN_7" localSheetId="5">SCDBPTASN2!$I$249</definedName>
    <definedName name="SCDBPTASN2_059BEGN_8" localSheetId="5">SCDBPTASN2!$J$249</definedName>
    <definedName name="SCDBPTASN2_059BEGN_9" localSheetId="5">SCDBPTASN2!$K$249</definedName>
    <definedName name="SCDBPTASN2_059ENDI_10" localSheetId="5">SCDBPTASN2!$L$251</definedName>
    <definedName name="SCDBPTASN2_059ENDI_11" localSheetId="5">SCDBPTASN2!$M$251</definedName>
    <definedName name="SCDBPTASN2_059ENDI_12" localSheetId="5">SCDBPTASN2!$N$251</definedName>
    <definedName name="SCDBPTASN2_059ENDI_13" localSheetId="5">SCDBPTASN2!$O$251</definedName>
    <definedName name="SCDBPTASN2_059ENDI_14" localSheetId="5">SCDBPTASN2!$P$251</definedName>
    <definedName name="SCDBPTASN2_059ENDI_15" localSheetId="5">SCDBPTASN2!$Q$251</definedName>
    <definedName name="SCDBPTASN2_059ENDI_16" localSheetId="5">SCDBPTASN2!$R$251</definedName>
    <definedName name="SCDBPTASN2_059ENDI_17" localSheetId="5">SCDBPTASN2!$S$251</definedName>
    <definedName name="SCDBPTASN2_059ENDI_18" localSheetId="5">SCDBPTASN2!$T$251</definedName>
    <definedName name="SCDBPTASN2_059ENDI_19" localSheetId="5">SCDBPTASN2!$U$251</definedName>
    <definedName name="SCDBPTASN2_059ENDI_2" localSheetId="5">SCDBPTASN2!$D$251</definedName>
    <definedName name="SCDBPTASN2_059ENDI_20" localSheetId="5">SCDBPTASN2!$V$251</definedName>
    <definedName name="SCDBPTASN2_059ENDI_21" localSheetId="5">SCDBPTASN2!$W$251</definedName>
    <definedName name="SCDBPTASN2_059ENDI_22" localSheetId="5">SCDBPTASN2!$X$251</definedName>
    <definedName name="SCDBPTASN2_059ENDI_23" localSheetId="5">SCDBPTASN2!$Y$251</definedName>
    <definedName name="SCDBPTASN2_059ENDI_24" localSheetId="5">SCDBPTASN2!$Z$251</definedName>
    <definedName name="SCDBPTASN2_059ENDI_25" localSheetId="5">SCDBPTASN2!$AA$251</definedName>
    <definedName name="SCDBPTASN2_059ENDI_3" localSheetId="5">SCDBPTASN2!$E$251</definedName>
    <definedName name="SCDBPTASN2_059ENDI_4" localSheetId="5">SCDBPTASN2!$F$251</definedName>
    <definedName name="SCDBPTASN2_059ENDI_5" localSheetId="5">SCDBPTASN2!$G$251</definedName>
    <definedName name="SCDBPTASN2_059ENDI_6" localSheetId="5">SCDBPTASN2!$H$251</definedName>
    <definedName name="SCDBPTASN2_059ENDI_7" localSheetId="5">SCDBPTASN2!$I$251</definedName>
    <definedName name="SCDBPTASN2_059ENDI_8" localSheetId="5">SCDBPTASN2!$J$251</definedName>
    <definedName name="SCDBPTASN2_059ENDI_9" localSheetId="5">SCDBPTASN2!$K$251</definedName>
    <definedName name="SCDBPTASN2_0600000_Range" localSheetId="5">SCDBPTASN2!$C$253:$AA$255</definedName>
    <definedName name="SCDBPTASN2_0609999_13" localSheetId="5">SCDBPTASN2!$O$256</definedName>
    <definedName name="SCDBPTASN2_0609999_14" localSheetId="5">SCDBPTASN2!$P$256</definedName>
    <definedName name="SCDBPTASN2_0609999_15" localSheetId="5">SCDBPTASN2!$Q$256</definedName>
    <definedName name="SCDBPTASN2_0609999_16" localSheetId="5">SCDBPTASN2!$R$256</definedName>
    <definedName name="SCDBPTASN2_0609999_17" localSheetId="5">SCDBPTASN2!$S$256</definedName>
    <definedName name="SCDBPTASN2_0609999_19" localSheetId="5">SCDBPTASN2!$U$256</definedName>
    <definedName name="SCDBPTASN2_0609999_20" localSheetId="5">SCDBPTASN2!$V$256</definedName>
    <definedName name="SCDBPTASN2_0609999_21" localSheetId="5">SCDBPTASN2!$W$256</definedName>
    <definedName name="SCDBPTASN2_0609999_22" localSheetId="5">SCDBPTASN2!$X$256</definedName>
    <definedName name="SCDBPTASN2_0609999_23" localSheetId="5">SCDBPTASN2!$Y$256</definedName>
    <definedName name="SCDBPTASN2_0609999_24" localSheetId="5">SCDBPTASN2!$Z$256</definedName>
    <definedName name="SCDBPTASN2_060BEGN_1" localSheetId="5">SCDBPTASN2!$C$253</definedName>
    <definedName name="SCDBPTASN2_060BEGN_10" localSheetId="5">SCDBPTASN2!$L$253</definedName>
    <definedName name="SCDBPTASN2_060BEGN_11" localSheetId="5">SCDBPTASN2!$M$253</definedName>
    <definedName name="SCDBPTASN2_060BEGN_12" localSheetId="5">SCDBPTASN2!$N$253</definedName>
    <definedName name="SCDBPTASN2_060BEGN_13" localSheetId="5">SCDBPTASN2!$O$253</definedName>
    <definedName name="SCDBPTASN2_060BEGN_14" localSheetId="5">SCDBPTASN2!$P$253</definedName>
    <definedName name="SCDBPTASN2_060BEGN_15" localSheetId="5">SCDBPTASN2!$Q$253</definedName>
    <definedName name="SCDBPTASN2_060BEGN_16" localSheetId="5">SCDBPTASN2!$R$253</definedName>
    <definedName name="SCDBPTASN2_060BEGN_17" localSheetId="5">SCDBPTASN2!$S$253</definedName>
    <definedName name="SCDBPTASN2_060BEGN_18" localSheetId="5">SCDBPTASN2!$T$253</definedName>
    <definedName name="SCDBPTASN2_060BEGN_19" localSheetId="5">SCDBPTASN2!$U$253</definedName>
    <definedName name="SCDBPTASN2_060BEGN_2" localSheetId="5">SCDBPTASN2!$D$253</definedName>
    <definedName name="SCDBPTASN2_060BEGN_20" localSheetId="5">SCDBPTASN2!$V$253</definedName>
    <definedName name="SCDBPTASN2_060BEGN_21" localSheetId="5">SCDBPTASN2!$W$253</definedName>
    <definedName name="SCDBPTASN2_060BEGN_22" localSheetId="5">SCDBPTASN2!$X$253</definedName>
    <definedName name="SCDBPTASN2_060BEGN_23" localSheetId="5">SCDBPTASN2!$Y$253</definedName>
    <definedName name="SCDBPTASN2_060BEGN_24" localSheetId="5">SCDBPTASN2!$Z$253</definedName>
    <definedName name="SCDBPTASN2_060BEGN_25" localSheetId="5">SCDBPTASN2!$AA$253</definedName>
    <definedName name="SCDBPTASN2_060BEGN_3" localSheetId="5">SCDBPTASN2!$E$253</definedName>
    <definedName name="SCDBPTASN2_060BEGN_4" localSheetId="5">SCDBPTASN2!$F$253</definedName>
    <definedName name="SCDBPTASN2_060BEGN_5" localSheetId="5">SCDBPTASN2!$G$253</definedName>
    <definedName name="SCDBPTASN2_060BEGN_6" localSheetId="5">SCDBPTASN2!$H$253</definedName>
    <definedName name="SCDBPTASN2_060BEGN_7" localSheetId="5">SCDBPTASN2!$I$253</definedName>
    <definedName name="SCDBPTASN2_060BEGN_8" localSheetId="5">SCDBPTASN2!$J$253</definedName>
    <definedName name="SCDBPTASN2_060BEGN_9" localSheetId="5">SCDBPTASN2!$K$253</definedName>
    <definedName name="SCDBPTASN2_060ENDI_10" localSheetId="5">SCDBPTASN2!$L$255</definedName>
    <definedName name="SCDBPTASN2_060ENDI_11" localSheetId="5">SCDBPTASN2!$M$255</definedName>
    <definedName name="SCDBPTASN2_060ENDI_12" localSheetId="5">SCDBPTASN2!$N$255</definedName>
    <definedName name="SCDBPTASN2_060ENDI_13" localSheetId="5">SCDBPTASN2!$O$255</definedName>
    <definedName name="SCDBPTASN2_060ENDI_14" localSheetId="5">SCDBPTASN2!$P$255</definedName>
    <definedName name="SCDBPTASN2_060ENDI_15" localSheetId="5">SCDBPTASN2!$Q$255</definedName>
    <definedName name="SCDBPTASN2_060ENDI_16" localSheetId="5">SCDBPTASN2!$R$255</definedName>
    <definedName name="SCDBPTASN2_060ENDI_17" localSheetId="5">SCDBPTASN2!$S$255</definedName>
    <definedName name="SCDBPTASN2_060ENDI_18" localSheetId="5">SCDBPTASN2!$T$255</definedName>
    <definedName name="SCDBPTASN2_060ENDI_19" localSheetId="5">SCDBPTASN2!$U$255</definedName>
    <definedName name="SCDBPTASN2_060ENDI_2" localSheetId="5">SCDBPTASN2!$D$255</definedName>
    <definedName name="SCDBPTASN2_060ENDI_20" localSheetId="5">SCDBPTASN2!$V$255</definedName>
    <definedName name="SCDBPTASN2_060ENDI_21" localSheetId="5">SCDBPTASN2!$W$255</definedName>
    <definedName name="SCDBPTASN2_060ENDI_22" localSheetId="5">SCDBPTASN2!$X$255</definedName>
    <definedName name="SCDBPTASN2_060ENDI_23" localSheetId="5">SCDBPTASN2!$Y$255</definedName>
    <definedName name="SCDBPTASN2_060ENDI_24" localSheetId="5">SCDBPTASN2!$Z$255</definedName>
    <definedName name="SCDBPTASN2_060ENDI_25" localSheetId="5">SCDBPTASN2!$AA$255</definedName>
    <definedName name="SCDBPTASN2_060ENDI_3" localSheetId="5">SCDBPTASN2!$E$255</definedName>
    <definedName name="SCDBPTASN2_060ENDI_4" localSheetId="5">SCDBPTASN2!$F$255</definedName>
    <definedName name="SCDBPTASN2_060ENDI_5" localSheetId="5">SCDBPTASN2!$G$255</definedName>
    <definedName name="SCDBPTASN2_060ENDI_6" localSheetId="5">SCDBPTASN2!$H$255</definedName>
    <definedName name="SCDBPTASN2_060ENDI_7" localSheetId="5">SCDBPTASN2!$I$255</definedName>
    <definedName name="SCDBPTASN2_060ENDI_8" localSheetId="5">SCDBPTASN2!$J$255</definedName>
    <definedName name="SCDBPTASN2_060ENDI_9" localSheetId="5">SCDBPTASN2!$K$255</definedName>
    <definedName name="SCDBPTASN2_0610000_Range" localSheetId="5">SCDBPTASN2!$C$257:$AA$259</definedName>
    <definedName name="SCDBPTASN2_0619999_13" localSheetId="5">SCDBPTASN2!$O$260</definedName>
    <definedName name="SCDBPTASN2_0619999_14" localSheetId="5">SCDBPTASN2!$P$260</definedName>
    <definedName name="SCDBPTASN2_0619999_15" localSheetId="5">SCDBPTASN2!$Q$260</definedName>
    <definedName name="SCDBPTASN2_0619999_16" localSheetId="5">SCDBPTASN2!$R$260</definedName>
    <definedName name="SCDBPTASN2_0619999_17" localSheetId="5">SCDBPTASN2!$S$260</definedName>
    <definedName name="SCDBPTASN2_0619999_19" localSheetId="5">SCDBPTASN2!$U$260</definedName>
    <definedName name="SCDBPTASN2_0619999_20" localSheetId="5">SCDBPTASN2!$V$260</definedName>
    <definedName name="SCDBPTASN2_0619999_21" localSheetId="5">SCDBPTASN2!$W$260</definedName>
    <definedName name="SCDBPTASN2_0619999_22" localSheetId="5">SCDBPTASN2!$X$260</definedName>
    <definedName name="SCDBPTASN2_0619999_23" localSheetId="5">SCDBPTASN2!$Y$260</definedName>
    <definedName name="SCDBPTASN2_0619999_24" localSheetId="5">SCDBPTASN2!$Z$260</definedName>
    <definedName name="SCDBPTASN2_061BEGN_1" localSheetId="5">SCDBPTASN2!$C$257</definedName>
    <definedName name="SCDBPTASN2_061BEGN_10" localSheetId="5">SCDBPTASN2!$L$257</definedName>
    <definedName name="SCDBPTASN2_061BEGN_11" localSheetId="5">SCDBPTASN2!$M$257</definedName>
    <definedName name="SCDBPTASN2_061BEGN_12" localSheetId="5">SCDBPTASN2!$N$257</definedName>
    <definedName name="SCDBPTASN2_061BEGN_13" localSheetId="5">SCDBPTASN2!$O$257</definedName>
    <definedName name="SCDBPTASN2_061BEGN_14" localSheetId="5">SCDBPTASN2!$P$257</definedName>
    <definedName name="SCDBPTASN2_061BEGN_15" localSheetId="5">SCDBPTASN2!$Q$257</definedName>
    <definedName name="SCDBPTASN2_061BEGN_16" localSheetId="5">SCDBPTASN2!$R$257</definedName>
    <definedName name="SCDBPTASN2_061BEGN_17" localSheetId="5">SCDBPTASN2!$S$257</definedName>
    <definedName name="SCDBPTASN2_061BEGN_18" localSheetId="5">SCDBPTASN2!$T$257</definedName>
    <definedName name="SCDBPTASN2_061BEGN_19" localSheetId="5">SCDBPTASN2!$U$257</definedName>
    <definedName name="SCDBPTASN2_061BEGN_2" localSheetId="5">SCDBPTASN2!$D$257</definedName>
    <definedName name="SCDBPTASN2_061BEGN_20" localSheetId="5">SCDBPTASN2!$V$257</definedName>
    <definedName name="SCDBPTASN2_061BEGN_21" localSheetId="5">SCDBPTASN2!$W$257</definedName>
    <definedName name="SCDBPTASN2_061BEGN_22" localSheetId="5">SCDBPTASN2!$X$257</definedName>
    <definedName name="SCDBPTASN2_061BEGN_23" localSheetId="5">SCDBPTASN2!$Y$257</definedName>
    <definedName name="SCDBPTASN2_061BEGN_24" localSheetId="5">SCDBPTASN2!$Z$257</definedName>
    <definedName name="SCDBPTASN2_061BEGN_25" localSheetId="5">SCDBPTASN2!$AA$257</definedName>
    <definedName name="SCDBPTASN2_061BEGN_3" localSheetId="5">SCDBPTASN2!$E$257</definedName>
    <definedName name="SCDBPTASN2_061BEGN_4" localSheetId="5">SCDBPTASN2!$F$257</definedName>
    <definedName name="SCDBPTASN2_061BEGN_5" localSheetId="5">SCDBPTASN2!$G$257</definedName>
    <definedName name="SCDBPTASN2_061BEGN_6" localSheetId="5">SCDBPTASN2!$H$257</definedName>
    <definedName name="SCDBPTASN2_061BEGN_7" localSheetId="5">SCDBPTASN2!$I$257</definedName>
    <definedName name="SCDBPTASN2_061BEGN_8" localSheetId="5">SCDBPTASN2!$J$257</definedName>
    <definedName name="SCDBPTASN2_061BEGN_9" localSheetId="5">SCDBPTASN2!$K$257</definedName>
    <definedName name="SCDBPTASN2_061ENDI_10" localSheetId="5">SCDBPTASN2!$L$259</definedName>
    <definedName name="SCDBPTASN2_061ENDI_11" localSheetId="5">SCDBPTASN2!$M$259</definedName>
    <definedName name="SCDBPTASN2_061ENDI_12" localSheetId="5">SCDBPTASN2!$N$259</definedName>
    <definedName name="SCDBPTASN2_061ENDI_13" localSheetId="5">SCDBPTASN2!$O$259</definedName>
    <definedName name="SCDBPTASN2_061ENDI_14" localSheetId="5">SCDBPTASN2!$P$259</definedName>
    <definedName name="SCDBPTASN2_061ENDI_15" localSheetId="5">SCDBPTASN2!$Q$259</definedName>
    <definedName name="SCDBPTASN2_061ENDI_16" localSheetId="5">SCDBPTASN2!$R$259</definedName>
    <definedName name="SCDBPTASN2_061ENDI_17" localSheetId="5">SCDBPTASN2!$S$259</definedName>
    <definedName name="SCDBPTASN2_061ENDI_18" localSheetId="5">SCDBPTASN2!$T$259</definedName>
    <definedName name="SCDBPTASN2_061ENDI_19" localSheetId="5">SCDBPTASN2!$U$259</definedName>
    <definedName name="SCDBPTASN2_061ENDI_2" localSheetId="5">SCDBPTASN2!$D$259</definedName>
    <definedName name="SCDBPTASN2_061ENDI_20" localSheetId="5">SCDBPTASN2!$V$259</definedName>
    <definedName name="SCDBPTASN2_061ENDI_21" localSheetId="5">SCDBPTASN2!$W$259</definedName>
    <definedName name="SCDBPTASN2_061ENDI_22" localSheetId="5">SCDBPTASN2!$X$259</definedName>
    <definedName name="SCDBPTASN2_061ENDI_23" localSheetId="5">SCDBPTASN2!$Y$259</definedName>
    <definedName name="SCDBPTASN2_061ENDI_24" localSheetId="5">SCDBPTASN2!$Z$259</definedName>
    <definedName name="SCDBPTASN2_061ENDI_25" localSheetId="5">SCDBPTASN2!$AA$259</definedName>
    <definedName name="SCDBPTASN2_061ENDI_3" localSheetId="5">SCDBPTASN2!$E$259</definedName>
    <definedName name="SCDBPTASN2_061ENDI_4" localSheetId="5">SCDBPTASN2!$F$259</definedName>
    <definedName name="SCDBPTASN2_061ENDI_5" localSheetId="5">SCDBPTASN2!$G$259</definedName>
    <definedName name="SCDBPTASN2_061ENDI_6" localSheetId="5">SCDBPTASN2!$H$259</definedName>
    <definedName name="SCDBPTASN2_061ENDI_7" localSheetId="5">SCDBPTASN2!$I$259</definedName>
    <definedName name="SCDBPTASN2_061ENDI_8" localSheetId="5">SCDBPTASN2!$J$259</definedName>
    <definedName name="SCDBPTASN2_061ENDI_9" localSheetId="5">SCDBPTASN2!$K$259</definedName>
    <definedName name="SCDBPTASN2_0620000_Range" localSheetId="5">SCDBPTASN2!$C$261:$AA$263</definedName>
    <definedName name="SCDBPTASN2_0629999_13" localSheetId="5">SCDBPTASN2!$O$264</definedName>
    <definedName name="SCDBPTASN2_0629999_14" localSheetId="5">SCDBPTASN2!$P$264</definedName>
    <definedName name="SCDBPTASN2_0629999_15" localSheetId="5">SCDBPTASN2!$Q$264</definedName>
    <definedName name="SCDBPTASN2_0629999_16" localSheetId="5">SCDBPTASN2!$R$264</definedName>
    <definedName name="SCDBPTASN2_0629999_17" localSheetId="5">SCDBPTASN2!$S$264</definedName>
    <definedName name="SCDBPTASN2_0629999_19" localSheetId="5">SCDBPTASN2!$U$264</definedName>
    <definedName name="SCDBPTASN2_0629999_20" localSheetId="5">SCDBPTASN2!$V$264</definedName>
    <definedName name="SCDBPTASN2_0629999_21" localSheetId="5">SCDBPTASN2!$W$264</definedName>
    <definedName name="SCDBPTASN2_0629999_22" localSheetId="5">SCDBPTASN2!$X$264</definedName>
    <definedName name="SCDBPTASN2_0629999_23" localSheetId="5">SCDBPTASN2!$Y$264</definedName>
    <definedName name="SCDBPTASN2_0629999_24" localSheetId="5">SCDBPTASN2!$Z$264</definedName>
    <definedName name="SCDBPTASN2_062BEGN_1" localSheetId="5">SCDBPTASN2!$C$261</definedName>
    <definedName name="SCDBPTASN2_062BEGN_10" localSheetId="5">SCDBPTASN2!$L$261</definedName>
    <definedName name="SCDBPTASN2_062BEGN_11" localSheetId="5">SCDBPTASN2!$M$261</definedName>
    <definedName name="SCDBPTASN2_062BEGN_12" localSheetId="5">SCDBPTASN2!$N$261</definedName>
    <definedName name="SCDBPTASN2_062BEGN_13" localSheetId="5">SCDBPTASN2!$O$261</definedName>
    <definedName name="SCDBPTASN2_062BEGN_14" localSheetId="5">SCDBPTASN2!$P$261</definedName>
    <definedName name="SCDBPTASN2_062BEGN_15" localSheetId="5">SCDBPTASN2!$Q$261</definedName>
    <definedName name="SCDBPTASN2_062BEGN_16" localSheetId="5">SCDBPTASN2!$R$261</definedName>
    <definedName name="SCDBPTASN2_062BEGN_17" localSheetId="5">SCDBPTASN2!$S$261</definedName>
    <definedName name="SCDBPTASN2_062BEGN_18" localSheetId="5">SCDBPTASN2!$T$261</definedName>
    <definedName name="SCDBPTASN2_062BEGN_19" localSheetId="5">SCDBPTASN2!$U$261</definedName>
    <definedName name="SCDBPTASN2_062BEGN_2" localSheetId="5">SCDBPTASN2!$D$261</definedName>
    <definedName name="SCDBPTASN2_062BEGN_20" localSheetId="5">SCDBPTASN2!$V$261</definedName>
    <definedName name="SCDBPTASN2_062BEGN_21" localSheetId="5">SCDBPTASN2!$W$261</definedName>
    <definedName name="SCDBPTASN2_062BEGN_22" localSheetId="5">SCDBPTASN2!$X$261</definedName>
    <definedName name="SCDBPTASN2_062BEGN_23" localSheetId="5">SCDBPTASN2!$Y$261</definedName>
    <definedName name="SCDBPTASN2_062BEGN_24" localSheetId="5">SCDBPTASN2!$Z$261</definedName>
    <definedName name="SCDBPTASN2_062BEGN_25" localSheetId="5">SCDBPTASN2!$AA$261</definedName>
    <definedName name="SCDBPTASN2_062BEGN_3" localSheetId="5">SCDBPTASN2!$E$261</definedName>
    <definedName name="SCDBPTASN2_062BEGN_4" localSheetId="5">SCDBPTASN2!$F$261</definedName>
    <definedName name="SCDBPTASN2_062BEGN_5" localSheetId="5">SCDBPTASN2!$G$261</definedName>
    <definedName name="SCDBPTASN2_062BEGN_6" localSheetId="5">SCDBPTASN2!$H$261</definedName>
    <definedName name="SCDBPTASN2_062BEGN_7" localSheetId="5">SCDBPTASN2!$I$261</definedName>
    <definedName name="SCDBPTASN2_062BEGN_8" localSheetId="5">SCDBPTASN2!$J$261</definedName>
    <definedName name="SCDBPTASN2_062BEGN_9" localSheetId="5">SCDBPTASN2!$K$261</definedName>
    <definedName name="SCDBPTASN2_062ENDI_10" localSheetId="5">SCDBPTASN2!$L$263</definedName>
    <definedName name="SCDBPTASN2_062ENDI_11" localSheetId="5">SCDBPTASN2!$M$263</definedName>
    <definedName name="SCDBPTASN2_062ENDI_12" localSheetId="5">SCDBPTASN2!$N$263</definedName>
    <definedName name="SCDBPTASN2_062ENDI_13" localSheetId="5">SCDBPTASN2!$O$263</definedName>
    <definedName name="SCDBPTASN2_062ENDI_14" localSheetId="5">SCDBPTASN2!$P$263</definedName>
    <definedName name="SCDBPTASN2_062ENDI_15" localSheetId="5">SCDBPTASN2!$Q$263</definedName>
    <definedName name="SCDBPTASN2_062ENDI_16" localSheetId="5">SCDBPTASN2!$R$263</definedName>
    <definedName name="SCDBPTASN2_062ENDI_17" localSheetId="5">SCDBPTASN2!$S$263</definedName>
    <definedName name="SCDBPTASN2_062ENDI_18" localSheetId="5">SCDBPTASN2!$T$263</definedName>
    <definedName name="SCDBPTASN2_062ENDI_19" localSheetId="5">SCDBPTASN2!$U$263</definedName>
    <definedName name="SCDBPTASN2_062ENDI_2" localSheetId="5">SCDBPTASN2!$D$263</definedName>
    <definedName name="SCDBPTASN2_062ENDI_20" localSheetId="5">SCDBPTASN2!$V$263</definedName>
    <definedName name="SCDBPTASN2_062ENDI_21" localSheetId="5">SCDBPTASN2!$W$263</definedName>
    <definedName name="SCDBPTASN2_062ENDI_22" localSheetId="5">SCDBPTASN2!$X$263</definedName>
    <definedName name="SCDBPTASN2_062ENDI_23" localSheetId="5">SCDBPTASN2!$Y$263</definedName>
    <definedName name="SCDBPTASN2_062ENDI_24" localSheetId="5">SCDBPTASN2!$Z$263</definedName>
    <definedName name="SCDBPTASN2_062ENDI_25" localSheetId="5">SCDBPTASN2!$AA$263</definedName>
    <definedName name="SCDBPTASN2_062ENDI_3" localSheetId="5">SCDBPTASN2!$E$263</definedName>
    <definedName name="SCDBPTASN2_062ENDI_4" localSheetId="5">SCDBPTASN2!$F$263</definedName>
    <definedName name="SCDBPTASN2_062ENDI_5" localSheetId="5">SCDBPTASN2!$G$263</definedName>
    <definedName name="SCDBPTASN2_062ENDI_6" localSheetId="5">SCDBPTASN2!$H$263</definedName>
    <definedName name="SCDBPTASN2_062ENDI_7" localSheetId="5">SCDBPTASN2!$I$263</definedName>
    <definedName name="SCDBPTASN2_062ENDI_8" localSheetId="5">SCDBPTASN2!$J$263</definedName>
    <definedName name="SCDBPTASN2_062ENDI_9" localSheetId="5">SCDBPTASN2!$K$263</definedName>
    <definedName name="SCDBPTASN2_0639999_13" localSheetId="5">SCDBPTASN2!$O$265</definedName>
    <definedName name="SCDBPTASN2_0639999_14" localSheetId="5">SCDBPTASN2!$P$265</definedName>
    <definedName name="SCDBPTASN2_0639999_15" localSheetId="5">SCDBPTASN2!$Q$265</definedName>
    <definedName name="SCDBPTASN2_0639999_16" localSheetId="5">SCDBPTASN2!$R$265</definedName>
    <definedName name="SCDBPTASN2_0639999_17" localSheetId="5">SCDBPTASN2!$S$265</definedName>
    <definedName name="SCDBPTASN2_0639999_19" localSheetId="5">SCDBPTASN2!$U$265</definedName>
    <definedName name="SCDBPTASN2_0639999_20" localSheetId="5">SCDBPTASN2!$V$265</definedName>
    <definedName name="SCDBPTASN2_0639999_21" localSheetId="5">SCDBPTASN2!$W$265</definedName>
    <definedName name="SCDBPTASN2_0639999_22" localSheetId="5">SCDBPTASN2!$X$265</definedName>
    <definedName name="SCDBPTASN2_0639999_23" localSheetId="5">SCDBPTASN2!$Y$265</definedName>
    <definedName name="SCDBPTASN2_0639999_24" localSheetId="5">SCDBPTASN2!$Z$265</definedName>
    <definedName name="SCDBPTASN2_0640000_Range" localSheetId="5">SCDBPTASN2!$C$266:$AA$268</definedName>
    <definedName name="SCDBPTASN2_0649999_13" localSheetId="5">SCDBPTASN2!$O$269</definedName>
    <definedName name="SCDBPTASN2_0649999_14" localSheetId="5">SCDBPTASN2!$P$269</definedName>
    <definedName name="SCDBPTASN2_0649999_15" localSheetId="5">SCDBPTASN2!$Q$269</definedName>
    <definedName name="SCDBPTASN2_0649999_16" localSheetId="5">SCDBPTASN2!$R$269</definedName>
    <definedName name="SCDBPTASN2_0649999_17" localSheetId="5">SCDBPTASN2!$S$269</definedName>
    <definedName name="SCDBPTASN2_0649999_19" localSheetId="5">SCDBPTASN2!$U$269</definedName>
    <definedName name="SCDBPTASN2_0649999_20" localSheetId="5">SCDBPTASN2!$V$269</definedName>
    <definedName name="SCDBPTASN2_0649999_21" localSheetId="5">SCDBPTASN2!$W$269</definedName>
    <definedName name="SCDBPTASN2_0649999_22" localSheetId="5">SCDBPTASN2!$X$269</definedName>
    <definedName name="SCDBPTASN2_0649999_23" localSheetId="5">SCDBPTASN2!$Y$269</definedName>
    <definedName name="SCDBPTASN2_0649999_24" localSheetId="5">SCDBPTASN2!$Z$269</definedName>
    <definedName name="SCDBPTASN2_064BEGN_1" localSheetId="5">SCDBPTASN2!$C$266</definedName>
    <definedName name="SCDBPTASN2_064BEGN_10" localSheetId="5">SCDBPTASN2!$L$266</definedName>
    <definedName name="SCDBPTASN2_064BEGN_11" localSheetId="5">SCDBPTASN2!$M$266</definedName>
    <definedName name="SCDBPTASN2_064BEGN_12" localSheetId="5">SCDBPTASN2!$N$266</definedName>
    <definedName name="SCDBPTASN2_064BEGN_13" localSheetId="5">SCDBPTASN2!$O$266</definedName>
    <definedName name="SCDBPTASN2_064BEGN_14" localSheetId="5">SCDBPTASN2!$P$266</definedName>
    <definedName name="SCDBPTASN2_064BEGN_15" localSheetId="5">SCDBPTASN2!$Q$266</definedName>
    <definedName name="SCDBPTASN2_064BEGN_16" localSheetId="5">SCDBPTASN2!$R$266</definedName>
    <definedName name="SCDBPTASN2_064BEGN_17" localSheetId="5">SCDBPTASN2!$S$266</definedName>
    <definedName name="SCDBPTASN2_064BEGN_18" localSheetId="5">SCDBPTASN2!$T$266</definedName>
    <definedName name="SCDBPTASN2_064BEGN_19" localSheetId="5">SCDBPTASN2!$U$266</definedName>
    <definedName name="SCDBPTASN2_064BEGN_2" localSheetId="5">SCDBPTASN2!$D$266</definedName>
    <definedName name="SCDBPTASN2_064BEGN_20" localSheetId="5">SCDBPTASN2!$V$266</definedName>
    <definedName name="SCDBPTASN2_064BEGN_21" localSheetId="5">SCDBPTASN2!$W$266</definedName>
    <definedName name="SCDBPTASN2_064BEGN_22" localSheetId="5">SCDBPTASN2!$X$266</definedName>
    <definedName name="SCDBPTASN2_064BEGN_23" localSheetId="5">SCDBPTASN2!$Y$266</definedName>
    <definedName name="SCDBPTASN2_064BEGN_24" localSheetId="5">SCDBPTASN2!$Z$266</definedName>
    <definedName name="SCDBPTASN2_064BEGN_25" localSheetId="5">SCDBPTASN2!$AA$266</definedName>
    <definedName name="SCDBPTASN2_064BEGN_3" localSheetId="5">SCDBPTASN2!$E$266</definedName>
    <definedName name="SCDBPTASN2_064BEGN_4" localSheetId="5">SCDBPTASN2!$F$266</definedName>
    <definedName name="SCDBPTASN2_064BEGN_5" localSheetId="5">SCDBPTASN2!$G$266</definedName>
    <definedName name="SCDBPTASN2_064BEGN_6" localSheetId="5">SCDBPTASN2!$H$266</definedName>
    <definedName name="SCDBPTASN2_064BEGN_7" localSheetId="5">SCDBPTASN2!$I$266</definedName>
    <definedName name="SCDBPTASN2_064BEGN_8" localSheetId="5">SCDBPTASN2!$J$266</definedName>
    <definedName name="SCDBPTASN2_064BEGN_9" localSheetId="5">SCDBPTASN2!$K$266</definedName>
    <definedName name="SCDBPTASN2_064ENDI_10" localSheetId="5">SCDBPTASN2!$L$268</definedName>
    <definedName name="SCDBPTASN2_064ENDI_11" localSheetId="5">SCDBPTASN2!$M$268</definedName>
    <definedName name="SCDBPTASN2_064ENDI_12" localSheetId="5">SCDBPTASN2!$N$268</definedName>
    <definedName name="SCDBPTASN2_064ENDI_13" localSheetId="5">SCDBPTASN2!$O$268</definedName>
    <definedName name="SCDBPTASN2_064ENDI_14" localSheetId="5">SCDBPTASN2!$P$268</definedName>
    <definedName name="SCDBPTASN2_064ENDI_15" localSheetId="5">SCDBPTASN2!$Q$268</definedName>
    <definedName name="SCDBPTASN2_064ENDI_16" localSheetId="5">SCDBPTASN2!$R$268</definedName>
    <definedName name="SCDBPTASN2_064ENDI_17" localSheetId="5">SCDBPTASN2!$S$268</definedName>
    <definedName name="SCDBPTASN2_064ENDI_18" localSheetId="5">SCDBPTASN2!$T$268</definedName>
    <definedName name="SCDBPTASN2_064ENDI_19" localSheetId="5">SCDBPTASN2!$U$268</definedName>
    <definedName name="SCDBPTASN2_064ENDI_2" localSheetId="5">SCDBPTASN2!$D$268</definedName>
    <definedName name="SCDBPTASN2_064ENDI_20" localSheetId="5">SCDBPTASN2!$V$268</definedName>
    <definedName name="SCDBPTASN2_064ENDI_21" localSheetId="5">SCDBPTASN2!$W$268</definedName>
    <definedName name="SCDBPTASN2_064ENDI_22" localSheetId="5">SCDBPTASN2!$X$268</definedName>
    <definedName name="SCDBPTASN2_064ENDI_23" localSheetId="5">SCDBPTASN2!$Y$268</definedName>
    <definedName name="SCDBPTASN2_064ENDI_24" localSheetId="5">SCDBPTASN2!$Z$268</definedName>
    <definedName name="SCDBPTASN2_064ENDI_25" localSheetId="5">SCDBPTASN2!$AA$268</definedName>
    <definedName name="SCDBPTASN2_064ENDI_3" localSheetId="5">SCDBPTASN2!$E$268</definedName>
    <definedName name="SCDBPTASN2_064ENDI_4" localSheetId="5">SCDBPTASN2!$F$268</definedName>
    <definedName name="SCDBPTASN2_064ENDI_5" localSheetId="5">SCDBPTASN2!$G$268</definedName>
    <definedName name="SCDBPTASN2_064ENDI_6" localSheetId="5">SCDBPTASN2!$H$268</definedName>
    <definedName name="SCDBPTASN2_064ENDI_7" localSheetId="5">SCDBPTASN2!$I$268</definedName>
    <definedName name="SCDBPTASN2_064ENDI_8" localSheetId="5">SCDBPTASN2!$J$268</definedName>
    <definedName name="SCDBPTASN2_064ENDI_9" localSheetId="5">SCDBPTASN2!$K$268</definedName>
    <definedName name="SCDBPTASN2_0650000_Range" localSheetId="5">SCDBPTASN2!$C$270:$AA$272</definedName>
    <definedName name="SCDBPTASN2_0659999_13" localSheetId="5">SCDBPTASN2!$O$273</definedName>
    <definedName name="SCDBPTASN2_0659999_14" localSheetId="5">SCDBPTASN2!$P$273</definedName>
    <definedName name="SCDBPTASN2_0659999_15" localSheetId="5">SCDBPTASN2!$Q$273</definedName>
    <definedName name="SCDBPTASN2_0659999_16" localSheetId="5">SCDBPTASN2!$R$273</definedName>
    <definedName name="SCDBPTASN2_0659999_17" localSheetId="5">SCDBPTASN2!$S$273</definedName>
    <definedName name="SCDBPTASN2_0659999_19" localSheetId="5">SCDBPTASN2!$U$273</definedName>
    <definedName name="SCDBPTASN2_0659999_20" localSheetId="5">SCDBPTASN2!$V$273</definedName>
    <definedName name="SCDBPTASN2_0659999_21" localSheetId="5">SCDBPTASN2!$W$273</definedName>
    <definedName name="SCDBPTASN2_0659999_22" localSheetId="5">SCDBPTASN2!$X$273</definedName>
    <definedName name="SCDBPTASN2_0659999_23" localSheetId="5">SCDBPTASN2!$Y$273</definedName>
    <definedName name="SCDBPTASN2_0659999_24" localSheetId="5">SCDBPTASN2!$Z$273</definedName>
    <definedName name="SCDBPTASN2_065BEGN_1" localSheetId="5">SCDBPTASN2!$C$270</definedName>
    <definedName name="SCDBPTASN2_065BEGN_10" localSheetId="5">SCDBPTASN2!$L$270</definedName>
    <definedName name="SCDBPTASN2_065BEGN_11" localSheetId="5">SCDBPTASN2!$M$270</definedName>
    <definedName name="SCDBPTASN2_065BEGN_12" localSheetId="5">SCDBPTASN2!$N$270</definedName>
    <definedName name="SCDBPTASN2_065BEGN_13" localSheetId="5">SCDBPTASN2!$O$270</definedName>
    <definedName name="SCDBPTASN2_065BEGN_14" localSheetId="5">SCDBPTASN2!$P$270</definedName>
    <definedName name="SCDBPTASN2_065BEGN_15" localSheetId="5">SCDBPTASN2!$Q$270</definedName>
    <definedName name="SCDBPTASN2_065BEGN_16" localSheetId="5">SCDBPTASN2!$R$270</definedName>
    <definedName name="SCDBPTASN2_065BEGN_17" localSheetId="5">SCDBPTASN2!$S$270</definedName>
    <definedName name="SCDBPTASN2_065BEGN_18" localSheetId="5">SCDBPTASN2!$T$270</definedName>
    <definedName name="SCDBPTASN2_065BEGN_19" localSheetId="5">SCDBPTASN2!$U$270</definedName>
    <definedName name="SCDBPTASN2_065BEGN_2" localSheetId="5">SCDBPTASN2!$D$270</definedName>
    <definedName name="SCDBPTASN2_065BEGN_20" localSheetId="5">SCDBPTASN2!$V$270</definedName>
    <definedName name="SCDBPTASN2_065BEGN_21" localSheetId="5">SCDBPTASN2!$W$270</definedName>
    <definedName name="SCDBPTASN2_065BEGN_22" localSheetId="5">SCDBPTASN2!$X$270</definedName>
    <definedName name="SCDBPTASN2_065BEGN_23" localSheetId="5">SCDBPTASN2!$Y$270</definedName>
    <definedName name="SCDBPTASN2_065BEGN_24" localSheetId="5">SCDBPTASN2!$Z$270</definedName>
    <definedName name="SCDBPTASN2_065BEGN_25" localSheetId="5">SCDBPTASN2!$AA$270</definedName>
    <definedName name="SCDBPTASN2_065BEGN_3" localSheetId="5">SCDBPTASN2!$E$270</definedName>
    <definedName name="SCDBPTASN2_065BEGN_4" localSheetId="5">SCDBPTASN2!$F$270</definedName>
    <definedName name="SCDBPTASN2_065BEGN_5" localSheetId="5">SCDBPTASN2!$G$270</definedName>
    <definedName name="SCDBPTASN2_065BEGN_6" localSheetId="5">SCDBPTASN2!$H$270</definedName>
    <definedName name="SCDBPTASN2_065BEGN_7" localSheetId="5">SCDBPTASN2!$I$270</definedName>
    <definedName name="SCDBPTASN2_065BEGN_8" localSheetId="5">SCDBPTASN2!$J$270</definedName>
    <definedName name="SCDBPTASN2_065BEGN_9" localSheetId="5">SCDBPTASN2!$K$270</definedName>
    <definedName name="SCDBPTASN2_065ENDI_10" localSheetId="5">SCDBPTASN2!$L$272</definedName>
    <definedName name="SCDBPTASN2_065ENDI_11" localSheetId="5">SCDBPTASN2!$M$272</definedName>
    <definedName name="SCDBPTASN2_065ENDI_12" localSheetId="5">SCDBPTASN2!$N$272</definedName>
    <definedName name="SCDBPTASN2_065ENDI_13" localSheetId="5">SCDBPTASN2!$O$272</definedName>
    <definedName name="SCDBPTASN2_065ENDI_14" localSheetId="5">SCDBPTASN2!$P$272</definedName>
    <definedName name="SCDBPTASN2_065ENDI_15" localSheetId="5">SCDBPTASN2!$Q$272</definedName>
    <definedName name="SCDBPTASN2_065ENDI_16" localSheetId="5">SCDBPTASN2!$R$272</definedName>
    <definedName name="SCDBPTASN2_065ENDI_17" localSheetId="5">SCDBPTASN2!$S$272</definedName>
    <definedName name="SCDBPTASN2_065ENDI_18" localSheetId="5">SCDBPTASN2!$T$272</definedName>
    <definedName name="SCDBPTASN2_065ENDI_19" localSheetId="5">SCDBPTASN2!$U$272</definedName>
    <definedName name="SCDBPTASN2_065ENDI_2" localSheetId="5">SCDBPTASN2!$D$272</definedName>
    <definedName name="SCDBPTASN2_065ENDI_20" localSheetId="5">SCDBPTASN2!$V$272</definedName>
    <definedName name="SCDBPTASN2_065ENDI_21" localSheetId="5">SCDBPTASN2!$W$272</definedName>
    <definedName name="SCDBPTASN2_065ENDI_22" localSheetId="5">SCDBPTASN2!$X$272</definedName>
    <definedName name="SCDBPTASN2_065ENDI_23" localSheetId="5">SCDBPTASN2!$Y$272</definedName>
    <definedName name="SCDBPTASN2_065ENDI_24" localSheetId="5">SCDBPTASN2!$Z$272</definedName>
    <definedName name="SCDBPTASN2_065ENDI_25" localSheetId="5">SCDBPTASN2!$AA$272</definedName>
    <definedName name="SCDBPTASN2_065ENDI_3" localSheetId="5">SCDBPTASN2!$E$272</definedName>
    <definedName name="SCDBPTASN2_065ENDI_4" localSheetId="5">SCDBPTASN2!$F$272</definedName>
    <definedName name="SCDBPTASN2_065ENDI_5" localSheetId="5">SCDBPTASN2!$G$272</definedName>
    <definedName name="SCDBPTASN2_065ENDI_6" localSheetId="5">SCDBPTASN2!$H$272</definedName>
    <definedName name="SCDBPTASN2_065ENDI_7" localSheetId="5">SCDBPTASN2!$I$272</definedName>
    <definedName name="SCDBPTASN2_065ENDI_8" localSheetId="5">SCDBPTASN2!$J$272</definedName>
    <definedName name="SCDBPTASN2_065ENDI_9" localSheetId="5">SCDBPTASN2!$K$272</definedName>
    <definedName name="SCDBPTASN2_0660000_Range" localSheetId="5">SCDBPTASN2!$C$274:$AA$276</definedName>
    <definedName name="SCDBPTASN2_0669999_13" localSheetId="5">SCDBPTASN2!$O$277</definedName>
    <definedName name="SCDBPTASN2_0669999_14" localSheetId="5">SCDBPTASN2!$P$277</definedName>
    <definedName name="SCDBPTASN2_0669999_15" localSheetId="5">SCDBPTASN2!$Q$277</definedName>
    <definedName name="SCDBPTASN2_0669999_16" localSheetId="5">SCDBPTASN2!$R$277</definedName>
    <definedName name="SCDBPTASN2_0669999_17" localSheetId="5">SCDBPTASN2!$S$277</definedName>
    <definedName name="SCDBPTASN2_0669999_19" localSheetId="5">SCDBPTASN2!$U$277</definedName>
    <definedName name="SCDBPTASN2_0669999_20" localSheetId="5">SCDBPTASN2!$V$277</definedName>
    <definedName name="SCDBPTASN2_0669999_21" localSheetId="5">SCDBPTASN2!$W$277</definedName>
    <definedName name="SCDBPTASN2_0669999_22" localSheetId="5">SCDBPTASN2!$X$277</definedName>
    <definedName name="SCDBPTASN2_0669999_23" localSheetId="5">SCDBPTASN2!$Y$277</definedName>
    <definedName name="SCDBPTASN2_0669999_24" localSheetId="5">SCDBPTASN2!$Z$277</definedName>
    <definedName name="SCDBPTASN2_066BEGN_1" localSheetId="5">SCDBPTASN2!$C$274</definedName>
    <definedName name="SCDBPTASN2_066BEGN_10" localSheetId="5">SCDBPTASN2!$L$274</definedName>
    <definedName name="SCDBPTASN2_066BEGN_11" localSheetId="5">SCDBPTASN2!$M$274</definedName>
    <definedName name="SCDBPTASN2_066BEGN_12" localSheetId="5">SCDBPTASN2!$N$274</definedName>
    <definedName name="SCDBPTASN2_066BEGN_13" localSheetId="5">SCDBPTASN2!$O$274</definedName>
    <definedName name="SCDBPTASN2_066BEGN_14" localSheetId="5">SCDBPTASN2!$P$274</definedName>
    <definedName name="SCDBPTASN2_066BEGN_15" localSheetId="5">SCDBPTASN2!$Q$274</definedName>
    <definedName name="SCDBPTASN2_066BEGN_16" localSheetId="5">SCDBPTASN2!$R$274</definedName>
    <definedName name="SCDBPTASN2_066BEGN_17" localSheetId="5">SCDBPTASN2!$S$274</definedName>
    <definedName name="SCDBPTASN2_066BEGN_18" localSheetId="5">SCDBPTASN2!$T$274</definedName>
    <definedName name="SCDBPTASN2_066BEGN_19" localSheetId="5">SCDBPTASN2!$U$274</definedName>
    <definedName name="SCDBPTASN2_066BEGN_2" localSheetId="5">SCDBPTASN2!$D$274</definedName>
    <definedName name="SCDBPTASN2_066BEGN_20" localSheetId="5">SCDBPTASN2!$V$274</definedName>
    <definedName name="SCDBPTASN2_066BEGN_21" localSheetId="5">SCDBPTASN2!$W$274</definedName>
    <definedName name="SCDBPTASN2_066BEGN_22" localSheetId="5">SCDBPTASN2!$X$274</definedName>
    <definedName name="SCDBPTASN2_066BEGN_23" localSheetId="5">SCDBPTASN2!$Y$274</definedName>
    <definedName name="SCDBPTASN2_066BEGN_24" localSheetId="5">SCDBPTASN2!$Z$274</definedName>
    <definedName name="SCDBPTASN2_066BEGN_25" localSheetId="5">SCDBPTASN2!$AA$274</definedName>
    <definedName name="SCDBPTASN2_066BEGN_3" localSheetId="5">SCDBPTASN2!$E$274</definedName>
    <definedName name="SCDBPTASN2_066BEGN_4" localSheetId="5">SCDBPTASN2!$F$274</definedName>
    <definedName name="SCDBPTASN2_066BEGN_5" localSheetId="5">SCDBPTASN2!$G$274</definedName>
    <definedName name="SCDBPTASN2_066BEGN_6" localSheetId="5">SCDBPTASN2!$H$274</definedName>
    <definedName name="SCDBPTASN2_066BEGN_7" localSheetId="5">SCDBPTASN2!$I$274</definedName>
    <definedName name="SCDBPTASN2_066BEGN_8" localSheetId="5">SCDBPTASN2!$J$274</definedName>
    <definedName name="SCDBPTASN2_066BEGN_9" localSheetId="5">SCDBPTASN2!$K$274</definedName>
    <definedName name="SCDBPTASN2_066ENDI_10" localSheetId="5">SCDBPTASN2!$L$276</definedName>
    <definedName name="SCDBPTASN2_066ENDI_11" localSheetId="5">SCDBPTASN2!$M$276</definedName>
    <definedName name="SCDBPTASN2_066ENDI_12" localSheetId="5">SCDBPTASN2!$N$276</definedName>
    <definedName name="SCDBPTASN2_066ENDI_13" localSheetId="5">SCDBPTASN2!$O$276</definedName>
    <definedName name="SCDBPTASN2_066ENDI_14" localSheetId="5">SCDBPTASN2!$P$276</definedName>
    <definedName name="SCDBPTASN2_066ENDI_15" localSheetId="5">SCDBPTASN2!$Q$276</definedName>
    <definedName name="SCDBPTASN2_066ENDI_16" localSheetId="5">SCDBPTASN2!$R$276</definedName>
    <definedName name="SCDBPTASN2_066ENDI_17" localSheetId="5">SCDBPTASN2!$S$276</definedName>
    <definedName name="SCDBPTASN2_066ENDI_18" localSheetId="5">SCDBPTASN2!$T$276</definedName>
    <definedName name="SCDBPTASN2_066ENDI_19" localSheetId="5">SCDBPTASN2!$U$276</definedName>
    <definedName name="SCDBPTASN2_066ENDI_2" localSheetId="5">SCDBPTASN2!$D$276</definedName>
    <definedName name="SCDBPTASN2_066ENDI_20" localSheetId="5">SCDBPTASN2!$V$276</definedName>
    <definedName name="SCDBPTASN2_066ENDI_21" localSheetId="5">SCDBPTASN2!$W$276</definedName>
    <definedName name="SCDBPTASN2_066ENDI_22" localSheetId="5">SCDBPTASN2!$X$276</definedName>
    <definedName name="SCDBPTASN2_066ENDI_23" localSheetId="5">SCDBPTASN2!$Y$276</definedName>
    <definedName name="SCDBPTASN2_066ENDI_24" localSheetId="5">SCDBPTASN2!$Z$276</definedName>
    <definedName name="SCDBPTASN2_066ENDI_25" localSheetId="5">SCDBPTASN2!$AA$276</definedName>
    <definedName name="SCDBPTASN2_066ENDI_3" localSheetId="5">SCDBPTASN2!$E$276</definedName>
    <definedName name="SCDBPTASN2_066ENDI_4" localSheetId="5">SCDBPTASN2!$F$276</definedName>
    <definedName name="SCDBPTASN2_066ENDI_5" localSheetId="5">SCDBPTASN2!$G$276</definedName>
    <definedName name="SCDBPTASN2_066ENDI_6" localSheetId="5">SCDBPTASN2!$H$276</definedName>
    <definedName name="SCDBPTASN2_066ENDI_7" localSheetId="5">SCDBPTASN2!$I$276</definedName>
    <definedName name="SCDBPTASN2_066ENDI_8" localSheetId="5">SCDBPTASN2!$J$276</definedName>
    <definedName name="SCDBPTASN2_066ENDI_9" localSheetId="5">SCDBPTASN2!$K$276</definedName>
    <definedName name="SCDBPTASN2_0670000_Range" localSheetId="5">SCDBPTASN2!$C$278:$AA$280</definedName>
    <definedName name="SCDBPTASN2_0679999_13" localSheetId="5">SCDBPTASN2!$O$281</definedName>
    <definedName name="SCDBPTASN2_0679999_14" localSheetId="5">SCDBPTASN2!$P$281</definedName>
    <definedName name="SCDBPTASN2_0679999_15" localSheetId="5">SCDBPTASN2!$Q$281</definedName>
    <definedName name="SCDBPTASN2_0679999_16" localSheetId="5">SCDBPTASN2!$R$281</definedName>
    <definedName name="SCDBPTASN2_0679999_17" localSheetId="5">SCDBPTASN2!$S$281</definedName>
    <definedName name="SCDBPTASN2_0679999_19" localSheetId="5">SCDBPTASN2!$U$281</definedName>
    <definedName name="SCDBPTASN2_0679999_20" localSheetId="5">SCDBPTASN2!$V$281</definedName>
    <definedName name="SCDBPTASN2_0679999_21" localSheetId="5">SCDBPTASN2!$W$281</definedName>
    <definedName name="SCDBPTASN2_0679999_22" localSheetId="5">SCDBPTASN2!$X$281</definedName>
    <definedName name="SCDBPTASN2_0679999_23" localSheetId="5">SCDBPTASN2!$Y$281</definedName>
    <definedName name="SCDBPTASN2_0679999_24" localSheetId="5">SCDBPTASN2!$Z$281</definedName>
    <definedName name="SCDBPTASN2_067BEGN_1" localSheetId="5">SCDBPTASN2!$C$278</definedName>
    <definedName name="SCDBPTASN2_067BEGN_10" localSheetId="5">SCDBPTASN2!$L$278</definedName>
    <definedName name="SCDBPTASN2_067BEGN_11" localSheetId="5">SCDBPTASN2!$M$278</definedName>
    <definedName name="SCDBPTASN2_067BEGN_12" localSheetId="5">SCDBPTASN2!$N$278</definedName>
    <definedName name="SCDBPTASN2_067BEGN_13" localSheetId="5">SCDBPTASN2!$O$278</definedName>
    <definedName name="SCDBPTASN2_067BEGN_14" localSheetId="5">SCDBPTASN2!$P$278</definedName>
    <definedName name="SCDBPTASN2_067BEGN_15" localSheetId="5">SCDBPTASN2!$Q$278</definedName>
    <definedName name="SCDBPTASN2_067BEGN_16" localSheetId="5">SCDBPTASN2!$R$278</definedName>
    <definedName name="SCDBPTASN2_067BEGN_17" localSheetId="5">SCDBPTASN2!$S$278</definedName>
    <definedName name="SCDBPTASN2_067BEGN_18" localSheetId="5">SCDBPTASN2!$T$278</definedName>
    <definedName name="SCDBPTASN2_067BEGN_19" localSheetId="5">SCDBPTASN2!$U$278</definedName>
    <definedName name="SCDBPTASN2_067BEGN_2" localSheetId="5">SCDBPTASN2!$D$278</definedName>
    <definedName name="SCDBPTASN2_067BEGN_20" localSheetId="5">SCDBPTASN2!$V$278</definedName>
    <definedName name="SCDBPTASN2_067BEGN_21" localSheetId="5">SCDBPTASN2!$W$278</definedName>
    <definedName name="SCDBPTASN2_067BEGN_22" localSheetId="5">SCDBPTASN2!$X$278</definedName>
    <definedName name="SCDBPTASN2_067BEGN_23" localSheetId="5">SCDBPTASN2!$Y$278</definedName>
    <definedName name="SCDBPTASN2_067BEGN_24" localSheetId="5">SCDBPTASN2!$Z$278</definedName>
    <definedName name="SCDBPTASN2_067BEGN_25" localSheetId="5">SCDBPTASN2!$AA$278</definedName>
    <definedName name="SCDBPTASN2_067BEGN_3" localSheetId="5">SCDBPTASN2!$E$278</definedName>
    <definedName name="SCDBPTASN2_067BEGN_4" localSheetId="5">SCDBPTASN2!$F$278</definedName>
    <definedName name="SCDBPTASN2_067BEGN_5" localSheetId="5">SCDBPTASN2!$G$278</definedName>
    <definedName name="SCDBPTASN2_067BEGN_6" localSheetId="5">SCDBPTASN2!$H$278</definedName>
    <definedName name="SCDBPTASN2_067BEGN_7" localSheetId="5">SCDBPTASN2!$I$278</definedName>
    <definedName name="SCDBPTASN2_067BEGN_8" localSheetId="5">SCDBPTASN2!$J$278</definedName>
    <definedName name="SCDBPTASN2_067BEGN_9" localSheetId="5">SCDBPTASN2!$K$278</definedName>
    <definedName name="SCDBPTASN2_067ENDI_10" localSheetId="5">SCDBPTASN2!$L$280</definedName>
    <definedName name="SCDBPTASN2_067ENDI_11" localSheetId="5">SCDBPTASN2!$M$280</definedName>
    <definedName name="SCDBPTASN2_067ENDI_12" localSheetId="5">SCDBPTASN2!$N$280</definedName>
    <definedName name="SCDBPTASN2_067ENDI_13" localSheetId="5">SCDBPTASN2!$O$280</definedName>
    <definedName name="SCDBPTASN2_067ENDI_14" localSheetId="5">SCDBPTASN2!$P$280</definedName>
    <definedName name="SCDBPTASN2_067ENDI_15" localSheetId="5">SCDBPTASN2!$Q$280</definedName>
    <definedName name="SCDBPTASN2_067ENDI_16" localSheetId="5">SCDBPTASN2!$R$280</definedName>
    <definedName name="SCDBPTASN2_067ENDI_17" localSheetId="5">SCDBPTASN2!$S$280</definedName>
    <definedName name="SCDBPTASN2_067ENDI_18" localSheetId="5">SCDBPTASN2!$T$280</definedName>
    <definedName name="SCDBPTASN2_067ENDI_19" localSheetId="5">SCDBPTASN2!$U$280</definedName>
    <definedName name="SCDBPTASN2_067ENDI_2" localSheetId="5">SCDBPTASN2!$D$280</definedName>
    <definedName name="SCDBPTASN2_067ENDI_20" localSheetId="5">SCDBPTASN2!$V$280</definedName>
    <definedName name="SCDBPTASN2_067ENDI_21" localSheetId="5">SCDBPTASN2!$W$280</definedName>
    <definedName name="SCDBPTASN2_067ENDI_22" localSheetId="5">SCDBPTASN2!$X$280</definedName>
    <definedName name="SCDBPTASN2_067ENDI_23" localSheetId="5">SCDBPTASN2!$Y$280</definedName>
    <definedName name="SCDBPTASN2_067ENDI_24" localSheetId="5">SCDBPTASN2!$Z$280</definedName>
    <definedName name="SCDBPTASN2_067ENDI_25" localSheetId="5">SCDBPTASN2!$AA$280</definedName>
    <definedName name="SCDBPTASN2_067ENDI_3" localSheetId="5">SCDBPTASN2!$E$280</definedName>
    <definedName name="SCDBPTASN2_067ENDI_4" localSheetId="5">SCDBPTASN2!$F$280</definedName>
    <definedName name="SCDBPTASN2_067ENDI_5" localSheetId="5">SCDBPTASN2!$G$280</definedName>
    <definedName name="SCDBPTASN2_067ENDI_6" localSheetId="5">SCDBPTASN2!$H$280</definedName>
    <definedName name="SCDBPTASN2_067ENDI_7" localSheetId="5">SCDBPTASN2!$I$280</definedName>
    <definedName name="SCDBPTASN2_067ENDI_8" localSheetId="5">SCDBPTASN2!$J$280</definedName>
    <definedName name="SCDBPTASN2_067ENDI_9" localSheetId="5">SCDBPTASN2!$K$280</definedName>
    <definedName name="SCDBPTASN2_0680000_Range" localSheetId="5">SCDBPTASN2!$C$282:$AA$284</definedName>
    <definedName name="SCDBPTASN2_0689999_13" localSheetId="5">SCDBPTASN2!$O$285</definedName>
    <definedName name="SCDBPTASN2_0689999_14" localSheetId="5">SCDBPTASN2!$P$285</definedName>
    <definedName name="SCDBPTASN2_0689999_15" localSheetId="5">SCDBPTASN2!$Q$285</definedName>
    <definedName name="SCDBPTASN2_0689999_16" localSheetId="5">SCDBPTASN2!$R$285</definedName>
    <definedName name="SCDBPTASN2_0689999_17" localSheetId="5">SCDBPTASN2!$S$285</definedName>
    <definedName name="SCDBPTASN2_0689999_19" localSheetId="5">SCDBPTASN2!$U$285</definedName>
    <definedName name="SCDBPTASN2_0689999_20" localSheetId="5">SCDBPTASN2!$V$285</definedName>
    <definedName name="SCDBPTASN2_0689999_21" localSheetId="5">SCDBPTASN2!$W$285</definedName>
    <definedName name="SCDBPTASN2_0689999_22" localSheetId="5">SCDBPTASN2!$X$285</definedName>
    <definedName name="SCDBPTASN2_0689999_23" localSheetId="5">SCDBPTASN2!$Y$285</definedName>
    <definedName name="SCDBPTASN2_0689999_24" localSheetId="5">SCDBPTASN2!$Z$285</definedName>
    <definedName name="SCDBPTASN2_068BEGN_1" localSheetId="5">SCDBPTASN2!$C$282</definedName>
    <definedName name="SCDBPTASN2_068BEGN_10" localSheetId="5">SCDBPTASN2!$L$282</definedName>
    <definedName name="SCDBPTASN2_068BEGN_11" localSheetId="5">SCDBPTASN2!$M$282</definedName>
    <definedName name="SCDBPTASN2_068BEGN_12" localSheetId="5">SCDBPTASN2!$N$282</definedName>
    <definedName name="SCDBPTASN2_068BEGN_13" localSheetId="5">SCDBPTASN2!$O$282</definedName>
    <definedName name="SCDBPTASN2_068BEGN_14" localSheetId="5">SCDBPTASN2!$P$282</definedName>
    <definedName name="SCDBPTASN2_068BEGN_15" localSheetId="5">SCDBPTASN2!$Q$282</definedName>
    <definedName name="SCDBPTASN2_068BEGN_16" localSheetId="5">SCDBPTASN2!$R$282</definedName>
    <definedName name="SCDBPTASN2_068BEGN_17" localSheetId="5">SCDBPTASN2!$S$282</definedName>
    <definedName name="SCDBPTASN2_068BEGN_18" localSheetId="5">SCDBPTASN2!$T$282</definedName>
    <definedName name="SCDBPTASN2_068BEGN_19" localSheetId="5">SCDBPTASN2!$U$282</definedName>
    <definedName name="SCDBPTASN2_068BEGN_2" localSheetId="5">SCDBPTASN2!$D$282</definedName>
    <definedName name="SCDBPTASN2_068BEGN_20" localSheetId="5">SCDBPTASN2!$V$282</definedName>
    <definedName name="SCDBPTASN2_068BEGN_21" localSheetId="5">SCDBPTASN2!$W$282</definedName>
    <definedName name="SCDBPTASN2_068BEGN_22" localSheetId="5">SCDBPTASN2!$X$282</definedName>
    <definedName name="SCDBPTASN2_068BEGN_23" localSheetId="5">SCDBPTASN2!$Y$282</definedName>
    <definedName name="SCDBPTASN2_068BEGN_24" localSheetId="5">SCDBPTASN2!$Z$282</definedName>
    <definedName name="SCDBPTASN2_068BEGN_25" localSheetId="5">SCDBPTASN2!$AA$282</definedName>
    <definedName name="SCDBPTASN2_068BEGN_3" localSheetId="5">SCDBPTASN2!$E$282</definedName>
    <definedName name="SCDBPTASN2_068BEGN_4" localSheetId="5">SCDBPTASN2!$F$282</definedName>
    <definedName name="SCDBPTASN2_068BEGN_5" localSheetId="5">SCDBPTASN2!$G$282</definedName>
    <definedName name="SCDBPTASN2_068BEGN_6" localSheetId="5">SCDBPTASN2!$H$282</definedName>
    <definedName name="SCDBPTASN2_068BEGN_7" localSheetId="5">SCDBPTASN2!$I$282</definedName>
    <definedName name="SCDBPTASN2_068BEGN_8" localSheetId="5">SCDBPTASN2!$J$282</definedName>
    <definedName name="SCDBPTASN2_068BEGN_9" localSheetId="5">SCDBPTASN2!$K$282</definedName>
    <definedName name="SCDBPTASN2_068ENDI_10" localSheetId="5">SCDBPTASN2!$L$284</definedName>
    <definedName name="SCDBPTASN2_068ENDI_11" localSheetId="5">SCDBPTASN2!$M$284</definedName>
    <definedName name="SCDBPTASN2_068ENDI_12" localSheetId="5">SCDBPTASN2!$N$284</definedName>
    <definedName name="SCDBPTASN2_068ENDI_13" localSheetId="5">SCDBPTASN2!$O$284</definedName>
    <definedName name="SCDBPTASN2_068ENDI_14" localSheetId="5">SCDBPTASN2!$P$284</definedName>
    <definedName name="SCDBPTASN2_068ENDI_15" localSheetId="5">SCDBPTASN2!$Q$284</definedName>
    <definedName name="SCDBPTASN2_068ENDI_16" localSheetId="5">SCDBPTASN2!$R$284</definedName>
    <definedName name="SCDBPTASN2_068ENDI_17" localSheetId="5">SCDBPTASN2!$S$284</definedName>
    <definedName name="SCDBPTASN2_068ENDI_18" localSheetId="5">SCDBPTASN2!$T$284</definedName>
    <definedName name="SCDBPTASN2_068ENDI_19" localSheetId="5">SCDBPTASN2!$U$284</definedName>
    <definedName name="SCDBPTASN2_068ENDI_2" localSheetId="5">SCDBPTASN2!$D$284</definedName>
    <definedName name="SCDBPTASN2_068ENDI_20" localSheetId="5">SCDBPTASN2!$V$284</definedName>
    <definedName name="SCDBPTASN2_068ENDI_21" localSheetId="5">SCDBPTASN2!$W$284</definedName>
    <definedName name="SCDBPTASN2_068ENDI_22" localSheetId="5">SCDBPTASN2!$X$284</definedName>
    <definedName name="SCDBPTASN2_068ENDI_23" localSheetId="5">SCDBPTASN2!$Y$284</definedName>
    <definedName name="SCDBPTASN2_068ENDI_24" localSheetId="5">SCDBPTASN2!$Z$284</definedName>
    <definedName name="SCDBPTASN2_068ENDI_25" localSheetId="5">SCDBPTASN2!$AA$284</definedName>
    <definedName name="SCDBPTASN2_068ENDI_3" localSheetId="5">SCDBPTASN2!$E$284</definedName>
    <definedName name="SCDBPTASN2_068ENDI_4" localSheetId="5">SCDBPTASN2!$F$284</definedName>
    <definedName name="SCDBPTASN2_068ENDI_5" localSheetId="5">SCDBPTASN2!$G$284</definedName>
    <definedName name="SCDBPTASN2_068ENDI_6" localSheetId="5">SCDBPTASN2!$H$284</definedName>
    <definedName name="SCDBPTASN2_068ENDI_7" localSheetId="5">SCDBPTASN2!$I$284</definedName>
    <definedName name="SCDBPTASN2_068ENDI_8" localSheetId="5">SCDBPTASN2!$J$284</definedName>
    <definedName name="SCDBPTASN2_068ENDI_9" localSheetId="5">SCDBPTASN2!$K$284</definedName>
    <definedName name="SCDBPTASN2_0690000_Range" localSheetId="5">SCDBPTASN2!$C$286:$AA$288</definedName>
    <definedName name="SCDBPTASN2_0699999_13" localSheetId="5">SCDBPTASN2!$O$289</definedName>
    <definedName name="SCDBPTASN2_0699999_14" localSheetId="5">SCDBPTASN2!$P$289</definedName>
    <definedName name="SCDBPTASN2_0699999_15" localSheetId="5">SCDBPTASN2!$Q$289</definedName>
    <definedName name="SCDBPTASN2_0699999_16" localSheetId="5">SCDBPTASN2!$R$289</definedName>
    <definedName name="SCDBPTASN2_0699999_17" localSheetId="5">SCDBPTASN2!$S$289</definedName>
    <definedName name="SCDBPTASN2_0699999_19" localSheetId="5">SCDBPTASN2!$U$289</definedName>
    <definedName name="SCDBPTASN2_0699999_20" localSheetId="5">SCDBPTASN2!$V$289</definedName>
    <definedName name="SCDBPTASN2_0699999_21" localSheetId="5">SCDBPTASN2!$W$289</definedName>
    <definedName name="SCDBPTASN2_0699999_22" localSheetId="5">SCDBPTASN2!$X$289</definedName>
    <definedName name="SCDBPTASN2_0699999_23" localSheetId="5">SCDBPTASN2!$Y$289</definedName>
    <definedName name="SCDBPTASN2_0699999_24" localSheetId="5">SCDBPTASN2!$Z$289</definedName>
    <definedName name="SCDBPTASN2_069BEGN_1" localSheetId="5">SCDBPTASN2!$C$286</definedName>
    <definedName name="SCDBPTASN2_069BEGN_10" localSheetId="5">SCDBPTASN2!$L$286</definedName>
    <definedName name="SCDBPTASN2_069BEGN_11" localSheetId="5">SCDBPTASN2!$M$286</definedName>
    <definedName name="SCDBPTASN2_069BEGN_12" localSheetId="5">SCDBPTASN2!$N$286</definedName>
    <definedName name="SCDBPTASN2_069BEGN_13" localSheetId="5">SCDBPTASN2!$O$286</definedName>
    <definedName name="SCDBPTASN2_069BEGN_14" localSheetId="5">SCDBPTASN2!$P$286</definedName>
    <definedName name="SCDBPTASN2_069BEGN_15" localSheetId="5">SCDBPTASN2!$Q$286</definedName>
    <definedName name="SCDBPTASN2_069BEGN_16" localSheetId="5">SCDBPTASN2!$R$286</definedName>
    <definedName name="SCDBPTASN2_069BEGN_17" localSheetId="5">SCDBPTASN2!$S$286</definedName>
    <definedName name="SCDBPTASN2_069BEGN_18" localSheetId="5">SCDBPTASN2!$T$286</definedName>
    <definedName name="SCDBPTASN2_069BEGN_19" localSheetId="5">SCDBPTASN2!$U$286</definedName>
    <definedName name="SCDBPTASN2_069BEGN_2" localSheetId="5">SCDBPTASN2!$D$286</definedName>
    <definedName name="SCDBPTASN2_069BEGN_20" localSheetId="5">SCDBPTASN2!$V$286</definedName>
    <definedName name="SCDBPTASN2_069BEGN_21" localSheetId="5">SCDBPTASN2!$W$286</definedName>
    <definedName name="SCDBPTASN2_069BEGN_22" localSheetId="5">SCDBPTASN2!$X$286</definedName>
    <definedName name="SCDBPTASN2_069BEGN_23" localSheetId="5">SCDBPTASN2!$Y$286</definedName>
    <definedName name="SCDBPTASN2_069BEGN_24" localSheetId="5">SCDBPTASN2!$Z$286</definedName>
    <definedName name="SCDBPTASN2_069BEGN_25" localSheetId="5">SCDBPTASN2!$AA$286</definedName>
    <definedName name="SCDBPTASN2_069BEGN_3" localSheetId="5">SCDBPTASN2!$E$286</definedName>
    <definedName name="SCDBPTASN2_069BEGN_4" localSheetId="5">SCDBPTASN2!$F$286</definedName>
    <definedName name="SCDBPTASN2_069BEGN_5" localSheetId="5">SCDBPTASN2!$G$286</definedName>
    <definedName name="SCDBPTASN2_069BEGN_6" localSheetId="5">SCDBPTASN2!$H$286</definedName>
    <definedName name="SCDBPTASN2_069BEGN_7" localSheetId="5">SCDBPTASN2!$I$286</definedName>
    <definedName name="SCDBPTASN2_069BEGN_8" localSheetId="5">SCDBPTASN2!$J$286</definedName>
    <definedName name="SCDBPTASN2_069BEGN_9" localSheetId="5">SCDBPTASN2!$K$286</definedName>
    <definedName name="SCDBPTASN2_069ENDI_10" localSheetId="5">SCDBPTASN2!$L$288</definedName>
    <definedName name="SCDBPTASN2_069ENDI_11" localSheetId="5">SCDBPTASN2!$M$288</definedName>
    <definedName name="SCDBPTASN2_069ENDI_12" localSheetId="5">SCDBPTASN2!$N$288</definedName>
    <definedName name="SCDBPTASN2_069ENDI_13" localSheetId="5">SCDBPTASN2!$O$288</definedName>
    <definedName name="SCDBPTASN2_069ENDI_14" localSheetId="5">SCDBPTASN2!$P$288</definedName>
    <definedName name="SCDBPTASN2_069ENDI_15" localSheetId="5">SCDBPTASN2!$Q$288</definedName>
    <definedName name="SCDBPTASN2_069ENDI_16" localSheetId="5">SCDBPTASN2!$R$288</definedName>
    <definedName name="SCDBPTASN2_069ENDI_17" localSheetId="5">SCDBPTASN2!$S$288</definedName>
    <definedName name="SCDBPTASN2_069ENDI_18" localSheetId="5">SCDBPTASN2!$T$288</definedName>
    <definedName name="SCDBPTASN2_069ENDI_19" localSheetId="5">SCDBPTASN2!$U$288</definedName>
    <definedName name="SCDBPTASN2_069ENDI_2" localSheetId="5">SCDBPTASN2!$D$288</definedName>
    <definedName name="SCDBPTASN2_069ENDI_20" localSheetId="5">SCDBPTASN2!$V$288</definedName>
    <definedName name="SCDBPTASN2_069ENDI_21" localSheetId="5">SCDBPTASN2!$W$288</definedName>
    <definedName name="SCDBPTASN2_069ENDI_22" localSheetId="5">SCDBPTASN2!$X$288</definedName>
    <definedName name="SCDBPTASN2_069ENDI_23" localSheetId="5">SCDBPTASN2!$Y$288</definedName>
    <definedName name="SCDBPTASN2_069ENDI_24" localSheetId="5">SCDBPTASN2!$Z$288</definedName>
    <definedName name="SCDBPTASN2_069ENDI_25" localSheetId="5">SCDBPTASN2!$AA$288</definedName>
    <definedName name="SCDBPTASN2_069ENDI_3" localSheetId="5">SCDBPTASN2!$E$288</definedName>
    <definedName name="SCDBPTASN2_069ENDI_4" localSheetId="5">SCDBPTASN2!$F$288</definedName>
    <definedName name="SCDBPTASN2_069ENDI_5" localSheetId="5">SCDBPTASN2!$G$288</definedName>
    <definedName name="SCDBPTASN2_069ENDI_6" localSheetId="5">SCDBPTASN2!$H$288</definedName>
    <definedName name="SCDBPTASN2_069ENDI_7" localSheetId="5">SCDBPTASN2!$I$288</definedName>
    <definedName name="SCDBPTASN2_069ENDI_8" localSheetId="5">SCDBPTASN2!$J$288</definedName>
    <definedName name="SCDBPTASN2_069ENDI_9" localSheetId="5">SCDBPTASN2!$K$288</definedName>
    <definedName name="SCDBPTASN2_0709999_13" localSheetId="5">SCDBPTASN2!$O$290</definedName>
    <definedName name="SCDBPTASN2_0709999_14" localSheetId="5">SCDBPTASN2!$P$290</definedName>
    <definedName name="SCDBPTASN2_0709999_15" localSheetId="5">SCDBPTASN2!$Q$290</definedName>
    <definedName name="SCDBPTASN2_0709999_16" localSheetId="5">SCDBPTASN2!$R$290</definedName>
    <definedName name="SCDBPTASN2_0709999_17" localSheetId="5">SCDBPTASN2!$S$290</definedName>
    <definedName name="SCDBPTASN2_0709999_19" localSheetId="5">SCDBPTASN2!$U$290</definedName>
    <definedName name="SCDBPTASN2_0709999_20" localSheetId="5">SCDBPTASN2!$V$290</definedName>
    <definedName name="SCDBPTASN2_0709999_21" localSheetId="5">SCDBPTASN2!$W$290</definedName>
    <definedName name="SCDBPTASN2_0709999_22" localSheetId="5">SCDBPTASN2!$X$290</definedName>
    <definedName name="SCDBPTASN2_0709999_23" localSheetId="5">SCDBPTASN2!$Y$290</definedName>
    <definedName name="SCDBPTASN2_0709999_24" localSheetId="5">SCDBPTASN2!$Z$290</definedName>
    <definedName name="SCDBPTASN2_0710000_Range" localSheetId="5">SCDBPTASN2!$C$291:$AA$293</definedName>
    <definedName name="SCDBPTASN2_0719999_13" localSheetId="5">SCDBPTASN2!$O$294</definedName>
    <definedName name="SCDBPTASN2_0719999_14" localSheetId="5">SCDBPTASN2!$P$294</definedName>
    <definedName name="SCDBPTASN2_0719999_15" localSheetId="5">SCDBPTASN2!$Q$294</definedName>
    <definedName name="SCDBPTASN2_0719999_16" localSheetId="5">SCDBPTASN2!$R$294</definedName>
    <definedName name="SCDBPTASN2_0719999_17" localSheetId="5">SCDBPTASN2!$S$294</definedName>
    <definedName name="SCDBPTASN2_0719999_19" localSheetId="5">SCDBPTASN2!$U$294</definedName>
    <definedName name="SCDBPTASN2_0719999_20" localSheetId="5">SCDBPTASN2!$V$294</definedName>
    <definedName name="SCDBPTASN2_0719999_21" localSheetId="5">SCDBPTASN2!$W$294</definedName>
    <definedName name="SCDBPTASN2_0719999_22" localSheetId="5">SCDBPTASN2!$X$294</definedName>
    <definedName name="SCDBPTASN2_0719999_23" localSheetId="5">SCDBPTASN2!$Y$294</definedName>
    <definedName name="SCDBPTASN2_0719999_24" localSheetId="5">SCDBPTASN2!$Z$294</definedName>
    <definedName name="SCDBPTASN2_071BEGN_1" localSheetId="5">SCDBPTASN2!$C$291</definedName>
    <definedName name="SCDBPTASN2_071BEGN_10" localSheetId="5">SCDBPTASN2!$L$291</definedName>
    <definedName name="SCDBPTASN2_071BEGN_11" localSheetId="5">SCDBPTASN2!$M$291</definedName>
    <definedName name="SCDBPTASN2_071BEGN_12" localSheetId="5">SCDBPTASN2!$N$291</definedName>
    <definedName name="SCDBPTASN2_071BEGN_13" localSheetId="5">SCDBPTASN2!$O$291</definedName>
    <definedName name="SCDBPTASN2_071BEGN_14" localSheetId="5">SCDBPTASN2!$P$291</definedName>
    <definedName name="SCDBPTASN2_071BEGN_15" localSheetId="5">SCDBPTASN2!$Q$291</definedName>
    <definedName name="SCDBPTASN2_071BEGN_16" localSheetId="5">SCDBPTASN2!$R$291</definedName>
    <definedName name="SCDBPTASN2_071BEGN_17" localSheetId="5">SCDBPTASN2!$S$291</definedName>
    <definedName name="SCDBPTASN2_071BEGN_18" localSheetId="5">SCDBPTASN2!$T$291</definedName>
    <definedName name="SCDBPTASN2_071BEGN_19" localSheetId="5">SCDBPTASN2!$U$291</definedName>
    <definedName name="SCDBPTASN2_071BEGN_2" localSheetId="5">SCDBPTASN2!$D$291</definedName>
    <definedName name="SCDBPTASN2_071BEGN_20" localSheetId="5">SCDBPTASN2!$V$291</definedName>
    <definedName name="SCDBPTASN2_071BEGN_21" localSheetId="5">SCDBPTASN2!$W$291</definedName>
    <definedName name="SCDBPTASN2_071BEGN_22" localSheetId="5">SCDBPTASN2!$X$291</definedName>
    <definedName name="SCDBPTASN2_071BEGN_23" localSheetId="5">SCDBPTASN2!$Y$291</definedName>
    <definedName name="SCDBPTASN2_071BEGN_24" localSheetId="5">SCDBPTASN2!$Z$291</definedName>
    <definedName name="SCDBPTASN2_071BEGN_25" localSheetId="5">SCDBPTASN2!$AA$291</definedName>
    <definedName name="SCDBPTASN2_071BEGN_3" localSheetId="5">SCDBPTASN2!$E$291</definedName>
    <definedName name="SCDBPTASN2_071BEGN_4" localSheetId="5">SCDBPTASN2!$F$291</definedName>
    <definedName name="SCDBPTASN2_071BEGN_5" localSheetId="5">SCDBPTASN2!$G$291</definedName>
    <definedName name="SCDBPTASN2_071BEGN_6" localSheetId="5">SCDBPTASN2!$H$291</definedName>
    <definedName name="SCDBPTASN2_071BEGN_7" localSheetId="5">SCDBPTASN2!$I$291</definedName>
    <definedName name="SCDBPTASN2_071BEGN_8" localSheetId="5">SCDBPTASN2!$J$291</definedName>
    <definedName name="SCDBPTASN2_071BEGN_9" localSheetId="5">SCDBPTASN2!$K$291</definedName>
    <definedName name="SCDBPTASN2_071ENDI_10" localSheetId="5">SCDBPTASN2!$L$293</definedName>
    <definedName name="SCDBPTASN2_071ENDI_11" localSheetId="5">SCDBPTASN2!$M$293</definedName>
    <definedName name="SCDBPTASN2_071ENDI_12" localSheetId="5">SCDBPTASN2!$N$293</definedName>
    <definedName name="SCDBPTASN2_071ENDI_13" localSheetId="5">SCDBPTASN2!$O$293</definedName>
    <definedName name="SCDBPTASN2_071ENDI_14" localSheetId="5">SCDBPTASN2!$P$293</definedName>
    <definedName name="SCDBPTASN2_071ENDI_15" localSheetId="5">SCDBPTASN2!$Q$293</definedName>
    <definedName name="SCDBPTASN2_071ENDI_16" localSheetId="5">SCDBPTASN2!$R$293</definedName>
    <definedName name="SCDBPTASN2_071ENDI_17" localSheetId="5">SCDBPTASN2!$S$293</definedName>
    <definedName name="SCDBPTASN2_071ENDI_18" localSheetId="5">SCDBPTASN2!$T$293</definedName>
    <definedName name="SCDBPTASN2_071ENDI_19" localSheetId="5">SCDBPTASN2!$U$293</definedName>
    <definedName name="SCDBPTASN2_071ENDI_2" localSheetId="5">SCDBPTASN2!$D$293</definedName>
    <definedName name="SCDBPTASN2_071ENDI_20" localSheetId="5">SCDBPTASN2!$V$293</definedName>
    <definedName name="SCDBPTASN2_071ENDI_21" localSheetId="5">SCDBPTASN2!$W$293</definedName>
    <definedName name="SCDBPTASN2_071ENDI_22" localSheetId="5">SCDBPTASN2!$X$293</definedName>
    <definedName name="SCDBPTASN2_071ENDI_23" localSheetId="5">SCDBPTASN2!$Y$293</definedName>
    <definedName name="SCDBPTASN2_071ENDI_24" localSheetId="5">SCDBPTASN2!$Z$293</definedName>
    <definedName name="SCDBPTASN2_071ENDI_25" localSheetId="5">SCDBPTASN2!$AA$293</definedName>
    <definedName name="SCDBPTASN2_071ENDI_3" localSheetId="5">SCDBPTASN2!$E$293</definedName>
    <definedName name="SCDBPTASN2_071ENDI_4" localSheetId="5">SCDBPTASN2!$F$293</definedName>
    <definedName name="SCDBPTASN2_071ENDI_5" localSheetId="5">SCDBPTASN2!$G$293</definedName>
    <definedName name="SCDBPTASN2_071ENDI_6" localSheetId="5">SCDBPTASN2!$H$293</definedName>
    <definedName name="SCDBPTASN2_071ENDI_7" localSheetId="5">SCDBPTASN2!$I$293</definedName>
    <definedName name="SCDBPTASN2_071ENDI_8" localSheetId="5">SCDBPTASN2!$J$293</definedName>
    <definedName name="SCDBPTASN2_071ENDI_9" localSheetId="5">SCDBPTASN2!$K$293</definedName>
    <definedName name="SCDBPTASN2_0720000_Range" localSheetId="5">SCDBPTASN2!$C$295:$AA$297</definedName>
    <definedName name="SCDBPTASN2_0729999_13" localSheetId="5">SCDBPTASN2!$O$298</definedName>
    <definedName name="SCDBPTASN2_0729999_14" localSheetId="5">SCDBPTASN2!$P$298</definedName>
    <definedName name="SCDBPTASN2_0729999_15" localSheetId="5">SCDBPTASN2!$Q$298</definedName>
    <definedName name="SCDBPTASN2_0729999_16" localSheetId="5">SCDBPTASN2!$R$298</definedName>
    <definedName name="SCDBPTASN2_0729999_17" localSheetId="5">SCDBPTASN2!$S$298</definedName>
    <definedName name="SCDBPTASN2_0729999_19" localSheetId="5">SCDBPTASN2!$U$298</definedName>
    <definedName name="SCDBPTASN2_0729999_20" localSheetId="5">SCDBPTASN2!$V$298</definedName>
    <definedName name="SCDBPTASN2_0729999_21" localSheetId="5">SCDBPTASN2!$W$298</definedName>
    <definedName name="SCDBPTASN2_0729999_22" localSheetId="5">SCDBPTASN2!$X$298</definedName>
    <definedName name="SCDBPTASN2_0729999_23" localSheetId="5">SCDBPTASN2!$Y$298</definedName>
    <definedName name="SCDBPTASN2_0729999_24" localSheetId="5">SCDBPTASN2!$Z$298</definedName>
    <definedName name="SCDBPTASN2_072BEGN_1" localSheetId="5">SCDBPTASN2!$C$295</definedName>
    <definedName name="SCDBPTASN2_072BEGN_10" localSheetId="5">SCDBPTASN2!$L$295</definedName>
    <definedName name="SCDBPTASN2_072BEGN_11" localSheetId="5">SCDBPTASN2!$M$295</definedName>
    <definedName name="SCDBPTASN2_072BEGN_12" localSheetId="5">SCDBPTASN2!$N$295</definedName>
    <definedName name="SCDBPTASN2_072BEGN_13" localSheetId="5">SCDBPTASN2!$O$295</definedName>
    <definedName name="SCDBPTASN2_072BEGN_14" localSheetId="5">SCDBPTASN2!$P$295</definedName>
    <definedName name="SCDBPTASN2_072BEGN_15" localSheetId="5">SCDBPTASN2!$Q$295</definedName>
    <definedName name="SCDBPTASN2_072BEGN_16" localSheetId="5">SCDBPTASN2!$R$295</definedName>
    <definedName name="SCDBPTASN2_072BEGN_17" localSheetId="5">SCDBPTASN2!$S$295</definedName>
    <definedName name="SCDBPTASN2_072BEGN_18" localSheetId="5">SCDBPTASN2!$T$295</definedName>
    <definedName name="SCDBPTASN2_072BEGN_19" localSheetId="5">SCDBPTASN2!$U$295</definedName>
    <definedName name="SCDBPTASN2_072BEGN_2" localSheetId="5">SCDBPTASN2!$D$295</definedName>
    <definedName name="SCDBPTASN2_072BEGN_20" localSheetId="5">SCDBPTASN2!$V$295</definedName>
    <definedName name="SCDBPTASN2_072BEGN_21" localSheetId="5">SCDBPTASN2!$W$295</definedName>
    <definedName name="SCDBPTASN2_072BEGN_22" localSheetId="5">SCDBPTASN2!$X$295</definedName>
    <definedName name="SCDBPTASN2_072BEGN_23" localSheetId="5">SCDBPTASN2!$Y$295</definedName>
    <definedName name="SCDBPTASN2_072BEGN_24" localSheetId="5">SCDBPTASN2!$Z$295</definedName>
    <definedName name="SCDBPTASN2_072BEGN_25" localSheetId="5">SCDBPTASN2!$AA$295</definedName>
    <definedName name="SCDBPTASN2_072BEGN_3" localSheetId="5">SCDBPTASN2!$E$295</definedName>
    <definedName name="SCDBPTASN2_072BEGN_4" localSheetId="5">SCDBPTASN2!$F$295</definedName>
    <definedName name="SCDBPTASN2_072BEGN_5" localSheetId="5">SCDBPTASN2!$G$295</definedName>
    <definedName name="SCDBPTASN2_072BEGN_6" localSheetId="5">SCDBPTASN2!$H$295</definedName>
    <definedName name="SCDBPTASN2_072BEGN_7" localSheetId="5">SCDBPTASN2!$I$295</definedName>
    <definedName name="SCDBPTASN2_072BEGN_8" localSheetId="5">SCDBPTASN2!$J$295</definedName>
    <definedName name="SCDBPTASN2_072BEGN_9" localSheetId="5">SCDBPTASN2!$K$295</definedName>
    <definedName name="SCDBPTASN2_072ENDI_10" localSheetId="5">SCDBPTASN2!$L$297</definedName>
    <definedName name="SCDBPTASN2_072ENDI_11" localSheetId="5">SCDBPTASN2!$M$297</definedName>
    <definedName name="SCDBPTASN2_072ENDI_12" localSheetId="5">SCDBPTASN2!$N$297</definedName>
    <definedName name="SCDBPTASN2_072ENDI_13" localSheetId="5">SCDBPTASN2!$O$297</definedName>
    <definedName name="SCDBPTASN2_072ENDI_14" localSheetId="5">SCDBPTASN2!$P$297</definedName>
    <definedName name="SCDBPTASN2_072ENDI_15" localSheetId="5">SCDBPTASN2!$Q$297</definedName>
    <definedName name="SCDBPTASN2_072ENDI_16" localSheetId="5">SCDBPTASN2!$R$297</definedName>
    <definedName name="SCDBPTASN2_072ENDI_17" localSheetId="5">SCDBPTASN2!$S$297</definedName>
    <definedName name="SCDBPTASN2_072ENDI_18" localSheetId="5">SCDBPTASN2!$T$297</definedName>
    <definedName name="SCDBPTASN2_072ENDI_19" localSheetId="5">SCDBPTASN2!$U$297</definedName>
    <definedName name="SCDBPTASN2_072ENDI_2" localSheetId="5">SCDBPTASN2!$D$297</definedName>
    <definedName name="SCDBPTASN2_072ENDI_20" localSheetId="5">SCDBPTASN2!$V$297</definedName>
    <definedName name="SCDBPTASN2_072ENDI_21" localSheetId="5">SCDBPTASN2!$W$297</definedName>
    <definedName name="SCDBPTASN2_072ENDI_22" localSheetId="5">SCDBPTASN2!$X$297</definedName>
    <definedName name="SCDBPTASN2_072ENDI_23" localSheetId="5">SCDBPTASN2!$Y$297</definedName>
    <definedName name="SCDBPTASN2_072ENDI_24" localSheetId="5">SCDBPTASN2!$Z$297</definedName>
    <definedName name="SCDBPTASN2_072ENDI_25" localSheetId="5">SCDBPTASN2!$AA$297</definedName>
    <definedName name="SCDBPTASN2_072ENDI_3" localSheetId="5">SCDBPTASN2!$E$297</definedName>
    <definedName name="SCDBPTASN2_072ENDI_4" localSheetId="5">SCDBPTASN2!$F$297</definedName>
    <definedName name="SCDBPTASN2_072ENDI_5" localSheetId="5">SCDBPTASN2!$G$297</definedName>
    <definedName name="SCDBPTASN2_072ENDI_6" localSheetId="5">SCDBPTASN2!$H$297</definedName>
    <definedName name="SCDBPTASN2_072ENDI_7" localSheetId="5">SCDBPTASN2!$I$297</definedName>
    <definedName name="SCDBPTASN2_072ENDI_8" localSheetId="5">SCDBPTASN2!$J$297</definedName>
    <definedName name="SCDBPTASN2_072ENDI_9" localSheetId="5">SCDBPTASN2!$K$297</definedName>
    <definedName name="SCDBPTASN2_0730000_Range" localSheetId="5">SCDBPTASN2!$C$299:$AA$301</definedName>
    <definedName name="SCDBPTASN2_0739999_13" localSheetId="5">SCDBPTASN2!$O$302</definedName>
    <definedName name="SCDBPTASN2_0739999_14" localSheetId="5">SCDBPTASN2!$P$302</definedName>
    <definedName name="SCDBPTASN2_0739999_15" localSheetId="5">SCDBPTASN2!$Q$302</definedName>
    <definedName name="SCDBPTASN2_0739999_16" localSheetId="5">SCDBPTASN2!$R$302</definedName>
    <definedName name="SCDBPTASN2_0739999_17" localSheetId="5">SCDBPTASN2!$S$302</definedName>
    <definedName name="SCDBPTASN2_0739999_19" localSheetId="5">SCDBPTASN2!$U$302</definedName>
    <definedName name="SCDBPTASN2_0739999_20" localSheetId="5">SCDBPTASN2!$V$302</definedName>
    <definedName name="SCDBPTASN2_0739999_21" localSheetId="5">SCDBPTASN2!$W$302</definedName>
    <definedName name="SCDBPTASN2_0739999_22" localSheetId="5">SCDBPTASN2!$X$302</definedName>
    <definedName name="SCDBPTASN2_0739999_23" localSheetId="5">SCDBPTASN2!$Y$302</definedName>
    <definedName name="SCDBPTASN2_0739999_24" localSheetId="5">SCDBPTASN2!$Z$302</definedName>
    <definedName name="SCDBPTASN2_073BEGN_1" localSheetId="5">SCDBPTASN2!$C$299</definedName>
    <definedName name="SCDBPTASN2_073BEGN_10" localSheetId="5">SCDBPTASN2!$L$299</definedName>
    <definedName name="SCDBPTASN2_073BEGN_11" localSheetId="5">SCDBPTASN2!$M$299</definedName>
    <definedName name="SCDBPTASN2_073BEGN_12" localSheetId="5">SCDBPTASN2!$N$299</definedName>
    <definedName name="SCDBPTASN2_073BEGN_13" localSheetId="5">SCDBPTASN2!$O$299</definedName>
    <definedName name="SCDBPTASN2_073BEGN_14" localSheetId="5">SCDBPTASN2!$P$299</definedName>
    <definedName name="SCDBPTASN2_073BEGN_15" localSheetId="5">SCDBPTASN2!$Q$299</definedName>
    <definedName name="SCDBPTASN2_073BEGN_16" localSheetId="5">SCDBPTASN2!$R$299</definedName>
    <definedName name="SCDBPTASN2_073BEGN_17" localSheetId="5">SCDBPTASN2!$S$299</definedName>
    <definedName name="SCDBPTASN2_073BEGN_18" localSheetId="5">SCDBPTASN2!$T$299</definedName>
    <definedName name="SCDBPTASN2_073BEGN_19" localSheetId="5">SCDBPTASN2!$U$299</definedName>
    <definedName name="SCDBPTASN2_073BEGN_2" localSheetId="5">SCDBPTASN2!$D$299</definedName>
    <definedName name="SCDBPTASN2_073BEGN_20" localSheetId="5">SCDBPTASN2!$V$299</definedName>
    <definedName name="SCDBPTASN2_073BEGN_21" localSheetId="5">SCDBPTASN2!$W$299</definedName>
    <definedName name="SCDBPTASN2_073BEGN_22" localSheetId="5">SCDBPTASN2!$X$299</definedName>
    <definedName name="SCDBPTASN2_073BEGN_23" localSheetId="5">SCDBPTASN2!$Y$299</definedName>
    <definedName name="SCDBPTASN2_073BEGN_24" localSheetId="5">SCDBPTASN2!$Z$299</definedName>
    <definedName name="SCDBPTASN2_073BEGN_25" localSheetId="5">SCDBPTASN2!$AA$299</definedName>
    <definedName name="SCDBPTASN2_073BEGN_3" localSheetId="5">SCDBPTASN2!$E$299</definedName>
    <definedName name="SCDBPTASN2_073BEGN_4" localSheetId="5">SCDBPTASN2!$F$299</definedName>
    <definedName name="SCDBPTASN2_073BEGN_5" localSheetId="5">SCDBPTASN2!$G$299</definedName>
    <definedName name="SCDBPTASN2_073BEGN_6" localSheetId="5">SCDBPTASN2!$H$299</definedName>
    <definedName name="SCDBPTASN2_073BEGN_7" localSheetId="5">SCDBPTASN2!$I$299</definedName>
    <definedName name="SCDBPTASN2_073BEGN_8" localSheetId="5">SCDBPTASN2!$J$299</definedName>
    <definedName name="SCDBPTASN2_073BEGN_9" localSheetId="5">SCDBPTASN2!$K$299</definedName>
    <definedName name="SCDBPTASN2_073ENDI_10" localSheetId="5">SCDBPTASN2!$L$301</definedName>
    <definedName name="SCDBPTASN2_073ENDI_11" localSheetId="5">SCDBPTASN2!$M$301</definedName>
    <definedName name="SCDBPTASN2_073ENDI_12" localSheetId="5">SCDBPTASN2!$N$301</definedName>
    <definedName name="SCDBPTASN2_073ENDI_13" localSheetId="5">SCDBPTASN2!$O$301</definedName>
    <definedName name="SCDBPTASN2_073ENDI_14" localSheetId="5">SCDBPTASN2!$P$301</definedName>
    <definedName name="SCDBPTASN2_073ENDI_15" localSheetId="5">SCDBPTASN2!$Q$301</definedName>
    <definedName name="SCDBPTASN2_073ENDI_16" localSheetId="5">SCDBPTASN2!$R$301</definedName>
    <definedName name="SCDBPTASN2_073ENDI_17" localSheetId="5">SCDBPTASN2!$S$301</definedName>
    <definedName name="SCDBPTASN2_073ENDI_18" localSheetId="5">SCDBPTASN2!$T$301</definedName>
    <definedName name="SCDBPTASN2_073ENDI_19" localSheetId="5">SCDBPTASN2!$U$301</definedName>
    <definedName name="SCDBPTASN2_073ENDI_2" localSheetId="5">SCDBPTASN2!$D$301</definedName>
    <definedName name="SCDBPTASN2_073ENDI_20" localSheetId="5">SCDBPTASN2!$V$301</definedName>
    <definedName name="SCDBPTASN2_073ENDI_21" localSheetId="5">SCDBPTASN2!$W$301</definedName>
    <definedName name="SCDBPTASN2_073ENDI_22" localSheetId="5">SCDBPTASN2!$X$301</definedName>
    <definedName name="SCDBPTASN2_073ENDI_23" localSheetId="5">SCDBPTASN2!$Y$301</definedName>
    <definedName name="SCDBPTASN2_073ENDI_24" localSheetId="5">SCDBPTASN2!$Z$301</definedName>
    <definedName name="SCDBPTASN2_073ENDI_25" localSheetId="5">SCDBPTASN2!$AA$301</definedName>
    <definedName name="SCDBPTASN2_073ENDI_3" localSheetId="5">SCDBPTASN2!$E$301</definedName>
    <definedName name="SCDBPTASN2_073ENDI_4" localSheetId="5">SCDBPTASN2!$F$301</definedName>
    <definedName name="SCDBPTASN2_073ENDI_5" localSheetId="5">SCDBPTASN2!$G$301</definedName>
    <definedName name="SCDBPTASN2_073ENDI_6" localSheetId="5">SCDBPTASN2!$H$301</definedName>
    <definedName name="SCDBPTASN2_073ENDI_7" localSheetId="5">SCDBPTASN2!$I$301</definedName>
    <definedName name="SCDBPTASN2_073ENDI_8" localSheetId="5">SCDBPTASN2!$J$301</definedName>
    <definedName name="SCDBPTASN2_073ENDI_9" localSheetId="5">SCDBPTASN2!$K$301</definedName>
    <definedName name="SCDBPTASN2_0740000_Range" localSheetId="5">SCDBPTASN2!$C$303:$AA$305</definedName>
    <definedName name="SCDBPTASN2_0749999_13" localSheetId="5">SCDBPTASN2!$O$306</definedName>
    <definedName name="SCDBPTASN2_0749999_14" localSheetId="5">SCDBPTASN2!$P$306</definedName>
    <definedName name="SCDBPTASN2_0749999_15" localSheetId="5">SCDBPTASN2!$Q$306</definedName>
    <definedName name="SCDBPTASN2_0749999_16" localSheetId="5">SCDBPTASN2!$R$306</definedName>
    <definedName name="SCDBPTASN2_0749999_17" localSheetId="5">SCDBPTASN2!$S$306</definedName>
    <definedName name="SCDBPTASN2_0749999_19" localSheetId="5">SCDBPTASN2!$U$306</definedName>
    <definedName name="SCDBPTASN2_0749999_20" localSheetId="5">SCDBPTASN2!$V$306</definedName>
    <definedName name="SCDBPTASN2_0749999_21" localSheetId="5">SCDBPTASN2!$W$306</definedName>
    <definedName name="SCDBPTASN2_0749999_22" localSheetId="5">SCDBPTASN2!$X$306</definedName>
    <definedName name="SCDBPTASN2_0749999_23" localSheetId="5">SCDBPTASN2!$Y$306</definedName>
    <definedName name="SCDBPTASN2_0749999_24" localSheetId="5">SCDBPTASN2!$Z$306</definedName>
    <definedName name="SCDBPTASN2_074BEGN_1" localSheetId="5">SCDBPTASN2!$C$303</definedName>
    <definedName name="SCDBPTASN2_074BEGN_10" localSheetId="5">SCDBPTASN2!$L$303</definedName>
    <definedName name="SCDBPTASN2_074BEGN_11" localSheetId="5">SCDBPTASN2!$M$303</definedName>
    <definedName name="SCDBPTASN2_074BEGN_12" localSheetId="5">SCDBPTASN2!$N$303</definedName>
    <definedName name="SCDBPTASN2_074BEGN_13" localSheetId="5">SCDBPTASN2!$O$303</definedName>
    <definedName name="SCDBPTASN2_074BEGN_14" localSheetId="5">SCDBPTASN2!$P$303</definedName>
    <definedName name="SCDBPTASN2_074BEGN_15" localSheetId="5">SCDBPTASN2!$Q$303</definedName>
    <definedName name="SCDBPTASN2_074BEGN_16" localSheetId="5">SCDBPTASN2!$R$303</definedName>
    <definedName name="SCDBPTASN2_074BEGN_17" localSheetId="5">SCDBPTASN2!$S$303</definedName>
    <definedName name="SCDBPTASN2_074BEGN_18" localSheetId="5">SCDBPTASN2!$T$303</definedName>
    <definedName name="SCDBPTASN2_074BEGN_19" localSheetId="5">SCDBPTASN2!$U$303</definedName>
    <definedName name="SCDBPTASN2_074BEGN_2" localSheetId="5">SCDBPTASN2!$D$303</definedName>
    <definedName name="SCDBPTASN2_074BEGN_20" localSheetId="5">SCDBPTASN2!$V$303</definedName>
    <definedName name="SCDBPTASN2_074BEGN_21" localSheetId="5">SCDBPTASN2!$W$303</definedName>
    <definedName name="SCDBPTASN2_074BEGN_22" localSheetId="5">SCDBPTASN2!$X$303</definedName>
    <definedName name="SCDBPTASN2_074BEGN_23" localSheetId="5">SCDBPTASN2!$Y$303</definedName>
    <definedName name="SCDBPTASN2_074BEGN_24" localSheetId="5">SCDBPTASN2!$Z$303</definedName>
    <definedName name="SCDBPTASN2_074BEGN_25" localSheetId="5">SCDBPTASN2!$AA$303</definedName>
    <definedName name="SCDBPTASN2_074BEGN_3" localSheetId="5">SCDBPTASN2!$E$303</definedName>
    <definedName name="SCDBPTASN2_074BEGN_4" localSheetId="5">SCDBPTASN2!$F$303</definedName>
    <definedName name="SCDBPTASN2_074BEGN_5" localSheetId="5">SCDBPTASN2!$G$303</definedName>
    <definedName name="SCDBPTASN2_074BEGN_6" localSheetId="5">SCDBPTASN2!$H$303</definedName>
    <definedName name="SCDBPTASN2_074BEGN_7" localSheetId="5">SCDBPTASN2!$I$303</definedName>
    <definedName name="SCDBPTASN2_074BEGN_8" localSheetId="5">SCDBPTASN2!$J$303</definedName>
    <definedName name="SCDBPTASN2_074BEGN_9" localSheetId="5">SCDBPTASN2!$K$303</definedName>
    <definedName name="SCDBPTASN2_074ENDI_10" localSheetId="5">SCDBPTASN2!$L$305</definedName>
    <definedName name="SCDBPTASN2_074ENDI_11" localSheetId="5">SCDBPTASN2!$M$305</definedName>
    <definedName name="SCDBPTASN2_074ENDI_12" localSheetId="5">SCDBPTASN2!$N$305</definedName>
    <definedName name="SCDBPTASN2_074ENDI_13" localSheetId="5">SCDBPTASN2!$O$305</definedName>
    <definedName name="SCDBPTASN2_074ENDI_14" localSheetId="5">SCDBPTASN2!$P$305</definedName>
    <definedName name="SCDBPTASN2_074ENDI_15" localSheetId="5">SCDBPTASN2!$Q$305</definedName>
    <definedName name="SCDBPTASN2_074ENDI_16" localSheetId="5">SCDBPTASN2!$R$305</definedName>
    <definedName name="SCDBPTASN2_074ENDI_17" localSheetId="5">SCDBPTASN2!$S$305</definedName>
    <definedName name="SCDBPTASN2_074ENDI_18" localSheetId="5">SCDBPTASN2!$T$305</definedName>
    <definedName name="SCDBPTASN2_074ENDI_19" localSheetId="5">SCDBPTASN2!$U$305</definedName>
    <definedName name="SCDBPTASN2_074ENDI_2" localSheetId="5">SCDBPTASN2!$D$305</definedName>
    <definedName name="SCDBPTASN2_074ENDI_20" localSheetId="5">SCDBPTASN2!$V$305</definedName>
    <definedName name="SCDBPTASN2_074ENDI_21" localSheetId="5">SCDBPTASN2!$W$305</definedName>
    <definedName name="SCDBPTASN2_074ENDI_22" localSheetId="5">SCDBPTASN2!$X$305</definedName>
    <definedName name="SCDBPTASN2_074ENDI_23" localSheetId="5">SCDBPTASN2!$Y$305</definedName>
    <definedName name="SCDBPTASN2_074ENDI_24" localSheetId="5">SCDBPTASN2!$Z$305</definedName>
    <definedName name="SCDBPTASN2_074ENDI_25" localSheetId="5">SCDBPTASN2!$AA$305</definedName>
    <definedName name="SCDBPTASN2_074ENDI_3" localSheetId="5">SCDBPTASN2!$E$305</definedName>
    <definedName name="SCDBPTASN2_074ENDI_4" localSheetId="5">SCDBPTASN2!$F$305</definedName>
    <definedName name="SCDBPTASN2_074ENDI_5" localSheetId="5">SCDBPTASN2!$G$305</definedName>
    <definedName name="SCDBPTASN2_074ENDI_6" localSheetId="5">SCDBPTASN2!$H$305</definedName>
    <definedName name="SCDBPTASN2_074ENDI_7" localSheetId="5">SCDBPTASN2!$I$305</definedName>
    <definedName name="SCDBPTASN2_074ENDI_8" localSheetId="5">SCDBPTASN2!$J$305</definedName>
    <definedName name="SCDBPTASN2_074ENDI_9" localSheetId="5">SCDBPTASN2!$K$305</definedName>
    <definedName name="SCDBPTASN2_0750000_Range" localSheetId="5">SCDBPTASN2!$C$307:$AA$309</definedName>
    <definedName name="SCDBPTASN2_0759999_13" localSheetId="5">SCDBPTASN2!$O$310</definedName>
    <definedName name="SCDBPTASN2_0759999_14" localSheetId="5">SCDBPTASN2!$P$310</definedName>
    <definedName name="SCDBPTASN2_0759999_15" localSheetId="5">SCDBPTASN2!$Q$310</definedName>
    <definedName name="SCDBPTASN2_0759999_16" localSheetId="5">SCDBPTASN2!$R$310</definedName>
    <definedName name="SCDBPTASN2_0759999_17" localSheetId="5">SCDBPTASN2!$S$310</definedName>
    <definedName name="SCDBPTASN2_0759999_19" localSheetId="5">SCDBPTASN2!$U$310</definedName>
    <definedName name="SCDBPTASN2_0759999_20" localSheetId="5">SCDBPTASN2!$V$310</definedName>
    <definedName name="SCDBPTASN2_0759999_21" localSheetId="5">SCDBPTASN2!$W$310</definedName>
    <definedName name="SCDBPTASN2_0759999_22" localSheetId="5">SCDBPTASN2!$X$310</definedName>
    <definedName name="SCDBPTASN2_0759999_23" localSheetId="5">SCDBPTASN2!$Y$310</definedName>
    <definedName name="SCDBPTASN2_0759999_24" localSheetId="5">SCDBPTASN2!$Z$310</definedName>
    <definedName name="SCDBPTASN2_075BEGN_1" localSheetId="5">SCDBPTASN2!$C$307</definedName>
    <definedName name="SCDBPTASN2_075BEGN_10" localSheetId="5">SCDBPTASN2!$L$307</definedName>
    <definedName name="SCDBPTASN2_075BEGN_11" localSheetId="5">SCDBPTASN2!$M$307</definedName>
    <definedName name="SCDBPTASN2_075BEGN_12" localSheetId="5">SCDBPTASN2!$N$307</definedName>
    <definedName name="SCDBPTASN2_075BEGN_13" localSheetId="5">SCDBPTASN2!$O$307</definedName>
    <definedName name="SCDBPTASN2_075BEGN_14" localSheetId="5">SCDBPTASN2!$P$307</definedName>
    <definedName name="SCDBPTASN2_075BEGN_15" localSheetId="5">SCDBPTASN2!$Q$307</definedName>
    <definedName name="SCDBPTASN2_075BEGN_16" localSheetId="5">SCDBPTASN2!$R$307</definedName>
    <definedName name="SCDBPTASN2_075BEGN_17" localSheetId="5">SCDBPTASN2!$S$307</definedName>
    <definedName name="SCDBPTASN2_075BEGN_18" localSheetId="5">SCDBPTASN2!$T$307</definedName>
    <definedName name="SCDBPTASN2_075BEGN_19" localSheetId="5">SCDBPTASN2!$U$307</definedName>
    <definedName name="SCDBPTASN2_075BEGN_2" localSheetId="5">SCDBPTASN2!$D$307</definedName>
    <definedName name="SCDBPTASN2_075BEGN_20" localSheetId="5">SCDBPTASN2!$V$307</definedName>
    <definedName name="SCDBPTASN2_075BEGN_21" localSheetId="5">SCDBPTASN2!$W$307</definedName>
    <definedName name="SCDBPTASN2_075BEGN_22" localSheetId="5">SCDBPTASN2!$X$307</definedName>
    <definedName name="SCDBPTASN2_075BEGN_23" localSheetId="5">SCDBPTASN2!$Y$307</definedName>
    <definedName name="SCDBPTASN2_075BEGN_24" localSheetId="5">SCDBPTASN2!$Z$307</definedName>
    <definedName name="SCDBPTASN2_075BEGN_25" localSheetId="5">SCDBPTASN2!$AA$307</definedName>
    <definedName name="SCDBPTASN2_075BEGN_3" localSheetId="5">SCDBPTASN2!$E$307</definedName>
    <definedName name="SCDBPTASN2_075BEGN_4" localSheetId="5">SCDBPTASN2!$F$307</definedName>
    <definedName name="SCDBPTASN2_075BEGN_5" localSheetId="5">SCDBPTASN2!$G$307</definedName>
    <definedName name="SCDBPTASN2_075BEGN_6" localSheetId="5">SCDBPTASN2!$H$307</definedName>
    <definedName name="SCDBPTASN2_075BEGN_7" localSheetId="5">SCDBPTASN2!$I$307</definedName>
    <definedName name="SCDBPTASN2_075BEGN_8" localSheetId="5">SCDBPTASN2!$J$307</definedName>
    <definedName name="SCDBPTASN2_075BEGN_9" localSheetId="5">SCDBPTASN2!$K$307</definedName>
    <definedName name="SCDBPTASN2_075ENDI_10" localSheetId="5">SCDBPTASN2!$L$309</definedName>
    <definedName name="SCDBPTASN2_075ENDI_11" localSheetId="5">SCDBPTASN2!$M$309</definedName>
    <definedName name="SCDBPTASN2_075ENDI_12" localSheetId="5">SCDBPTASN2!$N$309</definedName>
    <definedName name="SCDBPTASN2_075ENDI_13" localSheetId="5">SCDBPTASN2!$O$309</definedName>
    <definedName name="SCDBPTASN2_075ENDI_14" localSheetId="5">SCDBPTASN2!$P$309</definedName>
    <definedName name="SCDBPTASN2_075ENDI_15" localSheetId="5">SCDBPTASN2!$Q$309</definedName>
    <definedName name="SCDBPTASN2_075ENDI_16" localSheetId="5">SCDBPTASN2!$R$309</definedName>
    <definedName name="SCDBPTASN2_075ENDI_17" localSheetId="5">SCDBPTASN2!$S$309</definedName>
    <definedName name="SCDBPTASN2_075ENDI_18" localSheetId="5">SCDBPTASN2!$T$309</definedName>
    <definedName name="SCDBPTASN2_075ENDI_19" localSheetId="5">SCDBPTASN2!$U$309</definedName>
    <definedName name="SCDBPTASN2_075ENDI_2" localSheetId="5">SCDBPTASN2!$D$309</definedName>
    <definedName name="SCDBPTASN2_075ENDI_20" localSheetId="5">SCDBPTASN2!$V$309</definedName>
    <definedName name="SCDBPTASN2_075ENDI_21" localSheetId="5">SCDBPTASN2!$W$309</definedName>
    <definedName name="SCDBPTASN2_075ENDI_22" localSheetId="5">SCDBPTASN2!$X$309</definedName>
    <definedName name="SCDBPTASN2_075ENDI_23" localSheetId="5">SCDBPTASN2!$Y$309</definedName>
    <definedName name="SCDBPTASN2_075ENDI_24" localSheetId="5">SCDBPTASN2!$Z$309</definedName>
    <definedName name="SCDBPTASN2_075ENDI_25" localSheetId="5">SCDBPTASN2!$AA$309</definedName>
    <definedName name="SCDBPTASN2_075ENDI_3" localSheetId="5">SCDBPTASN2!$E$309</definedName>
    <definedName name="SCDBPTASN2_075ENDI_4" localSheetId="5">SCDBPTASN2!$F$309</definedName>
    <definedName name="SCDBPTASN2_075ENDI_5" localSheetId="5">SCDBPTASN2!$G$309</definedName>
    <definedName name="SCDBPTASN2_075ENDI_6" localSheetId="5">SCDBPTASN2!$H$309</definedName>
    <definedName name="SCDBPTASN2_075ENDI_7" localSheetId="5">SCDBPTASN2!$I$309</definedName>
    <definedName name="SCDBPTASN2_075ENDI_8" localSheetId="5">SCDBPTASN2!$J$309</definedName>
    <definedName name="SCDBPTASN2_075ENDI_9" localSheetId="5">SCDBPTASN2!$K$309</definedName>
    <definedName name="SCDBPTASN2_0760000_Range" localSheetId="5">SCDBPTASN2!$C$311:$AA$313</definedName>
    <definedName name="SCDBPTASN2_0769999_13" localSheetId="5">SCDBPTASN2!$O$314</definedName>
    <definedName name="SCDBPTASN2_0769999_14" localSheetId="5">SCDBPTASN2!$P$314</definedName>
    <definedName name="SCDBPTASN2_0769999_15" localSheetId="5">SCDBPTASN2!$Q$314</definedName>
    <definedName name="SCDBPTASN2_0769999_16" localSheetId="5">SCDBPTASN2!$R$314</definedName>
    <definedName name="SCDBPTASN2_0769999_17" localSheetId="5">SCDBPTASN2!$S$314</definedName>
    <definedName name="SCDBPTASN2_0769999_19" localSheetId="5">SCDBPTASN2!$U$314</definedName>
    <definedName name="SCDBPTASN2_0769999_20" localSheetId="5">SCDBPTASN2!$V$314</definedName>
    <definedName name="SCDBPTASN2_0769999_21" localSheetId="5">SCDBPTASN2!$W$314</definedName>
    <definedName name="SCDBPTASN2_0769999_22" localSheetId="5">SCDBPTASN2!$X$314</definedName>
    <definedName name="SCDBPTASN2_0769999_23" localSheetId="5">SCDBPTASN2!$Y$314</definedName>
    <definedName name="SCDBPTASN2_0769999_24" localSheetId="5">SCDBPTASN2!$Z$314</definedName>
    <definedName name="SCDBPTASN2_076BEGN_1" localSheetId="5">SCDBPTASN2!$C$311</definedName>
    <definedName name="SCDBPTASN2_076BEGN_10" localSheetId="5">SCDBPTASN2!$L$311</definedName>
    <definedName name="SCDBPTASN2_076BEGN_11" localSheetId="5">SCDBPTASN2!$M$311</definedName>
    <definedName name="SCDBPTASN2_076BEGN_12" localSheetId="5">SCDBPTASN2!$N$311</definedName>
    <definedName name="SCDBPTASN2_076BEGN_13" localSheetId="5">SCDBPTASN2!$O$311</definedName>
    <definedName name="SCDBPTASN2_076BEGN_14" localSheetId="5">SCDBPTASN2!$P$311</definedName>
    <definedName name="SCDBPTASN2_076BEGN_15" localSheetId="5">SCDBPTASN2!$Q$311</definedName>
    <definedName name="SCDBPTASN2_076BEGN_16" localSheetId="5">SCDBPTASN2!$R$311</definedName>
    <definedName name="SCDBPTASN2_076BEGN_17" localSheetId="5">SCDBPTASN2!$S$311</definedName>
    <definedName name="SCDBPTASN2_076BEGN_18" localSheetId="5">SCDBPTASN2!$T$311</definedName>
    <definedName name="SCDBPTASN2_076BEGN_19" localSheetId="5">SCDBPTASN2!$U$311</definedName>
    <definedName name="SCDBPTASN2_076BEGN_2" localSheetId="5">SCDBPTASN2!$D$311</definedName>
    <definedName name="SCDBPTASN2_076BEGN_20" localSheetId="5">SCDBPTASN2!$V$311</definedName>
    <definedName name="SCDBPTASN2_076BEGN_21" localSheetId="5">SCDBPTASN2!$W$311</definedName>
    <definedName name="SCDBPTASN2_076BEGN_22" localSheetId="5">SCDBPTASN2!$X$311</definedName>
    <definedName name="SCDBPTASN2_076BEGN_23" localSheetId="5">SCDBPTASN2!$Y$311</definedName>
    <definedName name="SCDBPTASN2_076BEGN_24" localSheetId="5">SCDBPTASN2!$Z$311</definedName>
    <definedName name="SCDBPTASN2_076BEGN_25" localSheetId="5">SCDBPTASN2!$AA$311</definedName>
    <definedName name="SCDBPTASN2_076BEGN_3" localSheetId="5">SCDBPTASN2!$E$311</definedName>
    <definedName name="SCDBPTASN2_076BEGN_4" localSheetId="5">SCDBPTASN2!$F$311</definedName>
    <definedName name="SCDBPTASN2_076BEGN_5" localSheetId="5">SCDBPTASN2!$G$311</definedName>
    <definedName name="SCDBPTASN2_076BEGN_6" localSheetId="5">SCDBPTASN2!$H$311</definedName>
    <definedName name="SCDBPTASN2_076BEGN_7" localSheetId="5">SCDBPTASN2!$I$311</definedName>
    <definedName name="SCDBPTASN2_076BEGN_8" localSheetId="5">SCDBPTASN2!$J$311</definedName>
    <definedName name="SCDBPTASN2_076BEGN_9" localSheetId="5">SCDBPTASN2!$K$311</definedName>
    <definedName name="SCDBPTASN2_076ENDI_10" localSheetId="5">SCDBPTASN2!$L$313</definedName>
    <definedName name="SCDBPTASN2_076ENDI_11" localSheetId="5">SCDBPTASN2!$M$313</definedName>
    <definedName name="SCDBPTASN2_076ENDI_12" localSheetId="5">SCDBPTASN2!$N$313</definedName>
    <definedName name="SCDBPTASN2_076ENDI_13" localSheetId="5">SCDBPTASN2!$O$313</definedName>
    <definedName name="SCDBPTASN2_076ENDI_14" localSheetId="5">SCDBPTASN2!$P$313</definedName>
    <definedName name="SCDBPTASN2_076ENDI_15" localSheetId="5">SCDBPTASN2!$Q$313</definedName>
    <definedName name="SCDBPTASN2_076ENDI_16" localSheetId="5">SCDBPTASN2!$R$313</definedName>
    <definedName name="SCDBPTASN2_076ENDI_17" localSheetId="5">SCDBPTASN2!$S$313</definedName>
    <definedName name="SCDBPTASN2_076ENDI_18" localSheetId="5">SCDBPTASN2!$T$313</definedName>
    <definedName name="SCDBPTASN2_076ENDI_19" localSheetId="5">SCDBPTASN2!$U$313</definedName>
    <definedName name="SCDBPTASN2_076ENDI_2" localSheetId="5">SCDBPTASN2!$D$313</definedName>
    <definedName name="SCDBPTASN2_076ENDI_20" localSheetId="5">SCDBPTASN2!$V$313</definedName>
    <definedName name="SCDBPTASN2_076ENDI_21" localSheetId="5">SCDBPTASN2!$W$313</definedName>
    <definedName name="SCDBPTASN2_076ENDI_22" localSheetId="5">SCDBPTASN2!$X$313</definedName>
    <definedName name="SCDBPTASN2_076ENDI_23" localSheetId="5">SCDBPTASN2!$Y$313</definedName>
    <definedName name="SCDBPTASN2_076ENDI_24" localSheetId="5">SCDBPTASN2!$Z$313</definedName>
    <definedName name="SCDBPTASN2_076ENDI_25" localSheetId="5">SCDBPTASN2!$AA$313</definedName>
    <definedName name="SCDBPTASN2_076ENDI_3" localSheetId="5">SCDBPTASN2!$E$313</definedName>
    <definedName name="SCDBPTASN2_076ENDI_4" localSheetId="5">SCDBPTASN2!$F$313</definedName>
    <definedName name="SCDBPTASN2_076ENDI_5" localSheetId="5">SCDBPTASN2!$G$313</definedName>
    <definedName name="SCDBPTASN2_076ENDI_6" localSheetId="5">SCDBPTASN2!$H$313</definedName>
    <definedName name="SCDBPTASN2_076ENDI_7" localSheetId="5">SCDBPTASN2!$I$313</definedName>
    <definedName name="SCDBPTASN2_076ENDI_8" localSheetId="5">SCDBPTASN2!$J$313</definedName>
    <definedName name="SCDBPTASN2_076ENDI_9" localSheetId="5">SCDBPTASN2!$K$313</definedName>
    <definedName name="SCDBPTASN2_0779999_13" localSheetId="5">SCDBPTASN2!$O$315</definedName>
    <definedName name="SCDBPTASN2_0779999_14" localSheetId="5">SCDBPTASN2!$P$315</definedName>
    <definedName name="SCDBPTASN2_0779999_15" localSheetId="5">SCDBPTASN2!$Q$315</definedName>
    <definedName name="SCDBPTASN2_0779999_16" localSheetId="5">SCDBPTASN2!$R$315</definedName>
    <definedName name="SCDBPTASN2_0779999_17" localSheetId="5">SCDBPTASN2!$S$315</definedName>
    <definedName name="SCDBPTASN2_0779999_19" localSheetId="5">SCDBPTASN2!$U$315</definedName>
    <definedName name="SCDBPTASN2_0779999_20" localSheetId="5">SCDBPTASN2!$V$315</definedName>
    <definedName name="SCDBPTASN2_0779999_21" localSheetId="5">SCDBPTASN2!$W$315</definedName>
    <definedName name="SCDBPTASN2_0779999_22" localSheetId="5">SCDBPTASN2!$X$315</definedName>
    <definedName name="SCDBPTASN2_0779999_23" localSheetId="5">SCDBPTASN2!$Y$315</definedName>
    <definedName name="SCDBPTASN2_0779999_24" localSheetId="5">SCDBPTASN2!$Z$315</definedName>
    <definedName name="SCDBPTASN2_0789999_13" localSheetId="5">SCDBPTASN2!$O$316</definedName>
    <definedName name="SCDBPTASN2_0789999_14" localSheetId="5">SCDBPTASN2!$P$316</definedName>
    <definedName name="SCDBPTASN2_0789999_15" localSheetId="5">SCDBPTASN2!$Q$316</definedName>
    <definedName name="SCDBPTASN2_0789999_16" localSheetId="5">SCDBPTASN2!$R$316</definedName>
    <definedName name="SCDBPTASN2_0789999_17" localSheetId="5">SCDBPTASN2!$S$316</definedName>
    <definedName name="SCDBPTASN2_0789999_19" localSheetId="5">SCDBPTASN2!$U$316</definedName>
    <definedName name="SCDBPTASN2_0789999_20" localSheetId="5">SCDBPTASN2!$V$316</definedName>
    <definedName name="SCDBPTASN2_0789999_21" localSheetId="5">SCDBPTASN2!$W$316</definedName>
    <definedName name="SCDBPTASN2_0789999_22" localSheetId="5">SCDBPTASN2!$X$316</definedName>
    <definedName name="SCDBPTASN2_0789999_23" localSheetId="5">SCDBPTASN2!$Y$316</definedName>
    <definedName name="SCDBPTASN2_0789999_24" localSheetId="5">SCDBPTASN2!$Z$316</definedName>
    <definedName name="SCDBPTASN2_0799999_13" localSheetId="5">SCDBPTASN2!$O$317</definedName>
    <definedName name="SCDBPTASN2_0799999_14" localSheetId="5">SCDBPTASN2!$P$317</definedName>
    <definedName name="SCDBPTASN2_0799999_15" localSheetId="5">SCDBPTASN2!$Q$317</definedName>
    <definedName name="SCDBPTASN2_0799999_16" localSheetId="5">SCDBPTASN2!$R$317</definedName>
    <definedName name="SCDBPTASN2_0799999_17" localSheetId="5">SCDBPTASN2!$S$317</definedName>
    <definedName name="SCDBPTASN2_0799999_19" localSheetId="5">SCDBPTASN2!$U$317</definedName>
    <definedName name="SCDBPTASN2_0799999_20" localSheetId="5">SCDBPTASN2!$V$317</definedName>
    <definedName name="SCDBPTASN2_0799999_21" localSheetId="5">SCDBPTASN2!$W$317</definedName>
    <definedName name="SCDBPTASN2_0799999_22" localSheetId="5">SCDBPTASN2!$X$317</definedName>
    <definedName name="SCDBPTASN2_0799999_23" localSheetId="5">SCDBPTASN2!$Y$317</definedName>
    <definedName name="SCDBPTASN2_0799999_24" localSheetId="5">SCDBPTASN2!$Z$317</definedName>
    <definedName name="SCDBPTASN2_0809999_13" localSheetId="5">SCDBPTASN2!$O$318</definedName>
    <definedName name="SCDBPTASN2_0809999_14" localSheetId="5">SCDBPTASN2!$P$318</definedName>
    <definedName name="SCDBPTASN2_0809999_15" localSheetId="5">SCDBPTASN2!$Q$318</definedName>
    <definedName name="SCDBPTASN2_0809999_16" localSheetId="5">SCDBPTASN2!$R$318</definedName>
    <definedName name="SCDBPTASN2_0809999_17" localSheetId="5">SCDBPTASN2!$S$318</definedName>
    <definedName name="SCDBPTASN2_0809999_19" localSheetId="5">SCDBPTASN2!$U$318</definedName>
    <definedName name="SCDBPTASN2_0809999_20" localSheetId="5">SCDBPTASN2!$V$318</definedName>
    <definedName name="SCDBPTASN2_0809999_21" localSheetId="5">SCDBPTASN2!$W$318</definedName>
    <definedName name="SCDBPTASN2_0809999_22" localSheetId="5">SCDBPTASN2!$X$318</definedName>
    <definedName name="SCDBPTASN2_0809999_23" localSheetId="5">SCDBPTASN2!$Y$318</definedName>
    <definedName name="SCDBPTASN2_0809999_24" localSheetId="5">SCDBPTASN2!$Z$318</definedName>
    <definedName name="SCDBPTASN2_0819999_13" localSheetId="5">SCDBPTASN2!$O$319</definedName>
    <definedName name="SCDBPTASN2_0819999_14" localSheetId="5">SCDBPTASN2!$P$319</definedName>
    <definedName name="SCDBPTASN2_0819999_15" localSheetId="5">SCDBPTASN2!$Q$319</definedName>
    <definedName name="SCDBPTASN2_0819999_16" localSheetId="5">SCDBPTASN2!$R$319</definedName>
    <definedName name="SCDBPTASN2_0819999_17" localSheetId="5">SCDBPTASN2!$S$319</definedName>
    <definedName name="SCDBPTASN2_0819999_19" localSheetId="5">SCDBPTASN2!$U$319</definedName>
    <definedName name="SCDBPTASN2_0819999_20" localSheetId="5">SCDBPTASN2!$V$319</definedName>
    <definedName name="SCDBPTASN2_0819999_21" localSheetId="5">SCDBPTASN2!$W$319</definedName>
    <definedName name="SCDBPTASN2_0819999_22" localSheetId="5">SCDBPTASN2!$X$319</definedName>
    <definedName name="SCDBPTASN2_0819999_23" localSheetId="5">SCDBPTASN2!$Y$319</definedName>
    <definedName name="SCDBPTASN2_0819999_24" localSheetId="5">SCDBPTASN2!$Z$319</definedName>
    <definedName name="SCDBPTASN2_0829999_13" localSheetId="5">SCDBPTASN2!$O$320</definedName>
    <definedName name="SCDBPTASN2_0829999_14" localSheetId="5">SCDBPTASN2!$P$320</definedName>
    <definedName name="SCDBPTASN2_0829999_15" localSheetId="5">SCDBPTASN2!$Q$320</definedName>
    <definedName name="SCDBPTASN2_0829999_16" localSheetId="5">SCDBPTASN2!$R$320</definedName>
    <definedName name="SCDBPTASN2_0829999_17" localSheetId="5">SCDBPTASN2!$S$320</definedName>
    <definedName name="SCDBPTASN2_0829999_19" localSheetId="5">SCDBPTASN2!$U$320</definedName>
    <definedName name="SCDBPTASN2_0829999_20" localSheetId="5">SCDBPTASN2!$V$320</definedName>
    <definedName name="SCDBPTASN2_0829999_21" localSheetId="5">SCDBPTASN2!$W$320</definedName>
    <definedName name="SCDBPTASN2_0829999_22" localSheetId="5">SCDBPTASN2!$X$320</definedName>
    <definedName name="SCDBPTASN2_0829999_23" localSheetId="5">SCDBPTASN2!$Y$320</definedName>
    <definedName name="SCDBPTASN2_0829999_24" localSheetId="5">SCDBPTASN2!$Z$320</definedName>
    <definedName name="SCDBPTASN2_0839999_13" localSheetId="5">SCDBPTASN2!$O$321</definedName>
    <definedName name="SCDBPTASN2_0839999_14" localSheetId="5">SCDBPTASN2!$P$321</definedName>
    <definedName name="SCDBPTASN2_0839999_15" localSheetId="5">SCDBPTASN2!$Q$321</definedName>
    <definedName name="SCDBPTASN2_0839999_16" localSheetId="5">SCDBPTASN2!$R$321</definedName>
    <definedName name="SCDBPTASN2_0839999_17" localSheetId="5">SCDBPTASN2!$S$321</definedName>
    <definedName name="SCDBPTASN2_0839999_19" localSheetId="5">SCDBPTASN2!$U$321</definedName>
    <definedName name="SCDBPTASN2_0839999_20" localSheetId="5">SCDBPTASN2!$V$321</definedName>
    <definedName name="SCDBPTASN2_0839999_21" localSheetId="5">SCDBPTASN2!$W$321</definedName>
    <definedName name="SCDBPTASN2_0839999_22" localSheetId="5">SCDBPTASN2!$X$321</definedName>
    <definedName name="SCDBPTASN2_0839999_23" localSheetId="5">SCDBPTASN2!$Y$321</definedName>
    <definedName name="SCDBPTASN2_0839999_24" localSheetId="5">SCDBPTASN2!$Z$321</definedName>
    <definedName name="SCDBPTASN2_0849999_13" localSheetId="5">SCDBPTASN2!$O$322</definedName>
    <definedName name="SCDBPTASN2_0849999_14" localSheetId="5">SCDBPTASN2!$P$322</definedName>
    <definedName name="SCDBPTASN2_0849999_15" localSheetId="5">SCDBPTASN2!$Q$322</definedName>
    <definedName name="SCDBPTASN2_0849999_16" localSheetId="5">SCDBPTASN2!$R$322</definedName>
    <definedName name="SCDBPTASN2_0849999_17" localSheetId="5">SCDBPTASN2!$S$322</definedName>
    <definedName name="SCDBPTASN2_0849999_19" localSheetId="5">SCDBPTASN2!$U$322</definedName>
    <definedName name="SCDBPTASN2_0849999_20" localSheetId="5">SCDBPTASN2!$V$322</definedName>
    <definedName name="SCDBPTASN2_0849999_21" localSheetId="5">SCDBPTASN2!$W$322</definedName>
    <definedName name="SCDBPTASN2_0849999_22" localSheetId="5">SCDBPTASN2!$X$322</definedName>
    <definedName name="SCDBPTASN2_0849999_23" localSheetId="5">SCDBPTASN2!$Y$322</definedName>
    <definedName name="SCDBPTASN2_0849999_24" localSheetId="5">SCDBPTASN2!$Z$322</definedName>
    <definedName name="SCDBPTASN2_0850000_Range" localSheetId="5">SCDBPTASN2!$C$323:$AA$333</definedName>
    <definedName name="SCDBPTASN2_0850001_1" localSheetId="5">SCDBPTASN2!$C$324</definedName>
    <definedName name="SCDBPTASN2_0850001_10" localSheetId="5">SCDBPTASN2!$L$324</definedName>
    <definedName name="SCDBPTASN2_0850001_11" localSheetId="5">SCDBPTASN2!$M$324</definedName>
    <definedName name="SCDBPTASN2_0850001_12" localSheetId="5">SCDBPTASN2!$N$324</definedName>
    <definedName name="SCDBPTASN2_0850001_13" localSheetId="5">SCDBPTASN2!$O$324</definedName>
    <definedName name="SCDBPTASN2_0850001_14" localSheetId="5">SCDBPTASN2!$P$324</definedName>
    <definedName name="SCDBPTASN2_0850001_15" localSheetId="5">SCDBPTASN2!$Q$324</definedName>
    <definedName name="SCDBPTASN2_0850001_16" localSheetId="5">SCDBPTASN2!$R$324</definedName>
    <definedName name="SCDBPTASN2_0850001_17" localSheetId="5">SCDBPTASN2!$S$324</definedName>
    <definedName name="SCDBPTASN2_0850001_18" localSheetId="5">SCDBPTASN2!$T$324</definedName>
    <definedName name="SCDBPTASN2_0850001_19" localSheetId="5">SCDBPTASN2!$U$324</definedName>
    <definedName name="SCDBPTASN2_0850001_2" localSheetId="5">SCDBPTASN2!$D$324</definedName>
    <definedName name="SCDBPTASN2_0850001_20" localSheetId="5">SCDBPTASN2!$V$324</definedName>
    <definedName name="SCDBPTASN2_0850001_21" localSheetId="5">SCDBPTASN2!$W$324</definedName>
    <definedName name="SCDBPTASN2_0850001_22" localSheetId="5">SCDBPTASN2!$X$324</definedName>
    <definedName name="SCDBPTASN2_0850001_23" localSheetId="5">SCDBPTASN2!$Y$324</definedName>
    <definedName name="SCDBPTASN2_0850001_24" localSheetId="5">SCDBPTASN2!$Z$324</definedName>
    <definedName name="SCDBPTASN2_0850001_25" localSheetId="5">SCDBPTASN2!$AA$324</definedName>
    <definedName name="SCDBPTASN2_0850001_3" localSheetId="5">SCDBPTASN2!$E$324</definedName>
    <definedName name="SCDBPTASN2_0850001_4" localSheetId="5">SCDBPTASN2!$F$324</definedName>
    <definedName name="SCDBPTASN2_0850001_5" localSheetId="5">SCDBPTASN2!$G$324</definedName>
    <definedName name="SCDBPTASN2_0850001_6" localSheetId="5">SCDBPTASN2!$H$324</definedName>
    <definedName name="SCDBPTASN2_0850001_7" localSheetId="5">SCDBPTASN2!$I$324</definedName>
    <definedName name="SCDBPTASN2_0850001_8" localSheetId="5">SCDBPTASN2!$J$324</definedName>
    <definedName name="SCDBPTASN2_0850001_9" localSheetId="5">SCDBPTASN2!$K$324</definedName>
    <definedName name="SCDBPTASN2_0859999_13" localSheetId="5">SCDBPTASN2!$O$334</definedName>
    <definedName name="SCDBPTASN2_0859999_14" localSheetId="5">SCDBPTASN2!$P$334</definedName>
    <definedName name="SCDBPTASN2_0859999_15" localSheetId="5">SCDBPTASN2!$Q$334</definedName>
    <definedName name="SCDBPTASN2_0859999_16" localSheetId="5">SCDBPTASN2!$R$334</definedName>
    <definedName name="SCDBPTASN2_0859999_17" localSheetId="5">SCDBPTASN2!$S$334</definedName>
    <definedName name="SCDBPTASN2_0859999_19" localSheetId="5">SCDBPTASN2!$U$334</definedName>
    <definedName name="SCDBPTASN2_0859999_20" localSheetId="5">SCDBPTASN2!$V$334</definedName>
    <definedName name="SCDBPTASN2_0859999_21" localSheetId="5">SCDBPTASN2!$W$334</definedName>
    <definedName name="SCDBPTASN2_0859999_22" localSheetId="5">SCDBPTASN2!$X$334</definedName>
    <definedName name="SCDBPTASN2_0859999_23" localSheetId="5">SCDBPTASN2!$Y$334</definedName>
    <definedName name="SCDBPTASN2_0859999_24" localSheetId="5">SCDBPTASN2!$Z$334</definedName>
    <definedName name="SCDBPTASN2_085BEGN_1" localSheetId="5">SCDBPTASN2!$C$323</definedName>
    <definedName name="SCDBPTASN2_085BEGN_10" localSheetId="5">SCDBPTASN2!$L$323</definedName>
    <definedName name="SCDBPTASN2_085BEGN_11" localSheetId="5">SCDBPTASN2!$M$323</definedName>
    <definedName name="SCDBPTASN2_085BEGN_12" localSheetId="5">SCDBPTASN2!$N$323</definedName>
    <definedName name="SCDBPTASN2_085BEGN_13" localSheetId="5">SCDBPTASN2!$O$323</definedName>
    <definedName name="SCDBPTASN2_085BEGN_14" localSheetId="5">SCDBPTASN2!$P$323</definedName>
    <definedName name="SCDBPTASN2_085BEGN_15" localSheetId="5">SCDBPTASN2!$Q$323</definedName>
    <definedName name="SCDBPTASN2_085BEGN_16" localSheetId="5">SCDBPTASN2!$R$323</definedName>
    <definedName name="SCDBPTASN2_085BEGN_17" localSheetId="5">SCDBPTASN2!$S$323</definedName>
    <definedName name="SCDBPTASN2_085BEGN_18" localSheetId="5">SCDBPTASN2!$T$323</definedName>
    <definedName name="SCDBPTASN2_085BEGN_19" localSheetId="5">SCDBPTASN2!$U$323</definedName>
    <definedName name="SCDBPTASN2_085BEGN_2" localSheetId="5">SCDBPTASN2!$D$323</definedName>
    <definedName name="SCDBPTASN2_085BEGN_20" localSheetId="5">SCDBPTASN2!$V$323</definedName>
    <definedName name="SCDBPTASN2_085BEGN_21" localSheetId="5">SCDBPTASN2!$W$323</definedName>
    <definedName name="SCDBPTASN2_085BEGN_22" localSheetId="5">SCDBPTASN2!$X$323</definedName>
    <definedName name="SCDBPTASN2_085BEGN_23" localSheetId="5">SCDBPTASN2!$Y$323</definedName>
    <definedName name="SCDBPTASN2_085BEGN_24" localSheetId="5">SCDBPTASN2!$Z$323</definedName>
    <definedName name="SCDBPTASN2_085BEGN_25" localSheetId="5">SCDBPTASN2!$AA$323</definedName>
    <definedName name="SCDBPTASN2_085BEGN_3" localSheetId="5">SCDBPTASN2!$E$323</definedName>
    <definedName name="SCDBPTASN2_085BEGN_4" localSheetId="5">SCDBPTASN2!$F$323</definedName>
    <definedName name="SCDBPTASN2_085BEGN_5" localSheetId="5">SCDBPTASN2!$G$323</definedName>
    <definedName name="SCDBPTASN2_085BEGN_6" localSheetId="5">SCDBPTASN2!$H$323</definedName>
    <definedName name="SCDBPTASN2_085BEGN_7" localSheetId="5">SCDBPTASN2!$I$323</definedName>
    <definedName name="SCDBPTASN2_085BEGN_8" localSheetId="5">SCDBPTASN2!$J$323</definedName>
    <definedName name="SCDBPTASN2_085BEGN_9" localSheetId="5">SCDBPTASN2!$K$323</definedName>
    <definedName name="SCDBPTASN2_085ENDI_10" localSheetId="5">SCDBPTASN2!$L$333</definedName>
    <definedName name="SCDBPTASN2_085ENDI_11" localSheetId="5">SCDBPTASN2!$M$333</definedName>
    <definedName name="SCDBPTASN2_085ENDI_12" localSheetId="5">SCDBPTASN2!$N$333</definedName>
    <definedName name="SCDBPTASN2_085ENDI_13" localSheetId="5">SCDBPTASN2!$O$333</definedName>
    <definedName name="SCDBPTASN2_085ENDI_14" localSheetId="5">SCDBPTASN2!$P$333</definedName>
    <definedName name="SCDBPTASN2_085ENDI_15" localSheetId="5">SCDBPTASN2!$Q$333</definedName>
    <definedName name="SCDBPTASN2_085ENDI_16" localSheetId="5">SCDBPTASN2!$R$333</definedName>
    <definedName name="SCDBPTASN2_085ENDI_17" localSheetId="5">SCDBPTASN2!$S$333</definedName>
    <definedName name="SCDBPTASN2_085ENDI_18" localSheetId="5">SCDBPTASN2!$T$333</definedName>
    <definedName name="SCDBPTASN2_085ENDI_19" localSheetId="5">SCDBPTASN2!$U$333</definedName>
    <definedName name="SCDBPTASN2_085ENDI_2" localSheetId="5">SCDBPTASN2!$D$333</definedName>
    <definedName name="SCDBPTASN2_085ENDI_20" localSheetId="5">SCDBPTASN2!$V$333</definedName>
    <definedName name="SCDBPTASN2_085ENDI_21" localSheetId="5">SCDBPTASN2!$W$333</definedName>
    <definedName name="SCDBPTASN2_085ENDI_22" localSheetId="5">SCDBPTASN2!$X$333</definedName>
    <definedName name="SCDBPTASN2_085ENDI_23" localSheetId="5">SCDBPTASN2!$Y$333</definedName>
    <definedName name="SCDBPTASN2_085ENDI_24" localSheetId="5">SCDBPTASN2!$Z$333</definedName>
    <definedName name="SCDBPTASN2_085ENDI_25" localSheetId="5">SCDBPTASN2!$AA$333</definedName>
    <definedName name="SCDBPTASN2_085ENDI_3" localSheetId="5">SCDBPTASN2!$E$333</definedName>
    <definedName name="SCDBPTASN2_085ENDI_4" localSheetId="5">SCDBPTASN2!$F$333</definedName>
    <definedName name="SCDBPTASN2_085ENDI_5" localSheetId="5">SCDBPTASN2!$G$333</definedName>
    <definedName name="SCDBPTASN2_085ENDI_6" localSheetId="5">SCDBPTASN2!$H$333</definedName>
    <definedName name="SCDBPTASN2_085ENDI_7" localSheetId="5">SCDBPTASN2!$I$333</definedName>
    <definedName name="SCDBPTASN2_085ENDI_8" localSheetId="5">SCDBPTASN2!$J$333</definedName>
    <definedName name="SCDBPTASN2_085ENDI_9" localSheetId="5">SCDBPTASN2!$K$333</definedName>
    <definedName name="SCDBPTASN2_0860000_Range" localSheetId="5">SCDBPTASN2!$C$335:$AA$337</definedName>
    <definedName name="SCDBPTASN2_0869999_13" localSheetId="5">SCDBPTASN2!$O$338</definedName>
    <definedName name="SCDBPTASN2_0869999_14" localSheetId="5">SCDBPTASN2!$P$338</definedName>
    <definedName name="SCDBPTASN2_0869999_15" localSheetId="5">SCDBPTASN2!$Q$338</definedName>
    <definedName name="SCDBPTASN2_0869999_16" localSheetId="5">SCDBPTASN2!$R$338</definedName>
    <definedName name="SCDBPTASN2_0869999_17" localSheetId="5">SCDBPTASN2!$S$338</definedName>
    <definedName name="SCDBPTASN2_0869999_19" localSheetId="5">SCDBPTASN2!$U$338</definedName>
    <definedName name="SCDBPTASN2_0869999_20" localSheetId="5">SCDBPTASN2!$V$338</definedName>
    <definedName name="SCDBPTASN2_0869999_21" localSheetId="5">SCDBPTASN2!$W$338</definedName>
    <definedName name="SCDBPTASN2_0869999_22" localSheetId="5">SCDBPTASN2!$X$338</definedName>
    <definedName name="SCDBPTASN2_0869999_23" localSheetId="5">SCDBPTASN2!$Y$338</definedName>
    <definedName name="SCDBPTASN2_0869999_24" localSheetId="5">SCDBPTASN2!$Z$338</definedName>
    <definedName name="SCDBPTASN2_086BEGN_1" localSheetId="5">SCDBPTASN2!$C$335</definedName>
    <definedName name="SCDBPTASN2_086BEGN_10" localSheetId="5">SCDBPTASN2!$L$335</definedName>
    <definedName name="SCDBPTASN2_086BEGN_11" localSheetId="5">SCDBPTASN2!$M$335</definedName>
    <definedName name="SCDBPTASN2_086BEGN_12" localSheetId="5">SCDBPTASN2!$N$335</definedName>
    <definedName name="SCDBPTASN2_086BEGN_13" localSheetId="5">SCDBPTASN2!$O$335</definedName>
    <definedName name="SCDBPTASN2_086BEGN_14" localSheetId="5">SCDBPTASN2!$P$335</definedName>
    <definedName name="SCDBPTASN2_086BEGN_15" localSheetId="5">SCDBPTASN2!$Q$335</definedName>
    <definedName name="SCDBPTASN2_086BEGN_16" localSheetId="5">SCDBPTASN2!$R$335</definedName>
    <definedName name="SCDBPTASN2_086BEGN_17" localSheetId="5">SCDBPTASN2!$S$335</definedName>
    <definedName name="SCDBPTASN2_086BEGN_18" localSheetId="5">SCDBPTASN2!$T$335</definedName>
    <definedName name="SCDBPTASN2_086BEGN_19" localSheetId="5">SCDBPTASN2!$U$335</definedName>
    <definedName name="SCDBPTASN2_086BEGN_2" localSheetId="5">SCDBPTASN2!$D$335</definedName>
    <definedName name="SCDBPTASN2_086BEGN_20" localSheetId="5">SCDBPTASN2!$V$335</definedName>
    <definedName name="SCDBPTASN2_086BEGN_21" localSheetId="5">SCDBPTASN2!$W$335</definedName>
    <definedName name="SCDBPTASN2_086BEGN_22" localSheetId="5">SCDBPTASN2!$X$335</definedName>
    <definedName name="SCDBPTASN2_086BEGN_23" localSheetId="5">SCDBPTASN2!$Y$335</definedName>
    <definedName name="SCDBPTASN2_086BEGN_24" localSheetId="5">SCDBPTASN2!$Z$335</definedName>
    <definedName name="SCDBPTASN2_086BEGN_25" localSheetId="5">SCDBPTASN2!$AA$335</definedName>
    <definedName name="SCDBPTASN2_086BEGN_3" localSheetId="5">SCDBPTASN2!$E$335</definedName>
    <definedName name="SCDBPTASN2_086BEGN_4" localSheetId="5">SCDBPTASN2!$F$335</definedName>
    <definedName name="SCDBPTASN2_086BEGN_5" localSheetId="5">SCDBPTASN2!$G$335</definedName>
    <definedName name="SCDBPTASN2_086BEGN_6" localSheetId="5">SCDBPTASN2!$H$335</definedName>
    <definedName name="SCDBPTASN2_086BEGN_7" localSheetId="5">SCDBPTASN2!$I$335</definedName>
    <definedName name="SCDBPTASN2_086BEGN_8" localSheetId="5">SCDBPTASN2!$J$335</definedName>
    <definedName name="SCDBPTASN2_086BEGN_9" localSheetId="5">SCDBPTASN2!$K$335</definedName>
    <definedName name="SCDBPTASN2_086ENDI_10" localSheetId="5">SCDBPTASN2!$L$337</definedName>
    <definedName name="SCDBPTASN2_086ENDI_11" localSheetId="5">SCDBPTASN2!$M$337</definedName>
    <definedName name="SCDBPTASN2_086ENDI_12" localSheetId="5">SCDBPTASN2!$N$337</definedName>
    <definedName name="SCDBPTASN2_086ENDI_13" localSheetId="5">SCDBPTASN2!$O$337</definedName>
    <definedName name="SCDBPTASN2_086ENDI_14" localSheetId="5">SCDBPTASN2!$P$337</definedName>
    <definedName name="SCDBPTASN2_086ENDI_15" localSheetId="5">SCDBPTASN2!$Q$337</definedName>
    <definedName name="SCDBPTASN2_086ENDI_16" localSheetId="5">SCDBPTASN2!$R$337</definedName>
    <definedName name="SCDBPTASN2_086ENDI_17" localSheetId="5">SCDBPTASN2!$S$337</definedName>
    <definedName name="SCDBPTASN2_086ENDI_18" localSheetId="5">SCDBPTASN2!$T$337</definedName>
    <definedName name="SCDBPTASN2_086ENDI_19" localSheetId="5">SCDBPTASN2!$U$337</definedName>
    <definedName name="SCDBPTASN2_086ENDI_2" localSheetId="5">SCDBPTASN2!$D$337</definedName>
    <definedName name="SCDBPTASN2_086ENDI_20" localSheetId="5">SCDBPTASN2!$V$337</definedName>
    <definedName name="SCDBPTASN2_086ENDI_21" localSheetId="5">SCDBPTASN2!$W$337</definedName>
    <definedName name="SCDBPTASN2_086ENDI_22" localSheetId="5">SCDBPTASN2!$X$337</definedName>
    <definedName name="SCDBPTASN2_086ENDI_23" localSheetId="5">SCDBPTASN2!$Y$337</definedName>
    <definedName name="SCDBPTASN2_086ENDI_24" localSheetId="5">SCDBPTASN2!$Z$337</definedName>
    <definedName name="SCDBPTASN2_086ENDI_25" localSheetId="5">SCDBPTASN2!$AA$337</definedName>
    <definedName name="SCDBPTASN2_086ENDI_3" localSheetId="5">SCDBPTASN2!$E$337</definedName>
    <definedName name="SCDBPTASN2_086ENDI_4" localSheetId="5">SCDBPTASN2!$F$337</definedName>
    <definedName name="SCDBPTASN2_086ENDI_5" localSheetId="5">SCDBPTASN2!$G$337</definedName>
    <definedName name="SCDBPTASN2_086ENDI_6" localSheetId="5">SCDBPTASN2!$H$337</definedName>
    <definedName name="SCDBPTASN2_086ENDI_7" localSheetId="5">SCDBPTASN2!$I$337</definedName>
    <definedName name="SCDBPTASN2_086ENDI_8" localSheetId="5">SCDBPTASN2!$J$337</definedName>
    <definedName name="SCDBPTASN2_086ENDI_9" localSheetId="5">SCDBPTASN2!$K$337</definedName>
    <definedName name="SCDBPTASN2_0870000_Range" localSheetId="5">SCDBPTASN2!$C$339:$AA$349</definedName>
    <definedName name="SCDBPTASN2_0870001_1" localSheetId="5">SCDBPTASN2!$C$340</definedName>
    <definedName name="SCDBPTASN2_0870001_10" localSheetId="5">SCDBPTASN2!$L$340</definedName>
    <definedName name="SCDBPTASN2_0870001_11" localSheetId="5">SCDBPTASN2!$M$340</definedName>
    <definedName name="SCDBPTASN2_0870001_12" localSheetId="5">SCDBPTASN2!$N$340</definedName>
    <definedName name="SCDBPTASN2_0870001_13" localSheetId="5">SCDBPTASN2!$O$340</definedName>
    <definedName name="SCDBPTASN2_0870001_14" localSheetId="5">SCDBPTASN2!$P$340</definedName>
    <definedName name="SCDBPTASN2_0870001_15" localSheetId="5">SCDBPTASN2!$Q$340</definedName>
    <definedName name="SCDBPTASN2_0870001_16" localSheetId="5">SCDBPTASN2!$R$340</definedName>
    <definedName name="SCDBPTASN2_0870001_17" localSheetId="5">SCDBPTASN2!$S$340</definedName>
    <definedName name="SCDBPTASN2_0870001_18" localSheetId="5">SCDBPTASN2!$T$340</definedName>
    <definedName name="SCDBPTASN2_0870001_19" localSheetId="5">SCDBPTASN2!$U$340</definedName>
    <definedName name="SCDBPTASN2_0870001_2" localSheetId="5">SCDBPTASN2!$D$340</definedName>
    <definedName name="SCDBPTASN2_0870001_20" localSheetId="5">SCDBPTASN2!$V$340</definedName>
    <definedName name="SCDBPTASN2_0870001_21" localSheetId="5">SCDBPTASN2!$W$340</definedName>
    <definedName name="SCDBPTASN2_0870001_22" localSheetId="5">SCDBPTASN2!$X$340</definedName>
    <definedName name="SCDBPTASN2_0870001_23" localSheetId="5">SCDBPTASN2!$Y$340</definedName>
    <definedName name="SCDBPTASN2_0870001_24" localSheetId="5">SCDBPTASN2!$Z$340</definedName>
    <definedName name="SCDBPTASN2_0870001_25" localSheetId="5">SCDBPTASN2!$AA$340</definedName>
    <definedName name="SCDBPTASN2_0870001_3" localSheetId="5">SCDBPTASN2!$E$340</definedName>
    <definedName name="SCDBPTASN2_0870001_4" localSheetId="5">SCDBPTASN2!$F$340</definedName>
    <definedName name="SCDBPTASN2_0870001_5" localSheetId="5">SCDBPTASN2!$G$340</definedName>
    <definedName name="SCDBPTASN2_0870001_6" localSheetId="5">SCDBPTASN2!$H$340</definedName>
    <definedName name="SCDBPTASN2_0870001_7" localSheetId="5">SCDBPTASN2!$I$340</definedName>
    <definedName name="SCDBPTASN2_0870001_8" localSheetId="5">SCDBPTASN2!$J$340</definedName>
    <definedName name="SCDBPTASN2_0870001_9" localSheetId="5">SCDBPTASN2!$K$340</definedName>
    <definedName name="SCDBPTASN2_0879999_13" localSheetId="5">SCDBPTASN2!$O$350</definedName>
    <definedName name="SCDBPTASN2_0879999_14" localSheetId="5">SCDBPTASN2!$P$350</definedName>
    <definedName name="SCDBPTASN2_0879999_15" localSheetId="5">SCDBPTASN2!$Q$350</definedName>
    <definedName name="SCDBPTASN2_0879999_16" localSheetId="5">SCDBPTASN2!$R$350</definedName>
    <definedName name="SCDBPTASN2_0879999_17" localSheetId="5">SCDBPTASN2!$S$350</definedName>
    <definedName name="SCDBPTASN2_0879999_19" localSheetId="5">SCDBPTASN2!$U$350</definedName>
    <definedName name="SCDBPTASN2_0879999_20" localSheetId="5">SCDBPTASN2!$V$350</definedName>
    <definedName name="SCDBPTASN2_0879999_21" localSheetId="5">SCDBPTASN2!$W$350</definedName>
    <definedName name="SCDBPTASN2_0879999_22" localSheetId="5">SCDBPTASN2!$X$350</definedName>
    <definedName name="SCDBPTASN2_0879999_23" localSheetId="5">SCDBPTASN2!$Y$350</definedName>
    <definedName name="SCDBPTASN2_0879999_24" localSheetId="5">SCDBPTASN2!$Z$350</definedName>
    <definedName name="SCDBPTASN2_087BEGN_1" localSheetId="5">SCDBPTASN2!$C$339</definedName>
    <definedName name="SCDBPTASN2_087BEGN_10" localSheetId="5">SCDBPTASN2!$L$339</definedName>
    <definedName name="SCDBPTASN2_087BEGN_11" localSheetId="5">SCDBPTASN2!$M$339</definedName>
    <definedName name="SCDBPTASN2_087BEGN_12" localSheetId="5">SCDBPTASN2!$N$339</definedName>
    <definedName name="SCDBPTASN2_087BEGN_13" localSheetId="5">SCDBPTASN2!$O$339</definedName>
    <definedName name="SCDBPTASN2_087BEGN_14" localSheetId="5">SCDBPTASN2!$P$339</definedName>
    <definedName name="SCDBPTASN2_087BEGN_15" localSheetId="5">SCDBPTASN2!$Q$339</definedName>
    <definedName name="SCDBPTASN2_087BEGN_16" localSheetId="5">SCDBPTASN2!$R$339</definedName>
    <definedName name="SCDBPTASN2_087BEGN_17" localSheetId="5">SCDBPTASN2!$S$339</definedName>
    <definedName name="SCDBPTASN2_087BEGN_18" localSheetId="5">SCDBPTASN2!$T$339</definedName>
    <definedName name="SCDBPTASN2_087BEGN_19" localSheetId="5">SCDBPTASN2!$U$339</definedName>
    <definedName name="SCDBPTASN2_087BEGN_2" localSheetId="5">SCDBPTASN2!$D$339</definedName>
    <definedName name="SCDBPTASN2_087BEGN_20" localSheetId="5">SCDBPTASN2!$V$339</definedName>
    <definedName name="SCDBPTASN2_087BEGN_21" localSheetId="5">SCDBPTASN2!$W$339</definedName>
    <definedName name="SCDBPTASN2_087BEGN_22" localSheetId="5">SCDBPTASN2!$X$339</definedName>
    <definedName name="SCDBPTASN2_087BEGN_23" localSheetId="5">SCDBPTASN2!$Y$339</definedName>
    <definedName name="SCDBPTASN2_087BEGN_24" localSheetId="5">SCDBPTASN2!$Z$339</definedName>
    <definedName name="SCDBPTASN2_087BEGN_25" localSheetId="5">SCDBPTASN2!$AA$339</definedName>
    <definedName name="SCDBPTASN2_087BEGN_3" localSheetId="5">SCDBPTASN2!$E$339</definedName>
    <definedName name="SCDBPTASN2_087BEGN_4" localSheetId="5">SCDBPTASN2!$F$339</definedName>
    <definedName name="SCDBPTASN2_087BEGN_5" localSheetId="5">SCDBPTASN2!$G$339</definedName>
    <definedName name="SCDBPTASN2_087BEGN_6" localSheetId="5">SCDBPTASN2!$H$339</definedName>
    <definedName name="SCDBPTASN2_087BEGN_7" localSheetId="5">SCDBPTASN2!$I$339</definedName>
    <definedName name="SCDBPTASN2_087BEGN_8" localSheetId="5">SCDBPTASN2!$J$339</definedName>
    <definedName name="SCDBPTASN2_087BEGN_9" localSheetId="5">SCDBPTASN2!$K$339</definedName>
    <definedName name="SCDBPTASN2_087ENDI_10" localSheetId="5">SCDBPTASN2!$L$349</definedName>
    <definedName name="SCDBPTASN2_087ENDI_11" localSheetId="5">SCDBPTASN2!$M$349</definedName>
    <definedName name="SCDBPTASN2_087ENDI_12" localSheetId="5">SCDBPTASN2!$N$349</definedName>
    <definedName name="SCDBPTASN2_087ENDI_13" localSheetId="5">SCDBPTASN2!$O$349</definedName>
    <definedName name="SCDBPTASN2_087ENDI_14" localSheetId="5">SCDBPTASN2!$P$349</definedName>
    <definedName name="SCDBPTASN2_087ENDI_15" localSheetId="5">SCDBPTASN2!$Q$349</definedName>
    <definedName name="SCDBPTASN2_087ENDI_16" localSheetId="5">SCDBPTASN2!$R$349</definedName>
    <definedName name="SCDBPTASN2_087ENDI_17" localSheetId="5">SCDBPTASN2!$S$349</definedName>
    <definedName name="SCDBPTASN2_087ENDI_18" localSheetId="5">SCDBPTASN2!$T$349</definedName>
    <definedName name="SCDBPTASN2_087ENDI_19" localSheetId="5">SCDBPTASN2!$U$349</definedName>
    <definedName name="SCDBPTASN2_087ENDI_2" localSheetId="5">SCDBPTASN2!$D$349</definedName>
    <definedName name="SCDBPTASN2_087ENDI_20" localSheetId="5">SCDBPTASN2!$V$349</definedName>
    <definedName name="SCDBPTASN2_087ENDI_21" localSheetId="5">SCDBPTASN2!$W$349</definedName>
    <definedName name="SCDBPTASN2_087ENDI_22" localSheetId="5">SCDBPTASN2!$X$349</definedName>
    <definedName name="SCDBPTASN2_087ENDI_23" localSheetId="5">SCDBPTASN2!$Y$349</definedName>
    <definedName name="SCDBPTASN2_087ENDI_24" localSheetId="5">SCDBPTASN2!$Z$349</definedName>
    <definedName name="SCDBPTASN2_087ENDI_25" localSheetId="5">SCDBPTASN2!$AA$349</definedName>
    <definedName name="SCDBPTASN2_087ENDI_3" localSheetId="5">SCDBPTASN2!$E$349</definedName>
    <definedName name="SCDBPTASN2_087ENDI_4" localSheetId="5">SCDBPTASN2!$F$349</definedName>
    <definedName name="SCDBPTASN2_087ENDI_5" localSheetId="5">SCDBPTASN2!$G$349</definedName>
    <definedName name="SCDBPTASN2_087ENDI_6" localSheetId="5">SCDBPTASN2!$H$349</definedName>
    <definedName name="SCDBPTASN2_087ENDI_7" localSheetId="5">SCDBPTASN2!$I$349</definedName>
    <definedName name="SCDBPTASN2_087ENDI_8" localSheetId="5">SCDBPTASN2!$J$349</definedName>
    <definedName name="SCDBPTASN2_087ENDI_9" localSheetId="5">SCDBPTASN2!$K$349</definedName>
    <definedName name="SCDBPTASN2_0880000_Range" localSheetId="5">SCDBPTASN2!$C$351:$AA$353</definedName>
    <definedName name="SCDBPTASN2_0889999_13" localSheetId="5">SCDBPTASN2!$O$354</definedName>
    <definedName name="SCDBPTASN2_0889999_14" localSheetId="5">SCDBPTASN2!$P$354</definedName>
    <definedName name="SCDBPTASN2_0889999_15" localSheetId="5">SCDBPTASN2!$Q$354</definedName>
    <definedName name="SCDBPTASN2_0889999_16" localSheetId="5">SCDBPTASN2!$R$354</definedName>
    <definedName name="SCDBPTASN2_0889999_17" localSheetId="5">SCDBPTASN2!$S$354</definedName>
    <definedName name="SCDBPTASN2_0889999_19" localSheetId="5">SCDBPTASN2!$U$354</definedName>
    <definedName name="SCDBPTASN2_0889999_20" localSheetId="5">SCDBPTASN2!$V$354</definedName>
    <definedName name="SCDBPTASN2_0889999_21" localSheetId="5">SCDBPTASN2!$W$354</definedName>
    <definedName name="SCDBPTASN2_0889999_22" localSheetId="5">SCDBPTASN2!$X$354</definedName>
    <definedName name="SCDBPTASN2_0889999_23" localSheetId="5">SCDBPTASN2!$Y$354</definedName>
    <definedName name="SCDBPTASN2_0889999_24" localSheetId="5">SCDBPTASN2!$Z$354</definedName>
    <definedName name="SCDBPTASN2_088BEGN_1" localSheetId="5">SCDBPTASN2!$C$351</definedName>
    <definedName name="SCDBPTASN2_088BEGN_10" localSheetId="5">SCDBPTASN2!$L$351</definedName>
    <definedName name="SCDBPTASN2_088BEGN_11" localSheetId="5">SCDBPTASN2!$M$351</definedName>
    <definedName name="SCDBPTASN2_088BEGN_12" localSheetId="5">SCDBPTASN2!$N$351</definedName>
    <definedName name="SCDBPTASN2_088BEGN_13" localSheetId="5">SCDBPTASN2!$O$351</definedName>
    <definedName name="SCDBPTASN2_088BEGN_14" localSheetId="5">SCDBPTASN2!$P$351</definedName>
    <definedName name="SCDBPTASN2_088BEGN_15" localSheetId="5">SCDBPTASN2!$Q$351</definedName>
    <definedName name="SCDBPTASN2_088BEGN_16" localSheetId="5">SCDBPTASN2!$R$351</definedName>
    <definedName name="SCDBPTASN2_088BEGN_17" localSheetId="5">SCDBPTASN2!$S$351</definedName>
    <definedName name="SCDBPTASN2_088BEGN_18" localSheetId="5">SCDBPTASN2!$T$351</definedName>
    <definedName name="SCDBPTASN2_088BEGN_19" localSheetId="5">SCDBPTASN2!$U$351</definedName>
    <definedName name="SCDBPTASN2_088BEGN_2" localSheetId="5">SCDBPTASN2!$D$351</definedName>
    <definedName name="SCDBPTASN2_088BEGN_20" localSheetId="5">SCDBPTASN2!$V$351</definedName>
    <definedName name="SCDBPTASN2_088BEGN_21" localSheetId="5">SCDBPTASN2!$W$351</definedName>
    <definedName name="SCDBPTASN2_088BEGN_22" localSheetId="5">SCDBPTASN2!$X$351</definedName>
    <definedName name="SCDBPTASN2_088BEGN_23" localSheetId="5">SCDBPTASN2!$Y$351</definedName>
    <definedName name="SCDBPTASN2_088BEGN_24" localSheetId="5">SCDBPTASN2!$Z$351</definedName>
    <definedName name="SCDBPTASN2_088BEGN_25" localSheetId="5">SCDBPTASN2!$AA$351</definedName>
    <definedName name="SCDBPTASN2_088BEGN_3" localSheetId="5">SCDBPTASN2!$E$351</definedName>
    <definedName name="SCDBPTASN2_088BEGN_4" localSheetId="5">SCDBPTASN2!$F$351</definedName>
    <definedName name="SCDBPTASN2_088BEGN_5" localSheetId="5">SCDBPTASN2!$G$351</definedName>
    <definedName name="SCDBPTASN2_088BEGN_6" localSheetId="5">SCDBPTASN2!$H$351</definedName>
    <definedName name="SCDBPTASN2_088BEGN_7" localSheetId="5">SCDBPTASN2!$I$351</definedName>
    <definedName name="SCDBPTASN2_088BEGN_8" localSheetId="5">SCDBPTASN2!$J$351</definedName>
    <definedName name="SCDBPTASN2_088BEGN_9" localSheetId="5">SCDBPTASN2!$K$351</definedName>
    <definedName name="SCDBPTASN2_088ENDI_10" localSheetId="5">SCDBPTASN2!$L$353</definedName>
    <definedName name="SCDBPTASN2_088ENDI_11" localSheetId="5">SCDBPTASN2!$M$353</definedName>
    <definedName name="SCDBPTASN2_088ENDI_12" localSheetId="5">SCDBPTASN2!$N$353</definedName>
    <definedName name="SCDBPTASN2_088ENDI_13" localSheetId="5">SCDBPTASN2!$O$353</definedName>
    <definedName name="SCDBPTASN2_088ENDI_14" localSheetId="5">SCDBPTASN2!$P$353</definedName>
    <definedName name="SCDBPTASN2_088ENDI_15" localSheetId="5">SCDBPTASN2!$Q$353</definedName>
    <definedName name="SCDBPTASN2_088ENDI_16" localSheetId="5">SCDBPTASN2!$R$353</definedName>
    <definedName name="SCDBPTASN2_088ENDI_17" localSheetId="5">SCDBPTASN2!$S$353</definedName>
    <definedName name="SCDBPTASN2_088ENDI_18" localSheetId="5">SCDBPTASN2!$T$353</definedName>
    <definedName name="SCDBPTASN2_088ENDI_19" localSheetId="5">SCDBPTASN2!$U$353</definedName>
    <definedName name="SCDBPTASN2_088ENDI_2" localSheetId="5">SCDBPTASN2!$D$353</definedName>
    <definedName name="SCDBPTASN2_088ENDI_20" localSheetId="5">SCDBPTASN2!$V$353</definedName>
    <definedName name="SCDBPTASN2_088ENDI_21" localSheetId="5">SCDBPTASN2!$W$353</definedName>
    <definedName name="SCDBPTASN2_088ENDI_22" localSheetId="5">SCDBPTASN2!$X$353</definedName>
    <definedName name="SCDBPTASN2_088ENDI_23" localSheetId="5">SCDBPTASN2!$Y$353</definedName>
    <definedName name="SCDBPTASN2_088ENDI_24" localSheetId="5">SCDBPTASN2!$Z$353</definedName>
    <definedName name="SCDBPTASN2_088ENDI_25" localSheetId="5">SCDBPTASN2!$AA$353</definedName>
    <definedName name="SCDBPTASN2_088ENDI_3" localSheetId="5">SCDBPTASN2!$E$353</definedName>
    <definedName name="SCDBPTASN2_088ENDI_4" localSheetId="5">SCDBPTASN2!$F$353</definedName>
    <definedName name="SCDBPTASN2_088ENDI_5" localSheetId="5">SCDBPTASN2!$G$353</definedName>
    <definedName name="SCDBPTASN2_088ENDI_6" localSheetId="5">SCDBPTASN2!$H$353</definedName>
    <definedName name="SCDBPTASN2_088ENDI_7" localSheetId="5">SCDBPTASN2!$I$353</definedName>
    <definedName name="SCDBPTASN2_088ENDI_8" localSheetId="5">SCDBPTASN2!$J$353</definedName>
    <definedName name="SCDBPTASN2_088ENDI_9" localSheetId="5">SCDBPTASN2!$K$353</definedName>
    <definedName name="SCDBPTASN2_0890000_Range" localSheetId="5">SCDBPTASN2!$C$355:$AA$357</definedName>
    <definedName name="SCDBPTASN2_0899999_13" localSheetId="5">SCDBPTASN2!$O$358</definedName>
    <definedName name="SCDBPTASN2_0899999_14" localSheetId="5">SCDBPTASN2!$P$358</definedName>
    <definedName name="SCDBPTASN2_0899999_15" localSheetId="5">SCDBPTASN2!$Q$358</definedName>
    <definedName name="SCDBPTASN2_0899999_16" localSheetId="5">SCDBPTASN2!$R$358</definedName>
    <definedName name="SCDBPTASN2_0899999_17" localSheetId="5">SCDBPTASN2!$S$358</definedName>
    <definedName name="SCDBPTASN2_0899999_19" localSheetId="5">SCDBPTASN2!$U$358</definedName>
    <definedName name="SCDBPTASN2_0899999_20" localSheetId="5">SCDBPTASN2!$V$358</definedName>
    <definedName name="SCDBPTASN2_0899999_21" localSheetId="5">SCDBPTASN2!$W$358</definedName>
    <definedName name="SCDBPTASN2_0899999_22" localSheetId="5">SCDBPTASN2!$X$358</definedName>
    <definedName name="SCDBPTASN2_0899999_23" localSheetId="5">SCDBPTASN2!$Y$358</definedName>
    <definedName name="SCDBPTASN2_0899999_24" localSheetId="5">SCDBPTASN2!$Z$358</definedName>
    <definedName name="SCDBPTASN2_089BEGN_1" localSheetId="5">SCDBPTASN2!$C$355</definedName>
    <definedName name="SCDBPTASN2_089BEGN_10" localSheetId="5">SCDBPTASN2!$L$355</definedName>
    <definedName name="SCDBPTASN2_089BEGN_11" localSheetId="5">SCDBPTASN2!$M$355</definedName>
    <definedName name="SCDBPTASN2_089BEGN_12" localSheetId="5">SCDBPTASN2!$N$355</definedName>
    <definedName name="SCDBPTASN2_089BEGN_13" localSheetId="5">SCDBPTASN2!$O$355</definedName>
    <definedName name="SCDBPTASN2_089BEGN_14" localSheetId="5">SCDBPTASN2!$P$355</definedName>
    <definedName name="SCDBPTASN2_089BEGN_15" localSheetId="5">SCDBPTASN2!$Q$355</definedName>
    <definedName name="SCDBPTASN2_089BEGN_16" localSheetId="5">SCDBPTASN2!$R$355</definedName>
    <definedName name="SCDBPTASN2_089BEGN_17" localSheetId="5">SCDBPTASN2!$S$355</definedName>
    <definedName name="SCDBPTASN2_089BEGN_18" localSheetId="5">SCDBPTASN2!$T$355</definedName>
    <definedName name="SCDBPTASN2_089BEGN_19" localSheetId="5">SCDBPTASN2!$U$355</definedName>
    <definedName name="SCDBPTASN2_089BEGN_2" localSheetId="5">SCDBPTASN2!$D$355</definedName>
    <definedName name="SCDBPTASN2_089BEGN_20" localSheetId="5">SCDBPTASN2!$V$355</definedName>
    <definedName name="SCDBPTASN2_089BEGN_21" localSheetId="5">SCDBPTASN2!$W$355</definedName>
    <definedName name="SCDBPTASN2_089BEGN_22" localSheetId="5">SCDBPTASN2!$X$355</definedName>
    <definedName name="SCDBPTASN2_089BEGN_23" localSheetId="5">SCDBPTASN2!$Y$355</definedName>
    <definedName name="SCDBPTASN2_089BEGN_24" localSheetId="5">SCDBPTASN2!$Z$355</definedName>
    <definedName name="SCDBPTASN2_089BEGN_25" localSheetId="5">SCDBPTASN2!$AA$355</definedName>
    <definedName name="SCDBPTASN2_089BEGN_3" localSheetId="5">SCDBPTASN2!$E$355</definedName>
    <definedName name="SCDBPTASN2_089BEGN_4" localSheetId="5">SCDBPTASN2!$F$355</definedName>
    <definedName name="SCDBPTASN2_089BEGN_5" localSheetId="5">SCDBPTASN2!$G$355</definedName>
    <definedName name="SCDBPTASN2_089BEGN_6" localSheetId="5">SCDBPTASN2!$H$355</definedName>
    <definedName name="SCDBPTASN2_089BEGN_7" localSheetId="5">SCDBPTASN2!$I$355</definedName>
    <definedName name="SCDBPTASN2_089BEGN_8" localSheetId="5">SCDBPTASN2!$J$355</definedName>
    <definedName name="SCDBPTASN2_089BEGN_9" localSheetId="5">SCDBPTASN2!$K$355</definedName>
    <definedName name="SCDBPTASN2_089ENDI_10" localSheetId="5">SCDBPTASN2!$L$357</definedName>
    <definedName name="SCDBPTASN2_089ENDI_11" localSheetId="5">SCDBPTASN2!$M$357</definedName>
    <definedName name="SCDBPTASN2_089ENDI_12" localSheetId="5">SCDBPTASN2!$N$357</definedName>
    <definedName name="SCDBPTASN2_089ENDI_13" localSheetId="5">SCDBPTASN2!$O$357</definedName>
    <definedName name="SCDBPTASN2_089ENDI_14" localSheetId="5">SCDBPTASN2!$P$357</definedName>
    <definedName name="SCDBPTASN2_089ENDI_15" localSheetId="5">SCDBPTASN2!$Q$357</definedName>
    <definedName name="SCDBPTASN2_089ENDI_16" localSheetId="5">SCDBPTASN2!$R$357</definedName>
    <definedName name="SCDBPTASN2_089ENDI_17" localSheetId="5">SCDBPTASN2!$S$357</definedName>
    <definedName name="SCDBPTASN2_089ENDI_18" localSheetId="5">SCDBPTASN2!$T$357</definedName>
    <definedName name="SCDBPTASN2_089ENDI_19" localSheetId="5">SCDBPTASN2!$U$357</definedName>
    <definedName name="SCDBPTASN2_089ENDI_2" localSheetId="5">SCDBPTASN2!$D$357</definedName>
    <definedName name="SCDBPTASN2_089ENDI_20" localSheetId="5">SCDBPTASN2!$V$357</definedName>
    <definedName name="SCDBPTASN2_089ENDI_21" localSheetId="5">SCDBPTASN2!$W$357</definedName>
    <definedName name="SCDBPTASN2_089ENDI_22" localSheetId="5">SCDBPTASN2!$X$357</definedName>
    <definedName name="SCDBPTASN2_089ENDI_23" localSheetId="5">SCDBPTASN2!$Y$357</definedName>
    <definedName name="SCDBPTASN2_089ENDI_24" localSheetId="5">SCDBPTASN2!$Z$357</definedName>
    <definedName name="SCDBPTASN2_089ENDI_25" localSheetId="5">SCDBPTASN2!$AA$357</definedName>
    <definedName name="SCDBPTASN2_089ENDI_3" localSheetId="5">SCDBPTASN2!$E$357</definedName>
    <definedName name="SCDBPTASN2_089ENDI_4" localSheetId="5">SCDBPTASN2!$F$357</definedName>
    <definedName name="SCDBPTASN2_089ENDI_5" localSheetId="5">SCDBPTASN2!$G$357</definedName>
    <definedName name="SCDBPTASN2_089ENDI_6" localSheetId="5">SCDBPTASN2!$H$357</definedName>
    <definedName name="SCDBPTASN2_089ENDI_7" localSheetId="5">SCDBPTASN2!$I$357</definedName>
    <definedName name="SCDBPTASN2_089ENDI_8" localSheetId="5">SCDBPTASN2!$J$357</definedName>
    <definedName name="SCDBPTASN2_089ENDI_9" localSheetId="5">SCDBPTASN2!$K$357</definedName>
    <definedName name="SCDBPTASN2_0909999_13" localSheetId="5">SCDBPTASN2!$O$359</definedName>
    <definedName name="SCDBPTASN2_0909999_14" localSheetId="5">SCDBPTASN2!$P$359</definedName>
    <definedName name="SCDBPTASN2_0909999_15" localSheetId="5">SCDBPTASN2!$Q$359</definedName>
    <definedName name="SCDBPTASN2_0909999_16" localSheetId="5">SCDBPTASN2!$R$359</definedName>
    <definedName name="SCDBPTASN2_0909999_17" localSheetId="5">SCDBPTASN2!$S$359</definedName>
    <definedName name="SCDBPTASN2_0909999_19" localSheetId="5">SCDBPTASN2!$U$359</definedName>
    <definedName name="SCDBPTASN2_0909999_20" localSheetId="5">SCDBPTASN2!$V$359</definedName>
    <definedName name="SCDBPTASN2_0909999_21" localSheetId="5">SCDBPTASN2!$W$359</definedName>
    <definedName name="SCDBPTASN2_0909999_22" localSheetId="5">SCDBPTASN2!$X$359</definedName>
    <definedName name="SCDBPTASN2_0909999_23" localSheetId="5">SCDBPTASN2!$Y$359</definedName>
    <definedName name="SCDBPTASN2_0909999_24" localSheetId="5">SCDBPTASN2!$Z$359</definedName>
    <definedName name="SCDBPTASN2_0910000_Range" localSheetId="5">SCDBPTASN2!$C$360:$AA$518</definedName>
    <definedName name="SCDBPTASN2_0910001_1" localSheetId="5">SCDBPTASN2!$C$361</definedName>
    <definedName name="SCDBPTASN2_0910001_10" localSheetId="5">SCDBPTASN2!$L$361</definedName>
    <definedName name="SCDBPTASN2_0910001_11" localSheetId="5">SCDBPTASN2!$M$361</definedName>
    <definedName name="SCDBPTASN2_0910001_12" localSheetId="5">SCDBPTASN2!$N$361</definedName>
    <definedName name="SCDBPTASN2_0910001_13" localSheetId="5">SCDBPTASN2!$O$361</definedName>
    <definedName name="SCDBPTASN2_0910001_14" localSheetId="5">SCDBPTASN2!$P$361</definedName>
    <definedName name="SCDBPTASN2_0910001_15" localSheetId="5">SCDBPTASN2!$Q$361</definedName>
    <definedName name="SCDBPTASN2_0910001_16" localSheetId="5">SCDBPTASN2!$R$361</definedName>
    <definedName name="SCDBPTASN2_0910001_17" localSheetId="5">SCDBPTASN2!$S$361</definedName>
    <definedName name="SCDBPTASN2_0910001_18" localSheetId="5">SCDBPTASN2!$T$361</definedName>
    <definedName name="SCDBPTASN2_0910001_19" localSheetId="5">SCDBPTASN2!$U$361</definedName>
    <definedName name="SCDBPTASN2_0910001_2" localSheetId="5">SCDBPTASN2!$D$361</definedName>
    <definedName name="SCDBPTASN2_0910001_20" localSheetId="5">SCDBPTASN2!$V$361</definedName>
    <definedName name="SCDBPTASN2_0910001_21" localSheetId="5">SCDBPTASN2!$W$361</definedName>
    <definedName name="SCDBPTASN2_0910001_22" localSheetId="5">SCDBPTASN2!$X$361</definedName>
    <definedName name="SCDBPTASN2_0910001_23" localSheetId="5">SCDBPTASN2!$Y$361</definedName>
    <definedName name="SCDBPTASN2_0910001_24" localSheetId="5">SCDBPTASN2!$Z$361</definedName>
    <definedName name="SCDBPTASN2_0910001_25" localSheetId="5">SCDBPTASN2!$AA$361</definedName>
    <definedName name="SCDBPTASN2_0910001_3" localSheetId="5">SCDBPTASN2!$E$361</definedName>
    <definedName name="SCDBPTASN2_0910001_4" localSheetId="5">SCDBPTASN2!$F$361</definedName>
    <definedName name="SCDBPTASN2_0910001_5" localSheetId="5">SCDBPTASN2!$G$361</definedName>
    <definedName name="SCDBPTASN2_0910001_6" localSheetId="5">SCDBPTASN2!$H$361</definedName>
    <definedName name="SCDBPTASN2_0910001_7" localSheetId="5">SCDBPTASN2!$I$361</definedName>
    <definedName name="SCDBPTASN2_0910001_8" localSheetId="5">SCDBPTASN2!$J$361</definedName>
    <definedName name="SCDBPTASN2_0910001_9" localSheetId="5">SCDBPTASN2!$K$361</definedName>
    <definedName name="SCDBPTASN2_0910101_1" localSheetId="5">SCDBPTASN2!$C$461</definedName>
    <definedName name="SCDBPTASN2_0910101_10" localSheetId="5">SCDBPTASN2!$L$461</definedName>
    <definedName name="SCDBPTASN2_0910101_11" localSheetId="5">SCDBPTASN2!$M$461</definedName>
    <definedName name="SCDBPTASN2_0910101_12" localSheetId="5">SCDBPTASN2!$N$461</definedName>
    <definedName name="SCDBPTASN2_0910101_13" localSheetId="5">SCDBPTASN2!$O$461</definedName>
    <definedName name="SCDBPTASN2_0910101_14" localSheetId="5">SCDBPTASN2!$P$461</definedName>
    <definedName name="SCDBPTASN2_0910101_15" localSheetId="5">SCDBPTASN2!$Q$461</definedName>
    <definedName name="SCDBPTASN2_0910101_16" localSheetId="5">SCDBPTASN2!$R$461</definedName>
    <definedName name="SCDBPTASN2_0910101_17" localSheetId="5">SCDBPTASN2!$S$461</definedName>
    <definedName name="SCDBPTASN2_0910101_18" localSheetId="5">SCDBPTASN2!$T$461</definedName>
    <definedName name="SCDBPTASN2_0910101_19" localSheetId="5">SCDBPTASN2!$U$461</definedName>
    <definedName name="SCDBPTASN2_0910101_2" localSheetId="5">SCDBPTASN2!$D$461</definedName>
    <definedName name="SCDBPTASN2_0910101_20" localSheetId="5">SCDBPTASN2!$V$461</definedName>
    <definedName name="SCDBPTASN2_0910101_21" localSheetId="5">SCDBPTASN2!$W$461</definedName>
    <definedName name="SCDBPTASN2_0910101_22" localSheetId="5">SCDBPTASN2!$X$461</definedName>
    <definedName name="SCDBPTASN2_0910101_23" localSheetId="5">SCDBPTASN2!$Y$461</definedName>
    <definedName name="SCDBPTASN2_0910101_24" localSheetId="5">SCDBPTASN2!$Z$461</definedName>
    <definedName name="SCDBPTASN2_0910101_25" localSheetId="5">SCDBPTASN2!$AA$461</definedName>
    <definedName name="SCDBPTASN2_0910101_3" localSheetId="5">SCDBPTASN2!$E$461</definedName>
    <definedName name="SCDBPTASN2_0910101_4" localSheetId="5">SCDBPTASN2!$F$461</definedName>
    <definedName name="SCDBPTASN2_0910101_5" localSheetId="5">SCDBPTASN2!$G$461</definedName>
    <definedName name="SCDBPTASN2_0910101_6" localSheetId="5">SCDBPTASN2!$H$461</definedName>
    <definedName name="SCDBPTASN2_0910101_7" localSheetId="5">SCDBPTASN2!$I$461</definedName>
    <definedName name="SCDBPTASN2_0910101_8" localSheetId="5">SCDBPTASN2!$J$461</definedName>
    <definedName name="SCDBPTASN2_0910101_9" localSheetId="5">SCDBPTASN2!$K$461</definedName>
    <definedName name="SCDBPTASN2_0919999_13" localSheetId="5">SCDBPTASN2!$O$519</definedName>
    <definedName name="SCDBPTASN2_0919999_14" localSheetId="5">SCDBPTASN2!$P$519</definedName>
    <definedName name="SCDBPTASN2_0919999_15" localSheetId="5">SCDBPTASN2!$Q$519</definedName>
    <definedName name="SCDBPTASN2_0919999_16" localSheetId="5">SCDBPTASN2!$R$519</definedName>
    <definedName name="SCDBPTASN2_0919999_17" localSheetId="5">SCDBPTASN2!$S$519</definedName>
    <definedName name="SCDBPTASN2_0919999_19" localSheetId="5">SCDBPTASN2!$U$519</definedName>
    <definedName name="SCDBPTASN2_0919999_20" localSheetId="5">SCDBPTASN2!$V$519</definedName>
    <definedName name="SCDBPTASN2_0919999_21" localSheetId="5">SCDBPTASN2!$W$519</definedName>
    <definedName name="SCDBPTASN2_0919999_22" localSheetId="5">SCDBPTASN2!$X$519</definedName>
    <definedName name="SCDBPTASN2_0919999_23" localSheetId="5">SCDBPTASN2!$Y$519</definedName>
    <definedName name="SCDBPTASN2_0919999_24" localSheetId="5">SCDBPTASN2!$Z$519</definedName>
    <definedName name="SCDBPTASN2_091BEGN_1" localSheetId="5">SCDBPTASN2!$C$360</definedName>
    <definedName name="SCDBPTASN2_091BEGN_10" localSheetId="5">SCDBPTASN2!$L$360</definedName>
    <definedName name="SCDBPTASN2_091BEGN_11" localSheetId="5">SCDBPTASN2!$M$360</definedName>
    <definedName name="SCDBPTASN2_091BEGN_12" localSheetId="5">SCDBPTASN2!$N$360</definedName>
    <definedName name="SCDBPTASN2_091BEGN_13" localSheetId="5">SCDBPTASN2!$O$360</definedName>
    <definedName name="SCDBPTASN2_091BEGN_14" localSheetId="5">SCDBPTASN2!$P$360</definedName>
    <definedName name="SCDBPTASN2_091BEGN_15" localSheetId="5">SCDBPTASN2!$Q$360</definedName>
    <definedName name="SCDBPTASN2_091BEGN_16" localSheetId="5">SCDBPTASN2!$R$360</definedName>
    <definedName name="SCDBPTASN2_091BEGN_17" localSheetId="5">SCDBPTASN2!$S$360</definedName>
    <definedName name="SCDBPTASN2_091BEGN_18" localSheetId="5">SCDBPTASN2!$T$360</definedName>
    <definedName name="SCDBPTASN2_091BEGN_19" localSheetId="5">SCDBPTASN2!$U$360</definedName>
    <definedName name="SCDBPTASN2_091BEGN_2" localSheetId="5">SCDBPTASN2!$D$360</definedName>
    <definedName name="SCDBPTASN2_091BEGN_20" localSheetId="5">SCDBPTASN2!$V$360</definedName>
    <definedName name="SCDBPTASN2_091BEGN_21" localSheetId="5">SCDBPTASN2!$W$360</definedName>
    <definedName name="SCDBPTASN2_091BEGN_22" localSheetId="5">SCDBPTASN2!$X$360</definedName>
    <definedName name="SCDBPTASN2_091BEGN_23" localSheetId="5">SCDBPTASN2!$Y$360</definedName>
    <definedName name="SCDBPTASN2_091BEGN_24" localSheetId="5">SCDBPTASN2!$Z$360</definedName>
    <definedName name="SCDBPTASN2_091BEGN_25" localSheetId="5">SCDBPTASN2!$AA$360</definedName>
    <definedName name="SCDBPTASN2_091BEGN_3" localSheetId="5">SCDBPTASN2!$E$360</definedName>
    <definedName name="SCDBPTASN2_091BEGN_4" localSheetId="5">SCDBPTASN2!$F$360</definedName>
    <definedName name="SCDBPTASN2_091BEGN_5" localSheetId="5">SCDBPTASN2!$G$360</definedName>
    <definedName name="SCDBPTASN2_091BEGN_6" localSheetId="5">SCDBPTASN2!$H$360</definedName>
    <definedName name="SCDBPTASN2_091BEGN_7" localSheetId="5">SCDBPTASN2!$I$360</definedName>
    <definedName name="SCDBPTASN2_091BEGN_8" localSheetId="5">SCDBPTASN2!$J$360</definedName>
    <definedName name="SCDBPTASN2_091BEGN_9" localSheetId="5">SCDBPTASN2!$K$360</definedName>
    <definedName name="SCDBPTASN2_091ENDI_10" localSheetId="5">SCDBPTASN2!$L$518</definedName>
    <definedName name="SCDBPTASN2_091ENDI_11" localSheetId="5">SCDBPTASN2!$M$518</definedName>
    <definedName name="SCDBPTASN2_091ENDI_12" localSheetId="5">SCDBPTASN2!$N$518</definedName>
    <definedName name="SCDBPTASN2_091ENDI_13" localSheetId="5">SCDBPTASN2!$O$518</definedName>
    <definedName name="SCDBPTASN2_091ENDI_14" localSheetId="5">SCDBPTASN2!$P$518</definedName>
    <definedName name="SCDBPTASN2_091ENDI_15" localSheetId="5">SCDBPTASN2!$Q$518</definedName>
    <definedName name="SCDBPTASN2_091ENDI_16" localSheetId="5">SCDBPTASN2!$R$518</definedName>
    <definedName name="SCDBPTASN2_091ENDI_17" localSheetId="5">SCDBPTASN2!$S$518</definedName>
    <definedName name="SCDBPTASN2_091ENDI_18" localSheetId="5">SCDBPTASN2!$T$518</definedName>
    <definedName name="SCDBPTASN2_091ENDI_19" localSheetId="5">SCDBPTASN2!$U$518</definedName>
    <definedName name="SCDBPTASN2_091ENDI_2" localSheetId="5">SCDBPTASN2!$D$518</definedName>
    <definedName name="SCDBPTASN2_091ENDI_20" localSheetId="5">SCDBPTASN2!$V$518</definedName>
    <definedName name="SCDBPTASN2_091ENDI_21" localSheetId="5">SCDBPTASN2!$W$518</definedName>
    <definedName name="SCDBPTASN2_091ENDI_22" localSheetId="5">SCDBPTASN2!$X$518</definedName>
    <definedName name="SCDBPTASN2_091ENDI_23" localSheetId="5">SCDBPTASN2!$Y$518</definedName>
    <definedName name="SCDBPTASN2_091ENDI_24" localSheetId="5">SCDBPTASN2!$Z$518</definedName>
    <definedName name="SCDBPTASN2_091ENDI_25" localSheetId="5">SCDBPTASN2!$AA$518</definedName>
    <definedName name="SCDBPTASN2_091ENDI_3" localSheetId="5">SCDBPTASN2!$E$518</definedName>
    <definedName name="SCDBPTASN2_091ENDI_4" localSheetId="5">SCDBPTASN2!$F$518</definedName>
    <definedName name="SCDBPTASN2_091ENDI_5" localSheetId="5">SCDBPTASN2!$G$518</definedName>
    <definedName name="SCDBPTASN2_091ENDI_6" localSheetId="5">SCDBPTASN2!$H$518</definedName>
    <definedName name="SCDBPTASN2_091ENDI_7" localSheetId="5">SCDBPTASN2!$I$518</definedName>
    <definedName name="SCDBPTASN2_091ENDI_8" localSheetId="5">SCDBPTASN2!$J$518</definedName>
    <definedName name="SCDBPTASN2_091ENDI_9" localSheetId="5">SCDBPTASN2!$K$518</definedName>
    <definedName name="SCDBPTASN2_0920000_Range" localSheetId="5">SCDBPTASN2!$C$520:$AA$534</definedName>
    <definedName name="SCDBPTASN2_0920001_1" localSheetId="5">SCDBPTASN2!$C$521</definedName>
    <definedName name="SCDBPTASN2_0920001_10" localSheetId="5">SCDBPTASN2!$L$521</definedName>
    <definedName name="SCDBPTASN2_0920001_11" localSheetId="5">SCDBPTASN2!$M$521</definedName>
    <definedName name="SCDBPTASN2_0920001_12" localSheetId="5">SCDBPTASN2!$N$521</definedName>
    <definedName name="SCDBPTASN2_0920001_13" localSheetId="5">SCDBPTASN2!$O$521</definedName>
    <definedName name="SCDBPTASN2_0920001_14" localSheetId="5">SCDBPTASN2!$P$521</definedName>
    <definedName name="SCDBPTASN2_0920001_15" localSheetId="5">SCDBPTASN2!$Q$521</definedName>
    <definedName name="SCDBPTASN2_0920001_16" localSheetId="5">SCDBPTASN2!$R$521</definedName>
    <definedName name="SCDBPTASN2_0920001_17" localSheetId="5">SCDBPTASN2!$S$521</definedName>
    <definedName name="SCDBPTASN2_0920001_18" localSheetId="5">SCDBPTASN2!$T$521</definedName>
    <definedName name="SCDBPTASN2_0920001_19" localSheetId="5">SCDBPTASN2!$U$521</definedName>
    <definedName name="SCDBPTASN2_0920001_2" localSheetId="5">SCDBPTASN2!$D$521</definedName>
    <definedName name="SCDBPTASN2_0920001_20" localSheetId="5">SCDBPTASN2!$V$521</definedName>
    <definedName name="SCDBPTASN2_0920001_21" localSheetId="5">SCDBPTASN2!$W$521</definedName>
    <definedName name="SCDBPTASN2_0920001_22" localSheetId="5">SCDBPTASN2!$X$521</definedName>
    <definedName name="SCDBPTASN2_0920001_23" localSheetId="5">SCDBPTASN2!$Y$521</definedName>
    <definedName name="SCDBPTASN2_0920001_24" localSheetId="5">SCDBPTASN2!$Z$521</definedName>
    <definedName name="SCDBPTASN2_0920001_25" localSheetId="5">SCDBPTASN2!$AA$521</definedName>
    <definedName name="SCDBPTASN2_0920001_3" localSheetId="5">SCDBPTASN2!$E$521</definedName>
    <definedName name="SCDBPTASN2_0920001_4" localSheetId="5">SCDBPTASN2!$F$521</definedName>
    <definedName name="SCDBPTASN2_0920001_5" localSheetId="5">SCDBPTASN2!$G$521</definedName>
    <definedName name="SCDBPTASN2_0920001_6" localSheetId="5">SCDBPTASN2!$H$521</definedName>
    <definedName name="SCDBPTASN2_0920001_7" localSheetId="5">SCDBPTASN2!$I$521</definedName>
    <definedName name="SCDBPTASN2_0920001_8" localSheetId="5">SCDBPTASN2!$J$521</definedName>
    <definedName name="SCDBPTASN2_0920001_9" localSheetId="5">SCDBPTASN2!$K$521</definedName>
    <definedName name="SCDBPTASN2_0929999_13" localSheetId="5">SCDBPTASN2!$O$535</definedName>
    <definedName name="SCDBPTASN2_0929999_14" localSheetId="5">SCDBPTASN2!$P$535</definedName>
    <definedName name="SCDBPTASN2_0929999_15" localSheetId="5">SCDBPTASN2!$Q$535</definedName>
    <definedName name="SCDBPTASN2_0929999_16" localSheetId="5">SCDBPTASN2!$R$535</definedName>
    <definedName name="SCDBPTASN2_0929999_17" localSheetId="5">SCDBPTASN2!$S$535</definedName>
    <definedName name="SCDBPTASN2_0929999_19" localSheetId="5">SCDBPTASN2!$U$535</definedName>
    <definedName name="SCDBPTASN2_0929999_20" localSheetId="5">SCDBPTASN2!$V$535</definedName>
    <definedName name="SCDBPTASN2_0929999_21" localSheetId="5">SCDBPTASN2!$W$535</definedName>
    <definedName name="SCDBPTASN2_0929999_22" localSheetId="5">SCDBPTASN2!$X$535</definedName>
    <definedName name="SCDBPTASN2_0929999_23" localSheetId="5">SCDBPTASN2!$Y$535</definedName>
    <definedName name="SCDBPTASN2_0929999_24" localSheetId="5">SCDBPTASN2!$Z$535</definedName>
    <definedName name="SCDBPTASN2_092BEGN_1" localSheetId="5">SCDBPTASN2!$C$520</definedName>
    <definedName name="SCDBPTASN2_092BEGN_10" localSheetId="5">SCDBPTASN2!$L$520</definedName>
    <definedName name="SCDBPTASN2_092BEGN_11" localSheetId="5">SCDBPTASN2!$M$520</definedName>
    <definedName name="SCDBPTASN2_092BEGN_12" localSheetId="5">SCDBPTASN2!$N$520</definedName>
    <definedName name="SCDBPTASN2_092BEGN_13" localSheetId="5">SCDBPTASN2!$O$520</definedName>
    <definedName name="SCDBPTASN2_092BEGN_14" localSheetId="5">SCDBPTASN2!$P$520</definedName>
    <definedName name="SCDBPTASN2_092BEGN_15" localSheetId="5">SCDBPTASN2!$Q$520</definedName>
    <definedName name="SCDBPTASN2_092BEGN_16" localSheetId="5">SCDBPTASN2!$R$520</definedName>
    <definedName name="SCDBPTASN2_092BEGN_17" localSheetId="5">SCDBPTASN2!$S$520</definedName>
    <definedName name="SCDBPTASN2_092BEGN_18" localSheetId="5">SCDBPTASN2!$T$520</definedName>
    <definedName name="SCDBPTASN2_092BEGN_19" localSheetId="5">SCDBPTASN2!$U$520</definedName>
    <definedName name="SCDBPTASN2_092BEGN_2" localSheetId="5">SCDBPTASN2!$D$520</definedName>
    <definedName name="SCDBPTASN2_092BEGN_20" localSheetId="5">SCDBPTASN2!$V$520</definedName>
    <definedName name="SCDBPTASN2_092BEGN_21" localSheetId="5">SCDBPTASN2!$W$520</definedName>
    <definedName name="SCDBPTASN2_092BEGN_22" localSheetId="5">SCDBPTASN2!$X$520</definedName>
    <definedName name="SCDBPTASN2_092BEGN_23" localSheetId="5">SCDBPTASN2!$Y$520</definedName>
    <definedName name="SCDBPTASN2_092BEGN_24" localSheetId="5">SCDBPTASN2!$Z$520</definedName>
    <definedName name="SCDBPTASN2_092BEGN_25" localSheetId="5">SCDBPTASN2!$AA$520</definedName>
    <definedName name="SCDBPTASN2_092BEGN_3" localSheetId="5">SCDBPTASN2!$E$520</definedName>
    <definedName name="SCDBPTASN2_092BEGN_4" localSheetId="5">SCDBPTASN2!$F$520</definedName>
    <definedName name="SCDBPTASN2_092BEGN_5" localSheetId="5">SCDBPTASN2!$G$520</definedName>
    <definedName name="SCDBPTASN2_092BEGN_6" localSheetId="5">SCDBPTASN2!$H$520</definedName>
    <definedName name="SCDBPTASN2_092BEGN_7" localSheetId="5">SCDBPTASN2!$I$520</definedName>
    <definedName name="SCDBPTASN2_092BEGN_8" localSheetId="5">SCDBPTASN2!$J$520</definedName>
    <definedName name="SCDBPTASN2_092BEGN_9" localSheetId="5">SCDBPTASN2!$K$520</definedName>
    <definedName name="SCDBPTASN2_092ENDI_10" localSheetId="5">SCDBPTASN2!$L$534</definedName>
    <definedName name="SCDBPTASN2_092ENDI_11" localSheetId="5">SCDBPTASN2!$M$534</definedName>
    <definedName name="SCDBPTASN2_092ENDI_12" localSheetId="5">SCDBPTASN2!$N$534</definedName>
    <definedName name="SCDBPTASN2_092ENDI_13" localSheetId="5">SCDBPTASN2!$O$534</definedName>
    <definedName name="SCDBPTASN2_092ENDI_14" localSheetId="5">SCDBPTASN2!$P$534</definedName>
    <definedName name="SCDBPTASN2_092ENDI_15" localSheetId="5">SCDBPTASN2!$Q$534</definedName>
    <definedName name="SCDBPTASN2_092ENDI_16" localSheetId="5">SCDBPTASN2!$R$534</definedName>
    <definedName name="SCDBPTASN2_092ENDI_17" localSheetId="5">SCDBPTASN2!$S$534</definedName>
    <definedName name="SCDBPTASN2_092ENDI_18" localSheetId="5">SCDBPTASN2!$T$534</definedName>
    <definedName name="SCDBPTASN2_092ENDI_19" localSheetId="5">SCDBPTASN2!$U$534</definedName>
    <definedName name="SCDBPTASN2_092ENDI_2" localSheetId="5">SCDBPTASN2!$D$534</definedName>
    <definedName name="SCDBPTASN2_092ENDI_20" localSheetId="5">SCDBPTASN2!$V$534</definedName>
    <definedName name="SCDBPTASN2_092ENDI_21" localSheetId="5">SCDBPTASN2!$W$534</definedName>
    <definedName name="SCDBPTASN2_092ENDI_22" localSheetId="5">SCDBPTASN2!$X$534</definedName>
    <definedName name="SCDBPTASN2_092ENDI_23" localSheetId="5">SCDBPTASN2!$Y$534</definedName>
    <definedName name="SCDBPTASN2_092ENDI_24" localSheetId="5">SCDBPTASN2!$Z$534</definedName>
    <definedName name="SCDBPTASN2_092ENDI_25" localSheetId="5">SCDBPTASN2!$AA$534</definedName>
    <definedName name="SCDBPTASN2_092ENDI_3" localSheetId="5">SCDBPTASN2!$E$534</definedName>
    <definedName name="SCDBPTASN2_092ENDI_4" localSheetId="5">SCDBPTASN2!$F$534</definedName>
    <definedName name="SCDBPTASN2_092ENDI_5" localSheetId="5">SCDBPTASN2!$G$534</definedName>
    <definedName name="SCDBPTASN2_092ENDI_6" localSheetId="5">SCDBPTASN2!$H$534</definedName>
    <definedName name="SCDBPTASN2_092ENDI_7" localSheetId="5">SCDBPTASN2!$I$534</definedName>
    <definedName name="SCDBPTASN2_092ENDI_8" localSheetId="5">SCDBPTASN2!$J$534</definedName>
    <definedName name="SCDBPTASN2_092ENDI_9" localSheetId="5">SCDBPTASN2!$K$534</definedName>
    <definedName name="SCDBPTASN2_0930000_Range" localSheetId="5">SCDBPTASN2!$C$536:$AA$538</definedName>
    <definedName name="SCDBPTASN2_0930001_1" localSheetId="5">SCDBPTASN2!$C$537</definedName>
    <definedName name="SCDBPTASN2_0930001_10" localSheetId="5">SCDBPTASN2!$L$537</definedName>
    <definedName name="SCDBPTASN2_0930001_11" localSheetId="5">SCDBPTASN2!$M$537</definedName>
    <definedName name="SCDBPTASN2_0930001_12" localSheetId="5">SCDBPTASN2!$N$537</definedName>
    <definedName name="SCDBPTASN2_0930001_13" localSheetId="5">SCDBPTASN2!$O$537</definedName>
    <definedName name="SCDBPTASN2_0930001_14" localSheetId="5">SCDBPTASN2!$P$537</definedName>
    <definedName name="SCDBPTASN2_0930001_15" localSheetId="5">SCDBPTASN2!$Q$537</definedName>
    <definedName name="SCDBPTASN2_0930001_16" localSheetId="5">SCDBPTASN2!$R$537</definedName>
    <definedName name="SCDBPTASN2_0930001_17" localSheetId="5">SCDBPTASN2!$S$537</definedName>
    <definedName name="SCDBPTASN2_0930001_18" localSheetId="5">SCDBPTASN2!$T$537</definedName>
    <definedName name="SCDBPTASN2_0930001_19" localSheetId="5">SCDBPTASN2!$U$537</definedName>
    <definedName name="SCDBPTASN2_0930001_2" localSheetId="5">SCDBPTASN2!$D$537</definedName>
    <definedName name="SCDBPTASN2_0930001_20" localSheetId="5">SCDBPTASN2!$V$537</definedName>
    <definedName name="SCDBPTASN2_0930001_21" localSheetId="5">SCDBPTASN2!$W$537</definedName>
    <definedName name="SCDBPTASN2_0930001_22" localSheetId="5">SCDBPTASN2!$X$537</definedName>
    <definedName name="SCDBPTASN2_0930001_23" localSheetId="5">SCDBPTASN2!$Y$537</definedName>
    <definedName name="SCDBPTASN2_0930001_24" localSheetId="5">SCDBPTASN2!$Z$537</definedName>
    <definedName name="SCDBPTASN2_0930001_25" localSheetId="5">SCDBPTASN2!$AA$537</definedName>
    <definedName name="SCDBPTASN2_0930001_3" localSheetId="5">SCDBPTASN2!$E$537</definedName>
    <definedName name="SCDBPTASN2_0930001_4" localSheetId="5">SCDBPTASN2!$F$537</definedName>
    <definedName name="SCDBPTASN2_0930001_5" localSheetId="5">SCDBPTASN2!$G$537</definedName>
    <definedName name="SCDBPTASN2_0930001_6" localSheetId="5">SCDBPTASN2!$H$537</definedName>
    <definedName name="SCDBPTASN2_0930001_7" localSheetId="5">SCDBPTASN2!$I$537</definedName>
    <definedName name="SCDBPTASN2_0930001_8" localSheetId="5">SCDBPTASN2!$J$537</definedName>
    <definedName name="SCDBPTASN2_0930001_9" localSheetId="5">SCDBPTASN2!$K$537</definedName>
    <definedName name="SCDBPTASN2_0939999_13" localSheetId="5">SCDBPTASN2!$O$539</definedName>
    <definedName name="SCDBPTASN2_0939999_14" localSheetId="5">SCDBPTASN2!$P$539</definedName>
    <definedName name="SCDBPTASN2_0939999_15" localSheetId="5">SCDBPTASN2!$Q$539</definedName>
    <definedName name="SCDBPTASN2_0939999_16" localSheetId="5">SCDBPTASN2!$R$539</definedName>
    <definedName name="SCDBPTASN2_0939999_17" localSheetId="5">SCDBPTASN2!$S$539</definedName>
    <definedName name="SCDBPTASN2_0939999_19" localSheetId="5">SCDBPTASN2!$U$539</definedName>
    <definedName name="SCDBPTASN2_0939999_20" localSheetId="5">SCDBPTASN2!$V$539</definedName>
    <definedName name="SCDBPTASN2_0939999_21" localSheetId="5">SCDBPTASN2!$W$539</definedName>
    <definedName name="SCDBPTASN2_0939999_22" localSheetId="5">SCDBPTASN2!$X$539</definedName>
    <definedName name="SCDBPTASN2_0939999_23" localSheetId="5">SCDBPTASN2!$Y$539</definedName>
    <definedName name="SCDBPTASN2_0939999_24" localSheetId="5">SCDBPTASN2!$Z$539</definedName>
    <definedName name="SCDBPTASN2_093BEGN_1" localSheetId="5">SCDBPTASN2!$C$536</definedName>
    <definedName name="SCDBPTASN2_093BEGN_10" localSheetId="5">SCDBPTASN2!$L$536</definedName>
    <definedName name="SCDBPTASN2_093BEGN_11" localSheetId="5">SCDBPTASN2!$M$536</definedName>
    <definedName name="SCDBPTASN2_093BEGN_12" localSheetId="5">SCDBPTASN2!$N$536</definedName>
    <definedName name="SCDBPTASN2_093BEGN_13" localSheetId="5">SCDBPTASN2!$O$536</definedName>
    <definedName name="SCDBPTASN2_093BEGN_14" localSheetId="5">SCDBPTASN2!$P$536</definedName>
    <definedName name="SCDBPTASN2_093BEGN_15" localSheetId="5">SCDBPTASN2!$Q$536</definedName>
    <definedName name="SCDBPTASN2_093BEGN_16" localSheetId="5">SCDBPTASN2!$R$536</definedName>
    <definedName name="SCDBPTASN2_093BEGN_17" localSheetId="5">SCDBPTASN2!$S$536</definedName>
    <definedName name="SCDBPTASN2_093BEGN_18" localSheetId="5">SCDBPTASN2!$T$536</definedName>
    <definedName name="SCDBPTASN2_093BEGN_19" localSheetId="5">SCDBPTASN2!$U$536</definedName>
    <definedName name="SCDBPTASN2_093BEGN_2" localSheetId="5">SCDBPTASN2!$D$536</definedName>
    <definedName name="SCDBPTASN2_093BEGN_20" localSheetId="5">SCDBPTASN2!$V$536</definedName>
    <definedName name="SCDBPTASN2_093BEGN_21" localSheetId="5">SCDBPTASN2!$W$536</definedName>
    <definedName name="SCDBPTASN2_093BEGN_22" localSheetId="5">SCDBPTASN2!$X$536</definedName>
    <definedName name="SCDBPTASN2_093BEGN_23" localSheetId="5">SCDBPTASN2!$Y$536</definedName>
    <definedName name="SCDBPTASN2_093BEGN_24" localSheetId="5">SCDBPTASN2!$Z$536</definedName>
    <definedName name="SCDBPTASN2_093BEGN_25" localSheetId="5">SCDBPTASN2!$AA$536</definedName>
    <definedName name="SCDBPTASN2_093BEGN_3" localSheetId="5">SCDBPTASN2!$E$536</definedName>
    <definedName name="SCDBPTASN2_093BEGN_4" localSheetId="5">SCDBPTASN2!$F$536</definedName>
    <definedName name="SCDBPTASN2_093BEGN_5" localSheetId="5">SCDBPTASN2!$G$536</definedName>
    <definedName name="SCDBPTASN2_093BEGN_6" localSheetId="5">SCDBPTASN2!$H$536</definedName>
    <definedName name="SCDBPTASN2_093BEGN_7" localSheetId="5">SCDBPTASN2!$I$536</definedName>
    <definedName name="SCDBPTASN2_093BEGN_8" localSheetId="5">SCDBPTASN2!$J$536</definedName>
    <definedName name="SCDBPTASN2_093BEGN_9" localSheetId="5">SCDBPTASN2!$K$536</definedName>
    <definedName name="SCDBPTASN2_093ENDI_10" localSheetId="5">SCDBPTASN2!$L$538</definedName>
    <definedName name="SCDBPTASN2_093ENDI_11" localSheetId="5">SCDBPTASN2!$M$538</definedName>
    <definedName name="SCDBPTASN2_093ENDI_12" localSheetId="5">SCDBPTASN2!$N$538</definedName>
    <definedName name="SCDBPTASN2_093ENDI_13" localSheetId="5">SCDBPTASN2!$O$538</definedName>
    <definedName name="SCDBPTASN2_093ENDI_14" localSheetId="5">SCDBPTASN2!$P$538</definedName>
    <definedName name="SCDBPTASN2_093ENDI_15" localSheetId="5">SCDBPTASN2!$Q$538</definedName>
    <definedName name="SCDBPTASN2_093ENDI_16" localSheetId="5">SCDBPTASN2!$R$538</definedName>
    <definedName name="SCDBPTASN2_093ENDI_17" localSheetId="5">SCDBPTASN2!$S$538</definedName>
    <definedName name="SCDBPTASN2_093ENDI_18" localSheetId="5">SCDBPTASN2!$T$538</definedName>
    <definedName name="SCDBPTASN2_093ENDI_19" localSheetId="5">SCDBPTASN2!$U$538</definedName>
    <definedName name="SCDBPTASN2_093ENDI_2" localSheetId="5">SCDBPTASN2!$D$538</definedName>
    <definedName name="SCDBPTASN2_093ENDI_20" localSheetId="5">SCDBPTASN2!$V$538</definedName>
    <definedName name="SCDBPTASN2_093ENDI_21" localSheetId="5">SCDBPTASN2!$W$538</definedName>
    <definedName name="SCDBPTASN2_093ENDI_22" localSheetId="5">SCDBPTASN2!$X$538</definedName>
    <definedName name="SCDBPTASN2_093ENDI_23" localSheetId="5">SCDBPTASN2!$Y$538</definedName>
    <definedName name="SCDBPTASN2_093ENDI_24" localSheetId="5">SCDBPTASN2!$Z$538</definedName>
    <definedName name="SCDBPTASN2_093ENDI_25" localSheetId="5">SCDBPTASN2!$AA$538</definedName>
    <definedName name="SCDBPTASN2_093ENDI_3" localSheetId="5">SCDBPTASN2!$E$538</definedName>
    <definedName name="SCDBPTASN2_093ENDI_4" localSheetId="5">SCDBPTASN2!$F$538</definedName>
    <definedName name="SCDBPTASN2_093ENDI_5" localSheetId="5">SCDBPTASN2!$G$538</definedName>
    <definedName name="SCDBPTASN2_093ENDI_6" localSheetId="5">SCDBPTASN2!$H$538</definedName>
    <definedName name="SCDBPTASN2_093ENDI_7" localSheetId="5">SCDBPTASN2!$I$538</definedName>
    <definedName name="SCDBPTASN2_093ENDI_8" localSheetId="5">SCDBPTASN2!$J$538</definedName>
    <definedName name="SCDBPTASN2_093ENDI_9" localSheetId="5">SCDBPTASN2!$K$538</definedName>
    <definedName name="SCDBPTASN2_0940000_Range" localSheetId="5">SCDBPTASN2!$C$540:$AA$545</definedName>
    <definedName name="SCDBPTASN2_0940001_1" localSheetId="5">SCDBPTASN2!$C$541</definedName>
    <definedName name="SCDBPTASN2_0940001_10" localSheetId="5">SCDBPTASN2!$L$541</definedName>
    <definedName name="SCDBPTASN2_0940001_11" localSheetId="5">SCDBPTASN2!$M$541</definedName>
    <definedName name="SCDBPTASN2_0940001_12" localSheetId="5">SCDBPTASN2!$N$541</definedName>
    <definedName name="SCDBPTASN2_0940001_13" localSheetId="5">SCDBPTASN2!$O$541</definedName>
    <definedName name="SCDBPTASN2_0940001_14" localSheetId="5">SCDBPTASN2!$P$541</definedName>
    <definedName name="SCDBPTASN2_0940001_15" localSheetId="5">SCDBPTASN2!$Q$541</definedName>
    <definedName name="SCDBPTASN2_0940001_16" localSheetId="5">SCDBPTASN2!$R$541</definedName>
    <definedName name="SCDBPTASN2_0940001_17" localSheetId="5">SCDBPTASN2!$S$541</definedName>
    <definedName name="SCDBPTASN2_0940001_18" localSheetId="5">SCDBPTASN2!$T$541</definedName>
    <definedName name="SCDBPTASN2_0940001_19" localSheetId="5">SCDBPTASN2!$U$541</definedName>
    <definedName name="SCDBPTASN2_0940001_2" localSheetId="5">SCDBPTASN2!$D$541</definedName>
    <definedName name="SCDBPTASN2_0940001_20" localSheetId="5">SCDBPTASN2!$V$541</definedName>
    <definedName name="SCDBPTASN2_0940001_21" localSheetId="5">SCDBPTASN2!$W$541</definedName>
    <definedName name="SCDBPTASN2_0940001_22" localSheetId="5">SCDBPTASN2!$X$541</definedName>
    <definedName name="SCDBPTASN2_0940001_23" localSheetId="5">SCDBPTASN2!$Y$541</definedName>
    <definedName name="SCDBPTASN2_0940001_24" localSheetId="5">SCDBPTASN2!$Z$541</definedName>
    <definedName name="SCDBPTASN2_0940001_25" localSheetId="5">SCDBPTASN2!$AA$541</definedName>
    <definedName name="SCDBPTASN2_0940001_3" localSheetId="5">SCDBPTASN2!$E$541</definedName>
    <definedName name="SCDBPTASN2_0940001_4" localSheetId="5">SCDBPTASN2!$F$541</definedName>
    <definedName name="SCDBPTASN2_0940001_5" localSheetId="5">SCDBPTASN2!$G$541</definedName>
    <definedName name="SCDBPTASN2_0940001_6" localSheetId="5">SCDBPTASN2!$H$541</definedName>
    <definedName name="SCDBPTASN2_0940001_7" localSheetId="5">SCDBPTASN2!$I$541</definedName>
    <definedName name="SCDBPTASN2_0940001_8" localSheetId="5">SCDBPTASN2!$J$541</definedName>
    <definedName name="SCDBPTASN2_0940001_9" localSheetId="5">SCDBPTASN2!$K$541</definedName>
    <definedName name="SCDBPTASN2_0949999_13" localSheetId="5">SCDBPTASN2!$O$546</definedName>
    <definedName name="SCDBPTASN2_0949999_14" localSheetId="5">SCDBPTASN2!$P$546</definedName>
    <definedName name="SCDBPTASN2_0949999_15" localSheetId="5">SCDBPTASN2!$Q$546</definedName>
    <definedName name="SCDBPTASN2_0949999_16" localSheetId="5">SCDBPTASN2!$R$546</definedName>
    <definedName name="SCDBPTASN2_0949999_17" localSheetId="5">SCDBPTASN2!$S$546</definedName>
    <definedName name="SCDBPTASN2_0949999_19" localSheetId="5">SCDBPTASN2!$U$546</definedName>
    <definedName name="SCDBPTASN2_0949999_20" localSheetId="5">SCDBPTASN2!$V$546</definedName>
    <definedName name="SCDBPTASN2_0949999_21" localSheetId="5">SCDBPTASN2!$W$546</definedName>
    <definedName name="SCDBPTASN2_0949999_22" localSheetId="5">SCDBPTASN2!$X$546</definedName>
    <definedName name="SCDBPTASN2_0949999_23" localSheetId="5">SCDBPTASN2!$Y$546</definedName>
    <definedName name="SCDBPTASN2_0949999_24" localSheetId="5">SCDBPTASN2!$Z$546</definedName>
    <definedName name="SCDBPTASN2_094BEGN_1" localSheetId="5">SCDBPTASN2!$C$540</definedName>
    <definedName name="SCDBPTASN2_094BEGN_10" localSheetId="5">SCDBPTASN2!$L$540</definedName>
    <definedName name="SCDBPTASN2_094BEGN_11" localSheetId="5">SCDBPTASN2!$M$540</definedName>
    <definedName name="SCDBPTASN2_094BEGN_12" localSheetId="5">SCDBPTASN2!$N$540</definedName>
    <definedName name="SCDBPTASN2_094BEGN_13" localSheetId="5">SCDBPTASN2!$O$540</definedName>
    <definedName name="SCDBPTASN2_094BEGN_14" localSheetId="5">SCDBPTASN2!$P$540</definedName>
    <definedName name="SCDBPTASN2_094BEGN_15" localSheetId="5">SCDBPTASN2!$Q$540</definedName>
    <definedName name="SCDBPTASN2_094BEGN_16" localSheetId="5">SCDBPTASN2!$R$540</definedName>
    <definedName name="SCDBPTASN2_094BEGN_17" localSheetId="5">SCDBPTASN2!$S$540</definedName>
    <definedName name="SCDBPTASN2_094BEGN_18" localSheetId="5">SCDBPTASN2!$T$540</definedName>
    <definedName name="SCDBPTASN2_094BEGN_19" localSheetId="5">SCDBPTASN2!$U$540</definedName>
    <definedName name="SCDBPTASN2_094BEGN_2" localSheetId="5">SCDBPTASN2!$D$540</definedName>
    <definedName name="SCDBPTASN2_094BEGN_20" localSheetId="5">SCDBPTASN2!$V$540</definedName>
    <definedName name="SCDBPTASN2_094BEGN_21" localSheetId="5">SCDBPTASN2!$W$540</definedName>
    <definedName name="SCDBPTASN2_094BEGN_22" localSheetId="5">SCDBPTASN2!$X$540</definedName>
    <definedName name="SCDBPTASN2_094BEGN_23" localSheetId="5">SCDBPTASN2!$Y$540</definedName>
    <definedName name="SCDBPTASN2_094BEGN_24" localSheetId="5">SCDBPTASN2!$Z$540</definedName>
    <definedName name="SCDBPTASN2_094BEGN_25" localSheetId="5">SCDBPTASN2!$AA$540</definedName>
    <definedName name="SCDBPTASN2_094BEGN_3" localSheetId="5">SCDBPTASN2!$E$540</definedName>
    <definedName name="SCDBPTASN2_094BEGN_4" localSheetId="5">SCDBPTASN2!$F$540</definedName>
    <definedName name="SCDBPTASN2_094BEGN_5" localSheetId="5">SCDBPTASN2!$G$540</definedName>
    <definedName name="SCDBPTASN2_094BEGN_6" localSheetId="5">SCDBPTASN2!$H$540</definedName>
    <definedName name="SCDBPTASN2_094BEGN_7" localSheetId="5">SCDBPTASN2!$I$540</definedName>
    <definedName name="SCDBPTASN2_094BEGN_8" localSheetId="5">SCDBPTASN2!$J$540</definedName>
    <definedName name="SCDBPTASN2_094BEGN_9" localSheetId="5">SCDBPTASN2!$K$540</definedName>
    <definedName name="SCDBPTASN2_094ENDI_10" localSheetId="5">SCDBPTASN2!$L$545</definedName>
    <definedName name="SCDBPTASN2_094ENDI_11" localSheetId="5">SCDBPTASN2!$M$545</definedName>
    <definedName name="SCDBPTASN2_094ENDI_12" localSheetId="5">SCDBPTASN2!$N$545</definedName>
    <definedName name="SCDBPTASN2_094ENDI_13" localSheetId="5">SCDBPTASN2!$O$545</definedName>
    <definedName name="SCDBPTASN2_094ENDI_14" localSheetId="5">SCDBPTASN2!$P$545</definedName>
    <definedName name="SCDBPTASN2_094ENDI_15" localSheetId="5">SCDBPTASN2!$Q$545</definedName>
    <definedName name="SCDBPTASN2_094ENDI_16" localSheetId="5">SCDBPTASN2!$R$545</definedName>
    <definedName name="SCDBPTASN2_094ENDI_17" localSheetId="5">SCDBPTASN2!$S$545</definedName>
    <definedName name="SCDBPTASN2_094ENDI_18" localSheetId="5">SCDBPTASN2!$T$545</definedName>
    <definedName name="SCDBPTASN2_094ENDI_19" localSheetId="5">SCDBPTASN2!$U$545</definedName>
    <definedName name="SCDBPTASN2_094ENDI_2" localSheetId="5">SCDBPTASN2!$D$545</definedName>
    <definedName name="SCDBPTASN2_094ENDI_20" localSheetId="5">SCDBPTASN2!$V$545</definedName>
    <definedName name="SCDBPTASN2_094ENDI_21" localSheetId="5">SCDBPTASN2!$W$545</definedName>
    <definedName name="SCDBPTASN2_094ENDI_22" localSheetId="5">SCDBPTASN2!$X$545</definedName>
    <definedName name="SCDBPTASN2_094ENDI_23" localSheetId="5">SCDBPTASN2!$Y$545</definedName>
    <definedName name="SCDBPTASN2_094ENDI_24" localSheetId="5">SCDBPTASN2!$Z$545</definedName>
    <definedName name="SCDBPTASN2_094ENDI_25" localSheetId="5">SCDBPTASN2!$AA$545</definedName>
    <definedName name="SCDBPTASN2_094ENDI_3" localSheetId="5">SCDBPTASN2!$E$545</definedName>
    <definedName name="SCDBPTASN2_094ENDI_4" localSheetId="5">SCDBPTASN2!$F$545</definedName>
    <definedName name="SCDBPTASN2_094ENDI_5" localSheetId="5">SCDBPTASN2!$G$545</definedName>
    <definedName name="SCDBPTASN2_094ENDI_6" localSheetId="5">SCDBPTASN2!$H$545</definedName>
    <definedName name="SCDBPTASN2_094ENDI_7" localSheetId="5">SCDBPTASN2!$I$545</definedName>
    <definedName name="SCDBPTASN2_094ENDI_8" localSheetId="5">SCDBPTASN2!$J$545</definedName>
    <definedName name="SCDBPTASN2_094ENDI_9" localSheetId="5">SCDBPTASN2!$K$545</definedName>
    <definedName name="SCDBPTASN2_0950000_Range" localSheetId="5">SCDBPTASN2!$C$547:$AA$549</definedName>
    <definedName name="SCDBPTASN2_0959999_13" localSheetId="5">SCDBPTASN2!$O$550</definedName>
    <definedName name="SCDBPTASN2_0959999_14" localSheetId="5">SCDBPTASN2!$P$550</definedName>
    <definedName name="SCDBPTASN2_0959999_15" localSheetId="5">SCDBPTASN2!$Q$550</definedName>
    <definedName name="SCDBPTASN2_0959999_16" localSheetId="5">SCDBPTASN2!$R$550</definedName>
    <definedName name="SCDBPTASN2_0959999_17" localSheetId="5">SCDBPTASN2!$S$550</definedName>
    <definedName name="SCDBPTASN2_0959999_19" localSheetId="5">SCDBPTASN2!$U$550</definedName>
    <definedName name="SCDBPTASN2_0959999_20" localSheetId="5">SCDBPTASN2!$V$550</definedName>
    <definedName name="SCDBPTASN2_0959999_21" localSheetId="5">SCDBPTASN2!$W$550</definedName>
    <definedName name="SCDBPTASN2_0959999_22" localSheetId="5">SCDBPTASN2!$X$550</definedName>
    <definedName name="SCDBPTASN2_0959999_23" localSheetId="5">SCDBPTASN2!$Y$550</definedName>
    <definedName name="SCDBPTASN2_0959999_24" localSheetId="5">SCDBPTASN2!$Z$550</definedName>
    <definedName name="SCDBPTASN2_095BEGN_1" localSheetId="5">SCDBPTASN2!$C$547</definedName>
    <definedName name="SCDBPTASN2_095BEGN_10" localSheetId="5">SCDBPTASN2!$L$547</definedName>
    <definedName name="SCDBPTASN2_095BEGN_11" localSheetId="5">SCDBPTASN2!$M$547</definedName>
    <definedName name="SCDBPTASN2_095BEGN_12" localSheetId="5">SCDBPTASN2!$N$547</definedName>
    <definedName name="SCDBPTASN2_095BEGN_13" localSheetId="5">SCDBPTASN2!$O$547</definedName>
    <definedName name="SCDBPTASN2_095BEGN_14" localSheetId="5">SCDBPTASN2!$P$547</definedName>
    <definedName name="SCDBPTASN2_095BEGN_15" localSheetId="5">SCDBPTASN2!$Q$547</definedName>
    <definedName name="SCDBPTASN2_095BEGN_16" localSheetId="5">SCDBPTASN2!$R$547</definedName>
    <definedName name="SCDBPTASN2_095BEGN_17" localSheetId="5">SCDBPTASN2!$S$547</definedName>
    <definedName name="SCDBPTASN2_095BEGN_18" localSheetId="5">SCDBPTASN2!$T$547</definedName>
    <definedName name="SCDBPTASN2_095BEGN_19" localSheetId="5">SCDBPTASN2!$U$547</definedName>
    <definedName name="SCDBPTASN2_095BEGN_2" localSheetId="5">SCDBPTASN2!$D$547</definedName>
    <definedName name="SCDBPTASN2_095BEGN_20" localSheetId="5">SCDBPTASN2!$V$547</definedName>
    <definedName name="SCDBPTASN2_095BEGN_21" localSheetId="5">SCDBPTASN2!$W$547</definedName>
    <definedName name="SCDBPTASN2_095BEGN_22" localSheetId="5">SCDBPTASN2!$X$547</definedName>
    <definedName name="SCDBPTASN2_095BEGN_23" localSheetId="5">SCDBPTASN2!$Y$547</definedName>
    <definedName name="SCDBPTASN2_095BEGN_24" localSheetId="5">SCDBPTASN2!$Z$547</definedName>
    <definedName name="SCDBPTASN2_095BEGN_25" localSheetId="5">SCDBPTASN2!$AA$547</definedName>
    <definedName name="SCDBPTASN2_095BEGN_3" localSheetId="5">SCDBPTASN2!$E$547</definedName>
    <definedName name="SCDBPTASN2_095BEGN_4" localSheetId="5">SCDBPTASN2!$F$547</definedName>
    <definedName name="SCDBPTASN2_095BEGN_5" localSheetId="5">SCDBPTASN2!$G$547</definedName>
    <definedName name="SCDBPTASN2_095BEGN_6" localSheetId="5">SCDBPTASN2!$H$547</definedName>
    <definedName name="SCDBPTASN2_095BEGN_7" localSheetId="5">SCDBPTASN2!$I$547</definedName>
    <definedName name="SCDBPTASN2_095BEGN_8" localSheetId="5">SCDBPTASN2!$J$547</definedName>
    <definedName name="SCDBPTASN2_095BEGN_9" localSheetId="5">SCDBPTASN2!$K$547</definedName>
    <definedName name="SCDBPTASN2_095ENDI_10" localSheetId="5">SCDBPTASN2!$L$549</definedName>
    <definedName name="SCDBPTASN2_095ENDI_11" localSheetId="5">SCDBPTASN2!$M$549</definedName>
    <definedName name="SCDBPTASN2_095ENDI_12" localSheetId="5">SCDBPTASN2!$N$549</definedName>
    <definedName name="SCDBPTASN2_095ENDI_13" localSheetId="5">SCDBPTASN2!$O$549</definedName>
    <definedName name="SCDBPTASN2_095ENDI_14" localSheetId="5">SCDBPTASN2!$P$549</definedName>
    <definedName name="SCDBPTASN2_095ENDI_15" localSheetId="5">SCDBPTASN2!$Q$549</definedName>
    <definedName name="SCDBPTASN2_095ENDI_16" localSheetId="5">SCDBPTASN2!$R$549</definedName>
    <definedName name="SCDBPTASN2_095ENDI_17" localSheetId="5">SCDBPTASN2!$S$549</definedName>
    <definedName name="SCDBPTASN2_095ENDI_18" localSheetId="5">SCDBPTASN2!$T$549</definedName>
    <definedName name="SCDBPTASN2_095ENDI_19" localSheetId="5">SCDBPTASN2!$U$549</definedName>
    <definedName name="SCDBPTASN2_095ENDI_2" localSheetId="5">SCDBPTASN2!$D$549</definedName>
    <definedName name="SCDBPTASN2_095ENDI_20" localSheetId="5">SCDBPTASN2!$V$549</definedName>
    <definedName name="SCDBPTASN2_095ENDI_21" localSheetId="5">SCDBPTASN2!$W$549</definedName>
    <definedName name="SCDBPTASN2_095ENDI_22" localSheetId="5">SCDBPTASN2!$X$549</definedName>
    <definedName name="SCDBPTASN2_095ENDI_23" localSheetId="5">SCDBPTASN2!$Y$549</definedName>
    <definedName name="SCDBPTASN2_095ENDI_24" localSheetId="5">SCDBPTASN2!$Z$549</definedName>
    <definedName name="SCDBPTASN2_095ENDI_25" localSheetId="5">SCDBPTASN2!$AA$549</definedName>
    <definedName name="SCDBPTASN2_095ENDI_3" localSheetId="5">SCDBPTASN2!$E$549</definedName>
    <definedName name="SCDBPTASN2_095ENDI_4" localSheetId="5">SCDBPTASN2!$F$549</definedName>
    <definedName name="SCDBPTASN2_095ENDI_5" localSheetId="5">SCDBPTASN2!$G$549</definedName>
    <definedName name="SCDBPTASN2_095ENDI_6" localSheetId="5">SCDBPTASN2!$H$549</definedName>
    <definedName name="SCDBPTASN2_095ENDI_7" localSheetId="5">SCDBPTASN2!$I$549</definedName>
    <definedName name="SCDBPTASN2_095ENDI_8" localSheetId="5">SCDBPTASN2!$J$549</definedName>
    <definedName name="SCDBPTASN2_095ENDI_9" localSheetId="5">SCDBPTASN2!$K$549</definedName>
    <definedName name="SCDBPTASN2_0969999_13" localSheetId="5">SCDBPTASN2!$O$551</definedName>
    <definedName name="SCDBPTASN2_0969999_14" localSheetId="5">SCDBPTASN2!$P$551</definedName>
    <definedName name="SCDBPTASN2_0969999_15" localSheetId="5">SCDBPTASN2!$Q$551</definedName>
    <definedName name="SCDBPTASN2_0969999_16" localSheetId="5">SCDBPTASN2!$R$551</definedName>
    <definedName name="SCDBPTASN2_0969999_17" localSheetId="5">SCDBPTASN2!$S$551</definedName>
    <definedName name="SCDBPTASN2_0969999_19" localSheetId="5">SCDBPTASN2!$U$551</definedName>
    <definedName name="SCDBPTASN2_0969999_20" localSheetId="5">SCDBPTASN2!$V$551</definedName>
    <definedName name="SCDBPTASN2_0969999_21" localSheetId="5">SCDBPTASN2!$W$551</definedName>
    <definedName name="SCDBPTASN2_0969999_22" localSheetId="5">SCDBPTASN2!$X$551</definedName>
    <definedName name="SCDBPTASN2_0969999_23" localSheetId="5">SCDBPTASN2!$Y$551</definedName>
    <definedName name="SCDBPTASN2_0969999_24" localSheetId="5">SCDBPTASN2!$Z$551</definedName>
    <definedName name="SCDBPTASN2_0970000_Range" localSheetId="5">SCDBPTASN2!$C$552:$AA$554</definedName>
    <definedName name="SCDBPTASN2_0979999_13" localSheetId="5">SCDBPTASN2!$O$555</definedName>
    <definedName name="SCDBPTASN2_0979999_14" localSheetId="5">SCDBPTASN2!$P$555</definedName>
    <definedName name="SCDBPTASN2_0979999_15" localSheetId="5">SCDBPTASN2!$Q$555</definedName>
    <definedName name="SCDBPTASN2_0979999_16" localSheetId="5">SCDBPTASN2!$R$555</definedName>
    <definedName name="SCDBPTASN2_0979999_17" localSheetId="5">SCDBPTASN2!$S$555</definedName>
    <definedName name="SCDBPTASN2_0979999_19" localSheetId="5">SCDBPTASN2!$U$555</definedName>
    <definedName name="SCDBPTASN2_0979999_20" localSheetId="5">SCDBPTASN2!$V$555</definedName>
    <definedName name="SCDBPTASN2_0979999_21" localSheetId="5">SCDBPTASN2!$W$555</definedName>
    <definedName name="SCDBPTASN2_0979999_22" localSheetId="5">SCDBPTASN2!$X$555</definedName>
    <definedName name="SCDBPTASN2_0979999_23" localSheetId="5">SCDBPTASN2!$Y$555</definedName>
    <definedName name="SCDBPTASN2_0979999_24" localSheetId="5">SCDBPTASN2!$Z$555</definedName>
    <definedName name="SCDBPTASN2_097BEGN_1" localSheetId="5">SCDBPTASN2!$C$552</definedName>
    <definedName name="SCDBPTASN2_097BEGN_10" localSheetId="5">SCDBPTASN2!$L$552</definedName>
    <definedName name="SCDBPTASN2_097BEGN_11" localSheetId="5">SCDBPTASN2!$M$552</definedName>
    <definedName name="SCDBPTASN2_097BEGN_12" localSheetId="5">SCDBPTASN2!$N$552</definedName>
    <definedName name="SCDBPTASN2_097BEGN_13" localSheetId="5">SCDBPTASN2!$O$552</definedName>
    <definedName name="SCDBPTASN2_097BEGN_14" localSheetId="5">SCDBPTASN2!$P$552</definedName>
    <definedName name="SCDBPTASN2_097BEGN_15" localSheetId="5">SCDBPTASN2!$Q$552</definedName>
    <definedName name="SCDBPTASN2_097BEGN_16" localSheetId="5">SCDBPTASN2!$R$552</definedName>
    <definedName name="SCDBPTASN2_097BEGN_17" localSheetId="5">SCDBPTASN2!$S$552</definedName>
    <definedName name="SCDBPTASN2_097BEGN_18" localSheetId="5">SCDBPTASN2!$T$552</definedName>
    <definedName name="SCDBPTASN2_097BEGN_19" localSheetId="5">SCDBPTASN2!$U$552</definedName>
    <definedName name="SCDBPTASN2_097BEGN_2" localSheetId="5">SCDBPTASN2!$D$552</definedName>
    <definedName name="SCDBPTASN2_097BEGN_20" localSheetId="5">SCDBPTASN2!$V$552</definedName>
    <definedName name="SCDBPTASN2_097BEGN_21" localSheetId="5">SCDBPTASN2!$W$552</definedName>
    <definedName name="SCDBPTASN2_097BEGN_22" localSheetId="5">SCDBPTASN2!$X$552</definedName>
    <definedName name="SCDBPTASN2_097BEGN_23" localSheetId="5">SCDBPTASN2!$Y$552</definedName>
    <definedName name="SCDBPTASN2_097BEGN_24" localSheetId="5">SCDBPTASN2!$Z$552</definedName>
    <definedName name="SCDBPTASN2_097BEGN_25" localSheetId="5">SCDBPTASN2!$AA$552</definedName>
    <definedName name="SCDBPTASN2_097BEGN_3" localSheetId="5">SCDBPTASN2!$E$552</definedName>
    <definedName name="SCDBPTASN2_097BEGN_4" localSheetId="5">SCDBPTASN2!$F$552</definedName>
    <definedName name="SCDBPTASN2_097BEGN_5" localSheetId="5">SCDBPTASN2!$G$552</definedName>
    <definedName name="SCDBPTASN2_097BEGN_6" localSheetId="5">SCDBPTASN2!$H$552</definedName>
    <definedName name="SCDBPTASN2_097BEGN_7" localSheetId="5">SCDBPTASN2!$I$552</definedName>
    <definedName name="SCDBPTASN2_097BEGN_8" localSheetId="5">SCDBPTASN2!$J$552</definedName>
    <definedName name="SCDBPTASN2_097BEGN_9" localSheetId="5">SCDBPTASN2!$K$552</definedName>
    <definedName name="SCDBPTASN2_097ENDI_10" localSheetId="5">SCDBPTASN2!$L$554</definedName>
    <definedName name="SCDBPTASN2_097ENDI_11" localSheetId="5">SCDBPTASN2!$M$554</definedName>
    <definedName name="SCDBPTASN2_097ENDI_12" localSheetId="5">SCDBPTASN2!$N$554</definedName>
    <definedName name="SCDBPTASN2_097ENDI_13" localSheetId="5">SCDBPTASN2!$O$554</definedName>
    <definedName name="SCDBPTASN2_097ENDI_14" localSheetId="5">SCDBPTASN2!$P$554</definedName>
    <definedName name="SCDBPTASN2_097ENDI_15" localSheetId="5">SCDBPTASN2!$Q$554</definedName>
    <definedName name="SCDBPTASN2_097ENDI_16" localSheetId="5">SCDBPTASN2!$R$554</definedName>
    <definedName name="SCDBPTASN2_097ENDI_17" localSheetId="5">SCDBPTASN2!$S$554</definedName>
    <definedName name="SCDBPTASN2_097ENDI_18" localSheetId="5">SCDBPTASN2!$T$554</definedName>
    <definedName name="SCDBPTASN2_097ENDI_19" localSheetId="5">SCDBPTASN2!$U$554</definedName>
    <definedName name="SCDBPTASN2_097ENDI_2" localSheetId="5">SCDBPTASN2!$D$554</definedName>
    <definedName name="SCDBPTASN2_097ENDI_20" localSheetId="5">SCDBPTASN2!$V$554</definedName>
    <definedName name="SCDBPTASN2_097ENDI_21" localSheetId="5">SCDBPTASN2!$W$554</definedName>
    <definedName name="SCDBPTASN2_097ENDI_22" localSheetId="5">SCDBPTASN2!$X$554</definedName>
    <definedName name="SCDBPTASN2_097ENDI_23" localSheetId="5">SCDBPTASN2!$Y$554</definedName>
    <definedName name="SCDBPTASN2_097ENDI_24" localSheetId="5">SCDBPTASN2!$Z$554</definedName>
    <definedName name="SCDBPTASN2_097ENDI_25" localSheetId="5">SCDBPTASN2!$AA$554</definedName>
    <definedName name="SCDBPTASN2_097ENDI_3" localSheetId="5">SCDBPTASN2!$E$554</definedName>
    <definedName name="SCDBPTASN2_097ENDI_4" localSheetId="5">SCDBPTASN2!$F$554</definedName>
    <definedName name="SCDBPTASN2_097ENDI_5" localSheetId="5">SCDBPTASN2!$G$554</definedName>
    <definedName name="SCDBPTASN2_097ENDI_6" localSheetId="5">SCDBPTASN2!$H$554</definedName>
    <definedName name="SCDBPTASN2_097ENDI_7" localSheetId="5">SCDBPTASN2!$I$554</definedName>
    <definedName name="SCDBPTASN2_097ENDI_8" localSheetId="5">SCDBPTASN2!$J$554</definedName>
    <definedName name="SCDBPTASN2_097ENDI_9" localSheetId="5">SCDBPTASN2!$K$554</definedName>
    <definedName name="SCDBPTASN2_0980000_Range" localSheetId="5">SCDBPTASN2!$C$556:$AA$570</definedName>
    <definedName name="SCDBPTASN2_0980001_1" localSheetId="5">SCDBPTASN2!$C$557</definedName>
    <definedName name="SCDBPTASN2_0980001_10" localSheetId="5">SCDBPTASN2!$L$557</definedName>
    <definedName name="SCDBPTASN2_0980001_11" localSheetId="5">SCDBPTASN2!$M$557</definedName>
    <definedName name="SCDBPTASN2_0980001_12" localSheetId="5">SCDBPTASN2!$N$557</definedName>
    <definedName name="SCDBPTASN2_0980001_13" localSheetId="5">SCDBPTASN2!$O$557</definedName>
    <definedName name="SCDBPTASN2_0980001_14" localSheetId="5">SCDBPTASN2!$P$557</definedName>
    <definedName name="SCDBPTASN2_0980001_15" localSheetId="5">SCDBPTASN2!$Q$557</definedName>
    <definedName name="SCDBPTASN2_0980001_16" localSheetId="5">SCDBPTASN2!$R$557</definedName>
    <definedName name="SCDBPTASN2_0980001_17" localSheetId="5">SCDBPTASN2!$S$557</definedName>
    <definedName name="SCDBPTASN2_0980001_18" localSheetId="5">SCDBPTASN2!$T$557</definedName>
    <definedName name="SCDBPTASN2_0980001_19" localSheetId="5">SCDBPTASN2!$U$557</definedName>
    <definedName name="SCDBPTASN2_0980001_2" localSheetId="5">SCDBPTASN2!$D$557</definedName>
    <definedName name="SCDBPTASN2_0980001_20" localSheetId="5">SCDBPTASN2!$V$557</definedName>
    <definedName name="SCDBPTASN2_0980001_21" localSheetId="5">SCDBPTASN2!$W$557</definedName>
    <definedName name="SCDBPTASN2_0980001_22" localSheetId="5">SCDBPTASN2!$X$557</definedName>
    <definedName name="SCDBPTASN2_0980001_23" localSheetId="5">SCDBPTASN2!$Y$557</definedName>
    <definedName name="SCDBPTASN2_0980001_24" localSheetId="5">SCDBPTASN2!$Z$557</definedName>
    <definedName name="SCDBPTASN2_0980001_25" localSheetId="5">SCDBPTASN2!$AA$557</definedName>
    <definedName name="SCDBPTASN2_0980001_3" localSheetId="5">SCDBPTASN2!$E$557</definedName>
    <definedName name="SCDBPTASN2_0980001_4" localSheetId="5">SCDBPTASN2!$F$557</definedName>
    <definedName name="SCDBPTASN2_0980001_5" localSheetId="5">SCDBPTASN2!$G$557</definedName>
    <definedName name="SCDBPTASN2_0980001_6" localSheetId="5">SCDBPTASN2!$H$557</definedName>
    <definedName name="SCDBPTASN2_0980001_7" localSheetId="5">SCDBPTASN2!$I$557</definedName>
    <definedName name="SCDBPTASN2_0980001_8" localSheetId="5">SCDBPTASN2!$J$557</definedName>
    <definedName name="SCDBPTASN2_0980001_9" localSheetId="5">SCDBPTASN2!$K$557</definedName>
    <definedName name="SCDBPTASN2_0989999_13" localSheetId="5">SCDBPTASN2!$O$571</definedName>
    <definedName name="SCDBPTASN2_0989999_14" localSheetId="5">SCDBPTASN2!$P$571</definedName>
    <definedName name="SCDBPTASN2_0989999_15" localSheetId="5">SCDBPTASN2!$Q$571</definedName>
    <definedName name="SCDBPTASN2_0989999_16" localSheetId="5">SCDBPTASN2!$R$571</definedName>
    <definedName name="SCDBPTASN2_0989999_17" localSheetId="5">SCDBPTASN2!$S$571</definedName>
    <definedName name="SCDBPTASN2_0989999_19" localSheetId="5">SCDBPTASN2!$U$571</definedName>
    <definedName name="SCDBPTASN2_0989999_20" localSheetId="5">SCDBPTASN2!$V$571</definedName>
    <definedName name="SCDBPTASN2_0989999_21" localSheetId="5">SCDBPTASN2!$W$571</definedName>
    <definedName name="SCDBPTASN2_0989999_22" localSheetId="5">SCDBPTASN2!$X$571</definedName>
    <definedName name="SCDBPTASN2_0989999_23" localSheetId="5">SCDBPTASN2!$Y$571</definedName>
    <definedName name="SCDBPTASN2_0989999_24" localSheetId="5">SCDBPTASN2!$Z$571</definedName>
    <definedName name="SCDBPTASN2_098BEGN_1" localSheetId="5">SCDBPTASN2!$C$556</definedName>
    <definedName name="SCDBPTASN2_098BEGN_10" localSheetId="5">SCDBPTASN2!$L$556</definedName>
    <definedName name="SCDBPTASN2_098BEGN_11" localSheetId="5">SCDBPTASN2!$M$556</definedName>
    <definedName name="SCDBPTASN2_098BEGN_12" localSheetId="5">SCDBPTASN2!$N$556</definedName>
    <definedName name="SCDBPTASN2_098BEGN_13" localSheetId="5">SCDBPTASN2!$O$556</definedName>
    <definedName name="SCDBPTASN2_098BEGN_14" localSheetId="5">SCDBPTASN2!$P$556</definedName>
    <definedName name="SCDBPTASN2_098BEGN_15" localSheetId="5">SCDBPTASN2!$Q$556</definedName>
    <definedName name="SCDBPTASN2_098BEGN_16" localSheetId="5">SCDBPTASN2!$R$556</definedName>
    <definedName name="SCDBPTASN2_098BEGN_17" localSheetId="5">SCDBPTASN2!$S$556</definedName>
    <definedName name="SCDBPTASN2_098BEGN_18" localSheetId="5">SCDBPTASN2!$T$556</definedName>
    <definedName name="SCDBPTASN2_098BEGN_19" localSheetId="5">SCDBPTASN2!$U$556</definedName>
    <definedName name="SCDBPTASN2_098BEGN_2" localSheetId="5">SCDBPTASN2!$D$556</definedName>
    <definedName name="SCDBPTASN2_098BEGN_20" localSheetId="5">SCDBPTASN2!$V$556</definedName>
    <definedName name="SCDBPTASN2_098BEGN_21" localSheetId="5">SCDBPTASN2!$W$556</definedName>
    <definedName name="SCDBPTASN2_098BEGN_22" localSheetId="5">SCDBPTASN2!$X$556</definedName>
    <definedName name="SCDBPTASN2_098BEGN_23" localSheetId="5">SCDBPTASN2!$Y$556</definedName>
    <definedName name="SCDBPTASN2_098BEGN_24" localSheetId="5">SCDBPTASN2!$Z$556</definedName>
    <definedName name="SCDBPTASN2_098BEGN_25" localSheetId="5">SCDBPTASN2!$AA$556</definedName>
    <definedName name="SCDBPTASN2_098BEGN_3" localSheetId="5">SCDBPTASN2!$E$556</definedName>
    <definedName name="SCDBPTASN2_098BEGN_4" localSheetId="5">SCDBPTASN2!$F$556</definedName>
    <definedName name="SCDBPTASN2_098BEGN_5" localSheetId="5">SCDBPTASN2!$G$556</definedName>
    <definedName name="SCDBPTASN2_098BEGN_6" localSheetId="5">SCDBPTASN2!$H$556</definedName>
    <definedName name="SCDBPTASN2_098BEGN_7" localSheetId="5">SCDBPTASN2!$I$556</definedName>
    <definedName name="SCDBPTASN2_098BEGN_8" localSheetId="5">SCDBPTASN2!$J$556</definedName>
    <definedName name="SCDBPTASN2_098BEGN_9" localSheetId="5">SCDBPTASN2!$K$556</definedName>
    <definedName name="SCDBPTASN2_098ENDI_10" localSheetId="5">SCDBPTASN2!$L$570</definedName>
    <definedName name="SCDBPTASN2_098ENDI_11" localSheetId="5">SCDBPTASN2!$M$570</definedName>
    <definedName name="SCDBPTASN2_098ENDI_12" localSheetId="5">SCDBPTASN2!$N$570</definedName>
    <definedName name="SCDBPTASN2_098ENDI_13" localSheetId="5">SCDBPTASN2!$O$570</definedName>
    <definedName name="SCDBPTASN2_098ENDI_14" localSheetId="5">SCDBPTASN2!$P$570</definedName>
    <definedName name="SCDBPTASN2_098ENDI_15" localSheetId="5">SCDBPTASN2!$Q$570</definedName>
    <definedName name="SCDBPTASN2_098ENDI_16" localSheetId="5">SCDBPTASN2!$R$570</definedName>
    <definedName name="SCDBPTASN2_098ENDI_17" localSheetId="5">SCDBPTASN2!$S$570</definedName>
    <definedName name="SCDBPTASN2_098ENDI_18" localSheetId="5">SCDBPTASN2!$T$570</definedName>
    <definedName name="SCDBPTASN2_098ENDI_19" localSheetId="5">SCDBPTASN2!$U$570</definedName>
    <definedName name="SCDBPTASN2_098ENDI_2" localSheetId="5">SCDBPTASN2!$D$570</definedName>
    <definedName name="SCDBPTASN2_098ENDI_20" localSheetId="5">SCDBPTASN2!$V$570</definedName>
    <definedName name="SCDBPTASN2_098ENDI_21" localSheetId="5">SCDBPTASN2!$W$570</definedName>
    <definedName name="SCDBPTASN2_098ENDI_22" localSheetId="5">SCDBPTASN2!$X$570</definedName>
    <definedName name="SCDBPTASN2_098ENDI_23" localSheetId="5">SCDBPTASN2!$Y$570</definedName>
    <definedName name="SCDBPTASN2_098ENDI_24" localSheetId="5">SCDBPTASN2!$Z$570</definedName>
    <definedName name="SCDBPTASN2_098ENDI_25" localSheetId="5">SCDBPTASN2!$AA$570</definedName>
    <definedName name="SCDBPTASN2_098ENDI_3" localSheetId="5">SCDBPTASN2!$E$570</definedName>
    <definedName name="SCDBPTASN2_098ENDI_4" localSheetId="5">SCDBPTASN2!$F$570</definedName>
    <definedName name="SCDBPTASN2_098ENDI_5" localSheetId="5">SCDBPTASN2!$G$570</definedName>
    <definedName name="SCDBPTASN2_098ENDI_6" localSheetId="5">SCDBPTASN2!$H$570</definedName>
    <definedName name="SCDBPTASN2_098ENDI_7" localSheetId="5">SCDBPTASN2!$I$570</definedName>
    <definedName name="SCDBPTASN2_098ENDI_8" localSheetId="5">SCDBPTASN2!$J$570</definedName>
    <definedName name="SCDBPTASN2_098ENDI_9" localSheetId="5">SCDBPTASN2!$K$570</definedName>
    <definedName name="SCDBPTASN2_0990000_Range" localSheetId="5">SCDBPTASN2!$C$572:$AA$574</definedName>
    <definedName name="SCDBPTASN2_0999999_13" localSheetId="5">SCDBPTASN2!$O$575</definedName>
    <definedName name="SCDBPTASN2_0999999_14" localSheetId="5">SCDBPTASN2!$P$575</definedName>
    <definedName name="SCDBPTASN2_0999999_15" localSheetId="5">SCDBPTASN2!$Q$575</definedName>
    <definedName name="SCDBPTASN2_0999999_16" localSheetId="5">SCDBPTASN2!$R$575</definedName>
    <definedName name="SCDBPTASN2_0999999_17" localSheetId="5">SCDBPTASN2!$S$575</definedName>
    <definedName name="SCDBPTASN2_0999999_19" localSheetId="5">SCDBPTASN2!$U$575</definedName>
    <definedName name="SCDBPTASN2_0999999_20" localSheetId="5">SCDBPTASN2!$V$575</definedName>
    <definedName name="SCDBPTASN2_0999999_21" localSheetId="5">SCDBPTASN2!$W$575</definedName>
    <definedName name="SCDBPTASN2_0999999_22" localSheetId="5">SCDBPTASN2!$X$575</definedName>
    <definedName name="SCDBPTASN2_0999999_23" localSheetId="5">SCDBPTASN2!$Y$575</definedName>
    <definedName name="SCDBPTASN2_0999999_24" localSheetId="5">SCDBPTASN2!$Z$575</definedName>
    <definedName name="SCDBPTASN2_099BEGN_1" localSheetId="5">SCDBPTASN2!$C$572</definedName>
    <definedName name="SCDBPTASN2_099BEGN_10" localSheetId="5">SCDBPTASN2!$L$572</definedName>
    <definedName name="SCDBPTASN2_099BEGN_11" localSheetId="5">SCDBPTASN2!$M$572</definedName>
    <definedName name="SCDBPTASN2_099BEGN_12" localSheetId="5">SCDBPTASN2!$N$572</definedName>
    <definedName name="SCDBPTASN2_099BEGN_13" localSheetId="5">SCDBPTASN2!$O$572</definedName>
    <definedName name="SCDBPTASN2_099BEGN_14" localSheetId="5">SCDBPTASN2!$P$572</definedName>
    <definedName name="SCDBPTASN2_099BEGN_15" localSheetId="5">SCDBPTASN2!$Q$572</definedName>
    <definedName name="SCDBPTASN2_099BEGN_16" localSheetId="5">SCDBPTASN2!$R$572</definedName>
    <definedName name="SCDBPTASN2_099BEGN_17" localSheetId="5">SCDBPTASN2!$S$572</definedName>
    <definedName name="SCDBPTASN2_099BEGN_18" localSheetId="5">SCDBPTASN2!$T$572</definedName>
    <definedName name="SCDBPTASN2_099BEGN_19" localSheetId="5">SCDBPTASN2!$U$572</definedName>
    <definedName name="SCDBPTASN2_099BEGN_2" localSheetId="5">SCDBPTASN2!$D$572</definedName>
    <definedName name="SCDBPTASN2_099BEGN_20" localSheetId="5">SCDBPTASN2!$V$572</definedName>
    <definedName name="SCDBPTASN2_099BEGN_21" localSheetId="5">SCDBPTASN2!$W$572</definedName>
    <definedName name="SCDBPTASN2_099BEGN_22" localSheetId="5">SCDBPTASN2!$X$572</definedName>
    <definedName name="SCDBPTASN2_099BEGN_23" localSheetId="5">SCDBPTASN2!$Y$572</definedName>
    <definedName name="SCDBPTASN2_099BEGN_24" localSheetId="5">SCDBPTASN2!$Z$572</definedName>
    <definedName name="SCDBPTASN2_099BEGN_25" localSheetId="5">SCDBPTASN2!$AA$572</definedName>
    <definedName name="SCDBPTASN2_099BEGN_3" localSheetId="5">SCDBPTASN2!$E$572</definedName>
    <definedName name="SCDBPTASN2_099BEGN_4" localSheetId="5">SCDBPTASN2!$F$572</definedName>
    <definedName name="SCDBPTASN2_099BEGN_5" localSheetId="5">SCDBPTASN2!$G$572</definedName>
    <definedName name="SCDBPTASN2_099BEGN_6" localSheetId="5">SCDBPTASN2!$H$572</definedName>
    <definedName name="SCDBPTASN2_099BEGN_7" localSheetId="5">SCDBPTASN2!$I$572</definedName>
    <definedName name="SCDBPTASN2_099BEGN_8" localSheetId="5">SCDBPTASN2!$J$572</definedName>
    <definedName name="SCDBPTASN2_099BEGN_9" localSheetId="5">SCDBPTASN2!$K$572</definedName>
    <definedName name="SCDBPTASN2_099ENDI_10" localSheetId="5">SCDBPTASN2!$L$574</definedName>
    <definedName name="SCDBPTASN2_099ENDI_11" localSheetId="5">SCDBPTASN2!$M$574</definedName>
    <definedName name="SCDBPTASN2_099ENDI_12" localSheetId="5">SCDBPTASN2!$N$574</definedName>
    <definedName name="SCDBPTASN2_099ENDI_13" localSheetId="5">SCDBPTASN2!$O$574</definedName>
    <definedName name="SCDBPTASN2_099ENDI_14" localSheetId="5">SCDBPTASN2!$P$574</definedName>
    <definedName name="SCDBPTASN2_099ENDI_15" localSheetId="5">SCDBPTASN2!$Q$574</definedName>
    <definedName name="SCDBPTASN2_099ENDI_16" localSheetId="5">SCDBPTASN2!$R$574</definedName>
    <definedName name="SCDBPTASN2_099ENDI_17" localSheetId="5">SCDBPTASN2!$S$574</definedName>
    <definedName name="SCDBPTASN2_099ENDI_18" localSheetId="5">SCDBPTASN2!$T$574</definedName>
    <definedName name="SCDBPTASN2_099ENDI_19" localSheetId="5">SCDBPTASN2!$U$574</definedName>
    <definedName name="SCDBPTASN2_099ENDI_2" localSheetId="5">SCDBPTASN2!$D$574</definedName>
    <definedName name="SCDBPTASN2_099ENDI_20" localSheetId="5">SCDBPTASN2!$V$574</definedName>
    <definedName name="SCDBPTASN2_099ENDI_21" localSheetId="5">SCDBPTASN2!$W$574</definedName>
    <definedName name="SCDBPTASN2_099ENDI_22" localSheetId="5">SCDBPTASN2!$X$574</definedName>
    <definedName name="SCDBPTASN2_099ENDI_23" localSheetId="5">SCDBPTASN2!$Y$574</definedName>
    <definedName name="SCDBPTASN2_099ENDI_24" localSheetId="5">SCDBPTASN2!$Z$574</definedName>
    <definedName name="SCDBPTASN2_099ENDI_25" localSheetId="5">SCDBPTASN2!$AA$574</definedName>
    <definedName name="SCDBPTASN2_099ENDI_3" localSheetId="5">SCDBPTASN2!$E$574</definedName>
    <definedName name="SCDBPTASN2_099ENDI_4" localSheetId="5">SCDBPTASN2!$F$574</definedName>
    <definedName name="SCDBPTASN2_099ENDI_5" localSheetId="5">SCDBPTASN2!$G$574</definedName>
    <definedName name="SCDBPTASN2_099ENDI_6" localSheetId="5">SCDBPTASN2!$H$574</definedName>
    <definedName name="SCDBPTASN2_099ENDI_7" localSheetId="5">SCDBPTASN2!$I$574</definedName>
    <definedName name="SCDBPTASN2_099ENDI_8" localSheetId="5">SCDBPTASN2!$J$574</definedName>
    <definedName name="SCDBPTASN2_099ENDI_9" localSheetId="5">SCDBPTASN2!$K$574</definedName>
    <definedName name="SCDBPTASN2_1000000_Range" localSheetId="5">SCDBPTASN2!$C$576:$AA$578</definedName>
    <definedName name="SCDBPTASN2_1009999_13" localSheetId="5">SCDBPTASN2!$O$579</definedName>
    <definedName name="SCDBPTASN2_1009999_14" localSheetId="5">SCDBPTASN2!$P$579</definedName>
    <definedName name="SCDBPTASN2_1009999_15" localSheetId="5">SCDBPTASN2!$Q$579</definedName>
    <definedName name="SCDBPTASN2_1009999_16" localSheetId="5">SCDBPTASN2!$R$579</definedName>
    <definedName name="SCDBPTASN2_1009999_17" localSheetId="5">SCDBPTASN2!$S$579</definedName>
    <definedName name="SCDBPTASN2_1009999_19" localSheetId="5">SCDBPTASN2!$U$579</definedName>
    <definedName name="SCDBPTASN2_1009999_20" localSheetId="5">SCDBPTASN2!$V$579</definedName>
    <definedName name="SCDBPTASN2_1009999_21" localSheetId="5">SCDBPTASN2!$W$579</definedName>
    <definedName name="SCDBPTASN2_1009999_22" localSheetId="5">SCDBPTASN2!$X$579</definedName>
    <definedName name="SCDBPTASN2_1009999_23" localSheetId="5">SCDBPTASN2!$Y$579</definedName>
    <definedName name="SCDBPTASN2_1009999_24" localSheetId="5">SCDBPTASN2!$Z$579</definedName>
    <definedName name="SCDBPTASN2_100BEGN_1" localSheetId="5">SCDBPTASN2!$C$576</definedName>
    <definedName name="SCDBPTASN2_100BEGN_10" localSheetId="5">SCDBPTASN2!$L$576</definedName>
    <definedName name="SCDBPTASN2_100BEGN_11" localSheetId="5">SCDBPTASN2!$M$576</definedName>
    <definedName name="SCDBPTASN2_100BEGN_12" localSheetId="5">SCDBPTASN2!$N$576</definedName>
    <definedName name="SCDBPTASN2_100BEGN_13" localSheetId="5">SCDBPTASN2!$O$576</definedName>
    <definedName name="SCDBPTASN2_100BEGN_14" localSheetId="5">SCDBPTASN2!$P$576</definedName>
    <definedName name="SCDBPTASN2_100BEGN_15" localSheetId="5">SCDBPTASN2!$Q$576</definedName>
    <definedName name="SCDBPTASN2_100BEGN_16" localSheetId="5">SCDBPTASN2!$R$576</definedName>
    <definedName name="SCDBPTASN2_100BEGN_17" localSheetId="5">SCDBPTASN2!$S$576</definedName>
    <definedName name="SCDBPTASN2_100BEGN_18" localSheetId="5">SCDBPTASN2!$T$576</definedName>
    <definedName name="SCDBPTASN2_100BEGN_19" localSheetId="5">SCDBPTASN2!$U$576</definedName>
    <definedName name="SCDBPTASN2_100BEGN_2" localSheetId="5">SCDBPTASN2!$D$576</definedName>
    <definedName name="SCDBPTASN2_100BEGN_20" localSheetId="5">SCDBPTASN2!$V$576</definedName>
    <definedName name="SCDBPTASN2_100BEGN_21" localSheetId="5">SCDBPTASN2!$W$576</definedName>
    <definedName name="SCDBPTASN2_100BEGN_22" localSheetId="5">SCDBPTASN2!$X$576</definedName>
    <definedName name="SCDBPTASN2_100BEGN_23" localSheetId="5">SCDBPTASN2!$Y$576</definedName>
    <definedName name="SCDBPTASN2_100BEGN_24" localSheetId="5">SCDBPTASN2!$Z$576</definedName>
    <definedName name="SCDBPTASN2_100BEGN_25" localSheetId="5">SCDBPTASN2!$AA$576</definedName>
    <definedName name="SCDBPTASN2_100BEGN_3" localSheetId="5">SCDBPTASN2!$E$576</definedName>
    <definedName name="SCDBPTASN2_100BEGN_4" localSheetId="5">SCDBPTASN2!$F$576</definedName>
    <definedName name="SCDBPTASN2_100BEGN_5" localSheetId="5">SCDBPTASN2!$G$576</definedName>
    <definedName name="SCDBPTASN2_100BEGN_6" localSheetId="5">SCDBPTASN2!$H$576</definedName>
    <definedName name="SCDBPTASN2_100BEGN_7" localSheetId="5">SCDBPTASN2!$I$576</definedName>
    <definedName name="SCDBPTASN2_100BEGN_8" localSheetId="5">SCDBPTASN2!$J$576</definedName>
    <definedName name="SCDBPTASN2_100BEGN_9" localSheetId="5">SCDBPTASN2!$K$576</definedName>
    <definedName name="SCDBPTASN2_100ENDI_10" localSheetId="5">SCDBPTASN2!$L$578</definedName>
    <definedName name="SCDBPTASN2_100ENDI_11" localSheetId="5">SCDBPTASN2!$M$578</definedName>
    <definedName name="SCDBPTASN2_100ENDI_12" localSheetId="5">SCDBPTASN2!$N$578</definedName>
    <definedName name="SCDBPTASN2_100ENDI_13" localSheetId="5">SCDBPTASN2!$O$578</definedName>
    <definedName name="SCDBPTASN2_100ENDI_14" localSheetId="5">SCDBPTASN2!$P$578</definedName>
    <definedName name="SCDBPTASN2_100ENDI_15" localSheetId="5">SCDBPTASN2!$Q$578</definedName>
    <definedName name="SCDBPTASN2_100ENDI_16" localSheetId="5">SCDBPTASN2!$R$578</definedName>
    <definedName name="SCDBPTASN2_100ENDI_17" localSheetId="5">SCDBPTASN2!$S$578</definedName>
    <definedName name="SCDBPTASN2_100ENDI_18" localSheetId="5">SCDBPTASN2!$T$578</definedName>
    <definedName name="SCDBPTASN2_100ENDI_19" localSheetId="5">SCDBPTASN2!$U$578</definedName>
    <definedName name="SCDBPTASN2_100ENDI_2" localSheetId="5">SCDBPTASN2!$D$578</definedName>
    <definedName name="SCDBPTASN2_100ENDI_20" localSheetId="5">SCDBPTASN2!$V$578</definedName>
    <definedName name="SCDBPTASN2_100ENDI_21" localSheetId="5">SCDBPTASN2!$W$578</definedName>
    <definedName name="SCDBPTASN2_100ENDI_22" localSheetId="5">SCDBPTASN2!$X$578</definedName>
    <definedName name="SCDBPTASN2_100ENDI_23" localSheetId="5">SCDBPTASN2!$Y$578</definedName>
    <definedName name="SCDBPTASN2_100ENDI_24" localSheetId="5">SCDBPTASN2!$Z$578</definedName>
    <definedName name="SCDBPTASN2_100ENDI_25" localSheetId="5">SCDBPTASN2!$AA$578</definedName>
    <definedName name="SCDBPTASN2_100ENDI_3" localSheetId="5">SCDBPTASN2!$E$578</definedName>
    <definedName name="SCDBPTASN2_100ENDI_4" localSheetId="5">SCDBPTASN2!$F$578</definedName>
    <definedName name="SCDBPTASN2_100ENDI_5" localSheetId="5">SCDBPTASN2!$G$578</definedName>
    <definedName name="SCDBPTASN2_100ENDI_6" localSheetId="5">SCDBPTASN2!$H$578</definedName>
    <definedName name="SCDBPTASN2_100ENDI_7" localSheetId="5">SCDBPTASN2!$I$578</definedName>
    <definedName name="SCDBPTASN2_100ENDI_8" localSheetId="5">SCDBPTASN2!$J$578</definedName>
    <definedName name="SCDBPTASN2_100ENDI_9" localSheetId="5">SCDBPTASN2!$K$578</definedName>
    <definedName name="SCDBPTASN2_1010000_Range" localSheetId="5">SCDBPTASN2!$C$580:$AA$582</definedName>
    <definedName name="SCDBPTASN2_1019999_13" localSheetId="5">SCDBPTASN2!$O$583</definedName>
    <definedName name="SCDBPTASN2_1019999_14" localSheetId="5">SCDBPTASN2!$P$583</definedName>
    <definedName name="SCDBPTASN2_1019999_15" localSheetId="5">SCDBPTASN2!$Q$583</definedName>
    <definedName name="SCDBPTASN2_1019999_16" localSheetId="5">SCDBPTASN2!$R$583</definedName>
    <definedName name="SCDBPTASN2_1019999_17" localSheetId="5">SCDBPTASN2!$S$583</definedName>
    <definedName name="SCDBPTASN2_1019999_19" localSheetId="5">SCDBPTASN2!$U$583</definedName>
    <definedName name="SCDBPTASN2_1019999_20" localSheetId="5">SCDBPTASN2!$V$583</definedName>
    <definedName name="SCDBPTASN2_1019999_21" localSheetId="5">SCDBPTASN2!$W$583</definedName>
    <definedName name="SCDBPTASN2_1019999_22" localSheetId="5">SCDBPTASN2!$X$583</definedName>
    <definedName name="SCDBPTASN2_1019999_23" localSheetId="5">SCDBPTASN2!$Y$583</definedName>
    <definedName name="SCDBPTASN2_1019999_24" localSheetId="5">SCDBPTASN2!$Z$583</definedName>
    <definedName name="SCDBPTASN2_101BEGN_1" localSheetId="5">SCDBPTASN2!$C$580</definedName>
    <definedName name="SCDBPTASN2_101BEGN_10" localSheetId="5">SCDBPTASN2!$L$580</definedName>
    <definedName name="SCDBPTASN2_101BEGN_11" localSheetId="5">SCDBPTASN2!$M$580</definedName>
    <definedName name="SCDBPTASN2_101BEGN_12" localSheetId="5">SCDBPTASN2!$N$580</definedName>
    <definedName name="SCDBPTASN2_101BEGN_13" localSheetId="5">SCDBPTASN2!$O$580</definedName>
    <definedName name="SCDBPTASN2_101BEGN_14" localSheetId="5">SCDBPTASN2!$P$580</definedName>
    <definedName name="SCDBPTASN2_101BEGN_15" localSheetId="5">SCDBPTASN2!$Q$580</definedName>
    <definedName name="SCDBPTASN2_101BEGN_16" localSheetId="5">SCDBPTASN2!$R$580</definedName>
    <definedName name="SCDBPTASN2_101BEGN_17" localSheetId="5">SCDBPTASN2!$S$580</definedName>
    <definedName name="SCDBPTASN2_101BEGN_18" localSheetId="5">SCDBPTASN2!$T$580</definedName>
    <definedName name="SCDBPTASN2_101BEGN_19" localSheetId="5">SCDBPTASN2!$U$580</definedName>
    <definedName name="SCDBPTASN2_101BEGN_2" localSheetId="5">SCDBPTASN2!$D$580</definedName>
    <definedName name="SCDBPTASN2_101BEGN_20" localSheetId="5">SCDBPTASN2!$V$580</definedName>
    <definedName name="SCDBPTASN2_101BEGN_21" localSheetId="5">SCDBPTASN2!$W$580</definedName>
    <definedName name="SCDBPTASN2_101BEGN_22" localSheetId="5">SCDBPTASN2!$X$580</definedName>
    <definedName name="SCDBPTASN2_101BEGN_23" localSheetId="5">SCDBPTASN2!$Y$580</definedName>
    <definedName name="SCDBPTASN2_101BEGN_24" localSheetId="5">SCDBPTASN2!$Z$580</definedName>
    <definedName name="SCDBPTASN2_101BEGN_25" localSheetId="5">SCDBPTASN2!$AA$580</definedName>
    <definedName name="SCDBPTASN2_101BEGN_3" localSheetId="5">SCDBPTASN2!$E$580</definedName>
    <definedName name="SCDBPTASN2_101BEGN_4" localSheetId="5">SCDBPTASN2!$F$580</definedName>
    <definedName name="SCDBPTASN2_101BEGN_5" localSheetId="5">SCDBPTASN2!$G$580</definedName>
    <definedName name="SCDBPTASN2_101BEGN_6" localSheetId="5">SCDBPTASN2!$H$580</definedName>
    <definedName name="SCDBPTASN2_101BEGN_7" localSheetId="5">SCDBPTASN2!$I$580</definedName>
    <definedName name="SCDBPTASN2_101BEGN_8" localSheetId="5">SCDBPTASN2!$J$580</definedName>
    <definedName name="SCDBPTASN2_101BEGN_9" localSheetId="5">SCDBPTASN2!$K$580</definedName>
    <definedName name="SCDBPTASN2_101ENDI_10" localSheetId="5">SCDBPTASN2!$L$582</definedName>
    <definedName name="SCDBPTASN2_101ENDI_11" localSheetId="5">SCDBPTASN2!$M$582</definedName>
    <definedName name="SCDBPTASN2_101ENDI_12" localSheetId="5">SCDBPTASN2!$N$582</definedName>
    <definedName name="SCDBPTASN2_101ENDI_13" localSheetId="5">SCDBPTASN2!$O$582</definedName>
    <definedName name="SCDBPTASN2_101ENDI_14" localSheetId="5">SCDBPTASN2!$P$582</definedName>
    <definedName name="SCDBPTASN2_101ENDI_15" localSheetId="5">SCDBPTASN2!$Q$582</definedName>
    <definedName name="SCDBPTASN2_101ENDI_16" localSheetId="5">SCDBPTASN2!$R$582</definedName>
    <definedName name="SCDBPTASN2_101ENDI_17" localSheetId="5">SCDBPTASN2!$S$582</definedName>
    <definedName name="SCDBPTASN2_101ENDI_18" localSheetId="5">SCDBPTASN2!$T$582</definedName>
    <definedName name="SCDBPTASN2_101ENDI_19" localSheetId="5">SCDBPTASN2!$U$582</definedName>
    <definedName name="SCDBPTASN2_101ENDI_2" localSheetId="5">SCDBPTASN2!$D$582</definedName>
    <definedName name="SCDBPTASN2_101ENDI_20" localSheetId="5">SCDBPTASN2!$V$582</definedName>
    <definedName name="SCDBPTASN2_101ENDI_21" localSheetId="5">SCDBPTASN2!$W$582</definedName>
    <definedName name="SCDBPTASN2_101ENDI_22" localSheetId="5">SCDBPTASN2!$X$582</definedName>
    <definedName name="SCDBPTASN2_101ENDI_23" localSheetId="5">SCDBPTASN2!$Y$582</definedName>
    <definedName name="SCDBPTASN2_101ENDI_24" localSheetId="5">SCDBPTASN2!$Z$582</definedName>
    <definedName name="SCDBPTASN2_101ENDI_25" localSheetId="5">SCDBPTASN2!$AA$582</definedName>
    <definedName name="SCDBPTASN2_101ENDI_3" localSheetId="5">SCDBPTASN2!$E$582</definedName>
    <definedName name="SCDBPTASN2_101ENDI_4" localSheetId="5">SCDBPTASN2!$F$582</definedName>
    <definedName name="SCDBPTASN2_101ENDI_5" localSheetId="5">SCDBPTASN2!$G$582</definedName>
    <definedName name="SCDBPTASN2_101ENDI_6" localSheetId="5">SCDBPTASN2!$H$582</definedName>
    <definedName name="SCDBPTASN2_101ENDI_7" localSheetId="5">SCDBPTASN2!$I$582</definedName>
    <definedName name="SCDBPTASN2_101ENDI_8" localSheetId="5">SCDBPTASN2!$J$582</definedName>
    <definedName name="SCDBPTASN2_101ENDI_9" localSheetId="5">SCDBPTASN2!$K$582</definedName>
    <definedName name="SCDBPTASN2_1029999_13" localSheetId="5">SCDBPTASN2!$O$584</definedName>
    <definedName name="SCDBPTASN2_1029999_14" localSheetId="5">SCDBPTASN2!$P$584</definedName>
    <definedName name="SCDBPTASN2_1029999_15" localSheetId="5">SCDBPTASN2!$Q$584</definedName>
    <definedName name="SCDBPTASN2_1029999_16" localSheetId="5">SCDBPTASN2!$R$584</definedName>
    <definedName name="SCDBPTASN2_1029999_17" localSheetId="5">SCDBPTASN2!$S$584</definedName>
    <definedName name="SCDBPTASN2_1029999_19" localSheetId="5">SCDBPTASN2!$U$584</definedName>
    <definedName name="SCDBPTASN2_1029999_20" localSheetId="5">SCDBPTASN2!$V$584</definedName>
    <definedName name="SCDBPTASN2_1029999_21" localSheetId="5">SCDBPTASN2!$W$584</definedName>
    <definedName name="SCDBPTASN2_1029999_22" localSheetId="5">SCDBPTASN2!$X$584</definedName>
    <definedName name="SCDBPTASN2_1029999_23" localSheetId="5">SCDBPTASN2!$Y$584</definedName>
    <definedName name="SCDBPTASN2_1029999_24" localSheetId="5">SCDBPTASN2!$Z$584</definedName>
    <definedName name="SCDBPTASN2_1030000_Range" localSheetId="5">SCDBPTASN2!$C$585:$AA$587</definedName>
    <definedName name="SCDBPTASN2_1039999_13" localSheetId="5">SCDBPTASN2!$O$588</definedName>
    <definedName name="SCDBPTASN2_1039999_14" localSheetId="5">SCDBPTASN2!$P$588</definedName>
    <definedName name="SCDBPTASN2_1039999_15" localSheetId="5">SCDBPTASN2!$Q$588</definedName>
    <definedName name="SCDBPTASN2_1039999_16" localSheetId="5">SCDBPTASN2!$R$588</definedName>
    <definedName name="SCDBPTASN2_1039999_17" localSheetId="5">SCDBPTASN2!$S$588</definedName>
    <definedName name="SCDBPTASN2_1039999_19" localSheetId="5">SCDBPTASN2!$U$588</definedName>
    <definedName name="SCDBPTASN2_1039999_20" localSheetId="5">SCDBPTASN2!$V$588</definedName>
    <definedName name="SCDBPTASN2_1039999_21" localSheetId="5">SCDBPTASN2!$W$588</definedName>
    <definedName name="SCDBPTASN2_1039999_22" localSheetId="5">SCDBPTASN2!$X$588</definedName>
    <definedName name="SCDBPTASN2_1039999_23" localSheetId="5">SCDBPTASN2!$Y$588</definedName>
    <definedName name="SCDBPTASN2_1039999_24" localSheetId="5">SCDBPTASN2!$Z$588</definedName>
    <definedName name="SCDBPTASN2_103BEGN_1" localSheetId="5">SCDBPTASN2!$C$585</definedName>
    <definedName name="SCDBPTASN2_103BEGN_10" localSheetId="5">SCDBPTASN2!$L$585</definedName>
    <definedName name="SCDBPTASN2_103BEGN_11" localSheetId="5">SCDBPTASN2!$M$585</definedName>
    <definedName name="SCDBPTASN2_103BEGN_12" localSheetId="5">SCDBPTASN2!$N$585</definedName>
    <definedName name="SCDBPTASN2_103BEGN_13" localSheetId="5">SCDBPTASN2!$O$585</definedName>
    <definedName name="SCDBPTASN2_103BEGN_14" localSheetId="5">SCDBPTASN2!$P$585</definedName>
    <definedName name="SCDBPTASN2_103BEGN_15" localSheetId="5">SCDBPTASN2!$Q$585</definedName>
    <definedName name="SCDBPTASN2_103BEGN_16" localSheetId="5">SCDBPTASN2!$R$585</definedName>
    <definedName name="SCDBPTASN2_103BEGN_17" localSheetId="5">SCDBPTASN2!$S$585</definedName>
    <definedName name="SCDBPTASN2_103BEGN_18" localSheetId="5">SCDBPTASN2!$T$585</definedName>
    <definedName name="SCDBPTASN2_103BEGN_19" localSheetId="5">SCDBPTASN2!$U$585</definedName>
    <definedName name="SCDBPTASN2_103BEGN_2" localSheetId="5">SCDBPTASN2!$D$585</definedName>
    <definedName name="SCDBPTASN2_103BEGN_20" localSheetId="5">SCDBPTASN2!$V$585</definedName>
    <definedName name="SCDBPTASN2_103BEGN_21" localSheetId="5">SCDBPTASN2!$W$585</definedName>
    <definedName name="SCDBPTASN2_103BEGN_22" localSheetId="5">SCDBPTASN2!$X$585</definedName>
    <definedName name="SCDBPTASN2_103BEGN_23" localSheetId="5">SCDBPTASN2!$Y$585</definedName>
    <definedName name="SCDBPTASN2_103BEGN_24" localSheetId="5">SCDBPTASN2!$Z$585</definedName>
    <definedName name="SCDBPTASN2_103BEGN_25" localSheetId="5">SCDBPTASN2!$AA$585</definedName>
    <definedName name="SCDBPTASN2_103BEGN_3" localSheetId="5">SCDBPTASN2!$E$585</definedName>
    <definedName name="SCDBPTASN2_103BEGN_4" localSheetId="5">SCDBPTASN2!$F$585</definedName>
    <definedName name="SCDBPTASN2_103BEGN_5" localSheetId="5">SCDBPTASN2!$G$585</definedName>
    <definedName name="SCDBPTASN2_103BEGN_6" localSheetId="5">SCDBPTASN2!$H$585</definedName>
    <definedName name="SCDBPTASN2_103BEGN_7" localSheetId="5">SCDBPTASN2!$I$585</definedName>
    <definedName name="SCDBPTASN2_103BEGN_8" localSheetId="5">SCDBPTASN2!$J$585</definedName>
    <definedName name="SCDBPTASN2_103BEGN_9" localSheetId="5">SCDBPTASN2!$K$585</definedName>
    <definedName name="SCDBPTASN2_103ENDI_10" localSheetId="5">SCDBPTASN2!$L$587</definedName>
    <definedName name="SCDBPTASN2_103ENDI_11" localSheetId="5">SCDBPTASN2!$M$587</definedName>
    <definedName name="SCDBPTASN2_103ENDI_12" localSheetId="5">SCDBPTASN2!$N$587</definedName>
    <definedName name="SCDBPTASN2_103ENDI_13" localSheetId="5">SCDBPTASN2!$O$587</definedName>
    <definedName name="SCDBPTASN2_103ENDI_14" localSheetId="5">SCDBPTASN2!$P$587</definedName>
    <definedName name="SCDBPTASN2_103ENDI_15" localSheetId="5">SCDBPTASN2!$Q$587</definedName>
    <definedName name="SCDBPTASN2_103ENDI_16" localSheetId="5">SCDBPTASN2!$R$587</definedName>
    <definedName name="SCDBPTASN2_103ENDI_17" localSheetId="5">SCDBPTASN2!$S$587</definedName>
    <definedName name="SCDBPTASN2_103ENDI_18" localSheetId="5">SCDBPTASN2!$T$587</definedName>
    <definedName name="SCDBPTASN2_103ENDI_19" localSheetId="5">SCDBPTASN2!$U$587</definedName>
    <definedName name="SCDBPTASN2_103ENDI_2" localSheetId="5">SCDBPTASN2!$D$587</definedName>
    <definedName name="SCDBPTASN2_103ENDI_20" localSheetId="5">SCDBPTASN2!$V$587</definedName>
    <definedName name="SCDBPTASN2_103ENDI_21" localSheetId="5">SCDBPTASN2!$W$587</definedName>
    <definedName name="SCDBPTASN2_103ENDI_22" localSheetId="5">SCDBPTASN2!$X$587</definedName>
    <definedName name="SCDBPTASN2_103ENDI_23" localSheetId="5">SCDBPTASN2!$Y$587</definedName>
    <definedName name="SCDBPTASN2_103ENDI_24" localSheetId="5">SCDBPTASN2!$Z$587</definedName>
    <definedName name="SCDBPTASN2_103ENDI_25" localSheetId="5">SCDBPTASN2!$AA$587</definedName>
    <definedName name="SCDBPTASN2_103ENDI_3" localSheetId="5">SCDBPTASN2!$E$587</definedName>
    <definedName name="SCDBPTASN2_103ENDI_4" localSheetId="5">SCDBPTASN2!$F$587</definedName>
    <definedName name="SCDBPTASN2_103ENDI_5" localSheetId="5">SCDBPTASN2!$G$587</definedName>
    <definedName name="SCDBPTASN2_103ENDI_6" localSheetId="5">SCDBPTASN2!$H$587</definedName>
    <definedName name="SCDBPTASN2_103ENDI_7" localSheetId="5">SCDBPTASN2!$I$587</definedName>
    <definedName name="SCDBPTASN2_103ENDI_8" localSheetId="5">SCDBPTASN2!$J$587</definedName>
    <definedName name="SCDBPTASN2_103ENDI_9" localSheetId="5">SCDBPTASN2!$K$587</definedName>
    <definedName name="SCDBPTASN2_1040000_Range" localSheetId="5">SCDBPTASN2!$C$589:$AA$591</definedName>
    <definedName name="SCDBPTASN2_1049999_13" localSheetId="5">SCDBPTASN2!$O$592</definedName>
    <definedName name="SCDBPTASN2_1049999_14" localSheetId="5">SCDBPTASN2!$P$592</definedName>
    <definedName name="SCDBPTASN2_1049999_15" localSheetId="5">SCDBPTASN2!$Q$592</definedName>
    <definedName name="SCDBPTASN2_1049999_16" localSheetId="5">SCDBPTASN2!$R$592</definedName>
    <definedName name="SCDBPTASN2_1049999_17" localSheetId="5">SCDBPTASN2!$S$592</definedName>
    <definedName name="SCDBPTASN2_1049999_19" localSheetId="5">SCDBPTASN2!$U$592</definedName>
    <definedName name="SCDBPTASN2_1049999_20" localSheetId="5">SCDBPTASN2!$V$592</definedName>
    <definedName name="SCDBPTASN2_1049999_21" localSheetId="5">SCDBPTASN2!$W$592</definedName>
    <definedName name="SCDBPTASN2_1049999_22" localSheetId="5">SCDBPTASN2!$X$592</definedName>
    <definedName name="SCDBPTASN2_1049999_23" localSheetId="5">SCDBPTASN2!$Y$592</definedName>
    <definedName name="SCDBPTASN2_1049999_24" localSheetId="5">SCDBPTASN2!$Z$592</definedName>
    <definedName name="SCDBPTASN2_104BEGN_1" localSheetId="5">SCDBPTASN2!$C$589</definedName>
    <definedName name="SCDBPTASN2_104BEGN_10" localSheetId="5">SCDBPTASN2!$L$589</definedName>
    <definedName name="SCDBPTASN2_104BEGN_11" localSheetId="5">SCDBPTASN2!$M$589</definedName>
    <definedName name="SCDBPTASN2_104BEGN_12" localSheetId="5">SCDBPTASN2!$N$589</definedName>
    <definedName name="SCDBPTASN2_104BEGN_13" localSheetId="5">SCDBPTASN2!$O$589</definedName>
    <definedName name="SCDBPTASN2_104BEGN_14" localSheetId="5">SCDBPTASN2!$P$589</definedName>
    <definedName name="SCDBPTASN2_104BEGN_15" localSheetId="5">SCDBPTASN2!$Q$589</definedName>
    <definedName name="SCDBPTASN2_104BEGN_16" localSheetId="5">SCDBPTASN2!$R$589</definedName>
    <definedName name="SCDBPTASN2_104BEGN_17" localSheetId="5">SCDBPTASN2!$S$589</definedName>
    <definedName name="SCDBPTASN2_104BEGN_18" localSheetId="5">SCDBPTASN2!$T$589</definedName>
    <definedName name="SCDBPTASN2_104BEGN_19" localSheetId="5">SCDBPTASN2!$U$589</definedName>
    <definedName name="SCDBPTASN2_104BEGN_2" localSheetId="5">SCDBPTASN2!$D$589</definedName>
    <definedName name="SCDBPTASN2_104BEGN_20" localSheetId="5">SCDBPTASN2!$V$589</definedName>
    <definedName name="SCDBPTASN2_104BEGN_21" localSheetId="5">SCDBPTASN2!$W$589</definedName>
    <definedName name="SCDBPTASN2_104BEGN_22" localSheetId="5">SCDBPTASN2!$X$589</definedName>
    <definedName name="SCDBPTASN2_104BEGN_23" localSheetId="5">SCDBPTASN2!$Y$589</definedName>
    <definedName name="SCDBPTASN2_104BEGN_24" localSheetId="5">SCDBPTASN2!$Z$589</definedName>
    <definedName name="SCDBPTASN2_104BEGN_25" localSheetId="5">SCDBPTASN2!$AA$589</definedName>
    <definedName name="SCDBPTASN2_104BEGN_3" localSheetId="5">SCDBPTASN2!$E$589</definedName>
    <definedName name="SCDBPTASN2_104BEGN_4" localSheetId="5">SCDBPTASN2!$F$589</definedName>
    <definedName name="SCDBPTASN2_104BEGN_5" localSheetId="5">SCDBPTASN2!$G$589</definedName>
    <definedName name="SCDBPTASN2_104BEGN_6" localSheetId="5">SCDBPTASN2!$H$589</definedName>
    <definedName name="SCDBPTASN2_104BEGN_7" localSheetId="5">SCDBPTASN2!$I$589</definedName>
    <definedName name="SCDBPTASN2_104BEGN_8" localSheetId="5">SCDBPTASN2!$J$589</definedName>
    <definedName name="SCDBPTASN2_104BEGN_9" localSheetId="5">SCDBPTASN2!$K$589</definedName>
    <definedName name="SCDBPTASN2_104ENDI_10" localSheetId="5">SCDBPTASN2!$L$591</definedName>
    <definedName name="SCDBPTASN2_104ENDI_11" localSheetId="5">SCDBPTASN2!$M$591</definedName>
    <definedName name="SCDBPTASN2_104ENDI_12" localSheetId="5">SCDBPTASN2!$N$591</definedName>
    <definedName name="SCDBPTASN2_104ENDI_13" localSheetId="5">SCDBPTASN2!$O$591</definedName>
    <definedName name="SCDBPTASN2_104ENDI_14" localSheetId="5">SCDBPTASN2!$P$591</definedName>
    <definedName name="SCDBPTASN2_104ENDI_15" localSheetId="5">SCDBPTASN2!$Q$591</definedName>
    <definedName name="SCDBPTASN2_104ENDI_16" localSheetId="5">SCDBPTASN2!$R$591</definedName>
    <definedName name="SCDBPTASN2_104ENDI_17" localSheetId="5">SCDBPTASN2!$S$591</definedName>
    <definedName name="SCDBPTASN2_104ENDI_18" localSheetId="5">SCDBPTASN2!$T$591</definedName>
    <definedName name="SCDBPTASN2_104ENDI_19" localSheetId="5">SCDBPTASN2!$U$591</definedName>
    <definedName name="SCDBPTASN2_104ENDI_2" localSheetId="5">SCDBPTASN2!$D$591</definedName>
    <definedName name="SCDBPTASN2_104ENDI_20" localSheetId="5">SCDBPTASN2!$V$591</definedName>
    <definedName name="SCDBPTASN2_104ENDI_21" localSheetId="5">SCDBPTASN2!$W$591</definedName>
    <definedName name="SCDBPTASN2_104ENDI_22" localSheetId="5">SCDBPTASN2!$X$591</definedName>
    <definedName name="SCDBPTASN2_104ENDI_23" localSheetId="5">SCDBPTASN2!$Y$591</definedName>
    <definedName name="SCDBPTASN2_104ENDI_24" localSheetId="5">SCDBPTASN2!$Z$591</definedName>
    <definedName name="SCDBPTASN2_104ENDI_25" localSheetId="5">SCDBPTASN2!$AA$591</definedName>
    <definedName name="SCDBPTASN2_104ENDI_3" localSheetId="5">SCDBPTASN2!$E$591</definedName>
    <definedName name="SCDBPTASN2_104ENDI_4" localSheetId="5">SCDBPTASN2!$F$591</definedName>
    <definedName name="SCDBPTASN2_104ENDI_5" localSheetId="5">SCDBPTASN2!$G$591</definedName>
    <definedName name="SCDBPTASN2_104ENDI_6" localSheetId="5">SCDBPTASN2!$H$591</definedName>
    <definedName name="SCDBPTASN2_104ENDI_7" localSheetId="5">SCDBPTASN2!$I$591</definedName>
    <definedName name="SCDBPTASN2_104ENDI_8" localSheetId="5">SCDBPTASN2!$J$591</definedName>
    <definedName name="SCDBPTASN2_104ENDI_9" localSheetId="5">SCDBPTASN2!$K$591</definedName>
    <definedName name="SCDBPTASN2_1050000_Range" localSheetId="5">SCDBPTASN2!$C$593:$AA$595</definedName>
    <definedName name="SCDBPTASN2_1059999_13" localSheetId="5">SCDBPTASN2!$O$596</definedName>
    <definedName name="SCDBPTASN2_1059999_14" localSheetId="5">SCDBPTASN2!$P$596</definedName>
    <definedName name="SCDBPTASN2_1059999_15" localSheetId="5">SCDBPTASN2!$Q$596</definedName>
    <definedName name="SCDBPTASN2_1059999_16" localSheetId="5">SCDBPTASN2!$R$596</definedName>
    <definedName name="SCDBPTASN2_1059999_17" localSheetId="5">SCDBPTASN2!$S$596</definedName>
    <definedName name="SCDBPTASN2_1059999_19" localSheetId="5">SCDBPTASN2!$U$596</definedName>
    <definedName name="SCDBPTASN2_1059999_20" localSheetId="5">SCDBPTASN2!$V$596</definedName>
    <definedName name="SCDBPTASN2_1059999_21" localSheetId="5">SCDBPTASN2!$W$596</definedName>
    <definedName name="SCDBPTASN2_1059999_22" localSheetId="5">SCDBPTASN2!$X$596</definedName>
    <definedName name="SCDBPTASN2_1059999_23" localSheetId="5">SCDBPTASN2!$Y$596</definedName>
    <definedName name="SCDBPTASN2_1059999_24" localSheetId="5">SCDBPTASN2!$Z$596</definedName>
    <definedName name="SCDBPTASN2_105BEGN_1" localSheetId="5">SCDBPTASN2!$C$593</definedName>
    <definedName name="SCDBPTASN2_105BEGN_10" localSheetId="5">SCDBPTASN2!$L$593</definedName>
    <definedName name="SCDBPTASN2_105BEGN_11" localSheetId="5">SCDBPTASN2!$M$593</definedName>
    <definedName name="SCDBPTASN2_105BEGN_12" localSheetId="5">SCDBPTASN2!$N$593</definedName>
    <definedName name="SCDBPTASN2_105BEGN_13" localSheetId="5">SCDBPTASN2!$O$593</definedName>
    <definedName name="SCDBPTASN2_105BEGN_14" localSheetId="5">SCDBPTASN2!$P$593</definedName>
    <definedName name="SCDBPTASN2_105BEGN_15" localSheetId="5">SCDBPTASN2!$Q$593</definedName>
    <definedName name="SCDBPTASN2_105BEGN_16" localSheetId="5">SCDBPTASN2!$R$593</definedName>
    <definedName name="SCDBPTASN2_105BEGN_17" localSheetId="5">SCDBPTASN2!$S$593</definedName>
    <definedName name="SCDBPTASN2_105BEGN_18" localSheetId="5">SCDBPTASN2!$T$593</definedName>
    <definedName name="SCDBPTASN2_105BEGN_19" localSheetId="5">SCDBPTASN2!$U$593</definedName>
    <definedName name="SCDBPTASN2_105BEGN_2" localSheetId="5">SCDBPTASN2!$D$593</definedName>
    <definedName name="SCDBPTASN2_105BEGN_20" localSheetId="5">SCDBPTASN2!$V$593</definedName>
    <definedName name="SCDBPTASN2_105BEGN_21" localSheetId="5">SCDBPTASN2!$W$593</definedName>
    <definedName name="SCDBPTASN2_105BEGN_22" localSheetId="5">SCDBPTASN2!$X$593</definedName>
    <definedName name="SCDBPTASN2_105BEGN_23" localSheetId="5">SCDBPTASN2!$Y$593</definedName>
    <definedName name="SCDBPTASN2_105BEGN_24" localSheetId="5">SCDBPTASN2!$Z$593</definedName>
    <definedName name="SCDBPTASN2_105BEGN_25" localSheetId="5">SCDBPTASN2!$AA$593</definedName>
    <definedName name="SCDBPTASN2_105BEGN_3" localSheetId="5">SCDBPTASN2!$E$593</definedName>
    <definedName name="SCDBPTASN2_105BEGN_4" localSheetId="5">SCDBPTASN2!$F$593</definedName>
    <definedName name="SCDBPTASN2_105BEGN_5" localSheetId="5">SCDBPTASN2!$G$593</definedName>
    <definedName name="SCDBPTASN2_105BEGN_6" localSheetId="5">SCDBPTASN2!$H$593</definedName>
    <definedName name="SCDBPTASN2_105BEGN_7" localSheetId="5">SCDBPTASN2!$I$593</definedName>
    <definedName name="SCDBPTASN2_105BEGN_8" localSheetId="5">SCDBPTASN2!$J$593</definedName>
    <definedName name="SCDBPTASN2_105BEGN_9" localSheetId="5">SCDBPTASN2!$K$593</definedName>
    <definedName name="SCDBPTASN2_105ENDI_10" localSheetId="5">SCDBPTASN2!$L$595</definedName>
    <definedName name="SCDBPTASN2_105ENDI_11" localSheetId="5">SCDBPTASN2!$M$595</definedName>
    <definedName name="SCDBPTASN2_105ENDI_12" localSheetId="5">SCDBPTASN2!$N$595</definedName>
    <definedName name="SCDBPTASN2_105ENDI_13" localSheetId="5">SCDBPTASN2!$O$595</definedName>
    <definedName name="SCDBPTASN2_105ENDI_14" localSheetId="5">SCDBPTASN2!$P$595</definedName>
    <definedName name="SCDBPTASN2_105ENDI_15" localSheetId="5">SCDBPTASN2!$Q$595</definedName>
    <definedName name="SCDBPTASN2_105ENDI_16" localSheetId="5">SCDBPTASN2!$R$595</definedName>
    <definedName name="SCDBPTASN2_105ENDI_17" localSheetId="5">SCDBPTASN2!$S$595</definedName>
    <definedName name="SCDBPTASN2_105ENDI_18" localSheetId="5">SCDBPTASN2!$T$595</definedName>
    <definedName name="SCDBPTASN2_105ENDI_19" localSheetId="5">SCDBPTASN2!$U$595</definedName>
    <definedName name="SCDBPTASN2_105ENDI_2" localSheetId="5">SCDBPTASN2!$D$595</definedName>
    <definedName name="SCDBPTASN2_105ENDI_20" localSheetId="5">SCDBPTASN2!$V$595</definedName>
    <definedName name="SCDBPTASN2_105ENDI_21" localSheetId="5">SCDBPTASN2!$W$595</definedName>
    <definedName name="SCDBPTASN2_105ENDI_22" localSheetId="5">SCDBPTASN2!$X$595</definedName>
    <definedName name="SCDBPTASN2_105ENDI_23" localSheetId="5">SCDBPTASN2!$Y$595</definedName>
    <definedName name="SCDBPTASN2_105ENDI_24" localSheetId="5">SCDBPTASN2!$Z$595</definedName>
    <definedName name="SCDBPTASN2_105ENDI_25" localSheetId="5">SCDBPTASN2!$AA$595</definedName>
    <definedName name="SCDBPTASN2_105ENDI_3" localSheetId="5">SCDBPTASN2!$E$595</definedName>
    <definedName name="SCDBPTASN2_105ENDI_4" localSheetId="5">SCDBPTASN2!$F$595</definedName>
    <definedName name="SCDBPTASN2_105ENDI_5" localSheetId="5">SCDBPTASN2!$G$595</definedName>
    <definedName name="SCDBPTASN2_105ENDI_6" localSheetId="5">SCDBPTASN2!$H$595</definedName>
    <definedName name="SCDBPTASN2_105ENDI_7" localSheetId="5">SCDBPTASN2!$I$595</definedName>
    <definedName name="SCDBPTASN2_105ENDI_8" localSheetId="5">SCDBPTASN2!$J$595</definedName>
    <definedName name="SCDBPTASN2_105ENDI_9" localSheetId="5">SCDBPTASN2!$K$595</definedName>
    <definedName name="SCDBPTASN2_1060000_Range" localSheetId="5">SCDBPTASN2!$C$597:$AA$599</definedName>
    <definedName name="SCDBPTASN2_1069999_13" localSheetId="5">SCDBPTASN2!$O$600</definedName>
    <definedName name="SCDBPTASN2_1069999_14" localSheetId="5">SCDBPTASN2!$P$600</definedName>
    <definedName name="SCDBPTASN2_1069999_15" localSheetId="5">SCDBPTASN2!$Q$600</definedName>
    <definedName name="SCDBPTASN2_1069999_16" localSheetId="5">SCDBPTASN2!$R$600</definedName>
    <definedName name="SCDBPTASN2_1069999_17" localSheetId="5">SCDBPTASN2!$S$600</definedName>
    <definedName name="SCDBPTASN2_1069999_19" localSheetId="5">SCDBPTASN2!$U$600</definedName>
    <definedName name="SCDBPTASN2_1069999_20" localSheetId="5">SCDBPTASN2!$V$600</definedName>
    <definedName name="SCDBPTASN2_1069999_21" localSheetId="5">SCDBPTASN2!$W$600</definedName>
    <definedName name="SCDBPTASN2_1069999_22" localSheetId="5">SCDBPTASN2!$X$600</definedName>
    <definedName name="SCDBPTASN2_1069999_23" localSheetId="5">SCDBPTASN2!$Y$600</definedName>
    <definedName name="SCDBPTASN2_1069999_24" localSheetId="5">SCDBPTASN2!$Z$600</definedName>
    <definedName name="SCDBPTASN2_106BEGN_1" localSheetId="5">SCDBPTASN2!$C$597</definedName>
    <definedName name="SCDBPTASN2_106BEGN_10" localSheetId="5">SCDBPTASN2!$L$597</definedName>
    <definedName name="SCDBPTASN2_106BEGN_11" localSheetId="5">SCDBPTASN2!$M$597</definedName>
    <definedName name="SCDBPTASN2_106BEGN_12" localSheetId="5">SCDBPTASN2!$N$597</definedName>
    <definedName name="SCDBPTASN2_106BEGN_13" localSheetId="5">SCDBPTASN2!$O$597</definedName>
    <definedName name="SCDBPTASN2_106BEGN_14" localSheetId="5">SCDBPTASN2!$P$597</definedName>
    <definedName name="SCDBPTASN2_106BEGN_15" localSheetId="5">SCDBPTASN2!$Q$597</definedName>
    <definedName name="SCDBPTASN2_106BEGN_16" localSheetId="5">SCDBPTASN2!$R$597</definedName>
    <definedName name="SCDBPTASN2_106BEGN_17" localSheetId="5">SCDBPTASN2!$S$597</definedName>
    <definedName name="SCDBPTASN2_106BEGN_18" localSheetId="5">SCDBPTASN2!$T$597</definedName>
    <definedName name="SCDBPTASN2_106BEGN_19" localSheetId="5">SCDBPTASN2!$U$597</definedName>
    <definedName name="SCDBPTASN2_106BEGN_2" localSheetId="5">SCDBPTASN2!$D$597</definedName>
    <definedName name="SCDBPTASN2_106BEGN_20" localSheetId="5">SCDBPTASN2!$V$597</definedName>
    <definedName name="SCDBPTASN2_106BEGN_21" localSheetId="5">SCDBPTASN2!$W$597</definedName>
    <definedName name="SCDBPTASN2_106BEGN_22" localSheetId="5">SCDBPTASN2!$X$597</definedName>
    <definedName name="SCDBPTASN2_106BEGN_23" localSheetId="5">SCDBPTASN2!$Y$597</definedName>
    <definedName name="SCDBPTASN2_106BEGN_24" localSheetId="5">SCDBPTASN2!$Z$597</definedName>
    <definedName name="SCDBPTASN2_106BEGN_25" localSheetId="5">SCDBPTASN2!$AA$597</definedName>
    <definedName name="SCDBPTASN2_106BEGN_3" localSheetId="5">SCDBPTASN2!$E$597</definedName>
    <definedName name="SCDBPTASN2_106BEGN_4" localSheetId="5">SCDBPTASN2!$F$597</definedName>
    <definedName name="SCDBPTASN2_106BEGN_5" localSheetId="5">SCDBPTASN2!$G$597</definedName>
    <definedName name="SCDBPTASN2_106BEGN_6" localSheetId="5">SCDBPTASN2!$H$597</definedName>
    <definedName name="SCDBPTASN2_106BEGN_7" localSheetId="5">SCDBPTASN2!$I$597</definedName>
    <definedName name="SCDBPTASN2_106BEGN_8" localSheetId="5">SCDBPTASN2!$J$597</definedName>
    <definedName name="SCDBPTASN2_106BEGN_9" localSheetId="5">SCDBPTASN2!$K$597</definedName>
    <definedName name="SCDBPTASN2_106ENDI_10" localSheetId="5">SCDBPTASN2!$L$599</definedName>
    <definedName name="SCDBPTASN2_106ENDI_11" localSheetId="5">SCDBPTASN2!$M$599</definedName>
    <definedName name="SCDBPTASN2_106ENDI_12" localSheetId="5">SCDBPTASN2!$N$599</definedName>
    <definedName name="SCDBPTASN2_106ENDI_13" localSheetId="5">SCDBPTASN2!$O$599</definedName>
    <definedName name="SCDBPTASN2_106ENDI_14" localSheetId="5">SCDBPTASN2!$P$599</definedName>
    <definedName name="SCDBPTASN2_106ENDI_15" localSheetId="5">SCDBPTASN2!$Q$599</definedName>
    <definedName name="SCDBPTASN2_106ENDI_16" localSheetId="5">SCDBPTASN2!$R$599</definedName>
    <definedName name="SCDBPTASN2_106ENDI_17" localSheetId="5">SCDBPTASN2!$S$599</definedName>
    <definedName name="SCDBPTASN2_106ENDI_18" localSheetId="5">SCDBPTASN2!$T$599</definedName>
    <definedName name="SCDBPTASN2_106ENDI_19" localSheetId="5">SCDBPTASN2!$U$599</definedName>
    <definedName name="SCDBPTASN2_106ENDI_2" localSheetId="5">SCDBPTASN2!$D$599</definedName>
    <definedName name="SCDBPTASN2_106ENDI_20" localSheetId="5">SCDBPTASN2!$V$599</definedName>
    <definedName name="SCDBPTASN2_106ENDI_21" localSheetId="5">SCDBPTASN2!$W$599</definedName>
    <definedName name="SCDBPTASN2_106ENDI_22" localSheetId="5">SCDBPTASN2!$X$599</definedName>
    <definedName name="SCDBPTASN2_106ENDI_23" localSheetId="5">SCDBPTASN2!$Y$599</definedName>
    <definedName name="SCDBPTASN2_106ENDI_24" localSheetId="5">SCDBPTASN2!$Z$599</definedName>
    <definedName name="SCDBPTASN2_106ENDI_25" localSheetId="5">SCDBPTASN2!$AA$599</definedName>
    <definedName name="SCDBPTASN2_106ENDI_3" localSheetId="5">SCDBPTASN2!$E$599</definedName>
    <definedName name="SCDBPTASN2_106ENDI_4" localSheetId="5">SCDBPTASN2!$F$599</definedName>
    <definedName name="SCDBPTASN2_106ENDI_5" localSheetId="5">SCDBPTASN2!$G$599</definedName>
    <definedName name="SCDBPTASN2_106ENDI_6" localSheetId="5">SCDBPTASN2!$H$599</definedName>
    <definedName name="SCDBPTASN2_106ENDI_7" localSheetId="5">SCDBPTASN2!$I$599</definedName>
    <definedName name="SCDBPTASN2_106ENDI_8" localSheetId="5">SCDBPTASN2!$J$599</definedName>
    <definedName name="SCDBPTASN2_106ENDI_9" localSheetId="5">SCDBPTASN2!$K$599</definedName>
    <definedName name="SCDBPTASN2_1070000_Range" localSheetId="5">SCDBPTASN2!$C$601:$AA$603</definedName>
    <definedName name="SCDBPTASN2_1079999_13" localSheetId="5">SCDBPTASN2!$O$604</definedName>
    <definedName name="SCDBPTASN2_1079999_14" localSheetId="5">SCDBPTASN2!$P$604</definedName>
    <definedName name="SCDBPTASN2_1079999_15" localSheetId="5">SCDBPTASN2!$Q$604</definedName>
    <definedName name="SCDBPTASN2_1079999_16" localSheetId="5">SCDBPTASN2!$R$604</definedName>
    <definedName name="SCDBPTASN2_1079999_17" localSheetId="5">SCDBPTASN2!$S$604</definedName>
    <definedName name="SCDBPTASN2_1079999_19" localSheetId="5">SCDBPTASN2!$U$604</definedName>
    <definedName name="SCDBPTASN2_1079999_20" localSheetId="5">SCDBPTASN2!$V$604</definedName>
    <definedName name="SCDBPTASN2_1079999_21" localSheetId="5">SCDBPTASN2!$W$604</definedName>
    <definedName name="SCDBPTASN2_1079999_22" localSheetId="5">SCDBPTASN2!$X$604</definedName>
    <definedName name="SCDBPTASN2_1079999_23" localSheetId="5">SCDBPTASN2!$Y$604</definedName>
    <definedName name="SCDBPTASN2_1079999_24" localSheetId="5">SCDBPTASN2!$Z$604</definedName>
    <definedName name="SCDBPTASN2_107BEGN_1" localSheetId="5">SCDBPTASN2!$C$601</definedName>
    <definedName name="SCDBPTASN2_107BEGN_10" localSheetId="5">SCDBPTASN2!$L$601</definedName>
    <definedName name="SCDBPTASN2_107BEGN_11" localSheetId="5">SCDBPTASN2!$M$601</definedName>
    <definedName name="SCDBPTASN2_107BEGN_12" localSheetId="5">SCDBPTASN2!$N$601</definedName>
    <definedName name="SCDBPTASN2_107BEGN_13" localSheetId="5">SCDBPTASN2!$O$601</definedName>
    <definedName name="SCDBPTASN2_107BEGN_14" localSheetId="5">SCDBPTASN2!$P$601</definedName>
    <definedName name="SCDBPTASN2_107BEGN_15" localSheetId="5">SCDBPTASN2!$Q$601</definedName>
    <definedName name="SCDBPTASN2_107BEGN_16" localSheetId="5">SCDBPTASN2!$R$601</definedName>
    <definedName name="SCDBPTASN2_107BEGN_17" localSheetId="5">SCDBPTASN2!$S$601</definedName>
    <definedName name="SCDBPTASN2_107BEGN_18" localSheetId="5">SCDBPTASN2!$T$601</definedName>
    <definedName name="SCDBPTASN2_107BEGN_19" localSheetId="5">SCDBPTASN2!$U$601</definedName>
    <definedName name="SCDBPTASN2_107BEGN_2" localSheetId="5">SCDBPTASN2!$D$601</definedName>
    <definedName name="SCDBPTASN2_107BEGN_20" localSheetId="5">SCDBPTASN2!$V$601</definedName>
    <definedName name="SCDBPTASN2_107BEGN_21" localSheetId="5">SCDBPTASN2!$W$601</definedName>
    <definedName name="SCDBPTASN2_107BEGN_22" localSheetId="5">SCDBPTASN2!$X$601</definedName>
    <definedName name="SCDBPTASN2_107BEGN_23" localSheetId="5">SCDBPTASN2!$Y$601</definedName>
    <definedName name="SCDBPTASN2_107BEGN_24" localSheetId="5">SCDBPTASN2!$Z$601</definedName>
    <definedName name="SCDBPTASN2_107BEGN_25" localSheetId="5">SCDBPTASN2!$AA$601</definedName>
    <definedName name="SCDBPTASN2_107BEGN_3" localSheetId="5">SCDBPTASN2!$E$601</definedName>
    <definedName name="SCDBPTASN2_107BEGN_4" localSheetId="5">SCDBPTASN2!$F$601</definedName>
    <definedName name="SCDBPTASN2_107BEGN_5" localSheetId="5">SCDBPTASN2!$G$601</definedName>
    <definedName name="SCDBPTASN2_107BEGN_6" localSheetId="5">SCDBPTASN2!$H$601</definedName>
    <definedName name="SCDBPTASN2_107BEGN_7" localSheetId="5">SCDBPTASN2!$I$601</definedName>
    <definedName name="SCDBPTASN2_107BEGN_8" localSheetId="5">SCDBPTASN2!$J$601</definedName>
    <definedName name="SCDBPTASN2_107BEGN_9" localSheetId="5">SCDBPTASN2!$K$601</definedName>
    <definedName name="SCDBPTASN2_107ENDI_10" localSheetId="5">SCDBPTASN2!$L$603</definedName>
    <definedName name="SCDBPTASN2_107ENDI_11" localSheetId="5">SCDBPTASN2!$M$603</definedName>
    <definedName name="SCDBPTASN2_107ENDI_12" localSheetId="5">SCDBPTASN2!$N$603</definedName>
    <definedName name="SCDBPTASN2_107ENDI_13" localSheetId="5">SCDBPTASN2!$O$603</definedName>
    <definedName name="SCDBPTASN2_107ENDI_14" localSheetId="5">SCDBPTASN2!$P$603</definedName>
    <definedName name="SCDBPTASN2_107ENDI_15" localSheetId="5">SCDBPTASN2!$Q$603</definedName>
    <definedName name="SCDBPTASN2_107ENDI_16" localSheetId="5">SCDBPTASN2!$R$603</definedName>
    <definedName name="SCDBPTASN2_107ENDI_17" localSheetId="5">SCDBPTASN2!$S$603</definedName>
    <definedName name="SCDBPTASN2_107ENDI_18" localSheetId="5">SCDBPTASN2!$T$603</definedName>
    <definedName name="SCDBPTASN2_107ENDI_19" localSheetId="5">SCDBPTASN2!$U$603</definedName>
    <definedName name="SCDBPTASN2_107ENDI_2" localSheetId="5">SCDBPTASN2!$D$603</definedName>
    <definedName name="SCDBPTASN2_107ENDI_20" localSheetId="5">SCDBPTASN2!$V$603</definedName>
    <definedName name="SCDBPTASN2_107ENDI_21" localSheetId="5">SCDBPTASN2!$W$603</definedName>
    <definedName name="SCDBPTASN2_107ENDI_22" localSheetId="5">SCDBPTASN2!$X$603</definedName>
    <definedName name="SCDBPTASN2_107ENDI_23" localSheetId="5">SCDBPTASN2!$Y$603</definedName>
    <definedName name="SCDBPTASN2_107ENDI_24" localSheetId="5">SCDBPTASN2!$Z$603</definedName>
    <definedName name="SCDBPTASN2_107ENDI_25" localSheetId="5">SCDBPTASN2!$AA$603</definedName>
    <definedName name="SCDBPTASN2_107ENDI_3" localSheetId="5">SCDBPTASN2!$E$603</definedName>
    <definedName name="SCDBPTASN2_107ENDI_4" localSheetId="5">SCDBPTASN2!$F$603</definedName>
    <definedName name="SCDBPTASN2_107ENDI_5" localSheetId="5">SCDBPTASN2!$G$603</definedName>
    <definedName name="SCDBPTASN2_107ENDI_6" localSheetId="5">SCDBPTASN2!$H$603</definedName>
    <definedName name="SCDBPTASN2_107ENDI_7" localSheetId="5">SCDBPTASN2!$I$603</definedName>
    <definedName name="SCDBPTASN2_107ENDI_8" localSheetId="5">SCDBPTASN2!$J$603</definedName>
    <definedName name="SCDBPTASN2_107ENDI_9" localSheetId="5">SCDBPTASN2!$K$603</definedName>
    <definedName name="SCDBPTASN2_1089999_13" localSheetId="5">SCDBPTASN2!$O$605</definedName>
    <definedName name="SCDBPTASN2_1089999_14" localSheetId="5">SCDBPTASN2!$P$605</definedName>
    <definedName name="SCDBPTASN2_1089999_15" localSheetId="5">SCDBPTASN2!$Q$605</definedName>
    <definedName name="SCDBPTASN2_1089999_16" localSheetId="5">SCDBPTASN2!$R$605</definedName>
    <definedName name="SCDBPTASN2_1089999_17" localSheetId="5">SCDBPTASN2!$S$605</definedName>
    <definedName name="SCDBPTASN2_1089999_19" localSheetId="5">SCDBPTASN2!$U$605</definedName>
    <definedName name="SCDBPTASN2_1089999_20" localSheetId="5">SCDBPTASN2!$V$605</definedName>
    <definedName name="SCDBPTASN2_1089999_21" localSheetId="5">SCDBPTASN2!$W$605</definedName>
    <definedName name="SCDBPTASN2_1089999_22" localSheetId="5">SCDBPTASN2!$X$605</definedName>
    <definedName name="SCDBPTASN2_1089999_23" localSheetId="5">SCDBPTASN2!$Y$605</definedName>
    <definedName name="SCDBPTASN2_1089999_24" localSheetId="5">SCDBPTASN2!$Z$605</definedName>
    <definedName name="SCDBPTASN2_1090000_Range" localSheetId="5">SCDBPTASN2!$C$606:$AA$608</definedName>
    <definedName name="SCDBPTASN2_1099999_13" localSheetId="5">SCDBPTASN2!$O$609</definedName>
    <definedName name="SCDBPTASN2_1099999_14" localSheetId="5">SCDBPTASN2!$P$609</definedName>
    <definedName name="SCDBPTASN2_1099999_15" localSheetId="5">SCDBPTASN2!$Q$609</definedName>
    <definedName name="SCDBPTASN2_1099999_16" localSheetId="5">SCDBPTASN2!$R$609</definedName>
    <definedName name="SCDBPTASN2_1099999_17" localSheetId="5">SCDBPTASN2!$S$609</definedName>
    <definedName name="SCDBPTASN2_1099999_19" localSheetId="5">SCDBPTASN2!$U$609</definedName>
    <definedName name="SCDBPTASN2_1099999_20" localSheetId="5">SCDBPTASN2!$V$609</definedName>
    <definedName name="SCDBPTASN2_1099999_21" localSheetId="5">SCDBPTASN2!$W$609</definedName>
    <definedName name="SCDBPTASN2_1099999_22" localSheetId="5">SCDBPTASN2!$X$609</definedName>
    <definedName name="SCDBPTASN2_1099999_23" localSheetId="5">SCDBPTASN2!$Y$609</definedName>
    <definedName name="SCDBPTASN2_1099999_24" localSheetId="5">SCDBPTASN2!$Z$609</definedName>
    <definedName name="SCDBPTASN2_109BEGN_1" localSheetId="5">SCDBPTASN2!$C$606</definedName>
    <definedName name="SCDBPTASN2_109BEGN_10" localSheetId="5">SCDBPTASN2!$L$606</definedName>
    <definedName name="SCDBPTASN2_109BEGN_11" localSheetId="5">SCDBPTASN2!$M$606</definedName>
    <definedName name="SCDBPTASN2_109BEGN_12" localSheetId="5">SCDBPTASN2!$N$606</definedName>
    <definedName name="SCDBPTASN2_109BEGN_13" localSheetId="5">SCDBPTASN2!$O$606</definedName>
    <definedName name="SCDBPTASN2_109BEGN_14" localSheetId="5">SCDBPTASN2!$P$606</definedName>
    <definedName name="SCDBPTASN2_109BEGN_15" localSheetId="5">SCDBPTASN2!$Q$606</definedName>
    <definedName name="SCDBPTASN2_109BEGN_16" localSheetId="5">SCDBPTASN2!$R$606</definedName>
    <definedName name="SCDBPTASN2_109BEGN_17" localSheetId="5">SCDBPTASN2!$S$606</definedName>
    <definedName name="SCDBPTASN2_109BEGN_18" localSheetId="5">SCDBPTASN2!$T$606</definedName>
    <definedName name="SCDBPTASN2_109BEGN_19" localSheetId="5">SCDBPTASN2!$U$606</definedName>
    <definedName name="SCDBPTASN2_109BEGN_2" localSheetId="5">SCDBPTASN2!$D$606</definedName>
    <definedName name="SCDBPTASN2_109BEGN_20" localSheetId="5">SCDBPTASN2!$V$606</definedName>
    <definedName name="SCDBPTASN2_109BEGN_21" localSheetId="5">SCDBPTASN2!$W$606</definedName>
    <definedName name="SCDBPTASN2_109BEGN_22" localSheetId="5">SCDBPTASN2!$X$606</definedName>
    <definedName name="SCDBPTASN2_109BEGN_23" localSheetId="5">SCDBPTASN2!$Y$606</definedName>
    <definedName name="SCDBPTASN2_109BEGN_24" localSheetId="5">SCDBPTASN2!$Z$606</definedName>
    <definedName name="SCDBPTASN2_109BEGN_25" localSheetId="5">SCDBPTASN2!$AA$606</definedName>
    <definedName name="SCDBPTASN2_109BEGN_3" localSheetId="5">SCDBPTASN2!$E$606</definedName>
    <definedName name="SCDBPTASN2_109BEGN_4" localSheetId="5">SCDBPTASN2!$F$606</definedName>
    <definedName name="SCDBPTASN2_109BEGN_5" localSheetId="5">SCDBPTASN2!$G$606</definedName>
    <definedName name="SCDBPTASN2_109BEGN_6" localSheetId="5">SCDBPTASN2!$H$606</definedName>
    <definedName name="SCDBPTASN2_109BEGN_7" localSheetId="5">SCDBPTASN2!$I$606</definedName>
    <definedName name="SCDBPTASN2_109BEGN_8" localSheetId="5">SCDBPTASN2!$J$606</definedName>
    <definedName name="SCDBPTASN2_109BEGN_9" localSheetId="5">SCDBPTASN2!$K$606</definedName>
    <definedName name="SCDBPTASN2_109ENDI_10" localSheetId="5">SCDBPTASN2!$L$608</definedName>
    <definedName name="SCDBPTASN2_109ENDI_11" localSheetId="5">SCDBPTASN2!$M$608</definedName>
    <definedName name="SCDBPTASN2_109ENDI_12" localSheetId="5">SCDBPTASN2!$N$608</definedName>
    <definedName name="SCDBPTASN2_109ENDI_13" localSheetId="5">SCDBPTASN2!$O$608</definedName>
    <definedName name="SCDBPTASN2_109ENDI_14" localSheetId="5">SCDBPTASN2!$P$608</definedName>
    <definedName name="SCDBPTASN2_109ENDI_15" localSheetId="5">SCDBPTASN2!$Q$608</definedName>
    <definedName name="SCDBPTASN2_109ENDI_16" localSheetId="5">SCDBPTASN2!$R$608</definedName>
    <definedName name="SCDBPTASN2_109ENDI_17" localSheetId="5">SCDBPTASN2!$S$608</definedName>
    <definedName name="SCDBPTASN2_109ENDI_18" localSheetId="5">SCDBPTASN2!$T$608</definedName>
    <definedName name="SCDBPTASN2_109ENDI_19" localSheetId="5">SCDBPTASN2!$U$608</definedName>
    <definedName name="SCDBPTASN2_109ENDI_2" localSheetId="5">SCDBPTASN2!$D$608</definedName>
    <definedName name="SCDBPTASN2_109ENDI_20" localSheetId="5">SCDBPTASN2!$V$608</definedName>
    <definedName name="SCDBPTASN2_109ENDI_21" localSheetId="5">SCDBPTASN2!$W$608</definedName>
    <definedName name="SCDBPTASN2_109ENDI_22" localSheetId="5">SCDBPTASN2!$X$608</definedName>
    <definedName name="SCDBPTASN2_109ENDI_23" localSheetId="5">SCDBPTASN2!$Y$608</definedName>
    <definedName name="SCDBPTASN2_109ENDI_24" localSheetId="5">SCDBPTASN2!$Z$608</definedName>
    <definedName name="SCDBPTASN2_109ENDI_25" localSheetId="5">SCDBPTASN2!$AA$608</definedName>
    <definedName name="SCDBPTASN2_109ENDI_3" localSheetId="5">SCDBPTASN2!$E$608</definedName>
    <definedName name="SCDBPTASN2_109ENDI_4" localSheetId="5">SCDBPTASN2!$F$608</definedName>
    <definedName name="SCDBPTASN2_109ENDI_5" localSheetId="5">SCDBPTASN2!$G$608</definedName>
    <definedName name="SCDBPTASN2_109ENDI_6" localSheetId="5">SCDBPTASN2!$H$608</definedName>
    <definedName name="SCDBPTASN2_109ENDI_7" localSheetId="5">SCDBPTASN2!$I$608</definedName>
    <definedName name="SCDBPTASN2_109ENDI_8" localSheetId="5">SCDBPTASN2!$J$608</definedName>
    <definedName name="SCDBPTASN2_109ENDI_9" localSheetId="5">SCDBPTASN2!$K$608</definedName>
    <definedName name="SCDBPTASN2_1100000_Range" localSheetId="5">SCDBPTASN2!$C$610:$AA$612</definedName>
    <definedName name="SCDBPTASN2_1109999_13" localSheetId="5">SCDBPTASN2!$O$613</definedName>
    <definedName name="SCDBPTASN2_1109999_14" localSheetId="5">SCDBPTASN2!$P$613</definedName>
    <definedName name="SCDBPTASN2_1109999_15" localSheetId="5">SCDBPTASN2!$Q$613</definedName>
    <definedName name="SCDBPTASN2_1109999_16" localSheetId="5">SCDBPTASN2!$R$613</definedName>
    <definedName name="SCDBPTASN2_1109999_17" localSheetId="5">SCDBPTASN2!$S$613</definedName>
    <definedName name="SCDBPTASN2_1109999_19" localSheetId="5">SCDBPTASN2!$U$613</definedName>
    <definedName name="SCDBPTASN2_1109999_20" localSheetId="5">SCDBPTASN2!$V$613</definedName>
    <definedName name="SCDBPTASN2_1109999_21" localSheetId="5">SCDBPTASN2!$W$613</definedName>
    <definedName name="SCDBPTASN2_1109999_22" localSheetId="5">SCDBPTASN2!$X$613</definedName>
    <definedName name="SCDBPTASN2_1109999_23" localSheetId="5">SCDBPTASN2!$Y$613</definedName>
    <definedName name="SCDBPTASN2_1109999_24" localSheetId="5">SCDBPTASN2!$Z$613</definedName>
    <definedName name="SCDBPTASN2_110BEGN_1" localSheetId="5">SCDBPTASN2!$C$610</definedName>
    <definedName name="SCDBPTASN2_110BEGN_10" localSheetId="5">SCDBPTASN2!$L$610</definedName>
    <definedName name="SCDBPTASN2_110BEGN_11" localSheetId="5">SCDBPTASN2!$M$610</definedName>
    <definedName name="SCDBPTASN2_110BEGN_12" localSheetId="5">SCDBPTASN2!$N$610</definedName>
    <definedName name="SCDBPTASN2_110BEGN_13" localSheetId="5">SCDBPTASN2!$O$610</definedName>
    <definedName name="SCDBPTASN2_110BEGN_14" localSheetId="5">SCDBPTASN2!$P$610</definedName>
    <definedName name="SCDBPTASN2_110BEGN_15" localSheetId="5">SCDBPTASN2!$Q$610</definedName>
    <definedName name="SCDBPTASN2_110BEGN_16" localSheetId="5">SCDBPTASN2!$R$610</definedName>
    <definedName name="SCDBPTASN2_110BEGN_17" localSheetId="5">SCDBPTASN2!$S$610</definedName>
    <definedName name="SCDBPTASN2_110BEGN_18" localSheetId="5">SCDBPTASN2!$T$610</definedName>
    <definedName name="SCDBPTASN2_110BEGN_19" localSheetId="5">SCDBPTASN2!$U$610</definedName>
    <definedName name="SCDBPTASN2_110BEGN_2" localSheetId="5">SCDBPTASN2!$D$610</definedName>
    <definedName name="SCDBPTASN2_110BEGN_20" localSheetId="5">SCDBPTASN2!$V$610</definedName>
    <definedName name="SCDBPTASN2_110BEGN_21" localSheetId="5">SCDBPTASN2!$W$610</definedName>
    <definedName name="SCDBPTASN2_110BEGN_22" localSheetId="5">SCDBPTASN2!$X$610</definedName>
    <definedName name="SCDBPTASN2_110BEGN_23" localSheetId="5">SCDBPTASN2!$Y$610</definedName>
    <definedName name="SCDBPTASN2_110BEGN_24" localSheetId="5">SCDBPTASN2!$Z$610</definedName>
    <definedName name="SCDBPTASN2_110BEGN_25" localSheetId="5">SCDBPTASN2!$AA$610</definedName>
    <definedName name="SCDBPTASN2_110BEGN_3" localSheetId="5">SCDBPTASN2!$E$610</definedName>
    <definedName name="SCDBPTASN2_110BEGN_4" localSheetId="5">SCDBPTASN2!$F$610</definedName>
    <definedName name="SCDBPTASN2_110BEGN_5" localSheetId="5">SCDBPTASN2!$G$610</definedName>
    <definedName name="SCDBPTASN2_110BEGN_6" localSheetId="5">SCDBPTASN2!$H$610</definedName>
    <definedName name="SCDBPTASN2_110BEGN_7" localSheetId="5">SCDBPTASN2!$I$610</definedName>
    <definedName name="SCDBPTASN2_110BEGN_8" localSheetId="5">SCDBPTASN2!$J$610</definedName>
    <definedName name="SCDBPTASN2_110BEGN_9" localSheetId="5">SCDBPTASN2!$K$610</definedName>
    <definedName name="SCDBPTASN2_110ENDI_10" localSheetId="5">SCDBPTASN2!$L$612</definedName>
    <definedName name="SCDBPTASN2_110ENDI_11" localSheetId="5">SCDBPTASN2!$M$612</definedName>
    <definedName name="SCDBPTASN2_110ENDI_12" localSheetId="5">SCDBPTASN2!$N$612</definedName>
    <definedName name="SCDBPTASN2_110ENDI_13" localSheetId="5">SCDBPTASN2!$O$612</definedName>
    <definedName name="SCDBPTASN2_110ENDI_14" localSheetId="5">SCDBPTASN2!$P$612</definedName>
    <definedName name="SCDBPTASN2_110ENDI_15" localSheetId="5">SCDBPTASN2!$Q$612</definedName>
    <definedName name="SCDBPTASN2_110ENDI_16" localSheetId="5">SCDBPTASN2!$R$612</definedName>
    <definedName name="SCDBPTASN2_110ENDI_17" localSheetId="5">SCDBPTASN2!$S$612</definedName>
    <definedName name="SCDBPTASN2_110ENDI_18" localSheetId="5">SCDBPTASN2!$T$612</definedName>
    <definedName name="SCDBPTASN2_110ENDI_19" localSheetId="5">SCDBPTASN2!$U$612</definedName>
    <definedName name="SCDBPTASN2_110ENDI_2" localSheetId="5">SCDBPTASN2!$D$612</definedName>
    <definedName name="SCDBPTASN2_110ENDI_20" localSheetId="5">SCDBPTASN2!$V$612</definedName>
    <definedName name="SCDBPTASN2_110ENDI_21" localSheetId="5">SCDBPTASN2!$W$612</definedName>
    <definedName name="SCDBPTASN2_110ENDI_22" localSheetId="5">SCDBPTASN2!$X$612</definedName>
    <definedName name="SCDBPTASN2_110ENDI_23" localSheetId="5">SCDBPTASN2!$Y$612</definedName>
    <definedName name="SCDBPTASN2_110ENDI_24" localSheetId="5">SCDBPTASN2!$Z$612</definedName>
    <definedName name="SCDBPTASN2_110ENDI_25" localSheetId="5">SCDBPTASN2!$AA$612</definedName>
    <definedName name="SCDBPTASN2_110ENDI_3" localSheetId="5">SCDBPTASN2!$E$612</definedName>
    <definedName name="SCDBPTASN2_110ENDI_4" localSheetId="5">SCDBPTASN2!$F$612</definedName>
    <definedName name="SCDBPTASN2_110ENDI_5" localSheetId="5">SCDBPTASN2!$G$612</definedName>
    <definedName name="SCDBPTASN2_110ENDI_6" localSheetId="5">SCDBPTASN2!$H$612</definedName>
    <definedName name="SCDBPTASN2_110ENDI_7" localSheetId="5">SCDBPTASN2!$I$612</definedName>
    <definedName name="SCDBPTASN2_110ENDI_8" localSheetId="5">SCDBPTASN2!$J$612</definedName>
    <definedName name="SCDBPTASN2_110ENDI_9" localSheetId="5">SCDBPTASN2!$K$612</definedName>
    <definedName name="SCDBPTASN2_1110000_Range" localSheetId="5">SCDBPTASN2!$C$614:$AA$616</definedName>
    <definedName name="SCDBPTASN2_1119999_13" localSheetId="5">SCDBPTASN2!$O$617</definedName>
    <definedName name="SCDBPTASN2_1119999_14" localSheetId="5">SCDBPTASN2!$P$617</definedName>
    <definedName name="SCDBPTASN2_1119999_15" localSheetId="5">SCDBPTASN2!$Q$617</definedName>
    <definedName name="SCDBPTASN2_1119999_16" localSheetId="5">SCDBPTASN2!$R$617</definedName>
    <definedName name="SCDBPTASN2_1119999_17" localSheetId="5">SCDBPTASN2!$S$617</definedName>
    <definedName name="SCDBPTASN2_1119999_19" localSheetId="5">SCDBPTASN2!$U$617</definedName>
    <definedName name="SCDBPTASN2_1119999_20" localSheetId="5">SCDBPTASN2!$V$617</definedName>
    <definedName name="SCDBPTASN2_1119999_21" localSheetId="5">SCDBPTASN2!$W$617</definedName>
    <definedName name="SCDBPTASN2_1119999_22" localSheetId="5">SCDBPTASN2!$X$617</definedName>
    <definedName name="SCDBPTASN2_1119999_23" localSheetId="5">SCDBPTASN2!$Y$617</definedName>
    <definedName name="SCDBPTASN2_1119999_24" localSheetId="5">SCDBPTASN2!$Z$617</definedName>
    <definedName name="SCDBPTASN2_111BEGN_1" localSheetId="5">SCDBPTASN2!$C$614</definedName>
    <definedName name="SCDBPTASN2_111BEGN_10" localSheetId="5">SCDBPTASN2!$L$614</definedName>
    <definedName name="SCDBPTASN2_111BEGN_11" localSheetId="5">SCDBPTASN2!$M$614</definedName>
    <definedName name="SCDBPTASN2_111BEGN_12" localSheetId="5">SCDBPTASN2!$N$614</definedName>
    <definedName name="SCDBPTASN2_111BEGN_13" localSheetId="5">SCDBPTASN2!$O$614</definedName>
    <definedName name="SCDBPTASN2_111BEGN_14" localSheetId="5">SCDBPTASN2!$P$614</definedName>
    <definedName name="SCDBPTASN2_111BEGN_15" localSheetId="5">SCDBPTASN2!$Q$614</definedName>
    <definedName name="SCDBPTASN2_111BEGN_16" localSheetId="5">SCDBPTASN2!$R$614</definedName>
    <definedName name="SCDBPTASN2_111BEGN_17" localSheetId="5">SCDBPTASN2!$S$614</definedName>
    <definedName name="SCDBPTASN2_111BEGN_18" localSheetId="5">SCDBPTASN2!$T$614</definedName>
    <definedName name="SCDBPTASN2_111BEGN_19" localSheetId="5">SCDBPTASN2!$U$614</definedName>
    <definedName name="SCDBPTASN2_111BEGN_2" localSheetId="5">SCDBPTASN2!$D$614</definedName>
    <definedName name="SCDBPTASN2_111BEGN_20" localSheetId="5">SCDBPTASN2!$V$614</definedName>
    <definedName name="SCDBPTASN2_111BEGN_21" localSheetId="5">SCDBPTASN2!$W$614</definedName>
    <definedName name="SCDBPTASN2_111BEGN_22" localSheetId="5">SCDBPTASN2!$X$614</definedName>
    <definedName name="SCDBPTASN2_111BEGN_23" localSheetId="5">SCDBPTASN2!$Y$614</definedName>
    <definedName name="SCDBPTASN2_111BEGN_24" localSheetId="5">SCDBPTASN2!$Z$614</definedName>
    <definedName name="SCDBPTASN2_111BEGN_25" localSheetId="5">SCDBPTASN2!$AA$614</definedName>
    <definedName name="SCDBPTASN2_111BEGN_3" localSheetId="5">SCDBPTASN2!$E$614</definedName>
    <definedName name="SCDBPTASN2_111BEGN_4" localSheetId="5">SCDBPTASN2!$F$614</definedName>
    <definedName name="SCDBPTASN2_111BEGN_5" localSheetId="5">SCDBPTASN2!$G$614</definedName>
    <definedName name="SCDBPTASN2_111BEGN_6" localSheetId="5">SCDBPTASN2!$H$614</definedName>
    <definedName name="SCDBPTASN2_111BEGN_7" localSheetId="5">SCDBPTASN2!$I$614</definedName>
    <definedName name="SCDBPTASN2_111BEGN_8" localSheetId="5">SCDBPTASN2!$J$614</definedName>
    <definedName name="SCDBPTASN2_111BEGN_9" localSheetId="5">SCDBPTASN2!$K$614</definedName>
    <definedName name="SCDBPTASN2_111ENDI_10" localSheetId="5">SCDBPTASN2!$L$616</definedName>
    <definedName name="SCDBPTASN2_111ENDI_11" localSheetId="5">SCDBPTASN2!$M$616</definedName>
    <definedName name="SCDBPTASN2_111ENDI_12" localSheetId="5">SCDBPTASN2!$N$616</definedName>
    <definedName name="SCDBPTASN2_111ENDI_13" localSheetId="5">SCDBPTASN2!$O$616</definedName>
    <definedName name="SCDBPTASN2_111ENDI_14" localSheetId="5">SCDBPTASN2!$P$616</definedName>
    <definedName name="SCDBPTASN2_111ENDI_15" localSheetId="5">SCDBPTASN2!$Q$616</definedName>
    <definedName name="SCDBPTASN2_111ENDI_16" localSheetId="5">SCDBPTASN2!$R$616</definedName>
    <definedName name="SCDBPTASN2_111ENDI_17" localSheetId="5">SCDBPTASN2!$S$616</definedName>
    <definedName name="SCDBPTASN2_111ENDI_18" localSheetId="5">SCDBPTASN2!$T$616</definedName>
    <definedName name="SCDBPTASN2_111ENDI_19" localSheetId="5">SCDBPTASN2!$U$616</definedName>
    <definedName name="SCDBPTASN2_111ENDI_2" localSheetId="5">SCDBPTASN2!$D$616</definedName>
    <definedName name="SCDBPTASN2_111ENDI_20" localSheetId="5">SCDBPTASN2!$V$616</definedName>
    <definedName name="SCDBPTASN2_111ENDI_21" localSheetId="5">SCDBPTASN2!$W$616</definedName>
    <definedName name="SCDBPTASN2_111ENDI_22" localSheetId="5">SCDBPTASN2!$X$616</definedName>
    <definedName name="SCDBPTASN2_111ENDI_23" localSheetId="5">SCDBPTASN2!$Y$616</definedName>
    <definedName name="SCDBPTASN2_111ENDI_24" localSheetId="5">SCDBPTASN2!$Z$616</definedName>
    <definedName name="SCDBPTASN2_111ENDI_25" localSheetId="5">SCDBPTASN2!$AA$616</definedName>
    <definedName name="SCDBPTASN2_111ENDI_3" localSheetId="5">SCDBPTASN2!$E$616</definedName>
    <definedName name="SCDBPTASN2_111ENDI_4" localSheetId="5">SCDBPTASN2!$F$616</definedName>
    <definedName name="SCDBPTASN2_111ENDI_5" localSheetId="5">SCDBPTASN2!$G$616</definedName>
    <definedName name="SCDBPTASN2_111ENDI_6" localSheetId="5">SCDBPTASN2!$H$616</definedName>
    <definedName name="SCDBPTASN2_111ENDI_7" localSheetId="5">SCDBPTASN2!$I$616</definedName>
    <definedName name="SCDBPTASN2_111ENDI_8" localSheetId="5">SCDBPTASN2!$J$616</definedName>
    <definedName name="SCDBPTASN2_111ENDI_9" localSheetId="5">SCDBPTASN2!$K$616</definedName>
    <definedName name="SCDBPTASN2_1120000_Range" localSheetId="5">SCDBPTASN2!$C$618:$AA$620</definedName>
    <definedName name="SCDBPTASN2_1129999_13" localSheetId="5">SCDBPTASN2!$O$621</definedName>
    <definedName name="SCDBPTASN2_1129999_14" localSheetId="5">SCDBPTASN2!$P$621</definedName>
    <definedName name="SCDBPTASN2_1129999_15" localSheetId="5">SCDBPTASN2!$Q$621</definedName>
    <definedName name="SCDBPTASN2_1129999_16" localSheetId="5">SCDBPTASN2!$R$621</definedName>
    <definedName name="SCDBPTASN2_1129999_17" localSheetId="5">SCDBPTASN2!$S$621</definedName>
    <definedName name="SCDBPTASN2_1129999_19" localSheetId="5">SCDBPTASN2!$U$621</definedName>
    <definedName name="SCDBPTASN2_1129999_20" localSheetId="5">SCDBPTASN2!$V$621</definedName>
    <definedName name="SCDBPTASN2_1129999_21" localSheetId="5">SCDBPTASN2!$W$621</definedName>
    <definedName name="SCDBPTASN2_1129999_22" localSheetId="5">SCDBPTASN2!$X$621</definedName>
    <definedName name="SCDBPTASN2_1129999_23" localSheetId="5">SCDBPTASN2!$Y$621</definedName>
    <definedName name="SCDBPTASN2_1129999_24" localSheetId="5">SCDBPTASN2!$Z$621</definedName>
    <definedName name="SCDBPTASN2_112BEGN_1" localSheetId="5">SCDBPTASN2!$C$618</definedName>
    <definedName name="SCDBPTASN2_112BEGN_10" localSheetId="5">SCDBPTASN2!$L$618</definedName>
    <definedName name="SCDBPTASN2_112BEGN_11" localSheetId="5">SCDBPTASN2!$M$618</definedName>
    <definedName name="SCDBPTASN2_112BEGN_12" localSheetId="5">SCDBPTASN2!$N$618</definedName>
    <definedName name="SCDBPTASN2_112BEGN_13" localSheetId="5">SCDBPTASN2!$O$618</definedName>
    <definedName name="SCDBPTASN2_112BEGN_14" localSheetId="5">SCDBPTASN2!$P$618</definedName>
    <definedName name="SCDBPTASN2_112BEGN_15" localSheetId="5">SCDBPTASN2!$Q$618</definedName>
    <definedName name="SCDBPTASN2_112BEGN_16" localSheetId="5">SCDBPTASN2!$R$618</definedName>
    <definedName name="SCDBPTASN2_112BEGN_17" localSheetId="5">SCDBPTASN2!$S$618</definedName>
    <definedName name="SCDBPTASN2_112BEGN_18" localSheetId="5">SCDBPTASN2!$T$618</definedName>
    <definedName name="SCDBPTASN2_112BEGN_19" localSheetId="5">SCDBPTASN2!$U$618</definedName>
    <definedName name="SCDBPTASN2_112BEGN_2" localSheetId="5">SCDBPTASN2!$D$618</definedName>
    <definedName name="SCDBPTASN2_112BEGN_20" localSheetId="5">SCDBPTASN2!$V$618</definedName>
    <definedName name="SCDBPTASN2_112BEGN_21" localSheetId="5">SCDBPTASN2!$W$618</definedName>
    <definedName name="SCDBPTASN2_112BEGN_22" localSheetId="5">SCDBPTASN2!$X$618</definedName>
    <definedName name="SCDBPTASN2_112BEGN_23" localSheetId="5">SCDBPTASN2!$Y$618</definedName>
    <definedName name="SCDBPTASN2_112BEGN_24" localSheetId="5">SCDBPTASN2!$Z$618</definedName>
    <definedName name="SCDBPTASN2_112BEGN_25" localSheetId="5">SCDBPTASN2!$AA$618</definedName>
    <definedName name="SCDBPTASN2_112BEGN_3" localSheetId="5">SCDBPTASN2!$E$618</definedName>
    <definedName name="SCDBPTASN2_112BEGN_4" localSheetId="5">SCDBPTASN2!$F$618</definedName>
    <definedName name="SCDBPTASN2_112BEGN_5" localSheetId="5">SCDBPTASN2!$G$618</definedName>
    <definedName name="SCDBPTASN2_112BEGN_6" localSheetId="5">SCDBPTASN2!$H$618</definedName>
    <definedName name="SCDBPTASN2_112BEGN_7" localSheetId="5">SCDBPTASN2!$I$618</definedName>
    <definedName name="SCDBPTASN2_112BEGN_8" localSheetId="5">SCDBPTASN2!$J$618</definedName>
    <definedName name="SCDBPTASN2_112BEGN_9" localSheetId="5">SCDBPTASN2!$K$618</definedName>
    <definedName name="SCDBPTASN2_112ENDI_10" localSheetId="5">SCDBPTASN2!$L$620</definedName>
    <definedName name="SCDBPTASN2_112ENDI_11" localSheetId="5">SCDBPTASN2!$M$620</definedName>
    <definedName name="SCDBPTASN2_112ENDI_12" localSheetId="5">SCDBPTASN2!$N$620</definedName>
    <definedName name="SCDBPTASN2_112ENDI_13" localSheetId="5">SCDBPTASN2!$O$620</definedName>
    <definedName name="SCDBPTASN2_112ENDI_14" localSheetId="5">SCDBPTASN2!$P$620</definedName>
    <definedName name="SCDBPTASN2_112ENDI_15" localSheetId="5">SCDBPTASN2!$Q$620</definedName>
    <definedName name="SCDBPTASN2_112ENDI_16" localSheetId="5">SCDBPTASN2!$R$620</definedName>
    <definedName name="SCDBPTASN2_112ENDI_17" localSheetId="5">SCDBPTASN2!$S$620</definedName>
    <definedName name="SCDBPTASN2_112ENDI_18" localSheetId="5">SCDBPTASN2!$T$620</definedName>
    <definedName name="SCDBPTASN2_112ENDI_19" localSheetId="5">SCDBPTASN2!$U$620</definedName>
    <definedName name="SCDBPTASN2_112ENDI_2" localSheetId="5">SCDBPTASN2!$D$620</definedName>
    <definedName name="SCDBPTASN2_112ENDI_20" localSheetId="5">SCDBPTASN2!$V$620</definedName>
    <definedName name="SCDBPTASN2_112ENDI_21" localSheetId="5">SCDBPTASN2!$W$620</definedName>
    <definedName name="SCDBPTASN2_112ENDI_22" localSheetId="5">SCDBPTASN2!$X$620</definedName>
    <definedName name="SCDBPTASN2_112ENDI_23" localSheetId="5">SCDBPTASN2!$Y$620</definedName>
    <definedName name="SCDBPTASN2_112ENDI_24" localSheetId="5">SCDBPTASN2!$Z$620</definedName>
    <definedName name="SCDBPTASN2_112ENDI_25" localSheetId="5">SCDBPTASN2!$AA$620</definedName>
    <definedName name="SCDBPTASN2_112ENDI_3" localSheetId="5">SCDBPTASN2!$E$620</definedName>
    <definedName name="SCDBPTASN2_112ENDI_4" localSheetId="5">SCDBPTASN2!$F$620</definedName>
    <definedName name="SCDBPTASN2_112ENDI_5" localSheetId="5">SCDBPTASN2!$G$620</definedName>
    <definedName name="SCDBPTASN2_112ENDI_6" localSheetId="5">SCDBPTASN2!$H$620</definedName>
    <definedName name="SCDBPTASN2_112ENDI_7" localSheetId="5">SCDBPTASN2!$I$620</definedName>
    <definedName name="SCDBPTASN2_112ENDI_8" localSheetId="5">SCDBPTASN2!$J$620</definedName>
    <definedName name="SCDBPTASN2_112ENDI_9" localSheetId="5">SCDBPTASN2!$K$620</definedName>
    <definedName name="SCDBPTASN2_1130000_Range" localSheetId="5">SCDBPTASN2!$C$622:$AA$624</definedName>
    <definedName name="SCDBPTASN2_1139999_13" localSheetId="5">SCDBPTASN2!$O$625</definedName>
    <definedName name="SCDBPTASN2_1139999_14" localSheetId="5">SCDBPTASN2!$P$625</definedName>
    <definedName name="SCDBPTASN2_1139999_15" localSheetId="5">SCDBPTASN2!$Q$625</definedName>
    <definedName name="SCDBPTASN2_1139999_16" localSheetId="5">SCDBPTASN2!$R$625</definedName>
    <definedName name="SCDBPTASN2_1139999_17" localSheetId="5">SCDBPTASN2!$S$625</definedName>
    <definedName name="SCDBPTASN2_1139999_19" localSheetId="5">SCDBPTASN2!$U$625</definedName>
    <definedName name="SCDBPTASN2_1139999_20" localSheetId="5">SCDBPTASN2!$V$625</definedName>
    <definedName name="SCDBPTASN2_1139999_21" localSheetId="5">SCDBPTASN2!$W$625</definedName>
    <definedName name="SCDBPTASN2_1139999_22" localSheetId="5">SCDBPTASN2!$X$625</definedName>
    <definedName name="SCDBPTASN2_1139999_23" localSheetId="5">SCDBPTASN2!$Y$625</definedName>
    <definedName name="SCDBPTASN2_1139999_24" localSheetId="5">SCDBPTASN2!$Z$625</definedName>
    <definedName name="SCDBPTASN2_113BEGN_1" localSheetId="5">SCDBPTASN2!$C$622</definedName>
    <definedName name="SCDBPTASN2_113BEGN_10" localSheetId="5">SCDBPTASN2!$L$622</definedName>
    <definedName name="SCDBPTASN2_113BEGN_11" localSheetId="5">SCDBPTASN2!$M$622</definedName>
    <definedName name="SCDBPTASN2_113BEGN_12" localSheetId="5">SCDBPTASN2!$N$622</definedName>
    <definedName name="SCDBPTASN2_113BEGN_13" localSheetId="5">SCDBPTASN2!$O$622</definedName>
    <definedName name="SCDBPTASN2_113BEGN_14" localSheetId="5">SCDBPTASN2!$P$622</definedName>
    <definedName name="SCDBPTASN2_113BEGN_15" localSheetId="5">SCDBPTASN2!$Q$622</definedName>
    <definedName name="SCDBPTASN2_113BEGN_16" localSheetId="5">SCDBPTASN2!$R$622</definedName>
    <definedName name="SCDBPTASN2_113BEGN_17" localSheetId="5">SCDBPTASN2!$S$622</definedName>
    <definedName name="SCDBPTASN2_113BEGN_18" localSheetId="5">SCDBPTASN2!$T$622</definedName>
    <definedName name="SCDBPTASN2_113BEGN_19" localSheetId="5">SCDBPTASN2!$U$622</definedName>
    <definedName name="SCDBPTASN2_113BEGN_2" localSheetId="5">SCDBPTASN2!$D$622</definedName>
    <definedName name="SCDBPTASN2_113BEGN_20" localSheetId="5">SCDBPTASN2!$V$622</definedName>
    <definedName name="SCDBPTASN2_113BEGN_21" localSheetId="5">SCDBPTASN2!$W$622</definedName>
    <definedName name="SCDBPTASN2_113BEGN_22" localSheetId="5">SCDBPTASN2!$X$622</definedName>
    <definedName name="SCDBPTASN2_113BEGN_23" localSheetId="5">SCDBPTASN2!$Y$622</definedName>
    <definedName name="SCDBPTASN2_113BEGN_24" localSheetId="5">SCDBPTASN2!$Z$622</definedName>
    <definedName name="SCDBPTASN2_113BEGN_25" localSheetId="5">SCDBPTASN2!$AA$622</definedName>
    <definedName name="SCDBPTASN2_113BEGN_3" localSheetId="5">SCDBPTASN2!$E$622</definedName>
    <definedName name="SCDBPTASN2_113BEGN_4" localSheetId="5">SCDBPTASN2!$F$622</definedName>
    <definedName name="SCDBPTASN2_113BEGN_5" localSheetId="5">SCDBPTASN2!$G$622</definedName>
    <definedName name="SCDBPTASN2_113BEGN_6" localSheetId="5">SCDBPTASN2!$H$622</definedName>
    <definedName name="SCDBPTASN2_113BEGN_7" localSheetId="5">SCDBPTASN2!$I$622</definedName>
    <definedName name="SCDBPTASN2_113BEGN_8" localSheetId="5">SCDBPTASN2!$J$622</definedName>
    <definedName name="SCDBPTASN2_113BEGN_9" localSheetId="5">SCDBPTASN2!$K$622</definedName>
    <definedName name="SCDBPTASN2_113ENDI_10" localSheetId="5">SCDBPTASN2!$L$624</definedName>
    <definedName name="SCDBPTASN2_113ENDI_11" localSheetId="5">SCDBPTASN2!$M$624</definedName>
    <definedName name="SCDBPTASN2_113ENDI_12" localSheetId="5">SCDBPTASN2!$N$624</definedName>
    <definedName name="SCDBPTASN2_113ENDI_13" localSheetId="5">SCDBPTASN2!$O$624</definedName>
    <definedName name="SCDBPTASN2_113ENDI_14" localSheetId="5">SCDBPTASN2!$P$624</definedName>
    <definedName name="SCDBPTASN2_113ENDI_15" localSheetId="5">SCDBPTASN2!$Q$624</definedName>
    <definedName name="SCDBPTASN2_113ENDI_16" localSheetId="5">SCDBPTASN2!$R$624</definedName>
    <definedName name="SCDBPTASN2_113ENDI_17" localSheetId="5">SCDBPTASN2!$S$624</definedName>
    <definedName name="SCDBPTASN2_113ENDI_18" localSheetId="5">SCDBPTASN2!$T$624</definedName>
    <definedName name="SCDBPTASN2_113ENDI_19" localSheetId="5">SCDBPTASN2!$U$624</definedName>
    <definedName name="SCDBPTASN2_113ENDI_2" localSheetId="5">SCDBPTASN2!$D$624</definedName>
    <definedName name="SCDBPTASN2_113ENDI_20" localSheetId="5">SCDBPTASN2!$V$624</definedName>
    <definedName name="SCDBPTASN2_113ENDI_21" localSheetId="5">SCDBPTASN2!$W$624</definedName>
    <definedName name="SCDBPTASN2_113ENDI_22" localSheetId="5">SCDBPTASN2!$X$624</definedName>
    <definedName name="SCDBPTASN2_113ENDI_23" localSheetId="5">SCDBPTASN2!$Y$624</definedName>
    <definedName name="SCDBPTASN2_113ENDI_24" localSheetId="5">SCDBPTASN2!$Z$624</definedName>
    <definedName name="SCDBPTASN2_113ENDI_25" localSheetId="5">SCDBPTASN2!$AA$624</definedName>
    <definedName name="SCDBPTASN2_113ENDI_3" localSheetId="5">SCDBPTASN2!$E$624</definedName>
    <definedName name="SCDBPTASN2_113ENDI_4" localSheetId="5">SCDBPTASN2!$F$624</definedName>
    <definedName name="SCDBPTASN2_113ENDI_5" localSheetId="5">SCDBPTASN2!$G$624</definedName>
    <definedName name="SCDBPTASN2_113ENDI_6" localSheetId="5">SCDBPTASN2!$H$624</definedName>
    <definedName name="SCDBPTASN2_113ENDI_7" localSheetId="5">SCDBPTASN2!$I$624</definedName>
    <definedName name="SCDBPTASN2_113ENDI_8" localSheetId="5">SCDBPTASN2!$J$624</definedName>
    <definedName name="SCDBPTASN2_113ENDI_9" localSheetId="5">SCDBPTASN2!$K$624</definedName>
    <definedName name="SCDBPTASN2_1149999_13" localSheetId="5">SCDBPTASN2!$O$626</definedName>
    <definedName name="SCDBPTASN2_1149999_14" localSheetId="5">SCDBPTASN2!$P$626</definedName>
    <definedName name="SCDBPTASN2_1149999_15" localSheetId="5">SCDBPTASN2!$Q$626</definedName>
    <definedName name="SCDBPTASN2_1149999_16" localSheetId="5">SCDBPTASN2!$R$626</definedName>
    <definedName name="SCDBPTASN2_1149999_17" localSheetId="5">SCDBPTASN2!$S$626</definedName>
    <definedName name="SCDBPTASN2_1149999_19" localSheetId="5">SCDBPTASN2!$U$626</definedName>
    <definedName name="SCDBPTASN2_1149999_20" localSheetId="5">SCDBPTASN2!$V$626</definedName>
    <definedName name="SCDBPTASN2_1149999_21" localSheetId="5">SCDBPTASN2!$W$626</definedName>
    <definedName name="SCDBPTASN2_1149999_22" localSheetId="5">SCDBPTASN2!$X$626</definedName>
    <definedName name="SCDBPTASN2_1149999_23" localSheetId="5">SCDBPTASN2!$Y$626</definedName>
    <definedName name="SCDBPTASN2_1149999_24" localSheetId="5">SCDBPTASN2!$Z$626</definedName>
    <definedName name="SCDBPTASN2_1159999_13" localSheetId="5">SCDBPTASN2!$O$627</definedName>
    <definedName name="SCDBPTASN2_1159999_14" localSheetId="5">SCDBPTASN2!$P$627</definedName>
    <definedName name="SCDBPTASN2_1159999_15" localSheetId="5">SCDBPTASN2!$Q$627</definedName>
    <definedName name="SCDBPTASN2_1159999_16" localSheetId="5">SCDBPTASN2!$R$627</definedName>
    <definedName name="SCDBPTASN2_1159999_17" localSheetId="5">SCDBPTASN2!$S$627</definedName>
    <definedName name="SCDBPTASN2_1159999_19" localSheetId="5">SCDBPTASN2!$U$627</definedName>
    <definedName name="SCDBPTASN2_1159999_20" localSheetId="5">SCDBPTASN2!$V$627</definedName>
    <definedName name="SCDBPTASN2_1159999_21" localSheetId="5">SCDBPTASN2!$W$627</definedName>
    <definedName name="SCDBPTASN2_1159999_22" localSheetId="5">SCDBPTASN2!$X$627</definedName>
    <definedName name="SCDBPTASN2_1159999_23" localSheetId="5">SCDBPTASN2!$Y$627</definedName>
    <definedName name="SCDBPTASN2_1159999_24" localSheetId="5">SCDBPTASN2!$Z$627</definedName>
    <definedName name="SCDBPTASN2_1169999_13" localSheetId="5">SCDBPTASN2!$O$628</definedName>
    <definedName name="SCDBPTASN2_1169999_14" localSheetId="5">SCDBPTASN2!$P$628</definedName>
    <definedName name="SCDBPTASN2_1169999_15" localSheetId="5">SCDBPTASN2!$Q$628</definedName>
    <definedName name="SCDBPTASN2_1169999_16" localSheetId="5">SCDBPTASN2!$R$628</definedName>
    <definedName name="SCDBPTASN2_1169999_17" localSheetId="5">SCDBPTASN2!$S$628</definedName>
    <definedName name="SCDBPTASN2_1169999_19" localSheetId="5">SCDBPTASN2!$U$628</definedName>
    <definedName name="SCDBPTASN2_1169999_20" localSheetId="5">SCDBPTASN2!$V$628</definedName>
    <definedName name="SCDBPTASN2_1169999_21" localSheetId="5">SCDBPTASN2!$W$628</definedName>
    <definedName name="SCDBPTASN2_1169999_22" localSheetId="5">SCDBPTASN2!$X$628</definedName>
    <definedName name="SCDBPTASN2_1169999_23" localSheetId="5">SCDBPTASN2!$Y$628</definedName>
    <definedName name="SCDBPTASN2_1169999_24" localSheetId="5">SCDBPTASN2!$Z$628</definedName>
    <definedName name="SCDBPTASN2_1179999_13" localSheetId="5">SCDBPTASN2!$O$629</definedName>
    <definedName name="SCDBPTASN2_1179999_14" localSheetId="5">SCDBPTASN2!$P$629</definedName>
    <definedName name="SCDBPTASN2_1179999_15" localSheetId="5">SCDBPTASN2!$Q$629</definedName>
    <definedName name="SCDBPTASN2_1179999_16" localSheetId="5">SCDBPTASN2!$R$629</definedName>
    <definedName name="SCDBPTASN2_1179999_17" localSheetId="5">SCDBPTASN2!$S$629</definedName>
    <definedName name="SCDBPTASN2_1179999_19" localSheetId="5">SCDBPTASN2!$U$629</definedName>
    <definedName name="SCDBPTASN2_1179999_20" localSheetId="5">SCDBPTASN2!$V$629</definedName>
    <definedName name="SCDBPTASN2_1179999_21" localSheetId="5">SCDBPTASN2!$W$629</definedName>
    <definedName name="SCDBPTASN2_1179999_22" localSheetId="5">SCDBPTASN2!$X$629</definedName>
    <definedName name="SCDBPTASN2_1179999_23" localSheetId="5">SCDBPTASN2!$Y$629</definedName>
    <definedName name="SCDBPTASN2_1179999_24" localSheetId="5">SCDBPTASN2!$Z$629</definedName>
    <definedName name="SCDBPTASN2_1189999_13" localSheetId="5">SCDBPTASN2!$O$630</definedName>
    <definedName name="SCDBPTASN2_1189999_14" localSheetId="5">SCDBPTASN2!$P$630</definedName>
    <definedName name="SCDBPTASN2_1189999_15" localSheetId="5">SCDBPTASN2!$Q$630</definedName>
    <definedName name="SCDBPTASN2_1189999_16" localSheetId="5">SCDBPTASN2!$R$630</definedName>
    <definedName name="SCDBPTASN2_1189999_17" localSheetId="5">SCDBPTASN2!$S$630</definedName>
    <definedName name="SCDBPTASN2_1189999_19" localSheetId="5">SCDBPTASN2!$U$630</definedName>
    <definedName name="SCDBPTASN2_1189999_20" localSheetId="5">SCDBPTASN2!$V$630</definedName>
    <definedName name="SCDBPTASN2_1189999_21" localSheetId="5">SCDBPTASN2!$W$630</definedName>
    <definedName name="SCDBPTASN2_1189999_22" localSheetId="5">SCDBPTASN2!$X$630</definedName>
    <definedName name="SCDBPTASN2_1189999_23" localSheetId="5">SCDBPTASN2!$Y$630</definedName>
    <definedName name="SCDBPTASN2_1189999_24" localSheetId="5">SCDBPTASN2!$Z$630</definedName>
    <definedName name="SCDBPTASN2_1199999_13" localSheetId="5">SCDBPTASN2!$O$631</definedName>
    <definedName name="SCDBPTASN2_1199999_14" localSheetId="5">SCDBPTASN2!$P$631</definedName>
    <definedName name="SCDBPTASN2_1199999_15" localSheetId="5">SCDBPTASN2!$Q$631</definedName>
    <definedName name="SCDBPTASN2_1199999_16" localSheetId="5">SCDBPTASN2!$R$631</definedName>
    <definedName name="SCDBPTASN2_1199999_17" localSheetId="5">SCDBPTASN2!$S$631</definedName>
    <definedName name="SCDBPTASN2_1199999_19" localSheetId="5">SCDBPTASN2!$U$631</definedName>
    <definedName name="SCDBPTASN2_1199999_20" localSheetId="5">SCDBPTASN2!$V$631</definedName>
    <definedName name="SCDBPTASN2_1199999_21" localSheetId="5">SCDBPTASN2!$W$631</definedName>
    <definedName name="SCDBPTASN2_1199999_22" localSheetId="5">SCDBPTASN2!$X$631</definedName>
    <definedName name="SCDBPTASN2_1199999_23" localSheetId="5">SCDBPTASN2!$Y$631</definedName>
    <definedName name="SCDBPTASN2_1199999_24" localSheetId="5">SCDBPTASN2!$Z$631</definedName>
    <definedName name="SCDBPTASN2_1209999_13" localSheetId="5">SCDBPTASN2!$O$632</definedName>
    <definedName name="SCDBPTASN2_1209999_14" localSheetId="5">SCDBPTASN2!$P$632</definedName>
    <definedName name="SCDBPTASN2_1209999_15" localSheetId="5">SCDBPTASN2!$Q$632</definedName>
    <definedName name="SCDBPTASN2_1209999_16" localSheetId="5">SCDBPTASN2!$R$632</definedName>
    <definedName name="SCDBPTASN2_1209999_17" localSheetId="5">SCDBPTASN2!$S$632</definedName>
    <definedName name="SCDBPTASN2_1209999_19" localSheetId="5">SCDBPTASN2!$U$632</definedName>
    <definedName name="SCDBPTASN2_1209999_20" localSheetId="5">SCDBPTASN2!$V$632</definedName>
    <definedName name="SCDBPTASN2_1209999_21" localSheetId="5">SCDBPTASN2!$W$632</definedName>
    <definedName name="SCDBPTASN2_1209999_22" localSheetId="5">SCDBPTASN2!$X$632</definedName>
    <definedName name="SCDBPTASN2_1209999_23" localSheetId="5">SCDBPTASN2!$Y$632</definedName>
    <definedName name="SCDBPTASN2_1209999_24" localSheetId="5">SCDBPTASN2!$Z$632</definedName>
    <definedName name="SCDBPTASN2_1210000_Range" localSheetId="5">SCDBPTASN2!$C$633:$AA$635</definedName>
    <definedName name="SCDBPTASN2_1219999_13" localSheetId="5">SCDBPTASN2!$O$636</definedName>
    <definedName name="SCDBPTASN2_1219999_14" localSheetId="5">SCDBPTASN2!$P$636</definedName>
    <definedName name="SCDBPTASN2_1219999_15" localSheetId="5">SCDBPTASN2!$Q$636</definedName>
    <definedName name="SCDBPTASN2_1219999_16" localSheetId="5">SCDBPTASN2!$R$636</definedName>
    <definedName name="SCDBPTASN2_1219999_17" localSheetId="5">SCDBPTASN2!$S$636</definedName>
    <definedName name="SCDBPTASN2_1219999_19" localSheetId="5">SCDBPTASN2!$U$636</definedName>
    <definedName name="SCDBPTASN2_1219999_20" localSheetId="5">SCDBPTASN2!$V$636</definedName>
    <definedName name="SCDBPTASN2_1219999_21" localSheetId="5">SCDBPTASN2!$W$636</definedName>
    <definedName name="SCDBPTASN2_1219999_22" localSheetId="5">SCDBPTASN2!$X$636</definedName>
    <definedName name="SCDBPTASN2_1219999_23" localSheetId="5">SCDBPTASN2!$Y$636</definedName>
    <definedName name="SCDBPTASN2_1219999_24" localSheetId="5">SCDBPTASN2!$Z$636</definedName>
    <definedName name="SCDBPTASN2_121BEGN_1" localSheetId="5">SCDBPTASN2!$C$633</definedName>
    <definedName name="SCDBPTASN2_121BEGN_10" localSheetId="5">SCDBPTASN2!$L$633</definedName>
    <definedName name="SCDBPTASN2_121BEGN_11" localSheetId="5">SCDBPTASN2!$M$633</definedName>
    <definedName name="SCDBPTASN2_121BEGN_12" localSheetId="5">SCDBPTASN2!$N$633</definedName>
    <definedName name="SCDBPTASN2_121BEGN_13" localSheetId="5">SCDBPTASN2!$O$633</definedName>
    <definedName name="SCDBPTASN2_121BEGN_14" localSheetId="5">SCDBPTASN2!$P$633</definedName>
    <definedName name="SCDBPTASN2_121BEGN_15" localSheetId="5">SCDBPTASN2!$Q$633</definedName>
    <definedName name="SCDBPTASN2_121BEGN_16" localSheetId="5">SCDBPTASN2!$R$633</definedName>
    <definedName name="SCDBPTASN2_121BEGN_17" localSheetId="5">SCDBPTASN2!$S$633</definedName>
    <definedName name="SCDBPTASN2_121BEGN_18" localSheetId="5">SCDBPTASN2!$T$633</definedName>
    <definedName name="SCDBPTASN2_121BEGN_19" localSheetId="5">SCDBPTASN2!$U$633</definedName>
    <definedName name="SCDBPTASN2_121BEGN_2" localSheetId="5">SCDBPTASN2!$D$633</definedName>
    <definedName name="SCDBPTASN2_121BEGN_20" localSheetId="5">SCDBPTASN2!$V$633</definedName>
    <definedName name="SCDBPTASN2_121BEGN_21" localSheetId="5">SCDBPTASN2!$W$633</definedName>
    <definedName name="SCDBPTASN2_121BEGN_22" localSheetId="5">SCDBPTASN2!$X$633</definedName>
    <definedName name="SCDBPTASN2_121BEGN_23" localSheetId="5">SCDBPTASN2!$Y$633</definedName>
    <definedName name="SCDBPTASN2_121BEGN_24" localSheetId="5">SCDBPTASN2!$Z$633</definedName>
    <definedName name="SCDBPTASN2_121BEGN_25" localSheetId="5">SCDBPTASN2!$AA$633</definedName>
    <definedName name="SCDBPTASN2_121BEGN_3" localSheetId="5">SCDBPTASN2!$E$633</definedName>
    <definedName name="SCDBPTASN2_121BEGN_4" localSheetId="5">SCDBPTASN2!$F$633</definedName>
    <definedName name="SCDBPTASN2_121BEGN_5" localSheetId="5">SCDBPTASN2!$G$633</definedName>
    <definedName name="SCDBPTASN2_121BEGN_6" localSheetId="5">SCDBPTASN2!$H$633</definedName>
    <definedName name="SCDBPTASN2_121BEGN_7" localSheetId="5">SCDBPTASN2!$I$633</definedName>
    <definedName name="SCDBPTASN2_121BEGN_8" localSheetId="5">SCDBPTASN2!$J$633</definedName>
    <definedName name="SCDBPTASN2_121BEGN_9" localSheetId="5">SCDBPTASN2!$K$633</definedName>
    <definedName name="SCDBPTASN2_121ENDI_10" localSheetId="5">SCDBPTASN2!$L$635</definedName>
    <definedName name="SCDBPTASN2_121ENDI_11" localSheetId="5">SCDBPTASN2!$M$635</definedName>
    <definedName name="SCDBPTASN2_121ENDI_12" localSheetId="5">SCDBPTASN2!$N$635</definedName>
    <definedName name="SCDBPTASN2_121ENDI_13" localSheetId="5">SCDBPTASN2!$O$635</definedName>
    <definedName name="SCDBPTASN2_121ENDI_14" localSheetId="5">SCDBPTASN2!$P$635</definedName>
    <definedName name="SCDBPTASN2_121ENDI_15" localSheetId="5">SCDBPTASN2!$Q$635</definedName>
    <definedName name="SCDBPTASN2_121ENDI_16" localSheetId="5">SCDBPTASN2!$R$635</definedName>
    <definedName name="SCDBPTASN2_121ENDI_17" localSheetId="5">SCDBPTASN2!$S$635</definedName>
    <definedName name="SCDBPTASN2_121ENDI_18" localSheetId="5">SCDBPTASN2!$T$635</definedName>
    <definedName name="SCDBPTASN2_121ENDI_19" localSheetId="5">SCDBPTASN2!$U$635</definedName>
    <definedName name="SCDBPTASN2_121ENDI_2" localSheetId="5">SCDBPTASN2!$D$635</definedName>
    <definedName name="SCDBPTASN2_121ENDI_20" localSheetId="5">SCDBPTASN2!$V$635</definedName>
    <definedName name="SCDBPTASN2_121ENDI_21" localSheetId="5">SCDBPTASN2!$W$635</definedName>
    <definedName name="SCDBPTASN2_121ENDI_22" localSheetId="5">SCDBPTASN2!$X$635</definedName>
    <definedName name="SCDBPTASN2_121ENDI_23" localSheetId="5">SCDBPTASN2!$Y$635</definedName>
    <definedName name="SCDBPTASN2_121ENDI_24" localSheetId="5">SCDBPTASN2!$Z$635</definedName>
    <definedName name="SCDBPTASN2_121ENDI_25" localSheetId="5">SCDBPTASN2!$AA$635</definedName>
    <definedName name="SCDBPTASN2_121ENDI_3" localSheetId="5">SCDBPTASN2!$E$635</definedName>
    <definedName name="SCDBPTASN2_121ENDI_4" localSheetId="5">SCDBPTASN2!$F$635</definedName>
    <definedName name="SCDBPTASN2_121ENDI_5" localSheetId="5">SCDBPTASN2!$G$635</definedName>
    <definedName name="SCDBPTASN2_121ENDI_6" localSheetId="5">SCDBPTASN2!$H$635</definedName>
    <definedName name="SCDBPTASN2_121ENDI_7" localSheetId="5">SCDBPTASN2!$I$635</definedName>
    <definedName name="SCDBPTASN2_121ENDI_8" localSheetId="5">SCDBPTASN2!$J$635</definedName>
    <definedName name="SCDBPTASN2_121ENDI_9" localSheetId="5">SCDBPTASN2!$K$635</definedName>
    <definedName name="SCDBPTASN2_1220000_Range" localSheetId="5">SCDBPTASN2!$C$637:$AA$639</definedName>
    <definedName name="SCDBPTASN2_1229999_13" localSheetId="5">SCDBPTASN2!$O$640</definedName>
    <definedName name="SCDBPTASN2_1229999_14" localSheetId="5">SCDBPTASN2!$P$640</definedName>
    <definedName name="SCDBPTASN2_1229999_15" localSheetId="5">SCDBPTASN2!$Q$640</definedName>
    <definedName name="SCDBPTASN2_1229999_16" localSheetId="5">SCDBPTASN2!$R$640</definedName>
    <definedName name="SCDBPTASN2_1229999_17" localSheetId="5">SCDBPTASN2!$S$640</definedName>
    <definedName name="SCDBPTASN2_1229999_19" localSheetId="5">SCDBPTASN2!$U$640</definedName>
    <definedName name="SCDBPTASN2_1229999_20" localSheetId="5">SCDBPTASN2!$V$640</definedName>
    <definedName name="SCDBPTASN2_1229999_21" localSheetId="5">SCDBPTASN2!$W$640</definedName>
    <definedName name="SCDBPTASN2_1229999_22" localSheetId="5">SCDBPTASN2!$X$640</definedName>
    <definedName name="SCDBPTASN2_1229999_23" localSheetId="5">SCDBPTASN2!$Y$640</definedName>
    <definedName name="SCDBPTASN2_1229999_24" localSheetId="5">SCDBPTASN2!$Z$640</definedName>
    <definedName name="SCDBPTASN2_122BEGN_1" localSheetId="5">SCDBPTASN2!$C$637</definedName>
    <definedName name="SCDBPTASN2_122BEGN_10" localSheetId="5">SCDBPTASN2!$L$637</definedName>
    <definedName name="SCDBPTASN2_122BEGN_11" localSheetId="5">SCDBPTASN2!$M$637</definedName>
    <definedName name="SCDBPTASN2_122BEGN_12" localSheetId="5">SCDBPTASN2!$N$637</definedName>
    <definedName name="SCDBPTASN2_122BEGN_13" localSheetId="5">SCDBPTASN2!$O$637</definedName>
    <definedName name="SCDBPTASN2_122BEGN_14" localSheetId="5">SCDBPTASN2!$P$637</definedName>
    <definedName name="SCDBPTASN2_122BEGN_15" localSheetId="5">SCDBPTASN2!$Q$637</definedName>
    <definedName name="SCDBPTASN2_122BEGN_16" localSheetId="5">SCDBPTASN2!$R$637</definedName>
    <definedName name="SCDBPTASN2_122BEGN_17" localSheetId="5">SCDBPTASN2!$S$637</definedName>
    <definedName name="SCDBPTASN2_122BEGN_18" localSheetId="5">SCDBPTASN2!$T$637</definedName>
    <definedName name="SCDBPTASN2_122BEGN_19" localSheetId="5">SCDBPTASN2!$U$637</definedName>
    <definedName name="SCDBPTASN2_122BEGN_2" localSheetId="5">SCDBPTASN2!$D$637</definedName>
    <definedName name="SCDBPTASN2_122BEGN_20" localSheetId="5">SCDBPTASN2!$V$637</definedName>
    <definedName name="SCDBPTASN2_122BEGN_21" localSheetId="5">SCDBPTASN2!$W$637</definedName>
    <definedName name="SCDBPTASN2_122BEGN_22" localSheetId="5">SCDBPTASN2!$X$637</definedName>
    <definedName name="SCDBPTASN2_122BEGN_23" localSheetId="5">SCDBPTASN2!$Y$637</definedName>
    <definedName name="SCDBPTASN2_122BEGN_24" localSheetId="5">SCDBPTASN2!$Z$637</definedName>
    <definedName name="SCDBPTASN2_122BEGN_25" localSheetId="5">SCDBPTASN2!$AA$637</definedName>
    <definedName name="SCDBPTASN2_122BEGN_3" localSheetId="5">SCDBPTASN2!$E$637</definedName>
    <definedName name="SCDBPTASN2_122BEGN_4" localSheetId="5">SCDBPTASN2!$F$637</definedName>
    <definedName name="SCDBPTASN2_122BEGN_5" localSheetId="5">SCDBPTASN2!$G$637</definedName>
    <definedName name="SCDBPTASN2_122BEGN_6" localSheetId="5">SCDBPTASN2!$H$637</definedName>
    <definedName name="SCDBPTASN2_122BEGN_7" localSheetId="5">SCDBPTASN2!$I$637</definedName>
    <definedName name="SCDBPTASN2_122BEGN_8" localSheetId="5">SCDBPTASN2!$J$637</definedName>
    <definedName name="SCDBPTASN2_122BEGN_9" localSheetId="5">SCDBPTASN2!$K$637</definedName>
    <definedName name="SCDBPTASN2_122ENDI_10" localSheetId="5">SCDBPTASN2!$L$639</definedName>
    <definedName name="SCDBPTASN2_122ENDI_11" localSheetId="5">SCDBPTASN2!$M$639</definedName>
    <definedName name="SCDBPTASN2_122ENDI_12" localSheetId="5">SCDBPTASN2!$N$639</definedName>
    <definedName name="SCDBPTASN2_122ENDI_13" localSheetId="5">SCDBPTASN2!$O$639</definedName>
    <definedName name="SCDBPTASN2_122ENDI_14" localSheetId="5">SCDBPTASN2!$P$639</definedName>
    <definedName name="SCDBPTASN2_122ENDI_15" localSheetId="5">SCDBPTASN2!$Q$639</definedName>
    <definedName name="SCDBPTASN2_122ENDI_16" localSheetId="5">SCDBPTASN2!$R$639</definedName>
    <definedName name="SCDBPTASN2_122ENDI_17" localSheetId="5">SCDBPTASN2!$S$639</definedName>
    <definedName name="SCDBPTASN2_122ENDI_18" localSheetId="5">SCDBPTASN2!$T$639</definedName>
    <definedName name="SCDBPTASN2_122ENDI_19" localSheetId="5">SCDBPTASN2!$U$639</definedName>
    <definedName name="SCDBPTASN2_122ENDI_2" localSheetId="5">SCDBPTASN2!$D$639</definedName>
    <definedName name="SCDBPTASN2_122ENDI_20" localSheetId="5">SCDBPTASN2!$V$639</definedName>
    <definedName name="SCDBPTASN2_122ENDI_21" localSheetId="5">SCDBPTASN2!$W$639</definedName>
    <definedName name="SCDBPTASN2_122ENDI_22" localSheetId="5">SCDBPTASN2!$X$639</definedName>
    <definedName name="SCDBPTASN2_122ENDI_23" localSheetId="5">SCDBPTASN2!$Y$639</definedName>
    <definedName name="SCDBPTASN2_122ENDI_24" localSheetId="5">SCDBPTASN2!$Z$639</definedName>
    <definedName name="SCDBPTASN2_122ENDI_25" localSheetId="5">SCDBPTASN2!$AA$639</definedName>
    <definedName name="SCDBPTASN2_122ENDI_3" localSheetId="5">SCDBPTASN2!$E$639</definedName>
    <definedName name="SCDBPTASN2_122ENDI_4" localSheetId="5">SCDBPTASN2!$F$639</definedName>
    <definedName name="SCDBPTASN2_122ENDI_5" localSheetId="5">SCDBPTASN2!$G$639</definedName>
    <definedName name="SCDBPTASN2_122ENDI_6" localSheetId="5">SCDBPTASN2!$H$639</definedName>
    <definedName name="SCDBPTASN2_122ENDI_7" localSheetId="5">SCDBPTASN2!$I$639</definedName>
    <definedName name="SCDBPTASN2_122ENDI_8" localSheetId="5">SCDBPTASN2!$J$639</definedName>
    <definedName name="SCDBPTASN2_122ENDI_9" localSheetId="5">SCDBPTASN2!$K$639</definedName>
    <definedName name="SCDBPTASN2_1230000_Range" localSheetId="5">SCDBPTASN2!$C$641:$AA$643</definedName>
    <definedName name="SCDBPTASN2_1239999_13" localSheetId="5">SCDBPTASN2!$O$644</definedName>
    <definedName name="SCDBPTASN2_1239999_14" localSheetId="5">SCDBPTASN2!$P$644</definedName>
    <definedName name="SCDBPTASN2_1239999_15" localSheetId="5">SCDBPTASN2!$Q$644</definedName>
    <definedName name="SCDBPTASN2_1239999_16" localSheetId="5">SCDBPTASN2!$R$644</definedName>
    <definedName name="SCDBPTASN2_1239999_17" localSheetId="5">SCDBPTASN2!$S$644</definedName>
    <definedName name="SCDBPTASN2_1239999_19" localSheetId="5">SCDBPTASN2!$U$644</definedName>
    <definedName name="SCDBPTASN2_1239999_20" localSheetId="5">SCDBPTASN2!$V$644</definedName>
    <definedName name="SCDBPTASN2_1239999_21" localSheetId="5">SCDBPTASN2!$W$644</definedName>
    <definedName name="SCDBPTASN2_1239999_22" localSheetId="5">SCDBPTASN2!$X$644</definedName>
    <definedName name="SCDBPTASN2_1239999_23" localSheetId="5">SCDBPTASN2!$Y$644</definedName>
    <definedName name="SCDBPTASN2_1239999_24" localSheetId="5">SCDBPTASN2!$Z$644</definedName>
    <definedName name="SCDBPTASN2_123BEGN_1" localSheetId="5">SCDBPTASN2!$C$641</definedName>
    <definedName name="SCDBPTASN2_123BEGN_10" localSheetId="5">SCDBPTASN2!$L$641</definedName>
    <definedName name="SCDBPTASN2_123BEGN_11" localSheetId="5">SCDBPTASN2!$M$641</definedName>
    <definedName name="SCDBPTASN2_123BEGN_12" localSheetId="5">SCDBPTASN2!$N$641</definedName>
    <definedName name="SCDBPTASN2_123BEGN_13" localSheetId="5">SCDBPTASN2!$O$641</definedName>
    <definedName name="SCDBPTASN2_123BEGN_14" localSheetId="5">SCDBPTASN2!$P$641</definedName>
    <definedName name="SCDBPTASN2_123BEGN_15" localSheetId="5">SCDBPTASN2!$Q$641</definedName>
    <definedName name="SCDBPTASN2_123BEGN_16" localSheetId="5">SCDBPTASN2!$R$641</definedName>
    <definedName name="SCDBPTASN2_123BEGN_17" localSheetId="5">SCDBPTASN2!$S$641</definedName>
    <definedName name="SCDBPTASN2_123BEGN_18" localSheetId="5">SCDBPTASN2!$T$641</definedName>
    <definedName name="SCDBPTASN2_123BEGN_19" localSheetId="5">SCDBPTASN2!$U$641</definedName>
    <definedName name="SCDBPTASN2_123BEGN_2" localSheetId="5">SCDBPTASN2!$D$641</definedName>
    <definedName name="SCDBPTASN2_123BEGN_20" localSheetId="5">SCDBPTASN2!$V$641</definedName>
    <definedName name="SCDBPTASN2_123BEGN_21" localSheetId="5">SCDBPTASN2!$W$641</definedName>
    <definedName name="SCDBPTASN2_123BEGN_22" localSheetId="5">SCDBPTASN2!$X$641</definedName>
    <definedName name="SCDBPTASN2_123BEGN_23" localSheetId="5">SCDBPTASN2!$Y$641</definedName>
    <definedName name="SCDBPTASN2_123BEGN_24" localSheetId="5">SCDBPTASN2!$Z$641</definedName>
    <definedName name="SCDBPTASN2_123BEGN_25" localSheetId="5">SCDBPTASN2!$AA$641</definedName>
    <definedName name="SCDBPTASN2_123BEGN_3" localSheetId="5">SCDBPTASN2!$E$641</definedName>
    <definedName name="SCDBPTASN2_123BEGN_4" localSheetId="5">SCDBPTASN2!$F$641</definedName>
    <definedName name="SCDBPTASN2_123BEGN_5" localSheetId="5">SCDBPTASN2!$G$641</definedName>
    <definedName name="SCDBPTASN2_123BEGN_6" localSheetId="5">SCDBPTASN2!$H$641</definedName>
    <definedName name="SCDBPTASN2_123BEGN_7" localSheetId="5">SCDBPTASN2!$I$641</definedName>
    <definedName name="SCDBPTASN2_123BEGN_8" localSheetId="5">SCDBPTASN2!$J$641</definedName>
    <definedName name="SCDBPTASN2_123BEGN_9" localSheetId="5">SCDBPTASN2!$K$641</definedName>
    <definedName name="SCDBPTASN2_123ENDI_10" localSheetId="5">SCDBPTASN2!$L$643</definedName>
    <definedName name="SCDBPTASN2_123ENDI_11" localSheetId="5">SCDBPTASN2!$M$643</definedName>
    <definedName name="SCDBPTASN2_123ENDI_12" localSheetId="5">SCDBPTASN2!$N$643</definedName>
    <definedName name="SCDBPTASN2_123ENDI_13" localSheetId="5">SCDBPTASN2!$O$643</definedName>
    <definedName name="SCDBPTASN2_123ENDI_14" localSheetId="5">SCDBPTASN2!$P$643</definedName>
    <definedName name="SCDBPTASN2_123ENDI_15" localSheetId="5">SCDBPTASN2!$Q$643</definedName>
    <definedName name="SCDBPTASN2_123ENDI_16" localSheetId="5">SCDBPTASN2!$R$643</definedName>
    <definedName name="SCDBPTASN2_123ENDI_17" localSheetId="5">SCDBPTASN2!$S$643</definedName>
    <definedName name="SCDBPTASN2_123ENDI_18" localSheetId="5">SCDBPTASN2!$T$643</definedName>
    <definedName name="SCDBPTASN2_123ENDI_19" localSheetId="5">SCDBPTASN2!$U$643</definedName>
    <definedName name="SCDBPTASN2_123ENDI_2" localSheetId="5">SCDBPTASN2!$D$643</definedName>
    <definedName name="SCDBPTASN2_123ENDI_20" localSheetId="5">SCDBPTASN2!$V$643</definedName>
    <definedName name="SCDBPTASN2_123ENDI_21" localSheetId="5">SCDBPTASN2!$W$643</definedName>
    <definedName name="SCDBPTASN2_123ENDI_22" localSheetId="5">SCDBPTASN2!$X$643</definedName>
    <definedName name="SCDBPTASN2_123ENDI_23" localSheetId="5">SCDBPTASN2!$Y$643</definedName>
    <definedName name="SCDBPTASN2_123ENDI_24" localSheetId="5">SCDBPTASN2!$Z$643</definedName>
    <definedName name="SCDBPTASN2_123ENDI_25" localSheetId="5">SCDBPTASN2!$AA$643</definedName>
    <definedName name="SCDBPTASN2_123ENDI_3" localSheetId="5">SCDBPTASN2!$E$643</definedName>
    <definedName name="SCDBPTASN2_123ENDI_4" localSheetId="5">SCDBPTASN2!$F$643</definedName>
    <definedName name="SCDBPTASN2_123ENDI_5" localSheetId="5">SCDBPTASN2!$G$643</definedName>
    <definedName name="SCDBPTASN2_123ENDI_6" localSheetId="5">SCDBPTASN2!$H$643</definedName>
    <definedName name="SCDBPTASN2_123ENDI_7" localSheetId="5">SCDBPTASN2!$I$643</definedName>
    <definedName name="SCDBPTASN2_123ENDI_8" localSheetId="5">SCDBPTASN2!$J$643</definedName>
    <definedName name="SCDBPTASN2_123ENDI_9" localSheetId="5">SCDBPTASN2!$K$643</definedName>
    <definedName name="SCDBPTASN2_1240000_Range" localSheetId="5">SCDBPTASN2!$C$645:$AA$647</definedName>
    <definedName name="SCDBPTASN2_1249999_13" localSheetId="5">SCDBPTASN2!$O$648</definedName>
    <definedName name="SCDBPTASN2_1249999_14" localSheetId="5">SCDBPTASN2!$P$648</definedName>
    <definedName name="SCDBPTASN2_1249999_15" localSheetId="5">SCDBPTASN2!$Q$648</definedName>
    <definedName name="SCDBPTASN2_1249999_16" localSheetId="5">SCDBPTASN2!$R$648</definedName>
    <definedName name="SCDBPTASN2_1249999_17" localSheetId="5">SCDBPTASN2!$S$648</definedName>
    <definedName name="SCDBPTASN2_1249999_19" localSheetId="5">SCDBPTASN2!$U$648</definedName>
    <definedName name="SCDBPTASN2_1249999_20" localSheetId="5">SCDBPTASN2!$V$648</definedName>
    <definedName name="SCDBPTASN2_1249999_21" localSheetId="5">SCDBPTASN2!$W$648</definedName>
    <definedName name="SCDBPTASN2_1249999_22" localSheetId="5">SCDBPTASN2!$X$648</definedName>
    <definedName name="SCDBPTASN2_1249999_23" localSheetId="5">SCDBPTASN2!$Y$648</definedName>
    <definedName name="SCDBPTASN2_1249999_24" localSheetId="5">SCDBPTASN2!$Z$648</definedName>
    <definedName name="SCDBPTASN2_124BEGN_1" localSheetId="5">SCDBPTASN2!$C$645</definedName>
    <definedName name="SCDBPTASN2_124BEGN_10" localSheetId="5">SCDBPTASN2!$L$645</definedName>
    <definedName name="SCDBPTASN2_124BEGN_11" localSheetId="5">SCDBPTASN2!$M$645</definedName>
    <definedName name="SCDBPTASN2_124BEGN_12" localSheetId="5">SCDBPTASN2!$N$645</definedName>
    <definedName name="SCDBPTASN2_124BEGN_13" localSheetId="5">SCDBPTASN2!$O$645</definedName>
    <definedName name="SCDBPTASN2_124BEGN_14" localSheetId="5">SCDBPTASN2!$P$645</definedName>
    <definedName name="SCDBPTASN2_124BEGN_15" localSheetId="5">SCDBPTASN2!$Q$645</definedName>
    <definedName name="SCDBPTASN2_124BEGN_16" localSheetId="5">SCDBPTASN2!$R$645</definedName>
    <definedName name="SCDBPTASN2_124BEGN_17" localSheetId="5">SCDBPTASN2!$S$645</definedName>
    <definedName name="SCDBPTASN2_124BEGN_18" localSheetId="5">SCDBPTASN2!$T$645</definedName>
    <definedName name="SCDBPTASN2_124BEGN_19" localSheetId="5">SCDBPTASN2!$U$645</definedName>
    <definedName name="SCDBPTASN2_124BEGN_2" localSheetId="5">SCDBPTASN2!$D$645</definedName>
    <definedName name="SCDBPTASN2_124BEGN_20" localSheetId="5">SCDBPTASN2!$V$645</definedName>
    <definedName name="SCDBPTASN2_124BEGN_21" localSheetId="5">SCDBPTASN2!$W$645</definedName>
    <definedName name="SCDBPTASN2_124BEGN_22" localSheetId="5">SCDBPTASN2!$X$645</definedName>
    <definedName name="SCDBPTASN2_124BEGN_23" localSheetId="5">SCDBPTASN2!$Y$645</definedName>
    <definedName name="SCDBPTASN2_124BEGN_24" localSheetId="5">SCDBPTASN2!$Z$645</definedName>
    <definedName name="SCDBPTASN2_124BEGN_25" localSheetId="5">SCDBPTASN2!$AA$645</definedName>
    <definedName name="SCDBPTASN2_124BEGN_3" localSheetId="5">SCDBPTASN2!$E$645</definedName>
    <definedName name="SCDBPTASN2_124BEGN_4" localSheetId="5">SCDBPTASN2!$F$645</definedName>
    <definedName name="SCDBPTASN2_124BEGN_5" localSheetId="5">SCDBPTASN2!$G$645</definedName>
    <definedName name="SCDBPTASN2_124BEGN_6" localSheetId="5">SCDBPTASN2!$H$645</definedName>
    <definedName name="SCDBPTASN2_124BEGN_7" localSheetId="5">SCDBPTASN2!$I$645</definedName>
    <definedName name="SCDBPTASN2_124BEGN_8" localSheetId="5">SCDBPTASN2!$J$645</definedName>
    <definedName name="SCDBPTASN2_124BEGN_9" localSheetId="5">SCDBPTASN2!$K$645</definedName>
    <definedName name="SCDBPTASN2_124ENDI_10" localSheetId="5">SCDBPTASN2!$L$647</definedName>
    <definedName name="SCDBPTASN2_124ENDI_11" localSheetId="5">SCDBPTASN2!$M$647</definedName>
    <definedName name="SCDBPTASN2_124ENDI_12" localSheetId="5">SCDBPTASN2!$N$647</definedName>
    <definedName name="SCDBPTASN2_124ENDI_13" localSheetId="5">SCDBPTASN2!$O$647</definedName>
    <definedName name="SCDBPTASN2_124ENDI_14" localSheetId="5">SCDBPTASN2!$P$647</definedName>
    <definedName name="SCDBPTASN2_124ENDI_15" localSheetId="5">SCDBPTASN2!$Q$647</definedName>
    <definedName name="SCDBPTASN2_124ENDI_16" localSheetId="5">SCDBPTASN2!$R$647</definedName>
    <definedName name="SCDBPTASN2_124ENDI_17" localSheetId="5">SCDBPTASN2!$S$647</definedName>
    <definedName name="SCDBPTASN2_124ENDI_18" localSheetId="5">SCDBPTASN2!$T$647</definedName>
    <definedName name="SCDBPTASN2_124ENDI_19" localSheetId="5">SCDBPTASN2!$U$647</definedName>
    <definedName name="SCDBPTASN2_124ENDI_2" localSheetId="5">SCDBPTASN2!$D$647</definedName>
    <definedName name="SCDBPTASN2_124ENDI_20" localSheetId="5">SCDBPTASN2!$V$647</definedName>
    <definedName name="SCDBPTASN2_124ENDI_21" localSheetId="5">SCDBPTASN2!$W$647</definedName>
    <definedName name="SCDBPTASN2_124ENDI_22" localSheetId="5">SCDBPTASN2!$X$647</definedName>
    <definedName name="SCDBPTASN2_124ENDI_23" localSheetId="5">SCDBPTASN2!$Y$647</definedName>
    <definedName name="SCDBPTASN2_124ENDI_24" localSheetId="5">SCDBPTASN2!$Z$647</definedName>
    <definedName name="SCDBPTASN2_124ENDI_25" localSheetId="5">SCDBPTASN2!$AA$647</definedName>
    <definedName name="SCDBPTASN2_124ENDI_3" localSheetId="5">SCDBPTASN2!$E$647</definedName>
    <definedName name="SCDBPTASN2_124ENDI_4" localSheetId="5">SCDBPTASN2!$F$647</definedName>
    <definedName name="SCDBPTASN2_124ENDI_5" localSheetId="5">SCDBPTASN2!$G$647</definedName>
    <definedName name="SCDBPTASN2_124ENDI_6" localSheetId="5">SCDBPTASN2!$H$647</definedName>
    <definedName name="SCDBPTASN2_124ENDI_7" localSheetId="5">SCDBPTASN2!$I$647</definedName>
    <definedName name="SCDBPTASN2_124ENDI_8" localSheetId="5">SCDBPTASN2!$J$647</definedName>
    <definedName name="SCDBPTASN2_124ENDI_9" localSheetId="5">SCDBPTASN2!$K$647</definedName>
    <definedName name="SCDBPTASN2_1250000_Range" localSheetId="5">SCDBPTASN2!$C$649:$AA$651</definedName>
    <definedName name="SCDBPTASN2_1259999_13" localSheetId="5">SCDBPTASN2!$O$652</definedName>
    <definedName name="SCDBPTASN2_1259999_14" localSheetId="5">SCDBPTASN2!$P$652</definedName>
    <definedName name="SCDBPTASN2_1259999_15" localSheetId="5">SCDBPTASN2!$Q$652</definedName>
    <definedName name="SCDBPTASN2_1259999_16" localSheetId="5">SCDBPTASN2!$R$652</definedName>
    <definedName name="SCDBPTASN2_1259999_17" localSheetId="5">SCDBPTASN2!$S$652</definedName>
    <definedName name="SCDBPTASN2_1259999_19" localSheetId="5">SCDBPTASN2!$U$652</definedName>
    <definedName name="SCDBPTASN2_1259999_20" localSheetId="5">SCDBPTASN2!$V$652</definedName>
    <definedName name="SCDBPTASN2_1259999_21" localSheetId="5">SCDBPTASN2!$W$652</definedName>
    <definedName name="SCDBPTASN2_1259999_22" localSheetId="5">SCDBPTASN2!$X$652</definedName>
    <definedName name="SCDBPTASN2_1259999_23" localSheetId="5">SCDBPTASN2!$Y$652</definedName>
    <definedName name="SCDBPTASN2_1259999_24" localSheetId="5">SCDBPTASN2!$Z$652</definedName>
    <definedName name="SCDBPTASN2_125BEGN_1" localSheetId="5">SCDBPTASN2!$C$649</definedName>
    <definedName name="SCDBPTASN2_125BEGN_10" localSheetId="5">SCDBPTASN2!$L$649</definedName>
    <definedName name="SCDBPTASN2_125BEGN_11" localSheetId="5">SCDBPTASN2!$M$649</definedName>
    <definedName name="SCDBPTASN2_125BEGN_12" localSheetId="5">SCDBPTASN2!$N$649</definedName>
    <definedName name="SCDBPTASN2_125BEGN_13" localSheetId="5">SCDBPTASN2!$O$649</definedName>
    <definedName name="SCDBPTASN2_125BEGN_14" localSheetId="5">SCDBPTASN2!$P$649</definedName>
    <definedName name="SCDBPTASN2_125BEGN_15" localSheetId="5">SCDBPTASN2!$Q$649</definedName>
    <definedName name="SCDBPTASN2_125BEGN_16" localSheetId="5">SCDBPTASN2!$R$649</definedName>
    <definedName name="SCDBPTASN2_125BEGN_17" localSheetId="5">SCDBPTASN2!$S$649</definedName>
    <definedName name="SCDBPTASN2_125BEGN_18" localSheetId="5">SCDBPTASN2!$T$649</definedName>
    <definedName name="SCDBPTASN2_125BEGN_19" localSheetId="5">SCDBPTASN2!$U$649</definedName>
    <definedName name="SCDBPTASN2_125BEGN_2" localSheetId="5">SCDBPTASN2!$D$649</definedName>
    <definedName name="SCDBPTASN2_125BEGN_20" localSheetId="5">SCDBPTASN2!$V$649</definedName>
    <definedName name="SCDBPTASN2_125BEGN_21" localSheetId="5">SCDBPTASN2!$W$649</definedName>
    <definedName name="SCDBPTASN2_125BEGN_22" localSheetId="5">SCDBPTASN2!$X$649</definedName>
    <definedName name="SCDBPTASN2_125BEGN_23" localSheetId="5">SCDBPTASN2!$Y$649</definedName>
    <definedName name="SCDBPTASN2_125BEGN_24" localSheetId="5">SCDBPTASN2!$Z$649</definedName>
    <definedName name="SCDBPTASN2_125BEGN_25" localSheetId="5">SCDBPTASN2!$AA$649</definedName>
    <definedName name="SCDBPTASN2_125BEGN_3" localSheetId="5">SCDBPTASN2!$E$649</definedName>
    <definedName name="SCDBPTASN2_125BEGN_4" localSheetId="5">SCDBPTASN2!$F$649</definedName>
    <definedName name="SCDBPTASN2_125BEGN_5" localSheetId="5">SCDBPTASN2!$G$649</definedName>
    <definedName name="SCDBPTASN2_125BEGN_6" localSheetId="5">SCDBPTASN2!$H$649</definedName>
    <definedName name="SCDBPTASN2_125BEGN_7" localSheetId="5">SCDBPTASN2!$I$649</definedName>
    <definedName name="SCDBPTASN2_125BEGN_8" localSheetId="5">SCDBPTASN2!$J$649</definedName>
    <definedName name="SCDBPTASN2_125BEGN_9" localSheetId="5">SCDBPTASN2!$K$649</definedName>
    <definedName name="SCDBPTASN2_125ENDI_10" localSheetId="5">SCDBPTASN2!$L$651</definedName>
    <definedName name="SCDBPTASN2_125ENDI_11" localSheetId="5">SCDBPTASN2!$M$651</definedName>
    <definedName name="SCDBPTASN2_125ENDI_12" localSheetId="5">SCDBPTASN2!$N$651</definedName>
    <definedName name="SCDBPTASN2_125ENDI_13" localSheetId="5">SCDBPTASN2!$O$651</definedName>
    <definedName name="SCDBPTASN2_125ENDI_14" localSheetId="5">SCDBPTASN2!$P$651</definedName>
    <definedName name="SCDBPTASN2_125ENDI_15" localSheetId="5">SCDBPTASN2!$Q$651</definedName>
    <definedName name="SCDBPTASN2_125ENDI_16" localSheetId="5">SCDBPTASN2!$R$651</definedName>
    <definedName name="SCDBPTASN2_125ENDI_17" localSheetId="5">SCDBPTASN2!$S$651</definedName>
    <definedName name="SCDBPTASN2_125ENDI_18" localSheetId="5">SCDBPTASN2!$T$651</definedName>
    <definedName name="SCDBPTASN2_125ENDI_19" localSheetId="5">SCDBPTASN2!$U$651</definedName>
    <definedName name="SCDBPTASN2_125ENDI_2" localSheetId="5">SCDBPTASN2!$D$651</definedName>
    <definedName name="SCDBPTASN2_125ENDI_20" localSheetId="5">SCDBPTASN2!$V$651</definedName>
    <definedName name="SCDBPTASN2_125ENDI_21" localSheetId="5">SCDBPTASN2!$W$651</definedName>
    <definedName name="SCDBPTASN2_125ENDI_22" localSheetId="5">SCDBPTASN2!$X$651</definedName>
    <definedName name="SCDBPTASN2_125ENDI_23" localSheetId="5">SCDBPTASN2!$Y$651</definedName>
    <definedName name="SCDBPTASN2_125ENDI_24" localSheetId="5">SCDBPTASN2!$Z$651</definedName>
    <definedName name="SCDBPTASN2_125ENDI_25" localSheetId="5">SCDBPTASN2!$AA$651</definedName>
    <definedName name="SCDBPTASN2_125ENDI_3" localSheetId="5">SCDBPTASN2!$E$651</definedName>
    <definedName name="SCDBPTASN2_125ENDI_4" localSheetId="5">SCDBPTASN2!$F$651</definedName>
    <definedName name="SCDBPTASN2_125ENDI_5" localSheetId="5">SCDBPTASN2!$G$651</definedName>
    <definedName name="SCDBPTASN2_125ENDI_6" localSheetId="5">SCDBPTASN2!$H$651</definedName>
    <definedName name="SCDBPTASN2_125ENDI_7" localSheetId="5">SCDBPTASN2!$I$651</definedName>
    <definedName name="SCDBPTASN2_125ENDI_8" localSheetId="5">SCDBPTASN2!$J$651</definedName>
    <definedName name="SCDBPTASN2_125ENDI_9" localSheetId="5">SCDBPTASN2!$K$651</definedName>
    <definedName name="SCDBPTASN2_1269999_13" localSheetId="5">SCDBPTASN2!$O$653</definedName>
    <definedName name="SCDBPTASN2_1269999_14" localSheetId="5">SCDBPTASN2!$P$653</definedName>
    <definedName name="SCDBPTASN2_1269999_15" localSheetId="5">SCDBPTASN2!$Q$653</definedName>
    <definedName name="SCDBPTASN2_1269999_16" localSheetId="5">SCDBPTASN2!$R$653</definedName>
    <definedName name="SCDBPTASN2_1269999_17" localSheetId="5">SCDBPTASN2!$S$653</definedName>
    <definedName name="SCDBPTASN2_1269999_19" localSheetId="5">SCDBPTASN2!$U$653</definedName>
    <definedName name="SCDBPTASN2_1269999_20" localSheetId="5">SCDBPTASN2!$V$653</definedName>
    <definedName name="SCDBPTASN2_1269999_21" localSheetId="5">SCDBPTASN2!$W$653</definedName>
    <definedName name="SCDBPTASN2_1269999_22" localSheetId="5">SCDBPTASN2!$X$653</definedName>
    <definedName name="SCDBPTASN2_1269999_23" localSheetId="5">SCDBPTASN2!$Y$653</definedName>
    <definedName name="SCDBPTASN2_1269999_24" localSheetId="5">SCDBPTASN2!$Z$653</definedName>
    <definedName name="SCDBPTASN2_1399999_13" localSheetId="5">SCDBPTASN2!$O$654</definedName>
    <definedName name="SCDBPTASN2_1399999_14" localSheetId="5">SCDBPTASN2!$P$654</definedName>
    <definedName name="SCDBPTASN2_1399999_15" localSheetId="5">SCDBPTASN2!$Q$654</definedName>
    <definedName name="SCDBPTASN2_1399999_16" localSheetId="5">SCDBPTASN2!$R$654</definedName>
    <definedName name="SCDBPTASN2_1399999_17" localSheetId="5">SCDBPTASN2!$S$654</definedName>
    <definedName name="SCDBPTASN2_1399999_19" localSheetId="5">SCDBPTASN2!$U$654</definedName>
    <definedName name="SCDBPTASN2_1399999_20" localSheetId="5">SCDBPTASN2!$V$654</definedName>
    <definedName name="SCDBPTASN2_1399999_21" localSheetId="5">SCDBPTASN2!$W$654</definedName>
    <definedName name="SCDBPTASN2_1399999_22" localSheetId="5">SCDBPTASN2!$X$654</definedName>
    <definedName name="SCDBPTASN2_1399999_23" localSheetId="5">SCDBPTASN2!$Y$654</definedName>
    <definedName name="SCDBPTASN2_1399999_24" localSheetId="5">SCDBPTASN2!$Z$654</definedName>
    <definedName name="SCDBPTASN2_1409999_13" localSheetId="5">SCDBPTASN2!$O$655</definedName>
    <definedName name="SCDBPTASN2_1409999_14" localSheetId="5">SCDBPTASN2!$P$655</definedName>
    <definedName name="SCDBPTASN2_1409999_15" localSheetId="5">SCDBPTASN2!$Q$655</definedName>
    <definedName name="SCDBPTASN2_1409999_16" localSheetId="5">SCDBPTASN2!$R$655</definedName>
    <definedName name="SCDBPTASN2_1409999_17" localSheetId="5">SCDBPTASN2!$S$655</definedName>
    <definedName name="SCDBPTASN2_1409999_19" localSheetId="5">SCDBPTASN2!$U$655</definedName>
    <definedName name="SCDBPTASN2_1409999_20" localSheetId="5">SCDBPTASN2!$V$655</definedName>
    <definedName name="SCDBPTASN2_1409999_21" localSheetId="5">SCDBPTASN2!$W$655</definedName>
    <definedName name="SCDBPTASN2_1409999_22" localSheetId="5">SCDBPTASN2!$X$655</definedName>
    <definedName name="SCDBPTASN2_1409999_23" localSheetId="5">SCDBPTASN2!$Y$655</definedName>
    <definedName name="SCDBPTASN2_1409999_24" localSheetId="5">SCDBPTASN2!$Z$655</definedName>
    <definedName name="SCDBPTASN2_1419999_13" localSheetId="5">SCDBPTASN2!$O$656</definedName>
    <definedName name="SCDBPTASN2_1419999_14" localSheetId="5">SCDBPTASN2!$P$656</definedName>
    <definedName name="SCDBPTASN2_1419999_15" localSheetId="5">SCDBPTASN2!$Q$656</definedName>
    <definedName name="SCDBPTASN2_1419999_16" localSheetId="5">SCDBPTASN2!$R$656</definedName>
    <definedName name="SCDBPTASN2_1419999_17" localSheetId="5">SCDBPTASN2!$S$656</definedName>
    <definedName name="SCDBPTASN2_1419999_19" localSheetId="5">SCDBPTASN2!$U$656</definedName>
    <definedName name="SCDBPTASN2_1419999_20" localSheetId="5">SCDBPTASN2!$V$656</definedName>
    <definedName name="SCDBPTASN2_1419999_21" localSheetId="5">SCDBPTASN2!$W$656</definedName>
    <definedName name="SCDBPTASN2_1419999_22" localSheetId="5">SCDBPTASN2!$X$656</definedName>
    <definedName name="SCDBPTASN2_1419999_23" localSheetId="5">SCDBPTASN2!$Y$656</definedName>
    <definedName name="SCDBPTASN2_1419999_24" localSheetId="5">SCDBPTASN2!$Z$656</definedName>
    <definedName name="SCDBPTASN2_1429999_13" localSheetId="5">SCDBPTASN2!$O$657</definedName>
    <definedName name="SCDBPTASN2_1429999_14" localSheetId="5">SCDBPTASN2!$P$657</definedName>
    <definedName name="SCDBPTASN2_1429999_15" localSheetId="5">SCDBPTASN2!$Q$657</definedName>
    <definedName name="SCDBPTASN2_1429999_16" localSheetId="5">SCDBPTASN2!$R$657</definedName>
    <definedName name="SCDBPTASN2_1429999_17" localSheetId="5">SCDBPTASN2!$S$657</definedName>
    <definedName name="SCDBPTASN2_1429999_19" localSheetId="5">SCDBPTASN2!$U$657</definedName>
    <definedName name="SCDBPTASN2_1429999_20" localSheetId="5">SCDBPTASN2!$V$657</definedName>
    <definedName name="SCDBPTASN2_1429999_21" localSheetId="5">SCDBPTASN2!$W$657</definedName>
    <definedName name="SCDBPTASN2_1429999_22" localSheetId="5">SCDBPTASN2!$X$657</definedName>
    <definedName name="SCDBPTASN2_1429999_23" localSheetId="5">SCDBPTASN2!$Y$657</definedName>
    <definedName name="SCDBPTASN2_1429999_24" localSheetId="5">SCDBPTASN2!$Z$657</definedName>
    <definedName name="SCDBPTASN2_1439999_13" localSheetId="5">SCDBPTASN2!$O$658</definedName>
    <definedName name="SCDBPTASN2_1439999_14" localSheetId="5">SCDBPTASN2!$P$658</definedName>
    <definedName name="SCDBPTASN2_1439999_15" localSheetId="5">SCDBPTASN2!$Q$658</definedName>
    <definedName name="SCDBPTASN2_1439999_16" localSheetId="5">SCDBPTASN2!$R$658</definedName>
    <definedName name="SCDBPTASN2_1439999_17" localSheetId="5">SCDBPTASN2!$S$658</definedName>
    <definedName name="SCDBPTASN2_1439999_19" localSheetId="5">SCDBPTASN2!$U$658</definedName>
    <definedName name="SCDBPTASN2_1439999_20" localSheetId="5">SCDBPTASN2!$V$658</definedName>
    <definedName name="SCDBPTASN2_1439999_21" localSheetId="5">SCDBPTASN2!$W$658</definedName>
    <definedName name="SCDBPTASN2_1439999_22" localSheetId="5">SCDBPTASN2!$X$658</definedName>
    <definedName name="SCDBPTASN2_1439999_23" localSheetId="5">SCDBPTASN2!$Y$658</definedName>
    <definedName name="SCDBPTASN2_1439999_24" localSheetId="5">SCDBPTASN2!$Z$658</definedName>
    <definedName name="SCDBPTASN2_1449999_13" localSheetId="5">SCDBPTASN2!$O$659</definedName>
    <definedName name="SCDBPTASN2_1449999_14" localSheetId="5">SCDBPTASN2!$P$659</definedName>
    <definedName name="SCDBPTASN2_1449999_15" localSheetId="5">SCDBPTASN2!$Q$659</definedName>
    <definedName name="SCDBPTASN2_1449999_16" localSheetId="5">SCDBPTASN2!$R$659</definedName>
    <definedName name="SCDBPTASN2_1449999_17" localSheetId="5">SCDBPTASN2!$S$659</definedName>
    <definedName name="SCDBPTASN2_1449999_19" localSheetId="5">SCDBPTASN2!$U$659</definedName>
    <definedName name="SCDBPTASN2_1449999_20" localSheetId="5">SCDBPTASN2!$V$659</definedName>
    <definedName name="SCDBPTASN2_1449999_21" localSheetId="5">SCDBPTASN2!$W$659</definedName>
    <definedName name="SCDBPTASN2_1449999_22" localSheetId="5">SCDBPTASN2!$X$659</definedName>
    <definedName name="SCDBPTASN2_1449999_23" localSheetId="5">SCDBPTASN2!$Y$659</definedName>
    <definedName name="SCDBPTASN2_1449999_24" localSheetId="5">SCDBPTASN2!$Z$659</definedName>
    <definedName name="SCDBPTASN2FE_A0000_Range" localSheetId="6">SCDBPTASN2FE!$C$7:$D$19</definedName>
    <definedName name="SCDBPTASN2FE_A0001_1" localSheetId="6">SCDBPTASN2FE!$C$8</definedName>
    <definedName name="SCDBPTASN2FE_A0001_2" localSheetId="6">SCDBPTASN2FE!$D$8</definedName>
    <definedName name="SCDBPTASN2FE_ABEGN_1" localSheetId="6">SCDBPTASN2FE!$C$7</definedName>
    <definedName name="SCDBPTASN2FE_ABEGN_2" localSheetId="6">SCDBPTASN2FE!$D$7</definedName>
    <definedName name="SCDBPTASN2FE_AENDI_1" localSheetId="6">SCDBPTASN2FE!$C$19</definedName>
    <definedName name="SCDBPTASN2FE_AENDI_2" localSheetId="6">SCDBPTASN2FE!$D$19</definedName>
    <definedName name="SCDBPTAVER_01_1" localSheetId="7">SCDBPTAVER!$D$7</definedName>
    <definedName name="SCDBPTAVER_01_2" localSheetId="7">SCDBPTAVER!$E$7</definedName>
    <definedName name="SCDBPTAVER_02.1_1" localSheetId="7">SCDBPTAVER!$D$8</definedName>
    <definedName name="SCDBPTAVER_02.2_1" localSheetId="7">SCDBPTAVER!$D$9</definedName>
    <definedName name="SCDBPTAVER_02.2_2" localSheetId="7">SCDBPTAVER!$E$9</definedName>
    <definedName name="SCDBPTAVER_03.1_1" localSheetId="7">SCDBPTAVER!$D$10</definedName>
    <definedName name="SCDBPTAVER_03.2_1" localSheetId="7">SCDBPTAVER!$D$11</definedName>
    <definedName name="SCDBPTAVER_03.2_2" localSheetId="7">SCDBPTAVER!$E$11</definedName>
    <definedName name="SCDBPTAVER_04_2" localSheetId="7">SCDBPTAVER!$E$12</definedName>
    <definedName name="SCDBPTAVER_05_2" localSheetId="7">SCDBPTAVER!$E$13</definedName>
    <definedName name="SCDBPTAVER_06.1_1" localSheetId="7">SCDBPTAVER!$D$14</definedName>
    <definedName name="SCDBPTAVER_06.2_1" localSheetId="7">SCDBPTAVER!$D$15</definedName>
    <definedName name="SCDBPTAVER_06.2_2" localSheetId="7">SCDBPTAVER!$E$15</definedName>
    <definedName name="SCDBPTAVER_07.1_1" localSheetId="7">SCDBPTAVER!$D$16</definedName>
    <definedName name="SCDBPTAVER_07.2_1" localSheetId="7">SCDBPTAVER!$D$17</definedName>
    <definedName name="SCDBPTAVER_07.2_2" localSheetId="7">SCDBPTAVER!$E$17</definedName>
    <definedName name="SCDBPTAVER_08.1_1" localSheetId="7">SCDBPTAVER!$D$18</definedName>
    <definedName name="SCDBPTAVER_08.2_1" localSheetId="7">SCDBPTAVER!$D$19</definedName>
    <definedName name="SCDBPTAVER_08.2_2" localSheetId="7">SCDBPTAVER!$E$19</definedName>
    <definedName name="SCDBPTAVER_09_2" localSheetId="7">SCDBPTAVER!$E$20</definedName>
    <definedName name="SCDBPTAVER_10_2" localSheetId="7">SCDBPTAVER!$E$21</definedName>
    <definedName name="SCDBPTAVER_11_2" localSheetId="7">SCDBPTAVER!$E$22</definedName>
    <definedName name="SCDBPTBSN1_1270000_Range" localSheetId="8">SCDBPTBSN1!$C$7:$X$9</definedName>
    <definedName name="SCDBPTBSN1_1279999_13" localSheetId="8">SCDBPTBSN1!$O$10</definedName>
    <definedName name="SCDBPTBSN1_1279999_14" localSheetId="8">SCDBPTBSN1!$P$10</definedName>
    <definedName name="SCDBPTBSN1_1279999_15" localSheetId="8">SCDBPTBSN1!$Q$10</definedName>
    <definedName name="SCDBPTBSN1_1279999_16" localSheetId="8">SCDBPTBSN1!$R$10</definedName>
    <definedName name="SCDBPTBSN1_1279999_17" localSheetId="8">SCDBPTBSN1!$S$10</definedName>
    <definedName name="SCDBPTBSN1_1279999_18" localSheetId="8">SCDBPTBSN1!$T$10</definedName>
    <definedName name="SCDBPTBSN1_1279999_19" localSheetId="8">SCDBPTBSN1!$U$10</definedName>
    <definedName name="SCDBPTBSN1_127BEGN_1" localSheetId="8">SCDBPTBSN1!$C$7</definedName>
    <definedName name="SCDBPTBSN1_127BEGN_10" localSheetId="8">SCDBPTBSN1!$L$7</definedName>
    <definedName name="SCDBPTBSN1_127BEGN_11" localSheetId="8">SCDBPTBSN1!$M$7</definedName>
    <definedName name="SCDBPTBSN1_127BEGN_12" localSheetId="8">SCDBPTBSN1!$N$7</definedName>
    <definedName name="SCDBPTBSN1_127BEGN_13" localSheetId="8">SCDBPTBSN1!$O$7</definedName>
    <definedName name="SCDBPTBSN1_127BEGN_14" localSheetId="8">SCDBPTBSN1!$P$7</definedName>
    <definedName name="SCDBPTBSN1_127BEGN_15" localSheetId="8">SCDBPTBSN1!$Q$7</definedName>
    <definedName name="SCDBPTBSN1_127BEGN_16" localSheetId="8">SCDBPTBSN1!$R$7</definedName>
    <definedName name="SCDBPTBSN1_127BEGN_17" localSheetId="8">SCDBPTBSN1!$S$7</definedName>
    <definedName name="SCDBPTBSN1_127BEGN_18" localSheetId="8">SCDBPTBSN1!$T$7</definedName>
    <definedName name="SCDBPTBSN1_127BEGN_19" localSheetId="8">SCDBPTBSN1!$U$7</definedName>
    <definedName name="SCDBPTBSN1_127BEGN_2" localSheetId="8">SCDBPTBSN1!$D$7</definedName>
    <definedName name="SCDBPTBSN1_127BEGN_20" localSheetId="8">SCDBPTBSN1!$V$7</definedName>
    <definedName name="SCDBPTBSN1_127BEGN_21" localSheetId="8">SCDBPTBSN1!$W$7</definedName>
    <definedName name="SCDBPTBSN1_127BEGN_22" localSheetId="8">SCDBPTBSN1!$X$7</definedName>
    <definedName name="SCDBPTBSN1_127BEGN_3" localSheetId="8">SCDBPTBSN1!$E$7</definedName>
    <definedName name="SCDBPTBSN1_127BEGN_4" localSheetId="8">SCDBPTBSN1!$F$7</definedName>
    <definedName name="SCDBPTBSN1_127BEGN_5" localSheetId="8">SCDBPTBSN1!$G$7</definedName>
    <definedName name="SCDBPTBSN1_127BEGN_6" localSheetId="8">SCDBPTBSN1!$H$7</definedName>
    <definedName name="SCDBPTBSN1_127BEGN_7" localSheetId="8">SCDBPTBSN1!$I$7</definedName>
    <definedName name="SCDBPTBSN1_127BEGN_8" localSheetId="8">SCDBPTBSN1!$J$7</definedName>
    <definedName name="SCDBPTBSN1_127BEGN_9" localSheetId="8">SCDBPTBSN1!$K$7</definedName>
    <definedName name="SCDBPTBSN1_127ENDI_10" localSheetId="8">SCDBPTBSN1!$L$9</definedName>
    <definedName name="SCDBPTBSN1_127ENDI_11" localSheetId="8">SCDBPTBSN1!$M$9</definedName>
    <definedName name="SCDBPTBSN1_127ENDI_12" localSheetId="8">SCDBPTBSN1!$N$9</definedName>
    <definedName name="SCDBPTBSN1_127ENDI_13" localSheetId="8">SCDBPTBSN1!$O$9</definedName>
    <definedName name="SCDBPTBSN1_127ENDI_14" localSheetId="8">SCDBPTBSN1!$P$9</definedName>
    <definedName name="SCDBPTBSN1_127ENDI_15" localSheetId="8">SCDBPTBSN1!$Q$9</definedName>
    <definedName name="SCDBPTBSN1_127ENDI_16" localSheetId="8">SCDBPTBSN1!$R$9</definedName>
    <definedName name="SCDBPTBSN1_127ENDI_17" localSheetId="8">SCDBPTBSN1!$S$9</definedName>
    <definedName name="SCDBPTBSN1_127ENDI_18" localSheetId="8">SCDBPTBSN1!$T$9</definedName>
    <definedName name="SCDBPTBSN1_127ENDI_19" localSheetId="8">SCDBPTBSN1!$U$9</definedName>
    <definedName name="SCDBPTBSN1_127ENDI_2" localSheetId="8">SCDBPTBSN1!$D$9</definedName>
    <definedName name="SCDBPTBSN1_127ENDI_20" localSheetId="8">SCDBPTBSN1!$V$9</definedName>
    <definedName name="SCDBPTBSN1_127ENDI_21" localSheetId="8">SCDBPTBSN1!$W$9</definedName>
    <definedName name="SCDBPTBSN1_127ENDI_22" localSheetId="8">SCDBPTBSN1!$X$9</definedName>
    <definedName name="SCDBPTBSN1_127ENDI_3" localSheetId="8">SCDBPTBSN1!$E$9</definedName>
    <definedName name="SCDBPTBSN1_127ENDI_4" localSheetId="8">SCDBPTBSN1!$F$9</definedName>
    <definedName name="SCDBPTBSN1_127ENDI_5" localSheetId="8">SCDBPTBSN1!$G$9</definedName>
    <definedName name="SCDBPTBSN1_127ENDI_6" localSheetId="8">SCDBPTBSN1!$H$9</definedName>
    <definedName name="SCDBPTBSN1_127ENDI_7" localSheetId="8">SCDBPTBSN1!$I$9</definedName>
    <definedName name="SCDBPTBSN1_127ENDI_8" localSheetId="8">SCDBPTBSN1!$J$9</definedName>
    <definedName name="SCDBPTBSN1_127ENDI_9" localSheetId="8">SCDBPTBSN1!$K$9</definedName>
    <definedName name="SCDBPTBSN1_1280000_Range" localSheetId="8">SCDBPTBSN1!$C$11:$X$17</definedName>
    <definedName name="SCDBPTBSN1_1280001_1" localSheetId="8">SCDBPTBSN1!$C$12</definedName>
    <definedName name="SCDBPTBSN1_1280001_10" localSheetId="8">SCDBPTBSN1!$L$12</definedName>
    <definedName name="SCDBPTBSN1_1280001_11" localSheetId="8">SCDBPTBSN1!$M$12</definedName>
    <definedName name="SCDBPTBSN1_1280001_12" localSheetId="8">SCDBPTBSN1!$N$12</definedName>
    <definedName name="SCDBPTBSN1_1280001_13" localSheetId="8">SCDBPTBSN1!$O$12</definedName>
    <definedName name="SCDBPTBSN1_1280001_14" localSheetId="8">SCDBPTBSN1!$P$12</definedName>
    <definedName name="SCDBPTBSN1_1280001_15" localSheetId="8">SCDBPTBSN1!$Q$12</definedName>
    <definedName name="SCDBPTBSN1_1280001_16" localSheetId="8">SCDBPTBSN1!$R$12</definedName>
    <definedName name="SCDBPTBSN1_1280001_17" localSheetId="8">SCDBPTBSN1!$S$12</definedName>
    <definedName name="SCDBPTBSN1_1280001_18" localSheetId="8">SCDBPTBSN1!$T$12</definedName>
    <definedName name="SCDBPTBSN1_1280001_19" localSheetId="8">SCDBPTBSN1!$U$12</definedName>
    <definedName name="SCDBPTBSN1_1280001_2" localSheetId="8">SCDBPTBSN1!$D$12</definedName>
    <definedName name="SCDBPTBSN1_1280001_20" localSheetId="8">SCDBPTBSN1!$V$12</definedName>
    <definedName name="SCDBPTBSN1_1280001_21" localSheetId="8">SCDBPTBSN1!$W$12</definedName>
    <definedName name="SCDBPTBSN1_1280001_22" localSheetId="8">SCDBPTBSN1!$X$12</definedName>
    <definedName name="SCDBPTBSN1_1280001_3" localSheetId="8">SCDBPTBSN1!$E$12</definedName>
    <definedName name="SCDBPTBSN1_1280001_4" localSheetId="8">SCDBPTBSN1!$F$12</definedName>
    <definedName name="SCDBPTBSN1_1280001_5" localSheetId="8">SCDBPTBSN1!$G$12</definedName>
    <definedName name="SCDBPTBSN1_1280001_6" localSheetId="8">SCDBPTBSN1!$H$12</definedName>
    <definedName name="SCDBPTBSN1_1280001_7" localSheetId="8">SCDBPTBSN1!$I$12</definedName>
    <definedName name="SCDBPTBSN1_1280001_8" localSheetId="8">SCDBPTBSN1!$J$12</definedName>
    <definedName name="SCDBPTBSN1_1280001_9" localSheetId="8">SCDBPTBSN1!$K$12</definedName>
    <definedName name="SCDBPTBSN1_1289999_13" localSheetId="8">SCDBPTBSN1!$O$18</definedName>
    <definedName name="SCDBPTBSN1_1289999_14" localSheetId="8">SCDBPTBSN1!$P$18</definedName>
    <definedName name="SCDBPTBSN1_1289999_15" localSheetId="8">SCDBPTBSN1!$Q$18</definedName>
    <definedName name="SCDBPTBSN1_1289999_16" localSheetId="8">SCDBPTBSN1!$R$18</definedName>
    <definedName name="SCDBPTBSN1_1289999_17" localSheetId="8">SCDBPTBSN1!$S$18</definedName>
    <definedName name="SCDBPTBSN1_1289999_18" localSheetId="8">SCDBPTBSN1!$T$18</definedName>
    <definedName name="SCDBPTBSN1_1289999_19" localSheetId="8">SCDBPTBSN1!$U$18</definedName>
    <definedName name="SCDBPTBSN1_128BEGN_1" localSheetId="8">SCDBPTBSN1!$C$11</definedName>
    <definedName name="SCDBPTBSN1_128BEGN_10" localSheetId="8">SCDBPTBSN1!$L$11</definedName>
    <definedName name="SCDBPTBSN1_128BEGN_11" localSheetId="8">SCDBPTBSN1!$M$11</definedName>
    <definedName name="SCDBPTBSN1_128BEGN_12" localSheetId="8">SCDBPTBSN1!$N$11</definedName>
    <definedName name="SCDBPTBSN1_128BEGN_13" localSheetId="8">SCDBPTBSN1!$O$11</definedName>
    <definedName name="SCDBPTBSN1_128BEGN_14" localSheetId="8">SCDBPTBSN1!$P$11</definedName>
    <definedName name="SCDBPTBSN1_128BEGN_15" localSheetId="8">SCDBPTBSN1!$Q$11</definedName>
    <definedName name="SCDBPTBSN1_128BEGN_16" localSheetId="8">SCDBPTBSN1!$R$11</definedName>
    <definedName name="SCDBPTBSN1_128BEGN_17" localSheetId="8">SCDBPTBSN1!$S$11</definedName>
    <definedName name="SCDBPTBSN1_128BEGN_18" localSheetId="8">SCDBPTBSN1!$T$11</definedName>
    <definedName name="SCDBPTBSN1_128BEGN_19" localSheetId="8">SCDBPTBSN1!$U$11</definedName>
    <definedName name="SCDBPTBSN1_128BEGN_2" localSheetId="8">SCDBPTBSN1!$D$11</definedName>
    <definedName name="SCDBPTBSN1_128BEGN_20" localSheetId="8">SCDBPTBSN1!$V$11</definedName>
    <definedName name="SCDBPTBSN1_128BEGN_21" localSheetId="8">SCDBPTBSN1!$W$11</definedName>
    <definedName name="SCDBPTBSN1_128BEGN_22" localSheetId="8">SCDBPTBSN1!$X$11</definedName>
    <definedName name="SCDBPTBSN1_128BEGN_3" localSheetId="8">SCDBPTBSN1!$E$11</definedName>
    <definedName name="SCDBPTBSN1_128BEGN_4" localSheetId="8">SCDBPTBSN1!$F$11</definedName>
    <definedName name="SCDBPTBSN1_128BEGN_5" localSheetId="8">SCDBPTBSN1!$G$11</definedName>
    <definedName name="SCDBPTBSN1_128BEGN_6" localSheetId="8">SCDBPTBSN1!$H$11</definedName>
    <definedName name="SCDBPTBSN1_128BEGN_7" localSheetId="8">SCDBPTBSN1!$I$11</definedName>
    <definedName name="SCDBPTBSN1_128BEGN_8" localSheetId="8">SCDBPTBSN1!$J$11</definedName>
    <definedName name="SCDBPTBSN1_128BEGN_9" localSheetId="8">SCDBPTBSN1!$K$11</definedName>
    <definedName name="SCDBPTBSN1_128ENDI_10" localSheetId="8">SCDBPTBSN1!$L$17</definedName>
    <definedName name="SCDBPTBSN1_128ENDI_11" localSheetId="8">SCDBPTBSN1!$M$17</definedName>
    <definedName name="SCDBPTBSN1_128ENDI_12" localSheetId="8">SCDBPTBSN1!$N$17</definedName>
    <definedName name="SCDBPTBSN1_128ENDI_13" localSheetId="8">SCDBPTBSN1!$O$17</definedName>
    <definedName name="SCDBPTBSN1_128ENDI_14" localSheetId="8">SCDBPTBSN1!$P$17</definedName>
    <definedName name="SCDBPTBSN1_128ENDI_15" localSheetId="8">SCDBPTBSN1!$Q$17</definedName>
    <definedName name="SCDBPTBSN1_128ENDI_16" localSheetId="8">SCDBPTBSN1!$R$17</definedName>
    <definedName name="SCDBPTBSN1_128ENDI_17" localSheetId="8">SCDBPTBSN1!$S$17</definedName>
    <definedName name="SCDBPTBSN1_128ENDI_18" localSheetId="8">SCDBPTBSN1!$T$17</definedName>
    <definedName name="SCDBPTBSN1_128ENDI_19" localSheetId="8">SCDBPTBSN1!$U$17</definedName>
    <definedName name="SCDBPTBSN1_128ENDI_2" localSheetId="8">SCDBPTBSN1!$D$17</definedName>
    <definedName name="SCDBPTBSN1_128ENDI_20" localSheetId="8">SCDBPTBSN1!$V$17</definedName>
    <definedName name="SCDBPTBSN1_128ENDI_21" localSheetId="8">SCDBPTBSN1!$W$17</definedName>
    <definedName name="SCDBPTBSN1_128ENDI_22" localSheetId="8">SCDBPTBSN1!$X$17</definedName>
    <definedName name="SCDBPTBSN1_128ENDI_3" localSheetId="8">SCDBPTBSN1!$E$17</definedName>
    <definedName name="SCDBPTBSN1_128ENDI_4" localSheetId="8">SCDBPTBSN1!$F$17</definedName>
    <definedName name="SCDBPTBSN1_128ENDI_5" localSheetId="8">SCDBPTBSN1!$G$17</definedName>
    <definedName name="SCDBPTBSN1_128ENDI_6" localSheetId="8">SCDBPTBSN1!$H$17</definedName>
    <definedName name="SCDBPTBSN1_128ENDI_7" localSheetId="8">SCDBPTBSN1!$I$17</definedName>
    <definedName name="SCDBPTBSN1_128ENDI_8" localSheetId="8">SCDBPTBSN1!$J$17</definedName>
    <definedName name="SCDBPTBSN1_128ENDI_9" localSheetId="8">SCDBPTBSN1!$K$17</definedName>
    <definedName name="SCDBPTBSN1_1290000_Range" localSheetId="8">SCDBPTBSN1!$C$19:$X$21</definedName>
    <definedName name="SCDBPTBSN1_1299999_13" localSheetId="8">SCDBPTBSN1!$O$22</definedName>
    <definedName name="SCDBPTBSN1_1299999_14" localSheetId="8">SCDBPTBSN1!$P$22</definedName>
    <definedName name="SCDBPTBSN1_1299999_15" localSheetId="8">SCDBPTBSN1!$Q$22</definedName>
    <definedName name="SCDBPTBSN1_1299999_16" localSheetId="8">SCDBPTBSN1!$R$22</definedName>
    <definedName name="SCDBPTBSN1_1299999_17" localSheetId="8">SCDBPTBSN1!$S$22</definedName>
    <definedName name="SCDBPTBSN1_1299999_18" localSheetId="8">SCDBPTBSN1!$T$22</definedName>
    <definedName name="SCDBPTBSN1_1299999_19" localSheetId="8">SCDBPTBSN1!$U$22</definedName>
    <definedName name="SCDBPTBSN1_129BEGN_1" localSheetId="8">SCDBPTBSN1!$C$19</definedName>
    <definedName name="SCDBPTBSN1_129BEGN_10" localSheetId="8">SCDBPTBSN1!$L$19</definedName>
    <definedName name="SCDBPTBSN1_129BEGN_11" localSheetId="8">SCDBPTBSN1!$M$19</definedName>
    <definedName name="SCDBPTBSN1_129BEGN_12" localSheetId="8">SCDBPTBSN1!$N$19</definedName>
    <definedName name="SCDBPTBSN1_129BEGN_13" localSheetId="8">SCDBPTBSN1!$O$19</definedName>
    <definedName name="SCDBPTBSN1_129BEGN_14" localSheetId="8">SCDBPTBSN1!$P$19</definedName>
    <definedName name="SCDBPTBSN1_129BEGN_15" localSheetId="8">SCDBPTBSN1!$Q$19</definedName>
    <definedName name="SCDBPTBSN1_129BEGN_16" localSheetId="8">SCDBPTBSN1!$R$19</definedName>
    <definedName name="SCDBPTBSN1_129BEGN_17" localSheetId="8">SCDBPTBSN1!$S$19</definedName>
    <definedName name="SCDBPTBSN1_129BEGN_18" localSheetId="8">SCDBPTBSN1!$T$19</definedName>
    <definedName name="SCDBPTBSN1_129BEGN_19" localSheetId="8">SCDBPTBSN1!$U$19</definedName>
    <definedName name="SCDBPTBSN1_129BEGN_2" localSheetId="8">SCDBPTBSN1!$D$19</definedName>
    <definedName name="SCDBPTBSN1_129BEGN_20" localSheetId="8">SCDBPTBSN1!$V$19</definedName>
    <definedName name="SCDBPTBSN1_129BEGN_21" localSheetId="8">SCDBPTBSN1!$W$19</definedName>
    <definedName name="SCDBPTBSN1_129BEGN_22" localSheetId="8">SCDBPTBSN1!$X$19</definedName>
    <definedName name="SCDBPTBSN1_129BEGN_3" localSheetId="8">SCDBPTBSN1!$E$19</definedName>
    <definedName name="SCDBPTBSN1_129BEGN_4" localSheetId="8">SCDBPTBSN1!$F$19</definedName>
    <definedName name="SCDBPTBSN1_129BEGN_5" localSheetId="8">SCDBPTBSN1!$G$19</definedName>
    <definedName name="SCDBPTBSN1_129BEGN_6" localSheetId="8">SCDBPTBSN1!$H$19</definedName>
    <definedName name="SCDBPTBSN1_129BEGN_7" localSheetId="8">SCDBPTBSN1!$I$19</definedName>
    <definedName name="SCDBPTBSN1_129BEGN_8" localSheetId="8">SCDBPTBSN1!$J$19</definedName>
    <definedName name="SCDBPTBSN1_129BEGN_9" localSheetId="8">SCDBPTBSN1!$K$19</definedName>
    <definedName name="SCDBPTBSN1_129ENDI_10" localSheetId="8">SCDBPTBSN1!$L$21</definedName>
    <definedName name="SCDBPTBSN1_129ENDI_11" localSheetId="8">SCDBPTBSN1!$M$21</definedName>
    <definedName name="SCDBPTBSN1_129ENDI_12" localSheetId="8">SCDBPTBSN1!$N$21</definedName>
    <definedName name="SCDBPTBSN1_129ENDI_13" localSheetId="8">SCDBPTBSN1!$O$21</definedName>
    <definedName name="SCDBPTBSN1_129ENDI_14" localSheetId="8">SCDBPTBSN1!$P$21</definedName>
    <definedName name="SCDBPTBSN1_129ENDI_15" localSheetId="8">SCDBPTBSN1!$Q$21</definedName>
    <definedName name="SCDBPTBSN1_129ENDI_16" localSheetId="8">SCDBPTBSN1!$R$21</definedName>
    <definedName name="SCDBPTBSN1_129ENDI_17" localSheetId="8">SCDBPTBSN1!$S$21</definedName>
    <definedName name="SCDBPTBSN1_129ENDI_18" localSheetId="8">SCDBPTBSN1!$T$21</definedName>
    <definedName name="SCDBPTBSN1_129ENDI_19" localSheetId="8">SCDBPTBSN1!$U$21</definedName>
    <definedName name="SCDBPTBSN1_129ENDI_2" localSheetId="8">SCDBPTBSN1!$D$21</definedName>
    <definedName name="SCDBPTBSN1_129ENDI_20" localSheetId="8">SCDBPTBSN1!$V$21</definedName>
    <definedName name="SCDBPTBSN1_129ENDI_21" localSheetId="8">SCDBPTBSN1!$W$21</definedName>
    <definedName name="SCDBPTBSN1_129ENDI_22" localSheetId="8">SCDBPTBSN1!$X$21</definedName>
    <definedName name="SCDBPTBSN1_129ENDI_3" localSheetId="8">SCDBPTBSN1!$E$21</definedName>
    <definedName name="SCDBPTBSN1_129ENDI_4" localSheetId="8">SCDBPTBSN1!$F$21</definedName>
    <definedName name="SCDBPTBSN1_129ENDI_5" localSheetId="8">SCDBPTBSN1!$G$21</definedName>
    <definedName name="SCDBPTBSN1_129ENDI_6" localSheetId="8">SCDBPTBSN1!$H$21</definedName>
    <definedName name="SCDBPTBSN1_129ENDI_7" localSheetId="8">SCDBPTBSN1!$I$21</definedName>
    <definedName name="SCDBPTBSN1_129ENDI_8" localSheetId="8">SCDBPTBSN1!$J$21</definedName>
    <definedName name="SCDBPTBSN1_129ENDI_9" localSheetId="8">SCDBPTBSN1!$K$21</definedName>
    <definedName name="SCDBPTBSN1_1300000_Range" localSheetId="8">SCDBPTBSN1!$C$23:$X$25</definedName>
    <definedName name="SCDBPTBSN1_1309999_13" localSheetId="8">SCDBPTBSN1!$O$26</definedName>
    <definedName name="SCDBPTBSN1_1309999_14" localSheetId="8">SCDBPTBSN1!$P$26</definedName>
    <definedName name="SCDBPTBSN1_1309999_15" localSheetId="8">SCDBPTBSN1!$Q$26</definedName>
    <definedName name="SCDBPTBSN1_1309999_16" localSheetId="8">SCDBPTBSN1!$R$26</definedName>
    <definedName name="SCDBPTBSN1_1309999_17" localSheetId="8">SCDBPTBSN1!$S$26</definedName>
    <definedName name="SCDBPTBSN1_1309999_18" localSheetId="8">SCDBPTBSN1!$T$26</definedName>
    <definedName name="SCDBPTBSN1_1309999_19" localSheetId="8">SCDBPTBSN1!$U$26</definedName>
    <definedName name="SCDBPTBSN1_130BEGN_1" localSheetId="8">SCDBPTBSN1!$C$23</definedName>
    <definedName name="SCDBPTBSN1_130BEGN_10" localSheetId="8">SCDBPTBSN1!$L$23</definedName>
    <definedName name="SCDBPTBSN1_130BEGN_11" localSheetId="8">SCDBPTBSN1!$M$23</definedName>
    <definedName name="SCDBPTBSN1_130BEGN_12" localSheetId="8">SCDBPTBSN1!$N$23</definedName>
    <definedName name="SCDBPTBSN1_130BEGN_13" localSheetId="8">SCDBPTBSN1!$O$23</definedName>
    <definedName name="SCDBPTBSN1_130BEGN_14" localSheetId="8">SCDBPTBSN1!$P$23</definedName>
    <definedName name="SCDBPTBSN1_130BEGN_15" localSheetId="8">SCDBPTBSN1!$Q$23</definedName>
    <definedName name="SCDBPTBSN1_130BEGN_16" localSheetId="8">SCDBPTBSN1!$R$23</definedName>
    <definedName name="SCDBPTBSN1_130BEGN_17" localSheetId="8">SCDBPTBSN1!$S$23</definedName>
    <definedName name="SCDBPTBSN1_130BEGN_18" localSheetId="8">SCDBPTBSN1!$T$23</definedName>
    <definedName name="SCDBPTBSN1_130BEGN_19" localSheetId="8">SCDBPTBSN1!$U$23</definedName>
    <definedName name="SCDBPTBSN1_130BEGN_2" localSheetId="8">SCDBPTBSN1!$D$23</definedName>
    <definedName name="SCDBPTBSN1_130BEGN_20" localSheetId="8">SCDBPTBSN1!$V$23</definedName>
    <definedName name="SCDBPTBSN1_130BEGN_21" localSheetId="8">SCDBPTBSN1!$W$23</definedName>
    <definedName name="SCDBPTBSN1_130BEGN_22" localSheetId="8">SCDBPTBSN1!$X$23</definedName>
    <definedName name="SCDBPTBSN1_130BEGN_3" localSheetId="8">SCDBPTBSN1!$E$23</definedName>
    <definedName name="SCDBPTBSN1_130BEGN_4" localSheetId="8">SCDBPTBSN1!$F$23</definedName>
    <definedName name="SCDBPTBSN1_130BEGN_5" localSheetId="8">SCDBPTBSN1!$G$23</definedName>
    <definedName name="SCDBPTBSN1_130BEGN_6" localSheetId="8">SCDBPTBSN1!$H$23</definedName>
    <definedName name="SCDBPTBSN1_130BEGN_7" localSheetId="8">SCDBPTBSN1!$I$23</definedName>
    <definedName name="SCDBPTBSN1_130BEGN_8" localSheetId="8">SCDBPTBSN1!$J$23</definedName>
    <definedName name="SCDBPTBSN1_130BEGN_9" localSheetId="8">SCDBPTBSN1!$K$23</definedName>
    <definedName name="SCDBPTBSN1_130ENDI_10" localSheetId="8">SCDBPTBSN1!$L$25</definedName>
    <definedName name="SCDBPTBSN1_130ENDI_11" localSheetId="8">SCDBPTBSN1!$M$25</definedName>
    <definedName name="SCDBPTBSN1_130ENDI_12" localSheetId="8">SCDBPTBSN1!$N$25</definedName>
    <definedName name="SCDBPTBSN1_130ENDI_13" localSheetId="8">SCDBPTBSN1!$O$25</definedName>
    <definedName name="SCDBPTBSN1_130ENDI_14" localSheetId="8">SCDBPTBSN1!$P$25</definedName>
    <definedName name="SCDBPTBSN1_130ENDI_15" localSheetId="8">SCDBPTBSN1!$Q$25</definedName>
    <definedName name="SCDBPTBSN1_130ENDI_16" localSheetId="8">SCDBPTBSN1!$R$25</definedName>
    <definedName name="SCDBPTBSN1_130ENDI_17" localSheetId="8">SCDBPTBSN1!$S$25</definedName>
    <definedName name="SCDBPTBSN1_130ENDI_18" localSheetId="8">SCDBPTBSN1!$T$25</definedName>
    <definedName name="SCDBPTBSN1_130ENDI_19" localSheetId="8">SCDBPTBSN1!$U$25</definedName>
    <definedName name="SCDBPTBSN1_130ENDI_2" localSheetId="8">SCDBPTBSN1!$D$25</definedName>
    <definedName name="SCDBPTBSN1_130ENDI_20" localSheetId="8">SCDBPTBSN1!$V$25</definedName>
    <definedName name="SCDBPTBSN1_130ENDI_21" localSheetId="8">SCDBPTBSN1!$W$25</definedName>
    <definedName name="SCDBPTBSN1_130ENDI_22" localSheetId="8">SCDBPTBSN1!$X$25</definedName>
    <definedName name="SCDBPTBSN1_130ENDI_3" localSheetId="8">SCDBPTBSN1!$E$25</definedName>
    <definedName name="SCDBPTBSN1_130ENDI_4" localSheetId="8">SCDBPTBSN1!$F$25</definedName>
    <definedName name="SCDBPTBSN1_130ENDI_5" localSheetId="8">SCDBPTBSN1!$G$25</definedName>
    <definedName name="SCDBPTBSN1_130ENDI_6" localSheetId="8">SCDBPTBSN1!$H$25</definedName>
    <definedName name="SCDBPTBSN1_130ENDI_7" localSheetId="8">SCDBPTBSN1!$I$25</definedName>
    <definedName name="SCDBPTBSN1_130ENDI_8" localSheetId="8">SCDBPTBSN1!$J$25</definedName>
    <definedName name="SCDBPTBSN1_130ENDI_9" localSheetId="8">SCDBPTBSN1!$K$25</definedName>
    <definedName name="SCDBPTBSN1_1310000_Range" localSheetId="8">SCDBPTBSN1!$C$27:$X$29</definedName>
    <definedName name="SCDBPTBSN1_1319999_13" localSheetId="8">SCDBPTBSN1!$O$30</definedName>
    <definedName name="SCDBPTBSN1_1319999_14" localSheetId="8">SCDBPTBSN1!$P$30</definedName>
    <definedName name="SCDBPTBSN1_1319999_15" localSheetId="8">SCDBPTBSN1!$Q$30</definedName>
    <definedName name="SCDBPTBSN1_1319999_16" localSheetId="8">SCDBPTBSN1!$R$30</definedName>
    <definedName name="SCDBPTBSN1_1319999_17" localSheetId="8">SCDBPTBSN1!$S$30</definedName>
    <definedName name="SCDBPTBSN1_1319999_18" localSheetId="8">SCDBPTBSN1!$T$30</definedName>
    <definedName name="SCDBPTBSN1_1319999_19" localSheetId="8">SCDBPTBSN1!$U$30</definedName>
    <definedName name="SCDBPTBSN1_131BEGN_1" localSheetId="8">SCDBPTBSN1!$C$27</definedName>
    <definedName name="SCDBPTBSN1_131BEGN_10" localSheetId="8">SCDBPTBSN1!$L$27</definedName>
    <definedName name="SCDBPTBSN1_131BEGN_11" localSheetId="8">SCDBPTBSN1!$M$27</definedName>
    <definedName name="SCDBPTBSN1_131BEGN_12" localSheetId="8">SCDBPTBSN1!$N$27</definedName>
    <definedName name="SCDBPTBSN1_131BEGN_13" localSheetId="8">SCDBPTBSN1!$O$27</definedName>
    <definedName name="SCDBPTBSN1_131BEGN_14" localSheetId="8">SCDBPTBSN1!$P$27</definedName>
    <definedName name="SCDBPTBSN1_131BEGN_15" localSheetId="8">SCDBPTBSN1!$Q$27</definedName>
    <definedName name="SCDBPTBSN1_131BEGN_16" localSheetId="8">SCDBPTBSN1!$R$27</definedName>
    <definedName name="SCDBPTBSN1_131BEGN_17" localSheetId="8">SCDBPTBSN1!$S$27</definedName>
    <definedName name="SCDBPTBSN1_131BEGN_18" localSheetId="8">SCDBPTBSN1!$T$27</definedName>
    <definedName name="SCDBPTBSN1_131BEGN_19" localSheetId="8">SCDBPTBSN1!$U$27</definedName>
    <definedName name="SCDBPTBSN1_131BEGN_2" localSheetId="8">SCDBPTBSN1!$D$27</definedName>
    <definedName name="SCDBPTBSN1_131BEGN_20" localSheetId="8">SCDBPTBSN1!$V$27</definedName>
    <definedName name="SCDBPTBSN1_131BEGN_21" localSheetId="8">SCDBPTBSN1!$W$27</definedName>
    <definedName name="SCDBPTBSN1_131BEGN_22" localSheetId="8">SCDBPTBSN1!$X$27</definedName>
    <definedName name="SCDBPTBSN1_131BEGN_3" localSheetId="8">SCDBPTBSN1!$E$27</definedName>
    <definedName name="SCDBPTBSN1_131BEGN_4" localSheetId="8">SCDBPTBSN1!$F$27</definedName>
    <definedName name="SCDBPTBSN1_131BEGN_5" localSheetId="8">SCDBPTBSN1!$G$27</definedName>
    <definedName name="SCDBPTBSN1_131BEGN_6" localSheetId="8">SCDBPTBSN1!$H$27</definedName>
    <definedName name="SCDBPTBSN1_131BEGN_7" localSheetId="8">SCDBPTBSN1!$I$27</definedName>
    <definedName name="SCDBPTBSN1_131BEGN_8" localSheetId="8">SCDBPTBSN1!$J$27</definedName>
    <definedName name="SCDBPTBSN1_131BEGN_9" localSheetId="8">SCDBPTBSN1!$K$27</definedName>
    <definedName name="SCDBPTBSN1_131ENDI_10" localSheetId="8">SCDBPTBSN1!$L$29</definedName>
    <definedName name="SCDBPTBSN1_131ENDI_11" localSheetId="8">SCDBPTBSN1!$M$29</definedName>
    <definedName name="SCDBPTBSN1_131ENDI_12" localSheetId="8">SCDBPTBSN1!$N$29</definedName>
    <definedName name="SCDBPTBSN1_131ENDI_13" localSheetId="8">SCDBPTBSN1!$O$29</definedName>
    <definedName name="SCDBPTBSN1_131ENDI_14" localSheetId="8">SCDBPTBSN1!$P$29</definedName>
    <definedName name="SCDBPTBSN1_131ENDI_15" localSheetId="8">SCDBPTBSN1!$Q$29</definedName>
    <definedName name="SCDBPTBSN1_131ENDI_16" localSheetId="8">SCDBPTBSN1!$R$29</definedName>
    <definedName name="SCDBPTBSN1_131ENDI_17" localSheetId="8">SCDBPTBSN1!$S$29</definedName>
    <definedName name="SCDBPTBSN1_131ENDI_18" localSheetId="8">SCDBPTBSN1!$T$29</definedName>
    <definedName name="SCDBPTBSN1_131ENDI_19" localSheetId="8">SCDBPTBSN1!$U$29</definedName>
    <definedName name="SCDBPTBSN1_131ENDI_2" localSheetId="8">SCDBPTBSN1!$D$29</definedName>
    <definedName name="SCDBPTBSN1_131ENDI_20" localSheetId="8">SCDBPTBSN1!$V$29</definedName>
    <definedName name="SCDBPTBSN1_131ENDI_21" localSheetId="8">SCDBPTBSN1!$W$29</definedName>
    <definedName name="SCDBPTBSN1_131ENDI_22" localSheetId="8">SCDBPTBSN1!$X$29</definedName>
    <definedName name="SCDBPTBSN1_131ENDI_3" localSheetId="8">SCDBPTBSN1!$E$29</definedName>
    <definedName name="SCDBPTBSN1_131ENDI_4" localSheetId="8">SCDBPTBSN1!$F$29</definedName>
    <definedName name="SCDBPTBSN1_131ENDI_5" localSheetId="8">SCDBPTBSN1!$G$29</definedName>
    <definedName name="SCDBPTBSN1_131ENDI_6" localSheetId="8">SCDBPTBSN1!$H$29</definedName>
    <definedName name="SCDBPTBSN1_131ENDI_7" localSheetId="8">SCDBPTBSN1!$I$29</definedName>
    <definedName name="SCDBPTBSN1_131ENDI_8" localSheetId="8">SCDBPTBSN1!$J$29</definedName>
    <definedName name="SCDBPTBSN1_131ENDI_9" localSheetId="8">SCDBPTBSN1!$K$29</definedName>
    <definedName name="SCDBPTBSN1_1329999_13" localSheetId="8">SCDBPTBSN1!$O$31</definedName>
    <definedName name="SCDBPTBSN1_1329999_14" localSheetId="8">SCDBPTBSN1!$P$31</definedName>
    <definedName name="SCDBPTBSN1_1329999_15" localSheetId="8">SCDBPTBSN1!$Q$31</definedName>
    <definedName name="SCDBPTBSN1_1329999_16" localSheetId="8">SCDBPTBSN1!$R$31</definedName>
    <definedName name="SCDBPTBSN1_1329999_17" localSheetId="8">SCDBPTBSN1!$S$31</definedName>
    <definedName name="SCDBPTBSN1_1329999_18" localSheetId="8">SCDBPTBSN1!$T$31</definedName>
    <definedName name="SCDBPTBSN1_1329999_19" localSheetId="8">SCDBPTBSN1!$U$31</definedName>
    <definedName name="SCDBPTBSN1_1330000_Range" localSheetId="8">SCDBPTBSN1!$C$32:$X$34</definedName>
    <definedName name="SCDBPTBSN1_1339999_13" localSheetId="8">SCDBPTBSN1!$O$35</definedName>
    <definedName name="SCDBPTBSN1_1339999_14" localSheetId="8">SCDBPTBSN1!$P$35</definedName>
    <definedName name="SCDBPTBSN1_1339999_15" localSheetId="8">SCDBPTBSN1!$Q$35</definedName>
    <definedName name="SCDBPTBSN1_1339999_16" localSheetId="8">SCDBPTBSN1!$R$35</definedName>
    <definedName name="SCDBPTBSN1_1339999_17" localSheetId="8">SCDBPTBSN1!$S$35</definedName>
    <definedName name="SCDBPTBSN1_1339999_18" localSheetId="8">SCDBPTBSN1!$T$35</definedName>
    <definedName name="SCDBPTBSN1_1339999_19" localSheetId="8">SCDBPTBSN1!$U$35</definedName>
    <definedName name="SCDBPTBSN1_133BEGN_1" localSheetId="8">SCDBPTBSN1!$C$32</definedName>
    <definedName name="SCDBPTBSN1_133BEGN_10" localSheetId="8">SCDBPTBSN1!$L$32</definedName>
    <definedName name="SCDBPTBSN1_133BEGN_11" localSheetId="8">SCDBPTBSN1!$M$32</definedName>
    <definedName name="SCDBPTBSN1_133BEGN_12" localSheetId="8">SCDBPTBSN1!$N$32</definedName>
    <definedName name="SCDBPTBSN1_133BEGN_13" localSheetId="8">SCDBPTBSN1!$O$32</definedName>
    <definedName name="SCDBPTBSN1_133BEGN_14" localSheetId="8">SCDBPTBSN1!$P$32</definedName>
    <definedName name="SCDBPTBSN1_133BEGN_15" localSheetId="8">SCDBPTBSN1!$Q$32</definedName>
    <definedName name="SCDBPTBSN1_133BEGN_16" localSheetId="8">SCDBPTBSN1!$R$32</definedName>
    <definedName name="SCDBPTBSN1_133BEGN_17" localSheetId="8">SCDBPTBSN1!$S$32</definedName>
    <definedName name="SCDBPTBSN1_133BEGN_18" localSheetId="8">SCDBPTBSN1!$T$32</definedName>
    <definedName name="SCDBPTBSN1_133BEGN_19" localSheetId="8">SCDBPTBSN1!$U$32</definedName>
    <definedName name="SCDBPTBSN1_133BEGN_2" localSheetId="8">SCDBPTBSN1!$D$32</definedName>
    <definedName name="SCDBPTBSN1_133BEGN_20" localSheetId="8">SCDBPTBSN1!$V$32</definedName>
    <definedName name="SCDBPTBSN1_133BEGN_21" localSheetId="8">SCDBPTBSN1!$W$32</definedName>
    <definedName name="SCDBPTBSN1_133BEGN_22" localSheetId="8">SCDBPTBSN1!$X$32</definedName>
    <definedName name="SCDBPTBSN1_133BEGN_3" localSheetId="8">SCDBPTBSN1!$E$32</definedName>
    <definedName name="SCDBPTBSN1_133BEGN_4" localSheetId="8">SCDBPTBSN1!$F$32</definedName>
    <definedName name="SCDBPTBSN1_133BEGN_5" localSheetId="8">SCDBPTBSN1!$G$32</definedName>
    <definedName name="SCDBPTBSN1_133BEGN_6" localSheetId="8">SCDBPTBSN1!$H$32</definedName>
    <definedName name="SCDBPTBSN1_133BEGN_7" localSheetId="8">SCDBPTBSN1!$I$32</definedName>
    <definedName name="SCDBPTBSN1_133BEGN_8" localSheetId="8">SCDBPTBSN1!$J$32</definedName>
    <definedName name="SCDBPTBSN1_133BEGN_9" localSheetId="8">SCDBPTBSN1!$K$32</definedName>
    <definedName name="SCDBPTBSN1_133ENDI_10" localSheetId="8">SCDBPTBSN1!$L$34</definedName>
    <definedName name="SCDBPTBSN1_133ENDI_11" localSheetId="8">SCDBPTBSN1!$M$34</definedName>
    <definedName name="SCDBPTBSN1_133ENDI_12" localSheetId="8">SCDBPTBSN1!$N$34</definedName>
    <definedName name="SCDBPTBSN1_133ENDI_13" localSheetId="8">SCDBPTBSN1!$O$34</definedName>
    <definedName name="SCDBPTBSN1_133ENDI_14" localSheetId="8">SCDBPTBSN1!$P$34</definedName>
    <definedName name="SCDBPTBSN1_133ENDI_15" localSheetId="8">SCDBPTBSN1!$Q$34</definedName>
    <definedName name="SCDBPTBSN1_133ENDI_16" localSheetId="8">SCDBPTBSN1!$R$34</definedName>
    <definedName name="SCDBPTBSN1_133ENDI_17" localSheetId="8">SCDBPTBSN1!$S$34</definedName>
    <definedName name="SCDBPTBSN1_133ENDI_18" localSheetId="8">SCDBPTBSN1!$T$34</definedName>
    <definedName name="SCDBPTBSN1_133ENDI_19" localSheetId="8">SCDBPTBSN1!$U$34</definedName>
    <definedName name="SCDBPTBSN1_133ENDI_2" localSheetId="8">SCDBPTBSN1!$D$34</definedName>
    <definedName name="SCDBPTBSN1_133ENDI_20" localSheetId="8">SCDBPTBSN1!$V$34</definedName>
    <definedName name="SCDBPTBSN1_133ENDI_21" localSheetId="8">SCDBPTBSN1!$W$34</definedName>
    <definedName name="SCDBPTBSN1_133ENDI_22" localSheetId="8">SCDBPTBSN1!$X$34</definedName>
    <definedName name="SCDBPTBSN1_133ENDI_3" localSheetId="8">SCDBPTBSN1!$E$34</definedName>
    <definedName name="SCDBPTBSN1_133ENDI_4" localSheetId="8">SCDBPTBSN1!$F$34</definedName>
    <definedName name="SCDBPTBSN1_133ENDI_5" localSheetId="8">SCDBPTBSN1!$G$34</definedName>
    <definedName name="SCDBPTBSN1_133ENDI_6" localSheetId="8">SCDBPTBSN1!$H$34</definedName>
    <definedName name="SCDBPTBSN1_133ENDI_7" localSheetId="8">SCDBPTBSN1!$I$34</definedName>
    <definedName name="SCDBPTBSN1_133ENDI_8" localSheetId="8">SCDBPTBSN1!$J$34</definedName>
    <definedName name="SCDBPTBSN1_133ENDI_9" localSheetId="8">SCDBPTBSN1!$K$34</definedName>
    <definedName name="SCDBPTBSN1_1340000_Range" localSheetId="8">SCDBPTBSN1!$C$36:$X$45</definedName>
    <definedName name="SCDBPTBSN1_1340001_1" localSheetId="8">SCDBPTBSN1!$C$37</definedName>
    <definedName name="SCDBPTBSN1_1340001_10" localSheetId="8">SCDBPTBSN1!$L$37</definedName>
    <definedName name="SCDBPTBSN1_1340001_11" localSheetId="8">SCDBPTBSN1!$M$37</definedName>
    <definedName name="SCDBPTBSN1_1340001_12" localSheetId="8">SCDBPTBSN1!$N$37</definedName>
    <definedName name="SCDBPTBSN1_1340001_13" localSheetId="8">SCDBPTBSN1!$O$37</definedName>
    <definedName name="SCDBPTBSN1_1340001_14" localSheetId="8">SCDBPTBSN1!$P$37</definedName>
    <definedName name="SCDBPTBSN1_1340001_15" localSheetId="8">SCDBPTBSN1!$Q$37</definedName>
    <definedName name="SCDBPTBSN1_1340001_16" localSheetId="8">SCDBPTBSN1!$R$37</definedName>
    <definedName name="SCDBPTBSN1_1340001_17" localSheetId="8">SCDBPTBSN1!$S$37</definedName>
    <definedName name="SCDBPTBSN1_1340001_18" localSheetId="8">SCDBPTBSN1!$T$37</definedName>
    <definedName name="SCDBPTBSN1_1340001_19" localSheetId="8">SCDBPTBSN1!$U$37</definedName>
    <definedName name="SCDBPTBSN1_1340001_2" localSheetId="8">SCDBPTBSN1!$D$37</definedName>
    <definedName name="SCDBPTBSN1_1340001_20" localSheetId="8">SCDBPTBSN1!$V$37</definedName>
    <definedName name="SCDBPTBSN1_1340001_21" localSheetId="8">SCDBPTBSN1!$W$37</definedName>
    <definedName name="SCDBPTBSN1_1340001_22" localSheetId="8">SCDBPTBSN1!$X$37</definedName>
    <definedName name="SCDBPTBSN1_1340001_3" localSheetId="8">SCDBPTBSN1!$E$37</definedName>
    <definedName name="SCDBPTBSN1_1340001_4" localSheetId="8">SCDBPTBSN1!$F$37</definedName>
    <definedName name="SCDBPTBSN1_1340001_5" localSheetId="8">SCDBPTBSN1!$G$37</definedName>
    <definedName name="SCDBPTBSN1_1340001_6" localSheetId="8">SCDBPTBSN1!$H$37</definedName>
    <definedName name="SCDBPTBSN1_1340001_7" localSheetId="8">SCDBPTBSN1!$I$37</definedName>
    <definedName name="SCDBPTBSN1_1340001_8" localSheetId="8">SCDBPTBSN1!$J$37</definedName>
    <definedName name="SCDBPTBSN1_1340001_9" localSheetId="8">SCDBPTBSN1!$K$37</definedName>
    <definedName name="SCDBPTBSN1_1349999_13" localSheetId="8">SCDBPTBSN1!$O$46</definedName>
    <definedName name="SCDBPTBSN1_1349999_14" localSheetId="8">SCDBPTBSN1!$P$46</definedName>
    <definedName name="SCDBPTBSN1_1349999_15" localSheetId="8">SCDBPTBSN1!$Q$46</definedName>
    <definedName name="SCDBPTBSN1_1349999_16" localSheetId="8">SCDBPTBSN1!$R$46</definedName>
    <definedName name="SCDBPTBSN1_1349999_17" localSheetId="8">SCDBPTBSN1!$S$46</definedName>
    <definedName name="SCDBPTBSN1_1349999_18" localSheetId="8">SCDBPTBSN1!$T$46</definedName>
    <definedName name="SCDBPTBSN1_1349999_19" localSheetId="8">SCDBPTBSN1!$U$46</definedName>
    <definedName name="SCDBPTBSN1_134BEGN_1" localSheetId="8">SCDBPTBSN1!$C$36</definedName>
    <definedName name="SCDBPTBSN1_134BEGN_10" localSheetId="8">SCDBPTBSN1!$L$36</definedName>
    <definedName name="SCDBPTBSN1_134BEGN_11" localSheetId="8">SCDBPTBSN1!$M$36</definedName>
    <definedName name="SCDBPTBSN1_134BEGN_12" localSheetId="8">SCDBPTBSN1!$N$36</definedName>
    <definedName name="SCDBPTBSN1_134BEGN_13" localSheetId="8">SCDBPTBSN1!$O$36</definedName>
    <definedName name="SCDBPTBSN1_134BEGN_14" localSheetId="8">SCDBPTBSN1!$P$36</definedName>
    <definedName name="SCDBPTBSN1_134BEGN_15" localSheetId="8">SCDBPTBSN1!$Q$36</definedName>
    <definedName name="SCDBPTBSN1_134BEGN_16" localSheetId="8">SCDBPTBSN1!$R$36</definedName>
    <definedName name="SCDBPTBSN1_134BEGN_17" localSheetId="8">SCDBPTBSN1!$S$36</definedName>
    <definedName name="SCDBPTBSN1_134BEGN_18" localSheetId="8">SCDBPTBSN1!$T$36</definedName>
    <definedName name="SCDBPTBSN1_134BEGN_19" localSheetId="8">SCDBPTBSN1!$U$36</definedName>
    <definedName name="SCDBPTBSN1_134BEGN_2" localSheetId="8">SCDBPTBSN1!$D$36</definedName>
    <definedName name="SCDBPTBSN1_134BEGN_20" localSheetId="8">SCDBPTBSN1!$V$36</definedName>
    <definedName name="SCDBPTBSN1_134BEGN_21" localSheetId="8">SCDBPTBSN1!$W$36</definedName>
    <definedName name="SCDBPTBSN1_134BEGN_22" localSheetId="8">SCDBPTBSN1!$X$36</definedName>
    <definedName name="SCDBPTBSN1_134BEGN_3" localSheetId="8">SCDBPTBSN1!$E$36</definedName>
    <definedName name="SCDBPTBSN1_134BEGN_4" localSheetId="8">SCDBPTBSN1!$F$36</definedName>
    <definedName name="SCDBPTBSN1_134BEGN_5" localSheetId="8">SCDBPTBSN1!$G$36</definedName>
    <definedName name="SCDBPTBSN1_134BEGN_6" localSheetId="8">SCDBPTBSN1!$H$36</definedName>
    <definedName name="SCDBPTBSN1_134BEGN_7" localSheetId="8">SCDBPTBSN1!$I$36</definedName>
    <definedName name="SCDBPTBSN1_134BEGN_8" localSheetId="8">SCDBPTBSN1!$J$36</definedName>
    <definedName name="SCDBPTBSN1_134BEGN_9" localSheetId="8">SCDBPTBSN1!$K$36</definedName>
    <definedName name="SCDBPTBSN1_134ENDI_10" localSheetId="8">SCDBPTBSN1!$L$45</definedName>
    <definedName name="SCDBPTBSN1_134ENDI_11" localSheetId="8">SCDBPTBSN1!$M$45</definedName>
    <definedName name="SCDBPTBSN1_134ENDI_12" localSheetId="8">SCDBPTBSN1!$N$45</definedName>
    <definedName name="SCDBPTBSN1_134ENDI_13" localSheetId="8">SCDBPTBSN1!$O$45</definedName>
    <definedName name="SCDBPTBSN1_134ENDI_14" localSheetId="8">SCDBPTBSN1!$P$45</definedName>
    <definedName name="SCDBPTBSN1_134ENDI_15" localSheetId="8">SCDBPTBSN1!$Q$45</definedName>
    <definedName name="SCDBPTBSN1_134ENDI_16" localSheetId="8">SCDBPTBSN1!$R$45</definedName>
    <definedName name="SCDBPTBSN1_134ENDI_17" localSheetId="8">SCDBPTBSN1!$S$45</definedName>
    <definedName name="SCDBPTBSN1_134ENDI_18" localSheetId="8">SCDBPTBSN1!$T$45</definedName>
    <definedName name="SCDBPTBSN1_134ENDI_19" localSheetId="8">SCDBPTBSN1!$U$45</definedName>
    <definedName name="SCDBPTBSN1_134ENDI_2" localSheetId="8">SCDBPTBSN1!$D$45</definedName>
    <definedName name="SCDBPTBSN1_134ENDI_20" localSheetId="8">SCDBPTBSN1!$V$45</definedName>
    <definedName name="SCDBPTBSN1_134ENDI_21" localSheetId="8">SCDBPTBSN1!$W$45</definedName>
    <definedName name="SCDBPTBSN1_134ENDI_22" localSheetId="8">SCDBPTBSN1!$X$45</definedName>
    <definedName name="SCDBPTBSN1_134ENDI_3" localSheetId="8">SCDBPTBSN1!$E$45</definedName>
    <definedName name="SCDBPTBSN1_134ENDI_4" localSheetId="8">SCDBPTBSN1!$F$45</definedName>
    <definedName name="SCDBPTBSN1_134ENDI_5" localSheetId="8">SCDBPTBSN1!$G$45</definedName>
    <definedName name="SCDBPTBSN1_134ENDI_6" localSheetId="8">SCDBPTBSN1!$H$45</definedName>
    <definedName name="SCDBPTBSN1_134ENDI_7" localSheetId="8">SCDBPTBSN1!$I$45</definedName>
    <definedName name="SCDBPTBSN1_134ENDI_8" localSheetId="8">SCDBPTBSN1!$J$45</definedName>
    <definedName name="SCDBPTBSN1_134ENDI_9" localSheetId="8">SCDBPTBSN1!$K$45</definedName>
    <definedName name="SCDBPTBSN1_1350000_Range" localSheetId="8">SCDBPTBSN1!$C$47:$X$49</definedName>
    <definedName name="SCDBPTBSN1_1359999_13" localSheetId="8">SCDBPTBSN1!$O$50</definedName>
    <definedName name="SCDBPTBSN1_1359999_14" localSheetId="8">SCDBPTBSN1!$P$50</definedName>
    <definedName name="SCDBPTBSN1_1359999_15" localSheetId="8">SCDBPTBSN1!$Q$50</definedName>
    <definedName name="SCDBPTBSN1_1359999_16" localSheetId="8">SCDBPTBSN1!$R$50</definedName>
    <definedName name="SCDBPTBSN1_1359999_17" localSheetId="8">SCDBPTBSN1!$S$50</definedName>
    <definedName name="SCDBPTBSN1_1359999_18" localSheetId="8">SCDBPTBSN1!$T$50</definedName>
    <definedName name="SCDBPTBSN1_1359999_19" localSheetId="8">SCDBPTBSN1!$U$50</definedName>
    <definedName name="SCDBPTBSN1_135BEGN_1" localSheetId="8">SCDBPTBSN1!$C$47</definedName>
    <definedName name="SCDBPTBSN1_135BEGN_10" localSheetId="8">SCDBPTBSN1!$L$47</definedName>
    <definedName name="SCDBPTBSN1_135BEGN_11" localSheetId="8">SCDBPTBSN1!$M$47</definedName>
    <definedName name="SCDBPTBSN1_135BEGN_12" localSheetId="8">SCDBPTBSN1!$N$47</definedName>
    <definedName name="SCDBPTBSN1_135BEGN_13" localSheetId="8">SCDBPTBSN1!$O$47</definedName>
    <definedName name="SCDBPTBSN1_135BEGN_14" localSheetId="8">SCDBPTBSN1!$P$47</definedName>
    <definedName name="SCDBPTBSN1_135BEGN_15" localSheetId="8">SCDBPTBSN1!$Q$47</definedName>
    <definedName name="SCDBPTBSN1_135BEGN_16" localSheetId="8">SCDBPTBSN1!$R$47</definedName>
    <definedName name="SCDBPTBSN1_135BEGN_17" localSheetId="8">SCDBPTBSN1!$S$47</definedName>
    <definedName name="SCDBPTBSN1_135BEGN_18" localSheetId="8">SCDBPTBSN1!$T$47</definedName>
    <definedName name="SCDBPTBSN1_135BEGN_19" localSheetId="8">SCDBPTBSN1!$U$47</definedName>
    <definedName name="SCDBPTBSN1_135BEGN_2" localSheetId="8">SCDBPTBSN1!$D$47</definedName>
    <definedName name="SCDBPTBSN1_135BEGN_20" localSheetId="8">SCDBPTBSN1!$V$47</definedName>
    <definedName name="SCDBPTBSN1_135BEGN_21" localSheetId="8">SCDBPTBSN1!$W$47</definedName>
    <definedName name="SCDBPTBSN1_135BEGN_22" localSheetId="8">SCDBPTBSN1!$X$47</definedName>
    <definedName name="SCDBPTBSN1_135BEGN_3" localSheetId="8">SCDBPTBSN1!$E$47</definedName>
    <definedName name="SCDBPTBSN1_135BEGN_4" localSheetId="8">SCDBPTBSN1!$F$47</definedName>
    <definedName name="SCDBPTBSN1_135BEGN_5" localSheetId="8">SCDBPTBSN1!$G$47</definedName>
    <definedName name="SCDBPTBSN1_135BEGN_6" localSheetId="8">SCDBPTBSN1!$H$47</definedName>
    <definedName name="SCDBPTBSN1_135BEGN_7" localSheetId="8">SCDBPTBSN1!$I$47</definedName>
    <definedName name="SCDBPTBSN1_135BEGN_8" localSheetId="8">SCDBPTBSN1!$J$47</definedName>
    <definedName name="SCDBPTBSN1_135BEGN_9" localSheetId="8">SCDBPTBSN1!$K$47</definedName>
    <definedName name="SCDBPTBSN1_135ENDI_10" localSheetId="8">SCDBPTBSN1!$L$49</definedName>
    <definedName name="SCDBPTBSN1_135ENDI_11" localSheetId="8">SCDBPTBSN1!$M$49</definedName>
    <definedName name="SCDBPTBSN1_135ENDI_12" localSheetId="8">SCDBPTBSN1!$N$49</definedName>
    <definedName name="SCDBPTBSN1_135ENDI_13" localSheetId="8">SCDBPTBSN1!$O$49</definedName>
    <definedName name="SCDBPTBSN1_135ENDI_14" localSheetId="8">SCDBPTBSN1!$P$49</definedName>
    <definedName name="SCDBPTBSN1_135ENDI_15" localSheetId="8">SCDBPTBSN1!$Q$49</definedName>
    <definedName name="SCDBPTBSN1_135ENDI_16" localSheetId="8">SCDBPTBSN1!$R$49</definedName>
    <definedName name="SCDBPTBSN1_135ENDI_17" localSheetId="8">SCDBPTBSN1!$S$49</definedName>
    <definedName name="SCDBPTBSN1_135ENDI_18" localSheetId="8">SCDBPTBSN1!$T$49</definedName>
    <definedName name="SCDBPTBSN1_135ENDI_19" localSheetId="8">SCDBPTBSN1!$U$49</definedName>
    <definedName name="SCDBPTBSN1_135ENDI_2" localSheetId="8">SCDBPTBSN1!$D$49</definedName>
    <definedName name="SCDBPTBSN1_135ENDI_20" localSheetId="8">SCDBPTBSN1!$V$49</definedName>
    <definedName name="SCDBPTBSN1_135ENDI_21" localSheetId="8">SCDBPTBSN1!$W$49</definedName>
    <definedName name="SCDBPTBSN1_135ENDI_22" localSheetId="8">SCDBPTBSN1!$X$49</definedName>
    <definedName name="SCDBPTBSN1_135ENDI_3" localSheetId="8">SCDBPTBSN1!$E$49</definedName>
    <definedName name="SCDBPTBSN1_135ENDI_4" localSheetId="8">SCDBPTBSN1!$F$49</definedName>
    <definedName name="SCDBPTBSN1_135ENDI_5" localSheetId="8">SCDBPTBSN1!$G$49</definedName>
    <definedName name="SCDBPTBSN1_135ENDI_6" localSheetId="8">SCDBPTBSN1!$H$49</definedName>
    <definedName name="SCDBPTBSN1_135ENDI_7" localSheetId="8">SCDBPTBSN1!$I$49</definedName>
    <definedName name="SCDBPTBSN1_135ENDI_8" localSheetId="8">SCDBPTBSN1!$J$49</definedName>
    <definedName name="SCDBPTBSN1_135ENDI_9" localSheetId="8">SCDBPTBSN1!$K$49</definedName>
    <definedName name="SCDBPTBSN1_1360000_Range" localSheetId="8">SCDBPTBSN1!$C$51:$X$53</definedName>
    <definedName name="SCDBPTBSN1_1369999_13" localSheetId="8">SCDBPTBSN1!$O$54</definedName>
    <definedName name="SCDBPTBSN1_1369999_14" localSheetId="8">SCDBPTBSN1!$P$54</definedName>
    <definedName name="SCDBPTBSN1_1369999_15" localSheetId="8">SCDBPTBSN1!$Q$54</definedName>
    <definedName name="SCDBPTBSN1_1369999_16" localSheetId="8">SCDBPTBSN1!$R$54</definedName>
    <definedName name="SCDBPTBSN1_1369999_17" localSheetId="8">SCDBPTBSN1!$S$54</definedName>
    <definedName name="SCDBPTBSN1_1369999_18" localSheetId="8">SCDBPTBSN1!$T$54</definedName>
    <definedName name="SCDBPTBSN1_1369999_19" localSheetId="8">SCDBPTBSN1!$U$54</definedName>
    <definedName name="SCDBPTBSN1_136BEGN_1" localSheetId="8">SCDBPTBSN1!$C$51</definedName>
    <definedName name="SCDBPTBSN1_136BEGN_10" localSheetId="8">SCDBPTBSN1!$L$51</definedName>
    <definedName name="SCDBPTBSN1_136BEGN_11" localSheetId="8">SCDBPTBSN1!$M$51</definedName>
    <definedName name="SCDBPTBSN1_136BEGN_12" localSheetId="8">SCDBPTBSN1!$N$51</definedName>
    <definedName name="SCDBPTBSN1_136BEGN_13" localSheetId="8">SCDBPTBSN1!$O$51</definedName>
    <definedName name="SCDBPTBSN1_136BEGN_14" localSheetId="8">SCDBPTBSN1!$P$51</definedName>
    <definedName name="SCDBPTBSN1_136BEGN_15" localSheetId="8">SCDBPTBSN1!$Q$51</definedName>
    <definedName name="SCDBPTBSN1_136BEGN_16" localSheetId="8">SCDBPTBSN1!$R$51</definedName>
    <definedName name="SCDBPTBSN1_136BEGN_17" localSheetId="8">SCDBPTBSN1!$S$51</definedName>
    <definedName name="SCDBPTBSN1_136BEGN_18" localSheetId="8">SCDBPTBSN1!$T$51</definedName>
    <definedName name="SCDBPTBSN1_136BEGN_19" localSheetId="8">SCDBPTBSN1!$U$51</definedName>
    <definedName name="SCDBPTBSN1_136BEGN_2" localSheetId="8">SCDBPTBSN1!$D$51</definedName>
    <definedName name="SCDBPTBSN1_136BEGN_20" localSheetId="8">SCDBPTBSN1!$V$51</definedName>
    <definedName name="SCDBPTBSN1_136BEGN_21" localSheetId="8">SCDBPTBSN1!$W$51</definedName>
    <definedName name="SCDBPTBSN1_136BEGN_22" localSheetId="8">SCDBPTBSN1!$X$51</definedName>
    <definedName name="SCDBPTBSN1_136BEGN_3" localSheetId="8">SCDBPTBSN1!$E$51</definedName>
    <definedName name="SCDBPTBSN1_136BEGN_4" localSheetId="8">SCDBPTBSN1!$F$51</definedName>
    <definedName name="SCDBPTBSN1_136BEGN_5" localSheetId="8">SCDBPTBSN1!$G$51</definedName>
    <definedName name="SCDBPTBSN1_136BEGN_6" localSheetId="8">SCDBPTBSN1!$H$51</definedName>
    <definedName name="SCDBPTBSN1_136BEGN_7" localSheetId="8">SCDBPTBSN1!$I$51</definedName>
    <definedName name="SCDBPTBSN1_136BEGN_8" localSheetId="8">SCDBPTBSN1!$J$51</definedName>
    <definedName name="SCDBPTBSN1_136BEGN_9" localSheetId="8">SCDBPTBSN1!$K$51</definedName>
    <definedName name="SCDBPTBSN1_136ENDI_10" localSheetId="8">SCDBPTBSN1!$L$53</definedName>
    <definedName name="SCDBPTBSN1_136ENDI_11" localSheetId="8">SCDBPTBSN1!$M$53</definedName>
    <definedName name="SCDBPTBSN1_136ENDI_12" localSheetId="8">SCDBPTBSN1!$N$53</definedName>
    <definedName name="SCDBPTBSN1_136ENDI_13" localSheetId="8">SCDBPTBSN1!$O$53</definedName>
    <definedName name="SCDBPTBSN1_136ENDI_14" localSheetId="8">SCDBPTBSN1!$P$53</definedName>
    <definedName name="SCDBPTBSN1_136ENDI_15" localSheetId="8">SCDBPTBSN1!$Q$53</definedName>
    <definedName name="SCDBPTBSN1_136ENDI_16" localSheetId="8">SCDBPTBSN1!$R$53</definedName>
    <definedName name="SCDBPTBSN1_136ENDI_17" localSheetId="8">SCDBPTBSN1!$S$53</definedName>
    <definedName name="SCDBPTBSN1_136ENDI_18" localSheetId="8">SCDBPTBSN1!$T$53</definedName>
    <definedName name="SCDBPTBSN1_136ENDI_19" localSheetId="8">SCDBPTBSN1!$U$53</definedName>
    <definedName name="SCDBPTBSN1_136ENDI_2" localSheetId="8">SCDBPTBSN1!$D$53</definedName>
    <definedName name="SCDBPTBSN1_136ENDI_20" localSheetId="8">SCDBPTBSN1!$V$53</definedName>
    <definedName name="SCDBPTBSN1_136ENDI_21" localSheetId="8">SCDBPTBSN1!$W$53</definedName>
    <definedName name="SCDBPTBSN1_136ENDI_22" localSheetId="8">SCDBPTBSN1!$X$53</definedName>
    <definedName name="SCDBPTBSN1_136ENDI_3" localSheetId="8">SCDBPTBSN1!$E$53</definedName>
    <definedName name="SCDBPTBSN1_136ENDI_4" localSheetId="8">SCDBPTBSN1!$F$53</definedName>
    <definedName name="SCDBPTBSN1_136ENDI_5" localSheetId="8">SCDBPTBSN1!$G$53</definedName>
    <definedName name="SCDBPTBSN1_136ENDI_6" localSheetId="8">SCDBPTBSN1!$H$53</definedName>
    <definedName name="SCDBPTBSN1_136ENDI_7" localSheetId="8">SCDBPTBSN1!$I$53</definedName>
    <definedName name="SCDBPTBSN1_136ENDI_8" localSheetId="8">SCDBPTBSN1!$J$53</definedName>
    <definedName name="SCDBPTBSN1_136ENDI_9" localSheetId="8">SCDBPTBSN1!$K$53</definedName>
    <definedName name="SCDBPTBSN1_1370000_Range" localSheetId="8">SCDBPTBSN1!$C$55:$X$57</definedName>
    <definedName name="SCDBPTBSN1_1379999_13" localSheetId="8">SCDBPTBSN1!$O$58</definedName>
    <definedName name="SCDBPTBSN1_1379999_14" localSheetId="8">SCDBPTBSN1!$P$58</definedName>
    <definedName name="SCDBPTBSN1_1379999_15" localSheetId="8">SCDBPTBSN1!$Q$58</definedName>
    <definedName name="SCDBPTBSN1_1379999_16" localSheetId="8">SCDBPTBSN1!$R$58</definedName>
    <definedName name="SCDBPTBSN1_1379999_17" localSheetId="8">SCDBPTBSN1!$S$58</definedName>
    <definedName name="SCDBPTBSN1_1379999_18" localSheetId="8">SCDBPTBSN1!$T$58</definedName>
    <definedName name="SCDBPTBSN1_1379999_19" localSheetId="8">SCDBPTBSN1!$U$58</definedName>
    <definedName name="SCDBPTBSN1_137BEGN_1" localSheetId="8">SCDBPTBSN1!$C$55</definedName>
    <definedName name="SCDBPTBSN1_137BEGN_10" localSheetId="8">SCDBPTBSN1!$L$55</definedName>
    <definedName name="SCDBPTBSN1_137BEGN_11" localSheetId="8">SCDBPTBSN1!$M$55</definedName>
    <definedName name="SCDBPTBSN1_137BEGN_12" localSheetId="8">SCDBPTBSN1!$N$55</definedName>
    <definedName name="SCDBPTBSN1_137BEGN_13" localSheetId="8">SCDBPTBSN1!$O$55</definedName>
    <definedName name="SCDBPTBSN1_137BEGN_14" localSheetId="8">SCDBPTBSN1!$P$55</definedName>
    <definedName name="SCDBPTBSN1_137BEGN_15" localSheetId="8">SCDBPTBSN1!$Q$55</definedName>
    <definedName name="SCDBPTBSN1_137BEGN_16" localSheetId="8">SCDBPTBSN1!$R$55</definedName>
    <definedName name="SCDBPTBSN1_137BEGN_17" localSheetId="8">SCDBPTBSN1!$S$55</definedName>
    <definedName name="SCDBPTBSN1_137BEGN_18" localSheetId="8">SCDBPTBSN1!$T$55</definedName>
    <definedName name="SCDBPTBSN1_137BEGN_19" localSheetId="8">SCDBPTBSN1!$U$55</definedName>
    <definedName name="SCDBPTBSN1_137BEGN_2" localSheetId="8">SCDBPTBSN1!$D$55</definedName>
    <definedName name="SCDBPTBSN1_137BEGN_20" localSheetId="8">SCDBPTBSN1!$V$55</definedName>
    <definedName name="SCDBPTBSN1_137BEGN_21" localSheetId="8">SCDBPTBSN1!$W$55</definedName>
    <definedName name="SCDBPTBSN1_137BEGN_22" localSheetId="8">SCDBPTBSN1!$X$55</definedName>
    <definedName name="SCDBPTBSN1_137BEGN_3" localSheetId="8">SCDBPTBSN1!$E$55</definedName>
    <definedName name="SCDBPTBSN1_137BEGN_4" localSheetId="8">SCDBPTBSN1!$F$55</definedName>
    <definedName name="SCDBPTBSN1_137BEGN_5" localSheetId="8">SCDBPTBSN1!$G$55</definedName>
    <definedName name="SCDBPTBSN1_137BEGN_6" localSheetId="8">SCDBPTBSN1!$H$55</definedName>
    <definedName name="SCDBPTBSN1_137BEGN_7" localSheetId="8">SCDBPTBSN1!$I$55</definedName>
    <definedName name="SCDBPTBSN1_137BEGN_8" localSheetId="8">SCDBPTBSN1!$J$55</definedName>
    <definedName name="SCDBPTBSN1_137BEGN_9" localSheetId="8">SCDBPTBSN1!$K$55</definedName>
    <definedName name="SCDBPTBSN1_137ENDI_10" localSheetId="8">SCDBPTBSN1!$L$57</definedName>
    <definedName name="SCDBPTBSN1_137ENDI_11" localSheetId="8">SCDBPTBSN1!$M$57</definedName>
    <definedName name="SCDBPTBSN1_137ENDI_12" localSheetId="8">SCDBPTBSN1!$N$57</definedName>
    <definedName name="SCDBPTBSN1_137ENDI_13" localSheetId="8">SCDBPTBSN1!$O$57</definedName>
    <definedName name="SCDBPTBSN1_137ENDI_14" localSheetId="8">SCDBPTBSN1!$P$57</definedName>
    <definedName name="SCDBPTBSN1_137ENDI_15" localSheetId="8">SCDBPTBSN1!$Q$57</definedName>
    <definedName name="SCDBPTBSN1_137ENDI_16" localSheetId="8">SCDBPTBSN1!$R$57</definedName>
    <definedName name="SCDBPTBSN1_137ENDI_17" localSheetId="8">SCDBPTBSN1!$S$57</definedName>
    <definedName name="SCDBPTBSN1_137ENDI_18" localSheetId="8">SCDBPTBSN1!$T$57</definedName>
    <definedName name="SCDBPTBSN1_137ENDI_19" localSheetId="8">SCDBPTBSN1!$U$57</definedName>
    <definedName name="SCDBPTBSN1_137ENDI_2" localSheetId="8">SCDBPTBSN1!$D$57</definedName>
    <definedName name="SCDBPTBSN1_137ENDI_20" localSheetId="8">SCDBPTBSN1!$V$57</definedName>
    <definedName name="SCDBPTBSN1_137ENDI_21" localSheetId="8">SCDBPTBSN1!$W$57</definedName>
    <definedName name="SCDBPTBSN1_137ENDI_22" localSheetId="8">SCDBPTBSN1!$X$57</definedName>
    <definedName name="SCDBPTBSN1_137ENDI_3" localSheetId="8">SCDBPTBSN1!$E$57</definedName>
    <definedName name="SCDBPTBSN1_137ENDI_4" localSheetId="8">SCDBPTBSN1!$F$57</definedName>
    <definedName name="SCDBPTBSN1_137ENDI_5" localSheetId="8">SCDBPTBSN1!$G$57</definedName>
    <definedName name="SCDBPTBSN1_137ENDI_6" localSheetId="8">SCDBPTBSN1!$H$57</definedName>
    <definedName name="SCDBPTBSN1_137ENDI_7" localSheetId="8">SCDBPTBSN1!$I$57</definedName>
    <definedName name="SCDBPTBSN1_137ENDI_8" localSheetId="8">SCDBPTBSN1!$J$57</definedName>
    <definedName name="SCDBPTBSN1_137ENDI_9" localSheetId="8">SCDBPTBSN1!$K$57</definedName>
    <definedName name="SCDBPTBSN1_1389999_13" localSheetId="8">SCDBPTBSN1!$O$59</definedName>
    <definedName name="SCDBPTBSN1_1389999_14" localSheetId="8">SCDBPTBSN1!$P$59</definedName>
    <definedName name="SCDBPTBSN1_1389999_15" localSheetId="8">SCDBPTBSN1!$Q$59</definedName>
    <definedName name="SCDBPTBSN1_1389999_16" localSheetId="8">SCDBPTBSN1!$R$59</definedName>
    <definedName name="SCDBPTBSN1_1389999_17" localSheetId="8">SCDBPTBSN1!$S$59</definedName>
    <definedName name="SCDBPTBSN1_1389999_18" localSheetId="8">SCDBPTBSN1!$T$59</definedName>
    <definedName name="SCDBPTBSN1_1389999_19" localSheetId="8">SCDBPTBSN1!$U$59</definedName>
    <definedName name="SCDBPTBSN1_1399999_13" localSheetId="8">SCDBPTBSN1!$O$60</definedName>
    <definedName name="SCDBPTBSN1_1399999_14" localSheetId="8">SCDBPTBSN1!$P$60</definedName>
    <definedName name="SCDBPTBSN1_1399999_15" localSheetId="8">SCDBPTBSN1!$Q$60</definedName>
    <definedName name="SCDBPTBSN1_1399999_16" localSheetId="8">SCDBPTBSN1!$R$60</definedName>
    <definedName name="SCDBPTBSN1_1399999_17" localSheetId="8">SCDBPTBSN1!$S$60</definedName>
    <definedName name="SCDBPTBSN1_1399999_18" localSheetId="8">SCDBPTBSN1!$T$60</definedName>
    <definedName name="SCDBPTBSN1_1399999_19" localSheetId="8">SCDBPTBSN1!$U$60</definedName>
    <definedName name="SCDBPTBSN1_1409999_13" localSheetId="8">SCDBPTBSN1!$O$61</definedName>
    <definedName name="SCDBPTBSN1_1409999_14" localSheetId="8">SCDBPTBSN1!$P$61</definedName>
    <definedName name="SCDBPTBSN1_1409999_15" localSheetId="8">SCDBPTBSN1!$Q$61</definedName>
    <definedName name="SCDBPTBSN1_1409999_16" localSheetId="8">SCDBPTBSN1!$R$61</definedName>
    <definedName name="SCDBPTBSN1_1409999_17" localSheetId="8">SCDBPTBSN1!$S$61</definedName>
    <definedName name="SCDBPTBSN1_1409999_18" localSheetId="8">SCDBPTBSN1!$T$61</definedName>
    <definedName name="SCDBPTBSN1_1409999_19" localSheetId="8">SCDBPTBSN1!$U$61</definedName>
    <definedName name="SCDBPTBSN1_1419999_13" localSheetId="8">SCDBPTBSN1!$O$62</definedName>
    <definedName name="SCDBPTBSN1_1419999_14" localSheetId="8">SCDBPTBSN1!$P$62</definedName>
    <definedName name="SCDBPTBSN1_1419999_15" localSheetId="8">SCDBPTBSN1!$Q$62</definedName>
    <definedName name="SCDBPTBSN1_1419999_16" localSheetId="8">SCDBPTBSN1!$R$62</definedName>
    <definedName name="SCDBPTBSN1_1419999_17" localSheetId="8">SCDBPTBSN1!$S$62</definedName>
    <definedName name="SCDBPTBSN1_1419999_18" localSheetId="8">SCDBPTBSN1!$T$62</definedName>
    <definedName name="SCDBPTBSN1_1419999_19" localSheetId="8">SCDBPTBSN1!$U$62</definedName>
    <definedName name="SCDBPTBSN1_1429999_13" localSheetId="8">SCDBPTBSN1!$O$63</definedName>
    <definedName name="SCDBPTBSN1_1429999_14" localSheetId="8">SCDBPTBSN1!$P$63</definedName>
    <definedName name="SCDBPTBSN1_1429999_15" localSheetId="8">SCDBPTBSN1!$Q$63</definedName>
    <definedName name="SCDBPTBSN1_1429999_16" localSheetId="8">SCDBPTBSN1!$R$63</definedName>
    <definedName name="SCDBPTBSN1_1429999_17" localSheetId="8">SCDBPTBSN1!$S$63</definedName>
    <definedName name="SCDBPTBSN1_1429999_18" localSheetId="8">SCDBPTBSN1!$T$63</definedName>
    <definedName name="SCDBPTBSN1_1429999_19" localSheetId="8">SCDBPTBSN1!$U$63</definedName>
    <definedName name="SCDBPTBSN1_1439999_13" localSheetId="8">SCDBPTBSN1!$O$64</definedName>
    <definedName name="SCDBPTBSN1_1439999_14" localSheetId="8">SCDBPTBSN1!$P$64</definedName>
    <definedName name="SCDBPTBSN1_1439999_15" localSheetId="8">SCDBPTBSN1!$Q$64</definedName>
    <definedName name="SCDBPTBSN1_1439999_16" localSheetId="8">SCDBPTBSN1!$R$64</definedName>
    <definedName name="SCDBPTBSN1_1439999_17" localSheetId="8">SCDBPTBSN1!$S$64</definedName>
    <definedName name="SCDBPTBSN1_1439999_18" localSheetId="8">SCDBPTBSN1!$T$64</definedName>
    <definedName name="SCDBPTBSN1_1439999_19" localSheetId="8">SCDBPTBSN1!$U$64</definedName>
    <definedName name="SCDBPTBSN1_1449999_13" localSheetId="8">SCDBPTBSN1!$O$65</definedName>
    <definedName name="SCDBPTBSN1_1449999_14" localSheetId="8">SCDBPTBSN1!$P$65</definedName>
    <definedName name="SCDBPTBSN1_1449999_15" localSheetId="8">SCDBPTBSN1!$Q$65</definedName>
    <definedName name="SCDBPTBSN1_1449999_16" localSheetId="8">SCDBPTBSN1!$R$65</definedName>
    <definedName name="SCDBPTBSN1_1449999_17" localSheetId="8">SCDBPTBSN1!$S$65</definedName>
    <definedName name="SCDBPTBSN1_1449999_18" localSheetId="8">SCDBPTBSN1!$T$65</definedName>
    <definedName name="SCDBPTBSN1_1449999_19" localSheetId="8">SCDBPTBSN1!$U$65</definedName>
    <definedName name="SCDBPTBSN1B_0000000_Range" localSheetId="10">SCDBPTBSN1B!$C$7:$D$9</definedName>
    <definedName name="SCDBPTBSN1B_9999999_2" localSheetId="10">SCDBPTBSN1B!$D$10</definedName>
    <definedName name="SCDBPTBSN1B_BEGINNG_1" localSheetId="10">SCDBPTBSN1B!$C$7</definedName>
    <definedName name="SCDBPTBSN1B_BEGINNG_2" localSheetId="10">SCDBPTBSN1B!$D$7</definedName>
    <definedName name="SCDBPTBSN1B_ENDINGG_2" localSheetId="10">SCDBPTBSN1B!$D$9</definedName>
    <definedName name="SCDBPTBSN1FE_A0000_Range" localSheetId="9">SCDBPTBSN1FE!$C$7:$D$10</definedName>
    <definedName name="SCDBPTBSN1FE_A0001_1" localSheetId="9">SCDBPTBSN1FE!$C$8</definedName>
    <definedName name="SCDBPTBSN1FE_A0001_2" localSheetId="9">SCDBPTBSN1FE!$D$8</definedName>
    <definedName name="SCDBPTBSN1FE_ABEGN_1" localSheetId="9">SCDBPTBSN1FE!$C$7</definedName>
    <definedName name="SCDBPTBSN1FE_ABEGN_2" localSheetId="9">SCDBPTBSN1FE!$D$7</definedName>
    <definedName name="SCDBPTBSN1FE_AENDI_1" localSheetId="9">SCDBPTBSN1FE!$C$10</definedName>
    <definedName name="SCDBPTBSN1FE_AENDI_2" localSheetId="9">SCDBPTBSN1FE!$D$10</definedName>
    <definedName name="SCDBPTBSN2_1270000_Range" localSheetId="11">SCDBPTBSN2!$C$7:$U$9</definedName>
    <definedName name="SCDBPTBSN2_1279999_15" localSheetId="11">SCDBPTBSN2!$Q$10</definedName>
    <definedName name="SCDBPTBSN2_1279999_16" localSheetId="11">SCDBPTBSN2!$R$10</definedName>
    <definedName name="SCDBPTBSN2_1279999_17" localSheetId="11">SCDBPTBSN2!$S$10</definedName>
    <definedName name="SCDBPTBSN2_1279999_18" localSheetId="11">SCDBPTBSN2!$T$10</definedName>
    <definedName name="SCDBPTBSN2_127BEGN_1" localSheetId="11">SCDBPTBSN2!$C$7</definedName>
    <definedName name="SCDBPTBSN2_127BEGN_10" localSheetId="11">SCDBPTBSN2!$L$7</definedName>
    <definedName name="SCDBPTBSN2_127BEGN_11" localSheetId="11">SCDBPTBSN2!$M$7</definedName>
    <definedName name="SCDBPTBSN2_127BEGN_12" localSheetId="11">SCDBPTBSN2!$N$7</definedName>
    <definedName name="SCDBPTBSN2_127BEGN_13" localSheetId="11">SCDBPTBSN2!$O$7</definedName>
    <definedName name="SCDBPTBSN2_127BEGN_14" localSheetId="11">SCDBPTBSN2!$P$7</definedName>
    <definedName name="SCDBPTBSN2_127BEGN_15" localSheetId="11">SCDBPTBSN2!$Q$7</definedName>
    <definedName name="SCDBPTBSN2_127BEGN_16" localSheetId="11">SCDBPTBSN2!$R$7</definedName>
    <definedName name="SCDBPTBSN2_127BEGN_17" localSheetId="11">SCDBPTBSN2!$S$7</definedName>
    <definedName name="SCDBPTBSN2_127BEGN_18" localSheetId="11">SCDBPTBSN2!$T$7</definedName>
    <definedName name="SCDBPTBSN2_127BEGN_19" localSheetId="11">SCDBPTBSN2!$U$7</definedName>
    <definedName name="SCDBPTBSN2_127BEGN_2" localSheetId="11">SCDBPTBSN2!$D$7</definedName>
    <definedName name="SCDBPTBSN2_127BEGN_3" localSheetId="11">SCDBPTBSN2!$E$7</definedName>
    <definedName name="SCDBPTBSN2_127BEGN_4" localSheetId="11">SCDBPTBSN2!$F$7</definedName>
    <definedName name="SCDBPTBSN2_127BEGN_5" localSheetId="11">SCDBPTBSN2!$G$7</definedName>
    <definedName name="SCDBPTBSN2_127BEGN_6" localSheetId="11">SCDBPTBSN2!$H$7</definedName>
    <definedName name="SCDBPTBSN2_127BEGN_7" localSheetId="11">SCDBPTBSN2!$I$7</definedName>
    <definedName name="SCDBPTBSN2_127BEGN_8" localSheetId="11">SCDBPTBSN2!$J$7</definedName>
    <definedName name="SCDBPTBSN2_127BEGN_9" localSheetId="11">SCDBPTBSN2!$K$7</definedName>
    <definedName name="SCDBPTBSN2_127ENDI_10" localSheetId="11">SCDBPTBSN2!$L$9</definedName>
    <definedName name="SCDBPTBSN2_127ENDI_11" localSheetId="11">SCDBPTBSN2!$M$9</definedName>
    <definedName name="SCDBPTBSN2_127ENDI_12" localSheetId="11">SCDBPTBSN2!$N$9</definedName>
    <definedName name="SCDBPTBSN2_127ENDI_13" localSheetId="11">SCDBPTBSN2!$O$9</definedName>
    <definedName name="SCDBPTBSN2_127ENDI_14" localSheetId="11">SCDBPTBSN2!$P$9</definedName>
    <definedName name="SCDBPTBSN2_127ENDI_15" localSheetId="11">SCDBPTBSN2!$Q$9</definedName>
    <definedName name="SCDBPTBSN2_127ENDI_16" localSheetId="11">SCDBPTBSN2!$R$9</definedName>
    <definedName name="SCDBPTBSN2_127ENDI_17" localSheetId="11">SCDBPTBSN2!$S$9</definedName>
    <definedName name="SCDBPTBSN2_127ENDI_18" localSheetId="11">SCDBPTBSN2!$T$9</definedName>
    <definedName name="SCDBPTBSN2_127ENDI_19" localSheetId="11">SCDBPTBSN2!$U$9</definedName>
    <definedName name="SCDBPTBSN2_127ENDI_2" localSheetId="11">SCDBPTBSN2!$D$9</definedName>
    <definedName name="SCDBPTBSN2_127ENDI_3" localSheetId="11">SCDBPTBSN2!$E$9</definedName>
    <definedName name="SCDBPTBSN2_127ENDI_4" localSheetId="11">SCDBPTBSN2!$F$9</definedName>
    <definedName name="SCDBPTBSN2_127ENDI_5" localSheetId="11">SCDBPTBSN2!$G$9</definedName>
    <definedName name="SCDBPTBSN2_127ENDI_6" localSheetId="11">SCDBPTBSN2!$H$9</definedName>
    <definedName name="SCDBPTBSN2_127ENDI_7" localSheetId="11">SCDBPTBSN2!$I$9</definedName>
    <definedName name="SCDBPTBSN2_127ENDI_8" localSheetId="11">SCDBPTBSN2!$J$9</definedName>
    <definedName name="SCDBPTBSN2_127ENDI_9" localSheetId="11">SCDBPTBSN2!$K$9</definedName>
    <definedName name="SCDBPTBSN2_1280000_Range" localSheetId="11">SCDBPTBSN2!$C$11:$U$91</definedName>
    <definedName name="SCDBPTBSN2_1280001_1" localSheetId="11">SCDBPTBSN2!$C$12</definedName>
    <definedName name="SCDBPTBSN2_1280001_10" localSheetId="11">SCDBPTBSN2!$L$12</definedName>
    <definedName name="SCDBPTBSN2_1280001_11" localSheetId="11">SCDBPTBSN2!$M$12</definedName>
    <definedName name="SCDBPTBSN2_1280001_12" localSheetId="11">SCDBPTBSN2!$N$12</definedName>
    <definedName name="SCDBPTBSN2_1280001_13" localSheetId="11">SCDBPTBSN2!$O$12</definedName>
    <definedName name="SCDBPTBSN2_1280001_14" localSheetId="11">SCDBPTBSN2!$P$12</definedName>
    <definedName name="SCDBPTBSN2_1280001_15" localSheetId="11">SCDBPTBSN2!$Q$12</definedName>
    <definedName name="SCDBPTBSN2_1280001_16" localSheetId="11">SCDBPTBSN2!$R$12</definedName>
    <definedName name="SCDBPTBSN2_1280001_17" localSheetId="11">SCDBPTBSN2!$S$12</definedName>
    <definedName name="SCDBPTBSN2_1280001_18" localSheetId="11">SCDBPTBSN2!$T$12</definedName>
    <definedName name="SCDBPTBSN2_1280001_19" localSheetId="11">SCDBPTBSN2!$U$12</definedName>
    <definedName name="SCDBPTBSN2_1280001_2" localSheetId="11">SCDBPTBSN2!$D$12</definedName>
    <definedName name="SCDBPTBSN2_1280001_3" localSheetId="11">SCDBPTBSN2!$E$12</definedName>
    <definedName name="SCDBPTBSN2_1280001_4" localSheetId="11">SCDBPTBSN2!$F$12</definedName>
    <definedName name="SCDBPTBSN2_1280001_5" localSheetId="11">SCDBPTBSN2!$G$12</definedName>
    <definedName name="SCDBPTBSN2_1280001_6" localSheetId="11">SCDBPTBSN2!$H$12</definedName>
    <definedName name="SCDBPTBSN2_1280001_7" localSheetId="11">SCDBPTBSN2!$I$12</definedName>
    <definedName name="SCDBPTBSN2_1280001_8" localSheetId="11">SCDBPTBSN2!$J$12</definedName>
    <definedName name="SCDBPTBSN2_1280001_9" localSheetId="11">SCDBPTBSN2!$K$12</definedName>
    <definedName name="SCDBPTBSN2_1289999_15" localSheetId="11">SCDBPTBSN2!$Q$92</definedName>
    <definedName name="SCDBPTBSN2_1289999_16" localSheetId="11">SCDBPTBSN2!$R$92</definedName>
    <definedName name="SCDBPTBSN2_1289999_17" localSheetId="11">SCDBPTBSN2!$S$92</definedName>
    <definedName name="SCDBPTBSN2_1289999_18" localSheetId="11">SCDBPTBSN2!$T$92</definedName>
    <definedName name="SCDBPTBSN2_128BEGN_1" localSheetId="11">SCDBPTBSN2!$C$11</definedName>
    <definedName name="SCDBPTBSN2_128BEGN_10" localSheetId="11">SCDBPTBSN2!$L$11</definedName>
    <definedName name="SCDBPTBSN2_128BEGN_11" localSheetId="11">SCDBPTBSN2!$M$11</definedName>
    <definedName name="SCDBPTBSN2_128BEGN_12" localSheetId="11">SCDBPTBSN2!$N$11</definedName>
    <definedName name="SCDBPTBSN2_128BEGN_13" localSheetId="11">SCDBPTBSN2!$O$11</definedName>
    <definedName name="SCDBPTBSN2_128BEGN_14" localSheetId="11">SCDBPTBSN2!$P$11</definedName>
    <definedName name="SCDBPTBSN2_128BEGN_15" localSheetId="11">SCDBPTBSN2!$Q$11</definedName>
    <definedName name="SCDBPTBSN2_128BEGN_16" localSheetId="11">SCDBPTBSN2!$R$11</definedName>
    <definedName name="SCDBPTBSN2_128BEGN_17" localSheetId="11">SCDBPTBSN2!$S$11</definedName>
    <definedName name="SCDBPTBSN2_128BEGN_18" localSheetId="11">SCDBPTBSN2!$T$11</definedName>
    <definedName name="SCDBPTBSN2_128BEGN_19" localSheetId="11">SCDBPTBSN2!$U$11</definedName>
    <definedName name="SCDBPTBSN2_128BEGN_2" localSheetId="11">SCDBPTBSN2!$D$11</definedName>
    <definedName name="SCDBPTBSN2_128BEGN_3" localSheetId="11">SCDBPTBSN2!$E$11</definedName>
    <definedName name="SCDBPTBSN2_128BEGN_4" localSheetId="11">SCDBPTBSN2!$F$11</definedName>
    <definedName name="SCDBPTBSN2_128BEGN_5" localSheetId="11">SCDBPTBSN2!$G$11</definedName>
    <definedName name="SCDBPTBSN2_128BEGN_6" localSheetId="11">SCDBPTBSN2!$H$11</definedName>
    <definedName name="SCDBPTBSN2_128BEGN_7" localSheetId="11">SCDBPTBSN2!$I$11</definedName>
    <definedName name="SCDBPTBSN2_128BEGN_8" localSheetId="11">SCDBPTBSN2!$J$11</definedName>
    <definedName name="SCDBPTBSN2_128BEGN_9" localSheetId="11">SCDBPTBSN2!$K$11</definedName>
    <definedName name="SCDBPTBSN2_128ENDI_10" localSheetId="11">SCDBPTBSN2!$L$91</definedName>
    <definedName name="SCDBPTBSN2_128ENDI_11" localSheetId="11">SCDBPTBSN2!$M$91</definedName>
    <definedName name="SCDBPTBSN2_128ENDI_12" localSheetId="11">SCDBPTBSN2!$N$91</definedName>
    <definedName name="SCDBPTBSN2_128ENDI_13" localSheetId="11">SCDBPTBSN2!$O$91</definedName>
    <definedName name="SCDBPTBSN2_128ENDI_14" localSheetId="11">SCDBPTBSN2!$P$91</definedName>
    <definedName name="SCDBPTBSN2_128ENDI_15" localSheetId="11">SCDBPTBSN2!$Q$91</definedName>
    <definedName name="SCDBPTBSN2_128ENDI_16" localSheetId="11">SCDBPTBSN2!$R$91</definedName>
    <definedName name="SCDBPTBSN2_128ENDI_17" localSheetId="11">SCDBPTBSN2!$S$91</definedName>
    <definedName name="SCDBPTBSN2_128ENDI_18" localSheetId="11">SCDBPTBSN2!$T$91</definedName>
    <definedName name="SCDBPTBSN2_128ENDI_19" localSheetId="11">SCDBPTBSN2!$U$91</definedName>
    <definedName name="SCDBPTBSN2_128ENDI_2" localSheetId="11">SCDBPTBSN2!$D$91</definedName>
    <definedName name="SCDBPTBSN2_128ENDI_3" localSheetId="11">SCDBPTBSN2!$E$91</definedName>
    <definedName name="SCDBPTBSN2_128ENDI_4" localSheetId="11">SCDBPTBSN2!$F$91</definedName>
    <definedName name="SCDBPTBSN2_128ENDI_5" localSheetId="11">SCDBPTBSN2!$G$91</definedName>
    <definedName name="SCDBPTBSN2_128ENDI_6" localSheetId="11">SCDBPTBSN2!$H$91</definedName>
    <definedName name="SCDBPTBSN2_128ENDI_7" localSheetId="11">SCDBPTBSN2!$I$91</definedName>
    <definedName name="SCDBPTBSN2_128ENDI_8" localSheetId="11">SCDBPTBSN2!$J$91</definedName>
    <definedName name="SCDBPTBSN2_128ENDI_9" localSheetId="11">SCDBPTBSN2!$K$91</definedName>
    <definedName name="SCDBPTBSN2_1290000_Range" localSheetId="11">SCDBPTBSN2!$C$93:$U$95</definedName>
    <definedName name="SCDBPTBSN2_1299999_15" localSheetId="11">SCDBPTBSN2!$Q$96</definedName>
    <definedName name="SCDBPTBSN2_1299999_16" localSheetId="11">SCDBPTBSN2!$R$96</definedName>
    <definedName name="SCDBPTBSN2_1299999_17" localSheetId="11">SCDBPTBSN2!$S$96</definedName>
    <definedName name="SCDBPTBSN2_1299999_18" localSheetId="11">SCDBPTBSN2!$T$96</definedName>
    <definedName name="SCDBPTBSN2_129BEGN_1" localSheetId="11">SCDBPTBSN2!$C$93</definedName>
    <definedName name="SCDBPTBSN2_129BEGN_10" localSheetId="11">SCDBPTBSN2!$L$93</definedName>
    <definedName name="SCDBPTBSN2_129BEGN_11" localSheetId="11">SCDBPTBSN2!$M$93</definedName>
    <definedName name="SCDBPTBSN2_129BEGN_12" localSheetId="11">SCDBPTBSN2!$N$93</definedName>
    <definedName name="SCDBPTBSN2_129BEGN_13" localSheetId="11">SCDBPTBSN2!$O$93</definedName>
    <definedName name="SCDBPTBSN2_129BEGN_14" localSheetId="11">SCDBPTBSN2!$P$93</definedName>
    <definedName name="SCDBPTBSN2_129BEGN_15" localSheetId="11">SCDBPTBSN2!$Q$93</definedName>
    <definedName name="SCDBPTBSN2_129BEGN_16" localSheetId="11">SCDBPTBSN2!$R$93</definedName>
    <definedName name="SCDBPTBSN2_129BEGN_17" localSheetId="11">SCDBPTBSN2!$S$93</definedName>
    <definedName name="SCDBPTBSN2_129BEGN_18" localSheetId="11">SCDBPTBSN2!$T$93</definedName>
    <definedName name="SCDBPTBSN2_129BEGN_19" localSheetId="11">SCDBPTBSN2!$U$93</definedName>
    <definedName name="SCDBPTBSN2_129BEGN_2" localSheetId="11">SCDBPTBSN2!$D$93</definedName>
    <definedName name="SCDBPTBSN2_129BEGN_3" localSheetId="11">SCDBPTBSN2!$E$93</definedName>
    <definedName name="SCDBPTBSN2_129BEGN_4" localSheetId="11">SCDBPTBSN2!$F$93</definedName>
    <definedName name="SCDBPTBSN2_129BEGN_5" localSheetId="11">SCDBPTBSN2!$G$93</definedName>
    <definedName name="SCDBPTBSN2_129BEGN_6" localSheetId="11">SCDBPTBSN2!$H$93</definedName>
    <definedName name="SCDBPTBSN2_129BEGN_7" localSheetId="11">SCDBPTBSN2!$I$93</definedName>
    <definedName name="SCDBPTBSN2_129BEGN_8" localSheetId="11">SCDBPTBSN2!$J$93</definedName>
    <definedName name="SCDBPTBSN2_129BEGN_9" localSheetId="11">SCDBPTBSN2!$K$93</definedName>
    <definedName name="SCDBPTBSN2_129ENDI_10" localSheetId="11">SCDBPTBSN2!$L$95</definedName>
    <definedName name="SCDBPTBSN2_129ENDI_11" localSheetId="11">SCDBPTBSN2!$M$95</definedName>
    <definedName name="SCDBPTBSN2_129ENDI_12" localSheetId="11">SCDBPTBSN2!$N$95</definedName>
    <definedName name="SCDBPTBSN2_129ENDI_13" localSheetId="11">SCDBPTBSN2!$O$95</definedName>
    <definedName name="SCDBPTBSN2_129ENDI_14" localSheetId="11">SCDBPTBSN2!$P$95</definedName>
    <definedName name="SCDBPTBSN2_129ENDI_15" localSheetId="11">SCDBPTBSN2!$Q$95</definedName>
    <definedName name="SCDBPTBSN2_129ENDI_16" localSheetId="11">SCDBPTBSN2!$R$95</definedName>
    <definedName name="SCDBPTBSN2_129ENDI_17" localSheetId="11">SCDBPTBSN2!$S$95</definedName>
    <definedName name="SCDBPTBSN2_129ENDI_18" localSheetId="11">SCDBPTBSN2!$T$95</definedName>
    <definedName name="SCDBPTBSN2_129ENDI_19" localSheetId="11">SCDBPTBSN2!$U$95</definedName>
    <definedName name="SCDBPTBSN2_129ENDI_2" localSheetId="11">SCDBPTBSN2!$D$95</definedName>
    <definedName name="SCDBPTBSN2_129ENDI_3" localSheetId="11">SCDBPTBSN2!$E$95</definedName>
    <definedName name="SCDBPTBSN2_129ENDI_4" localSheetId="11">SCDBPTBSN2!$F$95</definedName>
    <definedName name="SCDBPTBSN2_129ENDI_5" localSheetId="11">SCDBPTBSN2!$G$95</definedName>
    <definedName name="SCDBPTBSN2_129ENDI_6" localSheetId="11">SCDBPTBSN2!$H$95</definedName>
    <definedName name="SCDBPTBSN2_129ENDI_7" localSheetId="11">SCDBPTBSN2!$I$95</definedName>
    <definedName name="SCDBPTBSN2_129ENDI_8" localSheetId="11">SCDBPTBSN2!$J$95</definedName>
    <definedName name="SCDBPTBSN2_129ENDI_9" localSheetId="11">SCDBPTBSN2!$K$95</definedName>
    <definedName name="SCDBPTBSN2_1300000_Range" localSheetId="11">SCDBPTBSN2!$C$97:$U$99</definedName>
    <definedName name="SCDBPTBSN2_1309999_15" localSheetId="11">SCDBPTBSN2!$Q$100</definedName>
    <definedName name="SCDBPTBSN2_1309999_16" localSheetId="11">SCDBPTBSN2!$R$100</definedName>
    <definedName name="SCDBPTBSN2_1309999_17" localSheetId="11">SCDBPTBSN2!$S$100</definedName>
    <definedName name="SCDBPTBSN2_1309999_18" localSheetId="11">SCDBPTBSN2!$T$100</definedName>
    <definedName name="SCDBPTBSN2_130BEGN_1" localSheetId="11">SCDBPTBSN2!$C$97</definedName>
    <definedName name="SCDBPTBSN2_130BEGN_10" localSheetId="11">SCDBPTBSN2!$L$97</definedName>
    <definedName name="SCDBPTBSN2_130BEGN_11" localSheetId="11">SCDBPTBSN2!$M$97</definedName>
    <definedName name="SCDBPTBSN2_130BEGN_12" localSheetId="11">SCDBPTBSN2!$N$97</definedName>
    <definedName name="SCDBPTBSN2_130BEGN_13" localSheetId="11">SCDBPTBSN2!$O$97</definedName>
    <definedName name="SCDBPTBSN2_130BEGN_14" localSheetId="11">SCDBPTBSN2!$P$97</definedName>
    <definedName name="SCDBPTBSN2_130BEGN_15" localSheetId="11">SCDBPTBSN2!$Q$97</definedName>
    <definedName name="SCDBPTBSN2_130BEGN_16" localSheetId="11">SCDBPTBSN2!$R$97</definedName>
    <definedName name="SCDBPTBSN2_130BEGN_17" localSheetId="11">SCDBPTBSN2!$S$97</definedName>
    <definedName name="SCDBPTBSN2_130BEGN_18" localSheetId="11">SCDBPTBSN2!$T$97</definedName>
    <definedName name="SCDBPTBSN2_130BEGN_19" localSheetId="11">SCDBPTBSN2!$U$97</definedName>
    <definedName name="SCDBPTBSN2_130BEGN_2" localSheetId="11">SCDBPTBSN2!$D$97</definedName>
    <definedName name="SCDBPTBSN2_130BEGN_3" localSheetId="11">SCDBPTBSN2!$E$97</definedName>
    <definedName name="SCDBPTBSN2_130BEGN_4" localSheetId="11">SCDBPTBSN2!$F$97</definedName>
    <definedName name="SCDBPTBSN2_130BEGN_5" localSheetId="11">SCDBPTBSN2!$G$97</definedName>
    <definedName name="SCDBPTBSN2_130BEGN_6" localSheetId="11">SCDBPTBSN2!$H$97</definedName>
    <definedName name="SCDBPTBSN2_130BEGN_7" localSheetId="11">SCDBPTBSN2!$I$97</definedName>
    <definedName name="SCDBPTBSN2_130BEGN_8" localSheetId="11">SCDBPTBSN2!$J$97</definedName>
    <definedName name="SCDBPTBSN2_130BEGN_9" localSheetId="11">SCDBPTBSN2!$K$97</definedName>
    <definedName name="SCDBPTBSN2_130ENDI_10" localSheetId="11">SCDBPTBSN2!$L$99</definedName>
    <definedName name="SCDBPTBSN2_130ENDI_11" localSheetId="11">SCDBPTBSN2!$M$99</definedName>
    <definedName name="SCDBPTBSN2_130ENDI_12" localSheetId="11">SCDBPTBSN2!$N$99</definedName>
    <definedName name="SCDBPTBSN2_130ENDI_13" localSheetId="11">SCDBPTBSN2!$O$99</definedName>
    <definedName name="SCDBPTBSN2_130ENDI_14" localSheetId="11">SCDBPTBSN2!$P$99</definedName>
    <definedName name="SCDBPTBSN2_130ENDI_15" localSheetId="11">SCDBPTBSN2!$Q$99</definedName>
    <definedName name="SCDBPTBSN2_130ENDI_16" localSheetId="11">SCDBPTBSN2!$R$99</definedName>
    <definedName name="SCDBPTBSN2_130ENDI_17" localSheetId="11">SCDBPTBSN2!$S$99</definedName>
    <definedName name="SCDBPTBSN2_130ENDI_18" localSheetId="11">SCDBPTBSN2!$T$99</definedName>
    <definedName name="SCDBPTBSN2_130ENDI_19" localSheetId="11">SCDBPTBSN2!$U$99</definedName>
    <definedName name="SCDBPTBSN2_130ENDI_2" localSheetId="11">SCDBPTBSN2!$D$99</definedName>
    <definedName name="SCDBPTBSN2_130ENDI_3" localSheetId="11">SCDBPTBSN2!$E$99</definedName>
    <definedName name="SCDBPTBSN2_130ENDI_4" localSheetId="11">SCDBPTBSN2!$F$99</definedName>
    <definedName name="SCDBPTBSN2_130ENDI_5" localSheetId="11">SCDBPTBSN2!$G$99</definedName>
    <definedName name="SCDBPTBSN2_130ENDI_6" localSheetId="11">SCDBPTBSN2!$H$99</definedName>
    <definedName name="SCDBPTBSN2_130ENDI_7" localSheetId="11">SCDBPTBSN2!$I$99</definedName>
    <definedName name="SCDBPTBSN2_130ENDI_8" localSheetId="11">SCDBPTBSN2!$J$99</definedName>
    <definedName name="SCDBPTBSN2_130ENDI_9" localSheetId="11">SCDBPTBSN2!$K$99</definedName>
    <definedName name="SCDBPTBSN2_1310000_Range" localSheetId="11">SCDBPTBSN2!$C$101:$U$103</definedName>
    <definedName name="SCDBPTBSN2_1319999_15" localSheetId="11">SCDBPTBSN2!$Q$104</definedName>
    <definedName name="SCDBPTBSN2_1319999_16" localSheetId="11">SCDBPTBSN2!$R$104</definedName>
    <definedName name="SCDBPTBSN2_1319999_17" localSheetId="11">SCDBPTBSN2!$S$104</definedName>
    <definedName name="SCDBPTBSN2_1319999_18" localSheetId="11">SCDBPTBSN2!$T$104</definedName>
    <definedName name="SCDBPTBSN2_131BEGN_1" localSheetId="11">SCDBPTBSN2!$C$101</definedName>
    <definedName name="SCDBPTBSN2_131BEGN_10" localSheetId="11">SCDBPTBSN2!$L$101</definedName>
    <definedName name="SCDBPTBSN2_131BEGN_11" localSheetId="11">SCDBPTBSN2!$M$101</definedName>
    <definedName name="SCDBPTBSN2_131BEGN_12" localSheetId="11">SCDBPTBSN2!$N$101</definedName>
    <definedName name="SCDBPTBSN2_131BEGN_13" localSheetId="11">SCDBPTBSN2!$O$101</definedName>
    <definedName name="SCDBPTBSN2_131BEGN_14" localSheetId="11">SCDBPTBSN2!$P$101</definedName>
    <definedName name="SCDBPTBSN2_131BEGN_15" localSheetId="11">SCDBPTBSN2!$Q$101</definedName>
    <definedName name="SCDBPTBSN2_131BEGN_16" localSheetId="11">SCDBPTBSN2!$R$101</definedName>
    <definedName name="SCDBPTBSN2_131BEGN_17" localSheetId="11">SCDBPTBSN2!$S$101</definedName>
    <definedName name="SCDBPTBSN2_131BEGN_18" localSheetId="11">SCDBPTBSN2!$T$101</definedName>
    <definedName name="SCDBPTBSN2_131BEGN_19" localSheetId="11">SCDBPTBSN2!$U$101</definedName>
    <definedName name="SCDBPTBSN2_131BEGN_2" localSheetId="11">SCDBPTBSN2!$D$101</definedName>
    <definedName name="SCDBPTBSN2_131BEGN_3" localSheetId="11">SCDBPTBSN2!$E$101</definedName>
    <definedName name="SCDBPTBSN2_131BEGN_4" localSheetId="11">SCDBPTBSN2!$F$101</definedName>
    <definedName name="SCDBPTBSN2_131BEGN_5" localSheetId="11">SCDBPTBSN2!$G$101</definedName>
    <definedName name="SCDBPTBSN2_131BEGN_6" localSheetId="11">SCDBPTBSN2!$H$101</definedName>
    <definedName name="SCDBPTBSN2_131BEGN_7" localSheetId="11">SCDBPTBSN2!$I$101</definedName>
    <definedName name="SCDBPTBSN2_131BEGN_8" localSheetId="11">SCDBPTBSN2!$J$101</definedName>
    <definedName name="SCDBPTBSN2_131BEGN_9" localSheetId="11">SCDBPTBSN2!$K$101</definedName>
    <definedName name="SCDBPTBSN2_131ENDI_10" localSheetId="11">SCDBPTBSN2!$L$103</definedName>
    <definedName name="SCDBPTBSN2_131ENDI_11" localSheetId="11">SCDBPTBSN2!$M$103</definedName>
    <definedName name="SCDBPTBSN2_131ENDI_12" localSheetId="11">SCDBPTBSN2!$N$103</definedName>
    <definedName name="SCDBPTBSN2_131ENDI_13" localSheetId="11">SCDBPTBSN2!$O$103</definedName>
    <definedName name="SCDBPTBSN2_131ENDI_14" localSheetId="11">SCDBPTBSN2!$P$103</definedName>
    <definedName name="SCDBPTBSN2_131ENDI_15" localSheetId="11">SCDBPTBSN2!$Q$103</definedName>
    <definedName name="SCDBPTBSN2_131ENDI_16" localSheetId="11">SCDBPTBSN2!$R$103</definedName>
    <definedName name="SCDBPTBSN2_131ENDI_17" localSheetId="11">SCDBPTBSN2!$S$103</definedName>
    <definedName name="SCDBPTBSN2_131ENDI_18" localSheetId="11">SCDBPTBSN2!$T$103</definedName>
    <definedName name="SCDBPTBSN2_131ENDI_19" localSheetId="11">SCDBPTBSN2!$U$103</definedName>
    <definedName name="SCDBPTBSN2_131ENDI_2" localSheetId="11">SCDBPTBSN2!$D$103</definedName>
    <definedName name="SCDBPTBSN2_131ENDI_3" localSheetId="11">SCDBPTBSN2!$E$103</definedName>
    <definedName name="SCDBPTBSN2_131ENDI_4" localSheetId="11">SCDBPTBSN2!$F$103</definedName>
    <definedName name="SCDBPTBSN2_131ENDI_5" localSheetId="11">SCDBPTBSN2!$G$103</definedName>
    <definedName name="SCDBPTBSN2_131ENDI_6" localSheetId="11">SCDBPTBSN2!$H$103</definedName>
    <definedName name="SCDBPTBSN2_131ENDI_7" localSheetId="11">SCDBPTBSN2!$I$103</definedName>
    <definedName name="SCDBPTBSN2_131ENDI_8" localSheetId="11">SCDBPTBSN2!$J$103</definedName>
    <definedName name="SCDBPTBSN2_131ENDI_9" localSheetId="11">SCDBPTBSN2!$K$103</definedName>
    <definedName name="SCDBPTBSN2_1329999_15" localSheetId="11">SCDBPTBSN2!$Q$105</definedName>
    <definedName name="SCDBPTBSN2_1329999_16" localSheetId="11">SCDBPTBSN2!$R$105</definedName>
    <definedName name="SCDBPTBSN2_1329999_17" localSheetId="11">SCDBPTBSN2!$S$105</definedName>
    <definedName name="SCDBPTBSN2_1329999_18" localSheetId="11">SCDBPTBSN2!$T$105</definedName>
    <definedName name="SCDBPTBSN2_1330000_Range" localSheetId="11">SCDBPTBSN2!$C$106:$U$108</definedName>
    <definedName name="SCDBPTBSN2_1339999_15" localSheetId="11">SCDBPTBSN2!$Q$109</definedName>
    <definedName name="SCDBPTBSN2_1339999_16" localSheetId="11">SCDBPTBSN2!$R$109</definedName>
    <definedName name="SCDBPTBSN2_1339999_17" localSheetId="11">SCDBPTBSN2!$S$109</definedName>
    <definedName name="SCDBPTBSN2_1339999_18" localSheetId="11">SCDBPTBSN2!$T$109</definedName>
    <definedName name="SCDBPTBSN2_133BEGN_1" localSheetId="11">SCDBPTBSN2!$C$106</definedName>
    <definedName name="SCDBPTBSN2_133BEGN_10" localSheetId="11">SCDBPTBSN2!$L$106</definedName>
    <definedName name="SCDBPTBSN2_133BEGN_11" localSheetId="11">SCDBPTBSN2!$M$106</definedName>
    <definedName name="SCDBPTBSN2_133BEGN_12" localSheetId="11">SCDBPTBSN2!$N$106</definedName>
    <definedName name="SCDBPTBSN2_133BEGN_13" localSheetId="11">SCDBPTBSN2!$O$106</definedName>
    <definedName name="SCDBPTBSN2_133BEGN_14" localSheetId="11">SCDBPTBSN2!$P$106</definedName>
    <definedName name="SCDBPTBSN2_133BEGN_15" localSheetId="11">SCDBPTBSN2!$Q$106</definedName>
    <definedName name="SCDBPTBSN2_133BEGN_16" localSheetId="11">SCDBPTBSN2!$R$106</definedName>
    <definedName name="SCDBPTBSN2_133BEGN_17" localSheetId="11">SCDBPTBSN2!$S$106</definedName>
    <definedName name="SCDBPTBSN2_133BEGN_18" localSheetId="11">SCDBPTBSN2!$T$106</definedName>
    <definedName name="SCDBPTBSN2_133BEGN_19" localSheetId="11">SCDBPTBSN2!$U$106</definedName>
    <definedName name="SCDBPTBSN2_133BEGN_2" localSheetId="11">SCDBPTBSN2!$D$106</definedName>
    <definedName name="SCDBPTBSN2_133BEGN_3" localSheetId="11">SCDBPTBSN2!$E$106</definedName>
    <definedName name="SCDBPTBSN2_133BEGN_4" localSheetId="11">SCDBPTBSN2!$F$106</definedName>
    <definedName name="SCDBPTBSN2_133BEGN_5" localSheetId="11">SCDBPTBSN2!$G$106</definedName>
    <definedName name="SCDBPTBSN2_133BEGN_6" localSheetId="11">SCDBPTBSN2!$H$106</definedName>
    <definedName name="SCDBPTBSN2_133BEGN_7" localSheetId="11">SCDBPTBSN2!$I$106</definedName>
    <definedName name="SCDBPTBSN2_133BEGN_8" localSheetId="11">SCDBPTBSN2!$J$106</definedName>
    <definedName name="SCDBPTBSN2_133BEGN_9" localSheetId="11">SCDBPTBSN2!$K$106</definedName>
    <definedName name="SCDBPTBSN2_133ENDI_10" localSheetId="11">SCDBPTBSN2!$L$108</definedName>
    <definedName name="SCDBPTBSN2_133ENDI_11" localSheetId="11">SCDBPTBSN2!$M$108</definedName>
    <definedName name="SCDBPTBSN2_133ENDI_12" localSheetId="11">SCDBPTBSN2!$N$108</definedName>
    <definedName name="SCDBPTBSN2_133ENDI_13" localSheetId="11">SCDBPTBSN2!$O$108</definedName>
    <definedName name="SCDBPTBSN2_133ENDI_14" localSheetId="11">SCDBPTBSN2!$P$108</definedName>
    <definedName name="SCDBPTBSN2_133ENDI_15" localSheetId="11">SCDBPTBSN2!$Q$108</definedName>
    <definedName name="SCDBPTBSN2_133ENDI_16" localSheetId="11">SCDBPTBSN2!$R$108</definedName>
    <definedName name="SCDBPTBSN2_133ENDI_17" localSheetId="11">SCDBPTBSN2!$S$108</definedName>
    <definedName name="SCDBPTBSN2_133ENDI_18" localSheetId="11">SCDBPTBSN2!$T$108</definedName>
    <definedName name="SCDBPTBSN2_133ENDI_19" localSheetId="11">SCDBPTBSN2!$U$108</definedName>
    <definedName name="SCDBPTBSN2_133ENDI_2" localSheetId="11">SCDBPTBSN2!$D$108</definedName>
    <definedName name="SCDBPTBSN2_133ENDI_3" localSheetId="11">SCDBPTBSN2!$E$108</definedName>
    <definedName name="SCDBPTBSN2_133ENDI_4" localSheetId="11">SCDBPTBSN2!$F$108</definedName>
    <definedName name="SCDBPTBSN2_133ENDI_5" localSheetId="11">SCDBPTBSN2!$G$108</definedName>
    <definedName name="SCDBPTBSN2_133ENDI_6" localSheetId="11">SCDBPTBSN2!$H$108</definedName>
    <definedName name="SCDBPTBSN2_133ENDI_7" localSheetId="11">SCDBPTBSN2!$I$108</definedName>
    <definedName name="SCDBPTBSN2_133ENDI_8" localSheetId="11">SCDBPTBSN2!$J$108</definedName>
    <definedName name="SCDBPTBSN2_133ENDI_9" localSheetId="11">SCDBPTBSN2!$K$108</definedName>
    <definedName name="SCDBPTBSN2_1340000_Range" localSheetId="11">SCDBPTBSN2!$C$110:$U$218</definedName>
    <definedName name="SCDBPTBSN2_1340001_1" localSheetId="11">SCDBPTBSN2!$C$111</definedName>
    <definedName name="SCDBPTBSN2_1340001_10" localSheetId="11">SCDBPTBSN2!$L$111</definedName>
    <definedName name="SCDBPTBSN2_1340001_11" localSheetId="11">SCDBPTBSN2!$M$111</definedName>
    <definedName name="SCDBPTBSN2_1340001_12" localSheetId="11">SCDBPTBSN2!$N$111</definedName>
    <definedName name="SCDBPTBSN2_1340001_13" localSheetId="11">SCDBPTBSN2!$O$111</definedName>
    <definedName name="SCDBPTBSN2_1340001_14" localSheetId="11">SCDBPTBSN2!$P$111</definedName>
    <definedName name="SCDBPTBSN2_1340001_15" localSheetId="11">SCDBPTBSN2!$Q$111</definedName>
    <definedName name="SCDBPTBSN2_1340001_16" localSheetId="11">SCDBPTBSN2!$R$111</definedName>
    <definedName name="SCDBPTBSN2_1340001_17" localSheetId="11">SCDBPTBSN2!$S$111</definedName>
    <definedName name="SCDBPTBSN2_1340001_18" localSheetId="11">SCDBPTBSN2!$T$111</definedName>
    <definedName name="SCDBPTBSN2_1340001_19" localSheetId="11">SCDBPTBSN2!$U$111</definedName>
    <definedName name="SCDBPTBSN2_1340001_2" localSheetId="11">SCDBPTBSN2!$D$111</definedName>
    <definedName name="SCDBPTBSN2_1340001_3" localSheetId="11">SCDBPTBSN2!$E$111</definedName>
    <definedName name="SCDBPTBSN2_1340001_4" localSheetId="11">SCDBPTBSN2!$F$111</definedName>
    <definedName name="SCDBPTBSN2_1340001_5" localSheetId="11">SCDBPTBSN2!$G$111</definedName>
    <definedName name="SCDBPTBSN2_1340001_6" localSheetId="11">SCDBPTBSN2!$H$111</definedName>
    <definedName name="SCDBPTBSN2_1340001_7" localSheetId="11">SCDBPTBSN2!$I$111</definedName>
    <definedName name="SCDBPTBSN2_1340001_8" localSheetId="11">SCDBPTBSN2!$J$111</definedName>
    <definedName name="SCDBPTBSN2_1340001_9" localSheetId="11">SCDBPTBSN2!$K$111</definedName>
    <definedName name="SCDBPTBSN2_1340101_1" localSheetId="11">SCDBPTBSN2!$C$211</definedName>
    <definedName name="SCDBPTBSN2_1340101_10" localSheetId="11">SCDBPTBSN2!$L$211</definedName>
    <definedName name="SCDBPTBSN2_1340101_11" localSheetId="11">SCDBPTBSN2!$M$211</definedName>
    <definedName name="SCDBPTBSN2_1340101_12" localSheetId="11">SCDBPTBSN2!$N$211</definedName>
    <definedName name="SCDBPTBSN2_1340101_13" localSheetId="11">SCDBPTBSN2!$O$211</definedName>
    <definedName name="SCDBPTBSN2_1340101_14" localSheetId="11">SCDBPTBSN2!$P$211</definedName>
    <definedName name="SCDBPTBSN2_1340101_15" localSheetId="11">SCDBPTBSN2!$Q$211</definedName>
    <definedName name="SCDBPTBSN2_1340101_16" localSheetId="11">SCDBPTBSN2!$R$211</definedName>
    <definedName name="SCDBPTBSN2_1340101_17" localSheetId="11">SCDBPTBSN2!$S$211</definedName>
    <definedName name="SCDBPTBSN2_1340101_18" localSheetId="11">SCDBPTBSN2!$T$211</definedName>
    <definedName name="SCDBPTBSN2_1340101_19" localSheetId="11">SCDBPTBSN2!$U$211</definedName>
    <definedName name="SCDBPTBSN2_1340101_2" localSheetId="11">SCDBPTBSN2!$D$211</definedName>
    <definedName name="SCDBPTBSN2_1340101_3" localSheetId="11">SCDBPTBSN2!$E$211</definedName>
    <definedName name="SCDBPTBSN2_1340101_4" localSheetId="11">SCDBPTBSN2!$F$211</definedName>
    <definedName name="SCDBPTBSN2_1340101_5" localSheetId="11">SCDBPTBSN2!$G$211</definedName>
    <definedName name="SCDBPTBSN2_1340101_6" localSheetId="11">SCDBPTBSN2!$H$211</definedName>
    <definedName name="SCDBPTBSN2_1340101_7" localSheetId="11">SCDBPTBSN2!$I$211</definedName>
    <definedName name="SCDBPTBSN2_1340101_8" localSheetId="11">SCDBPTBSN2!$J$211</definedName>
    <definedName name="SCDBPTBSN2_1340101_9" localSheetId="11">SCDBPTBSN2!$K$211</definedName>
    <definedName name="SCDBPTBSN2_1349999_15" localSheetId="11">SCDBPTBSN2!$Q$219</definedName>
    <definedName name="SCDBPTBSN2_1349999_16" localSheetId="11">SCDBPTBSN2!$R$219</definedName>
    <definedName name="SCDBPTBSN2_1349999_17" localSheetId="11">SCDBPTBSN2!$S$219</definedName>
    <definedName name="SCDBPTBSN2_1349999_18" localSheetId="11">SCDBPTBSN2!$T$219</definedName>
    <definedName name="SCDBPTBSN2_134BEGN_1" localSheetId="11">SCDBPTBSN2!$C$110</definedName>
    <definedName name="SCDBPTBSN2_134BEGN_10" localSheetId="11">SCDBPTBSN2!$L$110</definedName>
    <definedName name="SCDBPTBSN2_134BEGN_11" localSheetId="11">SCDBPTBSN2!$M$110</definedName>
    <definedName name="SCDBPTBSN2_134BEGN_12" localSheetId="11">SCDBPTBSN2!$N$110</definedName>
    <definedName name="SCDBPTBSN2_134BEGN_13" localSheetId="11">SCDBPTBSN2!$O$110</definedName>
    <definedName name="SCDBPTBSN2_134BEGN_14" localSheetId="11">SCDBPTBSN2!$P$110</definedName>
    <definedName name="SCDBPTBSN2_134BEGN_15" localSheetId="11">SCDBPTBSN2!$Q$110</definedName>
    <definedName name="SCDBPTBSN2_134BEGN_16" localSheetId="11">SCDBPTBSN2!$R$110</definedName>
    <definedName name="SCDBPTBSN2_134BEGN_17" localSheetId="11">SCDBPTBSN2!$S$110</definedName>
    <definedName name="SCDBPTBSN2_134BEGN_18" localSheetId="11">SCDBPTBSN2!$T$110</definedName>
    <definedName name="SCDBPTBSN2_134BEGN_19" localSheetId="11">SCDBPTBSN2!$U$110</definedName>
    <definedName name="SCDBPTBSN2_134BEGN_2" localSheetId="11">SCDBPTBSN2!$D$110</definedName>
    <definedName name="SCDBPTBSN2_134BEGN_3" localSheetId="11">SCDBPTBSN2!$E$110</definedName>
    <definedName name="SCDBPTBSN2_134BEGN_4" localSheetId="11">SCDBPTBSN2!$F$110</definedName>
    <definedName name="SCDBPTBSN2_134BEGN_5" localSheetId="11">SCDBPTBSN2!$G$110</definedName>
    <definedName name="SCDBPTBSN2_134BEGN_6" localSheetId="11">SCDBPTBSN2!$H$110</definedName>
    <definedName name="SCDBPTBSN2_134BEGN_7" localSheetId="11">SCDBPTBSN2!$I$110</definedName>
    <definedName name="SCDBPTBSN2_134BEGN_8" localSheetId="11">SCDBPTBSN2!$J$110</definedName>
    <definedName name="SCDBPTBSN2_134BEGN_9" localSheetId="11">SCDBPTBSN2!$K$110</definedName>
    <definedName name="SCDBPTBSN2_134ENDI_10" localSheetId="11">SCDBPTBSN2!$L$218</definedName>
    <definedName name="SCDBPTBSN2_134ENDI_11" localSheetId="11">SCDBPTBSN2!$M$218</definedName>
    <definedName name="SCDBPTBSN2_134ENDI_12" localSheetId="11">SCDBPTBSN2!$N$218</definedName>
    <definedName name="SCDBPTBSN2_134ENDI_13" localSheetId="11">SCDBPTBSN2!$O$218</definedName>
    <definedName name="SCDBPTBSN2_134ENDI_14" localSheetId="11">SCDBPTBSN2!$P$218</definedName>
    <definedName name="SCDBPTBSN2_134ENDI_15" localSheetId="11">SCDBPTBSN2!$Q$218</definedName>
    <definedName name="SCDBPTBSN2_134ENDI_16" localSheetId="11">SCDBPTBSN2!$R$218</definedName>
    <definedName name="SCDBPTBSN2_134ENDI_17" localSheetId="11">SCDBPTBSN2!$S$218</definedName>
    <definedName name="SCDBPTBSN2_134ENDI_18" localSheetId="11">SCDBPTBSN2!$T$218</definedName>
    <definedName name="SCDBPTBSN2_134ENDI_19" localSheetId="11">SCDBPTBSN2!$U$218</definedName>
    <definedName name="SCDBPTBSN2_134ENDI_2" localSheetId="11">SCDBPTBSN2!$D$218</definedName>
    <definedName name="SCDBPTBSN2_134ENDI_3" localSheetId="11">SCDBPTBSN2!$E$218</definedName>
    <definedName name="SCDBPTBSN2_134ENDI_4" localSheetId="11">SCDBPTBSN2!$F$218</definedName>
    <definedName name="SCDBPTBSN2_134ENDI_5" localSheetId="11">SCDBPTBSN2!$G$218</definedName>
    <definedName name="SCDBPTBSN2_134ENDI_6" localSheetId="11">SCDBPTBSN2!$H$218</definedName>
    <definedName name="SCDBPTBSN2_134ENDI_7" localSheetId="11">SCDBPTBSN2!$I$218</definedName>
    <definedName name="SCDBPTBSN2_134ENDI_8" localSheetId="11">SCDBPTBSN2!$J$218</definedName>
    <definedName name="SCDBPTBSN2_134ENDI_9" localSheetId="11">SCDBPTBSN2!$K$218</definedName>
    <definedName name="SCDBPTBSN2_1350000_Range" localSheetId="11">SCDBPTBSN2!$C$220:$U$222</definedName>
    <definedName name="SCDBPTBSN2_1359999_15" localSheetId="11">SCDBPTBSN2!$Q$223</definedName>
    <definedName name="SCDBPTBSN2_1359999_16" localSheetId="11">SCDBPTBSN2!$R$223</definedName>
    <definedName name="SCDBPTBSN2_1359999_17" localSheetId="11">SCDBPTBSN2!$S$223</definedName>
    <definedName name="SCDBPTBSN2_1359999_18" localSheetId="11">SCDBPTBSN2!$T$223</definedName>
    <definedName name="SCDBPTBSN2_135BEGN_1" localSheetId="11">SCDBPTBSN2!$C$220</definedName>
    <definedName name="SCDBPTBSN2_135BEGN_10" localSheetId="11">SCDBPTBSN2!$L$220</definedName>
    <definedName name="SCDBPTBSN2_135BEGN_11" localSheetId="11">SCDBPTBSN2!$M$220</definedName>
    <definedName name="SCDBPTBSN2_135BEGN_12" localSheetId="11">SCDBPTBSN2!$N$220</definedName>
    <definedName name="SCDBPTBSN2_135BEGN_13" localSheetId="11">SCDBPTBSN2!$O$220</definedName>
    <definedName name="SCDBPTBSN2_135BEGN_14" localSheetId="11">SCDBPTBSN2!$P$220</definedName>
    <definedName name="SCDBPTBSN2_135BEGN_15" localSheetId="11">SCDBPTBSN2!$Q$220</definedName>
    <definedName name="SCDBPTBSN2_135BEGN_16" localSheetId="11">SCDBPTBSN2!$R$220</definedName>
    <definedName name="SCDBPTBSN2_135BEGN_17" localSheetId="11">SCDBPTBSN2!$S$220</definedName>
    <definedName name="SCDBPTBSN2_135BEGN_18" localSheetId="11">SCDBPTBSN2!$T$220</definedName>
    <definedName name="SCDBPTBSN2_135BEGN_19" localSheetId="11">SCDBPTBSN2!$U$220</definedName>
    <definedName name="SCDBPTBSN2_135BEGN_2" localSheetId="11">SCDBPTBSN2!$D$220</definedName>
    <definedName name="SCDBPTBSN2_135BEGN_3" localSheetId="11">SCDBPTBSN2!$E$220</definedName>
    <definedName name="SCDBPTBSN2_135BEGN_4" localSheetId="11">SCDBPTBSN2!$F$220</definedName>
    <definedName name="SCDBPTBSN2_135BEGN_5" localSheetId="11">SCDBPTBSN2!$G$220</definedName>
    <definedName name="SCDBPTBSN2_135BEGN_6" localSheetId="11">SCDBPTBSN2!$H$220</definedName>
    <definedName name="SCDBPTBSN2_135BEGN_7" localSheetId="11">SCDBPTBSN2!$I$220</definedName>
    <definedName name="SCDBPTBSN2_135BEGN_8" localSheetId="11">SCDBPTBSN2!$J$220</definedName>
    <definedName name="SCDBPTBSN2_135BEGN_9" localSheetId="11">SCDBPTBSN2!$K$220</definedName>
    <definedName name="SCDBPTBSN2_135ENDI_10" localSheetId="11">SCDBPTBSN2!$L$222</definedName>
    <definedName name="SCDBPTBSN2_135ENDI_11" localSheetId="11">SCDBPTBSN2!$M$222</definedName>
    <definedName name="SCDBPTBSN2_135ENDI_12" localSheetId="11">SCDBPTBSN2!$N$222</definedName>
    <definedName name="SCDBPTBSN2_135ENDI_13" localSheetId="11">SCDBPTBSN2!$O$222</definedName>
    <definedName name="SCDBPTBSN2_135ENDI_14" localSheetId="11">SCDBPTBSN2!$P$222</definedName>
    <definedName name="SCDBPTBSN2_135ENDI_15" localSheetId="11">SCDBPTBSN2!$Q$222</definedName>
    <definedName name="SCDBPTBSN2_135ENDI_16" localSheetId="11">SCDBPTBSN2!$R$222</definedName>
    <definedName name="SCDBPTBSN2_135ENDI_17" localSheetId="11">SCDBPTBSN2!$S$222</definedName>
    <definedName name="SCDBPTBSN2_135ENDI_18" localSheetId="11">SCDBPTBSN2!$T$222</definedName>
    <definedName name="SCDBPTBSN2_135ENDI_19" localSheetId="11">SCDBPTBSN2!$U$222</definedName>
    <definedName name="SCDBPTBSN2_135ENDI_2" localSheetId="11">SCDBPTBSN2!$D$222</definedName>
    <definedName name="SCDBPTBSN2_135ENDI_3" localSheetId="11">SCDBPTBSN2!$E$222</definedName>
    <definedName name="SCDBPTBSN2_135ENDI_4" localSheetId="11">SCDBPTBSN2!$F$222</definedName>
    <definedName name="SCDBPTBSN2_135ENDI_5" localSheetId="11">SCDBPTBSN2!$G$222</definedName>
    <definedName name="SCDBPTBSN2_135ENDI_6" localSheetId="11">SCDBPTBSN2!$H$222</definedName>
    <definedName name="SCDBPTBSN2_135ENDI_7" localSheetId="11">SCDBPTBSN2!$I$222</definedName>
    <definedName name="SCDBPTBSN2_135ENDI_8" localSheetId="11">SCDBPTBSN2!$J$222</definedName>
    <definedName name="SCDBPTBSN2_135ENDI_9" localSheetId="11">SCDBPTBSN2!$K$222</definedName>
    <definedName name="SCDBPTBSN2_1360000_Range" localSheetId="11">SCDBPTBSN2!$C$224:$U$226</definedName>
    <definedName name="SCDBPTBSN2_1369999_15" localSheetId="11">SCDBPTBSN2!$Q$227</definedName>
    <definedName name="SCDBPTBSN2_1369999_16" localSheetId="11">SCDBPTBSN2!$R$227</definedName>
    <definedName name="SCDBPTBSN2_1369999_17" localSheetId="11">SCDBPTBSN2!$S$227</definedName>
    <definedName name="SCDBPTBSN2_1369999_18" localSheetId="11">SCDBPTBSN2!$T$227</definedName>
    <definedName name="SCDBPTBSN2_136BEGN_1" localSheetId="11">SCDBPTBSN2!$C$224</definedName>
    <definedName name="SCDBPTBSN2_136BEGN_10" localSheetId="11">SCDBPTBSN2!$L$224</definedName>
    <definedName name="SCDBPTBSN2_136BEGN_11" localSheetId="11">SCDBPTBSN2!$M$224</definedName>
    <definedName name="SCDBPTBSN2_136BEGN_12" localSheetId="11">SCDBPTBSN2!$N$224</definedName>
    <definedName name="SCDBPTBSN2_136BEGN_13" localSheetId="11">SCDBPTBSN2!$O$224</definedName>
    <definedName name="SCDBPTBSN2_136BEGN_14" localSheetId="11">SCDBPTBSN2!$P$224</definedName>
    <definedName name="SCDBPTBSN2_136BEGN_15" localSheetId="11">SCDBPTBSN2!$Q$224</definedName>
    <definedName name="SCDBPTBSN2_136BEGN_16" localSheetId="11">SCDBPTBSN2!$R$224</definedName>
    <definedName name="SCDBPTBSN2_136BEGN_17" localSheetId="11">SCDBPTBSN2!$S$224</definedName>
    <definedName name="SCDBPTBSN2_136BEGN_18" localSheetId="11">SCDBPTBSN2!$T$224</definedName>
    <definedName name="SCDBPTBSN2_136BEGN_19" localSheetId="11">SCDBPTBSN2!$U$224</definedName>
    <definedName name="SCDBPTBSN2_136BEGN_2" localSheetId="11">SCDBPTBSN2!$D$224</definedName>
    <definedName name="SCDBPTBSN2_136BEGN_3" localSheetId="11">SCDBPTBSN2!$E$224</definedName>
    <definedName name="SCDBPTBSN2_136BEGN_4" localSheetId="11">SCDBPTBSN2!$F$224</definedName>
    <definedName name="SCDBPTBSN2_136BEGN_5" localSheetId="11">SCDBPTBSN2!$G$224</definedName>
    <definedName name="SCDBPTBSN2_136BEGN_6" localSheetId="11">SCDBPTBSN2!$H$224</definedName>
    <definedName name="SCDBPTBSN2_136BEGN_7" localSheetId="11">SCDBPTBSN2!$I$224</definedName>
    <definedName name="SCDBPTBSN2_136BEGN_8" localSheetId="11">SCDBPTBSN2!$J$224</definedName>
    <definedName name="SCDBPTBSN2_136BEGN_9" localSheetId="11">SCDBPTBSN2!$K$224</definedName>
    <definedName name="SCDBPTBSN2_136ENDI_10" localSheetId="11">SCDBPTBSN2!$L$226</definedName>
    <definedName name="SCDBPTBSN2_136ENDI_11" localSheetId="11">SCDBPTBSN2!$M$226</definedName>
    <definedName name="SCDBPTBSN2_136ENDI_12" localSheetId="11">SCDBPTBSN2!$N$226</definedName>
    <definedName name="SCDBPTBSN2_136ENDI_13" localSheetId="11">SCDBPTBSN2!$O$226</definedName>
    <definedName name="SCDBPTBSN2_136ENDI_14" localSheetId="11">SCDBPTBSN2!$P$226</definedName>
    <definedName name="SCDBPTBSN2_136ENDI_15" localSheetId="11">SCDBPTBSN2!$Q$226</definedName>
    <definedName name="SCDBPTBSN2_136ENDI_16" localSheetId="11">SCDBPTBSN2!$R$226</definedName>
    <definedName name="SCDBPTBSN2_136ENDI_17" localSheetId="11">SCDBPTBSN2!$S$226</definedName>
    <definedName name="SCDBPTBSN2_136ENDI_18" localSheetId="11">SCDBPTBSN2!$T$226</definedName>
    <definedName name="SCDBPTBSN2_136ENDI_19" localSheetId="11">SCDBPTBSN2!$U$226</definedName>
    <definedName name="SCDBPTBSN2_136ENDI_2" localSheetId="11">SCDBPTBSN2!$D$226</definedName>
    <definedName name="SCDBPTBSN2_136ENDI_3" localSheetId="11">SCDBPTBSN2!$E$226</definedName>
    <definedName name="SCDBPTBSN2_136ENDI_4" localSheetId="11">SCDBPTBSN2!$F$226</definedName>
    <definedName name="SCDBPTBSN2_136ENDI_5" localSheetId="11">SCDBPTBSN2!$G$226</definedName>
    <definedName name="SCDBPTBSN2_136ENDI_6" localSheetId="11">SCDBPTBSN2!$H$226</definedName>
    <definedName name="SCDBPTBSN2_136ENDI_7" localSheetId="11">SCDBPTBSN2!$I$226</definedName>
    <definedName name="SCDBPTBSN2_136ENDI_8" localSheetId="11">SCDBPTBSN2!$J$226</definedName>
    <definedName name="SCDBPTBSN2_136ENDI_9" localSheetId="11">SCDBPTBSN2!$K$226</definedName>
    <definedName name="SCDBPTBSN2_1370000_Range" localSheetId="11">SCDBPTBSN2!$C$228:$U$230</definedName>
    <definedName name="SCDBPTBSN2_1379999_15" localSheetId="11">SCDBPTBSN2!$Q$231</definedName>
    <definedName name="SCDBPTBSN2_1379999_16" localSheetId="11">SCDBPTBSN2!$R$231</definedName>
    <definedName name="SCDBPTBSN2_1379999_17" localSheetId="11">SCDBPTBSN2!$S$231</definedName>
    <definedName name="SCDBPTBSN2_1379999_18" localSheetId="11">SCDBPTBSN2!$T$231</definedName>
    <definedName name="SCDBPTBSN2_137BEGN_1" localSheetId="11">SCDBPTBSN2!$C$228</definedName>
    <definedName name="SCDBPTBSN2_137BEGN_10" localSheetId="11">SCDBPTBSN2!$L$228</definedName>
    <definedName name="SCDBPTBSN2_137BEGN_11" localSheetId="11">SCDBPTBSN2!$M$228</definedName>
    <definedName name="SCDBPTBSN2_137BEGN_12" localSheetId="11">SCDBPTBSN2!$N$228</definedName>
    <definedName name="SCDBPTBSN2_137BEGN_13" localSheetId="11">SCDBPTBSN2!$O$228</definedName>
    <definedName name="SCDBPTBSN2_137BEGN_14" localSheetId="11">SCDBPTBSN2!$P$228</definedName>
    <definedName name="SCDBPTBSN2_137BEGN_15" localSheetId="11">SCDBPTBSN2!$Q$228</definedName>
    <definedName name="SCDBPTBSN2_137BEGN_16" localSheetId="11">SCDBPTBSN2!$R$228</definedName>
    <definedName name="SCDBPTBSN2_137BEGN_17" localSheetId="11">SCDBPTBSN2!$S$228</definedName>
    <definedName name="SCDBPTBSN2_137BEGN_18" localSheetId="11">SCDBPTBSN2!$T$228</definedName>
    <definedName name="SCDBPTBSN2_137BEGN_19" localSheetId="11">SCDBPTBSN2!$U$228</definedName>
    <definedName name="SCDBPTBSN2_137BEGN_2" localSheetId="11">SCDBPTBSN2!$D$228</definedName>
    <definedName name="SCDBPTBSN2_137BEGN_3" localSheetId="11">SCDBPTBSN2!$E$228</definedName>
    <definedName name="SCDBPTBSN2_137BEGN_4" localSheetId="11">SCDBPTBSN2!$F$228</definedName>
    <definedName name="SCDBPTBSN2_137BEGN_5" localSheetId="11">SCDBPTBSN2!$G$228</definedName>
    <definedName name="SCDBPTBSN2_137BEGN_6" localSheetId="11">SCDBPTBSN2!$H$228</definedName>
    <definedName name="SCDBPTBSN2_137BEGN_7" localSheetId="11">SCDBPTBSN2!$I$228</definedName>
    <definedName name="SCDBPTBSN2_137BEGN_8" localSheetId="11">SCDBPTBSN2!$J$228</definedName>
    <definedName name="SCDBPTBSN2_137BEGN_9" localSheetId="11">SCDBPTBSN2!$K$228</definedName>
    <definedName name="SCDBPTBSN2_137ENDI_10" localSheetId="11">SCDBPTBSN2!$L$230</definedName>
    <definedName name="SCDBPTBSN2_137ENDI_11" localSheetId="11">SCDBPTBSN2!$M$230</definedName>
    <definedName name="SCDBPTBSN2_137ENDI_12" localSheetId="11">SCDBPTBSN2!$N$230</definedName>
    <definedName name="SCDBPTBSN2_137ENDI_13" localSheetId="11">SCDBPTBSN2!$O$230</definedName>
    <definedName name="SCDBPTBSN2_137ENDI_14" localSheetId="11">SCDBPTBSN2!$P$230</definedName>
    <definedName name="SCDBPTBSN2_137ENDI_15" localSheetId="11">SCDBPTBSN2!$Q$230</definedName>
    <definedName name="SCDBPTBSN2_137ENDI_16" localSheetId="11">SCDBPTBSN2!$R$230</definedName>
    <definedName name="SCDBPTBSN2_137ENDI_17" localSheetId="11">SCDBPTBSN2!$S$230</definedName>
    <definedName name="SCDBPTBSN2_137ENDI_18" localSheetId="11">SCDBPTBSN2!$T$230</definedName>
    <definedName name="SCDBPTBSN2_137ENDI_19" localSheetId="11">SCDBPTBSN2!$U$230</definedName>
    <definedName name="SCDBPTBSN2_137ENDI_2" localSheetId="11">SCDBPTBSN2!$D$230</definedName>
    <definedName name="SCDBPTBSN2_137ENDI_3" localSheetId="11">SCDBPTBSN2!$E$230</definedName>
    <definedName name="SCDBPTBSN2_137ENDI_4" localSheetId="11">SCDBPTBSN2!$F$230</definedName>
    <definedName name="SCDBPTBSN2_137ENDI_5" localSheetId="11">SCDBPTBSN2!$G$230</definedName>
    <definedName name="SCDBPTBSN2_137ENDI_6" localSheetId="11">SCDBPTBSN2!$H$230</definedName>
    <definedName name="SCDBPTBSN2_137ENDI_7" localSheetId="11">SCDBPTBSN2!$I$230</definedName>
    <definedName name="SCDBPTBSN2_137ENDI_8" localSheetId="11">SCDBPTBSN2!$J$230</definedName>
    <definedName name="SCDBPTBSN2_137ENDI_9" localSheetId="11">SCDBPTBSN2!$K$230</definedName>
    <definedName name="SCDBPTBSN2_1389999_15" localSheetId="11">SCDBPTBSN2!$Q$232</definedName>
    <definedName name="SCDBPTBSN2_1389999_16" localSheetId="11">SCDBPTBSN2!$R$232</definedName>
    <definedName name="SCDBPTBSN2_1389999_17" localSheetId="11">SCDBPTBSN2!$S$232</definedName>
    <definedName name="SCDBPTBSN2_1389999_18" localSheetId="11">SCDBPTBSN2!$T$232</definedName>
    <definedName name="SCDBPTBSN2_1399999_15" localSheetId="11">SCDBPTBSN2!$Q$233</definedName>
    <definedName name="SCDBPTBSN2_1399999_16" localSheetId="11">SCDBPTBSN2!$R$233</definedName>
    <definedName name="SCDBPTBSN2_1399999_17" localSheetId="11">SCDBPTBSN2!$S$233</definedName>
    <definedName name="SCDBPTBSN2_1399999_18" localSheetId="11">SCDBPTBSN2!$T$233</definedName>
    <definedName name="SCDBPTBSN2_1409999_15" localSheetId="11">SCDBPTBSN2!$Q$234</definedName>
    <definedName name="SCDBPTBSN2_1409999_16" localSheetId="11">SCDBPTBSN2!$R$234</definedName>
    <definedName name="SCDBPTBSN2_1409999_17" localSheetId="11">SCDBPTBSN2!$S$234</definedName>
    <definedName name="SCDBPTBSN2_1409999_18" localSheetId="11">SCDBPTBSN2!$T$234</definedName>
    <definedName name="SCDBPTBSN2_1419999_15" localSheetId="11">SCDBPTBSN2!$Q$235</definedName>
    <definedName name="SCDBPTBSN2_1419999_16" localSheetId="11">SCDBPTBSN2!$R$235</definedName>
    <definedName name="SCDBPTBSN2_1419999_17" localSheetId="11">SCDBPTBSN2!$S$235</definedName>
    <definedName name="SCDBPTBSN2_1419999_18" localSheetId="11">SCDBPTBSN2!$T$235</definedName>
    <definedName name="SCDBPTBSN2_1429999_15" localSheetId="11">SCDBPTBSN2!$Q$236</definedName>
    <definedName name="SCDBPTBSN2_1429999_16" localSheetId="11">SCDBPTBSN2!$R$236</definedName>
    <definedName name="SCDBPTBSN2_1429999_17" localSheetId="11">SCDBPTBSN2!$S$236</definedName>
    <definedName name="SCDBPTBSN2_1429999_18" localSheetId="11">SCDBPTBSN2!$T$236</definedName>
    <definedName name="SCDBPTBSN2_1439999_15" localSheetId="11">SCDBPTBSN2!$Q$237</definedName>
    <definedName name="SCDBPTBSN2_1439999_16" localSheetId="11">SCDBPTBSN2!$R$237</definedName>
    <definedName name="SCDBPTBSN2_1439999_17" localSheetId="11">SCDBPTBSN2!$S$237</definedName>
    <definedName name="SCDBPTBSN2_1439999_18" localSheetId="11">SCDBPTBSN2!$T$237</definedName>
    <definedName name="SCDBPTBSN2_1449999_15" localSheetId="11">SCDBPTBSN2!$Q$238</definedName>
    <definedName name="SCDBPTBSN2_1449999_16" localSheetId="11">SCDBPTBSN2!$R$238</definedName>
    <definedName name="SCDBPTBSN2_1449999_17" localSheetId="11">SCDBPTBSN2!$S$238</definedName>
    <definedName name="SCDBPTBSN2_1449999_18" localSheetId="11">SCDBPTBSN2!$T$238</definedName>
    <definedName name="SCDBPTBSN2B_0000000_Range" localSheetId="13">SCDBPTBSN2B!$C$7:$D$9</definedName>
    <definedName name="SCDBPTBSN2B_9999999_2" localSheetId="13">SCDBPTBSN2B!$D$10</definedName>
    <definedName name="SCDBPTBSN2B_BEGINNG_1" localSheetId="13">SCDBPTBSN2B!$C$7</definedName>
    <definedName name="SCDBPTBSN2B_BEGINNG_2" localSheetId="13">SCDBPTBSN2B!$D$7</definedName>
    <definedName name="SCDBPTBSN2B_ENDINGG_2" localSheetId="13">SCDBPTBSN2B!$D$9</definedName>
    <definedName name="SCDBPTBSN2FE_A0000_Range" localSheetId="12">SCDBPTBSN2FE!$C$7:$D$10</definedName>
    <definedName name="SCDBPTBSN2FE_A0001_1" localSheetId="12">SCDBPTBSN2FE!$C$8</definedName>
    <definedName name="SCDBPTBSN2FE_A0001_2" localSheetId="12">SCDBPTBSN2FE!$D$8</definedName>
    <definedName name="SCDBPTBSN2FE_ABEGN_1" localSheetId="12">SCDBPTBSN2FE!$C$7</definedName>
    <definedName name="SCDBPTBSN2FE_ABEGN_2" localSheetId="12">SCDBPTBSN2FE!$D$7</definedName>
    <definedName name="SCDBPTBSN2FE_AENDI_1" localSheetId="12">SCDBPTBSN2FE!$C$10</definedName>
    <definedName name="SCDBPTBSN2FE_AENDI_2" localSheetId="12">SCDBPTBSN2FE!$D$10</definedName>
    <definedName name="SCDBPTBVER_01_1" localSheetId="14">SCDBPTBVER!$D$7</definedName>
    <definedName name="SCDBPTBVER_01_2" localSheetId="14">SCDBPTBVER!$E$7</definedName>
    <definedName name="SCDBPTBVER_01_3" localSheetId="14">SCDBPTBVER!$F$7</definedName>
    <definedName name="SCDBPTBVER_01_4" localSheetId="14">SCDBPTBVER!$G$7</definedName>
    <definedName name="SCDBPTBVER_02_4" localSheetId="14">SCDBPTBVER!$G$8</definedName>
    <definedName name="SCDBPTBVER_03.11_2" localSheetId="14">SCDBPTBVER!$E$9</definedName>
    <definedName name="SCDBPTBVER_03.12_2" localSheetId="14">SCDBPTBVER!$E$10</definedName>
    <definedName name="SCDBPTBVER_03.12_3" localSheetId="14">SCDBPTBVER!$F$10</definedName>
    <definedName name="SCDBPTBVER_03.21_1" localSheetId="14">SCDBPTBVER!$D$11</definedName>
    <definedName name="SCDBPTBVER_03.22_1" localSheetId="14">SCDBPTBVER!$D$12</definedName>
    <definedName name="SCDBPTBVER_03.22_2" localSheetId="14">SCDBPTBVER!$E$12</definedName>
    <definedName name="SCDBPTBVER_03.23_1" localSheetId="14">SCDBPTBVER!$D$13</definedName>
    <definedName name="SCDBPTBVER_03.24_1" localSheetId="14">SCDBPTBVER!$D$14</definedName>
    <definedName name="SCDBPTBVER_03.24_2" localSheetId="14">SCDBPTBVER!$E$14</definedName>
    <definedName name="SCDBPTBVER_03.24_3" localSheetId="14">SCDBPTBVER!$F$14</definedName>
    <definedName name="SCDBPTBVER_03.3_4" localSheetId="14">SCDBPTBVER!$G$15</definedName>
    <definedName name="SCDBPTBVER_04.1_2" localSheetId="14">SCDBPTBVER!$E$16</definedName>
    <definedName name="SCDBPTBVER_04.21_1" localSheetId="14">SCDBPTBVER!$D$17</definedName>
    <definedName name="SCDBPTBVER_04.22_1" localSheetId="14">SCDBPTBVER!$D$18</definedName>
    <definedName name="SCDBPTBVER_04.22_2" localSheetId="14">SCDBPTBVER!$E$18</definedName>
    <definedName name="SCDBPTBVER_04.3_4" localSheetId="14">SCDBPTBVER!$G$19</definedName>
    <definedName name="SCDBPTBVER_05.1_4" localSheetId="14">SCDBPTBVER!$G$20</definedName>
    <definedName name="SCDBPTBVER_05.2_4" localSheetId="14">SCDBPTBVER!$G$21</definedName>
    <definedName name="SCDBPTBVER_06_4" localSheetId="14">SCDBPTBVER!$G$22</definedName>
    <definedName name="SCDBPTBVER_07_4" localSheetId="14">SCDBPTBVER!$G$23</definedName>
    <definedName name="SCDBPTBVER_08_4" localSheetId="14">SCDBPTBVER!$G$24</definedName>
    <definedName name="SCDBPTCSN1_0000000_Range" localSheetId="15">SCDBPTCSN1!$C$7:$T$107</definedName>
    <definedName name="SCDBPTCSN1_0000001_1" localSheetId="15">SCDBPTCSN1!$C$8</definedName>
    <definedName name="SCDBPTCSN1_0000001_10" localSheetId="15">SCDBPTCSN1!$L$8</definedName>
    <definedName name="SCDBPTCSN1_0000001_11" localSheetId="15">SCDBPTCSN1!$M$8</definedName>
    <definedName name="SCDBPTCSN1_0000001_12" localSheetId="15">SCDBPTCSN1!$N$8</definedName>
    <definedName name="SCDBPTCSN1_0000001_13" localSheetId="15">SCDBPTCSN1!$O$8</definedName>
    <definedName name="SCDBPTCSN1_0000001_14" localSheetId="15">SCDBPTCSN1!$P$8</definedName>
    <definedName name="SCDBPTCSN1_0000001_15" localSheetId="15">SCDBPTCSN1!$Q$8</definedName>
    <definedName name="SCDBPTCSN1_0000001_16" localSheetId="15">SCDBPTCSN1!$R$8</definedName>
    <definedName name="SCDBPTCSN1_0000001_17" localSheetId="15">SCDBPTCSN1!$S$8</definedName>
    <definedName name="SCDBPTCSN1_0000001_18" localSheetId="15">SCDBPTCSN1!$T$8</definedName>
    <definedName name="SCDBPTCSN1_0000001_2" localSheetId="15">SCDBPTCSN1!$D$8</definedName>
    <definedName name="SCDBPTCSN1_0000001_3" localSheetId="15">SCDBPTCSN1!$E$8</definedName>
    <definedName name="SCDBPTCSN1_0000001_4" localSheetId="15">SCDBPTCSN1!$F$8</definedName>
    <definedName name="SCDBPTCSN1_0000001_5" localSheetId="15">SCDBPTCSN1!$G$8</definedName>
    <definedName name="SCDBPTCSN1_0000001_6" localSheetId="15">SCDBPTCSN1!$H$8</definedName>
    <definedName name="SCDBPTCSN1_0000001_7" localSheetId="15">SCDBPTCSN1!$I$8</definedName>
    <definedName name="SCDBPTCSN1_0000001_8" localSheetId="15">SCDBPTCSN1!$J$8</definedName>
    <definedName name="SCDBPTCSN1_0000001_9" localSheetId="15">SCDBPTCSN1!$K$8</definedName>
    <definedName name="SCDBPTCSN1_9999999_10" localSheetId="15">SCDBPTCSN1!$L$108</definedName>
    <definedName name="SCDBPTCSN1_9999999_11" localSheetId="15">SCDBPTCSN1!$M$108</definedName>
    <definedName name="SCDBPTCSN1_9999999_12" localSheetId="15">SCDBPTCSN1!$N$108</definedName>
    <definedName name="SCDBPTCSN1_9999999_15" localSheetId="15">SCDBPTCSN1!$Q$108</definedName>
    <definedName name="SCDBPTCSN1_9999999_16" localSheetId="15">SCDBPTCSN1!$R$108</definedName>
    <definedName name="SCDBPTCSN1_9999999_5" localSheetId="15">SCDBPTCSN1!$G$108</definedName>
    <definedName name="SCDBPTCSN1_9999999_6" localSheetId="15">SCDBPTCSN1!$H$108</definedName>
    <definedName name="SCDBPTCSN1_BEGINNG_1" localSheetId="15">SCDBPTCSN1!$C$7</definedName>
    <definedName name="SCDBPTCSN1_BEGINNG_10" localSheetId="15">SCDBPTCSN1!$L$7</definedName>
    <definedName name="SCDBPTCSN1_BEGINNG_11" localSheetId="15">SCDBPTCSN1!$M$7</definedName>
    <definedName name="SCDBPTCSN1_BEGINNG_12" localSheetId="15">SCDBPTCSN1!$N$7</definedName>
    <definedName name="SCDBPTCSN1_BEGINNG_13" localSheetId="15">SCDBPTCSN1!$O$7</definedName>
    <definedName name="SCDBPTCSN1_BEGINNG_14" localSheetId="15">SCDBPTCSN1!$P$7</definedName>
    <definedName name="SCDBPTCSN1_BEGINNG_15" localSheetId="15">SCDBPTCSN1!$Q$7</definedName>
    <definedName name="SCDBPTCSN1_BEGINNG_16" localSheetId="15">SCDBPTCSN1!$R$7</definedName>
    <definedName name="SCDBPTCSN1_BEGINNG_17" localSheetId="15">SCDBPTCSN1!$S$7</definedName>
    <definedName name="SCDBPTCSN1_BEGINNG_18" localSheetId="15">SCDBPTCSN1!$T$7</definedName>
    <definedName name="SCDBPTCSN1_BEGINNG_2" localSheetId="15">SCDBPTCSN1!$D$7</definedName>
    <definedName name="SCDBPTCSN1_BEGINNG_3" localSheetId="15">SCDBPTCSN1!$E$7</definedName>
    <definedName name="SCDBPTCSN1_BEGINNG_4" localSheetId="15">SCDBPTCSN1!$F$7</definedName>
    <definedName name="SCDBPTCSN1_BEGINNG_5" localSheetId="15">SCDBPTCSN1!$G$7</definedName>
    <definedName name="SCDBPTCSN1_BEGINNG_6" localSheetId="15">SCDBPTCSN1!$H$7</definedName>
    <definedName name="SCDBPTCSN1_BEGINNG_7" localSheetId="15">SCDBPTCSN1!$I$7</definedName>
    <definedName name="SCDBPTCSN1_BEGINNG_8" localSheetId="15">SCDBPTCSN1!$J$7</definedName>
    <definedName name="SCDBPTCSN1_BEGINNG_9" localSheetId="15">SCDBPTCSN1!$K$7</definedName>
    <definedName name="SCDBPTCSN1_ENDINGG_10" localSheetId="15">SCDBPTCSN1!$L$107</definedName>
    <definedName name="SCDBPTCSN1_ENDINGG_11" localSheetId="15">SCDBPTCSN1!$M$107</definedName>
    <definedName name="SCDBPTCSN1_ENDINGG_12" localSheetId="15">SCDBPTCSN1!$N$107</definedName>
    <definedName name="SCDBPTCSN1_ENDINGG_13" localSheetId="15">SCDBPTCSN1!$O$107</definedName>
    <definedName name="SCDBPTCSN1_ENDINGG_14" localSheetId="15">SCDBPTCSN1!$P$107</definedName>
    <definedName name="SCDBPTCSN1_ENDINGG_15" localSheetId="15">SCDBPTCSN1!$Q$107</definedName>
    <definedName name="SCDBPTCSN1_ENDINGG_16" localSheetId="15">SCDBPTCSN1!$R$107</definedName>
    <definedName name="SCDBPTCSN1_ENDINGG_17" localSheetId="15">SCDBPTCSN1!$S$107</definedName>
    <definedName name="SCDBPTCSN1_ENDINGG_18" localSheetId="15">SCDBPTCSN1!$T$107</definedName>
    <definedName name="SCDBPTCSN1_ENDINGG_2" localSheetId="15">SCDBPTCSN1!$D$107</definedName>
    <definedName name="SCDBPTCSN1_ENDINGG_3" localSheetId="15">SCDBPTCSN1!$E$107</definedName>
    <definedName name="SCDBPTCSN1_ENDINGG_4" localSheetId="15">SCDBPTCSN1!$F$107</definedName>
    <definedName name="SCDBPTCSN1_ENDINGG_5" localSheetId="15">SCDBPTCSN1!$G$107</definedName>
    <definedName name="SCDBPTCSN1_ENDINGG_6" localSheetId="15">SCDBPTCSN1!$H$107</definedName>
    <definedName name="SCDBPTCSN1_ENDINGG_7" localSheetId="15">SCDBPTCSN1!$I$107</definedName>
    <definedName name="SCDBPTCSN1_ENDINGG_8" localSheetId="15">SCDBPTCSN1!$J$107</definedName>
    <definedName name="SCDBPTCSN1_ENDINGG_9" localSheetId="15">SCDBPTCSN1!$K$107</definedName>
    <definedName name="SCDBPTCSN2_01_1" localSheetId="16">SCDBPTCSN2!$D$7</definedName>
    <definedName name="SCDBPTCSN2_01_10" localSheetId="16">SCDBPTCSN2!$M$7</definedName>
    <definedName name="SCDBPTCSN2_01_2" localSheetId="16">SCDBPTCSN2!$E$7</definedName>
    <definedName name="SCDBPTCSN2_01_3" localSheetId="16">SCDBPTCSN2!$F$7</definedName>
    <definedName name="SCDBPTCSN2_01_4" localSheetId="16">SCDBPTCSN2!$G$7</definedName>
    <definedName name="SCDBPTCSN2_01_5" localSheetId="16">SCDBPTCSN2!$H$7</definedName>
    <definedName name="SCDBPTCSN2_01_6" localSheetId="16">SCDBPTCSN2!$I$7</definedName>
    <definedName name="SCDBPTCSN2_01_7" localSheetId="16">SCDBPTCSN2!$J$7</definedName>
    <definedName name="SCDBPTCSN2_01_8" localSheetId="16">SCDBPTCSN2!$K$7</definedName>
    <definedName name="SCDBPTCSN2_01_9" localSheetId="16">SCDBPTCSN2!$L$7</definedName>
    <definedName name="SCDBPTCSN2_02_1" localSheetId="16">SCDBPTCSN2!$D$8</definedName>
    <definedName name="SCDBPTCSN2_02_10" localSheetId="16">SCDBPTCSN2!$M$8</definedName>
    <definedName name="SCDBPTCSN2_02_2" localSheetId="16">SCDBPTCSN2!$E$8</definedName>
    <definedName name="SCDBPTCSN2_02_3" localSheetId="16">SCDBPTCSN2!$F$8</definedName>
    <definedName name="SCDBPTCSN2_02_4" localSheetId="16">SCDBPTCSN2!$G$8</definedName>
    <definedName name="SCDBPTCSN2_02_5" localSheetId="16">SCDBPTCSN2!$H$8</definedName>
    <definedName name="SCDBPTCSN2_02_6" localSheetId="16">SCDBPTCSN2!$I$8</definedName>
    <definedName name="SCDBPTCSN2_02_7" localSheetId="16">SCDBPTCSN2!$J$8</definedName>
    <definedName name="SCDBPTCSN2_02_8" localSheetId="16">SCDBPTCSN2!$K$8</definedName>
    <definedName name="SCDBPTCSN2_02_9" localSheetId="16">SCDBPTCSN2!$L$8</definedName>
    <definedName name="SCDBPTCSN2_03_10" localSheetId="16">SCDBPTCSN2!$M$9</definedName>
    <definedName name="SCDBPTCSN2_03_2" localSheetId="16">SCDBPTCSN2!$E$9</definedName>
    <definedName name="SCDBPTCSN2_03_4" localSheetId="16">SCDBPTCSN2!$G$9</definedName>
    <definedName name="SCDBPTCSN2_03_6" localSheetId="16">SCDBPTCSN2!$I$9</definedName>
    <definedName name="SCDBPTCSN2_03_8" localSheetId="16">SCDBPTCSN2!$K$9</definedName>
    <definedName name="SCDBPTCSN2_04_1" localSheetId="16">SCDBPTCSN2!$D$10</definedName>
    <definedName name="SCDBPTCSN2_04_10" localSheetId="16">SCDBPTCSN2!$M$10</definedName>
    <definedName name="SCDBPTCSN2_04_2" localSheetId="16">SCDBPTCSN2!$E$10</definedName>
    <definedName name="SCDBPTCSN2_04_3" localSheetId="16">SCDBPTCSN2!$F$10</definedName>
    <definedName name="SCDBPTCSN2_04_4" localSheetId="16">SCDBPTCSN2!$G$10</definedName>
    <definedName name="SCDBPTCSN2_04_5" localSheetId="16">SCDBPTCSN2!$H$10</definedName>
    <definedName name="SCDBPTCSN2_04_6" localSheetId="16">SCDBPTCSN2!$I$10</definedName>
    <definedName name="SCDBPTCSN2_04_7" localSheetId="16">SCDBPTCSN2!$J$10</definedName>
    <definedName name="SCDBPTCSN2_04_8" localSheetId="16">SCDBPTCSN2!$K$10</definedName>
    <definedName name="SCDBPTCSN2_04_9" localSheetId="16">SCDBPTCSN2!$L$10</definedName>
    <definedName name="SCDBPTCSN2_05_1" localSheetId="16">SCDBPTCSN2!$D$11</definedName>
    <definedName name="SCDBPTCSN2_05_10" localSheetId="16">SCDBPTCSN2!$M$11</definedName>
    <definedName name="SCDBPTCSN2_05_2" localSheetId="16">SCDBPTCSN2!$E$11</definedName>
    <definedName name="SCDBPTCSN2_05_3" localSheetId="16">SCDBPTCSN2!$F$11</definedName>
    <definedName name="SCDBPTCSN2_05_4" localSheetId="16">SCDBPTCSN2!$G$11</definedName>
    <definedName name="SCDBPTCSN2_05_5" localSheetId="16">SCDBPTCSN2!$H$11</definedName>
    <definedName name="SCDBPTCSN2_05_6" localSheetId="16">SCDBPTCSN2!$I$11</definedName>
    <definedName name="SCDBPTCSN2_05_7" localSheetId="16">SCDBPTCSN2!$J$11</definedName>
    <definedName name="SCDBPTCSN2_05_8" localSheetId="16">SCDBPTCSN2!$K$11</definedName>
    <definedName name="SCDBPTCSN2_05_9" localSheetId="16">SCDBPTCSN2!$L$11</definedName>
    <definedName name="SCDBPTCSN2_06_10" localSheetId="16">SCDBPTCSN2!$M$12</definedName>
    <definedName name="SCDBPTCSN2_06_2" localSheetId="16">SCDBPTCSN2!$E$12</definedName>
    <definedName name="SCDBPTCSN2_06_4" localSheetId="16">SCDBPTCSN2!$G$12</definedName>
    <definedName name="SCDBPTCSN2_06_6" localSheetId="16">SCDBPTCSN2!$I$12</definedName>
    <definedName name="SCDBPTCSN2_06_8" localSheetId="16">SCDBPTCSN2!$K$12</definedName>
    <definedName name="SCDBPTCSN2_07_1" localSheetId="16">SCDBPTCSN2!$D$13</definedName>
    <definedName name="SCDBPTCSN2_07_10" localSheetId="16">SCDBPTCSN2!$M$13</definedName>
    <definedName name="SCDBPTCSN2_07_2" localSheetId="16">SCDBPTCSN2!$E$13</definedName>
    <definedName name="SCDBPTCSN2_07_3" localSheetId="16">SCDBPTCSN2!$F$13</definedName>
    <definedName name="SCDBPTCSN2_07_4" localSheetId="16">SCDBPTCSN2!$G$13</definedName>
    <definedName name="SCDBPTCSN2_07_5" localSheetId="16">SCDBPTCSN2!$H$13</definedName>
    <definedName name="SCDBPTCSN2_07_6" localSheetId="16">SCDBPTCSN2!$I$13</definedName>
    <definedName name="SCDBPTCSN2_07_7" localSheetId="16">SCDBPTCSN2!$J$13</definedName>
    <definedName name="SCDBPTCSN2_07_8" localSheetId="16">SCDBPTCSN2!$K$13</definedName>
    <definedName name="SCDBPTCSN2_07_9" localSheetId="16">SCDBPTCSN2!$L$13</definedName>
    <definedName name="SCDBPTD_0199999_1" localSheetId="17">SCDBPTD!$D$7</definedName>
    <definedName name="SCDBPTD_0199999_10" localSheetId="17">SCDBPTD!$M$7</definedName>
    <definedName name="SCDBPTD_0199999_11" localSheetId="17">SCDBPTD!$N$7</definedName>
    <definedName name="SCDBPTD_0199999_12" localSheetId="17">SCDBPTD!$O$7</definedName>
    <definedName name="SCDBPTD_0199999_4" localSheetId="17">SCDBPTD!$G$7</definedName>
    <definedName name="SCDBPTD_0199999_5" localSheetId="17">SCDBPTD!$H$7</definedName>
    <definedName name="SCDBPTD_0199999_6" localSheetId="17">SCDBPTD!$I$7</definedName>
    <definedName name="SCDBPTD_0199999_7" localSheetId="17">SCDBPTD!$J$7</definedName>
    <definedName name="SCDBPTD_0199999_8" localSheetId="17">SCDBPTD!$K$7</definedName>
    <definedName name="SCDBPTD_0199999_9" localSheetId="17">SCDBPTD!$L$7</definedName>
    <definedName name="SCDBPTD_0200000_Range" localSheetId="17">SCDBPTD!$D$8:$O$28</definedName>
    <definedName name="SCDBPTD_0200001_1" localSheetId="17">SCDBPTD!$D$9</definedName>
    <definedName name="SCDBPTD_0200001_10" localSheetId="17">SCDBPTD!$M$9</definedName>
    <definedName name="SCDBPTD_0200001_11" localSheetId="17">SCDBPTD!$N$9</definedName>
    <definedName name="SCDBPTD_0200001_12" localSheetId="17">SCDBPTD!$O$9</definedName>
    <definedName name="SCDBPTD_0200001_2" localSheetId="17">SCDBPTD!$E$9</definedName>
    <definedName name="SCDBPTD_0200001_3" localSheetId="17">SCDBPTD!$F$9</definedName>
    <definedName name="SCDBPTD_0200001_4" localSheetId="17">SCDBPTD!$G$9</definedName>
    <definedName name="SCDBPTD_0200001_5" localSheetId="17">SCDBPTD!$H$9</definedName>
    <definedName name="SCDBPTD_0200001_6" localSheetId="17">SCDBPTD!$I$9</definedName>
    <definedName name="SCDBPTD_0200001_7" localSheetId="17">SCDBPTD!$J$9</definedName>
    <definedName name="SCDBPTD_0200001_8" localSheetId="17">SCDBPTD!$K$9</definedName>
    <definedName name="SCDBPTD_0200001_9" localSheetId="17">SCDBPTD!$L$9</definedName>
    <definedName name="SCDBPTD_0299999_10" localSheetId="17">SCDBPTD!$M$29</definedName>
    <definedName name="SCDBPTD_0299999_11" localSheetId="17">SCDBPTD!$N$29</definedName>
    <definedName name="SCDBPTD_0299999_12" localSheetId="17">SCDBPTD!$O$29</definedName>
    <definedName name="SCDBPTD_0299999_4" localSheetId="17">SCDBPTD!$G$29</definedName>
    <definedName name="SCDBPTD_0299999_5" localSheetId="17">SCDBPTD!$H$29</definedName>
    <definedName name="SCDBPTD_0299999_6" localSheetId="17">SCDBPTD!$I$29</definedName>
    <definedName name="SCDBPTD_0299999_7" localSheetId="17">SCDBPTD!$J$29</definedName>
    <definedName name="SCDBPTD_0299999_8" localSheetId="17">SCDBPTD!$K$29</definedName>
    <definedName name="SCDBPTD_0299999_9" localSheetId="17">SCDBPTD!$L$29</definedName>
    <definedName name="SCDBPTD_02BEGIN_1" localSheetId="17">SCDBPTD!$D$8</definedName>
    <definedName name="SCDBPTD_02BEGIN_10" localSheetId="17">SCDBPTD!$M$8</definedName>
    <definedName name="SCDBPTD_02BEGIN_11" localSheetId="17">SCDBPTD!$N$8</definedName>
    <definedName name="SCDBPTD_02BEGIN_12" localSheetId="17">SCDBPTD!$O$8</definedName>
    <definedName name="SCDBPTD_02BEGIN_2" localSheetId="17">SCDBPTD!$E$8</definedName>
    <definedName name="SCDBPTD_02BEGIN_3" localSheetId="17">SCDBPTD!$F$8</definedName>
    <definedName name="SCDBPTD_02BEGIN_4" localSheetId="17">SCDBPTD!$G$8</definedName>
    <definedName name="SCDBPTD_02BEGIN_5" localSheetId="17">SCDBPTD!$H$8</definedName>
    <definedName name="SCDBPTD_02BEGIN_6" localSheetId="17">SCDBPTD!$I$8</definedName>
    <definedName name="SCDBPTD_02BEGIN_7" localSheetId="17">SCDBPTD!$J$8</definedName>
    <definedName name="SCDBPTD_02BEGIN_8" localSheetId="17">SCDBPTD!$K$8</definedName>
    <definedName name="SCDBPTD_02BEGIN_9" localSheetId="17">SCDBPTD!$L$8</definedName>
    <definedName name="SCDBPTD_02ENDIN_1" localSheetId="17">SCDBPTD!$D$28</definedName>
    <definedName name="SCDBPTD_02ENDIN_10" localSheetId="17">SCDBPTD!$M$28</definedName>
    <definedName name="SCDBPTD_02ENDIN_11" localSheetId="17">SCDBPTD!$N$28</definedName>
    <definedName name="SCDBPTD_02ENDIN_12" localSheetId="17">SCDBPTD!$O$28</definedName>
    <definedName name="SCDBPTD_02ENDIN_2" localSheetId="17">SCDBPTD!$E$28</definedName>
    <definedName name="SCDBPTD_02ENDIN_3" localSheetId="17">SCDBPTD!$F$28</definedName>
    <definedName name="SCDBPTD_02ENDIN_4" localSheetId="17">SCDBPTD!$G$28</definedName>
    <definedName name="SCDBPTD_02ENDIN_5" localSheetId="17">SCDBPTD!$H$28</definedName>
    <definedName name="SCDBPTD_02ENDIN_6" localSheetId="17">SCDBPTD!$I$28</definedName>
    <definedName name="SCDBPTD_02ENDIN_7" localSheetId="17">SCDBPTD!$J$28</definedName>
    <definedName name="SCDBPTD_02ENDIN_8" localSheetId="17">SCDBPTD!$K$28</definedName>
    <definedName name="SCDBPTD_02ENDIN_9" localSheetId="17">SCDBPTD!$L$28</definedName>
    <definedName name="SCDBPTD_0300000_Range" localSheetId="17">SCDBPTD!$D$30:$O$32</definedName>
    <definedName name="SCDBPTD_0300001_1" localSheetId="17">SCDBPTD!$D$31</definedName>
    <definedName name="SCDBPTD_0300001_10" localSheetId="17">SCDBPTD!$M$31</definedName>
    <definedName name="SCDBPTD_0300001_11" localSheetId="17">SCDBPTD!$N$31</definedName>
    <definedName name="SCDBPTD_0300001_12" localSheetId="17">SCDBPTD!$O$31</definedName>
    <definedName name="SCDBPTD_0300001_2" localSheetId="17">SCDBPTD!$E$31</definedName>
    <definedName name="SCDBPTD_0300001_3" localSheetId="17">SCDBPTD!$F$31</definedName>
    <definedName name="SCDBPTD_0300001_4" localSheetId="17">SCDBPTD!$G$31</definedName>
    <definedName name="SCDBPTD_0300001_5" localSheetId="17">SCDBPTD!$H$31</definedName>
    <definedName name="SCDBPTD_0300001_6" localSheetId="17">SCDBPTD!$I$31</definedName>
    <definedName name="SCDBPTD_0300001_7" localSheetId="17">SCDBPTD!$J$31</definedName>
    <definedName name="SCDBPTD_0300001_8" localSheetId="17">SCDBPTD!$K$31</definedName>
    <definedName name="SCDBPTD_0300001_9" localSheetId="17">SCDBPTD!$L$31</definedName>
    <definedName name="SCDBPTD_0399999_10" localSheetId="17">SCDBPTD!$M$33</definedName>
    <definedName name="SCDBPTD_0399999_11" localSheetId="17">SCDBPTD!$N$33</definedName>
    <definedName name="SCDBPTD_0399999_12" localSheetId="17">SCDBPTD!$O$33</definedName>
    <definedName name="SCDBPTD_0399999_4" localSheetId="17">SCDBPTD!$G$33</definedName>
    <definedName name="SCDBPTD_0399999_5" localSheetId="17">SCDBPTD!$H$33</definedName>
    <definedName name="SCDBPTD_0399999_6" localSheetId="17">SCDBPTD!$I$33</definedName>
    <definedName name="SCDBPTD_0399999_7" localSheetId="17">SCDBPTD!$J$33</definedName>
    <definedName name="SCDBPTD_0399999_8" localSheetId="17">SCDBPTD!$K$33</definedName>
    <definedName name="SCDBPTD_0399999_9" localSheetId="17">SCDBPTD!$L$33</definedName>
    <definedName name="SCDBPTD_03BEGIN_1" localSheetId="17">SCDBPTD!$D$30</definedName>
    <definedName name="SCDBPTD_03BEGIN_10" localSheetId="17">SCDBPTD!$M$30</definedName>
    <definedName name="SCDBPTD_03BEGIN_11" localSheetId="17">SCDBPTD!$N$30</definedName>
    <definedName name="SCDBPTD_03BEGIN_12" localSheetId="17">SCDBPTD!$O$30</definedName>
    <definedName name="SCDBPTD_03BEGIN_2" localSheetId="17">SCDBPTD!$E$30</definedName>
    <definedName name="SCDBPTD_03BEGIN_3" localSheetId="17">SCDBPTD!$F$30</definedName>
    <definedName name="SCDBPTD_03BEGIN_4" localSheetId="17">SCDBPTD!$G$30</definedName>
    <definedName name="SCDBPTD_03BEGIN_5" localSheetId="17">SCDBPTD!$H$30</definedName>
    <definedName name="SCDBPTD_03BEGIN_6" localSheetId="17">SCDBPTD!$I$30</definedName>
    <definedName name="SCDBPTD_03BEGIN_7" localSheetId="17">SCDBPTD!$J$30</definedName>
    <definedName name="SCDBPTD_03BEGIN_8" localSheetId="17">SCDBPTD!$K$30</definedName>
    <definedName name="SCDBPTD_03BEGIN_9" localSheetId="17">SCDBPTD!$L$30</definedName>
    <definedName name="SCDBPTD_03ENDIN_1" localSheetId="17">SCDBPTD!$D$32</definedName>
    <definedName name="SCDBPTD_03ENDIN_10" localSheetId="17">SCDBPTD!$M$32</definedName>
    <definedName name="SCDBPTD_03ENDIN_11" localSheetId="17">SCDBPTD!$N$32</definedName>
    <definedName name="SCDBPTD_03ENDIN_12" localSheetId="17">SCDBPTD!$O$32</definedName>
    <definedName name="SCDBPTD_03ENDIN_2" localSheetId="17">SCDBPTD!$E$32</definedName>
    <definedName name="SCDBPTD_03ENDIN_3" localSheetId="17">SCDBPTD!$F$32</definedName>
    <definedName name="SCDBPTD_03ENDIN_4" localSheetId="17">SCDBPTD!$G$32</definedName>
    <definedName name="SCDBPTD_03ENDIN_5" localSheetId="17">SCDBPTD!$H$32</definedName>
    <definedName name="SCDBPTD_03ENDIN_6" localSheetId="17">SCDBPTD!$I$32</definedName>
    <definedName name="SCDBPTD_03ENDIN_7" localSheetId="17">SCDBPTD!$J$32</definedName>
    <definedName name="SCDBPTD_03ENDIN_8" localSheetId="17">SCDBPTD!$K$32</definedName>
    <definedName name="SCDBPTD_03ENDIN_9" localSheetId="17">SCDBPTD!$L$32</definedName>
    <definedName name="SCDBPTD_0400000_Range" localSheetId="17">SCDBPTD!$D$34:$O$36</definedName>
    <definedName name="SCDBPTD_0499999_10" localSheetId="17">SCDBPTD!$M$37</definedName>
    <definedName name="SCDBPTD_0499999_11" localSheetId="17">SCDBPTD!$N$37</definedName>
    <definedName name="SCDBPTD_0499999_12" localSheetId="17">SCDBPTD!$O$37</definedName>
    <definedName name="SCDBPTD_0499999_4" localSheetId="17">SCDBPTD!$G$37</definedName>
    <definedName name="SCDBPTD_0499999_5" localSheetId="17">SCDBPTD!$H$37</definedName>
    <definedName name="SCDBPTD_0499999_6" localSheetId="17">SCDBPTD!$I$37</definedName>
    <definedName name="SCDBPTD_0499999_7" localSheetId="17">SCDBPTD!$J$37</definedName>
    <definedName name="SCDBPTD_0499999_8" localSheetId="17">SCDBPTD!$K$37</definedName>
    <definedName name="SCDBPTD_0499999_9" localSheetId="17">SCDBPTD!$L$37</definedName>
    <definedName name="SCDBPTD_04BEGIN_1" localSheetId="17">SCDBPTD!$D$34</definedName>
    <definedName name="SCDBPTD_04BEGIN_10" localSheetId="17">SCDBPTD!$M$34</definedName>
    <definedName name="SCDBPTD_04BEGIN_11" localSheetId="17">SCDBPTD!$N$34</definedName>
    <definedName name="SCDBPTD_04BEGIN_12" localSheetId="17">SCDBPTD!$O$34</definedName>
    <definedName name="SCDBPTD_04BEGIN_2" localSheetId="17">SCDBPTD!$E$34</definedName>
    <definedName name="SCDBPTD_04BEGIN_3" localSheetId="17">SCDBPTD!$F$34</definedName>
    <definedName name="SCDBPTD_04BEGIN_4" localSheetId="17">SCDBPTD!$G$34</definedName>
    <definedName name="SCDBPTD_04BEGIN_5" localSheetId="17">SCDBPTD!$H$34</definedName>
    <definedName name="SCDBPTD_04BEGIN_6" localSheetId="17">SCDBPTD!$I$34</definedName>
    <definedName name="SCDBPTD_04BEGIN_7" localSheetId="17">SCDBPTD!$J$34</definedName>
    <definedName name="SCDBPTD_04BEGIN_8" localSheetId="17">SCDBPTD!$K$34</definedName>
    <definedName name="SCDBPTD_04BEGIN_9" localSheetId="17">SCDBPTD!$L$34</definedName>
    <definedName name="SCDBPTD_04ENDIN_1" localSheetId="17">SCDBPTD!$D$36</definedName>
    <definedName name="SCDBPTD_04ENDIN_10" localSheetId="17">SCDBPTD!$M$36</definedName>
    <definedName name="SCDBPTD_04ENDIN_11" localSheetId="17">SCDBPTD!$N$36</definedName>
    <definedName name="SCDBPTD_04ENDIN_12" localSheetId="17">SCDBPTD!$O$36</definedName>
    <definedName name="SCDBPTD_04ENDIN_2" localSheetId="17">SCDBPTD!$E$36</definedName>
    <definedName name="SCDBPTD_04ENDIN_3" localSheetId="17">SCDBPTD!$F$36</definedName>
    <definedName name="SCDBPTD_04ENDIN_4" localSheetId="17">SCDBPTD!$G$36</definedName>
    <definedName name="SCDBPTD_04ENDIN_5" localSheetId="17">SCDBPTD!$H$36</definedName>
    <definedName name="SCDBPTD_04ENDIN_6" localSheetId="17">SCDBPTD!$I$36</definedName>
    <definedName name="SCDBPTD_04ENDIN_7" localSheetId="17">SCDBPTD!$J$36</definedName>
    <definedName name="SCDBPTD_04ENDIN_8" localSheetId="17">SCDBPTD!$K$36</definedName>
    <definedName name="SCDBPTD_04ENDIN_9" localSheetId="17">SCDBPTD!$L$36</definedName>
    <definedName name="SCDBPTD_0500000_Range" localSheetId="17">SCDBPTD!$D$38:$O$40</definedName>
    <definedName name="SCDBPTD_0599999_10" localSheetId="17">SCDBPTD!$M$41</definedName>
    <definedName name="SCDBPTD_0599999_11" localSheetId="17">SCDBPTD!$N$41</definedName>
    <definedName name="SCDBPTD_0599999_12" localSheetId="17">SCDBPTD!$O$41</definedName>
    <definedName name="SCDBPTD_0599999_4" localSheetId="17">SCDBPTD!$G$41</definedName>
    <definedName name="SCDBPTD_0599999_5" localSheetId="17">SCDBPTD!$H$41</definedName>
    <definedName name="SCDBPTD_0599999_6" localSheetId="17">SCDBPTD!$I$41</definedName>
    <definedName name="SCDBPTD_0599999_7" localSheetId="17">SCDBPTD!$J$41</definedName>
    <definedName name="SCDBPTD_0599999_8" localSheetId="17">SCDBPTD!$K$41</definedName>
    <definedName name="SCDBPTD_0599999_9" localSheetId="17">SCDBPTD!$L$41</definedName>
    <definedName name="SCDBPTD_05BEGIN_1" localSheetId="17">SCDBPTD!$D$38</definedName>
    <definedName name="SCDBPTD_05BEGIN_10" localSheetId="17">SCDBPTD!$M$38</definedName>
    <definedName name="SCDBPTD_05BEGIN_11" localSheetId="17">SCDBPTD!$N$38</definedName>
    <definedName name="SCDBPTD_05BEGIN_12" localSheetId="17">SCDBPTD!$O$38</definedName>
    <definedName name="SCDBPTD_05BEGIN_2" localSheetId="17">SCDBPTD!$E$38</definedName>
    <definedName name="SCDBPTD_05BEGIN_3" localSheetId="17">SCDBPTD!$F$38</definedName>
    <definedName name="SCDBPTD_05BEGIN_4" localSheetId="17">SCDBPTD!$G$38</definedName>
    <definedName name="SCDBPTD_05BEGIN_5" localSheetId="17">SCDBPTD!$H$38</definedName>
    <definedName name="SCDBPTD_05BEGIN_6" localSheetId="17">SCDBPTD!$I$38</definedName>
    <definedName name="SCDBPTD_05BEGIN_7" localSheetId="17">SCDBPTD!$J$38</definedName>
    <definedName name="SCDBPTD_05BEGIN_8" localSheetId="17">SCDBPTD!$K$38</definedName>
    <definedName name="SCDBPTD_05BEGIN_9" localSheetId="17">SCDBPTD!$L$38</definedName>
    <definedName name="SCDBPTD_05ENDIN_1" localSheetId="17">SCDBPTD!$D$40</definedName>
    <definedName name="SCDBPTD_05ENDIN_10" localSheetId="17">SCDBPTD!$M$40</definedName>
    <definedName name="SCDBPTD_05ENDIN_11" localSheetId="17">SCDBPTD!$N$40</definedName>
    <definedName name="SCDBPTD_05ENDIN_12" localSheetId="17">SCDBPTD!$O$40</definedName>
    <definedName name="SCDBPTD_05ENDIN_2" localSheetId="17">SCDBPTD!$E$40</definedName>
    <definedName name="SCDBPTD_05ENDIN_3" localSheetId="17">SCDBPTD!$F$40</definedName>
    <definedName name="SCDBPTD_05ENDIN_4" localSheetId="17">SCDBPTD!$G$40</definedName>
    <definedName name="SCDBPTD_05ENDIN_5" localSheetId="17">SCDBPTD!$H$40</definedName>
    <definedName name="SCDBPTD_05ENDIN_6" localSheetId="17">SCDBPTD!$I$40</definedName>
    <definedName name="SCDBPTD_05ENDIN_7" localSheetId="17">SCDBPTD!$J$40</definedName>
    <definedName name="SCDBPTD_05ENDIN_8" localSheetId="17">SCDBPTD!$K$40</definedName>
    <definedName name="SCDBPTD_05ENDIN_9" localSheetId="17">SCDBPTD!$L$40</definedName>
    <definedName name="SCDBPTD_0600000_Range" localSheetId="17">SCDBPTD!$D$42:$O$44</definedName>
    <definedName name="SCDBPTD_0699999_10" localSheetId="17">SCDBPTD!$M$45</definedName>
    <definedName name="SCDBPTD_0699999_11" localSheetId="17">SCDBPTD!$N$45</definedName>
    <definedName name="SCDBPTD_0699999_12" localSheetId="17">SCDBPTD!$O$45</definedName>
    <definedName name="SCDBPTD_0699999_4" localSheetId="17">SCDBPTD!$G$45</definedName>
    <definedName name="SCDBPTD_0699999_5" localSheetId="17">SCDBPTD!$H$45</definedName>
    <definedName name="SCDBPTD_0699999_6" localSheetId="17">SCDBPTD!$I$45</definedName>
    <definedName name="SCDBPTD_0699999_7" localSheetId="17">SCDBPTD!$J$45</definedName>
    <definedName name="SCDBPTD_0699999_8" localSheetId="17">SCDBPTD!$K$45</definedName>
    <definedName name="SCDBPTD_0699999_9" localSheetId="17">SCDBPTD!$L$45</definedName>
    <definedName name="SCDBPTD_06BEGIN_1" localSheetId="17">SCDBPTD!$D$42</definedName>
    <definedName name="SCDBPTD_06BEGIN_10" localSheetId="17">SCDBPTD!$M$42</definedName>
    <definedName name="SCDBPTD_06BEGIN_11" localSheetId="17">SCDBPTD!$N$42</definedName>
    <definedName name="SCDBPTD_06BEGIN_12" localSheetId="17">SCDBPTD!$O$42</definedName>
    <definedName name="SCDBPTD_06BEGIN_2" localSheetId="17">SCDBPTD!$E$42</definedName>
    <definedName name="SCDBPTD_06BEGIN_3" localSheetId="17">SCDBPTD!$F$42</definedName>
    <definedName name="SCDBPTD_06BEGIN_4" localSheetId="17">SCDBPTD!$G$42</definedName>
    <definedName name="SCDBPTD_06BEGIN_5" localSheetId="17">SCDBPTD!$H$42</definedName>
    <definedName name="SCDBPTD_06BEGIN_6" localSheetId="17">SCDBPTD!$I$42</definedName>
    <definedName name="SCDBPTD_06BEGIN_7" localSheetId="17">SCDBPTD!$J$42</definedName>
    <definedName name="SCDBPTD_06BEGIN_8" localSheetId="17">SCDBPTD!$K$42</definedName>
    <definedName name="SCDBPTD_06BEGIN_9" localSheetId="17">SCDBPTD!$L$42</definedName>
    <definedName name="SCDBPTD_06ENDIN_1" localSheetId="17">SCDBPTD!$D$44</definedName>
    <definedName name="SCDBPTD_06ENDIN_10" localSheetId="17">SCDBPTD!$M$44</definedName>
    <definedName name="SCDBPTD_06ENDIN_11" localSheetId="17">SCDBPTD!$N$44</definedName>
    <definedName name="SCDBPTD_06ENDIN_12" localSheetId="17">SCDBPTD!$O$44</definedName>
    <definedName name="SCDBPTD_06ENDIN_2" localSheetId="17">SCDBPTD!$E$44</definedName>
    <definedName name="SCDBPTD_06ENDIN_3" localSheetId="17">SCDBPTD!$F$44</definedName>
    <definedName name="SCDBPTD_06ENDIN_4" localSheetId="17">SCDBPTD!$G$44</definedName>
    <definedName name="SCDBPTD_06ENDIN_5" localSheetId="17">SCDBPTD!$H$44</definedName>
    <definedName name="SCDBPTD_06ENDIN_6" localSheetId="17">SCDBPTD!$I$44</definedName>
    <definedName name="SCDBPTD_06ENDIN_7" localSheetId="17">SCDBPTD!$J$44</definedName>
    <definedName name="SCDBPTD_06ENDIN_8" localSheetId="17">SCDBPTD!$K$44</definedName>
    <definedName name="SCDBPTD_06ENDIN_9" localSheetId="17">SCDBPTD!$L$44</definedName>
    <definedName name="SCDBPTD_0700000_Range" localSheetId="17">SCDBPTD!$D$46:$O$48</definedName>
    <definedName name="SCDBPTD_0799999_10" localSheetId="17">SCDBPTD!$M$49</definedName>
    <definedName name="SCDBPTD_0799999_11" localSheetId="17">SCDBPTD!$N$49</definedName>
    <definedName name="SCDBPTD_0799999_12" localSheetId="17">SCDBPTD!$O$49</definedName>
    <definedName name="SCDBPTD_0799999_4" localSheetId="17">SCDBPTD!$G$49</definedName>
    <definedName name="SCDBPTD_0799999_5" localSheetId="17">SCDBPTD!$H$49</definedName>
    <definedName name="SCDBPTD_0799999_6" localSheetId="17">SCDBPTD!$I$49</definedName>
    <definedName name="SCDBPTD_0799999_7" localSheetId="17">SCDBPTD!$J$49</definedName>
    <definedName name="SCDBPTD_0799999_8" localSheetId="17">SCDBPTD!$K$49</definedName>
    <definedName name="SCDBPTD_0799999_9" localSheetId="17">SCDBPTD!$L$49</definedName>
    <definedName name="SCDBPTD_07BEGIN_1" localSheetId="17">SCDBPTD!$D$46</definedName>
    <definedName name="SCDBPTD_07BEGIN_10" localSheetId="17">SCDBPTD!$M$46</definedName>
    <definedName name="SCDBPTD_07BEGIN_11" localSheetId="17">SCDBPTD!$N$46</definedName>
    <definedName name="SCDBPTD_07BEGIN_12" localSheetId="17">SCDBPTD!$O$46</definedName>
    <definedName name="SCDBPTD_07BEGIN_2" localSheetId="17">SCDBPTD!$E$46</definedName>
    <definedName name="SCDBPTD_07BEGIN_3" localSheetId="17">SCDBPTD!$F$46</definedName>
    <definedName name="SCDBPTD_07BEGIN_4" localSheetId="17">SCDBPTD!$G$46</definedName>
    <definedName name="SCDBPTD_07BEGIN_5" localSheetId="17">SCDBPTD!$H$46</definedName>
    <definedName name="SCDBPTD_07BEGIN_6" localSheetId="17">SCDBPTD!$I$46</definedName>
    <definedName name="SCDBPTD_07BEGIN_7" localSheetId="17">SCDBPTD!$J$46</definedName>
    <definedName name="SCDBPTD_07BEGIN_8" localSheetId="17">SCDBPTD!$K$46</definedName>
    <definedName name="SCDBPTD_07BEGIN_9" localSheetId="17">SCDBPTD!$L$46</definedName>
    <definedName name="SCDBPTD_07ENDIN_1" localSheetId="17">SCDBPTD!$D$48</definedName>
    <definedName name="SCDBPTD_07ENDIN_10" localSheetId="17">SCDBPTD!$M$48</definedName>
    <definedName name="SCDBPTD_07ENDIN_11" localSheetId="17">SCDBPTD!$N$48</definedName>
    <definedName name="SCDBPTD_07ENDIN_12" localSheetId="17">SCDBPTD!$O$48</definedName>
    <definedName name="SCDBPTD_07ENDIN_2" localSheetId="17">SCDBPTD!$E$48</definedName>
    <definedName name="SCDBPTD_07ENDIN_3" localSheetId="17">SCDBPTD!$F$48</definedName>
    <definedName name="SCDBPTD_07ENDIN_4" localSheetId="17">SCDBPTD!$G$48</definedName>
    <definedName name="SCDBPTD_07ENDIN_5" localSheetId="17">SCDBPTD!$H$48</definedName>
    <definedName name="SCDBPTD_07ENDIN_6" localSheetId="17">SCDBPTD!$I$48</definedName>
    <definedName name="SCDBPTD_07ENDIN_7" localSheetId="17">SCDBPTD!$J$48</definedName>
    <definedName name="SCDBPTD_07ENDIN_8" localSheetId="17">SCDBPTD!$K$48</definedName>
    <definedName name="SCDBPTD_07ENDIN_9" localSheetId="17">SCDBPTD!$L$48</definedName>
    <definedName name="SCDBPTD_0899999_10" localSheetId="17">SCDBPTD!$M$50</definedName>
    <definedName name="SCDBPTD_0899999_11" localSheetId="17">SCDBPTD!$N$50</definedName>
    <definedName name="SCDBPTD_0899999_12" localSheetId="17">SCDBPTD!$O$50</definedName>
    <definedName name="SCDBPTD_0899999_4" localSheetId="17">SCDBPTD!$G$50</definedName>
    <definedName name="SCDBPTD_0899999_5" localSheetId="17">SCDBPTD!$H$50</definedName>
    <definedName name="SCDBPTD_0899999_6" localSheetId="17">SCDBPTD!$I$50</definedName>
    <definedName name="SCDBPTD_0899999_7" localSheetId="17">SCDBPTD!$J$50</definedName>
    <definedName name="SCDBPTD_0899999_8" localSheetId="17">SCDBPTD!$K$50</definedName>
    <definedName name="SCDBPTD_0899999_9" localSheetId="17">SCDBPTD!$L$50</definedName>
    <definedName name="SCDBVER_01_1" localSheetId="18">SCDBVER!$D$7</definedName>
    <definedName name="SCDBVER_01_2" localSheetId="18">SCDBVER!$E$7</definedName>
    <definedName name="SCDBVER_02_1" localSheetId="18">SCDBVER!$D$8</definedName>
    <definedName name="SCDBVER_03_2" localSheetId="18">SCDBVER!$E$9</definedName>
    <definedName name="SCDBVER_04_1" localSheetId="18">SCDBVER!$D$10</definedName>
    <definedName name="SCDBVER_05_1" localSheetId="18">SCDBVER!$D$11</definedName>
    <definedName name="SCDBVER_06_2" localSheetId="18">SCDBVER!$E$12</definedName>
    <definedName name="SCDBVER_07_1" localSheetId="18">SCDBVER!$D$13</definedName>
    <definedName name="SCDBVER_08_1" localSheetId="18">SCDBVER!$D$14</definedName>
    <definedName name="SCDBVER_09_2" localSheetId="18">SCDBVER!$E$15</definedName>
    <definedName name="SCDBVER_10_1" localSheetId="18">SCDBVER!$D$16</definedName>
    <definedName name="SCDBVER_11_1" localSheetId="18">SCDBVER!$D$17</definedName>
    <definedName name="SCDBVER_12_2" localSheetId="18">SCDBVER!$E$18</definedName>
    <definedName name="SCDBVER_13_1" localSheetId="18">SCDBVER!$D$19</definedName>
    <definedName name="SCDBVER_14_1" localSheetId="18">SCDBVER!$D$20</definedName>
    <definedName name="SCDBVER_15_1" localSheetId="18">SCDBVER!$D$21</definedName>
    <definedName name="SCDBVER_16_2" localSheetId="18">SCDBVER!$E$22</definedName>
    <definedName name="SCDLPT1_0100000_Range" localSheetId="19">SCDLPT1!$C$7:$K$9</definedName>
    <definedName name="SCDLPT1_0199999_5" localSheetId="19">SCDLPT1!$G$10</definedName>
    <definedName name="SCDLPT1_0199999_6" localSheetId="19">SCDLPT1!$H$10</definedName>
    <definedName name="SCDLPT1_01BEGIN_1" localSheetId="19">SCDLPT1!$C$7</definedName>
    <definedName name="SCDLPT1_01BEGIN_2" localSheetId="19">SCDLPT1!$D$7</definedName>
    <definedName name="SCDLPT1_01BEGIN_3" localSheetId="19">SCDLPT1!$E$7</definedName>
    <definedName name="SCDLPT1_01BEGIN_4" localSheetId="19">SCDLPT1!$F$7</definedName>
    <definedName name="SCDLPT1_01BEGIN_5" localSheetId="19">SCDLPT1!$G$7</definedName>
    <definedName name="SCDLPT1_01BEGIN_6" localSheetId="19">SCDLPT1!$H$7</definedName>
    <definedName name="SCDLPT1_01BEGIN_7" localSheetId="19">SCDLPT1!$I$7</definedName>
    <definedName name="SCDLPT1_01BEGIN_8" localSheetId="19">SCDLPT1!$J$7</definedName>
    <definedName name="SCDLPT1_01BEGIN_9" localSheetId="19">SCDLPT1!$K$7</definedName>
    <definedName name="SCDLPT1_01ENDIN_2" localSheetId="19">SCDLPT1!$D$9</definedName>
    <definedName name="SCDLPT1_01ENDIN_3" localSheetId="19">SCDLPT1!$E$9</definedName>
    <definedName name="SCDLPT1_01ENDIN_4" localSheetId="19">SCDLPT1!$F$9</definedName>
    <definedName name="SCDLPT1_01ENDIN_5" localSheetId="19">SCDLPT1!$G$9</definedName>
    <definedName name="SCDLPT1_01ENDIN_6" localSheetId="19">SCDLPT1!$H$9</definedName>
    <definedName name="SCDLPT1_01ENDIN_7" localSheetId="19">SCDLPT1!$I$9</definedName>
    <definedName name="SCDLPT1_01ENDIN_8" localSheetId="19">SCDLPT1!$J$9</definedName>
    <definedName name="SCDLPT1_01ENDIN_9" localSheetId="19">SCDLPT1!$K$9</definedName>
    <definedName name="SCDLPT1_0200000_Range" localSheetId="19">SCDLPT1!$C$11:$K$13</definedName>
    <definedName name="SCDLPT1_0299999_5" localSheetId="19">SCDLPT1!$G$14</definedName>
    <definedName name="SCDLPT1_0299999_6" localSheetId="19">SCDLPT1!$H$14</definedName>
    <definedName name="SCDLPT1_02BEGIN_1" localSheetId="19">SCDLPT1!$C$11</definedName>
    <definedName name="SCDLPT1_02BEGIN_2" localSheetId="19">SCDLPT1!$D$11</definedName>
    <definedName name="SCDLPT1_02BEGIN_3" localSheetId="19">SCDLPT1!$E$11</definedName>
    <definedName name="SCDLPT1_02BEGIN_4" localSheetId="19">SCDLPT1!$F$11</definedName>
    <definedName name="SCDLPT1_02BEGIN_5" localSheetId="19">SCDLPT1!$G$11</definedName>
    <definedName name="SCDLPT1_02BEGIN_6" localSheetId="19">SCDLPT1!$H$11</definedName>
    <definedName name="SCDLPT1_02BEGIN_7" localSheetId="19">SCDLPT1!$I$11</definedName>
    <definedName name="SCDLPT1_02BEGIN_8" localSheetId="19">SCDLPT1!$J$11</definedName>
    <definedName name="SCDLPT1_02BEGIN_9" localSheetId="19">SCDLPT1!$K$11</definedName>
    <definedName name="SCDLPT1_02ENDIN_2" localSheetId="19">SCDLPT1!$D$13</definedName>
    <definedName name="SCDLPT1_02ENDIN_3" localSheetId="19">SCDLPT1!$E$13</definedName>
    <definedName name="SCDLPT1_02ENDIN_4" localSheetId="19">SCDLPT1!$F$13</definedName>
    <definedName name="SCDLPT1_02ENDIN_5" localSheetId="19">SCDLPT1!$G$13</definedName>
    <definedName name="SCDLPT1_02ENDIN_6" localSheetId="19">SCDLPT1!$H$13</definedName>
    <definedName name="SCDLPT1_02ENDIN_7" localSheetId="19">SCDLPT1!$I$13</definedName>
    <definedName name="SCDLPT1_02ENDIN_8" localSheetId="19">SCDLPT1!$J$13</definedName>
    <definedName name="SCDLPT1_02ENDIN_9" localSheetId="19">SCDLPT1!$K$13</definedName>
    <definedName name="SCDLPT1_0300000_Range" localSheetId="19">SCDLPT1!$C$15:$K$17</definedName>
    <definedName name="SCDLPT1_0399999_5" localSheetId="19">SCDLPT1!$G$18</definedName>
    <definedName name="SCDLPT1_0399999_6" localSheetId="19">SCDLPT1!$H$18</definedName>
    <definedName name="SCDLPT1_03BEGIN_1" localSheetId="19">SCDLPT1!$C$15</definedName>
    <definedName name="SCDLPT1_03BEGIN_2" localSheetId="19">SCDLPT1!$D$15</definedName>
    <definedName name="SCDLPT1_03BEGIN_3" localSheetId="19">SCDLPT1!$E$15</definedName>
    <definedName name="SCDLPT1_03BEGIN_4" localSheetId="19">SCDLPT1!$F$15</definedName>
    <definedName name="SCDLPT1_03BEGIN_5" localSheetId="19">SCDLPT1!$G$15</definedName>
    <definedName name="SCDLPT1_03BEGIN_6" localSheetId="19">SCDLPT1!$H$15</definedName>
    <definedName name="SCDLPT1_03BEGIN_7" localSheetId="19">SCDLPT1!$I$15</definedName>
    <definedName name="SCDLPT1_03BEGIN_8" localSheetId="19">SCDLPT1!$J$15</definedName>
    <definedName name="SCDLPT1_03BEGIN_9" localSheetId="19">SCDLPT1!$K$15</definedName>
    <definedName name="SCDLPT1_03ENDIN_2" localSheetId="19">SCDLPT1!$D$17</definedName>
    <definedName name="SCDLPT1_03ENDIN_3" localSheetId="19">SCDLPT1!$E$17</definedName>
    <definedName name="SCDLPT1_03ENDIN_4" localSheetId="19">SCDLPT1!$F$17</definedName>
    <definedName name="SCDLPT1_03ENDIN_5" localSheetId="19">SCDLPT1!$G$17</definedName>
    <definedName name="SCDLPT1_03ENDIN_6" localSheetId="19">SCDLPT1!$H$17</definedName>
    <definedName name="SCDLPT1_03ENDIN_7" localSheetId="19">SCDLPT1!$I$17</definedName>
    <definedName name="SCDLPT1_03ENDIN_8" localSheetId="19">SCDLPT1!$J$17</definedName>
    <definedName name="SCDLPT1_03ENDIN_9" localSheetId="19">SCDLPT1!$K$17</definedName>
    <definedName name="SCDLPT1_0400000_Range" localSheetId="19">SCDLPT1!$C$19:$K$21</definedName>
    <definedName name="SCDLPT1_0499999_5" localSheetId="19">SCDLPT1!$G$22</definedName>
    <definedName name="SCDLPT1_0499999_6" localSheetId="19">SCDLPT1!$H$22</definedName>
    <definedName name="SCDLPT1_04BEGIN_1" localSheetId="19">SCDLPT1!$C$19</definedName>
    <definedName name="SCDLPT1_04BEGIN_2" localSheetId="19">SCDLPT1!$D$19</definedName>
    <definedName name="SCDLPT1_04BEGIN_3" localSheetId="19">SCDLPT1!$E$19</definedName>
    <definedName name="SCDLPT1_04BEGIN_4" localSheetId="19">SCDLPT1!$F$19</definedName>
    <definedName name="SCDLPT1_04BEGIN_5" localSheetId="19">SCDLPT1!$G$19</definedName>
    <definedName name="SCDLPT1_04BEGIN_6" localSheetId="19">SCDLPT1!$H$19</definedName>
    <definedName name="SCDLPT1_04BEGIN_7" localSheetId="19">SCDLPT1!$I$19</definedName>
    <definedName name="SCDLPT1_04BEGIN_8" localSheetId="19">SCDLPT1!$J$19</definedName>
    <definedName name="SCDLPT1_04BEGIN_9" localSheetId="19">SCDLPT1!$K$19</definedName>
    <definedName name="SCDLPT1_04ENDIN_2" localSheetId="19">SCDLPT1!$D$21</definedName>
    <definedName name="SCDLPT1_04ENDIN_3" localSheetId="19">SCDLPT1!$E$21</definedName>
    <definedName name="SCDLPT1_04ENDIN_4" localSheetId="19">SCDLPT1!$F$21</definedName>
    <definedName name="SCDLPT1_04ENDIN_5" localSheetId="19">SCDLPT1!$G$21</definedName>
    <definedName name="SCDLPT1_04ENDIN_6" localSheetId="19">SCDLPT1!$H$21</definedName>
    <definedName name="SCDLPT1_04ENDIN_7" localSheetId="19">SCDLPT1!$I$21</definedName>
    <definedName name="SCDLPT1_04ENDIN_8" localSheetId="19">SCDLPT1!$J$21</definedName>
    <definedName name="SCDLPT1_04ENDIN_9" localSheetId="19">SCDLPT1!$K$21</definedName>
    <definedName name="SCDLPT1_0599999_5" localSheetId="19">SCDLPT1!$G$23</definedName>
    <definedName name="SCDLPT1_0599999_6" localSheetId="19">SCDLPT1!$H$23</definedName>
    <definedName name="SCDLPT1_0600000_Range" localSheetId="19">SCDLPT1!$C$24:$K$26</definedName>
    <definedName name="SCDLPT1_0699999_5" localSheetId="19">SCDLPT1!$G$27</definedName>
    <definedName name="SCDLPT1_0699999_6" localSheetId="19">SCDLPT1!$H$27</definedName>
    <definedName name="SCDLPT1_06BEGIN_1" localSheetId="19">SCDLPT1!$C$24</definedName>
    <definedName name="SCDLPT1_06BEGIN_2" localSheetId="19">SCDLPT1!$D$24</definedName>
    <definedName name="SCDLPT1_06BEGIN_3" localSheetId="19">SCDLPT1!$E$24</definedName>
    <definedName name="SCDLPT1_06BEGIN_4" localSheetId="19">SCDLPT1!$F$24</definedName>
    <definedName name="SCDLPT1_06BEGIN_5" localSheetId="19">SCDLPT1!$G$24</definedName>
    <definedName name="SCDLPT1_06BEGIN_6" localSheetId="19">SCDLPT1!$H$24</definedName>
    <definedName name="SCDLPT1_06BEGIN_7" localSheetId="19">SCDLPT1!$I$24</definedName>
    <definedName name="SCDLPT1_06BEGIN_8" localSheetId="19">SCDLPT1!$J$24</definedName>
    <definedName name="SCDLPT1_06BEGIN_9" localSheetId="19">SCDLPT1!$K$24</definedName>
    <definedName name="SCDLPT1_06ENDIN_2" localSheetId="19">SCDLPT1!$D$26</definedName>
    <definedName name="SCDLPT1_06ENDIN_3" localSheetId="19">SCDLPT1!$E$26</definedName>
    <definedName name="SCDLPT1_06ENDIN_4" localSheetId="19">SCDLPT1!$F$26</definedName>
    <definedName name="SCDLPT1_06ENDIN_5" localSheetId="19">SCDLPT1!$G$26</definedName>
    <definedName name="SCDLPT1_06ENDIN_6" localSheetId="19">SCDLPT1!$H$26</definedName>
    <definedName name="SCDLPT1_06ENDIN_7" localSheetId="19">SCDLPT1!$I$26</definedName>
    <definedName name="SCDLPT1_06ENDIN_8" localSheetId="19">SCDLPT1!$J$26</definedName>
    <definedName name="SCDLPT1_06ENDIN_9" localSheetId="19">SCDLPT1!$K$26</definedName>
    <definedName name="SCDLPT1_0700000_Range" localSheetId="19">SCDLPT1!$C$28:$K$30</definedName>
    <definedName name="SCDLPT1_0799999_5" localSheetId="19">SCDLPT1!$G$31</definedName>
    <definedName name="SCDLPT1_0799999_6" localSheetId="19">SCDLPT1!$H$31</definedName>
    <definedName name="SCDLPT1_07BEGIN_1" localSheetId="19">SCDLPT1!$C$28</definedName>
    <definedName name="SCDLPT1_07BEGIN_2" localSheetId="19">SCDLPT1!$D$28</definedName>
    <definedName name="SCDLPT1_07BEGIN_3" localSheetId="19">SCDLPT1!$E$28</definedName>
    <definedName name="SCDLPT1_07BEGIN_4" localSheetId="19">SCDLPT1!$F$28</definedName>
    <definedName name="SCDLPT1_07BEGIN_5" localSheetId="19">SCDLPT1!$G$28</definedName>
    <definedName name="SCDLPT1_07BEGIN_6" localSheetId="19">SCDLPT1!$H$28</definedName>
    <definedName name="SCDLPT1_07BEGIN_7" localSheetId="19">SCDLPT1!$I$28</definedName>
    <definedName name="SCDLPT1_07BEGIN_8" localSheetId="19">SCDLPT1!$J$28</definedName>
    <definedName name="SCDLPT1_07BEGIN_9" localSheetId="19">SCDLPT1!$K$28</definedName>
    <definedName name="SCDLPT1_07ENDIN_2" localSheetId="19">SCDLPT1!$D$30</definedName>
    <definedName name="SCDLPT1_07ENDIN_3" localSheetId="19">SCDLPT1!$E$30</definedName>
    <definedName name="SCDLPT1_07ENDIN_4" localSheetId="19">SCDLPT1!$F$30</definedName>
    <definedName name="SCDLPT1_07ENDIN_5" localSheetId="19">SCDLPT1!$G$30</definedName>
    <definedName name="SCDLPT1_07ENDIN_6" localSheetId="19">SCDLPT1!$H$30</definedName>
    <definedName name="SCDLPT1_07ENDIN_7" localSheetId="19">SCDLPT1!$I$30</definedName>
    <definedName name="SCDLPT1_07ENDIN_8" localSheetId="19">SCDLPT1!$J$30</definedName>
    <definedName name="SCDLPT1_07ENDIN_9" localSheetId="19">SCDLPT1!$K$30</definedName>
    <definedName name="SCDLPT1_0800000_Range" localSheetId="19">SCDLPT1!$C$32:$K$34</definedName>
    <definedName name="SCDLPT1_0899999_5" localSheetId="19">SCDLPT1!$G$35</definedName>
    <definedName name="SCDLPT1_0899999_6" localSheetId="19">SCDLPT1!$H$35</definedName>
    <definedName name="SCDLPT1_08BEGIN_1" localSheetId="19">SCDLPT1!$C$32</definedName>
    <definedName name="SCDLPT1_08BEGIN_2" localSheetId="19">SCDLPT1!$D$32</definedName>
    <definedName name="SCDLPT1_08BEGIN_3" localSheetId="19">SCDLPT1!$E$32</definedName>
    <definedName name="SCDLPT1_08BEGIN_4" localSheetId="19">SCDLPT1!$F$32</definedName>
    <definedName name="SCDLPT1_08BEGIN_5" localSheetId="19">SCDLPT1!$G$32</definedName>
    <definedName name="SCDLPT1_08BEGIN_6" localSheetId="19">SCDLPT1!$H$32</definedName>
    <definedName name="SCDLPT1_08BEGIN_7" localSheetId="19">SCDLPT1!$I$32</definedName>
    <definedName name="SCDLPT1_08BEGIN_8" localSheetId="19">SCDLPT1!$J$32</definedName>
    <definedName name="SCDLPT1_08BEGIN_9" localSheetId="19">SCDLPT1!$K$32</definedName>
    <definedName name="SCDLPT1_08ENDIN_2" localSheetId="19">SCDLPT1!$D$34</definedName>
    <definedName name="SCDLPT1_08ENDIN_3" localSheetId="19">SCDLPT1!$E$34</definedName>
    <definedName name="SCDLPT1_08ENDIN_4" localSheetId="19">SCDLPT1!$F$34</definedName>
    <definedName name="SCDLPT1_08ENDIN_5" localSheetId="19">SCDLPT1!$G$34</definedName>
    <definedName name="SCDLPT1_08ENDIN_6" localSheetId="19">SCDLPT1!$H$34</definedName>
    <definedName name="SCDLPT1_08ENDIN_7" localSheetId="19">SCDLPT1!$I$34</definedName>
    <definedName name="SCDLPT1_08ENDIN_8" localSheetId="19">SCDLPT1!$J$34</definedName>
    <definedName name="SCDLPT1_08ENDIN_9" localSheetId="19">SCDLPT1!$K$34</definedName>
    <definedName name="SCDLPT1_0900000_Range" localSheetId="19">SCDLPT1!$C$36:$K$38</definedName>
    <definedName name="SCDLPT1_0999999_5" localSheetId="19">SCDLPT1!$G$39</definedName>
    <definedName name="SCDLPT1_0999999_6" localSheetId="19">SCDLPT1!$H$39</definedName>
    <definedName name="SCDLPT1_09BEGIN_1" localSheetId="19">SCDLPT1!$C$36</definedName>
    <definedName name="SCDLPT1_09BEGIN_2" localSheetId="19">SCDLPT1!$D$36</definedName>
    <definedName name="SCDLPT1_09BEGIN_3" localSheetId="19">SCDLPT1!$E$36</definedName>
    <definedName name="SCDLPT1_09BEGIN_4" localSheetId="19">SCDLPT1!$F$36</definedName>
    <definedName name="SCDLPT1_09BEGIN_5" localSheetId="19">SCDLPT1!$G$36</definedName>
    <definedName name="SCDLPT1_09BEGIN_6" localSheetId="19">SCDLPT1!$H$36</definedName>
    <definedName name="SCDLPT1_09BEGIN_7" localSheetId="19">SCDLPT1!$I$36</definedName>
    <definedName name="SCDLPT1_09BEGIN_8" localSheetId="19">SCDLPT1!$J$36</definedName>
    <definedName name="SCDLPT1_09BEGIN_9" localSheetId="19">SCDLPT1!$K$36</definedName>
    <definedName name="SCDLPT1_09ENDIN_2" localSheetId="19">SCDLPT1!$D$38</definedName>
    <definedName name="SCDLPT1_09ENDIN_3" localSheetId="19">SCDLPT1!$E$38</definedName>
    <definedName name="SCDLPT1_09ENDIN_4" localSheetId="19">SCDLPT1!$F$38</definedName>
    <definedName name="SCDLPT1_09ENDIN_5" localSheetId="19">SCDLPT1!$G$38</definedName>
    <definedName name="SCDLPT1_09ENDIN_6" localSheetId="19">SCDLPT1!$H$38</definedName>
    <definedName name="SCDLPT1_09ENDIN_7" localSheetId="19">SCDLPT1!$I$38</definedName>
    <definedName name="SCDLPT1_09ENDIN_8" localSheetId="19">SCDLPT1!$J$38</definedName>
    <definedName name="SCDLPT1_09ENDIN_9" localSheetId="19">SCDLPT1!$K$38</definedName>
    <definedName name="SCDLPT1_1099999_5" localSheetId="19">SCDLPT1!$G$40</definedName>
    <definedName name="SCDLPT1_1099999_6" localSheetId="19">SCDLPT1!$H$40</definedName>
    <definedName name="SCDLPT1_1100000_Range" localSheetId="19">SCDLPT1!$C$41:$K$43</definedName>
    <definedName name="SCDLPT1_1199999_5" localSheetId="19">SCDLPT1!$G$44</definedName>
    <definedName name="SCDLPT1_1199999_6" localSheetId="19">SCDLPT1!$H$44</definedName>
    <definedName name="SCDLPT1_11BEGIN_1" localSheetId="19">SCDLPT1!$C$41</definedName>
    <definedName name="SCDLPT1_11BEGIN_2" localSheetId="19">SCDLPT1!$D$41</definedName>
    <definedName name="SCDLPT1_11BEGIN_3" localSheetId="19">SCDLPT1!$E$41</definedName>
    <definedName name="SCDLPT1_11BEGIN_4" localSheetId="19">SCDLPT1!$F$41</definedName>
    <definedName name="SCDLPT1_11BEGIN_5" localSheetId="19">SCDLPT1!$G$41</definedName>
    <definedName name="SCDLPT1_11BEGIN_6" localSheetId="19">SCDLPT1!$H$41</definedName>
    <definedName name="SCDLPT1_11BEGIN_7" localSheetId="19">SCDLPT1!$I$41</definedName>
    <definedName name="SCDLPT1_11BEGIN_8" localSheetId="19">SCDLPT1!$J$41</definedName>
    <definedName name="SCDLPT1_11BEGIN_9" localSheetId="19">SCDLPT1!$K$41</definedName>
    <definedName name="SCDLPT1_11ENDIN_2" localSheetId="19">SCDLPT1!$D$43</definedName>
    <definedName name="SCDLPT1_11ENDIN_3" localSheetId="19">SCDLPT1!$E$43</definedName>
    <definedName name="SCDLPT1_11ENDIN_4" localSheetId="19">SCDLPT1!$F$43</definedName>
    <definedName name="SCDLPT1_11ENDIN_5" localSheetId="19">SCDLPT1!$G$43</definedName>
    <definedName name="SCDLPT1_11ENDIN_6" localSheetId="19">SCDLPT1!$H$43</definedName>
    <definedName name="SCDLPT1_11ENDIN_7" localSheetId="19">SCDLPT1!$I$43</definedName>
    <definedName name="SCDLPT1_11ENDIN_8" localSheetId="19">SCDLPT1!$J$43</definedName>
    <definedName name="SCDLPT1_11ENDIN_9" localSheetId="19">SCDLPT1!$K$43</definedName>
    <definedName name="SCDLPT1_1200000_Range" localSheetId="19">SCDLPT1!$C$45:$K$47</definedName>
    <definedName name="SCDLPT1_1299999_5" localSheetId="19">SCDLPT1!$G$48</definedName>
    <definedName name="SCDLPT1_1299999_6" localSheetId="19">SCDLPT1!$H$48</definedName>
    <definedName name="SCDLPT1_12BEGIN_1" localSheetId="19">SCDLPT1!$C$45</definedName>
    <definedName name="SCDLPT1_12BEGIN_2" localSheetId="19">SCDLPT1!$D$45</definedName>
    <definedName name="SCDLPT1_12BEGIN_3" localSheetId="19">SCDLPT1!$E$45</definedName>
    <definedName name="SCDLPT1_12BEGIN_4" localSheetId="19">SCDLPT1!$F$45</definedName>
    <definedName name="SCDLPT1_12BEGIN_5" localSheetId="19">SCDLPT1!$G$45</definedName>
    <definedName name="SCDLPT1_12BEGIN_6" localSheetId="19">SCDLPT1!$H$45</definedName>
    <definedName name="SCDLPT1_12BEGIN_7" localSheetId="19">SCDLPT1!$I$45</definedName>
    <definedName name="SCDLPT1_12BEGIN_8" localSheetId="19">SCDLPT1!$J$45</definedName>
    <definedName name="SCDLPT1_12BEGIN_9" localSheetId="19">SCDLPT1!$K$45</definedName>
    <definedName name="SCDLPT1_12ENDIN_2" localSheetId="19">SCDLPT1!$D$47</definedName>
    <definedName name="SCDLPT1_12ENDIN_3" localSheetId="19">SCDLPT1!$E$47</definedName>
    <definedName name="SCDLPT1_12ENDIN_4" localSheetId="19">SCDLPT1!$F$47</definedName>
    <definedName name="SCDLPT1_12ENDIN_5" localSheetId="19">SCDLPT1!$G$47</definedName>
    <definedName name="SCDLPT1_12ENDIN_6" localSheetId="19">SCDLPT1!$H$47</definedName>
    <definedName name="SCDLPT1_12ENDIN_7" localSheetId="19">SCDLPT1!$I$47</definedName>
    <definedName name="SCDLPT1_12ENDIN_8" localSheetId="19">SCDLPT1!$J$47</definedName>
    <definedName name="SCDLPT1_12ENDIN_9" localSheetId="19">SCDLPT1!$K$47</definedName>
    <definedName name="SCDLPT1_1300000_Range" localSheetId="19">SCDLPT1!$C$49:$K$51</definedName>
    <definedName name="SCDLPT1_1399999_5" localSheetId="19">SCDLPT1!$G$52</definedName>
    <definedName name="SCDLPT1_1399999_6" localSheetId="19">SCDLPT1!$H$52</definedName>
    <definedName name="SCDLPT1_13BEGIN_1" localSheetId="19">SCDLPT1!$C$49</definedName>
    <definedName name="SCDLPT1_13BEGIN_2" localSheetId="19">SCDLPT1!$D$49</definedName>
    <definedName name="SCDLPT1_13BEGIN_3" localSheetId="19">SCDLPT1!$E$49</definedName>
    <definedName name="SCDLPT1_13BEGIN_4" localSheetId="19">SCDLPT1!$F$49</definedName>
    <definedName name="SCDLPT1_13BEGIN_5" localSheetId="19">SCDLPT1!$G$49</definedName>
    <definedName name="SCDLPT1_13BEGIN_6" localSheetId="19">SCDLPT1!$H$49</definedName>
    <definedName name="SCDLPT1_13BEGIN_7" localSheetId="19">SCDLPT1!$I$49</definedName>
    <definedName name="SCDLPT1_13BEGIN_8" localSheetId="19">SCDLPT1!$J$49</definedName>
    <definedName name="SCDLPT1_13BEGIN_9" localSheetId="19">SCDLPT1!$K$49</definedName>
    <definedName name="SCDLPT1_13ENDIN_2" localSheetId="19">SCDLPT1!$D$51</definedName>
    <definedName name="SCDLPT1_13ENDIN_3" localSheetId="19">SCDLPT1!$E$51</definedName>
    <definedName name="SCDLPT1_13ENDIN_4" localSheetId="19">SCDLPT1!$F$51</definedName>
    <definedName name="SCDLPT1_13ENDIN_5" localSheetId="19">SCDLPT1!$G$51</definedName>
    <definedName name="SCDLPT1_13ENDIN_6" localSheetId="19">SCDLPT1!$H$51</definedName>
    <definedName name="SCDLPT1_13ENDIN_7" localSheetId="19">SCDLPT1!$I$51</definedName>
    <definedName name="SCDLPT1_13ENDIN_8" localSheetId="19">SCDLPT1!$J$51</definedName>
    <definedName name="SCDLPT1_13ENDIN_9" localSheetId="19">SCDLPT1!$K$51</definedName>
    <definedName name="SCDLPT1_1400000_Range" localSheetId="19">SCDLPT1!$C$53:$K$55</definedName>
    <definedName name="SCDLPT1_1499999_5" localSheetId="19">SCDLPT1!$G$56</definedName>
    <definedName name="SCDLPT1_1499999_6" localSheetId="19">SCDLPT1!$H$56</definedName>
    <definedName name="SCDLPT1_14BEGIN_1" localSheetId="19">SCDLPT1!$C$53</definedName>
    <definedName name="SCDLPT1_14BEGIN_2" localSheetId="19">SCDLPT1!$D$53</definedName>
    <definedName name="SCDLPT1_14BEGIN_3" localSheetId="19">SCDLPT1!$E$53</definedName>
    <definedName name="SCDLPT1_14BEGIN_4" localSheetId="19">SCDLPT1!$F$53</definedName>
    <definedName name="SCDLPT1_14BEGIN_5" localSheetId="19">SCDLPT1!$G$53</definedName>
    <definedName name="SCDLPT1_14BEGIN_6" localSheetId="19">SCDLPT1!$H$53</definedName>
    <definedName name="SCDLPT1_14BEGIN_7" localSheetId="19">SCDLPT1!$I$53</definedName>
    <definedName name="SCDLPT1_14BEGIN_8" localSheetId="19">SCDLPT1!$J$53</definedName>
    <definedName name="SCDLPT1_14BEGIN_9" localSheetId="19">SCDLPT1!$K$53</definedName>
    <definedName name="SCDLPT1_14ENDIN_2" localSheetId="19">SCDLPT1!$D$55</definedName>
    <definedName name="SCDLPT1_14ENDIN_3" localSheetId="19">SCDLPT1!$E$55</definedName>
    <definedName name="SCDLPT1_14ENDIN_4" localSheetId="19">SCDLPT1!$F$55</definedName>
    <definedName name="SCDLPT1_14ENDIN_5" localSheetId="19">SCDLPT1!$G$55</definedName>
    <definedName name="SCDLPT1_14ENDIN_6" localSheetId="19">SCDLPT1!$H$55</definedName>
    <definedName name="SCDLPT1_14ENDIN_7" localSheetId="19">SCDLPT1!$I$55</definedName>
    <definedName name="SCDLPT1_14ENDIN_8" localSheetId="19">SCDLPT1!$J$55</definedName>
    <definedName name="SCDLPT1_14ENDIN_9" localSheetId="19">SCDLPT1!$K$55</definedName>
    <definedName name="SCDLPT1_1799999_5" localSheetId="19">SCDLPT1!$G$57</definedName>
    <definedName name="SCDLPT1_1799999_6" localSheetId="19">SCDLPT1!$H$57</definedName>
    <definedName name="SCDLPT1_1800000_Range" localSheetId="19">SCDLPT1!$C$58:$K$60</definedName>
    <definedName name="SCDLPT1_1899999_5" localSheetId="19">SCDLPT1!$G$61</definedName>
    <definedName name="SCDLPT1_1899999_6" localSheetId="19">SCDLPT1!$H$61</definedName>
    <definedName name="SCDLPT1_18BEGIN_1" localSheetId="19">SCDLPT1!$C$58</definedName>
    <definedName name="SCDLPT1_18BEGIN_2" localSheetId="19">SCDLPT1!$D$58</definedName>
    <definedName name="SCDLPT1_18BEGIN_3" localSheetId="19">SCDLPT1!$E$58</definedName>
    <definedName name="SCDLPT1_18BEGIN_4" localSheetId="19">SCDLPT1!$F$58</definedName>
    <definedName name="SCDLPT1_18BEGIN_5" localSheetId="19">SCDLPT1!$G$58</definedName>
    <definedName name="SCDLPT1_18BEGIN_6" localSheetId="19">SCDLPT1!$H$58</definedName>
    <definedName name="SCDLPT1_18BEGIN_7" localSheetId="19">SCDLPT1!$I$58</definedName>
    <definedName name="SCDLPT1_18BEGIN_8" localSheetId="19">SCDLPT1!$J$58</definedName>
    <definedName name="SCDLPT1_18BEGIN_9" localSheetId="19">SCDLPT1!$K$58</definedName>
    <definedName name="SCDLPT1_18ENDIN_2" localSheetId="19">SCDLPT1!$D$60</definedName>
    <definedName name="SCDLPT1_18ENDIN_3" localSheetId="19">SCDLPT1!$E$60</definedName>
    <definedName name="SCDLPT1_18ENDIN_4" localSheetId="19">SCDLPT1!$F$60</definedName>
    <definedName name="SCDLPT1_18ENDIN_5" localSheetId="19">SCDLPT1!$G$60</definedName>
    <definedName name="SCDLPT1_18ENDIN_6" localSheetId="19">SCDLPT1!$H$60</definedName>
    <definedName name="SCDLPT1_18ENDIN_7" localSheetId="19">SCDLPT1!$I$60</definedName>
    <definedName name="SCDLPT1_18ENDIN_8" localSheetId="19">SCDLPT1!$J$60</definedName>
    <definedName name="SCDLPT1_18ENDIN_9" localSheetId="19">SCDLPT1!$K$60</definedName>
    <definedName name="SCDLPT1_1900000_Range" localSheetId="19">SCDLPT1!$C$62:$K$64</definedName>
    <definedName name="SCDLPT1_1999999_5" localSheetId="19">SCDLPT1!$G$65</definedName>
    <definedName name="SCDLPT1_1999999_6" localSheetId="19">SCDLPT1!$H$65</definedName>
    <definedName name="SCDLPT1_19BEGIN_1" localSheetId="19">SCDLPT1!$C$62</definedName>
    <definedName name="SCDLPT1_19BEGIN_2" localSheetId="19">SCDLPT1!$D$62</definedName>
    <definedName name="SCDLPT1_19BEGIN_3" localSheetId="19">SCDLPT1!$E$62</definedName>
    <definedName name="SCDLPT1_19BEGIN_4" localSheetId="19">SCDLPT1!$F$62</definedName>
    <definedName name="SCDLPT1_19BEGIN_5" localSheetId="19">SCDLPT1!$G$62</definedName>
    <definedName name="SCDLPT1_19BEGIN_6" localSheetId="19">SCDLPT1!$H$62</definedName>
    <definedName name="SCDLPT1_19BEGIN_7" localSheetId="19">SCDLPT1!$I$62</definedName>
    <definedName name="SCDLPT1_19BEGIN_8" localSheetId="19">SCDLPT1!$J$62</definedName>
    <definedName name="SCDLPT1_19BEGIN_9" localSheetId="19">SCDLPT1!$K$62</definedName>
    <definedName name="SCDLPT1_19ENDIN_2" localSheetId="19">SCDLPT1!$D$64</definedName>
    <definedName name="SCDLPT1_19ENDIN_3" localSheetId="19">SCDLPT1!$E$64</definedName>
    <definedName name="SCDLPT1_19ENDIN_4" localSheetId="19">SCDLPT1!$F$64</definedName>
    <definedName name="SCDLPT1_19ENDIN_5" localSheetId="19">SCDLPT1!$G$64</definedName>
    <definedName name="SCDLPT1_19ENDIN_6" localSheetId="19">SCDLPT1!$H$64</definedName>
    <definedName name="SCDLPT1_19ENDIN_7" localSheetId="19">SCDLPT1!$I$64</definedName>
    <definedName name="SCDLPT1_19ENDIN_8" localSheetId="19">SCDLPT1!$J$64</definedName>
    <definedName name="SCDLPT1_19ENDIN_9" localSheetId="19">SCDLPT1!$K$64</definedName>
    <definedName name="SCDLPT1_2000000_Range" localSheetId="19">SCDLPT1!$C$66:$K$68</definedName>
    <definedName name="SCDLPT1_2099999_5" localSheetId="19">SCDLPT1!$G$69</definedName>
    <definedName name="SCDLPT1_2099999_6" localSheetId="19">SCDLPT1!$H$69</definedName>
    <definedName name="SCDLPT1_20BEGIN_1" localSheetId="19">SCDLPT1!$C$66</definedName>
    <definedName name="SCDLPT1_20BEGIN_2" localSheetId="19">SCDLPT1!$D$66</definedName>
    <definedName name="SCDLPT1_20BEGIN_3" localSheetId="19">SCDLPT1!$E$66</definedName>
    <definedName name="SCDLPT1_20BEGIN_4" localSheetId="19">SCDLPT1!$F$66</definedName>
    <definedName name="SCDLPT1_20BEGIN_5" localSheetId="19">SCDLPT1!$G$66</definedName>
    <definedName name="SCDLPT1_20BEGIN_6" localSheetId="19">SCDLPT1!$H$66</definedName>
    <definedName name="SCDLPT1_20BEGIN_7" localSheetId="19">SCDLPT1!$I$66</definedName>
    <definedName name="SCDLPT1_20BEGIN_8" localSheetId="19">SCDLPT1!$J$66</definedName>
    <definedName name="SCDLPT1_20BEGIN_9" localSheetId="19">SCDLPT1!$K$66</definedName>
    <definedName name="SCDLPT1_20ENDIN_2" localSheetId="19">SCDLPT1!$D$68</definedName>
    <definedName name="SCDLPT1_20ENDIN_3" localSheetId="19">SCDLPT1!$E$68</definedName>
    <definedName name="SCDLPT1_20ENDIN_4" localSheetId="19">SCDLPT1!$F$68</definedName>
    <definedName name="SCDLPT1_20ENDIN_5" localSheetId="19">SCDLPT1!$G$68</definedName>
    <definedName name="SCDLPT1_20ENDIN_6" localSheetId="19">SCDLPT1!$H$68</definedName>
    <definedName name="SCDLPT1_20ENDIN_7" localSheetId="19">SCDLPT1!$I$68</definedName>
    <definedName name="SCDLPT1_20ENDIN_8" localSheetId="19">SCDLPT1!$J$68</definedName>
    <definedName name="SCDLPT1_20ENDIN_9" localSheetId="19">SCDLPT1!$K$68</definedName>
    <definedName name="SCDLPT1_2100000_Range" localSheetId="19">SCDLPT1!$C$70:$K$72</definedName>
    <definedName name="SCDLPT1_2199999_5" localSheetId="19">SCDLPT1!$G$73</definedName>
    <definedName name="SCDLPT1_2199999_6" localSheetId="19">SCDLPT1!$H$73</definedName>
    <definedName name="SCDLPT1_21BEGIN_1" localSheetId="19">SCDLPT1!$C$70</definedName>
    <definedName name="SCDLPT1_21BEGIN_2" localSheetId="19">SCDLPT1!$D$70</definedName>
    <definedName name="SCDLPT1_21BEGIN_3" localSheetId="19">SCDLPT1!$E$70</definedName>
    <definedName name="SCDLPT1_21BEGIN_4" localSheetId="19">SCDLPT1!$F$70</definedName>
    <definedName name="SCDLPT1_21BEGIN_5" localSheetId="19">SCDLPT1!$G$70</definedName>
    <definedName name="SCDLPT1_21BEGIN_6" localSheetId="19">SCDLPT1!$H$70</definedName>
    <definedName name="SCDLPT1_21BEGIN_7" localSheetId="19">SCDLPT1!$I$70</definedName>
    <definedName name="SCDLPT1_21BEGIN_8" localSheetId="19">SCDLPT1!$J$70</definedName>
    <definedName name="SCDLPT1_21BEGIN_9" localSheetId="19">SCDLPT1!$K$70</definedName>
    <definedName name="SCDLPT1_21ENDIN_2" localSheetId="19">SCDLPT1!$D$72</definedName>
    <definedName name="SCDLPT1_21ENDIN_3" localSheetId="19">SCDLPT1!$E$72</definedName>
    <definedName name="SCDLPT1_21ENDIN_4" localSheetId="19">SCDLPT1!$F$72</definedName>
    <definedName name="SCDLPT1_21ENDIN_5" localSheetId="19">SCDLPT1!$G$72</definedName>
    <definedName name="SCDLPT1_21ENDIN_6" localSheetId="19">SCDLPT1!$H$72</definedName>
    <definedName name="SCDLPT1_21ENDIN_7" localSheetId="19">SCDLPT1!$I$72</definedName>
    <definedName name="SCDLPT1_21ENDIN_8" localSheetId="19">SCDLPT1!$J$72</definedName>
    <definedName name="SCDLPT1_21ENDIN_9" localSheetId="19">SCDLPT1!$K$72</definedName>
    <definedName name="SCDLPT1_2499999_5" localSheetId="19">SCDLPT1!$G$74</definedName>
    <definedName name="SCDLPT1_2499999_6" localSheetId="19">SCDLPT1!$H$74</definedName>
    <definedName name="SCDLPT1_2500000_Range" localSheetId="19">SCDLPT1!$C$75:$K$77</definedName>
    <definedName name="SCDLPT1_2599999_5" localSheetId="19">SCDLPT1!$G$78</definedName>
    <definedName name="SCDLPT1_2599999_6" localSheetId="19">SCDLPT1!$H$78</definedName>
    <definedName name="SCDLPT1_25BEGIN_1" localSheetId="19">SCDLPT1!$C$75</definedName>
    <definedName name="SCDLPT1_25BEGIN_2" localSheetId="19">SCDLPT1!$D$75</definedName>
    <definedName name="SCDLPT1_25BEGIN_3" localSheetId="19">SCDLPT1!$E$75</definedName>
    <definedName name="SCDLPT1_25BEGIN_4" localSheetId="19">SCDLPT1!$F$75</definedName>
    <definedName name="SCDLPT1_25BEGIN_5" localSheetId="19">SCDLPT1!$G$75</definedName>
    <definedName name="SCDLPT1_25BEGIN_6" localSheetId="19">SCDLPT1!$H$75</definedName>
    <definedName name="SCDLPT1_25BEGIN_7" localSheetId="19">SCDLPT1!$I$75</definedName>
    <definedName name="SCDLPT1_25BEGIN_8" localSheetId="19">SCDLPT1!$J$75</definedName>
    <definedName name="SCDLPT1_25BEGIN_9" localSheetId="19">SCDLPT1!$K$75</definedName>
    <definedName name="SCDLPT1_25ENDIN_2" localSheetId="19">SCDLPT1!$D$77</definedName>
    <definedName name="SCDLPT1_25ENDIN_3" localSheetId="19">SCDLPT1!$E$77</definedName>
    <definedName name="SCDLPT1_25ENDIN_4" localSheetId="19">SCDLPT1!$F$77</definedName>
    <definedName name="SCDLPT1_25ENDIN_5" localSheetId="19">SCDLPT1!$G$77</definedName>
    <definedName name="SCDLPT1_25ENDIN_6" localSheetId="19">SCDLPT1!$H$77</definedName>
    <definedName name="SCDLPT1_25ENDIN_7" localSheetId="19">SCDLPT1!$I$77</definedName>
    <definedName name="SCDLPT1_25ENDIN_8" localSheetId="19">SCDLPT1!$J$77</definedName>
    <definedName name="SCDLPT1_25ENDIN_9" localSheetId="19">SCDLPT1!$K$77</definedName>
    <definedName name="SCDLPT1_2600000_Range" localSheetId="19">SCDLPT1!$C$79:$K$81</definedName>
    <definedName name="SCDLPT1_2699999_5" localSheetId="19">SCDLPT1!$G$82</definedName>
    <definedName name="SCDLPT1_2699999_6" localSheetId="19">SCDLPT1!$H$82</definedName>
    <definedName name="SCDLPT1_26BEGIN_1" localSheetId="19">SCDLPT1!$C$79</definedName>
    <definedName name="SCDLPT1_26BEGIN_2" localSheetId="19">SCDLPT1!$D$79</definedName>
    <definedName name="SCDLPT1_26BEGIN_3" localSheetId="19">SCDLPT1!$E$79</definedName>
    <definedName name="SCDLPT1_26BEGIN_4" localSheetId="19">SCDLPT1!$F$79</definedName>
    <definedName name="SCDLPT1_26BEGIN_5" localSheetId="19">SCDLPT1!$G$79</definedName>
    <definedName name="SCDLPT1_26BEGIN_6" localSheetId="19">SCDLPT1!$H$79</definedName>
    <definedName name="SCDLPT1_26BEGIN_7" localSheetId="19">SCDLPT1!$I$79</definedName>
    <definedName name="SCDLPT1_26BEGIN_8" localSheetId="19">SCDLPT1!$J$79</definedName>
    <definedName name="SCDLPT1_26BEGIN_9" localSheetId="19">SCDLPT1!$K$79</definedName>
    <definedName name="SCDLPT1_26ENDIN_2" localSheetId="19">SCDLPT1!$D$81</definedName>
    <definedName name="SCDLPT1_26ENDIN_3" localSheetId="19">SCDLPT1!$E$81</definedName>
    <definedName name="SCDLPT1_26ENDIN_4" localSheetId="19">SCDLPT1!$F$81</definedName>
    <definedName name="SCDLPT1_26ENDIN_5" localSheetId="19">SCDLPT1!$G$81</definedName>
    <definedName name="SCDLPT1_26ENDIN_6" localSheetId="19">SCDLPT1!$H$81</definedName>
    <definedName name="SCDLPT1_26ENDIN_7" localSheetId="19">SCDLPT1!$I$81</definedName>
    <definedName name="SCDLPT1_26ENDIN_8" localSheetId="19">SCDLPT1!$J$81</definedName>
    <definedName name="SCDLPT1_26ENDIN_9" localSheetId="19">SCDLPT1!$K$81</definedName>
    <definedName name="SCDLPT1_2700000_Range" localSheetId="19">SCDLPT1!$C$83:$K$85</definedName>
    <definedName name="SCDLPT1_2799999_5" localSheetId="19">SCDLPT1!$G$86</definedName>
    <definedName name="SCDLPT1_2799999_6" localSheetId="19">SCDLPT1!$H$86</definedName>
    <definedName name="SCDLPT1_27BEGIN_1" localSheetId="19">SCDLPT1!$C$83</definedName>
    <definedName name="SCDLPT1_27BEGIN_2" localSheetId="19">SCDLPT1!$D$83</definedName>
    <definedName name="SCDLPT1_27BEGIN_3" localSheetId="19">SCDLPT1!$E$83</definedName>
    <definedName name="SCDLPT1_27BEGIN_4" localSheetId="19">SCDLPT1!$F$83</definedName>
    <definedName name="SCDLPT1_27BEGIN_5" localSheetId="19">SCDLPT1!$G$83</definedName>
    <definedName name="SCDLPT1_27BEGIN_6" localSheetId="19">SCDLPT1!$H$83</definedName>
    <definedName name="SCDLPT1_27BEGIN_7" localSheetId="19">SCDLPT1!$I$83</definedName>
    <definedName name="SCDLPT1_27BEGIN_8" localSheetId="19">SCDLPT1!$J$83</definedName>
    <definedName name="SCDLPT1_27BEGIN_9" localSheetId="19">SCDLPT1!$K$83</definedName>
    <definedName name="SCDLPT1_27ENDIN_2" localSheetId="19">SCDLPT1!$D$85</definedName>
    <definedName name="SCDLPT1_27ENDIN_3" localSheetId="19">SCDLPT1!$E$85</definedName>
    <definedName name="SCDLPT1_27ENDIN_4" localSheetId="19">SCDLPT1!$F$85</definedName>
    <definedName name="SCDLPT1_27ENDIN_5" localSheetId="19">SCDLPT1!$G$85</definedName>
    <definedName name="SCDLPT1_27ENDIN_6" localSheetId="19">SCDLPT1!$H$85</definedName>
    <definedName name="SCDLPT1_27ENDIN_7" localSheetId="19">SCDLPT1!$I$85</definedName>
    <definedName name="SCDLPT1_27ENDIN_8" localSheetId="19">SCDLPT1!$J$85</definedName>
    <definedName name="SCDLPT1_27ENDIN_9" localSheetId="19">SCDLPT1!$K$85</definedName>
    <definedName name="SCDLPT1_2800000_Range" localSheetId="19">SCDLPT1!$C$87:$K$89</definedName>
    <definedName name="SCDLPT1_2899999_5" localSheetId="19">SCDLPT1!$G$90</definedName>
    <definedName name="SCDLPT1_2899999_6" localSheetId="19">SCDLPT1!$H$90</definedName>
    <definedName name="SCDLPT1_28BEGIN_1" localSheetId="19">SCDLPT1!$C$87</definedName>
    <definedName name="SCDLPT1_28BEGIN_2" localSheetId="19">SCDLPT1!$D$87</definedName>
    <definedName name="SCDLPT1_28BEGIN_3" localSheetId="19">SCDLPT1!$E$87</definedName>
    <definedName name="SCDLPT1_28BEGIN_4" localSheetId="19">SCDLPT1!$F$87</definedName>
    <definedName name="SCDLPT1_28BEGIN_5" localSheetId="19">SCDLPT1!$G$87</definedName>
    <definedName name="SCDLPT1_28BEGIN_6" localSheetId="19">SCDLPT1!$H$87</definedName>
    <definedName name="SCDLPT1_28BEGIN_7" localSheetId="19">SCDLPT1!$I$87</definedName>
    <definedName name="SCDLPT1_28BEGIN_8" localSheetId="19">SCDLPT1!$J$87</definedName>
    <definedName name="SCDLPT1_28BEGIN_9" localSheetId="19">SCDLPT1!$K$87</definedName>
    <definedName name="SCDLPT1_28ENDIN_2" localSheetId="19">SCDLPT1!$D$89</definedName>
    <definedName name="SCDLPT1_28ENDIN_3" localSheetId="19">SCDLPT1!$E$89</definedName>
    <definedName name="SCDLPT1_28ENDIN_4" localSheetId="19">SCDLPT1!$F$89</definedName>
    <definedName name="SCDLPT1_28ENDIN_5" localSheetId="19">SCDLPT1!$G$89</definedName>
    <definedName name="SCDLPT1_28ENDIN_6" localSheetId="19">SCDLPT1!$H$89</definedName>
    <definedName name="SCDLPT1_28ENDIN_7" localSheetId="19">SCDLPT1!$I$89</definedName>
    <definedName name="SCDLPT1_28ENDIN_8" localSheetId="19">SCDLPT1!$J$89</definedName>
    <definedName name="SCDLPT1_28ENDIN_9" localSheetId="19">SCDLPT1!$K$89</definedName>
    <definedName name="SCDLPT1_3199999_5" localSheetId="19">SCDLPT1!$G$91</definedName>
    <definedName name="SCDLPT1_3199999_6" localSheetId="19">SCDLPT1!$H$91</definedName>
    <definedName name="SCDLPT1_3200000_Range" localSheetId="19">SCDLPT1!$C$92:$K$94</definedName>
    <definedName name="SCDLPT1_3299999_5" localSheetId="19">SCDLPT1!$G$95</definedName>
    <definedName name="SCDLPT1_3299999_6" localSheetId="19">SCDLPT1!$H$95</definedName>
    <definedName name="SCDLPT1_32BEGIN_1" localSheetId="19">SCDLPT1!$C$92</definedName>
    <definedName name="SCDLPT1_32BEGIN_2" localSheetId="19">SCDLPT1!$D$92</definedName>
    <definedName name="SCDLPT1_32BEGIN_3" localSheetId="19">SCDLPT1!$E$92</definedName>
    <definedName name="SCDLPT1_32BEGIN_4" localSheetId="19">SCDLPT1!$F$92</definedName>
    <definedName name="SCDLPT1_32BEGIN_5" localSheetId="19">SCDLPT1!$G$92</definedName>
    <definedName name="SCDLPT1_32BEGIN_6" localSheetId="19">SCDLPT1!$H$92</definedName>
    <definedName name="SCDLPT1_32BEGIN_7" localSheetId="19">SCDLPT1!$I$92</definedName>
    <definedName name="SCDLPT1_32BEGIN_8" localSheetId="19">SCDLPT1!$J$92</definedName>
    <definedName name="SCDLPT1_32BEGIN_9" localSheetId="19">SCDLPT1!$K$92</definedName>
    <definedName name="SCDLPT1_32ENDIN_2" localSheetId="19">SCDLPT1!$D$94</definedName>
    <definedName name="SCDLPT1_32ENDIN_3" localSheetId="19">SCDLPT1!$E$94</definedName>
    <definedName name="SCDLPT1_32ENDIN_4" localSheetId="19">SCDLPT1!$F$94</definedName>
    <definedName name="SCDLPT1_32ENDIN_5" localSheetId="19">SCDLPT1!$G$94</definedName>
    <definedName name="SCDLPT1_32ENDIN_6" localSheetId="19">SCDLPT1!$H$94</definedName>
    <definedName name="SCDLPT1_32ENDIN_7" localSheetId="19">SCDLPT1!$I$94</definedName>
    <definedName name="SCDLPT1_32ENDIN_8" localSheetId="19">SCDLPT1!$J$94</definedName>
    <definedName name="SCDLPT1_32ENDIN_9" localSheetId="19">SCDLPT1!$K$94</definedName>
    <definedName name="SCDLPT1_3300000_Range" localSheetId="19">SCDLPT1!$C$96:$K$98</definedName>
    <definedName name="SCDLPT1_3399999_5" localSheetId="19">SCDLPT1!$G$99</definedName>
    <definedName name="SCDLPT1_3399999_6" localSheetId="19">SCDLPT1!$H$99</definedName>
    <definedName name="SCDLPT1_33BEGIN_1" localSheetId="19">SCDLPT1!$C$96</definedName>
    <definedName name="SCDLPT1_33BEGIN_2" localSheetId="19">SCDLPT1!$D$96</definedName>
    <definedName name="SCDLPT1_33BEGIN_3" localSheetId="19">SCDLPT1!$E$96</definedName>
    <definedName name="SCDLPT1_33BEGIN_4" localSheetId="19">SCDLPT1!$F$96</definedName>
    <definedName name="SCDLPT1_33BEGIN_5" localSheetId="19">SCDLPT1!$G$96</definedName>
    <definedName name="SCDLPT1_33BEGIN_6" localSheetId="19">SCDLPT1!$H$96</definedName>
    <definedName name="SCDLPT1_33BEGIN_7" localSheetId="19">SCDLPT1!$I$96</definedName>
    <definedName name="SCDLPT1_33BEGIN_8" localSheetId="19">SCDLPT1!$J$96</definedName>
    <definedName name="SCDLPT1_33BEGIN_9" localSheetId="19">SCDLPT1!$K$96</definedName>
    <definedName name="SCDLPT1_33ENDIN_2" localSheetId="19">SCDLPT1!$D$98</definedName>
    <definedName name="SCDLPT1_33ENDIN_3" localSheetId="19">SCDLPT1!$E$98</definedName>
    <definedName name="SCDLPT1_33ENDIN_4" localSheetId="19">SCDLPT1!$F$98</definedName>
    <definedName name="SCDLPT1_33ENDIN_5" localSheetId="19">SCDLPT1!$G$98</definedName>
    <definedName name="SCDLPT1_33ENDIN_6" localSheetId="19">SCDLPT1!$H$98</definedName>
    <definedName name="SCDLPT1_33ENDIN_7" localSheetId="19">SCDLPT1!$I$98</definedName>
    <definedName name="SCDLPT1_33ENDIN_8" localSheetId="19">SCDLPT1!$J$98</definedName>
    <definedName name="SCDLPT1_33ENDIN_9" localSheetId="19">SCDLPT1!$K$98</definedName>
    <definedName name="SCDLPT1_3400000_Range" localSheetId="19">SCDLPT1!$C$100:$K$102</definedName>
    <definedName name="SCDLPT1_3499999_5" localSheetId="19">SCDLPT1!$G$103</definedName>
    <definedName name="SCDLPT1_3499999_6" localSheetId="19">SCDLPT1!$H$103</definedName>
    <definedName name="SCDLPT1_34BEGIN_1" localSheetId="19">SCDLPT1!$C$100</definedName>
    <definedName name="SCDLPT1_34BEGIN_2" localSheetId="19">SCDLPT1!$D$100</definedName>
    <definedName name="SCDLPT1_34BEGIN_3" localSheetId="19">SCDLPT1!$E$100</definedName>
    <definedName name="SCDLPT1_34BEGIN_4" localSheetId="19">SCDLPT1!$F$100</definedName>
    <definedName name="SCDLPT1_34BEGIN_5" localSheetId="19">SCDLPT1!$G$100</definedName>
    <definedName name="SCDLPT1_34BEGIN_6" localSheetId="19">SCDLPT1!$H$100</definedName>
    <definedName name="SCDLPT1_34BEGIN_7" localSheetId="19">SCDLPT1!$I$100</definedName>
    <definedName name="SCDLPT1_34BEGIN_8" localSheetId="19">SCDLPT1!$J$100</definedName>
    <definedName name="SCDLPT1_34BEGIN_9" localSheetId="19">SCDLPT1!$K$100</definedName>
    <definedName name="SCDLPT1_34ENDIN_2" localSheetId="19">SCDLPT1!$D$102</definedName>
    <definedName name="SCDLPT1_34ENDIN_3" localSheetId="19">SCDLPT1!$E$102</definedName>
    <definedName name="SCDLPT1_34ENDIN_4" localSheetId="19">SCDLPT1!$F$102</definedName>
    <definedName name="SCDLPT1_34ENDIN_5" localSheetId="19">SCDLPT1!$G$102</definedName>
    <definedName name="SCDLPT1_34ENDIN_6" localSheetId="19">SCDLPT1!$H$102</definedName>
    <definedName name="SCDLPT1_34ENDIN_7" localSheetId="19">SCDLPT1!$I$102</definedName>
    <definedName name="SCDLPT1_34ENDIN_8" localSheetId="19">SCDLPT1!$J$102</definedName>
    <definedName name="SCDLPT1_34ENDIN_9" localSheetId="19">SCDLPT1!$K$102</definedName>
    <definedName name="SCDLPT1_3500000_Range" localSheetId="19">SCDLPT1!$C$104:$K$106</definedName>
    <definedName name="SCDLPT1_3599999_5" localSheetId="19">SCDLPT1!$G$107</definedName>
    <definedName name="SCDLPT1_3599999_6" localSheetId="19">SCDLPT1!$H$107</definedName>
    <definedName name="SCDLPT1_35BEGIN_1" localSheetId="19">SCDLPT1!$C$104</definedName>
    <definedName name="SCDLPT1_35BEGIN_2" localSheetId="19">SCDLPT1!$D$104</definedName>
    <definedName name="SCDLPT1_35BEGIN_3" localSheetId="19">SCDLPT1!$E$104</definedName>
    <definedName name="SCDLPT1_35BEGIN_4" localSheetId="19">SCDLPT1!$F$104</definedName>
    <definedName name="SCDLPT1_35BEGIN_5" localSheetId="19">SCDLPT1!$G$104</definedName>
    <definedName name="SCDLPT1_35BEGIN_6" localSheetId="19">SCDLPT1!$H$104</definedName>
    <definedName name="SCDLPT1_35BEGIN_7" localSheetId="19">SCDLPT1!$I$104</definedName>
    <definedName name="SCDLPT1_35BEGIN_8" localSheetId="19">SCDLPT1!$J$104</definedName>
    <definedName name="SCDLPT1_35BEGIN_9" localSheetId="19">SCDLPT1!$K$104</definedName>
    <definedName name="SCDLPT1_35ENDIN_2" localSheetId="19">SCDLPT1!$D$106</definedName>
    <definedName name="SCDLPT1_35ENDIN_3" localSheetId="19">SCDLPT1!$E$106</definedName>
    <definedName name="SCDLPT1_35ENDIN_4" localSheetId="19">SCDLPT1!$F$106</definedName>
    <definedName name="SCDLPT1_35ENDIN_5" localSheetId="19">SCDLPT1!$G$106</definedName>
    <definedName name="SCDLPT1_35ENDIN_6" localSheetId="19">SCDLPT1!$H$106</definedName>
    <definedName name="SCDLPT1_35ENDIN_7" localSheetId="19">SCDLPT1!$I$106</definedName>
    <definedName name="SCDLPT1_35ENDIN_8" localSheetId="19">SCDLPT1!$J$106</definedName>
    <definedName name="SCDLPT1_35ENDIN_9" localSheetId="19">SCDLPT1!$K$106</definedName>
    <definedName name="SCDLPT1_3899999_5" localSheetId="19">SCDLPT1!$G$108</definedName>
    <definedName name="SCDLPT1_3899999_6" localSheetId="19">SCDLPT1!$H$108</definedName>
    <definedName name="SCDLPT1_4200000_Range" localSheetId="19">SCDLPT1!$C$109:$K$111</definedName>
    <definedName name="SCDLPT1_4299999_5" localSheetId="19">SCDLPT1!$G$112</definedName>
    <definedName name="SCDLPT1_4299999_6" localSheetId="19">SCDLPT1!$H$112</definedName>
    <definedName name="SCDLPT1_42BEGIN_1" localSheetId="19">SCDLPT1!$C$109</definedName>
    <definedName name="SCDLPT1_42BEGIN_2" localSheetId="19">SCDLPT1!$D$109</definedName>
    <definedName name="SCDLPT1_42BEGIN_3" localSheetId="19">SCDLPT1!$E$109</definedName>
    <definedName name="SCDLPT1_42BEGIN_4" localSheetId="19">SCDLPT1!$F$109</definedName>
    <definedName name="SCDLPT1_42BEGIN_5" localSheetId="19">SCDLPT1!$G$109</definedName>
    <definedName name="SCDLPT1_42BEGIN_6" localSheetId="19">SCDLPT1!$H$109</definedName>
    <definedName name="SCDLPT1_42BEGIN_7" localSheetId="19">SCDLPT1!$I$109</definedName>
    <definedName name="SCDLPT1_42BEGIN_8" localSheetId="19">SCDLPT1!$J$109</definedName>
    <definedName name="SCDLPT1_42BEGIN_9" localSheetId="19">SCDLPT1!$K$109</definedName>
    <definedName name="SCDLPT1_42ENDIN_2" localSheetId="19">SCDLPT1!$D$111</definedName>
    <definedName name="SCDLPT1_42ENDIN_3" localSheetId="19">SCDLPT1!$E$111</definedName>
    <definedName name="SCDLPT1_42ENDIN_4" localSheetId="19">SCDLPT1!$F$111</definedName>
    <definedName name="SCDLPT1_42ENDIN_5" localSheetId="19">SCDLPT1!$G$111</definedName>
    <definedName name="SCDLPT1_42ENDIN_6" localSheetId="19">SCDLPT1!$H$111</definedName>
    <definedName name="SCDLPT1_42ENDIN_7" localSheetId="19">SCDLPT1!$I$111</definedName>
    <definedName name="SCDLPT1_42ENDIN_8" localSheetId="19">SCDLPT1!$J$111</definedName>
    <definedName name="SCDLPT1_42ENDIN_9" localSheetId="19">SCDLPT1!$K$111</definedName>
    <definedName name="SCDLPT1_4300000_Range" localSheetId="19">SCDLPT1!$C$113:$K$115</definedName>
    <definedName name="SCDLPT1_4399999_5" localSheetId="19">SCDLPT1!$G$116</definedName>
    <definedName name="SCDLPT1_4399999_6" localSheetId="19">SCDLPT1!$H$116</definedName>
    <definedName name="SCDLPT1_43BEGIN_1" localSheetId="19">SCDLPT1!$C$113</definedName>
    <definedName name="SCDLPT1_43BEGIN_2" localSheetId="19">SCDLPT1!$D$113</definedName>
    <definedName name="SCDLPT1_43BEGIN_3" localSheetId="19">SCDLPT1!$E$113</definedName>
    <definedName name="SCDLPT1_43BEGIN_4" localSheetId="19">SCDLPT1!$F$113</definedName>
    <definedName name="SCDLPT1_43BEGIN_5" localSheetId="19">SCDLPT1!$G$113</definedName>
    <definedName name="SCDLPT1_43BEGIN_6" localSheetId="19">SCDLPT1!$H$113</definedName>
    <definedName name="SCDLPT1_43BEGIN_7" localSheetId="19">SCDLPT1!$I$113</definedName>
    <definedName name="SCDLPT1_43BEGIN_8" localSheetId="19">SCDLPT1!$J$113</definedName>
    <definedName name="SCDLPT1_43BEGIN_9" localSheetId="19">SCDLPT1!$K$113</definedName>
    <definedName name="SCDLPT1_43ENDIN_2" localSheetId="19">SCDLPT1!$D$115</definedName>
    <definedName name="SCDLPT1_43ENDIN_3" localSheetId="19">SCDLPT1!$E$115</definedName>
    <definedName name="SCDLPT1_43ENDIN_4" localSheetId="19">SCDLPT1!$F$115</definedName>
    <definedName name="SCDLPT1_43ENDIN_5" localSheetId="19">SCDLPT1!$G$115</definedName>
    <definedName name="SCDLPT1_43ENDIN_6" localSheetId="19">SCDLPT1!$H$115</definedName>
    <definedName name="SCDLPT1_43ENDIN_7" localSheetId="19">SCDLPT1!$I$115</definedName>
    <definedName name="SCDLPT1_43ENDIN_8" localSheetId="19">SCDLPT1!$J$115</definedName>
    <definedName name="SCDLPT1_43ENDIN_9" localSheetId="19">SCDLPT1!$K$115</definedName>
    <definedName name="SCDLPT1_4400000_Range" localSheetId="19">SCDLPT1!$C$117:$K$119</definedName>
    <definedName name="SCDLPT1_4499999_5" localSheetId="19">SCDLPT1!$G$120</definedName>
    <definedName name="SCDLPT1_4499999_6" localSheetId="19">SCDLPT1!$H$120</definedName>
    <definedName name="SCDLPT1_44BEGIN_1" localSheetId="19">SCDLPT1!$C$117</definedName>
    <definedName name="SCDLPT1_44BEGIN_2" localSheetId="19">SCDLPT1!$D$117</definedName>
    <definedName name="SCDLPT1_44BEGIN_3" localSheetId="19">SCDLPT1!$E$117</definedName>
    <definedName name="SCDLPT1_44BEGIN_4" localSheetId="19">SCDLPT1!$F$117</definedName>
    <definedName name="SCDLPT1_44BEGIN_5" localSheetId="19">SCDLPT1!$G$117</definedName>
    <definedName name="SCDLPT1_44BEGIN_6" localSheetId="19">SCDLPT1!$H$117</definedName>
    <definedName name="SCDLPT1_44BEGIN_7" localSheetId="19">SCDLPT1!$I$117</definedName>
    <definedName name="SCDLPT1_44BEGIN_8" localSheetId="19">SCDLPT1!$J$117</definedName>
    <definedName name="SCDLPT1_44BEGIN_9" localSheetId="19">SCDLPT1!$K$117</definedName>
    <definedName name="SCDLPT1_44ENDIN_2" localSheetId="19">SCDLPT1!$D$119</definedName>
    <definedName name="SCDLPT1_44ENDIN_3" localSheetId="19">SCDLPT1!$E$119</definedName>
    <definedName name="SCDLPT1_44ENDIN_4" localSheetId="19">SCDLPT1!$F$119</definedName>
    <definedName name="SCDLPT1_44ENDIN_5" localSheetId="19">SCDLPT1!$G$119</definedName>
    <definedName name="SCDLPT1_44ENDIN_6" localSheetId="19">SCDLPT1!$H$119</definedName>
    <definedName name="SCDLPT1_44ENDIN_7" localSheetId="19">SCDLPT1!$I$119</definedName>
    <definedName name="SCDLPT1_44ENDIN_8" localSheetId="19">SCDLPT1!$J$119</definedName>
    <definedName name="SCDLPT1_44ENDIN_9" localSheetId="19">SCDLPT1!$K$119</definedName>
    <definedName name="SCDLPT1_4500000_Range" localSheetId="19">SCDLPT1!$C$121:$K$123</definedName>
    <definedName name="SCDLPT1_4599999_5" localSheetId="19">SCDLPT1!$G$124</definedName>
    <definedName name="SCDLPT1_4599999_6" localSheetId="19">SCDLPT1!$H$124</definedName>
    <definedName name="SCDLPT1_45BEGIN_1" localSheetId="19">SCDLPT1!$C$121</definedName>
    <definedName name="SCDLPT1_45BEGIN_2" localSheetId="19">SCDLPT1!$D$121</definedName>
    <definedName name="SCDLPT1_45BEGIN_3" localSheetId="19">SCDLPT1!$E$121</definedName>
    <definedName name="SCDLPT1_45BEGIN_4" localSheetId="19">SCDLPT1!$F$121</definedName>
    <definedName name="SCDLPT1_45BEGIN_5" localSheetId="19">SCDLPT1!$G$121</definedName>
    <definedName name="SCDLPT1_45BEGIN_6" localSheetId="19">SCDLPT1!$H$121</definedName>
    <definedName name="SCDLPT1_45BEGIN_7" localSheetId="19">SCDLPT1!$I$121</definedName>
    <definedName name="SCDLPT1_45BEGIN_8" localSheetId="19">SCDLPT1!$J$121</definedName>
    <definedName name="SCDLPT1_45BEGIN_9" localSheetId="19">SCDLPT1!$K$121</definedName>
    <definedName name="SCDLPT1_45ENDIN_2" localSheetId="19">SCDLPT1!$D$123</definedName>
    <definedName name="SCDLPT1_45ENDIN_3" localSheetId="19">SCDLPT1!$E$123</definedName>
    <definedName name="SCDLPT1_45ENDIN_4" localSheetId="19">SCDLPT1!$F$123</definedName>
    <definedName name="SCDLPT1_45ENDIN_5" localSheetId="19">SCDLPT1!$G$123</definedName>
    <definedName name="SCDLPT1_45ENDIN_6" localSheetId="19">SCDLPT1!$H$123</definedName>
    <definedName name="SCDLPT1_45ENDIN_7" localSheetId="19">SCDLPT1!$I$123</definedName>
    <definedName name="SCDLPT1_45ENDIN_8" localSheetId="19">SCDLPT1!$J$123</definedName>
    <definedName name="SCDLPT1_45ENDIN_9" localSheetId="19">SCDLPT1!$K$123</definedName>
    <definedName name="SCDLPT1_4899999_5" localSheetId="19">SCDLPT1!$G$125</definedName>
    <definedName name="SCDLPT1_4899999_6" localSheetId="19">SCDLPT1!$H$125</definedName>
    <definedName name="SCDLPT1_4900000_Range" localSheetId="19">SCDLPT1!$C$126:$K$128</definedName>
    <definedName name="SCDLPT1_4999999_5" localSheetId="19">SCDLPT1!$G$129</definedName>
    <definedName name="SCDLPT1_4999999_6" localSheetId="19">SCDLPT1!$H$129</definedName>
    <definedName name="SCDLPT1_49BEGIN_1" localSheetId="19">SCDLPT1!$C$126</definedName>
    <definedName name="SCDLPT1_49BEGIN_2" localSheetId="19">SCDLPT1!$D$126</definedName>
    <definedName name="SCDLPT1_49BEGIN_3" localSheetId="19">SCDLPT1!$E$126</definedName>
    <definedName name="SCDLPT1_49BEGIN_4" localSheetId="19">SCDLPT1!$F$126</definedName>
    <definedName name="SCDLPT1_49BEGIN_5" localSheetId="19">SCDLPT1!$G$126</definedName>
    <definedName name="SCDLPT1_49BEGIN_6" localSheetId="19">SCDLPT1!$H$126</definedName>
    <definedName name="SCDLPT1_49BEGIN_7" localSheetId="19">SCDLPT1!$I$126</definedName>
    <definedName name="SCDLPT1_49BEGIN_8" localSheetId="19">SCDLPT1!$J$126</definedName>
    <definedName name="SCDLPT1_49BEGIN_9" localSheetId="19">SCDLPT1!$K$126</definedName>
    <definedName name="SCDLPT1_49ENDIN_2" localSheetId="19">SCDLPT1!$D$128</definedName>
    <definedName name="SCDLPT1_49ENDIN_3" localSheetId="19">SCDLPT1!$E$128</definedName>
    <definedName name="SCDLPT1_49ENDIN_4" localSheetId="19">SCDLPT1!$F$128</definedName>
    <definedName name="SCDLPT1_49ENDIN_5" localSheetId="19">SCDLPT1!$G$128</definedName>
    <definedName name="SCDLPT1_49ENDIN_6" localSheetId="19">SCDLPT1!$H$128</definedName>
    <definedName name="SCDLPT1_49ENDIN_7" localSheetId="19">SCDLPT1!$I$128</definedName>
    <definedName name="SCDLPT1_49ENDIN_8" localSheetId="19">SCDLPT1!$J$128</definedName>
    <definedName name="SCDLPT1_49ENDIN_9" localSheetId="19">SCDLPT1!$K$128</definedName>
    <definedName name="SCDLPT1_5000000_Range" localSheetId="19">SCDLPT1!$C$130:$K$132</definedName>
    <definedName name="SCDLPT1_5099999_5" localSheetId="19">SCDLPT1!$G$133</definedName>
    <definedName name="SCDLPT1_5099999_6" localSheetId="19">SCDLPT1!$H$133</definedName>
    <definedName name="SCDLPT1_50BEGIN_1" localSheetId="19">SCDLPT1!$C$130</definedName>
    <definedName name="SCDLPT1_50BEGIN_2" localSheetId="19">SCDLPT1!$D$130</definedName>
    <definedName name="SCDLPT1_50BEGIN_3" localSheetId="19">SCDLPT1!$E$130</definedName>
    <definedName name="SCDLPT1_50BEGIN_4" localSheetId="19">SCDLPT1!$F$130</definedName>
    <definedName name="SCDLPT1_50BEGIN_5" localSheetId="19">SCDLPT1!$G$130</definedName>
    <definedName name="SCDLPT1_50BEGIN_6" localSheetId="19">SCDLPT1!$H$130</definedName>
    <definedName name="SCDLPT1_50BEGIN_7" localSheetId="19">SCDLPT1!$I$130</definedName>
    <definedName name="SCDLPT1_50BEGIN_8" localSheetId="19">SCDLPT1!$J$130</definedName>
    <definedName name="SCDLPT1_50BEGIN_9" localSheetId="19">SCDLPT1!$K$130</definedName>
    <definedName name="SCDLPT1_50ENDIN_2" localSheetId="19">SCDLPT1!$D$132</definedName>
    <definedName name="SCDLPT1_50ENDIN_3" localSheetId="19">SCDLPT1!$E$132</definedName>
    <definedName name="SCDLPT1_50ENDIN_4" localSheetId="19">SCDLPT1!$F$132</definedName>
    <definedName name="SCDLPT1_50ENDIN_5" localSheetId="19">SCDLPT1!$G$132</definedName>
    <definedName name="SCDLPT1_50ENDIN_6" localSheetId="19">SCDLPT1!$H$132</definedName>
    <definedName name="SCDLPT1_50ENDIN_7" localSheetId="19">SCDLPT1!$I$132</definedName>
    <definedName name="SCDLPT1_50ENDIN_8" localSheetId="19">SCDLPT1!$J$132</definedName>
    <definedName name="SCDLPT1_50ENDIN_9" localSheetId="19">SCDLPT1!$K$132</definedName>
    <definedName name="SCDLPT1_5100000_Range" localSheetId="19">SCDLPT1!$C$134:$K$136</definedName>
    <definedName name="SCDLPT1_5199999_5" localSheetId="19">SCDLPT1!$G$137</definedName>
    <definedName name="SCDLPT1_5199999_6" localSheetId="19">SCDLPT1!$H$137</definedName>
    <definedName name="SCDLPT1_51BEGIN_1" localSheetId="19">SCDLPT1!$C$134</definedName>
    <definedName name="SCDLPT1_51BEGIN_2" localSheetId="19">SCDLPT1!$D$134</definedName>
    <definedName name="SCDLPT1_51BEGIN_3" localSheetId="19">SCDLPT1!$E$134</definedName>
    <definedName name="SCDLPT1_51BEGIN_4" localSheetId="19">SCDLPT1!$F$134</definedName>
    <definedName name="SCDLPT1_51BEGIN_5" localSheetId="19">SCDLPT1!$G$134</definedName>
    <definedName name="SCDLPT1_51BEGIN_6" localSheetId="19">SCDLPT1!$H$134</definedName>
    <definedName name="SCDLPT1_51BEGIN_7" localSheetId="19">SCDLPT1!$I$134</definedName>
    <definedName name="SCDLPT1_51BEGIN_8" localSheetId="19">SCDLPT1!$J$134</definedName>
    <definedName name="SCDLPT1_51BEGIN_9" localSheetId="19">SCDLPT1!$K$134</definedName>
    <definedName name="SCDLPT1_51ENDIN_2" localSheetId="19">SCDLPT1!$D$136</definedName>
    <definedName name="SCDLPT1_51ENDIN_3" localSheetId="19">SCDLPT1!$E$136</definedName>
    <definedName name="SCDLPT1_51ENDIN_4" localSheetId="19">SCDLPT1!$F$136</definedName>
    <definedName name="SCDLPT1_51ENDIN_5" localSheetId="19">SCDLPT1!$G$136</definedName>
    <definedName name="SCDLPT1_51ENDIN_6" localSheetId="19">SCDLPT1!$H$136</definedName>
    <definedName name="SCDLPT1_51ENDIN_7" localSheetId="19">SCDLPT1!$I$136</definedName>
    <definedName name="SCDLPT1_51ENDIN_8" localSheetId="19">SCDLPT1!$J$136</definedName>
    <definedName name="SCDLPT1_51ENDIN_9" localSheetId="19">SCDLPT1!$K$136</definedName>
    <definedName name="SCDLPT1_5200000_Range" localSheetId="19">SCDLPT1!$C$138:$K$140</definedName>
    <definedName name="SCDLPT1_5299999_5" localSheetId="19">SCDLPT1!$G$141</definedName>
    <definedName name="SCDLPT1_5299999_6" localSheetId="19">SCDLPT1!$H$141</definedName>
    <definedName name="SCDLPT1_52BEGIN_1" localSheetId="19">SCDLPT1!$C$138</definedName>
    <definedName name="SCDLPT1_52BEGIN_2" localSheetId="19">SCDLPT1!$D$138</definedName>
    <definedName name="SCDLPT1_52BEGIN_3" localSheetId="19">SCDLPT1!$E$138</definedName>
    <definedName name="SCDLPT1_52BEGIN_4" localSheetId="19">SCDLPT1!$F$138</definedName>
    <definedName name="SCDLPT1_52BEGIN_5" localSheetId="19">SCDLPT1!$G$138</definedName>
    <definedName name="SCDLPT1_52BEGIN_6" localSheetId="19">SCDLPT1!$H$138</definedName>
    <definedName name="SCDLPT1_52BEGIN_7" localSheetId="19">SCDLPT1!$I$138</definedName>
    <definedName name="SCDLPT1_52BEGIN_8" localSheetId="19">SCDLPT1!$J$138</definedName>
    <definedName name="SCDLPT1_52BEGIN_9" localSheetId="19">SCDLPT1!$K$138</definedName>
    <definedName name="SCDLPT1_52ENDIN_2" localSheetId="19">SCDLPT1!$D$140</definedName>
    <definedName name="SCDLPT1_52ENDIN_3" localSheetId="19">SCDLPT1!$E$140</definedName>
    <definedName name="SCDLPT1_52ENDIN_4" localSheetId="19">SCDLPT1!$F$140</definedName>
    <definedName name="SCDLPT1_52ENDIN_5" localSheetId="19">SCDLPT1!$G$140</definedName>
    <definedName name="SCDLPT1_52ENDIN_6" localSheetId="19">SCDLPT1!$H$140</definedName>
    <definedName name="SCDLPT1_52ENDIN_7" localSheetId="19">SCDLPT1!$I$140</definedName>
    <definedName name="SCDLPT1_52ENDIN_8" localSheetId="19">SCDLPT1!$J$140</definedName>
    <definedName name="SCDLPT1_52ENDIN_9" localSheetId="19">SCDLPT1!$K$140</definedName>
    <definedName name="SCDLPT1_5599999_5" localSheetId="19">SCDLPT1!$G$142</definedName>
    <definedName name="SCDLPT1_5599999_6" localSheetId="19">SCDLPT1!$H$142</definedName>
    <definedName name="SCDLPT1_6199999_5" localSheetId="19">SCDLPT1!$G$143</definedName>
    <definedName name="SCDLPT1_6199999_6" localSheetId="19">SCDLPT1!$H$143</definedName>
    <definedName name="SCDLPT1_6299999_5" localSheetId="19">SCDLPT1!$G$144</definedName>
    <definedName name="SCDLPT1_6299999_6" localSheetId="19">SCDLPT1!$H$144</definedName>
    <definedName name="SCDLPT1_6399999_5" localSheetId="19">SCDLPT1!$G$145</definedName>
    <definedName name="SCDLPT1_6399999_6" localSheetId="19">SCDLPT1!$H$145</definedName>
    <definedName name="SCDLPT1_6499999_5" localSheetId="19">SCDLPT1!$G$146</definedName>
    <definedName name="SCDLPT1_6499999_6" localSheetId="19">SCDLPT1!$H$146</definedName>
    <definedName name="SCDLPT1_6599999_5" localSheetId="19">SCDLPT1!$G$147</definedName>
    <definedName name="SCDLPT1_6599999_6" localSheetId="19">SCDLPT1!$H$147</definedName>
    <definedName name="SCDLPT1_6800000_Range" localSheetId="19">SCDLPT1!$C$148:$K$150</definedName>
    <definedName name="SCDLPT1_6899999_5" localSheetId="19">SCDLPT1!$G$151</definedName>
    <definedName name="SCDLPT1_6899999_6" localSheetId="19">SCDLPT1!$H$151</definedName>
    <definedName name="SCDLPT1_68BEGIN_1" localSheetId="19">SCDLPT1!$C$148</definedName>
    <definedName name="SCDLPT1_68BEGIN_2" localSheetId="19">SCDLPT1!$D$148</definedName>
    <definedName name="SCDLPT1_68BEGIN_3" localSheetId="19">SCDLPT1!$E$148</definedName>
    <definedName name="SCDLPT1_68BEGIN_4" localSheetId="19">SCDLPT1!$F$148</definedName>
    <definedName name="SCDLPT1_68BEGIN_5" localSheetId="19">SCDLPT1!$G$148</definedName>
    <definedName name="SCDLPT1_68BEGIN_6" localSheetId="19">SCDLPT1!$H$148</definedName>
    <definedName name="SCDLPT1_68BEGIN_7" localSheetId="19">SCDLPT1!$I$148</definedName>
    <definedName name="SCDLPT1_68BEGIN_8" localSheetId="19">SCDLPT1!$J$148</definedName>
    <definedName name="SCDLPT1_68BEGIN_9" localSheetId="19">SCDLPT1!$K$148</definedName>
    <definedName name="SCDLPT1_68ENDIN_2" localSheetId="19">SCDLPT1!$D$150</definedName>
    <definedName name="SCDLPT1_68ENDIN_3" localSheetId="19">SCDLPT1!$E$150</definedName>
    <definedName name="SCDLPT1_68ENDIN_4" localSheetId="19">SCDLPT1!$F$150</definedName>
    <definedName name="SCDLPT1_68ENDIN_5" localSheetId="19">SCDLPT1!$G$150</definedName>
    <definedName name="SCDLPT1_68ENDIN_6" localSheetId="19">SCDLPT1!$H$150</definedName>
    <definedName name="SCDLPT1_68ENDIN_7" localSheetId="19">SCDLPT1!$I$150</definedName>
    <definedName name="SCDLPT1_68ENDIN_8" localSheetId="19">SCDLPT1!$J$150</definedName>
    <definedName name="SCDLPT1_68ENDIN_9" localSheetId="19">SCDLPT1!$K$150</definedName>
    <definedName name="SCDLPT1_6900000_Range" localSheetId="19">SCDLPT1!$C$152:$K$154</definedName>
    <definedName name="SCDLPT1_6999999_5" localSheetId="19">SCDLPT1!$G$155</definedName>
    <definedName name="SCDLPT1_6999999_6" localSheetId="19">SCDLPT1!$H$155</definedName>
    <definedName name="SCDLPT1_69BEGIN_1" localSheetId="19">SCDLPT1!$C$152</definedName>
    <definedName name="SCDLPT1_69BEGIN_2" localSheetId="19">SCDLPT1!$D$152</definedName>
    <definedName name="SCDLPT1_69BEGIN_3" localSheetId="19">SCDLPT1!$E$152</definedName>
    <definedName name="SCDLPT1_69BEGIN_4" localSheetId="19">SCDLPT1!$F$152</definedName>
    <definedName name="SCDLPT1_69BEGIN_5" localSheetId="19">SCDLPT1!$G$152</definedName>
    <definedName name="SCDLPT1_69BEGIN_6" localSheetId="19">SCDLPT1!$H$152</definedName>
    <definedName name="SCDLPT1_69BEGIN_7" localSheetId="19">SCDLPT1!$I$152</definedName>
    <definedName name="SCDLPT1_69BEGIN_8" localSheetId="19">SCDLPT1!$J$152</definedName>
    <definedName name="SCDLPT1_69BEGIN_9" localSheetId="19">SCDLPT1!$K$152</definedName>
    <definedName name="SCDLPT1_69ENDIN_2" localSheetId="19">SCDLPT1!$D$154</definedName>
    <definedName name="SCDLPT1_69ENDIN_3" localSheetId="19">SCDLPT1!$E$154</definedName>
    <definedName name="SCDLPT1_69ENDIN_4" localSheetId="19">SCDLPT1!$F$154</definedName>
    <definedName name="SCDLPT1_69ENDIN_5" localSheetId="19">SCDLPT1!$G$154</definedName>
    <definedName name="SCDLPT1_69ENDIN_6" localSheetId="19">SCDLPT1!$H$154</definedName>
    <definedName name="SCDLPT1_69ENDIN_7" localSheetId="19">SCDLPT1!$I$154</definedName>
    <definedName name="SCDLPT1_69ENDIN_8" localSheetId="19">SCDLPT1!$J$154</definedName>
    <definedName name="SCDLPT1_69ENDIN_9" localSheetId="19">SCDLPT1!$K$154</definedName>
    <definedName name="SCDLPT1_7099999_5" localSheetId="19">SCDLPT1!$G$156</definedName>
    <definedName name="SCDLPT1_7099999_6" localSheetId="19">SCDLPT1!$H$156</definedName>
    <definedName name="SCDLPT1_7100000_Range" localSheetId="19">SCDLPT1!$C$157:$K$159</definedName>
    <definedName name="SCDLPT1_7199999_5" localSheetId="19">SCDLPT1!$G$160</definedName>
    <definedName name="SCDLPT1_7199999_6" localSheetId="19">SCDLPT1!$H$160</definedName>
    <definedName name="SCDLPT1_71BEGIN_1" localSheetId="19">SCDLPT1!$C$157</definedName>
    <definedName name="SCDLPT1_71BEGIN_2" localSheetId="19">SCDLPT1!$D$157</definedName>
    <definedName name="SCDLPT1_71BEGIN_3" localSheetId="19">SCDLPT1!$E$157</definedName>
    <definedName name="SCDLPT1_71BEGIN_4" localSheetId="19">SCDLPT1!$F$157</definedName>
    <definedName name="SCDLPT1_71BEGIN_5" localSheetId="19">SCDLPT1!$G$157</definedName>
    <definedName name="SCDLPT1_71BEGIN_6" localSheetId="19">SCDLPT1!$H$157</definedName>
    <definedName name="SCDLPT1_71BEGIN_7" localSheetId="19">SCDLPT1!$I$157</definedName>
    <definedName name="SCDLPT1_71BEGIN_8" localSheetId="19">SCDLPT1!$J$157</definedName>
    <definedName name="SCDLPT1_71BEGIN_9" localSheetId="19">SCDLPT1!$K$157</definedName>
    <definedName name="SCDLPT1_71ENDIN_2" localSheetId="19">SCDLPT1!$D$159</definedName>
    <definedName name="SCDLPT1_71ENDIN_3" localSheetId="19">SCDLPT1!$E$159</definedName>
    <definedName name="SCDLPT1_71ENDIN_4" localSheetId="19">SCDLPT1!$F$159</definedName>
    <definedName name="SCDLPT1_71ENDIN_5" localSheetId="19">SCDLPT1!$G$159</definedName>
    <definedName name="SCDLPT1_71ENDIN_6" localSheetId="19">SCDLPT1!$H$159</definedName>
    <definedName name="SCDLPT1_71ENDIN_7" localSheetId="19">SCDLPT1!$I$159</definedName>
    <definedName name="SCDLPT1_71ENDIN_8" localSheetId="19">SCDLPT1!$J$159</definedName>
    <definedName name="SCDLPT1_71ENDIN_9" localSheetId="19">SCDLPT1!$K$159</definedName>
    <definedName name="SCDLPT1_7200000_Range" localSheetId="19">SCDLPT1!$C$161:$K$163</definedName>
    <definedName name="SCDLPT1_7299999_5" localSheetId="19">SCDLPT1!$G$164</definedName>
    <definedName name="SCDLPT1_7299999_6" localSheetId="19">SCDLPT1!$H$164</definedName>
    <definedName name="SCDLPT1_72BEGIN_1" localSheetId="19">SCDLPT1!$C$161</definedName>
    <definedName name="SCDLPT1_72BEGIN_2" localSheetId="19">SCDLPT1!$D$161</definedName>
    <definedName name="SCDLPT1_72BEGIN_3" localSheetId="19">SCDLPT1!$E$161</definedName>
    <definedName name="SCDLPT1_72BEGIN_4" localSheetId="19">SCDLPT1!$F$161</definedName>
    <definedName name="SCDLPT1_72BEGIN_5" localSheetId="19">SCDLPT1!$G$161</definedName>
    <definedName name="SCDLPT1_72BEGIN_6" localSheetId="19">SCDLPT1!$H$161</definedName>
    <definedName name="SCDLPT1_72BEGIN_7" localSheetId="19">SCDLPT1!$I$161</definedName>
    <definedName name="SCDLPT1_72BEGIN_8" localSheetId="19">SCDLPT1!$J$161</definedName>
    <definedName name="SCDLPT1_72BEGIN_9" localSheetId="19">SCDLPT1!$K$161</definedName>
    <definedName name="SCDLPT1_72ENDIN_2" localSheetId="19">SCDLPT1!$D$163</definedName>
    <definedName name="SCDLPT1_72ENDIN_3" localSheetId="19">SCDLPT1!$E$163</definedName>
    <definedName name="SCDLPT1_72ENDIN_4" localSheetId="19">SCDLPT1!$F$163</definedName>
    <definedName name="SCDLPT1_72ENDIN_5" localSheetId="19">SCDLPT1!$G$163</definedName>
    <definedName name="SCDLPT1_72ENDIN_6" localSheetId="19">SCDLPT1!$H$163</definedName>
    <definedName name="SCDLPT1_72ENDIN_7" localSheetId="19">SCDLPT1!$I$163</definedName>
    <definedName name="SCDLPT1_72ENDIN_8" localSheetId="19">SCDLPT1!$J$163</definedName>
    <definedName name="SCDLPT1_72ENDIN_9" localSheetId="19">SCDLPT1!$K$163</definedName>
    <definedName name="SCDLPT1_7300000_Range" localSheetId="19">SCDLPT1!$C$165:$K$167</definedName>
    <definedName name="SCDLPT1_7399999_5" localSheetId="19">SCDLPT1!$G$168</definedName>
    <definedName name="SCDLPT1_7399999_6" localSheetId="19">SCDLPT1!$H$168</definedName>
    <definedName name="SCDLPT1_73BEGIN_1" localSheetId="19">SCDLPT1!$C$165</definedName>
    <definedName name="SCDLPT1_73BEGIN_2" localSheetId="19">SCDLPT1!$D$165</definedName>
    <definedName name="SCDLPT1_73BEGIN_3" localSheetId="19">SCDLPT1!$E$165</definedName>
    <definedName name="SCDLPT1_73BEGIN_4" localSheetId="19">SCDLPT1!$F$165</definedName>
    <definedName name="SCDLPT1_73BEGIN_5" localSheetId="19">SCDLPT1!$G$165</definedName>
    <definedName name="SCDLPT1_73BEGIN_6" localSheetId="19">SCDLPT1!$H$165</definedName>
    <definedName name="SCDLPT1_73BEGIN_7" localSheetId="19">SCDLPT1!$I$165</definedName>
    <definedName name="SCDLPT1_73BEGIN_8" localSheetId="19">SCDLPT1!$J$165</definedName>
    <definedName name="SCDLPT1_73BEGIN_9" localSheetId="19">SCDLPT1!$K$165</definedName>
    <definedName name="SCDLPT1_73ENDIN_2" localSheetId="19">SCDLPT1!$D$167</definedName>
    <definedName name="SCDLPT1_73ENDIN_3" localSheetId="19">SCDLPT1!$E$167</definedName>
    <definedName name="SCDLPT1_73ENDIN_4" localSheetId="19">SCDLPT1!$F$167</definedName>
    <definedName name="SCDLPT1_73ENDIN_5" localSheetId="19">SCDLPT1!$G$167</definedName>
    <definedName name="SCDLPT1_73ENDIN_6" localSheetId="19">SCDLPT1!$H$167</definedName>
    <definedName name="SCDLPT1_73ENDIN_7" localSheetId="19">SCDLPT1!$I$167</definedName>
    <definedName name="SCDLPT1_73ENDIN_8" localSheetId="19">SCDLPT1!$J$167</definedName>
    <definedName name="SCDLPT1_73ENDIN_9" localSheetId="19">SCDLPT1!$K$167</definedName>
    <definedName name="SCDLPT1_7400000_Range" localSheetId="19">SCDLPT1!$C$169:$K$171</definedName>
    <definedName name="SCDLPT1_7499999_5" localSheetId="19">SCDLPT1!$G$172</definedName>
    <definedName name="SCDLPT1_7499999_6" localSheetId="19">SCDLPT1!$H$172</definedName>
    <definedName name="SCDLPT1_74BEGIN_1" localSheetId="19">SCDLPT1!$C$169</definedName>
    <definedName name="SCDLPT1_74BEGIN_2" localSheetId="19">SCDLPT1!$D$169</definedName>
    <definedName name="SCDLPT1_74BEGIN_3" localSheetId="19">SCDLPT1!$E$169</definedName>
    <definedName name="SCDLPT1_74BEGIN_4" localSheetId="19">SCDLPT1!$F$169</definedName>
    <definedName name="SCDLPT1_74BEGIN_5" localSheetId="19">SCDLPT1!$G$169</definedName>
    <definedName name="SCDLPT1_74BEGIN_6" localSheetId="19">SCDLPT1!$H$169</definedName>
    <definedName name="SCDLPT1_74BEGIN_7" localSheetId="19">SCDLPT1!$I$169</definedName>
    <definedName name="SCDLPT1_74BEGIN_8" localSheetId="19">SCDLPT1!$J$169</definedName>
    <definedName name="SCDLPT1_74BEGIN_9" localSheetId="19">SCDLPT1!$K$169</definedName>
    <definedName name="SCDLPT1_74ENDIN_2" localSheetId="19">SCDLPT1!$D$171</definedName>
    <definedName name="SCDLPT1_74ENDIN_3" localSheetId="19">SCDLPT1!$E$171</definedName>
    <definedName name="SCDLPT1_74ENDIN_4" localSheetId="19">SCDLPT1!$F$171</definedName>
    <definedName name="SCDLPT1_74ENDIN_5" localSheetId="19">SCDLPT1!$G$171</definedName>
    <definedName name="SCDLPT1_74ENDIN_6" localSheetId="19">SCDLPT1!$H$171</definedName>
    <definedName name="SCDLPT1_74ENDIN_7" localSheetId="19">SCDLPT1!$I$171</definedName>
    <definedName name="SCDLPT1_74ENDIN_8" localSheetId="19">SCDLPT1!$J$171</definedName>
    <definedName name="SCDLPT1_74ENDIN_9" localSheetId="19">SCDLPT1!$K$171</definedName>
    <definedName name="SCDLPT1_7599999_5" localSheetId="19">SCDLPT1!$G$173</definedName>
    <definedName name="SCDLPT1_7599999_6" localSheetId="19">SCDLPT1!$H$173</definedName>
    <definedName name="SCDLPT1_7699999_5" localSheetId="19">SCDLPT1!$G$174</definedName>
    <definedName name="SCDLPT1_7699999_6" localSheetId="19">SCDLPT1!$H$174</definedName>
    <definedName name="SCDLPT1_8600000_Range" localSheetId="19">SCDLPT1!$C$175:$K$177</definedName>
    <definedName name="SCDLPT1_8699999_5" localSheetId="19">SCDLPT1!$G$178</definedName>
    <definedName name="SCDLPT1_8699999_6" localSheetId="19">SCDLPT1!$H$178</definedName>
    <definedName name="SCDLPT1_86BEGIN_1" localSheetId="19">SCDLPT1!$C$175</definedName>
    <definedName name="SCDLPT1_86BEGIN_2" localSheetId="19">SCDLPT1!$D$175</definedName>
    <definedName name="SCDLPT1_86BEGIN_3" localSheetId="19">SCDLPT1!$E$175</definedName>
    <definedName name="SCDLPT1_86BEGIN_4" localSheetId="19">SCDLPT1!$F$175</definedName>
    <definedName name="SCDLPT1_86BEGIN_5" localSheetId="19">SCDLPT1!$G$175</definedName>
    <definedName name="SCDLPT1_86BEGIN_6" localSheetId="19">SCDLPT1!$H$175</definedName>
    <definedName name="SCDLPT1_86BEGIN_7" localSheetId="19">SCDLPT1!$I$175</definedName>
    <definedName name="SCDLPT1_86BEGIN_8" localSheetId="19">SCDLPT1!$J$175</definedName>
    <definedName name="SCDLPT1_86BEGIN_9" localSheetId="19">SCDLPT1!$K$175</definedName>
    <definedName name="SCDLPT1_86ENDIN_2" localSheetId="19">SCDLPT1!$D$177</definedName>
    <definedName name="SCDLPT1_86ENDIN_3" localSheetId="19">SCDLPT1!$E$177</definedName>
    <definedName name="SCDLPT1_86ENDIN_4" localSheetId="19">SCDLPT1!$F$177</definedName>
    <definedName name="SCDLPT1_86ENDIN_5" localSheetId="19">SCDLPT1!$G$177</definedName>
    <definedName name="SCDLPT1_86ENDIN_6" localSheetId="19">SCDLPT1!$H$177</definedName>
    <definedName name="SCDLPT1_86ENDIN_7" localSheetId="19">SCDLPT1!$I$177</definedName>
    <definedName name="SCDLPT1_86ENDIN_8" localSheetId="19">SCDLPT1!$J$177</definedName>
    <definedName name="SCDLPT1_86ENDIN_9" localSheetId="19">SCDLPT1!$K$177</definedName>
    <definedName name="SCDLPT1_8700000_Range" localSheetId="19">SCDLPT1!$C$179:$K$181</definedName>
    <definedName name="SCDLPT1_8799999_5" localSheetId="19">SCDLPT1!$G$182</definedName>
    <definedName name="SCDLPT1_8799999_6" localSheetId="19">SCDLPT1!$H$182</definedName>
    <definedName name="SCDLPT1_87BEGIN_1" localSheetId="19">SCDLPT1!$C$179</definedName>
    <definedName name="SCDLPT1_87BEGIN_2" localSheetId="19">SCDLPT1!$D$179</definedName>
    <definedName name="SCDLPT1_87BEGIN_3" localSheetId="19">SCDLPT1!$E$179</definedName>
    <definedName name="SCDLPT1_87BEGIN_4" localSheetId="19">SCDLPT1!$F$179</definedName>
    <definedName name="SCDLPT1_87BEGIN_5" localSheetId="19">SCDLPT1!$G$179</definedName>
    <definedName name="SCDLPT1_87BEGIN_6" localSheetId="19">SCDLPT1!$H$179</definedName>
    <definedName name="SCDLPT1_87BEGIN_7" localSheetId="19">SCDLPT1!$I$179</definedName>
    <definedName name="SCDLPT1_87BEGIN_8" localSheetId="19">SCDLPT1!$J$179</definedName>
    <definedName name="SCDLPT1_87BEGIN_9" localSheetId="19">SCDLPT1!$K$179</definedName>
    <definedName name="SCDLPT1_87ENDIN_2" localSheetId="19">SCDLPT1!$D$181</definedName>
    <definedName name="SCDLPT1_87ENDIN_3" localSheetId="19">SCDLPT1!$E$181</definedName>
    <definedName name="SCDLPT1_87ENDIN_4" localSheetId="19">SCDLPT1!$F$181</definedName>
    <definedName name="SCDLPT1_87ENDIN_5" localSheetId="19">SCDLPT1!$G$181</definedName>
    <definedName name="SCDLPT1_87ENDIN_6" localSheetId="19">SCDLPT1!$H$181</definedName>
    <definedName name="SCDLPT1_87ENDIN_7" localSheetId="19">SCDLPT1!$I$181</definedName>
    <definedName name="SCDLPT1_87ENDIN_8" localSheetId="19">SCDLPT1!$J$181</definedName>
    <definedName name="SCDLPT1_87ENDIN_9" localSheetId="19">SCDLPT1!$K$181</definedName>
    <definedName name="SCDLPT1_8800000_Range" localSheetId="19">SCDLPT1!$C$183:$K$185</definedName>
    <definedName name="SCDLPT1_8899999_5" localSheetId="19">SCDLPT1!$G$186</definedName>
    <definedName name="SCDLPT1_8899999_6" localSheetId="19">SCDLPT1!$H$186</definedName>
    <definedName name="SCDLPT1_88BEGIN_1" localSheetId="19">SCDLPT1!$C$183</definedName>
    <definedName name="SCDLPT1_88BEGIN_2" localSheetId="19">SCDLPT1!$D$183</definedName>
    <definedName name="SCDLPT1_88BEGIN_3" localSheetId="19">SCDLPT1!$E$183</definedName>
    <definedName name="SCDLPT1_88BEGIN_4" localSheetId="19">SCDLPT1!$F$183</definedName>
    <definedName name="SCDLPT1_88BEGIN_5" localSheetId="19">SCDLPT1!$G$183</definedName>
    <definedName name="SCDLPT1_88BEGIN_6" localSheetId="19">SCDLPT1!$H$183</definedName>
    <definedName name="SCDLPT1_88BEGIN_7" localSheetId="19">SCDLPT1!$I$183</definedName>
    <definedName name="SCDLPT1_88BEGIN_8" localSheetId="19">SCDLPT1!$J$183</definedName>
    <definedName name="SCDLPT1_88BEGIN_9" localSheetId="19">SCDLPT1!$K$183</definedName>
    <definedName name="SCDLPT1_88ENDIN_2" localSheetId="19">SCDLPT1!$D$185</definedName>
    <definedName name="SCDLPT1_88ENDIN_3" localSheetId="19">SCDLPT1!$E$185</definedName>
    <definedName name="SCDLPT1_88ENDIN_4" localSheetId="19">SCDLPT1!$F$185</definedName>
    <definedName name="SCDLPT1_88ENDIN_5" localSheetId="19">SCDLPT1!$G$185</definedName>
    <definedName name="SCDLPT1_88ENDIN_6" localSheetId="19">SCDLPT1!$H$185</definedName>
    <definedName name="SCDLPT1_88ENDIN_7" localSheetId="19">SCDLPT1!$I$185</definedName>
    <definedName name="SCDLPT1_88ENDIN_8" localSheetId="19">SCDLPT1!$J$185</definedName>
    <definedName name="SCDLPT1_88ENDIN_9" localSheetId="19">SCDLPT1!$K$185</definedName>
    <definedName name="SCDLPT1_8900000_Range" localSheetId="19">SCDLPT1!$C$187:$K$189</definedName>
    <definedName name="SCDLPT1_8999999_5" localSheetId="19">SCDLPT1!$G$190</definedName>
    <definedName name="SCDLPT1_8999999_6" localSheetId="19">SCDLPT1!$H$190</definedName>
    <definedName name="SCDLPT1_89BEGIN_1" localSheetId="19">SCDLPT1!$C$187</definedName>
    <definedName name="SCDLPT1_89BEGIN_2" localSheetId="19">SCDLPT1!$D$187</definedName>
    <definedName name="SCDLPT1_89BEGIN_3" localSheetId="19">SCDLPT1!$E$187</definedName>
    <definedName name="SCDLPT1_89BEGIN_4" localSheetId="19">SCDLPT1!$F$187</definedName>
    <definedName name="SCDLPT1_89BEGIN_5" localSheetId="19">SCDLPT1!$G$187</definedName>
    <definedName name="SCDLPT1_89BEGIN_6" localSheetId="19">SCDLPT1!$H$187</definedName>
    <definedName name="SCDLPT1_89BEGIN_7" localSheetId="19">SCDLPT1!$I$187</definedName>
    <definedName name="SCDLPT1_89BEGIN_8" localSheetId="19">SCDLPT1!$J$187</definedName>
    <definedName name="SCDLPT1_89BEGIN_9" localSheetId="19">SCDLPT1!$K$187</definedName>
    <definedName name="SCDLPT1_89ENDIN_2" localSheetId="19">SCDLPT1!$D$189</definedName>
    <definedName name="SCDLPT1_89ENDIN_3" localSheetId="19">SCDLPT1!$E$189</definedName>
    <definedName name="SCDLPT1_89ENDIN_4" localSheetId="19">SCDLPT1!$F$189</definedName>
    <definedName name="SCDLPT1_89ENDIN_5" localSheetId="19">SCDLPT1!$G$189</definedName>
    <definedName name="SCDLPT1_89ENDIN_6" localSheetId="19">SCDLPT1!$H$189</definedName>
    <definedName name="SCDLPT1_89ENDIN_7" localSheetId="19">SCDLPT1!$I$189</definedName>
    <definedName name="SCDLPT1_89ENDIN_8" localSheetId="19">SCDLPT1!$J$189</definedName>
    <definedName name="SCDLPT1_89ENDIN_9" localSheetId="19">SCDLPT1!$K$189</definedName>
    <definedName name="SCDLPT1_9000000_Range" localSheetId="19">SCDLPT1!$C$191:$K$193</definedName>
    <definedName name="SCDLPT1_9099999_5" localSheetId="19">SCDLPT1!$G$194</definedName>
    <definedName name="SCDLPT1_9099999_6" localSheetId="19">SCDLPT1!$H$194</definedName>
    <definedName name="SCDLPT1_90BEGIN_1" localSheetId="19">SCDLPT1!$C$191</definedName>
    <definedName name="SCDLPT1_90BEGIN_2" localSheetId="19">SCDLPT1!$D$191</definedName>
    <definedName name="SCDLPT1_90BEGIN_3" localSheetId="19">SCDLPT1!$E$191</definedName>
    <definedName name="SCDLPT1_90BEGIN_4" localSheetId="19">SCDLPT1!$F$191</definedName>
    <definedName name="SCDLPT1_90BEGIN_5" localSheetId="19">SCDLPT1!$G$191</definedName>
    <definedName name="SCDLPT1_90BEGIN_6" localSheetId="19">SCDLPT1!$H$191</definedName>
    <definedName name="SCDLPT1_90BEGIN_7" localSheetId="19">SCDLPT1!$I$191</definedName>
    <definedName name="SCDLPT1_90BEGIN_8" localSheetId="19">SCDLPT1!$J$191</definedName>
    <definedName name="SCDLPT1_90BEGIN_9" localSheetId="19">SCDLPT1!$K$191</definedName>
    <definedName name="SCDLPT1_90ENDIN_2" localSheetId="19">SCDLPT1!$D$193</definedName>
    <definedName name="SCDLPT1_90ENDIN_3" localSheetId="19">SCDLPT1!$E$193</definedName>
    <definedName name="SCDLPT1_90ENDIN_4" localSheetId="19">SCDLPT1!$F$193</definedName>
    <definedName name="SCDLPT1_90ENDIN_5" localSheetId="19">SCDLPT1!$G$193</definedName>
    <definedName name="SCDLPT1_90ENDIN_6" localSheetId="19">SCDLPT1!$H$193</definedName>
    <definedName name="SCDLPT1_90ENDIN_7" localSheetId="19">SCDLPT1!$I$193</definedName>
    <definedName name="SCDLPT1_90ENDIN_8" localSheetId="19">SCDLPT1!$J$193</definedName>
    <definedName name="SCDLPT1_90ENDIN_9" localSheetId="19">SCDLPT1!$K$193</definedName>
    <definedName name="SCDLPT1_9100000_Range" localSheetId="19">SCDLPT1!$C$195:$K$197</definedName>
    <definedName name="SCDLPT1_9199999_5" localSheetId="19">SCDLPT1!$G$198</definedName>
    <definedName name="SCDLPT1_9199999_6" localSheetId="19">SCDLPT1!$H$198</definedName>
    <definedName name="SCDLPT1_91BEGIN_1" localSheetId="19">SCDLPT1!$C$195</definedName>
    <definedName name="SCDLPT1_91BEGIN_2" localSheetId="19">SCDLPT1!$D$195</definedName>
    <definedName name="SCDLPT1_91BEGIN_3" localSheetId="19">SCDLPT1!$E$195</definedName>
    <definedName name="SCDLPT1_91BEGIN_4" localSheetId="19">SCDLPT1!$F$195</definedName>
    <definedName name="SCDLPT1_91BEGIN_5" localSheetId="19">SCDLPT1!$G$195</definedName>
    <definedName name="SCDLPT1_91BEGIN_6" localSheetId="19">SCDLPT1!$H$195</definedName>
    <definedName name="SCDLPT1_91BEGIN_7" localSheetId="19">SCDLPT1!$I$195</definedName>
    <definedName name="SCDLPT1_91BEGIN_8" localSheetId="19">SCDLPT1!$J$195</definedName>
    <definedName name="SCDLPT1_91BEGIN_9" localSheetId="19">SCDLPT1!$K$195</definedName>
    <definedName name="SCDLPT1_91ENDIN_2" localSheetId="19">SCDLPT1!$D$197</definedName>
    <definedName name="SCDLPT1_91ENDIN_3" localSheetId="19">SCDLPT1!$E$197</definedName>
    <definedName name="SCDLPT1_91ENDIN_4" localSheetId="19">SCDLPT1!$F$197</definedName>
    <definedName name="SCDLPT1_91ENDIN_5" localSheetId="19">SCDLPT1!$G$197</definedName>
    <definedName name="SCDLPT1_91ENDIN_6" localSheetId="19">SCDLPT1!$H$197</definedName>
    <definedName name="SCDLPT1_91ENDIN_7" localSheetId="19">SCDLPT1!$I$197</definedName>
    <definedName name="SCDLPT1_91ENDIN_8" localSheetId="19">SCDLPT1!$J$197</definedName>
    <definedName name="SCDLPT1_91ENDIN_9" localSheetId="19">SCDLPT1!$K$197</definedName>
    <definedName name="SCDLPT1_9200000_Range" localSheetId="19">SCDLPT1!$C$199:$K$201</definedName>
    <definedName name="SCDLPT1_9299999_5" localSheetId="19">SCDLPT1!$G$202</definedName>
    <definedName name="SCDLPT1_9299999_6" localSheetId="19">SCDLPT1!$H$202</definedName>
    <definedName name="SCDLPT1_92BEGIN_1" localSheetId="19">SCDLPT1!$C$199</definedName>
    <definedName name="SCDLPT1_92BEGIN_2" localSheetId="19">SCDLPT1!$D$199</definedName>
    <definedName name="SCDLPT1_92BEGIN_3" localSheetId="19">SCDLPT1!$E$199</definedName>
    <definedName name="SCDLPT1_92BEGIN_4" localSheetId="19">SCDLPT1!$F$199</definedName>
    <definedName name="SCDLPT1_92BEGIN_5" localSheetId="19">SCDLPT1!$G$199</definedName>
    <definedName name="SCDLPT1_92BEGIN_6" localSheetId="19">SCDLPT1!$H$199</definedName>
    <definedName name="SCDLPT1_92BEGIN_7" localSheetId="19">SCDLPT1!$I$199</definedName>
    <definedName name="SCDLPT1_92BEGIN_8" localSheetId="19">SCDLPT1!$J$199</definedName>
    <definedName name="SCDLPT1_92BEGIN_9" localSheetId="19">SCDLPT1!$K$199</definedName>
    <definedName name="SCDLPT1_92ENDIN_2" localSheetId="19">SCDLPT1!$D$201</definedName>
    <definedName name="SCDLPT1_92ENDIN_3" localSheetId="19">SCDLPT1!$E$201</definedName>
    <definedName name="SCDLPT1_92ENDIN_4" localSheetId="19">SCDLPT1!$F$201</definedName>
    <definedName name="SCDLPT1_92ENDIN_5" localSheetId="19">SCDLPT1!$G$201</definedName>
    <definedName name="SCDLPT1_92ENDIN_6" localSheetId="19">SCDLPT1!$H$201</definedName>
    <definedName name="SCDLPT1_92ENDIN_7" localSheetId="19">SCDLPT1!$I$201</definedName>
    <definedName name="SCDLPT1_92ENDIN_8" localSheetId="19">SCDLPT1!$J$201</definedName>
    <definedName name="SCDLPT1_92ENDIN_9" localSheetId="19">SCDLPT1!$K$201</definedName>
    <definedName name="SCDLPT1_9999999_5" localSheetId="19">SCDLPT1!$G$203</definedName>
    <definedName name="SCDLPT1_9999999_6" localSheetId="19">SCDLPT1!$H$203</definedName>
    <definedName name="SCDLPT1F_0000001_1" localSheetId="20">SCDLPT1F!$D$7</definedName>
    <definedName name="SCDLPT1F_0000001_2" localSheetId="20">SCDLPT1F!$E$7</definedName>
    <definedName name="SCDLPT1F_0000002_1" localSheetId="20">SCDLPT1F!$D$8</definedName>
    <definedName name="SCDLPT1F_0000002_2" localSheetId="20">SCDLPT1F!$E$8</definedName>
    <definedName name="SCDLPT1F_0000003_1" localSheetId="20">SCDLPT1F!$D$9</definedName>
    <definedName name="SCDLPT1F_0000003_2" localSheetId="20">SCDLPT1F!$E$9</definedName>
    <definedName name="SCDLPT1F_0000003_3" localSheetId="20">SCDLPT1F!$F$9</definedName>
    <definedName name="SCDLPT1F_0000003_4" localSheetId="20">SCDLPT1F!$G$9</definedName>
    <definedName name="SCDLPT1F_0000003_5" localSheetId="20">SCDLPT1F!$H$9</definedName>
    <definedName name="SCDLPT1F_0000003_6" localSheetId="20">SCDLPT1F!$I$9</definedName>
    <definedName name="SCDLPT2_0100000_Range" localSheetId="21">SCDLPT2!$C$7:$K$9</definedName>
    <definedName name="SCDLPT2_0199999_5" localSheetId="21">SCDLPT2!$G$10</definedName>
    <definedName name="SCDLPT2_0199999_6" localSheetId="21">SCDLPT2!$H$10</definedName>
    <definedName name="SCDLPT2_01BEGIN_1" localSheetId="21">SCDLPT2!$C$7</definedName>
    <definedName name="SCDLPT2_01BEGIN_2" localSheetId="21">SCDLPT2!$D$7</definedName>
    <definedName name="SCDLPT2_01BEGIN_3" localSheetId="21">SCDLPT2!$E$7</definedName>
    <definedName name="SCDLPT2_01BEGIN_4" localSheetId="21">SCDLPT2!$F$7</definedName>
    <definedName name="SCDLPT2_01BEGIN_5" localSheetId="21">SCDLPT2!$G$7</definedName>
    <definedName name="SCDLPT2_01BEGIN_6" localSheetId="21">SCDLPT2!$H$7</definedName>
    <definedName name="SCDLPT2_01BEGIN_7" localSheetId="21">SCDLPT2!$I$7</definedName>
    <definedName name="SCDLPT2_01BEGIN_8" localSheetId="21">SCDLPT2!$J$7</definedName>
    <definedName name="SCDLPT2_01BEGIN_9" localSheetId="21">SCDLPT2!$K$7</definedName>
    <definedName name="SCDLPT2_01ENDIN_2" localSheetId="21">SCDLPT2!$D$9</definedName>
    <definedName name="SCDLPT2_01ENDIN_3" localSheetId="21">SCDLPT2!$E$9</definedName>
    <definedName name="SCDLPT2_01ENDIN_4" localSheetId="21">SCDLPT2!$F$9</definedName>
    <definedName name="SCDLPT2_01ENDIN_5" localSheetId="21">SCDLPT2!$G$9</definedName>
    <definedName name="SCDLPT2_01ENDIN_6" localSheetId="21">SCDLPT2!$H$9</definedName>
    <definedName name="SCDLPT2_01ENDIN_7" localSheetId="21">SCDLPT2!$I$9</definedName>
    <definedName name="SCDLPT2_01ENDIN_8" localSheetId="21">SCDLPT2!$J$9</definedName>
    <definedName name="SCDLPT2_01ENDIN_9" localSheetId="21">SCDLPT2!$K$9</definedName>
    <definedName name="SCDLPT2_0200000_Range" localSheetId="21">SCDLPT2!$C$11:$K$13</definedName>
    <definedName name="SCDLPT2_0299999_5" localSheetId="21">SCDLPT2!$G$14</definedName>
    <definedName name="SCDLPT2_0299999_6" localSheetId="21">SCDLPT2!$H$14</definedName>
    <definedName name="SCDLPT2_02BEGIN_1" localSheetId="21">SCDLPT2!$C$11</definedName>
    <definedName name="SCDLPT2_02BEGIN_2" localSheetId="21">SCDLPT2!$D$11</definedName>
    <definedName name="SCDLPT2_02BEGIN_3" localSheetId="21">SCDLPT2!$E$11</definedName>
    <definedName name="SCDLPT2_02BEGIN_4" localSheetId="21">SCDLPT2!$F$11</definedName>
    <definedName name="SCDLPT2_02BEGIN_5" localSheetId="21">SCDLPT2!$G$11</definedName>
    <definedName name="SCDLPT2_02BEGIN_6" localSheetId="21">SCDLPT2!$H$11</definedName>
    <definedName name="SCDLPT2_02BEGIN_7" localSheetId="21">SCDLPT2!$I$11</definedName>
    <definedName name="SCDLPT2_02BEGIN_8" localSheetId="21">SCDLPT2!$J$11</definedName>
    <definedName name="SCDLPT2_02BEGIN_9" localSheetId="21">SCDLPT2!$K$11</definedName>
    <definedName name="SCDLPT2_02ENDIN_2" localSheetId="21">SCDLPT2!$D$13</definedName>
    <definedName name="SCDLPT2_02ENDIN_3" localSheetId="21">SCDLPT2!$E$13</definedName>
    <definedName name="SCDLPT2_02ENDIN_4" localSheetId="21">SCDLPT2!$F$13</definedName>
    <definedName name="SCDLPT2_02ENDIN_5" localSheetId="21">SCDLPT2!$G$13</definedName>
    <definedName name="SCDLPT2_02ENDIN_6" localSheetId="21">SCDLPT2!$H$13</definedName>
    <definedName name="SCDLPT2_02ENDIN_7" localSheetId="21">SCDLPT2!$I$13</definedName>
    <definedName name="SCDLPT2_02ENDIN_8" localSheetId="21">SCDLPT2!$J$13</definedName>
    <definedName name="SCDLPT2_02ENDIN_9" localSheetId="21">SCDLPT2!$K$13</definedName>
    <definedName name="SCDLPT2_0300000_Range" localSheetId="21">SCDLPT2!$C$15:$K$17</definedName>
    <definedName name="SCDLPT2_0399999_5" localSheetId="21">SCDLPT2!$G$18</definedName>
    <definedName name="SCDLPT2_0399999_6" localSheetId="21">SCDLPT2!$H$18</definedName>
    <definedName name="SCDLPT2_03BEGIN_1" localSheetId="21">SCDLPT2!$C$15</definedName>
    <definedName name="SCDLPT2_03BEGIN_2" localSheetId="21">SCDLPT2!$D$15</definedName>
    <definedName name="SCDLPT2_03BEGIN_3" localSheetId="21">SCDLPT2!$E$15</definedName>
    <definedName name="SCDLPT2_03BEGIN_4" localSheetId="21">SCDLPT2!$F$15</definedName>
    <definedName name="SCDLPT2_03BEGIN_5" localSheetId="21">SCDLPT2!$G$15</definedName>
    <definedName name="SCDLPT2_03BEGIN_6" localSheetId="21">SCDLPT2!$H$15</definedName>
    <definedName name="SCDLPT2_03BEGIN_7" localSheetId="21">SCDLPT2!$I$15</definedName>
    <definedName name="SCDLPT2_03BEGIN_8" localSheetId="21">SCDLPT2!$J$15</definedName>
    <definedName name="SCDLPT2_03BEGIN_9" localSheetId="21">SCDLPT2!$K$15</definedName>
    <definedName name="SCDLPT2_03ENDIN_2" localSheetId="21">SCDLPT2!$D$17</definedName>
    <definedName name="SCDLPT2_03ENDIN_3" localSheetId="21">SCDLPT2!$E$17</definedName>
    <definedName name="SCDLPT2_03ENDIN_4" localSheetId="21">SCDLPT2!$F$17</definedName>
    <definedName name="SCDLPT2_03ENDIN_5" localSheetId="21">SCDLPT2!$G$17</definedName>
    <definedName name="SCDLPT2_03ENDIN_6" localSheetId="21">SCDLPT2!$H$17</definedName>
    <definedName name="SCDLPT2_03ENDIN_7" localSheetId="21">SCDLPT2!$I$17</definedName>
    <definedName name="SCDLPT2_03ENDIN_8" localSheetId="21">SCDLPT2!$J$17</definedName>
    <definedName name="SCDLPT2_03ENDIN_9" localSheetId="21">SCDLPT2!$K$17</definedName>
    <definedName name="SCDLPT2_0400000_Range" localSheetId="21">SCDLPT2!$C$19:$K$21</definedName>
    <definedName name="SCDLPT2_0499999_5" localSheetId="21">SCDLPT2!$G$22</definedName>
    <definedName name="SCDLPT2_0499999_6" localSheetId="21">SCDLPT2!$H$22</definedName>
    <definedName name="SCDLPT2_04BEGIN_1" localSheetId="21">SCDLPT2!$C$19</definedName>
    <definedName name="SCDLPT2_04BEGIN_2" localSheetId="21">SCDLPT2!$D$19</definedName>
    <definedName name="SCDLPT2_04BEGIN_3" localSheetId="21">SCDLPT2!$E$19</definedName>
    <definedName name="SCDLPT2_04BEGIN_4" localSheetId="21">SCDLPT2!$F$19</definedName>
    <definedName name="SCDLPT2_04BEGIN_5" localSheetId="21">SCDLPT2!$G$19</definedName>
    <definedName name="SCDLPT2_04BEGIN_6" localSheetId="21">SCDLPT2!$H$19</definedName>
    <definedName name="SCDLPT2_04BEGIN_7" localSheetId="21">SCDLPT2!$I$19</definedName>
    <definedName name="SCDLPT2_04BEGIN_8" localSheetId="21">SCDLPT2!$J$19</definedName>
    <definedName name="SCDLPT2_04BEGIN_9" localSheetId="21">SCDLPT2!$K$19</definedName>
    <definedName name="SCDLPT2_04ENDIN_2" localSheetId="21">SCDLPT2!$D$21</definedName>
    <definedName name="SCDLPT2_04ENDIN_3" localSheetId="21">SCDLPT2!$E$21</definedName>
    <definedName name="SCDLPT2_04ENDIN_4" localSheetId="21">SCDLPT2!$F$21</definedName>
    <definedName name="SCDLPT2_04ENDIN_5" localSheetId="21">SCDLPT2!$G$21</definedName>
    <definedName name="SCDLPT2_04ENDIN_6" localSheetId="21">SCDLPT2!$H$21</definedName>
    <definedName name="SCDLPT2_04ENDIN_7" localSheetId="21">SCDLPT2!$I$21</definedName>
    <definedName name="SCDLPT2_04ENDIN_8" localSheetId="21">SCDLPT2!$J$21</definedName>
    <definedName name="SCDLPT2_04ENDIN_9" localSheetId="21">SCDLPT2!$K$21</definedName>
    <definedName name="SCDLPT2_0599999_5" localSheetId="21">SCDLPT2!$G$23</definedName>
    <definedName name="SCDLPT2_0599999_6" localSheetId="21">SCDLPT2!$H$23</definedName>
    <definedName name="SCDLPT2_0600000_Range" localSheetId="21">SCDLPT2!$C$24:$K$26</definedName>
    <definedName name="SCDLPT2_0699999_5" localSheetId="21">SCDLPT2!$G$27</definedName>
    <definedName name="SCDLPT2_0699999_6" localSheetId="21">SCDLPT2!$H$27</definedName>
    <definedName name="SCDLPT2_06BEGIN_1" localSheetId="21">SCDLPT2!$C$24</definedName>
    <definedName name="SCDLPT2_06BEGIN_2" localSheetId="21">SCDLPT2!$D$24</definedName>
    <definedName name="SCDLPT2_06BEGIN_3" localSheetId="21">SCDLPT2!$E$24</definedName>
    <definedName name="SCDLPT2_06BEGIN_4" localSheetId="21">SCDLPT2!$F$24</definedName>
    <definedName name="SCDLPT2_06BEGIN_5" localSheetId="21">SCDLPT2!$G$24</definedName>
    <definedName name="SCDLPT2_06BEGIN_6" localSheetId="21">SCDLPT2!$H$24</definedName>
    <definedName name="SCDLPT2_06BEGIN_7" localSheetId="21">SCDLPT2!$I$24</definedName>
    <definedName name="SCDLPT2_06BEGIN_8" localSheetId="21">SCDLPT2!$J$24</definedName>
    <definedName name="SCDLPT2_06BEGIN_9" localSheetId="21">SCDLPT2!$K$24</definedName>
    <definedName name="SCDLPT2_06ENDIN_2" localSheetId="21">SCDLPT2!$D$26</definedName>
    <definedName name="SCDLPT2_06ENDIN_3" localSheetId="21">SCDLPT2!$E$26</definedName>
    <definedName name="SCDLPT2_06ENDIN_4" localSheetId="21">SCDLPT2!$F$26</definedName>
    <definedName name="SCDLPT2_06ENDIN_5" localSheetId="21">SCDLPT2!$G$26</definedName>
    <definedName name="SCDLPT2_06ENDIN_6" localSheetId="21">SCDLPT2!$H$26</definedName>
    <definedName name="SCDLPT2_06ENDIN_7" localSheetId="21">SCDLPT2!$I$26</definedName>
    <definedName name="SCDLPT2_06ENDIN_8" localSheetId="21">SCDLPT2!$J$26</definedName>
    <definedName name="SCDLPT2_06ENDIN_9" localSheetId="21">SCDLPT2!$K$26</definedName>
    <definedName name="SCDLPT2_0700000_Range" localSheetId="21">SCDLPT2!$C$28:$K$30</definedName>
    <definedName name="SCDLPT2_0799999_5" localSheetId="21">SCDLPT2!$G$31</definedName>
    <definedName name="SCDLPT2_0799999_6" localSheetId="21">SCDLPT2!$H$31</definedName>
    <definedName name="SCDLPT2_07BEGIN_1" localSheetId="21">SCDLPT2!$C$28</definedName>
    <definedName name="SCDLPT2_07BEGIN_2" localSheetId="21">SCDLPT2!$D$28</definedName>
    <definedName name="SCDLPT2_07BEGIN_3" localSheetId="21">SCDLPT2!$E$28</definedName>
    <definedName name="SCDLPT2_07BEGIN_4" localSheetId="21">SCDLPT2!$F$28</definedName>
    <definedName name="SCDLPT2_07BEGIN_5" localSheetId="21">SCDLPT2!$G$28</definedName>
    <definedName name="SCDLPT2_07BEGIN_6" localSheetId="21">SCDLPT2!$H$28</definedName>
    <definedName name="SCDLPT2_07BEGIN_7" localSheetId="21">SCDLPT2!$I$28</definedName>
    <definedName name="SCDLPT2_07BEGIN_8" localSheetId="21">SCDLPT2!$J$28</definedName>
    <definedName name="SCDLPT2_07BEGIN_9" localSheetId="21">SCDLPT2!$K$28</definedName>
    <definedName name="SCDLPT2_07ENDIN_2" localSheetId="21">SCDLPT2!$D$30</definedName>
    <definedName name="SCDLPT2_07ENDIN_3" localSheetId="21">SCDLPT2!$E$30</definedName>
    <definedName name="SCDLPT2_07ENDIN_4" localSheetId="21">SCDLPT2!$F$30</definedName>
    <definedName name="SCDLPT2_07ENDIN_5" localSheetId="21">SCDLPT2!$G$30</definedName>
    <definedName name="SCDLPT2_07ENDIN_6" localSheetId="21">SCDLPT2!$H$30</definedName>
    <definedName name="SCDLPT2_07ENDIN_7" localSheetId="21">SCDLPT2!$I$30</definedName>
    <definedName name="SCDLPT2_07ENDIN_8" localSheetId="21">SCDLPT2!$J$30</definedName>
    <definedName name="SCDLPT2_07ENDIN_9" localSheetId="21">SCDLPT2!$K$30</definedName>
    <definedName name="SCDLPT2_0800000_Range" localSheetId="21">SCDLPT2!$C$32:$K$34</definedName>
    <definedName name="SCDLPT2_0899999_5" localSheetId="21">SCDLPT2!$G$35</definedName>
    <definedName name="SCDLPT2_0899999_6" localSheetId="21">SCDLPT2!$H$35</definedName>
    <definedName name="SCDLPT2_08BEGIN_1" localSheetId="21">SCDLPT2!$C$32</definedName>
    <definedName name="SCDLPT2_08BEGIN_2" localSheetId="21">SCDLPT2!$D$32</definedName>
    <definedName name="SCDLPT2_08BEGIN_3" localSheetId="21">SCDLPT2!$E$32</definedName>
    <definedName name="SCDLPT2_08BEGIN_4" localSheetId="21">SCDLPT2!$F$32</definedName>
    <definedName name="SCDLPT2_08BEGIN_5" localSheetId="21">SCDLPT2!$G$32</definedName>
    <definedName name="SCDLPT2_08BEGIN_6" localSheetId="21">SCDLPT2!$H$32</definedName>
    <definedName name="SCDLPT2_08BEGIN_7" localSheetId="21">SCDLPT2!$I$32</definedName>
    <definedName name="SCDLPT2_08BEGIN_8" localSheetId="21">SCDLPT2!$J$32</definedName>
    <definedName name="SCDLPT2_08BEGIN_9" localSheetId="21">SCDLPT2!$K$32</definedName>
    <definedName name="SCDLPT2_08ENDIN_2" localSheetId="21">SCDLPT2!$D$34</definedName>
    <definedName name="SCDLPT2_08ENDIN_3" localSheetId="21">SCDLPT2!$E$34</definedName>
    <definedName name="SCDLPT2_08ENDIN_4" localSheetId="21">SCDLPT2!$F$34</definedName>
    <definedName name="SCDLPT2_08ENDIN_5" localSheetId="21">SCDLPT2!$G$34</definedName>
    <definedName name="SCDLPT2_08ENDIN_6" localSheetId="21">SCDLPT2!$H$34</definedName>
    <definedName name="SCDLPT2_08ENDIN_7" localSheetId="21">SCDLPT2!$I$34</definedName>
    <definedName name="SCDLPT2_08ENDIN_8" localSheetId="21">SCDLPT2!$J$34</definedName>
    <definedName name="SCDLPT2_08ENDIN_9" localSheetId="21">SCDLPT2!$K$34</definedName>
    <definedName name="SCDLPT2_0900000_Range" localSheetId="21">SCDLPT2!$C$36:$K$38</definedName>
    <definedName name="SCDLPT2_0999999_5" localSheetId="21">SCDLPT2!$G$39</definedName>
    <definedName name="SCDLPT2_0999999_6" localSheetId="21">SCDLPT2!$H$39</definedName>
    <definedName name="SCDLPT2_09BEGIN_1" localSheetId="21">SCDLPT2!$C$36</definedName>
    <definedName name="SCDLPT2_09BEGIN_2" localSheetId="21">SCDLPT2!$D$36</definedName>
    <definedName name="SCDLPT2_09BEGIN_3" localSheetId="21">SCDLPT2!$E$36</definedName>
    <definedName name="SCDLPT2_09BEGIN_4" localSheetId="21">SCDLPT2!$F$36</definedName>
    <definedName name="SCDLPT2_09BEGIN_5" localSheetId="21">SCDLPT2!$G$36</definedName>
    <definedName name="SCDLPT2_09BEGIN_6" localSheetId="21">SCDLPT2!$H$36</definedName>
    <definedName name="SCDLPT2_09BEGIN_7" localSheetId="21">SCDLPT2!$I$36</definedName>
    <definedName name="SCDLPT2_09BEGIN_8" localSheetId="21">SCDLPT2!$J$36</definedName>
    <definedName name="SCDLPT2_09BEGIN_9" localSheetId="21">SCDLPT2!$K$36</definedName>
    <definedName name="SCDLPT2_09ENDIN_2" localSheetId="21">SCDLPT2!$D$38</definedName>
    <definedName name="SCDLPT2_09ENDIN_3" localSheetId="21">SCDLPT2!$E$38</definedName>
    <definedName name="SCDLPT2_09ENDIN_4" localSheetId="21">SCDLPT2!$F$38</definedName>
    <definedName name="SCDLPT2_09ENDIN_5" localSheetId="21">SCDLPT2!$G$38</definedName>
    <definedName name="SCDLPT2_09ENDIN_6" localSheetId="21">SCDLPT2!$H$38</definedName>
    <definedName name="SCDLPT2_09ENDIN_7" localSheetId="21">SCDLPT2!$I$38</definedName>
    <definedName name="SCDLPT2_09ENDIN_8" localSheetId="21">SCDLPT2!$J$38</definedName>
    <definedName name="SCDLPT2_09ENDIN_9" localSheetId="21">SCDLPT2!$K$38</definedName>
    <definedName name="SCDLPT2_1099999_5" localSheetId="21">SCDLPT2!$G$40</definedName>
    <definedName name="SCDLPT2_1099999_6" localSheetId="21">SCDLPT2!$H$40</definedName>
    <definedName name="SCDLPT2_1100000_Range" localSheetId="21">SCDLPT2!$C$41:$K$43</definedName>
    <definedName name="SCDLPT2_1199999_5" localSheetId="21">SCDLPT2!$G$44</definedName>
    <definedName name="SCDLPT2_1199999_6" localSheetId="21">SCDLPT2!$H$44</definedName>
    <definedName name="SCDLPT2_11BEGIN_1" localSheetId="21">SCDLPT2!$C$41</definedName>
    <definedName name="SCDLPT2_11BEGIN_2" localSheetId="21">SCDLPT2!$D$41</definedName>
    <definedName name="SCDLPT2_11BEGIN_3" localSheetId="21">SCDLPT2!$E$41</definedName>
    <definedName name="SCDLPT2_11BEGIN_4" localSheetId="21">SCDLPT2!$F$41</definedName>
    <definedName name="SCDLPT2_11BEGIN_5" localSheetId="21">SCDLPT2!$G$41</definedName>
    <definedName name="SCDLPT2_11BEGIN_6" localSheetId="21">SCDLPT2!$H$41</definedName>
    <definedName name="SCDLPT2_11BEGIN_7" localSheetId="21">SCDLPT2!$I$41</definedName>
    <definedName name="SCDLPT2_11BEGIN_8" localSheetId="21">SCDLPT2!$J$41</definedName>
    <definedName name="SCDLPT2_11BEGIN_9" localSheetId="21">SCDLPT2!$K$41</definedName>
    <definedName name="SCDLPT2_11ENDIN_2" localSheetId="21">SCDLPT2!$D$43</definedName>
    <definedName name="SCDLPT2_11ENDIN_3" localSheetId="21">SCDLPT2!$E$43</definedName>
    <definedName name="SCDLPT2_11ENDIN_4" localSheetId="21">SCDLPT2!$F$43</definedName>
    <definedName name="SCDLPT2_11ENDIN_5" localSheetId="21">SCDLPT2!$G$43</definedName>
    <definedName name="SCDLPT2_11ENDIN_6" localSheetId="21">SCDLPT2!$H$43</definedName>
    <definedName name="SCDLPT2_11ENDIN_7" localSheetId="21">SCDLPT2!$I$43</definedName>
    <definedName name="SCDLPT2_11ENDIN_8" localSheetId="21">SCDLPT2!$J$43</definedName>
    <definedName name="SCDLPT2_11ENDIN_9" localSheetId="21">SCDLPT2!$K$43</definedName>
    <definedName name="SCDLPT2_1200000_Range" localSheetId="21">SCDLPT2!$C$45:$K$47</definedName>
    <definedName name="SCDLPT2_1299999_5" localSheetId="21">SCDLPT2!$G$48</definedName>
    <definedName name="SCDLPT2_1299999_6" localSheetId="21">SCDLPT2!$H$48</definedName>
    <definedName name="SCDLPT2_12BEGIN_1" localSheetId="21">SCDLPT2!$C$45</definedName>
    <definedName name="SCDLPT2_12BEGIN_2" localSheetId="21">SCDLPT2!$D$45</definedName>
    <definedName name="SCDLPT2_12BEGIN_3" localSheetId="21">SCDLPT2!$E$45</definedName>
    <definedName name="SCDLPT2_12BEGIN_4" localSheetId="21">SCDLPT2!$F$45</definedName>
    <definedName name="SCDLPT2_12BEGIN_5" localSheetId="21">SCDLPT2!$G$45</definedName>
    <definedName name="SCDLPT2_12BEGIN_6" localSheetId="21">SCDLPT2!$H$45</definedName>
    <definedName name="SCDLPT2_12BEGIN_7" localSheetId="21">SCDLPT2!$I$45</definedName>
    <definedName name="SCDLPT2_12BEGIN_8" localSheetId="21">SCDLPT2!$J$45</definedName>
    <definedName name="SCDLPT2_12BEGIN_9" localSheetId="21">SCDLPT2!$K$45</definedName>
    <definedName name="SCDLPT2_12ENDIN_2" localSheetId="21">SCDLPT2!$D$47</definedName>
    <definedName name="SCDLPT2_12ENDIN_3" localSheetId="21">SCDLPT2!$E$47</definedName>
    <definedName name="SCDLPT2_12ENDIN_4" localSheetId="21">SCDLPT2!$F$47</definedName>
    <definedName name="SCDLPT2_12ENDIN_5" localSheetId="21">SCDLPT2!$G$47</definedName>
    <definedName name="SCDLPT2_12ENDIN_6" localSheetId="21">SCDLPT2!$H$47</definedName>
    <definedName name="SCDLPT2_12ENDIN_7" localSheetId="21">SCDLPT2!$I$47</definedName>
    <definedName name="SCDLPT2_12ENDIN_8" localSheetId="21">SCDLPT2!$J$47</definedName>
    <definedName name="SCDLPT2_12ENDIN_9" localSheetId="21">SCDLPT2!$K$47</definedName>
    <definedName name="SCDLPT2_1300000_Range" localSheetId="21">SCDLPT2!$C$49:$K$51</definedName>
    <definedName name="SCDLPT2_1399999_5" localSheetId="21">SCDLPT2!$G$52</definedName>
    <definedName name="SCDLPT2_1399999_6" localSheetId="21">SCDLPT2!$H$52</definedName>
    <definedName name="SCDLPT2_13BEGIN_1" localSheetId="21">SCDLPT2!$C$49</definedName>
    <definedName name="SCDLPT2_13BEGIN_2" localSheetId="21">SCDLPT2!$D$49</definedName>
    <definedName name="SCDLPT2_13BEGIN_3" localSheetId="21">SCDLPT2!$E$49</definedName>
    <definedName name="SCDLPT2_13BEGIN_4" localSheetId="21">SCDLPT2!$F$49</definedName>
    <definedName name="SCDLPT2_13BEGIN_5" localSheetId="21">SCDLPT2!$G$49</definedName>
    <definedName name="SCDLPT2_13BEGIN_6" localSheetId="21">SCDLPT2!$H$49</definedName>
    <definedName name="SCDLPT2_13BEGIN_7" localSheetId="21">SCDLPT2!$I$49</definedName>
    <definedName name="SCDLPT2_13BEGIN_8" localSheetId="21">SCDLPT2!$J$49</definedName>
    <definedName name="SCDLPT2_13BEGIN_9" localSheetId="21">SCDLPT2!$K$49</definedName>
    <definedName name="SCDLPT2_13ENDIN_2" localSheetId="21">SCDLPT2!$D$51</definedName>
    <definedName name="SCDLPT2_13ENDIN_3" localSheetId="21">SCDLPT2!$E$51</definedName>
    <definedName name="SCDLPT2_13ENDIN_4" localSheetId="21">SCDLPT2!$F$51</definedName>
    <definedName name="SCDLPT2_13ENDIN_5" localSheetId="21">SCDLPT2!$G$51</definedName>
    <definedName name="SCDLPT2_13ENDIN_6" localSheetId="21">SCDLPT2!$H$51</definedName>
    <definedName name="SCDLPT2_13ENDIN_7" localSheetId="21">SCDLPT2!$I$51</definedName>
    <definedName name="SCDLPT2_13ENDIN_8" localSheetId="21">SCDLPT2!$J$51</definedName>
    <definedName name="SCDLPT2_13ENDIN_9" localSheetId="21">SCDLPT2!$K$51</definedName>
    <definedName name="SCDLPT2_1400000_Range" localSheetId="21">SCDLPT2!$C$53:$K$55</definedName>
    <definedName name="SCDLPT2_1499999_5" localSheetId="21">SCDLPT2!$G$56</definedName>
    <definedName name="SCDLPT2_1499999_6" localSheetId="21">SCDLPT2!$H$56</definedName>
    <definedName name="SCDLPT2_14BEGIN_1" localSheetId="21">SCDLPT2!$C$53</definedName>
    <definedName name="SCDLPT2_14BEGIN_2" localSheetId="21">SCDLPT2!$D$53</definedName>
    <definedName name="SCDLPT2_14BEGIN_3" localSheetId="21">SCDLPT2!$E$53</definedName>
    <definedName name="SCDLPT2_14BEGIN_4" localSheetId="21">SCDLPT2!$F$53</definedName>
    <definedName name="SCDLPT2_14BEGIN_5" localSheetId="21">SCDLPT2!$G$53</definedName>
    <definedName name="SCDLPT2_14BEGIN_6" localSheetId="21">SCDLPT2!$H$53</definedName>
    <definedName name="SCDLPT2_14BEGIN_7" localSheetId="21">SCDLPT2!$I$53</definedName>
    <definedName name="SCDLPT2_14BEGIN_8" localSheetId="21">SCDLPT2!$J$53</definedName>
    <definedName name="SCDLPT2_14BEGIN_9" localSheetId="21">SCDLPT2!$K$53</definedName>
    <definedName name="SCDLPT2_14ENDIN_2" localSheetId="21">SCDLPT2!$D$55</definedName>
    <definedName name="SCDLPT2_14ENDIN_3" localSheetId="21">SCDLPT2!$E$55</definedName>
    <definedName name="SCDLPT2_14ENDIN_4" localSheetId="21">SCDLPT2!$F$55</definedName>
    <definedName name="SCDLPT2_14ENDIN_5" localSheetId="21">SCDLPT2!$G$55</definedName>
    <definedName name="SCDLPT2_14ENDIN_6" localSheetId="21">SCDLPT2!$H$55</definedName>
    <definedName name="SCDLPT2_14ENDIN_7" localSheetId="21">SCDLPT2!$I$55</definedName>
    <definedName name="SCDLPT2_14ENDIN_8" localSheetId="21">SCDLPT2!$J$55</definedName>
    <definedName name="SCDLPT2_14ENDIN_9" localSheetId="21">SCDLPT2!$K$55</definedName>
    <definedName name="SCDLPT2_1799999_5" localSheetId="21">SCDLPT2!$G$57</definedName>
    <definedName name="SCDLPT2_1799999_6" localSheetId="21">SCDLPT2!$H$57</definedName>
    <definedName name="SCDLPT2_1800000_Range" localSheetId="21">SCDLPT2!$C$58:$K$60</definedName>
    <definedName name="SCDLPT2_1899999_5" localSheetId="21">SCDLPT2!$G$61</definedName>
    <definedName name="SCDLPT2_1899999_6" localSheetId="21">SCDLPT2!$H$61</definedName>
    <definedName name="SCDLPT2_18BEGIN_1" localSheetId="21">SCDLPT2!$C$58</definedName>
    <definedName name="SCDLPT2_18BEGIN_2" localSheetId="21">SCDLPT2!$D$58</definedName>
    <definedName name="SCDLPT2_18BEGIN_3" localSheetId="21">SCDLPT2!$E$58</definedName>
    <definedName name="SCDLPT2_18BEGIN_4" localSheetId="21">SCDLPT2!$F$58</definedName>
    <definedName name="SCDLPT2_18BEGIN_5" localSheetId="21">SCDLPT2!$G$58</definedName>
    <definedName name="SCDLPT2_18BEGIN_6" localSheetId="21">SCDLPT2!$H$58</definedName>
    <definedName name="SCDLPT2_18BEGIN_7" localSheetId="21">SCDLPT2!$I$58</definedName>
    <definedName name="SCDLPT2_18BEGIN_8" localSheetId="21">SCDLPT2!$J$58</definedName>
    <definedName name="SCDLPT2_18BEGIN_9" localSheetId="21">SCDLPT2!$K$58</definedName>
    <definedName name="SCDLPT2_18ENDIN_2" localSheetId="21">SCDLPT2!$D$60</definedName>
    <definedName name="SCDLPT2_18ENDIN_3" localSheetId="21">SCDLPT2!$E$60</definedName>
    <definedName name="SCDLPT2_18ENDIN_4" localSheetId="21">SCDLPT2!$F$60</definedName>
    <definedName name="SCDLPT2_18ENDIN_5" localSheetId="21">SCDLPT2!$G$60</definedName>
    <definedName name="SCDLPT2_18ENDIN_6" localSheetId="21">SCDLPT2!$H$60</definedName>
    <definedName name="SCDLPT2_18ENDIN_7" localSheetId="21">SCDLPT2!$I$60</definedName>
    <definedName name="SCDLPT2_18ENDIN_8" localSheetId="21">SCDLPT2!$J$60</definedName>
    <definedName name="SCDLPT2_18ENDIN_9" localSheetId="21">SCDLPT2!$K$60</definedName>
    <definedName name="SCDLPT2_1900000_Range" localSheetId="21">SCDLPT2!$C$62:$K$64</definedName>
    <definedName name="SCDLPT2_1999999_5" localSheetId="21">SCDLPT2!$G$65</definedName>
    <definedName name="SCDLPT2_1999999_6" localSheetId="21">SCDLPT2!$H$65</definedName>
    <definedName name="SCDLPT2_19BEGIN_1" localSheetId="21">SCDLPT2!$C$62</definedName>
    <definedName name="SCDLPT2_19BEGIN_2" localSheetId="21">SCDLPT2!$D$62</definedName>
    <definedName name="SCDLPT2_19BEGIN_3" localSheetId="21">SCDLPT2!$E$62</definedName>
    <definedName name="SCDLPT2_19BEGIN_4" localSheetId="21">SCDLPT2!$F$62</definedName>
    <definedName name="SCDLPT2_19BEGIN_5" localSheetId="21">SCDLPT2!$G$62</definedName>
    <definedName name="SCDLPT2_19BEGIN_6" localSheetId="21">SCDLPT2!$H$62</definedName>
    <definedName name="SCDLPT2_19BEGIN_7" localSheetId="21">SCDLPT2!$I$62</definedName>
    <definedName name="SCDLPT2_19BEGIN_8" localSheetId="21">SCDLPT2!$J$62</definedName>
    <definedName name="SCDLPT2_19BEGIN_9" localSheetId="21">SCDLPT2!$K$62</definedName>
    <definedName name="SCDLPT2_19ENDIN_2" localSheetId="21">SCDLPT2!$D$64</definedName>
    <definedName name="SCDLPT2_19ENDIN_3" localSheetId="21">SCDLPT2!$E$64</definedName>
    <definedName name="SCDLPT2_19ENDIN_4" localSheetId="21">SCDLPT2!$F$64</definedName>
    <definedName name="SCDLPT2_19ENDIN_5" localSheetId="21">SCDLPT2!$G$64</definedName>
    <definedName name="SCDLPT2_19ENDIN_6" localSheetId="21">SCDLPT2!$H$64</definedName>
    <definedName name="SCDLPT2_19ENDIN_7" localSheetId="21">SCDLPT2!$I$64</definedName>
    <definedName name="SCDLPT2_19ENDIN_8" localSheetId="21">SCDLPT2!$J$64</definedName>
    <definedName name="SCDLPT2_19ENDIN_9" localSheetId="21">SCDLPT2!$K$64</definedName>
    <definedName name="SCDLPT2_2000000_Range" localSheetId="21">SCDLPT2!$C$66:$K$68</definedName>
    <definedName name="SCDLPT2_2099999_5" localSheetId="21">SCDLPT2!$G$69</definedName>
    <definedName name="SCDLPT2_2099999_6" localSheetId="21">SCDLPT2!$H$69</definedName>
    <definedName name="SCDLPT2_20BEGIN_1" localSheetId="21">SCDLPT2!$C$66</definedName>
    <definedName name="SCDLPT2_20BEGIN_2" localSheetId="21">SCDLPT2!$D$66</definedName>
    <definedName name="SCDLPT2_20BEGIN_3" localSheetId="21">SCDLPT2!$E$66</definedName>
    <definedName name="SCDLPT2_20BEGIN_4" localSheetId="21">SCDLPT2!$F$66</definedName>
    <definedName name="SCDLPT2_20BEGIN_5" localSheetId="21">SCDLPT2!$G$66</definedName>
    <definedName name="SCDLPT2_20BEGIN_6" localSheetId="21">SCDLPT2!$H$66</definedName>
    <definedName name="SCDLPT2_20BEGIN_7" localSheetId="21">SCDLPT2!$I$66</definedName>
    <definedName name="SCDLPT2_20BEGIN_8" localSheetId="21">SCDLPT2!$J$66</definedName>
    <definedName name="SCDLPT2_20BEGIN_9" localSheetId="21">SCDLPT2!$K$66</definedName>
    <definedName name="SCDLPT2_20ENDIN_2" localSheetId="21">SCDLPT2!$D$68</definedName>
    <definedName name="SCDLPT2_20ENDIN_3" localSheetId="21">SCDLPT2!$E$68</definedName>
    <definedName name="SCDLPT2_20ENDIN_4" localSheetId="21">SCDLPT2!$F$68</definedName>
    <definedName name="SCDLPT2_20ENDIN_5" localSheetId="21">SCDLPT2!$G$68</definedName>
    <definedName name="SCDLPT2_20ENDIN_6" localSheetId="21">SCDLPT2!$H$68</definedName>
    <definedName name="SCDLPT2_20ENDIN_7" localSheetId="21">SCDLPT2!$I$68</definedName>
    <definedName name="SCDLPT2_20ENDIN_8" localSheetId="21">SCDLPT2!$J$68</definedName>
    <definedName name="SCDLPT2_20ENDIN_9" localSheetId="21">SCDLPT2!$K$68</definedName>
    <definedName name="SCDLPT2_2100000_Range" localSheetId="21">SCDLPT2!$C$70:$K$72</definedName>
    <definedName name="SCDLPT2_2199999_5" localSheetId="21">SCDLPT2!$G$73</definedName>
    <definedName name="SCDLPT2_2199999_6" localSheetId="21">SCDLPT2!$H$73</definedName>
    <definedName name="SCDLPT2_21BEGIN_1" localSheetId="21">SCDLPT2!$C$70</definedName>
    <definedName name="SCDLPT2_21BEGIN_2" localSheetId="21">SCDLPT2!$D$70</definedName>
    <definedName name="SCDLPT2_21BEGIN_3" localSheetId="21">SCDLPT2!$E$70</definedName>
    <definedName name="SCDLPT2_21BEGIN_4" localSheetId="21">SCDLPT2!$F$70</definedName>
    <definedName name="SCDLPT2_21BEGIN_5" localSheetId="21">SCDLPT2!$G$70</definedName>
    <definedName name="SCDLPT2_21BEGIN_6" localSheetId="21">SCDLPT2!$H$70</definedName>
    <definedName name="SCDLPT2_21BEGIN_7" localSheetId="21">SCDLPT2!$I$70</definedName>
    <definedName name="SCDLPT2_21BEGIN_8" localSheetId="21">SCDLPT2!$J$70</definedName>
    <definedName name="SCDLPT2_21BEGIN_9" localSheetId="21">SCDLPT2!$K$70</definedName>
    <definedName name="SCDLPT2_21ENDIN_2" localSheetId="21">SCDLPT2!$D$72</definedName>
    <definedName name="SCDLPT2_21ENDIN_3" localSheetId="21">SCDLPT2!$E$72</definedName>
    <definedName name="SCDLPT2_21ENDIN_4" localSheetId="21">SCDLPT2!$F$72</definedName>
    <definedName name="SCDLPT2_21ENDIN_5" localSheetId="21">SCDLPT2!$G$72</definedName>
    <definedName name="SCDLPT2_21ENDIN_6" localSheetId="21">SCDLPT2!$H$72</definedName>
    <definedName name="SCDLPT2_21ENDIN_7" localSheetId="21">SCDLPT2!$I$72</definedName>
    <definedName name="SCDLPT2_21ENDIN_8" localSheetId="21">SCDLPT2!$J$72</definedName>
    <definedName name="SCDLPT2_21ENDIN_9" localSheetId="21">SCDLPT2!$K$72</definedName>
    <definedName name="SCDLPT2_2499999_5" localSheetId="21">SCDLPT2!$G$74</definedName>
    <definedName name="SCDLPT2_2499999_6" localSheetId="21">SCDLPT2!$H$74</definedName>
    <definedName name="SCDLPT2_2500000_Range" localSheetId="21">SCDLPT2!$C$75:$K$77</definedName>
    <definedName name="SCDLPT2_2599999_5" localSheetId="21">SCDLPT2!$G$78</definedName>
    <definedName name="SCDLPT2_2599999_6" localSheetId="21">SCDLPT2!$H$78</definedName>
    <definedName name="SCDLPT2_25BEGIN_1" localSheetId="21">SCDLPT2!$C$75</definedName>
    <definedName name="SCDLPT2_25BEGIN_2" localSheetId="21">SCDLPT2!$D$75</definedName>
    <definedName name="SCDLPT2_25BEGIN_3" localSheetId="21">SCDLPT2!$E$75</definedName>
    <definedName name="SCDLPT2_25BEGIN_4" localSheetId="21">SCDLPT2!$F$75</definedName>
    <definedName name="SCDLPT2_25BEGIN_5" localSheetId="21">SCDLPT2!$G$75</definedName>
    <definedName name="SCDLPT2_25BEGIN_6" localSheetId="21">SCDLPT2!$H$75</definedName>
    <definedName name="SCDLPT2_25BEGIN_7" localSheetId="21">SCDLPT2!$I$75</definedName>
    <definedName name="SCDLPT2_25BEGIN_8" localSheetId="21">SCDLPT2!$J$75</definedName>
    <definedName name="SCDLPT2_25BEGIN_9" localSheetId="21">SCDLPT2!$K$75</definedName>
    <definedName name="SCDLPT2_25ENDIN_2" localSheetId="21">SCDLPT2!$D$77</definedName>
    <definedName name="SCDLPT2_25ENDIN_3" localSheetId="21">SCDLPT2!$E$77</definedName>
    <definedName name="SCDLPT2_25ENDIN_4" localSheetId="21">SCDLPT2!$F$77</definedName>
    <definedName name="SCDLPT2_25ENDIN_5" localSheetId="21">SCDLPT2!$G$77</definedName>
    <definedName name="SCDLPT2_25ENDIN_6" localSheetId="21">SCDLPT2!$H$77</definedName>
    <definedName name="SCDLPT2_25ENDIN_7" localSheetId="21">SCDLPT2!$I$77</definedName>
    <definedName name="SCDLPT2_25ENDIN_8" localSheetId="21">SCDLPT2!$J$77</definedName>
    <definedName name="SCDLPT2_25ENDIN_9" localSheetId="21">SCDLPT2!$K$77</definedName>
    <definedName name="SCDLPT2_2600000_Range" localSheetId="21">SCDLPT2!$C$79:$K$81</definedName>
    <definedName name="SCDLPT2_2699999_5" localSheetId="21">SCDLPT2!$G$82</definedName>
    <definedName name="SCDLPT2_2699999_6" localSheetId="21">SCDLPT2!$H$82</definedName>
    <definedName name="SCDLPT2_26BEGIN_1" localSheetId="21">SCDLPT2!$C$79</definedName>
    <definedName name="SCDLPT2_26BEGIN_2" localSheetId="21">SCDLPT2!$D$79</definedName>
    <definedName name="SCDLPT2_26BEGIN_3" localSheetId="21">SCDLPT2!$E$79</definedName>
    <definedName name="SCDLPT2_26BEGIN_4" localSheetId="21">SCDLPT2!$F$79</definedName>
    <definedName name="SCDLPT2_26BEGIN_5" localSheetId="21">SCDLPT2!$G$79</definedName>
    <definedName name="SCDLPT2_26BEGIN_6" localSheetId="21">SCDLPT2!$H$79</definedName>
    <definedName name="SCDLPT2_26BEGIN_7" localSheetId="21">SCDLPT2!$I$79</definedName>
    <definedName name="SCDLPT2_26BEGIN_8" localSheetId="21">SCDLPT2!$J$79</definedName>
    <definedName name="SCDLPT2_26BEGIN_9" localSheetId="21">SCDLPT2!$K$79</definedName>
    <definedName name="SCDLPT2_26ENDIN_2" localSheetId="21">SCDLPT2!$D$81</definedName>
    <definedName name="SCDLPT2_26ENDIN_3" localSheetId="21">SCDLPT2!$E$81</definedName>
    <definedName name="SCDLPT2_26ENDIN_4" localSheetId="21">SCDLPT2!$F$81</definedName>
    <definedName name="SCDLPT2_26ENDIN_5" localSheetId="21">SCDLPT2!$G$81</definedName>
    <definedName name="SCDLPT2_26ENDIN_6" localSheetId="21">SCDLPT2!$H$81</definedName>
    <definedName name="SCDLPT2_26ENDIN_7" localSheetId="21">SCDLPT2!$I$81</definedName>
    <definedName name="SCDLPT2_26ENDIN_8" localSheetId="21">SCDLPT2!$J$81</definedName>
    <definedName name="SCDLPT2_26ENDIN_9" localSheetId="21">SCDLPT2!$K$81</definedName>
    <definedName name="SCDLPT2_2700000_Range" localSheetId="21">SCDLPT2!$C$83:$K$85</definedName>
    <definedName name="SCDLPT2_2799999_5" localSheetId="21">SCDLPT2!$G$86</definedName>
    <definedName name="SCDLPT2_2799999_6" localSheetId="21">SCDLPT2!$H$86</definedName>
    <definedName name="SCDLPT2_27BEGIN_1" localSheetId="21">SCDLPT2!$C$83</definedName>
    <definedName name="SCDLPT2_27BEGIN_2" localSheetId="21">SCDLPT2!$D$83</definedName>
    <definedName name="SCDLPT2_27BEGIN_3" localSheetId="21">SCDLPT2!$E$83</definedName>
    <definedName name="SCDLPT2_27BEGIN_4" localSheetId="21">SCDLPT2!$F$83</definedName>
    <definedName name="SCDLPT2_27BEGIN_5" localSheetId="21">SCDLPT2!$G$83</definedName>
    <definedName name="SCDLPT2_27BEGIN_6" localSheetId="21">SCDLPT2!$H$83</definedName>
    <definedName name="SCDLPT2_27BEGIN_7" localSheetId="21">SCDLPT2!$I$83</definedName>
    <definedName name="SCDLPT2_27BEGIN_8" localSheetId="21">SCDLPT2!$J$83</definedName>
    <definedName name="SCDLPT2_27BEGIN_9" localSheetId="21">SCDLPT2!$K$83</definedName>
    <definedName name="SCDLPT2_27ENDIN_2" localSheetId="21">SCDLPT2!$D$85</definedName>
    <definedName name="SCDLPT2_27ENDIN_3" localSheetId="21">SCDLPT2!$E$85</definedName>
    <definedName name="SCDLPT2_27ENDIN_4" localSheetId="21">SCDLPT2!$F$85</definedName>
    <definedName name="SCDLPT2_27ENDIN_5" localSheetId="21">SCDLPT2!$G$85</definedName>
    <definedName name="SCDLPT2_27ENDIN_6" localSheetId="21">SCDLPT2!$H$85</definedName>
    <definedName name="SCDLPT2_27ENDIN_7" localSheetId="21">SCDLPT2!$I$85</definedName>
    <definedName name="SCDLPT2_27ENDIN_8" localSheetId="21">SCDLPT2!$J$85</definedName>
    <definedName name="SCDLPT2_27ENDIN_9" localSheetId="21">SCDLPT2!$K$85</definedName>
    <definedName name="SCDLPT2_2800000_Range" localSheetId="21">SCDLPT2!$C$87:$K$89</definedName>
    <definedName name="SCDLPT2_2899999_5" localSheetId="21">SCDLPT2!$G$90</definedName>
    <definedName name="SCDLPT2_2899999_6" localSheetId="21">SCDLPT2!$H$90</definedName>
    <definedName name="SCDLPT2_28BEGIN_1" localSheetId="21">SCDLPT2!$C$87</definedName>
    <definedName name="SCDLPT2_28BEGIN_2" localSheetId="21">SCDLPT2!$D$87</definedName>
    <definedName name="SCDLPT2_28BEGIN_3" localSheetId="21">SCDLPT2!$E$87</definedName>
    <definedName name="SCDLPT2_28BEGIN_4" localSheetId="21">SCDLPT2!$F$87</definedName>
    <definedName name="SCDLPT2_28BEGIN_5" localSheetId="21">SCDLPT2!$G$87</definedName>
    <definedName name="SCDLPT2_28BEGIN_6" localSheetId="21">SCDLPT2!$H$87</definedName>
    <definedName name="SCDLPT2_28BEGIN_7" localSheetId="21">SCDLPT2!$I$87</definedName>
    <definedName name="SCDLPT2_28BEGIN_8" localSheetId="21">SCDLPT2!$J$87</definedName>
    <definedName name="SCDLPT2_28BEGIN_9" localSheetId="21">SCDLPT2!$K$87</definedName>
    <definedName name="SCDLPT2_28ENDIN_2" localSheetId="21">SCDLPT2!$D$89</definedName>
    <definedName name="SCDLPT2_28ENDIN_3" localSheetId="21">SCDLPT2!$E$89</definedName>
    <definedName name="SCDLPT2_28ENDIN_4" localSheetId="21">SCDLPT2!$F$89</definedName>
    <definedName name="SCDLPT2_28ENDIN_5" localSheetId="21">SCDLPT2!$G$89</definedName>
    <definedName name="SCDLPT2_28ENDIN_6" localSheetId="21">SCDLPT2!$H$89</definedName>
    <definedName name="SCDLPT2_28ENDIN_7" localSheetId="21">SCDLPT2!$I$89</definedName>
    <definedName name="SCDLPT2_28ENDIN_8" localSheetId="21">SCDLPT2!$J$89</definedName>
    <definedName name="SCDLPT2_28ENDIN_9" localSheetId="21">SCDLPT2!$K$89</definedName>
    <definedName name="SCDLPT2_3199999_5" localSheetId="21">SCDLPT2!$G$91</definedName>
    <definedName name="SCDLPT2_3199999_6" localSheetId="21">SCDLPT2!$H$91</definedName>
    <definedName name="SCDLPT2_3200000_Range" localSheetId="21">SCDLPT2!$C$92:$K$94</definedName>
    <definedName name="SCDLPT2_3299999_5" localSheetId="21">SCDLPT2!$G$95</definedName>
    <definedName name="SCDLPT2_3299999_6" localSheetId="21">SCDLPT2!$H$95</definedName>
    <definedName name="SCDLPT2_32BEGIN_1" localSheetId="21">SCDLPT2!$C$92</definedName>
    <definedName name="SCDLPT2_32BEGIN_2" localSheetId="21">SCDLPT2!$D$92</definedName>
    <definedName name="SCDLPT2_32BEGIN_3" localSheetId="21">SCDLPT2!$E$92</definedName>
    <definedName name="SCDLPT2_32BEGIN_4" localSheetId="21">SCDLPT2!$F$92</definedName>
    <definedName name="SCDLPT2_32BEGIN_5" localSheetId="21">SCDLPT2!$G$92</definedName>
    <definedName name="SCDLPT2_32BEGIN_6" localSheetId="21">SCDLPT2!$H$92</definedName>
    <definedName name="SCDLPT2_32BEGIN_7" localSheetId="21">SCDLPT2!$I$92</definedName>
    <definedName name="SCDLPT2_32BEGIN_8" localSheetId="21">SCDLPT2!$J$92</definedName>
    <definedName name="SCDLPT2_32BEGIN_9" localSheetId="21">SCDLPT2!$K$92</definedName>
    <definedName name="SCDLPT2_32ENDIN_2" localSheetId="21">SCDLPT2!$D$94</definedName>
    <definedName name="SCDLPT2_32ENDIN_3" localSheetId="21">SCDLPT2!$E$94</definedName>
    <definedName name="SCDLPT2_32ENDIN_4" localSheetId="21">SCDLPT2!$F$94</definedName>
    <definedName name="SCDLPT2_32ENDIN_5" localSheetId="21">SCDLPT2!$G$94</definedName>
    <definedName name="SCDLPT2_32ENDIN_6" localSheetId="21">SCDLPT2!$H$94</definedName>
    <definedName name="SCDLPT2_32ENDIN_7" localSheetId="21">SCDLPT2!$I$94</definedName>
    <definedName name="SCDLPT2_32ENDIN_8" localSheetId="21">SCDLPT2!$J$94</definedName>
    <definedName name="SCDLPT2_32ENDIN_9" localSheetId="21">SCDLPT2!$K$94</definedName>
    <definedName name="SCDLPT2_3300000_Range" localSheetId="21">SCDLPT2!$C$96:$K$98</definedName>
    <definedName name="SCDLPT2_3399999_5" localSheetId="21">SCDLPT2!$G$99</definedName>
    <definedName name="SCDLPT2_3399999_6" localSheetId="21">SCDLPT2!$H$99</definedName>
    <definedName name="SCDLPT2_33BEGIN_1" localSheetId="21">SCDLPT2!$C$96</definedName>
    <definedName name="SCDLPT2_33BEGIN_2" localSheetId="21">SCDLPT2!$D$96</definedName>
    <definedName name="SCDLPT2_33BEGIN_3" localSheetId="21">SCDLPT2!$E$96</definedName>
    <definedName name="SCDLPT2_33BEGIN_4" localSheetId="21">SCDLPT2!$F$96</definedName>
    <definedName name="SCDLPT2_33BEGIN_5" localSheetId="21">SCDLPT2!$G$96</definedName>
    <definedName name="SCDLPT2_33BEGIN_6" localSheetId="21">SCDLPT2!$H$96</definedName>
    <definedName name="SCDLPT2_33BEGIN_7" localSheetId="21">SCDLPT2!$I$96</definedName>
    <definedName name="SCDLPT2_33BEGIN_8" localSheetId="21">SCDLPT2!$J$96</definedName>
    <definedName name="SCDLPT2_33BEGIN_9" localSheetId="21">SCDLPT2!$K$96</definedName>
    <definedName name="SCDLPT2_33ENDIN_2" localSheetId="21">SCDLPT2!$D$98</definedName>
    <definedName name="SCDLPT2_33ENDIN_3" localSheetId="21">SCDLPT2!$E$98</definedName>
    <definedName name="SCDLPT2_33ENDIN_4" localSheetId="21">SCDLPT2!$F$98</definedName>
    <definedName name="SCDLPT2_33ENDIN_5" localSheetId="21">SCDLPT2!$G$98</definedName>
    <definedName name="SCDLPT2_33ENDIN_6" localSheetId="21">SCDLPT2!$H$98</definedName>
    <definedName name="SCDLPT2_33ENDIN_7" localSheetId="21">SCDLPT2!$I$98</definedName>
    <definedName name="SCDLPT2_33ENDIN_8" localSheetId="21">SCDLPT2!$J$98</definedName>
    <definedName name="SCDLPT2_33ENDIN_9" localSheetId="21">SCDLPT2!$K$98</definedName>
    <definedName name="SCDLPT2_3400000_Range" localSheetId="21">SCDLPT2!$C$100:$K$102</definedName>
    <definedName name="SCDLPT2_3499999_5" localSheetId="21">SCDLPT2!$G$103</definedName>
    <definedName name="SCDLPT2_3499999_6" localSheetId="21">SCDLPT2!$H$103</definedName>
    <definedName name="SCDLPT2_34BEGIN_1" localSheetId="21">SCDLPT2!$C$100</definedName>
    <definedName name="SCDLPT2_34BEGIN_2" localSheetId="21">SCDLPT2!$D$100</definedName>
    <definedName name="SCDLPT2_34BEGIN_3" localSheetId="21">SCDLPT2!$E$100</definedName>
    <definedName name="SCDLPT2_34BEGIN_4" localSheetId="21">SCDLPT2!$F$100</definedName>
    <definedName name="SCDLPT2_34BEGIN_5" localSheetId="21">SCDLPT2!$G$100</definedName>
    <definedName name="SCDLPT2_34BEGIN_6" localSheetId="21">SCDLPT2!$H$100</definedName>
    <definedName name="SCDLPT2_34BEGIN_7" localSheetId="21">SCDLPT2!$I$100</definedName>
    <definedName name="SCDLPT2_34BEGIN_8" localSheetId="21">SCDLPT2!$J$100</definedName>
    <definedName name="SCDLPT2_34BEGIN_9" localSheetId="21">SCDLPT2!$K$100</definedName>
    <definedName name="SCDLPT2_34ENDIN_2" localSheetId="21">SCDLPT2!$D$102</definedName>
    <definedName name="SCDLPT2_34ENDIN_3" localSheetId="21">SCDLPT2!$E$102</definedName>
    <definedName name="SCDLPT2_34ENDIN_4" localSheetId="21">SCDLPT2!$F$102</definedName>
    <definedName name="SCDLPT2_34ENDIN_5" localSheetId="21">SCDLPT2!$G$102</definedName>
    <definedName name="SCDLPT2_34ENDIN_6" localSheetId="21">SCDLPT2!$H$102</definedName>
    <definedName name="SCDLPT2_34ENDIN_7" localSheetId="21">SCDLPT2!$I$102</definedName>
    <definedName name="SCDLPT2_34ENDIN_8" localSheetId="21">SCDLPT2!$J$102</definedName>
    <definedName name="SCDLPT2_34ENDIN_9" localSheetId="21">SCDLPT2!$K$102</definedName>
    <definedName name="SCDLPT2_3500000_Range" localSheetId="21">SCDLPT2!$C$104:$K$106</definedName>
    <definedName name="SCDLPT2_3599999_5" localSheetId="21">SCDLPT2!$G$107</definedName>
    <definedName name="SCDLPT2_3599999_6" localSheetId="21">SCDLPT2!$H$107</definedName>
    <definedName name="SCDLPT2_35BEGIN_1" localSheetId="21">SCDLPT2!$C$104</definedName>
    <definedName name="SCDLPT2_35BEGIN_2" localSheetId="21">SCDLPT2!$D$104</definedName>
    <definedName name="SCDLPT2_35BEGIN_3" localSheetId="21">SCDLPT2!$E$104</definedName>
    <definedName name="SCDLPT2_35BEGIN_4" localSheetId="21">SCDLPT2!$F$104</definedName>
    <definedName name="SCDLPT2_35BEGIN_5" localSheetId="21">SCDLPT2!$G$104</definedName>
    <definedName name="SCDLPT2_35BEGIN_6" localSheetId="21">SCDLPT2!$H$104</definedName>
    <definedName name="SCDLPT2_35BEGIN_7" localSheetId="21">SCDLPT2!$I$104</definedName>
    <definedName name="SCDLPT2_35BEGIN_8" localSheetId="21">SCDLPT2!$J$104</definedName>
    <definedName name="SCDLPT2_35BEGIN_9" localSheetId="21">SCDLPT2!$K$104</definedName>
    <definedName name="SCDLPT2_35ENDIN_2" localSheetId="21">SCDLPT2!$D$106</definedName>
    <definedName name="SCDLPT2_35ENDIN_3" localSheetId="21">SCDLPT2!$E$106</definedName>
    <definedName name="SCDLPT2_35ENDIN_4" localSheetId="21">SCDLPT2!$F$106</definedName>
    <definedName name="SCDLPT2_35ENDIN_5" localSheetId="21">SCDLPT2!$G$106</definedName>
    <definedName name="SCDLPT2_35ENDIN_6" localSheetId="21">SCDLPT2!$H$106</definedName>
    <definedName name="SCDLPT2_35ENDIN_7" localSheetId="21">SCDLPT2!$I$106</definedName>
    <definedName name="SCDLPT2_35ENDIN_8" localSheetId="21">SCDLPT2!$J$106</definedName>
    <definedName name="SCDLPT2_35ENDIN_9" localSheetId="21">SCDLPT2!$K$106</definedName>
    <definedName name="SCDLPT2_3899999_5" localSheetId="21">SCDLPT2!$G$108</definedName>
    <definedName name="SCDLPT2_3899999_6" localSheetId="21">SCDLPT2!$H$108</definedName>
    <definedName name="SCDLPT2_4200000_Range" localSheetId="21">SCDLPT2!$C$109:$K$111</definedName>
    <definedName name="SCDLPT2_4299999_5" localSheetId="21">SCDLPT2!$G$112</definedName>
    <definedName name="SCDLPT2_4299999_6" localSheetId="21">SCDLPT2!$H$112</definedName>
    <definedName name="SCDLPT2_42BEGIN_1" localSheetId="21">SCDLPT2!$C$109</definedName>
    <definedName name="SCDLPT2_42BEGIN_2" localSheetId="21">SCDLPT2!$D$109</definedName>
    <definedName name="SCDLPT2_42BEGIN_3" localSheetId="21">SCDLPT2!$E$109</definedName>
    <definedName name="SCDLPT2_42BEGIN_4" localSheetId="21">SCDLPT2!$F$109</definedName>
    <definedName name="SCDLPT2_42BEGIN_5" localSheetId="21">SCDLPT2!$G$109</definedName>
    <definedName name="SCDLPT2_42BEGIN_6" localSheetId="21">SCDLPT2!$H$109</definedName>
    <definedName name="SCDLPT2_42BEGIN_7" localSheetId="21">SCDLPT2!$I$109</definedName>
    <definedName name="SCDLPT2_42BEGIN_8" localSheetId="21">SCDLPT2!$J$109</definedName>
    <definedName name="SCDLPT2_42BEGIN_9" localSheetId="21">SCDLPT2!$K$109</definedName>
    <definedName name="SCDLPT2_42ENDIN_2" localSheetId="21">SCDLPT2!$D$111</definedName>
    <definedName name="SCDLPT2_42ENDIN_3" localSheetId="21">SCDLPT2!$E$111</definedName>
    <definedName name="SCDLPT2_42ENDIN_4" localSheetId="21">SCDLPT2!$F$111</definedName>
    <definedName name="SCDLPT2_42ENDIN_5" localSheetId="21">SCDLPT2!$G$111</definedName>
    <definedName name="SCDLPT2_42ENDIN_6" localSheetId="21">SCDLPT2!$H$111</definedName>
    <definedName name="SCDLPT2_42ENDIN_7" localSheetId="21">SCDLPT2!$I$111</definedName>
    <definedName name="SCDLPT2_42ENDIN_8" localSheetId="21">SCDLPT2!$J$111</definedName>
    <definedName name="SCDLPT2_42ENDIN_9" localSheetId="21">SCDLPT2!$K$111</definedName>
    <definedName name="SCDLPT2_4300000_Range" localSheetId="21">SCDLPT2!$C$113:$K$115</definedName>
    <definedName name="SCDLPT2_4399999_5" localSheetId="21">SCDLPT2!$G$116</definedName>
    <definedName name="SCDLPT2_4399999_6" localSheetId="21">SCDLPT2!$H$116</definedName>
    <definedName name="SCDLPT2_43BEGIN_1" localSheetId="21">SCDLPT2!$C$113</definedName>
    <definedName name="SCDLPT2_43BEGIN_2" localSheetId="21">SCDLPT2!$D$113</definedName>
    <definedName name="SCDLPT2_43BEGIN_3" localSheetId="21">SCDLPT2!$E$113</definedName>
    <definedName name="SCDLPT2_43BEGIN_4" localSheetId="21">SCDLPT2!$F$113</definedName>
    <definedName name="SCDLPT2_43BEGIN_5" localSheetId="21">SCDLPT2!$G$113</definedName>
    <definedName name="SCDLPT2_43BEGIN_6" localSheetId="21">SCDLPT2!$H$113</definedName>
    <definedName name="SCDLPT2_43BEGIN_7" localSheetId="21">SCDLPT2!$I$113</definedName>
    <definedName name="SCDLPT2_43BEGIN_8" localSheetId="21">SCDLPT2!$J$113</definedName>
    <definedName name="SCDLPT2_43BEGIN_9" localSheetId="21">SCDLPT2!$K$113</definedName>
    <definedName name="SCDLPT2_43ENDIN_2" localSheetId="21">SCDLPT2!$D$115</definedName>
    <definedName name="SCDLPT2_43ENDIN_3" localSheetId="21">SCDLPT2!$E$115</definedName>
    <definedName name="SCDLPT2_43ENDIN_4" localSheetId="21">SCDLPT2!$F$115</definedName>
    <definedName name="SCDLPT2_43ENDIN_5" localSheetId="21">SCDLPT2!$G$115</definedName>
    <definedName name="SCDLPT2_43ENDIN_6" localSheetId="21">SCDLPT2!$H$115</definedName>
    <definedName name="SCDLPT2_43ENDIN_7" localSheetId="21">SCDLPT2!$I$115</definedName>
    <definedName name="SCDLPT2_43ENDIN_8" localSheetId="21">SCDLPT2!$J$115</definedName>
    <definedName name="SCDLPT2_43ENDIN_9" localSheetId="21">SCDLPT2!$K$115</definedName>
    <definedName name="SCDLPT2_4400000_Range" localSheetId="21">SCDLPT2!$C$117:$K$119</definedName>
    <definedName name="SCDLPT2_4499999_5" localSheetId="21">SCDLPT2!$G$120</definedName>
    <definedName name="SCDLPT2_4499999_6" localSheetId="21">SCDLPT2!$H$120</definedName>
    <definedName name="SCDLPT2_44BEGIN_1" localSheetId="21">SCDLPT2!$C$117</definedName>
    <definedName name="SCDLPT2_44BEGIN_2" localSheetId="21">SCDLPT2!$D$117</definedName>
    <definedName name="SCDLPT2_44BEGIN_3" localSheetId="21">SCDLPT2!$E$117</definedName>
    <definedName name="SCDLPT2_44BEGIN_4" localSheetId="21">SCDLPT2!$F$117</definedName>
    <definedName name="SCDLPT2_44BEGIN_5" localSheetId="21">SCDLPT2!$G$117</definedName>
    <definedName name="SCDLPT2_44BEGIN_6" localSheetId="21">SCDLPT2!$H$117</definedName>
    <definedName name="SCDLPT2_44BEGIN_7" localSheetId="21">SCDLPT2!$I$117</definedName>
    <definedName name="SCDLPT2_44BEGIN_8" localSheetId="21">SCDLPT2!$J$117</definedName>
    <definedName name="SCDLPT2_44BEGIN_9" localSheetId="21">SCDLPT2!$K$117</definedName>
    <definedName name="SCDLPT2_44ENDIN_2" localSheetId="21">SCDLPT2!$D$119</definedName>
    <definedName name="SCDLPT2_44ENDIN_3" localSheetId="21">SCDLPT2!$E$119</definedName>
    <definedName name="SCDLPT2_44ENDIN_4" localSheetId="21">SCDLPT2!$F$119</definedName>
    <definedName name="SCDLPT2_44ENDIN_5" localSheetId="21">SCDLPT2!$G$119</definedName>
    <definedName name="SCDLPT2_44ENDIN_6" localSheetId="21">SCDLPT2!$H$119</definedName>
    <definedName name="SCDLPT2_44ENDIN_7" localSheetId="21">SCDLPT2!$I$119</definedName>
    <definedName name="SCDLPT2_44ENDIN_8" localSheetId="21">SCDLPT2!$J$119</definedName>
    <definedName name="SCDLPT2_44ENDIN_9" localSheetId="21">SCDLPT2!$K$119</definedName>
    <definedName name="SCDLPT2_4500000_Range" localSheetId="21">SCDLPT2!$C$121:$K$123</definedName>
    <definedName name="SCDLPT2_4599999_5" localSheetId="21">SCDLPT2!$G$124</definedName>
    <definedName name="SCDLPT2_4599999_6" localSheetId="21">SCDLPT2!$H$124</definedName>
    <definedName name="SCDLPT2_45BEGIN_1" localSheetId="21">SCDLPT2!$C$121</definedName>
    <definedName name="SCDLPT2_45BEGIN_2" localSheetId="21">SCDLPT2!$D$121</definedName>
    <definedName name="SCDLPT2_45BEGIN_3" localSheetId="21">SCDLPT2!$E$121</definedName>
    <definedName name="SCDLPT2_45BEGIN_4" localSheetId="21">SCDLPT2!$F$121</definedName>
    <definedName name="SCDLPT2_45BEGIN_5" localSheetId="21">SCDLPT2!$G$121</definedName>
    <definedName name="SCDLPT2_45BEGIN_6" localSheetId="21">SCDLPT2!$H$121</definedName>
    <definedName name="SCDLPT2_45BEGIN_7" localSheetId="21">SCDLPT2!$I$121</definedName>
    <definedName name="SCDLPT2_45BEGIN_8" localSheetId="21">SCDLPT2!$J$121</definedName>
    <definedName name="SCDLPT2_45BEGIN_9" localSheetId="21">SCDLPT2!$K$121</definedName>
    <definedName name="SCDLPT2_45ENDIN_2" localSheetId="21">SCDLPT2!$D$123</definedName>
    <definedName name="SCDLPT2_45ENDIN_3" localSheetId="21">SCDLPT2!$E$123</definedName>
    <definedName name="SCDLPT2_45ENDIN_4" localSheetId="21">SCDLPT2!$F$123</definedName>
    <definedName name="SCDLPT2_45ENDIN_5" localSheetId="21">SCDLPT2!$G$123</definedName>
    <definedName name="SCDLPT2_45ENDIN_6" localSheetId="21">SCDLPT2!$H$123</definedName>
    <definedName name="SCDLPT2_45ENDIN_7" localSheetId="21">SCDLPT2!$I$123</definedName>
    <definedName name="SCDLPT2_45ENDIN_8" localSheetId="21">SCDLPT2!$J$123</definedName>
    <definedName name="SCDLPT2_45ENDIN_9" localSheetId="21">SCDLPT2!$K$123</definedName>
    <definedName name="SCDLPT2_4899999_5" localSheetId="21">SCDLPT2!$G$125</definedName>
    <definedName name="SCDLPT2_4899999_6" localSheetId="21">SCDLPT2!$H$125</definedName>
    <definedName name="SCDLPT2_4900000_Range" localSheetId="21">SCDLPT2!$C$126:$K$128</definedName>
    <definedName name="SCDLPT2_4999999_5" localSheetId="21">SCDLPT2!$G$129</definedName>
    <definedName name="SCDLPT2_4999999_6" localSheetId="21">SCDLPT2!$H$129</definedName>
    <definedName name="SCDLPT2_49BEGIN_1" localSheetId="21">SCDLPT2!$C$126</definedName>
    <definedName name="SCDLPT2_49BEGIN_2" localSheetId="21">SCDLPT2!$D$126</definedName>
    <definedName name="SCDLPT2_49BEGIN_3" localSheetId="21">SCDLPT2!$E$126</definedName>
    <definedName name="SCDLPT2_49BEGIN_4" localSheetId="21">SCDLPT2!$F$126</definedName>
    <definedName name="SCDLPT2_49BEGIN_5" localSheetId="21">SCDLPT2!$G$126</definedName>
    <definedName name="SCDLPT2_49BEGIN_6" localSheetId="21">SCDLPT2!$H$126</definedName>
    <definedName name="SCDLPT2_49BEGIN_7" localSheetId="21">SCDLPT2!$I$126</definedName>
    <definedName name="SCDLPT2_49BEGIN_8" localSheetId="21">SCDLPT2!$J$126</definedName>
    <definedName name="SCDLPT2_49BEGIN_9" localSheetId="21">SCDLPT2!$K$126</definedName>
    <definedName name="SCDLPT2_49ENDIN_2" localSheetId="21">SCDLPT2!$D$128</definedName>
    <definedName name="SCDLPT2_49ENDIN_3" localSheetId="21">SCDLPT2!$E$128</definedName>
    <definedName name="SCDLPT2_49ENDIN_4" localSheetId="21">SCDLPT2!$F$128</definedName>
    <definedName name="SCDLPT2_49ENDIN_5" localSheetId="21">SCDLPT2!$G$128</definedName>
    <definedName name="SCDLPT2_49ENDIN_6" localSheetId="21">SCDLPT2!$H$128</definedName>
    <definedName name="SCDLPT2_49ENDIN_7" localSheetId="21">SCDLPT2!$I$128</definedName>
    <definedName name="SCDLPT2_49ENDIN_8" localSheetId="21">SCDLPT2!$J$128</definedName>
    <definedName name="SCDLPT2_49ENDIN_9" localSheetId="21">SCDLPT2!$K$128</definedName>
    <definedName name="SCDLPT2_5000000_Range" localSheetId="21">SCDLPT2!$C$130:$K$132</definedName>
    <definedName name="SCDLPT2_5099999_5" localSheetId="21">SCDLPT2!$G$133</definedName>
    <definedName name="SCDLPT2_5099999_6" localSheetId="21">SCDLPT2!$H$133</definedName>
    <definedName name="SCDLPT2_50BEGIN_1" localSheetId="21">SCDLPT2!$C$130</definedName>
    <definedName name="SCDLPT2_50BEGIN_2" localSheetId="21">SCDLPT2!$D$130</definedName>
    <definedName name="SCDLPT2_50BEGIN_3" localSheetId="21">SCDLPT2!$E$130</definedName>
    <definedName name="SCDLPT2_50BEGIN_4" localSheetId="21">SCDLPT2!$F$130</definedName>
    <definedName name="SCDLPT2_50BEGIN_5" localSheetId="21">SCDLPT2!$G$130</definedName>
    <definedName name="SCDLPT2_50BEGIN_6" localSheetId="21">SCDLPT2!$H$130</definedName>
    <definedName name="SCDLPT2_50BEGIN_7" localSheetId="21">SCDLPT2!$I$130</definedName>
    <definedName name="SCDLPT2_50BEGIN_8" localSheetId="21">SCDLPT2!$J$130</definedName>
    <definedName name="SCDLPT2_50BEGIN_9" localSheetId="21">SCDLPT2!$K$130</definedName>
    <definedName name="SCDLPT2_50ENDIN_2" localSheetId="21">SCDLPT2!$D$132</definedName>
    <definedName name="SCDLPT2_50ENDIN_3" localSheetId="21">SCDLPT2!$E$132</definedName>
    <definedName name="SCDLPT2_50ENDIN_4" localSheetId="21">SCDLPT2!$F$132</definedName>
    <definedName name="SCDLPT2_50ENDIN_5" localSheetId="21">SCDLPT2!$G$132</definedName>
    <definedName name="SCDLPT2_50ENDIN_6" localSheetId="21">SCDLPT2!$H$132</definedName>
    <definedName name="SCDLPT2_50ENDIN_7" localSheetId="21">SCDLPT2!$I$132</definedName>
    <definedName name="SCDLPT2_50ENDIN_8" localSheetId="21">SCDLPT2!$J$132</definedName>
    <definedName name="SCDLPT2_50ENDIN_9" localSheetId="21">SCDLPT2!$K$132</definedName>
    <definedName name="SCDLPT2_5100000_Range" localSheetId="21">SCDLPT2!$C$134:$K$136</definedName>
    <definedName name="SCDLPT2_5199999_5" localSheetId="21">SCDLPT2!$G$137</definedName>
    <definedName name="SCDLPT2_5199999_6" localSheetId="21">SCDLPT2!$H$137</definedName>
    <definedName name="SCDLPT2_51BEGIN_1" localSheetId="21">SCDLPT2!$C$134</definedName>
    <definedName name="SCDLPT2_51BEGIN_2" localSheetId="21">SCDLPT2!$D$134</definedName>
    <definedName name="SCDLPT2_51BEGIN_3" localSheetId="21">SCDLPT2!$E$134</definedName>
    <definedName name="SCDLPT2_51BEGIN_4" localSheetId="21">SCDLPT2!$F$134</definedName>
    <definedName name="SCDLPT2_51BEGIN_5" localSheetId="21">SCDLPT2!$G$134</definedName>
    <definedName name="SCDLPT2_51BEGIN_6" localSheetId="21">SCDLPT2!$H$134</definedName>
    <definedName name="SCDLPT2_51BEGIN_7" localSheetId="21">SCDLPT2!$I$134</definedName>
    <definedName name="SCDLPT2_51BEGIN_8" localSheetId="21">SCDLPT2!$J$134</definedName>
    <definedName name="SCDLPT2_51BEGIN_9" localSheetId="21">SCDLPT2!$K$134</definedName>
    <definedName name="SCDLPT2_51ENDIN_2" localSheetId="21">SCDLPT2!$D$136</definedName>
    <definedName name="SCDLPT2_51ENDIN_3" localSheetId="21">SCDLPT2!$E$136</definedName>
    <definedName name="SCDLPT2_51ENDIN_4" localSheetId="21">SCDLPT2!$F$136</definedName>
    <definedName name="SCDLPT2_51ENDIN_5" localSheetId="21">SCDLPT2!$G$136</definedName>
    <definedName name="SCDLPT2_51ENDIN_6" localSheetId="21">SCDLPT2!$H$136</definedName>
    <definedName name="SCDLPT2_51ENDIN_7" localSheetId="21">SCDLPT2!$I$136</definedName>
    <definedName name="SCDLPT2_51ENDIN_8" localSheetId="21">SCDLPT2!$J$136</definedName>
    <definedName name="SCDLPT2_51ENDIN_9" localSheetId="21">SCDLPT2!$K$136</definedName>
    <definedName name="SCDLPT2_5200000_Range" localSheetId="21">SCDLPT2!$C$138:$K$140</definedName>
    <definedName name="SCDLPT2_5299999_5" localSheetId="21">SCDLPT2!$G$141</definedName>
    <definedName name="SCDLPT2_5299999_6" localSheetId="21">SCDLPT2!$H$141</definedName>
    <definedName name="SCDLPT2_52BEGIN_1" localSheetId="21">SCDLPT2!$C$138</definedName>
    <definedName name="SCDLPT2_52BEGIN_2" localSheetId="21">SCDLPT2!$D$138</definedName>
    <definedName name="SCDLPT2_52BEGIN_3" localSheetId="21">SCDLPT2!$E$138</definedName>
    <definedName name="SCDLPT2_52BEGIN_4" localSheetId="21">SCDLPT2!$F$138</definedName>
    <definedName name="SCDLPT2_52BEGIN_5" localSheetId="21">SCDLPT2!$G$138</definedName>
    <definedName name="SCDLPT2_52BEGIN_6" localSheetId="21">SCDLPT2!$H$138</definedName>
    <definedName name="SCDLPT2_52BEGIN_7" localSheetId="21">SCDLPT2!$I$138</definedName>
    <definedName name="SCDLPT2_52BEGIN_8" localSheetId="21">SCDLPT2!$J$138</definedName>
    <definedName name="SCDLPT2_52BEGIN_9" localSheetId="21">SCDLPT2!$K$138</definedName>
    <definedName name="SCDLPT2_52ENDIN_2" localSheetId="21">SCDLPT2!$D$140</definedName>
    <definedName name="SCDLPT2_52ENDIN_3" localSheetId="21">SCDLPT2!$E$140</definedName>
    <definedName name="SCDLPT2_52ENDIN_4" localSheetId="21">SCDLPT2!$F$140</definedName>
    <definedName name="SCDLPT2_52ENDIN_5" localSheetId="21">SCDLPT2!$G$140</definedName>
    <definedName name="SCDLPT2_52ENDIN_6" localSheetId="21">SCDLPT2!$H$140</definedName>
    <definedName name="SCDLPT2_52ENDIN_7" localSheetId="21">SCDLPT2!$I$140</definedName>
    <definedName name="SCDLPT2_52ENDIN_8" localSheetId="21">SCDLPT2!$J$140</definedName>
    <definedName name="SCDLPT2_52ENDIN_9" localSheetId="21">SCDLPT2!$K$140</definedName>
    <definedName name="SCDLPT2_5599999_5" localSheetId="21">SCDLPT2!$G$142</definedName>
    <definedName name="SCDLPT2_5599999_6" localSheetId="21">SCDLPT2!$H$142</definedName>
    <definedName name="SCDLPT2_6199999_5" localSheetId="21">SCDLPT2!$G$143</definedName>
    <definedName name="SCDLPT2_6199999_6" localSheetId="21">SCDLPT2!$H$143</definedName>
    <definedName name="SCDLPT2_6299999_5" localSheetId="21">SCDLPT2!$G$144</definedName>
    <definedName name="SCDLPT2_6299999_6" localSheetId="21">SCDLPT2!$H$144</definedName>
    <definedName name="SCDLPT2_6399999_5" localSheetId="21">SCDLPT2!$G$145</definedName>
    <definedName name="SCDLPT2_6399999_6" localSheetId="21">SCDLPT2!$H$145</definedName>
    <definedName name="SCDLPT2_6499999_5" localSheetId="21">SCDLPT2!$G$146</definedName>
    <definedName name="SCDLPT2_6499999_6" localSheetId="21">SCDLPT2!$H$146</definedName>
    <definedName name="SCDLPT2_6599999_5" localSheetId="21">SCDLPT2!$G$147</definedName>
    <definedName name="SCDLPT2_6599999_6" localSheetId="21">SCDLPT2!$H$147</definedName>
    <definedName name="SCDLPT2_6800000_Range" localSheetId="21">SCDLPT2!$C$148:$K$150</definedName>
    <definedName name="SCDLPT2_6899999_5" localSheetId="21">SCDLPT2!$G$151</definedName>
    <definedName name="SCDLPT2_6899999_6" localSheetId="21">SCDLPT2!$H$151</definedName>
    <definedName name="SCDLPT2_68BEGIN_1" localSheetId="21">SCDLPT2!$C$148</definedName>
    <definedName name="SCDLPT2_68BEGIN_2" localSheetId="21">SCDLPT2!$D$148</definedName>
    <definedName name="SCDLPT2_68BEGIN_3" localSheetId="21">SCDLPT2!$E$148</definedName>
    <definedName name="SCDLPT2_68BEGIN_4" localSheetId="21">SCDLPT2!$F$148</definedName>
    <definedName name="SCDLPT2_68BEGIN_5" localSheetId="21">SCDLPT2!$G$148</definedName>
    <definedName name="SCDLPT2_68BEGIN_6" localSheetId="21">SCDLPT2!$H$148</definedName>
    <definedName name="SCDLPT2_68BEGIN_7" localSheetId="21">SCDLPT2!$I$148</definedName>
    <definedName name="SCDLPT2_68BEGIN_8" localSheetId="21">SCDLPT2!$J$148</definedName>
    <definedName name="SCDLPT2_68BEGIN_9" localSheetId="21">SCDLPT2!$K$148</definedName>
    <definedName name="SCDLPT2_68ENDIN_2" localSheetId="21">SCDLPT2!$D$150</definedName>
    <definedName name="SCDLPT2_68ENDIN_3" localSheetId="21">SCDLPT2!$E$150</definedName>
    <definedName name="SCDLPT2_68ENDIN_4" localSheetId="21">SCDLPT2!$F$150</definedName>
    <definedName name="SCDLPT2_68ENDIN_5" localSheetId="21">SCDLPT2!$G$150</definedName>
    <definedName name="SCDLPT2_68ENDIN_6" localSheetId="21">SCDLPT2!$H$150</definedName>
    <definedName name="SCDLPT2_68ENDIN_7" localSheetId="21">SCDLPT2!$I$150</definedName>
    <definedName name="SCDLPT2_68ENDIN_8" localSheetId="21">SCDLPT2!$J$150</definedName>
    <definedName name="SCDLPT2_68ENDIN_9" localSheetId="21">SCDLPT2!$K$150</definedName>
    <definedName name="SCDLPT2_6900000_Range" localSheetId="21">SCDLPT2!$C$152:$K$154</definedName>
    <definedName name="SCDLPT2_6999999_5" localSheetId="21">SCDLPT2!$G$155</definedName>
    <definedName name="SCDLPT2_6999999_6" localSheetId="21">SCDLPT2!$H$155</definedName>
    <definedName name="SCDLPT2_69BEGIN_1" localSheetId="21">SCDLPT2!$C$152</definedName>
    <definedName name="SCDLPT2_69BEGIN_2" localSheetId="21">SCDLPT2!$D$152</definedName>
    <definedName name="SCDLPT2_69BEGIN_3" localSheetId="21">SCDLPT2!$E$152</definedName>
    <definedName name="SCDLPT2_69BEGIN_4" localSheetId="21">SCDLPT2!$F$152</definedName>
    <definedName name="SCDLPT2_69BEGIN_5" localSheetId="21">SCDLPT2!$G$152</definedName>
    <definedName name="SCDLPT2_69BEGIN_6" localSheetId="21">SCDLPT2!$H$152</definedName>
    <definedName name="SCDLPT2_69BEGIN_7" localSheetId="21">SCDLPT2!$I$152</definedName>
    <definedName name="SCDLPT2_69BEGIN_8" localSheetId="21">SCDLPT2!$J$152</definedName>
    <definedName name="SCDLPT2_69BEGIN_9" localSheetId="21">SCDLPT2!$K$152</definedName>
    <definedName name="SCDLPT2_69ENDIN_2" localSheetId="21">SCDLPT2!$D$154</definedName>
    <definedName name="SCDLPT2_69ENDIN_3" localSheetId="21">SCDLPT2!$E$154</definedName>
    <definedName name="SCDLPT2_69ENDIN_4" localSheetId="21">SCDLPT2!$F$154</definedName>
    <definedName name="SCDLPT2_69ENDIN_5" localSheetId="21">SCDLPT2!$G$154</definedName>
    <definedName name="SCDLPT2_69ENDIN_6" localSheetId="21">SCDLPT2!$H$154</definedName>
    <definedName name="SCDLPT2_69ENDIN_7" localSheetId="21">SCDLPT2!$I$154</definedName>
    <definedName name="SCDLPT2_69ENDIN_8" localSheetId="21">SCDLPT2!$J$154</definedName>
    <definedName name="SCDLPT2_69ENDIN_9" localSheetId="21">SCDLPT2!$K$154</definedName>
    <definedName name="SCDLPT2_7099999_5" localSheetId="21">SCDLPT2!$G$156</definedName>
    <definedName name="SCDLPT2_7099999_6" localSheetId="21">SCDLPT2!$H$156</definedName>
    <definedName name="SCDLPT2_7100000_Range" localSheetId="21">SCDLPT2!$C$157:$K$159</definedName>
    <definedName name="SCDLPT2_7199999_5" localSheetId="21">SCDLPT2!$G$160</definedName>
    <definedName name="SCDLPT2_7199999_6" localSheetId="21">SCDLPT2!$H$160</definedName>
    <definedName name="SCDLPT2_71BEGIN_1" localSheetId="21">SCDLPT2!$C$157</definedName>
    <definedName name="SCDLPT2_71BEGIN_2" localSheetId="21">SCDLPT2!$D$157</definedName>
    <definedName name="SCDLPT2_71BEGIN_3" localSheetId="21">SCDLPT2!$E$157</definedName>
    <definedName name="SCDLPT2_71BEGIN_4" localSheetId="21">SCDLPT2!$F$157</definedName>
    <definedName name="SCDLPT2_71BEGIN_5" localSheetId="21">SCDLPT2!$G$157</definedName>
    <definedName name="SCDLPT2_71BEGIN_6" localSheetId="21">SCDLPT2!$H$157</definedName>
    <definedName name="SCDLPT2_71BEGIN_7" localSheetId="21">SCDLPT2!$I$157</definedName>
    <definedName name="SCDLPT2_71BEGIN_8" localSheetId="21">SCDLPT2!$J$157</definedName>
    <definedName name="SCDLPT2_71BEGIN_9" localSheetId="21">SCDLPT2!$K$157</definedName>
    <definedName name="SCDLPT2_71ENDIN_2" localSheetId="21">SCDLPT2!$D$159</definedName>
    <definedName name="SCDLPT2_71ENDIN_3" localSheetId="21">SCDLPT2!$E$159</definedName>
    <definedName name="SCDLPT2_71ENDIN_4" localSheetId="21">SCDLPT2!$F$159</definedName>
    <definedName name="SCDLPT2_71ENDIN_5" localSheetId="21">SCDLPT2!$G$159</definedName>
    <definedName name="SCDLPT2_71ENDIN_6" localSheetId="21">SCDLPT2!$H$159</definedName>
    <definedName name="SCDLPT2_71ENDIN_7" localSheetId="21">SCDLPT2!$I$159</definedName>
    <definedName name="SCDLPT2_71ENDIN_8" localSheetId="21">SCDLPT2!$J$159</definedName>
    <definedName name="SCDLPT2_71ENDIN_9" localSheetId="21">SCDLPT2!$K$159</definedName>
    <definedName name="SCDLPT2_7200000_Range" localSheetId="21">SCDLPT2!$C$161:$K$163</definedName>
    <definedName name="SCDLPT2_7299999_5" localSheetId="21">SCDLPT2!$G$164</definedName>
    <definedName name="SCDLPT2_7299999_6" localSheetId="21">SCDLPT2!$H$164</definedName>
    <definedName name="SCDLPT2_72BEGIN_1" localSheetId="21">SCDLPT2!$C$161</definedName>
    <definedName name="SCDLPT2_72BEGIN_2" localSheetId="21">SCDLPT2!$D$161</definedName>
    <definedName name="SCDLPT2_72BEGIN_3" localSheetId="21">SCDLPT2!$E$161</definedName>
    <definedName name="SCDLPT2_72BEGIN_4" localSheetId="21">SCDLPT2!$F$161</definedName>
    <definedName name="SCDLPT2_72BEGIN_5" localSheetId="21">SCDLPT2!$G$161</definedName>
    <definedName name="SCDLPT2_72BEGIN_6" localSheetId="21">SCDLPT2!$H$161</definedName>
    <definedName name="SCDLPT2_72BEGIN_7" localSheetId="21">SCDLPT2!$I$161</definedName>
    <definedName name="SCDLPT2_72BEGIN_8" localSheetId="21">SCDLPT2!$J$161</definedName>
    <definedName name="SCDLPT2_72BEGIN_9" localSheetId="21">SCDLPT2!$K$161</definedName>
    <definedName name="SCDLPT2_72ENDIN_2" localSheetId="21">SCDLPT2!$D$163</definedName>
    <definedName name="SCDLPT2_72ENDIN_3" localSheetId="21">SCDLPT2!$E$163</definedName>
    <definedName name="SCDLPT2_72ENDIN_4" localSheetId="21">SCDLPT2!$F$163</definedName>
    <definedName name="SCDLPT2_72ENDIN_5" localSheetId="21">SCDLPT2!$G$163</definedName>
    <definedName name="SCDLPT2_72ENDIN_6" localSheetId="21">SCDLPT2!$H$163</definedName>
    <definedName name="SCDLPT2_72ENDIN_7" localSheetId="21">SCDLPT2!$I$163</definedName>
    <definedName name="SCDLPT2_72ENDIN_8" localSheetId="21">SCDLPT2!$J$163</definedName>
    <definedName name="SCDLPT2_72ENDIN_9" localSheetId="21">SCDLPT2!$K$163</definedName>
    <definedName name="SCDLPT2_7300000_Range" localSheetId="21">SCDLPT2!$C$165:$K$167</definedName>
    <definedName name="SCDLPT2_7399999_5" localSheetId="21">SCDLPT2!$G$168</definedName>
    <definedName name="SCDLPT2_7399999_6" localSheetId="21">SCDLPT2!$H$168</definedName>
    <definedName name="SCDLPT2_73BEGIN_1" localSheetId="21">SCDLPT2!$C$165</definedName>
    <definedName name="SCDLPT2_73BEGIN_2" localSheetId="21">SCDLPT2!$D$165</definedName>
    <definedName name="SCDLPT2_73BEGIN_3" localSheetId="21">SCDLPT2!$E$165</definedName>
    <definedName name="SCDLPT2_73BEGIN_4" localSheetId="21">SCDLPT2!$F$165</definedName>
    <definedName name="SCDLPT2_73BEGIN_5" localSheetId="21">SCDLPT2!$G$165</definedName>
    <definedName name="SCDLPT2_73BEGIN_6" localSheetId="21">SCDLPT2!$H$165</definedName>
    <definedName name="SCDLPT2_73BEGIN_7" localSheetId="21">SCDLPT2!$I$165</definedName>
    <definedName name="SCDLPT2_73BEGIN_8" localSheetId="21">SCDLPT2!$J$165</definedName>
    <definedName name="SCDLPT2_73BEGIN_9" localSheetId="21">SCDLPT2!$K$165</definedName>
    <definedName name="SCDLPT2_73ENDIN_2" localSheetId="21">SCDLPT2!$D$167</definedName>
    <definedName name="SCDLPT2_73ENDIN_3" localSheetId="21">SCDLPT2!$E$167</definedName>
    <definedName name="SCDLPT2_73ENDIN_4" localSheetId="21">SCDLPT2!$F$167</definedName>
    <definedName name="SCDLPT2_73ENDIN_5" localSheetId="21">SCDLPT2!$G$167</definedName>
    <definedName name="SCDLPT2_73ENDIN_6" localSheetId="21">SCDLPT2!$H$167</definedName>
    <definedName name="SCDLPT2_73ENDIN_7" localSheetId="21">SCDLPT2!$I$167</definedName>
    <definedName name="SCDLPT2_73ENDIN_8" localSheetId="21">SCDLPT2!$J$167</definedName>
    <definedName name="SCDLPT2_73ENDIN_9" localSheetId="21">SCDLPT2!$K$167</definedName>
    <definedName name="SCDLPT2_7400000_Range" localSheetId="21">SCDLPT2!$C$169:$K$171</definedName>
    <definedName name="SCDLPT2_7499999_5" localSheetId="21">SCDLPT2!$G$172</definedName>
    <definedName name="SCDLPT2_7499999_6" localSheetId="21">SCDLPT2!$H$172</definedName>
    <definedName name="SCDLPT2_74BEGIN_1" localSheetId="21">SCDLPT2!$C$169</definedName>
    <definedName name="SCDLPT2_74BEGIN_2" localSheetId="21">SCDLPT2!$D$169</definedName>
    <definedName name="SCDLPT2_74BEGIN_3" localSheetId="21">SCDLPT2!$E$169</definedName>
    <definedName name="SCDLPT2_74BEGIN_4" localSheetId="21">SCDLPT2!$F$169</definedName>
    <definedName name="SCDLPT2_74BEGIN_5" localSheetId="21">SCDLPT2!$G$169</definedName>
    <definedName name="SCDLPT2_74BEGIN_6" localSheetId="21">SCDLPT2!$H$169</definedName>
    <definedName name="SCDLPT2_74BEGIN_7" localSheetId="21">SCDLPT2!$I$169</definedName>
    <definedName name="SCDLPT2_74BEGIN_8" localSheetId="21">SCDLPT2!$J$169</definedName>
    <definedName name="SCDLPT2_74BEGIN_9" localSheetId="21">SCDLPT2!$K$169</definedName>
    <definedName name="SCDLPT2_74ENDIN_2" localSheetId="21">SCDLPT2!$D$171</definedName>
    <definedName name="SCDLPT2_74ENDIN_3" localSheetId="21">SCDLPT2!$E$171</definedName>
    <definedName name="SCDLPT2_74ENDIN_4" localSheetId="21">SCDLPT2!$F$171</definedName>
    <definedName name="SCDLPT2_74ENDIN_5" localSheetId="21">SCDLPT2!$G$171</definedName>
    <definedName name="SCDLPT2_74ENDIN_6" localSheetId="21">SCDLPT2!$H$171</definedName>
    <definedName name="SCDLPT2_74ENDIN_7" localSheetId="21">SCDLPT2!$I$171</definedName>
    <definedName name="SCDLPT2_74ENDIN_8" localSheetId="21">SCDLPT2!$J$171</definedName>
    <definedName name="SCDLPT2_74ENDIN_9" localSheetId="21">SCDLPT2!$K$171</definedName>
    <definedName name="SCDLPT2_7599999_5" localSheetId="21">SCDLPT2!$G$173</definedName>
    <definedName name="SCDLPT2_7599999_6" localSheetId="21">SCDLPT2!$H$173</definedName>
    <definedName name="SCDLPT2_7699999_5" localSheetId="21">SCDLPT2!$G$174</definedName>
    <definedName name="SCDLPT2_7699999_6" localSheetId="21">SCDLPT2!$H$174</definedName>
    <definedName name="SCDLPT2_8600000_Range" localSheetId="21">SCDLPT2!$C$175:$K$177</definedName>
    <definedName name="SCDLPT2_8699999_5" localSheetId="21">SCDLPT2!$G$178</definedName>
    <definedName name="SCDLPT2_8699999_6" localSheetId="21">SCDLPT2!$H$178</definedName>
    <definedName name="SCDLPT2_86BEGIN_1" localSheetId="21">SCDLPT2!$C$175</definedName>
    <definedName name="SCDLPT2_86BEGIN_2" localSheetId="21">SCDLPT2!$D$175</definedName>
    <definedName name="SCDLPT2_86BEGIN_3" localSheetId="21">SCDLPT2!$E$175</definedName>
    <definedName name="SCDLPT2_86BEGIN_4" localSheetId="21">SCDLPT2!$F$175</definedName>
    <definedName name="SCDLPT2_86BEGIN_5" localSheetId="21">SCDLPT2!$G$175</definedName>
    <definedName name="SCDLPT2_86BEGIN_6" localSheetId="21">SCDLPT2!$H$175</definedName>
    <definedName name="SCDLPT2_86BEGIN_7" localSheetId="21">SCDLPT2!$I$175</definedName>
    <definedName name="SCDLPT2_86BEGIN_8" localSheetId="21">SCDLPT2!$J$175</definedName>
    <definedName name="SCDLPT2_86BEGIN_9" localSheetId="21">SCDLPT2!$K$175</definedName>
    <definedName name="SCDLPT2_86ENDIN_2" localSheetId="21">SCDLPT2!$D$177</definedName>
    <definedName name="SCDLPT2_86ENDIN_3" localSheetId="21">SCDLPT2!$E$177</definedName>
    <definedName name="SCDLPT2_86ENDIN_4" localSheetId="21">SCDLPT2!$F$177</definedName>
    <definedName name="SCDLPT2_86ENDIN_5" localSheetId="21">SCDLPT2!$G$177</definedName>
    <definedName name="SCDLPT2_86ENDIN_6" localSheetId="21">SCDLPT2!$H$177</definedName>
    <definedName name="SCDLPT2_86ENDIN_7" localSheetId="21">SCDLPT2!$I$177</definedName>
    <definedName name="SCDLPT2_86ENDIN_8" localSheetId="21">SCDLPT2!$J$177</definedName>
    <definedName name="SCDLPT2_86ENDIN_9" localSheetId="21">SCDLPT2!$K$177</definedName>
    <definedName name="SCDLPT2_8700000_Range" localSheetId="21">SCDLPT2!$C$179:$K$181</definedName>
    <definedName name="SCDLPT2_8799999_5" localSheetId="21">SCDLPT2!$G$182</definedName>
    <definedName name="SCDLPT2_8799999_6" localSheetId="21">SCDLPT2!$H$182</definedName>
    <definedName name="SCDLPT2_87BEGIN_1" localSheetId="21">SCDLPT2!$C$179</definedName>
    <definedName name="SCDLPT2_87BEGIN_2" localSheetId="21">SCDLPT2!$D$179</definedName>
    <definedName name="SCDLPT2_87BEGIN_3" localSheetId="21">SCDLPT2!$E$179</definedName>
    <definedName name="SCDLPT2_87BEGIN_4" localSheetId="21">SCDLPT2!$F$179</definedName>
    <definedName name="SCDLPT2_87BEGIN_5" localSheetId="21">SCDLPT2!$G$179</definedName>
    <definedName name="SCDLPT2_87BEGIN_6" localSheetId="21">SCDLPT2!$H$179</definedName>
    <definedName name="SCDLPT2_87BEGIN_7" localSheetId="21">SCDLPT2!$I$179</definedName>
    <definedName name="SCDLPT2_87BEGIN_8" localSheetId="21">SCDLPT2!$J$179</definedName>
    <definedName name="SCDLPT2_87BEGIN_9" localSheetId="21">SCDLPT2!$K$179</definedName>
    <definedName name="SCDLPT2_87ENDIN_2" localSheetId="21">SCDLPT2!$D$181</definedName>
    <definedName name="SCDLPT2_87ENDIN_3" localSheetId="21">SCDLPT2!$E$181</definedName>
    <definedName name="SCDLPT2_87ENDIN_4" localSheetId="21">SCDLPT2!$F$181</definedName>
    <definedName name="SCDLPT2_87ENDIN_5" localSheetId="21">SCDLPT2!$G$181</definedName>
    <definedName name="SCDLPT2_87ENDIN_6" localSheetId="21">SCDLPT2!$H$181</definedName>
    <definedName name="SCDLPT2_87ENDIN_7" localSheetId="21">SCDLPT2!$I$181</definedName>
    <definedName name="SCDLPT2_87ENDIN_8" localSheetId="21">SCDLPT2!$J$181</definedName>
    <definedName name="SCDLPT2_87ENDIN_9" localSheetId="21">SCDLPT2!$K$181</definedName>
    <definedName name="SCDLPT2_8800000_Range" localSheetId="21">SCDLPT2!$C$183:$K$185</definedName>
    <definedName name="SCDLPT2_8899999_5" localSheetId="21">SCDLPT2!$G$186</definedName>
    <definedName name="SCDLPT2_8899999_6" localSheetId="21">SCDLPT2!$H$186</definedName>
    <definedName name="SCDLPT2_88BEGIN_1" localSheetId="21">SCDLPT2!$C$183</definedName>
    <definedName name="SCDLPT2_88BEGIN_2" localSheetId="21">SCDLPT2!$D$183</definedName>
    <definedName name="SCDLPT2_88BEGIN_3" localSheetId="21">SCDLPT2!$E$183</definedName>
    <definedName name="SCDLPT2_88BEGIN_4" localSheetId="21">SCDLPT2!$F$183</definedName>
    <definedName name="SCDLPT2_88BEGIN_5" localSheetId="21">SCDLPT2!$G$183</definedName>
    <definedName name="SCDLPT2_88BEGIN_6" localSheetId="21">SCDLPT2!$H$183</definedName>
    <definedName name="SCDLPT2_88BEGIN_7" localSheetId="21">SCDLPT2!$I$183</definedName>
    <definedName name="SCDLPT2_88BEGIN_8" localSheetId="21">SCDLPT2!$J$183</definedName>
    <definedName name="SCDLPT2_88BEGIN_9" localSheetId="21">SCDLPT2!$K$183</definedName>
    <definedName name="SCDLPT2_88ENDIN_2" localSheetId="21">SCDLPT2!$D$185</definedName>
    <definedName name="SCDLPT2_88ENDIN_3" localSheetId="21">SCDLPT2!$E$185</definedName>
    <definedName name="SCDLPT2_88ENDIN_4" localSheetId="21">SCDLPT2!$F$185</definedName>
    <definedName name="SCDLPT2_88ENDIN_5" localSheetId="21">SCDLPT2!$G$185</definedName>
    <definedName name="SCDLPT2_88ENDIN_6" localSheetId="21">SCDLPT2!$H$185</definedName>
    <definedName name="SCDLPT2_88ENDIN_7" localSheetId="21">SCDLPT2!$I$185</definedName>
    <definedName name="SCDLPT2_88ENDIN_8" localSheetId="21">SCDLPT2!$J$185</definedName>
    <definedName name="SCDLPT2_88ENDIN_9" localSheetId="21">SCDLPT2!$K$185</definedName>
    <definedName name="SCDLPT2_8900000_Range" localSheetId="21">SCDLPT2!$C$187:$K$189</definedName>
    <definedName name="SCDLPT2_8999999_5" localSheetId="21">SCDLPT2!$G$190</definedName>
    <definedName name="SCDLPT2_8999999_6" localSheetId="21">SCDLPT2!$H$190</definedName>
    <definedName name="SCDLPT2_89BEGIN_1" localSheetId="21">SCDLPT2!$C$187</definedName>
    <definedName name="SCDLPT2_89BEGIN_2" localSheetId="21">SCDLPT2!$D$187</definedName>
    <definedName name="SCDLPT2_89BEGIN_3" localSheetId="21">SCDLPT2!$E$187</definedName>
    <definedName name="SCDLPT2_89BEGIN_4" localSheetId="21">SCDLPT2!$F$187</definedName>
    <definedName name="SCDLPT2_89BEGIN_5" localSheetId="21">SCDLPT2!$G$187</definedName>
    <definedName name="SCDLPT2_89BEGIN_6" localSheetId="21">SCDLPT2!$H$187</definedName>
    <definedName name="SCDLPT2_89BEGIN_7" localSheetId="21">SCDLPT2!$I$187</definedName>
    <definedName name="SCDLPT2_89BEGIN_8" localSheetId="21">SCDLPT2!$J$187</definedName>
    <definedName name="SCDLPT2_89BEGIN_9" localSheetId="21">SCDLPT2!$K$187</definedName>
    <definedName name="SCDLPT2_89ENDIN_2" localSheetId="21">SCDLPT2!$D$189</definedName>
    <definedName name="SCDLPT2_89ENDIN_3" localSheetId="21">SCDLPT2!$E$189</definedName>
    <definedName name="SCDLPT2_89ENDIN_4" localSheetId="21">SCDLPT2!$F$189</definedName>
    <definedName name="SCDLPT2_89ENDIN_5" localSheetId="21">SCDLPT2!$G$189</definedName>
    <definedName name="SCDLPT2_89ENDIN_6" localSheetId="21">SCDLPT2!$H$189</definedName>
    <definedName name="SCDLPT2_89ENDIN_7" localSheetId="21">SCDLPT2!$I$189</definedName>
    <definedName name="SCDLPT2_89ENDIN_8" localSheetId="21">SCDLPT2!$J$189</definedName>
    <definedName name="SCDLPT2_89ENDIN_9" localSheetId="21">SCDLPT2!$K$189</definedName>
    <definedName name="SCDLPT2_9000000_Range" localSheetId="21">SCDLPT2!$C$191:$K$193</definedName>
    <definedName name="SCDLPT2_9099999_5" localSheetId="21">SCDLPT2!$G$194</definedName>
    <definedName name="SCDLPT2_9099999_6" localSheetId="21">SCDLPT2!$H$194</definedName>
    <definedName name="SCDLPT2_90BEGIN_1" localSheetId="21">SCDLPT2!$C$191</definedName>
    <definedName name="SCDLPT2_90BEGIN_2" localSheetId="21">SCDLPT2!$D$191</definedName>
    <definedName name="SCDLPT2_90BEGIN_3" localSheetId="21">SCDLPT2!$E$191</definedName>
    <definedName name="SCDLPT2_90BEGIN_4" localSheetId="21">SCDLPT2!$F$191</definedName>
    <definedName name="SCDLPT2_90BEGIN_5" localSheetId="21">SCDLPT2!$G$191</definedName>
    <definedName name="SCDLPT2_90BEGIN_6" localSheetId="21">SCDLPT2!$H$191</definedName>
    <definedName name="SCDLPT2_90BEGIN_7" localSheetId="21">SCDLPT2!$I$191</definedName>
    <definedName name="SCDLPT2_90BEGIN_8" localSheetId="21">SCDLPT2!$J$191</definedName>
    <definedName name="SCDLPT2_90BEGIN_9" localSheetId="21">SCDLPT2!$K$191</definedName>
    <definedName name="SCDLPT2_90ENDIN_2" localSheetId="21">SCDLPT2!$D$193</definedName>
    <definedName name="SCDLPT2_90ENDIN_3" localSheetId="21">SCDLPT2!$E$193</definedName>
    <definedName name="SCDLPT2_90ENDIN_4" localSheetId="21">SCDLPT2!$F$193</definedName>
    <definedName name="SCDLPT2_90ENDIN_5" localSheetId="21">SCDLPT2!$G$193</definedName>
    <definedName name="SCDLPT2_90ENDIN_6" localSheetId="21">SCDLPT2!$H$193</definedName>
    <definedName name="SCDLPT2_90ENDIN_7" localSheetId="21">SCDLPT2!$I$193</definedName>
    <definedName name="SCDLPT2_90ENDIN_8" localSheetId="21">SCDLPT2!$J$193</definedName>
    <definedName name="SCDLPT2_90ENDIN_9" localSheetId="21">SCDLPT2!$K$193</definedName>
    <definedName name="SCDLPT2_9100000_Range" localSheetId="21">SCDLPT2!$C$195:$K$197</definedName>
    <definedName name="SCDLPT2_9199999_5" localSheetId="21">SCDLPT2!$G$198</definedName>
    <definedName name="SCDLPT2_9199999_6" localSheetId="21">SCDLPT2!$H$198</definedName>
    <definedName name="SCDLPT2_91BEGIN_1" localSheetId="21">SCDLPT2!$C$195</definedName>
    <definedName name="SCDLPT2_91BEGIN_2" localSheetId="21">SCDLPT2!$D$195</definedName>
    <definedName name="SCDLPT2_91BEGIN_3" localSheetId="21">SCDLPT2!$E$195</definedName>
    <definedName name="SCDLPT2_91BEGIN_4" localSheetId="21">SCDLPT2!$F$195</definedName>
    <definedName name="SCDLPT2_91BEGIN_5" localSheetId="21">SCDLPT2!$G$195</definedName>
    <definedName name="SCDLPT2_91BEGIN_6" localSheetId="21">SCDLPT2!$H$195</definedName>
    <definedName name="SCDLPT2_91BEGIN_7" localSheetId="21">SCDLPT2!$I$195</definedName>
    <definedName name="SCDLPT2_91BEGIN_8" localSheetId="21">SCDLPT2!$J$195</definedName>
    <definedName name="SCDLPT2_91BEGIN_9" localSheetId="21">SCDLPT2!$K$195</definedName>
    <definedName name="SCDLPT2_91ENDIN_2" localSheetId="21">SCDLPT2!$D$197</definedName>
    <definedName name="SCDLPT2_91ENDIN_3" localSheetId="21">SCDLPT2!$E$197</definedName>
    <definedName name="SCDLPT2_91ENDIN_4" localSheetId="21">SCDLPT2!$F$197</definedName>
    <definedName name="SCDLPT2_91ENDIN_5" localSheetId="21">SCDLPT2!$G$197</definedName>
    <definedName name="SCDLPT2_91ENDIN_6" localSheetId="21">SCDLPT2!$H$197</definedName>
    <definedName name="SCDLPT2_91ENDIN_7" localSheetId="21">SCDLPT2!$I$197</definedName>
    <definedName name="SCDLPT2_91ENDIN_8" localSheetId="21">SCDLPT2!$J$197</definedName>
    <definedName name="SCDLPT2_91ENDIN_9" localSheetId="21">SCDLPT2!$K$197</definedName>
    <definedName name="SCDLPT2_9200000_Range" localSheetId="21">SCDLPT2!$C$199:$K$201</definedName>
    <definedName name="SCDLPT2_9299999_5" localSheetId="21">SCDLPT2!$G$202</definedName>
    <definedName name="SCDLPT2_9299999_6" localSheetId="21">SCDLPT2!$H$202</definedName>
    <definedName name="SCDLPT2_92BEGIN_1" localSheetId="21">SCDLPT2!$C$199</definedName>
    <definedName name="SCDLPT2_92BEGIN_2" localSheetId="21">SCDLPT2!$D$199</definedName>
    <definedName name="SCDLPT2_92BEGIN_3" localSheetId="21">SCDLPT2!$E$199</definedName>
    <definedName name="SCDLPT2_92BEGIN_4" localSheetId="21">SCDLPT2!$F$199</definedName>
    <definedName name="SCDLPT2_92BEGIN_5" localSheetId="21">SCDLPT2!$G$199</definedName>
    <definedName name="SCDLPT2_92BEGIN_6" localSheetId="21">SCDLPT2!$H$199</definedName>
    <definedName name="SCDLPT2_92BEGIN_7" localSheetId="21">SCDLPT2!$I$199</definedName>
    <definedName name="SCDLPT2_92BEGIN_8" localSheetId="21">SCDLPT2!$J$199</definedName>
    <definedName name="SCDLPT2_92BEGIN_9" localSheetId="21">SCDLPT2!$K$199</definedName>
    <definedName name="SCDLPT2_92ENDIN_2" localSheetId="21">SCDLPT2!$D$201</definedName>
    <definedName name="SCDLPT2_92ENDIN_3" localSheetId="21">SCDLPT2!$E$201</definedName>
    <definedName name="SCDLPT2_92ENDIN_4" localSheetId="21">SCDLPT2!$F$201</definedName>
    <definedName name="SCDLPT2_92ENDIN_5" localSheetId="21">SCDLPT2!$G$201</definedName>
    <definedName name="SCDLPT2_92ENDIN_6" localSheetId="21">SCDLPT2!$H$201</definedName>
    <definedName name="SCDLPT2_92ENDIN_7" localSheetId="21">SCDLPT2!$I$201</definedName>
    <definedName name="SCDLPT2_92ENDIN_8" localSheetId="21">SCDLPT2!$J$201</definedName>
    <definedName name="SCDLPT2_92ENDIN_9" localSheetId="21">SCDLPT2!$K$201</definedName>
    <definedName name="SCDLPT2_9999999_5" localSheetId="21">SCDLPT2!$G$203</definedName>
    <definedName name="SCDLPT2_9999999_6" localSheetId="21">SCDLPT2!$H$203</definedName>
    <definedName name="SCDLPT2F_0000001_1" localSheetId="22">SCDLPT2F!$D$7</definedName>
    <definedName name="SCDLPT2F_0000001_2" localSheetId="22">SCDLPT2F!$E$7</definedName>
    <definedName name="SCDLPT2F_0000002_1" localSheetId="22">SCDLPT2F!$D$8</definedName>
    <definedName name="SCDLPT2F_0000002_2" localSheetId="22">SCDLPT2F!$E$8</definedName>
    <definedName name="SCDPT1_0100000_Range" localSheetId="23">SCDPT1!$C$7:$AE$21</definedName>
    <definedName name="SCDPT1_0100001_1" localSheetId="23">SCDPT1!$C$8</definedName>
    <definedName name="SCDPT1_0100001_10" localSheetId="23">SCDPT1!$L$8</definedName>
    <definedName name="SCDPT1_0100001_11" localSheetId="23">SCDPT1!$M$8</definedName>
    <definedName name="SCDPT1_0100001_12" localSheetId="23">SCDPT1!$N$8</definedName>
    <definedName name="SCDPT1_0100001_13" localSheetId="23">SCDPT1!$O$8</definedName>
    <definedName name="SCDPT1_0100001_14" localSheetId="23">SCDPT1!$P$8</definedName>
    <definedName name="SCDPT1_0100001_15" localSheetId="23">SCDPT1!$Q$8</definedName>
    <definedName name="SCDPT1_0100001_16" localSheetId="23">SCDPT1!$R$8</definedName>
    <definedName name="SCDPT1_0100001_17" localSheetId="23">SCDPT1!$S$8</definedName>
    <definedName name="SCDPT1_0100001_18" localSheetId="23">SCDPT1!$T$8</definedName>
    <definedName name="SCDPT1_0100001_19" localSheetId="23">SCDPT1!$U$8</definedName>
    <definedName name="SCDPT1_0100001_2" localSheetId="23">SCDPT1!$D$8</definedName>
    <definedName name="SCDPT1_0100001_20" localSheetId="23">SCDPT1!$V$8</definedName>
    <definedName name="SCDPT1_0100001_21" localSheetId="23">SCDPT1!$W$8</definedName>
    <definedName name="SCDPT1_0100001_22" localSheetId="23">SCDPT1!$X$8</definedName>
    <definedName name="SCDPT1_0100001_24" localSheetId="23">SCDPT1!$Z$8</definedName>
    <definedName name="SCDPT1_0100001_25" localSheetId="23">SCDPT1!$AA$8</definedName>
    <definedName name="SCDPT1_0100001_27" localSheetId="23">SCDPT1!$AC$8</definedName>
    <definedName name="SCDPT1_0100001_28" localSheetId="23">SCDPT1!$AD$8</definedName>
    <definedName name="SCDPT1_0100001_29" localSheetId="23">SCDPT1!$AE$8</definedName>
    <definedName name="SCDPT1_0100001_3" localSheetId="23">SCDPT1!$E$8</definedName>
    <definedName name="SCDPT1_0100001_4" localSheetId="23">SCDPT1!$F$8</definedName>
    <definedName name="SCDPT1_0100001_5" localSheetId="23">SCDPT1!$G$8</definedName>
    <definedName name="SCDPT1_0100001_6" localSheetId="23">SCDPT1!$H$8</definedName>
    <definedName name="SCDPT1_0100001_7" localSheetId="23">SCDPT1!$I$8</definedName>
    <definedName name="SCDPT1_0100001_8" localSheetId="23">SCDPT1!$J$8</definedName>
    <definedName name="SCDPT1_0100001_9" localSheetId="23">SCDPT1!$K$8</definedName>
    <definedName name="SCDPT1_0199999_10" localSheetId="23">SCDPT1!$L$22</definedName>
    <definedName name="SCDPT1_0199999_11" localSheetId="23">SCDPT1!$M$22</definedName>
    <definedName name="SCDPT1_0199999_12" localSheetId="23">SCDPT1!$N$22</definedName>
    <definedName name="SCDPT1_0199999_13" localSheetId="23">SCDPT1!$O$22</definedName>
    <definedName name="SCDPT1_0199999_14" localSheetId="23">SCDPT1!$P$22</definedName>
    <definedName name="SCDPT1_0199999_15" localSheetId="23">SCDPT1!$Q$22</definedName>
    <definedName name="SCDPT1_0199999_19" localSheetId="23">SCDPT1!$U$22</definedName>
    <definedName name="SCDPT1_0199999_20" localSheetId="23">SCDPT1!$V$22</definedName>
    <definedName name="SCDPT1_0199999_7" localSheetId="23">SCDPT1!$I$22</definedName>
    <definedName name="SCDPT1_0199999_9" localSheetId="23">SCDPT1!$K$22</definedName>
    <definedName name="SCDPT1_01BEGIN_1" localSheetId="23">SCDPT1!$C$7</definedName>
    <definedName name="SCDPT1_01BEGIN_10" localSheetId="23">SCDPT1!$L$7</definedName>
    <definedName name="SCDPT1_01BEGIN_11" localSheetId="23">SCDPT1!$M$7</definedName>
    <definedName name="SCDPT1_01BEGIN_12" localSheetId="23">SCDPT1!$N$7</definedName>
    <definedName name="SCDPT1_01BEGIN_13" localSheetId="23">SCDPT1!$O$7</definedName>
    <definedName name="SCDPT1_01BEGIN_14" localSheetId="23">SCDPT1!$P$7</definedName>
    <definedName name="SCDPT1_01BEGIN_15" localSheetId="23">SCDPT1!$Q$7</definedName>
    <definedName name="SCDPT1_01BEGIN_16" localSheetId="23">SCDPT1!$R$7</definedName>
    <definedName name="SCDPT1_01BEGIN_17" localSheetId="23">SCDPT1!$S$7</definedName>
    <definedName name="SCDPT1_01BEGIN_18" localSheetId="23">SCDPT1!$T$7</definedName>
    <definedName name="SCDPT1_01BEGIN_19" localSheetId="23">SCDPT1!$U$7</definedName>
    <definedName name="SCDPT1_01BEGIN_2" localSheetId="23">SCDPT1!$D$7</definedName>
    <definedName name="SCDPT1_01BEGIN_20" localSheetId="23">SCDPT1!$V$7</definedName>
    <definedName name="SCDPT1_01BEGIN_21" localSheetId="23">SCDPT1!$W$7</definedName>
    <definedName name="SCDPT1_01BEGIN_22" localSheetId="23">SCDPT1!$X$7</definedName>
    <definedName name="SCDPT1_01BEGIN_23" localSheetId="23">SCDPT1!$Y$7</definedName>
    <definedName name="SCDPT1_01BEGIN_24" localSheetId="23">SCDPT1!$Z$7</definedName>
    <definedName name="SCDPT1_01BEGIN_25" localSheetId="23">SCDPT1!$AA$7</definedName>
    <definedName name="SCDPT1_01BEGIN_26" localSheetId="23">SCDPT1!$AB$7</definedName>
    <definedName name="SCDPT1_01BEGIN_27" localSheetId="23">SCDPT1!$AC$7</definedName>
    <definedName name="SCDPT1_01BEGIN_28" localSheetId="23">SCDPT1!$AD$7</definedName>
    <definedName name="SCDPT1_01BEGIN_29" localSheetId="23">SCDPT1!$AE$7</definedName>
    <definedName name="SCDPT1_01BEGIN_3" localSheetId="23">SCDPT1!$E$7</definedName>
    <definedName name="SCDPT1_01BEGIN_4" localSheetId="23">SCDPT1!$F$7</definedName>
    <definedName name="SCDPT1_01BEGIN_5" localSheetId="23">SCDPT1!$G$7</definedName>
    <definedName name="SCDPT1_01BEGIN_6" localSheetId="23">SCDPT1!$H$7</definedName>
    <definedName name="SCDPT1_01BEGIN_7" localSheetId="23">SCDPT1!$I$7</definedName>
    <definedName name="SCDPT1_01BEGIN_8" localSheetId="23">SCDPT1!$J$7</definedName>
    <definedName name="SCDPT1_01BEGIN_9" localSheetId="23">SCDPT1!$K$7</definedName>
    <definedName name="SCDPT1_01ENDIN_10" localSheetId="23">SCDPT1!$L$21</definedName>
    <definedName name="SCDPT1_01ENDIN_11" localSheetId="23">SCDPT1!$M$21</definedName>
    <definedName name="SCDPT1_01ENDIN_12" localSheetId="23">SCDPT1!$N$21</definedName>
    <definedName name="SCDPT1_01ENDIN_13" localSheetId="23">SCDPT1!$O$21</definedName>
    <definedName name="SCDPT1_01ENDIN_14" localSheetId="23">SCDPT1!$P$21</definedName>
    <definedName name="SCDPT1_01ENDIN_15" localSheetId="23">SCDPT1!$Q$21</definedName>
    <definedName name="SCDPT1_01ENDIN_16" localSheetId="23">SCDPT1!$R$21</definedName>
    <definedName name="SCDPT1_01ENDIN_17" localSheetId="23">SCDPT1!$S$21</definedName>
    <definedName name="SCDPT1_01ENDIN_18" localSheetId="23">SCDPT1!$T$21</definedName>
    <definedName name="SCDPT1_01ENDIN_19" localSheetId="23">SCDPT1!$U$21</definedName>
    <definedName name="SCDPT1_01ENDIN_2" localSheetId="23">SCDPT1!$D$21</definedName>
    <definedName name="SCDPT1_01ENDIN_20" localSheetId="23">SCDPT1!$V$21</definedName>
    <definedName name="SCDPT1_01ENDIN_21" localSheetId="23">SCDPT1!$W$21</definedName>
    <definedName name="SCDPT1_01ENDIN_22" localSheetId="23">SCDPT1!$X$21</definedName>
    <definedName name="SCDPT1_01ENDIN_23" localSheetId="23">SCDPT1!$Y$21</definedName>
    <definedName name="SCDPT1_01ENDIN_24" localSheetId="23">SCDPT1!$Z$21</definedName>
    <definedName name="SCDPT1_01ENDIN_25" localSheetId="23">SCDPT1!$AA$21</definedName>
    <definedName name="SCDPT1_01ENDIN_26" localSheetId="23">SCDPT1!$AB$21</definedName>
    <definedName name="SCDPT1_01ENDIN_27" localSheetId="23">SCDPT1!$AC$21</definedName>
    <definedName name="SCDPT1_01ENDIN_28" localSheetId="23">SCDPT1!$AD$21</definedName>
    <definedName name="SCDPT1_01ENDIN_29" localSheetId="23">SCDPT1!$AE$21</definedName>
    <definedName name="SCDPT1_01ENDIN_3" localSheetId="23">SCDPT1!$E$21</definedName>
    <definedName name="SCDPT1_01ENDIN_4" localSheetId="23">SCDPT1!$F$21</definedName>
    <definedName name="SCDPT1_01ENDIN_5" localSheetId="23">SCDPT1!$G$21</definedName>
    <definedName name="SCDPT1_01ENDIN_6" localSheetId="23">SCDPT1!$H$21</definedName>
    <definedName name="SCDPT1_01ENDIN_7" localSheetId="23">SCDPT1!$I$21</definedName>
    <definedName name="SCDPT1_01ENDIN_8" localSheetId="23">SCDPT1!$J$21</definedName>
    <definedName name="SCDPT1_01ENDIN_9" localSheetId="23">SCDPT1!$K$21</definedName>
    <definedName name="SCDPT1_0200000_Range" localSheetId="23">SCDPT1!$C$23:$AE$199</definedName>
    <definedName name="SCDPT1_0200001_1" localSheetId="23">SCDPT1!$C$24</definedName>
    <definedName name="SCDPT1_0200001_10" localSheetId="23">SCDPT1!$L$24</definedName>
    <definedName name="SCDPT1_0200001_11" localSheetId="23">SCDPT1!$M$24</definedName>
    <definedName name="SCDPT1_0200001_12" localSheetId="23">SCDPT1!$N$24</definedName>
    <definedName name="SCDPT1_0200001_13" localSheetId="23">SCDPT1!$O$24</definedName>
    <definedName name="SCDPT1_0200001_14" localSheetId="23">SCDPT1!$P$24</definedName>
    <definedName name="SCDPT1_0200001_15" localSheetId="23">SCDPT1!$Q$24</definedName>
    <definedName name="SCDPT1_0200001_16" localSheetId="23">SCDPT1!$R$24</definedName>
    <definedName name="SCDPT1_0200001_17" localSheetId="23">SCDPT1!$S$24</definedName>
    <definedName name="SCDPT1_0200001_18" localSheetId="23">SCDPT1!$T$24</definedName>
    <definedName name="SCDPT1_0200001_19" localSheetId="23">SCDPT1!$U$24</definedName>
    <definedName name="SCDPT1_0200001_2" localSheetId="23">SCDPT1!$D$24</definedName>
    <definedName name="SCDPT1_0200001_20" localSheetId="23">SCDPT1!$V$24</definedName>
    <definedName name="SCDPT1_0200001_21" localSheetId="23">SCDPT1!$W$24</definedName>
    <definedName name="SCDPT1_0200001_22" localSheetId="23">SCDPT1!$X$24</definedName>
    <definedName name="SCDPT1_0200001_24" localSheetId="23">SCDPT1!$Z$24</definedName>
    <definedName name="SCDPT1_0200001_25" localSheetId="23">SCDPT1!$AA$24</definedName>
    <definedName name="SCDPT1_0200001_27" localSheetId="23">SCDPT1!$AC$24</definedName>
    <definedName name="SCDPT1_0200001_28" localSheetId="23">SCDPT1!$AD$24</definedName>
    <definedName name="SCDPT1_0200001_29" localSheetId="23">SCDPT1!$AE$24</definedName>
    <definedName name="SCDPT1_0200001_3" localSheetId="23">SCDPT1!$E$24</definedName>
    <definedName name="SCDPT1_0200001_4" localSheetId="23">SCDPT1!$F$24</definedName>
    <definedName name="SCDPT1_0200001_5" localSheetId="23">SCDPT1!$G$24</definedName>
    <definedName name="SCDPT1_0200001_6" localSheetId="23">SCDPT1!$H$24</definedName>
    <definedName name="SCDPT1_0200001_7" localSheetId="23">SCDPT1!$I$24</definedName>
    <definedName name="SCDPT1_0200001_8" localSheetId="23">SCDPT1!$J$24</definedName>
    <definedName name="SCDPT1_0200001_9" localSheetId="23">SCDPT1!$K$24</definedName>
    <definedName name="SCDPT1_0200101_1" localSheetId="23">SCDPT1!$C$124</definedName>
    <definedName name="SCDPT1_0200101_10" localSheetId="23">SCDPT1!$L$124</definedName>
    <definedName name="SCDPT1_0200101_11" localSheetId="23">SCDPT1!$M$124</definedName>
    <definedName name="SCDPT1_0200101_12" localSheetId="23">SCDPT1!$N$124</definedName>
    <definedName name="SCDPT1_0200101_13" localSheetId="23">SCDPT1!$O$124</definedName>
    <definedName name="SCDPT1_0200101_14" localSheetId="23">SCDPT1!$P$124</definedName>
    <definedName name="SCDPT1_0200101_15" localSheetId="23">SCDPT1!$Q$124</definedName>
    <definedName name="SCDPT1_0200101_16" localSheetId="23">SCDPT1!$R$124</definedName>
    <definedName name="SCDPT1_0200101_17" localSheetId="23">SCDPT1!$S$124</definedName>
    <definedName name="SCDPT1_0200101_18" localSheetId="23">SCDPT1!$T$124</definedName>
    <definedName name="SCDPT1_0200101_19" localSheetId="23">SCDPT1!$U$124</definedName>
    <definedName name="SCDPT1_0200101_2" localSheetId="23">SCDPT1!$D$124</definedName>
    <definedName name="SCDPT1_0200101_20" localSheetId="23">SCDPT1!$V$124</definedName>
    <definedName name="SCDPT1_0200101_21" localSheetId="23">SCDPT1!$W$124</definedName>
    <definedName name="SCDPT1_0200101_22" localSheetId="23">SCDPT1!$X$124</definedName>
    <definedName name="SCDPT1_0200101_24" localSheetId="23">SCDPT1!$Z$124</definedName>
    <definedName name="SCDPT1_0200101_25" localSheetId="23">SCDPT1!$AA$124</definedName>
    <definedName name="SCDPT1_0200101_27" localSheetId="23">SCDPT1!$AC$124</definedName>
    <definedName name="SCDPT1_0200101_28" localSheetId="23">SCDPT1!$AD$124</definedName>
    <definedName name="SCDPT1_0200101_29" localSheetId="23">SCDPT1!$AE$124</definedName>
    <definedName name="SCDPT1_0200101_3" localSheetId="23">SCDPT1!$E$124</definedName>
    <definedName name="SCDPT1_0200101_4" localSheetId="23">SCDPT1!$F$124</definedName>
    <definedName name="SCDPT1_0200101_5" localSheetId="23">SCDPT1!$G$124</definedName>
    <definedName name="SCDPT1_0200101_6" localSheetId="23">SCDPT1!$H$124</definedName>
    <definedName name="SCDPT1_0200101_7" localSheetId="23">SCDPT1!$I$124</definedName>
    <definedName name="SCDPT1_0200101_8" localSheetId="23">SCDPT1!$J$124</definedName>
    <definedName name="SCDPT1_0200101_9" localSheetId="23">SCDPT1!$K$124</definedName>
    <definedName name="SCDPT1_0299999_10" localSheetId="23">SCDPT1!$L$200</definedName>
    <definedName name="SCDPT1_0299999_11" localSheetId="23">SCDPT1!$M$200</definedName>
    <definedName name="SCDPT1_0299999_12" localSheetId="23">SCDPT1!$N$200</definedName>
    <definedName name="SCDPT1_0299999_13" localSheetId="23">SCDPT1!$O$200</definedName>
    <definedName name="SCDPT1_0299999_14" localSheetId="23">SCDPT1!$P$200</definedName>
    <definedName name="SCDPT1_0299999_15" localSheetId="23">SCDPT1!$Q$200</definedName>
    <definedName name="SCDPT1_0299999_19" localSheetId="23">SCDPT1!$U$200</definedName>
    <definedName name="SCDPT1_0299999_20" localSheetId="23">SCDPT1!$V$200</definedName>
    <definedName name="SCDPT1_0299999_7" localSheetId="23">SCDPT1!$I$200</definedName>
    <definedName name="SCDPT1_0299999_9" localSheetId="23">SCDPT1!$K$200</definedName>
    <definedName name="SCDPT1_02BEGIN_1" localSheetId="23">SCDPT1!$C$23</definedName>
    <definedName name="SCDPT1_02BEGIN_10" localSheetId="23">SCDPT1!$L$23</definedName>
    <definedName name="SCDPT1_02BEGIN_11" localSheetId="23">SCDPT1!$M$23</definedName>
    <definedName name="SCDPT1_02BEGIN_12" localSheetId="23">SCDPT1!$N$23</definedName>
    <definedName name="SCDPT1_02BEGIN_13" localSheetId="23">SCDPT1!$O$23</definedName>
    <definedName name="SCDPT1_02BEGIN_14" localSheetId="23">SCDPT1!$P$23</definedName>
    <definedName name="SCDPT1_02BEGIN_15" localSheetId="23">SCDPT1!$Q$23</definedName>
    <definedName name="SCDPT1_02BEGIN_16" localSheetId="23">SCDPT1!$R$23</definedName>
    <definedName name="SCDPT1_02BEGIN_17" localSheetId="23">SCDPT1!$S$23</definedName>
    <definedName name="SCDPT1_02BEGIN_18" localSheetId="23">SCDPT1!$T$23</definedName>
    <definedName name="SCDPT1_02BEGIN_19" localSheetId="23">SCDPT1!$U$23</definedName>
    <definedName name="SCDPT1_02BEGIN_2" localSheetId="23">SCDPT1!$D$23</definedName>
    <definedName name="SCDPT1_02BEGIN_20" localSheetId="23">SCDPT1!$V$23</definedName>
    <definedName name="SCDPT1_02BEGIN_21" localSheetId="23">SCDPT1!$W$23</definedName>
    <definedName name="SCDPT1_02BEGIN_22" localSheetId="23">SCDPT1!$X$23</definedName>
    <definedName name="SCDPT1_02BEGIN_23" localSheetId="23">SCDPT1!$Y$23</definedName>
    <definedName name="SCDPT1_02BEGIN_24" localSheetId="23">SCDPT1!$Z$23</definedName>
    <definedName name="SCDPT1_02BEGIN_25" localSheetId="23">SCDPT1!$AA$23</definedName>
    <definedName name="SCDPT1_02BEGIN_26" localSheetId="23">SCDPT1!$AB$23</definedName>
    <definedName name="SCDPT1_02BEGIN_27" localSheetId="23">SCDPT1!$AC$23</definedName>
    <definedName name="SCDPT1_02BEGIN_28" localSheetId="23">SCDPT1!$AD$23</definedName>
    <definedName name="SCDPT1_02BEGIN_29" localSheetId="23">SCDPT1!$AE$23</definedName>
    <definedName name="SCDPT1_02BEGIN_3" localSheetId="23">SCDPT1!$E$23</definedName>
    <definedName name="SCDPT1_02BEGIN_4" localSheetId="23">SCDPT1!$F$23</definedName>
    <definedName name="SCDPT1_02BEGIN_5" localSheetId="23">SCDPT1!$G$23</definedName>
    <definedName name="SCDPT1_02BEGIN_6" localSheetId="23">SCDPT1!$H$23</definedName>
    <definedName name="SCDPT1_02BEGIN_7" localSheetId="23">SCDPT1!$I$23</definedName>
    <definedName name="SCDPT1_02BEGIN_8" localSheetId="23">SCDPT1!$J$23</definedName>
    <definedName name="SCDPT1_02BEGIN_9" localSheetId="23">SCDPT1!$K$23</definedName>
    <definedName name="SCDPT1_02ENDIN_10" localSheetId="23">SCDPT1!$L$199</definedName>
    <definedName name="SCDPT1_02ENDIN_11" localSheetId="23">SCDPT1!$M$199</definedName>
    <definedName name="SCDPT1_02ENDIN_12" localSheetId="23">SCDPT1!$N$199</definedName>
    <definedName name="SCDPT1_02ENDIN_13" localSheetId="23">SCDPT1!$O$199</definedName>
    <definedName name="SCDPT1_02ENDIN_14" localSheetId="23">SCDPT1!$P$199</definedName>
    <definedName name="SCDPT1_02ENDIN_15" localSheetId="23">SCDPT1!$Q$199</definedName>
    <definedName name="SCDPT1_02ENDIN_16" localSheetId="23">SCDPT1!$R$199</definedName>
    <definedName name="SCDPT1_02ENDIN_17" localSheetId="23">SCDPT1!$S$199</definedName>
    <definedName name="SCDPT1_02ENDIN_18" localSheetId="23">SCDPT1!$T$199</definedName>
    <definedName name="SCDPT1_02ENDIN_19" localSheetId="23">SCDPT1!$U$199</definedName>
    <definedName name="SCDPT1_02ENDIN_2" localSheetId="23">SCDPT1!$D$199</definedName>
    <definedName name="SCDPT1_02ENDIN_20" localSheetId="23">SCDPT1!$V$199</definedName>
    <definedName name="SCDPT1_02ENDIN_21" localSheetId="23">SCDPT1!$W$199</definedName>
    <definedName name="SCDPT1_02ENDIN_22" localSheetId="23">SCDPT1!$X$199</definedName>
    <definedName name="SCDPT1_02ENDIN_23" localSheetId="23">SCDPT1!$Y$199</definedName>
    <definedName name="SCDPT1_02ENDIN_24" localSheetId="23">SCDPT1!$Z$199</definedName>
    <definedName name="SCDPT1_02ENDIN_25" localSheetId="23">SCDPT1!$AA$199</definedName>
    <definedName name="SCDPT1_02ENDIN_26" localSheetId="23">SCDPT1!$AB$199</definedName>
    <definedName name="SCDPT1_02ENDIN_27" localSheetId="23">SCDPT1!$AC$199</definedName>
    <definedName name="SCDPT1_02ENDIN_28" localSheetId="23">SCDPT1!$AD$199</definedName>
    <definedName name="SCDPT1_02ENDIN_29" localSheetId="23">SCDPT1!$AE$199</definedName>
    <definedName name="SCDPT1_02ENDIN_3" localSheetId="23">SCDPT1!$E$199</definedName>
    <definedName name="SCDPT1_02ENDIN_4" localSheetId="23">SCDPT1!$F$199</definedName>
    <definedName name="SCDPT1_02ENDIN_5" localSheetId="23">SCDPT1!$G$199</definedName>
    <definedName name="SCDPT1_02ENDIN_6" localSheetId="23">SCDPT1!$H$199</definedName>
    <definedName name="SCDPT1_02ENDIN_7" localSheetId="23">SCDPT1!$I$199</definedName>
    <definedName name="SCDPT1_02ENDIN_8" localSheetId="23">SCDPT1!$J$199</definedName>
    <definedName name="SCDPT1_02ENDIN_9" localSheetId="23">SCDPT1!$K$199</definedName>
    <definedName name="SCDPT1_0300000_Range" localSheetId="23">SCDPT1!$C$201:$AE$203</definedName>
    <definedName name="SCDPT1_0300001_1" localSheetId="23">SCDPT1!$C$202</definedName>
    <definedName name="SCDPT1_0300001_10" localSheetId="23">SCDPT1!$L$202</definedName>
    <definedName name="SCDPT1_0300001_11" localSheetId="23">SCDPT1!$M$202</definedName>
    <definedName name="SCDPT1_0300001_12" localSheetId="23">SCDPT1!$N$202</definedName>
    <definedName name="SCDPT1_0300001_13" localSheetId="23">SCDPT1!$O$202</definedName>
    <definedName name="SCDPT1_0300001_14" localSheetId="23">SCDPT1!$P$202</definedName>
    <definedName name="SCDPT1_0300001_15" localSheetId="23">SCDPT1!$Q$202</definedName>
    <definedName name="SCDPT1_0300001_16" localSheetId="23">SCDPT1!$R$202</definedName>
    <definedName name="SCDPT1_0300001_17" localSheetId="23">SCDPT1!$S$202</definedName>
    <definedName name="SCDPT1_0300001_18" localSheetId="23">SCDPT1!$T$202</definedName>
    <definedName name="SCDPT1_0300001_19" localSheetId="23">SCDPT1!$U$202</definedName>
    <definedName name="SCDPT1_0300001_2" localSheetId="23">SCDPT1!$D$202</definedName>
    <definedName name="SCDPT1_0300001_20" localSheetId="23">SCDPT1!$V$202</definedName>
    <definedName name="SCDPT1_0300001_21" localSheetId="23">SCDPT1!$W$202</definedName>
    <definedName name="SCDPT1_0300001_22" localSheetId="23">SCDPT1!$X$202</definedName>
    <definedName name="SCDPT1_0300001_24" localSheetId="23">SCDPT1!$Z$202</definedName>
    <definedName name="SCDPT1_0300001_25" localSheetId="23">SCDPT1!$AA$202</definedName>
    <definedName name="SCDPT1_0300001_27" localSheetId="23">SCDPT1!$AC$202</definedName>
    <definedName name="SCDPT1_0300001_28" localSheetId="23">SCDPT1!$AD$202</definedName>
    <definedName name="SCDPT1_0300001_29" localSheetId="23">SCDPT1!$AE$202</definedName>
    <definedName name="SCDPT1_0300001_3" localSheetId="23">SCDPT1!$E$202</definedName>
    <definedName name="SCDPT1_0300001_4" localSheetId="23">SCDPT1!$F$202</definedName>
    <definedName name="SCDPT1_0300001_5" localSheetId="23">SCDPT1!$G$202</definedName>
    <definedName name="SCDPT1_0300001_6" localSheetId="23">SCDPT1!$H$202</definedName>
    <definedName name="SCDPT1_0300001_7" localSheetId="23">SCDPT1!$I$202</definedName>
    <definedName name="SCDPT1_0300001_8" localSheetId="23">SCDPT1!$J$202</definedName>
    <definedName name="SCDPT1_0300001_9" localSheetId="23">SCDPT1!$K$202</definedName>
    <definedName name="SCDPT1_0399999_10" localSheetId="23">SCDPT1!$L$204</definedName>
    <definedName name="SCDPT1_0399999_11" localSheetId="23">SCDPT1!$M$204</definedName>
    <definedName name="SCDPT1_0399999_12" localSheetId="23">SCDPT1!$N$204</definedName>
    <definedName name="SCDPT1_0399999_13" localSheetId="23">SCDPT1!$O$204</definedName>
    <definedName name="SCDPT1_0399999_14" localSheetId="23">SCDPT1!$P$204</definedName>
    <definedName name="SCDPT1_0399999_15" localSheetId="23">SCDPT1!$Q$204</definedName>
    <definedName name="SCDPT1_0399999_19" localSheetId="23">SCDPT1!$U$204</definedName>
    <definedName name="SCDPT1_0399999_20" localSheetId="23">SCDPT1!$V$204</definedName>
    <definedName name="SCDPT1_0399999_7" localSheetId="23">SCDPT1!$I$204</definedName>
    <definedName name="SCDPT1_0399999_9" localSheetId="23">SCDPT1!$K$204</definedName>
    <definedName name="SCDPT1_03BEGIN_1" localSheetId="23">SCDPT1!$C$201</definedName>
    <definedName name="SCDPT1_03BEGIN_10" localSheetId="23">SCDPT1!$L$201</definedName>
    <definedName name="SCDPT1_03BEGIN_11" localSheetId="23">SCDPT1!$M$201</definedName>
    <definedName name="SCDPT1_03BEGIN_12" localSheetId="23">SCDPT1!$N$201</definedName>
    <definedName name="SCDPT1_03BEGIN_13" localSheetId="23">SCDPT1!$O$201</definedName>
    <definedName name="SCDPT1_03BEGIN_14" localSheetId="23">SCDPT1!$P$201</definedName>
    <definedName name="SCDPT1_03BEGIN_15" localSheetId="23">SCDPT1!$Q$201</definedName>
    <definedName name="SCDPT1_03BEGIN_16" localSheetId="23">SCDPT1!$R$201</definedName>
    <definedName name="SCDPT1_03BEGIN_17" localSheetId="23">SCDPT1!$S$201</definedName>
    <definedName name="SCDPT1_03BEGIN_18" localSheetId="23">SCDPT1!$T$201</definedName>
    <definedName name="SCDPT1_03BEGIN_19" localSheetId="23">SCDPT1!$U$201</definedName>
    <definedName name="SCDPT1_03BEGIN_2" localSheetId="23">SCDPT1!$D$201</definedName>
    <definedName name="SCDPT1_03BEGIN_20" localSheetId="23">SCDPT1!$V$201</definedName>
    <definedName name="SCDPT1_03BEGIN_21" localSheetId="23">SCDPT1!$W$201</definedName>
    <definedName name="SCDPT1_03BEGIN_22" localSheetId="23">SCDPT1!$X$201</definedName>
    <definedName name="SCDPT1_03BEGIN_23" localSheetId="23">SCDPT1!$Y$201</definedName>
    <definedName name="SCDPT1_03BEGIN_24" localSheetId="23">SCDPT1!$Z$201</definedName>
    <definedName name="SCDPT1_03BEGIN_25" localSheetId="23">SCDPT1!$AA$201</definedName>
    <definedName name="SCDPT1_03BEGIN_26" localSheetId="23">SCDPT1!$AB$201</definedName>
    <definedName name="SCDPT1_03BEGIN_27" localSheetId="23">SCDPT1!$AC$201</definedName>
    <definedName name="SCDPT1_03BEGIN_28" localSheetId="23">SCDPT1!$AD$201</definedName>
    <definedName name="SCDPT1_03BEGIN_29" localSheetId="23">SCDPT1!$AE$201</definedName>
    <definedName name="SCDPT1_03BEGIN_3" localSheetId="23">SCDPT1!$E$201</definedName>
    <definedName name="SCDPT1_03BEGIN_4" localSheetId="23">SCDPT1!$F$201</definedName>
    <definedName name="SCDPT1_03BEGIN_5" localSheetId="23">SCDPT1!$G$201</definedName>
    <definedName name="SCDPT1_03BEGIN_6" localSheetId="23">SCDPT1!$H$201</definedName>
    <definedName name="SCDPT1_03BEGIN_7" localSheetId="23">SCDPT1!$I$201</definedName>
    <definedName name="SCDPT1_03BEGIN_8" localSheetId="23">SCDPT1!$J$201</definedName>
    <definedName name="SCDPT1_03BEGIN_9" localSheetId="23">SCDPT1!$K$201</definedName>
    <definedName name="SCDPT1_03ENDIN_10" localSheetId="23">SCDPT1!$L$203</definedName>
    <definedName name="SCDPT1_03ENDIN_11" localSheetId="23">SCDPT1!$M$203</definedName>
    <definedName name="SCDPT1_03ENDIN_12" localSheetId="23">SCDPT1!$N$203</definedName>
    <definedName name="SCDPT1_03ENDIN_13" localSheetId="23">SCDPT1!$O$203</definedName>
    <definedName name="SCDPT1_03ENDIN_14" localSheetId="23">SCDPT1!$P$203</definedName>
    <definedName name="SCDPT1_03ENDIN_15" localSheetId="23">SCDPT1!$Q$203</definedName>
    <definedName name="SCDPT1_03ENDIN_16" localSheetId="23">SCDPT1!$R$203</definedName>
    <definedName name="SCDPT1_03ENDIN_17" localSheetId="23">SCDPT1!$S$203</definedName>
    <definedName name="SCDPT1_03ENDIN_18" localSheetId="23">SCDPT1!$T$203</definedName>
    <definedName name="SCDPT1_03ENDIN_19" localSheetId="23">SCDPT1!$U$203</definedName>
    <definedName name="SCDPT1_03ENDIN_2" localSheetId="23">SCDPT1!$D$203</definedName>
    <definedName name="SCDPT1_03ENDIN_20" localSheetId="23">SCDPT1!$V$203</definedName>
    <definedName name="SCDPT1_03ENDIN_21" localSheetId="23">SCDPT1!$W$203</definedName>
    <definedName name="SCDPT1_03ENDIN_22" localSheetId="23">SCDPT1!$X$203</definedName>
    <definedName name="SCDPT1_03ENDIN_23" localSheetId="23">SCDPT1!$Y$203</definedName>
    <definedName name="SCDPT1_03ENDIN_24" localSheetId="23">SCDPT1!$Z$203</definedName>
    <definedName name="SCDPT1_03ENDIN_25" localSheetId="23">SCDPT1!$AA$203</definedName>
    <definedName name="SCDPT1_03ENDIN_26" localSheetId="23">SCDPT1!$AB$203</definedName>
    <definedName name="SCDPT1_03ENDIN_27" localSheetId="23">SCDPT1!$AC$203</definedName>
    <definedName name="SCDPT1_03ENDIN_28" localSheetId="23">SCDPT1!$AD$203</definedName>
    <definedName name="SCDPT1_03ENDIN_29" localSheetId="23">SCDPT1!$AE$203</definedName>
    <definedName name="SCDPT1_03ENDIN_3" localSheetId="23">SCDPT1!$E$203</definedName>
    <definedName name="SCDPT1_03ENDIN_4" localSheetId="23">SCDPT1!$F$203</definedName>
    <definedName name="SCDPT1_03ENDIN_5" localSheetId="23">SCDPT1!$G$203</definedName>
    <definedName name="SCDPT1_03ENDIN_6" localSheetId="23">SCDPT1!$H$203</definedName>
    <definedName name="SCDPT1_03ENDIN_7" localSheetId="23">SCDPT1!$I$203</definedName>
    <definedName name="SCDPT1_03ENDIN_8" localSheetId="23">SCDPT1!$J$203</definedName>
    <definedName name="SCDPT1_03ENDIN_9" localSheetId="23">SCDPT1!$K$203</definedName>
    <definedName name="SCDPT1_0400000_Range" localSheetId="23">SCDPT1!$C$205:$AE$220</definedName>
    <definedName name="SCDPT1_0400001_1" localSheetId="23">SCDPT1!$C$206</definedName>
    <definedName name="SCDPT1_0400001_10" localSheetId="23">SCDPT1!$L$206</definedName>
    <definedName name="SCDPT1_0400001_11" localSheetId="23">SCDPT1!$M$206</definedName>
    <definedName name="SCDPT1_0400001_12" localSheetId="23">SCDPT1!$N$206</definedName>
    <definedName name="SCDPT1_0400001_13" localSheetId="23">SCDPT1!$O$206</definedName>
    <definedName name="SCDPT1_0400001_14" localSheetId="23">SCDPT1!$P$206</definedName>
    <definedName name="SCDPT1_0400001_15" localSheetId="23">SCDPT1!$Q$206</definedName>
    <definedName name="SCDPT1_0400001_16" localSheetId="23">SCDPT1!$R$206</definedName>
    <definedName name="SCDPT1_0400001_17" localSheetId="23">SCDPT1!$S$206</definedName>
    <definedName name="SCDPT1_0400001_18" localSheetId="23">SCDPT1!$T$206</definedName>
    <definedName name="SCDPT1_0400001_19" localSheetId="23">SCDPT1!$U$206</definedName>
    <definedName name="SCDPT1_0400001_2" localSheetId="23">SCDPT1!$D$206</definedName>
    <definedName name="SCDPT1_0400001_20" localSheetId="23">SCDPT1!$V$206</definedName>
    <definedName name="SCDPT1_0400001_21" localSheetId="23">SCDPT1!$W$206</definedName>
    <definedName name="SCDPT1_0400001_22" localSheetId="23">SCDPT1!$X$206</definedName>
    <definedName name="SCDPT1_0400001_24" localSheetId="23">SCDPT1!$Z$206</definedName>
    <definedName name="SCDPT1_0400001_25" localSheetId="23">SCDPT1!$AA$206</definedName>
    <definedName name="SCDPT1_0400001_27" localSheetId="23">SCDPT1!$AC$206</definedName>
    <definedName name="SCDPT1_0400001_28" localSheetId="23">SCDPT1!$AD$206</definedName>
    <definedName name="SCDPT1_0400001_29" localSheetId="23">SCDPT1!$AE$206</definedName>
    <definedName name="SCDPT1_0400001_3" localSheetId="23">SCDPT1!$E$206</definedName>
    <definedName name="SCDPT1_0400001_4" localSheetId="23">SCDPT1!$F$206</definedName>
    <definedName name="SCDPT1_0400001_5" localSheetId="23">SCDPT1!$G$206</definedName>
    <definedName name="SCDPT1_0400001_6" localSheetId="23">SCDPT1!$H$206</definedName>
    <definedName name="SCDPT1_0400001_7" localSheetId="23">SCDPT1!$I$206</definedName>
    <definedName name="SCDPT1_0400001_8" localSheetId="23">SCDPT1!$J$206</definedName>
    <definedName name="SCDPT1_0400001_9" localSheetId="23">SCDPT1!$K$206</definedName>
    <definedName name="SCDPT1_0499999_10" localSheetId="23">SCDPT1!$L$221</definedName>
    <definedName name="SCDPT1_0499999_11" localSheetId="23">SCDPT1!$M$221</definedName>
    <definedName name="SCDPT1_0499999_12" localSheetId="23">SCDPT1!$N$221</definedName>
    <definedName name="SCDPT1_0499999_13" localSheetId="23">SCDPT1!$O$221</definedName>
    <definedName name="SCDPT1_0499999_14" localSheetId="23">SCDPT1!$P$221</definedName>
    <definedName name="SCDPT1_0499999_15" localSheetId="23">SCDPT1!$Q$221</definedName>
    <definedName name="SCDPT1_0499999_19" localSheetId="23">SCDPT1!$U$221</definedName>
    <definedName name="SCDPT1_0499999_20" localSheetId="23">SCDPT1!$V$221</definedName>
    <definedName name="SCDPT1_0499999_7" localSheetId="23">SCDPT1!$I$221</definedName>
    <definedName name="SCDPT1_0499999_9" localSheetId="23">SCDPT1!$K$221</definedName>
    <definedName name="SCDPT1_04BEGIN_1" localSheetId="23">SCDPT1!$C$205</definedName>
    <definedName name="SCDPT1_04BEGIN_10" localSheetId="23">SCDPT1!$L$205</definedName>
    <definedName name="SCDPT1_04BEGIN_11" localSheetId="23">SCDPT1!$M$205</definedName>
    <definedName name="SCDPT1_04BEGIN_12" localSheetId="23">SCDPT1!$N$205</definedName>
    <definedName name="SCDPT1_04BEGIN_13" localSheetId="23">SCDPT1!$O$205</definedName>
    <definedName name="SCDPT1_04BEGIN_14" localSheetId="23">SCDPT1!$P$205</definedName>
    <definedName name="SCDPT1_04BEGIN_15" localSheetId="23">SCDPT1!$Q$205</definedName>
    <definedName name="SCDPT1_04BEGIN_16" localSheetId="23">SCDPT1!$R$205</definedName>
    <definedName name="SCDPT1_04BEGIN_17" localSheetId="23">SCDPT1!$S$205</definedName>
    <definedName name="SCDPT1_04BEGIN_18" localSheetId="23">SCDPT1!$T$205</definedName>
    <definedName name="SCDPT1_04BEGIN_19" localSheetId="23">SCDPT1!$U$205</definedName>
    <definedName name="SCDPT1_04BEGIN_2" localSheetId="23">SCDPT1!$D$205</definedName>
    <definedName name="SCDPT1_04BEGIN_20" localSheetId="23">SCDPT1!$V$205</definedName>
    <definedName name="SCDPT1_04BEGIN_21" localSheetId="23">SCDPT1!$W$205</definedName>
    <definedName name="SCDPT1_04BEGIN_22" localSheetId="23">SCDPT1!$X$205</definedName>
    <definedName name="SCDPT1_04BEGIN_23" localSheetId="23">SCDPT1!$Y$205</definedName>
    <definedName name="SCDPT1_04BEGIN_24" localSheetId="23">SCDPT1!$Z$205</definedName>
    <definedName name="SCDPT1_04BEGIN_25" localSheetId="23">SCDPT1!$AA$205</definedName>
    <definedName name="SCDPT1_04BEGIN_26" localSheetId="23">SCDPT1!$AB$205</definedName>
    <definedName name="SCDPT1_04BEGIN_27" localSheetId="23">SCDPT1!$AC$205</definedName>
    <definedName name="SCDPT1_04BEGIN_28" localSheetId="23">SCDPT1!$AD$205</definedName>
    <definedName name="SCDPT1_04BEGIN_29" localSheetId="23">SCDPT1!$AE$205</definedName>
    <definedName name="SCDPT1_04BEGIN_3" localSheetId="23">SCDPT1!$E$205</definedName>
    <definedName name="SCDPT1_04BEGIN_4" localSheetId="23">SCDPT1!$F$205</definedName>
    <definedName name="SCDPT1_04BEGIN_5" localSheetId="23">SCDPT1!$G$205</definedName>
    <definedName name="SCDPT1_04BEGIN_6" localSheetId="23">SCDPT1!$H$205</definedName>
    <definedName name="SCDPT1_04BEGIN_7" localSheetId="23">SCDPT1!$I$205</definedName>
    <definedName name="SCDPT1_04BEGIN_8" localSheetId="23">SCDPT1!$J$205</definedName>
    <definedName name="SCDPT1_04BEGIN_9" localSheetId="23">SCDPT1!$K$205</definedName>
    <definedName name="SCDPT1_04ENDIN_10" localSheetId="23">SCDPT1!$L$220</definedName>
    <definedName name="SCDPT1_04ENDIN_11" localSheetId="23">SCDPT1!$M$220</definedName>
    <definedName name="SCDPT1_04ENDIN_12" localSheetId="23">SCDPT1!$N$220</definedName>
    <definedName name="SCDPT1_04ENDIN_13" localSheetId="23">SCDPT1!$O$220</definedName>
    <definedName name="SCDPT1_04ENDIN_14" localSheetId="23">SCDPT1!$P$220</definedName>
    <definedName name="SCDPT1_04ENDIN_15" localSheetId="23">SCDPT1!$Q$220</definedName>
    <definedName name="SCDPT1_04ENDIN_16" localSheetId="23">SCDPT1!$R$220</definedName>
    <definedName name="SCDPT1_04ENDIN_17" localSheetId="23">SCDPT1!$S$220</definedName>
    <definedName name="SCDPT1_04ENDIN_18" localSheetId="23">SCDPT1!$T$220</definedName>
    <definedName name="SCDPT1_04ENDIN_19" localSheetId="23">SCDPT1!$U$220</definedName>
    <definedName name="SCDPT1_04ENDIN_2" localSheetId="23">SCDPT1!$D$220</definedName>
    <definedName name="SCDPT1_04ENDIN_20" localSheetId="23">SCDPT1!$V$220</definedName>
    <definedName name="SCDPT1_04ENDIN_21" localSheetId="23">SCDPT1!$W$220</definedName>
    <definedName name="SCDPT1_04ENDIN_22" localSheetId="23">SCDPT1!$X$220</definedName>
    <definedName name="SCDPT1_04ENDIN_23" localSheetId="23">SCDPT1!$Y$220</definedName>
    <definedName name="SCDPT1_04ENDIN_24" localSheetId="23">SCDPT1!$Z$220</definedName>
    <definedName name="SCDPT1_04ENDIN_25" localSheetId="23">SCDPT1!$AA$220</definedName>
    <definedName name="SCDPT1_04ENDIN_26" localSheetId="23">SCDPT1!$AB$220</definedName>
    <definedName name="SCDPT1_04ENDIN_27" localSheetId="23">SCDPT1!$AC$220</definedName>
    <definedName name="SCDPT1_04ENDIN_28" localSheetId="23">SCDPT1!$AD$220</definedName>
    <definedName name="SCDPT1_04ENDIN_29" localSheetId="23">SCDPT1!$AE$220</definedName>
    <definedName name="SCDPT1_04ENDIN_3" localSheetId="23">SCDPT1!$E$220</definedName>
    <definedName name="SCDPT1_04ENDIN_4" localSheetId="23">SCDPT1!$F$220</definedName>
    <definedName name="SCDPT1_04ENDIN_5" localSheetId="23">SCDPT1!$G$220</definedName>
    <definedName name="SCDPT1_04ENDIN_6" localSheetId="23">SCDPT1!$H$220</definedName>
    <definedName name="SCDPT1_04ENDIN_7" localSheetId="23">SCDPT1!$I$220</definedName>
    <definedName name="SCDPT1_04ENDIN_8" localSheetId="23">SCDPT1!$J$220</definedName>
    <definedName name="SCDPT1_04ENDIN_9" localSheetId="23">SCDPT1!$K$220</definedName>
    <definedName name="SCDPT1_0599999_10" localSheetId="23">SCDPT1!$L$222</definedName>
    <definedName name="SCDPT1_0599999_11" localSheetId="23">SCDPT1!$M$222</definedName>
    <definedName name="SCDPT1_0599999_12" localSheetId="23">SCDPT1!$N$222</definedName>
    <definedName name="SCDPT1_0599999_13" localSheetId="23">SCDPT1!$O$222</definedName>
    <definedName name="SCDPT1_0599999_14" localSheetId="23">SCDPT1!$P$222</definedName>
    <definedName name="SCDPT1_0599999_15" localSheetId="23">SCDPT1!$Q$222</definedName>
    <definedName name="SCDPT1_0599999_19" localSheetId="23">SCDPT1!$U$222</definedName>
    <definedName name="SCDPT1_0599999_20" localSheetId="23">SCDPT1!$V$222</definedName>
    <definedName name="SCDPT1_0599999_7" localSheetId="23">SCDPT1!$I$222</definedName>
    <definedName name="SCDPT1_0599999_9" localSheetId="23">SCDPT1!$K$222</definedName>
    <definedName name="SCDPT1_0600000_Range" localSheetId="23">SCDPT1!$C$223:$AE$263</definedName>
    <definedName name="SCDPT1_0600001_1" localSheetId="23">SCDPT1!$C$224</definedName>
    <definedName name="SCDPT1_0600001_10" localSheetId="23">SCDPT1!$L$224</definedName>
    <definedName name="SCDPT1_0600001_11" localSheetId="23">SCDPT1!$M$224</definedName>
    <definedName name="SCDPT1_0600001_12" localSheetId="23">SCDPT1!$N$224</definedName>
    <definedName name="SCDPT1_0600001_13" localSheetId="23">SCDPT1!$O$224</definedName>
    <definedName name="SCDPT1_0600001_14" localSheetId="23">SCDPT1!$P$224</definedName>
    <definedName name="SCDPT1_0600001_15" localSheetId="23">SCDPT1!$Q$224</definedName>
    <definedName name="SCDPT1_0600001_16" localSheetId="23">SCDPT1!$R$224</definedName>
    <definedName name="SCDPT1_0600001_17" localSheetId="23">SCDPT1!$S$224</definedName>
    <definedName name="SCDPT1_0600001_18" localSheetId="23">SCDPT1!$T$224</definedName>
    <definedName name="SCDPT1_0600001_19" localSheetId="23">SCDPT1!$U$224</definedName>
    <definedName name="SCDPT1_0600001_2" localSheetId="23">SCDPT1!$D$224</definedName>
    <definedName name="SCDPT1_0600001_20" localSheetId="23">SCDPT1!$V$224</definedName>
    <definedName name="SCDPT1_0600001_21" localSheetId="23">SCDPT1!$W$224</definedName>
    <definedName name="SCDPT1_0600001_22" localSheetId="23">SCDPT1!$X$224</definedName>
    <definedName name="SCDPT1_0600001_24" localSheetId="23">SCDPT1!$Z$224</definedName>
    <definedName name="SCDPT1_0600001_25" localSheetId="23">SCDPT1!$AA$224</definedName>
    <definedName name="SCDPT1_0600001_27" localSheetId="23">SCDPT1!$AC$224</definedName>
    <definedName name="SCDPT1_0600001_28" localSheetId="23">SCDPT1!$AD$224</definedName>
    <definedName name="SCDPT1_0600001_29" localSheetId="23">SCDPT1!$AE$224</definedName>
    <definedName name="SCDPT1_0600001_3" localSheetId="23">SCDPT1!$E$224</definedName>
    <definedName name="SCDPT1_0600001_4" localSheetId="23">SCDPT1!$F$224</definedName>
    <definedName name="SCDPT1_0600001_5" localSheetId="23">SCDPT1!$G$224</definedName>
    <definedName name="SCDPT1_0600001_6" localSheetId="23">SCDPT1!$H$224</definedName>
    <definedName name="SCDPT1_0600001_7" localSheetId="23">SCDPT1!$I$224</definedName>
    <definedName name="SCDPT1_0600001_8" localSheetId="23">SCDPT1!$J$224</definedName>
    <definedName name="SCDPT1_0600001_9" localSheetId="23">SCDPT1!$K$224</definedName>
    <definedName name="SCDPT1_0699999_10" localSheetId="23">SCDPT1!$L$264</definedName>
    <definedName name="SCDPT1_0699999_11" localSheetId="23">SCDPT1!$M$264</definedName>
    <definedName name="SCDPT1_0699999_12" localSheetId="23">SCDPT1!$N$264</definedName>
    <definedName name="SCDPT1_0699999_13" localSheetId="23">SCDPT1!$O$264</definedName>
    <definedName name="SCDPT1_0699999_14" localSheetId="23">SCDPT1!$P$264</definedName>
    <definedName name="SCDPT1_0699999_15" localSheetId="23">SCDPT1!$Q$264</definedName>
    <definedName name="SCDPT1_0699999_19" localSheetId="23">SCDPT1!$U$264</definedName>
    <definedName name="SCDPT1_0699999_20" localSheetId="23">SCDPT1!$V$264</definedName>
    <definedName name="SCDPT1_0699999_7" localSheetId="23">SCDPT1!$I$264</definedName>
    <definedName name="SCDPT1_0699999_9" localSheetId="23">SCDPT1!$K$264</definedName>
    <definedName name="SCDPT1_06BEGIN_1" localSheetId="23">SCDPT1!$C$223</definedName>
    <definedName name="SCDPT1_06BEGIN_10" localSheetId="23">SCDPT1!$L$223</definedName>
    <definedName name="SCDPT1_06BEGIN_11" localSheetId="23">SCDPT1!$M$223</definedName>
    <definedName name="SCDPT1_06BEGIN_12" localSheetId="23">SCDPT1!$N$223</definedName>
    <definedName name="SCDPT1_06BEGIN_13" localSheetId="23">SCDPT1!$O$223</definedName>
    <definedName name="SCDPT1_06BEGIN_14" localSheetId="23">SCDPT1!$P$223</definedName>
    <definedName name="SCDPT1_06BEGIN_15" localSheetId="23">SCDPT1!$Q$223</definedName>
    <definedName name="SCDPT1_06BEGIN_16" localSheetId="23">SCDPT1!$R$223</definedName>
    <definedName name="SCDPT1_06BEGIN_17" localSheetId="23">SCDPT1!$S$223</definedName>
    <definedName name="SCDPT1_06BEGIN_18" localSheetId="23">SCDPT1!$T$223</definedName>
    <definedName name="SCDPT1_06BEGIN_19" localSheetId="23">SCDPT1!$U$223</definedName>
    <definedName name="SCDPT1_06BEGIN_2" localSheetId="23">SCDPT1!$D$223</definedName>
    <definedName name="SCDPT1_06BEGIN_20" localSheetId="23">SCDPT1!$V$223</definedName>
    <definedName name="SCDPT1_06BEGIN_21" localSheetId="23">SCDPT1!$W$223</definedName>
    <definedName name="SCDPT1_06BEGIN_22" localSheetId="23">SCDPT1!$X$223</definedName>
    <definedName name="SCDPT1_06BEGIN_23" localSheetId="23">SCDPT1!$Y$223</definedName>
    <definedName name="SCDPT1_06BEGIN_24" localSheetId="23">SCDPT1!$Z$223</definedName>
    <definedName name="SCDPT1_06BEGIN_25" localSheetId="23">SCDPT1!$AA$223</definedName>
    <definedName name="SCDPT1_06BEGIN_26" localSheetId="23">SCDPT1!$AB$223</definedName>
    <definedName name="SCDPT1_06BEGIN_27" localSheetId="23">SCDPT1!$AC$223</definedName>
    <definedName name="SCDPT1_06BEGIN_28" localSheetId="23">SCDPT1!$AD$223</definedName>
    <definedName name="SCDPT1_06BEGIN_29" localSheetId="23">SCDPT1!$AE$223</definedName>
    <definedName name="SCDPT1_06BEGIN_3" localSheetId="23">SCDPT1!$E$223</definedName>
    <definedName name="SCDPT1_06BEGIN_4" localSheetId="23">SCDPT1!$F$223</definedName>
    <definedName name="SCDPT1_06BEGIN_5" localSheetId="23">SCDPT1!$G$223</definedName>
    <definedName name="SCDPT1_06BEGIN_6" localSheetId="23">SCDPT1!$H$223</definedName>
    <definedName name="SCDPT1_06BEGIN_7" localSheetId="23">SCDPT1!$I$223</definedName>
    <definedName name="SCDPT1_06BEGIN_8" localSheetId="23">SCDPT1!$J$223</definedName>
    <definedName name="SCDPT1_06BEGIN_9" localSheetId="23">SCDPT1!$K$223</definedName>
    <definedName name="SCDPT1_06ENDIN_10" localSheetId="23">SCDPT1!$L$263</definedName>
    <definedName name="SCDPT1_06ENDIN_11" localSheetId="23">SCDPT1!$M$263</definedName>
    <definedName name="SCDPT1_06ENDIN_12" localSheetId="23">SCDPT1!$N$263</definedName>
    <definedName name="SCDPT1_06ENDIN_13" localSheetId="23">SCDPT1!$O$263</definedName>
    <definedName name="SCDPT1_06ENDIN_14" localSheetId="23">SCDPT1!$P$263</definedName>
    <definedName name="SCDPT1_06ENDIN_15" localSheetId="23">SCDPT1!$Q$263</definedName>
    <definedName name="SCDPT1_06ENDIN_16" localSheetId="23">SCDPT1!$R$263</definedName>
    <definedName name="SCDPT1_06ENDIN_17" localSheetId="23">SCDPT1!$S$263</definedName>
    <definedName name="SCDPT1_06ENDIN_18" localSheetId="23">SCDPT1!$T$263</definedName>
    <definedName name="SCDPT1_06ENDIN_19" localSheetId="23">SCDPT1!$U$263</definedName>
    <definedName name="SCDPT1_06ENDIN_2" localSheetId="23">SCDPT1!$D$263</definedName>
    <definedName name="SCDPT1_06ENDIN_20" localSheetId="23">SCDPT1!$V$263</definedName>
    <definedName name="SCDPT1_06ENDIN_21" localSheetId="23">SCDPT1!$W$263</definedName>
    <definedName name="SCDPT1_06ENDIN_22" localSheetId="23">SCDPT1!$X$263</definedName>
    <definedName name="SCDPT1_06ENDIN_23" localSheetId="23">SCDPT1!$Y$263</definedName>
    <definedName name="SCDPT1_06ENDIN_24" localSheetId="23">SCDPT1!$Z$263</definedName>
    <definedName name="SCDPT1_06ENDIN_25" localSheetId="23">SCDPT1!$AA$263</definedName>
    <definedName name="SCDPT1_06ENDIN_26" localSheetId="23">SCDPT1!$AB$263</definedName>
    <definedName name="SCDPT1_06ENDIN_27" localSheetId="23">SCDPT1!$AC$263</definedName>
    <definedName name="SCDPT1_06ENDIN_28" localSheetId="23">SCDPT1!$AD$263</definedName>
    <definedName name="SCDPT1_06ENDIN_29" localSheetId="23">SCDPT1!$AE$263</definedName>
    <definedName name="SCDPT1_06ENDIN_3" localSheetId="23">SCDPT1!$E$263</definedName>
    <definedName name="SCDPT1_06ENDIN_4" localSheetId="23">SCDPT1!$F$263</definedName>
    <definedName name="SCDPT1_06ENDIN_5" localSheetId="23">SCDPT1!$G$263</definedName>
    <definedName name="SCDPT1_06ENDIN_6" localSheetId="23">SCDPT1!$H$263</definedName>
    <definedName name="SCDPT1_06ENDIN_7" localSheetId="23">SCDPT1!$I$263</definedName>
    <definedName name="SCDPT1_06ENDIN_8" localSheetId="23">SCDPT1!$J$263</definedName>
    <definedName name="SCDPT1_06ENDIN_9" localSheetId="23">SCDPT1!$K$263</definedName>
    <definedName name="SCDPT1_0700000_Range" localSheetId="23">SCDPT1!$C$265:$AE$267</definedName>
    <definedName name="SCDPT1_0799999_10" localSheetId="23">SCDPT1!$L$268</definedName>
    <definedName name="SCDPT1_0799999_11" localSheetId="23">SCDPT1!$M$268</definedName>
    <definedName name="SCDPT1_0799999_12" localSheetId="23">SCDPT1!$N$268</definedName>
    <definedName name="SCDPT1_0799999_13" localSheetId="23">SCDPT1!$O$268</definedName>
    <definedName name="SCDPT1_0799999_14" localSheetId="23">SCDPT1!$P$268</definedName>
    <definedName name="SCDPT1_0799999_15" localSheetId="23">SCDPT1!$Q$268</definedName>
    <definedName name="SCDPT1_0799999_19" localSheetId="23">SCDPT1!$U$268</definedName>
    <definedName name="SCDPT1_0799999_20" localSheetId="23">SCDPT1!$V$268</definedName>
    <definedName name="SCDPT1_0799999_7" localSheetId="23">SCDPT1!$I$268</definedName>
    <definedName name="SCDPT1_0799999_9" localSheetId="23">SCDPT1!$K$268</definedName>
    <definedName name="SCDPT1_07BEGIN_1" localSheetId="23">SCDPT1!$C$265</definedName>
    <definedName name="SCDPT1_07BEGIN_10" localSheetId="23">SCDPT1!$L$265</definedName>
    <definedName name="SCDPT1_07BEGIN_11" localSheetId="23">SCDPT1!$M$265</definedName>
    <definedName name="SCDPT1_07BEGIN_12" localSheetId="23">SCDPT1!$N$265</definedName>
    <definedName name="SCDPT1_07BEGIN_13" localSheetId="23">SCDPT1!$O$265</definedName>
    <definedName name="SCDPT1_07BEGIN_14" localSheetId="23">SCDPT1!$P$265</definedName>
    <definedName name="SCDPT1_07BEGIN_15" localSheetId="23">SCDPT1!$Q$265</definedName>
    <definedName name="SCDPT1_07BEGIN_16" localSheetId="23">SCDPT1!$R$265</definedName>
    <definedName name="SCDPT1_07BEGIN_17" localSheetId="23">SCDPT1!$S$265</definedName>
    <definedName name="SCDPT1_07BEGIN_18" localSheetId="23">SCDPT1!$T$265</definedName>
    <definedName name="SCDPT1_07BEGIN_19" localSheetId="23">SCDPT1!$U$265</definedName>
    <definedName name="SCDPT1_07BEGIN_2" localSheetId="23">SCDPT1!$D$265</definedName>
    <definedName name="SCDPT1_07BEGIN_20" localSheetId="23">SCDPT1!$V$265</definedName>
    <definedName name="SCDPT1_07BEGIN_21" localSheetId="23">SCDPT1!$W$265</definedName>
    <definedName name="SCDPT1_07BEGIN_22" localSheetId="23">SCDPT1!$X$265</definedName>
    <definedName name="SCDPT1_07BEGIN_23" localSheetId="23">SCDPT1!$Y$265</definedName>
    <definedName name="SCDPT1_07BEGIN_24" localSheetId="23">SCDPT1!$Z$265</definedName>
    <definedName name="SCDPT1_07BEGIN_25" localSheetId="23">SCDPT1!$AA$265</definedName>
    <definedName name="SCDPT1_07BEGIN_26" localSheetId="23">SCDPT1!$AB$265</definedName>
    <definedName name="SCDPT1_07BEGIN_27" localSheetId="23">SCDPT1!$AC$265</definedName>
    <definedName name="SCDPT1_07BEGIN_28" localSheetId="23">SCDPT1!$AD$265</definedName>
    <definedName name="SCDPT1_07BEGIN_29" localSheetId="23">SCDPT1!$AE$265</definedName>
    <definedName name="SCDPT1_07BEGIN_3" localSheetId="23">SCDPT1!$E$265</definedName>
    <definedName name="SCDPT1_07BEGIN_4" localSheetId="23">SCDPT1!$F$265</definedName>
    <definedName name="SCDPT1_07BEGIN_5" localSheetId="23">SCDPT1!$G$265</definedName>
    <definedName name="SCDPT1_07BEGIN_6" localSheetId="23">SCDPT1!$H$265</definedName>
    <definedName name="SCDPT1_07BEGIN_7" localSheetId="23">SCDPT1!$I$265</definedName>
    <definedName name="SCDPT1_07BEGIN_8" localSheetId="23">SCDPT1!$J$265</definedName>
    <definedName name="SCDPT1_07BEGIN_9" localSheetId="23">SCDPT1!$K$265</definedName>
    <definedName name="SCDPT1_07ENDIN_10" localSheetId="23">SCDPT1!$L$267</definedName>
    <definedName name="SCDPT1_07ENDIN_11" localSheetId="23">SCDPT1!$M$267</definedName>
    <definedName name="SCDPT1_07ENDIN_12" localSheetId="23">SCDPT1!$N$267</definedName>
    <definedName name="SCDPT1_07ENDIN_13" localSheetId="23">SCDPT1!$O$267</definedName>
    <definedName name="SCDPT1_07ENDIN_14" localSheetId="23">SCDPT1!$P$267</definedName>
    <definedName name="SCDPT1_07ENDIN_15" localSheetId="23">SCDPT1!$Q$267</definedName>
    <definedName name="SCDPT1_07ENDIN_16" localSheetId="23">SCDPT1!$R$267</definedName>
    <definedName name="SCDPT1_07ENDIN_17" localSheetId="23">SCDPT1!$S$267</definedName>
    <definedName name="SCDPT1_07ENDIN_18" localSheetId="23">SCDPT1!$T$267</definedName>
    <definedName name="SCDPT1_07ENDIN_19" localSheetId="23">SCDPT1!$U$267</definedName>
    <definedName name="SCDPT1_07ENDIN_2" localSheetId="23">SCDPT1!$D$267</definedName>
    <definedName name="SCDPT1_07ENDIN_20" localSheetId="23">SCDPT1!$V$267</definedName>
    <definedName name="SCDPT1_07ENDIN_21" localSheetId="23">SCDPT1!$W$267</definedName>
    <definedName name="SCDPT1_07ENDIN_22" localSheetId="23">SCDPT1!$X$267</definedName>
    <definedName name="SCDPT1_07ENDIN_23" localSheetId="23">SCDPT1!$Y$267</definedName>
    <definedName name="SCDPT1_07ENDIN_24" localSheetId="23">SCDPT1!$Z$267</definedName>
    <definedName name="SCDPT1_07ENDIN_25" localSheetId="23">SCDPT1!$AA$267</definedName>
    <definedName name="SCDPT1_07ENDIN_26" localSheetId="23">SCDPT1!$AB$267</definedName>
    <definedName name="SCDPT1_07ENDIN_27" localSheetId="23">SCDPT1!$AC$267</definedName>
    <definedName name="SCDPT1_07ENDIN_28" localSheetId="23">SCDPT1!$AD$267</definedName>
    <definedName name="SCDPT1_07ENDIN_29" localSheetId="23">SCDPT1!$AE$267</definedName>
    <definedName name="SCDPT1_07ENDIN_3" localSheetId="23">SCDPT1!$E$267</definedName>
    <definedName name="SCDPT1_07ENDIN_4" localSheetId="23">SCDPT1!$F$267</definedName>
    <definedName name="SCDPT1_07ENDIN_5" localSheetId="23">SCDPT1!$G$267</definedName>
    <definedName name="SCDPT1_07ENDIN_6" localSheetId="23">SCDPT1!$H$267</definedName>
    <definedName name="SCDPT1_07ENDIN_7" localSheetId="23">SCDPT1!$I$267</definedName>
    <definedName name="SCDPT1_07ENDIN_8" localSheetId="23">SCDPT1!$J$267</definedName>
    <definedName name="SCDPT1_07ENDIN_9" localSheetId="23">SCDPT1!$K$267</definedName>
    <definedName name="SCDPT1_0800000_Range" localSheetId="23">SCDPT1!$C$269:$AE$271</definedName>
    <definedName name="SCDPT1_0899999_10" localSheetId="23">SCDPT1!$L$272</definedName>
    <definedName name="SCDPT1_0899999_11" localSheetId="23">SCDPT1!$M$272</definedName>
    <definedName name="SCDPT1_0899999_12" localSheetId="23">SCDPT1!$N$272</definedName>
    <definedName name="SCDPT1_0899999_13" localSheetId="23">SCDPT1!$O$272</definedName>
    <definedName name="SCDPT1_0899999_14" localSheetId="23">SCDPT1!$P$272</definedName>
    <definedName name="SCDPT1_0899999_15" localSheetId="23">SCDPT1!$Q$272</definedName>
    <definedName name="SCDPT1_0899999_19" localSheetId="23">SCDPT1!$U$272</definedName>
    <definedName name="SCDPT1_0899999_20" localSheetId="23">SCDPT1!$V$272</definedName>
    <definedName name="SCDPT1_0899999_7" localSheetId="23">SCDPT1!$I$272</definedName>
    <definedName name="SCDPT1_0899999_9" localSheetId="23">SCDPT1!$K$272</definedName>
    <definedName name="SCDPT1_08BEGIN_1" localSheetId="23">SCDPT1!$C$269</definedName>
    <definedName name="SCDPT1_08BEGIN_10" localSheetId="23">SCDPT1!$L$269</definedName>
    <definedName name="SCDPT1_08BEGIN_11" localSheetId="23">SCDPT1!$M$269</definedName>
    <definedName name="SCDPT1_08BEGIN_12" localSheetId="23">SCDPT1!$N$269</definedName>
    <definedName name="SCDPT1_08BEGIN_13" localSheetId="23">SCDPT1!$O$269</definedName>
    <definedName name="SCDPT1_08BEGIN_14" localSheetId="23">SCDPT1!$P$269</definedName>
    <definedName name="SCDPT1_08BEGIN_15" localSheetId="23">SCDPT1!$Q$269</definedName>
    <definedName name="SCDPT1_08BEGIN_16" localSheetId="23">SCDPT1!$R$269</definedName>
    <definedName name="SCDPT1_08BEGIN_17" localSheetId="23">SCDPT1!$S$269</definedName>
    <definedName name="SCDPT1_08BEGIN_18" localSheetId="23">SCDPT1!$T$269</definedName>
    <definedName name="SCDPT1_08BEGIN_19" localSheetId="23">SCDPT1!$U$269</definedName>
    <definedName name="SCDPT1_08BEGIN_2" localSheetId="23">SCDPT1!$D$269</definedName>
    <definedName name="SCDPT1_08BEGIN_20" localSheetId="23">SCDPT1!$V$269</definedName>
    <definedName name="SCDPT1_08BEGIN_21" localSheetId="23">SCDPT1!$W$269</definedName>
    <definedName name="SCDPT1_08BEGIN_22" localSheetId="23">SCDPT1!$X$269</definedName>
    <definedName name="SCDPT1_08BEGIN_23" localSheetId="23">SCDPT1!$Y$269</definedName>
    <definedName name="SCDPT1_08BEGIN_24" localSheetId="23">SCDPT1!$Z$269</definedName>
    <definedName name="SCDPT1_08BEGIN_25" localSheetId="23">SCDPT1!$AA$269</definedName>
    <definedName name="SCDPT1_08BEGIN_26" localSheetId="23">SCDPT1!$AB$269</definedName>
    <definedName name="SCDPT1_08BEGIN_27" localSheetId="23">SCDPT1!$AC$269</definedName>
    <definedName name="SCDPT1_08BEGIN_28" localSheetId="23">SCDPT1!$AD$269</definedName>
    <definedName name="SCDPT1_08BEGIN_29" localSheetId="23">SCDPT1!$AE$269</definedName>
    <definedName name="SCDPT1_08BEGIN_3" localSheetId="23">SCDPT1!$E$269</definedName>
    <definedName name="SCDPT1_08BEGIN_4" localSheetId="23">SCDPT1!$F$269</definedName>
    <definedName name="SCDPT1_08BEGIN_5" localSheetId="23">SCDPT1!$G$269</definedName>
    <definedName name="SCDPT1_08BEGIN_6" localSheetId="23">SCDPT1!$H$269</definedName>
    <definedName name="SCDPT1_08BEGIN_7" localSheetId="23">SCDPT1!$I$269</definedName>
    <definedName name="SCDPT1_08BEGIN_8" localSheetId="23">SCDPT1!$J$269</definedName>
    <definedName name="SCDPT1_08BEGIN_9" localSheetId="23">SCDPT1!$K$269</definedName>
    <definedName name="SCDPT1_08ENDIN_10" localSheetId="23">SCDPT1!$L$271</definedName>
    <definedName name="SCDPT1_08ENDIN_11" localSheetId="23">SCDPT1!$M$271</definedName>
    <definedName name="SCDPT1_08ENDIN_12" localSheetId="23">SCDPT1!$N$271</definedName>
    <definedName name="SCDPT1_08ENDIN_13" localSheetId="23">SCDPT1!$O$271</definedName>
    <definedName name="SCDPT1_08ENDIN_14" localSheetId="23">SCDPT1!$P$271</definedName>
    <definedName name="SCDPT1_08ENDIN_15" localSheetId="23">SCDPT1!$Q$271</definedName>
    <definedName name="SCDPT1_08ENDIN_16" localSheetId="23">SCDPT1!$R$271</definedName>
    <definedName name="SCDPT1_08ENDIN_17" localSheetId="23">SCDPT1!$S$271</definedName>
    <definedName name="SCDPT1_08ENDIN_18" localSheetId="23">SCDPT1!$T$271</definedName>
    <definedName name="SCDPT1_08ENDIN_19" localSheetId="23">SCDPT1!$U$271</definedName>
    <definedName name="SCDPT1_08ENDIN_2" localSheetId="23">SCDPT1!$D$271</definedName>
    <definedName name="SCDPT1_08ENDIN_20" localSheetId="23">SCDPT1!$V$271</definedName>
    <definedName name="SCDPT1_08ENDIN_21" localSheetId="23">SCDPT1!$W$271</definedName>
    <definedName name="SCDPT1_08ENDIN_22" localSheetId="23">SCDPT1!$X$271</definedName>
    <definedName name="SCDPT1_08ENDIN_23" localSheetId="23">SCDPT1!$Y$271</definedName>
    <definedName name="SCDPT1_08ENDIN_24" localSheetId="23">SCDPT1!$Z$271</definedName>
    <definedName name="SCDPT1_08ENDIN_25" localSheetId="23">SCDPT1!$AA$271</definedName>
    <definedName name="SCDPT1_08ENDIN_26" localSheetId="23">SCDPT1!$AB$271</definedName>
    <definedName name="SCDPT1_08ENDIN_27" localSheetId="23">SCDPT1!$AC$271</definedName>
    <definedName name="SCDPT1_08ENDIN_28" localSheetId="23">SCDPT1!$AD$271</definedName>
    <definedName name="SCDPT1_08ENDIN_29" localSheetId="23">SCDPT1!$AE$271</definedName>
    <definedName name="SCDPT1_08ENDIN_3" localSheetId="23">SCDPT1!$E$271</definedName>
    <definedName name="SCDPT1_08ENDIN_4" localSheetId="23">SCDPT1!$F$271</definedName>
    <definedName name="SCDPT1_08ENDIN_5" localSheetId="23">SCDPT1!$G$271</definedName>
    <definedName name="SCDPT1_08ENDIN_6" localSheetId="23">SCDPT1!$H$271</definedName>
    <definedName name="SCDPT1_08ENDIN_7" localSheetId="23">SCDPT1!$I$271</definedName>
    <definedName name="SCDPT1_08ENDIN_8" localSheetId="23">SCDPT1!$J$271</definedName>
    <definedName name="SCDPT1_08ENDIN_9" localSheetId="23">SCDPT1!$K$271</definedName>
    <definedName name="SCDPT1_0900000_Range" localSheetId="23">SCDPT1!$C$273:$AE$276</definedName>
    <definedName name="SCDPT1_0900001_1" localSheetId="23">SCDPT1!$C$274</definedName>
    <definedName name="SCDPT1_0900001_10" localSheetId="23">SCDPT1!$L$274</definedName>
    <definedName name="SCDPT1_0900001_11" localSheetId="23">SCDPT1!$M$274</definedName>
    <definedName name="SCDPT1_0900001_12" localSheetId="23">SCDPT1!$N$274</definedName>
    <definedName name="SCDPT1_0900001_13" localSheetId="23">SCDPT1!$O$274</definedName>
    <definedName name="SCDPT1_0900001_14" localSheetId="23">SCDPT1!$P$274</definedName>
    <definedName name="SCDPT1_0900001_15" localSheetId="23">SCDPT1!$Q$274</definedName>
    <definedName name="SCDPT1_0900001_16" localSheetId="23">SCDPT1!$R$274</definedName>
    <definedName name="SCDPT1_0900001_17" localSheetId="23">SCDPT1!$S$274</definedName>
    <definedName name="SCDPT1_0900001_18" localSheetId="23">SCDPT1!$T$274</definedName>
    <definedName name="SCDPT1_0900001_19" localSheetId="23">SCDPT1!$U$274</definedName>
    <definedName name="SCDPT1_0900001_2" localSheetId="23">SCDPT1!$D$274</definedName>
    <definedName name="SCDPT1_0900001_20" localSheetId="23">SCDPT1!$V$274</definedName>
    <definedName name="SCDPT1_0900001_21" localSheetId="23">SCDPT1!$W$274</definedName>
    <definedName name="SCDPT1_0900001_22" localSheetId="23">SCDPT1!$X$274</definedName>
    <definedName name="SCDPT1_0900001_24" localSheetId="23">SCDPT1!$Z$274</definedName>
    <definedName name="SCDPT1_0900001_25" localSheetId="23">SCDPT1!$AA$274</definedName>
    <definedName name="SCDPT1_0900001_27" localSheetId="23">SCDPT1!$AC$274</definedName>
    <definedName name="SCDPT1_0900001_28" localSheetId="23">SCDPT1!$AD$274</definedName>
    <definedName name="SCDPT1_0900001_29" localSheetId="23">SCDPT1!$AE$274</definedName>
    <definedName name="SCDPT1_0900001_3" localSheetId="23">SCDPT1!$E$274</definedName>
    <definedName name="SCDPT1_0900001_4" localSheetId="23">SCDPT1!$F$274</definedName>
    <definedName name="SCDPT1_0900001_5" localSheetId="23">SCDPT1!$G$274</definedName>
    <definedName name="SCDPT1_0900001_6" localSheetId="23">SCDPT1!$H$274</definedName>
    <definedName name="SCDPT1_0900001_7" localSheetId="23">SCDPT1!$I$274</definedName>
    <definedName name="SCDPT1_0900001_8" localSheetId="23">SCDPT1!$J$274</definedName>
    <definedName name="SCDPT1_0900001_9" localSheetId="23">SCDPT1!$K$274</definedName>
    <definedName name="SCDPT1_0999999_10" localSheetId="23">SCDPT1!$L$277</definedName>
    <definedName name="SCDPT1_0999999_11" localSheetId="23">SCDPT1!$M$277</definedName>
    <definedName name="SCDPT1_0999999_12" localSheetId="23">SCDPT1!$N$277</definedName>
    <definedName name="SCDPT1_0999999_13" localSheetId="23">SCDPT1!$O$277</definedName>
    <definedName name="SCDPT1_0999999_14" localSheetId="23">SCDPT1!$P$277</definedName>
    <definedName name="SCDPT1_0999999_15" localSheetId="23">SCDPT1!$Q$277</definedName>
    <definedName name="SCDPT1_0999999_19" localSheetId="23">SCDPT1!$U$277</definedName>
    <definedName name="SCDPT1_0999999_20" localSheetId="23">SCDPT1!$V$277</definedName>
    <definedName name="SCDPT1_0999999_7" localSheetId="23">SCDPT1!$I$277</definedName>
    <definedName name="SCDPT1_0999999_9" localSheetId="23">SCDPT1!$K$277</definedName>
    <definedName name="SCDPT1_09BEGIN_1" localSheetId="23">SCDPT1!$C$273</definedName>
    <definedName name="SCDPT1_09BEGIN_10" localSheetId="23">SCDPT1!$L$273</definedName>
    <definedName name="SCDPT1_09BEGIN_11" localSheetId="23">SCDPT1!$M$273</definedName>
    <definedName name="SCDPT1_09BEGIN_12" localSheetId="23">SCDPT1!$N$273</definedName>
    <definedName name="SCDPT1_09BEGIN_13" localSheetId="23">SCDPT1!$O$273</definedName>
    <definedName name="SCDPT1_09BEGIN_14" localSheetId="23">SCDPT1!$P$273</definedName>
    <definedName name="SCDPT1_09BEGIN_15" localSheetId="23">SCDPT1!$Q$273</definedName>
    <definedName name="SCDPT1_09BEGIN_16" localSheetId="23">SCDPT1!$R$273</definedName>
    <definedName name="SCDPT1_09BEGIN_17" localSheetId="23">SCDPT1!$S$273</definedName>
    <definedName name="SCDPT1_09BEGIN_18" localSheetId="23">SCDPT1!$T$273</definedName>
    <definedName name="SCDPT1_09BEGIN_19" localSheetId="23">SCDPT1!$U$273</definedName>
    <definedName name="SCDPT1_09BEGIN_2" localSheetId="23">SCDPT1!$D$273</definedName>
    <definedName name="SCDPT1_09BEGIN_20" localSheetId="23">SCDPT1!$V$273</definedName>
    <definedName name="SCDPT1_09BEGIN_21" localSheetId="23">SCDPT1!$W$273</definedName>
    <definedName name="SCDPT1_09BEGIN_22" localSheetId="23">SCDPT1!$X$273</definedName>
    <definedName name="SCDPT1_09BEGIN_23" localSheetId="23">SCDPT1!$Y$273</definedName>
    <definedName name="SCDPT1_09BEGIN_24" localSheetId="23">SCDPT1!$Z$273</definedName>
    <definedName name="SCDPT1_09BEGIN_25" localSheetId="23">SCDPT1!$AA$273</definedName>
    <definedName name="SCDPT1_09BEGIN_26" localSheetId="23">SCDPT1!$AB$273</definedName>
    <definedName name="SCDPT1_09BEGIN_27" localSheetId="23">SCDPT1!$AC$273</definedName>
    <definedName name="SCDPT1_09BEGIN_28" localSheetId="23">SCDPT1!$AD$273</definedName>
    <definedName name="SCDPT1_09BEGIN_29" localSheetId="23">SCDPT1!$AE$273</definedName>
    <definedName name="SCDPT1_09BEGIN_3" localSheetId="23">SCDPT1!$E$273</definedName>
    <definedName name="SCDPT1_09BEGIN_4" localSheetId="23">SCDPT1!$F$273</definedName>
    <definedName name="SCDPT1_09BEGIN_5" localSheetId="23">SCDPT1!$G$273</definedName>
    <definedName name="SCDPT1_09BEGIN_6" localSheetId="23">SCDPT1!$H$273</definedName>
    <definedName name="SCDPT1_09BEGIN_7" localSheetId="23">SCDPT1!$I$273</definedName>
    <definedName name="SCDPT1_09BEGIN_8" localSheetId="23">SCDPT1!$J$273</definedName>
    <definedName name="SCDPT1_09BEGIN_9" localSheetId="23">SCDPT1!$K$273</definedName>
    <definedName name="SCDPT1_09ENDIN_10" localSheetId="23">SCDPT1!$L$276</definedName>
    <definedName name="SCDPT1_09ENDIN_11" localSheetId="23">SCDPT1!$M$276</definedName>
    <definedName name="SCDPT1_09ENDIN_12" localSheetId="23">SCDPT1!$N$276</definedName>
    <definedName name="SCDPT1_09ENDIN_13" localSheetId="23">SCDPT1!$O$276</definedName>
    <definedName name="SCDPT1_09ENDIN_14" localSheetId="23">SCDPT1!$P$276</definedName>
    <definedName name="SCDPT1_09ENDIN_15" localSheetId="23">SCDPT1!$Q$276</definedName>
    <definedName name="SCDPT1_09ENDIN_16" localSheetId="23">SCDPT1!$R$276</definedName>
    <definedName name="SCDPT1_09ENDIN_17" localSheetId="23">SCDPT1!$S$276</definedName>
    <definedName name="SCDPT1_09ENDIN_18" localSheetId="23">SCDPT1!$T$276</definedName>
    <definedName name="SCDPT1_09ENDIN_19" localSheetId="23">SCDPT1!$U$276</definedName>
    <definedName name="SCDPT1_09ENDIN_2" localSheetId="23">SCDPT1!$D$276</definedName>
    <definedName name="SCDPT1_09ENDIN_20" localSheetId="23">SCDPT1!$V$276</definedName>
    <definedName name="SCDPT1_09ENDIN_21" localSheetId="23">SCDPT1!$W$276</definedName>
    <definedName name="SCDPT1_09ENDIN_22" localSheetId="23">SCDPT1!$X$276</definedName>
    <definedName name="SCDPT1_09ENDIN_23" localSheetId="23">SCDPT1!$Y$276</definedName>
    <definedName name="SCDPT1_09ENDIN_24" localSheetId="23">SCDPT1!$Z$276</definedName>
    <definedName name="SCDPT1_09ENDIN_25" localSheetId="23">SCDPT1!$AA$276</definedName>
    <definedName name="SCDPT1_09ENDIN_26" localSheetId="23">SCDPT1!$AB$276</definedName>
    <definedName name="SCDPT1_09ENDIN_27" localSheetId="23">SCDPT1!$AC$276</definedName>
    <definedName name="SCDPT1_09ENDIN_28" localSheetId="23">SCDPT1!$AD$276</definedName>
    <definedName name="SCDPT1_09ENDIN_29" localSheetId="23">SCDPT1!$AE$276</definedName>
    <definedName name="SCDPT1_09ENDIN_3" localSheetId="23">SCDPT1!$E$276</definedName>
    <definedName name="SCDPT1_09ENDIN_4" localSheetId="23">SCDPT1!$F$276</definedName>
    <definedName name="SCDPT1_09ENDIN_5" localSheetId="23">SCDPT1!$G$276</definedName>
    <definedName name="SCDPT1_09ENDIN_6" localSheetId="23">SCDPT1!$H$276</definedName>
    <definedName name="SCDPT1_09ENDIN_7" localSheetId="23">SCDPT1!$I$276</definedName>
    <definedName name="SCDPT1_09ENDIN_8" localSheetId="23">SCDPT1!$J$276</definedName>
    <definedName name="SCDPT1_09ENDIN_9" localSheetId="23">SCDPT1!$K$276</definedName>
    <definedName name="SCDPT1_1099999_10" localSheetId="23">SCDPT1!$L$278</definedName>
    <definedName name="SCDPT1_1099999_11" localSheetId="23">SCDPT1!$M$278</definedName>
    <definedName name="SCDPT1_1099999_12" localSheetId="23">SCDPT1!$N$278</definedName>
    <definedName name="SCDPT1_1099999_13" localSheetId="23">SCDPT1!$O$278</definedName>
    <definedName name="SCDPT1_1099999_14" localSheetId="23">SCDPT1!$P$278</definedName>
    <definedName name="SCDPT1_1099999_15" localSheetId="23">SCDPT1!$Q$278</definedName>
    <definedName name="SCDPT1_1099999_19" localSheetId="23">SCDPT1!$U$278</definedName>
    <definedName name="SCDPT1_1099999_20" localSheetId="23">SCDPT1!$V$278</definedName>
    <definedName name="SCDPT1_1099999_7" localSheetId="23">SCDPT1!$I$278</definedName>
    <definedName name="SCDPT1_1099999_9" localSheetId="23">SCDPT1!$K$278</definedName>
    <definedName name="SCDPT1_1100000_Range" localSheetId="23">SCDPT1!$C$279:$AE$307</definedName>
    <definedName name="SCDPT1_1100001_1" localSheetId="23">SCDPT1!$C$280</definedName>
    <definedName name="SCDPT1_1100001_10" localSheetId="23">SCDPT1!$L$280</definedName>
    <definedName name="SCDPT1_1100001_11" localSheetId="23">SCDPT1!$M$280</definedName>
    <definedName name="SCDPT1_1100001_12" localSheetId="23">SCDPT1!$N$280</definedName>
    <definedName name="SCDPT1_1100001_13" localSheetId="23">SCDPT1!$O$280</definedName>
    <definedName name="SCDPT1_1100001_14" localSheetId="23">SCDPT1!$P$280</definedName>
    <definedName name="SCDPT1_1100001_15" localSheetId="23">SCDPT1!$Q$280</definedName>
    <definedName name="SCDPT1_1100001_16" localSheetId="23">SCDPT1!$R$280</definedName>
    <definedName name="SCDPT1_1100001_17" localSheetId="23">SCDPT1!$S$280</definedName>
    <definedName name="SCDPT1_1100001_18" localSheetId="23">SCDPT1!$T$280</definedName>
    <definedName name="SCDPT1_1100001_19" localSheetId="23">SCDPT1!$U$280</definedName>
    <definedName name="SCDPT1_1100001_2" localSheetId="23">SCDPT1!$D$280</definedName>
    <definedName name="SCDPT1_1100001_20" localSheetId="23">SCDPT1!$V$280</definedName>
    <definedName name="SCDPT1_1100001_21" localSheetId="23">SCDPT1!$W$280</definedName>
    <definedName name="SCDPT1_1100001_22" localSheetId="23">SCDPT1!$X$280</definedName>
    <definedName name="SCDPT1_1100001_23" localSheetId="23">SCDPT1!$Y$280</definedName>
    <definedName name="SCDPT1_1100001_24" localSheetId="23">SCDPT1!$Z$280</definedName>
    <definedName name="SCDPT1_1100001_25" localSheetId="23">SCDPT1!$AA$280</definedName>
    <definedName name="SCDPT1_1100001_27" localSheetId="23">SCDPT1!$AC$280</definedName>
    <definedName name="SCDPT1_1100001_28" localSheetId="23">SCDPT1!$AD$280</definedName>
    <definedName name="SCDPT1_1100001_29" localSheetId="23">SCDPT1!$AE$280</definedName>
    <definedName name="SCDPT1_1100001_3" localSheetId="23">SCDPT1!$E$280</definedName>
    <definedName name="SCDPT1_1100001_4" localSheetId="23">SCDPT1!$F$280</definedName>
    <definedName name="SCDPT1_1100001_5" localSheetId="23">SCDPT1!$G$280</definedName>
    <definedName name="SCDPT1_1100001_6" localSheetId="23">SCDPT1!$H$280</definedName>
    <definedName name="SCDPT1_1100001_7" localSheetId="23">SCDPT1!$I$280</definedName>
    <definedName name="SCDPT1_1100001_8" localSheetId="23">SCDPT1!$J$280</definedName>
    <definedName name="SCDPT1_1100001_9" localSheetId="23">SCDPT1!$K$280</definedName>
    <definedName name="SCDPT1_1199999_10" localSheetId="23">SCDPT1!$L$308</definedName>
    <definedName name="SCDPT1_1199999_11" localSheetId="23">SCDPT1!$M$308</definedName>
    <definedName name="SCDPT1_1199999_12" localSheetId="23">SCDPT1!$N$308</definedName>
    <definedName name="SCDPT1_1199999_13" localSheetId="23">SCDPT1!$O$308</definedName>
    <definedName name="SCDPT1_1199999_14" localSheetId="23">SCDPT1!$P$308</definedName>
    <definedName name="SCDPT1_1199999_15" localSheetId="23">SCDPT1!$Q$308</definedName>
    <definedName name="SCDPT1_1199999_19" localSheetId="23">SCDPT1!$U$308</definedName>
    <definedName name="SCDPT1_1199999_20" localSheetId="23">SCDPT1!$V$308</definedName>
    <definedName name="SCDPT1_1199999_7" localSheetId="23">SCDPT1!$I$308</definedName>
    <definedName name="SCDPT1_1199999_9" localSheetId="23">SCDPT1!$K$308</definedName>
    <definedName name="SCDPT1_11BEGIN_1" localSheetId="23">SCDPT1!$C$279</definedName>
    <definedName name="SCDPT1_11BEGIN_10" localSheetId="23">SCDPT1!$L$279</definedName>
    <definedName name="SCDPT1_11BEGIN_11" localSheetId="23">SCDPT1!$M$279</definedName>
    <definedName name="SCDPT1_11BEGIN_12" localSheetId="23">SCDPT1!$N$279</definedName>
    <definedName name="SCDPT1_11BEGIN_13" localSheetId="23">SCDPT1!$O$279</definedName>
    <definedName name="SCDPT1_11BEGIN_14" localSheetId="23">SCDPT1!$P$279</definedName>
    <definedName name="SCDPT1_11BEGIN_15" localSheetId="23">SCDPT1!$Q$279</definedName>
    <definedName name="SCDPT1_11BEGIN_16" localSheetId="23">SCDPT1!$R$279</definedName>
    <definedName name="SCDPT1_11BEGIN_17" localSheetId="23">SCDPT1!$S$279</definedName>
    <definedName name="SCDPT1_11BEGIN_18" localSheetId="23">SCDPT1!$T$279</definedName>
    <definedName name="SCDPT1_11BEGIN_19" localSheetId="23">SCDPT1!$U$279</definedName>
    <definedName name="SCDPT1_11BEGIN_2" localSheetId="23">SCDPT1!$D$279</definedName>
    <definedName name="SCDPT1_11BEGIN_20" localSheetId="23">SCDPT1!$V$279</definedName>
    <definedName name="SCDPT1_11BEGIN_21" localSheetId="23">SCDPT1!$W$279</definedName>
    <definedName name="SCDPT1_11BEGIN_22" localSheetId="23">SCDPT1!$X$279</definedName>
    <definedName name="SCDPT1_11BEGIN_23" localSheetId="23">SCDPT1!$Y$279</definedName>
    <definedName name="SCDPT1_11BEGIN_24" localSheetId="23">SCDPT1!$Z$279</definedName>
    <definedName name="SCDPT1_11BEGIN_25" localSheetId="23">SCDPT1!$AA$279</definedName>
    <definedName name="SCDPT1_11BEGIN_26" localSheetId="23">SCDPT1!$AB$279</definedName>
    <definedName name="SCDPT1_11BEGIN_27" localSheetId="23">SCDPT1!$AC$279</definedName>
    <definedName name="SCDPT1_11BEGIN_28" localSheetId="23">SCDPT1!$AD$279</definedName>
    <definedName name="SCDPT1_11BEGIN_29" localSheetId="23">SCDPT1!$AE$279</definedName>
    <definedName name="SCDPT1_11BEGIN_3" localSheetId="23">SCDPT1!$E$279</definedName>
    <definedName name="SCDPT1_11BEGIN_4" localSheetId="23">SCDPT1!$F$279</definedName>
    <definedName name="SCDPT1_11BEGIN_5" localSheetId="23">SCDPT1!$G$279</definedName>
    <definedName name="SCDPT1_11BEGIN_6" localSheetId="23">SCDPT1!$H$279</definedName>
    <definedName name="SCDPT1_11BEGIN_7" localSheetId="23">SCDPT1!$I$279</definedName>
    <definedName name="SCDPT1_11BEGIN_8" localSheetId="23">SCDPT1!$J$279</definedName>
    <definedName name="SCDPT1_11BEGIN_9" localSheetId="23">SCDPT1!$K$279</definedName>
    <definedName name="SCDPT1_11ENDIN_10" localSheetId="23">SCDPT1!$L$307</definedName>
    <definedName name="SCDPT1_11ENDIN_11" localSheetId="23">SCDPT1!$M$307</definedName>
    <definedName name="SCDPT1_11ENDIN_12" localSheetId="23">SCDPT1!$N$307</definedName>
    <definedName name="SCDPT1_11ENDIN_13" localSheetId="23">SCDPT1!$O$307</definedName>
    <definedName name="SCDPT1_11ENDIN_14" localSheetId="23">SCDPT1!$P$307</definedName>
    <definedName name="SCDPT1_11ENDIN_15" localSheetId="23">SCDPT1!$Q$307</definedName>
    <definedName name="SCDPT1_11ENDIN_16" localSheetId="23">SCDPT1!$R$307</definedName>
    <definedName name="SCDPT1_11ENDIN_17" localSheetId="23">SCDPT1!$S$307</definedName>
    <definedName name="SCDPT1_11ENDIN_18" localSheetId="23">SCDPT1!$T$307</definedName>
    <definedName name="SCDPT1_11ENDIN_19" localSheetId="23">SCDPT1!$U$307</definedName>
    <definedName name="SCDPT1_11ENDIN_2" localSheetId="23">SCDPT1!$D$307</definedName>
    <definedName name="SCDPT1_11ENDIN_20" localSheetId="23">SCDPT1!$V$307</definedName>
    <definedName name="SCDPT1_11ENDIN_21" localSheetId="23">SCDPT1!$W$307</definedName>
    <definedName name="SCDPT1_11ENDIN_22" localSheetId="23">SCDPT1!$X$307</definedName>
    <definedName name="SCDPT1_11ENDIN_23" localSheetId="23">SCDPT1!$Y$307</definedName>
    <definedName name="SCDPT1_11ENDIN_24" localSheetId="23">SCDPT1!$Z$307</definedName>
    <definedName name="SCDPT1_11ENDIN_25" localSheetId="23">SCDPT1!$AA$307</definedName>
    <definedName name="SCDPT1_11ENDIN_26" localSheetId="23">SCDPT1!$AB$307</definedName>
    <definedName name="SCDPT1_11ENDIN_27" localSheetId="23">SCDPT1!$AC$307</definedName>
    <definedName name="SCDPT1_11ENDIN_28" localSheetId="23">SCDPT1!$AD$307</definedName>
    <definedName name="SCDPT1_11ENDIN_29" localSheetId="23">SCDPT1!$AE$307</definedName>
    <definedName name="SCDPT1_11ENDIN_3" localSheetId="23">SCDPT1!$E$307</definedName>
    <definedName name="SCDPT1_11ENDIN_4" localSheetId="23">SCDPT1!$F$307</definedName>
    <definedName name="SCDPT1_11ENDIN_5" localSheetId="23">SCDPT1!$G$307</definedName>
    <definedName name="SCDPT1_11ENDIN_6" localSheetId="23">SCDPT1!$H$307</definedName>
    <definedName name="SCDPT1_11ENDIN_7" localSheetId="23">SCDPT1!$I$307</definedName>
    <definedName name="SCDPT1_11ENDIN_8" localSheetId="23">SCDPT1!$J$307</definedName>
    <definedName name="SCDPT1_11ENDIN_9" localSheetId="23">SCDPT1!$K$307</definedName>
    <definedName name="SCDPT1_1200000_Range" localSheetId="23">SCDPT1!$C$309:$AE$311</definedName>
    <definedName name="SCDPT1_1299999_10" localSheetId="23">SCDPT1!$L$312</definedName>
    <definedName name="SCDPT1_1299999_11" localSheetId="23">SCDPT1!$M$312</definedName>
    <definedName name="SCDPT1_1299999_12" localSheetId="23">SCDPT1!$N$312</definedName>
    <definedName name="SCDPT1_1299999_13" localSheetId="23">SCDPT1!$O$312</definedName>
    <definedName name="SCDPT1_1299999_14" localSheetId="23">SCDPT1!$P$312</definedName>
    <definedName name="SCDPT1_1299999_15" localSheetId="23">SCDPT1!$Q$312</definedName>
    <definedName name="SCDPT1_1299999_19" localSheetId="23">SCDPT1!$U$312</definedName>
    <definedName name="SCDPT1_1299999_20" localSheetId="23">SCDPT1!$V$312</definedName>
    <definedName name="SCDPT1_1299999_7" localSheetId="23">SCDPT1!$I$312</definedName>
    <definedName name="SCDPT1_1299999_9" localSheetId="23">SCDPT1!$K$312</definedName>
    <definedName name="SCDPT1_12BEGIN_1" localSheetId="23">SCDPT1!$C$309</definedName>
    <definedName name="SCDPT1_12BEGIN_10" localSheetId="23">SCDPT1!$L$309</definedName>
    <definedName name="SCDPT1_12BEGIN_11" localSheetId="23">SCDPT1!$M$309</definedName>
    <definedName name="SCDPT1_12BEGIN_12" localSheetId="23">SCDPT1!$N$309</definedName>
    <definedName name="SCDPT1_12BEGIN_13" localSheetId="23">SCDPT1!$O$309</definedName>
    <definedName name="SCDPT1_12BEGIN_14" localSheetId="23">SCDPT1!$P$309</definedName>
    <definedName name="SCDPT1_12BEGIN_15" localSheetId="23">SCDPT1!$Q$309</definedName>
    <definedName name="SCDPT1_12BEGIN_16" localSheetId="23">SCDPT1!$R$309</definedName>
    <definedName name="SCDPT1_12BEGIN_17" localSheetId="23">SCDPT1!$S$309</definedName>
    <definedName name="SCDPT1_12BEGIN_18" localSheetId="23">SCDPT1!$T$309</definedName>
    <definedName name="SCDPT1_12BEGIN_19" localSheetId="23">SCDPT1!$U$309</definedName>
    <definedName name="SCDPT1_12BEGIN_2" localSheetId="23">SCDPT1!$D$309</definedName>
    <definedName name="SCDPT1_12BEGIN_20" localSheetId="23">SCDPT1!$V$309</definedName>
    <definedName name="SCDPT1_12BEGIN_21" localSheetId="23">SCDPT1!$W$309</definedName>
    <definedName name="SCDPT1_12BEGIN_22" localSheetId="23">SCDPT1!$X$309</definedName>
    <definedName name="SCDPT1_12BEGIN_23" localSheetId="23">SCDPT1!$Y$309</definedName>
    <definedName name="SCDPT1_12BEGIN_24" localSheetId="23">SCDPT1!$Z$309</definedName>
    <definedName name="SCDPT1_12BEGIN_25" localSheetId="23">SCDPT1!$AA$309</definedName>
    <definedName name="SCDPT1_12BEGIN_26" localSheetId="23">SCDPT1!$AB$309</definedName>
    <definedName name="SCDPT1_12BEGIN_27" localSheetId="23">SCDPT1!$AC$309</definedName>
    <definedName name="SCDPT1_12BEGIN_28" localSheetId="23">SCDPT1!$AD$309</definedName>
    <definedName name="SCDPT1_12BEGIN_29" localSheetId="23">SCDPT1!$AE$309</definedName>
    <definedName name="SCDPT1_12BEGIN_3" localSheetId="23">SCDPT1!$E$309</definedName>
    <definedName name="SCDPT1_12BEGIN_4" localSheetId="23">SCDPT1!$F$309</definedName>
    <definedName name="SCDPT1_12BEGIN_5" localSheetId="23">SCDPT1!$G$309</definedName>
    <definedName name="SCDPT1_12BEGIN_6" localSheetId="23">SCDPT1!$H$309</definedName>
    <definedName name="SCDPT1_12BEGIN_7" localSheetId="23">SCDPT1!$I$309</definedName>
    <definedName name="SCDPT1_12BEGIN_8" localSheetId="23">SCDPT1!$J$309</definedName>
    <definedName name="SCDPT1_12BEGIN_9" localSheetId="23">SCDPT1!$K$309</definedName>
    <definedName name="SCDPT1_12ENDIN_10" localSheetId="23">SCDPT1!$L$311</definedName>
    <definedName name="SCDPT1_12ENDIN_11" localSheetId="23">SCDPT1!$M$311</definedName>
    <definedName name="SCDPT1_12ENDIN_12" localSheetId="23">SCDPT1!$N$311</definedName>
    <definedName name="SCDPT1_12ENDIN_13" localSheetId="23">SCDPT1!$O$311</definedName>
    <definedName name="SCDPT1_12ENDIN_14" localSheetId="23">SCDPT1!$P$311</definedName>
    <definedName name="SCDPT1_12ENDIN_15" localSheetId="23">SCDPT1!$Q$311</definedName>
    <definedName name="SCDPT1_12ENDIN_16" localSheetId="23">SCDPT1!$R$311</definedName>
    <definedName name="SCDPT1_12ENDIN_17" localSheetId="23">SCDPT1!$S$311</definedName>
    <definedName name="SCDPT1_12ENDIN_18" localSheetId="23">SCDPT1!$T$311</definedName>
    <definedName name="SCDPT1_12ENDIN_19" localSheetId="23">SCDPT1!$U$311</definedName>
    <definedName name="SCDPT1_12ENDIN_2" localSheetId="23">SCDPT1!$D$311</definedName>
    <definedName name="SCDPT1_12ENDIN_20" localSheetId="23">SCDPT1!$V$311</definedName>
    <definedName name="SCDPT1_12ENDIN_21" localSheetId="23">SCDPT1!$W$311</definedName>
    <definedName name="SCDPT1_12ENDIN_22" localSheetId="23">SCDPT1!$X$311</definedName>
    <definedName name="SCDPT1_12ENDIN_23" localSheetId="23">SCDPT1!$Y$311</definedName>
    <definedName name="SCDPT1_12ENDIN_24" localSheetId="23">SCDPT1!$Z$311</definedName>
    <definedName name="SCDPT1_12ENDIN_25" localSheetId="23">SCDPT1!$AA$311</definedName>
    <definedName name="SCDPT1_12ENDIN_26" localSheetId="23">SCDPT1!$AB$311</definedName>
    <definedName name="SCDPT1_12ENDIN_27" localSheetId="23">SCDPT1!$AC$311</definedName>
    <definedName name="SCDPT1_12ENDIN_28" localSheetId="23">SCDPT1!$AD$311</definedName>
    <definedName name="SCDPT1_12ENDIN_29" localSheetId="23">SCDPT1!$AE$311</definedName>
    <definedName name="SCDPT1_12ENDIN_3" localSheetId="23">SCDPT1!$E$311</definedName>
    <definedName name="SCDPT1_12ENDIN_4" localSheetId="23">SCDPT1!$F$311</definedName>
    <definedName name="SCDPT1_12ENDIN_5" localSheetId="23">SCDPT1!$G$311</definedName>
    <definedName name="SCDPT1_12ENDIN_6" localSheetId="23">SCDPT1!$H$311</definedName>
    <definedName name="SCDPT1_12ENDIN_7" localSheetId="23">SCDPT1!$I$311</definedName>
    <definedName name="SCDPT1_12ENDIN_8" localSheetId="23">SCDPT1!$J$311</definedName>
    <definedName name="SCDPT1_12ENDIN_9" localSheetId="23">SCDPT1!$K$311</definedName>
    <definedName name="SCDPT1_1300000_Range" localSheetId="23">SCDPT1!$C$313:$AE$315</definedName>
    <definedName name="SCDPT1_1399999_10" localSheetId="23">SCDPT1!$L$316</definedName>
    <definedName name="SCDPT1_1399999_11" localSheetId="23">SCDPT1!$M$316</definedName>
    <definedName name="SCDPT1_1399999_12" localSheetId="23">SCDPT1!$N$316</definedName>
    <definedName name="SCDPT1_1399999_13" localSheetId="23">SCDPT1!$O$316</definedName>
    <definedName name="SCDPT1_1399999_14" localSheetId="23">SCDPT1!$P$316</definedName>
    <definedName name="SCDPT1_1399999_15" localSheetId="23">SCDPT1!$Q$316</definedName>
    <definedName name="SCDPT1_1399999_19" localSheetId="23">SCDPT1!$U$316</definedName>
    <definedName name="SCDPT1_1399999_20" localSheetId="23">SCDPT1!$V$316</definedName>
    <definedName name="SCDPT1_1399999_7" localSheetId="23">SCDPT1!$I$316</definedName>
    <definedName name="SCDPT1_1399999_9" localSheetId="23">SCDPT1!$K$316</definedName>
    <definedName name="SCDPT1_13BEGIN_1" localSheetId="23">SCDPT1!$C$313</definedName>
    <definedName name="SCDPT1_13BEGIN_10" localSheetId="23">SCDPT1!$L$313</definedName>
    <definedName name="SCDPT1_13BEGIN_11" localSheetId="23">SCDPT1!$M$313</definedName>
    <definedName name="SCDPT1_13BEGIN_12" localSheetId="23">SCDPT1!$N$313</definedName>
    <definedName name="SCDPT1_13BEGIN_13" localSheetId="23">SCDPT1!$O$313</definedName>
    <definedName name="SCDPT1_13BEGIN_14" localSheetId="23">SCDPT1!$P$313</definedName>
    <definedName name="SCDPT1_13BEGIN_15" localSheetId="23">SCDPT1!$Q$313</definedName>
    <definedName name="SCDPT1_13BEGIN_16" localSheetId="23">SCDPT1!$R$313</definedName>
    <definedName name="SCDPT1_13BEGIN_17" localSheetId="23">SCDPT1!$S$313</definedName>
    <definedName name="SCDPT1_13BEGIN_18" localSheetId="23">SCDPT1!$T$313</definedName>
    <definedName name="SCDPT1_13BEGIN_19" localSheetId="23">SCDPT1!$U$313</definedName>
    <definedName name="SCDPT1_13BEGIN_2" localSheetId="23">SCDPT1!$D$313</definedName>
    <definedName name="SCDPT1_13BEGIN_20" localSheetId="23">SCDPT1!$V$313</definedName>
    <definedName name="SCDPT1_13BEGIN_21" localSheetId="23">SCDPT1!$W$313</definedName>
    <definedName name="SCDPT1_13BEGIN_22" localSheetId="23">SCDPT1!$X$313</definedName>
    <definedName name="SCDPT1_13BEGIN_23" localSheetId="23">SCDPT1!$Y$313</definedName>
    <definedName name="SCDPT1_13BEGIN_24" localSheetId="23">SCDPT1!$Z$313</definedName>
    <definedName name="SCDPT1_13BEGIN_25" localSheetId="23">SCDPT1!$AA$313</definedName>
    <definedName name="SCDPT1_13BEGIN_26" localSheetId="23">SCDPT1!$AB$313</definedName>
    <definedName name="SCDPT1_13BEGIN_27" localSheetId="23">SCDPT1!$AC$313</definedName>
    <definedName name="SCDPT1_13BEGIN_28" localSheetId="23">SCDPT1!$AD$313</definedName>
    <definedName name="SCDPT1_13BEGIN_29" localSheetId="23">SCDPT1!$AE$313</definedName>
    <definedName name="SCDPT1_13BEGIN_3" localSheetId="23">SCDPT1!$E$313</definedName>
    <definedName name="SCDPT1_13BEGIN_4" localSheetId="23">SCDPT1!$F$313</definedName>
    <definedName name="SCDPT1_13BEGIN_5" localSheetId="23">SCDPT1!$G$313</definedName>
    <definedName name="SCDPT1_13BEGIN_6" localSheetId="23">SCDPT1!$H$313</definedName>
    <definedName name="SCDPT1_13BEGIN_7" localSheetId="23">SCDPT1!$I$313</definedName>
    <definedName name="SCDPT1_13BEGIN_8" localSheetId="23">SCDPT1!$J$313</definedName>
    <definedName name="SCDPT1_13BEGIN_9" localSheetId="23">SCDPT1!$K$313</definedName>
    <definedName name="SCDPT1_13ENDIN_10" localSheetId="23">SCDPT1!$L$315</definedName>
    <definedName name="SCDPT1_13ENDIN_11" localSheetId="23">SCDPT1!$M$315</definedName>
    <definedName name="SCDPT1_13ENDIN_12" localSheetId="23">SCDPT1!$N$315</definedName>
    <definedName name="SCDPT1_13ENDIN_13" localSheetId="23">SCDPT1!$O$315</definedName>
    <definedName name="SCDPT1_13ENDIN_14" localSheetId="23">SCDPT1!$P$315</definedName>
    <definedName name="SCDPT1_13ENDIN_15" localSheetId="23">SCDPT1!$Q$315</definedName>
    <definedName name="SCDPT1_13ENDIN_16" localSheetId="23">SCDPT1!$R$315</definedName>
    <definedName name="SCDPT1_13ENDIN_17" localSheetId="23">SCDPT1!$S$315</definedName>
    <definedName name="SCDPT1_13ENDIN_18" localSheetId="23">SCDPT1!$T$315</definedName>
    <definedName name="SCDPT1_13ENDIN_19" localSheetId="23">SCDPT1!$U$315</definedName>
    <definedName name="SCDPT1_13ENDIN_2" localSheetId="23">SCDPT1!$D$315</definedName>
    <definedName name="SCDPT1_13ENDIN_20" localSheetId="23">SCDPT1!$V$315</definedName>
    <definedName name="SCDPT1_13ENDIN_21" localSheetId="23">SCDPT1!$W$315</definedName>
    <definedName name="SCDPT1_13ENDIN_22" localSheetId="23">SCDPT1!$X$315</definedName>
    <definedName name="SCDPT1_13ENDIN_23" localSheetId="23">SCDPT1!$Y$315</definedName>
    <definedName name="SCDPT1_13ENDIN_24" localSheetId="23">SCDPT1!$Z$315</definedName>
    <definedName name="SCDPT1_13ENDIN_25" localSheetId="23">SCDPT1!$AA$315</definedName>
    <definedName name="SCDPT1_13ENDIN_26" localSheetId="23">SCDPT1!$AB$315</definedName>
    <definedName name="SCDPT1_13ENDIN_27" localSheetId="23">SCDPT1!$AC$315</definedName>
    <definedName name="SCDPT1_13ENDIN_28" localSheetId="23">SCDPT1!$AD$315</definedName>
    <definedName name="SCDPT1_13ENDIN_29" localSheetId="23">SCDPT1!$AE$315</definedName>
    <definedName name="SCDPT1_13ENDIN_3" localSheetId="23">SCDPT1!$E$315</definedName>
    <definedName name="SCDPT1_13ENDIN_4" localSheetId="23">SCDPT1!$F$315</definedName>
    <definedName name="SCDPT1_13ENDIN_5" localSheetId="23">SCDPT1!$G$315</definedName>
    <definedName name="SCDPT1_13ENDIN_6" localSheetId="23">SCDPT1!$H$315</definedName>
    <definedName name="SCDPT1_13ENDIN_7" localSheetId="23">SCDPT1!$I$315</definedName>
    <definedName name="SCDPT1_13ENDIN_8" localSheetId="23">SCDPT1!$J$315</definedName>
    <definedName name="SCDPT1_13ENDIN_9" localSheetId="23">SCDPT1!$K$315</definedName>
    <definedName name="SCDPT1_1400000_Range" localSheetId="23">SCDPT1!$C$317:$AE$319</definedName>
    <definedName name="SCDPT1_1499999_10" localSheetId="23">SCDPT1!$L$320</definedName>
    <definedName name="SCDPT1_1499999_11" localSheetId="23">SCDPT1!$M$320</definedName>
    <definedName name="SCDPT1_1499999_12" localSheetId="23">SCDPT1!$N$320</definedName>
    <definedName name="SCDPT1_1499999_13" localSheetId="23">SCDPT1!$O$320</definedName>
    <definedName name="SCDPT1_1499999_14" localSheetId="23">SCDPT1!$P$320</definedName>
    <definedName name="SCDPT1_1499999_15" localSheetId="23">SCDPT1!$Q$320</definedName>
    <definedName name="SCDPT1_1499999_19" localSheetId="23">SCDPT1!$U$320</definedName>
    <definedName name="SCDPT1_1499999_20" localSheetId="23">SCDPT1!$V$320</definedName>
    <definedName name="SCDPT1_1499999_7" localSheetId="23">SCDPT1!$I$320</definedName>
    <definedName name="SCDPT1_1499999_9" localSheetId="23">SCDPT1!$K$320</definedName>
    <definedName name="SCDPT1_14BEGIN_1" localSheetId="23">SCDPT1!$C$317</definedName>
    <definedName name="SCDPT1_14BEGIN_10" localSheetId="23">SCDPT1!$L$317</definedName>
    <definedName name="SCDPT1_14BEGIN_11" localSheetId="23">SCDPT1!$M$317</definedName>
    <definedName name="SCDPT1_14BEGIN_12" localSheetId="23">SCDPT1!$N$317</definedName>
    <definedName name="SCDPT1_14BEGIN_13" localSheetId="23">SCDPT1!$O$317</definedName>
    <definedName name="SCDPT1_14BEGIN_14" localSheetId="23">SCDPT1!$P$317</definedName>
    <definedName name="SCDPT1_14BEGIN_15" localSheetId="23">SCDPT1!$Q$317</definedName>
    <definedName name="SCDPT1_14BEGIN_16" localSheetId="23">SCDPT1!$R$317</definedName>
    <definedName name="SCDPT1_14BEGIN_17" localSheetId="23">SCDPT1!$S$317</definedName>
    <definedName name="SCDPT1_14BEGIN_18" localSheetId="23">SCDPT1!$T$317</definedName>
    <definedName name="SCDPT1_14BEGIN_19" localSheetId="23">SCDPT1!$U$317</definedName>
    <definedName name="SCDPT1_14BEGIN_2" localSheetId="23">SCDPT1!$D$317</definedName>
    <definedName name="SCDPT1_14BEGIN_20" localSheetId="23">SCDPT1!$V$317</definedName>
    <definedName name="SCDPT1_14BEGIN_21" localSheetId="23">SCDPT1!$W$317</definedName>
    <definedName name="SCDPT1_14BEGIN_22" localSheetId="23">SCDPT1!$X$317</definedName>
    <definedName name="SCDPT1_14BEGIN_23" localSheetId="23">SCDPT1!$Y$317</definedName>
    <definedName name="SCDPT1_14BEGIN_24" localSheetId="23">SCDPT1!$Z$317</definedName>
    <definedName name="SCDPT1_14BEGIN_25" localSheetId="23">SCDPT1!$AA$317</definedName>
    <definedName name="SCDPT1_14BEGIN_26" localSheetId="23">SCDPT1!$AB$317</definedName>
    <definedName name="SCDPT1_14BEGIN_27" localSheetId="23">SCDPT1!$AC$317</definedName>
    <definedName name="SCDPT1_14BEGIN_28" localSheetId="23">SCDPT1!$AD$317</definedName>
    <definedName name="SCDPT1_14BEGIN_29" localSheetId="23">SCDPT1!$AE$317</definedName>
    <definedName name="SCDPT1_14BEGIN_3" localSheetId="23">SCDPT1!$E$317</definedName>
    <definedName name="SCDPT1_14BEGIN_4" localSheetId="23">SCDPT1!$F$317</definedName>
    <definedName name="SCDPT1_14BEGIN_5" localSheetId="23">SCDPT1!$G$317</definedName>
    <definedName name="SCDPT1_14BEGIN_6" localSheetId="23">SCDPT1!$H$317</definedName>
    <definedName name="SCDPT1_14BEGIN_7" localSheetId="23">SCDPT1!$I$317</definedName>
    <definedName name="SCDPT1_14BEGIN_8" localSheetId="23">SCDPT1!$J$317</definedName>
    <definedName name="SCDPT1_14BEGIN_9" localSheetId="23">SCDPT1!$K$317</definedName>
    <definedName name="SCDPT1_14ENDIN_10" localSheetId="23">SCDPT1!$L$319</definedName>
    <definedName name="SCDPT1_14ENDIN_11" localSheetId="23">SCDPT1!$M$319</definedName>
    <definedName name="SCDPT1_14ENDIN_12" localSheetId="23">SCDPT1!$N$319</definedName>
    <definedName name="SCDPT1_14ENDIN_13" localSheetId="23">SCDPT1!$O$319</definedName>
    <definedName name="SCDPT1_14ENDIN_14" localSheetId="23">SCDPT1!$P$319</definedName>
    <definedName name="SCDPT1_14ENDIN_15" localSheetId="23">SCDPT1!$Q$319</definedName>
    <definedName name="SCDPT1_14ENDIN_16" localSheetId="23">SCDPT1!$R$319</definedName>
    <definedName name="SCDPT1_14ENDIN_17" localSheetId="23">SCDPT1!$S$319</definedName>
    <definedName name="SCDPT1_14ENDIN_18" localSheetId="23">SCDPT1!$T$319</definedName>
    <definedName name="SCDPT1_14ENDIN_19" localSheetId="23">SCDPT1!$U$319</definedName>
    <definedName name="SCDPT1_14ENDIN_2" localSheetId="23">SCDPT1!$D$319</definedName>
    <definedName name="SCDPT1_14ENDIN_20" localSheetId="23">SCDPT1!$V$319</definedName>
    <definedName name="SCDPT1_14ENDIN_21" localSheetId="23">SCDPT1!$W$319</definedName>
    <definedName name="SCDPT1_14ENDIN_22" localSheetId="23">SCDPT1!$X$319</definedName>
    <definedName name="SCDPT1_14ENDIN_23" localSheetId="23">SCDPT1!$Y$319</definedName>
    <definedName name="SCDPT1_14ENDIN_24" localSheetId="23">SCDPT1!$Z$319</definedName>
    <definedName name="SCDPT1_14ENDIN_25" localSheetId="23">SCDPT1!$AA$319</definedName>
    <definedName name="SCDPT1_14ENDIN_26" localSheetId="23">SCDPT1!$AB$319</definedName>
    <definedName name="SCDPT1_14ENDIN_27" localSheetId="23">SCDPT1!$AC$319</definedName>
    <definedName name="SCDPT1_14ENDIN_28" localSheetId="23">SCDPT1!$AD$319</definedName>
    <definedName name="SCDPT1_14ENDIN_29" localSheetId="23">SCDPT1!$AE$319</definedName>
    <definedName name="SCDPT1_14ENDIN_3" localSheetId="23">SCDPT1!$E$319</definedName>
    <definedName name="SCDPT1_14ENDIN_4" localSheetId="23">SCDPT1!$F$319</definedName>
    <definedName name="SCDPT1_14ENDIN_5" localSheetId="23">SCDPT1!$G$319</definedName>
    <definedName name="SCDPT1_14ENDIN_6" localSheetId="23">SCDPT1!$H$319</definedName>
    <definedName name="SCDPT1_14ENDIN_7" localSheetId="23">SCDPT1!$I$319</definedName>
    <definedName name="SCDPT1_14ENDIN_8" localSheetId="23">SCDPT1!$J$319</definedName>
    <definedName name="SCDPT1_14ENDIN_9" localSheetId="23">SCDPT1!$K$319</definedName>
    <definedName name="SCDPT1_1799999_10" localSheetId="23">SCDPT1!$L$321</definedName>
    <definedName name="SCDPT1_1799999_11" localSheetId="23">SCDPT1!$M$321</definedName>
    <definedName name="SCDPT1_1799999_12" localSheetId="23">SCDPT1!$N$321</definedName>
    <definedName name="SCDPT1_1799999_13" localSheetId="23">SCDPT1!$O$321</definedName>
    <definedName name="SCDPT1_1799999_14" localSheetId="23">SCDPT1!$P$321</definedName>
    <definedName name="SCDPT1_1799999_15" localSheetId="23">SCDPT1!$Q$321</definedName>
    <definedName name="SCDPT1_1799999_19" localSheetId="23">SCDPT1!$U$321</definedName>
    <definedName name="SCDPT1_1799999_20" localSheetId="23">SCDPT1!$V$321</definedName>
    <definedName name="SCDPT1_1799999_7" localSheetId="23">SCDPT1!$I$321</definedName>
    <definedName name="SCDPT1_1799999_9" localSheetId="23">SCDPT1!$K$321</definedName>
    <definedName name="SCDPT1_1800000_Range" localSheetId="23">SCDPT1!$C$322:$AE$380</definedName>
    <definedName name="SCDPT1_1800001_1" localSheetId="23">SCDPT1!$C$323</definedName>
    <definedName name="SCDPT1_1800001_10" localSheetId="23">SCDPT1!$L$323</definedName>
    <definedName name="SCDPT1_1800001_11" localSheetId="23">SCDPT1!$M$323</definedName>
    <definedName name="SCDPT1_1800001_12" localSheetId="23">SCDPT1!$N$323</definedName>
    <definedName name="SCDPT1_1800001_13" localSheetId="23">SCDPT1!$O$323</definedName>
    <definedName name="SCDPT1_1800001_14" localSheetId="23">SCDPT1!$P$323</definedName>
    <definedName name="SCDPT1_1800001_15" localSheetId="23">SCDPT1!$Q$323</definedName>
    <definedName name="SCDPT1_1800001_16" localSheetId="23">SCDPT1!$R$323</definedName>
    <definedName name="SCDPT1_1800001_17" localSheetId="23">SCDPT1!$S$323</definedName>
    <definedName name="SCDPT1_1800001_18" localSheetId="23">SCDPT1!$T$323</definedName>
    <definedName name="SCDPT1_1800001_19" localSheetId="23">SCDPT1!$U$323</definedName>
    <definedName name="SCDPT1_1800001_2" localSheetId="23">SCDPT1!$D$323</definedName>
    <definedName name="SCDPT1_1800001_20" localSheetId="23">SCDPT1!$V$323</definedName>
    <definedName name="SCDPT1_1800001_21" localSheetId="23">SCDPT1!$W$323</definedName>
    <definedName name="SCDPT1_1800001_22" localSheetId="23">SCDPT1!$X$323</definedName>
    <definedName name="SCDPT1_1800001_23" localSheetId="23">SCDPT1!$Y$323</definedName>
    <definedName name="SCDPT1_1800001_24" localSheetId="23">SCDPT1!$Z$323</definedName>
    <definedName name="SCDPT1_1800001_25" localSheetId="23">SCDPT1!$AA$323</definedName>
    <definedName name="SCDPT1_1800001_27" localSheetId="23">SCDPT1!$AC$323</definedName>
    <definedName name="SCDPT1_1800001_28" localSheetId="23">SCDPT1!$AD$323</definedName>
    <definedName name="SCDPT1_1800001_29" localSheetId="23">SCDPT1!$AE$323</definedName>
    <definedName name="SCDPT1_1800001_3" localSheetId="23">SCDPT1!$E$323</definedName>
    <definedName name="SCDPT1_1800001_4" localSheetId="23">SCDPT1!$F$323</definedName>
    <definedName name="SCDPT1_1800001_5" localSheetId="23">SCDPT1!$G$323</definedName>
    <definedName name="SCDPT1_1800001_6" localSheetId="23">SCDPT1!$H$323</definedName>
    <definedName name="SCDPT1_1800001_7" localSheetId="23">SCDPT1!$I$323</definedName>
    <definedName name="SCDPT1_1800001_8" localSheetId="23">SCDPT1!$J$323</definedName>
    <definedName name="SCDPT1_1800001_9" localSheetId="23">SCDPT1!$K$323</definedName>
    <definedName name="SCDPT1_1899999_10" localSheetId="23">SCDPT1!$L$381</definedName>
    <definedName name="SCDPT1_1899999_11" localSheetId="23">SCDPT1!$M$381</definedName>
    <definedName name="SCDPT1_1899999_12" localSheetId="23">SCDPT1!$N$381</definedName>
    <definedName name="SCDPT1_1899999_13" localSheetId="23">SCDPT1!$O$381</definedName>
    <definedName name="SCDPT1_1899999_14" localSheetId="23">SCDPT1!$P$381</definedName>
    <definedName name="SCDPT1_1899999_15" localSheetId="23">SCDPT1!$Q$381</definedName>
    <definedName name="SCDPT1_1899999_19" localSheetId="23">SCDPT1!$U$381</definedName>
    <definedName name="SCDPT1_1899999_20" localSheetId="23">SCDPT1!$V$381</definedName>
    <definedName name="SCDPT1_1899999_7" localSheetId="23">SCDPT1!$I$381</definedName>
    <definedName name="SCDPT1_1899999_9" localSheetId="23">SCDPT1!$K$381</definedName>
    <definedName name="SCDPT1_18BEGIN_1" localSheetId="23">SCDPT1!$C$322</definedName>
    <definedName name="SCDPT1_18BEGIN_10" localSheetId="23">SCDPT1!$L$322</definedName>
    <definedName name="SCDPT1_18BEGIN_11" localSheetId="23">SCDPT1!$M$322</definedName>
    <definedName name="SCDPT1_18BEGIN_12" localSheetId="23">SCDPT1!$N$322</definedName>
    <definedName name="SCDPT1_18BEGIN_13" localSheetId="23">SCDPT1!$O$322</definedName>
    <definedName name="SCDPT1_18BEGIN_14" localSheetId="23">SCDPT1!$P$322</definedName>
    <definedName name="SCDPT1_18BEGIN_15" localSheetId="23">SCDPT1!$Q$322</definedName>
    <definedName name="SCDPT1_18BEGIN_16" localSheetId="23">SCDPT1!$R$322</definedName>
    <definedName name="SCDPT1_18BEGIN_17" localSheetId="23">SCDPT1!$S$322</definedName>
    <definedName name="SCDPT1_18BEGIN_18" localSheetId="23">SCDPT1!$T$322</definedName>
    <definedName name="SCDPT1_18BEGIN_19" localSheetId="23">SCDPT1!$U$322</definedName>
    <definedName name="SCDPT1_18BEGIN_2" localSheetId="23">SCDPT1!$D$322</definedName>
    <definedName name="SCDPT1_18BEGIN_20" localSheetId="23">SCDPT1!$V$322</definedName>
    <definedName name="SCDPT1_18BEGIN_21" localSheetId="23">SCDPT1!$W$322</definedName>
    <definedName name="SCDPT1_18BEGIN_22" localSheetId="23">SCDPT1!$X$322</definedName>
    <definedName name="SCDPT1_18BEGIN_23" localSheetId="23">SCDPT1!$Y$322</definedName>
    <definedName name="SCDPT1_18BEGIN_24" localSheetId="23">SCDPT1!$Z$322</definedName>
    <definedName name="SCDPT1_18BEGIN_25" localSheetId="23">SCDPT1!$AA$322</definedName>
    <definedName name="SCDPT1_18BEGIN_26" localSheetId="23">SCDPT1!$AB$322</definedName>
    <definedName name="SCDPT1_18BEGIN_27" localSheetId="23">SCDPT1!$AC$322</definedName>
    <definedName name="SCDPT1_18BEGIN_28" localSheetId="23">SCDPT1!$AD$322</definedName>
    <definedName name="SCDPT1_18BEGIN_29" localSheetId="23">SCDPT1!$AE$322</definedName>
    <definedName name="SCDPT1_18BEGIN_3" localSheetId="23">SCDPT1!$E$322</definedName>
    <definedName name="SCDPT1_18BEGIN_4" localSheetId="23">SCDPT1!$F$322</definedName>
    <definedName name="SCDPT1_18BEGIN_5" localSheetId="23">SCDPT1!$G$322</definedName>
    <definedName name="SCDPT1_18BEGIN_6" localSheetId="23">SCDPT1!$H$322</definedName>
    <definedName name="SCDPT1_18BEGIN_7" localSheetId="23">SCDPT1!$I$322</definedName>
    <definedName name="SCDPT1_18BEGIN_8" localSheetId="23">SCDPT1!$J$322</definedName>
    <definedName name="SCDPT1_18BEGIN_9" localSheetId="23">SCDPT1!$K$322</definedName>
    <definedName name="SCDPT1_18ENDIN_10" localSheetId="23">SCDPT1!$L$380</definedName>
    <definedName name="SCDPT1_18ENDIN_11" localSheetId="23">SCDPT1!$M$380</definedName>
    <definedName name="SCDPT1_18ENDIN_12" localSheetId="23">SCDPT1!$N$380</definedName>
    <definedName name="SCDPT1_18ENDIN_13" localSheetId="23">SCDPT1!$O$380</definedName>
    <definedName name="SCDPT1_18ENDIN_14" localSheetId="23">SCDPT1!$P$380</definedName>
    <definedName name="SCDPT1_18ENDIN_15" localSheetId="23">SCDPT1!$Q$380</definedName>
    <definedName name="SCDPT1_18ENDIN_16" localSheetId="23">SCDPT1!$R$380</definedName>
    <definedName name="SCDPT1_18ENDIN_17" localSheetId="23">SCDPT1!$S$380</definedName>
    <definedName name="SCDPT1_18ENDIN_18" localSheetId="23">SCDPT1!$T$380</definedName>
    <definedName name="SCDPT1_18ENDIN_19" localSheetId="23">SCDPT1!$U$380</definedName>
    <definedName name="SCDPT1_18ENDIN_2" localSheetId="23">SCDPT1!$D$380</definedName>
    <definedName name="SCDPT1_18ENDIN_20" localSheetId="23">SCDPT1!$V$380</definedName>
    <definedName name="SCDPT1_18ENDIN_21" localSheetId="23">SCDPT1!$W$380</definedName>
    <definedName name="SCDPT1_18ENDIN_22" localSheetId="23">SCDPT1!$X$380</definedName>
    <definedName name="SCDPT1_18ENDIN_23" localSheetId="23">SCDPT1!$Y$380</definedName>
    <definedName name="SCDPT1_18ENDIN_24" localSheetId="23">SCDPT1!$Z$380</definedName>
    <definedName name="SCDPT1_18ENDIN_25" localSheetId="23">SCDPT1!$AA$380</definedName>
    <definedName name="SCDPT1_18ENDIN_26" localSheetId="23">SCDPT1!$AB$380</definedName>
    <definedName name="SCDPT1_18ENDIN_27" localSheetId="23">SCDPT1!$AC$380</definedName>
    <definedName name="SCDPT1_18ENDIN_28" localSheetId="23">SCDPT1!$AD$380</definedName>
    <definedName name="SCDPT1_18ENDIN_29" localSheetId="23">SCDPT1!$AE$380</definedName>
    <definedName name="SCDPT1_18ENDIN_3" localSheetId="23">SCDPT1!$E$380</definedName>
    <definedName name="SCDPT1_18ENDIN_4" localSheetId="23">SCDPT1!$F$380</definedName>
    <definedName name="SCDPT1_18ENDIN_5" localSheetId="23">SCDPT1!$G$380</definedName>
    <definedName name="SCDPT1_18ENDIN_6" localSheetId="23">SCDPT1!$H$380</definedName>
    <definedName name="SCDPT1_18ENDIN_7" localSheetId="23">SCDPT1!$I$380</definedName>
    <definedName name="SCDPT1_18ENDIN_8" localSheetId="23">SCDPT1!$J$380</definedName>
    <definedName name="SCDPT1_18ENDIN_9" localSheetId="23">SCDPT1!$K$380</definedName>
    <definedName name="SCDPT1_1900000_Range" localSheetId="23">SCDPT1!$C$382:$AE$384</definedName>
    <definedName name="SCDPT1_1999999_10" localSheetId="23">SCDPT1!$L$385</definedName>
    <definedName name="SCDPT1_1999999_11" localSheetId="23">SCDPT1!$M$385</definedName>
    <definedName name="SCDPT1_1999999_12" localSheetId="23">SCDPT1!$N$385</definedName>
    <definedName name="SCDPT1_1999999_13" localSheetId="23">SCDPT1!$O$385</definedName>
    <definedName name="SCDPT1_1999999_14" localSheetId="23">SCDPT1!$P$385</definedName>
    <definedName name="SCDPT1_1999999_15" localSheetId="23">SCDPT1!$Q$385</definedName>
    <definedName name="SCDPT1_1999999_19" localSheetId="23">SCDPT1!$U$385</definedName>
    <definedName name="SCDPT1_1999999_20" localSheetId="23">SCDPT1!$V$385</definedName>
    <definedName name="SCDPT1_1999999_7" localSheetId="23">SCDPT1!$I$385</definedName>
    <definedName name="SCDPT1_1999999_9" localSheetId="23">SCDPT1!$K$385</definedName>
    <definedName name="SCDPT1_19BEGIN_1" localSheetId="23">SCDPT1!$C$382</definedName>
    <definedName name="SCDPT1_19BEGIN_10" localSheetId="23">SCDPT1!$L$382</definedName>
    <definedName name="SCDPT1_19BEGIN_11" localSheetId="23">SCDPT1!$M$382</definedName>
    <definedName name="SCDPT1_19BEGIN_12" localSheetId="23">SCDPT1!$N$382</definedName>
    <definedName name="SCDPT1_19BEGIN_13" localSheetId="23">SCDPT1!$O$382</definedName>
    <definedName name="SCDPT1_19BEGIN_14" localSheetId="23">SCDPT1!$P$382</definedName>
    <definedName name="SCDPT1_19BEGIN_15" localSheetId="23">SCDPT1!$Q$382</definedName>
    <definedName name="SCDPT1_19BEGIN_16" localSheetId="23">SCDPT1!$R$382</definedName>
    <definedName name="SCDPT1_19BEGIN_17" localSheetId="23">SCDPT1!$S$382</definedName>
    <definedName name="SCDPT1_19BEGIN_18" localSheetId="23">SCDPT1!$T$382</definedName>
    <definedName name="SCDPT1_19BEGIN_19" localSheetId="23">SCDPT1!$U$382</definedName>
    <definedName name="SCDPT1_19BEGIN_2" localSheetId="23">SCDPT1!$D$382</definedName>
    <definedName name="SCDPT1_19BEGIN_20" localSheetId="23">SCDPT1!$V$382</definedName>
    <definedName name="SCDPT1_19BEGIN_21" localSheetId="23">SCDPT1!$W$382</definedName>
    <definedName name="SCDPT1_19BEGIN_22" localSheetId="23">SCDPT1!$X$382</definedName>
    <definedName name="SCDPT1_19BEGIN_23" localSheetId="23">SCDPT1!$Y$382</definedName>
    <definedName name="SCDPT1_19BEGIN_24" localSheetId="23">SCDPT1!$Z$382</definedName>
    <definedName name="SCDPT1_19BEGIN_25" localSheetId="23">SCDPT1!$AA$382</definedName>
    <definedName name="SCDPT1_19BEGIN_26" localSheetId="23">SCDPT1!$AB$382</definedName>
    <definedName name="SCDPT1_19BEGIN_27" localSheetId="23">SCDPT1!$AC$382</definedName>
    <definedName name="SCDPT1_19BEGIN_28" localSheetId="23">SCDPT1!$AD$382</definedName>
    <definedName name="SCDPT1_19BEGIN_29" localSheetId="23">SCDPT1!$AE$382</definedName>
    <definedName name="SCDPT1_19BEGIN_3" localSheetId="23">SCDPT1!$E$382</definedName>
    <definedName name="SCDPT1_19BEGIN_4" localSheetId="23">SCDPT1!$F$382</definedName>
    <definedName name="SCDPT1_19BEGIN_5" localSheetId="23">SCDPT1!$G$382</definedName>
    <definedName name="SCDPT1_19BEGIN_6" localSheetId="23">SCDPT1!$H$382</definedName>
    <definedName name="SCDPT1_19BEGIN_7" localSheetId="23">SCDPT1!$I$382</definedName>
    <definedName name="SCDPT1_19BEGIN_8" localSheetId="23">SCDPT1!$J$382</definedName>
    <definedName name="SCDPT1_19BEGIN_9" localSheetId="23">SCDPT1!$K$382</definedName>
    <definedName name="SCDPT1_19ENDIN_10" localSheetId="23">SCDPT1!$L$384</definedName>
    <definedName name="SCDPT1_19ENDIN_11" localSheetId="23">SCDPT1!$M$384</definedName>
    <definedName name="SCDPT1_19ENDIN_12" localSheetId="23">SCDPT1!$N$384</definedName>
    <definedName name="SCDPT1_19ENDIN_13" localSheetId="23">SCDPT1!$O$384</definedName>
    <definedName name="SCDPT1_19ENDIN_14" localSheetId="23">SCDPT1!$P$384</definedName>
    <definedName name="SCDPT1_19ENDIN_15" localSheetId="23">SCDPT1!$Q$384</definedName>
    <definedName name="SCDPT1_19ENDIN_16" localSheetId="23">SCDPT1!$R$384</definedName>
    <definedName name="SCDPT1_19ENDIN_17" localSheetId="23">SCDPT1!$S$384</definedName>
    <definedName name="SCDPT1_19ENDIN_18" localSheetId="23">SCDPT1!$T$384</definedName>
    <definedName name="SCDPT1_19ENDIN_19" localSheetId="23">SCDPT1!$U$384</definedName>
    <definedName name="SCDPT1_19ENDIN_2" localSheetId="23">SCDPT1!$D$384</definedName>
    <definedName name="SCDPT1_19ENDIN_20" localSheetId="23">SCDPT1!$V$384</definedName>
    <definedName name="SCDPT1_19ENDIN_21" localSheetId="23">SCDPT1!$W$384</definedName>
    <definedName name="SCDPT1_19ENDIN_22" localSheetId="23">SCDPT1!$X$384</definedName>
    <definedName name="SCDPT1_19ENDIN_23" localSheetId="23">SCDPT1!$Y$384</definedName>
    <definedName name="SCDPT1_19ENDIN_24" localSheetId="23">SCDPT1!$Z$384</definedName>
    <definedName name="SCDPT1_19ENDIN_25" localSheetId="23">SCDPT1!$AA$384</definedName>
    <definedName name="SCDPT1_19ENDIN_26" localSheetId="23">SCDPT1!$AB$384</definedName>
    <definedName name="SCDPT1_19ENDIN_27" localSheetId="23">SCDPT1!$AC$384</definedName>
    <definedName name="SCDPT1_19ENDIN_28" localSheetId="23">SCDPT1!$AD$384</definedName>
    <definedName name="SCDPT1_19ENDIN_29" localSheetId="23">SCDPT1!$AE$384</definedName>
    <definedName name="SCDPT1_19ENDIN_3" localSheetId="23">SCDPT1!$E$384</definedName>
    <definedName name="SCDPT1_19ENDIN_4" localSheetId="23">SCDPT1!$F$384</definedName>
    <definedName name="SCDPT1_19ENDIN_5" localSheetId="23">SCDPT1!$G$384</definedName>
    <definedName name="SCDPT1_19ENDIN_6" localSheetId="23">SCDPT1!$H$384</definedName>
    <definedName name="SCDPT1_19ENDIN_7" localSheetId="23">SCDPT1!$I$384</definedName>
    <definedName name="SCDPT1_19ENDIN_8" localSheetId="23">SCDPT1!$J$384</definedName>
    <definedName name="SCDPT1_19ENDIN_9" localSheetId="23">SCDPT1!$K$384</definedName>
    <definedName name="SCDPT1_2000000_Range" localSheetId="23">SCDPT1!$C$386:$AE$388</definedName>
    <definedName name="SCDPT1_2099999_10" localSheetId="23">SCDPT1!$L$389</definedName>
    <definedName name="SCDPT1_2099999_11" localSheetId="23">SCDPT1!$M$389</definedName>
    <definedName name="SCDPT1_2099999_12" localSheetId="23">SCDPT1!$N$389</definedName>
    <definedName name="SCDPT1_2099999_13" localSheetId="23">SCDPT1!$O$389</definedName>
    <definedName name="SCDPT1_2099999_14" localSheetId="23">SCDPT1!$P$389</definedName>
    <definedName name="SCDPT1_2099999_15" localSheetId="23">SCDPT1!$Q$389</definedName>
    <definedName name="SCDPT1_2099999_19" localSheetId="23">SCDPT1!$U$389</definedName>
    <definedName name="SCDPT1_2099999_20" localSheetId="23">SCDPT1!$V$389</definedName>
    <definedName name="SCDPT1_2099999_7" localSheetId="23">SCDPT1!$I$389</definedName>
    <definedName name="SCDPT1_2099999_9" localSheetId="23">SCDPT1!$K$389</definedName>
    <definedName name="SCDPT1_20BEGIN_1" localSheetId="23">SCDPT1!$C$386</definedName>
    <definedName name="SCDPT1_20BEGIN_10" localSheetId="23">SCDPT1!$L$386</definedName>
    <definedName name="SCDPT1_20BEGIN_11" localSheetId="23">SCDPT1!$M$386</definedName>
    <definedName name="SCDPT1_20BEGIN_12" localSheetId="23">SCDPT1!$N$386</definedName>
    <definedName name="SCDPT1_20BEGIN_13" localSheetId="23">SCDPT1!$O$386</definedName>
    <definedName name="SCDPT1_20BEGIN_14" localSheetId="23">SCDPT1!$P$386</definedName>
    <definedName name="SCDPT1_20BEGIN_15" localSheetId="23">SCDPT1!$Q$386</definedName>
    <definedName name="SCDPT1_20BEGIN_16" localSheetId="23">SCDPT1!$R$386</definedName>
    <definedName name="SCDPT1_20BEGIN_17" localSheetId="23">SCDPT1!$S$386</definedName>
    <definedName name="SCDPT1_20BEGIN_18" localSheetId="23">SCDPT1!$T$386</definedName>
    <definedName name="SCDPT1_20BEGIN_19" localSheetId="23">SCDPT1!$U$386</definedName>
    <definedName name="SCDPT1_20BEGIN_2" localSheetId="23">SCDPT1!$D$386</definedName>
    <definedName name="SCDPT1_20BEGIN_20" localSheetId="23">SCDPT1!$V$386</definedName>
    <definedName name="SCDPT1_20BEGIN_21" localSheetId="23">SCDPT1!$W$386</definedName>
    <definedName name="SCDPT1_20BEGIN_22" localSheetId="23">SCDPT1!$X$386</definedName>
    <definedName name="SCDPT1_20BEGIN_23" localSheetId="23">SCDPT1!$Y$386</definedName>
    <definedName name="SCDPT1_20BEGIN_24" localSheetId="23">SCDPT1!$Z$386</definedName>
    <definedName name="SCDPT1_20BEGIN_25" localSheetId="23">SCDPT1!$AA$386</definedName>
    <definedName name="SCDPT1_20BEGIN_26" localSheetId="23">SCDPT1!$AB$386</definedName>
    <definedName name="SCDPT1_20BEGIN_27" localSheetId="23">SCDPT1!$AC$386</definedName>
    <definedName name="SCDPT1_20BEGIN_28" localSheetId="23">SCDPT1!$AD$386</definedName>
    <definedName name="SCDPT1_20BEGIN_29" localSheetId="23">SCDPT1!$AE$386</definedName>
    <definedName name="SCDPT1_20BEGIN_3" localSheetId="23">SCDPT1!$E$386</definedName>
    <definedName name="SCDPT1_20BEGIN_4" localSheetId="23">SCDPT1!$F$386</definedName>
    <definedName name="SCDPT1_20BEGIN_5" localSheetId="23">SCDPT1!$G$386</definedName>
    <definedName name="SCDPT1_20BEGIN_6" localSheetId="23">SCDPT1!$H$386</definedName>
    <definedName name="SCDPT1_20BEGIN_7" localSheetId="23">SCDPT1!$I$386</definedName>
    <definedName name="SCDPT1_20BEGIN_8" localSheetId="23">SCDPT1!$J$386</definedName>
    <definedName name="SCDPT1_20BEGIN_9" localSheetId="23">SCDPT1!$K$386</definedName>
    <definedName name="SCDPT1_20ENDIN_10" localSheetId="23">SCDPT1!$L$388</definedName>
    <definedName name="SCDPT1_20ENDIN_11" localSheetId="23">SCDPT1!$M$388</definedName>
    <definedName name="SCDPT1_20ENDIN_12" localSheetId="23">SCDPT1!$N$388</definedName>
    <definedName name="SCDPT1_20ENDIN_13" localSheetId="23">SCDPT1!$O$388</definedName>
    <definedName name="SCDPT1_20ENDIN_14" localSheetId="23">SCDPT1!$P$388</definedName>
    <definedName name="SCDPT1_20ENDIN_15" localSheetId="23">SCDPT1!$Q$388</definedName>
    <definedName name="SCDPT1_20ENDIN_16" localSheetId="23">SCDPT1!$R$388</definedName>
    <definedName name="SCDPT1_20ENDIN_17" localSheetId="23">SCDPT1!$S$388</definedName>
    <definedName name="SCDPT1_20ENDIN_18" localSheetId="23">SCDPT1!$T$388</definedName>
    <definedName name="SCDPT1_20ENDIN_19" localSheetId="23">SCDPT1!$U$388</definedName>
    <definedName name="SCDPT1_20ENDIN_2" localSheetId="23">SCDPT1!$D$388</definedName>
    <definedName name="SCDPT1_20ENDIN_20" localSheetId="23">SCDPT1!$V$388</definedName>
    <definedName name="SCDPT1_20ENDIN_21" localSheetId="23">SCDPT1!$W$388</definedName>
    <definedName name="SCDPT1_20ENDIN_22" localSheetId="23">SCDPT1!$X$388</definedName>
    <definedName name="SCDPT1_20ENDIN_23" localSheetId="23">SCDPT1!$Y$388</definedName>
    <definedName name="SCDPT1_20ENDIN_24" localSheetId="23">SCDPT1!$Z$388</definedName>
    <definedName name="SCDPT1_20ENDIN_25" localSheetId="23">SCDPT1!$AA$388</definedName>
    <definedName name="SCDPT1_20ENDIN_26" localSheetId="23">SCDPT1!$AB$388</definedName>
    <definedName name="SCDPT1_20ENDIN_27" localSheetId="23">SCDPT1!$AC$388</definedName>
    <definedName name="SCDPT1_20ENDIN_28" localSheetId="23">SCDPT1!$AD$388</definedName>
    <definedName name="SCDPT1_20ENDIN_29" localSheetId="23">SCDPT1!$AE$388</definedName>
    <definedName name="SCDPT1_20ENDIN_3" localSheetId="23">SCDPT1!$E$388</definedName>
    <definedName name="SCDPT1_20ENDIN_4" localSheetId="23">SCDPT1!$F$388</definedName>
    <definedName name="SCDPT1_20ENDIN_5" localSheetId="23">SCDPT1!$G$388</definedName>
    <definedName name="SCDPT1_20ENDIN_6" localSheetId="23">SCDPT1!$H$388</definedName>
    <definedName name="SCDPT1_20ENDIN_7" localSheetId="23">SCDPT1!$I$388</definedName>
    <definedName name="SCDPT1_20ENDIN_8" localSheetId="23">SCDPT1!$J$388</definedName>
    <definedName name="SCDPT1_20ENDIN_9" localSheetId="23">SCDPT1!$K$388</definedName>
    <definedName name="SCDPT1_2100000_Range" localSheetId="23">SCDPT1!$C$390:$AE$392</definedName>
    <definedName name="SCDPT1_2199999_10" localSheetId="23">SCDPT1!$L$393</definedName>
    <definedName name="SCDPT1_2199999_11" localSheetId="23">SCDPT1!$M$393</definedName>
    <definedName name="SCDPT1_2199999_12" localSheetId="23">SCDPT1!$N$393</definedName>
    <definedName name="SCDPT1_2199999_13" localSheetId="23">SCDPT1!$O$393</definedName>
    <definedName name="SCDPT1_2199999_14" localSheetId="23">SCDPT1!$P$393</definedName>
    <definedName name="SCDPT1_2199999_15" localSheetId="23">SCDPT1!$Q$393</definedName>
    <definedName name="SCDPT1_2199999_19" localSheetId="23">SCDPT1!$U$393</definedName>
    <definedName name="SCDPT1_2199999_20" localSheetId="23">SCDPT1!$V$393</definedName>
    <definedName name="SCDPT1_2199999_7" localSheetId="23">SCDPT1!$I$393</definedName>
    <definedName name="SCDPT1_2199999_9" localSheetId="23">SCDPT1!$K$393</definedName>
    <definedName name="SCDPT1_21BEGIN_1" localSheetId="23">SCDPT1!$C$390</definedName>
    <definedName name="SCDPT1_21BEGIN_10" localSheetId="23">SCDPT1!$L$390</definedName>
    <definedName name="SCDPT1_21BEGIN_11" localSheetId="23">SCDPT1!$M$390</definedName>
    <definedName name="SCDPT1_21BEGIN_12" localSheetId="23">SCDPT1!$N$390</definedName>
    <definedName name="SCDPT1_21BEGIN_13" localSheetId="23">SCDPT1!$O$390</definedName>
    <definedName name="SCDPT1_21BEGIN_14" localSheetId="23">SCDPT1!$P$390</definedName>
    <definedName name="SCDPT1_21BEGIN_15" localSheetId="23">SCDPT1!$Q$390</definedName>
    <definedName name="SCDPT1_21BEGIN_16" localSheetId="23">SCDPT1!$R$390</definedName>
    <definedName name="SCDPT1_21BEGIN_17" localSheetId="23">SCDPT1!$S$390</definedName>
    <definedName name="SCDPT1_21BEGIN_18" localSheetId="23">SCDPT1!$T$390</definedName>
    <definedName name="SCDPT1_21BEGIN_19" localSheetId="23">SCDPT1!$U$390</definedName>
    <definedName name="SCDPT1_21BEGIN_2" localSheetId="23">SCDPT1!$D$390</definedName>
    <definedName name="SCDPT1_21BEGIN_20" localSheetId="23">SCDPT1!$V$390</definedName>
    <definedName name="SCDPT1_21BEGIN_21" localSheetId="23">SCDPT1!$W$390</definedName>
    <definedName name="SCDPT1_21BEGIN_22" localSheetId="23">SCDPT1!$X$390</definedName>
    <definedName name="SCDPT1_21BEGIN_23" localSheetId="23">SCDPT1!$Y$390</definedName>
    <definedName name="SCDPT1_21BEGIN_24" localSheetId="23">SCDPT1!$Z$390</definedName>
    <definedName name="SCDPT1_21BEGIN_25" localSheetId="23">SCDPT1!$AA$390</definedName>
    <definedName name="SCDPT1_21BEGIN_26" localSheetId="23">SCDPT1!$AB$390</definedName>
    <definedName name="SCDPT1_21BEGIN_27" localSheetId="23">SCDPT1!$AC$390</definedName>
    <definedName name="SCDPT1_21BEGIN_28" localSheetId="23">SCDPT1!$AD$390</definedName>
    <definedName name="SCDPT1_21BEGIN_29" localSheetId="23">SCDPT1!$AE$390</definedName>
    <definedName name="SCDPT1_21BEGIN_3" localSheetId="23">SCDPT1!$E$390</definedName>
    <definedName name="SCDPT1_21BEGIN_4" localSheetId="23">SCDPT1!$F$390</definedName>
    <definedName name="SCDPT1_21BEGIN_5" localSheetId="23">SCDPT1!$G$390</definedName>
    <definedName name="SCDPT1_21BEGIN_6" localSheetId="23">SCDPT1!$H$390</definedName>
    <definedName name="SCDPT1_21BEGIN_7" localSheetId="23">SCDPT1!$I$390</definedName>
    <definedName name="SCDPT1_21BEGIN_8" localSheetId="23">SCDPT1!$J$390</definedName>
    <definedName name="SCDPT1_21BEGIN_9" localSheetId="23">SCDPT1!$K$390</definedName>
    <definedName name="SCDPT1_21ENDIN_10" localSheetId="23">SCDPT1!$L$392</definedName>
    <definedName name="SCDPT1_21ENDIN_11" localSheetId="23">SCDPT1!$M$392</definedName>
    <definedName name="SCDPT1_21ENDIN_12" localSheetId="23">SCDPT1!$N$392</definedName>
    <definedName name="SCDPT1_21ENDIN_13" localSheetId="23">SCDPT1!$O$392</definedName>
    <definedName name="SCDPT1_21ENDIN_14" localSheetId="23">SCDPT1!$P$392</definedName>
    <definedName name="SCDPT1_21ENDIN_15" localSheetId="23">SCDPT1!$Q$392</definedName>
    <definedName name="SCDPT1_21ENDIN_16" localSheetId="23">SCDPT1!$R$392</definedName>
    <definedName name="SCDPT1_21ENDIN_17" localSheetId="23">SCDPT1!$S$392</definedName>
    <definedName name="SCDPT1_21ENDIN_18" localSheetId="23">SCDPT1!$T$392</definedName>
    <definedName name="SCDPT1_21ENDIN_19" localSheetId="23">SCDPT1!$U$392</definedName>
    <definedName name="SCDPT1_21ENDIN_2" localSheetId="23">SCDPT1!$D$392</definedName>
    <definedName name="SCDPT1_21ENDIN_20" localSheetId="23">SCDPT1!$V$392</definedName>
    <definedName name="SCDPT1_21ENDIN_21" localSheetId="23">SCDPT1!$W$392</definedName>
    <definedName name="SCDPT1_21ENDIN_22" localSheetId="23">SCDPT1!$X$392</definedName>
    <definedName name="SCDPT1_21ENDIN_23" localSheetId="23">SCDPT1!$Y$392</definedName>
    <definedName name="SCDPT1_21ENDIN_24" localSheetId="23">SCDPT1!$Z$392</definedName>
    <definedName name="SCDPT1_21ENDIN_25" localSheetId="23">SCDPT1!$AA$392</definedName>
    <definedName name="SCDPT1_21ENDIN_26" localSheetId="23">SCDPT1!$AB$392</definedName>
    <definedName name="SCDPT1_21ENDIN_27" localSheetId="23">SCDPT1!$AC$392</definedName>
    <definedName name="SCDPT1_21ENDIN_28" localSheetId="23">SCDPT1!$AD$392</definedName>
    <definedName name="SCDPT1_21ENDIN_29" localSheetId="23">SCDPT1!$AE$392</definedName>
    <definedName name="SCDPT1_21ENDIN_3" localSheetId="23">SCDPT1!$E$392</definedName>
    <definedName name="SCDPT1_21ENDIN_4" localSheetId="23">SCDPT1!$F$392</definedName>
    <definedName name="SCDPT1_21ENDIN_5" localSheetId="23">SCDPT1!$G$392</definedName>
    <definedName name="SCDPT1_21ENDIN_6" localSheetId="23">SCDPT1!$H$392</definedName>
    <definedName name="SCDPT1_21ENDIN_7" localSheetId="23">SCDPT1!$I$392</definedName>
    <definedName name="SCDPT1_21ENDIN_8" localSheetId="23">SCDPT1!$J$392</definedName>
    <definedName name="SCDPT1_21ENDIN_9" localSheetId="23">SCDPT1!$K$392</definedName>
    <definedName name="SCDPT1_2499999_10" localSheetId="23">SCDPT1!$L$394</definedName>
    <definedName name="SCDPT1_2499999_11" localSheetId="23">SCDPT1!$M$394</definedName>
    <definedName name="SCDPT1_2499999_12" localSheetId="23">SCDPT1!$N$394</definedName>
    <definedName name="SCDPT1_2499999_13" localSheetId="23">SCDPT1!$O$394</definedName>
    <definedName name="SCDPT1_2499999_14" localSheetId="23">SCDPT1!$P$394</definedName>
    <definedName name="SCDPT1_2499999_15" localSheetId="23">SCDPT1!$Q$394</definedName>
    <definedName name="SCDPT1_2499999_19" localSheetId="23">SCDPT1!$U$394</definedName>
    <definedName name="SCDPT1_2499999_20" localSheetId="23">SCDPT1!$V$394</definedName>
    <definedName name="SCDPT1_2499999_7" localSheetId="23">SCDPT1!$I$394</definedName>
    <definedName name="SCDPT1_2499999_9" localSheetId="23">SCDPT1!$K$394</definedName>
    <definedName name="SCDPT1_2500000_Range" localSheetId="23">SCDPT1!$C$395:$AE$1031</definedName>
    <definedName name="SCDPT1_2500001_1" localSheetId="23">SCDPT1!$C$396</definedName>
    <definedName name="SCDPT1_2500001_10" localSheetId="23">SCDPT1!$L$396</definedName>
    <definedName name="SCDPT1_2500001_11" localSheetId="23">SCDPT1!$M$396</definedName>
    <definedName name="SCDPT1_2500001_12" localSheetId="23">SCDPT1!$N$396</definedName>
    <definedName name="SCDPT1_2500001_13" localSheetId="23">SCDPT1!$O$396</definedName>
    <definedName name="SCDPT1_2500001_14" localSheetId="23">SCDPT1!$P$396</definedName>
    <definedName name="SCDPT1_2500001_15" localSheetId="23">SCDPT1!$Q$396</definedName>
    <definedName name="SCDPT1_2500001_16" localSheetId="23">SCDPT1!$R$396</definedName>
    <definedName name="SCDPT1_2500001_17" localSheetId="23">SCDPT1!$S$396</definedName>
    <definedName name="SCDPT1_2500001_18" localSheetId="23">SCDPT1!$T$396</definedName>
    <definedName name="SCDPT1_2500001_19" localSheetId="23">SCDPT1!$U$396</definedName>
    <definedName name="SCDPT1_2500001_2" localSheetId="23">SCDPT1!$D$396</definedName>
    <definedName name="SCDPT1_2500001_20" localSheetId="23">SCDPT1!$V$396</definedName>
    <definedName name="SCDPT1_2500001_21" localSheetId="23">SCDPT1!$W$396</definedName>
    <definedName name="SCDPT1_2500001_22" localSheetId="23">SCDPT1!$X$396</definedName>
    <definedName name="SCDPT1_2500001_23" localSheetId="23">SCDPT1!$Y$396</definedName>
    <definedName name="SCDPT1_2500001_24" localSheetId="23">SCDPT1!$Z$396</definedName>
    <definedName name="SCDPT1_2500001_25" localSheetId="23">SCDPT1!$AA$396</definedName>
    <definedName name="SCDPT1_2500001_27" localSheetId="23">SCDPT1!$AC$396</definedName>
    <definedName name="SCDPT1_2500001_28" localSheetId="23">SCDPT1!$AD$396</definedName>
    <definedName name="SCDPT1_2500001_29" localSheetId="23">SCDPT1!$AE$396</definedName>
    <definedName name="SCDPT1_2500001_3" localSheetId="23">SCDPT1!$E$396</definedName>
    <definedName name="SCDPT1_2500001_4" localSheetId="23">SCDPT1!$F$396</definedName>
    <definedName name="SCDPT1_2500001_5" localSheetId="23">SCDPT1!$G$396</definedName>
    <definedName name="SCDPT1_2500001_6" localSheetId="23">SCDPT1!$H$396</definedName>
    <definedName name="SCDPT1_2500001_7" localSheetId="23">SCDPT1!$I$396</definedName>
    <definedName name="SCDPT1_2500001_8" localSheetId="23">SCDPT1!$J$396</definedName>
    <definedName name="SCDPT1_2500001_9" localSheetId="23">SCDPT1!$K$396</definedName>
    <definedName name="SCDPT1_2500101_1" localSheetId="23">SCDPT1!$C$496</definedName>
    <definedName name="SCDPT1_2500101_10" localSheetId="23">SCDPT1!$L$496</definedName>
    <definedName name="SCDPT1_2500101_11" localSheetId="23">SCDPT1!$M$496</definedName>
    <definedName name="SCDPT1_2500101_12" localSheetId="23">SCDPT1!$N$496</definedName>
    <definedName name="SCDPT1_2500101_13" localSheetId="23">SCDPT1!$O$496</definedName>
    <definedName name="SCDPT1_2500101_14" localSheetId="23">SCDPT1!$P$496</definedName>
    <definedName name="SCDPT1_2500101_15" localSheetId="23">SCDPT1!$Q$496</definedName>
    <definedName name="SCDPT1_2500101_16" localSheetId="23">SCDPT1!$R$496</definedName>
    <definedName name="SCDPT1_2500101_17" localSheetId="23">SCDPT1!$S$496</definedName>
    <definedName name="SCDPT1_2500101_18" localSheetId="23">SCDPT1!$T$496</definedName>
    <definedName name="SCDPT1_2500101_19" localSheetId="23">SCDPT1!$U$496</definedName>
    <definedName name="SCDPT1_2500101_2" localSheetId="23">SCDPT1!$D$496</definedName>
    <definedName name="SCDPT1_2500101_20" localSheetId="23">SCDPT1!$V$496</definedName>
    <definedName name="SCDPT1_2500101_21" localSheetId="23">SCDPT1!$W$496</definedName>
    <definedName name="SCDPT1_2500101_22" localSheetId="23">SCDPT1!$X$496</definedName>
    <definedName name="SCDPT1_2500101_23" localSheetId="23">SCDPT1!$Y$496</definedName>
    <definedName name="SCDPT1_2500101_24" localSheetId="23">SCDPT1!$Z$496</definedName>
    <definedName name="SCDPT1_2500101_25" localSheetId="23">SCDPT1!$AA$496</definedName>
    <definedName name="SCDPT1_2500101_27" localSheetId="23">SCDPT1!$AC$496</definedName>
    <definedName name="SCDPT1_2500101_28" localSheetId="23">SCDPT1!$AD$496</definedName>
    <definedName name="SCDPT1_2500101_29" localSheetId="23">SCDPT1!$AE$496</definedName>
    <definedName name="SCDPT1_2500101_3" localSheetId="23">SCDPT1!$E$496</definedName>
    <definedName name="SCDPT1_2500101_4" localSheetId="23">SCDPT1!$F$496</definedName>
    <definedName name="SCDPT1_2500101_5" localSheetId="23">SCDPT1!$G$496</definedName>
    <definedName name="SCDPT1_2500101_6" localSheetId="23">SCDPT1!$H$496</definedName>
    <definedName name="SCDPT1_2500101_7" localSheetId="23">SCDPT1!$I$496</definedName>
    <definedName name="SCDPT1_2500101_8" localSheetId="23">SCDPT1!$J$496</definedName>
    <definedName name="SCDPT1_2500101_9" localSheetId="23">SCDPT1!$K$496</definedName>
    <definedName name="SCDPT1_2500201_1" localSheetId="23">SCDPT1!$C$596</definedName>
    <definedName name="SCDPT1_2500201_10" localSheetId="23">SCDPT1!$L$596</definedName>
    <definedName name="SCDPT1_2500201_11" localSheetId="23">SCDPT1!$M$596</definedName>
    <definedName name="SCDPT1_2500201_12" localSheetId="23">SCDPT1!$N$596</definedName>
    <definedName name="SCDPT1_2500201_13" localSheetId="23">SCDPT1!$O$596</definedName>
    <definedName name="SCDPT1_2500201_14" localSheetId="23">SCDPT1!$P$596</definedName>
    <definedName name="SCDPT1_2500201_15" localSheetId="23">SCDPT1!$Q$596</definedName>
    <definedName name="SCDPT1_2500201_16" localSheetId="23">SCDPT1!$R$596</definedName>
    <definedName name="SCDPT1_2500201_17" localSheetId="23">SCDPT1!$S$596</definedName>
    <definedName name="SCDPT1_2500201_18" localSheetId="23">SCDPT1!$T$596</definedName>
    <definedName name="SCDPT1_2500201_19" localSheetId="23">SCDPT1!$U$596</definedName>
    <definedName name="SCDPT1_2500201_2" localSheetId="23">SCDPT1!$D$596</definedName>
    <definedName name="SCDPT1_2500201_20" localSheetId="23">SCDPT1!$V$596</definedName>
    <definedName name="SCDPT1_2500201_21" localSheetId="23">SCDPT1!$W$596</definedName>
    <definedName name="SCDPT1_2500201_22" localSheetId="23">SCDPT1!$X$596</definedName>
    <definedName name="SCDPT1_2500201_23" localSheetId="23">SCDPT1!$Y$596</definedName>
    <definedName name="SCDPT1_2500201_24" localSheetId="23">SCDPT1!$Z$596</definedName>
    <definedName name="SCDPT1_2500201_25" localSheetId="23">SCDPT1!$AA$596</definedName>
    <definedName name="SCDPT1_2500201_27" localSheetId="23">SCDPT1!$AC$596</definedName>
    <definedName name="SCDPT1_2500201_28" localSheetId="23">SCDPT1!$AD$596</definedName>
    <definedName name="SCDPT1_2500201_29" localSheetId="23">SCDPT1!$AE$596</definedName>
    <definedName name="SCDPT1_2500201_3" localSheetId="23">SCDPT1!$E$596</definedName>
    <definedName name="SCDPT1_2500201_4" localSheetId="23">SCDPT1!$F$596</definedName>
    <definedName name="SCDPT1_2500201_5" localSheetId="23">SCDPT1!$G$596</definedName>
    <definedName name="SCDPT1_2500201_6" localSheetId="23">SCDPT1!$H$596</definedName>
    <definedName name="SCDPT1_2500201_7" localSheetId="23">SCDPT1!$I$596</definedName>
    <definedName name="SCDPT1_2500201_8" localSheetId="23">SCDPT1!$J$596</definedName>
    <definedName name="SCDPT1_2500201_9" localSheetId="23">SCDPT1!$K$596</definedName>
    <definedName name="SCDPT1_2500301_1" localSheetId="23">SCDPT1!$C$696</definedName>
    <definedName name="SCDPT1_2500301_10" localSheetId="23">SCDPT1!$L$696</definedName>
    <definedName name="SCDPT1_2500301_11" localSheetId="23">SCDPT1!$M$696</definedName>
    <definedName name="SCDPT1_2500301_12" localSheetId="23">SCDPT1!$N$696</definedName>
    <definedName name="SCDPT1_2500301_13" localSheetId="23">SCDPT1!$O$696</definedName>
    <definedName name="SCDPT1_2500301_14" localSheetId="23">SCDPT1!$P$696</definedName>
    <definedName name="SCDPT1_2500301_15" localSheetId="23">SCDPT1!$Q$696</definedName>
    <definedName name="SCDPT1_2500301_16" localSheetId="23">SCDPT1!$R$696</definedName>
    <definedName name="SCDPT1_2500301_17" localSheetId="23">SCDPT1!$S$696</definedName>
    <definedName name="SCDPT1_2500301_18" localSheetId="23">SCDPT1!$T$696</definedName>
    <definedName name="SCDPT1_2500301_19" localSheetId="23">SCDPT1!$U$696</definedName>
    <definedName name="SCDPT1_2500301_2" localSheetId="23">SCDPT1!$D$696</definedName>
    <definedName name="SCDPT1_2500301_20" localSheetId="23">SCDPT1!$V$696</definedName>
    <definedName name="SCDPT1_2500301_21" localSheetId="23">SCDPT1!$W$696</definedName>
    <definedName name="SCDPT1_2500301_22" localSheetId="23">SCDPT1!$X$696</definedName>
    <definedName name="SCDPT1_2500301_23" localSheetId="23">SCDPT1!$Y$696</definedName>
    <definedName name="SCDPT1_2500301_24" localSheetId="23">SCDPT1!$Z$696</definedName>
    <definedName name="SCDPT1_2500301_25" localSheetId="23">SCDPT1!$AA$696</definedName>
    <definedName name="SCDPT1_2500301_27" localSheetId="23">SCDPT1!$AC$696</definedName>
    <definedName name="SCDPT1_2500301_28" localSheetId="23">SCDPT1!$AD$696</definedName>
    <definedName name="SCDPT1_2500301_29" localSheetId="23">SCDPT1!$AE$696</definedName>
    <definedName name="SCDPT1_2500301_3" localSheetId="23">SCDPT1!$E$696</definedName>
    <definedName name="SCDPT1_2500301_4" localSheetId="23">SCDPT1!$F$696</definedName>
    <definedName name="SCDPT1_2500301_5" localSheetId="23">SCDPT1!$G$696</definedName>
    <definedName name="SCDPT1_2500301_6" localSheetId="23">SCDPT1!$H$696</definedName>
    <definedName name="SCDPT1_2500301_7" localSheetId="23">SCDPT1!$I$696</definedName>
    <definedName name="SCDPT1_2500301_8" localSheetId="23">SCDPT1!$J$696</definedName>
    <definedName name="SCDPT1_2500301_9" localSheetId="23">SCDPT1!$K$696</definedName>
    <definedName name="SCDPT1_2500401_1" localSheetId="23">SCDPT1!$C$796</definedName>
    <definedName name="SCDPT1_2500401_10" localSheetId="23">SCDPT1!$L$796</definedName>
    <definedName name="SCDPT1_2500401_11" localSheetId="23">SCDPT1!$M$796</definedName>
    <definedName name="SCDPT1_2500401_12" localSheetId="23">SCDPT1!$N$796</definedName>
    <definedName name="SCDPT1_2500401_13" localSheetId="23">SCDPT1!$O$796</definedName>
    <definedName name="SCDPT1_2500401_14" localSheetId="23">SCDPT1!$P$796</definedName>
    <definedName name="SCDPT1_2500401_15" localSheetId="23">SCDPT1!$Q$796</definedName>
    <definedName name="SCDPT1_2500401_16" localSheetId="23">SCDPT1!$R$796</definedName>
    <definedName name="SCDPT1_2500401_17" localSheetId="23">SCDPT1!$S$796</definedName>
    <definedName name="SCDPT1_2500401_18" localSheetId="23">SCDPT1!$T$796</definedName>
    <definedName name="SCDPT1_2500401_19" localSheetId="23">SCDPT1!$U$796</definedName>
    <definedName name="SCDPT1_2500401_2" localSheetId="23">SCDPT1!$D$796</definedName>
    <definedName name="SCDPT1_2500401_20" localSheetId="23">SCDPT1!$V$796</definedName>
    <definedName name="SCDPT1_2500401_21" localSheetId="23">SCDPT1!$W$796</definedName>
    <definedName name="SCDPT1_2500401_22" localSheetId="23">SCDPT1!$X$796</definedName>
    <definedName name="SCDPT1_2500401_23" localSheetId="23">SCDPT1!$Y$796</definedName>
    <definedName name="SCDPT1_2500401_24" localSheetId="23">SCDPT1!$Z$796</definedName>
    <definedName name="SCDPT1_2500401_25" localSheetId="23">SCDPT1!$AA$796</definedName>
    <definedName name="SCDPT1_2500401_27" localSheetId="23">SCDPT1!$AC$796</definedName>
    <definedName name="SCDPT1_2500401_28" localSheetId="23">SCDPT1!$AD$796</definedName>
    <definedName name="SCDPT1_2500401_29" localSheetId="23">SCDPT1!$AE$796</definedName>
    <definedName name="SCDPT1_2500401_3" localSheetId="23">SCDPT1!$E$796</definedName>
    <definedName name="SCDPT1_2500401_4" localSheetId="23">SCDPT1!$F$796</definedName>
    <definedName name="SCDPT1_2500401_5" localSheetId="23">SCDPT1!$G$796</definedName>
    <definedName name="SCDPT1_2500401_6" localSheetId="23">SCDPT1!$H$796</definedName>
    <definedName name="SCDPT1_2500401_7" localSheetId="23">SCDPT1!$I$796</definedName>
    <definedName name="SCDPT1_2500401_8" localSheetId="23">SCDPT1!$J$796</definedName>
    <definedName name="SCDPT1_2500401_9" localSheetId="23">SCDPT1!$K$796</definedName>
    <definedName name="SCDPT1_2500501_1" localSheetId="23">SCDPT1!$C$896</definedName>
    <definedName name="SCDPT1_2500501_10" localSheetId="23">SCDPT1!$L$896</definedName>
    <definedName name="SCDPT1_2500501_11" localSheetId="23">SCDPT1!$M$896</definedName>
    <definedName name="SCDPT1_2500501_12" localSheetId="23">SCDPT1!$N$896</definedName>
    <definedName name="SCDPT1_2500501_13" localSheetId="23">SCDPT1!$O$896</definedName>
    <definedName name="SCDPT1_2500501_14" localSheetId="23">SCDPT1!$P$896</definedName>
    <definedName name="SCDPT1_2500501_15" localSheetId="23">SCDPT1!$Q$896</definedName>
    <definedName name="SCDPT1_2500501_16" localSheetId="23">SCDPT1!$R$896</definedName>
    <definedName name="SCDPT1_2500501_17" localSheetId="23">SCDPT1!$S$896</definedName>
    <definedName name="SCDPT1_2500501_18" localSheetId="23">SCDPT1!$T$896</definedName>
    <definedName name="SCDPT1_2500501_19" localSheetId="23">SCDPT1!$U$896</definedName>
    <definedName name="SCDPT1_2500501_2" localSheetId="23">SCDPT1!$D$896</definedName>
    <definedName name="SCDPT1_2500501_20" localSheetId="23">SCDPT1!$V$896</definedName>
    <definedName name="SCDPT1_2500501_21" localSheetId="23">SCDPT1!$W$896</definedName>
    <definedName name="SCDPT1_2500501_22" localSheetId="23">SCDPT1!$X$896</definedName>
    <definedName name="SCDPT1_2500501_23" localSheetId="23">SCDPT1!$Y$896</definedName>
    <definedName name="SCDPT1_2500501_24" localSheetId="23">SCDPT1!$Z$896</definedName>
    <definedName name="SCDPT1_2500501_25" localSheetId="23">SCDPT1!$AA$896</definedName>
    <definedName name="SCDPT1_2500501_27" localSheetId="23">SCDPT1!$AC$896</definedName>
    <definedName name="SCDPT1_2500501_28" localSheetId="23">SCDPT1!$AD$896</definedName>
    <definedName name="SCDPT1_2500501_29" localSheetId="23">SCDPT1!$AE$896</definedName>
    <definedName name="SCDPT1_2500501_3" localSheetId="23">SCDPT1!$E$896</definedName>
    <definedName name="SCDPT1_2500501_4" localSheetId="23">SCDPT1!$F$896</definedName>
    <definedName name="SCDPT1_2500501_5" localSheetId="23">SCDPT1!$G$896</definedName>
    <definedName name="SCDPT1_2500501_6" localSheetId="23">SCDPT1!$H$896</definedName>
    <definedName name="SCDPT1_2500501_7" localSheetId="23">SCDPT1!$I$896</definedName>
    <definedName name="SCDPT1_2500501_8" localSheetId="23">SCDPT1!$J$896</definedName>
    <definedName name="SCDPT1_2500501_9" localSheetId="23">SCDPT1!$K$896</definedName>
    <definedName name="SCDPT1_2500601_1" localSheetId="23">SCDPT1!$C$996</definedName>
    <definedName name="SCDPT1_2500601_10" localSheetId="23">SCDPT1!$L$996</definedName>
    <definedName name="SCDPT1_2500601_11" localSheetId="23">SCDPT1!$M$996</definedName>
    <definedName name="SCDPT1_2500601_12" localSheetId="23">SCDPT1!$N$996</definedName>
    <definedName name="SCDPT1_2500601_13" localSheetId="23">SCDPT1!$O$996</definedName>
    <definedName name="SCDPT1_2500601_14" localSheetId="23">SCDPT1!$P$996</definedName>
    <definedName name="SCDPT1_2500601_15" localSheetId="23">SCDPT1!$Q$996</definedName>
    <definedName name="SCDPT1_2500601_16" localSheetId="23">SCDPT1!$R$996</definedName>
    <definedName name="SCDPT1_2500601_17" localSheetId="23">SCDPT1!$S$996</definedName>
    <definedName name="SCDPT1_2500601_18" localSheetId="23">SCDPT1!$T$996</definedName>
    <definedName name="SCDPT1_2500601_19" localSheetId="23">SCDPT1!$U$996</definedName>
    <definedName name="SCDPT1_2500601_2" localSheetId="23">SCDPT1!$D$996</definedName>
    <definedName name="SCDPT1_2500601_20" localSheetId="23">SCDPT1!$V$996</definedName>
    <definedName name="SCDPT1_2500601_21" localSheetId="23">SCDPT1!$W$996</definedName>
    <definedName name="SCDPT1_2500601_22" localSheetId="23">SCDPT1!$X$996</definedName>
    <definedName name="SCDPT1_2500601_23" localSheetId="23">SCDPT1!$Y$996</definedName>
    <definedName name="SCDPT1_2500601_24" localSheetId="23">SCDPT1!$Z$996</definedName>
    <definedName name="SCDPT1_2500601_25" localSheetId="23">SCDPT1!$AA$996</definedName>
    <definedName name="SCDPT1_2500601_27" localSheetId="23">SCDPT1!$AC$996</definedName>
    <definedName name="SCDPT1_2500601_28" localSheetId="23">SCDPT1!$AD$996</definedName>
    <definedName name="SCDPT1_2500601_29" localSheetId="23">SCDPT1!$AE$996</definedName>
    <definedName name="SCDPT1_2500601_3" localSheetId="23">SCDPT1!$E$996</definedName>
    <definedName name="SCDPT1_2500601_4" localSheetId="23">SCDPT1!$F$996</definedName>
    <definedName name="SCDPT1_2500601_5" localSheetId="23">SCDPT1!$G$996</definedName>
    <definedName name="SCDPT1_2500601_6" localSheetId="23">SCDPT1!$H$996</definedName>
    <definedName name="SCDPT1_2500601_7" localSheetId="23">SCDPT1!$I$996</definedName>
    <definedName name="SCDPT1_2500601_8" localSheetId="23">SCDPT1!$J$996</definedName>
    <definedName name="SCDPT1_2500601_9" localSheetId="23">SCDPT1!$K$996</definedName>
    <definedName name="SCDPT1_2599999_10" localSheetId="23">SCDPT1!$L$1032</definedName>
    <definedName name="SCDPT1_2599999_11" localSheetId="23">SCDPT1!$M$1032</definedName>
    <definedName name="SCDPT1_2599999_12" localSheetId="23">SCDPT1!$N$1032</definedName>
    <definedName name="SCDPT1_2599999_13" localSheetId="23">SCDPT1!$O$1032</definedName>
    <definedName name="SCDPT1_2599999_14" localSheetId="23">SCDPT1!$P$1032</definedName>
    <definedName name="SCDPT1_2599999_15" localSheetId="23">SCDPT1!$Q$1032</definedName>
    <definedName name="SCDPT1_2599999_19" localSheetId="23">SCDPT1!$U$1032</definedName>
    <definedName name="SCDPT1_2599999_20" localSheetId="23">SCDPT1!$V$1032</definedName>
    <definedName name="SCDPT1_2599999_7" localSheetId="23">SCDPT1!$I$1032</definedName>
    <definedName name="SCDPT1_2599999_9" localSheetId="23">SCDPT1!$K$1032</definedName>
    <definedName name="SCDPT1_25BEGIN_1" localSheetId="23">SCDPT1!$C$395</definedName>
    <definedName name="SCDPT1_25BEGIN_10" localSheetId="23">SCDPT1!$L$395</definedName>
    <definedName name="SCDPT1_25BEGIN_11" localSheetId="23">SCDPT1!$M$395</definedName>
    <definedName name="SCDPT1_25BEGIN_12" localSheetId="23">SCDPT1!$N$395</definedName>
    <definedName name="SCDPT1_25BEGIN_13" localSheetId="23">SCDPT1!$O$395</definedName>
    <definedName name="SCDPT1_25BEGIN_14" localSheetId="23">SCDPT1!$P$395</definedName>
    <definedName name="SCDPT1_25BEGIN_15" localSheetId="23">SCDPT1!$Q$395</definedName>
    <definedName name="SCDPT1_25BEGIN_16" localSheetId="23">SCDPT1!$R$395</definedName>
    <definedName name="SCDPT1_25BEGIN_17" localSheetId="23">SCDPT1!$S$395</definedName>
    <definedName name="SCDPT1_25BEGIN_18" localSheetId="23">SCDPT1!$T$395</definedName>
    <definedName name="SCDPT1_25BEGIN_19" localSheetId="23">SCDPT1!$U$395</definedName>
    <definedName name="SCDPT1_25BEGIN_2" localSheetId="23">SCDPT1!$D$395</definedName>
    <definedName name="SCDPT1_25BEGIN_20" localSheetId="23">SCDPT1!$V$395</definedName>
    <definedName name="SCDPT1_25BEGIN_21" localSheetId="23">SCDPT1!$W$395</definedName>
    <definedName name="SCDPT1_25BEGIN_22" localSheetId="23">SCDPT1!$X$395</definedName>
    <definedName name="SCDPT1_25BEGIN_23" localSheetId="23">SCDPT1!$Y$395</definedName>
    <definedName name="SCDPT1_25BEGIN_24" localSheetId="23">SCDPT1!$Z$395</definedName>
    <definedName name="SCDPT1_25BEGIN_25" localSheetId="23">SCDPT1!$AA$395</definedName>
    <definedName name="SCDPT1_25BEGIN_26" localSheetId="23">SCDPT1!$AB$395</definedName>
    <definedName name="SCDPT1_25BEGIN_27" localSheetId="23">SCDPT1!$AC$395</definedName>
    <definedName name="SCDPT1_25BEGIN_28" localSheetId="23">SCDPT1!$AD$395</definedName>
    <definedName name="SCDPT1_25BEGIN_29" localSheetId="23">SCDPT1!$AE$395</definedName>
    <definedName name="SCDPT1_25BEGIN_3" localSheetId="23">SCDPT1!$E$395</definedName>
    <definedName name="SCDPT1_25BEGIN_4" localSheetId="23">SCDPT1!$F$395</definedName>
    <definedName name="SCDPT1_25BEGIN_5" localSheetId="23">SCDPT1!$G$395</definedName>
    <definedName name="SCDPT1_25BEGIN_6" localSheetId="23">SCDPT1!$H$395</definedName>
    <definedName name="SCDPT1_25BEGIN_7" localSheetId="23">SCDPT1!$I$395</definedName>
    <definedName name="SCDPT1_25BEGIN_8" localSheetId="23">SCDPT1!$J$395</definedName>
    <definedName name="SCDPT1_25BEGIN_9" localSheetId="23">SCDPT1!$K$395</definedName>
    <definedName name="SCDPT1_25ENDIN_10" localSheetId="23">SCDPT1!$L$1031</definedName>
    <definedName name="SCDPT1_25ENDIN_11" localSheetId="23">SCDPT1!$M$1031</definedName>
    <definedName name="SCDPT1_25ENDIN_12" localSheetId="23">SCDPT1!$N$1031</definedName>
    <definedName name="SCDPT1_25ENDIN_13" localSheetId="23">SCDPT1!$O$1031</definedName>
    <definedName name="SCDPT1_25ENDIN_14" localSheetId="23">SCDPT1!$P$1031</definedName>
    <definedName name="SCDPT1_25ENDIN_15" localSheetId="23">SCDPT1!$Q$1031</definedName>
    <definedName name="SCDPT1_25ENDIN_16" localSheetId="23">SCDPT1!$R$1031</definedName>
    <definedName name="SCDPT1_25ENDIN_17" localSheetId="23">SCDPT1!$S$1031</definedName>
    <definedName name="SCDPT1_25ENDIN_18" localSheetId="23">SCDPT1!$T$1031</definedName>
    <definedName name="SCDPT1_25ENDIN_19" localSheetId="23">SCDPT1!$U$1031</definedName>
    <definedName name="SCDPT1_25ENDIN_2" localSheetId="23">SCDPT1!$D$1031</definedName>
    <definedName name="SCDPT1_25ENDIN_20" localSheetId="23">SCDPT1!$V$1031</definedName>
    <definedName name="SCDPT1_25ENDIN_21" localSheetId="23">SCDPT1!$W$1031</definedName>
    <definedName name="SCDPT1_25ENDIN_22" localSheetId="23">SCDPT1!$X$1031</definedName>
    <definedName name="SCDPT1_25ENDIN_23" localSheetId="23">SCDPT1!$Y$1031</definedName>
    <definedName name="SCDPT1_25ENDIN_24" localSheetId="23">SCDPT1!$Z$1031</definedName>
    <definedName name="SCDPT1_25ENDIN_25" localSheetId="23">SCDPT1!$AA$1031</definedName>
    <definedName name="SCDPT1_25ENDIN_26" localSheetId="23">SCDPT1!$AB$1031</definedName>
    <definedName name="SCDPT1_25ENDIN_27" localSheetId="23">SCDPT1!$AC$1031</definedName>
    <definedName name="SCDPT1_25ENDIN_28" localSheetId="23">SCDPT1!$AD$1031</definedName>
    <definedName name="SCDPT1_25ENDIN_29" localSheetId="23">SCDPT1!$AE$1031</definedName>
    <definedName name="SCDPT1_25ENDIN_3" localSheetId="23">SCDPT1!$E$1031</definedName>
    <definedName name="SCDPT1_25ENDIN_4" localSheetId="23">SCDPT1!$F$1031</definedName>
    <definedName name="SCDPT1_25ENDIN_5" localSheetId="23">SCDPT1!$G$1031</definedName>
    <definedName name="SCDPT1_25ENDIN_6" localSheetId="23">SCDPT1!$H$1031</definedName>
    <definedName name="SCDPT1_25ENDIN_7" localSheetId="23">SCDPT1!$I$1031</definedName>
    <definedName name="SCDPT1_25ENDIN_8" localSheetId="23">SCDPT1!$J$1031</definedName>
    <definedName name="SCDPT1_25ENDIN_9" localSheetId="23">SCDPT1!$K$1031</definedName>
    <definedName name="SCDPT1_2600000_Range" localSheetId="23">SCDPT1!$C$1033:$AE$1819</definedName>
    <definedName name="SCDPT1_2600001_1" localSheetId="23">SCDPT1!$C$1034</definedName>
    <definedName name="SCDPT1_2600001_10" localSheetId="23">SCDPT1!$L$1034</definedName>
    <definedName name="SCDPT1_2600001_11" localSheetId="23">SCDPT1!$M$1034</definedName>
    <definedName name="SCDPT1_2600001_12" localSheetId="23">SCDPT1!$N$1034</definedName>
    <definedName name="SCDPT1_2600001_13" localSheetId="23">SCDPT1!$O$1034</definedName>
    <definedName name="SCDPT1_2600001_14" localSheetId="23">SCDPT1!$P$1034</definedName>
    <definedName name="SCDPT1_2600001_15" localSheetId="23">SCDPT1!$Q$1034</definedName>
    <definedName name="SCDPT1_2600001_16" localSheetId="23">SCDPT1!$R$1034</definedName>
    <definedName name="SCDPT1_2600001_17" localSheetId="23">SCDPT1!$S$1034</definedName>
    <definedName name="SCDPT1_2600001_18" localSheetId="23">SCDPT1!$T$1034</definedName>
    <definedName name="SCDPT1_2600001_19" localSheetId="23">SCDPT1!$U$1034</definedName>
    <definedName name="SCDPT1_2600001_2" localSheetId="23">SCDPT1!$D$1034</definedName>
    <definedName name="SCDPT1_2600001_20" localSheetId="23">SCDPT1!$V$1034</definedName>
    <definedName name="SCDPT1_2600001_21" localSheetId="23">SCDPT1!$W$1034</definedName>
    <definedName name="SCDPT1_2600001_22" localSheetId="23">SCDPT1!$X$1034</definedName>
    <definedName name="SCDPT1_2600001_23" localSheetId="23">SCDPT1!$Y$1034</definedName>
    <definedName name="SCDPT1_2600001_24" localSheetId="23">SCDPT1!$Z$1034</definedName>
    <definedName name="SCDPT1_2600001_25" localSheetId="23">SCDPT1!$AA$1034</definedName>
    <definedName name="SCDPT1_2600001_27" localSheetId="23">SCDPT1!$AC$1034</definedName>
    <definedName name="SCDPT1_2600001_28" localSheetId="23">SCDPT1!$AD$1034</definedName>
    <definedName name="SCDPT1_2600001_29" localSheetId="23">SCDPT1!$AE$1034</definedName>
    <definedName name="SCDPT1_2600001_3" localSheetId="23">SCDPT1!$E$1034</definedName>
    <definedName name="SCDPT1_2600001_4" localSheetId="23">SCDPT1!$F$1034</definedName>
    <definedName name="SCDPT1_2600001_5" localSheetId="23">SCDPT1!$G$1034</definedName>
    <definedName name="SCDPT1_2600001_6" localSheetId="23">SCDPT1!$H$1034</definedName>
    <definedName name="SCDPT1_2600001_7" localSheetId="23">SCDPT1!$I$1034</definedName>
    <definedName name="SCDPT1_2600001_8" localSheetId="23">SCDPT1!$J$1034</definedName>
    <definedName name="SCDPT1_2600001_9" localSheetId="23">SCDPT1!$K$1034</definedName>
    <definedName name="SCDPT1_2600101_1" localSheetId="23">SCDPT1!$C$1134</definedName>
    <definedName name="SCDPT1_2600101_10" localSheetId="23">SCDPT1!$L$1134</definedName>
    <definedName name="SCDPT1_2600101_11" localSheetId="23">SCDPT1!$M$1134</definedName>
    <definedName name="SCDPT1_2600101_12" localSheetId="23">SCDPT1!$N$1134</definedName>
    <definedName name="SCDPT1_2600101_13" localSheetId="23">SCDPT1!$O$1134</definedName>
    <definedName name="SCDPT1_2600101_14" localSheetId="23">SCDPT1!$P$1134</definedName>
    <definedName name="SCDPT1_2600101_15" localSheetId="23">SCDPT1!$Q$1134</definedName>
    <definedName name="SCDPT1_2600101_16" localSheetId="23">SCDPT1!$R$1134</definedName>
    <definedName name="SCDPT1_2600101_17" localSheetId="23">SCDPT1!$S$1134</definedName>
    <definedName name="SCDPT1_2600101_18" localSheetId="23">SCDPT1!$T$1134</definedName>
    <definedName name="SCDPT1_2600101_19" localSheetId="23">SCDPT1!$U$1134</definedName>
    <definedName name="SCDPT1_2600101_2" localSheetId="23">SCDPT1!$D$1134</definedName>
    <definedName name="SCDPT1_2600101_20" localSheetId="23">SCDPT1!$V$1134</definedName>
    <definedName name="SCDPT1_2600101_21" localSheetId="23">SCDPT1!$W$1134</definedName>
    <definedName name="SCDPT1_2600101_22" localSheetId="23">SCDPT1!$X$1134</definedName>
    <definedName name="SCDPT1_2600101_23" localSheetId="23">SCDPT1!$Y$1134</definedName>
    <definedName name="SCDPT1_2600101_24" localSheetId="23">SCDPT1!$Z$1134</definedName>
    <definedName name="SCDPT1_2600101_25" localSheetId="23">SCDPT1!$AA$1134</definedName>
    <definedName name="SCDPT1_2600101_27" localSheetId="23">SCDPT1!$AC$1134</definedName>
    <definedName name="SCDPT1_2600101_28" localSheetId="23">SCDPT1!$AD$1134</definedName>
    <definedName name="SCDPT1_2600101_29" localSheetId="23">SCDPT1!$AE$1134</definedName>
    <definedName name="SCDPT1_2600101_3" localSheetId="23">SCDPT1!$E$1134</definedName>
    <definedName name="SCDPT1_2600101_4" localSheetId="23">SCDPT1!$F$1134</definedName>
    <definedName name="SCDPT1_2600101_5" localSheetId="23">SCDPT1!$G$1134</definedName>
    <definedName name="SCDPT1_2600101_6" localSheetId="23">SCDPT1!$H$1134</definedName>
    <definedName name="SCDPT1_2600101_7" localSheetId="23">SCDPT1!$I$1134</definedName>
    <definedName name="SCDPT1_2600101_8" localSheetId="23">SCDPT1!$J$1134</definedName>
    <definedName name="SCDPT1_2600101_9" localSheetId="23">SCDPT1!$K$1134</definedName>
    <definedName name="SCDPT1_2600201_1" localSheetId="23">SCDPT1!$C$1234</definedName>
    <definedName name="SCDPT1_2600201_10" localSheetId="23">SCDPT1!$L$1234</definedName>
    <definedName name="SCDPT1_2600201_11" localSheetId="23">SCDPT1!$M$1234</definedName>
    <definedName name="SCDPT1_2600201_12" localSheetId="23">SCDPT1!$N$1234</definedName>
    <definedName name="SCDPT1_2600201_13" localSheetId="23">SCDPT1!$O$1234</definedName>
    <definedName name="SCDPT1_2600201_14" localSheetId="23">SCDPT1!$P$1234</definedName>
    <definedName name="SCDPT1_2600201_15" localSheetId="23">SCDPT1!$Q$1234</definedName>
    <definedName name="SCDPT1_2600201_16" localSheetId="23">SCDPT1!$R$1234</definedName>
    <definedName name="SCDPT1_2600201_17" localSheetId="23">SCDPT1!$S$1234</definedName>
    <definedName name="SCDPT1_2600201_18" localSheetId="23">SCDPT1!$T$1234</definedName>
    <definedName name="SCDPT1_2600201_19" localSheetId="23">SCDPT1!$U$1234</definedName>
    <definedName name="SCDPT1_2600201_2" localSheetId="23">SCDPT1!$D$1234</definedName>
    <definedName name="SCDPT1_2600201_20" localSheetId="23">SCDPT1!$V$1234</definedName>
    <definedName name="SCDPT1_2600201_21" localSheetId="23">SCDPT1!$W$1234</definedName>
    <definedName name="SCDPT1_2600201_22" localSheetId="23">SCDPT1!$X$1234</definedName>
    <definedName name="SCDPT1_2600201_23" localSheetId="23">SCDPT1!$Y$1234</definedName>
    <definedName name="SCDPT1_2600201_24" localSheetId="23">SCDPT1!$Z$1234</definedName>
    <definedName name="SCDPT1_2600201_25" localSheetId="23">SCDPT1!$AA$1234</definedName>
    <definedName name="SCDPT1_2600201_27" localSheetId="23">SCDPT1!$AC$1234</definedName>
    <definedName name="SCDPT1_2600201_28" localSheetId="23">SCDPT1!$AD$1234</definedName>
    <definedName name="SCDPT1_2600201_29" localSheetId="23">SCDPT1!$AE$1234</definedName>
    <definedName name="SCDPT1_2600201_3" localSheetId="23">SCDPT1!$E$1234</definedName>
    <definedName name="SCDPT1_2600201_4" localSheetId="23">SCDPT1!$F$1234</definedName>
    <definedName name="SCDPT1_2600201_5" localSheetId="23">SCDPT1!$G$1234</definedName>
    <definedName name="SCDPT1_2600201_6" localSheetId="23">SCDPT1!$H$1234</definedName>
    <definedName name="SCDPT1_2600201_7" localSheetId="23">SCDPT1!$I$1234</definedName>
    <definedName name="SCDPT1_2600201_8" localSheetId="23">SCDPT1!$J$1234</definedName>
    <definedName name="SCDPT1_2600201_9" localSheetId="23">SCDPT1!$K$1234</definedName>
    <definedName name="SCDPT1_2600301_1" localSheetId="23">SCDPT1!$C$1334</definedName>
    <definedName name="SCDPT1_2600301_10" localSheetId="23">SCDPT1!$L$1334</definedName>
    <definedName name="SCDPT1_2600301_11" localSheetId="23">SCDPT1!$M$1334</definedName>
    <definedName name="SCDPT1_2600301_12" localSheetId="23">SCDPT1!$N$1334</definedName>
    <definedName name="SCDPT1_2600301_13" localSheetId="23">SCDPT1!$O$1334</definedName>
    <definedName name="SCDPT1_2600301_14" localSheetId="23">SCDPT1!$P$1334</definedName>
    <definedName name="SCDPT1_2600301_15" localSheetId="23">SCDPT1!$Q$1334</definedName>
    <definedName name="SCDPT1_2600301_16" localSheetId="23">SCDPT1!$R$1334</definedName>
    <definedName name="SCDPT1_2600301_17" localSheetId="23">SCDPT1!$S$1334</definedName>
    <definedName name="SCDPT1_2600301_18" localSheetId="23">SCDPT1!$T$1334</definedName>
    <definedName name="SCDPT1_2600301_19" localSheetId="23">SCDPT1!$U$1334</definedName>
    <definedName name="SCDPT1_2600301_2" localSheetId="23">SCDPT1!$D$1334</definedName>
    <definedName name="SCDPT1_2600301_20" localSheetId="23">SCDPT1!$V$1334</definedName>
    <definedName name="SCDPT1_2600301_21" localSheetId="23">SCDPT1!$W$1334</definedName>
    <definedName name="SCDPT1_2600301_22" localSheetId="23">SCDPT1!$X$1334</definedName>
    <definedName name="SCDPT1_2600301_23" localSheetId="23">SCDPT1!$Y$1334</definedName>
    <definedName name="SCDPT1_2600301_24" localSheetId="23">SCDPT1!$Z$1334</definedName>
    <definedName name="SCDPT1_2600301_25" localSheetId="23">SCDPT1!$AA$1334</definedName>
    <definedName name="SCDPT1_2600301_27" localSheetId="23">SCDPT1!$AC$1334</definedName>
    <definedName name="SCDPT1_2600301_28" localSheetId="23">SCDPT1!$AD$1334</definedName>
    <definedName name="SCDPT1_2600301_29" localSheetId="23">SCDPT1!$AE$1334</definedName>
    <definedName name="SCDPT1_2600301_3" localSheetId="23">SCDPT1!$E$1334</definedName>
    <definedName name="SCDPT1_2600301_4" localSheetId="23">SCDPT1!$F$1334</definedName>
    <definedName name="SCDPT1_2600301_5" localSheetId="23">SCDPT1!$G$1334</definedName>
    <definedName name="SCDPT1_2600301_6" localSheetId="23">SCDPT1!$H$1334</definedName>
    <definedName name="SCDPT1_2600301_7" localSheetId="23">SCDPT1!$I$1334</definedName>
    <definedName name="SCDPT1_2600301_8" localSheetId="23">SCDPT1!$J$1334</definedName>
    <definedName name="SCDPT1_2600301_9" localSheetId="23">SCDPT1!$K$1334</definedName>
    <definedName name="SCDPT1_2600401_1" localSheetId="23">SCDPT1!$C$1434</definedName>
    <definedName name="SCDPT1_2600401_10" localSheetId="23">SCDPT1!$L$1434</definedName>
    <definedName name="SCDPT1_2600401_11" localSheetId="23">SCDPT1!$M$1434</definedName>
    <definedName name="SCDPT1_2600401_12" localSheetId="23">SCDPT1!$N$1434</definedName>
    <definedName name="SCDPT1_2600401_13" localSheetId="23">SCDPT1!$O$1434</definedName>
    <definedName name="SCDPT1_2600401_14" localSheetId="23">SCDPT1!$P$1434</definedName>
    <definedName name="SCDPT1_2600401_15" localSheetId="23">SCDPT1!$Q$1434</definedName>
    <definedName name="SCDPT1_2600401_16" localSheetId="23">SCDPT1!$R$1434</definedName>
    <definedName name="SCDPT1_2600401_17" localSheetId="23">SCDPT1!$S$1434</definedName>
    <definedName name="SCDPT1_2600401_18" localSheetId="23">SCDPT1!$T$1434</definedName>
    <definedName name="SCDPT1_2600401_19" localSheetId="23">SCDPT1!$U$1434</definedName>
    <definedName name="SCDPT1_2600401_2" localSheetId="23">SCDPT1!$D$1434</definedName>
    <definedName name="SCDPT1_2600401_20" localSheetId="23">SCDPT1!$V$1434</definedName>
    <definedName name="SCDPT1_2600401_21" localSheetId="23">SCDPT1!$W$1434</definedName>
    <definedName name="SCDPT1_2600401_22" localSheetId="23">SCDPT1!$X$1434</definedName>
    <definedName name="SCDPT1_2600401_23" localSheetId="23">SCDPT1!$Y$1434</definedName>
    <definedName name="SCDPT1_2600401_24" localSheetId="23">SCDPT1!$Z$1434</definedName>
    <definedName name="SCDPT1_2600401_25" localSheetId="23">SCDPT1!$AA$1434</definedName>
    <definedName name="SCDPT1_2600401_27" localSheetId="23">SCDPT1!$AC$1434</definedName>
    <definedName name="SCDPT1_2600401_28" localSheetId="23">SCDPT1!$AD$1434</definedName>
    <definedName name="SCDPT1_2600401_29" localSheetId="23">SCDPT1!$AE$1434</definedName>
    <definedName name="SCDPT1_2600401_3" localSheetId="23">SCDPT1!$E$1434</definedName>
    <definedName name="SCDPT1_2600401_4" localSheetId="23">SCDPT1!$F$1434</definedName>
    <definedName name="SCDPT1_2600401_5" localSheetId="23">SCDPT1!$G$1434</definedName>
    <definedName name="SCDPT1_2600401_6" localSheetId="23">SCDPT1!$H$1434</definedName>
    <definedName name="SCDPT1_2600401_7" localSheetId="23">SCDPT1!$I$1434</definedName>
    <definedName name="SCDPT1_2600401_8" localSheetId="23">SCDPT1!$J$1434</definedName>
    <definedName name="SCDPT1_2600401_9" localSheetId="23">SCDPT1!$K$1434</definedName>
    <definedName name="SCDPT1_2600501_1" localSheetId="23">SCDPT1!$C$1534</definedName>
    <definedName name="SCDPT1_2600501_10" localSheetId="23">SCDPT1!$L$1534</definedName>
    <definedName name="SCDPT1_2600501_11" localSheetId="23">SCDPT1!$M$1534</definedName>
    <definedName name="SCDPT1_2600501_12" localSheetId="23">SCDPT1!$N$1534</definedName>
    <definedName name="SCDPT1_2600501_13" localSheetId="23">SCDPT1!$O$1534</definedName>
    <definedName name="SCDPT1_2600501_14" localSheetId="23">SCDPT1!$P$1534</definedName>
    <definedName name="SCDPT1_2600501_15" localSheetId="23">SCDPT1!$Q$1534</definedName>
    <definedName name="SCDPT1_2600501_16" localSheetId="23">SCDPT1!$R$1534</definedName>
    <definedName name="SCDPT1_2600501_17" localSheetId="23">SCDPT1!$S$1534</definedName>
    <definedName name="SCDPT1_2600501_18" localSheetId="23">SCDPT1!$T$1534</definedName>
    <definedName name="SCDPT1_2600501_19" localSheetId="23">SCDPT1!$U$1534</definedName>
    <definedName name="SCDPT1_2600501_2" localSheetId="23">SCDPT1!$D$1534</definedName>
    <definedName name="SCDPT1_2600501_20" localSheetId="23">SCDPT1!$V$1534</definedName>
    <definedName name="SCDPT1_2600501_21" localSheetId="23">SCDPT1!$W$1534</definedName>
    <definedName name="SCDPT1_2600501_22" localSheetId="23">SCDPT1!$X$1534</definedName>
    <definedName name="SCDPT1_2600501_23" localSheetId="23">SCDPT1!$Y$1534</definedName>
    <definedName name="SCDPT1_2600501_24" localSheetId="23">SCDPT1!$Z$1534</definedName>
    <definedName name="SCDPT1_2600501_25" localSheetId="23">SCDPT1!$AA$1534</definedName>
    <definedName name="SCDPT1_2600501_27" localSheetId="23">SCDPT1!$AC$1534</definedName>
    <definedName name="SCDPT1_2600501_28" localSheetId="23">SCDPT1!$AD$1534</definedName>
    <definedName name="SCDPT1_2600501_29" localSheetId="23">SCDPT1!$AE$1534</definedName>
    <definedName name="SCDPT1_2600501_3" localSheetId="23">SCDPT1!$E$1534</definedName>
    <definedName name="SCDPT1_2600501_4" localSheetId="23">SCDPT1!$F$1534</definedName>
    <definedName name="SCDPT1_2600501_5" localSheetId="23">SCDPT1!$G$1534</definedName>
    <definedName name="SCDPT1_2600501_6" localSheetId="23">SCDPT1!$H$1534</definedName>
    <definedName name="SCDPT1_2600501_7" localSheetId="23">SCDPT1!$I$1534</definedName>
    <definedName name="SCDPT1_2600501_8" localSheetId="23">SCDPT1!$J$1534</definedName>
    <definedName name="SCDPT1_2600501_9" localSheetId="23">SCDPT1!$K$1534</definedName>
    <definedName name="SCDPT1_2600601_1" localSheetId="23">SCDPT1!$C$1634</definedName>
    <definedName name="SCDPT1_2600601_10" localSheetId="23">SCDPT1!$L$1634</definedName>
    <definedName name="SCDPT1_2600601_11" localSheetId="23">SCDPT1!$M$1634</definedName>
    <definedName name="SCDPT1_2600601_12" localSheetId="23">SCDPT1!$N$1634</definedName>
    <definedName name="SCDPT1_2600601_13" localSheetId="23">SCDPT1!$O$1634</definedName>
    <definedName name="SCDPT1_2600601_14" localSheetId="23">SCDPT1!$P$1634</definedName>
    <definedName name="SCDPT1_2600601_15" localSheetId="23">SCDPT1!$Q$1634</definedName>
    <definedName name="SCDPT1_2600601_16" localSheetId="23">SCDPT1!$R$1634</definedName>
    <definedName name="SCDPT1_2600601_17" localSheetId="23">SCDPT1!$S$1634</definedName>
    <definedName name="SCDPT1_2600601_18" localSheetId="23">SCDPT1!$T$1634</definedName>
    <definedName name="SCDPT1_2600601_19" localSheetId="23">SCDPT1!$U$1634</definedName>
    <definedName name="SCDPT1_2600601_2" localSheetId="23">SCDPT1!$D$1634</definedName>
    <definedName name="SCDPT1_2600601_20" localSheetId="23">SCDPT1!$V$1634</definedName>
    <definedName name="SCDPT1_2600601_21" localSheetId="23">SCDPT1!$W$1634</definedName>
    <definedName name="SCDPT1_2600601_22" localSheetId="23">SCDPT1!$X$1634</definedName>
    <definedName name="SCDPT1_2600601_23" localSheetId="23">SCDPT1!$Y$1634</definedName>
    <definedName name="SCDPT1_2600601_24" localSheetId="23">SCDPT1!$Z$1634</definedName>
    <definedName name="SCDPT1_2600601_25" localSheetId="23">SCDPT1!$AA$1634</definedName>
    <definedName name="SCDPT1_2600601_27" localSheetId="23">SCDPT1!$AC$1634</definedName>
    <definedName name="SCDPT1_2600601_28" localSheetId="23">SCDPT1!$AD$1634</definedName>
    <definedName name="SCDPT1_2600601_29" localSheetId="23">SCDPT1!$AE$1634</definedName>
    <definedName name="SCDPT1_2600601_3" localSheetId="23">SCDPT1!$E$1634</definedName>
    <definedName name="SCDPT1_2600601_4" localSheetId="23">SCDPT1!$F$1634</definedName>
    <definedName name="SCDPT1_2600601_5" localSheetId="23">SCDPT1!$G$1634</definedName>
    <definedName name="SCDPT1_2600601_6" localSheetId="23">SCDPT1!$H$1634</definedName>
    <definedName name="SCDPT1_2600601_7" localSheetId="23">SCDPT1!$I$1634</definedName>
    <definedName name="SCDPT1_2600601_8" localSheetId="23">SCDPT1!$J$1634</definedName>
    <definedName name="SCDPT1_2600601_9" localSheetId="23">SCDPT1!$K$1634</definedName>
    <definedName name="SCDPT1_2600701_1" localSheetId="23">SCDPT1!$C$1734</definedName>
    <definedName name="SCDPT1_2600701_10" localSheetId="23">SCDPT1!$L$1734</definedName>
    <definedName name="SCDPT1_2600701_11" localSheetId="23">SCDPT1!$M$1734</definedName>
    <definedName name="SCDPT1_2600701_12" localSheetId="23">SCDPT1!$N$1734</definedName>
    <definedName name="SCDPT1_2600701_13" localSheetId="23">SCDPT1!$O$1734</definedName>
    <definedName name="SCDPT1_2600701_14" localSheetId="23">SCDPT1!$P$1734</definedName>
    <definedName name="SCDPT1_2600701_15" localSheetId="23">SCDPT1!$Q$1734</definedName>
    <definedName name="SCDPT1_2600701_16" localSheetId="23">SCDPT1!$R$1734</definedName>
    <definedName name="SCDPT1_2600701_17" localSheetId="23">SCDPT1!$S$1734</definedName>
    <definedName name="SCDPT1_2600701_18" localSheetId="23">SCDPT1!$T$1734</definedName>
    <definedName name="SCDPT1_2600701_19" localSheetId="23">SCDPT1!$U$1734</definedName>
    <definedName name="SCDPT1_2600701_2" localSheetId="23">SCDPT1!$D$1734</definedName>
    <definedName name="SCDPT1_2600701_20" localSheetId="23">SCDPT1!$V$1734</definedName>
    <definedName name="SCDPT1_2600701_21" localSheetId="23">SCDPT1!$W$1734</definedName>
    <definedName name="SCDPT1_2600701_22" localSheetId="23">SCDPT1!$X$1734</definedName>
    <definedName name="SCDPT1_2600701_23" localSheetId="23">SCDPT1!$Y$1734</definedName>
    <definedName name="SCDPT1_2600701_24" localSheetId="23">SCDPT1!$Z$1734</definedName>
    <definedName name="SCDPT1_2600701_25" localSheetId="23">SCDPT1!$AA$1734</definedName>
    <definedName name="SCDPT1_2600701_27" localSheetId="23">SCDPT1!$AC$1734</definedName>
    <definedName name="SCDPT1_2600701_28" localSheetId="23">SCDPT1!$AD$1734</definedName>
    <definedName name="SCDPT1_2600701_29" localSheetId="23">SCDPT1!$AE$1734</definedName>
    <definedName name="SCDPT1_2600701_3" localSheetId="23">SCDPT1!$E$1734</definedName>
    <definedName name="SCDPT1_2600701_4" localSheetId="23">SCDPT1!$F$1734</definedName>
    <definedName name="SCDPT1_2600701_5" localSheetId="23">SCDPT1!$G$1734</definedName>
    <definedName name="SCDPT1_2600701_6" localSheetId="23">SCDPT1!$H$1734</definedName>
    <definedName name="SCDPT1_2600701_7" localSheetId="23">SCDPT1!$I$1734</definedName>
    <definedName name="SCDPT1_2600701_8" localSheetId="23">SCDPT1!$J$1734</definedName>
    <definedName name="SCDPT1_2600701_9" localSheetId="23">SCDPT1!$K$1734</definedName>
    <definedName name="SCDPT1_2699999_10" localSheetId="23">SCDPT1!$L$1820</definedName>
    <definedName name="SCDPT1_2699999_11" localSheetId="23">SCDPT1!$M$1820</definedName>
    <definedName name="SCDPT1_2699999_12" localSheetId="23">SCDPT1!$N$1820</definedName>
    <definedName name="SCDPT1_2699999_13" localSheetId="23">SCDPT1!$O$1820</definedName>
    <definedName name="SCDPT1_2699999_14" localSheetId="23">SCDPT1!$P$1820</definedName>
    <definedName name="SCDPT1_2699999_15" localSheetId="23">SCDPT1!$Q$1820</definedName>
    <definedName name="SCDPT1_2699999_19" localSheetId="23">SCDPT1!$U$1820</definedName>
    <definedName name="SCDPT1_2699999_20" localSheetId="23">SCDPT1!$V$1820</definedName>
    <definedName name="SCDPT1_2699999_7" localSheetId="23">SCDPT1!$I$1820</definedName>
    <definedName name="SCDPT1_2699999_9" localSheetId="23">SCDPT1!$K$1820</definedName>
    <definedName name="SCDPT1_26BEGIN_1" localSheetId="23">SCDPT1!$C$1033</definedName>
    <definedName name="SCDPT1_26BEGIN_10" localSheetId="23">SCDPT1!$L$1033</definedName>
    <definedName name="SCDPT1_26BEGIN_11" localSheetId="23">SCDPT1!$M$1033</definedName>
    <definedName name="SCDPT1_26BEGIN_12" localSheetId="23">SCDPT1!$N$1033</definedName>
    <definedName name="SCDPT1_26BEGIN_13" localSheetId="23">SCDPT1!$O$1033</definedName>
    <definedName name="SCDPT1_26BEGIN_14" localSheetId="23">SCDPT1!$P$1033</definedName>
    <definedName name="SCDPT1_26BEGIN_15" localSheetId="23">SCDPT1!$Q$1033</definedName>
    <definedName name="SCDPT1_26BEGIN_16" localSheetId="23">SCDPT1!$R$1033</definedName>
    <definedName name="SCDPT1_26BEGIN_17" localSheetId="23">SCDPT1!$S$1033</definedName>
    <definedName name="SCDPT1_26BEGIN_18" localSheetId="23">SCDPT1!$T$1033</definedName>
    <definedName name="SCDPT1_26BEGIN_19" localSheetId="23">SCDPT1!$U$1033</definedName>
    <definedName name="SCDPT1_26BEGIN_2" localSheetId="23">SCDPT1!$D$1033</definedName>
    <definedName name="SCDPT1_26BEGIN_20" localSheetId="23">SCDPT1!$V$1033</definedName>
    <definedName name="SCDPT1_26BEGIN_21" localSheetId="23">SCDPT1!$W$1033</definedName>
    <definedName name="SCDPT1_26BEGIN_22" localSheetId="23">SCDPT1!$X$1033</definedName>
    <definedName name="SCDPT1_26BEGIN_23" localSheetId="23">SCDPT1!$Y$1033</definedName>
    <definedName name="SCDPT1_26BEGIN_24" localSheetId="23">SCDPT1!$Z$1033</definedName>
    <definedName name="SCDPT1_26BEGIN_25" localSheetId="23">SCDPT1!$AA$1033</definedName>
    <definedName name="SCDPT1_26BEGIN_26" localSheetId="23">SCDPT1!$AB$1033</definedName>
    <definedName name="SCDPT1_26BEGIN_27" localSheetId="23">SCDPT1!$AC$1033</definedName>
    <definedName name="SCDPT1_26BEGIN_28" localSheetId="23">SCDPT1!$AD$1033</definedName>
    <definedName name="SCDPT1_26BEGIN_29" localSheetId="23">SCDPT1!$AE$1033</definedName>
    <definedName name="SCDPT1_26BEGIN_3" localSheetId="23">SCDPT1!$E$1033</definedName>
    <definedName name="SCDPT1_26BEGIN_4" localSheetId="23">SCDPT1!$F$1033</definedName>
    <definedName name="SCDPT1_26BEGIN_5" localSheetId="23">SCDPT1!$G$1033</definedName>
    <definedName name="SCDPT1_26BEGIN_6" localSheetId="23">SCDPT1!$H$1033</definedName>
    <definedName name="SCDPT1_26BEGIN_7" localSheetId="23">SCDPT1!$I$1033</definedName>
    <definedName name="SCDPT1_26BEGIN_8" localSheetId="23">SCDPT1!$J$1033</definedName>
    <definedName name="SCDPT1_26BEGIN_9" localSheetId="23">SCDPT1!$K$1033</definedName>
    <definedName name="SCDPT1_26ENDIN_10" localSheetId="23">SCDPT1!$L$1819</definedName>
    <definedName name="SCDPT1_26ENDIN_11" localSheetId="23">SCDPT1!$M$1819</definedName>
    <definedName name="SCDPT1_26ENDIN_12" localSheetId="23">SCDPT1!$N$1819</definedName>
    <definedName name="SCDPT1_26ENDIN_13" localSheetId="23">SCDPT1!$O$1819</definedName>
    <definedName name="SCDPT1_26ENDIN_14" localSheetId="23">SCDPT1!$P$1819</definedName>
    <definedName name="SCDPT1_26ENDIN_15" localSheetId="23">SCDPT1!$Q$1819</definedName>
    <definedName name="SCDPT1_26ENDIN_16" localSheetId="23">SCDPT1!$R$1819</definedName>
    <definedName name="SCDPT1_26ENDIN_17" localSheetId="23">SCDPT1!$S$1819</definedName>
    <definedName name="SCDPT1_26ENDIN_18" localSheetId="23">SCDPT1!$T$1819</definedName>
    <definedName name="SCDPT1_26ENDIN_19" localSheetId="23">SCDPT1!$U$1819</definedName>
    <definedName name="SCDPT1_26ENDIN_2" localSheetId="23">SCDPT1!$D$1819</definedName>
    <definedName name="SCDPT1_26ENDIN_20" localSheetId="23">SCDPT1!$V$1819</definedName>
    <definedName name="SCDPT1_26ENDIN_21" localSheetId="23">SCDPT1!$W$1819</definedName>
    <definedName name="SCDPT1_26ENDIN_22" localSheetId="23">SCDPT1!$X$1819</definedName>
    <definedName name="SCDPT1_26ENDIN_23" localSheetId="23">SCDPT1!$Y$1819</definedName>
    <definedName name="SCDPT1_26ENDIN_24" localSheetId="23">SCDPT1!$Z$1819</definedName>
    <definedName name="SCDPT1_26ENDIN_25" localSheetId="23">SCDPT1!$AA$1819</definedName>
    <definedName name="SCDPT1_26ENDIN_26" localSheetId="23">SCDPT1!$AB$1819</definedName>
    <definedName name="SCDPT1_26ENDIN_27" localSheetId="23">SCDPT1!$AC$1819</definedName>
    <definedName name="SCDPT1_26ENDIN_28" localSheetId="23">SCDPT1!$AD$1819</definedName>
    <definedName name="SCDPT1_26ENDIN_29" localSheetId="23">SCDPT1!$AE$1819</definedName>
    <definedName name="SCDPT1_26ENDIN_3" localSheetId="23">SCDPT1!$E$1819</definedName>
    <definedName name="SCDPT1_26ENDIN_4" localSheetId="23">SCDPT1!$F$1819</definedName>
    <definedName name="SCDPT1_26ENDIN_5" localSheetId="23">SCDPT1!$G$1819</definedName>
    <definedName name="SCDPT1_26ENDIN_6" localSheetId="23">SCDPT1!$H$1819</definedName>
    <definedName name="SCDPT1_26ENDIN_7" localSheetId="23">SCDPT1!$I$1819</definedName>
    <definedName name="SCDPT1_26ENDIN_8" localSheetId="23">SCDPT1!$J$1819</definedName>
    <definedName name="SCDPT1_26ENDIN_9" localSheetId="23">SCDPT1!$K$1819</definedName>
    <definedName name="SCDPT1_2700000_Range" localSheetId="23">SCDPT1!$C$1821:$AE$1848</definedName>
    <definedName name="SCDPT1_2700001_1" localSheetId="23">SCDPT1!$C$1822</definedName>
    <definedName name="SCDPT1_2700001_10" localSheetId="23">SCDPT1!$L$1822</definedName>
    <definedName name="SCDPT1_2700001_11" localSheetId="23">SCDPT1!$M$1822</definedName>
    <definedName name="SCDPT1_2700001_12" localSheetId="23">SCDPT1!$N$1822</definedName>
    <definedName name="SCDPT1_2700001_13" localSheetId="23">SCDPT1!$O$1822</definedName>
    <definedName name="SCDPT1_2700001_14" localSheetId="23">SCDPT1!$P$1822</definedName>
    <definedName name="SCDPT1_2700001_15" localSheetId="23">SCDPT1!$Q$1822</definedName>
    <definedName name="SCDPT1_2700001_16" localSheetId="23">SCDPT1!$R$1822</definedName>
    <definedName name="SCDPT1_2700001_17" localSheetId="23">SCDPT1!$S$1822</definedName>
    <definedName name="SCDPT1_2700001_18" localSheetId="23">SCDPT1!$T$1822</definedName>
    <definedName name="SCDPT1_2700001_19" localSheetId="23">SCDPT1!$U$1822</definedName>
    <definedName name="SCDPT1_2700001_2" localSheetId="23">SCDPT1!$D$1822</definedName>
    <definedName name="SCDPT1_2700001_20" localSheetId="23">SCDPT1!$V$1822</definedName>
    <definedName name="SCDPT1_2700001_21" localSheetId="23">SCDPT1!$W$1822</definedName>
    <definedName name="SCDPT1_2700001_22" localSheetId="23">SCDPT1!$X$1822</definedName>
    <definedName name="SCDPT1_2700001_23" localSheetId="23">SCDPT1!$Y$1822</definedName>
    <definedName name="SCDPT1_2700001_24" localSheetId="23">SCDPT1!$Z$1822</definedName>
    <definedName name="SCDPT1_2700001_25" localSheetId="23">SCDPT1!$AA$1822</definedName>
    <definedName name="SCDPT1_2700001_27" localSheetId="23">SCDPT1!$AC$1822</definedName>
    <definedName name="SCDPT1_2700001_28" localSheetId="23">SCDPT1!$AD$1822</definedName>
    <definedName name="SCDPT1_2700001_29" localSheetId="23">SCDPT1!$AE$1822</definedName>
    <definedName name="SCDPT1_2700001_3" localSheetId="23">SCDPT1!$E$1822</definedName>
    <definedName name="SCDPT1_2700001_4" localSheetId="23">SCDPT1!$F$1822</definedName>
    <definedName name="SCDPT1_2700001_5" localSheetId="23">SCDPT1!$G$1822</definedName>
    <definedName name="SCDPT1_2700001_6" localSheetId="23">SCDPT1!$H$1822</definedName>
    <definedName name="SCDPT1_2700001_7" localSheetId="23">SCDPT1!$I$1822</definedName>
    <definedName name="SCDPT1_2700001_8" localSheetId="23">SCDPT1!$J$1822</definedName>
    <definedName name="SCDPT1_2700001_9" localSheetId="23">SCDPT1!$K$1822</definedName>
    <definedName name="SCDPT1_2799999_10" localSheetId="23">SCDPT1!$L$1849</definedName>
    <definedName name="SCDPT1_2799999_11" localSheetId="23">SCDPT1!$M$1849</definedName>
    <definedName name="SCDPT1_2799999_12" localSheetId="23">SCDPT1!$N$1849</definedName>
    <definedName name="SCDPT1_2799999_13" localSheetId="23">SCDPT1!$O$1849</definedName>
    <definedName name="SCDPT1_2799999_14" localSheetId="23">SCDPT1!$P$1849</definedName>
    <definedName name="SCDPT1_2799999_15" localSheetId="23">SCDPT1!$Q$1849</definedName>
    <definedName name="SCDPT1_2799999_19" localSheetId="23">SCDPT1!$U$1849</definedName>
    <definedName name="SCDPT1_2799999_20" localSheetId="23">SCDPT1!$V$1849</definedName>
    <definedName name="SCDPT1_2799999_7" localSheetId="23">SCDPT1!$I$1849</definedName>
    <definedName name="SCDPT1_2799999_9" localSheetId="23">SCDPT1!$K$1849</definedName>
    <definedName name="SCDPT1_27BEGIN_1" localSheetId="23">SCDPT1!$C$1821</definedName>
    <definedName name="SCDPT1_27BEGIN_10" localSheetId="23">SCDPT1!$L$1821</definedName>
    <definedName name="SCDPT1_27BEGIN_11" localSheetId="23">SCDPT1!$M$1821</definedName>
    <definedName name="SCDPT1_27BEGIN_12" localSheetId="23">SCDPT1!$N$1821</definedName>
    <definedName name="SCDPT1_27BEGIN_13" localSheetId="23">SCDPT1!$O$1821</definedName>
    <definedName name="SCDPT1_27BEGIN_14" localSheetId="23">SCDPT1!$P$1821</definedName>
    <definedName name="SCDPT1_27BEGIN_15" localSheetId="23">SCDPT1!$Q$1821</definedName>
    <definedName name="SCDPT1_27BEGIN_16" localSheetId="23">SCDPT1!$R$1821</definedName>
    <definedName name="SCDPT1_27BEGIN_17" localSheetId="23">SCDPT1!$S$1821</definedName>
    <definedName name="SCDPT1_27BEGIN_18" localSheetId="23">SCDPT1!$T$1821</definedName>
    <definedName name="SCDPT1_27BEGIN_19" localSheetId="23">SCDPT1!$U$1821</definedName>
    <definedName name="SCDPT1_27BEGIN_2" localSheetId="23">SCDPT1!$D$1821</definedName>
    <definedName name="SCDPT1_27BEGIN_20" localSheetId="23">SCDPT1!$V$1821</definedName>
    <definedName name="SCDPT1_27BEGIN_21" localSheetId="23">SCDPT1!$W$1821</definedName>
    <definedName name="SCDPT1_27BEGIN_22" localSheetId="23">SCDPT1!$X$1821</definedName>
    <definedName name="SCDPT1_27BEGIN_23" localSheetId="23">SCDPT1!$Y$1821</definedName>
    <definedName name="SCDPT1_27BEGIN_24" localSheetId="23">SCDPT1!$Z$1821</definedName>
    <definedName name="SCDPT1_27BEGIN_25" localSheetId="23">SCDPT1!$AA$1821</definedName>
    <definedName name="SCDPT1_27BEGIN_26" localSheetId="23">SCDPT1!$AB$1821</definedName>
    <definedName name="SCDPT1_27BEGIN_27" localSheetId="23">SCDPT1!$AC$1821</definedName>
    <definedName name="SCDPT1_27BEGIN_28" localSheetId="23">SCDPT1!$AD$1821</definedName>
    <definedName name="SCDPT1_27BEGIN_29" localSheetId="23">SCDPT1!$AE$1821</definedName>
    <definedName name="SCDPT1_27BEGIN_3" localSheetId="23">SCDPT1!$E$1821</definedName>
    <definedName name="SCDPT1_27BEGIN_4" localSheetId="23">SCDPT1!$F$1821</definedName>
    <definedName name="SCDPT1_27BEGIN_5" localSheetId="23">SCDPT1!$G$1821</definedName>
    <definedName name="SCDPT1_27BEGIN_6" localSheetId="23">SCDPT1!$H$1821</definedName>
    <definedName name="SCDPT1_27BEGIN_7" localSheetId="23">SCDPT1!$I$1821</definedName>
    <definedName name="SCDPT1_27BEGIN_8" localSheetId="23">SCDPT1!$J$1821</definedName>
    <definedName name="SCDPT1_27BEGIN_9" localSheetId="23">SCDPT1!$K$1821</definedName>
    <definedName name="SCDPT1_27ENDIN_10" localSheetId="23">SCDPT1!$L$1848</definedName>
    <definedName name="SCDPT1_27ENDIN_11" localSheetId="23">SCDPT1!$M$1848</definedName>
    <definedName name="SCDPT1_27ENDIN_12" localSheetId="23">SCDPT1!$N$1848</definedName>
    <definedName name="SCDPT1_27ENDIN_13" localSheetId="23">SCDPT1!$O$1848</definedName>
    <definedName name="SCDPT1_27ENDIN_14" localSheetId="23">SCDPT1!$P$1848</definedName>
    <definedName name="SCDPT1_27ENDIN_15" localSheetId="23">SCDPT1!$Q$1848</definedName>
    <definedName name="SCDPT1_27ENDIN_16" localSheetId="23">SCDPT1!$R$1848</definedName>
    <definedName name="SCDPT1_27ENDIN_17" localSheetId="23">SCDPT1!$S$1848</definedName>
    <definedName name="SCDPT1_27ENDIN_18" localSheetId="23">SCDPT1!$T$1848</definedName>
    <definedName name="SCDPT1_27ENDIN_19" localSheetId="23">SCDPT1!$U$1848</definedName>
    <definedName name="SCDPT1_27ENDIN_2" localSheetId="23">SCDPT1!$D$1848</definedName>
    <definedName name="SCDPT1_27ENDIN_20" localSheetId="23">SCDPT1!$V$1848</definedName>
    <definedName name="SCDPT1_27ENDIN_21" localSheetId="23">SCDPT1!$W$1848</definedName>
    <definedName name="SCDPT1_27ENDIN_22" localSheetId="23">SCDPT1!$X$1848</definedName>
    <definedName name="SCDPT1_27ENDIN_23" localSheetId="23">SCDPT1!$Y$1848</definedName>
    <definedName name="SCDPT1_27ENDIN_24" localSheetId="23">SCDPT1!$Z$1848</definedName>
    <definedName name="SCDPT1_27ENDIN_25" localSheetId="23">SCDPT1!$AA$1848</definedName>
    <definedName name="SCDPT1_27ENDIN_26" localSheetId="23">SCDPT1!$AB$1848</definedName>
    <definedName name="SCDPT1_27ENDIN_27" localSheetId="23">SCDPT1!$AC$1848</definedName>
    <definedName name="SCDPT1_27ENDIN_28" localSheetId="23">SCDPT1!$AD$1848</definedName>
    <definedName name="SCDPT1_27ENDIN_29" localSheetId="23">SCDPT1!$AE$1848</definedName>
    <definedName name="SCDPT1_27ENDIN_3" localSheetId="23">SCDPT1!$E$1848</definedName>
    <definedName name="SCDPT1_27ENDIN_4" localSheetId="23">SCDPT1!$F$1848</definedName>
    <definedName name="SCDPT1_27ENDIN_5" localSheetId="23">SCDPT1!$G$1848</definedName>
    <definedName name="SCDPT1_27ENDIN_6" localSheetId="23">SCDPT1!$H$1848</definedName>
    <definedName name="SCDPT1_27ENDIN_7" localSheetId="23">SCDPT1!$I$1848</definedName>
    <definedName name="SCDPT1_27ENDIN_8" localSheetId="23">SCDPT1!$J$1848</definedName>
    <definedName name="SCDPT1_27ENDIN_9" localSheetId="23">SCDPT1!$K$1848</definedName>
    <definedName name="SCDPT1_2800000_Range" localSheetId="23">SCDPT1!$C$1850:$AE$1929</definedName>
    <definedName name="SCDPT1_2800001_1" localSheetId="23">SCDPT1!$C$1851</definedName>
    <definedName name="SCDPT1_2800001_10" localSheetId="23">SCDPT1!$L$1851</definedName>
    <definedName name="SCDPT1_2800001_11" localSheetId="23">SCDPT1!$M$1851</definedName>
    <definedName name="SCDPT1_2800001_12" localSheetId="23">SCDPT1!$N$1851</definedName>
    <definedName name="SCDPT1_2800001_13" localSheetId="23">SCDPT1!$O$1851</definedName>
    <definedName name="SCDPT1_2800001_14" localSheetId="23">SCDPT1!$P$1851</definedName>
    <definedName name="SCDPT1_2800001_15" localSheetId="23">SCDPT1!$Q$1851</definedName>
    <definedName name="SCDPT1_2800001_16" localSheetId="23">SCDPT1!$R$1851</definedName>
    <definedName name="SCDPT1_2800001_17" localSheetId="23">SCDPT1!$S$1851</definedName>
    <definedName name="SCDPT1_2800001_18" localSheetId="23">SCDPT1!$T$1851</definedName>
    <definedName name="SCDPT1_2800001_19" localSheetId="23">SCDPT1!$U$1851</definedName>
    <definedName name="SCDPT1_2800001_2" localSheetId="23">SCDPT1!$D$1851</definedName>
    <definedName name="SCDPT1_2800001_20" localSheetId="23">SCDPT1!$V$1851</definedName>
    <definedName name="SCDPT1_2800001_21" localSheetId="23">SCDPT1!$W$1851</definedName>
    <definedName name="SCDPT1_2800001_22" localSheetId="23">SCDPT1!$X$1851</definedName>
    <definedName name="SCDPT1_2800001_23" localSheetId="23">SCDPT1!$Y$1851</definedName>
    <definedName name="SCDPT1_2800001_24" localSheetId="23">SCDPT1!$Z$1851</definedName>
    <definedName name="SCDPT1_2800001_25" localSheetId="23">SCDPT1!$AA$1851</definedName>
    <definedName name="SCDPT1_2800001_27" localSheetId="23">SCDPT1!$AC$1851</definedName>
    <definedName name="SCDPT1_2800001_28" localSheetId="23">SCDPT1!$AD$1851</definedName>
    <definedName name="SCDPT1_2800001_29" localSheetId="23">SCDPT1!$AE$1851</definedName>
    <definedName name="SCDPT1_2800001_3" localSheetId="23">SCDPT1!$E$1851</definedName>
    <definedName name="SCDPT1_2800001_4" localSheetId="23">SCDPT1!$F$1851</definedName>
    <definedName name="SCDPT1_2800001_5" localSheetId="23">SCDPT1!$G$1851</definedName>
    <definedName name="SCDPT1_2800001_6" localSheetId="23">SCDPT1!$H$1851</definedName>
    <definedName name="SCDPT1_2800001_7" localSheetId="23">SCDPT1!$I$1851</definedName>
    <definedName name="SCDPT1_2800001_8" localSheetId="23">SCDPT1!$J$1851</definedName>
    <definedName name="SCDPT1_2800001_9" localSheetId="23">SCDPT1!$K$1851</definedName>
    <definedName name="SCDPT1_2899999_10" localSheetId="23">SCDPT1!$L$1930</definedName>
    <definedName name="SCDPT1_2899999_11" localSheetId="23">SCDPT1!$M$1930</definedName>
    <definedName name="SCDPT1_2899999_12" localSheetId="23">SCDPT1!$N$1930</definedName>
    <definedName name="SCDPT1_2899999_13" localSheetId="23">SCDPT1!$O$1930</definedName>
    <definedName name="SCDPT1_2899999_14" localSheetId="23">SCDPT1!$P$1930</definedName>
    <definedName name="SCDPT1_2899999_15" localSheetId="23">SCDPT1!$Q$1930</definedName>
    <definedName name="SCDPT1_2899999_19" localSheetId="23">SCDPT1!$U$1930</definedName>
    <definedName name="SCDPT1_2899999_20" localSheetId="23">SCDPT1!$V$1930</definedName>
    <definedName name="SCDPT1_2899999_7" localSheetId="23">SCDPT1!$I$1930</definedName>
    <definedName name="SCDPT1_2899999_9" localSheetId="23">SCDPT1!$K$1930</definedName>
    <definedName name="SCDPT1_28BEGIN_1" localSheetId="23">SCDPT1!$C$1850</definedName>
    <definedName name="SCDPT1_28BEGIN_10" localSheetId="23">SCDPT1!$L$1850</definedName>
    <definedName name="SCDPT1_28BEGIN_11" localSheetId="23">SCDPT1!$M$1850</definedName>
    <definedName name="SCDPT1_28BEGIN_12" localSheetId="23">SCDPT1!$N$1850</definedName>
    <definedName name="SCDPT1_28BEGIN_13" localSheetId="23">SCDPT1!$O$1850</definedName>
    <definedName name="SCDPT1_28BEGIN_14" localSheetId="23">SCDPT1!$P$1850</definedName>
    <definedName name="SCDPT1_28BEGIN_15" localSheetId="23">SCDPT1!$Q$1850</definedName>
    <definedName name="SCDPT1_28BEGIN_16" localSheetId="23">SCDPT1!$R$1850</definedName>
    <definedName name="SCDPT1_28BEGIN_17" localSheetId="23">SCDPT1!$S$1850</definedName>
    <definedName name="SCDPT1_28BEGIN_18" localSheetId="23">SCDPT1!$T$1850</definedName>
    <definedName name="SCDPT1_28BEGIN_19" localSheetId="23">SCDPT1!$U$1850</definedName>
    <definedName name="SCDPT1_28BEGIN_2" localSheetId="23">SCDPT1!$D$1850</definedName>
    <definedName name="SCDPT1_28BEGIN_20" localSheetId="23">SCDPT1!$V$1850</definedName>
    <definedName name="SCDPT1_28BEGIN_21" localSheetId="23">SCDPT1!$W$1850</definedName>
    <definedName name="SCDPT1_28BEGIN_22" localSheetId="23">SCDPT1!$X$1850</definedName>
    <definedName name="SCDPT1_28BEGIN_23" localSheetId="23">SCDPT1!$Y$1850</definedName>
    <definedName name="SCDPT1_28BEGIN_24" localSheetId="23">SCDPT1!$Z$1850</definedName>
    <definedName name="SCDPT1_28BEGIN_25" localSheetId="23">SCDPT1!$AA$1850</definedName>
    <definedName name="SCDPT1_28BEGIN_26" localSheetId="23">SCDPT1!$AB$1850</definedName>
    <definedName name="SCDPT1_28BEGIN_27" localSheetId="23">SCDPT1!$AC$1850</definedName>
    <definedName name="SCDPT1_28BEGIN_28" localSheetId="23">SCDPT1!$AD$1850</definedName>
    <definedName name="SCDPT1_28BEGIN_29" localSheetId="23">SCDPT1!$AE$1850</definedName>
    <definedName name="SCDPT1_28BEGIN_3" localSheetId="23">SCDPT1!$E$1850</definedName>
    <definedName name="SCDPT1_28BEGIN_4" localSheetId="23">SCDPT1!$F$1850</definedName>
    <definedName name="SCDPT1_28BEGIN_5" localSheetId="23">SCDPT1!$G$1850</definedName>
    <definedName name="SCDPT1_28BEGIN_6" localSheetId="23">SCDPT1!$H$1850</definedName>
    <definedName name="SCDPT1_28BEGIN_7" localSheetId="23">SCDPT1!$I$1850</definedName>
    <definedName name="SCDPT1_28BEGIN_8" localSheetId="23">SCDPT1!$J$1850</definedName>
    <definedName name="SCDPT1_28BEGIN_9" localSheetId="23">SCDPT1!$K$1850</definedName>
    <definedName name="SCDPT1_28ENDIN_10" localSheetId="23">SCDPT1!$L$1929</definedName>
    <definedName name="SCDPT1_28ENDIN_11" localSheetId="23">SCDPT1!$M$1929</definedName>
    <definedName name="SCDPT1_28ENDIN_12" localSheetId="23">SCDPT1!$N$1929</definedName>
    <definedName name="SCDPT1_28ENDIN_13" localSheetId="23">SCDPT1!$O$1929</definedName>
    <definedName name="SCDPT1_28ENDIN_14" localSheetId="23">SCDPT1!$P$1929</definedName>
    <definedName name="SCDPT1_28ENDIN_15" localSheetId="23">SCDPT1!$Q$1929</definedName>
    <definedName name="SCDPT1_28ENDIN_16" localSheetId="23">SCDPT1!$R$1929</definedName>
    <definedName name="SCDPT1_28ENDIN_17" localSheetId="23">SCDPT1!$S$1929</definedName>
    <definedName name="SCDPT1_28ENDIN_18" localSheetId="23">SCDPT1!$T$1929</definedName>
    <definedName name="SCDPT1_28ENDIN_19" localSheetId="23">SCDPT1!$U$1929</definedName>
    <definedName name="SCDPT1_28ENDIN_2" localSheetId="23">SCDPT1!$D$1929</definedName>
    <definedName name="SCDPT1_28ENDIN_20" localSheetId="23">SCDPT1!$V$1929</definedName>
    <definedName name="SCDPT1_28ENDIN_21" localSheetId="23">SCDPT1!$W$1929</definedName>
    <definedName name="SCDPT1_28ENDIN_22" localSheetId="23">SCDPT1!$X$1929</definedName>
    <definedName name="SCDPT1_28ENDIN_23" localSheetId="23">SCDPT1!$Y$1929</definedName>
    <definedName name="SCDPT1_28ENDIN_24" localSheetId="23">SCDPT1!$Z$1929</definedName>
    <definedName name="SCDPT1_28ENDIN_25" localSheetId="23">SCDPT1!$AA$1929</definedName>
    <definedName name="SCDPT1_28ENDIN_26" localSheetId="23">SCDPT1!$AB$1929</definedName>
    <definedName name="SCDPT1_28ENDIN_27" localSheetId="23">SCDPT1!$AC$1929</definedName>
    <definedName name="SCDPT1_28ENDIN_28" localSheetId="23">SCDPT1!$AD$1929</definedName>
    <definedName name="SCDPT1_28ENDIN_29" localSheetId="23">SCDPT1!$AE$1929</definedName>
    <definedName name="SCDPT1_28ENDIN_3" localSheetId="23">SCDPT1!$E$1929</definedName>
    <definedName name="SCDPT1_28ENDIN_4" localSheetId="23">SCDPT1!$F$1929</definedName>
    <definedName name="SCDPT1_28ENDIN_5" localSheetId="23">SCDPT1!$G$1929</definedName>
    <definedName name="SCDPT1_28ENDIN_6" localSheetId="23">SCDPT1!$H$1929</definedName>
    <definedName name="SCDPT1_28ENDIN_7" localSheetId="23">SCDPT1!$I$1929</definedName>
    <definedName name="SCDPT1_28ENDIN_8" localSheetId="23">SCDPT1!$J$1929</definedName>
    <definedName name="SCDPT1_28ENDIN_9" localSheetId="23">SCDPT1!$K$1929</definedName>
    <definedName name="SCDPT1_3199999_10" localSheetId="23">SCDPT1!$L$1931</definedName>
    <definedName name="SCDPT1_3199999_11" localSheetId="23">SCDPT1!$M$1931</definedName>
    <definedName name="SCDPT1_3199999_12" localSheetId="23">SCDPT1!$N$1931</definedName>
    <definedName name="SCDPT1_3199999_13" localSheetId="23">SCDPT1!$O$1931</definedName>
    <definedName name="SCDPT1_3199999_14" localSheetId="23">SCDPT1!$P$1931</definedName>
    <definedName name="SCDPT1_3199999_15" localSheetId="23">SCDPT1!$Q$1931</definedName>
    <definedName name="SCDPT1_3199999_19" localSheetId="23">SCDPT1!$U$1931</definedName>
    <definedName name="SCDPT1_3199999_20" localSheetId="23">SCDPT1!$V$1931</definedName>
    <definedName name="SCDPT1_3199999_7" localSheetId="23">SCDPT1!$I$1931</definedName>
    <definedName name="SCDPT1_3199999_9" localSheetId="23">SCDPT1!$K$1931</definedName>
    <definedName name="SCDPT1_3200000_Range" localSheetId="23">SCDPT1!$C$1932:$AE$3941</definedName>
    <definedName name="SCDPT1_3200001_1" localSheetId="23">SCDPT1!$C$1933</definedName>
    <definedName name="SCDPT1_3200001_10" localSheetId="23">SCDPT1!$L$1933</definedName>
    <definedName name="SCDPT1_3200001_11" localSheetId="23">SCDPT1!$M$1933</definedName>
    <definedName name="SCDPT1_3200001_12" localSheetId="23">SCDPT1!$N$1933</definedName>
    <definedName name="SCDPT1_3200001_13" localSheetId="23">SCDPT1!$O$1933</definedName>
    <definedName name="SCDPT1_3200001_14" localSheetId="23">SCDPT1!$P$1933</definedName>
    <definedName name="SCDPT1_3200001_15" localSheetId="23">SCDPT1!$Q$1933</definedName>
    <definedName name="SCDPT1_3200001_16" localSheetId="23">SCDPT1!$R$1933</definedName>
    <definedName name="SCDPT1_3200001_17" localSheetId="23">SCDPT1!$S$1933</definedName>
    <definedName name="SCDPT1_3200001_18" localSheetId="23">SCDPT1!$T$1933</definedName>
    <definedName name="SCDPT1_3200001_19" localSheetId="23">SCDPT1!$U$1933</definedName>
    <definedName name="SCDPT1_3200001_2" localSheetId="23">SCDPT1!$D$1933</definedName>
    <definedName name="SCDPT1_3200001_20" localSheetId="23">SCDPT1!$V$1933</definedName>
    <definedName name="SCDPT1_3200001_21" localSheetId="23">SCDPT1!$W$1933</definedName>
    <definedName name="SCDPT1_3200001_22" localSheetId="23">SCDPT1!$X$1933</definedName>
    <definedName name="SCDPT1_3200001_24" localSheetId="23">SCDPT1!$Z$1933</definedName>
    <definedName name="SCDPT1_3200001_25" localSheetId="23">SCDPT1!$AA$1933</definedName>
    <definedName name="SCDPT1_3200001_27" localSheetId="23">SCDPT1!$AC$1933</definedName>
    <definedName name="SCDPT1_3200001_28" localSheetId="23">SCDPT1!$AD$1933</definedName>
    <definedName name="SCDPT1_3200001_29" localSheetId="23">SCDPT1!$AE$1933</definedName>
    <definedName name="SCDPT1_3200001_3" localSheetId="23">SCDPT1!$E$1933</definedName>
    <definedName name="SCDPT1_3200001_4" localSheetId="23">SCDPT1!$F$1933</definedName>
    <definedName name="SCDPT1_3200001_5" localSheetId="23">SCDPT1!$G$1933</definedName>
    <definedName name="SCDPT1_3200001_6" localSheetId="23">SCDPT1!$H$1933</definedName>
    <definedName name="SCDPT1_3200001_7" localSheetId="23">SCDPT1!$I$1933</definedName>
    <definedName name="SCDPT1_3200001_8" localSheetId="23">SCDPT1!$J$1933</definedName>
    <definedName name="SCDPT1_3200001_9" localSheetId="23">SCDPT1!$K$1933</definedName>
    <definedName name="SCDPT1_3200101_1" localSheetId="23">SCDPT1!$C$2033</definedName>
    <definedName name="SCDPT1_3200101_10" localSheetId="23">SCDPT1!$L$2033</definedName>
    <definedName name="SCDPT1_3200101_11" localSheetId="23">SCDPT1!$M$2033</definedName>
    <definedName name="SCDPT1_3200101_12" localSheetId="23">SCDPT1!$N$2033</definedName>
    <definedName name="SCDPT1_3200101_13" localSheetId="23">SCDPT1!$O$2033</definedName>
    <definedName name="SCDPT1_3200101_14" localSheetId="23">SCDPT1!$P$2033</definedName>
    <definedName name="SCDPT1_3200101_15" localSheetId="23">SCDPT1!$Q$2033</definedName>
    <definedName name="SCDPT1_3200101_16" localSheetId="23">SCDPT1!$R$2033</definedName>
    <definedName name="SCDPT1_3200101_17" localSheetId="23">SCDPT1!$S$2033</definedName>
    <definedName name="SCDPT1_3200101_18" localSheetId="23">SCDPT1!$T$2033</definedName>
    <definedName name="SCDPT1_3200101_19" localSheetId="23">SCDPT1!$U$2033</definedName>
    <definedName name="SCDPT1_3200101_2" localSheetId="23">SCDPT1!$D$2033</definedName>
    <definedName name="SCDPT1_3200101_20" localSheetId="23">SCDPT1!$V$2033</definedName>
    <definedName name="SCDPT1_3200101_21" localSheetId="23">SCDPT1!$W$2033</definedName>
    <definedName name="SCDPT1_3200101_22" localSheetId="23">SCDPT1!$X$2033</definedName>
    <definedName name="SCDPT1_3200101_24" localSheetId="23">SCDPT1!$Z$2033</definedName>
    <definedName name="SCDPT1_3200101_25" localSheetId="23">SCDPT1!$AA$2033</definedName>
    <definedName name="SCDPT1_3200101_27" localSheetId="23">SCDPT1!$AC$2033</definedName>
    <definedName name="SCDPT1_3200101_28" localSheetId="23">SCDPT1!$AD$2033</definedName>
    <definedName name="SCDPT1_3200101_29" localSheetId="23">SCDPT1!$AE$2033</definedName>
    <definedName name="SCDPT1_3200101_3" localSheetId="23">SCDPT1!$E$2033</definedName>
    <definedName name="SCDPT1_3200101_4" localSheetId="23">SCDPT1!$F$2033</definedName>
    <definedName name="SCDPT1_3200101_5" localSheetId="23">SCDPT1!$G$2033</definedName>
    <definedName name="SCDPT1_3200101_6" localSheetId="23">SCDPT1!$H$2033</definedName>
    <definedName name="SCDPT1_3200101_7" localSheetId="23">SCDPT1!$I$2033</definedName>
    <definedName name="SCDPT1_3200101_8" localSheetId="23">SCDPT1!$J$2033</definedName>
    <definedName name="SCDPT1_3200101_9" localSheetId="23">SCDPT1!$K$2033</definedName>
    <definedName name="SCDPT1_3200201_1" localSheetId="23">SCDPT1!$C$2133</definedName>
    <definedName name="SCDPT1_3200201_10" localSheetId="23">SCDPT1!$L$2133</definedName>
    <definedName name="SCDPT1_3200201_11" localSheetId="23">SCDPT1!$M$2133</definedName>
    <definedName name="SCDPT1_3200201_12" localSheetId="23">SCDPT1!$N$2133</definedName>
    <definedName name="SCDPT1_3200201_13" localSheetId="23">SCDPT1!$O$2133</definedName>
    <definedName name="SCDPT1_3200201_14" localSheetId="23">SCDPT1!$P$2133</definedName>
    <definedName name="SCDPT1_3200201_15" localSheetId="23">SCDPT1!$Q$2133</definedName>
    <definedName name="SCDPT1_3200201_16" localSheetId="23">SCDPT1!$R$2133</definedName>
    <definedName name="SCDPT1_3200201_17" localSheetId="23">SCDPT1!$S$2133</definedName>
    <definedName name="SCDPT1_3200201_18" localSheetId="23">SCDPT1!$T$2133</definedName>
    <definedName name="SCDPT1_3200201_19" localSheetId="23">SCDPT1!$U$2133</definedName>
    <definedName name="SCDPT1_3200201_2" localSheetId="23">SCDPT1!$D$2133</definedName>
    <definedName name="SCDPT1_3200201_20" localSheetId="23">SCDPT1!$V$2133</definedName>
    <definedName name="SCDPT1_3200201_21" localSheetId="23">SCDPT1!$W$2133</definedName>
    <definedName name="SCDPT1_3200201_22" localSheetId="23">SCDPT1!$X$2133</definedName>
    <definedName name="SCDPT1_3200201_24" localSheetId="23">SCDPT1!$Z$2133</definedName>
    <definedName name="SCDPT1_3200201_25" localSheetId="23">SCDPT1!$AA$2133</definedName>
    <definedName name="SCDPT1_3200201_27" localSheetId="23">SCDPT1!$AC$2133</definedName>
    <definedName name="SCDPT1_3200201_28" localSheetId="23">SCDPT1!$AD$2133</definedName>
    <definedName name="SCDPT1_3200201_29" localSheetId="23">SCDPT1!$AE$2133</definedName>
    <definedName name="SCDPT1_3200201_3" localSheetId="23">SCDPT1!$E$2133</definedName>
    <definedName name="SCDPT1_3200201_4" localSheetId="23">SCDPT1!$F$2133</definedName>
    <definedName name="SCDPT1_3200201_5" localSheetId="23">SCDPT1!$G$2133</definedName>
    <definedName name="SCDPT1_3200201_6" localSheetId="23">SCDPT1!$H$2133</definedName>
    <definedName name="SCDPT1_3200201_7" localSheetId="23">SCDPT1!$I$2133</definedName>
    <definedName name="SCDPT1_3200201_8" localSheetId="23">SCDPT1!$J$2133</definedName>
    <definedName name="SCDPT1_3200201_9" localSheetId="23">SCDPT1!$K$2133</definedName>
    <definedName name="SCDPT1_3200301_1" localSheetId="23">SCDPT1!$C$2233</definedName>
    <definedName name="SCDPT1_3200301_10" localSheetId="23">SCDPT1!$L$2233</definedName>
    <definedName name="SCDPT1_3200301_11" localSheetId="23">SCDPT1!$M$2233</definedName>
    <definedName name="SCDPT1_3200301_12" localSheetId="23">SCDPT1!$N$2233</definedName>
    <definedName name="SCDPT1_3200301_13" localSheetId="23">SCDPT1!$O$2233</definedName>
    <definedName name="SCDPT1_3200301_14" localSheetId="23">SCDPT1!$P$2233</definedName>
    <definedName name="SCDPT1_3200301_15" localSheetId="23">SCDPT1!$Q$2233</definedName>
    <definedName name="SCDPT1_3200301_16" localSheetId="23">SCDPT1!$R$2233</definedName>
    <definedName name="SCDPT1_3200301_17" localSheetId="23">SCDPT1!$S$2233</definedName>
    <definedName name="SCDPT1_3200301_18" localSheetId="23">SCDPT1!$T$2233</definedName>
    <definedName name="SCDPT1_3200301_19" localSheetId="23">SCDPT1!$U$2233</definedName>
    <definedName name="SCDPT1_3200301_2" localSheetId="23">SCDPT1!$D$2233</definedName>
    <definedName name="SCDPT1_3200301_20" localSheetId="23">SCDPT1!$V$2233</definedName>
    <definedName name="SCDPT1_3200301_21" localSheetId="23">SCDPT1!$W$2233</definedName>
    <definedName name="SCDPT1_3200301_22" localSheetId="23">SCDPT1!$X$2233</definedName>
    <definedName name="SCDPT1_3200301_24" localSheetId="23">SCDPT1!$Z$2233</definedName>
    <definedName name="SCDPT1_3200301_25" localSheetId="23">SCDPT1!$AA$2233</definedName>
    <definedName name="SCDPT1_3200301_27" localSheetId="23">SCDPT1!$AC$2233</definedName>
    <definedName name="SCDPT1_3200301_28" localSheetId="23">SCDPT1!$AD$2233</definedName>
    <definedName name="SCDPT1_3200301_29" localSheetId="23">SCDPT1!$AE$2233</definedName>
    <definedName name="SCDPT1_3200301_3" localSheetId="23">SCDPT1!$E$2233</definedName>
    <definedName name="SCDPT1_3200301_4" localSheetId="23">SCDPT1!$F$2233</definedName>
    <definedName name="SCDPT1_3200301_5" localSheetId="23">SCDPT1!$G$2233</definedName>
    <definedName name="SCDPT1_3200301_6" localSheetId="23">SCDPT1!$H$2233</definedName>
    <definedName name="SCDPT1_3200301_7" localSheetId="23">SCDPT1!$I$2233</definedName>
    <definedName name="SCDPT1_3200301_8" localSheetId="23">SCDPT1!$J$2233</definedName>
    <definedName name="SCDPT1_3200301_9" localSheetId="23">SCDPT1!$K$2233</definedName>
    <definedName name="SCDPT1_3200401_1" localSheetId="23">SCDPT1!$C$2333</definedName>
    <definedName name="SCDPT1_3200401_10" localSheetId="23">SCDPT1!$L$2333</definedName>
    <definedName name="SCDPT1_3200401_11" localSheetId="23">SCDPT1!$M$2333</definedName>
    <definedName name="SCDPT1_3200401_12" localSheetId="23">SCDPT1!$N$2333</definedName>
    <definedName name="SCDPT1_3200401_13" localSheetId="23">SCDPT1!$O$2333</definedName>
    <definedName name="SCDPT1_3200401_14" localSheetId="23">SCDPT1!$P$2333</definedName>
    <definedName name="SCDPT1_3200401_15" localSheetId="23">SCDPT1!$Q$2333</definedName>
    <definedName name="SCDPT1_3200401_16" localSheetId="23">SCDPT1!$R$2333</definedName>
    <definedName name="SCDPT1_3200401_17" localSheetId="23">SCDPT1!$S$2333</definedName>
    <definedName name="SCDPT1_3200401_18" localSheetId="23">SCDPT1!$T$2333</definedName>
    <definedName name="SCDPT1_3200401_19" localSheetId="23">SCDPT1!$U$2333</definedName>
    <definedName name="SCDPT1_3200401_2" localSheetId="23">SCDPT1!$D$2333</definedName>
    <definedName name="SCDPT1_3200401_20" localSheetId="23">SCDPT1!$V$2333</definedName>
    <definedName name="SCDPT1_3200401_21" localSheetId="23">SCDPT1!$W$2333</definedName>
    <definedName name="SCDPT1_3200401_22" localSheetId="23">SCDPT1!$X$2333</definedName>
    <definedName name="SCDPT1_3200401_24" localSheetId="23">SCDPT1!$Z$2333</definedName>
    <definedName name="SCDPT1_3200401_25" localSheetId="23">SCDPT1!$AA$2333</definedName>
    <definedName name="SCDPT1_3200401_27" localSheetId="23">SCDPT1!$AC$2333</definedName>
    <definedName name="SCDPT1_3200401_28" localSheetId="23">SCDPT1!$AD$2333</definedName>
    <definedName name="SCDPT1_3200401_29" localSheetId="23">SCDPT1!$AE$2333</definedName>
    <definedName name="SCDPT1_3200401_3" localSheetId="23">SCDPT1!$E$2333</definedName>
    <definedName name="SCDPT1_3200401_4" localSheetId="23">SCDPT1!$F$2333</definedName>
    <definedName name="SCDPT1_3200401_5" localSheetId="23">SCDPT1!$G$2333</definedName>
    <definedName name="SCDPT1_3200401_6" localSheetId="23">SCDPT1!$H$2333</definedName>
    <definedName name="SCDPT1_3200401_7" localSheetId="23">SCDPT1!$I$2333</definedName>
    <definedName name="SCDPT1_3200401_8" localSheetId="23">SCDPT1!$J$2333</definedName>
    <definedName name="SCDPT1_3200401_9" localSheetId="23">SCDPT1!$K$2333</definedName>
    <definedName name="SCDPT1_3200501_1" localSheetId="23">SCDPT1!$C$2433</definedName>
    <definedName name="SCDPT1_3200501_10" localSheetId="23">SCDPT1!$L$2433</definedName>
    <definedName name="SCDPT1_3200501_11" localSheetId="23">SCDPT1!$M$2433</definedName>
    <definedName name="SCDPT1_3200501_12" localSheetId="23">SCDPT1!$N$2433</definedName>
    <definedName name="SCDPT1_3200501_13" localSheetId="23">SCDPT1!$O$2433</definedName>
    <definedName name="SCDPT1_3200501_14" localSheetId="23">SCDPT1!$P$2433</definedName>
    <definedName name="SCDPT1_3200501_15" localSheetId="23">SCDPT1!$Q$2433</definedName>
    <definedName name="SCDPT1_3200501_16" localSheetId="23">SCDPT1!$R$2433</definedName>
    <definedName name="SCDPT1_3200501_17" localSheetId="23">SCDPT1!$S$2433</definedName>
    <definedName name="SCDPT1_3200501_18" localSheetId="23">SCDPT1!$T$2433</definedName>
    <definedName name="SCDPT1_3200501_19" localSheetId="23">SCDPT1!$U$2433</definedName>
    <definedName name="SCDPT1_3200501_2" localSheetId="23">SCDPT1!$D$2433</definedName>
    <definedName name="SCDPT1_3200501_20" localSheetId="23">SCDPT1!$V$2433</definedName>
    <definedName name="SCDPT1_3200501_21" localSheetId="23">SCDPT1!$W$2433</definedName>
    <definedName name="SCDPT1_3200501_22" localSheetId="23">SCDPT1!$X$2433</definedName>
    <definedName name="SCDPT1_3200501_24" localSheetId="23">SCDPT1!$Z$2433</definedName>
    <definedName name="SCDPT1_3200501_25" localSheetId="23">SCDPT1!$AA$2433</definedName>
    <definedName name="SCDPT1_3200501_27" localSheetId="23">SCDPT1!$AC$2433</definedName>
    <definedName name="SCDPT1_3200501_28" localSheetId="23">SCDPT1!$AD$2433</definedName>
    <definedName name="SCDPT1_3200501_29" localSheetId="23">SCDPT1!$AE$2433</definedName>
    <definedName name="SCDPT1_3200501_3" localSheetId="23">SCDPT1!$E$2433</definedName>
    <definedName name="SCDPT1_3200501_4" localSheetId="23">SCDPT1!$F$2433</definedName>
    <definedName name="SCDPT1_3200501_5" localSheetId="23">SCDPT1!$G$2433</definedName>
    <definedName name="SCDPT1_3200501_6" localSheetId="23">SCDPT1!$H$2433</definedName>
    <definedName name="SCDPT1_3200501_7" localSheetId="23">SCDPT1!$I$2433</definedName>
    <definedName name="SCDPT1_3200501_8" localSheetId="23">SCDPT1!$J$2433</definedName>
    <definedName name="SCDPT1_3200501_9" localSheetId="23">SCDPT1!$K$2433</definedName>
    <definedName name="SCDPT1_3200601_1" localSheetId="23">SCDPT1!$C$2533</definedName>
    <definedName name="SCDPT1_3200601_10" localSheetId="23">SCDPT1!$L$2533</definedName>
    <definedName name="SCDPT1_3200601_11" localSheetId="23">SCDPT1!$M$2533</definedName>
    <definedName name="SCDPT1_3200601_12" localSheetId="23">SCDPT1!$N$2533</definedName>
    <definedName name="SCDPT1_3200601_13" localSheetId="23">SCDPT1!$O$2533</definedName>
    <definedName name="SCDPT1_3200601_14" localSheetId="23">SCDPT1!$P$2533</definedName>
    <definedName name="SCDPT1_3200601_15" localSheetId="23">SCDPT1!$Q$2533</definedName>
    <definedName name="SCDPT1_3200601_16" localSheetId="23">SCDPT1!$R$2533</definedName>
    <definedName name="SCDPT1_3200601_17" localSheetId="23">SCDPT1!$S$2533</definedName>
    <definedName name="SCDPT1_3200601_18" localSheetId="23">SCDPT1!$T$2533</definedName>
    <definedName name="SCDPT1_3200601_19" localSheetId="23">SCDPT1!$U$2533</definedName>
    <definedName name="SCDPT1_3200601_2" localSheetId="23">SCDPT1!$D$2533</definedName>
    <definedName name="SCDPT1_3200601_20" localSheetId="23">SCDPT1!$V$2533</definedName>
    <definedName name="SCDPT1_3200601_21" localSheetId="23">SCDPT1!$W$2533</definedName>
    <definedName name="SCDPT1_3200601_22" localSheetId="23">SCDPT1!$X$2533</definedName>
    <definedName name="SCDPT1_3200601_24" localSheetId="23">SCDPT1!$Z$2533</definedName>
    <definedName name="SCDPT1_3200601_25" localSheetId="23">SCDPT1!$AA$2533</definedName>
    <definedName name="SCDPT1_3200601_27" localSheetId="23">SCDPT1!$AC$2533</definedName>
    <definedName name="SCDPT1_3200601_28" localSheetId="23">SCDPT1!$AD$2533</definedName>
    <definedName name="SCDPT1_3200601_29" localSheetId="23">SCDPT1!$AE$2533</definedName>
    <definedName name="SCDPT1_3200601_3" localSheetId="23">SCDPT1!$E$2533</definedName>
    <definedName name="SCDPT1_3200601_4" localSheetId="23">SCDPT1!$F$2533</definedName>
    <definedName name="SCDPT1_3200601_5" localSheetId="23">SCDPT1!$G$2533</definedName>
    <definedName name="SCDPT1_3200601_6" localSheetId="23">SCDPT1!$H$2533</definedName>
    <definedName name="SCDPT1_3200601_7" localSheetId="23">SCDPT1!$I$2533</definedName>
    <definedName name="SCDPT1_3200601_8" localSheetId="23">SCDPT1!$J$2533</definedName>
    <definedName name="SCDPT1_3200601_9" localSheetId="23">SCDPT1!$K$2533</definedName>
    <definedName name="SCDPT1_3200701_1" localSheetId="23">SCDPT1!$C$2633</definedName>
    <definedName name="SCDPT1_3200701_10" localSheetId="23">SCDPT1!$L$2633</definedName>
    <definedName name="SCDPT1_3200701_11" localSheetId="23">SCDPT1!$M$2633</definedName>
    <definedName name="SCDPT1_3200701_12" localSheetId="23">SCDPT1!$N$2633</definedName>
    <definedName name="SCDPT1_3200701_13" localSheetId="23">SCDPT1!$O$2633</definedName>
    <definedName name="SCDPT1_3200701_14" localSheetId="23">SCDPT1!$P$2633</definedName>
    <definedName name="SCDPT1_3200701_15" localSheetId="23">SCDPT1!$Q$2633</definedName>
    <definedName name="SCDPT1_3200701_16" localSheetId="23">SCDPT1!$R$2633</definedName>
    <definedName name="SCDPT1_3200701_17" localSheetId="23">SCDPT1!$S$2633</definedName>
    <definedName name="SCDPT1_3200701_18" localSheetId="23">SCDPT1!$T$2633</definedName>
    <definedName name="SCDPT1_3200701_19" localSheetId="23">SCDPT1!$U$2633</definedName>
    <definedName name="SCDPT1_3200701_2" localSheetId="23">SCDPT1!$D$2633</definedName>
    <definedName name="SCDPT1_3200701_20" localSheetId="23">SCDPT1!$V$2633</definedName>
    <definedName name="SCDPT1_3200701_21" localSheetId="23">SCDPT1!$W$2633</definedName>
    <definedName name="SCDPT1_3200701_22" localSheetId="23">SCDPT1!$X$2633</definedName>
    <definedName name="SCDPT1_3200701_24" localSheetId="23">SCDPT1!$Z$2633</definedName>
    <definedName name="SCDPT1_3200701_25" localSheetId="23">SCDPT1!$AA$2633</definedName>
    <definedName name="SCDPT1_3200701_27" localSheetId="23">SCDPT1!$AC$2633</definedName>
    <definedName name="SCDPT1_3200701_28" localSheetId="23">SCDPT1!$AD$2633</definedName>
    <definedName name="SCDPT1_3200701_29" localSheetId="23">SCDPT1!$AE$2633</definedName>
    <definedName name="SCDPT1_3200701_3" localSheetId="23">SCDPT1!$E$2633</definedName>
    <definedName name="SCDPT1_3200701_4" localSheetId="23">SCDPT1!$F$2633</definedName>
    <definedName name="SCDPT1_3200701_5" localSheetId="23">SCDPT1!$G$2633</definedName>
    <definedName name="SCDPT1_3200701_6" localSheetId="23">SCDPT1!$H$2633</definedName>
    <definedName name="SCDPT1_3200701_7" localSheetId="23">SCDPT1!$I$2633</definedName>
    <definedName name="SCDPT1_3200701_8" localSheetId="23">SCDPT1!$J$2633</definedName>
    <definedName name="SCDPT1_3200701_9" localSheetId="23">SCDPT1!$K$2633</definedName>
    <definedName name="SCDPT1_3200801_1" localSheetId="23">SCDPT1!$C$2733</definedName>
    <definedName name="SCDPT1_3200801_10" localSheetId="23">SCDPT1!$L$2733</definedName>
    <definedName name="SCDPT1_3200801_11" localSheetId="23">SCDPT1!$M$2733</definedName>
    <definedName name="SCDPT1_3200801_12" localSheetId="23">SCDPT1!$N$2733</definedName>
    <definedName name="SCDPT1_3200801_13" localSheetId="23">SCDPT1!$O$2733</definedName>
    <definedName name="SCDPT1_3200801_14" localSheetId="23">SCDPT1!$P$2733</definedName>
    <definedName name="SCDPT1_3200801_15" localSheetId="23">SCDPT1!$Q$2733</definedName>
    <definedName name="SCDPT1_3200801_16" localSheetId="23">SCDPT1!$R$2733</definedName>
    <definedName name="SCDPT1_3200801_17" localSheetId="23">SCDPT1!$S$2733</definedName>
    <definedName name="SCDPT1_3200801_18" localSheetId="23">SCDPT1!$T$2733</definedName>
    <definedName name="SCDPT1_3200801_19" localSheetId="23">SCDPT1!$U$2733</definedName>
    <definedName name="SCDPT1_3200801_2" localSheetId="23">SCDPT1!$D$2733</definedName>
    <definedName name="SCDPT1_3200801_20" localSheetId="23">SCDPT1!$V$2733</definedName>
    <definedName name="SCDPT1_3200801_21" localSheetId="23">SCDPT1!$W$2733</definedName>
    <definedName name="SCDPT1_3200801_22" localSheetId="23">SCDPT1!$X$2733</definedName>
    <definedName name="SCDPT1_3200801_24" localSheetId="23">SCDPT1!$Z$2733</definedName>
    <definedName name="SCDPT1_3200801_25" localSheetId="23">SCDPT1!$AA$2733</definedName>
    <definedName name="SCDPT1_3200801_27" localSheetId="23">SCDPT1!$AC$2733</definedName>
    <definedName name="SCDPT1_3200801_28" localSheetId="23">SCDPT1!$AD$2733</definedName>
    <definedName name="SCDPT1_3200801_29" localSheetId="23">SCDPT1!$AE$2733</definedName>
    <definedName name="SCDPT1_3200801_3" localSheetId="23">SCDPT1!$E$2733</definedName>
    <definedName name="SCDPT1_3200801_4" localSheetId="23">SCDPT1!$F$2733</definedName>
    <definedName name="SCDPT1_3200801_5" localSheetId="23">SCDPT1!$G$2733</definedName>
    <definedName name="SCDPT1_3200801_6" localSheetId="23">SCDPT1!$H$2733</definedName>
    <definedName name="SCDPT1_3200801_7" localSheetId="23">SCDPT1!$I$2733</definedName>
    <definedName name="SCDPT1_3200801_8" localSheetId="23">SCDPT1!$J$2733</definedName>
    <definedName name="SCDPT1_3200801_9" localSheetId="23">SCDPT1!$K$2733</definedName>
    <definedName name="SCDPT1_3200901_1" localSheetId="23">SCDPT1!$C$2833</definedName>
    <definedName name="SCDPT1_3200901_10" localSheetId="23">SCDPT1!$L$2833</definedName>
    <definedName name="SCDPT1_3200901_11" localSheetId="23">SCDPT1!$M$2833</definedName>
    <definedName name="SCDPT1_3200901_12" localSheetId="23">SCDPT1!$N$2833</definedName>
    <definedName name="SCDPT1_3200901_13" localSheetId="23">SCDPT1!$O$2833</definedName>
    <definedName name="SCDPT1_3200901_14" localSheetId="23">SCDPT1!$P$2833</definedName>
    <definedName name="SCDPT1_3200901_15" localSheetId="23">SCDPT1!$Q$2833</definedName>
    <definedName name="SCDPT1_3200901_16" localSheetId="23">SCDPT1!$R$2833</definedName>
    <definedName name="SCDPT1_3200901_17" localSheetId="23">SCDPT1!$S$2833</definedName>
    <definedName name="SCDPT1_3200901_18" localSheetId="23">SCDPT1!$T$2833</definedName>
    <definedName name="SCDPT1_3200901_19" localSheetId="23">SCDPT1!$U$2833</definedName>
    <definedName name="SCDPT1_3200901_2" localSheetId="23">SCDPT1!$D$2833</definedName>
    <definedName name="SCDPT1_3200901_20" localSheetId="23">SCDPT1!$V$2833</definedName>
    <definedName name="SCDPT1_3200901_21" localSheetId="23">SCDPT1!$W$2833</definedName>
    <definedName name="SCDPT1_3200901_22" localSheetId="23">SCDPT1!$X$2833</definedName>
    <definedName name="SCDPT1_3200901_24" localSheetId="23">SCDPT1!$Z$2833</definedName>
    <definedName name="SCDPT1_3200901_25" localSheetId="23">SCDPT1!$AA$2833</definedName>
    <definedName name="SCDPT1_3200901_27" localSheetId="23">SCDPT1!$AC$2833</definedName>
    <definedName name="SCDPT1_3200901_28" localSheetId="23">SCDPT1!$AD$2833</definedName>
    <definedName name="SCDPT1_3200901_29" localSheetId="23">SCDPT1!$AE$2833</definedName>
    <definedName name="SCDPT1_3200901_3" localSheetId="23">SCDPT1!$E$2833</definedName>
    <definedName name="SCDPT1_3200901_4" localSheetId="23">SCDPT1!$F$2833</definedName>
    <definedName name="SCDPT1_3200901_5" localSheetId="23">SCDPT1!$G$2833</definedName>
    <definedName name="SCDPT1_3200901_6" localSheetId="23">SCDPT1!$H$2833</definedName>
    <definedName name="SCDPT1_3200901_7" localSheetId="23">SCDPT1!$I$2833</definedName>
    <definedName name="SCDPT1_3200901_8" localSheetId="23">SCDPT1!$J$2833</definedName>
    <definedName name="SCDPT1_3200901_9" localSheetId="23">SCDPT1!$K$2833</definedName>
    <definedName name="SCDPT1_3201001_1" localSheetId="23">SCDPT1!$C$2933</definedName>
    <definedName name="SCDPT1_3201001_10" localSheetId="23">SCDPT1!$L$2933</definedName>
    <definedName name="SCDPT1_3201001_11" localSheetId="23">SCDPT1!$M$2933</definedName>
    <definedName name="SCDPT1_3201001_12" localSheetId="23">SCDPT1!$N$2933</definedName>
    <definedName name="SCDPT1_3201001_13" localSheetId="23">SCDPT1!$O$2933</definedName>
    <definedName name="SCDPT1_3201001_14" localSheetId="23">SCDPT1!$P$2933</definedName>
    <definedName name="SCDPT1_3201001_15" localSheetId="23">SCDPT1!$Q$2933</definedName>
    <definedName name="SCDPT1_3201001_16" localSheetId="23">SCDPT1!$R$2933</definedName>
    <definedName name="SCDPT1_3201001_17" localSheetId="23">SCDPT1!$S$2933</definedName>
    <definedName name="SCDPT1_3201001_18" localSheetId="23">SCDPT1!$T$2933</definedName>
    <definedName name="SCDPT1_3201001_19" localSheetId="23">SCDPT1!$U$2933</definedName>
    <definedName name="SCDPT1_3201001_2" localSheetId="23">SCDPT1!$D$2933</definedName>
    <definedName name="SCDPT1_3201001_20" localSheetId="23">SCDPT1!$V$2933</definedName>
    <definedName name="SCDPT1_3201001_21" localSheetId="23">SCDPT1!$W$2933</definedName>
    <definedName name="SCDPT1_3201001_22" localSheetId="23">SCDPT1!$X$2933</definedName>
    <definedName name="SCDPT1_3201001_24" localSheetId="23">SCDPT1!$Z$2933</definedName>
    <definedName name="SCDPT1_3201001_25" localSheetId="23">SCDPT1!$AA$2933</definedName>
    <definedName name="SCDPT1_3201001_27" localSheetId="23">SCDPT1!$AC$2933</definedName>
    <definedName name="SCDPT1_3201001_28" localSheetId="23">SCDPT1!$AD$2933</definedName>
    <definedName name="SCDPT1_3201001_29" localSheetId="23">SCDPT1!$AE$2933</definedName>
    <definedName name="SCDPT1_3201001_3" localSheetId="23">SCDPT1!$E$2933</definedName>
    <definedName name="SCDPT1_3201001_4" localSheetId="23">SCDPT1!$F$2933</definedName>
    <definedName name="SCDPT1_3201001_5" localSheetId="23">SCDPT1!$G$2933</definedName>
    <definedName name="SCDPT1_3201001_6" localSheetId="23">SCDPT1!$H$2933</definedName>
    <definedName name="SCDPT1_3201001_7" localSheetId="23">SCDPT1!$I$2933</definedName>
    <definedName name="SCDPT1_3201001_8" localSheetId="23">SCDPT1!$J$2933</definedName>
    <definedName name="SCDPT1_3201001_9" localSheetId="23">SCDPT1!$K$2933</definedName>
    <definedName name="SCDPT1_3201101_1" localSheetId="23">SCDPT1!$C$3033</definedName>
    <definedName name="SCDPT1_3201101_10" localSheetId="23">SCDPT1!$L$3033</definedName>
    <definedName name="SCDPT1_3201101_11" localSheetId="23">SCDPT1!$M$3033</definedName>
    <definedName name="SCDPT1_3201101_12" localSheetId="23">SCDPT1!$N$3033</definedName>
    <definedName name="SCDPT1_3201101_13" localSheetId="23">SCDPT1!$O$3033</definedName>
    <definedName name="SCDPT1_3201101_14" localSheetId="23">SCDPT1!$P$3033</definedName>
    <definedName name="SCDPT1_3201101_15" localSheetId="23">SCDPT1!$Q$3033</definedName>
    <definedName name="SCDPT1_3201101_16" localSheetId="23">SCDPT1!$R$3033</definedName>
    <definedName name="SCDPT1_3201101_17" localSheetId="23">SCDPT1!$S$3033</definedName>
    <definedName name="SCDPT1_3201101_18" localSheetId="23">SCDPT1!$T$3033</definedName>
    <definedName name="SCDPT1_3201101_19" localSheetId="23">SCDPT1!$U$3033</definedName>
    <definedName name="SCDPT1_3201101_2" localSheetId="23">SCDPT1!$D$3033</definedName>
    <definedName name="SCDPT1_3201101_20" localSheetId="23">SCDPT1!$V$3033</definedName>
    <definedName name="SCDPT1_3201101_21" localSheetId="23">SCDPT1!$W$3033</definedName>
    <definedName name="SCDPT1_3201101_22" localSheetId="23">SCDPT1!$X$3033</definedName>
    <definedName name="SCDPT1_3201101_24" localSheetId="23">SCDPT1!$Z$3033</definedName>
    <definedName name="SCDPT1_3201101_25" localSheetId="23">SCDPT1!$AA$3033</definedName>
    <definedName name="SCDPT1_3201101_27" localSheetId="23">SCDPT1!$AC$3033</definedName>
    <definedName name="SCDPT1_3201101_28" localSheetId="23">SCDPT1!$AD$3033</definedName>
    <definedName name="SCDPT1_3201101_29" localSheetId="23">SCDPT1!$AE$3033</definedName>
    <definedName name="SCDPT1_3201101_3" localSheetId="23">SCDPT1!$E$3033</definedName>
    <definedName name="SCDPT1_3201101_4" localSheetId="23">SCDPT1!$F$3033</definedName>
    <definedName name="SCDPT1_3201101_5" localSheetId="23">SCDPT1!$G$3033</definedName>
    <definedName name="SCDPT1_3201101_6" localSheetId="23">SCDPT1!$H$3033</definedName>
    <definedName name="SCDPT1_3201101_7" localSheetId="23">SCDPT1!$I$3033</definedName>
    <definedName name="SCDPT1_3201101_8" localSheetId="23">SCDPT1!$J$3033</definedName>
    <definedName name="SCDPT1_3201101_9" localSheetId="23">SCDPT1!$K$3033</definedName>
    <definedName name="SCDPT1_3201201_1" localSheetId="23">SCDPT1!$C$3133</definedName>
    <definedName name="SCDPT1_3201201_10" localSheetId="23">SCDPT1!$L$3133</definedName>
    <definedName name="SCDPT1_3201201_11" localSheetId="23">SCDPT1!$M$3133</definedName>
    <definedName name="SCDPT1_3201201_12" localSheetId="23">SCDPT1!$N$3133</definedName>
    <definedName name="SCDPT1_3201201_13" localSheetId="23">SCDPT1!$O$3133</definedName>
    <definedName name="SCDPT1_3201201_14" localSheetId="23">SCDPT1!$P$3133</definedName>
    <definedName name="SCDPT1_3201201_15" localSheetId="23">SCDPT1!$Q$3133</definedName>
    <definedName name="SCDPT1_3201201_16" localSheetId="23">SCDPT1!$R$3133</definedName>
    <definedName name="SCDPT1_3201201_17" localSheetId="23">SCDPT1!$S$3133</definedName>
    <definedName name="SCDPT1_3201201_18" localSheetId="23">SCDPT1!$T$3133</definedName>
    <definedName name="SCDPT1_3201201_19" localSheetId="23">SCDPT1!$U$3133</definedName>
    <definedName name="SCDPT1_3201201_2" localSheetId="23">SCDPT1!$D$3133</definedName>
    <definedName name="SCDPT1_3201201_20" localSheetId="23">SCDPT1!$V$3133</definedName>
    <definedName name="SCDPT1_3201201_21" localSheetId="23">SCDPT1!$W$3133</definedName>
    <definedName name="SCDPT1_3201201_22" localSheetId="23">SCDPT1!$X$3133</definedName>
    <definedName name="SCDPT1_3201201_24" localSheetId="23">SCDPT1!$Z$3133</definedName>
    <definedName name="SCDPT1_3201201_25" localSheetId="23">SCDPT1!$AA$3133</definedName>
    <definedName name="SCDPT1_3201201_27" localSheetId="23">SCDPT1!$AC$3133</definedName>
    <definedName name="SCDPT1_3201201_28" localSheetId="23">SCDPT1!$AD$3133</definedName>
    <definedName name="SCDPT1_3201201_29" localSheetId="23">SCDPT1!$AE$3133</definedName>
    <definedName name="SCDPT1_3201201_3" localSheetId="23">SCDPT1!$E$3133</definedName>
    <definedName name="SCDPT1_3201201_4" localSheetId="23">SCDPT1!$F$3133</definedName>
    <definedName name="SCDPT1_3201201_5" localSheetId="23">SCDPT1!$G$3133</definedName>
    <definedName name="SCDPT1_3201201_6" localSheetId="23">SCDPT1!$H$3133</definedName>
    <definedName name="SCDPT1_3201201_7" localSheetId="23">SCDPT1!$I$3133</definedName>
    <definedName name="SCDPT1_3201201_8" localSheetId="23">SCDPT1!$J$3133</definedName>
    <definedName name="SCDPT1_3201201_9" localSheetId="23">SCDPT1!$K$3133</definedName>
    <definedName name="SCDPT1_3201301_1" localSheetId="23">SCDPT1!$C$3233</definedName>
    <definedName name="SCDPT1_3201301_10" localSheetId="23">SCDPT1!$L$3233</definedName>
    <definedName name="SCDPT1_3201301_11" localSheetId="23">SCDPT1!$M$3233</definedName>
    <definedName name="SCDPT1_3201301_12" localSheetId="23">SCDPT1!$N$3233</definedName>
    <definedName name="SCDPT1_3201301_13" localSheetId="23">SCDPT1!$O$3233</definedName>
    <definedName name="SCDPT1_3201301_14" localSheetId="23">SCDPT1!$P$3233</definedName>
    <definedName name="SCDPT1_3201301_15" localSheetId="23">SCDPT1!$Q$3233</definedName>
    <definedName name="SCDPT1_3201301_16" localSheetId="23">SCDPT1!$R$3233</definedName>
    <definedName name="SCDPT1_3201301_17" localSheetId="23">SCDPT1!$S$3233</definedName>
    <definedName name="SCDPT1_3201301_18" localSheetId="23">SCDPT1!$T$3233</definedName>
    <definedName name="SCDPT1_3201301_19" localSheetId="23">SCDPT1!$U$3233</definedName>
    <definedName name="SCDPT1_3201301_2" localSheetId="23">SCDPT1!$D$3233</definedName>
    <definedName name="SCDPT1_3201301_20" localSheetId="23">SCDPT1!$V$3233</definedName>
    <definedName name="SCDPT1_3201301_21" localSheetId="23">SCDPT1!$W$3233</definedName>
    <definedName name="SCDPT1_3201301_22" localSheetId="23">SCDPT1!$X$3233</definedName>
    <definedName name="SCDPT1_3201301_24" localSheetId="23">SCDPT1!$Z$3233</definedName>
    <definedName name="SCDPT1_3201301_25" localSheetId="23">SCDPT1!$AA$3233</definedName>
    <definedName name="SCDPT1_3201301_27" localSheetId="23">SCDPT1!$AC$3233</definedName>
    <definedName name="SCDPT1_3201301_28" localSheetId="23">SCDPT1!$AD$3233</definedName>
    <definedName name="SCDPT1_3201301_29" localSheetId="23">SCDPT1!$AE$3233</definedName>
    <definedName name="SCDPT1_3201301_3" localSheetId="23">SCDPT1!$E$3233</definedName>
    <definedName name="SCDPT1_3201301_4" localSheetId="23">SCDPT1!$F$3233</definedName>
    <definedName name="SCDPT1_3201301_5" localSheetId="23">SCDPT1!$G$3233</definedName>
    <definedName name="SCDPT1_3201301_6" localSheetId="23">SCDPT1!$H$3233</definedName>
    <definedName name="SCDPT1_3201301_7" localSheetId="23">SCDPT1!$I$3233</definedName>
    <definedName name="SCDPT1_3201301_8" localSheetId="23">SCDPT1!$J$3233</definedName>
    <definedName name="SCDPT1_3201301_9" localSheetId="23">SCDPT1!$K$3233</definedName>
    <definedName name="SCDPT1_3201401_1" localSheetId="23">SCDPT1!$C$3333</definedName>
    <definedName name="SCDPT1_3201401_10" localSheetId="23">SCDPT1!$L$3333</definedName>
    <definedName name="SCDPT1_3201401_11" localSheetId="23">SCDPT1!$M$3333</definedName>
    <definedName name="SCDPT1_3201401_12" localSheetId="23">SCDPT1!$N$3333</definedName>
    <definedName name="SCDPT1_3201401_13" localSheetId="23">SCDPT1!$O$3333</definedName>
    <definedName name="SCDPT1_3201401_14" localSheetId="23">SCDPT1!$P$3333</definedName>
    <definedName name="SCDPT1_3201401_15" localSheetId="23">SCDPT1!$Q$3333</definedName>
    <definedName name="SCDPT1_3201401_16" localSheetId="23">SCDPT1!$R$3333</definedName>
    <definedName name="SCDPT1_3201401_17" localSheetId="23">SCDPT1!$S$3333</definedName>
    <definedName name="SCDPT1_3201401_18" localSheetId="23">SCDPT1!$T$3333</definedName>
    <definedName name="SCDPT1_3201401_19" localSheetId="23">SCDPT1!$U$3333</definedName>
    <definedName name="SCDPT1_3201401_2" localSheetId="23">SCDPT1!$D$3333</definedName>
    <definedName name="SCDPT1_3201401_20" localSheetId="23">SCDPT1!$V$3333</definedName>
    <definedName name="SCDPT1_3201401_21" localSheetId="23">SCDPT1!$W$3333</definedName>
    <definedName name="SCDPT1_3201401_22" localSheetId="23">SCDPT1!$X$3333</definedName>
    <definedName name="SCDPT1_3201401_24" localSheetId="23">SCDPT1!$Z$3333</definedName>
    <definedName name="SCDPT1_3201401_25" localSheetId="23">SCDPT1!$AA$3333</definedName>
    <definedName name="SCDPT1_3201401_27" localSheetId="23">SCDPT1!$AC$3333</definedName>
    <definedName name="SCDPT1_3201401_28" localSheetId="23">SCDPT1!$AD$3333</definedName>
    <definedName name="SCDPT1_3201401_29" localSheetId="23">SCDPT1!$AE$3333</definedName>
    <definedName name="SCDPT1_3201401_3" localSheetId="23">SCDPT1!$E$3333</definedName>
    <definedName name="SCDPT1_3201401_4" localSheetId="23">SCDPT1!$F$3333</definedName>
    <definedName name="SCDPT1_3201401_5" localSheetId="23">SCDPT1!$G$3333</definedName>
    <definedName name="SCDPT1_3201401_6" localSheetId="23">SCDPT1!$H$3333</definedName>
    <definedName name="SCDPT1_3201401_7" localSheetId="23">SCDPT1!$I$3333</definedName>
    <definedName name="SCDPT1_3201401_8" localSheetId="23">SCDPT1!$J$3333</definedName>
    <definedName name="SCDPT1_3201401_9" localSheetId="23">SCDPT1!$K$3333</definedName>
    <definedName name="SCDPT1_3201501_1" localSheetId="23">SCDPT1!$C$3433</definedName>
    <definedName name="SCDPT1_3201501_10" localSheetId="23">SCDPT1!$L$3433</definedName>
    <definedName name="SCDPT1_3201501_11" localSheetId="23">SCDPT1!$M$3433</definedName>
    <definedName name="SCDPT1_3201501_12" localSheetId="23">SCDPT1!$N$3433</definedName>
    <definedName name="SCDPT1_3201501_13" localSheetId="23">SCDPT1!$O$3433</definedName>
    <definedName name="SCDPT1_3201501_14" localSheetId="23">SCDPT1!$P$3433</definedName>
    <definedName name="SCDPT1_3201501_15" localSheetId="23">SCDPT1!$Q$3433</definedName>
    <definedName name="SCDPT1_3201501_16" localSheetId="23">SCDPT1!$R$3433</definedName>
    <definedName name="SCDPT1_3201501_17" localSheetId="23">SCDPT1!$S$3433</definedName>
    <definedName name="SCDPT1_3201501_18" localSheetId="23">SCDPT1!$T$3433</definedName>
    <definedName name="SCDPT1_3201501_19" localSheetId="23">SCDPT1!$U$3433</definedName>
    <definedName name="SCDPT1_3201501_2" localSheetId="23">SCDPT1!$D$3433</definedName>
    <definedName name="SCDPT1_3201501_20" localSheetId="23">SCDPT1!$V$3433</definedName>
    <definedName name="SCDPT1_3201501_21" localSheetId="23">SCDPT1!$W$3433</definedName>
    <definedName name="SCDPT1_3201501_22" localSheetId="23">SCDPT1!$X$3433</definedName>
    <definedName name="SCDPT1_3201501_24" localSheetId="23">SCDPT1!$Z$3433</definedName>
    <definedName name="SCDPT1_3201501_25" localSheetId="23">SCDPT1!$AA$3433</definedName>
    <definedName name="SCDPT1_3201501_27" localSheetId="23">SCDPT1!$AC$3433</definedName>
    <definedName name="SCDPT1_3201501_28" localSheetId="23">SCDPT1!$AD$3433</definedName>
    <definedName name="SCDPT1_3201501_29" localSheetId="23">SCDPT1!$AE$3433</definedName>
    <definedName name="SCDPT1_3201501_3" localSheetId="23">SCDPT1!$E$3433</definedName>
    <definedName name="SCDPT1_3201501_4" localSheetId="23">SCDPT1!$F$3433</definedName>
    <definedName name="SCDPT1_3201501_5" localSheetId="23">SCDPT1!$G$3433</definedName>
    <definedName name="SCDPT1_3201501_6" localSheetId="23">SCDPT1!$H$3433</definedName>
    <definedName name="SCDPT1_3201501_7" localSheetId="23">SCDPT1!$I$3433</definedName>
    <definedName name="SCDPT1_3201501_8" localSheetId="23">SCDPT1!$J$3433</definedName>
    <definedName name="SCDPT1_3201501_9" localSheetId="23">SCDPT1!$K$3433</definedName>
    <definedName name="SCDPT1_3201601_1" localSheetId="23">SCDPT1!$C$3533</definedName>
    <definedName name="SCDPT1_3201601_10" localSheetId="23">SCDPT1!$L$3533</definedName>
    <definedName name="SCDPT1_3201601_11" localSheetId="23">SCDPT1!$M$3533</definedName>
    <definedName name="SCDPT1_3201601_12" localSheetId="23">SCDPT1!$N$3533</definedName>
    <definedName name="SCDPT1_3201601_13" localSheetId="23">SCDPT1!$O$3533</definedName>
    <definedName name="SCDPT1_3201601_14" localSheetId="23">SCDPT1!$P$3533</definedName>
    <definedName name="SCDPT1_3201601_15" localSheetId="23">SCDPT1!$Q$3533</definedName>
    <definedName name="SCDPT1_3201601_16" localSheetId="23">SCDPT1!$R$3533</definedName>
    <definedName name="SCDPT1_3201601_17" localSheetId="23">SCDPT1!$S$3533</definedName>
    <definedName name="SCDPT1_3201601_18" localSheetId="23">SCDPT1!$T$3533</definedName>
    <definedName name="SCDPT1_3201601_19" localSheetId="23">SCDPT1!$U$3533</definedName>
    <definedName name="SCDPT1_3201601_2" localSheetId="23">SCDPT1!$D$3533</definedName>
    <definedName name="SCDPT1_3201601_20" localSheetId="23">SCDPT1!$V$3533</definedName>
    <definedName name="SCDPT1_3201601_21" localSheetId="23">SCDPT1!$W$3533</definedName>
    <definedName name="SCDPT1_3201601_22" localSheetId="23">SCDPT1!$X$3533</definedName>
    <definedName name="SCDPT1_3201601_24" localSheetId="23">SCDPT1!$Z$3533</definedName>
    <definedName name="SCDPT1_3201601_25" localSheetId="23">SCDPT1!$AA$3533</definedName>
    <definedName name="SCDPT1_3201601_27" localSheetId="23">SCDPT1!$AC$3533</definedName>
    <definedName name="SCDPT1_3201601_28" localSheetId="23">SCDPT1!$AD$3533</definedName>
    <definedName name="SCDPT1_3201601_29" localSheetId="23">SCDPT1!$AE$3533</definedName>
    <definedName name="SCDPT1_3201601_3" localSheetId="23">SCDPT1!$E$3533</definedName>
    <definedName name="SCDPT1_3201601_4" localSheetId="23">SCDPT1!$F$3533</definedName>
    <definedName name="SCDPT1_3201601_5" localSheetId="23">SCDPT1!$G$3533</definedName>
    <definedName name="SCDPT1_3201601_6" localSheetId="23">SCDPT1!$H$3533</definedName>
    <definedName name="SCDPT1_3201601_7" localSheetId="23">SCDPT1!$I$3533</definedName>
    <definedName name="SCDPT1_3201601_8" localSheetId="23">SCDPT1!$J$3533</definedName>
    <definedName name="SCDPT1_3201601_9" localSheetId="23">SCDPT1!$K$3533</definedName>
    <definedName name="SCDPT1_3201701_1" localSheetId="23">SCDPT1!$C$3633</definedName>
    <definedName name="SCDPT1_3201701_10" localSheetId="23">SCDPT1!$L$3633</definedName>
    <definedName name="SCDPT1_3201701_11" localSheetId="23">SCDPT1!$M$3633</definedName>
    <definedName name="SCDPT1_3201701_12" localSheetId="23">SCDPT1!$N$3633</definedName>
    <definedName name="SCDPT1_3201701_13" localSheetId="23">SCDPT1!$O$3633</definedName>
    <definedName name="SCDPT1_3201701_14" localSheetId="23">SCDPT1!$P$3633</definedName>
    <definedName name="SCDPT1_3201701_15" localSheetId="23">SCDPT1!$Q$3633</definedName>
    <definedName name="SCDPT1_3201701_16" localSheetId="23">SCDPT1!$R$3633</definedName>
    <definedName name="SCDPT1_3201701_17" localSheetId="23">SCDPT1!$S$3633</definedName>
    <definedName name="SCDPT1_3201701_18" localSheetId="23">SCDPT1!$T$3633</definedName>
    <definedName name="SCDPT1_3201701_19" localSheetId="23">SCDPT1!$U$3633</definedName>
    <definedName name="SCDPT1_3201701_2" localSheetId="23">SCDPT1!$D$3633</definedName>
    <definedName name="SCDPT1_3201701_20" localSheetId="23">SCDPT1!$V$3633</definedName>
    <definedName name="SCDPT1_3201701_21" localSheetId="23">SCDPT1!$W$3633</definedName>
    <definedName name="SCDPT1_3201701_22" localSheetId="23">SCDPT1!$X$3633</definedName>
    <definedName name="SCDPT1_3201701_24" localSheetId="23">SCDPT1!$Z$3633</definedName>
    <definedName name="SCDPT1_3201701_25" localSheetId="23">SCDPT1!$AA$3633</definedName>
    <definedName name="SCDPT1_3201701_27" localSheetId="23">SCDPT1!$AC$3633</definedName>
    <definedName name="SCDPT1_3201701_28" localSheetId="23">SCDPT1!$AD$3633</definedName>
    <definedName name="SCDPT1_3201701_29" localSheetId="23">SCDPT1!$AE$3633</definedName>
    <definedName name="SCDPT1_3201701_3" localSheetId="23">SCDPT1!$E$3633</definedName>
    <definedName name="SCDPT1_3201701_4" localSheetId="23">SCDPT1!$F$3633</definedName>
    <definedName name="SCDPT1_3201701_5" localSheetId="23">SCDPT1!$G$3633</definedName>
    <definedName name="SCDPT1_3201701_6" localSheetId="23">SCDPT1!$H$3633</definedName>
    <definedName name="SCDPT1_3201701_7" localSheetId="23">SCDPT1!$I$3633</definedName>
    <definedName name="SCDPT1_3201701_8" localSheetId="23">SCDPT1!$J$3633</definedName>
    <definedName name="SCDPT1_3201701_9" localSheetId="23">SCDPT1!$K$3633</definedName>
    <definedName name="SCDPT1_3201801_1" localSheetId="23">SCDPT1!$C$3733</definedName>
    <definedName name="SCDPT1_3201801_10" localSheetId="23">SCDPT1!$L$3733</definedName>
    <definedName name="SCDPT1_3201801_11" localSheetId="23">SCDPT1!$M$3733</definedName>
    <definedName name="SCDPT1_3201801_12" localSheetId="23">SCDPT1!$N$3733</definedName>
    <definedName name="SCDPT1_3201801_13" localSheetId="23">SCDPT1!$O$3733</definedName>
    <definedName name="SCDPT1_3201801_14" localSheetId="23">SCDPT1!$P$3733</definedName>
    <definedName name="SCDPT1_3201801_15" localSheetId="23">SCDPT1!$Q$3733</definedName>
    <definedName name="SCDPT1_3201801_16" localSheetId="23">SCDPT1!$R$3733</definedName>
    <definedName name="SCDPT1_3201801_17" localSheetId="23">SCDPT1!$S$3733</definedName>
    <definedName name="SCDPT1_3201801_18" localSheetId="23">SCDPT1!$T$3733</definedName>
    <definedName name="SCDPT1_3201801_19" localSheetId="23">SCDPT1!$U$3733</definedName>
    <definedName name="SCDPT1_3201801_2" localSheetId="23">SCDPT1!$D$3733</definedName>
    <definedName name="SCDPT1_3201801_20" localSheetId="23">SCDPT1!$V$3733</definedName>
    <definedName name="SCDPT1_3201801_21" localSheetId="23">SCDPT1!$W$3733</definedName>
    <definedName name="SCDPT1_3201801_22" localSheetId="23">SCDPT1!$X$3733</definedName>
    <definedName name="SCDPT1_3201801_24" localSheetId="23">SCDPT1!$Z$3733</definedName>
    <definedName name="SCDPT1_3201801_25" localSheetId="23">SCDPT1!$AA$3733</definedName>
    <definedName name="SCDPT1_3201801_27" localSheetId="23">SCDPT1!$AC$3733</definedName>
    <definedName name="SCDPT1_3201801_28" localSheetId="23">SCDPT1!$AD$3733</definedName>
    <definedName name="SCDPT1_3201801_29" localSheetId="23">SCDPT1!$AE$3733</definedName>
    <definedName name="SCDPT1_3201801_3" localSheetId="23">SCDPT1!$E$3733</definedName>
    <definedName name="SCDPT1_3201801_4" localSheetId="23">SCDPT1!$F$3733</definedName>
    <definedName name="SCDPT1_3201801_5" localSheetId="23">SCDPT1!$G$3733</definedName>
    <definedName name="SCDPT1_3201801_6" localSheetId="23">SCDPT1!$H$3733</definedName>
    <definedName name="SCDPT1_3201801_7" localSheetId="23">SCDPT1!$I$3733</definedName>
    <definedName name="SCDPT1_3201801_8" localSheetId="23">SCDPT1!$J$3733</definedName>
    <definedName name="SCDPT1_3201801_9" localSheetId="23">SCDPT1!$K$3733</definedName>
    <definedName name="SCDPT1_3201901_1" localSheetId="23">SCDPT1!$C$3833</definedName>
    <definedName name="SCDPT1_3201901_10" localSheetId="23">SCDPT1!$L$3833</definedName>
    <definedName name="SCDPT1_3201901_11" localSheetId="23">SCDPT1!$M$3833</definedName>
    <definedName name="SCDPT1_3201901_12" localSheetId="23">SCDPT1!$N$3833</definedName>
    <definedName name="SCDPT1_3201901_13" localSheetId="23">SCDPT1!$O$3833</definedName>
    <definedName name="SCDPT1_3201901_14" localSheetId="23">SCDPT1!$P$3833</definedName>
    <definedName name="SCDPT1_3201901_15" localSheetId="23">SCDPT1!$Q$3833</definedName>
    <definedName name="SCDPT1_3201901_16" localSheetId="23">SCDPT1!$R$3833</definedName>
    <definedName name="SCDPT1_3201901_17" localSheetId="23">SCDPT1!$S$3833</definedName>
    <definedName name="SCDPT1_3201901_18" localSheetId="23">SCDPT1!$T$3833</definedName>
    <definedName name="SCDPT1_3201901_19" localSheetId="23">SCDPT1!$U$3833</definedName>
    <definedName name="SCDPT1_3201901_2" localSheetId="23">SCDPT1!$D$3833</definedName>
    <definedName name="SCDPT1_3201901_20" localSheetId="23">SCDPT1!$V$3833</definedName>
    <definedName name="SCDPT1_3201901_21" localSheetId="23">SCDPT1!$W$3833</definedName>
    <definedName name="SCDPT1_3201901_22" localSheetId="23">SCDPT1!$X$3833</definedName>
    <definedName name="SCDPT1_3201901_24" localSheetId="23">SCDPT1!$Z$3833</definedName>
    <definedName name="SCDPT1_3201901_25" localSheetId="23">SCDPT1!$AA$3833</definedName>
    <definedName name="SCDPT1_3201901_27" localSheetId="23">SCDPT1!$AC$3833</definedName>
    <definedName name="SCDPT1_3201901_28" localSheetId="23">SCDPT1!$AD$3833</definedName>
    <definedName name="SCDPT1_3201901_29" localSheetId="23">SCDPT1!$AE$3833</definedName>
    <definedName name="SCDPT1_3201901_3" localSheetId="23">SCDPT1!$E$3833</definedName>
    <definedName name="SCDPT1_3201901_4" localSheetId="23">SCDPT1!$F$3833</definedName>
    <definedName name="SCDPT1_3201901_5" localSheetId="23">SCDPT1!$G$3833</definedName>
    <definedName name="SCDPT1_3201901_6" localSheetId="23">SCDPT1!$H$3833</definedName>
    <definedName name="SCDPT1_3201901_7" localSheetId="23">SCDPT1!$I$3833</definedName>
    <definedName name="SCDPT1_3201901_8" localSheetId="23">SCDPT1!$J$3833</definedName>
    <definedName name="SCDPT1_3201901_9" localSheetId="23">SCDPT1!$K$3833</definedName>
    <definedName name="SCDPT1_3202001_1" localSheetId="23">SCDPT1!$C$3933</definedName>
    <definedName name="SCDPT1_3202001_10" localSheetId="23">SCDPT1!$L$3933</definedName>
    <definedName name="SCDPT1_3202001_11" localSheetId="23">SCDPT1!$M$3933</definedName>
    <definedName name="SCDPT1_3202001_12" localSheetId="23">SCDPT1!$N$3933</definedName>
    <definedName name="SCDPT1_3202001_13" localSheetId="23">SCDPT1!$O$3933</definedName>
    <definedName name="SCDPT1_3202001_14" localSheetId="23">SCDPT1!$P$3933</definedName>
    <definedName name="SCDPT1_3202001_15" localSheetId="23">SCDPT1!$Q$3933</definedName>
    <definedName name="SCDPT1_3202001_16" localSheetId="23">SCDPT1!$R$3933</definedName>
    <definedName name="SCDPT1_3202001_17" localSheetId="23">SCDPT1!$S$3933</definedName>
    <definedName name="SCDPT1_3202001_18" localSheetId="23">SCDPT1!$T$3933</definedName>
    <definedName name="SCDPT1_3202001_19" localSheetId="23">SCDPT1!$U$3933</definedName>
    <definedName name="SCDPT1_3202001_2" localSheetId="23">SCDPT1!$D$3933</definedName>
    <definedName name="SCDPT1_3202001_20" localSheetId="23">SCDPT1!$V$3933</definedName>
    <definedName name="SCDPT1_3202001_21" localSheetId="23">SCDPT1!$W$3933</definedName>
    <definedName name="SCDPT1_3202001_22" localSheetId="23">SCDPT1!$X$3933</definedName>
    <definedName name="SCDPT1_3202001_24" localSheetId="23">SCDPT1!$Z$3933</definedName>
    <definedName name="SCDPT1_3202001_25" localSheetId="23">SCDPT1!$AA$3933</definedName>
    <definedName name="SCDPT1_3202001_27" localSheetId="23">SCDPT1!$AC$3933</definedName>
    <definedName name="SCDPT1_3202001_28" localSheetId="23">SCDPT1!$AD$3933</definedName>
    <definedName name="SCDPT1_3202001_29" localSheetId="23">SCDPT1!$AE$3933</definedName>
    <definedName name="SCDPT1_3202001_3" localSheetId="23">SCDPT1!$E$3933</definedName>
    <definedName name="SCDPT1_3202001_4" localSheetId="23">SCDPT1!$F$3933</definedName>
    <definedName name="SCDPT1_3202001_5" localSheetId="23">SCDPT1!$G$3933</definedName>
    <definedName name="SCDPT1_3202001_6" localSheetId="23">SCDPT1!$H$3933</definedName>
    <definedName name="SCDPT1_3202001_7" localSheetId="23">SCDPT1!$I$3933</definedName>
    <definedName name="SCDPT1_3202001_8" localSheetId="23">SCDPT1!$J$3933</definedName>
    <definedName name="SCDPT1_3202001_9" localSheetId="23">SCDPT1!$K$3933</definedName>
    <definedName name="SCDPT1_3299999_10" localSheetId="23">SCDPT1!$L$3942</definedName>
    <definedName name="SCDPT1_3299999_11" localSheetId="23">SCDPT1!$M$3942</definedName>
    <definedName name="SCDPT1_3299999_12" localSheetId="23">SCDPT1!$N$3942</definedName>
    <definedName name="SCDPT1_3299999_13" localSheetId="23">SCDPT1!$O$3942</definedName>
    <definedName name="SCDPT1_3299999_14" localSheetId="23">SCDPT1!$P$3942</definedName>
    <definedName name="SCDPT1_3299999_15" localSheetId="23">SCDPT1!$Q$3942</definedName>
    <definedName name="SCDPT1_3299999_19" localSheetId="23">SCDPT1!$U$3942</definedName>
    <definedName name="SCDPT1_3299999_20" localSheetId="23">SCDPT1!$V$3942</definedName>
    <definedName name="SCDPT1_3299999_7" localSheetId="23">SCDPT1!$I$3942</definedName>
    <definedName name="SCDPT1_3299999_9" localSheetId="23">SCDPT1!$K$3942</definedName>
    <definedName name="SCDPT1_32BEGIN_1" localSheetId="23">SCDPT1!$C$1932</definedName>
    <definedName name="SCDPT1_32BEGIN_10" localSheetId="23">SCDPT1!$L$1932</definedName>
    <definedName name="SCDPT1_32BEGIN_11" localSheetId="23">SCDPT1!$M$1932</definedName>
    <definedName name="SCDPT1_32BEGIN_12" localSheetId="23">SCDPT1!$N$1932</definedName>
    <definedName name="SCDPT1_32BEGIN_13" localSheetId="23">SCDPT1!$O$1932</definedName>
    <definedName name="SCDPT1_32BEGIN_14" localSheetId="23">SCDPT1!$P$1932</definedName>
    <definedName name="SCDPT1_32BEGIN_15" localSheetId="23">SCDPT1!$Q$1932</definedName>
    <definedName name="SCDPT1_32BEGIN_16" localSheetId="23">SCDPT1!$R$1932</definedName>
    <definedName name="SCDPT1_32BEGIN_17" localSheetId="23">SCDPT1!$S$1932</definedName>
    <definedName name="SCDPT1_32BEGIN_18" localSheetId="23">SCDPT1!$T$1932</definedName>
    <definedName name="SCDPT1_32BEGIN_19" localSheetId="23">SCDPT1!$U$1932</definedName>
    <definedName name="SCDPT1_32BEGIN_2" localSheetId="23">SCDPT1!$D$1932</definedName>
    <definedName name="SCDPT1_32BEGIN_20" localSheetId="23">SCDPT1!$V$1932</definedName>
    <definedName name="SCDPT1_32BEGIN_21" localSheetId="23">SCDPT1!$W$1932</definedName>
    <definedName name="SCDPT1_32BEGIN_22" localSheetId="23">SCDPT1!$X$1932</definedName>
    <definedName name="SCDPT1_32BEGIN_23" localSheetId="23">SCDPT1!$Y$1932</definedName>
    <definedName name="SCDPT1_32BEGIN_24" localSheetId="23">SCDPT1!$Z$1932</definedName>
    <definedName name="SCDPT1_32BEGIN_25" localSheetId="23">SCDPT1!$AA$1932</definedName>
    <definedName name="SCDPT1_32BEGIN_26" localSheetId="23">SCDPT1!$AB$1932</definedName>
    <definedName name="SCDPT1_32BEGIN_27" localSheetId="23">SCDPT1!$AC$1932</definedName>
    <definedName name="SCDPT1_32BEGIN_28" localSheetId="23">SCDPT1!$AD$1932</definedName>
    <definedName name="SCDPT1_32BEGIN_29" localSheetId="23">SCDPT1!$AE$1932</definedName>
    <definedName name="SCDPT1_32BEGIN_3" localSheetId="23">SCDPT1!$E$1932</definedName>
    <definedName name="SCDPT1_32BEGIN_4" localSheetId="23">SCDPT1!$F$1932</definedName>
    <definedName name="SCDPT1_32BEGIN_5" localSheetId="23">SCDPT1!$G$1932</definedName>
    <definedName name="SCDPT1_32BEGIN_6" localSheetId="23">SCDPT1!$H$1932</definedName>
    <definedName name="SCDPT1_32BEGIN_7" localSheetId="23">SCDPT1!$I$1932</definedName>
    <definedName name="SCDPT1_32BEGIN_8" localSheetId="23">SCDPT1!$J$1932</definedName>
    <definedName name="SCDPT1_32BEGIN_9" localSheetId="23">SCDPT1!$K$1932</definedName>
    <definedName name="SCDPT1_32ENDIN_10" localSheetId="23">SCDPT1!$L$3941</definedName>
    <definedName name="SCDPT1_32ENDIN_11" localSheetId="23">SCDPT1!$M$3941</definedName>
    <definedName name="SCDPT1_32ENDIN_12" localSheetId="23">SCDPT1!$N$3941</definedName>
    <definedName name="SCDPT1_32ENDIN_13" localSheetId="23">SCDPT1!$O$3941</definedName>
    <definedName name="SCDPT1_32ENDIN_14" localSheetId="23">SCDPT1!$P$3941</definedName>
    <definedName name="SCDPT1_32ENDIN_15" localSheetId="23">SCDPT1!$Q$3941</definedName>
    <definedName name="SCDPT1_32ENDIN_16" localSheetId="23">SCDPT1!$R$3941</definedName>
    <definedName name="SCDPT1_32ENDIN_17" localSheetId="23">SCDPT1!$S$3941</definedName>
    <definedName name="SCDPT1_32ENDIN_18" localSheetId="23">SCDPT1!$T$3941</definedName>
    <definedName name="SCDPT1_32ENDIN_19" localSheetId="23">SCDPT1!$U$3941</definedName>
    <definedName name="SCDPT1_32ENDIN_2" localSheetId="23">SCDPT1!$D$3941</definedName>
    <definedName name="SCDPT1_32ENDIN_20" localSheetId="23">SCDPT1!$V$3941</definedName>
    <definedName name="SCDPT1_32ENDIN_21" localSheetId="23">SCDPT1!$W$3941</definedName>
    <definedName name="SCDPT1_32ENDIN_22" localSheetId="23">SCDPT1!$X$3941</definedName>
    <definedName name="SCDPT1_32ENDIN_23" localSheetId="23">SCDPT1!$Y$3941</definedName>
    <definedName name="SCDPT1_32ENDIN_24" localSheetId="23">SCDPT1!$Z$3941</definedName>
    <definedName name="SCDPT1_32ENDIN_25" localSheetId="23">SCDPT1!$AA$3941</definedName>
    <definedName name="SCDPT1_32ENDIN_26" localSheetId="23">SCDPT1!$AB$3941</definedName>
    <definedName name="SCDPT1_32ENDIN_27" localSheetId="23">SCDPT1!$AC$3941</definedName>
    <definedName name="SCDPT1_32ENDIN_28" localSheetId="23">SCDPT1!$AD$3941</definedName>
    <definedName name="SCDPT1_32ENDIN_29" localSheetId="23">SCDPT1!$AE$3941</definedName>
    <definedName name="SCDPT1_32ENDIN_3" localSheetId="23">SCDPT1!$E$3941</definedName>
    <definedName name="SCDPT1_32ENDIN_4" localSheetId="23">SCDPT1!$F$3941</definedName>
    <definedName name="SCDPT1_32ENDIN_5" localSheetId="23">SCDPT1!$G$3941</definedName>
    <definedName name="SCDPT1_32ENDIN_6" localSheetId="23">SCDPT1!$H$3941</definedName>
    <definedName name="SCDPT1_32ENDIN_7" localSheetId="23">SCDPT1!$I$3941</definedName>
    <definedName name="SCDPT1_32ENDIN_8" localSheetId="23">SCDPT1!$J$3941</definedName>
    <definedName name="SCDPT1_32ENDIN_9" localSheetId="23">SCDPT1!$K$3941</definedName>
    <definedName name="SCDPT1_3300000_Range" localSheetId="23">SCDPT1!$C$3943:$AE$4093</definedName>
    <definedName name="SCDPT1_3300001_1" localSheetId="23">SCDPT1!$C$3944</definedName>
    <definedName name="SCDPT1_3300001_10" localSheetId="23">SCDPT1!$L$3944</definedName>
    <definedName name="SCDPT1_3300001_11" localSheetId="23">SCDPT1!$M$3944</definedName>
    <definedName name="SCDPT1_3300001_12" localSheetId="23">SCDPT1!$N$3944</definedName>
    <definedName name="SCDPT1_3300001_13" localSheetId="23">SCDPT1!$O$3944</definedName>
    <definedName name="SCDPT1_3300001_14" localSheetId="23">SCDPT1!$P$3944</definedName>
    <definedName name="SCDPT1_3300001_15" localSheetId="23">SCDPT1!$Q$3944</definedName>
    <definedName name="SCDPT1_3300001_16" localSheetId="23">SCDPT1!$R$3944</definedName>
    <definedName name="SCDPT1_3300001_17" localSheetId="23">SCDPT1!$S$3944</definedName>
    <definedName name="SCDPT1_3300001_18" localSheetId="23">SCDPT1!$T$3944</definedName>
    <definedName name="SCDPT1_3300001_19" localSheetId="23">SCDPT1!$U$3944</definedName>
    <definedName name="SCDPT1_3300001_2" localSheetId="23">SCDPT1!$D$3944</definedName>
    <definedName name="SCDPT1_3300001_20" localSheetId="23">SCDPT1!$V$3944</definedName>
    <definedName name="SCDPT1_3300001_21" localSheetId="23">SCDPT1!$W$3944</definedName>
    <definedName name="SCDPT1_3300001_22" localSheetId="23">SCDPT1!$X$3944</definedName>
    <definedName name="SCDPT1_3300001_24" localSheetId="23">SCDPT1!$Z$3944</definedName>
    <definedName name="SCDPT1_3300001_25" localSheetId="23">SCDPT1!$AA$3944</definedName>
    <definedName name="SCDPT1_3300001_26" localSheetId="23">SCDPT1!$AB$3944</definedName>
    <definedName name="SCDPT1_3300001_27" localSheetId="23">SCDPT1!$AC$3944</definedName>
    <definedName name="SCDPT1_3300001_28" localSheetId="23">SCDPT1!$AD$3944</definedName>
    <definedName name="SCDPT1_3300001_29" localSheetId="23">SCDPT1!$AE$3944</definedName>
    <definedName name="SCDPT1_3300001_3" localSheetId="23">SCDPT1!$E$3944</definedName>
    <definedName name="SCDPT1_3300001_4" localSheetId="23">SCDPT1!$F$3944</definedName>
    <definedName name="SCDPT1_3300001_5" localSheetId="23">SCDPT1!$G$3944</definedName>
    <definedName name="SCDPT1_3300001_6" localSheetId="23">SCDPT1!$H$3944</definedName>
    <definedName name="SCDPT1_3300001_7" localSheetId="23">SCDPT1!$I$3944</definedName>
    <definedName name="SCDPT1_3300001_8" localSheetId="23">SCDPT1!$J$3944</definedName>
    <definedName name="SCDPT1_3300001_9" localSheetId="23">SCDPT1!$K$3944</definedName>
    <definedName name="SCDPT1_3300101_1" localSheetId="23">SCDPT1!$C$4044</definedName>
    <definedName name="SCDPT1_3300101_10" localSheetId="23">SCDPT1!$L$4044</definedName>
    <definedName name="SCDPT1_3300101_11" localSheetId="23">SCDPT1!$M$4044</definedName>
    <definedName name="SCDPT1_3300101_12" localSheetId="23">SCDPT1!$N$4044</definedName>
    <definedName name="SCDPT1_3300101_13" localSheetId="23">SCDPT1!$O$4044</definedName>
    <definedName name="SCDPT1_3300101_14" localSheetId="23">SCDPT1!$P$4044</definedName>
    <definedName name="SCDPT1_3300101_15" localSheetId="23">SCDPT1!$Q$4044</definedName>
    <definedName name="SCDPT1_3300101_16" localSheetId="23">SCDPT1!$R$4044</definedName>
    <definedName name="SCDPT1_3300101_17" localSheetId="23">SCDPT1!$S$4044</definedName>
    <definedName name="SCDPT1_3300101_18" localSheetId="23">SCDPT1!$T$4044</definedName>
    <definedName name="SCDPT1_3300101_19" localSheetId="23">SCDPT1!$U$4044</definedName>
    <definedName name="SCDPT1_3300101_2" localSheetId="23">SCDPT1!$D$4044</definedName>
    <definedName name="SCDPT1_3300101_20" localSheetId="23">SCDPT1!$V$4044</definedName>
    <definedName name="SCDPT1_3300101_21" localSheetId="23">SCDPT1!$W$4044</definedName>
    <definedName name="SCDPT1_3300101_22" localSheetId="23">SCDPT1!$X$4044</definedName>
    <definedName name="SCDPT1_3300101_24" localSheetId="23">SCDPT1!$Z$4044</definedName>
    <definedName name="SCDPT1_3300101_25" localSheetId="23">SCDPT1!$AA$4044</definedName>
    <definedName name="SCDPT1_3300101_26" localSheetId="23">SCDPT1!$AB$4044</definedName>
    <definedName name="SCDPT1_3300101_27" localSheetId="23">SCDPT1!$AC$4044</definedName>
    <definedName name="SCDPT1_3300101_28" localSheetId="23">SCDPT1!$AD$4044</definedName>
    <definedName name="SCDPT1_3300101_29" localSheetId="23">SCDPT1!$AE$4044</definedName>
    <definedName name="SCDPT1_3300101_3" localSheetId="23">SCDPT1!$E$4044</definedName>
    <definedName name="SCDPT1_3300101_4" localSheetId="23">SCDPT1!$F$4044</definedName>
    <definedName name="SCDPT1_3300101_5" localSheetId="23">SCDPT1!$G$4044</definedName>
    <definedName name="SCDPT1_3300101_6" localSheetId="23">SCDPT1!$H$4044</definedName>
    <definedName name="SCDPT1_3300101_7" localSheetId="23">SCDPT1!$I$4044</definedName>
    <definedName name="SCDPT1_3300101_8" localSheetId="23">SCDPT1!$J$4044</definedName>
    <definedName name="SCDPT1_3300101_9" localSheetId="23">SCDPT1!$K$4044</definedName>
    <definedName name="SCDPT1_3399999_10" localSheetId="23">SCDPT1!$L$4094</definedName>
    <definedName name="SCDPT1_3399999_11" localSheetId="23">SCDPT1!$M$4094</definedName>
    <definedName name="SCDPT1_3399999_12" localSheetId="23">SCDPT1!$N$4094</definedName>
    <definedName name="SCDPT1_3399999_13" localSheetId="23">SCDPT1!$O$4094</definedName>
    <definedName name="SCDPT1_3399999_14" localSheetId="23">SCDPT1!$P$4094</definedName>
    <definedName name="SCDPT1_3399999_15" localSheetId="23">SCDPT1!$Q$4094</definedName>
    <definedName name="SCDPT1_3399999_19" localSheetId="23">SCDPT1!$U$4094</definedName>
    <definedName name="SCDPT1_3399999_20" localSheetId="23">SCDPT1!$V$4094</definedName>
    <definedName name="SCDPT1_3399999_7" localSheetId="23">SCDPT1!$I$4094</definedName>
    <definedName name="SCDPT1_3399999_9" localSheetId="23">SCDPT1!$K$4094</definedName>
    <definedName name="SCDPT1_33BEGIN_1" localSheetId="23">SCDPT1!$C$3943</definedName>
    <definedName name="SCDPT1_33BEGIN_10" localSheetId="23">SCDPT1!$L$3943</definedName>
    <definedName name="SCDPT1_33BEGIN_11" localSheetId="23">SCDPT1!$M$3943</definedName>
    <definedName name="SCDPT1_33BEGIN_12" localSheetId="23">SCDPT1!$N$3943</definedName>
    <definedName name="SCDPT1_33BEGIN_13" localSheetId="23">SCDPT1!$O$3943</definedName>
    <definedName name="SCDPT1_33BEGIN_14" localSheetId="23">SCDPT1!$P$3943</definedName>
    <definedName name="SCDPT1_33BEGIN_15" localSheetId="23">SCDPT1!$Q$3943</definedName>
    <definedName name="SCDPT1_33BEGIN_16" localSheetId="23">SCDPT1!$R$3943</definedName>
    <definedName name="SCDPT1_33BEGIN_17" localSheetId="23">SCDPT1!$S$3943</definedName>
    <definedName name="SCDPT1_33BEGIN_18" localSheetId="23">SCDPT1!$T$3943</definedName>
    <definedName name="SCDPT1_33BEGIN_19" localSheetId="23">SCDPT1!$U$3943</definedName>
    <definedName name="SCDPT1_33BEGIN_2" localSheetId="23">SCDPT1!$D$3943</definedName>
    <definedName name="SCDPT1_33BEGIN_20" localSheetId="23">SCDPT1!$V$3943</definedName>
    <definedName name="SCDPT1_33BEGIN_21" localSheetId="23">SCDPT1!$W$3943</definedName>
    <definedName name="SCDPT1_33BEGIN_22" localSheetId="23">SCDPT1!$X$3943</definedName>
    <definedName name="SCDPT1_33BEGIN_23" localSheetId="23">SCDPT1!$Y$3943</definedName>
    <definedName name="SCDPT1_33BEGIN_24" localSheetId="23">SCDPT1!$Z$3943</definedName>
    <definedName name="SCDPT1_33BEGIN_25" localSheetId="23">SCDPT1!$AA$3943</definedName>
    <definedName name="SCDPT1_33BEGIN_26" localSheetId="23">SCDPT1!$AB$3943</definedName>
    <definedName name="SCDPT1_33BEGIN_27" localSheetId="23">SCDPT1!$AC$3943</definedName>
    <definedName name="SCDPT1_33BEGIN_28" localSheetId="23">SCDPT1!$AD$3943</definedName>
    <definedName name="SCDPT1_33BEGIN_29" localSheetId="23">SCDPT1!$AE$3943</definedName>
    <definedName name="SCDPT1_33BEGIN_3" localSheetId="23">SCDPT1!$E$3943</definedName>
    <definedName name="SCDPT1_33BEGIN_4" localSheetId="23">SCDPT1!$F$3943</definedName>
    <definedName name="SCDPT1_33BEGIN_5" localSheetId="23">SCDPT1!$G$3943</definedName>
    <definedName name="SCDPT1_33BEGIN_6" localSheetId="23">SCDPT1!$H$3943</definedName>
    <definedName name="SCDPT1_33BEGIN_7" localSheetId="23">SCDPT1!$I$3943</definedName>
    <definedName name="SCDPT1_33BEGIN_8" localSheetId="23">SCDPT1!$J$3943</definedName>
    <definedName name="SCDPT1_33BEGIN_9" localSheetId="23">SCDPT1!$K$3943</definedName>
    <definedName name="SCDPT1_33ENDIN_10" localSheetId="23">SCDPT1!$L$4093</definedName>
    <definedName name="SCDPT1_33ENDIN_11" localSheetId="23">SCDPT1!$M$4093</definedName>
    <definedName name="SCDPT1_33ENDIN_12" localSheetId="23">SCDPT1!$N$4093</definedName>
    <definedName name="SCDPT1_33ENDIN_13" localSheetId="23">SCDPT1!$O$4093</definedName>
    <definedName name="SCDPT1_33ENDIN_14" localSheetId="23">SCDPT1!$P$4093</definedName>
    <definedName name="SCDPT1_33ENDIN_15" localSheetId="23">SCDPT1!$Q$4093</definedName>
    <definedName name="SCDPT1_33ENDIN_16" localSheetId="23">SCDPT1!$R$4093</definedName>
    <definedName name="SCDPT1_33ENDIN_17" localSheetId="23">SCDPT1!$S$4093</definedName>
    <definedName name="SCDPT1_33ENDIN_18" localSheetId="23">SCDPT1!$T$4093</definedName>
    <definedName name="SCDPT1_33ENDIN_19" localSheetId="23">SCDPT1!$U$4093</definedName>
    <definedName name="SCDPT1_33ENDIN_2" localSheetId="23">SCDPT1!$D$4093</definedName>
    <definedName name="SCDPT1_33ENDIN_20" localSheetId="23">SCDPT1!$V$4093</definedName>
    <definedName name="SCDPT1_33ENDIN_21" localSheetId="23">SCDPT1!$W$4093</definedName>
    <definedName name="SCDPT1_33ENDIN_22" localSheetId="23">SCDPT1!$X$4093</definedName>
    <definedName name="SCDPT1_33ENDIN_23" localSheetId="23">SCDPT1!$Y$4093</definedName>
    <definedName name="SCDPT1_33ENDIN_24" localSheetId="23">SCDPT1!$Z$4093</definedName>
    <definedName name="SCDPT1_33ENDIN_25" localSheetId="23">SCDPT1!$AA$4093</definedName>
    <definedName name="SCDPT1_33ENDIN_26" localSheetId="23">SCDPT1!$AB$4093</definedName>
    <definedName name="SCDPT1_33ENDIN_27" localSheetId="23">SCDPT1!$AC$4093</definedName>
    <definedName name="SCDPT1_33ENDIN_28" localSheetId="23">SCDPT1!$AD$4093</definedName>
    <definedName name="SCDPT1_33ENDIN_29" localSheetId="23">SCDPT1!$AE$4093</definedName>
    <definedName name="SCDPT1_33ENDIN_3" localSheetId="23">SCDPT1!$E$4093</definedName>
    <definedName name="SCDPT1_33ENDIN_4" localSheetId="23">SCDPT1!$F$4093</definedName>
    <definedName name="SCDPT1_33ENDIN_5" localSheetId="23">SCDPT1!$G$4093</definedName>
    <definedName name="SCDPT1_33ENDIN_6" localSheetId="23">SCDPT1!$H$4093</definedName>
    <definedName name="SCDPT1_33ENDIN_7" localSheetId="23">SCDPT1!$I$4093</definedName>
    <definedName name="SCDPT1_33ENDIN_8" localSheetId="23">SCDPT1!$J$4093</definedName>
    <definedName name="SCDPT1_33ENDIN_9" localSheetId="23">SCDPT1!$K$4093</definedName>
    <definedName name="SCDPT1_3400000_Range" localSheetId="23">SCDPT1!$C$4095:$AE$4690</definedName>
    <definedName name="SCDPT1_3400001_1" localSheetId="23">SCDPT1!$C$4096</definedName>
    <definedName name="SCDPT1_3400001_10" localSheetId="23">SCDPT1!$L$4096</definedName>
    <definedName name="SCDPT1_3400001_11" localSheetId="23">SCDPT1!$M$4096</definedName>
    <definedName name="SCDPT1_3400001_12" localSheetId="23">SCDPT1!$N$4096</definedName>
    <definedName name="SCDPT1_3400001_13" localSheetId="23">SCDPT1!$O$4096</definedName>
    <definedName name="SCDPT1_3400001_14" localSheetId="23">SCDPT1!$P$4096</definedName>
    <definedName name="SCDPT1_3400001_15" localSheetId="23">SCDPT1!$Q$4096</definedName>
    <definedName name="SCDPT1_3400001_16" localSheetId="23">SCDPT1!$R$4096</definedName>
    <definedName name="SCDPT1_3400001_17" localSheetId="23">SCDPT1!$S$4096</definedName>
    <definedName name="SCDPT1_3400001_18" localSheetId="23">SCDPT1!$T$4096</definedName>
    <definedName name="SCDPT1_3400001_19" localSheetId="23">SCDPT1!$U$4096</definedName>
    <definedName name="SCDPT1_3400001_2" localSheetId="23">SCDPT1!$D$4096</definedName>
    <definedName name="SCDPT1_3400001_20" localSheetId="23">SCDPT1!$V$4096</definedName>
    <definedName name="SCDPT1_3400001_21" localSheetId="23">SCDPT1!$W$4096</definedName>
    <definedName name="SCDPT1_3400001_22" localSheetId="23">SCDPT1!$X$4096</definedName>
    <definedName name="SCDPT1_3400001_24" localSheetId="23">SCDPT1!$Z$4096</definedName>
    <definedName name="SCDPT1_3400001_25" localSheetId="23">SCDPT1!$AA$4096</definedName>
    <definedName name="SCDPT1_3400001_26" localSheetId="23">SCDPT1!$AB$4096</definedName>
    <definedName name="SCDPT1_3400001_27" localSheetId="23">SCDPT1!$AC$4096</definedName>
    <definedName name="SCDPT1_3400001_28" localSheetId="23">SCDPT1!$AD$4096</definedName>
    <definedName name="SCDPT1_3400001_29" localSheetId="23">SCDPT1!$AE$4096</definedName>
    <definedName name="SCDPT1_3400001_3" localSheetId="23">SCDPT1!$E$4096</definedName>
    <definedName name="SCDPT1_3400001_4" localSheetId="23">SCDPT1!$F$4096</definedName>
    <definedName name="SCDPT1_3400001_5" localSheetId="23">SCDPT1!$G$4096</definedName>
    <definedName name="SCDPT1_3400001_6" localSheetId="23">SCDPT1!$H$4096</definedName>
    <definedName name="SCDPT1_3400001_7" localSheetId="23">SCDPT1!$I$4096</definedName>
    <definedName name="SCDPT1_3400001_8" localSheetId="23">SCDPT1!$J$4096</definedName>
    <definedName name="SCDPT1_3400001_9" localSheetId="23">SCDPT1!$K$4096</definedName>
    <definedName name="SCDPT1_3400101_1" localSheetId="23">SCDPT1!$C$4196</definedName>
    <definedName name="SCDPT1_3400101_10" localSheetId="23">SCDPT1!$L$4196</definedName>
    <definedName name="SCDPT1_3400101_11" localSheetId="23">SCDPT1!$M$4196</definedName>
    <definedName name="SCDPT1_3400101_12" localSheetId="23">SCDPT1!$N$4196</definedName>
    <definedName name="SCDPT1_3400101_13" localSheetId="23">SCDPT1!$O$4196</definedName>
    <definedName name="SCDPT1_3400101_14" localSheetId="23">SCDPT1!$P$4196</definedName>
    <definedName name="SCDPT1_3400101_15" localSheetId="23">SCDPT1!$Q$4196</definedName>
    <definedName name="SCDPT1_3400101_16" localSheetId="23">SCDPT1!$R$4196</definedName>
    <definedName name="SCDPT1_3400101_17" localSheetId="23">SCDPT1!$S$4196</definedName>
    <definedName name="SCDPT1_3400101_18" localSheetId="23">SCDPT1!$T$4196</definedName>
    <definedName name="SCDPT1_3400101_19" localSheetId="23">SCDPT1!$U$4196</definedName>
    <definedName name="SCDPT1_3400101_2" localSheetId="23">SCDPT1!$D$4196</definedName>
    <definedName name="SCDPT1_3400101_20" localSheetId="23">SCDPT1!$V$4196</definedName>
    <definedName name="SCDPT1_3400101_21" localSheetId="23">SCDPT1!$W$4196</definedName>
    <definedName name="SCDPT1_3400101_22" localSheetId="23">SCDPT1!$X$4196</definedName>
    <definedName name="SCDPT1_3400101_24" localSheetId="23">SCDPT1!$Z$4196</definedName>
    <definedName name="SCDPT1_3400101_25" localSheetId="23">SCDPT1!$AA$4196</definedName>
    <definedName name="SCDPT1_3400101_26" localSheetId="23">SCDPT1!$AB$4196</definedName>
    <definedName name="SCDPT1_3400101_27" localSheetId="23">SCDPT1!$AC$4196</definedName>
    <definedName name="SCDPT1_3400101_28" localSheetId="23">SCDPT1!$AD$4196</definedName>
    <definedName name="SCDPT1_3400101_29" localSheetId="23">SCDPT1!$AE$4196</definedName>
    <definedName name="SCDPT1_3400101_3" localSheetId="23">SCDPT1!$E$4196</definedName>
    <definedName name="SCDPT1_3400101_4" localSheetId="23">SCDPT1!$F$4196</definedName>
    <definedName name="SCDPT1_3400101_5" localSheetId="23">SCDPT1!$G$4196</definedName>
    <definedName name="SCDPT1_3400101_6" localSheetId="23">SCDPT1!$H$4196</definedName>
    <definedName name="SCDPT1_3400101_7" localSheetId="23">SCDPT1!$I$4196</definedName>
    <definedName name="SCDPT1_3400101_8" localSheetId="23">SCDPT1!$J$4196</definedName>
    <definedName name="SCDPT1_3400101_9" localSheetId="23">SCDPT1!$K$4196</definedName>
    <definedName name="SCDPT1_3400201_1" localSheetId="23">SCDPT1!$C$4296</definedName>
    <definedName name="SCDPT1_3400201_10" localSheetId="23">SCDPT1!$L$4296</definedName>
    <definedName name="SCDPT1_3400201_11" localSheetId="23">SCDPT1!$M$4296</definedName>
    <definedName name="SCDPT1_3400201_12" localSheetId="23">SCDPT1!$N$4296</definedName>
    <definedName name="SCDPT1_3400201_13" localSheetId="23">SCDPT1!$O$4296</definedName>
    <definedName name="SCDPT1_3400201_14" localSheetId="23">SCDPT1!$P$4296</definedName>
    <definedName name="SCDPT1_3400201_15" localSheetId="23">SCDPT1!$Q$4296</definedName>
    <definedName name="SCDPT1_3400201_16" localSheetId="23">SCDPT1!$R$4296</definedName>
    <definedName name="SCDPT1_3400201_17" localSheetId="23">SCDPT1!$S$4296</definedName>
    <definedName name="SCDPT1_3400201_18" localSheetId="23">SCDPT1!$T$4296</definedName>
    <definedName name="SCDPT1_3400201_19" localSheetId="23">SCDPT1!$U$4296</definedName>
    <definedName name="SCDPT1_3400201_2" localSheetId="23">SCDPT1!$D$4296</definedName>
    <definedName name="SCDPT1_3400201_20" localSheetId="23">SCDPT1!$V$4296</definedName>
    <definedName name="SCDPT1_3400201_21" localSheetId="23">SCDPT1!$W$4296</definedName>
    <definedName name="SCDPT1_3400201_22" localSheetId="23">SCDPT1!$X$4296</definedName>
    <definedName name="SCDPT1_3400201_24" localSheetId="23">SCDPT1!$Z$4296</definedName>
    <definedName name="SCDPT1_3400201_25" localSheetId="23">SCDPT1!$AA$4296</definedName>
    <definedName name="SCDPT1_3400201_26" localSheetId="23">SCDPT1!$AB$4296</definedName>
    <definedName name="SCDPT1_3400201_27" localSheetId="23">SCDPT1!$AC$4296</definedName>
    <definedName name="SCDPT1_3400201_28" localSheetId="23">SCDPT1!$AD$4296</definedName>
    <definedName name="SCDPT1_3400201_29" localSheetId="23">SCDPT1!$AE$4296</definedName>
    <definedName name="SCDPT1_3400201_3" localSheetId="23">SCDPT1!$E$4296</definedName>
    <definedName name="SCDPT1_3400201_4" localSheetId="23">SCDPT1!$F$4296</definedName>
    <definedName name="SCDPT1_3400201_5" localSheetId="23">SCDPT1!$G$4296</definedName>
    <definedName name="SCDPT1_3400201_6" localSheetId="23">SCDPT1!$H$4296</definedName>
    <definedName name="SCDPT1_3400201_7" localSheetId="23">SCDPT1!$I$4296</definedName>
    <definedName name="SCDPT1_3400201_8" localSheetId="23">SCDPT1!$J$4296</definedName>
    <definedName name="SCDPT1_3400201_9" localSheetId="23">SCDPT1!$K$4296</definedName>
    <definedName name="SCDPT1_3400301_1" localSheetId="23">SCDPT1!$C$4396</definedName>
    <definedName name="SCDPT1_3400301_10" localSheetId="23">SCDPT1!$L$4396</definedName>
    <definedName name="SCDPT1_3400301_11" localSheetId="23">SCDPT1!$M$4396</definedName>
    <definedName name="SCDPT1_3400301_12" localSheetId="23">SCDPT1!$N$4396</definedName>
    <definedName name="SCDPT1_3400301_13" localSheetId="23">SCDPT1!$O$4396</definedName>
    <definedName name="SCDPT1_3400301_14" localSheetId="23">SCDPT1!$P$4396</definedName>
    <definedName name="SCDPT1_3400301_15" localSheetId="23">SCDPT1!$Q$4396</definedName>
    <definedName name="SCDPT1_3400301_16" localSheetId="23">SCDPT1!$R$4396</definedName>
    <definedName name="SCDPT1_3400301_17" localSheetId="23">SCDPT1!$S$4396</definedName>
    <definedName name="SCDPT1_3400301_18" localSheetId="23">SCDPT1!$T$4396</definedName>
    <definedName name="SCDPT1_3400301_19" localSheetId="23">SCDPT1!$U$4396</definedName>
    <definedName name="SCDPT1_3400301_2" localSheetId="23">SCDPT1!$D$4396</definedName>
    <definedName name="SCDPT1_3400301_20" localSheetId="23">SCDPT1!$V$4396</definedName>
    <definedName name="SCDPT1_3400301_21" localSheetId="23">SCDPT1!$W$4396</definedName>
    <definedName name="SCDPT1_3400301_22" localSheetId="23">SCDPT1!$X$4396</definedName>
    <definedName name="SCDPT1_3400301_24" localSheetId="23">SCDPT1!$Z$4396</definedName>
    <definedName name="SCDPT1_3400301_25" localSheetId="23">SCDPT1!$AA$4396</definedName>
    <definedName name="SCDPT1_3400301_26" localSheetId="23">SCDPT1!$AB$4396</definedName>
    <definedName name="SCDPT1_3400301_27" localSheetId="23">SCDPT1!$AC$4396</definedName>
    <definedName name="SCDPT1_3400301_28" localSheetId="23">SCDPT1!$AD$4396</definedName>
    <definedName name="SCDPT1_3400301_29" localSheetId="23">SCDPT1!$AE$4396</definedName>
    <definedName name="SCDPT1_3400301_3" localSheetId="23">SCDPT1!$E$4396</definedName>
    <definedName name="SCDPT1_3400301_4" localSheetId="23">SCDPT1!$F$4396</definedName>
    <definedName name="SCDPT1_3400301_5" localSheetId="23">SCDPT1!$G$4396</definedName>
    <definedName name="SCDPT1_3400301_6" localSheetId="23">SCDPT1!$H$4396</definedName>
    <definedName name="SCDPT1_3400301_7" localSheetId="23">SCDPT1!$I$4396</definedName>
    <definedName name="SCDPT1_3400301_8" localSheetId="23">SCDPT1!$J$4396</definedName>
    <definedName name="SCDPT1_3400301_9" localSheetId="23">SCDPT1!$K$4396</definedName>
    <definedName name="SCDPT1_3400401_1" localSheetId="23">SCDPT1!$C$4496</definedName>
    <definedName name="SCDPT1_3400401_10" localSheetId="23">SCDPT1!$L$4496</definedName>
    <definedName name="SCDPT1_3400401_11" localSheetId="23">SCDPT1!$M$4496</definedName>
    <definedName name="SCDPT1_3400401_12" localSheetId="23">SCDPT1!$N$4496</definedName>
    <definedName name="SCDPT1_3400401_13" localSheetId="23">SCDPT1!$O$4496</definedName>
    <definedName name="SCDPT1_3400401_14" localSheetId="23">SCDPT1!$P$4496</definedName>
    <definedName name="SCDPT1_3400401_15" localSheetId="23">SCDPT1!$Q$4496</definedName>
    <definedName name="SCDPT1_3400401_16" localSheetId="23">SCDPT1!$R$4496</definedName>
    <definedName name="SCDPT1_3400401_17" localSheetId="23">SCDPT1!$S$4496</definedName>
    <definedName name="SCDPT1_3400401_18" localSheetId="23">SCDPT1!$T$4496</definedName>
    <definedName name="SCDPT1_3400401_19" localSheetId="23">SCDPT1!$U$4496</definedName>
    <definedName name="SCDPT1_3400401_2" localSheetId="23">SCDPT1!$D$4496</definedName>
    <definedName name="SCDPT1_3400401_20" localSheetId="23">SCDPT1!$V$4496</definedName>
    <definedName name="SCDPT1_3400401_21" localSheetId="23">SCDPT1!$W$4496</definedName>
    <definedName name="SCDPT1_3400401_22" localSheetId="23">SCDPT1!$X$4496</definedName>
    <definedName name="SCDPT1_3400401_24" localSheetId="23">SCDPT1!$Z$4496</definedName>
    <definedName name="SCDPT1_3400401_25" localSheetId="23">SCDPT1!$AA$4496</definedName>
    <definedName name="SCDPT1_3400401_26" localSheetId="23">SCDPT1!$AB$4496</definedName>
    <definedName name="SCDPT1_3400401_27" localSheetId="23">SCDPT1!$AC$4496</definedName>
    <definedName name="SCDPT1_3400401_28" localSheetId="23">SCDPT1!$AD$4496</definedName>
    <definedName name="SCDPT1_3400401_29" localSheetId="23">SCDPT1!$AE$4496</definedName>
    <definedName name="SCDPT1_3400401_3" localSheetId="23">SCDPT1!$E$4496</definedName>
    <definedName name="SCDPT1_3400401_4" localSheetId="23">SCDPT1!$F$4496</definedName>
    <definedName name="SCDPT1_3400401_5" localSheetId="23">SCDPT1!$G$4496</definedName>
    <definedName name="SCDPT1_3400401_6" localSheetId="23">SCDPT1!$H$4496</definedName>
    <definedName name="SCDPT1_3400401_7" localSheetId="23">SCDPT1!$I$4496</definedName>
    <definedName name="SCDPT1_3400401_8" localSheetId="23">SCDPT1!$J$4496</definedName>
    <definedName name="SCDPT1_3400401_9" localSheetId="23">SCDPT1!$K$4496</definedName>
    <definedName name="SCDPT1_3400501_1" localSheetId="23">SCDPT1!$C$4596</definedName>
    <definedName name="SCDPT1_3400501_10" localSheetId="23">SCDPT1!$L$4596</definedName>
    <definedName name="SCDPT1_3400501_11" localSheetId="23">SCDPT1!$M$4596</definedName>
    <definedName name="SCDPT1_3400501_12" localSheetId="23">SCDPT1!$N$4596</definedName>
    <definedName name="SCDPT1_3400501_13" localSheetId="23">SCDPT1!$O$4596</definedName>
    <definedName name="SCDPT1_3400501_14" localSheetId="23">SCDPT1!$P$4596</definedName>
    <definedName name="SCDPT1_3400501_15" localSheetId="23">SCDPT1!$Q$4596</definedName>
    <definedName name="SCDPT1_3400501_16" localSheetId="23">SCDPT1!$R$4596</definedName>
    <definedName name="SCDPT1_3400501_17" localSheetId="23">SCDPT1!$S$4596</definedName>
    <definedName name="SCDPT1_3400501_18" localSheetId="23">SCDPT1!$T$4596</definedName>
    <definedName name="SCDPT1_3400501_19" localSheetId="23">SCDPT1!$U$4596</definedName>
    <definedName name="SCDPT1_3400501_2" localSheetId="23">SCDPT1!$D$4596</definedName>
    <definedName name="SCDPT1_3400501_20" localSheetId="23">SCDPT1!$V$4596</definedName>
    <definedName name="SCDPT1_3400501_21" localSheetId="23">SCDPT1!$W$4596</definedName>
    <definedName name="SCDPT1_3400501_22" localSheetId="23">SCDPT1!$X$4596</definedName>
    <definedName name="SCDPT1_3400501_24" localSheetId="23">SCDPT1!$Z$4596</definedName>
    <definedName name="SCDPT1_3400501_25" localSheetId="23">SCDPT1!$AA$4596</definedName>
    <definedName name="SCDPT1_3400501_26" localSheetId="23">SCDPT1!$AB$4596</definedName>
    <definedName name="SCDPT1_3400501_27" localSheetId="23">SCDPT1!$AC$4596</definedName>
    <definedName name="SCDPT1_3400501_28" localSheetId="23">SCDPT1!$AD$4596</definedName>
    <definedName name="SCDPT1_3400501_29" localSheetId="23">SCDPT1!$AE$4596</definedName>
    <definedName name="SCDPT1_3400501_3" localSheetId="23">SCDPT1!$E$4596</definedName>
    <definedName name="SCDPT1_3400501_4" localSheetId="23">SCDPT1!$F$4596</definedName>
    <definedName name="SCDPT1_3400501_5" localSheetId="23">SCDPT1!$G$4596</definedName>
    <definedName name="SCDPT1_3400501_6" localSheetId="23">SCDPT1!$H$4596</definedName>
    <definedName name="SCDPT1_3400501_7" localSheetId="23">SCDPT1!$I$4596</definedName>
    <definedName name="SCDPT1_3400501_8" localSheetId="23">SCDPT1!$J$4596</definedName>
    <definedName name="SCDPT1_3400501_9" localSheetId="23">SCDPT1!$K$4596</definedName>
    <definedName name="SCDPT1_3499999_10" localSheetId="23">SCDPT1!$L$4691</definedName>
    <definedName name="SCDPT1_3499999_11" localSheetId="23">SCDPT1!$M$4691</definedName>
    <definedName name="SCDPT1_3499999_12" localSheetId="23">SCDPT1!$N$4691</definedName>
    <definedName name="SCDPT1_3499999_13" localSheetId="23">SCDPT1!$O$4691</definedName>
    <definedName name="SCDPT1_3499999_14" localSheetId="23">SCDPT1!$P$4691</definedName>
    <definedName name="SCDPT1_3499999_15" localSheetId="23">SCDPT1!$Q$4691</definedName>
    <definedName name="SCDPT1_3499999_19" localSheetId="23">SCDPT1!$U$4691</definedName>
    <definedName name="SCDPT1_3499999_20" localSheetId="23">SCDPT1!$V$4691</definedName>
    <definedName name="SCDPT1_3499999_7" localSheetId="23">SCDPT1!$I$4691</definedName>
    <definedName name="SCDPT1_3499999_9" localSheetId="23">SCDPT1!$K$4691</definedName>
    <definedName name="SCDPT1_34BEGIN_1" localSheetId="23">SCDPT1!$C$4095</definedName>
    <definedName name="SCDPT1_34BEGIN_10" localSheetId="23">SCDPT1!$L$4095</definedName>
    <definedName name="SCDPT1_34BEGIN_11" localSheetId="23">SCDPT1!$M$4095</definedName>
    <definedName name="SCDPT1_34BEGIN_12" localSheetId="23">SCDPT1!$N$4095</definedName>
    <definedName name="SCDPT1_34BEGIN_13" localSheetId="23">SCDPT1!$O$4095</definedName>
    <definedName name="SCDPT1_34BEGIN_14" localSheetId="23">SCDPT1!$P$4095</definedName>
    <definedName name="SCDPT1_34BEGIN_15" localSheetId="23">SCDPT1!$Q$4095</definedName>
    <definedName name="SCDPT1_34BEGIN_16" localSheetId="23">SCDPT1!$R$4095</definedName>
    <definedName name="SCDPT1_34BEGIN_17" localSheetId="23">SCDPT1!$S$4095</definedName>
    <definedName name="SCDPT1_34BEGIN_18" localSheetId="23">SCDPT1!$T$4095</definedName>
    <definedName name="SCDPT1_34BEGIN_19" localSheetId="23">SCDPT1!$U$4095</definedName>
    <definedName name="SCDPT1_34BEGIN_2" localSheetId="23">SCDPT1!$D$4095</definedName>
    <definedName name="SCDPT1_34BEGIN_20" localSheetId="23">SCDPT1!$V$4095</definedName>
    <definedName name="SCDPT1_34BEGIN_21" localSheetId="23">SCDPT1!$W$4095</definedName>
    <definedName name="SCDPT1_34BEGIN_22" localSheetId="23">SCDPT1!$X$4095</definedName>
    <definedName name="SCDPT1_34BEGIN_23" localSheetId="23">SCDPT1!$Y$4095</definedName>
    <definedName name="SCDPT1_34BEGIN_24" localSheetId="23">SCDPT1!$Z$4095</definedName>
    <definedName name="SCDPT1_34BEGIN_25" localSheetId="23">SCDPT1!$AA$4095</definedName>
    <definedName name="SCDPT1_34BEGIN_26" localSheetId="23">SCDPT1!$AB$4095</definedName>
    <definedName name="SCDPT1_34BEGIN_27" localSheetId="23">SCDPT1!$AC$4095</definedName>
    <definedName name="SCDPT1_34BEGIN_28" localSheetId="23">SCDPT1!$AD$4095</definedName>
    <definedName name="SCDPT1_34BEGIN_29" localSheetId="23">SCDPT1!$AE$4095</definedName>
    <definedName name="SCDPT1_34BEGIN_3" localSheetId="23">SCDPT1!$E$4095</definedName>
    <definedName name="SCDPT1_34BEGIN_4" localSheetId="23">SCDPT1!$F$4095</definedName>
    <definedName name="SCDPT1_34BEGIN_5" localSheetId="23">SCDPT1!$G$4095</definedName>
    <definedName name="SCDPT1_34BEGIN_6" localSheetId="23">SCDPT1!$H$4095</definedName>
    <definedName name="SCDPT1_34BEGIN_7" localSheetId="23">SCDPT1!$I$4095</definedName>
    <definedName name="SCDPT1_34BEGIN_8" localSheetId="23">SCDPT1!$J$4095</definedName>
    <definedName name="SCDPT1_34BEGIN_9" localSheetId="23">SCDPT1!$K$4095</definedName>
    <definedName name="SCDPT1_34ENDIN_10" localSheetId="23">SCDPT1!$L$4690</definedName>
    <definedName name="SCDPT1_34ENDIN_11" localSheetId="23">SCDPT1!$M$4690</definedName>
    <definedName name="SCDPT1_34ENDIN_12" localSheetId="23">SCDPT1!$N$4690</definedName>
    <definedName name="SCDPT1_34ENDIN_13" localSheetId="23">SCDPT1!$O$4690</definedName>
    <definedName name="SCDPT1_34ENDIN_14" localSheetId="23">SCDPT1!$P$4690</definedName>
    <definedName name="SCDPT1_34ENDIN_15" localSheetId="23">SCDPT1!$Q$4690</definedName>
    <definedName name="SCDPT1_34ENDIN_16" localSheetId="23">SCDPT1!$R$4690</definedName>
    <definedName name="SCDPT1_34ENDIN_17" localSheetId="23">SCDPT1!$S$4690</definedName>
    <definedName name="SCDPT1_34ENDIN_18" localSheetId="23">SCDPT1!$T$4690</definedName>
    <definedName name="SCDPT1_34ENDIN_19" localSheetId="23">SCDPT1!$U$4690</definedName>
    <definedName name="SCDPT1_34ENDIN_2" localSheetId="23">SCDPT1!$D$4690</definedName>
    <definedName name="SCDPT1_34ENDIN_20" localSheetId="23">SCDPT1!$V$4690</definedName>
    <definedName name="SCDPT1_34ENDIN_21" localSheetId="23">SCDPT1!$W$4690</definedName>
    <definedName name="SCDPT1_34ENDIN_22" localSheetId="23">SCDPT1!$X$4690</definedName>
    <definedName name="SCDPT1_34ENDIN_23" localSheetId="23">SCDPT1!$Y$4690</definedName>
    <definedName name="SCDPT1_34ENDIN_24" localSheetId="23">SCDPT1!$Z$4690</definedName>
    <definedName name="SCDPT1_34ENDIN_25" localSheetId="23">SCDPT1!$AA$4690</definedName>
    <definedName name="SCDPT1_34ENDIN_26" localSheetId="23">SCDPT1!$AB$4690</definedName>
    <definedName name="SCDPT1_34ENDIN_27" localSheetId="23">SCDPT1!$AC$4690</definedName>
    <definedName name="SCDPT1_34ENDIN_28" localSheetId="23">SCDPT1!$AD$4690</definedName>
    <definedName name="SCDPT1_34ENDIN_29" localSheetId="23">SCDPT1!$AE$4690</definedName>
    <definedName name="SCDPT1_34ENDIN_3" localSheetId="23">SCDPT1!$E$4690</definedName>
    <definedName name="SCDPT1_34ENDIN_4" localSheetId="23">SCDPT1!$F$4690</definedName>
    <definedName name="SCDPT1_34ENDIN_5" localSheetId="23">SCDPT1!$G$4690</definedName>
    <definedName name="SCDPT1_34ENDIN_6" localSheetId="23">SCDPT1!$H$4690</definedName>
    <definedName name="SCDPT1_34ENDIN_7" localSheetId="23">SCDPT1!$I$4690</definedName>
    <definedName name="SCDPT1_34ENDIN_8" localSheetId="23">SCDPT1!$J$4690</definedName>
    <definedName name="SCDPT1_34ENDIN_9" localSheetId="23">SCDPT1!$K$4690</definedName>
    <definedName name="SCDPT1_3500000_Range" localSheetId="23">SCDPT1!$C$4692:$AE$5260</definedName>
    <definedName name="SCDPT1_3500001_1" localSheetId="23">SCDPT1!$C$4693</definedName>
    <definedName name="SCDPT1_3500001_10" localSheetId="23">SCDPT1!$L$4693</definedName>
    <definedName name="SCDPT1_3500001_11" localSheetId="23">SCDPT1!$M$4693</definedName>
    <definedName name="SCDPT1_3500001_12" localSheetId="23">SCDPT1!$N$4693</definedName>
    <definedName name="SCDPT1_3500001_13" localSheetId="23">SCDPT1!$O$4693</definedName>
    <definedName name="SCDPT1_3500001_14" localSheetId="23">SCDPT1!$P$4693</definedName>
    <definedName name="SCDPT1_3500001_15" localSheetId="23">SCDPT1!$Q$4693</definedName>
    <definedName name="SCDPT1_3500001_16" localSheetId="23">SCDPT1!$R$4693</definedName>
    <definedName name="SCDPT1_3500001_17" localSheetId="23">SCDPT1!$S$4693</definedName>
    <definedName name="SCDPT1_3500001_18" localSheetId="23">SCDPT1!$T$4693</definedName>
    <definedName name="SCDPT1_3500001_19" localSheetId="23">SCDPT1!$U$4693</definedName>
    <definedName name="SCDPT1_3500001_2" localSheetId="23">SCDPT1!$D$4693</definedName>
    <definedName name="SCDPT1_3500001_20" localSheetId="23">SCDPT1!$V$4693</definedName>
    <definedName name="SCDPT1_3500001_21" localSheetId="23">SCDPT1!$W$4693</definedName>
    <definedName name="SCDPT1_3500001_22" localSheetId="23">SCDPT1!$X$4693</definedName>
    <definedName name="SCDPT1_3500001_24" localSheetId="23">SCDPT1!$Z$4693</definedName>
    <definedName name="SCDPT1_3500001_25" localSheetId="23">SCDPT1!$AA$4693</definedName>
    <definedName name="SCDPT1_3500001_26" localSheetId="23">SCDPT1!$AB$4693</definedName>
    <definedName name="SCDPT1_3500001_27" localSheetId="23">SCDPT1!$AC$4693</definedName>
    <definedName name="SCDPT1_3500001_28" localSheetId="23">SCDPT1!$AD$4693</definedName>
    <definedName name="SCDPT1_3500001_29" localSheetId="23">SCDPT1!$AE$4693</definedName>
    <definedName name="SCDPT1_3500001_3" localSheetId="23">SCDPT1!$E$4693</definedName>
    <definedName name="SCDPT1_3500001_4" localSheetId="23">SCDPT1!$F$4693</definedName>
    <definedName name="SCDPT1_3500001_5" localSheetId="23">SCDPT1!$G$4693</definedName>
    <definedName name="SCDPT1_3500001_6" localSheetId="23">SCDPT1!$H$4693</definedName>
    <definedName name="SCDPT1_3500001_7" localSheetId="23">SCDPT1!$I$4693</definedName>
    <definedName name="SCDPT1_3500001_8" localSheetId="23">SCDPT1!$J$4693</definedName>
    <definedName name="SCDPT1_3500001_9" localSheetId="23">SCDPT1!$K$4693</definedName>
    <definedName name="SCDPT1_3500101_1" localSheetId="23">SCDPT1!$C$4793</definedName>
    <definedName name="SCDPT1_3500101_10" localSheetId="23">SCDPT1!$L$4793</definedName>
    <definedName name="SCDPT1_3500101_11" localSheetId="23">SCDPT1!$M$4793</definedName>
    <definedName name="SCDPT1_3500101_12" localSheetId="23">SCDPT1!$N$4793</definedName>
    <definedName name="SCDPT1_3500101_13" localSheetId="23">SCDPT1!$O$4793</definedName>
    <definedName name="SCDPT1_3500101_14" localSheetId="23">SCDPT1!$P$4793</definedName>
    <definedName name="SCDPT1_3500101_15" localSheetId="23">SCDPT1!$Q$4793</definedName>
    <definedName name="SCDPT1_3500101_16" localSheetId="23">SCDPT1!$R$4793</definedName>
    <definedName name="SCDPT1_3500101_17" localSheetId="23">SCDPT1!$S$4793</definedName>
    <definedName name="SCDPT1_3500101_18" localSheetId="23">SCDPT1!$T$4793</definedName>
    <definedName name="SCDPT1_3500101_19" localSheetId="23">SCDPT1!$U$4793</definedName>
    <definedName name="SCDPT1_3500101_2" localSheetId="23">SCDPT1!$D$4793</definedName>
    <definedName name="SCDPT1_3500101_20" localSheetId="23">SCDPT1!$V$4793</definedName>
    <definedName name="SCDPT1_3500101_21" localSheetId="23">SCDPT1!$W$4793</definedName>
    <definedName name="SCDPT1_3500101_22" localSheetId="23">SCDPT1!$X$4793</definedName>
    <definedName name="SCDPT1_3500101_24" localSheetId="23">SCDPT1!$Z$4793</definedName>
    <definedName name="SCDPT1_3500101_25" localSheetId="23">SCDPT1!$AA$4793</definedName>
    <definedName name="SCDPT1_3500101_26" localSheetId="23">SCDPT1!$AB$4793</definedName>
    <definedName name="SCDPT1_3500101_27" localSheetId="23">SCDPT1!$AC$4793</definedName>
    <definedName name="SCDPT1_3500101_28" localSheetId="23">SCDPT1!$AD$4793</definedName>
    <definedName name="SCDPT1_3500101_29" localSheetId="23">SCDPT1!$AE$4793</definedName>
    <definedName name="SCDPT1_3500101_3" localSheetId="23">SCDPT1!$E$4793</definedName>
    <definedName name="SCDPT1_3500101_4" localSheetId="23">SCDPT1!$F$4793</definedName>
    <definedName name="SCDPT1_3500101_5" localSheetId="23">SCDPT1!$G$4793</definedName>
    <definedName name="SCDPT1_3500101_6" localSheetId="23">SCDPT1!$H$4793</definedName>
    <definedName name="SCDPT1_3500101_7" localSheetId="23">SCDPT1!$I$4793</definedName>
    <definedName name="SCDPT1_3500101_8" localSheetId="23">SCDPT1!$J$4793</definedName>
    <definedName name="SCDPT1_3500101_9" localSheetId="23">SCDPT1!$K$4793</definedName>
    <definedName name="SCDPT1_3500201_1" localSheetId="23">SCDPT1!$C$4893</definedName>
    <definedName name="SCDPT1_3500201_10" localSheetId="23">SCDPT1!$L$4893</definedName>
    <definedName name="SCDPT1_3500201_11" localSheetId="23">SCDPT1!$M$4893</definedName>
    <definedName name="SCDPT1_3500201_12" localSheetId="23">SCDPT1!$N$4893</definedName>
    <definedName name="SCDPT1_3500201_13" localSheetId="23">SCDPT1!$O$4893</definedName>
    <definedName name="SCDPT1_3500201_14" localSheetId="23">SCDPT1!$P$4893</definedName>
    <definedName name="SCDPT1_3500201_15" localSheetId="23">SCDPT1!$Q$4893</definedName>
    <definedName name="SCDPT1_3500201_16" localSheetId="23">SCDPT1!$R$4893</definedName>
    <definedName name="SCDPT1_3500201_17" localSheetId="23">SCDPT1!$S$4893</definedName>
    <definedName name="SCDPT1_3500201_18" localSheetId="23">SCDPT1!$T$4893</definedName>
    <definedName name="SCDPT1_3500201_19" localSheetId="23">SCDPT1!$U$4893</definedName>
    <definedName name="SCDPT1_3500201_2" localSheetId="23">SCDPT1!$D$4893</definedName>
    <definedName name="SCDPT1_3500201_20" localSheetId="23">SCDPT1!$V$4893</definedName>
    <definedName name="SCDPT1_3500201_21" localSheetId="23">SCDPT1!$W$4893</definedName>
    <definedName name="SCDPT1_3500201_22" localSheetId="23">SCDPT1!$X$4893</definedName>
    <definedName name="SCDPT1_3500201_24" localSheetId="23">SCDPT1!$Z$4893</definedName>
    <definedName name="SCDPT1_3500201_25" localSheetId="23">SCDPT1!$AA$4893</definedName>
    <definedName name="SCDPT1_3500201_26" localSheetId="23">SCDPT1!$AB$4893</definedName>
    <definedName name="SCDPT1_3500201_27" localSheetId="23">SCDPT1!$AC$4893</definedName>
    <definedName name="SCDPT1_3500201_28" localSheetId="23">SCDPT1!$AD$4893</definedName>
    <definedName name="SCDPT1_3500201_29" localSheetId="23">SCDPT1!$AE$4893</definedName>
    <definedName name="SCDPT1_3500201_3" localSheetId="23">SCDPT1!$E$4893</definedName>
    <definedName name="SCDPT1_3500201_4" localSheetId="23">SCDPT1!$F$4893</definedName>
    <definedName name="SCDPT1_3500201_5" localSheetId="23">SCDPT1!$G$4893</definedName>
    <definedName name="SCDPT1_3500201_6" localSheetId="23">SCDPT1!$H$4893</definedName>
    <definedName name="SCDPT1_3500201_7" localSheetId="23">SCDPT1!$I$4893</definedName>
    <definedName name="SCDPT1_3500201_8" localSheetId="23">SCDPT1!$J$4893</definedName>
    <definedName name="SCDPT1_3500201_9" localSheetId="23">SCDPT1!$K$4893</definedName>
    <definedName name="SCDPT1_3500301_1" localSheetId="23">SCDPT1!$C$4993</definedName>
    <definedName name="SCDPT1_3500301_10" localSheetId="23">SCDPT1!$L$4993</definedName>
    <definedName name="SCDPT1_3500301_11" localSheetId="23">SCDPT1!$M$4993</definedName>
    <definedName name="SCDPT1_3500301_12" localSheetId="23">SCDPT1!$N$4993</definedName>
    <definedName name="SCDPT1_3500301_13" localSheetId="23">SCDPT1!$O$4993</definedName>
    <definedName name="SCDPT1_3500301_14" localSheetId="23">SCDPT1!$P$4993</definedName>
    <definedName name="SCDPT1_3500301_15" localSheetId="23">SCDPT1!$Q$4993</definedName>
    <definedName name="SCDPT1_3500301_16" localSheetId="23">SCDPT1!$R$4993</definedName>
    <definedName name="SCDPT1_3500301_17" localSheetId="23">SCDPT1!$S$4993</definedName>
    <definedName name="SCDPT1_3500301_18" localSheetId="23">SCDPT1!$T$4993</definedName>
    <definedName name="SCDPT1_3500301_19" localSheetId="23">SCDPT1!$U$4993</definedName>
    <definedName name="SCDPT1_3500301_2" localSheetId="23">SCDPT1!$D$4993</definedName>
    <definedName name="SCDPT1_3500301_20" localSheetId="23">SCDPT1!$V$4993</definedName>
    <definedName name="SCDPT1_3500301_21" localSheetId="23">SCDPT1!$W$4993</definedName>
    <definedName name="SCDPT1_3500301_22" localSheetId="23">SCDPT1!$X$4993</definedName>
    <definedName name="SCDPT1_3500301_24" localSheetId="23">SCDPT1!$Z$4993</definedName>
    <definedName name="SCDPT1_3500301_25" localSheetId="23">SCDPT1!$AA$4993</definedName>
    <definedName name="SCDPT1_3500301_26" localSheetId="23">SCDPT1!$AB$4993</definedName>
    <definedName name="SCDPT1_3500301_27" localSheetId="23">SCDPT1!$AC$4993</definedName>
    <definedName name="SCDPT1_3500301_28" localSheetId="23">SCDPT1!$AD$4993</definedName>
    <definedName name="SCDPT1_3500301_29" localSheetId="23">SCDPT1!$AE$4993</definedName>
    <definedName name="SCDPT1_3500301_3" localSheetId="23">SCDPT1!$E$4993</definedName>
    <definedName name="SCDPT1_3500301_4" localSheetId="23">SCDPT1!$F$4993</definedName>
    <definedName name="SCDPT1_3500301_5" localSheetId="23">SCDPT1!$G$4993</definedName>
    <definedName name="SCDPT1_3500301_6" localSheetId="23">SCDPT1!$H$4993</definedName>
    <definedName name="SCDPT1_3500301_7" localSheetId="23">SCDPT1!$I$4993</definedName>
    <definedName name="SCDPT1_3500301_8" localSheetId="23">SCDPT1!$J$4993</definedName>
    <definedName name="SCDPT1_3500301_9" localSheetId="23">SCDPT1!$K$4993</definedName>
    <definedName name="SCDPT1_3500401_1" localSheetId="23">SCDPT1!$C$5093</definedName>
    <definedName name="SCDPT1_3500401_10" localSheetId="23">SCDPT1!$L$5093</definedName>
    <definedName name="SCDPT1_3500401_11" localSheetId="23">SCDPT1!$M$5093</definedName>
    <definedName name="SCDPT1_3500401_12" localSheetId="23">SCDPT1!$N$5093</definedName>
    <definedName name="SCDPT1_3500401_13" localSheetId="23">SCDPT1!$O$5093</definedName>
    <definedName name="SCDPT1_3500401_14" localSheetId="23">SCDPT1!$P$5093</definedName>
    <definedName name="SCDPT1_3500401_15" localSheetId="23">SCDPT1!$Q$5093</definedName>
    <definedName name="SCDPT1_3500401_16" localSheetId="23">SCDPT1!$R$5093</definedName>
    <definedName name="SCDPT1_3500401_17" localSheetId="23">SCDPT1!$S$5093</definedName>
    <definedName name="SCDPT1_3500401_18" localSheetId="23">SCDPT1!$T$5093</definedName>
    <definedName name="SCDPT1_3500401_19" localSheetId="23">SCDPT1!$U$5093</definedName>
    <definedName name="SCDPT1_3500401_2" localSheetId="23">SCDPT1!$D$5093</definedName>
    <definedName name="SCDPT1_3500401_20" localSheetId="23">SCDPT1!$V$5093</definedName>
    <definedName name="SCDPT1_3500401_21" localSheetId="23">SCDPT1!$W$5093</definedName>
    <definedName name="SCDPT1_3500401_22" localSheetId="23">SCDPT1!$X$5093</definedName>
    <definedName name="SCDPT1_3500401_24" localSheetId="23">SCDPT1!$Z$5093</definedName>
    <definedName name="SCDPT1_3500401_25" localSheetId="23">SCDPT1!$AA$5093</definedName>
    <definedName name="SCDPT1_3500401_26" localSheetId="23">SCDPT1!$AB$5093</definedName>
    <definedName name="SCDPT1_3500401_27" localSheetId="23">SCDPT1!$AC$5093</definedName>
    <definedName name="SCDPT1_3500401_28" localSheetId="23">SCDPT1!$AD$5093</definedName>
    <definedName name="SCDPT1_3500401_29" localSheetId="23">SCDPT1!$AE$5093</definedName>
    <definedName name="SCDPT1_3500401_3" localSheetId="23">SCDPT1!$E$5093</definedName>
    <definedName name="SCDPT1_3500401_4" localSheetId="23">SCDPT1!$F$5093</definedName>
    <definedName name="SCDPT1_3500401_5" localSheetId="23">SCDPT1!$G$5093</definedName>
    <definedName name="SCDPT1_3500401_6" localSheetId="23">SCDPT1!$H$5093</definedName>
    <definedName name="SCDPT1_3500401_7" localSheetId="23">SCDPT1!$I$5093</definedName>
    <definedName name="SCDPT1_3500401_8" localSheetId="23">SCDPT1!$J$5093</definedName>
    <definedName name="SCDPT1_3500401_9" localSheetId="23">SCDPT1!$K$5093</definedName>
    <definedName name="SCDPT1_3500501_1" localSheetId="23">SCDPT1!$C$5193</definedName>
    <definedName name="SCDPT1_3500501_10" localSheetId="23">SCDPT1!$L$5193</definedName>
    <definedName name="SCDPT1_3500501_11" localSheetId="23">SCDPT1!$M$5193</definedName>
    <definedName name="SCDPT1_3500501_12" localSheetId="23">SCDPT1!$N$5193</definedName>
    <definedName name="SCDPT1_3500501_13" localSheetId="23">SCDPT1!$O$5193</definedName>
    <definedName name="SCDPT1_3500501_14" localSheetId="23">SCDPT1!$P$5193</definedName>
    <definedName name="SCDPT1_3500501_15" localSheetId="23">SCDPT1!$Q$5193</definedName>
    <definedName name="SCDPT1_3500501_16" localSheetId="23">SCDPT1!$R$5193</definedName>
    <definedName name="SCDPT1_3500501_17" localSheetId="23">SCDPT1!$S$5193</definedName>
    <definedName name="SCDPT1_3500501_18" localSheetId="23">SCDPT1!$T$5193</definedName>
    <definedName name="SCDPT1_3500501_19" localSheetId="23">SCDPT1!$U$5193</definedName>
    <definedName name="SCDPT1_3500501_2" localSheetId="23">SCDPT1!$D$5193</definedName>
    <definedName name="SCDPT1_3500501_20" localSheetId="23">SCDPT1!$V$5193</definedName>
    <definedName name="SCDPT1_3500501_21" localSheetId="23">SCDPT1!$W$5193</definedName>
    <definedName name="SCDPT1_3500501_22" localSheetId="23">SCDPT1!$X$5193</definedName>
    <definedName name="SCDPT1_3500501_24" localSheetId="23">SCDPT1!$Z$5193</definedName>
    <definedName name="SCDPT1_3500501_25" localSheetId="23">SCDPT1!$AA$5193</definedName>
    <definedName name="SCDPT1_3500501_26" localSheetId="23">SCDPT1!$AB$5193</definedName>
    <definedName name="SCDPT1_3500501_27" localSheetId="23">SCDPT1!$AC$5193</definedName>
    <definedName name="SCDPT1_3500501_28" localSheetId="23">SCDPT1!$AD$5193</definedName>
    <definedName name="SCDPT1_3500501_29" localSheetId="23">SCDPT1!$AE$5193</definedName>
    <definedName name="SCDPT1_3500501_3" localSheetId="23">SCDPT1!$E$5193</definedName>
    <definedName name="SCDPT1_3500501_4" localSheetId="23">SCDPT1!$F$5193</definedName>
    <definedName name="SCDPT1_3500501_5" localSheetId="23">SCDPT1!$G$5193</definedName>
    <definedName name="SCDPT1_3500501_6" localSheetId="23">SCDPT1!$H$5193</definedName>
    <definedName name="SCDPT1_3500501_7" localSheetId="23">SCDPT1!$I$5193</definedName>
    <definedName name="SCDPT1_3500501_8" localSheetId="23">SCDPT1!$J$5193</definedName>
    <definedName name="SCDPT1_3500501_9" localSheetId="23">SCDPT1!$K$5193</definedName>
    <definedName name="SCDPT1_3599999_10" localSheetId="23">SCDPT1!$L$5261</definedName>
    <definedName name="SCDPT1_3599999_11" localSheetId="23">SCDPT1!$M$5261</definedName>
    <definedName name="SCDPT1_3599999_12" localSheetId="23">SCDPT1!$N$5261</definedName>
    <definedName name="SCDPT1_3599999_13" localSheetId="23">SCDPT1!$O$5261</definedName>
    <definedName name="SCDPT1_3599999_14" localSheetId="23">SCDPT1!$P$5261</definedName>
    <definedName name="SCDPT1_3599999_15" localSheetId="23">SCDPT1!$Q$5261</definedName>
    <definedName name="SCDPT1_3599999_19" localSheetId="23">SCDPT1!$U$5261</definedName>
    <definedName name="SCDPT1_3599999_20" localSheetId="23">SCDPT1!$V$5261</definedName>
    <definedName name="SCDPT1_3599999_7" localSheetId="23">SCDPT1!$I$5261</definedName>
    <definedName name="SCDPT1_3599999_9" localSheetId="23">SCDPT1!$K$5261</definedName>
    <definedName name="SCDPT1_35BEGIN_1" localSheetId="23">SCDPT1!$C$4692</definedName>
    <definedName name="SCDPT1_35BEGIN_10" localSheetId="23">SCDPT1!$L$4692</definedName>
    <definedName name="SCDPT1_35BEGIN_11" localSheetId="23">SCDPT1!$M$4692</definedName>
    <definedName name="SCDPT1_35BEGIN_12" localSheetId="23">SCDPT1!$N$4692</definedName>
    <definedName name="SCDPT1_35BEGIN_13" localSheetId="23">SCDPT1!$O$4692</definedName>
    <definedName name="SCDPT1_35BEGIN_14" localSheetId="23">SCDPT1!$P$4692</definedName>
    <definedName name="SCDPT1_35BEGIN_15" localSheetId="23">SCDPT1!$Q$4692</definedName>
    <definedName name="SCDPT1_35BEGIN_16" localSheetId="23">SCDPT1!$R$4692</definedName>
    <definedName name="SCDPT1_35BEGIN_17" localSheetId="23">SCDPT1!$S$4692</definedName>
    <definedName name="SCDPT1_35BEGIN_18" localSheetId="23">SCDPT1!$T$4692</definedName>
    <definedName name="SCDPT1_35BEGIN_19" localSheetId="23">SCDPT1!$U$4692</definedName>
    <definedName name="SCDPT1_35BEGIN_2" localSheetId="23">SCDPT1!$D$4692</definedName>
    <definedName name="SCDPT1_35BEGIN_20" localSheetId="23">SCDPT1!$V$4692</definedName>
    <definedName name="SCDPT1_35BEGIN_21" localSheetId="23">SCDPT1!$W$4692</definedName>
    <definedName name="SCDPT1_35BEGIN_22" localSheetId="23">SCDPT1!$X$4692</definedName>
    <definedName name="SCDPT1_35BEGIN_23" localSheetId="23">SCDPT1!$Y$4692</definedName>
    <definedName name="SCDPT1_35BEGIN_24" localSheetId="23">SCDPT1!$Z$4692</definedName>
    <definedName name="SCDPT1_35BEGIN_25" localSheetId="23">SCDPT1!$AA$4692</definedName>
    <definedName name="SCDPT1_35BEGIN_26" localSheetId="23">SCDPT1!$AB$4692</definedName>
    <definedName name="SCDPT1_35BEGIN_27" localSheetId="23">SCDPT1!$AC$4692</definedName>
    <definedName name="SCDPT1_35BEGIN_28" localSheetId="23">SCDPT1!$AD$4692</definedName>
    <definedName name="SCDPT1_35BEGIN_29" localSheetId="23">SCDPT1!$AE$4692</definedName>
    <definedName name="SCDPT1_35BEGIN_3" localSheetId="23">SCDPT1!$E$4692</definedName>
    <definedName name="SCDPT1_35BEGIN_4" localSheetId="23">SCDPT1!$F$4692</definedName>
    <definedName name="SCDPT1_35BEGIN_5" localSheetId="23">SCDPT1!$G$4692</definedName>
    <definedName name="SCDPT1_35BEGIN_6" localSheetId="23">SCDPT1!$H$4692</definedName>
    <definedName name="SCDPT1_35BEGIN_7" localSheetId="23">SCDPT1!$I$4692</definedName>
    <definedName name="SCDPT1_35BEGIN_8" localSheetId="23">SCDPT1!$J$4692</definedName>
    <definedName name="SCDPT1_35BEGIN_9" localSheetId="23">SCDPT1!$K$4692</definedName>
    <definedName name="SCDPT1_35ENDIN_10" localSheetId="23">SCDPT1!$L$5260</definedName>
    <definedName name="SCDPT1_35ENDIN_11" localSheetId="23">SCDPT1!$M$5260</definedName>
    <definedName name="SCDPT1_35ENDIN_12" localSheetId="23">SCDPT1!$N$5260</definedName>
    <definedName name="SCDPT1_35ENDIN_13" localSheetId="23">SCDPT1!$O$5260</definedName>
    <definedName name="SCDPT1_35ENDIN_14" localSheetId="23">SCDPT1!$P$5260</definedName>
    <definedName name="SCDPT1_35ENDIN_15" localSheetId="23">SCDPT1!$Q$5260</definedName>
    <definedName name="SCDPT1_35ENDIN_16" localSheetId="23">SCDPT1!$R$5260</definedName>
    <definedName name="SCDPT1_35ENDIN_17" localSheetId="23">SCDPT1!$S$5260</definedName>
    <definedName name="SCDPT1_35ENDIN_18" localSheetId="23">SCDPT1!$T$5260</definedName>
    <definedName name="SCDPT1_35ENDIN_19" localSheetId="23">SCDPT1!$U$5260</definedName>
    <definedName name="SCDPT1_35ENDIN_2" localSheetId="23">SCDPT1!$D$5260</definedName>
    <definedName name="SCDPT1_35ENDIN_20" localSheetId="23">SCDPT1!$V$5260</definedName>
    <definedName name="SCDPT1_35ENDIN_21" localSheetId="23">SCDPT1!$W$5260</definedName>
    <definedName name="SCDPT1_35ENDIN_22" localSheetId="23">SCDPT1!$X$5260</definedName>
    <definedName name="SCDPT1_35ENDIN_23" localSheetId="23">SCDPT1!$Y$5260</definedName>
    <definedName name="SCDPT1_35ENDIN_24" localSheetId="23">SCDPT1!$Z$5260</definedName>
    <definedName name="SCDPT1_35ENDIN_25" localSheetId="23">SCDPT1!$AA$5260</definedName>
    <definedName name="SCDPT1_35ENDIN_26" localSheetId="23">SCDPT1!$AB$5260</definedName>
    <definedName name="SCDPT1_35ENDIN_27" localSheetId="23">SCDPT1!$AC$5260</definedName>
    <definedName name="SCDPT1_35ENDIN_28" localSheetId="23">SCDPT1!$AD$5260</definedName>
    <definedName name="SCDPT1_35ENDIN_29" localSheetId="23">SCDPT1!$AE$5260</definedName>
    <definedName name="SCDPT1_35ENDIN_3" localSheetId="23">SCDPT1!$E$5260</definedName>
    <definedName name="SCDPT1_35ENDIN_4" localSheetId="23">SCDPT1!$F$5260</definedName>
    <definedName name="SCDPT1_35ENDIN_5" localSheetId="23">SCDPT1!$G$5260</definedName>
    <definedName name="SCDPT1_35ENDIN_6" localSheetId="23">SCDPT1!$H$5260</definedName>
    <definedName name="SCDPT1_35ENDIN_7" localSheetId="23">SCDPT1!$I$5260</definedName>
    <definedName name="SCDPT1_35ENDIN_8" localSheetId="23">SCDPT1!$J$5260</definedName>
    <definedName name="SCDPT1_35ENDIN_9" localSheetId="23">SCDPT1!$K$5260</definedName>
    <definedName name="SCDPT1_3899999_10" localSheetId="23">SCDPT1!$L$5262</definedName>
    <definedName name="SCDPT1_3899999_11" localSheetId="23">SCDPT1!$M$5262</definedName>
    <definedName name="SCDPT1_3899999_12" localSheetId="23">SCDPT1!$N$5262</definedName>
    <definedName name="SCDPT1_3899999_13" localSheetId="23">SCDPT1!$O$5262</definedName>
    <definedName name="SCDPT1_3899999_14" localSheetId="23">SCDPT1!$P$5262</definedName>
    <definedName name="SCDPT1_3899999_15" localSheetId="23">SCDPT1!$Q$5262</definedName>
    <definedName name="SCDPT1_3899999_19" localSheetId="23">SCDPT1!$U$5262</definedName>
    <definedName name="SCDPT1_3899999_20" localSheetId="23">SCDPT1!$V$5262</definedName>
    <definedName name="SCDPT1_3899999_7" localSheetId="23">SCDPT1!$I$5262</definedName>
    <definedName name="SCDPT1_3899999_9" localSheetId="23">SCDPT1!$K$5262</definedName>
    <definedName name="SCDPT1_4200000_Range" localSheetId="23">SCDPT1!$C$5263:$AE$5335</definedName>
    <definedName name="SCDPT1_4200001_1" localSheetId="23">SCDPT1!$C$5264</definedName>
    <definedName name="SCDPT1_4200001_10" localSheetId="23">SCDPT1!$L$5264</definedName>
    <definedName name="SCDPT1_4200001_11" localSheetId="23">SCDPT1!$M$5264</definedName>
    <definedName name="SCDPT1_4200001_12" localSheetId="23">SCDPT1!$N$5264</definedName>
    <definedName name="SCDPT1_4200001_13" localSheetId="23">SCDPT1!$O$5264</definedName>
    <definedName name="SCDPT1_4200001_14" localSheetId="23">SCDPT1!$P$5264</definedName>
    <definedName name="SCDPT1_4200001_15" localSheetId="23">SCDPT1!$Q$5264</definedName>
    <definedName name="SCDPT1_4200001_16" localSheetId="23">SCDPT1!$R$5264</definedName>
    <definedName name="SCDPT1_4200001_17" localSheetId="23">SCDPT1!$S$5264</definedName>
    <definedName name="SCDPT1_4200001_18" localSheetId="23">SCDPT1!$T$5264</definedName>
    <definedName name="SCDPT1_4200001_19" localSheetId="23">SCDPT1!$U$5264</definedName>
    <definedName name="SCDPT1_4200001_2" localSheetId="23">SCDPT1!$D$5264</definedName>
    <definedName name="SCDPT1_4200001_20" localSheetId="23">SCDPT1!$V$5264</definedName>
    <definedName name="SCDPT1_4200001_21" localSheetId="23">SCDPT1!$W$5264</definedName>
    <definedName name="SCDPT1_4200001_22" localSheetId="23">SCDPT1!$X$5264</definedName>
    <definedName name="SCDPT1_4200001_24" localSheetId="23">SCDPT1!$Z$5264</definedName>
    <definedName name="SCDPT1_4200001_25" localSheetId="23">SCDPT1!$AA$5264</definedName>
    <definedName name="SCDPT1_4200001_27" localSheetId="23">SCDPT1!$AC$5264</definedName>
    <definedName name="SCDPT1_4200001_28" localSheetId="23">SCDPT1!$AD$5264</definedName>
    <definedName name="SCDPT1_4200001_29" localSheetId="23">SCDPT1!$AE$5264</definedName>
    <definedName name="SCDPT1_4200001_3" localSheetId="23">SCDPT1!$E$5264</definedName>
    <definedName name="SCDPT1_4200001_4" localSheetId="23">SCDPT1!$F$5264</definedName>
    <definedName name="SCDPT1_4200001_5" localSheetId="23">SCDPT1!$G$5264</definedName>
    <definedName name="SCDPT1_4200001_6" localSheetId="23">SCDPT1!$H$5264</definedName>
    <definedName name="SCDPT1_4200001_7" localSheetId="23">SCDPT1!$I$5264</definedName>
    <definedName name="SCDPT1_4200001_8" localSheetId="23">SCDPT1!$J$5264</definedName>
    <definedName name="SCDPT1_4200001_9" localSheetId="23">SCDPT1!$K$5264</definedName>
    <definedName name="SCDPT1_4299999_10" localSheetId="23">SCDPT1!$L$5336</definedName>
    <definedName name="SCDPT1_4299999_11" localSheetId="23">SCDPT1!$M$5336</definedName>
    <definedName name="SCDPT1_4299999_12" localSheetId="23">SCDPT1!$N$5336</definedName>
    <definedName name="SCDPT1_4299999_13" localSheetId="23">SCDPT1!$O$5336</definedName>
    <definedName name="SCDPT1_4299999_14" localSheetId="23">SCDPT1!$P$5336</definedName>
    <definedName name="SCDPT1_4299999_15" localSheetId="23">SCDPT1!$Q$5336</definedName>
    <definedName name="SCDPT1_4299999_19" localSheetId="23">SCDPT1!$U$5336</definedName>
    <definedName name="SCDPT1_4299999_20" localSheetId="23">SCDPT1!$V$5336</definedName>
    <definedName name="SCDPT1_4299999_7" localSheetId="23">SCDPT1!$I$5336</definedName>
    <definedName name="SCDPT1_4299999_9" localSheetId="23">SCDPT1!$K$5336</definedName>
    <definedName name="SCDPT1_42BEGIN_1" localSheetId="23">SCDPT1!$C$5263</definedName>
    <definedName name="SCDPT1_42BEGIN_10" localSheetId="23">SCDPT1!$L$5263</definedName>
    <definedName name="SCDPT1_42BEGIN_11" localSheetId="23">SCDPT1!$M$5263</definedName>
    <definedName name="SCDPT1_42BEGIN_12" localSheetId="23">SCDPT1!$N$5263</definedName>
    <definedName name="SCDPT1_42BEGIN_13" localSheetId="23">SCDPT1!$O$5263</definedName>
    <definedName name="SCDPT1_42BEGIN_14" localSheetId="23">SCDPT1!$P$5263</definedName>
    <definedName name="SCDPT1_42BEGIN_15" localSheetId="23">SCDPT1!$Q$5263</definedName>
    <definedName name="SCDPT1_42BEGIN_16" localSheetId="23">SCDPT1!$R$5263</definedName>
    <definedName name="SCDPT1_42BEGIN_17" localSheetId="23">SCDPT1!$S$5263</definedName>
    <definedName name="SCDPT1_42BEGIN_18" localSheetId="23">SCDPT1!$T$5263</definedName>
    <definedName name="SCDPT1_42BEGIN_19" localSheetId="23">SCDPT1!$U$5263</definedName>
    <definedName name="SCDPT1_42BEGIN_2" localSheetId="23">SCDPT1!$D$5263</definedName>
    <definedName name="SCDPT1_42BEGIN_20" localSheetId="23">SCDPT1!$V$5263</definedName>
    <definedName name="SCDPT1_42BEGIN_21" localSheetId="23">SCDPT1!$W$5263</definedName>
    <definedName name="SCDPT1_42BEGIN_22" localSheetId="23">SCDPT1!$X$5263</definedName>
    <definedName name="SCDPT1_42BEGIN_23" localSheetId="23">SCDPT1!$Y$5263</definedName>
    <definedName name="SCDPT1_42BEGIN_24" localSheetId="23">SCDPT1!$Z$5263</definedName>
    <definedName name="SCDPT1_42BEGIN_25" localSheetId="23">SCDPT1!$AA$5263</definedName>
    <definedName name="SCDPT1_42BEGIN_26" localSheetId="23">SCDPT1!$AB$5263</definedName>
    <definedName name="SCDPT1_42BEGIN_27" localSheetId="23">SCDPT1!$AC$5263</definedName>
    <definedName name="SCDPT1_42BEGIN_28" localSheetId="23">SCDPT1!$AD$5263</definedName>
    <definedName name="SCDPT1_42BEGIN_29" localSheetId="23">SCDPT1!$AE$5263</definedName>
    <definedName name="SCDPT1_42BEGIN_3" localSheetId="23">SCDPT1!$E$5263</definedName>
    <definedName name="SCDPT1_42BEGIN_4" localSheetId="23">SCDPT1!$F$5263</definedName>
    <definedName name="SCDPT1_42BEGIN_5" localSheetId="23">SCDPT1!$G$5263</definedName>
    <definedName name="SCDPT1_42BEGIN_6" localSheetId="23">SCDPT1!$H$5263</definedName>
    <definedName name="SCDPT1_42BEGIN_7" localSheetId="23">SCDPT1!$I$5263</definedName>
    <definedName name="SCDPT1_42BEGIN_8" localSheetId="23">SCDPT1!$J$5263</definedName>
    <definedName name="SCDPT1_42BEGIN_9" localSheetId="23">SCDPT1!$K$5263</definedName>
    <definedName name="SCDPT1_42ENDIN_10" localSheetId="23">SCDPT1!$L$5335</definedName>
    <definedName name="SCDPT1_42ENDIN_11" localSheetId="23">SCDPT1!$M$5335</definedName>
    <definedName name="SCDPT1_42ENDIN_12" localSheetId="23">SCDPT1!$N$5335</definedName>
    <definedName name="SCDPT1_42ENDIN_13" localSheetId="23">SCDPT1!$O$5335</definedName>
    <definedName name="SCDPT1_42ENDIN_14" localSheetId="23">SCDPT1!$P$5335</definedName>
    <definedName name="SCDPT1_42ENDIN_15" localSheetId="23">SCDPT1!$Q$5335</definedName>
    <definedName name="SCDPT1_42ENDIN_16" localSheetId="23">SCDPT1!$R$5335</definedName>
    <definedName name="SCDPT1_42ENDIN_17" localSheetId="23">SCDPT1!$S$5335</definedName>
    <definedName name="SCDPT1_42ENDIN_18" localSheetId="23">SCDPT1!$T$5335</definedName>
    <definedName name="SCDPT1_42ENDIN_19" localSheetId="23">SCDPT1!$U$5335</definedName>
    <definedName name="SCDPT1_42ENDIN_2" localSheetId="23">SCDPT1!$D$5335</definedName>
    <definedName name="SCDPT1_42ENDIN_20" localSheetId="23">SCDPT1!$V$5335</definedName>
    <definedName name="SCDPT1_42ENDIN_21" localSheetId="23">SCDPT1!$W$5335</definedName>
    <definedName name="SCDPT1_42ENDIN_22" localSheetId="23">SCDPT1!$X$5335</definedName>
    <definedName name="SCDPT1_42ENDIN_23" localSheetId="23">SCDPT1!$Y$5335</definedName>
    <definedName name="SCDPT1_42ENDIN_24" localSheetId="23">SCDPT1!$Z$5335</definedName>
    <definedName name="SCDPT1_42ENDIN_25" localSheetId="23">SCDPT1!$AA$5335</definedName>
    <definedName name="SCDPT1_42ENDIN_26" localSheetId="23">SCDPT1!$AB$5335</definedName>
    <definedName name="SCDPT1_42ENDIN_27" localSheetId="23">SCDPT1!$AC$5335</definedName>
    <definedName name="SCDPT1_42ENDIN_28" localSheetId="23">SCDPT1!$AD$5335</definedName>
    <definedName name="SCDPT1_42ENDIN_29" localSheetId="23">SCDPT1!$AE$5335</definedName>
    <definedName name="SCDPT1_42ENDIN_3" localSheetId="23">SCDPT1!$E$5335</definedName>
    <definedName name="SCDPT1_42ENDIN_4" localSheetId="23">SCDPT1!$F$5335</definedName>
    <definedName name="SCDPT1_42ENDIN_5" localSheetId="23">SCDPT1!$G$5335</definedName>
    <definedName name="SCDPT1_42ENDIN_6" localSheetId="23">SCDPT1!$H$5335</definedName>
    <definedName name="SCDPT1_42ENDIN_7" localSheetId="23">SCDPT1!$I$5335</definedName>
    <definedName name="SCDPT1_42ENDIN_8" localSheetId="23">SCDPT1!$J$5335</definedName>
    <definedName name="SCDPT1_42ENDIN_9" localSheetId="23">SCDPT1!$K$5335</definedName>
    <definedName name="SCDPT1_4300000_Range" localSheetId="23">SCDPT1!$C$5337:$AE$5339</definedName>
    <definedName name="SCDPT1_4399999_10" localSheetId="23">SCDPT1!$L$5340</definedName>
    <definedName name="SCDPT1_4399999_11" localSheetId="23">SCDPT1!$M$5340</definedName>
    <definedName name="SCDPT1_4399999_12" localSheetId="23">SCDPT1!$N$5340</definedName>
    <definedName name="SCDPT1_4399999_13" localSheetId="23">SCDPT1!$O$5340</definedName>
    <definedName name="SCDPT1_4399999_14" localSheetId="23">SCDPT1!$P$5340</definedName>
    <definedName name="SCDPT1_4399999_15" localSheetId="23">SCDPT1!$Q$5340</definedName>
    <definedName name="SCDPT1_4399999_19" localSheetId="23">SCDPT1!$U$5340</definedName>
    <definedName name="SCDPT1_4399999_20" localSheetId="23">SCDPT1!$V$5340</definedName>
    <definedName name="SCDPT1_4399999_7" localSheetId="23">SCDPT1!$I$5340</definedName>
    <definedName name="SCDPT1_4399999_9" localSheetId="23">SCDPT1!$K$5340</definedName>
    <definedName name="SCDPT1_43BEGIN_1" localSheetId="23">SCDPT1!$C$5337</definedName>
    <definedName name="SCDPT1_43BEGIN_10" localSheetId="23">SCDPT1!$L$5337</definedName>
    <definedName name="SCDPT1_43BEGIN_11" localSheetId="23">SCDPT1!$M$5337</definedName>
    <definedName name="SCDPT1_43BEGIN_12" localSheetId="23">SCDPT1!$N$5337</definedName>
    <definedName name="SCDPT1_43BEGIN_13" localSheetId="23">SCDPT1!$O$5337</definedName>
    <definedName name="SCDPT1_43BEGIN_14" localSheetId="23">SCDPT1!$P$5337</definedName>
    <definedName name="SCDPT1_43BEGIN_15" localSheetId="23">SCDPT1!$Q$5337</definedName>
    <definedName name="SCDPT1_43BEGIN_16" localSheetId="23">SCDPT1!$R$5337</definedName>
    <definedName name="SCDPT1_43BEGIN_17" localSheetId="23">SCDPT1!$S$5337</definedName>
    <definedName name="SCDPT1_43BEGIN_18" localSheetId="23">SCDPT1!$T$5337</definedName>
    <definedName name="SCDPT1_43BEGIN_19" localSheetId="23">SCDPT1!$U$5337</definedName>
    <definedName name="SCDPT1_43BEGIN_2" localSheetId="23">SCDPT1!$D$5337</definedName>
    <definedName name="SCDPT1_43BEGIN_20" localSheetId="23">SCDPT1!$V$5337</definedName>
    <definedName name="SCDPT1_43BEGIN_21" localSheetId="23">SCDPT1!$W$5337</definedName>
    <definedName name="SCDPT1_43BEGIN_22" localSheetId="23">SCDPT1!$X$5337</definedName>
    <definedName name="SCDPT1_43BEGIN_23" localSheetId="23">SCDPT1!$Y$5337</definedName>
    <definedName name="SCDPT1_43BEGIN_24" localSheetId="23">SCDPT1!$Z$5337</definedName>
    <definedName name="SCDPT1_43BEGIN_25" localSheetId="23">SCDPT1!$AA$5337</definedName>
    <definedName name="SCDPT1_43BEGIN_26" localSheetId="23">SCDPT1!$AB$5337</definedName>
    <definedName name="SCDPT1_43BEGIN_27" localSheetId="23">SCDPT1!$AC$5337</definedName>
    <definedName name="SCDPT1_43BEGIN_28" localSheetId="23">SCDPT1!$AD$5337</definedName>
    <definedName name="SCDPT1_43BEGIN_29" localSheetId="23">SCDPT1!$AE$5337</definedName>
    <definedName name="SCDPT1_43BEGIN_3" localSheetId="23">SCDPT1!$E$5337</definedName>
    <definedName name="SCDPT1_43BEGIN_4" localSheetId="23">SCDPT1!$F$5337</definedName>
    <definedName name="SCDPT1_43BEGIN_5" localSheetId="23">SCDPT1!$G$5337</definedName>
    <definedName name="SCDPT1_43BEGIN_6" localSheetId="23">SCDPT1!$H$5337</definedName>
    <definedName name="SCDPT1_43BEGIN_7" localSheetId="23">SCDPT1!$I$5337</definedName>
    <definedName name="SCDPT1_43BEGIN_8" localSheetId="23">SCDPT1!$J$5337</definedName>
    <definedName name="SCDPT1_43BEGIN_9" localSheetId="23">SCDPT1!$K$5337</definedName>
    <definedName name="SCDPT1_43ENDIN_10" localSheetId="23">SCDPT1!$L$5339</definedName>
    <definedName name="SCDPT1_43ENDIN_11" localSheetId="23">SCDPT1!$M$5339</definedName>
    <definedName name="SCDPT1_43ENDIN_12" localSheetId="23">SCDPT1!$N$5339</definedName>
    <definedName name="SCDPT1_43ENDIN_13" localSheetId="23">SCDPT1!$O$5339</definedName>
    <definedName name="SCDPT1_43ENDIN_14" localSheetId="23">SCDPT1!$P$5339</definedName>
    <definedName name="SCDPT1_43ENDIN_15" localSheetId="23">SCDPT1!$Q$5339</definedName>
    <definedName name="SCDPT1_43ENDIN_16" localSheetId="23">SCDPT1!$R$5339</definedName>
    <definedName name="SCDPT1_43ENDIN_17" localSheetId="23">SCDPT1!$S$5339</definedName>
    <definedName name="SCDPT1_43ENDIN_18" localSheetId="23">SCDPT1!$T$5339</definedName>
    <definedName name="SCDPT1_43ENDIN_19" localSheetId="23">SCDPT1!$U$5339</definedName>
    <definedName name="SCDPT1_43ENDIN_2" localSheetId="23">SCDPT1!$D$5339</definedName>
    <definedName name="SCDPT1_43ENDIN_20" localSheetId="23">SCDPT1!$V$5339</definedName>
    <definedName name="SCDPT1_43ENDIN_21" localSheetId="23">SCDPT1!$W$5339</definedName>
    <definedName name="SCDPT1_43ENDIN_22" localSheetId="23">SCDPT1!$X$5339</definedName>
    <definedName name="SCDPT1_43ENDIN_23" localSheetId="23">SCDPT1!$Y$5339</definedName>
    <definedName name="SCDPT1_43ENDIN_24" localSheetId="23">SCDPT1!$Z$5339</definedName>
    <definedName name="SCDPT1_43ENDIN_25" localSheetId="23">SCDPT1!$AA$5339</definedName>
    <definedName name="SCDPT1_43ENDIN_26" localSheetId="23">SCDPT1!$AB$5339</definedName>
    <definedName name="SCDPT1_43ENDIN_27" localSheetId="23">SCDPT1!$AC$5339</definedName>
    <definedName name="SCDPT1_43ENDIN_28" localSheetId="23">SCDPT1!$AD$5339</definedName>
    <definedName name="SCDPT1_43ENDIN_29" localSheetId="23">SCDPT1!$AE$5339</definedName>
    <definedName name="SCDPT1_43ENDIN_3" localSheetId="23">SCDPT1!$E$5339</definedName>
    <definedName name="SCDPT1_43ENDIN_4" localSheetId="23">SCDPT1!$F$5339</definedName>
    <definedName name="SCDPT1_43ENDIN_5" localSheetId="23">SCDPT1!$G$5339</definedName>
    <definedName name="SCDPT1_43ENDIN_6" localSheetId="23">SCDPT1!$H$5339</definedName>
    <definedName name="SCDPT1_43ENDIN_7" localSheetId="23">SCDPT1!$I$5339</definedName>
    <definedName name="SCDPT1_43ENDIN_8" localSheetId="23">SCDPT1!$J$5339</definedName>
    <definedName name="SCDPT1_43ENDIN_9" localSheetId="23">SCDPT1!$K$5339</definedName>
    <definedName name="SCDPT1_4400000_Range" localSheetId="23">SCDPT1!$C$5341:$AE$5343</definedName>
    <definedName name="SCDPT1_4499999_10" localSheetId="23">SCDPT1!$L$5344</definedName>
    <definedName name="SCDPT1_4499999_11" localSheetId="23">SCDPT1!$M$5344</definedName>
    <definedName name="SCDPT1_4499999_12" localSheetId="23">SCDPT1!$N$5344</definedName>
    <definedName name="SCDPT1_4499999_13" localSheetId="23">SCDPT1!$O$5344</definedName>
    <definedName name="SCDPT1_4499999_14" localSheetId="23">SCDPT1!$P$5344</definedName>
    <definedName name="SCDPT1_4499999_15" localSheetId="23">SCDPT1!$Q$5344</definedName>
    <definedName name="SCDPT1_4499999_19" localSheetId="23">SCDPT1!$U$5344</definedName>
    <definedName name="SCDPT1_4499999_20" localSheetId="23">SCDPT1!$V$5344</definedName>
    <definedName name="SCDPT1_4499999_7" localSheetId="23">SCDPT1!$I$5344</definedName>
    <definedName name="SCDPT1_4499999_9" localSheetId="23">SCDPT1!$K$5344</definedName>
    <definedName name="SCDPT1_44BEGIN_1" localSheetId="23">SCDPT1!$C$5341</definedName>
    <definedName name="SCDPT1_44BEGIN_10" localSheetId="23">SCDPT1!$L$5341</definedName>
    <definedName name="SCDPT1_44BEGIN_11" localSheetId="23">SCDPT1!$M$5341</definedName>
    <definedName name="SCDPT1_44BEGIN_12" localSheetId="23">SCDPT1!$N$5341</definedName>
    <definedName name="SCDPT1_44BEGIN_13" localSheetId="23">SCDPT1!$O$5341</definedName>
    <definedName name="SCDPT1_44BEGIN_14" localSheetId="23">SCDPT1!$P$5341</definedName>
    <definedName name="SCDPT1_44BEGIN_15" localSheetId="23">SCDPT1!$Q$5341</definedName>
    <definedName name="SCDPT1_44BEGIN_16" localSheetId="23">SCDPT1!$R$5341</definedName>
    <definedName name="SCDPT1_44BEGIN_17" localSheetId="23">SCDPT1!$S$5341</definedName>
    <definedName name="SCDPT1_44BEGIN_18" localSheetId="23">SCDPT1!$T$5341</definedName>
    <definedName name="SCDPT1_44BEGIN_19" localSheetId="23">SCDPT1!$U$5341</definedName>
    <definedName name="SCDPT1_44BEGIN_2" localSheetId="23">SCDPT1!$D$5341</definedName>
    <definedName name="SCDPT1_44BEGIN_20" localSheetId="23">SCDPT1!$V$5341</definedName>
    <definedName name="SCDPT1_44BEGIN_21" localSheetId="23">SCDPT1!$W$5341</definedName>
    <definedName name="SCDPT1_44BEGIN_22" localSheetId="23">SCDPT1!$X$5341</definedName>
    <definedName name="SCDPT1_44BEGIN_23" localSheetId="23">SCDPT1!$Y$5341</definedName>
    <definedName name="SCDPT1_44BEGIN_24" localSheetId="23">SCDPT1!$Z$5341</definedName>
    <definedName name="SCDPT1_44BEGIN_25" localSheetId="23">SCDPT1!$AA$5341</definedName>
    <definedName name="SCDPT1_44BEGIN_26" localSheetId="23">SCDPT1!$AB$5341</definedName>
    <definedName name="SCDPT1_44BEGIN_27" localSheetId="23">SCDPT1!$AC$5341</definedName>
    <definedName name="SCDPT1_44BEGIN_28" localSheetId="23">SCDPT1!$AD$5341</definedName>
    <definedName name="SCDPT1_44BEGIN_29" localSheetId="23">SCDPT1!$AE$5341</definedName>
    <definedName name="SCDPT1_44BEGIN_3" localSheetId="23">SCDPT1!$E$5341</definedName>
    <definedName name="SCDPT1_44BEGIN_4" localSheetId="23">SCDPT1!$F$5341</definedName>
    <definedName name="SCDPT1_44BEGIN_5" localSheetId="23">SCDPT1!$G$5341</definedName>
    <definedName name="SCDPT1_44BEGIN_6" localSheetId="23">SCDPT1!$H$5341</definedName>
    <definedName name="SCDPT1_44BEGIN_7" localSheetId="23">SCDPT1!$I$5341</definedName>
    <definedName name="SCDPT1_44BEGIN_8" localSheetId="23">SCDPT1!$J$5341</definedName>
    <definedName name="SCDPT1_44BEGIN_9" localSheetId="23">SCDPT1!$K$5341</definedName>
    <definedName name="SCDPT1_44ENDIN_10" localSheetId="23">SCDPT1!$L$5343</definedName>
    <definedName name="SCDPT1_44ENDIN_11" localSheetId="23">SCDPT1!$M$5343</definedName>
    <definedName name="SCDPT1_44ENDIN_12" localSheetId="23">SCDPT1!$N$5343</definedName>
    <definedName name="SCDPT1_44ENDIN_13" localSheetId="23">SCDPT1!$O$5343</definedName>
    <definedName name="SCDPT1_44ENDIN_14" localSheetId="23">SCDPT1!$P$5343</definedName>
    <definedName name="SCDPT1_44ENDIN_15" localSheetId="23">SCDPT1!$Q$5343</definedName>
    <definedName name="SCDPT1_44ENDIN_16" localSheetId="23">SCDPT1!$R$5343</definedName>
    <definedName name="SCDPT1_44ENDIN_17" localSheetId="23">SCDPT1!$S$5343</definedName>
    <definedName name="SCDPT1_44ENDIN_18" localSheetId="23">SCDPT1!$T$5343</definedName>
    <definedName name="SCDPT1_44ENDIN_19" localSheetId="23">SCDPT1!$U$5343</definedName>
    <definedName name="SCDPT1_44ENDIN_2" localSheetId="23">SCDPT1!$D$5343</definedName>
    <definedName name="SCDPT1_44ENDIN_20" localSheetId="23">SCDPT1!$V$5343</definedName>
    <definedName name="SCDPT1_44ENDIN_21" localSheetId="23">SCDPT1!$W$5343</definedName>
    <definedName name="SCDPT1_44ENDIN_22" localSheetId="23">SCDPT1!$X$5343</definedName>
    <definedName name="SCDPT1_44ENDIN_23" localSheetId="23">SCDPT1!$Y$5343</definedName>
    <definedName name="SCDPT1_44ENDIN_24" localSheetId="23">SCDPT1!$Z$5343</definedName>
    <definedName name="SCDPT1_44ENDIN_25" localSheetId="23">SCDPT1!$AA$5343</definedName>
    <definedName name="SCDPT1_44ENDIN_26" localSheetId="23">SCDPT1!$AB$5343</definedName>
    <definedName name="SCDPT1_44ENDIN_27" localSheetId="23">SCDPT1!$AC$5343</definedName>
    <definedName name="SCDPT1_44ENDIN_28" localSheetId="23">SCDPT1!$AD$5343</definedName>
    <definedName name="SCDPT1_44ENDIN_29" localSheetId="23">SCDPT1!$AE$5343</definedName>
    <definedName name="SCDPT1_44ENDIN_3" localSheetId="23">SCDPT1!$E$5343</definedName>
    <definedName name="SCDPT1_44ENDIN_4" localSheetId="23">SCDPT1!$F$5343</definedName>
    <definedName name="SCDPT1_44ENDIN_5" localSheetId="23">SCDPT1!$G$5343</definedName>
    <definedName name="SCDPT1_44ENDIN_6" localSheetId="23">SCDPT1!$H$5343</definedName>
    <definedName name="SCDPT1_44ENDIN_7" localSheetId="23">SCDPT1!$I$5343</definedName>
    <definedName name="SCDPT1_44ENDIN_8" localSheetId="23">SCDPT1!$J$5343</definedName>
    <definedName name="SCDPT1_44ENDIN_9" localSheetId="23">SCDPT1!$K$5343</definedName>
    <definedName name="SCDPT1_4500000_Range" localSheetId="23">SCDPT1!$C$5345:$AE$5359</definedName>
    <definedName name="SCDPT1_4500001_1" localSheetId="23">SCDPT1!$C$5346</definedName>
    <definedName name="SCDPT1_4500001_10" localSheetId="23">SCDPT1!$L$5346</definedName>
    <definedName name="SCDPT1_4500001_11" localSheetId="23">SCDPT1!$M$5346</definedName>
    <definedName name="SCDPT1_4500001_12" localSheetId="23">SCDPT1!$N$5346</definedName>
    <definedName name="SCDPT1_4500001_13" localSheetId="23">SCDPT1!$O$5346</definedName>
    <definedName name="SCDPT1_4500001_14" localSheetId="23">SCDPT1!$P$5346</definedName>
    <definedName name="SCDPT1_4500001_15" localSheetId="23">SCDPT1!$Q$5346</definedName>
    <definedName name="SCDPT1_4500001_16" localSheetId="23">SCDPT1!$R$5346</definedName>
    <definedName name="SCDPT1_4500001_17" localSheetId="23">SCDPT1!$S$5346</definedName>
    <definedName name="SCDPT1_4500001_18" localSheetId="23">SCDPT1!$T$5346</definedName>
    <definedName name="SCDPT1_4500001_19" localSheetId="23">SCDPT1!$U$5346</definedName>
    <definedName name="SCDPT1_4500001_2" localSheetId="23">SCDPT1!$D$5346</definedName>
    <definedName name="SCDPT1_4500001_20" localSheetId="23">SCDPT1!$V$5346</definedName>
    <definedName name="SCDPT1_4500001_21" localSheetId="23">SCDPT1!$W$5346</definedName>
    <definedName name="SCDPT1_4500001_22" localSheetId="23">SCDPT1!$X$5346</definedName>
    <definedName name="SCDPT1_4500001_24" localSheetId="23">SCDPT1!$Z$5346</definedName>
    <definedName name="SCDPT1_4500001_25" localSheetId="23">SCDPT1!$AA$5346</definedName>
    <definedName name="SCDPT1_4500001_27" localSheetId="23">SCDPT1!$AC$5346</definedName>
    <definedName name="SCDPT1_4500001_28" localSheetId="23">SCDPT1!$AD$5346</definedName>
    <definedName name="SCDPT1_4500001_29" localSheetId="23">SCDPT1!$AE$5346</definedName>
    <definedName name="SCDPT1_4500001_3" localSheetId="23">SCDPT1!$E$5346</definedName>
    <definedName name="SCDPT1_4500001_4" localSheetId="23">SCDPT1!$F$5346</definedName>
    <definedName name="SCDPT1_4500001_5" localSheetId="23">SCDPT1!$G$5346</definedName>
    <definedName name="SCDPT1_4500001_6" localSheetId="23">SCDPT1!$H$5346</definedName>
    <definedName name="SCDPT1_4500001_7" localSheetId="23">SCDPT1!$I$5346</definedName>
    <definedName name="SCDPT1_4500001_8" localSheetId="23">SCDPT1!$J$5346</definedName>
    <definedName name="SCDPT1_4500001_9" localSheetId="23">SCDPT1!$K$5346</definedName>
    <definedName name="SCDPT1_4599999_10" localSheetId="23">SCDPT1!$L$5360</definedName>
    <definedName name="SCDPT1_4599999_11" localSheetId="23">SCDPT1!$M$5360</definedName>
    <definedName name="SCDPT1_4599999_12" localSheetId="23">SCDPT1!$N$5360</definedName>
    <definedName name="SCDPT1_4599999_13" localSheetId="23">SCDPT1!$O$5360</definedName>
    <definedName name="SCDPT1_4599999_14" localSheetId="23">SCDPT1!$P$5360</definedName>
    <definedName name="SCDPT1_4599999_15" localSheetId="23">SCDPT1!$Q$5360</definedName>
    <definedName name="SCDPT1_4599999_19" localSheetId="23">SCDPT1!$U$5360</definedName>
    <definedName name="SCDPT1_4599999_20" localSheetId="23">SCDPT1!$V$5360</definedName>
    <definedName name="SCDPT1_4599999_7" localSheetId="23">SCDPT1!$I$5360</definedName>
    <definedName name="SCDPT1_4599999_9" localSheetId="23">SCDPT1!$K$5360</definedName>
    <definedName name="SCDPT1_45BEGIN_1" localSheetId="23">SCDPT1!$C$5345</definedName>
    <definedName name="SCDPT1_45BEGIN_10" localSheetId="23">SCDPT1!$L$5345</definedName>
    <definedName name="SCDPT1_45BEGIN_11" localSheetId="23">SCDPT1!$M$5345</definedName>
    <definedName name="SCDPT1_45BEGIN_12" localSheetId="23">SCDPT1!$N$5345</definedName>
    <definedName name="SCDPT1_45BEGIN_13" localSheetId="23">SCDPT1!$O$5345</definedName>
    <definedName name="SCDPT1_45BEGIN_14" localSheetId="23">SCDPT1!$P$5345</definedName>
    <definedName name="SCDPT1_45BEGIN_15" localSheetId="23">SCDPT1!$Q$5345</definedName>
    <definedName name="SCDPT1_45BEGIN_16" localSheetId="23">SCDPT1!$R$5345</definedName>
    <definedName name="SCDPT1_45BEGIN_17" localSheetId="23">SCDPT1!$S$5345</definedName>
    <definedName name="SCDPT1_45BEGIN_18" localSheetId="23">SCDPT1!$T$5345</definedName>
    <definedName name="SCDPT1_45BEGIN_19" localSheetId="23">SCDPT1!$U$5345</definedName>
    <definedName name="SCDPT1_45BEGIN_2" localSheetId="23">SCDPT1!$D$5345</definedName>
    <definedName name="SCDPT1_45BEGIN_20" localSheetId="23">SCDPT1!$V$5345</definedName>
    <definedName name="SCDPT1_45BEGIN_21" localSheetId="23">SCDPT1!$W$5345</definedName>
    <definedName name="SCDPT1_45BEGIN_22" localSheetId="23">SCDPT1!$X$5345</definedName>
    <definedName name="SCDPT1_45BEGIN_23" localSheetId="23">SCDPT1!$Y$5345</definedName>
    <definedName name="SCDPT1_45BEGIN_24" localSheetId="23">SCDPT1!$Z$5345</definedName>
    <definedName name="SCDPT1_45BEGIN_25" localSheetId="23">SCDPT1!$AA$5345</definedName>
    <definedName name="SCDPT1_45BEGIN_26" localSheetId="23">SCDPT1!$AB$5345</definedName>
    <definedName name="SCDPT1_45BEGIN_27" localSheetId="23">SCDPT1!$AC$5345</definedName>
    <definedName name="SCDPT1_45BEGIN_28" localSheetId="23">SCDPT1!$AD$5345</definedName>
    <definedName name="SCDPT1_45BEGIN_29" localSheetId="23">SCDPT1!$AE$5345</definedName>
    <definedName name="SCDPT1_45BEGIN_3" localSheetId="23">SCDPT1!$E$5345</definedName>
    <definedName name="SCDPT1_45BEGIN_4" localSheetId="23">SCDPT1!$F$5345</definedName>
    <definedName name="SCDPT1_45BEGIN_5" localSheetId="23">SCDPT1!$G$5345</definedName>
    <definedName name="SCDPT1_45BEGIN_6" localSheetId="23">SCDPT1!$H$5345</definedName>
    <definedName name="SCDPT1_45BEGIN_7" localSheetId="23">SCDPT1!$I$5345</definedName>
    <definedName name="SCDPT1_45BEGIN_8" localSheetId="23">SCDPT1!$J$5345</definedName>
    <definedName name="SCDPT1_45BEGIN_9" localSheetId="23">SCDPT1!$K$5345</definedName>
    <definedName name="SCDPT1_45ENDIN_10" localSheetId="23">SCDPT1!$L$5359</definedName>
    <definedName name="SCDPT1_45ENDIN_11" localSheetId="23">SCDPT1!$M$5359</definedName>
    <definedName name="SCDPT1_45ENDIN_12" localSheetId="23">SCDPT1!$N$5359</definedName>
    <definedName name="SCDPT1_45ENDIN_13" localSheetId="23">SCDPT1!$O$5359</definedName>
    <definedName name="SCDPT1_45ENDIN_14" localSheetId="23">SCDPT1!$P$5359</definedName>
    <definedName name="SCDPT1_45ENDIN_15" localSheetId="23">SCDPT1!$Q$5359</definedName>
    <definedName name="SCDPT1_45ENDIN_16" localSheetId="23">SCDPT1!$R$5359</definedName>
    <definedName name="SCDPT1_45ENDIN_17" localSheetId="23">SCDPT1!$S$5359</definedName>
    <definedName name="SCDPT1_45ENDIN_18" localSheetId="23">SCDPT1!$T$5359</definedName>
    <definedName name="SCDPT1_45ENDIN_19" localSheetId="23">SCDPT1!$U$5359</definedName>
    <definedName name="SCDPT1_45ENDIN_2" localSheetId="23">SCDPT1!$D$5359</definedName>
    <definedName name="SCDPT1_45ENDIN_20" localSheetId="23">SCDPT1!$V$5359</definedName>
    <definedName name="SCDPT1_45ENDIN_21" localSheetId="23">SCDPT1!$W$5359</definedName>
    <definedName name="SCDPT1_45ENDIN_22" localSheetId="23">SCDPT1!$X$5359</definedName>
    <definedName name="SCDPT1_45ENDIN_23" localSheetId="23">SCDPT1!$Y$5359</definedName>
    <definedName name="SCDPT1_45ENDIN_24" localSheetId="23">SCDPT1!$Z$5359</definedName>
    <definedName name="SCDPT1_45ENDIN_25" localSheetId="23">SCDPT1!$AA$5359</definedName>
    <definedName name="SCDPT1_45ENDIN_26" localSheetId="23">SCDPT1!$AB$5359</definedName>
    <definedName name="SCDPT1_45ENDIN_27" localSheetId="23">SCDPT1!$AC$5359</definedName>
    <definedName name="SCDPT1_45ENDIN_28" localSheetId="23">SCDPT1!$AD$5359</definedName>
    <definedName name="SCDPT1_45ENDIN_29" localSheetId="23">SCDPT1!$AE$5359</definedName>
    <definedName name="SCDPT1_45ENDIN_3" localSheetId="23">SCDPT1!$E$5359</definedName>
    <definedName name="SCDPT1_45ENDIN_4" localSheetId="23">SCDPT1!$F$5359</definedName>
    <definedName name="SCDPT1_45ENDIN_5" localSheetId="23">SCDPT1!$G$5359</definedName>
    <definedName name="SCDPT1_45ENDIN_6" localSheetId="23">SCDPT1!$H$5359</definedName>
    <definedName name="SCDPT1_45ENDIN_7" localSheetId="23">SCDPT1!$I$5359</definedName>
    <definedName name="SCDPT1_45ENDIN_8" localSheetId="23">SCDPT1!$J$5359</definedName>
    <definedName name="SCDPT1_45ENDIN_9" localSheetId="23">SCDPT1!$K$5359</definedName>
    <definedName name="SCDPT1_4899999_10" localSheetId="23">SCDPT1!$L$5361</definedName>
    <definedName name="SCDPT1_4899999_11" localSheetId="23">SCDPT1!$M$5361</definedName>
    <definedName name="SCDPT1_4899999_12" localSheetId="23">SCDPT1!$N$5361</definedName>
    <definedName name="SCDPT1_4899999_13" localSheetId="23">SCDPT1!$O$5361</definedName>
    <definedName name="SCDPT1_4899999_14" localSheetId="23">SCDPT1!$P$5361</definedName>
    <definedName name="SCDPT1_4899999_15" localSheetId="23">SCDPT1!$Q$5361</definedName>
    <definedName name="SCDPT1_4899999_19" localSheetId="23">SCDPT1!$U$5361</definedName>
    <definedName name="SCDPT1_4899999_20" localSheetId="23">SCDPT1!$V$5361</definedName>
    <definedName name="SCDPT1_4899999_7" localSheetId="23">SCDPT1!$I$5361</definedName>
    <definedName name="SCDPT1_4899999_9" localSheetId="23">SCDPT1!$K$5361</definedName>
    <definedName name="SCDPT1_4900000_Range" localSheetId="23">SCDPT1!$C$5362:$AE$5364</definedName>
    <definedName name="SCDPT1_4999999_10" localSheetId="23">SCDPT1!$L$5365</definedName>
    <definedName name="SCDPT1_4999999_11" localSheetId="23">SCDPT1!$M$5365</definedName>
    <definedName name="SCDPT1_4999999_12" localSheetId="23">SCDPT1!$N$5365</definedName>
    <definedName name="SCDPT1_4999999_13" localSheetId="23">SCDPT1!$O$5365</definedName>
    <definedName name="SCDPT1_4999999_14" localSheetId="23">SCDPT1!$P$5365</definedName>
    <definedName name="SCDPT1_4999999_15" localSheetId="23">SCDPT1!$Q$5365</definedName>
    <definedName name="SCDPT1_4999999_19" localSheetId="23">SCDPT1!$U$5365</definedName>
    <definedName name="SCDPT1_4999999_20" localSheetId="23">SCDPT1!$V$5365</definedName>
    <definedName name="SCDPT1_4999999_7" localSheetId="23">SCDPT1!$I$5365</definedName>
    <definedName name="SCDPT1_4999999_9" localSheetId="23">SCDPT1!$K$5365</definedName>
    <definedName name="SCDPT1_49BEGIN_1" localSheetId="23">SCDPT1!$C$5362</definedName>
    <definedName name="SCDPT1_49BEGIN_10" localSheetId="23">SCDPT1!$L$5362</definedName>
    <definedName name="SCDPT1_49BEGIN_11" localSheetId="23">SCDPT1!$M$5362</definedName>
    <definedName name="SCDPT1_49BEGIN_12" localSheetId="23">SCDPT1!$N$5362</definedName>
    <definedName name="SCDPT1_49BEGIN_13" localSheetId="23">SCDPT1!$O$5362</definedName>
    <definedName name="SCDPT1_49BEGIN_14" localSheetId="23">SCDPT1!$P$5362</definedName>
    <definedName name="SCDPT1_49BEGIN_15" localSheetId="23">SCDPT1!$Q$5362</definedName>
    <definedName name="SCDPT1_49BEGIN_16" localSheetId="23">SCDPT1!$R$5362</definedName>
    <definedName name="SCDPT1_49BEGIN_17" localSheetId="23">SCDPT1!$S$5362</definedName>
    <definedName name="SCDPT1_49BEGIN_18" localSheetId="23">SCDPT1!$T$5362</definedName>
    <definedName name="SCDPT1_49BEGIN_19" localSheetId="23">SCDPT1!$U$5362</definedName>
    <definedName name="SCDPT1_49BEGIN_2" localSheetId="23">SCDPT1!$D$5362</definedName>
    <definedName name="SCDPT1_49BEGIN_20" localSheetId="23">SCDPT1!$V$5362</definedName>
    <definedName name="SCDPT1_49BEGIN_21" localSheetId="23">SCDPT1!$W$5362</definedName>
    <definedName name="SCDPT1_49BEGIN_22" localSheetId="23">SCDPT1!$X$5362</definedName>
    <definedName name="SCDPT1_49BEGIN_23" localSheetId="23">SCDPT1!$Y$5362</definedName>
    <definedName name="SCDPT1_49BEGIN_24" localSheetId="23">SCDPT1!$Z$5362</definedName>
    <definedName name="SCDPT1_49BEGIN_25" localSheetId="23">SCDPT1!$AA$5362</definedName>
    <definedName name="SCDPT1_49BEGIN_26" localSheetId="23">SCDPT1!$AB$5362</definedName>
    <definedName name="SCDPT1_49BEGIN_27" localSheetId="23">SCDPT1!$AC$5362</definedName>
    <definedName name="SCDPT1_49BEGIN_28" localSheetId="23">SCDPT1!$AD$5362</definedName>
    <definedName name="SCDPT1_49BEGIN_29" localSheetId="23">SCDPT1!$AE$5362</definedName>
    <definedName name="SCDPT1_49BEGIN_3" localSheetId="23">SCDPT1!$E$5362</definedName>
    <definedName name="SCDPT1_49BEGIN_4" localSheetId="23">SCDPT1!$F$5362</definedName>
    <definedName name="SCDPT1_49BEGIN_5" localSheetId="23">SCDPT1!$G$5362</definedName>
    <definedName name="SCDPT1_49BEGIN_6" localSheetId="23">SCDPT1!$H$5362</definedName>
    <definedName name="SCDPT1_49BEGIN_7" localSheetId="23">SCDPT1!$I$5362</definedName>
    <definedName name="SCDPT1_49BEGIN_8" localSheetId="23">SCDPT1!$J$5362</definedName>
    <definedName name="SCDPT1_49BEGIN_9" localSheetId="23">SCDPT1!$K$5362</definedName>
    <definedName name="SCDPT1_49ENDIN_10" localSheetId="23">SCDPT1!$L$5364</definedName>
    <definedName name="SCDPT1_49ENDIN_11" localSheetId="23">SCDPT1!$M$5364</definedName>
    <definedName name="SCDPT1_49ENDIN_12" localSheetId="23">SCDPT1!$N$5364</definedName>
    <definedName name="SCDPT1_49ENDIN_13" localSheetId="23">SCDPT1!$O$5364</definedName>
    <definedName name="SCDPT1_49ENDIN_14" localSheetId="23">SCDPT1!$P$5364</definedName>
    <definedName name="SCDPT1_49ENDIN_15" localSheetId="23">SCDPT1!$Q$5364</definedName>
    <definedName name="SCDPT1_49ENDIN_16" localSheetId="23">SCDPT1!$R$5364</definedName>
    <definedName name="SCDPT1_49ENDIN_17" localSheetId="23">SCDPT1!$S$5364</definedName>
    <definedName name="SCDPT1_49ENDIN_18" localSheetId="23">SCDPT1!$T$5364</definedName>
    <definedName name="SCDPT1_49ENDIN_19" localSheetId="23">SCDPT1!$U$5364</definedName>
    <definedName name="SCDPT1_49ENDIN_2" localSheetId="23">SCDPT1!$D$5364</definedName>
    <definedName name="SCDPT1_49ENDIN_20" localSheetId="23">SCDPT1!$V$5364</definedName>
    <definedName name="SCDPT1_49ENDIN_21" localSheetId="23">SCDPT1!$W$5364</definedName>
    <definedName name="SCDPT1_49ENDIN_22" localSheetId="23">SCDPT1!$X$5364</definedName>
    <definedName name="SCDPT1_49ENDIN_23" localSheetId="23">SCDPT1!$Y$5364</definedName>
    <definedName name="SCDPT1_49ENDIN_24" localSheetId="23">SCDPT1!$Z$5364</definedName>
    <definedName name="SCDPT1_49ENDIN_25" localSheetId="23">SCDPT1!$AA$5364</definedName>
    <definedName name="SCDPT1_49ENDIN_26" localSheetId="23">SCDPT1!$AB$5364</definedName>
    <definedName name="SCDPT1_49ENDIN_27" localSheetId="23">SCDPT1!$AC$5364</definedName>
    <definedName name="SCDPT1_49ENDIN_28" localSheetId="23">SCDPT1!$AD$5364</definedName>
    <definedName name="SCDPT1_49ENDIN_29" localSheetId="23">SCDPT1!$AE$5364</definedName>
    <definedName name="SCDPT1_49ENDIN_3" localSheetId="23">SCDPT1!$E$5364</definedName>
    <definedName name="SCDPT1_49ENDIN_4" localSheetId="23">SCDPT1!$F$5364</definedName>
    <definedName name="SCDPT1_49ENDIN_5" localSheetId="23">SCDPT1!$G$5364</definedName>
    <definedName name="SCDPT1_49ENDIN_6" localSheetId="23">SCDPT1!$H$5364</definedName>
    <definedName name="SCDPT1_49ENDIN_7" localSheetId="23">SCDPT1!$I$5364</definedName>
    <definedName name="SCDPT1_49ENDIN_8" localSheetId="23">SCDPT1!$J$5364</definedName>
    <definedName name="SCDPT1_49ENDIN_9" localSheetId="23">SCDPT1!$K$5364</definedName>
    <definedName name="SCDPT1_5000000_Range" localSheetId="23">SCDPT1!$C$5366:$AE$5368</definedName>
    <definedName name="SCDPT1_5099999_10" localSheetId="23">SCDPT1!$L$5369</definedName>
    <definedName name="SCDPT1_5099999_11" localSheetId="23">SCDPT1!$M$5369</definedName>
    <definedName name="SCDPT1_5099999_12" localSheetId="23">SCDPT1!$N$5369</definedName>
    <definedName name="SCDPT1_5099999_13" localSheetId="23">SCDPT1!$O$5369</definedName>
    <definedName name="SCDPT1_5099999_14" localSheetId="23">SCDPT1!$P$5369</definedName>
    <definedName name="SCDPT1_5099999_15" localSheetId="23">SCDPT1!$Q$5369</definedName>
    <definedName name="SCDPT1_5099999_19" localSheetId="23">SCDPT1!$U$5369</definedName>
    <definedName name="SCDPT1_5099999_20" localSheetId="23">SCDPT1!$V$5369</definedName>
    <definedName name="SCDPT1_5099999_7" localSheetId="23">SCDPT1!$I$5369</definedName>
    <definedName name="SCDPT1_5099999_9" localSheetId="23">SCDPT1!$K$5369</definedName>
    <definedName name="SCDPT1_50BEGIN_1" localSheetId="23">SCDPT1!$C$5366</definedName>
    <definedName name="SCDPT1_50BEGIN_10" localSheetId="23">SCDPT1!$L$5366</definedName>
    <definedName name="SCDPT1_50BEGIN_11" localSheetId="23">SCDPT1!$M$5366</definedName>
    <definedName name="SCDPT1_50BEGIN_12" localSheetId="23">SCDPT1!$N$5366</definedName>
    <definedName name="SCDPT1_50BEGIN_13" localSheetId="23">SCDPT1!$O$5366</definedName>
    <definedName name="SCDPT1_50BEGIN_14" localSheetId="23">SCDPT1!$P$5366</definedName>
    <definedName name="SCDPT1_50BEGIN_15" localSheetId="23">SCDPT1!$Q$5366</definedName>
    <definedName name="SCDPT1_50BEGIN_16" localSheetId="23">SCDPT1!$R$5366</definedName>
    <definedName name="SCDPT1_50BEGIN_17" localSheetId="23">SCDPT1!$S$5366</definedName>
    <definedName name="SCDPT1_50BEGIN_18" localSheetId="23">SCDPT1!$T$5366</definedName>
    <definedName name="SCDPT1_50BEGIN_19" localSheetId="23">SCDPT1!$U$5366</definedName>
    <definedName name="SCDPT1_50BEGIN_2" localSheetId="23">SCDPT1!$D$5366</definedName>
    <definedName name="SCDPT1_50BEGIN_20" localSheetId="23">SCDPT1!$V$5366</definedName>
    <definedName name="SCDPT1_50BEGIN_21" localSheetId="23">SCDPT1!$W$5366</definedName>
    <definedName name="SCDPT1_50BEGIN_22" localSheetId="23">SCDPT1!$X$5366</definedName>
    <definedName name="SCDPT1_50BEGIN_23" localSheetId="23">SCDPT1!$Y$5366</definedName>
    <definedName name="SCDPT1_50BEGIN_24" localSheetId="23">SCDPT1!$Z$5366</definedName>
    <definedName name="SCDPT1_50BEGIN_25" localSheetId="23">SCDPT1!$AA$5366</definedName>
    <definedName name="SCDPT1_50BEGIN_26" localSheetId="23">SCDPT1!$AB$5366</definedName>
    <definedName name="SCDPT1_50BEGIN_27" localSheetId="23">SCDPT1!$AC$5366</definedName>
    <definedName name="SCDPT1_50BEGIN_28" localSheetId="23">SCDPT1!$AD$5366</definedName>
    <definedName name="SCDPT1_50BEGIN_29" localSheetId="23">SCDPT1!$AE$5366</definedName>
    <definedName name="SCDPT1_50BEGIN_3" localSheetId="23">SCDPT1!$E$5366</definedName>
    <definedName name="SCDPT1_50BEGIN_4" localSheetId="23">SCDPT1!$F$5366</definedName>
    <definedName name="SCDPT1_50BEGIN_5" localSheetId="23">SCDPT1!$G$5366</definedName>
    <definedName name="SCDPT1_50BEGIN_6" localSheetId="23">SCDPT1!$H$5366</definedName>
    <definedName name="SCDPT1_50BEGIN_7" localSheetId="23">SCDPT1!$I$5366</definedName>
    <definedName name="SCDPT1_50BEGIN_8" localSheetId="23">SCDPT1!$J$5366</definedName>
    <definedName name="SCDPT1_50BEGIN_9" localSheetId="23">SCDPT1!$K$5366</definedName>
    <definedName name="SCDPT1_50ENDIN_10" localSheetId="23">SCDPT1!$L$5368</definedName>
    <definedName name="SCDPT1_50ENDIN_11" localSheetId="23">SCDPT1!$M$5368</definedName>
    <definedName name="SCDPT1_50ENDIN_12" localSheetId="23">SCDPT1!$N$5368</definedName>
    <definedName name="SCDPT1_50ENDIN_13" localSheetId="23">SCDPT1!$O$5368</definedName>
    <definedName name="SCDPT1_50ENDIN_14" localSheetId="23">SCDPT1!$P$5368</definedName>
    <definedName name="SCDPT1_50ENDIN_15" localSheetId="23">SCDPT1!$Q$5368</definedName>
    <definedName name="SCDPT1_50ENDIN_16" localSheetId="23">SCDPT1!$R$5368</definedName>
    <definedName name="SCDPT1_50ENDIN_17" localSheetId="23">SCDPT1!$S$5368</definedName>
    <definedName name="SCDPT1_50ENDIN_18" localSheetId="23">SCDPT1!$T$5368</definedName>
    <definedName name="SCDPT1_50ENDIN_19" localSheetId="23">SCDPT1!$U$5368</definedName>
    <definedName name="SCDPT1_50ENDIN_2" localSheetId="23">SCDPT1!$D$5368</definedName>
    <definedName name="SCDPT1_50ENDIN_20" localSheetId="23">SCDPT1!$V$5368</definedName>
    <definedName name="SCDPT1_50ENDIN_21" localSheetId="23">SCDPT1!$W$5368</definedName>
    <definedName name="SCDPT1_50ENDIN_22" localSheetId="23">SCDPT1!$X$5368</definedName>
    <definedName name="SCDPT1_50ENDIN_23" localSheetId="23">SCDPT1!$Y$5368</definedName>
    <definedName name="SCDPT1_50ENDIN_24" localSheetId="23">SCDPT1!$Z$5368</definedName>
    <definedName name="SCDPT1_50ENDIN_25" localSheetId="23">SCDPT1!$AA$5368</definedName>
    <definedName name="SCDPT1_50ENDIN_26" localSheetId="23">SCDPT1!$AB$5368</definedName>
    <definedName name="SCDPT1_50ENDIN_27" localSheetId="23">SCDPT1!$AC$5368</definedName>
    <definedName name="SCDPT1_50ENDIN_28" localSheetId="23">SCDPT1!$AD$5368</definedName>
    <definedName name="SCDPT1_50ENDIN_29" localSheetId="23">SCDPT1!$AE$5368</definedName>
    <definedName name="SCDPT1_50ENDIN_3" localSheetId="23">SCDPT1!$E$5368</definedName>
    <definedName name="SCDPT1_50ENDIN_4" localSheetId="23">SCDPT1!$F$5368</definedName>
    <definedName name="SCDPT1_50ENDIN_5" localSheetId="23">SCDPT1!$G$5368</definedName>
    <definedName name="SCDPT1_50ENDIN_6" localSheetId="23">SCDPT1!$H$5368</definedName>
    <definedName name="SCDPT1_50ENDIN_7" localSheetId="23">SCDPT1!$I$5368</definedName>
    <definedName name="SCDPT1_50ENDIN_8" localSheetId="23">SCDPT1!$J$5368</definedName>
    <definedName name="SCDPT1_50ENDIN_9" localSheetId="23">SCDPT1!$K$5368</definedName>
    <definedName name="SCDPT1_5100000_Range" localSheetId="23">SCDPT1!$C$5370:$AE$5372</definedName>
    <definedName name="SCDPT1_5199999_10" localSheetId="23">SCDPT1!$L$5373</definedName>
    <definedName name="SCDPT1_5199999_11" localSheetId="23">SCDPT1!$M$5373</definedName>
    <definedName name="SCDPT1_5199999_12" localSheetId="23">SCDPT1!$N$5373</definedName>
    <definedName name="SCDPT1_5199999_13" localSheetId="23">SCDPT1!$O$5373</definedName>
    <definedName name="SCDPT1_5199999_14" localSheetId="23">SCDPT1!$P$5373</definedName>
    <definedName name="SCDPT1_5199999_15" localSheetId="23">SCDPT1!$Q$5373</definedName>
    <definedName name="SCDPT1_5199999_19" localSheetId="23">SCDPT1!$U$5373</definedName>
    <definedName name="SCDPT1_5199999_20" localSheetId="23">SCDPT1!$V$5373</definedName>
    <definedName name="SCDPT1_5199999_7" localSheetId="23">SCDPT1!$I$5373</definedName>
    <definedName name="SCDPT1_5199999_9" localSheetId="23">SCDPT1!$K$5373</definedName>
    <definedName name="SCDPT1_51BEGIN_1" localSheetId="23">SCDPT1!$C$5370</definedName>
    <definedName name="SCDPT1_51BEGIN_10" localSheetId="23">SCDPT1!$L$5370</definedName>
    <definedName name="SCDPT1_51BEGIN_11" localSheetId="23">SCDPT1!$M$5370</definedName>
    <definedName name="SCDPT1_51BEGIN_12" localSheetId="23">SCDPT1!$N$5370</definedName>
    <definedName name="SCDPT1_51BEGIN_13" localSheetId="23">SCDPT1!$O$5370</definedName>
    <definedName name="SCDPT1_51BEGIN_14" localSheetId="23">SCDPT1!$P$5370</definedName>
    <definedName name="SCDPT1_51BEGIN_15" localSheetId="23">SCDPT1!$Q$5370</definedName>
    <definedName name="SCDPT1_51BEGIN_16" localSheetId="23">SCDPT1!$R$5370</definedName>
    <definedName name="SCDPT1_51BEGIN_17" localSheetId="23">SCDPT1!$S$5370</definedName>
    <definedName name="SCDPT1_51BEGIN_18" localSheetId="23">SCDPT1!$T$5370</definedName>
    <definedName name="SCDPT1_51BEGIN_19" localSheetId="23">SCDPT1!$U$5370</definedName>
    <definedName name="SCDPT1_51BEGIN_2" localSheetId="23">SCDPT1!$D$5370</definedName>
    <definedName name="SCDPT1_51BEGIN_20" localSheetId="23">SCDPT1!$V$5370</definedName>
    <definedName name="SCDPT1_51BEGIN_21" localSheetId="23">SCDPT1!$W$5370</definedName>
    <definedName name="SCDPT1_51BEGIN_22" localSheetId="23">SCDPT1!$X$5370</definedName>
    <definedName name="SCDPT1_51BEGIN_23" localSheetId="23">SCDPT1!$Y$5370</definedName>
    <definedName name="SCDPT1_51BEGIN_24" localSheetId="23">SCDPT1!$Z$5370</definedName>
    <definedName name="SCDPT1_51BEGIN_25" localSheetId="23">SCDPT1!$AA$5370</definedName>
    <definedName name="SCDPT1_51BEGIN_26" localSheetId="23">SCDPT1!$AB$5370</definedName>
    <definedName name="SCDPT1_51BEGIN_27" localSheetId="23">SCDPT1!$AC$5370</definedName>
    <definedName name="SCDPT1_51BEGIN_28" localSheetId="23">SCDPT1!$AD$5370</definedName>
    <definedName name="SCDPT1_51BEGIN_29" localSheetId="23">SCDPT1!$AE$5370</definedName>
    <definedName name="SCDPT1_51BEGIN_3" localSheetId="23">SCDPT1!$E$5370</definedName>
    <definedName name="SCDPT1_51BEGIN_4" localSheetId="23">SCDPT1!$F$5370</definedName>
    <definedName name="SCDPT1_51BEGIN_5" localSheetId="23">SCDPT1!$G$5370</definedName>
    <definedName name="SCDPT1_51BEGIN_6" localSheetId="23">SCDPT1!$H$5370</definedName>
    <definedName name="SCDPT1_51BEGIN_7" localSheetId="23">SCDPT1!$I$5370</definedName>
    <definedName name="SCDPT1_51BEGIN_8" localSheetId="23">SCDPT1!$J$5370</definedName>
    <definedName name="SCDPT1_51BEGIN_9" localSheetId="23">SCDPT1!$K$5370</definedName>
    <definedName name="SCDPT1_51ENDIN_10" localSheetId="23">SCDPT1!$L$5372</definedName>
    <definedName name="SCDPT1_51ENDIN_11" localSheetId="23">SCDPT1!$M$5372</definedName>
    <definedName name="SCDPT1_51ENDIN_12" localSheetId="23">SCDPT1!$N$5372</definedName>
    <definedName name="SCDPT1_51ENDIN_13" localSheetId="23">SCDPT1!$O$5372</definedName>
    <definedName name="SCDPT1_51ENDIN_14" localSheetId="23">SCDPT1!$P$5372</definedName>
    <definedName name="SCDPT1_51ENDIN_15" localSheetId="23">SCDPT1!$Q$5372</definedName>
    <definedName name="SCDPT1_51ENDIN_16" localSheetId="23">SCDPT1!$R$5372</definedName>
    <definedName name="SCDPT1_51ENDIN_17" localSheetId="23">SCDPT1!$S$5372</definedName>
    <definedName name="SCDPT1_51ENDIN_18" localSheetId="23">SCDPT1!$T$5372</definedName>
    <definedName name="SCDPT1_51ENDIN_19" localSheetId="23">SCDPT1!$U$5372</definedName>
    <definedName name="SCDPT1_51ENDIN_2" localSheetId="23">SCDPT1!$D$5372</definedName>
    <definedName name="SCDPT1_51ENDIN_20" localSheetId="23">SCDPT1!$V$5372</definedName>
    <definedName name="SCDPT1_51ENDIN_21" localSheetId="23">SCDPT1!$W$5372</definedName>
    <definedName name="SCDPT1_51ENDIN_22" localSheetId="23">SCDPT1!$X$5372</definedName>
    <definedName name="SCDPT1_51ENDIN_23" localSheetId="23">SCDPT1!$Y$5372</definedName>
    <definedName name="SCDPT1_51ENDIN_24" localSheetId="23">SCDPT1!$Z$5372</definedName>
    <definedName name="SCDPT1_51ENDIN_25" localSheetId="23">SCDPT1!$AA$5372</definedName>
    <definedName name="SCDPT1_51ENDIN_26" localSheetId="23">SCDPT1!$AB$5372</definedName>
    <definedName name="SCDPT1_51ENDIN_27" localSheetId="23">SCDPT1!$AC$5372</definedName>
    <definedName name="SCDPT1_51ENDIN_28" localSheetId="23">SCDPT1!$AD$5372</definedName>
    <definedName name="SCDPT1_51ENDIN_29" localSheetId="23">SCDPT1!$AE$5372</definedName>
    <definedName name="SCDPT1_51ENDIN_3" localSheetId="23">SCDPT1!$E$5372</definedName>
    <definedName name="SCDPT1_51ENDIN_4" localSheetId="23">SCDPT1!$F$5372</definedName>
    <definedName name="SCDPT1_51ENDIN_5" localSheetId="23">SCDPT1!$G$5372</definedName>
    <definedName name="SCDPT1_51ENDIN_6" localSheetId="23">SCDPT1!$H$5372</definedName>
    <definedName name="SCDPT1_51ENDIN_7" localSheetId="23">SCDPT1!$I$5372</definedName>
    <definedName name="SCDPT1_51ENDIN_8" localSheetId="23">SCDPT1!$J$5372</definedName>
    <definedName name="SCDPT1_51ENDIN_9" localSheetId="23">SCDPT1!$K$5372</definedName>
    <definedName name="SCDPT1_5200000_Range" localSheetId="23">SCDPT1!$C$5374:$AE$5376</definedName>
    <definedName name="SCDPT1_5299999_10" localSheetId="23">SCDPT1!$L$5377</definedName>
    <definedName name="SCDPT1_5299999_11" localSheetId="23">SCDPT1!$M$5377</definedName>
    <definedName name="SCDPT1_5299999_12" localSheetId="23">SCDPT1!$N$5377</definedName>
    <definedName name="SCDPT1_5299999_13" localSheetId="23">SCDPT1!$O$5377</definedName>
    <definedName name="SCDPT1_5299999_14" localSheetId="23">SCDPT1!$P$5377</definedName>
    <definedName name="SCDPT1_5299999_15" localSheetId="23">SCDPT1!$Q$5377</definedName>
    <definedName name="SCDPT1_5299999_19" localSheetId="23">SCDPT1!$U$5377</definedName>
    <definedName name="SCDPT1_5299999_20" localSheetId="23">SCDPT1!$V$5377</definedName>
    <definedName name="SCDPT1_5299999_7" localSheetId="23">SCDPT1!$I$5377</definedName>
    <definedName name="SCDPT1_5299999_9" localSheetId="23">SCDPT1!$K$5377</definedName>
    <definedName name="SCDPT1_52BEGIN_1" localSheetId="23">SCDPT1!$C$5374</definedName>
    <definedName name="SCDPT1_52BEGIN_10" localSheetId="23">SCDPT1!$L$5374</definedName>
    <definedName name="SCDPT1_52BEGIN_11" localSheetId="23">SCDPT1!$M$5374</definedName>
    <definedName name="SCDPT1_52BEGIN_12" localSheetId="23">SCDPT1!$N$5374</definedName>
    <definedName name="SCDPT1_52BEGIN_13" localSheetId="23">SCDPT1!$O$5374</definedName>
    <definedName name="SCDPT1_52BEGIN_14" localSheetId="23">SCDPT1!$P$5374</definedName>
    <definedName name="SCDPT1_52BEGIN_15" localSheetId="23">SCDPT1!$Q$5374</definedName>
    <definedName name="SCDPT1_52BEGIN_16" localSheetId="23">SCDPT1!$R$5374</definedName>
    <definedName name="SCDPT1_52BEGIN_17" localSheetId="23">SCDPT1!$S$5374</definedName>
    <definedName name="SCDPT1_52BEGIN_18" localSheetId="23">SCDPT1!$T$5374</definedName>
    <definedName name="SCDPT1_52BEGIN_19" localSheetId="23">SCDPT1!$U$5374</definedName>
    <definedName name="SCDPT1_52BEGIN_2" localSheetId="23">SCDPT1!$D$5374</definedName>
    <definedName name="SCDPT1_52BEGIN_20" localSheetId="23">SCDPT1!$V$5374</definedName>
    <definedName name="SCDPT1_52BEGIN_21" localSheetId="23">SCDPT1!$W$5374</definedName>
    <definedName name="SCDPT1_52BEGIN_22" localSheetId="23">SCDPT1!$X$5374</definedName>
    <definedName name="SCDPT1_52BEGIN_23" localSheetId="23">SCDPT1!$Y$5374</definedName>
    <definedName name="SCDPT1_52BEGIN_24" localSheetId="23">SCDPT1!$Z$5374</definedName>
    <definedName name="SCDPT1_52BEGIN_25" localSheetId="23">SCDPT1!$AA$5374</definedName>
    <definedName name="SCDPT1_52BEGIN_26" localSheetId="23">SCDPT1!$AB$5374</definedName>
    <definedName name="SCDPT1_52BEGIN_27" localSheetId="23">SCDPT1!$AC$5374</definedName>
    <definedName name="SCDPT1_52BEGIN_28" localSheetId="23">SCDPT1!$AD$5374</definedName>
    <definedName name="SCDPT1_52BEGIN_29" localSheetId="23">SCDPT1!$AE$5374</definedName>
    <definedName name="SCDPT1_52BEGIN_3" localSheetId="23">SCDPT1!$E$5374</definedName>
    <definedName name="SCDPT1_52BEGIN_4" localSheetId="23">SCDPT1!$F$5374</definedName>
    <definedName name="SCDPT1_52BEGIN_5" localSheetId="23">SCDPT1!$G$5374</definedName>
    <definedName name="SCDPT1_52BEGIN_6" localSheetId="23">SCDPT1!$H$5374</definedName>
    <definedName name="SCDPT1_52BEGIN_7" localSheetId="23">SCDPT1!$I$5374</definedName>
    <definedName name="SCDPT1_52BEGIN_8" localSheetId="23">SCDPT1!$J$5374</definedName>
    <definedName name="SCDPT1_52BEGIN_9" localSheetId="23">SCDPT1!$K$5374</definedName>
    <definedName name="SCDPT1_52ENDIN_10" localSheetId="23">SCDPT1!$L$5376</definedName>
    <definedName name="SCDPT1_52ENDIN_11" localSheetId="23">SCDPT1!$M$5376</definedName>
    <definedName name="SCDPT1_52ENDIN_12" localSheetId="23">SCDPT1!$N$5376</definedName>
    <definedName name="SCDPT1_52ENDIN_13" localSheetId="23">SCDPT1!$O$5376</definedName>
    <definedName name="SCDPT1_52ENDIN_14" localSheetId="23">SCDPT1!$P$5376</definedName>
    <definedName name="SCDPT1_52ENDIN_15" localSheetId="23">SCDPT1!$Q$5376</definedName>
    <definedName name="SCDPT1_52ENDIN_16" localSheetId="23">SCDPT1!$R$5376</definedName>
    <definedName name="SCDPT1_52ENDIN_17" localSheetId="23">SCDPT1!$S$5376</definedName>
    <definedName name="SCDPT1_52ENDIN_18" localSheetId="23">SCDPT1!$T$5376</definedName>
    <definedName name="SCDPT1_52ENDIN_19" localSheetId="23">SCDPT1!$U$5376</definedName>
    <definedName name="SCDPT1_52ENDIN_2" localSheetId="23">SCDPT1!$D$5376</definedName>
    <definedName name="SCDPT1_52ENDIN_20" localSheetId="23">SCDPT1!$V$5376</definedName>
    <definedName name="SCDPT1_52ENDIN_21" localSheetId="23">SCDPT1!$W$5376</definedName>
    <definedName name="SCDPT1_52ENDIN_22" localSheetId="23">SCDPT1!$X$5376</definedName>
    <definedName name="SCDPT1_52ENDIN_23" localSheetId="23">SCDPT1!$Y$5376</definedName>
    <definedName name="SCDPT1_52ENDIN_24" localSheetId="23">SCDPT1!$Z$5376</definedName>
    <definedName name="SCDPT1_52ENDIN_25" localSheetId="23">SCDPT1!$AA$5376</definedName>
    <definedName name="SCDPT1_52ENDIN_26" localSheetId="23">SCDPT1!$AB$5376</definedName>
    <definedName name="SCDPT1_52ENDIN_27" localSheetId="23">SCDPT1!$AC$5376</definedName>
    <definedName name="SCDPT1_52ENDIN_28" localSheetId="23">SCDPT1!$AD$5376</definedName>
    <definedName name="SCDPT1_52ENDIN_29" localSheetId="23">SCDPT1!$AE$5376</definedName>
    <definedName name="SCDPT1_52ENDIN_3" localSheetId="23">SCDPT1!$E$5376</definedName>
    <definedName name="SCDPT1_52ENDIN_4" localSheetId="23">SCDPT1!$F$5376</definedName>
    <definedName name="SCDPT1_52ENDIN_5" localSheetId="23">SCDPT1!$G$5376</definedName>
    <definedName name="SCDPT1_52ENDIN_6" localSheetId="23">SCDPT1!$H$5376</definedName>
    <definedName name="SCDPT1_52ENDIN_7" localSheetId="23">SCDPT1!$I$5376</definedName>
    <definedName name="SCDPT1_52ENDIN_8" localSheetId="23">SCDPT1!$J$5376</definedName>
    <definedName name="SCDPT1_52ENDIN_9" localSheetId="23">SCDPT1!$K$5376</definedName>
    <definedName name="SCDPT1_5599999_10" localSheetId="23">SCDPT1!$L$5378</definedName>
    <definedName name="SCDPT1_5599999_11" localSheetId="23">SCDPT1!$M$5378</definedName>
    <definedName name="SCDPT1_5599999_12" localSheetId="23">SCDPT1!$N$5378</definedName>
    <definedName name="SCDPT1_5599999_13" localSheetId="23">SCDPT1!$O$5378</definedName>
    <definedName name="SCDPT1_5599999_14" localSheetId="23">SCDPT1!$P$5378</definedName>
    <definedName name="SCDPT1_5599999_15" localSheetId="23">SCDPT1!$Q$5378</definedName>
    <definedName name="SCDPT1_5599999_19" localSheetId="23">SCDPT1!$U$5378</definedName>
    <definedName name="SCDPT1_5599999_20" localSheetId="23">SCDPT1!$V$5378</definedName>
    <definedName name="SCDPT1_5599999_7" localSheetId="23">SCDPT1!$I$5378</definedName>
    <definedName name="SCDPT1_5599999_9" localSheetId="23">SCDPT1!$K$5378</definedName>
    <definedName name="SCDPT1_7799999_10" localSheetId="23">SCDPT1!$L$5379</definedName>
    <definedName name="SCDPT1_7799999_11" localSheetId="23">SCDPT1!$M$5379</definedName>
    <definedName name="SCDPT1_7799999_12" localSheetId="23">SCDPT1!$N$5379</definedName>
    <definedName name="SCDPT1_7799999_13" localSheetId="23">SCDPT1!$O$5379</definedName>
    <definedName name="SCDPT1_7799999_14" localSheetId="23">SCDPT1!$P$5379</definedName>
    <definedName name="SCDPT1_7799999_15" localSheetId="23">SCDPT1!$Q$5379</definedName>
    <definedName name="SCDPT1_7799999_19" localSheetId="23">SCDPT1!$U$5379</definedName>
    <definedName name="SCDPT1_7799999_20" localSheetId="23">SCDPT1!$V$5379</definedName>
    <definedName name="SCDPT1_7799999_7" localSheetId="23">SCDPT1!$I$5379</definedName>
    <definedName name="SCDPT1_7799999_9" localSheetId="23">SCDPT1!$K$5379</definedName>
    <definedName name="SCDPT1_7899999_10" localSheetId="23">SCDPT1!$L$5380</definedName>
    <definedName name="SCDPT1_7899999_11" localSheetId="23">SCDPT1!$M$5380</definedName>
    <definedName name="SCDPT1_7899999_12" localSheetId="23">SCDPT1!$N$5380</definedName>
    <definedName name="SCDPT1_7899999_13" localSheetId="23">SCDPT1!$O$5380</definedName>
    <definedName name="SCDPT1_7899999_14" localSheetId="23">SCDPT1!$P$5380</definedName>
    <definedName name="SCDPT1_7899999_15" localSheetId="23">SCDPT1!$Q$5380</definedName>
    <definedName name="SCDPT1_7899999_19" localSheetId="23">SCDPT1!$U$5380</definedName>
    <definedName name="SCDPT1_7899999_20" localSheetId="23">SCDPT1!$V$5380</definedName>
    <definedName name="SCDPT1_7899999_7" localSheetId="23">SCDPT1!$I$5380</definedName>
    <definedName name="SCDPT1_7899999_9" localSheetId="23">SCDPT1!$K$5380</definedName>
    <definedName name="SCDPT1_7999999_10" localSheetId="23">SCDPT1!$L$5381</definedName>
    <definedName name="SCDPT1_7999999_11" localSheetId="23">SCDPT1!$M$5381</definedName>
    <definedName name="SCDPT1_7999999_12" localSheetId="23">SCDPT1!$N$5381</definedName>
    <definedName name="SCDPT1_7999999_13" localSheetId="23">SCDPT1!$O$5381</definedName>
    <definedName name="SCDPT1_7999999_14" localSheetId="23">SCDPT1!$P$5381</definedName>
    <definedName name="SCDPT1_7999999_15" localSheetId="23">SCDPT1!$Q$5381</definedName>
    <definedName name="SCDPT1_7999999_19" localSheetId="23">SCDPT1!$U$5381</definedName>
    <definedName name="SCDPT1_7999999_20" localSheetId="23">SCDPT1!$V$5381</definedName>
    <definedName name="SCDPT1_7999999_7" localSheetId="23">SCDPT1!$I$5381</definedName>
    <definedName name="SCDPT1_7999999_9" localSheetId="23">SCDPT1!$K$5381</definedName>
    <definedName name="SCDPT1_8099999_10" localSheetId="23">SCDPT1!$L$5382</definedName>
    <definedName name="SCDPT1_8099999_11" localSheetId="23">SCDPT1!$M$5382</definedName>
    <definedName name="SCDPT1_8099999_12" localSheetId="23">SCDPT1!$N$5382</definedName>
    <definedName name="SCDPT1_8099999_13" localSheetId="23">SCDPT1!$O$5382</definedName>
    <definedName name="SCDPT1_8099999_14" localSheetId="23">SCDPT1!$P$5382</definedName>
    <definedName name="SCDPT1_8099999_15" localSheetId="23">SCDPT1!$Q$5382</definedName>
    <definedName name="SCDPT1_8099999_19" localSheetId="23">SCDPT1!$U$5382</definedName>
    <definedName name="SCDPT1_8099999_20" localSheetId="23">SCDPT1!$V$5382</definedName>
    <definedName name="SCDPT1_8099999_7" localSheetId="23">SCDPT1!$I$5382</definedName>
    <definedName name="SCDPT1_8099999_9" localSheetId="23">SCDPT1!$K$5382</definedName>
    <definedName name="SCDPT1_8399999_10" localSheetId="23">SCDPT1!$L$5383</definedName>
    <definedName name="SCDPT1_8399999_11" localSheetId="23">SCDPT1!$M$5383</definedName>
    <definedName name="SCDPT1_8399999_12" localSheetId="23">SCDPT1!$N$5383</definedName>
    <definedName name="SCDPT1_8399999_13" localSheetId="23">SCDPT1!$O$5383</definedName>
    <definedName name="SCDPT1_8399999_14" localSheetId="23">SCDPT1!$P$5383</definedName>
    <definedName name="SCDPT1_8399999_15" localSheetId="23">SCDPT1!$Q$5383</definedName>
    <definedName name="SCDPT1_8399999_19" localSheetId="23">SCDPT1!$U$5383</definedName>
    <definedName name="SCDPT1_8399999_20" localSheetId="23">SCDPT1!$V$5383</definedName>
    <definedName name="SCDPT1_8399999_7" localSheetId="23">SCDPT1!$I$5383</definedName>
    <definedName name="SCDPT1_8399999_9" localSheetId="23">SCDPT1!$K$5383</definedName>
    <definedName name="SCDPT1ASN1_01.1_1" localSheetId="24">SCDPT1ASN1!$D$7</definedName>
    <definedName name="SCDPT1ASN1_01.1_10" localSheetId="24">SCDPT1ASN1!$M$7</definedName>
    <definedName name="SCDPT1ASN1_01.1_11" localSheetId="24">SCDPT1ASN1!$N$7</definedName>
    <definedName name="SCDPT1ASN1_01.1_2" localSheetId="24">SCDPT1ASN1!$E$7</definedName>
    <definedName name="SCDPT1ASN1_01.1_3" localSheetId="24">SCDPT1ASN1!$F$7</definedName>
    <definedName name="SCDPT1ASN1_01.1_4" localSheetId="24">SCDPT1ASN1!$G$7</definedName>
    <definedName name="SCDPT1ASN1_01.1_5" localSheetId="24">SCDPT1ASN1!$H$7</definedName>
    <definedName name="SCDPT1ASN1_01.1_6" localSheetId="24">SCDPT1ASN1!$I$7</definedName>
    <definedName name="SCDPT1ASN1_01.1_7" localSheetId="24">SCDPT1ASN1!$J$7</definedName>
    <definedName name="SCDPT1ASN1_01.1_8" localSheetId="24">SCDPT1ASN1!$K$7</definedName>
    <definedName name="SCDPT1ASN1_01.1_9" localSheetId="24">SCDPT1ASN1!$L$7</definedName>
    <definedName name="SCDPT1ASN1_01.2_1" localSheetId="24">SCDPT1ASN1!$D$8</definedName>
    <definedName name="SCDPT1ASN1_01.2_10" localSheetId="24">SCDPT1ASN1!$M$8</definedName>
    <definedName name="SCDPT1ASN1_01.2_11" localSheetId="24">SCDPT1ASN1!$N$8</definedName>
    <definedName name="SCDPT1ASN1_01.2_2" localSheetId="24">SCDPT1ASN1!$E$8</definedName>
    <definedName name="SCDPT1ASN1_01.2_3" localSheetId="24">SCDPT1ASN1!$F$8</definedName>
    <definedName name="SCDPT1ASN1_01.2_4" localSheetId="24">SCDPT1ASN1!$G$8</definedName>
    <definedName name="SCDPT1ASN1_01.2_5" localSheetId="24">SCDPT1ASN1!$H$8</definedName>
    <definedName name="SCDPT1ASN1_01.2_6" localSheetId="24">SCDPT1ASN1!$I$8</definedName>
    <definedName name="SCDPT1ASN1_01.2_7" localSheetId="24">SCDPT1ASN1!$J$8</definedName>
    <definedName name="SCDPT1ASN1_01.2_8" localSheetId="24">SCDPT1ASN1!$K$8</definedName>
    <definedName name="SCDPT1ASN1_01.2_9" localSheetId="24">SCDPT1ASN1!$L$8</definedName>
    <definedName name="SCDPT1ASN1_01.3_1" localSheetId="24">SCDPT1ASN1!$D$9</definedName>
    <definedName name="SCDPT1ASN1_01.3_10" localSheetId="24">SCDPT1ASN1!$M$9</definedName>
    <definedName name="SCDPT1ASN1_01.3_11" localSheetId="24">SCDPT1ASN1!$N$9</definedName>
    <definedName name="SCDPT1ASN1_01.3_2" localSheetId="24">SCDPT1ASN1!$E$9</definedName>
    <definedName name="SCDPT1ASN1_01.3_3" localSheetId="24">SCDPT1ASN1!$F$9</definedName>
    <definedName name="SCDPT1ASN1_01.3_4" localSheetId="24">SCDPT1ASN1!$G$9</definedName>
    <definedName name="SCDPT1ASN1_01.3_5" localSheetId="24">SCDPT1ASN1!$H$9</definedName>
    <definedName name="SCDPT1ASN1_01.3_6" localSheetId="24">SCDPT1ASN1!$I$9</definedName>
    <definedName name="SCDPT1ASN1_01.3_7" localSheetId="24">SCDPT1ASN1!$J$9</definedName>
    <definedName name="SCDPT1ASN1_01.3_8" localSheetId="24">SCDPT1ASN1!$K$9</definedName>
    <definedName name="SCDPT1ASN1_01.3_9" localSheetId="24">SCDPT1ASN1!$L$9</definedName>
    <definedName name="SCDPT1ASN1_01.4_1" localSheetId="24">SCDPT1ASN1!$D$10</definedName>
    <definedName name="SCDPT1ASN1_01.4_10" localSheetId="24">SCDPT1ASN1!$M$10</definedName>
    <definedName name="SCDPT1ASN1_01.4_11" localSheetId="24">SCDPT1ASN1!$N$10</definedName>
    <definedName name="SCDPT1ASN1_01.4_2" localSheetId="24">SCDPT1ASN1!$E$10</definedName>
    <definedName name="SCDPT1ASN1_01.4_3" localSheetId="24">SCDPT1ASN1!$F$10</definedName>
    <definedName name="SCDPT1ASN1_01.4_4" localSheetId="24">SCDPT1ASN1!$G$10</definedName>
    <definedName name="SCDPT1ASN1_01.4_5" localSheetId="24">SCDPT1ASN1!$H$10</definedName>
    <definedName name="SCDPT1ASN1_01.4_6" localSheetId="24">SCDPT1ASN1!$I$10</definedName>
    <definedName name="SCDPT1ASN1_01.4_7" localSheetId="24">SCDPT1ASN1!$J$10</definedName>
    <definedName name="SCDPT1ASN1_01.4_8" localSheetId="24">SCDPT1ASN1!$K$10</definedName>
    <definedName name="SCDPT1ASN1_01.4_9" localSheetId="24">SCDPT1ASN1!$L$10</definedName>
    <definedName name="SCDPT1ASN1_01.5_1" localSheetId="24">SCDPT1ASN1!$D$11</definedName>
    <definedName name="SCDPT1ASN1_01.5_10" localSheetId="24">SCDPT1ASN1!$M$11</definedName>
    <definedName name="SCDPT1ASN1_01.5_11" localSheetId="24">SCDPT1ASN1!$N$11</definedName>
    <definedName name="SCDPT1ASN1_01.5_2" localSheetId="24">SCDPT1ASN1!$E$11</definedName>
    <definedName name="SCDPT1ASN1_01.5_3" localSheetId="24">SCDPT1ASN1!$F$11</definedName>
    <definedName name="SCDPT1ASN1_01.5_4" localSheetId="24">SCDPT1ASN1!$G$11</definedName>
    <definedName name="SCDPT1ASN1_01.5_5" localSheetId="24">SCDPT1ASN1!$H$11</definedName>
    <definedName name="SCDPT1ASN1_01.5_6" localSheetId="24">SCDPT1ASN1!$I$11</definedName>
    <definedName name="SCDPT1ASN1_01.5_7" localSheetId="24">SCDPT1ASN1!$J$11</definedName>
    <definedName name="SCDPT1ASN1_01.5_8" localSheetId="24">SCDPT1ASN1!$K$11</definedName>
    <definedName name="SCDPT1ASN1_01.5_9" localSheetId="24">SCDPT1ASN1!$L$11</definedName>
    <definedName name="SCDPT1ASN1_01.6_1" localSheetId="24">SCDPT1ASN1!$D$12</definedName>
    <definedName name="SCDPT1ASN1_01.6_10" localSheetId="24">SCDPT1ASN1!$M$12</definedName>
    <definedName name="SCDPT1ASN1_01.6_11" localSheetId="24">SCDPT1ASN1!$N$12</definedName>
    <definedName name="SCDPT1ASN1_01.6_2" localSheetId="24">SCDPT1ASN1!$E$12</definedName>
    <definedName name="SCDPT1ASN1_01.6_3" localSheetId="24">SCDPT1ASN1!$F$12</definedName>
    <definedName name="SCDPT1ASN1_01.6_4" localSheetId="24">SCDPT1ASN1!$G$12</definedName>
    <definedName name="SCDPT1ASN1_01.6_5" localSheetId="24">SCDPT1ASN1!$H$12</definedName>
    <definedName name="SCDPT1ASN1_01.6_6" localSheetId="24">SCDPT1ASN1!$I$12</definedName>
    <definedName name="SCDPT1ASN1_01.6_7" localSheetId="24">SCDPT1ASN1!$J$12</definedName>
    <definedName name="SCDPT1ASN1_01.6_8" localSheetId="24">SCDPT1ASN1!$K$12</definedName>
    <definedName name="SCDPT1ASN1_01.6_9" localSheetId="24">SCDPT1ASN1!$L$12</definedName>
    <definedName name="SCDPT1ASN1_01.7_1" localSheetId="24">SCDPT1ASN1!$D$13</definedName>
    <definedName name="SCDPT1ASN1_01.7_10" localSheetId="24">SCDPT1ASN1!$M$13</definedName>
    <definedName name="SCDPT1ASN1_01.7_11" localSheetId="24">SCDPT1ASN1!$N$13</definedName>
    <definedName name="SCDPT1ASN1_01.7_2" localSheetId="24">SCDPT1ASN1!$E$13</definedName>
    <definedName name="SCDPT1ASN1_01.7_3" localSheetId="24">SCDPT1ASN1!$F$13</definedName>
    <definedName name="SCDPT1ASN1_01.7_4" localSheetId="24">SCDPT1ASN1!$G$13</definedName>
    <definedName name="SCDPT1ASN1_01.7_5" localSheetId="24">SCDPT1ASN1!$H$13</definedName>
    <definedName name="SCDPT1ASN1_01.7_6" localSheetId="24">SCDPT1ASN1!$I$13</definedName>
    <definedName name="SCDPT1ASN1_01.7_7" localSheetId="24">SCDPT1ASN1!$J$13</definedName>
    <definedName name="SCDPT1ASN1_01.7_8" localSheetId="24">SCDPT1ASN1!$K$13</definedName>
    <definedName name="SCDPT1ASN1_01.7_9" localSheetId="24">SCDPT1ASN1!$L$13</definedName>
    <definedName name="SCDPT1ASN1_02.1_1" localSheetId="24">SCDPT1ASN1!$D$14</definedName>
    <definedName name="SCDPT1ASN1_02.1_10" localSheetId="24">SCDPT1ASN1!$M$14</definedName>
    <definedName name="SCDPT1ASN1_02.1_11" localSheetId="24">SCDPT1ASN1!$N$14</definedName>
    <definedName name="SCDPT1ASN1_02.1_2" localSheetId="24">SCDPT1ASN1!$E$14</definedName>
    <definedName name="SCDPT1ASN1_02.1_3" localSheetId="24">SCDPT1ASN1!$F$14</definedName>
    <definedName name="SCDPT1ASN1_02.1_4" localSheetId="24">SCDPT1ASN1!$G$14</definedName>
    <definedName name="SCDPT1ASN1_02.1_5" localSheetId="24">SCDPT1ASN1!$H$14</definedName>
    <definedName name="SCDPT1ASN1_02.1_6" localSheetId="24">SCDPT1ASN1!$I$14</definedName>
    <definedName name="SCDPT1ASN1_02.1_7" localSheetId="24">SCDPT1ASN1!$J$14</definedName>
    <definedName name="SCDPT1ASN1_02.1_8" localSheetId="24">SCDPT1ASN1!$K$14</definedName>
    <definedName name="SCDPT1ASN1_02.1_9" localSheetId="24">SCDPT1ASN1!$L$14</definedName>
    <definedName name="SCDPT1ASN1_02.2_1" localSheetId="24">SCDPT1ASN1!$D$15</definedName>
    <definedName name="SCDPT1ASN1_02.2_10" localSheetId="24">SCDPT1ASN1!$M$15</definedName>
    <definedName name="SCDPT1ASN1_02.2_11" localSheetId="24">SCDPT1ASN1!$N$15</definedName>
    <definedName name="SCDPT1ASN1_02.2_2" localSheetId="24">SCDPT1ASN1!$E$15</definedName>
    <definedName name="SCDPT1ASN1_02.2_3" localSheetId="24">SCDPT1ASN1!$F$15</definedName>
    <definedName name="SCDPT1ASN1_02.2_4" localSheetId="24">SCDPT1ASN1!$G$15</definedName>
    <definedName name="SCDPT1ASN1_02.2_5" localSheetId="24">SCDPT1ASN1!$H$15</definedName>
    <definedName name="SCDPT1ASN1_02.2_6" localSheetId="24">SCDPT1ASN1!$I$15</definedName>
    <definedName name="SCDPT1ASN1_02.2_7" localSheetId="24">SCDPT1ASN1!$J$15</definedName>
    <definedName name="SCDPT1ASN1_02.2_8" localSheetId="24">SCDPT1ASN1!$K$15</definedName>
    <definedName name="SCDPT1ASN1_02.2_9" localSheetId="24">SCDPT1ASN1!$L$15</definedName>
    <definedName name="SCDPT1ASN1_02.3_1" localSheetId="24">SCDPT1ASN1!$D$16</definedName>
    <definedName name="SCDPT1ASN1_02.3_10" localSheetId="24">SCDPT1ASN1!$M$16</definedName>
    <definedName name="SCDPT1ASN1_02.3_11" localSheetId="24">SCDPT1ASN1!$N$16</definedName>
    <definedName name="SCDPT1ASN1_02.3_2" localSheetId="24">SCDPT1ASN1!$E$16</definedName>
    <definedName name="SCDPT1ASN1_02.3_3" localSheetId="24">SCDPT1ASN1!$F$16</definedName>
    <definedName name="SCDPT1ASN1_02.3_4" localSheetId="24">SCDPT1ASN1!$G$16</definedName>
    <definedName name="SCDPT1ASN1_02.3_5" localSheetId="24">SCDPT1ASN1!$H$16</definedName>
    <definedName name="SCDPT1ASN1_02.3_6" localSheetId="24">SCDPT1ASN1!$I$16</definedName>
    <definedName name="SCDPT1ASN1_02.3_7" localSheetId="24">SCDPT1ASN1!$J$16</definedName>
    <definedName name="SCDPT1ASN1_02.3_8" localSheetId="24">SCDPT1ASN1!$K$16</definedName>
    <definedName name="SCDPT1ASN1_02.3_9" localSheetId="24">SCDPT1ASN1!$L$16</definedName>
    <definedName name="SCDPT1ASN1_02.4_1" localSheetId="24">SCDPT1ASN1!$D$17</definedName>
    <definedName name="SCDPT1ASN1_02.4_10" localSheetId="24">SCDPT1ASN1!$M$17</definedName>
    <definedName name="SCDPT1ASN1_02.4_11" localSheetId="24">SCDPT1ASN1!$N$17</definedName>
    <definedName name="SCDPT1ASN1_02.4_2" localSheetId="24">SCDPT1ASN1!$E$17</definedName>
    <definedName name="SCDPT1ASN1_02.4_3" localSheetId="24">SCDPT1ASN1!$F$17</definedName>
    <definedName name="SCDPT1ASN1_02.4_4" localSheetId="24">SCDPT1ASN1!$G$17</definedName>
    <definedName name="SCDPT1ASN1_02.4_5" localSheetId="24">SCDPT1ASN1!$H$17</definedName>
    <definedName name="SCDPT1ASN1_02.4_6" localSheetId="24">SCDPT1ASN1!$I$17</definedName>
    <definedName name="SCDPT1ASN1_02.4_7" localSheetId="24">SCDPT1ASN1!$J$17</definedName>
    <definedName name="SCDPT1ASN1_02.4_8" localSheetId="24">SCDPT1ASN1!$K$17</definedName>
    <definedName name="SCDPT1ASN1_02.4_9" localSheetId="24">SCDPT1ASN1!$L$17</definedName>
    <definedName name="SCDPT1ASN1_02.5_1" localSheetId="24">SCDPT1ASN1!$D$18</definedName>
    <definedName name="SCDPT1ASN1_02.5_10" localSheetId="24">SCDPT1ASN1!$M$18</definedName>
    <definedName name="SCDPT1ASN1_02.5_11" localSheetId="24">SCDPT1ASN1!$N$18</definedName>
    <definedName name="SCDPT1ASN1_02.5_2" localSheetId="24">SCDPT1ASN1!$E$18</definedName>
    <definedName name="SCDPT1ASN1_02.5_3" localSheetId="24">SCDPT1ASN1!$F$18</definedName>
    <definedName name="SCDPT1ASN1_02.5_4" localSheetId="24">SCDPT1ASN1!$G$18</definedName>
    <definedName name="SCDPT1ASN1_02.5_5" localSheetId="24">SCDPT1ASN1!$H$18</definedName>
    <definedName name="SCDPT1ASN1_02.5_6" localSheetId="24">SCDPT1ASN1!$I$18</definedName>
    <definedName name="SCDPT1ASN1_02.5_7" localSheetId="24">SCDPT1ASN1!$J$18</definedName>
    <definedName name="SCDPT1ASN1_02.5_8" localSheetId="24">SCDPT1ASN1!$K$18</definedName>
    <definedName name="SCDPT1ASN1_02.5_9" localSheetId="24">SCDPT1ASN1!$L$18</definedName>
    <definedName name="SCDPT1ASN1_02.6_1" localSheetId="24">SCDPT1ASN1!$D$19</definedName>
    <definedName name="SCDPT1ASN1_02.6_10" localSheetId="24">SCDPT1ASN1!$M$19</definedName>
    <definedName name="SCDPT1ASN1_02.6_11" localSheetId="24">SCDPT1ASN1!$N$19</definedName>
    <definedName name="SCDPT1ASN1_02.6_2" localSheetId="24">SCDPT1ASN1!$E$19</definedName>
    <definedName name="SCDPT1ASN1_02.6_3" localSheetId="24">SCDPT1ASN1!$F$19</definedName>
    <definedName name="SCDPT1ASN1_02.6_4" localSheetId="24">SCDPT1ASN1!$G$19</definedName>
    <definedName name="SCDPT1ASN1_02.6_5" localSheetId="24">SCDPT1ASN1!$H$19</definedName>
    <definedName name="SCDPT1ASN1_02.6_6" localSheetId="24">SCDPT1ASN1!$I$19</definedName>
    <definedName name="SCDPT1ASN1_02.6_7" localSheetId="24">SCDPT1ASN1!$J$19</definedName>
    <definedName name="SCDPT1ASN1_02.6_8" localSheetId="24">SCDPT1ASN1!$K$19</definedName>
    <definedName name="SCDPT1ASN1_02.6_9" localSheetId="24">SCDPT1ASN1!$L$19</definedName>
    <definedName name="SCDPT1ASN1_02.7_1" localSheetId="24">SCDPT1ASN1!$D$20</definedName>
    <definedName name="SCDPT1ASN1_02.7_10" localSheetId="24">SCDPT1ASN1!$M$20</definedName>
    <definedName name="SCDPT1ASN1_02.7_11" localSheetId="24">SCDPT1ASN1!$N$20</definedName>
    <definedName name="SCDPT1ASN1_02.7_2" localSheetId="24">SCDPT1ASN1!$E$20</definedName>
    <definedName name="SCDPT1ASN1_02.7_3" localSheetId="24">SCDPT1ASN1!$F$20</definedName>
    <definedName name="SCDPT1ASN1_02.7_4" localSheetId="24">SCDPT1ASN1!$G$20</definedName>
    <definedName name="SCDPT1ASN1_02.7_5" localSheetId="24">SCDPT1ASN1!$H$20</definedName>
    <definedName name="SCDPT1ASN1_02.7_6" localSheetId="24">SCDPT1ASN1!$I$20</definedName>
    <definedName name="SCDPT1ASN1_02.7_7" localSheetId="24">SCDPT1ASN1!$J$20</definedName>
    <definedName name="SCDPT1ASN1_02.7_8" localSheetId="24">SCDPT1ASN1!$K$20</definedName>
    <definedName name="SCDPT1ASN1_02.7_9" localSheetId="24">SCDPT1ASN1!$L$20</definedName>
    <definedName name="SCDPT1ASN1_03.1_1" localSheetId="24">SCDPT1ASN1!$D$21</definedName>
    <definedName name="SCDPT1ASN1_03.1_10" localSheetId="24">SCDPT1ASN1!$M$21</definedName>
    <definedName name="SCDPT1ASN1_03.1_11" localSheetId="24">SCDPT1ASN1!$N$21</definedName>
    <definedName name="SCDPT1ASN1_03.1_2" localSheetId="24">SCDPT1ASN1!$E$21</definedName>
    <definedName name="SCDPT1ASN1_03.1_3" localSheetId="24">SCDPT1ASN1!$F$21</definedName>
    <definedName name="SCDPT1ASN1_03.1_4" localSheetId="24">SCDPT1ASN1!$G$21</definedName>
    <definedName name="SCDPT1ASN1_03.1_5" localSheetId="24">SCDPT1ASN1!$H$21</definedName>
    <definedName name="SCDPT1ASN1_03.1_6" localSheetId="24">SCDPT1ASN1!$I$21</definedName>
    <definedName name="SCDPT1ASN1_03.1_7" localSheetId="24">SCDPT1ASN1!$J$21</definedName>
    <definedName name="SCDPT1ASN1_03.1_8" localSheetId="24">SCDPT1ASN1!$K$21</definedName>
    <definedName name="SCDPT1ASN1_03.1_9" localSheetId="24">SCDPT1ASN1!$L$21</definedName>
    <definedName name="SCDPT1ASN1_03.2_1" localSheetId="24">SCDPT1ASN1!$D$22</definedName>
    <definedName name="SCDPT1ASN1_03.2_10" localSheetId="24">SCDPT1ASN1!$M$22</definedName>
    <definedName name="SCDPT1ASN1_03.2_11" localSheetId="24">SCDPT1ASN1!$N$22</definedName>
    <definedName name="SCDPT1ASN1_03.2_2" localSheetId="24">SCDPT1ASN1!$E$22</definedName>
    <definedName name="SCDPT1ASN1_03.2_3" localSheetId="24">SCDPT1ASN1!$F$22</definedName>
    <definedName name="SCDPT1ASN1_03.2_4" localSheetId="24">SCDPT1ASN1!$G$22</definedName>
    <definedName name="SCDPT1ASN1_03.2_5" localSheetId="24">SCDPT1ASN1!$H$22</definedName>
    <definedName name="SCDPT1ASN1_03.2_6" localSheetId="24">SCDPT1ASN1!$I$22</definedName>
    <definedName name="SCDPT1ASN1_03.2_7" localSheetId="24">SCDPT1ASN1!$J$22</definedName>
    <definedName name="SCDPT1ASN1_03.2_8" localSheetId="24">SCDPT1ASN1!$K$22</definedName>
    <definedName name="SCDPT1ASN1_03.2_9" localSheetId="24">SCDPT1ASN1!$L$22</definedName>
    <definedName name="SCDPT1ASN1_03.3_1" localSheetId="24">SCDPT1ASN1!$D$23</definedName>
    <definedName name="SCDPT1ASN1_03.3_10" localSheetId="24">SCDPT1ASN1!$M$23</definedName>
    <definedName name="SCDPT1ASN1_03.3_11" localSheetId="24">SCDPT1ASN1!$N$23</definedName>
    <definedName name="SCDPT1ASN1_03.3_2" localSheetId="24">SCDPT1ASN1!$E$23</definedName>
    <definedName name="SCDPT1ASN1_03.3_3" localSheetId="24">SCDPT1ASN1!$F$23</definedName>
    <definedName name="SCDPT1ASN1_03.3_4" localSheetId="24">SCDPT1ASN1!$G$23</definedName>
    <definedName name="SCDPT1ASN1_03.3_5" localSheetId="24">SCDPT1ASN1!$H$23</definedName>
    <definedName name="SCDPT1ASN1_03.3_6" localSheetId="24">SCDPT1ASN1!$I$23</definedName>
    <definedName name="SCDPT1ASN1_03.3_7" localSheetId="24">SCDPT1ASN1!$J$23</definedName>
    <definedName name="SCDPT1ASN1_03.3_8" localSheetId="24">SCDPT1ASN1!$K$23</definedName>
    <definedName name="SCDPT1ASN1_03.3_9" localSheetId="24">SCDPT1ASN1!$L$23</definedName>
    <definedName name="SCDPT1ASN1_03.4_1" localSheetId="24">SCDPT1ASN1!$D$24</definedName>
    <definedName name="SCDPT1ASN1_03.4_10" localSheetId="24">SCDPT1ASN1!$M$24</definedName>
    <definedName name="SCDPT1ASN1_03.4_11" localSheetId="24">SCDPT1ASN1!$N$24</definedName>
    <definedName name="SCDPT1ASN1_03.4_2" localSheetId="24">SCDPT1ASN1!$E$24</definedName>
    <definedName name="SCDPT1ASN1_03.4_3" localSheetId="24">SCDPT1ASN1!$F$24</definedName>
    <definedName name="SCDPT1ASN1_03.4_4" localSheetId="24">SCDPT1ASN1!$G$24</definedName>
    <definedName name="SCDPT1ASN1_03.4_5" localSheetId="24">SCDPT1ASN1!$H$24</definedName>
    <definedName name="SCDPT1ASN1_03.4_6" localSheetId="24">SCDPT1ASN1!$I$24</definedName>
    <definedName name="SCDPT1ASN1_03.4_7" localSheetId="24">SCDPT1ASN1!$J$24</definedName>
    <definedName name="SCDPT1ASN1_03.4_8" localSheetId="24">SCDPT1ASN1!$K$24</definedName>
    <definedName name="SCDPT1ASN1_03.4_9" localSheetId="24">SCDPT1ASN1!$L$24</definedName>
    <definedName name="SCDPT1ASN1_03.5_1" localSheetId="24">SCDPT1ASN1!$D$25</definedName>
    <definedName name="SCDPT1ASN1_03.5_10" localSheetId="24">SCDPT1ASN1!$M$25</definedName>
    <definedName name="SCDPT1ASN1_03.5_11" localSheetId="24">SCDPT1ASN1!$N$25</definedName>
    <definedName name="SCDPT1ASN1_03.5_2" localSheetId="24">SCDPT1ASN1!$E$25</definedName>
    <definedName name="SCDPT1ASN1_03.5_3" localSheetId="24">SCDPT1ASN1!$F$25</definedName>
    <definedName name="SCDPT1ASN1_03.5_4" localSheetId="24">SCDPT1ASN1!$G$25</definedName>
    <definedName name="SCDPT1ASN1_03.5_5" localSheetId="24">SCDPT1ASN1!$H$25</definedName>
    <definedName name="SCDPT1ASN1_03.5_6" localSheetId="24">SCDPT1ASN1!$I$25</definedName>
    <definedName name="SCDPT1ASN1_03.5_7" localSheetId="24">SCDPT1ASN1!$J$25</definedName>
    <definedName name="SCDPT1ASN1_03.5_8" localSheetId="24">SCDPT1ASN1!$K$25</definedName>
    <definedName name="SCDPT1ASN1_03.5_9" localSheetId="24">SCDPT1ASN1!$L$25</definedName>
    <definedName name="SCDPT1ASN1_03.6_1" localSheetId="24">SCDPT1ASN1!$D$26</definedName>
    <definedName name="SCDPT1ASN1_03.6_10" localSheetId="24">SCDPT1ASN1!$M$26</definedName>
    <definedName name="SCDPT1ASN1_03.6_11" localSheetId="24">SCDPT1ASN1!$N$26</definedName>
    <definedName name="SCDPT1ASN1_03.6_2" localSheetId="24">SCDPT1ASN1!$E$26</definedName>
    <definedName name="SCDPT1ASN1_03.6_3" localSheetId="24">SCDPT1ASN1!$F$26</definedName>
    <definedName name="SCDPT1ASN1_03.6_4" localSheetId="24">SCDPT1ASN1!$G$26</definedName>
    <definedName name="SCDPT1ASN1_03.6_5" localSheetId="24">SCDPT1ASN1!$H$26</definedName>
    <definedName name="SCDPT1ASN1_03.6_6" localSheetId="24">SCDPT1ASN1!$I$26</definedName>
    <definedName name="SCDPT1ASN1_03.6_7" localSheetId="24">SCDPT1ASN1!$J$26</definedName>
    <definedName name="SCDPT1ASN1_03.6_8" localSheetId="24">SCDPT1ASN1!$K$26</definedName>
    <definedName name="SCDPT1ASN1_03.6_9" localSheetId="24">SCDPT1ASN1!$L$26</definedName>
    <definedName name="SCDPT1ASN1_03.7_1" localSheetId="24">SCDPT1ASN1!$D$27</definedName>
    <definedName name="SCDPT1ASN1_03.7_10" localSheetId="24">SCDPT1ASN1!$M$27</definedName>
    <definedName name="SCDPT1ASN1_03.7_11" localSheetId="24">SCDPT1ASN1!$N$27</definedName>
    <definedName name="SCDPT1ASN1_03.7_2" localSheetId="24">SCDPT1ASN1!$E$27</definedName>
    <definedName name="SCDPT1ASN1_03.7_3" localSheetId="24">SCDPT1ASN1!$F$27</definedName>
    <definedName name="SCDPT1ASN1_03.7_4" localSheetId="24">SCDPT1ASN1!$G$27</definedName>
    <definedName name="SCDPT1ASN1_03.7_5" localSheetId="24">SCDPT1ASN1!$H$27</definedName>
    <definedName name="SCDPT1ASN1_03.7_6" localSheetId="24">SCDPT1ASN1!$I$27</definedName>
    <definedName name="SCDPT1ASN1_03.7_7" localSheetId="24">SCDPT1ASN1!$J$27</definedName>
    <definedName name="SCDPT1ASN1_03.7_8" localSheetId="24">SCDPT1ASN1!$K$27</definedName>
    <definedName name="SCDPT1ASN1_03.7_9" localSheetId="24">SCDPT1ASN1!$L$27</definedName>
    <definedName name="SCDPT1ASN1_04.1_1" localSheetId="24">SCDPT1ASN1!$D$28</definedName>
    <definedName name="SCDPT1ASN1_04.1_10" localSheetId="24">SCDPT1ASN1!$M$28</definedName>
    <definedName name="SCDPT1ASN1_04.1_11" localSheetId="24">SCDPT1ASN1!$N$28</definedName>
    <definedName name="SCDPT1ASN1_04.1_2" localSheetId="24">SCDPT1ASN1!$E$28</definedName>
    <definedName name="SCDPT1ASN1_04.1_3" localSheetId="24">SCDPT1ASN1!$F$28</definedName>
    <definedName name="SCDPT1ASN1_04.1_4" localSheetId="24">SCDPT1ASN1!$G$28</definedName>
    <definedName name="SCDPT1ASN1_04.1_5" localSheetId="24">SCDPT1ASN1!$H$28</definedName>
    <definedName name="SCDPT1ASN1_04.1_6" localSheetId="24">SCDPT1ASN1!$I$28</definedName>
    <definedName name="SCDPT1ASN1_04.1_7" localSheetId="24">SCDPT1ASN1!$J$28</definedName>
    <definedName name="SCDPT1ASN1_04.1_8" localSheetId="24">SCDPT1ASN1!$K$28</definedName>
    <definedName name="SCDPT1ASN1_04.1_9" localSheetId="24">SCDPT1ASN1!$L$28</definedName>
    <definedName name="SCDPT1ASN1_04.2_1" localSheetId="24">SCDPT1ASN1!$D$29</definedName>
    <definedName name="SCDPT1ASN1_04.2_10" localSheetId="24">SCDPT1ASN1!$M$29</definedName>
    <definedName name="SCDPT1ASN1_04.2_11" localSheetId="24">SCDPT1ASN1!$N$29</definedName>
    <definedName name="SCDPT1ASN1_04.2_2" localSheetId="24">SCDPT1ASN1!$E$29</definedName>
    <definedName name="SCDPT1ASN1_04.2_3" localSheetId="24">SCDPT1ASN1!$F$29</definedName>
    <definedName name="SCDPT1ASN1_04.2_4" localSheetId="24">SCDPT1ASN1!$G$29</definedName>
    <definedName name="SCDPT1ASN1_04.2_5" localSheetId="24">SCDPT1ASN1!$H$29</definedName>
    <definedName name="SCDPT1ASN1_04.2_6" localSheetId="24">SCDPT1ASN1!$I$29</definedName>
    <definedName name="SCDPT1ASN1_04.2_7" localSheetId="24">SCDPT1ASN1!$J$29</definedName>
    <definedName name="SCDPT1ASN1_04.2_8" localSheetId="24">SCDPT1ASN1!$K$29</definedName>
    <definedName name="SCDPT1ASN1_04.2_9" localSheetId="24">SCDPT1ASN1!$L$29</definedName>
    <definedName name="SCDPT1ASN1_04.3_1" localSheetId="24">SCDPT1ASN1!$D$30</definedName>
    <definedName name="SCDPT1ASN1_04.3_10" localSheetId="24">SCDPT1ASN1!$M$30</definedName>
    <definedName name="SCDPT1ASN1_04.3_11" localSheetId="24">SCDPT1ASN1!$N$30</definedName>
    <definedName name="SCDPT1ASN1_04.3_2" localSheetId="24">SCDPT1ASN1!$E$30</definedName>
    <definedName name="SCDPT1ASN1_04.3_3" localSheetId="24">SCDPT1ASN1!$F$30</definedName>
    <definedName name="SCDPT1ASN1_04.3_4" localSheetId="24">SCDPT1ASN1!$G$30</definedName>
    <definedName name="SCDPT1ASN1_04.3_5" localSheetId="24">SCDPT1ASN1!$H$30</definedName>
    <definedName name="SCDPT1ASN1_04.3_6" localSheetId="24">SCDPT1ASN1!$I$30</definedName>
    <definedName name="SCDPT1ASN1_04.3_7" localSheetId="24">SCDPT1ASN1!$J$30</definedName>
    <definedName name="SCDPT1ASN1_04.3_8" localSheetId="24">SCDPT1ASN1!$K$30</definedName>
    <definedName name="SCDPT1ASN1_04.3_9" localSheetId="24">SCDPT1ASN1!$L$30</definedName>
    <definedName name="SCDPT1ASN1_04.4_1" localSheetId="24">SCDPT1ASN1!$D$31</definedName>
    <definedName name="SCDPT1ASN1_04.4_10" localSheetId="24">SCDPT1ASN1!$M$31</definedName>
    <definedName name="SCDPT1ASN1_04.4_11" localSheetId="24">SCDPT1ASN1!$N$31</definedName>
    <definedName name="SCDPT1ASN1_04.4_2" localSheetId="24">SCDPT1ASN1!$E$31</definedName>
    <definedName name="SCDPT1ASN1_04.4_3" localSheetId="24">SCDPT1ASN1!$F$31</definedName>
    <definedName name="SCDPT1ASN1_04.4_4" localSheetId="24">SCDPT1ASN1!$G$31</definedName>
    <definedName name="SCDPT1ASN1_04.4_5" localSheetId="24">SCDPT1ASN1!$H$31</definedName>
    <definedName name="SCDPT1ASN1_04.4_6" localSheetId="24">SCDPT1ASN1!$I$31</definedName>
    <definedName name="SCDPT1ASN1_04.4_7" localSheetId="24">SCDPT1ASN1!$J$31</definedName>
    <definedName name="SCDPT1ASN1_04.4_8" localSheetId="24">SCDPT1ASN1!$K$31</definedName>
    <definedName name="SCDPT1ASN1_04.4_9" localSheetId="24">SCDPT1ASN1!$L$31</definedName>
    <definedName name="SCDPT1ASN1_04.5_1" localSheetId="24">SCDPT1ASN1!$D$32</definedName>
    <definedName name="SCDPT1ASN1_04.5_10" localSheetId="24">SCDPT1ASN1!$M$32</definedName>
    <definedName name="SCDPT1ASN1_04.5_11" localSheetId="24">SCDPT1ASN1!$N$32</definedName>
    <definedName name="SCDPT1ASN1_04.5_2" localSheetId="24">SCDPT1ASN1!$E$32</definedName>
    <definedName name="SCDPT1ASN1_04.5_3" localSheetId="24">SCDPT1ASN1!$F$32</definedName>
    <definedName name="SCDPT1ASN1_04.5_4" localSheetId="24">SCDPT1ASN1!$G$32</definedName>
    <definedName name="SCDPT1ASN1_04.5_5" localSheetId="24">SCDPT1ASN1!$H$32</definedName>
    <definedName name="SCDPT1ASN1_04.5_6" localSheetId="24">SCDPT1ASN1!$I$32</definedName>
    <definedName name="SCDPT1ASN1_04.5_7" localSheetId="24">SCDPT1ASN1!$J$32</definedName>
    <definedName name="SCDPT1ASN1_04.5_8" localSheetId="24">SCDPT1ASN1!$K$32</definedName>
    <definedName name="SCDPT1ASN1_04.5_9" localSheetId="24">SCDPT1ASN1!$L$32</definedName>
    <definedName name="SCDPT1ASN1_04.6_1" localSheetId="24">SCDPT1ASN1!$D$33</definedName>
    <definedName name="SCDPT1ASN1_04.6_10" localSheetId="24">SCDPT1ASN1!$M$33</definedName>
    <definedName name="SCDPT1ASN1_04.6_11" localSheetId="24">SCDPT1ASN1!$N$33</definedName>
    <definedName name="SCDPT1ASN1_04.6_2" localSheetId="24">SCDPT1ASN1!$E$33</definedName>
    <definedName name="SCDPT1ASN1_04.6_3" localSheetId="24">SCDPT1ASN1!$F$33</definedName>
    <definedName name="SCDPT1ASN1_04.6_4" localSheetId="24">SCDPT1ASN1!$G$33</definedName>
    <definedName name="SCDPT1ASN1_04.6_5" localSheetId="24">SCDPT1ASN1!$H$33</definedName>
    <definedName name="SCDPT1ASN1_04.6_6" localSheetId="24">SCDPT1ASN1!$I$33</definedName>
    <definedName name="SCDPT1ASN1_04.6_7" localSheetId="24">SCDPT1ASN1!$J$33</definedName>
    <definedName name="SCDPT1ASN1_04.6_8" localSheetId="24">SCDPT1ASN1!$K$33</definedName>
    <definedName name="SCDPT1ASN1_04.6_9" localSheetId="24">SCDPT1ASN1!$L$33</definedName>
    <definedName name="SCDPT1ASN1_04.7_1" localSheetId="24">SCDPT1ASN1!$D$34</definedName>
    <definedName name="SCDPT1ASN1_04.7_10" localSheetId="24">SCDPT1ASN1!$M$34</definedName>
    <definedName name="SCDPT1ASN1_04.7_11" localSheetId="24">SCDPT1ASN1!$N$34</definedName>
    <definedName name="SCDPT1ASN1_04.7_2" localSheetId="24">SCDPT1ASN1!$E$34</definedName>
    <definedName name="SCDPT1ASN1_04.7_3" localSheetId="24">SCDPT1ASN1!$F$34</definedName>
    <definedName name="SCDPT1ASN1_04.7_4" localSheetId="24">SCDPT1ASN1!$G$34</definedName>
    <definedName name="SCDPT1ASN1_04.7_5" localSheetId="24">SCDPT1ASN1!$H$34</definedName>
    <definedName name="SCDPT1ASN1_04.7_6" localSheetId="24">SCDPT1ASN1!$I$34</definedName>
    <definedName name="SCDPT1ASN1_04.7_7" localSheetId="24">SCDPT1ASN1!$J$34</definedName>
    <definedName name="SCDPT1ASN1_04.7_8" localSheetId="24">SCDPT1ASN1!$K$34</definedName>
    <definedName name="SCDPT1ASN1_04.7_9" localSheetId="24">SCDPT1ASN1!$L$34</definedName>
    <definedName name="SCDPT1ASN1_05.1_1" localSheetId="24">SCDPT1ASN1!$D$35</definedName>
    <definedName name="SCDPT1ASN1_05.1_10" localSheetId="24">SCDPT1ASN1!$M$35</definedName>
    <definedName name="SCDPT1ASN1_05.1_11" localSheetId="24">SCDPT1ASN1!$N$35</definedName>
    <definedName name="SCDPT1ASN1_05.1_2" localSheetId="24">SCDPT1ASN1!$E$35</definedName>
    <definedName name="SCDPT1ASN1_05.1_3" localSheetId="24">SCDPT1ASN1!$F$35</definedName>
    <definedName name="SCDPT1ASN1_05.1_4" localSheetId="24">SCDPT1ASN1!$G$35</definedName>
    <definedName name="SCDPT1ASN1_05.1_5" localSheetId="24">SCDPT1ASN1!$H$35</definedName>
    <definedName name="SCDPT1ASN1_05.1_6" localSheetId="24">SCDPT1ASN1!$I$35</definedName>
    <definedName name="SCDPT1ASN1_05.1_7" localSheetId="24">SCDPT1ASN1!$J$35</definedName>
    <definedName name="SCDPT1ASN1_05.1_8" localSheetId="24">SCDPT1ASN1!$K$35</definedName>
    <definedName name="SCDPT1ASN1_05.1_9" localSheetId="24">SCDPT1ASN1!$L$35</definedName>
    <definedName name="SCDPT1ASN1_05.2_1" localSheetId="24">SCDPT1ASN1!$D$36</definedName>
    <definedName name="SCDPT1ASN1_05.2_10" localSheetId="24">SCDPT1ASN1!$M$36</definedName>
    <definedName name="SCDPT1ASN1_05.2_11" localSheetId="24">SCDPT1ASN1!$N$36</definedName>
    <definedName name="SCDPT1ASN1_05.2_2" localSheetId="24">SCDPT1ASN1!$E$36</definedName>
    <definedName name="SCDPT1ASN1_05.2_3" localSheetId="24">SCDPT1ASN1!$F$36</definedName>
    <definedName name="SCDPT1ASN1_05.2_4" localSheetId="24">SCDPT1ASN1!$G$36</definedName>
    <definedName name="SCDPT1ASN1_05.2_5" localSheetId="24">SCDPT1ASN1!$H$36</definedName>
    <definedName name="SCDPT1ASN1_05.2_6" localSheetId="24">SCDPT1ASN1!$I$36</definedName>
    <definedName name="SCDPT1ASN1_05.2_7" localSheetId="24">SCDPT1ASN1!$J$36</definedName>
    <definedName name="SCDPT1ASN1_05.2_8" localSheetId="24">SCDPT1ASN1!$K$36</definedName>
    <definedName name="SCDPT1ASN1_05.2_9" localSheetId="24">SCDPT1ASN1!$L$36</definedName>
    <definedName name="SCDPT1ASN1_05.3_1" localSheetId="24">SCDPT1ASN1!$D$37</definedName>
    <definedName name="SCDPT1ASN1_05.3_10" localSheetId="24">SCDPT1ASN1!$M$37</definedName>
    <definedName name="SCDPT1ASN1_05.3_11" localSheetId="24">SCDPT1ASN1!$N$37</definedName>
    <definedName name="SCDPT1ASN1_05.3_2" localSheetId="24">SCDPT1ASN1!$E$37</definedName>
    <definedName name="SCDPT1ASN1_05.3_3" localSheetId="24">SCDPT1ASN1!$F$37</definedName>
    <definedName name="SCDPT1ASN1_05.3_4" localSheetId="24">SCDPT1ASN1!$G$37</definedName>
    <definedName name="SCDPT1ASN1_05.3_5" localSheetId="24">SCDPT1ASN1!$H$37</definedName>
    <definedName name="SCDPT1ASN1_05.3_6" localSheetId="24">SCDPT1ASN1!$I$37</definedName>
    <definedName name="SCDPT1ASN1_05.3_7" localSheetId="24">SCDPT1ASN1!$J$37</definedName>
    <definedName name="SCDPT1ASN1_05.3_8" localSheetId="24">SCDPT1ASN1!$K$37</definedName>
    <definedName name="SCDPT1ASN1_05.3_9" localSheetId="24">SCDPT1ASN1!$L$37</definedName>
    <definedName name="SCDPT1ASN1_05.4_1" localSheetId="24">SCDPT1ASN1!$D$38</definedName>
    <definedName name="SCDPT1ASN1_05.4_10" localSheetId="24">SCDPT1ASN1!$M$38</definedName>
    <definedName name="SCDPT1ASN1_05.4_11" localSheetId="24">SCDPT1ASN1!$N$38</definedName>
    <definedName name="SCDPT1ASN1_05.4_2" localSheetId="24">SCDPT1ASN1!$E$38</definedName>
    <definedName name="SCDPT1ASN1_05.4_3" localSheetId="24">SCDPT1ASN1!$F$38</definedName>
    <definedName name="SCDPT1ASN1_05.4_4" localSheetId="24">SCDPT1ASN1!$G$38</definedName>
    <definedName name="SCDPT1ASN1_05.4_5" localSheetId="24">SCDPT1ASN1!$H$38</definedName>
    <definedName name="SCDPT1ASN1_05.4_6" localSheetId="24">SCDPT1ASN1!$I$38</definedName>
    <definedName name="SCDPT1ASN1_05.4_7" localSheetId="24">SCDPT1ASN1!$J$38</definedName>
    <definedName name="SCDPT1ASN1_05.4_8" localSheetId="24">SCDPT1ASN1!$K$38</definedName>
    <definedName name="SCDPT1ASN1_05.4_9" localSheetId="24">SCDPT1ASN1!$L$38</definedName>
    <definedName name="SCDPT1ASN1_05.5_1" localSheetId="24">SCDPT1ASN1!$D$39</definedName>
    <definedName name="SCDPT1ASN1_05.5_10" localSheetId="24">SCDPT1ASN1!$M$39</definedName>
    <definedName name="SCDPT1ASN1_05.5_11" localSheetId="24">SCDPT1ASN1!$N$39</definedName>
    <definedName name="SCDPT1ASN1_05.5_2" localSheetId="24">SCDPT1ASN1!$E$39</definedName>
    <definedName name="SCDPT1ASN1_05.5_3" localSheetId="24">SCDPT1ASN1!$F$39</definedName>
    <definedName name="SCDPT1ASN1_05.5_4" localSheetId="24">SCDPT1ASN1!$G$39</definedName>
    <definedName name="SCDPT1ASN1_05.5_5" localSheetId="24">SCDPT1ASN1!$H$39</definedName>
    <definedName name="SCDPT1ASN1_05.5_6" localSheetId="24">SCDPT1ASN1!$I$39</definedName>
    <definedName name="SCDPT1ASN1_05.5_7" localSheetId="24">SCDPT1ASN1!$J$39</definedName>
    <definedName name="SCDPT1ASN1_05.5_8" localSheetId="24">SCDPT1ASN1!$K$39</definedName>
    <definedName name="SCDPT1ASN1_05.5_9" localSheetId="24">SCDPT1ASN1!$L$39</definedName>
    <definedName name="SCDPT1ASN1_05.6_1" localSheetId="24">SCDPT1ASN1!$D$40</definedName>
    <definedName name="SCDPT1ASN1_05.6_10" localSheetId="24">SCDPT1ASN1!$M$40</definedName>
    <definedName name="SCDPT1ASN1_05.6_11" localSheetId="24">SCDPT1ASN1!$N$40</definedName>
    <definedName name="SCDPT1ASN1_05.6_2" localSheetId="24">SCDPT1ASN1!$E$40</definedName>
    <definedName name="SCDPT1ASN1_05.6_3" localSheetId="24">SCDPT1ASN1!$F$40</definedName>
    <definedName name="SCDPT1ASN1_05.6_4" localSheetId="24">SCDPT1ASN1!$G$40</definedName>
    <definedName name="SCDPT1ASN1_05.6_5" localSheetId="24">SCDPT1ASN1!$H$40</definedName>
    <definedName name="SCDPT1ASN1_05.6_6" localSheetId="24">SCDPT1ASN1!$I$40</definedName>
    <definedName name="SCDPT1ASN1_05.6_7" localSheetId="24">SCDPT1ASN1!$J$40</definedName>
    <definedName name="SCDPT1ASN1_05.6_8" localSheetId="24">SCDPT1ASN1!$K$40</definedName>
    <definedName name="SCDPT1ASN1_05.6_9" localSheetId="24">SCDPT1ASN1!$L$40</definedName>
    <definedName name="SCDPT1ASN1_05.7_1" localSheetId="24">SCDPT1ASN1!$D$41</definedName>
    <definedName name="SCDPT1ASN1_05.7_10" localSheetId="24">SCDPT1ASN1!$M$41</definedName>
    <definedName name="SCDPT1ASN1_05.7_11" localSheetId="24">SCDPT1ASN1!$N$41</definedName>
    <definedName name="SCDPT1ASN1_05.7_2" localSheetId="24">SCDPT1ASN1!$E$41</definedName>
    <definedName name="SCDPT1ASN1_05.7_3" localSheetId="24">SCDPT1ASN1!$F$41</definedName>
    <definedName name="SCDPT1ASN1_05.7_4" localSheetId="24">SCDPT1ASN1!$G$41</definedName>
    <definedName name="SCDPT1ASN1_05.7_5" localSheetId="24">SCDPT1ASN1!$H$41</definedName>
    <definedName name="SCDPT1ASN1_05.7_6" localSheetId="24">SCDPT1ASN1!$I$41</definedName>
    <definedName name="SCDPT1ASN1_05.7_7" localSheetId="24">SCDPT1ASN1!$J$41</definedName>
    <definedName name="SCDPT1ASN1_05.7_8" localSheetId="24">SCDPT1ASN1!$K$41</definedName>
    <definedName name="SCDPT1ASN1_05.7_9" localSheetId="24">SCDPT1ASN1!$L$41</definedName>
    <definedName name="SCDPT1ASN1_06.1_1" localSheetId="24">SCDPT1ASN1!$D$42</definedName>
    <definedName name="SCDPT1ASN1_06.1_10" localSheetId="24">SCDPT1ASN1!$M$42</definedName>
    <definedName name="SCDPT1ASN1_06.1_11" localSheetId="24">SCDPT1ASN1!$N$42</definedName>
    <definedName name="SCDPT1ASN1_06.1_2" localSheetId="24">SCDPT1ASN1!$E$42</definedName>
    <definedName name="SCDPT1ASN1_06.1_3" localSheetId="24">SCDPT1ASN1!$F$42</definedName>
    <definedName name="SCDPT1ASN1_06.1_4" localSheetId="24">SCDPT1ASN1!$G$42</definedName>
    <definedName name="SCDPT1ASN1_06.1_5" localSheetId="24">SCDPT1ASN1!$H$42</definedName>
    <definedName name="SCDPT1ASN1_06.1_6" localSheetId="24">SCDPT1ASN1!$I$42</definedName>
    <definedName name="SCDPT1ASN1_06.1_7" localSheetId="24">SCDPT1ASN1!$J$42</definedName>
    <definedName name="SCDPT1ASN1_06.1_8" localSheetId="24">SCDPT1ASN1!$K$42</definedName>
    <definedName name="SCDPT1ASN1_06.1_9" localSheetId="24">SCDPT1ASN1!$L$42</definedName>
    <definedName name="SCDPT1ASN1_06.2_1" localSheetId="24">SCDPT1ASN1!$D$43</definedName>
    <definedName name="SCDPT1ASN1_06.2_10" localSheetId="24">SCDPT1ASN1!$M$43</definedName>
    <definedName name="SCDPT1ASN1_06.2_11" localSheetId="24">SCDPT1ASN1!$N$43</definedName>
    <definedName name="SCDPT1ASN1_06.2_2" localSheetId="24">SCDPT1ASN1!$E$43</definedName>
    <definedName name="SCDPT1ASN1_06.2_3" localSheetId="24">SCDPT1ASN1!$F$43</definedName>
    <definedName name="SCDPT1ASN1_06.2_4" localSheetId="24">SCDPT1ASN1!$G$43</definedName>
    <definedName name="SCDPT1ASN1_06.2_5" localSheetId="24">SCDPT1ASN1!$H$43</definedName>
    <definedName name="SCDPT1ASN1_06.2_6" localSheetId="24">SCDPT1ASN1!$I$43</definedName>
    <definedName name="SCDPT1ASN1_06.2_7" localSheetId="24">SCDPT1ASN1!$J$43</definedName>
    <definedName name="SCDPT1ASN1_06.2_8" localSheetId="24">SCDPT1ASN1!$K$43</definedName>
    <definedName name="SCDPT1ASN1_06.2_9" localSheetId="24">SCDPT1ASN1!$L$43</definedName>
    <definedName name="SCDPT1ASN1_06.3_1" localSheetId="24">SCDPT1ASN1!$D$44</definedName>
    <definedName name="SCDPT1ASN1_06.3_10" localSheetId="24">SCDPT1ASN1!$M$44</definedName>
    <definedName name="SCDPT1ASN1_06.3_11" localSheetId="24">SCDPT1ASN1!$N$44</definedName>
    <definedName name="SCDPT1ASN1_06.3_2" localSheetId="24">SCDPT1ASN1!$E$44</definedName>
    <definedName name="SCDPT1ASN1_06.3_3" localSheetId="24">SCDPT1ASN1!$F$44</definedName>
    <definedName name="SCDPT1ASN1_06.3_4" localSheetId="24">SCDPT1ASN1!$G$44</definedName>
    <definedName name="SCDPT1ASN1_06.3_5" localSheetId="24">SCDPT1ASN1!$H$44</definedName>
    <definedName name="SCDPT1ASN1_06.3_6" localSheetId="24">SCDPT1ASN1!$I$44</definedName>
    <definedName name="SCDPT1ASN1_06.3_7" localSheetId="24">SCDPT1ASN1!$J$44</definedName>
    <definedName name="SCDPT1ASN1_06.3_8" localSheetId="24">SCDPT1ASN1!$K$44</definedName>
    <definedName name="SCDPT1ASN1_06.3_9" localSheetId="24">SCDPT1ASN1!$L$44</definedName>
    <definedName name="SCDPT1ASN1_06.4_1" localSheetId="24">SCDPT1ASN1!$D$45</definedName>
    <definedName name="SCDPT1ASN1_06.4_10" localSheetId="24">SCDPT1ASN1!$M$45</definedName>
    <definedName name="SCDPT1ASN1_06.4_11" localSheetId="24">SCDPT1ASN1!$N$45</definedName>
    <definedName name="SCDPT1ASN1_06.4_2" localSheetId="24">SCDPT1ASN1!$E$45</definedName>
    <definedName name="SCDPT1ASN1_06.4_3" localSheetId="24">SCDPT1ASN1!$F$45</definedName>
    <definedName name="SCDPT1ASN1_06.4_4" localSheetId="24">SCDPT1ASN1!$G$45</definedName>
    <definedName name="SCDPT1ASN1_06.4_5" localSheetId="24">SCDPT1ASN1!$H$45</definedName>
    <definedName name="SCDPT1ASN1_06.4_6" localSheetId="24">SCDPT1ASN1!$I$45</definedName>
    <definedName name="SCDPT1ASN1_06.4_7" localSheetId="24">SCDPT1ASN1!$J$45</definedName>
    <definedName name="SCDPT1ASN1_06.4_8" localSheetId="24">SCDPT1ASN1!$K$45</definedName>
    <definedName name="SCDPT1ASN1_06.4_9" localSheetId="24">SCDPT1ASN1!$L$45</definedName>
    <definedName name="SCDPT1ASN1_06.5_1" localSheetId="24">SCDPT1ASN1!$D$46</definedName>
    <definedName name="SCDPT1ASN1_06.5_10" localSheetId="24">SCDPT1ASN1!$M$46</definedName>
    <definedName name="SCDPT1ASN1_06.5_11" localSheetId="24">SCDPT1ASN1!$N$46</definedName>
    <definedName name="SCDPT1ASN1_06.5_2" localSheetId="24">SCDPT1ASN1!$E$46</definedName>
    <definedName name="SCDPT1ASN1_06.5_3" localSheetId="24">SCDPT1ASN1!$F$46</definedName>
    <definedName name="SCDPT1ASN1_06.5_4" localSheetId="24">SCDPT1ASN1!$G$46</definedName>
    <definedName name="SCDPT1ASN1_06.5_5" localSheetId="24">SCDPT1ASN1!$H$46</definedName>
    <definedName name="SCDPT1ASN1_06.5_6" localSheetId="24">SCDPT1ASN1!$I$46</definedName>
    <definedName name="SCDPT1ASN1_06.5_7" localSheetId="24">SCDPT1ASN1!$J$46</definedName>
    <definedName name="SCDPT1ASN1_06.5_8" localSheetId="24">SCDPT1ASN1!$K$46</definedName>
    <definedName name="SCDPT1ASN1_06.5_9" localSheetId="24">SCDPT1ASN1!$L$46</definedName>
    <definedName name="SCDPT1ASN1_06.6_1" localSheetId="24">SCDPT1ASN1!$D$47</definedName>
    <definedName name="SCDPT1ASN1_06.6_10" localSheetId="24">SCDPT1ASN1!$M$47</definedName>
    <definedName name="SCDPT1ASN1_06.6_11" localSheetId="24">SCDPT1ASN1!$N$47</definedName>
    <definedName name="SCDPT1ASN1_06.6_2" localSheetId="24">SCDPT1ASN1!$E$47</definedName>
    <definedName name="SCDPT1ASN1_06.6_3" localSheetId="24">SCDPT1ASN1!$F$47</definedName>
    <definedName name="SCDPT1ASN1_06.6_4" localSheetId="24">SCDPT1ASN1!$G$47</definedName>
    <definedName name="SCDPT1ASN1_06.6_5" localSheetId="24">SCDPT1ASN1!$H$47</definedName>
    <definedName name="SCDPT1ASN1_06.6_6" localSheetId="24">SCDPT1ASN1!$I$47</definedName>
    <definedName name="SCDPT1ASN1_06.6_7" localSheetId="24">SCDPT1ASN1!$J$47</definedName>
    <definedName name="SCDPT1ASN1_06.6_8" localSheetId="24">SCDPT1ASN1!$K$47</definedName>
    <definedName name="SCDPT1ASN1_06.6_9" localSheetId="24">SCDPT1ASN1!$L$47</definedName>
    <definedName name="SCDPT1ASN1_06.7_1" localSheetId="24">SCDPT1ASN1!$D$48</definedName>
    <definedName name="SCDPT1ASN1_06.7_10" localSheetId="24">SCDPT1ASN1!$M$48</definedName>
    <definedName name="SCDPT1ASN1_06.7_11" localSheetId="24">SCDPT1ASN1!$N$48</definedName>
    <definedName name="SCDPT1ASN1_06.7_2" localSheetId="24">SCDPT1ASN1!$E$48</definedName>
    <definedName name="SCDPT1ASN1_06.7_3" localSheetId="24">SCDPT1ASN1!$F$48</definedName>
    <definedName name="SCDPT1ASN1_06.7_4" localSheetId="24">SCDPT1ASN1!$G$48</definedName>
    <definedName name="SCDPT1ASN1_06.7_5" localSheetId="24">SCDPT1ASN1!$H$48</definedName>
    <definedName name="SCDPT1ASN1_06.7_6" localSheetId="24">SCDPT1ASN1!$I$48</definedName>
    <definedName name="SCDPT1ASN1_06.7_7" localSheetId="24">SCDPT1ASN1!$J$48</definedName>
    <definedName name="SCDPT1ASN1_06.7_8" localSheetId="24">SCDPT1ASN1!$K$48</definedName>
    <definedName name="SCDPT1ASN1_06.7_9" localSheetId="24">SCDPT1ASN1!$L$48</definedName>
    <definedName name="SCDPT1ASN1_07.1_1" localSheetId="24">SCDPT1ASN1!$D$49</definedName>
    <definedName name="SCDPT1ASN1_07.1_10" localSheetId="24">SCDPT1ASN1!$M$49</definedName>
    <definedName name="SCDPT1ASN1_07.1_11" localSheetId="24">SCDPT1ASN1!$N$49</definedName>
    <definedName name="SCDPT1ASN1_07.1_2" localSheetId="24">SCDPT1ASN1!$E$49</definedName>
    <definedName name="SCDPT1ASN1_07.1_3" localSheetId="24">SCDPT1ASN1!$F$49</definedName>
    <definedName name="SCDPT1ASN1_07.1_4" localSheetId="24">SCDPT1ASN1!$G$49</definedName>
    <definedName name="SCDPT1ASN1_07.1_5" localSheetId="24">SCDPT1ASN1!$H$49</definedName>
    <definedName name="SCDPT1ASN1_07.1_6" localSheetId="24">SCDPT1ASN1!$I$49</definedName>
    <definedName name="SCDPT1ASN1_07.1_7" localSheetId="24">SCDPT1ASN1!$J$49</definedName>
    <definedName name="SCDPT1ASN1_07.1_8" localSheetId="24">SCDPT1ASN1!$K$49</definedName>
    <definedName name="SCDPT1ASN1_07.1_9" localSheetId="24">SCDPT1ASN1!$L$49</definedName>
    <definedName name="SCDPT1ASN1_07.2_1" localSheetId="24">SCDPT1ASN1!$D$50</definedName>
    <definedName name="SCDPT1ASN1_07.2_10" localSheetId="24">SCDPT1ASN1!$M$50</definedName>
    <definedName name="SCDPT1ASN1_07.2_11" localSheetId="24">SCDPT1ASN1!$N$50</definedName>
    <definedName name="SCDPT1ASN1_07.2_2" localSheetId="24">SCDPT1ASN1!$E$50</definedName>
    <definedName name="SCDPT1ASN1_07.2_3" localSheetId="24">SCDPT1ASN1!$F$50</definedName>
    <definedName name="SCDPT1ASN1_07.2_4" localSheetId="24">SCDPT1ASN1!$G$50</definedName>
    <definedName name="SCDPT1ASN1_07.2_5" localSheetId="24">SCDPT1ASN1!$H$50</definedName>
    <definedName name="SCDPT1ASN1_07.2_6" localSheetId="24">SCDPT1ASN1!$I$50</definedName>
    <definedName name="SCDPT1ASN1_07.2_7" localSheetId="24">SCDPT1ASN1!$J$50</definedName>
    <definedName name="SCDPT1ASN1_07.2_8" localSheetId="24">SCDPT1ASN1!$K$50</definedName>
    <definedName name="SCDPT1ASN1_07.2_9" localSheetId="24">SCDPT1ASN1!$L$50</definedName>
    <definedName name="SCDPT1ASN1_07.3_1" localSheetId="24">SCDPT1ASN1!$D$51</definedName>
    <definedName name="SCDPT1ASN1_07.3_10" localSheetId="24">SCDPT1ASN1!$M$51</definedName>
    <definedName name="SCDPT1ASN1_07.3_11" localSheetId="24">SCDPT1ASN1!$N$51</definedName>
    <definedName name="SCDPT1ASN1_07.3_2" localSheetId="24">SCDPT1ASN1!$E$51</definedName>
    <definedName name="SCDPT1ASN1_07.3_3" localSheetId="24">SCDPT1ASN1!$F$51</definedName>
    <definedName name="SCDPT1ASN1_07.3_4" localSheetId="24">SCDPT1ASN1!$G$51</definedName>
    <definedName name="SCDPT1ASN1_07.3_5" localSheetId="24">SCDPT1ASN1!$H$51</definedName>
    <definedName name="SCDPT1ASN1_07.3_6" localSheetId="24">SCDPT1ASN1!$I$51</definedName>
    <definedName name="SCDPT1ASN1_07.3_7" localSheetId="24">SCDPT1ASN1!$J$51</definedName>
    <definedName name="SCDPT1ASN1_07.3_8" localSheetId="24">SCDPT1ASN1!$K$51</definedName>
    <definedName name="SCDPT1ASN1_07.3_9" localSheetId="24">SCDPT1ASN1!$L$51</definedName>
    <definedName name="SCDPT1ASN1_07.4_1" localSheetId="24">SCDPT1ASN1!$D$52</definedName>
    <definedName name="SCDPT1ASN1_07.4_10" localSheetId="24">SCDPT1ASN1!$M$52</definedName>
    <definedName name="SCDPT1ASN1_07.4_11" localSheetId="24">SCDPT1ASN1!$N$52</definedName>
    <definedName name="SCDPT1ASN1_07.4_2" localSheetId="24">SCDPT1ASN1!$E$52</definedName>
    <definedName name="SCDPT1ASN1_07.4_3" localSheetId="24">SCDPT1ASN1!$F$52</definedName>
    <definedName name="SCDPT1ASN1_07.4_4" localSheetId="24">SCDPT1ASN1!$G$52</definedName>
    <definedName name="SCDPT1ASN1_07.4_5" localSheetId="24">SCDPT1ASN1!$H$52</definedName>
    <definedName name="SCDPT1ASN1_07.4_6" localSheetId="24">SCDPT1ASN1!$I$52</definedName>
    <definedName name="SCDPT1ASN1_07.4_7" localSheetId="24">SCDPT1ASN1!$J$52</definedName>
    <definedName name="SCDPT1ASN1_07.4_8" localSheetId="24">SCDPT1ASN1!$K$52</definedName>
    <definedName name="SCDPT1ASN1_07.4_9" localSheetId="24">SCDPT1ASN1!$L$52</definedName>
    <definedName name="SCDPT1ASN1_07.5_1" localSheetId="24">SCDPT1ASN1!$D$53</definedName>
    <definedName name="SCDPT1ASN1_07.5_10" localSheetId="24">SCDPT1ASN1!$M$53</definedName>
    <definedName name="SCDPT1ASN1_07.5_11" localSheetId="24">SCDPT1ASN1!$N$53</definedName>
    <definedName name="SCDPT1ASN1_07.5_2" localSheetId="24">SCDPT1ASN1!$E$53</definedName>
    <definedName name="SCDPT1ASN1_07.5_3" localSheetId="24">SCDPT1ASN1!$F$53</definedName>
    <definedName name="SCDPT1ASN1_07.5_4" localSheetId="24">SCDPT1ASN1!$G$53</definedName>
    <definedName name="SCDPT1ASN1_07.5_5" localSheetId="24">SCDPT1ASN1!$H$53</definedName>
    <definedName name="SCDPT1ASN1_07.5_6" localSheetId="24">SCDPT1ASN1!$I$53</definedName>
    <definedName name="SCDPT1ASN1_07.5_7" localSheetId="24">SCDPT1ASN1!$J$53</definedName>
    <definedName name="SCDPT1ASN1_07.5_8" localSheetId="24">SCDPT1ASN1!$K$53</definedName>
    <definedName name="SCDPT1ASN1_07.5_9" localSheetId="24">SCDPT1ASN1!$L$53</definedName>
    <definedName name="SCDPT1ASN1_07.6_1" localSheetId="24">SCDPT1ASN1!$D$54</definedName>
    <definedName name="SCDPT1ASN1_07.6_10" localSheetId="24">SCDPT1ASN1!$M$54</definedName>
    <definedName name="SCDPT1ASN1_07.6_11" localSheetId="24">SCDPT1ASN1!$N$54</definedName>
    <definedName name="SCDPT1ASN1_07.6_2" localSheetId="24">SCDPT1ASN1!$E$54</definedName>
    <definedName name="SCDPT1ASN1_07.6_3" localSheetId="24">SCDPT1ASN1!$F$54</definedName>
    <definedName name="SCDPT1ASN1_07.6_4" localSheetId="24">SCDPT1ASN1!$G$54</definedName>
    <definedName name="SCDPT1ASN1_07.6_5" localSheetId="24">SCDPT1ASN1!$H$54</definedName>
    <definedName name="SCDPT1ASN1_07.6_6" localSheetId="24">SCDPT1ASN1!$I$54</definedName>
    <definedName name="SCDPT1ASN1_07.6_7" localSheetId="24">SCDPT1ASN1!$J$54</definedName>
    <definedName name="SCDPT1ASN1_07.6_8" localSheetId="24">SCDPT1ASN1!$K$54</definedName>
    <definedName name="SCDPT1ASN1_07.6_9" localSheetId="24">SCDPT1ASN1!$L$54</definedName>
    <definedName name="SCDPT1ASN1_07.7_1" localSheetId="24">SCDPT1ASN1!$D$55</definedName>
    <definedName name="SCDPT1ASN1_07.7_10" localSheetId="24">SCDPT1ASN1!$M$55</definedName>
    <definedName name="SCDPT1ASN1_07.7_11" localSheetId="24">SCDPT1ASN1!$N$55</definedName>
    <definedName name="SCDPT1ASN1_07.7_2" localSheetId="24">SCDPT1ASN1!$E$55</definedName>
    <definedName name="SCDPT1ASN1_07.7_3" localSheetId="24">SCDPT1ASN1!$F$55</definedName>
    <definedName name="SCDPT1ASN1_07.7_4" localSheetId="24">SCDPT1ASN1!$G$55</definedName>
    <definedName name="SCDPT1ASN1_07.7_5" localSheetId="24">SCDPT1ASN1!$H$55</definedName>
    <definedName name="SCDPT1ASN1_07.7_6" localSheetId="24">SCDPT1ASN1!$I$55</definedName>
    <definedName name="SCDPT1ASN1_07.7_7" localSheetId="24">SCDPT1ASN1!$J$55</definedName>
    <definedName name="SCDPT1ASN1_07.7_8" localSheetId="24">SCDPT1ASN1!$K$55</definedName>
    <definedName name="SCDPT1ASN1_07.7_9" localSheetId="24">SCDPT1ASN1!$L$55</definedName>
    <definedName name="SCDPT1ASN1_08.1_1" localSheetId="24">SCDPT1ASN1!$D$56</definedName>
    <definedName name="SCDPT1ASN1_08.1_10" localSheetId="24">SCDPT1ASN1!$M$56</definedName>
    <definedName name="SCDPT1ASN1_08.1_11" localSheetId="24">SCDPT1ASN1!$N$56</definedName>
    <definedName name="SCDPT1ASN1_08.1_2" localSheetId="24">SCDPT1ASN1!$E$56</definedName>
    <definedName name="SCDPT1ASN1_08.1_3" localSheetId="24">SCDPT1ASN1!$F$56</definedName>
    <definedName name="SCDPT1ASN1_08.1_4" localSheetId="24">SCDPT1ASN1!$G$56</definedName>
    <definedName name="SCDPT1ASN1_08.1_5" localSheetId="24">SCDPT1ASN1!$H$56</definedName>
    <definedName name="SCDPT1ASN1_08.1_6" localSheetId="24">SCDPT1ASN1!$I$56</definedName>
    <definedName name="SCDPT1ASN1_08.1_7" localSheetId="24">SCDPT1ASN1!$J$56</definedName>
    <definedName name="SCDPT1ASN1_08.1_8" localSheetId="24">SCDPT1ASN1!$K$56</definedName>
    <definedName name="SCDPT1ASN1_08.1_9" localSheetId="24">SCDPT1ASN1!$L$56</definedName>
    <definedName name="SCDPT1ASN1_08.2_1" localSheetId="24">SCDPT1ASN1!$D$57</definedName>
    <definedName name="SCDPT1ASN1_08.2_10" localSheetId="24">SCDPT1ASN1!$M$57</definedName>
    <definedName name="SCDPT1ASN1_08.2_11" localSheetId="24">SCDPT1ASN1!$N$57</definedName>
    <definedName name="SCDPT1ASN1_08.2_2" localSheetId="24">SCDPT1ASN1!$E$57</definedName>
    <definedName name="SCDPT1ASN1_08.2_3" localSheetId="24">SCDPT1ASN1!$F$57</definedName>
    <definedName name="SCDPT1ASN1_08.2_4" localSheetId="24">SCDPT1ASN1!$G$57</definedName>
    <definedName name="SCDPT1ASN1_08.2_5" localSheetId="24">SCDPT1ASN1!$H$57</definedName>
    <definedName name="SCDPT1ASN1_08.2_6" localSheetId="24">SCDPT1ASN1!$I$57</definedName>
    <definedName name="SCDPT1ASN1_08.2_7" localSheetId="24">SCDPT1ASN1!$J$57</definedName>
    <definedName name="SCDPT1ASN1_08.2_8" localSheetId="24">SCDPT1ASN1!$K$57</definedName>
    <definedName name="SCDPT1ASN1_08.2_9" localSheetId="24">SCDPT1ASN1!$L$57</definedName>
    <definedName name="SCDPT1ASN1_08.3_1" localSheetId="24">SCDPT1ASN1!$D$58</definedName>
    <definedName name="SCDPT1ASN1_08.3_10" localSheetId="24">SCDPT1ASN1!$M$58</definedName>
    <definedName name="SCDPT1ASN1_08.3_11" localSheetId="24">SCDPT1ASN1!$N$58</definedName>
    <definedName name="SCDPT1ASN1_08.3_2" localSheetId="24">SCDPT1ASN1!$E$58</definedName>
    <definedName name="SCDPT1ASN1_08.3_3" localSheetId="24">SCDPT1ASN1!$F$58</definedName>
    <definedName name="SCDPT1ASN1_08.3_4" localSheetId="24">SCDPT1ASN1!$G$58</definedName>
    <definedName name="SCDPT1ASN1_08.3_5" localSheetId="24">SCDPT1ASN1!$H$58</definedName>
    <definedName name="SCDPT1ASN1_08.3_6" localSheetId="24">SCDPT1ASN1!$I$58</definedName>
    <definedName name="SCDPT1ASN1_08.3_7" localSheetId="24">SCDPT1ASN1!$J$58</definedName>
    <definedName name="SCDPT1ASN1_08.3_8" localSheetId="24">SCDPT1ASN1!$K$58</definedName>
    <definedName name="SCDPT1ASN1_08.3_9" localSheetId="24">SCDPT1ASN1!$L$58</definedName>
    <definedName name="SCDPT1ASN1_08.4_1" localSheetId="24">SCDPT1ASN1!$D$59</definedName>
    <definedName name="SCDPT1ASN1_08.4_10" localSheetId="24">SCDPT1ASN1!$M$59</definedName>
    <definedName name="SCDPT1ASN1_08.4_11" localSheetId="24">SCDPT1ASN1!$N$59</definedName>
    <definedName name="SCDPT1ASN1_08.4_2" localSheetId="24">SCDPT1ASN1!$E$59</definedName>
    <definedName name="SCDPT1ASN1_08.4_3" localSheetId="24">SCDPT1ASN1!$F$59</definedName>
    <definedName name="SCDPT1ASN1_08.4_4" localSheetId="24">SCDPT1ASN1!$G$59</definedName>
    <definedName name="SCDPT1ASN1_08.4_5" localSheetId="24">SCDPT1ASN1!$H$59</definedName>
    <definedName name="SCDPT1ASN1_08.4_6" localSheetId="24">SCDPT1ASN1!$I$59</definedName>
    <definedName name="SCDPT1ASN1_08.4_7" localSheetId="24">SCDPT1ASN1!$J$59</definedName>
    <definedName name="SCDPT1ASN1_08.4_8" localSheetId="24">SCDPT1ASN1!$K$59</definedName>
    <definedName name="SCDPT1ASN1_08.4_9" localSheetId="24">SCDPT1ASN1!$L$59</definedName>
    <definedName name="SCDPT1ASN1_08.5_1" localSheetId="24">SCDPT1ASN1!$D$60</definedName>
    <definedName name="SCDPT1ASN1_08.5_10" localSheetId="24">SCDPT1ASN1!$M$60</definedName>
    <definedName name="SCDPT1ASN1_08.5_11" localSheetId="24">SCDPT1ASN1!$N$60</definedName>
    <definedName name="SCDPT1ASN1_08.5_2" localSheetId="24">SCDPT1ASN1!$E$60</definedName>
    <definedName name="SCDPT1ASN1_08.5_3" localSheetId="24">SCDPT1ASN1!$F$60</definedName>
    <definedName name="SCDPT1ASN1_08.5_4" localSheetId="24">SCDPT1ASN1!$G$60</definedName>
    <definedName name="SCDPT1ASN1_08.5_5" localSheetId="24">SCDPT1ASN1!$H$60</definedName>
    <definedName name="SCDPT1ASN1_08.5_6" localSheetId="24">SCDPT1ASN1!$I$60</definedName>
    <definedName name="SCDPT1ASN1_08.5_7" localSheetId="24">SCDPT1ASN1!$J$60</definedName>
    <definedName name="SCDPT1ASN1_08.5_8" localSheetId="24">SCDPT1ASN1!$K$60</definedName>
    <definedName name="SCDPT1ASN1_08.5_9" localSheetId="24">SCDPT1ASN1!$L$60</definedName>
    <definedName name="SCDPT1ASN1_08.6_1" localSheetId="24">SCDPT1ASN1!$D$61</definedName>
    <definedName name="SCDPT1ASN1_08.6_10" localSheetId="24">SCDPT1ASN1!$M$61</definedName>
    <definedName name="SCDPT1ASN1_08.6_11" localSheetId="24">SCDPT1ASN1!$N$61</definedName>
    <definedName name="SCDPT1ASN1_08.6_2" localSheetId="24">SCDPT1ASN1!$E$61</definedName>
    <definedName name="SCDPT1ASN1_08.6_3" localSheetId="24">SCDPT1ASN1!$F$61</definedName>
    <definedName name="SCDPT1ASN1_08.6_4" localSheetId="24">SCDPT1ASN1!$G$61</definedName>
    <definedName name="SCDPT1ASN1_08.6_5" localSheetId="24">SCDPT1ASN1!$H$61</definedName>
    <definedName name="SCDPT1ASN1_08.6_6" localSheetId="24">SCDPT1ASN1!$I$61</definedName>
    <definedName name="SCDPT1ASN1_08.6_7" localSheetId="24">SCDPT1ASN1!$J$61</definedName>
    <definedName name="SCDPT1ASN1_08.6_8" localSheetId="24">SCDPT1ASN1!$K$61</definedName>
    <definedName name="SCDPT1ASN1_08.6_9" localSheetId="24">SCDPT1ASN1!$L$61</definedName>
    <definedName name="SCDPT1ASN1_08.7_1" localSheetId="24">SCDPT1ASN1!$D$62</definedName>
    <definedName name="SCDPT1ASN1_08.7_10" localSheetId="24">SCDPT1ASN1!$M$62</definedName>
    <definedName name="SCDPT1ASN1_08.7_11" localSheetId="24">SCDPT1ASN1!$N$62</definedName>
    <definedName name="SCDPT1ASN1_08.7_2" localSheetId="24">SCDPT1ASN1!$E$62</definedName>
    <definedName name="SCDPT1ASN1_08.7_3" localSheetId="24">SCDPT1ASN1!$F$62</definedName>
    <definedName name="SCDPT1ASN1_08.7_4" localSheetId="24">SCDPT1ASN1!$G$62</definedName>
    <definedName name="SCDPT1ASN1_08.7_5" localSheetId="24">SCDPT1ASN1!$H$62</definedName>
    <definedName name="SCDPT1ASN1_08.7_6" localSheetId="24">SCDPT1ASN1!$I$62</definedName>
    <definedName name="SCDPT1ASN1_08.7_7" localSheetId="24">SCDPT1ASN1!$J$62</definedName>
    <definedName name="SCDPT1ASN1_08.7_8" localSheetId="24">SCDPT1ASN1!$K$62</definedName>
    <definedName name="SCDPT1ASN1_08.7_9" localSheetId="24">SCDPT1ASN1!$L$62</definedName>
    <definedName name="SCDPT1ASN1_09.1_1" localSheetId="24">SCDPT1ASN1!$D$63</definedName>
    <definedName name="SCDPT1ASN1_09.1_10" localSheetId="24">SCDPT1ASN1!$M$63</definedName>
    <definedName name="SCDPT1ASN1_09.1_11" localSheetId="24">SCDPT1ASN1!$N$63</definedName>
    <definedName name="SCDPT1ASN1_09.1_2" localSheetId="24">SCDPT1ASN1!$E$63</definedName>
    <definedName name="SCDPT1ASN1_09.1_3" localSheetId="24">SCDPT1ASN1!$F$63</definedName>
    <definedName name="SCDPT1ASN1_09.1_4" localSheetId="24">SCDPT1ASN1!$G$63</definedName>
    <definedName name="SCDPT1ASN1_09.1_5" localSheetId="24">SCDPT1ASN1!$H$63</definedName>
    <definedName name="SCDPT1ASN1_09.1_6" localSheetId="24">SCDPT1ASN1!$I$63</definedName>
    <definedName name="SCDPT1ASN1_09.1_7" localSheetId="24">SCDPT1ASN1!$J$63</definedName>
    <definedName name="SCDPT1ASN1_09.2_1" localSheetId="24">SCDPT1ASN1!$D$64</definedName>
    <definedName name="SCDPT1ASN1_09.2_10" localSheetId="24">SCDPT1ASN1!$M$64</definedName>
    <definedName name="SCDPT1ASN1_09.2_11" localSheetId="24">SCDPT1ASN1!$N$64</definedName>
    <definedName name="SCDPT1ASN1_09.2_2" localSheetId="24">SCDPT1ASN1!$E$64</definedName>
    <definedName name="SCDPT1ASN1_09.2_3" localSheetId="24">SCDPT1ASN1!$F$64</definedName>
    <definedName name="SCDPT1ASN1_09.2_4" localSheetId="24">SCDPT1ASN1!$G$64</definedName>
    <definedName name="SCDPT1ASN1_09.2_5" localSheetId="24">SCDPT1ASN1!$H$64</definedName>
    <definedName name="SCDPT1ASN1_09.2_6" localSheetId="24">SCDPT1ASN1!$I$64</definedName>
    <definedName name="SCDPT1ASN1_09.2_7" localSheetId="24">SCDPT1ASN1!$J$64</definedName>
    <definedName name="SCDPT1ASN1_09.3_1" localSheetId="24">SCDPT1ASN1!$D$65</definedName>
    <definedName name="SCDPT1ASN1_09.3_10" localSheetId="24">SCDPT1ASN1!$M$65</definedName>
    <definedName name="SCDPT1ASN1_09.3_11" localSheetId="24">SCDPT1ASN1!$N$65</definedName>
    <definedName name="SCDPT1ASN1_09.3_2" localSheetId="24">SCDPT1ASN1!$E$65</definedName>
    <definedName name="SCDPT1ASN1_09.3_3" localSheetId="24">SCDPT1ASN1!$F$65</definedName>
    <definedName name="SCDPT1ASN1_09.3_4" localSheetId="24">SCDPT1ASN1!$G$65</definedName>
    <definedName name="SCDPT1ASN1_09.3_5" localSheetId="24">SCDPT1ASN1!$H$65</definedName>
    <definedName name="SCDPT1ASN1_09.3_6" localSheetId="24">SCDPT1ASN1!$I$65</definedName>
    <definedName name="SCDPT1ASN1_09.3_7" localSheetId="24">SCDPT1ASN1!$J$65</definedName>
    <definedName name="SCDPT1ASN1_09.4_1" localSheetId="24">SCDPT1ASN1!$D$66</definedName>
    <definedName name="SCDPT1ASN1_09.4_10" localSheetId="24">SCDPT1ASN1!$M$66</definedName>
    <definedName name="SCDPT1ASN1_09.4_11" localSheetId="24">SCDPT1ASN1!$N$66</definedName>
    <definedName name="SCDPT1ASN1_09.4_2" localSheetId="24">SCDPT1ASN1!$E$66</definedName>
    <definedName name="SCDPT1ASN1_09.4_3" localSheetId="24">SCDPT1ASN1!$F$66</definedName>
    <definedName name="SCDPT1ASN1_09.4_4" localSheetId="24">SCDPT1ASN1!$G$66</definedName>
    <definedName name="SCDPT1ASN1_09.4_5" localSheetId="24">SCDPT1ASN1!$H$66</definedName>
    <definedName name="SCDPT1ASN1_09.4_6" localSheetId="24">SCDPT1ASN1!$I$66</definedName>
    <definedName name="SCDPT1ASN1_09.4_7" localSheetId="24">SCDPT1ASN1!$J$66</definedName>
    <definedName name="SCDPT1ASN1_09.5_1" localSheetId="24">SCDPT1ASN1!$D$67</definedName>
    <definedName name="SCDPT1ASN1_09.5_10" localSheetId="24">SCDPT1ASN1!$M$67</definedName>
    <definedName name="SCDPT1ASN1_09.5_11" localSheetId="24">SCDPT1ASN1!$N$67</definedName>
    <definedName name="SCDPT1ASN1_09.5_2" localSheetId="24">SCDPT1ASN1!$E$67</definedName>
    <definedName name="SCDPT1ASN1_09.5_3" localSheetId="24">SCDPT1ASN1!$F$67</definedName>
    <definedName name="SCDPT1ASN1_09.5_4" localSheetId="24">SCDPT1ASN1!$G$67</definedName>
    <definedName name="SCDPT1ASN1_09.5_5" localSheetId="24">SCDPT1ASN1!$H$67</definedName>
    <definedName name="SCDPT1ASN1_09.5_6" localSheetId="24">SCDPT1ASN1!$I$67</definedName>
    <definedName name="SCDPT1ASN1_09.5_7" localSheetId="24">SCDPT1ASN1!$J$67</definedName>
    <definedName name="SCDPT1ASN1_09.6_1" localSheetId="24">SCDPT1ASN1!$D$68</definedName>
    <definedName name="SCDPT1ASN1_09.6_10" localSheetId="24">SCDPT1ASN1!$M$68</definedName>
    <definedName name="SCDPT1ASN1_09.6_11" localSheetId="24">SCDPT1ASN1!$N$68</definedName>
    <definedName name="SCDPT1ASN1_09.6_2" localSheetId="24">SCDPT1ASN1!$E$68</definedName>
    <definedName name="SCDPT1ASN1_09.6_3" localSheetId="24">SCDPT1ASN1!$F$68</definedName>
    <definedName name="SCDPT1ASN1_09.6_4" localSheetId="24">SCDPT1ASN1!$G$68</definedName>
    <definedName name="SCDPT1ASN1_09.6_5" localSheetId="24">SCDPT1ASN1!$H$68</definedName>
    <definedName name="SCDPT1ASN1_09.6_6" localSheetId="24">SCDPT1ASN1!$I$68</definedName>
    <definedName name="SCDPT1ASN1_09.6_7" localSheetId="24">SCDPT1ASN1!$J$68</definedName>
    <definedName name="SCDPT1ASN1_09.7_1" localSheetId="24">SCDPT1ASN1!$D$69</definedName>
    <definedName name="SCDPT1ASN1_09.7_10" localSheetId="24">SCDPT1ASN1!$M$69</definedName>
    <definedName name="SCDPT1ASN1_09.7_11" localSheetId="24">SCDPT1ASN1!$N$69</definedName>
    <definedName name="SCDPT1ASN1_09.7_2" localSheetId="24">SCDPT1ASN1!$E$69</definedName>
    <definedName name="SCDPT1ASN1_09.7_3" localSheetId="24">SCDPT1ASN1!$F$69</definedName>
    <definedName name="SCDPT1ASN1_09.7_4" localSheetId="24">SCDPT1ASN1!$G$69</definedName>
    <definedName name="SCDPT1ASN1_09.7_5" localSheetId="24">SCDPT1ASN1!$H$69</definedName>
    <definedName name="SCDPT1ASN1_09.7_6" localSheetId="24">SCDPT1ASN1!$I$69</definedName>
    <definedName name="SCDPT1ASN1_09.7_7" localSheetId="24">SCDPT1ASN1!$J$69</definedName>
    <definedName name="SCDPT1ASN1_09.8_1" localSheetId="24">SCDPT1ASN1!$D$70</definedName>
    <definedName name="SCDPT1ASN1_09.8_10" localSheetId="24">SCDPT1ASN1!$M$70</definedName>
    <definedName name="SCDPT1ASN1_09.8_11" localSheetId="24">SCDPT1ASN1!$N$70</definedName>
    <definedName name="SCDPT1ASN1_09.8_2" localSheetId="24">SCDPT1ASN1!$E$70</definedName>
    <definedName name="SCDPT1ASN1_09.8_3" localSheetId="24">SCDPT1ASN1!$F$70</definedName>
    <definedName name="SCDPT1ASN1_09.8_4" localSheetId="24">SCDPT1ASN1!$G$70</definedName>
    <definedName name="SCDPT1ASN1_09.8_5" localSheetId="24">SCDPT1ASN1!$H$70</definedName>
    <definedName name="SCDPT1ASN1_09.8_6" localSheetId="24">SCDPT1ASN1!$I$70</definedName>
    <definedName name="SCDPT1ASN1_10.1_1" localSheetId="24">SCDPT1ASN1!$D$71</definedName>
    <definedName name="SCDPT1ASN1_10.1_10" localSheetId="24">SCDPT1ASN1!$M$71</definedName>
    <definedName name="SCDPT1ASN1_10.1_11" localSheetId="24">SCDPT1ASN1!$N$71</definedName>
    <definedName name="SCDPT1ASN1_10.1_2" localSheetId="24">SCDPT1ASN1!$E$71</definedName>
    <definedName name="SCDPT1ASN1_10.1_3" localSheetId="24">SCDPT1ASN1!$F$71</definedName>
    <definedName name="SCDPT1ASN1_10.1_4" localSheetId="24">SCDPT1ASN1!$G$71</definedName>
    <definedName name="SCDPT1ASN1_10.1_5" localSheetId="24">SCDPT1ASN1!$H$71</definedName>
    <definedName name="SCDPT1ASN1_10.1_8" localSheetId="24">SCDPT1ASN1!$K$71</definedName>
    <definedName name="SCDPT1ASN1_10.1_9" localSheetId="24">SCDPT1ASN1!$L$71</definedName>
    <definedName name="SCDPT1ASN1_10.2_1" localSheetId="24">SCDPT1ASN1!$D$72</definedName>
    <definedName name="SCDPT1ASN1_10.2_10" localSheetId="24">SCDPT1ASN1!$M$72</definedName>
    <definedName name="SCDPT1ASN1_10.2_11" localSheetId="24">SCDPT1ASN1!$N$72</definedName>
    <definedName name="SCDPT1ASN1_10.2_2" localSheetId="24">SCDPT1ASN1!$E$72</definedName>
    <definedName name="SCDPT1ASN1_10.2_3" localSheetId="24">SCDPT1ASN1!$F$72</definedName>
    <definedName name="SCDPT1ASN1_10.2_4" localSheetId="24">SCDPT1ASN1!$G$72</definedName>
    <definedName name="SCDPT1ASN1_10.2_5" localSheetId="24">SCDPT1ASN1!$H$72</definedName>
    <definedName name="SCDPT1ASN1_10.2_8" localSheetId="24">SCDPT1ASN1!$K$72</definedName>
    <definedName name="SCDPT1ASN1_10.2_9" localSheetId="24">SCDPT1ASN1!$L$72</definedName>
    <definedName name="SCDPT1ASN1_10.3_1" localSheetId="24">SCDPT1ASN1!$D$73</definedName>
    <definedName name="SCDPT1ASN1_10.3_10" localSheetId="24">SCDPT1ASN1!$M$73</definedName>
    <definedName name="SCDPT1ASN1_10.3_11" localSheetId="24">SCDPT1ASN1!$N$73</definedName>
    <definedName name="SCDPT1ASN1_10.3_2" localSheetId="24">SCDPT1ASN1!$E$73</definedName>
    <definedName name="SCDPT1ASN1_10.3_3" localSheetId="24">SCDPT1ASN1!$F$73</definedName>
    <definedName name="SCDPT1ASN1_10.3_4" localSheetId="24">SCDPT1ASN1!$G$73</definedName>
    <definedName name="SCDPT1ASN1_10.3_5" localSheetId="24">SCDPT1ASN1!$H$73</definedName>
    <definedName name="SCDPT1ASN1_10.3_8" localSheetId="24">SCDPT1ASN1!$K$73</definedName>
    <definedName name="SCDPT1ASN1_10.3_9" localSheetId="24">SCDPT1ASN1!$L$73</definedName>
    <definedName name="SCDPT1ASN1_10.4_1" localSheetId="24">SCDPT1ASN1!$D$74</definedName>
    <definedName name="SCDPT1ASN1_10.4_10" localSheetId="24">SCDPT1ASN1!$M$74</definedName>
    <definedName name="SCDPT1ASN1_10.4_11" localSheetId="24">SCDPT1ASN1!$N$74</definedName>
    <definedName name="SCDPT1ASN1_10.4_2" localSheetId="24">SCDPT1ASN1!$E$74</definedName>
    <definedName name="SCDPT1ASN1_10.4_3" localSheetId="24">SCDPT1ASN1!$F$74</definedName>
    <definedName name="SCDPT1ASN1_10.4_4" localSheetId="24">SCDPT1ASN1!$G$74</definedName>
    <definedName name="SCDPT1ASN1_10.4_5" localSheetId="24">SCDPT1ASN1!$H$74</definedName>
    <definedName name="SCDPT1ASN1_10.4_8" localSheetId="24">SCDPT1ASN1!$K$74</definedName>
    <definedName name="SCDPT1ASN1_10.4_9" localSheetId="24">SCDPT1ASN1!$L$74</definedName>
    <definedName name="SCDPT1ASN1_10.5_1" localSheetId="24">SCDPT1ASN1!$D$75</definedName>
    <definedName name="SCDPT1ASN1_10.5_10" localSheetId="24">SCDPT1ASN1!$M$75</definedName>
    <definedName name="SCDPT1ASN1_10.5_11" localSheetId="24">SCDPT1ASN1!$N$75</definedName>
    <definedName name="SCDPT1ASN1_10.5_2" localSheetId="24">SCDPT1ASN1!$E$75</definedName>
    <definedName name="SCDPT1ASN1_10.5_3" localSheetId="24">SCDPT1ASN1!$F$75</definedName>
    <definedName name="SCDPT1ASN1_10.5_4" localSheetId="24">SCDPT1ASN1!$G$75</definedName>
    <definedName name="SCDPT1ASN1_10.5_5" localSheetId="24">SCDPT1ASN1!$H$75</definedName>
    <definedName name="SCDPT1ASN1_10.5_8" localSheetId="24">SCDPT1ASN1!$K$75</definedName>
    <definedName name="SCDPT1ASN1_10.5_9" localSheetId="24">SCDPT1ASN1!$L$75</definedName>
    <definedName name="SCDPT1ASN1_10.6_1" localSheetId="24">SCDPT1ASN1!$D$76</definedName>
    <definedName name="SCDPT1ASN1_10.6_10" localSheetId="24">SCDPT1ASN1!$M$76</definedName>
    <definedName name="SCDPT1ASN1_10.6_11" localSheetId="24">SCDPT1ASN1!$N$76</definedName>
    <definedName name="SCDPT1ASN1_10.6_2" localSheetId="24">SCDPT1ASN1!$E$76</definedName>
    <definedName name="SCDPT1ASN1_10.6_3" localSheetId="24">SCDPT1ASN1!$F$76</definedName>
    <definedName name="SCDPT1ASN1_10.6_4" localSheetId="24">SCDPT1ASN1!$G$76</definedName>
    <definedName name="SCDPT1ASN1_10.6_5" localSheetId="24">SCDPT1ASN1!$H$76</definedName>
    <definedName name="SCDPT1ASN1_10.6_8" localSheetId="24">SCDPT1ASN1!$K$76</definedName>
    <definedName name="SCDPT1ASN1_10.6_9" localSheetId="24">SCDPT1ASN1!$L$76</definedName>
    <definedName name="SCDPT1ASN1_10.7_1" localSheetId="24">SCDPT1ASN1!$D$77</definedName>
    <definedName name="SCDPT1ASN1_10.7_10" localSheetId="24">SCDPT1ASN1!$M$77</definedName>
    <definedName name="SCDPT1ASN1_10.7_11" localSheetId="24">SCDPT1ASN1!$N$77</definedName>
    <definedName name="SCDPT1ASN1_10.7_2" localSheetId="24">SCDPT1ASN1!$E$77</definedName>
    <definedName name="SCDPT1ASN1_10.7_3" localSheetId="24">SCDPT1ASN1!$F$77</definedName>
    <definedName name="SCDPT1ASN1_10.7_4" localSheetId="24">SCDPT1ASN1!$G$77</definedName>
    <definedName name="SCDPT1ASN1_10.7_5" localSheetId="24">SCDPT1ASN1!$H$77</definedName>
    <definedName name="SCDPT1ASN1_10.7_8" localSheetId="24">SCDPT1ASN1!$K$77</definedName>
    <definedName name="SCDPT1ASN1_10.7_9" localSheetId="24">SCDPT1ASN1!$L$77</definedName>
    <definedName name="SCDPT1ASN1_10.8_1" localSheetId="24">SCDPT1ASN1!$D$78</definedName>
    <definedName name="SCDPT1ASN1_10.8_10" localSheetId="24">SCDPT1ASN1!$M$78</definedName>
    <definedName name="SCDPT1ASN1_10.8_11" localSheetId="24">SCDPT1ASN1!$N$78</definedName>
    <definedName name="SCDPT1ASN1_10.8_2" localSheetId="24">SCDPT1ASN1!$E$78</definedName>
    <definedName name="SCDPT1ASN1_10.8_3" localSheetId="24">SCDPT1ASN1!$F$78</definedName>
    <definedName name="SCDPT1ASN1_10.8_4" localSheetId="24">SCDPT1ASN1!$G$78</definedName>
    <definedName name="SCDPT1ASN1_10.8_5" localSheetId="24">SCDPT1ASN1!$H$78</definedName>
    <definedName name="SCDPT1ASN1_10.8_8" localSheetId="24">SCDPT1ASN1!$K$78</definedName>
    <definedName name="SCDPT1ASN1_11.1_1" localSheetId="24">SCDPT1ASN1!$D$79</definedName>
    <definedName name="SCDPT1ASN1_11.1_10" localSheetId="24">SCDPT1ASN1!$M$79</definedName>
    <definedName name="SCDPT1ASN1_11.1_2" localSheetId="24">SCDPT1ASN1!$E$79</definedName>
    <definedName name="SCDPT1ASN1_11.1_3" localSheetId="24">SCDPT1ASN1!$F$79</definedName>
    <definedName name="SCDPT1ASN1_11.1_4" localSheetId="24">SCDPT1ASN1!$G$79</definedName>
    <definedName name="SCDPT1ASN1_11.1_5" localSheetId="24">SCDPT1ASN1!$H$79</definedName>
    <definedName name="SCDPT1ASN1_11.1_6" localSheetId="24">SCDPT1ASN1!$I$79</definedName>
    <definedName name="SCDPT1ASN1_11.1_7" localSheetId="24">SCDPT1ASN1!$J$79</definedName>
    <definedName name="SCDPT1ASN1_11.1_8" localSheetId="24">SCDPT1ASN1!$K$79</definedName>
    <definedName name="SCDPT1ASN1_11.1_9" localSheetId="24">SCDPT1ASN1!$L$79</definedName>
    <definedName name="SCDPT1ASN1_11.2_1" localSheetId="24">SCDPT1ASN1!$D$80</definedName>
    <definedName name="SCDPT1ASN1_11.2_10" localSheetId="24">SCDPT1ASN1!$M$80</definedName>
    <definedName name="SCDPT1ASN1_11.2_2" localSheetId="24">SCDPT1ASN1!$E$80</definedName>
    <definedName name="SCDPT1ASN1_11.2_3" localSheetId="24">SCDPT1ASN1!$F$80</definedName>
    <definedName name="SCDPT1ASN1_11.2_4" localSheetId="24">SCDPT1ASN1!$G$80</definedName>
    <definedName name="SCDPT1ASN1_11.2_5" localSheetId="24">SCDPT1ASN1!$H$80</definedName>
    <definedName name="SCDPT1ASN1_11.2_6" localSheetId="24">SCDPT1ASN1!$I$80</definedName>
    <definedName name="SCDPT1ASN1_11.2_7" localSheetId="24">SCDPT1ASN1!$J$80</definedName>
    <definedName name="SCDPT1ASN1_11.2_8" localSheetId="24">SCDPT1ASN1!$K$80</definedName>
    <definedName name="SCDPT1ASN1_11.2_9" localSheetId="24">SCDPT1ASN1!$L$80</definedName>
    <definedName name="SCDPT1ASN1_11.3_1" localSheetId="24">SCDPT1ASN1!$D$81</definedName>
    <definedName name="SCDPT1ASN1_11.3_10" localSheetId="24">SCDPT1ASN1!$M$81</definedName>
    <definedName name="SCDPT1ASN1_11.3_2" localSheetId="24">SCDPT1ASN1!$E$81</definedName>
    <definedName name="SCDPT1ASN1_11.3_3" localSheetId="24">SCDPT1ASN1!$F$81</definedName>
    <definedName name="SCDPT1ASN1_11.3_4" localSheetId="24">SCDPT1ASN1!$G$81</definedName>
    <definedName name="SCDPT1ASN1_11.3_5" localSheetId="24">SCDPT1ASN1!$H$81</definedName>
    <definedName name="SCDPT1ASN1_11.3_6" localSheetId="24">SCDPT1ASN1!$I$81</definedName>
    <definedName name="SCDPT1ASN1_11.3_7" localSheetId="24">SCDPT1ASN1!$J$81</definedName>
    <definedName name="SCDPT1ASN1_11.3_8" localSheetId="24">SCDPT1ASN1!$K$81</definedName>
    <definedName name="SCDPT1ASN1_11.3_9" localSheetId="24">SCDPT1ASN1!$L$81</definedName>
    <definedName name="SCDPT1ASN1_11.4_1" localSheetId="24">SCDPT1ASN1!$D$82</definedName>
    <definedName name="SCDPT1ASN1_11.4_10" localSheetId="24">SCDPT1ASN1!$M$82</definedName>
    <definedName name="SCDPT1ASN1_11.4_2" localSheetId="24">SCDPT1ASN1!$E$82</definedName>
    <definedName name="SCDPT1ASN1_11.4_3" localSheetId="24">SCDPT1ASN1!$F$82</definedName>
    <definedName name="SCDPT1ASN1_11.4_4" localSheetId="24">SCDPT1ASN1!$G$82</definedName>
    <definedName name="SCDPT1ASN1_11.4_5" localSheetId="24">SCDPT1ASN1!$H$82</definedName>
    <definedName name="SCDPT1ASN1_11.4_6" localSheetId="24">SCDPT1ASN1!$I$82</definedName>
    <definedName name="SCDPT1ASN1_11.4_7" localSheetId="24">SCDPT1ASN1!$J$82</definedName>
    <definedName name="SCDPT1ASN1_11.4_8" localSheetId="24">SCDPT1ASN1!$K$82</definedName>
    <definedName name="SCDPT1ASN1_11.4_9" localSheetId="24">SCDPT1ASN1!$L$82</definedName>
    <definedName name="SCDPT1ASN1_11.5_1" localSheetId="24">SCDPT1ASN1!$D$83</definedName>
    <definedName name="SCDPT1ASN1_11.5_10" localSheetId="24">SCDPT1ASN1!$M$83</definedName>
    <definedName name="SCDPT1ASN1_11.5_2" localSheetId="24">SCDPT1ASN1!$E$83</definedName>
    <definedName name="SCDPT1ASN1_11.5_3" localSheetId="24">SCDPT1ASN1!$F$83</definedName>
    <definedName name="SCDPT1ASN1_11.5_4" localSheetId="24">SCDPT1ASN1!$G$83</definedName>
    <definedName name="SCDPT1ASN1_11.5_5" localSheetId="24">SCDPT1ASN1!$H$83</definedName>
    <definedName name="SCDPT1ASN1_11.5_6" localSheetId="24">SCDPT1ASN1!$I$83</definedName>
    <definedName name="SCDPT1ASN1_11.5_7" localSheetId="24">SCDPT1ASN1!$J$83</definedName>
    <definedName name="SCDPT1ASN1_11.5_8" localSheetId="24">SCDPT1ASN1!$K$83</definedName>
    <definedName name="SCDPT1ASN1_11.5_9" localSheetId="24">SCDPT1ASN1!$L$83</definedName>
    <definedName name="SCDPT1ASN1_11.6_1" localSheetId="24">SCDPT1ASN1!$D$84</definedName>
    <definedName name="SCDPT1ASN1_11.6_10" localSheetId="24">SCDPT1ASN1!$M$84</definedName>
    <definedName name="SCDPT1ASN1_11.6_2" localSheetId="24">SCDPT1ASN1!$E$84</definedName>
    <definedName name="SCDPT1ASN1_11.6_3" localSheetId="24">SCDPT1ASN1!$F$84</definedName>
    <definedName name="SCDPT1ASN1_11.6_4" localSheetId="24">SCDPT1ASN1!$G$84</definedName>
    <definedName name="SCDPT1ASN1_11.6_5" localSheetId="24">SCDPT1ASN1!$H$84</definedName>
    <definedName name="SCDPT1ASN1_11.6_6" localSheetId="24">SCDPT1ASN1!$I$84</definedName>
    <definedName name="SCDPT1ASN1_11.6_7" localSheetId="24">SCDPT1ASN1!$J$84</definedName>
    <definedName name="SCDPT1ASN1_11.6_8" localSheetId="24">SCDPT1ASN1!$K$84</definedName>
    <definedName name="SCDPT1ASN1_11.6_9" localSheetId="24">SCDPT1ASN1!$L$84</definedName>
    <definedName name="SCDPT1ASN1_11.7_1" localSheetId="24">SCDPT1ASN1!$D$85</definedName>
    <definedName name="SCDPT1ASN1_11.7_10" localSheetId="24">SCDPT1ASN1!$M$85</definedName>
    <definedName name="SCDPT1ASN1_11.7_2" localSheetId="24">SCDPT1ASN1!$E$85</definedName>
    <definedName name="SCDPT1ASN1_11.7_3" localSheetId="24">SCDPT1ASN1!$F$85</definedName>
    <definedName name="SCDPT1ASN1_11.7_4" localSheetId="24">SCDPT1ASN1!$G$85</definedName>
    <definedName name="SCDPT1ASN1_11.7_5" localSheetId="24">SCDPT1ASN1!$H$85</definedName>
    <definedName name="SCDPT1ASN1_11.7_6" localSheetId="24">SCDPT1ASN1!$I$85</definedName>
    <definedName name="SCDPT1ASN1_11.7_7" localSheetId="24">SCDPT1ASN1!$J$85</definedName>
    <definedName name="SCDPT1ASN1_11.7_8" localSheetId="24">SCDPT1ASN1!$K$85</definedName>
    <definedName name="SCDPT1ASN1_11.7_9" localSheetId="24">SCDPT1ASN1!$L$85</definedName>
    <definedName name="SCDPT1ASN1_11.8_1" localSheetId="24">SCDPT1ASN1!$D$86</definedName>
    <definedName name="SCDPT1ASN1_11.8_10" localSheetId="24">SCDPT1ASN1!$M$86</definedName>
    <definedName name="SCDPT1ASN1_11.8_2" localSheetId="24">SCDPT1ASN1!$E$86</definedName>
    <definedName name="SCDPT1ASN1_11.8_3" localSheetId="24">SCDPT1ASN1!$F$86</definedName>
    <definedName name="SCDPT1ASN1_11.8_4" localSheetId="24">SCDPT1ASN1!$G$86</definedName>
    <definedName name="SCDPT1ASN1_11.8_5" localSheetId="24">SCDPT1ASN1!$H$86</definedName>
    <definedName name="SCDPT1ASN1_11.8_6" localSheetId="24">SCDPT1ASN1!$I$86</definedName>
    <definedName name="SCDPT1ASN1_11.9_1" localSheetId="24">SCDPT1ASN1!$D$87</definedName>
    <definedName name="SCDPT1ASN1_11.9_10" localSheetId="24">SCDPT1ASN1!$M$87</definedName>
    <definedName name="SCDPT1ASN1_11.9_2" localSheetId="24">SCDPT1ASN1!$E$87</definedName>
    <definedName name="SCDPT1ASN1_11.9_3" localSheetId="24">SCDPT1ASN1!$F$87</definedName>
    <definedName name="SCDPT1ASN1_11.9_4" localSheetId="24">SCDPT1ASN1!$G$87</definedName>
    <definedName name="SCDPT1ASN1_11.9_5" localSheetId="24">SCDPT1ASN1!$H$87</definedName>
    <definedName name="SCDPT1ASN1_11.9_6" localSheetId="24">SCDPT1ASN1!$I$87</definedName>
    <definedName name="SCDPT1ASN1_12.1_1" localSheetId="24">SCDPT1ASN1!$D$88</definedName>
    <definedName name="SCDPT1ASN1_12.1_11" localSheetId="24">SCDPT1ASN1!$N$88</definedName>
    <definedName name="SCDPT1ASN1_12.1_2" localSheetId="24">SCDPT1ASN1!$E$88</definedName>
    <definedName name="SCDPT1ASN1_12.1_3" localSheetId="24">SCDPT1ASN1!$F$88</definedName>
    <definedName name="SCDPT1ASN1_12.1_4" localSheetId="24">SCDPT1ASN1!$G$88</definedName>
    <definedName name="SCDPT1ASN1_12.1_5" localSheetId="24">SCDPT1ASN1!$H$88</definedName>
    <definedName name="SCDPT1ASN1_12.1_6" localSheetId="24">SCDPT1ASN1!$I$88</definedName>
    <definedName name="SCDPT1ASN1_12.1_7" localSheetId="24">SCDPT1ASN1!$J$88</definedName>
    <definedName name="SCDPT1ASN1_12.1_8" localSheetId="24">SCDPT1ASN1!$K$88</definedName>
    <definedName name="SCDPT1ASN1_12.1_9" localSheetId="24">SCDPT1ASN1!$L$88</definedName>
    <definedName name="SCDPT1ASN1_12.2_1" localSheetId="24">SCDPT1ASN1!$D$89</definedName>
    <definedName name="SCDPT1ASN1_12.2_11" localSheetId="24">SCDPT1ASN1!$N$89</definedName>
    <definedName name="SCDPT1ASN1_12.2_2" localSheetId="24">SCDPT1ASN1!$E$89</definedName>
    <definedName name="SCDPT1ASN1_12.2_3" localSheetId="24">SCDPT1ASN1!$F$89</definedName>
    <definedName name="SCDPT1ASN1_12.2_4" localSheetId="24">SCDPT1ASN1!$G$89</definedName>
    <definedName name="SCDPT1ASN1_12.2_5" localSheetId="24">SCDPT1ASN1!$H$89</definedName>
    <definedName name="SCDPT1ASN1_12.2_6" localSheetId="24">SCDPT1ASN1!$I$89</definedName>
    <definedName name="SCDPT1ASN1_12.2_7" localSheetId="24">SCDPT1ASN1!$J$89</definedName>
    <definedName name="SCDPT1ASN1_12.2_8" localSheetId="24">SCDPT1ASN1!$K$89</definedName>
    <definedName name="SCDPT1ASN1_12.2_9" localSheetId="24">SCDPT1ASN1!$L$89</definedName>
    <definedName name="SCDPT1ASN1_12.3_1" localSheetId="24">SCDPT1ASN1!$D$90</definedName>
    <definedName name="SCDPT1ASN1_12.3_11" localSheetId="24">SCDPT1ASN1!$N$90</definedName>
    <definedName name="SCDPT1ASN1_12.3_2" localSheetId="24">SCDPT1ASN1!$E$90</definedName>
    <definedName name="SCDPT1ASN1_12.3_3" localSheetId="24">SCDPT1ASN1!$F$90</definedName>
    <definedName name="SCDPT1ASN1_12.3_4" localSheetId="24">SCDPT1ASN1!$G$90</definedName>
    <definedName name="SCDPT1ASN1_12.3_5" localSheetId="24">SCDPT1ASN1!$H$90</definedName>
    <definedName name="SCDPT1ASN1_12.3_6" localSheetId="24">SCDPT1ASN1!$I$90</definedName>
    <definedName name="SCDPT1ASN1_12.3_7" localSheetId="24">SCDPT1ASN1!$J$90</definedName>
    <definedName name="SCDPT1ASN1_12.3_8" localSheetId="24">SCDPT1ASN1!$K$90</definedName>
    <definedName name="SCDPT1ASN1_12.3_9" localSheetId="24">SCDPT1ASN1!$L$90</definedName>
    <definedName name="SCDPT1ASN1_12.4_1" localSheetId="24">SCDPT1ASN1!$D$91</definedName>
    <definedName name="SCDPT1ASN1_12.4_11" localSheetId="24">SCDPT1ASN1!$N$91</definedName>
    <definedName name="SCDPT1ASN1_12.4_2" localSheetId="24">SCDPT1ASN1!$E$91</definedName>
    <definedName name="SCDPT1ASN1_12.4_3" localSheetId="24">SCDPT1ASN1!$F$91</definedName>
    <definedName name="SCDPT1ASN1_12.4_4" localSheetId="24">SCDPT1ASN1!$G$91</definedName>
    <definedName name="SCDPT1ASN1_12.4_5" localSheetId="24">SCDPT1ASN1!$H$91</definedName>
    <definedName name="SCDPT1ASN1_12.4_6" localSheetId="24">SCDPT1ASN1!$I$91</definedName>
    <definedName name="SCDPT1ASN1_12.4_7" localSheetId="24">SCDPT1ASN1!$J$91</definedName>
    <definedName name="SCDPT1ASN1_12.4_8" localSheetId="24">SCDPT1ASN1!$K$91</definedName>
    <definedName name="SCDPT1ASN1_12.4_9" localSheetId="24">SCDPT1ASN1!$L$91</definedName>
    <definedName name="SCDPT1ASN1_12.5_1" localSheetId="24">SCDPT1ASN1!$D$92</definedName>
    <definedName name="SCDPT1ASN1_12.5_11" localSheetId="24">SCDPT1ASN1!$N$92</definedName>
    <definedName name="SCDPT1ASN1_12.5_2" localSheetId="24">SCDPT1ASN1!$E$92</definedName>
    <definedName name="SCDPT1ASN1_12.5_3" localSheetId="24">SCDPT1ASN1!$F$92</definedName>
    <definedName name="SCDPT1ASN1_12.5_4" localSheetId="24">SCDPT1ASN1!$G$92</definedName>
    <definedName name="SCDPT1ASN1_12.5_5" localSheetId="24">SCDPT1ASN1!$H$92</definedName>
    <definedName name="SCDPT1ASN1_12.5_6" localSheetId="24">SCDPT1ASN1!$I$92</definedName>
    <definedName name="SCDPT1ASN1_12.5_7" localSheetId="24">SCDPT1ASN1!$J$92</definedName>
    <definedName name="SCDPT1ASN1_12.5_8" localSheetId="24">SCDPT1ASN1!$K$92</definedName>
    <definedName name="SCDPT1ASN1_12.5_9" localSheetId="24">SCDPT1ASN1!$L$92</definedName>
    <definedName name="SCDPT1ASN1_12.6_1" localSheetId="24">SCDPT1ASN1!$D$93</definedName>
    <definedName name="SCDPT1ASN1_12.6_11" localSheetId="24">SCDPT1ASN1!$N$93</definedName>
    <definedName name="SCDPT1ASN1_12.6_2" localSheetId="24">SCDPT1ASN1!$E$93</definedName>
    <definedName name="SCDPT1ASN1_12.6_3" localSheetId="24">SCDPT1ASN1!$F$93</definedName>
    <definedName name="SCDPT1ASN1_12.6_4" localSheetId="24">SCDPT1ASN1!$G$93</definedName>
    <definedName name="SCDPT1ASN1_12.6_5" localSheetId="24">SCDPT1ASN1!$H$93</definedName>
    <definedName name="SCDPT1ASN1_12.6_6" localSheetId="24">SCDPT1ASN1!$I$93</definedName>
    <definedName name="SCDPT1ASN1_12.6_7" localSheetId="24">SCDPT1ASN1!$J$93</definedName>
    <definedName name="SCDPT1ASN1_12.6_8" localSheetId="24">SCDPT1ASN1!$K$93</definedName>
    <definedName name="SCDPT1ASN1_12.6_9" localSheetId="24">SCDPT1ASN1!$L$93</definedName>
    <definedName name="SCDPT1ASN1_12.7_1" localSheetId="24">SCDPT1ASN1!$D$94</definedName>
    <definedName name="SCDPT1ASN1_12.7_11" localSheetId="24">SCDPT1ASN1!$N$94</definedName>
    <definedName name="SCDPT1ASN1_12.7_2" localSheetId="24">SCDPT1ASN1!$E$94</definedName>
    <definedName name="SCDPT1ASN1_12.7_3" localSheetId="24">SCDPT1ASN1!$F$94</definedName>
    <definedName name="SCDPT1ASN1_12.7_4" localSheetId="24">SCDPT1ASN1!$G$94</definedName>
    <definedName name="SCDPT1ASN1_12.7_5" localSheetId="24">SCDPT1ASN1!$H$94</definedName>
    <definedName name="SCDPT1ASN1_12.7_6" localSheetId="24">SCDPT1ASN1!$I$94</definedName>
    <definedName name="SCDPT1ASN1_12.7_7" localSheetId="24">SCDPT1ASN1!$J$94</definedName>
    <definedName name="SCDPT1ASN1_12.7_8" localSheetId="24">SCDPT1ASN1!$K$94</definedName>
    <definedName name="SCDPT1ASN1_12.7_9" localSheetId="24">SCDPT1ASN1!$L$94</definedName>
    <definedName name="SCDPT1ASN1_12.8_1" localSheetId="24">SCDPT1ASN1!$D$95</definedName>
    <definedName name="SCDPT1ASN1_12.8_11" localSheetId="24">SCDPT1ASN1!$N$95</definedName>
    <definedName name="SCDPT1ASN1_12.8_2" localSheetId="24">SCDPT1ASN1!$E$95</definedName>
    <definedName name="SCDPT1ASN1_12.8_3" localSheetId="24">SCDPT1ASN1!$F$95</definedName>
    <definedName name="SCDPT1ASN1_12.8_4" localSheetId="24">SCDPT1ASN1!$G$95</definedName>
    <definedName name="SCDPT1ASN1_12.8_5" localSheetId="24">SCDPT1ASN1!$H$95</definedName>
    <definedName name="SCDPT1ASN1_12.8_6" localSheetId="24">SCDPT1ASN1!$I$95</definedName>
    <definedName name="SCDPT1ASN1_12.9_1" localSheetId="24">SCDPT1ASN1!$D$96</definedName>
    <definedName name="SCDPT1ASN1_12.9_11" localSheetId="24">SCDPT1ASN1!$N$96</definedName>
    <definedName name="SCDPT1ASN1_12.9_2" localSheetId="24">SCDPT1ASN1!$E$96</definedName>
    <definedName name="SCDPT1ASN1_12.9_3" localSheetId="24">SCDPT1ASN1!$F$96</definedName>
    <definedName name="SCDPT1ASN1_12.9_4" localSheetId="24">SCDPT1ASN1!$G$96</definedName>
    <definedName name="SCDPT1ASN1_12.9_5" localSheetId="24">SCDPT1ASN1!$H$96</definedName>
    <definedName name="SCDPT1ASN1_12.9_6" localSheetId="24">SCDPT1ASN1!$I$96</definedName>
    <definedName name="SCDPT1ASN1F_0000001_1" localSheetId="25">SCDPT1ASN1F!$D$7</definedName>
    <definedName name="SCDPT1ASN1F_0000002_1" localSheetId="25">SCDPT1ASN1F!$D$8</definedName>
    <definedName name="SCDPT1ASN1F_0000002_2" localSheetId="25">SCDPT1ASN1F!$E$8</definedName>
    <definedName name="SCDPT1ASN1F_0000002_3" localSheetId="25">SCDPT1ASN1F!$F$8</definedName>
    <definedName name="SCDPT1ASN1F_0000002_4" localSheetId="25">SCDPT1ASN1F!$G$8</definedName>
    <definedName name="SCDPT1ASN1F_0000003_1" localSheetId="25">SCDPT1ASN1F!$D$9</definedName>
    <definedName name="SCDPT1ASN1F_0000003_2" localSheetId="25">SCDPT1ASN1F!$E$9</definedName>
    <definedName name="SCDPT1ASN1F_0000003_3" localSheetId="25">SCDPT1ASN1F!$F$9</definedName>
    <definedName name="SCDPT1ASN1F_0000003_4" localSheetId="25">SCDPT1ASN1F!$G$9</definedName>
    <definedName name="SCDPT1ASN1F_0000004_1" localSheetId="25">SCDPT1ASN1F!$D$10</definedName>
    <definedName name="SCDPT1ASN1F_0000004_2" localSheetId="25">SCDPT1ASN1F!$E$10</definedName>
    <definedName name="SCDPT1ASN1F_0000004_3" localSheetId="25">SCDPT1ASN1F!$F$10</definedName>
    <definedName name="SCDPT1ASN1F_0000004_4" localSheetId="25">SCDPT1ASN1F!$G$10</definedName>
    <definedName name="SCDPT1ASN1F_0000004_5" localSheetId="25">SCDPT1ASN1F!$H$10</definedName>
    <definedName name="SCDPT1ASN1F_0000004_6" localSheetId="25">SCDPT1ASN1F!$I$10</definedName>
    <definedName name="SCDPT1ASN2_01.1_1" localSheetId="26">SCDPT1ASN2!$D$7</definedName>
    <definedName name="SCDPT1ASN2_01.1_10" localSheetId="26">SCDPT1ASN2!$M$7</definedName>
    <definedName name="SCDPT1ASN2_01.1_11" localSheetId="26">SCDPT1ASN2!$N$7</definedName>
    <definedName name="SCDPT1ASN2_01.1_2" localSheetId="26">SCDPT1ASN2!$E$7</definedName>
    <definedName name="SCDPT1ASN2_01.1_3" localSheetId="26">SCDPT1ASN2!$F$7</definedName>
    <definedName name="SCDPT1ASN2_01.1_4" localSheetId="26">SCDPT1ASN2!$G$7</definedName>
    <definedName name="SCDPT1ASN2_01.1_5" localSheetId="26">SCDPT1ASN2!$H$7</definedName>
    <definedName name="SCDPT1ASN2_01.1_6" localSheetId="26">SCDPT1ASN2!$I$7</definedName>
    <definedName name="SCDPT1ASN2_01.1_7" localSheetId="26">SCDPT1ASN2!$J$7</definedName>
    <definedName name="SCDPT1ASN2_01.1_8" localSheetId="26">SCDPT1ASN2!$K$7</definedName>
    <definedName name="SCDPT1ASN2_01.1_9" localSheetId="26">SCDPT1ASN2!$L$7</definedName>
    <definedName name="SCDPT1ASN2_01.2_1" localSheetId="26">SCDPT1ASN2!$D$8</definedName>
    <definedName name="SCDPT1ASN2_01.2_10" localSheetId="26">SCDPT1ASN2!$M$8</definedName>
    <definedName name="SCDPT1ASN2_01.2_11" localSheetId="26">SCDPT1ASN2!$N$8</definedName>
    <definedName name="SCDPT1ASN2_01.2_2" localSheetId="26">SCDPT1ASN2!$E$8</definedName>
    <definedName name="SCDPT1ASN2_01.2_3" localSheetId="26">SCDPT1ASN2!$F$8</definedName>
    <definedName name="SCDPT1ASN2_01.2_4" localSheetId="26">SCDPT1ASN2!$G$8</definedName>
    <definedName name="SCDPT1ASN2_01.2_5" localSheetId="26">SCDPT1ASN2!$H$8</definedName>
    <definedName name="SCDPT1ASN2_01.2_6" localSheetId="26">SCDPT1ASN2!$I$8</definedName>
    <definedName name="SCDPT1ASN2_01.2_7" localSheetId="26">SCDPT1ASN2!$J$8</definedName>
    <definedName name="SCDPT1ASN2_01.2_8" localSheetId="26">SCDPT1ASN2!$K$8</definedName>
    <definedName name="SCDPT1ASN2_01.2_9" localSheetId="26">SCDPT1ASN2!$L$8</definedName>
    <definedName name="SCDPT1ASN2_01.3_1" localSheetId="26">SCDPT1ASN2!$D$9</definedName>
    <definedName name="SCDPT1ASN2_01.3_10" localSheetId="26">SCDPT1ASN2!$M$9</definedName>
    <definedName name="SCDPT1ASN2_01.3_11" localSheetId="26">SCDPT1ASN2!$N$9</definedName>
    <definedName name="SCDPT1ASN2_01.3_2" localSheetId="26">SCDPT1ASN2!$E$9</definedName>
    <definedName name="SCDPT1ASN2_01.3_3" localSheetId="26">SCDPT1ASN2!$F$9</definedName>
    <definedName name="SCDPT1ASN2_01.3_4" localSheetId="26">SCDPT1ASN2!$G$9</definedName>
    <definedName name="SCDPT1ASN2_01.3_5" localSheetId="26">SCDPT1ASN2!$H$9</definedName>
    <definedName name="SCDPT1ASN2_01.3_6" localSheetId="26">SCDPT1ASN2!$I$9</definedName>
    <definedName name="SCDPT1ASN2_01.3_7" localSheetId="26">SCDPT1ASN2!$J$9</definedName>
    <definedName name="SCDPT1ASN2_01.3_8" localSheetId="26">SCDPT1ASN2!$K$9</definedName>
    <definedName name="SCDPT1ASN2_01.3_9" localSheetId="26">SCDPT1ASN2!$L$9</definedName>
    <definedName name="SCDPT1ASN2_01.4_1" localSheetId="26">SCDPT1ASN2!$D$10</definedName>
    <definedName name="SCDPT1ASN2_01.4_10" localSheetId="26">SCDPT1ASN2!$M$10</definedName>
    <definedName name="SCDPT1ASN2_01.4_11" localSheetId="26">SCDPT1ASN2!$N$10</definedName>
    <definedName name="SCDPT1ASN2_01.4_2" localSheetId="26">SCDPT1ASN2!$E$10</definedName>
    <definedName name="SCDPT1ASN2_01.4_3" localSheetId="26">SCDPT1ASN2!$F$10</definedName>
    <definedName name="SCDPT1ASN2_01.4_4" localSheetId="26">SCDPT1ASN2!$G$10</definedName>
    <definedName name="SCDPT1ASN2_01.4_5" localSheetId="26">SCDPT1ASN2!$H$10</definedName>
    <definedName name="SCDPT1ASN2_01.4_6" localSheetId="26">SCDPT1ASN2!$I$10</definedName>
    <definedName name="SCDPT1ASN2_01.4_7" localSheetId="26">SCDPT1ASN2!$J$10</definedName>
    <definedName name="SCDPT1ASN2_01.4_8" localSheetId="26">SCDPT1ASN2!$K$10</definedName>
    <definedName name="SCDPT1ASN2_01.4_9" localSheetId="26">SCDPT1ASN2!$L$10</definedName>
    <definedName name="SCDPT1ASN2_01.5_1" localSheetId="26">SCDPT1ASN2!$D$11</definedName>
    <definedName name="SCDPT1ASN2_01.5_10" localSheetId="26">SCDPT1ASN2!$M$11</definedName>
    <definedName name="SCDPT1ASN2_01.5_11" localSheetId="26">SCDPT1ASN2!$N$11</definedName>
    <definedName name="SCDPT1ASN2_01.5_2" localSheetId="26">SCDPT1ASN2!$E$11</definedName>
    <definedName name="SCDPT1ASN2_01.5_3" localSheetId="26">SCDPT1ASN2!$F$11</definedName>
    <definedName name="SCDPT1ASN2_01.5_4" localSheetId="26">SCDPT1ASN2!$G$11</definedName>
    <definedName name="SCDPT1ASN2_01.5_5" localSheetId="26">SCDPT1ASN2!$H$11</definedName>
    <definedName name="SCDPT1ASN2_01.5_6" localSheetId="26">SCDPT1ASN2!$I$11</definedName>
    <definedName name="SCDPT1ASN2_01.5_7" localSheetId="26">SCDPT1ASN2!$J$11</definedName>
    <definedName name="SCDPT1ASN2_01.5_8" localSheetId="26">SCDPT1ASN2!$K$11</definedName>
    <definedName name="SCDPT1ASN2_01.5_9" localSheetId="26">SCDPT1ASN2!$L$11</definedName>
    <definedName name="SCDPT1ASN2_02.1_1" localSheetId="26">SCDPT1ASN2!$D$12</definedName>
    <definedName name="SCDPT1ASN2_02.1_10" localSheetId="26">SCDPT1ASN2!$M$12</definedName>
    <definedName name="SCDPT1ASN2_02.1_11" localSheetId="26">SCDPT1ASN2!$N$12</definedName>
    <definedName name="SCDPT1ASN2_02.1_2" localSheetId="26">SCDPT1ASN2!$E$12</definedName>
    <definedName name="SCDPT1ASN2_02.1_3" localSheetId="26">SCDPT1ASN2!$F$12</definedName>
    <definedName name="SCDPT1ASN2_02.1_4" localSheetId="26">SCDPT1ASN2!$G$12</definedName>
    <definedName name="SCDPT1ASN2_02.1_5" localSheetId="26">SCDPT1ASN2!$H$12</definedName>
    <definedName name="SCDPT1ASN2_02.1_6" localSheetId="26">SCDPT1ASN2!$I$12</definedName>
    <definedName name="SCDPT1ASN2_02.1_7" localSheetId="26">SCDPT1ASN2!$J$12</definedName>
    <definedName name="SCDPT1ASN2_02.1_8" localSheetId="26">SCDPT1ASN2!$K$12</definedName>
    <definedName name="SCDPT1ASN2_02.1_9" localSheetId="26">SCDPT1ASN2!$L$12</definedName>
    <definedName name="SCDPT1ASN2_02.2_1" localSheetId="26">SCDPT1ASN2!$D$13</definedName>
    <definedName name="SCDPT1ASN2_02.2_10" localSheetId="26">SCDPT1ASN2!$M$13</definedName>
    <definedName name="SCDPT1ASN2_02.2_11" localSheetId="26">SCDPT1ASN2!$N$13</definedName>
    <definedName name="SCDPT1ASN2_02.2_2" localSheetId="26">SCDPT1ASN2!$E$13</definedName>
    <definedName name="SCDPT1ASN2_02.2_3" localSheetId="26">SCDPT1ASN2!$F$13</definedName>
    <definedName name="SCDPT1ASN2_02.2_4" localSheetId="26">SCDPT1ASN2!$G$13</definedName>
    <definedName name="SCDPT1ASN2_02.2_5" localSheetId="26">SCDPT1ASN2!$H$13</definedName>
    <definedName name="SCDPT1ASN2_02.2_6" localSheetId="26">SCDPT1ASN2!$I$13</definedName>
    <definedName name="SCDPT1ASN2_02.2_7" localSheetId="26">SCDPT1ASN2!$J$13</definedName>
    <definedName name="SCDPT1ASN2_02.2_8" localSheetId="26">SCDPT1ASN2!$K$13</definedName>
    <definedName name="SCDPT1ASN2_02.2_9" localSheetId="26">SCDPT1ASN2!$L$13</definedName>
    <definedName name="SCDPT1ASN2_02.3_1" localSheetId="26">SCDPT1ASN2!$D$14</definedName>
    <definedName name="SCDPT1ASN2_02.3_10" localSheetId="26">SCDPT1ASN2!$M$14</definedName>
    <definedName name="SCDPT1ASN2_02.3_11" localSheetId="26">SCDPT1ASN2!$N$14</definedName>
    <definedName name="SCDPT1ASN2_02.3_2" localSheetId="26">SCDPT1ASN2!$E$14</definedName>
    <definedName name="SCDPT1ASN2_02.3_3" localSheetId="26">SCDPT1ASN2!$F$14</definedName>
    <definedName name="SCDPT1ASN2_02.3_4" localSheetId="26">SCDPT1ASN2!$G$14</definedName>
    <definedName name="SCDPT1ASN2_02.3_5" localSheetId="26">SCDPT1ASN2!$H$14</definedName>
    <definedName name="SCDPT1ASN2_02.3_6" localSheetId="26">SCDPT1ASN2!$I$14</definedName>
    <definedName name="SCDPT1ASN2_02.3_7" localSheetId="26">SCDPT1ASN2!$J$14</definedName>
    <definedName name="SCDPT1ASN2_02.3_8" localSheetId="26">SCDPT1ASN2!$K$14</definedName>
    <definedName name="SCDPT1ASN2_02.3_9" localSheetId="26">SCDPT1ASN2!$L$14</definedName>
    <definedName name="SCDPT1ASN2_02.4_1" localSheetId="26">SCDPT1ASN2!$D$15</definedName>
    <definedName name="SCDPT1ASN2_02.4_10" localSheetId="26">SCDPT1ASN2!$M$15</definedName>
    <definedName name="SCDPT1ASN2_02.4_11" localSheetId="26">SCDPT1ASN2!$N$15</definedName>
    <definedName name="SCDPT1ASN2_02.4_2" localSheetId="26">SCDPT1ASN2!$E$15</definedName>
    <definedName name="SCDPT1ASN2_02.4_3" localSheetId="26">SCDPT1ASN2!$F$15</definedName>
    <definedName name="SCDPT1ASN2_02.4_4" localSheetId="26">SCDPT1ASN2!$G$15</definedName>
    <definedName name="SCDPT1ASN2_02.4_5" localSheetId="26">SCDPT1ASN2!$H$15</definedName>
    <definedName name="SCDPT1ASN2_02.4_6" localSheetId="26">SCDPT1ASN2!$I$15</definedName>
    <definedName name="SCDPT1ASN2_02.4_7" localSheetId="26">SCDPT1ASN2!$J$15</definedName>
    <definedName name="SCDPT1ASN2_02.4_8" localSheetId="26">SCDPT1ASN2!$K$15</definedName>
    <definedName name="SCDPT1ASN2_02.4_9" localSheetId="26">SCDPT1ASN2!$L$15</definedName>
    <definedName name="SCDPT1ASN2_02.5_1" localSheetId="26">SCDPT1ASN2!$D$16</definedName>
    <definedName name="SCDPT1ASN2_02.5_10" localSheetId="26">SCDPT1ASN2!$M$16</definedName>
    <definedName name="SCDPT1ASN2_02.5_11" localSheetId="26">SCDPT1ASN2!$N$16</definedName>
    <definedName name="SCDPT1ASN2_02.5_2" localSheetId="26">SCDPT1ASN2!$E$16</definedName>
    <definedName name="SCDPT1ASN2_02.5_3" localSheetId="26">SCDPT1ASN2!$F$16</definedName>
    <definedName name="SCDPT1ASN2_02.5_4" localSheetId="26">SCDPT1ASN2!$G$16</definedName>
    <definedName name="SCDPT1ASN2_02.5_5" localSheetId="26">SCDPT1ASN2!$H$16</definedName>
    <definedName name="SCDPT1ASN2_02.5_6" localSheetId="26">SCDPT1ASN2!$I$16</definedName>
    <definedName name="SCDPT1ASN2_02.5_7" localSheetId="26">SCDPT1ASN2!$J$16</definedName>
    <definedName name="SCDPT1ASN2_02.5_8" localSheetId="26">SCDPT1ASN2!$K$16</definedName>
    <definedName name="SCDPT1ASN2_02.5_9" localSheetId="26">SCDPT1ASN2!$L$16</definedName>
    <definedName name="SCDPT1ASN2_03.1_1" localSheetId="26">SCDPT1ASN2!$D$17</definedName>
    <definedName name="SCDPT1ASN2_03.1_10" localSheetId="26">SCDPT1ASN2!$M$17</definedName>
    <definedName name="SCDPT1ASN2_03.1_11" localSheetId="26">SCDPT1ASN2!$N$17</definedName>
    <definedName name="SCDPT1ASN2_03.1_2" localSheetId="26">SCDPT1ASN2!$E$17</definedName>
    <definedName name="SCDPT1ASN2_03.1_3" localSheetId="26">SCDPT1ASN2!$F$17</definedName>
    <definedName name="SCDPT1ASN2_03.1_4" localSheetId="26">SCDPT1ASN2!$G$17</definedName>
    <definedName name="SCDPT1ASN2_03.1_5" localSheetId="26">SCDPT1ASN2!$H$17</definedName>
    <definedName name="SCDPT1ASN2_03.1_6" localSheetId="26">SCDPT1ASN2!$I$17</definedName>
    <definedName name="SCDPT1ASN2_03.1_7" localSheetId="26">SCDPT1ASN2!$J$17</definedName>
    <definedName name="SCDPT1ASN2_03.1_8" localSheetId="26">SCDPT1ASN2!$K$17</definedName>
    <definedName name="SCDPT1ASN2_03.1_9" localSheetId="26">SCDPT1ASN2!$L$17</definedName>
    <definedName name="SCDPT1ASN2_03.2_1" localSheetId="26">SCDPT1ASN2!$D$18</definedName>
    <definedName name="SCDPT1ASN2_03.2_10" localSheetId="26">SCDPT1ASN2!$M$18</definedName>
    <definedName name="SCDPT1ASN2_03.2_11" localSheetId="26">SCDPT1ASN2!$N$18</definedName>
    <definedName name="SCDPT1ASN2_03.2_2" localSheetId="26">SCDPT1ASN2!$E$18</definedName>
    <definedName name="SCDPT1ASN2_03.2_3" localSheetId="26">SCDPT1ASN2!$F$18</definedName>
    <definedName name="SCDPT1ASN2_03.2_4" localSheetId="26">SCDPT1ASN2!$G$18</definedName>
    <definedName name="SCDPT1ASN2_03.2_5" localSheetId="26">SCDPT1ASN2!$H$18</definedName>
    <definedName name="SCDPT1ASN2_03.2_6" localSheetId="26">SCDPT1ASN2!$I$18</definedName>
    <definedName name="SCDPT1ASN2_03.2_7" localSheetId="26">SCDPT1ASN2!$J$18</definedName>
    <definedName name="SCDPT1ASN2_03.2_8" localSheetId="26">SCDPT1ASN2!$K$18</definedName>
    <definedName name="SCDPT1ASN2_03.2_9" localSheetId="26">SCDPT1ASN2!$L$18</definedName>
    <definedName name="SCDPT1ASN2_03.3_1" localSheetId="26">SCDPT1ASN2!$D$19</definedName>
    <definedName name="SCDPT1ASN2_03.3_10" localSheetId="26">SCDPT1ASN2!$M$19</definedName>
    <definedName name="SCDPT1ASN2_03.3_11" localSheetId="26">SCDPT1ASN2!$N$19</definedName>
    <definedName name="SCDPT1ASN2_03.3_2" localSheetId="26">SCDPT1ASN2!$E$19</definedName>
    <definedName name="SCDPT1ASN2_03.3_3" localSheetId="26">SCDPT1ASN2!$F$19</definedName>
    <definedName name="SCDPT1ASN2_03.3_4" localSheetId="26">SCDPT1ASN2!$G$19</definedName>
    <definedName name="SCDPT1ASN2_03.3_5" localSheetId="26">SCDPT1ASN2!$H$19</definedName>
    <definedName name="SCDPT1ASN2_03.3_6" localSheetId="26">SCDPT1ASN2!$I$19</definedName>
    <definedName name="SCDPT1ASN2_03.3_7" localSheetId="26">SCDPT1ASN2!$J$19</definedName>
    <definedName name="SCDPT1ASN2_03.3_8" localSheetId="26">SCDPT1ASN2!$K$19</definedName>
    <definedName name="SCDPT1ASN2_03.3_9" localSheetId="26">SCDPT1ASN2!$L$19</definedName>
    <definedName name="SCDPT1ASN2_03.4_1" localSheetId="26">SCDPT1ASN2!$D$20</definedName>
    <definedName name="SCDPT1ASN2_03.4_10" localSheetId="26">SCDPT1ASN2!$M$20</definedName>
    <definedName name="SCDPT1ASN2_03.4_11" localSheetId="26">SCDPT1ASN2!$N$20</definedName>
    <definedName name="SCDPT1ASN2_03.4_2" localSheetId="26">SCDPT1ASN2!$E$20</definedName>
    <definedName name="SCDPT1ASN2_03.4_3" localSheetId="26">SCDPT1ASN2!$F$20</definedName>
    <definedName name="SCDPT1ASN2_03.4_4" localSheetId="26">SCDPT1ASN2!$G$20</definedName>
    <definedName name="SCDPT1ASN2_03.4_5" localSheetId="26">SCDPT1ASN2!$H$20</definedName>
    <definedName name="SCDPT1ASN2_03.4_6" localSheetId="26">SCDPT1ASN2!$I$20</definedName>
    <definedName name="SCDPT1ASN2_03.4_7" localSheetId="26">SCDPT1ASN2!$J$20</definedName>
    <definedName name="SCDPT1ASN2_03.4_8" localSheetId="26">SCDPT1ASN2!$K$20</definedName>
    <definedName name="SCDPT1ASN2_03.4_9" localSheetId="26">SCDPT1ASN2!$L$20</definedName>
    <definedName name="SCDPT1ASN2_03.5_1" localSheetId="26">SCDPT1ASN2!$D$21</definedName>
    <definedName name="SCDPT1ASN2_03.5_10" localSheetId="26">SCDPT1ASN2!$M$21</definedName>
    <definedName name="SCDPT1ASN2_03.5_11" localSheetId="26">SCDPT1ASN2!$N$21</definedName>
    <definedName name="SCDPT1ASN2_03.5_2" localSheetId="26">SCDPT1ASN2!$E$21</definedName>
    <definedName name="SCDPT1ASN2_03.5_3" localSheetId="26">SCDPT1ASN2!$F$21</definedName>
    <definedName name="SCDPT1ASN2_03.5_4" localSheetId="26">SCDPT1ASN2!$G$21</definedName>
    <definedName name="SCDPT1ASN2_03.5_5" localSheetId="26">SCDPT1ASN2!$H$21</definedName>
    <definedName name="SCDPT1ASN2_03.5_6" localSheetId="26">SCDPT1ASN2!$I$21</definedName>
    <definedName name="SCDPT1ASN2_03.5_7" localSheetId="26">SCDPT1ASN2!$J$21</definedName>
    <definedName name="SCDPT1ASN2_03.5_8" localSheetId="26">SCDPT1ASN2!$K$21</definedName>
    <definedName name="SCDPT1ASN2_03.5_9" localSheetId="26">SCDPT1ASN2!$L$21</definedName>
    <definedName name="SCDPT1ASN2_04.1_1" localSheetId="26">SCDPT1ASN2!$D$22</definedName>
    <definedName name="SCDPT1ASN2_04.1_10" localSheetId="26">SCDPT1ASN2!$M$22</definedName>
    <definedName name="SCDPT1ASN2_04.1_11" localSheetId="26">SCDPT1ASN2!$N$22</definedName>
    <definedName name="SCDPT1ASN2_04.1_2" localSheetId="26">SCDPT1ASN2!$E$22</definedName>
    <definedName name="SCDPT1ASN2_04.1_3" localSheetId="26">SCDPT1ASN2!$F$22</definedName>
    <definedName name="SCDPT1ASN2_04.1_4" localSheetId="26">SCDPT1ASN2!$G$22</definedName>
    <definedName name="SCDPT1ASN2_04.1_5" localSheetId="26">SCDPT1ASN2!$H$22</definedName>
    <definedName name="SCDPT1ASN2_04.1_6" localSheetId="26">SCDPT1ASN2!$I$22</definedName>
    <definedName name="SCDPT1ASN2_04.1_7" localSheetId="26">SCDPT1ASN2!$J$22</definedName>
    <definedName name="SCDPT1ASN2_04.1_8" localSheetId="26">SCDPT1ASN2!$K$22</definedName>
    <definedName name="SCDPT1ASN2_04.1_9" localSheetId="26">SCDPT1ASN2!$L$22</definedName>
    <definedName name="SCDPT1ASN2_04.2_1" localSheetId="26">SCDPT1ASN2!$D$23</definedName>
    <definedName name="SCDPT1ASN2_04.2_10" localSheetId="26">SCDPT1ASN2!$M$23</definedName>
    <definedName name="SCDPT1ASN2_04.2_11" localSheetId="26">SCDPT1ASN2!$N$23</definedName>
    <definedName name="SCDPT1ASN2_04.2_2" localSheetId="26">SCDPT1ASN2!$E$23</definedName>
    <definedName name="SCDPT1ASN2_04.2_3" localSheetId="26">SCDPT1ASN2!$F$23</definedName>
    <definedName name="SCDPT1ASN2_04.2_4" localSheetId="26">SCDPT1ASN2!$G$23</definedName>
    <definedName name="SCDPT1ASN2_04.2_5" localSheetId="26">SCDPT1ASN2!$H$23</definedName>
    <definedName name="SCDPT1ASN2_04.2_6" localSheetId="26">SCDPT1ASN2!$I$23</definedName>
    <definedName name="SCDPT1ASN2_04.2_7" localSheetId="26">SCDPT1ASN2!$J$23</definedName>
    <definedName name="SCDPT1ASN2_04.2_8" localSheetId="26">SCDPT1ASN2!$K$23</definedName>
    <definedName name="SCDPT1ASN2_04.2_9" localSheetId="26">SCDPT1ASN2!$L$23</definedName>
    <definedName name="SCDPT1ASN2_04.3_1" localSheetId="26">SCDPT1ASN2!$D$24</definedName>
    <definedName name="SCDPT1ASN2_04.3_10" localSheetId="26">SCDPT1ASN2!$M$24</definedName>
    <definedName name="SCDPT1ASN2_04.3_11" localSheetId="26">SCDPT1ASN2!$N$24</definedName>
    <definedName name="SCDPT1ASN2_04.3_2" localSheetId="26">SCDPT1ASN2!$E$24</definedName>
    <definedName name="SCDPT1ASN2_04.3_3" localSheetId="26">SCDPT1ASN2!$F$24</definedName>
    <definedName name="SCDPT1ASN2_04.3_4" localSheetId="26">SCDPT1ASN2!$G$24</definedName>
    <definedName name="SCDPT1ASN2_04.3_5" localSheetId="26">SCDPT1ASN2!$H$24</definedName>
    <definedName name="SCDPT1ASN2_04.3_6" localSheetId="26">SCDPT1ASN2!$I$24</definedName>
    <definedName name="SCDPT1ASN2_04.3_7" localSheetId="26">SCDPT1ASN2!$J$24</definedName>
    <definedName name="SCDPT1ASN2_04.3_8" localSheetId="26">SCDPT1ASN2!$K$24</definedName>
    <definedName name="SCDPT1ASN2_04.3_9" localSheetId="26">SCDPT1ASN2!$L$24</definedName>
    <definedName name="SCDPT1ASN2_04.4_1" localSheetId="26">SCDPT1ASN2!$D$25</definedName>
    <definedName name="SCDPT1ASN2_04.4_10" localSheetId="26">SCDPT1ASN2!$M$25</definedName>
    <definedName name="SCDPT1ASN2_04.4_11" localSheetId="26">SCDPT1ASN2!$N$25</definedName>
    <definedName name="SCDPT1ASN2_04.4_2" localSheetId="26">SCDPT1ASN2!$E$25</definedName>
    <definedName name="SCDPT1ASN2_04.4_3" localSheetId="26">SCDPT1ASN2!$F$25</definedName>
    <definedName name="SCDPT1ASN2_04.4_4" localSheetId="26">SCDPT1ASN2!$G$25</definedName>
    <definedName name="SCDPT1ASN2_04.4_5" localSheetId="26">SCDPT1ASN2!$H$25</definedName>
    <definedName name="SCDPT1ASN2_04.4_6" localSheetId="26">SCDPT1ASN2!$I$25</definedName>
    <definedName name="SCDPT1ASN2_04.4_7" localSheetId="26">SCDPT1ASN2!$J$25</definedName>
    <definedName name="SCDPT1ASN2_04.4_8" localSheetId="26">SCDPT1ASN2!$K$25</definedName>
    <definedName name="SCDPT1ASN2_04.4_9" localSheetId="26">SCDPT1ASN2!$L$25</definedName>
    <definedName name="SCDPT1ASN2_04.5_1" localSheetId="26">SCDPT1ASN2!$D$26</definedName>
    <definedName name="SCDPT1ASN2_04.5_10" localSheetId="26">SCDPT1ASN2!$M$26</definedName>
    <definedName name="SCDPT1ASN2_04.5_11" localSheetId="26">SCDPT1ASN2!$N$26</definedName>
    <definedName name="SCDPT1ASN2_04.5_2" localSheetId="26">SCDPT1ASN2!$E$26</definedName>
    <definedName name="SCDPT1ASN2_04.5_3" localSheetId="26">SCDPT1ASN2!$F$26</definedName>
    <definedName name="SCDPT1ASN2_04.5_4" localSheetId="26">SCDPT1ASN2!$G$26</definedName>
    <definedName name="SCDPT1ASN2_04.5_5" localSheetId="26">SCDPT1ASN2!$H$26</definedName>
    <definedName name="SCDPT1ASN2_04.5_6" localSheetId="26">SCDPT1ASN2!$I$26</definedName>
    <definedName name="SCDPT1ASN2_04.5_7" localSheetId="26">SCDPT1ASN2!$J$26</definedName>
    <definedName name="SCDPT1ASN2_04.5_8" localSheetId="26">SCDPT1ASN2!$K$26</definedName>
    <definedName name="SCDPT1ASN2_04.5_9" localSheetId="26">SCDPT1ASN2!$L$26</definedName>
    <definedName name="SCDPT1ASN2_05.1_1" localSheetId="26">SCDPT1ASN2!$D$27</definedName>
    <definedName name="SCDPT1ASN2_05.1_10" localSheetId="26">SCDPT1ASN2!$M$27</definedName>
    <definedName name="SCDPT1ASN2_05.1_11" localSheetId="26">SCDPT1ASN2!$N$27</definedName>
    <definedName name="SCDPT1ASN2_05.1_2" localSheetId="26">SCDPT1ASN2!$E$27</definedName>
    <definedName name="SCDPT1ASN2_05.1_3" localSheetId="26">SCDPT1ASN2!$F$27</definedName>
    <definedName name="SCDPT1ASN2_05.1_4" localSheetId="26">SCDPT1ASN2!$G$27</definedName>
    <definedName name="SCDPT1ASN2_05.1_5" localSheetId="26">SCDPT1ASN2!$H$27</definedName>
    <definedName name="SCDPT1ASN2_05.1_6" localSheetId="26">SCDPT1ASN2!$I$27</definedName>
    <definedName name="SCDPT1ASN2_05.1_7" localSheetId="26">SCDPT1ASN2!$J$27</definedName>
    <definedName name="SCDPT1ASN2_05.1_8" localSheetId="26">SCDPT1ASN2!$K$27</definedName>
    <definedName name="SCDPT1ASN2_05.1_9" localSheetId="26">SCDPT1ASN2!$L$27</definedName>
    <definedName name="SCDPT1ASN2_05.2_1" localSheetId="26">SCDPT1ASN2!$D$28</definedName>
    <definedName name="SCDPT1ASN2_05.2_10" localSheetId="26">SCDPT1ASN2!$M$28</definedName>
    <definedName name="SCDPT1ASN2_05.2_11" localSheetId="26">SCDPT1ASN2!$N$28</definedName>
    <definedName name="SCDPT1ASN2_05.2_2" localSheetId="26">SCDPT1ASN2!$E$28</definedName>
    <definedName name="SCDPT1ASN2_05.2_3" localSheetId="26">SCDPT1ASN2!$F$28</definedName>
    <definedName name="SCDPT1ASN2_05.2_4" localSheetId="26">SCDPT1ASN2!$G$28</definedName>
    <definedName name="SCDPT1ASN2_05.2_5" localSheetId="26">SCDPT1ASN2!$H$28</definedName>
    <definedName name="SCDPT1ASN2_05.2_6" localSheetId="26">SCDPT1ASN2!$I$28</definedName>
    <definedName name="SCDPT1ASN2_05.2_7" localSheetId="26">SCDPT1ASN2!$J$28</definedName>
    <definedName name="SCDPT1ASN2_05.2_8" localSheetId="26">SCDPT1ASN2!$K$28</definedName>
    <definedName name="SCDPT1ASN2_05.2_9" localSheetId="26">SCDPT1ASN2!$L$28</definedName>
    <definedName name="SCDPT1ASN2_05.3_1" localSheetId="26">SCDPT1ASN2!$D$29</definedName>
    <definedName name="SCDPT1ASN2_05.3_10" localSheetId="26">SCDPT1ASN2!$M$29</definedName>
    <definedName name="SCDPT1ASN2_05.3_11" localSheetId="26">SCDPT1ASN2!$N$29</definedName>
    <definedName name="SCDPT1ASN2_05.3_2" localSheetId="26">SCDPT1ASN2!$E$29</definedName>
    <definedName name="SCDPT1ASN2_05.3_3" localSheetId="26">SCDPT1ASN2!$F$29</definedName>
    <definedName name="SCDPT1ASN2_05.3_4" localSheetId="26">SCDPT1ASN2!$G$29</definedName>
    <definedName name="SCDPT1ASN2_05.3_5" localSheetId="26">SCDPT1ASN2!$H$29</definedName>
    <definedName name="SCDPT1ASN2_05.3_6" localSheetId="26">SCDPT1ASN2!$I$29</definedName>
    <definedName name="SCDPT1ASN2_05.3_7" localSheetId="26">SCDPT1ASN2!$J$29</definedName>
    <definedName name="SCDPT1ASN2_05.3_8" localSheetId="26">SCDPT1ASN2!$K$29</definedName>
    <definedName name="SCDPT1ASN2_05.3_9" localSheetId="26">SCDPT1ASN2!$L$29</definedName>
    <definedName name="SCDPT1ASN2_05.4_1" localSheetId="26">SCDPT1ASN2!$D$30</definedName>
    <definedName name="SCDPT1ASN2_05.4_10" localSheetId="26">SCDPT1ASN2!$M$30</definedName>
    <definedName name="SCDPT1ASN2_05.4_11" localSheetId="26">SCDPT1ASN2!$N$30</definedName>
    <definedName name="SCDPT1ASN2_05.4_2" localSheetId="26">SCDPT1ASN2!$E$30</definedName>
    <definedName name="SCDPT1ASN2_05.4_3" localSheetId="26">SCDPT1ASN2!$F$30</definedName>
    <definedName name="SCDPT1ASN2_05.4_4" localSheetId="26">SCDPT1ASN2!$G$30</definedName>
    <definedName name="SCDPT1ASN2_05.4_5" localSheetId="26">SCDPT1ASN2!$H$30</definedName>
    <definedName name="SCDPT1ASN2_05.4_6" localSheetId="26">SCDPT1ASN2!$I$30</definedName>
    <definedName name="SCDPT1ASN2_05.4_7" localSheetId="26">SCDPT1ASN2!$J$30</definedName>
    <definedName name="SCDPT1ASN2_05.4_8" localSheetId="26">SCDPT1ASN2!$K$30</definedName>
    <definedName name="SCDPT1ASN2_05.4_9" localSheetId="26">SCDPT1ASN2!$L$30</definedName>
    <definedName name="SCDPT1ASN2_05.5_1" localSheetId="26">SCDPT1ASN2!$D$31</definedName>
    <definedName name="SCDPT1ASN2_05.5_10" localSheetId="26">SCDPT1ASN2!$M$31</definedName>
    <definedName name="SCDPT1ASN2_05.5_11" localSheetId="26">SCDPT1ASN2!$N$31</definedName>
    <definedName name="SCDPT1ASN2_05.5_2" localSheetId="26">SCDPT1ASN2!$E$31</definedName>
    <definedName name="SCDPT1ASN2_05.5_3" localSheetId="26">SCDPT1ASN2!$F$31</definedName>
    <definedName name="SCDPT1ASN2_05.5_4" localSheetId="26">SCDPT1ASN2!$G$31</definedName>
    <definedName name="SCDPT1ASN2_05.5_5" localSheetId="26">SCDPT1ASN2!$H$31</definedName>
    <definedName name="SCDPT1ASN2_05.5_6" localSheetId="26">SCDPT1ASN2!$I$31</definedName>
    <definedName name="SCDPT1ASN2_05.5_7" localSheetId="26">SCDPT1ASN2!$J$31</definedName>
    <definedName name="SCDPT1ASN2_05.5_8" localSheetId="26">SCDPT1ASN2!$K$31</definedName>
    <definedName name="SCDPT1ASN2_05.5_9" localSheetId="26">SCDPT1ASN2!$L$31</definedName>
    <definedName name="SCDPT1ASN2_06.1_1" localSheetId="26">SCDPT1ASN2!$D$32</definedName>
    <definedName name="SCDPT1ASN2_06.1_10" localSheetId="26">SCDPT1ASN2!$M$32</definedName>
    <definedName name="SCDPT1ASN2_06.1_11" localSheetId="26">SCDPT1ASN2!$N$32</definedName>
    <definedName name="SCDPT1ASN2_06.1_2" localSheetId="26">SCDPT1ASN2!$E$32</definedName>
    <definedName name="SCDPT1ASN2_06.1_3" localSheetId="26">SCDPT1ASN2!$F$32</definedName>
    <definedName name="SCDPT1ASN2_06.1_4" localSheetId="26">SCDPT1ASN2!$G$32</definedName>
    <definedName name="SCDPT1ASN2_06.1_5" localSheetId="26">SCDPT1ASN2!$H$32</definedName>
    <definedName name="SCDPT1ASN2_06.1_6" localSheetId="26">SCDPT1ASN2!$I$32</definedName>
    <definedName name="SCDPT1ASN2_06.1_7" localSheetId="26">SCDPT1ASN2!$J$32</definedName>
    <definedName name="SCDPT1ASN2_06.1_8" localSheetId="26">SCDPT1ASN2!$K$32</definedName>
    <definedName name="SCDPT1ASN2_06.1_9" localSheetId="26">SCDPT1ASN2!$L$32</definedName>
    <definedName name="SCDPT1ASN2_06.2_1" localSheetId="26">SCDPT1ASN2!$D$33</definedName>
    <definedName name="SCDPT1ASN2_06.2_10" localSheetId="26">SCDPT1ASN2!$M$33</definedName>
    <definedName name="SCDPT1ASN2_06.2_11" localSheetId="26">SCDPT1ASN2!$N$33</definedName>
    <definedName name="SCDPT1ASN2_06.2_2" localSheetId="26">SCDPT1ASN2!$E$33</definedName>
    <definedName name="SCDPT1ASN2_06.2_3" localSheetId="26">SCDPT1ASN2!$F$33</definedName>
    <definedName name="SCDPT1ASN2_06.2_4" localSheetId="26">SCDPT1ASN2!$G$33</definedName>
    <definedName name="SCDPT1ASN2_06.2_5" localSheetId="26">SCDPT1ASN2!$H$33</definedName>
    <definedName name="SCDPT1ASN2_06.2_6" localSheetId="26">SCDPT1ASN2!$I$33</definedName>
    <definedName name="SCDPT1ASN2_06.2_7" localSheetId="26">SCDPT1ASN2!$J$33</definedName>
    <definedName name="SCDPT1ASN2_06.2_8" localSheetId="26">SCDPT1ASN2!$K$33</definedName>
    <definedName name="SCDPT1ASN2_06.2_9" localSheetId="26">SCDPT1ASN2!$L$33</definedName>
    <definedName name="SCDPT1ASN2_06.3_1" localSheetId="26">SCDPT1ASN2!$D$34</definedName>
    <definedName name="SCDPT1ASN2_06.3_10" localSheetId="26">SCDPT1ASN2!$M$34</definedName>
    <definedName name="SCDPT1ASN2_06.3_11" localSheetId="26">SCDPT1ASN2!$N$34</definedName>
    <definedName name="SCDPT1ASN2_06.3_2" localSheetId="26">SCDPT1ASN2!$E$34</definedName>
    <definedName name="SCDPT1ASN2_06.3_3" localSheetId="26">SCDPT1ASN2!$F$34</definedName>
    <definedName name="SCDPT1ASN2_06.3_4" localSheetId="26">SCDPT1ASN2!$G$34</definedName>
    <definedName name="SCDPT1ASN2_06.3_5" localSheetId="26">SCDPT1ASN2!$H$34</definedName>
    <definedName name="SCDPT1ASN2_06.3_6" localSheetId="26">SCDPT1ASN2!$I$34</definedName>
    <definedName name="SCDPT1ASN2_06.3_7" localSheetId="26">SCDPT1ASN2!$J$34</definedName>
    <definedName name="SCDPT1ASN2_06.3_8" localSheetId="26">SCDPT1ASN2!$K$34</definedName>
    <definedName name="SCDPT1ASN2_06.3_9" localSheetId="26">SCDPT1ASN2!$L$34</definedName>
    <definedName name="SCDPT1ASN2_06.4_1" localSheetId="26">SCDPT1ASN2!$D$35</definedName>
    <definedName name="SCDPT1ASN2_06.4_10" localSheetId="26">SCDPT1ASN2!$M$35</definedName>
    <definedName name="SCDPT1ASN2_06.4_11" localSheetId="26">SCDPT1ASN2!$N$35</definedName>
    <definedName name="SCDPT1ASN2_06.4_2" localSheetId="26">SCDPT1ASN2!$E$35</definedName>
    <definedName name="SCDPT1ASN2_06.4_3" localSheetId="26">SCDPT1ASN2!$F$35</definedName>
    <definedName name="SCDPT1ASN2_06.4_4" localSheetId="26">SCDPT1ASN2!$G$35</definedName>
    <definedName name="SCDPT1ASN2_06.4_5" localSheetId="26">SCDPT1ASN2!$H$35</definedName>
    <definedName name="SCDPT1ASN2_06.4_6" localSheetId="26">SCDPT1ASN2!$I$35</definedName>
    <definedName name="SCDPT1ASN2_06.4_7" localSheetId="26">SCDPT1ASN2!$J$35</definedName>
    <definedName name="SCDPT1ASN2_06.4_8" localSheetId="26">SCDPT1ASN2!$K$35</definedName>
    <definedName name="SCDPT1ASN2_06.4_9" localSheetId="26">SCDPT1ASN2!$L$35</definedName>
    <definedName name="SCDPT1ASN2_06.5_1" localSheetId="26">SCDPT1ASN2!$D$36</definedName>
    <definedName name="SCDPT1ASN2_06.5_10" localSheetId="26">SCDPT1ASN2!$M$36</definedName>
    <definedName name="SCDPT1ASN2_06.5_11" localSheetId="26">SCDPT1ASN2!$N$36</definedName>
    <definedName name="SCDPT1ASN2_06.5_2" localSheetId="26">SCDPT1ASN2!$E$36</definedName>
    <definedName name="SCDPT1ASN2_06.5_3" localSheetId="26">SCDPT1ASN2!$F$36</definedName>
    <definedName name="SCDPT1ASN2_06.5_4" localSheetId="26">SCDPT1ASN2!$G$36</definedName>
    <definedName name="SCDPT1ASN2_06.5_5" localSheetId="26">SCDPT1ASN2!$H$36</definedName>
    <definedName name="SCDPT1ASN2_06.5_6" localSheetId="26">SCDPT1ASN2!$I$36</definedName>
    <definedName name="SCDPT1ASN2_06.5_7" localSheetId="26">SCDPT1ASN2!$J$36</definedName>
    <definedName name="SCDPT1ASN2_06.5_8" localSheetId="26">SCDPT1ASN2!$K$36</definedName>
    <definedName name="SCDPT1ASN2_06.5_9" localSheetId="26">SCDPT1ASN2!$L$36</definedName>
    <definedName name="SCDPT1ASN2_07.1_1" localSheetId="26">SCDPT1ASN2!$D$37</definedName>
    <definedName name="SCDPT1ASN2_07.1_10" localSheetId="26">SCDPT1ASN2!$M$37</definedName>
    <definedName name="SCDPT1ASN2_07.1_11" localSheetId="26">SCDPT1ASN2!$N$37</definedName>
    <definedName name="SCDPT1ASN2_07.1_2" localSheetId="26">SCDPT1ASN2!$E$37</definedName>
    <definedName name="SCDPT1ASN2_07.1_3" localSheetId="26">SCDPT1ASN2!$F$37</definedName>
    <definedName name="SCDPT1ASN2_07.1_4" localSheetId="26">SCDPT1ASN2!$G$37</definedName>
    <definedName name="SCDPT1ASN2_07.1_5" localSheetId="26">SCDPT1ASN2!$H$37</definedName>
    <definedName name="SCDPT1ASN2_07.1_6" localSheetId="26">SCDPT1ASN2!$I$37</definedName>
    <definedName name="SCDPT1ASN2_07.1_7" localSheetId="26">SCDPT1ASN2!$J$37</definedName>
    <definedName name="SCDPT1ASN2_07.1_8" localSheetId="26">SCDPT1ASN2!$K$37</definedName>
    <definedName name="SCDPT1ASN2_07.1_9" localSheetId="26">SCDPT1ASN2!$L$37</definedName>
    <definedName name="SCDPT1ASN2_07.2_1" localSheetId="26">SCDPT1ASN2!$D$38</definedName>
    <definedName name="SCDPT1ASN2_07.2_10" localSheetId="26">SCDPT1ASN2!$M$38</definedName>
    <definedName name="SCDPT1ASN2_07.2_11" localSheetId="26">SCDPT1ASN2!$N$38</definedName>
    <definedName name="SCDPT1ASN2_07.2_2" localSheetId="26">SCDPT1ASN2!$E$38</definedName>
    <definedName name="SCDPT1ASN2_07.2_3" localSheetId="26">SCDPT1ASN2!$F$38</definedName>
    <definedName name="SCDPT1ASN2_07.2_4" localSheetId="26">SCDPT1ASN2!$G$38</definedName>
    <definedName name="SCDPT1ASN2_07.2_5" localSheetId="26">SCDPT1ASN2!$H$38</definedName>
    <definedName name="SCDPT1ASN2_07.2_6" localSheetId="26">SCDPT1ASN2!$I$38</definedName>
    <definedName name="SCDPT1ASN2_07.2_7" localSheetId="26">SCDPT1ASN2!$J$38</definedName>
    <definedName name="SCDPT1ASN2_07.2_8" localSheetId="26">SCDPT1ASN2!$K$38</definedName>
    <definedName name="SCDPT1ASN2_07.2_9" localSheetId="26">SCDPT1ASN2!$L$38</definedName>
    <definedName name="SCDPT1ASN2_07.3_1" localSheetId="26">SCDPT1ASN2!$D$39</definedName>
    <definedName name="SCDPT1ASN2_07.3_10" localSheetId="26">SCDPT1ASN2!$M$39</definedName>
    <definedName name="SCDPT1ASN2_07.3_11" localSheetId="26">SCDPT1ASN2!$N$39</definedName>
    <definedName name="SCDPT1ASN2_07.3_2" localSheetId="26">SCDPT1ASN2!$E$39</definedName>
    <definedName name="SCDPT1ASN2_07.3_3" localSheetId="26">SCDPT1ASN2!$F$39</definedName>
    <definedName name="SCDPT1ASN2_07.3_4" localSheetId="26">SCDPT1ASN2!$G$39</definedName>
    <definedName name="SCDPT1ASN2_07.3_5" localSheetId="26">SCDPT1ASN2!$H$39</definedName>
    <definedName name="SCDPT1ASN2_07.3_6" localSheetId="26">SCDPT1ASN2!$I$39</definedName>
    <definedName name="SCDPT1ASN2_07.3_7" localSheetId="26">SCDPT1ASN2!$J$39</definedName>
    <definedName name="SCDPT1ASN2_07.3_8" localSheetId="26">SCDPT1ASN2!$K$39</definedName>
    <definedName name="SCDPT1ASN2_07.3_9" localSheetId="26">SCDPT1ASN2!$L$39</definedName>
    <definedName name="SCDPT1ASN2_07.4_1" localSheetId="26">SCDPT1ASN2!$D$40</definedName>
    <definedName name="SCDPT1ASN2_07.4_10" localSheetId="26">SCDPT1ASN2!$M$40</definedName>
    <definedName name="SCDPT1ASN2_07.4_11" localSheetId="26">SCDPT1ASN2!$N$40</definedName>
    <definedName name="SCDPT1ASN2_07.4_2" localSheetId="26">SCDPT1ASN2!$E$40</definedName>
    <definedName name="SCDPT1ASN2_07.4_3" localSheetId="26">SCDPT1ASN2!$F$40</definedName>
    <definedName name="SCDPT1ASN2_07.4_4" localSheetId="26">SCDPT1ASN2!$G$40</definedName>
    <definedName name="SCDPT1ASN2_07.4_5" localSheetId="26">SCDPT1ASN2!$H$40</definedName>
    <definedName name="SCDPT1ASN2_07.4_6" localSheetId="26">SCDPT1ASN2!$I$40</definedName>
    <definedName name="SCDPT1ASN2_07.4_7" localSheetId="26">SCDPT1ASN2!$J$40</definedName>
    <definedName name="SCDPT1ASN2_07.4_8" localSheetId="26">SCDPT1ASN2!$K$40</definedName>
    <definedName name="SCDPT1ASN2_07.4_9" localSheetId="26">SCDPT1ASN2!$L$40</definedName>
    <definedName name="SCDPT1ASN2_07.5_1" localSheetId="26">SCDPT1ASN2!$D$41</definedName>
    <definedName name="SCDPT1ASN2_07.5_10" localSheetId="26">SCDPT1ASN2!$M$41</definedName>
    <definedName name="SCDPT1ASN2_07.5_11" localSheetId="26">SCDPT1ASN2!$N$41</definedName>
    <definedName name="SCDPT1ASN2_07.5_2" localSheetId="26">SCDPT1ASN2!$E$41</definedName>
    <definedName name="SCDPT1ASN2_07.5_3" localSheetId="26">SCDPT1ASN2!$F$41</definedName>
    <definedName name="SCDPT1ASN2_07.5_4" localSheetId="26">SCDPT1ASN2!$G$41</definedName>
    <definedName name="SCDPT1ASN2_07.5_5" localSheetId="26">SCDPT1ASN2!$H$41</definedName>
    <definedName name="SCDPT1ASN2_07.5_6" localSheetId="26">SCDPT1ASN2!$I$41</definedName>
    <definedName name="SCDPT1ASN2_07.5_7" localSheetId="26">SCDPT1ASN2!$J$41</definedName>
    <definedName name="SCDPT1ASN2_07.5_8" localSheetId="26">SCDPT1ASN2!$K$41</definedName>
    <definedName name="SCDPT1ASN2_07.5_9" localSheetId="26">SCDPT1ASN2!$L$41</definedName>
    <definedName name="SCDPT1ASN2_08.1_1" localSheetId="26">SCDPT1ASN2!$D$42</definedName>
    <definedName name="SCDPT1ASN2_08.1_10" localSheetId="26">SCDPT1ASN2!$M$42</definedName>
    <definedName name="SCDPT1ASN2_08.1_11" localSheetId="26">SCDPT1ASN2!$N$42</definedName>
    <definedName name="SCDPT1ASN2_08.1_2" localSheetId="26">SCDPT1ASN2!$E$42</definedName>
    <definedName name="SCDPT1ASN2_08.1_3" localSheetId="26">SCDPT1ASN2!$F$42</definedName>
    <definedName name="SCDPT1ASN2_08.1_4" localSheetId="26">SCDPT1ASN2!$G$42</definedName>
    <definedName name="SCDPT1ASN2_08.1_5" localSheetId="26">SCDPT1ASN2!$H$42</definedName>
    <definedName name="SCDPT1ASN2_08.1_6" localSheetId="26">SCDPT1ASN2!$I$42</definedName>
    <definedName name="SCDPT1ASN2_08.1_7" localSheetId="26">SCDPT1ASN2!$J$42</definedName>
    <definedName name="SCDPT1ASN2_08.1_8" localSheetId="26">SCDPT1ASN2!$K$42</definedName>
    <definedName name="SCDPT1ASN2_08.1_9" localSheetId="26">SCDPT1ASN2!$L$42</definedName>
    <definedName name="SCDPT1ASN2_08.2_1" localSheetId="26">SCDPT1ASN2!$D$43</definedName>
    <definedName name="SCDPT1ASN2_08.2_10" localSheetId="26">SCDPT1ASN2!$M$43</definedName>
    <definedName name="SCDPT1ASN2_08.2_11" localSheetId="26">SCDPT1ASN2!$N$43</definedName>
    <definedName name="SCDPT1ASN2_08.2_2" localSheetId="26">SCDPT1ASN2!$E$43</definedName>
    <definedName name="SCDPT1ASN2_08.2_3" localSheetId="26">SCDPT1ASN2!$F$43</definedName>
    <definedName name="SCDPT1ASN2_08.2_4" localSheetId="26">SCDPT1ASN2!$G$43</definedName>
    <definedName name="SCDPT1ASN2_08.2_5" localSheetId="26">SCDPT1ASN2!$H$43</definedName>
    <definedName name="SCDPT1ASN2_08.2_6" localSheetId="26">SCDPT1ASN2!$I$43</definedName>
    <definedName name="SCDPT1ASN2_08.2_7" localSheetId="26">SCDPT1ASN2!$J$43</definedName>
    <definedName name="SCDPT1ASN2_08.2_8" localSheetId="26">SCDPT1ASN2!$K$43</definedName>
    <definedName name="SCDPT1ASN2_08.2_9" localSheetId="26">SCDPT1ASN2!$L$43</definedName>
    <definedName name="SCDPT1ASN2_08.3_1" localSheetId="26">SCDPT1ASN2!$D$44</definedName>
    <definedName name="SCDPT1ASN2_08.3_10" localSheetId="26">SCDPT1ASN2!$M$44</definedName>
    <definedName name="SCDPT1ASN2_08.3_11" localSheetId="26">SCDPT1ASN2!$N$44</definedName>
    <definedName name="SCDPT1ASN2_08.3_2" localSheetId="26">SCDPT1ASN2!$E$44</definedName>
    <definedName name="SCDPT1ASN2_08.3_3" localSheetId="26">SCDPT1ASN2!$F$44</definedName>
    <definedName name="SCDPT1ASN2_08.3_4" localSheetId="26">SCDPT1ASN2!$G$44</definedName>
    <definedName name="SCDPT1ASN2_08.3_5" localSheetId="26">SCDPT1ASN2!$H$44</definedName>
    <definedName name="SCDPT1ASN2_08.3_6" localSheetId="26">SCDPT1ASN2!$I$44</definedName>
    <definedName name="SCDPT1ASN2_08.3_7" localSheetId="26">SCDPT1ASN2!$J$44</definedName>
    <definedName name="SCDPT1ASN2_08.3_8" localSheetId="26">SCDPT1ASN2!$K$44</definedName>
    <definedName name="SCDPT1ASN2_08.3_9" localSheetId="26">SCDPT1ASN2!$L$44</definedName>
    <definedName name="SCDPT1ASN2_08.4_1" localSheetId="26">SCDPT1ASN2!$D$45</definedName>
    <definedName name="SCDPT1ASN2_08.4_10" localSheetId="26">SCDPT1ASN2!$M$45</definedName>
    <definedName name="SCDPT1ASN2_08.4_11" localSheetId="26">SCDPT1ASN2!$N$45</definedName>
    <definedName name="SCDPT1ASN2_08.4_2" localSheetId="26">SCDPT1ASN2!$E$45</definedName>
    <definedName name="SCDPT1ASN2_08.4_3" localSheetId="26">SCDPT1ASN2!$F$45</definedName>
    <definedName name="SCDPT1ASN2_08.4_4" localSheetId="26">SCDPT1ASN2!$G$45</definedName>
    <definedName name="SCDPT1ASN2_08.4_5" localSheetId="26">SCDPT1ASN2!$H$45</definedName>
    <definedName name="SCDPT1ASN2_08.4_6" localSheetId="26">SCDPT1ASN2!$I$45</definedName>
    <definedName name="SCDPT1ASN2_08.4_7" localSheetId="26">SCDPT1ASN2!$J$45</definedName>
    <definedName name="SCDPT1ASN2_08.4_8" localSheetId="26">SCDPT1ASN2!$K$45</definedName>
    <definedName name="SCDPT1ASN2_08.4_9" localSheetId="26">SCDPT1ASN2!$L$45</definedName>
    <definedName name="SCDPT1ASN2_08.5_1" localSheetId="26">SCDPT1ASN2!$D$46</definedName>
    <definedName name="SCDPT1ASN2_08.5_10" localSheetId="26">SCDPT1ASN2!$M$46</definedName>
    <definedName name="SCDPT1ASN2_08.5_11" localSheetId="26">SCDPT1ASN2!$N$46</definedName>
    <definedName name="SCDPT1ASN2_08.5_2" localSheetId="26">SCDPT1ASN2!$E$46</definedName>
    <definedName name="SCDPT1ASN2_08.5_3" localSheetId="26">SCDPT1ASN2!$F$46</definedName>
    <definedName name="SCDPT1ASN2_08.5_4" localSheetId="26">SCDPT1ASN2!$G$46</definedName>
    <definedName name="SCDPT1ASN2_08.5_5" localSheetId="26">SCDPT1ASN2!$H$46</definedName>
    <definedName name="SCDPT1ASN2_08.5_6" localSheetId="26">SCDPT1ASN2!$I$46</definedName>
    <definedName name="SCDPT1ASN2_08.5_7" localSheetId="26">SCDPT1ASN2!$J$46</definedName>
    <definedName name="SCDPT1ASN2_08.5_8" localSheetId="26">SCDPT1ASN2!$K$46</definedName>
    <definedName name="SCDPT1ASN2_08.5_9" localSheetId="26">SCDPT1ASN2!$L$46</definedName>
    <definedName name="SCDPT1ASN2_09.1_1" localSheetId="26">SCDPT1ASN2!$D$47</definedName>
    <definedName name="SCDPT1ASN2_09.1_10" localSheetId="26">SCDPT1ASN2!$M$47</definedName>
    <definedName name="SCDPT1ASN2_09.1_11" localSheetId="26">SCDPT1ASN2!$N$47</definedName>
    <definedName name="SCDPT1ASN2_09.1_2" localSheetId="26">SCDPT1ASN2!$E$47</definedName>
    <definedName name="SCDPT1ASN2_09.1_3" localSheetId="26">SCDPT1ASN2!$F$47</definedName>
    <definedName name="SCDPT1ASN2_09.1_4" localSheetId="26">SCDPT1ASN2!$G$47</definedName>
    <definedName name="SCDPT1ASN2_09.1_5" localSheetId="26">SCDPT1ASN2!$H$47</definedName>
    <definedName name="SCDPT1ASN2_09.1_6" localSheetId="26">SCDPT1ASN2!$I$47</definedName>
    <definedName name="SCDPT1ASN2_09.1_7" localSheetId="26">SCDPT1ASN2!$J$47</definedName>
    <definedName name="SCDPT1ASN2_09.2_1" localSheetId="26">SCDPT1ASN2!$D$48</definedName>
    <definedName name="SCDPT1ASN2_09.2_10" localSheetId="26">SCDPT1ASN2!$M$48</definedName>
    <definedName name="SCDPT1ASN2_09.2_11" localSheetId="26">SCDPT1ASN2!$N$48</definedName>
    <definedName name="SCDPT1ASN2_09.2_2" localSheetId="26">SCDPT1ASN2!$E$48</definedName>
    <definedName name="SCDPT1ASN2_09.2_3" localSheetId="26">SCDPT1ASN2!$F$48</definedName>
    <definedName name="SCDPT1ASN2_09.2_4" localSheetId="26">SCDPT1ASN2!$G$48</definedName>
    <definedName name="SCDPT1ASN2_09.2_5" localSheetId="26">SCDPT1ASN2!$H$48</definedName>
    <definedName name="SCDPT1ASN2_09.2_6" localSheetId="26">SCDPT1ASN2!$I$48</definedName>
    <definedName name="SCDPT1ASN2_09.2_7" localSheetId="26">SCDPT1ASN2!$J$48</definedName>
    <definedName name="SCDPT1ASN2_09.3_1" localSheetId="26">SCDPT1ASN2!$D$49</definedName>
    <definedName name="SCDPT1ASN2_09.3_10" localSheetId="26">SCDPT1ASN2!$M$49</definedName>
    <definedName name="SCDPT1ASN2_09.3_11" localSheetId="26">SCDPT1ASN2!$N$49</definedName>
    <definedName name="SCDPT1ASN2_09.3_2" localSheetId="26">SCDPT1ASN2!$E$49</definedName>
    <definedName name="SCDPT1ASN2_09.3_3" localSheetId="26">SCDPT1ASN2!$F$49</definedName>
    <definedName name="SCDPT1ASN2_09.3_4" localSheetId="26">SCDPT1ASN2!$G$49</definedName>
    <definedName name="SCDPT1ASN2_09.3_5" localSheetId="26">SCDPT1ASN2!$H$49</definedName>
    <definedName name="SCDPT1ASN2_09.3_6" localSheetId="26">SCDPT1ASN2!$I$49</definedName>
    <definedName name="SCDPT1ASN2_09.3_7" localSheetId="26">SCDPT1ASN2!$J$49</definedName>
    <definedName name="SCDPT1ASN2_09.4_1" localSheetId="26">SCDPT1ASN2!$D$50</definedName>
    <definedName name="SCDPT1ASN2_09.4_10" localSheetId="26">SCDPT1ASN2!$M$50</definedName>
    <definedName name="SCDPT1ASN2_09.4_11" localSheetId="26">SCDPT1ASN2!$N$50</definedName>
    <definedName name="SCDPT1ASN2_09.4_2" localSheetId="26">SCDPT1ASN2!$E$50</definedName>
    <definedName name="SCDPT1ASN2_09.4_3" localSheetId="26">SCDPT1ASN2!$F$50</definedName>
    <definedName name="SCDPT1ASN2_09.4_4" localSheetId="26">SCDPT1ASN2!$G$50</definedName>
    <definedName name="SCDPT1ASN2_09.4_5" localSheetId="26">SCDPT1ASN2!$H$50</definedName>
    <definedName name="SCDPT1ASN2_09.4_6" localSheetId="26">SCDPT1ASN2!$I$50</definedName>
    <definedName name="SCDPT1ASN2_09.4_7" localSheetId="26">SCDPT1ASN2!$J$50</definedName>
    <definedName name="SCDPT1ASN2_09.5_1" localSheetId="26">SCDPT1ASN2!$D$51</definedName>
    <definedName name="SCDPT1ASN2_09.5_10" localSheetId="26">SCDPT1ASN2!$M$51</definedName>
    <definedName name="SCDPT1ASN2_09.5_11" localSheetId="26">SCDPT1ASN2!$N$51</definedName>
    <definedName name="SCDPT1ASN2_09.5_2" localSheetId="26">SCDPT1ASN2!$E$51</definedName>
    <definedName name="SCDPT1ASN2_09.5_3" localSheetId="26">SCDPT1ASN2!$F$51</definedName>
    <definedName name="SCDPT1ASN2_09.5_4" localSheetId="26">SCDPT1ASN2!$G$51</definedName>
    <definedName name="SCDPT1ASN2_09.5_5" localSheetId="26">SCDPT1ASN2!$H$51</definedName>
    <definedName name="SCDPT1ASN2_09.5_6" localSheetId="26">SCDPT1ASN2!$I$51</definedName>
    <definedName name="SCDPT1ASN2_09.5_7" localSheetId="26">SCDPT1ASN2!$J$51</definedName>
    <definedName name="SCDPT1ASN2_09.6_1" localSheetId="26">SCDPT1ASN2!$D$52</definedName>
    <definedName name="SCDPT1ASN2_09.6_10" localSheetId="26">SCDPT1ASN2!$M$52</definedName>
    <definedName name="SCDPT1ASN2_09.6_11" localSheetId="26">SCDPT1ASN2!$N$52</definedName>
    <definedName name="SCDPT1ASN2_09.6_2" localSheetId="26">SCDPT1ASN2!$E$52</definedName>
    <definedName name="SCDPT1ASN2_09.6_3" localSheetId="26">SCDPT1ASN2!$F$52</definedName>
    <definedName name="SCDPT1ASN2_09.6_4" localSheetId="26">SCDPT1ASN2!$G$52</definedName>
    <definedName name="SCDPT1ASN2_09.6_5" localSheetId="26">SCDPT1ASN2!$H$52</definedName>
    <definedName name="SCDPT1ASN2_09.6_6" localSheetId="26">SCDPT1ASN2!$I$52</definedName>
    <definedName name="SCDPT1ASN2_10.1_1" localSheetId="26">SCDPT1ASN2!$D$53</definedName>
    <definedName name="SCDPT1ASN2_10.1_10" localSheetId="26">SCDPT1ASN2!$M$53</definedName>
    <definedName name="SCDPT1ASN2_10.1_11" localSheetId="26">SCDPT1ASN2!$N$53</definedName>
    <definedName name="SCDPT1ASN2_10.1_2" localSheetId="26">SCDPT1ASN2!$E$53</definedName>
    <definedName name="SCDPT1ASN2_10.1_3" localSheetId="26">SCDPT1ASN2!$F$53</definedName>
    <definedName name="SCDPT1ASN2_10.1_4" localSheetId="26">SCDPT1ASN2!$G$53</definedName>
    <definedName name="SCDPT1ASN2_10.1_5" localSheetId="26">SCDPT1ASN2!$H$53</definedName>
    <definedName name="SCDPT1ASN2_10.1_8" localSheetId="26">SCDPT1ASN2!$K$53</definedName>
    <definedName name="SCDPT1ASN2_10.1_9" localSheetId="26">SCDPT1ASN2!$L$53</definedName>
    <definedName name="SCDPT1ASN2_10.2_1" localSheetId="26">SCDPT1ASN2!$D$54</definedName>
    <definedName name="SCDPT1ASN2_10.2_10" localSheetId="26">SCDPT1ASN2!$M$54</definedName>
    <definedName name="SCDPT1ASN2_10.2_11" localSheetId="26">SCDPT1ASN2!$N$54</definedName>
    <definedName name="SCDPT1ASN2_10.2_2" localSheetId="26">SCDPT1ASN2!$E$54</definedName>
    <definedName name="SCDPT1ASN2_10.2_3" localSheetId="26">SCDPT1ASN2!$F$54</definedName>
    <definedName name="SCDPT1ASN2_10.2_4" localSheetId="26">SCDPT1ASN2!$G$54</definedName>
    <definedName name="SCDPT1ASN2_10.2_5" localSheetId="26">SCDPT1ASN2!$H$54</definedName>
    <definedName name="SCDPT1ASN2_10.2_8" localSheetId="26">SCDPT1ASN2!$K$54</definedName>
    <definedName name="SCDPT1ASN2_10.2_9" localSheetId="26">SCDPT1ASN2!$L$54</definedName>
    <definedName name="SCDPT1ASN2_10.3_1" localSheetId="26">SCDPT1ASN2!$D$55</definedName>
    <definedName name="SCDPT1ASN2_10.3_10" localSheetId="26">SCDPT1ASN2!$M$55</definedName>
    <definedName name="SCDPT1ASN2_10.3_11" localSheetId="26">SCDPT1ASN2!$N$55</definedName>
    <definedName name="SCDPT1ASN2_10.3_2" localSheetId="26">SCDPT1ASN2!$E$55</definedName>
    <definedName name="SCDPT1ASN2_10.3_3" localSheetId="26">SCDPT1ASN2!$F$55</definedName>
    <definedName name="SCDPT1ASN2_10.3_4" localSheetId="26">SCDPT1ASN2!$G$55</definedName>
    <definedName name="SCDPT1ASN2_10.3_5" localSheetId="26">SCDPT1ASN2!$H$55</definedName>
    <definedName name="SCDPT1ASN2_10.3_8" localSheetId="26">SCDPT1ASN2!$K$55</definedName>
    <definedName name="SCDPT1ASN2_10.3_9" localSheetId="26">SCDPT1ASN2!$L$55</definedName>
    <definedName name="SCDPT1ASN2_10.4_1" localSheetId="26">SCDPT1ASN2!$D$56</definedName>
    <definedName name="SCDPT1ASN2_10.4_10" localSheetId="26">SCDPT1ASN2!$M$56</definedName>
    <definedName name="SCDPT1ASN2_10.4_11" localSheetId="26">SCDPT1ASN2!$N$56</definedName>
    <definedName name="SCDPT1ASN2_10.4_2" localSheetId="26">SCDPT1ASN2!$E$56</definedName>
    <definedName name="SCDPT1ASN2_10.4_3" localSheetId="26">SCDPT1ASN2!$F$56</definedName>
    <definedName name="SCDPT1ASN2_10.4_4" localSheetId="26">SCDPT1ASN2!$G$56</definedName>
    <definedName name="SCDPT1ASN2_10.4_5" localSheetId="26">SCDPT1ASN2!$H$56</definedName>
    <definedName name="SCDPT1ASN2_10.4_8" localSheetId="26">SCDPT1ASN2!$K$56</definedName>
    <definedName name="SCDPT1ASN2_10.4_9" localSheetId="26">SCDPT1ASN2!$L$56</definedName>
    <definedName name="SCDPT1ASN2_10.5_1" localSheetId="26">SCDPT1ASN2!$D$57</definedName>
    <definedName name="SCDPT1ASN2_10.5_10" localSheetId="26">SCDPT1ASN2!$M$57</definedName>
    <definedName name="SCDPT1ASN2_10.5_11" localSheetId="26">SCDPT1ASN2!$N$57</definedName>
    <definedName name="SCDPT1ASN2_10.5_2" localSheetId="26">SCDPT1ASN2!$E$57</definedName>
    <definedName name="SCDPT1ASN2_10.5_3" localSheetId="26">SCDPT1ASN2!$F$57</definedName>
    <definedName name="SCDPT1ASN2_10.5_4" localSheetId="26">SCDPT1ASN2!$G$57</definedName>
    <definedName name="SCDPT1ASN2_10.5_5" localSheetId="26">SCDPT1ASN2!$H$57</definedName>
    <definedName name="SCDPT1ASN2_10.5_8" localSheetId="26">SCDPT1ASN2!$K$57</definedName>
    <definedName name="SCDPT1ASN2_10.5_9" localSheetId="26">SCDPT1ASN2!$L$57</definedName>
    <definedName name="SCDPT1ASN2_10.6_1" localSheetId="26">SCDPT1ASN2!$D$58</definedName>
    <definedName name="SCDPT1ASN2_10.6_10" localSheetId="26">SCDPT1ASN2!$M$58</definedName>
    <definedName name="SCDPT1ASN2_10.6_11" localSheetId="26">SCDPT1ASN2!$N$58</definedName>
    <definedName name="SCDPT1ASN2_10.6_2" localSheetId="26">SCDPT1ASN2!$E$58</definedName>
    <definedName name="SCDPT1ASN2_10.6_3" localSheetId="26">SCDPT1ASN2!$F$58</definedName>
    <definedName name="SCDPT1ASN2_10.6_4" localSheetId="26">SCDPT1ASN2!$G$58</definedName>
    <definedName name="SCDPT1ASN2_10.6_5" localSheetId="26">SCDPT1ASN2!$H$58</definedName>
    <definedName name="SCDPT1ASN2_10.6_8" localSheetId="26">SCDPT1ASN2!$K$58</definedName>
    <definedName name="SCDPT1ASN2_11.1_1" localSheetId="26">SCDPT1ASN2!$D$59</definedName>
    <definedName name="SCDPT1ASN2_11.1_10" localSheetId="26">SCDPT1ASN2!$M$59</definedName>
    <definedName name="SCDPT1ASN2_11.1_2" localSheetId="26">SCDPT1ASN2!$E$59</definedName>
    <definedName name="SCDPT1ASN2_11.1_3" localSheetId="26">SCDPT1ASN2!$F$59</definedName>
    <definedName name="SCDPT1ASN2_11.1_4" localSheetId="26">SCDPT1ASN2!$G$59</definedName>
    <definedName name="SCDPT1ASN2_11.1_5" localSheetId="26">SCDPT1ASN2!$H$59</definedName>
    <definedName name="SCDPT1ASN2_11.1_6" localSheetId="26">SCDPT1ASN2!$I$59</definedName>
    <definedName name="SCDPT1ASN2_11.1_7" localSheetId="26">SCDPT1ASN2!$J$59</definedName>
    <definedName name="SCDPT1ASN2_11.1_8" localSheetId="26">SCDPT1ASN2!$K$59</definedName>
    <definedName name="SCDPT1ASN2_11.1_9" localSheetId="26">SCDPT1ASN2!$L$59</definedName>
    <definedName name="SCDPT1ASN2_11.2_1" localSheetId="26">SCDPT1ASN2!$D$60</definedName>
    <definedName name="SCDPT1ASN2_11.2_10" localSheetId="26">SCDPT1ASN2!$M$60</definedName>
    <definedName name="SCDPT1ASN2_11.2_2" localSheetId="26">SCDPT1ASN2!$E$60</definedName>
    <definedName name="SCDPT1ASN2_11.2_3" localSheetId="26">SCDPT1ASN2!$F$60</definedName>
    <definedName name="SCDPT1ASN2_11.2_4" localSheetId="26">SCDPT1ASN2!$G$60</definedName>
    <definedName name="SCDPT1ASN2_11.2_5" localSheetId="26">SCDPT1ASN2!$H$60</definedName>
    <definedName name="SCDPT1ASN2_11.2_6" localSheetId="26">SCDPT1ASN2!$I$60</definedName>
    <definedName name="SCDPT1ASN2_11.2_7" localSheetId="26">SCDPT1ASN2!$J$60</definedName>
    <definedName name="SCDPT1ASN2_11.2_8" localSheetId="26">SCDPT1ASN2!$K$60</definedName>
    <definedName name="SCDPT1ASN2_11.2_9" localSheetId="26">SCDPT1ASN2!$L$60</definedName>
    <definedName name="SCDPT1ASN2_11.3_1" localSheetId="26">SCDPT1ASN2!$D$61</definedName>
    <definedName name="SCDPT1ASN2_11.3_10" localSheetId="26">SCDPT1ASN2!$M$61</definedName>
    <definedName name="SCDPT1ASN2_11.3_2" localSheetId="26">SCDPT1ASN2!$E$61</definedName>
    <definedName name="SCDPT1ASN2_11.3_3" localSheetId="26">SCDPT1ASN2!$F$61</definedName>
    <definedName name="SCDPT1ASN2_11.3_4" localSheetId="26">SCDPT1ASN2!$G$61</definedName>
    <definedName name="SCDPT1ASN2_11.3_5" localSheetId="26">SCDPT1ASN2!$H$61</definedName>
    <definedName name="SCDPT1ASN2_11.3_6" localSheetId="26">SCDPT1ASN2!$I$61</definedName>
    <definedName name="SCDPT1ASN2_11.3_7" localSheetId="26">SCDPT1ASN2!$J$61</definedName>
    <definedName name="SCDPT1ASN2_11.3_8" localSheetId="26">SCDPT1ASN2!$K$61</definedName>
    <definedName name="SCDPT1ASN2_11.3_9" localSheetId="26">SCDPT1ASN2!$L$61</definedName>
    <definedName name="SCDPT1ASN2_11.4_1" localSheetId="26">SCDPT1ASN2!$D$62</definedName>
    <definedName name="SCDPT1ASN2_11.4_10" localSheetId="26">SCDPT1ASN2!$M$62</definedName>
    <definedName name="SCDPT1ASN2_11.4_2" localSheetId="26">SCDPT1ASN2!$E$62</definedName>
    <definedName name="SCDPT1ASN2_11.4_3" localSheetId="26">SCDPT1ASN2!$F$62</definedName>
    <definedName name="SCDPT1ASN2_11.4_4" localSheetId="26">SCDPT1ASN2!$G$62</definedName>
    <definedName name="SCDPT1ASN2_11.4_5" localSheetId="26">SCDPT1ASN2!$H$62</definedName>
    <definedName name="SCDPT1ASN2_11.4_6" localSheetId="26">SCDPT1ASN2!$I$62</definedName>
    <definedName name="SCDPT1ASN2_11.4_7" localSheetId="26">SCDPT1ASN2!$J$62</definedName>
    <definedName name="SCDPT1ASN2_11.4_8" localSheetId="26">SCDPT1ASN2!$K$62</definedName>
    <definedName name="SCDPT1ASN2_11.4_9" localSheetId="26">SCDPT1ASN2!$L$62</definedName>
    <definedName name="SCDPT1ASN2_11.5_1" localSheetId="26">SCDPT1ASN2!$D$63</definedName>
    <definedName name="SCDPT1ASN2_11.5_10" localSheetId="26">SCDPT1ASN2!$M$63</definedName>
    <definedName name="SCDPT1ASN2_11.5_2" localSheetId="26">SCDPT1ASN2!$E$63</definedName>
    <definedName name="SCDPT1ASN2_11.5_3" localSheetId="26">SCDPT1ASN2!$F$63</definedName>
    <definedName name="SCDPT1ASN2_11.5_4" localSheetId="26">SCDPT1ASN2!$G$63</definedName>
    <definedName name="SCDPT1ASN2_11.5_5" localSheetId="26">SCDPT1ASN2!$H$63</definedName>
    <definedName name="SCDPT1ASN2_11.5_6" localSheetId="26">SCDPT1ASN2!$I$63</definedName>
    <definedName name="SCDPT1ASN2_11.5_7" localSheetId="26">SCDPT1ASN2!$J$63</definedName>
    <definedName name="SCDPT1ASN2_11.5_8" localSheetId="26">SCDPT1ASN2!$K$63</definedName>
    <definedName name="SCDPT1ASN2_11.5_9" localSheetId="26">SCDPT1ASN2!$L$63</definedName>
    <definedName name="SCDPT1ASN2_11.6_1" localSheetId="26">SCDPT1ASN2!$D$64</definedName>
    <definedName name="SCDPT1ASN2_11.6_10" localSheetId="26">SCDPT1ASN2!$M$64</definedName>
    <definedName name="SCDPT1ASN2_11.6_2" localSheetId="26">SCDPT1ASN2!$E$64</definedName>
    <definedName name="SCDPT1ASN2_11.6_3" localSheetId="26">SCDPT1ASN2!$F$64</definedName>
    <definedName name="SCDPT1ASN2_11.6_4" localSheetId="26">SCDPT1ASN2!$G$64</definedName>
    <definedName name="SCDPT1ASN2_11.6_5" localSheetId="26">SCDPT1ASN2!$H$64</definedName>
    <definedName name="SCDPT1ASN2_11.6_6" localSheetId="26">SCDPT1ASN2!$I$64</definedName>
    <definedName name="SCDPT1ASN2_11.7_1" localSheetId="26">SCDPT1ASN2!$D$65</definedName>
    <definedName name="SCDPT1ASN2_11.7_10" localSheetId="26">SCDPT1ASN2!$M$65</definedName>
    <definedName name="SCDPT1ASN2_11.7_2" localSheetId="26">SCDPT1ASN2!$E$65</definedName>
    <definedName name="SCDPT1ASN2_11.7_3" localSheetId="26">SCDPT1ASN2!$F$65</definedName>
    <definedName name="SCDPT1ASN2_11.7_4" localSheetId="26">SCDPT1ASN2!$G$65</definedName>
    <definedName name="SCDPT1ASN2_11.7_5" localSheetId="26">SCDPT1ASN2!$H$65</definedName>
    <definedName name="SCDPT1ASN2_11.7_6" localSheetId="26">SCDPT1ASN2!$I$65</definedName>
    <definedName name="SCDPT1ASN2_12.1_1" localSheetId="26">SCDPT1ASN2!$D$66</definedName>
    <definedName name="SCDPT1ASN2_12.1_11" localSheetId="26">SCDPT1ASN2!$N$66</definedName>
    <definedName name="SCDPT1ASN2_12.1_2" localSheetId="26">SCDPT1ASN2!$E$66</definedName>
    <definedName name="SCDPT1ASN2_12.1_3" localSheetId="26">SCDPT1ASN2!$F$66</definedName>
    <definedName name="SCDPT1ASN2_12.1_4" localSheetId="26">SCDPT1ASN2!$G$66</definedName>
    <definedName name="SCDPT1ASN2_12.1_5" localSheetId="26">SCDPT1ASN2!$H$66</definedName>
    <definedName name="SCDPT1ASN2_12.1_6" localSheetId="26">SCDPT1ASN2!$I$66</definedName>
    <definedName name="SCDPT1ASN2_12.1_7" localSheetId="26">SCDPT1ASN2!$J$66</definedName>
    <definedName name="SCDPT1ASN2_12.1_8" localSheetId="26">SCDPT1ASN2!$K$66</definedName>
    <definedName name="SCDPT1ASN2_12.1_9" localSheetId="26">SCDPT1ASN2!$L$66</definedName>
    <definedName name="SCDPT1ASN2_12.2_1" localSheetId="26">SCDPT1ASN2!$D$67</definedName>
    <definedName name="SCDPT1ASN2_12.2_11" localSheetId="26">SCDPT1ASN2!$N$67</definedName>
    <definedName name="SCDPT1ASN2_12.2_2" localSheetId="26">SCDPT1ASN2!$E$67</definedName>
    <definedName name="SCDPT1ASN2_12.2_3" localSheetId="26">SCDPT1ASN2!$F$67</definedName>
    <definedName name="SCDPT1ASN2_12.2_4" localSheetId="26">SCDPT1ASN2!$G$67</definedName>
    <definedName name="SCDPT1ASN2_12.2_5" localSheetId="26">SCDPT1ASN2!$H$67</definedName>
    <definedName name="SCDPT1ASN2_12.2_6" localSheetId="26">SCDPT1ASN2!$I$67</definedName>
    <definedName name="SCDPT1ASN2_12.2_7" localSheetId="26">SCDPT1ASN2!$J$67</definedName>
    <definedName name="SCDPT1ASN2_12.2_8" localSheetId="26">SCDPT1ASN2!$K$67</definedName>
    <definedName name="SCDPT1ASN2_12.2_9" localSheetId="26">SCDPT1ASN2!$L$67</definedName>
    <definedName name="SCDPT1ASN2_12.3_1" localSheetId="26">SCDPT1ASN2!$D$68</definedName>
    <definedName name="SCDPT1ASN2_12.3_11" localSheetId="26">SCDPT1ASN2!$N$68</definedName>
    <definedName name="SCDPT1ASN2_12.3_2" localSheetId="26">SCDPT1ASN2!$E$68</definedName>
    <definedName name="SCDPT1ASN2_12.3_3" localSheetId="26">SCDPT1ASN2!$F$68</definedName>
    <definedName name="SCDPT1ASN2_12.3_4" localSheetId="26">SCDPT1ASN2!$G$68</definedName>
    <definedName name="SCDPT1ASN2_12.3_5" localSheetId="26">SCDPT1ASN2!$H$68</definedName>
    <definedName name="SCDPT1ASN2_12.3_6" localSheetId="26">SCDPT1ASN2!$I$68</definedName>
    <definedName name="SCDPT1ASN2_12.3_7" localSheetId="26">SCDPT1ASN2!$J$68</definedName>
    <definedName name="SCDPT1ASN2_12.3_8" localSheetId="26">SCDPT1ASN2!$K$68</definedName>
    <definedName name="SCDPT1ASN2_12.3_9" localSheetId="26">SCDPT1ASN2!$L$68</definedName>
    <definedName name="SCDPT1ASN2_12.4_1" localSheetId="26">SCDPT1ASN2!$D$69</definedName>
    <definedName name="SCDPT1ASN2_12.4_11" localSheetId="26">SCDPT1ASN2!$N$69</definedName>
    <definedName name="SCDPT1ASN2_12.4_2" localSheetId="26">SCDPT1ASN2!$E$69</definedName>
    <definedName name="SCDPT1ASN2_12.4_3" localSheetId="26">SCDPT1ASN2!$F$69</definedName>
    <definedName name="SCDPT1ASN2_12.4_4" localSheetId="26">SCDPT1ASN2!$G$69</definedName>
    <definedName name="SCDPT1ASN2_12.4_5" localSheetId="26">SCDPT1ASN2!$H$69</definedName>
    <definedName name="SCDPT1ASN2_12.4_6" localSheetId="26">SCDPT1ASN2!$I$69</definedName>
    <definedName name="SCDPT1ASN2_12.4_7" localSheetId="26">SCDPT1ASN2!$J$69</definedName>
    <definedName name="SCDPT1ASN2_12.4_8" localSheetId="26">SCDPT1ASN2!$K$69</definedName>
    <definedName name="SCDPT1ASN2_12.4_9" localSheetId="26">SCDPT1ASN2!$L$69</definedName>
    <definedName name="SCDPT1ASN2_12.5_1" localSheetId="26">SCDPT1ASN2!$D$70</definedName>
    <definedName name="SCDPT1ASN2_12.5_11" localSheetId="26">SCDPT1ASN2!$N$70</definedName>
    <definedName name="SCDPT1ASN2_12.5_2" localSheetId="26">SCDPT1ASN2!$E$70</definedName>
    <definedName name="SCDPT1ASN2_12.5_3" localSheetId="26">SCDPT1ASN2!$F$70</definedName>
    <definedName name="SCDPT1ASN2_12.5_4" localSheetId="26">SCDPT1ASN2!$G$70</definedName>
    <definedName name="SCDPT1ASN2_12.5_5" localSheetId="26">SCDPT1ASN2!$H$70</definedName>
    <definedName name="SCDPT1ASN2_12.5_6" localSheetId="26">SCDPT1ASN2!$I$70</definedName>
    <definedName name="SCDPT1ASN2_12.5_7" localSheetId="26">SCDPT1ASN2!$J$70</definedName>
    <definedName name="SCDPT1ASN2_12.5_8" localSheetId="26">SCDPT1ASN2!$K$70</definedName>
    <definedName name="SCDPT1ASN2_12.5_9" localSheetId="26">SCDPT1ASN2!$L$70</definedName>
    <definedName name="SCDPT1ASN2_12.6_1" localSheetId="26">SCDPT1ASN2!$D$71</definedName>
    <definedName name="SCDPT1ASN2_12.6_11" localSheetId="26">SCDPT1ASN2!$N$71</definedName>
    <definedName name="SCDPT1ASN2_12.6_2" localSheetId="26">SCDPT1ASN2!$E$71</definedName>
    <definedName name="SCDPT1ASN2_12.6_3" localSheetId="26">SCDPT1ASN2!$F$71</definedName>
    <definedName name="SCDPT1ASN2_12.6_4" localSheetId="26">SCDPT1ASN2!$G$71</definedName>
    <definedName name="SCDPT1ASN2_12.6_5" localSheetId="26">SCDPT1ASN2!$H$71</definedName>
    <definedName name="SCDPT1ASN2_12.6_6" localSheetId="26">SCDPT1ASN2!$I$71</definedName>
    <definedName name="SCDPT1ASN2_12.7_1" localSheetId="26">SCDPT1ASN2!$D$72</definedName>
    <definedName name="SCDPT1ASN2_12.7_11" localSheetId="26">SCDPT1ASN2!$N$72</definedName>
    <definedName name="SCDPT1ASN2_12.7_2" localSheetId="26">SCDPT1ASN2!$E$72</definedName>
    <definedName name="SCDPT1ASN2_12.7_3" localSheetId="26">SCDPT1ASN2!$F$72</definedName>
    <definedName name="SCDPT1ASN2_12.7_4" localSheetId="26">SCDPT1ASN2!$G$72</definedName>
    <definedName name="SCDPT1ASN2_12.7_5" localSheetId="26">SCDPT1ASN2!$H$72</definedName>
    <definedName name="SCDPT1ASN2_12.7_6" localSheetId="26">SCDPT1ASN2!$I$72</definedName>
    <definedName name="SCDPT2SN1_8400000_Range" localSheetId="27">SCDPT2SN1!$C$7:$Y$44</definedName>
    <definedName name="SCDPT2SN1_8400001_1" localSheetId="27">SCDPT2SN1!$C$8</definedName>
    <definedName name="SCDPT2SN1_8400001_10" localSheetId="27">SCDPT2SN1!$L$8</definedName>
    <definedName name="SCDPT2SN1_8400001_11" localSheetId="27">SCDPT2SN1!$M$8</definedName>
    <definedName name="SCDPT2SN1_8400001_12" localSheetId="27">SCDPT2SN1!$N$8</definedName>
    <definedName name="SCDPT2SN1_8400001_13" localSheetId="27">SCDPT2SN1!$O$8</definedName>
    <definedName name="SCDPT2SN1_8400001_14" localSheetId="27">SCDPT2SN1!$P$8</definedName>
    <definedName name="SCDPT2SN1_8400001_15" localSheetId="27">SCDPT2SN1!$Q$8</definedName>
    <definedName name="SCDPT2SN1_8400001_16" localSheetId="27">SCDPT2SN1!$R$8</definedName>
    <definedName name="SCDPT2SN1_8400001_17" localSheetId="27">SCDPT2SN1!$S$8</definedName>
    <definedName name="SCDPT2SN1_8400001_18" localSheetId="27">SCDPT2SN1!$T$8</definedName>
    <definedName name="SCDPT2SN1_8400001_19" localSheetId="27">SCDPT2SN1!$U$8</definedName>
    <definedName name="SCDPT2SN1_8400001_2" localSheetId="27">SCDPT2SN1!$D$8</definedName>
    <definedName name="SCDPT2SN1_8400001_20" localSheetId="27">SCDPT2SN1!$V$8</definedName>
    <definedName name="SCDPT2SN1_8400001_21" localSheetId="27">SCDPT2SN1!$W$8</definedName>
    <definedName name="SCDPT2SN1_8400001_22" localSheetId="27">SCDPT2SN1!$X$8</definedName>
    <definedName name="SCDPT2SN1_8400001_23" localSheetId="27">SCDPT2SN1!$Y$8</definedName>
    <definedName name="SCDPT2SN1_8400001_3" localSheetId="27">SCDPT2SN1!$E$8</definedName>
    <definedName name="SCDPT2SN1_8400001_4" localSheetId="27">SCDPT2SN1!$F$8</definedName>
    <definedName name="SCDPT2SN1_8400001_5" localSheetId="27">SCDPT2SN1!$G$8</definedName>
    <definedName name="SCDPT2SN1_8400001_6" localSheetId="27">SCDPT2SN1!$H$8</definedName>
    <definedName name="SCDPT2SN1_8400001_7" localSheetId="27">SCDPT2SN1!$I$8</definedName>
    <definedName name="SCDPT2SN1_8400001_8" localSheetId="27">SCDPT2SN1!$J$8</definedName>
    <definedName name="SCDPT2SN1_8400001_9" localSheetId="27">SCDPT2SN1!$K$8</definedName>
    <definedName name="SCDPT2SN1_8499999_10" localSheetId="27">SCDPT2SN1!$L$45</definedName>
    <definedName name="SCDPT2SN1_8499999_11" localSheetId="27">SCDPT2SN1!$M$45</definedName>
    <definedName name="SCDPT2SN1_8499999_12" localSheetId="27">SCDPT2SN1!$N$45</definedName>
    <definedName name="SCDPT2SN1_8499999_13" localSheetId="27">SCDPT2SN1!$O$45</definedName>
    <definedName name="SCDPT2SN1_8499999_14" localSheetId="27">SCDPT2SN1!$P$45</definedName>
    <definedName name="SCDPT2SN1_8499999_15" localSheetId="27">SCDPT2SN1!$Q$45</definedName>
    <definedName name="SCDPT2SN1_8499999_16" localSheetId="27">SCDPT2SN1!$R$45</definedName>
    <definedName name="SCDPT2SN1_8499999_17" localSheetId="27">SCDPT2SN1!$S$45</definedName>
    <definedName name="SCDPT2SN1_8499999_18" localSheetId="27">SCDPT2SN1!$T$45</definedName>
    <definedName name="SCDPT2SN1_8499999_19" localSheetId="27">SCDPT2SN1!$U$45</definedName>
    <definedName name="SCDPT2SN1_8499999_8" localSheetId="27">SCDPT2SN1!$J$45</definedName>
    <definedName name="SCDPT2SN1_84BEGIN_1" localSheetId="27">SCDPT2SN1!$C$7</definedName>
    <definedName name="SCDPT2SN1_84BEGIN_10" localSheetId="27">SCDPT2SN1!$L$7</definedName>
    <definedName name="SCDPT2SN1_84BEGIN_11" localSheetId="27">SCDPT2SN1!$M$7</definedName>
    <definedName name="SCDPT2SN1_84BEGIN_12" localSheetId="27">SCDPT2SN1!$N$7</definedName>
    <definedName name="SCDPT2SN1_84BEGIN_13" localSheetId="27">SCDPT2SN1!$O$7</definedName>
    <definedName name="SCDPT2SN1_84BEGIN_14" localSheetId="27">SCDPT2SN1!$P$7</definedName>
    <definedName name="SCDPT2SN1_84BEGIN_15" localSheetId="27">SCDPT2SN1!$Q$7</definedName>
    <definedName name="SCDPT2SN1_84BEGIN_16" localSheetId="27">SCDPT2SN1!$R$7</definedName>
    <definedName name="SCDPT2SN1_84BEGIN_17" localSheetId="27">SCDPT2SN1!$S$7</definedName>
    <definedName name="SCDPT2SN1_84BEGIN_18" localSheetId="27">SCDPT2SN1!$T$7</definedName>
    <definedName name="SCDPT2SN1_84BEGIN_19" localSheetId="27">SCDPT2SN1!$U$7</definedName>
    <definedName name="SCDPT2SN1_84BEGIN_2" localSheetId="27">SCDPT2SN1!$D$7</definedName>
    <definedName name="SCDPT2SN1_84BEGIN_20" localSheetId="27">SCDPT2SN1!$V$7</definedName>
    <definedName name="SCDPT2SN1_84BEGIN_21" localSheetId="27">SCDPT2SN1!$W$7</definedName>
    <definedName name="SCDPT2SN1_84BEGIN_22" localSheetId="27">SCDPT2SN1!$X$7</definedName>
    <definedName name="SCDPT2SN1_84BEGIN_23" localSheetId="27">SCDPT2SN1!$Y$7</definedName>
    <definedName name="SCDPT2SN1_84BEGIN_3" localSheetId="27">SCDPT2SN1!$E$7</definedName>
    <definedName name="SCDPT2SN1_84BEGIN_4" localSheetId="27">SCDPT2SN1!$F$7</definedName>
    <definedName name="SCDPT2SN1_84BEGIN_5" localSheetId="27">SCDPT2SN1!$G$7</definedName>
    <definedName name="SCDPT2SN1_84BEGIN_6" localSheetId="27">SCDPT2SN1!$H$7</definedName>
    <definedName name="SCDPT2SN1_84BEGIN_7" localSheetId="27">SCDPT2SN1!$I$7</definedName>
    <definedName name="SCDPT2SN1_84BEGIN_8" localSheetId="27">SCDPT2SN1!$J$7</definedName>
    <definedName name="SCDPT2SN1_84BEGIN_9" localSheetId="27">SCDPT2SN1!$K$7</definedName>
    <definedName name="SCDPT2SN1_84ENDIN_10" localSheetId="27">SCDPT2SN1!$L$44</definedName>
    <definedName name="SCDPT2SN1_84ENDIN_11" localSheetId="27">SCDPT2SN1!$M$44</definedName>
    <definedName name="SCDPT2SN1_84ENDIN_12" localSheetId="27">SCDPT2SN1!$N$44</definedName>
    <definedName name="SCDPT2SN1_84ENDIN_13" localSheetId="27">SCDPT2SN1!$O$44</definedName>
    <definedName name="SCDPT2SN1_84ENDIN_14" localSheetId="27">SCDPT2SN1!$P$44</definedName>
    <definedName name="SCDPT2SN1_84ENDIN_15" localSheetId="27">SCDPT2SN1!$Q$44</definedName>
    <definedName name="SCDPT2SN1_84ENDIN_16" localSheetId="27">SCDPT2SN1!$R$44</definedName>
    <definedName name="SCDPT2SN1_84ENDIN_17" localSheetId="27">SCDPT2SN1!$S$44</definedName>
    <definedName name="SCDPT2SN1_84ENDIN_18" localSheetId="27">SCDPT2SN1!$T$44</definedName>
    <definedName name="SCDPT2SN1_84ENDIN_19" localSheetId="27">SCDPT2SN1!$U$44</definedName>
    <definedName name="SCDPT2SN1_84ENDIN_2" localSheetId="27">SCDPT2SN1!$D$44</definedName>
    <definedName name="SCDPT2SN1_84ENDIN_20" localSheetId="27">SCDPT2SN1!$V$44</definedName>
    <definedName name="SCDPT2SN1_84ENDIN_21" localSheetId="27">SCDPT2SN1!$W$44</definedName>
    <definedName name="SCDPT2SN1_84ENDIN_22" localSheetId="27">SCDPT2SN1!$X$44</definedName>
    <definedName name="SCDPT2SN1_84ENDIN_23" localSheetId="27">SCDPT2SN1!$Y$44</definedName>
    <definedName name="SCDPT2SN1_84ENDIN_3" localSheetId="27">SCDPT2SN1!$E$44</definedName>
    <definedName name="SCDPT2SN1_84ENDIN_4" localSheetId="27">SCDPT2SN1!$F$44</definedName>
    <definedName name="SCDPT2SN1_84ENDIN_5" localSheetId="27">SCDPT2SN1!$G$44</definedName>
    <definedName name="SCDPT2SN1_84ENDIN_6" localSheetId="27">SCDPT2SN1!$H$44</definedName>
    <definedName name="SCDPT2SN1_84ENDIN_7" localSheetId="27">SCDPT2SN1!$I$44</definedName>
    <definedName name="SCDPT2SN1_84ENDIN_8" localSheetId="27">SCDPT2SN1!$J$44</definedName>
    <definedName name="SCDPT2SN1_84ENDIN_9" localSheetId="27">SCDPT2SN1!$K$44</definedName>
    <definedName name="SCDPT2SN1_8500000_Range" localSheetId="27">SCDPT2SN1!$C$46:$Y$48</definedName>
    <definedName name="SCDPT2SN1_8599999_10" localSheetId="27">SCDPT2SN1!$L$49</definedName>
    <definedName name="SCDPT2SN1_8599999_11" localSheetId="27">SCDPT2SN1!$M$49</definedName>
    <definedName name="SCDPT2SN1_8599999_12" localSheetId="27">SCDPT2SN1!$N$49</definedName>
    <definedName name="SCDPT2SN1_8599999_13" localSheetId="27">SCDPT2SN1!$O$49</definedName>
    <definedName name="SCDPT2SN1_8599999_14" localSheetId="27">SCDPT2SN1!$P$49</definedName>
    <definedName name="SCDPT2SN1_8599999_15" localSheetId="27">SCDPT2SN1!$Q$49</definedName>
    <definedName name="SCDPT2SN1_8599999_16" localSheetId="27">SCDPT2SN1!$R$49</definedName>
    <definedName name="SCDPT2SN1_8599999_17" localSheetId="27">SCDPT2SN1!$S$49</definedName>
    <definedName name="SCDPT2SN1_8599999_18" localSheetId="27">SCDPT2SN1!$T$49</definedName>
    <definedName name="SCDPT2SN1_8599999_19" localSheetId="27">SCDPT2SN1!$U$49</definedName>
    <definedName name="SCDPT2SN1_8599999_8" localSheetId="27">SCDPT2SN1!$J$49</definedName>
    <definedName name="SCDPT2SN1_85BEGIN_1" localSheetId="27">SCDPT2SN1!$C$46</definedName>
    <definedName name="SCDPT2SN1_85BEGIN_10" localSheetId="27">SCDPT2SN1!$L$46</definedName>
    <definedName name="SCDPT2SN1_85BEGIN_11" localSheetId="27">SCDPT2SN1!$M$46</definedName>
    <definedName name="SCDPT2SN1_85BEGIN_12" localSheetId="27">SCDPT2SN1!$N$46</definedName>
    <definedName name="SCDPT2SN1_85BEGIN_13" localSheetId="27">SCDPT2SN1!$O$46</definedName>
    <definedName name="SCDPT2SN1_85BEGIN_14" localSheetId="27">SCDPT2SN1!$P$46</definedName>
    <definedName name="SCDPT2SN1_85BEGIN_15" localSheetId="27">SCDPT2SN1!$Q$46</definedName>
    <definedName name="SCDPT2SN1_85BEGIN_16" localSheetId="27">SCDPT2SN1!$R$46</definedName>
    <definedName name="SCDPT2SN1_85BEGIN_17" localSheetId="27">SCDPT2SN1!$S$46</definedName>
    <definedName name="SCDPT2SN1_85BEGIN_18" localSheetId="27">SCDPT2SN1!$T$46</definedName>
    <definedName name="SCDPT2SN1_85BEGIN_19" localSheetId="27">SCDPT2SN1!$U$46</definedName>
    <definedName name="SCDPT2SN1_85BEGIN_2" localSheetId="27">SCDPT2SN1!$D$46</definedName>
    <definedName name="SCDPT2SN1_85BEGIN_20" localSheetId="27">SCDPT2SN1!$V$46</definedName>
    <definedName name="SCDPT2SN1_85BEGIN_21" localSheetId="27">SCDPT2SN1!$W$46</definedName>
    <definedName name="SCDPT2SN1_85BEGIN_22" localSheetId="27">SCDPT2SN1!$X$46</definedName>
    <definedName name="SCDPT2SN1_85BEGIN_23" localSheetId="27">SCDPT2SN1!$Y$46</definedName>
    <definedName name="SCDPT2SN1_85BEGIN_3" localSheetId="27">SCDPT2SN1!$E$46</definedName>
    <definedName name="SCDPT2SN1_85BEGIN_4" localSheetId="27">SCDPT2SN1!$F$46</definedName>
    <definedName name="SCDPT2SN1_85BEGIN_5" localSheetId="27">SCDPT2SN1!$G$46</definedName>
    <definedName name="SCDPT2SN1_85BEGIN_6" localSheetId="27">SCDPT2SN1!$H$46</definedName>
    <definedName name="SCDPT2SN1_85BEGIN_7" localSheetId="27">SCDPT2SN1!$I$46</definedName>
    <definedName name="SCDPT2SN1_85BEGIN_8" localSheetId="27">SCDPT2SN1!$J$46</definedName>
    <definedName name="SCDPT2SN1_85BEGIN_9" localSheetId="27">SCDPT2SN1!$K$46</definedName>
    <definedName name="SCDPT2SN1_85ENDIN_10" localSheetId="27">SCDPT2SN1!$L$48</definedName>
    <definedName name="SCDPT2SN1_85ENDIN_11" localSheetId="27">SCDPT2SN1!$M$48</definedName>
    <definedName name="SCDPT2SN1_85ENDIN_12" localSheetId="27">SCDPT2SN1!$N$48</definedName>
    <definedName name="SCDPT2SN1_85ENDIN_13" localSheetId="27">SCDPT2SN1!$O$48</definedName>
    <definedName name="SCDPT2SN1_85ENDIN_14" localSheetId="27">SCDPT2SN1!$P$48</definedName>
    <definedName name="SCDPT2SN1_85ENDIN_15" localSheetId="27">SCDPT2SN1!$Q$48</definedName>
    <definedName name="SCDPT2SN1_85ENDIN_16" localSheetId="27">SCDPT2SN1!$R$48</definedName>
    <definedName name="SCDPT2SN1_85ENDIN_17" localSheetId="27">SCDPT2SN1!$S$48</definedName>
    <definedName name="SCDPT2SN1_85ENDIN_18" localSheetId="27">SCDPT2SN1!$T$48</definedName>
    <definedName name="SCDPT2SN1_85ENDIN_19" localSheetId="27">SCDPT2SN1!$U$48</definedName>
    <definedName name="SCDPT2SN1_85ENDIN_2" localSheetId="27">SCDPT2SN1!$D$48</definedName>
    <definedName name="SCDPT2SN1_85ENDIN_20" localSheetId="27">SCDPT2SN1!$V$48</definedName>
    <definedName name="SCDPT2SN1_85ENDIN_21" localSheetId="27">SCDPT2SN1!$W$48</definedName>
    <definedName name="SCDPT2SN1_85ENDIN_22" localSheetId="27">SCDPT2SN1!$X$48</definedName>
    <definedName name="SCDPT2SN1_85ENDIN_23" localSheetId="27">SCDPT2SN1!$Y$48</definedName>
    <definedName name="SCDPT2SN1_85ENDIN_3" localSheetId="27">SCDPT2SN1!$E$48</definedName>
    <definedName name="SCDPT2SN1_85ENDIN_4" localSheetId="27">SCDPT2SN1!$F$48</definedName>
    <definedName name="SCDPT2SN1_85ENDIN_5" localSheetId="27">SCDPT2SN1!$G$48</definedName>
    <definedName name="SCDPT2SN1_85ENDIN_6" localSheetId="27">SCDPT2SN1!$H$48</definedName>
    <definedName name="SCDPT2SN1_85ENDIN_7" localSheetId="27">SCDPT2SN1!$I$48</definedName>
    <definedName name="SCDPT2SN1_85ENDIN_8" localSheetId="27">SCDPT2SN1!$J$48</definedName>
    <definedName name="SCDPT2SN1_85ENDIN_9" localSheetId="27">SCDPT2SN1!$K$48</definedName>
    <definedName name="SCDPT2SN1_8999999_10" localSheetId="27">SCDPT2SN1!$L$50</definedName>
    <definedName name="SCDPT2SN1_8999999_11" localSheetId="27">SCDPT2SN1!$M$50</definedName>
    <definedName name="SCDPT2SN1_8999999_12" localSheetId="27">SCDPT2SN1!$N$50</definedName>
    <definedName name="SCDPT2SN1_8999999_13" localSheetId="27">SCDPT2SN1!$O$50</definedName>
    <definedName name="SCDPT2SN1_8999999_14" localSheetId="27">SCDPT2SN1!$P$50</definedName>
    <definedName name="SCDPT2SN1_8999999_15" localSheetId="27">SCDPT2SN1!$Q$50</definedName>
    <definedName name="SCDPT2SN1_8999999_16" localSheetId="27">SCDPT2SN1!$R$50</definedName>
    <definedName name="SCDPT2SN1_8999999_17" localSheetId="27">SCDPT2SN1!$S$50</definedName>
    <definedName name="SCDPT2SN1_8999999_18" localSheetId="27">SCDPT2SN1!$T$50</definedName>
    <definedName name="SCDPT2SN1_8999999_19" localSheetId="27">SCDPT2SN1!$U$50</definedName>
    <definedName name="SCDPT2SN1_8999999_8" localSheetId="27">SCDPT2SN1!$J$50</definedName>
    <definedName name="SCDPT2SN2_9000000_Range" localSheetId="28">SCDPT2SN2!$C$7:$V$15</definedName>
    <definedName name="SCDPT2SN2_9000001_1" localSheetId="28">SCDPT2SN2!$C$8</definedName>
    <definedName name="SCDPT2SN2_9000001_10" localSheetId="28">SCDPT2SN2!$L$8</definedName>
    <definedName name="SCDPT2SN2_9000001_11" localSheetId="28">SCDPT2SN2!$M$8</definedName>
    <definedName name="SCDPT2SN2_9000001_12" localSheetId="28">SCDPT2SN2!$N$8</definedName>
    <definedName name="SCDPT2SN2_9000001_13" localSheetId="28">SCDPT2SN2!$O$8</definedName>
    <definedName name="SCDPT2SN2_9000001_14" localSheetId="28">SCDPT2SN2!$P$8</definedName>
    <definedName name="SCDPT2SN2_9000001_15" localSheetId="28">SCDPT2SN2!$Q$8</definedName>
    <definedName name="SCDPT2SN2_9000001_16" localSheetId="28">SCDPT2SN2!$R$8</definedName>
    <definedName name="SCDPT2SN2_9000001_17" localSheetId="28">SCDPT2SN2!$S$8</definedName>
    <definedName name="SCDPT2SN2_9000001_18" localSheetId="28">SCDPT2SN2!$T$8</definedName>
    <definedName name="SCDPT2SN2_9000001_19" localSheetId="28">SCDPT2SN2!$U$8</definedName>
    <definedName name="SCDPT2SN2_9000001_2" localSheetId="28">SCDPT2SN2!$D$8</definedName>
    <definedName name="SCDPT2SN2_9000001_20" localSheetId="28">SCDPT2SN2!$V$8</definedName>
    <definedName name="SCDPT2SN2_9000001_3" localSheetId="28">SCDPT2SN2!$E$8</definedName>
    <definedName name="SCDPT2SN2_9000001_4" localSheetId="28">SCDPT2SN2!$F$8</definedName>
    <definedName name="SCDPT2SN2_9000001_5" localSheetId="28">SCDPT2SN2!$G$8</definedName>
    <definedName name="SCDPT2SN2_9000001_6" localSheetId="28">SCDPT2SN2!$H$8</definedName>
    <definedName name="SCDPT2SN2_9000001_7" localSheetId="28">SCDPT2SN2!$I$8</definedName>
    <definedName name="SCDPT2SN2_9000001_8" localSheetId="28">SCDPT2SN2!$J$8</definedName>
    <definedName name="SCDPT2SN2_9000001_9" localSheetId="28">SCDPT2SN2!$K$8</definedName>
    <definedName name="SCDPT2SN2_9099999_10" localSheetId="28">SCDPT2SN2!$L$16</definedName>
    <definedName name="SCDPT2SN2_9099999_11" localSheetId="28">SCDPT2SN2!$M$16</definedName>
    <definedName name="SCDPT2SN2_9099999_12" localSheetId="28">SCDPT2SN2!$N$16</definedName>
    <definedName name="SCDPT2SN2_9099999_13" localSheetId="28">SCDPT2SN2!$O$16</definedName>
    <definedName name="SCDPT2SN2_9099999_14" localSheetId="28">SCDPT2SN2!$P$16</definedName>
    <definedName name="SCDPT2SN2_9099999_15" localSheetId="28">SCDPT2SN2!$Q$16</definedName>
    <definedName name="SCDPT2SN2_9099999_16" localSheetId="28">SCDPT2SN2!$R$16</definedName>
    <definedName name="SCDPT2SN2_9099999_6" localSheetId="28">SCDPT2SN2!$H$16</definedName>
    <definedName name="SCDPT2SN2_9099999_8" localSheetId="28">SCDPT2SN2!$J$16</definedName>
    <definedName name="SCDPT2SN2_9099999_9" localSheetId="28">SCDPT2SN2!$K$16</definedName>
    <definedName name="SCDPT2SN2_90BEGIN_1" localSheetId="28">SCDPT2SN2!$C$7</definedName>
    <definedName name="SCDPT2SN2_90BEGIN_10" localSheetId="28">SCDPT2SN2!$L$7</definedName>
    <definedName name="SCDPT2SN2_90BEGIN_11" localSheetId="28">SCDPT2SN2!$M$7</definedName>
    <definedName name="SCDPT2SN2_90BEGIN_12" localSheetId="28">SCDPT2SN2!$N$7</definedName>
    <definedName name="SCDPT2SN2_90BEGIN_13" localSheetId="28">SCDPT2SN2!$O$7</definedName>
    <definedName name="SCDPT2SN2_90BEGIN_14" localSheetId="28">SCDPT2SN2!$P$7</definedName>
    <definedName name="SCDPT2SN2_90BEGIN_15" localSheetId="28">SCDPT2SN2!$Q$7</definedName>
    <definedName name="SCDPT2SN2_90BEGIN_16" localSheetId="28">SCDPT2SN2!$R$7</definedName>
    <definedName name="SCDPT2SN2_90BEGIN_17" localSheetId="28">SCDPT2SN2!$S$7</definedName>
    <definedName name="SCDPT2SN2_90BEGIN_18" localSheetId="28">SCDPT2SN2!$T$7</definedName>
    <definedName name="SCDPT2SN2_90BEGIN_19" localSheetId="28">SCDPT2SN2!$U$7</definedName>
    <definedName name="SCDPT2SN2_90BEGIN_2" localSheetId="28">SCDPT2SN2!$D$7</definedName>
    <definedName name="SCDPT2SN2_90BEGIN_20" localSheetId="28">SCDPT2SN2!$V$7</definedName>
    <definedName name="SCDPT2SN2_90BEGIN_3" localSheetId="28">SCDPT2SN2!$E$7</definedName>
    <definedName name="SCDPT2SN2_90BEGIN_4" localSheetId="28">SCDPT2SN2!$F$7</definedName>
    <definedName name="SCDPT2SN2_90BEGIN_5" localSheetId="28">SCDPT2SN2!$G$7</definedName>
    <definedName name="SCDPT2SN2_90BEGIN_6" localSheetId="28">SCDPT2SN2!$H$7</definedName>
    <definedName name="SCDPT2SN2_90BEGIN_7" localSheetId="28">SCDPT2SN2!$I$7</definedName>
    <definedName name="SCDPT2SN2_90BEGIN_8" localSheetId="28">SCDPT2SN2!$J$7</definedName>
    <definedName name="SCDPT2SN2_90BEGIN_9" localSheetId="28">SCDPT2SN2!$K$7</definedName>
    <definedName name="SCDPT2SN2_90ENDIN_10" localSheetId="28">SCDPT2SN2!$L$15</definedName>
    <definedName name="SCDPT2SN2_90ENDIN_11" localSheetId="28">SCDPT2SN2!$M$15</definedName>
    <definedName name="SCDPT2SN2_90ENDIN_12" localSheetId="28">SCDPT2SN2!$N$15</definedName>
    <definedName name="SCDPT2SN2_90ENDIN_13" localSheetId="28">SCDPT2SN2!$O$15</definedName>
    <definedName name="SCDPT2SN2_90ENDIN_14" localSheetId="28">SCDPT2SN2!$P$15</definedName>
    <definedName name="SCDPT2SN2_90ENDIN_15" localSheetId="28">SCDPT2SN2!$Q$15</definedName>
    <definedName name="SCDPT2SN2_90ENDIN_16" localSheetId="28">SCDPT2SN2!$R$15</definedName>
    <definedName name="SCDPT2SN2_90ENDIN_17" localSheetId="28">SCDPT2SN2!$S$15</definedName>
    <definedName name="SCDPT2SN2_90ENDIN_18" localSheetId="28">SCDPT2SN2!$T$15</definedName>
    <definedName name="SCDPT2SN2_90ENDIN_19" localSheetId="28">SCDPT2SN2!$U$15</definedName>
    <definedName name="SCDPT2SN2_90ENDIN_2" localSheetId="28">SCDPT2SN2!$D$15</definedName>
    <definedName name="SCDPT2SN2_90ENDIN_20" localSheetId="28">SCDPT2SN2!$V$15</definedName>
    <definedName name="SCDPT2SN2_90ENDIN_3" localSheetId="28">SCDPT2SN2!$E$15</definedName>
    <definedName name="SCDPT2SN2_90ENDIN_4" localSheetId="28">SCDPT2SN2!$F$15</definedName>
    <definedName name="SCDPT2SN2_90ENDIN_5" localSheetId="28">SCDPT2SN2!$G$15</definedName>
    <definedName name="SCDPT2SN2_90ENDIN_6" localSheetId="28">SCDPT2SN2!$H$15</definedName>
    <definedName name="SCDPT2SN2_90ENDIN_7" localSheetId="28">SCDPT2SN2!$I$15</definedName>
    <definedName name="SCDPT2SN2_90ENDIN_8" localSheetId="28">SCDPT2SN2!$J$15</definedName>
    <definedName name="SCDPT2SN2_90ENDIN_9" localSheetId="28">SCDPT2SN2!$K$15</definedName>
    <definedName name="SCDPT2SN2_9100000_Range" localSheetId="28">SCDPT2SN2!$C$17:$V$31</definedName>
    <definedName name="SCDPT2SN2_9100001_1" localSheetId="28">SCDPT2SN2!$C$18</definedName>
    <definedName name="SCDPT2SN2_9100001_10" localSheetId="28">SCDPT2SN2!$L$18</definedName>
    <definedName name="SCDPT2SN2_9100001_11" localSheetId="28">SCDPT2SN2!$M$18</definedName>
    <definedName name="SCDPT2SN2_9100001_12" localSheetId="28">SCDPT2SN2!$N$18</definedName>
    <definedName name="SCDPT2SN2_9100001_13" localSheetId="28">SCDPT2SN2!$O$18</definedName>
    <definedName name="SCDPT2SN2_9100001_14" localSheetId="28">SCDPT2SN2!$P$18</definedName>
    <definedName name="SCDPT2SN2_9100001_15" localSheetId="28">SCDPT2SN2!$Q$18</definedName>
    <definedName name="SCDPT2SN2_9100001_16" localSheetId="28">SCDPT2SN2!$R$18</definedName>
    <definedName name="SCDPT2SN2_9100001_17" localSheetId="28">SCDPT2SN2!$S$18</definedName>
    <definedName name="SCDPT2SN2_9100001_18" localSheetId="28">SCDPT2SN2!$T$18</definedName>
    <definedName name="SCDPT2SN2_9100001_19" localSheetId="28">SCDPT2SN2!$U$18</definedName>
    <definedName name="SCDPT2SN2_9100001_2" localSheetId="28">SCDPT2SN2!$D$18</definedName>
    <definedName name="SCDPT2SN2_9100001_20" localSheetId="28">SCDPT2SN2!$V$18</definedName>
    <definedName name="SCDPT2SN2_9100001_3" localSheetId="28">SCDPT2SN2!$E$18</definedName>
    <definedName name="SCDPT2SN2_9100001_4" localSheetId="28">SCDPT2SN2!$F$18</definedName>
    <definedName name="SCDPT2SN2_9100001_5" localSheetId="28">SCDPT2SN2!$G$18</definedName>
    <definedName name="SCDPT2SN2_9100001_6" localSheetId="28">SCDPT2SN2!$H$18</definedName>
    <definedName name="SCDPT2SN2_9100001_7" localSheetId="28">SCDPT2SN2!$I$18</definedName>
    <definedName name="SCDPT2SN2_9100001_8" localSheetId="28">SCDPT2SN2!$J$18</definedName>
    <definedName name="SCDPT2SN2_9100001_9" localSheetId="28">SCDPT2SN2!$K$18</definedName>
    <definedName name="SCDPT2SN2_9199999_10" localSheetId="28">SCDPT2SN2!$L$32</definedName>
    <definedName name="SCDPT2SN2_9199999_11" localSheetId="28">SCDPT2SN2!$M$32</definedName>
    <definedName name="SCDPT2SN2_9199999_12" localSheetId="28">SCDPT2SN2!$N$32</definedName>
    <definedName name="SCDPT2SN2_9199999_13" localSheetId="28">SCDPT2SN2!$O$32</definedName>
    <definedName name="SCDPT2SN2_9199999_14" localSheetId="28">SCDPT2SN2!$P$32</definedName>
    <definedName name="SCDPT2SN2_9199999_15" localSheetId="28">SCDPT2SN2!$Q$32</definedName>
    <definedName name="SCDPT2SN2_9199999_16" localSheetId="28">SCDPT2SN2!$R$32</definedName>
    <definedName name="SCDPT2SN2_9199999_6" localSheetId="28">SCDPT2SN2!$H$32</definedName>
    <definedName name="SCDPT2SN2_9199999_8" localSheetId="28">SCDPT2SN2!$J$32</definedName>
    <definedName name="SCDPT2SN2_9199999_9" localSheetId="28">SCDPT2SN2!$K$32</definedName>
    <definedName name="SCDPT2SN2_91BEGIN_1" localSheetId="28">SCDPT2SN2!$C$17</definedName>
    <definedName name="SCDPT2SN2_91BEGIN_10" localSheetId="28">SCDPT2SN2!$L$17</definedName>
    <definedName name="SCDPT2SN2_91BEGIN_11" localSheetId="28">SCDPT2SN2!$M$17</definedName>
    <definedName name="SCDPT2SN2_91BEGIN_12" localSheetId="28">SCDPT2SN2!$N$17</definedName>
    <definedName name="SCDPT2SN2_91BEGIN_13" localSheetId="28">SCDPT2SN2!$O$17</definedName>
    <definedName name="SCDPT2SN2_91BEGIN_14" localSheetId="28">SCDPT2SN2!$P$17</definedName>
    <definedName name="SCDPT2SN2_91BEGIN_15" localSheetId="28">SCDPT2SN2!$Q$17</definedName>
    <definedName name="SCDPT2SN2_91BEGIN_16" localSheetId="28">SCDPT2SN2!$R$17</definedName>
    <definedName name="SCDPT2SN2_91BEGIN_17" localSheetId="28">SCDPT2SN2!$S$17</definedName>
    <definedName name="SCDPT2SN2_91BEGIN_18" localSheetId="28">SCDPT2SN2!$T$17</definedName>
    <definedName name="SCDPT2SN2_91BEGIN_19" localSheetId="28">SCDPT2SN2!$U$17</definedName>
    <definedName name="SCDPT2SN2_91BEGIN_2" localSheetId="28">SCDPT2SN2!$D$17</definedName>
    <definedName name="SCDPT2SN2_91BEGIN_20" localSheetId="28">SCDPT2SN2!$V$17</definedName>
    <definedName name="SCDPT2SN2_91BEGIN_3" localSheetId="28">SCDPT2SN2!$E$17</definedName>
    <definedName name="SCDPT2SN2_91BEGIN_4" localSheetId="28">SCDPT2SN2!$F$17</definedName>
    <definedName name="SCDPT2SN2_91BEGIN_5" localSheetId="28">SCDPT2SN2!$G$17</definedName>
    <definedName name="SCDPT2SN2_91BEGIN_6" localSheetId="28">SCDPT2SN2!$H$17</definedName>
    <definedName name="SCDPT2SN2_91BEGIN_7" localSheetId="28">SCDPT2SN2!$I$17</definedName>
    <definedName name="SCDPT2SN2_91BEGIN_8" localSheetId="28">SCDPT2SN2!$J$17</definedName>
    <definedName name="SCDPT2SN2_91BEGIN_9" localSheetId="28">SCDPT2SN2!$K$17</definedName>
    <definedName name="SCDPT2SN2_91ENDIN_10" localSheetId="28">SCDPT2SN2!$L$31</definedName>
    <definedName name="SCDPT2SN2_91ENDIN_11" localSheetId="28">SCDPT2SN2!$M$31</definedName>
    <definedName name="SCDPT2SN2_91ENDIN_12" localSheetId="28">SCDPT2SN2!$N$31</definedName>
    <definedName name="SCDPT2SN2_91ENDIN_13" localSheetId="28">SCDPT2SN2!$O$31</definedName>
    <definedName name="SCDPT2SN2_91ENDIN_14" localSheetId="28">SCDPT2SN2!$P$31</definedName>
    <definedName name="SCDPT2SN2_91ENDIN_15" localSheetId="28">SCDPT2SN2!$Q$31</definedName>
    <definedName name="SCDPT2SN2_91ENDIN_16" localSheetId="28">SCDPT2SN2!$R$31</definedName>
    <definedName name="SCDPT2SN2_91ENDIN_17" localSheetId="28">SCDPT2SN2!$S$31</definedName>
    <definedName name="SCDPT2SN2_91ENDIN_18" localSheetId="28">SCDPT2SN2!$T$31</definedName>
    <definedName name="SCDPT2SN2_91ENDIN_19" localSheetId="28">SCDPT2SN2!$U$31</definedName>
    <definedName name="SCDPT2SN2_91ENDIN_2" localSheetId="28">SCDPT2SN2!$D$31</definedName>
    <definedName name="SCDPT2SN2_91ENDIN_20" localSheetId="28">SCDPT2SN2!$V$31</definedName>
    <definedName name="SCDPT2SN2_91ENDIN_3" localSheetId="28">SCDPT2SN2!$E$31</definedName>
    <definedName name="SCDPT2SN2_91ENDIN_4" localSheetId="28">SCDPT2SN2!$F$31</definedName>
    <definedName name="SCDPT2SN2_91ENDIN_5" localSheetId="28">SCDPT2SN2!$G$31</definedName>
    <definedName name="SCDPT2SN2_91ENDIN_6" localSheetId="28">SCDPT2SN2!$H$31</definedName>
    <definedName name="SCDPT2SN2_91ENDIN_7" localSheetId="28">SCDPT2SN2!$I$31</definedName>
    <definedName name="SCDPT2SN2_91ENDIN_8" localSheetId="28">SCDPT2SN2!$J$31</definedName>
    <definedName name="SCDPT2SN2_91ENDIN_9" localSheetId="28">SCDPT2SN2!$K$31</definedName>
    <definedName name="SCDPT2SN2_9200000_Range" localSheetId="28">SCDPT2SN2!$C$33:$V$48</definedName>
    <definedName name="SCDPT2SN2_9200001_1" localSheetId="28">SCDPT2SN2!$C$34</definedName>
    <definedName name="SCDPT2SN2_9200001_10" localSheetId="28">SCDPT2SN2!$L$34</definedName>
    <definedName name="SCDPT2SN2_9200001_11" localSheetId="28">SCDPT2SN2!$M$34</definedName>
    <definedName name="SCDPT2SN2_9200001_12" localSheetId="28">SCDPT2SN2!$N$34</definedName>
    <definedName name="SCDPT2SN2_9200001_13" localSheetId="28">SCDPT2SN2!$O$34</definedName>
    <definedName name="SCDPT2SN2_9200001_14" localSheetId="28">SCDPT2SN2!$P$34</definedName>
    <definedName name="SCDPT2SN2_9200001_15" localSheetId="28">SCDPT2SN2!$Q$34</definedName>
    <definedName name="SCDPT2SN2_9200001_16" localSheetId="28">SCDPT2SN2!$R$34</definedName>
    <definedName name="SCDPT2SN2_9200001_17" localSheetId="28">SCDPT2SN2!$S$34</definedName>
    <definedName name="SCDPT2SN2_9200001_18" localSheetId="28">SCDPT2SN2!$T$34</definedName>
    <definedName name="SCDPT2SN2_9200001_19" localSheetId="28">SCDPT2SN2!$U$34</definedName>
    <definedName name="SCDPT2SN2_9200001_2" localSheetId="28">SCDPT2SN2!$D$34</definedName>
    <definedName name="SCDPT2SN2_9200001_20" localSheetId="28">SCDPT2SN2!$V$34</definedName>
    <definedName name="SCDPT2SN2_9200001_3" localSheetId="28">SCDPT2SN2!$E$34</definedName>
    <definedName name="SCDPT2SN2_9200001_4" localSheetId="28">SCDPT2SN2!$F$34</definedName>
    <definedName name="SCDPT2SN2_9200001_5" localSheetId="28">SCDPT2SN2!$G$34</definedName>
    <definedName name="SCDPT2SN2_9200001_6" localSheetId="28">SCDPT2SN2!$H$34</definedName>
    <definedName name="SCDPT2SN2_9200001_7" localSheetId="28">SCDPT2SN2!$I$34</definedName>
    <definedName name="SCDPT2SN2_9200001_8" localSheetId="28">SCDPT2SN2!$J$34</definedName>
    <definedName name="SCDPT2SN2_9200001_9" localSheetId="28">SCDPT2SN2!$K$34</definedName>
    <definedName name="SCDPT2SN2_9299999_10" localSheetId="28">SCDPT2SN2!$L$49</definedName>
    <definedName name="SCDPT2SN2_9299999_11" localSheetId="28">SCDPT2SN2!$M$49</definedName>
    <definedName name="SCDPT2SN2_9299999_12" localSheetId="28">SCDPT2SN2!$N$49</definedName>
    <definedName name="SCDPT2SN2_9299999_13" localSheetId="28">SCDPT2SN2!$O$49</definedName>
    <definedName name="SCDPT2SN2_9299999_14" localSheetId="28">SCDPT2SN2!$P$49</definedName>
    <definedName name="SCDPT2SN2_9299999_15" localSheetId="28">SCDPT2SN2!$Q$49</definedName>
    <definedName name="SCDPT2SN2_9299999_16" localSheetId="28">SCDPT2SN2!$R$49</definedName>
    <definedName name="SCDPT2SN2_9299999_6" localSheetId="28">SCDPT2SN2!$H$49</definedName>
    <definedName name="SCDPT2SN2_9299999_8" localSheetId="28">SCDPT2SN2!$J$49</definedName>
    <definedName name="SCDPT2SN2_9299999_9" localSheetId="28">SCDPT2SN2!$K$49</definedName>
    <definedName name="SCDPT2SN2_92BEGIN_1" localSheetId="28">SCDPT2SN2!$C$33</definedName>
    <definedName name="SCDPT2SN2_92BEGIN_10" localSheetId="28">SCDPT2SN2!$L$33</definedName>
    <definedName name="SCDPT2SN2_92BEGIN_11" localSheetId="28">SCDPT2SN2!$M$33</definedName>
    <definedName name="SCDPT2SN2_92BEGIN_12" localSheetId="28">SCDPT2SN2!$N$33</definedName>
    <definedName name="SCDPT2SN2_92BEGIN_13" localSheetId="28">SCDPT2SN2!$O$33</definedName>
    <definedName name="SCDPT2SN2_92BEGIN_14" localSheetId="28">SCDPT2SN2!$P$33</definedName>
    <definedName name="SCDPT2SN2_92BEGIN_15" localSheetId="28">SCDPT2SN2!$Q$33</definedName>
    <definedName name="SCDPT2SN2_92BEGIN_16" localSheetId="28">SCDPT2SN2!$R$33</definedName>
    <definedName name="SCDPT2SN2_92BEGIN_17" localSheetId="28">SCDPT2SN2!$S$33</definedName>
    <definedName name="SCDPT2SN2_92BEGIN_18" localSheetId="28">SCDPT2SN2!$T$33</definedName>
    <definedName name="SCDPT2SN2_92BEGIN_19" localSheetId="28">SCDPT2SN2!$U$33</definedName>
    <definedName name="SCDPT2SN2_92BEGIN_2" localSheetId="28">SCDPT2SN2!$D$33</definedName>
    <definedName name="SCDPT2SN2_92BEGIN_20" localSheetId="28">SCDPT2SN2!$V$33</definedName>
    <definedName name="SCDPT2SN2_92BEGIN_3" localSheetId="28">SCDPT2SN2!$E$33</definedName>
    <definedName name="SCDPT2SN2_92BEGIN_4" localSheetId="28">SCDPT2SN2!$F$33</definedName>
    <definedName name="SCDPT2SN2_92BEGIN_5" localSheetId="28">SCDPT2SN2!$G$33</definedName>
    <definedName name="SCDPT2SN2_92BEGIN_6" localSheetId="28">SCDPT2SN2!$H$33</definedName>
    <definedName name="SCDPT2SN2_92BEGIN_7" localSheetId="28">SCDPT2SN2!$I$33</definedName>
    <definedName name="SCDPT2SN2_92BEGIN_8" localSheetId="28">SCDPT2SN2!$J$33</definedName>
    <definedName name="SCDPT2SN2_92BEGIN_9" localSheetId="28">SCDPT2SN2!$K$33</definedName>
    <definedName name="SCDPT2SN2_92ENDIN_10" localSheetId="28">SCDPT2SN2!$L$48</definedName>
    <definedName name="SCDPT2SN2_92ENDIN_11" localSheetId="28">SCDPT2SN2!$M$48</definedName>
    <definedName name="SCDPT2SN2_92ENDIN_12" localSheetId="28">SCDPT2SN2!$N$48</definedName>
    <definedName name="SCDPT2SN2_92ENDIN_13" localSheetId="28">SCDPT2SN2!$O$48</definedName>
    <definedName name="SCDPT2SN2_92ENDIN_14" localSheetId="28">SCDPT2SN2!$P$48</definedName>
    <definedName name="SCDPT2SN2_92ENDIN_15" localSheetId="28">SCDPT2SN2!$Q$48</definedName>
    <definedName name="SCDPT2SN2_92ENDIN_16" localSheetId="28">SCDPT2SN2!$R$48</definedName>
    <definedName name="SCDPT2SN2_92ENDIN_17" localSheetId="28">SCDPT2SN2!$S$48</definedName>
    <definedName name="SCDPT2SN2_92ENDIN_18" localSheetId="28">SCDPT2SN2!$T$48</definedName>
    <definedName name="SCDPT2SN2_92ENDIN_19" localSheetId="28">SCDPT2SN2!$U$48</definedName>
    <definedName name="SCDPT2SN2_92ENDIN_2" localSheetId="28">SCDPT2SN2!$D$48</definedName>
    <definedName name="SCDPT2SN2_92ENDIN_20" localSheetId="28">SCDPT2SN2!$V$48</definedName>
    <definedName name="SCDPT2SN2_92ENDIN_3" localSheetId="28">SCDPT2SN2!$E$48</definedName>
    <definedName name="SCDPT2SN2_92ENDIN_4" localSheetId="28">SCDPT2SN2!$F$48</definedName>
    <definedName name="SCDPT2SN2_92ENDIN_5" localSheetId="28">SCDPT2SN2!$G$48</definedName>
    <definedName name="SCDPT2SN2_92ENDIN_6" localSheetId="28">SCDPT2SN2!$H$48</definedName>
    <definedName name="SCDPT2SN2_92ENDIN_7" localSheetId="28">SCDPT2SN2!$I$48</definedName>
    <definedName name="SCDPT2SN2_92ENDIN_8" localSheetId="28">SCDPT2SN2!$J$48</definedName>
    <definedName name="SCDPT2SN2_92ENDIN_9" localSheetId="28">SCDPT2SN2!$K$48</definedName>
    <definedName name="SCDPT2SN2_9300000_Range" localSheetId="28">SCDPT2SN2!$C$50:$V$52</definedName>
    <definedName name="SCDPT2SN2_9300001_1" localSheetId="28">SCDPT2SN2!$C$51</definedName>
    <definedName name="SCDPT2SN2_9300001_10" localSheetId="28">SCDPT2SN2!$L$51</definedName>
    <definedName name="SCDPT2SN2_9300001_11" localSheetId="28">SCDPT2SN2!$M$51</definedName>
    <definedName name="SCDPT2SN2_9300001_12" localSheetId="28">SCDPT2SN2!$N$51</definedName>
    <definedName name="SCDPT2SN2_9300001_13" localSheetId="28">SCDPT2SN2!$O$51</definedName>
    <definedName name="SCDPT2SN2_9300001_14" localSheetId="28">SCDPT2SN2!$P$51</definedName>
    <definedName name="SCDPT2SN2_9300001_15" localSheetId="28">SCDPT2SN2!$Q$51</definedName>
    <definedName name="SCDPT2SN2_9300001_16" localSheetId="28">SCDPT2SN2!$R$51</definedName>
    <definedName name="SCDPT2SN2_9300001_17" localSheetId="28">SCDPT2SN2!$S$51</definedName>
    <definedName name="SCDPT2SN2_9300001_18" localSheetId="28">SCDPT2SN2!$T$51</definedName>
    <definedName name="SCDPT2SN2_9300001_19" localSheetId="28">SCDPT2SN2!$U$51</definedName>
    <definedName name="SCDPT2SN2_9300001_2" localSheetId="28">SCDPT2SN2!$D$51</definedName>
    <definedName name="SCDPT2SN2_9300001_20" localSheetId="28">SCDPT2SN2!$V$51</definedName>
    <definedName name="SCDPT2SN2_9300001_3" localSheetId="28">SCDPT2SN2!$E$51</definedName>
    <definedName name="SCDPT2SN2_9300001_4" localSheetId="28">SCDPT2SN2!$F$51</definedName>
    <definedName name="SCDPT2SN2_9300001_5" localSheetId="28">SCDPT2SN2!$G$51</definedName>
    <definedName name="SCDPT2SN2_9300001_6" localSheetId="28">SCDPT2SN2!$H$51</definedName>
    <definedName name="SCDPT2SN2_9300001_7" localSheetId="28">SCDPT2SN2!$I$51</definedName>
    <definedName name="SCDPT2SN2_9300001_8" localSheetId="28">SCDPT2SN2!$J$51</definedName>
    <definedName name="SCDPT2SN2_9300001_9" localSheetId="28">SCDPT2SN2!$K$51</definedName>
    <definedName name="SCDPT2SN2_9399999_10" localSheetId="28">SCDPT2SN2!$L$53</definedName>
    <definedName name="SCDPT2SN2_9399999_11" localSheetId="28">SCDPT2SN2!$M$53</definedName>
    <definedName name="SCDPT2SN2_9399999_12" localSheetId="28">SCDPT2SN2!$N$53</definedName>
    <definedName name="SCDPT2SN2_9399999_13" localSheetId="28">SCDPT2SN2!$O$53</definedName>
    <definedName name="SCDPT2SN2_9399999_14" localSheetId="28">SCDPT2SN2!$P$53</definedName>
    <definedName name="SCDPT2SN2_9399999_15" localSheetId="28">SCDPT2SN2!$Q$53</definedName>
    <definedName name="SCDPT2SN2_9399999_16" localSheetId="28">SCDPT2SN2!$R$53</definedName>
    <definedName name="SCDPT2SN2_9399999_6" localSheetId="28">SCDPT2SN2!$H$53</definedName>
    <definedName name="SCDPT2SN2_9399999_8" localSheetId="28">SCDPT2SN2!$J$53</definedName>
    <definedName name="SCDPT2SN2_9399999_9" localSheetId="28">SCDPT2SN2!$K$53</definedName>
    <definedName name="SCDPT2SN2_93BEGIN_1" localSheetId="28">SCDPT2SN2!$C$50</definedName>
    <definedName name="SCDPT2SN2_93BEGIN_10" localSheetId="28">SCDPT2SN2!$L$50</definedName>
    <definedName name="SCDPT2SN2_93BEGIN_11" localSheetId="28">SCDPT2SN2!$M$50</definedName>
    <definedName name="SCDPT2SN2_93BEGIN_12" localSheetId="28">SCDPT2SN2!$N$50</definedName>
    <definedName name="SCDPT2SN2_93BEGIN_13" localSheetId="28">SCDPT2SN2!$O$50</definedName>
    <definedName name="SCDPT2SN2_93BEGIN_14" localSheetId="28">SCDPT2SN2!$P$50</definedName>
    <definedName name="SCDPT2SN2_93BEGIN_15" localSheetId="28">SCDPT2SN2!$Q$50</definedName>
    <definedName name="SCDPT2SN2_93BEGIN_16" localSheetId="28">SCDPT2SN2!$R$50</definedName>
    <definedName name="SCDPT2SN2_93BEGIN_17" localSheetId="28">SCDPT2SN2!$S$50</definedName>
    <definedName name="SCDPT2SN2_93BEGIN_18" localSheetId="28">SCDPT2SN2!$T$50</definedName>
    <definedName name="SCDPT2SN2_93BEGIN_19" localSheetId="28">SCDPT2SN2!$U$50</definedName>
    <definedName name="SCDPT2SN2_93BEGIN_2" localSheetId="28">SCDPT2SN2!$D$50</definedName>
    <definedName name="SCDPT2SN2_93BEGIN_20" localSheetId="28">SCDPT2SN2!$V$50</definedName>
    <definedName name="SCDPT2SN2_93BEGIN_3" localSheetId="28">SCDPT2SN2!$E$50</definedName>
    <definedName name="SCDPT2SN2_93BEGIN_4" localSheetId="28">SCDPT2SN2!$F$50</definedName>
    <definedName name="SCDPT2SN2_93BEGIN_5" localSheetId="28">SCDPT2SN2!$G$50</definedName>
    <definedName name="SCDPT2SN2_93BEGIN_6" localSheetId="28">SCDPT2SN2!$H$50</definedName>
    <definedName name="SCDPT2SN2_93BEGIN_7" localSheetId="28">SCDPT2SN2!$I$50</definedName>
    <definedName name="SCDPT2SN2_93BEGIN_8" localSheetId="28">SCDPT2SN2!$J$50</definedName>
    <definedName name="SCDPT2SN2_93BEGIN_9" localSheetId="28">SCDPT2SN2!$K$50</definedName>
    <definedName name="SCDPT2SN2_93ENDIN_10" localSheetId="28">SCDPT2SN2!$L$52</definedName>
    <definedName name="SCDPT2SN2_93ENDIN_11" localSheetId="28">SCDPT2SN2!$M$52</definedName>
    <definedName name="SCDPT2SN2_93ENDIN_12" localSheetId="28">SCDPT2SN2!$N$52</definedName>
    <definedName name="SCDPT2SN2_93ENDIN_13" localSheetId="28">SCDPT2SN2!$O$52</definedName>
    <definedName name="SCDPT2SN2_93ENDIN_14" localSheetId="28">SCDPT2SN2!$P$52</definedName>
    <definedName name="SCDPT2SN2_93ENDIN_15" localSheetId="28">SCDPT2SN2!$Q$52</definedName>
    <definedName name="SCDPT2SN2_93ENDIN_16" localSheetId="28">SCDPT2SN2!$R$52</definedName>
    <definedName name="SCDPT2SN2_93ENDIN_17" localSheetId="28">SCDPT2SN2!$S$52</definedName>
    <definedName name="SCDPT2SN2_93ENDIN_18" localSheetId="28">SCDPT2SN2!$T$52</definedName>
    <definedName name="SCDPT2SN2_93ENDIN_19" localSheetId="28">SCDPT2SN2!$U$52</definedName>
    <definedName name="SCDPT2SN2_93ENDIN_2" localSheetId="28">SCDPT2SN2!$D$52</definedName>
    <definedName name="SCDPT2SN2_93ENDIN_20" localSheetId="28">SCDPT2SN2!$V$52</definedName>
    <definedName name="SCDPT2SN2_93ENDIN_3" localSheetId="28">SCDPT2SN2!$E$52</definedName>
    <definedName name="SCDPT2SN2_93ENDIN_4" localSheetId="28">SCDPT2SN2!$F$52</definedName>
    <definedName name="SCDPT2SN2_93ENDIN_5" localSheetId="28">SCDPT2SN2!$G$52</definedName>
    <definedName name="SCDPT2SN2_93ENDIN_6" localSheetId="28">SCDPT2SN2!$H$52</definedName>
    <definedName name="SCDPT2SN2_93ENDIN_7" localSheetId="28">SCDPT2SN2!$I$52</definedName>
    <definedName name="SCDPT2SN2_93ENDIN_8" localSheetId="28">SCDPT2SN2!$J$52</definedName>
    <definedName name="SCDPT2SN2_93ENDIN_9" localSheetId="28">SCDPT2SN2!$K$52</definedName>
    <definedName name="SCDPT2SN2_9799999_10" localSheetId="28">SCDPT2SN2!$L$54</definedName>
    <definedName name="SCDPT2SN2_9799999_11" localSheetId="28">SCDPT2SN2!$M$54</definedName>
    <definedName name="SCDPT2SN2_9799999_12" localSheetId="28">SCDPT2SN2!$N$54</definedName>
    <definedName name="SCDPT2SN2_9799999_13" localSheetId="28">SCDPT2SN2!$O$54</definedName>
    <definedName name="SCDPT2SN2_9799999_14" localSheetId="28">SCDPT2SN2!$P$54</definedName>
    <definedName name="SCDPT2SN2_9799999_15" localSheetId="28">SCDPT2SN2!$Q$54</definedName>
    <definedName name="SCDPT2SN2_9799999_16" localSheetId="28">SCDPT2SN2!$R$54</definedName>
    <definedName name="SCDPT2SN2_9799999_6" localSheetId="28">SCDPT2SN2!$H$54</definedName>
    <definedName name="SCDPT2SN2_9799999_8" localSheetId="28">SCDPT2SN2!$J$54</definedName>
    <definedName name="SCDPT2SN2_9799999_9" localSheetId="28">SCDPT2SN2!$K$54</definedName>
    <definedName name="SCDPT2SN2_9899999_10" localSheetId="28">SCDPT2SN2!$L$55</definedName>
    <definedName name="SCDPT2SN2_9899999_11" localSheetId="28">SCDPT2SN2!$M$55</definedName>
    <definedName name="SCDPT2SN2_9899999_12" localSheetId="28">SCDPT2SN2!$N$55</definedName>
    <definedName name="SCDPT2SN2_9899999_13" localSheetId="28">SCDPT2SN2!$O$55</definedName>
    <definedName name="SCDPT2SN2_9899999_14" localSheetId="28">SCDPT2SN2!$P$55</definedName>
    <definedName name="SCDPT2SN2_9899999_15" localSheetId="28">SCDPT2SN2!$Q$55</definedName>
    <definedName name="SCDPT2SN2_9899999_16" localSheetId="28">SCDPT2SN2!$R$55</definedName>
    <definedName name="SCDPT2SN2_9899999_6" localSheetId="28">SCDPT2SN2!$H$55</definedName>
    <definedName name="SCDPT2SN2_9899999_8" localSheetId="28">SCDPT2SN2!$J$55</definedName>
    <definedName name="SCDPT2SN2_9899999_9" localSheetId="28">SCDPT2SN2!$K$55</definedName>
    <definedName name="SCDPT2SN2F_0000001_1" localSheetId="29">SCDPT2SN2F!$D$7</definedName>
    <definedName name="SCDPT2SN2F_0000001_2" localSheetId="29">SCDPT2SN2F!$E$7</definedName>
    <definedName name="SCDPT3_0500000_Range" localSheetId="30">SCDPT3!$C$7:$L$16</definedName>
    <definedName name="SCDPT3_0500001_1" localSheetId="30">SCDPT3!$C$8</definedName>
    <definedName name="SCDPT3_0500001_2" localSheetId="30">SCDPT3!$D$8</definedName>
    <definedName name="SCDPT3_0500001_3" localSheetId="30">SCDPT3!$E$8</definedName>
    <definedName name="SCDPT3_0500001_4" localSheetId="30">SCDPT3!$F$8</definedName>
    <definedName name="SCDPT3_0500001_5" localSheetId="30">SCDPT3!$G$8</definedName>
    <definedName name="SCDPT3_0500001_7" localSheetId="30">SCDPT3!$I$8</definedName>
    <definedName name="SCDPT3_0500001_8" localSheetId="30">SCDPT3!$J$8</definedName>
    <definedName name="SCDPT3_0500001_9" localSheetId="30">SCDPT3!$K$8</definedName>
    <definedName name="SCDPT3_0599999_7" localSheetId="30">SCDPT3!$I$17</definedName>
    <definedName name="SCDPT3_0599999_8" localSheetId="30">SCDPT3!$J$17</definedName>
    <definedName name="SCDPT3_0599999_9" localSheetId="30">SCDPT3!$K$17</definedName>
    <definedName name="SCDPT3_05BEGIN_1" localSheetId="30">SCDPT3!$C$7</definedName>
    <definedName name="SCDPT3_05BEGIN_10" localSheetId="30">SCDPT3!$L$7</definedName>
    <definedName name="SCDPT3_05BEGIN_2" localSheetId="30">SCDPT3!$D$7</definedName>
    <definedName name="SCDPT3_05BEGIN_3" localSheetId="30">SCDPT3!$E$7</definedName>
    <definedName name="SCDPT3_05BEGIN_4" localSheetId="30">SCDPT3!$F$7</definedName>
    <definedName name="SCDPT3_05BEGIN_5" localSheetId="30">SCDPT3!$G$7</definedName>
    <definedName name="SCDPT3_05BEGIN_6" localSheetId="30">SCDPT3!$H$7</definedName>
    <definedName name="SCDPT3_05BEGIN_7" localSheetId="30">SCDPT3!$I$7</definedName>
    <definedName name="SCDPT3_05BEGIN_8" localSheetId="30">SCDPT3!$J$7</definedName>
    <definedName name="SCDPT3_05BEGIN_9" localSheetId="30">SCDPT3!$K$7</definedName>
    <definedName name="SCDPT3_05ENDIN_10" localSheetId="30">SCDPT3!$L$16</definedName>
    <definedName name="SCDPT3_05ENDIN_2" localSheetId="30">SCDPT3!$D$16</definedName>
    <definedName name="SCDPT3_05ENDIN_3" localSheetId="30">SCDPT3!$E$16</definedName>
    <definedName name="SCDPT3_05ENDIN_4" localSheetId="30">SCDPT3!$F$16</definedName>
    <definedName name="SCDPT3_05ENDIN_5" localSheetId="30">SCDPT3!$G$16</definedName>
    <definedName name="SCDPT3_05ENDIN_6" localSheetId="30">SCDPT3!$H$16</definedName>
    <definedName name="SCDPT3_05ENDIN_7" localSheetId="30">SCDPT3!$I$16</definedName>
    <definedName name="SCDPT3_05ENDIN_8" localSheetId="30">SCDPT3!$J$16</definedName>
    <definedName name="SCDPT3_05ENDIN_9" localSheetId="30">SCDPT3!$K$16</definedName>
    <definedName name="SCDPT3_1000000_Range" localSheetId="30">SCDPT3!$C$18:$L$21</definedName>
    <definedName name="SCDPT3_1000001_1" localSheetId="30">SCDPT3!$C$19</definedName>
    <definedName name="SCDPT3_1000001_2" localSheetId="30">SCDPT3!$D$19</definedName>
    <definedName name="SCDPT3_1000001_3" localSheetId="30">SCDPT3!$E$19</definedName>
    <definedName name="SCDPT3_1000001_4" localSheetId="30">SCDPT3!$F$19</definedName>
    <definedName name="SCDPT3_1000001_5" localSheetId="30">SCDPT3!$G$19</definedName>
    <definedName name="SCDPT3_1000001_7" localSheetId="30">SCDPT3!$I$19</definedName>
    <definedName name="SCDPT3_1000001_8" localSheetId="30">SCDPT3!$J$19</definedName>
    <definedName name="SCDPT3_1000001_9" localSheetId="30">SCDPT3!$K$19</definedName>
    <definedName name="SCDPT3_1099999_7" localSheetId="30">SCDPT3!$I$22</definedName>
    <definedName name="SCDPT3_1099999_8" localSheetId="30">SCDPT3!$J$22</definedName>
    <definedName name="SCDPT3_1099999_9" localSheetId="30">SCDPT3!$K$22</definedName>
    <definedName name="SCDPT3_10BEGIN_1" localSheetId="30">SCDPT3!$C$18</definedName>
    <definedName name="SCDPT3_10BEGIN_10" localSheetId="30">SCDPT3!$L$18</definedName>
    <definedName name="SCDPT3_10BEGIN_2" localSheetId="30">SCDPT3!$D$18</definedName>
    <definedName name="SCDPT3_10BEGIN_3" localSheetId="30">SCDPT3!$E$18</definedName>
    <definedName name="SCDPT3_10BEGIN_4" localSheetId="30">SCDPT3!$F$18</definedName>
    <definedName name="SCDPT3_10BEGIN_5" localSheetId="30">SCDPT3!$G$18</definedName>
    <definedName name="SCDPT3_10BEGIN_6" localSheetId="30">SCDPT3!$H$18</definedName>
    <definedName name="SCDPT3_10BEGIN_7" localSheetId="30">SCDPT3!$I$18</definedName>
    <definedName name="SCDPT3_10BEGIN_8" localSheetId="30">SCDPT3!$J$18</definedName>
    <definedName name="SCDPT3_10BEGIN_9" localSheetId="30">SCDPT3!$K$18</definedName>
    <definedName name="SCDPT3_10ENDIN_10" localSheetId="30">SCDPT3!$L$21</definedName>
    <definedName name="SCDPT3_10ENDIN_2" localSheetId="30">SCDPT3!$D$21</definedName>
    <definedName name="SCDPT3_10ENDIN_3" localSheetId="30">SCDPT3!$E$21</definedName>
    <definedName name="SCDPT3_10ENDIN_4" localSheetId="30">SCDPT3!$F$21</definedName>
    <definedName name="SCDPT3_10ENDIN_5" localSheetId="30">SCDPT3!$G$21</definedName>
    <definedName name="SCDPT3_10ENDIN_6" localSheetId="30">SCDPT3!$H$21</definedName>
    <definedName name="SCDPT3_10ENDIN_7" localSheetId="30">SCDPT3!$I$21</definedName>
    <definedName name="SCDPT3_10ENDIN_8" localSheetId="30">SCDPT3!$J$21</definedName>
    <definedName name="SCDPT3_10ENDIN_9" localSheetId="30">SCDPT3!$K$21</definedName>
    <definedName name="SCDPT3_1700000_Range" localSheetId="30">SCDPT3!$C$23:$L$25</definedName>
    <definedName name="SCDPT3_1700001_1" localSheetId="30">SCDPT3!$C$24</definedName>
    <definedName name="SCDPT3_1700001_10" localSheetId="30">SCDPT3!$L$24</definedName>
    <definedName name="SCDPT3_1700001_2" localSheetId="30">SCDPT3!$D$24</definedName>
    <definedName name="SCDPT3_1700001_3" localSheetId="30">SCDPT3!$E$24</definedName>
    <definedName name="SCDPT3_1700001_4" localSheetId="30">SCDPT3!$F$24</definedName>
    <definedName name="SCDPT3_1700001_5" localSheetId="30">SCDPT3!$G$24</definedName>
    <definedName name="SCDPT3_1700001_7" localSheetId="30">SCDPT3!$I$24</definedName>
    <definedName name="SCDPT3_1700001_8" localSheetId="30">SCDPT3!$J$24</definedName>
    <definedName name="SCDPT3_1700001_9" localSheetId="30">SCDPT3!$K$24</definedName>
    <definedName name="SCDPT3_1799999_7" localSheetId="30">SCDPT3!$I$26</definedName>
    <definedName name="SCDPT3_1799999_8" localSheetId="30">SCDPT3!$J$26</definedName>
    <definedName name="SCDPT3_1799999_9" localSheetId="30">SCDPT3!$K$26</definedName>
    <definedName name="SCDPT3_17BEGIN_1" localSheetId="30">SCDPT3!$C$23</definedName>
    <definedName name="SCDPT3_17BEGIN_10" localSheetId="30">SCDPT3!$L$23</definedName>
    <definedName name="SCDPT3_17BEGIN_2" localSheetId="30">SCDPT3!$D$23</definedName>
    <definedName name="SCDPT3_17BEGIN_3" localSheetId="30">SCDPT3!$E$23</definedName>
    <definedName name="SCDPT3_17BEGIN_4" localSheetId="30">SCDPT3!$F$23</definedName>
    <definedName name="SCDPT3_17BEGIN_5" localSheetId="30">SCDPT3!$G$23</definedName>
    <definedName name="SCDPT3_17BEGIN_6" localSheetId="30">SCDPT3!$H$23</definedName>
    <definedName name="SCDPT3_17BEGIN_7" localSheetId="30">SCDPT3!$I$23</definedName>
    <definedName name="SCDPT3_17BEGIN_8" localSheetId="30">SCDPT3!$J$23</definedName>
    <definedName name="SCDPT3_17BEGIN_9" localSheetId="30">SCDPT3!$K$23</definedName>
    <definedName name="SCDPT3_17ENDIN_10" localSheetId="30">SCDPT3!$L$25</definedName>
    <definedName name="SCDPT3_17ENDIN_2" localSheetId="30">SCDPT3!$D$25</definedName>
    <definedName name="SCDPT3_17ENDIN_3" localSheetId="30">SCDPT3!$E$25</definedName>
    <definedName name="SCDPT3_17ENDIN_4" localSheetId="30">SCDPT3!$F$25</definedName>
    <definedName name="SCDPT3_17ENDIN_5" localSheetId="30">SCDPT3!$G$25</definedName>
    <definedName name="SCDPT3_17ENDIN_6" localSheetId="30">SCDPT3!$H$25</definedName>
    <definedName name="SCDPT3_17ENDIN_7" localSheetId="30">SCDPT3!$I$25</definedName>
    <definedName name="SCDPT3_17ENDIN_8" localSheetId="30">SCDPT3!$J$25</definedName>
    <definedName name="SCDPT3_17ENDIN_9" localSheetId="30">SCDPT3!$K$25</definedName>
    <definedName name="SCDPT3_2400000_Range" localSheetId="30">SCDPT3!$C$27:$L$43</definedName>
    <definedName name="SCDPT3_2400001_1" localSheetId="30">SCDPT3!$C$28</definedName>
    <definedName name="SCDPT3_2400001_10" localSheetId="30">SCDPT3!$L$28</definedName>
    <definedName name="SCDPT3_2400001_2" localSheetId="30">SCDPT3!$D$28</definedName>
    <definedName name="SCDPT3_2400001_3" localSheetId="30">SCDPT3!$E$28</definedName>
    <definedName name="SCDPT3_2400001_4" localSheetId="30">SCDPT3!$F$28</definedName>
    <definedName name="SCDPT3_2400001_5" localSheetId="30">SCDPT3!$G$28</definedName>
    <definedName name="SCDPT3_2400001_7" localSheetId="30">SCDPT3!$I$28</definedName>
    <definedName name="SCDPT3_2400001_8" localSheetId="30">SCDPT3!$J$28</definedName>
    <definedName name="SCDPT3_2400001_9" localSheetId="30">SCDPT3!$K$28</definedName>
    <definedName name="SCDPT3_2499999_7" localSheetId="30">SCDPT3!$I$44</definedName>
    <definedName name="SCDPT3_2499999_8" localSheetId="30">SCDPT3!$J$44</definedName>
    <definedName name="SCDPT3_2499999_9" localSheetId="30">SCDPT3!$K$44</definedName>
    <definedName name="SCDPT3_24BEGIN_1" localSheetId="30">SCDPT3!$C$27</definedName>
    <definedName name="SCDPT3_24BEGIN_10" localSheetId="30">SCDPT3!$L$27</definedName>
    <definedName name="SCDPT3_24BEGIN_2" localSheetId="30">SCDPT3!$D$27</definedName>
    <definedName name="SCDPT3_24BEGIN_3" localSheetId="30">SCDPT3!$E$27</definedName>
    <definedName name="SCDPT3_24BEGIN_4" localSheetId="30">SCDPT3!$F$27</definedName>
    <definedName name="SCDPT3_24BEGIN_5" localSheetId="30">SCDPT3!$G$27</definedName>
    <definedName name="SCDPT3_24BEGIN_6" localSheetId="30">SCDPT3!$H$27</definedName>
    <definedName name="SCDPT3_24BEGIN_7" localSheetId="30">SCDPT3!$I$27</definedName>
    <definedName name="SCDPT3_24BEGIN_8" localSheetId="30">SCDPT3!$J$27</definedName>
    <definedName name="SCDPT3_24BEGIN_9" localSheetId="30">SCDPT3!$K$27</definedName>
    <definedName name="SCDPT3_24ENDIN_10" localSheetId="30">SCDPT3!$L$43</definedName>
    <definedName name="SCDPT3_24ENDIN_2" localSheetId="30">SCDPT3!$D$43</definedName>
    <definedName name="SCDPT3_24ENDIN_3" localSheetId="30">SCDPT3!$E$43</definedName>
    <definedName name="SCDPT3_24ENDIN_4" localSheetId="30">SCDPT3!$F$43</definedName>
    <definedName name="SCDPT3_24ENDIN_5" localSheetId="30">SCDPT3!$G$43</definedName>
    <definedName name="SCDPT3_24ENDIN_6" localSheetId="30">SCDPT3!$H$43</definedName>
    <definedName name="SCDPT3_24ENDIN_7" localSheetId="30">SCDPT3!$I$43</definedName>
    <definedName name="SCDPT3_24ENDIN_8" localSheetId="30">SCDPT3!$J$43</definedName>
    <definedName name="SCDPT3_24ENDIN_9" localSheetId="30">SCDPT3!$K$43</definedName>
    <definedName name="SCDPT3_3100000_Range" localSheetId="30">SCDPT3!$C$45:$L$304</definedName>
    <definedName name="SCDPT3_3100001_1" localSheetId="30">SCDPT3!$C$46</definedName>
    <definedName name="SCDPT3_3100001_10" localSheetId="30">SCDPT3!$L$46</definedName>
    <definedName name="SCDPT3_3100001_2" localSheetId="30">SCDPT3!$D$46</definedName>
    <definedName name="SCDPT3_3100001_3" localSheetId="30">SCDPT3!$E$46</definedName>
    <definedName name="SCDPT3_3100001_4" localSheetId="30">SCDPT3!$F$46</definedName>
    <definedName name="SCDPT3_3100001_5" localSheetId="30">SCDPT3!$G$46</definedName>
    <definedName name="SCDPT3_3100001_7" localSheetId="30">SCDPT3!$I$46</definedName>
    <definedName name="SCDPT3_3100001_8" localSheetId="30">SCDPT3!$J$46</definedName>
    <definedName name="SCDPT3_3100001_9" localSheetId="30">SCDPT3!$K$46</definedName>
    <definedName name="SCDPT3_3100101_1" localSheetId="30">SCDPT3!$C$146</definedName>
    <definedName name="SCDPT3_3100101_10" localSheetId="30">SCDPT3!$L$146</definedName>
    <definedName name="SCDPT3_3100101_2" localSheetId="30">SCDPT3!$D$146</definedName>
    <definedName name="SCDPT3_3100101_3" localSheetId="30">SCDPT3!$E$146</definedName>
    <definedName name="SCDPT3_3100101_4" localSheetId="30">SCDPT3!$F$146</definedName>
    <definedName name="SCDPT3_3100101_5" localSheetId="30">SCDPT3!$G$146</definedName>
    <definedName name="SCDPT3_3100101_7" localSheetId="30">SCDPT3!$I$146</definedName>
    <definedName name="SCDPT3_3100101_8" localSheetId="30">SCDPT3!$J$146</definedName>
    <definedName name="SCDPT3_3100101_9" localSheetId="30">SCDPT3!$K$146</definedName>
    <definedName name="SCDPT3_3100201_1" localSheetId="30">SCDPT3!$C$246</definedName>
    <definedName name="SCDPT3_3100201_10" localSheetId="30">SCDPT3!$L$246</definedName>
    <definedName name="SCDPT3_3100201_2" localSheetId="30">SCDPT3!$D$246</definedName>
    <definedName name="SCDPT3_3100201_3" localSheetId="30">SCDPT3!$E$246</definedName>
    <definedName name="SCDPT3_3100201_4" localSheetId="30">SCDPT3!$F$246</definedName>
    <definedName name="SCDPT3_3100201_5" localSheetId="30">SCDPT3!$G$246</definedName>
    <definedName name="SCDPT3_3100201_7" localSheetId="30">SCDPT3!$I$246</definedName>
    <definedName name="SCDPT3_3100201_8" localSheetId="30">SCDPT3!$J$246</definedName>
    <definedName name="SCDPT3_3100201_9" localSheetId="30">SCDPT3!$K$246</definedName>
    <definedName name="SCDPT3_3199999_7" localSheetId="30">SCDPT3!$I$305</definedName>
    <definedName name="SCDPT3_3199999_8" localSheetId="30">SCDPT3!$J$305</definedName>
    <definedName name="SCDPT3_3199999_9" localSheetId="30">SCDPT3!$K$305</definedName>
    <definedName name="SCDPT3_31BEGIN_1" localSheetId="30">SCDPT3!$C$45</definedName>
    <definedName name="SCDPT3_31BEGIN_10" localSheetId="30">SCDPT3!$L$45</definedName>
    <definedName name="SCDPT3_31BEGIN_2" localSheetId="30">SCDPT3!$D$45</definedName>
    <definedName name="SCDPT3_31BEGIN_3" localSheetId="30">SCDPT3!$E$45</definedName>
    <definedName name="SCDPT3_31BEGIN_4" localSheetId="30">SCDPT3!$F$45</definedName>
    <definedName name="SCDPT3_31BEGIN_5" localSheetId="30">SCDPT3!$G$45</definedName>
    <definedName name="SCDPT3_31BEGIN_6" localSheetId="30">SCDPT3!$H$45</definedName>
    <definedName name="SCDPT3_31BEGIN_7" localSheetId="30">SCDPT3!$I$45</definedName>
    <definedName name="SCDPT3_31BEGIN_8" localSheetId="30">SCDPT3!$J$45</definedName>
    <definedName name="SCDPT3_31BEGIN_9" localSheetId="30">SCDPT3!$K$45</definedName>
    <definedName name="SCDPT3_31ENDIN_10" localSheetId="30">SCDPT3!$L$304</definedName>
    <definedName name="SCDPT3_31ENDIN_2" localSheetId="30">SCDPT3!$D$304</definedName>
    <definedName name="SCDPT3_31ENDIN_3" localSheetId="30">SCDPT3!$E$304</definedName>
    <definedName name="SCDPT3_31ENDIN_4" localSheetId="30">SCDPT3!$F$304</definedName>
    <definedName name="SCDPT3_31ENDIN_5" localSheetId="30">SCDPT3!$G$304</definedName>
    <definedName name="SCDPT3_31ENDIN_6" localSheetId="30">SCDPT3!$H$304</definedName>
    <definedName name="SCDPT3_31ENDIN_7" localSheetId="30">SCDPT3!$I$304</definedName>
    <definedName name="SCDPT3_31ENDIN_8" localSheetId="30">SCDPT3!$J$304</definedName>
    <definedName name="SCDPT3_31ENDIN_9" localSheetId="30">SCDPT3!$K$304</definedName>
    <definedName name="SCDPT3_3800000_Range" localSheetId="30">SCDPT3!$C$306:$L$790</definedName>
    <definedName name="SCDPT3_3800001_1" localSheetId="30">SCDPT3!$C$307</definedName>
    <definedName name="SCDPT3_3800001_2" localSheetId="30">SCDPT3!$D$307</definedName>
    <definedName name="SCDPT3_3800001_3" localSheetId="30">SCDPT3!$E$307</definedName>
    <definedName name="SCDPT3_3800001_4" localSheetId="30">SCDPT3!$F$307</definedName>
    <definedName name="SCDPT3_3800001_5" localSheetId="30">SCDPT3!$G$307</definedName>
    <definedName name="SCDPT3_3800001_7" localSheetId="30">SCDPT3!$I$307</definedName>
    <definedName name="SCDPT3_3800001_8" localSheetId="30">SCDPT3!$J$307</definedName>
    <definedName name="SCDPT3_3800001_9" localSheetId="30">SCDPT3!$K$307</definedName>
    <definedName name="SCDPT3_3800101_1" localSheetId="30">SCDPT3!$C$407</definedName>
    <definedName name="SCDPT3_3800101_2" localSheetId="30">SCDPT3!$D$407</definedName>
    <definedName name="SCDPT3_3800101_3" localSheetId="30">SCDPT3!$E$407</definedName>
    <definedName name="SCDPT3_3800101_4" localSheetId="30">SCDPT3!$F$407</definedName>
    <definedName name="SCDPT3_3800101_5" localSheetId="30">SCDPT3!$G$407</definedName>
    <definedName name="SCDPT3_3800101_7" localSheetId="30">SCDPT3!$I$407</definedName>
    <definedName name="SCDPT3_3800101_8" localSheetId="30">SCDPT3!$J$407</definedName>
    <definedName name="SCDPT3_3800101_9" localSheetId="30">SCDPT3!$K$407</definedName>
    <definedName name="SCDPT3_3800201_1" localSheetId="30">SCDPT3!$C$507</definedName>
    <definedName name="SCDPT3_3800201_2" localSheetId="30">SCDPT3!$D$507</definedName>
    <definedName name="SCDPT3_3800201_3" localSheetId="30">SCDPT3!$E$507</definedName>
    <definedName name="SCDPT3_3800201_4" localSheetId="30">SCDPT3!$F$507</definedName>
    <definedName name="SCDPT3_3800201_5" localSheetId="30">SCDPT3!$G$507</definedName>
    <definedName name="SCDPT3_3800201_7" localSheetId="30">SCDPT3!$I$507</definedName>
    <definedName name="SCDPT3_3800201_8" localSheetId="30">SCDPT3!$J$507</definedName>
    <definedName name="SCDPT3_3800201_9" localSheetId="30">SCDPT3!$K$507</definedName>
    <definedName name="SCDPT3_3800301_1" localSheetId="30">SCDPT3!$C$607</definedName>
    <definedName name="SCDPT3_3800301_2" localSheetId="30">SCDPT3!$D$607</definedName>
    <definedName name="SCDPT3_3800301_3" localSheetId="30">SCDPT3!$E$607</definedName>
    <definedName name="SCDPT3_3800301_4" localSheetId="30">SCDPT3!$F$607</definedName>
    <definedName name="SCDPT3_3800301_5" localSheetId="30">SCDPT3!$G$607</definedName>
    <definedName name="SCDPT3_3800301_7" localSheetId="30">SCDPT3!$I$607</definedName>
    <definedName name="SCDPT3_3800301_8" localSheetId="30">SCDPT3!$J$607</definedName>
    <definedName name="SCDPT3_3800301_9" localSheetId="30">SCDPT3!$K$607</definedName>
    <definedName name="SCDPT3_3800401_1" localSheetId="30">SCDPT3!$C$707</definedName>
    <definedName name="SCDPT3_3800401_2" localSheetId="30">SCDPT3!$D$707</definedName>
    <definedName name="SCDPT3_3800401_3" localSheetId="30">SCDPT3!$E$707</definedName>
    <definedName name="SCDPT3_3800401_4" localSheetId="30">SCDPT3!$F$707</definedName>
    <definedName name="SCDPT3_3800401_5" localSheetId="30">SCDPT3!$G$707</definedName>
    <definedName name="SCDPT3_3800401_7" localSheetId="30">SCDPT3!$I$707</definedName>
    <definedName name="SCDPT3_3800401_8" localSheetId="30">SCDPT3!$J$707</definedName>
    <definedName name="SCDPT3_3800401_9" localSheetId="30">SCDPT3!$K$707</definedName>
    <definedName name="SCDPT3_3899999_7" localSheetId="30">SCDPT3!$I$791</definedName>
    <definedName name="SCDPT3_3899999_8" localSheetId="30">SCDPT3!$J$791</definedName>
    <definedName name="SCDPT3_3899999_9" localSheetId="30">SCDPT3!$K$791</definedName>
    <definedName name="SCDPT3_38BEGIN_1" localSheetId="30">SCDPT3!$C$306</definedName>
    <definedName name="SCDPT3_38BEGIN_10" localSheetId="30">SCDPT3!$L$306</definedName>
    <definedName name="SCDPT3_38BEGIN_2" localSheetId="30">SCDPT3!$D$306</definedName>
    <definedName name="SCDPT3_38BEGIN_3" localSheetId="30">SCDPT3!$E$306</definedName>
    <definedName name="SCDPT3_38BEGIN_4" localSheetId="30">SCDPT3!$F$306</definedName>
    <definedName name="SCDPT3_38BEGIN_5" localSheetId="30">SCDPT3!$G$306</definedName>
    <definedName name="SCDPT3_38BEGIN_6" localSheetId="30">SCDPT3!$H$306</definedName>
    <definedName name="SCDPT3_38BEGIN_7" localSheetId="30">SCDPT3!$I$306</definedName>
    <definedName name="SCDPT3_38BEGIN_8" localSheetId="30">SCDPT3!$J$306</definedName>
    <definedName name="SCDPT3_38BEGIN_9" localSheetId="30">SCDPT3!$K$306</definedName>
    <definedName name="SCDPT3_38ENDIN_10" localSheetId="30">SCDPT3!$L$790</definedName>
    <definedName name="SCDPT3_38ENDIN_2" localSheetId="30">SCDPT3!$D$790</definedName>
    <definedName name="SCDPT3_38ENDIN_3" localSheetId="30">SCDPT3!$E$790</definedName>
    <definedName name="SCDPT3_38ENDIN_4" localSheetId="30">SCDPT3!$F$790</definedName>
    <definedName name="SCDPT3_38ENDIN_5" localSheetId="30">SCDPT3!$G$790</definedName>
    <definedName name="SCDPT3_38ENDIN_6" localSheetId="30">SCDPT3!$H$790</definedName>
    <definedName name="SCDPT3_38ENDIN_7" localSheetId="30">SCDPT3!$I$790</definedName>
    <definedName name="SCDPT3_38ENDIN_8" localSheetId="30">SCDPT3!$J$790</definedName>
    <definedName name="SCDPT3_38ENDIN_9" localSheetId="30">SCDPT3!$K$790</definedName>
    <definedName name="SCDPT3_4800000_Range" localSheetId="30">SCDPT3!$C$792:$L$795</definedName>
    <definedName name="SCDPT3_4800001_1" localSheetId="30">SCDPT3!$C$793</definedName>
    <definedName name="SCDPT3_4800001_2" localSheetId="30">SCDPT3!$D$793</definedName>
    <definedName name="SCDPT3_4800001_3" localSheetId="30">SCDPT3!$E$793</definedName>
    <definedName name="SCDPT3_4800001_4" localSheetId="30">SCDPT3!$F$793</definedName>
    <definedName name="SCDPT3_4800001_5" localSheetId="30">SCDPT3!$G$793</definedName>
    <definedName name="SCDPT3_4800001_7" localSheetId="30">SCDPT3!$I$793</definedName>
    <definedName name="SCDPT3_4800001_8" localSheetId="30">SCDPT3!$J$793</definedName>
    <definedName name="SCDPT3_4800001_9" localSheetId="30">SCDPT3!$K$793</definedName>
    <definedName name="SCDPT3_4899999_7" localSheetId="30">SCDPT3!$I$796</definedName>
    <definedName name="SCDPT3_4899999_8" localSheetId="30">SCDPT3!$J$796</definedName>
    <definedName name="SCDPT3_4899999_9" localSheetId="30">SCDPT3!$K$796</definedName>
    <definedName name="SCDPT3_48BEGIN_1" localSheetId="30">SCDPT3!$C$792</definedName>
    <definedName name="SCDPT3_48BEGIN_10" localSheetId="30">SCDPT3!$L$792</definedName>
    <definedName name="SCDPT3_48BEGIN_2" localSheetId="30">SCDPT3!$D$792</definedName>
    <definedName name="SCDPT3_48BEGIN_3" localSheetId="30">SCDPT3!$E$792</definedName>
    <definedName name="SCDPT3_48BEGIN_4" localSheetId="30">SCDPT3!$F$792</definedName>
    <definedName name="SCDPT3_48BEGIN_5" localSheetId="30">SCDPT3!$G$792</definedName>
    <definedName name="SCDPT3_48BEGIN_6" localSheetId="30">SCDPT3!$H$792</definedName>
    <definedName name="SCDPT3_48BEGIN_7" localSheetId="30">SCDPT3!$I$792</definedName>
    <definedName name="SCDPT3_48BEGIN_8" localSheetId="30">SCDPT3!$J$792</definedName>
    <definedName name="SCDPT3_48BEGIN_9" localSheetId="30">SCDPT3!$K$792</definedName>
    <definedName name="SCDPT3_48ENDIN_10" localSheetId="30">SCDPT3!$L$795</definedName>
    <definedName name="SCDPT3_48ENDIN_2" localSheetId="30">SCDPT3!$D$795</definedName>
    <definedName name="SCDPT3_48ENDIN_3" localSheetId="30">SCDPT3!$E$795</definedName>
    <definedName name="SCDPT3_48ENDIN_4" localSheetId="30">SCDPT3!$F$795</definedName>
    <definedName name="SCDPT3_48ENDIN_5" localSheetId="30">SCDPT3!$G$795</definedName>
    <definedName name="SCDPT3_48ENDIN_6" localSheetId="30">SCDPT3!$H$795</definedName>
    <definedName name="SCDPT3_48ENDIN_7" localSheetId="30">SCDPT3!$I$795</definedName>
    <definedName name="SCDPT3_48ENDIN_8" localSheetId="30">SCDPT3!$J$795</definedName>
    <definedName name="SCDPT3_48ENDIN_9" localSheetId="30">SCDPT3!$K$795</definedName>
    <definedName name="SCDPT3_5500000_Range" localSheetId="30">SCDPT3!$C$797:$L$799</definedName>
    <definedName name="SCDPT3_5599999_7" localSheetId="30">SCDPT3!$I$800</definedName>
    <definedName name="SCDPT3_5599999_8" localSheetId="30">SCDPT3!$J$800</definedName>
    <definedName name="SCDPT3_5599999_9" localSheetId="30">SCDPT3!$K$800</definedName>
    <definedName name="SCDPT3_55BEGIN_1" localSheetId="30">SCDPT3!$C$797</definedName>
    <definedName name="SCDPT3_55BEGIN_10" localSheetId="30">SCDPT3!$L$797</definedName>
    <definedName name="SCDPT3_55BEGIN_2" localSheetId="30">SCDPT3!$D$797</definedName>
    <definedName name="SCDPT3_55BEGIN_3" localSheetId="30">SCDPT3!$E$797</definedName>
    <definedName name="SCDPT3_55BEGIN_4" localSheetId="30">SCDPT3!$F$797</definedName>
    <definedName name="SCDPT3_55BEGIN_5" localSheetId="30">SCDPT3!$G$797</definedName>
    <definedName name="SCDPT3_55BEGIN_6" localSheetId="30">SCDPT3!$H$797</definedName>
    <definedName name="SCDPT3_55BEGIN_7" localSheetId="30">SCDPT3!$I$797</definedName>
    <definedName name="SCDPT3_55BEGIN_8" localSheetId="30">SCDPT3!$J$797</definedName>
    <definedName name="SCDPT3_55BEGIN_9" localSheetId="30">SCDPT3!$K$797</definedName>
    <definedName name="SCDPT3_55ENDIN_10" localSheetId="30">SCDPT3!$L$799</definedName>
    <definedName name="SCDPT3_55ENDIN_2" localSheetId="30">SCDPT3!$D$799</definedName>
    <definedName name="SCDPT3_55ENDIN_3" localSheetId="30">SCDPT3!$E$799</definedName>
    <definedName name="SCDPT3_55ENDIN_4" localSheetId="30">SCDPT3!$F$799</definedName>
    <definedName name="SCDPT3_55ENDIN_5" localSheetId="30">SCDPT3!$G$799</definedName>
    <definedName name="SCDPT3_55ENDIN_6" localSheetId="30">SCDPT3!$H$799</definedName>
    <definedName name="SCDPT3_55ENDIN_7" localSheetId="30">SCDPT3!$I$799</definedName>
    <definedName name="SCDPT3_55ENDIN_8" localSheetId="30">SCDPT3!$J$799</definedName>
    <definedName name="SCDPT3_55ENDIN_9" localSheetId="30">SCDPT3!$K$799</definedName>
    <definedName name="SCDPT3_8399997_7" localSheetId="30">SCDPT3!$I$801</definedName>
    <definedName name="SCDPT3_8399997_8" localSheetId="30">SCDPT3!$J$801</definedName>
    <definedName name="SCDPT3_8399997_9" localSheetId="30">SCDPT3!$K$801</definedName>
    <definedName name="SCDPT3_8399998_7" localSheetId="30">SCDPT3!$I$802</definedName>
    <definedName name="SCDPT3_8399998_8" localSheetId="30">SCDPT3!$J$802</definedName>
    <definedName name="SCDPT3_8399998_9" localSheetId="30">SCDPT3!$K$802</definedName>
    <definedName name="SCDPT3_8399999_7" localSheetId="30">SCDPT3!$I$803</definedName>
    <definedName name="SCDPT3_8399999_8" localSheetId="30">SCDPT3!$J$803</definedName>
    <definedName name="SCDPT3_8399999_9" localSheetId="30">SCDPT3!$K$803</definedName>
    <definedName name="SCDPT3_8400000_Range" localSheetId="30">SCDPT3!$C$804:$L$806</definedName>
    <definedName name="SCDPT3_8400001_1" localSheetId="30">SCDPT3!$C$805</definedName>
    <definedName name="SCDPT3_8400001_2" localSheetId="30">SCDPT3!$D$805</definedName>
    <definedName name="SCDPT3_8400001_3" localSheetId="30">SCDPT3!$E$805</definedName>
    <definedName name="SCDPT3_8400001_4" localSheetId="30">SCDPT3!$F$805</definedName>
    <definedName name="SCDPT3_8400001_5" localSheetId="30">SCDPT3!$G$805</definedName>
    <definedName name="SCDPT3_8400001_6" localSheetId="30">SCDPT3!$H$805</definedName>
    <definedName name="SCDPT3_8400001_7" localSheetId="30">SCDPT3!$I$805</definedName>
    <definedName name="SCDPT3_8400001_8" localSheetId="30">SCDPT3!$J$805</definedName>
    <definedName name="SCDPT3_8400001_9" localSheetId="30">SCDPT3!$K$805</definedName>
    <definedName name="SCDPT3_8499999_7" localSheetId="30">SCDPT3!$I$807</definedName>
    <definedName name="SCDPT3_8499999_9" localSheetId="30">SCDPT3!$K$807</definedName>
    <definedName name="SCDPT3_84BEGIN_1" localSheetId="30">SCDPT3!$C$804</definedName>
    <definedName name="SCDPT3_84BEGIN_10" localSheetId="30">SCDPT3!$L$804</definedName>
    <definedName name="SCDPT3_84BEGIN_2" localSheetId="30">SCDPT3!$D$804</definedName>
    <definedName name="SCDPT3_84BEGIN_3" localSheetId="30">SCDPT3!$E$804</definedName>
    <definedName name="SCDPT3_84BEGIN_4" localSheetId="30">SCDPT3!$F$804</definedName>
    <definedName name="SCDPT3_84BEGIN_5" localSheetId="30">SCDPT3!$G$804</definedName>
    <definedName name="SCDPT3_84BEGIN_6" localSheetId="30">SCDPT3!$H$804</definedName>
    <definedName name="SCDPT3_84BEGIN_7" localSheetId="30">SCDPT3!$I$804</definedName>
    <definedName name="SCDPT3_84BEGIN_8" localSheetId="30">SCDPT3!$J$804</definedName>
    <definedName name="SCDPT3_84BEGIN_9" localSheetId="30">SCDPT3!$K$804</definedName>
    <definedName name="SCDPT3_84ENDIN_10" localSheetId="30">SCDPT3!$L$806</definedName>
    <definedName name="SCDPT3_84ENDIN_2" localSheetId="30">SCDPT3!$D$806</definedName>
    <definedName name="SCDPT3_84ENDIN_3" localSheetId="30">SCDPT3!$E$806</definedName>
    <definedName name="SCDPT3_84ENDIN_4" localSheetId="30">SCDPT3!$F$806</definedName>
    <definedName name="SCDPT3_84ENDIN_5" localSheetId="30">SCDPT3!$G$806</definedName>
    <definedName name="SCDPT3_84ENDIN_6" localSheetId="30">SCDPT3!$H$806</definedName>
    <definedName name="SCDPT3_84ENDIN_7" localSheetId="30">SCDPT3!$I$806</definedName>
    <definedName name="SCDPT3_84ENDIN_8" localSheetId="30">SCDPT3!$J$806</definedName>
    <definedName name="SCDPT3_84ENDIN_9" localSheetId="30">SCDPT3!$K$806</definedName>
    <definedName name="SCDPT3_8500000_Range" localSheetId="30">SCDPT3!$C$808:$L$810</definedName>
    <definedName name="SCDPT3_8599999_7" localSheetId="30">SCDPT3!$I$811</definedName>
    <definedName name="SCDPT3_8599999_9" localSheetId="30">SCDPT3!$K$811</definedName>
    <definedName name="SCDPT3_85BEGIN_1" localSheetId="30">SCDPT3!$C$808</definedName>
    <definedName name="SCDPT3_85BEGIN_10" localSheetId="30">SCDPT3!$L$808</definedName>
    <definedName name="SCDPT3_85BEGIN_2" localSheetId="30">SCDPT3!$D$808</definedName>
    <definedName name="SCDPT3_85BEGIN_3" localSheetId="30">SCDPT3!$E$808</definedName>
    <definedName name="SCDPT3_85BEGIN_4" localSheetId="30">SCDPT3!$F$808</definedName>
    <definedName name="SCDPT3_85BEGIN_5" localSheetId="30">SCDPT3!$G$808</definedName>
    <definedName name="SCDPT3_85BEGIN_6" localSheetId="30">SCDPT3!$H$808</definedName>
    <definedName name="SCDPT3_85BEGIN_7" localSheetId="30">SCDPT3!$I$808</definedName>
    <definedName name="SCDPT3_85BEGIN_8" localSheetId="30">SCDPT3!$J$808</definedName>
    <definedName name="SCDPT3_85BEGIN_9" localSheetId="30">SCDPT3!$K$808</definedName>
    <definedName name="SCDPT3_85ENDIN_10" localSheetId="30">SCDPT3!$L$810</definedName>
    <definedName name="SCDPT3_85ENDIN_2" localSheetId="30">SCDPT3!$D$810</definedName>
    <definedName name="SCDPT3_85ENDIN_3" localSheetId="30">SCDPT3!$E$810</definedName>
    <definedName name="SCDPT3_85ENDIN_4" localSheetId="30">SCDPT3!$F$810</definedName>
    <definedName name="SCDPT3_85ENDIN_5" localSheetId="30">SCDPT3!$G$810</definedName>
    <definedName name="SCDPT3_85ENDIN_6" localSheetId="30">SCDPT3!$H$810</definedName>
    <definedName name="SCDPT3_85ENDIN_7" localSheetId="30">SCDPT3!$I$810</definedName>
    <definedName name="SCDPT3_85ENDIN_8" localSheetId="30">SCDPT3!$J$810</definedName>
    <definedName name="SCDPT3_85ENDIN_9" localSheetId="30">SCDPT3!$K$810</definedName>
    <definedName name="SCDPT3_8999997_7" localSheetId="30">SCDPT3!$I$812</definedName>
    <definedName name="SCDPT3_8999997_9" localSheetId="30">SCDPT3!$K$812</definedName>
    <definedName name="SCDPT3_8999998_7" localSheetId="30">SCDPT3!$I$813</definedName>
    <definedName name="SCDPT3_8999998_9" localSheetId="30">SCDPT3!$K$813</definedName>
    <definedName name="SCDPT3_8999999_7" localSheetId="30">SCDPT3!$I$814</definedName>
    <definedName name="SCDPT3_8999999_9" localSheetId="30">SCDPT3!$K$814</definedName>
    <definedName name="SCDPT3_9000000_Range" localSheetId="30">SCDPT3!$C$815:$L$819</definedName>
    <definedName name="SCDPT3_9000001_1" localSheetId="30">SCDPT3!$C$816</definedName>
    <definedName name="SCDPT3_9000001_2" localSheetId="30">SCDPT3!$D$816</definedName>
    <definedName name="SCDPT3_9000001_3" localSheetId="30">SCDPT3!$E$816</definedName>
    <definedName name="SCDPT3_9000001_4" localSheetId="30">SCDPT3!$F$816</definedName>
    <definedName name="SCDPT3_9000001_5" localSheetId="30">SCDPT3!$G$816</definedName>
    <definedName name="SCDPT3_9000001_6" localSheetId="30">SCDPT3!$H$816</definedName>
    <definedName name="SCDPT3_9000001_7" localSheetId="30">SCDPT3!$I$816</definedName>
    <definedName name="SCDPT3_9000001_9" localSheetId="30">SCDPT3!$K$816</definedName>
    <definedName name="SCDPT3_9099999_7" localSheetId="30">SCDPT3!$I$820</definedName>
    <definedName name="SCDPT3_9099999_9" localSheetId="30">SCDPT3!$K$820</definedName>
    <definedName name="SCDPT3_90BEGIN_1" localSheetId="30">SCDPT3!$C$815</definedName>
    <definedName name="SCDPT3_90BEGIN_10" localSheetId="30">SCDPT3!$L$815</definedName>
    <definedName name="SCDPT3_90BEGIN_2" localSheetId="30">SCDPT3!$D$815</definedName>
    <definedName name="SCDPT3_90BEGIN_3" localSheetId="30">SCDPT3!$E$815</definedName>
    <definedName name="SCDPT3_90BEGIN_4" localSheetId="30">SCDPT3!$F$815</definedName>
    <definedName name="SCDPT3_90BEGIN_5" localSheetId="30">SCDPT3!$G$815</definedName>
    <definedName name="SCDPT3_90BEGIN_6" localSheetId="30">SCDPT3!$H$815</definedName>
    <definedName name="SCDPT3_90BEGIN_7" localSheetId="30">SCDPT3!$I$815</definedName>
    <definedName name="SCDPT3_90BEGIN_8" localSheetId="30">SCDPT3!$J$815</definedName>
    <definedName name="SCDPT3_90BEGIN_9" localSheetId="30">SCDPT3!$K$815</definedName>
    <definedName name="SCDPT3_90ENDIN_10" localSheetId="30">SCDPT3!$L$819</definedName>
    <definedName name="SCDPT3_90ENDIN_2" localSheetId="30">SCDPT3!$D$819</definedName>
    <definedName name="SCDPT3_90ENDIN_3" localSheetId="30">SCDPT3!$E$819</definedName>
    <definedName name="SCDPT3_90ENDIN_4" localSheetId="30">SCDPT3!$F$819</definedName>
    <definedName name="SCDPT3_90ENDIN_5" localSheetId="30">SCDPT3!$G$819</definedName>
    <definedName name="SCDPT3_90ENDIN_6" localSheetId="30">SCDPT3!$H$819</definedName>
    <definedName name="SCDPT3_90ENDIN_7" localSheetId="30">SCDPT3!$I$819</definedName>
    <definedName name="SCDPT3_90ENDIN_8" localSheetId="30">SCDPT3!$J$819</definedName>
    <definedName name="SCDPT3_90ENDIN_9" localSheetId="30">SCDPT3!$K$819</definedName>
    <definedName name="SCDPT3_9100000_Range" localSheetId="30">SCDPT3!$C$821:$L$826</definedName>
    <definedName name="SCDPT3_9100001_1" localSheetId="30">SCDPT3!$C$822</definedName>
    <definedName name="SCDPT3_9100001_2" localSheetId="30">SCDPT3!$D$822</definedName>
    <definedName name="SCDPT3_9100001_3" localSheetId="30">SCDPT3!$E$822</definedName>
    <definedName name="SCDPT3_9100001_4" localSheetId="30">SCDPT3!$F$822</definedName>
    <definedName name="SCDPT3_9100001_5" localSheetId="30">SCDPT3!$G$822</definedName>
    <definedName name="SCDPT3_9100001_6" localSheetId="30">SCDPT3!$H$822</definedName>
    <definedName name="SCDPT3_9100001_7" localSheetId="30">SCDPT3!$I$822</definedName>
    <definedName name="SCDPT3_9100001_9" localSheetId="30">SCDPT3!$K$822</definedName>
    <definedName name="SCDPT3_9199999_7" localSheetId="30">SCDPT3!$I$827</definedName>
    <definedName name="SCDPT3_9199999_9" localSheetId="30">SCDPT3!$K$827</definedName>
    <definedName name="SCDPT3_91BEGIN_1" localSheetId="30">SCDPT3!$C$821</definedName>
    <definedName name="SCDPT3_91BEGIN_10" localSheetId="30">SCDPT3!$L$821</definedName>
    <definedName name="SCDPT3_91BEGIN_2" localSheetId="30">SCDPT3!$D$821</definedName>
    <definedName name="SCDPT3_91BEGIN_3" localSheetId="30">SCDPT3!$E$821</definedName>
    <definedName name="SCDPT3_91BEGIN_4" localSheetId="30">SCDPT3!$F$821</definedName>
    <definedName name="SCDPT3_91BEGIN_5" localSheetId="30">SCDPT3!$G$821</definedName>
    <definedName name="SCDPT3_91BEGIN_6" localSheetId="30">SCDPT3!$H$821</definedName>
    <definedName name="SCDPT3_91BEGIN_7" localSheetId="30">SCDPT3!$I$821</definedName>
    <definedName name="SCDPT3_91BEGIN_8" localSheetId="30">SCDPT3!$J$821</definedName>
    <definedName name="SCDPT3_91BEGIN_9" localSheetId="30">SCDPT3!$K$821</definedName>
    <definedName name="SCDPT3_91ENDIN_10" localSheetId="30">SCDPT3!$L$826</definedName>
    <definedName name="SCDPT3_91ENDIN_2" localSheetId="30">SCDPT3!$D$826</definedName>
    <definedName name="SCDPT3_91ENDIN_3" localSheetId="30">SCDPT3!$E$826</definedName>
    <definedName name="SCDPT3_91ENDIN_4" localSheetId="30">SCDPT3!$F$826</definedName>
    <definedName name="SCDPT3_91ENDIN_5" localSheetId="30">SCDPT3!$G$826</definedName>
    <definedName name="SCDPT3_91ENDIN_6" localSheetId="30">SCDPT3!$H$826</definedName>
    <definedName name="SCDPT3_91ENDIN_7" localSheetId="30">SCDPT3!$I$826</definedName>
    <definedName name="SCDPT3_91ENDIN_8" localSheetId="30">SCDPT3!$J$826</definedName>
    <definedName name="SCDPT3_91ENDIN_9" localSheetId="30">SCDPT3!$K$826</definedName>
    <definedName name="SCDPT3_9200000_Range" localSheetId="30">SCDPT3!$C$828:$L$838</definedName>
    <definedName name="SCDPT3_9200001_1" localSheetId="30">SCDPT3!$C$829</definedName>
    <definedName name="SCDPT3_9200001_2" localSheetId="30">SCDPT3!$D$829</definedName>
    <definedName name="SCDPT3_9200001_3" localSheetId="30">SCDPT3!$E$829</definedName>
    <definedName name="SCDPT3_9200001_4" localSheetId="30">SCDPT3!$F$829</definedName>
    <definedName name="SCDPT3_9200001_5" localSheetId="30">SCDPT3!$G$829</definedName>
    <definedName name="SCDPT3_9200001_6" localSheetId="30">SCDPT3!$H$829</definedName>
    <definedName name="SCDPT3_9200001_7" localSheetId="30">SCDPT3!$I$829</definedName>
    <definedName name="SCDPT3_9200001_9" localSheetId="30">SCDPT3!$K$829</definedName>
    <definedName name="SCDPT3_9299999_7" localSheetId="30">SCDPT3!$I$839</definedName>
    <definedName name="SCDPT3_9299999_9" localSheetId="30">SCDPT3!$K$839</definedName>
    <definedName name="SCDPT3_92BEGIN_1" localSheetId="30">SCDPT3!$C$828</definedName>
    <definedName name="SCDPT3_92BEGIN_10" localSheetId="30">SCDPT3!$L$828</definedName>
    <definedName name="SCDPT3_92BEGIN_2" localSheetId="30">SCDPT3!$D$828</definedName>
    <definedName name="SCDPT3_92BEGIN_3" localSheetId="30">SCDPT3!$E$828</definedName>
    <definedName name="SCDPT3_92BEGIN_4" localSheetId="30">SCDPT3!$F$828</definedName>
    <definedName name="SCDPT3_92BEGIN_5" localSheetId="30">SCDPT3!$G$828</definedName>
    <definedName name="SCDPT3_92BEGIN_6" localSheetId="30">SCDPT3!$H$828</definedName>
    <definedName name="SCDPT3_92BEGIN_7" localSheetId="30">SCDPT3!$I$828</definedName>
    <definedName name="SCDPT3_92BEGIN_8" localSheetId="30">SCDPT3!$J$828</definedName>
    <definedName name="SCDPT3_92BEGIN_9" localSheetId="30">SCDPT3!$K$828</definedName>
    <definedName name="SCDPT3_92ENDIN_10" localSheetId="30">SCDPT3!$L$838</definedName>
    <definedName name="SCDPT3_92ENDIN_2" localSheetId="30">SCDPT3!$D$838</definedName>
    <definedName name="SCDPT3_92ENDIN_3" localSheetId="30">SCDPT3!$E$838</definedName>
    <definedName name="SCDPT3_92ENDIN_4" localSheetId="30">SCDPT3!$F$838</definedName>
    <definedName name="SCDPT3_92ENDIN_5" localSheetId="30">SCDPT3!$G$838</definedName>
    <definedName name="SCDPT3_92ENDIN_6" localSheetId="30">SCDPT3!$H$838</definedName>
    <definedName name="SCDPT3_92ENDIN_7" localSheetId="30">SCDPT3!$I$838</definedName>
    <definedName name="SCDPT3_92ENDIN_8" localSheetId="30">SCDPT3!$J$838</definedName>
    <definedName name="SCDPT3_92ENDIN_9" localSheetId="30">SCDPT3!$K$838</definedName>
    <definedName name="SCDPT3_9300000_Range" localSheetId="30">SCDPT3!$C$840:$L$842</definedName>
    <definedName name="SCDPT3_9399999_7" localSheetId="30">SCDPT3!$I$843</definedName>
    <definedName name="SCDPT3_9399999_9" localSheetId="30">SCDPT3!$K$843</definedName>
    <definedName name="SCDPT3_93BEGIN_1" localSheetId="30">SCDPT3!$C$840</definedName>
    <definedName name="SCDPT3_93BEGIN_10" localSheetId="30">SCDPT3!$L$840</definedName>
    <definedName name="SCDPT3_93BEGIN_2" localSheetId="30">SCDPT3!$D$840</definedName>
    <definedName name="SCDPT3_93BEGIN_3" localSheetId="30">SCDPT3!$E$840</definedName>
    <definedName name="SCDPT3_93BEGIN_4" localSheetId="30">SCDPT3!$F$840</definedName>
    <definedName name="SCDPT3_93BEGIN_5" localSheetId="30">SCDPT3!$G$840</definedName>
    <definedName name="SCDPT3_93BEGIN_6" localSheetId="30">SCDPT3!$H$840</definedName>
    <definedName name="SCDPT3_93BEGIN_7" localSheetId="30">SCDPT3!$I$840</definedName>
    <definedName name="SCDPT3_93BEGIN_8" localSheetId="30">SCDPT3!$J$840</definedName>
    <definedName name="SCDPT3_93BEGIN_9" localSheetId="30">SCDPT3!$K$840</definedName>
    <definedName name="SCDPT3_93ENDIN_10" localSheetId="30">SCDPT3!$L$842</definedName>
    <definedName name="SCDPT3_93ENDIN_2" localSheetId="30">SCDPT3!$D$842</definedName>
    <definedName name="SCDPT3_93ENDIN_3" localSheetId="30">SCDPT3!$E$842</definedName>
    <definedName name="SCDPT3_93ENDIN_4" localSheetId="30">SCDPT3!$F$842</definedName>
    <definedName name="SCDPT3_93ENDIN_5" localSheetId="30">SCDPT3!$G$842</definedName>
    <definedName name="SCDPT3_93ENDIN_6" localSheetId="30">SCDPT3!$H$842</definedName>
    <definedName name="SCDPT3_93ENDIN_7" localSheetId="30">SCDPT3!$I$842</definedName>
    <definedName name="SCDPT3_93ENDIN_8" localSheetId="30">SCDPT3!$J$842</definedName>
    <definedName name="SCDPT3_93ENDIN_9" localSheetId="30">SCDPT3!$K$842</definedName>
    <definedName name="SCDPT3_9799997_7" localSheetId="30">SCDPT3!$I$844</definedName>
    <definedName name="SCDPT3_9799997_9" localSheetId="30">SCDPT3!$K$844</definedName>
    <definedName name="SCDPT3_9799998_7" localSheetId="30">SCDPT3!$I$845</definedName>
    <definedName name="SCDPT3_9799998_9" localSheetId="30">SCDPT3!$K$845</definedName>
    <definedName name="SCDPT3_9799999_7" localSheetId="30">SCDPT3!$I$846</definedName>
    <definedName name="SCDPT3_9799999_9" localSheetId="30">SCDPT3!$K$846</definedName>
    <definedName name="SCDPT3_9899999_7" localSheetId="30">SCDPT3!$I$847</definedName>
    <definedName name="SCDPT3_9899999_9" localSheetId="30">SCDPT3!$K$847</definedName>
    <definedName name="SCDPT3_9999999_7" localSheetId="30">SCDPT3!$I$848</definedName>
    <definedName name="SCDPT3_9999999_9" localSheetId="30">SCDPT3!$K$848</definedName>
    <definedName name="SCDPT4_0500000_Range" localSheetId="31">SCDPT4!$C$7:$X$213</definedName>
    <definedName name="SCDPT4_0500001_1" localSheetId="31">SCDPT4!$C$8</definedName>
    <definedName name="SCDPT4_0500001_10" localSheetId="31">SCDPT4!$L$8</definedName>
    <definedName name="SCDPT4_0500001_11" localSheetId="31">SCDPT4!$M$8</definedName>
    <definedName name="SCDPT4_0500001_12" localSheetId="31">SCDPT4!$N$8</definedName>
    <definedName name="SCDPT4_0500001_13" localSheetId="31">SCDPT4!$O$8</definedName>
    <definedName name="SCDPT4_0500001_14" localSheetId="31">SCDPT4!$P$8</definedName>
    <definedName name="SCDPT4_0500001_15" localSheetId="31">SCDPT4!$Q$8</definedName>
    <definedName name="SCDPT4_0500001_16" localSheetId="31">SCDPT4!$R$8</definedName>
    <definedName name="SCDPT4_0500001_17" localSheetId="31">SCDPT4!$S$8</definedName>
    <definedName name="SCDPT4_0500001_18" localSheetId="31">SCDPT4!$T$8</definedName>
    <definedName name="SCDPT4_0500001_19" localSheetId="31">SCDPT4!$U$8</definedName>
    <definedName name="SCDPT4_0500001_2" localSheetId="31">SCDPT4!$D$8</definedName>
    <definedName name="SCDPT4_0500001_20" localSheetId="31">SCDPT4!$V$8</definedName>
    <definedName name="SCDPT4_0500001_21" localSheetId="31">SCDPT4!$W$8</definedName>
    <definedName name="SCDPT4_0500001_3" localSheetId="31">SCDPT4!$E$8</definedName>
    <definedName name="SCDPT4_0500001_4" localSheetId="31">SCDPT4!$F$8</definedName>
    <definedName name="SCDPT4_0500001_5" localSheetId="31">SCDPT4!$G$8</definedName>
    <definedName name="SCDPT4_0500001_7" localSheetId="31">SCDPT4!$I$8</definedName>
    <definedName name="SCDPT4_0500001_8" localSheetId="31">SCDPT4!$J$8</definedName>
    <definedName name="SCDPT4_0500001_9" localSheetId="31">SCDPT4!$K$8</definedName>
    <definedName name="SCDPT4_0500101_1" localSheetId="31">SCDPT4!$C$108</definedName>
    <definedName name="SCDPT4_0500101_10" localSheetId="31">SCDPT4!$L$108</definedName>
    <definedName name="SCDPT4_0500101_11" localSheetId="31">SCDPT4!$M$108</definedName>
    <definedName name="SCDPT4_0500101_12" localSheetId="31">SCDPT4!$N$108</definedName>
    <definedName name="SCDPT4_0500101_13" localSheetId="31">SCDPT4!$O$108</definedName>
    <definedName name="SCDPT4_0500101_14" localSheetId="31">SCDPT4!$P$108</definedName>
    <definedName name="SCDPT4_0500101_15" localSheetId="31">SCDPT4!$Q$108</definedName>
    <definedName name="SCDPT4_0500101_16" localSheetId="31">SCDPT4!$R$108</definedName>
    <definedName name="SCDPT4_0500101_17" localSheetId="31">SCDPT4!$S$108</definedName>
    <definedName name="SCDPT4_0500101_18" localSheetId="31">SCDPT4!$T$108</definedName>
    <definedName name="SCDPT4_0500101_19" localSheetId="31">SCDPT4!$U$108</definedName>
    <definedName name="SCDPT4_0500101_2" localSheetId="31">SCDPT4!$D$108</definedName>
    <definedName name="SCDPT4_0500101_20" localSheetId="31">SCDPT4!$V$108</definedName>
    <definedName name="SCDPT4_0500101_21" localSheetId="31">SCDPT4!$W$108</definedName>
    <definedName name="SCDPT4_0500101_3" localSheetId="31">SCDPT4!$E$108</definedName>
    <definedName name="SCDPT4_0500101_4" localSheetId="31">SCDPT4!$F$108</definedName>
    <definedName name="SCDPT4_0500101_5" localSheetId="31">SCDPT4!$G$108</definedName>
    <definedName name="SCDPT4_0500101_7" localSheetId="31">SCDPT4!$I$108</definedName>
    <definedName name="SCDPT4_0500101_8" localSheetId="31">SCDPT4!$J$108</definedName>
    <definedName name="SCDPT4_0500101_9" localSheetId="31">SCDPT4!$K$108</definedName>
    <definedName name="SCDPT4_0500201_1" localSheetId="31">SCDPT4!$C$208</definedName>
    <definedName name="SCDPT4_0500201_10" localSheetId="31">SCDPT4!$L$208</definedName>
    <definedName name="SCDPT4_0500201_11" localSheetId="31">SCDPT4!$M$208</definedName>
    <definedName name="SCDPT4_0500201_12" localSheetId="31">SCDPT4!$N$208</definedName>
    <definedName name="SCDPT4_0500201_13" localSheetId="31">SCDPT4!$O$208</definedName>
    <definedName name="SCDPT4_0500201_14" localSheetId="31">SCDPT4!$P$208</definedName>
    <definedName name="SCDPT4_0500201_15" localSheetId="31">SCDPT4!$Q$208</definedName>
    <definedName name="SCDPT4_0500201_16" localSheetId="31">SCDPT4!$R$208</definedName>
    <definedName name="SCDPT4_0500201_17" localSheetId="31">SCDPT4!$S$208</definedName>
    <definedName name="SCDPT4_0500201_18" localSheetId="31">SCDPT4!$T$208</definedName>
    <definedName name="SCDPT4_0500201_19" localSheetId="31">SCDPT4!$U$208</definedName>
    <definedName name="SCDPT4_0500201_2" localSheetId="31">SCDPT4!$D$208</definedName>
    <definedName name="SCDPT4_0500201_20" localSheetId="31">SCDPT4!$V$208</definedName>
    <definedName name="SCDPT4_0500201_21" localSheetId="31">SCDPT4!$W$208</definedName>
    <definedName name="SCDPT4_0500201_3" localSheetId="31">SCDPT4!$E$208</definedName>
    <definedName name="SCDPT4_0500201_4" localSheetId="31">SCDPT4!$F$208</definedName>
    <definedName name="SCDPT4_0500201_5" localSheetId="31">SCDPT4!$G$208</definedName>
    <definedName name="SCDPT4_0500201_7" localSheetId="31">SCDPT4!$I$208</definedName>
    <definedName name="SCDPT4_0500201_8" localSheetId="31">SCDPT4!$J$208</definedName>
    <definedName name="SCDPT4_0500201_9" localSheetId="31">SCDPT4!$K$208</definedName>
    <definedName name="SCDPT4_0599999_10" localSheetId="31">SCDPT4!$L$214</definedName>
    <definedName name="SCDPT4_0599999_11" localSheetId="31">SCDPT4!$M$214</definedName>
    <definedName name="SCDPT4_0599999_12" localSheetId="31">SCDPT4!$N$214</definedName>
    <definedName name="SCDPT4_0599999_13" localSheetId="31">SCDPT4!$O$214</definedName>
    <definedName name="SCDPT4_0599999_14" localSheetId="31">SCDPT4!$P$214</definedName>
    <definedName name="SCDPT4_0599999_15" localSheetId="31">SCDPT4!$Q$214</definedName>
    <definedName name="SCDPT4_0599999_16" localSheetId="31">SCDPT4!$R$214</definedName>
    <definedName name="SCDPT4_0599999_17" localSheetId="31">SCDPT4!$S$214</definedName>
    <definedName name="SCDPT4_0599999_18" localSheetId="31">SCDPT4!$T$214</definedName>
    <definedName name="SCDPT4_0599999_19" localSheetId="31">SCDPT4!$U$214</definedName>
    <definedName name="SCDPT4_0599999_20" localSheetId="31">SCDPT4!$V$214</definedName>
    <definedName name="SCDPT4_0599999_7" localSheetId="31">SCDPT4!$I$214</definedName>
    <definedName name="SCDPT4_0599999_8" localSheetId="31">SCDPT4!$J$214</definedName>
    <definedName name="SCDPT4_0599999_9" localSheetId="31">SCDPT4!$K$214</definedName>
    <definedName name="SCDPT4_05BEGIN_1" localSheetId="31">SCDPT4!$C$7</definedName>
    <definedName name="SCDPT4_05BEGIN_10" localSheetId="31">SCDPT4!$L$7</definedName>
    <definedName name="SCDPT4_05BEGIN_11" localSheetId="31">SCDPT4!$M$7</definedName>
    <definedName name="SCDPT4_05BEGIN_12" localSheetId="31">SCDPT4!$N$7</definedName>
    <definedName name="SCDPT4_05BEGIN_13" localSheetId="31">SCDPT4!$O$7</definedName>
    <definedName name="SCDPT4_05BEGIN_14" localSheetId="31">SCDPT4!$P$7</definedName>
    <definedName name="SCDPT4_05BEGIN_15" localSheetId="31">SCDPT4!$Q$7</definedName>
    <definedName name="SCDPT4_05BEGIN_16" localSheetId="31">SCDPT4!$R$7</definedName>
    <definedName name="SCDPT4_05BEGIN_17" localSheetId="31">SCDPT4!$S$7</definedName>
    <definedName name="SCDPT4_05BEGIN_18" localSheetId="31">SCDPT4!$T$7</definedName>
    <definedName name="SCDPT4_05BEGIN_19" localSheetId="31">SCDPT4!$U$7</definedName>
    <definedName name="SCDPT4_05BEGIN_2" localSheetId="31">SCDPT4!$D$7</definedName>
    <definedName name="SCDPT4_05BEGIN_20" localSheetId="31">SCDPT4!$V$7</definedName>
    <definedName name="SCDPT4_05BEGIN_21" localSheetId="31">SCDPT4!$W$7</definedName>
    <definedName name="SCDPT4_05BEGIN_22" localSheetId="31">SCDPT4!$X$7</definedName>
    <definedName name="SCDPT4_05BEGIN_3" localSheetId="31">SCDPT4!$E$7</definedName>
    <definedName name="SCDPT4_05BEGIN_4" localSheetId="31">SCDPT4!$F$7</definedName>
    <definedName name="SCDPT4_05BEGIN_5" localSheetId="31">SCDPT4!$G$7</definedName>
    <definedName name="SCDPT4_05BEGIN_6" localSheetId="31">SCDPT4!$H$7</definedName>
    <definedName name="SCDPT4_05BEGIN_7" localSheetId="31">SCDPT4!$I$7</definedName>
    <definedName name="SCDPT4_05BEGIN_8" localSheetId="31">SCDPT4!$J$7</definedName>
    <definedName name="SCDPT4_05BEGIN_9" localSheetId="31">SCDPT4!$K$7</definedName>
    <definedName name="SCDPT4_05ENDIN_10" localSheetId="31">SCDPT4!$L$213</definedName>
    <definedName name="SCDPT4_05ENDIN_11" localSheetId="31">SCDPT4!$M$213</definedName>
    <definedName name="SCDPT4_05ENDIN_12" localSheetId="31">SCDPT4!$N$213</definedName>
    <definedName name="SCDPT4_05ENDIN_13" localSheetId="31">SCDPT4!$O$213</definedName>
    <definedName name="SCDPT4_05ENDIN_14" localSheetId="31">SCDPT4!$P$213</definedName>
    <definedName name="SCDPT4_05ENDIN_15" localSheetId="31">SCDPT4!$Q$213</definedName>
    <definedName name="SCDPT4_05ENDIN_16" localSheetId="31">SCDPT4!$R$213</definedName>
    <definedName name="SCDPT4_05ENDIN_17" localSheetId="31">SCDPT4!$S$213</definedName>
    <definedName name="SCDPT4_05ENDIN_18" localSheetId="31">SCDPT4!$T$213</definedName>
    <definedName name="SCDPT4_05ENDIN_19" localSheetId="31">SCDPT4!$U$213</definedName>
    <definedName name="SCDPT4_05ENDIN_2" localSheetId="31">SCDPT4!$D$213</definedName>
    <definedName name="SCDPT4_05ENDIN_20" localSheetId="31">SCDPT4!$V$213</definedName>
    <definedName name="SCDPT4_05ENDIN_21" localSheetId="31">SCDPT4!$W$213</definedName>
    <definedName name="SCDPT4_05ENDIN_22" localSheetId="31">SCDPT4!$X$213</definedName>
    <definedName name="SCDPT4_05ENDIN_3" localSheetId="31">SCDPT4!$E$213</definedName>
    <definedName name="SCDPT4_05ENDIN_4" localSheetId="31">SCDPT4!$F$213</definedName>
    <definedName name="SCDPT4_05ENDIN_5" localSheetId="31">SCDPT4!$G$213</definedName>
    <definedName name="SCDPT4_05ENDIN_6" localSheetId="31">SCDPT4!$H$213</definedName>
    <definedName name="SCDPT4_05ENDIN_7" localSheetId="31">SCDPT4!$I$213</definedName>
    <definedName name="SCDPT4_05ENDIN_8" localSheetId="31">SCDPT4!$J$213</definedName>
    <definedName name="SCDPT4_05ENDIN_9" localSheetId="31">SCDPT4!$K$213</definedName>
    <definedName name="SCDPT4_1000000_Range" localSheetId="31">SCDPT4!$C$215:$X$228</definedName>
    <definedName name="SCDPT4_1000001_1" localSheetId="31">SCDPT4!$C$216</definedName>
    <definedName name="SCDPT4_1000001_10" localSheetId="31">SCDPT4!$L$216</definedName>
    <definedName name="SCDPT4_1000001_11" localSheetId="31">SCDPT4!$M$216</definedName>
    <definedName name="SCDPT4_1000001_12" localSheetId="31">SCDPT4!$N$216</definedName>
    <definedName name="SCDPT4_1000001_13" localSheetId="31">SCDPT4!$O$216</definedName>
    <definedName name="SCDPT4_1000001_14" localSheetId="31">SCDPT4!$P$216</definedName>
    <definedName name="SCDPT4_1000001_15" localSheetId="31">SCDPT4!$Q$216</definedName>
    <definedName name="SCDPT4_1000001_16" localSheetId="31">SCDPT4!$R$216</definedName>
    <definedName name="SCDPT4_1000001_17" localSheetId="31">SCDPT4!$S$216</definedName>
    <definedName name="SCDPT4_1000001_18" localSheetId="31">SCDPT4!$T$216</definedName>
    <definedName name="SCDPT4_1000001_19" localSheetId="31">SCDPT4!$U$216</definedName>
    <definedName name="SCDPT4_1000001_2" localSheetId="31">SCDPT4!$D$216</definedName>
    <definedName name="SCDPT4_1000001_20" localSheetId="31">SCDPT4!$V$216</definedName>
    <definedName name="SCDPT4_1000001_21" localSheetId="31">SCDPT4!$W$216</definedName>
    <definedName name="SCDPT4_1000001_3" localSheetId="31">SCDPT4!$E$216</definedName>
    <definedName name="SCDPT4_1000001_4" localSheetId="31">SCDPT4!$F$216</definedName>
    <definedName name="SCDPT4_1000001_5" localSheetId="31">SCDPT4!$G$216</definedName>
    <definedName name="SCDPT4_1000001_7" localSheetId="31">SCDPT4!$I$216</definedName>
    <definedName name="SCDPT4_1000001_8" localSheetId="31">SCDPT4!$J$216</definedName>
    <definedName name="SCDPT4_1000001_9" localSheetId="31">SCDPT4!$K$216</definedName>
    <definedName name="SCDPT4_1099999_10" localSheetId="31">SCDPT4!$L$229</definedName>
    <definedName name="SCDPT4_1099999_11" localSheetId="31">SCDPT4!$M$229</definedName>
    <definedName name="SCDPT4_1099999_12" localSheetId="31">SCDPT4!$N$229</definedName>
    <definedName name="SCDPT4_1099999_13" localSheetId="31">SCDPT4!$O$229</definedName>
    <definedName name="SCDPT4_1099999_14" localSheetId="31">SCDPT4!$P$229</definedName>
    <definedName name="SCDPT4_1099999_15" localSheetId="31">SCDPT4!$Q$229</definedName>
    <definedName name="SCDPT4_1099999_16" localSheetId="31">SCDPT4!$R$229</definedName>
    <definedName name="SCDPT4_1099999_17" localSheetId="31">SCDPT4!$S$229</definedName>
    <definedName name="SCDPT4_1099999_18" localSheetId="31">SCDPT4!$T$229</definedName>
    <definedName name="SCDPT4_1099999_19" localSheetId="31">SCDPT4!$U$229</definedName>
    <definedName name="SCDPT4_1099999_20" localSheetId="31">SCDPT4!$V$229</definedName>
    <definedName name="SCDPT4_1099999_7" localSheetId="31">SCDPT4!$I$229</definedName>
    <definedName name="SCDPT4_1099999_8" localSheetId="31">SCDPT4!$J$229</definedName>
    <definedName name="SCDPT4_1099999_9" localSheetId="31">SCDPT4!$K$229</definedName>
    <definedName name="SCDPT4_10BEGIN_1" localSheetId="31">SCDPT4!$C$215</definedName>
    <definedName name="SCDPT4_10BEGIN_10" localSheetId="31">SCDPT4!$L$215</definedName>
    <definedName name="SCDPT4_10BEGIN_11" localSheetId="31">SCDPT4!$M$215</definedName>
    <definedName name="SCDPT4_10BEGIN_12" localSheetId="31">SCDPT4!$N$215</definedName>
    <definedName name="SCDPT4_10BEGIN_13" localSheetId="31">SCDPT4!$O$215</definedName>
    <definedName name="SCDPT4_10BEGIN_14" localSheetId="31">SCDPT4!$P$215</definedName>
    <definedName name="SCDPT4_10BEGIN_15" localSheetId="31">SCDPT4!$Q$215</definedName>
    <definedName name="SCDPT4_10BEGIN_16" localSheetId="31">SCDPT4!$R$215</definedName>
    <definedName name="SCDPT4_10BEGIN_17" localSheetId="31">SCDPT4!$S$215</definedName>
    <definedName name="SCDPT4_10BEGIN_18" localSheetId="31">SCDPT4!$T$215</definedName>
    <definedName name="SCDPT4_10BEGIN_19" localSheetId="31">SCDPT4!$U$215</definedName>
    <definedName name="SCDPT4_10BEGIN_2" localSheetId="31">SCDPT4!$D$215</definedName>
    <definedName name="SCDPT4_10BEGIN_20" localSheetId="31">SCDPT4!$V$215</definedName>
    <definedName name="SCDPT4_10BEGIN_21" localSheetId="31">SCDPT4!$W$215</definedName>
    <definedName name="SCDPT4_10BEGIN_22" localSheetId="31">SCDPT4!$X$215</definedName>
    <definedName name="SCDPT4_10BEGIN_3" localSheetId="31">SCDPT4!$E$215</definedName>
    <definedName name="SCDPT4_10BEGIN_4" localSheetId="31">SCDPT4!$F$215</definedName>
    <definedName name="SCDPT4_10BEGIN_5" localSheetId="31">SCDPT4!$G$215</definedName>
    <definedName name="SCDPT4_10BEGIN_6" localSheetId="31">SCDPT4!$H$215</definedName>
    <definedName name="SCDPT4_10BEGIN_7" localSheetId="31">SCDPT4!$I$215</definedName>
    <definedName name="SCDPT4_10BEGIN_8" localSheetId="31">SCDPT4!$J$215</definedName>
    <definedName name="SCDPT4_10BEGIN_9" localSheetId="31">SCDPT4!$K$215</definedName>
    <definedName name="SCDPT4_10ENDIN_10" localSheetId="31">SCDPT4!$L$228</definedName>
    <definedName name="SCDPT4_10ENDIN_11" localSheetId="31">SCDPT4!$M$228</definedName>
    <definedName name="SCDPT4_10ENDIN_12" localSheetId="31">SCDPT4!$N$228</definedName>
    <definedName name="SCDPT4_10ENDIN_13" localSheetId="31">SCDPT4!$O$228</definedName>
    <definedName name="SCDPT4_10ENDIN_14" localSheetId="31">SCDPT4!$P$228</definedName>
    <definedName name="SCDPT4_10ENDIN_15" localSheetId="31">SCDPT4!$Q$228</definedName>
    <definedName name="SCDPT4_10ENDIN_16" localSheetId="31">SCDPT4!$R$228</definedName>
    <definedName name="SCDPT4_10ENDIN_17" localSheetId="31">SCDPT4!$S$228</definedName>
    <definedName name="SCDPT4_10ENDIN_18" localSheetId="31">SCDPT4!$T$228</definedName>
    <definedName name="SCDPT4_10ENDIN_19" localSheetId="31">SCDPT4!$U$228</definedName>
    <definedName name="SCDPT4_10ENDIN_2" localSheetId="31">SCDPT4!$D$228</definedName>
    <definedName name="SCDPT4_10ENDIN_20" localSheetId="31">SCDPT4!$V$228</definedName>
    <definedName name="SCDPT4_10ENDIN_21" localSheetId="31">SCDPT4!$W$228</definedName>
    <definedName name="SCDPT4_10ENDIN_22" localSheetId="31">SCDPT4!$X$228</definedName>
    <definedName name="SCDPT4_10ENDIN_3" localSheetId="31">SCDPT4!$E$228</definedName>
    <definedName name="SCDPT4_10ENDIN_4" localSheetId="31">SCDPT4!$F$228</definedName>
    <definedName name="SCDPT4_10ENDIN_5" localSheetId="31">SCDPT4!$G$228</definedName>
    <definedName name="SCDPT4_10ENDIN_6" localSheetId="31">SCDPT4!$H$228</definedName>
    <definedName name="SCDPT4_10ENDIN_7" localSheetId="31">SCDPT4!$I$228</definedName>
    <definedName name="SCDPT4_10ENDIN_8" localSheetId="31">SCDPT4!$J$228</definedName>
    <definedName name="SCDPT4_10ENDIN_9" localSheetId="31">SCDPT4!$K$228</definedName>
    <definedName name="SCDPT4_1700000_Range" localSheetId="31">SCDPT4!$C$230:$X$232</definedName>
    <definedName name="SCDPT4_1700001_1" localSheetId="31">SCDPT4!$C$231</definedName>
    <definedName name="SCDPT4_1700001_10" localSheetId="31">SCDPT4!$L$231</definedName>
    <definedName name="SCDPT4_1700001_11" localSheetId="31">SCDPT4!$M$231</definedName>
    <definedName name="SCDPT4_1700001_12" localSheetId="31">SCDPT4!$N$231</definedName>
    <definedName name="SCDPT4_1700001_13" localSheetId="31">SCDPT4!$O$231</definedName>
    <definedName name="SCDPT4_1700001_14" localSheetId="31">SCDPT4!$P$231</definedName>
    <definedName name="SCDPT4_1700001_15" localSheetId="31">SCDPT4!$Q$231</definedName>
    <definedName name="SCDPT4_1700001_16" localSheetId="31">SCDPT4!$R$231</definedName>
    <definedName name="SCDPT4_1700001_17" localSheetId="31">SCDPT4!$S$231</definedName>
    <definedName name="SCDPT4_1700001_18" localSheetId="31">SCDPT4!$T$231</definedName>
    <definedName name="SCDPT4_1700001_19" localSheetId="31">SCDPT4!$U$231</definedName>
    <definedName name="SCDPT4_1700001_2" localSheetId="31">SCDPT4!$D$231</definedName>
    <definedName name="SCDPT4_1700001_20" localSheetId="31">SCDPT4!$V$231</definedName>
    <definedName name="SCDPT4_1700001_21" localSheetId="31">SCDPT4!$W$231</definedName>
    <definedName name="SCDPT4_1700001_22" localSheetId="31">SCDPT4!$X$231</definedName>
    <definedName name="SCDPT4_1700001_3" localSheetId="31">SCDPT4!$E$231</definedName>
    <definedName name="SCDPT4_1700001_4" localSheetId="31">SCDPT4!$F$231</definedName>
    <definedName name="SCDPT4_1700001_5" localSheetId="31">SCDPT4!$G$231</definedName>
    <definedName name="SCDPT4_1700001_7" localSheetId="31">SCDPT4!$I$231</definedName>
    <definedName name="SCDPT4_1700001_8" localSheetId="31">SCDPT4!$J$231</definedName>
    <definedName name="SCDPT4_1700001_9" localSheetId="31">SCDPT4!$K$231</definedName>
    <definedName name="SCDPT4_1799999_10" localSheetId="31">SCDPT4!$L$233</definedName>
    <definedName name="SCDPT4_1799999_11" localSheetId="31">SCDPT4!$M$233</definedName>
    <definedName name="SCDPT4_1799999_12" localSheetId="31">SCDPT4!$N$233</definedName>
    <definedName name="SCDPT4_1799999_13" localSheetId="31">SCDPT4!$O$233</definedName>
    <definedName name="SCDPT4_1799999_14" localSheetId="31">SCDPT4!$P$233</definedName>
    <definedName name="SCDPT4_1799999_15" localSheetId="31">SCDPT4!$Q$233</definedName>
    <definedName name="SCDPT4_1799999_16" localSheetId="31">SCDPT4!$R$233</definedName>
    <definedName name="SCDPT4_1799999_17" localSheetId="31">SCDPT4!$S$233</definedName>
    <definedName name="SCDPT4_1799999_18" localSheetId="31">SCDPT4!$T$233</definedName>
    <definedName name="SCDPT4_1799999_19" localSheetId="31">SCDPT4!$U$233</definedName>
    <definedName name="SCDPT4_1799999_20" localSheetId="31">SCDPT4!$V$233</definedName>
    <definedName name="SCDPT4_1799999_7" localSheetId="31">SCDPT4!$I$233</definedName>
    <definedName name="SCDPT4_1799999_8" localSheetId="31">SCDPT4!$J$233</definedName>
    <definedName name="SCDPT4_1799999_9" localSheetId="31">SCDPT4!$K$233</definedName>
    <definedName name="SCDPT4_17BEGIN_1" localSheetId="31">SCDPT4!$C$230</definedName>
    <definedName name="SCDPT4_17BEGIN_10" localSheetId="31">SCDPT4!$L$230</definedName>
    <definedName name="SCDPT4_17BEGIN_11" localSheetId="31">SCDPT4!$M$230</definedName>
    <definedName name="SCDPT4_17BEGIN_12" localSheetId="31">SCDPT4!$N$230</definedName>
    <definedName name="SCDPT4_17BEGIN_13" localSheetId="31">SCDPT4!$O$230</definedName>
    <definedName name="SCDPT4_17BEGIN_14" localSheetId="31">SCDPT4!$P$230</definedName>
    <definedName name="SCDPT4_17BEGIN_15" localSheetId="31">SCDPT4!$Q$230</definedName>
    <definedName name="SCDPT4_17BEGIN_16" localSheetId="31">SCDPT4!$R$230</definedName>
    <definedName name="SCDPT4_17BEGIN_17" localSheetId="31">SCDPT4!$S$230</definedName>
    <definedName name="SCDPT4_17BEGIN_18" localSheetId="31">SCDPT4!$T$230</definedName>
    <definedName name="SCDPT4_17BEGIN_19" localSheetId="31">SCDPT4!$U$230</definedName>
    <definedName name="SCDPT4_17BEGIN_2" localSheetId="31">SCDPT4!$D$230</definedName>
    <definedName name="SCDPT4_17BEGIN_20" localSheetId="31">SCDPT4!$V$230</definedName>
    <definedName name="SCDPT4_17BEGIN_21" localSheetId="31">SCDPT4!$W$230</definedName>
    <definedName name="SCDPT4_17BEGIN_22" localSheetId="31">SCDPT4!$X$230</definedName>
    <definedName name="SCDPT4_17BEGIN_3" localSheetId="31">SCDPT4!$E$230</definedName>
    <definedName name="SCDPT4_17BEGIN_4" localSheetId="31">SCDPT4!$F$230</definedName>
    <definedName name="SCDPT4_17BEGIN_5" localSheetId="31">SCDPT4!$G$230</definedName>
    <definedName name="SCDPT4_17BEGIN_6" localSheetId="31">SCDPT4!$H$230</definedName>
    <definedName name="SCDPT4_17BEGIN_7" localSheetId="31">SCDPT4!$I$230</definedName>
    <definedName name="SCDPT4_17BEGIN_8" localSheetId="31">SCDPT4!$J$230</definedName>
    <definedName name="SCDPT4_17BEGIN_9" localSheetId="31">SCDPT4!$K$230</definedName>
    <definedName name="SCDPT4_17ENDIN_10" localSheetId="31">SCDPT4!$L$232</definedName>
    <definedName name="SCDPT4_17ENDIN_11" localSheetId="31">SCDPT4!$M$232</definedName>
    <definedName name="SCDPT4_17ENDIN_12" localSheetId="31">SCDPT4!$N$232</definedName>
    <definedName name="SCDPT4_17ENDIN_13" localSheetId="31">SCDPT4!$O$232</definedName>
    <definedName name="SCDPT4_17ENDIN_14" localSheetId="31">SCDPT4!$P$232</definedName>
    <definedName name="SCDPT4_17ENDIN_15" localSheetId="31">SCDPT4!$Q$232</definedName>
    <definedName name="SCDPT4_17ENDIN_16" localSheetId="31">SCDPT4!$R$232</definedName>
    <definedName name="SCDPT4_17ENDIN_17" localSheetId="31">SCDPT4!$S$232</definedName>
    <definedName name="SCDPT4_17ENDIN_18" localSheetId="31">SCDPT4!$T$232</definedName>
    <definedName name="SCDPT4_17ENDIN_19" localSheetId="31">SCDPT4!$U$232</definedName>
    <definedName name="SCDPT4_17ENDIN_2" localSheetId="31">SCDPT4!$D$232</definedName>
    <definedName name="SCDPT4_17ENDIN_20" localSheetId="31">SCDPT4!$V$232</definedName>
    <definedName name="SCDPT4_17ENDIN_21" localSheetId="31">SCDPT4!$W$232</definedName>
    <definedName name="SCDPT4_17ENDIN_22" localSheetId="31">SCDPT4!$X$232</definedName>
    <definedName name="SCDPT4_17ENDIN_3" localSheetId="31">SCDPT4!$E$232</definedName>
    <definedName name="SCDPT4_17ENDIN_4" localSheetId="31">SCDPT4!$F$232</definedName>
    <definedName name="SCDPT4_17ENDIN_5" localSheetId="31">SCDPT4!$G$232</definedName>
    <definedName name="SCDPT4_17ENDIN_6" localSheetId="31">SCDPT4!$H$232</definedName>
    <definedName name="SCDPT4_17ENDIN_7" localSheetId="31">SCDPT4!$I$232</definedName>
    <definedName name="SCDPT4_17ENDIN_8" localSheetId="31">SCDPT4!$J$232</definedName>
    <definedName name="SCDPT4_17ENDIN_9" localSheetId="31">SCDPT4!$K$232</definedName>
    <definedName name="SCDPT4_2400000_Range" localSheetId="31">SCDPT4!$C$234:$X$242</definedName>
    <definedName name="SCDPT4_2400001_1" localSheetId="31">SCDPT4!$C$235</definedName>
    <definedName name="SCDPT4_2400001_10" localSheetId="31">SCDPT4!$L$235</definedName>
    <definedName name="SCDPT4_2400001_11" localSheetId="31">SCDPT4!$M$235</definedName>
    <definedName name="SCDPT4_2400001_12" localSheetId="31">SCDPT4!$N$235</definedName>
    <definedName name="SCDPT4_2400001_13" localSheetId="31">SCDPT4!$O$235</definedName>
    <definedName name="SCDPT4_2400001_14" localSheetId="31">SCDPT4!$P$235</definedName>
    <definedName name="SCDPT4_2400001_15" localSheetId="31">SCDPT4!$Q$235</definedName>
    <definedName name="SCDPT4_2400001_16" localSheetId="31">SCDPT4!$R$235</definedName>
    <definedName name="SCDPT4_2400001_17" localSheetId="31">SCDPT4!$S$235</definedName>
    <definedName name="SCDPT4_2400001_18" localSheetId="31">SCDPT4!$T$235</definedName>
    <definedName name="SCDPT4_2400001_19" localSheetId="31">SCDPT4!$U$235</definedName>
    <definedName name="SCDPT4_2400001_2" localSheetId="31">SCDPT4!$D$235</definedName>
    <definedName name="SCDPT4_2400001_20" localSheetId="31">SCDPT4!$V$235</definedName>
    <definedName name="SCDPT4_2400001_21" localSheetId="31">SCDPT4!$W$235</definedName>
    <definedName name="SCDPT4_2400001_22" localSheetId="31">SCDPT4!$X$235</definedName>
    <definedName name="SCDPT4_2400001_3" localSheetId="31">SCDPT4!$E$235</definedName>
    <definedName name="SCDPT4_2400001_4" localSheetId="31">SCDPT4!$F$235</definedName>
    <definedName name="SCDPT4_2400001_5" localSheetId="31">SCDPT4!$G$235</definedName>
    <definedName name="SCDPT4_2400001_7" localSheetId="31">SCDPT4!$I$235</definedName>
    <definedName name="SCDPT4_2400001_8" localSheetId="31">SCDPT4!$J$235</definedName>
    <definedName name="SCDPT4_2400001_9" localSheetId="31">SCDPT4!$K$235</definedName>
    <definedName name="SCDPT4_2499999_10" localSheetId="31">SCDPT4!$L$243</definedName>
    <definedName name="SCDPT4_2499999_11" localSheetId="31">SCDPT4!$M$243</definedName>
    <definedName name="SCDPT4_2499999_12" localSheetId="31">SCDPT4!$N$243</definedName>
    <definedName name="SCDPT4_2499999_13" localSheetId="31">SCDPT4!$O$243</definedName>
    <definedName name="SCDPT4_2499999_14" localSheetId="31">SCDPT4!$P$243</definedName>
    <definedName name="SCDPT4_2499999_15" localSheetId="31">SCDPT4!$Q$243</definedName>
    <definedName name="SCDPT4_2499999_16" localSheetId="31">SCDPT4!$R$243</definedName>
    <definedName name="SCDPT4_2499999_17" localSheetId="31">SCDPT4!$S$243</definedName>
    <definedName name="SCDPT4_2499999_18" localSheetId="31">SCDPT4!$T$243</definedName>
    <definedName name="SCDPT4_2499999_19" localSheetId="31">SCDPT4!$U$243</definedName>
    <definedName name="SCDPT4_2499999_20" localSheetId="31">SCDPT4!$V$243</definedName>
    <definedName name="SCDPT4_2499999_7" localSheetId="31">SCDPT4!$I$243</definedName>
    <definedName name="SCDPT4_2499999_8" localSheetId="31">SCDPT4!$J$243</definedName>
    <definedName name="SCDPT4_2499999_9" localSheetId="31">SCDPT4!$K$243</definedName>
    <definedName name="SCDPT4_24BEGIN_1" localSheetId="31">SCDPT4!$C$234</definedName>
    <definedName name="SCDPT4_24BEGIN_10" localSheetId="31">SCDPT4!$L$234</definedName>
    <definedName name="SCDPT4_24BEGIN_11" localSheetId="31">SCDPT4!$M$234</definedName>
    <definedName name="SCDPT4_24BEGIN_12" localSheetId="31">SCDPT4!$N$234</definedName>
    <definedName name="SCDPT4_24BEGIN_13" localSheetId="31">SCDPT4!$O$234</definedName>
    <definedName name="SCDPT4_24BEGIN_14" localSheetId="31">SCDPT4!$P$234</definedName>
    <definedName name="SCDPT4_24BEGIN_15" localSheetId="31">SCDPT4!$Q$234</definedName>
    <definedName name="SCDPT4_24BEGIN_16" localSheetId="31">SCDPT4!$R$234</definedName>
    <definedName name="SCDPT4_24BEGIN_17" localSheetId="31">SCDPT4!$S$234</definedName>
    <definedName name="SCDPT4_24BEGIN_18" localSheetId="31">SCDPT4!$T$234</definedName>
    <definedName name="SCDPT4_24BEGIN_19" localSheetId="31">SCDPT4!$U$234</definedName>
    <definedName name="SCDPT4_24BEGIN_2" localSheetId="31">SCDPT4!$D$234</definedName>
    <definedName name="SCDPT4_24BEGIN_20" localSheetId="31">SCDPT4!$V$234</definedName>
    <definedName name="SCDPT4_24BEGIN_21" localSheetId="31">SCDPT4!$W$234</definedName>
    <definedName name="SCDPT4_24BEGIN_22" localSheetId="31">SCDPT4!$X$234</definedName>
    <definedName name="SCDPT4_24BEGIN_3" localSheetId="31">SCDPT4!$E$234</definedName>
    <definedName name="SCDPT4_24BEGIN_4" localSheetId="31">SCDPT4!$F$234</definedName>
    <definedName name="SCDPT4_24BEGIN_5" localSheetId="31">SCDPT4!$G$234</definedName>
    <definedName name="SCDPT4_24BEGIN_6" localSheetId="31">SCDPT4!$H$234</definedName>
    <definedName name="SCDPT4_24BEGIN_7" localSheetId="31">SCDPT4!$I$234</definedName>
    <definedName name="SCDPT4_24BEGIN_8" localSheetId="31">SCDPT4!$J$234</definedName>
    <definedName name="SCDPT4_24BEGIN_9" localSheetId="31">SCDPT4!$K$234</definedName>
    <definedName name="SCDPT4_24ENDIN_10" localSheetId="31">SCDPT4!$L$242</definedName>
    <definedName name="SCDPT4_24ENDIN_11" localSheetId="31">SCDPT4!$M$242</definedName>
    <definedName name="SCDPT4_24ENDIN_12" localSheetId="31">SCDPT4!$N$242</definedName>
    <definedName name="SCDPT4_24ENDIN_13" localSheetId="31">SCDPT4!$O$242</definedName>
    <definedName name="SCDPT4_24ENDIN_14" localSheetId="31">SCDPT4!$P$242</definedName>
    <definedName name="SCDPT4_24ENDIN_15" localSheetId="31">SCDPT4!$Q$242</definedName>
    <definedName name="SCDPT4_24ENDIN_16" localSheetId="31">SCDPT4!$R$242</definedName>
    <definedName name="SCDPT4_24ENDIN_17" localSheetId="31">SCDPT4!$S$242</definedName>
    <definedName name="SCDPT4_24ENDIN_18" localSheetId="31">SCDPT4!$T$242</definedName>
    <definedName name="SCDPT4_24ENDIN_19" localSheetId="31">SCDPT4!$U$242</definedName>
    <definedName name="SCDPT4_24ENDIN_2" localSheetId="31">SCDPT4!$D$242</definedName>
    <definedName name="SCDPT4_24ENDIN_20" localSheetId="31">SCDPT4!$V$242</definedName>
    <definedName name="SCDPT4_24ENDIN_21" localSheetId="31">SCDPT4!$W$242</definedName>
    <definedName name="SCDPT4_24ENDIN_22" localSheetId="31">SCDPT4!$X$242</definedName>
    <definedName name="SCDPT4_24ENDIN_3" localSheetId="31">SCDPT4!$E$242</definedName>
    <definedName name="SCDPT4_24ENDIN_4" localSheetId="31">SCDPT4!$F$242</definedName>
    <definedName name="SCDPT4_24ENDIN_5" localSheetId="31">SCDPT4!$G$242</definedName>
    <definedName name="SCDPT4_24ENDIN_6" localSheetId="31">SCDPT4!$H$242</definedName>
    <definedName name="SCDPT4_24ENDIN_7" localSheetId="31">SCDPT4!$I$242</definedName>
    <definedName name="SCDPT4_24ENDIN_8" localSheetId="31">SCDPT4!$J$242</definedName>
    <definedName name="SCDPT4_24ENDIN_9" localSheetId="31">SCDPT4!$K$242</definedName>
    <definedName name="SCDPT4_3100000_Range" localSheetId="31">SCDPT4!$C$244:$X$1240</definedName>
    <definedName name="SCDPT4_3100001_1" localSheetId="31">SCDPT4!$C$245</definedName>
    <definedName name="SCDPT4_3100001_10" localSheetId="31">SCDPT4!$L$245</definedName>
    <definedName name="SCDPT4_3100001_11" localSheetId="31">SCDPT4!$M$245</definedName>
    <definedName name="SCDPT4_3100001_12" localSheetId="31">SCDPT4!$N$245</definedName>
    <definedName name="SCDPT4_3100001_13" localSheetId="31">SCDPT4!$O$245</definedName>
    <definedName name="SCDPT4_3100001_14" localSheetId="31">SCDPT4!$P$245</definedName>
    <definedName name="SCDPT4_3100001_15" localSheetId="31">SCDPT4!$Q$245</definedName>
    <definedName name="SCDPT4_3100001_16" localSheetId="31">SCDPT4!$R$245</definedName>
    <definedName name="SCDPT4_3100001_17" localSheetId="31">SCDPT4!$S$245</definedName>
    <definedName name="SCDPT4_3100001_18" localSheetId="31">SCDPT4!$T$245</definedName>
    <definedName name="SCDPT4_3100001_19" localSheetId="31">SCDPT4!$U$245</definedName>
    <definedName name="SCDPT4_3100001_2" localSheetId="31">SCDPT4!$D$245</definedName>
    <definedName name="SCDPT4_3100001_20" localSheetId="31">SCDPT4!$V$245</definedName>
    <definedName name="SCDPT4_3100001_21" localSheetId="31">SCDPT4!$W$245</definedName>
    <definedName name="SCDPT4_3100001_22" localSheetId="31">SCDPT4!$X$245</definedName>
    <definedName name="SCDPT4_3100001_3" localSheetId="31">SCDPT4!$E$245</definedName>
    <definedName name="SCDPT4_3100001_4" localSheetId="31">SCDPT4!$F$245</definedName>
    <definedName name="SCDPT4_3100001_5" localSheetId="31">SCDPT4!$G$245</definedName>
    <definedName name="SCDPT4_3100001_7" localSheetId="31">SCDPT4!$I$245</definedName>
    <definedName name="SCDPT4_3100001_8" localSheetId="31">SCDPT4!$J$245</definedName>
    <definedName name="SCDPT4_3100001_9" localSheetId="31">SCDPT4!$K$245</definedName>
    <definedName name="SCDPT4_3100101_1" localSheetId="31">SCDPT4!$C$345</definedName>
    <definedName name="SCDPT4_3100101_10" localSheetId="31">SCDPT4!$L$345</definedName>
    <definedName name="SCDPT4_3100101_11" localSheetId="31">SCDPT4!$M$345</definedName>
    <definedName name="SCDPT4_3100101_12" localSheetId="31">SCDPT4!$N$345</definedName>
    <definedName name="SCDPT4_3100101_13" localSheetId="31">SCDPT4!$O$345</definedName>
    <definedName name="SCDPT4_3100101_14" localSheetId="31">SCDPT4!$P$345</definedName>
    <definedName name="SCDPT4_3100101_15" localSheetId="31">SCDPT4!$Q$345</definedName>
    <definedName name="SCDPT4_3100101_16" localSheetId="31">SCDPT4!$R$345</definedName>
    <definedName name="SCDPT4_3100101_17" localSheetId="31">SCDPT4!$S$345</definedName>
    <definedName name="SCDPT4_3100101_18" localSheetId="31">SCDPT4!$T$345</definedName>
    <definedName name="SCDPT4_3100101_19" localSheetId="31">SCDPT4!$U$345</definedName>
    <definedName name="SCDPT4_3100101_2" localSheetId="31">SCDPT4!$D$345</definedName>
    <definedName name="SCDPT4_3100101_20" localSheetId="31">SCDPT4!$V$345</definedName>
    <definedName name="SCDPT4_3100101_21" localSheetId="31">SCDPT4!$W$345</definedName>
    <definedName name="SCDPT4_3100101_22" localSheetId="31">SCDPT4!$X$345</definedName>
    <definedName name="SCDPT4_3100101_3" localSheetId="31">SCDPT4!$E$345</definedName>
    <definedName name="SCDPT4_3100101_4" localSheetId="31">SCDPT4!$F$345</definedName>
    <definedName name="SCDPT4_3100101_5" localSheetId="31">SCDPT4!$G$345</definedName>
    <definedName name="SCDPT4_3100101_7" localSheetId="31">SCDPT4!$I$345</definedName>
    <definedName name="SCDPT4_3100101_8" localSheetId="31">SCDPT4!$J$345</definedName>
    <definedName name="SCDPT4_3100101_9" localSheetId="31">SCDPT4!$K$345</definedName>
    <definedName name="SCDPT4_3100201_1" localSheetId="31">SCDPT4!$C$445</definedName>
    <definedName name="SCDPT4_3100201_10" localSheetId="31">SCDPT4!$L$445</definedName>
    <definedName name="SCDPT4_3100201_11" localSheetId="31">SCDPT4!$M$445</definedName>
    <definedName name="SCDPT4_3100201_12" localSheetId="31">SCDPT4!$N$445</definedName>
    <definedName name="SCDPT4_3100201_13" localSheetId="31">SCDPT4!$O$445</definedName>
    <definedName name="SCDPT4_3100201_14" localSheetId="31">SCDPT4!$P$445</definedName>
    <definedName name="SCDPT4_3100201_15" localSheetId="31">SCDPT4!$Q$445</definedName>
    <definedName name="SCDPT4_3100201_16" localSheetId="31">SCDPT4!$R$445</definedName>
    <definedName name="SCDPT4_3100201_17" localSheetId="31">SCDPT4!$S$445</definedName>
    <definedName name="SCDPT4_3100201_18" localSheetId="31">SCDPT4!$T$445</definedName>
    <definedName name="SCDPT4_3100201_19" localSheetId="31">SCDPT4!$U$445</definedName>
    <definedName name="SCDPT4_3100201_2" localSheetId="31">SCDPT4!$D$445</definedName>
    <definedName name="SCDPT4_3100201_20" localSheetId="31">SCDPT4!$V$445</definedName>
    <definedName name="SCDPT4_3100201_21" localSheetId="31">SCDPT4!$W$445</definedName>
    <definedName name="SCDPT4_3100201_22" localSheetId="31">SCDPT4!$X$445</definedName>
    <definedName name="SCDPT4_3100201_3" localSheetId="31">SCDPT4!$E$445</definedName>
    <definedName name="SCDPT4_3100201_4" localSheetId="31">SCDPT4!$F$445</definedName>
    <definedName name="SCDPT4_3100201_5" localSheetId="31">SCDPT4!$G$445</definedName>
    <definedName name="SCDPT4_3100201_7" localSheetId="31">SCDPT4!$I$445</definedName>
    <definedName name="SCDPT4_3100201_8" localSheetId="31">SCDPT4!$J$445</definedName>
    <definedName name="SCDPT4_3100201_9" localSheetId="31">SCDPT4!$K$445</definedName>
    <definedName name="SCDPT4_3100301_1" localSheetId="31">SCDPT4!$C$545</definedName>
    <definedName name="SCDPT4_3100301_10" localSheetId="31">SCDPT4!$L$545</definedName>
    <definedName name="SCDPT4_3100301_11" localSheetId="31">SCDPT4!$M$545</definedName>
    <definedName name="SCDPT4_3100301_12" localSheetId="31">SCDPT4!$N$545</definedName>
    <definedName name="SCDPT4_3100301_13" localSheetId="31">SCDPT4!$O$545</definedName>
    <definedName name="SCDPT4_3100301_14" localSheetId="31">SCDPT4!$P$545</definedName>
    <definedName name="SCDPT4_3100301_15" localSheetId="31">SCDPT4!$Q$545</definedName>
    <definedName name="SCDPT4_3100301_16" localSheetId="31">SCDPT4!$R$545</definedName>
    <definedName name="SCDPT4_3100301_17" localSheetId="31">SCDPT4!$S$545</definedName>
    <definedName name="SCDPT4_3100301_18" localSheetId="31">SCDPT4!$T$545</definedName>
    <definedName name="SCDPT4_3100301_19" localSheetId="31">SCDPT4!$U$545</definedName>
    <definedName name="SCDPT4_3100301_2" localSheetId="31">SCDPT4!$D$545</definedName>
    <definedName name="SCDPT4_3100301_20" localSheetId="31">SCDPT4!$V$545</definedName>
    <definedName name="SCDPT4_3100301_21" localSheetId="31">SCDPT4!$W$545</definedName>
    <definedName name="SCDPT4_3100301_22" localSheetId="31">SCDPT4!$X$545</definedName>
    <definedName name="SCDPT4_3100301_3" localSheetId="31">SCDPT4!$E$545</definedName>
    <definedName name="SCDPT4_3100301_4" localSheetId="31">SCDPT4!$F$545</definedName>
    <definedName name="SCDPT4_3100301_5" localSheetId="31">SCDPT4!$G$545</definedName>
    <definedName name="SCDPT4_3100301_7" localSheetId="31">SCDPT4!$I$545</definedName>
    <definedName name="SCDPT4_3100301_8" localSheetId="31">SCDPT4!$J$545</definedName>
    <definedName name="SCDPT4_3100301_9" localSheetId="31">SCDPT4!$K$545</definedName>
    <definedName name="SCDPT4_3100401_1" localSheetId="31">SCDPT4!$C$645</definedName>
    <definedName name="SCDPT4_3100401_10" localSheetId="31">SCDPT4!$L$645</definedName>
    <definedName name="SCDPT4_3100401_11" localSheetId="31">SCDPT4!$M$645</definedName>
    <definedName name="SCDPT4_3100401_12" localSheetId="31">SCDPT4!$N$645</definedName>
    <definedName name="SCDPT4_3100401_13" localSheetId="31">SCDPT4!$O$645</definedName>
    <definedName name="SCDPT4_3100401_14" localSheetId="31">SCDPT4!$P$645</definedName>
    <definedName name="SCDPT4_3100401_15" localSheetId="31">SCDPT4!$Q$645</definedName>
    <definedName name="SCDPT4_3100401_16" localSheetId="31">SCDPT4!$R$645</definedName>
    <definedName name="SCDPT4_3100401_17" localSheetId="31">SCDPT4!$S$645</definedName>
    <definedName name="SCDPT4_3100401_18" localSheetId="31">SCDPT4!$T$645</definedName>
    <definedName name="SCDPT4_3100401_19" localSheetId="31">SCDPT4!$U$645</definedName>
    <definedName name="SCDPT4_3100401_2" localSheetId="31">SCDPT4!$D$645</definedName>
    <definedName name="SCDPT4_3100401_20" localSheetId="31">SCDPT4!$V$645</definedName>
    <definedName name="SCDPT4_3100401_21" localSheetId="31">SCDPT4!$W$645</definedName>
    <definedName name="SCDPT4_3100401_22" localSheetId="31">SCDPT4!$X$645</definedName>
    <definedName name="SCDPT4_3100401_3" localSheetId="31">SCDPT4!$E$645</definedName>
    <definedName name="SCDPT4_3100401_4" localSheetId="31">SCDPT4!$F$645</definedName>
    <definedName name="SCDPT4_3100401_5" localSheetId="31">SCDPT4!$G$645</definedName>
    <definedName name="SCDPT4_3100401_7" localSheetId="31">SCDPT4!$I$645</definedName>
    <definedName name="SCDPT4_3100401_8" localSheetId="31">SCDPT4!$J$645</definedName>
    <definedName name="SCDPT4_3100401_9" localSheetId="31">SCDPT4!$K$645</definedName>
    <definedName name="SCDPT4_3100501_1" localSheetId="31">SCDPT4!$C$745</definedName>
    <definedName name="SCDPT4_3100501_10" localSheetId="31">SCDPT4!$L$745</definedName>
    <definedName name="SCDPT4_3100501_11" localSheetId="31">SCDPT4!$M$745</definedName>
    <definedName name="SCDPT4_3100501_12" localSheetId="31">SCDPT4!$N$745</definedName>
    <definedName name="SCDPT4_3100501_13" localSheetId="31">SCDPT4!$O$745</definedName>
    <definedName name="SCDPT4_3100501_14" localSheetId="31">SCDPT4!$P$745</definedName>
    <definedName name="SCDPT4_3100501_15" localSheetId="31">SCDPT4!$Q$745</definedName>
    <definedName name="SCDPT4_3100501_16" localSheetId="31">SCDPT4!$R$745</definedName>
    <definedName name="SCDPT4_3100501_17" localSheetId="31">SCDPT4!$S$745</definedName>
    <definedName name="SCDPT4_3100501_18" localSheetId="31">SCDPT4!$T$745</definedName>
    <definedName name="SCDPT4_3100501_19" localSheetId="31">SCDPT4!$U$745</definedName>
    <definedName name="SCDPT4_3100501_2" localSheetId="31">SCDPT4!$D$745</definedName>
    <definedName name="SCDPT4_3100501_20" localSheetId="31">SCDPT4!$V$745</definedName>
    <definedName name="SCDPT4_3100501_21" localSheetId="31">SCDPT4!$W$745</definedName>
    <definedName name="SCDPT4_3100501_22" localSheetId="31">SCDPT4!$X$745</definedName>
    <definedName name="SCDPT4_3100501_3" localSheetId="31">SCDPT4!$E$745</definedName>
    <definedName name="SCDPT4_3100501_4" localSheetId="31">SCDPT4!$F$745</definedName>
    <definedName name="SCDPT4_3100501_5" localSheetId="31">SCDPT4!$G$745</definedName>
    <definedName name="SCDPT4_3100501_7" localSheetId="31">SCDPT4!$I$745</definedName>
    <definedName name="SCDPT4_3100501_8" localSheetId="31">SCDPT4!$J$745</definedName>
    <definedName name="SCDPT4_3100501_9" localSheetId="31">SCDPT4!$K$745</definedName>
    <definedName name="SCDPT4_3100601_1" localSheetId="31">SCDPT4!$C$845</definedName>
    <definedName name="SCDPT4_3100601_10" localSheetId="31">SCDPT4!$L$845</definedName>
    <definedName name="SCDPT4_3100601_11" localSheetId="31">SCDPT4!$M$845</definedName>
    <definedName name="SCDPT4_3100601_12" localSheetId="31">SCDPT4!$N$845</definedName>
    <definedName name="SCDPT4_3100601_13" localSheetId="31">SCDPT4!$O$845</definedName>
    <definedName name="SCDPT4_3100601_14" localSheetId="31">SCDPT4!$P$845</definedName>
    <definedName name="SCDPT4_3100601_15" localSheetId="31">SCDPT4!$Q$845</definedName>
    <definedName name="SCDPT4_3100601_16" localSheetId="31">SCDPT4!$R$845</definedName>
    <definedName name="SCDPT4_3100601_17" localSheetId="31">SCDPT4!$S$845</definedName>
    <definedName name="SCDPT4_3100601_18" localSheetId="31">SCDPT4!$T$845</definedName>
    <definedName name="SCDPT4_3100601_19" localSheetId="31">SCDPT4!$U$845</definedName>
    <definedName name="SCDPT4_3100601_2" localSheetId="31">SCDPT4!$D$845</definedName>
    <definedName name="SCDPT4_3100601_20" localSheetId="31">SCDPT4!$V$845</definedName>
    <definedName name="SCDPT4_3100601_21" localSheetId="31">SCDPT4!$W$845</definedName>
    <definedName name="SCDPT4_3100601_22" localSheetId="31">SCDPT4!$X$845</definedName>
    <definedName name="SCDPT4_3100601_3" localSheetId="31">SCDPT4!$E$845</definedName>
    <definedName name="SCDPT4_3100601_4" localSheetId="31">SCDPT4!$F$845</definedName>
    <definedName name="SCDPT4_3100601_5" localSheetId="31">SCDPT4!$G$845</definedName>
    <definedName name="SCDPT4_3100601_7" localSheetId="31">SCDPT4!$I$845</definedName>
    <definedName name="SCDPT4_3100601_8" localSheetId="31">SCDPT4!$J$845</definedName>
    <definedName name="SCDPT4_3100601_9" localSheetId="31">SCDPT4!$K$845</definedName>
    <definedName name="SCDPT4_3100701_1" localSheetId="31">SCDPT4!$C$945</definedName>
    <definedName name="SCDPT4_3100701_10" localSheetId="31">SCDPT4!$L$945</definedName>
    <definedName name="SCDPT4_3100701_11" localSheetId="31">SCDPT4!$M$945</definedName>
    <definedName name="SCDPT4_3100701_12" localSheetId="31">SCDPT4!$N$945</definedName>
    <definedName name="SCDPT4_3100701_13" localSheetId="31">SCDPT4!$O$945</definedName>
    <definedName name="SCDPT4_3100701_14" localSheetId="31">SCDPT4!$P$945</definedName>
    <definedName name="SCDPT4_3100701_15" localSheetId="31">SCDPT4!$Q$945</definedName>
    <definedName name="SCDPT4_3100701_16" localSheetId="31">SCDPT4!$R$945</definedName>
    <definedName name="SCDPT4_3100701_17" localSheetId="31">SCDPT4!$S$945</definedName>
    <definedName name="SCDPT4_3100701_18" localSheetId="31">SCDPT4!$T$945</definedName>
    <definedName name="SCDPT4_3100701_19" localSheetId="31">SCDPT4!$U$945</definedName>
    <definedName name="SCDPT4_3100701_2" localSheetId="31">SCDPT4!$D$945</definedName>
    <definedName name="SCDPT4_3100701_20" localSheetId="31">SCDPT4!$V$945</definedName>
    <definedName name="SCDPT4_3100701_21" localSheetId="31">SCDPT4!$W$945</definedName>
    <definedName name="SCDPT4_3100701_22" localSheetId="31">SCDPT4!$X$945</definedName>
    <definedName name="SCDPT4_3100701_3" localSheetId="31">SCDPT4!$E$945</definedName>
    <definedName name="SCDPT4_3100701_4" localSheetId="31">SCDPT4!$F$945</definedName>
    <definedName name="SCDPT4_3100701_5" localSheetId="31">SCDPT4!$G$945</definedName>
    <definedName name="SCDPT4_3100701_7" localSheetId="31">SCDPT4!$I$945</definedName>
    <definedName name="SCDPT4_3100701_8" localSheetId="31">SCDPT4!$J$945</definedName>
    <definedName name="SCDPT4_3100701_9" localSheetId="31">SCDPT4!$K$945</definedName>
    <definedName name="SCDPT4_3100801_1" localSheetId="31">SCDPT4!$C$1045</definedName>
    <definedName name="SCDPT4_3100801_10" localSheetId="31">SCDPT4!$L$1045</definedName>
    <definedName name="SCDPT4_3100801_11" localSheetId="31">SCDPT4!$M$1045</definedName>
    <definedName name="SCDPT4_3100801_12" localSheetId="31">SCDPT4!$N$1045</definedName>
    <definedName name="SCDPT4_3100801_13" localSheetId="31">SCDPT4!$O$1045</definedName>
    <definedName name="SCDPT4_3100801_14" localSheetId="31">SCDPT4!$P$1045</definedName>
    <definedName name="SCDPT4_3100801_15" localSheetId="31">SCDPT4!$Q$1045</definedName>
    <definedName name="SCDPT4_3100801_16" localSheetId="31">SCDPT4!$R$1045</definedName>
    <definedName name="SCDPT4_3100801_17" localSheetId="31">SCDPT4!$S$1045</definedName>
    <definedName name="SCDPT4_3100801_18" localSheetId="31">SCDPT4!$T$1045</definedName>
    <definedName name="SCDPT4_3100801_19" localSheetId="31">SCDPT4!$U$1045</definedName>
    <definedName name="SCDPT4_3100801_2" localSheetId="31">SCDPT4!$D$1045</definedName>
    <definedName name="SCDPT4_3100801_20" localSheetId="31">SCDPT4!$V$1045</definedName>
    <definedName name="SCDPT4_3100801_21" localSheetId="31">SCDPT4!$W$1045</definedName>
    <definedName name="SCDPT4_3100801_22" localSheetId="31">SCDPT4!$X$1045</definedName>
    <definedName name="SCDPT4_3100801_3" localSheetId="31">SCDPT4!$E$1045</definedName>
    <definedName name="SCDPT4_3100801_4" localSheetId="31">SCDPT4!$F$1045</definedName>
    <definedName name="SCDPT4_3100801_5" localSheetId="31">SCDPT4!$G$1045</definedName>
    <definedName name="SCDPT4_3100801_7" localSheetId="31">SCDPT4!$I$1045</definedName>
    <definedName name="SCDPT4_3100801_8" localSheetId="31">SCDPT4!$J$1045</definedName>
    <definedName name="SCDPT4_3100801_9" localSheetId="31">SCDPT4!$K$1045</definedName>
    <definedName name="SCDPT4_3100901_1" localSheetId="31">SCDPT4!$C$1145</definedName>
    <definedName name="SCDPT4_3100901_10" localSheetId="31">SCDPT4!$L$1145</definedName>
    <definedName name="SCDPT4_3100901_11" localSheetId="31">SCDPT4!$M$1145</definedName>
    <definedName name="SCDPT4_3100901_12" localSheetId="31">SCDPT4!$N$1145</definedName>
    <definedName name="SCDPT4_3100901_13" localSheetId="31">SCDPT4!$O$1145</definedName>
    <definedName name="SCDPT4_3100901_14" localSheetId="31">SCDPT4!$P$1145</definedName>
    <definedName name="SCDPT4_3100901_15" localSheetId="31">SCDPT4!$Q$1145</definedName>
    <definedName name="SCDPT4_3100901_16" localSheetId="31">SCDPT4!$R$1145</definedName>
    <definedName name="SCDPT4_3100901_17" localSheetId="31">SCDPT4!$S$1145</definedName>
    <definedName name="SCDPT4_3100901_18" localSheetId="31">SCDPT4!$T$1145</definedName>
    <definedName name="SCDPT4_3100901_19" localSheetId="31">SCDPT4!$U$1145</definedName>
    <definedName name="SCDPT4_3100901_2" localSheetId="31">SCDPT4!$D$1145</definedName>
    <definedName name="SCDPT4_3100901_20" localSheetId="31">SCDPT4!$V$1145</definedName>
    <definedName name="SCDPT4_3100901_21" localSheetId="31">SCDPT4!$W$1145</definedName>
    <definedName name="SCDPT4_3100901_22" localSheetId="31">SCDPT4!$X$1145</definedName>
    <definedName name="SCDPT4_3100901_3" localSheetId="31">SCDPT4!$E$1145</definedName>
    <definedName name="SCDPT4_3100901_4" localSheetId="31">SCDPT4!$F$1145</definedName>
    <definedName name="SCDPT4_3100901_5" localSheetId="31">SCDPT4!$G$1145</definedName>
    <definedName name="SCDPT4_3100901_7" localSheetId="31">SCDPT4!$I$1145</definedName>
    <definedName name="SCDPT4_3100901_8" localSheetId="31">SCDPT4!$J$1145</definedName>
    <definedName name="SCDPT4_3100901_9" localSheetId="31">SCDPT4!$K$1145</definedName>
    <definedName name="SCDPT4_3199999_10" localSheetId="31">SCDPT4!$L$1241</definedName>
    <definedName name="SCDPT4_3199999_11" localSheetId="31">SCDPT4!$M$1241</definedName>
    <definedName name="SCDPT4_3199999_12" localSheetId="31">SCDPT4!$N$1241</definedName>
    <definedName name="SCDPT4_3199999_13" localSheetId="31">SCDPT4!$O$1241</definedName>
    <definedName name="SCDPT4_3199999_14" localSheetId="31">SCDPT4!$P$1241</definedName>
    <definedName name="SCDPT4_3199999_15" localSheetId="31">SCDPT4!$Q$1241</definedName>
    <definedName name="SCDPT4_3199999_16" localSheetId="31">SCDPT4!$R$1241</definedName>
    <definedName name="SCDPT4_3199999_17" localSheetId="31">SCDPT4!$S$1241</definedName>
    <definedName name="SCDPT4_3199999_18" localSheetId="31">SCDPT4!$T$1241</definedName>
    <definedName name="SCDPT4_3199999_19" localSheetId="31">SCDPT4!$U$1241</definedName>
    <definedName name="SCDPT4_3199999_20" localSheetId="31">SCDPT4!$V$1241</definedName>
    <definedName name="SCDPT4_3199999_7" localSheetId="31">SCDPT4!$I$1241</definedName>
    <definedName name="SCDPT4_3199999_8" localSheetId="31">SCDPT4!$J$1241</definedName>
    <definedName name="SCDPT4_3199999_9" localSheetId="31">SCDPT4!$K$1241</definedName>
    <definedName name="SCDPT4_31BEGIN_1" localSheetId="31">SCDPT4!$C$244</definedName>
    <definedName name="SCDPT4_31BEGIN_10" localSheetId="31">SCDPT4!$L$244</definedName>
    <definedName name="SCDPT4_31BEGIN_11" localSheetId="31">SCDPT4!$M$244</definedName>
    <definedName name="SCDPT4_31BEGIN_12" localSheetId="31">SCDPT4!$N$244</definedName>
    <definedName name="SCDPT4_31BEGIN_13" localSheetId="31">SCDPT4!$O$244</definedName>
    <definedName name="SCDPT4_31BEGIN_14" localSheetId="31">SCDPT4!$P$244</definedName>
    <definedName name="SCDPT4_31BEGIN_15" localSheetId="31">SCDPT4!$Q$244</definedName>
    <definedName name="SCDPT4_31BEGIN_16" localSheetId="31">SCDPT4!$R$244</definedName>
    <definedName name="SCDPT4_31BEGIN_17" localSheetId="31">SCDPT4!$S$244</definedName>
    <definedName name="SCDPT4_31BEGIN_18" localSheetId="31">SCDPT4!$T$244</definedName>
    <definedName name="SCDPT4_31BEGIN_19" localSheetId="31">SCDPT4!$U$244</definedName>
    <definedName name="SCDPT4_31BEGIN_2" localSheetId="31">SCDPT4!$D$244</definedName>
    <definedName name="SCDPT4_31BEGIN_20" localSheetId="31">SCDPT4!$V$244</definedName>
    <definedName name="SCDPT4_31BEGIN_21" localSheetId="31">SCDPT4!$W$244</definedName>
    <definedName name="SCDPT4_31BEGIN_22" localSheetId="31">SCDPT4!$X$244</definedName>
    <definedName name="SCDPT4_31BEGIN_3" localSheetId="31">SCDPT4!$E$244</definedName>
    <definedName name="SCDPT4_31BEGIN_4" localSheetId="31">SCDPT4!$F$244</definedName>
    <definedName name="SCDPT4_31BEGIN_5" localSheetId="31">SCDPT4!$G$244</definedName>
    <definedName name="SCDPT4_31BEGIN_6" localSheetId="31">SCDPT4!$H$244</definedName>
    <definedName name="SCDPT4_31BEGIN_7" localSheetId="31">SCDPT4!$I$244</definedName>
    <definedName name="SCDPT4_31BEGIN_8" localSheetId="31">SCDPT4!$J$244</definedName>
    <definedName name="SCDPT4_31BEGIN_9" localSheetId="31">SCDPT4!$K$244</definedName>
    <definedName name="SCDPT4_31ENDIN_10" localSheetId="31">SCDPT4!$L$1240</definedName>
    <definedName name="SCDPT4_31ENDIN_11" localSheetId="31">SCDPT4!$M$1240</definedName>
    <definedName name="SCDPT4_31ENDIN_12" localSheetId="31">SCDPT4!$N$1240</definedName>
    <definedName name="SCDPT4_31ENDIN_13" localSheetId="31">SCDPT4!$O$1240</definedName>
    <definedName name="SCDPT4_31ENDIN_14" localSheetId="31">SCDPT4!$P$1240</definedName>
    <definedName name="SCDPT4_31ENDIN_15" localSheetId="31">SCDPT4!$Q$1240</definedName>
    <definedName name="SCDPT4_31ENDIN_16" localSheetId="31">SCDPT4!$R$1240</definedName>
    <definedName name="SCDPT4_31ENDIN_17" localSheetId="31">SCDPT4!$S$1240</definedName>
    <definedName name="SCDPT4_31ENDIN_18" localSheetId="31">SCDPT4!$T$1240</definedName>
    <definedName name="SCDPT4_31ENDIN_19" localSheetId="31">SCDPT4!$U$1240</definedName>
    <definedName name="SCDPT4_31ENDIN_2" localSheetId="31">SCDPT4!$D$1240</definedName>
    <definedName name="SCDPT4_31ENDIN_20" localSheetId="31">SCDPT4!$V$1240</definedName>
    <definedName name="SCDPT4_31ENDIN_21" localSheetId="31">SCDPT4!$W$1240</definedName>
    <definedName name="SCDPT4_31ENDIN_22" localSheetId="31">SCDPT4!$X$1240</definedName>
    <definedName name="SCDPT4_31ENDIN_3" localSheetId="31">SCDPT4!$E$1240</definedName>
    <definedName name="SCDPT4_31ENDIN_4" localSheetId="31">SCDPT4!$F$1240</definedName>
    <definedName name="SCDPT4_31ENDIN_5" localSheetId="31">SCDPT4!$G$1240</definedName>
    <definedName name="SCDPT4_31ENDIN_6" localSheetId="31">SCDPT4!$H$1240</definedName>
    <definedName name="SCDPT4_31ENDIN_7" localSheetId="31">SCDPT4!$I$1240</definedName>
    <definedName name="SCDPT4_31ENDIN_8" localSheetId="31">SCDPT4!$J$1240</definedName>
    <definedName name="SCDPT4_31ENDIN_9" localSheetId="31">SCDPT4!$K$1240</definedName>
    <definedName name="SCDPT4_3800000_Range" localSheetId="31">SCDPT4!$C$1242:$X$2400</definedName>
    <definedName name="SCDPT4_3800001_1" localSheetId="31">SCDPT4!$C$1243</definedName>
    <definedName name="SCDPT4_3800001_10" localSheetId="31">SCDPT4!$L$1243</definedName>
    <definedName name="SCDPT4_3800001_11" localSheetId="31">SCDPT4!$M$1243</definedName>
    <definedName name="SCDPT4_3800001_12" localSheetId="31">SCDPT4!$N$1243</definedName>
    <definedName name="SCDPT4_3800001_13" localSheetId="31">SCDPT4!$O$1243</definedName>
    <definedName name="SCDPT4_3800001_14" localSheetId="31">SCDPT4!$P$1243</definedName>
    <definedName name="SCDPT4_3800001_15" localSheetId="31">SCDPT4!$Q$1243</definedName>
    <definedName name="SCDPT4_3800001_16" localSheetId="31">SCDPT4!$R$1243</definedName>
    <definedName name="SCDPT4_3800001_17" localSheetId="31">SCDPT4!$S$1243</definedName>
    <definedName name="SCDPT4_3800001_18" localSheetId="31">SCDPT4!$T$1243</definedName>
    <definedName name="SCDPT4_3800001_19" localSheetId="31">SCDPT4!$U$1243</definedName>
    <definedName name="SCDPT4_3800001_2" localSheetId="31">SCDPT4!$D$1243</definedName>
    <definedName name="SCDPT4_3800001_20" localSheetId="31">SCDPT4!$V$1243</definedName>
    <definedName name="SCDPT4_3800001_21" localSheetId="31">SCDPT4!$W$1243</definedName>
    <definedName name="SCDPT4_3800001_3" localSheetId="31">SCDPT4!$E$1243</definedName>
    <definedName name="SCDPT4_3800001_4" localSheetId="31">SCDPT4!$F$1243</definedName>
    <definedName name="SCDPT4_3800001_5" localSheetId="31">SCDPT4!$G$1243</definedName>
    <definedName name="SCDPT4_3800001_7" localSheetId="31">SCDPT4!$I$1243</definedName>
    <definedName name="SCDPT4_3800001_8" localSheetId="31">SCDPT4!$J$1243</definedName>
    <definedName name="SCDPT4_3800001_9" localSheetId="31">SCDPT4!$K$1243</definedName>
    <definedName name="SCDPT4_3800101_1" localSheetId="31">SCDPT4!$C$1343</definedName>
    <definedName name="SCDPT4_3800101_10" localSheetId="31">SCDPT4!$L$1343</definedName>
    <definedName name="SCDPT4_3800101_11" localSheetId="31">SCDPT4!$M$1343</definedName>
    <definedName name="SCDPT4_3800101_12" localSheetId="31">SCDPT4!$N$1343</definedName>
    <definedName name="SCDPT4_3800101_13" localSheetId="31">SCDPT4!$O$1343</definedName>
    <definedName name="SCDPT4_3800101_14" localSheetId="31">SCDPT4!$P$1343</definedName>
    <definedName name="SCDPT4_3800101_15" localSheetId="31">SCDPT4!$Q$1343</definedName>
    <definedName name="SCDPT4_3800101_16" localSheetId="31">SCDPT4!$R$1343</definedName>
    <definedName name="SCDPT4_3800101_17" localSheetId="31">SCDPT4!$S$1343</definedName>
    <definedName name="SCDPT4_3800101_18" localSheetId="31">SCDPT4!$T$1343</definedName>
    <definedName name="SCDPT4_3800101_19" localSheetId="31">SCDPT4!$U$1343</definedName>
    <definedName name="SCDPT4_3800101_2" localSheetId="31">SCDPT4!$D$1343</definedName>
    <definedName name="SCDPT4_3800101_20" localSheetId="31">SCDPT4!$V$1343</definedName>
    <definedName name="SCDPT4_3800101_21" localSheetId="31">SCDPT4!$W$1343</definedName>
    <definedName name="SCDPT4_3800101_3" localSheetId="31">SCDPT4!$E$1343</definedName>
    <definedName name="SCDPT4_3800101_4" localSheetId="31">SCDPT4!$F$1343</definedName>
    <definedName name="SCDPT4_3800101_5" localSheetId="31">SCDPT4!$G$1343</definedName>
    <definedName name="SCDPT4_3800101_7" localSheetId="31">SCDPT4!$I$1343</definedName>
    <definedName name="SCDPT4_3800101_8" localSheetId="31">SCDPT4!$J$1343</definedName>
    <definedName name="SCDPT4_3800101_9" localSheetId="31">SCDPT4!$K$1343</definedName>
    <definedName name="SCDPT4_3800201_1" localSheetId="31">SCDPT4!$C$1443</definedName>
    <definedName name="SCDPT4_3800201_10" localSheetId="31">SCDPT4!$L$1443</definedName>
    <definedName name="SCDPT4_3800201_11" localSheetId="31">SCDPT4!$M$1443</definedName>
    <definedName name="SCDPT4_3800201_12" localSheetId="31">SCDPT4!$N$1443</definedName>
    <definedName name="SCDPT4_3800201_13" localSheetId="31">SCDPT4!$O$1443</definedName>
    <definedName name="SCDPT4_3800201_14" localSheetId="31">SCDPT4!$P$1443</definedName>
    <definedName name="SCDPT4_3800201_15" localSheetId="31">SCDPT4!$Q$1443</definedName>
    <definedName name="SCDPT4_3800201_16" localSheetId="31">SCDPT4!$R$1443</definedName>
    <definedName name="SCDPT4_3800201_17" localSheetId="31">SCDPT4!$S$1443</definedName>
    <definedName name="SCDPT4_3800201_18" localSheetId="31">SCDPT4!$T$1443</definedName>
    <definedName name="SCDPT4_3800201_19" localSheetId="31">SCDPT4!$U$1443</definedName>
    <definedName name="SCDPT4_3800201_2" localSheetId="31">SCDPT4!$D$1443</definedName>
    <definedName name="SCDPT4_3800201_20" localSheetId="31">SCDPT4!$V$1443</definedName>
    <definedName name="SCDPT4_3800201_21" localSheetId="31">SCDPT4!$W$1443</definedName>
    <definedName name="SCDPT4_3800201_3" localSheetId="31">SCDPT4!$E$1443</definedName>
    <definedName name="SCDPT4_3800201_4" localSheetId="31">SCDPT4!$F$1443</definedName>
    <definedName name="SCDPT4_3800201_5" localSheetId="31">SCDPT4!$G$1443</definedName>
    <definedName name="SCDPT4_3800201_7" localSheetId="31">SCDPT4!$I$1443</definedName>
    <definedName name="SCDPT4_3800201_8" localSheetId="31">SCDPT4!$J$1443</definedName>
    <definedName name="SCDPT4_3800201_9" localSheetId="31">SCDPT4!$K$1443</definedName>
    <definedName name="SCDPT4_3800301_1" localSheetId="31">SCDPT4!$C$1543</definedName>
    <definedName name="SCDPT4_3800301_10" localSheetId="31">SCDPT4!$L$1543</definedName>
    <definedName name="SCDPT4_3800301_11" localSheetId="31">SCDPT4!$M$1543</definedName>
    <definedName name="SCDPT4_3800301_12" localSheetId="31">SCDPT4!$N$1543</definedName>
    <definedName name="SCDPT4_3800301_13" localSheetId="31">SCDPT4!$O$1543</definedName>
    <definedName name="SCDPT4_3800301_14" localSheetId="31">SCDPT4!$P$1543</definedName>
    <definedName name="SCDPT4_3800301_15" localSheetId="31">SCDPT4!$Q$1543</definedName>
    <definedName name="SCDPT4_3800301_16" localSheetId="31">SCDPT4!$R$1543</definedName>
    <definedName name="SCDPT4_3800301_17" localSheetId="31">SCDPT4!$S$1543</definedName>
    <definedName name="SCDPT4_3800301_18" localSheetId="31">SCDPT4!$T$1543</definedName>
    <definedName name="SCDPT4_3800301_19" localSheetId="31">SCDPT4!$U$1543</definedName>
    <definedName name="SCDPT4_3800301_2" localSheetId="31">SCDPT4!$D$1543</definedName>
    <definedName name="SCDPT4_3800301_20" localSheetId="31">SCDPT4!$V$1543</definedName>
    <definedName name="SCDPT4_3800301_21" localSheetId="31">SCDPT4!$W$1543</definedName>
    <definedName name="SCDPT4_3800301_3" localSheetId="31">SCDPT4!$E$1543</definedName>
    <definedName name="SCDPT4_3800301_4" localSheetId="31">SCDPT4!$F$1543</definedName>
    <definedName name="SCDPT4_3800301_5" localSheetId="31">SCDPT4!$G$1543</definedName>
    <definedName name="SCDPT4_3800301_7" localSheetId="31">SCDPT4!$I$1543</definedName>
    <definedName name="SCDPT4_3800301_8" localSheetId="31">SCDPT4!$J$1543</definedName>
    <definedName name="SCDPT4_3800301_9" localSheetId="31">SCDPT4!$K$1543</definedName>
    <definedName name="SCDPT4_3800401_1" localSheetId="31">SCDPT4!$C$1643</definedName>
    <definedName name="SCDPT4_3800401_10" localSheetId="31">SCDPT4!$L$1643</definedName>
    <definedName name="SCDPT4_3800401_11" localSheetId="31">SCDPT4!$M$1643</definedName>
    <definedName name="SCDPT4_3800401_12" localSheetId="31">SCDPT4!$N$1643</definedName>
    <definedName name="SCDPT4_3800401_13" localSheetId="31">SCDPT4!$O$1643</definedName>
    <definedName name="SCDPT4_3800401_14" localSheetId="31">SCDPT4!$P$1643</definedName>
    <definedName name="SCDPT4_3800401_15" localSheetId="31">SCDPT4!$Q$1643</definedName>
    <definedName name="SCDPT4_3800401_16" localSheetId="31">SCDPT4!$R$1643</definedName>
    <definedName name="SCDPT4_3800401_17" localSheetId="31">SCDPT4!$S$1643</definedName>
    <definedName name="SCDPT4_3800401_18" localSheetId="31">SCDPT4!$T$1643</definedName>
    <definedName name="SCDPT4_3800401_19" localSheetId="31">SCDPT4!$U$1643</definedName>
    <definedName name="SCDPT4_3800401_2" localSheetId="31">SCDPT4!$D$1643</definedName>
    <definedName name="SCDPT4_3800401_20" localSheetId="31">SCDPT4!$V$1643</definedName>
    <definedName name="SCDPT4_3800401_21" localSheetId="31">SCDPT4!$W$1643</definedName>
    <definedName name="SCDPT4_3800401_3" localSheetId="31">SCDPT4!$E$1643</definedName>
    <definedName name="SCDPT4_3800401_4" localSheetId="31">SCDPT4!$F$1643</definedName>
    <definedName name="SCDPT4_3800401_5" localSheetId="31">SCDPT4!$G$1643</definedName>
    <definedName name="SCDPT4_3800401_7" localSheetId="31">SCDPT4!$I$1643</definedName>
    <definedName name="SCDPT4_3800401_8" localSheetId="31">SCDPT4!$J$1643</definedName>
    <definedName name="SCDPT4_3800401_9" localSheetId="31">SCDPT4!$K$1643</definedName>
    <definedName name="SCDPT4_3800501_1" localSheetId="31">SCDPT4!$C$1743</definedName>
    <definedName name="SCDPT4_3800501_10" localSheetId="31">SCDPT4!$L$1743</definedName>
    <definedName name="SCDPT4_3800501_11" localSheetId="31">SCDPT4!$M$1743</definedName>
    <definedName name="SCDPT4_3800501_12" localSheetId="31">SCDPT4!$N$1743</definedName>
    <definedName name="SCDPT4_3800501_13" localSheetId="31">SCDPT4!$O$1743</definedName>
    <definedName name="SCDPT4_3800501_14" localSheetId="31">SCDPT4!$P$1743</definedName>
    <definedName name="SCDPT4_3800501_15" localSheetId="31">SCDPT4!$Q$1743</definedName>
    <definedName name="SCDPT4_3800501_16" localSheetId="31">SCDPT4!$R$1743</definedName>
    <definedName name="SCDPT4_3800501_17" localSheetId="31">SCDPT4!$S$1743</definedName>
    <definedName name="SCDPT4_3800501_18" localSheetId="31">SCDPT4!$T$1743</definedName>
    <definedName name="SCDPT4_3800501_19" localSheetId="31">SCDPT4!$U$1743</definedName>
    <definedName name="SCDPT4_3800501_2" localSheetId="31">SCDPT4!$D$1743</definedName>
    <definedName name="SCDPT4_3800501_20" localSheetId="31">SCDPT4!$V$1743</definedName>
    <definedName name="SCDPT4_3800501_21" localSheetId="31">SCDPT4!$W$1743</definedName>
    <definedName name="SCDPT4_3800501_3" localSheetId="31">SCDPT4!$E$1743</definedName>
    <definedName name="SCDPT4_3800501_4" localSheetId="31">SCDPT4!$F$1743</definedName>
    <definedName name="SCDPT4_3800501_5" localSheetId="31">SCDPT4!$G$1743</definedName>
    <definedName name="SCDPT4_3800501_7" localSheetId="31">SCDPT4!$I$1743</definedName>
    <definedName name="SCDPT4_3800501_8" localSheetId="31">SCDPT4!$J$1743</definedName>
    <definedName name="SCDPT4_3800501_9" localSheetId="31">SCDPT4!$K$1743</definedName>
    <definedName name="SCDPT4_3800601_1" localSheetId="31">SCDPT4!$C$1843</definedName>
    <definedName name="SCDPT4_3800601_10" localSheetId="31">SCDPT4!$L$1843</definedName>
    <definedName name="SCDPT4_3800601_11" localSheetId="31">SCDPT4!$M$1843</definedName>
    <definedName name="SCDPT4_3800601_12" localSheetId="31">SCDPT4!$N$1843</definedName>
    <definedName name="SCDPT4_3800601_13" localSheetId="31">SCDPT4!$O$1843</definedName>
    <definedName name="SCDPT4_3800601_14" localSheetId="31">SCDPT4!$P$1843</definedName>
    <definedName name="SCDPT4_3800601_15" localSheetId="31">SCDPT4!$Q$1843</definedName>
    <definedName name="SCDPT4_3800601_16" localSheetId="31">SCDPT4!$R$1843</definedName>
    <definedName name="SCDPT4_3800601_17" localSheetId="31">SCDPT4!$S$1843</definedName>
    <definedName name="SCDPT4_3800601_18" localSheetId="31">SCDPT4!$T$1843</definedName>
    <definedName name="SCDPT4_3800601_19" localSheetId="31">SCDPT4!$U$1843</definedName>
    <definedName name="SCDPT4_3800601_2" localSheetId="31">SCDPT4!$D$1843</definedName>
    <definedName name="SCDPT4_3800601_20" localSheetId="31">SCDPT4!$V$1843</definedName>
    <definedName name="SCDPT4_3800601_21" localSheetId="31">SCDPT4!$W$1843</definedName>
    <definedName name="SCDPT4_3800601_3" localSheetId="31">SCDPT4!$E$1843</definedName>
    <definedName name="SCDPT4_3800601_4" localSheetId="31">SCDPT4!$F$1843</definedName>
    <definedName name="SCDPT4_3800601_5" localSheetId="31">SCDPT4!$G$1843</definedName>
    <definedName name="SCDPT4_3800601_7" localSheetId="31">SCDPT4!$I$1843</definedName>
    <definedName name="SCDPT4_3800601_8" localSheetId="31">SCDPT4!$J$1843</definedName>
    <definedName name="SCDPT4_3800601_9" localSheetId="31">SCDPT4!$K$1843</definedName>
    <definedName name="SCDPT4_3800701_1" localSheetId="31">SCDPT4!$C$1943</definedName>
    <definedName name="SCDPT4_3800701_10" localSheetId="31">SCDPT4!$L$1943</definedName>
    <definedName name="SCDPT4_3800701_11" localSheetId="31">SCDPT4!$M$1943</definedName>
    <definedName name="SCDPT4_3800701_12" localSheetId="31">SCDPT4!$N$1943</definedName>
    <definedName name="SCDPT4_3800701_13" localSheetId="31">SCDPT4!$O$1943</definedName>
    <definedName name="SCDPT4_3800701_14" localSheetId="31">SCDPT4!$P$1943</definedName>
    <definedName name="SCDPT4_3800701_15" localSheetId="31">SCDPT4!$Q$1943</definedName>
    <definedName name="SCDPT4_3800701_16" localSheetId="31">SCDPT4!$R$1943</definedName>
    <definedName name="SCDPT4_3800701_17" localSheetId="31">SCDPT4!$S$1943</definedName>
    <definedName name="SCDPT4_3800701_18" localSheetId="31">SCDPT4!$T$1943</definedName>
    <definedName name="SCDPT4_3800701_19" localSheetId="31">SCDPT4!$U$1943</definedName>
    <definedName name="SCDPT4_3800701_2" localSheetId="31">SCDPT4!$D$1943</definedName>
    <definedName name="SCDPT4_3800701_20" localSheetId="31">SCDPT4!$V$1943</definedName>
    <definedName name="SCDPT4_3800701_21" localSheetId="31">SCDPT4!$W$1943</definedName>
    <definedName name="SCDPT4_3800701_3" localSheetId="31">SCDPT4!$E$1943</definedName>
    <definedName name="SCDPT4_3800701_4" localSheetId="31">SCDPT4!$F$1943</definedName>
    <definedName name="SCDPT4_3800701_5" localSheetId="31">SCDPT4!$G$1943</definedName>
    <definedName name="SCDPT4_3800701_7" localSheetId="31">SCDPT4!$I$1943</definedName>
    <definedName name="SCDPT4_3800701_8" localSheetId="31">SCDPT4!$J$1943</definedName>
    <definedName name="SCDPT4_3800701_9" localSheetId="31">SCDPT4!$K$1943</definedName>
    <definedName name="SCDPT4_3800801_1" localSheetId="31">SCDPT4!$C$2043</definedName>
    <definedName name="SCDPT4_3800801_10" localSheetId="31">SCDPT4!$L$2043</definedName>
    <definedName name="SCDPT4_3800801_11" localSheetId="31">SCDPT4!$M$2043</definedName>
    <definedName name="SCDPT4_3800801_12" localSheetId="31">SCDPT4!$N$2043</definedName>
    <definedName name="SCDPT4_3800801_13" localSheetId="31">SCDPT4!$O$2043</definedName>
    <definedName name="SCDPT4_3800801_14" localSheetId="31">SCDPT4!$P$2043</definedName>
    <definedName name="SCDPT4_3800801_15" localSheetId="31">SCDPT4!$Q$2043</definedName>
    <definedName name="SCDPT4_3800801_16" localSheetId="31">SCDPT4!$R$2043</definedName>
    <definedName name="SCDPT4_3800801_17" localSheetId="31">SCDPT4!$S$2043</definedName>
    <definedName name="SCDPT4_3800801_18" localSheetId="31">SCDPT4!$T$2043</definedName>
    <definedName name="SCDPT4_3800801_19" localSheetId="31">SCDPT4!$U$2043</definedName>
    <definedName name="SCDPT4_3800801_2" localSheetId="31">SCDPT4!$D$2043</definedName>
    <definedName name="SCDPT4_3800801_20" localSheetId="31">SCDPT4!$V$2043</definedName>
    <definedName name="SCDPT4_3800801_21" localSheetId="31">SCDPT4!$W$2043</definedName>
    <definedName name="SCDPT4_3800801_3" localSheetId="31">SCDPT4!$E$2043</definedName>
    <definedName name="SCDPT4_3800801_4" localSheetId="31">SCDPT4!$F$2043</definedName>
    <definedName name="SCDPT4_3800801_5" localSheetId="31">SCDPT4!$G$2043</definedName>
    <definedName name="SCDPT4_3800801_7" localSheetId="31">SCDPT4!$I$2043</definedName>
    <definedName name="SCDPT4_3800801_8" localSheetId="31">SCDPT4!$J$2043</definedName>
    <definedName name="SCDPT4_3800801_9" localSheetId="31">SCDPT4!$K$2043</definedName>
    <definedName name="SCDPT4_3800901_1" localSheetId="31">SCDPT4!$C$2143</definedName>
    <definedName name="SCDPT4_3800901_10" localSheetId="31">SCDPT4!$L$2143</definedName>
    <definedName name="SCDPT4_3800901_11" localSheetId="31">SCDPT4!$M$2143</definedName>
    <definedName name="SCDPT4_3800901_12" localSheetId="31">SCDPT4!$N$2143</definedName>
    <definedName name="SCDPT4_3800901_13" localSheetId="31">SCDPT4!$O$2143</definedName>
    <definedName name="SCDPT4_3800901_14" localSheetId="31">SCDPT4!$P$2143</definedName>
    <definedName name="SCDPT4_3800901_15" localSheetId="31">SCDPT4!$Q$2143</definedName>
    <definedName name="SCDPT4_3800901_16" localSheetId="31">SCDPT4!$R$2143</definedName>
    <definedName name="SCDPT4_3800901_17" localSheetId="31">SCDPT4!$S$2143</definedName>
    <definedName name="SCDPT4_3800901_18" localSheetId="31">SCDPT4!$T$2143</definedName>
    <definedName name="SCDPT4_3800901_19" localSheetId="31">SCDPT4!$U$2143</definedName>
    <definedName name="SCDPT4_3800901_2" localSheetId="31">SCDPT4!$D$2143</definedName>
    <definedName name="SCDPT4_3800901_20" localSheetId="31">SCDPT4!$V$2143</definedName>
    <definedName name="SCDPT4_3800901_21" localSheetId="31">SCDPT4!$W$2143</definedName>
    <definedName name="SCDPT4_3800901_3" localSheetId="31">SCDPT4!$E$2143</definedName>
    <definedName name="SCDPT4_3800901_4" localSheetId="31">SCDPT4!$F$2143</definedName>
    <definedName name="SCDPT4_3800901_5" localSheetId="31">SCDPT4!$G$2143</definedName>
    <definedName name="SCDPT4_3800901_7" localSheetId="31">SCDPT4!$I$2143</definedName>
    <definedName name="SCDPT4_3800901_8" localSheetId="31">SCDPT4!$J$2143</definedName>
    <definedName name="SCDPT4_3800901_9" localSheetId="31">SCDPT4!$K$2143</definedName>
    <definedName name="SCDPT4_3801001_1" localSheetId="31">SCDPT4!$C$2243</definedName>
    <definedName name="SCDPT4_3801001_10" localSheetId="31">SCDPT4!$L$2243</definedName>
    <definedName name="SCDPT4_3801001_11" localSheetId="31">SCDPT4!$M$2243</definedName>
    <definedName name="SCDPT4_3801001_12" localSheetId="31">SCDPT4!$N$2243</definedName>
    <definedName name="SCDPT4_3801001_13" localSheetId="31">SCDPT4!$O$2243</definedName>
    <definedName name="SCDPT4_3801001_14" localSheetId="31">SCDPT4!$P$2243</definedName>
    <definedName name="SCDPT4_3801001_15" localSheetId="31">SCDPT4!$Q$2243</definedName>
    <definedName name="SCDPT4_3801001_16" localSheetId="31">SCDPT4!$R$2243</definedName>
    <definedName name="SCDPT4_3801001_17" localSheetId="31">SCDPT4!$S$2243</definedName>
    <definedName name="SCDPT4_3801001_18" localSheetId="31">SCDPT4!$T$2243</definedName>
    <definedName name="SCDPT4_3801001_19" localSheetId="31">SCDPT4!$U$2243</definedName>
    <definedName name="SCDPT4_3801001_2" localSheetId="31">SCDPT4!$D$2243</definedName>
    <definedName name="SCDPT4_3801001_20" localSheetId="31">SCDPT4!$V$2243</definedName>
    <definedName name="SCDPT4_3801001_21" localSheetId="31">SCDPT4!$W$2243</definedName>
    <definedName name="SCDPT4_3801001_3" localSheetId="31">SCDPT4!$E$2243</definedName>
    <definedName name="SCDPT4_3801001_4" localSheetId="31">SCDPT4!$F$2243</definedName>
    <definedName name="SCDPT4_3801001_5" localSheetId="31">SCDPT4!$G$2243</definedName>
    <definedName name="SCDPT4_3801001_7" localSheetId="31">SCDPT4!$I$2243</definedName>
    <definedName name="SCDPT4_3801001_8" localSheetId="31">SCDPT4!$J$2243</definedName>
    <definedName name="SCDPT4_3801001_9" localSheetId="31">SCDPT4!$K$2243</definedName>
    <definedName name="SCDPT4_3801101_1" localSheetId="31">SCDPT4!$C$2343</definedName>
    <definedName name="SCDPT4_3801101_10" localSheetId="31">SCDPT4!$L$2343</definedName>
    <definedName name="SCDPT4_3801101_11" localSheetId="31">SCDPT4!$M$2343</definedName>
    <definedName name="SCDPT4_3801101_12" localSheetId="31">SCDPT4!$N$2343</definedName>
    <definedName name="SCDPT4_3801101_13" localSheetId="31">SCDPT4!$O$2343</definedName>
    <definedName name="SCDPT4_3801101_14" localSheetId="31">SCDPT4!$P$2343</definedName>
    <definedName name="SCDPT4_3801101_15" localSheetId="31">SCDPT4!$Q$2343</definedName>
    <definedName name="SCDPT4_3801101_16" localSheetId="31">SCDPT4!$R$2343</definedName>
    <definedName name="SCDPT4_3801101_17" localSheetId="31">SCDPT4!$S$2343</definedName>
    <definedName name="SCDPT4_3801101_18" localSheetId="31">SCDPT4!$T$2343</definedName>
    <definedName name="SCDPT4_3801101_19" localSheetId="31">SCDPT4!$U$2343</definedName>
    <definedName name="SCDPT4_3801101_2" localSheetId="31">SCDPT4!$D$2343</definedName>
    <definedName name="SCDPT4_3801101_20" localSheetId="31">SCDPT4!$V$2343</definedName>
    <definedName name="SCDPT4_3801101_21" localSheetId="31">SCDPT4!$W$2343</definedName>
    <definedName name="SCDPT4_3801101_3" localSheetId="31">SCDPT4!$E$2343</definedName>
    <definedName name="SCDPT4_3801101_4" localSheetId="31">SCDPT4!$F$2343</definedName>
    <definedName name="SCDPT4_3801101_5" localSheetId="31">SCDPT4!$G$2343</definedName>
    <definedName name="SCDPT4_3801101_7" localSheetId="31">SCDPT4!$I$2343</definedName>
    <definedName name="SCDPT4_3801101_8" localSheetId="31">SCDPT4!$J$2343</definedName>
    <definedName name="SCDPT4_3801101_9" localSheetId="31">SCDPT4!$K$2343</definedName>
    <definedName name="SCDPT4_3899999_10" localSheetId="31">SCDPT4!$L$2401</definedName>
    <definedName name="SCDPT4_3899999_11" localSheetId="31">SCDPT4!$M$2401</definedName>
    <definedName name="SCDPT4_3899999_12" localSheetId="31">SCDPT4!$N$2401</definedName>
    <definedName name="SCDPT4_3899999_13" localSheetId="31">SCDPT4!$O$2401</definedName>
    <definedName name="SCDPT4_3899999_14" localSheetId="31">SCDPT4!$P$2401</definedName>
    <definedName name="SCDPT4_3899999_15" localSheetId="31">SCDPT4!$Q$2401</definedName>
    <definedName name="SCDPT4_3899999_16" localSheetId="31">SCDPT4!$R$2401</definedName>
    <definedName name="SCDPT4_3899999_17" localSheetId="31">SCDPT4!$S$2401</definedName>
    <definedName name="SCDPT4_3899999_18" localSheetId="31">SCDPT4!$T$2401</definedName>
    <definedName name="SCDPT4_3899999_19" localSheetId="31">SCDPT4!$U$2401</definedName>
    <definedName name="SCDPT4_3899999_20" localSheetId="31">SCDPT4!$V$2401</definedName>
    <definedName name="SCDPT4_3899999_7" localSheetId="31">SCDPT4!$I$2401</definedName>
    <definedName name="SCDPT4_3899999_8" localSheetId="31">SCDPT4!$J$2401</definedName>
    <definedName name="SCDPT4_3899999_9" localSheetId="31">SCDPT4!$K$2401</definedName>
    <definedName name="SCDPT4_38BEGIN_1" localSheetId="31">SCDPT4!$C$1242</definedName>
    <definedName name="SCDPT4_38BEGIN_10" localSheetId="31">SCDPT4!$L$1242</definedName>
    <definedName name="SCDPT4_38BEGIN_11" localSheetId="31">SCDPT4!$M$1242</definedName>
    <definedName name="SCDPT4_38BEGIN_12" localSheetId="31">SCDPT4!$N$1242</definedName>
    <definedName name="SCDPT4_38BEGIN_13" localSheetId="31">SCDPT4!$O$1242</definedName>
    <definedName name="SCDPT4_38BEGIN_14" localSheetId="31">SCDPT4!$P$1242</definedName>
    <definedName name="SCDPT4_38BEGIN_15" localSheetId="31">SCDPT4!$Q$1242</definedName>
    <definedName name="SCDPT4_38BEGIN_16" localSheetId="31">SCDPT4!$R$1242</definedName>
    <definedName name="SCDPT4_38BEGIN_17" localSheetId="31">SCDPT4!$S$1242</definedName>
    <definedName name="SCDPT4_38BEGIN_18" localSheetId="31">SCDPT4!$T$1242</definedName>
    <definedName name="SCDPT4_38BEGIN_19" localSheetId="31">SCDPT4!$U$1242</definedName>
    <definedName name="SCDPT4_38BEGIN_2" localSheetId="31">SCDPT4!$D$1242</definedName>
    <definedName name="SCDPT4_38BEGIN_20" localSheetId="31">SCDPT4!$V$1242</definedName>
    <definedName name="SCDPT4_38BEGIN_21" localSheetId="31">SCDPT4!$W$1242</definedName>
    <definedName name="SCDPT4_38BEGIN_22" localSheetId="31">SCDPT4!$X$1242</definedName>
    <definedName name="SCDPT4_38BEGIN_3" localSheetId="31">SCDPT4!$E$1242</definedName>
    <definedName name="SCDPT4_38BEGIN_4" localSheetId="31">SCDPT4!$F$1242</definedName>
    <definedName name="SCDPT4_38BEGIN_5" localSheetId="31">SCDPT4!$G$1242</definedName>
    <definedName name="SCDPT4_38BEGIN_6" localSheetId="31">SCDPT4!$H$1242</definedName>
    <definedName name="SCDPT4_38BEGIN_7" localSheetId="31">SCDPT4!$I$1242</definedName>
    <definedName name="SCDPT4_38BEGIN_8" localSheetId="31">SCDPT4!$J$1242</definedName>
    <definedName name="SCDPT4_38BEGIN_9" localSheetId="31">SCDPT4!$K$1242</definedName>
    <definedName name="SCDPT4_38ENDIN_10" localSheetId="31">SCDPT4!$L$2400</definedName>
    <definedName name="SCDPT4_38ENDIN_11" localSheetId="31">SCDPT4!$M$2400</definedName>
    <definedName name="SCDPT4_38ENDIN_12" localSheetId="31">SCDPT4!$N$2400</definedName>
    <definedName name="SCDPT4_38ENDIN_13" localSheetId="31">SCDPT4!$O$2400</definedName>
    <definedName name="SCDPT4_38ENDIN_14" localSheetId="31">SCDPT4!$P$2400</definedName>
    <definedName name="SCDPT4_38ENDIN_15" localSheetId="31">SCDPT4!$Q$2400</definedName>
    <definedName name="SCDPT4_38ENDIN_16" localSheetId="31">SCDPT4!$R$2400</definedName>
    <definedName name="SCDPT4_38ENDIN_17" localSheetId="31">SCDPT4!$S$2400</definedName>
    <definedName name="SCDPT4_38ENDIN_18" localSheetId="31">SCDPT4!$T$2400</definedName>
    <definedName name="SCDPT4_38ENDIN_19" localSheetId="31">SCDPT4!$U$2400</definedName>
    <definedName name="SCDPT4_38ENDIN_2" localSheetId="31">SCDPT4!$D$2400</definedName>
    <definedName name="SCDPT4_38ENDIN_20" localSheetId="31">SCDPT4!$V$2400</definedName>
    <definedName name="SCDPT4_38ENDIN_21" localSheetId="31">SCDPT4!$W$2400</definedName>
    <definedName name="SCDPT4_38ENDIN_22" localSheetId="31">SCDPT4!$X$2400</definedName>
    <definedName name="SCDPT4_38ENDIN_3" localSheetId="31">SCDPT4!$E$2400</definedName>
    <definedName name="SCDPT4_38ENDIN_4" localSheetId="31">SCDPT4!$F$2400</definedName>
    <definedName name="SCDPT4_38ENDIN_5" localSheetId="31">SCDPT4!$G$2400</definedName>
    <definedName name="SCDPT4_38ENDIN_6" localSheetId="31">SCDPT4!$H$2400</definedName>
    <definedName name="SCDPT4_38ENDIN_7" localSheetId="31">SCDPT4!$I$2400</definedName>
    <definedName name="SCDPT4_38ENDIN_8" localSheetId="31">SCDPT4!$J$2400</definedName>
    <definedName name="SCDPT4_38ENDIN_9" localSheetId="31">SCDPT4!$K$2400</definedName>
    <definedName name="SCDPT4_4800000_Range" localSheetId="31">SCDPT4!$C$2402:$X$2411</definedName>
    <definedName name="SCDPT4_4800001_1" localSheetId="31">SCDPT4!$C$2403</definedName>
    <definedName name="SCDPT4_4800001_10" localSheetId="31">SCDPT4!$L$2403</definedName>
    <definedName name="SCDPT4_4800001_11" localSheetId="31">SCDPT4!$M$2403</definedName>
    <definedName name="SCDPT4_4800001_12" localSheetId="31">SCDPT4!$N$2403</definedName>
    <definedName name="SCDPT4_4800001_13" localSheetId="31">SCDPT4!$O$2403</definedName>
    <definedName name="SCDPT4_4800001_14" localSheetId="31">SCDPT4!$P$2403</definedName>
    <definedName name="SCDPT4_4800001_15" localSheetId="31">SCDPT4!$Q$2403</definedName>
    <definedName name="SCDPT4_4800001_16" localSheetId="31">SCDPT4!$R$2403</definedName>
    <definedName name="SCDPT4_4800001_17" localSheetId="31">SCDPT4!$S$2403</definedName>
    <definedName name="SCDPT4_4800001_18" localSheetId="31">SCDPT4!$T$2403</definedName>
    <definedName name="SCDPT4_4800001_19" localSheetId="31">SCDPT4!$U$2403</definedName>
    <definedName name="SCDPT4_4800001_2" localSheetId="31">SCDPT4!$D$2403</definedName>
    <definedName name="SCDPT4_4800001_20" localSheetId="31">SCDPT4!$V$2403</definedName>
    <definedName name="SCDPT4_4800001_21" localSheetId="31">SCDPT4!$W$2403</definedName>
    <definedName name="SCDPT4_4800001_3" localSheetId="31">SCDPT4!$E$2403</definedName>
    <definedName name="SCDPT4_4800001_4" localSheetId="31">SCDPT4!$F$2403</definedName>
    <definedName name="SCDPT4_4800001_5" localSheetId="31">SCDPT4!$G$2403</definedName>
    <definedName name="SCDPT4_4800001_7" localSheetId="31">SCDPT4!$I$2403</definedName>
    <definedName name="SCDPT4_4800001_8" localSheetId="31">SCDPT4!$J$2403</definedName>
    <definedName name="SCDPT4_4800001_9" localSheetId="31">SCDPT4!$K$2403</definedName>
    <definedName name="SCDPT4_4899999_10" localSheetId="31">SCDPT4!$L$2412</definedName>
    <definedName name="SCDPT4_4899999_11" localSheetId="31">SCDPT4!$M$2412</definedName>
    <definedName name="SCDPT4_4899999_12" localSheetId="31">SCDPT4!$N$2412</definedName>
    <definedName name="SCDPT4_4899999_13" localSheetId="31">SCDPT4!$O$2412</definedName>
    <definedName name="SCDPT4_4899999_14" localSheetId="31">SCDPT4!$P$2412</definedName>
    <definedName name="SCDPT4_4899999_15" localSheetId="31">SCDPT4!$Q$2412</definedName>
    <definedName name="SCDPT4_4899999_16" localSheetId="31">SCDPT4!$R$2412</definedName>
    <definedName name="SCDPT4_4899999_17" localSheetId="31">SCDPT4!$S$2412</definedName>
    <definedName name="SCDPT4_4899999_18" localSheetId="31">SCDPT4!$T$2412</definedName>
    <definedName name="SCDPT4_4899999_19" localSheetId="31">SCDPT4!$U$2412</definedName>
    <definedName name="SCDPT4_4899999_20" localSheetId="31">SCDPT4!$V$2412</definedName>
    <definedName name="SCDPT4_4899999_7" localSheetId="31">SCDPT4!$I$2412</definedName>
    <definedName name="SCDPT4_4899999_8" localSheetId="31">SCDPT4!$J$2412</definedName>
    <definedName name="SCDPT4_4899999_9" localSheetId="31">SCDPT4!$K$2412</definedName>
    <definedName name="SCDPT4_48BEGIN_1" localSheetId="31">SCDPT4!$C$2402</definedName>
    <definedName name="SCDPT4_48BEGIN_10" localSheetId="31">SCDPT4!$L$2402</definedName>
    <definedName name="SCDPT4_48BEGIN_11" localSheetId="31">SCDPT4!$M$2402</definedName>
    <definedName name="SCDPT4_48BEGIN_12" localSheetId="31">SCDPT4!$N$2402</definedName>
    <definedName name="SCDPT4_48BEGIN_13" localSheetId="31">SCDPT4!$O$2402</definedName>
    <definedName name="SCDPT4_48BEGIN_14" localSheetId="31">SCDPT4!$P$2402</definedName>
    <definedName name="SCDPT4_48BEGIN_15" localSheetId="31">SCDPT4!$Q$2402</definedName>
    <definedName name="SCDPT4_48BEGIN_16" localSheetId="31">SCDPT4!$R$2402</definedName>
    <definedName name="SCDPT4_48BEGIN_17" localSheetId="31">SCDPT4!$S$2402</definedName>
    <definedName name="SCDPT4_48BEGIN_18" localSheetId="31">SCDPT4!$T$2402</definedName>
    <definedName name="SCDPT4_48BEGIN_19" localSheetId="31">SCDPT4!$U$2402</definedName>
    <definedName name="SCDPT4_48BEGIN_2" localSheetId="31">SCDPT4!$D$2402</definedName>
    <definedName name="SCDPT4_48BEGIN_20" localSheetId="31">SCDPT4!$V$2402</definedName>
    <definedName name="SCDPT4_48BEGIN_21" localSheetId="31">SCDPT4!$W$2402</definedName>
    <definedName name="SCDPT4_48BEGIN_22" localSheetId="31">SCDPT4!$X$2402</definedName>
    <definedName name="SCDPT4_48BEGIN_3" localSheetId="31">SCDPT4!$E$2402</definedName>
    <definedName name="SCDPT4_48BEGIN_4" localSheetId="31">SCDPT4!$F$2402</definedName>
    <definedName name="SCDPT4_48BEGIN_5" localSheetId="31">SCDPT4!$G$2402</definedName>
    <definedName name="SCDPT4_48BEGIN_6" localSheetId="31">SCDPT4!$H$2402</definedName>
    <definedName name="SCDPT4_48BEGIN_7" localSheetId="31">SCDPT4!$I$2402</definedName>
    <definedName name="SCDPT4_48BEGIN_8" localSheetId="31">SCDPT4!$J$2402</definedName>
    <definedName name="SCDPT4_48BEGIN_9" localSheetId="31">SCDPT4!$K$2402</definedName>
    <definedName name="SCDPT4_48ENDIN_10" localSheetId="31">SCDPT4!$L$2411</definedName>
    <definedName name="SCDPT4_48ENDIN_11" localSheetId="31">SCDPT4!$M$2411</definedName>
    <definedName name="SCDPT4_48ENDIN_12" localSheetId="31">SCDPT4!$N$2411</definedName>
    <definedName name="SCDPT4_48ENDIN_13" localSheetId="31">SCDPT4!$O$2411</definedName>
    <definedName name="SCDPT4_48ENDIN_14" localSheetId="31">SCDPT4!$P$2411</definedName>
    <definedName name="SCDPT4_48ENDIN_15" localSheetId="31">SCDPT4!$Q$2411</definedName>
    <definedName name="SCDPT4_48ENDIN_16" localSheetId="31">SCDPT4!$R$2411</definedName>
    <definedName name="SCDPT4_48ENDIN_17" localSheetId="31">SCDPT4!$S$2411</definedName>
    <definedName name="SCDPT4_48ENDIN_18" localSheetId="31">SCDPT4!$T$2411</definedName>
    <definedName name="SCDPT4_48ENDIN_19" localSheetId="31">SCDPT4!$U$2411</definedName>
    <definedName name="SCDPT4_48ENDIN_2" localSheetId="31">SCDPT4!$D$2411</definedName>
    <definedName name="SCDPT4_48ENDIN_20" localSheetId="31">SCDPT4!$V$2411</definedName>
    <definedName name="SCDPT4_48ENDIN_21" localSheetId="31">SCDPT4!$W$2411</definedName>
    <definedName name="SCDPT4_48ENDIN_22" localSheetId="31">SCDPT4!$X$2411</definedName>
    <definedName name="SCDPT4_48ENDIN_3" localSheetId="31">SCDPT4!$E$2411</definedName>
    <definedName name="SCDPT4_48ENDIN_4" localSheetId="31">SCDPT4!$F$2411</definedName>
    <definedName name="SCDPT4_48ENDIN_5" localSheetId="31">SCDPT4!$G$2411</definedName>
    <definedName name="SCDPT4_48ENDIN_6" localSheetId="31">SCDPT4!$H$2411</definedName>
    <definedName name="SCDPT4_48ENDIN_7" localSheetId="31">SCDPT4!$I$2411</definedName>
    <definedName name="SCDPT4_48ENDIN_8" localSheetId="31">SCDPT4!$J$2411</definedName>
    <definedName name="SCDPT4_48ENDIN_9" localSheetId="31">SCDPT4!$K$2411</definedName>
    <definedName name="SCDPT4_5500000_Range" localSheetId="31">SCDPT4!$C$2413:$X$2415</definedName>
    <definedName name="SCDPT4_5599999_10" localSheetId="31">SCDPT4!$L$2416</definedName>
    <definedName name="SCDPT4_5599999_11" localSheetId="31">SCDPT4!$M$2416</definedName>
    <definedName name="SCDPT4_5599999_12" localSheetId="31">SCDPT4!$N$2416</definedName>
    <definedName name="SCDPT4_5599999_13" localSheetId="31">SCDPT4!$O$2416</definedName>
    <definedName name="SCDPT4_5599999_14" localSheetId="31">SCDPT4!$P$2416</definedName>
    <definedName name="SCDPT4_5599999_15" localSheetId="31">SCDPT4!$Q$2416</definedName>
    <definedName name="SCDPT4_5599999_16" localSheetId="31">SCDPT4!$R$2416</definedName>
    <definedName name="SCDPT4_5599999_17" localSheetId="31">SCDPT4!$S$2416</definedName>
    <definedName name="SCDPT4_5599999_18" localSheetId="31">SCDPT4!$T$2416</definedName>
    <definedName name="SCDPT4_5599999_19" localSheetId="31">SCDPT4!$U$2416</definedName>
    <definedName name="SCDPT4_5599999_20" localSheetId="31">SCDPT4!$V$2416</definedName>
    <definedName name="SCDPT4_5599999_7" localSheetId="31">SCDPT4!$I$2416</definedName>
    <definedName name="SCDPT4_5599999_8" localSheetId="31">SCDPT4!$J$2416</definedName>
    <definedName name="SCDPT4_5599999_9" localSheetId="31">SCDPT4!$K$2416</definedName>
    <definedName name="SCDPT4_55BEGIN_1" localSheetId="31">SCDPT4!$C$2413</definedName>
    <definedName name="SCDPT4_55BEGIN_10" localSheetId="31">SCDPT4!$L$2413</definedName>
    <definedName name="SCDPT4_55BEGIN_11" localSheetId="31">SCDPT4!$M$2413</definedName>
    <definedName name="SCDPT4_55BEGIN_12" localSheetId="31">SCDPT4!$N$2413</definedName>
    <definedName name="SCDPT4_55BEGIN_13" localSheetId="31">SCDPT4!$O$2413</definedName>
    <definedName name="SCDPT4_55BEGIN_14" localSheetId="31">SCDPT4!$P$2413</definedName>
    <definedName name="SCDPT4_55BEGIN_15" localSheetId="31">SCDPT4!$Q$2413</definedName>
    <definedName name="SCDPT4_55BEGIN_16" localSheetId="31">SCDPT4!$R$2413</definedName>
    <definedName name="SCDPT4_55BEGIN_17" localSheetId="31">SCDPT4!$S$2413</definedName>
    <definedName name="SCDPT4_55BEGIN_18" localSheetId="31">SCDPT4!$T$2413</definedName>
    <definedName name="SCDPT4_55BEGIN_19" localSheetId="31">SCDPT4!$U$2413</definedName>
    <definedName name="SCDPT4_55BEGIN_2" localSheetId="31">SCDPT4!$D$2413</definedName>
    <definedName name="SCDPT4_55BEGIN_20" localSheetId="31">SCDPT4!$V$2413</definedName>
    <definedName name="SCDPT4_55BEGIN_21" localSheetId="31">SCDPT4!$W$2413</definedName>
    <definedName name="SCDPT4_55BEGIN_22" localSheetId="31">SCDPT4!$X$2413</definedName>
    <definedName name="SCDPT4_55BEGIN_3" localSheetId="31">SCDPT4!$E$2413</definedName>
    <definedName name="SCDPT4_55BEGIN_4" localSheetId="31">SCDPT4!$F$2413</definedName>
    <definedName name="SCDPT4_55BEGIN_5" localSheetId="31">SCDPT4!$G$2413</definedName>
    <definedName name="SCDPT4_55BEGIN_6" localSheetId="31">SCDPT4!$H$2413</definedName>
    <definedName name="SCDPT4_55BEGIN_7" localSheetId="31">SCDPT4!$I$2413</definedName>
    <definedName name="SCDPT4_55BEGIN_8" localSheetId="31">SCDPT4!$J$2413</definedName>
    <definedName name="SCDPT4_55BEGIN_9" localSheetId="31">SCDPT4!$K$2413</definedName>
    <definedName name="SCDPT4_55ENDIN_10" localSheetId="31">SCDPT4!$L$2415</definedName>
    <definedName name="SCDPT4_55ENDIN_11" localSheetId="31">SCDPT4!$M$2415</definedName>
    <definedName name="SCDPT4_55ENDIN_12" localSheetId="31">SCDPT4!$N$2415</definedName>
    <definedName name="SCDPT4_55ENDIN_13" localSheetId="31">SCDPT4!$O$2415</definedName>
    <definedName name="SCDPT4_55ENDIN_14" localSheetId="31">SCDPT4!$P$2415</definedName>
    <definedName name="SCDPT4_55ENDIN_15" localSheetId="31">SCDPT4!$Q$2415</definedName>
    <definedName name="SCDPT4_55ENDIN_16" localSheetId="31">SCDPT4!$R$2415</definedName>
    <definedName name="SCDPT4_55ENDIN_17" localSheetId="31">SCDPT4!$S$2415</definedName>
    <definedName name="SCDPT4_55ENDIN_18" localSheetId="31">SCDPT4!$T$2415</definedName>
    <definedName name="SCDPT4_55ENDIN_19" localSheetId="31">SCDPT4!$U$2415</definedName>
    <definedName name="SCDPT4_55ENDIN_2" localSheetId="31">SCDPT4!$D$2415</definedName>
    <definedName name="SCDPT4_55ENDIN_20" localSheetId="31">SCDPT4!$V$2415</definedName>
    <definedName name="SCDPT4_55ENDIN_21" localSheetId="31">SCDPT4!$W$2415</definedName>
    <definedName name="SCDPT4_55ENDIN_22" localSheetId="31">SCDPT4!$X$2415</definedName>
    <definedName name="SCDPT4_55ENDIN_3" localSheetId="31">SCDPT4!$E$2415</definedName>
    <definedName name="SCDPT4_55ENDIN_4" localSheetId="31">SCDPT4!$F$2415</definedName>
    <definedName name="SCDPT4_55ENDIN_5" localSheetId="31">SCDPT4!$G$2415</definedName>
    <definedName name="SCDPT4_55ENDIN_6" localSheetId="31">SCDPT4!$H$2415</definedName>
    <definedName name="SCDPT4_55ENDIN_7" localSheetId="31">SCDPT4!$I$2415</definedName>
    <definedName name="SCDPT4_55ENDIN_8" localSheetId="31">SCDPT4!$J$2415</definedName>
    <definedName name="SCDPT4_55ENDIN_9" localSheetId="31">SCDPT4!$K$2415</definedName>
    <definedName name="SCDPT4_8399997_10" localSheetId="31">SCDPT4!$L$2417</definedName>
    <definedName name="SCDPT4_8399997_11" localSheetId="31">SCDPT4!$M$2417</definedName>
    <definedName name="SCDPT4_8399997_12" localSheetId="31">SCDPT4!$N$2417</definedName>
    <definedName name="SCDPT4_8399997_13" localSheetId="31">SCDPT4!$O$2417</definedName>
    <definedName name="SCDPT4_8399997_14" localSheetId="31">SCDPT4!$P$2417</definedName>
    <definedName name="SCDPT4_8399997_15" localSheetId="31">SCDPT4!$Q$2417</definedName>
    <definedName name="SCDPT4_8399997_16" localSheetId="31">SCDPT4!$R$2417</definedName>
    <definedName name="SCDPT4_8399997_17" localSheetId="31">SCDPT4!$S$2417</definedName>
    <definedName name="SCDPT4_8399997_18" localSheetId="31">SCDPT4!$T$2417</definedName>
    <definedName name="SCDPT4_8399997_19" localSheetId="31">SCDPT4!$U$2417</definedName>
    <definedName name="SCDPT4_8399997_20" localSheetId="31">SCDPT4!$V$2417</definedName>
    <definedName name="SCDPT4_8399997_7" localSheetId="31">SCDPT4!$I$2417</definedName>
    <definedName name="SCDPT4_8399997_8" localSheetId="31">SCDPT4!$J$2417</definedName>
    <definedName name="SCDPT4_8399997_9" localSheetId="31">SCDPT4!$K$2417</definedName>
    <definedName name="SCDPT4_8399998_10" localSheetId="31">SCDPT4!$L$2418</definedName>
    <definedName name="SCDPT4_8399998_11" localSheetId="31">SCDPT4!$M$2418</definedName>
    <definedName name="SCDPT4_8399998_12" localSheetId="31">SCDPT4!$N$2418</definedName>
    <definedName name="SCDPT4_8399998_13" localSheetId="31">SCDPT4!$O$2418</definedName>
    <definedName name="SCDPT4_8399998_14" localSheetId="31">SCDPT4!$P$2418</definedName>
    <definedName name="SCDPT4_8399998_15" localSheetId="31">SCDPT4!$Q$2418</definedName>
    <definedName name="SCDPT4_8399998_16" localSheetId="31">SCDPT4!$R$2418</definedName>
    <definedName name="SCDPT4_8399998_17" localSheetId="31">SCDPT4!$S$2418</definedName>
    <definedName name="SCDPT4_8399998_18" localSheetId="31">SCDPT4!$T$2418</definedName>
    <definedName name="SCDPT4_8399998_19" localSheetId="31">SCDPT4!$U$2418</definedName>
    <definedName name="SCDPT4_8399998_20" localSheetId="31">SCDPT4!$V$2418</definedName>
    <definedName name="SCDPT4_8399998_7" localSheetId="31">SCDPT4!$I$2418</definedName>
    <definedName name="SCDPT4_8399998_8" localSheetId="31">SCDPT4!$J$2418</definedName>
    <definedName name="SCDPT4_8399998_9" localSheetId="31">SCDPT4!$K$2418</definedName>
    <definedName name="SCDPT4_8399999_10" localSheetId="31">SCDPT4!$L$2419</definedName>
    <definedName name="SCDPT4_8399999_11" localSheetId="31">SCDPT4!$M$2419</definedName>
    <definedName name="SCDPT4_8399999_12" localSheetId="31">SCDPT4!$N$2419</definedName>
    <definedName name="SCDPT4_8399999_13" localSheetId="31">SCDPT4!$O$2419</definedName>
    <definedName name="SCDPT4_8399999_14" localSheetId="31">SCDPT4!$P$2419</definedName>
    <definedName name="SCDPT4_8399999_15" localSheetId="31">SCDPT4!$Q$2419</definedName>
    <definedName name="SCDPT4_8399999_16" localSheetId="31">SCDPT4!$R$2419</definedName>
    <definedName name="SCDPT4_8399999_17" localSheetId="31">SCDPT4!$S$2419</definedName>
    <definedName name="SCDPT4_8399999_18" localSheetId="31">SCDPT4!$T$2419</definedName>
    <definedName name="SCDPT4_8399999_19" localSheetId="31">SCDPT4!$U$2419</definedName>
    <definedName name="SCDPT4_8399999_20" localSheetId="31">SCDPT4!$V$2419</definedName>
    <definedName name="SCDPT4_8399999_7" localSheetId="31">SCDPT4!$I$2419</definedName>
    <definedName name="SCDPT4_8399999_8" localSheetId="31">SCDPT4!$J$2419</definedName>
    <definedName name="SCDPT4_8399999_9" localSheetId="31">SCDPT4!$K$2419</definedName>
    <definedName name="SCDPT4_8400000_Range" localSheetId="31">SCDPT4!$C$2420:$X$2437</definedName>
    <definedName name="SCDPT4_8400001_1" localSheetId="31">SCDPT4!$C$2421</definedName>
    <definedName name="SCDPT4_8400001_10" localSheetId="31">SCDPT4!$L$2421</definedName>
    <definedName name="SCDPT4_8400001_11" localSheetId="31">SCDPT4!$M$2421</definedName>
    <definedName name="SCDPT4_8400001_12" localSheetId="31">SCDPT4!$N$2421</definedName>
    <definedName name="SCDPT4_8400001_13" localSheetId="31">SCDPT4!$O$2421</definedName>
    <definedName name="SCDPT4_8400001_14" localSheetId="31">SCDPT4!$P$2421</definedName>
    <definedName name="SCDPT4_8400001_15" localSheetId="31">SCDPT4!$Q$2421</definedName>
    <definedName name="SCDPT4_8400001_16" localSheetId="31">SCDPT4!$R$2421</definedName>
    <definedName name="SCDPT4_8400001_17" localSheetId="31">SCDPT4!$S$2421</definedName>
    <definedName name="SCDPT4_8400001_18" localSheetId="31">SCDPT4!$T$2421</definedName>
    <definedName name="SCDPT4_8400001_19" localSheetId="31">SCDPT4!$U$2421</definedName>
    <definedName name="SCDPT4_8400001_2" localSheetId="31">SCDPT4!$D$2421</definedName>
    <definedName name="SCDPT4_8400001_20" localSheetId="31">SCDPT4!$V$2421</definedName>
    <definedName name="SCDPT4_8400001_3" localSheetId="31">SCDPT4!$E$2421</definedName>
    <definedName name="SCDPT4_8400001_4" localSheetId="31">SCDPT4!$F$2421</definedName>
    <definedName name="SCDPT4_8400001_5" localSheetId="31">SCDPT4!$G$2421</definedName>
    <definedName name="SCDPT4_8400001_6" localSheetId="31">SCDPT4!$H$2421</definedName>
    <definedName name="SCDPT4_8400001_7" localSheetId="31">SCDPT4!$I$2421</definedName>
    <definedName name="SCDPT4_8400001_8" localSheetId="31">SCDPT4!$J$2421</definedName>
    <definedName name="SCDPT4_8400001_9" localSheetId="31">SCDPT4!$K$2421</definedName>
    <definedName name="SCDPT4_8499999_10" localSheetId="31">SCDPT4!$L$2438</definedName>
    <definedName name="SCDPT4_8499999_11" localSheetId="31">SCDPT4!$M$2438</definedName>
    <definedName name="SCDPT4_8499999_12" localSheetId="31">SCDPT4!$N$2438</definedName>
    <definedName name="SCDPT4_8499999_13" localSheetId="31">SCDPT4!$O$2438</definedName>
    <definedName name="SCDPT4_8499999_14" localSheetId="31">SCDPT4!$P$2438</definedName>
    <definedName name="SCDPT4_8499999_15" localSheetId="31">SCDPT4!$Q$2438</definedName>
    <definedName name="SCDPT4_8499999_16" localSheetId="31">SCDPT4!$R$2438</definedName>
    <definedName name="SCDPT4_8499999_17" localSheetId="31">SCDPT4!$S$2438</definedName>
    <definedName name="SCDPT4_8499999_18" localSheetId="31">SCDPT4!$T$2438</definedName>
    <definedName name="SCDPT4_8499999_19" localSheetId="31">SCDPT4!$U$2438</definedName>
    <definedName name="SCDPT4_8499999_20" localSheetId="31">SCDPT4!$V$2438</definedName>
    <definedName name="SCDPT4_8499999_7" localSheetId="31">SCDPT4!$I$2438</definedName>
    <definedName name="SCDPT4_8499999_9" localSheetId="31">SCDPT4!$K$2438</definedName>
    <definedName name="SCDPT4_84BEGIN_1" localSheetId="31">SCDPT4!$C$2420</definedName>
    <definedName name="SCDPT4_84BEGIN_10" localSheetId="31">SCDPT4!$L$2420</definedName>
    <definedName name="SCDPT4_84BEGIN_11" localSheetId="31">SCDPT4!$M$2420</definedName>
    <definedName name="SCDPT4_84BEGIN_12" localSheetId="31">SCDPT4!$N$2420</definedName>
    <definedName name="SCDPT4_84BEGIN_13" localSheetId="31">SCDPT4!$O$2420</definedName>
    <definedName name="SCDPT4_84BEGIN_14" localSheetId="31">SCDPT4!$P$2420</definedName>
    <definedName name="SCDPT4_84BEGIN_15" localSheetId="31">SCDPT4!$Q$2420</definedName>
    <definedName name="SCDPT4_84BEGIN_16" localSheetId="31">SCDPT4!$R$2420</definedName>
    <definedName name="SCDPT4_84BEGIN_17" localSheetId="31">SCDPT4!$S$2420</definedName>
    <definedName name="SCDPT4_84BEGIN_18" localSheetId="31">SCDPT4!$T$2420</definedName>
    <definedName name="SCDPT4_84BEGIN_19" localSheetId="31">SCDPT4!$U$2420</definedName>
    <definedName name="SCDPT4_84BEGIN_2" localSheetId="31">SCDPT4!$D$2420</definedName>
    <definedName name="SCDPT4_84BEGIN_20" localSheetId="31">SCDPT4!$V$2420</definedName>
    <definedName name="SCDPT4_84BEGIN_21" localSheetId="31">SCDPT4!$W$2420</definedName>
    <definedName name="SCDPT4_84BEGIN_22" localSheetId="31">SCDPT4!$X$2420</definedName>
    <definedName name="SCDPT4_84BEGIN_3" localSheetId="31">SCDPT4!$E$2420</definedName>
    <definedName name="SCDPT4_84BEGIN_4" localSheetId="31">SCDPT4!$F$2420</definedName>
    <definedName name="SCDPT4_84BEGIN_5" localSheetId="31">SCDPT4!$G$2420</definedName>
    <definedName name="SCDPT4_84BEGIN_6" localSheetId="31">SCDPT4!$H$2420</definedName>
    <definedName name="SCDPT4_84BEGIN_7" localSheetId="31">SCDPT4!$I$2420</definedName>
    <definedName name="SCDPT4_84BEGIN_8" localSheetId="31">SCDPT4!$J$2420</definedName>
    <definedName name="SCDPT4_84BEGIN_9" localSheetId="31">SCDPT4!$K$2420</definedName>
    <definedName name="SCDPT4_84ENDIN_10" localSheetId="31">SCDPT4!$L$2437</definedName>
    <definedName name="SCDPT4_84ENDIN_11" localSheetId="31">SCDPT4!$M$2437</definedName>
    <definedName name="SCDPT4_84ENDIN_12" localSheetId="31">SCDPT4!$N$2437</definedName>
    <definedName name="SCDPT4_84ENDIN_13" localSheetId="31">SCDPT4!$O$2437</definedName>
    <definedName name="SCDPT4_84ENDIN_14" localSheetId="31">SCDPT4!$P$2437</definedName>
    <definedName name="SCDPT4_84ENDIN_15" localSheetId="31">SCDPT4!$Q$2437</definedName>
    <definedName name="SCDPT4_84ENDIN_16" localSheetId="31">SCDPT4!$R$2437</definedName>
    <definedName name="SCDPT4_84ENDIN_17" localSheetId="31">SCDPT4!$S$2437</definedName>
    <definedName name="SCDPT4_84ENDIN_18" localSheetId="31">SCDPT4!$T$2437</definedName>
    <definedName name="SCDPT4_84ENDIN_19" localSheetId="31">SCDPT4!$U$2437</definedName>
    <definedName name="SCDPT4_84ENDIN_2" localSheetId="31">SCDPT4!$D$2437</definedName>
    <definedName name="SCDPT4_84ENDIN_20" localSheetId="31">SCDPT4!$V$2437</definedName>
    <definedName name="SCDPT4_84ENDIN_21" localSheetId="31">SCDPT4!$W$2437</definedName>
    <definedName name="SCDPT4_84ENDIN_22" localSheetId="31">SCDPT4!$X$2437</definedName>
    <definedName name="SCDPT4_84ENDIN_3" localSheetId="31">SCDPT4!$E$2437</definedName>
    <definedName name="SCDPT4_84ENDIN_4" localSheetId="31">SCDPT4!$F$2437</definedName>
    <definedName name="SCDPT4_84ENDIN_5" localSheetId="31">SCDPT4!$G$2437</definedName>
    <definedName name="SCDPT4_84ENDIN_6" localSheetId="31">SCDPT4!$H$2437</definedName>
    <definedName name="SCDPT4_84ENDIN_7" localSheetId="31">SCDPT4!$I$2437</definedName>
    <definedName name="SCDPT4_84ENDIN_8" localSheetId="31">SCDPT4!$J$2437</definedName>
    <definedName name="SCDPT4_84ENDIN_9" localSheetId="31">SCDPT4!$K$2437</definedName>
    <definedName name="SCDPT4_8500000_Range" localSheetId="31">SCDPT4!$C$2439:$X$2441</definedName>
    <definedName name="SCDPT4_8599999_10" localSheetId="31">SCDPT4!$L$2442</definedName>
    <definedName name="SCDPT4_8599999_11" localSheetId="31">SCDPT4!$M$2442</definedName>
    <definedName name="SCDPT4_8599999_12" localSheetId="31">SCDPT4!$N$2442</definedName>
    <definedName name="SCDPT4_8599999_13" localSheetId="31">SCDPT4!$O$2442</definedName>
    <definedName name="SCDPT4_8599999_14" localSheetId="31">SCDPT4!$P$2442</definedName>
    <definedName name="SCDPT4_8599999_15" localSheetId="31">SCDPT4!$Q$2442</definedName>
    <definedName name="SCDPT4_8599999_16" localSheetId="31">SCDPT4!$R$2442</definedName>
    <definedName name="SCDPT4_8599999_17" localSheetId="31">SCDPT4!$S$2442</definedName>
    <definedName name="SCDPT4_8599999_18" localSheetId="31">SCDPT4!$T$2442</definedName>
    <definedName name="SCDPT4_8599999_19" localSheetId="31">SCDPT4!$U$2442</definedName>
    <definedName name="SCDPT4_8599999_20" localSheetId="31">SCDPT4!$V$2442</definedName>
    <definedName name="SCDPT4_8599999_7" localSheetId="31">SCDPT4!$I$2442</definedName>
    <definedName name="SCDPT4_8599999_9" localSheetId="31">SCDPT4!$K$2442</definedName>
    <definedName name="SCDPT4_85BEGIN_1" localSheetId="31">SCDPT4!$C$2439</definedName>
    <definedName name="SCDPT4_85BEGIN_10" localSheetId="31">SCDPT4!$L$2439</definedName>
    <definedName name="SCDPT4_85BEGIN_11" localSheetId="31">SCDPT4!$M$2439</definedName>
    <definedName name="SCDPT4_85BEGIN_12" localSheetId="31">SCDPT4!$N$2439</definedName>
    <definedName name="SCDPT4_85BEGIN_13" localSheetId="31">SCDPT4!$O$2439</definedName>
    <definedName name="SCDPT4_85BEGIN_14" localSheetId="31">SCDPT4!$P$2439</definedName>
    <definedName name="SCDPT4_85BEGIN_15" localSheetId="31">SCDPT4!$Q$2439</definedName>
    <definedName name="SCDPT4_85BEGIN_16" localSheetId="31">SCDPT4!$R$2439</definedName>
    <definedName name="SCDPT4_85BEGIN_17" localSheetId="31">SCDPT4!$S$2439</definedName>
    <definedName name="SCDPT4_85BEGIN_18" localSheetId="31">SCDPT4!$T$2439</definedName>
    <definedName name="SCDPT4_85BEGIN_19" localSheetId="31">SCDPT4!$U$2439</definedName>
    <definedName name="SCDPT4_85BEGIN_2" localSheetId="31">SCDPT4!$D$2439</definedName>
    <definedName name="SCDPT4_85BEGIN_20" localSheetId="31">SCDPT4!$V$2439</definedName>
    <definedName name="SCDPT4_85BEGIN_21" localSheetId="31">SCDPT4!$W$2439</definedName>
    <definedName name="SCDPT4_85BEGIN_22" localSheetId="31">SCDPT4!$X$2439</definedName>
    <definedName name="SCDPT4_85BEGIN_3" localSheetId="31">SCDPT4!$E$2439</definedName>
    <definedName name="SCDPT4_85BEGIN_4" localSheetId="31">SCDPT4!$F$2439</definedName>
    <definedName name="SCDPT4_85BEGIN_5" localSheetId="31">SCDPT4!$G$2439</definedName>
    <definedName name="SCDPT4_85BEGIN_6" localSheetId="31">SCDPT4!$H$2439</definedName>
    <definedName name="SCDPT4_85BEGIN_7" localSheetId="31">SCDPT4!$I$2439</definedName>
    <definedName name="SCDPT4_85BEGIN_8" localSheetId="31">SCDPT4!$J$2439</definedName>
    <definedName name="SCDPT4_85BEGIN_9" localSheetId="31">SCDPT4!$K$2439</definedName>
    <definedName name="SCDPT4_85ENDIN_10" localSheetId="31">SCDPT4!$L$2441</definedName>
    <definedName name="SCDPT4_85ENDIN_11" localSheetId="31">SCDPT4!$M$2441</definedName>
    <definedName name="SCDPT4_85ENDIN_12" localSheetId="31">SCDPT4!$N$2441</definedName>
    <definedName name="SCDPT4_85ENDIN_13" localSheetId="31">SCDPT4!$O$2441</definedName>
    <definedName name="SCDPT4_85ENDIN_14" localSheetId="31">SCDPT4!$P$2441</definedName>
    <definedName name="SCDPT4_85ENDIN_15" localSheetId="31">SCDPT4!$Q$2441</definedName>
    <definedName name="SCDPT4_85ENDIN_16" localSheetId="31">SCDPT4!$R$2441</definedName>
    <definedName name="SCDPT4_85ENDIN_17" localSheetId="31">SCDPT4!$S$2441</definedName>
    <definedName name="SCDPT4_85ENDIN_18" localSheetId="31">SCDPT4!$T$2441</definedName>
    <definedName name="SCDPT4_85ENDIN_19" localSheetId="31">SCDPT4!$U$2441</definedName>
    <definedName name="SCDPT4_85ENDIN_2" localSheetId="31">SCDPT4!$D$2441</definedName>
    <definedName name="SCDPT4_85ENDIN_20" localSheetId="31">SCDPT4!$V$2441</definedName>
    <definedName name="SCDPT4_85ENDIN_21" localSheetId="31">SCDPT4!$W$2441</definedName>
    <definedName name="SCDPT4_85ENDIN_22" localSheetId="31">SCDPT4!$X$2441</definedName>
    <definedName name="SCDPT4_85ENDIN_3" localSheetId="31">SCDPT4!$E$2441</definedName>
    <definedName name="SCDPT4_85ENDIN_4" localSheetId="31">SCDPT4!$F$2441</definedName>
    <definedName name="SCDPT4_85ENDIN_5" localSheetId="31">SCDPT4!$G$2441</definedName>
    <definedName name="SCDPT4_85ENDIN_6" localSheetId="31">SCDPT4!$H$2441</definedName>
    <definedName name="SCDPT4_85ENDIN_7" localSheetId="31">SCDPT4!$I$2441</definedName>
    <definedName name="SCDPT4_85ENDIN_8" localSheetId="31">SCDPT4!$J$2441</definedName>
    <definedName name="SCDPT4_85ENDIN_9" localSheetId="31">SCDPT4!$K$2441</definedName>
    <definedName name="SCDPT4_8999997_10" localSheetId="31">SCDPT4!$L$2443</definedName>
    <definedName name="SCDPT4_8999997_11" localSheetId="31">SCDPT4!$M$2443</definedName>
    <definedName name="SCDPT4_8999997_12" localSheetId="31">SCDPT4!$N$2443</definedName>
    <definedName name="SCDPT4_8999997_13" localSheetId="31">SCDPT4!$O$2443</definedName>
    <definedName name="SCDPT4_8999997_14" localSheetId="31">SCDPT4!$P$2443</definedName>
    <definedName name="SCDPT4_8999997_15" localSheetId="31">SCDPT4!$Q$2443</definedName>
    <definedName name="SCDPT4_8999997_16" localSheetId="31">SCDPT4!$R$2443</definedName>
    <definedName name="SCDPT4_8999997_17" localSheetId="31">SCDPT4!$S$2443</definedName>
    <definedName name="SCDPT4_8999997_18" localSheetId="31">SCDPT4!$T$2443</definedName>
    <definedName name="SCDPT4_8999997_19" localSheetId="31">SCDPT4!$U$2443</definedName>
    <definedName name="SCDPT4_8999997_20" localSheetId="31">SCDPT4!$V$2443</definedName>
    <definedName name="SCDPT4_8999997_7" localSheetId="31">SCDPT4!$I$2443</definedName>
    <definedName name="SCDPT4_8999997_9" localSheetId="31">SCDPT4!$K$2443</definedName>
    <definedName name="SCDPT4_8999998_10" localSheetId="31">SCDPT4!$L$2444</definedName>
    <definedName name="SCDPT4_8999998_11" localSheetId="31">SCDPT4!$M$2444</definedName>
    <definedName name="SCDPT4_8999998_12" localSheetId="31">SCDPT4!$N$2444</definedName>
    <definedName name="SCDPT4_8999998_13" localSheetId="31">SCDPT4!$O$2444</definedName>
    <definedName name="SCDPT4_8999998_14" localSheetId="31">SCDPT4!$P$2444</definedName>
    <definedName name="SCDPT4_8999998_15" localSheetId="31">SCDPT4!$Q$2444</definedName>
    <definedName name="SCDPT4_8999998_16" localSheetId="31">SCDPT4!$R$2444</definedName>
    <definedName name="SCDPT4_8999998_17" localSheetId="31">SCDPT4!$S$2444</definedName>
    <definedName name="SCDPT4_8999998_18" localSheetId="31">SCDPT4!$T$2444</definedName>
    <definedName name="SCDPT4_8999998_19" localSheetId="31">SCDPT4!$U$2444</definedName>
    <definedName name="SCDPT4_8999998_20" localSheetId="31">SCDPT4!$V$2444</definedName>
    <definedName name="SCDPT4_8999998_7" localSheetId="31">SCDPT4!$I$2444</definedName>
    <definedName name="SCDPT4_8999998_9" localSheetId="31">SCDPT4!$K$2444</definedName>
    <definedName name="SCDPT4_8999999_10" localSheetId="31">SCDPT4!$L$2445</definedName>
    <definedName name="SCDPT4_8999999_11" localSheetId="31">SCDPT4!$M$2445</definedName>
    <definedName name="SCDPT4_8999999_12" localSheetId="31">SCDPT4!$N$2445</definedName>
    <definedName name="SCDPT4_8999999_13" localSheetId="31">SCDPT4!$O$2445</definedName>
    <definedName name="SCDPT4_8999999_14" localSheetId="31">SCDPT4!$P$2445</definedName>
    <definedName name="SCDPT4_8999999_15" localSheetId="31">SCDPT4!$Q$2445</definedName>
    <definedName name="SCDPT4_8999999_16" localSheetId="31">SCDPT4!$R$2445</definedName>
    <definedName name="SCDPT4_8999999_17" localSheetId="31">SCDPT4!$S$2445</definedName>
    <definedName name="SCDPT4_8999999_18" localSheetId="31">SCDPT4!$T$2445</definedName>
    <definedName name="SCDPT4_8999999_19" localSheetId="31">SCDPT4!$U$2445</definedName>
    <definedName name="SCDPT4_8999999_20" localSheetId="31">SCDPT4!$V$2445</definedName>
    <definedName name="SCDPT4_8999999_7" localSheetId="31">SCDPT4!$I$2445</definedName>
    <definedName name="SCDPT4_8999999_9" localSheetId="31">SCDPT4!$K$2445</definedName>
    <definedName name="SCDPT4_9000000_Range" localSheetId="31">SCDPT4!$C$2446:$X$2453</definedName>
    <definedName name="SCDPT4_9000001_1" localSheetId="31">SCDPT4!$C$2447</definedName>
    <definedName name="SCDPT4_9000001_10" localSheetId="31">SCDPT4!$L$2447</definedName>
    <definedName name="SCDPT4_9000001_11" localSheetId="31">SCDPT4!$M$2447</definedName>
    <definedName name="SCDPT4_9000001_12" localSheetId="31">SCDPT4!$N$2447</definedName>
    <definedName name="SCDPT4_9000001_13" localSheetId="31">SCDPT4!$O$2447</definedName>
    <definedName name="SCDPT4_9000001_14" localSheetId="31">SCDPT4!$P$2447</definedName>
    <definedName name="SCDPT4_9000001_15" localSheetId="31">SCDPT4!$Q$2447</definedName>
    <definedName name="SCDPT4_9000001_16" localSheetId="31">SCDPT4!$R$2447</definedName>
    <definedName name="SCDPT4_9000001_17" localSheetId="31">SCDPT4!$S$2447</definedName>
    <definedName name="SCDPT4_9000001_18" localSheetId="31">SCDPT4!$T$2447</definedName>
    <definedName name="SCDPT4_9000001_19" localSheetId="31">SCDPT4!$U$2447</definedName>
    <definedName name="SCDPT4_9000001_2" localSheetId="31">SCDPT4!$D$2447</definedName>
    <definedName name="SCDPT4_9000001_20" localSheetId="31">SCDPT4!$V$2447</definedName>
    <definedName name="SCDPT4_9000001_3" localSheetId="31">SCDPT4!$E$2447</definedName>
    <definedName name="SCDPT4_9000001_4" localSheetId="31">SCDPT4!$F$2447</definedName>
    <definedName name="SCDPT4_9000001_5" localSheetId="31">SCDPT4!$G$2447</definedName>
    <definedName name="SCDPT4_9000001_6" localSheetId="31">SCDPT4!$H$2447</definedName>
    <definedName name="SCDPT4_9000001_7" localSheetId="31">SCDPT4!$I$2447</definedName>
    <definedName name="SCDPT4_9000001_9" localSheetId="31">SCDPT4!$K$2447</definedName>
    <definedName name="SCDPT4_9099999_10" localSheetId="31">SCDPT4!$L$2454</definedName>
    <definedName name="SCDPT4_9099999_11" localSheetId="31">SCDPT4!$M$2454</definedName>
    <definedName name="SCDPT4_9099999_12" localSheetId="31">SCDPT4!$N$2454</definedName>
    <definedName name="SCDPT4_9099999_13" localSheetId="31">SCDPT4!$O$2454</definedName>
    <definedName name="SCDPT4_9099999_14" localSheetId="31">SCDPT4!$P$2454</definedName>
    <definedName name="SCDPT4_9099999_15" localSheetId="31">SCDPT4!$Q$2454</definedName>
    <definedName name="SCDPT4_9099999_16" localSheetId="31">SCDPT4!$R$2454</definedName>
    <definedName name="SCDPT4_9099999_17" localSheetId="31">SCDPT4!$S$2454</definedName>
    <definedName name="SCDPT4_9099999_18" localSheetId="31">SCDPT4!$T$2454</definedName>
    <definedName name="SCDPT4_9099999_19" localSheetId="31">SCDPT4!$U$2454</definedName>
    <definedName name="SCDPT4_9099999_20" localSheetId="31">SCDPT4!$V$2454</definedName>
    <definedName name="SCDPT4_9099999_7" localSheetId="31">SCDPT4!$I$2454</definedName>
    <definedName name="SCDPT4_9099999_9" localSheetId="31">SCDPT4!$K$2454</definedName>
    <definedName name="SCDPT4_90BEGIN_1" localSheetId="31">SCDPT4!$C$2446</definedName>
    <definedName name="SCDPT4_90BEGIN_10" localSheetId="31">SCDPT4!$L$2446</definedName>
    <definedName name="SCDPT4_90BEGIN_11" localSheetId="31">SCDPT4!$M$2446</definedName>
    <definedName name="SCDPT4_90BEGIN_12" localSheetId="31">SCDPT4!$N$2446</definedName>
    <definedName name="SCDPT4_90BEGIN_13" localSheetId="31">SCDPT4!$O$2446</definedName>
    <definedName name="SCDPT4_90BEGIN_14" localSheetId="31">SCDPT4!$P$2446</definedName>
    <definedName name="SCDPT4_90BEGIN_15" localSheetId="31">SCDPT4!$Q$2446</definedName>
    <definedName name="SCDPT4_90BEGIN_16" localSheetId="31">SCDPT4!$R$2446</definedName>
    <definedName name="SCDPT4_90BEGIN_17" localSheetId="31">SCDPT4!$S$2446</definedName>
    <definedName name="SCDPT4_90BEGIN_18" localSheetId="31">SCDPT4!$T$2446</definedName>
    <definedName name="SCDPT4_90BEGIN_19" localSheetId="31">SCDPT4!$U$2446</definedName>
    <definedName name="SCDPT4_90BEGIN_2" localSheetId="31">SCDPT4!$D$2446</definedName>
    <definedName name="SCDPT4_90BEGIN_20" localSheetId="31">SCDPT4!$V$2446</definedName>
    <definedName name="SCDPT4_90BEGIN_21" localSheetId="31">SCDPT4!$W$2446</definedName>
    <definedName name="SCDPT4_90BEGIN_22" localSheetId="31">SCDPT4!$X$2446</definedName>
    <definedName name="SCDPT4_90BEGIN_3" localSheetId="31">SCDPT4!$E$2446</definedName>
    <definedName name="SCDPT4_90BEGIN_4" localSheetId="31">SCDPT4!$F$2446</definedName>
    <definedName name="SCDPT4_90BEGIN_5" localSheetId="31">SCDPT4!$G$2446</definedName>
    <definedName name="SCDPT4_90BEGIN_6" localSheetId="31">SCDPT4!$H$2446</definedName>
    <definedName name="SCDPT4_90BEGIN_7" localSheetId="31">SCDPT4!$I$2446</definedName>
    <definedName name="SCDPT4_90BEGIN_8" localSheetId="31">SCDPT4!$J$2446</definedName>
    <definedName name="SCDPT4_90BEGIN_9" localSheetId="31">SCDPT4!$K$2446</definedName>
    <definedName name="SCDPT4_90ENDIN_10" localSheetId="31">SCDPT4!$L$2453</definedName>
    <definedName name="SCDPT4_90ENDIN_11" localSheetId="31">SCDPT4!$M$2453</definedName>
    <definedName name="SCDPT4_90ENDIN_12" localSheetId="31">SCDPT4!$N$2453</definedName>
    <definedName name="SCDPT4_90ENDIN_13" localSheetId="31">SCDPT4!$O$2453</definedName>
    <definedName name="SCDPT4_90ENDIN_14" localSheetId="31">SCDPT4!$P$2453</definedName>
    <definedName name="SCDPT4_90ENDIN_15" localSheetId="31">SCDPT4!$Q$2453</definedName>
    <definedName name="SCDPT4_90ENDIN_16" localSheetId="31">SCDPT4!$R$2453</definedName>
    <definedName name="SCDPT4_90ENDIN_17" localSheetId="31">SCDPT4!$S$2453</definedName>
    <definedName name="SCDPT4_90ENDIN_18" localSheetId="31">SCDPT4!$T$2453</definedName>
    <definedName name="SCDPT4_90ENDIN_19" localSheetId="31">SCDPT4!$U$2453</definedName>
    <definedName name="SCDPT4_90ENDIN_2" localSheetId="31">SCDPT4!$D$2453</definedName>
    <definedName name="SCDPT4_90ENDIN_20" localSheetId="31">SCDPT4!$V$2453</definedName>
    <definedName name="SCDPT4_90ENDIN_21" localSheetId="31">SCDPT4!$W$2453</definedName>
    <definedName name="SCDPT4_90ENDIN_22" localSheetId="31">SCDPT4!$X$2453</definedName>
    <definedName name="SCDPT4_90ENDIN_3" localSheetId="31">SCDPT4!$E$2453</definedName>
    <definedName name="SCDPT4_90ENDIN_4" localSheetId="31">SCDPT4!$F$2453</definedName>
    <definedName name="SCDPT4_90ENDIN_5" localSheetId="31">SCDPT4!$G$2453</definedName>
    <definedName name="SCDPT4_90ENDIN_6" localSheetId="31">SCDPT4!$H$2453</definedName>
    <definedName name="SCDPT4_90ENDIN_7" localSheetId="31">SCDPT4!$I$2453</definedName>
    <definedName name="SCDPT4_90ENDIN_8" localSheetId="31">SCDPT4!$J$2453</definedName>
    <definedName name="SCDPT4_90ENDIN_9" localSheetId="31">SCDPT4!$K$2453</definedName>
    <definedName name="SCDPT4_9100000_Range" localSheetId="31">SCDPT4!$C$2455:$X$2458</definedName>
    <definedName name="SCDPT4_9100001_1" localSheetId="31">SCDPT4!$C$2456</definedName>
    <definedName name="SCDPT4_9100001_10" localSheetId="31">SCDPT4!$L$2456</definedName>
    <definedName name="SCDPT4_9100001_11" localSheetId="31">SCDPT4!$M$2456</definedName>
    <definedName name="SCDPT4_9100001_12" localSheetId="31">SCDPT4!$N$2456</definedName>
    <definedName name="SCDPT4_9100001_13" localSheetId="31">SCDPT4!$O$2456</definedName>
    <definedName name="SCDPT4_9100001_14" localSheetId="31">SCDPT4!$P$2456</definedName>
    <definedName name="SCDPT4_9100001_15" localSheetId="31">SCDPT4!$Q$2456</definedName>
    <definedName name="SCDPT4_9100001_16" localSheetId="31">SCDPT4!$R$2456</definedName>
    <definedName name="SCDPT4_9100001_17" localSheetId="31">SCDPT4!$S$2456</definedName>
    <definedName name="SCDPT4_9100001_18" localSheetId="31">SCDPT4!$T$2456</definedName>
    <definedName name="SCDPT4_9100001_19" localSheetId="31">SCDPT4!$U$2456</definedName>
    <definedName name="SCDPT4_9100001_2" localSheetId="31">SCDPT4!$D$2456</definedName>
    <definedName name="SCDPT4_9100001_20" localSheetId="31">SCDPT4!$V$2456</definedName>
    <definedName name="SCDPT4_9100001_3" localSheetId="31">SCDPT4!$E$2456</definedName>
    <definedName name="SCDPT4_9100001_4" localSheetId="31">SCDPT4!$F$2456</definedName>
    <definedName name="SCDPT4_9100001_5" localSheetId="31">SCDPT4!$G$2456</definedName>
    <definedName name="SCDPT4_9100001_6" localSheetId="31">SCDPT4!$H$2456</definedName>
    <definedName name="SCDPT4_9100001_7" localSheetId="31">SCDPT4!$I$2456</definedName>
    <definedName name="SCDPT4_9100001_9" localSheetId="31">SCDPT4!$K$2456</definedName>
    <definedName name="SCDPT4_9199999_10" localSheetId="31">SCDPT4!$L$2459</definedName>
    <definedName name="SCDPT4_9199999_11" localSheetId="31">SCDPT4!$M$2459</definedName>
    <definedName name="SCDPT4_9199999_12" localSheetId="31">SCDPT4!$N$2459</definedName>
    <definedName name="SCDPT4_9199999_13" localSheetId="31">SCDPT4!$O$2459</definedName>
    <definedName name="SCDPT4_9199999_14" localSheetId="31">SCDPT4!$P$2459</definedName>
    <definedName name="SCDPT4_9199999_15" localSheetId="31">SCDPT4!$Q$2459</definedName>
    <definedName name="SCDPT4_9199999_16" localSheetId="31">SCDPT4!$R$2459</definedName>
    <definedName name="SCDPT4_9199999_17" localSheetId="31">SCDPT4!$S$2459</definedName>
    <definedName name="SCDPT4_9199999_18" localSheetId="31">SCDPT4!$T$2459</definedName>
    <definedName name="SCDPT4_9199999_19" localSheetId="31">SCDPT4!$U$2459</definedName>
    <definedName name="SCDPT4_9199999_20" localSheetId="31">SCDPT4!$V$2459</definedName>
    <definedName name="SCDPT4_9199999_7" localSheetId="31">SCDPT4!$I$2459</definedName>
    <definedName name="SCDPT4_9199999_9" localSheetId="31">SCDPT4!$K$2459</definedName>
    <definedName name="SCDPT4_91BEGIN_1" localSheetId="31">SCDPT4!$C$2455</definedName>
    <definedName name="SCDPT4_91BEGIN_10" localSheetId="31">SCDPT4!$L$2455</definedName>
    <definedName name="SCDPT4_91BEGIN_11" localSheetId="31">SCDPT4!$M$2455</definedName>
    <definedName name="SCDPT4_91BEGIN_12" localSheetId="31">SCDPT4!$N$2455</definedName>
    <definedName name="SCDPT4_91BEGIN_13" localSheetId="31">SCDPT4!$O$2455</definedName>
    <definedName name="SCDPT4_91BEGIN_14" localSheetId="31">SCDPT4!$P$2455</definedName>
    <definedName name="SCDPT4_91BEGIN_15" localSheetId="31">SCDPT4!$Q$2455</definedName>
    <definedName name="SCDPT4_91BEGIN_16" localSheetId="31">SCDPT4!$R$2455</definedName>
    <definedName name="SCDPT4_91BEGIN_17" localSheetId="31">SCDPT4!$S$2455</definedName>
    <definedName name="SCDPT4_91BEGIN_18" localSheetId="31">SCDPT4!$T$2455</definedName>
    <definedName name="SCDPT4_91BEGIN_19" localSheetId="31">SCDPT4!$U$2455</definedName>
    <definedName name="SCDPT4_91BEGIN_2" localSheetId="31">SCDPT4!$D$2455</definedName>
    <definedName name="SCDPT4_91BEGIN_20" localSheetId="31">SCDPT4!$V$2455</definedName>
    <definedName name="SCDPT4_91BEGIN_21" localSheetId="31">SCDPT4!$W$2455</definedName>
    <definedName name="SCDPT4_91BEGIN_22" localSheetId="31">SCDPT4!$X$2455</definedName>
    <definedName name="SCDPT4_91BEGIN_3" localSheetId="31">SCDPT4!$E$2455</definedName>
    <definedName name="SCDPT4_91BEGIN_4" localSheetId="31">SCDPT4!$F$2455</definedName>
    <definedName name="SCDPT4_91BEGIN_5" localSheetId="31">SCDPT4!$G$2455</definedName>
    <definedName name="SCDPT4_91BEGIN_6" localSheetId="31">SCDPT4!$H$2455</definedName>
    <definedName name="SCDPT4_91BEGIN_7" localSheetId="31">SCDPT4!$I$2455</definedName>
    <definedName name="SCDPT4_91BEGIN_8" localSheetId="31">SCDPT4!$J$2455</definedName>
    <definedName name="SCDPT4_91BEGIN_9" localSheetId="31">SCDPT4!$K$2455</definedName>
    <definedName name="SCDPT4_91ENDIN_10" localSheetId="31">SCDPT4!$L$2458</definedName>
    <definedName name="SCDPT4_91ENDIN_11" localSheetId="31">SCDPT4!$M$2458</definedName>
    <definedName name="SCDPT4_91ENDIN_12" localSheetId="31">SCDPT4!$N$2458</definedName>
    <definedName name="SCDPT4_91ENDIN_13" localSheetId="31">SCDPT4!$O$2458</definedName>
    <definedName name="SCDPT4_91ENDIN_14" localSheetId="31">SCDPT4!$P$2458</definedName>
    <definedName name="SCDPT4_91ENDIN_15" localSheetId="31">SCDPT4!$Q$2458</definedName>
    <definedName name="SCDPT4_91ENDIN_16" localSheetId="31">SCDPT4!$R$2458</definedName>
    <definedName name="SCDPT4_91ENDIN_17" localSheetId="31">SCDPT4!$S$2458</definedName>
    <definedName name="SCDPT4_91ENDIN_18" localSheetId="31">SCDPT4!$T$2458</definedName>
    <definedName name="SCDPT4_91ENDIN_19" localSheetId="31">SCDPT4!$U$2458</definedName>
    <definedName name="SCDPT4_91ENDIN_2" localSheetId="31">SCDPT4!$D$2458</definedName>
    <definedName name="SCDPT4_91ENDIN_20" localSheetId="31">SCDPT4!$V$2458</definedName>
    <definedName name="SCDPT4_91ENDIN_21" localSheetId="31">SCDPT4!$W$2458</definedName>
    <definedName name="SCDPT4_91ENDIN_22" localSheetId="31">SCDPT4!$X$2458</definedName>
    <definedName name="SCDPT4_91ENDIN_3" localSheetId="31">SCDPT4!$E$2458</definedName>
    <definedName name="SCDPT4_91ENDIN_4" localSheetId="31">SCDPT4!$F$2458</definedName>
    <definedName name="SCDPT4_91ENDIN_5" localSheetId="31">SCDPT4!$G$2458</definedName>
    <definedName name="SCDPT4_91ENDIN_6" localSheetId="31">SCDPT4!$H$2458</definedName>
    <definedName name="SCDPT4_91ENDIN_7" localSheetId="31">SCDPT4!$I$2458</definedName>
    <definedName name="SCDPT4_91ENDIN_8" localSheetId="31">SCDPT4!$J$2458</definedName>
    <definedName name="SCDPT4_91ENDIN_9" localSheetId="31">SCDPT4!$K$2458</definedName>
    <definedName name="SCDPT4_9200000_Range" localSheetId="31">SCDPT4!$C$2460:$X$2468</definedName>
    <definedName name="SCDPT4_9200001_1" localSheetId="31">SCDPT4!$C$2461</definedName>
    <definedName name="SCDPT4_9200001_10" localSheetId="31">SCDPT4!$L$2461</definedName>
    <definedName name="SCDPT4_9200001_11" localSheetId="31">SCDPT4!$M$2461</definedName>
    <definedName name="SCDPT4_9200001_12" localSheetId="31">SCDPT4!$N$2461</definedName>
    <definedName name="SCDPT4_9200001_13" localSheetId="31">SCDPT4!$O$2461</definedName>
    <definedName name="SCDPT4_9200001_14" localSheetId="31">SCDPT4!$P$2461</definedName>
    <definedName name="SCDPT4_9200001_15" localSheetId="31">SCDPT4!$Q$2461</definedName>
    <definedName name="SCDPT4_9200001_16" localSheetId="31">SCDPT4!$R$2461</definedName>
    <definedName name="SCDPT4_9200001_17" localSheetId="31">SCDPT4!$S$2461</definedName>
    <definedName name="SCDPT4_9200001_18" localSheetId="31">SCDPT4!$T$2461</definedName>
    <definedName name="SCDPT4_9200001_19" localSheetId="31">SCDPT4!$U$2461</definedName>
    <definedName name="SCDPT4_9200001_2" localSheetId="31">SCDPT4!$D$2461</definedName>
    <definedName name="SCDPT4_9200001_20" localSheetId="31">SCDPT4!$V$2461</definedName>
    <definedName name="SCDPT4_9200001_3" localSheetId="31">SCDPT4!$E$2461</definedName>
    <definedName name="SCDPT4_9200001_4" localSheetId="31">SCDPT4!$F$2461</definedName>
    <definedName name="SCDPT4_9200001_5" localSheetId="31">SCDPT4!$G$2461</definedName>
    <definedName name="SCDPT4_9200001_6" localSheetId="31">SCDPT4!$H$2461</definedName>
    <definedName name="SCDPT4_9200001_7" localSheetId="31">SCDPT4!$I$2461</definedName>
    <definedName name="SCDPT4_9200001_9" localSheetId="31">SCDPT4!$K$2461</definedName>
    <definedName name="SCDPT4_9299999_10" localSheetId="31">SCDPT4!$L$2469</definedName>
    <definedName name="SCDPT4_9299999_11" localSheetId="31">SCDPT4!$M$2469</definedName>
    <definedName name="SCDPT4_9299999_12" localSheetId="31">SCDPT4!$N$2469</definedName>
    <definedName name="SCDPT4_9299999_13" localSheetId="31">SCDPT4!$O$2469</definedName>
    <definedName name="SCDPT4_9299999_14" localSheetId="31">SCDPT4!$P$2469</definedName>
    <definedName name="SCDPT4_9299999_15" localSheetId="31">SCDPT4!$Q$2469</definedName>
    <definedName name="SCDPT4_9299999_16" localSheetId="31">SCDPT4!$R$2469</definedName>
    <definedName name="SCDPT4_9299999_17" localSheetId="31">SCDPT4!$S$2469</definedName>
    <definedName name="SCDPT4_9299999_18" localSheetId="31">SCDPT4!$T$2469</definedName>
    <definedName name="SCDPT4_9299999_19" localSheetId="31">SCDPT4!$U$2469</definedName>
    <definedName name="SCDPT4_9299999_20" localSheetId="31">SCDPT4!$V$2469</definedName>
    <definedName name="SCDPT4_9299999_7" localSheetId="31">SCDPT4!$I$2469</definedName>
    <definedName name="SCDPT4_9299999_9" localSheetId="31">SCDPT4!$K$2469</definedName>
    <definedName name="SCDPT4_92BEGIN_1" localSheetId="31">SCDPT4!$C$2460</definedName>
    <definedName name="SCDPT4_92BEGIN_10" localSheetId="31">SCDPT4!$L$2460</definedName>
    <definedName name="SCDPT4_92BEGIN_11" localSheetId="31">SCDPT4!$M$2460</definedName>
    <definedName name="SCDPT4_92BEGIN_12" localSheetId="31">SCDPT4!$N$2460</definedName>
    <definedName name="SCDPT4_92BEGIN_13" localSheetId="31">SCDPT4!$O$2460</definedName>
    <definedName name="SCDPT4_92BEGIN_14" localSheetId="31">SCDPT4!$P$2460</definedName>
    <definedName name="SCDPT4_92BEGIN_15" localSheetId="31">SCDPT4!$Q$2460</definedName>
    <definedName name="SCDPT4_92BEGIN_16" localSheetId="31">SCDPT4!$R$2460</definedName>
    <definedName name="SCDPT4_92BEGIN_17" localSheetId="31">SCDPT4!$S$2460</definedName>
    <definedName name="SCDPT4_92BEGIN_18" localSheetId="31">SCDPT4!$T$2460</definedName>
    <definedName name="SCDPT4_92BEGIN_19" localSheetId="31">SCDPT4!$U$2460</definedName>
    <definedName name="SCDPT4_92BEGIN_2" localSheetId="31">SCDPT4!$D$2460</definedName>
    <definedName name="SCDPT4_92BEGIN_20" localSheetId="31">SCDPT4!$V$2460</definedName>
    <definedName name="SCDPT4_92BEGIN_21" localSheetId="31">SCDPT4!$W$2460</definedName>
    <definedName name="SCDPT4_92BEGIN_22" localSheetId="31">SCDPT4!$X$2460</definedName>
    <definedName name="SCDPT4_92BEGIN_3" localSheetId="31">SCDPT4!$E$2460</definedName>
    <definedName name="SCDPT4_92BEGIN_4" localSheetId="31">SCDPT4!$F$2460</definedName>
    <definedName name="SCDPT4_92BEGIN_5" localSheetId="31">SCDPT4!$G$2460</definedName>
    <definedName name="SCDPT4_92BEGIN_6" localSheetId="31">SCDPT4!$H$2460</definedName>
    <definedName name="SCDPT4_92BEGIN_7" localSheetId="31">SCDPT4!$I$2460</definedName>
    <definedName name="SCDPT4_92BEGIN_8" localSheetId="31">SCDPT4!$J$2460</definedName>
    <definedName name="SCDPT4_92BEGIN_9" localSheetId="31">SCDPT4!$K$2460</definedName>
    <definedName name="SCDPT4_92ENDIN_10" localSheetId="31">SCDPT4!$L$2468</definedName>
    <definedName name="SCDPT4_92ENDIN_11" localSheetId="31">SCDPT4!$M$2468</definedName>
    <definedName name="SCDPT4_92ENDIN_12" localSheetId="31">SCDPT4!$N$2468</definedName>
    <definedName name="SCDPT4_92ENDIN_13" localSheetId="31">SCDPT4!$O$2468</definedName>
    <definedName name="SCDPT4_92ENDIN_14" localSheetId="31">SCDPT4!$P$2468</definedName>
    <definedName name="SCDPT4_92ENDIN_15" localSheetId="31">SCDPT4!$Q$2468</definedName>
    <definedName name="SCDPT4_92ENDIN_16" localSheetId="31">SCDPT4!$R$2468</definedName>
    <definedName name="SCDPT4_92ENDIN_17" localSheetId="31">SCDPT4!$S$2468</definedName>
    <definedName name="SCDPT4_92ENDIN_18" localSheetId="31">SCDPT4!$T$2468</definedName>
    <definedName name="SCDPT4_92ENDIN_19" localSheetId="31">SCDPT4!$U$2468</definedName>
    <definedName name="SCDPT4_92ENDIN_2" localSheetId="31">SCDPT4!$D$2468</definedName>
    <definedName name="SCDPT4_92ENDIN_20" localSheetId="31">SCDPT4!$V$2468</definedName>
    <definedName name="SCDPT4_92ENDIN_21" localSheetId="31">SCDPT4!$W$2468</definedName>
    <definedName name="SCDPT4_92ENDIN_22" localSheetId="31">SCDPT4!$X$2468</definedName>
    <definedName name="SCDPT4_92ENDIN_3" localSheetId="31">SCDPT4!$E$2468</definedName>
    <definedName name="SCDPT4_92ENDIN_4" localSheetId="31">SCDPT4!$F$2468</definedName>
    <definedName name="SCDPT4_92ENDIN_5" localSheetId="31">SCDPT4!$G$2468</definedName>
    <definedName name="SCDPT4_92ENDIN_6" localSheetId="31">SCDPT4!$H$2468</definedName>
    <definedName name="SCDPT4_92ENDIN_7" localSheetId="31">SCDPT4!$I$2468</definedName>
    <definedName name="SCDPT4_92ENDIN_8" localSheetId="31">SCDPT4!$J$2468</definedName>
    <definedName name="SCDPT4_92ENDIN_9" localSheetId="31">SCDPT4!$K$2468</definedName>
    <definedName name="SCDPT4_9300000_Range" localSheetId="31">SCDPT4!$C$2470:$X$2472</definedName>
    <definedName name="SCDPT4_9399999_10" localSheetId="31">SCDPT4!$L$2473</definedName>
    <definedName name="SCDPT4_9399999_11" localSheetId="31">SCDPT4!$M$2473</definedName>
    <definedName name="SCDPT4_9399999_12" localSheetId="31">SCDPT4!$N$2473</definedName>
    <definedName name="SCDPT4_9399999_13" localSheetId="31">SCDPT4!$O$2473</definedName>
    <definedName name="SCDPT4_9399999_14" localSheetId="31">SCDPT4!$P$2473</definedName>
    <definedName name="SCDPT4_9399999_15" localSheetId="31">SCDPT4!$Q$2473</definedName>
    <definedName name="SCDPT4_9399999_16" localSheetId="31">SCDPT4!$R$2473</definedName>
    <definedName name="SCDPT4_9399999_17" localSheetId="31">SCDPT4!$S$2473</definedName>
    <definedName name="SCDPT4_9399999_18" localSheetId="31">SCDPT4!$T$2473</definedName>
    <definedName name="SCDPT4_9399999_19" localSheetId="31">SCDPT4!$U$2473</definedName>
    <definedName name="SCDPT4_9399999_20" localSheetId="31">SCDPT4!$V$2473</definedName>
    <definedName name="SCDPT4_9399999_7" localSheetId="31">SCDPT4!$I$2473</definedName>
    <definedName name="SCDPT4_9399999_9" localSheetId="31">SCDPT4!$K$2473</definedName>
    <definedName name="SCDPT4_93BEGIN_1" localSheetId="31">SCDPT4!$C$2470</definedName>
    <definedName name="SCDPT4_93BEGIN_10" localSheetId="31">SCDPT4!$L$2470</definedName>
    <definedName name="SCDPT4_93BEGIN_11" localSheetId="31">SCDPT4!$M$2470</definedName>
    <definedName name="SCDPT4_93BEGIN_12" localSheetId="31">SCDPT4!$N$2470</definedName>
    <definedName name="SCDPT4_93BEGIN_13" localSheetId="31">SCDPT4!$O$2470</definedName>
    <definedName name="SCDPT4_93BEGIN_14" localSheetId="31">SCDPT4!$P$2470</definedName>
    <definedName name="SCDPT4_93BEGIN_15" localSheetId="31">SCDPT4!$Q$2470</definedName>
    <definedName name="SCDPT4_93BEGIN_16" localSheetId="31">SCDPT4!$R$2470</definedName>
    <definedName name="SCDPT4_93BEGIN_17" localSheetId="31">SCDPT4!$S$2470</definedName>
    <definedName name="SCDPT4_93BEGIN_18" localSheetId="31">SCDPT4!$T$2470</definedName>
    <definedName name="SCDPT4_93BEGIN_19" localSheetId="31">SCDPT4!$U$2470</definedName>
    <definedName name="SCDPT4_93BEGIN_2" localSheetId="31">SCDPT4!$D$2470</definedName>
    <definedName name="SCDPT4_93BEGIN_20" localSheetId="31">SCDPT4!$V$2470</definedName>
    <definedName name="SCDPT4_93BEGIN_21" localSheetId="31">SCDPT4!$W$2470</definedName>
    <definedName name="SCDPT4_93BEGIN_22" localSheetId="31">SCDPT4!$X$2470</definedName>
    <definedName name="SCDPT4_93BEGIN_3" localSheetId="31">SCDPT4!$E$2470</definedName>
    <definedName name="SCDPT4_93BEGIN_4" localSheetId="31">SCDPT4!$F$2470</definedName>
    <definedName name="SCDPT4_93BEGIN_5" localSheetId="31">SCDPT4!$G$2470</definedName>
    <definedName name="SCDPT4_93BEGIN_6" localSheetId="31">SCDPT4!$H$2470</definedName>
    <definedName name="SCDPT4_93BEGIN_7" localSheetId="31">SCDPT4!$I$2470</definedName>
    <definedName name="SCDPT4_93BEGIN_8" localSheetId="31">SCDPT4!$J$2470</definedName>
    <definedName name="SCDPT4_93BEGIN_9" localSheetId="31">SCDPT4!$K$2470</definedName>
    <definedName name="SCDPT4_93ENDIN_10" localSheetId="31">SCDPT4!$L$2472</definedName>
    <definedName name="SCDPT4_93ENDIN_11" localSheetId="31">SCDPT4!$M$2472</definedName>
    <definedName name="SCDPT4_93ENDIN_12" localSheetId="31">SCDPT4!$N$2472</definedName>
    <definedName name="SCDPT4_93ENDIN_13" localSheetId="31">SCDPT4!$O$2472</definedName>
    <definedName name="SCDPT4_93ENDIN_14" localSheetId="31">SCDPT4!$P$2472</definedName>
    <definedName name="SCDPT4_93ENDIN_15" localSheetId="31">SCDPT4!$Q$2472</definedName>
    <definedName name="SCDPT4_93ENDIN_16" localSheetId="31">SCDPT4!$R$2472</definedName>
    <definedName name="SCDPT4_93ENDIN_17" localSheetId="31">SCDPT4!$S$2472</definedName>
    <definedName name="SCDPT4_93ENDIN_18" localSheetId="31">SCDPT4!$T$2472</definedName>
    <definedName name="SCDPT4_93ENDIN_19" localSheetId="31">SCDPT4!$U$2472</definedName>
    <definedName name="SCDPT4_93ENDIN_2" localSheetId="31">SCDPT4!$D$2472</definedName>
    <definedName name="SCDPT4_93ENDIN_20" localSheetId="31">SCDPT4!$V$2472</definedName>
    <definedName name="SCDPT4_93ENDIN_21" localSheetId="31">SCDPT4!$W$2472</definedName>
    <definedName name="SCDPT4_93ENDIN_22" localSheetId="31">SCDPT4!$X$2472</definedName>
    <definedName name="SCDPT4_93ENDIN_3" localSheetId="31">SCDPT4!$E$2472</definedName>
    <definedName name="SCDPT4_93ENDIN_4" localSheetId="31">SCDPT4!$F$2472</definedName>
    <definedName name="SCDPT4_93ENDIN_5" localSheetId="31">SCDPT4!$G$2472</definedName>
    <definedName name="SCDPT4_93ENDIN_6" localSheetId="31">SCDPT4!$H$2472</definedName>
    <definedName name="SCDPT4_93ENDIN_7" localSheetId="31">SCDPT4!$I$2472</definedName>
    <definedName name="SCDPT4_93ENDIN_8" localSheetId="31">SCDPT4!$J$2472</definedName>
    <definedName name="SCDPT4_93ENDIN_9" localSheetId="31">SCDPT4!$K$2472</definedName>
    <definedName name="SCDPT4_9799997_10" localSheetId="31">SCDPT4!$L$2474</definedName>
    <definedName name="SCDPT4_9799997_11" localSheetId="31">SCDPT4!$M$2474</definedName>
    <definedName name="SCDPT4_9799997_12" localSheetId="31">SCDPT4!$N$2474</definedName>
    <definedName name="SCDPT4_9799997_13" localSheetId="31">SCDPT4!$O$2474</definedName>
    <definedName name="SCDPT4_9799997_14" localSheetId="31">SCDPT4!$P$2474</definedName>
    <definedName name="SCDPT4_9799997_15" localSheetId="31">SCDPT4!$Q$2474</definedName>
    <definedName name="SCDPT4_9799997_16" localSheetId="31">SCDPT4!$R$2474</definedName>
    <definedName name="SCDPT4_9799997_17" localSheetId="31">SCDPT4!$S$2474</definedName>
    <definedName name="SCDPT4_9799997_18" localSheetId="31">SCDPT4!$T$2474</definedName>
    <definedName name="SCDPT4_9799997_19" localSheetId="31">SCDPT4!$U$2474</definedName>
    <definedName name="SCDPT4_9799997_20" localSheetId="31">SCDPT4!$V$2474</definedName>
    <definedName name="SCDPT4_9799997_7" localSheetId="31">SCDPT4!$I$2474</definedName>
    <definedName name="SCDPT4_9799997_9" localSheetId="31">SCDPT4!$K$2474</definedName>
    <definedName name="SCDPT4_9799998_10" localSheetId="31">SCDPT4!$L$2475</definedName>
    <definedName name="SCDPT4_9799998_11" localSheetId="31">SCDPT4!$M$2475</definedName>
    <definedName name="SCDPT4_9799998_12" localSheetId="31">SCDPT4!$N$2475</definedName>
    <definedName name="SCDPT4_9799998_13" localSheetId="31">SCDPT4!$O$2475</definedName>
    <definedName name="SCDPT4_9799998_14" localSheetId="31">SCDPT4!$P$2475</definedName>
    <definedName name="SCDPT4_9799998_15" localSheetId="31">SCDPT4!$Q$2475</definedName>
    <definedName name="SCDPT4_9799998_16" localSheetId="31">SCDPT4!$R$2475</definedName>
    <definedName name="SCDPT4_9799998_17" localSheetId="31">SCDPT4!$S$2475</definedName>
    <definedName name="SCDPT4_9799998_18" localSheetId="31">SCDPT4!$T$2475</definedName>
    <definedName name="SCDPT4_9799998_19" localSheetId="31">SCDPT4!$U$2475</definedName>
    <definedName name="SCDPT4_9799998_20" localSheetId="31">SCDPT4!$V$2475</definedName>
    <definedName name="SCDPT4_9799998_7" localSheetId="31">SCDPT4!$I$2475</definedName>
    <definedName name="SCDPT4_9799998_9" localSheetId="31">SCDPT4!$K$2475</definedName>
    <definedName name="SCDPT4_9799999_10" localSheetId="31">SCDPT4!$L$2476</definedName>
    <definedName name="SCDPT4_9799999_11" localSheetId="31">SCDPT4!$M$2476</definedName>
    <definedName name="SCDPT4_9799999_12" localSheetId="31">SCDPT4!$N$2476</definedName>
    <definedName name="SCDPT4_9799999_13" localSheetId="31">SCDPT4!$O$2476</definedName>
    <definedName name="SCDPT4_9799999_14" localSheetId="31">SCDPT4!$P$2476</definedName>
    <definedName name="SCDPT4_9799999_15" localSheetId="31">SCDPT4!$Q$2476</definedName>
    <definedName name="SCDPT4_9799999_16" localSheetId="31">SCDPT4!$R$2476</definedName>
    <definedName name="SCDPT4_9799999_17" localSheetId="31">SCDPT4!$S$2476</definedName>
    <definedName name="SCDPT4_9799999_18" localSheetId="31">SCDPT4!$T$2476</definedName>
    <definedName name="SCDPT4_9799999_19" localSheetId="31">SCDPT4!$U$2476</definedName>
    <definedName name="SCDPT4_9799999_20" localSheetId="31">SCDPT4!$V$2476</definedName>
    <definedName name="SCDPT4_9799999_7" localSheetId="31">SCDPT4!$I$2476</definedName>
    <definedName name="SCDPT4_9799999_9" localSheetId="31">SCDPT4!$K$2476</definedName>
    <definedName name="SCDPT4_9899999_10" localSheetId="31">SCDPT4!$L$2477</definedName>
    <definedName name="SCDPT4_9899999_11" localSheetId="31">SCDPT4!$M$2477</definedName>
    <definedName name="SCDPT4_9899999_12" localSheetId="31">SCDPT4!$N$2477</definedName>
    <definedName name="SCDPT4_9899999_13" localSheetId="31">SCDPT4!$O$2477</definedName>
    <definedName name="SCDPT4_9899999_14" localSheetId="31">SCDPT4!$P$2477</definedName>
    <definedName name="SCDPT4_9899999_15" localSheetId="31">SCDPT4!$Q$2477</definedName>
    <definedName name="SCDPT4_9899999_16" localSheetId="31">SCDPT4!$R$2477</definedName>
    <definedName name="SCDPT4_9899999_17" localSheetId="31">SCDPT4!$S$2477</definedName>
    <definedName name="SCDPT4_9899999_18" localSheetId="31">SCDPT4!$T$2477</definedName>
    <definedName name="SCDPT4_9899999_19" localSheetId="31">SCDPT4!$U$2477</definedName>
    <definedName name="SCDPT4_9899999_20" localSheetId="31">SCDPT4!$V$2477</definedName>
    <definedName name="SCDPT4_9899999_7" localSheetId="31">SCDPT4!$I$2477</definedName>
    <definedName name="SCDPT4_9899999_9" localSheetId="31">SCDPT4!$K$2477</definedName>
    <definedName name="SCDPT4_9999999_10" localSheetId="31">SCDPT4!$L$2478</definedName>
    <definedName name="SCDPT4_9999999_11" localSheetId="31">SCDPT4!$M$2478</definedName>
    <definedName name="SCDPT4_9999999_12" localSheetId="31">SCDPT4!$N$2478</definedName>
    <definedName name="SCDPT4_9999999_13" localSheetId="31">SCDPT4!$O$2478</definedName>
    <definedName name="SCDPT4_9999999_14" localSheetId="31">SCDPT4!$P$2478</definedName>
    <definedName name="SCDPT4_9999999_15" localSheetId="31">SCDPT4!$Q$2478</definedName>
    <definedName name="SCDPT4_9999999_16" localSheetId="31">SCDPT4!$R$2478</definedName>
    <definedName name="SCDPT4_9999999_17" localSheetId="31">SCDPT4!$S$2478</definedName>
    <definedName name="SCDPT4_9999999_18" localSheetId="31">SCDPT4!$T$2478</definedName>
    <definedName name="SCDPT4_9999999_19" localSheetId="31">SCDPT4!$U$2478</definedName>
    <definedName name="SCDPT4_9999999_20" localSheetId="31">SCDPT4!$V$2478</definedName>
    <definedName name="SCDPT4_9999999_7" localSheetId="31">SCDPT4!$I$2478</definedName>
    <definedName name="SCDPT4_9999999_9" localSheetId="31">SCDPT4!$K$2478</definedName>
    <definedName name="SCDPT5_0500000_Range" localSheetId="32">SCDPT5!$C$7:$X$11</definedName>
    <definedName name="SCDPT5_0500001_1" localSheetId="32">SCDPT5!$C$8</definedName>
    <definedName name="SCDPT5_0500001_10" localSheetId="32">SCDPT5!$L$8</definedName>
    <definedName name="SCDPT5_0500001_11" localSheetId="32">SCDPT5!$M$8</definedName>
    <definedName name="SCDPT5_0500001_12" localSheetId="32">SCDPT5!$N$8</definedName>
    <definedName name="SCDPT5_0500001_13" localSheetId="32">SCDPT5!$O$8</definedName>
    <definedName name="SCDPT5_0500001_14" localSheetId="32">SCDPT5!$P$8</definedName>
    <definedName name="SCDPT5_0500001_15" localSheetId="32">SCDPT5!$Q$8</definedName>
    <definedName name="SCDPT5_0500001_16" localSheetId="32">SCDPT5!$R$8</definedName>
    <definedName name="SCDPT5_0500001_17" localSheetId="32">SCDPT5!$S$8</definedName>
    <definedName name="SCDPT5_0500001_18" localSheetId="32">SCDPT5!$T$8</definedName>
    <definedName name="SCDPT5_0500001_19" localSheetId="32">SCDPT5!$U$8</definedName>
    <definedName name="SCDPT5_0500001_2" localSheetId="32">SCDPT5!$D$8</definedName>
    <definedName name="SCDPT5_0500001_20" localSheetId="32">SCDPT5!$V$8</definedName>
    <definedName name="SCDPT5_0500001_21" localSheetId="32">SCDPT5!$W$8</definedName>
    <definedName name="SCDPT5_0500001_3" localSheetId="32">SCDPT5!$E$8</definedName>
    <definedName name="SCDPT5_0500001_4" localSheetId="32">SCDPT5!$F$8</definedName>
    <definedName name="SCDPT5_0500001_5" localSheetId="32">SCDPT5!$G$8</definedName>
    <definedName name="SCDPT5_0500001_6" localSheetId="32">SCDPT5!$H$8</definedName>
    <definedName name="SCDPT5_0500001_7" localSheetId="32">SCDPT5!$I$8</definedName>
    <definedName name="SCDPT5_0500001_8" localSheetId="32">SCDPT5!$J$8</definedName>
    <definedName name="SCDPT5_0500001_9" localSheetId="32">SCDPT5!$K$8</definedName>
    <definedName name="SCDPT5_0599999_10" localSheetId="32">SCDPT5!$L$12</definedName>
    <definedName name="SCDPT5_0599999_11" localSheetId="32">SCDPT5!$M$12</definedName>
    <definedName name="SCDPT5_0599999_12" localSheetId="32">SCDPT5!$N$12</definedName>
    <definedName name="SCDPT5_0599999_13" localSheetId="32">SCDPT5!$O$12</definedName>
    <definedName name="SCDPT5_0599999_14" localSheetId="32">SCDPT5!$P$12</definedName>
    <definedName name="SCDPT5_0599999_15" localSheetId="32">SCDPT5!$Q$12</definedName>
    <definedName name="SCDPT5_0599999_16" localSheetId="32">SCDPT5!$R$12</definedName>
    <definedName name="SCDPT5_0599999_17" localSheetId="32">SCDPT5!$S$12</definedName>
    <definedName name="SCDPT5_0599999_18" localSheetId="32">SCDPT5!$T$12</definedName>
    <definedName name="SCDPT5_0599999_19" localSheetId="32">SCDPT5!$U$12</definedName>
    <definedName name="SCDPT5_0599999_20" localSheetId="32">SCDPT5!$V$12</definedName>
    <definedName name="SCDPT5_0599999_21" localSheetId="32">SCDPT5!$W$12</definedName>
    <definedName name="SCDPT5_0599999_8" localSheetId="32">SCDPT5!$J$12</definedName>
    <definedName name="SCDPT5_0599999_9" localSheetId="32">SCDPT5!$K$12</definedName>
    <definedName name="SCDPT5_05BEGIN_1" localSheetId="32">SCDPT5!$C$7</definedName>
    <definedName name="SCDPT5_05BEGIN_10" localSheetId="32">SCDPT5!$L$7</definedName>
    <definedName name="SCDPT5_05BEGIN_11" localSheetId="32">SCDPT5!$M$7</definedName>
    <definedName name="SCDPT5_05BEGIN_12" localSheetId="32">SCDPT5!$N$7</definedName>
    <definedName name="SCDPT5_05BEGIN_13" localSheetId="32">SCDPT5!$O$7</definedName>
    <definedName name="SCDPT5_05BEGIN_14" localSheetId="32">SCDPT5!$P$7</definedName>
    <definedName name="SCDPT5_05BEGIN_15" localSheetId="32">SCDPT5!$Q$7</definedName>
    <definedName name="SCDPT5_05BEGIN_16" localSheetId="32">SCDPT5!$R$7</definedName>
    <definedName name="SCDPT5_05BEGIN_17" localSheetId="32">SCDPT5!$S$7</definedName>
    <definedName name="SCDPT5_05BEGIN_18" localSheetId="32">SCDPT5!$T$7</definedName>
    <definedName name="SCDPT5_05BEGIN_19" localSheetId="32">SCDPT5!$U$7</definedName>
    <definedName name="SCDPT5_05BEGIN_2" localSheetId="32">SCDPT5!$D$7</definedName>
    <definedName name="SCDPT5_05BEGIN_20" localSheetId="32">SCDPT5!$V$7</definedName>
    <definedName name="SCDPT5_05BEGIN_21" localSheetId="32">SCDPT5!$W$7</definedName>
    <definedName name="SCDPT5_05BEGIN_22" localSheetId="32">SCDPT5!$X$7</definedName>
    <definedName name="SCDPT5_05BEGIN_3" localSheetId="32">SCDPT5!$E$7</definedName>
    <definedName name="SCDPT5_05BEGIN_4" localSheetId="32">SCDPT5!$F$7</definedName>
    <definedName name="SCDPT5_05BEGIN_5" localSheetId="32">SCDPT5!$G$7</definedName>
    <definedName name="SCDPT5_05BEGIN_6" localSheetId="32">SCDPT5!$H$7</definedName>
    <definedName name="SCDPT5_05BEGIN_7" localSheetId="32">SCDPT5!$I$7</definedName>
    <definedName name="SCDPT5_05BEGIN_8" localSheetId="32">SCDPT5!$J$7</definedName>
    <definedName name="SCDPT5_05BEGIN_9" localSheetId="32">SCDPT5!$K$7</definedName>
    <definedName name="SCDPT5_05ENDIN_10" localSheetId="32">SCDPT5!$L$11</definedName>
    <definedName name="SCDPT5_05ENDIN_11" localSheetId="32">SCDPT5!$M$11</definedName>
    <definedName name="SCDPT5_05ENDIN_12" localSheetId="32">SCDPT5!$N$11</definedName>
    <definedName name="SCDPT5_05ENDIN_13" localSheetId="32">SCDPT5!$O$11</definedName>
    <definedName name="SCDPT5_05ENDIN_14" localSheetId="32">SCDPT5!$P$11</definedName>
    <definedName name="SCDPT5_05ENDIN_15" localSheetId="32">SCDPT5!$Q$11</definedName>
    <definedName name="SCDPT5_05ENDIN_16" localSheetId="32">SCDPT5!$R$11</definedName>
    <definedName name="SCDPT5_05ENDIN_17" localSheetId="32">SCDPT5!$S$11</definedName>
    <definedName name="SCDPT5_05ENDIN_18" localSheetId="32">SCDPT5!$T$11</definedName>
    <definedName name="SCDPT5_05ENDIN_19" localSheetId="32">SCDPT5!$U$11</definedName>
    <definedName name="SCDPT5_05ENDIN_2" localSheetId="32">SCDPT5!$D$11</definedName>
    <definedName name="SCDPT5_05ENDIN_20" localSheetId="32">SCDPT5!$V$11</definedName>
    <definedName name="SCDPT5_05ENDIN_21" localSheetId="32">SCDPT5!$W$11</definedName>
    <definedName name="SCDPT5_05ENDIN_22" localSheetId="32">SCDPT5!$X$11</definedName>
    <definedName name="SCDPT5_05ENDIN_3" localSheetId="32">SCDPT5!$E$11</definedName>
    <definedName name="SCDPT5_05ENDIN_4" localSheetId="32">SCDPT5!$F$11</definedName>
    <definedName name="SCDPT5_05ENDIN_5" localSheetId="32">SCDPT5!$G$11</definedName>
    <definedName name="SCDPT5_05ENDIN_6" localSheetId="32">SCDPT5!$H$11</definedName>
    <definedName name="SCDPT5_05ENDIN_7" localSheetId="32">SCDPT5!$I$11</definedName>
    <definedName name="SCDPT5_05ENDIN_8" localSheetId="32">SCDPT5!$J$11</definedName>
    <definedName name="SCDPT5_05ENDIN_9" localSheetId="32">SCDPT5!$K$11</definedName>
    <definedName name="SCDPT5_1000000_Range" localSheetId="32">SCDPT5!$C$13:$X$18</definedName>
    <definedName name="SCDPT5_1000001_1" localSheetId="32">SCDPT5!$C$14</definedName>
    <definedName name="SCDPT5_1000001_10" localSheetId="32">SCDPT5!$L$14</definedName>
    <definedName name="SCDPT5_1000001_11" localSheetId="32">SCDPT5!$M$14</definedName>
    <definedName name="SCDPT5_1000001_12" localSheetId="32">SCDPT5!$N$14</definedName>
    <definedName name="SCDPT5_1000001_13" localSheetId="32">SCDPT5!$O$14</definedName>
    <definedName name="SCDPT5_1000001_14" localSheetId="32">SCDPT5!$P$14</definedName>
    <definedName name="SCDPT5_1000001_15" localSheetId="32">SCDPT5!$Q$14</definedName>
    <definedName name="SCDPT5_1000001_16" localSheetId="32">SCDPT5!$R$14</definedName>
    <definedName name="SCDPT5_1000001_17" localSheetId="32">SCDPT5!$S$14</definedName>
    <definedName name="SCDPT5_1000001_18" localSheetId="32">SCDPT5!$T$14</definedName>
    <definedName name="SCDPT5_1000001_19" localSheetId="32">SCDPT5!$U$14</definedName>
    <definedName name="SCDPT5_1000001_2" localSheetId="32">SCDPT5!$D$14</definedName>
    <definedName name="SCDPT5_1000001_20" localSheetId="32">SCDPT5!$V$14</definedName>
    <definedName name="SCDPT5_1000001_21" localSheetId="32">SCDPT5!$W$14</definedName>
    <definedName name="SCDPT5_1000001_3" localSheetId="32">SCDPT5!$E$14</definedName>
    <definedName name="SCDPT5_1000001_4" localSheetId="32">SCDPT5!$F$14</definedName>
    <definedName name="SCDPT5_1000001_5" localSheetId="32">SCDPT5!$G$14</definedName>
    <definedName name="SCDPT5_1000001_6" localSheetId="32">SCDPT5!$H$14</definedName>
    <definedName name="SCDPT5_1000001_7" localSheetId="32">SCDPT5!$I$14</definedName>
    <definedName name="SCDPT5_1000001_8" localSheetId="32">SCDPT5!$J$14</definedName>
    <definedName name="SCDPT5_1000001_9" localSheetId="32">SCDPT5!$K$14</definedName>
    <definedName name="SCDPT5_1099999_10" localSheetId="32">SCDPT5!$L$19</definedName>
    <definedName name="SCDPT5_1099999_11" localSheetId="32">SCDPT5!$M$19</definedName>
    <definedName name="SCDPT5_1099999_12" localSheetId="32">SCDPT5!$N$19</definedName>
    <definedName name="SCDPT5_1099999_13" localSheetId="32">SCDPT5!$O$19</definedName>
    <definedName name="SCDPT5_1099999_14" localSheetId="32">SCDPT5!$P$19</definedName>
    <definedName name="SCDPT5_1099999_15" localSheetId="32">SCDPT5!$Q$19</definedName>
    <definedName name="SCDPT5_1099999_16" localSheetId="32">SCDPT5!$R$19</definedName>
    <definedName name="SCDPT5_1099999_17" localSheetId="32">SCDPT5!$S$19</definedName>
    <definedName name="SCDPT5_1099999_18" localSheetId="32">SCDPT5!$T$19</definedName>
    <definedName name="SCDPT5_1099999_19" localSheetId="32">SCDPT5!$U$19</definedName>
    <definedName name="SCDPT5_1099999_20" localSheetId="32">SCDPT5!$V$19</definedName>
    <definedName name="SCDPT5_1099999_21" localSheetId="32">SCDPT5!$W$19</definedName>
    <definedName name="SCDPT5_1099999_8" localSheetId="32">SCDPT5!$J$19</definedName>
    <definedName name="SCDPT5_1099999_9" localSheetId="32">SCDPT5!$K$19</definedName>
    <definedName name="SCDPT5_10BEGIN_1" localSheetId="32">SCDPT5!$C$13</definedName>
    <definedName name="SCDPT5_10BEGIN_10" localSheetId="32">SCDPT5!$L$13</definedName>
    <definedName name="SCDPT5_10BEGIN_11" localSheetId="32">SCDPT5!$M$13</definedName>
    <definedName name="SCDPT5_10BEGIN_12" localSheetId="32">SCDPT5!$N$13</definedName>
    <definedName name="SCDPT5_10BEGIN_13" localSheetId="32">SCDPT5!$O$13</definedName>
    <definedName name="SCDPT5_10BEGIN_14" localSheetId="32">SCDPT5!$P$13</definedName>
    <definedName name="SCDPT5_10BEGIN_15" localSheetId="32">SCDPT5!$Q$13</definedName>
    <definedName name="SCDPT5_10BEGIN_16" localSheetId="32">SCDPT5!$R$13</definedName>
    <definedName name="SCDPT5_10BEGIN_17" localSheetId="32">SCDPT5!$S$13</definedName>
    <definedName name="SCDPT5_10BEGIN_18" localSheetId="32">SCDPT5!$T$13</definedName>
    <definedName name="SCDPT5_10BEGIN_19" localSheetId="32">SCDPT5!$U$13</definedName>
    <definedName name="SCDPT5_10BEGIN_2" localSheetId="32">SCDPT5!$D$13</definedName>
    <definedName name="SCDPT5_10BEGIN_20" localSheetId="32">SCDPT5!$V$13</definedName>
    <definedName name="SCDPT5_10BEGIN_21" localSheetId="32">SCDPT5!$W$13</definedName>
    <definedName name="SCDPT5_10BEGIN_22" localSheetId="32">SCDPT5!$X$13</definedName>
    <definedName name="SCDPT5_10BEGIN_3" localSheetId="32">SCDPT5!$E$13</definedName>
    <definedName name="SCDPT5_10BEGIN_4" localSheetId="32">SCDPT5!$F$13</definedName>
    <definedName name="SCDPT5_10BEGIN_5" localSheetId="32">SCDPT5!$G$13</definedName>
    <definedName name="SCDPT5_10BEGIN_6" localSheetId="32">SCDPT5!$H$13</definedName>
    <definedName name="SCDPT5_10BEGIN_7" localSheetId="32">SCDPT5!$I$13</definedName>
    <definedName name="SCDPT5_10BEGIN_8" localSheetId="32">SCDPT5!$J$13</definedName>
    <definedName name="SCDPT5_10BEGIN_9" localSheetId="32">SCDPT5!$K$13</definedName>
    <definedName name="SCDPT5_10ENDIN_10" localSheetId="32">SCDPT5!$L$18</definedName>
    <definedName name="SCDPT5_10ENDIN_11" localSheetId="32">SCDPT5!$M$18</definedName>
    <definedName name="SCDPT5_10ENDIN_12" localSheetId="32">SCDPT5!$N$18</definedName>
    <definedName name="SCDPT5_10ENDIN_13" localSheetId="32">SCDPT5!$O$18</definedName>
    <definedName name="SCDPT5_10ENDIN_14" localSheetId="32">SCDPT5!$P$18</definedName>
    <definedName name="SCDPT5_10ENDIN_15" localSheetId="32">SCDPT5!$Q$18</definedName>
    <definedName name="SCDPT5_10ENDIN_16" localSheetId="32">SCDPT5!$R$18</definedName>
    <definedName name="SCDPT5_10ENDIN_17" localSheetId="32">SCDPT5!$S$18</definedName>
    <definedName name="SCDPT5_10ENDIN_18" localSheetId="32">SCDPT5!$T$18</definedName>
    <definedName name="SCDPT5_10ENDIN_19" localSheetId="32">SCDPT5!$U$18</definedName>
    <definedName name="SCDPT5_10ENDIN_2" localSheetId="32">SCDPT5!$D$18</definedName>
    <definedName name="SCDPT5_10ENDIN_20" localSheetId="32">SCDPT5!$V$18</definedName>
    <definedName name="SCDPT5_10ENDIN_21" localSheetId="32">SCDPT5!$W$18</definedName>
    <definedName name="SCDPT5_10ENDIN_22" localSheetId="32">SCDPT5!$X$18</definedName>
    <definedName name="SCDPT5_10ENDIN_3" localSheetId="32">SCDPT5!$E$18</definedName>
    <definedName name="SCDPT5_10ENDIN_4" localSheetId="32">SCDPT5!$F$18</definedName>
    <definedName name="SCDPT5_10ENDIN_5" localSheetId="32">SCDPT5!$G$18</definedName>
    <definedName name="SCDPT5_10ENDIN_6" localSheetId="32">SCDPT5!$H$18</definedName>
    <definedName name="SCDPT5_10ENDIN_7" localSheetId="32">SCDPT5!$I$18</definedName>
    <definedName name="SCDPT5_10ENDIN_8" localSheetId="32">SCDPT5!$J$18</definedName>
    <definedName name="SCDPT5_10ENDIN_9" localSheetId="32">SCDPT5!$K$18</definedName>
    <definedName name="SCDPT5_1700000_Range" localSheetId="32">SCDPT5!$C$20:$X$22</definedName>
    <definedName name="SCDPT5_1799999_10" localSheetId="32">SCDPT5!$L$23</definedName>
    <definedName name="SCDPT5_1799999_11" localSheetId="32">SCDPT5!$M$23</definedName>
    <definedName name="SCDPT5_1799999_12" localSheetId="32">SCDPT5!$N$23</definedName>
    <definedName name="SCDPT5_1799999_13" localSheetId="32">SCDPT5!$O$23</definedName>
    <definedName name="SCDPT5_1799999_14" localSheetId="32">SCDPT5!$P$23</definedName>
    <definedName name="SCDPT5_1799999_15" localSheetId="32">SCDPT5!$Q$23</definedName>
    <definedName name="SCDPT5_1799999_16" localSheetId="32">SCDPT5!$R$23</definedName>
    <definedName name="SCDPT5_1799999_17" localSheetId="32">SCDPT5!$S$23</definedName>
    <definedName name="SCDPT5_1799999_18" localSheetId="32">SCDPT5!$T$23</definedName>
    <definedName name="SCDPT5_1799999_19" localSheetId="32">SCDPT5!$U$23</definedName>
    <definedName name="SCDPT5_1799999_20" localSheetId="32">SCDPT5!$V$23</definedName>
    <definedName name="SCDPT5_1799999_21" localSheetId="32">SCDPT5!$W$23</definedName>
    <definedName name="SCDPT5_1799999_8" localSheetId="32">SCDPT5!$J$23</definedName>
    <definedName name="SCDPT5_1799999_9" localSheetId="32">SCDPT5!$K$23</definedName>
    <definedName name="SCDPT5_17BEGIN_1" localSheetId="32">SCDPT5!$C$20</definedName>
    <definedName name="SCDPT5_17BEGIN_10" localSheetId="32">SCDPT5!$L$20</definedName>
    <definedName name="SCDPT5_17BEGIN_11" localSheetId="32">SCDPT5!$M$20</definedName>
    <definedName name="SCDPT5_17BEGIN_12" localSheetId="32">SCDPT5!$N$20</definedName>
    <definedName name="SCDPT5_17BEGIN_13" localSheetId="32">SCDPT5!$O$20</definedName>
    <definedName name="SCDPT5_17BEGIN_14" localSheetId="32">SCDPT5!$P$20</definedName>
    <definedName name="SCDPT5_17BEGIN_15" localSheetId="32">SCDPT5!$Q$20</definedName>
    <definedName name="SCDPT5_17BEGIN_16" localSheetId="32">SCDPT5!$R$20</definedName>
    <definedName name="SCDPT5_17BEGIN_17" localSheetId="32">SCDPT5!$S$20</definedName>
    <definedName name="SCDPT5_17BEGIN_18" localSheetId="32">SCDPT5!$T$20</definedName>
    <definedName name="SCDPT5_17BEGIN_19" localSheetId="32">SCDPT5!$U$20</definedName>
    <definedName name="SCDPT5_17BEGIN_2" localSheetId="32">SCDPT5!$D$20</definedName>
    <definedName name="SCDPT5_17BEGIN_20" localSheetId="32">SCDPT5!$V$20</definedName>
    <definedName name="SCDPT5_17BEGIN_21" localSheetId="32">SCDPT5!$W$20</definedName>
    <definedName name="SCDPT5_17BEGIN_22" localSheetId="32">SCDPT5!$X$20</definedName>
    <definedName name="SCDPT5_17BEGIN_3" localSheetId="32">SCDPT5!$E$20</definedName>
    <definedName name="SCDPT5_17BEGIN_4" localSheetId="32">SCDPT5!$F$20</definedName>
    <definedName name="SCDPT5_17BEGIN_5" localSheetId="32">SCDPT5!$G$20</definedName>
    <definedName name="SCDPT5_17BEGIN_6" localSheetId="32">SCDPT5!$H$20</definedName>
    <definedName name="SCDPT5_17BEGIN_7" localSheetId="32">SCDPT5!$I$20</definedName>
    <definedName name="SCDPT5_17BEGIN_8" localSheetId="32">SCDPT5!$J$20</definedName>
    <definedName name="SCDPT5_17BEGIN_9" localSheetId="32">SCDPT5!$K$20</definedName>
    <definedName name="SCDPT5_17ENDIN_10" localSheetId="32">SCDPT5!$L$22</definedName>
    <definedName name="SCDPT5_17ENDIN_11" localSheetId="32">SCDPT5!$M$22</definedName>
    <definedName name="SCDPT5_17ENDIN_12" localSheetId="32">SCDPT5!$N$22</definedName>
    <definedName name="SCDPT5_17ENDIN_13" localSheetId="32">SCDPT5!$O$22</definedName>
    <definedName name="SCDPT5_17ENDIN_14" localSheetId="32">SCDPT5!$P$22</definedName>
    <definedName name="SCDPT5_17ENDIN_15" localSheetId="32">SCDPT5!$Q$22</definedName>
    <definedName name="SCDPT5_17ENDIN_16" localSheetId="32">SCDPT5!$R$22</definedName>
    <definedName name="SCDPT5_17ENDIN_17" localSheetId="32">SCDPT5!$S$22</definedName>
    <definedName name="SCDPT5_17ENDIN_18" localSheetId="32">SCDPT5!$T$22</definedName>
    <definedName name="SCDPT5_17ENDIN_19" localSheetId="32">SCDPT5!$U$22</definedName>
    <definedName name="SCDPT5_17ENDIN_2" localSheetId="32">SCDPT5!$D$22</definedName>
    <definedName name="SCDPT5_17ENDIN_20" localSheetId="32">SCDPT5!$V$22</definedName>
    <definedName name="SCDPT5_17ENDIN_21" localSheetId="32">SCDPT5!$W$22</definedName>
    <definedName name="SCDPT5_17ENDIN_22" localSheetId="32">SCDPT5!$X$22</definedName>
    <definedName name="SCDPT5_17ENDIN_3" localSheetId="32">SCDPT5!$E$22</definedName>
    <definedName name="SCDPT5_17ENDIN_4" localSheetId="32">SCDPT5!$F$22</definedName>
    <definedName name="SCDPT5_17ENDIN_5" localSheetId="32">SCDPT5!$G$22</definedName>
    <definedName name="SCDPT5_17ENDIN_6" localSheetId="32">SCDPT5!$H$22</definedName>
    <definedName name="SCDPT5_17ENDIN_7" localSheetId="32">SCDPT5!$I$22</definedName>
    <definedName name="SCDPT5_17ENDIN_8" localSheetId="32">SCDPT5!$J$22</definedName>
    <definedName name="SCDPT5_17ENDIN_9" localSheetId="32">SCDPT5!$K$22</definedName>
    <definedName name="SCDPT5_2400000_Range" localSheetId="32">SCDPT5!$C$24:$X$26</definedName>
    <definedName name="SCDPT5_2499999_10" localSheetId="32">SCDPT5!$L$27</definedName>
    <definedName name="SCDPT5_2499999_11" localSheetId="32">SCDPT5!$M$27</definedName>
    <definedName name="SCDPT5_2499999_12" localSheetId="32">SCDPT5!$N$27</definedName>
    <definedName name="SCDPT5_2499999_13" localSheetId="32">SCDPT5!$O$27</definedName>
    <definedName name="SCDPT5_2499999_14" localSheetId="32">SCDPT5!$P$27</definedName>
    <definedName name="SCDPT5_2499999_15" localSheetId="32">SCDPT5!$Q$27</definedName>
    <definedName name="SCDPT5_2499999_16" localSheetId="32">SCDPT5!$R$27</definedName>
    <definedName name="SCDPT5_2499999_17" localSheetId="32">SCDPT5!$S$27</definedName>
    <definedName name="SCDPT5_2499999_18" localSheetId="32">SCDPT5!$T$27</definedName>
    <definedName name="SCDPT5_2499999_19" localSheetId="32">SCDPT5!$U$27</definedName>
    <definedName name="SCDPT5_2499999_20" localSheetId="32">SCDPT5!$V$27</definedName>
    <definedName name="SCDPT5_2499999_21" localSheetId="32">SCDPT5!$W$27</definedName>
    <definedName name="SCDPT5_2499999_8" localSheetId="32">SCDPT5!$J$27</definedName>
    <definedName name="SCDPT5_2499999_9" localSheetId="32">SCDPT5!$K$27</definedName>
    <definedName name="SCDPT5_24BEGIN_1" localSheetId="32">SCDPT5!$C$24</definedName>
    <definedName name="SCDPT5_24BEGIN_10" localSheetId="32">SCDPT5!$L$24</definedName>
    <definedName name="SCDPT5_24BEGIN_11" localSheetId="32">SCDPT5!$M$24</definedName>
    <definedName name="SCDPT5_24BEGIN_12" localSheetId="32">SCDPT5!$N$24</definedName>
    <definedName name="SCDPT5_24BEGIN_13" localSheetId="32">SCDPT5!$O$24</definedName>
    <definedName name="SCDPT5_24BEGIN_14" localSheetId="32">SCDPT5!$P$24</definedName>
    <definedName name="SCDPT5_24BEGIN_15" localSheetId="32">SCDPT5!$Q$24</definedName>
    <definedName name="SCDPT5_24BEGIN_16" localSheetId="32">SCDPT5!$R$24</definedName>
    <definedName name="SCDPT5_24BEGIN_17" localSheetId="32">SCDPT5!$S$24</definedName>
    <definedName name="SCDPT5_24BEGIN_18" localSheetId="32">SCDPT5!$T$24</definedName>
    <definedName name="SCDPT5_24BEGIN_19" localSheetId="32">SCDPT5!$U$24</definedName>
    <definedName name="SCDPT5_24BEGIN_2" localSheetId="32">SCDPT5!$D$24</definedName>
    <definedName name="SCDPT5_24BEGIN_20" localSheetId="32">SCDPT5!$V$24</definedName>
    <definedName name="SCDPT5_24BEGIN_21" localSheetId="32">SCDPT5!$W$24</definedName>
    <definedName name="SCDPT5_24BEGIN_22" localSheetId="32">SCDPT5!$X$24</definedName>
    <definedName name="SCDPT5_24BEGIN_3" localSheetId="32">SCDPT5!$E$24</definedName>
    <definedName name="SCDPT5_24BEGIN_4" localSheetId="32">SCDPT5!$F$24</definedName>
    <definedName name="SCDPT5_24BEGIN_5" localSheetId="32">SCDPT5!$G$24</definedName>
    <definedName name="SCDPT5_24BEGIN_6" localSheetId="32">SCDPT5!$H$24</definedName>
    <definedName name="SCDPT5_24BEGIN_7" localSheetId="32">SCDPT5!$I$24</definedName>
    <definedName name="SCDPT5_24BEGIN_8" localSheetId="32">SCDPT5!$J$24</definedName>
    <definedName name="SCDPT5_24BEGIN_9" localSheetId="32">SCDPT5!$K$24</definedName>
    <definedName name="SCDPT5_24ENDIN_10" localSheetId="32">SCDPT5!$L$26</definedName>
    <definedName name="SCDPT5_24ENDIN_11" localSheetId="32">SCDPT5!$M$26</definedName>
    <definedName name="SCDPT5_24ENDIN_12" localSheetId="32">SCDPT5!$N$26</definedName>
    <definedName name="SCDPT5_24ENDIN_13" localSheetId="32">SCDPT5!$O$26</definedName>
    <definedName name="SCDPT5_24ENDIN_14" localSheetId="32">SCDPT5!$P$26</definedName>
    <definedName name="SCDPT5_24ENDIN_15" localSheetId="32">SCDPT5!$Q$26</definedName>
    <definedName name="SCDPT5_24ENDIN_16" localSheetId="32">SCDPT5!$R$26</definedName>
    <definedName name="SCDPT5_24ENDIN_17" localSheetId="32">SCDPT5!$S$26</definedName>
    <definedName name="SCDPT5_24ENDIN_18" localSheetId="32">SCDPT5!$T$26</definedName>
    <definedName name="SCDPT5_24ENDIN_19" localSheetId="32">SCDPT5!$U$26</definedName>
    <definedName name="SCDPT5_24ENDIN_2" localSheetId="32">SCDPT5!$D$26</definedName>
    <definedName name="SCDPT5_24ENDIN_20" localSheetId="32">SCDPT5!$V$26</definedName>
    <definedName name="SCDPT5_24ENDIN_21" localSheetId="32">SCDPT5!$W$26</definedName>
    <definedName name="SCDPT5_24ENDIN_22" localSheetId="32">SCDPT5!$X$26</definedName>
    <definedName name="SCDPT5_24ENDIN_3" localSheetId="32">SCDPT5!$E$26</definedName>
    <definedName name="SCDPT5_24ENDIN_4" localSheetId="32">SCDPT5!$F$26</definedName>
    <definedName name="SCDPT5_24ENDIN_5" localSheetId="32">SCDPT5!$G$26</definedName>
    <definedName name="SCDPT5_24ENDIN_6" localSheetId="32">SCDPT5!$H$26</definedName>
    <definedName name="SCDPT5_24ENDIN_7" localSheetId="32">SCDPT5!$I$26</definedName>
    <definedName name="SCDPT5_24ENDIN_8" localSheetId="32">SCDPT5!$J$26</definedName>
    <definedName name="SCDPT5_24ENDIN_9" localSheetId="32">SCDPT5!$K$26</definedName>
    <definedName name="SCDPT5_3100000_Range" localSheetId="32">SCDPT5!$C$28:$X$71</definedName>
    <definedName name="SCDPT5_3100001_1" localSheetId="32">SCDPT5!$C$29</definedName>
    <definedName name="SCDPT5_3100001_10" localSheetId="32">SCDPT5!$L$29</definedName>
    <definedName name="SCDPT5_3100001_11" localSheetId="32">SCDPT5!$M$29</definedName>
    <definedName name="SCDPT5_3100001_12" localSheetId="32">SCDPT5!$N$29</definedName>
    <definedName name="SCDPT5_3100001_13" localSheetId="32">SCDPT5!$O$29</definedName>
    <definedName name="SCDPT5_3100001_14" localSheetId="32">SCDPT5!$P$29</definedName>
    <definedName name="SCDPT5_3100001_15" localSheetId="32">SCDPT5!$Q$29</definedName>
    <definedName name="SCDPT5_3100001_16" localSheetId="32">SCDPT5!$R$29</definedName>
    <definedName name="SCDPT5_3100001_17" localSheetId="32">SCDPT5!$S$29</definedName>
    <definedName name="SCDPT5_3100001_18" localSheetId="32">SCDPT5!$T$29</definedName>
    <definedName name="SCDPT5_3100001_19" localSheetId="32">SCDPT5!$U$29</definedName>
    <definedName name="SCDPT5_3100001_2" localSheetId="32">SCDPT5!$D$29</definedName>
    <definedName name="SCDPT5_3100001_20" localSheetId="32">SCDPT5!$V$29</definedName>
    <definedName name="SCDPT5_3100001_21" localSheetId="32">SCDPT5!$W$29</definedName>
    <definedName name="SCDPT5_3100001_22" localSheetId="32">SCDPT5!$X$29</definedName>
    <definedName name="SCDPT5_3100001_3" localSheetId="32">SCDPT5!$E$29</definedName>
    <definedName name="SCDPT5_3100001_4" localSheetId="32">SCDPT5!$F$29</definedName>
    <definedName name="SCDPT5_3100001_5" localSheetId="32">SCDPT5!$G$29</definedName>
    <definedName name="SCDPT5_3100001_6" localSheetId="32">SCDPT5!$H$29</definedName>
    <definedName name="SCDPT5_3100001_7" localSheetId="32">SCDPT5!$I$29</definedName>
    <definedName name="SCDPT5_3100001_8" localSheetId="32">SCDPT5!$J$29</definedName>
    <definedName name="SCDPT5_3100001_9" localSheetId="32">SCDPT5!$K$29</definedName>
    <definedName name="SCDPT5_3199999_10" localSheetId="32">SCDPT5!$L$72</definedName>
    <definedName name="SCDPT5_3199999_11" localSheetId="32">SCDPT5!$M$72</definedName>
    <definedName name="SCDPT5_3199999_12" localSheetId="32">SCDPT5!$N$72</definedName>
    <definedName name="SCDPT5_3199999_13" localSheetId="32">SCDPT5!$O$72</definedName>
    <definedName name="SCDPT5_3199999_14" localSheetId="32">SCDPT5!$P$72</definedName>
    <definedName name="SCDPT5_3199999_15" localSheetId="32">SCDPT5!$Q$72</definedName>
    <definedName name="SCDPT5_3199999_16" localSheetId="32">SCDPT5!$R$72</definedName>
    <definedName name="SCDPT5_3199999_17" localSheetId="32">SCDPT5!$S$72</definedName>
    <definedName name="SCDPT5_3199999_18" localSheetId="32">SCDPT5!$T$72</definedName>
    <definedName name="SCDPT5_3199999_19" localSheetId="32">SCDPT5!$U$72</definedName>
    <definedName name="SCDPT5_3199999_20" localSheetId="32">SCDPT5!$V$72</definedName>
    <definedName name="SCDPT5_3199999_21" localSheetId="32">SCDPT5!$W$72</definedName>
    <definedName name="SCDPT5_3199999_8" localSheetId="32">SCDPT5!$J$72</definedName>
    <definedName name="SCDPT5_3199999_9" localSheetId="32">SCDPT5!$K$72</definedName>
    <definedName name="SCDPT5_31BEGIN_1" localSheetId="32">SCDPT5!$C$28</definedName>
    <definedName name="SCDPT5_31BEGIN_10" localSheetId="32">SCDPT5!$L$28</definedName>
    <definedName name="SCDPT5_31BEGIN_11" localSheetId="32">SCDPT5!$M$28</definedName>
    <definedName name="SCDPT5_31BEGIN_12" localSheetId="32">SCDPT5!$N$28</definedName>
    <definedName name="SCDPT5_31BEGIN_13" localSheetId="32">SCDPT5!$O$28</definedName>
    <definedName name="SCDPT5_31BEGIN_14" localSheetId="32">SCDPT5!$P$28</definedName>
    <definedName name="SCDPT5_31BEGIN_15" localSheetId="32">SCDPT5!$Q$28</definedName>
    <definedName name="SCDPT5_31BEGIN_16" localSheetId="32">SCDPT5!$R$28</definedName>
    <definedName name="SCDPT5_31BEGIN_17" localSheetId="32">SCDPT5!$S$28</definedName>
    <definedName name="SCDPT5_31BEGIN_18" localSheetId="32">SCDPT5!$T$28</definedName>
    <definedName name="SCDPT5_31BEGIN_19" localSheetId="32">SCDPT5!$U$28</definedName>
    <definedName name="SCDPT5_31BEGIN_2" localSheetId="32">SCDPT5!$D$28</definedName>
    <definedName name="SCDPT5_31BEGIN_20" localSheetId="32">SCDPT5!$V$28</definedName>
    <definedName name="SCDPT5_31BEGIN_21" localSheetId="32">SCDPT5!$W$28</definedName>
    <definedName name="SCDPT5_31BEGIN_22" localSheetId="32">SCDPT5!$X$28</definedName>
    <definedName name="SCDPT5_31BEGIN_3" localSheetId="32">SCDPT5!$E$28</definedName>
    <definedName name="SCDPT5_31BEGIN_4" localSheetId="32">SCDPT5!$F$28</definedName>
    <definedName name="SCDPT5_31BEGIN_5" localSheetId="32">SCDPT5!$G$28</definedName>
    <definedName name="SCDPT5_31BEGIN_6" localSheetId="32">SCDPT5!$H$28</definedName>
    <definedName name="SCDPT5_31BEGIN_7" localSheetId="32">SCDPT5!$I$28</definedName>
    <definedName name="SCDPT5_31BEGIN_8" localSheetId="32">SCDPT5!$J$28</definedName>
    <definedName name="SCDPT5_31BEGIN_9" localSheetId="32">SCDPT5!$K$28</definedName>
    <definedName name="SCDPT5_31ENDIN_10" localSheetId="32">SCDPT5!$L$71</definedName>
    <definedName name="SCDPT5_31ENDIN_11" localSheetId="32">SCDPT5!$M$71</definedName>
    <definedName name="SCDPT5_31ENDIN_12" localSheetId="32">SCDPT5!$N$71</definedName>
    <definedName name="SCDPT5_31ENDIN_13" localSheetId="32">SCDPT5!$O$71</definedName>
    <definedName name="SCDPT5_31ENDIN_14" localSheetId="32">SCDPT5!$P$71</definedName>
    <definedName name="SCDPT5_31ENDIN_15" localSheetId="32">SCDPT5!$Q$71</definedName>
    <definedName name="SCDPT5_31ENDIN_16" localSheetId="32">SCDPT5!$R$71</definedName>
    <definedName name="SCDPT5_31ENDIN_17" localSheetId="32">SCDPT5!$S$71</definedName>
    <definedName name="SCDPT5_31ENDIN_18" localSheetId="32">SCDPT5!$T$71</definedName>
    <definedName name="SCDPT5_31ENDIN_19" localSheetId="32">SCDPT5!$U$71</definedName>
    <definedName name="SCDPT5_31ENDIN_2" localSheetId="32">SCDPT5!$D$71</definedName>
    <definedName name="SCDPT5_31ENDIN_20" localSheetId="32">SCDPT5!$V$71</definedName>
    <definedName name="SCDPT5_31ENDIN_21" localSheetId="32">SCDPT5!$W$71</definedName>
    <definedName name="SCDPT5_31ENDIN_22" localSheetId="32">SCDPT5!$X$71</definedName>
    <definedName name="SCDPT5_31ENDIN_3" localSheetId="32">SCDPT5!$E$71</definedName>
    <definedName name="SCDPT5_31ENDIN_4" localSheetId="32">SCDPT5!$F$71</definedName>
    <definedName name="SCDPT5_31ENDIN_5" localSheetId="32">SCDPT5!$G$71</definedName>
    <definedName name="SCDPT5_31ENDIN_6" localSheetId="32">SCDPT5!$H$71</definedName>
    <definedName name="SCDPT5_31ENDIN_7" localSheetId="32">SCDPT5!$I$71</definedName>
    <definedName name="SCDPT5_31ENDIN_8" localSheetId="32">SCDPT5!$J$71</definedName>
    <definedName name="SCDPT5_31ENDIN_9" localSheetId="32">SCDPT5!$K$71</definedName>
    <definedName name="SCDPT5_3800000_Range" localSheetId="32">SCDPT5!$C$73:$X$192</definedName>
    <definedName name="SCDPT5_3800001_1" localSheetId="32">SCDPT5!$C$74</definedName>
    <definedName name="SCDPT5_3800001_10" localSheetId="32">SCDPT5!$L$74</definedName>
    <definedName name="SCDPT5_3800001_11" localSheetId="32">SCDPT5!$M$74</definedName>
    <definedName name="SCDPT5_3800001_12" localSheetId="32">SCDPT5!$N$74</definedName>
    <definedName name="SCDPT5_3800001_13" localSheetId="32">SCDPT5!$O$74</definedName>
    <definedName name="SCDPT5_3800001_14" localSheetId="32">SCDPT5!$P$74</definedName>
    <definedName name="SCDPT5_3800001_15" localSheetId="32">SCDPT5!$Q$74</definedName>
    <definedName name="SCDPT5_3800001_16" localSheetId="32">SCDPT5!$R$74</definedName>
    <definedName name="SCDPT5_3800001_17" localSheetId="32">SCDPT5!$S$74</definedName>
    <definedName name="SCDPT5_3800001_18" localSheetId="32">SCDPT5!$T$74</definedName>
    <definedName name="SCDPT5_3800001_19" localSheetId="32">SCDPT5!$U$74</definedName>
    <definedName name="SCDPT5_3800001_2" localSheetId="32">SCDPT5!$D$74</definedName>
    <definedName name="SCDPT5_3800001_20" localSheetId="32">SCDPT5!$V$74</definedName>
    <definedName name="SCDPT5_3800001_21" localSheetId="32">SCDPT5!$W$74</definedName>
    <definedName name="SCDPT5_3800001_3" localSheetId="32">SCDPT5!$E$74</definedName>
    <definedName name="SCDPT5_3800001_4" localSheetId="32">SCDPT5!$F$74</definedName>
    <definedName name="SCDPT5_3800001_5" localSheetId="32">SCDPT5!$G$74</definedName>
    <definedName name="SCDPT5_3800001_6" localSheetId="32">SCDPT5!$H$74</definedName>
    <definedName name="SCDPT5_3800001_7" localSheetId="32">SCDPT5!$I$74</definedName>
    <definedName name="SCDPT5_3800001_8" localSheetId="32">SCDPT5!$J$74</definedName>
    <definedName name="SCDPT5_3800001_9" localSheetId="32">SCDPT5!$K$74</definedName>
    <definedName name="SCDPT5_3800101_1" localSheetId="32">SCDPT5!$C$174</definedName>
    <definedName name="SCDPT5_3800101_10" localSheetId="32">SCDPT5!$L$174</definedName>
    <definedName name="SCDPT5_3800101_11" localSheetId="32">SCDPT5!$M$174</definedName>
    <definedName name="SCDPT5_3800101_12" localSheetId="32">SCDPT5!$N$174</definedName>
    <definedName name="SCDPT5_3800101_13" localSheetId="32">SCDPT5!$O$174</definedName>
    <definedName name="SCDPT5_3800101_14" localSheetId="32">SCDPT5!$P$174</definedName>
    <definedName name="SCDPT5_3800101_15" localSheetId="32">SCDPT5!$Q$174</definedName>
    <definedName name="SCDPT5_3800101_16" localSheetId="32">SCDPT5!$R$174</definedName>
    <definedName name="SCDPT5_3800101_17" localSheetId="32">SCDPT5!$S$174</definedName>
    <definedName name="SCDPT5_3800101_18" localSheetId="32">SCDPT5!$T$174</definedName>
    <definedName name="SCDPT5_3800101_19" localSheetId="32">SCDPT5!$U$174</definedName>
    <definedName name="SCDPT5_3800101_2" localSheetId="32">SCDPT5!$D$174</definedName>
    <definedName name="SCDPT5_3800101_20" localSheetId="32">SCDPT5!$V$174</definedName>
    <definedName name="SCDPT5_3800101_21" localSheetId="32">SCDPT5!$W$174</definedName>
    <definedName name="SCDPT5_3800101_3" localSheetId="32">SCDPT5!$E$174</definedName>
    <definedName name="SCDPT5_3800101_4" localSheetId="32">SCDPT5!$F$174</definedName>
    <definedName name="SCDPT5_3800101_5" localSheetId="32">SCDPT5!$G$174</definedName>
    <definedName name="SCDPT5_3800101_6" localSheetId="32">SCDPT5!$H$174</definedName>
    <definedName name="SCDPT5_3800101_7" localSheetId="32">SCDPT5!$I$174</definedName>
    <definedName name="SCDPT5_3800101_8" localSheetId="32">SCDPT5!$J$174</definedName>
    <definedName name="SCDPT5_3800101_9" localSheetId="32">SCDPT5!$K$174</definedName>
    <definedName name="SCDPT5_3899999_10" localSheetId="32">SCDPT5!$L$193</definedName>
    <definedName name="SCDPT5_3899999_11" localSheetId="32">SCDPT5!$M$193</definedName>
    <definedName name="SCDPT5_3899999_12" localSheetId="32">SCDPT5!$N$193</definedName>
    <definedName name="SCDPT5_3899999_13" localSheetId="32">SCDPT5!$O$193</definedName>
    <definedName name="SCDPT5_3899999_14" localSheetId="32">SCDPT5!$P$193</definedName>
    <definedName name="SCDPT5_3899999_15" localSheetId="32">SCDPT5!$Q$193</definedName>
    <definedName name="SCDPT5_3899999_16" localSheetId="32">SCDPT5!$R$193</definedName>
    <definedName name="SCDPT5_3899999_17" localSheetId="32">SCDPT5!$S$193</definedName>
    <definedName name="SCDPT5_3899999_18" localSheetId="32">SCDPT5!$T$193</definedName>
    <definedName name="SCDPT5_3899999_19" localSheetId="32">SCDPT5!$U$193</definedName>
    <definedName name="SCDPT5_3899999_20" localSheetId="32">SCDPT5!$V$193</definedName>
    <definedName name="SCDPT5_3899999_21" localSheetId="32">SCDPT5!$W$193</definedName>
    <definedName name="SCDPT5_3899999_8" localSheetId="32">SCDPT5!$J$193</definedName>
    <definedName name="SCDPT5_3899999_9" localSheetId="32">SCDPT5!$K$193</definedName>
    <definedName name="SCDPT5_38BEGIN_1" localSheetId="32">SCDPT5!$C$73</definedName>
    <definedName name="SCDPT5_38BEGIN_10" localSheetId="32">SCDPT5!$L$73</definedName>
    <definedName name="SCDPT5_38BEGIN_11" localSheetId="32">SCDPT5!$M$73</definedName>
    <definedName name="SCDPT5_38BEGIN_12" localSheetId="32">SCDPT5!$N$73</definedName>
    <definedName name="SCDPT5_38BEGIN_13" localSheetId="32">SCDPT5!$O$73</definedName>
    <definedName name="SCDPT5_38BEGIN_14" localSheetId="32">SCDPT5!$P$73</definedName>
    <definedName name="SCDPT5_38BEGIN_15" localSheetId="32">SCDPT5!$Q$73</definedName>
    <definedName name="SCDPT5_38BEGIN_16" localSheetId="32">SCDPT5!$R$73</definedName>
    <definedName name="SCDPT5_38BEGIN_17" localSheetId="32">SCDPT5!$S$73</definedName>
    <definedName name="SCDPT5_38BEGIN_18" localSheetId="32">SCDPT5!$T$73</definedName>
    <definedName name="SCDPT5_38BEGIN_19" localSheetId="32">SCDPT5!$U$73</definedName>
    <definedName name="SCDPT5_38BEGIN_2" localSheetId="32">SCDPT5!$D$73</definedName>
    <definedName name="SCDPT5_38BEGIN_20" localSheetId="32">SCDPT5!$V$73</definedName>
    <definedName name="SCDPT5_38BEGIN_21" localSheetId="32">SCDPT5!$W$73</definedName>
    <definedName name="SCDPT5_38BEGIN_22" localSheetId="32">SCDPT5!$X$73</definedName>
    <definedName name="SCDPT5_38BEGIN_3" localSheetId="32">SCDPT5!$E$73</definedName>
    <definedName name="SCDPT5_38BEGIN_4" localSheetId="32">SCDPT5!$F$73</definedName>
    <definedName name="SCDPT5_38BEGIN_5" localSheetId="32">SCDPT5!$G$73</definedName>
    <definedName name="SCDPT5_38BEGIN_6" localSheetId="32">SCDPT5!$H$73</definedName>
    <definedName name="SCDPT5_38BEGIN_7" localSheetId="32">SCDPT5!$I$73</definedName>
    <definedName name="SCDPT5_38BEGIN_8" localSheetId="32">SCDPT5!$J$73</definedName>
    <definedName name="SCDPT5_38BEGIN_9" localSheetId="32">SCDPT5!$K$73</definedName>
    <definedName name="SCDPT5_38ENDIN_10" localSheetId="32">SCDPT5!$L$192</definedName>
    <definedName name="SCDPT5_38ENDIN_11" localSheetId="32">SCDPT5!$M$192</definedName>
    <definedName name="SCDPT5_38ENDIN_12" localSheetId="32">SCDPT5!$N$192</definedName>
    <definedName name="SCDPT5_38ENDIN_13" localSheetId="32">SCDPT5!$O$192</definedName>
    <definedName name="SCDPT5_38ENDIN_14" localSheetId="32">SCDPT5!$P$192</definedName>
    <definedName name="SCDPT5_38ENDIN_15" localSheetId="32">SCDPT5!$Q$192</definedName>
    <definedName name="SCDPT5_38ENDIN_16" localSheetId="32">SCDPT5!$R$192</definedName>
    <definedName name="SCDPT5_38ENDIN_17" localSheetId="32">SCDPT5!$S$192</definedName>
    <definedName name="SCDPT5_38ENDIN_18" localSheetId="32">SCDPT5!$T$192</definedName>
    <definedName name="SCDPT5_38ENDIN_19" localSheetId="32">SCDPT5!$U$192</definedName>
    <definedName name="SCDPT5_38ENDIN_2" localSheetId="32">SCDPT5!$D$192</definedName>
    <definedName name="SCDPT5_38ENDIN_20" localSheetId="32">SCDPT5!$V$192</definedName>
    <definedName name="SCDPT5_38ENDIN_21" localSheetId="32">SCDPT5!$W$192</definedName>
    <definedName name="SCDPT5_38ENDIN_22" localSheetId="32">SCDPT5!$X$192</definedName>
    <definedName name="SCDPT5_38ENDIN_3" localSheetId="32">SCDPT5!$E$192</definedName>
    <definedName name="SCDPT5_38ENDIN_4" localSheetId="32">SCDPT5!$F$192</definedName>
    <definedName name="SCDPT5_38ENDIN_5" localSheetId="32">SCDPT5!$G$192</definedName>
    <definedName name="SCDPT5_38ENDIN_6" localSheetId="32">SCDPT5!$H$192</definedName>
    <definedName name="SCDPT5_38ENDIN_7" localSheetId="32">SCDPT5!$I$192</definedName>
    <definedName name="SCDPT5_38ENDIN_8" localSheetId="32">SCDPT5!$J$192</definedName>
    <definedName name="SCDPT5_38ENDIN_9" localSheetId="32">SCDPT5!$K$192</definedName>
    <definedName name="SCDPT5_4800000_Range" localSheetId="32">SCDPT5!$C$194:$X$196</definedName>
    <definedName name="SCDPT5_4899999_10" localSheetId="32">SCDPT5!$L$197</definedName>
    <definedName name="SCDPT5_4899999_11" localSheetId="32">SCDPT5!$M$197</definedName>
    <definedName name="SCDPT5_4899999_12" localSheetId="32">SCDPT5!$N$197</definedName>
    <definedName name="SCDPT5_4899999_13" localSheetId="32">SCDPT5!$O$197</definedName>
    <definedName name="SCDPT5_4899999_14" localSheetId="32">SCDPT5!$P$197</definedName>
    <definedName name="SCDPT5_4899999_15" localSheetId="32">SCDPT5!$Q$197</definedName>
    <definedName name="SCDPT5_4899999_16" localSheetId="32">SCDPT5!$R$197</definedName>
    <definedName name="SCDPT5_4899999_17" localSheetId="32">SCDPT5!$S$197</definedName>
    <definedName name="SCDPT5_4899999_18" localSheetId="32">SCDPT5!$T$197</definedName>
    <definedName name="SCDPT5_4899999_19" localSheetId="32">SCDPT5!$U$197</definedName>
    <definedName name="SCDPT5_4899999_20" localSheetId="32">SCDPT5!$V$197</definedName>
    <definedName name="SCDPT5_4899999_21" localSheetId="32">SCDPT5!$W$197</definedName>
    <definedName name="SCDPT5_4899999_8" localSheetId="32">SCDPT5!$J$197</definedName>
    <definedName name="SCDPT5_4899999_9" localSheetId="32">SCDPT5!$K$197</definedName>
    <definedName name="SCDPT5_48BEGIN_1" localSheetId="32">SCDPT5!$C$194</definedName>
    <definedName name="SCDPT5_48BEGIN_10" localSheetId="32">SCDPT5!$L$194</definedName>
    <definedName name="SCDPT5_48BEGIN_11" localSheetId="32">SCDPT5!$M$194</definedName>
    <definedName name="SCDPT5_48BEGIN_12" localSheetId="32">SCDPT5!$N$194</definedName>
    <definedName name="SCDPT5_48BEGIN_13" localSheetId="32">SCDPT5!$O$194</definedName>
    <definedName name="SCDPT5_48BEGIN_14" localSheetId="32">SCDPT5!$P$194</definedName>
    <definedName name="SCDPT5_48BEGIN_15" localSheetId="32">SCDPT5!$Q$194</definedName>
    <definedName name="SCDPT5_48BEGIN_16" localSheetId="32">SCDPT5!$R$194</definedName>
    <definedName name="SCDPT5_48BEGIN_17" localSheetId="32">SCDPT5!$S$194</definedName>
    <definedName name="SCDPT5_48BEGIN_18" localSheetId="32">SCDPT5!$T$194</definedName>
    <definedName name="SCDPT5_48BEGIN_19" localSheetId="32">SCDPT5!$U$194</definedName>
    <definedName name="SCDPT5_48BEGIN_2" localSheetId="32">SCDPT5!$D$194</definedName>
    <definedName name="SCDPT5_48BEGIN_20" localSheetId="32">SCDPT5!$V$194</definedName>
    <definedName name="SCDPT5_48BEGIN_21" localSheetId="32">SCDPT5!$W$194</definedName>
    <definedName name="SCDPT5_48BEGIN_22" localSheetId="32">SCDPT5!$X$194</definedName>
    <definedName name="SCDPT5_48BEGIN_3" localSheetId="32">SCDPT5!$E$194</definedName>
    <definedName name="SCDPT5_48BEGIN_4" localSheetId="32">SCDPT5!$F$194</definedName>
    <definedName name="SCDPT5_48BEGIN_5" localSheetId="32">SCDPT5!$G$194</definedName>
    <definedName name="SCDPT5_48BEGIN_6" localSheetId="32">SCDPT5!$H$194</definedName>
    <definedName name="SCDPT5_48BEGIN_7" localSheetId="32">SCDPT5!$I$194</definedName>
    <definedName name="SCDPT5_48BEGIN_8" localSheetId="32">SCDPT5!$J$194</definedName>
    <definedName name="SCDPT5_48BEGIN_9" localSheetId="32">SCDPT5!$K$194</definedName>
    <definedName name="SCDPT5_48ENDIN_10" localSheetId="32">SCDPT5!$L$196</definedName>
    <definedName name="SCDPT5_48ENDIN_11" localSheetId="32">SCDPT5!$M$196</definedName>
    <definedName name="SCDPT5_48ENDIN_12" localSheetId="32">SCDPT5!$N$196</definedName>
    <definedName name="SCDPT5_48ENDIN_13" localSheetId="32">SCDPT5!$O$196</definedName>
    <definedName name="SCDPT5_48ENDIN_14" localSheetId="32">SCDPT5!$P$196</definedName>
    <definedName name="SCDPT5_48ENDIN_15" localSheetId="32">SCDPT5!$Q$196</definedName>
    <definedName name="SCDPT5_48ENDIN_16" localSheetId="32">SCDPT5!$R$196</definedName>
    <definedName name="SCDPT5_48ENDIN_17" localSheetId="32">SCDPT5!$S$196</definedName>
    <definedName name="SCDPT5_48ENDIN_18" localSheetId="32">SCDPT5!$T$196</definedName>
    <definedName name="SCDPT5_48ENDIN_19" localSheetId="32">SCDPT5!$U$196</definedName>
    <definedName name="SCDPT5_48ENDIN_2" localSheetId="32">SCDPT5!$D$196</definedName>
    <definedName name="SCDPT5_48ENDIN_20" localSheetId="32">SCDPT5!$V$196</definedName>
    <definedName name="SCDPT5_48ENDIN_21" localSheetId="32">SCDPT5!$W$196</definedName>
    <definedName name="SCDPT5_48ENDIN_22" localSheetId="32">SCDPT5!$X$196</definedName>
    <definedName name="SCDPT5_48ENDIN_3" localSheetId="32">SCDPT5!$E$196</definedName>
    <definedName name="SCDPT5_48ENDIN_4" localSheetId="32">SCDPT5!$F$196</definedName>
    <definedName name="SCDPT5_48ENDIN_5" localSheetId="32">SCDPT5!$G$196</definedName>
    <definedName name="SCDPT5_48ENDIN_6" localSheetId="32">SCDPT5!$H$196</definedName>
    <definedName name="SCDPT5_48ENDIN_7" localSheetId="32">SCDPT5!$I$196</definedName>
    <definedName name="SCDPT5_48ENDIN_8" localSheetId="32">SCDPT5!$J$196</definedName>
    <definedName name="SCDPT5_48ENDIN_9" localSheetId="32">SCDPT5!$K$196</definedName>
    <definedName name="SCDPT5_5500000_Range" localSheetId="32">SCDPT5!$C$198:$X$200</definedName>
    <definedName name="SCDPT5_5599999_10" localSheetId="32">SCDPT5!$L$201</definedName>
    <definedName name="SCDPT5_5599999_11" localSheetId="32">SCDPT5!$M$201</definedName>
    <definedName name="SCDPT5_5599999_12" localSheetId="32">SCDPT5!$N$201</definedName>
    <definedName name="SCDPT5_5599999_13" localSheetId="32">SCDPT5!$O$201</definedName>
    <definedName name="SCDPT5_5599999_14" localSheetId="32">SCDPT5!$P$201</definedName>
    <definedName name="SCDPT5_5599999_15" localSheetId="32">SCDPT5!$Q$201</definedName>
    <definedName name="SCDPT5_5599999_16" localSheetId="32">SCDPT5!$R$201</definedName>
    <definedName name="SCDPT5_5599999_17" localSheetId="32">SCDPT5!$S$201</definedName>
    <definedName name="SCDPT5_5599999_18" localSheetId="32">SCDPT5!$T$201</definedName>
    <definedName name="SCDPT5_5599999_19" localSheetId="32">SCDPT5!$U$201</definedName>
    <definedName name="SCDPT5_5599999_20" localSheetId="32">SCDPT5!$V$201</definedName>
    <definedName name="SCDPT5_5599999_21" localSheetId="32">SCDPT5!$W$201</definedName>
    <definedName name="SCDPT5_5599999_8" localSheetId="32">SCDPT5!$J$201</definedName>
    <definedName name="SCDPT5_5599999_9" localSheetId="32">SCDPT5!$K$201</definedName>
    <definedName name="SCDPT5_55BEGIN_1" localSheetId="32">SCDPT5!$C$198</definedName>
    <definedName name="SCDPT5_55BEGIN_10" localSheetId="32">SCDPT5!$L$198</definedName>
    <definedName name="SCDPT5_55BEGIN_11" localSheetId="32">SCDPT5!$M$198</definedName>
    <definedName name="SCDPT5_55BEGIN_12" localSheetId="32">SCDPT5!$N$198</definedName>
    <definedName name="SCDPT5_55BEGIN_13" localSheetId="32">SCDPT5!$O$198</definedName>
    <definedName name="SCDPT5_55BEGIN_14" localSheetId="32">SCDPT5!$P$198</definedName>
    <definedName name="SCDPT5_55BEGIN_15" localSheetId="32">SCDPT5!$Q$198</definedName>
    <definedName name="SCDPT5_55BEGIN_16" localSheetId="32">SCDPT5!$R$198</definedName>
    <definedName name="SCDPT5_55BEGIN_17" localSheetId="32">SCDPT5!$S$198</definedName>
    <definedName name="SCDPT5_55BEGIN_18" localSheetId="32">SCDPT5!$T$198</definedName>
    <definedName name="SCDPT5_55BEGIN_19" localSheetId="32">SCDPT5!$U$198</definedName>
    <definedName name="SCDPT5_55BEGIN_2" localSheetId="32">SCDPT5!$D$198</definedName>
    <definedName name="SCDPT5_55BEGIN_20" localSheetId="32">SCDPT5!$V$198</definedName>
    <definedName name="SCDPT5_55BEGIN_21" localSheetId="32">SCDPT5!$W$198</definedName>
    <definedName name="SCDPT5_55BEGIN_22" localSheetId="32">SCDPT5!$X$198</definedName>
    <definedName name="SCDPT5_55BEGIN_3" localSheetId="32">SCDPT5!$E$198</definedName>
    <definedName name="SCDPT5_55BEGIN_4" localSheetId="32">SCDPT5!$F$198</definedName>
    <definedName name="SCDPT5_55BEGIN_5" localSheetId="32">SCDPT5!$G$198</definedName>
    <definedName name="SCDPT5_55BEGIN_6" localSheetId="32">SCDPT5!$H$198</definedName>
    <definedName name="SCDPT5_55BEGIN_7" localSheetId="32">SCDPT5!$I$198</definedName>
    <definedName name="SCDPT5_55BEGIN_8" localSheetId="32">SCDPT5!$J$198</definedName>
    <definedName name="SCDPT5_55BEGIN_9" localSheetId="32">SCDPT5!$K$198</definedName>
    <definedName name="SCDPT5_55ENDIN_10" localSheetId="32">SCDPT5!$L$200</definedName>
    <definedName name="SCDPT5_55ENDIN_11" localSheetId="32">SCDPT5!$M$200</definedName>
    <definedName name="SCDPT5_55ENDIN_12" localSheetId="32">SCDPT5!$N$200</definedName>
    <definedName name="SCDPT5_55ENDIN_13" localSheetId="32">SCDPT5!$O$200</definedName>
    <definedName name="SCDPT5_55ENDIN_14" localSheetId="32">SCDPT5!$P$200</definedName>
    <definedName name="SCDPT5_55ENDIN_15" localSheetId="32">SCDPT5!$Q$200</definedName>
    <definedName name="SCDPT5_55ENDIN_16" localSheetId="32">SCDPT5!$R$200</definedName>
    <definedName name="SCDPT5_55ENDIN_17" localSheetId="32">SCDPT5!$S$200</definedName>
    <definedName name="SCDPT5_55ENDIN_18" localSheetId="32">SCDPT5!$T$200</definedName>
    <definedName name="SCDPT5_55ENDIN_19" localSheetId="32">SCDPT5!$U$200</definedName>
    <definedName name="SCDPT5_55ENDIN_2" localSheetId="32">SCDPT5!$D$200</definedName>
    <definedName name="SCDPT5_55ENDIN_20" localSheetId="32">SCDPT5!$V$200</definedName>
    <definedName name="SCDPT5_55ENDIN_21" localSheetId="32">SCDPT5!$W$200</definedName>
    <definedName name="SCDPT5_55ENDIN_22" localSheetId="32">SCDPT5!$X$200</definedName>
    <definedName name="SCDPT5_55ENDIN_3" localSheetId="32">SCDPT5!$E$200</definedName>
    <definedName name="SCDPT5_55ENDIN_4" localSheetId="32">SCDPT5!$F$200</definedName>
    <definedName name="SCDPT5_55ENDIN_5" localSheetId="32">SCDPT5!$G$200</definedName>
    <definedName name="SCDPT5_55ENDIN_6" localSheetId="32">SCDPT5!$H$200</definedName>
    <definedName name="SCDPT5_55ENDIN_7" localSheetId="32">SCDPT5!$I$200</definedName>
    <definedName name="SCDPT5_55ENDIN_8" localSheetId="32">SCDPT5!$J$200</definedName>
    <definedName name="SCDPT5_55ENDIN_9" localSheetId="32">SCDPT5!$K$200</definedName>
    <definedName name="SCDPT5_8399998_10" localSheetId="32">SCDPT5!$L$202</definedName>
    <definedName name="SCDPT5_8399998_11" localSheetId="32">SCDPT5!$M$202</definedName>
    <definedName name="SCDPT5_8399998_12" localSheetId="32">SCDPT5!$N$202</definedName>
    <definedName name="SCDPT5_8399998_13" localSheetId="32">SCDPT5!$O$202</definedName>
    <definedName name="SCDPT5_8399998_14" localSheetId="32">SCDPT5!$P$202</definedName>
    <definedName name="SCDPT5_8399998_15" localSheetId="32">SCDPT5!$Q$202</definedName>
    <definedName name="SCDPT5_8399998_16" localSheetId="32">SCDPT5!$R$202</definedName>
    <definedName name="SCDPT5_8399998_17" localSheetId="32">SCDPT5!$S$202</definedName>
    <definedName name="SCDPT5_8399998_18" localSheetId="32">SCDPT5!$T$202</definedName>
    <definedName name="SCDPT5_8399998_19" localSheetId="32">SCDPT5!$U$202</definedName>
    <definedName name="SCDPT5_8399998_20" localSheetId="32">SCDPT5!$V$202</definedName>
    <definedName name="SCDPT5_8399998_21" localSheetId="32">SCDPT5!$W$202</definedName>
    <definedName name="SCDPT5_8399998_8" localSheetId="32">SCDPT5!$J$202</definedName>
    <definedName name="SCDPT5_8399998_9" localSheetId="32">SCDPT5!$K$202</definedName>
    <definedName name="SCDPT5_8400000_Range" localSheetId="32">SCDPT5!$C$203:$X$205</definedName>
    <definedName name="SCDPT5_8499999_10" localSheetId="32">SCDPT5!$L$206</definedName>
    <definedName name="SCDPT5_8499999_11" localSheetId="32">SCDPT5!$M$206</definedName>
    <definedName name="SCDPT5_8499999_12" localSheetId="32">SCDPT5!$N$206</definedName>
    <definedName name="SCDPT5_8499999_13" localSheetId="32">SCDPT5!$O$206</definedName>
    <definedName name="SCDPT5_8499999_14" localSheetId="32">SCDPT5!$P$206</definedName>
    <definedName name="SCDPT5_8499999_15" localSheetId="32">SCDPT5!$Q$206</definedName>
    <definedName name="SCDPT5_8499999_16" localSheetId="32">SCDPT5!$R$206</definedName>
    <definedName name="SCDPT5_8499999_17" localSheetId="32">SCDPT5!$S$206</definedName>
    <definedName name="SCDPT5_8499999_18" localSheetId="32">SCDPT5!$T$206</definedName>
    <definedName name="SCDPT5_8499999_19" localSheetId="32">SCDPT5!$U$206</definedName>
    <definedName name="SCDPT5_8499999_20" localSheetId="32">SCDPT5!$V$206</definedName>
    <definedName name="SCDPT5_8499999_21" localSheetId="32">SCDPT5!$W$206</definedName>
    <definedName name="SCDPT5_8499999_9" localSheetId="32">SCDPT5!$K$206</definedName>
    <definedName name="SCDPT5_84BEGIN_1" localSheetId="32">SCDPT5!$C$203</definedName>
    <definedName name="SCDPT5_84BEGIN_10" localSheetId="32">SCDPT5!$L$203</definedName>
    <definedName name="SCDPT5_84BEGIN_11" localSheetId="32">SCDPT5!$M$203</definedName>
    <definedName name="SCDPT5_84BEGIN_12" localSheetId="32">SCDPT5!$N$203</definedName>
    <definedName name="SCDPT5_84BEGIN_13" localSheetId="32">SCDPT5!$O$203</definedName>
    <definedName name="SCDPT5_84BEGIN_14" localSheetId="32">SCDPT5!$P$203</definedName>
    <definedName name="SCDPT5_84BEGIN_15" localSheetId="32">SCDPT5!$Q$203</definedName>
    <definedName name="SCDPT5_84BEGIN_16" localSheetId="32">SCDPT5!$R$203</definedName>
    <definedName name="SCDPT5_84BEGIN_17" localSheetId="32">SCDPT5!$S$203</definedName>
    <definedName name="SCDPT5_84BEGIN_18" localSheetId="32">SCDPT5!$T$203</definedName>
    <definedName name="SCDPT5_84BEGIN_19" localSheetId="32">SCDPT5!$U$203</definedName>
    <definedName name="SCDPT5_84BEGIN_2" localSheetId="32">SCDPT5!$D$203</definedName>
    <definedName name="SCDPT5_84BEGIN_20" localSheetId="32">SCDPT5!$V$203</definedName>
    <definedName name="SCDPT5_84BEGIN_21" localSheetId="32">SCDPT5!$W$203</definedName>
    <definedName name="SCDPT5_84BEGIN_22" localSheetId="32">SCDPT5!$X$203</definedName>
    <definedName name="SCDPT5_84BEGIN_3" localSheetId="32">SCDPT5!$E$203</definedName>
    <definedName name="SCDPT5_84BEGIN_4" localSheetId="32">SCDPT5!$F$203</definedName>
    <definedName name="SCDPT5_84BEGIN_5" localSheetId="32">SCDPT5!$G$203</definedName>
    <definedName name="SCDPT5_84BEGIN_6" localSheetId="32">SCDPT5!$H$203</definedName>
    <definedName name="SCDPT5_84BEGIN_7" localSheetId="32">SCDPT5!$I$203</definedName>
    <definedName name="SCDPT5_84BEGIN_8" localSheetId="32">SCDPT5!$J$203</definedName>
    <definedName name="SCDPT5_84BEGIN_9" localSheetId="32">SCDPT5!$K$203</definedName>
    <definedName name="SCDPT5_84ENDIN_10" localSheetId="32">SCDPT5!$L$205</definedName>
    <definedName name="SCDPT5_84ENDIN_11" localSheetId="32">SCDPT5!$M$205</definedName>
    <definedName name="SCDPT5_84ENDIN_12" localSheetId="32">SCDPT5!$N$205</definedName>
    <definedName name="SCDPT5_84ENDIN_13" localSheetId="32">SCDPT5!$O$205</definedName>
    <definedName name="SCDPT5_84ENDIN_14" localSheetId="32">SCDPT5!$P$205</definedName>
    <definedName name="SCDPT5_84ENDIN_15" localSheetId="32">SCDPT5!$Q$205</definedName>
    <definedName name="SCDPT5_84ENDIN_16" localSheetId="32">SCDPT5!$R$205</definedName>
    <definedName name="SCDPT5_84ENDIN_17" localSheetId="32">SCDPT5!$S$205</definedName>
    <definedName name="SCDPT5_84ENDIN_18" localSheetId="32">SCDPT5!$T$205</definedName>
    <definedName name="SCDPT5_84ENDIN_19" localSheetId="32">SCDPT5!$U$205</definedName>
    <definedName name="SCDPT5_84ENDIN_2" localSheetId="32">SCDPT5!$D$205</definedName>
    <definedName name="SCDPT5_84ENDIN_20" localSheetId="32">SCDPT5!$V$205</definedName>
    <definedName name="SCDPT5_84ENDIN_21" localSheetId="32">SCDPT5!$W$205</definedName>
    <definedName name="SCDPT5_84ENDIN_22" localSheetId="32">SCDPT5!$X$205</definedName>
    <definedName name="SCDPT5_84ENDIN_3" localSheetId="32">SCDPT5!$E$205</definedName>
    <definedName name="SCDPT5_84ENDIN_4" localSheetId="32">SCDPT5!$F$205</definedName>
    <definedName name="SCDPT5_84ENDIN_5" localSheetId="32">SCDPT5!$G$205</definedName>
    <definedName name="SCDPT5_84ENDIN_6" localSheetId="32">SCDPT5!$H$205</definedName>
    <definedName name="SCDPT5_84ENDIN_7" localSheetId="32">SCDPT5!$I$205</definedName>
    <definedName name="SCDPT5_84ENDIN_8" localSheetId="32">SCDPT5!$J$205</definedName>
    <definedName name="SCDPT5_84ENDIN_9" localSheetId="32">SCDPT5!$K$205</definedName>
    <definedName name="SCDPT5_8500000_Range" localSheetId="32">SCDPT5!$C$207:$X$209</definedName>
    <definedName name="SCDPT5_8599999_10" localSheetId="32">SCDPT5!$L$210</definedName>
    <definedName name="SCDPT5_8599999_11" localSheetId="32">SCDPT5!$M$210</definedName>
    <definedName name="SCDPT5_8599999_12" localSheetId="32">SCDPT5!$N$210</definedName>
    <definedName name="SCDPT5_8599999_13" localSheetId="32">SCDPT5!$O$210</definedName>
    <definedName name="SCDPT5_8599999_14" localSheetId="32">SCDPT5!$P$210</definedName>
    <definedName name="SCDPT5_8599999_15" localSheetId="32">SCDPT5!$Q$210</definedName>
    <definedName name="SCDPT5_8599999_16" localSheetId="32">SCDPT5!$R$210</definedName>
    <definedName name="SCDPT5_8599999_17" localSheetId="32">SCDPT5!$S$210</definedName>
    <definedName name="SCDPT5_8599999_18" localSheetId="32">SCDPT5!$T$210</definedName>
    <definedName name="SCDPT5_8599999_19" localSheetId="32">SCDPT5!$U$210</definedName>
    <definedName name="SCDPT5_8599999_20" localSheetId="32">SCDPT5!$V$210</definedName>
    <definedName name="SCDPT5_8599999_21" localSheetId="32">SCDPT5!$W$210</definedName>
    <definedName name="SCDPT5_8599999_9" localSheetId="32">SCDPT5!$K$210</definedName>
    <definedName name="SCDPT5_85BEGIN_1" localSheetId="32">SCDPT5!$C$207</definedName>
    <definedName name="SCDPT5_85BEGIN_10" localSheetId="32">SCDPT5!$L$207</definedName>
    <definedName name="SCDPT5_85BEGIN_11" localSheetId="32">SCDPT5!$M$207</definedName>
    <definedName name="SCDPT5_85BEGIN_12" localSheetId="32">SCDPT5!$N$207</definedName>
    <definedName name="SCDPT5_85BEGIN_13" localSheetId="32">SCDPT5!$O$207</definedName>
    <definedName name="SCDPT5_85BEGIN_14" localSheetId="32">SCDPT5!$P$207</definedName>
    <definedName name="SCDPT5_85BEGIN_15" localSheetId="32">SCDPT5!$Q$207</definedName>
    <definedName name="SCDPT5_85BEGIN_16" localSheetId="32">SCDPT5!$R$207</definedName>
    <definedName name="SCDPT5_85BEGIN_17" localSheetId="32">SCDPT5!$S$207</definedName>
    <definedName name="SCDPT5_85BEGIN_18" localSheetId="32">SCDPT5!$T$207</definedName>
    <definedName name="SCDPT5_85BEGIN_19" localSheetId="32">SCDPT5!$U$207</definedName>
    <definedName name="SCDPT5_85BEGIN_2" localSheetId="32">SCDPT5!$D$207</definedName>
    <definedName name="SCDPT5_85BEGIN_20" localSheetId="32">SCDPT5!$V$207</definedName>
    <definedName name="SCDPT5_85BEGIN_21" localSheetId="32">SCDPT5!$W$207</definedName>
    <definedName name="SCDPT5_85BEGIN_22" localSheetId="32">SCDPT5!$X$207</definedName>
    <definedName name="SCDPT5_85BEGIN_3" localSheetId="32">SCDPT5!$E$207</definedName>
    <definedName name="SCDPT5_85BEGIN_4" localSheetId="32">SCDPT5!$F$207</definedName>
    <definedName name="SCDPT5_85BEGIN_5" localSheetId="32">SCDPT5!$G$207</definedName>
    <definedName name="SCDPT5_85BEGIN_6" localSheetId="32">SCDPT5!$H$207</definedName>
    <definedName name="SCDPT5_85BEGIN_7" localSheetId="32">SCDPT5!$I$207</definedName>
    <definedName name="SCDPT5_85BEGIN_8" localSheetId="32">SCDPT5!$J$207</definedName>
    <definedName name="SCDPT5_85BEGIN_9" localSheetId="32">SCDPT5!$K$207</definedName>
    <definedName name="SCDPT5_85ENDIN_10" localSheetId="32">SCDPT5!$L$209</definedName>
    <definedName name="SCDPT5_85ENDIN_11" localSheetId="32">SCDPT5!$M$209</definedName>
    <definedName name="SCDPT5_85ENDIN_12" localSheetId="32">SCDPT5!$N$209</definedName>
    <definedName name="SCDPT5_85ENDIN_13" localSheetId="32">SCDPT5!$O$209</definedName>
    <definedName name="SCDPT5_85ENDIN_14" localSheetId="32">SCDPT5!$P$209</definedName>
    <definedName name="SCDPT5_85ENDIN_15" localSheetId="32">SCDPT5!$Q$209</definedName>
    <definedName name="SCDPT5_85ENDIN_16" localSheetId="32">SCDPT5!$R$209</definedName>
    <definedName name="SCDPT5_85ENDIN_17" localSheetId="32">SCDPT5!$S$209</definedName>
    <definedName name="SCDPT5_85ENDIN_18" localSheetId="32">SCDPT5!$T$209</definedName>
    <definedName name="SCDPT5_85ENDIN_19" localSheetId="32">SCDPT5!$U$209</definedName>
    <definedName name="SCDPT5_85ENDIN_2" localSheetId="32">SCDPT5!$D$209</definedName>
    <definedName name="SCDPT5_85ENDIN_20" localSheetId="32">SCDPT5!$V$209</definedName>
    <definedName name="SCDPT5_85ENDIN_21" localSheetId="32">SCDPT5!$W$209</definedName>
    <definedName name="SCDPT5_85ENDIN_22" localSheetId="32">SCDPT5!$X$209</definedName>
    <definedName name="SCDPT5_85ENDIN_3" localSheetId="32">SCDPT5!$E$209</definedName>
    <definedName name="SCDPT5_85ENDIN_4" localSheetId="32">SCDPT5!$F$209</definedName>
    <definedName name="SCDPT5_85ENDIN_5" localSheetId="32">SCDPT5!$G$209</definedName>
    <definedName name="SCDPT5_85ENDIN_6" localSheetId="32">SCDPT5!$H$209</definedName>
    <definedName name="SCDPT5_85ENDIN_7" localSheetId="32">SCDPT5!$I$209</definedName>
    <definedName name="SCDPT5_85ENDIN_8" localSheetId="32">SCDPT5!$J$209</definedName>
    <definedName name="SCDPT5_85ENDIN_9" localSheetId="32">SCDPT5!$K$209</definedName>
    <definedName name="SCDPT5_8999998_10" localSheetId="32">SCDPT5!$L$211</definedName>
    <definedName name="SCDPT5_8999998_11" localSheetId="32">SCDPT5!$M$211</definedName>
    <definedName name="SCDPT5_8999998_12" localSheetId="32">SCDPT5!$N$211</definedName>
    <definedName name="SCDPT5_8999998_13" localSheetId="32">SCDPT5!$O$211</definedName>
    <definedName name="SCDPT5_8999998_14" localSheetId="32">SCDPT5!$P$211</definedName>
    <definedName name="SCDPT5_8999998_15" localSheetId="32">SCDPT5!$Q$211</definedName>
    <definedName name="SCDPT5_8999998_16" localSheetId="32">SCDPT5!$R$211</definedName>
    <definedName name="SCDPT5_8999998_17" localSheetId="32">SCDPT5!$S$211</definedName>
    <definedName name="SCDPT5_8999998_18" localSheetId="32">SCDPT5!$T$211</definedName>
    <definedName name="SCDPT5_8999998_19" localSheetId="32">SCDPT5!$U$211</definedName>
    <definedName name="SCDPT5_8999998_20" localSheetId="32">SCDPT5!$V$211</definedName>
    <definedName name="SCDPT5_8999998_21" localSheetId="32">SCDPT5!$W$211</definedName>
    <definedName name="SCDPT5_8999998_9" localSheetId="32">SCDPT5!$K$211</definedName>
    <definedName name="SCDPT5_9000000_Range" localSheetId="32">SCDPT5!$C$212:$X$215</definedName>
    <definedName name="SCDPT5_9000001_1" localSheetId="32">SCDPT5!$C$213</definedName>
    <definedName name="SCDPT5_9000001_10" localSheetId="32">SCDPT5!$L$213</definedName>
    <definedName name="SCDPT5_9000001_11" localSheetId="32">SCDPT5!$M$213</definedName>
    <definedName name="SCDPT5_9000001_12" localSheetId="32">SCDPT5!$N$213</definedName>
    <definedName name="SCDPT5_9000001_13" localSheetId="32">SCDPT5!$O$213</definedName>
    <definedName name="SCDPT5_9000001_14" localSheetId="32">SCDPT5!$P$213</definedName>
    <definedName name="SCDPT5_9000001_15" localSheetId="32">SCDPT5!$Q$213</definedName>
    <definedName name="SCDPT5_9000001_16" localSheetId="32">SCDPT5!$R$213</definedName>
    <definedName name="SCDPT5_9000001_17" localSheetId="32">SCDPT5!$S$213</definedName>
    <definedName name="SCDPT5_9000001_18" localSheetId="32">SCDPT5!$T$213</definedName>
    <definedName name="SCDPT5_9000001_19" localSheetId="32">SCDPT5!$U$213</definedName>
    <definedName name="SCDPT5_9000001_2" localSheetId="32">SCDPT5!$D$213</definedName>
    <definedName name="SCDPT5_9000001_20" localSheetId="32">SCDPT5!$V$213</definedName>
    <definedName name="SCDPT5_9000001_21" localSheetId="32">SCDPT5!$W$213</definedName>
    <definedName name="SCDPT5_9000001_3" localSheetId="32">SCDPT5!$E$213</definedName>
    <definedName name="SCDPT5_9000001_4" localSheetId="32">SCDPT5!$F$213</definedName>
    <definedName name="SCDPT5_9000001_5" localSheetId="32">SCDPT5!$G$213</definedName>
    <definedName name="SCDPT5_9000001_6" localSheetId="32">SCDPT5!$H$213</definedName>
    <definedName name="SCDPT5_9000001_7" localSheetId="32">SCDPT5!$I$213</definedName>
    <definedName name="SCDPT5_9000001_8" localSheetId="32">SCDPT5!$J$213</definedName>
    <definedName name="SCDPT5_9000001_9" localSheetId="32">SCDPT5!$K$213</definedName>
    <definedName name="SCDPT5_9099999_10" localSheetId="32">SCDPT5!$L$216</definedName>
    <definedName name="SCDPT5_9099999_11" localSheetId="32">SCDPT5!$M$216</definedName>
    <definedName name="SCDPT5_9099999_12" localSheetId="32">SCDPT5!$N$216</definedName>
    <definedName name="SCDPT5_9099999_13" localSheetId="32">SCDPT5!$O$216</definedName>
    <definedName name="SCDPT5_9099999_14" localSheetId="32">SCDPT5!$P$216</definedName>
    <definedName name="SCDPT5_9099999_15" localSheetId="32">SCDPT5!$Q$216</definedName>
    <definedName name="SCDPT5_9099999_16" localSheetId="32">SCDPT5!$R$216</definedName>
    <definedName name="SCDPT5_9099999_17" localSheetId="32">SCDPT5!$S$216</definedName>
    <definedName name="SCDPT5_9099999_18" localSheetId="32">SCDPT5!$T$216</definedName>
    <definedName name="SCDPT5_9099999_19" localSheetId="32">SCDPT5!$U$216</definedName>
    <definedName name="SCDPT5_9099999_20" localSheetId="32">SCDPT5!$V$216</definedName>
    <definedName name="SCDPT5_9099999_21" localSheetId="32">SCDPT5!$W$216</definedName>
    <definedName name="SCDPT5_9099999_9" localSheetId="32">SCDPT5!$K$216</definedName>
    <definedName name="SCDPT5_90BEGIN_1" localSheetId="32">SCDPT5!$C$212</definedName>
    <definedName name="SCDPT5_90BEGIN_10" localSheetId="32">SCDPT5!$L$212</definedName>
    <definedName name="SCDPT5_90BEGIN_11" localSheetId="32">SCDPT5!$M$212</definedName>
    <definedName name="SCDPT5_90BEGIN_12" localSheetId="32">SCDPT5!$N$212</definedName>
    <definedName name="SCDPT5_90BEGIN_13" localSheetId="32">SCDPT5!$O$212</definedName>
    <definedName name="SCDPT5_90BEGIN_14" localSheetId="32">SCDPT5!$P$212</definedName>
    <definedName name="SCDPT5_90BEGIN_15" localSheetId="32">SCDPT5!$Q$212</definedName>
    <definedName name="SCDPT5_90BEGIN_16" localSheetId="32">SCDPT5!$R$212</definedName>
    <definedName name="SCDPT5_90BEGIN_17" localSheetId="32">SCDPT5!$S$212</definedName>
    <definedName name="SCDPT5_90BEGIN_18" localSheetId="32">SCDPT5!$T$212</definedName>
    <definedName name="SCDPT5_90BEGIN_19" localSheetId="32">SCDPT5!$U$212</definedName>
    <definedName name="SCDPT5_90BEGIN_2" localSheetId="32">SCDPT5!$D$212</definedName>
    <definedName name="SCDPT5_90BEGIN_20" localSheetId="32">SCDPT5!$V$212</definedName>
    <definedName name="SCDPT5_90BEGIN_21" localSheetId="32">SCDPT5!$W$212</definedName>
    <definedName name="SCDPT5_90BEGIN_22" localSheetId="32">SCDPT5!$X$212</definedName>
    <definedName name="SCDPT5_90BEGIN_3" localSheetId="32">SCDPT5!$E$212</definedName>
    <definedName name="SCDPT5_90BEGIN_4" localSheetId="32">SCDPT5!$F$212</definedName>
    <definedName name="SCDPT5_90BEGIN_5" localSheetId="32">SCDPT5!$G$212</definedName>
    <definedName name="SCDPT5_90BEGIN_6" localSheetId="32">SCDPT5!$H$212</definedName>
    <definedName name="SCDPT5_90BEGIN_7" localSheetId="32">SCDPT5!$I$212</definedName>
    <definedName name="SCDPT5_90BEGIN_8" localSheetId="32">SCDPT5!$J$212</definedName>
    <definedName name="SCDPT5_90BEGIN_9" localSheetId="32">SCDPT5!$K$212</definedName>
    <definedName name="SCDPT5_90ENDIN_10" localSheetId="32">SCDPT5!$L$215</definedName>
    <definedName name="SCDPT5_90ENDIN_11" localSheetId="32">SCDPT5!$M$215</definedName>
    <definedName name="SCDPT5_90ENDIN_12" localSheetId="32">SCDPT5!$N$215</definedName>
    <definedName name="SCDPT5_90ENDIN_13" localSheetId="32">SCDPT5!$O$215</definedName>
    <definedName name="SCDPT5_90ENDIN_14" localSheetId="32">SCDPT5!$P$215</definedName>
    <definedName name="SCDPT5_90ENDIN_15" localSheetId="32">SCDPT5!$Q$215</definedName>
    <definedName name="SCDPT5_90ENDIN_16" localSheetId="32">SCDPT5!$R$215</definedName>
    <definedName name="SCDPT5_90ENDIN_17" localSheetId="32">SCDPT5!$S$215</definedName>
    <definedName name="SCDPT5_90ENDIN_18" localSheetId="32">SCDPT5!$T$215</definedName>
    <definedName name="SCDPT5_90ENDIN_19" localSheetId="32">SCDPT5!$U$215</definedName>
    <definedName name="SCDPT5_90ENDIN_2" localSheetId="32">SCDPT5!$D$215</definedName>
    <definedName name="SCDPT5_90ENDIN_20" localSheetId="32">SCDPT5!$V$215</definedName>
    <definedName name="SCDPT5_90ENDIN_21" localSheetId="32">SCDPT5!$W$215</definedName>
    <definedName name="SCDPT5_90ENDIN_22" localSheetId="32">SCDPT5!$X$215</definedName>
    <definedName name="SCDPT5_90ENDIN_3" localSheetId="32">SCDPT5!$E$215</definedName>
    <definedName name="SCDPT5_90ENDIN_4" localSheetId="32">SCDPT5!$F$215</definedName>
    <definedName name="SCDPT5_90ENDIN_5" localSheetId="32">SCDPT5!$G$215</definedName>
    <definedName name="SCDPT5_90ENDIN_6" localSheetId="32">SCDPT5!$H$215</definedName>
    <definedName name="SCDPT5_90ENDIN_7" localSheetId="32">SCDPT5!$I$215</definedName>
    <definedName name="SCDPT5_90ENDIN_8" localSheetId="32">SCDPT5!$J$215</definedName>
    <definedName name="SCDPT5_90ENDIN_9" localSheetId="32">SCDPT5!$K$215</definedName>
    <definedName name="SCDPT5_9100000_Range" localSheetId="32">SCDPT5!$C$217:$X$219</definedName>
    <definedName name="SCDPT5_9199999_10" localSheetId="32">SCDPT5!$L$220</definedName>
    <definedName name="SCDPT5_9199999_11" localSheetId="32">SCDPT5!$M$220</definedName>
    <definedName name="SCDPT5_9199999_12" localSheetId="32">SCDPT5!$N$220</definedName>
    <definedName name="SCDPT5_9199999_13" localSheetId="32">SCDPT5!$O$220</definedName>
    <definedName name="SCDPT5_9199999_14" localSheetId="32">SCDPT5!$P$220</definedName>
    <definedName name="SCDPT5_9199999_15" localSheetId="32">SCDPT5!$Q$220</definedName>
    <definedName name="SCDPT5_9199999_16" localSheetId="32">SCDPT5!$R$220</definedName>
    <definedName name="SCDPT5_9199999_17" localSheetId="32">SCDPT5!$S$220</definedName>
    <definedName name="SCDPT5_9199999_18" localSheetId="32">SCDPT5!$T$220</definedName>
    <definedName name="SCDPT5_9199999_19" localSheetId="32">SCDPT5!$U$220</definedName>
    <definedName name="SCDPT5_9199999_20" localSheetId="32">SCDPT5!$V$220</definedName>
    <definedName name="SCDPT5_9199999_21" localSheetId="32">SCDPT5!$W$220</definedName>
    <definedName name="SCDPT5_9199999_9" localSheetId="32">SCDPT5!$K$220</definedName>
    <definedName name="SCDPT5_91BEGIN_1" localSheetId="32">SCDPT5!$C$217</definedName>
    <definedName name="SCDPT5_91BEGIN_10" localSheetId="32">SCDPT5!$L$217</definedName>
    <definedName name="SCDPT5_91BEGIN_11" localSheetId="32">SCDPT5!$M$217</definedName>
    <definedName name="SCDPT5_91BEGIN_12" localSheetId="32">SCDPT5!$N$217</definedName>
    <definedName name="SCDPT5_91BEGIN_13" localSheetId="32">SCDPT5!$O$217</definedName>
    <definedName name="SCDPT5_91BEGIN_14" localSheetId="32">SCDPT5!$P$217</definedName>
    <definedName name="SCDPT5_91BEGIN_15" localSheetId="32">SCDPT5!$Q$217</definedName>
    <definedName name="SCDPT5_91BEGIN_16" localSheetId="32">SCDPT5!$R$217</definedName>
    <definedName name="SCDPT5_91BEGIN_17" localSheetId="32">SCDPT5!$S$217</definedName>
    <definedName name="SCDPT5_91BEGIN_18" localSheetId="32">SCDPT5!$T$217</definedName>
    <definedName name="SCDPT5_91BEGIN_19" localSheetId="32">SCDPT5!$U$217</definedName>
    <definedName name="SCDPT5_91BEGIN_2" localSheetId="32">SCDPT5!$D$217</definedName>
    <definedName name="SCDPT5_91BEGIN_20" localSheetId="32">SCDPT5!$V$217</definedName>
    <definedName name="SCDPT5_91BEGIN_21" localSheetId="32">SCDPT5!$W$217</definedName>
    <definedName name="SCDPT5_91BEGIN_22" localSheetId="32">SCDPT5!$X$217</definedName>
    <definedName name="SCDPT5_91BEGIN_3" localSheetId="32">SCDPT5!$E$217</definedName>
    <definedName name="SCDPT5_91BEGIN_4" localSheetId="32">SCDPT5!$F$217</definedName>
    <definedName name="SCDPT5_91BEGIN_5" localSheetId="32">SCDPT5!$G$217</definedName>
    <definedName name="SCDPT5_91BEGIN_6" localSheetId="32">SCDPT5!$H$217</definedName>
    <definedName name="SCDPT5_91BEGIN_7" localSheetId="32">SCDPT5!$I$217</definedName>
    <definedName name="SCDPT5_91BEGIN_8" localSheetId="32">SCDPT5!$J$217</definedName>
    <definedName name="SCDPT5_91BEGIN_9" localSheetId="32">SCDPT5!$K$217</definedName>
    <definedName name="SCDPT5_91ENDIN_10" localSheetId="32">SCDPT5!$L$219</definedName>
    <definedName name="SCDPT5_91ENDIN_11" localSheetId="32">SCDPT5!$M$219</definedName>
    <definedName name="SCDPT5_91ENDIN_12" localSheetId="32">SCDPT5!$N$219</definedName>
    <definedName name="SCDPT5_91ENDIN_13" localSheetId="32">SCDPT5!$O$219</definedName>
    <definedName name="SCDPT5_91ENDIN_14" localSheetId="32">SCDPT5!$P$219</definedName>
    <definedName name="SCDPT5_91ENDIN_15" localSheetId="32">SCDPT5!$Q$219</definedName>
    <definedName name="SCDPT5_91ENDIN_16" localSheetId="32">SCDPT5!$R$219</definedName>
    <definedName name="SCDPT5_91ENDIN_17" localSheetId="32">SCDPT5!$S$219</definedName>
    <definedName name="SCDPT5_91ENDIN_18" localSheetId="32">SCDPT5!$T$219</definedName>
    <definedName name="SCDPT5_91ENDIN_19" localSheetId="32">SCDPT5!$U$219</definedName>
    <definedName name="SCDPT5_91ENDIN_2" localSheetId="32">SCDPT5!$D$219</definedName>
    <definedName name="SCDPT5_91ENDIN_20" localSheetId="32">SCDPT5!$V$219</definedName>
    <definedName name="SCDPT5_91ENDIN_21" localSheetId="32">SCDPT5!$W$219</definedName>
    <definedName name="SCDPT5_91ENDIN_22" localSheetId="32">SCDPT5!$X$219</definedName>
    <definedName name="SCDPT5_91ENDIN_3" localSheetId="32">SCDPT5!$E$219</definedName>
    <definedName name="SCDPT5_91ENDIN_4" localSheetId="32">SCDPT5!$F$219</definedName>
    <definedName name="SCDPT5_91ENDIN_5" localSheetId="32">SCDPT5!$G$219</definedName>
    <definedName name="SCDPT5_91ENDIN_6" localSheetId="32">SCDPT5!$H$219</definedName>
    <definedName name="SCDPT5_91ENDIN_7" localSheetId="32">SCDPT5!$I$219</definedName>
    <definedName name="SCDPT5_91ENDIN_8" localSheetId="32">SCDPT5!$J$219</definedName>
    <definedName name="SCDPT5_91ENDIN_9" localSheetId="32">SCDPT5!$K$219</definedName>
    <definedName name="SCDPT5_9200000_Range" localSheetId="32">SCDPT5!$C$221:$X$224</definedName>
    <definedName name="SCDPT5_9200001_1" localSheetId="32">SCDPT5!$C$222</definedName>
    <definedName name="SCDPT5_9200001_10" localSheetId="32">SCDPT5!$L$222</definedName>
    <definedName name="SCDPT5_9200001_11" localSheetId="32">SCDPT5!$M$222</definedName>
    <definedName name="SCDPT5_9200001_12" localSheetId="32">SCDPT5!$N$222</definedName>
    <definedName name="SCDPT5_9200001_13" localSheetId="32">SCDPT5!$O$222</definedName>
    <definedName name="SCDPT5_9200001_14" localSheetId="32">SCDPT5!$P$222</definedName>
    <definedName name="SCDPT5_9200001_15" localSheetId="32">SCDPT5!$Q$222</definedName>
    <definedName name="SCDPT5_9200001_16" localSheetId="32">SCDPT5!$R$222</definedName>
    <definedName name="SCDPT5_9200001_17" localSheetId="32">SCDPT5!$S$222</definedName>
    <definedName name="SCDPT5_9200001_18" localSheetId="32">SCDPT5!$T$222</definedName>
    <definedName name="SCDPT5_9200001_19" localSheetId="32">SCDPT5!$U$222</definedName>
    <definedName name="SCDPT5_9200001_2" localSheetId="32">SCDPT5!$D$222</definedName>
    <definedName name="SCDPT5_9200001_20" localSheetId="32">SCDPT5!$V$222</definedName>
    <definedName name="SCDPT5_9200001_21" localSheetId="32">SCDPT5!$W$222</definedName>
    <definedName name="SCDPT5_9200001_3" localSheetId="32">SCDPT5!$E$222</definedName>
    <definedName name="SCDPT5_9200001_4" localSheetId="32">SCDPT5!$F$222</definedName>
    <definedName name="SCDPT5_9200001_5" localSheetId="32">SCDPT5!$G$222</definedName>
    <definedName name="SCDPT5_9200001_6" localSheetId="32">SCDPT5!$H$222</definedName>
    <definedName name="SCDPT5_9200001_7" localSheetId="32">SCDPT5!$I$222</definedName>
    <definedName name="SCDPT5_9200001_8" localSheetId="32">SCDPT5!$J$222</definedName>
    <definedName name="SCDPT5_9200001_9" localSheetId="32">SCDPT5!$K$222</definedName>
    <definedName name="SCDPT5_9299999_10" localSheetId="32">SCDPT5!$L$225</definedName>
    <definedName name="SCDPT5_9299999_11" localSheetId="32">SCDPT5!$M$225</definedName>
    <definedName name="SCDPT5_9299999_12" localSheetId="32">SCDPT5!$N$225</definedName>
    <definedName name="SCDPT5_9299999_13" localSheetId="32">SCDPT5!$O$225</definedName>
    <definedName name="SCDPT5_9299999_14" localSheetId="32">SCDPT5!$P$225</definedName>
    <definedName name="SCDPT5_9299999_15" localSheetId="32">SCDPT5!$Q$225</definedName>
    <definedName name="SCDPT5_9299999_16" localSheetId="32">SCDPT5!$R$225</definedName>
    <definedName name="SCDPT5_9299999_17" localSheetId="32">SCDPT5!$S$225</definedName>
    <definedName name="SCDPT5_9299999_18" localSheetId="32">SCDPT5!$T$225</definedName>
    <definedName name="SCDPT5_9299999_19" localSheetId="32">SCDPT5!$U$225</definedName>
    <definedName name="SCDPT5_9299999_20" localSheetId="32">SCDPT5!$V$225</definedName>
    <definedName name="SCDPT5_9299999_21" localSheetId="32">SCDPT5!$W$225</definedName>
    <definedName name="SCDPT5_9299999_9" localSheetId="32">SCDPT5!$K$225</definedName>
    <definedName name="SCDPT5_92BEGIN_1" localSheetId="32">SCDPT5!$C$221</definedName>
    <definedName name="SCDPT5_92BEGIN_10" localSheetId="32">SCDPT5!$L$221</definedName>
    <definedName name="SCDPT5_92BEGIN_11" localSheetId="32">SCDPT5!$M$221</definedName>
    <definedName name="SCDPT5_92BEGIN_12" localSheetId="32">SCDPT5!$N$221</definedName>
    <definedName name="SCDPT5_92BEGIN_13" localSheetId="32">SCDPT5!$O$221</definedName>
    <definedName name="SCDPT5_92BEGIN_14" localSheetId="32">SCDPT5!$P$221</definedName>
    <definedName name="SCDPT5_92BEGIN_15" localSheetId="32">SCDPT5!$Q$221</definedName>
    <definedName name="SCDPT5_92BEGIN_16" localSheetId="32">SCDPT5!$R$221</definedName>
    <definedName name="SCDPT5_92BEGIN_17" localSheetId="32">SCDPT5!$S$221</definedName>
    <definedName name="SCDPT5_92BEGIN_18" localSheetId="32">SCDPT5!$T$221</definedName>
    <definedName name="SCDPT5_92BEGIN_19" localSheetId="32">SCDPT5!$U$221</definedName>
    <definedName name="SCDPT5_92BEGIN_2" localSheetId="32">SCDPT5!$D$221</definedName>
    <definedName name="SCDPT5_92BEGIN_20" localSheetId="32">SCDPT5!$V$221</definedName>
    <definedName name="SCDPT5_92BEGIN_21" localSheetId="32">SCDPT5!$W$221</definedName>
    <definedName name="SCDPT5_92BEGIN_22" localSheetId="32">SCDPT5!$X$221</definedName>
    <definedName name="SCDPT5_92BEGIN_3" localSheetId="32">SCDPT5!$E$221</definedName>
    <definedName name="SCDPT5_92BEGIN_4" localSheetId="32">SCDPT5!$F$221</definedName>
    <definedName name="SCDPT5_92BEGIN_5" localSheetId="32">SCDPT5!$G$221</definedName>
    <definedName name="SCDPT5_92BEGIN_6" localSheetId="32">SCDPT5!$H$221</definedName>
    <definedName name="SCDPT5_92BEGIN_7" localSheetId="32">SCDPT5!$I$221</definedName>
    <definedName name="SCDPT5_92BEGIN_8" localSheetId="32">SCDPT5!$J$221</definedName>
    <definedName name="SCDPT5_92BEGIN_9" localSheetId="32">SCDPT5!$K$221</definedName>
    <definedName name="SCDPT5_92ENDIN_10" localSheetId="32">SCDPT5!$L$224</definedName>
    <definedName name="SCDPT5_92ENDIN_11" localSheetId="32">SCDPT5!$M$224</definedName>
    <definedName name="SCDPT5_92ENDIN_12" localSheetId="32">SCDPT5!$N$224</definedName>
    <definedName name="SCDPT5_92ENDIN_13" localSheetId="32">SCDPT5!$O$224</definedName>
    <definedName name="SCDPT5_92ENDIN_14" localSheetId="32">SCDPT5!$P$224</definedName>
    <definedName name="SCDPT5_92ENDIN_15" localSheetId="32">SCDPT5!$Q$224</definedName>
    <definedName name="SCDPT5_92ENDIN_16" localSheetId="32">SCDPT5!$R$224</definedName>
    <definedName name="SCDPT5_92ENDIN_17" localSheetId="32">SCDPT5!$S$224</definedName>
    <definedName name="SCDPT5_92ENDIN_18" localSheetId="32">SCDPT5!$T$224</definedName>
    <definedName name="SCDPT5_92ENDIN_19" localSheetId="32">SCDPT5!$U$224</definedName>
    <definedName name="SCDPT5_92ENDIN_2" localSheetId="32">SCDPT5!$D$224</definedName>
    <definedName name="SCDPT5_92ENDIN_20" localSheetId="32">SCDPT5!$V$224</definedName>
    <definedName name="SCDPT5_92ENDIN_21" localSheetId="32">SCDPT5!$W$224</definedName>
    <definedName name="SCDPT5_92ENDIN_22" localSheetId="32">SCDPT5!$X$224</definedName>
    <definedName name="SCDPT5_92ENDIN_3" localSheetId="32">SCDPT5!$E$224</definedName>
    <definedName name="SCDPT5_92ENDIN_4" localSheetId="32">SCDPT5!$F$224</definedName>
    <definedName name="SCDPT5_92ENDIN_5" localSheetId="32">SCDPT5!$G$224</definedName>
    <definedName name="SCDPT5_92ENDIN_6" localSheetId="32">SCDPT5!$H$224</definedName>
    <definedName name="SCDPT5_92ENDIN_7" localSheetId="32">SCDPT5!$I$224</definedName>
    <definedName name="SCDPT5_92ENDIN_8" localSheetId="32">SCDPT5!$J$224</definedName>
    <definedName name="SCDPT5_92ENDIN_9" localSheetId="32">SCDPT5!$K$224</definedName>
    <definedName name="SCDPT5_9300000_Range" localSheetId="32">SCDPT5!$C$226:$X$228</definedName>
    <definedName name="SCDPT5_9399999_10" localSheetId="32">SCDPT5!$L$229</definedName>
    <definedName name="SCDPT5_9399999_11" localSheetId="32">SCDPT5!$M$229</definedName>
    <definedName name="SCDPT5_9399999_12" localSheetId="32">SCDPT5!$N$229</definedName>
    <definedName name="SCDPT5_9399999_13" localSheetId="32">SCDPT5!$O$229</definedName>
    <definedName name="SCDPT5_9399999_14" localSheetId="32">SCDPT5!$P$229</definedName>
    <definedName name="SCDPT5_9399999_15" localSheetId="32">SCDPT5!$Q$229</definedName>
    <definedName name="SCDPT5_9399999_16" localSheetId="32">SCDPT5!$R$229</definedName>
    <definedName name="SCDPT5_9399999_17" localSheetId="32">SCDPT5!$S$229</definedName>
    <definedName name="SCDPT5_9399999_18" localSheetId="32">SCDPT5!$T$229</definedName>
    <definedName name="SCDPT5_9399999_19" localSheetId="32">SCDPT5!$U$229</definedName>
    <definedName name="SCDPT5_9399999_20" localSheetId="32">SCDPT5!$V$229</definedName>
    <definedName name="SCDPT5_9399999_21" localSheetId="32">SCDPT5!$W$229</definedName>
    <definedName name="SCDPT5_9399999_9" localSheetId="32">SCDPT5!$K$229</definedName>
    <definedName name="SCDPT5_93BEGIN_1" localSheetId="32">SCDPT5!$C$226</definedName>
    <definedName name="SCDPT5_93BEGIN_10" localSheetId="32">SCDPT5!$L$226</definedName>
    <definedName name="SCDPT5_93BEGIN_11" localSheetId="32">SCDPT5!$M$226</definedName>
    <definedName name="SCDPT5_93BEGIN_12" localSheetId="32">SCDPT5!$N$226</definedName>
    <definedName name="SCDPT5_93BEGIN_13" localSheetId="32">SCDPT5!$O$226</definedName>
    <definedName name="SCDPT5_93BEGIN_14" localSheetId="32">SCDPT5!$P$226</definedName>
    <definedName name="SCDPT5_93BEGIN_15" localSheetId="32">SCDPT5!$Q$226</definedName>
    <definedName name="SCDPT5_93BEGIN_16" localSheetId="32">SCDPT5!$R$226</definedName>
    <definedName name="SCDPT5_93BEGIN_17" localSheetId="32">SCDPT5!$S$226</definedName>
    <definedName name="SCDPT5_93BEGIN_18" localSheetId="32">SCDPT5!$T$226</definedName>
    <definedName name="SCDPT5_93BEGIN_19" localSheetId="32">SCDPT5!$U$226</definedName>
    <definedName name="SCDPT5_93BEGIN_2" localSheetId="32">SCDPT5!$D$226</definedName>
    <definedName name="SCDPT5_93BEGIN_20" localSheetId="32">SCDPT5!$V$226</definedName>
    <definedName name="SCDPT5_93BEGIN_21" localSheetId="32">SCDPT5!$W$226</definedName>
    <definedName name="SCDPT5_93BEGIN_22" localSheetId="32">SCDPT5!$X$226</definedName>
    <definedName name="SCDPT5_93BEGIN_3" localSheetId="32">SCDPT5!$E$226</definedName>
    <definedName name="SCDPT5_93BEGIN_4" localSheetId="32">SCDPT5!$F$226</definedName>
    <definedName name="SCDPT5_93BEGIN_5" localSheetId="32">SCDPT5!$G$226</definedName>
    <definedName name="SCDPT5_93BEGIN_6" localSheetId="32">SCDPT5!$H$226</definedName>
    <definedName name="SCDPT5_93BEGIN_7" localSheetId="32">SCDPT5!$I$226</definedName>
    <definedName name="SCDPT5_93BEGIN_8" localSheetId="32">SCDPT5!$J$226</definedName>
    <definedName name="SCDPT5_93BEGIN_9" localSheetId="32">SCDPT5!$K$226</definedName>
    <definedName name="SCDPT5_93ENDIN_10" localSheetId="32">SCDPT5!$L$228</definedName>
    <definedName name="SCDPT5_93ENDIN_11" localSheetId="32">SCDPT5!$M$228</definedName>
    <definedName name="SCDPT5_93ENDIN_12" localSheetId="32">SCDPT5!$N$228</definedName>
    <definedName name="SCDPT5_93ENDIN_13" localSheetId="32">SCDPT5!$O$228</definedName>
    <definedName name="SCDPT5_93ENDIN_14" localSheetId="32">SCDPT5!$P$228</definedName>
    <definedName name="SCDPT5_93ENDIN_15" localSheetId="32">SCDPT5!$Q$228</definedName>
    <definedName name="SCDPT5_93ENDIN_16" localSheetId="32">SCDPT5!$R$228</definedName>
    <definedName name="SCDPT5_93ENDIN_17" localSheetId="32">SCDPT5!$S$228</definedName>
    <definedName name="SCDPT5_93ENDIN_18" localSheetId="32">SCDPT5!$T$228</definedName>
    <definedName name="SCDPT5_93ENDIN_19" localSheetId="32">SCDPT5!$U$228</definedName>
    <definedName name="SCDPT5_93ENDIN_2" localSheetId="32">SCDPT5!$D$228</definedName>
    <definedName name="SCDPT5_93ENDIN_20" localSheetId="32">SCDPT5!$V$228</definedName>
    <definedName name="SCDPT5_93ENDIN_21" localSheetId="32">SCDPT5!$W$228</definedName>
    <definedName name="SCDPT5_93ENDIN_22" localSheetId="32">SCDPT5!$X$228</definedName>
    <definedName name="SCDPT5_93ENDIN_3" localSheetId="32">SCDPT5!$E$228</definedName>
    <definedName name="SCDPT5_93ENDIN_4" localSheetId="32">SCDPT5!$F$228</definedName>
    <definedName name="SCDPT5_93ENDIN_5" localSheetId="32">SCDPT5!$G$228</definedName>
    <definedName name="SCDPT5_93ENDIN_6" localSheetId="32">SCDPT5!$H$228</definedName>
    <definedName name="SCDPT5_93ENDIN_7" localSheetId="32">SCDPT5!$I$228</definedName>
    <definedName name="SCDPT5_93ENDIN_8" localSheetId="32">SCDPT5!$J$228</definedName>
    <definedName name="SCDPT5_93ENDIN_9" localSheetId="32">SCDPT5!$K$228</definedName>
    <definedName name="SCDPT5_9799998_10" localSheetId="32">SCDPT5!$L$230</definedName>
    <definedName name="SCDPT5_9799998_11" localSheetId="32">SCDPT5!$M$230</definedName>
    <definedName name="SCDPT5_9799998_12" localSheetId="32">SCDPT5!$N$230</definedName>
    <definedName name="SCDPT5_9799998_13" localSheetId="32">SCDPT5!$O$230</definedName>
    <definedName name="SCDPT5_9799998_14" localSheetId="32">SCDPT5!$P$230</definedName>
    <definedName name="SCDPT5_9799998_15" localSheetId="32">SCDPT5!$Q$230</definedName>
    <definedName name="SCDPT5_9799998_16" localSheetId="32">SCDPT5!$R$230</definedName>
    <definedName name="SCDPT5_9799998_17" localSheetId="32">SCDPT5!$S$230</definedName>
    <definedName name="SCDPT5_9799998_18" localSheetId="32">SCDPT5!$T$230</definedName>
    <definedName name="SCDPT5_9799998_19" localSheetId="32">SCDPT5!$U$230</definedName>
    <definedName name="SCDPT5_9799998_20" localSheetId="32">SCDPT5!$V$230</definedName>
    <definedName name="SCDPT5_9799998_21" localSheetId="32">SCDPT5!$W$230</definedName>
    <definedName name="SCDPT5_9799998_9" localSheetId="32">SCDPT5!$K$230</definedName>
    <definedName name="SCDPT5_9899999_10" localSheetId="32">SCDPT5!$L$231</definedName>
    <definedName name="SCDPT5_9899999_11" localSheetId="32">SCDPT5!$M$231</definedName>
    <definedName name="SCDPT5_9899999_12" localSheetId="32">SCDPT5!$N$231</definedName>
    <definedName name="SCDPT5_9899999_13" localSheetId="32">SCDPT5!$O$231</definedName>
    <definedName name="SCDPT5_9899999_14" localSheetId="32">SCDPT5!$P$231</definedName>
    <definedName name="SCDPT5_9899999_15" localSheetId="32">SCDPT5!$Q$231</definedName>
    <definedName name="SCDPT5_9899999_16" localSheetId="32">SCDPT5!$R$231</definedName>
    <definedName name="SCDPT5_9899999_17" localSheetId="32">SCDPT5!$S$231</definedName>
    <definedName name="SCDPT5_9899999_18" localSheetId="32">SCDPT5!$T$231</definedName>
    <definedName name="SCDPT5_9899999_19" localSheetId="32">SCDPT5!$U$231</definedName>
    <definedName name="SCDPT5_9899999_20" localSheetId="32">SCDPT5!$V$231</definedName>
    <definedName name="SCDPT5_9899999_21" localSheetId="32">SCDPT5!$W$231</definedName>
    <definedName name="SCDPT5_9899999_9" localSheetId="32">SCDPT5!$K$231</definedName>
    <definedName name="SCDPT5_9999999_10" localSheetId="32">SCDPT5!$L$232</definedName>
    <definedName name="SCDPT5_9999999_11" localSheetId="32">SCDPT5!$M$232</definedName>
    <definedName name="SCDPT5_9999999_12" localSheetId="32">SCDPT5!$N$232</definedName>
    <definedName name="SCDPT5_9999999_13" localSheetId="32">SCDPT5!$O$232</definedName>
    <definedName name="SCDPT5_9999999_14" localSheetId="32">SCDPT5!$P$232</definedName>
    <definedName name="SCDPT5_9999999_15" localSheetId="32">SCDPT5!$Q$232</definedName>
    <definedName name="SCDPT5_9999999_16" localSheetId="32">SCDPT5!$R$232</definedName>
    <definedName name="SCDPT5_9999999_17" localSheetId="32">SCDPT5!$S$232</definedName>
    <definedName name="SCDPT5_9999999_18" localSheetId="32">SCDPT5!$T$232</definedName>
    <definedName name="SCDPT5_9999999_19" localSheetId="32">SCDPT5!$U$232</definedName>
    <definedName name="SCDPT5_9999999_20" localSheetId="32">SCDPT5!$V$232</definedName>
    <definedName name="SCDPT5_9999999_21" localSheetId="32">SCDPT5!$W$232</definedName>
    <definedName name="SCDPT5_9999999_9" localSheetId="32">SCDPT5!$K$232</definedName>
    <definedName name="SCDPT6SN1_0100000_Range" localSheetId="33">SCDPT6SN1!$C$7:$L$9</definedName>
    <definedName name="SCDPT6SN1_0199999_7" localSheetId="33">SCDPT6SN1!$I$10</definedName>
    <definedName name="SCDPT6SN1_0199999_8" localSheetId="33">SCDPT6SN1!$J$10</definedName>
    <definedName name="SCDPT6SN1_01BEGIN_1" localSheetId="33">SCDPT6SN1!$C$7</definedName>
    <definedName name="SCDPT6SN1_01BEGIN_10" localSheetId="33">SCDPT6SN1!$L$7</definedName>
    <definedName name="SCDPT6SN1_01BEGIN_2" localSheetId="33">SCDPT6SN1!$D$7</definedName>
    <definedName name="SCDPT6SN1_01BEGIN_3" localSheetId="33">SCDPT6SN1!$E$7</definedName>
    <definedName name="SCDPT6SN1_01BEGIN_4" localSheetId="33">SCDPT6SN1!$F$7</definedName>
    <definedName name="SCDPT6SN1_01BEGIN_5" localSheetId="33">SCDPT6SN1!$G$7</definedName>
    <definedName name="SCDPT6SN1_01BEGIN_6" localSheetId="33">SCDPT6SN1!$H$7</definedName>
    <definedName name="SCDPT6SN1_01BEGIN_7" localSheetId="33">SCDPT6SN1!$I$7</definedName>
    <definedName name="SCDPT6SN1_01BEGIN_8" localSheetId="33">SCDPT6SN1!$J$7</definedName>
    <definedName name="SCDPT6SN1_01BEGIN_9" localSheetId="33">SCDPT6SN1!$K$7</definedName>
    <definedName name="SCDPT6SN1_01ENDIN_10" localSheetId="33">SCDPT6SN1!$L$9</definedName>
    <definedName name="SCDPT6SN1_01ENDIN_2" localSheetId="33">SCDPT6SN1!$D$9</definedName>
    <definedName name="SCDPT6SN1_01ENDIN_3" localSheetId="33">SCDPT6SN1!$E$9</definedName>
    <definedName name="SCDPT6SN1_01ENDIN_4" localSheetId="33">SCDPT6SN1!$F$9</definedName>
    <definedName name="SCDPT6SN1_01ENDIN_5" localSheetId="33">SCDPT6SN1!$G$9</definedName>
    <definedName name="SCDPT6SN1_01ENDIN_6" localSheetId="33">SCDPT6SN1!$H$9</definedName>
    <definedName name="SCDPT6SN1_01ENDIN_7" localSheetId="33">SCDPT6SN1!$I$9</definedName>
    <definedName name="SCDPT6SN1_01ENDIN_8" localSheetId="33">SCDPT6SN1!$J$9</definedName>
    <definedName name="SCDPT6SN1_01ENDIN_9" localSheetId="33">SCDPT6SN1!$K$9</definedName>
    <definedName name="SCDPT6SN1_0200000_Range" localSheetId="33">SCDPT6SN1!$C$11:$L$13</definedName>
    <definedName name="SCDPT6SN1_0299999_7" localSheetId="33">SCDPT6SN1!$I$14</definedName>
    <definedName name="SCDPT6SN1_0299999_8" localSheetId="33">SCDPT6SN1!$J$14</definedName>
    <definedName name="SCDPT6SN1_02BEGIN_1" localSheetId="33">SCDPT6SN1!$C$11</definedName>
    <definedName name="SCDPT6SN1_02BEGIN_10" localSheetId="33">SCDPT6SN1!$L$11</definedName>
    <definedName name="SCDPT6SN1_02BEGIN_2" localSheetId="33">SCDPT6SN1!$D$11</definedName>
    <definedName name="SCDPT6SN1_02BEGIN_3" localSheetId="33">SCDPT6SN1!$E$11</definedName>
    <definedName name="SCDPT6SN1_02BEGIN_4" localSheetId="33">SCDPT6SN1!$F$11</definedName>
    <definedName name="SCDPT6SN1_02BEGIN_5" localSheetId="33">SCDPT6SN1!$G$11</definedName>
    <definedName name="SCDPT6SN1_02BEGIN_6" localSheetId="33">SCDPT6SN1!$H$11</definedName>
    <definedName name="SCDPT6SN1_02BEGIN_7" localSheetId="33">SCDPT6SN1!$I$11</definedName>
    <definedName name="SCDPT6SN1_02BEGIN_8" localSheetId="33">SCDPT6SN1!$J$11</definedName>
    <definedName name="SCDPT6SN1_02BEGIN_9" localSheetId="33">SCDPT6SN1!$K$11</definedName>
    <definedName name="SCDPT6SN1_02ENDIN_10" localSheetId="33">SCDPT6SN1!$L$13</definedName>
    <definedName name="SCDPT6SN1_02ENDIN_2" localSheetId="33">SCDPT6SN1!$D$13</definedName>
    <definedName name="SCDPT6SN1_02ENDIN_3" localSheetId="33">SCDPT6SN1!$E$13</definedName>
    <definedName name="SCDPT6SN1_02ENDIN_4" localSheetId="33">SCDPT6SN1!$F$13</definedName>
    <definedName name="SCDPT6SN1_02ENDIN_5" localSheetId="33">SCDPT6SN1!$G$13</definedName>
    <definedName name="SCDPT6SN1_02ENDIN_6" localSheetId="33">SCDPT6SN1!$H$13</definedName>
    <definedName name="SCDPT6SN1_02ENDIN_7" localSheetId="33">SCDPT6SN1!$I$13</definedName>
    <definedName name="SCDPT6SN1_02ENDIN_8" localSheetId="33">SCDPT6SN1!$J$13</definedName>
    <definedName name="SCDPT6SN1_02ENDIN_9" localSheetId="33">SCDPT6SN1!$K$13</definedName>
    <definedName name="SCDPT6SN1_0300000_Range" localSheetId="33">SCDPT6SN1!$C$15:$L$17</definedName>
    <definedName name="SCDPT6SN1_0399999_7" localSheetId="33">SCDPT6SN1!$I$18</definedName>
    <definedName name="SCDPT6SN1_0399999_8" localSheetId="33">SCDPT6SN1!$J$18</definedName>
    <definedName name="SCDPT6SN1_03BEGIN_1" localSheetId="33">SCDPT6SN1!$C$15</definedName>
    <definedName name="SCDPT6SN1_03BEGIN_10" localSheetId="33">SCDPT6SN1!$L$15</definedName>
    <definedName name="SCDPT6SN1_03BEGIN_2" localSheetId="33">SCDPT6SN1!$D$15</definedName>
    <definedName name="SCDPT6SN1_03BEGIN_3" localSheetId="33">SCDPT6SN1!$E$15</definedName>
    <definedName name="SCDPT6SN1_03BEGIN_4" localSheetId="33">SCDPT6SN1!$F$15</definedName>
    <definedName name="SCDPT6SN1_03BEGIN_5" localSheetId="33">SCDPT6SN1!$G$15</definedName>
    <definedName name="SCDPT6SN1_03BEGIN_6" localSheetId="33">SCDPT6SN1!$H$15</definedName>
    <definedName name="SCDPT6SN1_03BEGIN_7" localSheetId="33">SCDPT6SN1!$I$15</definedName>
    <definedName name="SCDPT6SN1_03BEGIN_8" localSheetId="33">SCDPT6SN1!$J$15</definedName>
    <definedName name="SCDPT6SN1_03BEGIN_9" localSheetId="33">SCDPT6SN1!$K$15</definedName>
    <definedName name="SCDPT6SN1_03ENDIN_10" localSheetId="33">SCDPT6SN1!$L$17</definedName>
    <definedName name="SCDPT6SN1_03ENDIN_2" localSheetId="33">SCDPT6SN1!$D$17</definedName>
    <definedName name="SCDPT6SN1_03ENDIN_3" localSheetId="33">SCDPT6SN1!$E$17</definedName>
    <definedName name="SCDPT6SN1_03ENDIN_4" localSheetId="33">SCDPT6SN1!$F$17</definedName>
    <definedName name="SCDPT6SN1_03ENDIN_5" localSheetId="33">SCDPT6SN1!$G$17</definedName>
    <definedName name="SCDPT6SN1_03ENDIN_6" localSheetId="33">SCDPT6SN1!$H$17</definedName>
    <definedName name="SCDPT6SN1_03ENDIN_7" localSheetId="33">SCDPT6SN1!$I$17</definedName>
    <definedName name="SCDPT6SN1_03ENDIN_8" localSheetId="33">SCDPT6SN1!$J$17</definedName>
    <definedName name="SCDPT6SN1_03ENDIN_9" localSheetId="33">SCDPT6SN1!$K$17</definedName>
    <definedName name="SCDPT6SN1_0400000_Range" localSheetId="33">SCDPT6SN1!$C$19:$L$21</definedName>
    <definedName name="SCDPT6SN1_0499999_7" localSheetId="33">SCDPT6SN1!$I$22</definedName>
    <definedName name="SCDPT6SN1_0499999_8" localSheetId="33">SCDPT6SN1!$J$22</definedName>
    <definedName name="SCDPT6SN1_04BEGIN_1" localSheetId="33">SCDPT6SN1!$C$19</definedName>
    <definedName name="SCDPT6SN1_04BEGIN_10" localSheetId="33">SCDPT6SN1!$L$19</definedName>
    <definedName name="SCDPT6SN1_04BEGIN_2" localSheetId="33">SCDPT6SN1!$D$19</definedName>
    <definedName name="SCDPT6SN1_04BEGIN_3" localSheetId="33">SCDPT6SN1!$E$19</definedName>
    <definedName name="SCDPT6SN1_04BEGIN_4" localSheetId="33">SCDPT6SN1!$F$19</definedName>
    <definedName name="SCDPT6SN1_04BEGIN_5" localSheetId="33">SCDPT6SN1!$G$19</definedName>
    <definedName name="SCDPT6SN1_04BEGIN_6" localSheetId="33">SCDPT6SN1!$H$19</definedName>
    <definedName name="SCDPT6SN1_04BEGIN_7" localSheetId="33">SCDPT6SN1!$I$19</definedName>
    <definedName name="SCDPT6SN1_04BEGIN_8" localSheetId="33">SCDPT6SN1!$J$19</definedName>
    <definedName name="SCDPT6SN1_04BEGIN_9" localSheetId="33">SCDPT6SN1!$K$19</definedName>
    <definedName name="SCDPT6SN1_04ENDIN_10" localSheetId="33">SCDPT6SN1!$L$21</definedName>
    <definedName name="SCDPT6SN1_04ENDIN_2" localSheetId="33">SCDPT6SN1!$D$21</definedName>
    <definedName name="SCDPT6SN1_04ENDIN_3" localSheetId="33">SCDPT6SN1!$E$21</definedName>
    <definedName name="SCDPT6SN1_04ENDIN_4" localSheetId="33">SCDPT6SN1!$F$21</definedName>
    <definedName name="SCDPT6SN1_04ENDIN_5" localSheetId="33">SCDPT6SN1!$G$21</definedName>
    <definedName name="SCDPT6SN1_04ENDIN_6" localSheetId="33">SCDPT6SN1!$H$21</definedName>
    <definedName name="SCDPT6SN1_04ENDIN_7" localSheetId="33">SCDPT6SN1!$I$21</definedName>
    <definedName name="SCDPT6SN1_04ENDIN_8" localSheetId="33">SCDPT6SN1!$J$21</definedName>
    <definedName name="SCDPT6SN1_04ENDIN_9" localSheetId="33">SCDPT6SN1!$K$21</definedName>
    <definedName name="SCDPT6SN1_0500000_Range" localSheetId="33">SCDPT6SN1!$C$23:$L$25</definedName>
    <definedName name="SCDPT6SN1_0599999_7" localSheetId="33">SCDPT6SN1!$I$26</definedName>
    <definedName name="SCDPT6SN1_0599999_8" localSheetId="33">SCDPT6SN1!$J$26</definedName>
    <definedName name="SCDPT6SN1_05BEGIN_1" localSheetId="33">SCDPT6SN1!$C$23</definedName>
    <definedName name="SCDPT6SN1_05BEGIN_10" localSheetId="33">SCDPT6SN1!$L$23</definedName>
    <definedName name="SCDPT6SN1_05BEGIN_2" localSheetId="33">SCDPT6SN1!$D$23</definedName>
    <definedName name="SCDPT6SN1_05BEGIN_3" localSheetId="33">SCDPT6SN1!$E$23</definedName>
    <definedName name="SCDPT6SN1_05BEGIN_4" localSheetId="33">SCDPT6SN1!$F$23</definedName>
    <definedName name="SCDPT6SN1_05BEGIN_5" localSheetId="33">SCDPT6SN1!$G$23</definedName>
    <definedName name="SCDPT6SN1_05BEGIN_6" localSheetId="33">SCDPT6SN1!$H$23</definedName>
    <definedName name="SCDPT6SN1_05BEGIN_7" localSheetId="33">SCDPT6SN1!$I$23</definedName>
    <definedName name="SCDPT6SN1_05BEGIN_8" localSheetId="33">SCDPT6SN1!$J$23</definedName>
    <definedName name="SCDPT6SN1_05BEGIN_9" localSheetId="33">SCDPT6SN1!$K$23</definedName>
    <definedName name="SCDPT6SN1_05ENDIN_10" localSheetId="33">SCDPT6SN1!$L$25</definedName>
    <definedName name="SCDPT6SN1_05ENDIN_2" localSheetId="33">SCDPT6SN1!$D$25</definedName>
    <definedName name="SCDPT6SN1_05ENDIN_3" localSheetId="33">SCDPT6SN1!$E$25</definedName>
    <definedName name="SCDPT6SN1_05ENDIN_4" localSheetId="33">SCDPT6SN1!$F$25</definedName>
    <definedName name="SCDPT6SN1_05ENDIN_5" localSheetId="33">SCDPT6SN1!$G$25</definedName>
    <definedName name="SCDPT6SN1_05ENDIN_6" localSheetId="33">SCDPT6SN1!$H$25</definedName>
    <definedName name="SCDPT6SN1_05ENDIN_7" localSheetId="33">SCDPT6SN1!$I$25</definedName>
    <definedName name="SCDPT6SN1_05ENDIN_8" localSheetId="33">SCDPT6SN1!$J$25</definedName>
    <definedName name="SCDPT6SN1_05ENDIN_9" localSheetId="33">SCDPT6SN1!$K$25</definedName>
    <definedName name="SCDPT6SN1_0600000_Range" localSheetId="33">SCDPT6SN1!$C$27:$L$29</definedName>
    <definedName name="SCDPT6SN1_0699999_7" localSheetId="33">SCDPT6SN1!$I$30</definedName>
    <definedName name="SCDPT6SN1_0699999_8" localSheetId="33">SCDPT6SN1!$J$30</definedName>
    <definedName name="SCDPT6SN1_06BEGIN_1" localSheetId="33">SCDPT6SN1!$C$27</definedName>
    <definedName name="SCDPT6SN1_06BEGIN_10" localSheetId="33">SCDPT6SN1!$L$27</definedName>
    <definedName name="SCDPT6SN1_06BEGIN_2" localSheetId="33">SCDPT6SN1!$D$27</definedName>
    <definedName name="SCDPT6SN1_06BEGIN_3" localSheetId="33">SCDPT6SN1!$E$27</definedName>
    <definedName name="SCDPT6SN1_06BEGIN_4" localSheetId="33">SCDPT6SN1!$F$27</definedName>
    <definedName name="SCDPT6SN1_06BEGIN_5" localSheetId="33">SCDPT6SN1!$G$27</definedName>
    <definedName name="SCDPT6SN1_06BEGIN_6" localSheetId="33">SCDPT6SN1!$H$27</definedName>
    <definedName name="SCDPT6SN1_06BEGIN_7" localSheetId="33">SCDPT6SN1!$I$27</definedName>
    <definedName name="SCDPT6SN1_06BEGIN_8" localSheetId="33">SCDPT6SN1!$J$27</definedName>
    <definedName name="SCDPT6SN1_06BEGIN_9" localSheetId="33">SCDPT6SN1!$K$27</definedName>
    <definedName name="SCDPT6SN1_06ENDIN_10" localSheetId="33">SCDPT6SN1!$L$29</definedName>
    <definedName name="SCDPT6SN1_06ENDIN_2" localSheetId="33">SCDPT6SN1!$D$29</definedName>
    <definedName name="SCDPT6SN1_06ENDIN_3" localSheetId="33">SCDPT6SN1!$E$29</definedName>
    <definedName name="SCDPT6SN1_06ENDIN_4" localSheetId="33">SCDPT6SN1!$F$29</definedName>
    <definedName name="SCDPT6SN1_06ENDIN_5" localSheetId="33">SCDPT6SN1!$G$29</definedName>
    <definedName name="SCDPT6SN1_06ENDIN_6" localSheetId="33">SCDPT6SN1!$H$29</definedName>
    <definedName name="SCDPT6SN1_06ENDIN_7" localSheetId="33">SCDPT6SN1!$I$29</definedName>
    <definedName name="SCDPT6SN1_06ENDIN_8" localSheetId="33">SCDPT6SN1!$J$29</definedName>
    <definedName name="SCDPT6SN1_06ENDIN_9" localSheetId="33">SCDPT6SN1!$K$29</definedName>
    <definedName name="SCDPT6SN1_0700000_Range" localSheetId="33">SCDPT6SN1!$C$31:$L$33</definedName>
    <definedName name="SCDPT6SN1_0799999_7" localSheetId="33">SCDPT6SN1!$I$34</definedName>
    <definedName name="SCDPT6SN1_0799999_8" localSheetId="33">SCDPT6SN1!$J$34</definedName>
    <definedName name="SCDPT6SN1_07BEGIN_1" localSheetId="33">SCDPT6SN1!$C$31</definedName>
    <definedName name="SCDPT6SN1_07BEGIN_10" localSheetId="33">SCDPT6SN1!$L$31</definedName>
    <definedName name="SCDPT6SN1_07BEGIN_2" localSheetId="33">SCDPT6SN1!$D$31</definedName>
    <definedName name="SCDPT6SN1_07BEGIN_3" localSheetId="33">SCDPT6SN1!$E$31</definedName>
    <definedName name="SCDPT6SN1_07BEGIN_4" localSheetId="33">SCDPT6SN1!$F$31</definedName>
    <definedName name="SCDPT6SN1_07BEGIN_5" localSheetId="33">SCDPT6SN1!$G$31</definedName>
    <definedName name="SCDPT6SN1_07BEGIN_6" localSheetId="33">SCDPT6SN1!$H$31</definedName>
    <definedName name="SCDPT6SN1_07BEGIN_7" localSheetId="33">SCDPT6SN1!$I$31</definedName>
    <definedName name="SCDPT6SN1_07BEGIN_8" localSheetId="33">SCDPT6SN1!$J$31</definedName>
    <definedName name="SCDPT6SN1_07BEGIN_9" localSheetId="33">SCDPT6SN1!$K$31</definedName>
    <definedName name="SCDPT6SN1_07ENDIN_10" localSheetId="33">SCDPT6SN1!$L$33</definedName>
    <definedName name="SCDPT6SN1_07ENDIN_2" localSheetId="33">SCDPT6SN1!$D$33</definedName>
    <definedName name="SCDPT6SN1_07ENDIN_3" localSheetId="33">SCDPT6SN1!$E$33</definedName>
    <definedName name="SCDPT6SN1_07ENDIN_4" localSheetId="33">SCDPT6SN1!$F$33</definedName>
    <definedName name="SCDPT6SN1_07ENDIN_5" localSheetId="33">SCDPT6SN1!$G$33</definedName>
    <definedName name="SCDPT6SN1_07ENDIN_6" localSheetId="33">SCDPT6SN1!$H$33</definedName>
    <definedName name="SCDPT6SN1_07ENDIN_7" localSheetId="33">SCDPT6SN1!$I$33</definedName>
    <definedName name="SCDPT6SN1_07ENDIN_8" localSheetId="33">SCDPT6SN1!$J$33</definedName>
    <definedName name="SCDPT6SN1_07ENDIN_9" localSheetId="33">SCDPT6SN1!$K$33</definedName>
    <definedName name="SCDPT6SN1_0800000_Range" localSheetId="33">SCDPT6SN1!$C$35:$L$37</definedName>
    <definedName name="SCDPT6SN1_0899999_7" localSheetId="33">SCDPT6SN1!$I$38</definedName>
    <definedName name="SCDPT6SN1_0899999_8" localSheetId="33">SCDPT6SN1!$J$38</definedName>
    <definedName name="SCDPT6SN1_08BEGIN_1" localSheetId="33">SCDPT6SN1!$C$35</definedName>
    <definedName name="SCDPT6SN1_08BEGIN_10" localSheetId="33">SCDPT6SN1!$L$35</definedName>
    <definedName name="SCDPT6SN1_08BEGIN_2" localSheetId="33">SCDPT6SN1!$D$35</definedName>
    <definedName name="SCDPT6SN1_08BEGIN_3" localSheetId="33">SCDPT6SN1!$E$35</definedName>
    <definedName name="SCDPT6SN1_08BEGIN_4" localSheetId="33">SCDPT6SN1!$F$35</definedName>
    <definedName name="SCDPT6SN1_08BEGIN_5" localSheetId="33">SCDPT6SN1!$G$35</definedName>
    <definedName name="SCDPT6SN1_08BEGIN_6" localSheetId="33">SCDPT6SN1!$H$35</definedName>
    <definedName name="SCDPT6SN1_08BEGIN_7" localSheetId="33">SCDPT6SN1!$I$35</definedName>
    <definedName name="SCDPT6SN1_08BEGIN_8" localSheetId="33">SCDPT6SN1!$J$35</definedName>
    <definedName name="SCDPT6SN1_08BEGIN_9" localSheetId="33">SCDPT6SN1!$K$35</definedName>
    <definedName name="SCDPT6SN1_08ENDIN_10" localSheetId="33">SCDPT6SN1!$L$37</definedName>
    <definedName name="SCDPT6SN1_08ENDIN_2" localSheetId="33">SCDPT6SN1!$D$37</definedName>
    <definedName name="SCDPT6SN1_08ENDIN_3" localSheetId="33">SCDPT6SN1!$E$37</definedName>
    <definedName name="SCDPT6SN1_08ENDIN_4" localSheetId="33">SCDPT6SN1!$F$37</definedName>
    <definedName name="SCDPT6SN1_08ENDIN_5" localSheetId="33">SCDPT6SN1!$G$37</definedName>
    <definedName name="SCDPT6SN1_08ENDIN_6" localSheetId="33">SCDPT6SN1!$H$37</definedName>
    <definedName name="SCDPT6SN1_08ENDIN_7" localSheetId="33">SCDPT6SN1!$I$37</definedName>
    <definedName name="SCDPT6SN1_08ENDIN_8" localSheetId="33">SCDPT6SN1!$J$37</definedName>
    <definedName name="SCDPT6SN1_08ENDIN_9" localSheetId="33">SCDPT6SN1!$K$37</definedName>
    <definedName name="SCDPT6SN1_0999999_7" localSheetId="33">SCDPT6SN1!$I$39</definedName>
    <definedName name="SCDPT6SN1_0999999_8" localSheetId="33">SCDPT6SN1!$J$39</definedName>
    <definedName name="SCDPT6SN1_1000000_Range" localSheetId="33">SCDPT6SN1!$C$40:$L$42</definedName>
    <definedName name="SCDPT6SN1_1099999_7" localSheetId="33">SCDPT6SN1!$I$43</definedName>
    <definedName name="SCDPT6SN1_1099999_8" localSheetId="33">SCDPT6SN1!$J$43</definedName>
    <definedName name="SCDPT6SN1_10BEGIN_1" localSheetId="33">SCDPT6SN1!$C$40</definedName>
    <definedName name="SCDPT6SN1_10BEGIN_10" localSheetId="33">SCDPT6SN1!$L$40</definedName>
    <definedName name="SCDPT6SN1_10BEGIN_2" localSheetId="33">SCDPT6SN1!$D$40</definedName>
    <definedName name="SCDPT6SN1_10BEGIN_3" localSheetId="33">SCDPT6SN1!$E$40</definedName>
    <definedName name="SCDPT6SN1_10BEGIN_4" localSheetId="33">SCDPT6SN1!$F$40</definedName>
    <definedName name="SCDPT6SN1_10BEGIN_5" localSheetId="33">SCDPT6SN1!$G$40</definedName>
    <definedName name="SCDPT6SN1_10BEGIN_6" localSheetId="33">SCDPT6SN1!$H$40</definedName>
    <definedName name="SCDPT6SN1_10BEGIN_7" localSheetId="33">SCDPT6SN1!$I$40</definedName>
    <definedName name="SCDPT6SN1_10BEGIN_8" localSheetId="33">SCDPT6SN1!$J$40</definedName>
    <definedName name="SCDPT6SN1_10BEGIN_9" localSheetId="33">SCDPT6SN1!$K$40</definedName>
    <definedName name="SCDPT6SN1_10ENDIN_10" localSheetId="33">SCDPT6SN1!$L$42</definedName>
    <definedName name="SCDPT6SN1_10ENDIN_2" localSheetId="33">SCDPT6SN1!$D$42</definedName>
    <definedName name="SCDPT6SN1_10ENDIN_3" localSheetId="33">SCDPT6SN1!$E$42</definedName>
    <definedName name="SCDPT6SN1_10ENDIN_4" localSheetId="33">SCDPT6SN1!$F$42</definedName>
    <definedName name="SCDPT6SN1_10ENDIN_5" localSheetId="33">SCDPT6SN1!$G$42</definedName>
    <definedName name="SCDPT6SN1_10ENDIN_6" localSheetId="33">SCDPT6SN1!$H$42</definedName>
    <definedName name="SCDPT6SN1_10ENDIN_7" localSheetId="33">SCDPT6SN1!$I$42</definedName>
    <definedName name="SCDPT6SN1_10ENDIN_8" localSheetId="33">SCDPT6SN1!$J$42</definedName>
    <definedName name="SCDPT6SN1_10ENDIN_9" localSheetId="33">SCDPT6SN1!$K$42</definedName>
    <definedName name="SCDPT6SN1_1100000_Range" localSheetId="33">SCDPT6SN1!$C$44:$L$46</definedName>
    <definedName name="SCDPT6SN1_1199999_7" localSheetId="33">SCDPT6SN1!$I$47</definedName>
    <definedName name="SCDPT6SN1_1199999_8" localSheetId="33">SCDPT6SN1!$J$47</definedName>
    <definedName name="SCDPT6SN1_11BEGIN_1" localSheetId="33">SCDPT6SN1!$C$44</definedName>
    <definedName name="SCDPT6SN1_11BEGIN_10" localSheetId="33">SCDPT6SN1!$L$44</definedName>
    <definedName name="SCDPT6SN1_11BEGIN_2" localSheetId="33">SCDPT6SN1!$D$44</definedName>
    <definedName name="SCDPT6SN1_11BEGIN_3" localSheetId="33">SCDPT6SN1!$E$44</definedName>
    <definedName name="SCDPT6SN1_11BEGIN_4" localSheetId="33">SCDPT6SN1!$F$44</definedName>
    <definedName name="SCDPT6SN1_11BEGIN_5" localSheetId="33">SCDPT6SN1!$G$44</definedName>
    <definedName name="SCDPT6SN1_11BEGIN_6" localSheetId="33">SCDPT6SN1!$H$44</definedName>
    <definedName name="SCDPT6SN1_11BEGIN_7" localSheetId="33">SCDPT6SN1!$I$44</definedName>
    <definedName name="SCDPT6SN1_11BEGIN_8" localSheetId="33">SCDPT6SN1!$J$44</definedName>
    <definedName name="SCDPT6SN1_11BEGIN_9" localSheetId="33">SCDPT6SN1!$K$44</definedName>
    <definedName name="SCDPT6SN1_11ENDIN_10" localSheetId="33">SCDPT6SN1!$L$46</definedName>
    <definedName name="SCDPT6SN1_11ENDIN_2" localSheetId="33">SCDPT6SN1!$D$46</definedName>
    <definedName name="SCDPT6SN1_11ENDIN_3" localSheetId="33">SCDPT6SN1!$E$46</definedName>
    <definedName name="SCDPT6SN1_11ENDIN_4" localSheetId="33">SCDPT6SN1!$F$46</definedName>
    <definedName name="SCDPT6SN1_11ENDIN_5" localSheetId="33">SCDPT6SN1!$G$46</definedName>
    <definedName name="SCDPT6SN1_11ENDIN_6" localSheetId="33">SCDPT6SN1!$H$46</definedName>
    <definedName name="SCDPT6SN1_11ENDIN_7" localSheetId="33">SCDPT6SN1!$I$46</definedName>
    <definedName name="SCDPT6SN1_11ENDIN_8" localSheetId="33">SCDPT6SN1!$J$46</definedName>
    <definedName name="SCDPT6SN1_11ENDIN_9" localSheetId="33">SCDPT6SN1!$K$46</definedName>
    <definedName name="SCDPT6SN1_1200000_Range" localSheetId="33">SCDPT6SN1!$C$48:$L$50</definedName>
    <definedName name="SCDPT6SN1_1200001_1" localSheetId="33">SCDPT6SN1!$C$49</definedName>
    <definedName name="SCDPT6SN1_1200001_10" localSheetId="33">SCDPT6SN1!$L$49</definedName>
    <definedName name="SCDPT6SN1_1200001_2" localSheetId="33">SCDPT6SN1!$D$49</definedName>
    <definedName name="SCDPT6SN1_1200001_3" localSheetId="33">SCDPT6SN1!$E$49</definedName>
    <definedName name="SCDPT6SN1_1200001_4" localSheetId="33">SCDPT6SN1!$F$49</definedName>
    <definedName name="SCDPT6SN1_1200001_5" localSheetId="33">SCDPT6SN1!$G$49</definedName>
    <definedName name="SCDPT6SN1_1200001_6" localSheetId="33">SCDPT6SN1!$H$49</definedName>
    <definedName name="SCDPT6SN1_1200001_7" localSheetId="33">SCDPT6SN1!$I$49</definedName>
    <definedName name="SCDPT6SN1_1200001_8" localSheetId="33">SCDPT6SN1!$J$49</definedName>
    <definedName name="SCDPT6SN1_1200001_9" localSheetId="33">SCDPT6SN1!$K$49</definedName>
    <definedName name="SCDPT6SN1_1299999_7" localSheetId="33">SCDPT6SN1!$I$51</definedName>
    <definedName name="SCDPT6SN1_1299999_8" localSheetId="33">SCDPT6SN1!$J$51</definedName>
    <definedName name="SCDPT6SN1_12BEGIN_1" localSheetId="33">SCDPT6SN1!$C$48</definedName>
    <definedName name="SCDPT6SN1_12BEGIN_10" localSheetId="33">SCDPT6SN1!$L$48</definedName>
    <definedName name="SCDPT6SN1_12BEGIN_2" localSheetId="33">SCDPT6SN1!$D$48</definedName>
    <definedName name="SCDPT6SN1_12BEGIN_3" localSheetId="33">SCDPT6SN1!$E$48</definedName>
    <definedName name="SCDPT6SN1_12BEGIN_4" localSheetId="33">SCDPT6SN1!$F$48</definedName>
    <definedName name="SCDPT6SN1_12BEGIN_5" localSheetId="33">SCDPT6SN1!$G$48</definedName>
    <definedName name="SCDPT6SN1_12BEGIN_6" localSheetId="33">SCDPT6SN1!$H$48</definedName>
    <definedName name="SCDPT6SN1_12BEGIN_7" localSheetId="33">SCDPT6SN1!$I$48</definedName>
    <definedName name="SCDPT6SN1_12BEGIN_8" localSheetId="33">SCDPT6SN1!$J$48</definedName>
    <definedName name="SCDPT6SN1_12BEGIN_9" localSheetId="33">SCDPT6SN1!$K$48</definedName>
    <definedName name="SCDPT6SN1_12ENDIN_10" localSheetId="33">SCDPT6SN1!$L$50</definedName>
    <definedName name="SCDPT6SN1_12ENDIN_2" localSheetId="33">SCDPT6SN1!$D$50</definedName>
    <definedName name="SCDPT6SN1_12ENDIN_3" localSheetId="33">SCDPT6SN1!$E$50</definedName>
    <definedName name="SCDPT6SN1_12ENDIN_4" localSheetId="33">SCDPT6SN1!$F$50</definedName>
    <definedName name="SCDPT6SN1_12ENDIN_5" localSheetId="33">SCDPT6SN1!$G$50</definedName>
    <definedName name="SCDPT6SN1_12ENDIN_6" localSheetId="33">SCDPT6SN1!$H$50</definedName>
    <definedName name="SCDPT6SN1_12ENDIN_7" localSheetId="33">SCDPT6SN1!$I$50</definedName>
    <definedName name="SCDPT6SN1_12ENDIN_8" localSheetId="33">SCDPT6SN1!$J$50</definedName>
    <definedName name="SCDPT6SN1_12ENDIN_9" localSheetId="33">SCDPT6SN1!$K$50</definedName>
    <definedName name="SCDPT6SN1_1300000_Range" localSheetId="33">SCDPT6SN1!$C$52:$L$54</definedName>
    <definedName name="SCDPT6SN1_1399999_7" localSheetId="33">SCDPT6SN1!$I$55</definedName>
    <definedName name="SCDPT6SN1_1399999_8" localSheetId="33">SCDPT6SN1!$J$55</definedName>
    <definedName name="SCDPT6SN1_13BEGIN_1" localSheetId="33">SCDPT6SN1!$C$52</definedName>
    <definedName name="SCDPT6SN1_13BEGIN_10" localSheetId="33">SCDPT6SN1!$L$52</definedName>
    <definedName name="SCDPT6SN1_13BEGIN_2" localSheetId="33">SCDPT6SN1!$D$52</definedName>
    <definedName name="SCDPT6SN1_13BEGIN_3" localSheetId="33">SCDPT6SN1!$E$52</definedName>
    <definedName name="SCDPT6SN1_13BEGIN_4" localSheetId="33">SCDPT6SN1!$F$52</definedName>
    <definedName name="SCDPT6SN1_13BEGIN_5" localSheetId="33">SCDPT6SN1!$G$52</definedName>
    <definedName name="SCDPT6SN1_13BEGIN_6" localSheetId="33">SCDPT6SN1!$H$52</definedName>
    <definedName name="SCDPT6SN1_13BEGIN_7" localSheetId="33">SCDPT6SN1!$I$52</definedName>
    <definedName name="SCDPT6SN1_13BEGIN_8" localSheetId="33">SCDPT6SN1!$J$52</definedName>
    <definedName name="SCDPT6SN1_13BEGIN_9" localSheetId="33">SCDPT6SN1!$K$52</definedName>
    <definedName name="SCDPT6SN1_13ENDIN_10" localSheetId="33">SCDPT6SN1!$L$54</definedName>
    <definedName name="SCDPT6SN1_13ENDIN_2" localSheetId="33">SCDPT6SN1!$D$54</definedName>
    <definedName name="SCDPT6SN1_13ENDIN_3" localSheetId="33">SCDPT6SN1!$E$54</definedName>
    <definedName name="SCDPT6SN1_13ENDIN_4" localSheetId="33">SCDPT6SN1!$F$54</definedName>
    <definedName name="SCDPT6SN1_13ENDIN_5" localSheetId="33">SCDPT6SN1!$G$54</definedName>
    <definedName name="SCDPT6SN1_13ENDIN_6" localSheetId="33">SCDPT6SN1!$H$54</definedName>
    <definedName name="SCDPT6SN1_13ENDIN_7" localSheetId="33">SCDPT6SN1!$I$54</definedName>
    <definedName name="SCDPT6SN1_13ENDIN_8" localSheetId="33">SCDPT6SN1!$J$54</definedName>
    <definedName name="SCDPT6SN1_13ENDIN_9" localSheetId="33">SCDPT6SN1!$K$54</definedName>
    <definedName name="SCDPT6SN1_1400000_Range" localSheetId="33">SCDPT6SN1!$C$56:$L$58</definedName>
    <definedName name="SCDPT6SN1_1499999_7" localSheetId="33">SCDPT6SN1!$I$59</definedName>
    <definedName name="SCDPT6SN1_1499999_8" localSheetId="33">SCDPT6SN1!$J$59</definedName>
    <definedName name="SCDPT6SN1_14BEGIN_1" localSheetId="33">SCDPT6SN1!$C$56</definedName>
    <definedName name="SCDPT6SN1_14BEGIN_10" localSheetId="33">SCDPT6SN1!$L$56</definedName>
    <definedName name="SCDPT6SN1_14BEGIN_2" localSheetId="33">SCDPT6SN1!$D$56</definedName>
    <definedName name="SCDPT6SN1_14BEGIN_3" localSheetId="33">SCDPT6SN1!$E$56</definedName>
    <definedName name="SCDPT6SN1_14BEGIN_4" localSheetId="33">SCDPT6SN1!$F$56</definedName>
    <definedName name="SCDPT6SN1_14BEGIN_5" localSheetId="33">SCDPT6SN1!$G$56</definedName>
    <definedName name="SCDPT6SN1_14BEGIN_6" localSheetId="33">SCDPT6SN1!$H$56</definedName>
    <definedName name="SCDPT6SN1_14BEGIN_7" localSheetId="33">SCDPT6SN1!$I$56</definedName>
    <definedName name="SCDPT6SN1_14BEGIN_8" localSheetId="33">SCDPT6SN1!$J$56</definedName>
    <definedName name="SCDPT6SN1_14BEGIN_9" localSheetId="33">SCDPT6SN1!$K$56</definedName>
    <definedName name="SCDPT6SN1_14ENDIN_10" localSheetId="33">SCDPT6SN1!$L$58</definedName>
    <definedName name="SCDPT6SN1_14ENDIN_2" localSheetId="33">SCDPT6SN1!$D$58</definedName>
    <definedName name="SCDPT6SN1_14ENDIN_3" localSheetId="33">SCDPT6SN1!$E$58</definedName>
    <definedName name="SCDPT6SN1_14ENDIN_4" localSheetId="33">SCDPT6SN1!$F$58</definedName>
    <definedName name="SCDPT6SN1_14ENDIN_5" localSheetId="33">SCDPT6SN1!$G$58</definedName>
    <definedName name="SCDPT6SN1_14ENDIN_6" localSheetId="33">SCDPT6SN1!$H$58</definedName>
    <definedName name="SCDPT6SN1_14ENDIN_7" localSheetId="33">SCDPT6SN1!$I$58</definedName>
    <definedName name="SCDPT6SN1_14ENDIN_8" localSheetId="33">SCDPT6SN1!$J$58</definedName>
    <definedName name="SCDPT6SN1_14ENDIN_9" localSheetId="33">SCDPT6SN1!$K$58</definedName>
    <definedName name="SCDPT6SN1_1500000_Range" localSheetId="33">SCDPT6SN1!$C$60:$L$62</definedName>
    <definedName name="SCDPT6SN1_1599999_7" localSheetId="33">SCDPT6SN1!$I$63</definedName>
    <definedName name="SCDPT6SN1_1599999_8" localSheetId="33">SCDPT6SN1!$J$63</definedName>
    <definedName name="SCDPT6SN1_15BEGIN_1" localSheetId="33">SCDPT6SN1!$C$60</definedName>
    <definedName name="SCDPT6SN1_15BEGIN_10" localSheetId="33">SCDPT6SN1!$L$60</definedName>
    <definedName name="SCDPT6SN1_15BEGIN_2" localSheetId="33">SCDPT6SN1!$D$60</definedName>
    <definedName name="SCDPT6SN1_15BEGIN_3" localSheetId="33">SCDPT6SN1!$E$60</definedName>
    <definedName name="SCDPT6SN1_15BEGIN_4" localSheetId="33">SCDPT6SN1!$F$60</definedName>
    <definedName name="SCDPT6SN1_15BEGIN_5" localSheetId="33">SCDPT6SN1!$G$60</definedName>
    <definedName name="SCDPT6SN1_15BEGIN_6" localSheetId="33">SCDPT6SN1!$H$60</definedName>
    <definedName name="SCDPT6SN1_15BEGIN_7" localSheetId="33">SCDPT6SN1!$I$60</definedName>
    <definedName name="SCDPT6SN1_15BEGIN_8" localSheetId="33">SCDPT6SN1!$J$60</definedName>
    <definedName name="SCDPT6SN1_15BEGIN_9" localSheetId="33">SCDPT6SN1!$K$60</definedName>
    <definedName name="SCDPT6SN1_15ENDIN_10" localSheetId="33">SCDPT6SN1!$L$62</definedName>
    <definedName name="SCDPT6SN1_15ENDIN_2" localSheetId="33">SCDPT6SN1!$D$62</definedName>
    <definedName name="SCDPT6SN1_15ENDIN_3" localSheetId="33">SCDPT6SN1!$E$62</definedName>
    <definedName name="SCDPT6SN1_15ENDIN_4" localSheetId="33">SCDPT6SN1!$F$62</definedName>
    <definedName name="SCDPT6SN1_15ENDIN_5" localSheetId="33">SCDPT6SN1!$G$62</definedName>
    <definedName name="SCDPT6SN1_15ENDIN_6" localSheetId="33">SCDPT6SN1!$H$62</definedName>
    <definedName name="SCDPT6SN1_15ENDIN_7" localSheetId="33">SCDPT6SN1!$I$62</definedName>
    <definedName name="SCDPT6SN1_15ENDIN_8" localSheetId="33">SCDPT6SN1!$J$62</definedName>
    <definedName name="SCDPT6SN1_15ENDIN_9" localSheetId="33">SCDPT6SN1!$K$62</definedName>
    <definedName name="SCDPT6SN1_1600000_Range" localSheetId="33">SCDPT6SN1!$C$64:$L$66</definedName>
    <definedName name="SCDPT6SN1_1600001_1" localSheetId="33">SCDPT6SN1!$C$65</definedName>
    <definedName name="SCDPT6SN1_1600001_10" localSheetId="33">SCDPT6SN1!$L$65</definedName>
    <definedName name="SCDPT6SN1_1600001_2" localSheetId="33">SCDPT6SN1!$D$65</definedName>
    <definedName name="SCDPT6SN1_1600001_3" localSheetId="33">SCDPT6SN1!$E$65</definedName>
    <definedName name="SCDPT6SN1_1600001_4" localSheetId="33">SCDPT6SN1!$F$65</definedName>
    <definedName name="SCDPT6SN1_1600001_5" localSheetId="33">SCDPT6SN1!$G$65</definedName>
    <definedName name="SCDPT6SN1_1600001_6" localSheetId="33">SCDPT6SN1!$H$65</definedName>
    <definedName name="SCDPT6SN1_1600001_7" localSheetId="33">SCDPT6SN1!$I$65</definedName>
    <definedName name="SCDPT6SN1_1600001_8" localSheetId="33">SCDPT6SN1!$J$65</definedName>
    <definedName name="SCDPT6SN1_1600001_9" localSheetId="33">SCDPT6SN1!$K$65</definedName>
    <definedName name="SCDPT6SN1_1699999_7" localSheetId="33">SCDPT6SN1!$I$67</definedName>
    <definedName name="SCDPT6SN1_1699999_8" localSheetId="33">SCDPT6SN1!$J$67</definedName>
    <definedName name="SCDPT6SN1_16BEGIN_1" localSheetId="33">SCDPT6SN1!$C$64</definedName>
    <definedName name="SCDPT6SN1_16BEGIN_10" localSheetId="33">SCDPT6SN1!$L$64</definedName>
    <definedName name="SCDPT6SN1_16BEGIN_2" localSheetId="33">SCDPT6SN1!$D$64</definedName>
    <definedName name="SCDPT6SN1_16BEGIN_3" localSheetId="33">SCDPT6SN1!$E$64</definedName>
    <definedName name="SCDPT6SN1_16BEGIN_4" localSheetId="33">SCDPT6SN1!$F$64</definedName>
    <definedName name="SCDPT6SN1_16BEGIN_5" localSheetId="33">SCDPT6SN1!$G$64</definedName>
    <definedName name="SCDPT6SN1_16BEGIN_6" localSheetId="33">SCDPT6SN1!$H$64</definedName>
    <definedName name="SCDPT6SN1_16BEGIN_7" localSheetId="33">SCDPT6SN1!$I$64</definedName>
    <definedName name="SCDPT6SN1_16BEGIN_8" localSheetId="33">SCDPT6SN1!$J$64</definedName>
    <definedName name="SCDPT6SN1_16BEGIN_9" localSheetId="33">SCDPT6SN1!$K$64</definedName>
    <definedName name="SCDPT6SN1_16ENDIN_10" localSheetId="33">SCDPT6SN1!$L$66</definedName>
    <definedName name="SCDPT6SN1_16ENDIN_2" localSheetId="33">SCDPT6SN1!$D$66</definedName>
    <definedName name="SCDPT6SN1_16ENDIN_3" localSheetId="33">SCDPT6SN1!$E$66</definedName>
    <definedName name="SCDPT6SN1_16ENDIN_4" localSheetId="33">SCDPT6SN1!$F$66</definedName>
    <definedName name="SCDPT6SN1_16ENDIN_5" localSheetId="33">SCDPT6SN1!$G$66</definedName>
    <definedName name="SCDPT6SN1_16ENDIN_6" localSheetId="33">SCDPT6SN1!$H$66</definedName>
    <definedName name="SCDPT6SN1_16ENDIN_7" localSheetId="33">SCDPT6SN1!$I$66</definedName>
    <definedName name="SCDPT6SN1_16ENDIN_8" localSheetId="33">SCDPT6SN1!$J$66</definedName>
    <definedName name="SCDPT6SN1_16ENDIN_9" localSheetId="33">SCDPT6SN1!$K$66</definedName>
    <definedName name="SCDPT6SN1_1700000_Range" localSheetId="33">SCDPT6SN1!$C$68:$L$70</definedName>
    <definedName name="SCDPT6SN1_1700001_1" localSheetId="33">SCDPT6SN1!$C$69</definedName>
    <definedName name="SCDPT6SN1_1700001_10" localSheetId="33">SCDPT6SN1!$L$69</definedName>
    <definedName name="SCDPT6SN1_1700001_2" localSheetId="33">SCDPT6SN1!$D$69</definedName>
    <definedName name="SCDPT6SN1_1700001_3" localSheetId="33">SCDPT6SN1!$E$69</definedName>
    <definedName name="SCDPT6SN1_1700001_4" localSheetId="33">SCDPT6SN1!$F$69</definedName>
    <definedName name="SCDPT6SN1_1700001_5" localSheetId="33">SCDPT6SN1!$G$69</definedName>
    <definedName name="SCDPT6SN1_1700001_6" localSheetId="33">SCDPT6SN1!$H$69</definedName>
    <definedName name="SCDPT6SN1_1700001_7" localSheetId="33">SCDPT6SN1!$I$69</definedName>
    <definedName name="SCDPT6SN1_1700001_8" localSheetId="33">SCDPT6SN1!$J$69</definedName>
    <definedName name="SCDPT6SN1_1700001_9" localSheetId="33">SCDPT6SN1!$K$69</definedName>
    <definedName name="SCDPT6SN1_1799999_7" localSheetId="33">SCDPT6SN1!$I$71</definedName>
    <definedName name="SCDPT6SN1_1799999_8" localSheetId="33">SCDPT6SN1!$J$71</definedName>
    <definedName name="SCDPT6SN1_17BEGIN_1" localSheetId="33">SCDPT6SN1!$C$68</definedName>
    <definedName name="SCDPT6SN1_17BEGIN_10" localSheetId="33">SCDPT6SN1!$L$68</definedName>
    <definedName name="SCDPT6SN1_17BEGIN_2" localSheetId="33">SCDPT6SN1!$D$68</definedName>
    <definedName name="SCDPT6SN1_17BEGIN_3" localSheetId="33">SCDPT6SN1!$E$68</definedName>
    <definedName name="SCDPT6SN1_17BEGIN_4" localSheetId="33">SCDPT6SN1!$F$68</definedName>
    <definedName name="SCDPT6SN1_17BEGIN_5" localSheetId="33">SCDPT6SN1!$G$68</definedName>
    <definedName name="SCDPT6SN1_17BEGIN_6" localSheetId="33">SCDPT6SN1!$H$68</definedName>
    <definedName name="SCDPT6SN1_17BEGIN_7" localSheetId="33">SCDPT6SN1!$I$68</definedName>
    <definedName name="SCDPT6SN1_17BEGIN_8" localSheetId="33">SCDPT6SN1!$J$68</definedName>
    <definedName name="SCDPT6SN1_17BEGIN_9" localSheetId="33">SCDPT6SN1!$K$68</definedName>
    <definedName name="SCDPT6SN1_17ENDIN_10" localSheetId="33">SCDPT6SN1!$L$70</definedName>
    <definedName name="SCDPT6SN1_17ENDIN_2" localSheetId="33">SCDPT6SN1!$D$70</definedName>
    <definedName name="SCDPT6SN1_17ENDIN_3" localSheetId="33">SCDPT6SN1!$E$70</definedName>
    <definedName name="SCDPT6SN1_17ENDIN_4" localSheetId="33">SCDPT6SN1!$F$70</definedName>
    <definedName name="SCDPT6SN1_17ENDIN_5" localSheetId="33">SCDPT6SN1!$G$70</definedName>
    <definedName name="SCDPT6SN1_17ENDIN_6" localSheetId="33">SCDPT6SN1!$H$70</definedName>
    <definedName name="SCDPT6SN1_17ENDIN_7" localSheetId="33">SCDPT6SN1!$I$70</definedName>
    <definedName name="SCDPT6SN1_17ENDIN_8" localSheetId="33">SCDPT6SN1!$J$70</definedName>
    <definedName name="SCDPT6SN1_17ENDIN_9" localSheetId="33">SCDPT6SN1!$K$70</definedName>
    <definedName name="SCDPT6SN1_1899999_7" localSheetId="33">SCDPT6SN1!$I$72</definedName>
    <definedName name="SCDPT6SN1_1899999_8" localSheetId="33">SCDPT6SN1!$J$72</definedName>
    <definedName name="SCDPT6SN1_1999999_7" localSheetId="33">SCDPT6SN1!$I$73</definedName>
    <definedName name="SCDPT6SN1_1999999_8" localSheetId="33">SCDPT6SN1!$J$73</definedName>
    <definedName name="SCDPT6SN1F_0000001_1" localSheetId="34">SCDPT6SN1F!$D$7</definedName>
    <definedName name="SCDPT6SN1F_0000002_1" localSheetId="34">SCDPT6SN1F!$D$8</definedName>
    <definedName name="SCDPT6SN2_0100000_Range" localSheetId="35">SCDPT6SN2!$C$7:$H$9</definedName>
    <definedName name="SCDPT6SN2_0199999_4" localSheetId="35">SCDPT6SN2!$F$10</definedName>
    <definedName name="SCDPT6SN2_01BEGIN_1" localSheetId="35">SCDPT6SN2!$C$7</definedName>
    <definedName name="SCDPT6SN2_01BEGIN_2" localSheetId="35">SCDPT6SN2!$D$7</definedName>
    <definedName name="SCDPT6SN2_01BEGIN_3" localSheetId="35">SCDPT6SN2!$E$7</definedName>
    <definedName name="SCDPT6SN2_01BEGIN_4" localSheetId="35">SCDPT6SN2!$F$7</definedName>
    <definedName name="SCDPT6SN2_01BEGIN_5" localSheetId="35">SCDPT6SN2!$G$7</definedName>
    <definedName name="SCDPT6SN2_01BEGIN_6" localSheetId="35">SCDPT6SN2!$H$7</definedName>
    <definedName name="SCDPT6SN2_01ENDIN_2" localSheetId="35">SCDPT6SN2!$D$9</definedName>
    <definedName name="SCDPT6SN2_01ENDIN_3" localSheetId="35">SCDPT6SN2!$E$9</definedName>
    <definedName name="SCDPT6SN2_01ENDIN_4" localSheetId="35">SCDPT6SN2!$F$9</definedName>
    <definedName name="SCDPT6SN2_01ENDIN_5" localSheetId="35">SCDPT6SN2!$G$9</definedName>
    <definedName name="SCDPT6SN2_01ENDIN_6" localSheetId="35">SCDPT6SN2!$H$9</definedName>
    <definedName name="SCDPT6SN2_0200000_Range" localSheetId="35">SCDPT6SN2!$C$11:$H$13</definedName>
    <definedName name="SCDPT6SN2_0299999_4" localSheetId="35">SCDPT6SN2!$F$14</definedName>
    <definedName name="SCDPT6SN2_02BEGIN_1" localSheetId="35">SCDPT6SN2!$C$11</definedName>
    <definedName name="SCDPT6SN2_02BEGIN_2" localSheetId="35">SCDPT6SN2!$D$11</definedName>
    <definedName name="SCDPT6SN2_02BEGIN_3" localSheetId="35">SCDPT6SN2!$E$11</definedName>
    <definedName name="SCDPT6SN2_02BEGIN_4" localSheetId="35">SCDPT6SN2!$F$11</definedName>
    <definedName name="SCDPT6SN2_02BEGIN_5" localSheetId="35">SCDPT6SN2!$G$11</definedName>
    <definedName name="SCDPT6SN2_02BEGIN_6" localSheetId="35">SCDPT6SN2!$H$11</definedName>
    <definedName name="SCDPT6SN2_02ENDIN_2" localSheetId="35">SCDPT6SN2!$D$13</definedName>
    <definedName name="SCDPT6SN2_02ENDIN_3" localSheetId="35">SCDPT6SN2!$E$13</definedName>
    <definedName name="SCDPT6SN2_02ENDIN_4" localSheetId="35">SCDPT6SN2!$F$13</definedName>
    <definedName name="SCDPT6SN2_02ENDIN_5" localSheetId="35">SCDPT6SN2!$G$13</definedName>
    <definedName name="SCDPT6SN2_02ENDIN_6" localSheetId="35">SCDPT6SN2!$H$13</definedName>
    <definedName name="SCDPT6SN2_0399999_4" localSheetId="35">SCDPT6SN2!$F$15</definedName>
    <definedName name="WINGS_Identifier_ID" localSheetId="0">SCDAPT1!$C$2</definedName>
    <definedName name="WINGS_Identifier_ID" localSheetId="1">SCDAVER!$C$2</definedName>
    <definedName name="WINGS_Identifier_ID" localSheetId="2">SCDAVERF!$C$2</definedName>
    <definedName name="WINGS_Identifier_ID" localSheetId="3">SCDBPTASN1!$C$2</definedName>
    <definedName name="WINGS_Identifier_ID" localSheetId="4">SCDBPTASN1FE!$C$2</definedName>
    <definedName name="WINGS_Identifier_ID" localSheetId="5">SCDBPTASN2!$C$2</definedName>
    <definedName name="WINGS_Identifier_ID" localSheetId="6">SCDBPTASN2FE!$C$2</definedName>
    <definedName name="WINGS_Identifier_ID" localSheetId="7">SCDBPTAVER!$C$2</definedName>
    <definedName name="WINGS_Identifier_ID" localSheetId="8">SCDBPTBSN1!$C$2</definedName>
    <definedName name="WINGS_Identifier_ID" localSheetId="10">SCDBPTBSN1B!$C$2</definedName>
    <definedName name="WINGS_Identifier_ID" localSheetId="9">SCDBPTBSN1FE!$C$2</definedName>
    <definedName name="WINGS_Identifier_ID" localSheetId="11">SCDBPTBSN2!$C$2</definedName>
    <definedName name="WINGS_Identifier_ID" localSheetId="13">SCDBPTBSN2B!$C$2</definedName>
    <definedName name="WINGS_Identifier_ID" localSheetId="12">SCDBPTBSN2FE!$C$2</definedName>
    <definedName name="WINGS_Identifier_ID" localSheetId="14">SCDBPTBVER!$C$2</definedName>
    <definedName name="WINGS_Identifier_ID" localSheetId="15">SCDBPTCSN1!$C$2</definedName>
    <definedName name="WINGS_Identifier_ID" localSheetId="16">SCDBPTCSN2!$C$2</definedName>
    <definedName name="WINGS_Identifier_ID" localSheetId="17">SCDBPTD!$C$2</definedName>
    <definedName name="WINGS_Identifier_ID" localSheetId="18">SCDBVER!$C$2</definedName>
    <definedName name="WINGS_Identifier_ID" localSheetId="19">SCDLPT1!$C$2</definedName>
    <definedName name="WINGS_Identifier_ID" localSheetId="20">SCDLPT1F!$C$2</definedName>
    <definedName name="WINGS_Identifier_ID" localSheetId="21">SCDLPT2!$C$2</definedName>
    <definedName name="WINGS_Identifier_ID" localSheetId="22">SCDLPT2F!$C$2</definedName>
    <definedName name="WINGS_Identifier_ID" localSheetId="23">SCDPT1!$C$2</definedName>
    <definedName name="WINGS_Identifier_ID" localSheetId="24">SCDPT1ASN1!$C$2</definedName>
    <definedName name="WINGS_Identifier_ID" localSheetId="25">SCDPT1ASN1F!$C$2</definedName>
    <definedName name="WINGS_Identifier_ID" localSheetId="26">SCDPT1ASN2!$C$2</definedName>
    <definedName name="WINGS_Identifier_ID" localSheetId="27">SCDPT2SN1!$C$2</definedName>
    <definedName name="WINGS_Identifier_ID" localSheetId="28">SCDPT2SN2!$C$2</definedName>
    <definedName name="WINGS_Identifier_ID" localSheetId="29">SCDPT2SN2F!$C$2</definedName>
    <definedName name="WINGS_Identifier_ID" localSheetId="30">SCDPT3!$C$2</definedName>
    <definedName name="WINGS_Identifier_ID" localSheetId="31">SCDPT4!$C$2</definedName>
    <definedName name="WINGS_Identifier_ID" localSheetId="32">SCDPT5!$C$2</definedName>
    <definedName name="WINGS_Identifier_ID" localSheetId="33">SCDPT6SN1!$C$2</definedName>
    <definedName name="WINGS_Identifier_ID" localSheetId="34">SCDPT6SN1F!$C$2</definedName>
    <definedName name="WINGS_Identifier_ID" localSheetId="35">SCDPT6SN2!$C$2</definedName>
  </definedNames>
  <calcPr calcId="145621"/>
</workbook>
</file>

<file path=xl/calcChain.xml><?xml version="1.0" encoding="utf-8"?>
<calcChain xmlns="http://schemas.openxmlformats.org/spreadsheetml/2006/main">
  <c r="F10" i="36" l="1"/>
  <c r="F14" i="36"/>
  <c r="I10" i="34"/>
  <c r="J10" i="34"/>
  <c r="I14" i="34"/>
  <c r="J14" i="34"/>
  <c r="I18" i="34"/>
  <c r="J18" i="34"/>
  <c r="I22" i="34"/>
  <c r="J22" i="34"/>
  <c r="I26" i="34"/>
  <c r="J26" i="34"/>
  <c r="I30" i="34"/>
  <c r="J30" i="34"/>
  <c r="I34" i="34"/>
  <c r="J34" i="34"/>
  <c r="I38" i="34"/>
  <c r="J38" i="34"/>
  <c r="I43" i="34"/>
  <c r="J43" i="34"/>
  <c r="I47" i="34"/>
  <c r="J47" i="34"/>
  <c r="I51" i="34"/>
  <c r="J51" i="34"/>
  <c r="I55" i="34"/>
  <c r="J55" i="34"/>
  <c r="I59" i="34"/>
  <c r="J59" i="34"/>
  <c r="I63" i="34"/>
  <c r="J63" i="34"/>
  <c r="I67" i="34"/>
  <c r="J67" i="34"/>
  <c r="I71" i="34"/>
  <c r="J71" i="34"/>
  <c r="Q8" i="33"/>
  <c r="U8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Q14" i="33"/>
  <c r="U14" i="33"/>
  <c r="J19" i="33"/>
  <c r="K19" i="33"/>
  <c r="L19" i="33"/>
  <c r="M19" i="33"/>
  <c r="N19" i="33"/>
  <c r="O19" i="33"/>
  <c r="P19" i="33"/>
  <c r="Q19" i="33"/>
  <c r="R19" i="33"/>
  <c r="S19" i="33"/>
  <c r="T19" i="33"/>
  <c r="U19" i="33"/>
  <c r="V19" i="33"/>
  <c r="W19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Q29" i="33"/>
  <c r="U29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Q74" i="33"/>
  <c r="Q193" i="33" s="1"/>
  <c r="U74" i="33"/>
  <c r="U193" i="33" s="1"/>
  <c r="Q174" i="33"/>
  <c r="U174" i="33"/>
  <c r="J193" i="33"/>
  <c r="K193" i="33"/>
  <c r="L193" i="33"/>
  <c r="M193" i="33"/>
  <c r="N193" i="33"/>
  <c r="O193" i="33"/>
  <c r="P193" i="33"/>
  <c r="R193" i="33"/>
  <c r="S193" i="33"/>
  <c r="T193" i="33"/>
  <c r="V193" i="33"/>
  <c r="W193" i="33"/>
  <c r="J197" i="33"/>
  <c r="K197" i="33"/>
  <c r="L197" i="33"/>
  <c r="M197" i="33"/>
  <c r="N197" i="33"/>
  <c r="O197" i="33"/>
  <c r="P197" i="33"/>
  <c r="Q197" i="33"/>
  <c r="R197" i="33"/>
  <c r="S197" i="33"/>
  <c r="T197" i="33"/>
  <c r="U197" i="33"/>
  <c r="V197" i="33"/>
  <c r="W197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W201" i="33"/>
  <c r="J202" i="33"/>
  <c r="K206" i="33"/>
  <c r="L206" i="33"/>
  <c r="M206" i="33"/>
  <c r="M211" i="33" s="1"/>
  <c r="N206" i="33"/>
  <c r="O206" i="33"/>
  <c r="P206" i="33"/>
  <c r="Q206" i="33"/>
  <c r="Q211" i="33" s="1"/>
  <c r="R206" i="33"/>
  <c r="S206" i="33"/>
  <c r="T206" i="33"/>
  <c r="U206" i="33"/>
  <c r="U211" i="33" s="1"/>
  <c r="V206" i="33"/>
  <c r="W206" i="33"/>
  <c r="K210" i="33"/>
  <c r="L210" i="33"/>
  <c r="M210" i="33"/>
  <c r="N210" i="33"/>
  <c r="O210" i="33"/>
  <c r="P210" i="33"/>
  <c r="Q210" i="33"/>
  <c r="R210" i="33"/>
  <c r="R211" i="33" s="1"/>
  <c r="S210" i="33"/>
  <c r="T210" i="33"/>
  <c r="U210" i="33"/>
  <c r="V210" i="33"/>
  <c r="V211" i="33" s="1"/>
  <c r="W210" i="33"/>
  <c r="N211" i="33"/>
  <c r="S211" i="33"/>
  <c r="Q213" i="33"/>
  <c r="U213" i="33"/>
  <c r="U216" i="33" s="1"/>
  <c r="K216" i="33"/>
  <c r="L216" i="33"/>
  <c r="M216" i="33"/>
  <c r="N216" i="33"/>
  <c r="O216" i="33"/>
  <c r="P216" i="33"/>
  <c r="Q216" i="33"/>
  <c r="Q230" i="33" s="1"/>
  <c r="R216" i="33"/>
  <c r="S216" i="33"/>
  <c r="T216" i="33"/>
  <c r="V216" i="33"/>
  <c r="W216" i="33"/>
  <c r="K220" i="33"/>
  <c r="L220" i="33"/>
  <c r="M220" i="33"/>
  <c r="N220" i="33"/>
  <c r="O220" i="33"/>
  <c r="P220" i="33"/>
  <c r="Q220" i="33"/>
  <c r="R220" i="33"/>
  <c r="S220" i="33"/>
  <c r="T220" i="33"/>
  <c r="U220" i="33"/>
  <c r="V220" i="33"/>
  <c r="W220" i="33"/>
  <c r="Q222" i="33"/>
  <c r="U222" i="33"/>
  <c r="U225" i="33" s="1"/>
  <c r="K225" i="33"/>
  <c r="L225" i="33"/>
  <c r="M225" i="33"/>
  <c r="N225" i="33"/>
  <c r="O225" i="33"/>
  <c r="P225" i="33"/>
  <c r="Q225" i="33"/>
  <c r="R225" i="33"/>
  <c r="S225" i="33"/>
  <c r="T225" i="33"/>
  <c r="V225" i="33"/>
  <c r="W225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W229" i="33"/>
  <c r="M230" i="33"/>
  <c r="P8" i="32"/>
  <c r="U8" i="32"/>
  <c r="P108" i="32"/>
  <c r="P214" i="32" s="1"/>
  <c r="U108" i="32"/>
  <c r="P208" i="32"/>
  <c r="U208" i="32"/>
  <c r="I214" i="32"/>
  <c r="J214" i="32"/>
  <c r="K214" i="32"/>
  <c r="L214" i="32"/>
  <c r="M214" i="32"/>
  <c r="N214" i="32"/>
  <c r="O214" i="32"/>
  <c r="Q214" i="32"/>
  <c r="R214" i="32"/>
  <c r="S214" i="32"/>
  <c r="T214" i="32"/>
  <c r="T2417" i="32" s="1"/>
  <c r="T2419" i="32" s="1"/>
  <c r="U214" i="32"/>
  <c r="V214" i="32"/>
  <c r="P216" i="32"/>
  <c r="U216" i="32"/>
  <c r="I229" i="32"/>
  <c r="J229" i="32"/>
  <c r="K229" i="32"/>
  <c r="L229" i="32"/>
  <c r="M229" i="32"/>
  <c r="N229" i="32"/>
  <c r="O229" i="32"/>
  <c r="P229" i="32"/>
  <c r="Q229" i="32"/>
  <c r="R229" i="32"/>
  <c r="S229" i="32"/>
  <c r="T229" i="32"/>
  <c r="U229" i="32"/>
  <c r="V229" i="32"/>
  <c r="P231" i="32"/>
  <c r="U231" i="32"/>
  <c r="I233" i="32"/>
  <c r="J233" i="32"/>
  <c r="K233" i="32"/>
  <c r="L233" i="32"/>
  <c r="M233" i="32"/>
  <c r="N233" i="32"/>
  <c r="O233" i="32"/>
  <c r="P233" i="32"/>
  <c r="Q233" i="32"/>
  <c r="R233" i="32"/>
  <c r="S233" i="32"/>
  <c r="T233" i="32"/>
  <c r="U233" i="32"/>
  <c r="V233" i="32"/>
  <c r="P235" i="32"/>
  <c r="U235" i="32"/>
  <c r="I243" i="32"/>
  <c r="J243" i="32"/>
  <c r="K243" i="32"/>
  <c r="L243" i="32"/>
  <c r="M243" i="32"/>
  <c r="N243" i="32"/>
  <c r="O243" i="32"/>
  <c r="P243" i="32"/>
  <c r="Q243" i="32"/>
  <c r="R243" i="32"/>
  <c r="S243" i="32"/>
  <c r="T243" i="32"/>
  <c r="U243" i="32"/>
  <c r="V243" i="32"/>
  <c r="P245" i="32"/>
  <c r="U245" i="32"/>
  <c r="U1241" i="32" s="1"/>
  <c r="P345" i="32"/>
  <c r="P1241" i="32" s="1"/>
  <c r="U345" i="32"/>
  <c r="P445" i="32"/>
  <c r="U445" i="32"/>
  <c r="P545" i="32"/>
  <c r="U545" i="32"/>
  <c r="P645" i="32"/>
  <c r="U645" i="32"/>
  <c r="P745" i="32"/>
  <c r="U745" i="32"/>
  <c r="P845" i="32"/>
  <c r="U845" i="32"/>
  <c r="P945" i="32"/>
  <c r="U945" i="32"/>
  <c r="P1045" i="32"/>
  <c r="U1045" i="32"/>
  <c r="P1145" i="32"/>
  <c r="U1145" i="32"/>
  <c r="I1241" i="32"/>
  <c r="J1241" i="32"/>
  <c r="K1241" i="32"/>
  <c r="L1241" i="32"/>
  <c r="M1241" i="32"/>
  <c r="N1241" i="32"/>
  <c r="O1241" i="32"/>
  <c r="Q1241" i="32"/>
  <c r="R1241" i="32"/>
  <c r="S1241" i="32"/>
  <c r="T1241" i="32"/>
  <c r="V1241" i="32"/>
  <c r="V2417" i="32" s="1"/>
  <c r="V2419" i="32" s="1"/>
  <c r="P1243" i="32"/>
  <c r="P2401" i="32" s="1"/>
  <c r="U1243" i="32"/>
  <c r="P1343" i="32"/>
  <c r="U1343" i="32"/>
  <c r="P1443" i="32"/>
  <c r="U1443" i="32"/>
  <c r="P1543" i="32"/>
  <c r="U1543" i="32"/>
  <c r="P1643" i="32"/>
  <c r="U1643" i="32"/>
  <c r="P1743" i="32"/>
  <c r="U1743" i="32"/>
  <c r="P1843" i="32"/>
  <c r="U1843" i="32"/>
  <c r="P1943" i="32"/>
  <c r="U1943" i="32"/>
  <c r="P2043" i="32"/>
  <c r="U2043" i="32"/>
  <c r="P2143" i="32"/>
  <c r="U2143" i="32"/>
  <c r="P2243" i="32"/>
  <c r="U2243" i="32"/>
  <c r="P2343" i="32"/>
  <c r="U2343" i="32"/>
  <c r="I2401" i="32"/>
  <c r="J2401" i="32"/>
  <c r="K2401" i="32"/>
  <c r="L2401" i="32"/>
  <c r="M2401" i="32"/>
  <c r="N2401" i="32"/>
  <c r="O2401" i="32"/>
  <c r="Q2401" i="32"/>
  <c r="R2401" i="32"/>
  <c r="S2401" i="32"/>
  <c r="T2401" i="32"/>
  <c r="U2401" i="32"/>
  <c r="V2401" i="32"/>
  <c r="P2403" i="32"/>
  <c r="U2403" i="32"/>
  <c r="I2412" i="32"/>
  <c r="J2412" i="32"/>
  <c r="K2412" i="32"/>
  <c r="L2412" i="32"/>
  <c r="M2412" i="32"/>
  <c r="N2412" i="32"/>
  <c r="O2412" i="32"/>
  <c r="P2412" i="32"/>
  <c r="Q2412" i="32"/>
  <c r="R2412" i="32"/>
  <c r="S2412" i="32"/>
  <c r="T2412" i="32"/>
  <c r="U2412" i="32"/>
  <c r="V2412" i="32"/>
  <c r="I2416" i="32"/>
  <c r="J2416" i="32"/>
  <c r="K2416" i="32"/>
  <c r="L2416" i="32"/>
  <c r="M2416" i="32"/>
  <c r="N2416" i="32"/>
  <c r="O2416" i="32"/>
  <c r="P2416" i="32"/>
  <c r="Q2416" i="32"/>
  <c r="R2416" i="32"/>
  <c r="S2416" i="32"/>
  <c r="T2416" i="32"/>
  <c r="U2416" i="32"/>
  <c r="V2416" i="32"/>
  <c r="I2417" i="32"/>
  <c r="I2419" i="32" s="1"/>
  <c r="P2421" i="32"/>
  <c r="U2421" i="32"/>
  <c r="I2438" i="32"/>
  <c r="K2438" i="32"/>
  <c r="L2438" i="32"/>
  <c r="L2443" i="32" s="1"/>
  <c r="L2445" i="32" s="1"/>
  <c r="M2438" i="32"/>
  <c r="N2438" i="32"/>
  <c r="O2438" i="32"/>
  <c r="P2438" i="32"/>
  <c r="P2443" i="32" s="1"/>
  <c r="P2445" i="32" s="1"/>
  <c r="Q2438" i="32"/>
  <c r="R2438" i="32"/>
  <c r="S2438" i="32"/>
  <c r="T2438" i="32"/>
  <c r="T2443" i="32" s="1"/>
  <c r="T2445" i="32" s="1"/>
  <c r="U2438" i="32"/>
  <c r="V2438" i="32"/>
  <c r="I2442" i="32"/>
  <c r="K2442" i="32"/>
  <c r="L2442" i="32"/>
  <c r="M2442" i="32"/>
  <c r="M2443" i="32" s="1"/>
  <c r="M2445" i="32" s="1"/>
  <c r="N2442" i="32"/>
  <c r="O2442" i="32"/>
  <c r="P2442" i="32"/>
  <c r="Q2442" i="32"/>
  <c r="Q2443" i="32" s="1"/>
  <c r="Q2445" i="32" s="1"/>
  <c r="R2442" i="32"/>
  <c r="S2442" i="32"/>
  <c r="T2442" i="32"/>
  <c r="U2442" i="32"/>
  <c r="U2443" i="32" s="1"/>
  <c r="U2445" i="32" s="1"/>
  <c r="V2442" i="32"/>
  <c r="P2447" i="32"/>
  <c r="U2447" i="32"/>
  <c r="I2454" i="32"/>
  <c r="K2454" i="32"/>
  <c r="L2454" i="32"/>
  <c r="M2454" i="32"/>
  <c r="N2454" i="32"/>
  <c r="O2454" i="32"/>
  <c r="P2454" i="32"/>
  <c r="Q2454" i="32"/>
  <c r="R2454" i="32"/>
  <c r="S2454" i="32"/>
  <c r="T2454" i="32"/>
  <c r="U2454" i="32"/>
  <c r="V2454" i="32"/>
  <c r="P2456" i="32"/>
  <c r="U2456" i="32"/>
  <c r="I2459" i="32"/>
  <c r="K2459" i="32"/>
  <c r="L2459" i="32"/>
  <c r="M2459" i="32"/>
  <c r="N2459" i="32"/>
  <c r="O2459" i="32"/>
  <c r="P2459" i="32"/>
  <c r="Q2459" i="32"/>
  <c r="R2459" i="32"/>
  <c r="S2459" i="32"/>
  <c r="T2459" i="32"/>
  <c r="U2459" i="32"/>
  <c r="V2459" i="32"/>
  <c r="P2461" i="32"/>
  <c r="U2461" i="32"/>
  <c r="I2469" i="32"/>
  <c r="K2469" i="32"/>
  <c r="L2469" i="32"/>
  <c r="M2469" i="32"/>
  <c r="N2469" i="32"/>
  <c r="O2469" i="32"/>
  <c r="P2469" i="32"/>
  <c r="Q2469" i="32"/>
  <c r="R2469" i="32"/>
  <c r="S2469" i="32"/>
  <c r="T2469" i="32"/>
  <c r="U2469" i="32"/>
  <c r="V2469" i="32"/>
  <c r="I2473" i="32"/>
  <c r="K2473" i="32"/>
  <c r="L2473" i="32"/>
  <c r="M2473" i="32"/>
  <c r="N2473" i="32"/>
  <c r="O2473" i="32"/>
  <c r="P2473" i="32"/>
  <c r="Q2473" i="32"/>
  <c r="R2473" i="32"/>
  <c r="S2473" i="32"/>
  <c r="T2473" i="32"/>
  <c r="U2473" i="32"/>
  <c r="V2473" i="32"/>
  <c r="I17" i="31"/>
  <c r="J17" i="31"/>
  <c r="K17" i="31"/>
  <c r="I22" i="31"/>
  <c r="J22" i="31"/>
  <c r="K22" i="31"/>
  <c r="I26" i="31"/>
  <c r="J26" i="31"/>
  <c r="K26" i="31"/>
  <c r="I44" i="31"/>
  <c r="J44" i="31"/>
  <c r="K44" i="31"/>
  <c r="I305" i="31"/>
  <c r="J305" i="31"/>
  <c r="K305" i="31"/>
  <c r="I791" i="31"/>
  <c r="J791" i="31"/>
  <c r="K791" i="31"/>
  <c r="I796" i="31"/>
  <c r="J796" i="31"/>
  <c r="K796" i="31"/>
  <c r="I800" i="31"/>
  <c r="J800" i="31"/>
  <c r="K800" i="31"/>
  <c r="I807" i="31"/>
  <c r="K807" i="31"/>
  <c r="I811" i="31"/>
  <c r="K811" i="31"/>
  <c r="I820" i="31"/>
  <c r="K820" i="31"/>
  <c r="I827" i="31"/>
  <c r="K827" i="31"/>
  <c r="I839" i="31"/>
  <c r="K839" i="31"/>
  <c r="I843" i="31"/>
  <c r="K843" i="31"/>
  <c r="Q8" i="29"/>
  <c r="Q16" i="29" s="1"/>
  <c r="H16" i="29"/>
  <c r="J16" i="29"/>
  <c r="K16" i="29"/>
  <c r="L16" i="29"/>
  <c r="M16" i="29"/>
  <c r="N16" i="29"/>
  <c r="O16" i="29"/>
  <c r="P16" i="29"/>
  <c r="R16" i="29"/>
  <c r="Q18" i="29"/>
  <c r="Q32" i="29" s="1"/>
  <c r="H32" i="29"/>
  <c r="J32" i="29"/>
  <c r="K32" i="29"/>
  <c r="L32" i="29"/>
  <c r="M32" i="29"/>
  <c r="N32" i="29"/>
  <c r="O32" i="29"/>
  <c r="P32" i="29"/>
  <c r="R32" i="29"/>
  <c r="Q34" i="29"/>
  <c r="H49" i="29"/>
  <c r="J49" i="29"/>
  <c r="K49" i="29"/>
  <c r="L49" i="29"/>
  <c r="M49" i="29"/>
  <c r="N49" i="29"/>
  <c r="O49" i="29"/>
  <c r="P49" i="29"/>
  <c r="Q49" i="29"/>
  <c r="R49" i="29"/>
  <c r="Q51" i="29"/>
  <c r="H53" i="29"/>
  <c r="J53" i="29"/>
  <c r="K53" i="29"/>
  <c r="L53" i="29"/>
  <c r="M53" i="29"/>
  <c r="N53" i="29"/>
  <c r="O53" i="29"/>
  <c r="P53" i="29"/>
  <c r="Q53" i="29"/>
  <c r="R53" i="29"/>
  <c r="T8" i="28"/>
  <c r="J45" i="28"/>
  <c r="L45" i="28"/>
  <c r="M45" i="28"/>
  <c r="N45" i="28"/>
  <c r="O45" i="28"/>
  <c r="P45" i="28"/>
  <c r="Q45" i="28"/>
  <c r="R45" i="28"/>
  <c r="S45" i="28"/>
  <c r="T45" i="28"/>
  <c r="U45" i="28"/>
  <c r="J49" i="28"/>
  <c r="L49" i="28"/>
  <c r="M49" i="28"/>
  <c r="N49" i="28"/>
  <c r="O49" i="28"/>
  <c r="O50" i="28" s="1"/>
  <c r="P49" i="28"/>
  <c r="Q49" i="28"/>
  <c r="R49" i="28"/>
  <c r="S49" i="28"/>
  <c r="S50" i="28" s="1"/>
  <c r="T49" i="28"/>
  <c r="U49" i="28"/>
  <c r="I7" i="27"/>
  <c r="N7" i="27"/>
  <c r="I8" i="27"/>
  <c r="N8" i="27" s="1"/>
  <c r="I9" i="27"/>
  <c r="N9" i="27" s="1"/>
  <c r="I10" i="27"/>
  <c r="N10" i="27" s="1"/>
  <c r="D11" i="27"/>
  <c r="E11" i="27"/>
  <c r="F11" i="27"/>
  <c r="G11" i="27"/>
  <c r="H11" i="27"/>
  <c r="K11" i="27"/>
  <c r="M11" i="27"/>
  <c r="I12" i="27"/>
  <c r="I13" i="27"/>
  <c r="I14" i="27"/>
  <c r="I15" i="27"/>
  <c r="D16" i="27"/>
  <c r="E16" i="27"/>
  <c r="F16" i="27"/>
  <c r="G16" i="27"/>
  <c r="H16" i="27"/>
  <c r="K16" i="27"/>
  <c r="M16" i="27"/>
  <c r="I17" i="27"/>
  <c r="I18" i="27"/>
  <c r="N18" i="27" s="1"/>
  <c r="I19" i="27"/>
  <c r="N19" i="27" s="1"/>
  <c r="I20" i="27"/>
  <c r="N20" i="27" s="1"/>
  <c r="D21" i="27"/>
  <c r="E21" i="27"/>
  <c r="F21" i="27"/>
  <c r="G21" i="27"/>
  <c r="H21" i="27"/>
  <c r="K21" i="27"/>
  <c r="M21" i="27"/>
  <c r="I22" i="27"/>
  <c r="I23" i="27"/>
  <c r="N23" i="27" s="1"/>
  <c r="I24" i="27"/>
  <c r="N24" i="27" s="1"/>
  <c r="I25" i="27"/>
  <c r="N25" i="27" s="1"/>
  <c r="D26" i="27"/>
  <c r="E26" i="27"/>
  <c r="F26" i="27"/>
  <c r="G26" i="27"/>
  <c r="H26" i="27"/>
  <c r="K26" i="27"/>
  <c r="M26" i="27"/>
  <c r="I27" i="27"/>
  <c r="N27" i="27" s="1"/>
  <c r="I28" i="27"/>
  <c r="N28" i="27" s="1"/>
  <c r="I29" i="27"/>
  <c r="N29" i="27" s="1"/>
  <c r="I30" i="27"/>
  <c r="N30" i="27" s="1"/>
  <c r="D31" i="27"/>
  <c r="E31" i="27"/>
  <c r="F31" i="27"/>
  <c r="G31" i="27"/>
  <c r="H31" i="27"/>
  <c r="K31" i="27"/>
  <c r="M31" i="27"/>
  <c r="I32" i="27"/>
  <c r="I33" i="27"/>
  <c r="I34" i="27"/>
  <c r="I35" i="27"/>
  <c r="D36" i="27"/>
  <c r="E36" i="27"/>
  <c r="F36" i="27"/>
  <c r="G36" i="27"/>
  <c r="H36" i="27"/>
  <c r="K36" i="27"/>
  <c r="M36" i="27"/>
  <c r="I37" i="27"/>
  <c r="N37" i="27" s="1"/>
  <c r="I38" i="27"/>
  <c r="N38" i="27" s="1"/>
  <c r="I39" i="27"/>
  <c r="N39" i="27" s="1"/>
  <c r="I40" i="27"/>
  <c r="N40" i="27" s="1"/>
  <c r="D41" i="27"/>
  <c r="E41" i="27"/>
  <c r="F41" i="27"/>
  <c r="G41" i="27"/>
  <c r="H41" i="27"/>
  <c r="K41" i="27"/>
  <c r="M41" i="27"/>
  <c r="I42" i="27"/>
  <c r="N42" i="27" s="1"/>
  <c r="I43" i="27"/>
  <c r="I44" i="27"/>
  <c r="N44" i="27" s="1"/>
  <c r="I45" i="27"/>
  <c r="N45" i="27" s="1"/>
  <c r="D46" i="27"/>
  <c r="E46" i="27"/>
  <c r="F46" i="27"/>
  <c r="G46" i="27"/>
  <c r="H46" i="27"/>
  <c r="K46" i="27"/>
  <c r="M46" i="27"/>
  <c r="D47" i="27"/>
  <c r="E47" i="27"/>
  <c r="F47" i="27"/>
  <c r="F66" i="27" s="1"/>
  <c r="G47" i="27"/>
  <c r="G66" i="27" s="1"/>
  <c r="H47" i="27"/>
  <c r="M47" i="27"/>
  <c r="M51" i="27" s="1"/>
  <c r="D48" i="27"/>
  <c r="E48" i="27"/>
  <c r="F48" i="27"/>
  <c r="G48" i="27"/>
  <c r="H48" i="27"/>
  <c r="I48" i="27"/>
  <c r="M48" i="27"/>
  <c r="D49" i="27"/>
  <c r="E49" i="27"/>
  <c r="E68" i="27" s="1"/>
  <c r="F49" i="27"/>
  <c r="G49" i="27"/>
  <c r="H49" i="27"/>
  <c r="M49" i="27"/>
  <c r="D50" i="27"/>
  <c r="E50" i="27"/>
  <c r="E69" i="27" s="1"/>
  <c r="F50" i="27"/>
  <c r="G50" i="27"/>
  <c r="G69" i="27" s="1"/>
  <c r="H50" i="27"/>
  <c r="H69" i="27" s="1"/>
  <c r="M50" i="27"/>
  <c r="F51" i="27"/>
  <c r="G51" i="27"/>
  <c r="K53" i="27"/>
  <c r="N53" i="27" s="1"/>
  <c r="K54" i="27"/>
  <c r="K55" i="27"/>
  <c r="K56" i="27"/>
  <c r="N56" i="27" s="1"/>
  <c r="K69" i="27" s="1"/>
  <c r="D57" i="27"/>
  <c r="E57" i="27"/>
  <c r="F57" i="27"/>
  <c r="G57" i="27"/>
  <c r="H57" i="27"/>
  <c r="M57" i="27"/>
  <c r="I59" i="27"/>
  <c r="M59" i="27" s="1"/>
  <c r="K59" i="27"/>
  <c r="I60" i="27"/>
  <c r="K60" i="27"/>
  <c r="I61" i="27"/>
  <c r="M61" i="27" s="1"/>
  <c r="K61" i="27"/>
  <c r="I62" i="27"/>
  <c r="M62" i="27" s="1"/>
  <c r="K62" i="27"/>
  <c r="D63" i="27"/>
  <c r="E63" i="27"/>
  <c r="F63" i="27"/>
  <c r="G63" i="27"/>
  <c r="H63" i="27"/>
  <c r="D66" i="27"/>
  <c r="E66" i="27"/>
  <c r="H66" i="27"/>
  <c r="I66" i="27"/>
  <c r="N66" i="27" s="1"/>
  <c r="D67" i="27"/>
  <c r="F67" i="27"/>
  <c r="G67" i="27"/>
  <c r="H67" i="27"/>
  <c r="F68" i="27"/>
  <c r="G68" i="27"/>
  <c r="F69" i="27"/>
  <c r="I7" i="25"/>
  <c r="N7" i="25" s="1"/>
  <c r="I8" i="25"/>
  <c r="N8" i="25" s="1"/>
  <c r="I9" i="25"/>
  <c r="N9" i="25" s="1"/>
  <c r="I10" i="25"/>
  <c r="N10" i="25" s="1"/>
  <c r="I11" i="25"/>
  <c r="N11" i="25" s="1"/>
  <c r="I12" i="25"/>
  <c r="N12" i="25" s="1"/>
  <c r="D13" i="25"/>
  <c r="E13" i="25"/>
  <c r="F13" i="25"/>
  <c r="G13" i="25"/>
  <c r="H13" i="25"/>
  <c r="K13" i="25"/>
  <c r="M13" i="25"/>
  <c r="I14" i="25"/>
  <c r="I15" i="25"/>
  <c r="N15" i="25" s="1"/>
  <c r="I16" i="25"/>
  <c r="I17" i="25"/>
  <c r="N17" i="25" s="1"/>
  <c r="I18" i="25"/>
  <c r="I19" i="25"/>
  <c r="N19" i="25" s="1"/>
  <c r="D20" i="25"/>
  <c r="E20" i="25"/>
  <c r="F20" i="25"/>
  <c r="G20" i="25"/>
  <c r="H20" i="25"/>
  <c r="K20" i="25"/>
  <c r="M20" i="25"/>
  <c r="I21" i="25"/>
  <c r="N21" i="25" s="1"/>
  <c r="I22" i="25"/>
  <c r="N22" i="25" s="1"/>
  <c r="I23" i="25"/>
  <c r="N23" i="25" s="1"/>
  <c r="I24" i="25"/>
  <c r="N24" i="25" s="1"/>
  <c r="I25" i="25"/>
  <c r="N25" i="25" s="1"/>
  <c r="I26" i="25"/>
  <c r="N26" i="25" s="1"/>
  <c r="D27" i="25"/>
  <c r="E27" i="25"/>
  <c r="F27" i="25"/>
  <c r="G27" i="25"/>
  <c r="H27" i="25"/>
  <c r="K27" i="25"/>
  <c r="M27" i="25"/>
  <c r="I28" i="25"/>
  <c r="I29" i="25"/>
  <c r="N29" i="25" s="1"/>
  <c r="I30" i="25"/>
  <c r="N30" i="25" s="1"/>
  <c r="I31" i="25"/>
  <c r="N31" i="25" s="1"/>
  <c r="I32" i="25"/>
  <c r="N32" i="25" s="1"/>
  <c r="I33" i="25"/>
  <c r="N33" i="25"/>
  <c r="D34" i="25"/>
  <c r="E34" i="25"/>
  <c r="F34" i="25"/>
  <c r="G34" i="25"/>
  <c r="H34" i="25"/>
  <c r="K34" i="25"/>
  <c r="M34" i="25"/>
  <c r="I35" i="25"/>
  <c r="N35" i="25" s="1"/>
  <c r="I36" i="25"/>
  <c r="N36" i="25" s="1"/>
  <c r="I37" i="25"/>
  <c r="N37" i="25" s="1"/>
  <c r="I38" i="25"/>
  <c r="N38" i="25" s="1"/>
  <c r="I39" i="25"/>
  <c r="N39" i="25" s="1"/>
  <c r="I40" i="25"/>
  <c r="N40" i="25"/>
  <c r="D41" i="25"/>
  <c r="E41" i="25"/>
  <c r="F41" i="25"/>
  <c r="G41" i="25"/>
  <c r="H41" i="25"/>
  <c r="K41" i="25"/>
  <c r="M41" i="25"/>
  <c r="I42" i="25"/>
  <c r="N42" i="25" s="1"/>
  <c r="I43" i="25"/>
  <c r="I44" i="25"/>
  <c r="N44" i="25" s="1"/>
  <c r="I45" i="25"/>
  <c r="I46" i="25"/>
  <c r="N46" i="25" s="1"/>
  <c r="I47" i="25"/>
  <c r="D48" i="25"/>
  <c r="E48" i="25"/>
  <c r="F48" i="25"/>
  <c r="G48" i="25"/>
  <c r="H48" i="25"/>
  <c r="K48" i="25"/>
  <c r="M48" i="25"/>
  <c r="I49" i="25"/>
  <c r="N49" i="25" s="1"/>
  <c r="I50" i="25"/>
  <c r="N50" i="25" s="1"/>
  <c r="I51" i="25"/>
  <c r="N51" i="25" s="1"/>
  <c r="I52" i="25"/>
  <c r="N52" i="25" s="1"/>
  <c r="I53" i="25"/>
  <c r="N53" i="25" s="1"/>
  <c r="I54" i="25"/>
  <c r="N54" i="25" s="1"/>
  <c r="D55" i="25"/>
  <c r="E55" i="25"/>
  <c r="F55" i="25"/>
  <c r="G55" i="25"/>
  <c r="H55" i="25"/>
  <c r="K55" i="25"/>
  <c r="M55" i="25"/>
  <c r="I56" i="25"/>
  <c r="N56" i="25" s="1"/>
  <c r="I57" i="25"/>
  <c r="N57" i="25" s="1"/>
  <c r="I58" i="25"/>
  <c r="N58" i="25" s="1"/>
  <c r="I59" i="25"/>
  <c r="N59" i="25" s="1"/>
  <c r="I60" i="25"/>
  <c r="N60" i="25" s="1"/>
  <c r="I61" i="25"/>
  <c r="N61" i="25"/>
  <c r="D62" i="25"/>
  <c r="E62" i="25"/>
  <c r="F62" i="25"/>
  <c r="G62" i="25"/>
  <c r="H62" i="25"/>
  <c r="K62" i="25"/>
  <c r="M62" i="25"/>
  <c r="D63" i="25"/>
  <c r="D69" i="25" s="1"/>
  <c r="E63" i="25"/>
  <c r="F63" i="25"/>
  <c r="G63" i="25"/>
  <c r="H63" i="25"/>
  <c r="H88" i="25" s="1"/>
  <c r="H94" i="25" s="1"/>
  <c r="M63" i="25"/>
  <c r="D64" i="25"/>
  <c r="E64" i="25"/>
  <c r="F64" i="25"/>
  <c r="I64" i="25" s="1"/>
  <c r="G64" i="25"/>
  <c r="G89" i="25" s="1"/>
  <c r="H64" i="25"/>
  <c r="M64" i="25"/>
  <c r="D65" i="25"/>
  <c r="I65" i="25" s="1"/>
  <c r="E65" i="25"/>
  <c r="E90" i="25" s="1"/>
  <c r="F65" i="25"/>
  <c r="G65" i="25"/>
  <c r="H65" i="25"/>
  <c r="M65" i="25"/>
  <c r="D66" i="25"/>
  <c r="E66" i="25"/>
  <c r="E91" i="25" s="1"/>
  <c r="I91" i="25" s="1"/>
  <c r="F66" i="25"/>
  <c r="G66" i="25"/>
  <c r="G91" i="25" s="1"/>
  <c r="H66" i="25"/>
  <c r="I66" i="25"/>
  <c r="M66" i="25"/>
  <c r="D67" i="25"/>
  <c r="E67" i="25"/>
  <c r="F67" i="25"/>
  <c r="F92" i="25" s="1"/>
  <c r="G67" i="25"/>
  <c r="H67" i="25"/>
  <c r="M67" i="25"/>
  <c r="D68" i="25"/>
  <c r="E68" i="25"/>
  <c r="E93" i="25" s="1"/>
  <c r="F68" i="25"/>
  <c r="I68" i="25" s="1"/>
  <c r="G68" i="25"/>
  <c r="G93" i="25" s="1"/>
  <c r="H68" i="25"/>
  <c r="M68" i="25"/>
  <c r="E69" i="25"/>
  <c r="F69" i="25"/>
  <c r="H69" i="25"/>
  <c r="K71" i="25"/>
  <c r="N71" i="25" s="1"/>
  <c r="K88" i="25" s="1"/>
  <c r="K72" i="25"/>
  <c r="N72" i="25" s="1"/>
  <c r="K89" i="25" s="1"/>
  <c r="K73" i="25"/>
  <c r="N73" i="25" s="1"/>
  <c r="K90" i="25" s="1"/>
  <c r="K74" i="25"/>
  <c r="N74" i="25" s="1"/>
  <c r="K91" i="25" s="1"/>
  <c r="K75" i="25"/>
  <c r="N75" i="25" s="1"/>
  <c r="K92" i="25" s="1"/>
  <c r="K76" i="25"/>
  <c r="N76" i="25" s="1"/>
  <c r="K93" i="25" s="1"/>
  <c r="D77" i="25"/>
  <c r="E77" i="25"/>
  <c r="F77" i="25"/>
  <c r="G77" i="25"/>
  <c r="H77" i="25"/>
  <c r="M77" i="25"/>
  <c r="I79" i="25"/>
  <c r="K79" i="25"/>
  <c r="I80" i="25"/>
  <c r="M80" i="25" s="1"/>
  <c r="K80" i="25"/>
  <c r="I81" i="25"/>
  <c r="K81" i="25"/>
  <c r="M81" i="25"/>
  <c r="I82" i="25"/>
  <c r="M82" i="25" s="1"/>
  <c r="K82" i="25"/>
  <c r="K85" i="25" s="1"/>
  <c r="I83" i="25"/>
  <c r="M83" i="25" s="1"/>
  <c r="K83" i="25"/>
  <c r="I84" i="25"/>
  <c r="M84" i="25" s="1"/>
  <c r="K84" i="25"/>
  <c r="D85" i="25"/>
  <c r="E85" i="25"/>
  <c r="F85" i="25"/>
  <c r="G85" i="25"/>
  <c r="H85" i="25"/>
  <c r="E88" i="25"/>
  <c r="F88" i="25"/>
  <c r="D89" i="25"/>
  <c r="E89" i="25"/>
  <c r="F89" i="25"/>
  <c r="H89" i="25"/>
  <c r="F90" i="25"/>
  <c r="G90" i="25"/>
  <c r="H90" i="25"/>
  <c r="D91" i="25"/>
  <c r="F91" i="25"/>
  <c r="H91" i="25"/>
  <c r="D92" i="25"/>
  <c r="E92" i="25"/>
  <c r="G92" i="25"/>
  <c r="H92" i="25"/>
  <c r="D93" i="25"/>
  <c r="H93" i="25"/>
  <c r="I22" i="24"/>
  <c r="K22" i="24"/>
  <c r="L22" i="24"/>
  <c r="M22" i="24"/>
  <c r="N22" i="24"/>
  <c r="O22" i="24"/>
  <c r="P22" i="24"/>
  <c r="Q22" i="24"/>
  <c r="U22" i="24"/>
  <c r="V22" i="24"/>
  <c r="I200" i="24"/>
  <c r="K200" i="24"/>
  <c r="L200" i="24"/>
  <c r="M200" i="24"/>
  <c r="N200" i="24"/>
  <c r="O200" i="24"/>
  <c r="P200" i="24"/>
  <c r="Q200" i="24"/>
  <c r="U200" i="24"/>
  <c r="V200" i="24"/>
  <c r="I204" i="24"/>
  <c r="K204" i="24"/>
  <c r="L204" i="24"/>
  <c r="M204" i="24"/>
  <c r="N204" i="24"/>
  <c r="O204" i="24"/>
  <c r="P204" i="24"/>
  <c r="Q204" i="24"/>
  <c r="U204" i="24"/>
  <c r="V204" i="24"/>
  <c r="I221" i="24"/>
  <c r="K221" i="24"/>
  <c r="L221" i="24"/>
  <c r="M221" i="24"/>
  <c r="N221" i="24"/>
  <c r="O221" i="24"/>
  <c r="P221" i="24"/>
  <c r="Q221" i="24"/>
  <c r="U221" i="24"/>
  <c r="V221" i="24"/>
  <c r="L222" i="24"/>
  <c r="I264" i="24"/>
  <c r="K264" i="24"/>
  <c r="L264" i="24"/>
  <c r="M264" i="24"/>
  <c r="N264" i="24"/>
  <c r="O264" i="24"/>
  <c r="P264" i="24"/>
  <c r="Q264" i="24"/>
  <c r="U264" i="24"/>
  <c r="V264" i="24"/>
  <c r="I268" i="24"/>
  <c r="K268" i="24"/>
  <c r="L268" i="24"/>
  <c r="M268" i="24"/>
  <c r="N268" i="24"/>
  <c r="O268" i="24"/>
  <c r="P268" i="24"/>
  <c r="Q268" i="24"/>
  <c r="U268" i="24"/>
  <c r="V268" i="24"/>
  <c r="I272" i="24"/>
  <c r="K272" i="24"/>
  <c r="L272" i="24"/>
  <c r="M272" i="24"/>
  <c r="M5381" i="24" s="1"/>
  <c r="N272" i="24"/>
  <c r="O272" i="24"/>
  <c r="P272" i="24"/>
  <c r="Q272" i="24"/>
  <c r="U272" i="24"/>
  <c r="V272" i="24"/>
  <c r="I277" i="24"/>
  <c r="K277" i="24"/>
  <c r="L277" i="24"/>
  <c r="M277" i="24"/>
  <c r="N277" i="24"/>
  <c r="O277" i="24"/>
  <c r="P277" i="24"/>
  <c r="Q277" i="24"/>
  <c r="U277" i="24"/>
  <c r="V277" i="24"/>
  <c r="I308" i="24"/>
  <c r="K308" i="24"/>
  <c r="L308" i="24"/>
  <c r="M308" i="24"/>
  <c r="N308" i="24"/>
  <c r="O308" i="24"/>
  <c r="P308" i="24"/>
  <c r="Q308" i="24"/>
  <c r="U308" i="24"/>
  <c r="V308" i="24"/>
  <c r="I312" i="24"/>
  <c r="K312" i="24"/>
  <c r="L312" i="24"/>
  <c r="M312" i="24"/>
  <c r="N312" i="24"/>
  <c r="O312" i="24"/>
  <c r="P312" i="24"/>
  <c r="Q312" i="24"/>
  <c r="U312" i="24"/>
  <c r="V312" i="24"/>
  <c r="I316" i="24"/>
  <c r="K316" i="24"/>
  <c r="L316" i="24"/>
  <c r="M316" i="24"/>
  <c r="N316" i="24"/>
  <c r="O316" i="24"/>
  <c r="P316" i="24"/>
  <c r="Q316" i="24"/>
  <c r="U316" i="24"/>
  <c r="V316" i="24"/>
  <c r="I320" i="24"/>
  <c r="K320" i="24"/>
  <c r="L320" i="24"/>
  <c r="M320" i="24"/>
  <c r="N320" i="24"/>
  <c r="O320" i="24"/>
  <c r="P320" i="24"/>
  <c r="Q320" i="24"/>
  <c r="U320" i="24"/>
  <c r="V320" i="24"/>
  <c r="P321" i="24"/>
  <c r="I381" i="24"/>
  <c r="K381" i="24"/>
  <c r="L381" i="24"/>
  <c r="M381" i="24"/>
  <c r="N381" i="24"/>
  <c r="O381" i="24"/>
  <c r="P381" i="24"/>
  <c r="Q381" i="24"/>
  <c r="U381" i="24"/>
  <c r="V381" i="24"/>
  <c r="I385" i="24"/>
  <c r="K385" i="24"/>
  <c r="L385" i="24"/>
  <c r="M385" i="24"/>
  <c r="N385" i="24"/>
  <c r="O385" i="24"/>
  <c r="P385" i="24"/>
  <c r="Q385" i="24"/>
  <c r="U385" i="24"/>
  <c r="V385" i="24"/>
  <c r="I389" i="24"/>
  <c r="K389" i="24"/>
  <c r="L389" i="24"/>
  <c r="M389" i="24"/>
  <c r="N389" i="24"/>
  <c r="O389" i="24"/>
  <c r="P389" i="24"/>
  <c r="Q389" i="24"/>
  <c r="U389" i="24"/>
  <c r="V389" i="24"/>
  <c r="I393" i="24"/>
  <c r="K393" i="24"/>
  <c r="L393" i="24"/>
  <c r="M393" i="24"/>
  <c r="N393" i="24"/>
  <c r="O393" i="24"/>
  <c r="P393" i="24"/>
  <c r="Q393" i="24"/>
  <c r="U393" i="24"/>
  <c r="V393" i="24"/>
  <c r="I1032" i="24"/>
  <c r="K1032" i="24"/>
  <c r="L1032" i="24"/>
  <c r="M1032" i="24"/>
  <c r="N1032" i="24"/>
  <c r="O1032" i="24"/>
  <c r="P1032" i="24"/>
  <c r="Q1032" i="24"/>
  <c r="U1032" i="24"/>
  <c r="V1032" i="24"/>
  <c r="I1820" i="24"/>
  <c r="K1820" i="24"/>
  <c r="L1820" i="24"/>
  <c r="M1820" i="24"/>
  <c r="N1820" i="24"/>
  <c r="O1820" i="24"/>
  <c r="P1820" i="24"/>
  <c r="Q1820" i="24"/>
  <c r="U1820" i="24"/>
  <c r="V1820" i="24"/>
  <c r="I1849" i="24"/>
  <c r="K1849" i="24"/>
  <c r="L1849" i="24"/>
  <c r="L1931" i="24" s="1"/>
  <c r="M1849" i="24"/>
  <c r="N1849" i="24"/>
  <c r="O1849" i="24"/>
  <c r="P1849" i="24"/>
  <c r="Q1849" i="24"/>
  <c r="U1849" i="24"/>
  <c r="V1849" i="24"/>
  <c r="I1930" i="24"/>
  <c r="K1930" i="24"/>
  <c r="L1930" i="24"/>
  <c r="M1930" i="24"/>
  <c r="N1930" i="24"/>
  <c r="O1930" i="24"/>
  <c r="P1930" i="24"/>
  <c r="Q1930" i="24"/>
  <c r="U1930" i="24"/>
  <c r="V1930" i="24"/>
  <c r="I3942" i="24"/>
  <c r="K3942" i="24"/>
  <c r="L3942" i="24"/>
  <c r="M3942" i="24"/>
  <c r="N3942" i="24"/>
  <c r="O3942" i="24"/>
  <c r="P3942" i="24"/>
  <c r="Q3942" i="24"/>
  <c r="U3942" i="24"/>
  <c r="V3942" i="24"/>
  <c r="I4094" i="24"/>
  <c r="K4094" i="24"/>
  <c r="L4094" i="24"/>
  <c r="M4094" i="24"/>
  <c r="N4094" i="24"/>
  <c r="O4094" i="24"/>
  <c r="P4094" i="24"/>
  <c r="Q4094" i="24"/>
  <c r="U4094" i="24"/>
  <c r="V4094" i="24"/>
  <c r="I4691" i="24"/>
  <c r="K4691" i="24"/>
  <c r="L4691" i="24"/>
  <c r="M4691" i="24"/>
  <c r="N4691" i="24"/>
  <c r="O4691" i="24"/>
  <c r="P4691" i="24"/>
  <c r="Q4691" i="24"/>
  <c r="U4691" i="24"/>
  <c r="V4691" i="24"/>
  <c r="I5261" i="24"/>
  <c r="K5261" i="24"/>
  <c r="L5261" i="24"/>
  <c r="M5261" i="24"/>
  <c r="N5261" i="24"/>
  <c r="O5261" i="24"/>
  <c r="P5261" i="24"/>
  <c r="Q5261" i="24"/>
  <c r="U5261" i="24"/>
  <c r="V5261" i="24"/>
  <c r="I5262" i="24"/>
  <c r="O5262" i="24"/>
  <c r="I5336" i="24"/>
  <c r="K5336" i="24"/>
  <c r="L5336" i="24"/>
  <c r="M5336" i="24"/>
  <c r="N5336" i="24"/>
  <c r="O5336" i="24"/>
  <c r="P5336" i="24"/>
  <c r="Q5336" i="24"/>
  <c r="U5336" i="24"/>
  <c r="V5336" i="24"/>
  <c r="I5340" i="24"/>
  <c r="K5340" i="24"/>
  <c r="L5340" i="24"/>
  <c r="M5340" i="24"/>
  <c r="N5340" i="24"/>
  <c r="O5340" i="24"/>
  <c r="P5340" i="24"/>
  <c r="Q5340" i="24"/>
  <c r="U5340" i="24"/>
  <c r="V5340" i="24"/>
  <c r="I5344" i="24"/>
  <c r="K5344" i="24"/>
  <c r="L5344" i="24"/>
  <c r="M5344" i="24"/>
  <c r="N5344" i="24"/>
  <c r="O5344" i="24"/>
  <c r="P5344" i="24"/>
  <c r="Q5344" i="24"/>
  <c r="U5344" i="24"/>
  <c r="V5344" i="24"/>
  <c r="I5360" i="24"/>
  <c r="K5360" i="24"/>
  <c r="L5360" i="24"/>
  <c r="M5360" i="24"/>
  <c r="N5360" i="24"/>
  <c r="O5360" i="24"/>
  <c r="P5360" i="24"/>
  <c r="Q5360" i="24"/>
  <c r="U5360" i="24"/>
  <c r="V5360" i="24"/>
  <c r="I5365" i="24"/>
  <c r="K5365" i="24"/>
  <c r="L5365" i="24"/>
  <c r="M5365" i="24"/>
  <c r="N5365" i="24"/>
  <c r="O5365" i="24"/>
  <c r="P5365" i="24"/>
  <c r="Q5365" i="24"/>
  <c r="U5365" i="24"/>
  <c r="V5365" i="24"/>
  <c r="I5369" i="24"/>
  <c r="I5378" i="24" s="1"/>
  <c r="K5369" i="24"/>
  <c r="K5378" i="24" s="1"/>
  <c r="L5369" i="24"/>
  <c r="M5369" i="24"/>
  <c r="N5369" i="24"/>
  <c r="O5369" i="24"/>
  <c r="P5369" i="24"/>
  <c r="Q5369" i="24"/>
  <c r="U5369" i="24"/>
  <c r="V5369" i="24"/>
  <c r="I5373" i="24"/>
  <c r="K5373" i="24"/>
  <c r="L5373" i="24"/>
  <c r="M5373" i="24"/>
  <c r="N5373" i="24"/>
  <c r="O5373" i="24"/>
  <c r="P5373" i="24"/>
  <c r="Q5373" i="24"/>
  <c r="U5373" i="24"/>
  <c r="V5373" i="24"/>
  <c r="I5377" i="24"/>
  <c r="K5377" i="24"/>
  <c r="L5377" i="24"/>
  <c r="M5377" i="24"/>
  <c r="N5377" i="24"/>
  <c r="O5377" i="24"/>
  <c r="P5377" i="24"/>
  <c r="Q5377" i="24"/>
  <c r="U5377" i="24"/>
  <c r="V5377" i="24"/>
  <c r="Q5379" i="24"/>
  <c r="G10" i="22"/>
  <c r="H10" i="22"/>
  <c r="G14" i="22"/>
  <c r="H14" i="22"/>
  <c r="G18" i="22"/>
  <c r="H18" i="22"/>
  <c r="G22" i="22"/>
  <c r="H22" i="22"/>
  <c r="G27" i="22"/>
  <c r="H27" i="22"/>
  <c r="G31" i="22"/>
  <c r="G40" i="22" s="1"/>
  <c r="H31" i="22"/>
  <c r="G35" i="22"/>
  <c r="H35" i="22"/>
  <c r="G39" i="22"/>
  <c r="H39" i="22"/>
  <c r="G44" i="22"/>
  <c r="H44" i="22"/>
  <c r="G48" i="22"/>
  <c r="H48" i="22"/>
  <c r="G52" i="22"/>
  <c r="H52" i="22"/>
  <c r="G56" i="22"/>
  <c r="H56" i="22"/>
  <c r="G61" i="22"/>
  <c r="H61" i="22"/>
  <c r="G65" i="22"/>
  <c r="H65" i="22"/>
  <c r="G69" i="22"/>
  <c r="H69" i="22"/>
  <c r="G73" i="22"/>
  <c r="H73" i="22"/>
  <c r="G78" i="22"/>
  <c r="H78" i="22"/>
  <c r="G82" i="22"/>
  <c r="H82" i="22"/>
  <c r="G86" i="22"/>
  <c r="H86" i="22"/>
  <c r="G90" i="22"/>
  <c r="H90" i="22"/>
  <c r="G95" i="22"/>
  <c r="H95" i="22"/>
  <c r="G99" i="22"/>
  <c r="H99" i="22"/>
  <c r="G103" i="22"/>
  <c r="H103" i="22"/>
  <c r="G107" i="22"/>
  <c r="H107" i="22"/>
  <c r="G112" i="22"/>
  <c r="H112" i="22"/>
  <c r="G116" i="22"/>
  <c r="H116" i="22"/>
  <c r="G120" i="22"/>
  <c r="H120" i="22"/>
  <c r="G124" i="22"/>
  <c r="H124" i="22"/>
  <c r="G129" i="22"/>
  <c r="H129" i="22"/>
  <c r="G133" i="22"/>
  <c r="G142" i="22" s="1"/>
  <c r="H133" i="22"/>
  <c r="G137" i="22"/>
  <c r="H137" i="22"/>
  <c r="G141" i="22"/>
  <c r="H141" i="22"/>
  <c r="G151" i="22"/>
  <c r="H151" i="22"/>
  <c r="G155" i="22"/>
  <c r="H155" i="22"/>
  <c r="G160" i="22"/>
  <c r="H160" i="22"/>
  <c r="G164" i="22"/>
  <c r="H164" i="22"/>
  <c r="G168" i="22"/>
  <c r="H168" i="22"/>
  <c r="G172" i="22"/>
  <c r="H172" i="22"/>
  <c r="G178" i="22"/>
  <c r="H178" i="22"/>
  <c r="G182" i="22"/>
  <c r="H182" i="22"/>
  <c r="G186" i="22"/>
  <c r="H186" i="22"/>
  <c r="G190" i="22"/>
  <c r="H190" i="22"/>
  <c r="G194" i="22"/>
  <c r="H194" i="22"/>
  <c r="G198" i="22"/>
  <c r="H198" i="22"/>
  <c r="G202" i="22"/>
  <c r="H202" i="22"/>
  <c r="G10" i="20"/>
  <c r="H10" i="20"/>
  <c r="G14" i="20"/>
  <c r="H14" i="20"/>
  <c r="G18" i="20"/>
  <c r="H18" i="20"/>
  <c r="G22" i="20"/>
  <c r="H22" i="20"/>
  <c r="G27" i="20"/>
  <c r="H27" i="20"/>
  <c r="G31" i="20"/>
  <c r="H31" i="20"/>
  <c r="G35" i="20"/>
  <c r="H35" i="20"/>
  <c r="G39" i="20"/>
  <c r="H39" i="20"/>
  <c r="G44" i="20"/>
  <c r="H44" i="20"/>
  <c r="G48" i="20"/>
  <c r="H48" i="20"/>
  <c r="G52" i="20"/>
  <c r="H52" i="20"/>
  <c r="G56" i="20"/>
  <c r="H56" i="20"/>
  <c r="G61" i="20"/>
  <c r="H61" i="20"/>
  <c r="G65" i="20"/>
  <c r="H65" i="20"/>
  <c r="G69" i="20"/>
  <c r="H69" i="20"/>
  <c r="G73" i="20"/>
  <c r="H73" i="20"/>
  <c r="G78" i="20"/>
  <c r="H78" i="20"/>
  <c r="G82" i="20"/>
  <c r="H82" i="20"/>
  <c r="G86" i="20"/>
  <c r="H86" i="20"/>
  <c r="G90" i="20"/>
  <c r="H90" i="20"/>
  <c r="G95" i="20"/>
  <c r="H95" i="20"/>
  <c r="G99" i="20"/>
  <c r="H99" i="20"/>
  <c r="G103" i="20"/>
  <c r="H103" i="20"/>
  <c r="G107" i="20"/>
  <c r="H107" i="20"/>
  <c r="G112" i="20"/>
  <c r="H112" i="20"/>
  <c r="G116" i="20"/>
  <c r="H116" i="20"/>
  <c r="G120" i="20"/>
  <c r="H120" i="20"/>
  <c r="G124" i="20"/>
  <c r="H124" i="20"/>
  <c r="G129" i="20"/>
  <c r="H129" i="20"/>
  <c r="G133" i="20"/>
  <c r="H133" i="20"/>
  <c r="G137" i="20"/>
  <c r="H137" i="20"/>
  <c r="G141" i="20"/>
  <c r="H141" i="20"/>
  <c r="G151" i="20"/>
  <c r="H151" i="20"/>
  <c r="G155" i="20"/>
  <c r="G156" i="20" s="1"/>
  <c r="H155" i="20"/>
  <c r="G160" i="20"/>
  <c r="H160" i="20"/>
  <c r="G164" i="20"/>
  <c r="H164" i="20"/>
  <c r="G168" i="20"/>
  <c r="H168" i="20"/>
  <c r="G172" i="20"/>
  <c r="H172" i="20"/>
  <c r="G178" i="20"/>
  <c r="H178" i="20"/>
  <c r="G182" i="20"/>
  <c r="H182" i="20"/>
  <c r="G186" i="20"/>
  <c r="H186" i="20"/>
  <c r="G190" i="20"/>
  <c r="H190" i="20"/>
  <c r="G194" i="20"/>
  <c r="H194" i="20"/>
  <c r="G198" i="20"/>
  <c r="H198" i="20"/>
  <c r="G202" i="20"/>
  <c r="H202" i="20"/>
  <c r="E9" i="19"/>
  <c r="E12" i="19" s="1"/>
  <c r="E15" i="19"/>
  <c r="E18" i="19"/>
  <c r="E22" i="19"/>
  <c r="J7" i="18"/>
  <c r="M7" i="18"/>
  <c r="G29" i="18"/>
  <c r="H29" i="18"/>
  <c r="I29" i="18"/>
  <c r="J29" i="18"/>
  <c r="K29" i="18"/>
  <c r="L29" i="18"/>
  <c r="M29" i="18"/>
  <c r="N29" i="18"/>
  <c r="N50" i="18" s="1"/>
  <c r="O29" i="18"/>
  <c r="G33" i="18"/>
  <c r="H33" i="18"/>
  <c r="I33" i="18"/>
  <c r="J33" i="18"/>
  <c r="K33" i="18"/>
  <c r="L33" i="18"/>
  <c r="M33" i="18"/>
  <c r="N33" i="18"/>
  <c r="O33" i="18"/>
  <c r="G37" i="18"/>
  <c r="H37" i="18"/>
  <c r="I37" i="18"/>
  <c r="J37" i="18"/>
  <c r="K37" i="18"/>
  <c r="L37" i="18"/>
  <c r="M37" i="18"/>
  <c r="N37" i="18"/>
  <c r="O37" i="18"/>
  <c r="G41" i="18"/>
  <c r="H41" i="18"/>
  <c r="I41" i="18"/>
  <c r="J41" i="18"/>
  <c r="K41" i="18"/>
  <c r="L41" i="18"/>
  <c r="M41" i="18"/>
  <c r="N41" i="18"/>
  <c r="O41" i="18"/>
  <c r="G45" i="18"/>
  <c r="H45" i="18"/>
  <c r="I45" i="18"/>
  <c r="J45" i="18"/>
  <c r="K45" i="18"/>
  <c r="L45" i="18"/>
  <c r="M45" i="18"/>
  <c r="N45" i="18"/>
  <c r="O45" i="18"/>
  <c r="G49" i="18"/>
  <c r="H49" i="18"/>
  <c r="I49" i="18"/>
  <c r="J49" i="18"/>
  <c r="K49" i="18"/>
  <c r="L49" i="18"/>
  <c r="M49" i="18"/>
  <c r="N49" i="18"/>
  <c r="O49" i="18"/>
  <c r="L7" i="17"/>
  <c r="L13" i="17" s="1"/>
  <c r="M7" i="17"/>
  <c r="M13" i="17" s="1"/>
  <c r="L8" i="17"/>
  <c r="M8" i="17"/>
  <c r="M9" i="17"/>
  <c r="L10" i="17"/>
  <c r="M10" i="17"/>
  <c r="L11" i="17"/>
  <c r="M11" i="17"/>
  <c r="M12" i="17"/>
  <c r="D13" i="17"/>
  <c r="E13" i="17"/>
  <c r="F13" i="17"/>
  <c r="G13" i="17"/>
  <c r="H13" i="17"/>
  <c r="J7" i="17" s="1"/>
  <c r="J13" i="17" s="1"/>
  <c r="I13" i="17"/>
  <c r="K7" i="17" s="1"/>
  <c r="K13" i="17" s="1"/>
  <c r="G8" i="16"/>
  <c r="H8" i="16"/>
  <c r="G108" i="16"/>
  <c r="H108" i="16"/>
  <c r="L108" i="16"/>
  <c r="M108" i="16"/>
  <c r="Q108" i="16"/>
  <c r="R108" i="16"/>
  <c r="F10" i="15"/>
  <c r="E12" i="15"/>
  <c r="E14" i="15"/>
  <c r="F14" i="15"/>
  <c r="G15" i="15" s="1"/>
  <c r="G22" i="15" s="1"/>
  <c r="G24" i="15" s="1"/>
  <c r="E18" i="15"/>
  <c r="G19" i="15"/>
  <c r="Q10" i="12"/>
  <c r="R10" i="12"/>
  <c r="S10" i="12"/>
  <c r="T10" i="12"/>
  <c r="Q92" i="12"/>
  <c r="R92" i="12"/>
  <c r="S92" i="12"/>
  <c r="T92" i="12"/>
  <c r="Q96" i="12"/>
  <c r="R96" i="12"/>
  <c r="S96" i="12"/>
  <c r="T96" i="12"/>
  <c r="Q100" i="12"/>
  <c r="Q236" i="12" s="1"/>
  <c r="R100" i="12"/>
  <c r="S100" i="12"/>
  <c r="T100" i="12"/>
  <c r="Q104" i="12"/>
  <c r="R104" i="12"/>
  <c r="S104" i="12"/>
  <c r="T104" i="12"/>
  <c r="Q105" i="12"/>
  <c r="R105" i="12"/>
  <c r="S105" i="12"/>
  <c r="Q109" i="12"/>
  <c r="R109" i="12"/>
  <c r="S109" i="12"/>
  <c r="T109" i="12"/>
  <c r="Q219" i="12"/>
  <c r="R219" i="12"/>
  <c r="S219" i="12"/>
  <c r="T219" i="12"/>
  <c r="T234" i="12" s="1"/>
  <c r="Q223" i="12"/>
  <c r="R223" i="12"/>
  <c r="S223" i="12"/>
  <c r="T223" i="12"/>
  <c r="Q227" i="12"/>
  <c r="R227" i="12"/>
  <c r="S227" i="12"/>
  <c r="T227" i="12"/>
  <c r="Q231" i="12"/>
  <c r="R231" i="12"/>
  <c r="S231" i="12"/>
  <c r="T231" i="12"/>
  <c r="Q232" i="12"/>
  <c r="R232" i="12"/>
  <c r="S232" i="12"/>
  <c r="T233" i="12"/>
  <c r="Q237" i="12"/>
  <c r="O10" i="9"/>
  <c r="P10" i="9"/>
  <c r="Q10" i="9"/>
  <c r="R10" i="9"/>
  <c r="S10" i="9"/>
  <c r="T10" i="9"/>
  <c r="U10" i="9"/>
  <c r="O18" i="9"/>
  <c r="O61" i="9" s="1"/>
  <c r="P18" i="9"/>
  <c r="Q18" i="9"/>
  <c r="R18" i="9"/>
  <c r="S18" i="9"/>
  <c r="S61" i="9" s="1"/>
  <c r="T18" i="9"/>
  <c r="U18" i="9"/>
  <c r="O22" i="9"/>
  <c r="P22" i="9"/>
  <c r="P62" i="9" s="1"/>
  <c r="Q22" i="9"/>
  <c r="R22" i="9"/>
  <c r="S22" i="9"/>
  <c r="T22" i="9"/>
  <c r="U22" i="9"/>
  <c r="O26" i="9"/>
  <c r="P26" i="9"/>
  <c r="Q26" i="9"/>
  <c r="Q63" i="9" s="1"/>
  <c r="R26" i="9"/>
  <c r="S26" i="9"/>
  <c r="T26" i="9"/>
  <c r="U26" i="9"/>
  <c r="U63" i="9" s="1"/>
  <c r="O30" i="9"/>
  <c r="P30" i="9"/>
  <c r="Q30" i="9"/>
  <c r="R30" i="9"/>
  <c r="R64" i="9" s="1"/>
  <c r="S30" i="9"/>
  <c r="T30" i="9"/>
  <c r="U30" i="9"/>
  <c r="O35" i="9"/>
  <c r="O60" i="9" s="1"/>
  <c r="P35" i="9"/>
  <c r="Q35" i="9"/>
  <c r="Q60" i="9" s="1"/>
  <c r="R35" i="9"/>
  <c r="S35" i="9"/>
  <c r="S60" i="9" s="1"/>
  <c r="T35" i="9"/>
  <c r="U35" i="9"/>
  <c r="O46" i="9"/>
  <c r="P46" i="9"/>
  <c r="P61" i="9" s="1"/>
  <c r="Q46" i="9"/>
  <c r="R46" i="9"/>
  <c r="R61" i="9" s="1"/>
  <c r="S46" i="9"/>
  <c r="T46" i="9"/>
  <c r="T61" i="9" s="1"/>
  <c r="U46" i="9"/>
  <c r="O50" i="9"/>
  <c r="P50" i="9"/>
  <c r="Q50" i="9"/>
  <c r="Q62" i="9" s="1"/>
  <c r="R50" i="9"/>
  <c r="S50" i="9"/>
  <c r="S62" i="9" s="1"/>
  <c r="T50" i="9"/>
  <c r="U50" i="9"/>
  <c r="U62" i="9" s="1"/>
  <c r="O54" i="9"/>
  <c r="P54" i="9"/>
  <c r="Q54" i="9"/>
  <c r="R54" i="9"/>
  <c r="R63" i="9" s="1"/>
  <c r="S54" i="9"/>
  <c r="T54" i="9"/>
  <c r="T63" i="9" s="1"/>
  <c r="U54" i="9"/>
  <c r="O58" i="9"/>
  <c r="O64" i="9" s="1"/>
  <c r="P58" i="9"/>
  <c r="Q58" i="9"/>
  <c r="R58" i="9"/>
  <c r="S58" i="9"/>
  <c r="S64" i="9" s="1"/>
  <c r="T58" i="9"/>
  <c r="U58" i="9"/>
  <c r="U64" i="9" s="1"/>
  <c r="U60" i="9"/>
  <c r="O62" i="9"/>
  <c r="P63" i="9"/>
  <c r="Q64" i="9"/>
  <c r="E9" i="8"/>
  <c r="E11" i="8"/>
  <c r="E15" i="8"/>
  <c r="E20" i="8" s="1"/>
  <c r="E22" i="8" s="1"/>
  <c r="E17" i="8"/>
  <c r="E19" i="8"/>
  <c r="O10" i="6"/>
  <c r="P10" i="6"/>
  <c r="Q10" i="6"/>
  <c r="R10" i="6"/>
  <c r="S10" i="6"/>
  <c r="U10" i="6"/>
  <c r="V10" i="6"/>
  <c r="W10" i="6"/>
  <c r="X10" i="6"/>
  <c r="Y10" i="6"/>
  <c r="Z10" i="6"/>
  <c r="O14" i="6"/>
  <c r="P14" i="6"/>
  <c r="Q14" i="6"/>
  <c r="R14" i="6"/>
  <c r="S14" i="6"/>
  <c r="U14" i="6"/>
  <c r="V14" i="6"/>
  <c r="W14" i="6"/>
  <c r="X14" i="6"/>
  <c r="Y14" i="6"/>
  <c r="Z14" i="6"/>
  <c r="O18" i="6"/>
  <c r="P18" i="6"/>
  <c r="Q18" i="6"/>
  <c r="R18" i="6"/>
  <c r="S18" i="6"/>
  <c r="U18" i="6"/>
  <c r="V18" i="6"/>
  <c r="W18" i="6"/>
  <c r="X18" i="6"/>
  <c r="Y18" i="6"/>
  <c r="Z18" i="6"/>
  <c r="O22" i="6"/>
  <c r="P22" i="6"/>
  <c r="Q22" i="6"/>
  <c r="R22" i="6"/>
  <c r="S22" i="6"/>
  <c r="U22" i="6"/>
  <c r="V22" i="6"/>
  <c r="W22" i="6"/>
  <c r="X22" i="6"/>
  <c r="Y22" i="6"/>
  <c r="Z22" i="6"/>
  <c r="O26" i="6"/>
  <c r="P26" i="6"/>
  <c r="Q26" i="6"/>
  <c r="R26" i="6"/>
  <c r="S26" i="6"/>
  <c r="U26" i="6"/>
  <c r="V26" i="6"/>
  <c r="W26" i="6"/>
  <c r="X26" i="6"/>
  <c r="Y26" i="6"/>
  <c r="Z26" i="6"/>
  <c r="O30" i="6"/>
  <c r="P30" i="6"/>
  <c r="Q30" i="6"/>
  <c r="R30" i="6"/>
  <c r="S30" i="6"/>
  <c r="U30" i="6"/>
  <c r="V30" i="6"/>
  <c r="W30" i="6"/>
  <c r="X30" i="6"/>
  <c r="Y30" i="6"/>
  <c r="Z30" i="6"/>
  <c r="O35" i="6"/>
  <c r="P35" i="6"/>
  <c r="Q35" i="6"/>
  <c r="R35" i="6"/>
  <c r="S35" i="6"/>
  <c r="U35" i="6"/>
  <c r="V35" i="6"/>
  <c r="W35" i="6"/>
  <c r="X35" i="6"/>
  <c r="Y35" i="6"/>
  <c r="Z35" i="6"/>
  <c r="O40" i="6"/>
  <c r="P40" i="6"/>
  <c r="Q40" i="6"/>
  <c r="R40" i="6"/>
  <c r="S40" i="6"/>
  <c r="U40" i="6"/>
  <c r="V40" i="6"/>
  <c r="W40" i="6"/>
  <c r="X40" i="6"/>
  <c r="Y40" i="6"/>
  <c r="Z40" i="6"/>
  <c r="O44" i="6"/>
  <c r="P44" i="6"/>
  <c r="Q44" i="6"/>
  <c r="R44" i="6"/>
  <c r="S44" i="6"/>
  <c r="U44" i="6"/>
  <c r="V44" i="6"/>
  <c r="W44" i="6"/>
  <c r="X44" i="6"/>
  <c r="Y44" i="6"/>
  <c r="Z44" i="6"/>
  <c r="O48" i="6"/>
  <c r="P48" i="6"/>
  <c r="Q48" i="6"/>
  <c r="R48" i="6"/>
  <c r="S48" i="6"/>
  <c r="U48" i="6"/>
  <c r="V48" i="6"/>
  <c r="W48" i="6"/>
  <c r="X48" i="6"/>
  <c r="Y48" i="6"/>
  <c r="Z48" i="6"/>
  <c r="O103" i="6"/>
  <c r="P103" i="6"/>
  <c r="Q103" i="6"/>
  <c r="R103" i="6"/>
  <c r="S103" i="6"/>
  <c r="U103" i="6"/>
  <c r="V103" i="6"/>
  <c r="W103" i="6"/>
  <c r="X103" i="6"/>
  <c r="Y103" i="6"/>
  <c r="Z103" i="6"/>
  <c r="O107" i="6"/>
  <c r="P107" i="6"/>
  <c r="Q107" i="6"/>
  <c r="R107" i="6"/>
  <c r="S107" i="6"/>
  <c r="U107" i="6"/>
  <c r="V107" i="6"/>
  <c r="W107" i="6"/>
  <c r="X107" i="6"/>
  <c r="Y107" i="6"/>
  <c r="Z107" i="6"/>
  <c r="O112" i="6"/>
  <c r="P112" i="6"/>
  <c r="Q112" i="6"/>
  <c r="R112" i="6"/>
  <c r="S112" i="6"/>
  <c r="U112" i="6"/>
  <c r="V112" i="6"/>
  <c r="W112" i="6"/>
  <c r="X112" i="6"/>
  <c r="Y112" i="6"/>
  <c r="Z112" i="6"/>
  <c r="O116" i="6"/>
  <c r="P116" i="6"/>
  <c r="Q116" i="6"/>
  <c r="R116" i="6"/>
  <c r="S116" i="6"/>
  <c r="U116" i="6"/>
  <c r="V116" i="6"/>
  <c r="W116" i="6"/>
  <c r="X116" i="6"/>
  <c r="Y116" i="6"/>
  <c r="Z116" i="6"/>
  <c r="O120" i="6"/>
  <c r="P120" i="6"/>
  <c r="Q120" i="6"/>
  <c r="R120" i="6"/>
  <c r="S120" i="6"/>
  <c r="U120" i="6"/>
  <c r="V120" i="6"/>
  <c r="W120" i="6"/>
  <c r="X120" i="6"/>
  <c r="Y120" i="6"/>
  <c r="Z120" i="6"/>
  <c r="O124" i="6"/>
  <c r="P124" i="6"/>
  <c r="Q124" i="6"/>
  <c r="R124" i="6"/>
  <c r="S124" i="6"/>
  <c r="U124" i="6"/>
  <c r="V124" i="6"/>
  <c r="W124" i="6"/>
  <c r="X124" i="6"/>
  <c r="Y124" i="6"/>
  <c r="Z124" i="6"/>
  <c r="O128" i="6"/>
  <c r="P128" i="6"/>
  <c r="Q128" i="6"/>
  <c r="R128" i="6"/>
  <c r="S128" i="6"/>
  <c r="U128" i="6"/>
  <c r="V128" i="6"/>
  <c r="W128" i="6"/>
  <c r="X128" i="6"/>
  <c r="Y128" i="6"/>
  <c r="Z128" i="6"/>
  <c r="O132" i="6"/>
  <c r="P132" i="6"/>
  <c r="Q132" i="6"/>
  <c r="R132" i="6"/>
  <c r="S132" i="6"/>
  <c r="U132" i="6"/>
  <c r="V132" i="6"/>
  <c r="W132" i="6"/>
  <c r="X132" i="6"/>
  <c r="Y132" i="6"/>
  <c r="Z132" i="6"/>
  <c r="O137" i="6"/>
  <c r="P137" i="6"/>
  <c r="Q137" i="6"/>
  <c r="R137" i="6"/>
  <c r="S137" i="6"/>
  <c r="U137" i="6"/>
  <c r="V137" i="6"/>
  <c r="W137" i="6"/>
  <c r="X137" i="6"/>
  <c r="Y137" i="6"/>
  <c r="Z137" i="6"/>
  <c r="O141" i="6"/>
  <c r="P141" i="6"/>
  <c r="Q141" i="6"/>
  <c r="R141" i="6"/>
  <c r="S141" i="6"/>
  <c r="U141" i="6"/>
  <c r="V141" i="6"/>
  <c r="W141" i="6"/>
  <c r="X141" i="6"/>
  <c r="Y141" i="6"/>
  <c r="Z141" i="6"/>
  <c r="O145" i="6"/>
  <c r="P145" i="6"/>
  <c r="Q145" i="6"/>
  <c r="R145" i="6"/>
  <c r="S145" i="6"/>
  <c r="U145" i="6"/>
  <c r="V145" i="6"/>
  <c r="W145" i="6"/>
  <c r="X145" i="6"/>
  <c r="Y145" i="6"/>
  <c r="Z145" i="6"/>
  <c r="O149" i="6"/>
  <c r="P149" i="6"/>
  <c r="Q149" i="6"/>
  <c r="R149" i="6"/>
  <c r="S149" i="6"/>
  <c r="U149" i="6"/>
  <c r="V149" i="6"/>
  <c r="W149" i="6"/>
  <c r="X149" i="6"/>
  <c r="Y149" i="6"/>
  <c r="Z149" i="6"/>
  <c r="O153" i="6"/>
  <c r="P153" i="6"/>
  <c r="Q153" i="6"/>
  <c r="R153" i="6"/>
  <c r="S153" i="6"/>
  <c r="U153" i="6"/>
  <c r="V153" i="6"/>
  <c r="W153" i="6"/>
  <c r="X153" i="6"/>
  <c r="Y153" i="6"/>
  <c r="Z153" i="6"/>
  <c r="O157" i="6"/>
  <c r="P157" i="6"/>
  <c r="Q157" i="6"/>
  <c r="R157" i="6"/>
  <c r="S157" i="6"/>
  <c r="U157" i="6"/>
  <c r="V157" i="6"/>
  <c r="W157" i="6"/>
  <c r="X157" i="6"/>
  <c r="Y157" i="6"/>
  <c r="Z157" i="6"/>
  <c r="O162" i="6"/>
  <c r="P162" i="6"/>
  <c r="Q162" i="6"/>
  <c r="Q184" i="6" s="1"/>
  <c r="R162" i="6"/>
  <c r="S162" i="6"/>
  <c r="U162" i="6"/>
  <c r="V162" i="6"/>
  <c r="W162" i="6"/>
  <c r="X162" i="6"/>
  <c r="Y162" i="6"/>
  <c r="Z162" i="6"/>
  <c r="O166" i="6"/>
  <c r="P166" i="6"/>
  <c r="Q166" i="6"/>
  <c r="R166" i="6"/>
  <c r="S166" i="6"/>
  <c r="S183" i="6" s="1"/>
  <c r="U166" i="6"/>
  <c r="V166" i="6"/>
  <c r="W166" i="6"/>
  <c r="X166" i="6"/>
  <c r="Y166" i="6"/>
  <c r="Z166" i="6"/>
  <c r="O170" i="6"/>
  <c r="P170" i="6"/>
  <c r="Q170" i="6"/>
  <c r="R170" i="6"/>
  <c r="S170" i="6"/>
  <c r="U170" i="6"/>
  <c r="V170" i="6"/>
  <c r="W170" i="6"/>
  <c r="X170" i="6"/>
  <c r="Y170" i="6"/>
  <c r="Z170" i="6"/>
  <c r="O174" i="6"/>
  <c r="P174" i="6"/>
  <c r="Q174" i="6"/>
  <c r="R174" i="6"/>
  <c r="S174" i="6"/>
  <c r="U174" i="6"/>
  <c r="V174" i="6"/>
  <c r="W174" i="6"/>
  <c r="X174" i="6"/>
  <c r="Y174" i="6"/>
  <c r="Z174" i="6"/>
  <c r="O178" i="6"/>
  <c r="P178" i="6"/>
  <c r="Q178" i="6"/>
  <c r="R178" i="6"/>
  <c r="S178" i="6"/>
  <c r="U178" i="6"/>
  <c r="V178" i="6"/>
  <c r="W178" i="6"/>
  <c r="X178" i="6"/>
  <c r="Y178" i="6"/>
  <c r="Z178" i="6"/>
  <c r="O182" i="6"/>
  <c r="P182" i="6"/>
  <c r="Q182" i="6"/>
  <c r="R182" i="6"/>
  <c r="S182" i="6"/>
  <c r="U182" i="6"/>
  <c r="V182" i="6"/>
  <c r="W182" i="6"/>
  <c r="X182" i="6"/>
  <c r="Y182" i="6"/>
  <c r="Z182" i="6"/>
  <c r="R186" i="6"/>
  <c r="O194" i="6"/>
  <c r="P194" i="6"/>
  <c r="Q194" i="6"/>
  <c r="R194" i="6"/>
  <c r="S194" i="6"/>
  <c r="U194" i="6"/>
  <c r="V194" i="6"/>
  <c r="W194" i="6"/>
  <c r="X194" i="6"/>
  <c r="Y194" i="6"/>
  <c r="Z194" i="6"/>
  <c r="O198" i="6"/>
  <c r="P198" i="6"/>
  <c r="Q198" i="6"/>
  <c r="R198" i="6"/>
  <c r="S198" i="6"/>
  <c r="U198" i="6"/>
  <c r="V198" i="6"/>
  <c r="W198" i="6"/>
  <c r="X198" i="6"/>
  <c r="Y198" i="6"/>
  <c r="Z198" i="6"/>
  <c r="O202" i="6"/>
  <c r="P202" i="6"/>
  <c r="Q202" i="6"/>
  <c r="R202" i="6"/>
  <c r="S202" i="6"/>
  <c r="U202" i="6"/>
  <c r="V202" i="6"/>
  <c r="W202" i="6"/>
  <c r="X202" i="6"/>
  <c r="Y202" i="6"/>
  <c r="Z202" i="6"/>
  <c r="O206" i="6"/>
  <c r="P206" i="6"/>
  <c r="Q206" i="6"/>
  <c r="R206" i="6"/>
  <c r="S206" i="6"/>
  <c r="U206" i="6"/>
  <c r="V206" i="6"/>
  <c r="W206" i="6"/>
  <c r="X206" i="6"/>
  <c r="Y206" i="6"/>
  <c r="Z206" i="6"/>
  <c r="O210" i="6"/>
  <c r="P210" i="6"/>
  <c r="Q210" i="6"/>
  <c r="R210" i="6"/>
  <c r="S210" i="6"/>
  <c r="U210" i="6"/>
  <c r="V210" i="6"/>
  <c r="W210" i="6"/>
  <c r="X210" i="6"/>
  <c r="Y210" i="6"/>
  <c r="Z210" i="6"/>
  <c r="O214" i="6"/>
  <c r="P214" i="6"/>
  <c r="Q214" i="6"/>
  <c r="R214" i="6"/>
  <c r="S214" i="6"/>
  <c r="U214" i="6"/>
  <c r="V214" i="6"/>
  <c r="W214" i="6"/>
  <c r="X214" i="6"/>
  <c r="Y214" i="6"/>
  <c r="Z214" i="6"/>
  <c r="O219" i="6"/>
  <c r="P219" i="6"/>
  <c r="Q219" i="6"/>
  <c r="R219" i="6"/>
  <c r="S219" i="6"/>
  <c r="U219" i="6"/>
  <c r="V219" i="6"/>
  <c r="W219" i="6"/>
  <c r="X219" i="6"/>
  <c r="Y219" i="6"/>
  <c r="Z219" i="6"/>
  <c r="O223" i="6"/>
  <c r="P223" i="6"/>
  <c r="Q223" i="6"/>
  <c r="R223" i="6"/>
  <c r="S223" i="6"/>
  <c r="U223" i="6"/>
  <c r="V223" i="6"/>
  <c r="W223" i="6"/>
  <c r="X223" i="6"/>
  <c r="Y223" i="6"/>
  <c r="Z223" i="6"/>
  <c r="O227" i="6"/>
  <c r="P227" i="6"/>
  <c r="Q227" i="6"/>
  <c r="R227" i="6"/>
  <c r="S227" i="6"/>
  <c r="U227" i="6"/>
  <c r="V227" i="6"/>
  <c r="W227" i="6"/>
  <c r="X227" i="6"/>
  <c r="Y227" i="6"/>
  <c r="Z227" i="6"/>
  <c r="O231" i="6"/>
  <c r="P231" i="6"/>
  <c r="Q231" i="6"/>
  <c r="R231" i="6"/>
  <c r="S231" i="6"/>
  <c r="U231" i="6"/>
  <c r="V231" i="6"/>
  <c r="W231" i="6"/>
  <c r="X231" i="6"/>
  <c r="Y231" i="6"/>
  <c r="Z231" i="6"/>
  <c r="O235" i="6"/>
  <c r="P235" i="6"/>
  <c r="Q235" i="6"/>
  <c r="R235" i="6"/>
  <c r="S235" i="6"/>
  <c r="U235" i="6"/>
  <c r="V235" i="6"/>
  <c r="W235" i="6"/>
  <c r="X235" i="6"/>
  <c r="Y235" i="6"/>
  <c r="Z235" i="6"/>
  <c r="O239" i="6"/>
  <c r="P239" i="6"/>
  <c r="Q239" i="6"/>
  <c r="R239" i="6"/>
  <c r="S239" i="6"/>
  <c r="U239" i="6"/>
  <c r="V239" i="6"/>
  <c r="W239" i="6"/>
  <c r="X239" i="6"/>
  <c r="Y239" i="6"/>
  <c r="Z239" i="6"/>
  <c r="O244" i="6"/>
  <c r="P244" i="6"/>
  <c r="P265" i="6" s="1"/>
  <c r="Q244" i="6"/>
  <c r="R244" i="6"/>
  <c r="S244" i="6"/>
  <c r="U244" i="6"/>
  <c r="V244" i="6"/>
  <c r="W244" i="6"/>
  <c r="X244" i="6"/>
  <c r="Y244" i="6"/>
  <c r="Z244" i="6"/>
  <c r="O248" i="6"/>
  <c r="P248" i="6"/>
  <c r="Q248" i="6"/>
  <c r="R248" i="6"/>
  <c r="S248" i="6"/>
  <c r="U248" i="6"/>
  <c r="V248" i="6"/>
  <c r="W248" i="6"/>
  <c r="X248" i="6"/>
  <c r="Y248" i="6"/>
  <c r="Z248" i="6"/>
  <c r="O252" i="6"/>
  <c r="P252" i="6"/>
  <c r="Q252" i="6"/>
  <c r="R252" i="6"/>
  <c r="S252" i="6"/>
  <c r="U252" i="6"/>
  <c r="V252" i="6"/>
  <c r="W252" i="6"/>
  <c r="X252" i="6"/>
  <c r="Y252" i="6"/>
  <c r="Z252" i="6"/>
  <c r="O256" i="6"/>
  <c r="P256" i="6"/>
  <c r="Q256" i="6"/>
  <c r="R256" i="6"/>
  <c r="S256" i="6"/>
  <c r="U256" i="6"/>
  <c r="V256" i="6"/>
  <c r="W256" i="6"/>
  <c r="X256" i="6"/>
  <c r="Y256" i="6"/>
  <c r="Z256" i="6"/>
  <c r="O260" i="6"/>
  <c r="P260" i="6"/>
  <c r="Q260" i="6"/>
  <c r="R260" i="6"/>
  <c r="S260" i="6"/>
  <c r="U260" i="6"/>
  <c r="V260" i="6"/>
  <c r="W260" i="6"/>
  <c r="X260" i="6"/>
  <c r="Y260" i="6"/>
  <c r="Z260" i="6"/>
  <c r="O264" i="6"/>
  <c r="P264" i="6"/>
  <c r="Q264" i="6"/>
  <c r="R264" i="6"/>
  <c r="S264" i="6"/>
  <c r="U264" i="6"/>
  <c r="V264" i="6"/>
  <c r="W264" i="6"/>
  <c r="X264" i="6"/>
  <c r="Y264" i="6"/>
  <c r="Z264" i="6"/>
  <c r="O269" i="6"/>
  <c r="P269" i="6"/>
  <c r="Q269" i="6"/>
  <c r="R269" i="6"/>
  <c r="S269" i="6"/>
  <c r="U269" i="6"/>
  <c r="V269" i="6"/>
  <c r="W269" i="6"/>
  <c r="X269" i="6"/>
  <c r="Y269" i="6"/>
  <c r="Z269" i="6"/>
  <c r="O273" i="6"/>
  <c r="P273" i="6"/>
  <c r="Q273" i="6"/>
  <c r="R273" i="6"/>
  <c r="S273" i="6"/>
  <c r="U273" i="6"/>
  <c r="V273" i="6"/>
  <c r="W273" i="6"/>
  <c r="X273" i="6"/>
  <c r="Y273" i="6"/>
  <c r="Z273" i="6"/>
  <c r="O277" i="6"/>
  <c r="P277" i="6"/>
  <c r="Q277" i="6"/>
  <c r="R277" i="6"/>
  <c r="S277" i="6"/>
  <c r="U277" i="6"/>
  <c r="V277" i="6"/>
  <c r="W277" i="6"/>
  <c r="X277" i="6"/>
  <c r="Y277" i="6"/>
  <c r="Z277" i="6"/>
  <c r="O281" i="6"/>
  <c r="P281" i="6"/>
  <c r="Q281" i="6"/>
  <c r="R281" i="6"/>
  <c r="S281" i="6"/>
  <c r="U281" i="6"/>
  <c r="V281" i="6"/>
  <c r="W281" i="6"/>
  <c r="X281" i="6"/>
  <c r="Y281" i="6"/>
  <c r="Z281" i="6"/>
  <c r="O285" i="6"/>
  <c r="P285" i="6"/>
  <c r="Q285" i="6"/>
  <c r="R285" i="6"/>
  <c r="S285" i="6"/>
  <c r="U285" i="6"/>
  <c r="V285" i="6"/>
  <c r="W285" i="6"/>
  <c r="X285" i="6"/>
  <c r="Y285" i="6"/>
  <c r="Z285" i="6"/>
  <c r="O289" i="6"/>
  <c r="P289" i="6"/>
  <c r="Q289" i="6"/>
  <c r="R289" i="6"/>
  <c r="S289" i="6"/>
  <c r="U289" i="6"/>
  <c r="V289" i="6"/>
  <c r="W289" i="6"/>
  <c r="X289" i="6"/>
  <c r="Y289" i="6"/>
  <c r="Z289" i="6"/>
  <c r="O294" i="6"/>
  <c r="P294" i="6"/>
  <c r="Q294" i="6"/>
  <c r="R294" i="6"/>
  <c r="S294" i="6"/>
  <c r="U294" i="6"/>
  <c r="V294" i="6"/>
  <c r="W294" i="6"/>
  <c r="X294" i="6"/>
  <c r="Y294" i="6"/>
  <c r="Z294" i="6"/>
  <c r="O298" i="6"/>
  <c r="P298" i="6"/>
  <c r="Q298" i="6"/>
  <c r="R298" i="6"/>
  <c r="S298" i="6"/>
  <c r="U298" i="6"/>
  <c r="V298" i="6"/>
  <c r="W298" i="6"/>
  <c r="X298" i="6"/>
  <c r="Y298" i="6"/>
  <c r="Z298" i="6"/>
  <c r="O302" i="6"/>
  <c r="P302" i="6"/>
  <c r="Q302" i="6"/>
  <c r="R302" i="6"/>
  <c r="S302" i="6"/>
  <c r="U302" i="6"/>
  <c r="V302" i="6"/>
  <c r="W302" i="6"/>
  <c r="X302" i="6"/>
  <c r="Y302" i="6"/>
  <c r="Z302" i="6"/>
  <c r="O306" i="6"/>
  <c r="P306" i="6"/>
  <c r="Q306" i="6"/>
  <c r="R306" i="6"/>
  <c r="S306" i="6"/>
  <c r="U306" i="6"/>
  <c r="V306" i="6"/>
  <c r="W306" i="6"/>
  <c r="X306" i="6"/>
  <c r="Y306" i="6"/>
  <c r="Z306" i="6"/>
  <c r="O310" i="6"/>
  <c r="P310" i="6"/>
  <c r="Q310" i="6"/>
  <c r="R310" i="6"/>
  <c r="S310" i="6"/>
  <c r="U310" i="6"/>
  <c r="V310" i="6"/>
  <c r="W310" i="6"/>
  <c r="X310" i="6"/>
  <c r="Y310" i="6"/>
  <c r="Z310" i="6"/>
  <c r="O314" i="6"/>
  <c r="P314" i="6"/>
  <c r="Q314" i="6"/>
  <c r="R314" i="6"/>
  <c r="S314" i="6"/>
  <c r="U314" i="6"/>
  <c r="V314" i="6"/>
  <c r="W314" i="6"/>
  <c r="X314" i="6"/>
  <c r="Y314" i="6"/>
  <c r="Z314" i="6"/>
  <c r="O334" i="6"/>
  <c r="P334" i="6"/>
  <c r="Q334" i="6"/>
  <c r="R334" i="6"/>
  <c r="S334" i="6"/>
  <c r="U334" i="6"/>
  <c r="V334" i="6"/>
  <c r="W334" i="6"/>
  <c r="X334" i="6"/>
  <c r="Y334" i="6"/>
  <c r="Z334" i="6"/>
  <c r="O338" i="6"/>
  <c r="P338" i="6"/>
  <c r="Q338" i="6"/>
  <c r="R338" i="6"/>
  <c r="R628" i="6" s="1"/>
  <c r="S338" i="6"/>
  <c r="U338" i="6"/>
  <c r="V338" i="6"/>
  <c r="W338" i="6"/>
  <c r="X338" i="6"/>
  <c r="Y338" i="6"/>
  <c r="Z338" i="6"/>
  <c r="O350" i="6"/>
  <c r="P350" i="6"/>
  <c r="Q350" i="6"/>
  <c r="R350" i="6"/>
  <c r="S350" i="6"/>
  <c r="U350" i="6"/>
  <c r="V350" i="6"/>
  <c r="W350" i="6"/>
  <c r="X350" i="6"/>
  <c r="Y350" i="6"/>
  <c r="Z350" i="6"/>
  <c r="O354" i="6"/>
  <c r="P354" i="6"/>
  <c r="Q354" i="6"/>
  <c r="R354" i="6"/>
  <c r="S354" i="6"/>
  <c r="U354" i="6"/>
  <c r="V354" i="6"/>
  <c r="W354" i="6"/>
  <c r="X354" i="6"/>
  <c r="Y354" i="6"/>
  <c r="Z354" i="6"/>
  <c r="O358" i="6"/>
  <c r="P358" i="6"/>
  <c r="Q358" i="6"/>
  <c r="R358" i="6"/>
  <c r="S358" i="6"/>
  <c r="U358" i="6"/>
  <c r="V358" i="6"/>
  <c r="W358" i="6"/>
  <c r="X358" i="6"/>
  <c r="Y358" i="6"/>
  <c r="Z358" i="6"/>
  <c r="O519" i="6"/>
  <c r="P519" i="6"/>
  <c r="Q519" i="6"/>
  <c r="R519" i="6"/>
  <c r="S519" i="6"/>
  <c r="U519" i="6"/>
  <c r="V519" i="6"/>
  <c r="W519" i="6"/>
  <c r="X519" i="6"/>
  <c r="Y519" i="6"/>
  <c r="Z519" i="6"/>
  <c r="O535" i="6"/>
  <c r="P535" i="6"/>
  <c r="Q535" i="6"/>
  <c r="R535" i="6"/>
  <c r="S535" i="6"/>
  <c r="U535" i="6"/>
  <c r="V535" i="6"/>
  <c r="W535" i="6"/>
  <c r="X535" i="6"/>
  <c r="Y535" i="6"/>
  <c r="Z535" i="6"/>
  <c r="O539" i="6"/>
  <c r="P539" i="6"/>
  <c r="Q539" i="6"/>
  <c r="R539" i="6"/>
  <c r="S539" i="6"/>
  <c r="U539" i="6"/>
  <c r="V539" i="6"/>
  <c r="W539" i="6"/>
  <c r="X539" i="6"/>
  <c r="Y539" i="6"/>
  <c r="Z539" i="6"/>
  <c r="O546" i="6"/>
  <c r="P546" i="6"/>
  <c r="Q546" i="6"/>
  <c r="R546" i="6"/>
  <c r="S546" i="6"/>
  <c r="U546" i="6"/>
  <c r="V546" i="6"/>
  <c r="W546" i="6"/>
  <c r="X546" i="6"/>
  <c r="Y546" i="6"/>
  <c r="Z546" i="6"/>
  <c r="O550" i="6"/>
  <c r="P550" i="6"/>
  <c r="Q550" i="6"/>
  <c r="R550" i="6"/>
  <c r="S550" i="6"/>
  <c r="U550" i="6"/>
  <c r="V550" i="6"/>
  <c r="W550" i="6"/>
  <c r="X550" i="6"/>
  <c r="Y550" i="6"/>
  <c r="Z550" i="6"/>
  <c r="O555" i="6"/>
  <c r="P555" i="6"/>
  <c r="Q555" i="6"/>
  <c r="R555" i="6"/>
  <c r="S555" i="6"/>
  <c r="U555" i="6"/>
  <c r="V555" i="6"/>
  <c r="W555" i="6"/>
  <c r="X555" i="6"/>
  <c r="Y555" i="6"/>
  <c r="Z555" i="6"/>
  <c r="O571" i="6"/>
  <c r="P571" i="6"/>
  <c r="Q571" i="6"/>
  <c r="R571" i="6"/>
  <c r="S571" i="6"/>
  <c r="U571" i="6"/>
  <c r="V571" i="6"/>
  <c r="W571" i="6"/>
  <c r="X571" i="6"/>
  <c r="Y571" i="6"/>
  <c r="Z571" i="6"/>
  <c r="O575" i="6"/>
  <c r="P575" i="6"/>
  <c r="Q575" i="6"/>
  <c r="R575" i="6"/>
  <c r="S575" i="6"/>
  <c r="U575" i="6"/>
  <c r="V575" i="6"/>
  <c r="W575" i="6"/>
  <c r="X575" i="6"/>
  <c r="Y575" i="6"/>
  <c r="Z575" i="6"/>
  <c r="O579" i="6"/>
  <c r="P579" i="6"/>
  <c r="Q579" i="6"/>
  <c r="R579" i="6"/>
  <c r="S579" i="6"/>
  <c r="U579" i="6"/>
  <c r="V579" i="6"/>
  <c r="W579" i="6"/>
  <c r="X579" i="6"/>
  <c r="Y579" i="6"/>
  <c r="Z579" i="6"/>
  <c r="O583" i="6"/>
  <c r="P583" i="6"/>
  <c r="Q583" i="6"/>
  <c r="R583" i="6"/>
  <c r="S583" i="6"/>
  <c r="U583" i="6"/>
  <c r="V583" i="6"/>
  <c r="W583" i="6"/>
  <c r="X583" i="6"/>
  <c r="Y583" i="6"/>
  <c r="Z583" i="6"/>
  <c r="O588" i="6"/>
  <c r="P588" i="6"/>
  <c r="Q588" i="6"/>
  <c r="R588" i="6"/>
  <c r="S588" i="6"/>
  <c r="U588" i="6"/>
  <c r="U627" i="6" s="1"/>
  <c r="V588" i="6"/>
  <c r="W588" i="6"/>
  <c r="X588" i="6"/>
  <c r="Y588" i="6"/>
  <c r="Y627" i="6" s="1"/>
  <c r="Z588" i="6"/>
  <c r="O592" i="6"/>
  <c r="P592" i="6"/>
  <c r="Q592" i="6"/>
  <c r="R592" i="6"/>
  <c r="S592" i="6"/>
  <c r="U592" i="6"/>
  <c r="V592" i="6"/>
  <c r="W592" i="6"/>
  <c r="X592" i="6"/>
  <c r="Y592" i="6"/>
  <c r="Z592" i="6"/>
  <c r="O596" i="6"/>
  <c r="P596" i="6"/>
  <c r="Q596" i="6"/>
  <c r="R596" i="6"/>
  <c r="S596" i="6"/>
  <c r="U596" i="6"/>
  <c r="V596" i="6"/>
  <c r="W596" i="6"/>
  <c r="X596" i="6"/>
  <c r="Y596" i="6"/>
  <c r="Z596" i="6"/>
  <c r="O600" i="6"/>
  <c r="P600" i="6"/>
  <c r="Q600" i="6"/>
  <c r="R600" i="6"/>
  <c r="S600" i="6"/>
  <c r="U600" i="6"/>
  <c r="V600" i="6"/>
  <c r="W600" i="6"/>
  <c r="X600" i="6"/>
  <c r="Y600" i="6"/>
  <c r="Z600" i="6"/>
  <c r="O604" i="6"/>
  <c r="P604" i="6"/>
  <c r="Q604" i="6"/>
  <c r="R604" i="6"/>
  <c r="S604" i="6"/>
  <c r="U604" i="6"/>
  <c r="V604" i="6"/>
  <c r="W604" i="6"/>
  <c r="X604" i="6"/>
  <c r="Y604" i="6"/>
  <c r="Z604" i="6"/>
  <c r="O609" i="6"/>
  <c r="P609" i="6"/>
  <c r="Q609" i="6"/>
  <c r="R609" i="6"/>
  <c r="S609" i="6"/>
  <c r="U609" i="6"/>
  <c r="V609" i="6"/>
  <c r="W609" i="6"/>
  <c r="X609" i="6"/>
  <c r="Y609" i="6"/>
  <c r="Z609" i="6"/>
  <c r="O613" i="6"/>
  <c r="P613" i="6"/>
  <c r="Q613" i="6"/>
  <c r="R613" i="6"/>
  <c r="S613" i="6"/>
  <c r="U613" i="6"/>
  <c r="V613" i="6"/>
  <c r="W613" i="6"/>
  <c r="X613" i="6"/>
  <c r="Y613" i="6"/>
  <c r="Z613" i="6"/>
  <c r="O617" i="6"/>
  <c r="P617" i="6"/>
  <c r="Q617" i="6"/>
  <c r="R617" i="6"/>
  <c r="S617" i="6"/>
  <c r="S626" i="6" s="1"/>
  <c r="U617" i="6"/>
  <c r="V617" i="6"/>
  <c r="W617" i="6"/>
  <c r="X617" i="6"/>
  <c r="Y617" i="6"/>
  <c r="Z617" i="6"/>
  <c r="O621" i="6"/>
  <c r="P621" i="6"/>
  <c r="Q621" i="6"/>
  <c r="R621" i="6"/>
  <c r="S621" i="6"/>
  <c r="U621" i="6"/>
  <c r="V621" i="6"/>
  <c r="W621" i="6"/>
  <c r="X621" i="6"/>
  <c r="Y621" i="6"/>
  <c r="Z621" i="6"/>
  <c r="O625" i="6"/>
  <c r="P625" i="6"/>
  <c r="Q625" i="6"/>
  <c r="R625" i="6"/>
  <c r="S625" i="6"/>
  <c r="U625" i="6"/>
  <c r="V625" i="6"/>
  <c r="W625" i="6"/>
  <c r="X625" i="6"/>
  <c r="Y625" i="6"/>
  <c r="Z625" i="6"/>
  <c r="R630" i="6"/>
  <c r="O636" i="6"/>
  <c r="P636" i="6"/>
  <c r="Q636" i="6"/>
  <c r="R636" i="6"/>
  <c r="S636" i="6"/>
  <c r="U636" i="6"/>
  <c r="V636" i="6"/>
  <c r="W636" i="6"/>
  <c r="X636" i="6"/>
  <c r="Y636" i="6"/>
  <c r="Z636" i="6"/>
  <c r="O640" i="6"/>
  <c r="P640" i="6"/>
  <c r="Q640" i="6"/>
  <c r="R640" i="6"/>
  <c r="S640" i="6"/>
  <c r="U640" i="6"/>
  <c r="V640" i="6"/>
  <c r="W640" i="6"/>
  <c r="X640" i="6"/>
  <c r="Y640" i="6"/>
  <c r="Z640" i="6"/>
  <c r="O644" i="6"/>
  <c r="P644" i="6"/>
  <c r="Q644" i="6"/>
  <c r="R644" i="6"/>
  <c r="S644" i="6"/>
  <c r="U644" i="6"/>
  <c r="V644" i="6"/>
  <c r="W644" i="6"/>
  <c r="X644" i="6"/>
  <c r="Y644" i="6"/>
  <c r="Z644" i="6"/>
  <c r="O648" i="6"/>
  <c r="P648" i="6"/>
  <c r="Q648" i="6"/>
  <c r="R648" i="6"/>
  <c r="S648" i="6"/>
  <c r="U648" i="6"/>
  <c r="V648" i="6"/>
  <c r="W648" i="6"/>
  <c r="X648" i="6"/>
  <c r="Y648" i="6"/>
  <c r="Z648" i="6"/>
  <c r="O652" i="6"/>
  <c r="P652" i="6"/>
  <c r="Q652" i="6"/>
  <c r="R652" i="6"/>
  <c r="S652" i="6"/>
  <c r="U652" i="6"/>
  <c r="V652" i="6"/>
  <c r="W652" i="6"/>
  <c r="X652" i="6"/>
  <c r="Y652" i="6"/>
  <c r="Z652" i="6"/>
  <c r="M10" i="4"/>
  <c r="N10" i="4"/>
  <c r="O10" i="4"/>
  <c r="P10" i="4"/>
  <c r="R10" i="4"/>
  <c r="S10" i="4"/>
  <c r="T10" i="4"/>
  <c r="U10" i="4"/>
  <c r="V10" i="4"/>
  <c r="W10" i="4"/>
  <c r="M14" i="4"/>
  <c r="N14" i="4"/>
  <c r="O14" i="4"/>
  <c r="P14" i="4"/>
  <c r="R14" i="4"/>
  <c r="S14" i="4"/>
  <c r="T14" i="4"/>
  <c r="U14" i="4"/>
  <c r="V14" i="4"/>
  <c r="W14" i="4"/>
  <c r="M18" i="4"/>
  <c r="N18" i="4"/>
  <c r="O18" i="4"/>
  <c r="P18" i="4"/>
  <c r="R18" i="4"/>
  <c r="S18" i="4"/>
  <c r="T18" i="4"/>
  <c r="U18" i="4"/>
  <c r="V18" i="4"/>
  <c r="W18" i="4"/>
  <c r="M22" i="4"/>
  <c r="N22" i="4"/>
  <c r="O22" i="4"/>
  <c r="P22" i="4"/>
  <c r="R22" i="4"/>
  <c r="S22" i="4"/>
  <c r="T22" i="4"/>
  <c r="U22" i="4"/>
  <c r="V22" i="4"/>
  <c r="W22" i="4"/>
  <c r="M26" i="4"/>
  <c r="N26" i="4"/>
  <c r="O26" i="4"/>
  <c r="P26" i="4"/>
  <c r="R26" i="4"/>
  <c r="S26" i="4"/>
  <c r="T26" i="4"/>
  <c r="U26" i="4"/>
  <c r="V26" i="4"/>
  <c r="W26" i="4"/>
  <c r="M30" i="4"/>
  <c r="N30" i="4"/>
  <c r="O30" i="4"/>
  <c r="P30" i="4"/>
  <c r="R30" i="4"/>
  <c r="S30" i="4"/>
  <c r="T30" i="4"/>
  <c r="U30" i="4"/>
  <c r="V30" i="4"/>
  <c r="W30" i="4"/>
  <c r="M43" i="4"/>
  <c r="N43" i="4"/>
  <c r="O43" i="4"/>
  <c r="P43" i="4"/>
  <c r="R43" i="4"/>
  <c r="S43" i="4"/>
  <c r="T43" i="4"/>
  <c r="U43" i="4"/>
  <c r="V43" i="4"/>
  <c r="W43" i="4"/>
  <c r="M89" i="4"/>
  <c r="M165" i="4" s="1"/>
  <c r="N89" i="4"/>
  <c r="O89" i="4"/>
  <c r="P89" i="4"/>
  <c r="R89" i="4"/>
  <c r="S89" i="4"/>
  <c r="T89" i="4"/>
  <c r="U89" i="4"/>
  <c r="V89" i="4"/>
  <c r="W89" i="4"/>
  <c r="M93" i="4"/>
  <c r="N93" i="4"/>
  <c r="O93" i="4"/>
  <c r="P93" i="4"/>
  <c r="R93" i="4"/>
  <c r="S93" i="4"/>
  <c r="T93" i="4"/>
  <c r="U93" i="4"/>
  <c r="V93" i="4"/>
  <c r="W93" i="4"/>
  <c r="M97" i="4"/>
  <c r="N97" i="4"/>
  <c r="O97" i="4"/>
  <c r="P97" i="4"/>
  <c r="R97" i="4"/>
  <c r="S97" i="4"/>
  <c r="T97" i="4"/>
  <c r="U97" i="4"/>
  <c r="V97" i="4"/>
  <c r="W97" i="4"/>
  <c r="M160" i="4"/>
  <c r="N160" i="4"/>
  <c r="O160" i="4"/>
  <c r="P160" i="4"/>
  <c r="R160" i="4"/>
  <c r="S160" i="4"/>
  <c r="T160" i="4"/>
  <c r="U160" i="4"/>
  <c r="V160" i="4"/>
  <c r="W160" i="4"/>
  <c r="M164" i="4"/>
  <c r="N164" i="4"/>
  <c r="O164" i="4"/>
  <c r="P164" i="4"/>
  <c r="R164" i="4"/>
  <c r="S164" i="4"/>
  <c r="T164" i="4"/>
  <c r="U164" i="4"/>
  <c r="V164" i="4"/>
  <c r="W164" i="4"/>
  <c r="U165" i="4"/>
  <c r="M169" i="4"/>
  <c r="N169" i="4"/>
  <c r="O169" i="4"/>
  <c r="P169" i="4"/>
  <c r="R169" i="4"/>
  <c r="S169" i="4"/>
  <c r="T169" i="4"/>
  <c r="U169" i="4"/>
  <c r="V169" i="4"/>
  <c r="W169" i="4"/>
  <c r="M173" i="4"/>
  <c r="N173" i="4"/>
  <c r="O173" i="4"/>
  <c r="P173" i="4"/>
  <c r="R173" i="4"/>
  <c r="S173" i="4"/>
  <c r="T173" i="4"/>
  <c r="U173" i="4"/>
  <c r="V173" i="4"/>
  <c r="W173" i="4"/>
  <c r="M177" i="4"/>
  <c r="N177" i="4"/>
  <c r="O177" i="4"/>
  <c r="P177" i="4"/>
  <c r="R177" i="4"/>
  <c r="S177" i="4"/>
  <c r="T177" i="4"/>
  <c r="U177" i="4"/>
  <c r="V177" i="4"/>
  <c r="W177" i="4"/>
  <c r="M181" i="4"/>
  <c r="N181" i="4"/>
  <c r="O181" i="4"/>
  <c r="P181" i="4"/>
  <c r="R181" i="4"/>
  <c r="S181" i="4"/>
  <c r="T181" i="4"/>
  <c r="U181" i="4"/>
  <c r="V181" i="4"/>
  <c r="W181" i="4"/>
  <c r="M185" i="4"/>
  <c r="N185" i="4"/>
  <c r="O185" i="4"/>
  <c r="P185" i="4"/>
  <c r="R185" i="4"/>
  <c r="S185" i="4"/>
  <c r="T185" i="4"/>
  <c r="U185" i="4"/>
  <c r="V185" i="4"/>
  <c r="W185" i="4"/>
  <c r="M189" i="4"/>
  <c r="N189" i="4"/>
  <c r="O189" i="4"/>
  <c r="P189" i="4"/>
  <c r="R189" i="4"/>
  <c r="S189" i="4"/>
  <c r="T189" i="4"/>
  <c r="U189" i="4"/>
  <c r="V189" i="4"/>
  <c r="W189" i="4"/>
  <c r="M194" i="4"/>
  <c r="N194" i="4"/>
  <c r="O194" i="4"/>
  <c r="P194" i="4"/>
  <c r="R194" i="4"/>
  <c r="S194" i="4"/>
  <c r="T194" i="4"/>
  <c r="U194" i="4"/>
  <c r="V194" i="4"/>
  <c r="W194" i="4"/>
  <c r="M198" i="4"/>
  <c r="N198" i="4"/>
  <c r="O198" i="4"/>
  <c r="P198" i="4"/>
  <c r="R198" i="4"/>
  <c r="S198" i="4"/>
  <c r="T198" i="4"/>
  <c r="U198" i="4"/>
  <c r="V198" i="4"/>
  <c r="W198" i="4"/>
  <c r="M202" i="4"/>
  <c r="N202" i="4"/>
  <c r="O202" i="4"/>
  <c r="P202" i="4"/>
  <c r="R202" i="4"/>
  <c r="S202" i="4"/>
  <c r="T202" i="4"/>
  <c r="U202" i="4"/>
  <c r="V202" i="4"/>
  <c r="W202" i="4"/>
  <c r="M206" i="4"/>
  <c r="N206" i="4"/>
  <c r="O206" i="4"/>
  <c r="P206" i="4"/>
  <c r="R206" i="4"/>
  <c r="S206" i="4"/>
  <c r="T206" i="4"/>
  <c r="U206" i="4"/>
  <c r="V206" i="4"/>
  <c r="W206" i="4"/>
  <c r="M210" i="4"/>
  <c r="N210" i="4"/>
  <c r="O210" i="4"/>
  <c r="P210" i="4"/>
  <c r="R210" i="4"/>
  <c r="S210" i="4"/>
  <c r="T210" i="4"/>
  <c r="U210" i="4"/>
  <c r="V210" i="4"/>
  <c r="W210" i="4"/>
  <c r="M214" i="4"/>
  <c r="N214" i="4"/>
  <c r="O214" i="4"/>
  <c r="P214" i="4"/>
  <c r="R214" i="4"/>
  <c r="S214" i="4"/>
  <c r="T214" i="4"/>
  <c r="U214" i="4"/>
  <c r="V214" i="4"/>
  <c r="W214" i="4"/>
  <c r="V215" i="4"/>
  <c r="M219" i="4"/>
  <c r="N219" i="4"/>
  <c r="O219" i="4"/>
  <c r="P219" i="4"/>
  <c r="R219" i="4"/>
  <c r="S219" i="4"/>
  <c r="T219" i="4"/>
  <c r="U219" i="4"/>
  <c r="V219" i="4"/>
  <c r="W219" i="4"/>
  <c r="M223" i="4"/>
  <c r="N223" i="4"/>
  <c r="O223" i="4"/>
  <c r="P223" i="4"/>
  <c r="R223" i="4"/>
  <c r="S223" i="4"/>
  <c r="T223" i="4"/>
  <c r="U223" i="4"/>
  <c r="V223" i="4"/>
  <c r="W223" i="4"/>
  <c r="M227" i="4"/>
  <c r="N227" i="4"/>
  <c r="O227" i="4"/>
  <c r="P227" i="4"/>
  <c r="R227" i="4"/>
  <c r="S227" i="4"/>
  <c r="T227" i="4"/>
  <c r="U227" i="4"/>
  <c r="V227" i="4"/>
  <c r="W227" i="4"/>
  <c r="M231" i="4"/>
  <c r="N231" i="4"/>
  <c r="O231" i="4"/>
  <c r="P231" i="4"/>
  <c r="R231" i="4"/>
  <c r="S231" i="4"/>
  <c r="T231" i="4"/>
  <c r="U231" i="4"/>
  <c r="V231" i="4"/>
  <c r="W231" i="4"/>
  <c r="M235" i="4"/>
  <c r="N235" i="4"/>
  <c r="O235" i="4"/>
  <c r="P235" i="4"/>
  <c r="R235" i="4"/>
  <c r="S235" i="4"/>
  <c r="T235" i="4"/>
  <c r="U235" i="4"/>
  <c r="V235" i="4"/>
  <c r="W235" i="4"/>
  <c r="M239" i="4"/>
  <c r="N239" i="4"/>
  <c r="O239" i="4"/>
  <c r="P239" i="4"/>
  <c r="R239" i="4"/>
  <c r="S239" i="4"/>
  <c r="T239" i="4"/>
  <c r="U239" i="4"/>
  <c r="V239" i="4"/>
  <c r="W239" i="4"/>
  <c r="T240" i="4"/>
  <c r="M251" i="4"/>
  <c r="N251" i="4"/>
  <c r="O251" i="4"/>
  <c r="P251" i="4"/>
  <c r="R251" i="4"/>
  <c r="S251" i="4"/>
  <c r="T251" i="4"/>
  <c r="T272" i="4" s="1"/>
  <c r="U251" i="4"/>
  <c r="V251" i="4"/>
  <c r="W251" i="4"/>
  <c r="M255" i="4"/>
  <c r="N255" i="4"/>
  <c r="O255" i="4"/>
  <c r="P255" i="4"/>
  <c r="R255" i="4"/>
  <c r="S255" i="4"/>
  <c r="T255" i="4"/>
  <c r="U255" i="4"/>
  <c r="V255" i="4"/>
  <c r="W255" i="4"/>
  <c r="M259" i="4"/>
  <c r="N259" i="4"/>
  <c r="O259" i="4"/>
  <c r="P259" i="4"/>
  <c r="R259" i="4"/>
  <c r="S259" i="4"/>
  <c r="T259" i="4"/>
  <c r="U259" i="4"/>
  <c r="V259" i="4"/>
  <c r="W259" i="4"/>
  <c r="M263" i="4"/>
  <c r="N263" i="4"/>
  <c r="O263" i="4"/>
  <c r="P263" i="4"/>
  <c r="R263" i="4"/>
  <c r="S263" i="4"/>
  <c r="T263" i="4"/>
  <c r="T376" i="4" s="1"/>
  <c r="U263" i="4"/>
  <c r="V263" i="4"/>
  <c r="W263" i="4"/>
  <c r="M267" i="4"/>
  <c r="N267" i="4"/>
  <c r="O267" i="4"/>
  <c r="P267" i="4"/>
  <c r="R267" i="4"/>
  <c r="S267" i="4"/>
  <c r="T267" i="4"/>
  <c r="U267" i="4"/>
  <c r="V267" i="4"/>
  <c r="W267" i="4"/>
  <c r="M271" i="4"/>
  <c r="N271" i="4"/>
  <c r="O271" i="4"/>
  <c r="P271" i="4"/>
  <c r="R271" i="4"/>
  <c r="S271" i="4"/>
  <c r="T271" i="4"/>
  <c r="U271" i="4"/>
  <c r="V271" i="4"/>
  <c r="W271" i="4"/>
  <c r="M276" i="4"/>
  <c r="N276" i="4"/>
  <c r="O276" i="4"/>
  <c r="P276" i="4"/>
  <c r="R276" i="4"/>
  <c r="S276" i="4"/>
  <c r="T276" i="4"/>
  <c r="U276" i="4"/>
  <c r="V276" i="4"/>
  <c r="W276" i="4"/>
  <c r="M280" i="4"/>
  <c r="N280" i="4"/>
  <c r="O280" i="4"/>
  <c r="P280" i="4"/>
  <c r="R280" i="4"/>
  <c r="S280" i="4"/>
  <c r="T280" i="4"/>
  <c r="U280" i="4"/>
  <c r="V280" i="4"/>
  <c r="W280" i="4"/>
  <c r="M284" i="4"/>
  <c r="N284" i="4"/>
  <c r="O284" i="4"/>
  <c r="P284" i="4"/>
  <c r="R284" i="4"/>
  <c r="S284" i="4"/>
  <c r="T284" i="4"/>
  <c r="U284" i="4"/>
  <c r="V284" i="4"/>
  <c r="W284" i="4"/>
  <c r="M288" i="4"/>
  <c r="N288" i="4"/>
  <c r="O288" i="4"/>
  <c r="P288" i="4"/>
  <c r="R288" i="4"/>
  <c r="S288" i="4"/>
  <c r="T288" i="4"/>
  <c r="U288" i="4"/>
  <c r="V288" i="4"/>
  <c r="W288" i="4"/>
  <c r="M292" i="4"/>
  <c r="N292" i="4"/>
  <c r="O292" i="4"/>
  <c r="P292" i="4"/>
  <c r="R292" i="4"/>
  <c r="S292" i="4"/>
  <c r="T292" i="4"/>
  <c r="U292" i="4"/>
  <c r="V292" i="4"/>
  <c r="W292" i="4"/>
  <c r="M296" i="4"/>
  <c r="N296" i="4"/>
  <c r="O296" i="4"/>
  <c r="P296" i="4"/>
  <c r="R296" i="4"/>
  <c r="S296" i="4"/>
  <c r="T296" i="4"/>
  <c r="U296" i="4"/>
  <c r="V296" i="4"/>
  <c r="W296" i="4"/>
  <c r="M301" i="4"/>
  <c r="N301" i="4"/>
  <c r="O301" i="4"/>
  <c r="P301" i="4"/>
  <c r="R301" i="4"/>
  <c r="S301" i="4"/>
  <c r="T301" i="4"/>
  <c r="U301" i="4"/>
  <c r="V301" i="4"/>
  <c r="W301" i="4"/>
  <c r="M305" i="4"/>
  <c r="N305" i="4"/>
  <c r="O305" i="4"/>
  <c r="P305" i="4"/>
  <c r="R305" i="4"/>
  <c r="S305" i="4"/>
  <c r="T305" i="4"/>
  <c r="U305" i="4"/>
  <c r="V305" i="4"/>
  <c r="W305" i="4"/>
  <c r="M309" i="4"/>
  <c r="N309" i="4"/>
  <c r="O309" i="4"/>
  <c r="P309" i="4"/>
  <c r="R309" i="4"/>
  <c r="S309" i="4"/>
  <c r="T309" i="4"/>
  <c r="U309" i="4"/>
  <c r="V309" i="4"/>
  <c r="W309" i="4"/>
  <c r="M313" i="4"/>
  <c r="N313" i="4"/>
  <c r="O313" i="4"/>
  <c r="P313" i="4"/>
  <c r="R313" i="4"/>
  <c r="S313" i="4"/>
  <c r="T313" i="4"/>
  <c r="U313" i="4"/>
  <c r="V313" i="4"/>
  <c r="W313" i="4"/>
  <c r="M317" i="4"/>
  <c r="N317" i="4"/>
  <c r="O317" i="4"/>
  <c r="P317" i="4"/>
  <c r="R317" i="4"/>
  <c r="S317" i="4"/>
  <c r="T317" i="4"/>
  <c r="U317" i="4"/>
  <c r="V317" i="4"/>
  <c r="W317" i="4"/>
  <c r="M321" i="4"/>
  <c r="N321" i="4"/>
  <c r="O321" i="4"/>
  <c r="P321" i="4"/>
  <c r="R321" i="4"/>
  <c r="S321" i="4"/>
  <c r="T321" i="4"/>
  <c r="U321" i="4"/>
  <c r="V321" i="4"/>
  <c r="W321" i="4"/>
  <c r="M326" i="4"/>
  <c r="N326" i="4"/>
  <c r="O326" i="4"/>
  <c r="P326" i="4"/>
  <c r="R326" i="4"/>
  <c r="S326" i="4"/>
  <c r="T326" i="4"/>
  <c r="U326" i="4"/>
  <c r="V326" i="4"/>
  <c r="W326" i="4"/>
  <c r="M330" i="4"/>
  <c r="N330" i="4"/>
  <c r="O330" i="4"/>
  <c r="P330" i="4"/>
  <c r="R330" i="4"/>
  <c r="S330" i="4"/>
  <c r="T330" i="4"/>
  <c r="U330" i="4"/>
  <c r="V330" i="4"/>
  <c r="W330" i="4"/>
  <c r="M334" i="4"/>
  <c r="N334" i="4"/>
  <c r="O334" i="4"/>
  <c r="P334" i="4"/>
  <c r="R334" i="4"/>
  <c r="S334" i="4"/>
  <c r="T334" i="4"/>
  <c r="U334" i="4"/>
  <c r="V334" i="4"/>
  <c r="W334" i="4"/>
  <c r="M338" i="4"/>
  <c r="N338" i="4"/>
  <c r="O338" i="4"/>
  <c r="P338" i="4"/>
  <c r="R338" i="4"/>
  <c r="S338" i="4"/>
  <c r="T338" i="4"/>
  <c r="U338" i="4"/>
  <c r="V338" i="4"/>
  <c r="W338" i="4"/>
  <c r="M342" i="4"/>
  <c r="N342" i="4"/>
  <c r="O342" i="4"/>
  <c r="P342" i="4"/>
  <c r="R342" i="4"/>
  <c r="S342" i="4"/>
  <c r="T342" i="4"/>
  <c r="U342" i="4"/>
  <c r="V342" i="4"/>
  <c r="W342" i="4"/>
  <c r="M346" i="4"/>
  <c r="N346" i="4"/>
  <c r="O346" i="4"/>
  <c r="P346" i="4"/>
  <c r="R346" i="4"/>
  <c r="S346" i="4"/>
  <c r="T346" i="4"/>
  <c r="U346" i="4"/>
  <c r="V346" i="4"/>
  <c r="W346" i="4"/>
  <c r="V347" i="4"/>
  <c r="M351" i="4"/>
  <c r="N351" i="4"/>
  <c r="O351" i="4"/>
  <c r="P351" i="4"/>
  <c r="R351" i="4"/>
  <c r="R373" i="4" s="1"/>
  <c r="S351" i="4"/>
  <c r="T351" i="4"/>
  <c r="U351" i="4"/>
  <c r="V351" i="4"/>
  <c r="W351" i="4"/>
  <c r="M355" i="4"/>
  <c r="N355" i="4"/>
  <c r="O355" i="4"/>
  <c r="P355" i="4"/>
  <c r="R355" i="4"/>
  <c r="S355" i="4"/>
  <c r="T355" i="4"/>
  <c r="U355" i="4"/>
  <c r="V355" i="4"/>
  <c r="W355" i="4"/>
  <c r="M359" i="4"/>
  <c r="N359" i="4"/>
  <c r="O359" i="4"/>
  <c r="P359" i="4"/>
  <c r="R359" i="4"/>
  <c r="S359" i="4"/>
  <c r="T359" i="4"/>
  <c r="U359" i="4"/>
  <c r="V359" i="4"/>
  <c r="V375" i="4" s="1"/>
  <c r="W359" i="4"/>
  <c r="M363" i="4"/>
  <c r="N363" i="4"/>
  <c r="O363" i="4"/>
  <c r="P363" i="4"/>
  <c r="R363" i="4"/>
  <c r="S363" i="4"/>
  <c r="T363" i="4"/>
  <c r="U363" i="4"/>
  <c r="V363" i="4"/>
  <c r="W363" i="4"/>
  <c r="M367" i="4"/>
  <c r="N367" i="4"/>
  <c r="O367" i="4"/>
  <c r="P367" i="4"/>
  <c r="R367" i="4"/>
  <c r="S367" i="4"/>
  <c r="T367" i="4"/>
  <c r="U367" i="4"/>
  <c r="V367" i="4"/>
  <c r="W367" i="4"/>
  <c r="M371" i="4"/>
  <c r="N371" i="4"/>
  <c r="O371" i="4"/>
  <c r="P371" i="4"/>
  <c r="R371" i="4"/>
  <c r="S371" i="4"/>
  <c r="T371" i="4"/>
  <c r="U371" i="4"/>
  <c r="V371" i="4"/>
  <c r="W371" i="4"/>
  <c r="T372" i="4"/>
  <c r="M538" i="4"/>
  <c r="N538" i="4"/>
  <c r="O538" i="4"/>
  <c r="P538" i="4"/>
  <c r="R538" i="4"/>
  <c r="S538" i="4"/>
  <c r="T538" i="4"/>
  <c r="U538" i="4"/>
  <c r="V538" i="4"/>
  <c r="W538" i="4"/>
  <c r="M542" i="4"/>
  <c r="N542" i="4"/>
  <c r="O542" i="4"/>
  <c r="P542" i="4"/>
  <c r="R542" i="4"/>
  <c r="S542" i="4"/>
  <c r="T542" i="4"/>
  <c r="U542" i="4"/>
  <c r="V542" i="4"/>
  <c r="W542" i="4"/>
  <c r="M580" i="4"/>
  <c r="N580" i="4"/>
  <c r="O580" i="4"/>
  <c r="P580" i="4"/>
  <c r="R580" i="4"/>
  <c r="S580" i="4"/>
  <c r="T580" i="4"/>
  <c r="U580" i="4"/>
  <c r="V580" i="4"/>
  <c r="W580" i="4"/>
  <c r="M584" i="4"/>
  <c r="N584" i="4"/>
  <c r="O584" i="4"/>
  <c r="P584" i="4"/>
  <c r="R584" i="4"/>
  <c r="S584" i="4"/>
  <c r="T584" i="4"/>
  <c r="U584" i="4"/>
  <c r="V584" i="4"/>
  <c r="W584" i="4"/>
  <c r="M588" i="4"/>
  <c r="N588" i="4"/>
  <c r="O588" i="4"/>
  <c r="P588" i="4"/>
  <c r="R588" i="4"/>
  <c r="S588" i="4"/>
  <c r="T588" i="4"/>
  <c r="U588" i="4"/>
  <c r="V588" i="4"/>
  <c r="W588" i="4"/>
  <c r="U589" i="4"/>
  <c r="M1167" i="4"/>
  <c r="N1167" i="4"/>
  <c r="O1167" i="4"/>
  <c r="P1167" i="4"/>
  <c r="R1167" i="4"/>
  <c r="S1167" i="4"/>
  <c r="T1167" i="4"/>
  <c r="U1167" i="4"/>
  <c r="V1167" i="4"/>
  <c r="W1167" i="4"/>
  <c r="M1211" i="4"/>
  <c r="N1211" i="4"/>
  <c r="O1211" i="4"/>
  <c r="P1211" i="4"/>
  <c r="R1211" i="4"/>
  <c r="S1211" i="4"/>
  <c r="S1372" i="4" s="1"/>
  <c r="T1211" i="4"/>
  <c r="U1211" i="4"/>
  <c r="V1211" i="4"/>
  <c r="W1211" i="4"/>
  <c r="M1217" i="4"/>
  <c r="N1217" i="4"/>
  <c r="O1217" i="4"/>
  <c r="P1217" i="4"/>
  <c r="R1217" i="4"/>
  <c r="S1217" i="4"/>
  <c r="T1217" i="4"/>
  <c r="U1217" i="4"/>
  <c r="V1217" i="4"/>
  <c r="W1217" i="4"/>
  <c r="M1221" i="4"/>
  <c r="N1221" i="4"/>
  <c r="O1221" i="4"/>
  <c r="P1221" i="4"/>
  <c r="R1221" i="4"/>
  <c r="S1221" i="4"/>
  <c r="T1221" i="4"/>
  <c r="U1221" i="4"/>
  <c r="V1221" i="4"/>
  <c r="W1221" i="4"/>
  <c r="M1225" i="4"/>
  <c r="N1225" i="4"/>
  <c r="O1225" i="4"/>
  <c r="P1225" i="4"/>
  <c r="R1225" i="4"/>
  <c r="S1225" i="4"/>
  <c r="T1225" i="4"/>
  <c r="U1225" i="4"/>
  <c r="V1225" i="4"/>
  <c r="W1225" i="4"/>
  <c r="M1230" i="4"/>
  <c r="N1230" i="4"/>
  <c r="O1230" i="4"/>
  <c r="P1230" i="4"/>
  <c r="R1230" i="4"/>
  <c r="S1230" i="4"/>
  <c r="T1230" i="4"/>
  <c r="U1230" i="4"/>
  <c r="V1230" i="4"/>
  <c r="W1230" i="4"/>
  <c r="M1315" i="4"/>
  <c r="N1315" i="4"/>
  <c r="O1315" i="4"/>
  <c r="P1315" i="4"/>
  <c r="R1315" i="4"/>
  <c r="S1315" i="4"/>
  <c r="T1315" i="4"/>
  <c r="U1315" i="4"/>
  <c r="V1315" i="4"/>
  <c r="W1315" i="4"/>
  <c r="M1319" i="4"/>
  <c r="N1319" i="4"/>
  <c r="O1319" i="4"/>
  <c r="P1319" i="4"/>
  <c r="R1319" i="4"/>
  <c r="S1319" i="4"/>
  <c r="T1319" i="4"/>
  <c r="U1319" i="4"/>
  <c r="V1319" i="4"/>
  <c r="W1319" i="4"/>
  <c r="M1323" i="4"/>
  <c r="N1323" i="4"/>
  <c r="O1323" i="4"/>
  <c r="P1323" i="4"/>
  <c r="R1323" i="4"/>
  <c r="S1323" i="4"/>
  <c r="T1323" i="4"/>
  <c r="U1323" i="4"/>
  <c r="V1323" i="4"/>
  <c r="W1323" i="4"/>
  <c r="M1327" i="4"/>
  <c r="N1327" i="4"/>
  <c r="O1327" i="4"/>
  <c r="P1327" i="4"/>
  <c r="R1327" i="4"/>
  <c r="S1327" i="4"/>
  <c r="T1327" i="4"/>
  <c r="U1327" i="4"/>
  <c r="V1327" i="4"/>
  <c r="W1327" i="4"/>
  <c r="M1332" i="4"/>
  <c r="N1332" i="4"/>
  <c r="O1332" i="4"/>
  <c r="P1332" i="4"/>
  <c r="R1332" i="4"/>
  <c r="S1332" i="4"/>
  <c r="T1332" i="4"/>
  <c r="U1332" i="4"/>
  <c r="V1332" i="4"/>
  <c r="W1332" i="4"/>
  <c r="M1336" i="4"/>
  <c r="N1336" i="4"/>
  <c r="O1336" i="4"/>
  <c r="P1336" i="4"/>
  <c r="R1336" i="4"/>
  <c r="S1336" i="4"/>
  <c r="T1336" i="4"/>
  <c r="U1336" i="4"/>
  <c r="V1336" i="4"/>
  <c r="W1336" i="4"/>
  <c r="M1340" i="4"/>
  <c r="N1340" i="4"/>
  <c r="O1340" i="4"/>
  <c r="P1340" i="4"/>
  <c r="R1340" i="4"/>
  <c r="S1340" i="4"/>
  <c r="T1340" i="4"/>
  <c r="U1340" i="4"/>
  <c r="V1340" i="4"/>
  <c r="W1340" i="4"/>
  <c r="M1344" i="4"/>
  <c r="N1344" i="4"/>
  <c r="O1344" i="4"/>
  <c r="P1344" i="4"/>
  <c r="R1344" i="4"/>
  <c r="S1344" i="4"/>
  <c r="T1344" i="4"/>
  <c r="U1344" i="4"/>
  <c r="V1344" i="4"/>
  <c r="W1344" i="4"/>
  <c r="W1374" i="4" s="1"/>
  <c r="M1348" i="4"/>
  <c r="N1348" i="4"/>
  <c r="O1348" i="4"/>
  <c r="P1348" i="4"/>
  <c r="R1348" i="4"/>
  <c r="S1348" i="4"/>
  <c r="T1348" i="4"/>
  <c r="U1348" i="4"/>
  <c r="V1348" i="4"/>
  <c r="W1348" i="4"/>
  <c r="M1353" i="4"/>
  <c r="N1353" i="4"/>
  <c r="O1353" i="4"/>
  <c r="P1353" i="4"/>
  <c r="R1353" i="4"/>
  <c r="S1353" i="4"/>
  <c r="T1353" i="4"/>
  <c r="U1353" i="4"/>
  <c r="V1353" i="4"/>
  <c r="W1353" i="4"/>
  <c r="M1357" i="4"/>
  <c r="N1357" i="4"/>
  <c r="O1357" i="4"/>
  <c r="P1357" i="4"/>
  <c r="R1357" i="4"/>
  <c r="S1357" i="4"/>
  <c r="T1357" i="4"/>
  <c r="U1357" i="4"/>
  <c r="U1372" i="4" s="1"/>
  <c r="V1357" i="4"/>
  <c r="W1357" i="4"/>
  <c r="M1361" i="4"/>
  <c r="N1361" i="4"/>
  <c r="O1361" i="4"/>
  <c r="P1361" i="4"/>
  <c r="R1361" i="4"/>
  <c r="S1361" i="4"/>
  <c r="T1361" i="4"/>
  <c r="U1361" i="4"/>
  <c r="V1361" i="4"/>
  <c r="W1361" i="4"/>
  <c r="M1365" i="4"/>
  <c r="N1365" i="4"/>
  <c r="O1365" i="4"/>
  <c r="P1365" i="4"/>
  <c r="R1365" i="4"/>
  <c r="S1365" i="4"/>
  <c r="T1365" i="4"/>
  <c r="U1365" i="4"/>
  <c r="V1365" i="4"/>
  <c r="W1365" i="4"/>
  <c r="M1369" i="4"/>
  <c r="N1369" i="4"/>
  <c r="O1369" i="4"/>
  <c r="P1369" i="4"/>
  <c r="R1369" i="4"/>
  <c r="S1369" i="4"/>
  <c r="T1369" i="4"/>
  <c r="U1369" i="4"/>
  <c r="V1369" i="4"/>
  <c r="W1369" i="4"/>
  <c r="M1370" i="4"/>
  <c r="R1370" i="4"/>
  <c r="N1374" i="4"/>
  <c r="M1380" i="4"/>
  <c r="N1380" i="4"/>
  <c r="O1380" i="4"/>
  <c r="P1380" i="4"/>
  <c r="R1380" i="4"/>
  <c r="S1380" i="4"/>
  <c r="T1380" i="4"/>
  <c r="U1380" i="4"/>
  <c r="V1380" i="4"/>
  <c r="W1380" i="4"/>
  <c r="M1384" i="4"/>
  <c r="N1384" i="4"/>
  <c r="O1384" i="4"/>
  <c r="P1384" i="4"/>
  <c r="R1384" i="4"/>
  <c r="S1384" i="4"/>
  <c r="T1384" i="4"/>
  <c r="U1384" i="4"/>
  <c r="V1384" i="4"/>
  <c r="W1384" i="4"/>
  <c r="M1388" i="4"/>
  <c r="N1388" i="4"/>
  <c r="O1388" i="4"/>
  <c r="P1388" i="4"/>
  <c r="R1388" i="4"/>
  <c r="S1388" i="4"/>
  <c r="T1388" i="4"/>
  <c r="U1388" i="4"/>
  <c r="V1388" i="4"/>
  <c r="W1388" i="4"/>
  <c r="M1392" i="4"/>
  <c r="N1392" i="4"/>
  <c r="O1392" i="4"/>
  <c r="P1392" i="4"/>
  <c r="R1392" i="4"/>
  <c r="S1392" i="4"/>
  <c r="T1392" i="4"/>
  <c r="U1392" i="4"/>
  <c r="V1392" i="4"/>
  <c r="W1392" i="4"/>
  <c r="M1396" i="4"/>
  <c r="N1396" i="4"/>
  <c r="O1396" i="4"/>
  <c r="P1396" i="4"/>
  <c r="R1396" i="4"/>
  <c r="S1396" i="4"/>
  <c r="T1396" i="4"/>
  <c r="U1396" i="4"/>
  <c r="V1396" i="4"/>
  <c r="W1396" i="4"/>
  <c r="D7" i="2"/>
  <c r="D16" i="2" s="1"/>
  <c r="D18" i="2" s="1"/>
  <c r="D8" i="2"/>
  <c r="D9" i="2"/>
  <c r="D10" i="2"/>
  <c r="D11" i="2"/>
  <c r="D12" i="2"/>
  <c r="D13" i="2"/>
  <c r="D14" i="2"/>
  <c r="D15" i="2"/>
  <c r="E16" i="2"/>
  <c r="E18" i="2" s="1"/>
  <c r="F16" i="2"/>
  <c r="F18" i="2" s="1"/>
  <c r="G16" i="2"/>
  <c r="H16" i="2"/>
  <c r="D17" i="2"/>
  <c r="G18" i="2"/>
  <c r="H18" i="2"/>
  <c r="W180" i="1"/>
  <c r="V180" i="1"/>
  <c r="R180" i="1"/>
  <c r="Q180" i="1"/>
  <c r="P180" i="1"/>
  <c r="N180" i="1"/>
  <c r="M180" i="1"/>
  <c r="L180" i="1"/>
  <c r="K180" i="1"/>
  <c r="J180" i="1"/>
  <c r="W176" i="1"/>
  <c r="V176" i="1"/>
  <c r="R176" i="1"/>
  <c r="Q176" i="1"/>
  <c r="P176" i="1"/>
  <c r="N176" i="1"/>
  <c r="M176" i="1"/>
  <c r="L176" i="1"/>
  <c r="K176" i="1"/>
  <c r="J176" i="1"/>
  <c r="W171" i="1"/>
  <c r="V171" i="1"/>
  <c r="R171" i="1"/>
  <c r="Q171" i="1"/>
  <c r="P171" i="1"/>
  <c r="N171" i="1"/>
  <c r="M171" i="1"/>
  <c r="L171" i="1"/>
  <c r="K171" i="1"/>
  <c r="J171" i="1"/>
  <c r="W167" i="1"/>
  <c r="V167" i="1"/>
  <c r="R167" i="1"/>
  <c r="Q167" i="1"/>
  <c r="P167" i="1"/>
  <c r="N167" i="1"/>
  <c r="M167" i="1"/>
  <c r="L167" i="1"/>
  <c r="K167" i="1"/>
  <c r="J167" i="1"/>
  <c r="W162" i="1"/>
  <c r="V162" i="1"/>
  <c r="R162" i="1"/>
  <c r="Q162" i="1"/>
  <c r="P162" i="1"/>
  <c r="N162" i="1"/>
  <c r="M162" i="1"/>
  <c r="L162" i="1"/>
  <c r="K162" i="1"/>
  <c r="J162" i="1"/>
  <c r="W158" i="1"/>
  <c r="V158" i="1"/>
  <c r="R158" i="1"/>
  <c r="Q158" i="1"/>
  <c r="Q163" i="1" s="1"/>
  <c r="P158" i="1"/>
  <c r="N158" i="1"/>
  <c r="M158" i="1"/>
  <c r="L158" i="1"/>
  <c r="L163" i="1" s="1"/>
  <c r="K158" i="1"/>
  <c r="J158" i="1"/>
  <c r="W148" i="1"/>
  <c r="V148" i="1"/>
  <c r="R148" i="1"/>
  <c r="Q148" i="1"/>
  <c r="P148" i="1"/>
  <c r="O148" i="1"/>
  <c r="N148" i="1"/>
  <c r="M148" i="1"/>
  <c r="L148" i="1"/>
  <c r="K148" i="1"/>
  <c r="J148" i="1"/>
  <c r="W144" i="1"/>
  <c r="V144" i="1"/>
  <c r="R144" i="1"/>
  <c r="Q144" i="1"/>
  <c r="P144" i="1"/>
  <c r="O144" i="1"/>
  <c r="N144" i="1"/>
  <c r="M144" i="1"/>
  <c r="L144" i="1"/>
  <c r="K144" i="1"/>
  <c r="J144" i="1"/>
  <c r="W140" i="1"/>
  <c r="V140" i="1"/>
  <c r="R140" i="1"/>
  <c r="Q140" i="1"/>
  <c r="P140" i="1"/>
  <c r="O140" i="1"/>
  <c r="N140" i="1"/>
  <c r="M140" i="1"/>
  <c r="L140" i="1"/>
  <c r="K140" i="1"/>
  <c r="J140" i="1"/>
  <c r="W136" i="1"/>
  <c r="V136" i="1"/>
  <c r="R136" i="1"/>
  <c r="Q136" i="1"/>
  <c r="P136" i="1"/>
  <c r="O136" i="1"/>
  <c r="N136" i="1"/>
  <c r="M136" i="1"/>
  <c r="L136" i="1"/>
  <c r="K136" i="1"/>
  <c r="J136" i="1"/>
  <c r="W131" i="1"/>
  <c r="V131" i="1"/>
  <c r="R131" i="1"/>
  <c r="Q131" i="1"/>
  <c r="P131" i="1"/>
  <c r="O131" i="1"/>
  <c r="N131" i="1"/>
  <c r="M131" i="1"/>
  <c r="L131" i="1"/>
  <c r="K131" i="1"/>
  <c r="J131" i="1"/>
  <c r="W127" i="1"/>
  <c r="V127" i="1"/>
  <c r="R127" i="1"/>
  <c r="Q127" i="1"/>
  <c r="P127" i="1"/>
  <c r="O127" i="1"/>
  <c r="N127" i="1"/>
  <c r="M127" i="1"/>
  <c r="L127" i="1"/>
  <c r="K127" i="1"/>
  <c r="J127" i="1"/>
  <c r="W123" i="1"/>
  <c r="V123" i="1"/>
  <c r="R123" i="1"/>
  <c r="Q123" i="1"/>
  <c r="P123" i="1"/>
  <c r="O123" i="1"/>
  <c r="N123" i="1"/>
  <c r="M123" i="1"/>
  <c r="L123" i="1"/>
  <c r="K123" i="1"/>
  <c r="J123" i="1"/>
  <c r="W119" i="1"/>
  <c r="V119" i="1"/>
  <c r="R119" i="1"/>
  <c r="Q119" i="1"/>
  <c r="P119" i="1"/>
  <c r="O119" i="1"/>
  <c r="N119" i="1"/>
  <c r="M119" i="1"/>
  <c r="L119" i="1"/>
  <c r="K119" i="1"/>
  <c r="J119" i="1"/>
  <c r="W114" i="1"/>
  <c r="V114" i="1"/>
  <c r="R114" i="1"/>
  <c r="Q114" i="1"/>
  <c r="P114" i="1"/>
  <c r="O114" i="1"/>
  <c r="N114" i="1"/>
  <c r="M114" i="1"/>
  <c r="L114" i="1"/>
  <c r="K114" i="1"/>
  <c r="J114" i="1"/>
  <c r="W110" i="1"/>
  <c r="V110" i="1"/>
  <c r="R110" i="1"/>
  <c r="Q110" i="1"/>
  <c r="P110" i="1"/>
  <c r="O110" i="1"/>
  <c r="N110" i="1"/>
  <c r="M110" i="1"/>
  <c r="L110" i="1"/>
  <c r="K110" i="1"/>
  <c r="J110" i="1"/>
  <c r="W106" i="1"/>
  <c r="V106" i="1"/>
  <c r="R106" i="1"/>
  <c r="Q106" i="1"/>
  <c r="P106" i="1"/>
  <c r="O106" i="1"/>
  <c r="N106" i="1"/>
  <c r="M106" i="1"/>
  <c r="L106" i="1"/>
  <c r="K106" i="1"/>
  <c r="J106" i="1"/>
  <c r="W102" i="1"/>
  <c r="V102" i="1"/>
  <c r="R102" i="1"/>
  <c r="Q102" i="1"/>
  <c r="P102" i="1"/>
  <c r="O102" i="1"/>
  <c r="N102" i="1"/>
  <c r="M102" i="1"/>
  <c r="L102" i="1"/>
  <c r="K102" i="1"/>
  <c r="J102" i="1"/>
  <c r="W91" i="1"/>
  <c r="V91" i="1"/>
  <c r="R91" i="1"/>
  <c r="Q91" i="1"/>
  <c r="P91" i="1"/>
  <c r="O91" i="1"/>
  <c r="N91" i="1"/>
  <c r="M91" i="1"/>
  <c r="L91" i="1"/>
  <c r="K91" i="1"/>
  <c r="J91" i="1"/>
  <c r="W87" i="1"/>
  <c r="V87" i="1"/>
  <c r="R87" i="1"/>
  <c r="Q87" i="1"/>
  <c r="P87" i="1"/>
  <c r="O87" i="1"/>
  <c r="N87" i="1"/>
  <c r="M87" i="1"/>
  <c r="L87" i="1"/>
  <c r="K87" i="1"/>
  <c r="J87" i="1"/>
  <c r="W83" i="1"/>
  <c r="V83" i="1"/>
  <c r="R83" i="1"/>
  <c r="Q83" i="1"/>
  <c r="P83" i="1"/>
  <c r="O83" i="1"/>
  <c r="N83" i="1"/>
  <c r="M83" i="1"/>
  <c r="L83" i="1"/>
  <c r="K83" i="1"/>
  <c r="J83" i="1"/>
  <c r="W79" i="1"/>
  <c r="V79" i="1"/>
  <c r="R79" i="1"/>
  <c r="Q79" i="1"/>
  <c r="P79" i="1"/>
  <c r="O79" i="1"/>
  <c r="N79" i="1"/>
  <c r="M79" i="1"/>
  <c r="L79" i="1"/>
  <c r="K79" i="1"/>
  <c r="J79" i="1"/>
  <c r="W73" i="1"/>
  <c r="V73" i="1"/>
  <c r="R73" i="1"/>
  <c r="Q73" i="1"/>
  <c r="P73" i="1"/>
  <c r="O73" i="1"/>
  <c r="N73" i="1"/>
  <c r="M73" i="1"/>
  <c r="L73" i="1"/>
  <c r="K73" i="1"/>
  <c r="J73" i="1"/>
  <c r="W69" i="1"/>
  <c r="V69" i="1"/>
  <c r="R69" i="1"/>
  <c r="Q69" i="1"/>
  <c r="P69" i="1"/>
  <c r="O69" i="1"/>
  <c r="N69" i="1"/>
  <c r="M69" i="1"/>
  <c r="L69" i="1"/>
  <c r="K69" i="1"/>
  <c r="J69" i="1"/>
  <c r="W65" i="1"/>
  <c r="V65" i="1"/>
  <c r="R65" i="1"/>
  <c r="Q65" i="1"/>
  <c r="P65" i="1"/>
  <c r="O65" i="1"/>
  <c r="N65" i="1"/>
  <c r="M65" i="1"/>
  <c r="L65" i="1"/>
  <c r="K65" i="1"/>
  <c r="J65" i="1"/>
  <c r="W61" i="1"/>
  <c r="V61" i="1"/>
  <c r="R61" i="1"/>
  <c r="Q61" i="1"/>
  <c r="P61" i="1"/>
  <c r="O61" i="1"/>
  <c r="N61" i="1"/>
  <c r="M61" i="1"/>
  <c r="L61" i="1"/>
  <c r="K61" i="1"/>
  <c r="J61" i="1"/>
  <c r="W56" i="1"/>
  <c r="V56" i="1"/>
  <c r="R56" i="1"/>
  <c r="Q56" i="1"/>
  <c r="P56" i="1"/>
  <c r="O56" i="1"/>
  <c r="N56" i="1"/>
  <c r="M56" i="1"/>
  <c r="L56" i="1"/>
  <c r="K56" i="1"/>
  <c r="J56" i="1"/>
  <c r="W52" i="1"/>
  <c r="V52" i="1"/>
  <c r="R52" i="1"/>
  <c r="Q52" i="1"/>
  <c r="P52" i="1"/>
  <c r="O52" i="1"/>
  <c r="N52" i="1"/>
  <c r="M52" i="1"/>
  <c r="L52" i="1"/>
  <c r="K52" i="1"/>
  <c r="J52" i="1"/>
  <c r="W48" i="1"/>
  <c r="V48" i="1"/>
  <c r="R48" i="1"/>
  <c r="Q48" i="1"/>
  <c r="P48" i="1"/>
  <c r="O48" i="1"/>
  <c r="N48" i="1"/>
  <c r="M48" i="1"/>
  <c r="L48" i="1"/>
  <c r="K48" i="1"/>
  <c r="J48" i="1"/>
  <c r="W44" i="1"/>
  <c r="V44" i="1"/>
  <c r="R44" i="1"/>
  <c r="Q44" i="1"/>
  <c r="P44" i="1"/>
  <c r="O44" i="1"/>
  <c r="N44" i="1"/>
  <c r="M44" i="1"/>
  <c r="L44" i="1"/>
  <c r="K44" i="1"/>
  <c r="J44" i="1"/>
  <c r="W39" i="1"/>
  <c r="V39" i="1"/>
  <c r="R39" i="1"/>
  <c r="Q39" i="1"/>
  <c r="P39" i="1"/>
  <c r="O39" i="1"/>
  <c r="N39" i="1"/>
  <c r="M39" i="1"/>
  <c r="L39" i="1"/>
  <c r="K39" i="1"/>
  <c r="J39" i="1"/>
  <c r="W35" i="1"/>
  <c r="V35" i="1"/>
  <c r="R35" i="1"/>
  <c r="Q35" i="1"/>
  <c r="P35" i="1"/>
  <c r="O35" i="1"/>
  <c r="N35" i="1"/>
  <c r="M35" i="1"/>
  <c r="L35" i="1"/>
  <c r="K35" i="1"/>
  <c r="J35" i="1"/>
  <c r="W31" i="1"/>
  <c r="V31" i="1"/>
  <c r="R31" i="1"/>
  <c r="Q31" i="1"/>
  <c r="P31" i="1"/>
  <c r="O31" i="1"/>
  <c r="N31" i="1"/>
  <c r="M31" i="1"/>
  <c r="L31" i="1"/>
  <c r="K31" i="1"/>
  <c r="J31" i="1"/>
  <c r="W27" i="1"/>
  <c r="V27" i="1"/>
  <c r="R27" i="1"/>
  <c r="Q27" i="1"/>
  <c r="P27" i="1"/>
  <c r="O27" i="1"/>
  <c r="N27" i="1"/>
  <c r="M27" i="1"/>
  <c r="L27" i="1"/>
  <c r="K27" i="1"/>
  <c r="J27" i="1"/>
  <c r="W22" i="1"/>
  <c r="W153" i="1" s="1"/>
  <c r="V22" i="1"/>
  <c r="V153" i="1" s="1"/>
  <c r="R22" i="1"/>
  <c r="R153" i="1" s="1"/>
  <c r="Q22" i="1"/>
  <c r="Q153" i="1" s="1"/>
  <c r="P22" i="1"/>
  <c r="P153" i="1" s="1"/>
  <c r="O22" i="1"/>
  <c r="O153" i="1" s="1"/>
  <c r="N22" i="1"/>
  <c r="N153" i="1" s="1"/>
  <c r="M22" i="1"/>
  <c r="L22" i="1"/>
  <c r="L153" i="1" s="1"/>
  <c r="K22" i="1"/>
  <c r="K153" i="1" s="1"/>
  <c r="J22" i="1"/>
  <c r="J153" i="1" s="1"/>
  <c r="W18" i="1"/>
  <c r="W152" i="1" s="1"/>
  <c r="V18" i="1"/>
  <c r="V152" i="1" s="1"/>
  <c r="R18" i="1"/>
  <c r="R152" i="1" s="1"/>
  <c r="Q18" i="1"/>
  <c r="Q152" i="1" s="1"/>
  <c r="P18" i="1"/>
  <c r="P152" i="1" s="1"/>
  <c r="O18" i="1"/>
  <c r="O152" i="1" s="1"/>
  <c r="N18" i="1"/>
  <c r="N152" i="1" s="1"/>
  <c r="M18" i="1"/>
  <c r="M152" i="1" s="1"/>
  <c r="L18" i="1"/>
  <c r="L152" i="1" s="1"/>
  <c r="K18" i="1"/>
  <c r="K152" i="1" s="1"/>
  <c r="J18" i="1"/>
  <c r="J152" i="1" s="1"/>
  <c r="W14" i="1"/>
  <c r="W151" i="1" s="1"/>
  <c r="V14" i="1"/>
  <c r="V151" i="1" s="1"/>
  <c r="R14" i="1"/>
  <c r="R151" i="1" s="1"/>
  <c r="Q14" i="1"/>
  <c r="Q151" i="1" s="1"/>
  <c r="P14" i="1"/>
  <c r="P151" i="1" s="1"/>
  <c r="O14" i="1"/>
  <c r="O151" i="1" s="1"/>
  <c r="N14" i="1"/>
  <c r="N151" i="1" s="1"/>
  <c r="M14" i="1"/>
  <c r="M151" i="1" s="1"/>
  <c r="L14" i="1"/>
  <c r="L151" i="1" s="1"/>
  <c r="K14" i="1"/>
  <c r="K151" i="1" s="1"/>
  <c r="J14" i="1"/>
  <c r="J151" i="1" s="1"/>
  <c r="W10" i="1"/>
  <c r="W150" i="1" s="1"/>
  <c r="V10" i="1"/>
  <c r="V150" i="1" s="1"/>
  <c r="R10" i="1"/>
  <c r="Q10" i="1"/>
  <c r="P10" i="1"/>
  <c r="P150" i="1" s="1"/>
  <c r="O10" i="1"/>
  <c r="N10" i="1"/>
  <c r="M10" i="1"/>
  <c r="M150" i="1" s="1"/>
  <c r="L10" i="1"/>
  <c r="L150" i="1" s="1"/>
  <c r="K10" i="1"/>
  <c r="J10" i="1"/>
  <c r="G156" i="22" l="1"/>
  <c r="O278" i="24"/>
  <c r="P2417" i="32"/>
  <c r="P2419" i="32" s="1"/>
  <c r="V1328" i="4"/>
  <c r="Z551" i="6"/>
  <c r="T64" i="9"/>
  <c r="P64" i="9"/>
  <c r="S63" i="9"/>
  <c r="O63" i="9"/>
  <c r="O65" i="9" s="1"/>
  <c r="T60" i="9"/>
  <c r="P60" i="9"/>
  <c r="P65" i="9" s="1"/>
  <c r="S237" i="12"/>
  <c r="S236" i="12"/>
  <c r="S235" i="12"/>
  <c r="S234" i="12"/>
  <c r="S238" i="12" s="1"/>
  <c r="S233" i="12"/>
  <c r="R237" i="12"/>
  <c r="R236" i="12"/>
  <c r="R235" i="12"/>
  <c r="R234" i="12"/>
  <c r="R233" i="12"/>
  <c r="M5361" i="24"/>
  <c r="V5382" i="24"/>
  <c r="K5382" i="24"/>
  <c r="O5380" i="24"/>
  <c r="U2474" i="32"/>
  <c r="U2476" i="32" s="1"/>
  <c r="U2477" i="32" s="1"/>
  <c r="Q2474" i="32"/>
  <c r="Q2476" i="32" s="1"/>
  <c r="Q2477" i="32" s="1"/>
  <c r="M2474" i="32"/>
  <c r="M2476" i="32" s="1"/>
  <c r="P1373" i="4"/>
  <c r="N1372" i="4"/>
  <c r="X631" i="6"/>
  <c r="W630" i="6"/>
  <c r="Z629" i="6"/>
  <c r="Q629" i="6"/>
  <c r="P628" i="6"/>
  <c r="P1375" i="4"/>
  <c r="U1373" i="4"/>
  <c r="U1370" i="4"/>
  <c r="U297" i="4"/>
  <c r="M215" i="4"/>
  <c r="V243" i="4"/>
  <c r="S631" i="6"/>
  <c r="O631" i="6"/>
  <c r="V629" i="6"/>
  <c r="Y628" i="6"/>
  <c r="U628" i="6"/>
  <c r="S627" i="6"/>
  <c r="O627" i="6"/>
  <c r="Z189" i="6"/>
  <c r="V189" i="6"/>
  <c r="Q189" i="6"/>
  <c r="Y188" i="6"/>
  <c r="U188" i="6"/>
  <c r="P188" i="6"/>
  <c r="X187" i="6"/>
  <c r="S187" i="6"/>
  <c r="O187" i="6"/>
  <c r="W186" i="6"/>
  <c r="Z185" i="6"/>
  <c r="V185" i="6"/>
  <c r="Q185" i="6"/>
  <c r="Y184" i="6"/>
  <c r="U184" i="6"/>
  <c r="P184" i="6"/>
  <c r="G144" i="20"/>
  <c r="P5381" i="24"/>
  <c r="L5381" i="24"/>
  <c r="I5380" i="24"/>
  <c r="P5379" i="24"/>
  <c r="U5262" i="24"/>
  <c r="N5262" i="24"/>
  <c r="I812" i="31"/>
  <c r="I814" i="31" s="1"/>
  <c r="W31" i="4"/>
  <c r="N31" i="4"/>
  <c r="R631" i="6"/>
  <c r="V315" i="6"/>
  <c r="W320" i="6"/>
  <c r="Z319" i="6"/>
  <c r="Q319" i="6"/>
  <c r="U318" i="6"/>
  <c r="X317" i="6"/>
  <c r="O317" i="6"/>
  <c r="Y321" i="6"/>
  <c r="P321" i="6"/>
  <c r="X320" i="6"/>
  <c r="S320" i="6"/>
  <c r="O320" i="6"/>
  <c r="W319" i="6"/>
  <c r="R319" i="6"/>
  <c r="V240" i="6"/>
  <c r="Y317" i="6"/>
  <c r="U317" i="6"/>
  <c r="S316" i="6"/>
  <c r="X183" i="6"/>
  <c r="H156" i="22"/>
  <c r="S2443" i="32"/>
  <c r="S2445" i="32" s="1"/>
  <c r="O2443" i="32"/>
  <c r="O2445" i="32" s="1"/>
  <c r="K2443" i="32"/>
  <c r="K2445" i="32" s="1"/>
  <c r="W211" i="33"/>
  <c r="W231" i="33" s="1"/>
  <c r="O211" i="33"/>
  <c r="K211" i="33"/>
  <c r="W272" i="4"/>
  <c r="G74" i="20"/>
  <c r="G147" i="20" s="1"/>
  <c r="G203" i="20" s="1"/>
  <c r="H108" i="22"/>
  <c r="M1328" i="4"/>
  <c r="W372" i="4"/>
  <c r="N272" i="4"/>
  <c r="L40" i="1"/>
  <c r="W40" i="1"/>
  <c r="L57" i="1"/>
  <c r="W57" i="1"/>
  <c r="L74" i="1"/>
  <c r="P74" i="1"/>
  <c r="W74" i="1"/>
  <c r="L92" i="1"/>
  <c r="P92" i="1"/>
  <c r="W92" i="1"/>
  <c r="L115" i="1"/>
  <c r="P115" i="1"/>
  <c r="W115" i="1"/>
  <c r="L132" i="1"/>
  <c r="P132" i="1"/>
  <c r="W132" i="1"/>
  <c r="L149" i="1"/>
  <c r="P149" i="1"/>
  <c r="W149" i="1"/>
  <c r="M1397" i="4"/>
  <c r="V1370" i="4"/>
  <c r="M1349" i="4"/>
  <c r="V165" i="4"/>
  <c r="H142" i="20"/>
  <c r="L5361" i="24"/>
  <c r="N5382" i="24"/>
  <c r="I5382" i="24"/>
  <c r="U5380" i="24"/>
  <c r="N5380" i="24"/>
  <c r="I278" i="24"/>
  <c r="L5379" i="24"/>
  <c r="Q222" i="24"/>
  <c r="V202" i="33"/>
  <c r="N202" i="33"/>
  <c r="N232" i="33" s="1"/>
  <c r="V1226" i="4"/>
  <c r="P589" i="4"/>
  <c r="R297" i="4"/>
  <c r="M297" i="4"/>
  <c r="S584" i="6"/>
  <c r="V133" i="6"/>
  <c r="R1328" i="4"/>
  <c r="V215" i="6"/>
  <c r="P40" i="1"/>
  <c r="P57" i="1"/>
  <c r="M163" i="1"/>
  <c r="R163" i="1"/>
  <c r="R1371" i="4"/>
  <c r="P1370" i="4"/>
  <c r="U1375" i="4"/>
  <c r="U1371" i="4"/>
  <c r="W1375" i="4"/>
  <c r="P1374" i="4"/>
  <c r="U1226" i="4"/>
  <c r="U347" i="4"/>
  <c r="Z605" i="6"/>
  <c r="S290" i="6"/>
  <c r="S321" i="6"/>
  <c r="R316" i="6"/>
  <c r="H40" i="20"/>
  <c r="G74" i="22"/>
  <c r="G146" i="22"/>
  <c r="H146" i="22"/>
  <c r="H144" i="22"/>
  <c r="U5378" i="24"/>
  <c r="N5378" i="24"/>
  <c r="U394" i="24"/>
  <c r="N394" i="24"/>
  <c r="I394" i="24"/>
  <c r="U278" i="24"/>
  <c r="R1226" i="4"/>
  <c r="M1226" i="4"/>
  <c r="T1374" i="4"/>
  <c r="M1373" i="4"/>
  <c r="M347" i="4"/>
  <c r="O322" i="4"/>
  <c r="P297" i="4"/>
  <c r="O190" i="4"/>
  <c r="S31" i="4"/>
  <c r="W653" i="6"/>
  <c r="U605" i="6"/>
  <c r="R605" i="6"/>
  <c r="V158" i="6"/>
  <c r="Y31" i="6"/>
  <c r="R59" i="9"/>
  <c r="G108" i="20"/>
  <c r="H74" i="22"/>
  <c r="P222" i="24"/>
  <c r="V2474" i="32"/>
  <c r="V2476" i="32" s="1"/>
  <c r="N2474" i="32"/>
  <c r="N2476" i="32" s="1"/>
  <c r="V2443" i="32"/>
  <c r="V2445" i="32" s="1"/>
  <c r="V2478" i="32" s="1"/>
  <c r="R2443" i="32"/>
  <c r="R2445" i="32" s="1"/>
  <c r="N2443" i="32"/>
  <c r="N2445" i="32" s="1"/>
  <c r="N2477" i="32" s="1"/>
  <c r="I2443" i="32"/>
  <c r="I2445" i="32" s="1"/>
  <c r="Q231" i="33"/>
  <c r="M231" i="33"/>
  <c r="O378" i="4"/>
  <c r="R377" i="4"/>
  <c r="M375" i="4"/>
  <c r="O374" i="4"/>
  <c r="P165" i="4"/>
  <c r="Y605" i="6"/>
  <c r="Y551" i="6"/>
  <c r="P551" i="6"/>
  <c r="P187" i="6"/>
  <c r="P190" i="6" s="1"/>
  <c r="V188" i="6"/>
  <c r="W185" i="6"/>
  <c r="Q235" i="12"/>
  <c r="Q234" i="12"/>
  <c r="Q233" i="12"/>
  <c r="H142" i="22"/>
  <c r="P1931" i="24"/>
  <c r="L321" i="24"/>
  <c r="U50" i="28"/>
  <c r="Q50" i="28"/>
  <c r="M50" i="28"/>
  <c r="V230" i="33"/>
  <c r="U230" i="33"/>
  <c r="R202" i="33"/>
  <c r="R232" i="33" s="1"/>
  <c r="S1375" i="4"/>
  <c r="W1373" i="4"/>
  <c r="N1371" i="4"/>
  <c r="P1226" i="4"/>
  <c r="S372" i="4"/>
  <c r="V297" i="4"/>
  <c r="V1399" i="4" s="1"/>
  <c r="S272" i="4"/>
  <c r="W240" i="4"/>
  <c r="S240" i="4"/>
  <c r="W246" i="4"/>
  <c r="S246" i="4"/>
  <c r="U245" i="4"/>
  <c r="P245" i="4"/>
  <c r="W244" i="4"/>
  <c r="N244" i="4"/>
  <c r="N246" i="4"/>
  <c r="W242" i="4"/>
  <c r="P241" i="4"/>
  <c r="O246" i="4"/>
  <c r="R245" i="4"/>
  <c r="T244" i="4"/>
  <c r="M243" i="4"/>
  <c r="O242" i="4"/>
  <c r="R241" i="4"/>
  <c r="Y626" i="6"/>
  <c r="W584" i="6"/>
  <c r="Z631" i="6"/>
  <c r="V631" i="6"/>
  <c r="Q631" i="6"/>
  <c r="Y630" i="6"/>
  <c r="U630" i="6"/>
  <c r="X290" i="6"/>
  <c r="O290" i="6"/>
  <c r="Y265" i="6"/>
  <c r="W215" i="6"/>
  <c r="Q215" i="6"/>
  <c r="P317" i="6"/>
  <c r="R108" i="6"/>
  <c r="S31" i="9"/>
  <c r="T237" i="12"/>
  <c r="T236" i="12"/>
  <c r="H146" i="20"/>
  <c r="U5382" i="24"/>
  <c r="Q1931" i="24"/>
  <c r="M321" i="24"/>
  <c r="N278" i="24"/>
  <c r="I844" i="31"/>
  <c r="I846" i="31" s="1"/>
  <c r="I72" i="34"/>
  <c r="F15" i="36"/>
  <c r="S244" i="4"/>
  <c r="T31" i="4"/>
  <c r="M1401" i="4"/>
  <c r="R1375" i="4"/>
  <c r="O1374" i="4"/>
  <c r="R1373" i="4"/>
  <c r="O1372" i="4"/>
  <c r="N115" i="1"/>
  <c r="N132" i="1"/>
  <c r="N149" i="1"/>
  <c r="J163" i="1"/>
  <c r="V163" i="1"/>
  <c r="N372" i="4"/>
  <c r="T378" i="4"/>
  <c r="V377" i="4"/>
  <c r="O376" i="4"/>
  <c r="S376" i="4"/>
  <c r="P373" i="4"/>
  <c r="R165" i="4"/>
  <c r="R1399" i="4" s="1"/>
  <c r="V551" i="6"/>
  <c r="Q551" i="6"/>
  <c r="U1349" i="4"/>
  <c r="W190" i="4"/>
  <c r="N1375" i="4"/>
  <c r="S1373" i="4"/>
  <c r="N1373" i="4"/>
  <c r="W1371" i="4"/>
  <c r="V1375" i="4"/>
  <c r="M1375" i="4"/>
  <c r="V1373" i="4"/>
  <c r="T1372" i="4"/>
  <c r="V1371" i="4"/>
  <c r="V589" i="4"/>
  <c r="M1371" i="4"/>
  <c r="W322" i="4"/>
  <c r="N322" i="4"/>
  <c r="V630" i="6"/>
  <c r="Y629" i="6"/>
  <c r="P629" i="6"/>
  <c r="R584" i="6"/>
  <c r="J23" i="1"/>
  <c r="N23" i="1"/>
  <c r="R23" i="1"/>
  <c r="M153" i="1"/>
  <c r="J40" i="1"/>
  <c r="N40" i="1"/>
  <c r="R40" i="1"/>
  <c r="J57" i="1"/>
  <c r="N57" i="1"/>
  <c r="R57" i="1"/>
  <c r="J74" i="1"/>
  <c r="N74" i="1"/>
  <c r="R74" i="1"/>
  <c r="J92" i="1"/>
  <c r="N92" i="1"/>
  <c r="R92" i="1"/>
  <c r="J115" i="1"/>
  <c r="R115" i="1"/>
  <c r="J132" i="1"/>
  <c r="R132" i="1"/>
  <c r="J149" i="1"/>
  <c r="R149" i="1"/>
  <c r="N163" i="1"/>
  <c r="W1372" i="4"/>
  <c r="M377" i="4"/>
  <c r="R375" i="4"/>
  <c r="V373" i="4"/>
  <c r="M373" i="4"/>
  <c r="N378" i="4"/>
  <c r="W374" i="4"/>
  <c r="R1397" i="4"/>
  <c r="T1397" i="4"/>
  <c r="O1397" i="4"/>
  <c r="S1374" i="4"/>
  <c r="U1328" i="4"/>
  <c r="P1371" i="4"/>
  <c r="U1374" i="4"/>
  <c r="S1371" i="4"/>
  <c r="M589" i="4"/>
  <c r="W378" i="4"/>
  <c r="P377" i="4"/>
  <c r="U375" i="4"/>
  <c r="N374" i="4"/>
  <c r="V378" i="4"/>
  <c r="R378" i="4"/>
  <c r="M378" i="4"/>
  <c r="T377" i="4"/>
  <c r="O377" i="4"/>
  <c r="V376" i="4"/>
  <c r="R376" i="4"/>
  <c r="M376" i="4"/>
  <c r="T375" i="4"/>
  <c r="O375" i="4"/>
  <c r="T373" i="4"/>
  <c r="U626" i="6"/>
  <c r="P1349" i="4"/>
  <c r="N240" i="4"/>
  <c r="U243" i="4"/>
  <c r="P243" i="4"/>
  <c r="U241" i="4"/>
  <c r="N190" i="4"/>
  <c r="V246" i="4"/>
  <c r="R246" i="4"/>
  <c r="M246" i="4"/>
  <c r="T245" i="4"/>
  <c r="O245" i="4"/>
  <c r="V244" i="4"/>
  <c r="R244" i="4"/>
  <c r="M244" i="4"/>
  <c r="T243" i="4"/>
  <c r="O243" i="4"/>
  <c r="T241" i="4"/>
  <c r="X653" i="6"/>
  <c r="S653" i="6"/>
  <c r="O653" i="6"/>
  <c r="R653" i="6"/>
  <c r="Z653" i="6"/>
  <c r="V653" i="6"/>
  <c r="Q653" i="6"/>
  <c r="U551" i="6"/>
  <c r="X627" i="6"/>
  <c r="S265" i="6"/>
  <c r="R215" i="6"/>
  <c r="Z215" i="6"/>
  <c r="U158" i="6"/>
  <c r="Y189" i="6"/>
  <c r="U189" i="6"/>
  <c r="P189" i="6"/>
  <c r="X188" i="6"/>
  <c r="S188" i="6"/>
  <c r="O188" i="6"/>
  <c r="Z186" i="6"/>
  <c r="V186" i="6"/>
  <c r="Q186" i="6"/>
  <c r="Y185" i="6"/>
  <c r="U185" i="6"/>
  <c r="P185" i="6"/>
  <c r="X108" i="6"/>
  <c r="O108" i="6"/>
  <c r="W189" i="6"/>
  <c r="R189" i="6"/>
  <c r="Z188" i="6"/>
  <c r="Q188" i="6"/>
  <c r="Y187" i="6"/>
  <c r="U187" i="6"/>
  <c r="X186" i="6"/>
  <c r="S186" i="6"/>
  <c r="O186" i="6"/>
  <c r="R185" i="6"/>
  <c r="Z184" i="6"/>
  <c r="R238" i="12"/>
  <c r="P5262" i="24"/>
  <c r="L5262" i="24"/>
  <c r="J72" i="34"/>
  <c r="K23" i="1"/>
  <c r="O23" i="1"/>
  <c r="K40" i="1"/>
  <c r="O40" i="1"/>
  <c r="V40" i="1"/>
  <c r="K57" i="1"/>
  <c r="O57" i="1"/>
  <c r="V57" i="1"/>
  <c r="K74" i="1"/>
  <c r="O74" i="1"/>
  <c r="V74" i="1"/>
  <c r="K92" i="1"/>
  <c r="O92" i="1"/>
  <c r="V92" i="1"/>
  <c r="K115" i="1"/>
  <c r="O115" i="1"/>
  <c r="V115" i="1"/>
  <c r="K132" i="1"/>
  <c r="O132" i="1"/>
  <c r="V132" i="1"/>
  <c r="K149" i="1"/>
  <c r="O149" i="1"/>
  <c r="V149" i="1"/>
  <c r="K163" i="1"/>
  <c r="P163" i="1"/>
  <c r="W163" i="1"/>
  <c r="V1349" i="4"/>
  <c r="V1401" i="4" s="1"/>
  <c r="S378" i="4"/>
  <c r="U377" i="4"/>
  <c r="W376" i="4"/>
  <c r="N376" i="4"/>
  <c r="P375" i="4"/>
  <c r="U373" i="4"/>
  <c r="X626" i="6"/>
  <c r="O359" i="6"/>
  <c r="W631" i="6"/>
  <c r="Z630" i="6"/>
  <c r="Q630" i="6"/>
  <c r="Y359" i="6"/>
  <c r="U359" i="6"/>
  <c r="P359" i="6"/>
  <c r="X359" i="6"/>
  <c r="W290" i="6"/>
  <c r="R290" i="6"/>
  <c r="U183" i="6"/>
  <c r="G40" i="20"/>
  <c r="G146" i="20"/>
  <c r="G23" i="20"/>
  <c r="Q394" i="24"/>
  <c r="M394" i="24"/>
  <c r="V394" i="24"/>
  <c r="O394" i="24"/>
  <c r="K394" i="24"/>
  <c r="M2477" i="32"/>
  <c r="H91" i="20"/>
  <c r="P5361" i="24"/>
  <c r="N17" i="27"/>
  <c r="I21" i="27"/>
  <c r="W230" i="33"/>
  <c r="R230" i="33"/>
  <c r="N230" i="33"/>
  <c r="N231" i="33" s="1"/>
  <c r="P630" i="6"/>
  <c r="X629" i="6"/>
  <c r="S629" i="6"/>
  <c r="O629" i="6"/>
  <c r="W628" i="6"/>
  <c r="U321" i="6"/>
  <c r="V318" i="6"/>
  <c r="U61" i="9"/>
  <c r="U65" i="9" s="1"/>
  <c r="U59" i="9"/>
  <c r="Q61" i="9"/>
  <c r="Q65" i="9" s="1"/>
  <c r="Q59" i="9"/>
  <c r="Q23" i="1"/>
  <c r="M40" i="1"/>
  <c r="Q40" i="1"/>
  <c r="M57" i="1"/>
  <c r="Q57" i="1"/>
  <c r="M74" i="1"/>
  <c r="Q74" i="1"/>
  <c r="M92" i="1"/>
  <c r="Q92" i="1"/>
  <c r="M115" i="1"/>
  <c r="Q115" i="1"/>
  <c r="M132" i="1"/>
  <c r="Q132" i="1"/>
  <c r="M149" i="1"/>
  <c r="Q149" i="1"/>
  <c r="U1397" i="4"/>
  <c r="P1397" i="4"/>
  <c r="T322" i="4"/>
  <c r="T246" i="4"/>
  <c r="V245" i="4"/>
  <c r="M245" i="4"/>
  <c r="O244" i="4"/>
  <c r="R243" i="4"/>
  <c r="V241" i="4"/>
  <c r="M241" i="4"/>
  <c r="T190" i="4"/>
  <c r="O626" i="6"/>
  <c r="Y631" i="6"/>
  <c r="Y632" i="6" s="1"/>
  <c r="U631" i="6"/>
  <c r="P631" i="6"/>
  <c r="X630" i="6"/>
  <c r="S630" i="6"/>
  <c r="O630" i="6"/>
  <c r="R629" i="6"/>
  <c r="Z628" i="6"/>
  <c r="X584" i="6"/>
  <c r="O584" i="6"/>
  <c r="W315" i="6"/>
  <c r="O183" i="6"/>
  <c r="J50" i="18"/>
  <c r="H173" i="20"/>
  <c r="G142" i="20"/>
  <c r="G125" i="20"/>
  <c r="G108" i="22"/>
  <c r="G91" i="22"/>
  <c r="G144" i="22"/>
  <c r="Q5378" i="24"/>
  <c r="M5378" i="24"/>
  <c r="V5378" i="24"/>
  <c r="O5378" i="24"/>
  <c r="R315" i="6"/>
  <c r="U265" i="6"/>
  <c r="X265" i="6"/>
  <c r="O265" i="6"/>
  <c r="Y183" i="6"/>
  <c r="P183" i="6"/>
  <c r="Z133" i="6"/>
  <c r="Q133" i="6"/>
  <c r="S108" i="6"/>
  <c r="W108" i="6"/>
  <c r="G173" i="20"/>
  <c r="G174" i="20" s="1"/>
  <c r="G91" i="20"/>
  <c r="H57" i="20"/>
  <c r="H145" i="20"/>
  <c r="H143" i="20"/>
  <c r="H173" i="22"/>
  <c r="H125" i="22"/>
  <c r="H57" i="22"/>
  <c r="G145" i="22"/>
  <c r="G143" i="22"/>
  <c r="P5378" i="24"/>
  <c r="L5378" i="24"/>
  <c r="V5262" i="24"/>
  <c r="K5262" i="24"/>
  <c r="O5382" i="24"/>
  <c r="Q5381" i="24"/>
  <c r="V222" i="24"/>
  <c r="V5380" i="24"/>
  <c r="O222" i="24"/>
  <c r="K222" i="24"/>
  <c r="K5380" i="24"/>
  <c r="M222" i="24"/>
  <c r="M5379" i="24"/>
  <c r="N62" i="25"/>
  <c r="N22" i="27"/>
  <c r="N26" i="27" s="1"/>
  <c r="I26" i="27"/>
  <c r="R2474" i="32"/>
  <c r="R2476" i="32" s="1"/>
  <c r="I2474" i="32"/>
  <c r="I2476" i="32" s="1"/>
  <c r="I2477" i="32" s="1"/>
  <c r="M202" i="33"/>
  <c r="T31" i="9"/>
  <c r="P31" i="9"/>
  <c r="O31" i="9"/>
  <c r="R31" i="9"/>
  <c r="T105" i="12"/>
  <c r="M50" i="18"/>
  <c r="I50" i="18"/>
  <c r="L50" i="18"/>
  <c r="H50" i="18"/>
  <c r="H108" i="20"/>
  <c r="G57" i="20"/>
  <c r="G145" i="20"/>
  <c r="G143" i="20"/>
  <c r="G173" i="22"/>
  <c r="G174" i="22" s="1"/>
  <c r="G125" i="22"/>
  <c r="G57" i="22"/>
  <c r="H23" i="22"/>
  <c r="U5361" i="24"/>
  <c r="N5361" i="24"/>
  <c r="I5361" i="24"/>
  <c r="Q321" i="24"/>
  <c r="N28" i="25"/>
  <c r="N34" i="25" s="1"/>
  <c r="I34" i="25"/>
  <c r="N54" i="27"/>
  <c r="K67" i="27" s="1"/>
  <c r="K57" i="27"/>
  <c r="L16" i="27" s="1"/>
  <c r="N43" i="27"/>
  <c r="N46" i="27" s="1"/>
  <c r="I46" i="27"/>
  <c r="P54" i="29"/>
  <c r="L54" i="29"/>
  <c r="I2478" i="32"/>
  <c r="Q2417" i="32"/>
  <c r="Q2419" i="32" s="1"/>
  <c r="Q2478" i="32" s="1"/>
  <c r="L2417" i="32"/>
  <c r="L2419" i="32" s="1"/>
  <c r="M2417" i="32"/>
  <c r="M2419" i="32" s="1"/>
  <c r="M2478" i="32" s="1"/>
  <c r="O628" i="6"/>
  <c r="W627" i="6"/>
  <c r="X321" i="6"/>
  <c r="O321" i="6"/>
  <c r="R320" i="6"/>
  <c r="V319" i="6"/>
  <c r="Y318" i="6"/>
  <c r="P318" i="6"/>
  <c r="S317" i="6"/>
  <c r="Z158" i="6"/>
  <c r="Q158" i="6"/>
  <c r="Y158" i="6"/>
  <c r="P158" i="6"/>
  <c r="X189" i="6"/>
  <c r="S189" i="6"/>
  <c r="O189" i="6"/>
  <c r="W188" i="6"/>
  <c r="R188" i="6"/>
  <c r="Z187" i="6"/>
  <c r="V187" i="6"/>
  <c r="Q187" i="6"/>
  <c r="Y186" i="6"/>
  <c r="P186" i="6"/>
  <c r="T62" i="9"/>
  <c r="T65" i="9" s="1"/>
  <c r="R60" i="9"/>
  <c r="U31" i="9"/>
  <c r="Q31" i="9"/>
  <c r="T232" i="12"/>
  <c r="O50" i="18"/>
  <c r="K50" i="18"/>
  <c r="G50" i="18"/>
  <c r="H156" i="20"/>
  <c r="H144" i="20"/>
  <c r="H125" i="20"/>
  <c r="H74" i="20"/>
  <c r="H23" i="20"/>
  <c r="H147" i="20" s="1"/>
  <c r="H91" i="22"/>
  <c r="G23" i="22"/>
  <c r="Q5361" i="24"/>
  <c r="V1931" i="24"/>
  <c r="O1931" i="24"/>
  <c r="K1931" i="24"/>
  <c r="M1931" i="24"/>
  <c r="V278" i="24"/>
  <c r="V5383" i="24" s="1"/>
  <c r="K278" i="24"/>
  <c r="N41" i="25"/>
  <c r="J50" i="28"/>
  <c r="U1931" i="24"/>
  <c r="N1931" i="24"/>
  <c r="I1931" i="24"/>
  <c r="P394" i="24"/>
  <c r="L394" i="24"/>
  <c r="U222" i="24"/>
  <c r="N222" i="24"/>
  <c r="N5383" i="24" s="1"/>
  <c r="I222" i="24"/>
  <c r="R50" i="28"/>
  <c r="N50" i="28"/>
  <c r="O54" i="29"/>
  <c r="K54" i="29"/>
  <c r="K844" i="31"/>
  <c r="K846" i="31" s="1"/>
  <c r="O2417" i="32"/>
  <c r="O2419" i="32" s="1"/>
  <c r="K2417" i="32"/>
  <c r="K2419" i="32" s="1"/>
  <c r="R231" i="33"/>
  <c r="T211" i="33"/>
  <c r="P211" i="33"/>
  <c r="L211" i="33"/>
  <c r="T202" i="33"/>
  <c r="P202" i="33"/>
  <c r="L202" i="33"/>
  <c r="H145" i="22"/>
  <c r="H143" i="22"/>
  <c r="V5361" i="24"/>
  <c r="O5361" i="24"/>
  <c r="K5361" i="24"/>
  <c r="Q5262" i="24"/>
  <c r="M5262" i="24"/>
  <c r="V321" i="24"/>
  <c r="O321" i="24"/>
  <c r="K321" i="24"/>
  <c r="Q5382" i="24"/>
  <c r="M5382" i="24"/>
  <c r="V5381" i="24"/>
  <c r="O5381" i="24"/>
  <c r="K5381" i="24"/>
  <c r="Q278" i="24"/>
  <c r="M278" i="24"/>
  <c r="V5379" i="24"/>
  <c r="O5379" i="24"/>
  <c r="K5379" i="24"/>
  <c r="I62" i="25"/>
  <c r="I63" i="27"/>
  <c r="F64" i="27" s="1"/>
  <c r="T50" i="28"/>
  <c r="P50" i="28"/>
  <c r="L50" i="28"/>
  <c r="N54" i="29"/>
  <c r="J54" i="29"/>
  <c r="K812" i="31"/>
  <c r="K814" i="31" s="1"/>
  <c r="T2474" i="32"/>
  <c r="T2476" i="32" s="1"/>
  <c r="T2478" i="32" s="1"/>
  <c r="P2474" i="32"/>
  <c r="P2476" i="32" s="1"/>
  <c r="P2478" i="32" s="1"/>
  <c r="L2474" i="32"/>
  <c r="L2476" i="32" s="1"/>
  <c r="S2417" i="32"/>
  <c r="S2419" i="32" s="1"/>
  <c r="N2417" i="32"/>
  <c r="N2419" i="32" s="1"/>
  <c r="J2417" i="32"/>
  <c r="J2419" i="32" s="1"/>
  <c r="U2417" i="32"/>
  <c r="U2419" i="32" s="1"/>
  <c r="U2478" i="32" s="1"/>
  <c r="T230" i="33"/>
  <c r="P230" i="33"/>
  <c r="L230" i="33"/>
  <c r="U202" i="33"/>
  <c r="W202" i="33"/>
  <c r="S202" i="33"/>
  <c r="O202" i="33"/>
  <c r="K202" i="33"/>
  <c r="J39" i="34"/>
  <c r="J73" i="34" s="1"/>
  <c r="U321" i="24"/>
  <c r="N321" i="24"/>
  <c r="I321" i="24"/>
  <c r="P5382" i="24"/>
  <c r="L5382" i="24"/>
  <c r="U5381" i="24"/>
  <c r="N5381" i="24"/>
  <c r="I5381" i="24"/>
  <c r="P278" i="24"/>
  <c r="L278" i="24"/>
  <c r="U5379" i="24"/>
  <c r="N5379" i="24"/>
  <c r="I5379" i="24"/>
  <c r="I85" i="25"/>
  <c r="D86" i="25" s="1"/>
  <c r="M54" i="29"/>
  <c r="H54" i="29"/>
  <c r="R54" i="29"/>
  <c r="K801" i="31"/>
  <c r="K803" i="31" s="1"/>
  <c r="J801" i="31"/>
  <c r="J803" i="31" s="1"/>
  <c r="I801" i="31"/>
  <c r="I803" i="31" s="1"/>
  <c r="I848" i="31" s="1"/>
  <c r="S2474" i="32"/>
  <c r="S2476" i="32" s="1"/>
  <c r="S2477" i="32" s="1"/>
  <c r="O2474" i="32"/>
  <c r="O2476" i="32" s="1"/>
  <c r="O2477" i="32" s="1"/>
  <c r="K2474" i="32"/>
  <c r="K2476" i="32" s="1"/>
  <c r="K2477" i="32" s="1"/>
  <c r="L2477" i="32"/>
  <c r="R2417" i="32"/>
  <c r="R2419" i="32" s="1"/>
  <c r="R2478" i="32" s="1"/>
  <c r="S230" i="33"/>
  <c r="O230" i="33"/>
  <c r="O231" i="33" s="1"/>
  <c r="K230" i="33"/>
  <c r="V231" i="33"/>
  <c r="V232" i="33"/>
  <c r="Q202" i="33"/>
  <c r="I39" i="34"/>
  <c r="I73" i="34" s="1"/>
  <c r="U231" i="33"/>
  <c r="P232" i="33"/>
  <c r="M232" i="33"/>
  <c r="U232" i="33"/>
  <c r="W232" i="33"/>
  <c r="Q232" i="33"/>
  <c r="V2477" i="32"/>
  <c r="K2478" i="32"/>
  <c r="I847" i="31"/>
  <c r="Q54" i="29"/>
  <c r="L53" i="27"/>
  <c r="I50" i="27"/>
  <c r="D69" i="27"/>
  <c r="I69" i="27" s="1"/>
  <c r="D51" i="27"/>
  <c r="L36" i="27"/>
  <c r="N21" i="27"/>
  <c r="F70" i="27"/>
  <c r="I41" i="27"/>
  <c r="N34" i="27"/>
  <c r="N31" i="27"/>
  <c r="L26" i="27"/>
  <c r="N15" i="27"/>
  <c r="M60" i="27"/>
  <c r="M63" i="27" s="1"/>
  <c r="K58" i="27"/>
  <c r="L46" i="27"/>
  <c r="N41" i="27"/>
  <c r="N33" i="27"/>
  <c r="N14" i="27"/>
  <c r="N11" i="27"/>
  <c r="E64" i="27"/>
  <c r="L20" i="27"/>
  <c r="L40" i="27"/>
  <c r="L12" i="27"/>
  <c r="L32" i="27"/>
  <c r="L7" i="27"/>
  <c r="L27" i="27"/>
  <c r="N55" i="27"/>
  <c r="K68" i="27" s="1"/>
  <c r="L68" i="27" s="1"/>
  <c r="H51" i="27"/>
  <c r="G70" i="27"/>
  <c r="I16" i="27"/>
  <c r="N12" i="27"/>
  <c r="I67" i="27"/>
  <c r="H68" i="27"/>
  <c r="H70" i="27" s="1"/>
  <c r="D68" i="27"/>
  <c r="H58" i="27"/>
  <c r="K66" i="27"/>
  <c r="I49" i="27"/>
  <c r="E51" i="27"/>
  <c r="E67" i="27"/>
  <c r="E70" i="27" s="1"/>
  <c r="I47" i="27"/>
  <c r="L42" i="27"/>
  <c r="N35" i="27"/>
  <c r="I36" i="27"/>
  <c r="N32" i="27"/>
  <c r="N13" i="27"/>
  <c r="K63" i="27"/>
  <c r="I31" i="27"/>
  <c r="I11" i="27"/>
  <c r="I93" i="25"/>
  <c r="F94" i="25"/>
  <c r="N91" i="25"/>
  <c r="N27" i="25"/>
  <c r="I20" i="25"/>
  <c r="F93" i="25"/>
  <c r="E94" i="25"/>
  <c r="I86" i="25"/>
  <c r="M79" i="25"/>
  <c r="M85" i="25" s="1"/>
  <c r="K77" i="25"/>
  <c r="L72" i="25" s="1"/>
  <c r="N77" i="25"/>
  <c r="M69" i="25"/>
  <c r="I55" i="25"/>
  <c r="L41" i="25"/>
  <c r="N13" i="25"/>
  <c r="K94" i="25"/>
  <c r="L94" i="25" s="1"/>
  <c r="D90" i="25"/>
  <c r="I90" i="25" s="1"/>
  <c r="I89" i="25"/>
  <c r="D88" i="25"/>
  <c r="L79" i="25"/>
  <c r="I67" i="25"/>
  <c r="N55" i="25"/>
  <c r="I48" i="25"/>
  <c r="G69" i="25"/>
  <c r="I92" i="25"/>
  <c r="G88" i="25"/>
  <c r="G94" i="25" s="1"/>
  <c r="G78" i="25"/>
  <c r="I63" i="25"/>
  <c r="N47" i="25"/>
  <c r="N68" i="25" s="1"/>
  <c r="N45" i="25"/>
  <c r="N66" i="25" s="1"/>
  <c r="N43" i="25"/>
  <c r="I27" i="25"/>
  <c r="N18" i="25"/>
  <c r="N67" i="25" s="1"/>
  <c r="N16" i="25"/>
  <c r="N65" i="25" s="1"/>
  <c r="N14" i="25"/>
  <c r="L13" i="25"/>
  <c r="I41" i="25"/>
  <c r="I13" i="25"/>
  <c r="Q5380" i="24"/>
  <c r="M5380" i="24"/>
  <c r="P5380" i="24"/>
  <c r="L5380" i="24"/>
  <c r="H40" i="22"/>
  <c r="T235" i="12"/>
  <c r="S65" i="9"/>
  <c r="T59" i="9"/>
  <c r="P59" i="9"/>
  <c r="R62" i="9"/>
  <c r="S59" i="9"/>
  <c r="O59" i="9"/>
  <c r="R627" i="6"/>
  <c r="R359" i="6"/>
  <c r="Q318" i="6"/>
  <c r="Q240" i="6"/>
  <c r="X240" i="6"/>
  <c r="X316" i="6"/>
  <c r="O240" i="6"/>
  <c r="O316" i="6"/>
  <c r="U186" i="6"/>
  <c r="U31" i="6"/>
  <c r="X185" i="6"/>
  <c r="X31" i="6"/>
  <c r="O185" i="6"/>
  <c r="O31" i="6"/>
  <c r="R184" i="6"/>
  <c r="R31" i="6"/>
  <c r="Y653" i="6"/>
  <c r="P653" i="6"/>
  <c r="Z359" i="6"/>
  <c r="Q359" i="6"/>
  <c r="Q627" i="6"/>
  <c r="Z190" i="6"/>
  <c r="P31" i="6"/>
  <c r="U629" i="6"/>
  <c r="X628" i="6"/>
  <c r="Z627" i="6"/>
  <c r="Z632" i="6" s="1"/>
  <c r="P626" i="6"/>
  <c r="W626" i="6"/>
  <c r="R626" i="6"/>
  <c r="Z315" i="6"/>
  <c r="Q315" i="6"/>
  <c r="Y315" i="6"/>
  <c r="U315" i="6"/>
  <c r="P315" i="6"/>
  <c r="P658" i="6" s="1"/>
  <c r="U240" i="6"/>
  <c r="W187" i="6"/>
  <c r="W133" i="6"/>
  <c r="R187" i="6"/>
  <c r="R133" i="6"/>
  <c r="X133" i="6"/>
  <c r="X656" i="6" s="1"/>
  <c r="X184" i="6"/>
  <c r="S133" i="6"/>
  <c r="S656" i="6" s="1"/>
  <c r="S184" i="6"/>
  <c r="O133" i="6"/>
  <c r="O184" i="6"/>
  <c r="S628" i="6"/>
  <c r="S359" i="6"/>
  <c r="Z240" i="6"/>
  <c r="Z318" i="6"/>
  <c r="Y240" i="6"/>
  <c r="P240" i="6"/>
  <c r="S240" i="6"/>
  <c r="S185" i="6"/>
  <c r="S31" i="6"/>
  <c r="W184" i="6"/>
  <c r="W31" i="6"/>
  <c r="U653" i="6"/>
  <c r="V359" i="6"/>
  <c r="V627" i="6"/>
  <c r="Z626" i="6"/>
  <c r="V626" i="6"/>
  <c r="Q626" i="6"/>
  <c r="W629" i="6"/>
  <c r="W605" i="6"/>
  <c r="V605" i="6"/>
  <c r="V628" i="6"/>
  <c r="Q605" i="6"/>
  <c r="Q628" i="6"/>
  <c r="P605" i="6"/>
  <c r="P627" i="6"/>
  <c r="Z584" i="6"/>
  <c r="V584" i="6"/>
  <c r="Q584" i="6"/>
  <c r="W359" i="6"/>
  <c r="X315" i="6"/>
  <c r="U658" i="6"/>
  <c r="S315" i="6"/>
  <c r="S658" i="6" s="1"/>
  <c r="R265" i="6"/>
  <c r="R240" i="6"/>
  <c r="X158" i="6"/>
  <c r="S158" i="6"/>
  <c r="O158" i="6"/>
  <c r="O657" i="6" s="1"/>
  <c r="Z108" i="6"/>
  <c r="V108" i="6"/>
  <c r="Q108" i="6"/>
  <c r="Z31" i="6"/>
  <c r="Z654" i="6" s="1"/>
  <c r="V31" i="6"/>
  <c r="Q31" i="6"/>
  <c r="Q654" i="6" s="1"/>
  <c r="X605" i="6"/>
  <c r="S605" i="6"/>
  <c r="O605" i="6"/>
  <c r="W551" i="6"/>
  <c r="R551" i="6"/>
  <c r="Z290" i="6"/>
  <c r="Z657" i="6" s="1"/>
  <c r="V290" i="6"/>
  <c r="Q290" i="6"/>
  <c r="Q657" i="6" s="1"/>
  <c r="W321" i="6"/>
  <c r="R321" i="6"/>
  <c r="Z320" i="6"/>
  <c r="V320" i="6"/>
  <c r="Q320" i="6"/>
  <c r="Y319" i="6"/>
  <c r="U319" i="6"/>
  <c r="P319" i="6"/>
  <c r="X318" i="6"/>
  <c r="S318" i="6"/>
  <c r="S322" i="6" s="1"/>
  <c r="O318" i="6"/>
  <c r="W317" i="6"/>
  <c r="R317" i="6"/>
  <c r="Z265" i="6"/>
  <c r="Z656" i="6" s="1"/>
  <c r="Z316" i="6"/>
  <c r="V265" i="6"/>
  <c r="V316" i="6"/>
  <c r="Q265" i="6"/>
  <c r="Q656" i="6" s="1"/>
  <c r="Q316" i="6"/>
  <c r="Z321" i="6"/>
  <c r="V321" i="6"/>
  <c r="Q321" i="6"/>
  <c r="Y320" i="6"/>
  <c r="U320" i="6"/>
  <c r="P320" i="6"/>
  <c r="X319" i="6"/>
  <c r="S319" i="6"/>
  <c r="O319" i="6"/>
  <c r="W318" i="6"/>
  <c r="R318" i="6"/>
  <c r="Z317" i="6"/>
  <c r="V317" i="6"/>
  <c r="Q317" i="6"/>
  <c r="Y316" i="6"/>
  <c r="Y322" i="6" s="1"/>
  <c r="Y215" i="6"/>
  <c r="U316" i="6"/>
  <c r="U322" i="6" s="1"/>
  <c r="U215" i="6"/>
  <c r="P316" i="6"/>
  <c r="P322" i="6" s="1"/>
  <c r="P215" i="6"/>
  <c r="V184" i="6"/>
  <c r="W183" i="6"/>
  <c r="R183" i="6"/>
  <c r="R658" i="6" s="1"/>
  <c r="W158" i="6"/>
  <c r="R158" i="6"/>
  <c r="R657" i="6" s="1"/>
  <c r="Y108" i="6"/>
  <c r="U108" i="6"/>
  <c r="U655" i="6" s="1"/>
  <c r="P108" i="6"/>
  <c r="O315" i="6"/>
  <c r="O658" i="6" s="1"/>
  <c r="W265" i="6"/>
  <c r="W240" i="6"/>
  <c r="W655" i="6" s="1"/>
  <c r="Y584" i="6"/>
  <c r="U584" i="6"/>
  <c r="P584" i="6"/>
  <c r="X551" i="6"/>
  <c r="S551" i="6"/>
  <c r="O551" i="6"/>
  <c r="W316" i="6"/>
  <c r="W322" i="6" s="1"/>
  <c r="Y290" i="6"/>
  <c r="U290" i="6"/>
  <c r="U657" i="6" s="1"/>
  <c r="P290" i="6"/>
  <c r="X215" i="6"/>
  <c r="S215" i="6"/>
  <c r="O215" i="6"/>
  <c r="Z183" i="6"/>
  <c r="V183" i="6"/>
  <c r="Q183" i="6"/>
  <c r="Y133" i="6"/>
  <c r="U133" i="6"/>
  <c r="P133" i="6"/>
  <c r="R1349" i="4"/>
  <c r="T1349" i="4"/>
  <c r="U322" i="4"/>
  <c r="S322" i="4"/>
  <c r="R272" i="4"/>
  <c r="R374" i="4"/>
  <c r="M272" i="4"/>
  <c r="M374" i="4"/>
  <c r="O373" i="4"/>
  <c r="O272" i="4"/>
  <c r="W215" i="4"/>
  <c r="N215" i="4"/>
  <c r="W1397" i="4"/>
  <c r="N1397" i="4"/>
  <c r="W1349" i="4"/>
  <c r="N1349" i="4"/>
  <c r="V372" i="4"/>
  <c r="R372" i="4"/>
  <c r="M372" i="4"/>
  <c r="O372" i="4"/>
  <c r="U190" i="4"/>
  <c r="P190" i="4"/>
  <c r="S190" i="4"/>
  <c r="V31" i="4"/>
  <c r="V242" i="4"/>
  <c r="V247" i="4" s="1"/>
  <c r="R31" i="4"/>
  <c r="R242" i="4"/>
  <c r="R247" i="4" s="1"/>
  <c r="M31" i="4"/>
  <c r="M242" i="4"/>
  <c r="M247" i="4" s="1"/>
  <c r="O241" i="4"/>
  <c r="O31" i="4"/>
  <c r="V1397" i="4"/>
  <c r="T1370" i="4"/>
  <c r="T1402" i="4" s="1"/>
  <c r="O1370" i="4"/>
  <c r="T1328" i="4"/>
  <c r="T1400" i="4" s="1"/>
  <c r="T347" i="4"/>
  <c r="T374" i="4"/>
  <c r="T379" i="4" s="1"/>
  <c r="O347" i="4"/>
  <c r="R347" i="4"/>
  <c r="N242" i="4"/>
  <c r="V240" i="4"/>
  <c r="V1402" i="4" s="1"/>
  <c r="R240" i="4"/>
  <c r="R1402" i="4" s="1"/>
  <c r="M240" i="4"/>
  <c r="O240" i="4"/>
  <c r="U215" i="4"/>
  <c r="U1401" i="4" s="1"/>
  <c r="O1349" i="4"/>
  <c r="P322" i="4"/>
  <c r="V272" i="4"/>
  <c r="V374" i="4"/>
  <c r="S215" i="4"/>
  <c r="S242" i="4"/>
  <c r="P215" i="4"/>
  <c r="S1397" i="4"/>
  <c r="S1349" i="4"/>
  <c r="P1372" i="4"/>
  <c r="P1328" i="4"/>
  <c r="W1328" i="4"/>
  <c r="W1400" i="4" s="1"/>
  <c r="S1328" i="4"/>
  <c r="N1328" i="4"/>
  <c r="T1375" i="4"/>
  <c r="O1375" i="4"/>
  <c r="V1374" i="4"/>
  <c r="R1374" i="4"/>
  <c r="M1374" i="4"/>
  <c r="T1373" i="4"/>
  <c r="O1373" i="4"/>
  <c r="V1372" i="4"/>
  <c r="R589" i="4"/>
  <c r="R1372" i="4"/>
  <c r="M1372" i="4"/>
  <c r="T589" i="4"/>
  <c r="T1398" i="4" s="1"/>
  <c r="T1371" i="4"/>
  <c r="O589" i="4"/>
  <c r="O1371" i="4"/>
  <c r="W347" i="4"/>
  <c r="S347" i="4"/>
  <c r="S374" i="4"/>
  <c r="N347" i="4"/>
  <c r="P347" i="4"/>
  <c r="T215" i="4"/>
  <c r="T242" i="4"/>
  <c r="O215" i="4"/>
  <c r="O1401" i="4" s="1"/>
  <c r="R215" i="4"/>
  <c r="W1370" i="4"/>
  <c r="S1370" i="4"/>
  <c r="N1370" i="4"/>
  <c r="T1226" i="4"/>
  <c r="O1226" i="4"/>
  <c r="W589" i="4"/>
  <c r="W1398" i="4" s="1"/>
  <c r="S589" i="4"/>
  <c r="S1398" i="4" s="1"/>
  <c r="N589" i="4"/>
  <c r="U372" i="4"/>
  <c r="P372" i="4"/>
  <c r="T297" i="4"/>
  <c r="O297" i="4"/>
  <c r="U378" i="4"/>
  <c r="P378" i="4"/>
  <c r="W377" i="4"/>
  <c r="S377" i="4"/>
  <c r="N377" i="4"/>
  <c r="U376" i="4"/>
  <c r="P376" i="4"/>
  <c r="W375" i="4"/>
  <c r="S375" i="4"/>
  <c r="N375" i="4"/>
  <c r="U272" i="4"/>
  <c r="U374" i="4"/>
  <c r="P272" i="4"/>
  <c r="P374" i="4"/>
  <c r="W373" i="4"/>
  <c r="S373" i="4"/>
  <c r="N373" i="4"/>
  <c r="U240" i="4"/>
  <c r="P240" i="4"/>
  <c r="T165" i="4"/>
  <c r="O165" i="4"/>
  <c r="U246" i="4"/>
  <c r="P246" i="4"/>
  <c r="W245" i="4"/>
  <c r="S245" i="4"/>
  <c r="N245" i="4"/>
  <c r="U244" i="4"/>
  <c r="P244" i="4"/>
  <c r="W243" i="4"/>
  <c r="S243" i="4"/>
  <c r="N243" i="4"/>
  <c r="U31" i="4"/>
  <c r="U242" i="4"/>
  <c r="P31" i="4"/>
  <c r="P242" i="4"/>
  <c r="W241" i="4"/>
  <c r="S241" i="4"/>
  <c r="N241" i="4"/>
  <c r="O1328" i="4"/>
  <c r="W1226" i="4"/>
  <c r="S1226" i="4"/>
  <c r="N1226" i="4"/>
  <c r="V322" i="4"/>
  <c r="R322" i="4"/>
  <c r="M322" i="4"/>
  <c r="W297" i="4"/>
  <c r="S297" i="4"/>
  <c r="N297" i="4"/>
  <c r="V190" i="4"/>
  <c r="R190" i="4"/>
  <c r="M190" i="4"/>
  <c r="W165" i="4"/>
  <c r="S165" i="4"/>
  <c r="N165" i="4"/>
  <c r="Q150" i="1"/>
  <c r="J150" i="1"/>
  <c r="N150" i="1"/>
  <c r="R150" i="1"/>
  <c r="M23" i="1"/>
  <c r="V23" i="1"/>
  <c r="K150" i="1"/>
  <c r="O150" i="1"/>
  <c r="L23" i="1"/>
  <c r="P23" i="1"/>
  <c r="W23" i="1"/>
  <c r="M154" i="1" l="1"/>
  <c r="M181" i="1" s="1"/>
  <c r="N1402" i="4"/>
  <c r="R379" i="4"/>
  <c r="Q655" i="6"/>
  <c r="X632" i="6"/>
  <c r="U190" i="6"/>
  <c r="R632" i="6"/>
  <c r="K231" i="33"/>
  <c r="U5383" i="24"/>
  <c r="N2478" i="32"/>
  <c r="I5383" i="24"/>
  <c r="H174" i="22"/>
  <c r="N1376" i="4"/>
  <c r="P5383" i="24"/>
  <c r="M1399" i="4"/>
  <c r="U1400" i="4"/>
  <c r="G86" i="25"/>
  <c r="D64" i="27"/>
  <c r="I64" i="27"/>
  <c r="P2477" i="32"/>
  <c r="T232" i="33"/>
  <c r="K847" i="31"/>
  <c r="S1376" i="4"/>
  <c r="P1399" i="4"/>
  <c r="W154" i="1"/>
  <c r="W181" i="1" s="1"/>
  <c r="W1402" i="4"/>
  <c r="T1376" i="4"/>
  <c r="M1398" i="4"/>
  <c r="W632" i="6"/>
  <c r="H86" i="25"/>
  <c r="H64" i="27"/>
  <c r="U1376" i="4"/>
  <c r="Q238" i="12"/>
  <c r="U1399" i="4"/>
  <c r="M1400" i="4"/>
  <c r="P247" i="4"/>
  <c r="P1402" i="4"/>
  <c r="S1402" i="4"/>
  <c r="O247" i="4"/>
  <c r="Y657" i="6"/>
  <c r="P655" i="6"/>
  <c r="V657" i="6"/>
  <c r="R655" i="6"/>
  <c r="X658" i="6"/>
  <c r="T238" i="12"/>
  <c r="F78" i="25"/>
  <c r="K5383" i="24"/>
  <c r="Q190" i="6"/>
  <c r="O632" i="6"/>
  <c r="L5383" i="24"/>
  <c r="Y190" i="6"/>
  <c r="P154" i="1"/>
  <c r="P181" i="1" s="1"/>
  <c r="V154" i="1"/>
  <c r="V181" i="1" s="1"/>
  <c r="N1398" i="4"/>
  <c r="N1400" i="4"/>
  <c r="P1376" i="4"/>
  <c r="O379" i="4"/>
  <c r="U656" i="6"/>
  <c r="Z658" i="6"/>
  <c r="Z659" i="6" s="1"/>
  <c r="X655" i="6"/>
  <c r="N48" i="25"/>
  <c r="L75" i="25"/>
  <c r="N48" i="27"/>
  <c r="S232" i="33"/>
  <c r="T2477" i="32"/>
  <c r="S2478" i="32"/>
  <c r="Q5383" i="24"/>
  <c r="L232" i="33"/>
  <c r="L231" i="33"/>
  <c r="L2478" i="32"/>
  <c r="R2477" i="32"/>
  <c r="O5383" i="24"/>
  <c r="Y658" i="6"/>
  <c r="M5383" i="24"/>
  <c r="G147" i="22"/>
  <c r="G203" i="22" s="1"/>
  <c r="W1376" i="4"/>
  <c r="L154" i="1"/>
  <c r="L181" i="1" s="1"/>
  <c r="O1400" i="4"/>
  <c r="W379" i="4"/>
  <c r="O1398" i="4"/>
  <c r="M379" i="4"/>
  <c r="V190" i="6"/>
  <c r="V655" i="6"/>
  <c r="S655" i="6"/>
  <c r="O656" i="6"/>
  <c r="U632" i="6"/>
  <c r="N50" i="27"/>
  <c r="O232" i="33"/>
  <c r="S1400" i="4"/>
  <c r="S231" i="33"/>
  <c r="R154" i="1"/>
  <c r="R181" i="1" s="1"/>
  <c r="N1399" i="4"/>
  <c r="R1400" i="4"/>
  <c r="P1398" i="4"/>
  <c r="U1402" i="4"/>
  <c r="P379" i="4"/>
  <c r="T247" i="4"/>
  <c r="V379" i="4"/>
  <c r="Y656" i="6"/>
  <c r="P657" i="6"/>
  <c r="W658" i="6"/>
  <c r="V322" i="6"/>
  <c r="R322" i="6"/>
  <c r="W190" i="6"/>
  <c r="S190" i="6"/>
  <c r="R656" i="6"/>
  <c r="P654" i="6"/>
  <c r="R654" i="6"/>
  <c r="O322" i="6"/>
  <c r="H147" i="22"/>
  <c r="L83" i="25"/>
  <c r="L63" i="27"/>
  <c r="L43" i="27"/>
  <c r="N57" i="27"/>
  <c r="N58" i="27" s="1"/>
  <c r="L59" i="27"/>
  <c r="L55" i="27"/>
  <c r="L21" i="27"/>
  <c r="L35" i="27"/>
  <c r="L15" i="27"/>
  <c r="L30" i="27"/>
  <c r="L39" i="27"/>
  <c r="L19" i="27"/>
  <c r="G64" i="27"/>
  <c r="L25" i="27"/>
  <c r="L54" i="27"/>
  <c r="E58" i="27"/>
  <c r="O2478" i="32"/>
  <c r="K232" i="33"/>
  <c r="P231" i="33"/>
  <c r="H174" i="20"/>
  <c r="H203" i="20" s="1"/>
  <c r="L67" i="27"/>
  <c r="O154" i="1"/>
  <c r="N154" i="1"/>
  <c r="N181" i="1" s="1"/>
  <c r="V656" i="6"/>
  <c r="P632" i="6"/>
  <c r="S654" i="6"/>
  <c r="S659" i="6" s="1"/>
  <c r="S632" i="6"/>
  <c r="R190" i="6"/>
  <c r="L44" i="27"/>
  <c r="F58" i="27"/>
  <c r="L60" i="27"/>
  <c r="L29" i="27"/>
  <c r="L10" i="27"/>
  <c r="L34" i="27"/>
  <c r="L14" i="27"/>
  <c r="L8" i="27"/>
  <c r="L38" i="27"/>
  <c r="L18" i="27"/>
  <c r="L56" i="27"/>
  <c r="L31" i="27"/>
  <c r="D58" i="27"/>
  <c r="K848" i="31"/>
  <c r="F86" i="25"/>
  <c r="E86" i="25"/>
  <c r="T231" i="33"/>
  <c r="L61" i="27"/>
  <c r="K154" i="1"/>
  <c r="K181" i="1" s="1"/>
  <c r="J154" i="1"/>
  <c r="J181" i="1" s="1"/>
  <c r="W247" i="4"/>
  <c r="S379" i="4"/>
  <c r="V1376" i="4"/>
  <c r="V1398" i="4"/>
  <c r="W657" i="6"/>
  <c r="Y654" i="6"/>
  <c r="Z655" i="6"/>
  <c r="O190" i="6"/>
  <c r="O654" i="6"/>
  <c r="R65" i="9"/>
  <c r="L22" i="27"/>
  <c r="L41" i="27"/>
  <c r="L45" i="27"/>
  <c r="L57" i="27"/>
  <c r="L62" i="27"/>
  <c r="L28" i="27"/>
  <c r="L9" i="27"/>
  <c r="L33" i="27"/>
  <c r="L13" i="27"/>
  <c r="M58" i="27"/>
  <c r="L37" i="27"/>
  <c r="L17" i="27"/>
  <c r="L11" i="27"/>
  <c r="G58" i="27"/>
  <c r="L24" i="27"/>
  <c r="L23" i="27"/>
  <c r="L69" i="27"/>
  <c r="Q154" i="1"/>
  <c r="Q181" i="1" s="1"/>
  <c r="M64" i="27"/>
  <c r="K70" i="27"/>
  <c r="L70" i="27" s="1"/>
  <c r="L66" i="27"/>
  <c r="N49" i="27"/>
  <c r="N36" i="27"/>
  <c r="D70" i="27"/>
  <c r="I68" i="27"/>
  <c r="N16" i="27"/>
  <c r="N67" i="27"/>
  <c r="I70" i="27"/>
  <c r="F71" i="27" s="1"/>
  <c r="I51" i="27"/>
  <c r="E72" i="27" s="1"/>
  <c r="H72" i="27"/>
  <c r="N47" i="27"/>
  <c r="F72" i="27"/>
  <c r="N69" i="27"/>
  <c r="J69" i="27"/>
  <c r="N20" i="25"/>
  <c r="N63" i="25"/>
  <c r="I88" i="25"/>
  <c r="D94" i="25"/>
  <c r="M86" i="25"/>
  <c r="N93" i="25"/>
  <c r="N64" i="25"/>
  <c r="N89" i="25"/>
  <c r="N78" i="25"/>
  <c r="L91" i="25"/>
  <c r="L20" i="25"/>
  <c r="L93" i="25"/>
  <c r="I69" i="25"/>
  <c r="J48" i="25" s="1"/>
  <c r="L34" i="25"/>
  <c r="L62" i="25"/>
  <c r="N90" i="25"/>
  <c r="L74" i="25"/>
  <c r="L85" i="25"/>
  <c r="N92" i="25"/>
  <c r="L21" i="25"/>
  <c r="L22" i="25"/>
  <c r="L23" i="25"/>
  <c r="L24" i="25"/>
  <c r="L25" i="25"/>
  <c r="L26" i="25"/>
  <c r="L49" i="25"/>
  <c r="L50" i="25"/>
  <c r="L51" i="25"/>
  <c r="L52" i="25"/>
  <c r="L53" i="25"/>
  <c r="L54" i="25"/>
  <c r="L14" i="25"/>
  <c r="L15" i="25"/>
  <c r="L16" i="25"/>
  <c r="L17" i="25"/>
  <c r="L18" i="25"/>
  <c r="L19" i="25"/>
  <c r="L42" i="25"/>
  <c r="L43" i="25"/>
  <c r="L44" i="25"/>
  <c r="L45" i="25"/>
  <c r="L46" i="25"/>
  <c r="L47" i="25"/>
  <c r="L8" i="25"/>
  <c r="L12" i="25"/>
  <c r="L38" i="25"/>
  <c r="L55" i="25"/>
  <c r="L56" i="25"/>
  <c r="L57" i="25"/>
  <c r="L58" i="25"/>
  <c r="L59" i="25"/>
  <c r="L60" i="25"/>
  <c r="L61" i="25"/>
  <c r="L73" i="25"/>
  <c r="H78" i="25"/>
  <c r="L84" i="25"/>
  <c r="L9" i="25"/>
  <c r="L39" i="25"/>
  <c r="L48" i="25"/>
  <c r="L71" i="25"/>
  <c r="L76" i="25"/>
  <c r="L82" i="25"/>
  <c r="L7" i="25"/>
  <c r="L11" i="25"/>
  <c r="L37" i="25"/>
  <c r="D78" i="25"/>
  <c r="K78" i="25"/>
  <c r="L10" i="25"/>
  <c r="L27" i="25"/>
  <c r="L28" i="25"/>
  <c r="L29" i="25"/>
  <c r="L30" i="25"/>
  <c r="L31" i="25"/>
  <c r="L32" i="25"/>
  <c r="L33" i="25"/>
  <c r="L36" i="25"/>
  <c r="L40" i="25"/>
  <c r="E78" i="25"/>
  <c r="M78" i="25"/>
  <c r="L80" i="25"/>
  <c r="L81" i="25"/>
  <c r="L35" i="25"/>
  <c r="L77" i="25"/>
  <c r="L89" i="25"/>
  <c r="L90" i="25"/>
  <c r="L92" i="25"/>
  <c r="L88" i="25"/>
  <c r="Y655" i="6"/>
  <c r="S657" i="6"/>
  <c r="U654" i="6"/>
  <c r="Q658" i="6"/>
  <c r="X657" i="6"/>
  <c r="W654" i="6"/>
  <c r="X190" i="6"/>
  <c r="W656" i="6"/>
  <c r="Q632" i="6"/>
  <c r="O655" i="6"/>
  <c r="P656" i="6"/>
  <c r="V658" i="6"/>
  <c r="Q322" i="6"/>
  <c r="Z322" i="6"/>
  <c r="V654" i="6"/>
  <c r="V632" i="6"/>
  <c r="X654" i="6"/>
  <c r="X322" i="6"/>
  <c r="N1401" i="4"/>
  <c r="S1399" i="4"/>
  <c r="V1400" i="4"/>
  <c r="S247" i="4"/>
  <c r="U247" i="4"/>
  <c r="O1399" i="4"/>
  <c r="N379" i="4"/>
  <c r="T1401" i="4"/>
  <c r="O1376" i="4"/>
  <c r="M1376" i="4"/>
  <c r="S1401" i="4"/>
  <c r="O1402" i="4"/>
  <c r="R1398" i="4"/>
  <c r="P1400" i="4"/>
  <c r="W1401" i="4"/>
  <c r="P1401" i="4"/>
  <c r="N247" i="4"/>
  <c r="W1399" i="4"/>
  <c r="W1403" i="4" s="1"/>
  <c r="U1398" i="4"/>
  <c r="T1399" i="4"/>
  <c r="U379" i="4"/>
  <c r="R1401" i="4"/>
  <c r="R1376" i="4"/>
  <c r="M1402" i="4"/>
  <c r="P659" i="6" l="1"/>
  <c r="M1403" i="4"/>
  <c r="T1403" i="4"/>
  <c r="Q659" i="6"/>
  <c r="E52" i="27"/>
  <c r="H203" i="22"/>
  <c r="R659" i="6"/>
  <c r="N1403" i="4"/>
  <c r="V659" i="6"/>
  <c r="Y659" i="6"/>
  <c r="U1403" i="4"/>
  <c r="V1403" i="4"/>
  <c r="X659" i="6"/>
  <c r="M70" i="25"/>
  <c r="J50" i="27"/>
  <c r="O1403" i="4"/>
  <c r="U659" i="6"/>
  <c r="M65" i="27"/>
  <c r="R1403" i="4"/>
  <c r="O659" i="6"/>
  <c r="G72" i="27"/>
  <c r="J36" i="27"/>
  <c r="J67" i="27"/>
  <c r="H52" i="27"/>
  <c r="P1403" i="4"/>
  <c r="J16" i="27"/>
  <c r="J47" i="27"/>
  <c r="J49" i="27"/>
  <c r="S1403" i="4"/>
  <c r="J41" i="27"/>
  <c r="J70" i="27"/>
  <c r="I72" i="27"/>
  <c r="I71" i="27"/>
  <c r="E71" i="27"/>
  <c r="N51" i="27"/>
  <c r="N52" i="27" s="1"/>
  <c r="J68" i="27"/>
  <c r="N68" i="27"/>
  <c r="N70" i="27" s="1"/>
  <c r="G71" i="27"/>
  <c r="H71" i="27"/>
  <c r="J22" i="27"/>
  <c r="J23" i="27"/>
  <c r="J24" i="27"/>
  <c r="J25" i="27"/>
  <c r="J17" i="27"/>
  <c r="J19" i="27"/>
  <c r="J51" i="27"/>
  <c r="I52" i="27"/>
  <c r="J45" i="27"/>
  <c r="J26" i="27"/>
  <c r="J18" i="27"/>
  <c r="J20" i="27"/>
  <c r="J37" i="27"/>
  <c r="J39" i="27"/>
  <c r="G65" i="27"/>
  <c r="J42" i="27"/>
  <c r="J43" i="27"/>
  <c r="J44" i="27"/>
  <c r="F52" i="27"/>
  <c r="J59" i="27"/>
  <c r="J62" i="27"/>
  <c r="H65" i="27"/>
  <c r="M52" i="27"/>
  <c r="J15" i="27"/>
  <c r="D65" i="27"/>
  <c r="J33" i="27"/>
  <c r="E65" i="27"/>
  <c r="J40" i="27"/>
  <c r="J13" i="27"/>
  <c r="J66" i="27"/>
  <c r="F65" i="27"/>
  <c r="I65" i="27"/>
  <c r="J12" i="27"/>
  <c r="J32" i="27"/>
  <c r="J21" i="27"/>
  <c r="J7" i="27"/>
  <c r="J48" i="27"/>
  <c r="J61" i="27"/>
  <c r="J14" i="27"/>
  <c r="J35" i="27"/>
  <c r="J38" i="27"/>
  <c r="J46" i="27"/>
  <c r="J63" i="27"/>
  <c r="J60" i="27"/>
  <c r="J34" i="27"/>
  <c r="J10" i="27"/>
  <c r="J29" i="27"/>
  <c r="G52" i="27"/>
  <c r="J28" i="27"/>
  <c r="J9" i="27"/>
  <c r="J30" i="27"/>
  <c r="J8" i="27"/>
  <c r="J27" i="27"/>
  <c r="D52" i="27"/>
  <c r="D71" i="27"/>
  <c r="D72" i="27"/>
  <c r="J31" i="27"/>
  <c r="J11" i="27"/>
  <c r="J13" i="25"/>
  <c r="F96" i="25"/>
  <c r="D96" i="25"/>
  <c r="J67" i="25"/>
  <c r="G70" i="25"/>
  <c r="J63" i="25"/>
  <c r="E96" i="25"/>
  <c r="N88" i="25"/>
  <c r="N94" i="25" s="1"/>
  <c r="I94" i="25"/>
  <c r="D95" i="25" s="1"/>
  <c r="J88" i="25"/>
  <c r="J92" i="25"/>
  <c r="J41" i="25"/>
  <c r="J90" i="25"/>
  <c r="G96" i="25"/>
  <c r="J27" i="25"/>
  <c r="N69" i="25"/>
  <c r="N70" i="25" s="1"/>
  <c r="I70" i="25"/>
  <c r="E87" i="25"/>
  <c r="J56" i="25"/>
  <c r="J57" i="25"/>
  <c r="J58" i="25"/>
  <c r="J59" i="25"/>
  <c r="J61" i="25"/>
  <c r="H70" i="25"/>
  <c r="J85" i="25"/>
  <c r="J28" i="25"/>
  <c r="J29" i="25"/>
  <c r="J30" i="25"/>
  <c r="J31" i="25"/>
  <c r="J32" i="25"/>
  <c r="J33" i="25"/>
  <c r="J82" i="25"/>
  <c r="J22" i="25"/>
  <c r="J24" i="25"/>
  <c r="J26" i="25"/>
  <c r="J34" i="25"/>
  <c r="J49" i="25"/>
  <c r="J51" i="25"/>
  <c r="J53" i="25"/>
  <c r="J69" i="25"/>
  <c r="J83" i="25"/>
  <c r="J84" i="25"/>
  <c r="G87" i="25"/>
  <c r="J60" i="25"/>
  <c r="I87" i="25"/>
  <c r="J80" i="25"/>
  <c r="J65" i="25"/>
  <c r="D70" i="25"/>
  <c r="J91" i="25"/>
  <c r="F70" i="25"/>
  <c r="J8" i="25"/>
  <c r="J39" i="25"/>
  <c r="J44" i="25"/>
  <c r="J36" i="25"/>
  <c r="J45" i="25"/>
  <c r="J50" i="25"/>
  <c r="J37" i="25"/>
  <c r="J21" i="25"/>
  <c r="J64" i="25"/>
  <c r="J62" i="25"/>
  <c r="F87" i="25"/>
  <c r="J47" i="25"/>
  <c r="J14" i="25"/>
  <c r="H87" i="25"/>
  <c r="J35" i="25"/>
  <c r="J42" i="25"/>
  <c r="J19" i="25"/>
  <c r="J10" i="25"/>
  <c r="J11" i="25"/>
  <c r="E70" i="25"/>
  <c r="H96" i="25"/>
  <c r="J43" i="25"/>
  <c r="D87" i="25"/>
  <c r="J17" i="25"/>
  <c r="J18" i="25"/>
  <c r="J81" i="25"/>
  <c r="J54" i="25"/>
  <c r="J25" i="25"/>
  <c r="J7" i="25"/>
  <c r="J68" i="25"/>
  <c r="J38" i="25"/>
  <c r="J12" i="25"/>
  <c r="J66" i="25"/>
  <c r="J9" i="25"/>
  <c r="J46" i="25"/>
  <c r="J40" i="25"/>
  <c r="J15" i="25"/>
  <c r="J16" i="25"/>
  <c r="J79" i="25"/>
  <c r="J52" i="25"/>
  <c r="J23" i="25"/>
  <c r="J20" i="25"/>
  <c r="J89" i="25"/>
  <c r="J93" i="25"/>
  <c r="J55" i="25"/>
  <c r="M87" i="25"/>
  <c r="W659" i="6"/>
  <c r="N72" i="27" l="1"/>
  <c r="N71" i="27"/>
  <c r="J94" i="25"/>
  <c r="I96" i="25"/>
  <c r="I95" i="25"/>
  <c r="H95" i="25"/>
  <c r="G95" i="25"/>
  <c r="E95" i="25"/>
  <c r="F95" i="25"/>
  <c r="N95" i="25"/>
  <c r="N96" i="25"/>
</calcChain>
</file>

<file path=xl/sharedStrings.xml><?xml version="1.0" encoding="utf-8"?>
<sst xmlns="http://schemas.openxmlformats.org/spreadsheetml/2006/main" count="115574" uniqueCount="25349">
  <si>
    <t>L_2012_A_NAIC_SCDAPT1</t>
  </si>
  <si>
    <t>ANNUAL STATEMENT FOR THE YEAR 2012 OF THE Principal Life Insurance Company</t>
  </si>
  <si>
    <t>Schedule DA - Part 1 - Short-Term Investments Owned</t>
  </si>
  <si>
    <t xml:space="preserve">CUSIP Identification </t>
  </si>
  <si>
    <t xml:space="preserve">Description </t>
  </si>
  <si>
    <t xml:space="preserve">Code </t>
  </si>
  <si>
    <t xml:space="preserve">Foreign </t>
  </si>
  <si>
    <t xml:space="preserve">Date Acquired </t>
  </si>
  <si>
    <t xml:space="preserve">Name of Vendor </t>
  </si>
  <si>
    <t xml:space="preserve">Maturity Date </t>
  </si>
  <si>
    <t xml:space="preserve">Book/Adjusted Carrying Value </t>
  </si>
  <si>
    <t xml:space="preserve">Unrealized Valuation Increase/(Decrease) </t>
  </si>
  <si>
    <t xml:space="preserve">Current Year's (Amortization)/Accretion </t>
  </si>
  <si>
    <t xml:space="preserve">Current Year's Other Than Temporary Impairment Recognized </t>
  </si>
  <si>
    <t xml:space="preserve">Total Foreign Exchange Change in Book/Adjusted Carrying Value </t>
  </si>
  <si>
    <t xml:space="preserve">Par Value </t>
  </si>
  <si>
    <t xml:space="preserve">Actual Cost </t>
  </si>
  <si>
    <t xml:space="preserve">Interest: Amount of Due and Accrued Dec. 31 of Current Year on Bonds not in Default </t>
  </si>
  <si>
    <t xml:space="preserve">Interest: Non-Admitted Due and Accrued </t>
  </si>
  <si>
    <t xml:space="preserve">Interest: Rate of </t>
  </si>
  <si>
    <t xml:space="preserve">Interest: Effective Rate of Interest </t>
  </si>
  <si>
    <t xml:space="preserve">Interest: When Paid </t>
  </si>
  <si>
    <t xml:space="preserve">Interest: Amount Received During Year </t>
  </si>
  <si>
    <t xml:space="preserve">Paid for Accrued Interest </t>
  </si>
  <si>
    <t>-</t>
  </si>
  <si>
    <t>0100000</t>
  </si>
  <si>
    <t/>
  </si>
  <si>
    <t>0199999</t>
  </si>
  <si>
    <t>Subtotal - Bonds - U.S. Governments - Issuer Obligations</t>
  </si>
  <si>
    <t>0200000</t>
  </si>
  <si>
    <t>0299999</t>
  </si>
  <si>
    <t>Subtotal - Bonds - U.S. Governments - Residential Mortgage-Backed Securities</t>
  </si>
  <si>
    <t>0300000</t>
  </si>
  <si>
    <t>0399999</t>
  </si>
  <si>
    <t>Subtotal - Bonds - U.S. Governments - Commercial Mortgage-Backed Securities</t>
  </si>
  <si>
    <t>0400000</t>
  </si>
  <si>
    <t>0499999</t>
  </si>
  <si>
    <t>Subtotal - Bonds - U.S. Governments - Other Loan-Backed and Structured Securities</t>
  </si>
  <si>
    <t>0599999</t>
  </si>
  <si>
    <t>Total - U.S. Government Bonds</t>
  </si>
  <si>
    <t>0600000</t>
  </si>
  <si>
    <t>0699999</t>
  </si>
  <si>
    <t>Subtotal - Bonds - All Other Governments - Issuer Obligations</t>
  </si>
  <si>
    <t>0700000</t>
  </si>
  <si>
    <t>0799999</t>
  </si>
  <si>
    <t>Subtotal - Bonds - All Other Governments - Residential Mortgage-Backed Securities</t>
  </si>
  <si>
    <t>0800000</t>
  </si>
  <si>
    <t>0899999</t>
  </si>
  <si>
    <t>Subtotal - Bonds - All Other Governments - Commercial Mortgage-Backed Securities</t>
  </si>
  <si>
    <t>0900000</t>
  </si>
  <si>
    <t>0999999</t>
  </si>
  <si>
    <t>Subtotal - Bonds - All Other Governments - Other Loan-Backed and Structured Securities</t>
  </si>
  <si>
    <t>1099999</t>
  </si>
  <si>
    <t>Total - All Other Government Bonds</t>
  </si>
  <si>
    <t>1100000</t>
  </si>
  <si>
    <t>1199999</t>
  </si>
  <si>
    <t>Subtotal - Bonds - U.S. States, Territories and Possessions - Issuer Obligations</t>
  </si>
  <si>
    <t>1200000</t>
  </si>
  <si>
    <t>1299999</t>
  </si>
  <si>
    <t>Subtotal - Bonds - U.S. States, Territories and Possessions - Residential Mortgage-Backed Securities</t>
  </si>
  <si>
    <t>1300000</t>
  </si>
  <si>
    <t>1399999</t>
  </si>
  <si>
    <t>Subtotal - Bonds - U.S. States, Territories and Possessions - Commercial Mortgage-Backed Securities</t>
  </si>
  <si>
    <t>1400000</t>
  </si>
  <si>
    <t>1499999</t>
  </si>
  <si>
    <t>Subtotal - Bonds - U.S. States, Territories and Possessions - Other Loan-Backed and Structured Securities</t>
  </si>
  <si>
    <t>1799999</t>
  </si>
  <si>
    <t>Total - U.S. States, Territories and Possessions Bonds</t>
  </si>
  <si>
    <t>1800000</t>
  </si>
  <si>
    <t>1899999</t>
  </si>
  <si>
    <t>Subtotal - Bonds - U.S. Political Subdivisions - Issuer Obligations</t>
  </si>
  <si>
    <t>1900000</t>
  </si>
  <si>
    <t>1999999</t>
  </si>
  <si>
    <t>Subtotal - Bonds - U.S. Political Subdivisions - Residential Mortgage-Backed Securities</t>
  </si>
  <si>
    <t>2000000</t>
  </si>
  <si>
    <t>2099999</t>
  </si>
  <si>
    <t>Subtotal - Bonds - U.S. Political Subdivisions - Commerciall Mortgage-Backed Securities</t>
  </si>
  <si>
    <t>2100000</t>
  </si>
  <si>
    <t>2199999</t>
  </si>
  <si>
    <t>Subtotal - Bonds - U.S. Political Subdivisions - Other Loan-Backed and Structured Securities</t>
  </si>
  <si>
    <t>2499999</t>
  </si>
  <si>
    <t>Total - U.S. Political Subdivisions Bonds</t>
  </si>
  <si>
    <t>2500001</t>
  </si>
  <si>
    <t>North Dakota Housing Finance A SENIOR</t>
  </si>
  <si>
    <t>RBC CAPITAL MARKETS</t>
  </si>
  <si>
    <t>JJ</t>
  </si>
  <si>
    <t>2500002</t>
  </si>
  <si>
    <t>Ohio State University/The SENIOR</t>
  </si>
  <si>
    <t>MORGAN STANLEY DEAN WITTER</t>
  </si>
  <si>
    <t>JD</t>
  </si>
  <si>
    <t>2599999</t>
  </si>
  <si>
    <t>Subtotal - Bonds - U.S. Special Revenues - Issuer Obligations</t>
  </si>
  <si>
    <t>2600000</t>
  </si>
  <si>
    <t>2699999</t>
  </si>
  <si>
    <t>Subtotal - Bonds - U.S. Special Revenues - Residential Mortgage-Backed Securities</t>
  </si>
  <si>
    <t>2700000</t>
  </si>
  <si>
    <t>2799999</t>
  </si>
  <si>
    <t>Subtotal - Bonds - U.S. Special Revenues - Commercial Mortgage-Backed Securities</t>
  </si>
  <si>
    <t>2800000</t>
  </si>
  <si>
    <t>2899999</t>
  </si>
  <si>
    <t>Subtotal - Bonds - U.S. Special Revenues - Other Loan-Backed and Structured Securities</t>
  </si>
  <si>
    <t>3199999</t>
  </si>
  <si>
    <t>Total - U.S. Special Revenues Bonds</t>
  </si>
  <si>
    <t>3200001</t>
  </si>
  <si>
    <t>WILMINGTON TRUST CORP SECURED</t>
  </si>
  <si>
    <t>Tax Free Exchange</t>
  </si>
  <si>
    <t>3200002</t>
  </si>
  <si>
    <t>WILMINGTON TRUST CORP SENIOR</t>
  </si>
  <si>
    <t>3200003</t>
  </si>
  <si>
    <t>3200004</t>
  </si>
  <si>
    <t>3200005</t>
  </si>
  <si>
    <t>MORGAN STANLEY &amp; CO SECURED</t>
  </si>
  <si>
    <t>VARIOUS</t>
  </si>
  <si>
    <t>JAJO</t>
  </si>
  <si>
    <t>3200006</t>
  </si>
  <si>
    <t>Telefonica Emisiones SAU NOTES</t>
  </si>
  <si>
    <t>F - Nationality - Foreign, Issued in - Foreign, Currency - U.S.</t>
  </si>
  <si>
    <t>BNP PARIBAS</t>
  </si>
  <si>
    <t>FA</t>
  </si>
  <si>
    <t>3200007</t>
  </si>
  <si>
    <t>CREDIT SUISSE SECURITIES USA L SECURED</t>
  </si>
  <si>
    <t>CREDIT SUISSE FIRST BOSTON</t>
  </si>
  <si>
    <t>MAT</t>
  </si>
  <si>
    <t>3299999</t>
  </si>
  <si>
    <t>Subtotal - Bonds - Industrial and Miscellaneous (Unaffiliated) - Issuer Obligations</t>
  </si>
  <si>
    <t>3300000</t>
  </si>
  <si>
    <t>3399999</t>
  </si>
  <si>
    <t>Subtotal - Bonds - Industrial and Miscellaneous (Unaffiliated) - Residential Mortgage-Backed Securities</t>
  </si>
  <si>
    <t>3400000</t>
  </si>
  <si>
    <t>3499999</t>
  </si>
  <si>
    <t>Subtotal - Bonds - Industrial and Miscellaneous (Unaffiliated) - Commercial Mortgage-Backed Securities</t>
  </si>
  <si>
    <t>3500000</t>
  </si>
  <si>
    <t>3599999</t>
  </si>
  <si>
    <t>Subtotal - Bonds - Industrial and Miscellaneous (Unaffiliated) - Other Loan-Backed and Structured Securities</t>
  </si>
  <si>
    <t>3899999</t>
  </si>
  <si>
    <t>Total - Industrial and Miscellaneous (Unaffiliated) Bonds</t>
  </si>
  <si>
    <t>4200000</t>
  </si>
  <si>
    <t>4299999</t>
  </si>
  <si>
    <t>Subtotal - Bonds - Hybrid Securities - Issuer Obligations</t>
  </si>
  <si>
    <t>4300000</t>
  </si>
  <si>
    <t>4399999</t>
  </si>
  <si>
    <t>Subtotal - Bonds - Hybrid Securities - Residential Mortgage-Backed Securities</t>
  </si>
  <si>
    <t>4400000</t>
  </si>
  <si>
    <t>4499999</t>
  </si>
  <si>
    <t>Subtotal - Bonds - Hybrid Securities - Commercial Mortgage-Backed Securities</t>
  </si>
  <si>
    <t>4500000</t>
  </si>
  <si>
    <t>4599999</t>
  </si>
  <si>
    <t>Subtotal - Bonds - Hybrid Securities - Other Loan-Backed and Structured Securities</t>
  </si>
  <si>
    <t>4899999</t>
  </si>
  <si>
    <t>Total - Hybrid Securities</t>
  </si>
  <si>
    <t>4900000</t>
  </si>
  <si>
    <t>4999999</t>
  </si>
  <si>
    <t>Subtotal - Bonds - Parent, Subsidiaries and Affiliates - Issuer Obligations</t>
  </si>
  <si>
    <t>5000000</t>
  </si>
  <si>
    <t>5099999</t>
  </si>
  <si>
    <t>Subtotal - Bonds - Parent, Subsidiaries and Affiliates - Residential Mortgage-Backed Securities</t>
  </si>
  <si>
    <t>5100000</t>
  </si>
  <si>
    <t>5199999</t>
  </si>
  <si>
    <t>Subtotal - Bonds - Parent, Subsidiaries and Affiliates - Commercial Mortgage-Backed Securities</t>
  </si>
  <si>
    <t>5200000</t>
  </si>
  <si>
    <t>5299999</t>
  </si>
  <si>
    <t>Subtotal - Bonds - Parent, Subsidiaries and Affiliates - Other Loan-Backed and Structured Securities</t>
  </si>
  <si>
    <t>5599999</t>
  </si>
  <si>
    <t>Total - Parent, Subsidiaries and Affiliates Bonds</t>
  </si>
  <si>
    <t>7799999</t>
  </si>
  <si>
    <t>Total - Issuer Obligations</t>
  </si>
  <si>
    <t>7899999</t>
  </si>
  <si>
    <t>Total - Residential Mortgage-Backed Securities</t>
  </si>
  <si>
    <t>7999999</t>
  </si>
  <si>
    <t>Total - Commercial Mortgage-Backed Securities</t>
  </si>
  <si>
    <t>8099999</t>
  </si>
  <si>
    <t>Total - Other Loan-Backed and Structured Securities</t>
  </si>
  <si>
    <t>8399999</t>
  </si>
  <si>
    <t>Total Bonds</t>
  </si>
  <si>
    <t>8400000</t>
  </si>
  <si>
    <t>8499999</t>
  </si>
  <si>
    <t>Subtotal - Parent, Subsidiaries and Affiliates - Mortgage Loans</t>
  </si>
  <si>
    <t>8500000</t>
  </si>
  <si>
    <t>8599999</t>
  </si>
  <si>
    <t>Subtotal - Parent, Subsidiaries and Affiliates - Other Short-Term Invested Assets</t>
  </si>
  <si>
    <t>8699999</t>
  </si>
  <si>
    <t>Total - Parent, Subsidiaries and Affiliates</t>
  </si>
  <si>
    <t>8700000</t>
  </si>
  <si>
    <t>8799999</t>
  </si>
  <si>
    <t>Subtotal - Mortgage Loans</t>
  </si>
  <si>
    <t>8800000</t>
  </si>
  <si>
    <t>8899999</t>
  </si>
  <si>
    <t>Subtotal - Exempt Money Market Mutual Funds</t>
  </si>
  <si>
    <t>8900001</t>
  </si>
  <si>
    <t>38141W-27-3</t>
  </si>
  <si>
    <t>GOLDMAN SACHS FINANCIAL SQUARE SECURED</t>
  </si>
  <si>
    <t>GOLDMAN SACHS &amp; CO., INC.</t>
  </si>
  <si>
    <t>8900002</t>
  </si>
  <si>
    <t>825252-88-5</t>
  </si>
  <si>
    <t>STIT-GOVERNMENT &amp; AGENCY PORTF SECURED</t>
  </si>
  <si>
    <t>AIM SHORT TERM INVESTMENTS CO.</t>
  </si>
  <si>
    <t>8999999</t>
  </si>
  <si>
    <t>Subtotal - Class One Money Market Mutual Funds</t>
  </si>
  <si>
    <t>9000000</t>
  </si>
  <si>
    <t>9099999</t>
  </si>
  <si>
    <t>Subtotal - Other Short-Term Invested Assets</t>
  </si>
  <si>
    <t>9199999</t>
  </si>
  <si>
    <t>Total</t>
  </si>
  <si>
    <t>Statement value at end of current period (Line 10 minus Line 11)</t>
  </si>
  <si>
    <t>12</t>
  </si>
  <si>
    <t>Deduct total nonadmitted amounts</t>
  </si>
  <si>
    <t>11</t>
  </si>
  <si>
    <t>Book adjusted carrying value at end of current period (Lines 1+2+3+4+5-6-7+8-9)</t>
  </si>
  <si>
    <t>10</t>
  </si>
  <si>
    <t>Deduct current year's other than temporary impairment recognized</t>
  </si>
  <si>
    <t>09</t>
  </si>
  <si>
    <t>Total foreign exchange change in book/adjusted carrying value</t>
  </si>
  <si>
    <t>08</t>
  </si>
  <si>
    <t>Deduct amortization of premium</t>
  </si>
  <si>
    <t>07</t>
  </si>
  <si>
    <t>Deduct consideration received on disposals</t>
  </si>
  <si>
    <t>06</t>
  </si>
  <si>
    <t>Total gain (loss) on disposals</t>
  </si>
  <si>
    <t>05</t>
  </si>
  <si>
    <t>Unrealized valuation increase (decrease)</t>
  </si>
  <si>
    <t>04</t>
  </si>
  <si>
    <t>Accrual of discount</t>
  </si>
  <si>
    <t>03</t>
  </si>
  <si>
    <t>Cost of short-term investments acquired</t>
  </si>
  <si>
    <t>02</t>
  </si>
  <si>
    <t>Book/adjusted carrying value, December 31 of prior year</t>
  </si>
  <si>
    <t>01</t>
  </si>
  <si>
    <t xml:space="preserve">Investments in Parent, Subsidiaries and Affiliates </t>
  </si>
  <si>
    <t xml:space="preserve">Other Short-Term Investment Assets (a) </t>
  </si>
  <si>
    <t xml:space="preserve">Mortgage Loans </t>
  </si>
  <si>
    <t xml:space="preserve">Bonds </t>
  </si>
  <si>
    <t xml:space="preserve">Total </t>
  </si>
  <si>
    <t>Schedule DA - Verification - Short-Term Investments</t>
  </si>
  <si>
    <t>L_2012_A_NAIC_SCDAVER</t>
  </si>
  <si>
    <t>(a) Indicate the category of such assets, for example, joint ventures, transportation equipment:</t>
  </si>
  <si>
    <t>0000001</t>
  </si>
  <si>
    <t xml:space="preserve">Category </t>
  </si>
  <si>
    <t>Totals</t>
  </si>
  <si>
    <t>1449999</t>
  </si>
  <si>
    <t>Subtotal - Other</t>
  </si>
  <si>
    <t>1439999</t>
  </si>
  <si>
    <t>Subtotal - Income Generation</t>
  </si>
  <si>
    <t>1429999</t>
  </si>
  <si>
    <t>Subtotal - Replication</t>
  </si>
  <si>
    <t>1419999</t>
  </si>
  <si>
    <t>Subtotal - Hedging Other</t>
  </si>
  <si>
    <t>1409999</t>
  </si>
  <si>
    <t>Subtotal - Hedging Effective</t>
  </si>
  <si>
    <t>Subtotal - Forwards</t>
  </si>
  <si>
    <t>1269999</t>
  </si>
  <si>
    <t>Subtotal - Forwards - Other</t>
  </si>
  <si>
    <t>1259999</t>
  </si>
  <si>
    <t>1250000</t>
  </si>
  <si>
    <t>Subtotal - Forwards - Income Generation</t>
  </si>
  <si>
    <t>1249999</t>
  </si>
  <si>
    <t>1240000</t>
  </si>
  <si>
    <t>Subtotal - Forwards - Replication</t>
  </si>
  <si>
    <t>1239999</t>
  </si>
  <si>
    <t>1230000</t>
  </si>
  <si>
    <t>Subtotal - Forwards - Hedging Other</t>
  </si>
  <si>
    <t>1229999</t>
  </si>
  <si>
    <t>1220000</t>
  </si>
  <si>
    <t>Subtotal - Forwards - Hedging Effective</t>
  </si>
  <si>
    <t>1219999</t>
  </si>
  <si>
    <t>1210000</t>
  </si>
  <si>
    <t>Total Swaps</t>
  </si>
  <si>
    <t>1209999</t>
  </si>
  <si>
    <t>Total Swaps - Other</t>
  </si>
  <si>
    <t>Total Swaps - Total Return</t>
  </si>
  <si>
    <t>1189999</t>
  </si>
  <si>
    <t>Total Swaps - Foreign Exchange</t>
  </si>
  <si>
    <t>1179999</t>
  </si>
  <si>
    <t>Total Swaps - Credit Default</t>
  </si>
  <si>
    <t>1169999</t>
  </si>
  <si>
    <t>Total Swaps - Interest Rate</t>
  </si>
  <si>
    <t>1159999</t>
  </si>
  <si>
    <t>Subtotal - Swaps - Other</t>
  </si>
  <si>
    <t>1149999</t>
  </si>
  <si>
    <t>Subtotal - Swaps - Other - Other</t>
  </si>
  <si>
    <t>1139999</t>
  </si>
  <si>
    <t>1130000</t>
  </si>
  <si>
    <t>Subtotal - Swaps - Other - Total Return</t>
  </si>
  <si>
    <t>1129999</t>
  </si>
  <si>
    <t>1120000</t>
  </si>
  <si>
    <t>Subtotal - Swaps - Other - Foreign Exchange</t>
  </si>
  <si>
    <t>1119999</t>
  </si>
  <si>
    <t>1110000</t>
  </si>
  <si>
    <t>Subtotal - Swaps - Other - Credit Default</t>
  </si>
  <si>
    <t>1109999</t>
  </si>
  <si>
    <t>Subtotal - Swaps - Other - Interest Rate</t>
  </si>
  <si>
    <t>1090000</t>
  </si>
  <si>
    <t>Subtotal - Swaps - Income Generation</t>
  </si>
  <si>
    <t>1089999</t>
  </si>
  <si>
    <t>Subtotal - Swaps - Income Generation - Other</t>
  </si>
  <si>
    <t>1079999</t>
  </si>
  <si>
    <t>1070000</t>
  </si>
  <si>
    <t>Subtotal - Swaps - Income Generation - Total Return</t>
  </si>
  <si>
    <t>1069999</t>
  </si>
  <si>
    <t>1060000</t>
  </si>
  <si>
    <t>Subtotal - Swaps - Income Generation - Foreign Exchange</t>
  </si>
  <si>
    <t>1059999</t>
  </si>
  <si>
    <t>1050000</t>
  </si>
  <si>
    <t>Subtotal - Swaps - Income Generation - Credit Default</t>
  </si>
  <si>
    <t>1049999</t>
  </si>
  <si>
    <t>1040000</t>
  </si>
  <si>
    <t>Subtotal - Swaps - Income Generation - Interest Rate</t>
  </si>
  <si>
    <t>1039999</t>
  </si>
  <si>
    <t>1030000</t>
  </si>
  <si>
    <t>Subtotal - Swaps - Replication</t>
  </si>
  <si>
    <t>1029999</t>
  </si>
  <si>
    <t>Subtotal - Swaps - Replication - Other</t>
  </si>
  <si>
    <t>1019999</t>
  </si>
  <si>
    <t>1010000</t>
  </si>
  <si>
    <t>Subtotal - Swaps - Replication - Total Return</t>
  </si>
  <si>
    <t>1009999</t>
  </si>
  <si>
    <t>1000000</t>
  </si>
  <si>
    <t>Subtotal - Swaps - Replication - Foreign Exchange</t>
  </si>
  <si>
    <t>0990000</t>
  </si>
  <si>
    <t>Subtotal - Swaps - Replication - Credit Default</t>
  </si>
  <si>
    <t>0989999</t>
  </si>
  <si>
    <t>Merrill Lynch / Bank Of America</t>
  </si>
  <si>
    <t>3c - rate is determined by a broker or custodian</t>
  </si>
  <si>
    <t>N/A</t>
  </si>
  <si>
    <t>1FE</t>
  </si>
  <si>
    <t>0.60 / (Credit Event)</t>
  </si>
  <si>
    <t>Credit</t>
  </si>
  <si>
    <t>DB-C</t>
  </si>
  <si>
    <t>RSAT</t>
  </si>
  <si>
    <t>Credit Default Swap (1st To Default -States of DE, GA, MN, VA, MA)</t>
  </si>
  <si>
    <t>0980082</t>
  </si>
  <si>
    <t>0.90 / (Credit Event)</t>
  </si>
  <si>
    <t>Credit Default Swap (1st to Default - States of DE, GA, MN, VA, MA)</t>
  </si>
  <si>
    <t>0980081</t>
  </si>
  <si>
    <t>Bank of America</t>
  </si>
  <si>
    <t>2FE</t>
  </si>
  <si>
    <t>1.00 / (Credit Event)</t>
  </si>
  <si>
    <t>Credit Default Swap (Sell Prot - Hess Corporation)</t>
  </si>
  <si>
    <t>0980080</t>
  </si>
  <si>
    <t>Morgan Stanley Capital Services</t>
  </si>
  <si>
    <t>Credit Default Swap (Sell Prot - Enterprise Products Operating LLC)</t>
  </si>
  <si>
    <t>0980079</t>
  </si>
  <si>
    <t>Credit Default Swap (Sell Prot - Southern California Edison Company)</t>
  </si>
  <si>
    <t>0980078</t>
  </si>
  <si>
    <t>Goldman Sachs Capital Markets LP</t>
  </si>
  <si>
    <t>Credit Default Swap (Sell Prot - Directv Holdings LLC)</t>
  </si>
  <si>
    <t>0980077</t>
  </si>
  <si>
    <t>Credit Suisse International</t>
  </si>
  <si>
    <t>Credit Default Swap (Sell Prot - Cisco Systems Inc)</t>
  </si>
  <si>
    <t>0980076</t>
  </si>
  <si>
    <t>Credit Default Swap (Sell Prot - Pseg Power LLC)</t>
  </si>
  <si>
    <t>0980075</t>
  </si>
  <si>
    <t>Credit Default Swap (Sell Prot - Xerox Corporation)</t>
  </si>
  <si>
    <t>0980074</t>
  </si>
  <si>
    <t>Credit Default Swap (Sell Prot - AT &amp; T Inc )</t>
  </si>
  <si>
    <t>0980073</t>
  </si>
  <si>
    <t>0980072</t>
  </si>
  <si>
    <t>JP Morgan Chase Bank</t>
  </si>
  <si>
    <t>Credit Default Swap (Sell Prot - Transcanada Pipelines Limited)</t>
  </si>
  <si>
    <t>0980071</t>
  </si>
  <si>
    <t>Credit Default Swap (Sell Prot - AT &amp; T Inc)</t>
  </si>
  <si>
    <t>0980070</t>
  </si>
  <si>
    <t>Barclays Bank PLC</t>
  </si>
  <si>
    <t>Credit Default Swap (Sell Prot - United Technologies Corporation)</t>
  </si>
  <si>
    <t>0980069</t>
  </si>
  <si>
    <t>0980068</t>
  </si>
  <si>
    <t>Deutsche Bank AG</t>
  </si>
  <si>
    <t>Credit Default Swap (Sell Prot - Cameron International Corporation)</t>
  </si>
  <si>
    <t>0980067</t>
  </si>
  <si>
    <t>Credit Default Swap (Sell Prot - Cisco Systems Inc )</t>
  </si>
  <si>
    <t>0980066</t>
  </si>
  <si>
    <t>Citibank, N.A.</t>
  </si>
  <si>
    <t>Credit Default Swap (Sell Prot - Weatherford International LTD)</t>
  </si>
  <si>
    <t>0980065</t>
  </si>
  <si>
    <t>Credit Default Swap (Sell Prot - Caterpillar Financial Services Corporation)</t>
  </si>
  <si>
    <t>0980064</t>
  </si>
  <si>
    <t>Credit Default Swap (Sell Prot - Philip Morris International Inc)</t>
  </si>
  <si>
    <t>0980063</t>
  </si>
  <si>
    <t>Credit Default Swap (Sell Prot - Kinder Morgan Energy Partners LP)</t>
  </si>
  <si>
    <t>0980062</t>
  </si>
  <si>
    <t>0980061</t>
  </si>
  <si>
    <t>0980060</t>
  </si>
  <si>
    <t>Credit Default Swap (Sell Prot -  BHP Billiton Limited)</t>
  </si>
  <si>
    <t>0980059</t>
  </si>
  <si>
    <t>Credit Default Swap (Sell Prot - EOG Resources Inc)</t>
  </si>
  <si>
    <t>0980058</t>
  </si>
  <si>
    <t>Credit Default Swap (Sell Prot - Canadian Natural Resources Limited)</t>
  </si>
  <si>
    <t>0980057</t>
  </si>
  <si>
    <t>0.50 / (Credit Event)</t>
  </si>
  <si>
    <t>Credit Default Swap (Sell Prot -  United Technologies)</t>
  </si>
  <si>
    <t>0980056</t>
  </si>
  <si>
    <t>Credit Default Swap (Sell Prot -  Allergan Inc)</t>
  </si>
  <si>
    <t>0980055</t>
  </si>
  <si>
    <t>Credit Default Swap (Sell Prot -  Medtronic)</t>
  </si>
  <si>
    <t>0980054</t>
  </si>
  <si>
    <t>0.52 / (Credit Event)</t>
  </si>
  <si>
    <t>Credit Default Swap (Sell Prot -  Procter &amp; Gamble)</t>
  </si>
  <si>
    <t>0980053</t>
  </si>
  <si>
    <t>0.55 / (Credit Event)</t>
  </si>
  <si>
    <t>Credit Default Swap (Sell Prot -  Cisco System)</t>
  </si>
  <si>
    <t>0980052</t>
  </si>
  <si>
    <t>0.57 / (Credit Event)</t>
  </si>
  <si>
    <t>Credit Default Swap (Sell Prot -  HALLIBURTON CO)</t>
  </si>
  <si>
    <t>0980051</t>
  </si>
  <si>
    <t>Credit Default Swap (Sell Prot -  Occidental Petroleum)</t>
  </si>
  <si>
    <t>0980050</t>
  </si>
  <si>
    <t>0.51 / (Credit Event)</t>
  </si>
  <si>
    <t>Credit Default Swap (Sell Prot -  MONSANTO)</t>
  </si>
  <si>
    <t>0980049</t>
  </si>
  <si>
    <t>0.47 / (Credit Event)</t>
  </si>
  <si>
    <t>Credit Default Swap (Sell Prot -  EI Dupont)</t>
  </si>
  <si>
    <t>0980048</t>
  </si>
  <si>
    <t>0980047</t>
  </si>
  <si>
    <t>0980046</t>
  </si>
  <si>
    <t>0.40 / (Credit Event)</t>
  </si>
  <si>
    <t>Credit Default Swap (Sell Prot -  Walt Disney)</t>
  </si>
  <si>
    <t>0980045</t>
  </si>
  <si>
    <t>0.38 / (Credit Event)</t>
  </si>
  <si>
    <t>Credit Default Swap (Sell Prot -  Wal-Mart)</t>
  </si>
  <si>
    <t>0980044</t>
  </si>
  <si>
    <t>Credit Default Swap (Sell Prot -  Eaton Corp)</t>
  </si>
  <si>
    <t>0980043</t>
  </si>
  <si>
    <t>Royal Bank of Scotland PLC</t>
  </si>
  <si>
    <t>Credit Default Swap (Sell Prot -  Petro Canada)</t>
  </si>
  <si>
    <t>0980042</t>
  </si>
  <si>
    <t>0980041</t>
  </si>
  <si>
    <t>0.53 / (Credit Event)</t>
  </si>
  <si>
    <t>0980040</t>
  </si>
  <si>
    <t>0.785 / (Credit Event)</t>
  </si>
  <si>
    <t>Credit Default Swap (Sell Prot -  Anglo American)</t>
  </si>
  <si>
    <t>0980039</t>
  </si>
  <si>
    <t>Wells Fargo Bank N.A.</t>
  </si>
  <si>
    <t>0.75 / (Credit Event)</t>
  </si>
  <si>
    <t>Credit Default Swap (Sell Prot -  Consolidated Edison)</t>
  </si>
  <si>
    <t>0980038</t>
  </si>
  <si>
    <t>0.72 / (Credit Event)</t>
  </si>
  <si>
    <t>0980037</t>
  </si>
  <si>
    <t>1.27 / (Credit Event)</t>
  </si>
  <si>
    <t>Credit Default Swap (Sell Prot -  General Electric Capital)</t>
  </si>
  <si>
    <t>0980036</t>
  </si>
  <si>
    <t>0.881 / (Credit Event)</t>
  </si>
  <si>
    <t>Credit Default Swap (Sell Prot -  Southern California Edison)</t>
  </si>
  <si>
    <t>0980035</t>
  </si>
  <si>
    <t>0.49 / (Credit Event)</t>
  </si>
  <si>
    <t>Credit Default Swap (Sell Prot -  Schlumberger)</t>
  </si>
  <si>
    <t>0980034</t>
  </si>
  <si>
    <t>0.48 / (Credit Event)</t>
  </si>
  <si>
    <t>0980033</t>
  </si>
  <si>
    <t>0.43 / (Credit Event)</t>
  </si>
  <si>
    <t>Credit Default Swap (Sell Prot -  Halliburton Co)</t>
  </si>
  <si>
    <t>0980032</t>
  </si>
  <si>
    <t>0.44 / (Credit Event)</t>
  </si>
  <si>
    <t>0980031</t>
  </si>
  <si>
    <t>Credit Default Swap (Sell Prot -  Baker Hughes Inc)</t>
  </si>
  <si>
    <t>0980030</t>
  </si>
  <si>
    <t>0980029</t>
  </si>
  <si>
    <t>0.56 / (Credit Event)</t>
  </si>
  <si>
    <t>Credit Default Swap (Sell Prot -  EOG Resources)</t>
  </si>
  <si>
    <t>0980028</t>
  </si>
  <si>
    <t>0.555 / (Credit Event)</t>
  </si>
  <si>
    <t>0980027</t>
  </si>
  <si>
    <t>0.59 / (Credit Event)</t>
  </si>
  <si>
    <t>Credit Default Swap (Sell Prot -  Costco Wholesale Corp)</t>
  </si>
  <si>
    <t>0980026</t>
  </si>
  <si>
    <t>0.58 / (Credit Event)</t>
  </si>
  <si>
    <t>Credit Default Swap (Sell Prot -  Air Products and Chemicals)</t>
  </si>
  <si>
    <t>0980025</t>
  </si>
  <si>
    <t>Credit Default Swap (Sell Prot -  PRAXAIR)</t>
  </si>
  <si>
    <t>0980024</t>
  </si>
  <si>
    <t>1.01 / (Credit Event)</t>
  </si>
  <si>
    <t>Credit Default Swap (Sell Prot -  ABB INTERNATIONAL FINANCE LTD)</t>
  </si>
  <si>
    <t>0980023</t>
  </si>
  <si>
    <t>0.66 / (Credit Event)</t>
  </si>
  <si>
    <t>Credit Default Swap (Sell Prot -  HEWLETT PACKARD)</t>
  </si>
  <si>
    <t>0980022</t>
  </si>
  <si>
    <t>0.68 / (Credit Event)</t>
  </si>
  <si>
    <t>0980021</t>
  </si>
  <si>
    <t>1.04 / (Credit Event)</t>
  </si>
  <si>
    <t>0980020</t>
  </si>
  <si>
    <t>Credit Default Swap (Sell Prot -  ILLINOIS TOOL WORKS)</t>
  </si>
  <si>
    <t>0980019</t>
  </si>
  <si>
    <t>0980018</t>
  </si>
  <si>
    <t>0980017</t>
  </si>
  <si>
    <t>0.545 / (Credit Event)</t>
  </si>
  <si>
    <t>Credit Default Swap (Sell Prot -  EMERSON ELECTRIC CO)</t>
  </si>
  <si>
    <t>0980016</t>
  </si>
  <si>
    <t>Credit Default Swap (Sell Prot -  THE BOEING CO.)</t>
  </si>
  <si>
    <t>0980015</t>
  </si>
  <si>
    <t>0.501 / (Credit Event)</t>
  </si>
  <si>
    <t>Credit Default Swap (Sell Prot -  National Rural Utilities)</t>
  </si>
  <si>
    <t>0980014</t>
  </si>
  <si>
    <t>UBS AG</t>
  </si>
  <si>
    <t>Credit Default Swap (Sell Prot -  United Parcel Service)</t>
  </si>
  <si>
    <t>0980013</t>
  </si>
  <si>
    <t>0980012</t>
  </si>
  <si>
    <t>Credit Default Swap (Sell Prot - Amgen)</t>
  </si>
  <si>
    <t>0980011</t>
  </si>
  <si>
    <t>Credit Default Swap (Sell Prot -  Noble Corp)</t>
  </si>
  <si>
    <t>0980010</t>
  </si>
  <si>
    <t>Credit Default Swap (Sell Prot -  Nabors Industries Inc)</t>
  </si>
  <si>
    <t>0980009</t>
  </si>
  <si>
    <t>0980008</t>
  </si>
  <si>
    <t>Credit Default Swap (Sell Prot -  CITY OF NEW YORK NY)</t>
  </si>
  <si>
    <t>0980007</t>
  </si>
  <si>
    <t>6*</t>
  </si>
  <si>
    <t>2.05 / (Credit Event)</t>
  </si>
  <si>
    <t>Credit Default Swap (Sell Prot -  IMRAN 07-01)</t>
  </si>
  <si>
    <t>0980006</t>
  </si>
  <si>
    <t>1.75 / (Credit Event)</t>
  </si>
  <si>
    <t>Credit Default Swap (Sell Prot -  Bear Stearns ABS)</t>
  </si>
  <si>
    <t>0980005</t>
  </si>
  <si>
    <t>1.25 / (Credit Event)</t>
  </si>
  <si>
    <t>0980004</t>
  </si>
  <si>
    <t>0.70 / (Credit Event)</t>
  </si>
  <si>
    <t>Credit Default Swap (Sell Prot -  Pacific Life Insurance Company)</t>
  </si>
  <si>
    <t>0980003</t>
  </si>
  <si>
    <t>2*</t>
  </si>
  <si>
    <t>2.50 / (Credit Event)</t>
  </si>
  <si>
    <t>Credit Default Swap (Sell Prot -  AAA CMBS Index)</t>
  </si>
  <si>
    <t>0980002</t>
  </si>
  <si>
    <t>1.30 / (Credit Event)</t>
  </si>
  <si>
    <t>0980001</t>
  </si>
  <si>
    <t>Subtotal - Swaps - Replication - Interest Rate</t>
  </si>
  <si>
    <t>0979999</t>
  </si>
  <si>
    <t>0970000</t>
  </si>
  <si>
    <t>Subtotal - Swaps - Hedging Other</t>
  </si>
  <si>
    <t>0969999</t>
  </si>
  <si>
    <t>Subtotal - Swaps - Hedging Other - Other</t>
  </si>
  <si>
    <t>0959999</t>
  </si>
  <si>
    <t>0950000</t>
  </si>
  <si>
    <t>Subtotal - Swaps - Hedging Other - Total Return</t>
  </si>
  <si>
    <t>0949999</t>
  </si>
  <si>
    <t>2d - rate is determined by the insurer</t>
  </si>
  <si>
    <t>0010</t>
  </si>
  <si>
    <t>S&amp;P 500 VIX (1.40)</t>
  </si>
  <si>
    <t>D-1</t>
  </si>
  <si>
    <t>Asset Portfolio</t>
  </si>
  <si>
    <t>Total Return Swap S&amp;P 500 VIX Dynamic Excess Return Index (1.40)</t>
  </si>
  <si>
    <t>0940001</t>
  </si>
  <si>
    <t>Subtotal - Swaps - Hedging Other - Foreign Exchange</t>
  </si>
  <si>
    <t>0939999</t>
  </si>
  <si>
    <t>0004</t>
  </si>
  <si>
    <t>GBP 6M L+1.03 / (USD 3M L+1.1345)</t>
  </si>
  <si>
    <t>Currency</t>
  </si>
  <si>
    <t>Exhibit 7</t>
  </si>
  <si>
    <t>Medium Term Note</t>
  </si>
  <si>
    <t>Currency Swap 6M GBP LBR +1.03 (USD 3 LBR + 1.1345)</t>
  </si>
  <si>
    <t>0930003</t>
  </si>
  <si>
    <t>EUR 7Y CMS / (USD 3M L+0.12)</t>
  </si>
  <si>
    <t>Currency Swap EUR 7Y CMS (USD 3M LBR + 0.12)</t>
  </si>
  <si>
    <t>0930002</t>
  </si>
  <si>
    <t>EUR 3M L+0.48 / (USD 3M L+ 0.55)</t>
  </si>
  <si>
    <t>Banco Bilbao Vizcaya Argentaria SA</t>
  </si>
  <si>
    <t>Currency Swap 3M EBR + 0.48 (USD 3 LBR + 0.55)</t>
  </si>
  <si>
    <t>0930001</t>
  </si>
  <si>
    <t>Subtotal - Swaps - Hedging Other - Credit Default</t>
  </si>
  <si>
    <t>0929999</t>
  </si>
  <si>
    <t>0008</t>
  </si>
  <si>
    <t>Credit Event / (1.00)</t>
  </si>
  <si>
    <t>205363AM6</t>
  </si>
  <si>
    <t>Credit Default Swap(Buy Prot - Computer Sciences Corporation)</t>
  </si>
  <si>
    <t>0920041</t>
  </si>
  <si>
    <t>705011AA2</t>
  </si>
  <si>
    <t>Credit Default Swap(Buy Prot - Pearson PLC)</t>
  </si>
  <si>
    <t>0920040</t>
  </si>
  <si>
    <t>026874CA3</t>
  </si>
  <si>
    <t>Credit Default Swap(Buy Prot - American International Group Inc)</t>
  </si>
  <si>
    <t>0920039</t>
  </si>
  <si>
    <t>959802AP4</t>
  </si>
  <si>
    <t>Credit Default Swap(Buy Prot - Western Union Co)</t>
  </si>
  <si>
    <t>0920038</t>
  </si>
  <si>
    <t>0920037</t>
  </si>
  <si>
    <t>5526J0AB4</t>
  </si>
  <si>
    <t>Credit Default Swap (Buy Prot -  M D C Holdings Inc)</t>
  </si>
  <si>
    <t>0920036</t>
  </si>
  <si>
    <t>0920035</t>
  </si>
  <si>
    <t>BNP Paribas</t>
  </si>
  <si>
    <t>46625HJA9</t>
  </si>
  <si>
    <t>Credit Default Swap (Buy Prot -  JPMorgan Chase and Co)</t>
  </si>
  <si>
    <t>0920034</t>
  </si>
  <si>
    <t>156700AQ9</t>
  </si>
  <si>
    <t>Credit Default Swap (Buy Prot -  Centurylink Inc)</t>
  </si>
  <si>
    <t>0920033</t>
  </si>
  <si>
    <t>Credit Event / (3.05)</t>
  </si>
  <si>
    <t>233835AW7</t>
  </si>
  <si>
    <t>Credit Default Swap (Buy Prot -  Daimler AG)</t>
  </si>
  <si>
    <t>0920032</t>
  </si>
  <si>
    <t>Credit Event / (2.60)</t>
  </si>
  <si>
    <t>222862AF1</t>
  </si>
  <si>
    <t>Credit Default Swap (Buy Prot -  Coventry Health Inc)</t>
  </si>
  <si>
    <t>0920031</t>
  </si>
  <si>
    <t>2</t>
  </si>
  <si>
    <t>Credit Event / (1.43)</t>
  </si>
  <si>
    <t>G6843#AB3</t>
  </si>
  <si>
    <t>Credit Default Swap (Buy Prot -  Carnival Corp)</t>
  </si>
  <si>
    <t>0920030</t>
  </si>
  <si>
    <t>Credit Event / (1.40)</t>
  </si>
  <si>
    <t>G6843#AD9</t>
  </si>
  <si>
    <t>0920029</t>
  </si>
  <si>
    <t>Credit Event / (1.30)</t>
  </si>
  <si>
    <t>013817AS0</t>
  </si>
  <si>
    <t>Credit Default Swap (Buy Prot -  Alcoa Inc)</t>
  </si>
  <si>
    <t>0920028</t>
  </si>
  <si>
    <t>Credit Event / (0.85)</t>
  </si>
  <si>
    <t>224044BS5</t>
  </si>
  <si>
    <t>Credit Default Swap (Buy Prot -  Cox Communication)</t>
  </si>
  <si>
    <t>0920027</t>
  </si>
  <si>
    <t>0920026</t>
  </si>
  <si>
    <t>Credit Event / (1.70)</t>
  </si>
  <si>
    <t>444859AY8</t>
  </si>
  <si>
    <t>Credit Default Swap (Buy Prot -  Humana Inc)</t>
  </si>
  <si>
    <t>0920025</t>
  </si>
  <si>
    <t>3FE</t>
  </si>
  <si>
    <t>Credit Event / (1.68)</t>
  </si>
  <si>
    <t>45974VB80</t>
  </si>
  <si>
    <t>Credit Default Swap (Buy Prot -  Intl Lease Finance)</t>
  </si>
  <si>
    <t>0920024</t>
  </si>
  <si>
    <t>Credit Event / (0.52)</t>
  </si>
  <si>
    <t>00440EAL1</t>
  </si>
  <si>
    <t>Credit Default Swap (Buy Prot -  Ace Limited)</t>
  </si>
  <si>
    <t>0920023</t>
  </si>
  <si>
    <t>Credit Event / (1.17)</t>
  </si>
  <si>
    <t>15189TAQ0</t>
  </si>
  <si>
    <t>Credit Default Swap (Buy Prot -  Centerpoint Energy)</t>
  </si>
  <si>
    <t>0920022</t>
  </si>
  <si>
    <t>Credit Event / (0.56)</t>
  </si>
  <si>
    <t>705010AA4</t>
  </si>
  <si>
    <t>Credit Default Swap (Buy Prot -  Pearson PLC)</t>
  </si>
  <si>
    <t>0920021</t>
  </si>
  <si>
    <t>Credit Event / (0.59)</t>
  </si>
  <si>
    <t>0920020</t>
  </si>
  <si>
    <t>Credit Event / (2.05)</t>
  </si>
  <si>
    <t>378272AA6</t>
  </si>
  <si>
    <t>Credit Default Swap (Buy Prot -  Glencore Intl AG)</t>
  </si>
  <si>
    <t>0920019</t>
  </si>
  <si>
    <t>Credit Event / (0.89)</t>
  </si>
  <si>
    <t>651229AF3</t>
  </si>
  <si>
    <t>Credit Default Swap (Buy Prot -  Newell Rubbermaid Inc)</t>
  </si>
  <si>
    <t>0920018</t>
  </si>
  <si>
    <t>Credit Event / (1.25)</t>
  </si>
  <si>
    <t>126408GN7</t>
  </si>
  <si>
    <t>Credit Default Swap (Buy Prot -  CSX Corp)</t>
  </si>
  <si>
    <t>0920017</t>
  </si>
  <si>
    <t>Credit Event / (0.84)</t>
  </si>
  <si>
    <t>501044CJ8</t>
  </si>
  <si>
    <t>Credit Default Swap (Buy Prot -  Kroger)</t>
  </si>
  <si>
    <t>0920016</t>
  </si>
  <si>
    <t>Credit Event / (1.50)</t>
  </si>
  <si>
    <t>693506BB2</t>
  </si>
  <si>
    <t>Credit Default Swap (Buy Prot -  PPG Industries)</t>
  </si>
  <si>
    <t>0920015</t>
  </si>
  <si>
    <t>693506BA4</t>
  </si>
  <si>
    <t>0920014</t>
  </si>
  <si>
    <t>Credit Event / (1.297)</t>
  </si>
  <si>
    <t>26439VAB3</t>
  </si>
  <si>
    <t>Credit Default Swap (Buy Prot -  Spectra Energy Capital LLC)</t>
  </si>
  <si>
    <t>0920013</t>
  </si>
  <si>
    <t>205363AL8</t>
  </si>
  <si>
    <t>Credit Default Swap (Buy Prot -  Computer Sciences Corp)</t>
  </si>
  <si>
    <t>0920012</t>
  </si>
  <si>
    <t>Credit Event / (1.16)</t>
  </si>
  <si>
    <t>Credit Default Swap (Buy Prot -  Spectra Energy Corp)</t>
  </si>
  <si>
    <t>0920011</t>
  </si>
  <si>
    <t>Credit Event / (1.26)</t>
  </si>
  <si>
    <t>72650RAJ1</t>
  </si>
  <si>
    <t>Credit Default Swap (Buy Prot -  PLAINS ALL AMERICAN)</t>
  </si>
  <si>
    <t>0920010</t>
  </si>
  <si>
    <t>Credit Event / (1.39)</t>
  </si>
  <si>
    <t>78355HJM2</t>
  </si>
  <si>
    <t>Credit Default Swap (Buy Prot -  RYDER SYSTEM INC)</t>
  </si>
  <si>
    <t>0920009</t>
  </si>
  <si>
    <t>Credit Event / (0.77)</t>
  </si>
  <si>
    <t>209615BZ5</t>
  </si>
  <si>
    <t>Credit Default Swap (Buy Prot -  DOMINION RESOURCES)</t>
  </si>
  <si>
    <t>0920008</t>
  </si>
  <si>
    <t>Credit Event / (1.04)</t>
  </si>
  <si>
    <t>494550AY2</t>
  </si>
  <si>
    <t>Credit Default Swap (Buy Prot -  Kinder Morgan Energy Partner LP)</t>
  </si>
  <si>
    <t>0920007</t>
  </si>
  <si>
    <t>Credit Event / (2.20)</t>
  </si>
  <si>
    <t>073902RU4</t>
  </si>
  <si>
    <t>Credit Default Swap (Buy Prot -  The Bear Stearns Co)</t>
  </si>
  <si>
    <t>0920006</t>
  </si>
  <si>
    <t>Credit Event / (0.90)</t>
  </si>
  <si>
    <t>69362BAV4</t>
  </si>
  <si>
    <t>Credit Default Swap (Buy Prot -  PSEG Power LLC)</t>
  </si>
  <si>
    <t>0920005</t>
  </si>
  <si>
    <t>Credit Event / (1.37)</t>
  </si>
  <si>
    <t>418056AP2</t>
  </si>
  <si>
    <t>Credit Default Swap (Buy Prot -  Hasbro)</t>
  </si>
  <si>
    <t>0920004</t>
  </si>
  <si>
    <t>Credit Event / (0.65)</t>
  </si>
  <si>
    <t>125509BJ7</t>
  </si>
  <si>
    <t>Credit Default Swap (Buy Prot -  Cigna Corp)</t>
  </si>
  <si>
    <t>0920003</t>
  </si>
  <si>
    <t>Credit Event / (1.095)</t>
  </si>
  <si>
    <t>118230AG6</t>
  </si>
  <si>
    <t>Credit Default Swap (Buy Prot -  Buckeye Partners LP)</t>
  </si>
  <si>
    <t>0920002</t>
  </si>
  <si>
    <t>Credit Event / (1.02)</t>
  </si>
  <si>
    <t>69352JAH0</t>
  </si>
  <si>
    <t>Credit Default Swap (Buy Prot -  PPL ENERGY SUPPLY LLC)</t>
  </si>
  <si>
    <t>0920001</t>
  </si>
  <si>
    <t>Subtotal - Swaps - Hedging Other - Interest Rate</t>
  </si>
  <si>
    <t>0919999</t>
  </si>
  <si>
    <t>0001</t>
  </si>
  <si>
    <t>3M L (1.715)</t>
  </si>
  <si>
    <t>Interest</t>
  </si>
  <si>
    <t>All</t>
  </si>
  <si>
    <t>Portfolio</t>
  </si>
  <si>
    <t>Interest Rate Swap 3M LIBOR (1.715)</t>
  </si>
  <si>
    <t>0910575</t>
  </si>
  <si>
    <t>3M L (2.592)</t>
  </si>
  <si>
    <t>Morgan Stanley &amp; Co. Int'l PLC</t>
  </si>
  <si>
    <t>Interest Rate Swap 3M LIBOR (2.592)</t>
  </si>
  <si>
    <t>0910574</t>
  </si>
  <si>
    <t>0910573</t>
  </si>
  <si>
    <t>3M L (1.0825)</t>
  </si>
  <si>
    <t>Interest Rate Swap 3M LIBOR (1.0825)</t>
  </si>
  <si>
    <t>0910572</t>
  </si>
  <si>
    <t>3M L (1.10875)</t>
  </si>
  <si>
    <t>Interest Rate Swap 3M LIBOR (1.10875)</t>
  </si>
  <si>
    <t>0910571</t>
  </si>
  <si>
    <t>0002</t>
  </si>
  <si>
    <t>0.733 (3M L)</t>
  </si>
  <si>
    <t>Interest Rate Swap 0.733 (3M LIBOR)</t>
  </si>
  <si>
    <t>0910570</t>
  </si>
  <si>
    <t>2.195 (3M L)</t>
  </si>
  <si>
    <t>Interest Rate Swap 2.195 (3M LIBOR)</t>
  </si>
  <si>
    <t>0910569</t>
  </si>
  <si>
    <t>3M L (0.757)</t>
  </si>
  <si>
    <t>Interest Rate Swap 3M LIBOR (0.757)</t>
  </si>
  <si>
    <t>0910568</t>
  </si>
  <si>
    <t>0.438 (3M L)</t>
  </si>
  <si>
    <t>Interest Rate Swap 0.438 (3M LIBOR)</t>
  </si>
  <si>
    <t>0910567</t>
  </si>
  <si>
    <t>0006</t>
  </si>
  <si>
    <t>3M L (1.68375)</t>
  </si>
  <si>
    <t>Exhibit 5</t>
  </si>
  <si>
    <t>Variable Annuity</t>
  </si>
  <si>
    <t>Interest Rate Swap 3M LIBOR (1.68375)</t>
  </si>
  <si>
    <t>0910566</t>
  </si>
  <si>
    <t>0.787 (3M L)</t>
  </si>
  <si>
    <t>Interest Rate Swap 0.787 (3M LIBOR)</t>
  </si>
  <si>
    <t>0910565</t>
  </si>
  <si>
    <t>3M L (0.395)</t>
  </si>
  <si>
    <t>Interest Rate Swap 3M LIBOR (0.395)</t>
  </si>
  <si>
    <t>0910564</t>
  </si>
  <si>
    <t>0.763 (3M L)</t>
  </si>
  <si>
    <t>Interest Rate Swap 0.763 (3M LIBOR)</t>
  </si>
  <si>
    <t>0910563</t>
  </si>
  <si>
    <t>3M L (0.98875)</t>
  </si>
  <si>
    <t>Interest Rate Swap 3M LIBOR (0.98875)</t>
  </si>
  <si>
    <t>0910562</t>
  </si>
  <si>
    <t>3M L (1.057)</t>
  </si>
  <si>
    <t>Interest Rate Swap 3M LIBOR (1.057)</t>
  </si>
  <si>
    <t>0910561</t>
  </si>
  <si>
    <t>3M L (1.627)</t>
  </si>
  <si>
    <t>Interest Rate Swap 3M LIBOR (1.627)</t>
  </si>
  <si>
    <t>0910560</t>
  </si>
  <si>
    <t>3M L (0.82)</t>
  </si>
  <si>
    <t>Interest Rate Swap 3M LIBOR (0.82)</t>
  </si>
  <si>
    <t>0910559</t>
  </si>
  <si>
    <t>1.7941 (3M L)</t>
  </si>
  <si>
    <t>Interest Rate Swap 1.7941 (3M LIBOR)</t>
  </si>
  <si>
    <t>0910558</t>
  </si>
  <si>
    <t>0.478 (3M L)</t>
  </si>
  <si>
    <t>Interest Rate Swap 0.478 (3M LIBOR)</t>
  </si>
  <si>
    <t>0910557</t>
  </si>
  <si>
    <t>0.7675 (3M L)</t>
  </si>
  <si>
    <t>Interest Rate Swap 0.7675 (3M LIBOR)</t>
  </si>
  <si>
    <t>0910556</t>
  </si>
  <si>
    <t>3M L (0.452)</t>
  </si>
  <si>
    <t>Interest Rate Swap 3M LIBOR (0.452)</t>
  </si>
  <si>
    <t>0910555</t>
  </si>
  <si>
    <t>3M L (0.41375)</t>
  </si>
  <si>
    <t>Interest Rate Swap 3M LIBOR (0.41375)</t>
  </si>
  <si>
    <t>0910554</t>
  </si>
  <si>
    <t>2.54875 (3M L)</t>
  </si>
  <si>
    <t>Interest Rate Swap 2.54875 (3M LIBOR)</t>
  </si>
  <si>
    <t>0910553</t>
  </si>
  <si>
    <t>2.438 (3M L)</t>
  </si>
  <si>
    <t>Interest Rate Swap 2.438 (3M LIBOR)</t>
  </si>
  <si>
    <t>0910552</t>
  </si>
  <si>
    <t>1.054 (3M L)</t>
  </si>
  <si>
    <t>Interest Rate Swap 1.054 (3M LIBOR)</t>
  </si>
  <si>
    <t>0910551</t>
  </si>
  <si>
    <t>2.738 (3M L)</t>
  </si>
  <si>
    <t>Interest Rate Swap 2.738 (3M LIBOR)</t>
  </si>
  <si>
    <t>0910550</t>
  </si>
  <si>
    <t>2.59 (3M L)</t>
  </si>
  <si>
    <t>Interest Rate Swap 2.59 (3M LIBOR)</t>
  </si>
  <si>
    <t>0910549</t>
  </si>
  <si>
    <t>3M L (1.9525)</t>
  </si>
  <si>
    <t>Interest Rate Swap 3M LIBOR (1.9525)</t>
  </si>
  <si>
    <t>0910548</t>
  </si>
  <si>
    <t>1.0125 (3M L)</t>
  </si>
  <si>
    <t>Interest Rate Swap 1.0125 (3M LIBOR)</t>
  </si>
  <si>
    <t>0910547</t>
  </si>
  <si>
    <t>3M L (0.5)</t>
  </si>
  <si>
    <t>Interest Rate Swap 3M LIBOR (0.5)</t>
  </si>
  <si>
    <t>0910546</t>
  </si>
  <si>
    <t>3M L (1.12375)</t>
  </si>
  <si>
    <t>Interest Rate Swap 3M LIBOR (1.12375)</t>
  </si>
  <si>
    <t>0910545</t>
  </si>
  <si>
    <t>3M L (1.65)</t>
  </si>
  <si>
    <t>Interest Rate Swap 3M LIBOR (1.65)</t>
  </si>
  <si>
    <t>0910544</t>
  </si>
  <si>
    <t>0.902 (3M L )</t>
  </si>
  <si>
    <t>Interest Rate Swap 0.902 (3M LIBOR )</t>
  </si>
  <si>
    <t>0910543</t>
  </si>
  <si>
    <t>2.28 (3M L)</t>
  </si>
  <si>
    <t>Interest Rate Swap 2.28 (3M LIBOR)</t>
  </si>
  <si>
    <t>0910542</t>
  </si>
  <si>
    <t>2.033 (3M L)</t>
  </si>
  <si>
    <t>Interest Rate Swap 2.033 (3M LIBOR)</t>
  </si>
  <si>
    <t>0910541</t>
  </si>
  <si>
    <t>3M L (1.188)</t>
  </si>
  <si>
    <t>Interest Rate Swap 3M LIBOR (1.188)</t>
  </si>
  <si>
    <t>0910540</t>
  </si>
  <si>
    <t>0.994 (3M L)</t>
  </si>
  <si>
    <t>Interest Rate Swap 0.994 (3M LIBOR)</t>
  </si>
  <si>
    <t>0910539</t>
  </si>
  <si>
    <t>3M L (2.433)</t>
  </si>
  <si>
    <t>Interest Rate Swap 3M LIBOR (2.433)</t>
  </si>
  <si>
    <t>0910538</t>
  </si>
  <si>
    <t>2.31625 (3M L)</t>
  </si>
  <si>
    <t>Interest Rate Swap 2.31625 (3M LIBOR)</t>
  </si>
  <si>
    <t>0910537</t>
  </si>
  <si>
    <t>3M L (1.7775)</t>
  </si>
  <si>
    <t>Interest Rate Swap 3M LIBOR (1.7775)</t>
  </si>
  <si>
    <t>0910536</t>
  </si>
  <si>
    <t>1.03 (3M L)</t>
  </si>
  <si>
    <t>Interest Rate Swap 1.03 (3M LIBOR)</t>
  </si>
  <si>
    <t>0910535</t>
  </si>
  <si>
    <t>3M L (0.618)</t>
  </si>
  <si>
    <t>Interest Rate Swap 3M LIBOR (0.618)</t>
  </si>
  <si>
    <t>0910534</t>
  </si>
  <si>
    <t>3M L (0.97375)</t>
  </si>
  <si>
    <t>Interest Rate Swap 3M LIBOR (0.97375)</t>
  </si>
  <si>
    <t>0910533</t>
  </si>
  <si>
    <t>3M L (1.072)</t>
  </si>
  <si>
    <t>Interest Rate Swap 3M LIBOR (1.072)</t>
  </si>
  <si>
    <t>0910532</t>
  </si>
  <si>
    <t>3M L (1.295)</t>
  </si>
  <si>
    <t>Interest Rate Swap 3M LIBOR (1.295)</t>
  </si>
  <si>
    <t>0910531</t>
  </si>
  <si>
    <t>3M L (1.5075)</t>
  </si>
  <si>
    <t>Interest Rate Swap 3M LIBOR (1.5075)</t>
  </si>
  <si>
    <t>0910530</t>
  </si>
  <si>
    <t>3M L (1.33875)</t>
  </si>
  <si>
    <t>Interest Rate Swap 3M LIBOR (1.33875)</t>
  </si>
  <si>
    <t>0910529</t>
  </si>
  <si>
    <t>3M L (1.2395)</t>
  </si>
  <si>
    <t>Interest Rate Swap 3M LIBOR (1.2395)</t>
  </si>
  <si>
    <t>0910528</t>
  </si>
  <si>
    <t>3M L (1.1)</t>
  </si>
  <si>
    <t>Interest Rate Swap3M LIBOR (1.1)</t>
  </si>
  <si>
    <t>0910527</t>
  </si>
  <si>
    <t>3M L (0.925)</t>
  </si>
  <si>
    <t>Interest Rate Swap 3M LIBOR (0.925)</t>
  </si>
  <si>
    <t>0910526</t>
  </si>
  <si>
    <t>3M L (0.823)</t>
  </si>
  <si>
    <t>Interest Rate Swap 3M LIBOR (0.823)</t>
  </si>
  <si>
    <t>0910525</t>
  </si>
  <si>
    <t>3M L (0.5575)</t>
  </si>
  <si>
    <t>Interest Rate Swap 3M LIBOR (0.5575)</t>
  </si>
  <si>
    <t>0910524</t>
  </si>
  <si>
    <t>3M L (0.7025)</t>
  </si>
  <si>
    <t>Interest Rate Swap 3M LIBOR (0.7025)</t>
  </si>
  <si>
    <t>0910523</t>
  </si>
  <si>
    <t>1.28375 (3M L)</t>
  </si>
  <si>
    <t>Interest Rate Swap 1.28375 (3M LIBOR)</t>
  </si>
  <si>
    <t>0910522</t>
  </si>
  <si>
    <t>3M L (2.08125)</t>
  </si>
  <si>
    <t>Interest Rate Swap 3M LIBOR (2.08125)</t>
  </si>
  <si>
    <t>0910521</t>
  </si>
  <si>
    <t>2.8375 (3M L)</t>
  </si>
  <si>
    <t>Interest Rate Swap 2.8375 (3M LIBOR)</t>
  </si>
  <si>
    <t>0910520</t>
  </si>
  <si>
    <t>2.97 (3M L)</t>
  </si>
  <si>
    <t>Interest Rate Swap 2.97 (3M LIBOR)</t>
  </si>
  <si>
    <t>0910519</t>
  </si>
  <si>
    <t>1.3575 (3M L)</t>
  </si>
  <si>
    <t>Interest Rate Swap 1.3575 (3M LIBOR)</t>
  </si>
  <si>
    <t>0910518</t>
  </si>
  <si>
    <t>3M L (0.815)</t>
  </si>
  <si>
    <t>Interest Rate Swap 3M LIBOR (0.815)</t>
  </si>
  <si>
    <t>0910517</t>
  </si>
  <si>
    <t>3M L (0.736)</t>
  </si>
  <si>
    <t>Interest Rate Swap 3M LIBOR (0.736)</t>
  </si>
  <si>
    <t>0910516</t>
  </si>
  <si>
    <t>1.206 (3M L)</t>
  </si>
  <si>
    <t>Interest Rate Swap 1.206 (3M LIBOR)</t>
  </si>
  <si>
    <t>0910515</t>
  </si>
  <si>
    <t>2.87625 (3M L)</t>
  </si>
  <si>
    <t>Interest Rate Swap 2.87625 (3M LIBOR)</t>
  </si>
  <si>
    <t>0910514</t>
  </si>
  <si>
    <t>3M L (2.151)</t>
  </si>
  <si>
    <t>Interest Rate Swap 3M LIBOR (2.151)</t>
  </si>
  <si>
    <t>0910513</t>
  </si>
  <si>
    <t>3M L (0.6025)</t>
  </si>
  <si>
    <t>Interest Rate Swap 3M LIBOR (0.6025)</t>
  </si>
  <si>
    <t>0910512</t>
  </si>
  <si>
    <t>3M L (0.9375)</t>
  </si>
  <si>
    <t>Interest Rate Swap 3M LIBOR (0.9375)</t>
  </si>
  <si>
    <t>0910511</t>
  </si>
  <si>
    <t>3M L (0.961)</t>
  </si>
  <si>
    <t>Interest Rate Swap 3M LIBOR (0.961)</t>
  </si>
  <si>
    <t>0910510</t>
  </si>
  <si>
    <t>3M L (2.06)</t>
  </si>
  <si>
    <t>Interest Rate Swap 3M LIBOR (2.06)</t>
  </si>
  <si>
    <t>0910509</t>
  </si>
  <si>
    <t>3M L (1.95)</t>
  </si>
  <si>
    <t>Interest Rate Swap 3M LIBOR (1.95)</t>
  </si>
  <si>
    <t>0910508</t>
  </si>
  <si>
    <t>3M L (0.952)</t>
  </si>
  <si>
    <t>Interest Rate Swap 3M LIBOR (0.952)</t>
  </si>
  <si>
    <t>0910507</t>
  </si>
  <si>
    <t>3M L (0.9)</t>
  </si>
  <si>
    <t>Interest Rate Swap 3M LIBOR (0.9)</t>
  </si>
  <si>
    <t>0910506</t>
  </si>
  <si>
    <t>3M L (2.1875)</t>
  </si>
  <si>
    <t>Interest Rate Swap 3M LIBOR (2.1875)</t>
  </si>
  <si>
    <t>0910505</t>
  </si>
  <si>
    <t>3M L (2.07)</t>
  </si>
  <si>
    <t>Interest Rate Swap 3M LIBOR (2.07)</t>
  </si>
  <si>
    <t>0910504</t>
  </si>
  <si>
    <t>3M L (2.001)</t>
  </si>
  <si>
    <t>Interest Rate Swap 3M LIBOR (2.001)</t>
  </si>
  <si>
    <t>0910503</t>
  </si>
  <si>
    <t>2.17625 (3M L)</t>
  </si>
  <si>
    <t>Interest Rate Swap 2.17625 (3M LIBOR)</t>
  </si>
  <si>
    <t>0910502</t>
  </si>
  <si>
    <t>2.4425 (3M L)</t>
  </si>
  <si>
    <t>Interest Rate Swap 2.4425 (3M LIBOR)</t>
  </si>
  <si>
    <t>0910501</t>
  </si>
  <si>
    <t>2.4 (3M L)</t>
  </si>
  <si>
    <t>Interest Rate Swap 2.4 (3M LIBOR)</t>
  </si>
  <si>
    <t>0910500</t>
  </si>
  <si>
    <t>2.5 (3M L)</t>
  </si>
  <si>
    <t>Interest Rate Swap 2.5 (3M LIBOR)</t>
  </si>
  <si>
    <t>0910499</t>
  </si>
  <si>
    <t>2.38 (3M L)</t>
  </si>
  <si>
    <t>Interest Rate Swap 2.38 (3M LIBOR)</t>
  </si>
  <si>
    <t>0910498</t>
  </si>
  <si>
    <t>1.3 (3M L)</t>
  </si>
  <si>
    <t>Interest Rate Swap 1.3 (3M LIBOR)</t>
  </si>
  <si>
    <t>0910497</t>
  </si>
  <si>
    <t>2.612 (3M L)</t>
  </si>
  <si>
    <t>Interest Rate Swap 2.612 (3M LIBOR)</t>
  </si>
  <si>
    <t>0910496</t>
  </si>
  <si>
    <t>3M L (2.1125)</t>
  </si>
  <si>
    <t>Interest Rate Swap 3M LIBOR (2.1125)</t>
  </si>
  <si>
    <t>0910495</t>
  </si>
  <si>
    <t>1.3125 (3M L)</t>
  </si>
  <si>
    <t>Interest Rate Swap 1.3125 (3M LIBOR)</t>
  </si>
  <si>
    <t>0910494</t>
  </si>
  <si>
    <t>3M L (0.78)</t>
  </si>
  <si>
    <t>Interest Rate Swap 3M LIBOR(0.78)</t>
  </si>
  <si>
    <t>0910493</t>
  </si>
  <si>
    <t>1.2175 (3M L)</t>
  </si>
  <si>
    <t>Interest Rate Swap 1.2175 (3M LIBOR)</t>
  </si>
  <si>
    <t>0910492</t>
  </si>
  <si>
    <t>1.935 (3M L)</t>
  </si>
  <si>
    <t>Interest Rate Swap 1.935 (3M LIBOR)</t>
  </si>
  <si>
    <t>0910491</t>
  </si>
  <si>
    <t>1.472 (3M L)</t>
  </si>
  <si>
    <t>Interest Rate Swap 1.472 (3M LIBOR)</t>
  </si>
  <si>
    <t>0910490</t>
  </si>
  <si>
    <t>1.34 (3M L)</t>
  </si>
  <si>
    <t>Interest Rate Swap 1.34 (3M LIBOR)</t>
  </si>
  <si>
    <t>0910489</t>
  </si>
  <si>
    <t>1.26125 (3M L)</t>
  </si>
  <si>
    <t>Interest Rate Swap 1.26125 (3M LIBOR)</t>
  </si>
  <si>
    <t>0910488</t>
  </si>
  <si>
    <t>3M L (2.2125)</t>
  </si>
  <si>
    <t>Interest Rate Swap 3M LIBOR (2.2125)</t>
  </si>
  <si>
    <t>0910487</t>
  </si>
  <si>
    <t>3M L (2.06875)</t>
  </si>
  <si>
    <t>Interest Rate Swap 3M LIBOR (2.06875)</t>
  </si>
  <si>
    <t>0910486</t>
  </si>
  <si>
    <t>3.064 (3M L )</t>
  </si>
  <si>
    <t>Interest Rate Swap 3.064 (3M LIBOR )</t>
  </si>
  <si>
    <t>0910485</t>
  </si>
  <si>
    <t>3M L (2.27625)</t>
  </si>
  <si>
    <t>Interest Rate Swap 3M LIBOR (2.27625)</t>
  </si>
  <si>
    <t>0910484</t>
  </si>
  <si>
    <t>3M L (0.5425)</t>
  </si>
  <si>
    <t>Interest Rate Swap 3M LIBOR (0.5425)</t>
  </si>
  <si>
    <t>0910483</t>
  </si>
  <si>
    <t>3M L (1.19125)</t>
  </si>
  <si>
    <t>Interest Rate Swap 3M LIBOR (1.19125)</t>
  </si>
  <si>
    <t>0910482</t>
  </si>
  <si>
    <t>3M L (3.7614)</t>
  </si>
  <si>
    <t>Interest Rate Swap 3M LIBOR (3.7614)</t>
  </si>
  <si>
    <t>0910481</t>
  </si>
  <si>
    <t>3M L (3.72515)</t>
  </si>
  <si>
    <t>Interest Rate Swap 3M LIBOR (3.72515)</t>
  </si>
  <si>
    <t>0910480</t>
  </si>
  <si>
    <t>3M L (3.6839)</t>
  </si>
  <si>
    <t>Interest Rate Swap 3M LIBOR (3.6839)</t>
  </si>
  <si>
    <t>0910479</t>
  </si>
  <si>
    <t>3M L (3.6414)</t>
  </si>
  <si>
    <t>Interest Rate Swap 3M LIBOR (3.6414)</t>
  </si>
  <si>
    <t>0910478</t>
  </si>
  <si>
    <t>3M L (3.5989)</t>
  </si>
  <si>
    <t>Interest Rate Swap 3M LIBOR (3.5989)</t>
  </si>
  <si>
    <t>0910477</t>
  </si>
  <si>
    <t>3M L (3.5564)</t>
  </si>
  <si>
    <t>Interest Rate Swap 3M LIBOR (3.5564)</t>
  </si>
  <si>
    <t>0910476</t>
  </si>
  <si>
    <t>3M L (3.5139)</t>
  </si>
  <si>
    <t>Interest Rate Swap 3M LIBOR (3.5139)</t>
  </si>
  <si>
    <t>0910475</t>
  </si>
  <si>
    <t>3M L (3.4714)</t>
  </si>
  <si>
    <t>Interest Rate Swap 3M LIBOR (3.4714)</t>
  </si>
  <si>
    <t>0910474</t>
  </si>
  <si>
    <t>3M L (3.43015)</t>
  </si>
  <si>
    <t>Interest Rate Swap 3M LIBOR (3.43015)</t>
  </si>
  <si>
    <t>0910473</t>
  </si>
  <si>
    <t>3M L (3.3914)</t>
  </si>
  <si>
    <t>Interest Rate Swap 3M LIBOR (3.3914)</t>
  </si>
  <si>
    <t>0910472</t>
  </si>
  <si>
    <t>3M L (3.791)</t>
  </si>
  <si>
    <t>Interest Rate Swap 3M LIBOR (3.791)</t>
  </si>
  <si>
    <t>0910471</t>
  </si>
  <si>
    <t>3M L (3.743)</t>
  </si>
  <si>
    <t>Interest Rate Swap 3M LIBOR (3.743)</t>
  </si>
  <si>
    <t>0910470</t>
  </si>
  <si>
    <t>3M L (3.7025)</t>
  </si>
  <si>
    <t>Interest Rate Swap 3M LIBOR (3.7025)</t>
  </si>
  <si>
    <t>0910469</t>
  </si>
  <si>
    <t>3M L (3.65)</t>
  </si>
  <si>
    <t>Interest Rate Swap 3M LIBOR (3.65)</t>
  </si>
  <si>
    <t>0910468</t>
  </si>
  <si>
    <t>3M L (3.588)</t>
  </si>
  <si>
    <t>Interest Rate Swap 3M LIBOR (3.588)</t>
  </si>
  <si>
    <t>0910467</t>
  </si>
  <si>
    <t>3M L (1.105)</t>
  </si>
  <si>
    <t>Interest Rate Swap 3M LIBOR (1.105)</t>
  </si>
  <si>
    <t>0910466</t>
  </si>
  <si>
    <t>3M L (1.42)</t>
  </si>
  <si>
    <t>Interest Rate Swap 3M LIBOR (1.42)</t>
  </si>
  <si>
    <t>0910465</t>
  </si>
  <si>
    <t>1.1725(3M L)</t>
  </si>
  <si>
    <t>Interest Rate Swap 1.1725 (3M LIBOR)</t>
  </si>
  <si>
    <t>0910464</t>
  </si>
  <si>
    <t>2.2225 (3M L)</t>
  </si>
  <si>
    <t>Interest Rate Swap 2.2225 (3M LIBOR)</t>
  </si>
  <si>
    <t>0910463</t>
  </si>
  <si>
    <t>1.445 (3M L)</t>
  </si>
  <si>
    <t>Interest Rate Swap 1.445 (3M LIBOR)</t>
  </si>
  <si>
    <t>0910462</t>
  </si>
  <si>
    <t>1.1825 (3M L)</t>
  </si>
  <si>
    <t>Interest Rate Swap 1.1825 (3M LIBOR)</t>
  </si>
  <si>
    <t>0910461</t>
  </si>
  <si>
    <t>3.515(3M L)</t>
  </si>
  <si>
    <t>Interest Rate Swap 3.515 (3M LIBOR)</t>
  </si>
  <si>
    <t>0910460</t>
  </si>
  <si>
    <t>1.945 (3M L)</t>
  </si>
  <si>
    <t>Interest Rate Swap 1.945 (3M LIBOR)</t>
  </si>
  <si>
    <t>0910459</t>
  </si>
  <si>
    <t>3.938 (3M L)</t>
  </si>
  <si>
    <t>Interest Rate Swap 3.938 (3M LIBOR)</t>
  </si>
  <si>
    <t>0910458</t>
  </si>
  <si>
    <t>3.702 (3M L)</t>
  </si>
  <si>
    <t>Interest Rate Swap 3.702 (3M LIBOR)</t>
  </si>
  <si>
    <t>0910457</t>
  </si>
  <si>
    <t>2.03 (3M L)</t>
  </si>
  <si>
    <t>Interest Rate Swap 2.03 (3M LIBOR)</t>
  </si>
  <si>
    <t>0910456</t>
  </si>
  <si>
    <t>1.922 (3M L)</t>
  </si>
  <si>
    <t>Interest Rate Swap 1.922 (3M LIBOR)</t>
  </si>
  <si>
    <t>0910455</t>
  </si>
  <si>
    <t>1.546 (3M L)</t>
  </si>
  <si>
    <t>Interest Rate Swap 1.546 (3M LIBOR)</t>
  </si>
  <si>
    <t>0910454</t>
  </si>
  <si>
    <t>3M L (3.1475)</t>
  </si>
  <si>
    <t>Interest Rate Swap 3M LIBOR (3.1475)</t>
  </si>
  <si>
    <t>0910453</t>
  </si>
  <si>
    <t>2.1225 (3M L)</t>
  </si>
  <si>
    <t>Interest Rate Swap 2.1225 (3M LIBOR)</t>
  </si>
  <si>
    <t>0910452</t>
  </si>
  <si>
    <t>1.74625 (3M L)</t>
  </si>
  <si>
    <t>Interest Rate Swap 1.74625 (3M LIBOR)</t>
  </si>
  <si>
    <t>0910451</t>
  </si>
  <si>
    <t>3.909 (3M L)</t>
  </si>
  <si>
    <t>Interest Rate Swap 3.909 (3M LIBOR)</t>
  </si>
  <si>
    <t>0910450</t>
  </si>
  <si>
    <t>3M L (3.245)</t>
  </si>
  <si>
    <t>Interest Rate Swap 3M LIBOR (3.245)</t>
  </si>
  <si>
    <t>0910449</t>
  </si>
  <si>
    <t>2.0375 (3M L)</t>
  </si>
  <si>
    <t>Interest Rate Swap 2.0375 (3M LIBOR)</t>
  </si>
  <si>
    <t>0910448</t>
  </si>
  <si>
    <t>3M L (0.73)</t>
  </si>
  <si>
    <t>Interest Rate Swap 3M LIBOR (0.73)</t>
  </si>
  <si>
    <t>0910447</t>
  </si>
  <si>
    <t>2.05 (3M L)</t>
  </si>
  <si>
    <t>Interest Rate Swap 2.05 (3M LIBOR)</t>
  </si>
  <si>
    <t>0910446</t>
  </si>
  <si>
    <t>3.378 (3M L)</t>
  </si>
  <si>
    <t>Interest Rate Swap 3.378 (3M LIBOR)</t>
  </si>
  <si>
    <t>0910445</t>
  </si>
  <si>
    <t>2.05125 (3M L)</t>
  </si>
  <si>
    <t>Interest Rate Swap 2.05125 (3M LIBOR)</t>
  </si>
  <si>
    <t>0910444</t>
  </si>
  <si>
    <t>2.134 (3M L)</t>
  </si>
  <si>
    <t>Interest Rate Swap 2.134 (3M LIBOR)</t>
  </si>
  <si>
    <t>0910443</t>
  </si>
  <si>
    <t>0910442</t>
  </si>
  <si>
    <t>1.36 (3M L)</t>
  </si>
  <si>
    <t>Interest Rate Swap 1.36 (3M LIBOR)</t>
  </si>
  <si>
    <t>0910441</t>
  </si>
  <si>
    <t>3M L (2.1375)</t>
  </si>
  <si>
    <t>Interest Rate Swap3M LIBOR (2.1375)</t>
  </si>
  <si>
    <t>0910440</t>
  </si>
  <si>
    <t>3M L (2.304)</t>
  </si>
  <si>
    <t>Interest Rate Swap3M LIBOR (2.304)</t>
  </si>
  <si>
    <t>0910439</t>
  </si>
  <si>
    <t>3M L (4.2675)</t>
  </si>
  <si>
    <t>Interest Rate Swap3M LIBOR (4.2675)</t>
  </si>
  <si>
    <t>0910438</t>
  </si>
  <si>
    <t>3M L (3.5275)</t>
  </si>
  <si>
    <t>Interest Rate Swap 3M LIBOR (3.5275)</t>
  </si>
  <si>
    <t>0910437</t>
  </si>
  <si>
    <t>3M L (2.32625)</t>
  </si>
  <si>
    <t>Interest Rate Swap 3M LIBOR (2.32625)</t>
  </si>
  <si>
    <t>0910436</t>
  </si>
  <si>
    <t>0.8525 (3M L)</t>
  </si>
  <si>
    <t>Interest Rate Swap 0.8525 (3M LIBOR)</t>
  </si>
  <si>
    <t>0910435</t>
  </si>
  <si>
    <t>3.736 (3M L)</t>
  </si>
  <si>
    <t>Interest Rate Swap 3.736 (3M LIBOR)</t>
  </si>
  <si>
    <t>0910434</t>
  </si>
  <si>
    <t>2.1575 (3M L)</t>
  </si>
  <si>
    <t>Interest Rate Swap 2.1575 (3M LIBOR)</t>
  </si>
  <si>
    <t>0910433</t>
  </si>
  <si>
    <t>3M L (3.4375)</t>
  </si>
  <si>
    <t>Interest Rate Swap 3M LIBOR (3.4375)</t>
  </si>
  <si>
    <t>0910432</t>
  </si>
  <si>
    <t>2.286 (3M L)</t>
  </si>
  <si>
    <t>Interest Rate Swap 2.286 (3M LIBOR)</t>
  </si>
  <si>
    <t>0910431</t>
  </si>
  <si>
    <t>1.415 (3M L)</t>
  </si>
  <si>
    <t>Interest Rate Swap 1.415 (3M LIBOR)</t>
  </si>
  <si>
    <t>0910430</t>
  </si>
  <si>
    <t>2.724 (3M L)</t>
  </si>
  <si>
    <t>Interest Rate Swap 2.724 (3M LIBOR)</t>
  </si>
  <si>
    <t>0910429</t>
  </si>
  <si>
    <t>1.86 (3M L)</t>
  </si>
  <si>
    <t>Interest Rate Swap 1.86 (3M LIBOR)</t>
  </si>
  <si>
    <t>0910428</t>
  </si>
  <si>
    <t>2.97125 (3M L)</t>
  </si>
  <si>
    <t>Interest Rate Swap 2.97125 (3M LIBOR)</t>
  </si>
  <si>
    <t>0910427</t>
  </si>
  <si>
    <t>2.0775 (3M L)</t>
  </si>
  <si>
    <t>Interest Rate Swap 2.0775 (3M LIBOR)</t>
  </si>
  <si>
    <t>0910426</t>
  </si>
  <si>
    <t>1.6525 (3M L)</t>
  </si>
  <si>
    <t>Interest Rate Swap 1.6525 (3M LIBOR)</t>
  </si>
  <si>
    <t>0910425</t>
  </si>
  <si>
    <t>1.94 (3M L)</t>
  </si>
  <si>
    <t>Interest Rate Swap 1.94 (3M LIBOR)</t>
  </si>
  <si>
    <t>0910424</t>
  </si>
  <si>
    <t>3M L (3.873)</t>
  </si>
  <si>
    <t>Interest Rate Swap 3M LIBOR (3.873)</t>
  </si>
  <si>
    <t>0910423</t>
  </si>
  <si>
    <t>3M L (2.916)</t>
  </si>
  <si>
    <t>Interest Rate Swap 3M LIBOR (2.916)</t>
  </si>
  <si>
    <t>0910422</t>
  </si>
  <si>
    <t>1.643 (3M L)</t>
  </si>
  <si>
    <t>Interest Rate Swap 1.643 (3M LIBOR)</t>
  </si>
  <si>
    <t>0910421</t>
  </si>
  <si>
    <t>1.6475 (3M L)</t>
  </si>
  <si>
    <t>Interest Rate Swap 1.6475 (3M LIBOR)</t>
  </si>
  <si>
    <t>0910420</t>
  </si>
  <si>
    <t>1.642 (3M L)</t>
  </si>
  <si>
    <t>Interest Rate Swap 1.642 (3M LIBOR)</t>
  </si>
  <si>
    <t>0910419</t>
  </si>
  <si>
    <t>3M L (1.095)</t>
  </si>
  <si>
    <t>Interest Rate Swap 3M LIBOR (1.095)</t>
  </si>
  <si>
    <t>0910418</t>
  </si>
  <si>
    <t>1.63 (3M L)</t>
  </si>
  <si>
    <t>Interest Rate Swap 1.63 (3M LIBOR)</t>
  </si>
  <si>
    <t>0910417</t>
  </si>
  <si>
    <t>3M L (0.9725)</t>
  </si>
  <si>
    <t>Interest Rate Swap 3M LIBOR (0.9725)</t>
  </si>
  <si>
    <t>0910416</t>
  </si>
  <si>
    <t>1.7835 (3M L)</t>
  </si>
  <si>
    <t>Interest Rate Swap 1.7835 (3M LIBOR)</t>
  </si>
  <si>
    <t>0910415</t>
  </si>
  <si>
    <t>1.435 (3M L)</t>
  </si>
  <si>
    <t>Interest Rate Swap 1.435 (3M LIBOR)</t>
  </si>
  <si>
    <t>0910414</t>
  </si>
  <si>
    <t>1.0675 (3M L)</t>
  </si>
  <si>
    <t>Interest Rate Swap 1.0675 (3M LIBOR)</t>
  </si>
  <si>
    <t>0910413</t>
  </si>
  <si>
    <t>0.747 (3M L)</t>
  </si>
  <si>
    <t>Interest Rate Swap 0.747 (3M LIBOR)</t>
  </si>
  <si>
    <t>0910412</t>
  </si>
  <si>
    <t>1.87 (3M L)</t>
  </si>
  <si>
    <t>Interest Rate Swap 1.87 (3M LBR)</t>
  </si>
  <si>
    <t>0910411</t>
  </si>
  <si>
    <t>3.2125 (3M L)</t>
  </si>
  <si>
    <t>Interest Rate Swap 3.2125 (3M LBR)</t>
  </si>
  <si>
    <t>0910410</t>
  </si>
  <si>
    <t>2.515 (3M L)</t>
  </si>
  <si>
    <t>Interest Rate Swap 2.515 (3M LBR)</t>
  </si>
  <si>
    <t>0910409</t>
  </si>
  <si>
    <t>3M L (1.561)</t>
  </si>
  <si>
    <t>Interest Rate Swap 3M LBR (1.561)</t>
  </si>
  <si>
    <t>0910408</t>
  </si>
  <si>
    <t>1.715 (3M L)</t>
  </si>
  <si>
    <t>Interest Rate Swap 1.715 (3M LBR)</t>
  </si>
  <si>
    <t>0910407</t>
  </si>
  <si>
    <t>3M L (1.019)</t>
  </si>
  <si>
    <t>Interest Rate Swap 3M LBR (1.019)</t>
  </si>
  <si>
    <t>0910406</t>
  </si>
  <si>
    <t>3M L (1.8825)</t>
  </si>
  <si>
    <t>Interest Rate Swap 3M LBR (1.8825)</t>
  </si>
  <si>
    <t>0910405</t>
  </si>
  <si>
    <t>3M L (1.85375)</t>
  </si>
  <si>
    <t>Interest Rate Swap 3M LBR (1.85375)</t>
  </si>
  <si>
    <t>0910404</t>
  </si>
  <si>
    <t>Interest Rate Swap 3M LBR (1.1)</t>
  </si>
  <si>
    <t>0910403</t>
  </si>
  <si>
    <t>3M L (1.2775)</t>
  </si>
  <si>
    <t>Interest Rate Swap 3M LBR (1.2775)</t>
  </si>
  <si>
    <t>0910402</t>
  </si>
  <si>
    <t>3M L (2.6125)</t>
  </si>
  <si>
    <t>Interest Rate Swap 3M LBR (2.6125)</t>
  </si>
  <si>
    <t>0910401</t>
  </si>
  <si>
    <t>1.313 (3M L)</t>
  </si>
  <si>
    <t>Interest Rate Swap 1.313 (3M LBR)</t>
  </si>
  <si>
    <t>0910400</t>
  </si>
  <si>
    <t>3.033 (3M L)</t>
  </si>
  <si>
    <t>Interest Rate Swap 3.033 (3M LBR)</t>
  </si>
  <si>
    <t>0910399</t>
  </si>
  <si>
    <t>3M L (1.321)</t>
  </si>
  <si>
    <t>Interest Rate Swap 3M LBR (1.321)</t>
  </si>
  <si>
    <t>0910398</t>
  </si>
  <si>
    <t>3M L (4.175)</t>
  </si>
  <si>
    <t>Interest Rate Swap 3M LBR (4.175)</t>
  </si>
  <si>
    <t>0910397</t>
  </si>
  <si>
    <t>3M L (4.1425)</t>
  </si>
  <si>
    <t>Interest Rate Swap 3M LBR (4.1425)</t>
  </si>
  <si>
    <t>0910396</t>
  </si>
  <si>
    <t>3M L (4.105)</t>
  </si>
  <si>
    <t>Interest Rate Swap 3M LBR (4.105)</t>
  </si>
  <si>
    <t>0910395</t>
  </si>
  <si>
    <t>3M L (4.06)</t>
  </si>
  <si>
    <t>Interest Rate Swap 3M LBR (4.06)</t>
  </si>
  <si>
    <t>0910394</t>
  </si>
  <si>
    <t>3M L (4.0175)</t>
  </si>
  <si>
    <t>Interest Rate Swap 3M LBR (4.0175)</t>
  </si>
  <si>
    <t>0910393</t>
  </si>
  <si>
    <t>3M L (3.969)</t>
  </si>
  <si>
    <t>Interest Rate Swap 3M LBR (3.969)</t>
  </si>
  <si>
    <t>0910392</t>
  </si>
  <si>
    <t>3M L (3.961)</t>
  </si>
  <si>
    <t>Interest Rate Swap 3M LBR (3.961)</t>
  </si>
  <si>
    <t>0910391</t>
  </si>
  <si>
    <t>3M L (3.919)</t>
  </si>
  <si>
    <t>Interest Rate Swap 3M LBR (3.919)</t>
  </si>
  <si>
    <t>0910390</t>
  </si>
  <si>
    <t>1.469 (3M L)</t>
  </si>
  <si>
    <t>Interest Rate Swap 1.469 (3M LBR)</t>
  </si>
  <si>
    <t>0910389</t>
  </si>
  <si>
    <t>3.769 (3M L)</t>
  </si>
  <si>
    <t>Interest Rate Swap 3.769 (3M LBR)</t>
  </si>
  <si>
    <t>0910388</t>
  </si>
  <si>
    <t>3.54625 (3M L)</t>
  </si>
  <si>
    <t>Interest Rate Swap 3.54625 (3M LBR)</t>
  </si>
  <si>
    <t>0910387</t>
  </si>
  <si>
    <t>3M L (1.93)</t>
  </si>
  <si>
    <t>Interest Rate Swap 3M LBR (1.93)</t>
  </si>
  <si>
    <t>0910386</t>
  </si>
  <si>
    <t>3M L (1.934)</t>
  </si>
  <si>
    <t>Interest Rate Swap 3M LBR (1.934)</t>
  </si>
  <si>
    <t>0910385</t>
  </si>
  <si>
    <t>2.32 (3M L)</t>
  </si>
  <si>
    <t>Interest Rate Swap 2.32 (3M LBR)</t>
  </si>
  <si>
    <t>0910384</t>
  </si>
  <si>
    <t>1.584 (3M L)</t>
  </si>
  <si>
    <t>Bank of New York</t>
  </si>
  <si>
    <t>Interest Rate Swap 1.584 (3M LBR)</t>
  </si>
  <si>
    <t>0910383</t>
  </si>
  <si>
    <t>3M L (2.03)</t>
  </si>
  <si>
    <t>Interest Rate Swap 3M LBR (2.03)</t>
  </si>
  <si>
    <t>0910382</t>
  </si>
  <si>
    <t>3M L (3.441)</t>
  </si>
  <si>
    <t>Interest Rate Swap 3M LBR (3.441)</t>
  </si>
  <si>
    <t>0910381</t>
  </si>
  <si>
    <t>2.126 (3M L)</t>
  </si>
  <si>
    <t>Interest Rate Swap 2.126 (3M LBR)</t>
  </si>
  <si>
    <t>0910380</t>
  </si>
  <si>
    <t>1.7225 (3M L)</t>
  </si>
  <si>
    <t>Interest Rate Swap 1.7225 (3M LBR)</t>
  </si>
  <si>
    <t>0910379</t>
  </si>
  <si>
    <t>3.848 (3M L)</t>
  </si>
  <si>
    <t>Interest Rate Swap 3.848 (3M LBR)</t>
  </si>
  <si>
    <t>0910378</t>
  </si>
  <si>
    <t>3M L (2.323)</t>
  </si>
  <si>
    <t>Interest Rate Swap 3M LBR (2.323)</t>
  </si>
  <si>
    <t>0910377</t>
  </si>
  <si>
    <t>2.815 (3M L)</t>
  </si>
  <si>
    <t>Interest Rate Swap 2.815 (3M LBR)</t>
  </si>
  <si>
    <t>0910376</t>
  </si>
  <si>
    <t>2.282 (3M L)</t>
  </si>
  <si>
    <t>Interest Rate Swap 2.282 (3M LBR)</t>
  </si>
  <si>
    <t>0910375</t>
  </si>
  <si>
    <t>1.9175 (3M L)</t>
  </si>
  <si>
    <t>Interest Rate Swap 1.9175 (3M LBR)</t>
  </si>
  <si>
    <t>0910374</t>
  </si>
  <si>
    <t>1.502 (3M L)</t>
  </si>
  <si>
    <t>Interest Rate Swap 1.502 (3M LBR)</t>
  </si>
  <si>
    <t>0910373</t>
  </si>
  <si>
    <t>3M L (4.579)</t>
  </si>
  <si>
    <t>Interest Rate Swap 3M LBR (4.579)</t>
  </si>
  <si>
    <t>0910372</t>
  </si>
  <si>
    <t>3M L (4.56)</t>
  </si>
  <si>
    <t>Interest Rate Swap 3M LBR (4.56)</t>
  </si>
  <si>
    <t>0910371</t>
  </si>
  <si>
    <t>3M L (4.53)</t>
  </si>
  <si>
    <t>Interest Rate Swap 3M LBR (4.53)</t>
  </si>
  <si>
    <t>0910370</t>
  </si>
  <si>
    <t>3M L (4.5)</t>
  </si>
  <si>
    <t>Interest Rate Swap 3M LBR (4.5)</t>
  </si>
  <si>
    <t>0910369</t>
  </si>
  <si>
    <t>3M L (4.477)</t>
  </si>
  <si>
    <t>Interest Rate Swap 3M LBR (4.477)</t>
  </si>
  <si>
    <t>0910368</t>
  </si>
  <si>
    <t>3M L (4.43)</t>
  </si>
  <si>
    <t>Interest Rate Swap 3M LBR (4.43)</t>
  </si>
  <si>
    <t>0910367</t>
  </si>
  <si>
    <t>3M L (4.421)</t>
  </si>
  <si>
    <t>Interest Rate Swap 3M LBR (4.421)</t>
  </si>
  <si>
    <t>0910366</t>
  </si>
  <si>
    <t>3M L (4.36)</t>
  </si>
  <si>
    <t>Interest Rate Swap 3M LBR (4.36)</t>
  </si>
  <si>
    <t>0910365</t>
  </si>
  <si>
    <t>3M L (4.365)</t>
  </si>
  <si>
    <t>Interest Rate Swap 3M LBR (4.365)</t>
  </si>
  <si>
    <t>0910364</t>
  </si>
  <si>
    <t>3M L (4.29)</t>
  </si>
  <si>
    <t>Interest Rate Swap 3M LBR (4.29)</t>
  </si>
  <si>
    <t>0910363</t>
  </si>
  <si>
    <t>3M L (4.306)</t>
  </si>
  <si>
    <t>Interest Rate Swap 3M LBR (4.306)</t>
  </si>
  <si>
    <t>0910362</t>
  </si>
  <si>
    <t>3M L (4.22)</t>
  </si>
  <si>
    <t>Interest Rate Swap 3M LBR (4.22)</t>
  </si>
  <si>
    <t>0910361</t>
  </si>
  <si>
    <t>3M L (4.298)</t>
  </si>
  <si>
    <t>Interest Rate Swap 3M LBR (4.298)</t>
  </si>
  <si>
    <t>0910360</t>
  </si>
  <si>
    <t>2.435 (3M L)</t>
  </si>
  <si>
    <t>Interest Rate Swap 2.435 (3M LBR)</t>
  </si>
  <si>
    <t>0910359</t>
  </si>
  <si>
    <t>0910358</t>
  </si>
  <si>
    <t>2.338 (3M L)</t>
  </si>
  <si>
    <t>Interest Rate Swap 2.338 (3M LBR)</t>
  </si>
  <si>
    <t>0910357</t>
  </si>
  <si>
    <t>3M L (4.245)</t>
  </si>
  <si>
    <t>Interest Rate Swap 3M LBR (4.245)</t>
  </si>
  <si>
    <t>0910356</t>
  </si>
  <si>
    <t>4.45375 (3M L)</t>
  </si>
  <si>
    <t>Interest Rate Swap 4.45375 (3M LBR)</t>
  </si>
  <si>
    <t>0910355</t>
  </si>
  <si>
    <t>3.7775 (3M L)</t>
  </si>
  <si>
    <t>Interest Rate Swap 3.7775 (3M LBR)</t>
  </si>
  <si>
    <t>0910354</t>
  </si>
  <si>
    <t>2.71125 (3M L)</t>
  </si>
  <si>
    <t>Interest Rate Swap 2.71125 (3M LBR)</t>
  </si>
  <si>
    <t>0910353</t>
  </si>
  <si>
    <t>3M L / (3.6)</t>
  </si>
  <si>
    <t>Interest Rate Swap 3M LBR (3.6)</t>
  </si>
  <si>
    <t>0910352</t>
  </si>
  <si>
    <t>2.18 / (3M L)</t>
  </si>
  <si>
    <t>Interest Rate Swap 2.18 (3M LBR)</t>
  </si>
  <si>
    <t>0910351</t>
  </si>
  <si>
    <t>2.315 / (3M L)</t>
  </si>
  <si>
    <t>Interest Rate Swap 2.315 (3M LBR)</t>
  </si>
  <si>
    <t>0910350</t>
  </si>
  <si>
    <t>2.94 / (3M L)</t>
  </si>
  <si>
    <t>Interest Rate Swap 2.94 (3M LBR)</t>
  </si>
  <si>
    <t>0910349</t>
  </si>
  <si>
    <t>3M L / (3.54)</t>
  </si>
  <si>
    <t>Interest Rate Swap 3M LBR (3.54)</t>
  </si>
  <si>
    <t>0910348</t>
  </si>
  <si>
    <t>3M L / (2.2975)</t>
  </si>
  <si>
    <t>Interest Rate Swap 3M LBR (2.2975)</t>
  </si>
  <si>
    <t>0910347</t>
  </si>
  <si>
    <t>3M L / (4.395)</t>
  </si>
  <si>
    <t>Interest Rate Swap 3M LBR (4.395)</t>
  </si>
  <si>
    <t>0910346</t>
  </si>
  <si>
    <t>3M L / (2.68375)</t>
  </si>
  <si>
    <t>Interest Rate Swap 3M LBR (2.68375)</t>
  </si>
  <si>
    <t>0910345</t>
  </si>
  <si>
    <t>3M L / (4.61)</t>
  </si>
  <si>
    <t>Interest Rate Swap 3M LBR (4.61)</t>
  </si>
  <si>
    <t>0910344</t>
  </si>
  <si>
    <t>3M L / (4.505)</t>
  </si>
  <si>
    <t>Interest Rate Swap 3M LBR (4.505)</t>
  </si>
  <si>
    <t>0910343</t>
  </si>
  <si>
    <t>3M L / (2.235)</t>
  </si>
  <si>
    <t>National Australia Bank Limited</t>
  </si>
  <si>
    <t>Interest Rate Swap 3M LBR (2.235)</t>
  </si>
  <si>
    <t>0910342</t>
  </si>
  <si>
    <t>3M L / (1.886)</t>
  </si>
  <si>
    <t>Interest Rate Swap 3 LBR (1.886)</t>
  </si>
  <si>
    <t>0910341</t>
  </si>
  <si>
    <t>4.463 / (3M L)</t>
  </si>
  <si>
    <t>Interest Rate Swap 4.463 (3 LBR)</t>
  </si>
  <si>
    <t>0910340</t>
  </si>
  <si>
    <t>2.405 / (3M L)</t>
  </si>
  <si>
    <t>Interest Rate Swap 2.405 (3 LBR)</t>
  </si>
  <si>
    <t>0910339</t>
  </si>
  <si>
    <t>2.4075 / (3M L)</t>
  </si>
  <si>
    <t>Interest Rate Swap 2.4075 (3 LBR)</t>
  </si>
  <si>
    <t>0910338</t>
  </si>
  <si>
    <t>4.0075 / (3M L)</t>
  </si>
  <si>
    <t>Interest Rate Swap 4.0075 (3 LBR)</t>
  </si>
  <si>
    <t>0910337</t>
  </si>
  <si>
    <t>3.405 / (3M L)</t>
  </si>
  <si>
    <t>Interest Rate Swap 3.405 (3 LBR)</t>
  </si>
  <si>
    <t>0910336</t>
  </si>
  <si>
    <t>3M L / (2.475)</t>
  </si>
  <si>
    <t>Interest Rate Swap 3 LBR (2.475)</t>
  </si>
  <si>
    <t>0910335</t>
  </si>
  <si>
    <t>3M L / (3.316)</t>
  </si>
  <si>
    <t>Interest Rate Swap 3 LBR (3.316)</t>
  </si>
  <si>
    <t>0910334</t>
  </si>
  <si>
    <t>3M L / (2.0925)</t>
  </si>
  <si>
    <t>Interest Rate Swap 3 LBR (2.0925)</t>
  </si>
  <si>
    <t>0910333</t>
  </si>
  <si>
    <t>3M L / (2.74125)</t>
  </si>
  <si>
    <t>Interest Rate Swap 3 LBR (2.74125)</t>
  </si>
  <si>
    <t>0910332</t>
  </si>
  <si>
    <t>3M L / (3.5625)</t>
  </si>
  <si>
    <t>Interest Rate Swap 3 LBR (3.5625)</t>
  </si>
  <si>
    <t>0910331</t>
  </si>
  <si>
    <t>3M L / (3.56375)</t>
  </si>
  <si>
    <t>Interest Rate Swap 3 LBR (3.56375)</t>
  </si>
  <si>
    <t>0910330</t>
  </si>
  <si>
    <t>3.9225 / (3M L)</t>
  </si>
  <si>
    <t>Interest Rate Swap 3.9225 (3 LBR)</t>
  </si>
  <si>
    <t>0910329</t>
  </si>
  <si>
    <t>3.895 / (3M L)</t>
  </si>
  <si>
    <t>Interest Rate Swap 3.895 (3 LBR)</t>
  </si>
  <si>
    <t>0910328</t>
  </si>
  <si>
    <t>3.3825 / (3M L)</t>
  </si>
  <si>
    <t>Interest Rate Swap 3.8525 (3 LBR)</t>
  </si>
  <si>
    <t>0910327</t>
  </si>
  <si>
    <t>3.75 / (3M L)</t>
  </si>
  <si>
    <t>Interest Rate Swap 3.75 (3 LBR)</t>
  </si>
  <si>
    <t>0910326</t>
  </si>
  <si>
    <t>3M L / (3.444)</t>
  </si>
  <si>
    <t>Interest Rate Swap 3 LBR (3.444)</t>
  </si>
  <si>
    <t>0910325</t>
  </si>
  <si>
    <t>3M L / (2.6425)</t>
  </si>
  <si>
    <t>Interest Rate Swap 3 LBR (2.6425)</t>
  </si>
  <si>
    <t>0910324</t>
  </si>
  <si>
    <t>3M L / (2.605)</t>
  </si>
  <si>
    <t>Interest Rate Swap 3 LBR (2.605)</t>
  </si>
  <si>
    <t>0910323</t>
  </si>
  <si>
    <t>2.473 / (3M L)</t>
  </si>
  <si>
    <t>Interest Rate Swap 2.473 (3 LBR)</t>
  </si>
  <si>
    <t>0910322</t>
  </si>
  <si>
    <t>3M L / (4.09875)</t>
  </si>
  <si>
    <t>Interest Rate Swap 3 LBR (4.09875)</t>
  </si>
  <si>
    <t>0910321</t>
  </si>
  <si>
    <t>3M L / (2.795)</t>
  </si>
  <si>
    <t>Interest Rate Swap 3 LBR (2.795)</t>
  </si>
  <si>
    <t>0910320</t>
  </si>
  <si>
    <t>3.6925 / (3M L)</t>
  </si>
  <si>
    <t>Interest Rate Swap 3.6925 (3 LBR)</t>
  </si>
  <si>
    <t>0910319</t>
  </si>
  <si>
    <t>3M L / (2.8625)</t>
  </si>
  <si>
    <t>Interest Rate Swap 3 LBR (2.8625)</t>
  </si>
  <si>
    <t>0910318</t>
  </si>
  <si>
    <t>3M L / (3.942)</t>
  </si>
  <si>
    <t>Interest Rate Swap 3 LBR (3.942)</t>
  </si>
  <si>
    <t>0910317</t>
  </si>
  <si>
    <t>3M L / (4.055)</t>
  </si>
  <si>
    <t>Interest Rate Swap 3 LBR (4.055)</t>
  </si>
  <si>
    <t>0910316</t>
  </si>
  <si>
    <t>3M L / (4.03)</t>
  </si>
  <si>
    <t>Interest Rate Swap 3 LBR (4.03)</t>
  </si>
  <si>
    <t>0910315</t>
  </si>
  <si>
    <t>3.885 / (3M L)</t>
  </si>
  <si>
    <t>Interest Rate Swap 3.885 (3 LBR)</t>
  </si>
  <si>
    <t>0910314</t>
  </si>
  <si>
    <t>3.02 / (3M L)</t>
  </si>
  <si>
    <t>Interest Rate Swap 3.02 (3 LBR)</t>
  </si>
  <si>
    <t>0910313</t>
  </si>
  <si>
    <t>2.9175 / (3M L)</t>
  </si>
  <si>
    <t>Interest Rate Swap 2.9175 (3 LBR)</t>
  </si>
  <si>
    <t>0910312</t>
  </si>
  <si>
    <t>2.921 / (3M L)</t>
  </si>
  <si>
    <t>Interest Rate Swap 2.921 (3 LBR)</t>
  </si>
  <si>
    <t>0910311</t>
  </si>
  <si>
    <t>2.936 / (3M L)</t>
  </si>
  <si>
    <t>Interest Rate Swap 2.936 (3 LBR)</t>
  </si>
  <si>
    <t>0910310</t>
  </si>
  <si>
    <t>2.935 / (3M L)</t>
  </si>
  <si>
    <t>Interest Rate Swap 2.935 (3 LBR)</t>
  </si>
  <si>
    <t>0910309</t>
  </si>
  <si>
    <t>3M L / (3.02)</t>
  </si>
  <si>
    <t>Interest Rate Swap 3 LBR (3.02)</t>
  </si>
  <si>
    <t>0910308</t>
  </si>
  <si>
    <t>2.445 / (3M L)</t>
  </si>
  <si>
    <t>Interest Rate Swap 2.445 (3 LBR)</t>
  </si>
  <si>
    <t>0910307</t>
  </si>
  <si>
    <t>3M L / (2.4475)</t>
  </si>
  <si>
    <t>Interest Rate Swap 3 LBR (2.4475)</t>
  </si>
  <si>
    <t>0910306</t>
  </si>
  <si>
    <t>3.285 / (3M L)</t>
  </si>
  <si>
    <t>Interest Rate Swap 3.285 (3 LBR)</t>
  </si>
  <si>
    <t>0910305</t>
  </si>
  <si>
    <t>3M L / (3.7275)</t>
  </si>
  <si>
    <t>Interest Rate Swap 3 LBR (3.7275)</t>
  </si>
  <si>
    <t>0910304</t>
  </si>
  <si>
    <t>3.2875 / (3M L)</t>
  </si>
  <si>
    <t>Interest Rate Swap 3.2875 (3 LBR)</t>
  </si>
  <si>
    <t>0910303</t>
  </si>
  <si>
    <t>2.4675 / (3M L)</t>
  </si>
  <si>
    <t>Interest Rate Swap 2.4675 (3 LBR)</t>
  </si>
  <si>
    <t>0910302</t>
  </si>
  <si>
    <t>2.35 / (3M L)</t>
  </si>
  <si>
    <t>Interest Rate Swap 2.35 (3 LBR)</t>
  </si>
  <si>
    <t>0910301</t>
  </si>
  <si>
    <t>3M L / (3.1325)</t>
  </si>
  <si>
    <t>Interest Rate Swap 3 LBR (3.1325)</t>
  </si>
  <si>
    <t>0910300</t>
  </si>
  <si>
    <t>3M L / (3.50)</t>
  </si>
  <si>
    <t>Interest Rate Swap 3 LBR (3.50)</t>
  </si>
  <si>
    <t>0910299</t>
  </si>
  <si>
    <t>3M L / (3.49)</t>
  </si>
  <si>
    <t>Interest Rate Swap 3 LBR (3.49)</t>
  </si>
  <si>
    <t>0910298</t>
  </si>
  <si>
    <t>3M L / (3.31)</t>
  </si>
  <si>
    <t>Interest Rate Swap 3 LBR (3.31)</t>
  </si>
  <si>
    <t>0910297</t>
  </si>
  <si>
    <t>2.365 / (3M L)</t>
  </si>
  <si>
    <t>Interest Rate Swap 2.365 (3 LBR)</t>
  </si>
  <si>
    <t>0910296</t>
  </si>
  <si>
    <t>3M L / (3.405)</t>
  </si>
  <si>
    <t>Interest Rate Swap 3 LBR (3.405)</t>
  </si>
  <si>
    <t>0910295</t>
  </si>
  <si>
    <t>3M L / (3.115)</t>
  </si>
  <si>
    <t>Interest Rate Swap 3 LBR (3.115)</t>
  </si>
  <si>
    <t>0910294</t>
  </si>
  <si>
    <t>2.5325 / (3M L)</t>
  </si>
  <si>
    <t>Interest Rate Swap 2.5325 (3 LBR)</t>
  </si>
  <si>
    <t>0910293</t>
  </si>
  <si>
    <t>3.045 / (3M L)</t>
  </si>
  <si>
    <t>Interest Rate Swap 3.045 (3 LBR)</t>
  </si>
  <si>
    <t>0910292</t>
  </si>
  <si>
    <t>3.195 / (3M L)</t>
  </si>
  <si>
    <t>Interest Rate Swap 3.195 (3 LBR)</t>
  </si>
  <si>
    <t>0910291</t>
  </si>
  <si>
    <t>3.1975 / (3M L)</t>
  </si>
  <si>
    <t>Interest Rate Swap 3.1975 (3 LBR)</t>
  </si>
  <si>
    <t>0910290</t>
  </si>
  <si>
    <t>3M L / (3.055)</t>
  </si>
  <si>
    <t>Interest Rate Swap 3 LBR (3.055)</t>
  </si>
  <si>
    <t>0910289</t>
  </si>
  <si>
    <t>2.5175 / (3M L)</t>
  </si>
  <si>
    <t>Royal Bank of Canada</t>
  </si>
  <si>
    <t>Interest Rate Swap 2.5175 (3 LBR)</t>
  </si>
  <si>
    <t>0910288</t>
  </si>
  <si>
    <t>2.4525 / (3M L)</t>
  </si>
  <si>
    <t>Interest Rate Swap 2.4525 (3 LBR)</t>
  </si>
  <si>
    <t>0910287</t>
  </si>
  <si>
    <t>3M L / (3.173)</t>
  </si>
  <si>
    <t>Interest Rate Swap 3 LBR (3.173)</t>
  </si>
  <si>
    <t>0910286</t>
  </si>
  <si>
    <t>3M L / (3.204)</t>
  </si>
  <si>
    <t>Interest Rate Swap 3 LBR (3.204)</t>
  </si>
  <si>
    <t>0910285</t>
  </si>
  <si>
    <t>3M L / (3.195)</t>
  </si>
  <si>
    <t>Interest Rate Swap 3 LBR (3.195)</t>
  </si>
  <si>
    <t>0910284</t>
  </si>
  <si>
    <t>2.5875 / (3M L)</t>
  </si>
  <si>
    <t>Interest Rate Swap 2.5875 (3 LBR)</t>
  </si>
  <si>
    <t>0910283</t>
  </si>
  <si>
    <t>3.20 / (3M L)</t>
  </si>
  <si>
    <t>Interest Rate Swap 3.20 (3 LBR)</t>
  </si>
  <si>
    <t>0910282</t>
  </si>
  <si>
    <t>3M L / (3.12)</t>
  </si>
  <si>
    <t>Interest Rate Swap 3 LBR (3.12)</t>
  </si>
  <si>
    <t>0910281</t>
  </si>
  <si>
    <t>3M L / (2.925)</t>
  </si>
  <si>
    <t>Interest Rate Swap 3 LBR (2.925)</t>
  </si>
  <si>
    <t>0910280</t>
  </si>
  <si>
    <t>3M L / (2.00)</t>
  </si>
  <si>
    <t>Interest Rate Swap 3 LBR (2.00)</t>
  </si>
  <si>
    <t>0910279</t>
  </si>
  <si>
    <t>3M L / (2.80)</t>
  </si>
  <si>
    <t>Interest Rate Swap 3 LBR (2.80)</t>
  </si>
  <si>
    <t>0910278</t>
  </si>
  <si>
    <t>2.225 / (3M L)</t>
  </si>
  <si>
    <t>Interest Rate Swap 2.225 (3 LBR)</t>
  </si>
  <si>
    <t>0910277</t>
  </si>
  <si>
    <t>0910276</t>
  </si>
  <si>
    <t>3M L  / (2.502)</t>
  </si>
  <si>
    <t>Interest Rate Swap 3 LBR (2.502)</t>
  </si>
  <si>
    <t>0910275</t>
  </si>
  <si>
    <t>3M L / (2.4425)</t>
  </si>
  <si>
    <t>Interest Rate Swap 3 LBR (2.4425)</t>
  </si>
  <si>
    <t>0910274</t>
  </si>
  <si>
    <t>2.785 / (3M L)</t>
  </si>
  <si>
    <t>Interest Rate Swap 2.785 (3 LBR)</t>
  </si>
  <si>
    <t>0910273</t>
  </si>
  <si>
    <t>3.258 / (3M L)</t>
  </si>
  <si>
    <t>Interest Rate Swap 3.258 (3 LBR)</t>
  </si>
  <si>
    <t>0910272</t>
  </si>
  <si>
    <t>3.268 / (3M L)</t>
  </si>
  <si>
    <t>Interest Rate Swap 3.268 (3 LBR)</t>
  </si>
  <si>
    <t>0910271</t>
  </si>
  <si>
    <t>2.855 / (3M L)</t>
  </si>
  <si>
    <t>Calyon</t>
  </si>
  <si>
    <t>Interest Rate Swap 2.855 (3 LBR)</t>
  </si>
  <si>
    <t>0910270</t>
  </si>
  <si>
    <t>3M L / (3.3475)</t>
  </si>
  <si>
    <t>Interest Rate Swap 3 LBR (3.3475)</t>
  </si>
  <si>
    <t>0910269</t>
  </si>
  <si>
    <t>3M L / (4.355)</t>
  </si>
  <si>
    <t>Interest Rate Swap 3 LBR (4.355)</t>
  </si>
  <si>
    <t>0910268</t>
  </si>
  <si>
    <t>3M L / (4.340)</t>
  </si>
  <si>
    <t>Interest Rate Swap 3 LBR (4.340)</t>
  </si>
  <si>
    <t>0910267</t>
  </si>
  <si>
    <t>4.180 / (3M L)</t>
  </si>
  <si>
    <t>Interest Rate Swap 4.180 (3 LBR)</t>
  </si>
  <si>
    <t>0910266</t>
  </si>
  <si>
    <t>3M L / (4.116)</t>
  </si>
  <si>
    <t>Interest Rate Swap 3 LBR (4.116)</t>
  </si>
  <si>
    <t>0910265</t>
  </si>
  <si>
    <t>4.338 / (3M L)</t>
  </si>
  <si>
    <t>Interest Rate Swap 4.338 (3 LBR)</t>
  </si>
  <si>
    <t>0910264</t>
  </si>
  <si>
    <t>4.312 / (3M L)</t>
  </si>
  <si>
    <t>Interest Rate Swap 4.312 (3 LBR)</t>
  </si>
  <si>
    <t>0910263</t>
  </si>
  <si>
    <t>4.080 / (3M L)</t>
  </si>
  <si>
    <t>Interest Rate Swap 4.080 (3 LBR)</t>
  </si>
  <si>
    <t>0910262</t>
  </si>
  <si>
    <t>3.913 / (3M L)</t>
  </si>
  <si>
    <t>Interest Rate Swap 3.913 (3 LBR)</t>
  </si>
  <si>
    <t>0910261</t>
  </si>
  <si>
    <t>4.058 / (3M L)</t>
  </si>
  <si>
    <t>Interest Rate Swap 4.058 (3 LBR)</t>
  </si>
  <si>
    <t>0910260</t>
  </si>
  <si>
    <t>4.573 / (3M L)</t>
  </si>
  <si>
    <t>Interest Rate Swap 4.573 (3 LBR)</t>
  </si>
  <si>
    <t>0910259</t>
  </si>
  <si>
    <t>3.970 / (3M L)</t>
  </si>
  <si>
    <t>Interest Rate Swap 3.970 (3 LBR)</t>
  </si>
  <si>
    <t>0910258</t>
  </si>
  <si>
    <t>4.305 / (3M L)</t>
  </si>
  <si>
    <t>Interest Rate Swap 4.305 (3 LBR)</t>
  </si>
  <si>
    <t>0910257</t>
  </si>
  <si>
    <t>4.1775 / (3M L)</t>
  </si>
  <si>
    <t>Interest Rate Swap 4.1775 (3 LBR)</t>
  </si>
  <si>
    <t>0910256</t>
  </si>
  <si>
    <t>4.56 / (3M L)</t>
  </si>
  <si>
    <t>Interest Rate Swap 4.56 (3 LBR)</t>
  </si>
  <si>
    <t>0910255</t>
  </si>
  <si>
    <t>4.138 / (3M L)</t>
  </si>
  <si>
    <t>Interest Rate Swap 4.138 (3 LBR)</t>
  </si>
  <si>
    <t>0910254</t>
  </si>
  <si>
    <t>4.5575 / (3M L)</t>
  </si>
  <si>
    <t>Interest Rate Swp 4.5575 (3 LBR)</t>
  </si>
  <si>
    <t>0910253</t>
  </si>
  <si>
    <t>5Y CMS / (3M L+0.77)</t>
  </si>
  <si>
    <t>Interest Rate Swap 5Yr CMS/(3 LBR +0.77)</t>
  </si>
  <si>
    <t>0910252</t>
  </si>
  <si>
    <t>10Y CMS / (3M L+0.805)</t>
  </si>
  <si>
    <t>Interest Rate Swap 10Yr CMS (3 LBR +0.805)</t>
  </si>
  <si>
    <t>0910251</t>
  </si>
  <si>
    <t>4.095 / (3M L)</t>
  </si>
  <si>
    <t>Interest Rate Swap 4.095 (3 LBR)</t>
  </si>
  <si>
    <t>0910250</t>
  </si>
  <si>
    <t>3M L / (4.43)</t>
  </si>
  <si>
    <t>Interest Rate Swap 3 LBR (4.43)</t>
  </si>
  <si>
    <t>0910249</t>
  </si>
  <si>
    <t>3M L / (3.62)</t>
  </si>
  <si>
    <t>Interest Rate Swap 3 LBR (3.62)</t>
  </si>
  <si>
    <t>0910248</t>
  </si>
  <si>
    <t>3M L / (3.5575)</t>
  </si>
  <si>
    <t>Interest Rate Swap 3 LBR (3.5575)</t>
  </si>
  <si>
    <t>0910247</t>
  </si>
  <si>
    <t>4.226 / (3M L)</t>
  </si>
  <si>
    <t>Interest Rate Swap 4.226 (3 LBR)</t>
  </si>
  <si>
    <t>0910246</t>
  </si>
  <si>
    <t>3.775 / (3M L)</t>
  </si>
  <si>
    <t>Interest Rate Swap 3.775 (3 LBR)</t>
  </si>
  <si>
    <t>0910245</t>
  </si>
  <si>
    <t>3M L / (4.322)</t>
  </si>
  <si>
    <t>Interest Rate Swap 3 LBR (4.322)</t>
  </si>
  <si>
    <t>0910244</t>
  </si>
  <si>
    <t>3M L / (4.32)</t>
  </si>
  <si>
    <t>Interest Rate Swap 3 LBR (4.32)</t>
  </si>
  <si>
    <t>0910243</t>
  </si>
  <si>
    <t>0910242</t>
  </si>
  <si>
    <t>0910241</t>
  </si>
  <si>
    <t>4.753 / (3M L)</t>
  </si>
  <si>
    <t>Interest Rate Swap 4.753 (3 LBR)</t>
  </si>
  <si>
    <t>0910240</t>
  </si>
  <si>
    <t>3M L / (4.4825)</t>
  </si>
  <si>
    <t>Interest Rate Swap 3 LBR (4.4825)</t>
  </si>
  <si>
    <t>0910239</t>
  </si>
  <si>
    <t>3.995 / (3M L)</t>
  </si>
  <si>
    <t>Interest Rate Swap 3.995 (3 LBR)</t>
  </si>
  <si>
    <t>0910238</t>
  </si>
  <si>
    <t>3M L / (3.99125)</t>
  </si>
  <si>
    <t>Interest Rate Swap 3M LBR (3.99125)</t>
  </si>
  <si>
    <t>0910237</t>
  </si>
  <si>
    <t>3M L / (4.111)</t>
  </si>
  <si>
    <t>Interest Rate Swap 3 LBR (4.111)</t>
  </si>
  <si>
    <t>0910236</t>
  </si>
  <si>
    <t>4.246 / (3M L)</t>
  </si>
  <si>
    <t>Interest Rate Swap 4.246 (3 LBR)</t>
  </si>
  <si>
    <t>0910235</t>
  </si>
  <si>
    <t>4.7725 / (3M L)</t>
  </si>
  <si>
    <t>Interest Rate Swap 4.7725 (3 LBR)</t>
  </si>
  <si>
    <t>0910234</t>
  </si>
  <si>
    <t>3M L / (4.2725)</t>
  </si>
  <si>
    <t>Interest Rate Swap 3 LBR (4.2725)</t>
  </si>
  <si>
    <t>0910233</t>
  </si>
  <si>
    <t>3M L / (4.161)</t>
  </si>
  <si>
    <t>Interest Rate Swap 3 LBR (4.161)</t>
  </si>
  <si>
    <t>0910232</t>
  </si>
  <si>
    <t>3M L / (5.01)</t>
  </si>
  <si>
    <t>Interest Rate Swap 3 LBR (5.01)</t>
  </si>
  <si>
    <t>0910231</t>
  </si>
  <si>
    <t>3M L / (4.78)</t>
  </si>
  <si>
    <t>Interest Rate Swap 3 LBR (4.78)</t>
  </si>
  <si>
    <t>0910230</t>
  </si>
  <si>
    <t>3M L / (4.244)</t>
  </si>
  <si>
    <t>Interest Rate Swap 3 LBR (4.244)</t>
  </si>
  <si>
    <t>0910229</t>
  </si>
  <si>
    <t>4.4575 / (3M L)</t>
  </si>
  <si>
    <t>Interest Rate Swap 4.4575 (3 LBR)</t>
  </si>
  <si>
    <t>0910228</t>
  </si>
  <si>
    <t>4.475 / (3M L)</t>
  </si>
  <si>
    <t>Interest Rate Swap 4.475 (3 LBR)</t>
  </si>
  <si>
    <t>0910227</t>
  </si>
  <si>
    <t>4.466 / (3M L)</t>
  </si>
  <si>
    <t>Interest Rate Swap 4.466 (3 LBR)</t>
  </si>
  <si>
    <t>0910226</t>
  </si>
  <si>
    <t>4.465 / (3M L)</t>
  </si>
  <si>
    <t>Interest Rate Swap 4.465 (3 LBR)</t>
  </si>
  <si>
    <t>0910225</t>
  </si>
  <si>
    <t>4.411 / (3M L)</t>
  </si>
  <si>
    <t>Interest Rate Swap 4.411 (3 LBR)</t>
  </si>
  <si>
    <t>0910224</t>
  </si>
  <si>
    <t>3M L / (4.69)</t>
  </si>
  <si>
    <t>Interest Rate Swap 3 LBR (4.69)</t>
  </si>
  <si>
    <t>0910223</t>
  </si>
  <si>
    <t>5.2025 / (3M L)</t>
  </si>
  <si>
    <t>Interest Rate Swap 5.2025 (3 LBR)</t>
  </si>
  <si>
    <t>0910222</t>
  </si>
  <si>
    <t>3M L / (4.526)</t>
  </si>
  <si>
    <t>Interest Rate Swap 3 LBR (4.526)</t>
  </si>
  <si>
    <t>0910221</t>
  </si>
  <si>
    <t>3M L / (4.661)</t>
  </si>
  <si>
    <t>Interest Rate Swap 3 LBR (4.661)</t>
  </si>
  <si>
    <t>0910220</t>
  </si>
  <si>
    <t>0910219</t>
  </si>
  <si>
    <t>4.668 / (3M L)</t>
  </si>
  <si>
    <t>Interest Rate Swap 4.668 (3 LBR)</t>
  </si>
  <si>
    <t>0910218</t>
  </si>
  <si>
    <t>4.1875 / (3M L)</t>
  </si>
  <si>
    <t>Interest Rate Swap 4.1875 (3 LBR)</t>
  </si>
  <si>
    <t>0910217</t>
  </si>
  <si>
    <t>4.873 / (3M L)</t>
  </si>
  <si>
    <t>Interest Rate Swap 4.873 (3 LBR)</t>
  </si>
  <si>
    <t>0910216</t>
  </si>
  <si>
    <t>3M L / (3.8925)</t>
  </si>
  <si>
    <t>Interest Rate Swap 3 LBR (3.8925)</t>
  </si>
  <si>
    <t>0910215</t>
  </si>
  <si>
    <t>3M L / (4.469)</t>
  </si>
  <si>
    <t>Interest Rate Swap 3 LBR (4.469)</t>
  </si>
  <si>
    <t>0910214</t>
  </si>
  <si>
    <t>4.825 / (3M L)</t>
  </si>
  <si>
    <t>Interest Rate Swap 4.825 (3 LBR)</t>
  </si>
  <si>
    <t>0910213</t>
  </si>
  <si>
    <t>3M L / (3.795)</t>
  </si>
  <si>
    <t>Interest Rate Swap 3 LBR (3.795)</t>
  </si>
  <si>
    <t>0910212</t>
  </si>
  <si>
    <t>3M L / (4.06625)</t>
  </si>
  <si>
    <t>Interest Rate Swap 3 LBR (4.06625)</t>
  </si>
  <si>
    <t>0910211</t>
  </si>
  <si>
    <t>3M L / (3.9075)</t>
  </si>
  <si>
    <t>Interest Rate Swap 3 LBR (3.9075)</t>
  </si>
  <si>
    <t>0910210</t>
  </si>
  <si>
    <t>0910209</t>
  </si>
  <si>
    <t>3M L / (4.0875)</t>
  </si>
  <si>
    <t>Interest Rate Swap 3 LBR (4.0875)</t>
  </si>
  <si>
    <t>0910208</t>
  </si>
  <si>
    <t>3M L / (3.133)</t>
  </si>
  <si>
    <t>Interest Rate Swap 3 LBR (3.133)</t>
  </si>
  <si>
    <t>0910207</t>
  </si>
  <si>
    <t>3M L / (4.120)</t>
  </si>
  <si>
    <t>Interest Rate Swap 3 LBR (4.120)</t>
  </si>
  <si>
    <t>0910206</t>
  </si>
  <si>
    <t>3M L / (3.386)</t>
  </si>
  <si>
    <t>Interest Rate Swap 3 LBR (3.386)</t>
  </si>
  <si>
    <t>0910205</t>
  </si>
  <si>
    <t>3M L / (5.058)</t>
  </si>
  <si>
    <t>Interest Rate Swap 3 LBR (5.058)</t>
  </si>
  <si>
    <t>0910204</t>
  </si>
  <si>
    <t>5.025 / (3M L)</t>
  </si>
  <si>
    <t>Interest Rate Swap 5.025 (3 LBR)</t>
  </si>
  <si>
    <t>0910203</t>
  </si>
  <si>
    <t>3M L / (4.535)</t>
  </si>
  <si>
    <t>Interest Rate Swap 3 LBR (4.535)</t>
  </si>
  <si>
    <t>0910202</t>
  </si>
  <si>
    <t>3.7275 / (3M L)</t>
  </si>
  <si>
    <t>Interest Rate Swap 3.7275 (3 LBR)</t>
  </si>
  <si>
    <t>0910201</t>
  </si>
  <si>
    <t>3.8540 / (3M L)</t>
  </si>
  <si>
    <t>Interest Rate Swap 3.8540 (3 LBR)</t>
  </si>
  <si>
    <t>0910200</t>
  </si>
  <si>
    <t>3.6425 / (3M L)</t>
  </si>
  <si>
    <t>Interest Rate Swap 3.6425 (3 LBR)</t>
  </si>
  <si>
    <t>0910199</t>
  </si>
  <si>
    <t>3.511 / (3M L)</t>
  </si>
  <si>
    <t>Interest Rate Swap 3.511 (3 LBR)</t>
  </si>
  <si>
    <t>0910198</t>
  </si>
  <si>
    <t>3M L / (4.747)</t>
  </si>
  <si>
    <t>Interest Rate Swap 3 LBR (4.747)</t>
  </si>
  <si>
    <t>0910197</t>
  </si>
  <si>
    <t>3.879 / (3M L)</t>
  </si>
  <si>
    <t>Interest Rate Swap 3.879 (3 LBR)</t>
  </si>
  <si>
    <t>0910196</t>
  </si>
  <si>
    <t>3M L / (4.805)</t>
  </si>
  <si>
    <t>Interest Rate Swap 3 LBR (4.805)</t>
  </si>
  <si>
    <t>0910195</t>
  </si>
  <si>
    <t>3M L / (4.588)</t>
  </si>
  <si>
    <t>Interest Rate Swap 3 LBR (4.588)</t>
  </si>
  <si>
    <t>0910194</t>
  </si>
  <si>
    <t>3M L / (4.677)</t>
  </si>
  <si>
    <t>Interest Rate Swap 3 LBR (4.677)</t>
  </si>
  <si>
    <t>0910193</t>
  </si>
  <si>
    <t>0910192</t>
  </si>
  <si>
    <t>4.962 / (3M L)</t>
  </si>
  <si>
    <t>Interest Rate Swap 4.962 (3 LBR)</t>
  </si>
  <si>
    <t>0910191</t>
  </si>
  <si>
    <t>3M L / (4.710)</t>
  </si>
  <si>
    <t>Interest Rate Swap 3 LBR (4.710)</t>
  </si>
  <si>
    <t>0910190</t>
  </si>
  <si>
    <t>4.8425 / (3M L)</t>
  </si>
  <si>
    <t>Interest Rate Swap 4.8425 (3 LBR)</t>
  </si>
  <si>
    <t>0910189</t>
  </si>
  <si>
    <t>3M L / (4.878)</t>
  </si>
  <si>
    <t>Interest Rate Swap 3 LBR (4.878)</t>
  </si>
  <si>
    <t>0910188</t>
  </si>
  <si>
    <t>3M L / (4.996)</t>
  </si>
  <si>
    <t>Interest Rate Swap 3 LBR (4.996)</t>
  </si>
  <si>
    <t>0910187</t>
  </si>
  <si>
    <t>3M L / (4.955)</t>
  </si>
  <si>
    <t>Interest Rate Swap 3 LBR (4.955)</t>
  </si>
  <si>
    <t>0910186</t>
  </si>
  <si>
    <t>5.056 / (3M L)</t>
  </si>
  <si>
    <t>Interest Rate Swap 5.056 (3 LBR)</t>
  </si>
  <si>
    <t>0910185</t>
  </si>
  <si>
    <t>5.031 / (3M L)</t>
  </si>
  <si>
    <t>Interest Rate Swap 5.031 (3 LBR)</t>
  </si>
  <si>
    <t>0910184</t>
  </si>
  <si>
    <t>3M L / (5.00)</t>
  </si>
  <si>
    <t>Interest Rate Swap 3 LBR (5.000)</t>
  </si>
  <si>
    <t>0910183</t>
  </si>
  <si>
    <t>3M L / (4.966)</t>
  </si>
  <si>
    <t>Interest Rate Swap 3 LBR (4.966)</t>
  </si>
  <si>
    <t>0910182</t>
  </si>
  <si>
    <t>3M L / (4.989)</t>
  </si>
  <si>
    <t>Interest Rate Swap 3 LBR (4.989)</t>
  </si>
  <si>
    <t>0910181</t>
  </si>
  <si>
    <t>3M L / (5.032)</t>
  </si>
  <si>
    <t>Interest Rate Swap 3 LBR (5.032)</t>
  </si>
  <si>
    <t>0910180</t>
  </si>
  <si>
    <t>3M L / (4.95)</t>
  </si>
  <si>
    <t>Interest Rate Swap 3 LBR (4.95)</t>
  </si>
  <si>
    <t>0910179</t>
  </si>
  <si>
    <t>5.304 / (3 LBR)</t>
  </si>
  <si>
    <t>Interest Rate Swap 5.304 (3 LBR)</t>
  </si>
  <si>
    <t>0910178</t>
  </si>
  <si>
    <t>5.260 / (3M L)</t>
  </si>
  <si>
    <t>Interest Rate Swap 5.260 (3 LBR)</t>
  </si>
  <si>
    <t>0910177</t>
  </si>
  <si>
    <t>5.277 / (3M L)</t>
  </si>
  <si>
    <t>Interest Rate Swap 5.277 (3 LBR)</t>
  </si>
  <si>
    <t>0910176</t>
  </si>
  <si>
    <t>5.267 / (3M L)</t>
  </si>
  <si>
    <t>Interest Rate Swap 5.267 (3 LBR)</t>
  </si>
  <si>
    <t>0910175</t>
  </si>
  <si>
    <t>5.145 / (3M L)</t>
  </si>
  <si>
    <t>Interest Rate Swap 5.145 (3 LBR)</t>
  </si>
  <si>
    <t>0910174</t>
  </si>
  <si>
    <t>5.165 / (3 LBR)</t>
  </si>
  <si>
    <t>Interest Rate Swap 5.165 (3 LBR)</t>
  </si>
  <si>
    <t>0910173</t>
  </si>
  <si>
    <t>3M L /(5.210)</t>
  </si>
  <si>
    <t>Interest Rate Swap 3 LBR (5.210)</t>
  </si>
  <si>
    <t>0910172</t>
  </si>
  <si>
    <t>3M L /(5.207)</t>
  </si>
  <si>
    <t>Interest Rate Swap 3 LBR (5.207)</t>
  </si>
  <si>
    <t>0910171</t>
  </si>
  <si>
    <t>3M L /(5.216)</t>
  </si>
  <si>
    <t>Interest Rate Swap 3 LBR (5.216)</t>
  </si>
  <si>
    <t>0910170</t>
  </si>
  <si>
    <t>3M L / (5.2975)</t>
  </si>
  <si>
    <t>Interest Rate Swap 3 LBR (5.2975)</t>
  </si>
  <si>
    <t>0910169</t>
  </si>
  <si>
    <t>3M L / (5.310)</t>
  </si>
  <si>
    <t>Interest Rate Swap 3 LBR (5.310)</t>
  </si>
  <si>
    <t>0910168</t>
  </si>
  <si>
    <t>3M L / (5.556)</t>
  </si>
  <si>
    <t>Interest Rate Swap 3 LBR (5.556)</t>
  </si>
  <si>
    <t>0910167</t>
  </si>
  <si>
    <t>5.351 / (3M L)</t>
  </si>
  <si>
    <t>Interest Rate Swap 5.351 (3 LBR)</t>
  </si>
  <si>
    <t>0910166</t>
  </si>
  <si>
    <t>3M L / (5.027)</t>
  </si>
  <si>
    <t>Interest Rate Swap 3 LBR (5.027)</t>
  </si>
  <si>
    <t>0910165</t>
  </si>
  <si>
    <t>5.155 / (3M L)</t>
  </si>
  <si>
    <t>Interest Rate Swap 5.155 (3 LBR)</t>
  </si>
  <si>
    <t>0910164</t>
  </si>
  <si>
    <t>3M L / (5.253)</t>
  </si>
  <si>
    <t>Interest Rate Swap 3 LBR (5.253)</t>
  </si>
  <si>
    <t>0910163</t>
  </si>
  <si>
    <t>5.4625 / (3 LBR)</t>
  </si>
  <si>
    <t>Interest Rate Swap 5.4625 (3 LBR)</t>
  </si>
  <si>
    <t>0910162</t>
  </si>
  <si>
    <t>3M L / (5.250)</t>
  </si>
  <si>
    <t>Interest Rate Swap 3 LBR (5.250)</t>
  </si>
  <si>
    <t>0910161</t>
  </si>
  <si>
    <t>5.446 / (3M L)</t>
  </si>
  <si>
    <t>Interest Rate Swap 5.446 (3 LBR)</t>
  </si>
  <si>
    <t>0910160</t>
  </si>
  <si>
    <t>5.824 / (3M L)</t>
  </si>
  <si>
    <t>Interest Rate Swap 5.824 (3 LBR)</t>
  </si>
  <si>
    <t>0910159</t>
  </si>
  <si>
    <t>0005</t>
  </si>
  <si>
    <t>6.021 / (3M L)</t>
  </si>
  <si>
    <t>Forecasted Transaction</t>
  </si>
  <si>
    <t>Interest Rate Swap 6.021 (3 LBR)</t>
  </si>
  <si>
    <t>0910158</t>
  </si>
  <si>
    <t>6.025 / (3M L)</t>
  </si>
  <si>
    <t>Interest Rate Swap 6.025 (3 LBR)</t>
  </si>
  <si>
    <t>0910157</t>
  </si>
  <si>
    <t>6.093 / (3M L)</t>
  </si>
  <si>
    <t>Interest Rate Swap 6.093 (3 LBR)</t>
  </si>
  <si>
    <t>0910156</t>
  </si>
  <si>
    <t>6.029 / (3M L)</t>
  </si>
  <si>
    <t>Interest Rate Swap 6.029 (3 LBR)</t>
  </si>
  <si>
    <t>0910155</t>
  </si>
  <si>
    <t>6.101 / (3M L)</t>
  </si>
  <si>
    <t>Interest Rate Swap 6.101 (3 LBR)</t>
  </si>
  <si>
    <t>0910154</t>
  </si>
  <si>
    <t>0910153</t>
  </si>
  <si>
    <t>6.103 / (3M L)</t>
  </si>
  <si>
    <t>Interest Rate Swap 6.103 (3 LBR)</t>
  </si>
  <si>
    <t>0910152</t>
  </si>
  <si>
    <t>6.032 / (3M L)</t>
  </si>
  <si>
    <t>Interest Rate Swap 6.032 (3 LBR)</t>
  </si>
  <si>
    <t>0910151</t>
  </si>
  <si>
    <t>6.105 / (3M L)</t>
  </si>
  <si>
    <t>Interest Rate Swap 6.105 (3 LBR)</t>
  </si>
  <si>
    <t>0910150</t>
  </si>
  <si>
    <t>6.035 / (3M L)</t>
  </si>
  <si>
    <t>Interest Rate Swap 6.035 (3 LBR)</t>
  </si>
  <si>
    <t>0910149</t>
  </si>
  <si>
    <t>6.107 / (3M L)</t>
  </si>
  <si>
    <t>Interest Rate Swap 6.107 (3 LBR)</t>
  </si>
  <si>
    <t>0910148</t>
  </si>
  <si>
    <t>6.037 / (3M L)</t>
  </si>
  <si>
    <t>Interest Rate Swap 6.037 (3 LBR)</t>
  </si>
  <si>
    <t>0910147</t>
  </si>
  <si>
    <t>6.108 / (3M L)</t>
  </si>
  <si>
    <t>Interest Rate Swap 6.108 (3 LBR)</t>
  </si>
  <si>
    <t>0910146</t>
  </si>
  <si>
    <t>6.038 / (3M L)</t>
  </si>
  <si>
    <t>Interest Rate Swap 6.038 (3 LBR)</t>
  </si>
  <si>
    <t>0910145</t>
  </si>
  <si>
    <t>0910144</t>
  </si>
  <si>
    <t>6.04 / (3M L)</t>
  </si>
  <si>
    <t>Interest Rate Swap 6.04 (3 LBR)</t>
  </si>
  <si>
    <t>0910143</t>
  </si>
  <si>
    <t>6.109 / (3M L)</t>
  </si>
  <si>
    <t>Interest Rate Swap 6.109 (3 LBR)</t>
  </si>
  <si>
    <t>0910142</t>
  </si>
  <si>
    <t>6.043 / (3M L)</t>
  </si>
  <si>
    <t>Interest Rate Swap 6.043 (3 LBR)</t>
  </si>
  <si>
    <t>0910141</t>
  </si>
  <si>
    <t>6.111 / (3M L)</t>
  </si>
  <si>
    <t>Interest Rate Swap 6.111 (3 LBR)</t>
  </si>
  <si>
    <t>0910140</t>
  </si>
  <si>
    <t>6.044 / (3M L)</t>
  </si>
  <si>
    <t>Interest Rate Swap 6.044 (3 LBR)</t>
  </si>
  <si>
    <t>0910139</t>
  </si>
  <si>
    <t>0910138</t>
  </si>
  <si>
    <t>0910137</t>
  </si>
  <si>
    <t>0910136</t>
  </si>
  <si>
    <t>0910135</t>
  </si>
  <si>
    <t>0910134</t>
  </si>
  <si>
    <t>0910133</t>
  </si>
  <si>
    <t>0910132</t>
  </si>
  <si>
    <t>0910131</t>
  </si>
  <si>
    <t>0910130</t>
  </si>
  <si>
    <t>6.041 / (3M L)</t>
  </si>
  <si>
    <t>Interest Rate Swap 6.041 (3 LBR)</t>
  </si>
  <si>
    <t>0910129</t>
  </si>
  <si>
    <t>6.104 / (3M L)</t>
  </si>
  <si>
    <t>Interest Rate Swap 6.104 (3 LBR)</t>
  </si>
  <si>
    <t>0910128</t>
  </si>
  <si>
    <t>0910127</t>
  </si>
  <si>
    <t>0910126</t>
  </si>
  <si>
    <t>6.027 / (3M L)</t>
  </si>
  <si>
    <t>Interest Rate Swap 6.027 (3 LBR)</t>
  </si>
  <si>
    <t>0910125</t>
  </si>
  <si>
    <t>6.102 / (3M L)</t>
  </si>
  <si>
    <t>Interest Rate Swap 6.102 (3 LBR)</t>
  </si>
  <si>
    <t>0910124</t>
  </si>
  <si>
    <t>0910123</t>
  </si>
  <si>
    <t>6.099 / (3M L)</t>
  </si>
  <si>
    <t>Interest Rate Swap 6.099 (3 LBR)</t>
  </si>
  <si>
    <t>0910122</t>
  </si>
  <si>
    <t>6.0227/ (3M L)</t>
  </si>
  <si>
    <t>Interest Rate Swap 6.0227 (3 LBR)</t>
  </si>
  <si>
    <t>0910121</t>
  </si>
  <si>
    <t>6.094 / (3M L)</t>
  </si>
  <si>
    <t>Interest Rate Swap 6.094 (3 LBR)</t>
  </si>
  <si>
    <t>0910120</t>
  </si>
  <si>
    <t>6.0212 / (3M L)</t>
  </si>
  <si>
    <t>Interest Rate Swap 6.0212 (3 LBR)</t>
  </si>
  <si>
    <t>0910119</t>
  </si>
  <si>
    <t>6.092 / (3M L)</t>
  </si>
  <si>
    <t>Interest Rate Swap 6.092 (3 LBR)</t>
  </si>
  <si>
    <t>0910118</t>
  </si>
  <si>
    <t>0910117</t>
  </si>
  <si>
    <t>6.089 / (3M L)</t>
  </si>
  <si>
    <t>Interest Rate Swap 6.089 (3 LBR)</t>
  </si>
  <si>
    <t>0910116</t>
  </si>
  <si>
    <t>6.019 / (3M L)</t>
  </si>
  <si>
    <t>Interest Rate Swap 6.019 (3 LBR)</t>
  </si>
  <si>
    <t>0910115</t>
  </si>
  <si>
    <t>6.085 / (3M L)</t>
  </si>
  <si>
    <t>Interest Rate Swap 6.085 (3 LBR)</t>
  </si>
  <si>
    <t>0910114</t>
  </si>
  <si>
    <t>6.0169 / (3M L)</t>
  </si>
  <si>
    <t>Interest Rate Swap 6.0169 (3 LBR)</t>
  </si>
  <si>
    <t>0910113</t>
  </si>
  <si>
    <t>6.08 / (3M L)</t>
  </si>
  <si>
    <t>Interest Rate Swap 6.08 (3 LBR)</t>
  </si>
  <si>
    <t>0910112</t>
  </si>
  <si>
    <t>6.0143 / (3M L)</t>
  </si>
  <si>
    <t>Interest Rate Swap 6.0143 (3 LBR)</t>
  </si>
  <si>
    <t>0910111</t>
  </si>
  <si>
    <t>6.075 / (3M L)</t>
  </si>
  <si>
    <t>Interest Rate Swap 6.075 (3 LBR)</t>
  </si>
  <si>
    <t>0910110</t>
  </si>
  <si>
    <t>6.0119 / (3M L)</t>
  </si>
  <si>
    <t>Interest Rate Swap 6.0119 (3 LBR)</t>
  </si>
  <si>
    <t>0910109</t>
  </si>
  <si>
    <t>6.071 / (3M L)</t>
  </si>
  <si>
    <t>Interest Rate Swap 6.071 (3 LBR)</t>
  </si>
  <si>
    <t>0910108</t>
  </si>
  <si>
    <t>6.007 / (3M L)</t>
  </si>
  <si>
    <t>Interest Rate Swap 6.007 (3 LBR)</t>
  </si>
  <si>
    <t>0910107</t>
  </si>
  <si>
    <t>6.065 / (3M L)</t>
  </si>
  <si>
    <t>Interest Rate Swap 6.065 (3 LBR)</t>
  </si>
  <si>
    <t>0910106</t>
  </si>
  <si>
    <t>6.0014/ (3M L)</t>
  </si>
  <si>
    <t>Interest Rate Swap 6.0014 (3 LBR)</t>
  </si>
  <si>
    <t>0910105</t>
  </si>
  <si>
    <t>6.057 / (3M L)</t>
  </si>
  <si>
    <t>Interest Rate Swap 6.057 (3 LBR)</t>
  </si>
  <si>
    <t>0910104</t>
  </si>
  <si>
    <t>5.996 / (3M L)</t>
  </si>
  <si>
    <t>Interest Rate Swap 5.996 (3 LBR)</t>
  </si>
  <si>
    <t>0910103</t>
  </si>
  <si>
    <t>6.05 / (3M L)</t>
  </si>
  <si>
    <t>Interest Rate Swap 6.05 (3 LBR)</t>
  </si>
  <si>
    <t>0910102</t>
  </si>
  <si>
    <t>5.992 / (3M L)</t>
  </si>
  <si>
    <t>Interest Rate Swap 5.992 (3 LBR)</t>
  </si>
  <si>
    <t>0910101</t>
  </si>
  <si>
    <t>0910100</t>
  </si>
  <si>
    <t>5.985 / (3M L)</t>
  </si>
  <si>
    <t>Interest Rate Swap 5.985 (3 LBR)</t>
  </si>
  <si>
    <t>0910099</t>
  </si>
  <si>
    <t>6.036 / (3M L)</t>
  </si>
  <si>
    <t>Interest Rate Swap 6.036 (3 LBR)</t>
  </si>
  <si>
    <t>0910098</t>
  </si>
  <si>
    <t>5.9775 / (3M L)</t>
  </si>
  <si>
    <t>Interest Rate Swap 5.9775 (3 LBR)</t>
  </si>
  <si>
    <t>0910097</t>
  </si>
  <si>
    <t>0910096</t>
  </si>
  <si>
    <t>5.9793 / (3M L)</t>
  </si>
  <si>
    <t>Interest Rate Swap 5.9793 (3 LBR)</t>
  </si>
  <si>
    <t>0910095</t>
  </si>
  <si>
    <t>6.016 / (3M L)</t>
  </si>
  <si>
    <t>Interest Rate Swap 6.016 (3 LBR)</t>
  </si>
  <si>
    <t>0910094</t>
  </si>
  <si>
    <t>5.9638 / (3M L)</t>
  </si>
  <si>
    <t>Interest Rate Swap 5.9638 (3 LBR)</t>
  </si>
  <si>
    <t>0910093</t>
  </si>
  <si>
    <t>0910092</t>
  </si>
  <si>
    <t>5.9551 / (3M L)</t>
  </si>
  <si>
    <t>Interest Rate Swap 5.9551 (3 LBR)</t>
  </si>
  <si>
    <t>0910091</t>
  </si>
  <si>
    <t>5.9448 / (3M L)</t>
  </si>
  <si>
    <t>Interest Rate Swap 5.9448 (3 LBR)</t>
  </si>
  <si>
    <t>0910090</t>
  </si>
  <si>
    <t>5.982 / (3M L)</t>
  </si>
  <si>
    <t>Interest Rate Swap 5.982 (3 LBR)</t>
  </si>
  <si>
    <t>0910089</t>
  </si>
  <si>
    <t>5.935 / (3M L)</t>
  </si>
  <si>
    <t>Interest Rate Swap 5.935 (3 LBR)</t>
  </si>
  <si>
    <t>0910088</t>
  </si>
  <si>
    <t>5.97 / (3M L)</t>
  </si>
  <si>
    <t>Interest Rate Swap 5.97 (3 LBR)</t>
  </si>
  <si>
    <t>0910087</t>
  </si>
  <si>
    <t>5.9262 / (3M L)</t>
  </si>
  <si>
    <t>Interest Rate Swap 5.9262 (3 LBR)</t>
  </si>
  <si>
    <t>0910086</t>
  </si>
  <si>
    <t>5.958 / (3M L)</t>
  </si>
  <si>
    <t>Interest Rate Swap 5.958 (3 LBR)</t>
  </si>
  <si>
    <t>0910085</t>
  </si>
  <si>
    <t>5.917 / (3M L)</t>
  </si>
  <si>
    <t>Interest Rate Swap 5.917 (3 LBR)</t>
  </si>
  <si>
    <t>0910084</t>
  </si>
  <si>
    <t>5.946 / (3M L)</t>
  </si>
  <si>
    <t>Interest Rate Swap 5.946 (3 LBR)</t>
  </si>
  <si>
    <t>0910083</t>
  </si>
  <si>
    <t>5.908 / (3M L)</t>
  </si>
  <si>
    <t>Interest Rate Swap 5.908 (3 LBR)</t>
  </si>
  <si>
    <t>0910082</t>
  </si>
  <si>
    <t>5.934 / (3M L)</t>
  </si>
  <si>
    <t>Interest Rate Swap 5.934 (3 LBR)</t>
  </si>
  <si>
    <t>0910081</t>
  </si>
  <si>
    <t>3M L / (5.738)</t>
  </si>
  <si>
    <t>Interest Rate Swap 3 LBR (5.738)</t>
  </si>
  <si>
    <t>0910080</t>
  </si>
  <si>
    <t>5.7585 / (3M L)</t>
  </si>
  <si>
    <t>Interest Rate Swap 5.7585 (3 LBR)</t>
  </si>
  <si>
    <t>0910079</t>
  </si>
  <si>
    <t>6.006 / (3M L)</t>
  </si>
  <si>
    <t>Interest Rate Swap 6.006 (3 LBR)</t>
  </si>
  <si>
    <t>0910078</t>
  </si>
  <si>
    <t>5.839 / (3M L)</t>
  </si>
  <si>
    <t>Interest Rate Swap 5.839 (3 LBR)</t>
  </si>
  <si>
    <t>0910077</t>
  </si>
  <si>
    <t>5.5365 / (3M L)</t>
  </si>
  <si>
    <t>Interest Rate Swap 5.5365 (3 LBR)</t>
  </si>
  <si>
    <t>0910076</t>
  </si>
  <si>
    <t>5.6525 / (3M L)</t>
  </si>
  <si>
    <t>Interest Rate Swap 5.6525 (3 LBR)</t>
  </si>
  <si>
    <t>0910075</t>
  </si>
  <si>
    <t>5Y CMS / (3M L+0.4)</t>
  </si>
  <si>
    <t>Interest Rate Swap 5Y CMS 4% floor/ (3 LBR + 0.40)</t>
  </si>
  <si>
    <t>0910074</t>
  </si>
  <si>
    <t>5Y CMS / (3M L+0.38)</t>
  </si>
  <si>
    <t>Interest Rate Swap 5Y CMS 4% floor/ (3 LBR + 0.38)</t>
  </si>
  <si>
    <t>0910073</t>
  </si>
  <si>
    <t>3M L / (5.105)</t>
  </si>
  <si>
    <t>Interest Rate Swap 3 LBR (5.105)</t>
  </si>
  <si>
    <t>0910072</t>
  </si>
  <si>
    <t>5.2325 / (3M L)</t>
  </si>
  <si>
    <t>Interest Rate Swap 5.2325 (3 LBR)</t>
  </si>
  <si>
    <t>0910071</t>
  </si>
  <si>
    <t>3M L / (5.092)</t>
  </si>
  <si>
    <t>Interest Rate Swap 3 LBR (5.092)</t>
  </si>
  <si>
    <t>0910070</t>
  </si>
  <si>
    <t>5.2725 / (3M L)</t>
  </si>
  <si>
    <t>Interest Rate Swap 5.2725 (3 LBR)</t>
  </si>
  <si>
    <t>0910069</t>
  </si>
  <si>
    <t>0910068</t>
  </si>
  <si>
    <t>3M L / (5.08)</t>
  </si>
  <si>
    <t>Interest Rate Swap 3 LBR (5.08)</t>
  </si>
  <si>
    <t>0910067</t>
  </si>
  <si>
    <t>5.581 / (12M L+0.50)</t>
  </si>
  <si>
    <t>Interest Rate Swap 5.581 (12 LBR+0.50)</t>
  </si>
  <si>
    <t>0910066</t>
  </si>
  <si>
    <t>5.065 / (3M L)</t>
  </si>
  <si>
    <t>Interest Rate Swap 5.065 (3 LBR)</t>
  </si>
  <si>
    <t>0910065</t>
  </si>
  <si>
    <t>3M L+0.42 (CPURNSA)</t>
  </si>
  <si>
    <t>Interest Rate Swap 3 LBR + 0.42 (CPURNSA Calculation)</t>
  </si>
  <si>
    <t>0910064</t>
  </si>
  <si>
    <t>3M L / (5.32)</t>
  </si>
  <si>
    <t>Interest Rate Swap 3 LBR (5.32)</t>
  </si>
  <si>
    <t>0910063</t>
  </si>
  <si>
    <t>5.426 / (3M L)</t>
  </si>
  <si>
    <t>Interest Rate Swap 5.426 (3 LBR)</t>
  </si>
  <si>
    <t>0910062</t>
  </si>
  <si>
    <t>3M L / (5.746)</t>
  </si>
  <si>
    <t>Interest Rate Swap 3 LBR (5.746)</t>
  </si>
  <si>
    <t>0910061</t>
  </si>
  <si>
    <t>5.6125 / (3M L)</t>
  </si>
  <si>
    <t>Interest Rate Swap 5.6125 (3 LBR)</t>
  </si>
  <si>
    <t>0910060</t>
  </si>
  <si>
    <t>3M L / (5.544)</t>
  </si>
  <si>
    <t>Interest Rate Swap 3 LBR (5.544)</t>
  </si>
  <si>
    <t>0910059</t>
  </si>
  <si>
    <t>0910058</t>
  </si>
  <si>
    <t>0910057</t>
  </si>
  <si>
    <t>0910056</t>
  </si>
  <si>
    <t>3M L / (5.541)</t>
  </si>
  <si>
    <t>Interest Rate Swap 3 LBR (5.541)</t>
  </si>
  <si>
    <t>0910055</t>
  </si>
  <si>
    <t>0910054</t>
  </si>
  <si>
    <t>3M L / (5.542)</t>
  </si>
  <si>
    <t>Interest Rate Swap 3 LBR (5.542)</t>
  </si>
  <si>
    <t>0910053</t>
  </si>
  <si>
    <t>3M L / (5.539)</t>
  </si>
  <si>
    <t>Interest Rate Swap 3 LBR (5.539)</t>
  </si>
  <si>
    <t>0910052</t>
  </si>
  <si>
    <t>3M L / (5.540)</t>
  </si>
  <si>
    <t>Interest Rate Swap 3 LBR (5.540)</t>
  </si>
  <si>
    <t>0910051</t>
  </si>
  <si>
    <t>3M L / (5.537)</t>
  </si>
  <si>
    <t>Interest Rate Swap 3 LBR (5.537)</t>
  </si>
  <si>
    <t>0910050</t>
  </si>
  <si>
    <t>0910049</t>
  </si>
  <si>
    <t>0910048</t>
  </si>
  <si>
    <t>0910047</t>
  </si>
  <si>
    <t>0910046</t>
  </si>
  <si>
    <t>0910045</t>
  </si>
  <si>
    <t>0910044</t>
  </si>
  <si>
    <t>0910043</t>
  </si>
  <si>
    <t>0910042</t>
  </si>
  <si>
    <t>3M L / (5.555)</t>
  </si>
  <si>
    <t>Interest Rate Swap 3 LBR (5.555)</t>
  </si>
  <si>
    <t>0910041</t>
  </si>
  <si>
    <t>0009</t>
  </si>
  <si>
    <t>3M L / (5.770)</t>
  </si>
  <si>
    <t>Interest Rate Swap 3 LBR (5.770)</t>
  </si>
  <si>
    <t>0910040</t>
  </si>
  <si>
    <t>7Y CMS / (3M L+0.243)</t>
  </si>
  <si>
    <t>Interest Rate Swap 7-yr CMS (3 LBR + 24.3)</t>
  </si>
  <si>
    <t>0910039</t>
  </si>
  <si>
    <t>5.623 / (3M L)</t>
  </si>
  <si>
    <t>Interest Rate Swap 5.623 (3 LBR)</t>
  </si>
  <si>
    <t>0910038</t>
  </si>
  <si>
    <t>5.338 / (3M L)</t>
  </si>
  <si>
    <t>Interest Rate Swap 5.338 (3 LBR)</t>
  </si>
  <si>
    <t>0910037</t>
  </si>
  <si>
    <t>3M L / (5.292)</t>
  </si>
  <si>
    <t>Interest Rate Swap 3 LBR (5.292)</t>
  </si>
  <si>
    <t>0910036</t>
  </si>
  <si>
    <t>5.328 / (3M L)</t>
  </si>
  <si>
    <t>Interest Rate Swap 5.328 (3 LBR)</t>
  </si>
  <si>
    <t>0910035</t>
  </si>
  <si>
    <t>3M L / (5.297)</t>
  </si>
  <si>
    <t>Interest Rate Swap 3 LBR (5.297)</t>
  </si>
  <si>
    <t>0910034</t>
  </si>
  <si>
    <t>7.215 / (3M L+2.10)</t>
  </si>
  <si>
    <t>Interest Rate Swap 7.215 (3 LBR + 2.10)</t>
  </si>
  <si>
    <t>0910033</t>
  </si>
  <si>
    <t>3M L / (5.1740)</t>
  </si>
  <si>
    <t>Interest Rate Swap 3 LBR (5.1740)</t>
  </si>
  <si>
    <t>0910032</t>
  </si>
  <si>
    <t>3M L / (5.182)</t>
  </si>
  <si>
    <t>Interest Rate Swap 3 LBR (5.182)</t>
  </si>
  <si>
    <t>0910031</t>
  </si>
  <si>
    <t>3M L / (5.139)</t>
  </si>
  <si>
    <t>Interest Rate Swap 3 LBR (5.139)</t>
  </si>
  <si>
    <t>0910030</t>
  </si>
  <si>
    <t>5.20 / (3M L)</t>
  </si>
  <si>
    <t>Interest Rate Swap 5.200 (3 LBR)</t>
  </si>
  <si>
    <t>0910029</t>
  </si>
  <si>
    <t>3M L / (5.0490)</t>
  </si>
  <si>
    <t>Interest Rate Swap 3 LBR (5.0490)</t>
  </si>
  <si>
    <t>0910028</t>
  </si>
  <si>
    <t>3M L / (4.860)</t>
  </si>
  <si>
    <t>Interest Rate Swap 3 LBR (4.860)</t>
  </si>
  <si>
    <t>0910027</t>
  </si>
  <si>
    <t>3M L / (4.8110)</t>
  </si>
  <si>
    <t>Interest Rate Swap 3 LBR (4.8110)</t>
  </si>
  <si>
    <t>0910026</t>
  </si>
  <si>
    <t>3M L / (4.5775)</t>
  </si>
  <si>
    <t>Interest Rate Swap 3 LBR (4.5775)</t>
  </si>
  <si>
    <t>0910025</t>
  </si>
  <si>
    <t>3M L / (4.4630)</t>
  </si>
  <si>
    <t>Interest Rate Swap 3 LBR (4.4630)</t>
  </si>
  <si>
    <t>0910024</t>
  </si>
  <si>
    <t>3M L / (4.531)</t>
  </si>
  <si>
    <t>Interest Rate Swap 3 LBR (4.531)</t>
  </si>
  <si>
    <t>0910023</t>
  </si>
  <si>
    <t>4.903 / (3M L)</t>
  </si>
  <si>
    <t>Interest Rate Swap 4.903 (3 LBR)</t>
  </si>
  <si>
    <t>0910022</t>
  </si>
  <si>
    <t>3M L / (4.5900)</t>
  </si>
  <si>
    <t>Interest Rate Swap 3 LBR (4.5900)</t>
  </si>
  <si>
    <t>0910021</t>
  </si>
  <si>
    <t>6.02 / (Stepped Coupon)</t>
  </si>
  <si>
    <t>Interest Rate Swap 6.02 (Stepped Coupon Schedule)</t>
  </si>
  <si>
    <t>0910020</t>
  </si>
  <si>
    <t>3M L / (5.0570)</t>
  </si>
  <si>
    <t>Interest Rate Swap 3 LBR (5.0570)</t>
  </si>
  <si>
    <t>0910019</t>
  </si>
  <si>
    <t>3M L / (4.9620)</t>
  </si>
  <si>
    <t>Interest Rate Swap 3 LBR (4.9620)</t>
  </si>
  <si>
    <t>0910018</t>
  </si>
  <si>
    <t>4.792 / (3M L)</t>
  </si>
  <si>
    <t>Interest Rate Swap 4.792 (3 LBR)</t>
  </si>
  <si>
    <t>0910017</t>
  </si>
  <si>
    <t>3M L / (4.9490)</t>
  </si>
  <si>
    <t>Interest Rate Swap 3 LBR (4.9490)</t>
  </si>
  <si>
    <t>0910016</t>
  </si>
  <si>
    <t>3M L / (4.7500)</t>
  </si>
  <si>
    <t>Interest Rate Swap 3 LBR (4.7500)</t>
  </si>
  <si>
    <t>0910015</t>
  </si>
  <si>
    <t>3M L / (4.7475)</t>
  </si>
  <si>
    <t>Interest Rate Swap 3 LBR (4.7475)</t>
  </si>
  <si>
    <t>0910014</t>
  </si>
  <si>
    <t>3M L / (4.5725)</t>
  </si>
  <si>
    <t>Interest Rate Swap 3 LBR (4.5725)</t>
  </si>
  <si>
    <t>0910013</t>
  </si>
  <si>
    <t>3M L / (4.756)</t>
  </si>
  <si>
    <t>Interest Rate Swap 3 LBR (4.756)</t>
  </si>
  <si>
    <t>0910012</t>
  </si>
  <si>
    <t>3M L / (4.580)</t>
  </si>
  <si>
    <t>Interest Rate Swap 3 LBR (4.580)</t>
  </si>
  <si>
    <t>0910011</t>
  </si>
  <si>
    <t>6.180 / (3M L)</t>
  </si>
  <si>
    <t>Interest Rate Swap 6.180 (3 M LBR)</t>
  </si>
  <si>
    <t>0910010</t>
  </si>
  <si>
    <t>4.550 / (3M L)</t>
  </si>
  <si>
    <t>Interest Rate Swap 4.550 (3 M LBR)</t>
  </si>
  <si>
    <t>0910009</t>
  </si>
  <si>
    <t>3M L / (4.968)</t>
  </si>
  <si>
    <t>Interest Rate Swap 3 LBR (4.968)</t>
  </si>
  <si>
    <t>0910008</t>
  </si>
  <si>
    <t>3M L / (4.888)</t>
  </si>
  <si>
    <t>Interest Rate Swap 3 LBR (4.888)</t>
  </si>
  <si>
    <t>0910007</t>
  </si>
  <si>
    <t>3M L / (4.682)</t>
  </si>
  <si>
    <t>Interest Rate Swap 3 LBR (4.682)</t>
  </si>
  <si>
    <t>0910006</t>
  </si>
  <si>
    <t>4.66 / (CPI)</t>
  </si>
  <si>
    <t>Interest Rate Swap 4.66 (CPI)</t>
  </si>
  <si>
    <t>0910005</t>
  </si>
  <si>
    <t>3M L / (6.069)</t>
  </si>
  <si>
    <t>Interest Rate Swap 3 LBR (6.069)</t>
  </si>
  <si>
    <t>0910004</t>
  </si>
  <si>
    <t>3M L / (6.120)</t>
  </si>
  <si>
    <t>Interest Rate Swap 3 LBR (6.120)</t>
  </si>
  <si>
    <t>0910003</t>
  </si>
  <si>
    <t>5.02 / (3M L)</t>
  </si>
  <si>
    <t>Interest Rate Swap 5.02 (3 LBR)</t>
  </si>
  <si>
    <t>0910002</t>
  </si>
  <si>
    <t>3M L / (4.472)</t>
  </si>
  <si>
    <t>Interest Rate Swap 3 LBR (4.472)</t>
  </si>
  <si>
    <t>0910001</t>
  </si>
  <si>
    <t>Subtotal - Swaps - Hedging Effective</t>
  </si>
  <si>
    <t>0909999</t>
  </si>
  <si>
    <t>Subtotal - Swaps - Hedging Effective - Other</t>
  </si>
  <si>
    <t>0890000</t>
  </si>
  <si>
    <t>Subtotal - Swaps - Hedging Effective - Total Return</t>
  </si>
  <si>
    <t>0889999</t>
  </si>
  <si>
    <t>0880000</t>
  </si>
  <si>
    <t>Subtotal - Swaps - Hedging Effective - Foreign Exchange</t>
  </si>
  <si>
    <t>0879999</t>
  </si>
  <si>
    <t>1.00/1.00</t>
  </si>
  <si>
    <t>EUR 5.2 / (USD 5.421)</t>
  </si>
  <si>
    <t>Currency Swap EUR 5.20 (USD 5.421)</t>
  </si>
  <si>
    <t>0870035</t>
  </si>
  <si>
    <t>USD 6.635 / (JPY 3.97)</t>
  </si>
  <si>
    <t>748148E#6</t>
  </si>
  <si>
    <t>Currency Swap USD 6.635 (JPY 3.970)</t>
  </si>
  <si>
    <t>0870034</t>
  </si>
  <si>
    <t>USD 6.615 / (JPY 3.97)</t>
  </si>
  <si>
    <t>74815HCK6</t>
  </si>
  <si>
    <t>Currency Swap USD 6.615 (JPY 3.970)</t>
  </si>
  <si>
    <t>0870033</t>
  </si>
  <si>
    <t>USD 6.43 / (EUR 6.85)</t>
  </si>
  <si>
    <t>N1831@AB2</t>
  </si>
  <si>
    <t>Currency Swap USD 6.430 (EUR 6.850)</t>
  </si>
  <si>
    <t>0870032</t>
  </si>
  <si>
    <t>1.00/0.99</t>
  </si>
  <si>
    <t>USD 6.3 / (EUR 5.4925)</t>
  </si>
  <si>
    <t>D8282#AC8</t>
  </si>
  <si>
    <t>Currency Swap USD 6.300 (EUR 5.493)</t>
  </si>
  <si>
    <t>0870031</t>
  </si>
  <si>
    <t>EUR 4.5 / (USD 5.145)</t>
  </si>
  <si>
    <t>Currency Swap EUR 4.50 (USD 5.145)</t>
  </si>
  <si>
    <t>0870030</t>
  </si>
  <si>
    <t>0870029</t>
  </si>
  <si>
    <t>USD 6.19 / (AUD 7.45)</t>
  </si>
  <si>
    <t>Q0455#AL2</t>
  </si>
  <si>
    <t>Currency Swap USD 6.190 (AUD 7.450)</t>
  </si>
  <si>
    <t>0870028</t>
  </si>
  <si>
    <t>USD 5.6 / (EUR 4.735)</t>
  </si>
  <si>
    <t>G2624@AD5</t>
  </si>
  <si>
    <t>Currency Swap USD 5.600 (EUR 4.735)</t>
  </si>
  <si>
    <t>0870027</t>
  </si>
  <si>
    <t>USD 5.5 / (EUR 4.62)</t>
  </si>
  <si>
    <t>N2962#AA1</t>
  </si>
  <si>
    <t>Currency Swap USD 5.500 (EUR 4.620)</t>
  </si>
  <si>
    <t>0870026</t>
  </si>
  <si>
    <t>USD 5.8 / (EUR 4.905)</t>
  </si>
  <si>
    <t>N2962#AD5</t>
  </si>
  <si>
    <t>Currency Swap USD 5.800 (EUR 4.905)</t>
  </si>
  <si>
    <t>0870025</t>
  </si>
  <si>
    <t>EUR 4.5 / (USD 5.465)</t>
  </si>
  <si>
    <t>Currency Swap EUR 4.50 (USD 5.465)</t>
  </si>
  <si>
    <t>0870024</t>
  </si>
  <si>
    <t>CAD 4.65 / (USD 5.393)</t>
  </si>
  <si>
    <t>Currency Swap CAD 4.65 (USD 5.393)</t>
  </si>
  <si>
    <t>0870023</t>
  </si>
  <si>
    <t>USD 5.83 / (EUR 4.5)</t>
  </si>
  <si>
    <t>B128989</t>
  </si>
  <si>
    <t>Currency Swap USD 5.830 (EUR 4.500)</t>
  </si>
  <si>
    <t>0870022</t>
  </si>
  <si>
    <t>0870021</t>
  </si>
  <si>
    <t>USD 6.802 / (EUR 5.25)</t>
  </si>
  <si>
    <t>7590827</t>
  </si>
  <si>
    <t>Currency Swap USD 6.802 (EUR 5.250)</t>
  </si>
  <si>
    <t>0870020</t>
  </si>
  <si>
    <t>CHF 3.135 / (USD 5.8018)</t>
  </si>
  <si>
    <t>Currency Swap CHF 3.135 (USD 5.8018)</t>
  </si>
  <si>
    <t>0870019</t>
  </si>
  <si>
    <t>USD 7.231 / (GBP 6.546)</t>
  </si>
  <si>
    <t>B03N4K3</t>
  </si>
  <si>
    <t>Currency Swap USD 7.231 (GBP 6.546)</t>
  </si>
  <si>
    <t>0870018</t>
  </si>
  <si>
    <t>USD 7.255 / (GBP 6.546)</t>
  </si>
  <si>
    <t>Currency Swap USD 7.255 (GBP 6.546)</t>
  </si>
  <si>
    <t>0870017</t>
  </si>
  <si>
    <t>CHF 2.385 / (USD 5.2125)</t>
  </si>
  <si>
    <t>Currency Swap CHF 2.385 (USD 5.2125)</t>
  </si>
  <si>
    <t>0870016</t>
  </si>
  <si>
    <t>0870015</t>
  </si>
  <si>
    <t>USD 5.76 / (GBP 5.54)</t>
  </si>
  <si>
    <t>15678#AF2</t>
  </si>
  <si>
    <t>Currency Swap USD 5.760 (GBP 5.540)</t>
  </si>
  <si>
    <t>0870014</t>
  </si>
  <si>
    <t>USD 6.3175 / (EUR 5.125)</t>
  </si>
  <si>
    <t>7725618</t>
  </si>
  <si>
    <t>Currency Swap USD 6.318 (EUR 5.125)</t>
  </si>
  <si>
    <t>0870013</t>
  </si>
  <si>
    <t>USD 5.9 / ( EUR 4.375)</t>
  </si>
  <si>
    <t>B030255</t>
  </si>
  <si>
    <t>Currency Swap USD 5.900 (EUR 4.375)</t>
  </si>
  <si>
    <t>0870012</t>
  </si>
  <si>
    <t>GBP 5.625 / (USD 3M L+0.29)</t>
  </si>
  <si>
    <t>Currency Swap GBP 5.625 (USD 3 LBR + 0.29)</t>
  </si>
  <si>
    <t>0870011</t>
  </si>
  <si>
    <t>0870010</t>
  </si>
  <si>
    <t>USD 5.92 / (NZD 3M L+1.227)</t>
  </si>
  <si>
    <t>Q8513@AC7</t>
  </si>
  <si>
    <t>Currency Swap USD 5.920 (NZD 3M LBR + 1.227)</t>
  </si>
  <si>
    <t>0870009</t>
  </si>
  <si>
    <t>0.94/1.00</t>
  </si>
  <si>
    <t>GBP 5.625 / (USD 3M L+0.3710)</t>
  </si>
  <si>
    <t>Currency Swap GBP 5.625 (USD 3 LBR + 0.3710)</t>
  </si>
  <si>
    <t>0870008</t>
  </si>
  <si>
    <t>GBP 5.625 / (USD 3M L+0.3730)</t>
  </si>
  <si>
    <t>Currency Swap GBP 5.625 (USD 3 LBR + 0.3730)</t>
  </si>
  <si>
    <t>0870007</t>
  </si>
  <si>
    <t>GBP 5.625 / (USD 3M L+0.3675)</t>
  </si>
  <si>
    <t>Currency Swap GBP 5.625 (USD 3 LBR + 0.3675)</t>
  </si>
  <si>
    <t>0870006</t>
  </si>
  <si>
    <t>USD 5.663 / (CAD 6.155)</t>
  </si>
  <si>
    <t>C4929#AB9</t>
  </si>
  <si>
    <t>Currency Swap USD 5.663 (CAD 6.155)</t>
  </si>
  <si>
    <t>0870005</t>
  </si>
  <si>
    <t>USD 6.68 / (GBP 6.63)</t>
  </si>
  <si>
    <t>5937062</t>
  </si>
  <si>
    <t>Currency Swap USD 6.680 (GBP 6.630)</t>
  </si>
  <si>
    <t>0870004</t>
  </si>
  <si>
    <t>0.88/1.00</t>
  </si>
  <si>
    <t>USD 3M L+1.31 / (GBP 6)</t>
  </si>
  <si>
    <t>Currency Swap USD 3 LBR + 1.31 (GBP 6.00)</t>
  </si>
  <si>
    <t>0870003</t>
  </si>
  <si>
    <t>GBP 6 / (USD 3M L+0.545)</t>
  </si>
  <si>
    <t>Currency Swap GBP 6.00 (USD 3 LBR+ 0.545)</t>
  </si>
  <si>
    <t>0870002</t>
  </si>
  <si>
    <t>USD 8.02 / (AUD 8.625)</t>
  </si>
  <si>
    <t>652478AT5</t>
  </si>
  <si>
    <t>Currency Swap USD 8.020 (AUD 8.625)</t>
  </si>
  <si>
    <t>0870001</t>
  </si>
  <si>
    <t>Subtotal - Swaps - Hedging Effective - Credit Default</t>
  </si>
  <si>
    <t>0869999</t>
  </si>
  <si>
    <t>0860000</t>
  </si>
  <si>
    <t>Subtotal - Swaps - Hedging Effective - Interest Rate</t>
  </si>
  <si>
    <t>0859999</t>
  </si>
  <si>
    <t>0.99/1.00</t>
  </si>
  <si>
    <t>3.06845 (3M L)</t>
  </si>
  <si>
    <t>Interest Rate Swap 3.06845 (3M LIBOR)</t>
  </si>
  <si>
    <t>0850156</t>
  </si>
  <si>
    <t>3.06321 (3M L)</t>
  </si>
  <si>
    <t>Interest Rate Swap 3.06321 (3M LIBOR)</t>
  </si>
  <si>
    <t>0850155</t>
  </si>
  <si>
    <t>3.05462 (3M L)</t>
  </si>
  <si>
    <t>Interest Rate Swap 3.05462 (3M LIBOR)</t>
  </si>
  <si>
    <t>0850154</t>
  </si>
  <si>
    <t>3.04305 (3M L)</t>
  </si>
  <si>
    <t>Interest Rate Swap 3.04305 (3M LIBOR)</t>
  </si>
  <si>
    <t>0850153</t>
  </si>
  <si>
    <t>3.02454 (3M L)</t>
  </si>
  <si>
    <t>Interest Rate Swap 3.02454 (3M LIBOR)</t>
  </si>
  <si>
    <t>0850152</t>
  </si>
  <si>
    <t>2.99721 (3M L)</t>
  </si>
  <si>
    <t>Interest Rate Swap 2.99721 (3M LIBOR)</t>
  </si>
  <si>
    <t>0850151</t>
  </si>
  <si>
    <t>2.96683 (3M L)</t>
  </si>
  <si>
    <t>Interest Rate Swap 2.96683 (3M LIBOR)</t>
  </si>
  <si>
    <t>0850150</t>
  </si>
  <si>
    <t>2.93542 (3M L)</t>
  </si>
  <si>
    <t>Interest Rate Swap 2.93542 (3M LIBOR)</t>
  </si>
  <si>
    <t>0850149</t>
  </si>
  <si>
    <t>2.89866 (3M L)</t>
  </si>
  <si>
    <t>Interest Rate Swap 2.89866 (3M LIBOR)</t>
  </si>
  <si>
    <t>0850148</t>
  </si>
  <si>
    <t>2.85736 (3M L)</t>
  </si>
  <si>
    <t>Interest Rate Swap 2.85736 (3M LIBOR)</t>
  </si>
  <si>
    <t>0850147</t>
  </si>
  <si>
    <t>2.81409 (3M L)</t>
  </si>
  <si>
    <t>Interest Rate Swap 2.81409 (3M LIBOR)</t>
  </si>
  <si>
    <t>0850146</t>
  </si>
  <si>
    <t>2.77027 (3M L)</t>
  </si>
  <si>
    <t>Interest Rate Swap 2.77027 (3M LIBOR)</t>
  </si>
  <si>
    <t>0850145</t>
  </si>
  <si>
    <t>2.72019 (3M L)</t>
  </si>
  <si>
    <t>Interest Rate Swap 2.72019 (3M LIBOR)</t>
  </si>
  <si>
    <t>0850144</t>
  </si>
  <si>
    <t>2.66441 (3M L)</t>
  </si>
  <si>
    <t>Interest Rate Swap 2.66441 (3M LIBOR)</t>
  </si>
  <si>
    <t>0850143</t>
  </si>
  <si>
    <t>2.60824 (3M L)</t>
  </si>
  <si>
    <t>Interest Rate Swap 2.60824 (3M LIBOR)</t>
  </si>
  <si>
    <t>0850142</t>
  </si>
  <si>
    <t>2.55269 (3M L)</t>
  </si>
  <si>
    <t>Interest Rate Swap 2.55269 (3M LIBOR)</t>
  </si>
  <si>
    <t>0850141</t>
  </si>
  <si>
    <t>2.49203 (3M L)</t>
  </si>
  <si>
    <t>Interest Rate Swap 2.49203 (3M LIBOR)</t>
  </si>
  <si>
    <t>0850140</t>
  </si>
  <si>
    <t>0.98/1.00</t>
  </si>
  <si>
    <t>2.42522 (3M L)</t>
  </si>
  <si>
    <t>Interest Rate Swap 2.42522 (3M LIBOR)</t>
  </si>
  <si>
    <t>0850139</t>
  </si>
  <si>
    <t>2.35954 (3M L)</t>
  </si>
  <si>
    <t>Interest Rate Swap 2.35954 (3M LIBOR)</t>
  </si>
  <si>
    <t>0850138</t>
  </si>
  <si>
    <t>0.98/0.99</t>
  </si>
  <si>
    <t>2.29699 (3M L)</t>
  </si>
  <si>
    <t>Interest Rate Swap 2.29699 (3M LIBOR)</t>
  </si>
  <si>
    <t>0850137</t>
  </si>
  <si>
    <t>1.01/1.02</t>
  </si>
  <si>
    <t>3.039 (3M L)</t>
  </si>
  <si>
    <t>Interest Rate Swap 3.039 (3M LIBOR)</t>
  </si>
  <si>
    <t>0850136</t>
  </si>
  <si>
    <t>3.013 (3M L)</t>
  </si>
  <si>
    <t>Interest Rate Swap 3.013 (3M LIBOR)</t>
  </si>
  <si>
    <t>0850135</t>
  </si>
  <si>
    <t>2.98 (3M L)</t>
  </si>
  <si>
    <t>Interest Rate Swap 2.98 (3M LIBOR)</t>
  </si>
  <si>
    <t>0850134</t>
  </si>
  <si>
    <t>2.949 (3M L)</t>
  </si>
  <si>
    <t>Interest Rate Swap 2.949 (3M LIBOR)</t>
  </si>
  <si>
    <t>0850133</t>
  </si>
  <si>
    <t>2.907 (3M L)</t>
  </si>
  <si>
    <t>Interest Rate Swap 2.907 (3M LIBOR)</t>
  </si>
  <si>
    <t>0850132</t>
  </si>
  <si>
    <t>1.01/1.00</t>
  </si>
  <si>
    <t>2.869 (3M L)</t>
  </si>
  <si>
    <t>Interest Rate Swap 2.869 (3M LIBOR)</t>
  </si>
  <si>
    <t>0850131</t>
  </si>
  <si>
    <t>2.821 (3M L)</t>
  </si>
  <si>
    <t>Interest Rate Swap 2.821 (3M LIBOR)</t>
  </si>
  <si>
    <t>0850130</t>
  </si>
  <si>
    <t>2.771 (3M L)</t>
  </si>
  <si>
    <t>Interest Rate Swap 2.771 (3M LIBOR)</t>
  </si>
  <si>
    <t>0850129</t>
  </si>
  <si>
    <t>2.712 (3M L)</t>
  </si>
  <si>
    <t>Interest Rate Swap 2.712 (3M LIBOR)</t>
  </si>
  <si>
    <t>0850128</t>
  </si>
  <si>
    <t>2.65 (3M L)</t>
  </si>
  <si>
    <t>Interest Rate Swap 2.65 (3M LIBOR)</t>
  </si>
  <si>
    <t>0850127</t>
  </si>
  <si>
    <t>2.577 (3M L)</t>
  </si>
  <si>
    <t>Interest Rate Swap 2.577 (3M LIBOR)</t>
  </si>
  <si>
    <t>0850126</t>
  </si>
  <si>
    <t>2.502 (3M L)</t>
  </si>
  <si>
    <t>Interest Rate Swap 2.502 (3M LIBOR)</t>
  </si>
  <si>
    <t>0850125</t>
  </si>
  <si>
    <t>1.02/1.02</t>
  </si>
  <si>
    <t>2.414 (3M L)</t>
  </si>
  <si>
    <t>Interest Rate Swap 2.414 (3M LIBOR)</t>
  </si>
  <si>
    <t>0850124</t>
  </si>
  <si>
    <t>2.318 (3M L)</t>
  </si>
  <si>
    <t>Interest Rate Swap 2.318 (3M LIBOR)</t>
  </si>
  <si>
    <t>0850123</t>
  </si>
  <si>
    <t>2.22 (3M L)</t>
  </si>
  <si>
    <t>Interest Rate Swap 2.22 (3M LIBOR)</t>
  </si>
  <si>
    <t>0850122</t>
  </si>
  <si>
    <t>1.02/1.03</t>
  </si>
  <si>
    <t>2.122 (3M L)</t>
  </si>
  <si>
    <t>Interest Rate Swap 2.122 (3M LIBOR)</t>
  </si>
  <si>
    <t>0850121</t>
  </si>
  <si>
    <t>2.013 (3M L)</t>
  </si>
  <si>
    <t>Interest Rate Swap 2.013 (3M LIBOR)</t>
  </si>
  <si>
    <t>0850120</t>
  </si>
  <si>
    <t>1.01/1.01</t>
  </si>
  <si>
    <t>1.905 (3M L)</t>
  </si>
  <si>
    <t>Interest Rate Swap 1.905 (3M LIBOR)</t>
  </si>
  <si>
    <t>0850119</t>
  </si>
  <si>
    <t>1.798 (3M L)</t>
  </si>
  <si>
    <t>Interest Rate Swap 1.798 (3M LIBOR)</t>
  </si>
  <si>
    <t>0850118</t>
  </si>
  <si>
    <t>1.698 (3M L)</t>
  </si>
  <si>
    <t>Interest Rate Swap 1.698 (3M LIBOR)</t>
  </si>
  <si>
    <t>0850117</t>
  </si>
  <si>
    <t>0.96/0.94</t>
  </si>
  <si>
    <t>3M L / (4.761)</t>
  </si>
  <si>
    <t>03746AAA8/25156PAC7/26439XAC7/195869AD4/92344GAM8/079857AH1/539830AK5</t>
  </si>
  <si>
    <t>Interest Rate Swap 3 LBR (4.761)</t>
  </si>
  <si>
    <t>0850116</t>
  </si>
  <si>
    <t>0.92/0.87</t>
  </si>
  <si>
    <t>3M L / (4.736)</t>
  </si>
  <si>
    <t>416592AC7/294429AC9/208251AE8/00440EAC1</t>
  </si>
  <si>
    <t>Interest Rate Swap 3 LBR (4.736)</t>
  </si>
  <si>
    <t>0850115</t>
  </si>
  <si>
    <t>0.89/0.9</t>
  </si>
  <si>
    <t>654894AF1/893817AB2/98372PAK4/891092AD0/29444GAJ6</t>
  </si>
  <si>
    <t>0850114</t>
  </si>
  <si>
    <t>0.90/0.86</t>
  </si>
  <si>
    <t>3M L / (4.698)</t>
  </si>
  <si>
    <t>87942UAC5/158525AR6/032165AD4/652478BC1</t>
  </si>
  <si>
    <t>Interest Rate Swap 3 LBR (4.698)</t>
  </si>
  <si>
    <t>0850113</t>
  </si>
  <si>
    <t>0.94/0.91</t>
  </si>
  <si>
    <t>3M L / (4.700)</t>
  </si>
  <si>
    <t>032165AD4/893939AE8/141781AE4/907834AB1/40621PAA7</t>
  </si>
  <si>
    <t>Interest Rate Swap 3 LBR (4.700)</t>
  </si>
  <si>
    <t>0850112</t>
  </si>
  <si>
    <t>0.89/0.85</t>
  </si>
  <si>
    <t>3M L / (4.755)</t>
  </si>
  <si>
    <t>448814DX8/01439@AG2/Y3175#AF9</t>
  </si>
  <si>
    <t>Interest Rate Swap 3 LBR (4.755)</t>
  </si>
  <si>
    <t>0850111</t>
  </si>
  <si>
    <t>0.89/0.99</t>
  </si>
  <si>
    <t>3M L / (4.628)</t>
  </si>
  <si>
    <t>Q8773#AN6/13643EAA3</t>
  </si>
  <si>
    <t>Interest Rate Swap 3 LBR (4.628)</t>
  </si>
  <si>
    <t>0850110</t>
  </si>
  <si>
    <t>0.90/0.95</t>
  </si>
  <si>
    <t>3M L / (4.504)</t>
  </si>
  <si>
    <t>855244AC3/867914AZ6/25243YAM1/40426WAV3/534187AL3/46849EAP2/260003AH1/268789AA2</t>
  </si>
  <si>
    <t>Interest Rate Swap 3 LBR (4.504)</t>
  </si>
  <si>
    <t>0850109</t>
  </si>
  <si>
    <t>0.89/0.89</t>
  </si>
  <si>
    <t>6M L / (4.785)</t>
  </si>
  <si>
    <t>126408AQ6/44969*AD9/654894AE4/42210*AZ1/983024AF7</t>
  </si>
  <si>
    <t>Interest Rate Swap 6 LBR (4.785)</t>
  </si>
  <si>
    <t>0850108</t>
  </si>
  <si>
    <t>0.93/0.97</t>
  </si>
  <si>
    <t>6M L / (4.662)</t>
  </si>
  <si>
    <t>084423AL6/R6778@AB2/459200AG6/961548AL8/58528#DJ3/58528#DM6/58528#DQ7/17275RAH5</t>
  </si>
  <si>
    <t>Interest Rate Swap 6 LBR (4.662)</t>
  </si>
  <si>
    <t>0850107</t>
  </si>
  <si>
    <t>0.92/0.93</t>
  </si>
  <si>
    <t>6M L / (4.567)</t>
  </si>
  <si>
    <t>418056AP2/05565ED@1/073902RU4/58528#EA1/58528#DZ7/118230AG6/74836HAC1/02687QDG0/902118BP2/62912XAB0</t>
  </si>
  <si>
    <t>Interest Rate Swap 6 LBR (4.567)</t>
  </si>
  <si>
    <t>0850106</t>
  </si>
  <si>
    <t>0.88/0.91</t>
  </si>
  <si>
    <t>3M L / (5.014)</t>
  </si>
  <si>
    <t>278265AC7/237194AG0/14040HAR6/294429AF2/494368BB8</t>
  </si>
  <si>
    <t>Interest Rate Swap 3 LBR (5.014)</t>
  </si>
  <si>
    <t>0850105</t>
  </si>
  <si>
    <t>0.91/0.92</t>
  </si>
  <si>
    <t>6M L / (5.023)</t>
  </si>
  <si>
    <t>26875PAA9/26441YAQ0/448055AC7/459200GJ4/046353AB4/418056AP2/00846UAC5/278265AC7</t>
  </si>
  <si>
    <t>Interest Rate Swap 6 LBR (5.023)</t>
  </si>
  <si>
    <t>0850104</t>
  </si>
  <si>
    <t>0.89/0.91</t>
  </si>
  <si>
    <t>6M L / (5.186)</t>
  </si>
  <si>
    <t>278265AC7/021517AC1/806605AJ0/72447XAC1</t>
  </si>
  <si>
    <t>Interest Rate Swap 6 LBR (5.186)</t>
  </si>
  <si>
    <t>0850103</t>
  </si>
  <si>
    <t>0.91/0.91</t>
  </si>
  <si>
    <t>6M L / (5.085)</t>
  </si>
  <si>
    <t>72447XAC1/05279#AC3/30161MAE3/80851QDA9/09247XAC5/476556CW3/637640AE3</t>
  </si>
  <si>
    <t>Interest Rate Swap 6 LBR (5.085)</t>
  </si>
  <si>
    <t>0850102</t>
  </si>
  <si>
    <t>0.92/0.96</t>
  </si>
  <si>
    <t>6M L / (4.990)</t>
  </si>
  <si>
    <t>337738AG3/00846UAC5/22303QAG5/G2083#AA3/90466GAC6/580645AE9/53117CAL6/855244AC3</t>
  </si>
  <si>
    <t>Interest Rate Swap 6 LBR (4.990)</t>
  </si>
  <si>
    <t>0850101</t>
  </si>
  <si>
    <t>0.94/0.92</t>
  </si>
  <si>
    <t>6M L / (5.474)</t>
  </si>
  <si>
    <t>Q6235#AD4/91311QAE5/Q1296#AC3/448055AB9/N4281@BC8/756109AK0</t>
  </si>
  <si>
    <t>Interest Rate Swap 6 LBR (5.474)</t>
  </si>
  <si>
    <t>0850100</t>
  </si>
  <si>
    <t>0.94/0.93</t>
  </si>
  <si>
    <t>6M L / (5.475)</t>
  </si>
  <si>
    <t>461070AA2/ 18055#AH5/ X0940#AC7/ 505588BD4/ 448055AB9/ G2614#AB9/ 30218#AA9/X0940#AC7</t>
  </si>
  <si>
    <t>Interest Rate Swap 6 LBR (5.475)</t>
  </si>
  <si>
    <t>0850099</t>
  </si>
  <si>
    <t>0.88/0.94</t>
  </si>
  <si>
    <t>3M L / (5.533)</t>
  </si>
  <si>
    <t>26882PBB7/ 882384AA8/ D9860*AD8/ 201723AH6/ 52107QAE5/ 50075NAS3/ 11133TAA1/ 025816AX7/049560AH8/74834LAM2/77519@AD2</t>
  </si>
  <si>
    <t>Interest Rate Swap 3 LBR (5.533)</t>
  </si>
  <si>
    <t>0850098</t>
  </si>
  <si>
    <t>0.86/0.94</t>
  </si>
  <si>
    <t>3M L / (5.616)</t>
  </si>
  <si>
    <t>11133TAA1/ G3659*AB7/ 00846UAC5/ 031162AV2/049560AH8/91324PAW2</t>
  </si>
  <si>
    <t>Interest Rate Swap 3 LBR (5.616)</t>
  </si>
  <si>
    <t>0850097</t>
  </si>
  <si>
    <t>0.97/0.99</t>
  </si>
  <si>
    <t>3M L / (5.204)</t>
  </si>
  <si>
    <t>574599BD7/06849AAA7/00386SAA0/75945EA*0/690742AA9/18055#AG7/L7919*AB8/92343VAG9/G7997@AD3/36294BAB0/360271AH3/32055RAR8/74973DAB5/049255AG7/222862AG9/75945EA*0</t>
  </si>
  <si>
    <t>Interest Rate Swap 3 LBR (5.204)</t>
  </si>
  <si>
    <t>0850096</t>
  </si>
  <si>
    <t>0.97/1.00</t>
  </si>
  <si>
    <t>3M L / (5.158)</t>
  </si>
  <si>
    <t>690742AA9/037411AS4/29081YAB2/92857WAP5/461202AB9/222862AG9/759470A#4/05604EAA6</t>
  </si>
  <si>
    <t>Interest Rate Swap 3 LBR (5.158)</t>
  </si>
  <si>
    <t>0850095</t>
  </si>
  <si>
    <t>0.97/0.98</t>
  </si>
  <si>
    <t>3M L / (5.186)</t>
  </si>
  <si>
    <t>92924SAB4/98310WAB4/219868BL9/69351HAC6/X0940#AB9</t>
  </si>
  <si>
    <t>Interest Rate Swap 3 LBR (5.186)</t>
  </si>
  <si>
    <t>0850094</t>
  </si>
  <si>
    <t>0.92/0.95</t>
  </si>
  <si>
    <t>3M L / (4.99)</t>
  </si>
  <si>
    <t>929903AE2/89354FAA9/04621XAC2/53079EAC8</t>
  </si>
  <si>
    <t>Interest Rate Swap 3 LBR (4.99)</t>
  </si>
  <si>
    <t>0850093</t>
  </si>
  <si>
    <t>3M L / (5.246)</t>
  </si>
  <si>
    <t>20030NAP6/29081YAB2/222862AG9/759351AF6/65463PAB3/G0977#AB4</t>
  </si>
  <si>
    <t>Interest Rate Swap 3 LBR (5.246)</t>
  </si>
  <si>
    <t>0850092</t>
  </si>
  <si>
    <t>1.03/0.98</t>
  </si>
  <si>
    <t>3M L / (5.037)</t>
  </si>
  <si>
    <t>925524BB5</t>
  </si>
  <si>
    <t>Interest Rate Swap 3 LBR (5.037)</t>
  </si>
  <si>
    <t>0850091</t>
  </si>
  <si>
    <t>1.04/0.98</t>
  </si>
  <si>
    <t>476556CM5/638904AA0</t>
  </si>
  <si>
    <t>0850090</t>
  </si>
  <si>
    <t>1.03/0.99</t>
  </si>
  <si>
    <t>681919AS5/690732AC6/440327AJ3</t>
  </si>
  <si>
    <t>0850089</t>
  </si>
  <si>
    <t>1.03/1.00</t>
  </si>
  <si>
    <t>404251A*1</t>
  </si>
  <si>
    <t>0850088</t>
  </si>
  <si>
    <t>1.07/1.03</t>
  </si>
  <si>
    <t>055450AG5</t>
  </si>
  <si>
    <t>0850087</t>
  </si>
  <si>
    <t>1.12/1.03</t>
  </si>
  <si>
    <t>0850086</t>
  </si>
  <si>
    <t>1.02/0.99</t>
  </si>
  <si>
    <t>25746UAR0</t>
  </si>
  <si>
    <t>0850085</t>
  </si>
  <si>
    <t>0.97/0.96</t>
  </si>
  <si>
    <t>440327AH7</t>
  </si>
  <si>
    <t>0850084</t>
  </si>
  <si>
    <t>1.00/0.98</t>
  </si>
  <si>
    <t>3M L / (5.125)</t>
  </si>
  <si>
    <t>G2624@AB9</t>
  </si>
  <si>
    <t>Interest Rate Swap 3 LBR (5.125)</t>
  </si>
  <si>
    <t>0850083</t>
  </si>
  <si>
    <t>3M L / (5.124)</t>
  </si>
  <si>
    <t>91324PAQ5/20030NAL5</t>
  </si>
  <si>
    <t>Interest Rate Swap 3 LBR (5.124)</t>
  </si>
  <si>
    <t>0850082</t>
  </si>
  <si>
    <t>0.98/0.98</t>
  </si>
  <si>
    <t>3M L / (5.121)</t>
  </si>
  <si>
    <t>73328#AC2</t>
  </si>
  <si>
    <t>Interest Rate Swap 3 LBR (5.121)</t>
  </si>
  <si>
    <t>0850081</t>
  </si>
  <si>
    <t>253651A#0</t>
  </si>
  <si>
    <t>0850080</t>
  </si>
  <si>
    <t>42210*AW8</t>
  </si>
  <si>
    <t>0850079</t>
  </si>
  <si>
    <t>1.00/0.97</t>
  </si>
  <si>
    <t>3M L / (5.120)</t>
  </si>
  <si>
    <t>Q3038#AD0</t>
  </si>
  <si>
    <t>Interest Rate Swap 3 LBR (5.120)</t>
  </si>
  <si>
    <t>0850078</t>
  </si>
  <si>
    <t>3M L / (5.115)</t>
  </si>
  <si>
    <t>054937AE7</t>
  </si>
  <si>
    <t>Interest Rate Swap 3 LBR (5.115)</t>
  </si>
  <si>
    <t>0850077</t>
  </si>
  <si>
    <t>0.98/0.97</t>
  </si>
  <si>
    <t>3M L / (5.114)</t>
  </si>
  <si>
    <t>L0714#AC4</t>
  </si>
  <si>
    <t>Interest Rate Swap 3 LBR (5.114)</t>
  </si>
  <si>
    <t>0850076</t>
  </si>
  <si>
    <t>3M L / (5.116)</t>
  </si>
  <si>
    <t>20030NAJ0</t>
  </si>
  <si>
    <t>Interest Rate Swap 3 LBR (5.116)</t>
  </si>
  <si>
    <t>0850075</t>
  </si>
  <si>
    <t>789547AD8</t>
  </si>
  <si>
    <t>0850074</t>
  </si>
  <si>
    <t>1.01/0.99</t>
  </si>
  <si>
    <t>3M L / (5.112)</t>
  </si>
  <si>
    <t>81775#AC3</t>
  </si>
  <si>
    <t>Interest Rate Swap 3 LBR (5.112)</t>
  </si>
  <si>
    <t>0850073</t>
  </si>
  <si>
    <t>1.12/1.02</t>
  </si>
  <si>
    <t>29245SAD4/872287AC1</t>
  </si>
  <si>
    <t>0850072</t>
  </si>
  <si>
    <t>1.11/1.02</t>
  </si>
  <si>
    <t>0850071</t>
  </si>
  <si>
    <t>1.01/0.97</t>
  </si>
  <si>
    <t>84265VAB1</t>
  </si>
  <si>
    <t>0850070</t>
  </si>
  <si>
    <t>0.98/0.96</t>
  </si>
  <si>
    <t>120568AQ3</t>
  </si>
  <si>
    <t>0850069</t>
  </si>
  <si>
    <t>0.96/0.97</t>
  </si>
  <si>
    <t>3M L / (5.108)</t>
  </si>
  <si>
    <t>305915AD2</t>
  </si>
  <si>
    <t>Interest Rate Swap 3 LBR (5.108)</t>
  </si>
  <si>
    <t>0850068</t>
  </si>
  <si>
    <t>1.05/0.98</t>
  </si>
  <si>
    <t>52107QAC9</t>
  </si>
  <si>
    <t>0850067</t>
  </si>
  <si>
    <t>3M L+0.23 / (5.571)</t>
  </si>
  <si>
    <t>Interest Rate Swap 3 LBR+23 (5.571)</t>
  </si>
  <si>
    <t>0850066</t>
  </si>
  <si>
    <t>3M L / (5.577)</t>
  </si>
  <si>
    <t>67109@AD9</t>
  </si>
  <si>
    <t>Interest Rate Swap 3 LBR (5.577)</t>
  </si>
  <si>
    <t>0850065</t>
  </si>
  <si>
    <t>0.97/0.97</t>
  </si>
  <si>
    <t>A8417*AB5</t>
  </si>
  <si>
    <t>0850064</t>
  </si>
  <si>
    <t>3M L / (5.300)</t>
  </si>
  <si>
    <t>68402LAC8</t>
  </si>
  <si>
    <t>Interest Rate Swap 3 LBR (5.300)</t>
  </si>
  <si>
    <t>0850063</t>
  </si>
  <si>
    <t>0850062</t>
  </si>
  <si>
    <t>225434AG4</t>
  </si>
  <si>
    <t>0850061</t>
  </si>
  <si>
    <t>3M L / (5.307)</t>
  </si>
  <si>
    <t>72766CAD8</t>
  </si>
  <si>
    <t>Interest Rate Swap 3 LBR (5.307)</t>
  </si>
  <si>
    <t>0850060</t>
  </si>
  <si>
    <t>1.05/0.99</t>
  </si>
  <si>
    <t>3M L / (5.289)</t>
  </si>
  <si>
    <t>26882PAT9</t>
  </si>
  <si>
    <t>Interest Rate Swap 3 LBR (5.289)</t>
  </si>
  <si>
    <t>0850059</t>
  </si>
  <si>
    <t>3M L / (5.303)</t>
  </si>
  <si>
    <t>N4345#AF4</t>
  </si>
  <si>
    <t>Interest Rate Swap 3 LBR (5.303)</t>
  </si>
  <si>
    <t>0850058</t>
  </si>
  <si>
    <t>3M L / (5.287)</t>
  </si>
  <si>
    <t>38141GEE0</t>
  </si>
  <si>
    <t>Interest Rate Swap 3 LBR (5.287)</t>
  </si>
  <si>
    <t>0850057</t>
  </si>
  <si>
    <t>1.04/0.99</t>
  </si>
  <si>
    <t>3M L / (5.293)</t>
  </si>
  <si>
    <t>74986@AH4</t>
  </si>
  <si>
    <t>Interest Rate Swap 3 LBR (5.293)</t>
  </si>
  <si>
    <t>0850056</t>
  </si>
  <si>
    <t>3M L / (5.306)</t>
  </si>
  <si>
    <t>74986@AJ0</t>
  </si>
  <si>
    <t>Interest Rate Swap 3 LBR (5.306)</t>
  </si>
  <si>
    <t>0850055</t>
  </si>
  <si>
    <t>0.99/0.99</t>
  </si>
  <si>
    <t>3M L / (5.282)</t>
  </si>
  <si>
    <t>454889AL0</t>
  </si>
  <si>
    <t>Interest Rate Swap 3 LBR (5.282)</t>
  </si>
  <si>
    <t>0850054</t>
  </si>
  <si>
    <t>073902KF4</t>
  </si>
  <si>
    <t>0850053</t>
  </si>
  <si>
    <t>3M L / (5.137)</t>
  </si>
  <si>
    <t>87927VAQ1/878742AF2</t>
  </si>
  <si>
    <t>Interest Rate Swap 3 LBR (5.137)</t>
  </si>
  <si>
    <t>0850052</t>
  </si>
  <si>
    <t>3M L / (5.135)</t>
  </si>
  <si>
    <t>W2469*AA3/C4862#AA0</t>
  </si>
  <si>
    <t>Interest Rate Swap 3 LBR (5.135)</t>
  </si>
  <si>
    <t>0850051</t>
  </si>
  <si>
    <t>3M L / (5.133)</t>
  </si>
  <si>
    <t>92239MAF8</t>
  </si>
  <si>
    <t>Interest Rate Swap 3 LBR (5.133)</t>
  </si>
  <si>
    <t>0850050</t>
  </si>
  <si>
    <t>1.04/0.97</t>
  </si>
  <si>
    <t>875484AD9/26882PAT9/72925PAB1/91529MAA0/101137AF4</t>
  </si>
  <si>
    <t>0850049</t>
  </si>
  <si>
    <t>0.95/0.96</t>
  </si>
  <si>
    <t>26188J2#3</t>
  </si>
  <si>
    <t>0850048</t>
  </si>
  <si>
    <t>0.94/0.96</t>
  </si>
  <si>
    <t>3M L / (4.764)</t>
  </si>
  <si>
    <t>8252515*8</t>
  </si>
  <si>
    <t>Interest Rate Swap 3 LBR (4.764)</t>
  </si>
  <si>
    <t>0850047</t>
  </si>
  <si>
    <t>38141W4*7</t>
  </si>
  <si>
    <t>0850046</t>
  </si>
  <si>
    <t>3M L / (4.459)</t>
  </si>
  <si>
    <t>Interest Rate Swap 3 LBR (4.459)</t>
  </si>
  <si>
    <t>0850045</t>
  </si>
  <si>
    <t>1.02/0.98</t>
  </si>
  <si>
    <t>3M L / (4.465)</t>
  </si>
  <si>
    <t>69319PAA3</t>
  </si>
  <si>
    <t>Interest Rate Swap 3 LBR (4.465)</t>
  </si>
  <si>
    <t>0850044</t>
  </si>
  <si>
    <t>1.01/0.96</t>
  </si>
  <si>
    <t>0850043</t>
  </si>
  <si>
    <t>1.07/1.02</t>
  </si>
  <si>
    <t>3M L / (4.453)</t>
  </si>
  <si>
    <t>03165WAA2</t>
  </si>
  <si>
    <t>Interest Rate Swap 3 LBR (4.453)</t>
  </si>
  <si>
    <t>0850042</t>
  </si>
  <si>
    <t>0850041</t>
  </si>
  <si>
    <t>1.01/0.95</t>
  </si>
  <si>
    <t>3M L / (4.461)</t>
  </si>
  <si>
    <t>Interest Rate Swap 3 LBR (4.461)</t>
  </si>
  <si>
    <t>0850040</t>
  </si>
  <si>
    <t>0850039</t>
  </si>
  <si>
    <t>3M L / (4.960)</t>
  </si>
  <si>
    <t>05461TAA5</t>
  </si>
  <si>
    <t>Interest Rate Swap 3 LBR (4.960)</t>
  </si>
  <si>
    <t>0850038</t>
  </si>
  <si>
    <t>0.99/0.98</t>
  </si>
  <si>
    <t>3M L / (5.020)</t>
  </si>
  <si>
    <t>540424AN8</t>
  </si>
  <si>
    <t>Interest Rate Swap 3 LBR (5.020)</t>
  </si>
  <si>
    <t>0850037</t>
  </si>
  <si>
    <t>3M L / (4.971)</t>
  </si>
  <si>
    <t>589331AK3</t>
  </si>
  <si>
    <t>Interest Rate Swap 3 LBR (4.971)</t>
  </si>
  <si>
    <t>0850036</t>
  </si>
  <si>
    <t>096629AA8</t>
  </si>
  <si>
    <t>0850035</t>
  </si>
  <si>
    <t>3M L / (5.050)</t>
  </si>
  <si>
    <t>Q3126#AF8</t>
  </si>
  <si>
    <t>Interest Rate Swap 3 LBR (5.050)</t>
  </si>
  <si>
    <t>0850034</t>
  </si>
  <si>
    <t>3M L / (4.958)</t>
  </si>
  <si>
    <t>29250RAF3</t>
  </si>
  <si>
    <t>Interest Rate Swap 3 LBR (4.958)</t>
  </si>
  <si>
    <t>0850033</t>
  </si>
  <si>
    <t>06849VAB9</t>
  </si>
  <si>
    <t>0850032</t>
  </si>
  <si>
    <t>3M L / (4.957)</t>
  </si>
  <si>
    <t>N8084*AB3</t>
  </si>
  <si>
    <t>Interest Rate Swap 3 LBR (4.957)</t>
  </si>
  <si>
    <t>0850031</t>
  </si>
  <si>
    <t>3M L / (4.901)</t>
  </si>
  <si>
    <t>G2978#AD5</t>
  </si>
  <si>
    <t>Interest Rate Swap 3 LBR (4.901)</t>
  </si>
  <si>
    <t>0850030</t>
  </si>
  <si>
    <t>1.02/1.00</t>
  </si>
  <si>
    <t>3M L / (4.678)</t>
  </si>
  <si>
    <t>59018YRZ6</t>
  </si>
  <si>
    <t>Interest Rate Swap 3 LBR (4.678)</t>
  </si>
  <si>
    <t>0850029</t>
  </si>
  <si>
    <t>1.08/1.00</t>
  </si>
  <si>
    <t>3M L / (4.693)</t>
  </si>
  <si>
    <t>G7630#AC6</t>
  </si>
  <si>
    <t>Interest Rate Swap 3 LBR (4.693)</t>
  </si>
  <si>
    <t>0850028</t>
  </si>
  <si>
    <t>G2978#AC7</t>
  </si>
  <si>
    <t>0850027</t>
  </si>
  <si>
    <t>3M L / (4.684)</t>
  </si>
  <si>
    <t>G4086#AC2</t>
  </si>
  <si>
    <t>Interest Rate Swap 3 LBR (4.684)</t>
  </si>
  <si>
    <t>0850026</t>
  </si>
  <si>
    <t>3M L / (4.670)</t>
  </si>
  <si>
    <t>63859WAA7</t>
  </si>
  <si>
    <t>Interest Rate Swap 3 LBR (4.670)</t>
  </si>
  <si>
    <t>0850025</t>
  </si>
  <si>
    <t>3M L / (4.663)</t>
  </si>
  <si>
    <t>G6684#AB5</t>
  </si>
  <si>
    <t>Interest Rate Swap 3 LBR (4.663)</t>
  </si>
  <si>
    <t>0850024</t>
  </si>
  <si>
    <t>3M L / (4.595)</t>
  </si>
  <si>
    <t>Q3126#AD3</t>
  </si>
  <si>
    <t>Interest Rate Swap 3 LBR (4.595)</t>
  </si>
  <si>
    <t>0850023</t>
  </si>
  <si>
    <t>1.05/1.01</t>
  </si>
  <si>
    <t>3M L / (4.765)</t>
  </si>
  <si>
    <t>582834AM9</t>
  </si>
  <si>
    <t>Interest Rate Swap 3 LBR (4.765)</t>
  </si>
  <si>
    <t>0850022</t>
  </si>
  <si>
    <t>1.07/1.00</t>
  </si>
  <si>
    <t>3M L / (4.583)</t>
  </si>
  <si>
    <t>89407#AA6</t>
  </si>
  <si>
    <t>Interest Rate Swap 3 LBR (4.583)</t>
  </si>
  <si>
    <t>0850021</t>
  </si>
  <si>
    <t>3M L / (4.596)</t>
  </si>
  <si>
    <t>893526DG5</t>
  </si>
  <si>
    <t>Interest Rate Swap 3 LBR (4.596)</t>
  </si>
  <si>
    <t>0850020</t>
  </si>
  <si>
    <t>3M L / (4.578)</t>
  </si>
  <si>
    <t>299808AD7/21987BAJ7</t>
  </si>
  <si>
    <t>Interest Rate Swap 3 LBR (4.578)</t>
  </si>
  <si>
    <t>0850019</t>
  </si>
  <si>
    <t>3M L / (4.591)</t>
  </si>
  <si>
    <t>564905B*7</t>
  </si>
  <si>
    <t>Interest Rate Swap 3 LBR (4.591)</t>
  </si>
  <si>
    <t>0850018</t>
  </si>
  <si>
    <t>3M L / (4.760)</t>
  </si>
  <si>
    <t>101137AD9</t>
  </si>
  <si>
    <t>Interest Rate Swap 3 LBR (4.760)</t>
  </si>
  <si>
    <t>0850017</t>
  </si>
  <si>
    <t>3M L / (4.584)</t>
  </si>
  <si>
    <t>743674AT0</t>
  </si>
  <si>
    <t>Interest Rate Swap 3 LBR (4.584)</t>
  </si>
  <si>
    <t>0850016</t>
  </si>
  <si>
    <t>1.02/0.97</t>
  </si>
  <si>
    <t>3M L / (5.107)</t>
  </si>
  <si>
    <t>D8884#AC0</t>
  </si>
  <si>
    <t>Interest Rate Swap 3 LBR (5.107)</t>
  </si>
  <si>
    <t>0850015</t>
  </si>
  <si>
    <t>084423AL6</t>
  </si>
  <si>
    <t>0850014</t>
  </si>
  <si>
    <t>3M L / (4.898)</t>
  </si>
  <si>
    <t>N4577#AD8</t>
  </si>
  <si>
    <t>Interest Rate Swap 3 LBR (4.898)</t>
  </si>
  <si>
    <t>0850013</t>
  </si>
  <si>
    <t>1.06/1.00</t>
  </si>
  <si>
    <t>N4345#AC1</t>
  </si>
  <si>
    <t>0850012</t>
  </si>
  <si>
    <t>3M L / (4.896)</t>
  </si>
  <si>
    <t>D8884#AB2</t>
  </si>
  <si>
    <t>Interest Rate Swap 3 LBR (4.896)</t>
  </si>
  <si>
    <t>0850011</t>
  </si>
  <si>
    <t>3M L / (4.820)</t>
  </si>
  <si>
    <t>693476AT0</t>
  </si>
  <si>
    <t>Interest Rate Swap 3 LBR (4.820)</t>
  </si>
  <si>
    <t>0850010</t>
  </si>
  <si>
    <t>3M L / (4.702)</t>
  </si>
  <si>
    <t>98372PAF5/ 46625HBV1/ 26884AAS2</t>
  </si>
  <si>
    <t>Interest Rate Swap 3 LBR (4.702)</t>
  </si>
  <si>
    <t>0850009</t>
  </si>
  <si>
    <t>N2272#AB4</t>
  </si>
  <si>
    <t>0850008</t>
  </si>
  <si>
    <t>3M L / (4.689)</t>
  </si>
  <si>
    <t>49427RA@1</t>
  </si>
  <si>
    <t>Interest Rate Swap 3 LBR (4.689)</t>
  </si>
  <si>
    <t>0850007</t>
  </si>
  <si>
    <t>49306CAH4/95709TAA8/12811@AA0/G4551#AG9/Y3175#AA0/929903AJ1/250847DV9/69367CAA3/26441YAH0/04530DAB8/D8884#AA4/172967CQ2/74432QAE5/87927VAL2/90783QAA4/884903AZ8/Q8277*AG6/50065LAA8/65473QAL7/6325C0AV3/9612EAAB1</t>
  </si>
  <si>
    <t>0850006</t>
  </si>
  <si>
    <t>0.94/0.95</t>
  </si>
  <si>
    <t>48268EAA3/040555CG7/34486#AA6/68389XAF2/65473QAL7/50065LAA8/65473QAL7</t>
  </si>
  <si>
    <t>0850005</t>
  </si>
  <si>
    <t>3M L /  (4.687)</t>
  </si>
  <si>
    <t>Q8277*AG6/91324PAL6/20272BAF1</t>
  </si>
  <si>
    <t>Interest Rate Swap 3 LBR (4.687)</t>
  </si>
  <si>
    <t>0850004</t>
  </si>
  <si>
    <t>0.90/0.92</t>
  </si>
  <si>
    <t>3M L / (6.090)</t>
  </si>
  <si>
    <t>00182EAJ8/12572QAA3/285661AD6/14912L4A6</t>
  </si>
  <si>
    <t>Interest Rate Swap 3 LBR (6.090)</t>
  </si>
  <si>
    <t>0850003</t>
  </si>
  <si>
    <t>CPU-I / (4.9)</t>
  </si>
  <si>
    <t>Interest Rate Swap CPU-I (4.900)</t>
  </si>
  <si>
    <t>0850002</t>
  </si>
  <si>
    <t>629491AA9</t>
  </si>
  <si>
    <t>Interest Rate Swap 3 LBR (4.505)</t>
  </si>
  <si>
    <t>0850001</t>
  </si>
  <si>
    <t>Total Written Options</t>
  </si>
  <si>
    <t>0849999</t>
  </si>
  <si>
    <t>Total Written Options - Other</t>
  </si>
  <si>
    <t>0839999</t>
  </si>
  <si>
    <t>Total Written Options - Collars</t>
  </si>
  <si>
    <t>0829999</t>
  </si>
  <si>
    <t>Total Written Options - Floors</t>
  </si>
  <si>
    <t>0819999</t>
  </si>
  <si>
    <t>Total Written Options - Caps</t>
  </si>
  <si>
    <t>0809999</t>
  </si>
  <si>
    <t>Total Written Options - Put Options</t>
  </si>
  <si>
    <t>Total Written Options - Call Options and Warrants</t>
  </si>
  <si>
    <t>0789999</t>
  </si>
  <si>
    <t>Subtotal - Written Options - Other</t>
  </si>
  <si>
    <t>0779999</t>
  </si>
  <si>
    <t>Subtotal - Written Options - Other - Other</t>
  </si>
  <si>
    <t>0769999</t>
  </si>
  <si>
    <t>0760000</t>
  </si>
  <si>
    <t>Subtotal - Written Options - Other - Collars</t>
  </si>
  <si>
    <t>0759999</t>
  </si>
  <si>
    <t>0750000</t>
  </si>
  <si>
    <t>Subtotal - Written Options - Other - Floors</t>
  </si>
  <si>
    <t>0749999</t>
  </si>
  <si>
    <t>0740000</t>
  </si>
  <si>
    <t>Subtotal - Written Options - Other - Caps</t>
  </si>
  <si>
    <t>0739999</t>
  </si>
  <si>
    <t>0730000</t>
  </si>
  <si>
    <t>Subtotal - Written Options - Other - Put Options</t>
  </si>
  <si>
    <t>0729999</t>
  </si>
  <si>
    <t>0720000</t>
  </si>
  <si>
    <t>Subtotal - Written Options - Other - Call Options and Warrants</t>
  </si>
  <si>
    <t>0719999</t>
  </si>
  <si>
    <t>0710000</t>
  </si>
  <si>
    <t>Subtotal - Written Options - Income Generation</t>
  </si>
  <si>
    <t>0709999</t>
  </si>
  <si>
    <t>Subtotal - Written Options - Income Generation - Other</t>
  </si>
  <si>
    <t>0690000</t>
  </si>
  <si>
    <t>Subtotal - Written Options - Income Generation - Collars</t>
  </si>
  <si>
    <t>0689999</t>
  </si>
  <si>
    <t>0680000</t>
  </si>
  <si>
    <t>Subtotal - Written Options - Income Generation - Floors</t>
  </si>
  <si>
    <t>0679999</t>
  </si>
  <si>
    <t>0670000</t>
  </si>
  <si>
    <t>Subtotal - Written Options - Income Generation - Caps</t>
  </si>
  <si>
    <t>0669999</t>
  </si>
  <si>
    <t>0660000</t>
  </si>
  <si>
    <t>Subtotal - Written Options - Income Generation - Put Options</t>
  </si>
  <si>
    <t>0659999</t>
  </si>
  <si>
    <t>0650000</t>
  </si>
  <si>
    <t>Subtotal - Written Options - Income Generation - Call Options and Warrants</t>
  </si>
  <si>
    <t>0649999</t>
  </si>
  <si>
    <t>0640000</t>
  </si>
  <si>
    <t>Subtotal - Written Options - Replications</t>
  </si>
  <si>
    <t>0639999</t>
  </si>
  <si>
    <t>Subtotal - Written Options - Replications - Other</t>
  </si>
  <si>
    <t>0629999</t>
  </si>
  <si>
    <t>0620000</t>
  </si>
  <si>
    <t>Subtotal - Written Options - Replications - Collars</t>
  </si>
  <si>
    <t>0619999</t>
  </si>
  <si>
    <t>0610000</t>
  </si>
  <si>
    <t>Subtotal - Written Options - Replications - Floors</t>
  </si>
  <si>
    <t>0609999</t>
  </si>
  <si>
    <t>Subtotal - Written Options - Replications - Caps</t>
  </si>
  <si>
    <t>0590000</t>
  </si>
  <si>
    <t>Subtotal - Written Options - Replications - Put Options</t>
  </si>
  <si>
    <t>0589999</t>
  </si>
  <si>
    <t>0580000</t>
  </si>
  <si>
    <t>Subtotal - Written Options - Replications - Call Options and Warrants</t>
  </si>
  <si>
    <t>0579999</t>
  </si>
  <si>
    <t>0570000</t>
  </si>
  <si>
    <t>Subtotal - Written Options - Hedging Other</t>
  </si>
  <si>
    <t>0569999</t>
  </si>
  <si>
    <t>Subtotal - Written Options - Hedging Other - Other</t>
  </si>
  <si>
    <t>0559999</t>
  </si>
  <si>
    <t>0550000</t>
  </si>
  <si>
    <t>Subtotal - Written Options - Hedging Other - Collars</t>
  </si>
  <si>
    <t>0549999</t>
  </si>
  <si>
    <t>0540000</t>
  </si>
  <si>
    <t>Subtotal - Written Options - Hedging Other - Floors</t>
  </si>
  <si>
    <t>0539999</t>
  </si>
  <si>
    <t>0530000</t>
  </si>
  <si>
    <t>Subtotal - Written Options - Hedging Other - Caps</t>
  </si>
  <si>
    <t>0529999</t>
  </si>
  <si>
    <t>0520000</t>
  </si>
  <si>
    <t>Subtotal - Written Options - Hedging Other - Put Options</t>
  </si>
  <si>
    <t>0519999</t>
  </si>
  <si>
    <t>0510000</t>
  </si>
  <si>
    <t>Subtotal - Written Options - Hedging Other - Call Options and Warrants</t>
  </si>
  <si>
    <t>0509999</t>
  </si>
  <si>
    <t>0007</t>
  </si>
  <si>
    <t>954.2</t>
  </si>
  <si>
    <t>Equity/Index</t>
  </si>
  <si>
    <t>S&amp;P 500 Call Option</t>
  </si>
  <si>
    <t>0500001</t>
  </si>
  <si>
    <t>Subtotal - Written Options - Hedging Effective</t>
  </si>
  <si>
    <t>Subtotal - Written Options - Hedging Effective - Other</t>
  </si>
  <si>
    <t>0489999</t>
  </si>
  <si>
    <t>0480000</t>
  </si>
  <si>
    <t>Subtotal - Written Options - Hedging Effective - Collars</t>
  </si>
  <si>
    <t>0479999</t>
  </si>
  <si>
    <t>0470000</t>
  </si>
  <si>
    <t>Subtotal - Written Options - Hedging Effective - Floors</t>
  </si>
  <si>
    <t>0469999</t>
  </si>
  <si>
    <t>0460000</t>
  </si>
  <si>
    <t>Subtotal - Written Options - Hedging Effective - Caps</t>
  </si>
  <si>
    <t>0459999</t>
  </si>
  <si>
    <t>0450000</t>
  </si>
  <si>
    <t>Subtotal - Written Options - Hedging Effective - Put Options</t>
  </si>
  <si>
    <t>0449999</t>
  </si>
  <si>
    <t>0440000</t>
  </si>
  <si>
    <t>Subtotal - Written Options - Hedging Effective - Call Options and Warrants</t>
  </si>
  <si>
    <t>0439999</t>
  </si>
  <si>
    <t>0430000</t>
  </si>
  <si>
    <t>Total Purchased Options</t>
  </si>
  <si>
    <t>0429999</t>
  </si>
  <si>
    <t>Total Purchased Options - Other</t>
  </si>
  <si>
    <t>0419999</t>
  </si>
  <si>
    <t>Total Purchased Options - Collars</t>
  </si>
  <si>
    <t>0409999</t>
  </si>
  <si>
    <t>Total Purchased Options - Floors</t>
  </si>
  <si>
    <t>Total Purchased Options - Caps</t>
  </si>
  <si>
    <t>0389999</t>
  </si>
  <si>
    <t>Total Purchased Options - Put Options</t>
  </si>
  <si>
    <t>0379999</t>
  </si>
  <si>
    <t>Total Purchased Options - Call Options and Warrants</t>
  </si>
  <si>
    <t>0369999</t>
  </si>
  <si>
    <t>Subtotal - Purchased Options - Other</t>
  </si>
  <si>
    <t>0359999</t>
  </si>
  <si>
    <t>Subtotal - Purchased Options - Other - Other</t>
  </si>
  <si>
    <t>0349999</t>
  </si>
  <si>
    <t>0340000</t>
  </si>
  <si>
    <t>Subtotal - Purchased Options - Other - Collars</t>
  </si>
  <si>
    <t>0339999</t>
  </si>
  <si>
    <t>0330000</t>
  </si>
  <si>
    <t>Subtotal - Purchased Options - Other - Floors</t>
  </si>
  <si>
    <t>0329999</t>
  </si>
  <si>
    <t>0320000</t>
  </si>
  <si>
    <t>Subtotal - Purchased Options - Other - Caps</t>
  </si>
  <si>
    <t>0319999</t>
  </si>
  <si>
    <t>0310000</t>
  </si>
  <si>
    <t>Subtotal - Purchased Options - Other - Put Options</t>
  </si>
  <si>
    <t>0309999</t>
  </si>
  <si>
    <t>Subtotal - Purchased Options - Other - Call Options and Warrants</t>
  </si>
  <si>
    <t>0290000</t>
  </si>
  <si>
    <t>Subtotal - Purchased Options - Income Generation</t>
  </si>
  <si>
    <t>0289999</t>
  </si>
  <si>
    <t>Subtotal - Purchased Options - Income Generation - Other</t>
  </si>
  <si>
    <t>0279999</t>
  </si>
  <si>
    <t>0270000</t>
  </si>
  <si>
    <t>Subtotal - Purchased Options - Income Generation - Collars</t>
  </si>
  <si>
    <t>0269999</t>
  </si>
  <si>
    <t>0260000</t>
  </si>
  <si>
    <t>Subtotal - Purchased Options - Income Generation - Floors</t>
  </si>
  <si>
    <t>0259999</t>
  </si>
  <si>
    <t>0250000</t>
  </si>
  <si>
    <t>Subtotal - Purchased Options - Income Generation - Caps</t>
  </si>
  <si>
    <t>0249999</t>
  </si>
  <si>
    <t>0240000</t>
  </si>
  <si>
    <t>Subtotal - Purchased Options - Income Generation - Put Options</t>
  </si>
  <si>
    <t>0239999</t>
  </si>
  <si>
    <t>0230000</t>
  </si>
  <si>
    <t>Subtotal - Purchased Options - Income Generation - Call Options and Warrants</t>
  </si>
  <si>
    <t>0229999</t>
  </si>
  <si>
    <t>0220000</t>
  </si>
  <si>
    <t>Subtotal - Purchased Options - Replications</t>
  </si>
  <si>
    <t>0219999</t>
  </si>
  <si>
    <t>Subtotal - Purchased Options - Replications - Other</t>
  </si>
  <si>
    <t>0209999</t>
  </si>
  <si>
    <t>Subtotal - Purchased Options - Replications - Collars</t>
  </si>
  <si>
    <t>0190000</t>
  </si>
  <si>
    <t>Subtotal - Purchased Options - Replications - Floors</t>
  </si>
  <si>
    <t>0189999</t>
  </si>
  <si>
    <t>0180000</t>
  </si>
  <si>
    <t>Subtotal - Purchased Options - Replications - Caps</t>
  </si>
  <si>
    <t>0179999</t>
  </si>
  <si>
    <t>0170000</t>
  </si>
  <si>
    <t>Subtotal - Purchased Options - Replications - Put Options</t>
  </si>
  <si>
    <t>0169999</t>
  </si>
  <si>
    <t>0160000</t>
  </si>
  <si>
    <t>Subtotal - Purchased Options - Replications - Call Options and Warrants</t>
  </si>
  <si>
    <t>0159999</t>
  </si>
  <si>
    <t>0150000</t>
  </si>
  <si>
    <t>Subtotal - Purchased Options - Hedging Other</t>
  </si>
  <si>
    <t>0149999</t>
  </si>
  <si>
    <t>Subtotal - Purchased Options - Hedging Other - Other</t>
  </si>
  <si>
    <t>0139999</t>
  </si>
  <si>
    <t>0130000</t>
  </si>
  <si>
    <t>Subtotal - Purchased Options - Hedging Other - Collars</t>
  </si>
  <si>
    <t>0129999</t>
  </si>
  <si>
    <t>Floor 3% (Cap 11.47%)</t>
  </si>
  <si>
    <t>Fixed Annuity</t>
  </si>
  <si>
    <t>Interest Rate Collar - 5Yr CMS 3% floor/ (5Yr CMS 11.47% cap)</t>
  </si>
  <si>
    <t>0120060</t>
  </si>
  <si>
    <t>0120059</t>
  </si>
  <si>
    <t>Floor 3% (Cap 11.55%)</t>
  </si>
  <si>
    <t>Interest Rate Collar - 5Yr CMS 3% floor/ (5Yr CMS 11.55% cap)</t>
  </si>
  <si>
    <t>0120058</t>
  </si>
  <si>
    <t>Floor 3% (Cap 11.25%)</t>
  </si>
  <si>
    <t>Interest Rate Collar - 5Yr CMS 3% floor/ (5Yr CMS 11.25% cap)</t>
  </si>
  <si>
    <t>0120057</t>
  </si>
  <si>
    <t>0003</t>
  </si>
  <si>
    <t>1430.15 (1492.36)</t>
  </si>
  <si>
    <t>Equity Indexed Option Collar - S&amp;P 500</t>
  </si>
  <si>
    <t>0120056</t>
  </si>
  <si>
    <t>1413.58 (1476.48)</t>
  </si>
  <si>
    <t>0120055</t>
  </si>
  <si>
    <t>1418.07 (1486.14)</t>
  </si>
  <si>
    <t>0120054</t>
  </si>
  <si>
    <t>1416.18 (1480.62)</t>
  </si>
  <si>
    <t>0120053</t>
  </si>
  <si>
    <t>1391.03 (1456.41)</t>
  </si>
  <si>
    <t>0120052</t>
  </si>
  <si>
    <t>1353.33 (1413.55)</t>
  </si>
  <si>
    <t>0120051</t>
  </si>
  <si>
    <t>1377.51 (1440.88)</t>
  </si>
  <si>
    <t>0120050</t>
  </si>
  <si>
    <t>1427.59 (1495.4)</t>
  </si>
  <si>
    <t>0120049</t>
  </si>
  <si>
    <t>1408.88 (1479.32)</t>
  </si>
  <si>
    <t>0120048</t>
  </si>
  <si>
    <t>1433.82 (1500.49)</t>
  </si>
  <si>
    <t>0120047</t>
  </si>
  <si>
    <t>1460.91 (1533.96)</t>
  </si>
  <si>
    <t>0120046</t>
  </si>
  <si>
    <t>1440.13 (1507.1)</t>
  </si>
  <si>
    <t>0120045</t>
  </si>
  <si>
    <t>1432.56 (1504.19)</t>
  </si>
  <si>
    <t>0120044</t>
  </si>
  <si>
    <t>1455.88 (1517.75)</t>
  </si>
  <si>
    <t>0120043</t>
  </si>
  <si>
    <t>1450.99 (1523.54)</t>
  </si>
  <si>
    <t>0120042</t>
  </si>
  <si>
    <t>1444.49 (1505.88)</t>
  </si>
  <si>
    <t>0120041</t>
  </si>
  <si>
    <t>1460.15 (1529.51)</t>
  </si>
  <si>
    <t>0120040</t>
  </si>
  <si>
    <t>1465.77 (1535.39)</t>
  </si>
  <si>
    <t>0120039</t>
  </si>
  <si>
    <t>1437.92 (1500.47)</t>
  </si>
  <si>
    <t>0120038</t>
  </si>
  <si>
    <t>1406.58 (1469.88)</t>
  </si>
  <si>
    <t>0120037</t>
  </si>
  <si>
    <t>1413.49 (1474.98)</t>
  </si>
  <si>
    <t>0120036</t>
  </si>
  <si>
    <t>1405.53 (1469.48)</t>
  </si>
  <si>
    <t>0120035</t>
  </si>
  <si>
    <t>1402.22 (1464.62)</t>
  </si>
  <si>
    <t>0120034</t>
  </si>
  <si>
    <t>1375.32 (1439.27)</t>
  </si>
  <si>
    <t>0120033</t>
  </si>
  <si>
    <t>1357.55 (1421.36)</t>
  </si>
  <si>
    <t>0120032</t>
  </si>
  <si>
    <t>1359.37 (1423.94)</t>
  </si>
  <si>
    <t>0120031</t>
  </si>
  <si>
    <t>1351.18 (1414.69)</t>
  </si>
  <si>
    <t>0120030</t>
  </si>
  <si>
    <t>1362.16 (1425.5)</t>
  </si>
  <si>
    <t>0120029</t>
  </si>
  <si>
    <t>1335.02 (1397.77)</t>
  </si>
  <si>
    <t>0120028</t>
  </si>
  <si>
    <t>1342.84 (1407.3)</t>
  </si>
  <si>
    <t>0120027</t>
  </si>
  <si>
    <t>1325.66 (1389.29)</t>
  </si>
  <si>
    <t>0120026</t>
  </si>
  <si>
    <t>1278.04 (1339.39)</t>
  </si>
  <si>
    <t>0120025</t>
  </si>
  <si>
    <t>1316.63 (1375.88)</t>
  </si>
  <si>
    <t>0120024</t>
  </si>
  <si>
    <t>1330.66 (1395.86)</t>
  </si>
  <si>
    <t>0120023</t>
  </si>
  <si>
    <t>1363.72 (1426.45)</t>
  </si>
  <si>
    <t>0120022</t>
  </si>
  <si>
    <t>1405.82 (1472.6)</t>
  </si>
  <si>
    <t>0120021</t>
  </si>
  <si>
    <t>1371.97 (1440.57)</t>
  </si>
  <si>
    <t>0120020</t>
  </si>
  <si>
    <t>1378.53 (1443.32)</t>
  </si>
  <si>
    <t>0120019</t>
  </si>
  <si>
    <t>1390.78 (1460.32)</t>
  </si>
  <si>
    <t>0120018</t>
  </si>
  <si>
    <t>1370.26 (1431.92)</t>
  </si>
  <si>
    <t>0120017</t>
  </si>
  <si>
    <t>1358.59 (1426.52)</t>
  </si>
  <si>
    <t>0120016</t>
  </si>
  <si>
    <t>1398.08 (1463.79)</t>
  </si>
  <si>
    <t>0120015</t>
  </si>
  <si>
    <t>1413.38 (1484.05)</t>
  </si>
  <si>
    <t>0120014</t>
  </si>
  <si>
    <t>1408.47 (1474.67)</t>
  </si>
  <si>
    <t>0120013</t>
  </si>
  <si>
    <t>1392.78 (1460.33)</t>
  </si>
  <si>
    <t>0120012</t>
  </si>
  <si>
    <t>1402.6 (1467.82)</t>
  </si>
  <si>
    <t>0120011</t>
  </si>
  <si>
    <t>1365.91 (1430.79)</t>
  </si>
  <si>
    <t>0120010</t>
  </si>
  <si>
    <t>1374.09 (1438.67)</t>
  </si>
  <si>
    <t>0120009</t>
  </si>
  <si>
    <t>1357.66 (1422.83)</t>
  </si>
  <si>
    <t>0120008</t>
  </si>
  <si>
    <t>1343.23 (1406.36)</t>
  </si>
  <si>
    <t>0120007</t>
  </si>
  <si>
    <t>1349.96 (1414.76)</t>
  </si>
  <si>
    <t>0120006</t>
  </si>
  <si>
    <t>1324.90 (1385.66)</t>
  </si>
  <si>
    <t>0120005</t>
  </si>
  <si>
    <t>1315.58 (1379.38)</t>
  </si>
  <si>
    <t>0120004</t>
  </si>
  <si>
    <t>1289.09 (1351.61)</t>
  </si>
  <si>
    <t>0120003</t>
  </si>
  <si>
    <t>1278.48 (1338.57)</t>
  </si>
  <si>
    <t>0120002</t>
  </si>
  <si>
    <t>1257.6 (1320.48)</t>
  </si>
  <si>
    <t>0120001</t>
  </si>
  <si>
    <t>Subtotal - Purchased Options - Hedging Other - Floors</t>
  </si>
  <si>
    <t>0119999</t>
  </si>
  <si>
    <t>0110000</t>
  </si>
  <si>
    <t>Subtotal - Purchased Options - Hedging Other - Caps</t>
  </si>
  <si>
    <t>0109999</t>
  </si>
  <si>
    <t>Subtotal - Purchased Options - Hedging Other - Put Options</t>
  </si>
  <si>
    <t>0099999</t>
  </si>
  <si>
    <t>1405.75</t>
  </si>
  <si>
    <t>S&amp;P 500 Put Option</t>
  </si>
  <si>
    <t>0090043</t>
  </si>
  <si>
    <t>1350.25</t>
  </si>
  <si>
    <t>0090042</t>
  </si>
  <si>
    <t>1349.5</t>
  </si>
  <si>
    <t>0090041</t>
  </si>
  <si>
    <t>1279.4</t>
  </si>
  <si>
    <t>0090040</t>
  </si>
  <si>
    <t>1322.35</t>
  </si>
  <si>
    <t>0090039</t>
  </si>
  <si>
    <t>1351.21</t>
  </si>
  <si>
    <t>0090038</t>
  </si>
  <si>
    <t>1370.5</t>
  </si>
  <si>
    <t>0090037</t>
  </si>
  <si>
    <t>1252.75</t>
  </si>
  <si>
    <t>0090036</t>
  </si>
  <si>
    <t>1235.4</t>
  </si>
  <si>
    <t>0090035</t>
  </si>
  <si>
    <t>1256.5</t>
  </si>
  <si>
    <t>0090034</t>
  </si>
  <si>
    <t>1189</t>
  </si>
  <si>
    <t>0090033</t>
  </si>
  <si>
    <t>1259.8</t>
  </si>
  <si>
    <t>0090032</t>
  </si>
  <si>
    <t>1211</t>
  </si>
  <si>
    <t>0090031</t>
  </si>
  <si>
    <t>1216.25</t>
  </si>
  <si>
    <t>0090030</t>
  </si>
  <si>
    <t>1195.45</t>
  </si>
  <si>
    <t>0090029</t>
  </si>
  <si>
    <t>1145.5</t>
  </si>
  <si>
    <t>0090028</t>
  </si>
  <si>
    <t>1143.8</t>
  </si>
  <si>
    <t>0090027</t>
  </si>
  <si>
    <t>1316.59</t>
  </si>
  <si>
    <t>0090026</t>
  </si>
  <si>
    <t>1306.96</t>
  </si>
  <si>
    <t>0090025</t>
  </si>
  <si>
    <t>1323.6</t>
  </si>
  <si>
    <t>0090024</t>
  </si>
  <si>
    <t>1204.6</t>
  </si>
  <si>
    <t>0090023</t>
  </si>
  <si>
    <t>1178.75</t>
  </si>
  <si>
    <t>0090022</t>
  </si>
  <si>
    <t>0090021</t>
  </si>
  <si>
    <t>1181.67</t>
  </si>
  <si>
    <t>Merrill Lynch International / Bank Of America</t>
  </si>
  <si>
    <t>0090020</t>
  </si>
  <si>
    <t>1175.44</t>
  </si>
  <si>
    <t>0090019</t>
  </si>
  <si>
    <t>1173</t>
  </si>
  <si>
    <t>0090018</t>
  </si>
  <si>
    <t>1172.57</t>
  </si>
  <si>
    <t>0090017</t>
  </si>
  <si>
    <t>1169.57</t>
  </si>
  <si>
    <t>0090016</t>
  </si>
  <si>
    <t>1163.35</t>
  </si>
  <si>
    <t>0090015</t>
  </si>
  <si>
    <t>1144</t>
  </si>
  <si>
    <t>0090014</t>
  </si>
  <si>
    <t>1045.87</t>
  </si>
  <si>
    <t>0090013</t>
  </si>
  <si>
    <t>1045</t>
  </si>
  <si>
    <t>0090012</t>
  </si>
  <si>
    <t>1112.7</t>
  </si>
  <si>
    <t>0090011</t>
  </si>
  <si>
    <t>1102.9</t>
  </si>
  <si>
    <t>0090010</t>
  </si>
  <si>
    <t>1054.5</t>
  </si>
  <si>
    <t>0090009</t>
  </si>
  <si>
    <t>1162.8</t>
  </si>
  <si>
    <t>0090008</t>
  </si>
  <si>
    <t>884.25</t>
  </si>
  <si>
    <t>0090007</t>
  </si>
  <si>
    <t>929.5</t>
  </si>
  <si>
    <t>0090006</t>
  </si>
  <si>
    <t>873.45</t>
  </si>
  <si>
    <t>0090005</t>
  </si>
  <si>
    <t>870</t>
  </si>
  <si>
    <t>0090004</t>
  </si>
  <si>
    <t>904.64</t>
  </si>
  <si>
    <t>0090003</t>
  </si>
  <si>
    <t>846.22</t>
  </si>
  <si>
    <t>0090002</t>
  </si>
  <si>
    <t>971</t>
  </si>
  <si>
    <t>0090001</t>
  </si>
  <si>
    <t>Subtotal - Purchased Options - Hedging Other - Call Options and Warrants</t>
  </si>
  <si>
    <t>0089999</t>
  </si>
  <si>
    <t>3M L (7.000)</t>
  </si>
  <si>
    <t>DB A-1</t>
  </si>
  <si>
    <t>Swaption - Rec USD LIB3M (Pay Fixed)</t>
  </si>
  <si>
    <t>0080009</t>
  </si>
  <si>
    <t>0080008</t>
  </si>
  <si>
    <t>0080007</t>
  </si>
  <si>
    <t>0080006</t>
  </si>
  <si>
    <t>0080005</t>
  </si>
  <si>
    <t>0080004</t>
  </si>
  <si>
    <t>0080003</t>
  </si>
  <si>
    <t>0080002</t>
  </si>
  <si>
    <t>0080001</t>
  </si>
  <si>
    <t>Subtotal - Purchased Options - Hedging Effective</t>
  </si>
  <si>
    <t>0079999</t>
  </si>
  <si>
    <t>Subtotal - Purchased Options - Hedging Effective - Other</t>
  </si>
  <si>
    <t>0069999</t>
  </si>
  <si>
    <t>0060000</t>
  </si>
  <si>
    <t>Subtotal - Purchased Options - Hedging Effective - Collars</t>
  </si>
  <si>
    <t>0059999</t>
  </si>
  <si>
    <t>0050000</t>
  </si>
  <si>
    <t>Subtotal - Purchased Options - Hedging Effective - Floors</t>
  </si>
  <si>
    <t>0049999</t>
  </si>
  <si>
    <t>0040000</t>
  </si>
  <si>
    <t>Subtotal - Purchased Options - Hedging Effective - Caps</t>
  </si>
  <si>
    <t>0039999</t>
  </si>
  <si>
    <t>0030000</t>
  </si>
  <si>
    <t>Subtotal - Purchased Options - Hedging Effective - Put Options</t>
  </si>
  <si>
    <t>0029999</t>
  </si>
  <si>
    <t>0020000</t>
  </si>
  <si>
    <t>Subtotal - Purchased Options - Hedging Effective - Call Options and Warrants</t>
  </si>
  <si>
    <t>0019999</t>
  </si>
  <si>
    <t>0010000</t>
  </si>
  <si>
    <t xml:space="preserve">Source Used to Obtain Fair Value </t>
  </si>
  <si>
    <t xml:space="preserve">Fair Value Hierarchy Level and Method Used to Obtain Fair Value Code </t>
  </si>
  <si>
    <t xml:space="preserve">Hedge Effectiveness at Inception and at Year-end (a) </t>
  </si>
  <si>
    <t xml:space="preserve">Credit Quality of Reference Entity </t>
  </si>
  <si>
    <t xml:space="preserve">Potential Exposure </t>
  </si>
  <si>
    <t xml:space="preserve">Adjustment to Carrying Value of Hedged Item </t>
  </si>
  <si>
    <t xml:space="preserve">Total Foreign Exchange Change in B./A.C.V. </t>
  </si>
  <si>
    <t xml:space="preserve">Fair Value </t>
  </si>
  <si>
    <t xml:space="preserve">Current Year Income </t>
  </si>
  <si>
    <t xml:space="preserve">Current Year Initial Cost of Premium (Received) Paid </t>
  </si>
  <si>
    <t xml:space="preserve">Prior Year Initial Cost of Premium (Received) Paid </t>
  </si>
  <si>
    <t xml:space="preserve">Strike Price, Rate or Index Received (Paid) </t>
  </si>
  <si>
    <t xml:space="preserve">Notional Amount </t>
  </si>
  <si>
    <t xml:space="preserve">Number of Contracts </t>
  </si>
  <si>
    <t xml:space="preserve">Date of Maturity or Expiration </t>
  </si>
  <si>
    <t xml:space="preserve">Trade Date </t>
  </si>
  <si>
    <t xml:space="preserve">Exchange or Counterparty </t>
  </si>
  <si>
    <t xml:space="preserve">Type(s) of Risk(s) </t>
  </si>
  <si>
    <t xml:space="preserve">Schedule/Exhibit Identifier </t>
  </si>
  <si>
    <t xml:space="preserve">Description of Items Hedged or Used for Income Generation </t>
  </si>
  <si>
    <t>Schedule DB - Part A - Section 1 - Options, Caps, Floors, Collars, Swaps and Forwards Open</t>
  </si>
  <si>
    <t>L_2012_A_NAIC_SCDBPTASN1</t>
  </si>
  <si>
    <t>Economically hedge the credit risk of investment portfolio.</t>
  </si>
  <si>
    <t>A0010</t>
  </si>
  <si>
    <t>Economically hedge the interest rate risk associated with medium term notes.</t>
  </si>
  <si>
    <t>A0009</t>
  </si>
  <si>
    <t>Purchased credit default swaps provide protection on specified credit names we hold in our investment portfolio.</t>
  </si>
  <si>
    <t>A0008</t>
  </si>
  <si>
    <t>Economically hedge embedded equity derivatives in medium term notes.</t>
  </si>
  <si>
    <t>A0007</t>
  </si>
  <si>
    <t>Economically hedge the embedded derivative in certain variable annuity contracts.</t>
  </si>
  <si>
    <t>A0006</t>
  </si>
  <si>
    <t>Hedge exposure to variability in the cash flows of a forecasted transaction.</t>
  </si>
  <si>
    <t>A0005</t>
  </si>
  <si>
    <t>Economically hedge currency risk in foreign denominated assets/liabilities.</t>
  </si>
  <si>
    <t>A0004</t>
  </si>
  <si>
    <t>Economically hedge the embedded equity derivative in our fixed annuity product.</t>
  </si>
  <si>
    <t>A0003</t>
  </si>
  <si>
    <t>Economically hedge interest rate and spread risk from the time when cash is received to the time the cash can be invested.</t>
  </si>
  <si>
    <t>A0002</t>
  </si>
  <si>
    <t>Reduce the sensitivity to interest rate movements of our assets compared to our liabilities.</t>
  </si>
  <si>
    <t>A0001</t>
  </si>
  <si>
    <t xml:space="preserve">Financial or Economic Impact of the Hedge at the End of the Reporting Period </t>
  </si>
  <si>
    <t>0.62 / (Credit Event)</t>
  </si>
  <si>
    <t>Maturity</t>
  </si>
  <si>
    <t>Credit Default Swap (Sell Prot -  WELLS FARGO &amp; CO)</t>
  </si>
  <si>
    <t>0.64 / (Credit Event)</t>
  </si>
  <si>
    <t>0.6 / (Credit Event)</t>
  </si>
  <si>
    <t>Sale</t>
  </si>
  <si>
    <t>Credit Default Swap (Sell Prot -  Ryder System Inc )</t>
  </si>
  <si>
    <t>1.09 / (Credit Event)</t>
  </si>
  <si>
    <t>Credit Default Swap (Sell Prot -  Collateralized Equity Debt Obligation)</t>
  </si>
  <si>
    <t>0.74 / (Credit Event)</t>
  </si>
  <si>
    <t>Credit Default Swap (1st To Default - Port Auth NY&amp;NJ, Cwealth of MA, St of AL,IL St Toll Hwy Auth, PA Tpike Comm)</t>
  </si>
  <si>
    <t>Credit Default Swap (Sell Prot -  GlobalSantaFe Corp)</t>
  </si>
  <si>
    <t>1.31 / (Credit Event)</t>
  </si>
  <si>
    <t>Credit Default Swap (Sell Prot -  PHL Variable Insurance Company)</t>
  </si>
  <si>
    <t>0940004</t>
  </si>
  <si>
    <t>0940003</t>
  </si>
  <si>
    <t>0940002</t>
  </si>
  <si>
    <t>GBP 3M L+0.27 / (USD 3M L+0.29)</t>
  </si>
  <si>
    <t>Currency Swap 3M GBP LBR + 0.27 (USD 3 LBR + 0.29)</t>
  </si>
  <si>
    <t>Credit Event / (1.65)</t>
  </si>
  <si>
    <t>Credit Default Swap (Buy Prot -  Darden Restaurant)</t>
  </si>
  <si>
    <t>Credit Event / (3.25)</t>
  </si>
  <si>
    <t>Credit Default Swap (Buy Prot -  H&amp;R Block)</t>
  </si>
  <si>
    <t>Credit Event / (3.75)</t>
  </si>
  <si>
    <t>233835AT4</t>
  </si>
  <si>
    <t>844741AV0</t>
  </si>
  <si>
    <t>Credit Default Swap (Buy Prot -  Southwest Airlines)</t>
  </si>
  <si>
    <t>291011AQ7</t>
  </si>
  <si>
    <t>Credit Default Swap(Buy Prot - E I Du Pont De Nemours and Company)</t>
  </si>
  <si>
    <t>918204AU2</t>
  </si>
  <si>
    <t>Credit Default Swap(Buy Prot - Whirlpool Coorporation)</t>
  </si>
  <si>
    <t>263534BY4</t>
  </si>
  <si>
    <t>Credit Default Swap(Buy Prot - Wells Fargo Company )</t>
  </si>
  <si>
    <t>96332HCA5</t>
  </si>
  <si>
    <t>Credit Default Swap(Buy Prot - V F Corporation)</t>
  </si>
  <si>
    <t>224044BM8</t>
  </si>
  <si>
    <t>Credit Default Swap(Buy Prot -Cox Communications Inc)</t>
  </si>
  <si>
    <t>949746NX5</t>
  </si>
  <si>
    <t>Credit Default Swap(Buy Prot - Emerson Electric Co)</t>
  </si>
  <si>
    <t>652482AX8</t>
  </si>
  <si>
    <t>Credit Default Swap(Buy Prot - News America Incorporated)</t>
  </si>
  <si>
    <t>054303AT9</t>
  </si>
  <si>
    <t>Credit Default Swap(Buy Prot -Avon Products Inc)</t>
  </si>
  <si>
    <t>14040HAV7</t>
  </si>
  <si>
    <t>Credit Default Swap(Buy Prot - Capital One Bank USA National Association)</t>
  </si>
  <si>
    <t>3M L / (4.343)</t>
  </si>
  <si>
    <t>Interest Rate Swap 3 LBR (4.343)</t>
  </si>
  <si>
    <t>3M L / (4.353)</t>
  </si>
  <si>
    <t>Interest Rate Swap 3 LBR (4.353)</t>
  </si>
  <si>
    <t>3M L (2.22375)</t>
  </si>
  <si>
    <t>Interest Rate Swap 3M LIBOR (2.22375)</t>
  </si>
  <si>
    <t>3M L / (4.900)</t>
  </si>
  <si>
    <t>Interest Rate Swap 3 LBR (4.900)</t>
  </si>
  <si>
    <t>3 M L+0.55 / (6.80)</t>
  </si>
  <si>
    <t>Interest Rate Swap 3 LBR + 0.55 (6.80)</t>
  </si>
  <si>
    <t>4.40 / (3M L)</t>
  </si>
  <si>
    <t>Interest Rate Swap 4.400 (3 LBR)</t>
  </si>
  <si>
    <t>4.4275 / (3M L)</t>
  </si>
  <si>
    <t>Interest Rate Swap 4.4275 (3 LBR)</t>
  </si>
  <si>
    <t>4.370 / (3M L)</t>
  </si>
  <si>
    <t>Interest Rate Swap 4.370 (3 LBR)</t>
  </si>
  <si>
    <t>4.375 / (3M L)</t>
  </si>
  <si>
    <t>Interest Rate Swap 4.375 (3 LBR)</t>
  </si>
  <si>
    <t>3M L / (4.165)</t>
  </si>
  <si>
    <t>Interest Rate Swap 3 LBR (4.165)</t>
  </si>
  <si>
    <t>4.88 / (3M L+0.16)</t>
  </si>
  <si>
    <t>Interest Rate Swap 4.88 (3 LBR + 16)</t>
  </si>
  <si>
    <t>Interest Rate Swap 4.88 (3 LBR + 0.16)</t>
  </si>
  <si>
    <t>3M L / (4.316)</t>
  </si>
  <si>
    <t>Interest Rate Swap 3 LBR (4.316)</t>
  </si>
  <si>
    <t>2.1775 / (3M L)</t>
  </si>
  <si>
    <t>Interest Rate Swap 2.1775 (3 LBR)</t>
  </si>
  <si>
    <t>3M L / (3.710)</t>
  </si>
  <si>
    <t>Interest Rate Swap 3 LBR (3.710)</t>
  </si>
  <si>
    <t>4.1175 / (3M L)</t>
  </si>
  <si>
    <t>Interest Rate Swap 4.1175 (3 LBR)</t>
  </si>
  <si>
    <t>2.577 / (3M L)</t>
  </si>
  <si>
    <t>Interest Rate Swap 2.577 (3 LBR)</t>
  </si>
  <si>
    <t>3M L / (3.693)</t>
  </si>
  <si>
    <t>Interest Rate Swap 3 LBR (3.693)</t>
  </si>
  <si>
    <t>4.444 / (3M L)</t>
  </si>
  <si>
    <t>Interest Rate Swap 4.444 (3 LBR )</t>
  </si>
  <si>
    <t>3M L / (3.8475)</t>
  </si>
  <si>
    <t>Interest Rate Swap 3 LBR (3.8475)</t>
  </si>
  <si>
    <t>4.436 / (3M L)</t>
  </si>
  <si>
    <t>Interest Rate Swap 4.436 (3 LBR)</t>
  </si>
  <si>
    <t>3.100 / (3M L)</t>
  </si>
  <si>
    <t>Interest Rate Swap 3.100 (3 LBR)</t>
  </si>
  <si>
    <t>3M L / (4.3175)</t>
  </si>
  <si>
    <t>Interest Rate Swap 3 LBR (4.3175)</t>
  </si>
  <si>
    <t>4.6263 / (3M L)</t>
  </si>
  <si>
    <t>Interest Rate Swap 4.6263 (3 LBR)</t>
  </si>
  <si>
    <t>3M L / (3.440)</t>
  </si>
  <si>
    <t>Interest Rate Swap 3 LBR (3.440)</t>
  </si>
  <si>
    <t>3M L / (3.995)</t>
  </si>
  <si>
    <t>Interest Rate Swap 3 LBR (3.995)</t>
  </si>
  <si>
    <t>4.693 / (3M L)</t>
  </si>
  <si>
    <t>Interest Rate Swap 4.693 (3 LBR)</t>
  </si>
  <si>
    <t>3M L / (4.215)</t>
  </si>
  <si>
    <t>Interest Rate Swap 3 LBR (4.215)</t>
  </si>
  <si>
    <t>4.721 / (3M L)</t>
  </si>
  <si>
    <t>Interest Rate Swap 4.721 (3 LBR)</t>
  </si>
  <si>
    <t>3M L / (1.883)</t>
  </si>
  <si>
    <t>Interest Rate Swap 3 LBR (1.883)</t>
  </si>
  <si>
    <t>3M L / (1.846)</t>
  </si>
  <si>
    <t>Interest Rate Swap 3 LBR (1.846)</t>
  </si>
  <si>
    <t>3M L / (4.333)</t>
  </si>
  <si>
    <t>Interest Rate Swap 3 LBR (4.333)</t>
  </si>
  <si>
    <t>4.695 / (3M L)</t>
  </si>
  <si>
    <t>Interest Rate Swap 4.695 (3 LBR)</t>
  </si>
  <si>
    <t>3M L / (4.4675)</t>
  </si>
  <si>
    <t>Interest Rate Swap 3 LBR (4.4675)</t>
  </si>
  <si>
    <t>4.675 / (3M L)</t>
  </si>
  <si>
    <t>Interest Rate Swap 4.675 (3 LBR)</t>
  </si>
  <si>
    <t>4.711 / (3M L)</t>
  </si>
  <si>
    <t>Interest Rate Swap 4.711 (3 LBR)</t>
  </si>
  <si>
    <t>3M L / (3.665)</t>
  </si>
  <si>
    <t>Interest Rate Swap 3 LBR (3.665)</t>
  </si>
  <si>
    <t>3M L / (4.2475)</t>
  </si>
  <si>
    <t>Interest Rate Swap 3 LBR (4.2475)</t>
  </si>
  <si>
    <t>4.747 / (3M L)</t>
  </si>
  <si>
    <t>Interest Rate Swap 4.747 (3 LBR)</t>
  </si>
  <si>
    <t>3M L / (4.245)</t>
  </si>
  <si>
    <t>Interest Rate Swap 3 LBR (4.245)</t>
  </si>
  <si>
    <t>4.976 / (3 LBR)</t>
  </si>
  <si>
    <t>Interest Rate Swap 4.976 (3 LBR)</t>
  </si>
  <si>
    <t>3M L / (4.565)</t>
  </si>
  <si>
    <t>Interest Rate Swap 3 LBR (4.565)</t>
  </si>
  <si>
    <t>5.033 / (3M L)</t>
  </si>
  <si>
    <t>Interest Rate Swap 5.033 (3 LBR)</t>
  </si>
  <si>
    <t>4.968 / (3M L)</t>
  </si>
  <si>
    <t>Interest Rate Swap 4.968 (3 LBR)</t>
  </si>
  <si>
    <t>5.0085 / (3M L)</t>
  </si>
  <si>
    <t>Interest Rate Swap 5.0085 (3 LBR)</t>
  </si>
  <si>
    <t>3M L / (4.616)</t>
  </si>
  <si>
    <t>Interest Rate Swap 3 LBR (4.616)</t>
  </si>
  <si>
    <t>5.030 / (3M L)</t>
  </si>
  <si>
    <t>Interest Rate Swap 5.030 (3 LBR)</t>
  </si>
  <si>
    <t>1.765 / (3M L)</t>
  </si>
  <si>
    <t>Interest Rate Swap 1.765 (3 LBR)</t>
  </si>
  <si>
    <t>3M L / (4.611)</t>
  </si>
  <si>
    <t>Interest Rate Swap 3 LBR (4.611)</t>
  </si>
  <si>
    <t>3M L / (4.6125)</t>
  </si>
  <si>
    <t>Interest Rate Swap 3 LBR (4.6125)</t>
  </si>
  <si>
    <t>5.001 / (3M L)</t>
  </si>
  <si>
    <t>Interest Rate Swap 5.001 (3 LBR)</t>
  </si>
  <si>
    <t>4.8725 / (3M L)</t>
  </si>
  <si>
    <t>Interest Rate Swap 4.8725 (3 LBR)</t>
  </si>
  <si>
    <t>3M L / (4.612)</t>
  </si>
  <si>
    <t>Interest Rate Swap 3 LBR (4.612)</t>
  </si>
  <si>
    <t>4.892 / (3M L)</t>
  </si>
  <si>
    <t>Interest Rate Swap 4.892 (3 LBR)</t>
  </si>
  <si>
    <t>3M L / (3.4775)</t>
  </si>
  <si>
    <t>Interest Rate Swap 3 LBR (3.4775)</t>
  </si>
  <si>
    <t>3M L / (1.875)</t>
  </si>
  <si>
    <t>Interest Rate Swap 3 LBR (1.875)</t>
  </si>
  <si>
    <t>3M L / (4.714)</t>
  </si>
  <si>
    <t>Interest Rate Swap 3 LBR (4.714)</t>
  </si>
  <si>
    <t>4.876 / (3M L)</t>
  </si>
  <si>
    <t>Interest Rate Swap 4.876 (3 LBR)</t>
  </si>
  <si>
    <t>1.865 / (3M L)</t>
  </si>
  <si>
    <t>Interest Rate Swap 1.865 (3 LBR)</t>
  </si>
  <si>
    <t>3M L / (3.6275)</t>
  </si>
  <si>
    <t>Interest Rate Swap 3 LBR (3.6275)</t>
  </si>
  <si>
    <t>5-Yr CMS 3% floor/(5.2025)</t>
  </si>
  <si>
    <t>Interest Rate Swap 5-Yr CMS 3% floor/(5.2025)</t>
  </si>
  <si>
    <t>5-Yr CMS 3% floor/(5.616)</t>
  </si>
  <si>
    <t>Interest Rate Swap 5-Yr CMS 3% floor/(5.616)</t>
  </si>
  <si>
    <t>5-Yr CMS 3% floor/(5.49)</t>
  </si>
  <si>
    <t>Interest Rate Swap 5-Yr CMS 3% floor/(5.49)</t>
  </si>
  <si>
    <t>5-Yr CMS 3% floor/(5.605)</t>
  </si>
  <si>
    <t>Interest Rate Swap 5-Yr CMS 3% floor/(5.605)</t>
  </si>
  <si>
    <t>5-Yr CMS 3% floor/(5.5925)</t>
  </si>
  <si>
    <t>Interest Rate Swap 5-Yr CMS 3% floor/(5.5925)</t>
  </si>
  <si>
    <t>5-Yr CMS 3% floor/ (5.49)</t>
  </si>
  <si>
    <t>Interest Rate Swap 5-Yr CMS 3% floor/ (5.49)</t>
  </si>
  <si>
    <t>5Y CMS / (5.537)</t>
  </si>
  <si>
    <t>Interest Rate Swap 5Y CMS 4% floor/(5.537)</t>
  </si>
  <si>
    <t>5Y CMS / (5.48)</t>
  </si>
  <si>
    <t>Interest Rate Swap 5Y CMS 4% floor/ (5.48)</t>
  </si>
  <si>
    <t>2.33 / (3M L)</t>
  </si>
  <si>
    <t>Interest Rate Swap 2.33 (3 LBR)</t>
  </si>
  <si>
    <t>3M L / (4.615)</t>
  </si>
  <si>
    <t>Interest Rate Swap 3 LBR (4.615)</t>
  </si>
  <si>
    <t>3M L / (4.7175)</t>
  </si>
  <si>
    <t>Interest Rate Swap 3 LBR (4.7175)</t>
  </si>
  <si>
    <t>4.9425 / (3M L)</t>
  </si>
  <si>
    <t>Interest Rate Swap 4.9425 (3 LBR)</t>
  </si>
  <si>
    <t>4.874 / (3M L)</t>
  </si>
  <si>
    <t>Interest Rate Swap 4.874 (3 LBR)</t>
  </si>
  <si>
    <t>3M L / (4.598)</t>
  </si>
  <si>
    <t>Interest Rate Swap 3 LBR (4.598)</t>
  </si>
  <si>
    <t>3M L / (5.026)</t>
  </si>
  <si>
    <t>Interest Rate Swap 3 LBR (5.026)</t>
  </si>
  <si>
    <t>3M L / (4.969)</t>
  </si>
  <si>
    <t>Interest Rate Swap 3 LBR (4.969)</t>
  </si>
  <si>
    <t>3M L (0.66)</t>
  </si>
  <si>
    <t>Interest Rate Swap 3M LBR (0.66)</t>
  </si>
  <si>
    <t>5.086 / (3M L)</t>
  </si>
  <si>
    <t>Interest Rate Swap 5.086 (3 LBR)</t>
  </si>
  <si>
    <t>3M L / (4.696)</t>
  </si>
  <si>
    <t>Interest Rate Swap 3 LBR (4.696)</t>
  </si>
  <si>
    <t>5.158 / (3M L)</t>
  </si>
  <si>
    <t>Interest Rate Swap 5.158 (3 LBR)</t>
  </si>
  <si>
    <t>3M L / (4.467)</t>
  </si>
  <si>
    <t>Interest Rate Swap 3 LBR (4.467)</t>
  </si>
  <si>
    <t>5.2275 / (3M L)</t>
  </si>
  <si>
    <t>Interest Rate Swap 5.2275 (3 LBR)</t>
  </si>
  <si>
    <t>5.295 / (3M L)</t>
  </si>
  <si>
    <t>Interest Rate Swap 5.295 (3 LBR)</t>
  </si>
  <si>
    <t>3M L / (4.267)</t>
  </si>
  <si>
    <t>Interest Rate Swap 3 LBR (4.267)</t>
  </si>
  <si>
    <t>3M L / (5.033)</t>
  </si>
  <si>
    <t>Interest Rate Swap 3 LBR (5.033)</t>
  </si>
  <si>
    <t>5.154 / (3M L)</t>
  </si>
  <si>
    <t>Interest Rate Swap 5.154 (3 LBR)</t>
  </si>
  <si>
    <t>3M L / (4.695)</t>
  </si>
  <si>
    <t>Interest Rate Swap 3 LBR (4.695)</t>
  </si>
  <si>
    <t>5.291 / (3M L)</t>
  </si>
  <si>
    <t>Interest Rate Swap 5.291 (3 LBR)</t>
  </si>
  <si>
    <t>3M L / (4.690)</t>
  </si>
  <si>
    <t>Interest Rate Swap 3 LBR (4.690)</t>
  </si>
  <si>
    <t>5.645 / (3M L)</t>
  </si>
  <si>
    <t>Interest Rate Swap 5.645 (3 LBR)</t>
  </si>
  <si>
    <t>3M L / (4.850)</t>
  </si>
  <si>
    <t>Interest Rate Swap 3 LBR (4.850)</t>
  </si>
  <si>
    <t>5.761 / (3M L)</t>
  </si>
  <si>
    <t>Interest Rate Swap 5.761 (3 LBR)</t>
  </si>
  <si>
    <t>1.189 (3M L)</t>
  </si>
  <si>
    <t>Interest Rate Swap 1.189 (3M LBR)</t>
  </si>
  <si>
    <t>1.275 (3M L)</t>
  </si>
  <si>
    <t>Interest Rate Swap 1.275 (3M LBR)</t>
  </si>
  <si>
    <t>2.37 / (3M L)</t>
  </si>
  <si>
    <t>Interest Rate Swap 2.37 (3 LBR)</t>
  </si>
  <si>
    <t>3M L / (5.416)</t>
  </si>
  <si>
    <t>Interest Rate Swap 3 LBR (5.416)</t>
  </si>
  <si>
    <t>3M L / (4.065)</t>
  </si>
  <si>
    <t>Interest Rate Swap 3 LBR (4.065)</t>
  </si>
  <si>
    <t>3M L / (4.162)</t>
  </si>
  <si>
    <t>Interest Rate Swap 3 LBR (4.162)</t>
  </si>
  <si>
    <t>5Y CMS / (3M L+0.297)</t>
  </si>
  <si>
    <t>Interest Rate Swap 5Y CMS 4% floor/(3 LBR + 0.297)</t>
  </si>
  <si>
    <t>3M L / (3.340)</t>
  </si>
  <si>
    <t>Interest Rate Swap 3 LBR (3.340)</t>
  </si>
  <si>
    <t>3M L / (4.047)</t>
  </si>
  <si>
    <t>Interest Rate Swap 3 LBR (4.047)</t>
  </si>
  <si>
    <t>3M L / (4.259)</t>
  </si>
  <si>
    <t>Interest Rate Swap 3 LBR (4.259)</t>
  </si>
  <si>
    <t>3M L / (4.525)</t>
  </si>
  <si>
    <t>Interest Rate Swap 3 LBR (4.525)</t>
  </si>
  <si>
    <t>3M L / (4.594)</t>
  </si>
  <si>
    <t>Interest Rate Swap 3 LBR (4.594)</t>
  </si>
  <si>
    <t>5.58 / (3M L)</t>
  </si>
  <si>
    <t>Interest Rate Swap 5.58 (3 LBR)</t>
  </si>
  <si>
    <t>5.593 / (3M L)</t>
  </si>
  <si>
    <t>Interest Rate Swap 5.593 (3 LBR)</t>
  </si>
  <si>
    <t>5.68 / (3M L)</t>
  </si>
  <si>
    <t>Interest Rate Swap 5.68 (3 LBR)</t>
  </si>
  <si>
    <t>3M L (1.28)</t>
  </si>
  <si>
    <t>Interest Rate Swap 3M LBR (1.28)</t>
  </si>
  <si>
    <t>1.095 (3M L)</t>
  </si>
  <si>
    <t>Interest Rate Swap 1.095 (3M LBR)</t>
  </si>
  <si>
    <t>5.506 / (3M L)</t>
  </si>
  <si>
    <t>Interest Rate Swap 5.506 (3 LBR)</t>
  </si>
  <si>
    <t>5.5775 / (3M L)</t>
  </si>
  <si>
    <t>Interest Rate Swap 5.5775 (3 LBR)</t>
  </si>
  <si>
    <t>3M L / (5.09)</t>
  </si>
  <si>
    <t>Interest Rate Swap 3 LBR (5.09)</t>
  </si>
  <si>
    <t>3.93 / (3M L)</t>
  </si>
  <si>
    <t>Interest Rate Swap 3.93 (3 LBR)</t>
  </si>
  <si>
    <t>3M L / (3.675)</t>
  </si>
  <si>
    <t>Interest Rate Swap 3 LBR (3.675)</t>
  </si>
  <si>
    <t>3M L / (3.681)</t>
  </si>
  <si>
    <t>Interest Rate Swap 3 LBR (3.681)</t>
  </si>
  <si>
    <t>1.11875 (3M L)</t>
  </si>
  <si>
    <t>Interest Rate Swap 1.11875 (3M LIBOR)</t>
  </si>
  <si>
    <t>5.3475 / (3M L)</t>
  </si>
  <si>
    <t>Interest Rate Swap 5.3475 (3 LBR)</t>
  </si>
  <si>
    <t>3M L / (5.03)</t>
  </si>
  <si>
    <t>Interest Rate Swap 3 LBR (5.03)</t>
  </si>
  <si>
    <t>5.427 / (3M L)</t>
  </si>
  <si>
    <t>Interest Rate Swap 5.427 (3 LBR)</t>
  </si>
  <si>
    <t>3M L / (5.031)</t>
  </si>
  <si>
    <t>Interest Rate Swap 3 LBR (5.031)</t>
  </si>
  <si>
    <t>1.1025 (3M L)</t>
  </si>
  <si>
    <t>Interest Rate Swap 1.1025 (3M LIBOR)</t>
  </si>
  <si>
    <t>3M L / (3.775)</t>
  </si>
  <si>
    <t>Interest Rate Swap 3 LBR (3.775)</t>
  </si>
  <si>
    <t>3M L / (4.880)</t>
  </si>
  <si>
    <t>Interest Rate Swap 3 LBR (4.880)</t>
  </si>
  <si>
    <t>3M L / (4.1825)</t>
  </si>
  <si>
    <t>Interest Rate Swap 3 LBR (4.1825)</t>
  </si>
  <si>
    <t>3M L / (5.068)</t>
  </si>
  <si>
    <t>Interest Rate Swap 3 LBR (5.068)</t>
  </si>
  <si>
    <t>3M L / (3.51)</t>
  </si>
  <si>
    <t>Interest Rate Swap 3M LBR (3.51)</t>
  </si>
  <si>
    <t>3M L / (4.953)</t>
  </si>
  <si>
    <t>Interest Rate Swap 3 LBR (4.953)</t>
  </si>
  <si>
    <t>3M L / (3.46)</t>
  </si>
  <si>
    <t>Interest Rate Swap 3 LBR (3.46)</t>
  </si>
  <si>
    <t>3M L / (2.975)</t>
  </si>
  <si>
    <t>Interest Rate Swap 3M LBR (2.975)</t>
  </si>
  <si>
    <t>3M L / (5.304)</t>
  </si>
  <si>
    <t>Interest Rate Swap 3 LBR (5.304)</t>
  </si>
  <si>
    <t>1.2075 (3M L)</t>
  </si>
  <si>
    <t>Interest Rate Swap 1.2075 (3M LBR)</t>
  </si>
  <si>
    <t>3M L / (5.022)</t>
  </si>
  <si>
    <t>Interest Rate Swap 3 LBR (5.022)</t>
  </si>
  <si>
    <t>5.124 / (3M L)</t>
  </si>
  <si>
    <t>Interest Rate Swap 5.124 (3 LBR)</t>
  </si>
  <si>
    <t>5.331 / (3M L)</t>
  </si>
  <si>
    <t>Interest Rate Swap 5.331 (3 LBR)</t>
  </si>
  <si>
    <t>3M L / (4.96)</t>
  </si>
  <si>
    <t>Interest Rate Swap 3 LBR (4.96)</t>
  </si>
  <si>
    <t>3M L / (4.988)</t>
  </si>
  <si>
    <t>Interest Rate Swap 3 LBR (4.988)</t>
  </si>
  <si>
    <t>3M L / (4.9830)</t>
  </si>
  <si>
    <t>Interest Rate Swap 3 LBR (4.9830)</t>
  </si>
  <si>
    <t>CIL+0.014 / (4.5725)</t>
  </si>
  <si>
    <t>Interest Rate Swap CIL + 1.4 (4.5725)</t>
  </si>
  <si>
    <t>5.997 / (3M L)</t>
  </si>
  <si>
    <t>Exercise</t>
  </si>
  <si>
    <t>Interest Rate Swap 5.997 (3 LBR)</t>
  </si>
  <si>
    <t>3M L / (1.12)</t>
  </si>
  <si>
    <t>Interest Rate Swap 3M LBR (1.12)</t>
  </si>
  <si>
    <t>3M L / (5.02)</t>
  </si>
  <si>
    <t>Interest Rate Swap 3 LBR (5.02)</t>
  </si>
  <si>
    <t>3M L / (5.237)</t>
  </si>
  <si>
    <t>Interest Rate Swap 3 LBR (5.237)</t>
  </si>
  <si>
    <t>3M L / (4.80)</t>
  </si>
  <si>
    <t>Interest Rate Swap 3 LBR (4.80)</t>
  </si>
  <si>
    <t>3M L / (4.9850)</t>
  </si>
  <si>
    <t>Interest Rate Swap 3 LBR (4.9850)</t>
  </si>
  <si>
    <t>1.304 (3M L)</t>
  </si>
  <si>
    <t>Interest Rate Swap 1.304 (3M LIBOR)</t>
  </si>
  <si>
    <t>1.14625 (3M L )</t>
  </si>
  <si>
    <t>Interest Rate Swap 1.14625 (3M LIBOR)</t>
  </si>
  <si>
    <t>Partial Sale</t>
  </si>
  <si>
    <t>Notional Paydown</t>
  </si>
  <si>
    <t>USD 5.5 / (EUR 3.98)</t>
  </si>
  <si>
    <t>Q1297#AC2</t>
  </si>
  <si>
    <t>Currency Swap USD 5.500 (EUR 3.980)</t>
  </si>
  <si>
    <t>USD 5.84 / (GBP 5.875)</t>
  </si>
  <si>
    <t>3097656</t>
  </si>
  <si>
    <t>Currency Swap USD 5.840 (GBP 5.875)</t>
  </si>
  <si>
    <t>USD 5.855 / (GBP 5.875)</t>
  </si>
  <si>
    <t>Currency Swap USD 5.855 (GBP 5.875)</t>
  </si>
  <si>
    <t>USD 6.02 / (EUR 6.7)</t>
  </si>
  <si>
    <t>N1831@AA4</t>
  </si>
  <si>
    <t>Currency Swap USD 6.020 (EUR 6.700)</t>
  </si>
  <si>
    <t>CHF2.375%+10,000 CHF / (USD 5.07)</t>
  </si>
  <si>
    <t>Currency Swap CHF 2.375 (USD 5.070)</t>
  </si>
  <si>
    <t>CHF2.375%+10,000 CHF / (USD 5.065)</t>
  </si>
  <si>
    <t>Currency Swap CHF 2.375 (USD 5.065)</t>
  </si>
  <si>
    <t>USD 5.17 / (NZD 3M L+1.034)</t>
  </si>
  <si>
    <t>Q8513#AB7</t>
  </si>
  <si>
    <t>Currency Swap USD 5.170 (NZD 3M LBR + 1.034)</t>
  </si>
  <si>
    <t>USD 4.71 / (JPY 1.418)</t>
  </si>
  <si>
    <t>J6545#AB1</t>
  </si>
  <si>
    <t>Currency Swap USD 4.710 (JPY 1.418)</t>
  </si>
  <si>
    <t>1.596 (3M L)</t>
  </si>
  <si>
    <t>Interest Rate Swap 1.596 (3M LIBOR)</t>
  </si>
  <si>
    <t>2.23312 (3M L)</t>
  </si>
  <si>
    <t>Interest Rate Swap 2.23312 (3M LIBOR)</t>
  </si>
  <si>
    <t>1.499 (3M L)</t>
  </si>
  <si>
    <t>Interest Rate Swap 1.499 (3M LIBOR)</t>
  </si>
  <si>
    <t>2.16868 (3M L)</t>
  </si>
  <si>
    <t>Interest Rate Swap 2.16868 (3M LIBOR)</t>
  </si>
  <si>
    <t>2.10532 (3M L)</t>
  </si>
  <si>
    <t>Interest Rate Swap 2.10532 (3M LIBOR)</t>
  </si>
  <si>
    <t>1.405 (3M L)</t>
  </si>
  <si>
    <t>Interest Rate Swap 1.405 (3M LIBOR)</t>
  </si>
  <si>
    <t>2.04489 (3M L)</t>
  </si>
  <si>
    <t>Interest Rate Swap 2.04489 (3M LIBOR)</t>
  </si>
  <si>
    <t>1.315 (3M L)</t>
  </si>
  <si>
    <t>Interest Rate Swap 1.315 (3M LIBOR)</t>
  </si>
  <si>
    <t>3M L+0.52 / (7.024)</t>
  </si>
  <si>
    <t>Interest Rate Swap 3 LBR+ 52 (7.024)</t>
  </si>
  <si>
    <t>0500000</t>
  </si>
  <si>
    <t>1254 (1312.94)</t>
  </si>
  <si>
    <t>Expiration</t>
  </si>
  <si>
    <t>Fixed Deferred Annuity</t>
  </si>
  <si>
    <t>1215.75 (1275.93)</t>
  </si>
  <si>
    <t>1234.35 (1295.45)</t>
  </si>
  <si>
    <t>1244.58 (1304.94)</t>
  </si>
  <si>
    <t>1188.04 (1245.66)</t>
  </si>
  <si>
    <t>1257.81 (1319.44)</t>
  </si>
  <si>
    <t>1275.92 (1336.53)</t>
  </si>
  <si>
    <t>1218.28 (1277.37)</t>
  </si>
  <si>
    <t>1254.19 (1316.9)</t>
  </si>
  <si>
    <t>1238.25 (1298.92)</t>
  </si>
  <si>
    <t>1200.86 (1260.9)</t>
  </si>
  <si>
    <t>1224.58 (1283.97)</t>
  </si>
  <si>
    <t>1194.89 (1254.63)</t>
  </si>
  <si>
    <t>1155.46 (1210.34)</t>
  </si>
  <si>
    <t>1099.23 (1154.19)</t>
  </si>
  <si>
    <t>1131.42 (1184.6)</t>
  </si>
  <si>
    <t>1129.56 (1185.47)</t>
  </si>
  <si>
    <t>1209.11 (1268.36)</t>
  </si>
  <si>
    <t>1185.90 (1244.01)</t>
  </si>
  <si>
    <t>1204.42 (1263.44)</t>
  </si>
  <si>
    <t>1123.82 (1178.33)</t>
  </si>
  <si>
    <t>1204.49 (1262.91)</t>
  </si>
  <si>
    <t>1119.46 (1173.75)</t>
  </si>
  <si>
    <t>1286.94 (1350.64)</t>
  </si>
  <si>
    <t>1345.02 (1411.6)</t>
  </si>
  <si>
    <t>1316.14 (1380.63)</t>
  </si>
  <si>
    <t>1343.8 (1409.65)</t>
  </si>
  <si>
    <t>1339.67 (1405.98)</t>
  </si>
  <si>
    <t>1287.14 (1350.85)</t>
  </si>
  <si>
    <t>1265.42 (1328.06)</t>
  </si>
  <si>
    <t>1279.56 (1342.9)</t>
  </si>
  <si>
    <t>1314.55 (1379.62)</t>
  </si>
  <si>
    <t>1333.27 (1399.93)</t>
  </si>
  <si>
    <t>1337.77 (1404.66)</t>
  </si>
  <si>
    <t>1340.2 (1406.54)</t>
  </si>
  <si>
    <t>1363.61 (1431.79)</t>
  </si>
  <si>
    <t>1337.38 (1404.25)</t>
  </si>
  <si>
    <t>1319.68 (1385.66)</t>
  </si>
  <si>
    <t>1328.17 (1393.91)</t>
  </si>
  <si>
    <t>1332.41 (1399.03)</t>
  </si>
  <si>
    <t>1293.77 (1358.46)</t>
  </si>
  <si>
    <t>1281.87 (1345.32)</t>
  </si>
  <si>
    <t>1321.82 (1387.91)</t>
  </si>
  <si>
    <t>1306.33 (1371.65)</t>
  </si>
  <si>
    <t>1315.44 (1381.21)</t>
  </si>
  <si>
    <t>1328.01 (1394.41)</t>
  </si>
  <si>
    <t>1324.57 (1390.8)</t>
  </si>
  <si>
    <t>1307.59 (1372.97)</t>
  </si>
  <si>
    <t>1283.35 (1347.52)</t>
  </si>
  <si>
    <t>1293.24 (1357.9)</t>
  </si>
  <si>
    <t>1271.5 (1335.08)</t>
  </si>
  <si>
    <t>1257.64 (1320.52)</t>
  </si>
  <si>
    <t>0011</t>
  </si>
  <si>
    <t>100</t>
  </si>
  <si>
    <t>Lehman Brothers Special Financing</t>
  </si>
  <si>
    <t>359821AA3</t>
  </si>
  <si>
    <t>Bond Put Option</t>
  </si>
  <si>
    <t>876714AA4</t>
  </si>
  <si>
    <t>3M L (5.997)</t>
  </si>
  <si>
    <t xml:space="preserve">Hedge Effectiveness at Inception and at Termination (a) </t>
  </si>
  <si>
    <t xml:space="preserve">Gain (Loss) on Termination Deferred </t>
  </si>
  <si>
    <t xml:space="preserve">Gain (Loss) on Termination Recognized </t>
  </si>
  <si>
    <t xml:space="preserve">Consideration Received (Paid) on Terminations </t>
  </si>
  <si>
    <t xml:space="preserve">Indicate Exercise, Expiration, Maturity or Sale </t>
  </si>
  <si>
    <t xml:space="preserve">Termination Date </t>
  </si>
  <si>
    <t>Schedule DB - Part A - Section 2 - Options, Caps, Floors, Collars, Swaps and Forwards Terminated</t>
  </si>
  <si>
    <t>L_2012_A_NAIC_SCDBPTASN2</t>
  </si>
  <si>
    <t>Hedge interest rate of underlying asset by fixing to maturity date.</t>
  </si>
  <si>
    <t>A0011</t>
  </si>
  <si>
    <t>Economically hedge interest rate and spread risk from the time when cash is received to the time the cash can be invested .</t>
  </si>
  <si>
    <t>Statement value at end of current period (Line 9 minus Line 10)</t>
  </si>
  <si>
    <t>Deduct total nonadmitted assets</t>
  </si>
  <si>
    <t>Book/Adjusted carrying value at end of current period (Lines 1+2+3+4-5+6+7+8)</t>
  </si>
  <si>
    <t>Section 2, Column 20</t>
  </si>
  <si>
    <t>08.2</t>
  </si>
  <si>
    <t>Total foreign exchange change in book/adjusted carrying value: Section 1, Column 18</t>
  </si>
  <si>
    <t>08.1</t>
  </si>
  <si>
    <t>Section 2, Column 23</t>
  </si>
  <si>
    <t>07.2</t>
  </si>
  <si>
    <t>Adjustment to the book/adjusted carrying value of hedged item: Section 1, Column 20</t>
  </si>
  <si>
    <t>07.1</t>
  </si>
  <si>
    <t>Section 2, Column 21</t>
  </si>
  <si>
    <t>06.2</t>
  </si>
  <si>
    <t>Amortization: Section 1, Column 19</t>
  </si>
  <si>
    <t>06.1</t>
  </si>
  <si>
    <t>Considerations received/(paid) on terminations, Section 2, Column 15</t>
  </si>
  <si>
    <t>Total gain (loss) on termination recognized, Section 2, Column 22</t>
  </si>
  <si>
    <t>Section 2, Column 19</t>
  </si>
  <si>
    <t>03.2</t>
  </si>
  <si>
    <t>Unrealized valuation increase/(decrease): Section 1, Column 17</t>
  </si>
  <si>
    <t>03.1</t>
  </si>
  <si>
    <t>Current year paid/(consideration received) at time of acquisition, terminated, Section 2, Column 14</t>
  </si>
  <si>
    <t>02.2</t>
  </si>
  <si>
    <t>Cost Paid/(Consideration Received) on additions: Current year paid/(consideration received) at time of acquisition, still open, Section 1, Column 12</t>
  </si>
  <si>
    <t>02.1</t>
  </si>
  <si>
    <t>Book/Adjusted carrying value, December 31, prior year (Line 9, prior year)</t>
  </si>
  <si>
    <t xml:space="preserve">Amount </t>
  </si>
  <si>
    <t>Schedule DB - Part A - Verification - Options, Caps, Floors, Collars, Swaps and Forwards</t>
  </si>
  <si>
    <t>L_2012_A_NAIC_SCDBPTAVER</t>
  </si>
  <si>
    <t>Subtotal - Short Futures</t>
  </si>
  <si>
    <t>1389999</t>
  </si>
  <si>
    <t>Subtotal - Short Futures - Other</t>
  </si>
  <si>
    <t>1379999</t>
  </si>
  <si>
    <t>1370000</t>
  </si>
  <si>
    <t>Subtotal - Short Futures - Income Generation</t>
  </si>
  <si>
    <t>1369999</t>
  </si>
  <si>
    <t>1360000</t>
  </si>
  <si>
    <t>Subtotal - Short Futures - Replication</t>
  </si>
  <si>
    <t>1359999</t>
  </si>
  <si>
    <t>1350000</t>
  </si>
  <si>
    <t>Subtotal - Short Futures - Hedging Other</t>
  </si>
  <si>
    <t>1349999</t>
  </si>
  <si>
    <t>CBT</t>
  </si>
  <si>
    <t>1b - rate is determined by a stock exchange</t>
  </si>
  <si>
    <t>US ULTRA BOND(CBT Mar13</t>
  </si>
  <si>
    <t>WNH3</t>
  </si>
  <si>
    <t>1340008</t>
  </si>
  <si>
    <t>US 5YR NOTE (CBT) MAR13</t>
  </si>
  <si>
    <t>FVH3</t>
  </si>
  <si>
    <t>1340007</t>
  </si>
  <si>
    <t>1340006</t>
  </si>
  <si>
    <t>US 2YR NOTE (CBT) MAR13</t>
  </si>
  <si>
    <t>TUH3</t>
  </si>
  <si>
    <t>1340005</t>
  </si>
  <si>
    <t>1340004</t>
  </si>
  <si>
    <t>IntercontinentalExchange</t>
  </si>
  <si>
    <t>ICE</t>
  </si>
  <si>
    <t>RUSSELL 2000 MINI MAR13</t>
  </si>
  <si>
    <t>RTAH3</t>
  </si>
  <si>
    <t>1340003</t>
  </si>
  <si>
    <t>CME</t>
  </si>
  <si>
    <t>S&amp;P MID 400 EMINI MAR13</t>
  </si>
  <si>
    <t>FAH3</t>
  </si>
  <si>
    <t>1340002</t>
  </si>
  <si>
    <t>NYSE Liffe</t>
  </si>
  <si>
    <t>NLI</t>
  </si>
  <si>
    <t>MINI MSCI EAFE    MAR13</t>
  </si>
  <si>
    <t>MFSH3</t>
  </si>
  <si>
    <t>1340001</t>
  </si>
  <si>
    <t>Subtotal - Short Futures - Hedging Effective</t>
  </si>
  <si>
    <t>1339999</t>
  </si>
  <si>
    <t>1330000</t>
  </si>
  <si>
    <t>Subtotal - Long Futures</t>
  </si>
  <si>
    <t>1329999</t>
  </si>
  <si>
    <t>Subtotal - Long Futures - Other</t>
  </si>
  <si>
    <t>1319999</t>
  </si>
  <si>
    <t>1310000</t>
  </si>
  <si>
    <t>Subtotal - Long Futures - Income Generation</t>
  </si>
  <si>
    <t>1309999</t>
  </si>
  <si>
    <t>Subtotal - Long Futures - Replication</t>
  </si>
  <si>
    <t>1290000</t>
  </si>
  <si>
    <t>Subtotal - Long Futures - Hedging Other</t>
  </si>
  <si>
    <t>1289999</t>
  </si>
  <si>
    <t>S&amp;P500 EMINI FUT  MAR13</t>
  </si>
  <si>
    <t>ESH3</t>
  </si>
  <si>
    <t>1280005</t>
  </si>
  <si>
    <t>1280004</t>
  </si>
  <si>
    <t>US LONG BOND(CBT) MAR13</t>
  </si>
  <si>
    <t>USH3</t>
  </si>
  <si>
    <t>1280003</t>
  </si>
  <si>
    <t>US 10YR NOTE (CBT)Mar13</t>
  </si>
  <si>
    <t>TYH3</t>
  </si>
  <si>
    <t>1280002</t>
  </si>
  <si>
    <t>1280001</t>
  </si>
  <si>
    <t>Subtotal - Long Futures - Hedging Effective</t>
  </si>
  <si>
    <t>1279999</t>
  </si>
  <si>
    <t>1270000</t>
  </si>
  <si>
    <t xml:space="preserve">Change in Variation Margin: Deferred </t>
  </si>
  <si>
    <t xml:space="preserve">Change in Variation Margin: Gain (Loss) Used to Adjust Basis of Hedged Item </t>
  </si>
  <si>
    <t xml:space="preserve">Change in Variation Margin: Gain (Loss) Recognized in Current Year </t>
  </si>
  <si>
    <t xml:space="preserve">Change in Variation Margin: Cumulative </t>
  </si>
  <si>
    <t xml:space="preserve">Reporting Date Price </t>
  </si>
  <si>
    <t xml:space="preserve">Transaction Price </t>
  </si>
  <si>
    <t xml:space="preserve">Exchange </t>
  </si>
  <si>
    <t xml:space="preserve">Description of Hedged Item(s) </t>
  </si>
  <si>
    <t xml:space="preserve">Ticker Symbol </t>
  </si>
  <si>
    <t>Schedule DB - Part B - Section 1 - Futures Contracts Open</t>
  </si>
  <si>
    <t>L_2012_A_NAIC_SCDBPTBSN1</t>
  </si>
  <si>
    <t>Economically hedge the interest rate risk related to certain assets in our portfolio.</t>
  </si>
  <si>
    <t>Total Net Cash Deposits</t>
  </si>
  <si>
    <t>9999999</t>
  </si>
  <si>
    <t>0000000</t>
  </si>
  <si>
    <t xml:space="preserve">Net Cash Deposits </t>
  </si>
  <si>
    <t xml:space="preserve">Broker Name </t>
  </si>
  <si>
    <t>Schedule DB - Part B - Section 1B - Brokers with whom cash deposits have been made</t>
  </si>
  <si>
    <t>L_2012_A_NAIC_SCDBPTBSN1B</t>
  </si>
  <si>
    <t>US ULTRA BOND(CBT DEC12</t>
  </si>
  <si>
    <t>WNZ2</t>
  </si>
  <si>
    <t>1340107</t>
  </si>
  <si>
    <t>1340106</t>
  </si>
  <si>
    <t>US ULTRA BOND(CBT) JUN12</t>
  </si>
  <si>
    <t>WNM2</t>
  </si>
  <si>
    <t>1340105</t>
  </si>
  <si>
    <t>Asset Portfolio D-1</t>
  </si>
  <si>
    <t>US ULTRA BOND (CBT) MAR12</t>
  </si>
  <si>
    <t>WNH2</t>
  </si>
  <si>
    <t>1340104</t>
  </si>
  <si>
    <t>US LONG BOND(CBT) DEC12</t>
  </si>
  <si>
    <t>USZ2</t>
  </si>
  <si>
    <t>1340103</t>
  </si>
  <si>
    <t>1340102</t>
  </si>
  <si>
    <t>US LONG BOND(CBT) JUN12</t>
  </si>
  <si>
    <t>USM2</t>
  </si>
  <si>
    <t>1340101</t>
  </si>
  <si>
    <t>US 10YR NOTE (CBT)DEC12</t>
  </si>
  <si>
    <t>TYZ2</t>
  </si>
  <si>
    <t>1340100</t>
  </si>
  <si>
    <t>1340099</t>
  </si>
  <si>
    <t>1340098</t>
  </si>
  <si>
    <t>US 10TR NOTE (CBT) SEP12</t>
  </si>
  <si>
    <t>TYU2</t>
  </si>
  <si>
    <t>1340097</t>
  </si>
  <si>
    <t>1340096</t>
  </si>
  <si>
    <t>1340095</t>
  </si>
  <si>
    <t>1340094</t>
  </si>
  <si>
    <t>US 10YR NOTE (CBT) JUN12</t>
  </si>
  <si>
    <t>TYM2</t>
  </si>
  <si>
    <t>1340093</t>
  </si>
  <si>
    <t>1340092</t>
  </si>
  <si>
    <t>1340091</t>
  </si>
  <si>
    <t>US 10YR NOTE CBT MAR12</t>
  </si>
  <si>
    <t>TYH2</t>
  </si>
  <si>
    <t>1340090</t>
  </si>
  <si>
    <t>1340089</t>
  </si>
  <si>
    <t>1340088</t>
  </si>
  <si>
    <t>1340087</t>
  </si>
  <si>
    <t>1340086</t>
  </si>
  <si>
    <t>1340085</t>
  </si>
  <si>
    <t>1340084</t>
  </si>
  <si>
    <t>US 2YR NOTE (CBT) DEC12</t>
  </si>
  <si>
    <t>TUZ2</t>
  </si>
  <si>
    <t>1340083</t>
  </si>
  <si>
    <t>1340082</t>
  </si>
  <si>
    <t>1340081</t>
  </si>
  <si>
    <t>1340080</t>
  </si>
  <si>
    <t>1340079</t>
  </si>
  <si>
    <t>1340078</t>
  </si>
  <si>
    <t>US 2YR NOTE (CBT) SEP12</t>
  </si>
  <si>
    <t>TUU2</t>
  </si>
  <si>
    <t>1340077</t>
  </si>
  <si>
    <t>1340076</t>
  </si>
  <si>
    <t>1340075</t>
  </si>
  <si>
    <t>US 2YR NOTE (CBT) JUN12</t>
  </si>
  <si>
    <t>TUM2</t>
  </si>
  <si>
    <t>1340074</t>
  </si>
  <si>
    <t>1340073</t>
  </si>
  <si>
    <t>1340072</t>
  </si>
  <si>
    <t>1340071</t>
  </si>
  <si>
    <t>1340070</t>
  </si>
  <si>
    <t>US 2YR NOTE (CBT) MAR12</t>
  </si>
  <si>
    <t>TUH2</t>
  </si>
  <si>
    <t>1340069</t>
  </si>
  <si>
    <t>1340068</t>
  </si>
  <si>
    <t>1340067</t>
  </si>
  <si>
    <t>1340066</t>
  </si>
  <si>
    <t>1340065</t>
  </si>
  <si>
    <t>RUSSELL 2000 MINI DEC12</t>
  </si>
  <si>
    <t>RTAZ2</t>
  </si>
  <si>
    <t>1340064</t>
  </si>
  <si>
    <t>1340063</t>
  </si>
  <si>
    <t>1340062</t>
  </si>
  <si>
    <t>1340061</t>
  </si>
  <si>
    <t>RUSSELL 2000 MINI SEP12</t>
  </si>
  <si>
    <t>RTAU2</t>
  </si>
  <si>
    <t>1340060</t>
  </si>
  <si>
    <t>1340059</t>
  </si>
  <si>
    <t>1340058</t>
  </si>
  <si>
    <t>1340057</t>
  </si>
  <si>
    <t>RUSSELL 2000 MINI JUN12</t>
  </si>
  <si>
    <t>RTAM2</t>
  </si>
  <si>
    <t>1340056</t>
  </si>
  <si>
    <t>1340055</t>
  </si>
  <si>
    <t>1340054</t>
  </si>
  <si>
    <t>1340053</t>
  </si>
  <si>
    <t>1340052</t>
  </si>
  <si>
    <t>RUSSELL 2000 MINI MAR12</t>
  </si>
  <si>
    <t>RTAH2</t>
  </si>
  <si>
    <t>1340051</t>
  </si>
  <si>
    <t>1340050</t>
  </si>
  <si>
    <t>MINI MSCI EAFE    DEC12</t>
  </si>
  <si>
    <t>MFSZ2</t>
  </si>
  <si>
    <t>1340049</t>
  </si>
  <si>
    <t>1340048</t>
  </si>
  <si>
    <t>1340047</t>
  </si>
  <si>
    <t>1340046</t>
  </si>
  <si>
    <t>1340045</t>
  </si>
  <si>
    <t>1340044</t>
  </si>
  <si>
    <t>MINI MSCI EAFE    SEP12</t>
  </si>
  <si>
    <t>MFSU2</t>
  </si>
  <si>
    <t>1340043</t>
  </si>
  <si>
    <t>1340042</t>
  </si>
  <si>
    <t>1340041</t>
  </si>
  <si>
    <t>1340040</t>
  </si>
  <si>
    <t>1340039</t>
  </si>
  <si>
    <t>MINI MSCI EAFE    JUN12</t>
  </si>
  <si>
    <t>MFSM2</t>
  </si>
  <si>
    <t>1340038</t>
  </si>
  <si>
    <t>1340037</t>
  </si>
  <si>
    <t>1340036</t>
  </si>
  <si>
    <t>1340035</t>
  </si>
  <si>
    <t>1340034</t>
  </si>
  <si>
    <t>1340033</t>
  </si>
  <si>
    <t>1340032</t>
  </si>
  <si>
    <t>1340031</t>
  </si>
  <si>
    <t>1340030</t>
  </si>
  <si>
    <t>MINI MSCI EAFE    MAR12</t>
  </si>
  <si>
    <t>MFSH2</t>
  </si>
  <si>
    <t>1340029</t>
  </si>
  <si>
    <t>1340028</t>
  </si>
  <si>
    <t>1340027</t>
  </si>
  <si>
    <t>1340026</t>
  </si>
  <si>
    <t>US 5YR NOTE (CBT) JUN12</t>
  </si>
  <si>
    <t>FVM2</t>
  </si>
  <si>
    <t>1340025</t>
  </si>
  <si>
    <t>US 5YR NOTE (CBT) MAR12</t>
  </si>
  <si>
    <t>FVH2</t>
  </si>
  <si>
    <t>1340024</t>
  </si>
  <si>
    <t>S&amp;P MID 400 EMINI DEC12</t>
  </si>
  <si>
    <t>FAZ2</t>
  </si>
  <si>
    <t>1340023</t>
  </si>
  <si>
    <t>1340022</t>
  </si>
  <si>
    <t>1340021</t>
  </si>
  <si>
    <t>1340020</t>
  </si>
  <si>
    <t>1340019</t>
  </si>
  <si>
    <t>1340018</t>
  </si>
  <si>
    <t>S&amp;P MID 400 EMINI SEP12</t>
  </si>
  <si>
    <t>FAU2</t>
  </si>
  <si>
    <t>1340017</t>
  </si>
  <si>
    <t>1340016</t>
  </si>
  <si>
    <t>1340015</t>
  </si>
  <si>
    <t>1340014</t>
  </si>
  <si>
    <t>1340013</t>
  </si>
  <si>
    <t>S&amp;P MID 400 EMINI JUN12</t>
  </si>
  <si>
    <t>FAM2</t>
  </si>
  <si>
    <t>1340012</t>
  </si>
  <si>
    <t>1340011</t>
  </si>
  <si>
    <t>1340010</t>
  </si>
  <si>
    <t>1340009</t>
  </si>
  <si>
    <t>S&amp;P MID 400 EMINI MAR12</t>
  </si>
  <si>
    <t>FAH2</t>
  </si>
  <si>
    <t>1280079</t>
  </si>
  <si>
    <t>1280078</t>
  </si>
  <si>
    <t>1280077</t>
  </si>
  <si>
    <t>1280076</t>
  </si>
  <si>
    <t>US ULTRA BOND(CBT) SEP12</t>
  </si>
  <si>
    <t>WNU2</t>
  </si>
  <si>
    <t>1280075</t>
  </si>
  <si>
    <t>1280074</t>
  </si>
  <si>
    <t>1280073</t>
  </si>
  <si>
    <t>1280072</t>
  </si>
  <si>
    <t>1280071</t>
  </si>
  <si>
    <t>1280070</t>
  </si>
  <si>
    <t>1280069</t>
  </si>
  <si>
    <t>1280068</t>
  </si>
  <si>
    <t>US LONG BOND(CBT) SEPT12</t>
  </si>
  <si>
    <t>USU2</t>
  </si>
  <si>
    <t>1280067</t>
  </si>
  <si>
    <t>1280066</t>
  </si>
  <si>
    <t>1280065</t>
  </si>
  <si>
    <t>1280064</t>
  </si>
  <si>
    <t>1280063</t>
  </si>
  <si>
    <t>1280062</t>
  </si>
  <si>
    <t>US LONG BOND(CBT) MAR12</t>
  </si>
  <si>
    <t>USH2</t>
  </si>
  <si>
    <t>1280061</t>
  </si>
  <si>
    <t>1280060</t>
  </si>
  <si>
    <t>1280059</t>
  </si>
  <si>
    <t>1280058</t>
  </si>
  <si>
    <t>1280057</t>
  </si>
  <si>
    <t>1280056</t>
  </si>
  <si>
    <t>1280055</t>
  </si>
  <si>
    <t>1280054</t>
  </si>
  <si>
    <t>1280053</t>
  </si>
  <si>
    <t>1280052</t>
  </si>
  <si>
    <t>1280051</t>
  </si>
  <si>
    <t>1280050</t>
  </si>
  <si>
    <t>US 5YR NOTE (CBT) DEC12</t>
  </si>
  <si>
    <t>FVZ2</t>
  </si>
  <si>
    <t>1280049</t>
  </si>
  <si>
    <t>1280048</t>
  </si>
  <si>
    <t>1280047</t>
  </si>
  <si>
    <t>1280046</t>
  </si>
  <si>
    <t>US 5YR NOTE (CBT) SEP12</t>
  </si>
  <si>
    <t>FVU2</t>
  </si>
  <si>
    <t>1280045</t>
  </si>
  <si>
    <t>1280044</t>
  </si>
  <si>
    <t>1280043</t>
  </si>
  <si>
    <t>1280042</t>
  </si>
  <si>
    <t>1280041</t>
  </si>
  <si>
    <t>1280040</t>
  </si>
  <si>
    <t>1280039</t>
  </si>
  <si>
    <t>1280038</t>
  </si>
  <si>
    <t>1280037</t>
  </si>
  <si>
    <t>1280036</t>
  </si>
  <si>
    <t>1280035</t>
  </si>
  <si>
    <t>1280034</t>
  </si>
  <si>
    <t>1280033</t>
  </si>
  <si>
    <t>S&amp;P500 EMINI FUT  Dec12</t>
  </si>
  <si>
    <t>ESZ2</t>
  </si>
  <si>
    <t>1280032</t>
  </si>
  <si>
    <t>1280031</t>
  </si>
  <si>
    <t>1280030</t>
  </si>
  <si>
    <t>1280029</t>
  </si>
  <si>
    <t>1280028</t>
  </si>
  <si>
    <t>1280027</t>
  </si>
  <si>
    <t>1280026</t>
  </si>
  <si>
    <t>S&amp;P500 EMINI FUT  SEP12</t>
  </si>
  <si>
    <t>ESU2</t>
  </si>
  <si>
    <t>1280025</t>
  </si>
  <si>
    <t>1280024</t>
  </si>
  <si>
    <t>1280023</t>
  </si>
  <si>
    <t>1280022</t>
  </si>
  <si>
    <t>1280021</t>
  </si>
  <si>
    <t>1280020</t>
  </si>
  <si>
    <t>1280019</t>
  </si>
  <si>
    <t>1280018</t>
  </si>
  <si>
    <t>1280017</t>
  </si>
  <si>
    <t>S&amp;P500 EMINI FUT JUN12</t>
  </si>
  <si>
    <t>ESM2</t>
  </si>
  <si>
    <t>1280016</t>
  </si>
  <si>
    <t>1280015</t>
  </si>
  <si>
    <t>1280014</t>
  </si>
  <si>
    <t>1280013</t>
  </si>
  <si>
    <t>1280012</t>
  </si>
  <si>
    <t>1280011</t>
  </si>
  <si>
    <t>S&amp;P500 EMINI FUT MAR12</t>
  </si>
  <si>
    <t>ESH2</t>
  </si>
  <si>
    <t>1280010</t>
  </si>
  <si>
    <t>1280009</t>
  </si>
  <si>
    <t>1280008</t>
  </si>
  <si>
    <t>1280007</t>
  </si>
  <si>
    <t>1280006</t>
  </si>
  <si>
    <t xml:space="preserve">Deferred </t>
  </si>
  <si>
    <t xml:space="preserve">Gain (Loss) Used to Adjust Basis of Hedged Item in Current Year </t>
  </si>
  <si>
    <t xml:space="preserve">Gain (Loss) Recognized in Current Year </t>
  </si>
  <si>
    <t xml:space="preserve">Book/Adjusted Carrying Value At Termination </t>
  </si>
  <si>
    <t xml:space="preserve">Termination Price </t>
  </si>
  <si>
    <t>Schedule DB - Part B - Section 2 - Futures Contracts Terminated</t>
  </si>
  <si>
    <t>L_2012_A_NAIC_SCDBPTBSN2</t>
  </si>
  <si>
    <t>Schedule DB - Part B - Section 2B - Brokers with whom cash deposits have been made</t>
  </si>
  <si>
    <t>L_2012_A_NAIC_SCDBPTBSN2B</t>
  </si>
  <si>
    <t>Statement value at end of current period (Line 6 minus Line 7)</t>
  </si>
  <si>
    <t>Book/Adjusted carrying value at end of current period (Lines 1+2+3.3-4.3-5.1-5.2)</t>
  </si>
  <si>
    <t>Used to adjust basis of hedged items</t>
  </si>
  <si>
    <t>05.2</t>
  </si>
  <si>
    <t>Dispositions gains (losses) on contracts terminated in prior year: Recognized</t>
  </si>
  <si>
    <t>05.1</t>
  </si>
  <si>
    <t>Subtotal (Line 4.1 minus Line 4.2)</t>
  </si>
  <si>
    <t>04.3</t>
  </si>
  <si>
    <t>Amount recognized (Section 2, Column 16)</t>
  </si>
  <si>
    <t>04.22</t>
  </si>
  <si>
    <t>Less: Amount used to adjust basis of hedged item (Section 2, Column 17)</t>
  </si>
  <si>
    <t>04.21</t>
  </si>
  <si>
    <t>Variation margin on terminated contracts during the year (Section 2, Column 16)</t>
  </si>
  <si>
    <t>04.1</t>
  </si>
  <si>
    <t>Subtotal (Line 3.1 minus Line 3.2)</t>
  </si>
  <si>
    <t>03.3</t>
  </si>
  <si>
    <t>Section 1, Column 16, prior year</t>
  </si>
  <si>
    <t>03.24</t>
  </si>
  <si>
    <t>Change in amount recognized: Section 1, Column 16, current year to date minus</t>
  </si>
  <si>
    <t>03.23</t>
  </si>
  <si>
    <t>Section 1, Column 17, prior year</t>
  </si>
  <si>
    <t>03.22</t>
  </si>
  <si>
    <t>Change in adjustment to basis of hedged item: Section 1, Column 17, current year to date minus</t>
  </si>
  <si>
    <t>03.21</t>
  </si>
  <si>
    <t>Section 1, Column 15, prior year</t>
  </si>
  <si>
    <t>03.12</t>
  </si>
  <si>
    <t>Change in variation margin on open contracts: Section 1, Column 15, current year minus</t>
  </si>
  <si>
    <t>03.11</t>
  </si>
  <si>
    <t>Net cash deposits (Section 1, Broker Name/Net Cash Deposits Footnote)</t>
  </si>
  <si>
    <t>Book/Adjusted carrying value, December 31 of prior year</t>
  </si>
  <si>
    <t>Schedule DB - Part B - Verification - Futures Contracts</t>
  </si>
  <si>
    <t>L_2012_A_NAIC_SCDBPTBVER</t>
  </si>
  <si>
    <t>1</t>
  </si>
  <si>
    <t>United States Treasury Note/Bond</t>
  </si>
  <si>
    <t>912810-QX-9</t>
  </si>
  <si>
    <t>Credit Default Swap</t>
  </si>
  <si>
    <t>Synthetic, Hess Corporation</t>
  </si>
  <si>
    <t>42809HC@4</t>
  </si>
  <si>
    <t>0000099</t>
  </si>
  <si>
    <t>Synthetic, Enterprise Products Operating LLC</t>
  </si>
  <si>
    <t>293791A#9</t>
  </si>
  <si>
    <t>0000098</t>
  </si>
  <si>
    <t>Synthetic, Southern California Edison Company</t>
  </si>
  <si>
    <t>842400H@5</t>
  </si>
  <si>
    <t>0000097</t>
  </si>
  <si>
    <t>Synthetic, Direct TV Holdings</t>
  </si>
  <si>
    <t>25461#AK1</t>
  </si>
  <si>
    <t>0000096</t>
  </si>
  <si>
    <t>Synthetic, CISCO SYSTEMS INC</t>
  </si>
  <si>
    <t>17275RE@7</t>
  </si>
  <si>
    <t>0000095</t>
  </si>
  <si>
    <t>Synthetic, PSEG Power LLC</t>
  </si>
  <si>
    <t>69362BB@0</t>
  </si>
  <si>
    <t>0000094</t>
  </si>
  <si>
    <t>Synthetic, Xeron Corporation</t>
  </si>
  <si>
    <t>984121G*8</t>
  </si>
  <si>
    <t>0000093</t>
  </si>
  <si>
    <t>Synthetic, AT&amp;T INC</t>
  </si>
  <si>
    <t>00206RB#8</t>
  </si>
  <si>
    <t>0000092</t>
  </si>
  <si>
    <t>Cabela's Master Credit Card Tr</t>
  </si>
  <si>
    <t>126802-CE-5</t>
  </si>
  <si>
    <t>17275RE*9</t>
  </si>
  <si>
    <t>0000091</t>
  </si>
  <si>
    <t>Chase Issuance Trust</t>
  </si>
  <si>
    <t>161571-FJ-8</t>
  </si>
  <si>
    <t>Synthetic, TransCanada Pipelines Limited</t>
  </si>
  <si>
    <t>893526F#5</t>
  </si>
  <si>
    <t>0000090</t>
  </si>
  <si>
    <t>00206RB*2</t>
  </si>
  <si>
    <t>0000089</t>
  </si>
  <si>
    <t>Discover Card Master Trust</t>
  </si>
  <si>
    <t>254683-AW-5</t>
  </si>
  <si>
    <t>Synthetic, United Technologies Corp</t>
  </si>
  <si>
    <t>913017H#9</t>
  </si>
  <si>
    <t>0000088</t>
  </si>
  <si>
    <t>254683-AV-7</t>
  </si>
  <si>
    <t>00206RA#9</t>
  </si>
  <si>
    <t>0000087</t>
  </si>
  <si>
    <t>GE DEALER FLOORPLAN MASTER NOTE TRUST</t>
  </si>
  <si>
    <t>36159L-BW-5</t>
  </si>
  <si>
    <t>Synthetic, Cameron International Corp</t>
  </si>
  <si>
    <t>13342BA*6</t>
  </si>
  <si>
    <t>0000086</t>
  </si>
  <si>
    <t>Synthetic, Cisco System</t>
  </si>
  <si>
    <t>17275RD#6</t>
  </si>
  <si>
    <t>0000085</t>
  </si>
  <si>
    <t>FHLMC Multifamily Structured P</t>
  </si>
  <si>
    <t>3137AN-MN-2</t>
  </si>
  <si>
    <t>Synthetic, Weatherford International LTD</t>
  </si>
  <si>
    <t>947074A@9</t>
  </si>
  <si>
    <t>0000084</t>
  </si>
  <si>
    <t>GE Capital Credit Card Master</t>
  </si>
  <si>
    <t>36159J-CY-5</t>
  </si>
  <si>
    <t>Synthetic, Caterpillar Financial Services Corp</t>
  </si>
  <si>
    <t>14911RD@5</t>
  </si>
  <si>
    <t>0000083</t>
  </si>
  <si>
    <t>CENTERPOINT ENERGY TRANSITION</t>
  </si>
  <si>
    <t>15200W-AC-9</t>
  </si>
  <si>
    <t>Synthetic, Philip Morris</t>
  </si>
  <si>
    <t>718172A#6</t>
  </si>
  <si>
    <t>0000082</t>
  </si>
  <si>
    <t>15200W-AB-1</t>
  </si>
  <si>
    <t>Synthetic, Enterprise Products Operating</t>
  </si>
  <si>
    <t>293791A@8</t>
  </si>
  <si>
    <t>0000081</t>
  </si>
  <si>
    <t>COMMONWEALTH BANK OF AUSTRALIA</t>
  </si>
  <si>
    <t>20271A-AB-3</t>
  </si>
  <si>
    <t>Synthetic, Kinder Morgan Energy</t>
  </si>
  <si>
    <t>494550C@3</t>
  </si>
  <si>
    <t>0000080</t>
  </si>
  <si>
    <t>CABELA'S MASTER CREDIT CARD TR</t>
  </si>
  <si>
    <t>126802-CA-3</t>
  </si>
  <si>
    <t>0000079</t>
  </si>
  <si>
    <t>HSBC</t>
  </si>
  <si>
    <t>44328M-AK-0</t>
  </si>
  <si>
    <t>14911RC#4</t>
  </si>
  <si>
    <t>0000078</t>
  </si>
  <si>
    <t>CITIBANK CREDIT CARD ISSUANCE TRUST</t>
  </si>
  <si>
    <t>17305E-DL-6</t>
  </si>
  <si>
    <t>Synthetic, BHP Billiton Limited</t>
  </si>
  <si>
    <t>055450A@9</t>
  </si>
  <si>
    <t>0000077</t>
  </si>
  <si>
    <t>DISCOVER CARD MASTER TRUST</t>
  </si>
  <si>
    <t>254683-AS-4</t>
  </si>
  <si>
    <t>Synthetic, EOG Resources</t>
  </si>
  <si>
    <t>293562B*4</t>
  </si>
  <si>
    <t>0000076</t>
  </si>
  <si>
    <t>Synthetic, Canadian Natural Resources</t>
  </si>
  <si>
    <t>136385E#4</t>
  </si>
  <si>
    <t>0000075</t>
  </si>
  <si>
    <t>1FM</t>
  </si>
  <si>
    <t>MERRILL LYNCH/COUNTRYWIDE COMMERCIAL MO</t>
  </si>
  <si>
    <t>60688B-AG-3</t>
  </si>
  <si>
    <t>Synthetic, United Technologies</t>
  </si>
  <si>
    <t>913017G*4</t>
  </si>
  <si>
    <t>0000074</t>
  </si>
  <si>
    <t>Synthetic, Allergan Inc</t>
  </si>
  <si>
    <t>018490C#7</t>
  </si>
  <si>
    <t>0000073</t>
  </si>
  <si>
    <t>Synthetic, Medtronic</t>
  </si>
  <si>
    <t>585055D*4</t>
  </si>
  <si>
    <t>0000072</t>
  </si>
  <si>
    <t>BANC OF AMERICA COMMERCIAL MORTGAGE INC</t>
  </si>
  <si>
    <t>05952A-AH-7</t>
  </si>
  <si>
    <t>Synthetic, Procter &amp; Gamble</t>
  </si>
  <si>
    <t>742718D#3</t>
  </si>
  <si>
    <t>0000071</t>
  </si>
  <si>
    <t>DISCOVER CARD MASTER TRUST SERIES 2007</t>
  </si>
  <si>
    <t>254683-AC-9</t>
  </si>
  <si>
    <t>17275RA*3</t>
  </si>
  <si>
    <t>0000070</t>
  </si>
  <si>
    <t>JP MORGAN CHASE COMMERCIAL MORTGAGE SEC</t>
  </si>
  <si>
    <t>46630V-AJ-1</t>
  </si>
  <si>
    <t>Synthetic, Halliburton Co</t>
  </si>
  <si>
    <t>406216B*1</t>
  </si>
  <si>
    <t>0000069</t>
  </si>
  <si>
    <t>ALCOA INC</t>
  </si>
  <si>
    <t>013817-AS-0</t>
  </si>
  <si>
    <t>Synthetic, Occidental Petroleum Bond</t>
  </si>
  <si>
    <t>674599E*2</t>
  </si>
  <si>
    <t>0000068</t>
  </si>
  <si>
    <t>BEAR STEARNS COMMERCIAL MORTGAGE SECURI</t>
  </si>
  <si>
    <t>07388R-AG-2</t>
  </si>
  <si>
    <t>Synthetic, Monsanto Bond</t>
  </si>
  <si>
    <t>61166WA#8</t>
  </si>
  <si>
    <t>0000067</t>
  </si>
  <si>
    <t>HASBRO INC</t>
  </si>
  <si>
    <t>418056-AP-2</t>
  </si>
  <si>
    <t>Synthetic, Dupont</t>
  </si>
  <si>
    <t>263534K*9</t>
  </si>
  <si>
    <t>0000066</t>
  </si>
  <si>
    <t>FEDERAL NATIONAL MORTGAGE ASSOCIATION</t>
  </si>
  <si>
    <t>3136F9-JB-0</t>
  </si>
  <si>
    <t>Synthetic, Occidental Petroleum</t>
  </si>
  <si>
    <t>674599D#9</t>
  </si>
  <si>
    <t>0000065</t>
  </si>
  <si>
    <t>263534J#7</t>
  </si>
  <si>
    <t>0000064</t>
  </si>
  <si>
    <t>BANK OF AMERICA COMMERCIAL MTGE INC</t>
  </si>
  <si>
    <t>059512-AE-3</t>
  </si>
  <si>
    <t>Synthetic, Walt Disney</t>
  </si>
  <si>
    <t>254687D*4</t>
  </si>
  <si>
    <t>0000063</t>
  </si>
  <si>
    <t>Synthetic, Wal-Mart</t>
  </si>
  <si>
    <t>931142G*8</t>
  </si>
  <si>
    <t>0000062</t>
  </si>
  <si>
    <t>31398A-NT-5</t>
  </si>
  <si>
    <t>Synthetic, Eaton Corp</t>
  </si>
  <si>
    <t>278058E*9</t>
  </si>
  <si>
    <t>0000061</t>
  </si>
  <si>
    <t>Synthetic, Petro Canada</t>
  </si>
  <si>
    <t>71644EB*2</t>
  </si>
  <si>
    <t>0000060</t>
  </si>
  <si>
    <t>FEDERAL HOME LOAN BANKS</t>
  </si>
  <si>
    <t>3133MY-C4-7</t>
  </si>
  <si>
    <t>71644EA#9</t>
  </si>
  <si>
    <t>0000059</t>
  </si>
  <si>
    <t>CATERPILLAR</t>
  </si>
  <si>
    <t>14912L-4A-6</t>
  </si>
  <si>
    <t>278058D#6</t>
  </si>
  <si>
    <t>0000058</t>
  </si>
  <si>
    <t>05952C-AE-0</t>
  </si>
  <si>
    <t>Synthetic, Anglo American</t>
  </si>
  <si>
    <t>G0375@AA6</t>
  </si>
  <si>
    <t>0000057</t>
  </si>
  <si>
    <t>SLM STUDENT LOAN TRUST</t>
  </si>
  <si>
    <t>78444Y-AC-9</t>
  </si>
  <si>
    <t>Synthetic, Consolidated Edison</t>
  </si>
  <si>
    <t>209111D#7</t>
  </si>
  <si>
    <t>0000056</t>
  </si>
  <si>
    <t>78442G-PG-5</t>
  </si>
  <si>
    <t>0000055</t>
  </si>
  <si>
    <t>209111E*0</t>
  </si>
  <si>
    <t>0000054</t>
  </si>
  <si>
    <t>78444C-AC-7</t>
  </si>
  <si>
    <t>Synthetic, General Electric Capital Corp</t>
  </si>
  <si>
    <t>369622#S4</t>
  </si>
  <si>
    <t>0000053</t>
  </si>
  <si>
    <t>FEDERAL HOME LOAN MORTGAGE CORP</t>
  </si>
  <si>
    <t>3128X2-RH-0</t>
  </si>
  <si>
    <t>Synthetic, Southern California Edison</t>
  </si>
  <si>
    <t>842400F@7</t>
  </si>
  <si>
    <t>0000052</t>
  </si>
  <si>
    <t>MORGAN STANLEY CAPITAL I</t>
  </si>
  <si>
    <t>61755B-AF-1</t>
  </si>
  <si>
    <t>Synthetic, Schlumberger</t>
  </si>
  <si>
    <t>806857D#2</t>
  </si>
  <si>
    <t>0000051</t>
  </si>
  <si>
    <t>806857E*5</t>
  </si>
  <si>
    <t>0000050</t>
  </si>
  <si>
    <t>05947U-M2-1</t>
  </si>
  <si>
    <t>406216A#8</t>
  </si>
  <si>
    <t>0000049</t>
  </si>
  <si>
    <t>CSX CORPORATION</t>
  </si>
  <si>
    <t>126408-GN-7</t>
  </si>
  <si>
    <t>406216A@0</t>
  </si>
  <si>
    <t>0000048</t>
  </si>
  <si>
    <t>WEATHERFORD INTERNATIONAL LTD</t>
  </si>
  <si>
    <t>947075-AC-1</t>
  </si>
  <si>
    <t>Synthetic, Baker Hughes Inc</t>
  </si>
  <si>
    <t>057224D@3</t>
  </si>
  <si>
    <t>0000047</t>
  </si>
  <si>
    <t>057224D#1</t>
  </si>
  <si>
    <t>0000046</t>
  </si>
  <si>
    <t>31398A-PN-6</t>
  </si>
  <si>
    <t>26875PA@0</t>
  </si>
  <si>
    <t>0000045</t>
  </si>
  <si>
    <t>3128X1-KG-1</t>
  </si>
  <si>
    <t>0000044</t>
  </si>
  <si>
    <t>26875PA*2</t>
  </si>
  <si>
    <t>0000043</t>
  </si>
  <si>
    <t>KROGER CO/THE</t>
  </si>
  <si>
    <t>501044-CJ-8</t>
  </si>
  <si>
    <t>0000042</t>
  </si>
  <si>
    <t>17305E-DY-8</t>
  </si>
  <si>
    <t>Synthetic, Costco Wholesale Co</t>
  </si>
  <si>
    <t>22160KB*5</t>
  </si>
  <si>
    <t>0000041</t>
  </si>
  <si>
    <t>SPECTRA ENERGY CAPITAL LLC</t>
  </si>
  <si>
    <t>26439V-AB-3</t>
  </si>
  <si>
    <t>Synthetic, Air Products &amp; Chemicals</t>
  </si>
  <si>
    <t>009158F*2</t>
  </si>
  <si>
    <t>0000040</t>
  </si>
  <si>
    <t>PPG INDUSTRIES INC</t>
  </si>
  <si>
    <t>693506-BA-4</t>
  </si>
  <si>
    <t>Synthetic, Praxair</t>
  </si>
  <si>
    <t>74005PA@3</t>
  </si>
  <si>
    <t>0000039</t>
  </si>
  <si>
    <t>Synthetic, ABB Int'l Finance</t>
  </si>
  <si>
    <t>G2956*AA1</t>
  </si>
  <si>
    <t>0000038</t>
  </si>
  <si>
    <t>PLAINS ALL AMERICAN PIPELINE LP/PAA F</t>
  </si>
  <si>
    <t>72650R-AJ-1</t>
  </si>
  <si>
    <t>Synthetic, Hewlett Packard</t>
  </si>
  <si>
    <t>428236B#9</t>
  </si>
  <si>
    <t>0000037</t>
  </si>
  <si>
    <t>BEAR STEARNS COS LLC/THE</t>
  </si>
  <si>
    <t>073902-KF-4</t>
  </si>
  <si>
    <t>428236B@1</t>
  </si>
  <si>
    <t>0000036</t>
  </si>
  <si>
    <t>RYDER SYSTEM INC</t>
  </si>
  <si>
    <t>78355H-JM-2</t>
  </si>
  <si>
    <t>G2956*AB9</t>
  </si>
  <si>
    <t>0000035</t>
  </si>
  <si>
    <t>CIGNA CORP</t>
  </si>
  <si>
    <t>125509-BJ-7</t>
  </si>
  <si>
    <t>0000034</t>
  </si>
  <si>
    <t>Synthetic, Illinois Tool Works</t>
  </si>
  <si>
    <t>452308A#6</t>
  </si>
  <si>
    <t>0000033</t>
  </si>
  <si>
    <t>CONSOLIDATED NATURAL GAS CO</t>
  </si>
  <si>
    <t>209615-BZ-5</t>
  </si>
  <si>
    <t>0000032</t>
  </si>
  <si>
    <t>0000031</t>
  </si>
  <si>
    <t>GS MORTGAGE SECURITIES CORPORATION II</t>
  </si>
  <si>
    <t>36228C-VU-4</t>
  </si>
  <si>
    <t>Synthetic, Praxair Bond</t>
  </si>
  <si>
    <t>74005PA*5</t>
  </si>
  <si>
    <t>0000030</t>
  </si>
  <si>
    <t>013817-AL-5</t>
  </si>
  <si>
    <t>61166WA@0</t>
  </si>
  <si>
    <t>0000029</t>
  </si>
  <si>
    <t>Synthetic, Emerson Electric Co Bond</t>
  </si>
  <si>
    <t>291011B#0</t>
  </si>
  <si>
    <t>0000028</t>
  </si>
  <si>
    <t>PSEG POWER LLC</t>
  </si>
  <si>
    <t>69362B-AV-4</t>
  </si>
  <si>
    <t>0000027</t>
  </si>
  <si>
    <t>KINDER MORGAN ENERGY PARTNERS LP</t>
  </si>
  <si>
    <t>494550-AY-2</t>
  </si>
  <si>
    <t>0000026</t>
  </si>
  <si>
    <t>Synthetic, Boeing Co Bond</t>
  </si>
  <si>
    <t>097023D*3</t>
  </si>
  <si>
    <t>0000025</t>
  </si>
  <si>
    <t>SMALL BUSINESS ADMINISTRATION</t>
  </si>
  <si>
    <t>831641-ER-2</t>
  </si>
  <si>
    <t>0000024</t>
  </si>
  <si>
    <t>78445F-AD-7</t>
  </si>
  <si>
    <t>0000023</t>
  </si>
  <si>
    <t>AMERICAN EXPRESS CREDIT ACCOUNT MASTER</t>
  </si>
  <si>
    <t>02582J-FV-7</t>
  </si>
  <si>
    <t>Synthetic, National Rural Utilities</t>
  </si>
  <si>
    <t>637432Q*9</t>
  </si>
  <si>
    <t>0000022</t>
  </si>
  <si>
    <t>0000021</t>
  </si>
  <si>
    <t>PPL ENERGY SUPPLY LLC</t>
  </si>
  <si>
    <t>69352J-AH-0</t>
  </si>
  <si>
    <t>Synthetic, United Parcel Services Bond</t>
  </si>
  <si>
    <t>911308B*4</t>
  </si>
  <si>
    <t>0000020</t>
  </si>
  <si>
    <t>0000019</t>
  </si>
  <si>
    <t>911308A#1</t>
  </si>
  <si>
    <t>0000018</t>
  </si>
  <si>
    <t>Synthetic, Amgen Bond</t>
  </si>
  <si>
    <t>031162F*6</t>
  </si>
  <si>
    <t>0000017</t>
  </si>
  <si>
    <t>BUCKEYE PARTNERS LP</t>
  </si>
  <si>
    <t>118230-AG-6</t>
  </si>
  <si>
    <t>0000016</t>
  </si>
  <si>
    <t>Synthetic, Noble Corp Bond</t>
  </si>
  <si>
    <t>G6549@AA4</t>
  </si>
  <si>
    <t>0000015</t>
  </si>
  <si>
    <t>Synthetic, Nabors Industries Inc.</t>
  </si>
  <si>
    <t>629568E*3</t>
  </si>
  <si>
    <t>0000014</t>
  </si>
  <si>
    <t>0000013</t>
  </si>
  <si>
    <t>3136F8-2A-2</t>
  </si>
  <si>
    <t>G6549@AB2</t>
  </si>
  <si>
    <t>0000012</t>
  </si>
  <si>
    <t>Synthetic, City of New York Bond</t>
  </si>
  <si>
    <t>62618#AT7</t>
  </si>
  <si>
    <t>0000011</t>
  </si>
  <si>
    <t>059512-AB-9</t>
  </si>
  <si>
    <t>0000010</t>
  </si>
  <si>
    <t>Synthetic, First to Default Bucket 4171</t>
  </si>
  <si>
    <t>62618#AR1</t>
  </si>
  <si>
    <t>0000009</t>
  </si>
  <si>
    <t>Synthetic, First to Default Bucket 4170</t>
  </si>
  <si>
    <t>62618#AS9</t>
  </si>
  <si>
    <t>0000008</t>
  </si>
  <si>
    <t>46625Y-VU-4</t>
  </si>
  <si>
    <t>6</t>
  </si>
  <si>
    <t>Synthetic, IMRAN 07-1 Bond</t>
  </si>
  <si>
    <t>12876JA*5</t>
  </si>
  <si>
    <t>0000007</t>
  </si>
  <si>
    <t>Synthetic, Bear Stearns ABS</t>
  </si>
  <si>
    <t>07388VA*9</t>
  </si>
  <si>
    <t>0000006</t>
  </si>
  <si>
    <t>GE CAPITAL COMMERCIAL MORTGAGE CORPORAT</t>
  </si>
  <si>
    <t>36828Q-QG-4</t>
  </si>
  <si>
    <t>07388VA@7</t>
  </si>
  <si>
    <t>0000005</t>
  </si>
  <si>
    <t>059500-AD-0</t>
  </si>
  <si>
    <t>Synthetic, Pacific Life Insurance Company Bond</t>
  </si>
  <si>
    <t>69447#AD4</t>
  </si>
  <si>
    <t>0000004</t>
  </si>
  <si>
    <t>3133XS-P9-3</t>
  </si>
  <si>
    <t>Synthetic, AAA CMBS Index</t>
  </si>
  <si>
    <t>07387BA@2</t>
  </si>
  <si>
    <t>0000003</t>
  </si>
  <si>
    <t>COMMERCIAL MORTGAGE PASS-THROUGH CERTIF</t>
  </si>
  <si>
    <t>20047P-AE-7</t>
  </si>
  <si>
    <t>07387BA*4</t>
  </si>
  <si>
    <t>0000002</t>
  </si>
  <si>
    <t>05947U-B6-4</t>
  </si>
  <si>
    <t xml:space="preserve">Components of the Replication (Synthetic Asset) Transactions:Source Used to Obtain Fair Value </t>
  </si>
  <si>
    <t xml:space="preserve">Components of the Replication (Synthetic Asset) Transactions:Fair Value Hierarchy Level and Method Used to Obtain Fair Value Code </t>
  </si>
  <si>
    <t xml:space="preserve">Components of the Replication (Synthetic Asset) Transactions: Cash Instrument(s) Held: Fair Value 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</si>
  <si>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</si>
  <si>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NAIC Designation or Other Description </t>
  </si>
  <si>
    <t xml:space="preserve">Components of the Replication (Synthetic Asset) Transactions: Cash Instrument(s) Held: Description </t>
  </si>
  <si>
    <t xml:space="preserve">Components of the Replication (Synthetic Asset) Transactions: Cash Instrument(s) Held: CUSIP </t>
  </si>
  <si>
    <t xml:space="preserve">Components of the Replication (Synthetic Asset) Transactions: Derivative Instruments Open: Fair Value </t>
  </si>
  <si>
    <t xml:space="preserve">Components of the Replication (Synthetic Asset) Transactions: Derivative Instruments Open: Book/Adjusted Carrying Value </t>
  </si>
  <si>
    <t xml:space="preserve">Components of the Replication (Synthetic Asset) Transactions: Derivative Instruments Open: Description </t>
  </si>
  <si>
    <t xml:space="preserve">Replication (Synthetic Asset) Transactions: Maturity Date </t>
  </si>
  <si>
    <t xml:space="preserve">Replication (Synthetic Asset) Transactions: Effective Date </t>
  </si>
  <si>
    <t xml:space="preserve">Replication (Synthetic Asset) Transactions: Fair Value </t>
  </si>
  <si>
    <t xml:space="preserve">Replication (Synthetic Asset) Transactions: Book/Adjusted Carrying Value </t>
  </si>
  <si>
    <t xml:space="preserve">Replication (Synthetic Asset) Transactions: Notional Amount </t>
  </si>
  <si>
    <t xml:space="preserve">Replication (Synthetic Asset) Transactions: NAIC Designation or Other Description </t>
  </si>
  <si>
    <t xml:space="preserve">Replication (Synthetic Asset) Transactions: Description </t>
  </si>
  <si>
    <t xml:space="preserve">Replication (Synthetic Asset) Transactions: Replication RSAT Number </t>
  </si>
  <si>
    <t>Schedule DB - Part C - Section 1 - Replication (Synthetic Asset) Transactions (RSATs) Open</t>
  </si>
  <si>
    <t>L_2012_A_NAIC_SCDBPTCSN1</t>
  </si>
  <si>
    <t>Ending Inventory</t>
  </si>
  <si>
    <t>Less: Decreases in Replication (Synthetic Asset) Transactions Statement Value</t>
  </si>
  <si>
    <t>Less: Positions Disposed of for Failing Effectiveness Criteria</t>
  </si>
  <si>
    <t>Less: Closed or Disposed of Transactions</t>
  </si>
  <si>
    <t>Add: Increases in Replication (Synthetic Asset) Transactions Statement Value</t>
  </si>
  <si>
    <t>Add: Opened or Acquired Transactions</t>
  </si>
  <si>
    <t>Beginning Inventory</t>
  </si>
  <si>
    <t xml:space="preserve">Year-To-Date: Total Replication (Synthetic Asset) Transactions Statement Value </t>
  </si>
  <si>
    <t xml:space="preserve">Year-To-Date: Number of Positions </t>
  </si>
  <si>
    <t xml:space="preserve">Fourth Quarter: Total Replication (Synthetic Asset) Transactions Statement Value </t>
  </si>
  <si>
    <t xml:space="preserve">Fourth Quarter: Number of Positions </t>
  </si>
  <si>
    <t xml:space="preserve">Third Quarter: Total Replication (Synthetic Asset) Transactions Statement Value </t>
  </si>
  <si>
    <t xml:space="preserve">Third Quarter: Number of Positions </t>
  </si>
  <si>
    <t xml:space="preserve">Second Quarter: Total Replication (Synthetic Asset) Transactions Statement Value </t>
  </si>
  <si>
    <t xml:space="preserve">Second Quarter: Number of Positions </t>
  </si>
  <si>
    <t xml:space="preserve">First Quarter: Total Replication (Synthetic Asset) Transactions Statement Value </t>
  </si>
  <si>
    <t xml:space="preserve">First Quarter: Number of Positions </t>
  </si>
  <si>
    <t>Schedule DB-Part C-Section 2-Reconciliation of Replication (Synthetic Asset) Transactions Open</t>
  </si>
  <si>
    <t>L_2012_A_NAIC_SCDBPTCSN2</t>
  </si>
  <si>
    <t>Total NAIC 6 Designation</t>
  </si>
  <si>
    <t>ETM Line 0700000</t>
  </si>
  <si>
    <t>Total NAIC 5 Designation</t>
  </si>
  <si>
    <t>ETM Line 0600000</t>
  </si>
  <si>
    <t>Total NAIC 4 Designation</t>
  </si>
  <si>
    <t>ETM Line 0500000</t>
  </si>
  <si>
    <t>Total NAIC 3 Designation</t>
  </si>
  <si>
    <t>ETM Line 0400000</t>
  </si>
  <si>
    <t>Total NAIC 2 Designation</t>
  </si>
  <si>
    <t>Yes</t>
  </si>
  <si>
    <t>0300001</t>
  </si>
  <si>
    <t>Total NAIC 1 Designation</t>
  </si>
  <si>
    <t>0200019</t>
  </si>
  <si>
    <t>0200018</t>
  </si>
  <si>
    <t>0200017</t>
  </si>
  <si>
    <t>0200016</t>
  </si>
  <si>
    <t>0200015</t>
  </si>
  <si>
    <t>0200014</t>
  </si>
  <si>
    <t>0200013</t>
  </si>
  <si>
    <t>0200012</t>
  </si>
  <si>
    <t>0200011</t>
  </si>
  <si>
    <t>0200010</t>
  </si>
  <si>
    <t>0200009</t>
  </si>
  <si>
    <t>0200008</t>
  </si>
  <si>
    <t>0200007</t>
  </si>
  <si>
    <t>0200006</t>
  </si>
  <si>
    <t>0200005</t>
  </si>
  <si>
    <t>0200004</t>
  </si>
  <si>
    <t>0200003</t>
  </si>
  <si>
    <t>0200002</t>
  </si>
  <si>
    <t>0200001</t>
  </si>
  <si>
    <t>Exchange Traded</t>
  </si>
  <si>
    <t>Aggregate Sum of Exchange Traded Derivatives</t>
  </si>
  <si>
    <t xml:space="preserve">Off - Balance Sheet Exposure </t>
  </si>
  <si>
    <t xml:space="preserve">Fair Value: Exposure Net of Collateral </t>
  </si>
  <si>
    <t xml:space="preserve">Fair Value: Contracts WithFair Value &lt;0 </t>
  </si>
  <si>
    <t xml:space="preserve">Fair Value: Contracts With Fair Value &gt;0 </t>
  </si>
  <si>
    <t xml:space="preserve">Book/Adjusted Carrying Value: Exposure Net of Collateral </t>
  </si>
  <si>
    <t xml:space="preserve">Book/Adjusted Carrying Value: Contracts With Book/Adjusted Carrying Value &lt;0 </t>
  </si>
  <si>
    <t xml:space="preserve">Book/Adjusted Carrying Value: Contracts With Book/Adjusted Carrying Value &gt;0 </t>
  </si>
  <si>
    <t xml:space="preserve">Fair Value of Acceptable Collateral </t>
  </si>
  <si>
    <t xml:space="preserve">Credit Support Annex (Y or N) </t>
  </si>
  <si>
    <t xml:space="preserve">Master Agreement (Y or N) </t>
  </si>
  <si>
    <t xml:space="preserve">Description, Counterparty or Exchange Traded </t>
  </si>
  <si>
    <t>Schedule DB - Part D - Counterparty Exposure for Derivative Instruments Open</t>
  </si>
  <si>
    <t>L_2012_A_NAIC_SCDBPTD</t>
  </si>
  <si>
    <t>Total (Line 13 plus Line 14 minus Line 15)</t>
  </si>
  <si>
    <t>16</t>
  </si>
  <si>
    <t>Part D, Column 11</t>
  </si>
  <si>
    <t>15</t>
  </si>
  <si>
    <t>Part B, Section 1, Column 19</t>
  </si>
  <si>
    <t>14</t>
  </si>
  <si>
    <t>Part A, Section 1, Column 21</t>
  </si>
  <si>
    <t>13</t>
  </si>
  <si>
    <t>Total (Line 9 minus Line 10 minus Line 11)</t>
  </si>
  <si>
    <t>Part D, Column 9</t>
  </si>
  <si>
    <t>Part D, Column 8</t>
  </si>
  <si>
    <t>Total (Line 7 plus Line 8)</t>
  </si>
  <si>
    <t>Part B, Section 1, Column 13</t>
  </si>
  <si>
    <t>Part A, Section 1, Column 16</t>
  </si>
  <si>
    <t>Total (Line 3 minus Line 4 minus Line 5)</t>
  </si>
  <si>
    <t>Part D, Column 6</t>
  </si>
  <si>
    <t>Part D, Column 5</t>
  </si>
  <si>
    <t>Total (Line 1 plus Line 2)</t>
  </si>
  <si>
    <t>Part B, Section 1, Column 14</t>
  </si>
  <si>
    <t>Part A, Section 1, Column 14</t>
  </si>
  <si>
    <t>Schedule DB - Verification - Book/Adjusted Carrying Value, Fair Value and Potential Exposure of Derivatives</t>
  </si>
  <si>
    <t>L_2012_A_NAIC_SCDBVER</t>
  </si>
  <si>
    <t>Total - Other Assets</t>
  </si>
  <si>
    <t>9299999</t>
  </si>
  <si>
    <t>9200000</t>
  </si>
  <si>
    <t>Total - Cash Equivalents (Schedule E Part 2 type)</t>
  </si>
  <si>
    <t>9100000</t>
  </si>
  <si>
    <t>Total - Cash (Schedule E Part 1 type)</t>
  </si>
  <si>
    <t>Total - Short-Term Invested Assets (Schedule DA type)</t>
  </si>
  <si>
    <t>8900000</t>
  </si>
  <si>
    <t>Total - Other Invested Assets (Schedule BA type)</t>
  </si>
  <si>
    <t>Total - Mortgage Loans on Real Estate (Schedule B type)</t>
  </si>
  <si>
    <t>Total - Real Estate (Schedule A type)</t>
  </si>
  <si>
    <t>8600000</t>
  </si>
  <si>
    <t>Total - Preferred and Common Stocks</t>
  </si>
  <si>
    <t>7699999</t>
  </si>
  <si>
    <t>Total - Common Stocks</t>
  </si>
  <si>
    <t>7599999</t>
  </si>
  <si>
    <t>Subtotal - Common Stocks - Money Market Mutual Funds</t>
  </si>
  <si>
    <t>7499999</t>
  </si>
  <si>
    <t>7400000</t>
  </si>
  <si>
    <t>Subtotal - Common Stocks - Mutual Funds</t>
  </si>
  <si>
    <t>7399999</t>
  </si>
  <si>
    <t>7300000</t>
  </si>
  <si>
    <t>Subtotal - Common Stocks - Parent, Subsidiaries and Affiliates</t>
  </si>
  <si>
    <t>7299999</t>
  </si>
  <si>
    <t>7200000</t>
  </si>
  <si>
    <t>Subtotal - Common Stocks - Industrial and Miscellaneous (Unaffiliated)</t>
  </si>
  <si>
    <t>7199999</t>
  </si>
  <si>
    <t>7100000</t>
  </si>
  <si>
    <t>Total - Preferred Stocks</t>
  </si>
  <si>
    <t>7099999</t>
  </si>
  <si>
    <t>Subtotal - Preferred Stocks - Parent, Subsidiaries and Affiliates</t>
  </si>
  <si>
    <t>6999999</t>
  </si>
  <si>
    <t>6900000</t>
  </si>
  <si>
    <t>Subtotal - Preferred Stocks - Industrial and Miscellaneous (Unaffiliated)</t>
  </si>
  <si>
    <t>6899999</t>
  </si>
  <si>
    <t>6800000</t>
  </si>
  <si>
    <t>6599999</t>
  </si>
  <si>
    <t>6499999</t>
  </si>
  <si>
    <t>6399999</t>
  </si>
  <si>
    <t>6299999</t>
  </si>
  <si>
    <t>6199999</t>
  </si>
  <si>
    <t>3200000</t>
  </si>
  <si>
    <t>2500000</t>
  </si>
  <si>
    <t xml:space="preserve">NAIC Designation/Market Indicator </t>
  </si>
  <si>
    <t>Schedule DL - Part 1 - Reinvested Collateral Assets Owned</t>
  </si>
  <si>
    <t>L_2012_A_NAIC_SCDLPT1</t>
  </si>
  <si>
    <t>Reinvested securities lending collateral assets book/adjusted carrying valure included in this schedule by NAIC designation: NAIC 1 $..., NAIC 2 $..., NAIC 3 $..., NAIC 4 $..., NAIC 5 $..., NAIC 6 $...</t>
  </si>
  <si>
    <t>Average balance for the year Fair Value $...,  Book Adjusted Carrying Value $...</t>
  </si>
  <si>
    <t>Total activity for the year Fair Value $...,  Book Adjusted Carrying Value $...</t>
  </si>
  <si>
    <t>Schedule DL - Part 2 - Reinvested Collateral Assets Owned</t>
  </si>
  <si>
    <t>L_2012_A_NAIC_SCDLPT2</t>
  </si>
  <si>
    <t>Average balance for the year</t>
  </si>
  <si>
    <t>Total activity for the year</t>
  </si>
  <si>
    <t>IDC</t>
  </si>
  <si>
    <t>2a - rate is determined by a pricing service</t>
  </si>
  <si>
    <t>2AM</t>
  </si>
  <si>
    <t>R - Nationality - Foreign, Issued in - U.S, Currency - U.S.</t>
  </si>
  <si>
    <t>CA Preferred Funding Trust SUBORDINATED</t>
  </si>
  <si>
    <t>EC8230-39-2</t>
  </si>
  <si>
    <t>4500013</t>
  </si>
  <si>
    <t>4AM</t>
  </si>
  <si>
    <t>Dresdner Funding Trust I SUBORDINATED</t>
  </si>
  <si>
    <t>26156F-AA-1</t>
  </si>
  <si>
    <t>4500012</t>
  </si>
  <si>
    <t>Deutsche Bank Capital Funding SUBORDINATED</t>
  </si>
  <si>
    <t>25153R-AA-0</t>
  </si>
  <si>
    <t>4500011</t>
  </si>
  <si>
    <t>MJSD</t>
  </si>
  <si>
    <t>251528-AA-3</t>
  </si>
  <si>
    <t>4500010</t>
  </si>
  <si>
    <t>Woodbourne Capital Trust IV SUBORDINATED</t>
  </si>
  <si>
    <t>97880Q-20-2</t>
  </si>
  <si>
    <t>4500009</t>
  </si>
  <si>
    <t>Woodbourne Capital Trust III SUBORDINATED</t>
  </si>
  <si>
    <t>97880P-20-4</t>
  </si>
  <si>
    <t>4500008</t>
  </si>
  <si>
    <t>AO</t>
  </si>
  <si>
    <t>Woodbourne Capital Trust II SUBORDINATED</t>
  </si>
  <si>
    <t>978803-20-3</t>
  </si>
  <si>
    <t>4500007</t>
  </si>
  <si>
    <t>Woodbourne Capital Trust I SUBORDINATED</t>
  </si>
  <si>
    <t>978802-20-5</t>
  </si>
  <si>
    <t>4500006</t>
  </si>
  <si>
    <t>USB Realty Corp SUBORDINATED</t>
  </si>
  <si>
    <t>903312-AA-4</t>
  </si>
  <si>
    <t>4500005</t>
  </si>
  <si>
    <t>PNC Preferred Funding Trust I SUBORDINATED</t>
  </si>
  <si>
    <t>69350J-AA-7</t>
  </si>
  <si>
    <t>4500004</t>
  </si>
  <si>
    <t>Northgroup Preferred Capital C SUBORDINATED</t>
  </si>
  <si>
    <t>66644P-AA-5</t>
  </si>
  <si>
    <t>4500003</t>
  </si>
  <si>
    <t>MN</t>
  </si>
  <si>
    <t>GE Capital Trust I SUBORDINATED</t>
  </si>
  <si>
    <t>36830G-AA-2</t>
  </si>
  <si>
    <t>4500002</t>
  </si>
  <si>
    <t>FMAN</t>
  </si>
  <si>
    <t>ABN Amro North American Holdin SUBORDINATED</t>
  </si>
  <si>
    <t>003723-AA-1</t>
  </si>
  <si>
    <t>4500001</t>
  </si>
  <si>
    <t>Standard Chartered PLC SUBORDINATED</t>
  </si>
  <si>
    <t>ZZ2078-09-0</t>
  </si>
  <si>
    <t>4200071</t>
  </si>
  <si>
    <t>Nordea Bank Norge ASA SUBORDINATED</t>
  </si>
  <si>
    <t>ZZ2067-35-8</t>
  </si>
  <si>
    <t>4200070</t>
  </si>
  <si>
    <t>Australia &amp; New Zealand Bankin SUBORDINATED</t>
  </si>
  <si>
    <t>ZZ2066-36-8</t>
  </si>
  <si>
    <t>4200069</t>
  </si>
  <si>
    <t>National Australia Bank Ltd SUBORDINATED</t>
  </si>
  <si>
    <t>ZZ2065-12-1</t>
  </si>
  <si>
    <t>4200068</t>
  </si>
  <si>
    <t>MS</t>
  </si>
  <si>
    <t>Westpac Banking Corp SUBORDINATED</t>
  </si>
  <si>
    <t>ZZ2064-24-9</t>
  </si>
  <si>
    <t>4200067</t>
  </si>
  <si>
    <t>BNP Paribas SA SUBORDINATED</t>
  </si>
  <si>
    <t>ZZ2062-74-8</t>
  </si>
  <si>
    <t>4200066</t>
  </si>
  <si>
    <t>DNB Bank ASA SUBORDINATED</t>
  </si>
  <si>
    <t>ZZ2062-41-7</t>
  </si>
  <si>
    <t>4200065</t>
  </si>
  <si>
    <t>Hongkong &amp; Shanghai Banking Co SUBORDINATED</t>
  </si>
  <si>
    <t>ZZ2057-87-0</t>
  </si>
  <si>
    <t>4200064</t>
  </si>
  <si>
    <t>HSBC Bank PLC SUBORDINATED</t>
  </si>
  <si>
    <t>ZZ2043-13-6</t>
  </si>
  <si>
    <t>4200063</t>
  </si>
  <si>
    <t>Den Norske Creditbank SUBORDINATED</t>
  </si>
  <si>
    <t>ZZ2018-84-9</t>
  </si>
  <si>
    <t>4200062</t>
  </si>
  <si>
    <t>ZZ2015-48-0</t>
  </si>
  <si>
    <t>4200061</t>
  </si>
  <si>
    <t>Lloyds TSB Bank PLC SUBORDINATED</t>
  </si>
  <si>
    <t>ZZ2008-84-0</t>
  </si>
  <si>
    <t>4200060</t>
  </si>
  <si>
    <t>National Westminster Bank PLC SUBORDINATED</t>
  </si>
  <si>
    <t>ZZ2005-50-7</t>
  </si>
  <si>
    <t>4200059</t>
  </si>
  <si>
    <t>ZZ2005-48-1</t>
  </si>
  <si>
    <t>4200058</t>
  </si>
  <si>
    <t>LBG Capital No.1 PLC SUBORDINATED</t>
  </si>
  <si>
    <t>000000-00-0</t>
  </si>
  <si>
    <t>4200057</t>
  </si>
  <si>
    <t>JAN</t>
  </si>
  <si>
    <t>D - Nationality - Foreign, Issued in - Foreign, Currency - Foreign (excluding Canadian)</t>
  </si>
  <si>
    <t>Standard Life PLC SUBORDINATED</t>
  </si>
  <si>
    <t>ED6730-07-8</t>
  </si>
  <si>
    <t>4200056</t>
  </si>
  <si>
    <t>4FE</t>
  </si>
  <si>
    <t>RBS Capital Trust B SUBORDINATED</t>
  </si>
  <si>
    <t>EC7742-86-8</t>
  </si>
  <si>
    <t>4200055</t>
  </si>
  <si>
    <t>Westpac Capital Trust IV SUBORDINATED</t>
  </si>
  <si>
    <t>96122C-AA-2</t>
  </si>
  <si>
    <t>4200054</t>
  </si>
  <si>
    <t>Westpac Capital Trust III SUBORDINATED</t>
  </si>
  <si>
    <t>96122B-AA-4</t>
  </si>
  <si>
    <t>4200053</t>
  </si>
  <si>
    <t>United Overseas Bank Ltd SUBORDINATED</t>
  </si>
  <si>
    <t>911271-AB-0</t>
  </si>
  <si>
    <t>4200052</t>
  </si>
  <si>
    <t>UBS Preferred Funding Trust V SUBORDINATED</t>
  </si>
  <si>
    <t>90264A-AA-7</t>
  </si>
  <si>
    <t>4200051</t>
  </si>
  <si>
    <t>Bloomberg2</t>
  </si>
  <si>
    <t>SpareBank 1 SR Bank ASA SUBORDINATED</t>
  </si>
  <si>
    <t>846504-AB-4</t>
  </si>
  <si>
    <t>4200050</t>
  </si>
  <si>
    <t>Societe Generale SA SUBORDINATED</t>
  </si>
  <si>
    <t>83367T-AA-7</t>
  </si>
  <si>
    <t>4200049</t>
  </si>
  <si>
    <t>Cooperatieve Centrale Raiffeis SUBORDINATED</t>
  </si>
  <si>
    <t>749770-AQ-6</t>
  </si>
  <si>
    <t>4200048</t>
  </si>
  <si>
    <t>Rabobank Capital Funding Trust SUBORDINATED</t>
  </si>
  <si>
    <t>749769-AA-3</t>
  </si>
  <si>
    <t>4200047</t>
  </si>
  <si>
    <t>RBS Capital Trust IV SUBORDINATED</t>
  </si>
  <si>
    <t>74927F-AA-9</t>
  </si>
  <si>
    <t>4200046</t>
  </si>
  <si>
    <t>QBE Insurance Group Ltd SUBORDINATED</t>
  </si>
  <si>
    <t>74728G-AA-8</t>
  </si>
  <si>
    <t>4200045</t>
  </si>
  <si>
    <t>Pledged as collateral</t>
  </si>
  <si>
    <t>Nippon Life Insurance Co SUBORDINATED</t>
  </si>
  <si>
    <t>654579-AA-9</t>
  </si>
  <si>
    <t>4200044</t>
  </si>
  <si>
    <t>National Capital Trust II SUBORDINATED</t>
  </si>
  <si>
    <t>635192-AA-5</t>
  </si>
  <si>
    <t>4200043</t>
  </si>
  <si>
    <t>NIBC Bank NV SUBORDINATED</t>
  </si>
  <si>
    <t>62914E-AA-2</t>
  </si>
  <si>
    <t>4200042</t>
  </si>
  <si>
    <t>KBC Bank Funding Trust III SUBORDINATED</t>
  </si>
  <si>
    <t>48239A-AA-7</t>
  </si>
  <si>
    <t>4200041</t>
  </si>
  <si>
    <t>ING Groep NV SUBORDINATED</t>
  </si>
  <si>
    <t>456837-AC-7</t>
  </si>
  <si>
    <t>4200040</t>
  </si>
  <si>
    <t>ING Capital Funding Trust III SENIOR</t>
  </si>
  <si>
    <t>44978N-AA-3</t>
  </si>
  <si>
    <t>4200039</t>
  </si>
  <si>
    <t>HBOS Capital Funding No2 LP SUBORDINATED</t>
  </si>
  <si>
    <t>40411C-AA-0</t>
  </si>
  <si>
    <t>4200038</t>
  </si>
  <si>
    <t>DBS Bank Ltd SUBORDINATED</t>
  </si>
  <si>
    <t>233048-AC-1</t>
  </si>
  <si>
    <t>4200037</t>
  </si>
  <si>
    <t>233048-AA-5</t>
  </si>
  <si>
    <t>4200036</t>
  </si>
  <si>
    <t>Credit Agricole SA SUBORDINATED</t>
  </si>
  <si>
    <t>225313-AA-3</t>
  </si>
  <si>
    <t>4200035</t>
  </si>
  <si>
    <t>CBA Capital Trust I SUBORDINATED</t>
  </si>
  <si>
    <t>124789-AA-6</t>
  </si>
  <si>
    <t>4200034</t>
  </si>
  <si>
    <t>Barclays Bank PLC SUBORDINATED</t>
  </si>
  <si>
    <t>06739F-EY-3</t>
  </si>
  <si>
    <t>4200033</t>
  </si>
  <si>
    <t>06738C-AG-4</t>
  </si>
  <si>
    <t>4200032</t>
  </si>
  <si>
    <t>05565A-AB-9</t>
  </si>
  <si>
    <t>4200031</t>
  </si>
  <si>
    <t>BBVA International Preferred S SUBORDINATED</t>
  </si>
  <si>
    <t>05530R-AB-4</t>
  </si>
  <si>
    <t>4200030</t>
  </si>
  <si>
    <t>Abbey National Capital Trust I SUBORDINATED</t>
  </si>
  <si>
    <t>002927-AA-9</t>
  </si>
  <si>
    <t>4200029</t>
  </si>
  <si>
    <t>ANZ Capital Trust II SUBORDINATED</t>
  </si>
  <si>
    <t>001822-AB-1</t>
  </si>
  <si>
    <t>4200028</t>
  </si>
  <si>
    <t>TIME WARNER NY CABLE LLC SENIOR</t>
  </si>
  <si>
    <t>990000-0B-8</t>
  </si>
  <si>
    <t>4200027</t>
  </si>
  <si>
    <t>USF&amp;G Capital I SUBORDINATED</t>
  </si>
  <si>
    <t>902965-AA-0</t>
  </si>
  <si>
    <t>4200026</t>
  </si>
  <si>
    <t>Transamerica Capital II NOTES</t>
  </si>
  <si>
    <t>893472-AA-8</t>
  </si>
  <si>
    <t>4200025</t>
  </si>
  <si>
    <t>SunTrust Preferred Capital I SUBORDINATED</t>
  </si>
  <si>
    <t>86800X-AA-6</t>
  </si>
  <si>
    <t>4200024</t>
  </si>
  <si>
    <t>SunTrust Capital III SUBORDINATED</t>
  </si>
  <si>
    <t>86788L-AA-8</t>
  </si>
  <si>
    <t>4200023</t>
  </si>
  <si>
    <t>HSBC USA Capital Trust III SUBORDINATED</t>
  </si>
  <si>
    <t>760715-AB-8</t>
  </si>
  <si>
    <t>4200022</t>
  </si>
  <si>
    <t>Prudential Financial Inc SUBORDINATED</t>
  </si>
  <si>
    <t>744320-AK-8</t>
  </si>
  <si>
    <t>4200021</t>
  </si>
  <si>
    <t>Progressive Corp/The SUBORDINATED</t>
  </si>
  <si>
    <t>743315-AM-5</t>
  </si>
  <si>
    <t>4200020</t>
  </si>
  <si>
    <t>PNC Capital Trust C SUBORDINATED</t>
  </si>
  <si>
    <t>69349A-AA-0</t>
  </si>
  <si>
    <t>4200019</t>
  </si>
  <si>
    <t>PNC Financial Services Group I SUBORDINATED</t>
  </si>
  <si>
    <t>693475-AJ-4</t>
  </si>
  <si>
    <t>4200018</t>
  </si>
  <si>
    <t>M&amp;T Capital Trust III SUBORDINATED</t>
  </si>
  <si>
    <t>68230Q-AC-5</t>
  </si>
  <si>
    <t>4200017</t>
  </si>
  <si>
    <t>Mellon Capital IV SENIOR SUBORDINATED</t>
  </si>
  <si>
    <t>58551T-AA-5</t>
  </si>
  <si>
    <t>4200016</t>
  </si>
  <si>
    <t>HSBC Finance Capital Trust IX SUBORDINATED</t>
  </si>
  <si>
    <t>40430L-AA-7</t>
  </si>
  <si>
    <t>4200015</t>
  </si>
  <si>
    <t>Great-West Life &amp; Annuity Insu SUBORDINATED</t>
  </si>
  <si>
    <t>39136M-AA-4</t>
  </si>
  <si>
    <t>4200014</t>
  </si>
  <si>
    <t>Goldman Sachs Capital I SUBORDINATED</t>
  </si>
  <si>
    <t>38143V-AA-7</t>
  </si>
  <si>
    <t>4200013</t>
  </si>
  <si>
    <t>First Hawaiian Capital I SUBORDINATED</t>
  </si>
  <si>
    <t>32050Q-AC-8</t>
  </si>
  <si>
    <t>4200012</t>
  </si>
  <si>
    <t>M&amp;T Capital Trust I SUBORDINATED</t>
  </si>
  <si>
    <t>32007Y-AA-9</t>
  </si>
  <si>
    <t>4200011</t>
  </si>
  <si>
    <t>M&amp;T Capital Trust II SUBORDINATED</t>
  </si>
  <si>
    <t>32007P-AA-8</t>
  </si>
  <si>
    <t>4200010</t>
  </si>
  <si>
    <t>S&amp;P 2</t>
  </si>
  <si>
    <t>Cullen/Frost Capital Trust II SUBORDINATED</t>
  </si>
  <si>
    <t>230000-AB-7</t>
  </si>
  <si>
    <t>4200009</t>
  </si>
  <si>
    <t>Corestates Capital III SUBORDINATED</t>
  </si>
  <si>
    <t>21869M-AA-5</t>
  </si>
  <si>
    <t>4200008</t>
  </si>
  <si>
    <t>Citigroup Capital III SUBORDINATED</t>
  </si>
  <si>
    <t>17305H-AA-6</t>
  </si>
  <si>
    <t>4200007</t>
  </si>
  <si>
    <t>Chase Capital II SUBORDINATED</t>
  </si>
  <si>
    <t>161480-AA-6</t>
  </si>
  <si>
    <t>4200006</t>
  </si>
  <si>
    <t>American General Institutional SUBORDINATED</t>
  </si>
  <si>
    <t>02637X-AA-2</t>
  </si>
  <si>
    <t>4200005</t>
  </si>
  <si>
    <t>Allstate Corp/The SUBORDINATED</t>
  </si>
  <si>
    <t>020002-AV-3</t>
  </si>
  <si>
    <t>4200004</t>
  </si>
  <si>
    <t>020002-AU-5</t>
  </si>
  <si>
    <t>4200003</t>
  </si>
  <si>
    <t>Alabama Power Capital Trust V SENIOR SUBORDINATED</t>
  </si>
  <si>
    <t>01039X-AA-8</t>
  </si>
  <si>
    <t>4200002</t>
  </si>
  <si>
    <t>Agfirst Farm Credit Bank SUBORDINATED</t>
  </si>
  <si>
    <t>00845W-AB-4</t>
  </si>
  <si>
    <t>4200001</t>
  </si>
  <si>
    <t>19 - Credit Tenant Loan</t>
  </si>
  <si>
    <t>3d - rate is determined by the insurer</t>
  </si>
  <si>
    <t>MON</t>
  </si>
  <si>
    <t>ZP No 48 LLC  CTL</t>
  </si>
  <si>
    <t>98882@-AA-3</t>
  </si>
  <si>
    <t>3500567</t>
  </si>
  <si>
    <t>Youtie Family LP  CTL</t>
  </si>
  <si>
    <t>98783#-AA-1</t>
  </si>
  <si>
    <t>3500566</t>
  </si>
  <si>
    <t>W/S/S Wilkes-Barre Properties BB Lim CTL</t>
  </si>
  <si>
    <t>98256@-AA-1</t>
  </si>
  <si>
    <t>3500565</t>
  </si>
  <si>
    <t>Woodland Ventures LLC  CTL</t>
  </si>
  <si>
    <t>97967#-AA-1</t>
  </si>
  <si>
    <t>3500564</t>
  </si>
  <si>
    <t>Sam Stewart  CTL</t>
  </si>
  <si>
    <t>96223@-AA-5</t>
  </si>
  <si>
    <t>3500563</t>
  </si>
  <si>
    <t>Westminster Gateway Anchor  CTL</t>
  </si>
  <si>
    <t>96071#-AA-6</t>
  </si>
  <si>
    <t>3500562</t>
  </si>
  <si>
    <t>Westchill Company Inc  CTL</t>
  </si>
  <si>
    <t>95750#-AA-6</t>
  </si>
  <si>
    <t>3500561</t>
  </si>
  <si>
    <t>Griffin Way LLC  CTL</t>
  </si>
  <si>
    <t>94978#-AU-1</t>
  </si>
  <si>
    <t>3500560</t>
  </si>
  <si>
    <t>WN Winchester- Hacks Cross LLC  CTL</t>
  </si>
  <si>
    <t>92952*-AA-3</t>
  </si>
  <si>
    <t>3500559</t>
  </si>
  <si>
    <t>Village Development Q Street LLC  CTL</t>
  </si>
  <si>
    <t>92709*-AA-9</t>
  </si>
  <si>
    <t>3500558</t>
  </si>
  <si>
    <t>Velmeir Saginaw Bristol Co LLC  CTL</t>
  </si>
  <si>
    <t>92259#-AA-9</t>
  </si>
  <si>
    <t>3500557</t>
  </si>
  <si>
    <t>S Sandelman TTEE-Alisue TR-08/27/197 CTL</t>
  </si>
  <si>
    <t>92258@-AA-2</t>
  </si>
  <si>
    <t>3500556</t>
  </si>
  <si>
    <t>Utica Associates LLC  CTL</t>
  </si>
  <si>
    <t>91760*-AA-7</t>
  </si>
  <si>
    <t>3500555</t>
  </si>
  <si>
    <t>USA Asset Holdings Inc  CTL</t>
  </si>
  <si>
    <t>90346@-AA-0</t>
  </si>
  <si>
    <t>3500554</t>
  </si>
  <si>
    <t>3</t>
  </si>
  <si>
    <t>2250 West Southbranch LLC  CTL</t>
  </si>
  <si>
    <t>90214#-AA-7</t>
  </si>
  <si>
    <t>3500553</t>
  </si>
  <si>
    <t>Inland Bond Ottumwa LLC  CTL</t>
  </si>
  <si>
    <t>90188#-AA-9</t>
  </si>
  <si>
    <t>3500552</t>
  </si>
  <si>
    <t>Dredging Toledo LLC  CTL</t>
  </si>
  <si>
    <t>88917#-AA-1</t>
  </si>
  <si>
    <t>3500551</t>
  </si>
  <si>
    <t>Inland Bond Burlington LLC  CTL</t>
  </si>
  <si>
    <t>88566*-AA-9</t>
  </si>
  <si>
    <t>3500550</t>
  </si>
  <si>
    <t>Telephone Realty Company  CTL</t>
  </si>
  <si>
    <t>87943@-AA-3</t>
  </si>
  <si>
    <t>3500549</t>
  </si>
  <si>
    <t>Taft Corners Associates Inc  CTL</t>
  </si>
  <si>
    <t>87368#-AA-7</t>
  </si>
  <si>
    <t>3500548</t>
  </si>
  <si>
    <t>6702 Fort Hamilton LLC  CTL</t>
  </si>
  <si>
    <t>83006@-AA-6</t>
  </si>
  <si>
    <t>3500547</t>
  </si>
  <si>
    <t>5</t>
  </si>
  <si>
    <t>Suffield Realty Trust  CTL</t>
  </si>
  <si>
    <t>82540#-AA-9</t>
  </si>
  <si>
    <t>3500546</t>
  </si>
  <si>
    <t>Sheridan/ Millersport Partners LP  CTL</t>
  </si>
  <si>
    <t>82404#-AA-4</t>
  </si>
  <si>
    <t>3500545</t>
  </si>
  <si>
    <t>US Bank Corp Trust Services  CTL</t>
  </si>
  <si>
    <t>82048@-BE-9</t>
  </si>
  <si>
    <t>3500544</t>
  </si>
  <si>
    <t>82048@-BB-5</t>
  </si>
  <si>
    <t>3500543</t>
  </si>
  <si>
    <t>Shamrock Adventure XXX Ltd  CTL</t>
  </si>
  <si>
    <t>81938*-AA-5</t>
  </si>
  <si>
    <t>3500542</t>
  </si>
  <si>
    <t>Shamrock Adventure XXV Ltd  CTL</t>
  </si>
  <si>
    <t>81937@-AA-4</t>
  </si>
  <si>
    <t>3500541</t>
  </si>
  <si>
    <t>North WG High Land Village  CTL</t>
  </si>
  <si>
    <t>81937*-AA-6</t>
  </si>
  <si>
    <t>3500540</t>
  </si>
  <si>
    <t>North WG Flower Mound  CTL</t>
  </si>
  <si>
    <t>81937#-AA-2</t>
  </si>
  <si>
    <t>3500539</t>
  </si>
  <si>
    <t>Shamrock Adventure XXVII Ltd  CTL</t>
  </si>
  <si>
    <t>81936#-AA-3</t>
  </si>
  <si>
    <t>3500538</t>
  </si>
  <si>
    <t>Edand Texas Partners LP  CTL</t>
  </si>
  <si>
    <t>81603#-AA-5</t>
  </si>
  <si>
    <t>3500537</t>
  </si>
  <si>
    <t>SED-Eisenhower LLC  CTL</t>
  </si>
  <si>
    <t>81519@-AA-0</t>
  </si>
  <si>
    <t>3500536</t>
  </si>
  <si>
    <t>SED-Peach Orchard LLC  CTL</t>
  </si>
  <si>
    <t>81518@-AA-1</t>
  </si>
  <si>
    <t>3500535</t>
  </si>
  <si>
    <t>Schneeberger - Christman LLP  CTL</t>
  </si>
  <si>
    <t>80689@-AA-6</t>
  </si>
  <si>
    <t>3500534</t>
  </si>
  <si>
    <t>Savannah Montgomery Pharmacy Ltd  CTL</t>
  </si>
  <si>
    <t>80503#-AA-8</t>
  </si>
  <si>
    <t>3500533</t>
  </si>
  <si>
    <t>Santee Bell Cotton Development LLC  CTL</t>
  </si>
  <si>
    <t>80283#-AA-4</t>
  </si>
  <si>
    <t>3500532</t>
  </si>
  <si>
    <t>Tilzer Associates LP  CTL</t>
  </si>
  <si>
    <t>79606#-AA-6</t>
  </si>
  <si>
    <t>3500531</t>
  </si>
  <si>
    <t>SFI Ltd Partnership 23  CTL</t>
  </si>
  <si>
    <t>78414@-AA-2</t>
  </si>
  <si>
    <t>3500530</t>
  </si>
  <si>
    <t>Rio Grande Investment Inc  CTL</t>
  </si>
  <si>
    <t>76710@-AA-7</t>
  </si>
  <si>
    <t>3500529</t>
  </si>
  <si>
    <t>Richland Oaks Apartments LP  CTL</t>
  </si>
  <si>
    <t>76384#-AA-0</t>
  </si>
  <si>
    <t>3500528</t>
  </si>
  <si>
    <t>Regency Windsor Brittany Plano LLC  CTL</t>
  </si>
  <si>
    <t>75886#-AA-5</t>
  </si>
  <si>
    <t>3500527</t>
  </si>
  <si>
    <t>Red River Development Partnership  CTL</t>
  </si>
  <si>
    <t>75687#-AA-6</t>
  </si>
  <si>
    <t>3500526</t>
  </si>
  <si>
    <t>Posh Properties No 25 Nazarath Famil CTL</t>
  </si>
  <si>
    <t>73739*-AA-3</t>
  </si>
  <si>
    <t>3500525</t>
  </si>
  <si>
    <t>KIR Henry Street 021 LLC  CTL</t>
  </si>
  <si>
    <t>71848#-AA-1</t>
  </si>
  <si>
    <t>3500524</t>
  </si>
  <si>
    <t>Pemberton Place Inc  CTL</t>
  </si>
  <si>
    <t>70624#-AA-3</t>
  </si>
  <si>
    <t>3500523</t>
  </si>
  <si>
    <t>Palmer-Petersville Associates LP  CTL</t>
  </si>
  <si>
    <t>69687#-AA-9</t>
  </si>
  <si>
    <t>3500522</t>
  </si>
  <si>
    <t>PDNED Bedford LLC  CTL</t>
  </si>
  <si>
    <t>69329@-AA-5</t>
  </si>
  <si>
    <t>3500521</t>
  </si>
  <si>
    <t>Opus Estates Corporation  CTL</t>
  </si>
  <si>
    <t>68400#-AA-7</t>
  </si>
  <si>
    <t>3500520</t>
  </si>
  <si>
    <t>68388@-AA-5</t>
  </si>
  <si>
    <t>3500519</t>
  </si>
  <si>
    <t>17810 Welch Plaza Omaha-NE LLC  CTL</t>
  </si>
  <si>
    <t>68263@-AA-5</t>
  </si>
  <si>
    <t>3500518</t>
  </si>
  <si>
    <t>Inland Bond Winona LLC  CTL</t>
  </si>
  <si>
    <t>68238@-AA-7</t>
  </si>
  <si>
    <t>3500517</t>
  </si>
  <si>
    <t>1556 First Avenue NE Cedar Rapids-IA CTL</t>
  </si>
  <si>
    <t>68238*-AA-9</t>
  </si>
  <si>
    <t>3500516</t>
  </si>
  <si>
    <t>Sekaran Family Revocable Trust of 19 CTL</t>
  </si>
  <si>
    <t>68147*-AE-1</t>
  </si>
  <si>
    <t>3500515</t>
  </si>
  <si>
    <t>Falls City Tobacco Co Inc  CTL</t>
  </si>
  <si>
    <t>68147*-AD-3</t>
  </si>
  <si>
    <t>3500514</t>
  </si>
  <si>
    <t>Newels Development LLC  CTL</t>
  </si>
  <si>
    <t>65125*-AA-1</t>
  </si>
  <si>
    <t>3500513</t>
  </si>
  <si>
    <t>Wm Sylva LP &amp; NC Inc Prop LP  CTL</t>
  </si>
  <si>
    <t>62893#-AA-4</t>
  </si>
  <si>
    <t>3500512</t>
  </si>
  <si>
    <t>NDC West Dodge LLC  CTL</t>
  </si>
  <si>
    <t>62891@-AA-8</t>
  </si>
  <si>
    <t>3500511</t>
  </si>
  <si>
    <t>MRED (East Madison) Associates  CTL</t>
  </si>
  <si>
    <t>62476#-AA-9</t>
  </si>
  <si>
    <t>3500510</t>
  </si>
  <si>
    <t>Moso Bay Shore LLC  CTL</t>
  </si>
  <si>
    <t>61963#-AA-1</t>
  </si>
  <si>
    <t>3500509</t>
  </si>
  <si>
    <t>Monogram Development XI Ltd  CTL</t>
  </si>
  <si>
    <t>60979#-AA-5</t>
  </si>
  <si>
    <t>3500508</t>
  </si>
  <si>
    <t>Gernot R Michalke  CTL</t>
  </si>
  <si>
    <t>59409#-AA-7</t>
  </si>
  <si>
    <t>3500507</t>
  </si>
  <si>
    <t>Weitz Properties Urbandale LLC  CTL</t>
  </si>
  <si>
    <t>58944*-AA-5</t>
  </si>
  <si>
    <t>3500506</t>
  </si>
  <si>
    <t>Melody Mountain Associates Ltd  CTL</t>
  </si>
  <si>
    <t>58554#-AA-2</t>
  </si>
  <si>
    <t>3500505</t>
  </si>
  <si>
    <t>Loews Limited Partnership  CTL</t>
  </si>
  <si>
    <t>58281@-AA-4</t>
  </si>
  <si>
    <t>3500504</t>
  </si>
  <si>
    <t>Marlborough Associates LP  CTL</t>
  </si>
  <si>
    <t>57086#-AA-1</t>
  </si>
  <si>
    <t>3500503</t>
  </si>
  <si>
    <t>Marbeth Partnership  CTL</t>
  </si>
  <si>
    <t>56602#-AA-8</t>
  </si>
  <si>
    <t>3500502</t>
  </si>
  <si>
    <t>Manufacturers &amp; Traders Trust Co  CTL</t>
  </si>
  <si>
    <t>564759-L*-7</t>
  </si>
  <si>
    <t>3500501</t>
  </si>
  <si>
    <t>MRED (Loomis/100) Associates  CTL</t>
  </si>
  <si>
    <t>55357*-AA-1</t>
  </si>
  <si>
    <t>3500500</t>
  </si>
  <si>
    <t>MRED (Highway J/Capitol) Associates  CTL</t>
  </si>
  <si>
    <t>55356*-AA-2</t>
  </si>
  <si>
    <t>3500499</t>
  </si>
  <si>
    <t>MRED (Moorland/Greenfield II) Associ CTL</t>
  </si>
  <si>
    <t>55355@-AA-1</t>
  </si>
  <si>
    <t>3500498</t>
  </si>
  <si>
    <t>MRED (McKee/Fish Hatchery) Associate CTL</t>
  </si>
  <si>
    <t>55355*-AA-3</t>
  </si>
  <si>
    <t>3500497</t>
  </si>
  <si>
    <t>Mrsl Marshalltown LLC  CTL</t>
  </si>
  <si>
    <t>55353@-AA-3</t>
  </si>
  <si>
    <t>3500496</t>
  </si>
  <si>
    <t>MBA Vernon Boulevard LLC  CTL</t>
  </si>
  <si>
    <t>55278@-AA-5</t>
  </si>
  <si>
    <t>3500495</t>
  </si>
  <si>
    <t>MEHG LLC  CTL</t>
  </si>
  <si>
    <t>55276#-AA-5</t>
  </si>
  <si>
    <t>3500494</t>
  </si>
  <si>
    <t>Lion One Inc  CTL</t>
  </si>
  <si>
    <t>53621#-AB-0</t>
  </si>
  <si>
    <t>3500493</t>
  </si>
  <si>
    <t>Bennett M Lifter Trustee  CTL</t>
  </si>
  <si>
    <t>53221*-AA-0</t>
  </si>
  <si>
    <t>3500492</t>
  </si>
  <si>
    <t>Lana Properties LLC  CTL</t>
  </si>
  <si>
    <t>51375#-AA-4</t>
  </si>
  <si>
    <t>3500491</t>
  </si>
  <si>
    <t>Kohl's Thorndale Store LP  CTL</t>
  </si>
  <si>
    <t>50025#-AA-0</t>
  </si>
  <si>
    <t>3500490</t>
  </si>
  <si>
    <t>FRO LLC  CTL</t>
  </si>
  <si>
    <t>49917#-AA-3</t>
  </si>
  <si>
    <t>3500489</t>
  </si>
  <si>
    <t>KSD 2805 Limited Partnership  CTL</t>
  </si>
  <si>
    <t>48270#-AA-6</t>
  </si>
  <si>
    <t>3500488</t>
  </si>
  <si>
    <t>JCM Minnesota LLC  CTL</t>
  </si>
  <si>
    <t>47214#-AA-7</t>
  </si>
  <si>
    <t>3500487</t>
  </si>
  <si>
    <t>JND-Elyria Ltd  CTL</t>
  </si>
  <si>
    <t>46652@-AA-0</t>
  </si>
  <si>
    <t>3500486</t>
  </si>
  <si>
    <t>Herskovic Trust 1982  CTL</t>
  </si>
  <si>
    <t>42800*-AA-2</t>
  </si>
  <si>
    <t>3500485</t>
  </si>
  <si>
    <t>H/S Newlo LLC  CTL</t>
  </si>
  <si>
    <t>40442*-AA-0</t>
  </si>
  <si>
    <t>3500484</t>
  </si>
  <si>
    <t>Glimcor Hermitage 1996 LP  CTL</t>
  </si>
  <si>
    <t>37930#-AA-1</t>
  </si>
  <si>
    <t>3500483</t>
  </si>
  <si>
    <t>GFI-West Jordan Investments Ltd  CTL</t>
  </si>
  <si>
    <t>36164#-AA-0</t>
  </si>
  <si>
    <t>3500482</t>
  </si>
  <si>
    <t>411 Ditmas LLC  CTL</t>
  </si>
  <si>
    <t>35090*-AA-5</t>
  </si>
  <si>
    <t>3500481</t>
  </si>
  <si>
    <t>Sloane Broadway LLC  CTL</t>
  </si>
  <si>
    <t>35085#-AA-8</t>
  </si>
  <si>
    <t>3500480</t>
  </si>
  <si>
    <t>Forty Seven Main Street LLC  CTL</t>
  </si>
  <si>
    <t>34980#-AA-7</t>
  </si>
  <si>
    <t>3500479</t>
  </si>
  <si>
    <t>5273 Transit Rd LLC  CTL</t>
  </si>
  <si>
    <t>33836#-AA-5</t>
  </si>
  <si>
    <t>3500478</t>
  </si>
  <si>
    <t>Indianola DG Property LLC  CTL</t>
  </si>
  <si>
    <t>302666-AD-4</t>
  </si>
  <si>
    <t>3500477</t>
  </si>
  <si>
    <t>Townsend Fulton LLC  CTL</t>
  </si>
  <si>
    <t>302666-AC-6</t>
  </si>
  <si>
    <t>3500476</t>
  </si>
  <si>
    <t>Elizabeth North LLC  CTL</t>
  </si>
  <si>
    <t>28673#-AA-1</t>
  </si>
  <si>
    <t>3500475</t>
  </si>
  <si>
    <t>East University Drugstore LC  CTL</t>
  </si>
  <si>
    <t>27569#-AA-0</t>
  </si>
  <si>
    <t>3500474</t>
  </si>
  <si>
    <t>EJA Trust - Fridley LLC  CTL</t>
  </si>
  <si>
    <t>26855*-AA-9</t>
  </si>
  <si>
    <t>3500473</t>
  </si>
  <si>
    <t>DV II LLC  CTL</t>
  </si>
  <si>
    <t>26739@-AA-9</t>
  </si>
  <si>
    <t>3500472</t>
  </si>
  <si>
    <t>Downing Development Ltd  CTL</t>
  </si>
  <si>
    <t>26104*-AA-8</t>
  </si>
  <si>
    <t>3500471</t>
  </si>
  <si>
    <t>Wallace L &amp; Marilyn J Darling 1981 R CTL</t>
  </si>
  <si>
    <t>23726#-AA-9</t>
  </si>
  <si>
    <t>3500470</t>
  </si>
  <si>
    <t>CVM Realty LLC  CTL</t>
  </si>
  <si>
    <t>23243#-AA-3</t>
  </si>
  <si>
    <t>3500469</t>
  </si>
  <si>
    <t>Country Club Drugstore Development I CTL</t>
  </si>
  <si>
    <t>22233#-AA-7</t>
  </si>
  <si>
    <t>3500468</t>
  </si>
  <si>
    <t>Pat-Clarksville Investment LLC  CTL</t>
  </si>
  <si>
    <t>18250#-AA-3</t>
  </si>
  <si>
    <t>3500467</t>
  </si>
  <si>
    <t>Clarkstown Holdings LLC  CTL</t>
  </si>
  <si>
    <t>18228@-AA-4</t>
  </si>
  <si>
    <t>3500466</t>
  </si>
  <si>
    <t>CityScape South Tower LLC  CTL</t>
  </si>
  <si>
    <t>17878#-AA-7</t>
  </si>
  <si>
    <t>3500465</t>
  </si>
  <si>
    <t>Cherokee Associates  CTL</t>
  </si>
  <si>
    <t>16415#-AA-9</t>
  </si>
  <si>
    <t>3500464</t>
  </si>
  <si>
    <t>Hawthorn Associates  CTL</t>
  </si>
  <si>
    <t>15159*-AA-5</t>
  </si>
  <si>
    <t>3500463</t>
  </si>
  <si>
    <t>CV Retail III LLC  CTL</t>
  </si>
  <si>
    <t>12664#-AA-6</t>
  </si>
  <si>
    <t>3500462</t>
  </si>
  <si>
    <t>CBT Michigan LLC  CTL</t>
  </si>
  <si>
    <t>12486#-AA-2</t>
  </si>
  <si>
    <t>3500461</t>
  </si>
  <si>
    <t>CBKC Commercial LLC  CTL</t>
  </si>
  <si>
    <t>12481#-AA-7</t>
  </si>
  <si>
    <t>3500460</t>
  </si>
  <si>
    <t>Buckingham Partnership LLC  CTL</t>
  </si>
  <si>
    <t>11841#-AA-4</t>
  </si>
  <si>
    <t>3500459</t>
  </si>
  <si>
    <t>BCB Land LLC  CTL</t>
  </si>
  <si>
    <t>11162@-AA-7</t>
  </si>
  <si>
    <t>3500458</t>
  </si>
  <si>
    <t>FRO LLC XII  CTL</t>
  </si>
  <si>
    <t>10320#-AA-6</t>
  </si>
  <si>
    <t>3500457</t>
  </si>
  <si>
    <t>Bonnell Family LLC  CTL</t>
  </si>
  <si>
    <t>09822#-AA-1</t>
  </si>
  <si>
    <t>3500456</t>
  </si>
  <si>
    <t>Berto LLC  CTL</t>
  </si>
  <si>
    <t>08589#-AA-6</t>
  </si>
  <si>
    <t>3500455</t>
  </si>
  <si>
    <t>Camelback Phoenix Co LLC  CTL</t>
  </si>
  <si>
    <t>08181@-AA-0</t>
  </si>
  <si>
    <t>3500454</t>
  </si>
  <si>
    <t>Beam Associates LLC  CTL</t>
  </si>
  <si>
    <t>07373#-AA-8</t>
  </si>
  <si>
    <t>3500453</t>
  </si>
  <si>
    <t>Baumgardner-Hogan Real Estate LLC  CTL</t>
  </si>
  <si>
    <t>07169#-AA-6</t>
  </si>
  <si>
    <t>3500452</t>
  </si>
  <si>
    <t>Home Depot USA Inc  CTL</t>
  </si>
  <si>
    <t>05589#-AA-2</t>
  </si>
  <si>
    <t>3500451</t>
  </si>
  <si>
    <t>BBT Properties LLC  CTL</t>
  </si>
  <si>
    <t>05529@-AA-7</t>
  </si>
  <si>
    <t>3500450</t>
  </si>
  <si>
    <t>Kendall Miami Co LLC  CTL</t>
  </si>
  <si>
    <t>04262@-AA-1</t>
  </si>
  <si>
    <t>3500449</t>
  </si>
  <si>
    <t>Manta Properties LLC  CTL</t>
  </si>
  <si>
    <t>04224#-AA-6</t>
  </si>
  <si>
    <t>3500448</t>
  </si>
  <si>
    <t>Arizona Lipnob Estates Inc  CTL</t>
  </si>
  <si>
    <t>04051@-AA-6</t>
  </si>
  <si>
    <t>3500447</t>
  </si>
  <si>
    <t>Anchor Jenison LLC  CTL</t>
  </si>
  <si>
    <t>03306#-AA-9</t>
  </si>
  <si>
    <t>3500446</t>
  </si>
  <si>
    <t>Anaheim Gateway Anchor Parcel LLC  CTL</t>
  </si>
  <si>
    <t>03262#-AA-1</t>
  </si>
  <si>
    <t>3500445</t>
  </si>
  <si>
    <t>01974#-AE-6</t>
  </si>
  <si>
    <t>3500444</t>
  </si>
  <si>
    <t>Alliance Ventures Inc  CTL</t>
  </si>
  <si>
    <t>01879#-AA-0</t>
  </si>
  <si>
    <t>3500443</t>
  </si>
  <si>
    <t>12 - Loan</t>
  </si>
  <si>
    <t>6FE</t>
  </si>
  <si>
    <t>STARTS Cayman Ltd SECURED CDO-CINN Synth</t>
  </si>
  <si>
    <t>EG4835-68-2</t>
  </si>
  <si>
    <t>3500442</t>
  </si>
  <si>
    <t>21 - Other</t>
  </si>
  <si>
    <t>3AM</t>
  </si>
  <si>
    <t>Sberbank of Russia Via SB Capi SENIOR</t>
  </si>
  <si>
    <t>EF3898-52-7</t>
  </si>
  <si>
    <t>3500441</t>
  </si>
  <si>
    <t>VTB Bank OJSC Via VTB Capital SENIOR</t>
  </si>
  <si>
    <t>91833E-AD-3</t>
  </si>
  <si>
    <t>3500440</t>
  </si>
  <si>
    <t>AK Transneft OJSC Via TransCap SENIOR</t>
  </si>
  <si>
    <t>89354F-AA-9</t>
  </si>
  <si>
    <t>3500439</t>
  </si>
  <si>
    <t>Tengizchevoil Finance Co SARL SECURED</t>
  </si>
  <si>
    <t>880334-AA-5</t>
  </si>
  <si>
    <t>3500438</t>
  </si>
  <si>
    <t>TNK-BP Finance SA SENIOR</t>
  </si>
  <si>
    <t>87261P-AD-7</t>
  </si>
  <si>
    <t>3500437</t>
  </si>
  <si>
    <t>87261P-AC-9</t>
  </si>
  <si>
    <t>3500436</t>
  </si>
  <si>
    <t>87261G-AE-5</t>
  </si>
  <si>
    <t>3500435</t>
  </si>
  <si>
    <t>20 - Single Asset</t>
  </si>
  <si>
    <t>4</t>
  </si>
  <si>
    <t>SEVE PRIMARY TRUST SUBORDINATED</t>
  </si>
  <si>
    <t>81784@-AK-6</t>
  </si>
  <si>
    <t>3500434</t>
  </si>
  <si>
    <t>81784@-AJ-9</t>
  </si>
  <si>
    <t>3500433</t>
  </si>
  <si>
    <t>81784@-AH-3</t>
  </si>
  <si>
    <t>3500432</t>
  </si>
  <si>
    <t>81784@-AG-5</t>
  </si>
  <si>
    <t>3500431</t>
  </si>
  <si>
    <t>81784@-AF-7</t>
  </si>
  <si>
    <t>3500430</t>
  </si>
  <si>
    <t>81784@-AE-0</t>
  </si>
  <si>
    <t>3500429</t>
  </si>
  <si>
    <t>81784@-AD-2</t>
  </si>
  <si>
    <t>3500428</t>
  </si>
  <si>
    <t>81784@-AC-4</t>
  </si>
  <si>
    <t>3500427</t>
  </si>
  <si>
    <t>81784@-AB-6</t>
  </si>
  <si>
    <t>3500426</t>
  </si>
  <si>
    <t>81784@-AA-8</t>
  </si>
  <si>
    <t>3500425</t>
  </si>
  <si>
    <t>Ras Laffan Liquefied Natural G SECURED</t>
  </si>
  <si>
    <t>75405U-AF-3</t>
  </si>
  <si>
    <t>3500424</t>
  </si>
  <si>
    <t>75405U-AD-8</t>
  </si>
  <si>
    <t>3500423</t>
  </si>
  <si>
    <t>75405U-AB-2</t>
  </si>
  <si>
    <t>3500422</t>
  </si>
  <si>
    <t>75405U-AA-4</t>
  </si>
  <si>
    <t>3500421</t>
  </si>
  <si>
    <t>75405T-AA-7</t>
  </si>
  <si>
    <t>3500420</t>
  </si>
  <si>
    <t>Russian Agricultural Bank OJSC SENIOR</t>
  </si>
  <si>
    <t>74973D-AB-5</t>
  </si>
  <si>
    <t>3500419</t>
  </si>
  <si>
    <t>Petropower I Funding Trust 1ST MORTGAGE</t>
  </si>
  <si>
    <t>716747-AA-8</t>
  </si>
  <si>
    <t>3500418</t>
  </si>
  <si>
    <t>OMEGA LEASING (US) LLC SECURED</t>
  </si>
  <si>
    <t>68210*-AC-7</t>
  </si>
  <si>
    <t>3500417</t>
  </si>
  <si>
    <t>OMEGA LEASING (US)(NO. 2) SENIOR</t>
  </si>
  <si>
    <t>68209#-AB-8</t>
  </si>
  <si>
    <t>3500416</t>
  </si>
  <si>
    <t>Nakilat Inc SECURED</t>
  </si>
  <si>
    <t>62983P-AA-3</t>
  </si>
  <si>
    <t>3500415</t>
  </si>
  <si>
    <t>Gazprom OAO Via Gazprom Intern SENIOR</t>
  </si>
  <si>
    <t>36828T-AA-8</t>
  </si>
  <si>
    <t>3500414</t>
  </si>
  <si>
    <t>Gazprom OAO Via Gaz Capital SA SENIOR</t>
  </si>
  <si>
    <t>368287-AD-0</t>
  </si>
  <si>
    <t>3500413</t>
  </si>
  <si>
    <t>Gazprom OAO Via Gaz Capital SA SECURED</t>
  </si>
  <si>
    <t>368266-AA-0</t>
  </si>
  <si>
    <t>3500412</t>
  </si>
  <si>
    <t>EVERGREEN PRIMARY TRUST SUBORDINATED</t>
  </si>
  <si>
    <t>30033@-AK-2</t>
  </si>
  <si>
    <t>3500411</t>
  </si>
  <si>
    <t>30033@-AJ-5</t>
  </si>
  <si>
    <t>3500410</t>
  </si>
  <si>
    <t>30033@-AH-9</t>
  </si>
  <si>
    <t>3500409</t>
  </si>
  <si>
    <t>30033@-AG-1</t>
  </si>
  <si>
    <t>3500408</t>
  </si>
  <si>
    <t>30033@-AF-3</t>
  </si>
  <si>
    <t>3500407</t>
  </si>
  <si>
    <t>30033@-AE-6</t>
  </si>
  <si>
    <t>3500406</t>
  </si>
  <si>
    <t>30033@-AD-8</t>
  </si>
  <si>
    <t>3500405</t>
  </si>
  <si>
    <t>30033@-AC-0</t>
  </si>
  <si>
    <t>3500404</t>
  </si>
  <si>
    <t>30033@-AB-2</t>
  </si>
  <si>
    <t>3500403</t>
  </si>
  <si>
    <t>30033@-AA-4</t>
  </si>
  <si>
    <t>3500402</t>
  </si>
  <si>
    <t>Bayer 2002-A Pass Through Trus SECURED</t>
  </si>
  <si>
    <t>07274A-AA-9</t>
  </si>
  <si>
    <t>3500401</t>
  </si>
  <si>
    <t>THOUSAND SPRINGS TROUT FARM SECURED</t>
  </si>
  <si>
    <t>05526X-AC-5</t>
  </si>
  <si>
    <t>3500400</t>
  </si>
  <si>
    <t>ASGARD PRIMARY TRUST SENIOR</t>
  </si>
  <si>
    <t>04368*-AH-1</t>
  </si>
  <si>
    <t>3500399</t>
  </si>
  <si>
    <t>ASGARD PRIMARY TRUST SUBORDINATED</t>
  </si>
  <si>
    <t>04368*-AG-3</t>
  </si>
  <si>
    <t>3500398</t>
  </si>
  <si>
    <t>04368*-AF-5</t>
  </si>
  <si>
    <t>3500397</t>
  </si>
  <si>
    <t>04368*-AE-8</t>
  </si>
  <si>
    <t>3500396</t>
  </si>
  <si>
    <t>04368*-AD-0</t>
  </si>
  <si>
    <t>3500395</t>
  </si>
  <si>
    <t>04368*-AC-2</t>
  </si>
  <si>
    <t>3500394</t>
  </si>
  <si>
    <t>04368*-AB-4</t>
  </si>
  <si>
    <t>3500393</t>
  </si>
  <si>
    <t>04368*-AA-6</t>
  </si>
  <si>
    <t>3500392</t>
  </si>
  <si>
    <t>Ahold Lease Series 2001-A-1 Pa SECURED</t>
  </si>
  <si>
    <t>008686-AA-5</t>
  </si>
  <si>
    <t>3500391</t>
  </si>
  <si>
    <t>A - Nationality - Canadian, Issued in - Canada, Currency - U.S.</t>
  </si>
  <si>
    <t>Canadian National Railway Co F SECURED</t>
  </si>
  <si>
    <t>136375-BC-5</t>
  </si>
  <si>
    <t>3500390</t>
  </si>
  <si>
    <t>7 - Auto</t>
  </si>
  <si>
    <t>World Omni Automobile Lease Se SECURED ABS</t>
  </si>
  <si>
    <t>98158V-AD-7</t>
  </si>
  <si>
    <t>3500389</t>
  </si>
  <si>
    <t>98158N-AD-5</t>
  </si>
  <si>
    <t>3500388</t>
  </si>
  <si>
    <t>World Omni Auto Receivables Tr SECURED SUBORDINATED ABS</t>
  </si>
  <si>
    <t>98158K-AF-6</t>
  </si>
  <si>
    <t>3500387</t>
  </si>
  <si>
    <t>98158K-AE-9</t>
  </si>
  <si>
    <t>3500386</t>
  </si>
  <si>
    <t>97181#-CX-9</t>
  </si>
  <si>
    <t>3500385</t>
  </si>
  <si>
    <t>97181#-CV-3</t>
  </si>
  <si>
    <t>3500384</t>
  </si>
  <si>
    <t>Wheels SPV LLC SECURED ABS</t>
  </si>
  <si>
    <t>96328U-AK-2</t>
  </si>
  <si>
    <t>3500383</t>
  </si>
  <si>
    <t>94978#-GP-6</t>
  </si>
  <si>
    <t>3500382</t>
  </si>
  <si>
    <t>94978#-GN-1</t>
  </si>
  <si>
    <t>3500381</t>
  </si>
  <si>
    <t>94978#-GM-3</t>
  </si>
  <si>
    <t>3500380</t>
  </si>
  <si>
    <t>94978#-GL-5</t>
  </si>
  <si>
    <t>3500379</t>
  </si>
  <si>
    <t>94978#-GK-7</t>
  </si>
  <si>
    <t>3500378</t>
  </si>
  <si>
    <t>OLD NATIONAL BANK SECURED</t>
  </si>
  <si>
    <t>94978#-FZ-5</t>
  </si>
  <si>
    <t>3500377</t>
  </si>
  <si>
    <t>94978#-FP-7</t>
  </si>
  <si>
    <t>3500376</t>
  </si>
  <si>
    <t>94978#-FN-2</t>
  </si>
  <si>
    <t>3500375</t>
  </si>
  <si>
    <t>94978#-FM-4</t>
  </si>
  <si>
    <t>3500374</t>
  </si>
  <si>
    <t>94978#-FL-6</t>
  </si>
  <si>
    <t>3500373</t>
  </si>
  <si>
    <t>94978#-FK-8</t>
  </si>
  <si>
    <t>3500372</t>
  </si>
  <si>
    <t>94978#-FJ-1</t>
  </si>
  <si>
    <t>3500371</t>
  </si>
  <si>
    <t>94978#-FH-5</t>
  </si>
  <si>
    <t>3500370</t>
  </si>
  <si>
    <t>94978#-FG-7</t>
  </si>
  <si>
    <t>3500369</t>
  </si>
  <si>
    <t>OCT</t>
  </si>
  <si>
    <t>FIRST STATE INVESTORS 4100 A, SUBORDINATED CTL</t>
  </si>
  <si>
    <t>94978#-BU-0</t>
  </si>
  <si>
    <t>3500368</t>
  </si>
  <si>
    <t>Wal-Mart Stores Pass Through T SECURED</t>
  </si>
  <si>
    <t>93114K-AG-8</t>
  </si>
  <si>
    <t>3500367</t>
  </si>
  <si>
    <t>10 - Equipment Leases</t>
  </si>
  <si>
    <t>Volvo Financial Equipment LLC SECURED SUBORDINATED ABS</t>
  </si>
  <si>
    <t>92887C-AL-2</t>
  </si>
  <si>
    <t>3500366</t>
  </si>
  <si>
    <t>92887C-AJ-7</t>
  </si>
  <si>
    <t>3500365</t>
  </si>
  <si>
    <t>Volkswagen Auto Lease Trust SECURED ABS</t>
  </si>
  <si>
    <t>92867F-AD-7</t>
  </si>
  <si>
    <t>3500364</t>
  </si>
  <si>
    <t>Volkswagen Auto Loan Enhanced SECURED ABS</t>
  </si>
  <si>
    <t>92867D-AD-2</t>
  </si>
  <si>
    <t>3500363</t>
  </si>
  <si>
    <t>Volkswagen Credit Auto Master SECURED ABS</t>
  </si>
  <si>
    <t>928667-AB-0</t>
  </si>
  <si>
    <t>3500362</t>
  </si>
  <si>
    <t>Union Pacific Railroad Co 2007 SECURED</t>
  </si>
  <si>
    <t>90783X-AA-9</t>
  </si>
  <si>
    <t>3500361</t>
  </si>
  <si>
    <t>Union Pacific Railroad Co 2005 SECURED</t>
  </si>
  <si>
    <t>90783V-AA-3</t>
  </si>
  <si>
    <t>3500360</t>
  </si>
  <si>
    <t>Union Pacific Railroad Co 2003 SECURED</t>
  </si>
  <si>
    <t>90783S-AA-0</t>
  </si>
  <si>
    <t>3500359</t>
  </si>
  <si>
    <t>Union Pacific Railroad Co 2004 SECURED</t>
  </si>
  <si>
    <t>90783Q-AA-4</t>
  </si>
  <si>
    <t>3500358</t>
  </si>
  <si>
    <t>Union Pacific Railroad Co 2001 SECURED</t>
  </si>
  <si>
    <t>907831-AA-9</t>
  </si>
  <si>
    <t>3500357</t>
  </si>
  <si>
    <t>US Airways 2012-2 Class A Pass SECURED</t>
  </si>
  <si>
    <t>90345W-AD-6</t>
  </si>
  <si>
    <t>3500356</t>
  </si>
  <si>
    <t>Tuckahoe Credit Lease Trust 1ST LIEN CTL</t>
  </si>
  <si>
    <t>898613-AA-2</t>
  </si>
  <si>
    <t>3500355</t>
  </si>
  <si>
    <t>Tri-State 2003-Series A Pass T SECURED</t>
  </si>
  <si>
    <t>89566E-AA-6</t>
  </si>
  <si>
    <t>3500354</t>
  </si>
  <si>
    <t>E - Nationality - U.S., Issued in - Foreign (other than Canada), Currency - U.S.</t>
  </si>
  <si>
    <t>Trapeza Edge CDO Ltd SECURED SUBORDINATED CDO-PFDA</t>
  </si>
  <si>
    <t>89412L-AE-8</t>
  </si>
  <si>
    <t>3500353</t>
  </si>
  <si>
    <t>89412L-AD-0</t>
  </si>
  <si>
    <t>3500352</t>
  </si>
  <si>
    <t>Trapeza Edge CDO Ltd SECURED CDO-PFDA</t>
  </si>
  <si>
    <t>89412L-AC-2</t>
  </si>
  <si>
    <t>3500351</t>
  </si>
  <si>
    <t>TERNEUZEN TRUSTS 2003 SENIOR</t>
  </si>
  <si>
    <t>88088#-AD-8</t>
  </si>
  <si>
    <t>3500350</t>
  </si>
  <si>
    <t>88088#-AC-0</t>
  </si>
  <si>
    <t>3500349</t>
  </si>
  <si>
    <t>88088#-AB-2</t>
  </si>
  <si>
    <t>3500348</t>
  </si>
  <si>
    <t>TERNEUZEN TRUSTS 2003 SECURED</t>
  </si>
  <si>
    <t>88088#-AA-4</t>
  </si>
  <si>
    <t>3500347</t>
  </si>
  <si>
    <t>TTX Co SECURED</t>
  </si>
  <si>
    <t>87305N-AW-8</t>
  </si>
  <si>
    <t>3500346</t>
  </si>
  <si>
    <t>87305N-AV-0</t>
  </si>
  <si>
    <t>3500345</t>
  </si>
  <si>
    <t>Sweetwater Investors LLC SECURED</t>
  </si>
  <si>
    <t>870537-AA-5</t>
  </si>
  <si>
    <t>3500344</t>
  </si>
  <si>
    <t>SPARCS TRUST SENIOR</t>
  </si>
  <si>
    <t>86357M-BP-3</t>
  </si>
  <si>
    <t>3500343</t>
  </si>
  <si>
    <t>SPIRITS OF ST. LOUIS BASKETBAL SECURED</t>
  </si>
  <si>
    <t>84861#-AA-6</t>
  </si>
  <si>
    <t>3500342</t>
  </si>
  <si>
    <t>Southwest Airlines Co 2007-1 P SECURED</t>
  </si>
  <si>
    <t>84474Y-AA-4</t>
  </si>
  <si>
    <t>3500341</t>
  </si>
  <si>
    <t>Southwest Airlines Co SECURED</t>
  </si>
  <si>
    <t>844741-AU-2</t>
  </si>
  <si>
    <t>3500340</t>
  </si>
  <si>
    <t>Southwest Airlines Co 1995-A P SECURED</t>
  </si>
  <si>
    <t>844741-AS-7</t>
  </si>
  <si>
    <t>3500339</t>
  </si>
  <si>
    <t>Southfork CLO Ltd SECURED CDO-LNA</t>
  </si>
  <si>
    <t>844272-AN-4</t>
  </si>
  <si>
    <t>3500338</t>
  </si>
  <si>
    <t>844272-AM-6</t>
  </si>
  <si>
    <t>3500337</t>
  </si>
  <si>
    <t>Southern Capital Corp 2002-1G SECURED</t>
  </si>
  <si>
    <t>84254Q-AA-7</t>
  </si>
  <si>
    <t>3500336</t>
  </si>
  <si>
    <t>8 - Student Loans</t>
  </si>
  <si>
    <t>SLM Student Loan Trust SECURED ABS</t>
  </si>
  <si>
    <t>83149V-AA-7</t>
  </si>
  <si>
    <t>3500335</t>
  </si>
  <si>
    <t>Sierra Receivables Funding Co SECURED ABS</t>
  </si>
  <si>
    <t>82652A-AA-4</t>
  </si>
  <si>
    <t>3500334</t>
  </si>
  <si>
    <t>82651X-AA-5</t>
  </si>
  <si>
    <t>3500333</t>
  </si>
  <si>
    <t>82651U-AA-1</t>
  </si>
  <si>
    <t>3500332</t>
  </si>
  <si>
    <t>82651T-AA-4</t>
  </si>
  <si>
    <t>3500331</t>
  </si>
  <si>
    <t>82651R-AA-8</t>
  </si>
  <si>
    <t>3500330</t>
  </si>
  <si>
    <t>82650A-AA-6</t>
  </si>
  <si>
    <t>3500329</t>
  </si>
  <si>
    <t>@(Principal STRIP Bond or Other Zero Coupon Bond Indicator)</t>
  </si>
  <si>
    <t>AIM SHORT-TERM INVEST. CO.-PRI SENIOR</t>
  </si>
  <si>
    <t>825251-5*-8</t>
  </si>
  <si>
    <t>3500328</t>
  </si>
  <si>
    <t>SETS Trust No. 2006-1 SECURED</t>
  </si>
  <si>
    <t>81783D-AA-2</t>
  </si>
  <si>
    <t>3500327</t>
  </si>
  <si>
    <t>Settlement Fee Finance LLC SECURED ABS</t>
  </si>
  <si>
    <t>817821-AA-9</t>
  </si>
  <si>
    <t>3500326</t>
  </si>
  <si>
    <t>Santander Drive Auto Receivabl SECURED SUBORDINATED ABS</t>
  </si>
  <si>
    <t>80283C-AE-3</t>
  </si>
  <si>
    <t>3500325</t>
  </si>
  <si>
    <t>80282X-AE-8</t>
  </si>
  <si>
    <t>3500324</t>
  </si>
  <si>
    <t>80282V-AE-2</t>
  </si>
  <si>
    <t>3500323</t>
  </si>
  <si>
    <t>80282V-AD-4</t>
  </si>
  <si>
    <t>3500322</t>
  </si>
  <si>
    <t>80282U-AE-4</t>
  </si>
  <si>
    <t>3500321</t>
  </si>
  <si>
    <t>80282U-AD-6</t>
  </si>
  <si>
    <t>3500320</t>
  </si>
  <si>
    <t>Santander Drive Auto Receivabl SECURED ABS</t>
  </si>
  <si>
    <t>80282T-AC-1</t>
  </si>
  <si>
    <t>3500319</t>
  </si>
  <si>
    <t>80282R-AE-1</t>
  </si>
  <si>
    <t>3500318</t>
  </si>
  <si>
    <t>80282R-AD-3</t>
  </si>
  <si>
    <t>3500317</t>
  </si>
  <si>
    <t>80282P-AE-5</t>
  </si>
  <si>
    <t>3500316</t>
  </si>
  <si>
    <t>80282P-AD-7</t>
  </si>
  <si>
    <t>3500315</t>
  </si>
  <si>
    <t>80282H-AD-5</t>
  </si>
  <si>
    <t>3500314</t>
  </si>
  <si>
    <t>80281A-AB-5</t>
  </si>
  <si>
    <t>3500313</t>
  </si>
  <si>
    <t>Salt Creek Pass Through Trust SENIOR</t>
  </si>
  <si>
    <t>795549-AA-2</t>
  </si>
  <si>
    <t>3500312</t>
  </si>
  <si>
    <t>78447G-AB-7</t>
  </si>
  <si>
    <t>3500311</t>
  </si>
  <si>
    <t>78447F-AA-1</t>
  </si>
  <si>
    <t>3500310</t>
  </si>
  <si>
    <t>78447E-AB-2</t>
  </si>
  <si>
    <t>3500309</t>
  </si>
  <si>
    <t>78447B-AA-0</t>
  </si>
  <si>
    <t>3500308</t>
  </si>
  <si>
    <t>78446X-AA-3</t>
  </si>
  <si>
    <t>3500307</t>
  </si>
  <si>
    <t>78446W-AC-1</t>
  </si>
  <si>
    <t>3500306</t>
  </si>
  <si>
    <t>78446W-AB-3</t>
  </si>
  <si>
    <t>3500305</t>
  </si>
  <si>
    <t>78446V-AA-7</t>
  </si>
  <si>
    <t>3500304</t>
  </si>
  <si>
    <t>78446J-AB-2</t>
  </si>
  <si>
    <t>3500303</t>
  </si>
  <si>
    <t>78446J-AA-4</t>
  </si>
  <si>
    <t>3500302</t>
  </si>
  <si>
    <t>3500301</t>
  </si>
  <si>
    <t>78445C-AB-8</t>
  </si>
  <si>
    <t>3500300</t>
  </si>
  <si>
    <t>3500299</t>
  </si>
  <si>
    <t>78444Y-AB-1</t>
  </si>
  <si>
    <t>3500298</t>
  </si>
  <si>
    <t>SLC Student Loan Trust SECURED ABS</t>
  </si>
  <si>
    <t>78444L-AC-7</t>
  </si>
  <si>
    <t>3500297</t>
  </si>
  <si>
    <t>78444E-AB-5</t>
  </si>
  <si>
    <t>3500296</t>
  </si>
  <si>
    <t>3500295</t>
  </si>
  <si>
    <t>78444C-AB-9</t>
  </si>
  <si>
    <t>3500294</t>
  </si>
  <si>
    <t>78443K-AD-8</t>
  </si>
  <si>
    <t>3500293</t>
  </si>
  <si>
    <t>78443C-BG-8</t>
  </si>
  <si>
    <t>3500292</t>
  </si>
  <si>
    <t>3500291</t>
  </si>
  <si>
    <t>78442G-HB-5</t>
  </si>
  <si>
    <t>3500290</t>
  </si>
  <si>
    <t>SBA TOWER TRUST SECURED</t>
  </si>
  <si>
    <t>78403D-AC-4</t>
  </si>
  <si>
    <t>3500289</t>
  </si>
  <si>
    <t>78403D-AA-8</t>
  </si>
  <si>
    <t>3500288</t>
  </si>
  <si>
    <t>RIVER FUEL CO #2 INC SECURED</t>
  </si>
  <si>
    <t>76822*-AL-0</t>
  </si>
  <si>
    <t>3500287</t>
  </si>
  <si>
    <t>RIVER BEND FUEL SERVICES INC SECURED</t>
  </si>
  <si>
    <t>76803@-AS-6</t>
  </si>
  <si>
    <t>3500286</t>
  </si>
  <si>
    <t>Racers SECURED</t>
  </si>
  <si>
    <t>76126C-DK-5</t>
  </si>
  <si>
    <t>3500285</t>
  </si>
  <si>
    <t>76126C-DE-9</t>
  </si>
  <si>
    <t>3500284</t>
  </si>
  <si>
    <t>GenOn REMA LLC SENIOR</t>
  </si>
  <si>
    <t>75952A-AJ-6</t>
  </si>
  <si>
    <t>3500283</t>
  </si>
  <si>
    <t>75952A-AF-4</t>
  </si>
  <si>
    <t>3500282</t>
  </si>
  <si>
    <t>REDI TRUST CERTIFICATES SENIOR</t>
  </si>
  <si>
    <t>757478-10-2</t>
  </si>
  <si>
    <t>3500281</t>
  </si>
  <si>
    <t>Prudential Holdings LLC SECURED</t>
  </si>
  <si>
    <t>74438G-AE-1</t>
  </si>
  <si>
    <t>3500280</t>
  </si>
  <si>
    <t>Preferred Term Securities XXI SECURED CDO-PFDA</t>
  </si>
  <si>
    <t>74042J-AJ-2</t>
  </si>
  <si>
    <t>3500279</t>
  </si>
  <si>
    <t>74042J-AC-7</t>
  </si>
  <si>
    <t>3500278</t>
  </si>
  <si>
    <t>Porsche Innovative Lease Owner SECURED ABS</t>
  </si>
  <si>
    <t>73328V-AK-9</t>
  </si>
  <si>
    <t>3500277</t>
  </si>
  <si>
    <t>1Z</t>
  </si>
  <si>
    <t>PNC EQUIPMENT FINANCE LLC SECURED</t>
  </si>
  <si>
    <t>73019#-AC-6</t>
  </si>
  <si>
    <t>3500276</t>
  </si>
  <si>
    <t>73019#-AB-8</t>
  </si>
  <si>
    <t>3500275</t>
  </si>
  <si>
    <t>73019#-AA-0</t>
  </si>
  <si>
    <t>3500274</t>
  </si>
  <si>
    <t>Parcs R Master Trust SECURED CDO-CINN Synth</t>
  </si>
  <si>
    <t>701776-AB-2</t>
  </si>
  <si>
    <t>3500273</t>
  </si>
  <si>
    <t>67481@-AB-1</t>
  </si>
  <si>
    <t>3500272</t>
  </si>
  <si>
    <t>67481@-AA-3</t>
  </si>
  <si>
    <t>3500271</t>
  </si>
  <si>
    <t>DEVON OEI OPERATING LLC SENIOR</t>
  </si>
  <si>
    <t>67481#-AB-9</t>
  </si>
  <si>
    <t>3500270</t>
  </si>
  <si>
    <t>67481#-AA-1</t>
  </si>
  <si>
    <t>3500269</t>
  </si>
  <si>
    <t>Oak Hill Credit Partners SECURED CDO-LNA</t>
  </si>
  <si>
    <t>67134F-AD-6</t>
  </si>
  <si>
    <t>3500268</t>
  </si>
  <si>
    <t>OMX Timber Finance Investments SECURED</t>
  </si>
  <si>
    <t>670877-AA-7</t>
  </si>
  <si>
    <t>3500267</t>
  </si>
  <si>
    <t>NORWEST BANK IOWA, N.A. SECURED</t>
  </si>
  <si>
    <t>66939#-AE-3</t>
  </si>
  <si>
    <t>3500266</t>
  </si>
  <si>
    <t>NORWEST BANK MINNESOTA, N.A. SECURED</t>
  </si>
  <si>
    <t>66939#-AD-5</t>
  </si>
  <si>
    <t>3500265</t>
  </si>
  <si>
    <t>66939#-AB-9</t>
  </si>
  <si>
    <t>3500264</t>
  </si>
  <si>
    <t>BNSF RAILWAY COMPANY SECURED</t>
  </si>
  <si>
    <t>65605*-AC-6</t>
  </si>
  <si>
    <t>3500263</t>
  </si>
  <si>
    <t>Nissan Auto Lease Trust 2011-B SECURED ABS</t>
  </si>
  <si>
    <t>65475N-AD-0</t>
  </si>
  <si>
    <t>3500262</t>
  </si>
  <si>
    <t>Nissan Auto Lease Trust 2011-A SECURED ABS</t>
  </si>
  <si>
    <t>65475H-AE-1</t>
  </si>
  <si>
    <t>3500261</t>
  </si>
  <si>
    <t>65475H-AD-3</t>
  </si>
  <si>
    <t>3500260</t>
  </si>
  <si>
    <t>Nissan Master Owner Trust Rece SECURED ABS</t>
  </si>
  <si>
    <t>65474V-AE-1</t>
  </si>
  <si>
    <t>3500259</t>
  </si>
  <si>
    <t>65474V-AD-3</t>
  </si>
  <si>
    <t>3500258</t>
  </si>
  <si>
    <t>Navistar Financial Dealer Note SECURED ABS</t>
  </si>
  <si>
    <t>63938P-AA-7</t>
  </si>
  <si>
    <t>3500257</t>
  </si>
  <si>
    <t>Navigator CDO 2005 Ltd SECURED CDO-LNA</t>
  </si>
  <si>
    <t>63936Y-AE-2</t>
  </si>
  <si>
    <t>3500256</t>
  </si>
  <si>
    <t>NATIONSBANK TRUST CO. SECURED</t>
  </si>
  <si>
    <t>63860#-AA-1</t>
  </si>
  <si>
    <t>3500255</t>
  </si>
  <si>
    <t>5 - Commercial Mortgage Loans</t>
  </si>
  <si>
    <t>Morgan Stanley</t>
  </si>
  <si>
    <t>Morgan Stanley Aces SPC SECURED CDO-CINA Synth</t>
  </si>
  <si>
    <t>61748K-EK-6</t>
  </si>
  <si>
    <t>3500254</t>
  </si>
  <si>
    <t>Mirant Mid Atlantic Pass Throu SECURED</t>
  </si>
  <si>
    <t>60467M-AC-5</t>
  </si>
  <si>
    <t>3500253</t>
  </si>
  <si>
    <t>60467M-AB-7</t>
  </si>
  <si>
    <t>3500252</t>
  </si>
  <si>
    <t>Mercedes-Benz Auto Lease Trust SECURED ABS</t>
  </si>
  <si>
    <t>587727-AD-0</t>
  </si>
  <si>
    <t>3500251</t>
  </si>
  <si>
    <t>Marriott Vacation Club Owner T SECURED ABS</t>
  </si>
  <si>
    <t>57165L-AA-2</t>
  </si>
  <si>
    <t>3500250</t>
  </si>
  <si>
    <t>57165A-AA-6</t>
  </si>
  <si>
    <t>3500249</t>
  </si>
  <si>
    <t>571628-AA-4</t>
  </si>
  <si>
    <t>3500248</t>
  </si>
  <si>
    <t>MAJOR LEAGUE BASEBALL TRUST SECURED</t>
  </si>
  <si>
    <t>56081#-AH-3</t>
  </si>
  <si>
    <t>3500247</t>
  </si>
  <si>
    <t>MAJOR LEAGUE BASEBALL TRUST SENIOR</t>
  </si>
  <si>
    <t>56081#-AC-4</t>
  </si>
  <si>
    <t>3500246</t>
  </si>
  <si>
    <t>Macquarie Equipment Funding Tr SECURED SUBORDINATED ABS</t>
  </si>
  <si>
    <t>55609R-AD-1</t>
  </si>
  <si>
    <t>3500245</t>
  </si>
  <si>
    <t>Macquarie Equipment Funding Tr SECURED ABS</t>
  </si>
  <si>
    <t>55609R-AC-3</t>
  </si>
  <si>
    <t>3500244</t>
  </si>
  <si>
    <t>55609M-AC-4</t>
  </si>
  <si>
    <t>3500243</t>
  </si>
  <si>
    <t>MMAF Equipment Finance LLC SECURED ABS</t>
  </si>
  <si>
    <t>55314Q-AD-9</t>
  </si>
  <si>
    <t>3500242</t>
  </si>
  <si>
    <t>55314M-AD-8</t>
  </si>
  <si>
    <t>3500241</t>
  </si>
  <si>
    <t>MMCA Auto Owner Trust 2011-A SECURED ABS</t>
  </si>
  <si>
    <t>55314J-AD-5</t>
  </si>
  <si>
    <t>3500240</t>
  </si>
  <si>
    <t>MMCA Auto Owner Trust 2012-A SECURED ABS</t>
  </si>
  <si>
    <t>55313Y-AD-3</t>
  </si>
  <si>
    <t>3500239</t>
  </si>
  <si>
    <t>6 - Credit Card</t>
  </si>
  <si>
    <t>MBNA Credit Card Master Note T SECURED SUBORDINATED ABS</t>
  </si>
  <si>
    <t>55264T-DQ-1</t>
  </si>
  <si>
    <t>3500238</t>
  </si>
  <si>
    <t>55264T-CR-0</t>
  </si>
  <si>
    <t>3500237</t>
  </si>
  <si>
    <t>Lightpoint CLO Ltd SECURED CDO-LNA</t>
  </si>
  <si>
    <t>53225V-AC-3</t>
  </si>
  <si>
    <t>3500236</t>
  </si>
  <si>
    <t>Lafayette Square CDO Ltd SECURED SUBORDINATED CDO-LNA</t>
  </si>
  <si>
    <t>506762-AJ-2</t>
  </si>
  <si>
    <t>3500235</t>
  </si>
  <si>
    <t>Lafayette Square CDO Ltd SECURED CDO-LNA</t>
  </si>
  <si>
    <t>506762-AG-8</t>
  </si>
  <si>
    <t>3500234</t>
  </si>
  <si>
    <t>LCM IV Ltd SECURED CDO-LNA</t>
  </si>
  <si>
    <t>50182H-AC-1</t>
  </si>
  <si>
    <t>3500233</t>
  </si>
  <si>
    <t>KERR-MCGEE/NANSEN PLATFORM STA SECURED</t>
  </si>
  <si>
    <t>49240#-AA-1</t>
  </si>
  <si>
    <t>3500232</t>
  </si>
  <si>
    <t>KERR-MCGEE/BOOMVANG PLATFORM S SENIOR</t>
  </si>
  <si>
    <t>49238#-AB-3</t>
  </si>
  <si>
    <t>3500231</t>
  </si>
  <si>
    <t>49238#-AA-5</t>
  </si>
  <si>
    <t>3500230</t>
  </si>
  <si>
    <t>JUNIPER CAPITAL LP SECURED</t>
  </si>
  <si>
    <t>48203@-AA-0</t>
  </si>
  <si>
    <t>3500229</t>
  </si>
  <si>
    <t>Iowa Student Loan Liquidity Co SECURED ABS</t>
  </si>
  <si>
    <t>462590-HW-3</t>
  </si>
  <si>
    <t>3500228</t>
  </si>
  <si>
    <t>ING Security Life Institutiona SECURED</t>
  </si>
  <si>
    <t>44981W-AG-5</t>
  </si>
  <si>
    <t>3500227</t>
  </si>
  <si>
    <t>Hyundai Auto Lease Securitizat SECURED ABS</t>
  </si>
  <si>
    <t>44923X-AD-1</t>
  </si>
  <si>
    <t>3500226</t>
  </si>
  <si>
    <t>Hyundai Auto Receivables Trust SECURED SUBORDINATED ABS</t>
  </si>
  <si>
    <t>44890K-AF-3</t>
  </si>
  <si>
    <t>3500225</t>
  </si>
  <si>
    <t>44890K-AE-6</t>
  </si>
  <si>
    <t>3500224</t>
  </si>
  <si>
    <t>44890H-AF-0</t>
  </si>
  <si>
    <t>3500223</t>
  </si>
  <si>
    <t>44890H-AE-3</t>
  </si>
  <si>
    <t>3500222</t>
  </si>
  <si>
    <t>44890G-AF-2</t>
  </si>
  <si>
    <t>3500221</t>
  </si>
  <si>
    <t>44890G-AE-5</t>
  </si>
  <si>
    <t>3500220</t>
  </si>
  <si>
    <t>44890E-AE-0</t>
  </si>
  <si>
    <t>3500219</t>
  </si>
  <si>
    <t>Hyundai Auto Receivables Trust SECURED ABS</t>
  </si>
  <si>
    <t>44890E-AD-2</t>
  </si>
  <si>
    <t>3500218</t>
  </si>
  <si>
    <t>44890B-AE-6</t>
  </si>
  <si>
    <t>3500217</t>
  </si>
  <si>
    <t>Huntington Auto Trust SECURED SUBORDINATED ABS</t>
  </si>
  <si>
    <t>44614T-AF-9</t>
  </si>
  <si>
    <t>3500216</t>
  </si>
  <si>
    <t>44614T-AE-2</t>
  </si>
  <si>
    <t>3500215</t>
  </si>
  <si>
    <t>Huntington Auto Trust 2012-1 SECURED SUBORDINATED ABS</t>
  </si>
  <si>
    <t>44614A-AF-0</t>
  </si>
  <si>
    <t>3500214</t>
  </si>
  <si>
    <t>44614A-AE-3</t>
  </si>
  <si>
    <t>3500213</t>
  </si>
  <si>
    <t>Huntington Auto Trust 2011-1 SECURED SUBORDINATED ABS</t>
  </si>
  <si>
    <t>446149-AE-6</t>
  </si>
  <si>
    <t>3500212</t>
  </si>
  <si>
    <t>Huntington Auto Trust 2011-1 SECURED ABS</t>
  </si>
  <si>
    <t>446149-AC-0</t>
  </si>
  <si>
    <t>3500211</t>
  </si>
  <si>
    <t>Honda Auto Receivables Owner T SECURED ABS</t>
  </si>
  <si>
    <t>43813X-AD-6</t>
  </si>
  <si>
    <t>3500210</t>
  </si>
  <si>
    <t>Hewett's Island CLO II Ltd SECURED SUBORDINATED CDO-LNA</t>
  </si>
  <si>
    <t>42822T-AF-1</t>
  </si>
  <si>
    <t>3500209</t>
  </si>
  <si>
    <t>Hewett's Island CLO II Ltd SECURED CDO-LNA</t>
  </si>
  <si>
    <t>42822T-AA-2</t>
  </si>
  <si>
    <t>3500208</t>
  </si>
  <si>
    <t>Harley-Davidson Motorcycle Tru SECURED ABS</t>
  </si>
  <si>
    <t>41283T-AD-0</t>
  </si>
  <si>
    <t>3500207</t>
  </si>
  <si>
    <t>41283P-AD-8</t>
  </si>
  <si>
    <t>3500206</t>
  </si>
  <si>
    <t>HARDWOOD FUNDING LLC SECURED</t>
  </si>
  <si>
    <t>41242*-AB-8</t>
  </si>
  <si>
    <t>3500205</t>
  </si>
  <si>
    <t>Great America Leasing Receivab SECURED SUBORDINATED ABS</t>
  </si>
  <si>
    <t>39153V-BE-3</t>
  </si>
  <si>
    <t>3500204</t>
  </si>
  <si>
    <t>Great America Leasing Receivab SECURED ABS</t>
  </si>
  <si>
    <t>39153V-BD-5</t>
  </si>
  <si>
    <t>3500203</t>
  </si>
  <si>
    <t>39153V-AX-2</t>
  </si>
  <si>
    <t>3500202</t>
  </si>
  <si>
    <t>Goldman Sachs Asset Management SECURED CDO-LNA</t>
  </si>
  <si>
    <t>381425-AB-3</t>
  </si>
  <si>
    <t>3500201</t>
  </si>
  <si>
    <t>GOLDMAN SACHS-FINL SQUARE SENIOR</t>
  </si>
  <si>
    <t>38141W-4*-7</t>
  </si>
  <si>
    <t>3500200</t>
  </si>
  <si>
    <t>General American Transportatio SECURED</t>
  </si>
  <si>
    <t>368907-AC-5</t>
  </si>
  <si>
    <t>3500199</t>
  </si>
  <si>
    <t>GE Equipment Small Ticket LLC SECURED ABS</t>
  </si>
  <si>
    <t>36830H-AC-6</t>
  </si>
  <si>
    <t>3500198</t>
  </si>
  <si>
    <t>GTP Acquisition Partners I LLC SECURED</t>
  </si>
  <si>
    <t>36246M-AK-5</t>
  </si>
  <si>
    <t>3500197</t>
  </si>
  <si>
    <t>GTP Cellular Sites LLC SECURED</t>
  </si>
  <si>
    <t>36192E-AA-9</t>
  </si>
  <si>
    <t>3500196</t>
  </si>
  <si>
    <t>GE Equipment Transportation LL SECURED SUBORDINATED ABS</t>
  </si>
  <si>
    <t>36163A-AG-9</t>
  </si>
  <si>
    <t>3500195</t>
  </si>
  <si>
    <t>GE Equipment Small Ticket LLC SECURED SUBORDINATED ABS</t>
  </si>
  <si>
    <t>36162R-AE-8</t>
  </si>
  <si>
    <t>3500194</t>
  </si>
  <si>
    <t>36162R-AD-0</t>
  </si>
  <si>
    <t>3500193</t>
  </si>
  <si>
    <t>36162N-AE-7</t>
  </si>
  <si>
    <t>3500192</t>
  </si>
  <si>
    <t>36162D-AC-3</t>
  </si>
  <si>
    <t>3500191</t>
  </si>
  <si>
    <t>GE Equipment Midticket LLC SECURED SUBORDINATED ABS</t>
  </si>
  <si>
    <t>36161Y-AE-4</t>
  </si>
  <si>
    <t>3500190</t>
  </si>
  <si>
    <t>GE Equipment Midticket LLC SECURED ABS</t>
  </si>
  <si>
    <t>36161Y-AD-6</t>
  </si>
  <si>
    <t>3500189</t>
  </si>
  <si>
    <t>GE Equipment Transportation LL SECURED ABS</t>
  </si>
  <si>
    <t>36161X-AD-8</t>
  </si>
  <si>
    <t>3500188</t>
  </si>
  <si>
    <t>GE Dealer Floorplan Master Not SECURED ABS</t>
  </si>
  <si>
    <t>36159L-CC-8</t>
  </si>
  <si>
    <t>3500187</t>
  </si>
  <si>
    <t>36159L-BZ-8</t>
  </si>
  <si>
    <t>3500186</t>
  </si>
  <si>
    <t>3500185</t>
  </si>
  <si>
    <t>36159L-BN-5</t>
  </si>
  <si>
    <t>3500184</t>
  </si>
  <si>
    <t>GE Capital Credit Card Master SECURED SUBORDINATED ABS</t>
  </si>
  <si>
    <t>36159J-DJ-7</t>
  </si>
  <si>
    <t>3500183</t>
  </si>
  <si>
    <t>GE Capital Credit Card Master SECURED ABS</t>
  </si>
  <si>
    <t>36159J-DH-1</t>
  </si>
  <si>
    <t>3500182</t>
  </si>
  <si>
    <t>3500181</t>
  </si>
  <si>
    <t>36159J-CS-8</t>
  </si>
  <si>
    <t>3500180</t>
  </si>
  <si>
    <t>36159J-CN-9</t>
  </si>
  <si>
    <t>3500179</t>
  </si>
  <si>
    <t>36159J-CK-5</t>
  </si>
  <si>
    <t>3500178</t>
  </si>
  <si>
    <t>GATX Rail Corp 2000-1 Pass-Thr SECURED</t>
  </si>
  <si>
    <t>361452-AA-3</t>
  </si>
  <si>
    <t>3500177</t>
  </si>
  <si>
    <t>GATX CORP SECURED</t>
  </si>
  <si>
    <t>361448-A*-4</t>
  </si>
  <si>
    <t>3500176</t>
  </si>
  <si>
    <t>Friedbergmilstein Private Capi SECURED SUBORDINATED CDO-LNA</t>
  </si>
  <si>
    <t>358428-AC-4</t>
  </si>
  <si>
    <t>3500175</t>
  </si>
  <si>
    <t>358428-AB-6</t>
  </si>
  <si>
    <t>3500174</t>
  </si>
  <si>
    <t>Ford Credit Auto Owner Trust SECURED SUBORDINATED ABS</t>
  </si>
  <si>
    <t>34529Y-AE-6</t>
  </si>
  <si>
    <t>3500173</t>
  </si>
  <si>
    <t>34529Y-AD-8</t>
  </si>
  <si>
    <t>3500172</t>
  </si>
  <si>
    <t>Ford Credit Auto Owner Trust SECURED ABS</t>
  </si>
  <si>
    <t>34529Y-AC-0</t>
  </si>
  <si>
    <t>3500171</t>
  </si>
  <si>
    <t>Ford Credit Auto Lease Trust SECURED SUBORDINATED ABS</t>
  </si>
  <si>
    <t>34529X-AF-5</t>
  </si>
  <si>
    <t>3500170</t>
  </si>
  <si>
    <t>34529X-AB-4</t>
  </si>
  <si>
    <t>3500169</t>
  </si>
  <si>
    <t>34529U-AF-1</t>
  </si>
  <si>
    <t>3500168</t>
  </si>
  <si>
    <t>34529U-AE-4</t>
  </si>
  <si>
    <t>3500167</t>
  </si>
  <si>
    <t>34529R-AD-3</t>
  </si>
  <si>
    <t>3500166</t>
  </si>
  <si>
    <t>Ford Credit Auto Lease Trust SECURED ABS</t>
  </si>
  <si>
    <t>34529Q-AD-5</t>
  </si>
  <si>
    <t>3500165</t>
  </si>
  <si>
    <t>34529P-AF-2</t>
  </si>
  <si>
    <t>3500164</t>
  </si>
  <si>
    <t>34529P-AE-5</t>
  </si>
  <si>
    <t>3500163</t>
  </si>
  <si>
    <t>Ford Credit Floorplan Master O SECURED ABS</t>
  </si>
  <si>
    <t>34528Q-BP-8</t>
  </si>
  <si>
    <t>3500162</t>
  </si>
  <si>
    <t>34528Q-AZ-7</t>
  </si>
  <si>
    <t>3500161</t>
  </si>
  <si>
    <t>FOOTBALL CLUB TERM NOTES 2018 SECURED</t>
  </si>
  <si>
    <t>34487*-AA-9</t>
  </si>
  <si>
    <t>3500160</t>
  </si>
  <si>
    <t>FOOTBALL CLUB TERM NOTES 2024 SECURED</t>
  </si>
  <si>
    <t>34486*-AA-0</t>
  </si>
  <si>
    <t>3500159</t>
  </si>
  <si>
    <t>FOOTBALL CLUB TERM NOTES 2014 SENIOR</t>
  </si>
  <si>
    <t>34486#-AA-6</t>
  </si>
  <si>
    <t>3500158</t>
  </si>
  <si>
    <t>FM Leveraged Capital Fund II SECURED SUBORDINATED CDO-LNA</t>
  </si>
  <si>
    <t>34410T-AD-1</t>
  </si>
  <si>
    <t>3500157</t>
  </si>
  <si>
    <t>34410T-AC-3</t>
  </si>
  <si>
    <t>3500156</t>
  </si>
  <si>
    <t>FIRST SECURITY BANK OF UTAH, SECURED</t>
  </si>
  <si>
    <t>33632*-QS-9</t>
  </si>
  <si>
    <t>3500155</t>
  </si>
  <si>
    <t>FIRST CHICAGO LEASING CORPORAT SECURED</t>
  </si>
  <si>
    <t>31953*-AR-3</t>
  </si>
  <si>
    <t>3500154</t>
  </si>
  <si>
    <t>31953*-AQ-5</t>
  </si>
  <si>
    <t>3500153</t>
  </si>
  <si>
    <t>31953*-AP-7</t>
  </si>
  <si>
    <t>3500152</t>
  </si>
  <si>
    <t>31953*-AN-2</t>
  </si>
  <si>
    <t>3500151</t>
  </si>
  <si>
    <t>31953*-AM-4</t>
  </si>
  <si>
    <t>3500150</t>
  </si>
  <si>
    <t>31953*-AL-6</t>
  </si>
  <si>
    <t>3500149</t>
  </si>
  <si>
    <t>Federal Express Corp 1996 Pass SECURED</t>
  </si>
  <si>
    <t>31331F-AS-0</t>
  </si>
  <si>
    <t>3500148</t>
  </si>
  <si>
    <t>Federal Express Corp 1995 Pass SECURED</t>
  </si>
  <si>
    <t>31331F-AP-6</t>
  </si>
  <si>
    <t>3500147</t>
  </si>
  <si>
    <t>Federal Express Corp 2012 Pass SECURED</t>
  </si>
  <si>
    <t>313305-AA-2</t>
  </si>
  <si>
    <t>3500146</t>
  </si>
  <si>
    <t>Fairway Loan Funding Co SECURED CDO-LNA</t>
  </si>
  <si>
    <t>30605K-AB-7</t>
  </si>
  <si>
    <t>3500145</t>
  </si>
  <si>
    <t>Exeter Automobile Receivables SECURED ABS</t>
  </si>
  <si>
    <t>301658-AA-8</t>
  </si>
  <si>
    <t>3500144</t>
  </si>
  <si>
    <t>Enterprise Fleet Financing LLC SECURED ABS</t>
  </si>
  <si>
    <t>29372E-AT-5</t>
  </si>
  <si>
    <t>3500143</t>
  </si>
  <si>
    <t>29372E-AS-7</t>
  </si>
  <si>
    <t>3500142</t>
  </si>
  <si>
    <t>29372E-AK-4</t>
  </si>
  <si>
    <t>3500141</t>
  </si>
  <si>
    <t>29372E-AG-3</t>
  </si>
  <si>
    <t>3500140</t>
  </si>
  <si>
    <t>18 - Utility</t>
  </si>
  <si>
    <t>Entergy Louisiana Investment R SECURED ABS</t>
  </si>
  <si>
    <t>29366A-AA-2</t>
  </si>
  <si>
    <t>3500139</t>
  </si>
  <si>
    <t>Elm Road Generating Station Su SECURED</t>
  </si>
  <si>
    <t>28932M-AA-3</t>
  </si>
  <si>
    <t>3500138</t>
  </si>
  <si>
    <t>DREYFUS CASH MANAGEMENT SENIOR</t>
  </si>
  <si>
    <t>26188J-3#-2</t>
  </si>
  <si>
    <t>3500137</t>
  </si>
  <si>
    <t>26188J-2#-3</t>
  </si>
  <si>
    <t>3500136</t>
  </si>
  <si>
    <t>Discover Card Master Trust I SECURED SUBORDINATED ABS</t>
  </si>
  <si>
    <t>254706-AB-0</t>
  </si>
  <si>
    <t>3500135</t>
  </si>
  <si>
    <t>Discover Card Master Trust SECURED ABS</t>
  </si>
  <si>
    <t>254683-AY-1</t>
  </si>
  <si>
    <t>3500134</t>
  </si>
  <si>
    <t>254683-AX-3</t>
  </si>
  <si>
    <t>3500133</t>
  </si>
  <si>
    <t>3500132</t>
  </si>
  <si>
    <t>3500131</t>
  </si>
  <si>
    <t>3500130</t>
  </si>
  <si>
    <t>3500129</t>
  </si>
  <si>
    <t>25466K-FM-6</t>
  </si>
  <si>
    <t>3500128</t>
  </si>
  <si>
    <t>Delta Air Lines 2011-1 Class A SECURED</t>
  </si>
  <si>
    <t>24736W-AA-8</t>
  </si>
  <si>
    <t>3500127</t>
  </si>
  <si>
    <t>Delta Air Lines 2010-1 Class A NOTES</t>
  </si>
  <si>
    <t>24736V-AA-0</t>
  </si>
  <si>
    <t>3500126</t>
  </si>
  <si>
    <t>DSC Floorplan Master Owner Tru SECURED ABS</t>
  </si>
  <si>
    <t>23335J-AA-4</t>
  </si>
  <si>
    <t>3500125</t>
  </si>
  <si>
    <t>CRUGER ISSUER TRUST SENIOR</t>
  </si>
  <si>
    <t>228782-AA-6</t>
  </si>
  <si>
    <t>3500124</t>
  </si>
  <si>
    <t>Continental Airlines 1999-2 Cl SECURED</t>
  </si>
  <si>
    <t>210805-DS-3</t>
  </si>
  <si>
    <t>3500123</t>
  </si>
  <si>
    <t>210805-CT-2</t>
  </si>
  <si>
    <t>3500122</t>
  </si>
  <si>
    <t>Continental Airlines 1999-1 Cl SECURED</t>
  </si>
  <si>
    <t>210805-CQ-8</t>
  </si>
  <si>
    <t>3500121</t>
  </si>
  <si>
    <t>Continental Airlines 1998-3 Cl SECURED</t>
  </si>
  <si>
    <t>210805-CK-1</t>
  </si>
  <si>
    <t>3500120</t>
  </si>
  <si>
    <t>Continental Airlines 2007-1 Cl SECURED</t>
  </si>
  <si>
    <t>21079N-AA-9</t>
  </si>
  <si>
    <t>3500119</t>
  </si>
  <si>
    <t>CONTINENTAL AIRLINES 2012-2 CL SECURED</t>
  </si>
  <si>
    <t>210795-QC-7</t>
  </si>
  <si>
    <t>3500118</t>
  </si>
  <si>
    <t>210795-QB-9</t>
  </si>
  <si>
    <t>3500117</t>
  </si>
  <si>
    <t>CONNECTICUT NATIONAL BANK SECURED</t>
  </si>
  <si>
    <t>20763#-DT-5</t>
  </si>
  <si>
    <t>3500116</t>
  </si>
  <si>
    <t>ColumbusNova CLO Ltd 2007-I SECURED CDO-LNA</t>
  </si>
  <si>
    <t>19964L-AA-5</t>
  </si>
  <si>
    <t>3500115</t>
  </si>
  <si>
    <t>ColumbusNova CLO Ltd 2006-I SECURED CDO-LNA</t>
  </si>
  <si>
    <t>199648-AA-4</t>
  </si>
  <si>
    <t>3500114</t>
  </si>
  <si>
    <t>Citibank Credit Card Issuance SECURED ABS</t>
  </si>
  <si>
    <t>17305E-EK-7</t>
  </si>
  <si>
    <t>3500113</t>
  </si>
  <si>
    <t>3500112</t>
  </si>
  <si>
    <t>3500111</t>
  </si>
  <si>
    <t>Citibank Credit Card Issuance SECURED SUBORDINATED ABS</t>
  </si>
  <si>
    <t>17305E-DB-8</t>
  </si>
  <si>
    <t>3500110</t>
  </si>
  <si>
    <t>17305E-BY-0</t>
  </si>
  <si>
    <t>3500109</t>
  </si>
  <si>
    <t>17305E-BU-8</t>
  </si>
  <si>
    <t>3500108</t>
  </si>
  <si>
    <t>Chrysler Financial Auto Securi SECURED SUBORDINATED ABS</t>
  </si>
  <si>
    <t>17121D-AD-1</t>
  </si>
  <si>
    <t>3500107</t>
  </si>
  <si>
    <t>Chesapeake Funding LLC SECURED ABS</t>
  </si>
  <si>
    <t>165182-AX-4</t>
  </si>
  <si>
    <t>3500106</t>
  </si>
  <si>
    <t>Chase Issuance Trust SECURED ABS</t>
  </si>
  <si>
    <t>3500105</t>
  </si>
  <si>
    <t>161571-EZ-3</t>
  </si>
  <si>
    <t>3500104</t>
  </si>
  <si>
    <t>Chase Issuance Trust SECURED SUBORDINATED ABS</t>
  </si>
  <si>
    <t>161571-BR-4</t>
  </si>
  <si>
    <t>3500103</t>
  </si>
  <si>
    <t>Chase Credit Card Master Trust SECURED SUBORDINATED ABS</t>
  </si>
  <si>
    <t>16151R-CS-0</t>
  </si>
  <si>
    <t>3500102</t>
  </si>
  <si>
    <t>CenterPoint Energy Transition SECURED ABS</t>
  </si>
  <si>
    <t>3500101</t>
  </si>
  <si>
    <t>3500100</t>
  </si>
  <si>
    <t>15200W-AA-3</t>
  </si>
  <si>
    <t>3500099</t>
  </si>
  <si>
    <t>Cedar Brakes II LLC SECURED</t>
  </si>
  <si>
    <t>15005N-AD-4</t>
  </si>
  <si>
    <t>3500098</t>
  </si>
  <si>
    <t>Cedar Brakes I LLC SECURED</t>
  </si>
  <si>
    <t>15005M-AD-6</t>
  </si>
  <si>
    <t>3500097</t>
  </si>
  <si>
    <t>1AM</t>
  </si>
  <si>
    <t>Castle Garden Funding SECURED SUBORDINATED CDO-LNA</t>
  </si>
  <si>
    <t>14844Q-AG-8</t>
  </si>
  <si>
    <t>3500096</t>
  </si>
  <si>
    <t>Castle Garden Funding SECURED CDO-LNA</t>
  </si>
  <si>
    <t>14844Q-AE-3</t>
  </si>
  <si>
    <t>3500095</t>
  </si>
  <si>
    <t>CarMax Auto Owner Trust SECURED SUBORDINATED ABS</t>
  </si>
  <si>
    <t>14313K-AF-5</t>
  </si>
  <si>
    <t>3500094</t>
  </si>
  <si>
    <t>14313K-AE-8</t>
  </si>
  <si>
    <t>3500093</t>
  </si>
  <si>
    <t>CarMax Auto Owner Trust SECURED ABS</t>
  </si>
  <si>
    <t>14313J-AD-3</t>
  </si>
  <si>
    <t>3500092</t>
  </si>
  <si>
    <t>14313D-AC-8</t>
  </si>
  <si>
    <t>3500091</t>
  </si>
  <si>
    <t>14312A-AD-3</t>
  </si>
  <si>
    <t>3500090</t>
  </si>
  <si>
    <t>Capital One Multi-Asset Execut SECURED ABS</t>
  </si>
  <si>
    <t>14041N-CX-7</t>
  </si>
  <si>
    <t>3500089</t>
  </si>
  <si>
    <t>Capital One Multi-Asset Execut SECURED SUBORDINATED ABS</t>
  </si>
  <si>
    <t>14041N-CT-6</t>
  </si>
  <si>
    <t>3500088</t>
  </si>
  <si>
    <t>14041N-CS-8</t>
  </si>
  <si>
    <t>3500087</t>
  </si>
  <si>
    <t>14041N-BX-8</t>
  </si>
  <si>
    <t>3500086</t>
  </si>
  <si>
    <t>Cabela's Master Credit Card Tr SECURED ABS</t>
  </si>
  <si>
    <t>3500085</t>
  </si>
  <si>
    <t>3500084</t>
  </si>
  <si>
    <t>126802-BR-7</t>
  </si>
  <si>
    <t>3500083</t>
  </si>
  <si>
    <t>126802-BM-8</t>
  </si>
  <si>
    <t>3500082</t>
  </si>
  <si>
    <t>CVS Pass-Through Trust SECURED</t>
  </si>
  <si>
    <t>126650-BY-5</t>
  </si>
  <si>
    <t>3500081</t>
  </si>
  <si>
    <t>126650-AQ-3</t>
  </si>
  <si>
    <t>3500080</t>
  </si>
  <si>
    <t>126650-AN-0</t>
  </si>
  <si>
    <t>3500079</t>
  </si>
  <si>
    <t>126650-AL-4</t>
  </si>
  <si>
    <t>3500078</t>
  </si>
  <si>
    <t>CNH Equipment Trust SECURED SUBORDINATED ABS</t>
  </si>
  <si>
    <t>12624F-AE-7</t>
  </si>
  <si>
    <t>3500077</t>
  </si>
  <si>
    <t>CNH Equipment Trust SECURED ABS</t>
  </si>
  <si>
    <t>12622X-AD-2</t>
  </si>
  <si>
    <t>3500076</t>
  </si>
  <si>
    <t>12616V-AE-2</t>
  </si>
  <si>
    <t>3500075</t>
  </si>
  <si>
    <t>12612B-AE-0</t>
  </si>
  <si>
    <t>3500074</t>
  </si>
  <si>
    <t>12612B-AD-2</t>
  </si>
  <si>
    <t>3500073</t>
  </si>
  <si>
    <t>12591A-AE-7</t>
  </si>
  <si>
    <t>3500072</t>
  </si>
  <si>
    <t>CIT Equipment Collateral SECURED SUBORDINATED ABS</t>
  </si>
  <si>
    <t>12558B-AD-8</t>
  </si>
  <si>
    <t>3500071</t>
  </si>
  <si>
    <t>CIT Equipment Collateral SECURED ABS</t>
  </si>
  <si>
    <t>12558B-AC-0</t>
  </si>
  <si>
    <t>3500070</t>
  </si>
  <si>
    <t>Constant Recovery Diversified SECURED CDO-ABS Synth</t>
  </si>
  <si>
    <t>125093-BL-7</t>
  </si>
  <si>
    <t>3500069</t>
  </si>
  <si>
    <t>Burlington Northern and Santa SECURED</t>
  </si>
  <si>
    <t>12189P-AL-6</t>
  </si>
  <si>
    <t>3500068</t>
  </si>
  <si>
    <t>12189P-AK-8</t>
  </si>
  <si>
    <t>3500067</t>
  </si>
  <si>
    <t>12189P-AJ-1</t>
  </si>
  <si>
    <t>3500066</t>
  </si>
  <si>
    <t>12189P-AH-5</t>
  </si>
  <si>
    <t>3500065</t>
  </si>
  <si>
    <t>Bruce Mansfield Unit SECURED</t>
  </si>
  <si>
    <t>116663-AC-9</t>
  </si>
  <si>
    <t>3500064</t>
  </si>
  <si>
    <t>BlueMountain CLO Ltd SECURED CDO-LNA</t>
  </si>
  <si>
    <t>09624S-AG-0</t>
  </si>
  <si>
    <t>3500063</t>
  </si>
  <si>
    <t>Bank of America Auto Trust 201 SECURED SUBORDINATED ABS</t>
  </si>
  <si>
    <t>06052Y-AF-6</t>
  </si>
  <si>
    <t>3500062</t>
  </si>
  <si>
    <t>BTMU CAPITAL CORPORATION SECURED</t>
  </si>
  <si>
    <t>05577@-AR-1</t>
  </si>
  <si>
    <t>3500061</t>
  </si>
  <si>
    <t>BTMU CAPITAL CORPORATION SENIOR</t>
  </si>
  <si>
    <t>05577@-AQ-3</t>
  </si>
  <si>
    <t>3500060</t>
  </si>
  <si>
    <t>05577@-AP-5</t>
  </si>
  <si>
    <t>3500059</t>
  </si>
  <si>
    <t>05577@-AN-0</t>
  </si>
  <si>
    <t>3500058</t>
  </si>
  <si>
    <t>05577@-AM-2</t>
  </si>
  <si>
    <t>3500057</t>
  </si>
  <si>
    <t>05577@-AK-6</t>
  </si>
  <si>
    <t>3500056</t>
  </si>
  <si>
    <t>05577@-AJ-9</t>
  </si>
  <si>
    <t>3500055</t>
  </si>
  <si>
    <t>05577@-AH-3</t>
  </si>
  <si>
    <t>3500054</t>
  </si>
  <si>
    <t>05577@-AG-5</t>
  </si>
  <si>
    <t>3500053</t>
  </si>
  <si>
    <t>BMW Vehicle Lease Trust 2012-1 SECURED ABS</t>
  </si>
  <si>
    <t>05575B-AD-1</t>
  </si>
  <si>
    <t>3500052</t>
  </si>
  <si>
    <t>BMW Vehicle Owner Trust SECURED ABS</t>
  </si>
  <si>
    <t>05573W-AC-9</t>
  </si>
  <si>
    <t>3500051</t>
  </si>
  <si>
    <t>05568N-AF-9</t>
  </si>
  <si>
    <t>3500050</t>
  </si>
  <si>
    <t>BMW Floorplan Master Owner Tru SECURED ABS</t>
  </si>
  <si>
    <t>05564U-AH-3</t>
  </si>
  <si>
    <t>3500049</t>
  </si>
  <si>
    <t>BA Credit Card Trust SECURED SUBORDINATED ABS</t>
  </si>
  <si>
    <t>05522R-AY-4</t>
  </si>
  <si>
    <t>3500048</t>
  </si>
  <si>
    <t>05522R-AV-0</t>
  </si>
  <si>
    <t>3500047</t>
  </si>
  <si>
    <t>05522R-AD-0</t>
  </si>
  <si>
    <t>3500046</t>
  </si>
  <si>
    <t>Augusta Funding Ltd V SECURED</t>
  </si>
  <si>
    <t>05115Q-AD-5</t>
  </si>
  <si>
    <t>3500045</t>
  </si>
  <si>
    <t>Augusta Funding Ltd IV SECURED</t>
  </si>
  <si>
    <t>05115E-AB-6</t>
  </si>
  <si>
    <t>3500044</t>
  </si>
  <si>
    <t>Augusta Funding Ltd VI SECURED</t>
  </si>
  <si>
    <t>051157-AH-8</t>
  </si>
  <si>
    <t>3500043</t>
  </si>
  <si>
    <t>051157-AG-0</t>
  </si>
  <si>
    <t>3500042</t>
  </si>
  <si>
    <t>Augusta Funding Ltd VII SECURED</t>
  </si>
  <si>
    <t>051156-AB-3</t>
  </si>
  <si>
    <t>3500041</t>
  </si>
  <si>
    <t>Artus Loan Fund Ltd SECURED SUBORDINATED CDO-LNA</t>
  </si>
  <si>
    <t>04317L-AB-9</t>
  </si>
  <si>
    <t>3500040</t>
  </si>
  <si>
    <t>ARES CLO Ltd SECURED CDO-LNA</t>
  </si>
  <si>
    <t>04012L-AB-7</t>
  </si>
  <si>
    <t>3500039</t>
  </si>
  <si>
    <t>AmeriCredit Automobile Receiva SECURED SUBORDINATED ABS</t>
  </si>
  <si>
    <t>03064P-AE-1</t>
  </si>
  <si>
    <t>3500038</t>
  </si>
  <si>
    <t>03064P-AD-3</t>
  </si>
  <si>
    <t>3500037</t>
  </si>
  <si>
    <t>AmeriCredit Automobile Receiva SECURED ABS</t>
  </si>
  <si>
    <t>03064P-AC-5</t>
  </si>
  <si>
    <t>3500036</t>
  </si>
  <si>
    <t>03064N-AF-3</t>
  </si>
  <si>
    <t>3500035</t>
  </si>
  <si>
    <t>03064M-AD-0</t>
  </si>
  <si>
    <t>3500034</t>
  </si>
  <si>
    <t>03064F-AM-5</t>
  </si>
  <si>
    <t>3500033</t>
  </si>
  <si>
    <t>03063W-AE-7</t>
  </si>
  <si>
    <t>3500032</t>
  </si>
  <si>
    <t>03063W-AD-9</t>
  </si>
  <si>
    <t>3500031</t>
  </si>
  <si>
    <t>03063P-AE-2</t>
  </si>
  <si>
    <t>3500030</t>
  </si>
  <si>
    <t>03063P-AD-4</t>
  </si>
  <si>
    <t>3500029</t>
  </si>
  <si>
    <t>03061U-AD-5</t>
  </si>
  <si>
    <t>3500028</t>
  </si>
  <si>
    <t>American Express Credit Accoun SECURED SUBORDINATED ABS</t>
  </si>
  <si>
    <t>02587U-AC-4</t>
  </si>
  <si>
    <t>3500027</t>
  </si>
  <si>
    <t>02587U-AA-8</t>
  </si>
  <si>
    <t>3500026</t>
  </si>
  <si>
    <t>02587M-AA-6</t>
  </si>
  <si>
    <t>3500025</t>
  </si>
  <si>
    <t>02582J-GE-4</t>
  </si>
  <si>
    <t>3500024</t>
  </si>
  <si>
    <t>American Express Credit Accoun SECURED ABS</t>
  </si>
  <si>
    <t>02582J-GD-6</t>
  </si>
  <si>
    <t>3500023</t>
  </si>
  <si>
    <t>3500022</t>
  </si>
  <si>
    <t>02582J-FS-4</t>
  </si>
  <si>
    <t>3500021</t>
  </si>
  <si>
    <t>02582J-FN-5</t>
  </si>
  <si>
    <t>3500020</t>
  </si>
  <si>
    <t>02582J-FH-8</t>
  </si>
  <si>
    <t>3500019</t>
  </si>
  <si>
    <t>02582J-DF-4</t>
  </si>
  <si>
    <t>3500018</t>
  </si>
  <si>
    <t>American Airlines 2011-1 Class 1ST LIEN</t>
  </si>
  <si>
    <t>023767-AA-4</t>
  </si>
  <si>
    <t>3500017</t>
  </si>
  <si>
    <t>Ally Auto Receivables Trust 20 SECURED ABS</t>
  </si>
  <si>
    <t>02006E-AD-1</t>
  </si>
  <si>
    <t>3500016</t>
  </si>
  <si>
    <t>Ally Auto Receivables Trust 20 SECURED SUBORDINATED ABS</t>
  </si>
  <si>
    <t>02006A-AF-4</t>
  </si>
  <si>
    <t>3500015</t>
  </si>
  <si>
    <t>02006A-AE-7</t>
  </si>
  <si>
    <t>3500014</t>
  </si>
  <si>
    <t>02005Y-AE-6</t>
  </si>
  <si>
    <t>3500013</t>
  </si>
  <si>
    <t>02005Y-AA-4</t>
  </si>
  <si>
    <t>3500012</t>
  </si>
  <si>
    <t>Ally Auto Receivables Trust SECURED ABS</t>
  </si>
  <si>
    <t>02005X-AC-2</t>
  </si>
  <si>
    <t>3500011</t>
  </si>
  <si>
    <t>02005X-AB-4</t>
  </si>
  <si>
    <t>3500010</t>
  </si>
  <si>
    <t>02005V-AE-2</t>
  </si>
  <si>
    <t>3500009</t>
  </si>
  <si>
    <t>02005V-AD-4</t>
  </si>
  <si>
    <t>3500008</t>
  </si>
  <si>
    <t>02005J-AD-1</t>
  </si>
  <si>
    <t>3500007</t>
  </si>
  <si>
    <t>Ally Master Owner Trust SECURED ABS</t>
  </si>
  <si>
    <t>02005A-CC-0</t>
  </si>
  <si>
    <t>3500006</t>
  </si>
  <si>
    <t>02005A-BX-5</t>
  </si>
  <si>
    <t>3500005</t>
  </si>
  <si>
    <t>02005A-BM-9</t>
  </si>
  <si>
    <t>3500004</t>
  </si>
  <si>
    <t>9 - Aircraft leases</t>
  </si>
  <si>
    <t>Aircraft Certificate Owner Tru SECURED ABS</t>
  </si>
  <si>
    <t>009325-AD-3</t>
  </si>
  <si>
    <t>3500003</t>
  </si>
  <si>
    <t>5AM</t>
  </si>
  <si>
    <t>ARMR Ltd SECURED CDO-ABS Synth</t>
  </si>
  <si>
    <t>00211L-AA-6</t>
  </si>
  <si>
    <t>3500002</t>
  </si>
  <si>
    <t>AEP Texas Central Transition F SECURED ABS</t>
  </si>
  <si>
    <t>00104U-AC-2</t>
  </si>
  <si>
    <t>3500001</t>
  </si>
  <si>
    <t>Seawall 2007-2 Ltd SECURED SUBORDINATED CDO-CMBS Synth</t>
  </si>
  <si>
    <t>81274E-AA-6</t>
  </si>
  <si>
    <t>3400594</t>
  </si>
  <si>
    <t>81274D-AC-4</t>
  </si>
  <si>
    <t>3400593</t>
  </si>
  <si>
    <t>Claris Ltd SECURED CDO-CMBS Synth</t>
  </si>
  <si>
    <t>18060P-AM-5</t>
  </si>
  <si>
    <t>3400592</t>
  </si>
  <si>
    <t>Calculus CMBS Resecuritization SECURED CDO-CMBS Synth</t>
  </si>
  <si>
    <t>BCC0XP-WW-3</t>
  </si>
  <si>
    <t>3400591</t>
  </si>
  <si>
    <t>24</t>
  </si>
  <si>
    <t>Wells Fargo Commercial Mortgag SECURED</t>
  </si>
  <si>
    <t>94988H-AK-7</t>
  </si>
  <si>
    <t>3400590</t>
  </si>
  <si>
    <t>WAMU Commercial Mortgage Secur SECURED</t>
  </si>
  <si>
    <t>93934D-AA-5</t>
  </si>
  <si>
    <t>3400589</t>
  </si>
  <si>
    <t>4FM</t>
  </si>
  <si>
    <t>WAMU Commercial Mortgage Secur SECURED SUBORDINATED</t>
  </si>
  <si>
    <t>93364L-AJ-7</t>
  </si>
  <si>
    <t>3400588</t>
  </si>
  <si>
    <t>3FM</t>
  </si>
  <si>
    <t>93364L-AH-1</t>
  </si>
  <si>
    <t>3400587</t>
  </si>
  <si>
    <t>93364L-AG-3</t>
  </si>
  <si>
    <t>3400586</t>
  </si>
  <si>
    <t>5FM</t>
  </si>
  <si>
    <t>933633-AE-9</t>
  </si>
  <si>
    <t>3400585</t>
  </si>
  <si>
    <t>933633-AA-7</t>
  </si>
  <si>
    <t>3400584</t>
  </si>
  <si>
    <t>6FM</t>
  </si>
  <si>
    <t>933632-AF-8</t>
  </si>
  <si>
    <t>3400583</t>
  </si>
  <si>
    <t>933632-AE-1</t>
  </si>
  <si>
    <t>3400582</t>
  </si>
  <si>
    <t>933632-AA-9</t>
  </si>
  <si>
    <t>3400581</t>
  </si>
  <si>
    <t>Wachovia Bank Commercial Mortg SECURED SUBORDINATED</t>
  </si>
  <si>
    <t>92979F-AL-4</t>
  </si>
  <si>
    <t>3400580</t>
  </si>
  <si>
    <t>Wachovia Bank Commercial Mortg SECURED</t>
  </si>
  <si>
    <t>92979F-AG-5</t>
  </si>
  <si>
    <t>3400579</t>
  </si>
  <si>
    <t>92978Y-AB-6</t>
  </si>
  <si>
    <t>3400578</t>
  </si>
  <si>
    <t>92978T-AH-4</t>
  </si>
  <si>
    <t>3400577</t>
  </si>
  <si>
    <t>92978Q-BZ-9</t>
  </si>
  <si>
    <t>3400576</t>
  </si>
  <si>
    <t>92978Q-AP-2</t>
  </si>
  <si>
    <t>3400575</t>
  </si>
  <si>
    <t>92978Q-AM-9</t>
  </si>
  <si>
    <t>3400574</t>
  </si>
  <si>
    <t>92978Q-AL-1</t>
  </si>
  <si>
    <t>3400573</t>
  </si>
  <si>
    <t>92978Q-AK-3</t>
  </si>
  <si>
    <t>3400572</t>
  </si>
  <si>
    <t>92978Q-AH-0</t>
  </si>
  <si>
    <t>3400571</t>
  </si>
  <si>
    <t>92978Q-AC-1</t>
  </si>
  <si>
    <t>3400570</t>
  </si>
  <si>
    <t>92978P-AH-2</t>
  </si>
  <si>
    <t>3400569</t>
  </si>
  <si>
    <t>92977R-AD-8</t>
  </si>
  <si>
    <t>3400568</t>
  </si>
  <si>
    <t>92976B-GJ-5</t>
  </si>
  <si>
    <t>3400567</t>
  </si>
  <si>
    <t>92976B-DV-1</t>
  </si>
  <si>
    <t>3400566</t>
  </si>
  <si>
    <t>92976B-BV-3</t>
  </si>
  <si>
    <t>3400565</t>
  </si>
  <si>
    <t>929766-Y5-6</t>
  </si>
  <si>
    <t>3400564</t>
  </si>
  <si>
    <t>929766-TS-2</t>
  </si>
  <si>
    <t>3400563</t>
  </si>
  <si>
    <t>929766-SH-7</t>
  </si>
  <si>
    <t>3400562</t>
  </si>
  <si>
    <t>929766-SG-9</t>
  </si>
  <si>
    <t>3400561</t>
  </si>
  <si>
    <t>929766-R8-8</t>
  </si>
  <si>
    <t>3400560</t>
  </si>
  <si>
    <t>929766-QX-4</t>
  </si>
  <si>
    <t>3400559</t>
  </si>
  <si>
    <t>929766-QW-6</t>
  </si>
  <si>
    <t>3400558</t>
  </si>
  <si>
    <t>929766-QV-8</t>
  </si>
  <si>
    <t>3400557</t>
  </si>
  <si>
    <t>929766-MP-5</t>
  </si>
  <si>
    <t>3400556</t>
  </si>
  <si>
    <t>929766-GV-9</t>
  </si>
  <si>
    <t>3400555</t>
  </si>
  <si>
    <t>929766-GS-6</t>
  </si>
  <si>
    <t>3400554</t>
  </si>
  <si>
    <t>929766-EK-5</t>
  </si>
  <si>
    <t>3400553</t>
  </si>
  <si>
    <t>929766-C3-5</t>
  </si>
  <si>
    <t>3400552</t>
  </si>
  <si>
    <t>929766-7M-9</t>
  </si>
  <si>
    <t>3400551</t>
  </si>
  <si>
    <t>WFRBS Commercial Mortgage Trus SECURED</t>
  </si>
  <si>
    <t>92936Q-AL-2</t>
  </si>
  <si>
    <t>3400550</t>
  </si>
  <si>
    <t>UBS-Barclays Commercial Mortga SECURED</t>
  </si>
  <si>
    <t>90349D-AJ-1</t>
  </si>
  <si>
    <t>3400549</t>
  </si>
  <si>
    <t>90270R-AC-8</t>
  </si>
  <si>
    <t>3400548</t>
  </si>
  <si>
    <t>90269C-AH-3</t>
  </si>
  <si>
    <t>3400547</t>
  </si>
  <si>
    <t>Seawall 2007-3 Ltd SECURED SUBORDINATED CDO-CMBS Synth</t>
  </si>
  <si>
    <t>812745-AB-3</t>
  </si>
  <si>
    <t>3400546</t>
  </si>
  <si>
    <t>812745-AA-5</t>
  </si>
  <si>
    <t>3400545</t>
  </si>
  <si>
    <t>Salomon Brothers Mortgage Secu SECURED SUBORDINATED</t>
  </si>
  <si>
    <t>79548K-4R-6</t>
  </si>
  <si>
    <t>3400544</t>
  </si>
  <si>
    <t>5FE</t>
  </si>
  <si>
    <t>Salomon Brothers Mortgage Secu SECURED</t>
  </si>
  <si>
    <t>79548K-3R-7</t>
  </si>
  <si>
    <t>3400543</t>
  </si>
  <si>
    <t>RBS Greenwich Capital Mortgage SECURED SUBORDINATED</t>
  </si>
  <si>
    <t>74929Q-AC-9</t>
  </si>
  <si>
    <t>3400542</t>
  </si>
  <si>
    <t>RBSCF Trust 2009-RR2 SECURED</t>
  </si>
  <si>
    <t>749289-AQ-7</t>
  </si>
  <si>
    <t>3400541</t>
  </si>
  <si>
    <t>RBSCF Trust 2009-RR1 SECURED</t>
  </si>
  <si>
    <t>749271-AA-0</t>
  </si>
  <si>
    <t>3400540</t>
  </si>
  <si>
    <t>Prudential Securities Secured SECURED</t>
  </si>
  <si>
    <t>74436J-EH-6</t>
  </si>
  <si>
    <t>3400539</t>
  </si>
  <si>
    <t>74436J-DT-1</t>
  </si>
  <si>
    <t>3400538</t>
  </si>
  <si>
    <t>Prudential Commercial Mortgage SECURED</t>
  </si>
  <si>
    <t>74432G-AE-7</t>
  </si>
  <si>
    <t>3400537</t>
  </si>
  <si>
    <t>PNC Mortgage Acceptance Corp SECURED</t>
  </si>
  <si>
    <t>69348H-DJ-4</t>
  </si>
  <si>
    <t>3400536</t>
  </si>
  <si>
    <t>Nationslink Funding Corp SECURED SUBORDINATED</t>
  </si>
  <si>
    <t>63859C-CK-7</t>
  </si>
  <si>
    <t>3400535</t>
  </si>
  <si>
    <t>Morgan Stanley Capital I Inc SECURED CDO-CMBS</t>
  </si>
  <si>
    <t>62475F-AD-4</t>
  </si>
  <si>
    <t>3400534</t>
  </si>
  <si>
    <t>Morgan Stanley Bank of America SECURED</t>
  </si>
  <si>
    <t>61761D-AJ-1</t>
  </si>
  <si>
    <t>3400533</t>
  </si>
  <si>
    <t>61761A-AA-6</t>
  </si>
  <si>
    <t>3400532</t>
  </si>
  <si>
    <t>Morgan Stanley Capital I Trust SECURED</t>
  </si>
  <si>
    <t>61760V-AA-1</t>
  </si>
  <si>
    <t>3400531</t>
  </si>
  <si>
    <t>61760R-AA-0</t>
  </si>
  <si>
    <t>3400530</t>
  </si>
  <si>
    <t>Morgan Stanley Re-REMIC Trust SECURED</t>
  </si>
  <si>
    <t>61760N-AA-9</t>
  </si>
  <si>
    <t>3400529</t>
  </si>
  <si>
    <t>61758F-AA-0</t>
  </si>
  <si>
    <t>3400528</t>
  </si>
  <si>
    <t>Morgan Stanley Capital I Trust SECURED SUBORDINATED</t>
  </si>
  <si>
    <t>61757L-AM-2</t>
  </si>
  <si>
    <t>3400527</t>
  </si>
  <si>
    <t>61757L-AL-4</t>
  </si>
  <si>
    <t>3400526</t>
  </si>
  <si>
    <t>61757L-AF-7</t>
  </si>
  <si>
    <t>3400525</t>
  </si>
  <si>
    <t>61756U-AL-5</t>
  </si>
  <si>
    <t>3400524</t>
  </si>
  <si>
    <t>61755Y-AN-4</t>
  </si>
  <si>
    <t>3400523</t>
  </si>
  <si>
    <t>61755Y-AK-0</t>
  </si>
  <si>
    <t>3400522</t>
  </si>
  <si>
    <t>61755Y-AH-7</t>
  </si>
  <si>
    <t>3400521</t>
  </si>
  <si>
    <t>61755Y-AF-1</t>
  </si>
  <si>
    <t>3400520</t>
  </si>
  <si>
    <t>3400519</t>
  </si>
  <si>
    <t>61755B-AC-8</t>
  </si>
  <si>
    <t>3400518</t>
  </si>
  <si>
    <t>61754K-AN-5</t>
  </si>
  <si>
    <t>3400517</t>
  </si>
  <si>
    <t>61754K-AM-7</t>
  </si>
  <si>
    <t>3400516</t>
  </si>
  <si>
    <t>61754J-AQ-1</t>
  </si>
  <si>
    <t>3400515</t>
  </si>
  <si>
    <t>61754J-AP-3</t>
  </si>
  <si>
    <t>3400514</t>
  </si>
  <si>
    <t>61754J-AN-8</t>
  </si>
  <si>
    <t>3400513</t>
  </si>
  <si>
    <t>61754J-AM-0</t>
  </si>
  <si>
    <t>3400512</t>
  </si>
  <si>
    <t>61754J-AL-2</t>
  </si>
  <si>
    <t>3400511</t>
  </si>
  <si>
    <t>61754J-AC-2</t>
  </si>
  <si>
    <t>3400510</t>
  </si>
  <si>
    <t>61751X-AX-8</t>
  </si>
  <si>
    <t>3400509</t>
  </si>
  <si>
    <t>61751X-AM-2</t>
  </si>
  <si>
    <t>3400508</t>
  </si>
  <si>
    <t>61751X-AL-4</t>
  </si>
  <si>
    <t>3400507</t>
  </si>
  <si>
    <t>61751X-AK-6</t>
  </si>
  <si>
    <t>3400506</t>
  </si>
  <si>
    <t>61751X-AG-5</t>
  </si>
  <si>
    <t>3400505</t>
  </si>
  <si>
    <t>61751X-AF-7</t>
  </si>
  <si>
    <t>3400504</t>
  </si>
  <si>
    <t>61751N-AG-7</t>
  </si>
  <si>
    <t>3400503</t>
  </si>
  <si>
    <t>61750W-AC-7</t>
  </si>
  <si>
    <t>3400502</t>
  </si>
  <si>
    <t>61750W-AA-1</t>
  </si>
  <si>
    <t>3400501</t>
  </si>
  <si>
    <t>61749M-AH-2</t>
  </si>
  <si>
    <t>3400500</t>
  </si>
  <si>
    <t>61749M-AG-4</t>
  </si>
  <si>
    <t>3400499</t>
  </si>
  <si>
    <t>61749M-AF-6</t>
  </si>
  <si>
    <t>3400498</t>
  </si>
  <si>
    <t>Morgan Stanley Dean Witter Cap SECURED SUBORDINATED</t>
  </si>
  <si>
    <t>61746W-WU-0</t>
  </si>
  <si>
    <t>3400497</t>
  </si>
  <si>
    <t>Morgan Stanley Dean Witter Cap SECURED</t>
  </si>
  <si>
    <t>61746W-QT-0</t>
  </si>
  <si>
    <t>3400496</t>
  </si>
  <si>
    <t>61746W-PT-1</t>
  </si>
  <si>
    <t>3400495</t>
  </si>
  <si>
    <t>61746W-PS-3</t>
  </si>
  <si>
    <t>3400494</t>
  </si>
  <si>
    <t>61746W-PR-5</t>
  </si>
  <si>
    <t>3400493</t>
  </si>
  <si>
    <t>61746W-PQ-7</t>
  </si>
  <si>
    <t>3400492</t>
  </si>
  <si>
    <t>61746W-PJ-3</t>
  </si>
  <si>
    <t>3400491</t>
  </si>
  <si>
    <t>61746W-NB-2</t>
  </si>
  <si>
    <t>3400490</t>
  </si>
  <si>
    <t>61746W-LX-6</t>
  </si>
  <si>
    <t>3400489</t>
  </si>
  <si>
    <t>61746W-HN-3</t>
  </si>
  <si>
    <t>3400488</t>
  </si>
  <si>
    <t>61746W-HJ-2</t>
  </si>
  <si>
    <t>3400487</t>
  </si>
  <si>
    <t>61746W-FT-2</t>
  </si>
  <si>
    <t>3400486</t>
  </si>
  <si>
    <t>61746W-FP-0</t>
  </si>
  <si>
    <t>3400485</t>
  </si>
  <si>
    <t>61746W-ED-8</t>
  </si>
  <si>
    <t>3400484</t>
  </si>
  <si>
    <t>61746W-DN-7</t>
  </si>
  <si>
    <t>3400483</t>
  </si>
  <si>
    <t>61746W-DM-9</t>
  </si>
  <si>
    <t>3400482</t>
  </si>
  <si>
    <t>61746W-DL-1</t>
  </si>
  <si>
    <t>3400481</t>
  </si>
  <si>
    <t>61746W-DK-3</t>
  </si>
  <si>
    <t>3400480</t>
  </si>
  <si>
    <t>61746W-DJ-6</t>
  </si>
  <si>
    <t>3400479</t>
  </si>
  <si>
    <t>61746W-DH-0</t>
  </si>
  <si>
    <t>3400478</t>
  </si>
  <si>
    <t>61746W-DG-2</t>
  </si>
  <si>
    <t>3400477</t>
  </si>
  <si>
    <t>61746W-DF-4</t>
  </si>
  <si>
    <t>3400476</t>
  </si>
  <si>
    <t>61746W-DE-7</t>
  </si>
  <si>
    <t>3400475</t>
  </si>
  <si>
    <t>61746W-AK-6</t>
  </si>
  <si>
    <t>3400474</t>
  </si>
  <si>
    <t>61746W-AJ-9</t>
  </si>
  <si>
    <t>3400473</t>
  </si>
  <si>
    <t>61745M-ZG-1</t>
  </si>
  <si>
    <t>3400472</t>
  </si>
  <si>
    <t>61745M-X3-2</t>
  </si>
  <si>
    <t>3400471</t>
  </si>
  <si>
    <t>61745M-VM-2</t>
  </si>
  <si>
    <t>3400470</t>
  </si>
  <si>
    <t>61745M-VH-3</t>
  </si>
  <si>
    <t>3400469</t>
  </si>
  <si>
    <t>61745M-VC-4</t>
  </si>
  <si>
    <t>3400468</t>
  </si>
  <si>
    <t>61745M-UE-1</t>
  </si>
  <si>
    <t>3400467</t>
  </si>
  <si>
    <t>61745M-TE-3</t>
  </si>
  <si>
    <t>3400466</t>
  </si>
  <si>
    <t>61745M-T9-4</t>
  </si>
  <si>
    <t>3400465</t>
  </si>
  <si>
    <t>Morgan Stanley Capital I Inc SECURED SUBORDINATED</t>
  </si>
  <si>
    <t>61745M-PB-3</t>
  </si>
  <si>
    <t>3400464</t>
  </si>
  <si>
    <t>61745M-PA-5</t>
  </si>
  <si>
    <t>3400463</t>
  </si>
  <si>
    <t>61745M-NZ-2</t>
  </si>
  <si>
    <t>3400462</t>
  </si>
  <si>
    <t>Morgan Stanley Capital I Inc SECURED</t>
  </si>
  <si>
    <t>61745M-NW-9</t>
  </si>
  <si>
    <t>3400461</t>
  </si>
  <si>
    <t>61745M-M2-6</t>
  </si>
  <si>
    <t>3400460</t>
  </si>
  <si>
    <t>61745M-L8-4</t>
  </si>
  <si>
    <t>3400459</t>
  </si>
  <si>
    <t>61745M-L6-8</t>
  </si>
  <si>
    <t>3400458</t>
  </si>
  <si>
    <t>61745M-KW-2</t>
  </si>
  <si>
    <t>3400457</t>
  </si>
  <si>
    <t>61745M-HH-9</t>
  </si>
  <si>
    <t>3400456</t>
  </si>
  <si>
    <t>61745M-HG-1</t>
  </si>
  <si>
    <t>3400455</t>
  </si>
  <si>
    <t>61745M-HF-3</t>
  </si>
  <si>
    <t>3400454</t>
  </si>
  <si>
    <t>61745M-AJ-2</t>
  </si>
  <si>
    <t>3400453</t>
  </si>
  <si>
    <t>61745M-6J-7</t>
  </si>
  <si>
    <t>3400452</t>
  </si>
  <si>
    <t>61745M-5S-8</t>
  </si>
  <si>
    <t>3400451</t>
  </si>
  <si>
    <t>61745M-3G-6</t>
  </si>
  <si>
    <t>3400450</t>
  </si>
  <si>
    <t>61745M-2R-3</t>
  </si>
  <si>
    <t>3400449</t>
  </si>
  <si>
    <t>61745M-2P-7</t>
  </si>
  <si>
    <t>3400448</t>
  </si>
  <si>
    <t>61745M-2N-2</t>
  </si>
  <si>
    <t>3400447</t>
  </si>
  <si>
    <t>617459-AE-2</t>
  </si>
  <si>
    <t>3400446</t>
  </si>
  <si>
    <t>617458-AJ-3</t>
  </si>
  <si>
    <t>3400445</t>
  </si>
  <si>
    <t>617451-DB-2</t>
  </si>
  <si>
    <t>3400444</t>
  </si>
  <si>
    <t>617451-DA-4</t>
  </si>
  <si>
    <t>3400443</t>
  </si>
  <si>
    <t>617451-CZ-0</t>
  </si>
  <si>
    <t>3400442</t>
  </si>
  <si>
    <t>617451-CY-3</t>
  </si>
  <si>
    <t>3400441</t>
  </si>
  <si>
    <t>617451-AH-2</t>
  </si>
  <si>
    <t>3400440</t>
  </si>
  <si>
    <t>JP Morgan Commercial Mortgage SECURED</t>
  </si>
  <si>
    <t>617059-EY-2</t>
  </si>
  <si>
    <t>3400439</t>
  </si>
  <si>
    <t>617059-DK-3</t>
  </si>
  <si>
    <t>3400438</t>
  </si>
  <si>
    <t>Merrill Lynch/Countrywide Comm SECURED</t>
  </si>
  <si>
    <t>60688C-AR-7</t>
  </si>
  <si>
    <t>3400437</t>
  </si>
  <si>
    <t>60688C-AE-6</t>
  </si>
  <si>
    <t>3400436</t>
  </si>
  <si>
    <t>3400435</t>
  </si>
  <si>
    <t>60688B-AF-5</t>
  </si>
  <si>
    <t>3400434</t>
  </si>
  <si>
    <t>60687V-BC-8</t>
  </si>
  <si>
    <t>3400433</t>
  </si>
  <si>
    <t>60687V-BB-0</t>
  </si>
  <si>
    <t>3400432</t>
  </si>
  <si>
    <t>Merrill Lynch/Countrywide Comm SECURED SUBORDINATED</t>
  </si>
  <si>
    <t>60687V-AN-5</t>
  </si>
  <si>
    <t>3400431</t>
  </si>
  <si>
    <t>60687V-AK-1</t>
  </si>
  <si>
    <t>3400430</t>
  </si>
  <si>
    <t>60687V-AJ-4</t>
  </si>
  <si>
    <t>3400429</t>
  </si>
  <si>
    <t>Merrill Lynch Mortgage Trust SECURED</t>
  </si>
  <si>
    <t>59025W-AE-6</t>
  </si>
  <si>
    <t>3400428</t>
  </si>
  <si>
    <t>59023B-AH-7</t>
  </si>
  <si>
    <t>3400427</t>
  </si>
  <si>
    <t>59022K-AB-1</t>
  </si>
  <si>
    <t>3400426</t>
  </si>
  <si>
    <t>59022H-ND-0</t>
  </si>
  <si>
    <t>3400425</t>
  </si>
  <si>
    <t>59022H-NC-2</t>
  </si>
  <si>
    <t>3400424</t>
  </si>
  <si>
    <t>59022H-JT-0</t>
  </si>
  <si>
    <t>3400423</t>
  </si>
  <si>
    <t>59022H-HR-6</t>
  </si>
  <si>
    <t>3400422</t>
  </si>
  <si>
    <t>59022H-HG-0</t>
  </si>
  <si>
    <t>3400421</t>
  </si>
  <si>
    <t>59022H-HB-1</t>
  </si>
  <si>
    <t>3400420</t>
  </si>
  <si>
    <t>59022H-EL-2</t>
  </si>
  <si>
    <t>3400419</t>
  </si>
  <si>
    <t>59022H-DT-6</t>
  </si>
  <si>
    <t>3400418</t>
  </si>
  <si>
    <t>59022H-DN-9</t>
  </si>
  <si>
    <t>3400417</t>
  </si>
  <si>
    <t>Merrill Lynch Mortgage Trust SECURED SUBORDINATED</t>
  </si>
  <si>
    <t>59022H-CX-8</t>
  </si>
  <si>
    <t>3400416</t>
  </si>
  <si>
    <t>59022H-CW-0</t>
  </si>
  <si>
    <t>3400415</t>
  </si>
  <si>
    <t>59022H-CU-4</t>
  </si>
  <si>
    <t>3400414</t>
  </si>
  <si>
    <t>59022H-AR-3</t>
  </si>
  <si>
    <t>3400413</t>
  </si>
  <si>
    <t>Maclaurin SPC SECURED CDO-CMBS Synth</t>
  </si>
  <si>
    <t>554739-AC-6</t>
  </si>
  <si>
    <t>3400412</t>
  </si>
  <si>
    <t>Mach One Trust Commercial Mort SECURED SUBORDINATED CDO-CMBS</t>
  </si>
  <si>
    <t>55445R-AH-0</t>
  </si>
  <si>
    <t>3400411</t>
  </si>
  <si>
    <t>55445R-AG-2</t>
  </si>
  <si>
    <t>3400410</t>
  </si>
  <si>
    <t>55445R-AF-4</t>
  </si>
  <si>
    <t>3400409</t>
  </si>
  <si>
    <t>55445R-AE-7</t>
  </si>
  <si>
    <t>3400408</t>
  </si>
  <si>
    <t>Mach One Trust Commercial Mort SECURED CDO-CMBS</t>
  </si>
  <si>
    <t>55445R-AD-9</t>
  </si>
  <si>
    <t>3400407</t>
  </si>
  <si>
    <t>55312Y-BD-3</t>
  </si>
  <si>
    <t>3400406</t>
  </si>
  <si>
    <t>55312V-BD-9</t>
  </si>
  <si>
    <t>3400405</t>
  </si>
  <si>
    <t>55312V-AQ-1</t>
  </si>
  <si>
    <t>3400404</t>
  </si>
  <si>
    <t>Lehman Brothers Small Balance SECURED</t>
  </si>
  <si>
    <t>52521G-AC-9</t>
  </si>
  <si>
    <t>3400403</t>
  </si>
  <si>
    <t>LB-UBS Commercial Mortgage Tru SECURED</t>
  </si>
  <si>
    <t>52109R-BW-0</t>
  </si>
  <si>
    <t>3400402</t>
  </si>
  <si>
    <t>LB-UBS Commercial Mortgage Tru SECURED SUBORDINATED</t>
  </si>
  <si>
    <t>52109R-BS-9</t>
  </si>
  <si>
    <t>3400401</t>
  </si>
  <si>
    <t>52109R-BR-1</t>
  </si>
  <si>
    <t>3400400</t>
  </si>
  <si>
    <t>52109P-AK-1</t>
  </si>
  <si>
    <t>3400399</t>
  </si>
  <si>
    <t>52109P-AH-8</t>
  </si>
  <si>
    <t>3400398</t>
  </si>
  <si>
    <t>52109P-AG-0</t>
  </si>
  <si>
    <t>3400397</t>
  </si>
  <si>
    <t>52108M-DR-1</t>
  </si>
  <si>
    <t>3400396</t>
  </si>
  <si>
    <t>52108M-BC-6</t>
  </si>
  <si>
    <t>3400395</t>
  </si>
  <si>
    <t>52108M-AM-5</t>
  </si>
  <si>
    <t>3400394</t>
  </si>
  <si>
    <t>52108M-AH-6</t>
  </si>
  <si>
    <t>3400393</t>
  </si>
  <si>
    <t>52108H-ZT-4</t>
  </si>
  <si>
    <t>3400392</t>
  </si>
  <si>
    <t>52108H-ZP-2</t>
  </si>
  <si>
    <t>3400391</t>
  </si>
  <si>
    <t>52108H-WT-7</t>
  </si>
  <si>
    <t>3400390</t>
  </si>
  <si>
    <t>52108H-VQ-4</t>
  </si>
  <si>
    <t>3400389</t>
  </si>
  <si>
    <t>52108H-US-1</t>
  </si>
  <si>
    <t>3400388</t>
  </si>
  <si>
    <t>52108H-SF-2</t>
  </si>
  <si>
    <t>3400387</t>
  </si>
  <si>
    <t>52108H-RH-9</t>
  </si>
  <si>
    <t>3400386</t>
  </si>
  <si>
    <t>52108H-NT-7</t>
  </si>
  <si>
    <t>3400385</t>
  </si>
  <si>
    <t>52108H-N6-7</t>
  </si>
  <si>
    <t>3400384</t>
  </si>
  <si>
    <t>52108H-MN-1</t>
  </si>
  <si>
    <t>3400383</t>
  </si>
  <si>
    <t>52108H-KY-9</t>
  </si>
  <si>
    <t>3400382</t>
  </si>
  <si>
    <t>52108H-K8-6</t>
  </si>
  <si>
    <t>3400381</t>
  </si>
  <si>
    <t>52108H-JA-3</t>
  </si>
  <si>
    <t>3400380</t>
  </si>
  <si>
    <t>52108H-GU-2</t>
  </si>
  <si>
    <t>3400379</t>
  </si>
  <si>
    <t>52108H-EM-2</t>
  </si>
  <si>
    <t>3400378</t>
  </si>
  <si>
    <t>52108H-BA-1</t>
  </si>
  <si>
    <t>3400377</t>
  </si>
  <si>
    <t>52108H-B9-4</t>
  </si>
  <si>
    <t>3400376</t>
  </si>
  <si>
    <t>52108H-6U-3</t>
  </si>
  <si>
    <t>3400375</t>
  </si>
  <si>
    <t>52108H-5X-8</t>
  </si>
  <si>
    <t>3400374</t>
  </si>
  <si>
    <t>52108H-5W-0</t>
  </si>
  <si>
    <t>3400373</t>
  </si>
  <si>
    <t>52108H-5E-0</t>
  </si>
  <si>
    <t>3400372</t>
  </si>
  <si>
    <t>52108H-4Y-7</t>
  </si>
  <si>
    <t>3400371</t>
  </si>
  <si>
    <t>52108H-4V-3</t>
  </si>
  <si>
    <t>3400370</t>
  </si>
  <si>
    <t>52108H-3F-9</t>
  </si>
  <si>
    <t>3400369</t>
  </si>
  <si>
    <t>50180L-AC-4</t>
  </si>
  <si>
    <t>3400368</t>
  </si>
  <si>
    <t>50180J-AN-5</t>
  </si>
  <si>
    <t>3400367</t>
  </si>
  <si>
    <t>50180C-AU-4</t>
  </si>
  <si>
    <t>3400366</t>
  </si>
  <si>
    <t>50180C-AT-7</t>
  </si>
  <si>
    <t>3400365</t>
  </si>
  <si>
    <t>50180C-AF-7</t>
  </si>
  <si>
    <t>3400364</t>
  </si>
  <si>
    <t>50179M-AQ-4</t>
  </si>
  <si>
    <t>3400363</t>
  </si>
  <si>
    <t>50179M-AP-6</t>
  </si>
  <si>
    <t>3400362</t>
  </si>
  <si>
    <t>50179A-AR-8</t>
  </si>
  <si>
    <t>3400361</t>
  </si>
  <si>
    <t>50179A-AQ-0</t>
  </si>
  <si>
    <t>3400360</t>
  </si>
  <si>
    <t>50179A-AN-7</t>
  </si>
  <si>
    <t>3400359</t>
  </si>
  <si>
    <t>50179A-AM-9</t>
  </si>
  <si>
    <t>3400358</t>
  </si>
  <si>
    <t>50179A-AG-2</t>
  </si>
  <si>
    <t>3400357</t>
  </si>
  <si>
    <t>50179A-AE-7</t>
  </si>
  <si>
    <t>3400356</t>
  </si>
  <si>
    <t>LB Commercial Mortgage Trust 2 SECURED SUBORDINATED</t>
  </si>
  <si>
    <t>50177A-AX-7</t>
  </si>
  <si>
    <t>3400355</t>
  </si>
  <si>
    <t>50177A-AW-9</t>
  </si>
  <si>
    <t>3400354</t>
  </si>
  <si>
    <t>50177A-AN-9</t>
  </si>
  <si>
    <t>3400353</t>
  </si>
  <si>
    <t>50177A-AM-1</t>
  </si>
  <si>
    <t>3400352</t>
  </si>
  <si>
    <t>50177A-AL-3</t>
  </si>
  <si>
    <t>3400351</t>
  </si>
  <si>
    <t>LB Commercial Mortgage Trust 2 SECURED</t>
  </si>
  <si>
    <t>50177A-AE-9</t>
  </si>
  <si>
    <t>3400350</t>
  </si>
  <si>
    <t>LB Commercial Mortgage Trust 1 SECURED</t>
  </si>
  <si>
    <t>501773-CX-1</t>
  </si>
  <si>
    <t>3400349</t>
  </si>
  <si>
    <t>LB Commercial Conduit Mortgage SECURED</t>
  </si>
  <si>
    <t>501773-AY-1</t>
  </si>
  <si>
    <t>3400348</t>
  </si>
  <si>
    <t>Key Commercial Mortgage Securi SECURED</t>
  </si>
  <si>
    <t>49307R-AA-5</t>
  </si>
  <si>
    <t>3400347</t>
  </si>
  <si>
    <t>JP Morgan Chase Commercial Mor SECURED</t>
  </si>
  <si>
    <t>48124W-AA-7</t>
  </si>
  <si>
    <t>3400346</t>
  </si>
  <si>
    <t>46636D-AN-6</t>
  </si>
  <si>
    <t>3400345</t>
  </si>
  <si>
    <t>46634V-AX-6</t>
  </si>
  <si>
    <t>3400344</t>
  </si>
  <si>
    <t>46634S-AE-5</t>
  </si>
  <si>
    <t>3400343</t>
  </si>
  <si>
    <t>46632M-CL-2</t>
  </si>
  <si>
    <t>3400342</t>
  </si>
  <si>
    <t>46632M-BY-5</t>
  </si>
  <si>
    <t>3400341</t>
  </si>
  <si>
    <t>46631Q-AH-5</t>
  </si>
  <si>
    <t>3400340</t>
  </si>
  <si>
    <t>46631Q-AG-7</t>
  </si>
  <si>
    <t>3400339</t>
  </si>
  <si>
    <t>JP Morgan Chase Commercial Mor SECURED SUBORDINATED</t>
  </si>
  <si>
    <t>46631B-AL-9</t>
  </si>
  <si>
    <t>3400338</t>
  </si>
  <si>
    <t>3400337</t>
  </si>
  <si>
    <t>46630V-AD-4</t>
  </si>
  <si>
    <t>3400336</t>
  </si>
  <si>
    <t>46630J-AK-5</t>
  </si>
  <si>
    <t>3400335</t>
  </si>
  <si>
    <t>2FM</t>
  </si>
  <si>
    <t>46630D-AG-7</t>
  </si>
  <si>
    <t>3400334</t>
  </si>
  <si>
    <t>46629Y-AF-6</t>
  </si>
  <si>
    <t>3400333</t>
  </si>
  <si>
    <t>46629P-AM-0</t>
  </si>
  <si>
    <t>3400332</t>
  </si>
  <si>
    <t>46629M-AV-7</t>
  </si>
  <si>
    <t>3400331</t>
  </si>
  <si>
    <t>46629M-AQ-8</t>
  </si>
  <si>
    <t>3400330</t>
  </si>
  <si>
    <t>46629M-AL-9</t>
  </si>
  <si>
    <t>3400329</t>
  </si>
  <si>
    <t>46629M-AF-2</t>
  </si>
  <si>
    <t>3400328</t>
  </si>
  <si>
    <t>46628F-AM-3</t>
  </si>
  <si>
    <t>3400327</t>
  </si>
  <si>
    <t>46628F-AC-5</t>
  </si>
  <si>
    <t>3400326</t>
  </si>
  <si>
    <t>3400325</t>
  </si>
  <si>
    <t>46625Y-UJ-0</t>
  </si>
  <si>
    <t>3400324</t>
  </si>
  <si>
    <t>46625Y-UA-9</t>
  </si>
  <si>
    <t>3400323</t>
  </si>
  <si>
    <t>46625Y-SP-9</t>
  </si>
  <si>
    <t>3400322</t>
  </si>
  <si>
    <t>46625Y-SG-9</t>
  </si>
  <si>
    <t>3400321</t>
  </si>
  <si>
    <t>46625Y-Q5-5</t>
  </si>
  <si>
    <t>3400320</t>
  </si>
  <si>
    <t>46625Y-Q4-8</t>
  </si>
  <si>
    <t>3400319</t>
  </si>
  <si>
    <t>46625Y-JN-4</t>
  </si>
  <si>
    <t>3400318</t>
  </si>
  <si>
    <t>46625Y-JM-6</t>
  </si>
  <si>
    <t>3400317</t>
  </si>
  <si>
    <t>46625Y-GY-3</t>
  </si>
  <si>
    <t>3400316</t>
  </si>
  <si>
    <t>46625Y-GW-7</t>
  </si>
  <si>
    <t>3400315</t>
  </si>
  <si>
    <t>46625Y-GV-9</t>
  </si>
  <si>
    <t>3400314</t>
  </si>
  <si>
    <t>46625Y-GP-2</t>
  </si>
  <si>
    <t>3400313</t>
  </si>
  <si>
    <t>46625Y-FF-5</t>
  </si>
  <si>
    <t>3400312</t>
  </si>
  <si>
    <t>46625Y-EW-9</t>
  </si>
  <si>
    <t>3400311</t>
  </si>
  <si>
    <t>46625Y-CY-7</t>
  </si>
  <si>
    <t>3400310</t>
  </si>
  <si>
    <t>46625Y-BP-7</t>
  </si>
  <si>
    <t>3400309</t>
  </si>
  <si>
    <t>46625M-XB-0</t>
  </si>
  <si>
    <t>3400308</t>
  </si>
  <si>
    <t>46625M-W4-7</t>
  </si>
  <si>
    <t>3400307</t>
  </si>
  <si>
    <t>46625M-NB-1</t>
  </si>
  <si>
    <t>3400306</t>
  </si>
  <si>
    <t>46625M-MY-2</t>
  </si>
  <si>
    <t>3400305</t>
  </si>
  <si>
    <t>46625M-KQ-1</t>
  </si>
  <si>
    <t>3400304</t>
  </si>
  <si>
    <t>46625M-GX-1</t>
  </si>
  <si>
    <t>3400303</t>
  </si>
  <si>
    <t>46625M-GU-7</t>
  </si>
  <si>
    <t>3400302</t>
  </si>
  <si>
    <t>46625M-FH-7</t>
  </si>
  <si>
    <t>3400301</t>
  </si>
  <si>
    <t>46625M-AJ-8</t>
  </si>
  <si>
    <t>3400300</t>
  </si>
  <si>
    <t>46625M-6Y-0</t>
  </si>
  <si>
    <t>3400299</t>
  </si>
  <si>
    <t>JER CRE CDO 2005-1 Ltd SECURED CDO-CMBS</t>
  </si>
  <si>
    <t>46614K-AC-0</t>
  </si>
  <si>
    <t>3400298</t>
  </si>
  <si>
    <t>Heller Financial Commercial Mo SECURED SUBORDINATED</t>
  </si>
  <si>
    <t>42332Q-BD-4</t>
  </si>
  <si>
    <t>3400297</t>
  </si>
  <si>
    <t>42332Q-BB-8</t>
  </si>
  <si>
    <t>3400296</t>
  </si>
  <si>
    <t>42332Q-BA-0</t>
  </si>
  <si>
    <t>3400295</t>
  </si>
  <si>
    <t>42332Q-AL-7</t>
  </si>
  <si>
    <t>3400294</t>
  </si>
  <si>
    <t>42332Q-AK-9</t>
  </si>
  <si>
    <t>3400293</t>
  </si>
  <si>
    <t>Heller Financial Commercial Mo SECURED</t>
  </si>
  <si>
    <t>42332Q-AF-0</t>
  </si>
  <si>
    <t>3400292</t>
  </si>
  <si>
    <t>Greenwich Capital Commercial F SECURED CDO-CMBS</t>
  </si>
  <si>
    <t>39678Y-AB-0</t>
  </si>
  <si>
    <t>3400291</t>
  </si>
  <si>
    <t>Greenwich Capital Commercial F SECURED</t>
  </si>
  <si>
    <t>396789-LM-9</t>
  </si>
  <si>
    <t>3400290</t>
  </si>
  <si>
    <t>Greenwich Capital Commercial F SECURED SUBORDINATED</t>
  </si>
  <si>
    <t>396789-KA-6</t>
  </si>
  <si>
    <t>3400289</t>
  </si>
  <si>
    <t>396789-FX-2</t>
  </si>
  <si>
    <t>3400288</t>
  </si>
  <si>
    <t>396789-FW-4</t>
  </si>
  <si>
    <t>3400287</t>
  </si>
  <si>
    <t>396789-FJ-3</t>
  </si>
  <si>
    <t>3400286</t>
  </si>
  <si>
    <t>396789-EN-5</t>
  </si>
  <si>
    <t>3400285</t>
  </si>
  <si>
    <t>GE Capital Commercial Mortgage SECURED SUBORDINATED</t>
  </si>
  <si>
    <t>36828Q-QM-1</t>
  </si>
  <si>
    <t>3400284</t>
  </si>
  <si>
    <t>36828Q-QK-5</t>
  </si>
  <si>
    <t>3400283</t>
  </si>
  <si>
    <t>GE Capital Commercial Mortgage SECURED</t>
  </si>
  <si>
    <t>3400282</t>
  </si>
  <si>
    <t>36828Q-QE-9</t>
  </si>
  <si>
    <t>3400281</t>
  </si>
  <si>
    <t>36828Q-QB-5</t>
  </si>
  <si>
    <t>3400280</t>
  </si>
  <si>
    <t>36828Q-PE-0</t>
  </si>
  <si>
    <t>3400279</t>
  </si>
  <si>
    <t>36828Q-MJ-2</t>
  </si>
  <si>
    <t>3400278</t>
  </si>
  <si>
    <t>36828Q-KY-1</t>
  </si>
  <si>
    <t>3400277</t>
  </si>
  <si>
    <t>36828Q-KR-6</t>
  </si>
  <si>
    <t>3400276</t>
  </si>
  <si>
    <t>36828Q-JK-3</t>
  </si>
  <si>
    <t>3400275</t>
  </si>
  <si>
    <t>36828Q-HN-9</t>
  </si>
  <si>
    <t>3400274</t>
  </si>
  <si>
    <t>36828Q-FR-2</t>
  </si>
  <si>
    <t>3400273</t>
  </si>
  <si>
    <t>36828Q-AN-6</t>
  </si>
  <si>
    <t>3400272</t>
  </si>
  <si>
    <t>36828Q-AG-1</t>
  </si>
  <si>
    <t>3400271</t>
  </si>
  <si>
    <t>GS Mortgage Securities Corp II SECURED</t>
  </si>
  <si>
    <t>36246L-AE-1</t>
  </si>
  <si>
    <t>3400270</t>
  </si>
  <si>
    <t>362332-AR-9</t>
  </si>
  <si>
    <t>3400269</t>
  </si>
  <si>
    <t>36228C-XG-3</t>
  </si>
  <si>
    <t>3400268</t>
  </si>
  <si>
    <t>GS Mortgage Securities Corp II SECURED SUBORDINATED</t>
  </si>
  <si>
    <t>36228C-VZ-3</t>
  </si>
  <si>
    <t>3400267</t>
  </si>
  <si>
    <t>3400266</t>
  </si>
  <si>
    <t>36228C-VT-7</t>
  </si>
  <si>
    <t>3400265</t>
  </si>
  <si>
    <t>36228C-TM-5</t>
  </si>
  <si>
    <t>3400264</t>
  </si>
  <si>
    <t>36228C-QK-2</t>
  </si>
  <si>
    <t>3400263</t>
  </si>
  <si>
    <t>36228C-DE-0</t>
  </si>
  <si>
    <t>3400262</t>
  </si>
  <si>
    <t>36192P-AQ-9</t>
  </si>
  <si>
    <t>3400261</t>
  </si>
  <si>
    <t>36192K-AW-7</t>
  </si>
  <si>
    <t>3400260</t>
  </si>
  <si>
    <t>36192H-AC-8</t>
  </si>
  <si>
    <t>3400259</t>
  </si>
  <si>
    <t>36190K-BG-3</t>
  </si>
  <si>
    <t>3400258</t>
  </si>
  <si>
    <t>36190K-AS-8</t>
  </si>
  <si>
    <t>3400257</t>
  </si>
  <si>
    <t>GMAC Commercial Mortgage Secur SECURED</t>
  </si>
  <si>
    <t>361849-R2-0</t>
  </si>
  <si>
    <t>3400256</t>
  </si>
  <si>
    <t>361849-J7-8</t>
  </si>
  <si>
    <t>3400255</t>
  </si>
  <si>
    <t>361849-A8-5</t>
  </si>
  <si>
    <t>3400254</t>
  </si>
  <si>
    <t>General Electric Capital Assur SECURED</t>
  </si>
  <si>
    <t>36161R-AE-9</t>
  </si>
  <si>
    <t>3400253</t>
  </si>
  <si>
    <t>36159X-AG-5</t>
  </si>
  <si>
    <t>3400252</t>
  </si>
  <si>
    <t>36158Y-HD-4</t>
  </si>
  <si>
    <t>3400251</t>
  </si>
  <si>
    <t>First Union National Bank Comm SECURED</t>
  </si>
  <si>
    <t>33736X-FX-2</t>
  </si>
  <si>
    <t>3400250</t>
  </si>
  <si>
    <t>33736X-EG-0</t>
  </si>
  <si>
    <t>3400249</t>
  </si>
  <si>
    <t>33736X-CR-8</t>
  </si>
  <si>
    <t>3400248</t>
  </si>
  <si>
    <t>First Union National Bank Comm SECURED SUBORDINATED</t>
  </si>
  <si>
    <t>33736X-BE-8</t>
  </si>
  <si>
    <t>3400247</t>
  </si>
  <si>
    <t>First Union Commercial Mortgag SECURED</t>
  </si>
  <si>
    <t>33736L-AD-7</t>
  </si>
  <si>
    <t>3400246</t>
  </si>
  <si>
    <t>33735P-AG-2</t>
  </si>
  <si>
    <t>3400245</t>
  </si>
  <si>
    <t>DLJ Commercial Mortgage Corp SECURED SUBORDINATED</t>
  </si>
  <si>
    <t>23322B-NG-9</t>
  </si>
  <si>
    <t>3400244</t>
  </si>
  <si>
    <t>23322B-NE-4</t>
  </si>
  <si>
    <t>3400243</t>
  </si>
  <si>
    <t>DLJ Commercial Mortgage Corp SECURED</t>
  </si>
  <si>
    <t>23322B-KC-1</t>
  </si>
  <si>
    <t>3400242</t>
  </si>
  <si>
    <t>23322B-EE-4</t>
  </si>
  <si>
    <t>3400241</t>
  </si>
  <si>
    <t>23322B-CX-4</t>
  </si>
  <si>
    <t>3400240</t>
  </si>
  <si>
    <t>23322B-CG-1</t>
  </si>
  <si>
    <t>3400239</t>
  </si>
  <si>
    <t>23322B-AB-4</t>
  </si>
  <si>
    <t>3400238</t>
  </si>
  <si>
    <t>DBUBS Mortgage Trust SECURED</t>
  </si>
  <si>
    <t>23305Y-AG-4</t>
  </si>
  <si>
    <t>3400237</t>
  </si>
  <si>
    <t>23305X-AE-1</t>
  </si>
  <si>
    <t>3400236</t>
  </si>
  <si>
    <t>233050-AD-5</t>
  </si>
  <si>
    <t>3400235</t>
  </si>
  <si>
    <t>Credit Suisse First Boston Mor SECURED SUBORDINATED</t>
  </si>
  <si>
    <t>225470-NQ-2</t>
  </si>
  <si>
    <t>3400234</t>
  </si>
  <si>
    <t>Credit Suisse First Boston Mor SECURED</t>
  </si>
  <si>
    <t>225470-NK-5</t>
  </si>
  <si>
    <t>3400233</t>
  </si>
  <si>
    <t>Commercial Mortgage Pass-Throu SECURED SUBORDINATED</t>
  </si>
  <si>
    <t>225470-H2-2</t>
  </si>
  <si>
    <t>3400232</t>
  </si>
  <si>
    <t>225470-G8-0</t>
  </si>
  <si>
    <t>3400231</t>
  </si>
  <si>
    <t>225470-AV-5</t>
  </si>
  <si>
    <t>3400230</t>
  </si>
  <si>
    <t>225470-AU-7</t>
  </si>
  <si>
    <t>3400229</t>
  </si>
  <si>
    <t>Commercial Mortgage Pass-Throu SECURED</t>
  </si>
  <si>
    <t>22546B-AL-4</t>
  </si>
  <si>
    <t>3400228</t>
  </si>
  <si>
    <t>22546B-AH-3</t>
  </si>
  <si>
    <t>3400227</t>
  </si>
  <si>
    <t>22546B-AF-7</t>
  </si>
  <si>
    <t>3400226</t>
  </si>
  <si>
    <t>22545X-AF-0</t>
  </si>
  <si>
    <t>3400225</t>
  </si>
  <si>
    <t>22545M-BA-4</t>
  </si>
  <si>
    <t>3400224</t>
  </si>
  <si>
    <t>22545M-AF-4</t>
  </si>
  <si>
    <t>3400223</t>
  </si>
  <si>
    <t>22545M-AD-9</t>
  </si>
  <si>
    <t>3400222</t>
  </si>
  <si>
    <t>22545L-BR-9</t>
  </si>
  <si>
    <t>3400221</t>
  </si>
  <si>
    <t>22545L-AJ-8</t>
  </si>
  <si>
    <t>3400220</t>
  </si>
  <si>
    <t>22545D-AF-4</t>
  </si>
  <si>
    <t>3400219</t>
  </si>
  <si>
    <t>22541S-N4-6</t>
  </si>
  <si>
    <t>3400218</t>
  </si>
  <si>
    <t>22541S-BT-4</t>
  </si>
  <si>
    <t>3400217</t>
  </si>
  <si>
    <t>22541S-3Y-2</t>
  </si>
  <si>
    <t>3400216</t>
  </si>
  <si>
    <t>22541S-3M-8</t>
  </si>
  <si>
    <t>3400215</t>
  </si>
  <si>
    <t>22541Q-SY-9</t>
  </si>
  <si>
    <t>3400214</t>
  </si>
  <si>
    <t>22541N-VA-4</t>
  </si>
  <si>
    <t>3400213</t>
  </si>
  <si>
    <t>22541N-NJ-4</t>
  </si>
  <si>
    <t>3400212</t>
  </si>
  <si>
    <t>22541N-MX-4</t>
  </si>
  <si>
    <t>3400211</t>
  </si>
  <si>
    <t>22540A-XP-8</t>
  </si>
  <si>
    <t>3400210</t>
  </si>
  <si>
    <t>22540A-SE-9</t>
  </si>
  <si>
    <t>3400209</t>
  </si>
  <si>
    <t>22540A-SD-1</t>
  </si>
  <si>
    <t>3400208</t>
  </si>
  <si>
    <t>22540A-K3-1</t>
  </si>
  <si>
    <t>3400207</t>
  </si>
  <si>
    <t>22540A-2P-2</t>
  </si>
  <si>
    <t>3400206</t>
  </si>
  <si>
    <t>Commercial Mortgage Loan Trust SECURED</t>
  </si>
  <si>
    <t>20173W-AE-8</t>
  </si>
  <si>
    <t>3400205</t>
  </si>
  <si>
    <t>20173V-BM-1</t>
  </si>
  <si>
    <t>3400204</t>
  </si>
  <si>
    <t>20173Q-BC-4</t>
  </si>
  <si>
    <t>3400203</t>
  </si>
  <si>
    <t>20173Q-AN-1</t>
  </si>
  <si>
    <t>3400202</t>
  </si>
  <si>
    <t>20173Q-AM-3</t>
  </si>
  <si>
    <t>3400201</t>
  </si>
  <si>
    <t>20173Q-AL-5</t>
  </si>
  <si>
    <t>3400200</t>
  </si>
  <si>
    <t>20173Q-AG-6</t>
  </si>
  <si>
    <t>3400199</t>
  </si>
  <si>
    <t>Commercial Mortgage Acceptance SECURED</t>
  </si>
  <si>
    <t>201728-EG-3</t>
  </si>
  <si>
    <t>3400198</t>
  </si>
  <si>
    <t>COMM 2007-C9 Mortgage Trust SECURED SUBORDINATED</t>
  </si>
  <si>
    <t>20047R-AM-5</t>
  </si>
  <si>
    <t>3400197</t>
  </si>
  <si>
    <t>20047R-AL-7</t>
  </si>
  <si>
    <t>3400196</t>
  </si>
  <si>
    <t>COMM 2007-C9 Mortgage Trust SECURED</t>
  </si>
  <si>
    <t>20047R-AE-3</t>
  </si>
  <si>
    <t>3400195</t>
  </si>
  <si>
    <t>COMM 2006-C7 Mortgage Trust SECURED</t>
  </si>
  <si>
    <t>20047Q-AG-0</t>
  </si>
  <si>
    <t>3400194</t>
  </si>
  <si>
    <t>COMM 2005-LP5 Mortgage Trust SECURED</t>
  </si>
  <si>
    <t>20047P-AM-9</t>
  </si>
  <si>
    <t>3400193</t>
  </si>
  <si>
    <t>COMM 2005-LP5 Mortgage Trust SECURED SUBORDINATED</t>
  </si>
  <si>
    <t>20047P-AL-1</t>
  </si>
  <si>
    <t>3400192</t>
  </si>
  <si>
    <t>20047P-AK-3</t>
  </si>
  <si>
    <t>3400191</t>
  </si>
  <si>
    <t>3400190</t>
  </si>
  <si>
    <t>Commercial Mortgage Pass Throu SECURED SUBORDINATED</t>
  </si>
  <si>
    <t>20047N-AJ-1</t>
  </si>
  <si>
    <t>3400189</t>
  </si>
  <si>
    <t>20047M-AM-6</t>
  </si>
  <si>
    <t>3400188</t>
  </si>
  <si>
    <t>COMM 2004-RS1 Mortgage Trust SECURED SUBORDINATED</t>
  </si>
  <si>
    <t>20047L-AH-9</t>
  </si>
  <si>
    <t>3400187</t>
  </si>
  <si>
    <t>COMM 2004-RS1 Mortgage Trust SECURED</t>
  </si>
  <si>
    <t>20047J-AA-9</t>
  </si>
  <si>
    <t>3400186</t>
  </si>
  <si>
    <t>COMM 2004-LNB3 Mortgage Trust SECURED SUBORDINATED</t>
  </si>
  <si>
    <t>20047G-AC-1</t>
  </si>
  <si>
    <t>3400185</t>
  </si>
  <si>
    <t>COMM 2006-C8 Mortgage Trust SECURED</t>
  </si>
  <si>
    <t>20047E-AU-6</t>
  </si>
  <si>
    <t>3400184</t>
  </si>
  <si>
    <t>COMM 2004-LNB2 Mortgage Trust SECURED</t>
  </si>
  <si>
    <t>20047B-AA-6</t>
  </si>
  <si>
    <t>3400183</t>
  </si>
  <si>
    <t>COMM 2000-C1 Mortgage Trust SECURED</t>
  </si>
  <si>
    <t>20046P-AG-3</t>
  </si>
  <si>
    <t>3400182</t>
  </si>
  <si>
    <t>COBALT CMBS Commercial Mortgag SECURED</t>
  </si>
  <si>
    <t>19075C-AG-8</t>
  </si>
  <si>
    <t>3400181</t>
  </si>
  <si>
    <t>18060P-AL-7</t>
  </si>
  <si>
    <t>3400180</t>
  </si>
  <si>
    <t>Claris Ltd SECURED SUBORDINATED CDO-CMBS Synth</t>
  </si>
  <si>
    <t>18060P-AH-6</t>
  </si>
  <si>
    <t>3400179</t>
  </si>
  <si>
    <t>18060P-AG-8</t>
  </si>
  <si>
    <t>3400178</t>
  </si>
  <si>
    <t>Citigroup Commercial Mortgage SECURED</t>
  </si>
  <si>
    <t>17318U-AK-0</t>
  </si>
  <si>
    <t>3400177</t>
  </si>
  <si>
    <t>Citigroup Commercial Mortgage SECURED SUBORDINATED</t>
  </si>
  <si>
    <t>17311Q-BR-0</t>
  </si>
  <si>
    <t>3400176</t>
  </si>
  <si>
    <t>17311Q-BK-5</t>
  </si>
  <si>
    <t>3400175</t>
  </si>
  <si>
    <t>Chase Commercial Mortgage Secu SECURED</t>
  </si>
  <si>
    <t>161505-CY-6</t>
  </si>
  <si>
    <t>3400174</t>
  </si>
  <si>
    <t>5*</t>
  </si>
  <si>
    <t>161505-BM-3</t>
  </si>
  <si>
    <t>3400173</t>
  </si>
  <si>
    <t>CD 2006-CD3 Mortgage Trust SECURED</t>
  </si>
  <si>
    <t>14986D-AL-4</t>
  </si>
  <si>
    <t>3400172</t>
  </si>
  <si>
    <t>CSMC Series 2010-RR4 SECURED</t>
  </si>
  <si>
    <t>12644C-AA-8</t>
  </si>
  <si>
    <t>3400171</t>
  </si>
  <si>
    <t>CSMC Series 2010-RR2 SECURED</t>
  </si>
  <si>
    <t>12643K-BE-2</t>
  </si>
  <si>
    <t>3400170</t>
  </si>
  <si>
    <t>CSMC Series 2009-RR1 SECURED</t>
  </si>
  <si>
    <t>12641V-AA-9</t>
  </si>
  <si>
    <t>3400169</t>
  </si>
  <si>
    <t>CSMC Series 2009-RR2 SECURED</t>
  </si>
  <si>
    <t>12641U-AG-8</t>
  </si>
  <si>
    <t>3400168</t>
  </si>
  <si>
    <t>CSMC Series 2009-RR3 SECURED</t>
  </si>
  <si>
    <t>12638U-AG-3</t>
  </si>
  <si>
    <t>3400167</t>
  </si>
  <si>
    <t>COMM 2012-CCRE2 Mortgage Trust SECURED</t>
  </si>
  <si>
    <t>12624K-AE-6</t>
  </si>
  <si>
    <t>3400166</t>
  </si>
  <si>
    <t>COMM 2012-CCRE1 Mortgage Trust SECURED</t>
  </si>
  <si>
    <t>12624B-AF-3</t>
  </si>
  <si>
    <t>3400165</t>
  </si>
  <si>
    <t>12624B-AE-6</t>
  </si>
  <si>
    <t>3400164</t>
  </si>
  <si>
    <t>Commercial Mortgage Pass Throu SECURED</t>
  </si>
  <si>
    <t>126175-AG-3</t>
  </si>
  <si>
    <t>3400163</t>
  </si>
  <si>
    <t>CFCRE Commercial Mortgage Trus SECURED</t>
  </si>
  <si>
    <t>12527E-AE-8</t>
  </si>
  <si>
    <t>3400162</t>
  </si>
  <si>
    <t>CD 2007-CD5 Mortgage Trust SECURED</t>
  </si>
  <si>
    <t>12514A-AN-1</t>
  </si>
  <si>
    <t>3400161</t>
  </si>
  <si>
    <t>CD 2007-CD4 Commercial Mortgag SECURED</t>
  </si>
  <si>
    <t>12513Y-BL-3</t>
  </si>
  <si>
    <t>3400160</t>
  </si>
  <si>
    <t>12513Y-BD-1</t>
  </si>
  <si>
    <t>3400159</t>
  </si>
  <si>
    <t>CD 2007-CD4 Commercial Mortgag SECURED SUBORDINATED</t>
  </si>
  <si>
    <t>12513Y-AT-7</t>
  </si>
  <si>
    <t>3400158</t>
  </si>
  <si>
    <t>12513Y-AS-9</t>
  </si>
  <si>
    <t>3400157</t>
  </si>
  <si>
    <t>12513Y-AQ-3</t>
  </si>
  <si>
    <t>3400156</t>
  </si>
  <si>
    <t>12513Y-AK-6</t>
  </si>
  <si>
    <t>3400155</t>
  </si>
  <si>
    <t>12513Y-AJ-9</t>
  </si>
  <si>
    <t>3400154</t>
  </si>
  <si>
    <t>CD 2006-CD2 Mortgage Trust SECURED SUBORDINATED</t>
  </si>
  <si>
    <t>12513X-AL-6</t>
  </si>
  <si>
    <t>3400153</t>
  </si>
  <si>
    <t>CD 2005-CD1 Commercial Mortgag SECURED</t>
  </si>
  <si>
    <t>12513E-AQ-7</t>
  </si>
  <si>
    <t>3400152</t>
  </si>
  <si>
    <t>CD 2005-CD1 Commercial Mortgag SECURED SUBORDINATED</t>
  </si>
  <si>
    <t>12513E-AN-4</t>
  </si>
  <si>
    <t>3400151</t>
  </si>
  <si>
    <t>12513E-AJ-3</t>
  </si>
  <si>
    <t>3400150</t>
  </si>
  <si>
    <t>Bear Stearns Commercial Mortga SECURED</t>
  </si>
  <si>
    <t>07401D-BD-2</t>
  </si>
  <si>
    <t>3400149</t>
  </si>
  <si>
    <t>Bear Stearns Commercial Mortga SECURED SUBORDINATED</t>
  </si>
  <si>
    <t>07401D-AP-6</t>
  </si>
  <si>
    <t>3400148</t>
  </si>
  <si>
    <t>07401D-AL-5</t>
  </si>
  <si>
    <t>3400147</t>
  </si>
  <si>
    <t>073945-BQ-9</t>
  </si>
  <si>
    <t>3400146</t>
  </si>
  <si>
    <t>073945-AS-6</t>
  </si>
  <si>
    <t>3400145</t>
  </si>
  <si>
    <t>073945-AH-0</t>
  </si>
  <si>
    <t>3400144</t>
  </si>
  <si>
    <t>07388Y-AW-2</t>
  </si>
  <si>
    <t>3400143</t>
  </si>
  <si>
    <t>07388Y-AU-6</t>
  </si>
  <si>
    <t>3400142</t>
  </si>
  <si>
    <t>07388Y-AH-5</t>
  </si>
  <si>
    <t>3400141</t>
  </si>
  <si>
    <t>07388Y-AG-7</t>
  </si>
  <si>
    <t>3400140</t>
  </si>
  <si>
    <t>07388Y-AE-2</t>
  </si>
  <si>
    <t>3400139</t>
  </si>
  <si>
    <t>07388V-AZ-1</t>
  </si>
  <si>
    <t>3400138</t>
  </si>
  <si>
    <t>07388V-AY-4</t>
  </si>
  <si>
    <t>3400137</t>
  </si>
  <si>
    <t>07388V-AN-8</t>
  </si>
  <si>
    <t>3400136</t>
  </si>
  <si>
    <t>07388V-AM-0</t>
  </si>
  <si>
    <t>3400135</t>
  </si>
  <si>
    <t>07388V-AG-3</t>
  </si>
  <si>
    <t>3400134</t>
  </si>
  <si>
    <t>07388R-AK-3</t>
  </si>
  <si>
    <t>3400133</t>
  </si>
  <si>
    <t>3400132</t>
  </si>
  <si>
    <t>07388Q-BW-8</t>
  </si>
  <si>
    <t>3400131</t>
  </si>
  <si>
    <t>07388Q-AW-9</t>
  </si>
  <si>
    <t>3400130</t>
  </si>
  <si>
    <t>07388Q-AN-9</t>
  </si>
  <si>
    <t>3400129</t>
  </si>
  <si>
    <t>07388Q-AL-3</t>
  </si>
  <si>
    <t>3400128</t>
  </si>
  <si>
    <t>07388Q-AH-2</t>
  </si>
  <si>
    <t>3400127</t>
  </si>
  <si>
    <t>07388Q-AG-4</t>
  </si>
  <si>
    <t>3400126</t>
  </si>
  <si>
    <t>07388P-AK-7</t>
  </si>
  <si>
    <t>3400125</t>
  </si>
  <si>
    <t>07388N-AF-3</t>
  </si>
  <si>
    <t>3400124</t>
  </si>
  <si>
    <t>07388L-AQ-3</t>
  </si>
  <si>
    <t>3400123</t>
  </si>
  <si>
    <t>07388L-AM-2</t>
  </si>
  <si>
    <t>3400122</t>
  </si>
  <si>
    <t>07388L-AJ-9</t>
  </si>
  <si>
    <t>3400121</t>
  </si>
  <si>
    <t>07388L-AG-5</t>
  </si>
  <si>
    <t>3400120</t>
  </si>
  <si>
    <t>07387B-GB-3</t>
  </si>
  <si>
    <t>3400119</t>
  </si>
  <si>
    <t>07387B-GA-5</t>
  </si>
  <si>
    <t>3400118</t>
  </si>
  <si>
    <t>07387B-FZ-1</t>
  </si>
  <si>
    <t>3400117</t>
  </si>
  <si>
    <t>07387B-FV-0</t>
  </si>
  <si>
    <t>3400116</t>
  </si>
  <si>
    <t>07387B-CS-0</t>
  </si>
  <si>
    <t>3400115</t>
  </si>
  <si>
    <t>07387B-BE-2</t>
  </si>
  <si>
    <t>3400114</t>
  </si>
  <si>
    <t>07387B-AR-4</t>
  </si>
  <si>
    <t>3400113</t>
  </si>
  <si>
    <t>07387B-AB-9</t>
  </si>
  <si>
    <t>3400112</t>
  </si>
  <si>
    <t>07383F-Y6-9</t>
  </si>
  <si>
    <t>3400111</t>
  </si>
  <si>
    <t>07383F-Y5-1</t>
  </si>
  <si>
    <t>3400110</t>
  </si>
  <si>
    <t>07383F-Y4-4</t>
  </si>
  <si>
    <t>3400109</t>
  </si>
  <si>
    <t>07383F-X4-5</t>
  </si>
  <si>
    <t>3400108</t>
  </si>
  <si>
    <t>07383F-WH-7</t>
  </si>
  <si>
    <t>3400107</t>
  </si>
  <si>
    <t>07383F-V7-0</t>
  </si>
  <si>
    <t>3400106</t>
  </si>
  <si>
    <t>07383F-V6-2</t>
  </si>
  <si>
    <t>3400105</t>
  </si>
  <si>
    <t>07383F-R3-4</t>
  </si>
  <si>
    <t>3400104</t>
  </si>
  <si>
    <t>07383F-QY-7</t>
  </si>
  <si>
    <t>3400103</t>
  </si>
  <si>
    <t>07383F-QW-1</t>
  </si>
  <si>
    <t>3400102</t>
  </si>
  <si>
    <t>07383F-PB-8</t>
  </si>
  <si>
    <t>3400101</t>
  </si>
  <si>
    <t>07383F-PA-0</t>
  </si>
  <si>
    <t>3400100</t>
  </si>
  <si>
    <t>07383F-NZ-7</t>
  </si>
  <si>
    <t>3400099</t>
  </si>
  <si>
    <t>07383F-NT-1</t>
  </si>
  <si>
    <t>3400098</t>
  </si>
  <si>
    <t>07383F-MR-6</t>
  </si>
  <si>
    <t>3400097</t>
  </si>
  <si>
    <t>07383F-JF-6</t>
  </si>
  <si>
    <t>3400096</t>
  </si>
  <si>
    <t>07383F-GM-4</t>
  </si>
  <si>
    <t>3400095</t>
  </si>
  <si>
    <t>07383F-FX-1</t>
  </si>
  <si>
    <t>3400094</t>
  </si>
  <si>
    <t>07383F-FW-3</t>
  </si>
  <si>
    <t>3400093</t>
  </si>
  <si>
    <t>07383F-FV-5</t>
  </si>
  <si>
    <t>3400092</t>
  </si>
  <si>
    <t>07383F-FS-2</t>
  </si>
  <si>
    <t>3400091</t>
  </si>
  <si>
    <t>07383F-F8-6</t>
  </si>
  <si>
    <t>3400090</t>
  </si>
  <si>
    <t>07383F-F5-2</t>
  </si>
  <si>
    <t>3400089</t>
  </si>
  <si>
    <t>07383F-F4-5</t>
  </si>
  <si>
    <t>3400088</t>
  </si>
  <si>
    <t>07383F-F3-7</t>
  </si>
  <si>
    <t>3400087</t>
  </si>
  <si>
    <t>07383F-F2-9</t>
  </si>
  <si>
    <t>3400086</t>
  </si>
  <si>
    <t>07383F-EN-4</t>
  </si>
  <si>
    <t>3400085</t>
  </si>
  <si>
    <t>07383F-CA-4</t>
  </si>
  <si>
    <t>3400084</t>
  </si>
  <si>
    <t>07383F-BX-5</t>
  </si>
  <si>
    <t>3400083</t>
  </si>
  <si>
    <t>07383F-B4-9</t>
  </si>
  <si>
    <t>3400082</t>
  </si>
  <si>
    <t>07383F-AJ-7</t>
  </si>
  <si>
    <t>3400081</t>
  </si>
  <si>
    <t>07383F-AH-1</t>
  </si>
  <si>
    <t>3400080</t>
  </si>
  <si>
    <t>07383F-AE-8</t>
  </si>
  <si>
    <t>3400079</t>
  </si>
  <si>
    <t>07383F-6V-5</t>
  </si>
  <si>
    <t>3400078</t>
  </si>
  <si>
    <t>07383F-6U-7</t>
  </si>
  <si>
    <t>3400077</t>
  </si>
  <si>
    <t>07383F-4A-3</t>
  </si>
  <si>
    <t>3400076</t>
  </si>
  <si>
    <t>Banc of America Re-REMIC Trust SECURED</t>
  </si>
  <si>
    <t>05955U-AU-1</t>
  </si>
  <si>
    <t>3400075</t>
  </si>
  <si>
    <t>05955U-AQ-0</t>
  </si>
  <si>
    <t>3400074</t>
  </si>
  <si>
    <t>Banc of America Commercial Mor SECURED SUBORDINATED</t>
  </si>
  <si>
    <t>05952C-AL-4</t>
  </si>
  <si>
    <t>3400073</t>
  </si>
  <si>
    <t>Banc of America Commercial Mor SECURED</t>
  </si>
  <si>
    <t>05952C-AH-3</t>
  </si>
  <si>
    <t>3400072</t>
  </si>
  <si>
    <t>3400071</t>
  </si>
  <si>
    <t>05952A-AQ-7</t>
  </si>
  <si>
    <t>3400070</t>
  </si>
  <si>
    <t>3400069</t>
  </si>
  <si>
    <t>059513-AQ-4</t>
  </si>
  <si>
    <t>3400068</t>
  </si>
  <si>
    <t>059513-AN-1</t>
  </si>
  <si>
    <t>3400067</t>
  </si>
  <si>
    <t>059513-AL-5</t>
  </si>
  <si>
    <t>3400066</t>
  </si>
  <si>
    <t>059513-AG-6</t>
  </si>
  <si>
    <t>3400065</t>
  </si>
  <si>
    <t>059512-AJ-2</t>
  </si>
  <si>
    <t>3400064</t>
  </si>
  <si>
    <t>3400063</t>
  </si>
  <si>
    <t>3400062</t>
  </si>
  <si>
    <t>059511-AU-9</t>
  </si>
  <si>
    <t>3400061</t>
  </si>
  <si>
    <t>059511-AS-4</t>
  </si>
  <si>
    <t>3400060</t>
  </si>
  <si>
    <t>059511-AM-7</t>
  </si>
  <si>
    <t>3400059</t>
  </si>
  <si>
    <t>059511-AL-9</t>
  </si>
  <si>
    <t>3400058</t>
  </si>
  <si>
    <t>059511-AK-1</t>
  </si>
  <si>
    <t>3400057</t>
  </si>
  <si>
    <t>059511-AH-8</t>
  </si>
  <si>
    <t>3400056</t>
  </si>
  <si>
    <t>059511-AG-0</t>
  </si>
  <si>
    <t>3400055</t>
  </si>
  <si>
    <t>05950W-AK-4</t>
  </si>
  <si>
    <t>3400054</t>
  </si>
  <si>
    <t>05950V-AM-2</t>
  </si>
  <si>
    <t>3400053</t>
  </si>
  <si>
    <t>05950V-AB-6</t>
  </si>
  <si>
    <t>3400052</t>
  </si>
  <si>
    <t>05950E-AE-8</t>
  </si>
  <si>
    <t>3400051</t>
  </si>
  <si>
    <t>05950E-AC-2</t>
  </si>
  <si>
    <t>3400050</t>
  </si>
  <si>
    <t>3400049</t>
  </si>
  <si>
    <t>059497-BC-0</t>
  </si>
  <si>
    <t>3400048</t>
  </si>
  <si>
    <t>059497-BA-4</t>
  </si>
  <si>
    <t>3400047</t>
  </si>
  <si>
    <t>059497-AE-7</t>
  </si>
  <si>
    <t>3400046</t>
  </si>
  <si>
    <t>059497-AD-9</t>
  </si>
  <si>
    <t>3400045</t>
  </si>
  <si>
    <t>059497-AB-3</t>
  </si>
  <si>
    <t>3400044</t>
  </si>
  <si>
    <t>Banc of America Merrill Lynch SECURED SUBORDINATED</t>
  </si>
  <si>
    <t>05947U-Y2-8</t>
  </si>
  <si>
    <t>3400043</t>
  </si>
  <si>
    <t>05947U-X9-4</t>
  </si>
  <si>
    <t>3400042</t>
  </si>
  <si>
    <t>Banc of America Merrill Lynch SECURED</t>
  </si>
  <si>
    <t>05947U-X3-7</t>
  </si>
  <si>
    <t>3400041</t>
  </si>
  <si>
    <t>05947U-T4-0</t>
  </si>
  <si>
    <t>3400040</t>
  </si>
  <si>
    <t>05947U-T3-2</t>
  </si>
  <si>
    <t>3400039</t>
  </si>
  <si>
    <t>05947U-T2-4</t>
  </si>
  <si>
    <t>3400038</t>
  </si>
  <si>
    <t>05947U-S8-2</t>
  </si>
  <si>
    <t>3400037</t>
  </si>
  <si>
    <t>05947U-R8-3</t>
  </si>
  <si>
    <t>3400036</t>
  </si>
  <si>
    <t>05947U-R6-7</t>
  </si>
  <si>
    <t>3400035</t>
  </si>
  <si>
    <t>05947U-R5-9</t>
  </si>
  <si>
    <t>3400034</t>
  </si>
  <si>
    <t>05947U-QY-7</t>
  </si>
  <si>
    <t>3400033</t>
  </si>
  <si>
    <t>05947U-N4-6</t>
  </si>
  <si>
    <t>3400032</t>
  </si>
  <si>
    <t>05947U-N3-8</t>
  </si>
  <si>
    <t>3400031</t>
  </si>
  <si>
    <t>05947U-ME-5</t>
  </si>
  <si>
    <t>3400030</t>
  </si>
  <si>
    <t>3400029</t>
  </si>
  <si>
    <t>05947U-LQ-9</t>
  </si>
  <si>
    <t>3400028</t>
  </si>
  <si>
    <t>05947U-LP-1</t>
  </si>
  <si>
    <t>3400027</t>
  </si>
  <si>
    <t>05947U-LM-8</t>
  </si>
  <si>
    <t>3400026</t>
  </si>
  <si>
    <t>05947U-HW-1</t>
  </si>
  <si>
    <t>3400025</t>
  </si>
  <si>
    <t>05947U-HV-3</t>
  </si>
  <si>
    <t>3400024</t>
  </si>
  <si>
    <t>05947U-HT-8</t>
  </si>
  <si>
    <t>3400023</t>
  </si>
  <si>
    <t>05947U-EW-4</t>
  </si>
  <si>
    <t>3400022</t>
  </si>
  <si>
    <t>05947U-E4-6</t>
  </si>
  <si>
    <t>3400021</t>
  </si>
  <si>
    <t>Bank of America-First Union NB SECURED SUBORDINATED</t>
  </si>
  <si>
    <t>05947U-DY-1</t>
  </si>
  <si>
    <t>3400020</t>
  </si>
  <si>
    <t>Bank of America-First Union NB SECURED</t>
  </si>
  <si>
    <t>05947U-DW-5</t>
  </si>
  <si>
    <t>3400019</t>
  </si>
  <si>
    <t>05947U-D8-8</t>
  </si>
  <si>
    <t>3400018</t>
  </si>
  <si>
    <t>05947U-BC-1</t>
  </si>
  <si>
    <t>3400017</t>
  </si>
  <si>
    <t>3400016</t>
  </si>
  <si>
    <t>05947U-B5-6</t>
  </si>
  <si>
    <t>3400015</t>
  </si>
  <si>
    <t>05947U-7S-1</t>
  </si>
  <si>
    <t>3400014</t>
  </si>
  <si>
    <t>05947U-7P-7</t>
  </si>
  <si>
    <t>3400013</t>
  </si>
  <si>
    <t>05947U-4Q-8</t>
  </si>
  <si>
    <t>3400012</t>
  </si>
  <si>
    <t>05947U-4P-0</t>
  </si>
  <si>
    <t>3400011</t>
  </si>
  <si>
    <t>05947U-4N-5</t>
  </si>
  <si>
    <t>3400010</t>
  </si>
  <si>
    <t>05947U-2W-7</t>
  </si>
  <si>
    <t>3400009</t>
  </si>
  <si>
    <t>05947U-2V-9</t>
  </si>
  <si>
    <t>3400008</t>
  </si>
  <si>
    <t>Centerline REIT Inc SECURED CDO-CMBS</t>
  </si>
  <si>
    <t>039283-AB-2</t>
  </si>
  <si>
    <t>3400007</t>
  </si>
  <si>
    <t>039283-AA-4</t>
  </si>
  <si>
    <t>3400006</t>
  </si>
  <si>
    <t>Centerline REIT Inc SECURED SUBORDINATED CDO-CMBS</t>
  </si>
  <si>
    <t>03927R-AC-8</t>
  </si>
  <si>
    <t>3400005</t>
  </si>
  <si>
    <t>03927P-AE-8</t>
  </si>
  <si>
    <t>3400004</t>
  </si>
  <si>
    <t>Anthracite CDO I Ltd SECURED SUBORDINATED CDO-CMBS</t>
  </si>
  <si>
    <t>03702L-AK-4</t>
  </si>
  <si>
    <t>3400003</t>
  </si>
  <si>
    <t>Anthracite CDO I Ltd SECURED CDO-CMBS</t>
  </si>
  <si>
    <t>03702L-AE-8</t>
  </si>
  <si>
    <t>3400002</t>
  </si>
  <si>
    <t>AMP Commercial Backed Securiti SECURED CDO-CMBS Synth</t>
  </si>
  <si>
    <t>00174X-AA-5</t>
  </si>
  <si>
    <t>3400001</t>
  </si>
  <si>
    <t>1 - Residential Mortgages - Prime</t>
  </si>
  <si>
    <t>Wells Fargo Mortgage Backed Se SECURED</t>
  </si>
  <si>
    <t>94983B-AH-2</t>
  </si>
  <si>
    <t>3300149</t>
  </si>
  <si>
    <t>94983B-AA-7</t>
  </si>
  <si>
    <t>3300148</t>
  </si>
  <si>
    <t>949808-AK-5</t>
  </si>
  <si>
    <t>3300147</t>
  </si>
  <si>
    <t>949808-AE-9</t>
  </si>
  <si>
    <t>3300146</t>
  </si>
  <si>
    <t>94979Y-AM-7</t>
  </si>
  <si>
    <t>3300145</t>
  </si>
  <si>
    <t>94979Q-AA-0</t>
  </si>
  <si>
    <t>3300144</t>
  </si>
  <si>
    <t>949769-AA-1</t>
  </si>
  <si>
    <t>3300143</t>
  </si>
  <si>
    <t>2 - Residential Mortgages - Non-Prime</t>
  </si>
  <si>
    <t>Washington Mutual Alternative SECURED</t>
  </si>
  <si>
    <t>93935B-AE-0</t>
  </si>
  <si>
    <t>3300142</t>
  </si>
  <si>
    <t>WaMu Mortgage Pass Through Cer SECURED</t>
  </si>
  <si>
    <t>939336-PC-1</t>
  </si>
  <si>
    <t>3300141</t>
  </si>
  <si>
    <t>92922F-8L-5</t>
  </si>
  <si>
    <t>3300140</t>
  </si>
  <si>
    <t>92922F-6X-1</t>
  </si>
  <si>
    <t>3300139</t>
  </si>
  <si>
    <t>92922F-3G-1</t>
  </si>
  <si>
    <t>3300138</t>
  </si>
  <si>
    <t>3 - Home Equity</t>
  </si>
  <si>
    <t>Terwin Mortgage Trust Series T SECURED ABS</t>
  </si>
  <si>
    <t>881561-VY-7</t>
  </si>
  <si>
    <t>3300137</t>
  </si>
  <si>
    <t>RASC Trust SECURED SUBORDINATED ABS</t>
  </si>
  <si>
    <t>76110W-VV-5</t>
  </si>
  <si>
    <t>3300136</t>
  </si>
  <si>
    <t>RASC Trust SECURED ABS</t>
  </si>
  <si>
    <t>76110W-VP-8</t>
  </si>
  <si>
    <t>3300135</t>
  </si>
  <si>
    <t>76110W-VN-3</t>
  </si>
  <si>
    <t>3300134</t>
  </si>
  <si>
    <t>76110W-UL-8</t>
  </si>
  <si>
    <t>3300133</t>
  </si>
  <si>
    <t>76110W-UK-0</t>
  </si>
  <si>
    <t>3300132</t>
  </si>
  <si>
    <t>76110W-TS-5</t>
  </si>
  <si>
    <t>3300131</t>
  </si>
  <si>
    <t>76110W-TR-7</t>
  </si>
  <si>
    <t>3300130</t>
  </si>
  <si>
    <t>Residential Asset Securities C SECURED ABS</t>
  </si>
  <si>
    <t>76110W-QQ-2</t>
  </si>
  <si>
    <t>3300129</t>
  </si>
  <si>
    <t>76110W-NH-5</t>
  </si>
  <si>
    <t>3300128</t>
  </si>
  <si>
    <t>76110W-MX-1</t>
  </si>
  <si>
    <t>3300127</t>
  </si>
  <si>
    <t>Residential Funding Mortgage S SECURED ABS</t>
  </si>
  <si>
    <t>76110V-NV-6</t>
  </si>
  <si>
    <t>3300126</t>
  </si>
  <si>
    <t>RAMP Trust SECURED ABS</t>
  </si>
  <si>
    <t>760985-XV-8</t>
  </si>
  <si>
    <t>3300125</t>
  </si>
  <si>
    <t>RAMP Trust SECURED SUBORDINATED ABS</t>
  </si>
  <si>
    <t>760985-L2-5</t>
  </si>
  <si>
    <t>3300124</t>
  </si>
  <si>
    <t>760985-K9-1</t>
  </si>
  <si>
    <t>3300123</t>
  </si>
  <si>
    <t>Renaissance Home Equity Loan T SECURED ABS</t>
  </si>
  <si>
    <t>759950-GX-0</t>
  </si>
  <si>
    <t>3300122</t>
  </si>
  <si>
    <t>759950-FY-9</t>
  </si>
  <si>
    <t>3300121</t>
  </si>
  <si>
    <t>759950-FF-0</t>
  </si>
  <si>
    <t>3300120</t>
  </si>
  <si>
    <t>RBSSP Resecuritization Trust 2 SECURED</t>
  </si>
  <si>
    <t>74930N-AE-9</t>
  </si>
  <si>
    <t>3300119</t>
  </si>
  <si>
    <t>74929F-BL-2</t>
  </si>
  <si>
    <t>3300118</t>
  </si>
  <si>
    <t>74928U-BA-4</t>
  </si>
  <si>
    <t>3300117</t>
  </si>
  <si>
    <t>74924P-AD-4</t>
  </si>
  <si>
    <t>3300116</t>
  </si>
  <si>
    <t>Popular ABS Mortgage Pass-Thro SECURED ABS</t>
  </si>
  <si>
    <t>73316P-JF-8</t>
  </si>
  <si>
    <t>3300115</t>
  </si>
  <si>
    <t>73316P-BM-1</t>
  </si>
  <si>
    <t>3300114</t>
  </si>
  <si>
    <t>73316P-AV-2</t>
  </si>
  <si>
    <t>3300113</t>
  </si>
  <si>
    <t>Option One Mortgage Loan Trust SECURED SUBORDINATED ABS</t>
  </si>
  <si>
    <t>68389F-ES-9</t>
  </si>
  <si>
    <t>3300112</t>
  </si>
  <si>
    <t>68389F-DB-7</t>
  </si>
  <si>
    <t>3300111</t>
  </si>
  <si>
    <t>Nomura Resecuritization Trust SECURED</t>
  </si>
  <si>
    <t>65539G-BL-0</t>
  </si>
  <si>
    <t>3300110</t>
  </si>
  <si>
    <t>65539G-AQ-0</t>
  </si>
  <si>
    <t>3300109</t>
  </si>
  <si>
    <t>New Century Home Equity Loan T SECURED SUBORDINATED ABS</t>
  </si>
  <si>
    <t>64352V-ES-6</t>
  </si>
  <si>
    <t>3300108</t>
  </si>
  <si>
    <t>Merrill Lynch Mortgage Investo SECURED</t>
  </si>
  <si>
    <t>59020U-Z4-0</t>
  </si>
  <si>
    <t>3300107</t>
  </si>
  <si>
    <t>Long Beach Mortgage Loan Trust SECURED SUBORDINATED ABS</t>
  </si>
  <si>
    <t>542514-EW-0</t>
  </si>
  <si>
    <t>3300106</t>
  </si>
  <si>
    <t>JP Morgan Mortgage Trust SECURED</t>
  </si>
  <si>
    <t>46630P-AF-2</t>
  </si>
  <si>
    <t>3300105</t>
  </si>
  <si>
    <t>JP Morgan Mortgage Acquisition SECURED ABS</t>
  </si>
  <si>
    <t>46630M-AE-2</t>
  </si>
  <si>
    <t>3300104</t>
  </si>
  <si>
    <t>46630L-AE-4</t>
  </si>
  <si>
    <t>3300103</t>
  </si>
  <si>
    <t>JP Morgan Mortgage Trust SECURED SUBORDINATED</t>
  </si>
  <si>
    <t>46630G-BH-7</t>
  </si>
  <si>
    <t>3300102</t>
  </si>
  <si>
    <t>46628L-AD-0</t>
  </si>
  <si>
    <t>3300101</t>
  </si>
  <si>
    <t>JP Morgan Alternative Loan Tru SECURED</t>
  </si>
  <si>
    <t>46628C-AF-5</t>
  </si>
  <si>
    <t>3300100</t>
  </si>
  <si>
    <t>JP Morgan Residential Mortgage SECURED</t>
  </si>
  <si>
    <t>46628A-AC-6</t>
  </si>
  <si>
    <t>3300099</t>
  </si>
  <si>
    <t>46627M-AQ-0</t>
  </si>
  <si>
    <t>3300098</t>
  </si>
  <si>
    <t>466247-TS-2</t>
  </si>
  <si>
    <t>3300097</t>
  </si>
  <si>
    <t>466247-QP-1</t>
  </si>
  <si>
    <t>3300096</t>
  </si>
  <si>
    <t>466247-PZ-0</t>
  </si>
  <si>
    <t>3300095</t>
  </si>
  <si>
    <t>466247-NU-3</t>
  </si>
  <si>
    <t>3300094</t>
  </si>
  <si>
    <t>466247-H9-7</t>
  </si>
  <si>
    <t>3300093</t>
  </si>
  <si>
    <t>466247-GE-7</t>
  </si>
  <si>
    <t>3300092</t>
  </si>
  <si>
    <t>466247-E8-2</t>
  </si>
  <si>
    <t>3300091</t>
  </si>
  <si>
    <t>Residential Asset Securitizati SECURED</t>
  </si>
  <si>
    <t>45660L-BV-0</t>
  </si>
  <si>
    <t>3300090</t>
  </si>
  <si>
    <t>Home Equity Mortgage Loan Asse SECURED SUBORDINATED ABS</t>
  </si>
  <si>
    <t>456606-EC-2</t>
  </si>
  <si>
    <t>3300089</t>
  </si>
  <si>
    <t>Impac Secured Assets CMN Owner SECURED</t>
  </si>
  <si>
    <t>45254T-PK-4</t>
  </si>
  <si>
    <t>3300088</t>
  </si>
  <si>
    <t>45254T-NX-8</t>
  </si>
  <si>
    <t>3300087</t>
  </si>
  <si>
    <t>45254T-NW-0</t>
  </si>
  <si>
    <t>3300086</t>
  </si>
  <si>
    <t>45254T-NG-5</t>
  </si>
  <si>
    <t>3300085</t>
  </si>
  <si>
    <t>Impac CMB Trust Series 2005-5 SECURED SUBORDINATED</t>
  </si>
  <si>
    <t>45254N-PY-7</t>
  </si>
  <si>
    <t>3300084</t>
  </si>
  <si>
    <t>Impac CMB Trust Series 2005-1 SECURED</t>
  </si>
  <si>
    <t>45254N-MP-9</t>
  </si>
  <si>
    <t>3300083</t>
  </si>
  <si>
    <t>Impac CMB Trust Series 2003-11 SECURED</t>
  </si>
  <si>
    <t>45254N-FZ-5</t>
  </si>
  <si>
    <t>3300082</t>
  </si>
  <si>
    <t>Impac CMB Trust Series 2003-4 SECURED</t>
  </si>
  <si>
    <t>45254N-EG-8</t>
  </si>
  <si>
    <t>3300081</t>
  </si>
  <si>
    <t>GSR Mortgage Loan Trust SECURED</t>
  </si>
  <si>
    <t>362341-FJ-3</t>
  </si>
  <si>
    <t>3300080</t>
  </si>
  <si>
    <t>362341-4C-0</t>
  </si>
  <si>
    <t>3300079</t>
  </si>
  <si>
    <t>GSAA Trust SECURED ABS</t>
  </si>
  <si>
    <t>362334-ND-2</t>
  </si>
  <si>
    <t>3300078</t>
  </si>
  <si>
    <t>GMAC Mortgage Corp Loan Trust SECURED</t>
  </si>
  <si>
    <t>36185N-3G-3</t>
  </si>
  <si>
    <t>3300077</t>
  </si>
  <si>
    <t>First Horizon Alternative Mort SECURED</t>
  </si>
  <si>
    <t>32051G-KG-9</t>
  </si>
  <si>
    <t>3300076</t>
  </si>
  <si>
    <t>Fannie Mae REMIC Trust 2003-W1 SECURED ABS</t>
  </si>
  <si>
    <t>31393C-7C-1</t>
  </si>
  <si>
    <t>3300075</t>
  </si>
  <si>
    <t>Fannie Mae Grantor Trust SECURED ABS</t>
  </si>
  <si>
    <t>31393A-V6-1</t>
  </si>
  <si>
    <t>3300074</t>
  </si>
  <si>
    <t>Equity One ABS Inc SECURED ABS</t>
  </si>
  <si>
    <t>294751-EF-5</t>
  </si>
  <si>
    <t>3300073</t>
  </si>
  <si>
    <t>294751-DQ-2</t>
  </si>
  <si>
    <t>3300072</t>
  </si>
  <si>
    <t>294751-DB-5</t>
  </si>
  <si>
    <t>3300071</t>
  </si>
  <si>
    <t>294751-CQ-3</t>
  </si>
  <si>
    <t>3300070</t>
  </si>
  <si>
    <t>Credit Suisse First Boston Mor SECURED ABS</t>
  </si>
  <si>
    <t>22541S-5T-1</t>
  </si>
  <si>
    <t>3300069</t>
  </si>
  <si>
    <t>Citigroup Mortgage Loan Trust SECURED</t>
  </si>
  <si>
    <t>17317H-AL-8</t>
  </si>
  <si>
    <t>3300068</t>
  </si>
  <si>
    <t>Citigroup Mortgage Loan Trust SECURED ABS</t>
  </si>
  <si>
    <t>17307G-PE-2</t>
  </si>
  <si>
    <t>3300067</t>
  </si>
  <si>
    <t>Citifinancial Mortgage Securit SECURED ABS</t>
  </si>
  <si>
    <t>17306U-CD-8</t>
  </si>
  <si>
    <t>3300066</t>
  </si>
  <si>
    <t>17306U-CC-0</t>
  </si>
  <si>
    <t>3300065</t>
  </si>
  <si>
    <t>17306U-BX-5</t>
  </si>
  <si>
    <t>3300064</t>
  </si>
  <si>
    <t>17306U-BW-7</t>
  </si>
  <si>
    <t>3300063</t>
  </si>
  <si>
    <t>Chase Mortgage Finance Corp SECURED</t>
  </si>
  <si>
    <t>16162W-MB-2</t>
  </si>
  <si>
    <t>3300062</t>
  </si>
  <si>
    <t>16162W-KK-4</t>
  </si>
  <si>
    <t>3300061</t>
  </si>
  <si>
    <t>Chase Funding Mortgage Loan As SECURED ABS</t>
  </si>
  <si>
    <t>161551-FS-0</t>
  </si>
  <si>
    <t>3300060</t>
  </si>
  <si>
    <t>161546-JG-2</t>
  </si>
  <si>
    <t>3300059</t>
  </si>
  <si>
    <t>161546-HS-8</t>
  </si>
  <si>
    <t>3300058</t>
  </si>
  <si>
    <t>Chase Funding Mortgage Loan As SECURED SUBORDINATED ABS</t>
  </si>
  <si>
    <t>161546-HK-5</t>
  </si>
  <si>
    <t>3300057</t>
  </si>
  <si>
    <t>161546-HA-7</t>
  </si>
  <si>
    <t>3300056</t>
  </si>
  <si>
    <t>161546-GZ-3</t>
  </si>
  <si>
    <t>3300055</t>
  </si>
  <si>
    <t>161546-GK-6</t>
  </si>
  <si>
    <t>3300054</t>
  </si>
  <si>
    <t>161546-GJ-9</t>
  </si>
  <si>
    <t>3300053</t>
  </si>
  <si>
    <t>161546-EQ-5</t>
  </si>
  <si>
    <t>3300052</t>
  </si>
  <si>
    <t>Countrywide Home Loan Mortgage SECURED</t>
  </si>
  <si>
    <t>12669E-WE-2</t>
  </si>
  <si>
    <t>3300051</t>
  </si>
  <si>
    <t>12669E-QH-2</t>
  </si>
  <si>
    <t>3300050</t>
  </si>
  <si>
    <t>12669E-F3-5</t>
  </si>
  <si>
    <t>3300049</t>
  </si>
  <si>
    <t>126694-WK-0</t>
  </si>
  <si>
    <t>3300048</t>
  </si>
  <si>
    <t>126694-UM-8</t>
  </si>
  <si>
    <t>3300047</t>
  </si>
  <si>
    <t>Countrywide Asset-Backed Certi SECURED ABS</t>
  </si>
  <si>
    <t>12668W-AF-4</t>
  </si>
  <si>
    <t>3300046</t>
  </si>
  <si>
    <t>Countrywide Alternative Loan T SECURED</t>
  </si>
  <si>
    <t>12668B-EH-2</t>
  </si>
  <si>
    <t>3300045</t>
  </si>
  <si>
    <t>12668A-Y2-5</t>
  </si>
  <si>
    <t>3300044</t>
  </si>
  <si>
    <t>12668A-ST-3</t>
  </si>
  <si>
    <t>3300043</t>
  </si>
  <si>
    <t>12667G-NA-7</t>
  </si>
  <si>
    <t>3300042</t>
  </si>
  <si>
    <t>12667F-4P-7</t>
  </si>
  <si>
    <t>3300041</t>
  </si>
  <si>
    <t>Countrywide Asset-Backed Certi SECURED SUBORDINATED ABS</t>
  </si>
  <si>
    <t>126673-TF-9</t>
  </si>
  <si>
    <t>3300040</t>
  </si>
  <si>
    <t>126673-QW-5</t>
  </si>
  <si>
    <t>3300039</t>
  </si>
  <si>
    <t>126673-ND-0</t>
  </si>
  <si>
    <t>3300038</t>
  </si>
  <si>
    <t>126673-N7-3</t>
  </si>
  <si>
    <t>3300037</t>
  </si>
  <si>
    <t>Countrywide Asset-Backed Certi SECURED</t>
  </si>
  <si>
    <t>126673-3W-0</t>
  </si>
  <si>
    <t>3300036</t>
  </si>
  <si>
    <t>126671-W9-3</t>
  </si>
  <si>
    <t>3300035</t>
  </si>
  <si>
    <t>126671-W8-5</t>
  </si>
  <si>
    <t>3300034</t>
  </si>
  <si>
    <t>126671-UR-5</t>
  </si>
  <si>
    <t>3300033</t>
  </si>
  <si>
    <t>126671-TU-0</t>
  </si>
  <si>
    <t>3300032</t>
  </si>
  <si>
    <t>126671-QQ-2</t>
  </si>
  <si>
    <t>3300031</t>
  </si>
  <si>
    <t>126671-PP-5</t>
  </si>
  <si>
    <t>3300030</t>
  </si>
  <si>
    <t>126671-NC-6</t>
  </si>
  <si>
    <t>3300029</t>
  </si>
  <si>
    <t>126671-K8-8</t>
  </si>
  <si>
    <t>3300028</t>
  </si>
  <si>
    <t>126671-H6-6</t>
  </si>
  <si>
    <t>3300027</t>
  </si>
  <si>
    <t>126671-F9-2</t>
  </si>
  <si>
    <t>3300026</t>
  </si>
  <si>
    <t>126671-B5-4</t>
  </si>
  <si>
    <t>3300025</t>
  </si>
  <si>
    <t>126670-TG-3</t>
  </si>
  <si>
    <t>3300024</t>
  </si>
  <si>
    <t>126670-QU-5</t>
  </si>
  <si>
    <t>3300023</t>
  </si>
  <si>
    <t>126670-NZ-7</t>
  </si>
  <si>
    <t>3300022</t>
  </si>
  <si>
    <t>CDC Mortgage Capital Trust SECURED SUBORDINATED ABS</t>
  </si>
  <si>
    <t>12506Y-CA-5</t>
  </si>
  <si>
    <t>3300021</t>
  </si>
  <si>
    <t>Credit-Based Asset Servicing a SECURED ABS</t>
  </si>
  <si>
    <t>1248ME-AF-6</t>
  </si>
  <si>
    <t>3300020</t>
  </si>
  <si>
    <t>Bear Stearns ARM Trust 2005-10 SECURED</t>
  </si>
  <si>
    <t>07387A-ES-0</t>
  </si>
  <si>
    <t>3300019</t>
  </si>
  <si>
    <t>Bear Stearns ARM Trust 2005-8 SECURED</t>
  </si>
  <si>
    <t>07387A-EC-5</t>
  </si>
  <si>
    <t>3300018</t>
  </si>
  <si>
    <t>Bear Stearns ALT-A Trust 2006- SECURED</t>
  </si>
  <si>
    <t>073866-BJ-3</t>
  </si>
  <si>
    <t>3300017</t>
  </si>
  <si>
    <t>Bear Stearns Asset Backed Secu SECURED</t>
  </si>
  <si>
    <t>07384Y-JH-0</t>
  </si>
  <si>
    <t>3300016</t>
  </si>
  <si>
    <t>Banc of America Alternative Lo SECURED</t>
  </si>
  <si>
    <t>05948K-MB-2</t>
  </si>
  <si>
    <t>3300015</t>
  </si>
  <si>
    <t>BCAP LLC Trust SECURED</t>
  </si>
  <si>
    <t>05533D-DE-3</t>
  </si>
  <si>
    <t>3300014</t>
  </si>
  <si>
    <t>05533C-CT-3</t>
  </si>
  <si>
    <t>3300013</t>
  </si>
  <si>
    <t>05532X-CX-9</t>
  </si>
  <si>
    <t>3300012</t>
  </si>
  <si>
    <t>05532X-CM-3</t>
  </si>
  <si>
    <t>3300011</t>
  </si>
  <si>
    <t>05532U-AT-6</t>
  </si>
  <si>
    <t>3300010</t>
  </si>
  <si>
    <t>05532T-AA-0</t>
  </si>
  <si>
    <t>3300009</t>
  </si>
  <si>
    <t>ABFC 2005-AQ1 Trust SECURED ABS</t>
  </si>
  <si>
    <t>04542B-MT-6</t>
  </si>
  <si>
    <t>3300008</t>
  </si>
  <si>
    <t>Ameriquest Mortgage Securities SECURED ABS</t>
  </si>
  <si>
    <t>03072S-QP-3</t>
  </si>
  <si>
    <t>3300007</t>
  </si>
  <si>
    <t>03072S-QN-8</t>
  </si>
  <si>
    <t>3300006</t>
  </si>
  <si>
    <t>03072S-LD-5</t>
  </si>
  <si>
    <t>3300005</t>
  </si>
  <si>
    <t>Ameriquest Mortgage Securities SECURED SUBORDINATED ABS</t>
  </si>
  <si>
    <t>03072S-GX-7</t>
  </si>
  <si>
    <t>3300004</t>
  </si>
  <si>
    <t>03072S-GE-9</t>
  </si>
  <si>
    <t>3300003</t>
  </si>
  <si>
    <t>Adjustable Rate Mortgage Trust SECURED</t>
  </si>
  <si>
    <t>007036-VB-9</t>
  </si>
  <si>
    <t>3300002</t>
  </si>
  <si>
    <t>ACE Securities Corp SECURED SUBORDINATED ABS</t>
  </si>
  <si>
    <t>004427-BM-1</t>
  </si>
  <si>
    <t>3300001</t>
  </si>
  <si>
    <t>HENLAND FINANCE LIMITED SENIOR</t>
  </si>
  <si>
    <t>Y3175#-AF-9</t>
  </si>
  <si>
    <t>3202008</t>
  </si>
  <si>
    <t>Y3175#-AA-0</t>
  </si>
  <si>
    <t>3202007</t>
  </si>
  <si>
    <t>CARGOTEC CORPORATION SENIOR</t>
  </si>
  <si>
    <t>X0940#-AC-7</t>
  </si>
  <si>
    <t>3202006</t>
  </si>
  <si>
    <t>X0940#-AB-9</t>
  </si>
  <si>
    <t>3202005</t>
  </si>
  <si>
    <t>X0940#-AA-1</t>
  </si>
  <si>
    <t>3202004</t>
  </si>
  <si>
    <t>ELEKTA AB SENIOR</t>
  </si>
  <si>
    <t>W2469*-AB-1</t>
  </si>
  <si>
    <t>3202003</t>
  </si>
  <si>
    <t>W2469*-AA-3</t>
  </si>
  <si>
    <t>3202002</t>
  </si>
  <si>
    <t>SOLVEIG GAS NORWAY AS SECURED</t>
  </si>
  <si>
    <t>R8047#-AA-3</t>
  </si>
  <si>
    <t>3202001</t>
  </si>
  <si>
    <t>ORKLA ASA SENIOR</t>
  </si>
  <si>
    <t>R6778@-AB-2</t>
  </si>
  <si>
    <t>3202000</t>
  </si>
  <si>
    <t>WORLEYPARSONS FINANCIAL SERVIC SENIOR</t>
  </si>
  <si>
    <t>Q9857@-AA-3</t>
  </si>
  <si>
    <t>3201999</t>
  </si>
  <si>
    <t>WESTRAC PTY LTD SENIOR</t>
  </si>
  <si>
    <t>Q9749#-AG-0</t>
  </si>
  <si>
    <t>3201998</t>
  </si>
  <si>
    <t>Q9749#-AF-2</t>
  </si>
  <si>
    <t>3201997</t>
  </si>
  <si>
    <t>TRANSPOWER NEW ZEALAND SENIOR</t>
  </si>
  <si>
    <t>Q9194@-AA-5</t>
  </si>
  <si>
    <t>3201996</t>
  </si>
  <si>
    <t>TRANSPOWER FINANCE LTD SENIOR</t>
  </si>
  <si>
    <t>Q9193#-AC-0</t>
  </si>
  <si>
    <t>3201995</t>
  </si>
  <si>
    <t>TEN GROUP PTY LTD. SENIOR</t>
  </si>
  <si>
    <t>Q8977*-AA-2</t>
  </si>
  <si>
    <t>3201994</t>
  </si>
  <si>
    <t>STOCKLAND FINANCE PTY LTD SENIOR</t>
  </si>
  <si>
    <t>Q8773#-AS-5</t>
  </si>
  <si>
    <t>3201993</t>
  </si>
  <si>
    <t>Q8773#-AN-6</t>
  </si>
  <si>
    <t>3201992</t>
  </si>
  <si>
    <t>Q8773#-AH-9</t>
  </si>
  <si>
    <t>3201991</t>
  </si>
  <si>
    <t>SKYCITY AUSTRALIAN LIMITED PAR SENIOR</t>
  </si>
  <si>
    <t>Q8513@-AC-7</t>
  </si>
  <si>
    <t>3201990</t>
  </si>
  <si>
    <t>SANTOS FINANCE LTD SENIOR</t>
  </si>
  <si>
    <t>Q8277*-AG-6</t>
  </si>
  <si>
    <t>3201989</t>
  </si>
  <si>
    <t>QPH FINANCE CO PTY LIMITED SECURED</t>
  </si>
  <si>
    <t>Q7794#-AA-1</t>
  </si>
  <si>
    <t>3201988</t>
  </si>
  <si>
    <t>NEWCREST FINANCE PARTY LIMITED SENIOR</t>
  </si>
  <si>
    <t>Q6651#-AC-1</t>
  </si>
  <si>
    <t>3201987</t>
  </si>
  <si>
    <t>MIRVAC LIMITED SENIOR</t>
  </si>
  <si>
    <t>Q6235#-AD-4</t>
  </si>
  <si>
    <t>3201986</t>
  </si>
  <si>
    <t>FONTERRA CO-OPERATIVE GROUP LT SENIOR</t>
  </si>
  <si>
    <t>Q3920#-AC-3</t>
  </si>
  <si>
    <t>3201985</t>
  </si>
  <si>
    <t>FLETCHER BUILDING INTERNATIONA SENIOR</t>
  </si>
  <si>
    <t>Q3915#-AA-4</t>
  </si>
  <si>
    <t>3201984</t>
  </si>
  <si>
    <t>ETSA UTILITIES FINANCE PTY LTD SECURED</t>
  </si>
  <si>
    <t>Q3629#-AC-7</t>
  </si>
  <si>
    <t>3201983</t>
  </si>
  <si>
    <t>ELECTRANET PTY LTD SECURED</t>
  </si>
  <si>
    <t>Q3393*-AE-1</t>
  </si>
  <si>
    <t>3201982</t>
  </si>
  <si>
    <t>Q3393*-AA-9</t>
  </si>
  <si>
    <t>3201981</t>
  </si>
  <si>
    <t>DB RREEF FINANCE PTY LTD SENIOR</t>
  </si>
  <si>
    <t>Q3126#-AF-8</t>
  </si>
  <si>
    <t>3201980</t>
  </si>
  <si>
    <t>Q3126#-AD-3</t>
  </si>
  <si>
    <t>3201979</t>
  </si>
  <si>
    <t>JOHN FAIRFAX PUBLICATIONS PTY SENIOR</t>
  </si>
  <si>
    <t>Q3038#-AD-0</t>
  </si>
  <si>
    <t>3201978</t>
  </si>
  <si>
    <t>COMMONWEALTH MANAGED INVESTMEN SENIOR</t>
  </si>
  <si>
    <t>Q2688#-AB-9</t>
  </si>
  <si>
    <t>3201977</t>
  </si>
  <si>
    <t>CONTACT ENERGY LTD SENIOR</t>
  </si>
  <si>
    <t>Q2107#-AE-6</t>
  </si>
  <si>
    <t>3201976</t>
  </si>
  <si>
    <t>ENERGYAUSTRALIA FINANCE PTY LT SENIOR</t>
  </si>
  <si>
    <t>Q1296@-AD-3</t>
  </si>
  <si>
    <t>3201975</t>
  </si>
  <si>
    <t>Q1296#-AC-3</t>
  </si>
  <si>
    <t>3201974</t>
  </si>
  <si>
    <t>Q1296#-AA-7</t>
  </si>
  <si>
    <t>3201973</t>
  </si>
  <si>
    <t>APT PIPELINES LTD SENIOR</t>
  </si>
  <si>
    <t>Q0455#-AL-2</t>
  </si>
  <si>
    <t>3201972</t>
  </si>
  <si>
    <t>AMCOR LTD/AUSTRALIA SENIOR</t>
  </si>
  <si>
    <t>Q0307#-AD-0</t>
  </si>
  <si>
    <t>3201971</t>
  </si>
  <si>
    <t>GRUPO CEMENTOS DE CHIHUAHUA SA SENIOR</t>
  </si>
  <si>
    <t>P4948@-AE-8</t>
  </si>
  <si>
    <t>3201970</t>
  </si>
  <si>
    <t>VAN OORD FINANCE BV SENIOR</t>
  </si>
  <si>
    <t>N9146#-AC-1</t>
  </si>
  <si>
    <t>3201969</t>
  </si>
  <si>
    <t>URALITA B.V. SECURED</t>
  </si>
  <si>
    <t>N9039*-AC-5</t>
  </si>
  <si>
    <t>3201968</t>
  </si>
  <si>
    <t>TRAFIGURA BEHEER B.V. SENIOR</t>
  </si>
  <si>
    <t>N8783#-AD-9</t>
  </si>
  <si>
    <t>3201967</t>
  </si>
  <si>
    <t>SLIGRO FOOD GROUP NEDERLAND BV SENIOR</t>
  </si>
  <si>
    <t>N8084*-AB-3</t>
  </si>
  <si>
    <t>3201966</t>
  </si>
  <si>
    <t>INTERNATIONAL ENDESA BV SENIOR</t>
  </si>
  <si>
    <t>N4577#-AD-8</t>
  </si>
  <si>
    <t>3201965</t>
  </si>
  <si>
    <t>Iberdrola International BV SENIOR</t>
  </si>
  <si>
    <t>N4345#-AG-2</t>
  </si>
  <si>
    <t>3201964</t>
  </si>
  <si>
    <t>N4345#-AF-4</t>
  </si>
  <si>
    <t>3201963</t>
  </si>
  <si>
    <t>N4345#-AC-1</t>
  </si>
  <si>
    <t>3201962</t>
  </si>
  <si>
    <t>KONINKLIJKE FRIESLANDCAMPINA N SENIOR</t>
  </si>
  <si>
    <t>N4282*-AD-8</t>
  </si>
  <si>
    <t>3201961</t>
  </si>
  <si>
    <t>2Z</t>
  </si>
  <si>
    <t>KONINKLIJKE VOPAK NV SENIOR</t>
  </si>
  <si>
    <t>N4281@-BV-6</t>
  </si>
  <si>
    <t>3201960</t>
  </si>
  <si>
    <t>N4281@-BE-4</t>
  </si>
  <si>
    <t>3201959</t>
  </si>
  <si>
    <t>N4281@-BC-8</t>
  </si>
  <si>
    <t>3201958</t>
  </si>
  <si>
    <t>KONINKLIJKE COOPERATIE COSUN U SENIOR</t>
  </si>
  <si>
    <t>N4281#-AB-9</t>
  </si>
  <si>
    <t>3201957</t>
  </si>
  <si>
    <t>FUGRO NV SENIOR</t>
  </si>
  <si>
    <t>N3386#-AF-6</t>
  </si>
  <si>
    <t>3201956</t>
  </si>
  <si>
    <t>N3386#-AE-9</t>
  </si>
  <si>
    <t>3201955</t>
  </si>
  <si>
    <t>ENECO HOLDING NV SENIOR</t>
  </si>
  <si>
    <t>N2962#-AD-5</t>
  </si>
  <si>
    <t>3201954</t>
  </si>
  <si>
    <t>N2962#-AA-1</t>
  </si>
  <si>
    <t>3201953</t>
  </si>
  <si>
    <t>CORIO NV SENIOR</t>
  </si>
  <si>
    <t>N2272#-AB-4</t>
  </si>
  <si>
    <t>3201952</t>
  </si>
  <si>
    <t>BOSKALIS FINANCE BV SENIOR</t>
  </si>
  <si>
    <t>N1492@-AA-4</t>
  </si>
  <si>
    <t>3201951</t>
  </si>
  <si>
    <t>AL DUR HOLDING COMPANY LIMITED SENIOR</t>
  </si>
  <si>
    <t>M0382*-AA-2</t>
  </si>
  <si>
    <t>3201950</t>
  </si>
  <si>
    <t>L7919*-AC-6</t>
  </si>
  <si>
    <t>3201949</t>
  </si>
  <si>
    <t>L7919*-AB-8</t>
  </si>
  <si>
    <t>3201948</t>
  </si>
  <si>
    <t>L7919*-AA-0</t>
  </si>
  <si>
    <t>3201947</t>
  </si>
  <si>
    <t>BARILLA FRANCE SAS SENIOR</t>
  </si>
  <si>
    <t>L0714#-AC-4</t>
  </si>
  <si>
    <t>3201946</t>
  </si>
  <si>
    <t>BARILLA GER FRATELLI SPA SENIOR</t>
  </si>
  <si>
    <t>L0714#-AB-6</t>
  </si>
  <si>
    <t>3201945</t>
  </si>
  <si>
    <t>COPENHAGEN AIRPORTS A/S SENIOR</t>
  </si>
  <si>
    <t>K3752#-AA-6</t>
  </si>
  <si>
    <t>3201944</t>
  </si>
  <si>
    <t>COLOPLAST A/S SENIOR</t>
  </si>
  <si>
    <t>K1601#-AA-3</t>
  </si>
  <si>
    <t>3201943</t>
  </si>
  <si>
    <t>ARBONIA-FORSTER HOLDING AG SENIOR</t>
  </si>
  <si>
    <t>H2626#-AC-2</t>
  </si>
  <si>
    <t>3201942</t>
  </si>
  <si>
    <t>ELSEVIER FINANCE SA SENIOR</t>
  </si>
  <si>
    <t>H2194#-AA-8</t>
  </si>
  <si>
    <t>3201941</t>
  </si>
  <si>
    <t>YORKSHIRE WATER SERVICES BRADF SECURED</t>
  </si>
  <si>
    <t>G9850@-AB-9</t>
  </si>
  <si>
    <t>3201940</t>
  </si>
  <si>
    <t>G9850@-AA-1</t>
  </si>
  <si>
    <t>3201939</t>
  </si>
  <si>
    <t>URENCO LTD SENIOR</t>
  </si>
  <si>
    <t>G9298#-AN-1</t>
  </si>
  <si>
    <t>3201938</t>
  </si>
  <si>
    <t>G9298#-AM-3</t>
  </si>
  <si>
    <t>3201937</t>
  </si>
  <si>
    <t>G9298#-AG-6</t>
  </si>
  <si>
    <t>3201936</t>
  </si>
  <si>
    <t>G9298#-AF-8</t>
  </si>
  <si>
    <t>3201935</t>
  </si>
  <si>
    <t>VITOL FINANCE LTD SENIOR</t>
  </si>
  <si>
    <t>G9284#-AV-9</t>
  </si>
  <si>
    <t>3201934</t>
  </si>
  <si>
    <t>TRAVIS PERKINS PLC SENIOR</t>
  </si>
  <si>
    <t>G9020*-AB-6</t>
  </si>
  <si>
    <t>3201933</t>
  </si>
  <si>
    <t>G9020*-AA-8</t>
  </si>
  <si>
    <t>3201932</t>
  </si>
  <si>
    <t>SPECTRIS PLC SENIOR</t>
  </si>
  <si>
    <t>G8338#-AA-3</t>
  </si>
  <si>
    <t>3201931</t>
  </si>
  <si>
    <t>SANCTUARY HOUSING ASSOC. SENIOR</t>
  </si>
  <si>
    <t>G7997@-AD-3</t>
  </si>
  <si>
    <t>3201930</t>
  </si>
  <si>
    <t>G7997@-AC-5</t>
  </si>
  <si>
    <t>3201929</t>
  </si>
  <si>
    <t>SAP IRELAND US FINANCIAL SERVI SENIOR</t>
  </si>
  <si>
    <t>G7815@-AE-1</t>
  </si>
  <si>
    <t>3201928</t>
  </si>
  <si>
    <t>G7815@-AC-5</t>
  </si>
  <si>
    <t>3201927</t>
  </si>
  <si>
    <t>G7815@-AA-9</t>
  </si>
  <si>
    <t>3201926</t>
  </si>
  <si>
    <t>ROLLS-ROYCE PLC SENIOR</t>
  </si>
  <si>
    <t>G7630#-AC-6</t>
  </si>
  <si>
    <t>3201925</t>
  </si>
  <si>
    <t>G7630#-AB-8</t>
  </si>
  <si>
    <t>3201924</t>
  </si>
  <si>
    <t>RPC GROUP PLC SENIOR</t>
  </si>
  <si>
    <t>G7333#-AD-4</t>
  </si>
  <si>
    <t>3201923</t>
  </si>
  <si>
    <t>G7333#-AB-8</t>
  </si>
  <si>
    <t>3201922</t>
  </si>
  <si>
    <t>Pendragon PLC SENIOR</t>
  </si>
  <si>
    <t>G7068#-AK-9</t>
  </si>
  <si>
    <t>3201921</t>
  </si>
  <si>
    <t>OMV (U.K.) LTD. SENIOR</t>
  </si>
  <si>
    <t>G6684#-AB-5</t>
  </si>
  <si>
    <t>3201920</t>
  </si>
  <si>
    <t>G6684#-AA-7</t>
  </si>
  <si>
    <t>3201919</t>
  </si>
  <si>
    <t>NORTHGATE PLC SENIOR</t>
  </si>
  <si>
    <t>G6644#-AF-5</t>
  </si>
  <si>
    <t>3201918</t>
  </si>
  <si>
    <t>MEGGITT PLC SENIOR</t>
  </si>
  <si>
    <t>G5963#-AA-1</t>
  </si>
  <si>
    <t>3201917</t>
  </si>
  <si>
    <t>G5655@-AD-0</t>
  </si>
  <si>
    <t>3201916</t>
  </si>
  <si>
    <t>G5655@-AC-2</t>
  </si>
  <si>
    <t>3201915</t>
  </si>
  <si>
    <t>JOHNSTON PRESS PLC SENIOR</t>
  </si>
  <si>
    <t>G5161*-AE-7</t>
  </si>
  <si>
    <t>3201914</t>
  </si>
  <si>
    <t>ABP FOODS SENIOR</t>
  </si>
  <si>
    <t>G4939@-AA-7</t>
  </si>
  <si>
    <t>3201913</t>
  </si>
  <si>
    <t>ICAP PLC SUBORDINATED</t>
  </si>
  <si>
    <t>G4859#-AB-9</t>
  </si>
  <si>
    <t>3201912</t>
  </si>
  <si>
    <t>IAWS FINANCE LIMITED SENIOR</t>
  </si>
  <si>
    <t>G4691*-AA-7</t>
  </si>
  <si>
    <t>3201911</t>
  </si>
  <si>
    <t>INTERMEDIATE CAPITAL GROUP PLC SENIOR</t>
  </si>
  <si>
    <t>G4588#-AU-5</t>
  </si>
  <si>
    <t>3201910</t>
  </si>
  <si>
    <t>G4588#-AT-8</t>
  </si>
  <si>
    <t>3201909</t>
  </si>
  <si>
    <t>HOLCIM CAPITAL CORP LTD SENIOR</t>
  </si>
  <si>
    <t>G4551#-AG-9</t>
  </si>
  <si>
    <t>3201908</t>
  </si>
  <si>
    <t>HIGH SPEED RAIL FINANCE PLC SECURED</t>
  </si>
  <si>
    <t>G4445*-AA-6</t>
  </si>
  <si>
    <t>3201907</t>
  </si>
  <si>
    <t>G4S PLC SENIOR</t>
  </si>
  <si>
    <t>G4146*-AD-2</t>
  </si>
  <si>
    <t>3201906</t>
  </si>
  <si>
    <t>GREENCORE FUNDING LTD SENIOR</t>
  </si>
  <si>
    <t>G4086#-AC-2</t>
  </si>
  <si>
    <t>3201905</t>
  </si>
  <si>
    <t>G4086#-AB-4</t>
  </si>
  <si>
    <t>3201904</t>
  </si>
  <si>
    <t>FRANKE FINANCE INTERNATIONAL L SENIOR</t>
  </si>
  <si>
    <t>G3659*-AB-7</t>
  </si>
  <si>
    <t>3201903</t>
  </si>
  <si>
    <t>G3424#-AA-9</t>
  </si>
  <si>
    <t>3201902</t>
  </si>
  <si>
    <t>ELECTRICITY SUPPLY BOARD SENIOR</t>
  </si>
  <si>
    <t>G2978#-AD-5</t>
  </si>
  <si>
    <t>3201901</t>
  </si>
  <si>
    <t>G2978#-AC-7</t>
  </si>
  <si>
    <t>3201900</t>
  </si>
  <si>
    <t>G2978#-AB-9</t>
  </si>
  <si>
    <t>3201899</t>
  </si>
  <si>
    <t>GREAT PORTLAND ESTATES PLC SENIOR</t>
  </si>
  <si>
    <t>G2685@-AB-5</t>
  </si>
  <si>
    <t>3201898</t>
  </si>
  <si>
    <t>DAIRY CREST GROUP PLC SENIOR</t>
  </si>
  <si>
    <t>G2624@-AD-5</t>
  </si>
  <si>
    <t>3201897</t>
  </si>
  <si>
    <t>G2624@-AB-9</t>
  </si>
  <si>
    <t>3201896</t>
  </si>
  <si>
    <t>DCC TREASURY 2010 LIMITED SENIOR</t>
  </si>
  <si>
    <t>G2615*-AA-4</t>
  </si>
  <si>
    <t>3201895</t>
  </si>
  <si>
    <t>DCC FUNDING 2007 LIMITED SENIOR</t>
  </si>
  <si>
    <t>G2614#-AB-9</t>
  </si>
  <si>
    <t>3201894</t>
  </si>
  <si>
    <t>DS SMITH PLC SENIOR</t>
  </si>
  <si>
    <t>G2613#-AG-9</t>
  </si>
  <si>
    <t>3201893</t>
  </si>
  <si>
    <t>VESUVIUS PLC SENIOR</t>
  </si>
  <si>
    <t>G2163#-AH-1</t>
  </si>
  <si>
    <t>3201892</t>
  </si>
  <si>
    <t>CHEMRING GROUP PLC SENIOR</t>
  </si>
  <si>
    <t>G2083#-AC-9</t>
  </si>
  <si>
    <t>3201891</t>
  </si>
  <si>
    <t>G2083#-AA-3</t>
  </si>
  <si>
    <t>3201890</t>
  </si>
  <si>
    <t>COMPASS GROUP PLC SENIOR</t>
  </si>
  <si>
    <t>G2044@-AW-5</t>
  </si>
  <si>
    <t>3201889</t>
  </si>
  <si>
    <t>CAPITA HOLDINGS LIMITED SENIOR</t>
  </si>
  <si>
    <t>G1846@-AM-9</t>
  </si>
  <si>
    <t>3201888</t>
  </si>
  <si>
    <t>G1846@-AL-1</t>
  </si>
  <si>
    <t>3201887</t>
  </si>
  <si>
    <t>CADOGAN ESTATES LTD SENIOR</t>
  </si>
  <si>
    <t>G1744#-AH-1</t>
  </si>
  <si>
    <t>3201886</t>
  </si>
  <si>
    <t>BUNZL FINANCE PLC SENIOR</t>
  </si>
  <si>
    <t>G1696#-AY-2</t>
  </si>
  <si>
    <t>3201885</t>
  </si>
  <si>
    <t>BRITVIC PLC SENIOR</t>
  </si>
  <si>
    <t>G1591#-AP-7</t>
  </si>
  <si>
    <t>3201884</t>
  </si>
  <si>
    <t>G1591#-AN-2</t>
  </si>
  <si>
    <t>3201883</t>
  </si>
  <si>
    <t>G1591#-AG-7</t>
  </si>
  <si>
    <t>3201882</t>
  </si>
  <si>
    <t>BELRON FINANCE LTD SENIOR</t>
  </si>
  <si>
    <t>G0977*-AC-6</t>
  </si>
  <si>
    <t>3201881</t>
  </si>
  <si>
    <t>G0977*-AA-0</t>
  </si>
  <si>
    <t>3201880</t>
  </si>
  <si>
    <t>G0977#-AB-4</t>
  </si>
  <si>
    <t>3201879</t>
  </si>
  <si>
    <t>ANGLIAN WATER SERVICES FINANCI SENIOR</t>
  </si>
  <si>
    <t>G0369@-AJ-5</t>
  </si>
  <si>
    <t>3201878</t>
  </si>
  <si>
    <t>VICAT S.A. SENIOR</t>
  </si>
  <si>
    <t>F9731#-AB-3</t>
  </si>
  <si>
    <t>3201877</t>
  </si>
  <si>
    <t>JCDECAUX SA SENIOR</t>
  </si>
  <si>
    <t>F5333#-AB-3</t>
  </si>
  <si>
    <t>3201876</t>
  </si>
  <si>
    <t>F0868*-AA-3</t>
  </si>
  <si>
    <t>3201875</t>
  </si>
  <si>
    <t>AIR LIQUIDE FINANCE SA SENIOR</t>
  </si>
  <si>
    <t>F0164#-AB-8</t>
  </si>
  <si>
    <t>3201874</t>
  </si>
  <si>
    <t>Lloyds TSB Bank PLC SENIOR</t>
  </si>
  <si>
    <t>EH7952-92-0</t>
  </si>
  <si>
    <t>3201873</t>
  </si>
  <si>
    <t>GS Caltex Corp SENIOR</t>
  </si>
  <si>
    <t>EG3788-46-0</t>
  </si>
  <si>
    <t>3201872</t>
  </si>
  <si>
    <t>DEC</t>
  </si>
  <si>
    <t>Credit Suisse AG/London SUBORDINATED</t>
  </si>
  <si>
    <t>ED9159-71-3</t>
  </si>
  <si>
    <t>3201871</t>
  </si>
  <si>
    <t>SPI Electricity &amp; Gas Australi SENIOR</t>
  </si>
  <si>
    <t>ED6726-59-7</t>
  </si>
  <si>
    <t>3201870</t>
  </si>
  <si>
    <t>Rodamco Europe Finance BV SENIOR</t>
  </si>
  <si>
    <t>ED6251-21-6</t>
  </si>
  <si>
    <t>3201869</t>
  </si>
  <si>
    <t>Evonik Degussa GmbH SENIOR</t>
  </si>
  <si>
    <t>ED2383-04-7</t>
  </si>
  <si>
    <t>3201868</t>
  </si>
  <si>
    <t>ZOLLNER ELEKTRONIC AG SENIOR</t>
  </si>
  <si>
    <t>D9860*-AD-8</t>
  </si>
  <si>
    <t>3201867</t>
  </si>
  <si>
    <t>VOITH AG SENIOR</t>
  </si>
  <si>
    <t>D8884#-AC-0</t>
  </si>
  <si>
    <t>3201866</t>
  </si>
  <si>
    <t>D8884#-AB-2</t>
  </si>
  <si>
    <t>3201865</t>
  </si>
  <si>
    <t>D8884#-AA-4</t>
  </si>
  <si>
    <t>3201864</t>
  </si>
  <si>
    <t>SURTECO AG SENIOR</t>
  </si>
  <si>
    <t>D8282#-AC-8</t>
  </si>
  <si>
    <t>3201863</t>
  </si>
  <si>
    <t>NORTH ATLANTIC REFINING LTD. SENIOR</t>
  </si>
  <si>
    <t>C6573#-AC-1</t>
  </si>
  <si>
    <t>3201862</t>
  </si>
  <si>
    <t>STEINHOFF EUROPE AG SENIOR</t>
  </si>
  <si>
    <t>A8417*-AB-5</t>
  </si>
  <si>
    <t>3201861</t>
  </si>
  <si>
    <t>990000-0J-1</t>
  </si>
  <si>
    <t>3201860</t>
  </si>
  <si>
    <t>6Z</t>
  </si>
  <si>
    <t>990000-0A-0</t>
  </si>
  <si>
    <t>3201859</t>
  </si>
  <si>
    <t>XL Group Plc SENIOR</t>
  </si>
  <si>
    <t>98372P-AK-4</t>
  </si>
  <si>
    <t>3201858</t>
  </si>
  <si>
    <t>98372P-AG-3</t>
  </si>
  <si>
    <t>3201857</t>
  </si>
  <si>
    <t>98372P-AF-5</t>
  </si>
  <si>
    <t>3201856</t>
  </si>
  <si>
    <t>WORLEYPARSONS US HOLDING CORPO SENIOR</t>
  </si>
  <si>
    <t>98161@-AB-3</t>
  </si>
  <si>
    <t>3201855</t>
  </si>
  <si>
    <t>Woolworths Ltd SENIOR</t>
  </si>
  <si>
    <t>980888-AD-3</t>
  </si>
  <si>
    <t>3201854</t>
  </si>
  <si>
    <t>980888-AC-5</t>
  </si>
  <si>
    <t>3201853</t>
  </si>
  <si>
    <t>980888-AA-9</t>
  </si>
  <si>
    <t>3201852</t>
  </si>
  <si>
    <t>Woodside Finance Ltd SENIOR</t>
  </si>
  <si>
    <t>980236-AL-7</t>
  </si>
  <si>
    <t>3201851</t>
  </si>
  <si>
    <t>980236-AJ-2</t>
  </si>
  <si>
    <t>3201850</t>
  </si>
  <si>
    <t>Westpac Banking Corp SENIOR</t>
  </si>
  <si>
    <t>961214-BH-5</t>
  </si>
  <si>
    <t>3201849</t>
  </si>
  <si>
    <t>WT Finance Aust Pty Ltd / West SENIOR</t>
  </si>
  <si>
    <t>96008Y-AB-1</t>
  </si>
  <si>
    <t>3201848</t>
  </si>
  <si>
    <t>Weatherford International Ltd/ NOTES</t>
  </si>
  <si>
    <t>94707V-AC-4</t>
  </si>
  <si>
    <t>3201847</t>
  </si>
  <si>
    <t>Weatherford International Ltd/ SENIOR</t>
  </si>
  <si>
    <t>947075-AE-7</t>
  </si>
  <si>
    <t>3201846</t>
  </si>
  <si>
    <t>947075-AD-9</t>
  </si>
  <si>
    <t>3201845</t>
  </si>
  <si>
    <t>3201844</t>
  </si>
  <si>
    <t>947075-AA-5</t>
  </si>
  <si>
    <t>3201843</t>
  </si>
  <si>
    <t>Weatherford International Inc SENIOR</t>
  </si>
  <si>
    <t>947074-AK-6</t>
  </si>
  <si>
    <t>3201842</t>
  </si>
  <si>
    <t>WPP Finance 2010 SENIOR</t>
  </si>
  <si>
    <t>92936M-AC-1</t>
  </si>
  <si>
    <t>3201841</t>
  </si>
  <si>
    <t>92936M-AB-3</t>
  </si>
  <si>
    <t>3201840</t>
  </si>
  <si>
    <t>WEA Finance LLC / WT Finance A SENIOR</t>
  </si>
  <si>
    <t>92933W-AB-4</t>
  </si>
  <si>
    <t>3201839</t>
  </si>
  <si>
    <t>WPP Finance UK SENIOR</t>
  </si>
  <si>
    <t>92931N-AB-6</t>
  </si>
  <si>
    <t>3201838</t>
  </si>
  <si>
    <t>WCI Finance LLC / WEA Finance SENIOR</t>
  </si>
  <si>
    <t>92924S-AB-4</t>
  </si>
  <si>
    <t>3201837</t>
  </si>
  <si>
    <t>Voto-Votorantim Ltd SENIOR</t>
  </si>
  <si>
    <t>92911H-AA-5</t>
  </si>
  <si>
    <t>3201836</t>
  </si>
  <si>
    <t>92890M-AA-9</t>
  </si>
  <si>
    <t>3201835</t>
  </si>
  <si>
    <t>Volkswagen International Finan SENIOR</t>
  </si>
  <si>
    <t>928670-AD-0</t>
  </si>
  <si>
    <t>3201834</t>
  </si>
  <si>
    <t>Volcan Cia Minera SAA SENIOR</t>
  </si>
  <si>
    <t>92863U-AA-4</t>
  </si>
  <si>
    <t>3201833</t>
  </si>
  <si>
    <t>VODAFONE GROUP PLC SENIOR</t>
  </si>
  <si>
    <t>92857W-AZ-3</t>
  </si>
  <si>
    <t>3201832</t>
  </si>
  <si>
    <t>92857W-AT-7</t>
  </si>
  <si>
    <t>3201831</t>
  </si>
  <si>
    <t>92857W-AP-5</t>
  </si>
  <si>
    <t>3201830</t>
  </si>
  <si>
    <t>92857W-AF-7</t>
  </si>
  <si>
    <t>3201829</t>
  </si>
  <si>
    <t>Vivendi SA SENIOR</t>
  </si>
  <si>
    <t>92852T-AB-8</t>
  </si>
  <si>
    <t>3201828</t>
  </si>
  <si>
    <t>92852T-AA-0</t>
  </si>
  <si>
    <t>3201827</t>
  </si>
  <si>
    <t>Veolia Environnement SA SENIOR</t>
  </si>
  <si>
    <t>92334N-AB-9</t>
  </si>
  <si>
    <t>3201826</t>
  </si>
  <si>
    <t>92334N-AA-1</t>
  </si>
  <si>
    <t>3201825</t>
  </si>
  <si>
    <t>Vale Overseas Ltd SENIOR</t>
  </si>
  <si>
    <t>91911T-AM-5</t>
  </si>
  <si>
    <t>3201824</t>
  </si>
  <si>
    <t>91911T-AF-0</t>
  </si>
  <si>
    <t>3201823</t>
  </si>
  <si>
    <t>91911T-AD-5</t>
  </si>
  <si>
    <t>3201822</t>
  </si>
  <si>
    <t>United Utilities PLC SENIOR</t>
  </si>
  <si>
    <t>91311Q-AE-5</t>
  </si>
  <si>
    <t>3201821</t>
  </si>
  <si>
    <t>91311Q-AD-7</t>
  </si>
  <si>
    <t>3201820</t>
  </si>
  <si>
    <t>Unilever Capital Corp SENIOR</t>
  </si>
  <si>
    <t>904764-AM-9</t>
  </si>
  <si>
    <t>3201819</t>
  </si>
  <si>
    <t>Unicredit Luxembourg Finance S SUBORDINATED</t>
  </si>
  <si>
    <t>90466G-AC-6</t>
  </si>
  <si>
    <t>3201818</t>
  </si>
  <si>
    <t>UN HOLDING II SENIOR</t>
  </si>
  <si>
    <t>90309#-AA-3</t>
  </si>
  <si>
    <t>3201817</t>
  </si>
  <si>
    <t>UBS AG/London SECURED</t>
  </si>
  <si>
    <t>902674-MY-3</t>
  </si>
  <si>
    <t>3201816</t>
  </si>
  <si>
    <t>Tyco Electronics Group SA SENIOR</t>
  </si>
  <si>
    <t>902133-AH-0</t>
  </si>
  <si>
    <t>3201815</t>
  </si>
  <si>
    <t>902133-AG-2</t>
  </si>
  <si>
    <t>3201814</t>
  </si>
  <si>
    <t>Tyco International Finance SA SENIOR</t>
  </si>
  <si>
    <t>902118-BP-2</t>
  </si>
  <si>
    <t>3201813</t>
  </si>
  <si>
    <t>TRINITY MIRROR PLC SENIOR</t>
  </si>
  <si>
    <t>89653Q-B*-5</t>
  </si>
  <si>
    <t>3201812</t>
  </si>
  <si>
    <t>TRANSOCEAN INC SENIOR</t>
  </si>
  <si>
    <t>893830-BD-0</t>
  </si>
  <si>
    <t>3201811</t>
  </si>
  <si>
    <t>893830-AS-8</t>
  </si>
  <si>
    <t>3201810</t>
  </si>
  <si>
    <t>893830-AF-6</t>
  </si>
  <si>
    <t>3201809</t>
  </si>
  <si>
    <t>893817-AB-2</t>
  </si>
  <si>
    <t>3201808</t>
  </si>
  <si>
    <t>Transnet SOC Ltd SENIOR</t>
  </si>
  <si>
    <t>89378T-AB-9</t>
  </si>
  <si>
    <t>3201807</t>
  </si>
  <si>
    <t>Total Capital International SA SENIOR</t>
  </si>
  <si>
    <t>89153V-AE-9</t>
  </si>
  <si>
    <t>3201806</t>
  </si>
  <si>
    <t>Total Capital SA SENIOR</t>
  </si>
  <si>
    <t>89152U-AF-9</t>
  </si>
  <si>
    <t>3201805</t>
  </si>
  <si>
    <t>89152U-AD-4</t>
  </si>
  <si>
    <t>3201804</t>
  </si>
  <si>
    <t>89152U-AC-6</t>
  </si>
  <si>
    <t>3201803</t>
  </si>
  <si>
    <t>89152U-AB-8</t>
  </si>
  <si>
    <t>3201802</t>
  </si>
  <si>
    <t>89152U-AA-0</t>
  </si>
  <si>
    <t>3201801</t>
  </si>
  <si>
    <t>Teva Pharmaceutical Finance IV SENIOR</t>
  </si>
  <si>
    <t>88166J-AA-1</t>
  </si>
  <si>
    <t>3201800</t>
  </si>
  <si>
    <t>88166H-AA-5</t>
  </si>
  <si>
    <t>3201799</t>
  </si>
  <si>
    <t>Teva Pharmaceutical Finance Co SENIOR</t>
  </si>
  <si>
    <t>88165F-AG-7</t>
  </si>
  <si>
    <t>3201798</t>
  </si>
  <si>
    <t>88165F-AF-9</t>
  </si>
  <si>
    <t>3201797</t>
  </si>
  <si>
    <t>88165F-AC-6</t>
  </si>
  <si>
    <t>3201796</t>
  </si>
  <si>
    <t>88163V-AD-1</t>
  </si>
  <si>
    <t>3201795</t>
  </si>
  <si>
    <t>88163V-AC-3</t>
  </si>
  <si>
    <t>3201794</t>
  </si>
  <si>
    <t>TESCO PLC SENIOR</t>
  </si>
  <si>
    <t>881575-AF-1</t>
  </si>
  <si>
    <t>3201793</t>
  </si>
  <si>
    <t>881575-AE-4</t>
  </si>
  <si>
    <t>3201792</t>
  </si>
  <si>
    <t>Temasek Financial I Ltd SENIOR</t>
  </si>
  <si>
    <t>87973P-AC-8</t>
  </si>
  <si>
    <t>3201791</t>
  </si>
  <si>
    <t>Temasek Financial I Ltd SECURED</t>
  </si>
  <si>
    <t>87973P-AA-2</t>
  </si>
  <si>
    <t>3201790</t>
  </si>
  <si>
    <t>Telekom Malaysia Bhd SENIOR</t>
  </si>
  <si>
    <t>87942U-AC-5</t>
  </si>
  <si>
    <t>3201789</t>
  </si>
  <si>
    <t>Telefonos de Mexico SAB de CV SENIOR</t>
  </si>
  <si>
    <t>879403-AV-5</t>
  </si>
  <si>
    <t>3201788</t>
  </si>
  <si>
    <t>Telefonica Emisiones SAU SENIOR</t>
  </si>
  <si>
    <t>87938W-AP-8</t>
  </si>
  <si>
    <t>3201787</t>
  </si>
  <si>
    <t>87938W-AK-9</t>
  </si>
  <si>
    <t>3201786</t>
  </si>
  <si>
    <t>87938W-AJ-2</t>
  </si>
  <si>
    <t>3201785</t>
  </si>
  <si>
    <t>87938W-AH-6</t>
  </si>
  <si>
    <t>3201784</t>
  </si>
  <si>
    <t>87938W-AC-7</t>
  </si>
  <si>
    <t>3201783</t>
  </si>
  <si>
    <t>Telefonica Europe BV SENIOR</t>
  </si>
  <si>
    <t>879385-AD-4</t>
  </si>
  <si>
    <t>3201782</t>
  </si>
  <si>
    <t>Telecom Italia Capital SA SENIOR</t>
  </si>
  <si>
    <t>87927V-AQ-1</t>
  </si>
  <si>
    <t>3201781</t>
  </si>
  <si>
    <t>87927V-AL-2</t>
  </si>
  <si>
    <t>3201780</t>
  </si>
  <si>
    <t>87927V-AF-5</t>
  </si>
  <si>
    <t>3201779</t>
  </si>
  <si>
    <t>87927V-AE-8</t>
  </si>
  <si>
    <t>3201778</t>
  </si>
  <si>
    <t>Barclays</t>
  </si>
  <si>
    <t>Technicolor SA SENIOR</t>
  </si>
  <si>
    <t>878520-AB-1</t>
  </si>
  <si>
    <t>3201777</t>
  </si>
  <si>
    <t>878520-AA-3</t>
  </si>
  <si>
    <t>3201776</t>
  </si>
  <si>
    <t>Takeda Pharmaceutical Co Ltd SENIOR</t>
  </si>
  <si>
    <t>874060-AA-4</t>
  </si>
  <si>
    <t>3201775</t>
  </si>
  <si>
    <t>Syngenta Finance NV SENIOR</t>
  </si>
  <si>
    <t>87164K-AA-2</t>
  </si>
  <si>
    <t>3201774</t>
  </si>
  <si>
    <t>Swedbank Hypotek AB NOTES</t>
  </si>
  <si>
    <t>87020L-AD-8</t>
  </si>
  <si>
    <t>3201773</t>
  </si>
  <si>
    <t>Swedbank Hypotek AB SECURED</t>
  </si>
  <si>
    <t>87020L-AC-0</t>
  </si>
  <si>
    <t>3201772</t>
  </si>
  <si>
    <t>87020L-AB-2</t>
  </si>
  <si>
    <t>3201771</t>
  </si>
  <si>
    <t>Svenska Handelsbanken AB NOTES</t>
  </si>
  <si>
    <t>86960B-AB-8</t>
  </si>
  <si>
    <t>3201770</t>
  </si>
  <si>
    <t>Svenska Handelsbanken AB SENIOR</t>
  </si>
  <si>
    <t>86959L-AA-1</t>
  </si>
  <si>
    <t>3201769</t>
  </si>
  <si>
    <t>Sumitomo Mitsui Banking Corp SENIOR</t>
  </si>
  <si>
    <t>865622-AN-4</t>
  </si>
  <si>
    <t>3201768</t>
  </si>
  <si>
    <t>865622-AL-8</t>
  </si>
  <si>
    <t>3201767</t>
  </si>
  <si>
    <t>865622-AK-0</t>
  </si>
  <si>
    <t>3201766</t>
  </si>
  <si>
    <t>Statoil ASA SENIOR</t>
  </si>
  <si>
    <t>85771S-AC-0</t>
  </si>
  <si>
    <t>3201765</t>
  </si>
  <si>
    <t>85771S-AB-2</t>
  </si>
  <si>
    <t>3201764</t>
  </si>
  <si>
    <t>85771S-AA-4</t>
  </si>
  <si>
    <t>3201763</t>
  </si>
  <si>
    <t>Standard Chartered PLC SENIOR</t>
  </si>
  <si>
    <t>853254-AH-3</t>
  </si>
  <si>
    <t>3201762</t>
  </si>
  <si>
    <t>853254-AG-5</t>
  </si>
  <si>
    <t>3201761</t>
  </si>
  <si>
    <t>853254-AF-7</t>
  </si>
  <si>
    <t>3201760</t>
  </si>
  <si>
    <t>853254-AD-2</t>
  </si>
  <si>
    <t>3201759</t>
  </si>
  <si>
    <t>Societe Generale SA SENIOR</t>
  </si>
  <si>
    <t>83367T-AC-3</t>
  </si>
  <si>
    <t>3201758</t>
  </si>
  <si>
    <t>Sociedad Concesionaria Autopis SECURED</t>
  </si>
  <si>
    <t>83363R-AA-5</t>
  </si>
  <si>
    <t>3201757</t>
  </si>
  <si>
    <t>SMURFIT KAPPA ACQUISITIONS SECURED</t>
  </si>
  <si>
    <t>83272T-AC-7</t>
  </si>
  <si>
    <t>3201756</t>
  </si>
  <si>
    <t>Sinopec Group Overseas Develop NOTES</t>
  </si>
  <si>
    <t>82937J-AA-2</t>
  </si>
  <si>
    <t>3201755</t>
  </si>
  <si>
    <t>Singapore Telecommunications L SENIOR</t>
  </si>
  <si>
    <t>82929R-AC-0</t>
  </si>
  <si>
    <t>3201754</t>
  </si>
  <si>
    <t>Sigma Alimentos SA de CV SENIOR</t>
  </si>
  <si>
    <t>82655A-AB-9</t>
  </si>
  <si>
    <t>3201753</t>
  </si>
  <si>
    <t>Shinhan Bank SENIOR</t>
  </si>
  <si>
    <t>82460C-AA-2</t>
  </si>
  <si>
    <t>3201752</t>
  </si>
  <si>
    <t>Shell International Finance BV SENIOR</t>
  </si>
  <si>
    <t>822582-AT-9</t>
  </si>
  <si>
    <t>3201751</t>
  </si>
  <si>
    <t>822582-AQ-5</t>
  </si>
  <si>
    <t>3201750</t>
  </si>
  <si>
    <t>822582-AJ-1</t>
  </si>
  <si>
    <t>3201749</t>
  </si>
  <si>
    <t>822582-AH-5</t>
  </si>
  <si>
    <t>3201748</t>
  </si>
  <si>
    <t>822582-AF-9</t>
  </si>
  <si>
    <t>3201747</t>
  </si>
  <si>
    <t>SES GLOBAL - AMERICAS HOLDINGS SENIOR</t>
  </si>
  <si>
    <t>81775#-AC-3</t>
  </si>
  <si>
    <t>3201746</t>
  </si>
  <si>
    <t>81775#-AB-5</t>
  </si>
  <si>
    <t>3201745</t>
  </si>
  <si>
    <t>81775#-AA-7</t>
  </si>
  <si>
    <t>3201744</t>
  </si>
  <si>
    <t>Seagate Technology HDD Holding SENIOR</t>
  </si>
  <si>
    <t>81180R-AE-2</t>
  </si>
  <si>
    <t>3201743</t>
  </si>
  <si>
    <t>3Z</t>
  </si>
  <si>
    <t>Seadrill Ltd SENIOR</t>
  </si>
  <si>
    <t>811727-AA-4</t>
  </si>
  <si>
    <t>3201742</t>
  </si>
  <si>
    <t>Scottish Power Ltd SENIOR</t>
  </si>
  <si>
    <t>81013T-AC-5</t>
  </si>
  <si>
    <t>3201741</t>
  </si>
  <si>
    <t>81013T-AB-7</t>
  </si>
  <si>
    <t>3201740</t>
  </si>
  <si>
    <t>SCHNEIDER ELECTRIC SA SENIOR</t>
  </si>
  <si>
    <t>80687P-AA-4</t>
  </si>
  <si>
    <t>3201739</t>
  </si>
  <si>
    <t>Schlumberger Investment SA SENIOR</t>
  </si>
  <si>
    <t>806854-AD-7</t>
  </si>
  <si>
    <t>3201738</t>
  </si>
  <si>
    <t>Santander US Debt SAU SENIOR</t>
  </si>
  <si>
    <t>802815-AT-7</t>
  </si>
  <si>
    <t>3201737</t>
  </si>
  <si>
    <t>802815-AQ-3</t>
  </si>
  <si>
    <t>3201736</t>
  </si>
  <si>
    <t>802815-AP-5</t>
  </si>
  <si>
    <t>3201735</t>
  </si>
  <si>
    <t>Sanofi SENIOR</t>
  </si>
  <si>
    <t>80105N-AD-7</t>
  </si>
  <si>
    <t>3201734</t>
  </si>
  <si>
    <t>Samsung Electronics Co Ltd SENIOR</t>
  </si>
  <si>
    <t>796050-AE-2</t>
  </si>
  <si>
    <t>3201733</t>
  </si>
  <si>
    <t>St George Bank Ltd SUBORDINATED</t>
  </si>
  <si>
    <t>789547-AD-8</t>
  </si>
  <si>
    <t>3201732</t>
  </si>
  <si>
    <t>SAFRAN SA SENIOR</t>
  </si>
  <si>
    <t>786584-A*-3</t>
  </si>
  <si>
    <t>3201731</t>
  </si>
  <si>
    <t>SABMiller PLC SENIOR</t>
  </si>
  <si>
    <t>78572M-AF-2</t>
  </si>
  <si>
    <t>3201730</t>
  </si>
  <si>
    <t>78572M-AE-5</t>
  </si>
  <si>
    <t>3201729</t>
  </si>
  <si>
    <t>SSE PLC SENIOR</t>
  </si>
  <si>
    <t>78467K-A*-8</t>
  </si>
  <si>
    <t>3201728</t>
  </si>
  <si>
    <t>SBP DPR Finance Co SECURED</t>
  </si>
  <si>
    <t>78404E-AC-1</t>
  </si>
  <si>
    <t>3201727</t>
  </si>
  <si>
    <t>Koninklijke KPN NV SENIOR</t>
  </si>
  <si>
    <t>780641-AH-9</t>
  </si>
  <si>
    <t>3201726</t>
  </si>
  <si>
    <t>Roche Holdings Inc SENIOR</t>
  </si>
  <si>
    <t>771196-AS-1</t>
  </si>
  <si>
    <t>3201725</t>
  </si>
  <si>
    <t>Rio Tinto Finance USA PLC NOTES</t>
  </si>
  <si>
    <t>76720A-AC-0</t>
  </si>
  <si>
    <t>3201724</t>
  </si>
  <si>
    <t>76720A-AB-2</t>
  </si>
  <si>
    <t>3201723</t>
  </si>
  <si>
    <t>Rio Tinto Finance USA Ltd SENIOR</t>
  </si>
  <si>
    <t>767201-AN-6</t>
  </si>
  <si>
    <t>3201722</t>
  </si>
  <si>
    <t>767201-AM-8</t>
  </si>
  <si>
    <t>3201721</t>
  </si>
  <si>
    <t>Rexam PLC SENIOR</t>
  </si>
  <si>
    <t>761655-AA-7</t>
  </si>
  <si>
    <t>3201720</t>
  </si>
  <si>
    <t>RELIANCE INDUSTRIES LTD SENIOR</t>
  </si>
  <si>
    <t>759470-A#-4</t>
  </si>
  <si>
    <t>3201719</t>
  </si>
  <si>
    <t>RELIANCE ENERGY LTD SENIOR</t>
  </si>
  <si>
    <t>75945E-A*-0</t>
  </si>
  <si>
    <t>3201718</t>
  </si>
  <si>
    <t>Cooperatieve Centrale Raiffeis SENIOR</t>
  </si>
  <si>
    <t>74977R-CE-2</t>
  </si>
  <si>
    <t>3201717</t>
  </si>
  <si>
    <t>74977R-CA-0</t>
  </si>
  <si>
    <t>3201716</t>
  </si>
  <si>
    <t>RC LONESTAR INC SENIOR</t>
  </si>
  <si>
    <t>74932#-AD-6</t>
  </si>
  <si>
    <t>3201715</t>
  </si>
  <si>
    <t>74932#-AB-0</t>
  </si>
  <si>
    <t>3201714</t>
  </si>
  <si>
    <t>Qtel International Finance Ltd SENIOR</t>
  </si>
  <si>
    <t>74735K-2A-9</t>
  </si>
  <si>
    <t>3201713</t>
  </si>
  <si>
    <t>74733L-AB-8</t>
  </si>
  <si>
    <t>3201712</t>
  </si>
  <si>
    <t>74733L-AA-0</t>
  </si>
  <si>
    <t>3201711</t>
  </si>
  <si>
    <t>PREMIER FARNELL PLC SENIOR</t>
  </si>
  <si>
    <t>74050U-A@-6</t>
  </si>
  <si>
    <t>3201710</t>
  </si>
  <si>
    <t>POWERCOR AUSTRALIA LLC SENIOR</t>
  </si>
  <si>
    <t>73931@-AD-1</t>
  </si>
  <si>
    <t>3201709</t>
  </si>
  <si>
    <t>73931@-AC-3</t>
  </si>
  <si>
    <t>3201708</t>
  </si>
  <si>
    <t>73931@-AA-7</t>
  </si>
  <si>
    <t>3201707</t>
  </si>
  <si>
    <t>PORSCHE FINANCIAL SERVICES INC SENIOR</t>
  </si>
  <si>
    <t>73328#-AC-2</t>
  </si>
  <si>
    <t>3201706</t>
  </si>
  <si>
    <t>Platinum Underwriters Finance SENIOR</t>
  </si>
  <si>
    <t>72766C-AD-8</t>
  </si>
  <si>
    <t>3201705</t>
  </si>
  <si>
    <t>Petronas Capital Ltd SENIOR</t>
  </si>
  <si>
    <t>716743-AD-1</t>
  </si>
  <si>
    <t>3201704</t>
  </si>
  <si>
    <t>716743-AB-5</t>
  </si>
  <si>
    <t>3201703</t>
  </si>
  <si>
    <t>Petroleum Co of Trinidad &amp; Tob SENIOR</t>
  </si>
  <si>
    <t>71657Y-AA-0</t>
  </si>
  <si>
    <t>3201702</t>
  </si>
  <si>
    <t>Petroleos Mexicanos SENIOR</t>
  </si>
  <si>
    <t>71654Q-BB-7</t>
  </si>
  <si>
    <t>3201701</t>
  </si>
  <si>
    <t>71654Q-AX-0</t>
  </si>
  <si>
    <t>3201700</t>
  </si>
  <si>
    <t>71654Q-AV-4</t>
  </si>
  <si>
    <t>3201699</t>
  </si>
  <si>
    <t>Petrobras International Financ SENIOR</t>
  </si>
  <si>
    <t>71645W-AV-3</t>
  </si>
  <si>
    <t>3201698</t>
  </si>
  <si>
    <t>71645W-AT-8</t>
  </si>
  <si>
    <t>3201697</t>
  </si>
  <si>
    <t>71645W-AR-2</t>
  </si>
  <si>
    <t>3201696</t>
  </si>
  <si>
    <t>71645W-AP-6</t>
  </si>
  <si>
    <t>3201695</t>
  </si>
  <si>
    <t>Pernod-Ricard SA SENIOR</t>
  </si>
  <si>
    <t>714264-AF-5</t>
  </si>
  <si>
    <t>3201694</t>
  </si>
  <si>
    <t>714264-AD-0</t>
  </si>
  <si>
    <t>3201693</t>
  </si>
  <si>
    <t>714264-AA-6</t>
  </si>
  <si>
    <t>3201692</t>
  </si>
  <si>
    <t>Pemex Project Funding Master T SENIOR</t>
  </si>
  <si>
    <t>706451-BD-2</t>
  </si>
  <si>
    <t>3201691</t>
  </si>
  <si>
    <t>706451-AG-6</t>
  </si>
  <si>
    <t>3201690</t>
  </si>
  <si>
    <t>Pemex Finance Ltd SENIOR</t>
  </si>
  <si>
    <t>706448-BE-6</t>
  </si>
  <si>
    <t>3201689</t>
  </si>
  <si>
    <t>Pearson Funding Four PLC NOTES</t>
  </si>
  <si>
    <t>705011-AA-2</t>
  </si>
  <si>
    <t>3201688</t>
  </si>
  <si>
    <t>Pearson Dollar Finance Two PLC SENIOR</t>
  </si>
  <si>
    <t>705010-AA-4</t>
  </si>
  <si>
    <t>3201687</t>
  </si>
  <si>
    <t>PTT PCL SENIOR</t>
  </si>
  <si>
    <t>69367C-AA-3</t>
  </si>
  <si>
    <t>3201686</t>
  </si>
  <si>
    <t>PPL WEM Holdings PLC SENIOR</t>
  </si>
  <si>
    <t>69353U-AB-7</t>
  </si>
  <si>
    <t>3201685</t>
  </si>
  <si>
    <t>PCCW-HKT Capital No 3 Ltd SENIOR</t>
  </si>
  <si>
    <t>69319P-AA-3</t>
  </si>
  <si>
    <t>3201684</t>
  </si>
  <si>
    <t>PCCW-HKT Capital No 2 Ltd SENIOR</t>
  </si>
  <si>
    <t>69319H-AA-1</t>
  </si>
  <si>
    <t>3201683</t>
  </si>
  <si>
    <t>OVERSEA-CHINESE BANKING CORP L SENIOR</t>
  </si>
  <si>
    <t>690333-AE-9</t>
  </si>
  <si>
    <t>3201682</t>
  </si>
  <si>
    <t>ORIX Corp SENIOR</t>
  </si>
  <si>
    <t>686330-AG-6</t>
  </si>
  <si>
    <t>3201681</t>
  </si>
  <si>
    <t>686330-AF-8</t>
  </si>
  <si>
    <t>3201680</t>
  </si>
  <si>
    <t>Origin Energy Finance Ltd SENIOR</t>
  </si>
  <si>
    <t>68620Y-AA-0</t>
  </si>
  <si>
    <t>3201679</t>
  </si>
  <si>
    <t>ORIFLAME COSMETICS SA SENIOR</t>
  </si>
  <si>
    <t>686194-A*-2</t>
  </si>
  <si>
    <t>3201678</t>
  </si>
  <si>
    <t>NOVARTIS CAPITAL CORP SENIOR</t>
  </si>
  <si>
    <t>66989H-AE-8</t>
  </si>
  <si>
    <t>3201677</t>
  </si>
  <si>
    <t>66989H-AD-0</t>
  </si>
  <si>
    <t>3201676</t>
  </si>
  <si>
    <t>Novartis Capital Corp SENIOR</t>
  </si>
  <si>
    <t>66989H-AA-6</t>
  </si>
  <si>
    <t>3201675</t>
  </si>
  <si>
    <t>Nordea Bank AB SENIOR</t>
  </si>
  <si>
    <t>65557F-AC-0</t>
  </si>
  <si>
    <t>3201674</t>
  </si>
  <si>
    <t>65557F-AB-2</t>
  </si>
  <si>
    <t>3201673</t>
  </si>
  <si>
    <t>Nordea Bank AB SUBORDINATED</t>
  </si>
  <si>
    <t>65557F-AA-4</t>
  </si>
  <si>
    <t>3201672</t>
  </si>
  <si>
    <t>65557C-AJ-2</t>
  </si>
  <si>
    <t>3201671</t>
  </si>
  <si>
    <t>65557C-AD-5</t>
  </si>
  <si>
    <t>3201670</t>
  </si>
  <si>
    <t>65557C-AA-1</t>
  </si>
  <si>
    <t>3201669</t>
  </si>
  <si>
    <t>Noble Holding International Lt SENIOR</t>
  </si>
  <si>
    <t>65504L-AC-1</t>
  </si>
  <si>
    <t>3201668</t>
  </si>
  <si>
    <t>NISSAN MOTOR ACCEPTANCE CORP SENIOR</t>
  </si>
  <si>
    <t>654742-AC-9</t>
  </si>
  <si>
    <t>3201667</t>
  </si>
  <si>
    <t>Newcrest Finance Pty Ltd SENIOR</t>
  </si>
  <si>
    <t>65120F-AC-8</t>
  </si>
  <si>
    <t>3201666</t>
  </si>
  <si>
    <t>Nationwide Building Society SUBORDINATED</t>
  </si>
  <si>
    <t>63859W-AA-7</t>
  </si>
  <si>
    <t>3201665</t>
  </si>
  <si>
    <t>Nationwide Building Society SENIOR</t>
  </si>
  <si>
    <t>63859U-AX-1</t>
  </si>
  <si>
    <t>3201664</t>
  </si>
  <si>
    <t>National Australia Bank Ltd SENIOR</t>
  </si>
  <si>
    <t>6325C0-BE-0</t>
  </si>
  <si>
    <t>3201663</t>
  </si>
  <si>
    <t>6325C0-AR-2</t>
  </si>
  <si>
    <t>3201662</t>
  </si>
  <si>
    <t>National Australia Bank Ltd/Ne NOTES</t>
  </si>
  <si>
    <t>63254A-AB-4</t>
  </si>
  <si>
    <t>3201661</t>
  </si>
  <si>
    <t>National Australia Bank Ltd/Ne SENIOR</t>
  </si>
  <si>
    <t>63254A-AA-6</t>
  </si>
  <si>
    <t>3201660</t>
  </si>
  <si>
    <t>Nabors Industries Inc SENIOR</t>
  </si>
  <si>
    <t>629568-AV-8</t>
  </si>
  <si>
    <t>3201659</t>
  </si>
  <si>
    <t>MISC Capital L Ltd SENIOR</t>
  </si>
  <si>
    <t>553054-AB-3</t>
  </si>
  <si>
    <t>3201658</t>
  </si>
  <si>
    <t>LeasePlan Corp NV SENIOR</t>
  </si>
  <si>
    <t>52206A-AA-8</t>
  </si>
  <si>
    <t>3201657</t>
  </si>
  <si>
    <t>Lafarge North America Inc SENIOR</t>
  </si>
  <si>
    <t>505862-AE-2</t>
  </si>
  <si>
    <t>3201656</t>
  </si>
  <si>
    <t>Lafarge SA SENIOR</t>
  </si>
  <si>
    <t>505861-AC-8</t>
  </si>
  <si>
    <t>3201655</t>
  </si>
  <si>
    <t>505861-AB-0</t>
  </si>
  <si>
    <t>3201654</t>
  </si>
  <si>
    <t>LBG Capital No.1 PLC SENIOR SUBORDINATED</t>
  </si>
  <si>
    <t>50178R-AB-7</t>
  </si>
  <si>
    <t>3201653</t>
  </si>
  <si>
    <t>Korea Gas Corp SENIOR</t>
  </si>
  <si>
    <t>50066A-AA-1</t>
  </si>
  <si>
    <t>3201652</t>
  </si>
  <si>
    <t>Korea National Oil Corp SENIOR</t>
  </si>
  <si>
    <t>50065L-AA-8</t>
  </si>
  <si>
    <t>3201651</t>
  </si>
  <si>
    <t>Korea Electric Power Corp SENIOR</t>
  </si>
  <si>
    <t>50065B-AB-8</t>
  </si>
  <si>
    <t>3201650</t>
  </si>
  <si>
    <t>Korea Hydro &amp; Nuclear Power Co SENIOR</t>
  </si>
  <si>
    <t>50064Y-AA-1</t>
  </si>
  <si>
    <t>3201649</t>
  </si>
  <si>
    <t>500631-AS-5</t>
  </si>
  <si>
    <t>3201648</t>
  </si>
  <si>
    <t>Korea Development Bank/The SENIOR</t>
  </si>
  <si>
    <t>500630-BR-8</t>
  </si>
  <si>
    <t>3201647</t>
  </si>
  <si>
    <t>Koninklijke Philips Electronic SENIOR</t>
  </si>
  <si>
    <t>500472-AF-2</t>
  </si>
  <si>
    <t>3201646</t>
  </si>
  <si>
    <t>500472-AC-9</t>
  </si>
  <si>
    <t>3201645</t>
  </si>
  <si>
    <t>500472-AB-1</t>
  </si>
  <si>
    <t>3201644</t>
  </si>
  <si>
    <t>Kansas City Southern de Mexico SENIOR</t>
  </si>
  <si>
    <t>485161-AM-5</t>
  </si>
  <si>
    <t>3201643</t>
  </si>
  <si>
    <t>KT Corp SENIOR</t>
  </si>
  <si>
    <t>48268E-AA-3</t>
  </si>
  <si>
    <t>3201642</t>
  </si>
  <si>
    <t>48121C-C#-1</t>
  </si>
  <si>
    <t>3201641</t>
  </si>
  <si>
    <t>Inversiones CMPC SA NOTES</t>
  </si>
  <si>
    <t>46131N-AD-6</t>
  </si>
  <si>
    <t>3201640</t>
  </si>
  <si>
    <t>Inversiones CMPC SA SENIOR</t>
  </si>
  <si>
    <t>46128M-AB-7</t>
  </si>
  <si>
    <t>3201639</t>
  </si>
  <si>
    <t>Intesa Sanpaolo SpA SENIOR</t>
  </si>
  <si>
    <t>46115H-AD-9</t>
  </si>
  <si>
    <t>3201638</t>
  </si>
  <si>
    <t>46115H-AC-1</t>
  </si>
  <si>
    <t>3201637</t>
  </si>
  <si>
    <t>46115H-AA-5</t>
  </si>
  <si>
    <t>3201636</t>
  </si>
  <si>
    <t>Ingersoll-Rand Global Holding SENIOR</t>
  </si>
  <si>
    <t>45687A-AB-8</t>
  </si>
  <si>
    <t>3201635</t>
  </si>
  <si>
    <t>45687A-AA-0</t>
  </si>
  <si>
    <t>3201634</t>
  </si>
  <si>
    <t>Iberdrola Finance Ireland Ltd SENIOR</t>
  </si>
  <si>
    <t>45074G-AB-6</t>
  </si>
  <si>
    <t>3201633</t>
  </si>
  <si>
    <t>ICI Wilmington Inc SENIOR</t>
  </si>
  <si>
    <t>449909-AL-4</t>
  </si>
  <si>
    <t>3201632</t>
  </si>
  <si>
    <t>IPIC GMTN Ltd SENIOR</t>
  </si>
  <si>
    <t>44985G-AC-5</t>
  </si>
  <si>
    <t>3201631</t>
  </si>
  <si>
    <t>44985G-AB-7</t>
  </si>
  <si>
    <t>3201630</t>
  </si>
  <si>
    <t>IMI AMERICAS, INC. SENIOR</t>
  </si>
  <si>
    <t>44969*-AD-9</t>
  </si>
  <si>
    <t>3201629</t>
  </si>
  <si>
    <t>Hyundai Capital America SENIOR</t>
  </si>
  <si>
    <t>44923Q-AE-4</t>
  </si>
  <si>
    <t>3201628</t>
  </si>
  <si>
    <t>Hutchison Whampoa Internationa SENIOR</t>
  </si>
  <si>
    <t>44841R-AA-9</t>
  </si>
  <si>
    <t>3201627</t>
  </si>
  <si>
    <t>44841C-AB-0</t>
  </si>
  <si>
    <t>3201626</t>
  </si>
  <si>
    <t>44841C-AA-2</t>
  </si>
  <si>
    <t>3201625</t>
  </si>
  <si>
    <t>HSBC Bank PLC SECURED</t>
  </si>
  <si>
    <t>44328M-AN-4</t>
  </si>
  <si>
    <t>3201624</t>
  </si>
  <si>
    <t>HSBC Bank PLC SENIOR</t>
  </si>
  <si>
    <t>44328M-AL-8</t>
  </si>
  <si>
    <t>3201623</t>
  </si>
  <si>
    <t>3201622</t>
  </si>
  <si>
    <t>44328M-AB-0</t>
  </si>
  <si>
    <t>3201621</t>
  </si>
  <si>
    <t>HEINEKEN NV SENIOR</t>
  </si>
  <si>
    <t>423012-AE-3</t>
  </si>
  <si>
    <t>3201620</t>
  </si>
  <si>
    <t>HANNAFORD BROS. CO. SENIOR</t>
  </si>
  <si>
    <t>410550-E*-4</t>
  </si>
  <si>
    <t>3201619</t>
  </si>
  <si>
    <t>HSBC Holdings PLC SENIOR</t>
  </si>
  <si>
    <t>404280-AK-5</t>
  </si>
  <si>
    <t>3201618</t>
  </si>
  <si>
    <t>HSBC Holdings PLC SUBORDINATED</t>
  </si>
  <si>
    <t>404280-AF-6</t>
  </si>
  <si>
    <t>3201617</t>
  </si>
  <si>
    <t>Grupo Bimbo SAB de CV SENIOR</t>
  </si>
  <si>
    <t>40052V-AB-0</t>
  </si>
  <si>
    <t>3201616</t>
  </si>
  <si>
    <t>Grupo Televisa SAB SENIOR</t>
  </si>
  <si>
    <t>40049J-AV-9</t>
  </si>
  <si>
    <t>3201615</t>
  </si>
  <si>
    <t>40049J-AT-4</t>
  </si>
  <si>
    <t>3201614</t>
  </si>
  <si>
    <t>Glencore Funding LLC SENIOR</t>
  </si>
  <si>
    <t>378272-AA-6</t>
  </si>
  <si>
    <t>3201613</t>
  </si>
  <si>
    <t>GlaxoSmithKline Capital PLC NOTES</t>
  </si>
  <si>
    <t>377373-AC-9</t>
  </si>
  <si>
    <t>3201612</t>
  </si>
  <si>
    <t>368266-AN-2</t>
  </si>
  <si>
    <t>3201611</t>
  </si>
  <si>
    <t>36294B-AB-0</t>
  </si>
  <si>
    <t>3201610</t>
  </si>
  <si>
    <t>GDF SUEZ SENIOR</t>
  </si>
  <si>
    <t>36160B-AB-1</t>
  </si>
  <si>
    <t>3201609</t>
  </si>
  <si>
    <t>36160B-AA-3</t>
  </si>
  <si>
    <t>3201608</t>
  </si>
  <si>
    <t>France Telecom SA SENIOR</t>
  </si>
  <si>
    <t>35177P-AV-9</t>
  </si>
  <si>
    <t>3201607</t>
  </si>
  <si>
    <t>35177P-AU-1</t>
  </si>
  <si>
    <t>3201606</t>
  </si>
  <si>
    <t>35177P-AL-1</t>
  </si>
  <si>
    <t>3201605</t>
  </si>
  <si>
    <t>FMG Resources August 2006 Pty SENIOR</t>
  </si>
  <si>
    <t>30251G-AK-3</t>
  </si>
  <si>
    <t>3201604</t>
  </si>
  <si>
    <t>30251G-AA-5</t>
  </si>
  <si>
    <t>3201603</t>
  </si>
  <si>
    <t>Export-Import Bank of Korea SENIOR</t>
  </si>
  <si>
    <t>30215E-AG-2</t>
  </si>
  <si>
    <t>3201602</t>
  </si>
  <si>
    <t>302154-AV-1</t>
  </si>
  <si>
    <t>3201601</t>
  </si>
  <si>
    <t>Enel Finance International NV SENIOR</t>
  </si>
  <si>
    <t>29268B-AE-1</t>
  </si>
  <si>
    <t>3201600</t>
  </si>
  <si>
    <t>29268B-AD-3</t>
  </si>
  <si>
    <t>3201599</t>
  </si>
  <si>
    <t>Endurance Specialty Holdings L SENIOR</t>
  </si>
  <si>
    <t>29267H-AB-5</t>
  </si>
  <si>
    <t>3201598</t>
  </si>
  <si>
    <t>29267H-AA-7</t>
  </si>
  <si>
    <t>3201597</t>
  </si>
  <si>
    <t>29266M-AE-9</t>
  </si>
  <si>
    <t>3201596</t>
  </si>
  <si>
    <t>Empresa Nacional de Electricid SENIOR</t>
  </si>
  <si>
    <t>29245S-AD-4</t>
  </si>
  <si>
    <t>3201595</t>
  </si>
  <si>
    <t>29245S-AC-6</t>
  </si>
  <si>
    <t>3201594</t>
  </si>
  <si>
    <t>Empresa Nacional del Petroleo SENIOR</t>
  </si>
  <si>
    <t>29245J-AB-8</t>
  </si>
  <si>
    <t>3201593</t>
  </si>
  <si>
    <t>Embraer Overseas Ltd SENIOR SUBORDINATED</t>
  </si>
  <si>
    <t>29081Y-AB-2</t>
  </si>
  <si>
    <t>3201592</t>
  </si>
  <si>
    <t>E.ON International Finance BV SENIOR</t>
  </si>
  <si>
    <t>268789-AA-2</t>
  </si>
  <si>
    <t>3201591</t>
  </si>
  <si>
    <t>EDP Finance BV SENIOR</t>
  </si>
  <si>
    <t>26835P-AC-4</t>
  </si>
  <si>
    <t>3201590</t>
  </si>
  <si>
    <t>26835P-AB-6</t>
  </si>
  <si>
    <t>3201589</t>
  </si>
  <si>
    <t>Electricite de France SA SENIOR</t>
  </si>
  <si>
    <t>268317-AD-6</t>
  </si>
  <si>
    <t>3201588</t>
  </si>
  <si>
    <t>268317-AB-0</t>
  </si>
  <si>
    <t>3201587</t>
  </si>
  <si>
    <t>268317-AA-2</t>
  </si>
  <si>
    <t>3201586</t>
  </si>
  <si>
    <t>Dolphin Energy Ltd SENIOR</t>
  </si>
  <si>
    <t>256853-AB-8</t>
  </si>
  <si>
    <t>3201585</t>
  </si>
  <si>
    <t>DNB Boligkreditt AS SECURED</t>
  </si>
  <si>
    <t>25600W-AB-6</t>
  </si>
  <si>
    <t>3201584</t>
  </si>
  <si>
    <t>Diageo Capital PLC SENIOR</t>
  </si>
  <si>
    <t>25243Y-AM-1</t>
  </si>
  <si>
    <t>3201583</t>
  </si>
  <si>
    <t>25243Y-AL-3</t>
  </si>
  <si>
    <t>3201582</t>
  </si>
  <si>
    <t>25243Y-AJ-8</t>
  </si>
  <si>
    <t>3201581</t>
  </si>
  <si>
    <t>25243Y-AH-2</t>
  </si>
  <si>
    <t>3201580</t>
  </si>
  <si>
    <t>Development Bank of Kazakhstan SENIOR</t>
  </si>
  <si>
    <t>25159X-AA-1</t>
  </si>
  <si>
    <t>3201579</t>
  </si>
  <si>
    <t>Deutsche Telekom International SENIOR</t>
  </si>
  <si>
    <t>25156P-AQ-6</t>
  </si>
  <si>
    <t>3201578</t>
  </si>
  <si>
    <t>25156P-AF-0</t>
  </si>
  <si>
    <t>3201577</t>
  </si>
  <si>
    <t>25156P-AD-5</t>
  </si>
  <si>
    <t>3201576</t>
  </si>
  <si>
    <t>25156P-AC-7</t>
  </si>
  <si>
    <t>3201575</t>
  </si>
  <si>
    <t>24023C-AC-0</t>
  </si>
  <si>
    <t>3201574</t>
  </si>
  <si>
    <t>Danske Bank A/S SENIOR</t>
  </si>
  <si>
    <t>23636A-AB-7</t>
  </si>
  <si>
    <t>3201573</t>
  </si>
  <si>
    <t>Daimler Finance North America SENIOR</t>
  </si>
  <si>
    <t>233851-AK-0</t>
  </si>
  <si>
    <t>3201572</t>
  </si>
  <si>
    <t>233851-AJ-3</t>
  </si>
  <si>
    <t>3201571</t>
  </si>
  <si>
    <t>233851-AE-4</t>
  </si>
  <si>
    <t>3201570</t>
  </si>
  <si>
    <t>233835-AW-7</t>
  </si>
  <si>
    <t>3201569</t>
  </si>
  <si>
    <t>233835-AQ-0</t>
  </si>
  <si>
    <t>3201568</t>
  </si>
  <si>
    <t>DP World Ltd SENIOR</t>
  </si>
  <si>
    <t>23330J-AA-9</t>
  </si>
  <si>
    <t>3201567</t>
  </si>
  <si>
    <t>DNB Bank ASA SENIOR</t>
  </si>
  <si>
    <t>23329P-AA-8</t>
  </si>
  <si>
    <t>3201566</t>
  </si>
  <si>
    <t>Credit Suisse/New York NY SENIOR</t>
  </si>
  <si>
    <t>22546Q-AH-0</t>
  </si>
  <si>
    <t>3201565</t>
  </si>
  <si>
    <t>Credit Suisse AG/Guernsey SECURED</t>
  </si>
  <si>
    <t>225448-AH-2</t>
  </si>
  <si>
    <t>3201564</t>
  </si>
  <si>
    <t>Credit Suisse USA Inc SENIOR</t>
  </si>
  <si>
    <t>225434-AG-4</t>
  </si>
  <si>
    <t>3201563</t>
  </si>
  <si>
    <t>22541L-AR-4</t>
  </si>
  <si>
    <t>3201562</t>
  </si>
  <si>
    <t>22541L-AM-5</t>
  </si>
  <si>
    <t>3201561</t>
  </si>
  <si>
    <t>22541L-AH-6</t>
  </si>
  <si>
    <t>3201560</t>
  </si>
  <si>
    <t>22541L-AE-3</t>
  </si>
  <si>
    <t>3201559</t>
  </si>
  <si>
    <t>Covidien International Finance SENIOR</t>
  </si>
  <si>
    <t>22303Q-AM-2</t>
  </si>
  <si>
    <t>3201558</t>
  </si>
  <si>
    <t>22303Q-AL-4</t>
  </si>
  <si>
    <t>3201557</t>
  </si>
  <si>
    <t>22303Q-AH-3</t>
  </si>
  <si>
    <t>3201556</t>
  </si>
  <si>
    <t>22303Q-AG-5</t>
  </si>
  <si>
    <t>3201555</t>
  </si>
  <si>
    <t>Corp Lindley SA SENIOR</t>
  </si>
  <si>
    <t>21988V-AA-1</t>
  </si>
  <si>
    <t>3201554</t>
  </si>
  <si>
    <t>Corp Nacional del Cobre de Chi SENIOR</t>
  </si>
  <si>
    <t>21987B-AL-2</t>
  </si>
  <si>
    <t>3201553</t>
  </si>
  <si>
    <t>21987B-AJ-7</t>
  </si>
  <si>
    <t>3201552</t>
  </si>
  <si>
    <t>21987B-AH-1</t>
  </si>
  <si>
    <t>3201551</t>
  </si>
  <si>
    <t>Corp Andina de Fomento SENIOR</t>
  </si>
  <si>
    <t>219868-BL-9</t>
  </si>
  <si>
    <t>3201550</t>
  </si>
  <si>
    <t>219868-BK-1</t>
  </si>
  <si>
    <t>3201549</t>
  </si>
  <si>
    <t>219868-AQ-9</t>
  </si>
  <si>
    <t>3201548</t>
  </si>
  <si>
    <t>21686C-AD-2</t>
  </si>
  <si>
    <t>3201547</t>
  </si>
  <si>
    <t>Controladora Mabe SA de CV SENIOR</t>
  </si>
  <si>
    <t>21240B-AB-7</t>
  </si>
  <si>
    <t>3201546</t>
  </si>
  <si>
    <t>Commonwealth Bank of Australia SENIOR</t>
  </si>
  <si>
    <t>2027A0-EM-7</t>
  </si>
  <si>
    <t>3201545</t>
  </si>
  <si>
    <t>2027A0-DH-9</t>
  </si>
  <si>
    <t>3201544</t>
  </si>
  <si>
    <t>Commonwealth Bank of Australia SECURED</t>
  </si>
  <si>
    <t>3201543</t>
  </si>
  <si>
    <t>Comision Federal de Electricid SENIOR</t>
  </si>
  <si>
    <t>200447-AB-6</t>
  </si>
  <si>
    <t>3201542</t>
  </si>
  <si>
    <t>Coca-Cola Femsa SAB de CV SENIOR</t>
  </si>
  <si>
    <t>191241-AD-0</t>
  </si>
  <si>
    <t>3201541</t>
  </si>
  <si>
    <t>Coca-Cola Amatil Ltd SENIOR</t>
  </si>
  <si>
    <t>191085-AA-7</t>
  </si>
  <si>
    <t>3201540</t>
  </si>
  <si>
    <t>Centrais Eletricas Brasileiras SENIOR</t>
  </si>
  <si>
    <t>15234Q-AL-2</t>
  </si>
  <si>
    <t>3201539</t>
  </si>
  <si>
    <t>Carnival Corp SENIOR</t>
  </si>
  <si>
    <t>143658-AY-8</t>
  </si>
  <si>
    <t>3201538</t>
  </si>
  <si>
    <t>Credit Agricole Corporate &amp; In SENIOR</t>
  </si>
  <si>
    <t>13170H-BR-9</t>
  </si>
  <si>
    <t>3201537</t>
  </si>
  <si>
    <t>CSN Islands IX Corp SENIOR</t>
  </si>
  <si>
    <t>12638W-AB-0</t>
  </si>
  <si>
    <t>3201536</t>
  </si>
  <si>
    <t>CRH America Inc SENIOR</t>
  </si>
  <si>
    <t>12626P-AG-8</t>
  </si>
  <si>
    <t>3201535</t>
  </si>
  <si>
    <t>12626P-AE-3</t>
  </si>
  <si>
    <t>3201534</t>
  </si>
  <si>
    <t>CRH AMERICA INC SENIOR</t>
  </si>
  <si>
    <t>12626#-AE-5</t>
  </si>
  <si>
    <t>3201533</t>
  </si>
  <si>
    <t>CNPC HK Overseas Capital Ltd SENIOR</t>
  </si>
  <si>
    <t>12622N-AB-8</t>
  </si>
  <si>
    <t>3201532</t>
  </si>
  <si>
    <t>12622N-AA-0</t>
  </si>
  <si>
    <t>3201531</t>
  </si>
  <si>
    <t>CNOOC Finance 2011 Ltd SENIOR</t>
  </si>
  <si>
    <t>12621V-AA-3</t>
  </si>
  <si>
    <t>3201530</t>
  </si>
  <si>
    <t>British Telecommunications PLC SENIOR</t>
  </si>
  <si>
    <t>11102A-AB-7</t>
  </si>
  <si>
    <t>3201529</t>
  </si>
  <si>
    <t>British Transco Finance Inc SENIOR</t>
  </si>
  <si>
    <t>111022-AA-7</t>
  </si>
  <si>
    <t>3201528</t>
  </si>
  <si>
    <t>111021-AF-8</t>
  </si>
  <si>
    <t>3201527</t>
  </si>
  <si>
    <t>111021-AE-1</t>
  </si>
  <si>
    <t>3201526</t>
  </si>
  <si>
    <t>British Sky Broadcasting Group SENIOR</t>
  </si>
  <si>
    <t>111013-AG-3</t>
  </si>
  <si>
    <t>3201525</t>
  </si>
  <si>
    <t>Braskem Finance Ltd SENIOR</t>
  </si>
  <si>
    <t>10553Y-AD-7</t>
  </si>
  <si>
    <t>3201524</t>
  </si>
  <si>
    <t>Braskem SA SENIOR</t>
  </si>
  <si>
    <t>10553H-AE-2</t>
  </si>
  <si>
    <t>3201523</t>
  </si>
  <si>
    <t>Braskem International Ltd SENIOR</t>
  </si>
  <si>
    <t>105532-AB-1</t>
  </si>
  <si>
    <t>3201522</t>
  </si>
  <si>
    <t>Brambles USA Inc SENIOR</t>
  </si>
  <si>
    <t>10510K-AB-3</t>
  </si>
  <si>
    <t>3201521</t>
  </si>
  <si>
    <t>10510K-AA-5</t>
  </si>
  <si>
    <t>3201520</t>
  </si>
  <si>
    <t>BORAL USA SENIOR</t>
  </si>
  <si>
    <t>09951#-AC-0</t>
  </si>
  <si>
    <t>3201519</t>
  </si>
  <si>
    <t>BM&amp;FBovespa SA SENIOR</t>
  </si>
  <si>
    <t>09657Q-AA-7</t>
  </si>
  <si>
    <t>3201518</t>
  </si>
  <si>
    <t>BERTELSMANN U.S. FINANCE LLC SENIOR</t>
  </si>
  <si>
    <t>08581#-AB-2</t>
  </si>
  <si>
    <t>3201517</t>
  </si>
  <si>
    <t>Barclays Bank PLC SENIOR</t>
  </si>
  <si>
    <t>06740P-F8-4</t>
  </si>
  <si>
    <t>3201516</t>
  </si>
  <si>
    <t>Bacardi Ltd SENIOR</t>
  </si>
  <si>
    <t>067316-AC-3</t>
  </si>
  <si>
    <t>3201515</t>
  </si>
  <si>
    <t>Bank of Tokyo-Mitsubishi UFJ L SENIOR</t>
  </si>
  <si>
    <t>064255-AC-6</t>
  </si>
  <si>
    <t>3201514</t>
  </si>
  <si>
    <t>064255-AB-8</t>
  </si>
  <si>
    <t>3201513</t>
  </si>
  <si>
    <t>064255-AA-0</t>
  </si>
  <si>
    <t>3201512</t>
  </si>
  <si>
    <t>BanColombia SA SENIOR</t>
  </si>
  <si>
    <t>05968L-AE-2</t>
  </si>
  <si>
    <t>3201511</t>
  </si>
  <si>
    <t>Banco Santander Brasil SA/Braz SENIOR</t>
  </si>
  <si>
    <t>05966T-AP-2</t>
  </si>
  <si>
    <t>3201510</t>
  </si>
  <si>
    <t>Banco Santander Chile SUBORDINATED</t>
  </si>
  <si>
    <t>05965X-AC-3</t>
  </si>
  <si>
    <t>3201509</t>
  </si>
  <si>
    <t>Banco do Brasil SA/Cayman SENIOR</t>
  </si>
  <si>
    <t>05957N-AQ-4</t>
  </si>
  <si>
    <t>3201508</t>
  </si>
  <si>
    <t>Banco de Credito del Peru/Pana SENIOR</t>
  </si>
  <si>
    <t>05954T-AG-6</t>
  </si>
  <si>
    <t>3201507</t>
  </si>
  <si>
    <t>05954T-AF-8</t>
  </si>
  <si>
    <t>3201506</t>
  </si>
  <si>
    <t>Banco de Bogota SA SENIOR</t>
  </si>
  <si>
    <t>059514-AA-7</t>
  </si>
  <si>
    <t>3201505</t>
  </si>
  <si>
    <t>Banco Bradesco SA/Cayman Islan SENIOR</t>
  </si>
  <si>
    <t>05947K-AK-6</t>
  </si>
  <si>
    <t>3201504</t>
  </si>
  <si>
    <t>05947K-AF-7</t>
  </si>
  <si>
    <t>3201503</t>
  </si>
  <si>
    <t>05946N-AH-8</t>
  </si>
  <si>
    <t>3201502</t>
  </si>
  <si>
    <t>BW Group Ltd SECURED</t>
  </si>
  <si>
    <t>05604E-AA-6</t>
  </si>
  <si>
    <t>3201501</t>
  </si>
  <si>
    <t>BPCE SA SENIOR</t>
  </si>
  <si>
    <t>05571A-AG-0</t>
  </si>
  <si>
    <t>3201500</t>
  </si>
  <si>
    <t>05571A-AB-1</t>
  </si>
  <si>
    <t>3201499</t>
  </si>
  <si>
    <t>BP AMI Leasing Inc SENIOR</t>
  </si>
  <si>
    <t>05569A-AB-5</t>
  </si>
  <si>
    <t>3201498</t>
  </si>
  <si>
    <t>BNP Paribas SA SENIOR</t>
  </si>
  <si>
    <t>05567L-U5-4</t>
  </si>
  <si>
    <t>3201497</t>
  </si>
  <si>
    <t>05567L-T3-1</t>
  </si>
  <si>
    <t>3201496</t>
  </si>
  <si>
    <t>BNP Paribas / BNP Paribas US M SENIOR</t>
  </si>
  <si>
    <t>05567L-QP-5</t>
  </si>
  <si>
    <t>3201495</t>
  </si>
  <si>
    <t>BP Capital Markets PLC SENIOR</t>
  </si>
  <si>
    <t>05565Q-BX-5</t>
  </si>
  <si>
    <t>3201494</t>
  </si>
  <si>
    <t>05565Q-BQ-0</t>
  </si>
  <si>
    <t>3201493</t>
  </si>
  <si>
    <t>05565Q-BP-2</t>
  </si>
  <si>
    <t>3201492</t>
  </si>
  <si>
    <t>05565Q-BL-1</t>
  </si>
  <si>
    <t>3201491</t>
  </si>
  <si>
    <t>05565Q-BF-4</t>
  </si>
  <si>
    <t>3201490</t>
  </si>
  <si>
    <t>BMW US CAPITAL LLC SENIOR</t>
  </si>
  <si>
    <t>05565E-D@-1</t>
  </si>
  <si>
    <t>3201489</t>
  </si>
  <si>
    <t>05565E-B#-1</t>
  </si>
  <si>
    <t>3201488</t>
  </si>
  <si>
    <t>BHP Billiton Finance USA Ltd SENIOR</t>
  </si>
  <si>
    <t>055451-AK-4</t>
  </si>
  <si>
    <t>3201487</t>
  </si>
  <si>
    <t>055451-AG-3</t>
  </si>
  <si>
    <t>3201486</t>
  </si>
  <si>
    <t>055450-AG-5</t>
  </si>
  <si>
    <t>3201485</t>
  </si>
  <si>
    <t>055450-AE-0</t>
  </si>
  <si>
    <t>3201484</t>
  </si>
  <si>
    <t>BG Energy Capital PLC SENIOR</t>
  </si>
  <si>
    <t>05541V-AE-6</t>
  </si>
  <si>
    <t>3201483</t>
  </si>
  <si>
    <t>05541V-AC-0</t>
  </si>
  <si>
    <t>3201482</t>
  </si>
  <si>
    <t>05541V-AA-4</t>
  </si>
  <si>
    <t>3201481</t>
  </si>
  <si>
    <t>BBVA Bancomer SA/Texas SENIOR</t>
  </si>
  <si>
    <t>05533U-AA-6</t>
  </si>
  <si>
    <t>3201480</t>
  </si>
  <si>
    <t>BAT International Finance PLC NOTES</t>
  </si>
  <si>
    <t>05530Q-AF-7</t>
  </si>
  <si>
    <t>3201479</t>
  </si>
  <si>
    <t>05530Q-AE-0</t>
  </si>
  <si>
    <t>3201478</t>
  </si>
  <si>
    <t>05530Q-AD-2</t>
  </si>
  <si>
    <t>3201477</t>
  </si>
  <si>
    <t>BAT International Finance PLC SENIOR</t>
  </si>
  <si>
    <t>05530Q-AB-6</t>
  </si>
  <si>
    <t>3201476</t>
  </si>
  <si>
    <t>BBVA US Senior SAU SENIOR</t>
  </si>
  <si>
    <t>055299-AK-7</t>
  </si>
  <si>
    <t>3201475</t>
  </si>
  <si>
    <t>BAE Systems Holdings Inc SENIOR</t>
  </si>
  <si>
    <t>05523U-AJ-9</t>
  </si>
  <si>
    <t>3201474</t>
  </si>
  <si>
    <t>05523U-AG-5</t>
  </si>
  <si>
    <t>3201473</t>
  </si>
  <si>
    <t>05523U-AD-2</t>
  </si>
  <si>
    <t>3201472</t>
  </si>
  <si>
    <t>BAE Systems PLC SENIOR</t>
  </si>
  <si>
    <t>05523R-AA-5</t>
  </si>
  <si>
    <t>3201471</t>
  </si>
  <si>
    <t>Axis Capital Holdings Ltd SENIOR</t>
  </si>
  <si>
    <t>05461T-AA-5</t>
  </si>
  <si>
    <t>3201470</t>
  </si>
  <si>
    <t>AXA SA SUBORDINATED</t>
  </si>
  <si>
    <t>054536-AA-5</t>
  </si>
  <si>
    <t>3201469</t>
  </si>
  <si>
    <t>Autoliv Inc SENIOR</t>
  </si>
  <si>
    <t>052800-AB-5</t>
  </si>
  <si>
    <t>3201468</t>
  </si>
  <si>
    <t>AUTOLIV INC SENIOR</t>
  </si>
  <si>
    <t>05279#-AC-3</t>
  </si>
  <si>
    <t>3201467</t>
  </si>
  <si>
    <t>Atlas Copco AB SENIOR</t>
  </si>
  <si>
    <t>049255-AG-7</t>
  </si>
  <si>
    <t>3201466</t>
  </si>
  <si>
    <t>ASTRAZENECA PLC SENIOR</t>
  </si>
  <si>
    <t>046353-AF-5</t>
  </si>
  <si>
    <t>3201465</t>
  </si>
  <si>
    <t>046353-AD-0</t>
  </si>
  <si>
    <t>3201464</t>
  </si>
  <si>
    <t>046353-AB-4</t>
  </si>
  <si>
    <t>3201463</t>
  </si>
  <si>
    <t>Aspen Insurance Holdings Ltd SENIOR</t>
  </si>
  <si>
    <t>04530D-AB-8</t>
  </si>
  <si>
    <t>3201462</t>
  </si>
  <si>
    <t>ArcelorMittal SENIOR</t>
  </si>
  <si>
    <t>03938L-AT-1</t>
  </si>
  <si>
    <t>3201461</t>
  </si>
  <si>
    <t>03938L-AF-1</t>
  </si>
  <si>
    <t>3201460</t>
  </si>
  <si>
    <t>03938L-AC-8</t>
  </si>
  <si>
    <t>3201459</t>
  </si>
  <si>
    <t>Arch Capital Group Ltd SENIOR</t>
  </si>
  <si>
    <t>03937L-AA-3</t>
  </si>
  <si>
    <t>3201458</t>
  </si>
  <si>
    <t>Anheuser-Busch InBev Worldwide SENIOR</t>
  </si>
  <si>
    <t>03523T-BQ-0</t>
  </si>
  <si>
    <t>3201457</t>
  </si>
  <si>
    <t>03523T-BP-2</t>
  </si>
  <si>
    <t>3201456</t>
  </si>
  <si>
    <t>03523T-BN-7</t>
  </si>
  <si>
    <t>3201455</t>
  </si>
  <si>
    <t>03523T-BG-2</t>
  </si>
  <si>
    <t>3201454</t>
  </si>
  <si>
    <t>03523T-BE-7</t>
  </si>
  <si>
    <t>3201453</t>
  </si>
  <si>
    <t>03523T-BB-3</t>
  </si>
  <si>
    <t>3201452</t>
  </si>
  <si>
    <t>03523T-AR-9</t>
  </si>
  <si>
    <t>3201451</t>
  </si>
  <si>
    <t>Anheuser-Busch Cos LLC SENIOR</t>
  </si>
  <si>
    <t>035229-DC-4</t>
  </si>
  <si>
    <t>3201450</t>
  </si>
  <si>
    <t>035229-CU-5</t>
  </si>
  <si>
    <t>3201449</t>
  </si>
  <si>
    <t>035229-CR-2</t>
  </si>
  <si>
    <t>3201448</t>
  </si>
  <si>
    <t>ANGLO AMERICAN CAPITAL PLC SENIOR</t>
  </si>
  <si>
    <t>034863-AF-7</t>
  </si>
  <si>
    <t>3201447</t>
  </si>
  <si>
    <t>AMLIN PLC SENIOR</t>
  </si>
  <si>
    <t>03165W-AA-2</t>
  </si>
  <si>
    <t>3201446</t>
  </si>
  <si>
    <t>America Movil SAB de CV SENIOR</t>
  </si>
  <si>
    <t>02364W-BC-8</t>
  </si>
  <si>
    <t>3201445</t>
  </si>
  <si>
    <t>02364W-AX-3</t>
  </si>
  <si>
    <t>3201444</t>
  </si>
  <si>
    <t>02364W-AV-7</t>
  </si>
  <si>
    <t>3201443</t>
  </si>
  <si>
    <t>02364W-AF-2</t>
  </si>
  <si>
    <t>3201442</t>
  </si>
  <si>
    <t>Alto Parana SA SENIOR</t>
  </si>
  <si>
    <t>021517-AC-1</t>
  </si>
  <si>
    <t>3201441</t>
  </si>
  <si>
    <t>ALDI INC. SENIOR</t>
  </si>
  <si>
    <t>01439@-AG-2</t>
  </si>
  <si>
    <t>3201440</t>
  </si>
  <si>
    <t>01439@-AC-1</t>
  </si>
  <si>
    <t>3201439</t>
  </si>
  <si>
    <t>Aegon NV SENIOR</t>
  </si>
  <si>
    <t>007924-AF-0</t>
  </si>
  <si>
    <t>3201438</t>
  </si>
  <si>
    <t>ACE INA Holdings Inc SENIOR</t>
  </si>
  <si>
    <t>00440E-AM-9</t>
  </si>
  <si>
    <t>3201437</t>
  </si>
  <si>
    <t>00440E-AL-1</t>
  </si>
  <si>
    <t>3201436</t>
  </si>
  <si>
    <t>00440E-AC-1</t>
  </si>
  <si>
    <t>3201435</t>
  </si>
  <si>
    <t>Abu Dhabi National Energy Co SENIOR</t>
  </si>
  <si>
    <t>00386S-AG-7</t>
  </si>
  <si>
    <t>3201434</t>
  </si>
  <si>
    <t>00386S-AB-8</t>
  </si>
  <si>
    <t>3201433</t>
  </si>
  <si>
    <t>00386S-AA-0</t>
  </si>
  <si>
    <t>3201432</t>
  </si>
  <si>
    <t>Abbey National Treasury Servic SENIOR</t>
  </si>
  <si>
    <t>00279V-CA-1</t>
  </si>
  <si>
    <t>3201431</t>
  </si>
  <si>
    <t>00205G-AA-5</t>
  </si>
  <si>
    <t>3201430</t>
  </si>
  <si>
    <t>ANZ New Zealand Int'l Ltd/Lond SENIOR</t>
  </si>
  <si>
    <t>00182E-AJ-8</t>
  </si>
  <si>
    <t>3201429</t>
  </si>
  <si>
    <t>ALS GROUP GENERAL PARTNERSHIP SENIOR</t>
  </si>
  <si>
    <t>00168@-AB-2</t>
  </si>
  <si>
    <t>3201428</t>
  </si>
  <si>
    <t>AGL ENERGY LTD SENIOR</t>
  </si>
  <si>
    <t>001201-A*-3</t>
  </si>
  <si>
    <t>3201427</t>
  </si>
  <si>
    <t>Royal Bank Of Scotland NV SENIOR SUBORDINATED</t>
  </si>
  <si>
    <t>00080Q-AB-1</t>
  </si>
  <si>
    <t>3201426</t>
  </si>
  <si>
    <t>ABB Treasury Center USA Inc SENIOR</t>
  </si>
  <si>
    <t>00038A-AB-9</t>
  </si>
  <si>
    <t>3201425</t>
  </si>
  <si>
    <t>00038A-AA-1</t>
  </si>
  <si>
    <t>3201424</t>
  </si>
  <si>
    <t>Markit Partners</t>
  </si>
  <si>
    <t>KABEL DEUTSCHLAND VERTRIEB UND 1ST LIEN</t>
  </si>
  <si>
    <t>3201423</t>
  </si>
  <si>
    <t>FORTESCUE METALS GROUP LTD 1ST LIEN</t>
  </si>
  <si>
    <t>3201422</t>
  </si>
  <si>
    <t>C - Nationality - All, Issued in - Other than U.S, Currency - Canadian</t>
  </si>
  <si>
    <t>KEYERA ENERGY FACILITIES LTD SENIOR</t>
  </si>
  <si>
    <t>C4931*-AA-1</t>
  </si>
  <si>
    <t>3201421</t>
  </si>
  <si>
    <t>ISLAND TIMBERLANDS FINANCE COR SENIOR</t>
  </si>
  <si>
    <t>C4862#-AB-8</t>
  </si>
  <si>
    <t>3201420</t>
  </si>
  <si>
    <t>C4862#-AA-0</t>
  </si>
  <si>
    <t>3201419</t>
  </si>
  <si>
    <t>I - Nationality - Canadian, Issued in - U.S, Currency - U.S.</t>
  </si>
  <si>
    <t>CGI GROUP INC SENIOR</t>
  </si>
  <si>
    <t>C1465*-AD-5</t>
  </si>
  <si>
    <t>3201418</t>
  </si>
  <si>
    <t>ALBERTA &amp; ORIENT GLYCOL CO. LT SECURED</t>
  </si>
  <si>
    <t>C0128#-AF-7</t>
  </si>
  <si>
    <t>3201417</t>
  </si>
  <si>
    <t>C0128#-AE-0</t>
  </si>
  <si>
    <t>3201416</t>
  </si>
  <si>
    <t>YAMANA GOLD INC SENIOR</t>
  </si>
  <si>
    <t>98462Y-B*-0</t>
  </si>
  <si>
    <t>3201415</t>
  </si>
  <si>
    <t>Xstrata Finance Canada Ltd SENIOR</t>
  </si>
  <si>
    <t>98417E-AU-4</t>
  </si>
  <si>
    <t>3201414</t>
  </si>
  <si>
    <t>98417E-AS-9</t>
  </si>
  <si>
    <t>3201413</t>
  </si>
  <si>
    <t>98417E-AK-6</t>
  </si>
  <si>
    <t>3201412</t>
  </si>
  <si>
    <t>98417E-AG-5</t>
  </si>
  <si>
    <t>3201411</t>
  </si>
  <si>
    <t>98417E-AC-4</t>
  </si>
  <si>
    <t>3201410</t>
  </si>
  <si>
    <t>TransCanada PipeLines Ltd SENIOR</t>
  </si>
  <si>
    <t>89352H-AF-6</t>
  </si>
  <si>
    <t>3201409</t>
  </si>
  <si>
    <t>89352H-AD-1</t>
  </si>
  <si>
    <t>3201408</t>
  </si>
  <si>
    <t>893526-DG-5</t>
  </si>
  <si>
    <t>3201407</t>
  </si>
  <si>
    <t>893526-DF-7</t>
  </si>
  <si>
    <t>3201406</t>
  </si>
  <si>
    <t>893526-8Z-9</t>
  </si>
  <si>
    <t>3201405</t>
  </si>
  <si>
    <t>893526-8Y-2</t>
  </si>
  <si>
    <t>3201404</t>
  </si>
  <si>
    <t>TransAlta Corp SENIOR</t>
  </si>
  <si>
    <t>89346D-AC-1</t>
  </si>
  <si>
    <t>3201403</t>
  </si>
  <si>
    <t>Toronto-Dominion Bank/The SENIOR</t>
  </si>
  <si>
    <t>89114Q-AE-8</t>
  </si>
  <si>
    <t>3201402</t>
  </si>
  <si>
    <t>89114Q-AB-4</t>
  </si>
  <si>
    <t>3201401</t>
  </si>
  <si>
    <t>Toronto-Dominion Bank/The SECURED</t>
  </si>
  <si>
    <t>891145-RA-4</t>
  </si>
  <si>
    <t>3201400</t>
  </si>
  <si>
    <t>Thomson Reuters Corp SENIOR</t>
  </si>
  <si>
    <t>884903-BK-0</t>
  </si>
  <si>
    <t>3201399</t>
  </si>
  <si>
    <t>884903-AZ-8</t>
  </si>
  <si>
    <t>3201398</t>
  </si>
  <si>
    <t>884903-AY-1</t>
  </si>
  <si>
    <t>3201397</t>
  </si>
  <si>
    <t>Teck Resources Ltd SENIOR</t>
  </si>
  <si>
    <t>878742-AX-3</t>
  </si>
  <si>
    <t>3201396</t>
  </si>
  <si>
    <t>878742-AU-9</t>
  </si>
  <si>
    <t>3201395</t>
  </si>
  <si>
    <t>878742-AF-2</t>
  </si>
  <si>
    <t>3201394</t>
  </si>
  <si>
    <t>Talisman Energy Inc SENIOR</t>
  </si>
  <si>
    <t>87425E-AK-9</t>
  </si>
  <si>
    <t>3201393</t>
  </si>
  <si>
    <t>Suncor Energy Inc SENIOR</t>
  </si>
  <si>
    <t>86722T-AA-0</t>
  </si>
  <si>
    <t>3201392</t>
  </si>
  <si>
    <t>867229-AE-6</t>
  </si>
  <si>
    <t>3201391</t>
  </si>
  <si>
    <t>867229-AD-8</t>
  </si>
  <si>
    <t>3201390</t>
  </si>
  <si>
    <t>867229-AC-0</t>
  </si>
  <si>
    <t>3201389</t>
  </si>
  <si>
    <t>Royal Bank of Canada SENIOR</t>
  </si>
  <si>
    <t>78008T-LB-8</t>
  </si>
  <si>
    <t>3201388</t>
  </si>
  <si>
    <t>Rogers Communications Inc SENIOR</t>
  </si>
  <si>
    <t>77531Q-AM-0</t>
  </si>
  <si>
    <t>3201387</t>
  </si>
  <si>
    <t>Potash Corp of Saskatchewan In SENIOR</t>
  </si>
  <si>
    <t>73755L-AH-0</t>
  </si>
  <si>
    <t>3201386</t>
  </si>
  <si>
    <t>73755L-AG-2</t>
  </si>
  <si>
    <t>3201385</t>
  </si>
  <si>
    <t>Placer Dome Inc SENIOR</t>
  </si>
  <si>
    <t>725906-AN-1</t>
  </si>
  <si>
    <t>3201384</t>
  </si>
  <si>
    <t>725906-AH-4</t>
  </si>
  <si>
    <t>3201383</t>
  </si>
  <si>
    <t>725906-AD-3</t>
  </si>
  <si>
    <t>3201382</t>
  </si>
  <si>
    <t>Petro-Canada SENIOR</t>
  </si>
  <si>
    <t>71644E-AG-7</t>
  </si>
  <si>
    <t>3201381</t>
  </si>
  <si>
    <t>71644E-AF-9</t>
  </si>
  <si>
    <t>3201380</t>
  </si>
  <si>
    <t>Encana Corp SENIOR</t>
  </si>
  <si>
    <t>698900-AG-2</t>
  </si>
  <si>
    <t>3201379</t>
  </si>
  <si>
    <t>Nexen Inc SENIOR</t>
  </si>
  <si>
    <t>65334H-AA-0</t>
  </si>
  <si>
    <t>3201378</t>
  </si>
  <si>
    <t>National Bank of Canada SECURED</t>
  </si>
  <si>
    <t>63307E-AB-3</t>
  </si>
  <si>
    <t>3201377</t>
  </si>
  <si>
    <t>Placed on deposit with state or other regulatory body</t>
  </si>
  <si>
    <t>Manulife Financial Corp SENIOR</t>
  </si>
  <si>
    <t>56502Z-AC-1</t>
  </si>
  <si>
    <t>3201376</t>
  </si>
  <si>
    <t>MAPLE LEAF FOODS INC SENIOR</t>
  </si>
  <si>
    <t>564905-B@-5</t>
  </si>
  <si>
    <t>3201375</t>
  </si>
  <si>
    <t>564905-B*-7</t>
  </si>
  <si>
    <t>3201374</t>
  </si>
  <si>
    <t>LINAMAR CORP SENIOR</t>
  </si>
  <si>
    <t>53278L-A@-6</t>
  </si>
  <si>
    <t>3201373</t>
  </si>
  <si>
    <t>IRON ORE OF CANADA SECURED</t>
  </si>
  <si>
    <t>46294*-AB-4</t>
  </si>
  <si>
    <t>3201372</t>
  </si>
  <si>
    <t>Vale Canada Ltd SENIOR</t>
  </si>
  <si>
    <t>453258-AU-9</t>
  </si>
  <si>
    <t>3201371</t>
  </si>
  <si>
    <t>453258-AP-0</t>
  </si>
  <si>
    <t>3201370</t>
  </si>
  <si>
    <t>Husky Energy Inc SENIOR</t>
  </si>
  <si>
    <t>448055-AD-5</t>
  </si>
  <si>
    <t>3201369</t>
  </si>
  <si>
    <t>448055-AC-7</t>
  </si>
  <si>
    <t>3201368</t>
  </si>
  <si>
    <t>448055-AB-9</t>
  </si>
  <si>
    <t>3201367</t>
  </si>
  <si>
    <t>FINNING INTERNATIONAL INC SENIOR</t>
  </si>
  <si>
    <t>318069-A*-2</t>
  </si>
  <si>
    <t>3201366</t>
  </si>
  <si>
    <t>318069-A#-8</t>
  </si>
  <si>
    <t>3201365</t>
  </si>
  <si>
    <t>Xstrata Canada Corp SENIOR</t>
  </si>
  <si>
    <t>305915-AD-2</t>
  </si>
  <si>
    <t>3201364</t>
  </si>
  <si>
    <t>EXPRESS HOLDINGS (CANADA) LT SECURED</t>
  </si>
  <si>
    <t>30218#-AA-9</t>
  </si>
  <si>
    <t>3201363</t>
  </si>
  <si>
    <t>Enbridge Inc SENIOR</t>
  </si>
  <si>
    <t>29250N-AC-9</t>
  </si>
  <si>
    <t>3201362</t>
  </si>
  <si>
    <t>Cenovus Energy Inc SENIOR</t>
  </si>
  <si>
    <t>15135U-AG-4</t>
  </si>
  <si>
    <t>3201361</t>
  </si>
  <si>
    <t>15135U-AD-1</t>
  </si>
  <si>
    <t>3201360</t>
  </si>
  <si>
    <t>15135U-AB-5</t>
  </si>
  <si>
    <t>3201359</t>
  </si>
  <si>
    <t>Canadian Pacific Railway Co SENIOR</t>
  </si>
  <si>
    <t>13645R-AD-6</t>
  </si>
  <si>
    <t>3201358</t>
  </si>
  <si>
    <t>Canadian Oil Sands Ltd SENIOR</t>
  </si>
  <si>
    <t>13643E-AC-9</t>
  </si>
  <si>
    <t>3201357</t>
  </si>
  <si>
    <t>13643E-AA-3</t>
  </si>
  <si>
    <t>3201356</t>
  </si>
  <si>
    <t>136420-AF-3</t>
  </si>
  <si>
    <t>3201355</t>
  </si>
  <si>
    <t>Canadian Natural Resources Ltd SENIOR</t>
  </si>
  <si>
    <t>136385-AE-1</t>
  </si>
  <si>
    <t>3201354</t>
  </si>
  <si>
    <t>136385-AC-5</t>
  </si>
  <si>
    <t>3201353</t>
  </si>
  <si>
    <t>Canadian National Railway Co SENIOR</t>
  </si>
  <si>
    <t>136375-BV-3</t>
  </si>
  <si>
    <t>3201352</t>
  </si>
  <si>
    <t>136375-BG-6</t>
  </si>
  <si>
    <t>3201351</t>
  </si>
  <si>
    <t>Canadian Imperial Bank of Comm SECURED</t>
  </si>
  <si>
    <t>136069-EH-0</t>
  </si>
  <si>
    <t>3201350</t>
  </si>
  <si>
    <t>136069-EC-1</t>
  </si>
  <si>
    <t>3201349</t>
  </si>
  <si>
    <t>Canadian Imperial Bank of Comm SENIOR</t>
  </si>
  <si>
    <t>136069-DP-3</t>
  </si>
  <si>
    <t>3201348</t>
  </si>
  <si>
    <t>136069-DM-0</t>
  </si>
  <si>
    <t>3201347</t>
  </si>
  <si>
    <t>Caisse Centrale Desjardins du SENIOR</t>
  </si>
  <si>
    <t>12800U-AD-2</t>
  </si>
  <si>
    <t>3201346</t>
  </si>
  <si>
    <t>Brookfield Asset Management In SENIOR</t>
  </si>
  <si>
    <t>10549P-AG-6</t>
  </si>
  <si>
    <t>3201345</t>
  </si>
  <si>
    <t>Barrick Gold Finance Co SENIOR</t>
  </si>
  <si>
    <t>06849V-AB-9</t>
  </si>
  <si>
    <t>3201344</t>
  </si>
  <si>
    <t>B - Nationality - Canadian, Issued in - Foreign, Currency - U.S.</t>
  </si>
  <si>
    <t>Barrick International Barbados SENIOR</t>
  </si>
  <si>
    <t>06849A-AB-5</t>
  </si>
  <si>
    <t>3201343</t>
  </si>
  <si>
    <t>06849A-AA-7</t>
  </si>
  <si>
    <t>3201342</t>
  </si>
  <si>
    <t>Bank of Nova Scotia SENIOR</t>
  </si>
  <si>
    <t>064159-AM-8</t>
  </si>
  <si>
    <t>3201341</t>
  </si>
  <si>
    <t>064149-C8-8</t>
  </si>
  <si>
    <t>3201340</t>
  </si>
  <si>
    <t>064149-B9-7</t>
  </si>
  <si>
    <t>3201339</t>
  </si>
  <si>
    <t>064149-A6-4</t>
  </si>
  <si>
    <t>3201338</t>
  </si>
  <si>
    <t>064149-A5-6</t>
  </si>
  <si>
    <t>3201337</t>
  </si>
  <si>
    <t>Bank of Montreal SECURED</t>
  </si>
  <si>
    <t>063679-JJ-4</t>
  </si>
  <si>
    <t>3201336</t>
  </si>
  <si>
    <t>Bank of Montreal SENIOR</t>
  </si>
  <si>
    <t>063679-CG-7</t>
  </si>
  <si>
    <t>3201335</t>
  </si>
  <si>
    <t>063679-BV-5</t>
  </si>
  <si>
    <t>3201334</t>
  </si>
  <si>
    <t>06366Q-W8-6</t>
  </si>
  <si>
    <t>3201333</t>
  </si>
  <si>
    <t>Rio Tinto Alcan Inc SENIOR</t>
  </si>
  <si>
    <t>013716-AW-5</t>
  </si>
  <si>
    <t>3201332</t>
  </si>
  <si>
    <t>013716-AV-7</t>
  </si>
  <si>
    <t>3201331</t>
  </si>
  <si>
    <t>013716-AU-9</t>
  </si>
  <si>
    <t>3201330</t>
  </si>
  <si>
    <t>013716-AQ-8</t>
  </si>
  <si>
    <t>3201329</t>
  </si>
  <si>
    <t>Alberta Energy Co Ltd SENIOR</t>
  </si>
  <si>
    <t>012873-AK-1</t>
  </si>
  <si>
    <t>3201328</t>
  </si>
  <si>
    <t>AGRIUM INC SENIOR</t>
  </si>
  <si>
    <t>008916-AK-4</t>
  </si>
  <si>
    <t>3201327</t>
  </si>
  <si>
    <t>008916-AH-1</t>
  </si>
  <si>
    <t>3201326</t>
  </si>
  <si>
    <t>AGNICO-EAGLE MINES LTD SENIOR</t>
  </si>
  <si>
    <t>008474-A@-7</t>
  </si>
  <si>
    <t>3201325</t>
  </si>
  <si>
    <t>O - Nationality - U.S., Issued in - U.S., Currency - Foreign (excluding Canadian)</t>
  </si>
  <si>
    <t>CARNIVAL PLC SENIOR</t>
  </si>
  <si>
    <t>N1831@-AB-2</t>
  </si>
  <si>
    <t>3201324</t>
  </si>
  <si>
    <t>THAMES WATER UTILITIES CAYMAN SECURED</t>
  </si>
  <si>
    <t>G8781#-AC-1</t>
  </si>
  <si>
    <t>3201323</t>
  </si>
  <si>
    <t>G8781#-AB-3</t>
  </si>
  <si>
    <t>3201322</t>
  </si>
  <si>
    <t>FIRST OMEGA SHIPPING, INC SECURED</t>
  </si>
  <si>
    <t>G7578#-AB-2</t>
  </si>
  <si>
    <t>3201321</t>
  </si>
  <si>
    <t>G6843#-AD-9</t>
  </si>
  <si>
    <t>3201320</t>
  </si>
  <si>
    <t>G6843#-AB-3</t>
  </si>
  <si>
    <t>3201319</t>
  </si>
  <si>
    <t>APR</t>
  </si>
  <si>
    <t>Textron Inc SENIOR</t>
  </si>
  <si>
    <t>EC2426-38-4</t>
  </si>
  <si>
    <t>3201318</t>
  </si>
  <si>
    <t>WMG ACQUISITION CORP 1ST LIEN</t>
  </si>
  <si>
    <t>BL0819-93-0</t>
  </si>
  <si>
    <t>3201317</t>
  </si>
  <si>
    <t>PLAINS EXPLORATION &amp; PRODUCTIO 1ST LIEN</t>
  </si>
  <si>
    <t>BL0774-39-0</t>
  </si>
  <si>
    <t>3201316</t>
  </si>
  <si>
    <t>LEVEL 3 FINANCING INC SECURED</t>
  </si>
  <si>
    <t>BL0702-30-0</t>
  </si>
  <si>
    <t>3201315</t>
  </si>
  <si>
    <t>OMEGA LEASING LLC SECURED</t>
  </si>
  <si>
    <t>68209*-AA-4</t>
  </si>
  <si>
    <t>3201314</t>
  </si>
  <si>
    <t>LIGHTWAVES SYSTEMS INC SECURED</t>
  </si>
  <si>
    <t>990000-0H-5</t>
  </si>
  <si>
    <t>3201313</t>
  </si>
  <si>
    <t>Zions Bancorporation SUBORDINATED</t>
  </si>
  <si>
    <t>989701-AJ-6</t>
  </si>
  <si>
    <t>3201312</t>
  </si>
  <si>
    <t>Xerox Corp SENIOR</t>
  </si>
  <si>
    <t>984121-CE-1</t>
  </si>
  <si>
    <t>3201311</t>
  </si>
  <si>
    <t>984121-BW-2</t>
  </si>
  <si>
    <t>3201310</t>
  </si>
  <si>
    <t>984121-BV-4</t>
  </si>
  <si>
    <t>3201309</t>
  </si>
  <si>
    <t>Wyndham Worldwide Corp SENIOR</t>
  </si>
  <si>
    <t>98310W-AG-3</t>
  </si>
  <si>
    <t>3201308</t>
  </si>
  <si>
    <t>98310W-AB-4</t>
  </si>
  <si>
    <t>3201307</t>
  </si>
  <si>
    <t>Wyeth LLC SENIOR</t>
  </si>
  <si>
    <t>983024-AN-0</t>
  </si>
  <si>
    <t>3201306</t>
  </si>
  <si>
    <t>983024-AG-5</t>
  </si>
  <si>
    <t>3201305</t>
  </si>
  <si>
    <t>983024-AF-7</t>
  </si>
  <si>
    <t>3201304</t>
  </si>
  <si>
    <t>983024-AE-0</t>
  </si>
  <si>
    <t>3201303</t>
  </si>
  <si>
    <t>WORTHINGTON INDUSTRIES INC SENIOR</t>
  </si>
  <si>
    <t>981811-B*-2</t>
  </si>
  <si>
    <t>3201302</t>
  </si>
  <si>
    <t>WOODWARD INC SENIOR</t>
  </si>
  <si>
    <t>980745-A@-2</t>
  </si>
  <si>
    <t>3201301</t>
  </si>
  <si>
    <t>Wisconsin Power &amp; Light Co SENIOR</t>
  </si>
  <si>
    <t>976826-BH-9</t>
  </si>
  <si>
    <t>3201300</t>
  </si>
  <si>
    <t>976826-BG-1</t>
  </si>
  <si>
    <t>3201299</t>
  </si>
  <si>
    <t>976826-BE-6</t>
  </si>
  <si>
    <t>3201298</t>
  </si>
  <si>
    <t>Wisconsin Gas LLC SENIOR</t>
  </si>
  <si>
    <t>97670M-AA-4</t>
  </si>
  <si>
    <t>3201297</t>
  </si>
  <si>
    <t>WISCONSIN ELECTRIC POWER CO SENIOR</t>
  </si>
  <si>
    <t>976656-CD-8</t>
  </si>
  <si>
    <t>3201296</t>
  </si>
  <si>
    <t>Willis North America Inc SENIOR</t>
  </si>
  <si>
    <t>970648-AD-3</t>
  </si>
  <si>
    <t>3201295</t>
  </si>
  <si>
    <t>970648-AB-7</t>
  </si>
  <si>
    <t>3201294</t>
  </si>
  <si>
    <t>WILLIAMS PARTNERS LP SENIOR</t>
  </si>
  <si>
    <t>96950F-AJ-3</t>
  </si>
  <si>
    <t>3201293</t>
  </si>
  <si>
    <t>96950F-AH-7</t>
  </si>
  <si>
    <t>3201292</t>
  </si>
  <si>
    <t>96950F-AD-6</t>
  </si>
  <si>
    <t>3201291</t>
  </si>
  <si>
    <t>Willamette Industries Inc SENIOR</t>
  </si>
  <si>
    <t>969133-AM-9</t>
  </si>
  <si>
    <t>3201290</t>
  </si>
  <si>
    <t>Whirlpool Corp SENIOR</t>
  </si>
  <si>
    <t>96332H-CA-5</t>
  </si>
  <si>
    <t>3201289</t>
  </si>
  <si>
    <t>Weyerhaeuser Co SENIOR</t>
  </si>
  <si>
    <t>962166-AT-1</t>
  </si>
  <si>
    <t>3201288</t>
  </si>
  <si>
    <t>Westvaco Corp SENIOR</t>
  </si>
  <si>
    <t>961548-AL-8</t>
  </si>
  <si>
    <t>3201287</t>
  </si>
  <si>
    <t>WESTMORELAND MINING LLC SECURED</t>
  </si>
  <si>
    <t>96106@-AE-9</t>
  </si>
  <si>
    <t>3201286</t>
  </si>
  <si>
    <t>Western Union Co/The SENIOR</t>
  </si>
  <si>
    <t>959802-AP-4</t>
  </si>
  <si>
    <t>3201285</t>
  </si>
  <si>
    <t>959802-AL-3</t>
  </si>
  <si>
    <t>3201284</t>
  </si>
  <si>
    <t>Western Massachusetts Electric SENIOR</t>
  </si>
  <si>
    <t>958587-BH-9</t>
  </si>
  <si>
    <t>3201283</t>
  </si>
  <si>
    <t>Western &amp; Southern Financial G SENIOR</t>
  </si>
  <si>
    <t>957576-AA-9</t>
  </si>
  <si>
    <t>3201282</t>
  </si>
  <si>
    <t>Westar Energy Inc 1ST MORTGAGE</t>
  </si>
  <si>
    <t>95709T-AG-5</t>
  </si>
  <si>
    <t>3201281</t>
  </si>
  <si>
    <t>95709T-AA-8</t>
  </si>
  <si>
    <t>3201280</t>
  </si>
  <si>
    <t>Wells Fargo &amp; Co SENIOR</t>
  </si>
  <si>
    <t>949746-QU-8</t>
  </si>
  <si>
    <t>3201279</t>
  </si>
  <si>
    <t>949746-NX-5</t>
  </si>
  <si>
    <t>3201278</t>
  </si>
  <si>
    <t>Wells Fargo &amp; Co SUBORDINATED</t>
  </si>
  <si>
    <t>949746-JE-2</t>
  </si>
  <si>
    <t>3201277</t>
  </si>
  <si>
    <t>WELLPOINT INC SENIOR</t>
  </si>
  <si>
    <t>94973V-AZ-0</t>
  </si>
  <si>
    <t>3201276</t>
  </si>
  <si>
    <t>WellPoint Inc SENIOR</t>
  </si>
  <si>
    <t>94973V-AN-7</t>
  </si>
  <si>
    <t>3201275</t>
  </si>
  <si>
    <t>94973V-AH-0</t>
  </si>
  <si>
    <t>3201274</t>
  </si>
  <si>
    <t>94973V-AG-2</t>
  </si>
  <si>
    <t>3201273</t>
  </si>
  <si>
    <t>Weingarten Realty Investors SENIOR</t>
  </si>
  <si>
    <t>94874R-CJ-3</t>
  </si>
  <si>
    <t>3201272</t>
  </si>
  <si>
    <t>WATSON PHARMACEUTICALS INC SENIOR</t>
  </si>
  <si>
    <t>942683-AG-8</t>
  </si>
  <si>
    <t>3201271</t>
  </si>
  <si>
    <t>WASTE MANAGEMENT INC SENIOR</t>
  </si>
  <si>
    <t>94106L-C@-6</t>
  </si>
  <si>
    <t>3201270</t>
  </si>
  <si>
    <t>Waste Management Inc SENIOR</t>
  </si>
  <si>
    <t>94106L-AX-7</t>
  </si>
  <si>
    <t>3201269</t>
  </si>
  <si>
    <t>Washington Real Estate Investm SENIOR</t>
  </si>
  <si>
    <t>939653-AG-6</t>
  </si>
  <si>
    <t>3201268</t>
  </si>
  <si>
    <t>939653-AE-1</t>
  </si>
  <si>
    <t>3201267</t>
  </si>
  <si>
    <t>Wal-Mart Stores Inc SENIOR</t>
  </si>
  <si>
    <t>931142-DD-2</t>
  </si>
  <si>
    <t>3201266</t>
  </si>
  <si>
    <t>931142-CU-5</t>
  </si>
  <si>
    <t>3201265</t>
  </si>
  <si>
    <t>931142-CQ-4</t>
  </si>
  <si>
    <t>3201264</t>
  </si>
  <si>
    <t>931142-CK-7</t>
  </si>
  <si>
    <t>3201263</t>
  </si>
  <si>
    <t>931142-CJ-0</t>
  </si>
  <si>
    <t>3201262</t>
  </si>
  <si>
    <t>931142-CH-4</t>
  </si>
  <si>
    <t>3201261</t>
  </si>
  <si>
    <t>931142-BF-9</t>
  </si>
  <si>
    <t>3201260</t>
  </si>
  <si>
    <t>Wachovia Corp SUBORDINATED</t>
  </si>
  <si>
    <t>929903-AJ-1</t>
  </si>
  <si>
    <t>3201259</t>
  </si>
  <si>
    <t>929903-AE-2</t>
  </si>
  <si>
    <t>3201258</t>
  </si>
  <si>
    <t>WCP Wireless Site Funding / WC SECURED</t>
  </si>
  <si>
    <t>92935H-AA-7</t>
  </si>
  <si>
    <t>3201257</t>
  </si>
  <si>
    <t>Vulcan Materials Co SENIOR</t>
  </si>
  <si>
    <t>929160-AJ-8</t>
  </si>
  <si>
    <t>3201256</t>
  </si>
  <si>
    <t>Virginia Electric and Power Co SENIOR</t>
  </si>
  <si>
    <t>927804-FK-5</t>
  </si>
  <si>
    <t>3201255</t>
  </si>
  <si>
    <t>927804-FJ-8</t>
  </si>
  <si>
    <t>3201254</t>
  </si>
  <si>
    <t>Virgin Media Finance PLC SENIOR</t>
  </si>
  <si>
    <t>92769V-AD-1</t>
  </si>
  <si>
    <t>3201253</t>
  </si>
  <si>
    <t>SB VILLA RICA ASSOCIATES, LLC SENIOR</t>
  </si>
  <si>
    <t>92704@-AA-2</t>
  </si>
  <si>
    <t>3201252</t>
  </si>
  <si>
    <t>VIACOM INC SENIOR</t>
  </si>
  <si>
    <t>92553P-AM-4</t>
  </si>
  <si>
    <t>3201251</t>
  </si>
  <si>
    <t>92553P-AK-8</t>
  </si>
  <si>
    <t>3201250</t>
  </si>
  <si>
    <t>92553P-AJ-1</t>
  </si>
  <si>
    <t>3201249</t>
  </si>
  <si>
    <t>92553P-AH-5</t>
  </si>
  <si>
    <t>3201248</t>
  </si>
  <si>
    <t>925524-BB-5</t>
  </si>
  <si>
    <t>3201247</t>
  </si>
  <si>
    <t>925524-AX-8</t>
  </si>
  <si>
    <t>3201246</t>
  </si>
  <si>
    <t>Verizon New York Inc SENIOR</t>
  </si>
  <si>
    <t>92344X-AB-5</t>
  </si>
  <si>
    <t>3201245</t>
  </si>
  <si>
    <t>Cellco Partnership / Verizon W SENIOR</t>
  </si>
  <si>
    <t>92344S-AP-5</t>
  </si>
  <si>
    <t>3201244</t>
  </si>
  <si>
    <t>Verizon Global Funding Corp SENIOR</t>
  </si>
  <si>
    <t>92344G-AS-5</t>
  </si>
  <si>
    <t>3201243</t>
  </si>
  <si>
    <t>92344G-AM-8</t>
  </si>
  <si>
    <t>3201242</t>
  </si>
  <si>
    <t>Verizon Communications Inc SENIOR</t>
  </si>
  <si>
    <t>92343V-AY-0</t>
  </si>
  <si>
    <t>3201241</t>
  </si>
  <si>
    <t>92343V-AV-6</t>
  </si>
  <si>
    <t>3201240</t>
  </si>
  <si>
    <t>92343V-AQ-7</t>
  </si>
  <si>
    <t>3201239</t>
  </si>
  <si>
    <t>92343V-AG-9</t>
  </si>
  <si>
    <t>3201238</t>
  </si>
  <si>
    <t>Ventas Realty LP / Ventas Capi SENIOR</t>
  </si>
  <si>
    <t>92276M-AZ-8</t>
  </si>
  <si>
    <t>3201237</t>
  </si>
  <si>
    <t>Ventas Realty LP / Ventas Capi NOTES</t>
  </si>
  <si>
    <t>92276M-AY-1</t>
  </si>
  <si>
    <t>3201236</t>
  </si>
  <si>
    <t>92276M-AX-3</t>
  </si>
  <si>
    <t>3201235</t>
  </si>
  <si>
    <t>Vectren Utility Holdings Inc SENIOR</t>
  </si>
  <si>
    <t>92239M-AG-6</t>
  </si>
  <si>
    <t>3201234</t>
  </si>
  <si>
    <t>92239M-AF-8</t>
  </si>
  <si>
    <t>3201233</t>
  </si>
  <si>
    <t>92239M-AE-1</t>
  </si>
  <si>
    <t>3201232</t>
  </si>
  <si>
    <t>Valspar Corp SENIOR</t>
  </si>
  <si>
    <t>920355-AG-9</t>
  </si>
  <si>
    <t>3201231</t>
  </si>
  <si>
    <t>Valero Energy Corp SENIOR</t>
  </si>
  <si>
    <t>91913Y-AE-0</t>
  </si>
  <si>
    <t>3201230</t>
  </si>
  <si>
    <t>VF Corp NOTES</t>
  </si>
  <si>
    <t>918204-AU-2</t>
  </si>
  <si>
    <t>3201229</t>
  </si>
  <si>
    <t>VF Corp SENIOR</t>
  </si>
  <si>
    <t>918204-AR-9</t>
  </si>
  <si>
    <t>3201228</t>
  </si>
  <si>
    <t>Utility Contract Funding LLC SENIOR</t>
  </si>
  <si>
    <t>91802M-AA-8</t>
  </si>
  <si>
    <t>3201227</t>
  </si>
  <si>
    <t>UnumProvident Finance Co PLC SENIOR</t>
  </si>
  <si>
    <t>91529M-AA-0</t>
  </si>
  <si>
    <t>3201226</t>
  </si>
  <si>
    <t>UnitedHealth Group Inc SENIOR</t>
  </si>
  <si>
    <t>91324P-AX-0</t>
  </si>
  <si>
    <t>3201225</t>
  </si>
  <si>
    <t>91324P-AW-2</t>
  </si>
  <si>
    <t>3201224</t>
  </si>
  <si>
    <t>91324P-AQ-5</t>
  </si>
  <si>
    <t>3201223</t>
  </si>
  <si>
    <t>91324P-AM-4</t>
  </si>
  <si>
    <t>3201222</t>
  </si>
  <si>
    <t>91324P-AL-6</t>
  </si>
  <si>
    <t>3201221</t>
  </si>
  <si>
    <t>UNITED WATER RESOURCES, INC. SENIOR</t>
  </si>
  <si>
    <t>913190-C*-3</t>
  </si>
  <si>
    <t>3201220</t>
  </si>
  <si>
    <t>913190-B#-0</t>
  </si>
  <si>
    <t>3201219</t>
  </si>
  <si>
    <t>913190-A#-1</t>
  </si>
  <si>
    <t>3201218</t>
  </si>
  <si>
    <t>Embarq Florida Inc 1ST MORTGAGE</t>
  </si>
  <si>
    <t>913026-AU-4</t>
  </si>
  <si>
    <t>3201217</t>
  </si>
  <si>
    <t>UNITED TECHNOLOGIES CORP SENIOR</t>
  </si>
  <si>
    <t>913017-BY-4</t>
  </si>
  <si>
    <t>3201216</t>
  </si>
  <si>
    <t>913017-BV-0</t>
  </si>
  <si>
    <t>3201215</t>
  </si>
  <si>
    <t>913017-BU-2</t>
  </si>
  <si>
    <t>3201214</t>
  </si>
  <si>
    <t>913017-BR-9</t>
  </si>
  <si>
    <t>3201213</t>
  </si>
  <si>
    <t>913017-BM-0</t>
  </si>
  <si>
    <t>3201212</t>
  </si>
  <si>
    <t>913017-BJ-7</t>
  </si>
  <si>
    <t>3201211</t>
  </si>
  <si>
    <t>UNITED STATES COLD STORAGE INC SENIOR</t>
  </si>
  <si>
    <t>91169#-AA-0</t>
  </si>
  <si>
    <t>3201210</t>
  </si>
  <si>
    <t>US Bancorp SENIOR</t>
  </si>
  <si>
    <t>91159H-GW-4</t>
  </si>
  <si>
    <t>3201209</t>
  </si>
  <si>
    <t>91159H-GU-8</t>
  </si>
  <si>
    <t>3201208</t>
  </si>
  <si>
    <t>UNITED PARCEL SERVICE INC SENIOR</t>
  </si>
  <si>
    <t>911312-AQ-9</t>
  </si>
  <si>
    <t>3201207</t>
  </si>
  <si>
    <t>911312-AP-1</t>
  </si>
  <si>
    <t>3201206</t>
  </si>
  <si>
    <t>UDR Inc SENIOR</t>
  </si>
  <si>
    <t>91019P-CP-5</t>
  </si>
  <si>
    <t>3201205</t>
  </si>
  <si>
    <t>Anadarko Holding Co SENIOR</t>
  </si>
  <si>
    <t>907834-AG-0</t>
  </si>
  <si>
    <t>3201204</t>
  </si>
  <si>
    <t>907834-AC-9</t>
  </si>
  <si>
    <t>3201203</t>
  </si>
  <si>
    <t>907834-AB-1</t>
  </si>
  <si>
    <t>3201202</t>
  </si>
  <si>
    <t>Union Pacific Corp SENIOR</t>
  </si>
  <si>
    <t>907818-CF-3</t>
  </si>
  <si>
    <t>3201201</t>
  </si>
  <si>
    <t>Duke Energy Kentucky Inc SENIOR</t>
  </si>
  <si>
    <t>906888-AQ-5</t>
  </si>
  <si>
    <t>3201200</t>
  </si>
  <si>
    <t>Union Electric Co SECURED</t>
  </si>
  <si>
    <t>906548-CG-5</t>
  </si>
  <si>
    <t>3201199</t>
  </si>
  <si>
    <t>Union Bank NA SENIOR</t>
  </si>
  <si>
    <t>90520E-AD-3</t>
  </si>
  <si>
    <t>3201198</t>
  </si>
  <si>
    <t>90520E-AC-5</t>
  </si>
  <si>
    <t>3201197</t>
  </si>
  <si>
    <t>Ultramar Diamond Shamrock Corp SENIOR</t>
  </si>
  <si>
    <t>904000-AC-0</t>
  </si>
  <si>
    <t>3201196</t>
  </si>
  <si>
    <t>USAA Capital Corp SENIOR</t>
  </si>
  <si>
    <t>90327Q-CV-9</t>
  </si>
  <si>
    <t>3201195</t>
  </si>
  <si>
    <t>United Rentals North America I SECURED</t>
  </si>
  <si>
    <t>90321N-AA-0</t>
  </si>
  <si>
    <t>3201194</t>
  </si>
  <si>
    <t>UST LLC SENIOR</t>
  </si>
  <si>
    <t>902911-AN-6</t>
  </si>
  <si>
    <t>3201193</t>
  </si>
  <si>
    <t>UGI Utilities Inc SENIOR</t>
  </si>
  <si>
    <t>902691-AD-6</t>
  </si>
  <si>
    <t>3201192</t>
  </si>
  <si>
    <t>UBS AG/Stamford CT SENIOR</t>
  </si>
  <si>
    <t>90261X-GX-4</t>
  </si>
  <si>
    <t>3201191</t>
  </si>
  <si>
    <t>Tyson Foods Inc SENIOR</t>
  </si>
  <si>
    <t>902494-AN-3</t>
  </si>
  <si>
    <t>3201190</t>
  </si>
  <si>
    <t>21st Century Insurance Group SENIOR</t>
  </si>
  <si>
    <t>90130N-AB-9</t>
  </si>
  <si>
    <t>3201189</t>
  </si>
  <si>
    <t>Travelers Property Casualty Co SENIOR</t>
  </si>
  <si>
    <t>89420G-AJ-8</t>
  </si>
  <si>
    <t>3201188</t>
  </si>
  <si>
    <t>89420G-AE-9</t>
  </si>
  <si>
    <t>3201187</t>
  </si>
  <si>
    <t>TRANSWESTERN PIPELINE COMPANY SENIOR</t>
  </si>
  <si>
    <t>89407#-AF-5</t>
  </si>
  <si>
    <t>3201186</t>
  </si>
  <si>
    <t>89407#-AB-4</t>
  </si>
  <si>
    <t>3201185</t>
  </si>
  <si>
    <t>89407#-AA-6</t>
  </si>
  <si>
    <t>3201184</t>
  </si>
  <si>
    <t>893939-AE-8</t>
  </si>
  <si>
    <t>3201183</t>
  </si>
  <si>
    <t>Transcontinental Gas Pipe Line SENIOR</t>
  </si>
  <si>
    <t>893570-BY-6</t>
  </si>
  <si>
    <t>3201182</t>
  </si>
  <si>
    <t>TOYOTA MOTOR CREDIT CORP SENIOR</t>
  </si>
  <si>
    <t>89233P-6J-0</t>
  </si>
  <si>
    <t>3201181</t>
  </si>
  <si>
    <t>89233P-4C-7</t>
  </si>
  <si>
    <t>3201180</t>
  </si>
  <si>
    <t>89233P-4B-9</t>
  </si>
  <si>
    <t>3201179</t>
  </si>
  <si>
    <t>Toro Co/The SENIOR</t>
  </si>
  <si>
    <t>891092-AD-0</t>
  </si>
  <si>
    <t>3201178</t>
  </si>
  <si>
    <t>Torchmark Corp SENIOR</t>
  </si>
  <si>
    <t>891027-AN-4</t>
  </si>
  <si>
    <t>3201177</t>
  </si>
  <si>
    <t>Topaz Solar Farms LLC SECURED</t>
  </si>
  <si>
    <t>89054X-AA-3</t>
  </si>
  <si>
    <t>3201176</t>
  </si>
  <si>
    <t>Timken Co SENIOR</t>
  </si>
  <si>
    <t>88738T-AA-8</t>
  </si>
  <si>
    <t>3201175</t>
  </si>
  <si>
    <t>Time Warner Cable Inc SENIOR</t>
  </si>
  <si>
    <t>88732J-BA-5</t>
  </si>
  <si>
    <t>3201174</t>
  </si>
  <si>
    <t>88732J-AV-0</t>
  </si>
  <si>
    <t>3201173</t>
  </si>
  <si>
    <t>88732J-AK-4</t>
  </si>
  <si>
    <t>3201172</t>
  </si>
  <si>
    <t>Time Warner Entertainment Co L SENIOR</t>
  </si>
  <si>
    <t>88731E-AJ-9</t>
  </si>
  <si>
    <t>3201171</t>
  </si>
  <si>
    <t>Time Warner Inc SENIOR</t>
  </si>
  <si>
    <t>887317-AN-5</t>
  </si>
  <si>
    <t>3201170</t>
  </si>
  <si>
    <t>Historic TW Inc SENIOR</t>
  </si>
  <si>
    <t>887315-BN-8</t>
  </si>
  <si>
    <t>3201169</t>
  </si>
  <si>
    <t>Time Warner Cos Inc SENIOR</t>
  </si>
  <si>
    <t>887315-BH-1</t>
  </si>
  <si>
    <t>3201168</t>
  </si>
  <si>
    <t>887315-AK-5</t>
  </si>
  <si>
    <t>3201167</t>
  </si>
  <si>
    <t>Thermo Fisher Scientific Inc SENIOR</t>
  </si>
  <si>
    <t>883556-BA-9</t>
  </si>
  <si>
    <t>3201166</t>
  </si>
  <si>
    <t>883556-AY-8</t>
  </si>
  <si>
    <t>3201165</t>
  </si>
  <si>
    <t>883556-AU-6</t>
  </si>
  <si>
    <t>3201164</t>
  </si>
  <si>
    <t>883203-BL-4</t>
  </si>
  <si>
    <t>3201163</t>
  </si>
  <si>
    <t>Textron Financial Corp SENIOR</t>
  </si>
  <si>
    <t>88319Q-G5-6</t>
  </si>
  <si>
    <t>3201162</t>
  </si>
  <si>
    <t>TEXAS INSTRUMENTS INC SENIOR</t>
  </si>
  <si>
    <t>882508-AU-8</t>
  </si>
  <si>
    <t>3201161</t>
  </si>
  <si>
    <t>Texas Instruments Inc SENIOR</t>
  </si>
  <si>
    <t>882508-AR-5</t>
  </si>
  <si>
    <t>3201160</t>
  </si>
  <si>
    <t>Texas Gas Transmission LLC SENIOR</t>
  </si>
  <si>
    <t>882440-AX-8</t>
  </si>
  <si>
    <t>3201159</t>
  </si>
  <si>
    <t>Texas Eastern Transmission LP SENIOR</t>
  </si>
  <si>
    <t>882389-CC-1</t>
  </si>
  <si>
    <t>3201158</t>
  </si>
  <si>
    <t>882384-AA-8</t>
  </si>
  <si>
    <t>3201157</t>
  </si>
  <si>
    <t>TEXAS BRINE CORP SECURED</t>
  </si>
  <si>
    <t>88225*-AV-6</t>
  </si>
  <si>
    <t>3201156</t>
  </si>
  <si>
    <t>88166H-AD-9</t>
  </si>
  <si>
    <t>3201155</t>
  </si>
  <si>
    <t>TESORO LOGISTICS LP / TESORO L SENIOR</t>
  </si>
  <si>
    <t>88160Q-AB-9</t>
  </si>
  <si>
    <t>3201154</t>
  </si>
  <si>
    <t>Tenaska Alabama II Partners LP SECURED</t>
  </si>
  <si>
    <t>88031R-AA-6</t>
  </si>
  <si>
    <t>3201153</t>
  </si>
  <si>
    <t>Tenaska Virginia Partners LP SECURED</t>
  </si>
  <si>
    <t>88031Q-AA-8</t>
  </si>
  <si>
    <t>3201152</t>
  </si>
  <si>
    <t>Tenaska Georgia Partners LP SECURED</t>
  </si>
  <si>
    <t>88031J-AB-2</t>
  </si>
  <si>
    <t>3201151</t>
  </si>
  <si>
    <t>Target Corp SENIOR</t>
  </si>
  <si>
    <t>87612E-AZ-9</t>
  </si>
  <si>
    <t>3201150</t>
  </si>
  <si>
    <t>87612E-AV-8</t>
  </si>
  <si>
    <t>3201149</t>
  </si>
  <si>
    <t>87612E-AT-3</t>
  </si>
  <si>
    <t>3201148</t>
  </si>
  <si>
    <t>87612E-AR-7</t>
  </si>
  <si>
    <t>3201147</t>
  </si>
  <si>
    <t>87612E-AF-3</t>
  </si>
  <si>
    <t>3201146</t>
  </si>
  <si>
    <t>Tanger Properties LP SENIOR</t>
  </si>
  <si>
    <t>875484-AD-9</t>
  </si>
  <si>
    <t>3201145</t>
  </si>
  <si>
    <t>Tampa Electric Co SENIOR</t>
  </si>
  <si>
    <t>875127-AX-0</t>
  </si>
  <si>
    <t>3201144</t>
  </si>
  <si>
    <t>ALCOA INC SECURED</t>
  </si>
  <si>
    <t>87313@-AA-5</t>
  </si>
  <si>
    <t>3201143</t>
  </si>
  <si>
    <t>TTX Co SENIOR</t>
  </si>
  <si>
    <t>87305Q-CD-1</t>
  </si>
  <si>
    <t>3201142</t>
  </si>
  <si>
    <t>TD Ameritrade Holding Corp SENIOR</t>
  </si>
  <si>
    <t>87236Y-AB-4</t>
  </si>
  <si>
    <t>3201141</t>
  </si>
  <si>
    <t>TC Pipelines LP SENIOR</t>
  </si>
  <si>
    <t>87233Q-AA-6</t>
  </si>
  <si>
    <t>3201140</t>
  </si>
  <si>
    <t>TCI Communications Inc SENIOR</t>
  </si>
  <si>
    <t>872287-AC-1</t>
  </si>
  <si>
    <t>3201139</t>
  </si>
  <si>
    <t>Sysco Corp SENIOR</t>
  </si>
  <si>
    <t>871829-AM-9</t>
  </si>
  <si>
    <t>3201138</t>
  </si>
  <si>
    <t>Symetra Financial Corp SENIOR</t>
  </si>
  <si>
    <t>87151Q-AA-4</t>
  </si>
  <si>
    <t>3201137</t>
  </si>
  <si>
    <t>SunTrust Banks Inc SENIOR</t>
  </si>
  <si>
    <t>867914-AZ-6</t>
  </si>
  <si>
    <t>3201136</t>
  </si>
  <si>
    <t>Sunoco Logistics Partners Oper SENIOR</t>
  </si>
  <si>
    <t>86765B-AG-4</t>
  </si>
  <si>
    <t>3201135</t>
  </si>
  <si>
    <t>Stryker Corp SENIOR</t>
  </si>
  <si>
    <t>863667-AC-5</t>
  </si>
  <si>
    <t>3201134</t>
  </si>
  <si>
    <t>863667-AB-7</t>
  </si>
  <si>
    <t>3201133</t>
  </si>
  <si>
    <t>863667-AA-9</t>
  </si>
  <si>
    <t>3201132</t>
  </si>
  <si>
    <t>STONEHEDGE CAPITAL FUND MISSOU SECURED</t>
  </si>
  <si>
    <t>86191@-AC-0</t>
  </si>
  <si>
    <t>3201131</t>
  </si>
  <si>
    <t>STERIS CORP SENIOR</t>
  </si>
  <si>
    <t>859152-B*-0</t>
  </si>
  <si>
    <t>3201130</t>
  </si>
  <si>
    <t>STERICYCLE INC SENIOR</t>
  </si>
  <si>
    <t>85915#-AF-8</t>
  </si>
  <si>
    <t>3201129</t>
  </si>
  <si>
    <t>85915#-AC-5</t>
  </si>
  <si>
    <t>3201128</t>
  </si>
  <si>
    <t>SteelRiver Transmission Co LLC SECURED</t>
  </si>
  <si>
    <t>858271-AA-7</t>
  </si>
  <si>
    <t>3201127</t>
  </si>
  <si>
    <t>State Street Bank and Trust Co SUBORDINATED</t>
  </si>
  <si>
    <t>857449-AB-8</t>
  </si>
  <si>
    <t>3201126</t>
  </si>
  <si>
    <t>Starbucks Corp SENIOR</t>
  </si>
  <si>
    <t>855244-AC-3</t>
  </si>
  <si>
    <t>3201125</t>
  </si>
  <si>
    <t>Stanley Black &amp; Decker Inc SENIOR</t>
  </si>
  <si>
    <t>854502-AC-5</t>
  </si>
  <si>
    <t>3201124</t>
  </si>
  <si>
    <t>Sprint Nextel Corp SENIOR</t>
  </si>
  <si>
    <t>852061-AS-9</t>
  </si>
  <si>
    <t>3201123</t>
  </si>
  <si>
    <t>Sprint Capital Corp SENIOR</t>
  </si>
  <si>
    <t>852060-AD-4</t>
  </si>
  <si>
    <t>3201122</t>
  </si>
  <si>
    <t>Spectra Energy Partners LP SENIOR</t>
  </si>
  <si>
    <t>84756N-AA-7</t>
  </si>
  <si>
    <t>3201121</t>
  </si>
  <si>
    <t>SOVRAN SELF STORAGE INC SENIOR</t>
  </si>
  <si>
    <t>84611#-AB-7</t>
  </si>
  <si>
    <t>3201120</t>
  </si>
  <si>
    <t>84611#-AA-9</t>
  </si>
  <si>
    <t>3201119</t>
  </si>
  <si>
    <t>Southwestern Energy Co SENIOR</t>
  </si>
  <si>
    <t>845467-AE-9</t>
  </si>
  <si>
    <t>3201118</t>
  </si>
  <si>
    <t>Southwestern Electric Power Co SENIOR</t>
  </si>
  <si>
    <t>845437-BM-3</t>
  </si>
  <si>
    <t>3201117</t>
  </si>
  <si>
    <t>845437-BK-7</t>
  </si>
  <si>
    <t>3201116</t>
  </si>
  <si>
    <t>SouthTrust Corp SUBORDINATED</t>
  </si>
  <si>
    <t>844730-AG-6</t>
  </si>
  <si>
    <t>3201115</t>
  </si>
  <si>
    <t>Southern Copper Corp SENIOR</t>
  </si>
  <si>
    <t>84265V-AB-1</t>
  </si>
  <si>
    <t>3201114</t>
  </si>
  <si>
    <t>84265V-AA-3</t>
  </si>
  <si>
    <t>3201113</t>
  </si>
  <si>
    <t>Southern Co/The SENIOR</t>
  </si>
  <si>
    <t>842587-CH-8</t>
  </si>
  <si>
    <t>3201112</t>
  </si>
  <si>
    <t>Southern California Gas Co 1ST MORTGAGE</t>
  </si>
  <si>
    <t>842434-CH-3</t>
  </si>
  <si>
    <t>3201111</t>
  </si>
  <si>
    <t>Southern California Edison Co 1ST MORTGAGE</t>
  </si>
  <si>
    <t>842400-FR-9</t>
  </si>
  <si>
    <t>3201110</t>
  </si>
  <si>
    <t>842400-FM-0</t>
  </si>
  <si>
    <t>3201109</t>
  </si>
  <si>
    <t>842400-FL-2</t>
  </si>
  <si>
    <t>3201108</t>
  </si>
  <si>
    <t>842400-EV-1</t>
  </si>
  <si>
    <t>3201107</t>
  </si>
  <si>
    <t>842400-ES-8</t>
  </si>
  <si>
    <t>3201106</t>
  </si>
  <si>
    <t>842400-ER-0</t>
  </si>
  <si>
    <t>3201105</t>
  </si>
  <si>
    <t>South Carolina Electric &amp; Gas 1ST MORTGAGE</t>
  </si>
  <si>
    <t>837004-CC-2</t>
  </si>
  <si>
    <t>3201104</t>
  </si>
  <si>
    <t>837004-BV-1</t>
  </si>
  <si>
    <t>3201103</t>
  </si>
  <si>
    <t>Sonoco Products Co SENIOR</t>
  </si>
  <si>
    <t>835495-AH-5</t>
  </si>
  <si>
    <t>3201102</t>
  </si>
  <si>
    <t>835495-AF-9</t>
  </si>
  <si>
    <t>3201101</t>
  </si>
  <si>
    <t>JM Smucker Co/The NOTES</t>
  </si>
  <si>
    <t>832696-AB-4</t>
  </si>
  <si>
    <t>3201100</t>
  </si>
  <si>
    <t>Simon Property Group LP SENIOR</t>
  </si>
  <si>
    <t>828807-CM-7</t>
  </si>
  <si>
    <t>3201099</t>
  </si>
  <si>
    <t>828807-CC-9</t>
  </si>
  <si>
    <t>3201098</t>
  </si>
  <si>
    <t>828807-BZ-9</t>
  </si>
  <si>
    <t>3201097</t>
  </si>
  <si>
    <t>828807-BY-2</t>
  </si>
  <si>
    <t>3201096</t>
  </si>
  <si>
    <t>828807-BV-8</t>
  </si>
  <si>
    <t>3201095</t>
  </si>
  <si>
    <t>828807-BM-8</t>
  </si>
  <si>
    <t>3201094</t>
  </si>
  <si>
    <t>SEMPRA ENERGY SENIOR</t>
  </si>
  <si>
    <t>816851-AT-6</t>
  </si>
  <si>
    <t>3201093</t>
  </si>
  <si>
    <t>Sempra Energy SENIOR</t>
  </si>
  <si>
    <t>816851-AJ-8</t>
  </si>
  <si>
    <t>3201092</t>
  </si>
  <si>
    <t>816851-AF-6</t>
  </si>
  <si>
    <t>3201091</t>
  </si>
  <si>
    <t>Seminole Indian Tribe of Flori SECURED</t>
  </si>
  <si>
    <t>81683R-AB-0</t>
  </si>
  <si>
    <t>3201090</t>
  </si>
  <si>
    <t>Selective Insurance Group Inc SENIOR</t>
  </si>
  <si>
    <t>816300-AG-2</t>
  </si>
  <si>
    <t>3201089</t>
  </si>
  <si>
    <t>Devon OEI Operating LLC SENIOR</t>
  </si>
  <si>
    <t>812007-AE-2</t>
  </si>
  <si>
    <t>3201088</t>
  </si>
  <si>
    <t>Science Applications Internati SENIOR</t>
  </si>
  <si>
    <t>808626-AG-0</t>
  </si>
  <si>
    <t>3201087</t>
  </si>
  <si>
    <t>808626-AE-5</t>
  </si>
  <si>
    <t>3201086</t>
  </si>
  <si>
    <t>Charles Schwab Corp/The SENIOR</t>
  </si>
  <si>
    <t>80851Q-DA-9</t>
  </si>
  <si>
    <t>3201085</t>
  </si>
  <si>
    <t>808513-AD-7</t>
  </si>
  <si>
    <t>3201084</t>
  </si>
  <si>
    <t>SCHURZ COMMUNICATIONS INC SENIOR</t>
  </si>
  <si>
    <t>80821#-AA-3</t>
  </si>
  <si>
    <t>3201083</t>
  </si>
  <si>
    <t>Schlumberger Oilfield UK PLC SENIOR</t>
  </si>
  <si>
    <t>80685Q-AA-4</t>
  </si>
  <si>
    <t>3201082</t>
  </si>
  <si>
    <t>Schlumberger Norge AS SENIOR</t>
  </si>
  <si>
    <t>80685P-AC-2</t>
  </si>
  <si>
    <t>3201081</t>
  </si>
  <si>
    <t>80685P-AA-6</t>
  </si>
  <si>
    <t>3201080</t>
  </si>
  <si>
    <t>Schlumberger SA SENIOR</t>
  </si>
  <si>
    <t>806859-AA-2</t>
  </si>
  <si>
    <t>3201079</t>
  </si>
  <si>
    <t>SCHLUMBERGER INVESTMENT SA SENIOR</t>
  </si>
  <si>
    <t>806854-AB-1</t>
  </si>
  <si>
    <t>3201078</t>
  </si>
  <si>
    <t>Merck &amp; Co Inc SENIOR</t>
  </si>
  <si>
    <t>806605-AJ-0</t>
  </si>
  <si>
    <t>3201077</t>
  </si>
  <si>
    <t>806605-AG-6</t>
  </si>
  <si>
    <t>3201076</t>
  </si>
  <si>
    <t>806605-AE-1</t>
  </si>
  <si>
    <t>3201075</t>
  </si>
  <si>
    <t>SCANA Corp SENIOR</t>
  </si>
  <si>
    <t>80589M-AB-8</t>
  </si>
  <si>
    <t>3201074</t>
  </si>
  <si>
    <t>San Diego Gas &amp; Electric Co 1ST MORTGAGE</t>
  </si>
  <si>
    <t>797440-BP-8</t>
  </si>
  <si>
    <t>3201073</t>
  </si>
  <si>
    <t>797440-BN-3</t>
  </si>
  <si>
    <t>3201072</t>
  </si>
  <si>
    <t>Salton Sea Funding Corp SECURED</t>
  </si>
  <si>
    <t>795770-AN-6</t>
  </si>
  <si>
    <t>3201071</t>
  </si>
  <si>
    <t>St Jude Medical Inc SENIOR</t>
  </si>
  <si>
    <t>790849-AE-3</t>
  </si>
  <si>
    <t>3201070</t>
  </si>
  <si>
    <t>Safeway Inc SENIOR</t>
  </si>
  <si>
    <t>786514-BT-5</t>
  </si>
  <si>
    <t>3201069</t>
  </si>
  <si>
    <t>786514-BR-9</t>
  </si>
  <si>
    <t>3201068</t>
  </si>
  <si>
    <t>786514-BM-0</t>
  </si>
  <si>
    <t>3201067</t>
  </si>
  <si>
    <t>SABMiller Holdings Inc SENIOR</t>
  </si>
  <si>
    <t>78573A-AD-2</t>
  </si>
  <si>
    <t>3201066</t>
  </si>
  <si>
    <t>78573A-AC-4</t>
  </si>
  <si>
    <t>3201065</t>
  </si>
  <si>
    <t>78573A-AB-6</t>
  </si>
  <si>
    <t>3201064</t>
  </si>
  <si>
    <t>78573A-AA-8</t>
  </si>
  <si>
    <t>3201063</t>
  </si>
  <si>
    <t>SLM Corp SENIOR</t>
  </si>
  <si>
    <t>78442F-BY-3</t>
  </si>
  <si>
    <t>3201062</t>
  </si>
  <si>
    <t>78442F-BG-2</t>
  </si>
  <si>
    <t>3201061</t>
  </si>
  <si>
    <t>RYDER SYSTEM INC SENIOR</t>
  </si>
  <si>
    <t>78355H-JT-7</t>
  </si>
  <si>
    <t>3201060</t>
  </si>
  <si>
    <t>Ryder System Inc SENIOR</t>
  </si>
  <si>
    <t>78355H-JQ-3</t>
  </si>
  <si>
    <t>3201059</t>
  </si>
  <si>
    <t>3201058</t>
  </si>
  <si>
    <t>Royal Caribbean Cruises Ltd SENIOR</t>
  </si>
  <si>
    <t>780153-AQ-5</t>
  </si>
  <si>
    <t>3201057</t>
  </si>
  <si>
    <t>ROSENTHAL &amp; ROSENTHAL, INC. SENIOR</t>
  </si>
  <si>
    <t>77775*-BP-5</t>
  </si>
  <si>
    <t>3201056</t>
  </si>
  <si>
    <t>Roper Industries Inc SENIOR</t>
  </si>
  <si>
    <t>776696-AB-2</t>
  </si>
  <si>
    <t>3201055</t>
  </si>
  <si>
    <t>ROGERS GROUP, INC. SENIOR</t>
  </si>
  <si>
    <t>77519@-AF-7</t>
  </si>
  <si>
    <t>3201054</t>
  </si>
  <si>
    <t>77519@-AD-2</t>
  </si>
  <si>
    <t>3201053</t>
  </si>
  <si>
    <t>ROCKWOOD SPECIALTIES GROUP INC SENIOR</t>
  </si>
  <si>
    <t>774477-AJ-2</t>
  </si>
  <si>
    <t>3201052</t>
  </si>
  <si>
    <t>Rockwell Collins Inc SENIOR</t>
  </si>
  <si>
    <t>774341-AB-7</t>
  </si>
  <si>
    <t>3201051</t>
  </si>
  <si>
    <t>Rockwell Automation Inc SENIOR</t>
  </si>
  <si>
    <t>773903-AE-9</t>
  </si>
  <si>
    <t>3201050</t>
  </si>
  <si>
    <t>773903-AD-1</t>
  </si>
  <si>
    <t>3201049</t>
  </si>
  <si>
    <t>Rochester Gas &amp; Electric Corp 1ST MORTGAGE</t>
  </si>
  <si>
    <t>771367-CB-3</t>
  </si>
  <si>
    <t>3201048</t>
  </si>
  <si>
    <t>Rochester Gas &amp; Electric Corp SECURED</t>
  </si>
  <si>
    <t>771367-C@-6</t>
  </si>
  <si>
    <t>3201047</t>
  </si>
  <si>
    <t>Reynolds American Inc SENIOR</t>
  </si>
  <si>
    <t>761713-AU-0</t>
  </si>
  <si>
    <t>3201046</t>
  </si>
  <si>
    <t>Rexel SA SENIOR</t>
  </si>
  <si>
    <t>761679-AA-7</t>
  </si>
  <si>
    <t>3201045</t>
  </si>
  <si>
    <t>REPUBLIC SERVICES INC SENIOR</t>
  </si>
  <si>
    <t>760759-AP-5</t>
  </si>
  <si>
    <t>3201044</t>
  </si>
  <si>
    <t>760759-AH-3</t>
  </si>
  <si>
    <t>3201043</t>
  </si>
  <si>
    <t>REPUBLIC NATIONAL DISTRIBUTING SECURED</t>
  </si>
  <si>
    <t>76070#-AA-9</t>
  </si>
  <si>
    <t>3201042</t>
  </si>
  <si>
    <t>Reinsurance Group of America I SENIOR</t>
  </si>
  <si>
    <t>759351-AF-6</t>
  </si>
  <si>
    <t>3201041</t>
  </si>
  <si>
    <t>Regency Energy Partners LP / R SENIOR</t>
  </si>
  <si>
    <t>75886A-AG-3</t>
  </si>
  <si>
    <t>3201040</t>
  </si>
  <si>
    <t>75886A-AD-0</t>
  </si>
  <si>
    <t>3201039</t>
  </si>
  <si>
    <t>REGAL-BELOIT CORPORATION SENIOR</t>
  </si>
  <si>
    <t>758750-A*-4</t>
  </si>
  <si>
    <t>3201038</t>
  </si>
  <si>
    <t>Realty Income Corp SENIOR</t>
  </si>
  <si>
    <t>756109-AK-0</t>
  </si>
  <si>
    <t>3201037</t>
  </si>
  <si>
    <t>756109-AG-9</t>
  </si>
  <si>
    <t>3201036</t>
  </si>
  <si>
    <t>Raytheon Co SENIOR</t>
  </si>
  <si>
    <t>755111-BT-7</t>
  </si>
  <si>
    <t>3201035</t>
  </si>
  <si>
    <t>755111-BR-1</t>
  </si>
  <si>
    <t>3201034</t>
  </si>
  <si>
    <t>Ralcorp Holdings Inc SENIOR</t>
  </si>
  <si>
    <t>751028-AA-9</t>
  </si>
  <si>
    <t>3201033</t>
  </si>
  <si>
    <t>RREEF AMERICA REIT II, INC. SENIOR</t>
  </si>
  <si>
    <t>74986@-AJ-0</t>
  </si>
  <si>
    <t>3201032</t>
  </si>
  <si>
    <t>74986@-AH-4</t>
  </si>
  <si>
    <t>3201031</t>
  </si>
  <si>
    <t>RPM International Inc SENIOR</t>
  </si>
  <si>
    <t>749685-AQ-6</t>
  </si>
  <si>
    <t>3201030</t>
  </si>
  <si>
    <t>RLI Corp SENIOR</t>
  </si>
  <si>
    <t>749607-AB-3</t>
  </si>
  <si>
    <t>3201029</t>
  </si>
  <si>
    <t>QUIKRETE COS SECURED</t>
  </si>
  <si>
    <t>74843#-AA-0</t>
  </si>
  <si>
    <t>3201028</t>
  </si>
  <si>
    <t>QUESTAR GAS COMPANY SENIOR</t>
  </si>
  <si>
    <t>74837H-A@-5</t>
  </si>
  <si>
    <t>3201027</t>
  </si>
  <si>
    <t>74837H-A*-7</t>
  </si>
  <si>
    <t>3201026</t>
  </si>
  <si>
    <t>Questar Pipeline Co SENIOR</t>
  </si>
  <si>
    <t>74836H-AC-1</t>
  </si>
  <si>
    <t>3201025</t>
  </si>
  <si>
    <t>Questar Corp SENIOR</t>
  </si>
  <si>
    <t>748356-AA-0</t>
  </si>
  <si>
    <t>3201024</t>
  </si>
  <si>
    <t>Quest Diagnostics Inc SENIOR</t>
  </si>
  <si>
    <t>74834L-AR-1</t>
  </si>
  <si>
    <t>3201023</t>
  </si>
  <si>
    <t>74834L-AM-2</t>
  </si>
  <si>
    <t>3201022</t>
  </si>
  <si>
    <t>QUAD/GRAPHICS INC SENIOR</t>
  </si>
  <si>
    <t>74732@-AE-8</t>
  </si>
  <si>
    <t>3201021</t>
  </si>
  <si>
    <t>74732@-AD-0</t>
  </si>
  <si>
    <t>3201020</t>
  </si>
  <si>
    <t>QUAD/GRAPHICS INC SECURED</t>
  </si>
  <si>
    <t>74732@-AB-4</t>
  </si>
  <si>
    <t>3201019</t>
  </si>
  <si>
    <t>74732@-AA-6</t>
  </si>
  <si>
    <t>3201018</t>
  </si>
  <si>
    <t>74731@-BL-2</t>
  </si>
  <si>
    <t>3201017</t>
  </si>
  <si>
    <t>74731@-AN-9</t>
  </si>
  <si>
    <t>3201016</t>
  </si>
  <si>
    <t>74731@-AH-2</t>
  </si>
  <si>
    <t>3201015</t>
  </si>
  <si>
    <t>74731@-AC-3</t>
  </si>
  <si>
    <t>3201014</t>
  </si>
  <si>
    <t>Puget Sound Energy Inc SECURED</t>
  </si>
  <si>
    <t>745332-CD-6</t>
  </si>
  <si>
    <t>3201013</t>
  </si>
  <si>
    <t>PUBLIC SERVICE ELECTRIC &amp; GAS SECURED</t>
  </si>
  <si>
    <t>74456Q-BA-3</t>
  </si>
  <si>
    <t>3201012</t>
  </si>
  <si>
    <t>Public Service Electric &amp; Gas 1ST MORTGAGE</t>
  </si>
  <si>
    <t>74456Q-AW-6</t>
  </si>
  <si>
    <t>3201011</t>
  </si>
  <si>
    <t>Public Service Electric &amp; Gas SECURED</t>
  </si>
  <si>
    <t>74456Q-AV-8</t>
  </si>
  <si>
    <t>3201010</t>
  </si>
  <si>
    <t>74456Q-AP-1</t>
  </si>
  <si>
    <t>3201009</t>
  </si>
  <si>
    <t>74456Q-AN-6</t>
  </si>
  <si>
    <t>3201008</t>
  </si>
  <si>
    <t>Public Service Co Of New Hamps 1ST MORTGAGE</t>
  </si>
  <si>
    <t>744538-AC-3</t>
  </si>
  <si>
    <t>3201007</t>
  </si>
  <si>
    <t>744538-AB-5</t>
  </si>
  <si>
    <t>3201006</t>
  </si>
  <si>
    <t>Public Service Co of Oklahoma SENIOR</t>
  </si>
  <si>
    <t>744533-BJ-8</t>
  </si>
  <si>
    <t>3201005</t>
  </si>
  <si>
    <t>Public Service Co of New Mexic SENIOR</t>
  </si>
  <si>
    <t>744499-AP-9</t>
  </si>
  <si>
    <t>3201004</t>
  </si>
  <si>
    <t>744499-AN-4</t>
  </si>
  <si>
    <t>3201003</t>
  </si>
  <si>
    <t>744482-BJ-8</t>
  </si>
  <si>
    <t>3201002</t>
  </si>
  <si>
    <t>PUBLIC SERVICE CO OF COLORADO 1ST MORTGAGE</t>
  </si>
  <si>
    <t>744448-CG-4</t>
  </si>
  <si>
    <t>3201001</t>
  </si>
  <si>
    <t>Public Service Co of Colorado 1ST MORTGAGE</t>
  </si>
  <si>
    <t>744448-CE-9</t>
  </si>
  <si>
    <t>3201000</t>
  </si>
  <si>
    <t>744448-CC-3</t>
  </si>
  <si>
    <t>3200999</t>
  </si>
  <si>
    <t>744448-BZ-3</t>
  </si>
  <si>
    <t>3200998</t>
  </si>
  <si>
    <t>Prudential Financial Inc SENIOR</t>
  </si>
  <si>
    <t>74432Q-AE-5</t>
  </si>
  <si>
    <t>3200997</t>
  </si>
  <si>
    <t>74432Q-AC-9</t>
  </si>
  <si>
    <t>3200996</t>
  </si>
  <si>
    <t>Protective Life Corp SENIOR</t>
  </si>
  <si>
    <t>743674-AT-0</t>
  </si>
  <si>
    <t>3200995</t>
  </si>
  <si>
    <t>ProLogis LP SENIOR</t>
  </si>
  <si>
    <t>74340X-AM-3</t>
  </si>
  <si>
    <t>3200994</t>
  </si>
  <si>
    <t>74340X-AG-6</t>
  </si>
  <si>
    <t>3200993</t>
  </si>
  <si>
    <t>Progressive Corp/The SENIOR</t>
  </si>
  <si>
    <t>743315-AL-7</t>
  </si>
  <si>
    <t>3200992</t>
  </si>
  <si>
    <t>Progress Energy Inc SENIOR</t>
  </si>
  <si>
    <t>743263-AG-0</t>
  </si>
  <si>
    <t>3200991</t>
  </si>
  <si>
    <t>743263-AE-5</t>
  </si>
  <si>
    <t>3200990</t>
  </si>
  <si>
    <t>Procter &amp; Gamble Co/The SENIOR</t>
  </si>
  <si>
    <t>742718-DV-8</t>
  </si>
  <si>
    <t>3200989</t>
  </si>
  <si>
    <t>742718-DF-3</t>
  </si>
  <si>
    <t>3200988</t>
  </si>
  <si>
    <t>PRIVATE EXPORT FUNDING CORP SENIOR</t>
  </si>
  <si>
    <t>742651-DH-2</t>
  </si>
  <si>
    <t>3200987</t>
  </si>
  <si>
    <t>PRAXAIR INC SENIOR</t>
  </si>
  <si>
    <t>74005P-AZ-7</t>
  </si>
  <si>
    <t>3200986</t>
  </si>
  <si>
    <t>74005P-AU-8</t>
  </si>
  <si>
    <t>3200985</t>
  </si>
  <si>
    <t>Potomac Electric Power Co 1ST MORTGAGE</t>
  </si>
  <si>
    <t>737679-DB-3</t>
  </si>
  <si>
    <t>3200984</t>
  </si>
  <si>
    <t>Potlatch Corp SECURED</t>
  </si>
  <si>
    <t>73763H-AT-3</t>
  </si>
  <si>
    <t>3200983</t>
  </si>
  <si>
    <t>PORT WASHINGTON GENERATING STA SENIOR</t>
  </si>
  <si>
    <t>73557*-AB-0</t>
  </si>
  <si>
    <t>3200982</t>
  </si>
  <si>
    <t>Polar Tankers Inc SENIOR</t>
  </si>
  <si>
    <t>73102Q-AA-4</t>
  </si>
  <si>
    <t>3200981</t>
  </si>
  <si>
    <t>Plum Creek Timberlands LP SENIOR</t>
  </si>
  <si>
    <t>72925P-AB-1</t>
  </si>
  <si>
    <t>3200980</t>
  </si>
  <si>
    <t>Plains All American Pipeline L SENIOR</t>
  </si>
  <si>
    <t>72650R-AY-8</t>
  </si>
  <si>
    <t>3200979</t>
  </si>
  <si>
    <t>72650R-AX-0</t>
  </si>
  <si>
    <t>3200978</t>
  </si>
  <si>
    <t>3200977</t>
  </si>
  <si>
    <t>Pitney Bowes Inc SENIOR</t>
  </si>
  <si>
    <t>72447X-AC-1</t>
  </si>
  <si>
    <t>3200976</t>
  </si>
  <si>
    <t>72447W-AU-3</t>
  </si>
  <si>
    <t>3200975</t>
  </si>
  <si>
    <t>724479-AH-3</t>
  </si>
  <si>
    <t>3200974</t>
  </si>
  <si>
    <t>Pioneer Natural Resources Co SENIOR</t>
  </si>
  <si>
    <t>723787-AG-2</t>
  </si>
  <si>
    <t>3200973</t>
  </si>
  <si>
    <t>723787-AE-7</t>
  </si>
  <si>
    <t>3200972</t>
  </si>
  <si>
    <t>PHILIP MORRIS INTERNATIONAL IN SENIOR</t>
  </si>
  <si>
    <t>718172-AT-6</t>
  </si>
  <si>
    <t>3200971</t>
  </si>
  <si>
    <t>718172-AS-8</t>
  </si>
  <si>
    <t>3200970</t>
  </si>
  <si>
    <t>Philip Morris International In SENIOR</t>
  </si>
  <si>
    <t>718172-AJ-8</t>
  </si>
  <si>
    <t>3200969</t>
  </si>
  <si>
    <t>718172-AB-5</t>
  </si>
  <si>
    <t>3200968</t>
  </si>
  <si>
    <t>718172-AA-7</t>
  </si>
  <si>
    <t>3200967</t>
  </si>
  <si>
    <t>Pfizer Inc SENIOR</t>
  </si>
  <si>
    <t>717081-DB-6</t>
  </si>
  <si>
    <t>3200966</t>
  </si>
  <si>
    <t>717081-CY-7</t>
  </si>
  <si>
    <t>3200965</t>
  </si>
  <si>
    <t>PERRIGO CO SENIOR</t>
  </si>
  <si>
    <t>714290-C@-0</t>
  </si>
  <si>
    <t>3200964</t>
  </si>
  <si>
    <t>714290-C*-2</t>
  </si>
  <si>
    <t>3200963</t>
  </si>
  <si>
    <t>PERRIGO CO SECURED</t>
  </si>
  <si>
    <t>714290-B*-3</t>
  </si>
  <si>
    <t>3200962</t>
  </si>
  <si>
    <t>714290-A@-2</t>
  </si>
  <si>
    <t>3200961</t>
  </si>
  <si>
    <t>PepsiCo Inc SENIOR</t>
  </si>
  <si>
    <t>713448-BW-7</t>
  </si>
  <si>
    <t>3200960</t>
  </si>
  <si>
    <t>713448-BT-4</t>
  </si>
  <si>
    <t>3200959</t>
  </si>
  <si>
    <t>PEPSICO INC SENIOR</t>
  </si>
  <si>
    <t>713448-BR-8</t>
  </si>
  <si>
    <t>3200958</t>
  </si>
  <si>
    <t>713448-BN-7</t>
  </si>
  <si>
    <t>3200957</t>
  </si>
  <si>
    <t>713448-BM-9</t>
  </si>
  <si>
    <t>3200956</t>
  </si>
  <si>
    <t>713448-BJ-6</t>
  </si>
  <si>
    <t>3200955</t>
  </si>
  <si>
    <t>PepsiAmericas Inc SENIOR</t>
  </si>
  <si>
    <t>71343P-AF-8</t>
  </si>
  <si>
    <t>3200954</t>
  </si>
  <si>
    <t>Pepco Holdings Inc SENIOR</t>
  </si>
  <si>
    <t>713291-AH-5</t>
  </si>
  <si>
    <t>3200953</t>
  </si>
  <si>
    <t>PENSKE TRUCK LEASING CO LP / P SENIOR</t>
  </si>
  <si>
    <t>709599-AJ-3</t>
  </si>
  <si>
    <t>3200952</t>
  </si>
  <si>
    <t>709599-AG-9</t>
  </si>
  <si>
    <t>3200951</t>
  </si>
  <si>
    <t>709599-AC-8</t>
  </si>
  <si>
    <t>3200950</t>
  </si>
  <si>
    <t>Pennsylvania Electric Co SENIOR</t>
  </si>
  <si>
    <t>708696-BM-0</t>
  </si>
  <si>
    <t>3200949</t>
  </si>
  <si>
    <t>JC Penney Corp Inc SENIOR</t>
  </si>
  <si>
    <t>708160-BJ-4</t>
  </si>
  <si>
    <t>3200948</t>
  </si>
  <si>
    <t>PATTERSON COMPANIES, INC. SENIOR</t>
  </si>
  <si>
    <t>70342@-AE-8</t>
  </si>
  <si>
    <t>3200947</t>
  </si>
  <si>
    <t>70342@-AC-2</t>
  </si>
  <si>
    <t>3200946</t>
  </si>
  <si>
    <t>70342@-AB-4</t>
  </si>
  <si>
    <t>3200945</t>
  </si>
  <si>
    <t>Parker Hannifin Corp SENIOR</t>
  </si>
  <si>
    <t>70109H-AE-5</t>
  </si>
  <si>
    <t>3200944</t>
  </si>
  <si>
    <t>Panoche Energy Center LLC SECURED</t>
  </si>
  <si>
    <t>698525-AA-0</t>
  </si>
  <si>
    <t>3200943</t>
  </si>
  <si>
    <t>Virginia Electric and Power Co 1ST MORTGAGE</t>
  </si>
  <si>
    <t>697927-AA-9</t>
  </si>
  <si>
    <t>3200942</t>
  </si>
  <si>
    <t>Packaging Corp of America SENIOR</t>
  </si>
  <si>
    <t>695156-AN-9</t>
  </si>
  <si>
    <t>3200941</t>
  </si>
  <si>
    <t>PacifiCorp 1ST MORTGAGE</t>
  </si>
  <si>
    <t>695114-CJ-5</t>
  </si>
  <si>
    <t>3200940</t>
  </si>
  <si>
    <t>695114-BY-3</t>
  </si>
  <si>
    <t>3200939</t>
  </si>
  <si>
    <t>695114-BX-5</t>
  </si>
  <si>
    <t>3200938</t>
  </si>
  <si>
    <t>695114-BT-4</t>
  </si>
  <si>
    <t>3200937</t>
  </si>
  <si>
    <t>Pacific LifeCorp SENIOR</t>
  </si>
  <si>
    <t>694476-AA-0</t>
  </si>
  <si>
    <t>3200936</t>
  </si>
  <si>
    <t>Pacific Gas &amp; Electric Co SENIOR</t>
  </si>
  <si>
    <t>694308-GZ-4</t>
  </si>
  <si>
    <t>3200935</t>
  </si>
  <si>
    <t>PACIFIC GAS &amp; ELECTRIC CO SENIOR</t>
  </si>
  <si>
    <t>694308-GW-1</t>
  </si>
  <si>
    <t>3200934</t>
  </si>
  <si>
    <t>694308-GV-3</t>
  </si>
  <si>
    <t>3200933</t>
  </si>
  <si>
    <t>694308-GT-8</t>
  </si>
  <si>
    <t>3200932</t>
  </si>
  <si>
    <t>694308-GN-1</t>
  </si>
  <si>
    <t>3200931</t>
  </si>
  <si>
    <t>694308-GE-1</t>
  </si>
  <si>
    <t>3200930</t>
  </si>
  <si>
    <t>PACIFIC GAS &amp; ELECTRIC CO SECURED</t>
  </si>
  <si>
    <t>694308-GD-3</t>
  </si>
  <si>
    <t>3200929</t>
  </si>
  <si>
    <t>PACCAR FINANCIAL CORP SENIOR</t>
  </si>
  <si>
    <t>69371R-K6-2</t>
  </si>
  <si>
    <t>3200928</t>
  </si>
  <si>
    <t>PACCAR Financial Corp SENIOR</t>
  </si>
  <si>
    <t>69371R-J9-8</t>
  </si>
  <si>
    <t>3200927</t>
  </si>
  <si>
    <t>PVH Corp SENIOR</t>
  </si>
  <si>
    <t>693656-AA-8</t>
  </si>
  <si>
    <t>3200926</t>
  </si>
  <si>
    <t>PSEG Power LLC SENIOR</t>
  </si>
  <si>
    <t>3200925</t>
  </si>
  <si>
    <t>69362B-AN-2</t>
  </si>
  <si>
    <t>3200924</t>
  </si>
  <si>
    <t>PPL Energy Supply LLC SENIOR</t>
  </si>
  <si>
    <t>3200923</t>
  </si>
  <si>
    <t>69352J-AF-4</t>
  </si>
  <si>
    <t>3200922</t>
  </si>
  <si>
    <t>PPL Montana LLC SENIOR</t>
  </si>
  <si>
    <t>69352B-AC-8</t>
  </si>
  <si>
    <t>3200921</t>
  </si>
  <si>
    <t>PPL Electric Utilities Corp 1ST MORTGAGE</t>
  </si>
  <si>
    <t>69351U-AP-8</t>
  </si>
  <si>
    <t>3200920</t>
  </si>
  <si>
    <t>69351U-AN-3</t>
  </si>
  <si>
    <t>3200919</t>
  </si>
  <si>
    <t>PPF Funding Inc SENIOR</t>
  </si>
  <si>
    <t>69351H-AD-4</t>
  </si>
  <si>
    <t>3200918</t>
  </si>
  <si>
    <t>69351H-AC-6</t>
  </si>
  <si>
    <t>3200917</t>
  </si>
  <si>
    <t>69351H-AB-8</t>
  </si>
  <si>
    <t>3200916</t>
  </si>
  <si>
    <t>69351H-AA-0</t>
  </si>
  <si>
    <t>3200915</t>
  </si>
  <si>
    <t>PPG Industries Inc SENIOR</t>
  </si>
  <si>
    <t>693506-BB-2</t>
  </si>
  <si>
    <t>3200914</t>
  </si>
  <si>
    <t>3200913</t>
  </si>
  <si>
    <t>PNC Bank NA SUBORDINATED</t>
  </si>
  <si>
    <t>69349L-AD-0</t>
  </si>
  <si>
    <t>3200912</t>
  </si>
  <si>
    <t>69349L-AA-6</t>
  </si>
  <si>
    <t>3200911</t>
  </si>
  <si>
    <t>PNC Funding Corp SENIOR</t>
  </si>
  <si>
    <t>693476-BK-8</t>
  </si>
  <si>
    <t>3200910</t>
  </si>
  <si>
    <t>693476-BJ-1</t>
  </si>
  <si>
    <t>3200909</t>
  </si>
  <si>
    <t>693476-BH-5</t>
  </si>
  <si>
    <t>3200908</t>
  </si>
  <si>
    <t>PNC Funding Corp SUBORDINATED</t>
  </si>
  <si>
    <t>693476-AT-0</t>
  </si>
  <si>
    <t>3200907</t>
  </si>
  <si>
    <t>Peco Energy Co 1ST MORTGAGE</t>
  </si>
  <si>
    <t>693304-AG-2</t>
  </si>
  <si>
    <t>3200906</t>
  </si>
  <si>
    <t>693070-AD-6</t>
  </si>
  <si>
    <t>3200905</t>
  </si>
  <si>
    <t>Owens Corning SENIOR</t>
  </si>
  <si>
    <t>690742-AA-9</t>
  </si>
  <si>
    <t>3200904</t>
  </si>
  <si>
    <t>Owens &amp; Minor Inc SENIOR</t>
  </si>
  <si>
    <t>690732-AC-6</t>
  </si>
  <si>
    <t>3200903</t>
  </si>
  <si>
    <t>Orange Cogen Funding Corp SECURED</t>
  </si>
  <si>
    <t>684181-AA-8</t>
  </si>
  <si>
    <t>3200902</t>
  </si>
  <si>
    <t>Oracle Corp SENIOR</t>
  </si>
  <si>
    <t>68402L-AC-8</t>
  </si>
  <si>
    <t>3200901</t>
  </si>
  <si>
    <t>68389X-AK-1</t>
  </si>
  <si>
    <t>3200900</t>
  </si>
  <si>
    <t>68389X-AG-0</t>
  </si>
  <si>
    <t>3200899</t>
  </si>
  <si>
    <t>68389X-AF-2</t>
  </si>
  <si>
    <t>3200898</t>
  </si>
  <si>
    <t>ONEOK PARTNERS LP SENIOR</t>
  </si>
  <si>
    <t>68268N-AJ-2</t>
  </si>
  <si>
    <t>3200897</t>
  </si>
  <si>
    <t>68268N-AF-0</t>
  </si>
  <si>
    <t>3200896</t>
  </si>
  <si>
    <t>68268N-AD-5</t>
  </si>
  <si>
    <t>3200895</t>
  </si>
  <si>
    <t>68268N-AB-9</t>
  </si>
  <si>
    <t>3200894</t>
  </si>
  <si>
    <t>ONEOK Inc SENIOR</t>
  </si>
  <si>
    <t>682680-AQ-6</t>
  </si>
  <si>
    <t>3200893</t>
  </si>
  <si>
    <t>OneAmerica Financial Partners SENIOR</t>
  </si>
  <si>
    <t>682441-AA-8</t>
  </si>
  <si>
    <t>3200892</t>
  </si>
  <si>
    <t>Oncor Electric Delivery Co LLC SECURED</t>
  </si>
  <si>
    <t>68233D-AT-4</t>
  </si>
  <si>
    <t>3200891</t>
  </si>
  <si>
    <t>68233D-AP-2</t>
  </si>
  <si>
    <t>3200890</t>
  </si>
  <si>
    <t>Omnicom Group Inc SENIOR</t>
  </si>
  <si>
    <t>681919-AZ-9</t>
  </si>
  <si>
    <t>3200889</t>
  </si>
  <si>
    <t>681919-AS-5</t>
  </si>
  <si>
    <t>3200888</t>
  </si>
  <si>
    <t>Oklahoma Gas &amp; Electric Co SENIOR</t>
  </si>
  <si>
    <t>678858-BM-2</t>
  </si>
  <si>
    <t>3200887</t>
  </si>
  <si>
    <t>678858-BJ-9</t>
  </si>
  <si>
    <t>3200886</t>
  </si>
  <si>
    <t>678858-BH-3</t>
  </si>
  <si>
    <t>3200885</t>
  </si>
  <si>
    <t>678858-BE-0</t>
  </si>
  <si>
    <t>3200884</t>
  </si>
  <si>
    <t>Ohio Power Co SENIOR</t>
  </si>
  <si>
    <t>677415-CJ-8</t>
  </si>
  <si>
    <t>3200883</t>
  </si>
  <si>
    <t>677415-CD-1</t>
  </si>
  <si>
    <t>3200882</t>
  </si>
  <si>
    <t>Oglethorpe Power Corp 1ST MORTGAGE</t>
  </si>
  <si>
    <t>677050-AE-6</t>
  </si>
  <si>
    <t>3200881</t>
  </si>
  <si>
    <t>Ocean Energy Inc/OLD SENIOR</t>
  </si>
  <si>
    <t>674812-AK-8</t>
  </si>
  <si>
    <t>3200880</t>
  </si>
  <si>
    <t>Occidental Petroleum Corp SENIOR</t>
  </si>
  <si>
    <t>674599-CB-9</t>
  </si>
  <si>
    <t>3200879</t>
  </si>
  <si>
    <t>674599-BY-0</t>
  </si>
  <si>
    <t>3200878</t>
  </si>
  <si>
    <t>OWT-HOMELITE-ROYAL-METCO JOINT SENIOR</t>
  </si>
  <si>
    <t>67109@-AD-9</t>
  </si>
  <si>
    <t>3200877</t>
  </si>
  <si>
    <t>Nucor Corp SENIOR</t>
  </si>
  <si>
    <t>670346-AK-1</t>
  </si>
  <si>
    <t>3200876</t>
  </si>
  <si>
    <t>670346-AJ-4</t>
  </si>
  <si>
    <t>3200875</t>
  </si>
  <si>
    <t>670346-AH-8</t>
  </si>
  <si>
    <t>3200874</t>
  </si>
  <si>
    <t>670346-AG-0</t>
  </si>
  <si>
    <t>3200873</t>
  </si>
  <si>
    <t>NSTAR LLC SENIOR</t>
  </si>
  <si>
    <t>67019E-AB-3</t>
  </si>
  <si>
    <t>3200872</t>
  </si>
  <si>
    <t>Northwest Pipeline GP SENIOR</t>
  </si>
  <si>
    <t>667752-AB-5</t>
  </si>
  <si>
    <t>3200871</t>
  </si>
  <si>
    <t>Northrop Grumman Corp SENIOR</t>
  </si>
  <si>
    <t>666807-BA-9</t>
  </si>
  <si>
    <t>3200870</t>
  </si>
  <si>
    <t>Northern Trust Co/The SUBORDINATED</t>
  </si>
  <si>
    <t>66586G-CD-7</t>
  </si>
  <si>
    <t>3200869</t>
  </si>
  <si>
    <t>Northern Trust Corp SENIOR</t>
  </si>
  <si>
    <t>665859-AM-6</t>
  </si>
  <si>
    <t>3200868</t>
  </si>
  <si>
    <t>665859-AJ-3</t>
  </si>
  <si>
    <t>3200867</t>
  </si>
  <si>
    <t>NORTHERN STATES POWER CO/WI 1ST MORTGAGE</t>
  </si>
  <si>
    <t>665789-AX-1</t>
  </si>
  <si>
    <t>3200866</t>
  </si>
  <si>
    <t>665789-AW-3</t>
  </si>
  <si>
    <t>3200865</t>
  </si>
  <si>
    <t>665789-AV-5</t>
  </si>
  <si>
    <t>3200864</t>
  </si>
  <si>
    <t>Northern States Power Co/MN 1ST MORTGAGE</t>
  </si>
  <si>
    <t>665772-CD-9</t>
  </si>
  <si>
    <t>3200863</t>
  </si>
  <si>
    <t>Northern Indiana Public Servic SENIOR</t>
  </si>
  <si>
    <t>66526H-CS-5</t>
  </si>
  <si>
    <t>3200862</t>
  </si>
  <si>
    <t>Northern Border Pipeline Co SENIOR</t>
  </si>
  <si>
    <t>664787-AD-0</t>
  </si>
  <si>
    <t>3200861</t>
  </si>
  <si>
    <t>FirstLight Hydro Generating Co SECURED</t>
  </si>
  <si>
    <t>66416T-AF-2</t>
  </si>
  <si>
    <t>3200860</t>
  </si>
  <si>
    <t>Norfolk Southern Corp SENIOR</t>
  </si>
  <si>
    <t>655844-AQ-1</t>
  </si>
  <si>
    <t>3200859</t>
  </si>
  <si>
    <t>Nordstrom Inc SENIOR</t>
  </si>
  <si>
    <t>655664-AP-5</t>
  </si>
  <si>
    <t>3200858</t>
  </si>
  <si>
    <t>655664-AK-6</t>
  </si>
  <si>
    <t>3200857</t>
  </si>
  <si>
    <t>Noble Energy Inc SENIOR</t>
  </si>
  <si>
    <t>654894-AF-1</t>
  </si>
  <si>
    <t>3200856</t>
  </si>
  <si>
    <t>654894-AE-4</t>
  </si>
  <si>
    <t>3200855</t>
  </si>
  <si>
    <t>NLV Financial Corp SENIOR</t>
  </si>
  <si>
    <t>65486A-AB-9</t>
  </si>
  <si>
    <t>3200854</t>
  </si>
  <si>
    <t>Nissan Motor Acceptance Corp SENIOR</t>
  </si>
  <si>
    <t>654742-AB-1</t>
  </si>
  <si>
    <t>3200853</t>
  </si>
  <si>
    <t>654742-AA-3</t>
  </si>
  <si>
    <t>3200852</t>
  </si>
  <si>
    <t>Nisource Finance Corp SENIOR</t>
  </si>
  <si>
    <t>65473Q-AL-7</t>
  </si>
  <si>
    <t>3200851</t>
  </si>
  <si>
    <t>65473Q-AK-9</t>
  </si>
  <si>
    <t>3200850</t>
  </si>
  <si>
    <t>Nisource Capital Markets Inc SENIOR</t>
  </si>
  <si>
    <t>65463P-AB-3</t>
  </si>
  <si>
    <t>3200849</t>
  </si>
  <si>
    <t>Niagara Mohawk Power Corp SENIOR</t>
  </si>
  <si>
    <t>65364U-AA-4</t>
  </si>
  <si>
    <t>3200848</t>
  </si>
  <si>
    <t>Niagara Mohawk Power Corp SECURED</t>
  </si>
  <si>
    <t>65364T-AA-7</t>
  </si>
  <si>
    <t>3200847</t>
  </si>
  <si>
    <t>653522-DQ-2</t>
  </si>
  <si>
    <t>3200846</t>
  </si>
  <si>
    <t>NEXTERA ENERGY CAPITAL HOLDING SENIOR</t>
  </si>
  <si>
    <t>65339K-AF-7</t>
  </si>
  <si>
    <t>3200845</t>
  </si>
  <si>
    <t>65339K-AC-4</t>
  </si>
  <si>
    <t>3200844</t>
  </si>
  <si>
    <t>News America Inc SENIOR</t>
  </si>
  <si>
    <t>652482-BC-3</t>
  </si>
  <si>
    <t>3200843</t>
  </si>
  <si>
    <t>652482-AX-8</t>
  </si>
  <si>
    <t>3200842</t>
  </si>
  <si>
    <t>652482-AJ-9</t>
  </si>
  <si>
    <t>3200841</t>
  </si>
  <si>
    <t>652478-BY-3</t>
  </si>
  <si>
    <t>3200840</t>
  </si>
  <si>
    <t>652478-BC-1</t>
  </si>
  <si>
    <t>3200839</t>
  </si>
  <si>
    <t>652478-BA-5</t>
  </si>
  <si>
    <t>3200838</t>
  </si>
  <si>
    <t>652478-AZ-1</t>
  </si>
  <si>
    <t>3200837</t>
  </si>
  <si>
    <t>652478-AX-6</t>
  </si>
  <si>
    <t>3200836</t>
  </si>
  <si>
    <t>652478-AT-5</t>
  </si>
  <si>
    <t>3200835</t>
  </si>
  <si>
    <t>652478-AH-1</t>
  </si>
  <si>
    <t>3200834</t>
  </si>
  <si>
    <t>Newmont Mining Corp SENIOR</t>
  </si>
  <si>
    <t>651639-AL-0</t>
  </si>
  <si>
    <t>3200833</t>
  </si>
  <si>
    <t>New York State Electric &amp; Gas SENIOR</t>
  </si>
  <si>
    <t>649840-CP-8</t>
  </si>
  <si>
    <t>3200832</t>
  </si>
  <si>
    <t>NBCUniversal Media LLC SENIOR</t>
  </si>
  <si>
    <t>63946B-AE-0</t>
  </si>
  <si>
    <t>3200831</t>
  </si>
  <si>
    <t>63946B-AB-6</t>
  </si>
  <si>
    <t>3200830</t>
  </si>
  <si>
    <t>Navigators Group Inc/The SENIOR</t>
  </si>
  <si>
    <t>638904-AA-0</t>
  </si>
  <si>
    <t>3200829</t>
  </si>
  <si>
    <t>Nationwide Health Properties I SENIOR</t>
  </si>
  <si>
    <t>638620-AG-9</t>
  </si>
  <si>
    <t>3200828</t>
  </si>
  <si>
    <t>Nationwide Financial Services SENIOR</t>
  </si>
  <si>
    <t>638612-AG-6</t>
  </si>
  <si>
    <t>3200827</t>
  </si>
  <si>
    <t>Bank of America Corp SUBORDINATED</t>
  </si>
  <si>
    <t>638585-BF-5</t>
  </si>
  <si>
    <t>3200826</t>
  </si>
  <si>
    <t>National Semiconductor Corp SENIOR</t>
  </si>
  <si>
    <t>637640-AE-3</t>
  </si>
  <si>
    <t>3200825</t>
  </si>
  <si>
    <t>National Rural Utilities Coope SECURED</t>
  </si>
  <si>
    <t>637432-LM-5</t>
  </si>
  <si>
    <t>3200824</t>
  </si>
  <si>
    <t>National Rural Utilities Coope SENIOR</t>
  </si>
  <si>
    <t>637432-CT-0</t>
  </si>
  <si>
    <t>3200823</t>
  </si>
  <si>
    <t>NATIONAL RETAIL PROPERTIES INC SENIOR</t>
  </si>
  <si>
    <t>637417-AE-6</t>
  </si>
  <si>
    <t>3200822</t>
  </si>
  <si>
    <t>National Retail Properties Inc SENIOR</t>
  </si>
  <si>
    <t>637417-AB-2</t>
  </si>
  <si>
    <t>3200821</t>
  </si>
  <si>
    <t>Narragansett Electric Co/The SENIOR</t>
  </si>
  <si>
    <t>631005-BF-1</t>
  </si>
  <si>
    <t>3200820</t>
  </si>
  <si>
    <t>631005-BB-0</t>
  </si>
  <si>
    <t>3200819</t>
  </si>
  <si>
    <t>Nabors Industries Inc NOTES</t>
  </si>
  <si>
    <t>629568-AX-4</t>
  </si>
  <si>
    <t>3200818</t>
  </si>
  <si>
    <t>NYSE EURONEXT SENIOR</t>
  </si>
  <si>
    <t>629491-AB-7</t>
  </si>
  <si>
    <t>3200817</t>
  </si>
  <si>
    <t>629491-AA-9</t>
  </si>
  <si>
    <t>3200816</t>
  </si>
  <si>
    <t>NGPL PipeCo LLC SECURED</t>
  </si>
  <si>
    <t>62912X-AC-8</t>
  </si>
  <si>
    <t>3200815</t>
  </si>
  <si>
    <t>62912X-AB-0</t>
  </si>
  <si>
    <t>3200814</t>
  </si>
  <si>
    <t>NCR CORP SENIOR</t>
  </si>
  <si>
    <t>62886E-AG-3</t>
  </si>
  <si>
    <t>3200813</t>
  </si>
  <si>
    <t>Motiva Enterprises LLC SENIOR</t>
  </si>
  <si>
    <t>61980A-AC-7</t>
  </si>
  <si>
    <t>3200812</t>
  </si>
  <si>
    <t>Morgan Stanley SUBORDINATED</t>
  </si>
  <si>
    <t>61748A-AE-6</t>
  </si>
  <si>
    <t>3200811</t>
  </si>
  <si>
    <t>Morgan Stanley SENIOR</t>
  </si>
  <si>
    <t>61747Y-DD-4</t>
  </si>
  <si>
    <t>3200810</t>
  </si>
  <si>
    <t>61747Y-CM-5</t>
  </si>
  <si>
    <t>3200809</t>
  </si>
  <si>
    <t>61747Y-CL-7</t>
  </si>
  <si>
    <t>3200808</t>
  </si>
  <si>
    <t>61747Y-CJ-2</t>
  </si>
  <si>
    <t>3200807</t>
  </si>
  <si>
    <t>617446-HR-3</t>
  </si>
  <si>
    <t>3200806</t>
  </si>
  <si>
    <t>617446-HD-4</t>
  </si>
  <si>
    <t>3200805</t>
  </si>
  <si>
    <t>Monsanto Finance Canada Co SENIOR</t>
  </si>
  <si>
    <t>611688-AA-0</t>
  </si>
  <si>
    <t>3200804</t>
  </si>
  <si>
    <t>Mississippi Power Co SENIOR</t>
  </si>
  <si>
    <t>605417-BX-1</t>
  </si>
  <si>
    <t>3200803</t>
  </si>
  <si>
    <t>Midwest Independent Transmissi SENIOR</t>
  </si>
  <si>
    <t>598326-A@-5</t>
  </si>
  <si>
    <t>3200802</t>
  </si>
  <si>
    <t>MidAmerican Energy Co SENIOR</t>
  </si>
  <si>
    <t>595620-AB-1</t>
  </si>
  <si>
    <t>3200801</t>
  </si>
  <si>
    <t>Metropolitan Life Global Fundi SECURED</t>
  </si>
  <si>
    <t>59217G-AD-1</t>
  </si>
  <si>
    <t>3200800</t>
  </si>
  <si>
    <t>Metropolitan Life Global Fundi SENIOR</t>
  </si>
  <si>
    <t>59217E-BW-3</t>
  </si>
  <si>
    <t>3200799</t>
  </si>
  <si>
    <t>592179-JG-1</t>
  </si>
  <si>
    <t>3200798</t>
  </si>
  <si>
    <t>MetLife Institutional Funding SECURED</t>
  </si>
  <si>
    <t>59157B-AH-5</t>
  </si>
  <si>
    <t>3200797</t>
  </si>
  <si>
    <t>MetLife Inc SENIOR</t>
  </si>
  <si>
    <t>59156R-AR-9</t>
  </si>
  <si>
    <t>3200796</t>
  </si>
  <si>
    <t>59156R-AJ-7</t>
  </si>
  <si>
    <t>3200795</t>
  </si>
  <si>
    <t>59156R-AE-8</t>
  </si>
  <si>
    <t>3200794</t>
  </si>
  <si>
    <t>Merrill Lynch &amp; Co Inc SENIOR</t>
  </si>
  <si>
    <t>59018Y-SU-6</t>
  </si>
  <si>
    <t>3200793</t>
  </si>
  <si>
    <t>59018Y-RZ-6</t>
  </si>
  <si>
    <t>3200792</t>
  </si>
  <si>
    <t>590188-JF-6</t>
  </si>
  <si>
    <t>3200791</t>
  </si>
  <si>
    <t>590188-JB-5</t>
  </si>
  <si>
    <t>3200790</t>
  </si>
  <si>
    <t>Merey Sweeny LP SENIOR</t>
  </si>
  <si>
    <t>589497-AA-4</t>
  </si>
  <si>
    <t>3200789</t>
  </si>
  <si>
    <t>58933Y-AA-3</t>
  </si>
  <si>
    <t>3200788</t>
  </si>
  <si>
    <t>MERCK &amp; CO INC SENIOR</t>
  </si>
  <si>
    <t>589331-AT-4</t>
  </si>
  <si>
    <t>3200787</t>
  </si>
  <si>
    <t>589331-AP-2</t>
  </si>
  <si>
    <t>3200786</t>
  </si>
  <si>
    <t>589331-AN-7</t>
  </si>
  <si>
    <t>3200785</t>
  </si>
  <si>
    <t>589331-AK-3</t>
  </si>
  <si>
    <t>3200784</t>
  </si>
  <si>
    <t>MEIJER, INC. SECURED</t>
  </si>
  <si>
    <t>58528#-EA-1</t>
  </si>
  <si>
    <t>3200783</t>
  </si>
  <si>
    <t>58528#-DZ-7</t>
  </si>
  <si>
    <t>3200782</t>
  </si>
  <si>
    <t>58528#-DQ-7</t>
  </si>
  <si>
    <t>3200781</t>
  </si>
  <si>
    <t>58528#-DM-6</t>
  </si>
  <si>
    <t>3200780</t>
  </si>
  <si>
    <t>58528#-DJ-3</t>
  </si>
  <si>
    <t>3200779</t>
  </si>
  <si>
    <t>58528#-CX-3</t>
  </si>
  <si>
    <t>3200778</t>
  </si>
  <si>
    <t>58528#-CQ-8</t>
  </si>
  <si>
    <t>3200777</t>
  </si>
  <si>
    <t>58528#-CL-9</t>
  </si>
  <si>
    <t>3200776</t>
  </si>
  <si>
    <t>58528#-CG-0</t>
  </si>
  <si>
    <t>3200775</t>
  </si>
  <si>
    <t>58528#-BS-5</t>
  </si>
  <si>
    <t>3200774</t>
  </si>
  <si>
    <t>58528#-BQ-9</t>
  </si>
  <si>
    <t>3200773</t>
  </si>
  <si>
    <t>58528#-BN-6</t>
  </si>
  <si>
    <t>3200772</t>
  </si>
  <si>
    <t>MEIJER FINANCE INC SECURED</t>
  </si>
  <si>
    <t>58526#-AD-1</t>
  </si>
  <si>
    <t>3200771</t>
  </si>
  <si>
    <t>Medtronic Inc SENIOR</t>
  </si>
  <si>
    <t>585055-AS-5</t>
  </si>
  <si>
    <t>3200770</t>
  </si>
  <si>
    <t>585055-AP-1</t>
  </si>
  <si>
    <t>3200769</t>
  </si>
  <si>
    <t>Medco Health Solutions Inc SENIOR</t>
  </si>
  <si>
    <t>58405U-AE-2</t>
  </si>
  <si>
    <t>3200768</t>
  </si>
  <si>
    <t>58405U-AD-4</t>
  </si>
  <si>
    <t>3200767</t>
  </si>
  <si>
    <t>Mead Corp/The SENIOR</t>
  </si>
  <si>
    <t>582834-AM-9</t>
  </si>
  <si>
    <t>3200766</t>
  </si>
  <si>
    <t>McKesson Corp SENIOR</t>
  </si>
  <si>
    <t>58155Q-AD-5</t>
  </si>
  <si>
    <t>3200765</t>
  </si>
  <si>
    <t>58155Q-AC-7</t>
  </si>
  <si>
    <t>3200764</t>
  </si>
  <si>
    <t>McGraw-Hill Cos Inc/The SENIOR</t>
  </si>
  <si>
    <t>580645-AE-9</t>
  </si>
  <si>
    <t>3200763</t>
  </si>
  <si>
    <t>McDonald's Corp SENIOR</t>
  </si>
  <si>
    <t>58013M-EJ-9</t>
  </si>
  <si>
    <t>3200762</t>
  </si>
  <si>
    <t>58013M-EG-5</t>
  </si>
  <si>
    <t>3200761</t>
  </si>
  <si>
    <t>58013M-EE-0</t>
  </si>
  <si>
    <t>3200760</t>
  </si>
  <si>
    <t>58013M-ED-2</t>
  </si>
  <si>
    <t>3200759</t>
  </si>
  <si>
    <t>McCormick &amp; Co Inc/MD SENIOR</t>
  </si>
  <si>
    <t>579780-AG-2</t>
  </si>
  <si>
    <t>3200758</t>
  </si>
  <si>
    <t>579780-AF-4</t>
  </si>
  <si>
    <t>3200757</t>
  </si>
  <si>
    <t>Macy's Retail Holdings Inc SENIOR</t>
  </si>
  <si>
    <t>577778-AT-0</t>
  </si>
  <si>
    <t>3200756</t>
  </si>
  <si>
    <t>577778-AS-2</t>
  </si>
  <si>
    <t>3200755</t>
  </si>
  <si>
    <t>Mattel Inc SENIOR</t>
  </si>
  <si>
    <t>577081-AV-4</t>
  </si>
  <si>
    <t>3200754</t>
  </si>
  <si>
    <t>MassMutual Global Funding II SECURED</t>
  </si>
  <si>
    <t>57629W-BQ-2</t>
  </si>
  <si>
    <t>3200753</t>
  </si>
  <si>
    <t>57629W-BK-5</t>
  </si>
  <si>
    <t>3200752</t>
  </si>
  <si>
    <t>Masco Corp SENIOR</t>
  </si>
  <si>
    <t>574599-BD-7</t>
  </si>
  <si>
    <t>3200751</t>
  </si>
  <si>
    <t>574599-AY-2</t>
  </si>
  <si>
    <t>3200750</t>
  </si>
  <si>
    <t>Martin Marietta Corp SENIOR</t>
  </si>
  <si>
    <t>573275-AN-4</t>
  </si>
  <si>
    <t>3200749</t>
  </si>
  <si>
    <t>MARRIOTT INTERNATIONAL INC/DE SENIOR</t>
  </si>
  <si>
    <t>571903-AK-9</t>
  </si>
  <si>
    <t>3200748</t>
  </si>
  <si>
    <t>MARS INC SENIOR</t>
  </si>
  <si>
    <t>57169*-AU-1</t>
  </si>
  <si>
    <t>3200747</t>
  </si>
  <si>
    <t>57169*-AT-4</t>
  </si>
  <si>
    <t>3200746</t>
  </si>
  <si>
    <t>57169*-AR-8</t>
  </si>
  <si>
    <t>3200745</t>
  </si>
  <si>
    <t>57169*-AQ-0</t>
  </si>
  <si>
    <t>3200744</t>
  </si>
  <si>
    <t>57169*-AP-2</t>
  </si>
  <si>
    <t>3200743</t>
  </si>
  <si>
    <t>57169*-AM-9</t>
  </si>
  <si>
    <t>3200742</t>
  </si>
  <si>
    <t>57169*-AH-0</t>
  </si>
  <si>
    <t>3200741</t>
  </si>
  <si>
    <t>Markel Corp SENIOR</t>
  </si>
  <si>
    <t>570535-AG-9</t>
  </si>
  <si>
    <t>3200740</t>
  </si>
  <si>
    <t>570535-AF-1</t>
  </si>
  <si>
    <t>3200739</t>
  </si>
  <si>
    <t>MARKWEST ENERGY PARTNERS LP / SENIOR</t>
  </si>
  <si>
    <t>570506-AQ-8</t>
  </si>
  <si>
    <t>3200738</t>
  </si>
  <si>
    <t>Marathon Oil Corp SENIOR</t>
  </si>
  <si>
    <t>565849-AF-3</t>
  </si>
  <si>
    <t>3200737</t>
  </si>
  <si>
    <t>565849-AB-2</t>
  </si>
  <si>
    <t>3200736</t>
  </si>
  <si>
    <t>Manufacturers &amp; Traders Trust SUBORDINATED</t>
  </si>
  <si>
    <t>564760-CA-2</t>
  </si>
  <si>
    <t>3200735</t>
  </si>
  <si>
    <t>Magellan Midstream Partners LP SENIOR</t>
  </si>
  <si>
    <t>559080-AE-6</t>
  </si>
  <si>
    <t>3200734</t>
  </si>
  <si>
    <t>559080-AD-8</t>
  </si>
  <si>
    <t>3200733</t>
  </si>
  <si>
    <t>55907R-AA-6</t>
  </si>
  <si>
    <t>3200732</t>
  </si>
  <si>
    <t>55616X-AD-9</t>
  </si>
  <si>
    <t>3200731</t>
  </si>
  <si>
    <t>55616X-AC-1</t>
  </si>
  <si>
    <t>3200730</t>
  </si>
  <si>
    <t>MDC Holdings Inc SENIOR</t>
  </si>
  <si>
    <t>5526J0-AB-4</t>
  </si>
  <si>
    <t>3200729</t>
  </si>
  <si>
    <t>MBNA Corp SENIOR</t>
  </si>
  <si>
    <t>55263E-CJ-2</t>
  </si>
  <si>
    <t>3200728</t>
  </si>
  <si>
    <t>Lowe's Cos Inc SENIOR</t>
  </si>
  <si>
    <t>548661-CN-5</t>
  </si>
  <si>
    <t>3200727</t>
  </si>
  <si>
    <t>LOUIS DREYFUS CORP SENIOR</t>
  </si>
  <si>
    <t>54600#-AC-1</t>
  </si>
  <si>
    <t>3200726</t>
  </si>
  <si>
    <t>Loews Corp SENIOR</t>
  </si>
  <si>
    <t>540424-AP-3</t>
  </si>
  <si>
    <t>3200725</t>
  </si>
  <si>
    <t>540424-AN-8</t>
  </si>
  <si>
    <t>3200724</t>
  </si>
  <si>
    <t>Lockheed Martin Corp SENIOR</t>
  </si>
  <si>
    <t>539830-AX-7</t>
  </si>
  <si>
    <t>3200723</t>
  </si>
  <si>
    <t>539830-AT-6</t>
  </si>
  <si>
    <t>3200722</t>
  </si>
  <si>
    <t>539830-AK-5</t>
  </si>
  <si>
    <t>3200721</t>
  </si>
  <si>
    <t>Lincoln National Corp SENIOR</t>
  </si>
  <si>
    <t>534187-AR-0</t>
  </si>
  <si>
    <t>3200720</t>
  </si>
  <si>
    <t>534187-AP-4</t>
  </si>
  <si>
    <t>3200719</t>
  </si>
  <si>
    <t>534187-AL-3</t>
  </si>
  <si>
    <t>3200718</t>
  </si>
  <si>
    <t>Ltd Brands Inc SENIOR</t>
  </si>
  <si>
    <t>532716-AM-9</t>
  </si>
  <si>
    <t>3200717</t>
  </si>
  <si>
    <t>Eli Lilly &amp; Co SENIOR</t>
  </si>
  <si>
    <t>532457-BE-7</t>
  </si>
  <si>
    <t>3200716</t>
  </si>
  <si>
    <t>532457-BA-5</t>
  </si>
  <si>
    <t>3200715</t>
  </si>
  <si>
    <t>Liberty Property LP SENIOR</t>
  </si>
  <si>
    <t>53117C-AP-7</t>
  </si>
  <si>
    <t>3200714</t>
  </si>
  <si>
    <t>53117C-AL-6</t>
  </si>
  <si>
    <t>3200713</t>
  </si>
  <si>
    <t>Liberty Mutual Group Inc SENIOR</t>
  </si>
  <si>
    <t>53079E-AK-0</t>
  </si>
  <si>
    <t>3200712</t>
  </si>
  <si>
    <t>53079E-AG-9</t>
  </si>
  <si>
    <t>3200711</t>
  </si>
  <si>
    <t>53079E-AE-4</t>
  </si>
  <si>
    <t>3200710</t>
  </si>
  <si>
    <t>53079E-AC-8</t>
  </si>
  <si>
    <t>3200709</t>
  </si>
  <si>
    <t>Lazard Group LLC SENIOR</t>
  </si>
  <si>
    <t>52107Q-AE-5</t>
  </si>
  <si>
    <t>3200708</t>
  </si>
  <si>
    <t>52107Q-AC-9</t>
  </si>
  <si>
    <t>3200707</t>
  </si>
  <si>
    <t>Landesbank Baden-Wuerttemberg/ SUBORDINATED</t>
  </si>
  <si>
    <t>51488Y-AB-5</t>
  </si>
  <si>
    <t>3200706</t>
  </si>
  <si>
    <t>Laclede Gas Co 1ST MORTGAGE</t>
  </si>
  <si>
    <t>505588-BE-2</t>
  </si>
  <si>
    <t>3200705</t>
  </si>
  <si>
    <t>505588-BD-4</t>
  </si>
  <si>
    <t>3200704</t>
  </si>
  <si>
    <t>LABORATORY CORP OF AMERICA HOL SENIOR</t>
  </si>
  <si>
    <t>50540R-AK-8</t>
  </si>
  <si>
    <t>3200703</t>
  </si>
  <si>
    <t>50540R-AF-9</t>
  </si>
  <si>
    <t>3200702</t>
  </si>
  <si>
    <t>L-3 Communications Corp SENIOR</t>
  </si>
  <si>
    <t>502413-AZ-0</t>
  </si>
  <si>
    <t>3200701</t>
  </si>
  <si>
    <t>502413-AY-3</t>
  </si>
  <si>
    <t>3200700</t>
  </si>
  <si>
    <t>LS Power Funding Corp SECURED</t>
  </si>
  <si>
    <t>501900-AD-6</t>
  </si>
  <si>
    <t>3200699</t>
  </si>
  <si>
    <t>Kroger Co/The SENIOR</t>
  </si>
  <si>
    <t>3200698</t>
  </si>
  <si>
    <t>Kraft Foods Group Inc NOTES</t>
  </si>
  <si>
    <t>50076Q-AH-9</t>
  </si>
  <si>
    <t>3200697</t>
  </si>
  <si>
    <t>50076Q-AF-3</t>
  </si>
  <si>
    <t>3200696</t>
  </si>
  <si>
    <t>50076Q-AA-4</t>
  </si>
  <si>
    <t>3200695</t>
  </si>
  <si>
    <t>Mondelez International Inc SENIOR</t>
  </si>
  <si>
    <t>50075N-AS-3</t>
  </si>
  <si>
    <t>3200694</t>
  </si>
  <si>
    <t>50075N-AQ-7</t>
  </si>
  <si>
    <t>3200693</t>
  </si>
  <si>
    <t>Kohl's Corp SENIOR</t>
  </si>
  <si>
    <t>500255-AN-4</t>
  </si>
  <si>
    <t>3200692</t>
  </si>
  <si>
    <t>500255-AF-1</t>
  </si>
  <si>
    <t>3200691</t>
  </si>
  <si>
    <t>KOCH FINANCIAL PRODUCTS SENIOR SUBORDINATED</t>
  </si>
  <si>
    <t>499916-AA-2</t>
  </si>
  <si>
    <t>3200690</t>
  </si>
  <si>
    <t>Kiowa Power Partners LLC SECURED</t>
  </si>
  <si>
    <t>49725V-AB-8</t>
  </si>
  <si>
    <t>3200689</t>
  </si>
  <si>
    <t>49725V-AA-0</t>
  </si>
  <si>
    <t>3200688</t>
  </si>
  <si>
    <t>Kinder Morgan Energy Partners SENIOR</t>
  </si>
  <si>
    <t>3200687</t>
  </si>
  <si>
    <t>494550-AW-6</t>
  </si>
  <si>
    <t>3200686</t>
  </si>
  <si>
    <t>494550-AQ-9</t>
  </si>
  <si>
    <t>3200685</t>
  </si>
  <si>
    <t>494550-AL-0</t>
  </si>
  <si>
    <t>3200684</t>
  </si>
  <si>
    <t>494550-AJ-5</t>
  </si>
  <si>
    <t>3200683</t>
  </si>
  <si>
    <t>Kimberly-Clark Corp SENIOR</t>
  </si>
  <si>
    <t>494368-BD-4</t>
  </si>
  <si>
    <t>3200682</t>
  </si>
  <si>
    <t>494368-BB-8</t>
  </si>
  <si>
    <t>3200681</t>
  </si>
  <si>
    <t>KILROY REALTY LP SENIOR</t>
  </si>
  <si>
    <t>49427R-A@-1</t>
  </si>
  <si>
    <t>3200680</t>
  </si>
  <si>
    <t>KeySpan Gas East Corp SENIOR</t>
  </si>
  <si>
    <t>49338C-AA-1</t>
  </si>
  <si>
    <t>3200679</t>
  </si>
  <si>
    <t>KeyCorp SENIOR</t>
  </si>
  <si>
    <t>49326E-ED-1</t>
  </si>
  <si>
    <t>3200678</t>
  </si>
  <si>
    <t>KeyBank NA/Cleveland OH SUBORDINATED</t>
  </si>
  <si>
    <t>49306C-AH-4</t>
  </si>
  <si>
    <t>3200677</t>
  </si>
  <si>
    <t>49306C-AG-6</t>
  </si>
  <si>
    <t>3200676</t>
  </si>
  <si>
    <t>49240#-AB-9</t>
  </si>
  <si>
    <t>3200675</t>
  </si>
  <si>
    <t>Kerr-McGee Corp SENIOR</t>
  </si>
  <si>
    <t>492386-AT-4</t>
  </si>
  <si>
    <t>3200674</t>
  </si>
  <si>
    <t>Kern River Funding Corp SECURED</t>
  </si>
  <si>
    <t>49228R-AE-3</t>
  </si>
  <si>
    <t>3200673</t>
  </si>
  <si>
    <t>Kentucky Power Co SENIOR</t>
  </si>
  <si>
    <t>491386-AL-2</t>
  </si>
  <si>
    <t>3200672</t>
  </si>
  <si>
    <t>Kennametal Inc SENIOR</t>
  </si>
  <si>
    <t>489170-AC-4</t>
  </si>
  <si>
    <t>3200671</t>
  </si>
  <si>
    <t>KELLOGG CO SENIOR</t>
  </si>
  <si>
    <t>487836-BB-3</t>
  </si>
  <si>
    <t>3200670</t>
  </si>
  <si>
    <t>487836-AT-5</t>
  </si>
  <si>
    <t>3200669</t>
  </si>
  <si>
    <t>Kansas Gas &amp; Electric Co SECURED</t>
  </si>
  <si>
    <t>485260-BH-5</t>
  </si>
  <si>
    <t>3200668</t>
  </si>
  <si>
    <t>KANSAS GAS &amp; ELECTRIC CO 1ST MORTGAGE</t>
  </si>
  <si>
    <t>485260-B#-9</t>
  </si>
  <si>
    <t>3200667</t>
  </si>
  <si>
    <t>Kansas City Power &amp; Light Co SENIOR</t>
  </si>
  <si>
    <t>485134-BK-5</t>
  </si>
  <si>
    <t>3200666</t>
  </si>
  <si>
    <t>KKR Group Finance Co LLC SENIOR</t>
  </si>
  <si>
    <t>48248N-AA-8</t>
  </si>
  <si>
    <t>3200665</t>
  </si>
  <si>
    <t>KLA-Tencor Corp SENIOR</t>
  </si>
  <si>
    <t>482480-AA-8</t>
  </si>
  <si>
    <t>3200664</t>
  </si>
  <si>
    <t>KCT Intermodal Transportation SENIOR</t>
  </si>
  <si>
    <t>482439-AA-4</t>
  </si>
  <si>
    <t>3200663</t>
  </si>
  <si>
    <t>Johnson Controls Inc SENIOR</t>
  </si>
  <si>
    <t>478366-AR-8</t>
  </si>
  <si>
    <t>3200662</t>
  </si>
  <si>
    <t>478366-AN-7</t>
  </si>
  <si>
    <t>3200661</t>
  </si>
  <si>
    <t>Jersey Central Power &amp; Light C SENIOR</t>
  </si>
  <si>
    <t>476556-CW-3</t>
  </si>
  <si>
    <t>3200660</t>
  </si>
  <si>
    <t>476556-CM-5</t>
  </si>
  <si>
    <t>3200659</t>
  </si>
  <si>
    <t>Jefferson-Pilot Corp SENIOR</t>
  </si>
  <si>
    <t>475070-AD-0</t>
  </si>
  <si>
    <t>3200658</t>
  </si>
  <si>
    <t>Jefferies Group Inc SENIOR</t>
  </si>
  <si>
    <t>472319-AK-8</t>
  </si>
  <si>
    <t>3200657</t>
  </si>
  <si>
    <t>Jackson National Life Global F SECURED</t>
  </si>
  <si>
    <t>46849E-AP-2</t>
  </si>
  <si>
    <t>3200656</t>
  </si>
  <si>
    <t>Jabil Circuit Inc SENIOR</t>
  </si>
  <si>
    <t>466313-AD-5</t>
  </si>
  <si>
    <t>3200655</t>
  </si>
  <si>
    <t>JPMorgan Chase &amp; Co SENIOR</t>
  </si>
  <si>
    <t>46625H-JD-3</t>
  </si>
  <si>
    <t>3200654</t>
  </si>
  <si>
    <t>46625H-JA-9</t>
  </si>
  <si>
    <t>3200653</t>
  </si>
  <si>
    <t>JPMorgan Chase &amp; Co SUBORDINATED</t>
  </si>
  <si>
    <t>46625H-BV-1</t>
  </si>
  <si>
    <t>3200652</t>
  </si>
  <si>
    <t>46625H-AX-8</t>
  </si>
  <si>
    <t>3200651</t>
  </si>
  <si>
    <t>Intuit Inc SENIOR</t>
  </si>
  <si>
    <t>461202-AB-9</t>
  </si>
  <si>
    <t>3200650</t>
  </si>
  <si>
    <t>Interstate Power &amp; Light Co SENIOR</t>
  </si>
  <si>
    <t>461070-AA-2</t>
  </si>
  <si>
    <t>3200649</t>
  </si>
  <si>
    <t>Interpublic Group of Cos Inc/T SENIOR</t>
  </si>
  <si>
    <t>460690-AV-2</t>
  </si>
  <si>
    <t>3200648</t>
  </si>
  <si>
    <t>International Transmission Co 1ST MORTGAGE</t>
  </si>
  <si>
    <t>46051M-AD-4</t>
  </si>
  <si>
    <t>3200647</t>
  </si>
  <si>
    <t>International Lease Finance Co SENIOR</t>
  </si>
  <si>
    <t>45974V-B8-0</t>
  </si>
  <si>
    <t>3200646</t>
  </si>
  <si>
    <t>459745-FG-5</t>
  </si>
  <si>
    <t>3200645</t>
  </si>
  <si>
    <t>Coca-Cola Enterprises Inc SENIOR</t>
  </si>
  <si>
    <t>459284-AB-1</t>
  </si>
  <si>
    <t>3200644</t>
  </si>
  <si>
    <t>International Business Machine SENIOR</t>
  </si>
  <si>
    <t>459200-GX-3</t>
  </si>
  <si>
    <t>3200643</t>
  </si>
  <si>
    <t>459200-GM-7</t>
  </si>
  <si>
    <t>3200642</t>
  </si>
  <si>
    <t>459200-GJ-4</t>
  </si>
  <si>
    <t>3200641</t>
  </si>
  <si>
    <t>459200-BB-6</t>
  </si>
  <si>
    <t>3200640</t>
  </si>
  <si>
    <t>459200-AG-6</t>
  </si>
  <si>
    <t>3200639</t>
  </si>
  <si>
    <t>Intel Corp SENIOR</t>
  </si>
  <si>
    <t>458140-AH-3</t>
  </si>
  <si>
    <t>3200638</t>
  </si>
  <si>
    <t>ISO SENIOR</t>
  </si>
  <si>
    <t>45806@-AH-2</t>
  </si>
  <si>
    <t>3200637</t>
  </si>
  <si>
    <t>Indianapolis Power &amp; Light Co 1ST MORTGAGE</t>
  </si>
  <si>
    <t>455434-BG-4</t>
  </si>
  <si>
    <t>3200636</t>
  </si>
  <si>
    <t>Indiana Michigan Power Co SENIOR</t>
  </si>
  <si>
    <t>454889-AL-0</t>
  </si>
  <si>
    <t>3200635</t>
  </si>
  <si>
    <t>Illinois Tool Works Inc SENIOR</t>
  </si>
  <si>
    <t>452308-AP-4</t>
  </si>
  <si>
    <t>3200634</t>
  </si>
  <si>
    <t>IDEX Corp SENIOR</t>
  </si>
  <si>
    <t>45167R-AF-1</t>
  </si>
  <si>
    <t>3200633</t>
  </si>
  <si>
    <t>Idaho Power Co 1ST MORTGAGE</t>
  </si>
  <si>
    <t>45138L-BA-0</t>
  </si>
  <si>
    <t>3200632</t>
  </si>
  <si>
    <t>45138L-AX-1</t>
  </si>
  <si>
    <t>3200631</t>
  </si>
  <si>
    <t>45138L-AW-3</t>
  </si>
  <si>
    <t>3200630</t>
  </si>
  <si>
    <t>45138L-AU-7</t>
  </si>
  <si>
    <t>3200629</t>
  </si>
  <si>
    <t>Mosaic Global Holdings Inc SENIOR</t>
  </si>
  <si>
    <t>449669-CD-0</t>
  </si>
  <si>
    <t>3200628</t>
  </si>
  <si>
    <t>Humana Inc SENIOR</t>
  </si>
  <si>
    <t>444859-BA-9</t>
  </si>
  <si>
    <t>3200627</t>
  </si>
  <si>
    <t>444859-AY-8</t>
  </si>
  <si>
    <t>3200626</t>
  </si>
  <si>
    <t>444859-AV-4</t>
  </si>
  <si>
    <t>3200625</t>
  </si>
  <si>
    <t>Hubbell Inc SENIOR</t>
  </si>
  <si>
    <t>443510-AE-2</t>
  </si>
  <si>
    <t>3200624</t>
  </si>
  <si>
    <t>Hospitality Properties Trust SENIOR</t>
  </si>
  <si>
    <t>44106M-AN-2</t>
  </si>
  <si>
    <t>3200623</t>
  </si>
  <si>
    <t>44106M-AG-7</t>
  </si>
  <si>
    <t>3200622</t>
  </si>
  <si>
    <t>Horace Mann Educators Corp SENIOR</t>
  </si>
  <si>
    <t>440327-AJ-3</t>
  </si>
  <si>
    <t>3200621</t>
  </si>
  <si>
    <t>440327-AH-7</t>
  </si>
  <si>
    <t>3200620</t>
  </si>
  <si>
    <t>Honeywell International Inc SENIOR</t>
  </si>
  <si>
    <t>438516-BA-3</t>
  </si>
  <si>
    <t>3200619</t>
  </si>
  <si>
    <t>438516-AZ-9</t>
  </si>
  <si>
    <t>3200618</t>
  </si>
  <si>
    <t>438516-AX-4</t>
  </si>
  <si>
    <t>3200617</t>
  </si>
  <si>
    <t>438516-AW-6</t>
  </si>
  <si>
    <t>3200616</t>
  </si>
  <si>
    <t>Home Depot Inc/The SENIOR</t>
  </si>
  <si>
    <t>437076-AT-9</t>
  </si>
  <si>
    <t>3200615</t>
  </si>
  <si>
    <t>Holden Funding Corp SECURED</t>
  </si>
  <si>
    <t>434803-AA-0</t>
  </si>
  <si>
    <t>3200614</t>
  </si>
  <si>
    <t>Highmark Inc SENIOR</t>
  </si>
  <si>
    <t>431116-AA-0</t>
  </si>
  <si>
    <t>3200613</t>
  </si>
  <si>
    <t>Hewlett-Packard Co SENIOR</t>
  </si>
  <si>
    <t>428236-BN-2</t>
  </si>
  <si>
    <t>3200612</t>
  </si>
  <si>
    <t>428236-BF-9</t>
  </si>
  <si>
    <t>3200611</t>
  </si>
  <si>
    <t>428236-BE-2</t>
  </si>
  <si>
    <t>3200610</t>
  </si>
  <si>
    <t>428236-AV-5</t>
  </si>
  <si>
    <t>3200609</t>
  </si>
  <si>
    <t>428236-AT-0</t>
  </si>
  <si>
    <t>3200608</t>
  </si>
  <si>
    <t>HERITAGE OPERATING LP SECURED</t>
  </si>
  <si>
    <t>42726#-AM-3</t>
  </si>
  <si>
    <t>3200607</t>
  </si>
  <si>
    <t>42726#-AL-5</t>
  </si>
  <si>
    <t>3200606</t>
  </si>
  <si>
    <t>HJ Heinz Finance Co SENIOR</t>
  </si>
  <si>
    <t>42307T-AG-3</t>
  </si>
  <si>
    <t>3200605</t>
  </si>
  <si>
    <t>HEB GROCERY CO. LP SENIOR</t>
  </si>
  <si>
    <t>42251#-AA-2</t>
  </si>
  <si>
    <t>3200604</t>
  </si>
  <si>
    <t>HCP Inc SENIOR</t>
  </si>
  <si>
    <t>42217J-BF-5</t>
  </si>
  <si>
    <t>3200603</t>
  </si>
  <si>
    <t>H.E. BUTT GROCERY CO. SENIOR</t>
  </si>
  <si>
    <t>42210*-AZ-1</t>
  </si>
  <si>
    <t>3200602</t>
  </si>
  <si>
    <t>H.E. BUTT GROCERY CO. SECURED</t>
  </si>
  <si>
    <t>42210*-AX-6</t>
  </si>
  <si>
    <t>3200601</t>
  </si>
  <si>
    <t>42210*-AW-8</t>
  </si>
  <si>
    <t>3200600</t>
  </si>
  <si>
    <t>421915-EG-0</t>
  </si>
  <si>
    <t>3200599</t>
  </si>
  <si>
    <t>421915-AG-4</t>
  </si>
  <si>
    <t>3200598</t>
  </si>
  <si>
    <t>Hasbro Inc SENIOR</t>
  </si>
  <si>
    <t>3200597</t>
  </si>
  <si>
    <t>Hartford Life Inc SENIOR</t>
  </si>
  <si>
    <t>416592-AE-3</t>
  </si>
  <si>
    <t>3200596</t>
  </si>
  <si>
    <t>416592-AC-7</t>
  </si>
  <si>
    <t>3200595</t>
  </si>
  <si>
    <t>Hartford Financial Services Gr SENIOR</t>
  </si>
  <si>
    <t>416515-AU-8</t>
  </si>
  <si>
    <t>3200594</t>
  </si>
  <si>
    <t>416515-AL-8</t>
  </si>
  <si>
    <t>3200593</t>
  </si>
  <si>
    <t>Harsco Corp SENIOR</t>
  </si>
  <si>
    <t>415864-AJ-6</t>
  </si>
  <si>
    <t>3200592</t>
  </si>
  <si>
    <t>Harris Corp SENIOR</t>
  </si>
  <si>
    <t>413875-AL-9</t>
  </si>
  <si>
    <t>3200591</t>
  </si>
  <si>
    <t>413875-AK-1</t>
  </si>
  <si>
    <t>3200590</t>
  </si>
  <si>
    <t>HARLEY-DAVIDSON FINANCIAL SERV SENIOR</t>
  </si>
  <si>
    <t>41283L-AC-9</t>
  </si>
  <si>
    <t>3200589</t>
  </si>
  <si>
    <t>41283L-AB-1</t>
  </si>
  <si>
    <t>3200588</t>
  </si>
  <si>
    <t>41283L-AA-3</t>
  </si>
  <si>
    <t>3200587</t>
  </si>
  <si>
    <t>HARLEY-DAVIDSON FUNDING CORP SENIOR</t>
  </si>
  <si>
    <t>41283D-AB-9</t>
  </si>
  <si>
    <t>3200586</t>
  </si>
  <si>
    <t>HARDY STORAGE CO. LLC SECURED</t>
  </si>
  <si>
    <t>41245*-AF-6</t>
  </si>
  <si>
    <t>3200585</t>
  </si>
  <si>
    <t>HALLMARK CARDS, INC. SENIOR</t>
  </si>
  <si>
    <t>40624@-AC-4</t>
  </si>
  <si>
    <t>3200584</t>
  </si>
  <si>
    <t>Halliburton Co SENIOR</t>
  </si>
  <si>
    <t>40621P-AA-7</t>
  </si>
  <si>
    <t>3200583</t>
  </si>
  <si>
    <t>406216-AZ-4</t>
  </si>
  <si>
    <t>3200582</t>
  </si>
  <si>
    <t>406216-AW-1</t>
  </si>
  <si>
    <t>3200581</t>
  </si>
  <si>
    <t>HACKENSACK MEDICAL PLAZA, LLC SECURED</t>
  </si>
  <si>
    <t>40453*-AA-6</t>
  </si>
  <si>
    <t>3200580</t>
  </si>
  <si>
    <t>HSBC USA Inc SENIOR</t>
  </si>
  <si>
    <t>40428H-PG-1</t>
  </si>
  <si>
    <t>3200579</t>
  </si>
  <si>
    <t>CommonWealth REIT SENIOR</t>
  </si>
  <si>
    <t>40426W-AV-3</t>
  </si>
  <si>
    <t>3200578</t>
  </si>
  <si>
    <t>40426W-AP-6</t>
  </si>
  <si>
    <t>3200577</t>
  </si>
  <si>
    <t>HNI CORP SENIOR</t>
  </si>
  <si>
    <t>404251-A*-1</t>
  </si>
  <si>
    <t>3200576</t>
  </si>
  <si>
    <t>40414L-AD-1</t>
  </si>
  <si>
    <t>3200575</t>
  </si>
  <si>
    <t>GREEN MOUNTAIN POWER CORP 1ST MORTGAGE</t>
  </si>
  <si>
    <t>393154-H@-1</t>
  </si>
  <si>
    <t>3200574</t>
  </si>
  <si>
    <t>39136W-AA-2</t>
  </si>
  <si>
    <t>3200573</t>
  </si>
  <si>
    <t>GREAT RIVER ENERGY 1ST MORTGAGE</t>
  </si>
  <si>
    <t>39121J-AH-3</t>
  </si>
  <si>
    <t>3200572</t>
  </si>
  <si>
    <t>Great River Energy 1ST MORTGAGE</t>
  </si>
  <si>
    <t>39121J-AG-5</t>
  </si>
  <si>
    <t>3200571</t>
  </si>
  <si>
    <t>GREAT RIVER ENERGY SENIOR</t>
  </si>
  <si>
    <t>39121J-A@-9</t>
  </si>
  <si>
    <t>3200570</t>
  </si>
  <si>
    <t>39121J-A*-1</t>
  </si>
  <si>
    <t>3200569</t>
  </si>
  <si>
    <t>GRANITE CONSTRUCTION INC SENIOR</t>
  </si>
  <si>
    <t>387328-A#-4</t>
  </si>
  <si>
    <t>3200568</t>
  </si>
  <si>
    <t>GOOD WILL CO., INC. SECURED</t>
  </si>
  <si>
    <t>38214*-BS-0</t>
  </si>
  <si>
    <t>3200567</t>
  </si>
  <si>
    <t>38214*-BN-1</t>
  </si>
  <si>
    <t>3200566</t>
  </si>
  <si>
    <t>Goldman Sachs Group Inc/The SENIOR</t>
  </si>
  <si>
    <t>38143U-SC-6</t>
  </si>
  <si>
    <t>3200565</t>
  </si>
  <si>
    <t>38143U-AW-1</t>
  </si>
  <si>
    <t>3200564</t>
  </si>
  <si>
    <t>38143U-AV-3</t>
  </si>
  <si>
    <t>3200563</t>
  </si>
  <si>
    <t>38143U-AB-7</t>
  </si>
  <si>
    <t>3200562</t>
  </si>
  <si>
    <t>38141G-GS-7</t>
  </si>
  <si>
    <t>3200561</t>
  </si>
  <si>
    <t>38141G-EE-0</t>
  </si>
  <si>
    <t>3200560</t>
  </si>
  <si>
    <t>38141G-EA-8</t>
  </si>
  <si>
    <t>3200559</t>
  </si>
  <si>
    <t>38141G-DQ-4</t>
  </si>
  <si>
    <t>3200558</t>
  </si>
  <si>
    <t>38141G-DK-7</t>
  </si>
  <si>
    <t>3200557</t>
  </si>
  <si>
    <t>38141G-DB-7</t>
  </si>
  <si>
    <t>3200556</t>
  </si>
  <si>
    <t>38141G-CU-6</t>
  </si>
  <si>
    <t>3200555</t>
  </si>
  <si>
    <t>GTP Towers Issuer LLC SECURED</t>
  </si>
  <si>
    <t>379398-AA-8</t>
  </si>
  <si>
    <t>3200554</t>
  </si>
  <si>
    <t>Gilead Sciences Inc SENIOR</t>
  </si>
  <si>
    <t>375558-AT-0</t>
  </si>
  <si>
    <t>3200553</t>
  </si>
  <si>
    <t>375558-AR-4</t>
  </si>
  <si>
    <t>3200552</t>
  </si>
  <si>
    <t>Georgia Power Co SENIOR</t>
  </si>
  <si>
    <t>373334-JW-2</t>
  </si>
  <si>
    <t>3200551</t>
  </si>
  <si>
    <t>Genworth Life Institutional Fu SECURED</t>
  </si>
  <si>
    <t>37251E-AE-7</t>
  </si>
  <si>
    <t>3200550</t>
  </si>
  <si>
    <t>Genworth Financial Inc SENIOR</t>
  </si>
  <si>
    <t>37247D-AE-6</t>
  </si>
  <si>
    <t>3200549</t>
  </si>
  <si>
    <t>CRT LLC</t>
  </si>
  <si>
    <t>GENERAL PARTS INTERNATIONAL, SENIOR</t>
  </si>
  <si>
    <t>37048@-AG-9</t>
  </si>
  <si>
    <t>3200548</t>
  </si>
  <si>
    <t>37048@-AB-0</t>
  </si>
  <si>
    <t>3200547</t>
  </si>
  <si>
    <t>General Mills Inc SENIOR</t>
  </si>
  <si>
    <t>370334-BH-6</t>
  </si>
  <si>
    <t>3200546</t>
  </si>
  <si>
    <t>370334-BF-0</t>
  </si>
  <si>
    <t>3200545</t>
  </si>
  <si>
    <t>General Electric Capital Corp SENIOR</t>
  </si>
  <si>
    <t>36962G-ZY-3</t>
  </si>
  <si>
    <t>3200544</t>
  </si>
  <si>
    <t>36962G-XZ-2</t>
  </si>
  <si>
    <t>3200543</t>
  </si>
  <si>
    <t>36962G-5M-2</t>
  </si>
  <si>
    <t>3200542</t>
  </si>
  <si>
    <t>36962G-3A-0</t>
  </si>
  <si>
    <t>3200541</t>
  </si>
  <si>
    <t>GENERAL ELECTRIC CO SENIOR</t>
  </si>
  <si>
    <t>369604-BE-2</t>
  </si>
  <si>
    <t>3200540</t>
  </si>
  <si>
    <t>369604-BD-4</t>
  </si>
  <si>
    <t>3200539</t>
  </si>
  <si>
    <t>General Electric Co SENIOR</t>
  </si>
  <si>
    <t>369604-AY-9</t>
  </si>
  <si>
    <t>3200538</t>
  </si>
  <si>
    <t>GATX CORP SENIOR</t>
  </si>
  <si>
    <t>361448-AF-0</t>
  </si>
  <si>
    <t>3200537</t>
  </si>
  <si>
    <t>Fulton Financial Corp SUBORDINATED</t>
  </si>
  <si>
    <t>360271-AH-3</t>
  </si>
  <si>
    <t>3200536</t>
  </si>
  <si>
    <t>Fresenius Medical Care US Fina SENIOR</t>
  </si>
  <si>
    <t>35802X-AD-5</t>
  </si>
  <si>
    <t>3200535</t>
  </si>
  <si>
    <t>35802X-AA-1</t>
  </si>
  <si>
    <t>3200534</t>
  </si>
  <si>
    <t>FREESCALE SEMICONDUCTOR INC SECURED</t>
  </si>
  <si>
    <t>35687K-AF-8</t>
  </si>
  <si>
    <t>3200533</t>
  </si>
  <si>
    <t>FORD MOTOR CREDIT CO LLC SENIOR</t>
  </si>
  <si>
    <t>345397-WD-1</t>
  </si>
  <si>
    <t>3200532</t>
  </si>
  <si>
    <t>345397-WB-5</t>
  </si>
  <si>
    <t>3200531</t>
  </si>
  <si>
    <t>345397-VW-0</t>
  </si>
  <si>
    <t>3200530</t>
  </si>
  <si>
    <t>345397-VT-7</t>
  </si>
  <si>
    <t>3200529</t>
  </si>
  <si>
    <t>Florida Power Corp 1ST MORTGAGE</t>
  </si>
  <si>
    <t>341099-CL-1</t>
  </si>
  <si>
    <t>3200528</t>
  </si>
  <si>
    <t>341099-CB-3</t>
  </si>
  <si>
    <t>3200527</t>
  </si>
  <si>
    <t>FLORIDA POWER &amp; LIGHT CO 1ST MORTGAGE</t>
  </si>
  <si>
    <t>341081-FG-7</t>
  </si>
  <si>
    <t>3200526</t>
  </si>
  <si>
    <t>Florida Power &amp; Light Co 1ST MORTGAGE</t>
  </si>
  <si>
    <t>341081-FF-9</t>
  </si>
  <si>
    <t>3200525</t>
  </si>
  <si>
    <t>341081-FE-2</t>
  </si>
  <si>
    <t>3200524</t>
  </si>
  <si>
    <t>341081-FB-8</t>
  </si>
  <si>
    <t>3200523</t>
  </si>
  <si>
    <t>341081-EX-1</t>
  </si>
  <si>
    <t>3200522</t>
  </si>
  <si>
    <t>341081-EV-5</t>
  </si>
  <si>
    <t>3200521</t>
  </si>
  <si>
    <t>FLORIDA GAS TRANSMISSION CO LL SENIOR</t>
  </si>
  <si>
    <t>340711-AV-2</t>
  </si>
  <si>
    <t>3200520</t>
  </si>
  <si>
    <t>340711-AG-5</t>
  </si>
  <si>
    <t>3200519</t>
  </si>
  <si>
    <t>Fiserv Inc SENIOR</t>
  </si>
  <si>
    <t>337738-AK-4</t>
  </si>
  <si>
    <t>3200518</t>
  </si>
  <si>
    <t>337738-AG-3</t>
  </si>
  <si>
    <t>3200517</t>
  </si>
  <si>
    <t>Wachovia Bank NA SUBORDINATED</t>
  </si>
  <si>
    <t>33738M-AA-9</t>
  </si>
  <si>
    <t>3200516</t>
  </si>
  <si>
    <t>First Union National Bank of F SUBORDINATED</t>
  </si>
  <si>
    <t>33738K-AA-3</t>
  </si>
  <si>
    <t>3200515</t>
  </si>
  <si>
    <t>First Tennessee Bank NA SUBORDINATED</t>
  </si>
  <si>
    <t>337158-AE-9</t>
  </si>
  <si>
    <t>3200514</t>
  </si>
  <si>
    <t>337158-AD-1</t>
  </si>
  <si>
    <t>3200513</t>
  </si>
  <si>
    <t>First Industrial LP SENIOR</t>
  </si>
  <si>
    <t>32055R-AR-8</t>
  </si>
  <si>
    <t>3200512</t>
  </si>
  <si>
    <t>32055R-AN-7</t>
  </si>
  <si>
    <t>3200511</t>
  </si>
  <si>
    <t>FIRST AMERICAN TITLE INSURANCE SECURED</t>
  </si>
  <si>
    <t>31874*-AA-6</t>
  </si>
  <si>
    <t>3200510</t>
  </si>
  <si>
    <t>31410H-AQ-4</t>
  </si>
  <si>
    <t>3200509</t>
  </si>
  <si>
    <t>FPL Energy National Wind LLC SECURED</t>
  </si>
  <si>
    <t>30257G-AA-9</t>
  </si>
  <si>
    <t>3200508</t>
  </si>
  <si>
    <t>NextEra Energy Capital Holding SENIOR</t>
  </si>
  <si>
    <t>302570-BH-8</t>
  </si>
  <si>
    <t>3200507</t>
  </si>
  <si>
    <t>302570-BD-7</t>
  </si>
  <si>
    <t>3200506</t>
  </si>
  <si>
    <t>302570-BA-3</t>
  </si>
  <si>
    <t>3200505</t>
  </si>
  <si>
    <t>Doswell Energy Virginia Fundin SECURED</t>
  </si>
  <si>
    <t>302569-AA-6</t>
  </si>
  <si>
    <t>3200504</t>
  </si>
  <si>
    <t>JUN</t>
  </si>
  <si>
    <t>FPL Energy American Wind LLC SECURED</t>
  </si>
  <si>
    <t>302567-AA-0</t>
  </si>
  <si>
    <t>3200503</t>
  </si>
  <si>
    <t>Express Scripts Holding Co SENIOR</t>
  </si>
  <si>
    <t>302182-AF-7</t>
  </si>
  <si>
    <t>3200502</t>
  </si>
  <si>
    <t>Exelon Generation Co LLC SENIOR</t>
  </si>
  <si>
    <t>30161M-AF-0</t>
  </si>
  <si>
    <t>3200501</t>
  </si>
  <si>
    <t>30161M-AE-3</t>
  </si>
  <si>
    <t>3200500</t>
  </si>
  <si>
    <t>30161M-AD-5</t>
  </si>
  <si>
    <t>3200499</t>
  </si>
  <si>
    <t>Everest Reinsurance Holdings I SENIOR</t>
  </si>
  <si>
    <t>299808-AD-7</t>
  </si>
  <si>
    <t>3200498</t>
  </si>
  <si>
    <t>EP Energy LLC / Everest Acquis SECURED</t>
  </si>
  <si>
    <t>29977H-AD-2</t>
  </si>
  <si>
    <t>3200497</t>
  </si>
  <si>
    <t>Essex Portfolio LP SENIOR</t>
  </si>
  <si>
    <t>29717P-AC-1</t>
  </si>
  <si>
    <t>3200496</t>
  </si>
  <si>
    <t>EQT Corp SENIOR</t>
  </si>
  <si>
    <t>294549-AR-1</t>
  </si>
  <si>
    <t>3200495</t>
  </si>
  <si>
    <t>AXA Financial Inc SENIOR</t>
  </si>
  <si>
    <t>29444G-AJ-6</t>
  </si>
  <si>
    <t>3200494</t>
  </si>
  <si>
    <t>Equifax Inc SENIOR</t>
  </si>
  <si>
    <t>294429-AJ-4</t>
  </si>
  <si>
    <t>3200493</t>
  </si>
  <si>
    <t>294429-AF-2</t>
  </si>
  <si>
    <t>3200492</t>
  </si>
  <si>
    <t>294429-AC-9</t>
  </si>
  <si>
    <t>3200491</t>
  </si>
  <si>
    <t>ENTERPRISE PRODUCTS OPERATING SENIOR</t>
  </si>
  <si>
    <t>29379V-AX-1</t>
  </si>
  <si>
    <t>3200490</t>
  </si>
  <si>
    <t>Enterprise Products Operating SENIOR</t>
  </si>
  <si>
    <t>29379V-AU-7</t>
  </si>
  <si>
    <t>3200489</t>
  </si>
  <si>
    <t>29379V-AR-4</t>
  </si>
  <si>
    <t>3200488</t>
  </si>
  <si>
    <t>29379V-AP-8</t>
  </si>
  <si>
    <t>3200487</t>
  </si>
  <si>
    <t>Entergy Texas Inc 1ST MORTGAGE</t>
  </si>
  <si>
    <t>29365T-AB-0</t>
  </si>
  <si>
    <t>3200486</t>
  </si>
  <si>
    <t>Entergy Gulf States Louisiana 1ST MORTGAGE</t>
  </si>
  <si>
    <t>29365P-AN-2</t>
  </si>
  <si>
    <t>3200485</t>
  </si>
  <si>
    <t>Entergy Louisiana LLC 1ST MORTGAGE</t>
  </si>
  <si>
    <t>29364W-AP-3</t>
  </si>
  <si>
    <t>3200484</t>
  </si>
  <si>
    <t>29364W-AN-8</t>
  </si>
  <si>
    <t>3200483</t>
  </si>
  <si>
    <t>29364W-AB-4</t>
  </si>
  <si>
    <t>3200482</t>
  </si>
  <si>
    <t>Entergy Mississippi Inc 1ST MORTGAGE</t>
  </si>
  <si>
    <t>29364N-AQ-1</t>
  </si>
  <si>
    <t>3200481</t>
  </si>
  <si>
    <t>Entergy Gulf States Inc 1ST MORTGAGE</t>
  </si>
  <si>
    <t>29364L-AL-6</t>
  </si>
  <si>
    <t>3200480</t>
  </si>
  <si>
    <t>Entergy Corp SENIOR</t>
  </si>
  <si>
    <t>29364G-AG-8</t>
  </si>
  <si>
    <t>3200479</t>
  </si>
  <si>
    <t>Entergy Arkansas Inc 1ST MORTGAGE</t>
  </si>
  <si>
    <t>29364D-AN-0</t>
  </si>
  <si>
    <t>3200478</t>
  </si>
  <si>
    <t>29364D-AK-6</t>
  </si>
  <si>
    <t>3200477</t>
  </si>
  <si>
    <t>Energy Transfer Partners LP SENIOR</t>
  </si>
  <si>
    <t>29273R-AQ-2</t>
  </si>
  <si>
    <t>3200476</t>
  </si>
  <si>
    <t>29273R-AH-2</t>
  </si>
  <si>
    <t>3200475</t>
  </si>
  <si>
    <t>29273R-AG-4</t>
  </si>
  <si>
    <t>3200474</t>
  </si>
  <si>
    <t>ENERGIZER HOLDINGS INC SENIOR</t>
  </si>
  <si>
    <t>29266R-L#-3</t>
  </si>
  <si>
    <t>3200473</t>
  </si>
  <si>
    <t>Endo Health Solutions Inc SENIOR</t>
  </si>
  <si>
    <t>29264F-AG-1</t>
  </si>
  <si>
    <t>3200472</t>
  </si>
  <si>
    <t>Enbridge Energy Partners LP SENIOR</t>
  </si>
  <si>
    <t>29250R-AU-0</t>
  </si>
  <si>
    <t>3200471</t>
  </si>
  <si>
    <t>29250R-AS-5</t>
  </si>
  <si>
    <t>3200470</t>
  </si>
  <si>
    <t>29250R-AG-1</t>
  </si>
  <si>
    <t>3200469</t>
  </si>
  <si>
    <t>29250R-AF-3</t>
  </si>
  <si>
    <t>3200468</t>
  </si>
  <si>
    <t>29250R-AD-8</t>
  </si>
  <si>
    <t>3200467</t>
  </si>
  <si>
    <t>29250R-AC-0</t>
  </si>
  <si>
    <t>3200466</t>
  </si>
  <si>
    <t>Empire District Electric Co/Th 1ST MORTGAGE</t>
  </si>
  <si>
    <t>291641-BD-9</t>
  </si>
  <si>
    <t>3200465</t>
  </si>
  <si>
    <t>291641-BB-3</t>
  </si>
  <si>
    <t>3200464</t>
  </si>
  <si>
    <t>Emerson Electric Co SENIOR</t>
  </si>
  <si>
    <t>291011-AZ-7</t>
  </si>
  <si>
    <t>3200463</t>
  </si>
  <si>
    <t>291011-AY-0</t>
  </si>
  <si>
    <t>3200462</t>
  </si>
  <si>
    <t>291011-AQ-7</t>
  </si>
  <si>
    <t>3200461</t>
  </si>
  <si>
    <t>Elwood Energy LLC SECURED</t>
  </si>
  <si>
    <t>290408-AB-9</t>
  </si>
  <si>
    <t>3200460</t>
  </si>
  <si>
    <t>28932M-AG-0</t>
  </si>
  <si>
    <t>3200459</t>
  </si>
  <si>
    <t>HP Enterprise Services LLC SENIOR</t>
  </si>
  <si>
    <t>285661-AD-6</t>
  </si>
  <si>
    <t>3200458</t>
  </si>
  <si>
    <t>EL PASO PIPELINE PARTNERS OPER SECURED</t>
  </si>
  <si>
    <t>28370T-AE-9</t>
  </si>
  <si>
    <t>3200457</t>
  </si>
  <si>
    <t>El Paso Natural Gas Co LLC SENIOR</t>
  </si>
  <si>
    <t>283695-AZ-7</t>
  </si>
  <si>
    <t>3200456</t>
  </si>
  <si>
    <t>Ecolab Inc SENIOR</t>
  </si>
  <si>
    <t>278865-AL-4</t>
  </si>
  <si>
    <t>3200455</t>
  </si>
  <si>
    <t>278865-AK-6</t>
  </si>
  <si>
    <t>3200454</t>
  </si>
  <si>
    <t>278865-AJ-9</t>
  </si>
  <si>
    <t>3200453</t>
  </si>
  <si>
    <t>DISH DBS Corp SENIOR</t>
  </si>
  <si>
    <t>27876G-AY-4</t>
  </si>
  <si>
    <t>3200452</t>
  </si>
  <si>
    <t>Eaton Vance Corp SENIOR</t>
  </si>
  <si>
    <t>278265-AC-7</t>
  </si>
  <si>
    <t>3200451</t>
  </si>
  <si>
    <t>Eaton Corp PLC SENIOR</t>
  </si>
  <si>
    <t>278058-DG-4</t>
  </si>
  <si>
    <t>3200450</t>
  </si>
  <si>
    <t>East Coast Power LLC SECURED</t>
  </si>
  <si>
    <t>271790-AF-4</t>
  </si>
  <si>
    <t>3200449</t>
  </si>
  <si>
    <t>ERAC USA Finance LLC SENIOR</t>
  </si>
  <si>
    <t>26884T-AC-6</t>
  </si>
  <si>
    <t>3200448</t>
  </si>
  <si>
    <t>ERP Operating LP SENIOR</t>
  </si>
  <si>
    <t>26884A-AZ-6</t>
  </si>
  <si>
    <t>3200447</t>
  </si>
  <si>
    <t>26884A-AS-2</t>
  </si>
  <si>
    <t>3200446</t>
  </si>
  <si>
    <t>26882P-BB-7</t>
  </si>
  <si>
    <t>3200445</t>
  </si>
  <si>
    <t>26882P-AT-9</t>
  </si>
  <si>
    <t>3200444</t>
  </si>
  <si>
    <t>26882P-AS-1</t>
  </si>
  <si>
    <t>3200443</t>
  </si>
  <si>
    <t>26882P-AR-3</t>
  </si>
  <si>
    <t>3200442</t>
  </si>
  <si>
    <t>EOG RESOURCES INC SENIOR</t>
  </si>
  <si>
    <t>26875P-AK-7</t>
  </si>
  <si>
    <t>3200441</t>
  </si>
  <si>
    <t>26875P-AD-3</t>
  </si>
  <si>
    <t>3200440</t>
  </si>
  <si>
    <t>26875P-AA-9</t>
  </si>
  <si>
    <t>3200439</t>
  </si>
  <si>
    <t>26442L-AA-2</t>
  </si>
  <si>
    <t>3200438</t>
  </si>
  <si>
    <t>Duke Energy Ohio Inc 1ST MORTGAGE</t>
  </si>
  <si>
    <t>26442E-AA-8</t>
  </si>
  <si>
    <t>3200437</t>
  </si>
  <si>
    <t>Duke Energy Carolinas LLC 1ST MORTGAGE</t>
  </si>
  <si>
    <t>26442C-AJ-3</t>
  </si>
  <si>
    <t>3200436</t>
  </si>
  <si>
    <t>26442C-AB-0</t>
  </si>
  <si>
    <t>3200435</t>
  </si>
  <si>
    <t>Duke Realty LP SENIOR</t>
  </si>
  <si>
    <t>26441Y-AQ-0</t>
  </si>
  <si>
    <t>3200434</t>
  </si>
  <si>
    <t>26441Y-AH-0</t>
  </si>
  <si>
    <t>3200433</t>
  </si>
  <si>
    <t>Duke Energy Corp SENIOR</t>
  </si>
  <si>
    <t>26441C-AG-0</t>
  </si>
  <si>
    <t>3200432</t>
  </si>
  <si>
    <t>DCP Midstream LLC SENIOR</t>
  </si>
  <si>
    <t>26439X-AC-7</t>
  </si>
  <si>
    <t>3200431</t>
  </si>
  <si>
    <t>Spectra Energy Capital LLC SENIOR</t>
  </si>
  <si>
    <t>3200430</t>
  </si>
  <si>
    <t>26439R-AK-2</t>
  </si>
  <si>
    <t>3200429</t>
  </si>
  <si>
    <t>Duke Energy Carolinas LLC SENIOR</t>
  </si>
  <si>
    <t>264399-DK-9</t>
  </si>
  <si>
    <t>3200428</t>
  </si>
  <si>
    <t>Duke Energy Indiana Inc 1ST MORTGAGE</t>
  </si>
  <si>
    <t>263901-AD-2</t>
  </si>
  <si>
    <t>3200427</t>
  </si>
  <si>
    <t>263901-AC-4</t>
  </si>
  <si>
    <t>3200426</t>
  </si>
  <si>
    <t>263901-AA-8</t>
  </si>
  <si>
    <t>3200425</t>
  </si>
  <si>
    <t>EI du Pont de Nemours &amp; Co SENIOR</t>
  </si>
  <si>
    <t>263534-BZ-1</t>
  </si>
  <si>
    <t>3200424</t>
  </si>
  <si>
    <t>263534-BY-4</t>
  </si>
  <si>
    <t>3200423</t>
  </si>
  <si>
    <t>263534-BS-7</t>
  </si>
  <si>
    <t>3200422</t>
  </si>
  <si>
    <t>Dr Pepper Snapple Group Inc SENIOR</t>
  </si>
  <si>
    <t>26138E-AM-1</t>
  </si>
  <si>
    <t>3200421</t>
  </si>
  <si>
    <t>26138E-AH-2</t>
  </si>
  <si>
    <t>3200420</t>
  </si>
  <si>
    <t>26138E-AG-4</t>
  </si>
  <si>
    <t>3200419</t>
  </si>
  <si>
    <t>DOW CORNING CORP SENIOR</t>
  </si>
  <si>
    <t>260547-C@-1</t>
  </si>
  <si>
    <t>3200418</t>
  </si>
  <si>
    <t>260547-C#-9</t>
  </si>
  <si>
    <t>3200417</t>
  </si>
  <si>
    <t>Dow Chemical Co/The SENIOR</t>
  </si>
  <si>
    <t>260543-CD-3</t>
  </si>
  <si>
    <t>3200416</t>
  </si>
  <si>
    <t>260543-CC-5</t>
  </si>
  <si>
    <t>3200415</t>
  </si>
  <si>
    <t>260543-BV-4</t>
  </si>
  <si>
    <t>3200414</t>
  </si>
  <si>
    <t>Dover Corp SENIOR</t>
  </si>
  <si>
    <t>260003-AH-1</t>
  </si>
  <si>
    <t>3200413</t>
  </si>
  <si>
    <t>260003-AG-3</t>
  </si>
  <si>
    <t>3200412</t>
  </si>
  <si>
    <t>Dominion Resources Inc/VA SENIOR</t>
  </si>
  <si>
    <t>25746U-BN-8</t>
  </si>
  <si>
    <t>3200411</t>
  </si>
  <si>
    <t>DOMINION RESOURCES INC/VA SENIOR</t>
  </si>
  <si>
    <t>25746U-BH-1</t>
  </si>
  <si>
    <t>3200410</t>
  </si>
  <si>
    <t>25746U-BE-8</t>
  </si>
  <si>
    <t>3200409</t>
  </si>
  <si>
    <t>25746U-AV-1</t>
  </si>
  <si>
    <t>3200408</t>
  </si>
  <si>
    <t>25746U-AR-0</t>
  </si>
  <si>
    <t>3200407</t>
  </si>
  <si>
    <t>257469-AG-1</t>
  </si>
  <si>
    <t>3200406</t>
  </si>
  <si>
    <t>DPL Inc SENIOR</t>
  </si>
  <si>
    <t>256882-AB-7</t>
  </si>
  <si>
    <t>3200405</t>
  </si>
  <si>
    <t>25470X-AH-8</t>
  </si>
  <si>
    <t>3200404</t>
  </si>
  <si>
    <t>Discovery Communications LLC SENIOR</t>
  </si>
  <si>
    <t>25470D-AE-9</t>
  </si>
  <si>
    <t>3200403</t>
  </si>
  <si>
    <t>WALT DISNEY CO/THE SENIOR</t>
  </si>
  <si>
    <t>25468P-CW-4</t>
  </si>
  <si>
    <t>3200402</t>
  </si>
  <si>
    <t>Walt Disney Co/The SENIOR</t>
  </si>
  <si>
    <t>25468P-CN-4</t>
  </si>
  <si>
    <t>3200401</t>
  </si>
  <si>
    <t>25468P-CM-6</t>
  </si>
  <si>
    <t>3200400</t>
  </si>
  <si>
    <t>25468P-BW-5</t>
  </si>
  <si>
    <t>3200399</t>
  </si>
  <si>
    <t>DIRECTV Holdings LLC / DIRECTV NOTES</t>
  </si>
  <si>
    <t>25459H-BF-1</t>
  </si>
  <si>
    <t>3200398</t>
  </si>
  <si>
    <t>25459H-BE-4</t>
  </si>
  <si>
    <t>3200397</t>
  </si>
  <si>
    <t>DIRECTV Holdings LLC / DIRECTV SENIOR</t>
  </si>
  <si>
    <t>25459H-BA-2</t>
  </si>
  <si>
    <t>3200396</t>
  </si>
  <si>
    <t>25459H-AW-5</t>
  </si>
  <si>
    <t>3200395</t>
  </si>
  <si>
    <t>DINEEQUITY INC SECURED</t>
  </si>
  <si>
    <t>25442L-AA-4</t>
  </si>
  <si>
    <t>3200394</t>
  </si>
  <si>
    <t>DIEBOLD INC SENIOR</t>
  </si>
  <si>
    <t>253651-A#-0</t>
  </si>
  <si>
    <t>3200393</t>
  </si>
  <si>
    <t>DEX MEDIA EAST LLC SECURED</t>
  </si>
  <si>
    <t>25212F-AJ-6</t>
  </si>
  <si>
    <t>3200392</t>
  </si>
  <si>
    <t>Devon Financing Corp LLC SENIOR</t>
  </si>
  <si>
    <t>25179S-AD-2</t>
  </si>
  <si>
    <t>3200391</t>
  </si>
  <si>
    <t>Devon Energy Corp SENIOR</t>
  </si>
  <si>
    <t>251799-AA-0</t>
  </si>
  <si>
    <t>3200390</t>
  </si>
  <si>
    <t>DDR Corp SENIOR</t>
  </si>
  <si>
    <t>25159N-AW-5</t>
  </si>
  <si>
    <t>3200389</t>
  </si>
  <si>
    <t>Detroit Edison Co/The SECURED</t>
  </si>
  <si>
    <t>250847-DV-9</t>
  </si>
  <si>
    <t>3200388</t>
  </si>
  <si>
    <t>Delhaize America LLC SENIOR</t>
  </si>
  <si>
    <t>246688-AF-2</t>
  </si>
  <si>
    <t>3200387</t>
  </si>
  <si>
    <t>John Deere Capital Corp SENIOR</t>
  </si>
  <si>
    <t>24422E-RL-5</t>
  </si>
  <si>
    <t>3200386</t>
  </si>
  <si>
    <t>24422E-RF-8</t>
  </si>
  <si>
    <t>3200385</t>
  </si>
  <si>
    <t>24422E-RE-1</t>
  </si>
  <si>
    <t>3200384</t>
  </si>
  <si>
    <t>24422E-QV-4</t>
  </si>
  <si>
    <t>3200383</t>
  </si>
  <si>
    <t>Deere &amp; Co SENIOR</t>
  </si>
  <si>
    <t>244199-BC-8</t>
  </si>
  <si>
    <t>3200382</t>
  </si>
  <si>
    <t>244199-BB-0</t>
  </si>
  <si>
    <t>3200381</t>
  </si>
  <si>
    <t>Dayton Power &amp; Light Co/The 1ST MORTGAGE</t>
  </si>
  <si>
    <t>240019-BQ-1</t>
  </si>
  <si>
    <t>3200380</t>
  </si>
  <si>
    <t>239753-BL-9</t>
  </si>
  <si>
    <t>3200379</t>
  </si>
  <si>
    <t>Darden Restaurants Inc SENIOR</t>
  </si>
  <si>
    <t>237194-AJ-4</t>
  </si>
  <si>
    <t>3200378</t>
  </si>
  <si>
    <t>237194-AG-0</t>
  </si>
  <si>
    <t>3200377</t>
  </si>
  <si>
    <t>Danaher Corp SENIOR</t>
  </si>
  <si>
    <t>235851-AM-4</t>
  </si>
  <si>
    <t>3200376</t>
  </si>
  <si>
    <t>235851-AL-6</t>
  </si>
  <si>
    <t>3200375</t>
  </si>
  <si>
    <t>235851-AH-5</t>
  </si>
  <si>
    <t>3200374</t>
  </si>
  <si>
    <t>DAIMLER FINANCE NORTH AMERICA SENIOR</t>
  </si>
  <si>
    <t>233851-AQ-7</t>
  </si>
  <si>
    <t>3200373</t>
  </si>
  <si>
    <t>DTE Energy Co SENIOR</t>
  </si>
  <si>
    <t>233331-AJ-6</t>
  </si>
  <si>
    <t>3200372</t>
  </si>
  <si>
    <t>23311R-AA-4</t>
  </si>
  <si>
    <t>3200371</t>
  </si>
  <si>
    <t>CURTISS-WRIGHT CORP SENIOR</t>
  </si>
  <si>
    <t>23157#-AB-5</t>
  </si>
  <si>
    <t>3200370</t>
  </si>
  <si>
    <t>CROWN PINE PARENT LP AND TIMBE SECURED</t>
  </si>
  <si>
    <t>22845#-AD-1</t>
  </si>
  <si>
    <t>3200369</t>
  </si>
  <si>
    <t>22845#-AC-3</t>
  </si>
  <si>
    <t>3200368</t>
  </si>
  <si>
    <t>Crown Castle Towers LLC SECURED</t>
  </si>
  <si>
    <t>22822R-AV-2</t>
  </si>
  <si>
    <t>3200367</t>
  </si>
  <si>
    <t>Crockett Cogeneration LP SECURED</t>
  </si>
  <si>
    <t>226829-AA-7</t>
  </si>
  <si>
    <t>3200366</t>
  </si>
  <si>
    <t>Crane Co SENIOR</t>
  </si>
  <si>
    <t>224399-AP-0</t>
  </si>
  <si>
    <t>3200365</t>
  </si>
  <si>
    <t>COX Communications Inc SENIOR</t>
  </si>
  <si>
    <t>224044-BS-5</t>
  </si>
  <si>
    <t>3200364</t>
  </si>
  <si>
    <t>224044-BM-8</t>
  </si>
  <si>
    <t>3200363</t>
  </si>
  <si>
    <t>224044-BH-9</t>
  </si>
  <si>
    <t>3200362</t>
  </si>
  <si>
    <t>224044-AN-7</t>
  </si>
  <si>
    <t>3200361</t>
  </si>
  <si>
    <t>Coventry Health Care Inc SENIOR</t>
  </si>
  <si>
    <t>222862-AH-7</t>
  </si>
  <si>
    <t>3200360</t>
  </si>
  <si>
    <t>222862-AG-9</t>
  </si>
  <si>
    <t>3200359</t>
  </si>
  <si>
    <t>222862-AF-1</t>
  </si>
  <si>
    <t>3200358</t>
  </si>
  <si>
    <t>Costco Wholesale Corp SENIOR</t>
  </si>
  <si>
    <t>22160K-AC-9</t>
  </si>
  <si>
    <t>3200357</t>
  </si>
  <si>
    <t>Coso Geothermal Power Holdings SENIOR</t>
  </si>
  <si>
    <t>221470-AA-5</t>
  </si>
  <si>
    <t>3200356</t>
  </si>
  <si>
    <t>Cooper US Inc SENIOR</t>
  </si>
  <si>
    <t>216871-AD-5</t>
  </si>
  <si>
    <t>3200355</t>
  </si>
  <si>
    <t>PRICEWATERHOUSE COOPERS LLP SENIOR</t>
  </si>
  <si>
    <t>21686@-AD-7</t>
  </si>
  <si>
    <t>3200354</t>
  </si>
  <si>
    <t>CONVENIENCE RETAILERS LLC SENIOR</t>
  </si>
  <si>
    <t>21246*-AA-8</t>
  </si>
  <si>
    <t>3200353</t>
  </si>
  <si>
    <t>Continental Resources Inc/OK SENIOR</t>
  </si>
  <si>
    <t>212015-AH-4</t>
  </si>
  <si>
    <t>3200352</t>
  </si>
  <si>
    <t>CONSUMERS ENERGY CO 1ST MORTGAGE</t>
  </si>
  <si>
    <t>210518-CT-1</t>
  </si>
  <si>
    <t>3200351</t>
  </si>
  <si>
    <t>CONSTELLATION BRANDS INC SENIOR</t>
  </si>
  <si>
    <t>21036P-AJ-7</t>
  </si>
  <si>
    <t>3200350</t>
  </si>
  <si>
    <t>CONSTELLATION BRANDS INC NOTES</t>
  </si>
  <si>
    <t>21036P-AH-1</t>
  </si>
  <si>
    <t>3200349</t>
  </si>
  <si>
    <t>21036P-AF-5</t>
  </si>
  <si>
    <t>3200348</t>
  </si>
  <si>
    <t>Consolidated Natural Gas Co SENIOR</t>
  </si>
  <si>
    <t>209615-CA-9</t>
  </si>
  <si>
    <t>3200347</t>
  </si>
  <si>
    <t>3200346</t>
  </si>
  <si>
    <t>Consolidated Edison Co of New SENIOR</t>
  </si>
  <si>
    <t>209111-EQ-2</t>
  </si>
  <si>
    <t>3200345</t>
  </si>
  <si>
    <t>209111-EF-6</t>
  </si>
  <si>
    <t>3200344</t>
  </si>
  <si>
    <t>Conoco Funding Co SENIOR</t>
  </si>
  <si>
    <t>20825U-AC-8</t>
  </si>
  <si>
    <t>3200343</t>
  </si>
  <si>
    <t>ConocoPhillips SENIOR</t>
  </si>
  <si>
    <t>20825C-AR-5</t>
  </si>
  <si>
    <t>3200342</t>
  </si>
  <si>
    <t>20825C-AF-1</t>
  </si>
  <si>
    <t>3200341</t>
  </si>
  <si>
    <t>ConocoPhillips Holding Co SENIOR</t>
  </si>
  <si>
    <t>208251-AE-8</t>
  </si>
  <si>
    <t>3200340</t>
  </si>
  <si>
    <t>Connecticut Light &amp; Power Co/T 1ST MORTGAGE</t>
  </si>
  <si>
    <t>207597-EE-1</t>
  </si>
  <si>
    <t>3200339</t>
  </si>
  <si>
    <t>207597-ED-3</t>
  </si>
  <si>
    <t>3200338</t>
  </si>
  <si>
    <t>207597-DU-6</t>
  </si>
  <si>
    <t>3200337</t>
  </si>
  <si>
    <t>207597-DS-1</t>
  </si>
  <si>
    <t>3200336</t>
  </si>
  <si>
    <t>207597-DR-3</t>
  </si>
  <si>
    <t>3200335</t>
  </si>
  <si>
    <t>CONCHO RESOURCES INC SENIOR</t>
  </si>
  <si>
    <t>20605P-AE-1</t>
  </si>
  <si>
    <t>3200334</t>
  </si>
  <si>
    <t>20605P-AA-9</t>
  </si>
  <si>
    <t>3200333</t>
  </si>
  <si>
    <t>CONAGRA FOODS INC SENIOR</t>
  </si>
  <si>
    <t>205887-BH-4</t>
  </si>
  <si>
    <t>3200332</t>
  </si>
  <si>
    <t>COMPUTER SCIENCES CORP SENIOR</t>
  </si>
  <si>
    <t>205363-AM-6</t>
  </si>
  <si>
    <t>3200331</t>
  </si>
  <si>
    <t>Computer Sciences Corp SENIOR</t>
  </si>
  <si>
    <t>205363-AL-8</t>
  </si>
  <si>
    <t>3200330</t>
  </si>
  <si>
    <t>COMMONWEALTH EDISON CO SENIOR</t>
  </si>
  <si>
    <t>202795-JA-9</t>
  </si>
  <si>
    <t>3200329</t>
  </si>
  <si>
    <t>Commonwealth Edison Co 1ST MORTGAGE</t>
  </si>
  <si>
    <t>202795-HN-3</t>
  </si>
  <si>
    <t>3200328</t>
  </si>
  <si>
    <t>202795-HK-9</t>
  </si>
  <si>
    <t>3200327</t>
  </si>
  <si>
    <t>Commercial Metals Co SENIOR</t>
  </si>
  <si>
    <t>201723-AH-6</t>
  </si>
  <si>
    <t>3200326</t>
  </si>
  <si>
    <t>201723-AG-8</t>
  </si>
  <si>
    <t>3200325</t>
  </si>
  <si>
    <t>Comerica Bank SUBORDINATED</t>
  </si>
  <si>
    <t>20035C-AA-8</t>
  </si>
  <si>
    <t>3200324</t>
  </si>
  <si>
    <t>COMCAST CORP SENIOR</t>
  </si>
  <si>
    <t>20030N-BD-2</t>
  </si>
  <si>
    <t>3200323</t>
  </si>
  <si>
    <t>Comcast Corp SENIOR</t>
  </si>
  <si>
    <t>20030N-AP-6</t>
  </si>
  <si>
    <t>3200322</t>
  </si>
  <si>
    <t>20030N-AL-5</t>
  </si>
  <si>
    <t>3200321</t>
  </si>
  <si>
    <t>20030N-AJ-0</t>
  </si>
  <si>
    <t>3200320</t>
  </si>
  <si>
    <t>20030N-AB-7</t>
  </si>
  <si>
    <t>3200319</t>
  </si>
  <si>
    <t>Comcast Cable Communications L SENIOR</t>
  </si>
  <si>
    <t>20029P-AN-9</t>
  </si>
  <si>
    <t>3200318</t>
  </si>
  <si>
    <t>20029P-AG-4</t>
  </si>
  <si>
    <t>3200317</t>
  </si>
  <si>
    <t>199575-AR-2</t>
  </si>
  <si>
    <t>3200316</t>
  </si>
  <si>
    <t>Colowyo Coal Funding Corp SECURED</t>
  </si>
  <si>
    <t>196816-AA-0</t>
  </si>
  <si>
    <t>3200315</t>
  </si>
  <si>
    <t>Colonial Pipeline Co SENIOR</t>
  </si>
  <si>
    <t>195869-AJ-1</t>
  </si>
  <si>
    <t>3200314</t>
  </si>
  <si>
    <t>195869-AG-7</t>
  </si>
  <si>
    <t>3200313</t>
  </si>
  <si>
    <t>195869-AD-4</t>
  </si>
  <si>
    <t>3200312</t>
  </si>
  <si>
    <t>19122T-AD-1</t>
  </si>
  <si>
    <t>3200311</t>
  </si>
  <si>
    <t>Coca-Cola Refreshments USA Inc SENIOR</t>
  </si>
  <si>
    <t>191219-BW-3</t>
  </si>
  <si>
    <t>3200310</t>
  </si>
  <si>
    <t>191219-BV-5</t>
  </si>
  <si>
    <t>3200309</t>
  </si>
  <si>
    <t>Coca-Cola Co/The SENIOR</t>
  </si>
  <si>
    <t>191216-AV-2</t>
  </si>
  <si>
    <t>3200308</t>
  </si>
  <si>
    <t>191216-AU-4</t>
  </si>
  <si>
    <t>3200307</t>
  </si>
  <si>
    <t>191216-AM-2</t>
  </si>
  <si>
    <t>3200306</t>
  </si>
  <si>
    <t>Clorox Co/The SENIOR</t>
  </si>
  <si>
    <t>189054-AQ-2</t>
  </si>
  <si>
    <t>3200305</t>
  </si>
  <si>
    <t>Cleco Power LLC SENIOR</t>
  </si>
  <si>
    <t>185508-AF-5</t>
  </si>
  <si>
    <t>3200304</t>
  </si>
  <si>
    <t>Clean Harbors Inc SENIOR</t>
  </si>
  <si>
    <t>184496-AJ-6</t>
  </si>
  <si>
    <t>3200303</t>
  </si>
  <si>
    <t>CLARION LION PROPERTIES FUND H SENIOR</t>
  </si>
  <si>
    <t>18055#-AH-5</t>
  </si>
  <si>
    <t>3200302</t>
  </si>
  <si>
    <t>18055#-AG-7</t>
  </si>
  <si>
    <t>3200301</t>
  </si>
  <si>
    <t>City National Corp/CA SENIOR</t>
  </si>
  <si>
    <t>178566-AB-1</t>
  </si>
  <si>
    <t>3200300</t>
  </si>
  <si>
    <t>Citigroup Funding Inc SENIOR</t>
  </si>
  <si>
    <t>1730T0-DT-3</t>
  </si>
  <si>
    <t>3200299</t>
  </si>
  <si>
    <t>Citigroup Inc SENIOR</t>
  </si>
  <si>
    <t>172967-FW-6</t>
  </si>
  <si>
    <t>3200298</t>
  </si>
  <si>
    <t>172967-CT-6</t>
  </si>
  <si>
    <t>3200297</t>
  </si>
  <si>
    <t>Citigroup Inc SUBORDINATED</t>
  </si>
  <si>
    <t>172967-CQ-2</t>
  </si>
  <si>
    <t>3200296</t>
  </si>
  <si>
    <t>172967-CK-5</t>
  </si>
  <si>
    <t>3200295</t>
  </si>
  <si>
    <t>172967-CC-3</t>
  </si>
  <si>
    <t>3200294</t>
  </si>
  <si>
    <t>172967-BL-4</t>
  </si>
  <si>
    <t>3200293</t>
  </si>
  <si>
    <t>Cisco Systems Inc SENIOR</t>
  </si>
  <si>
    <t>17275R-AH-5</t>
  </si>
  <si>
    <t>3200292</t>
  </si>
  <si>
    <t>17275R-AG-7</t>
  </si>
  <si>
    <t>3200291</t>
  </si>
  <si>
    <t>17275R-AE-2</t>
  </si>
  <si>
    <t>3200290</t>
  </si>
  <si>
    <t>AT&amp;T Mobility LLC SENIOR</t>
  </si>
  <si>
    <t>17248R-AJ-5</t>
  </si>
  <si>
    <t>3200289</t>
  </si>
  <si>
    <t>Duke Energy Ohio Inc SENIOR</t>
  </si>
  <si>
    <t>172070-CP-7</t>
  </si>
  <si>
    <t>3200288</t>
  </si>
  <si>
    <t>CHURCH &amp; DWIGHT CO INC SENIOR</t>
  </si>
  <si>
    <t>171340-AH-5</t>
  </si>
  <si>
    <t>3200287</t>
  </si>
  <si>
    <t>Chubb Corp/The SENIOR</t>
  </si>
  <si>
    <t>171232-AQ-4</t>
  </si>
  <si>
    <t>3200286</t>
  </si>
  <si>
    <t>171232-AM-3</t>
  </si>
  <si>
    <t>3200285</t>
  </si>
  <si>
    <t>Chevron Corp SENIOR</t>
  </si>
  <si>
    <t>166751-AJ-6</t>
  </si>
  <si>
    <t>3200284</t>
  </si>
  <si>
    <t>Chesapeake Energy Corp NOTES</t>
  </si>
  <si>
    <t>165167-CG-0</t>
  </si>
  <si>
    <t>3200283</t>
  </si>
  <si>
    <t>Chesapeake Energy Corp SENIOR</t>
  </si>
  <si>
    <t>165167-BY-2</t>
  </si>
  <si>
    <t>3200282</t>
  </si>
  <si>
    <t>Verizon Virginia Inc SENIOR</t>
  </si>
  <si>
    <t>165087-AN-7</t>
  </si>
  <si>
    <t>3200281</t>
  </si>
  <si>
    <t>Champion International Corp SENIOR</t>
  </si>
  <si>
    <t>158525-AR-6</t>
  </si>
  <si>
    <t>3200280</t>
  </si>
  <si>
    <t>CERNER CORP SENIOR</t>
  </si>
  <si>
    <t>15678#-AF-2</t>
  </si>
  <si>
    <t>3200279</t>
  </si>
  <si>
    <t>CenturyLink Inc SENIOR</t>
  </si>
  <si>
    <t>156700-AQ-9</t>
  </si>
  <si>
    <t>3200278</t>
  </si>
  <si>
    <t>CenterPoint Energy Houston Ele SECURED</t>
  </si>
  <si>
    <t>15189X-AD-0</t>
  </si>
  <si>
    <t>3200277</t>
  </si>
  <si>
    <t>15189X-AC-2</t>
  </si>
  <si>
    <t>3200276</t>
  </si>
  <si>
    <t>CenterPoint Energy Resources C SENIOR</t>
  </si>
  <si>
    <t>15189W-AG-5</t>
  </si>
  <si>
    <t>3200275</t>
  </si>
  <si>
    <t>15189W-AB-6</t>
  </si>
  <si>
    <t>3200274</t>
  </si>
  <si>
    <t>CenterPoint Energy Inc SENIOR</t>
  </si>
  <si>
    <t>15189T-AQ-0</t>
  </si>
  <si>
    <t>3200273</t>
  </si>
  <si>
    <t>Centene Corp SENIOR</t>
  </si>
  <si>
    <t>15135B-AC-5</t>
  </si>
  <si>
    <t>3200272</t>
  </si>
  <si>
    <t>Caterpillar Financial Services SENIOR</t>
  </si>
  <si>
    <t>14912L-4E-8</t>
  </si>
  <si>
    <t>3200271</t>
  </si>
  <si>
    <t>3200270</t>
  </si>
  <si>
    <t>14912L-3U-3</t>
  </si>
  <si>
    <t>3200269</t>
  </si>
  <si>
    <t>Caterpillar Inc SENIOR</t>
  </si>
  <si>
    <t>149123-BV-2</t>
  </si>
  <si>
    <t>3200268</t>
  </si>
  <si>
    <t>149123-BQ-3</t>
  </si>
  <si>
    <t>3200267</t>
  </si>
  <si>
    <t>CAROLINA POWER &amp; LIGHT CO 1ST MORTGAGE</t>
  </si>
  <si>
    <t>144141-DB-1</t>
  </si>
  <si>
    <t>3200266</t>
  </si>
  <si>
    <t>Carolina Power &amp; Light Co 1ST MORTGAGE</t>
  </si>
  <si>
    <t>144141-CZ-9</t>
  </si>
  <si>
    <t>3200265</t>
  </si>
  <si>
    <t>Carlisle Cos Inc SENIOR</t>
  </si>
  <si>
    <t>142339-AC-4</t>
  </si>
  <si>
    <t>3200264</t>
  </si>
  <si>
    <t>Cargill Inc SENIOR</t>
  </si>
  <si>
    <t>141784-DE-5</t>
  </si>
  <si>
    <t>3200263</t>
  </si>
  <si>
    <t>141781-G#-5</t>
  </si>
  <si>
    <t>3200262</t>
  </si>
  <si>
    <t>141781-AZ-7</t>
  </si>
  <si>
    <t>3200261</t>
  </si>
  <si>
    <t>141781-AY-0</t>
  </si>
  <si>
    <t>3200260</t>
  </si>
  <si>
    <t>141781-AT-1</t>
  </si>
  <si>
    <t>3200259</t>
  </si>
  <si>
    <t>141781-AE-4</t>
  </si>
  <si>
    <t>3200258</t>
  </si>
  <si>
    <t>141781-AD-6</t>
  </si>
  <si>
    <t>3200257</t>
  </si>
  <si>
    <t>CARDINAL HEALTH INC SENIOR</t>
  </si>
  <si>
    <t>14149Y-AU-2</t>
  </si>
  <si>
    <t>3200256</t>
  </si>
  <si>
    <t>Capital One Financial Corp SENIOR</t>
  </si>
  <si>
    <t>14040H-AX-3</t>
  </si>
  <si>
    <t>3200255</t>
  </si>
  <si>
    <t>14040H-AV-7</t>
  </si>
  <si>
    <t>3200254</t>
  </si>
  <si>
    <t>14040H-AR-6</t>
  </si>
  <si>
    <t>3200253</t>
  </si>
  <si>
    <t>Campbell Soup Co SENIOR</t>
  </si>
  <si>
    <t>134429-AT-6</t>
  </si>
  <si>
    <t>3200252</t>
  </si>
  <si>
    <t>Cameron International Corp SENIOR</t>
  </si>
  <si>
    <t>13342B-AE-5</t>
  </si>
  <si>
    <t>3200251</t>
  </si>
  <si>
    <t>13342B-AC-9</t>
  </si>
  <si>
    <t>3200250</t>
  </si>
  <si>
    <t>California Petroleum Transport 1ST MORTGAGE</t>
  </si>
  <si>
    <t>130914-AM-6</t>
  </si>
  <si>
    <t>3200249</t>
  </si>
  <si>
    <t>CALAMOS HOLDINGS LLC SENIOR</t>
  </si>
  <si>
    <t>12811@-AA-0</t>
  </si>
  <si>
    <t>3200248</t>
  </si>
  <si>
    <t>CABELA'S INC SENIOR</t>
  </si>
  <si>
    <t>12681#-AA-5</t>
  </si>
  <si>
    <t>3200247</t>
  </si>
  <si>
    <t>CSX Transportation Inc SECURED</t>
  </si>
  <si>
    <t>126410-LM-9</t>
  </si>
  <si>
    <t>3200246</t>
  </si>
  <si>
    <t>CSX Corp SENIOR</t>
  </si>
  <si>
    <t>3200245</t>
  </si>
  <si>
    <t>126408-AQ-6</t>
  </si>
  <si>
    <t>3200244</t>
  </si>
  <si>
    <t>126408-AM-5</t>
  </si>
  <si>
    <t>3200243</t>
  </si>
  <si>
    <t>CNH Capital LLC SENIOR</t>
  </si>
  <si>
    <t>12623E-AC-5</t>
  </si>
  <si>
    <t>3200242</t>
  </si>
  <si>
    <t>CPG Partners LP SENIOR</t>
  </si>
  <si>
    <t>12616F-AC-1</t>
  </si>
  <si>
    <t>3200241</t>
  </si>
  <si>
    <t>Con-way Inc SENIOR</t>
  </si>
  <si>
    <t>12612W-AB-0</t>
  </si>
  <si>
    <t>3200240</t>
  </si>
  <si>
    <t>CMS Energy Corp SENIOR</t>
  </si>
  <si>
    <t>125896-BK-5</t>
  </si>
  <si>
    <t>3200239</t>
  </si>
  <si>
    <t>CME Group Index Services LLC SENIOR</t>
  </si>
  <si>
    <t>12572X-AA-8</t>
  </si>
  <si>
    <t>3200238</t>
  </si>
  <si>
    <t>CME Group Inc/IL SENIOR</t>
  </si>
  <si>
    <t>12572Q-AD-7</t>
  </si>
  <si>
    <t>3200237</t>
  </si>
  <si>
    <t>12572Q-AA-3</t>
  </si>
  <si>
    <t>3200236</t>
  </si>
  <si>
    <t>CIT Group Inc SENIOR</t>
  </si>
  <si>
    <t>125581-GL-6</t>
  </si>
  <si>
    <t>3200235</t>
  </si>
  <si>
    <t>125581-GE-2</t>
  </si>
  <si>
    <t>3200234</t>
  </si>
  <si>
    <t>Cigna Corp SENIOR</t>
  </si>
  <si>
    <t>125509-BK-4</t>
  </si>
  <si>
    <t>3200233</t>
  </si>
  <si>
    <t>3200232</t>
  </si>
  <si>
    <t>125509-AZ-2</t>
  </si>
  <si>
    <t>3200231</t>
  </si>
  <si>
    <t>CHS/COMMUNITY HEALTH SYSTEMS I SECURED</t>
  </si>
  <si>
    <t>12543D-AR-1</t>
  </si>
  <si>
    <t>3200230</t>
  </si>
  <si>
    <t>CHS INC SENIOR</t>
  </si>
  <si>
    <t>12542R-B*-0</t>
  </si>
  <si>
    <t>3200229</t>
  </si>
  <si>
    <t>CCL INDUSTRIES INC SENIOR</t>
  </si>
  <si>
    <t>124900-C@-8</t>
  </si>
  <si>
    <t>3200228</t>
  </si>
  <si>
    <t>CBS CORP NOTES</t>
  </si>
  <si>
    <t>124857-AH-6</t>
  </si>
  <si>
    <t>3200227</t>
  </si>
  <si>
    <t>Burlington Northern Santa Fe L SENIOR</t>
  </si>
  <si>
    <t>12189T-BB-9</t>
  </si>
  <si>
    <t>3200226</t>
  </si>
  <si>
    <t>12189T-AA-2</t>
  </si>
  <si>
    <t>3200225</t>
  </si>
  <si>
    <t>Bunge Ltd Finance Corp SENIOR</t>
  </si>
  <si>
    <t>120568-AU-4</t>
  </si>
  <si>
    <t>3200224</t>
  </si>
  <si>
    <t>120568-AQ-3</t>
  </si>
  <si>
    <t>3200223</t>
  </si>
  <si>
    <t>120568-AM-2</t>
  </si>
  <si>
    <t>3200222</t>
  </si>
  <si>
    <t>120568-AH-3</t>
  </si>
  <si>
    <t>3200221</t>
  </si>
  <si>
    <t>Buckeye Partners LP SENIOR</t>
  </si>
  <si>
    <t>118230-AH-4</t>
  </si>
  <si>
    <t>3200220</t>
  </si>
  <si>
    <t>3200219</t>
  </si>
  <si>
    <t>118230-AE-1</t>
  </si>
  <si>
    <t>3200218</t>
  </si>
  <si>
    <t>118230-AC-5</t>
  </si>
  <si>
    <t>3200217</t>
  </si>
  <si>
    <t>Brunswick Corp/DE SENIOR</t>
  </si>
  <si>
    <t>117043-AE-9</t>
  </si>
  <si>
    <t>3200216</t>
  </si>
  <si>
    <t>Brown-Forman Corp SENIOR</t>
  </si>
  <si>
    <t>115637-AJ-9</t>
  </si>
  <si>
    <t>3200215</t>
  </si>
  <si>
    <t>BROOKSHIRE GROCERY CO. SECURED</t>
  </si>
  <si>
    <t>11448*-CF-2</t>
  </si>
  <si>
    <t>3200214</t>
  </si>
  <si>
    <t>11448*-CE-5</t>
  </si>
  <si>
    <t>3200213</t>
  </si>
  <si>
    <t>11448*-CD-7</t>
  </si>
  <si>
    <t>3200212</t>
  </si>
  <si>
    <t>11448*-CC-9</t>
  </si>
  <si>
    <t>3200211</t>
  </si>
  <si>
    <t>11448*-CB-1</t>
  </si>
  <si>
    <t>3200210</t>
  </si>
  <si>
    <t>11448*-CA-3</t>
  </si>
  <si>
    <t>3200209</t>
  </si>
  <si>
    <t>11448*-BT-3</t>
  </si>
  <si>
    <t>3200208</t>
  </si>
  <si>
    <t>11448*-BQ-9</t>
  </si>
  <si>
    <t>3200207</t>
  </si>
  <si>
    <t>11448*-BP-1</t>
  </si>
  <si>
    <t>3200206</t>
  </si>
  <si>
    <t>11448*-BN-6</t>
  </si>
  <si>
    <t>3200205</t>
  </si>
  <si>
    <t>11448*-BM-8</t>
  </si>
  <si>
    <t>3200204</t>
  </si>
  <si>
    <t>11448*-BL-0</t>
  </si>
  <si>
    <t>3200203</t>
  </si>
  <si>
    <t>Broadridge Financial Solutions SENIOR</t>
  </si>
  <si>
    <t>11133T-AA-1</t>
  </si>
  <si>
    <t>3200202</t>
  </si>
  <si>
    <t>Bristow Group Inc SENIOR</t>
  </si>
  <si>
    <t>110394-AE-3</t>
  </si>
  <si>
    <t>3200201</t>
  </si>
  <si>
    <t>Brandywine Operating Partnersh SENIOR</t>
  </si>
  <si>
    <t>105340-AB-9</t>
  </si>
  <si>
    <t>3200200</t>
  </si>
  <si>
    <t>BRADY CORP SENIOR</t>
  </si>
  <si>
    <t>10468*-AC-8</t>
  </si>
  <si>
    <t>3200199</t>
  </si>
  <si>
    <t>Bottling Group LLC SENIOR</t>
  </si>
  <si>
    <t>10138M-AK-1</t>
  </si>
  <si>
    <t>3200198</t>
  </si>
  <si>
    <t>Boston Scientific Corp SENIOR</t>
  </si>
  <si>
    <t>101137-AF-4</t>
  </si>
  <si>
    <t>3200197</t>
  </si>
  <si>
    <t>101137-AE-7</t>
  </si>
  <si>
    <t>3200196</t>
  </si>
  <si>
    <t>101137-AD-9</t>
  </si>
  <si>
    <t>3200195</t>
  </si>
  <si>
    <t>Boston Gas Co SENIOR</t>
  </si>
  <si>
    <t>100743-AJ-2</t>
  </si>
  <si>
    <t>3200194</t>
  </si>
  <si>
    <t>Boeing Co/The SENIOR</t>
  </si>
  <si>
    <t>097023-AZ-8</t>
  </si>
  <si>
    <t>3200193</t>
  </si>
  <si>
    <t>097023-AY-1</t>
  </si>
  <si>
    <t>3200192</t>
  </si>
  <si>
    <t>097023-AV-7</t>
  </si>
  <si>
    <t>3200191</t>
  </si>
  <si>
    <t>097023-AU-9</t>
  </si>
  <si>
    <t>3200190</t>
  </si>
  <si>
    <t>Boeing Capital Corp SENIOR</t>
  </si>
  <si>
    <t>097014-AH-7</t>
  </si>
  <si>
    <t>3200189</t>
  </si>
  <si>
    <t>Boardwalk Pipelines LP SENIOR</t>
  </si>
  <si>
    <t>096629-AA-8</t>
  </si>
  <si>
    <t>3200188</t>
  </si>
  <si>
    <t>Blackstone Holdings Finance Co SENIOR</t>
  </si>
  <si>
    <t>09256B-AB-3</t>
  </si>
  <si>
    <t>3200187</t>
  </si>
  <si>
    <t>09256B-AA-5</t>
  </si>
  <si>
    <t>3200186</t>
  </si>
  <si>
    <t>BLACKROCK INC SENIOR</t>
  </si>
  <si>
    <t>09247X-AK-7</t>
  </si>
  <si>
    <t>3200185</t>
  </si>
  <si>
    <t>09247X-AE-1</t>
  </si>
  <si>
    <t>3200184</t>
  </si>
  <si>
    <t>09247X-AD-3</t>
  </si>
  <si>
    <t>3200183</t>
  </si>
  <si>
    <t>09247X-AC-5</t>
  </si>
  <si>
    <t>3200182</t>
  </si>
  <si>
    <t>Best Buy Co Inc SENIOR</t>
  </si>
  <si>
    <t>086516-AJ-0</t>
  </si>
  <si>
    <t>3200181</t>
  </si>
  <si>
    <t>Berkshire Hathaway Finance Cor SENIOR</t>
  </si>
  <si>
    <t>084664-AD-3</t>
  </si>
  <si>
    <t>3200180</t>
  </si>
  <si>
    <t>WR Berkley Corp SENIOR</t>
  </si>
  <si>
    <t>084423-AL-6</t>
  </si>
  <si>
    <t>3200179</t>
  </si>
  <si>
    <t>084423-AC-6</t>
  </si>
  <si>
    <t>3200178</t>
  </si>
  <si>
    <t>BellSouth Telecommunications I SENIOR</t>
  </si>
  <si>
    <t>079867-AS-6</t>
  </si>
  <si>
    <t>3200177</t>
  </si>
  <si>
    <t>BellSouth Corp SENIOR</t>
  </si>
  <si>
    <t>079860-AG-7</t>
  </si>
  <si>
    <t>3200176</t>
  </si>
  <si>
    <t>079860-AD-4</t>
  </si>
  <si>
    <t>3200175</t>
  </si>
  <si>
    <t>Bellsouth Capital Funding Corp SENIOR</t>
  </si>
  <si>
    <t>079857-AH-1</t>
  </si>
  <si>
    <t>3200174</t>
  </si>
  <si>
    <t>Becton Dickinson and Co SENIOR</t>
  </si>
  <si>
    <t>075887-BB-4</t>
  </si>
  <si>
    <t>3200173</t>
  </si>
  <si>
    <t>075887-BA-6</t>
  </si>
  <si>
    <t>3200172</t>
  </si>
  <si>
    <t>Bear Stearns Cos LLC/The SENIOR</t>
  </si>
  <si>
    <t>073928-H2-2</t>
  </si>
  <si>
    <t>3200171</t>
  </si>
  <si>
    <t>073902-RU-4</t>
  </si>
  <si>
    <t>3200170</t>
  </si>
  <si>
    <t>3200169</t>
  </si>
  <si>
    <t>073902-CD-8</t>
  </si>
  <si>
    <t>3200168</t>
  </si>
  <si>
    <t>07385T-AJ-5</t>
  </si>
  <si>
    <t>3200167</t>
  </si>
  <si>
    <t>BEAM INC SENIOR</t>
  </si>
  <si>
    <t>073730-AD-5</t>
  </si>
  <si>
    <t>3200166</t>
  </si>
  <si>
    <t>073730-AA-1</t>
  </si>
  <si>
    <t>3200165</t>
  </si>
  <si>
    <t>BAXTER INTERNATIONAL INC SENIOR</t>
  </si>
  <si>
    <t>071813-BF-5</t>
  </si>
  <si>
    <t>3200164</t>
  </si>
  <si>
    <t>071813-BD-0</t>
  </si>
  <si>
    <t>3200163</t>
  </si>
  <si>
    <t>071813-BC-2</t>
  </si>
  <si>
    <t>3200162</t>
  </si>
  <si>
    <t>071813-BA-6</t>
  </si>
  <si>
    <t>3200161</t>
  </si>
  <si>
    <t>Baxter International Inc SENIOR</t>
  </si>
  <si>
    <t>071813-AZ-2</t>
  </si>
  <si>
    <t>3200160</t>
  </si>
  <si>
    <t>071813-AY-5</t>
  </si>
  <si>
    <t>3200159</t>
  </si>
  <si>
    <t>071813-AX-7</t>
  </si>
  <si>
    <t>3200158</t>
  </si>
  <si>
    <t>071813-AW-9</t>
  </si>
  <si>
    <t>3200157</t>
  </si>
  <si>
    <t>BASIN ELECTRIC POWER COOPERATI 1ST MORTGAGE</t>
  </si>
  <si>
    <t>070101-E@-5</t>
  </si>
  <si>
    <t>3200156</t>
  </si>
  <si>
    <t>BASIN ELECTRIC POWER COOPERATI SECURED</t>
  </si>
  <si>
    <t>070101-D@-6</t>
  </si>
  <si>
    <t>3200155</t>
  </si>
  <si>
    <t>BARRY-WEHMILLER COMPANIES, IN SENIOR</t>
  </si>
  <si>
    <t>06877#-AB-9</t>
  </si>
  <si>
    <t>3200154</t>
  </si>
  <si>
    <t>Bank One Corp SUBORDINATED</t>
  </si>
  <si>
    <t>06423A-AS-2</t>
  </si>
  <si>
    <t>3200153</t>
  </si>
  <si>
    <t>BANK OF NEW YORK MELLON CORP/T SENIOR</t>
  </si>
  <si>
    <t>06406H-BU-2</t>
  </si>
  <si>
    <t>3200152</t>
  </si>
  <si>
    <t>06406H-BK-4</t>
  </si>
  <si>
    <t>3200151</t>
  </si>
  <si>
    <t>06406H-BJ-7</t>
  </si>
  <si>
    <t>3200150</t>
  </si>
  <si>
    <t>064058-AA-8</t>
  </si>
  <si>
    <t>3200149</t>
  </si>
  <si>
    <t>BANGOR HYDRO-ELECTRIC CO SENIOR</t>
  </si>
  <si>
    <t>06008#-AA-3</t>
  </si>
  <si>
    <t>3200148</t>
  </si>
  <si>
    <t>060077-J@-4</t>
  </si>
  <si>
    <t>3200147</t>
  </si>
  <si>
    <t>059438-AK-7</t>
  </si>
  <si>
    <t>3200146</t>
  </si>
  <si>
    <t>059438-AH-4</t>
  </si>
  <si>
    <t>3200145</t>
  </si>
  <si>
    <t>Baltimore Gas &amp; Electric Co SENIOR</t>
  </si>
  <si>
    <t>059172-AA-4</t>
  </si>
  <si>
    <t>3200144</t>
  </si>
  <si>
    <t>BALTIMORE GAS &amp; ELECTRIC CO SENIOR</t>
  </si>
  <si>
    <t>059165-EE-6</t>
  </si>
  <si>
    <t>3200143</t>
  </si>
  <si>
    <t>059165-DZ-0</t>
  </si>
  <si>
    <t>3200142</t>
  </si>
  <si>
    <t>Baker Hughes Inc SENIOR</t>
  </si>
  <si>
    <t>057224-BC-0</t>
  </si>
  <si>
    <t>3200141</t>
  </si>
  <si>
    <t>Heathrow Funding Ltd SECURED</t>
  </si>
  <si>
    <t>05607M-AA-5</t>
  </si>
  <si>
    <t>3200140</t>
  </si>
  <si>
    <t>BJ Services Co SENIOR</t>
  </si>
  <si>
    <t>055482-AJ-2</t>
  </si>
  <si>
    <t>3200139</t>
  </si>
  <si>
    <t>BB&amp;T Corp SENIOR</t>
  </si>
  <si>
    <t>05531F-AG-8</t>
  </si>
  <si>
    <t>3200138</t>
  </si>
  <si>
    <t>05531F-AE-3</t>
  </si>
  <si>
    <t>3200137</t>
  </si>
  <si>
    <t>BB&amp;T Corp SUBORDINATED</t>
  </si>
  <si>
    <t>054937-AE-7</t>
  </si>
  <si>
    <t>3200136</t>
  </si>
  <si>
    <t>Avon Products Inc SENIOR</t>
  </si>
  <si>
    <t>054303-AT-9</t>
  </si>
  <si>
    <t>3200135</t>
  </si>
  <si>
    <t>AVIATION CAPITAL GROUP CORP SENIOR</t>
  </si>
  <si>
    <t>05367A-AD-5</t>
  </si>
  <si>
    <t>3200134</t>
  </si>
  <si>
    <t>05366#-AJ-2</t>
  </si>
  <si>
    <t>3200133</t>
  </si>
  <si>
    <t>05366#-AF-0</t>
  </si>
  <si>
    <t>3200132</t>
  </si>
  <si>
    <t>Avery Dennison Corp SENIOR</t>
  </si>
  <si>
    <t>053611-AB-5</t>
  </si>
  <si>
    <t>3200131</t>
  </si>
  <si>
    <t>AutoNation Inc SENIOR</t>
  </si>
  <si>
    <t>05329W-AK-8</t>
  </si>
  <si>
    <t>3200130</t>
  </si>
  <si>
    <t>Atmos Energy Corp SENIOR</t>
  </si>
  <si>
    <t>049560-AH-8</t>
  </si>
  <si>
    <t>3200129</t>
  </si>
  <si>
    <t>Atlantic City Electric Co 1ST MORTGAGE</t>
  </si>
  <si>
    <t>048303-CC-3</t>
  </si>
  <si>
    <t>3200128</t>
  </si>
  <si>
    <t>Assurant Inc SENIOR</t>
  </si>
  <si>
    <t>04621X-AD-0</t>
  </si>
  <si>
    <t>3200127</t>
  </si>
  <si>
    <t>04621X-AC-2</t>
  </si>
  <si>
    <t>3200126</t>
  </si>
  <si>
    <t>ASSOCIATED BANC-CORP SENIOR</t>
  </si>
  <si>
    <t>045488-AD-5</t>
  </si>
  <si>
    <t>3200125</t>
  </si>
  <si>
    <t>Associated Banc-Corp SENIOR</t>
  </si>
  <si>
    <t>045488-AC-7</t>
  </si>
  <si>
    <t>3200124</t>
  </si>
  <si>
    <t>ARTHUR J GALLAGHER &amp; CO SENIOR</t>
  </si>
  <si>
    <t>04316#-AD-9</t>
  </si>
  <si>
    <t>3200123</t>
  </si>
  <si>
    <t>04316#-AC-1</t>
  </si>
  <si>
    <t>3200122</t>
  </si>
  <si>
    <t>Arrow Electronics Inc SENIOR</t>
  </si>
  <si>
    <t>042735-AZ-3</t>
  </si>
  <si>
    <t>3200121</t>
  </si>
  <si>
    <t>Arizona Public Service Co SENIOR</t>
  </si>
  <si>
    <t>040555-CK-8</t>
  </si>
  <si>
    <t>3200120</t>
  </si>
  <si>
    <t>040555-CJ-1</t>
  </si>
  <si>
    <t>3200119</t>
  </si>
  <si>
    <t>040555-CG-7</t>
  </si>
  <si>
    <t>3200118</t>
  </si>
  <si>
    <t>Express Scripts Holding Co NOTES</t>
  </si>
  <si>
    <t>04044T-AL-0</t>
  </si>
  <si>
    <t>3200117</t>
  </si>
  <si>
    <t>04044T-AG-1</t>
  </si>
  <si>
    <t>3200116</t>
  </si>
  <si>
    <t>04044T-AC-0</t>
  </si>
  <si>
    <t>3200115</t>
  </si>
  <si>
    <t>04044T-AA-4</t>
  </si>
  <si>
    <t>3200114</t>
  </si>
  <si>
    <t>Archer-Daniels-Midland Co SENIOR</t>
  </si>
  <si>
    <t>039483-BB-7</t>
  </si>
  <si>
    <t>3200113</t>
  </si>
  <si>
    <t>039483-AY-8</t>
  </si>
  <si>
    <t>3200112</t>
  </si>
  <si>
    <t>039483-AU-6</t>
  </si>
  <si>
    <t>3200111</t>
  </si>
  <si>
    <t>039483-AT-9</t>
  </si>
  <si>
    <t>3200110</t>
  </si>
  <si>
    <t>039483-AH-5</t>
  </si>
  <si>
    <t>3200109</t>
  </si>
  <si>
    <t>Applied Materials Inc SENIOR</t>
  </si>
  <si>
    <t>038222-AE-5</t>
  </si>
  <si>
    <t>3200108</t>
  </si>
  <si>
    <t>Appalachian Power Co SENIOR</t>
  </si>
  <si>
    <t>037735-CQ-8</t>
  </si>
  <si>
    <t>3200107</t>
  </si>
  <si>
    <t>037735-CD-7</t>
  </si>
  <si>
    <t>3200106</t>
  </si>
  <si>
    <t>Apache Finance Canada Corp SENIOR</t>
  </si>
  <si>
    <t>03746A-AA-8</t>
  </si>
  <si>
    <t>3200105</t>
  </si>
  <si>
    <t>Apache Corp SENIOR</t>
  </si>
  <si>
    <t>037411-AZ-8</t>
  </si>
  <si>
    <t>3200104</t>
  </si>
  <si>
    <t>037411-AX-3</t>
  </si>
  <si>
    <t>3200103</t>
  </si>
  <si>
    <t>037411-AS-4</t>
  </si>
  <si>
    <t>3200102</t>
  </si>
  <si>
    <t>037411-AR-6</t>
  </si>
  <si>
    <t>3200101</t>
  </si>
  <si>
    <t>Aon Corp SENIOR</t>
  </si>
  <si>
    <t>037389-AV-5</t>
  </si>
  <si>
    <t>3200100</t>
  </si>
  <si>
    <t>Analog Devices Inc SENIOR</t>
  </si>
  <si>
    <t>032654-AG-0</t>
  </si>
  <si>
    <t>3200099</t>
  </si>
  <si>
    <t>AmSouth Bancorp SUBORDINATED</t>
  </si>
  <si>
    <t>032165-AD-4</t>
  </si>
  <si>
    <t>3200098</t>
  </si>
  <si>
    <t>Amgen Inc SENIOR</t>
  </si>
  <si>
    <t>031162-AZ-3</t>
  </si>
  <si>
    <t>3200097</t>
  </si>
  <si>
    <t>031162-AW-0</t>
  </si>
  <si>
    <t>3200096</t>
  </si>
  <si>
    <t>031162-AV-2</t>
  </si>
  <si>
    <t>3200095</t>
  </si>
  <si>
    <t>AmeriGas Finance LLC / AmeriGa SENIOR</t>
  </si>
  <si>
    <t>03077J-AB-6</t>
  </si>
  <si>
    <t>3200094</t>
  </si>
  <si>
    <t>Ameriprise Financial Inc SENIOR</t>
  </si>
  <si>
    <t>03076C-AE-6</t>
  </si>
  <si>
    <t>3200093</t>
  </si>
  <si>
    <t>Americo Life Inc SECURED SUBORDINATED</t>
  </si>
  <si>
    <t>03060N-AC-4</t>
  </si>
  <si>
    <t>3200092</t>
  </si>
  <si>
    <t>American Water Capital Corp SENIOR</t>
  </si>
  <si>
    <t>03040W-AJ-4</t>
  </si>
  <si>
    <t>3200091</t>
  </si>
  <si>
    <t>American Transmission Systems SENIOR</t>
  </si>
  <si>
    <t>030288-AA-2</t>
  </si>
  <si>
    <t>3200090</t>
  </si>
  <si>
    <t>American International Group I SENIOR</t>
  </si>
  <si>
    <t>02687Q-DG-0</t>
  </si>
  <si>
    <t>3200089</t>
  </si>
  <si>
    <t>026874-CA-3</t>
  </si>
  <si>
    <t>3200088</t>
  </si>
  <si>
    <t>AMERICAN HONDA FINANCE CORP SENIOR</t>
  </si>
  <si>
    <t>02666Q-L5-0</t>
  </si>
  <si>
    <t>3200087</t>
  </si>
  <si>
    <t>02666Q-L4-3</t>
  </si>
  <si>
    <t>3200086</t>
  </si>
  <si>
    <t>American Honda Finance Corp SENIOR</t>
  </si>
  <si>
    <t>02666Q-G7-2</t>
  </si>
  <si>
    <t>3200085</t>
  </si>
  <si>
    <t>02666Q-G6-4</t>
  </si>
  <si>
    <t>3200084</t>
  </si>
  <si>
    <t>02666Q-F4-0</t>
  </si>
  <si>
    <t>3200083</t>
  </si>
  <si>
    <t>02666Q-D6-7</t>
  </si>
  <si>
    <t>3200082</t>
  </si>
  <si>
    <t>02666Q-B6-9</t>
  </si>
  <si>
    <t>3200081</t>
  </si>
  <si>
    <t>026609-AC-1</t>
  </si>
  <si>
    <t>3200080</t>
  </si>
  <si>
    <t>American Express Credit Corp SENIOR</t>
  </si>
  <si>
    <t>0258M0-DC-0</t>
  </si>
  <si>
    <t>3200079</t>
  </si>
  <si>
    <t>0258M0-CZ-0</t>
  </si>
  <si>
    <t>3200078</t>
  </si>
  <si>
    <t>0258M0-CW-7</t>
  </si>
  <si>
    <t>3200077</t>
  </si>
  <si>
    <t>American Express Co SENIOR</t>
  </si>
  <si>
    <t>025816-BA-6</t>
  </si>
  <si>
    <t>3200076</t>
  </si>
  <si>
    <t>025816-AX-7</t>
  </si>
  <si>
    <t>3200075</t>
  </si>
  <si>
    <t>Ameren Illinois Co SECURED</t>
  </si>
  <si>
    <t>02361D-AE-0</t>
  </si>
  <si>
    <t>3200074</t>
  </si>
  <si>
    <t>HESS CORP SENIOR</t>
  </si>
  <si>
    <t>02355#-AF-0</t>
  </si>
  <si>
    <t>3200073</t>
  </si>
  <si>
    <t>HESS CORP SECURED</t>
  </si>
  <si>
    <t>02355#-AE-3</t>
  </si>
  <si>
    <t>3200072</t>
  </si>
  <si>
    <t>02355#-AD-5</t>
  </si>
  <si>
    <t>3200071</t>
  </si>
  <si>
    <t>ALTRIA GROUP INC SENIOR</t>
  </si>
  <si>
    <t>02209S-AN-3</t>
  </si>
  <si>
    <t>3200070</t>
  </si>
  <si>
    <t>Altria Group Inc SENIOR</t>
  </si>
  <si>
    <t>02209S-AK-9</t>
  </si>
  <si>
    <t>3200069</t>
  </si>
  <si>
    <t>02209S-AG-8</t>
  </si>
  <si>
    <t>3200068</t>
  </si>
  <si>
    <t>02209S-AD-5</t>
  </si>
  <si>
    <t>3200067</t>
  </si>
  <si>
    <t>Ally Financial Inc SENIOR</t>
  </si>
  <si>
    <t>02005N-AN-0</t>
  </si>
  <si>
    <t>3200066</t>
  </si>
  <si>
    <t>Allstate Corp/The SENIOR</t>
  </si>
  <si>
    <t>020002-AT-8</t>
  </si>
  <si>
    <t>3200065</t>
  </si>
  <si>
    <t>020002-AS-0</t>
  </si>
  <si>
    <t>3200064</t>
  </si>
  <si>
    <t>020002-AR-2</t>
  </si>
  <si>
    <t>3200063</t>
  </si>
  <si>
    <t>020002-AP-6</t>
  </si>
  <si>
    <t>3200062</t>
  </si>
  <si>
    <t>020002-AH-4</t>
  </si>
  <si>
    <t>3200061</t>
  </si>
  <si>
    <t>ALLISON TRANSMISSION INC SENIOR</t>
  </si>
  <si>
    <t>01973J-AC-3</t>
  </si>
  <si>
    <t>3200060</t>
  </si>
  <si>
    <t>ALLIANT ENERGY CORPORATE SERVI SENIOR</t>
  </si>
  <si>
    <t>01886*-AA-5</t>
  </si>
  <si>
    <t>3200059</t>
  </si>
  <si>
    <t>ALLIANCE RESOURCE OPERATING PA SENIOR</t>
  </si>
  <si>
    <t>01885@-AA-4</t>
  </si>
  <si>
    <t>3200058</t>
  </si>
  <si>
    <t>Alliance Pipeline LP/United St SECURED</t>
  </si>
  <si>
    <t>01877K-AA-1</t>
  </si>
  <si>
    <t>3200057</t>
  </si>
  <si>
    <t>Allergan Inc/United States SENIOR</t>
  </si>
  <si>
    <t>018490-AN-2</t>
  </si>
  <si>
    <t>3200056</t>
  </si>
  <si>
    <t>018490-AM-4</t>
  </si>
  <si>
    <t>3200055</t>
  </si>
  <si>
    <t>ALCOA INC SENIOR</t>
  </si>
  <si>
    <t>3200054</t>
  </si>
  <si>
    <t>3200053</t>
  </si>
  <si>
    <t>Alabama Power Co SENIOR</t>
  </si>
  <si>
    <t>010392-FG-8</t>
  </si>
  <si>
    <t>3200052</t>
  </si>
  <si>
    <t>010392-FF-0</t>
  </si>
  <si>
    <t>3200051</t>
  </si>
  <si>
    <t>Airgas Inc SENIOR</t>
  </si>
  <si>
    <t>009363-AL-6</t>
  </si>
  <si>
    <t>3200050</t>
  </si>
  <si>
    <t>Air Products &amp; Chemicals Inc SENIOR</t>
  </si>
  <si>
    <t>009158-AP-1</t>
  </si>
  <si>
    <t>3200049</t>
  </si>
  <si>
    <t>Agua Caliente Band of Cahuilla SECURED</t>
  </si>
  <si>
    <t>00855L-AC-3</t>
  </si>
  <si>
    <t>3200048</t>
  </si>
  <si>
    <t>00855L-AB-5</t>
  </si>
  <si>
    <t>3200047</t>
  </si>
  <si>
    <t>00855L-AA-7</t>
  </si>
  <si>
    <t>3200046</t>
  </si>
  <si>
    <t>008548-AE-9</t>
  </si>
  <si>
    <t>3200045</t>
  </si>
  <si>
    <t>AGILENT TECHNOLOGIES INC SENIOR</t>
  </si>
  <si>
    <t>00846U-AH-4</t>
  </si>
  <si>
    <t>3200044</t>
  </si>
  <si>
    <t>00846U-AC-5</t>
  </si>
  <si>
    <t>3200043</t>
  </si>
  <si>
    <t>Aetna Inc SENIOR</t>
  </si>
  <si>
    <t>00817Y-AG-3</t>
  </si>
  <si>
    <t>3200042</t>
  </si>
  <si>
    <t>00817Y-AF-5</t>
  </si>
  <si>
    <t>3200041</t>
  </si>
  <si>
    <t>008117-AM-5</t>
  </si>
  <si>
    <t>3200040</t>
  </si>
  <si>
    <t>ABU DHABI NATIONAL ENERGY CO SENIOR</t>
  </si>
  <si>
    <t>00386S-AL-6</t>
  </si>
  <si>
    <t>3200039</t>
  </si>
  <si>
    <t>00386S-AK-8</t>
  </si>
  <si>
    <t>3200038</t>
  </si>
  <si>
    <t>Abbott Laboratories SENIOR</t>
  </si>
  <si>
    <t>002824-AW-0</t>
  </si>
  <si>
    <t>3200037</t>
  </si>
  <si>
    <t>002824-AU-4</t>
  </si>
  <si>
    <t>3200036</t>
  </si>
  <si>
    <t>002819-AC-4</t>
  </si>
  <si>
    <t>3200035</t>
  </si>
  <si>
    <t>New Cingular Wireless Services SENIOR</t>
  </si>
  <si>
    <t>00209A-AF-3</t>
  </si>
  <si>
    <t>3200034</t>
  </si>
  <si>
    <t>AT&amp;T Inc SENIOR</t>
  </si>
  <si>
    <t>00206R-AZ-5</t>
  </si>
  <si>
    <t>3200033</t>
  </si>
  <si>
    <t>00206R-AY-8</t>
  </si>
  <si>
    <t>3200032</t>
  </si>
  <si>
    <t>00206R-AX-0</t>
  </si>
  <si>
    <t>3200031</t>
  </si>
  <si>
    <t>00206R-AW-2</t>
  </si>
  <si>
    <t>3200030</t>
  </si>
  <si>
    <t>00206R-AR-3</t>
  </si>
  <si>
    <t>3200029</t>
  </si>
  <si>
    <t>00184A-AG-0</t>
  </si>
  <si>
    <t>3200028</t>
  </si>
  <si>
    <t>00184A-AC-9</t>
  </si>
  <si>
    <t>3200027</t>
  </si>
  <si>
    <t>00163X-AN-0</t>
  </si>
  <si>
    <t>3200026</t>
  </si>
  <si>
    <t>AGL Capital Corp SENIOR</t>
  </si>
  <si>
    <t>001192-AJ-2</t>
  </si>
  <si>
    <t>3200025</t>
  </si>
  <si>
    <t>001192-AF-0</t>
  </si>
  <si>
    <t>3200024</t>
  </si>
  <si>
    <t>001192-AD-5</t>
  </si>
  <si>
    <t>3200023</t>
  </si>
  <si>
    <t>AGL CAPITAL CORP SENIOR</t>
  </si>
  <si>
    <t>001192-A@-2</t>
  </si>
  <si>
    <t>3200022</t>
  </si>
  <si>
    <t>Red Oak Power LLC SECURED</t>
  </si>
  <si>
    <t>00103Y-AF-8</t>
  </si>
  <si>
    <t>3200021</t>
  </si>
  <si>
    <t>PPL Ironwood LLC SECURED</t>
  </si>
  <si>
    <t>00103X-AC-7</t>
  </si>
  <si>
    <t>3200020</t>
  </si>
  <si>
    <t>ADOP CO SENIOR</t>
  </si>
  <si>
    <t>00101A-AA-3</t>
  </si>
  <si>
    <t>3200019</t>
  </si>
  <si>
    <t>A&amp;E TELEVISION NETWORKS LLC SENIOR</t>
  </si>
  <si>
    <t>00003#-AB-9</t>
  </si>
  <si>
    <t>3200018</t>
  </si>
  <si>
    <t>00003#-AA-1</t>
  </si>
  <si>
    <t>3200017</t>
  </si>
  <si>
    <t>3200016</t>
  </si>
  <si>
    <t>HOLOGIC INC SECURED</t>
  </si>
  <si>
    <t>3200015</t>
  </si>
  <si>
    <t>SPANSION INC 1ST LIEN</t>
  </si>
  <si>
    <t>3200014</t>
  </si>
  <si>
    <t>PINNACLE FOODS FINANCE LLC / P SECURED</t>
  </si>
  <si>
    <t>3200013</t>
  </si>
  <si>
    <t>ASURION LLC SECURED</t>
  </si>
  <si>
    <t>3200012</t>
  </si>
  <si>
    <t>EP ENERGY LLC 1ST LIEN</t>
  </si>
  <si>
    <t>3200011</t>
  </si>
  <si>
    <t>KINETIC CONCEPTS INC / KCI USA 1ST LIEN</t>
  </si>
  <si>
    <t>3200010</t>
  </si>
  <si>
    <t>HCA INC SECURED</t>
  </si>
  <si>
    <t>3200009</t>
  </si>
  <si>
    <t>CAESARS ENTERTAINMENT OPERATIN SECURED</t>
  </si>
  <si>
    <t>3200008</t>
  </si>
  <si>
    <t>MANITOWOC CO INC/THE SECURED</t>
  </si>
  <si>
    <t>PENINSULA GAMING LLC SECURED</t>
  </si>
  <si>
    <t>NUVEEN INVESTMENTS INC SECURED</t>
  </si>
  <si>
    <t>SEMTECH CORP SECURED</t>
  </si>
  <si>
    <t>TEXAS COMPETITIVE ELECTRIC HOL SECURED</t>
  </si>
  <si>
    <t>Wyoming</t>
  </si>
  <si>
    <t>Wyoming Community Development SENIOR</t>
  </si>
  <si>
    <t>98322P-5H-8</t>
  </si>
  <si>
    <t>2800078</t>
  </si>
  <si>
    <t>West Virginia</t>
  </si>
  <si>
    <t>West Virginia Housing Developm SENIOR</t>
  </si>
  <si>
    <t>95662M-ZL-7</t>
  </si>
  <si>
    <t>2800077</t>
  </si>
  <si>
    <t>95662M-VM-9</t>
  </si>
  <si>
    <t>2800076</t>
  </si>
  <si>
    <t>95662M-VL-1</t>
  </si>
  <si>
    <t>2800075</t>
  </si>
  <si>
    <t>95662M-VK-3</t>
  </si>
  <si>
    <t>2800074</t>
  </si>
  <si>
    <t>95662M-VJ-6</t>
  </si>
  <si>
    <t>2800073</t>
  </si>
  <si>
    <t>95662M-VH-0</t>
  </si>
  <si>
    <t>2800072</t>
  </si>
  <si>
    <t>95662M-VG-2</t>
  </si>
  <si>
    <t>2800071</t>
  </si>
  <si>
    <t>95662M-VF-4</t>
  </si>
  <si>
    <t>2800070</t>
  </si>
  <si>
    <t>95662M-VE-7</t>
  </si>
  <si>
    <t>2800069</t>
  </si>
  <si>
    <t>Washington</t>
  </si>
  <si>
    <t>Washington State Housing Finan SENIOR</t>
  </si>
  <si>
    <t>93978T-HK-8</t>
  </si>
  <si>
    <t>2800068</t>
  </si>
  <si>
    <t>93978T-BZ-1</t>
  </si>
  <si>
    <t>2800067</t>
  </si>
  <si>
    <t>93978K-6Y-9</t>
  </si>
  <si>
    <t>2800066</t>
  </si>
  <si>
    <t>Texas</t>
  </si>
  <si>
    <t>Texas Department of Housing &amp; SENIOR</t>
  </si>
  <si>
    <t>88275F-MM-8</t>
  </si>
  <si>
    <t>2800065</t>
  </si>
  <si>
    <t>88275F-ML-0</t>
  </si>
  <si>
    <t>2800064</t>
  </si>
  <si>
    <t>88275F-KW-8</t>
  </si>
  <si>
    <t>2800063</t>
  </si>
  <si>
    <t>South Carolina</t>
  </si>
  <si>
    <t>South Carolina State Housing F SENIOR</t>
  </si>
  <si>
    <t>83712D-RP-3</t>
  </si>
  <si>
    <t>2800062</t>
  </si>
  <si>
    <t>Kansas</t>
  </si>
  <si>
    <t>County of Sedgwick KS / County SENIOR</t>
  </si>
  <si>
    <t>815266-LN-9</t>
  </si>
  <si>
    <t>2800061</t>
  </si>
  <si>
    <t>815266-LG-4</t>
  </si>
  <si>
    <t>2800060</t>
  </si>
  <si>
    <t>Rhode Island</t>
  </si>
  <si>
    <t>Rhode Island Housing &amp; Mortgag SENIOR</t>
  </si>
  <si>
    <t>762212-Z3-5</t>
  </si>
  <si>
    <t>2800059</t>
  </si>
  <si>
    <t>Florida</t>
  </si>
  <si>
    <t>Pinellas County Housing Financ SENIOR</t>
  </si>
  <si>
    <t>72316W-QK-6</t>
  </si>
  <si>
    <t>2800058</t>
  </si>
  <si>
    <t>Oregon</t>
  </si>
  <si>
    <t>State of Oregon Housing &amp; Comm SENIOR</t>
  </si>
  <si>
    <t>686087-GL-5</t>
  </si>
  <si>
    <t>2800057</t>
  </si>
  <si>
    <t>Ohio</t>
  </si>
  <si>
    <t>Ohio Housing Finance Agency SENIOR</t>
  </si>
  <si>
    <t>67756Q-HJ-9</t>
  </si>
  <si>
    <t>2800056</t>
  </si>
  <si>
    <t>Hawaii</t>
  </si>
  <si>
    <t>Ohana Military Communities LLC SENIOR</t>
  </si>
  <si>
    <t>677071-AB-8</t>
  </si>
  <si>
    <t>2800055</t>
  </si>
  <si>
    <t>677071-AA-0</t>
  </si>
  <si>
    <t>2800054</t>
  </si>
  <si>
    <t>Ohio Housing Finance Agency SECURED</t>
  </si>
  <si>
    <t>676907-MN-5</t>
  </si>
  <si>
    <t>2800053</t>
  </si>
  <si>
    <t>676900-PJ-6</t>
  </si>
  <si>
    <t>2800052</t>
  </si>
  <si>
    <t>North Dakota</t>
  </si>
  <si>
    <t>658886-DQ-6</t>
  </si>
  <si>
    <t>2800051</t>
  </si>
  <si>
    <t>658886-DP-8</t>
  </si>
  <si>
    <t>2800050</t>
  </si>
  <si>
    <t>658886-DN-3</t>
  </si>
  <si>
    <t>2800049</t>
  </si>
  <si>
    <t>658886-DM-5</t>
  </si>
  <si>
    <t>2800048</t>
  </si>
  <si>
    <t>New Mexico</t>
  </si>
  <si>
    <t>New Mexico Mortgage Finance Au SENIOR</t>
  </si>
  <si>
    <t>647200-WZ-3</t>
  </si>
  <si>
    <t>2800047</t>
  </si>
  <si>
    <t>New Hampshire</t>
  </si>
  <si>
    <t>New Hampshire Housing Finance SENIOR</t>
  </si>
  <si>
    <t>64469D-JX-0</t>
  </si>
  <si>
    <t>2800046</t>
  </si>
  <si>
    <t>64468T-3E-5</t>
  </si>
  <si>
    <t>2800045</t>
  </si>
  <si>
    <t>Nebraska</t>
  </si>
  <si>
    <t>Nebraska Investment Finance Au SENIOR</t>
  </si>
  <si>
    <t>63967C-6G-2</t>
  </si>
  <si>
    <t>2800044</t>
  </si>
  <si>
    <t>63967C-6F-4</t>
  </si>
  <si>
    <t>2800043</t>
  </si>
  <si>
    <t>63967C-6E-7</t>
  </si>
  <si>
    <t>2800042</t>
  </si>
  <si>
    <t>Missouri</t>
  </si>
  <si>
    <t>Missouri Housing Development C SENIOR</t>
  </si>
  <si>
    <t>60636X-Y4-9</t>
  </si>
  <si>
    <t>2800041</t>
  </si>
  <si>
    <t>Missouri Housing Development C SECURED</t>
  </si>
  <si>
    <t>60636X-H4-8</t>
  </si>
  <si>
    <t>2800040</t>
  </si>
  <si>
    <t>Mississippi</t>
  </si>
  <si>
    <t>Mississippi Home Corp SENIOR</t>
  </si>
  <si>
    <t>60535Q-DH-0</t>
  </si>
  <si>
    <t>2800039</t>
  </si>
  <si>
    <t>Miami-Dade County Housing Fina SENIOR</t>
  </si>
  <si>
    <t>59334H-EN-1</t>
  </si>
  <si>
    <t>2800038</t>
  </si>
  <si>
    <t>Massachusetts</t>
  </si>
  <si>
    <t>Massachusetts Housing Finance SENIOR</t>
  </si>
  <si>
    <t>57586P-E3-6</t>
  </si>
  <si>
    <t>2800037</t>
  </si>
  <si>
    <t>57586P-E2-8</t>
  </si>
  <si>
    <t>2800036</t>
  </si>
  <si>
    <t>57586P-D9-4</t>
  </si>
  <si>
    <t>2800035</t>
  </si>
  <si>
    <t>57586P-C6-1</t>
  </si>
  <si>
    <t>2800034</t>
  </si>
  <si>
    <t>57586P-C5-3</t>
  </si>
  <si>
    <t>2800033</t>
  </si>
  <si>
    <t>Maryland</t>
  </si>
  <si>
    <t>Maryland Community Development SENIOR</t>
  </si>
  <si>
    <t>57419P-GV-5</t>
  </si>
  <si>
    <t>2800032</t>
  </si>
  <si>
    <t>57419P-GU-7</t>
  </si>
  <si>
    <t>2800031</t>
  </si>
  <si>
    <t>Maine</t>
  </si>
  <si>
    <t>Maine State Housing Authority SENIOR</t>
  </si>
  <si>
    <t>56052E-YW-2</t>
  </si>
  <si>
    <t>2800030</t>
  </si>
  <si>
    <t>56052E-S6-6</t>
  </si>
  <si>
    <t>2800029</t>
  </si>
  <si>
    <t>Kentucky</t>
  </si>
  <si>
    <t>Kentucky Housing Corp SENIOR</t>
  </si>
  <si>
    <t>49130T-DX-1</t>
  </si>
  <si>
    <t>2800028</t>
  </si>
  <si>
    <t>Indiana</t>
  </si>
  <si>
    <t>Indiana Housing &amp; Community De SENIOR</t>
  </si>
  <si>
    <t>454806-CZ-1</t>
  </si>
  <si>
    <t>2800027</t>
  </si>
  <si>
    <t>454806-CY-4</t>
  </si>
  <si>
    <t>2800026</t>
  </si>
  <si>
    <t>454806-CV-0</t>
  </si>
  <si>
    <t>2800025</t>
  </si>
  <si>
    <t>Illinois</t>
  </si>
  <si>
    <t>Illinois Housing Development A SENIOR</t>
  </si>
  <si>
    <t>45201Y-QJ-9</t>
  </si>
  <si>
    <t>2800024</t>
  </si>
  <si>
    <t>Florida Housing Finance Corp SENIOR</t>
  </si>
  <si>
    <t>34073N-X6-2</t>
  </si>
  <si>
    <t>2800023</t>
  </si>
  <si>
    <t>34073N-X4-7</t>
  </si>
  <si>
    <t>2800022</t>
  </si>
  <si>
    <t>34073N-W8-9</t>
  </si>
  <si>
    <t>2800021</t>
  </si>
  <si>
    <t>34073N-W6-3</t>
  </si>
  <si>
    <t>2800020</t>
  </si>
  <si>
    <t>34073N-P4-6</t>
  </si>
  <si>
    <t>2800019</t>
  </si>
  <si>
    <t>34073N-P3-8</t>
  </si>
  <si>
    <t>2800018</t>
  </si>
  <si>
    <t>34073N-P2-0</t>
  </si>
  <si>
    <t>2800017</t>
  </si>
  <si>
    <t>City of Chicago IL SENIOR</t>
  </si>
  <si>
    <t>167570-PA-2</t>
  </si>
  <si>
    <t>2800016</t>
  </si>
  <si>
    <t>167570-NZ-9</t>
  </si>
  <si>
    <t>2800015</t>
  </si>
  <si>
    <t>California</t>
  </si>
  <si>
    <t>California County Tobacco Secu SENIOR</t>
  </si>
  <si>
    <t>13016N-BZ-6</t>
  </si>
  <si>
    <t>2800014</t>
  </si>
  <si>
    <t>Pennsylvania</t>
  </si>
  <si>
    <t>Butler County Industrial Devel SENIOR</t>
  </si>
  <si>
    <t>123597-AC-0</t>
  </si>
  <si>
    <t>2800013</t>
  </si>
  <si>
    <t>Arkansas</t>
  </si>
  <si>
    <t>Arkansas Development Finance A SENIOR</t>
  </si>
  <si>
    <t>041083-QH-2</t>
  </si>
  <si>
    <t>2800012</t>
  </si>
  <si>
    <t>041083-ED-4</t>
  </si>
  <si>
    <t>2800011</t>
  </si>
  <si>
    <t>Alabama</t>
  </si>
  <si>
    <t>Alabama Housing Finance Author SENIOR</t>
  </si>
  <si>
    <t>01030R-FW-7</t>
  </si>
  <si>
    <t>2800010</t>
  </si>
  <si>
    <t>01030R-FV-9</t>
  </si>
  <si>
    <t>2800009</t>
  </si>
  <si>
    <t>01030R-FU-1</t>
  </si>
  <si>
    <t>2800008</t>
  </si>
  <si>
    <t>01030R-FT-4</t>
  </si>
  <si>
    <t>2800007</t>
  </si>
  <si>
    <t>01030R-FS-6</t>
  </si>
  <si>
    <t>2800006</t>
  </si>
  <si>
    <t>01030R-FR-8</t>
  </si>
  <si>
    <t>2800005</t>
  </si>
  <si>
    <t>01030R-FQ-0</t>
  </si>
  <si>
    <t>2800004</t>
  </si>
  <si>
    <t>01030R-FP-2</t>
  </si>
  <si>
    <t>2800003</t>
  </si>
  <si>
    <t>01030R-FN-7</t>
  </si>
  <si>
    <t>2800002</t>
  </si>
  <si>
    <t>01030R-FM-9</t>
  </si>
  <si>
    <t>2800001</t>
  </si>
  <si>
    <t>Delaware</t>
  </si>
  <si>
    <t>FHLMC Multifamily Structured P SECURED</t>
  </si>
  <si>
    <t>31398V-J9-8</t>
  </si>
  <si>
    <t>2700026</t>
  </si>
  <si>
    <t>31398J-ZR-7</t>
  </si>
  <si>
    <t>2700025</t>
  </si>
  <si>
    <t>Fannie Mae-Aces SECURED</t>
  </si>
  <si>
    <t>31398F-2M-2</t>
  </si>
  <si>
    <t>2700024</t>
  </si>
  <si>
    <t>3137AV-PT-8</t>
  </si>
  <si>
    <t>2700023</t>
  </si>
  <si>
    <t>3137AQ-VX-3</t>
  </si>
  <si>
    <t>2700022</t>
  </si>
  <si>
    <t>3137AQ-T3-2</t>
  </si>
  <si>
    <t>2700021</t>
  </si>
  <si>
    <t>3137AP-PA-2</t>
  </si>
  <si>
    <t>2700020</t>
  </si>
  <si>
    <t>3137AN-MP-7</t>
  </si>
  <si>
    <t>2700019</t>
  </si>
  <si>
    <t>2700018</t>
  </si>
  <si>
    <t>3137AN-LQ-6</t>
  </si>
  <si>
    <t>2700017</t>
  </si>
  <si>
    <t>3137AM-E7-8</t>
  </si>
  <si>
    <t>2700016</t>
  </si>
  <si>
    <t>3137AL-6W-4</t>
  </si>
  <si>
    <t>2700015</t>
  </si>
  <si>
    <t>3137AL-6V-6</t>
  </si>
  <si>
    <t>2700014</t>
  </si>
  <si>
    <t>3137AK-KD-2</t>
  </si>
  <si>
    <t>2700013</t>
  </si>
  <si>
    <t>3137AK-KC-4</t>
  </si>
  <si>
    <t>2700012</t>
  </si>
  <si>
    <t>3137AJ-MG-6</t>
  </si>
  <si>
    <t>2700011</t>
  </si>
  <si>
    <t>3137AH-6R-4</t>
  </si>
  <si>
    <t>2700010</t>
  </si>
  <si>
    <t>3137AH-6D-5</t>
  </si>
  <si>
    <t>2700009</t>
  </si>
  <si>
    <t>3137AE-V8-5</t>
  </si>
  <si>
    <t>2700008</t>
  </si>
  <si>
    <t>3137AD-TK-3</t>
  </si>
  <si>
    <t>2700007</t>
  </si>
  <si>
    <t>3137AB-FJ-5</t>
  </si>
  <si>
    <t>2700006</t>
  </si>
  <si>
    <t>3137AA-4X-8</t>
  </si>
  <si>
    <t>2700005</t>
  </si>
  <si>
    <t>3137A8-PP-7</t>
  </si>
  <si>
    <t>2700004</t>
  </si>
  <si>
    <t>3137A7-NU-0</t>
  </si>
  <si>
    <t>2700003</t>
  </si>
  <si>
    <t>3137A6-B3-5</t>
  </si>
  <si>
    <t>2700002</t>
  </si>
  <si>
    <t>3137A2-B3-4</t>
  </si>
  <si>
    <t>2700001</t>
  </si>
  <si>
    <t>USA</t>
  </si>
  <si>
    <t>Fannie Mae Pool POOL #AE9755</t>
  </si>
  <si>
    <t>31419L-ZV-8</t>
  </si>
  <si>
    <t>2600785</t>
  </si>
  <si>
    <t>Fannie Mae Pool POOL #AE8381</t>
  </si>
  <si>
    <t>31419K-J3-0</t>
  </si>
  <si>
    <t>2600784</t>
  </si>
  <si>
    <t>Fannie Mae Pool POOL #AE7958</t>
  </si>
  <si>
    <t>31419J-ZY-7</t>
  </si>
  <si>
    <t>2600783</t>
  </si>
  <si>
    <t>Fannie Mae Pool POOL #AE8077</t>
  </si>
  <si>
    <t>31419J-6P-8</t>
  </si>
  <si>
    <t>2600782</t>
  </si>
  <si>
    <t>Fannie Mae Pool POOL #AE6354</t>
  </si>
  <si>
    <t>31419H-BY-7</t>
  </si>
  <si>
    <t>2600781</t>
  </si>
  <si>
    <t>Fannie Mae Pool POOL #AE4789</t>
  </si>
  <si>
    <t>31419F-KB-1</t>
  </si>
  <si>
    <t>2600780</t>
  </si>
  <si>
    <t>Fannie Mae Pool POOL #AE3649</t>
  </si>
  <si>
    <t>31419E-BT-5</t>
  </si>
  <si>
    <t>2600779</t>
  </si>
  <si>
    <t>Fannie Mae Pool POOL #AE4411</t>
  </si>
  <si>
    <t>31419E-3V-9</t>
  </si>
  <si>
    <t>2600778</t>
  </si>
  <si>
    <t>Fannie Mae Pool POOL #AD9372</t>
  </si>
  <si>
    <t>31418X-MW-5</t>
  </si>
  <si>
    <t>2600777</t>
  </si>
  <si>
    <t>Fannie Mae Pool POOL #AD9874</t>
  </si>
  <si>
    <t>31418X-6L-7</t>
  </si>
  <si>
    <t>2600776</t>
  </si>
  <si>
    <t>Fannie Mae Pool POOL #AD7340</t>
  </si>
  <si>
    <t>31418V-EN-8</t>
  </si>
  <si>
    <t>2600775</t>
  </si>
  <si>
    <t>Fannie Mae Pool POOL #AD7325</t>
  </si>
  <si>
    <t>31418V-D7-4</t>
  </si>
  <si>
    <t>2600774</t>
  </si>
  <si>
    <t>Fannie Mae Pool POOL #AD5768</t>
  </si>
  <si>
    <t>31418T-MS-3</t>
  </si>
  <si>
    <t>2600773</t>
  </si>
  <si>
    <t>Fannie Mae Pool POOL #AD5682</t>
  </si>
  <si>
    <t>31418T-J4-0</t>
  </si>
  <si>
    <t>2600772</t>
  </si>
  <si>
    <t>Fannie Mae Pool POOL #AD4675</t>
  </si>
  <si>
    <t>31418S-FR-5</t>
  </si>
  <si>
    <t>2600771</t>
  </si>
  <si>
    <t>Fannie Mae Pool POOL #AD2700</t>
  </si>
  <si>
    <t>31418Q-AA-1</t>
  </si>
  <si>
    <t>2600770</t>
  </si>
  <si>
    <t>Fannie Mae Pool POOL #AD1124</t>
  </si>
  <si>
    <t>31418N-HA-1</t>
  </si>
  <si>
    <t>2600769</t>
  </si>
  <si>
    <t>Fannie Mae Pool POOL #AD0059</t>
  </si>
  <si>
    <t>31418M-B5-0</t>
  </si>
  <si>
    <t>2600768</t>
  </si>
  <si>
    <t>Fannie Mae Pool POOL #MA1287</t>
  </si>
  <si>
    <t>31418A-ND-6</t>
  </si>
  <si>
    <t>2600767</t>
  </si>
  <si>
    <t>Fannie Mae Pool POOL #MA0695</t>
  </si>
  <si>
    <t>31417Y-XZ-5</t>
  </si>
  <si>
    <t>2600766</t>
  </si>
  <si>
    <t>Fannie Mae Pool POOL #MA0641</t>
  </si>
  <si>
    <t>31417Y-WB-9</t>
  </si>
  <si>
    <t>2600765</t>
  </si>
  <si>
    <t>Fannie Mae Pool POOL #MA0667</t>
  </si>
  <si>
    <t>31417Y-W5-2</t>
  </si>
  <si>
    <t>2600764</t>
  </si>
  <si>
    <t>Fannie Mae Pool POOL #MA0203</t>
  </si>
  <si>
    <t>31417Y-GM-3</t>
  </si>
  <si>
    <t>2600763</t>
  </si>
  <si>
    <t>Fannie Mae Pool POOL #MA0885</t>
  </si>
  <si>
    <t>31417Y-6X-0</t>
  </si>
  <si>
    <t>2600762</t>
  </si>
  <si>
    <t>Fannie Mae Pool POOL #MA0771</t>
  </si>
  <si>
    <t>31417Y-2D-8</t>
  </si>
  <si>
    <t>2600761</t>
  </si>
  <si>
    <t>Fannie Mae Pool POOL #AC8596</t>
  </si>
  <si>
    <t>31417V-RS-4</t>
  </si>
  <si>
    <t>2600760</t>
  </si>
  <si>
    <t>Fannie Mae Pool POOL #AC8262</t>
  </si>
  <si>
    <t>31417V-FC-2</t>
  </si>
  <si>
    <t>2600759</t>
  </si>
  <si>
    <t>Fannie Mae Pool POOL #AC5838</t>
  </si>
  <si>
    <t>31417S-PY-0</t>
  </si>
  <si>
    <t>2600758</t>
  </si>
  <si>
    <t>Fannie Mae Pool POOL #AC3324</t>
  </si>
  <si>
    <t>31417M-VS-9</t>
  </si>
  <si>
    <t>2600757</t>
  </si>
  <si>
    <t>Fannie Mae Pool POOL #AC3323</t>
  </si>
  <si>
    <t>31417M-VR-1</t>
  </si>
  <si>
    <t>2600756</t>
  </si>
  <si>
    <t>Fannie Mae Pool POOL #AC3305</t>
  </si>
  <si>
    <t>31417M-U7-6</t>
  </si>
  <si>
    <t>2600755</t>
  </si>
  <si>
    <t>Fannie Mae Pool POOL #AC3264</t>
  </si>
  <si>
    <t>31417M-TW-3</t>
  </si>
  <si>
    <t>2600754</t>
  </si>
  <si>
    <t>Fannie Mae Pool POOL #AC3129</t>
  </si>
  <si>
    <t>31417M-PP-2</t>
  </si>
  <si>
    <t>2600753</t>
  </si>
  <si>
    <t>Fannie Mae Pool POOL #AC1238</t>
  </si>
  <si>
    <t>31417K-LU-9</t>
  </si>
  <si>
    <t>2600752</t>
  </si>
  <si>
    <t>Fannie Mae Pool POOL #AC0939</t>
  </si>
  <si>
    <t>31417K-BH-9</t>
  </si>
  <si>
    <t>2600751</t>
  </si>
  <si>
    <t>Fannie Mae Pool POOL #AC0712</t>
  </si>
  <si>
    <t>31417J-YJ-3</t>
  </si>
  <si>
    <t>2600750</t>
  </si>
  <si>
    <t>Fannie Mae Pool POOL #AC0710</t>
  </si>
  <si>
    <t>31417J-YG-9</t>
  </si>
  <si>
    <t>2600749</t>
  </si>
  <si>
    <t>Fannie Mae Pool POOL #AC0770</t>
  </si>
  <si>
    <t>31417J-2C-3</t>
  </si>
  <si>
    <t>2600748</t>
  </si>
  <si>
    <t>Fannie Mae Pool POOL #AB6670</t>
  </si>
  <si>
    <t>31417D-MU-4</t>
  </si>
  <si>
    <t>2600747</t>
  </si>
  <si>
    <t>Fannie Mae Pool POOL #AB5466</t>
  </si>
  <si>
    <t>31417C-CC-7</t>
  </si>
  <si>
    <t>2600746</t>
  </si>
  <si>
    <t>Fannie Mae Pool POOL #AB5462</t>
  </si>
  <si>
    <t>31417C-B8-7</t>
  </si>
  <si>
    <t>2600745</t>
  </si>
  <si>
    <t>Fannie Mae Pool POOL #AB5460</t>
  </si>
  <si>
    <t>31417C-B6-1</t>
  </si>
  <si>
    <t>2600744</t>
  </si>
  <si>
    <t>Fannie Mae Pool POOL #AB5371</t>
  </si>
  <si>
    <t>31417B-6H-5</t>
  </si>
  <si>
    <t>2600743</t>
  </si>
  <si>
    <t>Fannie Mae Pool POOL #AB4265</t>
  </si>
  <si>
    <t>31417A-W3-9</t>
  </si>
  <si>
    <t>2600742</t>
  </si>
  <si>
    <t>Fannie Mae Pool POOL #AB4225</t>
  </si>
  <si>
    <t>31417A-VT-3</t>
  </si>
  <si>
    <t>2600741</t>
  </si>
  <si>
    <t>Fannie Mae Pool POOL #AB3822</t>
  </si>
  <si>
    <t>31417A-G8-6</t>
  </si>
  <si>
    <t>2600740</t>
  </si>
  <si>
    <t>Fannie Mae Pool POOL #AB3400</t>
  </si>
  <si>
    <t>31416Y-X6-0</t>
  </si>
  <si>
    <t>2600739</t>
  </si>
  <si>
    <t>Fannie Mae Pool POOL #AB3399</t>
  </si>
  <si>
    <t>31416Y-X5-2</t>
  </si>
  <si>
    <t>2600738</t>
  </si>
  <si>
    <t>Fannie Mae Pool POOL #AB3541</t>
  </si>
  <si>
    <t>31416Y-5B-0</t>
  </si>
  <si>
    <t>2600737</t>
  </si>
  <si>
    <t>Fannie Mae Pool POOL #AB3509</t>
  </si>
  <si>
    <t>31416Y-3T-3</t>
  </si>
  <si>
    <t>2600736</t>
  </si>
  <si>
    <t>Fannie Mae Pool POOL #AB2274</t>
  </si>
  <si>
    <t>31416X-Q4-5</t>
  </si>
  <si>
    <t>2600735</t>
  </si>
  <si>
    <t>Fannie Mae Pool POOL #AB2050</t>
  </si>
  <si>
    <t>31416X-H4-5</t>
  </si>
  <si>
    <t>2600734</t>
  </si>
  <si>
    <t>Fannie Mae Pool POOL #AB1943</t>
  </si>
  <si>
    <t>31416X-ER-7</t>
  </si>
  <si>
    <t>2600733</t>
  </si>
  <si>
    <t>Fannie Mae Pool POOL #AB1953</t>
  </si>
  <si>
    <t>31416X-E3-0</t>
  </si>
  <si>
    <t>2600732</t>
  </si>
  <si>
    <t>Fannie Mae Pool POOL #AB1952</t>
  </si>
  <si>
    <t>31416X-E2-2</t>
  </si>
  <si>
    <t>2600731</t>
  </si>
  <si>
    <t>Fannie Mae Pool POOL #AB1619</t>
  </si>
  <si>
    <t>31416W-YR-7</t>
  </si>
  <si>
    <t>2600730</t>
  </si>
  <si>
    <t>Fannie Mae Pool POOL #AB1611</t>
  </si>
  <si>
    <t>31416W-YH-9</t>
  </si>
  <si>
    <t>2600729</t>
  </si>
  <si>
    <t>Fannie Mae Pool POOL #AB1457</t>
  </si>
  <si>
    <t>31416W-TP-7</t>
  </si>
  <si>
    <t>2600728</t>
  </si>
  <si>
    <t>Fannie Mae Pool POOL #AB1133</t>
  </si>
  <si>
    <t>31416W-HK-1</t>
  </si>
  <si>
    <t>2600727</t>
  </si>
  <si>
    <t>Fannie Mae Pool POOL #AB1015</t>
  </si>
  <si>
    <t>31416W-DV-1</t>
  </si>
  <si>
    <t>2600726</t>
  </si>
  <si>
    <t>Fannie Mae Pool POOL #AA9765</t>
  </si>
  <si>
    <t>31416T-Z7-7</t>
  </si>
  <si>
    <t>2600725</t>
  </si>
  <si>
    <t>Fannie Mae Pool POOL #AA9823</t>
  </si>
  <si>
    <t>31416T-4H-9</t>
  </si>
  <si>
    <t>2600724</t>
  </si>
  <si>
    <t>Fannie Mae Pool POOL #AA8833</t>
  </si>
  <si>
    <t>31416S-Y7-0</t>
  </si>
  <si>
    <t>2600723</t>
  </si>
  <si>
    <t>Fannie Mae Pool POOL #AA8740</t>
  </si>
  <si>
    <t>31416S-WA-5</t>
  </si>
  <si>
    <t>2600722</t>
  </si>
  <si>
    <t>Fannie Mae Pool POOL #AA8700</t>
  </si>
  <si>
    <t>31416S-U2-5</t>
  </si>
  <si>
    <t>2600721</t>
  </si>
  <si>
    <t>Fannie Mae Pool POOL #AA8586</t>
  </si>
  <si>
    <t>31416S-RG-8</t>
  </si>
  <si>
    <t>2600720</t>
  </si>
  <si>
    <t>Fannie Mae Pool POOL #AA8173</t>
  </si>
  <si>
    <t>31416S-CK-5</t>
  </si>
  <si>
    <t>2600719</t>
  </si>
  <si>
    <t>Fannie Mae Pool POOL #AA8876</t>
  </si>
  <si>
    <t>31416S-2J-9</t>
  </si>
  <si>
    <t>2600718</t>
  </si>
  <si>
    <t>Fannie Mae Pool POOL #AA7413</t>
  </si>
  <si>
    <t>31416R-GX-5</t>
  </si>
  <si>
    <t>2600717</t>
  </si>
  <si>
    <t>Fannie Mae Pool POOL #AA7001</t>
  </si>
  <si>
    <t>31416Q-X7-5</t>
  </si>
  <si>
    <t>2600716</t>
  </si>
  <si>
    <t>Fannie Mae Pool POOL #AA7185</t>
  </si>
  <si>
    <t>31416Q-6X-8</t>
  </si>
  <si>
    <t>2600715</t>
  </si>
  <si>
    <t>Fannie Mae Pool POOL #AA7184</t>
  </si>
  <si>
    <t>31416Q-6W-0</t>
  </si>
  <si>
    <t>2600714</t>
  </si>
  <si>
    <t>Fannie Mae Pool POOL #AA6072</t>
  </si>
  <si>
    <t>31416P-XA-0</t>
  </si>
  <si>
    <t>2600713</t>
  </si>
  <si>
    <t>Fannie Mae Pool POOL #AA6060</t>
  </si>
  <si>
    <t>31416P-WW-3</t>
  </si>
  <si>
    <t>2600712</t>
  </si>
  <si>
    <t>Fannie Mae Pool POOL #AA6046</t>
  </si>
  <si>
    <t>31416P-WG-8</t>
  </si>
  <si>
    <t>2600711</t>
  </si>
  <si>
    <t>Fannie Mae Pool POOL #AA6026</t>
  </si>
  <si>
    <t>31416P-VU-8</t>
  </si>
  <si>
    <t>2600710</t>
  </si>
  <si>
    <t>Fannie Mae Pool POOL #AA5987</t>
  </si>
  <si>
    <t>31416P-UM-7</t>
  </si>
  <si>
    <t>2600709</t>
  </si>
  <si>
    <t>Fannie Mae Pool POOL #AA6000</t>
  </si>
  <si>
    <t>31416P-U2-1</t>
  </si>
  <si>
    <t>2600708</t>
  </si>
  <si>
    <t>Fannie Mae Pool POOL #AA5880</t>
  </si>
  <si>
    <t>31416P-RA-7</t>
  </si>
  <si>
    <t>2600707</t>
  </si>
  <si>
    <t>Fannie Mae Pool POOL #AA5819</t>
  </si>
  <si>
    <t>31416P-PD-3</t>
  </si>
  <si>
    <t>2600706</t>
  </si>
  <si>
    <t>Fannie Mae Pool POOL #AA6191</t>
  </si>
  <si>
    <t>31416P-2Z-9</t>
  </si>
  <si>
    <t>2600705</t>
  </si>
  <si>
    <t>Fannie Mae Pool POOL #AA4410</t>
  </si>
  <si>
    <t>31416M-3U-6</t>
  </si>
  <si>
    <t>2600704</t>
  </si>
  <si>
    <t>Fannie Mae Pool POOL #AA2925</t>
  </si>
  <si>
    <t>31416L-HB-5</t>
  </si>
  <si>
    <t>2600703</t>
  </si>
  <si>
    <t>Fannie Mae Pool POOL #AA3529</t>
  </si>
  <si>
    <t>31416L-4P-8</t>
  </si>
  <si>
    <t>2600702</t>
  </si>
  <si>
    <t>Fannie Mae Pool POOL #AA2432</t>
  </si>
  <si>
    <t>31416K-V2-1</t>
  </si>
  <si>
    <t>2600701</t>
  </si>
  <si>
    <t>Fannie Mae Pool POOL #AA1599</t>
  </si>
  <si>
    <t>31416J-X5-5</t>
  </si>
  <si>
    <t>2600700</t>
  </si>
  <si>
    <t>Fannie Mae Pool POOL #AA1557</t>
  </si>
  <si>
    <t>31416J-WT-4</t>
  </si>
  <si>
    <t>2600699</t>
  </si>
  <si>
    <t>Fannie Mae Pool POOL #AA1556</t>
  </si>
  <si>
    <t>31416J-WS-6</t>
  </si>
  <si>
    <t>2600698</t>
  </si>
  <si>
    <t>Fannie Mae Pool POOL #AA0321</t>
  </si>
  <si>
    <t>31416H-LB-9</t>
  </si>
  <si>
    <t>2600697</t>
  </si>
  <si>
    <t>Fannie Mae Pool POOL #AA0320</t>
  </si>
  <si>
    <t>31416H-LA-1</t>
  </si>
  <si>
    <t>2600696</t>
  </si>
  <si>
    <t>Fannie Mae Pool POOL #995831</t>
  </si>
  <si>
    <t>31416C-HG-4</t>
  </si>
  <si>
    <t>2600695</t>
  </si>
  <si>
    <t>Fannie Mae Pool POOL #995829</t>
  </si>
  <si>
    <t>31416C-HE-9</t>
  </si>
  <si>
    <t>2600694</t>
  </si>
  <si>
    <t>Fannie Mae Pool POOL #995467</t>
  </si>
  <si>
    <t>31416B-Z8-4</t>
  </si>
  <si>
    <t>2600693</t>
  </si>
  <si>
    <t>Fannie Mae Pool POOL #995107</t>
  </si>
  <si>
    <t>31416B-NY-0</t>
  </si>
  <si>
    <t>2600692</t>
  </si>
  <si>
    <t>Fannie Mae Pool POOL #993477</t>
  </si>
  <si>
    <t>31415Y-UA-5</t>
  </si>
  <si>
    <t>2600691</t>
  </si>
  <si>
    <t>Fannie Mae Pool POOL #993446</t>
  </si>
  <si>
    <t>31415Y-TB-5</t>
  </si>
  <si>
    <t>2600690</t>
  </si>
  <si>
    <t>Fannie Mae Pool POOL #993434</t>
  </si>
  <si>
    <t>31415Y-SX-8</t>
  </si>
  <si>
    <t>2600689</t>
  </si>
  <si>
    <t>Fannie Mae Pool POOL #993440</t>
  </si>
  <si>
    <t>31415Y-S5-9</t>
  </si>
  <si>
    <t>2600688</t>
  </si>
  <si>
    <t>Fannie Mae Pool POOL #992852</t>
  </si>
  <si>
    <t>31415X-5M-9</t>
  </si>
  <si>
    <t>2600687</t>
  </si>
  <si>
    <t>Fannie Mae Pool POOL #984357</t>
  </si>
  <si>
    <t>31415M-QJ-7</t>
  </si>
  <si>
    <t>2600686</t>
  </si>
  <si>
    <t>Fannie Mae Pool POOL #984355</t>
  </si>
  <si>
    <t>31415M-QG-3</t>
  </si>
  <si>
    <t>2600685</t>
  </si>
  <si>
    <t>Fannie Mae Pool POOL #984327</t>
  </si>
  <si>
    <t>31415M-PL-3</t>
  </si>
  <si>
    <t>2600684</t>
  </si>
  <si>
    <t>Fannie Mae Pool POOL #984275</t>
  </si>
  <si>
    <t>31415M-MY-8</t>
  </si>
  <si>
    <t>2600683</t>
  </si>
  <si>
    <t>Fannie Mae Pool POOL #982646</t>
  </si>
  <si>
    <t>31415C-ET-0</t>
  </si>
  <si>
    <t>2600682</t>
  </si>
  <si>
    <t>Fannie Mae Pool POOL #981352</t>
  </si>
  <si>
    <t>31415A-WM-9</t>
  </si>
  <si>
    <t>2600681</t>
  </si>
  <si>
    <t>Fannie Mae Pool POOL #981500</t>
  </si>
  <si>
    <t>31415A-3H-2</t>
  </si>
  <si>
    <t>2600680</t>
  </si>
  <si>
    <t>Fannie Mae Pool POOL #979963</t>
  </si>
  <si>
    <t>31414Y-FC-9</t>
  </si>
  <si>
    <t>2600679</t>
  </si>
  <si>
    <t>Fannie Mae Pool POOL #976829</t>
  </si>
  <si>
    <t>31414U-VW-5</t>
  </si>
  <si>
    <t>2600678</t>
  </si>
  <si>
    <t>Fannie Mae Pool POOL #976781</t>
  </si>
  <si>
    <t>31414U-UE-6</t>
  </si>
  <si>
    <t>2600677</t>
  </si>
  <si>
    <t>Fannie Mae Pool POOL #976415</t>
  </si>
  <si>
    <t>31414U-GY-8</t>
  </si>
  <si>
    <t>2600676</t>
  </si>
  <si>
    <t>Fannie Mae Pool POOL #976419</t>
  </si>
  <si>
    <t>31414U-G4-4</t>
  </si>
  <si>
    <t>2600675</t>
  </si>
  <si>
    <t>Fannie Mae Pool POOL #974860</t>
  </si>
  <si>
    <t>31414S-QM-8</t>
  </si>
  <si>
    <t>2600674</t>
  </si>
  <si>
    <t>Fannie Mae Pool POOL #974878</t>
  </si>
  <si>
    <t>31414S-Q7-1</t>
  </si>
  <si>
    <t>2600673</t>
  </si>
  <si>
    <t>Fannie Mae Pool POOL #974579</t>
  </si>
  <si>
    <t>31414S-FU-2</t>
  </si>
  <si>
    <t>2600672</t>
  </si>
  <si>
    <t>Fannie Mae Pool POOL #974507</t>
  </si>
  <si>
    <t>31414S-DL-4</t>
  </si>
  <si>
    <t>2600671</t>
  </si>
  <si>
    <t>Fannie Mae Pool POOL #973825</t>
  </si>
  <si>
    <t>31414R-LE-3</t>
  </si>
  <si>
    <t>2600670</t>
  </si>
  <si>
    <t>Fannie Mae Pool POOL #973203</t>
  </si>
  <si>
    <t>31414Q-U4-7</t>
  </si>
  <si>
    <t>2600669</t>
  </si>
  <si>
    <t>Fannie Mae Pool POOL #972279</t>
  </si>
  <si>
    <t>31414P-UC-1</t>
  </si>
  <si>
    <t>2600668</t>
  </si>
  <si>
    <t>Fannie Mae Pool POOL #971846</t>
  </si>
  <si>
    <t>31414P-ET-2</t>
  </si>
  <si>
    <t>2600667</t>
  </si>
  <si>
    <t>Fannie Mae Pool POOL #970391</t>
  </si>
  <si>
    <t>31414M-RL-2</t>
  </si>
  <si>
    <t>2600666</t>
  </si>
  <si>
    <t>Fannie Mae Pool POOL #969493</t>
  </si>
  <si>
    <t>31414L-RN-0</t>
  </si>
  <si>
    <t>2600665</t>
  </si>
  <si>
    <t>Fannie Mae Pool POOL #968150</t>
  </si>
  <si>
    <t>31414K-BT-6</t>
  </si>
  <si>
    <t>2600664</t>
  </si>
  <si>
    <t>Fannie Mae Pool POOL #966901</t>
  </si>
  <si>
    <t>31414H-U2-1</t>
  </si>
  <si>
    <t>2600663</t>
  </si>
  <si>
    <t>Fannie Mae Pool POOL #966700</t>
  </si>
  <si>
    <t>31414H-NR-4</t>
  </si>
  <si>
    <t>2600662</t>
  </si>
  <si>
    <t>Fannie Mae Pool POOL #964221</t>
  </si>
  <si>
    <t>31414E-VN-1</t>
  </si>
  <si>
    <t>2600661</t>
  </si>
  <si>
    <t>Fannie Mae Pool POOL #963219</t>
  </si>
  <si>
    <t>31414D-SG-2</t>
  </si>
  <si>
    <t>2600660</t>
  </si>
  <si>
    <t>Fannie Mae Pool POOL #962543</t>
  </si>
  <si>
    <t>31414C-ZG-6</t>
  </si>
  <si>
    <t>2600659</t>
  </si>
  <si>
    <t>Fannie Mae Pool POOL #961564</t>
  </si>
  <si>
    <t>31414B-WZ-9</t>
  </si>
  <si>
    <t>2600658</t>
  </si>
  <si>
    <t>Fannie Mae Pool POOL #961493</t>
  </si>
  <si>
    <t>31414B-US-7</t>
  </si>
  <si>
    <t>2600657</t>
  </si>
  <si>
    <t>Fannie Mae Pool POOL #960536</t>
  </si>
  <si>
    <t>31414A-SZ-6</t>
  </si>
  <si>
    <t>2600656</t>
  </si>
  <si>
    <t>Fannie Mae Pool POOL #960461</t>
  </si>
  <si>
    <t>31414A-QN-5</t>
  </si>
  <si>
    <t>2600655</t>
  </si>
  <si>
    <t>Fannie Mae Pool POOL #960476</t>
  </si>
  <si>
    <t>31414A-Q5-4</t>
  </si>
  <si>
    <t>2600654</t>
  </si>
  <si>
    <t>Fannie Mae Pool POOL #960408</t>
  </si>
  <si>
    <t>31414A-NZ-1</t>
  </si>
  <si>
    <t>2600653</t>
  </si>
  <si>
    <t>Fannie Mae Pool POOL #960388</t>
  </si>
  <si>
    <t>31414A-ND-0</t>
  </si>
  <si>
    <t>2600652</t>
  </si>
  <si>
    <t>Fannie Mae Pool POOL #955268</t>
  </si>
  <si>
    <t>31413T-W5-7</t>
  </si>
  <si>
    <t>2600651</t>
  </si>
  <si>
    <t>Fannie Mae Pool POOL #953724</t>
  </si>
  <si>
    <t>31413S-AZ-7</t>
  </si>
  <si>
    <t>2600650</t>
  </si>
  <si>
    <t>Fannie Mae Pool POOL #949436</t>
  </si>
  <si>
    <t>31413M-HM-2</t>
  </si>
  <si>
    <t>2600649</t>
  </si>
  <si>
    <t>Fannie Mae Pool POOL #947402</t>
  </si>
  <si>
    <t>31413K-AB-7</t>
  </si>
  <si>
    <t>2600648</t>
  </si>
  <si>
    <t>Fannie Mae Pool POOL #946531</t>
  </si>
  <si>
    <t>31413J-A8-7</t>
  </si>
  <si>
    <t>2600647</t>
  </si>
  <si>
    <t>Fannie Mae Pool POOL #937925</t>
  </si>
  <si>
    <t>31412X-PJ-7</t>
  </si>
  <si>
    <t>2600646</t>
  </si>
  <si>
    <t>Fannie Mae Pool POOL #937894</t>
  </si>
  <si>
    <t>31412X-NK-6</t>
  </si>
  <si>
    <t>2600645</t>
  </si>
  <si>
    <t>Fannie Mae Pool POOL #936997</t>
  </si>
  <si>
    <t>31412W-NN-2</t>
  </si>
  <si>
    <t>2600644</t>
  </si>
  <si>
    <t>Fannie Mae Pool POOL #936249</t>
  </si>
  <si>
    <t>31412V-TE-8</t>
  </si>
  <si>
    <t>2600643</t>
  </si>
  <si>
    <t>Fannie Mae Pool POOL #935494</t>
  </si>
  <si>
    <t>31412U-XX-3</t>
  </si>
  <si>
    <t>2600642</t>
  </si>
  <si>
    <t>Fannie Mae Pool POOL #935440</t>
  </si>
  <si>
    <t>31412U-V9-8</t>
  </si>
  <si>
    <t>2600641</t>
  </si>
  <si>
    <t>Fannie Mae Pool POOL #935349</t>
  </si>
  <si>
    <t>31412U-TE-0</t>
  </si>
  <si>
    <t>2600640</t>
  </si>
  <si>
    <t>Fannie Mae Pool POOL #934101</t>
  </si>
  <si>
    <t>31412T-GJ-6</t>
  </si>
  <si>
    <t>2600639</t>
  </si>
  <si>
    <t>Fannie Mae Pool POOL #933745</t>
  </si>
  <si>
    <t>31412S-ZJ-7</t>
  </si>
  <si>
    <t>2600638</t>
  </si>
  <si>
    <t>Fannie Mae Pool POOL #933779</t>
  </si>
  <si>
    <t>31412S-2L-8</t>
  </si>
  <si>
    <t>2600637</t>
  </si>
  <si>
    <t>Fannie Mae Pool POOL #932902</t>
  </si>
  <si>
    <t>31412R-NT-0</t>
  </si>
  <si>
    <t>2600636</t>
  </si>
  <si>
    <t>Fannie Mae Pool POOL #932841</t>
  </si>
  <si>
    <t>31412R-LW-5</t>
  </si>
  <si>
    <t>2600635</t>
  </si>
  <si>
    <t>Fannie Mae Pool POOL #932503</t>
  </si>
  <si>
    <t>31412R-AC-1</t>
  </si>
  <si>
    <t>2600634</t>
  </si>
  <si>
    <t>Fannie Mae Pool POOL #931166</t>
  </si>
  <si>
    <t>31412P-QT-1</t>
  </si>
  <si>
    <t>2600633</t>
  </si>
  <si>
    <t>Fannie Mae Pool POOL #931147</t>
  </si>
  <si>
    <t>31412P-P8-8</t>
  </si>
  <si>
    <t>2600632</t>
  </si>
  <si>
    <t>Fannie Mae Pool POOL #930901</t>
  </si>
  <si>
    <t>31412P-GJ-4</t>
  </si>
  <si>
    <t>2600631</t>
  </si>
  <si>
    <t>Fannie Mae Pool POOL #931557</t>
  </si>
  <si>
    <t>31412P-5S-6</t>
  </si>
  <si>
    <t>2600630</t>
  </si>
  <si>
    <t>Fannie Mae Pool POOL #929083</t>
  </si>
  <si>
    <t>31412M-FY-9</t>
  </si>
  <si>
    <t>2600629</t>
  </si>
  <si>
    <t>Fannie Mae Pool POOL #918437</t>
  </si>
  <si>
    <t>31411Y-LS-0</t>
  </si>
  <si>
    <t>2600628</t>
  </si>
  <si>
    <t>Fannie Mae Pool POOL #915876</t>
  </si>
  <si>
    <t>31411V-Q5-1</t>
  </si>
  <si>
    <t>2600627</t>
  </si>
  <si>
    <t>Fannie Mae Pool POOL #912280</t>
  </si>
  <si>
    <t>31411N-Q9-1</t>
  </si>
  <si>
    <t>2600626</t>
  </si>
  <si>
    <t>Fannie Mae Pool POOL #906059</t>
  </si>
  <si>
    <t>31411E-TQ-0</t>
  </si>
  <si>
    <t>2600625</t>
  </si>
  <si>
    <t>Fannie Mae Pool POOL #905917</t>
  </si>
  <si>
    <t>31411E-PA-9</t>
  </si>
  <si>
    <t>2600624</t>
  </si>
  <si>
    <t>Fannie Mae Pool POOL #905687</t>
  </si>
  <si>
    <t>31411E-F4-4</t>
  </si>
  <si>
    <t>2600623</t>
  </si>
  <si>
    <t>Fannie Mae Pool POOL #905638</t>
  </si>
  <si>
    <t>31411E-EK-9</t>
  </si>
  <si>
    <t>2600622</t>
  </si>
  <si>
    <t>Fannie Mae Pool POOL #903055</t>
  </si>
  <si>
    <t>31411B-H8-9</t>
  </si>
  <si>
    <t>2600621</t>
  </si>
  <si>
    <t>Fannie Mae Pool POOL #903014</t>
  </si>
  <si>
    <t>31411B-GX-5</t>
  </si>
  <si>
    <t>2600620</t>
  </si>
  <si>
    <t>Fannie Mae Pool POOL #899167</t>
  </si>
  <si>
    <t>31410V-6C-9</t>
  </si>
  <si>
    <t>2600619</t>
  </si>
  <si>
    <t>Fannie Mae Pool POOL #889589</t>
  </si>
  <si>
    <t>31410K-KA-1</t>
  </si>
  <si>
    <t>2600618</t>
  </si>
  <si>
    <t>Fannie Mae Pool POOL #889617</t>
  </si>
  <si>
    <t>31410K-K6-0</t>
  </si>
  <si>
    <t>2600617</t>
  </si>
  <si>
    <t>Fannie Mae Pool POOL #866098</t>
  </si>
  <si>
    <t>31409B-GF-8</t>
  </si>
  <si>
    <t>2600616</t>
  </si>
  <si>
    <t>Fannie Mae Pool POOL #865227</t>
  </si>
  <si>
    <t>31409A-HC-6</t>
  </si>
  <si>
    <t>2600615</t>
  </si>
  <si>
    <t>Fannie Mae Pool POOL #842332</t>
  </si>
  <si>
    <t>31407V-Y5-8</t>
  </si>
  <si>
    <t>2600614</t>
  </si>
  <si>
    <t>Fannie Mae Pool POOL #832348</t>
  </si>
  <si>
    <t>31407J-WH-1</t>
  </si>
  <si>
    <t>2600613</t>
  </si>
  <si>
    <t>Fannie Mae Pool POOL #832101</t>
  </si>
  <si>
    <t>31407J-NS-7</t>
  </si>
  <si>
    <t>2600612</t>
  </si>
  <si>
    <t>Fannie Mae Pool POOL #831400</t>
  </si>
  <si>
    <t>31407H-UZ-7</t>
  </si>
  <si>
    <t>2600611</t>
  </si>
  <si>
    <t>Fannie Mae Pool POOL #831105</t>
  </si>
  <si>
    <t>31407H-KS-4</t>
  </si>
  <si>
    <t>2600610</t>
  </si>
  <si>
    <t>Fannie Mae Pool POOL #825498</t>
  </si>
  <si>
    <t>31407B-DB-2</t>
  </si>
  <si>
    <t>2600609</t>
  </si>
  <si>
    <t>Fannie Mae Pool POOL #826208</t>
  </si>
  <si>
    <t>31407B-3R-8</t>
  </si>
  <si>
    <t>2600608</t>
  </si>
  <si>
    <t>Fannie Mae Pool POOL #822787</t>
  </si>
  <si>
    <t>31406X-CY-6</t>
  </si>
  <si>
    <t>2600607</t>
  </si>
  <si>
    <t>Fannie Mae Pool POOL #822411</t>
  </si>
  <si>
    <t>31406W-VC-5</t>
  </si>
  <si>
    <t>2600606</t>
  </si>
  <si>
    <t>Fannie Mae Pool POOL #821932</t>
  </si>
  <si>
    <t>31406W-ED-2</t>
  </si>
  <si>
    <t>2600605</t>
  </si>
  <si>
    <t>Fannie Mae Pool POOL #815415</t>
  </si>
  <si>
    <t>31406N-3Y-8</t>
  </si>
  <si>
    <t>2600604</t>
  </si>
  <si>
    <t>Fannie Mae Pool POOL #806760</t>
  </si>
  <si>
    <t>31406D-JD-9</t>
  </si>
  <si>
    <t>2600603</t>
  </si>
  <si>
    <t>Fannie Mae Pool POOL #805377</t>
  </si>
  <si>
    <t>31406B-XE-5</t>
  </si>
  <si>
    <t>2600602</t>
  </si>
  <si>
    <t>Fannie Mae Pool POOL #805191</t>
  </si>
  <si>
    <t>31406B-RL-6</t>
  </si>
  <si>
    <t>2600601</t>
  </si>
  <si>
    <t>Fannie Mae Pool POOL #790463</t>
  </si>
  <si>
    <t>31405J-FC-3</t>
  </si>
  <si>
    <t>2600600</t>
  </si>
  <si>
    <t>Fannie Mae Pool POOL #788303</t>
  </si>
  <si>
    <t>31405F-X8-0</t>
  </si>
  <si>
    <t>2600599</t>
  </si>
  <si>
    <t>Fannie Mae Pool POOL #781436</t>
  </si>
  <si>
    <t>31404X-EH-3</t>
  </si>
  <si>
    <t>2600598</t>
  </si>
  <si>
    <t>Fannie Mae Pool POOL #780886</t>
  </si>
  <si>
    <t>31404W-RF-5</t>
  </si>
  <si>
    <t>2600597</t>
  </si>
  <si>
    <t>Fannie Mae Pool POOL #776708</t>
  </si>
  <si>
    <t>31404R-3R-6</t>
  </si>
  <si>
    <t>2600596</t>
  </si>
  <si>
    <t>Fannie Mae Pool POOL #775729</t>
  </si>
  <si>
    <t>31404Q-Y2-9</t>
  </si>
  <si>
    <t>2600595</t>
  </si>
  <si>
    <t>Fannie Mae Pool POOL #763910</t>
  </si>
  <si>
    <t>31404B-VB-5</t>
  </si>
  <si>
    <t>2600594</t>
  </si>
  <si>
    <t>Fannie Mae Pool POOL #755676</t>
  </si>
  <si>
    <t>31403R-Q5-0</t>
  </si>
  <si>
    <t>2600593</t>
  </si>
  <si>
    <t>Fannie Mae Pool POOL #750528</t>
  </si>
  <si>
    <t>31403J-YZ-3</t>
  </si>
  <si>
    <t>2600592</t>
  </si>
  <si>
    <t>Fannie Mae Pool POOL #747956</t>
  </si>
  <si>
    <t>31403F-5R-1</t>
  </si>
  <si>
    <t>2600591</t>
  </si>
  <si>
    <t>Fannie Mae Pool POOL #747876</t>
  </si>
  <si>
    <t>31403F-2H-6</t>
  </si>
  <si>
    <t>2600590</t>
  </si>
  <si>
    <t>Fannie Mae Pool POOL #745429</t>
  </si>
  <si>
    <t>31403D-EA-3</t>
  </si>
  <si>
    <t>2600589</t>
  </si>
  <si>
    <t>Fannie Mae Pool POOL #745168</t>
  </si>
  <si>
    <t>31403C-Z9-5</t>
  </si>
  <si>
    <t>2600588</t>
  </si>
  <si>
    <t>Fannie Mae Pool POOL #745297</t>
  </si>
  <si>
    <t>31403C-7J-4</t>
  </si>
  <si>
    <t>2600587</t>
  </si>
  <si>
    <t>Fannie Mae Pool POOL #740300</t>
  </si>
  <si>
    <t>31402W-NR-5</t>
  </si>
  <si>
    <t>2600586</t>
  </si>
  <si>
    <t>Fannie Mae Pool POOL #735193</t>
  </si>
  <si>
    <t>31402Q-XW-6</t>
  </si>
  <si>
    <t>2600585</t>
  </si>
  <si>
    <t>Fannie Mae Pool POOL #727137</t>
  </si>
  <si>
    <t>31402E-ZA-9</t>
  </si>
  <si>
    <t>2600584</t>
  </si>
  <si>
    <t>Fannie Mae Pool POOL #727121</t>
  </si>
  <si>
    <t>31402E-YS-1</t>
  </si>
  <si>
    <t>2600583</t>
  </si>
  <si>
    <t>Fannie Mae Pool POOL #725773</t>
  </si>
  <si>
    <t>31402D-JS-0</t>
  </si>
  <si>
    <t>2600582</t>
  </si>
  <si>
    <t>Fannie Mae Pool POOL #725690</t>
  </si>
  <si>
    <t>31402D-F7-0</t>
  </si>
  <si>
    <t>2600581</t>
  </si>
  <si>
    <t>Fannie Mae Pool POOL #725591</t>
  </si>
  <si>
    <t>31402D-C4-0</t>
  </si>
  <si>
    <t>2600580</t>
  </si>
  <si>
    <t>Fannie Mae Pool POOL #725205</t>
  </si>
  <si>
    <t>31402C-U6-7</t>
  </si>
  <si>
    <t>2600579</t>
  </si>
  <si>
    <t>Fannie Mae Pool POOL #725423</t>
  </si>
  <si>
    <t>31402C-4G-4</t>
  </si>
  <si>
    <t>2600578</t>
  </si>
  <si>
    <t>Fannie Mae Pool POOL #724011</t>
  </si>
  <si>
    <t>31402B-KY-9</t>
  </si>
  <si>
    <t>2600577</t>
  </si>
  <si>
    <t>Fannie Mae Pool POOL #711170</t>
  </si>
  <si>
    <t>31401L-CF-8</t>
  </si>
  <si>
    <t>2600576</t>
  </si>
  <si>
    <t>Fannie Mae Pool POOL #703396</t>
  </si>
  <si>
    <t>31401B-NM-3</t>
  </si>
  <si>
    <t>2600575</t>
  </si>
  <si>
    <t>Fannie Mae Pool POOL #694731</t>
  </si>
  <si>
    <t>31400Q-Y4-9</t>
  </si>
  <si>
    <t>2600574</t>
  </si>
  <si>
    <t>Fannie Mae Pool POOL #694551</t>
  </si>
  <si>
    <t>31400Q-TG-8</t>
  </si>
  <si>
    <t>2600573</t>
  </si>
  <si>
    <t>Fannie Mae Pool POOL #689115</t>
  </si>
  <si>
    <t>31400J-SC-4</t>
  </si>
  <si>
    <t>2600572</t>
  </si>
  <si>
    <t>Fannie Mae Pool POOL #683879</t>
  </si>
  <si>
    <t>31400C-XG-4</t>
  </si>
  <si>
    <t>2600571</t>
  </si>
  <si>
    <t>Fannie Mae Pool POOL #683343</t>
  </si>
  <si>
    <t>31400C-EQ-3</t>
  </si>
  <si>
    <t>2600570</t>
  </si>
  <si>
    <t>Fannie Mae Pool POOL #683120</t>
  </si>
  <si>
    <t>31400B-4D-5</t>
  </si>
  <si>
    <t>2600569</t>
  </si>
  <si>
    <t>Freddie Mac REMICS SECURED</t>
  </si>
  <si>
    <t>31398V-2G-0</t>
  </si>
  <si>
    <t>2600568</t>
  </si>
  <si>
    <t>Fannie Mae REMICS SECURED</t>
  </si>
  <si>
    <t>31398P-JE-0</t>
  </si>
  <si>
    <t>2600567</t>
  </si>
  <si>
    <t>31398K-6Q-8</t>
  </si>
  <si>
    <t>2600566</t>
  </si>
  <si>
    <t>31398J-WK-5</t>
  </si>
  <si>
    <t>2600565</t>
  </si>
  <si>
    <t>31398J-NM-1</t>
  </si>
  <si>
    <t>2600564</t>
  </si>
  <si>
    <t>31398F-XK-2</t>
  </si>
  <si>
    <t>2600563</t>
  </si>
  <si>
    <t>31398F-XB-2</t>
  </si>
  <si>
    <t>2600562</t>
  </si>
  <si>
    <t>31398C-WR-5</t>
  </si>
  <si>
    <t>2600561</t>
  </si>
  <si>
    <t>31398C-AT-5</t>
  </si>
  <si>
    <t>2600560</t>
  </si>
  <si>
    <t>Freddie Mac Gold Pool POOL #D48788</t>
  </si>
  <si>
    <t>313989-XR-1</t>
  </si>
  <si>
    <t>2600559</t>
  </si>
  <si>
    <t>Freddie Mac Gold Pool POOL #D48653</t>
  </si>
  <si>
    <t>313989-TJ-4</t>
  </si>
  <si>
    <t>2600558</t>
  </si>
  <si>
    <t>Freddie Mac Gold Pool POOL #D47647</t>
  </si>
  <si>
    <t>313988-P8-4</t>
  </si>
  <si>
    <t>2600557</t>
  </si>
  <si>
    <t>Freddie Mac Gold Pool POOL #D47461</t>
  </si>
  <si>
    <t>313988-JE-8</t>
  </si>
  <si>
    <t>2600556</t>
  </si>
  <si>
    <t>Freddie Mac Gold Pool POOL #D47401</t>
  </si>
  <si>
    <t>313988-GJ-0</t>
  </si>
  <si>
    <t>2600555</t>
  </si>
  <si>
    <t>Freddie Mac Gold Pool POOL #D47373</t>
  </si>
  <si>
    <t>313988-FN-2</t>
  </si>
  <si>
    <t>2600554</t>
  </si>
  <si>
    <t>Freddie Mac Gold Pool POOL #D47347</t>
  </si>
  <si>
    <t>313988-EU-7</t>
  </si>
  <si>
    <t>2600553</t>
  </si>
  <si>
    <t>Freddie Mac Gold Pool POOL #D47308</t>
  </si>
  <si>
    <t>313988-DM-6</t>
  </si>
  <si>
    <t>2600552</t>
  </si>
  <si>
    <t>Freddie Mac Gold Pool POOL #D47249</t>
  </si>
  <si>
    <t>313988-BS-5</t>
  </si>
  <si>
    <t>2600551</t>
  </si>
  <si>
    <t>Freddie Mac Gold Pool POOL #D47261</t>
  </si>
  <si>
    <t>313988-B6-3</t>
  </si>
  <si>
    <t>2600550</t>
  </si>
  <si>
    <t>Freddie Mac Gold Pool POOL #D46925</t>
  </si>
  <si>
    <t>313987-VS-5</t>
  </si>
  <si>
    <t>2600549</t>
  </si>
  <si>
    <t>Freddie Mac Gold Pool POOL #D46894</t>
  </si>
  <si>
    <t>313987-UT-4</t>
  </si>
  <si>
    <t>2600548</t>
  </si>
  <si>
    <t>Freddie Mac Gold Pool POOL #D46906</t>
  </si>
  <si>
    <t>313987-U7-2</t>
  </si>
  <si>
    <t>2600547</t>
  </si>
  <si>
    <t>Freddie Mac Gold Pool POOL #D46797</t>
  </si>
  <si>
    <t>313987-RS-0</t>
  </si>
  <si>
    <t>2600546</t>
  </si>
  <si>
    <t>Freddie Mac Gold Pool POOL #D46749</t>
  </si>
  <si>
    <t>313987-QA-0</t>
  </si>
  <si>
    <t>2600545</t>
  </si>
  <si>
    <t>Freddie Mac Gold Pool POOL #D46669</t>
  </si>
  <si>
    <t>313987-MS-5</t>
  </si>
  <si>
    <t>2600544</t>
  </si>
  <si>
    <t>Freddie Mac Gold Pool POOL #D46667</t>
  </si>
  <si>
    <t>313987-MQ-9</t>
  </si>
  <si>
    <t>2600543</t>
  </si>
  <si>
    <t>Freddie Mac Gold Pool POOL #D47192</t>
  </si>
  <si>
    <t>313987-7D-5</t>
  </si>
  <si>
    <t>2600542</t>
  </si>
  <si>
    <t>Freddie Mac Gold Pool POOL #D47179</t>
  </si>
  <si>
    <t>313987-6Q-7</t>
  </si>
  <si>
    <t>2600541</t>
  </si>
  <si>
    <t>Freddie Mac Gold Pool POOL #D47073</t>
  </si>
  <si>
    <t>313987-2E-8</t>
  </si>
  <si>
    <t>2600540</t>
  </si>
  <si>
    <t>Freddie Mac Gold Pool POOL #D45708</t>
  </si>
  <si>
    <t>313986-KV-2</t>
  </si>
  <si>
    <t>2600539</t>
  </si>
  <si>
    <t>Freddie Mac Gold Pool POOL #D45437</t>
  </si>
  <si>
    <t>313986-BE-0</t>
  </si>
  <si>
    <t>2600538</t>
  </si>
  <si>
    <t>Freddie Mac Gold Pool POOL #D42221</t>
  </si>
  <si>
    <t>313982-PE-4</t>
  </si>
  <si>
    <t>2600537</t>
  </si>
  <si>
    <t>31397Y-ZH-7</t>
  </si>
  <si>
    <t>2600536</t>
  </si>
  <si>
    <t>31397U-K6-5</t>
  </si>
  <si>
    <t>2600535</t>
  </si>
  <si>
    <t>31397S-RZ-9</t>
  </si>
  <si>
    <t>2600534</t>
  </si>
  <si>
    <t>31397S-QV-9</t>
  </si>
  <si>
    <t>2600533</t>
  </si>
  <si>
    <t>31396K-YA-4</t>
  </si>
  <si>
    <t>2600532</t>
  </si>
  <si>
    <t>31395W-NJ-2</t>
  </si>
  <si>
    <t>2600531</t>
  </si>
  <si>
    <t>FHLMC Structured Pass Through SECURED</t>
  </si>
  <si>
    <t>31394X-VK-9</t>
  </si>
  <si>
    <t>2600530</t>
  </si>
  <si>
    <t>31394X-2C-9</t>
  </si>
  <si>
    <t>2600529</t>
  </si>
  <si>
    <t>31394W-CC-0</t>
  </si>
  <si>
    <t>2600528</t>
  </si>
  <si>
    <t>31394W-A4-0</t>
  </si>
  <si>
    <t>2600527</t>
  </si>
  <si>
    <t>31394R-YV-5</t>
  </si>
  <si>
    <t>2600526</t>
  </si>
  <si>
    <t>31394N-LE-6</t>
  </si>
  <si>
    <t>2600525</t>
  </si>
  <si>
    <t>31394N-L3-0</t>
  </si>
  <si>
    <t>2600524</t>
  </si>
  <si>
    <t>31394K-6U-3</t>
  </si>
  <si>
    <t>2600523</t>
  </si>
  <si>
    <t>31394G-RS-4</t>
  </si>
  <si>
    <t>2600522</t>
  </si>
  <si>
    <t>31394A-PY-6</t>
  </si>
  <si>
    <t>2600521</t>
  </si>
  <si>
    <t>31393W-NA-3</t>
  </si>
  <si>
    <t>2600520</t>
  </si>
  <si>
    <t>31393U-L5-0</t>
  </si>
  <si>
    <t>2600519</t>
  </si>
  <si>
    <t>31393T-W2-8</t>
  </si>
  <si>
    <t>2600518</t>
  </si>
  <si>
    <t>31393H-6S-6</t>
  </si>
  <si>
    <t>2600517</t>
  </si>
  <si>
    <t>31392G-VG-7</t>
  </si>
  <si>
    <t>2600516</t>
  </si>
  <si>
    <t>Fannie Mae Pool POOL #660878</t>
  </si>
  <si>
    <t>31391A-FT-1</t>
  </si>
  <si>
    <t>2600515</t>
  </si>
  <si>
    <t>Fannie Mae Pool POOL #657369</t>
  </si>
  <si>
    <t>31390V-JN-5</t>
  </si>
  <si>
    <t>2600514</t>
  </si>
  <si>
    <t>Fannie Mae Pool POOL #646086</t>
  </si>
  <si>
    <t>31390G-XP-7</t>
  </si>
  <si>
    <t>2600513</t>
  </si>
  <si>
    <t>Fannie Mae Pool POOL #646103</t>
  </si>
  <si>
    <t>31390G-X8-5</t>
  </si>
  <si>
    <t>2600512</t>
  </si>
  <si>
    <t>Fannie Mae Pool POOL #646071</t>
  </si>
  <si>
    <t>31390G-W8-6</t>
  </si>
  <si>
    <t>2600511</t>
  </si>
  <si>
    <t>Fannie Mae Pool POOL #645994</t>
  </si>
  <si>
    <t>31390G-UT-2</t>
  </si>
  <si>
    <t>2600510</t>
  </si>
  <si>
    <t>Fannie Mae Pool POOL #646273</t>
  </si>
  <si>
    <t>31390G-6J-1</t>
  </si>
  <si>
    <t>2600509</t>
  </si>
  <si>
    <t>Fannie Mae Pool POOL #AQ4879</t>
  </si>
  <si>
    <t>3138ML-M5-0</t>
  </si>
  <si>
    <t>2600508</t>
  </si>
  <si>
    <t>Fannie Mae Pool POOL #AQ5368</t>
  </si>
  <si>
    <t>3138ML-6E-9</t>
  </si>
  <si>
    <t>2600507</t>
  </si>
  <si>
    <t>Fannie Mae Pool POOL #AQ1203</t>
  </si>
  <si>
    <t>3138MG-KR-5</t>
  </si>
  <si>
    <t>2600506</t>
  </si>
  <si>
    <t>Fannie Mae Pool POOL #AP6248</t>
  </si>
  <si>
    <t>3138M9-5J-6</t>
  </si>
  <si>
    <t>2600505</t>
  </si>
  <si>
    <t>Fannie Mae Pool POOL #AO7976</t>
  </si>
  <si>
    <t>3138LY-2J-5</t>
  </si>
  <si>
    <t>2600504</t>
  </si>
  <si>
    <t>Fannie Mae Pool POOL #AK7746</t>
  </si>
  <si>
    <t>3138EC-TC-7</t>
  </si>
  <si>
    <t>2600503</t>
  </si>
  <si>
    <t>Fannie Mae Pool POOL #AK4953</t>
  </si>
  <si>
    <t>3138E9-QF-0</t>
  </si>
  <si>
    <t>2600502</t>
  </si>
  <si>
    <t>Fannie Mae Pool POOL #AK2767</t>
  </si>
  <si>
    <t>3138E7-CD-4</t>
  </si>
  <si>
    <t>2600501</t>
  </si>
  <si>
    <t>Fannie Mae Pool POOL #AK1764</t>
  </si>
  <si>
    <t>3138E5-6A-1</t>
  </si>
  <si>
    <t>2600500</t>
  </si>
  <si>
    <t>Fannie Mae Pool POOL #AJ7862</t>
  </si>
  <si>
    <t>3138E0-WY-1</t>
  </si>
  <si>
    <t>2600499</t>
  </si>
  <si>
    <t>Fannie Mae Pool POOL #AJ6642</t>
  </si>
  <si>
    <t>3138AY-LY-3</t>
  </si>
  <si>
    <t>2600498</t>
  </si>
  <si>
    <t>Fannie Mae Pool POOL #AJ6640</t>
  </si>
  <si>
    <t>3138AY-LW-7</t>
  </si>
  <si>
    <t>2600497</t>
  </si>
  <si>
    <t>Fannie Mae Pool POOL #AJ5427</t>
  </si>
  <si>
    <t>3138AX-A5-0</t>
  </si>
  <si>
    <t>2600496</t>
  </si>
  <si>
    <t>Fannie Mae Pool POOL #AJ5303</t>
  </si>
  <si>
    <t>3138AW-3M-3</t>
  </si>
  <si>
    <t>2600495</t>
  </si>
  <si>
    <t>Fannie Mae Pool POOL #AH9362</t>
  </si>
  <si>
    <t>3138AB-ML-0</t>
  </si>
  <si>
    <t>2600494</t>
  </si>
  <si>
    <t>Fannie Mae Pool POOL #AH8964</t>
  </si>
  <si>
    <t>3138AA-6A-4</t>
  </si>
  <si>
    <t>2600493</t>
  </si>
  <si>
    <t>Fannie Mae Pool POOL #AH7951</t>
  </si>
  <si>
    <t>3138A9-ZR-8</t>
  </si>
  <si>
    <t>2600492</t>
  </si>
  <si>
    <t>Fannie Mae Pool POOL #AH6783</t>
  </si>
  <si>
    <t>3138A8-RD-0</t>
  </si>
  <si>
    <t>2600491</t>
  </si>
  <si>
    <t>Fannie Mae Pool POOL #AH6621</t>
  </si>
  <si>
    <t>3138A8-LB-0</t>
  </si>
  <si>
    <t>2600490</t>
  </si>
  <si>
    <t>Fannie Mae Pool POOL #AH5850</t>
  </si>
  <si>
    <t>3138A7-QC-5</t>
  </si>
  <si>
    <t>2600489</t>
  </si>
  <si>
    <t>Fannie Mae Pool POOL #AH4346</t>
  </si>
  <si>
    <t>3138A5-ZL-9</t>
  </si>
  <si>
    <t>2600488</t>
  </si>
  <si>
    <t>Fannie Mae Pool POOL #AH0968</t>
  </si>
  <si>
    <t>3138A2-CE-7</t>
  </si>
  <si>
    <t>2600487</t>
  </si>
  <si>
    <t>Fannie Mae Pool POOL #AH0558</t>
  </si>
  <si>
    <t>3138A1-TQ-4</t>
  </si>
  <si>
    <t>2600486</t>
  </si>
  <si>
    <t>Fannie Mae Pool POOL #545792</t>
  </si>
  <si>
    <t>31385J-KD-9</t>
  </si>
  <si>
    <t>2600485</t>
  </si>
  <si>
    <t>Fannie Mae Pool POOL #545731</t>
  </si>
  <si>
    <t>31385J-HG-6</t>
  </si>
  <si>
    <t>2600484</t>
  </si>
  <si>
    <t>Fannie Mae Pool POOL #535351</t>
  </si>
  <si>
    <t>31384V-WL-2</t>
  </si>
  <si>
    <t>2600483</t>
  </si>
  <si>
    <t>Fannie Mae Pool POOL #525111</t>
  </si>
  <si>
    <t>31384J-KY-4</t>
  </si>
  <si>
    <t>2600482</t>
  </si>
  <si>
    <t>Fannie Mae Pool POOL #484780</t>
  </si>
  <si>
    <t>31382K-Q9-2</t>
  </si>
  <si>
    <t>2600481</t>
  </si>
  <si>
    <t>Fannie Mae Pool POOL #483802</t>
  </si>
  <si>
    <t>31382J-NT-4</t>
  </si>
  <si>
    <t>2600480</t>
  </si>
  <si>
    <t>Fannie Mae Pool POOL #463324</t>
  </si>
  <si>
    <t>31381K-VR-7</t>
  </si>
  <si>
    <t>2600479</t>
  </si>
  <si>
    <t>Fannie Mae Pool POOL #445098</t>
  </si>
  <si>
    <t>31380N-NP-5</t>
  </si>
  <si>
    <t>2600478</t>
  </si>
  <si>
    <t>Fannie Mae Pool POOL #436545</t>
  </si>
  <si>
    <t>31380C-5E-4</t>
  </si>
  <si>
    <t>2600477</t>
  </si>
  <si>
    <t>Fannie Mae Pool POOL #422976</t>
  </si>
  <si>
    <t>31379L-2H-3</t>
  </si>
  <si>
    <t>2600476</t>
  </si>
  <si>
    <t>Fannie Mae Pool POOL #404940</t>
  </si>
  <si>
    <t>31378P-ZD-8</t>
  </si>
  <si>
    <t>2600475</t>
  </si>
  <si>
    <t>Fannie Mae Pool POOL #404376</t>
  </si>
  <si>
    <t>31378P-FR-9</t>
  </si>
  <si>
    <t>2600474</t>
  </si>
  <si>
    <t>Fannie Mae Pool POOL #404276</t>
  </si>
  <si>
    <t>31378P-CM-3</t>
  </si>
  <si>
    <t>2600473</t>
  </si>
  <si>
    <t>Fannie Mae Pool POOL #403631</t>
  </si>
  <si>
    <t>31378N-LL-0</t>
  </si>
  <si>
    <t>2600472</t>
  </si>
  <si>
    <t>Fannie Mae Pool POOL #404129</t>
  </si>
  <si>
    <t>31378N-4N-5</t>
  </si>
  <si>
    <t>2600471</t>
  </si>
  <si>
    <t>Fannie Mae Pool POOL #402963</t>
  </si>
  <si>
    <t>31378M-TU-4</t>
  </si>
  <si>
    <t>2600470</t>
  </si>
  <si>
    <t>Fannie Mae Pool POOL #402801</t>
  </si>
  <si>
    <t>31378M-NS-5</t>
  </si>
  <si>
    <t>2600469</t>
  </si>
  <si>
    <t>Fannie Mae Pool POOL #402811</t>
  </si>
  <si>
    <t>31378M-N4-8</t>
  </si>
  <si>
    <t>2600468</t>
  </si>
  <si>
    <t>Fannie Mae Pool POOL #402188</t>
  </si>
  <si>
    <t>31378L-XR-8</t>
  </si>
  <si>
    <t>2600467</t>
  </si>
  <si>
    <t>Fannie Mae Pool POOL #402174</t>
  </si>
  <si>
    <t>31378L-XB-3</t>
  </si>
  <si>
    <t>2600466</t>
  </si>
  <si>
    <t>Fannie Mae Pool POOL #401854</t>
  </si>
  <si>
    <t>31378L-MB-5</t>
  </si>
  <si>
    <t>2600465</t>
  </si>
  <si>
    <t>Fannie Mae Pool POOL #400807</t>
  </si>
  <si>
    <t>31378K-GQ-1</t>
  </si>
  <si>
    <t>2600464</t>
  </si>
  <si>
    <t>Fannie Mae Pool POOL #400806</t>
  </si>
  <si>
    <t>31378K-GP-3</t>
  </si>
  <si>
    <t>2600463</t>
  </si>
  <si>
    <t>Fannie Mae Pool POOL #401403</t>
  </si>
  <si>
    <t>31378K-3L-6</t>
  </si>
  <si>
    <t>2600462</t>
  </si>
  <si>
    <t>Fannie Mae Pool POOL #400237</t>
  </si>
  <si>
    <t>31378J-S2-4</t>
  </si>
  <si>
    <t>2600461</t>
  </si>
  <si>
    <t>Fannie Mae Pool POOL #398402</t>
  </si>
  <si>
    <t>31378G-RX-3</t>
  </si>
  <si>
    <t>2600460</t>
  </si>
  <si>
    <t>Fannie Mae Pool POOL #398150</t>
  </si>
  <si>
    <t>31378G-H3-0</t>
  </si>
  <si>
    <t>2600459</t>
  </si>
  <si>
    <t>Fannie Mae Pool POOL #398120</t>
  </si>
  <si>
    <t>31378G-G5-6</t>
  </si>
  <si>
    <t>2600458</t>
  </si>
  <si>
    <t>Fannie Mae Pool POOL #397372</t>
  </si>
  <si>
    <t>31378F-MV-4</t>
  </si>
  <si>
    <t>2600457</t>
  </si>
  <si>
    <t>Fannie Mae Pool POOL #397088</t>
  </si>
  <si>
    <t>31378F-CZ-6</t>
  </si>
  <si>
    <t>2600456</t>
  </si>
  <si>
    <t>Fannie Mae Pool POOL #397087</t>
  </si>
  <si>
    <t>31378F-CY-9</t>
  </si>
  <si>
    <t>2600455</t>
  </si>
  <si>
    <t>Fannie Mae Pool POOL #397024</t>
  </si>
  <si>
    <t>31378F-AZ-8</t>
  </si>
  <si>
    <t>2600454</t>
  </si>
  <si>
    <t>Fannie Mae Pool POOL #397009</t>
  </si>
  <si>
    <t>31378F-AJ-4</t>
  </si>
  <si>
    <t>2600453</t>
  </si>
  <si>
    <t>Fannie Mae Pool POOL #396514</t>
  </si>
  <si>
    <t>31378E-N7-9</t>
  </si>
  <si>
    <t>2600452</t>
  </si>
  <si>
    <t>Fannie Mae Pool POOL #396102</t>
  </si>
  <si>
    <t>31378E-AB-4</t>
  </si>
  <si>
    <t>2600451</t>
  </si>
  <si>
    <t>Fannie Mae Pool POOL #395897</t>
  </si>
  <si>
    <t>31378D-X2-1</t>
  </si>
  <si>
    <t>2600450</t>
  </si>
  <si>
    <t>Fannie Mae Pool POOL #395401</t>
  </si>
  <si>
    <t>31378D-GJ-3</t>
  </si>
  <si>
    <t>2600449</t>
  </si>
  <si>
    <t>Fannie Mae Pool POOL #395395</t>
  </si>
  <si>
    <t>31378D-GC-8</t>
  </si>
  <si>
    <t>2600448</t>
  </si>
  <si>
    <t>Fannie Mae Pool POOL #395342</t>
  </si>
  <si>
    <t>31378D-EP-1</t>
  </si>
  <si>
    <t>2600447</t>
  </si>
  <si>
    <t>Fannie Mae Pool POOL #395083</t>
  </si>
  <si>
    <t>31378C-2Q-4</t>
  </si>
  <si>
    <t>2600446</t>
  </si>
  <si>
    <t>Fannie Mae Pool POOL #376804</t>
  </si>
  <si>
    <t>31377G-RZ-9</t>
  </si>
  <si>
    <t>2600445</t>
  </si>
  <si>
    <t>Fannie Mae Pool POOL #376788</t>
  </si>
  <si>
    <t>31377G-RH-9</t>
  </si>
  <si>
    <t>2600444</t>
  </si>
  <si>
    <t>Fannie Mae Pool POOL #372174</t>
  </si>
  <si>
    <t>31377B-MX-0</t>
  </si>
  <si>
    <t>2600443</t>
  </si>
  <si>
    <t>Fannie Mae Pool POOL #371581</t>
  </si>
  <si>
    <t>31377A-XJ-1</t>
  </si>
  <si>
    <t>2600442</t>
  </si>
  <si>
    <t>Fannie Mae Pool POOL #368947</t>
  </si>
  <si>
    <t>31376X-ZL-5</t>
  </si>
  <si>
    <t>2600441</t>
  </si>
  <si>
    <t>Fannie Mae Pool POOL #364641</t>
  </si>
  <si>
    <t>31376T-BJ-5</t>
  </si>
  <si>
    <t>2600440</t>
  </si>
  <si>
    <t>Fannie Mae Pool POOL #351355</t>
  </si>
  <si>
    <t>31376C-H8-0</t>
  </si>
  <si>
    <t>2600439</t>
  </si>
  <si>
    <t>Fannie Mae Pool POOL #347778</t>
  </si>
  <si>
    <t>31375X-JX-8</t>
  </si>
  <si>
    <t>2600438</t>
  </si>
  <si>
    <t>Fannie Mae Pool POOL #344566</t>
  </si>
  <si>
    <t>31375T-W3-8</t>
  </si>
  <si>
    <t>2600437</t>
  </si>
  <si>
    <t>Fannie Mae Pool POOL #340372</t>
  </si>
  <si>
    <t>31375P-CH-7</t>
  </si>
  <si>
    <t>2600436</t>
  </si>
  <si>
    <t>Fannie Mae Pool POOL #339839</t>
  </si>
  <si>
    <t>31375N-PY-1</t>
  </si>
  <si>
    <t>2600435</t>
  </si>
  <si>
    <t>Fannie Mae Pool POOL #337758</t>
  </si>
  <si>
    <t>31375L-E7-6</t>
  </si>
  <si>
    <t>2600434</t>
  </si>
  <si>
    <t>Fannie Mae Pool POOL #338416</t>
  </si>
  <si>
    <t>31375L-3Z-6</t>
  </si>
  <si>
    <t>2600433</t>
  </si>
  <si>
    <t>Fannie Mae Pool POOL #328824</t>
  </si>
  <si>
    <t>31375A-G9-4</t>
  </si>
  <si>
    <t>2600432</t>
  </si>
  <si>
    <t>Fannie Mae Pool POOL #323943</t>
  </si>
  <si>
    <t>31374T-ZG-7</t>
  </si>
  <si>
    <t>2600431</t>
  </si>
  <si>
    <t>Fannie Mae Pool POOL #319482</t>
  </si>
  <si>
    <t>31374N-2P-6</t>
  </si>
  <si>
    <t>2600430</t>
  </si>
  <si>
    <t>Fannie Mae Pool POOL #317608</t>
  </si>
  <si>
    <t>31374L-YD-2</t>
  </si>
  <si>
    <t>2600429</t>
  </si>
  <si>
    <t>Fannie Mae Pool POOL #317367</t>
  </si>
  <si>
    <t>31374L-QU-3</t>
  </si>
  <si>
    <t>2600428</t>
  </si>
  <si>
    <t>Fannie Mae Pool POOL #316689</t>
  </si>
  <si>
    <t>31374K-XS-2</t>
  </si>
  <si>
    <t>2600427</t>
  </si>
  <si>
    <t>Fannie Mae Pool POOL #316562</t>
  </si>
  <si>
    <t>31374K-TT-5</t>
  </si>
  <si>
    <t>2600426</t>
  </si>
  <si>
    <t>Fannie Mae Pool POOL #313503</t>
  </si>
  <si>
    <t>31374G-GL-5</t>
  </si>
  <si>
    <t>2600425</t>
  </si>
  <si>
    <t>Fannie Mae Pool POOL #313169</t>
  </si>
  <si>
    <t>31374F-2A-6</t>
  </si>
  <si>
    <t>2600424</t>
  </si>
  <si>
    <t>Fannie Mae Pool POOL #307028</t>
  </si>
  <si>
    <t>31373Y-A5-8</t>
  </si>
  <si>
    <t>2600423</t>
  </si>
  <si>
    <t>Fannie Mae Pool POOL #297799</t>
  </si>
  <si>
    <t>31373M-X4-2</t>
  </si>
  <si>
    <t>2600422</t>
  </si>
  <si>
    <t>Fannie Mae Pool POOL #292126</t>
  </si>
  <si>
    <t>31373F-PK-0</t>
  </si>
  <si>
    <t>2600421</t>
  </si>
  <si>
    <t>Fannie Mae Pool POOL #287018</t>
  </si>
  <si>
    <t>31372Y-YP-9</t>
  </si>
  <si>
    <t>2600420</t>
  </si>
  <si>
    <t>Fannie Mae Pool POOL #284225</t>
  </si>
  <si>
    <t>31372V-VS-2</t>
  </si>
  <si>
    <t>2600419</t>
  </si>
  <si>
    <t>Fannie Mae Pool POOL #283870</t>
  </si>
  <si>
    <t>31372V-JP-2</t>
  </si>
  <si>
    <t>2600418</t>
  </si>
  <si>
    <t>Fannie Mae Pool POOL #283145</t>
  </si>
  <si>
    <t>31372U-P6-9</t>
  </si>
  <si>
    <t>2600417</t>
  </si>
  <si>
    <t>Fannie Mae Pool POOL #281548</t>
  </si>
  <si>
    <t>31372S-WH-2</t>
  </si>
  <si>
    <t>2600416</t>
  </si>
  <si>
    <t>Fannie Mae Pool POOL #280749</t>
  </si>
  <si>
    <t>31372R-ZN-8</t>
  </si>
  <si>
    <t>2600415</t>
  </si>
  <si>
    <t>Fannie Mae Pool POOL #280724</t>
  </si>
  <si>
    <t>31372R-YV-1</t>
  </si>
  <si>
    <t>2600414</t>
  </si>
  <si>
    <t>Fannie Mae Pool POOL #279498</t>
  </si>
  <si>
    <t>31372Q-NP-8</t>
  </si>
  <si>
    <t>2600413</t>
  </si>
  <si>
    <t>Fannie Mae Pool POOL #279479</t>
  </si>
  <si>
    <t>31372Q-M4-6</t>
  </si>
  <si>
    <t>2600412</t>
  </si>
  <si>
    <t>Fannie Mae Pool POOL #277951</t>
  </si>
  <si>
    <t>31372N-WL-4</t>
  </si>
  <si>
    <t>2600411</t>
  </si>
  <si>
    <t>Fannie Mae Pool POOL #275427</t>
  </si>
  <si>
    <t>31372K-4L-1</t>
  </si>
  <si>
    <t>2600410</t>
  </si>
  <si>
    <t>Fannie Mae Pool POOL #273471</t>
  </si>
  <si>
    <t>31372H-W8-6</t>
  </si>
  <si>
    <t>2600409</t>
  </si>
  <si>
    <t>Fannie Mae Pool POOL #272012</t>
  </si>
  <si>
    <t>31372G-DR-7</t>
  </si>
  <si>
    <t>2600408</t>
  </si>
  <si>
    <t>Fannie Mae Pool POOL #272010</t>
  </si>
  <si>
    <t>31372G-DP-1</t>
  </si>
  <si>
    <t>2600407</t>
  </si>
  <si>
    <t>Fannie Mae Pool POOL #272002</t>
  </si>
  <si>
    <t>31372G-DF-3</t>
  </si>
  <si>
    <t>2600406</t>
  </si>
  <si>
    <t>Fannie Mae Pool POOL #271981</t>
  </si>
  <si>
    <t>31372G-CS-6</t>
  </si>
  <si>
    <t>2600405</t>
  </si>
  <si>
    <t>Fannie Mae Pool POOL #271026</t>
  </si>
  <si>
    <t>31372F-A3-5</t>
  </si>
  <si>
    <t>2600404</t>
  </si>
  <si>
    <t>Fannie Mae Pool POOL #269281</t>
  </si>
  <si>
    <t>31372D-CS-3</t>
  </si>
  <si>
    <t>2600403</t>
  </si>
  <si>
    <t>Fannie Mae Pool POOL #269296</t>
  </si>
  <si>
    <t>31372D-C9-5</t>
  </si>
  <si>
    <t>2600402</t>
  </si>
  <si>
    <t>Fannie Mae Pool POOL #268936</t>
  </si>
  <si>
    <t>31372C-V5-4</t>
  </si>
  <si>
    <t>2600401</t>
  </si>
  <si>
    <t>Fannie Mae Pool POOL #268675</t>
  </si>
  <si>
    <t>31372C-MY-1</t>
  </si>
  <si>
    <t>2600400</t>
  </si>
  <si>
    <t>Fannie Mae Pool POOL #269197</t>
  </si>
  <si>
    <t>31372C-7J-1</t>
  </si>
  <si>
    <t>2600399</t>
  </si>
  <si>
    <t>Fannie Mae Pool POOL #267738</t>
  </si>
  <si>
    <t>31372B-LT-5</t>
  </si>
  <si>
    <t>2600398</t>
  </si>
  <si>
    <t>Fannie Mae Pool POOL #267731</t>
  </si>
  <si>
    <t>31372B-LL-2</t>
  </si>
  <si>
    <t>2600397</t>
  </si>
  <si>
    <t>Fannie Mae Pool POOL #266517</t>
  </si>
  <si>
    <t>31372A-AS-1</t>
  </si>
  <si>
    <t>2600396</t>
  </si>
  <si>
    <t>Fannie Mae Pool POOL #266172</t>
  </si>
  <si>
    <t>31371Y-T5-0</t>
  </si>
  <si>
    <t>2600395</t>
  </si>
  <si>
    <t>Fannie Mae Pool POOL #265032</t>
  </si>
  <si>
    <t>31371X-LM-3</t>
  </si>
  <si>
    <t>2600394</t>
  </si>
  <si>
    <t>Fannie Mae Pool POOL #264340</t>
  </si>
  <si>
    <t>31371W-S5-5</t>
  </si>
  <si>
    <t>2600393</t>
  </si>
  <si>
    <t>Fannie Mae Pool POOL #262397</t>
  </si>
  <si>
    <t>31371U-NN-5</t>
  </si>
  <si>
    <t>2600392</t>
  </si>
  <si>
    <t>Fannie Mae Pool POOL #261787</t>
  </si>
  <si>
    <t>31371T-XQ-0</t>
  </si>
  <si>
    <t>2600391</t>
  </si>
  <si>
    <t>Fannie Mae Pool POOL #257179</t>
  </si>
  <si>
    <t>31371N-UC-7</t>
  </si>
  <si>
    <t>2600390</t>
  </si>
  <si>
    <t>Fannie Mae Pool POOL #255814</t>
  </si>
  <si>
    <t>31371M-DT-1</t>
  </si>
  <si>
    <t>2600389</t>
  </si>
  <si>
    <t>Fannie Mae Pool POOL #255225</t>
  </si>
  <si>
    <t>31371L-PJ-2</t>
  </si>
  <si>
    <t>2600388</t>
  </si>
  <si>
    <t>Fannie Mae Pool POOL #254904</t>
  </si>
  <si>
    <t>31371L-DH-9</t>
  </si>
  <si>
    <t>2600387</t>
  </si>
  <si>
    <t>Fannie Mae Pool POOL #255660</t>
  </si>
  <si>
    <t>31371L-5V-7</t>
  </si>
  <si>
    <t>2600386</t>
  </si>
  <si>
    <t>Fannie Mae Pool POOL #254589</t>
  </si>
  <si>
    <t>31371K-XS-5</t>
  </si>
  <si>
    <t>2600385</t>
  </si>
  <si>
    <t>Fannie Mae Pool POOL #254473</t>
  </si>
  <si>
    <t>31371K-T6-8</t>
  </si>
  <si>
    <t>2600384</t>
  </si>
  <si>
    <t>Fannie Mae Pool POOL #252867</t>
  </si>
  <si>
    <t>31371H-Z8-4</t>
  </si>
  <si>
    <t>2600383</t>
  </si>
  <si>
    <t>Fannie Mae Pool POOL #252575</t>
  </si>
  <si>
    <t>31371H-Q4-3</t>
  </si>
  <si>
    <t>2600382</t>
  </si>
  <si>
    <t>Fannie Mae Pool POOL #251334</t>
  </si>
  <si>
    <t>31371G-EF-3</t>
  </si>
  <si>
    <t>2600381</t>
  </si>
  <si>
    <t>Fannie Mae Pool POOL #250569</t>
  </si>
  <si>
    <t>31371F-JN-3</t>
  </si>
  <si>
    <t>2600380</t>
  </si>
  <si>
    <t>Fannie Mae Pool POOL #250547</t>
  </si>
  <si>
    <t>31371F-HY-1</t>
  </si>
  <si>
    <t>2600379</t>
  </si>
  <si>
    <t>Fannie Mae Pool POOL #250511</t>
  </si>
  <si>
    <t>31371F-GU-0</t>
  </si>
  <si>
    <t>2600378</t>
  </si>
  <si>
    <t>Fannie Mae Pool POOL #250508</t>
  </si>
  <si>
    <t>31371F-GR-7</t>
  </si>
  <si>
    <t>2600377</t>
  </si>
  <si>
    <t>Fannie Mae Pool POOL #250356</t>
  </si>
  <si>
    <t>31371F-BZ-4</t>
  </si>
  <si>
    <t>2600376</t>
  </si>
  <si>
    <t>Fannie Mae Pool POOL #250058</t>
  </si>
  <si>
    <t>31371E-WT-8</t>
  </si>
  <si>
    <t>2600375</t>
  </si>
  <si>
    <t>Fannie Mae Pool POOL #250029</t>
  </si>
  <si>
    <t>31371E-VW-2</t>
  </si>
  <si>
    <t>2600374</t>
  </si>
  <si>
    <t>Fannie Mae Pool POOL #250004</t>
  </si>
  <si>
    <t>31371E-U5-2</t>
  </si>
  <si>
    <t>2600373</t>
  </si>
  <si>
    <t>Fannie Mae Pool POOL #249455</t>
  </si>
  <si>
    <t>31371E-BY-0</t>
  </si>
  <si>
    <t>2600372</t>
  </si>
  <si>
    <t>Fannie Mae Pool POOL #248360</t>
  </si>
  <si>
    <t>31371C-ZZ-5</t>
  </si>
  <si>
    <t>2600371</t>
  </si>
  <si>
    <t>Fannie Mae Pool POOL #241990</t>
  </si>
  <si>
    <t>31370U-XT-2</t>
  </si>
  <si>
    <t>2600370</t>
  </si>
  <si>
    <t>Fannie Mae Pool POOL #237743</t>
  </si>
  <si>
    <t>31370Q-BL-2</t>
  </si>
  <si>
    <t>2600369</t>
  </si>
  <si>
    <t>Fannie Mae Pool POOL #235459</t>
  </si>
  <si>
    <t>31370M-QL-5</t>
  </si>
  <si>
    <t>2600368</t>
  </si>
  <si>
    <t>Fannie Mae Pool POOL #233137</t>
  </si>
  <si>
    <t>31370J-4W-2</t>
  </si>
  <si>
    <t>2600367</t>
  </si>
  <si>
    <t>Fannie Mae Pool POOL #225560</t>
  </si>
  <si>
    <t>31370A-QM-9</t>
  </si>
  <si>
    <t>2600366</t>
  </si>
  <si>
    <t>3136A0-KH-9</t>
  </si>
  <si>
    <t>2600365</t>
  </si>
  <si>
    <t>Fannie Mae Pool POOL #125220</t>
  </si>
  <si>
    <t>31365E-AV-5</t>
  </si>
  <si>
    <t>2600364</t>
  </si>
  <si>
    <t>Fannie Mae Pool POOL #124969</t>
  </si>
  <si>
    <t>31365D-W6-8</t>
  </si>
  <si>
    <t>2600363</t>
  </si>
  <si>
    <t>Fannie Mae Pool POOL #50992</t>
  </si>
  <si>
    <t>313615-UR-5</t>
  </si>
  <si>
    <t>2600362</t>
  </si>
  <si>
    <t>Fannie Mae Pool POOL #50991</t>
  </si>
  <si>
    <t>313615-UQ-7</t>
  </si>
  <si>
    <t>2600361</t>
  </si>
  <si>
    <t>Fannie Mae Pool POOL #50965</t>
  </si>
  <si>
    <t>313615-TW-6</t>
  </si>
  <si>
    <t>2600360</t>
  </si>
  <si>
    <t>Fannie Mae Pool POOL #50964</t>
  </si>
  <si>
    <t>313615-TV-8</t>
  </si>
  <si>
    <t>2600359</t>
  </si>
  <si>
    <t>Fannie Mae Pool POOL #50946</t>
  </si>
  <si>
    <t>313615-TB-2</t>
  </si>
  <si>
    <t>2600358</t>
  </si>
  <si>
    <t>Fannie Mae Pool POOL #50929</t>
  </si>
  <si>
    <t>313615-SS-6</t>
  </si>
  <si>
    <t>2600357</t>
  </si>
  <si>
    <t>Fannie Mae Pool POOL #50912</t>
  </si>
  <si>
    <t>313615-R9-9</t>
  </si>
  <si>
    <t>2600356</t>
  </si>
  <si>
    <t>Fannie Mae Pool POOL #50742</t>
  </si>
  <si>
    <t>313615-LX-2</t>
  </si>
  <si>
    <t>2600355</t>
  </si>
  <si>
    <t>Freddie Mac Gold Pool POOL #D55573</t>
  </si>
  <si>
    <t>31356J-FN-8</t>
  </si>
  <si>
    <t>2600354</t>
  </si>
  <si>
    <t>Freddie Mac Gold Pool POOL #D54990</t>
  </si>
  <si>
    <t>31356H-RK-5</t>
  </si>
  <si>
    <t>2600353</t>
  </si>
  <si>
    <t>Freddie Mac Gold Pool POOL #D55382</t>
  </si>
  <si>
    <t>31356H-6T-9</t>
  </si>
  <si>
    <t>2600352</t>
  </si>
  <si>
    <t>Freddie Mac Gold Pool POOL #D51885</t>
  </si>
  <si>
    <t>31356E-CW-2</t>
  </si>
  <si>
    <t>2600351</t>
  </si>
  <si>
    <t>Freddie Mac Gold Pool POOL #D51627</t>
  </si>
  <si>
    <t>31356D-YY-6</t>
  </si>
  <si>
    <t>2600350</t>
  </si>
  <si>
    <t>Freddie Mac Gold Pool POOL #D51241</t>
  </si>
  <si>
    <t>31356D-LW-4</t>
  </si>
  <si>
    <t>2600349</t>
  </si>
  <si>
    <t>Freddie Mac Gold Pool POOL #D51185</t>
  </si>
  <si>
    <t>31356D-J6-4</t>
  </si>
  <si>
    <t>2600348</t>
  </si>
  <si>
    <t>Freddie Mac Gold Pool POOL #D51156</t>
  </si>
  <si>
    <t>31356D-H9-0</t>
  </si>
  <si>
    <t>2600347</t>
  </si>
  <si>
    <t>Freddie Mac Gold Pool POOL #D51713</t>
  </si>
  <si>
    <t>31356D-3W-4</t>
  </si>
  <si>
    <t>2600346</t>
  </si>
  <si>
    <t>Freddie Mac Gold Pool POOL #D50038</t>
  </si>
  <si>
    <t>31356C-BF-4</t>
  </si>
  <si>
    <t>2600345</t>
  </si>
  <si>
    <t>Freddie Mac Gold Pool POOL #D49554</t>
  </si>
  <si>
    <t>31356A-TK-8</t>
  </si>
  <si>
    <t>2600344</t>
  </si>
  <si>
    <t>Freddie Mac Gold Pool POOL #D49463</t>
  </si>
  <si>
    <t>31356A-QQ-8</t>
  </si>
  <si>
    <t>2600343</t>
  </si>
  <si>
    <t>Freddie Mac Non Gold Pool POOL #783008</t>
  </si>
  <si>
    <t>31349U-KV-9</t>
  </si>
  <si>
    <t>2600342</t>
  </si>
  <si>
    <t>Freddie Mac Gold Pool POOL #F80139</t>
  </si>
  <si>
    <t>31336K-EL-5</t>
  </si>
  <si>
    <t>2600341</t>
  </si>
  <si>
    <t>Freddie Mac Gold Pool POOL #F80134</t>
  </si>
  <si>
    <t>31336K-EF-8</t>
  </si>
  <si>
    <t>2600340</t>
  </si>
  <si>
    <t>Freddie Mac Gold Pool POOL #F80131</t>
  </si>
  <si>
    <t>31336K-EC-5</t>
  </si>
  <si>
    <t>2600339</t>
  </si>
  <si>
    <t>Freddie Mac Gold Pool POOL #F80054</t>
  </si>
  <si>
    <t>31336K-BX-2</t>
  </si>
  <si>
    <t>2600338</t>
  </si>
  <si>
    <t>Freddie Mac Gold Pool POOL #F80030</t>
  </si>
  <si>
    <t>31336K-A7-0</t>
  </si>
  <si>
    <t>2600337</t>
  </si>
  <si>
    <t>Freddie Mac Gold Pool POOL #F80026</t>
  </si>
  <si>
    <t>31336K-A3-9</t>
  </si>
  <si>
    <t>2600336</t>
  </si>
  <si>
    <t>Freddie Mac Gold Pool POOL #F90017</t>
  </si>
  <si>
    <t>31335N-AS-9</t>
  </si>
  <si>
    <t>2600335</t>
  </si>
  <si>
    <t>Freddie Mac Gold Pool POOL #D90753</t>
  </si>
  <si>
    <t>31335J-ZS-1</t>
  </si>
  <si>
    <t>2600334</t>
  </si>
  <si>
    <t>Freddie Mac Gold Pool POOL #D90739</t>
  </si>
  <si>
    <t>31335J-ZC-6</t>
  </si>
  <si>
    <t>2600333</t>
  </si>
  <si>
    <t>Freddie Mac Gold Pool POOL #D90650</t>
  </si>
  <si>
    <t>31335J-WK-1</t>
  </si>
  <si>
    <t>2600332</t>
  </si>
  <si>
    <t>Freddie Mac Gold Pool POOL #D90816</t>
  </si>
  <si>
    <t>31335J-3Z-0</t>
  </si>
  <si>
    <t>2600331</t>
  </si>
  <si>
    <t>Freddie Mac Gold Pool POOL #C90588</t>
  </si>
  <si>
    <t>31335H-UM-3</t>
  </si>
  <si>
    <t>2600330</t>
  </si>
  <si>
    <t>Freddie Mac Gold Pool POOL #C90280</t>
  </si>
  <si>
    <t>31335H-JZ-7</t>
  </si>
  <si>
    <t>2600329</t>
  </si>
  <si>
    <t>Freddie Mac Gold Pool POOL #C90153</t>
  </si>
  <si>
    <t>31335H-E2-5</t>
  </si>
  <si>
    <t>2600328</t>
  </si>
  <si>
    <t>Freddie Mac Gold Pool POOL #C90835</t>
  </si>
  <si>
    <t>31335H-4U-4</t>
  </si>
  <si>
    <t>2600327</t>
  </si>
  <si>
    <t>Freddie Mac Gold Pool POOL #C90830</t>
  </si>
  <si>
    <t>31335H-4P-5</t>
  </si>
  <si>
    <t>2600326</t>
  </si>
  <si>
    <t>Freddie Mac Gold Pool POOL #C90823</t>
  </si>
  <si>
    <t>31335H-4G-5</t>
  </si>
  <si>
    <t>2600325</t>
  </si>
  <si>
    <t>Freddie Mac Gold Pool POOL #C80404</t>
  </si>
  <si>
    <t>31335G-NV-3</t>
  </si>
  <si>
    <t>2600324</t>
  </si>
  <si>
    <t>Freddie Mac Gold Pool POOL #C80403</t>
  </si>
  <si>
    <t>31335G-NU-5</t>
  </si>
  <si>
    <t>2600323</t>
  </si>
  <si>
    <t>Freddie Mac Gold Pool POOL #C80395</t>
  </si>
  <si>
    <t>31335G-NL-5</t>
  </si>
  <si>
    <t>2600322</t>
  </si>
  <si>
    <t>Freddie Mac Gold Pool POOL #C80393</t>
  </si>
  <si>
    <t>31335G-NJ-0</t>
  </si>
  <si>
    <t>2600321</t>
  </si>
  <si>
    <t>Freddie Mac Gold Pool POOL #C80387</t>
  </si>
  <si>
    <t>31335G-NC-5</t>
  </si>
  <si>
    <t>2600320</t>
  </si>
  <si>
    <t>Freddie Mac Gold Pool POOL #C80386</t>
  </si>
  <si>
    <t>31335G-NB-7</t>
  </si>
  <si>
    <t>2600319</t>
  </si>
  <si>
    <t>Freddie Mac Gold Pool POOL #C80373</t>
  </si>
  <si>
    <t>31335G-MW-2</t>
  </si>
  <si>
    <t>2600318</t>
  </si>
  <si>
    <t>Freddie Mac Gold Pool POOL #C80209</t>
  </si>
  <si>
    <t>31335G-GS-8</t>
  </si>
  <si>
    <t>2600317</t>
  </si>
  <si>
    <t>Freddie Mac Gold Pool POOL #C80148</t>
  </si>
  <si>
    <t>31335G-EV-3</t>
  </si>
  <si>
    <t>2600316</t>
  </si>
  <si>
    <t>Freddie Mac Gold Pool POOL #C80137</t>
  </si>
  <si>
    <t>31335G-EJ-0</t>
  </si>
  <si>
    <t>2600315</t>
  </si>
  <si>
    <t>Freddie Mac Gold Pool POOL #C80110</t>
  </si>
  <si>
    <t>31335G-DP-7</t>
  </si>
  <si>
    <t>2600314</t>
  </si>
  <si>
    <t>Freddie Mac Gold Pool POOL #C80080</t>
  </si>
  <si>
    <t>31335G-CR-4</t>
  </si>
  <si>
    <t>2600313</t>
  </si>
  <si>
    <t>Freddie Mac Gold Pool POOL #C80091</t>
  </si>
  <si>
    <t>31335G-C4-5</t>
  </si>
  <si>
    <t>2600312</t>
  </si>
  <si>
    <t>Freddie Mac Gold Pool POOL #Q13062</t>
  </si>
  <si>
    <t>3132HP-MK-7</t>
  </si>
  <si>
    <t>2600311</t>
  </si>
  <si>
    <t>Freddie Mac Gold Pool POOL #Q12965</t>
  </si>
  <si>
    <t>3132HP-JJ-4</t>
  </si>
  <si>
    <t>2600310</t>
  </si>
  <si>
    <t>Freddie Mac Gold Pool POOL #Q08046</t>
  </si>
  <si>
    <t>3132GT-HX-8</t>
  </si>
  <si>
    <t>2600309</t>
  </si>
  <si>
    <t>Freddie Mac Gold Pool POOL #Q07040</t>
  </si>
  <si>
    <t>3132GS-EM-7</t>
  </si>
  <si>
    <t>2600308</t>
  </si>
  <si>
    <t>Freddie Mac Gold Pool POOL #Q04017</t>
  </si>
  <si>
    <t>3132GK-DW-3</t>
  </si>
  <si>
    <t>2600307</t>
  </si>
  <si>
    <t>Freddie Mac Gold Pool POOL #Q02754</t>
  </si>
  <si>
    <t>3132GG-BX-2</t>
  </si>
  <si>
    <t>2600306</t>
  </si>
  <si>
    <t>Freddie Mac Gold Pool POOL #U70130</t>
  </si>
  <si>
    <t>3132G0-EB-2</t>
  </si>
  <si>
    <t>2600305</t>
  </si>
  <si>
    <t>Freddie Mac Gold Pool POOL #U69007</t>
  </si>
  <si>
    <t>3132FY-AH-0</t>
  </si>
  <si>
    <t>2600304</t>
  </si>
  <si>
    <t>Freddie Mac Gold Pool POOL #A37040</t>
  </si>
  <si>
    <t>31297S-ZD-0</t>
  </si>
  <si>
    <t>2600303</t>
  </si>
  <si>
    <t>Freddie Mac Gold Pool POOL #A36631</t>
  </si>
  <si>
    <t>31297S-LL-7</t>
  </si>
  <si>
    <t>2600302</t>
  </si>
  <si>
    <t>Freddie Mac Gold Pool POOL #A34818</t>
  </si>
  <si>
    <t>31297Q-K7-3</t>
  </si>
  <si>
    <t>2600301</t>
  </si>
  <si>
    <t>Freddie Mac Gold Pool POOL #A32109</t>
  </si>
  <si>
    <t>31297M-KW-7</t>
  </si>
  <si>
    <t>2600300</t>
  </si>
  <si>
    <t>Freddie Mac Gold Pool POOL #A30249</t>
  </si>
  <si>
    <t>31297K-H2-1</t>
  </si>
  <si>
    <t>2600299</t>
  </si>
  <si>
    <t>Freddie Mac Gold Pool POOL #A30148</t>
  </si>
  <si>
    <t>31297K-EV-0</t>
  </si>
  <si>
    <t>2600298</t>
  </si>
  <si>
    <t>Freddie Mac Gold Pool POOL #A24893</t>
  </si>
  <si>
    <t>31297C-NJ-5</t>
  </si>
  <si>
    <t>2600297</t>
  </si>
  <si>
    <t>Freddie Mac Gold Pool POOL #B32138</t>
  </si>
  <si>
    <t>312979-LT-2</t>
  </si>
  <si>
    <t>2600296</t>
  </si>
  <si>
    <t>Freddie Mac Gold Pool POOL #A21017</t>
  </si>
  <si>
    <t>31296X-DW-2</t>
  </si>
  <si>
    <t>2600295</t>
  </si>
  <si>
    <t>Freddie Mac Gold Pool POOL #A15075</t>
  </si>
  <si>
    <t>31296P-T8-5</t>
  </si>
  <si>
    <t>2600294</t>
  </si>
  <si>
    <t>Freddie Mac Gold Pool POOL #B15026</t>
  </si>
  <si>
    <t>312967-SP-8</t>
  </si>
  <si>
    <t>2600293</t>
  </si>
  <si>
    <t>Freddie Mac Gold Pool POOL #B14897</t>
  </si>
  <si>
    <t>312967-NN-8</t>
  </si>
  <si>
    <t>2600292</t>
  </si>
  <si>
    <t>Freddie Mac Gold Pool POOL #B14209</t>
  </si>
  <si>
    <t>312966-VA-9</t>
  </si>
  <si>
    <t>2600291</t>
  </si>
  <si>
    <t>Freddie Mac Gold Pool POOL #B14138</t>
  </si>
  <si>
    <t>312966-S3-9</t>
  </si>
  <si>
    <t>2600290</t>
  </si>
  <si>
    <t>Freddie Mac Gold Pool POOL #B13801</t>
  </si>
  <si>
    <t>312966-GJ-7</t>
  </si>
  <si>
    <t>2600289</t>
  </si>
  <si>
    <t>Freddie Mac Gold Pool POOL #B12242</t>
  </si>
  <si>
    <t>312964-P3-7</t>
  </si>
  <si>
    <t>2600288</t>
  </si>
  <si>
    <t>Freddie Mac Gold Pool POOL #E03142</t>
  </si>
  <si>
    <t>31294M-P3-9</t>
  </si>
  <si>
    <t>2600287</t>
  </si>
  <si>
    <t>Freddie Mac Gold Pool POOL #E00725</t>
  </si>
  <si>
    <t>31294J-YW-2</t>
  </si>
  <si>
    <t>2600286</t>
  </si>
  <si>
    <t>Freddie Mac Gold Pool POOL #E00673</t>
  </si>
  <si>
    <t>31294J-XA-1</t>
  </si>
  <si>
    <t>2600285</t>
  </si>
  <si>
    <t>Freddie Mac Gold Pool POOL #E00672</t>
  </si>
  <si>
    <t>31294J-W9-5</t>
  </si>
  <si>
    <t>2600284</t>
  </si>
  <si>
    <t>Freddie Mac Gold Pool POOL #E00667</t>
  </si>
  <si>
    <t>31294J-W4-6</t>
  </si>
  <si>
    <t>2600283</t>
  </si>
  <si>
    <t>Freddie Mac Gold Pool POOL #E00621</t>
  </si>
  <si>
    <t>31294J-VN-5</t>
  </si>
  <si>
    <t>2600282</t>
  </si>
  <si>
    <t>Freddie Mac Gold Pool POOL #E00620</t>
  </si>
  <si>
    <t>31294J-VM-7</t>
  </si>
  <si>
    <t>2600281</t>
  </si>
  <si>
    <t>Freddie Mac Gold Pool POOL #E00637</t>
  </si>
  <si>
    <t>31294J-V6-2</t>
  </si>
  <si>
    <t>2600280</t>
  </si>
  <si>
    <t>Freddie Mac Gold Pool POOL #E00539</t>
  </si>
  <si>
    <t>31294J-S4-1</t>
  </si>
  <si>
    <t>2600279</t>
  </si>
  <si>
    <t>Freddie Mac Gold Pool POOL #C38530</t>
  </si>
  <si>
    <t>31294F-PP-5</t>
  </si>
  <si>
    <t>2600278</t>
  </si>
  <si>
    <t>Freddie Mac Gold Pool POOL #C37870</t>
  </si>
  <si>
    <t>31294E-W7-0</t>
  </si>
  <si>
    <t>2600277</t>
  </si>
  <si>
    <t>Freddie Mac Gold Pool POOL #C37334</t>
  </si>
  <si>
    <t>31294E-EF-2</t>
  </si>
  <si>
    <t>2600276</t>
  </si>
  <si>
    <t>Freddie Mac Gold Pool POOL #C36998</t>
  </si>
  <si>
    <t>31294D-X3-0</t>
  </si>
  <si>
    <t>2600275</t>
  </si>
  <si>
    <t>Freddie Mac Gold Pool POOL #C36306</t>
  </si>
  <si>
    <t>31294D-AF-8</t>
  </si>
  <si>
    <t>2600274</t>
  </si>
  <si>
    <t>Freddie Mac Gold Pool POOL #A96864</t>
  </si>
  <si>
    <t>312945-TV-0</t>
  </si>
  <si>
    <t>2600273</t>
  </si>
  <si>
    <t>Freddie Mac Gold Pool POOL #A96185</t>
  </si>
  <si>
    <t>312944-2S-9</t>
  </si>
  <si>
    <t>2600272</t>
  </si>
  <si>
    <t>Freddie Mac Gold Pool POOL #A94149</t>
  </si>
  <si>
    <t>312942-TE-5</t>
  </si>
  <si>
    <t>2600271</t>
  </si>
  <si>
    <t>Freddie Mac Gold Pool POOL #A92192</t>
  </si>
  <si>
    <t>312940-NH-8</t>
  </si>
  <si>
    <t>2600270</t>
  </si>
  <si>
    <t>Freddie Mac Gold Pool POOL #A92097</t>
  </si>
  <si>
    <t>312940-KJ-7</t>
  </si>
  <si>
    <t>2600269</t>
  </si>
  <si>
    <t>Freddie Mac Gold Pool POOL #A92638</t>
  </si>
  <si>
    <t>312940-4X-4</t>
  </si>
  <si>
    <t>2600268</t>
  </si>
  <si>
    <t>Freddie Mac Gold Pool POOL #A92637</t>
  </si>
  <si>
    <t>312940-4W-6</t>
  </si>
  <si>
    <t>2600267</t>
  </si>
  <si>
    <t>Freddie Mac Gold Pool POOL #C30264</t>
  </si>
  <si>
    <t>31293V-JH-6</t>
  </si>
  <si>
    <t>2600266</t>
  </si>
  <si>
    <t>Freddie Mac Gold Pool POOL #C30263</t>
  </si>
  <si>
    <t>31293V-JG-8</t>
  </si>
  <si>
    <t>2600265</t>
  </si>
  <si>
    <t>Freddie Mac Gold Pool POOL #C29215</t>
  </si>
  <si>
    <t>31293T-GY-7</t>
  </si>
  <si>
    <t>2600264</t>
  </si>
  <si>
    <t>Freddie Mac Gold Pool POOL #C29168</t>
  </si>
  <si>
    <t>31293T-FH-5</t>
  </si>
  <si>
    <t>2600263</t>
  </si>
  <si>
    <t>Freddie Mac Gold Pool POOL #C29110</t>
  </si>
  <si>
    <t>31293T-DP-9</t>
  </si>
  <si>
    <t>2600262</t>
  </si>
  <si>
    <t>Freddie Mac Gold Pool POOL #C29068</t>
  </si>
  <si>
    <t>31293T-CD-7</t>
  </si>
  <si>
    <t>2600261</t>
  </si>
  <si>
    <t>Freddie Mac Gold Pool POOL #C29067</t>
  </si>
  <si>
    <t>31293T-CC-9</t>
  </si>
  <si>
    <t>2600260</t>
  </si>
  <si>
    <t>Freddie Mac Gold Pool POOL #C29840</t>
  </si>
  <si>
    <t>31293T-4Z-7</t>
  </si>
  <si>
    <t>2600259</t>
  </si>
  <si>
    <t>Freddie Mac Gold Pool POOL #C28429</t>
  </si>
  <si>
    <t>31293S-LJ-6</t>
  </si>
  <si>
    <t>2600258</t>
  </si>
  <si>
    <t>Freddie Mac Gold Pool POOL #C28384</t>
  </si>
  <si>
    <t>31293S-J5-9</t>
  </si>
  <si>
    <t>2600257</t>
  </si>
  <si>
    <t>Freddie Mac Gold Pool POOL #C28382</t>
  </si>
  <si>
    <t>31293S-J3-4</t>
  </si>
  <si>
    <t>2600256</t>
  </si>
  <si>
    <t>Freddie Mac Gold Pool POOL #C28245</t>
  </si>
  <si>
    <t>31293S-ES-4</t>
  </si>
  <si>
    <t>2600255</t>
  </si>
  <si>
    <t>Freddie Mac Gold Pool POOL #C27715</t>
  </si>
  <si>
    <t>31293R-SC-6</t>
  </si>
  <si>
    <t>2600254</t>
  </si>
  <si>
    <t>Freddie Mac Gold Pool POOL #C27220</t>
  </si>
  <si>
    <t>31293R-AV-3</t>
  </si>
  <si>
    <t>2600253</t>
  </si>
  <si>
    <t>Freddie Mac Gold Pool POOL #C26900</t>
  </si>
  <si>
    <t>31293Q-UZ-4</t>
  </si>
  <si>
    <t>2600252</t>
  </si>
  <si>
    <t>Freddie Mac Gold Pool POOL #C26878</t>
  </si>
  <si>
    <t>31293Q-UB-7</t>
  </si>
  <si>
    <t>2600251</t>
  </si>
  <si>
    <t>Freddie Mac Gold Pool POOL #C26876</t>
  </si>
  <si>
    <t>31293Q-T9-4</t>
  </si>
  <si>
    <t>2600250</t>
  </si>
  <si>
    <t>Freddie Mac Gold Pool POOL #C26869</t>
  </si>
  <si>
    <t>31293Q-T2-9</t>
  </si>
  <si>
    <t>2600249</t>
  </si>
  <si>
    <t>Freddie Mac Gold Pool POOL #C26622</t>
  </si>
  <si>
    <t>31293Q-LB-7</t>
  </si>
  <si>
    <t>2600248</t>
  </si>
  <si>
    <t>Freddie Mac Gold Pool POOL #C26090</t>
  </si>
  <si>
    <t>31293P-XT-7</t>
  </si>
  <si>
    <t>2600247</t>
  </si>
  <si>
    <t>Freddie Mac Gold Pool POOL #C25930</t>
  </si>
  <si>
    <t>31293P-ST-3</t>
  </si>
  <si>
    <t>2600246</t>
  </si>
  <si>
    <t>Freddie Mac Gold Pool POOL #C25637</t>
  </si>
  <si>
    <t>31293P-HN-8</t>
  </si>
  <si>
    <t>2600245</t>
  </si>
  <si>
    <t>Freddie Mac Gold Pool POOL #C25547</t>
  </si>
  <si>
    <t>31293P-EU-5</t>
  </si>
  <si>
    <t>2600244</t>
  </si>
  <si>
    <t>Freddie Mac Gold Pool POOL #C25546</t>
  </si>
  <si>
    <t>31293P-ET-8</t>
  </si>
  <si>
    <t>2600243</t>
  </si>
  <si>
    <t>Freddie Mac Gold Pool POOL #C25560</t>
  </si>
  <si>
    <t>31293P-E9-2</t>
  </si>
  <si>
    <t>2600242</t>
  </si>
  <si>
    <t>Freddie Mac Gold Pool POOL #C26262</t>
  </si>
  <si>
    <t>31293P-5X-9</t>
  </si>
  <si>
    <t>2600241</t>
  </si>
  <si>
    <t>Freddie Mac Gold Pool POOL #C25095</t>
  </si>
  <si>
    <t>31293N-UU-2</t>
  </si>
  <si>
    <t>2600240</t>
  </si>
  <si>
    <t>Freddie Mac Gold Pool POOL #C24958</t>
  </si>
  <si>
    <t>31293N-QK-9</t>
  </si>
  <si>
    <t>2600239</t>
  </si>
  <si>
    <t>Freddie Mac Gold Pool POOL #C24945</t>
  </si>
  <si>
    <t>31293N-P6-1</t>
  </si>
  <si>
    <t>2600238</t>
  </si>
  <si>
    <t>Freddie Mac Gold Pool POOL #C24772</t>
  </si>
  <si>
    <t>31293N-JR-2</t>
  </si>
  <si>
    <t>2600237</t>
  </si>
  <si>
    <t>Freddie Mac Gold Pool POOL #C24626</t>
  </si>
  <si>
    <t>31293N-D7-2</t>
  </si>
  <si>
    <t>2600236</t>
  </si>
  <si>
    <t>Freddie Mac Gold Pool POOL #C24585</t>
  </si>
  <si>
    <t>31293N-CW-8</t>
  </si>
  <si>
    <t>2600235</t>
  </si>
  <si>
    <t>Freddie Mac Gold Pool POOL #C24527</t>
  </si>
  <si>
    <t>31293N-A4-2</t>
  </si>
  <si>
    <t>2600234</t>
  </si>
  <si>
    <t>Freddie Mac Gold Pool POOL #C25360</t>
  </si>
  <si>
    <t>31293N-5V-8</t>
  </si>
  <si>
    <t>2600233</t>
  </si>
  <si>
    <t>Freddie Mac Gold Pool POOL #C25359</t>
  </si>
  <si>
    <t>31293N-5U-0</t>
  </si>
  <si>
    <t>2600232</t>
  </si>
  <si>
    <t>Freddie Mac Gold Pool POOL #C25278</t>
  </si>
  <si>
    <t>31293N-2K-5</t>
  </si>
  <si>
    <t>2600231</t>
  </si>
  <si>
    <t>Freddie Mac Gold Pool POOL #C24273</t>
  </si>
  <si>
    <t>31293M-XA-5</t>
  </si>
  <si>
    <t>2600230</t>
  </si>
  <si>
    <t>Freddie Mac Gold Pool POOL #C23854</t>
  </si>
  <si>
    <t>31293M-H7-0</t>
  </si>
  <si>
    <t>2600229</t>
  </si>
  <si>
    <t>Freddie Mac Gold Pool POOL #C23776</t>
  </si>
  <si>
    <t>31293M-FR-8</t>
  </si>
  <si>
    <t>2600228</t>
  </si>
  <si>
    <t>Freddie Mac Gold Pool POOL #C23770</t>
  </si>
  <si>
    <t>31293M-FK-3</t>
  </si>
  <si>
    <t>2600227</t>
  </si>
  <si>
    <t>Freddie Mac Gold Pool POOL #C24482</t>
  </si>
  <si>
    <t>31293M-6T-4</t>
  </si>
  <si>
    <t>2600226</t>
  </si>
  <si>
    <t>Freddie Mac Gold Pool POOL #C14690</t>
  </si>
  <si>
    <t>31293A-F7-8</t>
  </si>
  <si>
    <t>2600225</t>
  </si>
  <si>
    <t>Freddie Mac Gold Pool POOL #A90121</t>
  </si>
  <si>
    <t>312938-D2-6</t>
  </si>
  <si>
    <t>2600224</t>
  </si>
  <si>
    <t>Freddie Mac Gold Pool POOL #A89284</t>
  </si>
  <si>
    <t>312936-J5-7</t>
  </si>
  <si>
    <t>2600223</t>
  </si>
  <si>
    <t>Freddie Mac Gold Pool POOL #A88516</t>
  </si>
  <si>
    <t>312935-N9-6</t>
  </si>
  <si>
    <t>2600222</t>
  </si>
  <si>
    <t>Freddie Mac Gold Pool POOL #A88885</t>
  </si>
  <si>
    <t>312935-2S-7</t>
  </si>
  <si>
    <t>2600221</t>
  </si>
  <si>
    <t>Freddie Mac Gold Pool POOL #A87909</t>
  </si>
  <si>
    <t>312934-YE-6</t>
  </si>
  <si>
    <t>2600220</t>
  </si>
  <si>
    <t>Freddie Mac Gold Pool POOL #A87234</t>
  </si>
  <si>
    <t>312934-BB-7</t>
  </si>
  <si>
    <t>2600219</t>
  </si>
  <si>
    <t>Freddie Mac Gold Pool POOL #A86624</t>
  </si>
  <si>
    <t>312933-LD-4</t>
  </si>
  <si>
    <t>2600218</t>
  </si>
  <si>
    <t>Freddie Mac Gold Pool POOL #A84491</t>
  </si>
  <si>
    <t>312930-7C-8</t>
  </si>
  <si>
    <t>2600217</t>
  </si>
  <si>
    <t>Freddie Mac Gold Pool POOL #C14182</t>
  </si>
  <si>
    <t>31292Y-UF-2</t>
  </si>
  <si>
    <t>2600216</t>
  </si>
  <si>
    <t>Freddie Mac Gold Pool POOL #C01847</t>
  </si>
  <si>
    <t>31292J-BQ-2</t>
  </si>
  <si>
    <t>2600215</t>
  </si>
  <si>
    <t>Freddie Mac Gold Pool POOL #C01567</t>
  </si>
  <si>
    <t>31292H-W4-2</t>
  </si>
  <si>
    <t>2600214</t>
  </si>
  <si>
    <t>Freddie Mac Gold Pool POOL #C01080</t>
  </si>
  <si>
    <t>31292H-FV-1</t>
  </si>
  <si>
    <t>2600213</t>
  </si>
  <si>
    <t>Freddie Mac Gold Pool POOL #C00760</t>
  </si>
  <si>
    <t>31292G-ZZ-2</t>
  </si>
  <si>
    <t>2600212</t>
  </si>
  <si>
    <t>Freddie Mac Gold Pool POOL #C00764</t>
  </si>
  <si>
    <t>31292G-Z5-8</t>
  </si>
  <si>
    <t>2600211</t>
  </si>
  <si>
    <t>Freddie Mac Gold Pool POOL #C00730</t>
  </si>
  <si>
    <t>31292G-Y3-4</t>
  </si>
  <si>
    <t>2600210</t>
  </si>
  <si>
    <t>Freddie Mac Gold Pool POOL #C00610</t>
  </si>
  <si>
    <t>31292G-VB-9</t>
  </si>
  <si>
    <t>2600209</t>
  </si>
  <si>
    <t>Freddie Mac Gold Pool POOL #C00566</t>
  </si>
  <si>
    <t>31292G-TX-4</t>
  </si>
  <si>
    <t>2600208</t>
  </si>
  <si>
    <t>Freddie Mac Gold Pool POOL #C00561</t>
  </si>
  <si>
    <t>31292G-TS-5</t>
  </si>
  <si>
    <t>2600207</t>
  </si>
  <si>
    <t>Freddie Mac Gold Pool POOL #C00545</t>
  </si>
  <si>
    <t>31292G-TA-4</t>
  </si>
  <si>
    <t>2600206</t>
  </si>
  <si>
    <t>Freddie Mac Gold Pool POOL #C00570</t>
  </si>
  <si>
    <t>31292G-T3-0</t>
  </si>
  <si>
    <t>2600205</t>
  </si>
  <si>
    <t>Freddie Mac Gold Pool POOL #C00367</t>
  </si>
  <si>
    <t>31292G-MQ-6</t>
  </si>
  <si>
    <t>2600204</t>
  </si>
  <si>
    <t>Freddie Mac Gold Pool POOL #C00290</t>
  </si>
  <si>
    <t>31292G-KB-1</t>
  </si>
  <si>
    <t>2600203</t>
  </si>
  <si>
    <t>Freddie Mac Gold Pool POOL #C00315</t>
  </si>
  <si>
    <t>31292G-K4-7</t>
  </si>
  <si>
    <t>2600202</t>
  </si>
  <si>
    <t>Freddie Mac Gold Pool POOL #C00267</t>
  </si>
  <si>
    <t>31292G-JL-1</t>
  </si>
  <si>
    <t>2600201</t>
  </si>
  <si>
    <t>Freddie Mac Gold Pool POOL #C00882</t>
  </si>
  <si>
    <t>31292G-6T-8</t>
  </si>
  <si>
    <t>2600200</t>
  </si>
  <si>
    <t>Freddie Mac Gold Pool POOL #C00873</t>
  </si>
  <si>
    <t>31292G-6J-0</t>
  </si>
  <si>
    <t>2600199</t>
  </si>
  <si>
    <t>Freddie Mac Gold Pool POOL #C00859</t>
  </si>
  <si>
    <t>31292G-5U-6</t>
  </si>
  <si>
    <t>2600198</t>
  </si>
  <si>
    <t>Freddie Mac Gold Pool POOL #C00844</t>
  </si>
  <si>
    <t>31292G-5D-4</t>
  </si>
  <si>
    <t>2600197</t>
  </si>
  <si>
    <t>Freddie Mac Gold Pool POOL #C00843</t>
  </si>
  <si>
    <t>31292G-5C-6</t>
  </si>
  <si>
    <t>2600196</t>
  </si>
  <si>
    <t>Freddie Mac Gold Pool POOL #C00835</t>
  </si>
  <si>
    <t>31292G-4U-7</t>
  </si>
  <si>
    <t>2600195</t>
  </si>
  <si>
    <t>Freddie Mac Gold Pool POOL #C00834</t>
  </si>
  <si>
    <t>31292G-4T-0</t>
  </si>
  <si>
    <t>2600194</t>
  </si>
  <si>
    <t>Freddie Mac Gold Pool POOL #C00785</t>
  </si>
  <si>
    <t>31292G-2S-4</t>
  </si>
  <si>
    <t>2600193</t>
  </si>
  <si>
    <t>Freddie Mac Gold Pool POOL #C00784</t>
  </si>
  <si>
    <t>31292G-2R-6</t>
  </si>
  <si>
    <t>2600192</t>
  </si>
  <si>
    <t>Freddie Mac Non Gold Pool POOL #1Q0925</t>
  </si>
  <si>
    <t>3128S5-A2-0</t>
  </si>
  <si>
    <t>2600191</t>
  </si>
  <si>
    <t>Freddie Mac Non Gold Pool POOL #1Q0758</t>
  </si>
  <si>
    <t>3128S4-ZX-8</t>
  </si>
  <si>
    <t>2600190</t>
  </si>
  <si>
    <t>Freddie Mac Non Gold Pool POOL #1Q0369</t>
  </si>
  <si>
    <t>3128S4-MS-3</t>
  </si>
  <si>
    <t>2600189</t>
  </si>
  <si>
    <t>Freddie Mac Non Gold Pool POOL #1Q0228</t>
  </si>
  <si>
    <t>3128S4-HD-2</t>
  </si>
  <si>
    <t>2600188</t>
  </si>
  <si>
    <t>Freddie Mac Non Gold Pool POOL #1Q0196</t>
  </si>
  <si>
    <t>3128S4-GD-3</t>
  </si>
  <si>
    <t>2600187</t>
  </si>
  <si>
    <t>Freddie Mac Non Gold Pool POOL #1Q0805</t>
  </si>
  <si>
    <t>3128S4-3N-5</t>
  </si>
  <si>
    <t>2600186</t>
  </si>
  <si>
    <t>Freddie Mac Non Gold Pool POOL #1Q0792</t>
  </si>
  <si>
    <t>3128S4-2Z-9</t>
  </si>
  <si>
    <t>2600185</t>
  </si>
  <si>
    <t>Freddie Mac Non Gold Pool POOL #1G2782</t>
  </si>
  <si>
    <t>3128QT-CT-9</t>
  </si>
  <si>
    <t>2600184</t>
  </si>
  <si>
    <t>Freddie Mac Non Gold Pool POOL #1G3588</t>
  </si>
  <si>
    <t>3128QT-6Z-2</t>
  </si>
  <si>
    <t>2600183</t>
  </si>
  <si>
    <t>Freddie Mac Non Gold Pool POOL #1G1946</t>
  </si>
  <si>
    <t>3128QS-ET-9</t>
  </si>
  <si>
    <t>2600182</t>
  </si>
  <si>
    <t>Freddie Mac Non Gold Pool POOL #1G2623</t>
  </si>
  <si>
    <t>3128QS-4G-8</t>
  </si>
  <si>
    <t>2600181</t>
  </si>
  <si>
    <t>Freddie Mac Non Gold Pool POOL #1G1638</t>
  </si>
  <si>
    <t>3128QJ-ZB-5</t>
  </si>
  <si>
    <t>2600180</t>
  </si>
  <si>
    <t>Freddie Mac Non Gold Pool POOL #1G1224</t>
  </si>
  <si>
    <t>3128QJ-LD-6</t>
  </si>
  <si>
    <t>2600179</t>
  </si>
  <si>
    <t>Freddie Mac Non Gold Pool POOL #1N1610</t>
  </si>
  <si>
    <t>3128QH-YF-1</t>
  </si>
  <si>
    <t>2600178</t>
  </si>
  <si>
    <t>Freddie Mac Non Gold Pool POOL #1N1739</t>
  </si>
  <si>
    <t>3128QH-4Y-3</t>
  </si>
  <si>
    <t>2600177</t>
  </si>
  <si>
    <t>Freddie Mac Non Gold Pool POOL #1N0245</t>
  </si>
  <si>
    <t>3128QG-HW-5</t>
  </si>
  <si>
    <t>2600176</t>
  </si>
  <si>
    <t>Freddie Mac Gold Pool POOL #J14093</t>
  </si>
  <si>
    <t>3128PT-RN-7</t>
  </si>
  <si>
    <t>2600175</t>
  </si>
  <si>
    <t>Freddie Mac Gold Pool POOL #J14456</t>
  </si>
  <si>
    <t>3128PT-5R-2</t>
  </si>
  <si>
    <t>2600174</t>
  </si>
  <si>
    <t>Freddie Mac Gold Pool POOL #J13227</t>
  </si>
  <si>
    <t>3128PS-SQ-1</t>
  </si>
  <si>
    <t>2600173</t>
  </si>
  <si>
    <t>Freddie Mac Gold Pool POOL #J13170</t>
  </si>
  <si>
    <t>3128PS-QX-8</t>
  </si>
  <si>
    <t>2600172</t>
  </si>
  <si>
    <t>Freddie Mac Gold Pool POOL #J12352</t>
  </si>
  <si>
    <t>3128PR-TH-2</t>
  </si>
  <si>
    <t>2600171</t>
  </si>
  <si>
    <t>Freddie Mac Gold Pool POOL #J12235</t>
  </si>
  <si>
    <t>3128PR-PU-7</t>
  </si>
  <si>
    <t>2600170</t>
  </si>
  <si>
    <t>Freddie Mac Gold Pool POOL #J11651</t>
  </si>
  <si>
    <t>3128PQ-ZQ-7</t>
  </si>
  <si>
    <t>2600169</t>
  </si>
  <si>
    <t>Freddie Mac Gold Pool POOL #J10872</t>
  </si>
  <si>
    <t>3128PP-6H-1</t>
  </si>
  <si>
    <t>2600168</t>
  </si>
  <si>
    <t>Freddie Mac Gold Pool POOL #J09403</t>
  </si>
  <si>
    <t>3128PM-NU-0</t>
  </si>
  <si>
    <t>2600167</t>
  </si>
  <si>
    <t>Freddie Mac Non Gold Pool POOL #1J3697</t>
  </si>
  <si>
    <t>3128NL-DA-9</t>
  </si>
  <si>
    <t>2600166</t>
  </si>
  <si>
    <t>Freddie Mac Non Gold Pool POOL #1J2921</t>
  </si>
  <si>
    <t>3128NK-G6-7</t>
  </si>
  <si>
    <t>2600165</t>
  </si>
  <si>
    <t>Freddie Mac Non Gold Pool POOL #1J1827</t>
  </si>
  <si>
    <t>3128NJ-A4-1</t>
  </si>
  <si>
    <t>2600164</t>
  </si>
  <si>
    <t>Freddie Mac Non Gold Pool POOL #1J1648</t>
  </si>
  <si>
    <t>3128NH-ZM-8</t>
  </si>
  <si>
    <t>2600163</t>
  </si>
  <si>
    <t>Freddie Mac Non Gold Pool POOL #1J1630</t>
  </si>
  <si>
    <t>3128NH-Y3-1</t>
  </si>
  <si>
    <t>2600162</t>
  </si>
  <si>
    <t>Freddie Mac Non Gold Pool POOL #1J1546</t>
  </si>
  <si>
    <t>3128NH-WF-6</t>
  </si>
  <si>
    <t>2600161</t>
  </si>
  <si>
    <t>Freddie Mac Non Gold Pool POOL #1J1399</t>
  </si>
  <si>
    <t>3128NH-RU-9</t>
  </si>
  <si>
    <t>2600160</t>
  </si>
  <si>
    <t>Freddie Mac Non Gold Pool POOL #1J1154</t>
  </si>
  <si>
    <t>3128NH-H7-1</t>
  </si>
  <si>
    <t>2600159</t>
  </si>
  <si>
    <t>Freddie Mac Gold Pool POOL #G18294</t>
  </si>
  <si>
    <t>3128MM-KG-7</t>
  </si>
  <si>
    <t>2600158</t>
  </si>
  <si>
    <t>Freddie Mac Gold Pool POOL #G14517</t>
  </si>
  <si>
    <t>3128MD-G2-3</t>
  </si>
  <si>
    <t>2600157</t>
  </si>
  <si>
    <t>Freddie Mac Gold Pool POOL #G05638</t>
  </si>
  <si>
    <t>3128M7-S3-1</t>
  </si>
  <si>
    <t>2600156</t>
  </si>
  <si>
    <t>Freddie Mac Gold Pool POOL #G04485</t>
  </si>
  <si>
    <t>3128M6-J6-6</t>
  </si>
  <si>
    <t>2600155</t>
  </si>
  <si>
    <t>Freddie Mac Gold Pool POOL #G03689</t>
  </si>
  <si>
    <t>3128M5-NE-6</t>
  </si>
  <si>
    <t>2600154</t>
  </si>
  <si>
    <t>Freddie Mac Gold Pool POOL #G03383</t>
  </si>
  <si>
    <t>3128M5-CU-2</t>
  </si>
  <si>
    <t>2600153</t>
  </si>
  <si>
    <t>Freddie Mac Gold Pool POOL #G03164</t>
  </si>
  <si>
    <t>3128M4-Z5-5</t>
  </si>
  <si>
    <t>2600152</t>
  </si>
  <si>
    <t>Freddie Mac Non Gold Pool POOL #1J0266</t>
  </si>
  <si>
    <t>3128LU-JK-3</t>
  </si>
  <si>
    <t>2600151</t>
  </si>
  <si>
    <t>Freddie Mac Non Gold Pool POOL #1J0868</t>
  </si>
  <si>
    <t>3128LU-6D-3</t>
  </si>
  <si>
    <t>2600150</t>
  </si>
  <si>
    <t>Freddie Mac Gold Pool POOL #A75189</t>
  </si>
  <si>
    <t>3128L8-XS-9</t>
  </si>
  <si>
    <t>2600149</t>
  </si>
  <si>
    <t>Freddie Mac Gold Pool POOL #A71529</t>
  </si>
  <si>
    <t>3128L4-VW-1</t>
  </si>
  <si>
    <t>2600148</t>
  </si>
  <si>
    <t>Freddie Mac Gold Pool POOL #A68619</t>
  </si>
  <si>
    <t>3128L0-SG-8</t>
  </si>
  <si>
    <t>2600147</t>
  </si>
  <si>
    <t>Freddie Mac Gold Pool POOL #A63864</t>
  </si>
  <si>
    <t>3128KU-JH-1</t>
  </si>
  <si>
    <t>2600146</t>
  </si>
  <si>
    <t>Freddie Mac Gold Pool POOL #A52723</t>
  </si>
  <si>
    <t>3128KF-AY-6</t>
  </si>
  <si>
    <t>2600145</t>
  </si>
  <si>
    <t>Freddie Mac Gold Pool POOL #A47999</t>
  </si>
  <si>
    <t>3128K8-3G-9</t>
  </si>
  <si>
    <t>2600144</t>
  </si>
  <si>
    <t>Freddie Mac Gold Pool POOL #A40438</t>
  </si>
  <si>
    <t>3128K0-PX-5</t>
  </si>
  <si>
    <t>2600143</t>
  </si>
  <si>
    <t>Freddie Mac Non Gold Pool POOL #1B4395</t>
  </si>
  <si>
    <t>3128JP-XZ-8</t>
  </si>
  <si>
    <t>2600142</t>
  </si>
  <si>
    <t>Freddie Mac Non Gold Pool POOL #1B4187</t>
  </si>
  <si>
    <t>3128JP-RH-5</t>
  </si>
  <si>
    <t>2600141</t>
  </si>
  <si>
    <t>Freddie Mac Non Gold Pool POOL #1B4015</t>
  </si>
  <si>
    <t>3128JP-K5-8</t>
  </si>
  <si>
    <t>2600140</t>
  </si>
  <si>
    <t>Freddie Mac Non Gold Pool POOL #1B2324</t>
  </si>
  <si>
    <t>3128JM-PJ-0</t>
  </si>
  <si>
    <t>2600139</t>
  </si>
  <si>
    <t>Freddie Mac Gold Pool POOL #E97579</t>
  </si>
  <si>
    <t>3128H5-M4-5</t>
  </si>
  <si>
    <t>2600138</t>
  </si>
  <si>
    <t>Freddie Mac Gold Pool POOL #E96940</t>
  </si>
  <si>
    <t>3128H4-V9-7</t>
  </si>
  <si>
    <t>2600137</t>
  </si>
  <si>
    <t>Freddie Mac Gold Pool POOL #E80271</t>
  </si>
  <si>
    <t>3128GG-JQ-7</t>
  </si>
  <si>
    <t>2600136</t>
  </si>
  <si>
    <t>Freddie Mac Gold Pool POOL #E79930</t>
  </si>
  <si>
    <t>3128GF-A7-0</t>
  </si>
  <si>
    <t>2600135</t>
  </si>
  <si>
    <t>Freddie Mac Gold Pool POOL #E78799</t>
  </si>
  <si>
    <t>3128GD-X4-7</t>
  </si>
  <si>
    <t>2600134</t>
  </si>
  <si>
    <t>Freddie Mac Gold Pool POOL #E78614</t>
  </si>
  <si>
    <t>3128GD-SB-7</t>
  </si>
  <si>
    <t>2600133</t>
  </si>
  <si>
    <t>Freddie Mac Gold Pool POOL #E78583</t>
  </si>
  <si>
    <t>3128GD-RC-6</t>
  </si>
  <si>
    <t>2600132</t>
  </si>
  <si>
    <t>Freddie Mac Gold Pool POOL #E78321</t>
  </si>
  <si>
    <t>3128GD-G6-1</t>
  </si>
  <si>
    <t>2600131</t>
  </si>
  <si>
    <t>Freddie Mac Gold Pool POOL #E77645</t>
  </si>
  <si>
    <t>3128GC-P6-3</t>
  </si>
  <si>
    <t>2600130</t>
  </si>
  <si>
    <t>Freddie Mac Gold Pool POOL #E77459</t>
  </si>
  <si>
    <t>3128GC-JC-7</t>
  </si>
  <si>
    <t>2600129</t>
  </si>
  <si>
    <t>Freddie Mac Gold Pool POOL #E77385</t>
  </si>
  <si>
    <t>3128GC-F2-3</t>
  </si>
  <si>
    <t>2600128</t>
  </si>
  <si>
    <t>Freddie Mac Gold Pool POOL #E77261</t>
  </si>
  <si>
    <t>3128GC-B6-8</t>
  </si>
  <si>
    <t>2600127</t>
  </si>
  <si>
    <t>Freddie Mac Gold Pool POOL #E77048</t>
  </si>
  <si>
    <t>3128GB-ZM-9</t>
  </si>
  <si>
    <t>2600126</t>
  </si>
  <si>
    <t>Freddie Mac Gold Pool POOL #E76735</t>
  </si>
  <si>
    <t>3128GB-PU-2</t>
  </si>
  <si>
    <t>2600125</t>
  </si>
  <si>
    <t>Freddie Mac Gold Pool POOL #E76639</t>
  </si>
  <si>
    <t>3128GB-LU-6</t>
  </si>
  <si>
    <t>2600124</t>
  </si>
  <si>
    <t>Freddie Mac Gold Pool POOL #E76589</t>
  </si>
  <si>
    <t>3128GB-KA-1</t>
  </si>
  <si>
    <t>2600123</t>
  </si>
  <si>
    <t>Freddie Mac Gold Pool POOL #E76562</t>
  </si>
  <si>
    <t>3128GB-JF-2</t>
  </si>
  <si>
    <t>2600122</t>
  </si>
  <si>
    <t>Freddie Mac Gold Pool POOL #E76548</t>
  </si>
  <si>
    <t>3128GB-HZ-0</t>
  </si>
  <si>
    <t>2600121</t>
  </si>
  <si>
    <t>Freddie Mac Gold Pool POOL #E76549</t>
  </si>
  <si>
    <t>3128GB-H2-3</t>
  </si>
  <si>
    <t>2600120</t>
  </si>
  <si>
    <t>Freddie Mac Gold Pool POOL #E77081</t>
  </si>
  <si>
    <t>3128GB-2N-3</t>
  </si>
  <si>
    <t>2600119</t>
  </si>
  <si>
    <t>Freddie Mac Gold Pool POOL #E75574</t>
  </si>
  <si>
    <t>3128GA-FP-6</t>
  </si>
  <si>
    <t>2600118</t>
  </si>
  <si>
    <t>Freddie Mac Gold Pool POOL #E75532</t>
  </si>
  <si>
    <t>3128GA-ED-4</t>
  </si>
  <si>
    <t>2600117</t>
  </si>
  <si>
    <t>Freddie Mac Gold Pool POOL #E75473</t>
  </si>
  <si>
    <t>3128GA-CJ-3</t>
  </si>
  <si>
    <t>2600116</t>
  </si>
  <si>
    <t>Freddie Mac Gold Pool POOL #E75429</t>
  </si>
  <si>
    <t>3128GA-A6-3</t>
  </si>
  <si>
    <t>2600115</t>
  </si>
  <si>
    <t>Freddie Mac Gold Pool POOL #E75074</t>
  </si>
  <si>
    <t>3128G9-T7-4</t>
  </si>
  <si>
    <t>2600114</t>
  </si>
  <si>
    <t>Freddie Mac Gold Pool POOL #E75286</t>
  </si>
  <si>
    <t>3128G9-2T-5</t>
  </si>
  <si>
    <t>2600113</t>
  </si>
  <si>
    <t>Freddie Mac Gold Pool POOL #E74343</t>
  </si>
  <si>
    <t>3128G8-ZG-9</t>
  </si>
  <si>
    <t>2600112</t>
  </si>
  <si>
    <t>Freddie Mac Gold Pool POOL #D72189</t>
  </si>
  <si>
    <t>3128FD-NE-7</t>
  </si>
  <si>
    <t>2600111</t>
  </si>
  <si>
    <t>Freddie Mac Gold Pool POOL #D72105</t>
  </si>
  <si>
    <t>3128FD-KS-9</t>
  </si>
  <si>
    <t>2600110</t>
  </si>
  <si>
    <t>Freddie Mac Gold Pool POOL #D72076</t>
  </si>
  <si>
    <t>3128FD-JV-4</t>
  </si>
  <si>
    <t>2600109</t>
  </si>
  <si>
    <t>Freddie Mac Gold Pool POOL #D71617</t>
  </si>
  <si>
    <t>3128FC-YN-7</t>
  </si>
  <si>
    <t>2600108</t>
  </si>
  <si>
    <t>Freddie Mac Gold Pool POOL #D71566</t>
  </si>
  <si>
    <t>3128FC-W3-3</t>
  </si>
  <si>
    <t>2600107</t>
  </si>
  <si>
    <t>Freddie Mac Gold Pool POOL #D71197</t>
  </si>
  <si>
    <t>3128FC-KJ-1</t>
  </si>
  <si>
    <t>2600106</t>
  </si>
  <si>
    <t>Freddie Mac Gold Pool POOL #D70766</t>
  </si>
  <si>
    <t>3128FB-Z7-3</t>
  </si>
  <si>
    <t>2600105</t>
  </si>
  <si>
    <t>Freddie Mac Gold Pool POOL #D70705</t>
  </si>
  <si>
    <t>3128FB-YA-7</t>
  </si>
  <si>
    <t>2600104</t>
  </si>
  <si>
    <t>Freddie Mac Gold Pool POOL #D70626</t>
  </si>
  <si>
    <t>3128FB-VT-9</t>
  </si>
  <si>
    <t>2600103</t>
  </si>
  <si>
    <t>Freddie Mac Gold Pool POOL #D70621</t>
  </si>
  <si>
    <t>3128FB-VN-2</t>
  </si>
  <si>
    <t>2600102</t>
  </si>
  <si>
    <t>Freddie Mac Gold Pool POOL #D70611</t>
  </si>
  <si>
    <t>3128FB-VC-6</t>
  </si>
  <si>
    <t>2600101</t>
  </si>
  <si>
    <t>Freddie Mac Gold Pool POOL #D70638</t>
  </si>
  <si>
    <t>3128FB-V7-7</t>
  </si>
  <si>
    <t>2600100</t>
  </si>
  <si>
    <t>Freddie Mac Gold Pool POOL #D70599</t>
  </si>
  <si>
    <t>3128FB-UY-9</t>
  </si>
  <si>
    <t>2600099</t>
  </si>
  <si>
    <t>Freddie Mac Gold Pool POOL #D70588</t>
  </si>
  <si>
    <t>3128FB-UM-5</t>
  </si>
  <si>
    <t>2600098</t>
  </si>
  <si>
    <t>Freddie Mac Gold Pool POOL #D70529</t>
  </si>
  <si>
    <t>3128FB-SS-5</t>
  </si>
  <si>
    <t>2600097</t>
  </si>
  <si>
    <t>Freddie Mac Gold Pool POOL #D70524</t>
  </si>
  <si>
    <t>3128FB-SM-8</t>
  </si>
  <si>
    <t>2600096</t>
  </si>
  <si>
    <t>Freddie Mac Gold Pool POOL #D70490</t>
  </si>
  <si>
    <t>3128FB-RK-3</t>
  </si>
  <si>
    <t>2600095</t>
  </si>
  <si>
    <t>Freddie Mac Gold Pool POOL #D70460</t>
  </si>
  <si>
    <t>3128FB-QM-0</t>
  </si>
  <si>
    <t>2600094</t>
  </si>
  <si>
    <t>Freddie Mac Gold Pool POOL #D70438</t>
  </si>
  <si>
    <t>3128FB-PX-7</t>
  </si>
  <si>
    <t>2600093</t>
  </si>
  <si>
    <t>Freddie Mac Gold Pool POOL #D70427</t>
  </si>
  <si>
    <t>3128FB-PL-3</t>
  </si>
  <si>
    <t>2600092</t>
  </si>
  <si>
    <t>Freddie Mac Gold Pool POOL #D70414</t>
  </si>
  <si>
    <t>3128FB-N7-6</t>
  </si>
  <si>
    <t>2600091</t>
  </si>
  <si>
    <t>Freddie Mac Gold Pool POOL #D70412</t>
  </si>
  <si>
    <t>3128FB-N5-0</t>
  </si>
  <si>
    <t>2600090</t>
  </si>
  <si>
    <t>Freddie Mac Gold Pool POOL #D70411</t>
  </si>
  <si>
    <t>3128FB-N4-3</t>
  </si>
  <si>
    <t>2600089</t>
  </si>
  <si>
    <t>Freddie Mac Gold Pool POOL #D70357</t>
  </si>
  <si>
    <t>3128FB-ME-2</t>
  </si>
  <si>
    <t>2600088</t>
  </si>
  <si>
    <t>Freddie Mac Gold Pool POOL #D70354</t>
  </si>
  <si>
    <t>3128FB-MB-8</t>
  </si>
  <si>
    <t>2600087</t>
  </si>
  <si>
    <t>Freddie Mac Gold Pool POOL #D70383</t>
  </si>
  <si>
    <t>3128FB-M8-5</t>
  </si>
  <si>
    <t>2600086</t>
  </si>
  <si>
    <t>Freddie Mac Gold Pool POOL #D70379</t>
  </si>
  <si>
    <t>3128FB-M4-4</t>
  </si>
  <si>
    <t>2600085</t>
  </si>
  <si>
    <t>Freddie Mac Gold Pool POOL #D70324</t>
  </si>
  <si>
    <t>3128FB-LD-5</t>
  </si>
  <si>
    <t>2600084</t>
  </si>
  <si>
    <t>Freddie Mac Gold Pool POOL #D70309</t>
  </si>
  <si>
    <t>3128FB-KW-4</t>
  </si>
  <si>
    <t>2600083</t>
  </si>
  <si>
    <t>Freddie Mac Gold Pool POOL #D70308</t>
  </si>
  <si>
    <t>3128FB-KV-6</t>
  </si>
  <si>
    <t>2600082</t>
  </si>
  <si>
    <t>Freddie Mac Gold Pool POOL #D70297</t>
  </si>
  <si>
    <t>3128FB-KJ-3</t>
  </si>
  <si>
    <t>2600081</t>
  </si>
  <si>
    <t>Freddie Mac Gold Pool POOL #D70270</t>
  </si>
  <si>
    <t>3128FB-JP-1</t>
  </si>
  <si>
    <t>2600080</t>
  </si>
  <si>
    <t>Freddie Mac Gold Pool POOL #D70285</t>
  </si>
  <si>
    <t>3128FB-J6-3</t>
  </si>
  <si>
    <t>2600079</t>
  </si>
  <si>
    <t>Freddie Mac Gold Pool POOL #D70205</t>
  </si>
  <si>
    <t>3128FB-GN-9</t>
  </si>
  <si>
    <t>2600078</t>
  </si>
  <si>
    <t>Freddie Mac Gold Pool POOL #D70185</t>
  </si>
  <si>
    <t>3128FB-F2-6</t>
  </si>
  <si>
    <t>2600077</t>
  </si>
  <si>
    <t>Freddie Mac Gold Pool POOL #D70141</t>
  </si>
  <si>
    <t>3128FB-EN-1</t>
  </si>
  <si>
    <t>2600076</t>
  </si>
  <si>
    <t>Freddie Mac Gold Pool POOL #D70140</t>
  </si>
  <si>
    <t>3128FB-EM-3</t>
  </si>
  <si>
    <t>2600075</t>
  </si>
  <si>
    <t>Freddie Mac Gold Pool POOL #D70159</t>
  </si>
  <si>
    <t>3128FB-E8-4</t>
  </si>
  <si>
    <t>2600074</t>
  </si>
  <si>
    <t>Freddie Mac Gold Pool POOL #D70023</t>
  </si>
  <si>
    <t>3128FB-AY-1</t>
  </si>
  <si>
    <t>2600073</t>
  </si>
  <si>
    <t>Freddie Mac Gold Pool POOL #D70807</t>
  </si>
  <si>
    <t>3128FB-3Q-6</t>
  </si>
  <si>
    <t>2600072</t>
  </si>
  <si>
    <t>Freddie Mac Gold Pool POOL #D70796</t>
  </si>
  <si>
    <t>3128FB-3D-5</t>
  </si>
  <si>
    <t>2600071</t>
  </si>
  <si>
    <t>Freddie Mac Gold Pool POOL #D70772</t>
  </si>
  <si>
    <t>3128FB-2D-6</t>
  </si>
  <si>
    <t>2600070</t>
  </si>
  <si>
    <t>Freddie Mac Gold Pool POOL #D69971</t>
  </si>
  <si>
    <t>3128FA-CG-0</t>
  </si>
  <si>
    <t>2600069</t>
  </si>
  <si>
    <t>Freddie Mac Gold Pool POOL #D69967</t>
  </si>
  <si>
    <t>3128FA-CC-9</t>
  </si>
  <si>
    <t>2600068</t>
  </si>
  <si>
    <t>Freddie Mac Gold Pool POOL #D69909</t>
  </si>
  <si>
    <t>3128FA-AJ-6</t>
  </si>
  <si>
    <t>2600067</t>
  </si>
  <si>
    <t>Freddie Mac Gold Pool POOL #D69746</t>
  </si>
  <si>
    <t>3128F9-ZK-9</t>
  </si>
  <si>
    <t>2600066</t>
  </si>
  <si>
    <t>Freddie Mac Gold Pool POOL #D69763</t>
  </si>
  <si>
    <t>3128F9-Z4-5</t>
  </si>
  <si>
    <t>2600065</t>
  </si>
  <si>
    <t>Freddie Mac Gold Pool POOL #D69705</t>
  </si>
  <si>
    <t>3128F9-YA-2</t>
  </si>
  <si>
    <t>2600064</t>
  </si>
  <si>
    <t>Freddie Mac Gold Pool POOL #D69432</t>
  </si>
  <si>
    <t>3128F9-PR-5</t>
  </si>
  <si>
    <t>2600063</t>
  </si>
  <si>
    <t>Freddie Mac Gold Pool POOL #D69429</t>
  </si>
  <si>
    <t>3128F9-PN-4</t>
  </si>
  <si>
    <t>2600062</t>
  </si>
  <si>
    <t>Freddie Mac Gold Pool POOL #D69408</t>
  </si>
  <si>
    <t>3128F9-NZ-9</t>
  </si>
  <si>
    <t>2600061</t>
  </si>
  <si>
    <t>Freddie Mac Gold Pool POOL #D69396</t>
  </si>
  <si>
    <t>3128F9-NM-8</t>
  </si>
  <si>
    <t>2600060</t>
  </si>
  <si>
    <t>Freddie Mac Gold Pool POOL #D69328</t>
  </si>
  <si>
    <t>3128F9-LH-1</t>
  </si>
  <si>
    <t>2600059</t>
  </si>
  <si>
    <t>Freddie Mac Gold Pool POOL #D69324</t>
  </si>
  <si>
    <t>3128F9-LD-0</t>
  </si>
  <si>
    <t>2600058</t>
  </si>
  <si>
    <t>Freddie Mac Gold Pool POOL #D69351</t>
  </si>
  <si>
    <t>3128F9-L8-1</t>
  </si>
  <si>
    <t>2600057</t>
  </si>
  <si>
    <t>Freddie Mac Gold Pool POOL #D69317</t>
  </si>
  <si>
    <t>3128F9-K6-6</t>
  </si>
  <si>
    <t>2600056</t>
  </si>
  <si>
    <t>Freddie Mac Gold Pool POOL #D69283</t>
  </si>
  <si>
    <t>3128F9-J4-3</t>
  </si>
  <si>
    <t>2600055</t>
  </si>
  <si>
    <t>Freddie Mac Gold Pool POOL #D69240</t>
  </si>
  <si>
    <t>3128F9-HR-4</t>
  </si>
  <si>
    <t>2600054</t>
  </si>
  <si>
    <t>Freddie Mac Gold Pool POOL #D69185</t>
  </si>
  <si>
    <t>3128F9-F2-1</t>
  </si>
  <si>
    <t>2600053</t>
  </si>
  <si>
    <t>Freddie Mac Gold Pool POOL #D69155</t>
  </si>
  <si>
    <t>3128F9-E4-8</t>
  </si>
  <si>
    <t>2600052</t>
  </si>
  <si>
    <t>Freddie Mac Gold Pool POOL #D69088</t>
  </si>
  <si>
    <t>3128F9-CZ-1</t>
  </si>
  <si>
    <t>2600051</t>
  </si>
  <si>
    <t>Freddie Mac Gold Pool POOL #D69080</t>
  </si>
  <si>
    <t>3128F9-CR-9</t>
  </si>
  <si>
    <t>2600050</t>
  </si>
  <si>
    <t>Freddie Mac Gold Pool POOL #D69054</t>
  </si>
  <si>
    <t>3128F9-BX-7</t>
  </si>
  <si>
    <t>2600049</t>
  </si>
  <si>
    <t>Freddie Mac Gold Pool POOL #D69038</t>
  </si>
  <si>
    <t>3128F9-BF-6</t>
  </si>
  <si>
    <t>2600048</t>
  </si>
  <si>
    <t>Freddie Mac Gold Pool POOL #D69010</t>
  </si>
  <si>
    <t>3128F9-AK-6</t>
  </si>
  <si>
    <t>2600047</t>
  </si>
  <si>
    <t>Freddie Mac Gold Pool POOL #D69009</t>
  </si>
  <si>
    <t>3128F9-AJ-9</t>
  </si>
  <si>
    <t>2600046</t>
  </si>
  <si>
    <t>Freddie Mac Gold Pool POOL #D69031</t>
  </si>
  <si>
    <t>3128F9-A8-3</t>
  </si>
  <si>
    <t>2600045</t>
  </si>
  <si>
    <t>Freddie Mac Gold Pool POOL #D69892</t>
  </si>
  <si>
    <t>3128F9-7D-6</t>
  </si>
  <si>
    <t>2600044</t>
  </si>
  <si>
    <t>Freddie Mac Gold Pool POOL #D69889</t>
  </si>
  <si>
    <t>3128F9-7A-2</t>
  </si>
  <si>
    <t>2600043</t>
  </si>
  <si>
    <t>Freddie Mac Gold Pool POOL #D68789</t>
  </si>
  <si>
    <t>3128F8-XS-6</t>
  </si>
  <si>
    <t>2600042</t>
  </si>
  <si>
    <t>Freddie Mac Gold Pool POOL #D68744</t>
  </si>
  <si>
    <t>3128F8-WD-0</t>
  </si>
  <si>
    <t>2600041</t>
  </si>
  <si>
    <t>Freddie Mac Gold Pool POOL #D68657</t>
  </si>
  <si>
    <t>3128F8-TN-2</t>
  </si>
  <si>
    <t>2600040</t>
  </si>
  <si>
    <t>Freddie Mac Gold Pool POOL #D68645</t>
  </si>
  <si>
    <t>3128F8-TA-0</t>
  </si>
  <si>
    <t>2600039</t>
  </si>
  <si>
    <t>Freddie Mac Gold Pool POOL #D68538</t>
  </si>
  <si>
    <t>3128F8-PX-4</t>
  </si>
  <si>
    <t>2600038</t>
  </si>
  <si>
    <t>Freddie Mac Gold Pool POOL #D68296</t>
  </si>
  <si>
    <t>3128F8-GD-8</t>
  </si>
  <si>
    <t>2600037</t>
  </si>
  <si>
    <t>Freddie Mac Gold Pool POOL #D68319</t>
  </si>
  <si>
    <t>3128F8-G4-8</t>
  </si>
  <si>
    <t>2600036</t>
  </si>
  <si>
    <t>Freddie Mac Gold Pool POOL #D68286</t>
  </si>
  <si>
    <t>3128F8-F3-1</t>
  </si>
  <si>
    <t>2600035</t>
  </si>
  <si>
    <t>Freddie Mac Gold Pool POOL #D68940</t>
  </si>
  <si>
    <t>3128F8-4Z-2</t>
  </si>
  <si>
    <t>2600034</t>
  </si>
  <si>
    <t>Freddie Mac Gold Pool POOL #D68937</t>
  </si>
  <si>
    <t>3128F8-4W-9</t>
  </si>
  <si>
    <t>2600033</t>
  </si>
  <si>
    <t>Freddie Mac Gold Pool POOL #D67958</t>
  </si>
  <si>
    <t>3128F7-ZX-5</t>
  </si>
  <si>
    <t>2600032</t>
  </si>
  <si>
    <t>Freddie Mac Gold Pool POOL #D67946</t>
  </si>
  <si>
    <t>3128F7-ZK-3</t>
  </si>
  <si>
    <t>2600031</t>
  </si>
  <si>
    <t>Freddie Mac Gold Pool POOL #D67945</t>
  </si>
  <si>
    <t>3128F7-ZJ-6</t>
  </si>
  <si>
    <t>2600030</t>
  </si>
  <si>
    <t>Freddie Mac Gold Pool POOL #D67934</t>
  </si>
  <si>
    <t>3128F7-Y7-3</t>
  </si>
  <si>
    <t>2600029</t>
  </si>
  <si>
    <t>Freddie Mac Gold Pool POOL #D67712</t>
  </si>
  <si>
    <t>3128F7-R9-7</t>
  </si>
  <si>
    <t>2600028</t>
  </si>
  <si>
    <t>Freddie Mac Gold Pool POOL #D67532</t>
  </si>
  <si>
    <t>3128F7-LM-4</t>
  </si>
  <si>
    <t>2600027</t>
  </si>
  <si>
    <t>Freddie Mac Gold Pool POOL #D67370</t>
  </si>
  <si>
    <t>3128F7-FK-5</t>
  </si>
  <si>
    <t>2600026</t>
  </si>
  <si>
    <t>Freddie Mac Gold Pool POOL #D68087</t>
  </si>
  <si>
    <t>3128F7-6Y-5</t>
  </si>
  <si>
    <t>2600025</t>
  </si>
  <si>
    <t>Freddie Mac Gold Pool POOL #D68035</t>
  </si>
  <si>
    <t>3128F7-4U-5</t>
  </si>
  <si>
    <t>2600024</t>
  </si>
  <si>
    <t>Freddie Mac Gold Pool POOL #D68002</t>
  </si>
  <si>
    <t>3128F7-3K-8</t>
  </si>
  <si>
    <t>2600023</t>
  </si>
  <si>
    <t>Freddie Mac Gold Pool POOL #D67056</t>
  </si>
  <si>
    <t>3128F6-ZV-1</t>
  </si>
  <si>
    <t>2600022</t>
  </si>
  <si>
    <t>Freddie Mac Gold Pool POOL #D66815</t>
  </si>
  <si>
    <t>3128F6-SC-1</t>
  </si>
  <si>
    <t>2600021</t>
  </si>
  <si>
    <t>Freddie Mac Gold Pool POOL #D93229</t>
  </si>
  <si>
    <t>3128DW-SS-1</t>
  </si>
  <si>
    <t>2600020</t>
  </si>
  <si>
    <t>Freddie Mac Gold Pool POOL #D93573</t>
  </si>
  <si>
    <t>3128DW-6J-5</t>
  </si>
  <si>
    <t>2600019</t>
  </si>
  <si>
    <t>Freddie Mac Gold Pool POOL #D93535</t>
  </si>
  <si>
    <t>3128DW-4U-2</t>
  </si>
  <si>
    <t>2600018</t>
  </si>
  <si>
    <t>Freddie Mac Gold Pool POOL #G30179</t>
  </si>
  <si>
    <t>3128CU-FU-5</t>
  </si>
  <si>
    <t>2600017</t>
  </si>
  <si>
    <t>Freddie Mac Gold Pool POOL #C61408</t>
  </si>
  <si>
    <t>31287L-R5-3</t>
  </si>
  <si>
    <t>2600016</t>
  </si>
  <si>
    <t>Freddie Mac Gold Pool POOL #G11036</t>
  </si>
  <si>
    <t>31283K-EH-7</t>
  </si>
  <si>
    <t>2600015</t>
  </si>
  <si>
    <t>Freddie Mac Gold Pool POOL #G11035</t>
  </si>
  <si>
    <t>31283K-EG-9</t>
  </si>
  <si>
    <t>2600014</t>
  </si>
  <si>
    <t>Freddie Mac Gold Pool POOL #G10956</t>
  </si>
  <si>
    <t>31283K-BZ-0</t>
  </si>
  <si>
    <t>2600013</t>
  </si>
  <si>
    <t>Freddie Mac Gold Pool POOL #G10927</t>
  </si>
  <si>
    <t>31283K-A4-0</t>
  </si>
  <si>
    <t>2600012</t>
  </si>
  <si>
    <t>Freddie Mac Gold Pool POOL #G01041</t>
  </si>
  <si>
    <t>31283H-EN-1</t>
  </si>
  <si>
    <t>2600011</t>
  </si>
  <si>
    <t>Freddie Mac Gold Pool POOL #G00702</t>
  </si>
  <si>
    <t>31283G-X7-7</t>
  </si>
  <si>
    <t>2600010</t>
  </si>
  <si>
    <t>Freddie Mac Gold Pool POOL #G00812</t>
  </si>
  <si>
    <t>31283G-3V-7</t>
  </si>
  <si>
    <t>2600009</t>
  </si>
  <si>
    <t>Freddie Mac Gold Pool POOL #G00810</t>
  </si>
  <si>
    <t>31283G-3T-2</t>
  </si>
  <si>
    <t>2600008</t>
  </si>
  <si>
    <t>Freddie Mac Gold Pool POOL #M30240</t>
  </si>
  <si>
    <t>31282C-HR-1</t>
  </si>
  <si>
    <t>2600007</t>
  </si>
  <si>
    <t>Freddie Mac Gold Pool POOL #M30160</t>
  </si>
  <si>
    <t>31282C-E9-4</t>
  </si>
  <si>
    <t>2600006</t>
  </si>
  <si>
    <t>Freddie Mac Gold Pool POOL #N70927</t>
  </si>
  <si>
    <t>31281M-A4-8</t>
  </si>
  <si>
    <t>2600005</t>
  </si>
  <si>
    <t>Freddie Mac Gold Pool POOL #N70065</t>
  </si>
  <si>
    <t>31281L-CA-4</t>
  </si>
  <si>
    <t>2600004</t>
  </si>
  <si>
    <t>Freddie Mac Gold Pool POOL #N30755</t>
  </si>
  <si>
    <t>31281A-ZU-9</t>
  </si>
  <si>
    <t>2600003</t>
  </si>
  <si>
    <t>Freddie Mac Gold Pool POOL #N30717</t>
  </si>
  <si>
    <t>31281A-YN-6</t>
  </si>
  <si>
    <t>2600002</t>
  </si>
  <si>
    <t>Freddie Mac Gold Pool POOL #N30518</t>
  </si>
  <si>
    <t>31281A-SF-0</t>
  </si>
  <si>
    <t>2600001</t>
  </si>
  <si>
    <t>Zionsville Community Schools B SENIOR</t>
  </si>
  <si>
    <t>98972L-JZ-5</t>
  </si>
  <si>
    <t>2500635</t>
  </si>
  <si>
    <t>98972L-JY-8</t>
  </si>
  <si>
    <t>2500634</t>
  </si>
  <si>
    <t>98972L-JX-0</t>
  </si>
  <si>
    <t>2500633</t>
  </si>
  <si>
    <t>Arizona</t>
  </si>
  <si>
    <t>Yavapai County Industrial Deve SENIOR</t>
  </si>
  <si>
    <t>98521U-AA-5</t>
  </si>
  <si>
    <t>2500632</t>
  </si>
  <si>
    <t>Wyandotte County-Kansas City U SENIOR</t>
  </si>
  <si>
    <t>982671-HS-1</t>
  </si>
  <si>
    <t>2500631</t>
  </si>
  <si>
    <t>Wisconsin</t>
  </si>
  <si>
    <t>Wisconsin Health &amp; Educational SENIOR</t>
  </si>
  <si>
    <t>97710V-U9-7</t>
  </si>
  <si>
    <t>2500630</t>
  </si>
  <si>
    <t>97710V-U7-1</t>
  </si>
  <si>
    <t>2500629</t>
  </si>
  <si>
    <t>97710V-T3-2</t>
  </si>
  <si>
    <t>2500628</t>
  </si>
  <si>
    <t>97710V-T2-4</t>
  </si>
  <si>
    <t>2500627</t>
  </si>
  <si>
    <t>97710V-S9-0</t>
  </si>
  <si>
    <t>2500626</t>
  </si>
  <si>
    <t>97710V-S8-2</t>
  </si>
  <si>
    <t>2500625</t>
  </si>
  <si>
    <t>97710V-Q5-0</t>
  </si>
  <si>
    <t>2500624</t>
  </si>
  <si>
    <t>Wisconsin Health &amp; Educational SECURED</t>
  </si>
  <si>
    <t>97710V-Q4-3</t>
  </si>
  <si>
    <t>2500623</t>
  </si>
  <si>
    <t>97710V-N6-1</t>
  </si>
  <si>
    <t>2500622</t>
  </si>
  <si>
    <t>97710V-M2-1</t>
  </si>
  <si>
    <t>2500621</t>
  </si>
  <si>
    <t>97710V-3B-2</t>
  </si>
  <si>
    <t>2500620</t>
  </si>
  <si>
    <t>97710V-2Z-0</t>
  </si>
  <si>
    <t>2500619</t>
  </si>
  <si>
    <t>Wisconsin Housing &amp; Economic D SENIOR</t>
  </si>
  <si>
    <t>97689P-2G-2</t>
  </si>
  <si>
    <t>2500618</t>
  </si>
  <si>
    <t>Western Group Housing LP SENIOR</t>
  </si>
  <si>
    <t>95829T-AB-1</t>
  </si>
  <si>
    <t>2500617</t>
  </si>
  <si>
    <t>West Virginia Economic Develop SENIOR</t>
  </si>
  <si>
    <t>95648N-AC-1</t>
  </si>
  <si>
    <t>2500616</t>
  </si>
  <si>
    <t>95648N-AB-3</t>
  </si>
  <si>
    <t>2500615</t>
  </si>
  <si>
    <t>Washington Health Care Facilit SENIOR</t>
  </si>
  <si>
    <t>93978H-GD-1</t>
  </si>
  <si>
    <t>2500614</t>
  </si>
  <si>
    <t>State of Washington SECURED</t>
  </si>
  <si>
    <t>93974A-YJ-7</t>
  </si>
  <si>
    <t>2500613</t>
  </si>
  <si>
    <t>North Carolina</t>
  </si>
  <si>
    <t>Wake Forest University SENIOR</t>
  </si>
  <si>
    <t>931009-AF-1</t>
  </si>
  <si>
    <t>2500612</t>
  </si>
  <si>
    <t>931009-AE-4</t>
  </si>
  <si>
    <t>2500611</t>
  </si>
  <si>
    <t>Virginia</t>
  </si>
  <si>
    <t>Virginia Housing Development A SENIOR</t>
  </si>
  <si>
    <t>92812Q-3S-4</t>
  </si>
  <si>
    <t>2500610</t>
  </si>
  <si>
    <t>92812Q-3R-6</t>
  </si>
  <si>
    <t>2500609</t>
  </si>
  <si>
    <t>92812Q-3Q-8</t>
  </si>
  <si>
    <t>2500608</t>
  </si>
  <si>
    <t>92812Q-3P-0</t>
  </si>
  <si>
    <t>2500607</t>
  </si>
  <si>
    <t>92812Q-3N-5</t>
  </si>
  <si>
    <t>2500606</t>
  </si>
  <si>
    <t>92812Q-3M-7</t>
  </si>
  <si>
    <t>2500605</t>
  </si>
  <si>
    <t>92812Q-3L-9</t>
  </si>
  <si>
    <t>2500604</t>
  </si>
  <si>
    <t>92812Q-3K-1</t>
  </si>
  <si>
    <t>2500603</t>
  </si>
  <si>
    <t>Virginia Port Authority SENIOR</t>
  </si>
  <si>
    <t>928077-FJ-0</t>
  </si>
  <si>
    <t>2500602</t>
  </si>
  <si>
    <t>Tennessee</t>
  </si>
  <si>
    <t>Vanderbilt University SENIOR</t>
  </si>
  <si>
    <t>921813-AA-9</t>
  </si>
  <si>
    <t>2500601</t>
  </si>
  <si>
    <t>Utah</t>
  </si>
  <si>
    <t>Utah State Board of Regents SENIOR</t>
  </si>
  <si>
    <t>917546-HH-9</t>
  </si>
  <si>
    <t>2500600</t>
  </si>
  <si>
    <t>917546-HF-3</t>
  </si>
  <si>
    <t>2500599</t>
  </si>
  <si>
    <t>University of Virginia SENIOR</t>
  </si>
  <si>
    <t>915217-RY-1</t>
  </si>
  <si>
    <t>2500598</t>
  </si>
  <si>
    <t>University of Texas System SENIOR</t>
  </si>
  <si>
    <t>915137-5T-6</t>
  </si>
  <si>
    <t>2500597</t>
  </si>
  <si>
    <t>915137-5E-9</t>
  </si>
  <si>
    <t>2500596</t>
  </si>
  <si>
    <t>915137-4D-2</t>
  </si>
  <si>
    <t>2500595</t>
  </si>
  <si>
    <t>University of North Carolina a SENIOR</t>
  </si>
  <si>
    <t>914713-G8-9</t>
  </si>
  <si>
    <t>2500594</t>
  </si>
  <si>
    <t>914713-G7-1</t>
  </si>
  <si>
    <t>2500593</t>
  </si>
  <si>
    <t>914713-G6-3</t>
  </si>
  <si>
    <t>2500592</t>
  </si>
  <si>
    <t>Michigan</t>
  </si>
  <si>
    <t>University of Michigan SENIOR</t>
  </si>
  <si>
    <t>914455-KM-1</t>
  </si>
  <si>
    <t>2500591</t>
  </si>
  <si>
    <t>University of California SENIOR</t>
  </si>
  <si>
    <t>91412G-HB-4</t>
  </si>
  <si>
    <t>2500590</t>
  </si>
  <si>
    <t>91412G-DZ-5</t>
  </si>
  <si>
    <t>2500589</t>
  </si>
  <si>
    <t>Oklahoma</t>
  </si>
  <si>
    <t>Tulsa County Industrial Author SENIOR</t>
  </si>
  <si>
    <t>89952P-DN-2</t>
  </si>
  <si>
    <t>2500588</t>
  </si>
  <si>
    <t>89952P-DB-8</t>
  </si>
  <si>
    <t>2500587</t>
  </si>
  <si>
    <t>89952P-CZ-6</t>
  </si>
  <si>
    <t>2500586</t>
  </si>
  <si>
    <t>899518-CY-8</t>
  </si>
  <si>
    <t>2500585</t>
  </si>
  <si>
    <t>Trustees of Dartmouth College SENIOR</t>
  </si>
  <si>
    <t>89837R-AB-8</t>
  </si>
  <si>
    <t>2500584</t>
  </si>
  <si>
    <t>89837R-AA-0</t>
  </si>
  <si>
    <t>2500583</t>
  </si>
  <si>
    <t>New Jersey</t>
  </si>
  <si>
    <t>Princeton University SENIOR</t>
  </si>
  <si>
    <t>89837L-AA-3</t>
  </si>
  <si>
    <t>2500582</t>
  </si>
  <si>
    <t>New York</t>
  </si>
  <si>
    <t>Tobacco Settlement Financing C SENIOR</t>
  </si>
  <si>
    <t>88880T-MD-5</t>
  </si>
  <si>
    <t>2500581</t>
  </si>
  <si>
    <t>State of Texas SENIOR</t>
  </si>
  <si>
    <t>882722-VP-3</t>
  </si>
  <si>
    <t>2500580</t>
  </si>
  <si>
    <t>Tennessee State School Bond Au SENIOR</t>
  </si>
  <si>
    <t>880558-AT-8</t>
  </si>
  <si>
    <t>2500579</t>
  </si>
  <si>
    <t>880558-AS-0</t>
  </si>
  <si>
    <t>2500578</t>
  </si>
  <si>
    <t>Tennessee Housing Development SENIOR</t>
  </si>
  <si>
    <t>88045R-WK-4</t>
  </si>
  <si>
    <t>2500577</t>
  </si>
  <si>
    <t>88045R-WD-0</t>
  </si>
  <si>
    <t>2500576</t>
  </si>
  <si>
    <t>88045R-WC-2</t>
  </si>
  <si>
    <t>2500575</t>
  </si>
  <si>
    <t>88045R-WB-4</t>
  </si>
  <si>
    <t>2500574</t>
  </si>
  <si>
    <t>88045R-WA-6</t>
  </si>
  <si>
    <t>2500573</t>
  </si>
  <si>
    <t>88045R-GV-8</t>
  </si>
  <si>
    <t>2500572</t>
  </si>
  <si>
    <t>88045R-AW-2</t>
  </si>
  <si>
    <t>2500571</t>
  </si>
  <si>
    <t>88045R-AV-4</t>
  </si>
  <si>
    <t>2500570</t>
  </si>
  <si>
    <t>88045R-AU-6</t>
  </si>
  <si>
    <t>2500569</t>
  </si>
  <si>
    <t>88045R-AT-9</t>
  </si>
  <si>
    <t>2500568</t>
  </si>
  <si>
    <t>88045R-AS-1</t>
  </si>
  <si>
    <t>2500567</t>
  </si>
  <si>
    <t>88045R-AR-3</t>
  </si>
  <si>
    <t>2500566</t>
  </si>
  <si>
    <t>88045R-AQ-5</t>
  </si>
  <si>
    <t>2500565</t>
  </si>
  <si>
    <t>88045R-AP-7</t>
  </si>
  <si>
    <t>2500564</t>
  </si>
  <si>
    <t>88045R-AN-2</t>
  </si>
  <si>
    <t>2500563</t>
  </si>
  <si>
    <t>88045R-AM-4</t>
  </si>
  <si>
    <t>2500562</t>
  </si>
  <si>
    <t>88045R-AL-6</t>
  </si>
  <si>
    <t>2500561</t>
  </si>
  <si>
    <t>88045R-AK-8</t>
  </si>
  <si>
    <t>2500560</t>
  </si>
  <si>
    <t>Tarrant County Cultural Educat SENIOR</t>
  </si>
  <si>
    <t>87638T-EG-4</t>
  </si>
  <si>
    <t>2500559</t>
  </si>
  <si>
    <t>87638T-AH-6</t>
  </si>
  <si>
    <t>2500558</t>
  </si>
  <si>
    <t>City of Tallahassee FL SENIOR</t>
  </si>
  <si>
    <t>874461-GK-6</t>
  </si>
  <si>
    <t>2500557</t>
  </si>
  <si>
    <t>City of Sugar Creek MO SENIOR</t>
  </si>
  <si>
    <t>864828-AA-6</t>
  </si>
  <si>
    <t>2500556</t>
  </si>
  <si>
    <t>LELAND STANFORD JUNIOR UNIVERS SENIOR</t>
  </si>
  <si>
    <t>854403-AC-6</t>
  </si>
  <si>
    <t>2500555</t>
  </si>
  <si>
    <t>South Miami Health Facilities SENIOR</t>
  </si>
  <si>
    <t>838810-BJ-7</t>
  </si>
  <si>
    <t>2500554</t>
  </si>
  <si>
    <t>South Jersey Port Corp SENIOR</t>
  </si>
  <si>
    <t>838530-GS-6</t>
  </si>
  <si>
    <t>2500553</t>
  </si>
  <si>
    <t>South Dakota</t>
  </si>
  <si>
    <t>South Dakota Health &amp; Educatio SECURED</t>
  </si>
  <si>
    <t>83755V-LJ-1</t>
  </si>
  <si>
    <t>2500552</t>
  </si>
  <si>
    <t>South Dakota Health &amp; Educatio SENIOR</t>
  </si>
  <si>
    <t>83755V-LF-9</t>
  </si>
  <si>
    <t>2500551</t>
  </si>
  <si>
    <t>83755V-LE-2</t>
  </si>
  <si>
    <t>2500550</t>
  </si>
  <si>
    <t>South Carolina State Public Se SENIOR</t>
  </si>
  <si>
    <t>837151-GX-1</t>
  </si>
  <si>
    <t>2500549</t>
  </si>
  <si>
    <t>837151-GM-5</t>
  </si>
  <si>
    <t>2500548</t>
  </si>
  <si>
    <t>South Carolina Jobs-Economic D SENIOR</t>
  </si>
  <si>
    <t>837033-KD-0</t>
  </si>
  <si>
    <t>2500547</t>
  </si>
  <si>
    <t>837033-KA-6</t>
  </si>
  <si>
    <t>2500546</t>
  </si>
  <si>
    <t>Skagit County Public Hospital SENIOR</t>
  </si>
  <si>
    <t>830227-BN-3</t>
  </si>
  <si>
    <t>2500545</t>
  </si>
  <si>
    <t>830227-BL-7</t>
  </si>
  <si>
    <t>2500544</t>
  </si>
  <si>
    <t>Scottsdale Industrial Developm SENIOR</t>
  </si>
  <si>
    <t>810472-FL-9</t>
  </si>
  <si>
    <t>2500543</t>
  </si>
  <si>
    <t>810472-FK-1</t>
  </si>
  <si>
    <t>2500542</t>
  </si>
  <si>
    <t>Santa Clara Valley Transportat SENIOR</t>
  </si>
  <si>
    <t>80168N-EP-0</t>
  </si>
  <si>
    <t>2500541</t>
  </si>
  <si>
    <t>San Francisco Bay Area Rapid T SENIOR</t>
  </si>
  <si>
    <t>797669-UN-6</t>
  </si>
  <si>
    <t>2500540</t>
  </si>
  <si>
    <t>797669-UL-0</t>
  </si>
  <si>
    <t>2500539</t>
  </si>
  <si>
    <t>797669-UK-2</t>
  </si>
  <si>
    <t>2500538</t>
  </si>
  <si>
    <t>797669-UJ-5</t>
  </si>
  <si>
    <t>2500537</t>
  </si>
  <si>
    <t>797669-UH-9</t>
  </si>
  <si>
    <t>2500536</t>
  </si>
  <si>
    <t>797669-UG-1</t>
  </si>
  <si>
    <t>2500535</t>
  </si>
  <si>
    <t>797669-UF-3</t>
  </si>
  <si>
    <t>2500534</t>
  </si>
  <si>
    <t>797669-UE-6</t>
  </si>
  <si>
    <t>2500533</t>
  </si>
  <si>
    <t>City of San Francisco CA Publi SENIOR</t>
  </si>
  <si>
    <t>79765R-TL-3</t>
  </si>
  <si>
    <t>2500532</t>
  </si>
  <si>
    <t>San Diego County Water Authori SENIOR</t>
  </si>
  <si>
    <t>79741T-AR-5</t>
  </si>
  <si>
    <t>2500531</t>
  </si>
  <si>
    <t>San Diego County Regional Tran SENIOR</t>
  </si>
  <si>
    <t>797400-FN-3</t>
  </si>
  <si>
    <t>2500530</t>
  </si>
  <si>
    <t>San Diego County Regional Airp SECURED</t>
  </si>
  <si>
    <t>79739G-AH-9</t>
  </si>
  <si>
    <t>2500529</t>
  </si>
  <si>
    <t>City Public Service Board of S SENIOR</t>
  </si>
  <si>
    <t>796253-RV-6</t>
  </si>
  <si>
    <t>2500528</t>
  </si>
  <si>
    <t>City of San Antonio TX SENIOR</t>
  </si>
  <si>
    <t>796242-RP-2</t>
  </si>
  <si>
    <t>2500527</t>
  </si>
  <si>
    <t>796242-RN-7</t>
  </si>
  <si>
    <t>2500526</t>
  </si>
  <si>
    <t>796242-RM-9</t>
  </si>
  <si>
    <t>2500525</t>
  </si>
  <si>
    <t>796242-RK-3</t>
  </si>
  <si>
    <t>2500524</t>
  </si>
  <si>
    <t>Salt River Project Agricultura SENIOR</t>
  </si>
  <si>
    <t>79575D-D6-4</t>
  </si>
  <si>
    <t>2500523</t>
  </si>
  <si>
    <t>City of St Louis MO Airport Re SENIOR</t>
  </si>
  <si>
    <t>791638-WS-4</t>
  </si>
  <si>
    <t>2500522</t>
  </si>
  <si>
    <t>791638-WR-6</t>
  </si>
  <si>
    <t>2500521</t>
  </si>
  <si>
    <t>St Louis County Industrial Dev SENIOR</t>
  </si>
  <si>
    <t>791524-AL-5</t>
  </si>
  <si>
    <t>2500520</t>
  </si>
  <si>
    <t>791524-AJ-0</t>
  </si>
  <si>
    <t>2500519</t>
  </si>
  <si>
    <t>791524-AG-6</t>
  </si>
  <si>
    <t>2500518</t>
  </si>
  <si>
    <t>Rutgers The State University o SENIOR</t>
  </si>
  <si>
    <t>783186-NH-8</t>
  </si>
  <si>
    <t>2500517</t>
  </si>
  <si>
    <t>Minnesota</t>
  </si>
  <si>
    <t>City of Rochester MN SENIOR</t>
  </si>
  <si>
    <t>771902-GB-3</t>
  </si>
  <si>
    <t>2500516</t>
  </si>
  <si>
    <t>City of Riverside MO SENIOR</t>
  </si>
  <si>
    <t>769172-AK-3</t>
  </si>
  <si>
    <t>2500515</t>
  </si>
  <si>
    <t>County of Richland SC SENIOR</t>
  </si>
  <si>
    <t>76363P-AB-1</t>
  </si>
  <si>
    <t>2500514</t>
  </si>
  <si>
    <t>76221R-QY-2</t>
  </si>
  <si>
    <t>2500513</t>
  </si>
  <si>
    <t>Regional Transportation Author SECURED</t>
  </si>
  <si>
    <t>759911-WJ-5</t>
  </si>
  <si>
    <t>2500512</t>
  </si>
  <si>
    <t>759911-TF-7</t>
  </si>
  <si>
    <t>2500511</t>
  </si>
  <si>
    <t>Colorado</t>
  </si>
  <si>
    <t>Regional Transportation Distri SENIOR</t>
  </si>
  <si>
    <t>759136-QP-2</t>
  </si>
  <si>
    <t>2500510</t>
  </si>
  <si>
    <t>Louisiana</t>
  </si>
  <si>
    <t>Rapides Finance Authority SENIOR</t>
  </si>
  <si>
    <t>753454-AC-1</t>
  </si>
  <si>
    <t>2500509</t>
  </si>
  <si>
    <t>Puerto Rico</t>
  </si>
  <si>
    <t>Puerto Rico Infrastructure Fin SECURED</t>
  </si>
  <si>
    <t>745220-FE-8</t>
  </si>
  <si>
    <t>2500508</t>
  </si>
  <si>
    <t>Port of Seattle WA SENIOR</t>
  </si>
  <si>
    <t>735389-SD-1</t>
  </si>
  <si>
    <t>2500507</t>
  </si>
  <si>
    <t>735389-SC-3</t>
  </si>
  <si>
    <t>2500506</t>
  </si>
  <si>
    <t>735389-SB-5</t>
  </si>
  <si>
    <t>2500505</t>
  </si>
  <si>
    <t>735389-QU-5</t>
  </si>
  <si>
    <t>2500504</t>
  </si>
  <si>
    <t>735389-QT-8</t>
  </si>
  <si>
    <t>2500503</t>
  </si>
  <si>
    <t>735389-PM-4</t>
  </si>
  <si>
    <t>2500502</t>
  </si>
  <si>
    <t>Port of Seattle WA SECURED</t>
  </si>
  <si>
    <t>735388-8A-1</t>
  </si>
  <si>
    <t>2500501</t>
  </si>
  <si>
    <t>Port of Oakland SENIOR</t>
  </si>
  <si>
    <t>735000-QH-7</t>
  </si>
  <si>
    <t>2500500</t>
  </si>
  <si>
    <t>735000-QG-9</t>
  </si>
  <si>
    <t>2500499</t>
  </si>
  <si>
    <t>735000-QF-1</t>
  </si>
  <si>
    <t>2500498</t>
  </si>
  <si>
    <t>735000-QE-4</t>
  </si>
  <si>
    <t>2500497</t>
  </si>
  <si>
    <t>Port of Morrow OR SENIOR</t>
  </si>
  <si>
    <t>73474T-AA-8</t>
  </si>
  <si>
    <t>2500496</t>
  </si>
  <si>
    <t>Port of Houston Authority SENIOR</t>
  </si>
  <si>
    <t>734260-U5-9</t>
  </si>
  <si>
    <t>2500495</t>
  </si>
  <si>
    <t>734260-U4-2</t>
  </si>
  <si>
    <t>2500494</t>
  </si>
  <si>
    <t>734260-U3-4</t>
  </si>
  <si>
    <t>2500493</t>
  </si>
  <si>
    <t>734260-U2-6</t>
  </si>
  <si>
    <t>2500492</t>
  </si>
  <si>
    <t>Port of Corpus Christi Authori SENIOR</t>
  </si>
  <si>
    <t>733905-AL-7</t>
  </si>
  <si>
    <t>2500491</t>
  </si>
  <si>
    <t>Port Authority of New York &amp; N SENIOR</t>
  </si>
  <si>
    <t>73358W-ES-9</t>
  </si>
  <si>
    <t>2500490</t>
  </si>
  <si>
    <t>73358W-EK-6</t>
  </si>
  <si>
    <t>2500489</t>
  </si>
  <si>
    <t>Port Authority of New York &amp; N SECURED</t>
  </si>
  <si>
    <t>73358T-GT-2</t>
  </si>
  <si>
    <t>2500488</t>
  </si>
  <si>
    <t>County of Pima AZ Sewer System SENIOR</t>
  </si>
  <si>
    <t>721876-QS-2</t>
  </si>
  <si>
    <t>2500487</t>
  </si>
  <si>
    <t>721876-QR-4</t>
  </si>
  <si>
    <t>2500486</t>
  </si>
  <si>
    <t>Phoenix Civic Improvement Corp SENIOR</t>
  </si>
  <si>
    <t>71883M-FM-1</t>
  </si>
  <si>
    <t>2500485</t>
  </si>
  <si>
    <t>71883M-FL-3</t>
  </si>
  <si>
    <t>2500484</t>
  </si>
  <si>
    <t>City of Philadelphia PA Water SENIOR</t>
  </si>
  <si>
    <t>717893-VC-2</t>
  </si>
  <si>
    <t>2500483</t>
  </si>
  <si>
    <t>City of Pensacola FL Airport R SENIOR</t>
  </si>
  <si>
    <t>709427-EC-8</t>
  </si>
  <si>
    <t>2500482</t>
  </si>
  <si>
    <t>709427-EB-0</t>
  </si>
  <si>
    <t>2500481</t>
  </si>
  <si>
    <t>Pennsylvania Housing Finance A SENIOR</t>
  </si>
  <si>
    <t>708796-YD-3</t>
  </si>
  <si>
    <t>2500480</t>
  </si>
  <si>
    <t>708796-YB-7</t>
  </si>
  <si>
    <t>2500479</t>
  </si>
  <si>
    <t>708796-XZ-5</t>
  </si>
  <si>
    <t>2500478</t>
  </si>
  <si>
    <t>708796-G2-7</t>
  </si>
  <si>
    <t>2500477</t>
  </si>
  <si>
    <t>708796-F8-5</t>
  </si>
  <si>
    <t>2500476</t>
  </si>
  <si>
    <t>708796-F7-7</t>
  </si>
  <si>
    <t>2500475</t>
  </si>
  <si>
    <t>708796-E8-6</t>
  </si>
  <si>
    <t>2500474</t>
  </si>
  <si>
    <t>708796-E7-8</t>
  </si>
  <si>
    <t>2500473</t>
  </si>
  <si>
    <t>708796-E6-0</t>
  </si>
  <si>
    <t>2500472</t>
  </si>
  <si>
    <t>708796-E5-2</t>
  </si>
  <si>
    <t>2500471</t>
  </si>
  <si>
    <t>708796-E4-5</t>
  </si>
  <si>
    <t>2500470</t>
  </si>
  <si>
    <t>708795-AH-2</t>
  </si>
  <si>
    <t>2500469</t>
  </si>
  <si>
    <t>708795-AG-4</t>
  </si>
  <si>
    <t>2500468</t>
  </si>
  <si>
    <t>708795-AF-6</t>
  </si>
  <si>
    <t>2500467</t>
  </si>
  <si>
    <t>708795-AE-9</t>
  </si>
  <si>
    <t>2500466</t>
  </si>
  <si>
    <t>708795-AD-1</t>
  </si>
  <si>
    <t>2500465</t>
  </si>
  <si>
    <t>708795-AC-3</t>
  </si>
  <si>
    <t>2500464</t>
  </si>
  <si>
    <t>Special Care Facilities Financ SENIOR</t>
  </si>
  <si>
    <t>705888-AW-5</t>
  </si>
  <si>
    <t>2500463</t>
  </si>
  <si>
    <t>705888-AV-7</t>
  </si>
  <si>
    <t>2500462</t>
  </si>
  <si>
    <t>705888-AU-9</t>
  </si>
  <si>
    <t>2500461</t>
  </si>
  <si>
    <t>City of Ottawa IL SENIOR</t>
  </si>
  <si>
    <t>689419-AP-4</t>
  </si>
  <si>
    <t>2500460</t>
  </si>
  <si>
    <t>689419-AM-1</t>
  </si>
  <si>
    <t>2500459</t>
  </si>
  <si>
    <t>Oregon State Facilities Author SENIOR</t>
  </si>
  <si>
    <t>68608J-HJ-3</t>
  </si>
  <si>
    <t>2500458</t>
  </si>
  <si>
    <t>68608J-HH-7</t>
  </si>
  <si>
    <t>2500457</t>
  </si>
  <si>
    <t>68608J-HG-9</t>
  </si>
  <si>
    <t>2500456</t>
  </si>
  <si>
    <t>Oregon Department of Transport SENIOR</t>
  </si>
  <si>
    <t>68607D-NL-5</t>
  </si>
  <si>
    <t>2500455</t>
  </si>
  <si>
    <t>Ohio State Water Development A SENIOR</t>
  </si>
  <si>
    <t>677660-UF-7</t>
  </si>
  <si>
    <t>2500454</t>
  </si>
  <si>
    <t>677632-XT-3</t>
  </si>
  <si>
    <t>2500453</t>
  </si>
  <si>
    <t>677632-WX-5</t>
  </si>
  <si>
    <t>2500452</t>
  </si>
  <si>
    <t>677632-QX-2</t>
  </si>
  <si>
    <t>2500451</t>
  </si>
  <si>
    <t>677632-QW-4</t>
  </si>
  <si>
    <t>2500450</t>
  </si>
  <si>
    <t>677632-QV-6</t>
  </si>
  <si>
    <t>2500449</t>
  </si>
  <si>
    <t>677632-QU-8</t>
  </si>
  <si>
    <t>2500448</t>
  </si>
  <si>
    <t>677632-QT-1</t>
  </si>
  <si>
    <t>2500447</t>
  </si>
  <si>
    <t>677632-QS-3</t>
  </si>
  <si>
    <t>2500446</t>
  </si>
  <si>
    <t>677632-QR-5</t>
  </si>
  <si>
    <t>2500445</t>
  </si>
  <si>
    <t>677632-QQ-7</t>
  </si>
  <si>
    <t>2500444</t>
  </si>
  <si>
    <t>677632-QP-9</t>
  </si>
  <si>
    <t>2500443</t>
  </si>
  <si>
    <t>677632-QN-4</t>
  </si>
  <si>
    <t>2500442</t>
  </si>
  <si>
    <t>677632-QM-6</t>
  </si>
  <si>
    <t>2500441</t>
  </si>
  <si>
    <t>State of Ohio SENIOR</t>
  </si>
  <si>
    <t>67759A-BE-8</t>
  </si>
  <si>
    <t>2500440</t>
  </si>
  <si>
    <t>Ohio Air Quality Development A SENIOR</t>
  </si>
  <si>
    <t>677525-TV-9</t>
  </si>
  <si>
    <t>2500439</t>
  </si>
  <si>
    <t>City of Oakland CA SENIOR</t>
  </si>
  <si>
    <t>672319-CC-2</t>
  </si>
  <si>
    <t>2500438</t>
  </si>
  <si>
    <t>672319-CB-4</t>
  </si>
  <si>
    <t>2500437</t>
  </si>
  <si>
    <t>672319-CA-6</t>
  </si>
  <si>
    <t>2500436</t>
  </si>
  <si>
    <t>672319-BZ-2</t>
  </si>
  <si>
    <t>2500435</t>
  </si>
  <si>
    <t>Northwestern University SENIOR</t>
  </si>
  <si>
    <t>668444-AA-0</t>
  </si>
  <si>
    <t>2500434</t>
  </si>
  <si>
    <t>North Texas Tollway Authority SENIOR</t>
  </si>
  <si>
    <t>66285W-EC-6</t>
  </si>
  <si>
    <t>2500433</t>
  </si>
  <si>
    <t>658909-DX-1</t>
  </si>
  <si>
    <t>2500432</t>
  </si>
  <si>
    <t>658909-DV-5</t>
  </si>
  <si>
    <t>2500431</t>
  </si>
  <si>
    <t>658909-DT-0</t>
  </si>
  <si>
    <t>2500430</t>
  </si>
  <si>
    <t>658909-DR-4</t>
  </si>
  <si>
    <t>2500429</t>
  </si>
  <si>
    <t>658909-DQ-6</t>
  </si>
  <si>
    <t>2500428</t>
  </si>
  <si>
    <t>658909-DP-8</t>
  </si>
  <si>
    <t>2500427</t>
  </si>
  <si>
    <t>658909-DM-5</t>
  </si>
  <si>
    <t>2500426</t>
  </si>
  <si>
    <t>658909-DL-7</t>
  </si>
  <si>
    <t>2500425</t>
  </si>
  <si>
    <t>658909-DK-9</t>
  </si>
  <si>
    <t>2500424</t>
  </si>
  <si>
    <t>658909-DH-6</t>
  </si>
  <si>
    <t>2500423</t>
  </si>
  <si>
    <t>State of North Carolina SENIOR</t>
  </si>
  <si>
    <t>658259-DT-0</t>
  </si>
  <si>
    <t>2500422</t>
  </si>
  <si>
    <t>North Carolina Medical Care Co SENIOR</t>
  </si>
  <si>
    <t>657902-6H-0</t>
  </si>
  <si>
    <t>2500421</t>
  </si>
  <si>
    <t>657902-6G-2</t>
  </si>
  <si>
    <t>2500420</t>
  </si>
  <si>
    <t>657902-6F-4</t>
  </si>
  <si>
    <t>2500419</t>
  </si>
  <si>
    <t>New York State Dormitory Autho SENIOR</t>
  </si>
  <si>
    <t>649902-T3-7</t>
  </si>
  <si>
    <t>2500418</t>
  </si>
  <si>
    <t>649902-T2-9</t>
  </si>
  <si>
    <t>2500417</t>
  </si>
  <si>
    <t>649902-S7-9</t>
  </si>
  <si>
    <t>2500416</t>
  </si>
  <si>
    <t>649902-S5-3</t>
  </si>
  <si>
    <t>2500415</t>
  </si>
  <si>
    <t>649902-S4-6</t>
  </si>
  <si>
    <t>2500414</t>
  </si>
  <si>
    <t>649902-S3-8</t>
  </si>
  <si>
    <t>2500413</t>
  </si>
  <si>
    <t>New York Municipal Bond Bank A SENIOR</t>
  </si>
  <si>
    <t>64988T-DP-0</t>
  </si>
  <si>
    <t>2500412</t>
  </si>
  <si>
    <t>64988T-DN-5</t>
  </si>
  <si>
    <t>2500411</t>
  </si>
  <si>
    <t>New York Mortgage Agency SENIOR</t>
  </si>
  <si>
    <t>649883-UM-5</t>
  </si>
  <si>
    <t>2500410</t>
  </si>
  <si>
    <t>649883-UK-9</t>
  </si>
  <si>
    <t>2500409</t>
  </si>
  <si>
    <t>649883-UG-8</t>
  </si>
  <si>
    <t>2500408</t>
  </si>
  <si>
    <t>New York State Housing Finance SENIOR</t>
  </si>
  <si>
    <t>64986B-BQ-1</t>
  </si>
  <si>
    <t>2500407</t>
  </si>
  <si>
    <t>New York State Energy Research SENIOR</t>
  </si>
  <si>
    <t>649845-GV-0</t>
  </si>
  <si>
    <t>2500406</t>
  </si>
  <si>
    <t>New York City Transitional Fin SENIOR</t>
  </si>
  <si>
    <t>64972H-RB-0</t>
  </si>
  <si>
    <t>2500405</t>
  </si>
  <si>
    <t>New York City Municipal Water SENIOR</t>
  </si>
  <si>
    <t>64972F-T6-3</t>
  </si>
  <si>
    <t>2500404</t>
  </si>
  <si>
    <t>64972F-T3-0</t>
  </si>
  <si>
    <t>2500403</t>
  </si>
  <si>
    <t>64972F-L2-0</t>
  </si>
  <si>
    <t>2500402</t>
  </si>
  <si>
    <t>64971Q-WG-4</t>
  </si>
  <si>
    <t>2500401</t>
  </si>
  <si>
    <t>64971Q-JN-4</t>
  </si>
  <si>
    <t>2500400</t>
  </si>
  <si>
    <t>New Mexico Finance Authority SENIOR</t>
  </si>
  <si>
    <t>64711R-GQ-3</t>
  </si>
  <si>
    <t>2500399</t>
  </si>
  <si>
    <t>64711R-GL-4</t>
  </si>
  <si>
    <t>2500398</t>
  </si>
  <si>
    <t>New Jersey Transportation Trus SENIOR</t>
  </si>
  <si>
    <t>646136-XS-5</t>
  </si>
  <si>
    <t>2500397</t>
  </si>
  <si>
    <t>New Jersey Housing &amp; Mortgage SENIOR</t>
  </si>
  <si>
    <t>646129-6M-3</t>
  </si>
  <si>
    <t>2500396</t>
  </si>
  <si>
    <t>New Jersey Higher Education St SENIOR</t>
  </si>
  <si>
    <t>646080-NU-1</t>
  </si>
  <si>
    <t>2500395</t>
  </si>
  <si>
    <t>646080-NS-6</t>
  </si>
  <si>
    <t>2500394</t>
  </si>
  <si>
    <t>646080-NM-9</t>
  </si>
  <si>
    <t>2500393</t>
  </si>
  <si>
    <t>646080-NL-1</t>
  </si>
  <si>
    <t>2500392</t>
  </si>
  <si>
    <t>New Jersey Economic Developmen SENIOR</t>
  </si>
  <si>
    <t>645918-YD-9</t>
  </si>
  <si>
    <t>2500391</t>
  </si>
  <si>
    <t>645918-YB-3</t>
  </si>
  <si>
    <t>2500390</t>
  </si>
  <si>
    <t>645918-S5-3</t>
  </si>
  <si>
    <t>2500389</t>
  </si>
  <si>
    <t>645918-S4-6</t>
  </si>
  <si>
    <t>2500388</t>
  </si>
  <si>
    <t>645918-S3-8</t>
  </si>
  <si>
    <t>2500387</t>
  </si>
  <si>
    <t>645916-R8-2</t>
  </si>
  <si>
    <t>2500386</t>
  </si>
  <si>
    <t>645916-R7-4</t>
  </si>
  <si>
    <t>2500385</t>
  </si>
  <si>
    <t>645916-R6-6</t>
  </si>
  <si>
    <t>2500384</t>
  </si>
  <si>
    <t>New Jersey Health Care Facilit SENIOR</t>
  </si>
  <si>
    <t>64579F-SK-0</t>
  </si>
  <si>
    <t>2500383</t>
  </si>
  <si>
    <t>64579F-SJ-3</t>
  </si>
  <si>
    <t>2500382</t>
  </si>
  <si>
    <t>64579F-SH-7</t>
  </si>
  <si>
    <t>2500381</t>
  </si>
  <si>
    <t>64579F-SG-9</t>
  </si>
  <si>
    <t>2500380</t>
  </si>
  <si>
    <t>64579F-SF-1</t>
  </si>
  <si>
    <t>2500379</t>
  </si>
  <si>
    <t>New Hampshire Business Finance SENIOR</t>
  </si>
  <si>
    <t>64468V-AF-9</t>
  </si>
  <si>
    <t>2500378</t>
  </si>
  <si>
    <t>County of New Castle DE SENIOR</t>
  </si>
  <si>
    <t>64327K-AJ-6</t>
  </si>
  <si>
    <t>2500377</t>
  </si>
  <si>
    <t>64327K-AG-2</t>
  </si>
  <si>
    <t>2500376</t>
  </si>
  <si>
    <t>City of Murray KY SENIOR</t>
  </si>
  <si>
    <t>62708P-AR-0</t>
  </si>
  <si>
    <t>2500375</t>
  </si>
  <si>
    <t>62708P-AQ-2</t>
  </si>
  <si>
    <t>2500374</t>
  </si>
  <si>
    <t>62708P-AG-4</t>
  </si>
  <si>
    <t>2500373</t>
  </si>
  <si>
    <t>Parish of Morehouse LA SENIOR</t>
  </si>
  <si>
    <t>616669-AA-5</t>
  </si>
  <si>
    <t>2500372</t>
  </si>
  <si>
    <t>Monroe County Economic Develop SENIOR</t>
  </si>
  <si>
    <t>610647-BN-8</t>
  </si>
  <si>
    <t>2500371</t>
  </si>
  <si>
    <t>Georgia</t>
  </si>
  <si>
    <t>Monroe County Development Auth SENIOR</t>
  </si>
  <si>
    <t>610530-ET-0</t>
  </si>
  <si>
    <t>2500370</t>
  </si>
  <si>
    <t>Missouri Development Finance B SENIOR</t>
  </si>
  <si>
    <t>60636L-AA-7</t>
  </si>
  <si>
    <t>2500369</t>
  </si>
  <si>
    <t>Missouri State Health &amp; Educat SENIOR</t>
  </si>
  <si>
    <t>60636A-EE-9</t>
  </si>
  <si>
    <t>2500368</t>
  </si>
  <si>
    <t>60635R-R3-3</t>
  </si>
  <si>
    <t>2500367</t>
  </si>
  <si>
    <t>State of Mississippi SENIOR</t>
  </si>
  <si>
    <t>605581-CE-5</t>
  </si>
  <si>
    <t>2500366</t>
  </si>
  <si>
    <t>605581-CD-7</t>
  </si>
  <si>
    <t>2500365</t>
  </si>
  <si>
    <t>605581-CC-9</t>
  </si>
  <si>
    <t>2500364</t>
  </si>
  <si>
    <t>605581-CB-1</t>
  </si>
  <si>
    <t>2500363</t>
  </si>
  <si>
    <t>605581-CA-3</t>
  </si>
  <si>
    <t>2500362</t>
  </si>
  <si>
    <t>Minnesota Housing Finance Agen SENIOR</t>
  </si>
  <si>
    <t>60416S-AU-4</t>
  </si>
  <si>
    <t>2500361</t>
  </si>
  <si>
    <t>60416S-AT-7</t>
  </si>
  <si>
    <t>2500360</t>
  </si>
  <si>
    <t>60416S-AS-9</t>
  </si>
  <si>
    <t>2500359</t>
  </si>
  <si>
    <t>60416S-AR-1</t>
  </si>
  <si>
    <t>2500358</t>
  </si>
  <si>
    <t>60416S-AQ-3</t>
  </si>
  <si>
    <t>2500357</t>
  </si>
  <si>
    <t>60416S-AP-5</t>
  </si>
  <si>
    <t>2500356</t>
  </si>
  <si>
    <t>60416S-AM-2</t>
  </si>
  <si>
    <t>2500355</t>
  </si>
  <si>
    <t>60416S-AK-6</t>
  </si>
  <si>
    <t>2500354</t>
  </si>
  <si>
    <t>60416S-AF-7</t>
  </si>
  <si>
    <t>2500353</t>
  </si>
  <si>
    <t>Minneapolis-St Paul Metropolit SENIOR</t>
  </si>
  <si>
    <t>603827-VA-1</t>
  </si>
  <si>
    <t>2500352</t>
  </si>
  <si>
    <t>603827-UZ-7</t>
  </si>
  <si>
    <t>2500351</t>
  </si>
  <si>
    <t>603827-UY-0</t>
  </si>
  <si>
    <t>2500350</t>
  </si>
  <si>
    <t>603827-UX-2</t>
  </si>
  <si>
    <t>2500349</t>
  </si>
  <si>
    <t>603827-UW-4</t>
  </si>
  <si>
    <t>2500348</t>
  </si>
  <si>
    <t>603827-UV-6</t>
  </si>
  <si>
    <t>2500347</t>
  </si>
  <si>
    <t>603827-RT-5</t>
  </si>
  <si>
    <t>2500346</t>
  </si>
  <si>
    <t>603827-RR-9</t>
  </si>
  <si>
    <t>2500345</t>
  </si>
  <si>
    <t>603827-RQ-1</t>
  </si>
  <si>
    <t>2500344</t>
  </si>
  <si>
    <t>603827-RP-3</t>
  </si>
  <si>
    <t>2500343</t>
  </si>
  <si>
    <t>Michigan Strategic Fund SECURED</t>
  </si>
  <si>
    <t>59469C-7L-1</t>
  </si>
  <si>
    <t>2500342</t>
  </si>
  <si>
    <t>Michigan Strategic Fund SENIOR</t>
  </si>
  <si>
    <t>59469C-7G-2</t>
  </si>
  <si>
    <t>2500341</t>
  </si>
  <si>
    <t>59469C-7F-4</t>
  </si>
  <si>
    <t>2500340</t>
  </si>
  <si>
    <t>59469C-5S-8</t>
  </si>
  <si>
    <t>2500339</t>
  </si>
  <si>
    <t>Michigan State Hospital Financ SENIOR</t>
  </si>
  <si>
    <t>59465H-RQ-1</t>
  </si>
  <si>
    <t>2500338</t>
  </si>
  <si>
    <t>59465H-PG-5</t>
  </si>
  <si>
    <t>2500337</t>
  </si>
  <si>
    <t>59465H-FU-5</t>
  </si>
  <si>
    <t>2500336</t>
  </si>
  <si>
    <t>59465H-FS-0</t>
  </si>
  <si>
    <t>2500335</t>
  </si>
  <si>
    <t>59465H-FR-2</t>
  </si>
  <si>
    <t>2500334</t>
  </si>
  <si>
    <t>59465H-EZ-5</t>
  </si>
  <si>
    <t>2500333</t>
  </si>
  <si>
    <t>59465H-EW-2</t>
  </si>
  <si>
    <t>2500332</t>
  </si>
  <si>
    <t>59465H-AY-2</t>
  </si>
  <si>
    <t>2500331</t>
  </si>
  <si>
    <t>59465E-4H-3</t>
  </si>
  <si>
    <t>2500330</t>
  </si>
  <si>
    <t>Michigan Higher Education Faci SENIOR</t>
  </si>
  <si>
    <t>594519-S2-7</t>
  </si>
  <si>
    <t>2500329</t>
  </si>
  <si>
    <t>Miami-Dade County Educational SENIOR</t>
  </si>
  <si>
    <t>59333A-GL-9</t>
  </si>
  <si>
    <t>2500328</t>
  </si>
  <si>
    <t>District of Columbia</t>
  </si>
  <si>
    <t>Metropolitan Washington Airpor SENIOR</t>
  </si>
  <si>
    <t>592646-ZV-8</t>
  </si>
  <si>
    <t>2500327</t>
  </si>
  <si>
    <t>592646-Z6-3</t>
  </si>
  <si>
    <t>2500326</t>
  </si>
  <si>
    <t>592646-LZ-4</t>
  </si>
  <si>
    <t>2500325</t>
  </si>
  <si>
    <t>Metropolitan Transportation Au SENIOR</t>
  </si>
  <si>
    <t>59259Y-SZ-3</t>
  </si>
  <si>
    <t>2500324</t>
  </si>
  <si>
    <t>59259Y-SY-6</t>
  </si>
  <si>
    <t>2500323</t>
  </si>
  <si>
    <t>59259N-ZN-6</t>
  </si>
  <si>
    <t>2500322</t>
  </si>
  <si>
    <t>Metropolitan Government of Nas SENIOR</t>
  </si>
  <si>
    <t>592098-G5-0</t>
  </si>
  <si>
    <t>2500321</t>
  </si>
  <si>
    <t>Memphis-Shelby County Airport SECURED</t>
  </si>
  <si>
    <t>58611R-AC-3</t>
  </si>
  <si>
    <t>2500320</t>
  </si>
  <si>
    <t>Mayo Clinic Rochester SENIOR</t>
  </si>
  <si>
    <t>578454-AB-6</t>
  </si>
  <si>
    <t>2500319</t>
  </si>
  <si>
    <t>Commonwealth of Massachusetts SENIOR</t>
  </si>
  <si>
    <t>57604T-AD-8</t>
  </si>
  <si>
    <t>2500318</t>
  </si>
  <si>
    <t>57586N-NH-0</t>
  </si>
  <si>
    <t>2500317</t>
  </si>
  <si>
    <t>57586N-NF-4</t>
  </si>
  <si>
    <t>2500316</t>
  </si>
  <si>
    <t>57586N-NE-7</t>
  </si>
  <si>
    <t>2500315</t>
  </si>
  <si>
    <t>57586N-ND-9</t>
  </si>
  <si>
    <t>2500314</t>
  </si>
  <si>
    <t>57586N-NC-1</t>
  </si>
  <si>
    <t>2500313</t>
  </si>
  <si>
    <t>57586N-MW-8</t>
  </si>
  <si>
    <t>2500312</t>
  </si>
  <si>
    <t>57586N-MU-2</t>
  </si>
  <si>
    <t>2500311</t>
  </si>
  <si>
    <t>57586N-MT-5</t>
  </si>
  <si>
    <t>2500310</t>
  </si>
  <si>
    <t>57586N-ML-2</t>
  </si>
  <si>
    <t>2500309</t>
  </si>
  <si>
    <t>57586N-MG-3</t>
  </si>
  <si>
    <t>2500308</t>
  </si>
  <si>
    <t>57586N-MF-5</t>
  </si>
  <si>
    <t>2500307</t>
  </si>
  <si>
    <t>57586N-ME-8</t>
  </si>
  <si>
    <t>2500306</t>
  </si>
  <si>
    <t>57586N-MD-0</t>
  </si>
  <si>
    <t>2500305</t>
  </si>
  <si>
    <t>57586N-MC-2</t>
  </si>
  <si>
    <t>2500304</t>
  </si>
  <si>
    <t>57586N-MB-4</t>
  </si>
  <si>
    <t>2500303</t>
  </si>
  <si>
    <t>57586N-MA-6</t>
  </si>
  <si>
    <t>2500302</t>
  </si>
  <si>
    <t>Massachusetts Health &amp; Educati SENIOR</t>
  </si>
  <si>
    <t>57586C-XD-2</t>
  </si>
  <si>
    <t>2500301</t>
  </si>
  <si>
    <t>57586C-XC-4</t>
  </si>
  <si>
    <t>2500300</t>
  </si>
  <si>
    <t>57586C-XB-6</t>
  </si>
  <si>
    <t>2500299</t>
  </si>
  <si>
    <t>57586C-XA-8</t>
  </si>
  <si>
    <t>2500298</t>
  </si>
  <si>
    <t>57586C-3X-1</t>
  </si>
  <si>
    <t>2500297</t>
  </si>
  <si>
    <t>Massachusetts Development Fina SENIOR</t>
  </si>
  <si>
    <t>57583R-7L-3</t>
  </si>
  <si>
    <t>2500296</t>
  </si>
  <si>
    <t>57583R-6M-2</t>
  </si>
  <si>
    <t>2500295</t>
  </si>
  <si>
    <t>57583R-6J-9</t>
  </si>
  <si>
    <t>2500294</t>
  </si>
  <si>
    <t>Commonwealth of Massachusetts SECURED</t>
  </si>
  <si>
    <t>57582N-FZ-3</t>
  </si>
  <si>
    <t>2500293</t>
  </si>
  <si>
    <t>Massachusetts Bay Transportati SENIOR</t>
  </si>
  <si>
    <t>575579-WW-3</t>
  </si>
  <si>
    <t>2500292</t>
  </si>
  <si>
    <t>Maryland Health &amp; Higher Educa SENIOR</t>
  </si>
  <si>
    <t>574217-J4-8</t>
  </si>
  <si>
    <t>2500291</t>
  </si>
  <si>
    <t>Maryland Economic Development SENIOR</t>
  </si>
  <si>
    <t>57420P-GG-5</t>
  </si>
  <si>
    <t>2500290</t>
  </si>
  <si>
    <t>57419P-6V-6</t>
  </si>
  <si>
    <t>2500289</t>
  </si>
  <si>
    <t>57419P-6T-1</t>
  </si>
  <si>
    <t>2500288</t>
  </si>
  <si>
    <t>57419P-6S-3</t>
  </si>
  <si>
    <t>2500287</t>
  </si>
  <si>
    <t>57419P-6R-5</t>
  </si>
  <si>
    <t>2500286</t>
  </si>
  <si>
    <t>57419P-6Q-7</t>
  </si>
  <si>
    <t>2500285</t>
  </si>
  <si>
    <t>Maricopa County Industrial Dev SENIOR</t>
  </si>
  <si>
    <t>566816-HK-3</t>
  </si>
  <si>
    <t>2500284</t>
  </si>
  <si>
    <t>City of Manitowoc WI Electric SENIOR</t>
  </si>
  <si>
    <t>563605-HL-1</t>
  </si>
  <si>
    <t>2500283</t>
  </si>
  <si>
    <t>563605-HK-3</t>
  </si>
  <si>
    <t>2500282</t>
  </si>
  <si>
    <t>563605-HH-0</t>
  </si>
  <si>
    <t>2500281</t>
  </si>
  <si>
    <t>563605-HG-2</t>
  </si>
  <si>
    <t>2500280</t>
  </si>
  <si>
    <t>56052E-3K-2</t>
  </si>
  <si>
    <t>2500279</t>
  </si>
  <si>
    <t>56052E-3J-5</t>
  </si>
  <si>
    <t>2500278</t>
  </si>
  <si>
    <t>56052E-3E-6</t>
  </si>
  <si>
    <t>2500277</t>
  </si>
  <si>
    <t>56052E-3D-8</t>
  </si>
  <si>
    <t>2500276</t>
  </si>
  <si>
    <t>City of Madison WI Water Utili SENIOR</t>
  </si>
  <si>
    <t>558614-BE-2</t>
  </si>
  <si>
    <t>2500275</t>
  </si>
  <si>
    <t>558614-BD-4</t>
  </si>
  <si>
    <t>2500274</t>
  </si>
  <si>
    <t>558614-BC-6</t>
  </si>
  <si>
    <t>2500273</t>
  </si>
  <si>
    <t>Madison County Industrial Deve SENIOR</t>
  </si>
  <si>
    <t>557365-CZ-4</t>
  </si>
  <si>
    <t>2500272</t>
  </si>
  <si>
    <t>Idaho</t>
  </si>
  <si>
    <t>Madison County Memorial Hospit SENIOR</t>
  </si>
  <si>
    <t>556697-AV-2</t>
  </si>
  <si>
    <t>2500271</t>
  </si>
  <si>
    <t>556697-AU-4</t>
  </si>
  <si>
    <t>2500270</t>
  </si>
  <si>
    <t>Madison County Memorial Hospit SECURED</t>
  </si>
  <si>
    <t>556697-AT-7</t>
  </si>
  <si>
    <t>2500269</t>
  </si>
  <si>
    <t>Louisiana Offshore Terminal Au SENIOR</t>
  </si>
  <si>
    <t>546510-FF-0</t>
  </si>
  <si>
    <t>2500268</t>
  </si>
  <si>
    <t>546510-FC-7</t>
  </si>
  <si>
    <t>2500267</t>
  </si>
  <si>
    <t>State of Louisiana SENIOR</t>
  </si>
  <si>
    <t>546415-F6-2</t>
  </si>
  <si>
    <t>2500266</t>
  </si>
  <si>
    <t>546415-F5-4</t>
  </si>
  <si>
    <t>2500265</t>
  </si>
  <si>
    <t>Louisa Industrial Development SENIOR</t>
  </si>
  <si>
    <t>546071-AC-5</t>
  </si>
  <si>
    <t>2500264</t>
  </si>
  <si>
    <t>Los Angeles County Metropolita SENIOR</t>
  </si>
  <si>
    <t>544712-2H-4</t>
  </si>
  <si>
    <t>2500263</t>
  </si>
  <si>
    <t>Los Angeles Department of Wate SENIOR</t>
  </si>
  <si>
    <t>544495-VY-7</t>
  </si>
  <si>
    <t>2500262</t>
  </si>
  <si>
    <t>City of Los Angeles Department SENIOR</t>
  </si>
  <si>
    <t>544435-ZC-7</t>
  </si>
  <si>
    <t>2500261</t>
  </si>
  <si>
    <t>544435-XW-5</t>
  </si>
  <si>
    <t>2500260</t>
  </si>
  <si>
    <t>544435-XU-9</t>
  </si>
  <si>
    <t>2500259</t>
  </si>
  <si>
    <t>544435-E4-8</t>
  </si>
  <si>
    <t>2500258</t>
  </si>
  <si>
    <t>544435-E3-0</t>
  </si>
  <si>
    <t>2500257</t>
  </si>
  <si>
    <t>544435-E2-2</t>
  </si>
  <si>
    <t>2500256</t>
  </si>
  <si>
    <t>544435-D9-8</t>
  </si>
  <si>
    <t>2500255</t>
  </si>
  <si>
    <t>City of Long Beach CA Harbor R SENIOR</t>
  </si>
  <si>
    <t>542424-FS-0</t>
  </si>
  <si>
    <t>2500254</t>
  </si>
  <si>
    <t>County of Lincoln WY SENIOR</t>
  </si>
  <si>
    <t>533477-AB-1</t>
  </si>
  <si>
    <t>2500253</t>
  </si>
  <si>
    <t>Lexington County Health Servic SENIOR</t>
  </si>
  <si>
    <t>529050-CS-3</t>
  </si>
  <si>
    <t>2500252</t>
  </si>
  <si>
    <t>529050-CP-9</t>
  </si>
  <si>
    <t>2500251</t>
  </si>
  <si>
    <t>City of Leesburg FL SENIOR</t>
  </si>
  <si>
    <t>524360-FB-5</t>
  </si>
  <si>
    <t>2500250</t>
  </si>
  <si>
    <t>Lee County School Board SENIOR</t>
  </si>
  <si>
    <t>523494-MT-6</t>
  </si>
  <si>
    <t>2500249</t>
  </si>
  <si>
    <t>523494-LZ-3</t>
  </si>
  <si>
    <t>2500248</t>
  </si>
  <si>
    <t>523494-LW-0</t>
  </si>
  <si>
    <t>2500247</t>
  </si>
  <si>
    <t>Lancaster Educational Assistan SENIOR</t>
  </si>
  <si>
    <t>514136-AB-6</t>
  </si>
  <si>
    <t>2500246</t>
  </si>
  <si>
    <t>49130T-PL-4</t>
  </si>
  <si>
    <t>2500245</t>
  </si>
  <si>
    <t>49130T-PA-8</t>
  </si>
  <si>
    <t>2500244</t>
  </si>
  <si>
    <t>Kent Hospital Finance Authorit SENIOR</t>
  </si>
  <si>
    <t>490580-BW-6</t>
  </si>
  <si>
    <t>2500243</t>
  </si>
  <si>
    <t>490580-BU-0</t>
  </si>
  <si>
    <t>2500242</t>
  </si>
  <si>
    <t>County of Johnson MO SECURED</t>
  </si>
  <si>
    <t>478812-BA-7</t>
  </si>
  <si>
    <t>2500241</t>
  </si>
  <si>
    <t>City of Jacksonville FL SENIOR</t>
  </si>
  <si>
    <t>469487-FB-3</t>
  </si>
  <si>
    <t>2500240</t>
  </si>
  <si>
    <t>469487-EF-5</t>
  </si>
  <si>
    <t>2500239</t>
  </si>
  <si>
    <t>469487-EE-8</t>
  </si>
  <si>
    <t>2500238</t>
  </si>
  <si>
    <t>469487-ED-0</t>
  </si>
  <si>
    <t>2500237</t>
  </si>
  <si>
    <t>Jacksonville Aviation Authorit SECURED</t>
  </si>
  <si>
    <t>46935M-AN-4</t>
  </si>
  <si>
    <t>2500236</t>
  </si>
  <si>
    <t>Iowa</t>
  </si>
  <si>
    <t>Iowa Student Loan Liquidity Co SENIOR</t>
  </si>
  <si>
    <t>462590-JC-5</t>
  </si>
  <si>
    <t>2500235</t>
  </si>
  <si>
    <t>462590-JA-9</t>
  </si>
  <si>
    <t>2500234</t>
  </si>
  <si>
    <t>Iowa Finance Authority SENIOR</t>
  </si>
  <si>
    <t>462467-CR-0</t>
  </si>
  <si>
    <t>2500233</t>
  </si>
  <si>
    <t>Intermountain Power Agency SENIOR</t>
  </si>
  <si>
    <t>45884A-YR-8</t>
  </si>
  <si>
    <t>2500232</t>
  </si>
  <si>
    <t>Indianapolis Airport Authority SENIOR</t>
  </si>
  <si>
    <t>455254-FC-1</t>
  </si>
  <si>
    <t>2500231</t>
  </si>
  <si>
    <t>Indiana Health &amp; Educational F SENIOR</t>
  </si>
  <si>
    <t>45479R-AW-7</t>
  </si>
  <si>
    <t>2500230</t>
  </si>
  <si>
    <t>Indiana Health Facility Financ SENIOR</t>
  </si>
  <si>
    <t>454798-SG-5</t>
  </si>
  <si>
    <t>2500229</t>
  </si>
  <si>
    <t>454798-SF-7</t>
  </si>
  <si>
    <t>2500228</t>
  </si>
  <si>
    <t>454798-SC-4</t>
  </si>
  <si>
    <t>2500227</t>
  </si>
  <si>
    <t>454798-RW-1</t>
  </si>
  <si>
    <t>2500226</t>
  </si>
  <si>
    <t>State of Illinois SENIOR</t>
  </si>
  <si>
    <t>452227-FT-3</t>
  </si>
  <si>
    <t>2500225</t>
  </si>
  <si>
    <t>452227-BP-5</t>
  </si>
  <si>
    <t>2500224</t>
  </si>
  <si>
    <t>452227-BN-0</t>
  </si>
  <si>
    <t>2500223</t>
  </si>
  <si>
    <t>452227-BM-2</t>
  </si>
  <si>
    <t>2500222</t>
  </si>
  <si>
    <t>452151-PH-0</t>
  </si>
  <si>
    <t>2500221</t>
  </si>
  <si>
    <t>Illinois Finance Authority SENIOR</t>
  </si>
  <si>
    <t>45202Q-AY-9</t>
  </si>
  <si>
    <t>2500220</t>
  </si>
  <si>
    <t>45200P-UZ-8</t>
  </si>
  <si>
    <t>2500219</t>
  </si>
  <si>
    <t>45200F-CF-4</t>
  </si>
  <si>
    <t>2500218</t>
  </si>
  <si>
    <t>45200B-V9-6</t>
  </si>
  <si>
    <t>2500217</t>
  </si>
  <si>
    <t>45200B-LJ-5</t>
  </si>
  <si>
    <t>2500216</t>
  </si>
  <si>
    <t>45200B-BM-9</t>
  </si>
  <si>
    <t>2500215</t>
  </si>
  <si>
    <t>45200B-BL-1</t>
  </si>
  <si>
    <t>2500214</t>
  </si>
  <si>
    <t>Illinois Finance Authority SECURED</t>
  </si>
  <si>
    <t>45200B-BK-3</t>
  </si>
  <si>
    <t>2500213</t>
  </si>
  <si>
    <t>45200B-BJ-6</t>
  </si>
  <si>
    <t>2500212</t>
  </si>
  <si>
    <t>452001-YZ-7</t>
  </si>
  <si>
    <t>2500211</t>
  </si>
  <si>
    <t>45189F-CU-6</t>
  </si>
  <si>
    <t>2500210</t>
  </si>
  <si>
    <t>County of Huron OH SENIOR</t>
  </si>
  <si>
    <t>447540-BZ-7</t>
  </si>
  <si>
    <t>2500209</t>
  </si>
  <si>
    <t>447540-BY-0</t>
  </si>
  <si>
    <t>2500208</t>
  </si>
  <si>
    <t>447540-BX-2</t>
  </si>
  <si>
    <t>2500207</t>
  </si>
  <si>
    <t>447540-BW-4</t>
  </si>
  <si>
    <t>2500206</t>
  </si>
  <si>
    <t>Hillsborough County Industrial SENIOR</t>
  </si>
  <si>
    <t>43233A-DM-5</t>
  </si>
  <si>
    <t>2500205</t>
  </si>
  <si>
    <t>432320-DY-2</t>
  </si>
  <si>
    <t>2500204</t>
  </si>
  <si>
    <t>Hidalgo County Health Services SENIOR</t>
  </si>
  <si>
    <t>429338-CC-8</t>
  </si>
  <si>
    <t>2500203</t>
  </si>
  <si>
    <t>429338-BY-1</t>
  </si>
  <si>
    <t>2500202</t>
  </si>
  <si>
    <t>Nevada</t>
  </si>
  <si>
    <t>City of Henderson NV SENIOR</t>
  </si>
  <si>
    <t>425203-CE-4</t>
  </si>
  <si>
    <t>2500201</t>
  </si>
  <si>
    <t>425203-CC-8</t>
  </si>
  <si>
    <t>2500200</t>
  </si>
  <si>
    <t>Health Care Authority for Bapt SENIOR</t>
  </si>
  <si>
    <t>42219U-AQ-5</t>
  </si>
  <si>
    <t>2500199</t>
  </si>
  <si>
    <t>42219U-AP-7</t>
  </si>
  <si>
    <t>2500198</t>
  </si>
  <si>
    <t>42219U-AN-2</t>
  </si>
  <si>
    <t>2500197</t>
  </si>
  <si>
    <t>State of Hawaii Harbor System SENIOR</t>
  </si>
  <si>
    <t>41981T-EL-3</t>
  </si>
  <si>
    <t>2500196</t>
  </si>
  <si>
    <t>State of Hawaii Airports Syste SENIOR</t>
  </si>
  <si>
    <t>419794-ZE-5</t>
  </si>
  <si>
    <t>2500195</t>
  </si>
  <si>
    <t>419794-YD-8</t>
  </si>
  <si>
    <t>2500194</t>
  </si>
  <si>
    <t>Harris County Metropolitan Tra SENIOR</t>
  </si>
  <si>
    <t>41422E-CC-5</t>
  </si>
  <si>
    <t>2500193</t>
  </si>
  <si>
    <t>41422E-CB-7</t>
  </si>
  <si>
    <t>2500192</t>
  </si>
  <si>
    <t>41422E-CA-9</t>
  </si>
  <si>
    <t>2500191</t>
  </si>
  <si>
    <t>Harris County Cultural Educati SENIOR</t>
  </si>
  <si>
    <t>414009-AN-0</t>
  </si>
  <si>
    <t>2500190</t>
  </si>
  <si>
    <t>Gulf Coast Waste Disposal Auth SENIOR</t>
  </si>
  <si>
    <t>402231-AU-8</t>
  </si>
  <si>
    <t>2500189</t>
  </si>
  <si>
    <t>City of Gulf Breeze FL SENIOR</t>
  </si>
  <si>
    <t>402175-TY-9</t>
  </si>
  <si>
    <t>2500188</t>
  </si>
  <si>
    <t>Gregg County Health Facilities SENIOR</t>
  </si>
  <si>
    <t>39753M-EF-1</t>
  </si>
  <si>
    <t>2500187</t>
  </si>
  <si>
    <t>39753M-ED-6</t>
  </si>
  <si>
    <t>2500186</t>
  </si>
  <si>
    <t>Greenville County School Distr SENIOR</t>
  </si>
  <si>
    <t>396066-BL-5</t>
  </si>
  <si>
    <t>2500185</t>
  </si>
  <si>
    <t>City of Granite City IL SENIOR</t>
  </si>
  <si>
    <t>387307-AA-9</t>
  </si>
  <si>
    <t>2500184</t>
  </si>
  <si>
    <t>Golden State Tobacco Securitiz SENIOR</t>
  </si>
  <si>
    <t>38122N-AP-7</t>
  </si>
  <si>
    <t>2500183</t>
  </si>
  <si>
    <t>County of Georgetown SC SENIOR</t>
  </si>
  <si>
    <t>37262H-AE-7</t>
  </si>
  <si>
    <t>2500182</t>
  </si>
  <si>
    <t>George Washington University/T SENIOR</t>
  </si>
  <si>
    <t>372546-AR-2</t>
  </si>
  <si>
    <t>2500181</t>
  </si>
  <si>
    <t>George Washington University/T NOTES</t>
  </si>
  <si>
    <t>372546-AQ-4</t>
  </si>
  <si>
    <t>2500180</t>
  </si>
  <si>
    <t>City of Franklin WI SENIOR</t>
  </si>
  <si>
    <t>355217-AF-7</t>
  </si>
  <si>
    <t>2500179</t>
  </si>
  <si>
    <t>County of Franklin OH SENIOR</t>
  </si>
  <si>
    <t>353186-8P-7</t>
  </si>
  <si>
    <t>2500178</t>
  </si>
  <si>
    <t>City of Fort Lauderdale FL SENIOR</t>
  </si>
  <si>
    <t>347622-CG-5</t>
  </si>
  <si>
    <t>2500177</t>
  </si>
  <si>
    <t>347622-CF-7</t>
  </si>
  <si>
    <t>2500176</t>
  </si>
  <si>
    <t>347622-CE-0</t>
  </si>
  <si>
    <t>2500175</t>
  </si>
  <si>
    <t>347622-CD-2</t>
  </si>
  <si>
    <t>2500174</t>
  </si>
  <si>
    <t>Florida Ports Financing Commis SENIOR</t>
  </si>
  <si>
    <t>341080-CM-9</t>
  </si>
  <si>
    <t>2500173</t>
  </si>
  <si>
    <t>341080-CL-1</t>
  </si>
  <si>
    <t>2500172</t>
  </si>
  <si>
    <t>341080-CK-3</t>
  </si>
  <si>
    <t>2500171</t>
  </si>
  <si>
    <t>341080-CJ-6</t>
  </si>
  <si>
    <t>2500170</t>
  </si>
  <si>
    <t>Federal National Mortgage Asso SENIOR</t>
  </si>
  <si>
    <t>2500169</t>
  </si>
  <si>
    <t>2500168</t>
  </si>
  <si>
    <t>Federal Home Loan Bank of Chic SUBORDINATED</t>
  </si>
  <si>
    <t>313771-AA-5</t>
  </si>
  <si>
    <t>2500167</t>
  </si>
  <si>
    <t>3136F9-LQ-4</t>
  </si>
  <si>
    <t>2500166</t>
  </si>
  <si>
    <t>3136F9-JT-1</t>
  </si>
  <si>
    <t>2500165</t>
  </si>
  <si>
    <t>2500164</t>
  </si>
  <si>
    <t>3136F9-CT-8</t>
  </si>
  <si>
    <t>2500163</t>
  </si>
  <si>
    <t>3136F8-3U-7</t>
  </si>
  <si>
    <t>2500162</t>
  </si>
  <si>
    <t>2500161</t>
  </si>
  <si>
    <t>31359M-L8-4</t>
  </si>
  <si>
    <t>2500160</t>
  </si>
  <si>
    <t>Federal Home Loan Banks SENIOR</t>
  </si>
  <si>
    <t>2500159</t>
  </si>
  <si>
    <t>3133XR-FL-9</t>
  </si>
  <si>
    <t>2500158</t>
  </si>
  <si>
    <t>3133XD-6A-4</t>
  </si>
  <si>
    <t>2500157</t>
  </si>
  <si>
    <t>2500156</t>
  </si>
  <si>
    <t>313380-D8-7</t>
  </si>
  <si>
    <t>2500155</t>
  </si>
  <si>
    <t>313380-7C-5</t>
  </si>
  <si>
    <t>2500154</t>
  </si>
  <si>
    <t>313380-5B-9</t>
  </si>
  <si>
    <t>2500153</t>
  </si>
  <si>
    <t>FEDERAL HOME LOAN BANKS SENIOR</t>
  </si>
  <si>
    <t>313380-2Q-9</t>
  </si>
  <si>
    <t>2500152</t>
  </si>
  <si>
    <t>Federal Home Loan Mortgage Cor SENIOR</t>
  </si>
  <si>
    <t>2500151</t>
  </si>
  <si>
    <t>2500150</t>
  </si>
  <si>
    <t>3128X0-V9-7</t>
  </si>
  <si>
    <t>2500149</t>
  </si>
  <si>
    <t>City of Farmington NM SENIOR</t>
  </si>
  <si>
    <t>311450-EV-8</t>
  </si>
  <si>
    <t>2500148</t>
  </si>
  <si>
    <t>Energy Northwest SENIOR</t>
  </si>
  <si>
    <t>29270C-YV-1</t>
  </si>
  <si>
    <t>2500147</t>
  </si>
  <si>
    <t>29270C-YU-3</t>
  </si>
  <si>
    <t>2500146</t>
  </si>
  <si>
    <t>29270C-YT-6</t>
  </si>
  <si>
    <t>2500145</t>
  </si>
  <si>
    <t>29270C-YS-8</t>
  </si>
  <si>
    <t>2500144</t>
  </si>
  <si>
    <t>29270C-YN-9</t>
  </si>
  <si>
    <t>2500143</t>
  </si>
  <si>
    <t>29270C-YL-3</t>
  </si>
  <si>
    <t>2500142</t>
  </si>
  <si>
    <t>29270C-YK-5</t>
  </si>
  <si>
    <t>2500141</t>
  </si>
  <si>
    <t>29270C-HU-2</t>
  </si>
  <si>
    <t>2500140</t>
  </si>
  <si>
    <t>Dutchess County Industrial Dev SENIOR</t>
  </si>
  <si>
    <t>267041-FW-6</t>
  </si>
  <si>
    <t>2500139</t>
  </si>
  <si>
    <t>267041-FU-0</t>
  </si>
  <si>
    <t>2500138</t>
  </si>
  <si>
    <t>Douglas County Hospital Author SENIOR</t>
  </si>
  <si>
    <t>259230-KD-1</t>
  </si>
  <si>
    <t>2500137</t>
  </si>
  <si>
    <t>259230-HS-2</t>
  </si>
  <si>
    <t>2500136</t>
  </si>
  <si>
    <t>District of Columbia SENIOR</t>
  </si>
  <si>
    <t>25477G-EU-5</t>
  </si>
  <si>
    <t>2500135</t>
  </si>
  <si>
    <t>25477G-DQ-5</t>
  </si>
  <si>
    <t>2500134</t>
  </si>
  <si>
    <t>Dickinson County Economic Deve SENIOR</t>
  </si>
  <si>
    <t>253194-AA-2</t>
  </si>
  <si>
    <t>2500133</t>
  </si>
  <si>
    <t>City of Detroit MI Water Suppl SECURED</t>
  </si>
  <si>
    <t>251255-K4-6</t>
  </si>
  <si>
    <t>2500132</t>
  </si>
  <si>
    <t>City of Detroit MI Sewage Disp SENIOR</t>
  </si>
  <si>
    <t>251237-W6-6</t>
  </si>
  <si>
    <t>2500131</t>
  </si>
  <si>
    <t>City &amp; County of Denver CO Air SENIOR</t>
  </si>
  <si>
    <t>249182-EY-8</t>
  </si>
  <si>
    <t>2500130</t>
  </si>
  <si>
    <t>249182-EW-2</t>
  </si>
  <si>
    <t>2500129</t>
  </si>
  <si>
    <t>249182-CE-4</t>
  </si>
  <si>
    <t>2500128</t>
  </si>
  <si>
    <t>249181-JH-2</t>
  </si>
  <si>
    <t>2500127</t>
  </si>
  <si>
    <t>Delaware State Health Faciliti SENIOR</t>
  </si>
  <si>
    <t>246388-NA-6</t>
  </si>
  <si>
    <t>2500126</t>
  </si>
  <si>
    <t>246388-MY-5</t>
  </si>
  <si>
    <t>2500125</t>
  </si>
  <si>
    <t>City of Dallas TX Waterworks &amp; SENIOR</t>
  </si>
  <si>
    <t>235416-4C-5</t>
  </si>
  <si>
    <t>2500124</t>
  </si>
  <si>
    <t>235416-4A-9</t>
  </si>
  <si>
    <t>2500123</t>
  </si>
  <si>
    <t>235416-3Z-5</t>
  </si>
  <si>
    <t>2500122</t>
  </si>
  <si>
    <t>235416-3Y-8</t>
  </si>
  <si>
    <t>2500121</t>
  </si>
  <si>
    <t>235416-3X-0</t>
  </si>
  <si>
    <t>2500120</t>
  </si>
  <si>
    <t>235416-3W-2</t>
  </si>
  <si>
    <t>2500119</t>
  </si>
  <si>
    <t>235416-2T-0</t>
  </si>
  <si>
    <t>2500118</t>
  </si>
  <si>
    <t>235416-2S-2</t>
  </si>
  <si>
    <t>2500117</t>
  </si>
  <si>
    <t>Dallas/Fort Worth Internationa SENIOR</t>
  </si>
  <si>
    <t>235036-YK-0</t>
  </si>
  <si>
    <t>2500116</t>
  </si>
  <si>
    <t>County of Cuyahoga OH SENIOR</t>
  </si>
  <si>
    <t>232286-CF-9</t>
  </si>
  <si>
    <t>2500115</t>
  </si>
  <si>
    <t>232286-BT-0</t>
  </si>
  <si>
    <t>2500114</t>
  </si>
  <si>
    <t>University of Missouri SENIOR</t>
  </si>
  <si>
    <t>231266-GC-5</t>
  </si>
  <si>
    <t>2500113</t>
  </si>
  <si>
    <t>County of Converse WY SECURED</t>
  </si>
  <si>
    <t>212491-AJ-3</t>
  </si>
  <si>
    <t>2500112</t>
  </si>
  <si>
    <t>Connecticut</t>
  </si>
  <si>
    <t>Connecticut Housing Finance Au SENIOR</t>
  </si>
  <si>
    <t>20775B-YF-7</t>
  </si>
  <si>
    <t>2500111</t>
  </si>
  <si>
    <t>20775B-YE-0</t>
  </si>
  <si>
    <t>2500110</t>
  </si>
  <si>
    <t>20775B-YD-2</t>
  </si>
  <si>
    <t>2500109</t>
  </si>
  <si>
    <t>20775B-YC-4</t>
  </si>
  <si>
    <t>2500108</t>
  </si>
  <si>
    <t>20775B-YB-6</t>
  </si>
  <si>
    <t>2500107</t>
  </si>
  <si>
    <t>20775B-YA-8</t>
  </si>
  <si>
    <t>2500106</t>
  </si>
  <si>
    <t>20775B-XZ-4</t>
  </si>
  <si>
    <t>2500105</t>
  </si>
  <si>
    <t>State of Connecticut Special T SENIOR</t>
  </si>
  <si>
    <t>207758-KM-4</t>
  </si>
  <si>
    <t>2500104</t>
  </si>
  <si>
    <t>20774W-EJ-6</t>
  </si>
  <si>
    <t>2500103</t>
  </si>
  <si>
    <t>Columbus Regional Airport Auth SECURED</t>
  </si>
  <si>
    <t>199546-AP-7</t>
  </si>
  <si>
    <t>2500102</t>
  </si>
  <si>
    <t>City of Colorado Springs CO Ut SENIOR</t>
  </si>
  <si>
    <t>196632-MN-0</t>
  </si>
  <si>
    <t>2500101</t>
  </si>
  <si>
    <t>Colorado Housing &amp; Finance Aut SENIOR</t>
  </si>
  <si>
    <t>19648C-AE-1</t>
  </si>
  <si>
    <t>2500100</t>
  </si>
  <si>
    <t>Colorado Health Facilities Aut SENIOR</t>
  </si>
  <si>
    <t>19648A-ES-0</t>
  </si>
  <si>
    <t>2500099</t>
  </si>
  <si>
    <t>19648A-EQ-4</t>
  </si>
  <si>
    <t>2500098</t>
  </si>
  <si>
    <t>196474-U5-7</t>
  </si>
  <si>
    <t>2500097</t>
  </si>
  <si>
    <t>196474-4Q-0</t>
  </si>
  <si>
    <t>2500096</t>
  </si>
  <si>
    <t>Colorado Bridge Enterprise SENIOR</t>
  </si>
  <si>
    <t>19633S-AB-9</t>
  </si>
  <si>
    <t>2500095</t>
  </si>
  <si>
    <t>Coffee County Hospital Authori SENIOR</t>
  </si>
  <si>
    <t>192137-DD-6</t>
  </si>
  <si>
    <t>2500094</t>
  </si>
  <si>
    <t>192137-DC-8</t>
  </si>
  <si>
    <t>2500093</t>
  </si>
  <si>
    <t>Cleveland County Public Facili SENIOR</t>
  </si>
  <si>
    <t>18605Q-BU-6</t>
  </si>
  <si>
    <t>2500092</t>
  </si>
  <si>
    <t>18605Q-BT-9</t>
  </si>
  <si>
    <t>2500091</t>
  </si>
  <si>
    <t>County of Clark NV SENIOR</t>
  </si>
  <si>
    <t>181012-AL-9</t>
  </si>
  <si>
    <t>2500090</t>
  </si>
  <si>
    <t>181012-AK-1</t>
  </si>
  <si>
    <t>2500089</t>
  </si>
  <si>
    <t>181012-AJ-4</t>
  </si>
  <si>
    <t>2500088</t>
  </si>
  <si>
    <t>County of Clark NV Airport Sys SENIOR</t>
  </si>
  <si>
    <t>18085P-HQ-0</t>
  </si>
  <si>
    <t>2500087</t>
  </si>
  <si>
    <t>Clackamas County Service Distr SENIOR</t>
  </si>
  <si>
    <t>179282-DM-7</t>
  </si>
  <si>
    <t>2500086</t>
  </si>
  <si>
    <t>179282-DL-9</t>
  </si>
  <si>
    <t>2500085</t>
  </si>
  <si>
    <t>179282-DK-1</t>
  </si>
  <si>
    <t>2500084</t>
  </si>
  <si>
    <t>179282-DJ-4</t>
  </si>
  <si>
    <t>2500083</t>
  </si>
  <si>
    <t>Clackamas County Hospital Faci SENIOR</t>
  </si>
  <si>
    <t>179027-UJ-4</t>
  </si>
  <si>
    <t>2500082</t>
  </si>
  <si>
    <t>179027-UF-2</t>
  </si>
  <si>
    <t>2500081</t>
  </si>
  <si>
    <t>179027-UE-5</t>
  </si>
  <si>
    <t>2500080</t>
  </si>
  <si>
    <t>Chicago Transit Authority SENIOR</t>
  </si>
  <si>
    <t>16772P-AQ-9</t>
  </si>
  <si>
    <t>2500079</t>
  </si>
  <si>
    <t>City of Chicago IL O'Hare Inte SENIOR</t>
  </si>
  <si>
    <t>167593-HQ-8</t>
  </si>
  <si>
    <t>2500078</t>
  </si>
  <si>
    <t>167593-HP-0</t>
  </si>
  <si>
    <t>2500077</t>
  </si>
  <si>
    <t>167593-HN-5</t>
  </si>
  <si>
    <t>2500076</t>
  </si>
  <si>
    <t>167593-FE-7</t>
  </si>
  <si>
    <t>2500075</t>
  </si>
  <si>
    <t>167593-CS-9</t>
  </si>
  <si>
    <t>2500074</t>
  </si>
  <si>
    <t>167593-CN-0</t>
  </si>
  <si>
    <t>2500073</t>
  </si>
  <si>
    <t>Chesapeake Hospital Authority SENIOR</t>
  </si>
  <si>
    <t>16532V-AN-4</t>
  </si>
  <si>
    <t>2500072</t>
  </si>
  <si>
    <t>Chelan County Public Utility D SENIOR</t>
  </si>
  <si>
    <t>163103-TV-6</t>
  </si>
  <si>
    <t>2500071</t>
  </si>
  <si>
    <t>163103-TU-8</t>
  </si>
  <si>
    <t>2500070</t>
  </si>
  <si>
    <t>163103-TT-1</t>
  </si>
  <si>
    <t>2500069</t>
  </si>
  <si>
    <t>163103-TS-3</t>
  </si>
  <si>
    <t>2500068</t>
  </si>
  <si>
    <t>163103-TA-2</t>
  </si>
  <si>
    <t>2500067</t>
  </si>
  <si>
    <t>163103-ST-2</t>
  </si>
  <si>
    <t>2500066</t>
  </si>
  <si>
    <t>163103-SL-9</t>
  </si>
  <si>
    <t>2500065</t>
  </si>
  <si>
    <t>Chelan County Public Utility D SECURED</t>
  </si>
  <si>
    <t>163103-PZ-1</t>
  </si>
  <si>
    <t>2500064</t>
  </si>
  <si>
    <t>City of Charlotte NC Airport R SENIOR</t>
  </si>
  <si>
    <t>161036-GU-6</t>
  </si>
  <si>
    <t>2500063</t>
  </si>
  <si>
    <t>161036-GT-9</t>
  </si>
  <si>
    <t>2500062</t>
  </si>
  <si>
    <t>161036-GS-1</t>
  </si>
  <si>
    <t>2500061</t>
  </si>
  <si>
    <t>161036-GR-3</t>
  </si>
  <si>
    <t>2500060</t>
  </si>
  <si>
    <t>161036-DH-8</t>
  </si>
  <si>
    <t>2500059</t>
  </si>
  <si>
    <t>161036-DG-0</t>
  </si>
  <si>
    <t>2500058</t>
  </si>
  <si>
    <t>Catholic Health Initiatives SECURED</t>
  </si>
  <si>
    <t>14916R-AD-6</t>
  </si>
  <si>
    <t>2500057</t>
  </si>
  <si>
    <t>14916R-AC-8</t>
  </si>
  <si>
    <t>2500056</t>
  </si>
  <si>
    <t>DIGNITY HEALTH SENIOR</t>
  </si>
  <si>
    <t>149162-B@-7</t>
  </si>
  <si>
    <t>2500055</t>
  </si>
  <si>
    <t>149162-A#-6</t>
  </si>
  <si>
    <t>2500054</t>
  </si>
  <si>
    <t>Cape Girardeau County Industri SENIOR</t>
  </si>
  <si>
    <t>13940P-AA-8</t>
  </si>
  <si>
    <t>2500053</t>
  </si>
  <si>
    <t>139404-CX-3</t>
  </si>
  <si>
    <t>2500052</t>
  </si>
  <si>
    <t>139404-CW-5</t>
  </si>
  <si>
    <t>2500051</t>
  </si>
  <si>
    <t>139404-CU-9</t>
  </si>
  <si>
    <t>2500050</t>
  </si>
  <si>
    <t>Camp Pendleton &amp; Quantico Hous SENIOR</t>
  </si>
  <si>
    <t>134011-AA-3</t>
  </si>
  <si>
    <t>2500049</t>
  </si>
  <si>
    <t>California State Department of SENIOR</t>
  </si>
  <si>
    <t>13066Y-SL-4</t>
  </si>
  <si>
    <t>2500048</t>
  </si>
  <si>
    <t>13066K-X5-3</t>
  </si>
  <si>
    <t>2500047</t>
  </si>
  <si>
    <t>13066K-X4-6</t>
  </si>
  <si>
    <t>2500046</t>
  </si>
  <si>
    <t>13066K-X3-8</t>
  </si>
  <si>
    <t>2500045</t>
  </si>
  <si>
    <t>13066K-W4-7</t>
  </si>
  <si>
    <t>2500044</t>
  </si>
  <si>
    <t>13066K-W3-9</t>
  </si>
  <si>
    <t>2500043</t>
  </si>
  <si>
    <t>130658-MB-0</t>
  </si>
  <si>
    <t>2500042</t>
  </si>
  <si>
    <t>130658-MA-2</t>
  </si>
  <si>
    <t>2500041</t>
  </si>
  <si>
    <t>California Pollution Control F SENIOR</t>
  </si>
  <si>
    <t>130536-MJ-1</t>
  </si>
  <si>
    <t>2500040</t>
  </si>
  <si>
    <t>California Pollution Control F SECURED</t>
  </si>
  <si>
    <t>130534-A8-3</t>
  </si>
  <si>
    <t>2500039</t>
  </si>
  <si>
    <t>California Earthquake Authorit SENIOR</t>
  </si>
  <si>
    <t>13017H-AA-4</t>
  </si>
  <si>
    <t>2500038</t>
  </si>
  <si>
    <t>Burke County Development Autho SENIOR</t>
  </si>
  <si>
    <t>121342-NJ-4</t>
  </si>
  <si>
    <t>2500037</t>
  </si>
  <si>
    <t>Buffalo &amp; Fort Erie Public Bri SENIOR</t>
  </si>
  <si>
    <t>119427-AT-9</t>
  </si>
  <si>
    <t>2500036</t>
  </si>
  <si>
    <t>County of Broward FL Airport S SENIOR</t>
  </si>
  <si>
    <t>114894-ML-9</t>
  </si>
  <si>
    <t>2500035</t>
  </si>
  <si>
    <t>114894-MK-1</t>
  </si>
  <si>
    <t>2500034</t>
  </si>
  <si>
    <t>Brazos River Authority SECURED</t>
  </si>
  <si>
    <t>106214-DW-6</t>
  </si>
  <si>
    <t>2500033</t>
  </si>
  <si>
    <t>Bi-State Development Agency of SENIOR</t>
  </si>
  <si>
    <t>088621-EB-9</t>
  </si>
  <si>
    <t>2500032</t>
  </si>
  <si>
    <t>Berkeley County School Distric SENIOR</t>
  </si>
  <si>
    <t>084208-AH-0</t>
  </si>
  <si>
    <t>2500031</t>
  </si>
  <si>
    <t>084208-AG-2</t>
  </si>
  <si>
    <t>2500030</t>
  </si>
  <si>
    <t>Village of Bedford Park IL SENIOR</t>
  </si>
  <si>
    <t>076441-AH-7</t>
  </si>
  <si>
    <t>2500029</t>
  </si>
  <si>
    <t>Beaver County Industrial Devel SENIOR</t>
  </si>
  <si>
    <t>074876-HJ-5</t>
  </si>
  <si>
    <t>2500028</t>
  </si>
  <si>
    <t>Baylor University SENIOR</t>
  </si>
  <si>
    <t>072868-AA-0</t>
  </si>
  <si>
    <t>2500027</t>
  </si>
  <si>
    <t>Atlanta Development Authority SENIOR</t>
  </si>
  <si>
    <t>04780R-AJ-7</t>
  </si>
  <si>
    <t>2500026</t>
  </si>
  <si>
    <t>City of Atlanta GA Department SENIOR</t>
  </si>
  <si>
    <t>04780M-SD-2</t>
  </si>
  <si>
    <t>2500025</t>
  </si>
  <si>
    <t>04780M-GC-7</t>
  </si>
  <si>
    <t>2500024</t>
  </si>
  <si>
    <t>Art Institute of Chicago/The SENIOR</t>
  </si>
  <si>
    <t>04300D-AA-8</t>
  </si>
  <si>
    <t>2500023</t>
  </si>
  <si>
    <t>Arizona Water Infrastructure F SENIOR</t>
  </si>
  <si>
    <t>040688-EZ-2</t>
  </si>
  <si>
    <t>2500022</t>
  </si>
  <si>
    <t>Arizona Health Facilities Auth SENIOR</t>
  </si>
  <si>
    <t>040507-HL-2</t>
  </si>
  <si>
    <t>2500021</t>
  </si>
  <si>
    <t>040507-HK-4</t>
  </si>
  <si>
    <t>2500020</t>
  </si>
  <si>
    <t>040507-HJ-7</t>
  </si>
  <si>
    <t>2500019</t>
  </si>
  <si>
    <t>040507-HH-1</t>
  </si>
  <si>
    <t>2500018</t>
  </si>
  <si>
    <t>City of Anderson IN SENIOR</t>
  </si>
  <si>
    <t>033887-CM-0</t>
  </si>
  <si>
    <t>2500017</t>
  </si>
  <si>
    <t>033887-CK-4</t>
  </si>
  <si>
    <t>2500016</t>
  </si>
  <si>
    <t>033887-CJ-7</t>
  </si>
  <si>
    <t>2500015</t>
  </si>
  <si>
    <t>Alliance Airport Authority/TX SENIOR</t>
  </si>
  <si>
    <t>01852L-BC-3</t>
  </si>
  <si>
    <t>2500014</t>
  </si>
  <si>
    <t>Allegheny County Port Authorit SENIOR</t>
  </si>
  <si>
    <t>017343-DB-7</t>
  </si>
  <si>
    <t>2500013</t>
  </si>
  <si>
    <t>Allegheny County Airport Autho SECURED</t>
  </si>
  <si>
    <t>01728L-CJ-9</t>
  </si>
  <si>
    <t>2500012</t>
  </si>
  <si>
    <t>01728L-CH-3</t>
  </si>
  <si>
    <t>2500011</t>
  </si>
  <si>
    <t>01728L-CG-5</t>
  </si>
  <si>
    <t>2500010</t>
  </si>
  <si>
    <t>Albemarle Hospital Authority SENIOR</t>
  </si>
  <si>
    <t>012722-AM-6</t>
  </si>
  <si>
    <t>2500009</t>
  </si>
  <si>
    <t>012722-AL-8</t>
  </si>
  <si>
    <t>2500008</t>
  </si>
  <si>
    <t>012722-AK-0</t>
  </si>
  <si>
    <t>2500007</t>
  </si>
  <si>
    <t>012722-AJ-3</t>
  </si>
  <si>
    <t>2500006</t>
  </si>
  <si>
    <t>012722-AH-7</t>
  </si>
  <si>
    <t>2500005</t>
  </si>
  <si>
    <t>Albany-Dougherty Payroll Devel SENIOR</t>
  </si>
  <si>
    <t>012192-AB-6</t>
  </si>
  <si>
    <t>2500004</t>
  </si>
  <si>
    <t>Alaska</t>
  </si>
  <si>
    <t>Alaska International Airports SENIOR</t>
  </si>
  <si>
    <t>011842-RQ-6</t>
  </si>
  <si>
    <t>2500003</t>
  </si>
  <si>
    <t>Alaska Housing Finance Corp SENIOR</t>
  </si>
  <si>
    <t>011832-R5-3</t>
  </si>
  <si>
    <t>Akron Bath Copley Joint Townsh SENIOR</t>
  </si>
  <si>
    <t>009730-MA-7</t>
  </si>
  <si>
    <t>County of Pima AZ SENIOR</t>
  </si>
  <si>
    <t>721663-UY-6</t>
  </si>
  <si>
    <t>1800057</t>
  </si>
  <si>
    <t>721663-UX-8</t>
  </si>
  <si>
    <t>1800056</t>
  </si>
  <si>
    <t>721663-UW-0</t>
  </si>
  <si>
    <t>1800055</t>
  </si>
  <si>
    <t>School District of Philadelphi SENIOR</t>
  </si>
  <si>
    <t>717883-KB-7</t>
  </si>
  <si>
    <t>1800054</t>
  </si>
  <si>
    <t>717883-KA-9</t>
  </si>
  <si>
    <t>1800053</t>
  </si>
  <si>
    <t>717883-JF-0</t>
  </si>
  <si>
    <t>1800052</t>
  </si>
  <si>
    <t>Northside Independent School D SENIOR</t>
  </si>
  <si>
    <t>66702R-DF-6</t>
  </si>
  <si>
    <t>1800051</t>
  </si>
  <si>
    <t>66702R-AV-4</t>
  </si>
  <si>
    <t>1800050</t>
  </si>
  <si>
    <t>667027-SB-3</t>
  </si>
  <si>
    <t>1800049</t>
  </si>
  <si>
    <t>City of New York NY SENIOR</t>
  </si>
  <si>
    <t>64966J-XG-6</t>
  </si>
  <si>
    <t>1800048</t>
  </si>
  <si>
    <t>64966J-WN-2</t>
  </si>
  <si>
    <t>1800047</t>
  </si>
  <si>
    <t>64966J-AR-7</t>
  </si>
  <si>
    <t>1800046</t>
  </si>
  <si>
    <t>64966H-YT-1</t>
  </si>
  <si>
    <t>1800045</t>
  </si>
  <si>
    <t>64966H-YM-6</t>
  </si>
  <si>
    <t>1800044</t>
  </si>
  <si>
    <t>64966H-5L-0</t>
  </si>
  <si>
    <t>1800043</t>
  </si>
  <si>
    <t>64966C-W8-0</t>
  </si>
  <si>
    <t>1800042</t>
  </si>
  <si>
    <t>Milpitas Unified School Distri SENIOR</t>
  </si>
  <si>
    <t>601670-HV-7</t>
  </si>
  <si>
    <t>1800041</t>
  </si>
  <si>
    <t>601670-HU-9</t>
  </si>
  <si>
    <t>1800040</t>
  </si>
  <si>
    <t>601670-HS-4</t>
  </si>
  <si>
    <t>1800039</t>
  </si>
  <si>
    <t>601670-HR-6</t>
  </si>
  <si>
    <t>1800038</t>
  </si>
  <si>
    <t>METROPOLITAN GOVERNMENT OF NAS SENIOR</t>
  </si>
  <si>
    <t>592112-LN-4</t>
  </si>
  <si>
    <t>1800037</t>
  </si>
  <si>
    <t>592112-LM-6</t>
  </si>
  <si>
    <t>1800036</t>
  </si>
  <si>
    <t>592112-LH-7</t>
  </si>
  <si>
    <t>1800035</t>
  </si>
  <si>
    <t>592112-LG-9</t>
  </si>
  <si>
    <t>1800034</t>
  </si>
  <si>
    <t>Maricopa County Community Coll SENIOR</t>
  </si>
  <si>
    <t>566795-KN-9</t>
  </si>
  <si>
    <t>1800033</t>
  </si>
  <si>
    <t>566795-KM-1</t>
  </si>
  <si>
    <t>1800032</t>
  </si>
  <si>
    <t>Kirkwood Community College SENIOR</t>
  </si>
  <si>
    <t>497595-UL-0</t>
  </si>
  <si>
    <t>1800031</t>
  </si>
  <si>
    <t>497595-UK-2</t>
  </si>
  <si>
    <t>1800030</t>
  </si>
  <si>
    <t>497595-UJ-5</t>
  </si>
  <si>
    <t>1800029</t>
  </si>
  <si>
    <t>497595-UH-9</t>
  </si>
  <si>
    <t>1800028</t>
  </si>
  <si>
    <t>497595-UC-0</t>
  </si>
  <si>
    <t>1800027</t>
  </si>
  <si>
    <t>497595-UB-2</t>
  </si>
  <si>
    <t>1800026</t>
  </si>
  <si>
    <t>497595-UA-4</t>
  </si>
  <si>
    <t>1800025</t>
  </si>
  <si>
    <t>497595-TZ-1</t>
  </si>
  <si>
    <t>1800024</t>
  </si>
  <si>
    <t>Houston Independent School Dis SENIOR</t>
  </si>
  <si>
    <t>442403-FD-8</t>
  </si>
  <si>
    <t>1800023</t>
  </si>
  <si>
    <t>442403-FC-0</t>
  </si>
  <si>
    <t>1800022</t>
  </si>
  <si>
    <t>County of Harris TX SENIOR</t>
  </si>
  <si>
    <t>414005-CP-1</t>
  </si>
  <si>
    <t>1800021</t>
  </si>
  <si>
    <t>Frisco Independent School Dist SENIOR</t>
  </si>
  <si>
    <t>358802-7X-8</t>
  </si>
  <si>
    <t>1800020</t>
  </si>
  <si>
    <t>358802-7W-0</t>
  </si>
  <si>
    <t>1800019</t>
  </si>
  <si>
    <t>County of Erie NY SENIOR</t>
  </si>
  <si>
    <t>295084-AQ-0</t>
  </si>
  <si>
    <t>1800018</t>
  </si>
  <si>
    <t>Des Moines Area Community Coll SENIOR</t>
  </si>
  <si>
    <t>250097-UV-2</t>
  </si>
  <si>
    <t>1800017</t>
  </si>
  <si>
    <t>250097-UU-4</t>
  </si>
  <si>
    <t>1800016</t>
  </si>
  <si>
    <t>250097-UT-7</t>
  </si>
  <si>
    <t>1800015</t>
  </si>
  <si>
    <t>Dallas Independent School Dist SENIOR</t>
  </si>
  <si>
    <t>235308-RA-3</t>
  </si>
  <si>
    <t>1800014</t>
  </si>
  <si>
    <t>City of Columbus OH SENIOR</t>
  </si>
  <si>
    <t>199492-AJ-8</t>
  </si>
  <si>
    <t>1800013</t>
  </si>
  <si>
    <t>199492-AH-2</t>
  </si>
  <si>
    <t>1800012</t>
  </si>
  <si>
    <t>199492-AG-4</t>
  </si>
  <si>
    <t>1800011</t>
  </si>
  <si>
    <t>199492-AF-6</t>
  </si>
  <si>
    <t>1800010</t>
  </si>
  <si>
    <t>199492-AE-9</t>
  </si>
  <si>
    <t>1800009</t>
  </si>
  <si>
    <t>199492-AD-1</t>
  </si>
  <si>
    <t>1800008</t>
  </si>
  <si>
    <t>180848-GP-2</t>
  </si>
  <si>
    <t>1800007</t>
  </si>
  <si>
    <t>City of Chesapeake VA SENIOR</t>
  </si>
  <si>
    <t>165321-7J-3</t>
  </si>
  <si>
    <t>1800006</t>
  </si>
  <si>
    <t>Berkeley County Board of Educa SENIOR</t>
  </si>
  <si>
    <t>084239-FG-2</t>
  </si>
  <si>
    <t>1800005</t>
  </si>
  <si>
    <t>084239-FF-4</t>
  </si>
  <si>
    <t>1800004</t>
  </si>
  <si>
    <t>084239-FE-7</t>
  </si>
  <si>
    <t>1800003</t>
  </si>
  <si>
    <t>County of Baltimore MD SENIOR</t>
  </si>
  <si>
    <t>05914F-MN-7</t>
  </si>
  <si>
    <t>1800002</t>
  </si>
  <si>
    <t>05914F-MM-9</t>
  </si>
  <si>
    <t>1800001</t>
  </si>
  <si>
    <t>State of Washington SENIOR</t>
  </si>
  <si>
    <t>93974C-RF-9</t>
  </si>
  <si>
    <t>1100027</t>
  </si>
  <si>
    <t>93974C-RE-2</t>
  </si>
  <si>
    <t>1100026</t>
  </si>
  <si>
    <t>93974C-QZ-6</t>
  </si>
  <si>
    <t>1100025</t>
  </si>
  <si>
    <t>93974C-QT-0</t>
  </si>
  <si>
    <t>1100024</t>
  </si>
  <si>
    <t>State of Utah SENIOR</t>
  </si>
  <si>
    <t>917542-SF-0</t>
  </si>
  <si>
    <t>1100023</t>
  </si>
  <si>
    <t>882722-SM-4</t>
  </si>
  <si>
    <t>1100022</t>
  </si>
  <si>
    <t>882721-3V-3</t>
  </si>
  <si>
    <t>1100021</t>
  </si>
  <si>
    <t>882721-3F-8</t>
  </si>
  <si>
    <t>1100020</t>
  </si>
  <si>
    <t>882721-3E-1</t>
  </si>
  <si>
    <t>1100019</t>
  </si>
  <si>
    <t>882720-5E-1</t>
  </si>
  <si>
    <t>1100018</t>
  </si>
  <si>
    <t>State of Oregon SENIOR</t>
  </si>
  <si>
    <t>68608K-W9-5</t>
  </si>
  <si>
    <t>1100017</t>
  </si>
  <si>
    <t>68608K-W7-9</t>
  </si>
  <si>
    <t>1100016</t>
  </si>
  <si>
    <t>677521-CR-5</t>
  </si>
  <si>
    <t>1100015</t>
  </si>
  <si>
    <t>677521-CQ-7</t>
  </si>
  <si>
    <t>1100014</t>
  </si>
  <si>
    <t>677521-AX-4</t>
  </si>
  <si>
    <t>1100013</t>
  </si>
  <si>
    <t>677521-AW-6</t>
  </si>
  <si>
    <t>1100012</t>
  </si>
  <si>
    <t>677519-XU-9</t>
  </si>
  <si>
    <t>1100011</t>
  </si>
  <si>
    <t>57582N-SF-3</t>
  </si>
  <si>
    <t>1100010</t>
  </si>
  <si>
    <t>452151-8V-8</t>
  </si>
  <si>
    <t>1100009</t>
  </si>
  <si>
    <t>452151-8U-0</t>
  </si>
  <si>
    <t>1100008</t>
  </si>
  <si>
    <t>State of Hawaii SENIOR</t>
  </si>
  <si>
    <t>419791-VY-1</t>
  </si>
  <si>
    <t>1100007</t>
  </si>
  <si>
    <t>419791-VV-7</t>
  </si>
  <si>
    <t>1100006</t>
  </si>
  <si>
    <t>419791-VS-4</t>
  </si>
  <si>
    <t>1100005</t>
  </si>
  <si>
    <t>State of Georgia SENIOR</t>
  </si>
  <si>
    <t>373384-NZ-5</t>
  </si>
  <si>
    <t>1100004</t>
  </si>
  <si>
    <t>State of Florida SENIOR</t>
  </si>
  <si>
    <t>34153P-NE-4</t>
  </si>
  <si>
    <t>1100003</t>
  </si>
  <si>
    <t>State of Florida SECURED</t>
  </si>
  <si>
    <t>341150-QT-0</t>
  </si>
  <si>
    <t>1100002</t>
  </si>
  <si>
    <t>State of Alaska SENIOR</t>
  </si>
  <si>
    <t>011770-U4-4</t>
  </si>
  <si>
    <t>1100001</t>
  </si>
  <si>
    <t>ALS 3 Ltd SENIOR</t>
  </si>
  <si>
    <t>02110L-AA-4</t>
  </si>
  <si>
    <t>0900002</t>
  </si>
  <si>
    <t>RACERS SERIES 1997 TRUST SENIOR</t>
  </si>
  <si>
    <t>76126C-BC-5</t>
  </si>
  <si>
    <t>0900001</t>
  </si>
  <si>
    <t>PORT OF SPAIN WATERFRONT DEVEL SECURED</t>
  </si>
  <si>
    <t>P7906#-AA-7</t>
  </si>
  <si>
    <t>0600039</t>
  </si>
  <si>
    <t>South Africa Government Intern SECURED</t>
  </si>
  <si>
    <t>EF3490-39-0</t>
  </si>
  <si>
    <t>0600038</t>
  </si>
  <si>
    <t>MAY</t>
  </si>
  <si>
    <t>EC9717-59-5</t>
  </si>
  <si>
    <t>0600037</t>
  </si>
  <si>
    <t>Westpac Securities NZ Ltd SENIOR</t>
  </si>
  <si>
    <t>9612EA-AB-1</t>
  </si>
  <si>
    <t>0600036</t>
  </si>
  <si>
    <t>Mexico Government Internationa SECURED</t>
  </si>
  <si>
    <t>91086Q-AS-7</t>
  </si>
  <si>
    <t>0600035</t>
  </si>
  <si>
    <t>91086Q-AN-8</t>
  </si>
  <si>
    <t>0600034</t>
  </si>
  <si>
    <t>91086Q-AK-4</t>
  </si>
  <si>
    <t>0600033</t>
  </si>
  <si>
    <t>91086Q-AJ-7</t>
  </si>
  <si>
    <t>0600032</t>
  </si>
  <si>
    <t>91086Q-AG-3</t>
  </si>
  <si>
    <t>0600031</t>
  </si>
  <si>
    <t>Swedbank AB SENIOR</t>
  </si>
  <si>
    <t>87019E-AL-9</t>
  </si>
  <si>
    <t>0600030</t>
  </si>
  <si>
    <t>836205-AJ-3</t>
  </si>
  <si>
    <t>0600029</t>
  </si>
  <si>
    <t>Russian Foreign Bond - Eurobon SENIOR</t>
  </si>
  <si>
    <t>78307A-DD-2</t>
  </si>
  <si>
    <t>0600028</t>
  </si>
  <si>
    <t>Qatar Government International SECURED</t>
  </si>
  <si>
    <t>74727P-AJ-0</t>
  </si>
  <si>
    <t>0600027</t>
  </si>
  <si>
    <t>Qatar Government International SENIOR</t>
  </si>
  <si>
    <t>74727P-AE-1</t>
  </si>
  <si>
    <t>0600026</t>
  </si>
  <si>
    <t>POLAND GOVERNMENT INTERNATIONA SENIOR</t>
  </si>
  <si>
    <t>731011-AT-9</t>
  </si>
  <si>
    <t>0600025</t>
  </si>
  <si>
    <t>POLAND GOVERNMENT INTERNATIONA SECURED</t>
  </si>
  <si>
    <t>731011-AN-2</t>
  </si>
  <si>
    <t>0600024</t>
  </si>
  <si>
    <t>Philippine Government Internat SECURED</t>
  </si>
  <si>
    <t>718286-BA-4</t>
  </si>
  <si>
    <t>0600023</t>
  </si>
  <si>
    <t>Panama Government Internationa SECURED</t>
  </si>
  <si>
    <t>698299-AU-8</t>
  </si>
  <si>
    <t>0600022</t>
  </si>
  <si>
    <t>6325C0-AV-3</t>
  </si>
  <si>
    <t>0600021</t>
  </si>
  <si>
    <t>Macquarie Bank Ltd SENIOR</t>
  </si>
  <si>
    <t>55607E-AA-8</t>
  </si>
  <si>
    <t>0600020</t>
  </si>
  <si>
    <t>Korea Expressway Corp SECURED</t>
  </si>
  <si>
    <t>50065J-AA-3</t>
  </si>
  <si>
    <t>0600019</t>
  </si>
  <si>
    <t>50064L-AC-5</t>
  </si>
  <si>
    <t>0600018</t>
  </si>
  <si>
    <t>Korea Expressway Corp SENIOR</t>
  </si>
  <si>
    <t>50064L-AA-9</t>
  </si>
  <si>
    <t>0600017</t>
  </si>
  <si>
    <t>Bermuda Government Internation SENIOR</t>
  </si>
  <si>
    <t>38377H-AA-5</t>
  </si>
  <si>
    <t>0600016</t>
  </si>
  <si>
    <t>Eskom Holdings SOC Ltd SENIOR</t>
  </si>
  <si>
    <t>296464-AA-8</t>
  </si>
  <si>
    <t>0600015</t>
  </si>
  <si>
    <t>Dexia Credit Local SA/New York SENIOR</t>
  </si>
  <si>
    <t>25214G-AA-1</t>
  </si>
  <si>
    <t>0600014</t>
  </si>
  <si>
    <t>20272B-AF-1</t>
  </si>
  <si>
    <t>0600013</t>
  </si>
  <si>
    <t>Colombia Government Internatio SECURED</t>
  </si>
  <si>
    <t>195325-BE-4</t>
  </si>
  <si>
    <t>0600012</t>
  </si>
  <si>
    <t>Chile Government International SECURED</t>
  </si>
  <si>
    <t>168863-AS-7</t>
  </si>
  <si>
    <t>0600011</t>
  </si>
  <si>
    <t>Province of Saskatchewan Canad SECURED</t>
  </si>
  <si>
    <t>803854-FA-1</t>
  </si>
  <si>
    <t>0600010</t>
  </si>
  <si>
    <t>T - Nationality - Canadian, Issued in - All, Currency - Foreign</t>
  </si>
  <si>
    <t>Province of Quebec Canada SECURED</t>
  </si>
  <si>
    <t>74815H-CK-6</t>
  </si>
  <si>
    <t>0600009</t>
  </si>
  <si>
    <t>748148-RM-7</t>
  </si>
  <si>
    <t>0600008</t>
  </si>
  <si>
    <t>748148-PB-3</t>
  </si>
  <si>
    <t>0600007</t>
  </si>
  <si>
    <t>748148-E#-6</t>
  </si>
  <si>
    <t>0600006</t>
  </si>
  <si>
    <t>Province of Ontario Canada SECURED</t>
  </si>
  <si>
    <t>683234-HL-5</t>
  </si>
  <si>
    <t>0600005</t>
  </si>
  <si>
    <t>683234-8Y-7</t>
  </si>
  <si>
    <t>0600004</t>
  </si>
  <si>
    <t>683234-8D-3</t>
  </si>
  <si>
    <t>0600003</t>
  </si>
  <si>
    <t>683234-8A-9</t>
  </si>
  <si>
    <t>0600002</t>
  </si>
  <si>
    <t>Hydro-Quebec SENIOR</t>
  </si>
  <si>
    <t>448814-DX-8</t>
  </si>
  <si>
    <t>0600001</t>
  </si>
  <si>
    <t>Tricahue Leasing LLC SECURED</t>
  </si>
  <si>
    <t>89609G-AC-6</t>
  </si>
  <si>
    <t>0400014</t>
  </si>
  <si>
    <t>89609G-AB-8</t>
  </si>
  <si>
    <t>0400013</t>
  </si>
  <si>
    <t>89609G-AA-0</t>
  </si>
  <si>
    <t>0400012</t>
  </si>
  <si>
    <t>Tayarra Ltd SECURED</t>
  </si>
  <si>
    <t>876780-AA-5</t>
  </si>
  <si>
    <t>0400011</t>
  </si>
  <si>
    <t>United States Small Business A SECURED ABS</t>
  </si>
  <si>
    <t>0400010</t>
  </si>
  <si>
    <t>San Clemente Leasing LLC SECURED</t>
  </si>
  <si>
    <t>797224-AB-8</t>
  </si>
  <si>
    <t>0400009</t>
  </si>
  <si>
    <t>797224-AA-0</t>
  </si>
  <si>
    <t>0400008</t>
  </si>
  <si>
    <t>Premier Aircraft Leasing EXIM SECURED</t>
  </si>
  <si>
    <t>74046B-AA-4</t>
  </si>
  <si>
    <t>0400007</t>
  </si>
  <si>
    <t>Gate Capital Cayman Two Ltd SECURED</t>
  </si>
  <si>
    <t>367333-AC-5</t>
  </si>
  <si>
    <t>0400006</t>
  </si>
  <si>
    <t>367333-AB-7</t>
  </si>
  <si>
    <t>0400005</t>
  </si>
  <si>
    <t>367333-AA-9</t>
  </si>
  <si>
    <t>0400004</t>
  </si>
  <si>
    <t>COP I LLC SECURED</t>
  </si>
  <si>
    <t>217194-AB-5</t>
  </si>
  <si>
    <t>0400003</t>
  </si>
  <si>
    <t>217194-AA-7</t>
  </si>
  <si>
    <t>0400002</t>
  </si>
  <si>
    <t>Amal Ltd/Cayman Islands SECURED</t>
  </si>
  <si>
    <t>02265Q-AA-6</t>
  </si>
  <si>
    <t>0400001</t>
  </si>
  <si>
    <t>Government National Mortgage A SECURED</t>
  </si>
  <si>
    <t>38373M-8B-9</t>
  </si>
  <si>
    <t>Ginnie Mae I pool POOL #616019</t>
  </si>
  <si>
    <t>36290S-K8-3</t>
  </si>
  <si>
    <t>0200175</t>
  </si>
  <si>
    <t>Ginnie Mae I pool POOL #340158</t>
  </si>
  <si>
    <t>36224V-ZX-6</t>
  </si>
  <si>
    <t>0200174</t>
  </si>
  <si>
    <t>Ginnie Mae I pool POOL #337121</t>
  </si>
  <si>
    <t>36224S-PE-6</t>
  </si>
  <si>
    <t>0200173</t>
  </si>
  <si>
    <t>Ginnie Mae I pool POOL #337092</t>
  </si>
  <si>
    <t>36224S-NH-1</t>
  </si>
  <si>
    <t>0200172</t>
  </si>
  <si>
    <t>Ginnie Mae I pool POOL #337546</t>
  </si>
  <si>
    <t>36224S-5F-5</t>
  </si>
  <si>
    <t>0200171</t>
  </si>
  <si>
    <t>Ginnie Mae I pool POOL #337519</t>
  </si>
  <si>
    <t>36224S-4C-3</t>
  </si>
  <si>
    <t>0200170</t>
  </si>
  <si>
    <t>Ginnie Mae I pool POOL #333498</t>
  </si>
  <si>
    <t>36224N-NP-4</t>
  </si>
  <si>
    <t>0200169</t>
  </si>
  <si>
    <t>Ginnie Mae I pool POOL #322211</t>
  </si>
  <si>
    <t>36223Y-3U-2</t>
  </si>
  <si>
    <t>0200168</t>
  </si>
  <si>
    <t>Ginnie Mae I pool POOL #227242</t>
  </si>
  <si>
    <t>36218N-LX-7</t>
  </si>
  <si>
    <t>0200167</t>
  </si>
  <si>
    <t>Ginnie Mae I pool POOL #201840</t>
  </si>
  <si>
    <t>36217S-EM-9</t>
  </si>
  <si>
    <t>0200166</t>
  </si>
  <si>
    <t>Ginnie Mae I pool POOL #552561</t>
  </si>
  <si>
    <t>36213E-Z2-5</t>
  </si>
  <si>
    <t>0200165</t>
  </si>
  <si>
    <t>Ginnie Mae I pool POOL #552609</t>
  </si>
  <si>
    <t>36213E-3S-3</t>
  </si>
  <si>
    <t>0200164</t>
  </si>
  <si>
    <t>Ginnie Mae I pool POOL #552607</t>
  </si>
  <si>
    <t>36213E-3Q-7</t>
  </si>
  <si>
    <t>0200163</t>
  </si>
  <si>
    <t>Ginnie Mae I pool POOL #512865</t>
  </si>
  <si>
    <t>36211G-W2-5</t>
  </si>
  <si>
    <t>0200162</t>
  </si>
  <si>
    <t>Ginnie Mae I pool POOL #486876</t>
  </si>
  <si>
    <t>36210A-2H-9</t>
  </si>
  <si>
    <t>0200161</t>
  </si>
  <si>
    <t>Ginnie Mae II pool POOL #737751</t>
  </si>
  <si>
    <t>3620AR-TG-6</t>
  </si>
  <si>
    <t>0200160</t>
  </si>
  <si>
    <t>Ginnie Mae II pool POOL #737748</t>
  </si>
  <si>
    <t>3620AR-TD-3</t>
  </si>
  <si>
    <t>0200159</t>
  </si>
  <si>
    <t>Ginnie Mae II pool POOL #737744</t>
  </si>
  <si>
    <t>3620AR-S9-3</t>
  </si>
  <si>
    <t>0200158</t>
  </si>
  <si>
    <t>Ginnie Mae I pool POOL #450348</t>
  </si>
  <si>
    <t>36208G-HZ-4</t>
  </si>
  <si>
    <t>0200157</t>
  </si>
  <si>
    <t>Ginnie Mae I pool POOL #434165</t>
  </si>
  <si>
    <t>36207K-JJ-0</t>
  </si>
  <si>
    <t>0200156</t>
  </si>
  <si>
    <t>Ginnie Mae I pool POOL #431914</t>
  </si>
  <si>
    <t>36207G-YK-9</t>
  </si>
  <si>
    <t>0200155</t>
  </si>
  <si>
    <t>Ginnie Mae I pool POOL #424647</t>
  </si>
  <si>
    <t>36206X-WG-4</t>
  </si>
  <si>
    <t>0200154</t>
  </si>
  <si>
    <t>Ginnie Mae II pool POOL #424298</t>
  </si>
  <si>
    <t>36206X-KK-8</t>
  </si>
  <si>
    <t>0200153</t>
  </si>
  <si>
    <t>Ginnie Mae I pool POOL #421941</t>
  </si>
  <si>
    <t>36206U-WA-3</t>
  </si>
  <si>
    <t>0200152</t>
  </si>
  <si>
    <t>Ginnie Mae I pool POOL #410150</t>
  </si>
  <si>
    <t>36206F-TF-9</t>
  </si>
  <si>
    <t>0200151</t>
  </si>
  <si>
    <t>Ginnie Mae I pool POOL #392096</t>
  </si>
  <si>
    <t>36205J-RR-8</t>
  </si>
  <si>
    <t>0200150</t>
  </si>
  <si>
    <t>Ginnie Mae I pool POOL #388246</t>
  </si>
  <si>
    <t>36205E-HX-7</t>
  </si>
  <si>
    <t>0200149</t>
  </si>
  <si>
    <t>Ginnie Mae I pool POOL #388149</t>
  </si>
  <si>
    <t>36205E-EW-2</t>
  </si>
  <si>
    <t>0200148</t>
  </si>
  <si>
    <t>Ginnie Mae I pool POOL #387215</t>
  </si>
  <si>
    <t>36205D-DU-9</t>
  </si>
  <si>
    <t>0200147</t>
  </si>
  <si>
    <t>Ginnie Mae I pool POOL #386362</t>
  </si>
  <si>
    <t>36205C-FB-1</t>
  </si>
  <si>
    <t>0200146</t>
  </si>
  <si>
    <t>Ginnie Mae I pool POOL #385578</t>
  </si>
  <si>
    <t>36205B-JX-1</t>
  </si>
  <si>
    <t>0200145</t>
  </si>
  <si>
    <t>Ginnie Mae I pool POOL #385473</t>
  </si>
  <si>
    <t>36205B-FN-7</t>
  </si>
  <si>
    <t>0200144</t>
  </si>
  <si>
    <t>Ginnie Mae I pool POOL #385486</t>
  </si>
  <si>
    <t>36205B-F3-1</t>
  </si>
  <si>
    <t>0200143</t>
  </si>
  <si>
    <t>Ginnie Mae I pool POOL #385243</t>
  </si>
  <si>
    <t>36205A-5C-4</t>
  </si>
  <si>
    <t>0200142</t>
  </si>
  <si>
    <t>Ginnie Mae I pool POOL #384112</t>
  </si>
  <si>
    <t>36204Y-VD-2</t>
  </si>
  <si>
    <t>0200141</t>
  </si>
  <si>
    <t>Ginnie Mae I pool POOL #384064</t>
  </si>
  <si>
    <t>36204Y-TV-5</t>
  </si>
  <si>
    <t>0200140</t>
  </si>
  <si>
    <t>Ginnie Mae I pool POOL #383440</t>
  </si>
  <si>
    <t>36204X-4Z-5</t>
  </si>
  <si>
    <t>0200139</t>
  </si>
  <si>
    <t>Ginnie Mae I pool POOL #382365</t>
  </si>
  <si>
    <t>36204W-W2-9</t>
  </si>
  <si>
    <t>0200138</t>
  </si>
  <si>
    <t>Ginnie Mae I pool POOL #382291</t>
  </si>
  <si>
    <t>36204W-UQ-8</t>
  </si>
  <si>
    <t>0200137</t>
  </si>
  <si>
    <t>Ginnie Mae I pool POOL #377744</t>
  </si>
  <si>
    <t>36204R-S9-0</t>
  </si>
  <si>
    <t>0200136</t>
  </si>
  <si>
    <t>Ginnie Mae I pool POOL #377985</t>
  </si>
  <si>
    <t>36204R-2S-6</t>
  </si>
  <si>
    <t>0200135</t>
  </si>
  <si>
    <t>Ginnie Mae I pool POOL #377054</t>
  </si>
  <si>
    <t>36204Q-ZT-0</t>
  </si>
  <si>
    <t>0200134</t>
  </si>
  <si>
    <t>Ginnie Mae I pool POOL #376791</t>
  </si>
  <si>
    <t>36204Q-RL-6</t>
  </si>
  <si>
    <t>0200133</t>
  </si>
  <si>
    <t>Ginnie Mae I pool POOL #376660</t>
  </si>
  <si>
    <t>36204Q-MH-0</t>
  </si>
  <si>
    <t>0200132</t>
  </si>
  <si>
    <t>Ginnie Mae I pool POOL #376399</t>
  </si>
  <si>
    <t>36204Q-DC-1</t>
  </si>
  <si>
    <t>0200131</t>
  </si>
  <si>
    <t>Ginnie Mae I pool POOL #376368</t>
  </si>
  <si>
    <t>36204Q-CD-0</t>
  </si>
  <si>
    <t>0200130</t>
  </si>
  <si>
    <t>Ginnie Mae I pool POOL #376363</t>
  </si>
  <si>
    <t>36204Q-B8-2</t>
  </si>
  <si>
    <t>0200129</t>
  </si>
  <si>
    <t>Ginnie Mae I pool POOL #376322</t>
  </si>
  <si>
    <t>36204Q-AX-8</t>
  </si>
  <si>
    <t>0200128</t>
  </si>
  <si>
    <t>Ginnie Mae I pool POOL #377091</t>
  </si>
  <si>
    <t>36204Q-2Y-5</t>
  </si>
  <si>
    <t>0200127</t>
  </si>
  <si>
    <t>Ginnie Mae I pool POOL #376015</t>
  </si>
  <si>
    <t>36204P-VG-4</t>
  </si>
  <si>
    <t>0200126</t>
  </si>
  <si>
    <t>Ginnie Mae I pool POOL #375995</t>
  </si>
  <si>
    <t>36204P-UU-4</t>
  </si>
  <si>
    <t>0200125</t>
  </si>
  <si>
    <t>Ginnie Mae I pool POOL #375850</t>
  </si>
  <si>
    <t>36204P-QB-1</t>
  </si>
  <si>
    <t>0200124</t>
  </si>
  <si>
    <t>Ginnie Mae I pool POOL #375880</t>
  </si>
  <si>
    <t>36204P-Q9-6</t>
  </si>
  <si>
    <t>0200123</t>
  </si>
  <si>
    <t>Ginnie Mae I pool POOL #374848</t>
  </si>
  <si>
    <t>36204N-L5-4</t>
  </si>
  <si>
    <t>0200122</t>
  </si>
  <si>
    <t>Ginnie Mae I pool POOL #374846</t>
  </si>
  <si>
    <t>36204N-L3-9</t>
  </si>
  <si>
    <t>0200121</t>
  </si>
  <si>
    <t>Ginnie Mae I pool POOL #374798</t>
  </si>
  <si>
    <t>36204N-KK-2</t>
  </si>
  <si>
    <t>0200120</t>
  </si>
  <si>
    <t>Ginnie Mae I pool POOL #374669</t>
  </si>
  <si>
    <t>36204N-FJ-1</t>
  </si>
  <si>
    <t>0200119</t>
  </si>
  <si>
    <t>Ginnie Mae I pool POOL #374649</t>
  </si>
  <si>
    <t>36204N-EW-3</t>
  </si>
  <si>
    <t>0200118</t>
  </si>
  <si>
    <t>Ginnie Mae I pool POOL #374660</t>
  </si>
  <si>
    <t>36204N-E9-4</t>
  </si>
  <si>
    <t>0200117</t>
  </si>
  <si>
    <t>Ginnie Mae I pool POOL #374554</t>
  </si>
  <si>
    <t>36204N-BX-4</t>
  </si>
  <si>
    <t>0200116</t>
  </si>
  <si>
    <t>Ginnie Mae I pool POOL #374128</t>
  </si>
  <si>
    <t>36204M-SR-1</t>
  </si>
  <si>
    <t>0200115</t>
  </si>
  <si>
    <t>Ginnie Mae I pool POOL #373287</t>
  </si>
  <si>
    <t>36204L-UL-3</t>
  </si>
  <si>
    <t>0200114</t>
  </si>
  <si>
    <t>Ginnie Mae I pool POOL #373248</t>
  </si>
  <si>
    <t>36204L-TD-3</t>
  </si>
  <si>
    <t>0200113</t>
  </si>
  <si>
    <t>Ginnie Mae I pool POOL #372005</t>
  </si>
  <si>
    <t>36204K-GN-7</t>
  </si>
  <si>
    <t>0200112</t>
  </si>
  <si>
    <t>Ginnie Mae I pool POOL #371917</t>
  </si>
  <si>
    <t>36204K-DW-0</t>
  </si>
  <si>
    <t>0200111</t>
  </si>
  <si>
    <t>Ginnie Mae I pool POOL #371897</t>
  </si>
  <si>
    <t>36204K-DA-8</t>
  </si>
  <si>
    <t>0200110</t>
  </si>
  <si>
    <t>Ginnie Mae I pool POOL #371832</t>
  </si>
  <si>
    <t>36204K-A9-4</t>
  </si>
  <si>
    <t>0200109</t>
  </si>
  <si>
    <t>Ginnie Mae I pool POOL #371398</t>
  </si>
  <si>
    <t>36204J-RT-5</t>
  </si>
  <si>
    <t>0200108</t>
  </si>
  <si>
    <t>Ginnie Mae I pool POOL #371095</t>
  </si>
  <si>
    <t>36204J-GC-4</t>
  </si>
  <si>
    <t>0200107</t>
  </si>
  <si>
    <t>Ginnie Mae I pool POOL #371689</t>
  </si>
  <si>
    <t>36204J-2W-5</t>
  </si>
  <si>
    <t>0200106</t>
  </si>
  <si>
    <t>Ginnie Mae I pool POOL #370557</t>
  </si>
  <si>
    <t>36204H-TN-0</t>
  </si>
  <si>
    <t>0200105</t>
  </si>
  <si>
    <t>Ginnie Mae I pool POOL #370480</t>
  </si>
  <si>
    <t>36204H-Q9-4</t>
  </si>
  <si>
    <t>0200104</t>
  </si>
  <si>
    <t>Ginnie Mae I pool POOL #369404</t>
  </si>
  <si>
    <t>36204G-KR-2</t>
  </si>
  <si>
    <t>0200103</t>
  </si>
  <si>
    <t>Ginnie Mae I pool POOL #369261</t>
  </si>
  <si>
    <t>36204G-FA-5</t>
  </si>
  <si>
    <t>0200102</t>
  </si>
  <si>
    <t>Ginnie Mae I pool POOL #368911</t>
  </si>
  <si>
    <t>36204F-YG-3</t>
  </si>
  <si>
    <t>0200101</t>
  </si>
  <si>
    <t>Ginnie Mae I pool POOL #368735</t>
  </si>
  <si>
    <t>36204F-SY-1</t>
  </si>
  <si>
    <t>0200100</t>
  </si>
  <si>
    <t>Ginnie Mae I pool POOL #368305</t>
  </si>
  <si>
    <t>36204F-DJ-0</t>
  </si>
  <si>
    <t>0200099</t>
  </si>
  <si>
    <t>Ginnie Mae I pool POOL #369015</t>
  </si>
  <si>
    <t>36204F-3Y-8</t>
  </si>
  <si>
    <t>0200098</t>
  </si>
  <si>
    <t>Ginnie Mae I pool POOL #368982</t>
  </si>
  <si>
    <t>36204F-2P-8</t>
  </si>
  <si>
    <t>0200097</t>
  </si>
  <si>
    <t>Ginnie Mae I pool POOL #367438</t>
  </si>
  <si>
    <t>36204E-EK-9</t>
  </si>
  <si>
    <t>0200096</t>
  </si>
  <si>
    <t>Ginnie Mae I pool POOL #367433</t>
  </si>
  <si>
    <t>36204E-EE-3</t>
  </si>
  <si>
    <t>0200095</t>
  </si>
  <si>
    <t>Ginnie Mae I pool POOL #367432</t>
  </si>
  <si>
    <t>36204E-ED-5</t>
  </si>
  <si>
    <t>0200094</t>
  </si>
  <si>
    <t>Ginnie Mae I pool POOL #368195</t>
  </si>
  <si>
    <t>36204E-7G-6</t>
  </si>
  <si>
    <t>0200093</t>
  </si>
  <si>
    <t>Ginnie Mae I pool POOL #368169</t>
  </si>
  <si>
    <t>36204E-6E-2</t>
  </si>
  <si>
    <t>0200092</t>
  </si>
  <si>
    <t>Ginnie Mae I pool POOL #366740</t>
  </si>
  <si>
    <t>36204D-LV-9</t>
  </si>
  <si>
    <t>0200091</t>
  </si>
  <si>
    <t>Ginnie Mae I pool POOL #366747</t>
  </si>
  <si>
    <t>36204D-L4-9</t>
  </si>
  <si>
    <t>0200090</t>
  </si>
  <si>
    <t>Ginnie Mae I pool POOL #366680</t>
  </si>
  <si>
    <t>36204D-JZ-3</t>
  </si>
  <si>
    <t>0200089</t>
  </si>
  <si>
    <t>Ginnie Mae I pool POOL #366642</t>
  </si>
  <si>
    <t>36204D-HT-9</t>
  </si>
  <si>
    <t>0200088</t>
  </si>
  <si>
    <t>Ginnie Mae I pool POOL #366422</t>
  </si>
  <si>
    <t>36204D-AX-7</t>
  </si>
  <si>
    <t>0200087</t>
  </si>
  <si>
    <t>Ginnie Mae I pool POOL #366432</t>
  </si>
  <si>
    <t>36204D-A9-0</t>
  </si>
  <si>
    <t>0200086</t>
  </si>
  <si>
    <t>Ginnie Mae I pool POOL #367249</t>
  </si>
  <si>
    <t>36204D-5J-4</t>
  </si>
  <si>
    <t>0200085</t>
  </si>
  <si>
    <t>Ginnie Mae I pool POOL #366055</t>
  </si>
  <si>
    <t>36204C-TL-5</t>
  </si>
  <si>
    <t>0200084</t>
  </si>
  <si>
    <t>Ginnie Mae I pool POOL #365974</t>
  </si>
  <si>
    <t>36204C-Q3-8</t>
  </si>
  <si>
    <t>0200083</t>
  </si>
  <si>
    <t>Ginnie Mae I pool POOL #366399</t>
  </si>
  <si>
    <t>36204C-7L-9</t>
  </si>
  <si>
    <t>0200082</t>
  </si>
  <si>
    <t>Ginnie Mae I pool POOL #366373</t>
  </si>
  <si>
    <t>36204C-6J-5</t>
  </si>
  <si>
    <t>0200081</t>
  </si>
  <si>
    <t>Ginnie Mae I pool POOL #366355</t>
  </si>
  <si>
    <t>36204C-5Q-0</t>
  </si>
  <si>
    <t>0200080</t>
  </si>
  <si>
    <t>Ginnie Mae I pool POOL #364960</t>
  </si>
  <si>
    <t>36204B-MH-3</t>
  </si>
  <si>
    <t>0200079</t>
  </si>
  <si>
    <t>Ginnie Mae I pool POOL #364926</t>
  </si>
  <si>
    <t>36204B-LF-8</t>
  </si>
  <si>
    <t>0200078</t>
  </si>
  <si>
    <t>Ginnie Mae I pool POOL #364866</t>
  </si>
  <si>
    <t>36204B-JK-0</t>
  </si>
  <si>
    <t>0200077</t>
  </si>
  <si>
    <t>Ginnie Mae I pool POOL #364313</t>
  </si>
  <si>
    <t>36204A-VE-2</t>
  </si>
  <si>
    <t>0200076</t>
  </si>
  <si>
    <t>Ginnie Mae I pool POOL #363765</t>
  </si>
  <si>
    <t>36204A-CA-1</t>
  </si>
  <si>
    <t>0200075</t>
  </si>
  <si>
    <t>Ginnie Mae I pool POOL #363189</t>
  </si>
  <si>
    <t>36203Y-NE-0</t>
  </si>
  <si>
    <t>0200074</t>
  </si>
  <si>
    <t>Ginnie Mae I pool POOL #363630</t>
  </si>
  <si>
    <t>36203Y-4P-6</t>
  </si>
  <si>
    <t>0200073</t>
  </si>
  <si>
    <t>Ginnie Mae I pool POOL #363573</t>
  </si>
  <si>
    <t>36203Y-2E-3</t>
  </si>
  <si>
    <t>0200072</t>
  </si>
  <si>
    <t>Ginnie Mae I pool POOL #362194</t>
  </si>
  <si>
    <t>36203X-KF-2</t>
  </si>
  <si>
    <t>0200071</t>
  </si>
  <si>
    <t>Ginnie Mae I pool POOL #361841</t>
  </si>
  <si>
    <t>36203W-5A-2</t>
  </si>
  <si>
    <t>0200070</t>
  </si>
  <si>
    <t>Ginnie Mae I pool POOL #360815</t>
  </si>
  <si>
    <t>36203V-YL-8</t>
  </si>
  <si>
    <t>0200069</t>
  </si>
  <si>
    <t>Ginnie Mae I pool POOL #360221</t>
  </si>
  <si>
    <t>36203V-D2-3</t>
  </si>
  <si>
    <t>0200068</t>
  </si>
  <si>
    <t>Ginnie Mae I pool POOL #359966</t>
  </si>
  <si>
    <t>36203U-Z7-0</t>
  </si>
  <si>
    <t>0200067</t>
  </si>
  <si>
    <t>Ginnie Mae I pool POOL #359936</t>
  </si>
  <si>
    <t>36203U-Y9-7</t>
  </si>
  <si>
    <t>0200066</t>
  </si>
  <si>
    <t>Ginnie Mae I pool POOL #359225</t>
  </si>
  <si>
    <t>36203U-A2-8</t>
  </si>
  <si>
    <t>0200065</t>
  </si>
  <si>
    <t>Ginnie Mae I pool POOL #358900</t>
  </si>
  <si>
    <t>36203T-UZ-6</t>
  </si>
  <si>
    <t>0200064</t>
  </si>
  <si>
    <t>Ginnie Mae I pool POOL #355836</t>
  </si>
  <si>
    <t>36203Q-HM-6</t>
  </si>
  <si>
    <t>0200063</t>
  </si>
  <si>
    <t>Ginnie Mae I pool POOL #354787</t>
  </si>
  <si>
    <t>36203P-CY-7</t>
  </si>
  <si>
    <t>0200062</t>
  </si>
  <si>
    <t>Ginnie Mae I pool POOL #354783</t>
  </si>
  <si>
    <t>36203P-CU-5</t>
  </si>
  <si>
    <t>0200061</t>
  </si>
  <si>
    <t>Ginnie Mae I pool POOL #354751</t>
  </si>
  <si>
    <t>36203P-BU-6</t>
  </si>
  <si>
    <t>0200060</t>
  </si>
  <si>
    <t>Ginnie Mae I pool POOL #354714</t>
  </si>
  <si>
    <t>36203P-AP-8</t>
  </si>
  <si>
    <t>0200059</t>
  </si>
  <si>
    <t>Ginnie Mae I pool POOL #354710</t>
  </si>
  <si>
    <t>36203P-AK-9</t>
  </si>
  <si>
    <t>0200058</t>
  </si>
  <si>
    <t>Ginnie Mae I pool POOL #354666</t>
  </si>
  <si>
    <t>36203N-6B-9</t>
  </si>
  <si>
    <t>0200057</t>
  </si>
  <si>
    <t>Ginnie Mae I pool POOL #353293</t>
  </si>
  <si>
    <t>36203M-NJ-5</t>
  </si>
  <si>
    <t>0200056</t>
  </si>
  <si>
    <t>Ginnie Mae I pool POOL #352961</t>
  </si>
  <si>
    <t>36203M-B6-6</t>
  </si>
  <si>
    <t>0200055</t>
  </si>
  <si>
    <t>Ginnie Mae I pool POOL #352528</t>
  </si>
  <si>
    <t>36203L-SR-4</t>
  </si>
  <si>
    <t>0200054</t>
  </si>
  <si>
    <t>Ginnie Mae I pool POOL #352076</t>
  </si>
  <si>
    <t>36203L-CM-2</t>
  </si>
  <si>
    <t>0200053</t>
  </si>
  <si>
    <t>Ginnie Mae I pool POOL #352016</t>
  </si>
  <si>
    <t>36203L-AR-3</t>
  </si>
  <si>
    <t>0200052</t>
  </si>
  <si>
    <t>Ginnie Mae I pool POOL #352824</t>
  </si>
  <si>
    <t>36203L-4H-2</t>
  </si>
  <si>
    <t>0200051</t>
  </si>
  <si>
    <t>Ginnie Mae I pool POOL #352816</t>
  </si>
  <si>
    <t>36203L-3Z-3</t>
  </si>
  <si>
    <t>0200050</t>
  </si>
  <si>
    <t>Ginnie Mae I pool POOL #351449</t>
  </si>
  <si>
    <t>36203K-L6-9</t>
  </si>
  <si>
    <t>0200049</t>
  </si>
  <si>
    <t>Ginnie Mae I pool POOL #351389</t>
  </si>
  <si>
    <t>36203K-KA-1</t>
  </si>
  <si>
    <t>0200048</t>
  </si>
  <si>
    <t>Ginnie Mae I pool POOL #351999</t>
  </si>
  <si>
    <t>36203K-7L-2</t>
  </si>
  <si>
    <t>0200047</t>
  </si>
  <si>
    <t>Ginnie Mae I pool POOL #348185</t>
  </si>
  <si>
    <t>36203F-XN-0</t>
  </si>
  <si>
    <t>0200046</t>
  </si>
  <si>
    <t>Ginnie Mae I pool POOL #347024</t>
  </si>
  <si>
    <t>36203E-PH-5</t>
  </si>
  <si>
    <t>0200045</t>
  </si>
  <si>
    <t>Ginnie Mae I pool POOL #347018</t>
  </si>
  <si>
    <t>36203E-PB-8</t>
  </si>
  <si>
    <t>0200044</t>
  </si>
  <si>
    <t>Ginnie Mae I pool POOL #346931</t>
  </si>
  <si>
    <t>36203E-LL-0</t>
  </si>
  <si>
    <t>0200043</t>
  </si>
  <si>
    <t>Ginnie Mae I pool POOL #346076</t>
  </si>
  <si>
    <t>36203D-MZ-0</t>
  </si>
  <si>
    <t>0200042</t>
  </si>
  <si>
    <t>Ginnie Mae I pool POOL #345986</t>
  </si>
  <si>
    <t>36203D-J7-6</t>
  </si>
  <si>
    <t>0200041</t>
  </si>
  <si>
    <t>Ginnie Mae I pool POOL #345910</t>
  </si>
  <si>
    <t>36203D-GT-1</t>
  </si>
  <si>
    <t>0200040</t>
  </si>
  <si>
    <t>Ginnie Mae I pool POOL #345884</t>
  </si>
  <si>
    <t>36203D-FZ-8</t>
  </si>
  <si>
    <t>0200039</t>
  </si>
  <si>
    <t>Ginnie Mae I pool POOL #345423</t>
  </si>
  <si>
    <t>36203C-VQ-2</t>
  </si>
  <si>
    <t>0200038</t>
  </si>
  <si>
    <t>Ginnie Mae I pool POOL #345605</t>
  </si>
  <si>
    <t>36203C-3N-0</t>
  </si>
  <si>
    <t>0200037</t>
  </si>
  <si>
    <t>Ginnie Mae I pool POOL #610314</t>
  </si>
  <si>
    <t>36202V-AP-6</t>
  </si>
  <si>
    <t>0200036</t>
  </si>
  <si>
    <t>Ginnie Mae II pool POOL #3443</t>
  </si>
  <si>
    <t>36202D-ZG-9</t>
  </si>
  <si>
    <t>0200035</t>
  </si>
  <si>
    <t>Ginnie Mae II pool POOL #3427</t>
  </si>
  <si>
    <t>36202D-YY-1</t>
  </si>
  <si>
    <t>0200034</t>
  </si>
  <si>
    <t>Ginnie Mae II pool POOL #3358</t>
  </si>
  <si>
    <t>36202D-WT-4</t>
  </si>
  <si>
    <t>0200033</t>
  </si>
  <si>
    <t>Ginnie Mae II pool POOL #2728</t>
  </si>
  <si>
    <t>36202D-A5-0</t>
  </si>
  <si>
    <t>0200032</t>
  </si>
  <si>
    <t>Ginnie Mae II pool POOL #3568</t>
  </si>
  <si>
    <t>36202D-6D-8</t>
  </si>
  <si>
    <t>0200031</t>
  </si>
  <si>
    <t>Ginnie Mae II pool POOL #3498</t>
  </si>
  <si>
    <t>36202D-3F-6</t>
  </si>
  <si>
    <t>0200030</t>
  </si>
  <si>
    <t>Ginnie Mae II pool POOL #3488</t>
  </si>
  <si>
    <t>36202D-2V-2</t>
  </si>
  <si>
    <t>0200029</t>
  </si>
  <si>
    <t>Ginnie Mae II pool POOL #3487</t>
  </si>
  <si>
    <t>36202D-2U-4</t>
  </si>
  <si>
    <t>0200028</t>
  </si>
  <si>
    <t>Ginnie Mae II pool POOL #3485</t>
  </si>
  <si>
    <t>36202D-2S-9</t>
  </si>
  <si>
    <t>0200027</t>
  </si>
  <si>
    <t>Ginnie Mae II pool POOL #2297</t>
  </si>
  <si>
    <t>36202C-RS-4</t>
  </si>
  <si>
    <t>0200026</t>
  </si>
  <si>
    <t>Ginnie Mae II pool POOL #2198</t>
  </si>
  <si>
    <t>36202C-NP-4</t>
  </si>
  <si>
    <t>0200025</t>
  </si>
  <si>
    <t>Ginnie Mae II pool POOL #2197</t>
  </si>
  <si>
    <t>36202C-NN-9</t>
  </si>
  <si>
    <t>0200024</t>
  </si>
  <si>
    <t>Ginnie Mae II pool POOL #2214</t>
  </si>
  <si>
    <t>36202C-N7-4</t>
  </si>
  <si>
    <t>0200023</t>
  </si>
  <si>
    <t>Ginnie Mae II pool POOL #2166</t>
  </si>
  <si>
    <t>36202C-MP-5</t>
  </si>
  <si>
    <t>0200022</t>
  </si>
  <si>
    <t>Ginnie Mae II pool POOL #2181</t>
  </si>
  <si>
    <t>36202C-M6-7</t>
  </si>
  <si>
    <t>0200021</t>
  </si>
  <si>
    <t>Ginnie Mae II pool POOL #2094</t>
  </si>
  <si>
    <t>36202C-KF-9</t>
  </si>
  <si>
    <t>0200020</t>
  </si>
  <si>
    <t>Ginnie Mae II pool POOL #2614</t>
  </si>
  <si>
    <t>36202C-3X-9</t>
  </si>
  <si>
    <t>Ginnie Mae II pool POOL #2589</t>
  </si>
  <si>
    <t>36202C-2W-2</t>
  </si>
  <si>
    <t>Ginnie Mae II pool POOL #1501</t>
  </si>
  <si>
    <t>36202B-U2-9</t>
  </si>
  <si>
    <t>Ginnie Mae II pool POOL #1466</t>
  </si>
  <si>
    <t>36202B-TX-3</t>
  </si>
  <si>
    <t>Ginnie Mae I pool POOL #585234</t>
  </si>
  <si>
    <t>36201K-EF-9</t>
  </si>
  <si>
    <t>Ginnie Mae I pool POOL #584474</t>
  </si>
  <si>
    <t>36201J-JT-7</t>
  </si>
  <si>
    <t>Ginnie Mae I pool POOL #584462</t>
  </si>
  <si>
    <t>36201J-JF-7</t>
  </si>
  <si>
    <t>Ginnie Mae I pool POOL #584399</t>
  </si>
  <si>
    <t>36201J-GG-8</t>
  </si>
  <si>
    <t>Ginnie Mae I pool POOL #584394</t>
  </si>
  <si>
    <t>36201J-GB-9</t>
  </si>
  <si>
    <t>Ginnie Mae I pool POOL #582158</t>
  </si>
  <si>
    <t>36201F-WT-0</t>
  </si>
  <si>
    <t>Ginnie Mae I pool POOL #582144</t>
  </si>
  <si>
    <t>36201F-WD-5</t>
  </si>
  <si>
    <t>Ginnie Mae I pool POOL #582003</t>
  </si>
  <si>
    <t>36201F-RY-5</t>
  </si>
  <si>
    <t>Ginnie Mae I pool POOL #580869</t>
  </si>
  <si>
    <t>36201E-JN-1</t>
  </si>
  <si>
    <t>Ginnie Mae I pool POOL #578294</t>
  </si>
  <si>
    <t>36201B-NK-8</t>
  </si>
  <si>
    <t>Ginnie Mae I pool POOL #578292</t>
  </si>
  <si>
    <t>36201B-NH-5</t>
  </si>
  <si>
    <t>Ginnie Mae I pool POOL #574516</t>
  </si>
  <si>
    <t>36200W-GZ-8</t>
  </si>
  <si>
    <t>Ginnie Mae I pool POOL #569319</t>
  </si>
  <si>
    <t>36200Q-PC-2</t>
  </si>
  <si>
    <t>Ginnie Mae I pool POOL #605249</t>
  </si>
  <si>
    <t>36200N-L6-6</t>
  </si>
  <si>
    <t>Ginnie Mae I pool POOL #604474</t>
  </si>
  <si>
    <t>36200M-Q3-0</t>
  </si>
  <si>
    <t>1a - rate is determined by a pricing service</t>
  </si>
  <si>
    <t>United States Treasury Note/Bo SECURED</t>
  </si>
  <si>
    <t>912828-SX-9</t>
  </si>
  <si>
    <t>0100013</t>
  </si>
  <si>
    <t>912828-SV-3</t>
  </si>
  <si>
    <t>0100012</t>
  </si>
  <si>
    <t>912828-SF-8</t>
  </si>
  <si>
    <t>0100011</t>
  </si>
  <si>
    <t>912828-ME-7</t>
  </si>
  <si>
    <t>0100010</t>
  </si>
  <si>
    <t>912828-LY-4</t>
  </si>
  <si>
    <t>0100009</t>
  </si>
  <si>
    <t>912828-BH-2</t>
  </si>
  <si>
    <t>0100008</t>
  </si>
  <si>
    <t>0100007</t>
  </si>
  <si>
    <t>912810-DW-5</t>
  </si>
  <si>
    <t>0100006</t>
  </si>
  <si>
    <t>Union 13 Leasing LLC SECURED</t>
  </si>
  <si>
    <t>90864Q-AA-6</t>
  </si>
  <si>
    <t>0100005</t>
  </si>
  <si>
    <t>Purple Chen 2011 LLC SECURED</t>
  </si>
  <si>
    <t>746388-AA-5</t>
  </si>
  <si>
    <t>0100004</t>
  </si>
  <si>
    <t>71654Q-BF-8</t>
  </si>
  <si>
    <t>0100003</t>
  </si>
  <si>
    <t>Petroleos Mexicanos SECURED</t>
  </si>
  <si>
    <t>71654Q-BC-5</t>
  </si>
  <si>
    <t>0100002</t>
  </si>
  <si>
    <t>Carobao Leasing LLC SENIOR</t>
  </si>
  <si>
    <t>143690-AA-3</t>
  </si>
  <si>
    <t>0100001</t>
  </si>
  <si>
    <t xml:space="preserve">Effective Date of Maturity </t>
  </si>
  <si>
    <t xml:space="preserve">Call Price </t>
  </si>
  <si>
    <t xml:space="preserve">Call Date </t>
  </si>
  <si>
    <t xml:space="preserve">Collateral Type </t>
  </si>
  <si>
    <t xml:space="preserve">State Code </t>
  </si>
  <si>
    <t xml:space="preserve">Stated Contractual Maturity Date </t>
  </si>
  <si>
    <t xml:space="preserve">Interest: Admitted Amount Due and Accrued </t>
  </si>
  <si>
    <t xml:space="preserve">Interest: Effective Rate of </t>
  </si>
  <si>
    <t xml:space="preserve">Rate Used to Obtain Fair Value </t>
  </si>
  <si>
    <t xml:space="preserve">NAIC Designation </t>
  </si>
  <si>
    <t xml:space="preserve">Bond Characteristics </t>
  </si>
  <si>
    <t>Schedule D - Part 1 - Long Term Bonds Owned</t>
  </si>
  <si>
    <t>L_2012_A_NAIC_SCDPT1</t>
  </si>
  <si>
    <t>Line 12.7 as a % of Line 9.7, Col. 6, Section 9</t>
  </si>
  <si>
    <t>12.9</t>
  </si>
  <si>
    <t>Line 12.7 as a % of Col. 6</t>
  </si>
  <si>
    <t>12.8</t>
  </si>
  <si>
    <t>12.7</t>
  </si>
  <si>
    <t>Total Privately Placed Bonds Class 6</t>
  </si>
  <si>
    <t>12.6</t>
  </si>
  <si>
    <t>Total Privately Placed Bonds Class 5</t>
  </si>
  <si>
    <t>12.5</t>
  </si>
  <si>
    <t>Total Privately Placed Bonds Class 4</t>
  </si>
  <si>
    <t>12.4</t>
  </si>
  <si>
    <t>Total Privately Placed Bonds Class 3</t>
  </si>
  <si>
    <t>12.3</t>
  </si>
  <si>
    <t>Total Privately Placed Bonds Class 2</t>
  </si>
  <si>
    <t>12.2</t>
  </si>
  <si>
    <t>Total Privately Placed Bonds Class 1</t>
  </si>
  <si>
    <t>12.1</t>
  </si>
  <si>
    <t>Line 11.7 as a % of Line 9.7, Col. 6, Section 9</t>
  </si>
  <si>
    <t>11.9</t>
  </si>
  <si>
    <t>Line 11.7 as a % of Col. 6</t>
  </si>
  <si>
    <t>11.8</t>
  </si>
  <si>
    <t>11.7</t>
  </si>
  <si>
    <t>Total Publicly Traded Bonds Class 6</t>
  </si>
  <si>
    <t>11.6</t>
  </si>
  <si>
    <t>Total Publicly Traded Bonds Class 5</t>
  </si>
  <si>
    <t>11.5</t>
  </si>
  <si>
    <t>Total Publicly Traded Bonds Class 4</t>
  </si>
  <si>
    <t>11.4</t>
  </si>
  <si>
    <t>Total Publicly Traded Bonds Class 3</t>
  </si>
  <si>
    <t>11.3</t>
  </si>
  <si>
    <t>Total Publicly Traded Bonds Class 2</t>
  </si>
  <si>
    <t>11.2</t>
  </si>
  <si>
    <t>Total Publicly Traded Bonds Class 1</t>
  </si>
  <si>
    <t>11.1</t>
  </si>
  <si>
    <t>Line 10.7 as a % of Col. 8</t>
  </si>
  <si>
    <t>10.8</t>
  </si>
  <si>
    <t>10.7</t>
  </si>
  <si>
    <t>Total Bonds Prior Year Class 6</t>
  </si>
  <si>
    <t>10.6</t>
  </si>
  <si>
    <t>Total Bonds Prior Year Class 5</t>
  </si>
  <si>
    <t>10.5</t>
  </si>
  <si>
    <t>Total Bonds Prior Year Class 4</t>
  </si>
  <si>
    <t>10.4</t>
  </si>
  <si>
    <t>Total Bonds Prior Year Class 3</t>
  </si>
  <si>
    <t>10.3</t>
  </si>
  <si>
    <t>Total Bonds Prior Year Class 2</t>
  </si>
  <si>
    <t>10.2</t>
  </si>
  <si>
    <t>Total Bonds Prior Year Class 1</t>
  </si>
  <si>
    <t>10.1</t>
  </si>
  <si>
    <t>Line 9.7 as a % of Col. 6</t>
  </si>
  <si>
    <t>09.8</t>
  </si>
  <si>
    <t>09.7</t>
  </si>
  <si>
    <t>Total Bonds Current Year Class 6 (d)</t>
  </si>
  <si>
    <t>09.6</t>
  </si>
  <si>
    <t>Total Bonds Current Year Class 5 (d)</t>
  </si>
  <si>
    <t>09.5</t>
  </si>
  <si>
    <t>Total Bonds Current Year Class 4 (d)</t>
  </si>
  <si>
    <t>09.4</t>
  </si>
  <si>
    <t>Total Bonds Current Year Class 3 (d)</t>
  </si>
  <si>
    <t>09.3</t>
  </si>
  <si>
    <t>Total Bonds Current Year Class 2 (d)</t>
  </si>
  <si>
    <t>09.2</t>
  </si>
  <si>
    <t>Total Bonds Current Year Class 1 (d)</t>
  </si>
  <si>
    <t>09.1</t>
  </si>
  <si>
    <t>Parent, Subsidiaries and Affiliates Totals</t>
  </si>
  <si>
    <t>08.7</t>
  </si>
  <si>
    <t>Parent, Subsidiaries and Affiliates Class 6</t>
  </si>
  <si>
    <t>08.6</t>
  </si>
  <si>
    <t>Parent, Subsidiaries and Affiliates Class 5</t>
  </si>
  <si>
    <t>08.5</t>
  </si>
  <si>
    <t>Parent, Subsidiaries and Affiliates Class 4</t>
  </si>
  <si>
    <t>08.4</t>
  </si>
  <si>
    <t>Parent, Subsidiaries and Affiliates Class 3</t>
  </si>
  <si>
    <t>08.3</t>
  </si>
  <si>
    <t>Parent, Subsidiaries and Affiliates Class 2</t>
  </si>
  <si>
    <t>Parent, Subsidiaries and Affiliates Class 1</t>
  </si>
  <si>
    <t>Hybrid Securities Totals</t>
  </si>
  <si>
    <t>07.7</t>
  </si>
  <si>
    <t>Hybrid Securities Class 6</t>
  </si>
  <si>
    <t>07.6</t>
  </si>
  <si>
    <t>Hybrid Securities Class 5</t>
  </si>
  <si>
    <t>07.5</t>
  </si>
  <si>
    <t>Hybrid Securities Class 4</t>
  </si>
  <si>
    <t>07.4</t>
  </si>
  <si>
    <t>Hybrid Securities Class 3</t>
  </si>
  <si>
    <t>07.3</t>
  </si>
  <si>
    <t>Hybrid Securities Class 2</t>
  </si>
  <si>
    <t>Hybrid Securities Class 1</t>
  </si>
  <si>
    <t>Industrial and Miscellaneous Totals</t>
  </si>
  <si>
    <t>06.7</t>
  </si>
  <si>
    <t>Industrial and Miscellaneous Class 6</t>
  </si>
  <si>
    <t>06.6</t>
  </si>
  <si>
    <t>Industrial and Miscellaneous Class 5</t>
  </si>
  <si>
    <t>06.5</t>
  </si>
  <si>
    <t>Industrial and Miscellaneous Class 4</t>
  </si>
  <si>
    <t>06.4</t>
  </si>
  <si>
    <t>Industrial and Miscellaneous Class 3</t>
  </si>
  <si>
    <t>06.3</t>
  </si>
  <si>
    <t>Industrial and Miscellaneous Class 2</t>
  </si>
  <si>
    <t>Industrial and Miscellaneous Class 1</t>
  </si>
  <si>
    <t>U.S. Special Revenue Totals</t>
  </si>
  <si>
    <t>05.7</t>
  </si>
  <si>
    <t>U.S. Special Revenue Class 6</t>
  </si>
  <si>
    <t>05.6</t>
  </si>
  <si>
    <t>U.S. Special Revenue Class 5</t>
  </si>
  <si>
    <t>05.5</t>
  </si>
  <si>
    <t>U.S. Special Revenue Class 4</t>
  </si>
  <si>
    <t>05.4</t>
  </si>
  <si>
    <t>U.S. Special Revenue Class 3</t>
  </si>
  <si>
    <t>05.3</t>
  </si>
  <si>
    <t>U.S. Special Revenue Class 2</t>
  </si>
  <si>
    <t>U.S. Special Revenue Class 1</t>
  </si>
  <si>
    <t>U.S. Political Subdivisions of States Totals</t>
  </si>
  <si>
    <t>04.7</t>
  </si>
  <si>
    <t>U.S. Political Subdivisions of States Class 6</t>
  </si>
  <si>
    <t>04.6</t>
  </si>
  <si>
    <t>U.S. Political Subdivisions of States Class 5</t>
  </si>
  <si>
    <t>04.5</t>
  </si>
  <si>
    <t>U.S. Political Subdivisions of States Class 4</t>
  </si>
  <si>
    <t>04.4</t>
  </si>
  <si>
    <t>U.S. Political Subdivisions of States Class 3</t>
  </si>
  <si>
    <t>U.S. Political Subdivisions of States Class 2</t>
  </si>
  <si>
    <t>04.2</t>
  </si>
  <si>
    <t>U.S. Political Subdivisions of States Class 1</t>
  </si>
  <si>
    <t>U.S. States, Territories and Possessions Totals</t>
  </si>
  <si>
    <t>03.7</t>
  </si>
  <si>
    <t>U.S. States, Territories and Possessions Class 6</t>
  </si>
  <si>
    <t>03.6</t>
  </si>
  <si>
    <t>U.S. States, Territories and Possessions Class 5</t>
  </si>
  <si>
    <t>03.5</t>
  </si>
  <si>
    <t>U.S. States, Territories and Possessions Class 4</t>
  </si>
  <si>
    <t>03.4</t>
  </si>
  <si>
    <t>U.S. States, Territories and Possessions Class 3</t>
  </si>
  <si>
    <t>U.S. States, Territories and Possessions Class 2</t>
  </si>
  <si>
    <t>U.S. States, Territories and Possessions Class 1</t>
  </si>
  <si>
    <t>All Other Governments Totals</t>
  </si>
  <si>
    <t>02.7</t>
  </si>
  <si>
    <t>All Other Governments Class 6</t>
  </si>
  <si>
    <t>02.6</t>
  </si>
  <si>
    <t>All Other Governments Class 5</t>
  </si>
  <si>
    <t>02.5</t>
  </si>
  <si>
    <t>All Other Governments Class 4</t>
  </si>
  <si>
    <t>02.4</t>
  </si>
  <si>
    <t>All Other Governments Class 3</t>
  </si>
  <si>
    <t>02.3</t>
  </si>
  <si>
    <t>All Other Governments Class 2</t>
  </si>
  <si>
    <t>All Other Governments Class 1</t>
  </si>
  <si>
    <t>U.S. Governments Totals</t>
  </si>
  <si>
    <t>01.7</t>
  </si>
  <si>
    <t>U.S. Governments Class 6</t>
  </si>
  <si>
    <t>01.6</t>
  </si>
  <si>
    <t>U.S. Governments Class 5</t>
  </si>
  <si>
    <t>01.5</t>
  </si>
  <si>
    <t>U.S. Governments Class 4</t>
  </si>
  <si>
    <t>01.4</t>
  </si>
  <si>
    <t>U.S. Governments Class 3</t>
  </si>
  <si>
    <t>01.3</t>
  </si>
  <si>
    <t>U.S. Governments Class 2</t>
  </si>
  <si>
    <t>01.2</t>
  </si>
  <si>
    <t>U.S. Governments Class 1</t>
  </si>
  <si>
    <t>01.1</t>
  </si>
  <si>
    <t xml:space="preserve">Total Privately Placed (a) </t>
  </si>
  <si>
    <t xml:space="preserve">Total Publicly Traded </t>
  </si>
  <si>
    <t xml:space="preserve">% From Column 7 Prior Year </t>
  </si>
  <si>
    <t xml:space="preserve">Total From Column 6 Prior Year </t>
  </si>
  <si>
    <t xml:space="preserve">Col. 6 as a % of Line 9.7 </t>
  </si>
  <si>
    <t xml:space="preserve">Total Current Year </t>
  </si>
  <si>
    <t xml:space="preserve">Over 20 Years </t>
  </si>
  <si>
    <t xml:space="preserve">Over 10 Years Through 20 Years </t>
  </si>
  <si>
    <t xml:space="preserve">Over 5 Years Through 10 Years </t>
  </si>
  <si>
    <t xml:space="preserve">Over 1 Year Through 5 Years </t>
  </si>
  <si>
    <t xml:space="preserve">1 Year or Less </t>
  </si>
  <si>
    <t>Schedule D - Part 1A - Section 1 - Quality and Maturity Distribution of All Bonds Owned by Major Type and NAIC Designati</t>
  </si>
  <si>
    <t>L_2012_A_NAIC_SCDPT1ASN1</t>
  </si>
  <si>
    <t>(d) Includes the following amount of non-rated short-term and cash equivalent bonds by NAIC designation:</t>
  </si>
  <si>
    <t>Includes $... current year $... prior year of bonds with 5* designations  and $... current year, $... prior year of bonds with 6* designations.</t>
  </si>
  <si>
    <t>(b) Includes $... current year $... of prior year of bonds with Z designations and $... current year, $... prior year of bonds with Z* designations</t>
  </si>
  <si>
    <t>(a) Includes $... freely tradeable under SEC Rule 144 or qualified for resale under SEC Rule 144A.</t>
  </si>
  <si>
    <t>Total Privately Placed Bonds - Line 12.5 as a % of Line 9.5, Col. 6, Section 9</t>
  </si>
  <si>
    <t>Total Privately Placed Bonds - Line 12.5 as a % of Col. 6</t>
  </si>
  <si>
    <t>Total Privately Placed Bonds - Totals</t>
  </si>
  <si>
    <t>Total Privately Placed Bonds - Other Loan-Backed and Structured Securities</t>
  </si>
  <si>
    <t>Total Privately Placed Bonds - Commercial Mortgage-Backed Securities</t>
  </si>
  <si>
    <t>Total Privately Placed Bonds - Residential Mortgage-Backed Securities</t>
  </si>
  <si>
    <t>Total Privately Placed Bonds - Issuer Obligations</t>
  </si>
  <si>
    <t>Total Publicly Traded Bonds - Line 11.5 as a % of Line 9.5, Col. 6, Section 9</t>
  </si>
  <si>
    <t>Total Publicly Traded Bonds - Line 11.5 as a % of Col. 6</t>
  </si>
  <si>
    <t>Total Publicly Traded Bonds - Totals</t>
  </si>
  <si>
    <t>Total Publicly Traded Bonds - Other Loan-Backed and Structured Securities</t>
  </si>
  <si>
    <t>Total Publicly Traded Bonds - Commercial Mortgage-Backed Securities</t>
  </si>
  <si>
    <t>Total Publicly Traded Bonds - Residential Mortgage-Backed Securities</t>
  </si>
  <si>
    <t>Total Publicly Traded Bonds - Issuer Obligations</t>
  </si>
  <si>
    <t>Total Bonds Prior Year - Line 10.5 as a % of Col. 8</t>
  </si>
  <si>
    <t>Total Bonds Prior Year - Totals</t>
  </si>
  <si>
    <t>Total Bonds Prior Year - Other Loan-Backed and Structured Securities</t>
  </si>
  <si>
    <t>Total Bonds Prior Year - Commercial Mortgage-Backed Securities</t>
  </si>
  <si>
    <t>Total Bonds Prior Year - Residential Mortgage-Backed Securities</t>
  </si>
  <si>
    <t>Total Bonds Prior Year - Issuer Obligations</t>
  </si>
  <si>
    <t>Total Bonds Current Year - Line 9.5 as a % of Col. 6</t>
  </si>
  <si>
    <t>Total Bonds Current Year - Totals</t>
  </si>
  <si>
    <t>Total Bonds Current Year - Other Loan-Backed and Structured Securities</t>
  </si>
  <si>
    <t>Total Bonds Current Year - Commercial Mortgage-Backed Securities</t>
  </si>
  <si>
    <t>Total Bonds Current Year - Residential Mortgage-Backed Securities</t>
  </si>
  <si>
    <t>Total Bonds Current Year - Issuer Obligations</t>
  </si>
  <si>
    <t>Parent, Subsidiaries and Affiliates - Totals</t>
  </si>
  <si>
    <t>Parent, Subsidiaries and Affiliates - Other Loan-Backed and Structured Securities</t>
  </si>
  <si>
    <t>Parent, Subsidiaries and Affiliates - Commercial Mortgage-Backed Securities</t>
  </si>
  <si>
    <t>Parent, Subsidiaries and Affiliates - Residential Mortgage-Backed Securities</t>
  </si>
  <si>
    <t>Parent, Subsidiaries and Affiliates - Issuer Obligations</t>
  </si>
  <si>
    <t>Hybrid Securities - Totals</t>
  </si>
  <si>
    <t>Hybrid Securities - Other Loan-Backed and Structured Securities</t>
  </si>
  <si>
    <t>Hybrid Securities - Commercial Mortgage-Backed Securities</t>
  </si>
  <si>
    <t>Hybrid Securities - Residential Mortgage-Backed Securities</t>
  </si>
  <si>
    <t>Hybrid Securities - Issuer Obligations</t>
  </si>
  <si>
    <t>Industrial and Miscellaneous - Totals</t>
  </si>
  <si>
    <t>Industrial and Miscellaneous - Other Loan-Backed and Structured Securities</t>
  </si>
  <si>
    <t>Industrial and Miscellaneous - Commercial Mortgage-Backed Securities</t>
  </si>
  <si>
    <t>Industrial and Miscellaneous - Residential Mortgage-Backed Securities</t>
  </si>
  <si>
    <t>Industrial and Miscellaneous - Issuer Obligations</t>
  </si>
  <si>
    <t>U.S. Special Revenue &amp; Special Assessment Obligations, etc., Non-Guaranteed - Totals</t>
  </si>
  <si>
    <t>U.S. Special Revenue &amp; Special Assessment Obligations, etc., Non-Guaranteed - Other Loan-Backed and Structured Securities</t>
  </si>
  <si>
    <t>U.S. Special Revenue &amp; Special Assessment Obligations, etc., Non-Guaranteed - Commercial Mortgage-Backed Securities</t>
  </si>
  <si>
    <t>U.S. Special Revenue &amp; Special Assessment Obligations, etc., Non-Guaranteed - Residential Mortgage-Backed Securities</t>
  </si>
  <si>
    <t>U.S. Special Revenue &amp; Special Assessment Obligations, etc., Non-Guaranteed - Issuer Obligations</t>
  </si>
  <si>
    <t>U.S. Political Subdivisions of States, Territories and Possessions, Guaranteed - Totals</t>
  </si>
  <si>
    <t>U.S. Political Subdivisions of States, Territories and Possessions, Guaranteed - Other Loan-Backed and Structured Securities</t>
  </si>
  <si>
    <t>U.S. Political Subdivisions of States, Territories and Possessions, Guaranteed - Commercial Mortgage-Backed Securities</t>
  </si>
  <si>
    <t>U.S. Political Subdivisions of States, Territories and Possessions, Guaranteed - Residential Mortgage-Backed Securities</t>
  </si>
  <si>
    <t>U.S. Political Subdivisions of States, Territories and Possessions, Guaranteed - Issuer Obligations</t>
  </si>
  <si>
    <t>U.S States, Territories and Possessions - Totals</t>
  </si>
  <si>
    <t>U.S States, Territories and Possessions - Other Loan-Backed and Structured Securities</t>
  </si>
  <si>
    <t>U.S States, Territories and Possessions - Commercial Mortgage-Backed Securities</t>
  </si>
  <si>
    <t>U.S States, Territories and Possessions - Residential Mortgage-Backed Securities</t>
  </si>
  <si>
    <t>U.S States, Territories and Possessions - Issuer Obligations</t>
  </si>
  <si>
    <t>All Other Governments - Totals</t>
  </si>
  <si>
    <t>All Other Governments - Other Loan-Backed and Structured Securities</t>
  </si>
  <si>
    <t>All Other Governments - Commercial Mortgage-Backed Securities</t>
  </si>
  <si>
    <t>All Other Governments - Residential Mortgage-Backed Securities</t>
  </si>
  <si>
    <t>All Other Governments - Issuer Obligations</t>
  </si>
  <si>
    <t>U.S. Governments - Totals</t>
  </si>
  <si>
    <t>U.S. Governments - Other Loan-Backed and Structured Securities</t>
  </si>
  <si>
    <t>U.S. Governments - Commercial Mortgage-Backed Securities</t>
  </si>
  <si>
    <t>U.S. Governments - Residential Mortgage-Backed Securities</t>
  </si>
  <si>
    <t>U.S. Governments - Issuer Obligations</t>
  </si>
  <si>
    <t xml:space="preserve">Total Privately Placed </t>
  </si>
  <si>
    <t xml:space="preserve">Col. 6 as a % of line 9.5 </t>
  </si>
  <si>
    <t>Schedule D - Part 1A - Section 2 - Quality and Maturity Distribution of All Bonds Owned by Major Type and Subtype</t>
  </si>
  <si>
    <t>L_2012_A_NAIC_SCDPT1ASN2</t>
  </si>
  <si>
    <t>Subtotal  - Preferred Stock - Parent, Subsidiaries and Affiliates</t>
  </si>
  <si>
    <t>Subtotal - Preferred Stock - Industrial and Miscellaneous (Unaffiliated)</t>
  </si>
  <si>
    <t>P2LFE</t>
  </si>
  <si>
    <t>PartnerRe Ltd SUBORDINATED</t>
  </si>
  <si>
    <t>G6852T-20-4</t>
  </si>
  <si>
    <t>8400036</t>
  </si>
  <si>
    <t>P3LFE</t>
  </si>
  <si>
    <t>456837-30-1</t>
  </si>
  <si>
    <t>8400035</t>
  </si>
  <si>
    <t>456837-20-2</t>
  </si>
  <si>
    <t>8400034</t>
  </si>
  <si>
    <t>RP2LFE</t>
  </si>
  <si>
    <t>Everest Re Capital Trust II SUBORDINATED</t>
  </si>
  <si>
    <t>29980R-20-2</t>
  </si>
  <si>
    <t>8400033</t>
  </si>
  <si>
    <t>RP2UFE</t>
  </si>
  <si>
    <t>Centaur Funding Corp SUBORDINATED</t>
  </si>
  <si>
    <t>151327-20-2</t>
  </si>
  <si>
    <t>8400032</t>
  </si>
  <si>
    <t>RP3LFE</t>
  </si>
  <si>
    <t>Nexen Inc SUBORDINATED</t>
  </si>
  <si>
    <t>65334H-50-8</t>
  </si>
  <si>
    <t>8400031</t>
  </si>
  <si>
    <t>RP6*U</t>
  </si>
  <si>
    <t>LIGHTWAVES SYSTEMS INC SUBORDINATED</t>
  </si>
  <si>
    <t>990000-26-7</t>
  </si>
  <si>
    <t>8400030</t>
  </si>
  <si>
    <t>P6*U</t>
  </si>
  <si>
    <t>ADVANCED ANALYTICAL TECHNOLOGI SUBORDINATED</t>
  </si>
  <si>
    <t>990000-19-2</t>
  </si>
  <si>
    <t>8400029</t>
  </si>
  <si>
    <t>EDGE TECHNOLOGIES INC SUBORDINATED</t>
  </si>
  <si>
    <t>990000-17-6</t>
  </si>
  <si>
    <t>8400028</t>
  </si>
  <si>
    <t>990000-15-0</t>
  </si>
  <si>
    <t>8400027</t>
  </si>
  <si>
    <t>990000-07-7</t>
  </si>
  <si>
    <t>8400026</t>
  </si>
  <si>
    <t>990000-06-9</t>
  </si>
  <si>
    <t>8400025</t>
  </si>
  <si>
    <t>Wells Fargo Capital IX SUBORDINATED</t>
  </si>
  <si>
    <t>94979P-20-3</t>
  </si>
  <si>
    <t>8400024</t>
  </si>
  <si>
    <t>Wells Fargo Capital VII SUBORDINATED</t>
  </si>
  <si>
    <t>94979B-20-4</t>
  </si>
  <si>
    <t>8400023</t>
  </si>
  <si>
    <t>VNB Capital Trust I SUBORDINATED</t>
  </si>
  <si>
    <t>92856Q-20-3</t>
  </si>
  <si>
    <t>8400022</t>
  </si>
  <si>
    <t>P3UFE</t>
  </si>
  <si>
    <t>ProLogis Inc SUBORDINATED</t>
  </si>
  <si>
    <t>74340W-20-2</t>
  </si>
  <si>
    <t>8400021</t>
  </si>
  <si>
    <t>RP1LFE</t>
  </si>
  <si>
    <t>PreferredPlus TR SENIOR</t>
  </si>
  <si>
    <t>73941X-87-4</t>
  </si>
  <si>
    <t>8400020</t>
  </si>
  <si>
    <t>PLC Capital Trust V SUBORDINATED</t>
  </si>
  <si>
    <t>69340Y-20-8</t>
  </si>
  <si>
    <t>8400019</t>
  </si>
  <si>
    <t>Morgan Stanley Capital Trust I SUBORDINATED</t>
  </si>
  <si>
    <t>617462-20-5</t>
  </si>
  <si>
    <t>8400018</t>
  </si>
  <si>
    <t>617460-20-9</t>
  </si>
  <si>
    <t>8400017</t>
  </si>
  <si>
    <t>59156R-40-5</t>
  </si>
  <si>
    <t>8400016</t>
  </si>
  <si>
    <t>JP Morgan Chase Capital XI SUBORDINATED</t>
  </si>
  <si>
    <t>46626V-20-7</t>
  </si>
  <si>
    <t>8400015</t>
  </si>
  <si>
    <t>JP Morgan Chase Capital X SUBORDINATED</t>
  </si>
  <si>
    <t>46623D-20-0</t>
  </si>
  <si>
    <t>8400014</t>
  </si>
  <si>
    <t>HJ Heinz Finance Co SUBORDINATED</t>
  </si>
  <si>
    <t>42307T-30-6</t>
  </si>
  <si>
    <t>8400013</t>
  </si>
  <si>
    <t>Harris Preferred Capital Corp SUBORDINATED</t>
  </si>
  <si>
    <t>414567-20-6</t>
  </si>
  <si>
    <t>8400012</t>
  </si>
  <si>
    <t>Goldman Sachs Group Inc/The SUBORDINATED</t>
  </si>
  <si>
    <t>38144G-80-4</t>
  </si>
  <si>
    <t>8400011</t>
  </si>
  <si>
    <t>P4UFE</t>
  </si>
  <si>
    <t>First Industrial Realty Trust SUBORDINATED</t>
  </si>
  <si>
    <t>32054K-86-3</t>
  </si>
  <si>
    <t>8400010</t>
  </si>
  <si>
    <t>EI du Pont de Nemours &amp; Co SUBORDINATED</t>
  </si>
  <si>
    <t>263534-30-7</t>
  </si>
  <si>
    <t>8400009</t>
  </si>
  <si>
    <t>Countrywide Capital IV SUBORDINATED</t>
  </si>
  <si>
    <t>22238E-20-6</t>
  </si>
  <si>
    <t>8400008</t>
  </si>
  <si>
    <t>P2UFE</t>
  </si>
  <si>
    <t>CoBank ACB SUBORDINATED</t>
  </si>
  <si>
    <t>19075Q-40-9</t>
  </si>
  <si>
    <t>8400007</t>
  </si>
  <si>
    <t>Citigroup Capital VIII SUBORDINATED</t>
  </si>
  <si>
    <t>17306R-20-4</t>
  </si>
  <si>
    <t>8400006</t>
  </si>
  <si>
    <t>Citigroup Capital VII SUBORDINATED</t>
  </si>
  <si>
    <t>17306N-20-3</t>
  </si>
  <si>
    <t>8400005</t>
  </si>
  <si>
    <t>Citigroup Capital IX SUBORDINATED</t>
  </si>
  <si>
    <t>173066-20-0</t>
  </si>
  <si>
    <t>8400004</t>
  </si>
  <si>
    <t>Wachovia/Wells Fargo</t>
  </si>
  <si>
    <t>P3U</t>
  </si>
  <si>
    <t>Centerpoint Properties Trust SUBORDINATED</t>
  </si>
  <si>
    <t>151895-40-6</t>
  </si>
  <si>
    <t>8400003</t>
  </si>
  <si>
    <t>Bank One Capital VI SUBORDINATED</t>
  </si>
  <si>
    <t>06423W-20-4</t>
  </si>
  <si>
    <t>8400002</t>
  </si>
  <si>
    <t>00750@-12-6</t>
  </si>
  <si>
    <t>8400001</t>
  </si>
  <si>
    <t xml:space="preserve">Total Change in Book/Adjusted Carrying Value (15 + 16 - 17) </t>
  </si>
  <si>
    <t xml:space="preserve">Dividends: Nonadmitted Declared But Unpaid </t>
  </si>
  <si>
    <t xml:space="preserve">Dividends: Amount Received During Year </t>
  </si>
  <si>
    <t xml:space="preserve">Dividends: Declared but Unpaid </t>
  </si>
  <si>
    <t xml:space="preserve">Rate Per Share Used to Obtain Fair Value </t>
  </si>
  <si>
    <t xml:space="preserve">Rate Per Share </t>
  </si>
  <si>
    <t xml:space="preserve">Par Value Per Share </t>
  </si>
  <si>
    <t xml:space="preserve">Number of Shares </t>
  </si>
  <si>
    <t>Schedule D - Part 2 - Section 1 - Preferred Stocks Owned</t>
  </si>
  <si>
    <t>L_2012_A_NAIC_SCDPT2SN1</t>
  </si>
  <si>
    <t>Total Preferred and Common Stocks</t>
  </si>
  <si>
    <t>9899999</t>
  </si>
  <si>
    <t>Total Common Stocks</t>
  </si>
  <si>
    <t>9799999</t>
  </si>
  <si>
    <t>Subtotal - Money Market Mutual Funds</t>
  </si>
  <si>
    <t>9399999</t>
  </si>
  <si>
    <t>1d - rate is determined by the insurer</t>
  </si>
  <si>
    <t>L</t>
  </si>
  <si>
    <t>Principal Money Market Fund N/A</t>
  </si>
  <si>
    <t>74254T-16-1</t>
  </si>
  <si>
    <t>9300001</t>
  </si>
  <si>
    <t>Subtotal - Mutual Funds</t>
  </si>
  <si>
    <t>2c - rate is determined by a broker or custodian</t>
  </si>
  <si>
    <t>U</t>
  </si>
  <si>
    <t>PGIF MULTI STRATEGY CURRENCY F</t>
  </si>
  <si>
    <t>9200014</t>
  </si>
  <si>
    <t>PRINCIPAL GLOBAL EQUITY EX-JAP N/A</t>
  </si>
  <si>
    <t>990000-30-9</t>
  </si>
  <si>
    <t>9200013</t>
  </si>
  <si>
    <t>MCG GLOBAL MACRO CURRENCY FUND N/A</t>
  </si>
  <si>
    <t>990000-18-4</t>
  </si>
  <si>
    <t>9200012</t>
  </si>
  <si>
    <t>ISLAMIC GLOBAL EMERGING MARKET</t>
  </si>
  <si>
    <t>990000-54-9</t>
  </si>
  <si>
    <t>9200011</t>
  </si>
  <si>
    <t>990000-53-1</t>
  </si>
  <si>
    <t>9200010</t>
  </si>
  <si>
    <t>ISLAMIC ASIA PACIFIC EX-JAPAN</t>
  </si>
  <si>
    <t>990000-52-3</t>
  </si>
  <si>
    <t>9200009</t>
  </si>
  <si>
    <t>990000-51-5</t>
  </si>
  <si>
    <t>9200008</t>
  </si>
  <si>
    <t>PGPS FUND INST ACC UNHEDGED</t>
  </si>
  <si>
    <t>990000-50-7</t>
  </si>
  <si>
    <t>9200007</t>
  </si>
  <si>
    <t>PGPS FUND EUR INST ACCUM</t>
  </si>
  <si>
    <t>990000-49-9</t>
  </si>
  <si>
    <t>9200006</t>
  </si>
  <si>
    <t>PGPS FUND GBP INST ACCUM</t>
  </si>
  <si>
    <t>990000-48-1</t>
  </si>
  <si>
    <t>9200005</t>
  </si>
  <si>
    <t>State Street</t>
  </si>
  <si>
    <t>PRINCIPAL GLOBAL EQUITY GROWTH N/A</t>
  </si>
  <si>
    <t>990000-34-1</t>
  </si>
  <si>
    <t>9200004</t>
  </si>
  <si>
    <t>PRINCIPAL EMERGING MARKETS EQU N/A</t>
  </si>
  <si>
    <t>990000-28-3</t>
  </si>
  <si>
    <t>9200003</t>
  </si>
  <si>
    <t>PGPS FUND INST ACC HEDGED N/A</t>
  </si>
  <si>
    <t>990000-24-2</t>
  </si>
  <si>
    <t>9200002</t>
  </si>
  <si>
    <t>PRINCIPAL PLAN N/A</t>
  </si>
  <si>
    <t>990000-08-5</t>
  </si>
  <si>
    <t>9200001</t>
  </si>
  <si>
    <t>Subtotal - Common Stock - Parent, Subsidiaries and Affiliates</t>
  </si>
  <si>
    <t>PLIC OF IOWA N/A</t>
  </si>
  <si>
    <t>990000-42-4</t>
  </si>
  <si>
    <t>9100013</t>
  </si>
  <si>
    <t>990000-41-6</t>
  </si>
  <si>
    <t>9100012</t>
  </si>
  <si>
    <t>990000-27-5</t>
  </si>
  <si>
    <t>9100011</t>
  </si>
  <si>
    <t>REINDEER LTD N/A</t>
  </si>
  <si>
    <t>9100010</t>
  </si>
  <si>
    <t>9100009</t>
  </si>
  <si>
    <t>9100008</t>
  </si>
  <si>
    <t>9100007</t>
  </si>
  <si>
    <t>9100006</t>
  </si>
  <si>
    <t>9100005</t>
  </si>
  <si>
    <t>9100004</t>
  </si>
  <si>
    <t>9100003</t>
  </si>
  <si>
    <t>9100002</t>
  </si>
  <si>
    <t>PRINCIPAL REINSURANCE OF VERMO N/A</t>
  </si>
  <si>
    <t>74261@-10-7</t>
  </si>
  <si>
    <t>9100001</t>
  </si>
  <si>
    <t>Subtotal - Common Stock - Industrial and Miscellaneous (Unaffiliated)</t>
  </si>
  <si>
    <t>Pendragon PLC N/A</t>
  </si>
  <si>
    <t>G6986L-16-8</t>
  </si>
  <si>
    <t>9000007</t>
  </si>
  <si>
    <t>JOHNSTON PRESS PLC</t>
  </si>
  <si>
    <t>G5161*-AA-5</t>
  </si>
  <si>
    <t>9000006</t>
  </si>
  <si>
    <t>AIRBAND COMMUNICATIONS INC N/A</t>
  </si>
  <si>
    <t>990000-39-0</t>
  </si>
  <si>
    <t>9000005</t>
  </si>
  <si>
    <t>ADVANCED ANALYTICAL TECHNOLOGI N/A</t>
  </si>
  <si>
    <t>990000-31-7</t>
  </si>
  <si>
    <t>9000004</t>
  </si>
  <si>
    <t>FEDERAL HOME LOAN BANK OF DES N/A</t>
  </si>
  <si>
    <t>31340#-10-0</t>
  </si>
  <si>
    <t>9000003</t>
  </si>
  <si>
    <t>EDGE TECHNOLOGIES INC N/A</t>
  </si>
  <si>
    <t>27985*-20-1</t>
  </si>
  <si>
    <t>9000002</t>
  </si>
  <si>
    <t>American Caresource Holdings I</t>
  </si>
  <si>
    <t>02505A-20-2</t>
  </si>
  <si>
    <t>9000001</t>
  </si>
  <si>
    <t xml:space="preserve">NAIC Market Indicator (a) </t>
  </si>
  <si>
    <t xml:space="preserve">Total Change in Book/Adjusted Carrying Value (13 - 14) </t>
  </si>
  <si>
    <t>Schedule D - Part 2 - Section 2 - Common Stocks Owned</t>
  </si>
  <si>
    <t>L_2012_A_NAIC_SCDPT2SN2</t>
  </si>
  <si>
    <t>(a) For all common stock bearing the NAIC designation "U" provide: the number of such issues..., the total $ value (included in Column 6) of all such issues $...</t>
  </si>
  <si>
    <t xml:space="preserve">the total $ value (included in Column 6) of all such issues </t>
  </si>
  <si>
    <t xml:space="preserve">(a) For all common stocks bearing the NAIC designation "U", provide: the number of such issues </t>
  </si>
  <si>
    <t>Total - Common Stocks - Part 5</t>
  </si>
  <si>
    <t>9799998</t>
  </si>
  <si>
    <t>Total - Common Stocks - Part 3</t>
  </si>
  <si>
    <t>9799997</t>
  </si>
  <si>
    <t>9300000</t>
  </si>
  <si>
    <t>PRIOR PERIOD ADJUSTMENT</t>
  </si>
  <si>
    <t>Capital Contribution</t>
  </si>
  <si>
    <t>PRINCIPAL LIFE INSURANCE CO.</t>
  </si>
  <si>
    <t>Total - Preferred Stocks - Part 5</t>
  </si>
  <si>
    <t>8999998</t>
  </si>
  <si>
    <t>Total - Preferred Stocks - Part 3</t>
  </si>
  <si>
    <t>8999997</t>
  </si>
  <si>
    <t>Various</t>
  </si>
  <si>
    <t>Total - Bonds</t>
  </si>
  <si>
    <t>Total - Bonds - Part 5</t>
  </si>
  <si>
    <t>8399998</t>
  </si>
  <si>
    <t>Total - Bonds - Part 3</t>
  </si>
  <si>
    <t>8399997</t>
  </si>
  <si>
    <t>Subtotal - Bonds - Parent, Subsidiaries and Affiliates</t>
  </si>
  <si>
    <t>5500000</t>
  </si>
  <si>
    <t>Subtotal - Bonds - Hybrid Securities</t>
  </si>
  <si>
    <t>J.P. MORGAN SECURITIES, INC.</t>
  </si>
  <si>
    <t>Nippon Life Insurance Co SUBORDINATED    5.000% 10/18/42</t>
  </si>
  <si>
    <t>4800002</t>
  </si>
  <si>
    <t>BARCLAYS CAPITAL INC</t>
  </si>
  <si>
    <t>TIME WARNER NY CABLE LLC SENIOR    8.210% 08/01/13</t>
  </si>
  <si>
    <t>4800001</t>
  </si>
  <si>
    <t>Subtotal - Bonds - Industrial and Miscellaneous (Unaffiliated)</t>
  </si>
  <si>
    <t>3800483</t>
  </si>
  <si>
    <t>MERRILL LYNCH PIERCE FENNER &amp;</t>
  </si>
  <si>
    <t>SOLVEIG GAS NORWAY AS SECURED    4.000% 12/30/27</t>
  </si>
  <si>
    <t>3800482</t>
  </si>
  <si>
    <t>WORLEYPARSONS FINANCIAL SERVIC SENIOR    3.090% 09/13/17</t>
  </si>
  <si>
    <t>3800481</t>
  </si>
  <si>
    <t>NATIONAL AUSTRALIA CAPITAL</t>
  </si>
  <si>
    <t>QPH FINANCE CO PTY LIMITED SECURED    3.440% 08/22/19</t>
  </si>
  <si>
    <t>3800480</t>
  </si>
  <si>
    <t>CRT CAPITAL GROUP LLC</t>
  </si>
  <si>
    <t>ELECTRANET PTY LTD SECURED    3.640% 08/16/14</t>
  </si>
  <si>
    <t>3800479</t>
  </si>
  <si>
    <t>ENERGYAUSTRALIA FINANCE PTY LT SENIOR    3.370% 05/10/17</t>
  </si>
  <si>
    <t>3800478</t>
  </si>
  <si>
    <t>COMMONWEALTH MANAGED INVESTMEN SENIOR    5.250% 02/07/14</t>
  </si>
  <si>
    <t>3800477</t>
  </si>
  <si>
    <t>URALITA B.V. SECURED   10.360% 03/31/14</t>
  </si>
  <si>
    <t>3800476</t>
  </si>
  <si>
    <t>RABO SECURITIES USA INC</t>
  </si>
  <si>
    <t>KONINKLIJKE FRIESLANDCAMPINA N SENIOR    3.090% 08/30/17</t>
  </si>
  <si>
    <t>3800475</t>
  </si>
  <si>
    <t>KONINKLIJKE VOPAK NV SENIOR    3.890% 06/19/25</t>
  </si>
  <si>
    <t>3800474</t>
  </si>
  <si>
    <t>SAP IRELAND US FINANCIAL SERVI SENIOR    2.130% 11/15/17</t>
  </si>
  <si>
    <t>3800473</t>
  </si>
  <si>
    <t>SAP IRELAND US FINANCIAL SERVI SENIOR    2.340% 10/14/15</t>
  </si>
  <si>
    <t>3800472</t>
  </si>
  <si>
    <t>Interest Capitalization</t>
  </si>
  <si>
    <t>JOHNSTON PRESS PLC SENIOR    9.750% 09/30/15</t>
  </si>
  <si>
    <t>3800471</t>
  </si>
  <si>
    <t>RBS SECURITIES INC F</t>
  </si>
  <si>
    <t>HIGH SPEED RAIL FINANCE PLC SECURED    3.790% 03/30/28</t>
  </si>
  <si>
    <t>3800470</t>
  </si>
  <si>
    <t>DCC TREASURY 2010 LIMITED SENIOR    4.370% 03/24/15</t>
  </si>
  <si>
    <t>3800469</t>
  </si>
  <si>
    <t>LLOYDS SECURITIES INC.</t>
  </si>
  <si>
    <t>DS SMITH PLC SENIOR    3.710% 08/06/17</t>
  </si>
  <si>
    <t>3800468</t>
  </si>
  <si>
    <t>BUNZL FINANCE PLC SENIOR    2.930% 01/15/20</t>
  </si>
  <si>
    <t>3800467</t>
  </si>
  <si>
    <t>MITSUBISHI SECURITIES</t>
  </si>
  <si>
    <t>AIR LIQUIDE FINANCE SA SENIOR    3.110% 09/14/22</t>
  </si>
  <si>
    <t>3800466</t>
  </si>
  <si>
    <t>3800465</t>
  </si>
  <si>
    <t>3800464</t>
  </si>
  <si>
    <t>Weatherford International Ltd/ NOTES    4.500% 04/15/22</t>
  </si>
  <si>
    <t>3800463</t>
  </si>
  <si>
    <t>WPP Finance 2010 SENIOR    3.625% 09/07/22</t>
  </si>
  <si>
    <t>3800462</t>
  </si>
  <si>
    <t>WPP Finance 2010 SENIOR    4.750% 11/21/21</t>
  </si>
  <si>
    <t>3800461</t>
  </si>
  <si>
    <t>CITIGROUP GLOBAL MARKETS, INC</t>
  </si>
  <si>
    <t>WEA Finance LLC / WT Finance A SENIOR    3.375% 10/03/22</t>
  </si>
  <si>
    <t>3800460</t>
  </si>
  <si>
    <t>Volcan Cia Minera SAA SENIOR    5.375% 02/02/22</t>
  </si>
  <si>
    <t>3800459</t>
  </si>
  <si>
    <t>VODAFONE GROUP PLC SENIOR    2.500% 09/26/22</t>
  </si>
  <si>
    <t>3800458</t>
  </si>
  <si>
    <t>Vivendi SA SENIOR    3.450% 01/12/18</t>
  </si>
  <si>
    <t>3800457</t>
  </si>
  <si>
    <t>Vivendi SA SENIOR    2.400% 04/10/15</t>
  </si>
  <si>
    <t>3800456</t>
  </si>
  <si>
    <t>Vale Overseas Ltd SENIOR    4.375% 01/11/22</t>
  </si>
  <si>
    <t>3800455</t>
  </si>
  <si>
    <t>UBS WARBURG LLC</t>
  </si>
  <si>
    <t>UBS AG/London SECURED    1.875% 01/23/15</t>
  </si>
  <si>
    <t>3800454</t>
  </si>
  <si>
    <t>TRANSOCEAN INC SENIOR    2.500% 10/15/17</t>
  </si>
  <si>
    <t>3800453</t>
  </si>
  <si>
    <t>HSBC SECURITIES, INC.</t>
  </si>
  <si>
    <t>Total Capital International SA SENIOR    2.700% 01/25/23</t>
  </si>
  <si>
    <t>3800452</t>
  </si>
  <si>
    <t>Teva Pharmaceutical Finance Co SENIOR    2.950% 12/18/22</t>
  </si>
  <si>
    <t>3800451</t>
  </si>
  <si>
    <t>DEUTSCHE BANC ALEX. BROWN INC.</t>
  </si>
  <si>
    <t>Temasek Financial I Ltd SENIOR    2.375% 01/23/23</t>
  </si>
  <si>
    <t>3800450</t>
  </si>
  <si>
    <t>Technicolor SA SENIOR    9.350% 03/31/16</t>
  </si>
  <si>
    <t>3800449</t>
  </si>
  <si>
    <t>Takeda Pharmaceutical Co Ltd SENIOR    1.031% 03/17/15</t>
  </si>
  <si>
    <t>3800448</t>
  </si>
  <si>
    <t>Syngenta Finance NV SENIOR    3.125% 03/28/22</t>
  </si>
  <si>
    <t>3800447</t>
  </si>
  <si>
    <t>Swedbank Hypotek AB NOTES    2.375% 04/05/17</t>
  </si>
  <si>
    <t>3800446</t>
  </si>
  <si>
    <t>Svenska Handelsbanken AB NOTES    2.875% 04/04/17</t>
  </si>
  <si>
    <t>3800445</t>
  </si>
  <si>
    <t>SMURFIT KAPPA ACQUISITIONS SECURED    4.875% 09/15/18</t>
  </si>
  <si>
    <t>3800444</t>
  </si>
  <si>
    <t>Sinopec Group Overseas Develop NOTES    2.750% 05/17/17</t>
  </si>
  <si>
    <t>3800443</t>
  </si>
  <si>
    <t>Shell International Finance BV SENIOR    3.625% 08/21/42</t>
  </si>
  <si>
    <t>3800442</t>
  </si>
  <si>
    <t>Seadrill Ltd SENIOR    5.625% 09/15/17</t>
  </si>
  <si>
    <t>3800441</t>
  </si>
  <si>
    <t>SCHNEIDER ELECTRIC SA SENIOR    2.950% 09/27/22</t>
  </si>
  <si>
    <t>3800440</t>
  </si>
  <si>
    <t>Schlumberger Investment SA SENIOR    2.400% 08/01/22</t>
  </si>
  <si>
    <t>3800439</t>
  </si>
  <si>
    <t>SAFRAN SA SENIOR    3.700% 02/09/19</t>
  </si>
  <si>
    <t>3800438</t>
  </si>
  <si>
    <t>SSE PLC SENIOR    2.770% 04/16/17</t>
  </si>
  <si>
    <t>3800437</t>
  </si>
  <si>
    <t>CREDIT SUISSE FIRST BOSTON COR</t>
  </si>
  <si>
    <t>Rio Tinto Finance USA PLC NOTES    3.500% 03/22/22</t>
  </si>
  <si>
    <t>3800436</t>
  </si>
  <si>
    <t>Rio Tinto Finance USA PLC NOTES    2.000% 03/22/17</t>
  </si>
  <si>
    <t>3800435</t>
  </si>
  <si>
    <t>Qtel International Finance Ltd SENIOR    3.250% 02/21/23</t>
  </si>
  <si>
    <t>3800434</t>
  </si>
  <si>
    <t>Petroleos Mexicanos SENIOR    4.875% 01/24/22</t>
  </si>
  <si>
    <t>3800433</t>
  </si>
  <si>
    <t>Petrobras International Financ SENIOR    2.875% 02/06/15</t>
  </si>
  <si>
    <t>3800432</t>
  </si>
  <si>
    <t>Pernod-Ricard SA SENIOR    2.950% 01/15/17</t>
  </si>
  <si>
    <t>3800431</t>
  </si>
  <si>
    <t>Pearson Funding Four PLC NOTES    3.750% 05/08/22</t>
  </si>
  <si>
    <t>3800430</t>
  </si>
  <si>
    <t>OVERSEA-CHINESE BANKING CORP L SENIOR    1.625% 03/13/15</t>
  </si>
  <si>
    <t>3800429</t>
  </si>
  <si>
    <t>ORIX Corp SENIOR    3.750% 03/09/17</t>
  </si>
  <si>
    <t>3800428</t>
  </si>
  <si>
    <t>NOVARTIS CAPITAL CORP SENIOR    2.400% 09/21/22</t>
  </si>
  <si>
    <t>3800427</t>
  </si>
  <si>
    <t>Nordea Bank AB SENIOR    2.250% 03/20/15</t>
  </si>
  <si>
    <t>3800426</t>
  </si>
  <si>
    <t>Nordea Bank AB SENIOR    3.125% 03/20/17</t>
  </si>
  <si>
    <t>3800425</t>
  </si>
  <si>
    <t>Nordea Bank AB SUBORDINATED    4.875% 05/13/21</t>
  </si>
  <si>
    <t>3800424</t>
  </si>
  <si>
    <t>NISSAN MOTOR ACCEPTANCE CORP SENIOR    1.950% 09/12/17</t>
  </si>
  <si>
    <t>3800423</t>
  </si>
  <si>
    <t>Newcrest Finance Pty Ltd SENIOR    4.200% 10/01/22</t>
  </si>
  <si>
    <t>3800422</t>
  </si>
  <si>
    <t>National Australia Bank Ltd/Ne NOTES    2.750% 03/09/17</t>
  </si>
  <si>
    <t>3800421</t>
  </si>
  <si>
    <t>National Australia Bank Ltd/Ne SENIOR    2.000% 03/09/15</t>
  </si>
  <si>
    <t>3800420</t>
  </si>
  <si>
    <t>LeasePlan Corp NV SENIOR    3.000% 10/23/17</t>
  </si>
  <si>
    <t>3800419</t>
  </si>
  <si>
    <t>Koninklijke Philips Electronic SENIOR    3.750% 03/15/22</t>
  </si>
  <si>
    <t>3800418</t>
  </si>
  <si>
    <t>WELLS FARGO SECURITIES</t>
  </si>
  <si>
    <t>Kansas City Southern de Mexico SENIOR    6.125% 06/15/21</t>
  </si>
  <si>
    <t>3800417</t>
  </si>
  <si>
    <t>Inversiones CMPC SA NOTES    4.500% 04/25/22</t>
  </si>
  <si>
    <t>3800416</t>
  </si>
  <si>
    <t>Hyundai Capital America SENIOR    1.625% 10/02/15</t>
  </si>
  <si>
    <t>3800415</t>
  </si>
  <si>
    <t>Hutchison Whampoa Internationa SENIOR    4.625% 01/13/22</t>
  </si>
  <si>
    <t>3800414</t>
  </si>
  <si>
    <t>Hutchison Whampoa Internationa SENIOR    3.500% 01/13/17</t>
  </si>
  <si>
    <t>3800413</t>
  </si>
  <si>
    <t>HEINEKEN NV SENIOR    4.000% 10/01/42</t>
  </si>
  <si>
    <t>3800412</t>
  </si>
  <si>
    <t>Grupo Bimbo SAB de CV SENIOR    4.500% 01/25/22</t>
  </si>
  <si>
    <t>3800411</t>
  </si>
  <si>
    <t>GlaxoSmithKline Capital PLC NOTES    1.500% 05/08/17</t>
  </si>
  <si>
    <t>3800410</t>
  </si>
  <si>
    <t>GDF SUEZ SENIOR    1.625% 10/10/17</t>
  </si>
  <si>
    <t>3800409</t>
  </si>
  <si>
    <t>GDF SUEZ SENIOR    2.875% 10/10/22</t>
  </si>
  <si>
    <t>3800408</t>
  </si>
  <si>
    <t>FMG Resources August 2006 Pty SENIOR    6.000% 04/01/17</t>
  </si>
  <si>
    <t>3800407</t>
  </si>
  <si>
    <t>FMG Resources August 2006 Pty SENIOR    7.000% 11/01/15</t>
  </si>
  <si>
    <t>3800406</t>
  </si>
  <si>
    <t>Dolphin Energy Ltd SENIOR    5.500% 12/15/21</t>
  </si>
  <si>
    <t>3800405</t>
  </si>
  <si>
    <t>Deutsche Telekom International SENIOR    2.250% 03/06/17</t>
  </si>
  <si>
    <t>3800404</t>
  </si>
  <si>
    <t>DBS Bank Ltd SUBORDINATED    3.625% 09/21/22</t>
  </si>
  <si>
    <t>3800403</t>
  </si>
  <si>
    <t>Danske Bank A/S SENIOR    3.875% 04/14/16</t>
  </si>
  <si>
    <t>3800402</t>
  </si>
  <si>
    <t>Daimler Finance North America SENIOR    2.950% 01/11/17</t>
  </si>
  <si>
    <t>3800401</t>
  </si>
  <si>
    <t>Daimler Finance North America SENIOR    2.300% 01/09/15</t>
  </si>
  <si>
    <t>3800400</t>
  </si>
  <si>
    <t>DNB Bank ASA SENIOR    3.200% 04/03/17</t>
  </si>
  <si>
    <t>3800399</t>
  </si>
  <si>
    <t>Covidien International Finance SENIOR    1.350% 05/29/15</t>
  </si>
  <si>
    <t>3800398</t>
  </si>
  <si>
    <t>Cooperatieve Centrale Raiffeis SENIOR    3.375% 01/19/17</t>
  </si>
  <si>
    <t>3800397</t>
  </si>
  <si>
    <t>Controladora Mabe SA de CV SENIOR    7.875% 10/28/19</t>
  </si>
  <si>
    <t>3800396</t>
  </si>
  <si>
    <t>Commonwealth Bank of Australia SECURED    2.250% 03/16/17</t>
  </si>
  <si>
    <t>3800395</t>
  </si>
  <si>
    <t>Carnival Corp SENIOR    1.875% 12/15/17</t>
  </si>
  <si>
    <t>3800394</t>
  </si>
  <si>
    <t>British Telecommunications PLC SENIOR    1.434% 12/20/13</t>
  </si>
  <si>
    <t>3800393</t>
  </si>
  <si>
    <t>Barclays Bank PLC SENIOR    0.810% 11/12/15</t>
  </si>
  <si>
    <t>3800392</t>
  </si>
  <si>
    <t>Banco Santander Brasil SA/Braz SENIOR    4.625% 02/13/17</t>
  </si>
  <si>
    <t>3800391</t>
  </si>
  <si>
    <t>BAT International Finance PLC NOTES    3.250% 06/07/22</t>
  </si>
  <si>
    <t>3800390</t>
  </si>
  <si>
    <t>BAT International Finance PLC NOTES    2.125% 06/07/17</t>
  </si>
  <si>
    <t>3800389</t>
  </si>
  <si>
    <t>BAT International Finance PLC NOTES    1.400% 06/05/15</t>
  </si>
  <si>
    <t>3800388</t>
  </si>
  <si>
    <t>Autoliv Inc SENIOR    3.854% 04/30/14</t>
  </si>
  <si>
    <t>3800387</t>
  </si>
  <si>
    <t>ASTRAZENECA PLC SENIOR    1.950% 09/18/19</t>
  </si>
  <si>
    <t>3800386</t>
  </si>
  <si>
    <t>Anheuser-Busch InBev Worldwide SENIOR    3.750% 07/15/42</t>
  </si>
  <si>
    <t>3800385</t>
  </si>
  <si>
    <t>Anheuser-Busch InBev Worldwide SENIOR    2.500% 07/15/22</t>
  </si>
  <si>
    <t>3800384</t>
  </si>
  <si>
    <t>Anheuser-Busch InBev Worldwide SENIOR    1.375% 07/15/17</t>
  </si>
  <si>
    <t>3800383</t>
  </si>
  <si>
    <t>ANGLO AMERICAN CAPITAL PLC SENIOR    2.625% 09/27/17</t>
  </si>
  <si>
    <t>3800382</t>
  </si>
  <si>
    <t>APT PIPELINES LTD SENIOR    3.875% 10/11/22</t>
  </si>
  <si>
    <t>3800381</t>
  </si>
  <si>
    <t>KABEL DEUTSCHLAND VERTRIEB UND 1ST LIEN    4.250% 02/01/19</t>
  </si>
  <si>
    <t>3800380</t>
  </si>
  <si>
    <t>FORTESCUE METALS GROUP LTD 1ST LIEN    5.250% 09/18/17</t>
  </si>
  <si>
    <t>3800379</t>
  </si>
  <si>
    <t>YAMANA GOLD INC SENIOR    3.890% 03/23/18</t>
  </si>
  <si>
    <t>3800378</t>
  </si>
  <si>
    <t>Xstrata Finance Canada Ltd SENIOR    2.450% 10/25/17</t>
  </si>
  <si>
    <t>3800377</t>
  </si>
  <si>
    <t>MIZUHO SECURITIES USA INC</t>
  </si>
  <si>
    <t>Xstrata Finance Canada Ltd SENIOR    1.800% 10/23/15</t>
  </si>
  <si>
    <t>3800376</t>
  </si>
  <si>
    <t>Teck Resources Ltd SENIOR    2.500% 02/01/18</t>
  </si>
  <si>
    <t>3800375</t>
  </si>
  <si>
    <t>FINNING INTERNATIONAL INC SENIOR    3.980% 01/17/22</t>
  </si>
  <si>
    <t>3800374</t>
  </si>
  <si>
    <t>FINNING INTERNATIONAL INC SENIOR    4.180% 04/03/22</t>
  </si>
  <si>
    <t>3800373</t>
  </si>
  <si>
    <t>Cenovus Energy Inc SENIOR    3.000% 08/15/22</t>
  </si>
  <si>
    <t>3800372</t>
  </si>
  <si>
    <t>Bank of Nova Scotia SENIOR    2.550% 01/12/17</t>
  </si>
  <si>
    <t>3800371</t>
  </si>
  <si>
    <t>Bank of Montreal SENIOR    2.500% 01/11/17</t>
  </si>
  <si>
    <t>3800370</t>
  </si>
  <si>
    <t>AGRIUM INC SENIOR    3.150% 10/01/22</t>
  </si>
  <si>
    <t>3800369</t>
  </si>
  <si>
    <t>THAMES WATER UTILITIES CAYMAN SECURED    4.220% 02/16/27</t>
  </si>
  <si>
    <t>3800368</t>
  </si>
  <si>
    <t>THAMES WATER UTILITIES CAYMAN SECURED    4.020% 02/16/24</t>
  </si>
  <si>
    <t>3800367</t>
  </si>
  <si>
    <t>WMG ACQUISITION CORP 1ST LIEN    5.250% 10/25/18</t>
  </si>
  <si>
    <t>3800366</t>
  </si>
  <si>
    <t>PLAINS EXPLORATION &amp; PRODUCTIO 1ST LIEN    4.000% 09/04/19</t>
  </si>
  <si>
    <t>3800365</t>
  </si>
  <si>
    <t>LEVEL 3 FINANCING INC SECURED    4.750% 02/01/16</t>
  </si>
  <si>
    <t>3800364</t>
  </si>
  <si>
    <t>Calculus CMBS Resecuritization SECURED CDO-CMBS Synth    1.110% 10/12/52</t>
  </si>
  <si>
    <t>3800363</t>
  </si>
  <si>
    <t>OMEGA LEASING LLC SECURED    2.270% 07/12/19</t>
  </si>
  <si>
    <t>3800362</t>
  </si>
  <si>
    <t>Xerox Corp SENIOR    1.710% 09/13/13</t>
  </si>
  <si>
    <t>3800361</t>
  </si>
  <si>
    <t>World Omni Automobile Lease Se SECURED ABS    1.060% 11/15/17</t>
  </si>
  <si>
    <t>3800360</t>
  </si>
  <si>
    <t>WILLIAMS PARTNERS LP SENIOR    3.350% 08/15/22</t>
  </si>
  <si>
    <t>3800359</t>
  </si>
  <si>
    <t>Wheels SPV LLC SECURED ABS    1.530% 03/20/21</t>
  </si>
  <si>
    <t>3800358</t>
  </si>
  <si>
    <t>Wells Fargo Commercial Mortgag SECURED    2.161% 10/15/45</t>
  </si>
  <si>
    <t>3800357</t>
  </si>
  <si>
    <t>WILMINGTON TRUST CORP SECURED    5.670% 01/30/30</t>
  </si>
  <si>
    <t>3800356</t>
  </si>
  <si>
    <t>WILMINGTON TRUST CORP SECURED    5.720% 09/26/29</t>
  </si>
  <si>
    <t>3800355</t>
  </si>
  <si>
    <t>WELLPOINT INC SENIOR    1.250% 09/10/15</t>
  </si>
  <si>
    <t>3800354</t>
  </si>
  <si>
    <t>WATSON PHARMACEUTICALS INC SENIOR    1.875% 10/01/17</t>
  </si>
  <si>
    <t>3800353</t>
  </si>
  <si>
    <t>Wal-Mart Stores Pass Through T SECURED    8.800% 12/30/14</t>
  </si>
  <si>
    <t>3800352</t>
  </si>
  <si>
    <t>Wachovia Bank Commercial Mortg SECURED    5.383% 12/15/43</t>
  </si>
  <si>
    <t>3800351</t>
  </si>
  <si>
    <t>Wachovia Bank Commercial Mortg SECURED    5.339% 11/15/48</t>
  </si>
  <si>
    <t>3800350</t>
  </si>
  <si>
    <t>CANTOR FITZGERALD &amp; COMPANY</t>
  </si>
  <si>
    <t>Wachovia Bank Commercial Mortg SECURED    5.466% 01/15/45</t>
  </si>
  <si>
    <t>3800349</t>
  </si>
  <si>
    <t>WFRBS Commercial Mortgage Trus SECURED    2.487% 04/15/45</t>
  </si>
  <si>
    <t>3800348</t>
  </si>
  <si>
    <t>Volvo Financial Equipment LLC SECURED SUBORDINATED ABS    2.380% 09/16/19</t>
  </si>
  <si>
    <t>3800347</t>
  </si>
  <si>
    <t>Volvo Financial Equipment LLC SECURED SUBORDINATED ABS    1.510% 08/15/17</t>
  </si>
  <si>
    <t>3800346</t>
  </si>
  <si>
    <t>Virginia Electric and Power Co SENIOR    2.950% 01/15/22</t>
  </si>
  <si>
    <t>3800345</t>
  </si>
  <si>
    <t>Virgin Media Finance PLC SENIOR    4.875% 02/15/22</t>
  </si>
  <si>
    <t>3800344</t>
  </si>
  <si>
    <t>VIACOM INC SENIOR    3.125% 06/15/22</t>
  </si>
  <si>
    <t>3800343</t>
  </si>
  <si>
    <t>VIACOM INC SENIOR    1.250% 02/27/15</t>
  </si>
  <si>
    <t>3800342</t>
  </si>
  <si>
    <t>Ventas Realty LP / Ventas Capi SENIOR    3.250% 08/15/22</t>
  </si>
  <si>
    <t>3800341</t>
  </si>
  <si>
    <t>Ventas Realty LP / Ventas Capi NOTES    4.000% 04/30/19</t>
  </si>
  <si>
    <t>3800340</t>
  </si>
  <si>
    <t>Ventas Realty LP / Ventas Capi SENIOR    4.250% 03/01/22</t>
  </si>
  <si>
    <t>3800339</t>
  </si>
  <si>
    <t>Valspar Corp SENIOR    4.200% 01/15/22</t>
  </si>
  <si>
    <t>3800338</t>
  </si>
  <si>
    <t>UNITED TECHNOLOGIES CORP SENIOR    1.200% 06/01/15</t>
  </si>
  <si>
    <t>3800337</t>
  </si>
  <si>
    <t>UNITED TECHNOLOGIES CORP SENIOR    3.100% 06/01/22</t>
  </si>
  <si>
    <t>3800336</t>
  </si>
  <si>
    <t>UNITED TECHNOLOGIES CORP SENIOR    1.800% 06/01/17</t>
  </si>
  <si>
    <t>3800335</t>
  </si>
  <si>
    <t>UNITED PARCEL SERVICE INC SENIOR    2.450% 10/01/22</t>
  </si>
  <si>
    <t>3800334</t>
  </si>
  <si>
    <t>UNITED PARCEL SERVICE INC SENIOR    1.125% 10/01/17</t>
  </si>
  <si>
    <t>3800333</t>
  </si>
  <si>
    <t>UBS-Barclays Commercial Mortga SECURED    2.202% 08/10/49</t>
  </si>
  <si>
    <t>3800332</t>
  </si>
  <si>
    <t>US Airways 2012-2 Class A Pass SECURED    4.625% 06/03/25</t>
  </si>
  <si>
    <t>3800331</t>
  </si>
  <si>
    <t>United Rentals North America I SECURED    5.750% 07/15/18</t>
  </si>
  <si>
    <t>3800330</t>
  </si>
  <si>
    <t>UBS-Barclays Commercial Mortga SECURED    1.901% 12/10/45</t>
  </si>
  <si>
    <t>3800329</t>
  </si>
  <si>
    <t>UBS-Barclays Commercial Mortga SECURED    1.824% 05/10/63</t>
  </si>
  <si>
    <t>3800328</t>
  </si>
  <si>
    <t>TOYOTA MOTOR CREDIT CORP SENIOR    0.875% 07/17/15</t>
  </si>
  <si>
    <t>3800327</t>
  </si>
  <si>
    <t>Topaz Solar Farms LLC SECURED    5.750% 09/30/39</t>
  </si>
  <si>
    <t>3800326</t>
  </si>
  <si>
    <t>TEXAS INSTRUMENTS INC SENIOR    1.650% 08/03/19</t>
  </si>
  <si>
    <t>3800325</t>
  </si>
  <si>
    <t>Teva Pharmaceutical Finance IV SENIOR    2.250% 03/18/20</t>
  </si>
  <si>
    <t>3800324</t>
  </si>
  <si>
    <t>TESORO LOGISTICS LP / TESORO L SENIOR    5.875% 10/01/20</t>
  </si>
  <si>
    <t>3800323</t>
  </si>
  <si>
    <t>Tenaska Virginia Partners LP SECURED    6.119% 03/30/24</t>
  </si>
  <si>
    <t>3800322</t>
  </si>
  <si>
    <t>Target Corp SENIOR    2.900% 01/15/22</t>
  </si>
  <si>
    <t>3800321</t>
  </si>
  <si>
    <t>TTX Co SENIOR    3.050% 11/15/22</t>
  </si>
  <si>
    <t>3800320</t>
  </si>
  <si>
    <t>STERICYCLE INC SENIOR    2.680% 12/12/19</t>
  </si>
  <si>
    <t>3800319</t>
  </si>
  <si>
    <t>Sprint Nextel Corp SENIOR    6.000% 11/15/22</t>
  </si>
  <si>
    <t>3800318</t>
  </si>
  <si>
    <t>Southwestern Electric Power Co SENIOR    3.550% 02/15/22</t>
  </si>
  <si>
    <t>3800317</t>
  </si>
  <si>
    <t>Simon Property Group LP SENIOR    1.500% 02/01/18</t>
  </si>
  <si>
    <t>3800316</t>
  </si>
  <si>
    <t>Sierra Receivables Funding Co SECURED ABS    2.840% 11/20/28</t>
  </si>
  <si>
    <t>3800315</t>
  </si>
  <si>
    <t>Sierra Receivables Funding Co SECURED ABS    2.380% 03/20/29</t>
  </si>
  <si>
    <t>3800314</t>
  </si>
  <si>
    <t>Sierra Receivables Funding Co SECURED ABS    1.870% 08/20/29</t>
  </si>
  <si>
    <t>3800313</t>
  </si>
  <si>
    <t>SEMPRA ENERGY SENIOR    2.875% 10/01/22</t>
  </si>
  <si>
    <t>3800312</t>
  </si>
  <si>
    <t>Santander Drive Auto Receivabl SECURED SUBORDINATED ABS    1.940% 03/15/18</t>
  </si>
  <si>
    <t>3800311</t>
  </si>
  <si>
    <t>Santander Drive Auto Receivabl SECURED SUBORDINATED ABS    2.940% 12/15/17</t>
  </si>
  <si>
    <t>3800310</t>
  </si>
  <si>
    <t>Santander Drive Auto Receivabl SECURED SUBORDINATED ABS    3.200% 02/15/18</t>
  </si>
  <si>
    <t>3800309</t>
  </si>
  <si>
    <t>Santander Drive Auto Receivabl SECURED SUBORDINATED ABS    2.090% 08/15/16</t>
  </si>
  <si>
    <t>3800308</t>
  </si>
  <si>
    <t>Santander Drive Auto Receivabl SECURED SUBORDINATED ABS    2.700% 08/15/18</t>
  </si>
  <si>
    <t>3800307</t>
  </si>
  <si>
    <t>Santander Drive Auto Receivabl SECURED SUBORDINATED ABS    1.560% 08/15/18</t>
  </si>
  <si>
    <t>3800306</t>
  </si>
  <si>
    <t>Santander Drive Auto Receivabl SECURED ABS    1.250% 04/15/15</t>
  </si>
  <si>
    <t>3800305</t>
  </si>
  <si>
    <t>SABMiller Holdings Inc SENIOR    1.850% 01/15/15</t>
  </si>
  <si>
    <t>3800304</t>
  </si>
  <si>
    <t>SABMiller Holdings Inc SENIOR    4.950% 01/15/42</t>
  </si>
  <si>
    <t>3800303</t>
  </si>
  <si>
    <t>SABMiller Holdings Inc SENIOR    2.450% 01/15/17</t>
  </si>
  <si>
    <t>3800302</t>
  </si>
  <si>
    <t>SABMiller Holdings Inc SENIOR    3.750% 01/15/22</t>
  </si>
  <si>
    <t>3800301</t>
  </si>
  <si>
    <t>SLM Student Loan Trust SECURED ABS    0.490% 09/25/19</t>
  </si>
  <si>
    <t>3800300</t>
  </si>
  <si>
    <t>SLM Student Loan Trust SECURED ABS    0.963% 10/16/23</t>
  </si>
  <si>
    <t>3800299</t>
  </si>
  <si>
    <t>SLM Student Loan Trust SECURED ABS    0.510% 06/25/19</t>
  </si>
  <si>
    <t>3800298</t>
  </si>
  <si>
    <t>SLM Student Loan Trust SECURED ABS    1.309% 08/15/23</t>
  </si>
  <si>
    <t>3800297</t>
  </si>
  <si>
    <t>SLM Student Loan Trust SECURED ABS    1.309% 12/15/21</t>
  </si>
  <si>
    <t>3800296</t>
  </si>
  <si>
    <t>SLM Student Loan Trust SECURED ABS    1.160% 09/25/28</t>
  </si>
  <si>
    <t>3800295</t>
  </si>
  <si>
    <t>SLM Student Loan Trust SECURED ABS    0.660% 11/25/20</t>
  </si>
  <si>
    <t>3800294</t>
  </si>
  <si>
    <t>SLM Student Loan Trust SECURED ABS    1.609% 08/15/25</t>
  </si>
  <si>
    <t>3800293</t>
  </si>
  <si>
    <t>NOMURA SECURITIES INTL INC</t>
  </si>
  <si>
    <t>SLM Student Loan Trust SECURED ABS    0.508% 03/16/20</t>
  </si>
  <si>
    <t>3800292</t>
  </si>
  <si>
    <t>SBA TOWER TRUST SECURED    2.933% 12/15/17</t>
  </si>
  <si>
    <t>3800291</t>
  </si>
  <si>
    <t>RYDER SYSTEM INC SENIOR    2.500% 03/01/18</t>
  </si>
  <si>
    <t>3800290</t>
  </si>
  <si>
    <t>ROCKWOOD SPECIALTIES GROUP INC SENIOR    4.625% 10/15/20</t>
  </si>
  <si>
    <t>3800289</t>
  </si>
  <si>
    <t>US BANCORP INVEST INC</t>
  </si>
  <si>
    <t>RIVER FUEL CO #2 INC SECURED    3.250% 07/15/17</t>
  </si>
  <si>
    <t>3800288</t>
  </si>
  <si>
    <t>RIVER BEND FUEL SERVICES INC SECURED    3.250% 07/15/17</t>
  </si>
  <si>
    <t>3800287</t>
  </si>
  <si>
    <t>Rexel SA SENIOR    6.125% 12/15/19</t>
  </si>
  <si>
    <t>3800286</t>
  </si>
  <si>
    <t>REPUBLIC SERVICES INC SENIOR    3.550% 06/01/22</t>
  </si>
  <si>
    <t>3800285</t>
  </si>
  <si>
    <t>Regency Energy Partners LP / R SENIOR    5.500% 04/15/23</t>
  </si>
  <si>
    <t>3800284</t>
  </si>
  <si>
    <t>QUIKRETE COS SECURED    3.820% 11/30/22</t>
  </si>
  <si>
    <t>3800283</t>
  </si>
  <si>
    <t>QUESTAR GAS COMPANY SENIOR    3.280% 12/01/27</t>
  </si>
  <si>
    <t>3800282</t>
  </si>
  <si>
    <t>QUESTAR GAS COMPANY SENIOR    2.980% 12/01/24</t>
  </si>
  <si>
    <t>3800281</t>
  </si>
  <si>
    <t>PUBLIC SERVICE ELECTRIC &amp; GAS SECURED    3.650% 09/01/42</t>
  </si>
  <si>
    <t>3800280</t>
  </si>
  <si>
    <t>PUBLIC SERVICE CO OF COLORADO 1ST MORTGAGE    3.600% 09/15/42</t>
  </si>
  <si>
    <t>3800279</t>
  </si>
  <si>
    <t>Preferred Term Securities XXI SECURED CDO-PFDA    0.958% 03/22/38</t>
  </si>
  <si>
    <t>3800278</t>
  </si>
  <si>
    <t>3800277</t>
  </si>
  <si>
    <t>PNC EQUIPMENT FINANCE LLC SECURED    3.000% 09/13/27</t>
  </si>
  <si>
    <t>3800276</t>
  </si>
  <si>
    <t>3800275</t>
  </si>
  <si>
    <t>3800274</t>
  </si>
  <si>
    <t>PHILIP MORRIS INTERNATIONAL IN SENIOR    2.500% 08/22/22</t>
  </si>
  <si>
    <t>3800273</t>
  </si>
  <si>
    <t>PHILIP MORRIS INTERNATIONAL IN SENIOR    1.125% 08/21/17</t>
  </si>
  <si>
    <t>3800272</t>
  </si>
  <si>
    <t>PENSKE TRUCK LEASING CO LP / P SENIOR    2.500% 03/15/16</t>
  </si>
  <si>
    <t>3800271</t>
  </si>
  <si>
    <t>PENSKE TRUCK LEASING CO LP / P SENIOR    2.500% 07/11/14</t>
  </si>
  <si>
    <t>3800270</t>
  </si>
  <si>
    <t>PENSKE TRUCK LEASING CO LP / P SENIOR    3.125% 05/11/15</t>
  </si>
  <si>
    <t>3800269</t>
  </si>
  <si>
    <t>Pacific Gas &amp; Electric Co SENIOR    4.450% 04/15/42</t>
  </si>
  <si>
    <t>3800268</t>
  </si>
  <si>
    <t>PACCAR FINANCIAL CORP SENIOR    1.050% 06/05/15</t>
  </si>
  <si>
    <t>3800267</t>
  </si>
  <si>
    <t>PVH Corp SENIOR    4.500% 12/15/22</t>
  </si>
  <si>
    <t>3800266</t>
  </si>
  <si>
    <t>ONEOK PARTNERS LP SENIOR    3.375% 10/01/22</t>
  </si>
  <si>
    <t>3800265</t>
  </si>
  <si>
    <t>ONEOK Inc SENIOR    4.250% 02/01/22</t>
  </si>
  <si>
    <t>3800264</t>
  </si>
  <si>
    <t>Omnicom Group Inc SENIOR    3.625% 05/01/22</t>
  </si>
  <si>
    <t>3800263</t>
  </si>
  <si>
    <t>WILMINGTON TRUST CORP SENIOR    7.320% 01/30/18</t>
  </si>
  <si>
    <t>3800262</t>
  </si>
  <si>
    <t>NORTHERN STATES POWER CO/WI 1ST MORTGAGE    3.700% 10/01/42</t>
  </si>
  <si>
    <t>3800261</t>
  </si>
  <si>
    <t>Nissan Master Owner Trust Rece SECURED ABS    0.679% 05/15/17</t>
  </si>
  <si>
    <t>3800260</t>
  </si>
  <si>
    <t>NEXTERA ENERGY CAPITAL HOLDING SENIOR    1.200% 06/01/15</t>
  </si>
  <si>
    <t>3800259</t>
  </si>
  <si>
    <t>NEXTERA ENERGY CAPITAL HOLDING SENIOR    1.611% 06/01/14</t>
  </si>
  <si>
    <t>3800258</t>
  </si>
  <si>
    <t>Navigator CDO 2005 Ltd SECURED CDO-LNA    0.719% 10/21/17</t>
  </si>
  <si>
    <t>3800257</t>
  </si>
  <si>
    <t>NATIONAL RETAIL PROPERTIES INC SENIOR    3.800% 10/15/22</t>
  </si>
  <si>
    <t>3800256</t>
  </si>
  <si>
    <t>Narragansett Electric Co/The SENIOR    4.170% 12/10/42</t>
  </si>
  <si>
    <t>3800255</t>
  </si>
  <si>
    <t>Nabors Industries Inc NOTES    4.625% 09/15/21</t>
  </si>
  <si>
    <t>3800254</t>
  </si>
  <si>
    <t>NYSE EURONEXT SENIOR    2.000% 10/05/17</t>
  </si>
  <si>
    <t>3800253</t>
  </si>
  <si>
    <t>NCR CORP SENIOR    4.625% 02/15/21</t>
  </si>
  <si>
    <t>3800252</t>
  </si>
  <si>
    <t>Morgan Stanley Bank of America SECURED    2.194% 11/15/45</t>
  </si>
  <si>
    <t>3800251</t>
  </si>
  <si>
    <t>Morgan Stanley Bank of America SECURED    1.935% 08/15/45</t>
  </si>
  <si>
    <t>3800250</t>
  </si>
  <si>
    <t>Morgan Stanley Capital I Trust SECURED    2.694% 03/15/45</t>
  </si>
  <si>
    <t>3800249</t>
  </si>
  <si>
    <t>Morgan Stanley Capital I Trust SECURED    1.381% 07/15/49</t>
  </si>
  <si>
    <t>3800248</t>
  </si>
  <si>
    <t>Morgan Stanley Capital I Trust SECURED    6.275% 01/11/43</t>
  </si>
  <si>
    <t>3800247</t>
  </si>
  <si>
    <t>Morgan Stanley Capital I Trust SECURED SUBORDINATED    5.794% 11/12/49</t>
  </si>
  <si>
    <t>3800246</t>
  </si>
  <si>
    <t>STIFEL, NICOLAUS &amp; CO, INC.</t>
  </si>
  <si>
    <t>Morgan Stanley Capital I Trust SECURED    5.544% 11/12/49</t>
  </si>
  <si>
    <t>3800245</t>
  </si>
  <si>
    <t>MetLife Institutional Funding SECURED    1.625% 04/02/15</t>
  </si>
  <si>
    <t>3800244</t>
  </si>
  <si>
    <t>Merrill Lynch Mortgage Trust SECURED    5.311% 01/12/44</t>
  </si>
  <si>
    <t>3800243</t>
  </si>
  <si>
    <t>MERCK &amp; CO INC SENIOR    2.400% 09/15/22</t>
  </si>
  <si>
    <t>3800242</t>
  </si>
  <si>
    <t>MassMutual Global Funding II SECURED    2.000% 04/05/17</t>
  </si>
  <si>
    <t>3800241</t>
  </si>
  <si>
    <t>MARRIOTT INTERNATIONAL INC/DE SENIOR    3.250% 09/15/22</t>
  </si>
  <si>
    <t>3800240</t>
  </si>
  <si>
    <t>MARS INC SENIOR    3.740% 10/11/27</t>
  </si>
  <si>
    <t>3800239</t>
  </si>
  <si>
    <t>MARS INC SENIOR    3.490% 10/11/24</t>
  </si>
  <si>
    <t>3800238</t>
  </si>
  <si>
    <t>MARS INC SENIOR    3.340% 10/11/22</t>
  </si>
  <si>
    <t>3800237</t>
  </si>
  <si>
    <t>MARS INC SENIOR    2.720% 10/11/19</t>
  </si>
  <si>
    <t>3800236</t>
  </si>
  <si>
    <t>MARS INC SENIOR    2.190% 10/11/17</t>
  </si>
  <si>
    <t>3800235</t>
  </si>
  <si>
    <t>Marriott Vacation Club Owner T SECURED ABS    2.510% 05/20/30</t>
  </si>
  <si>
    <t>3800234</t>
  </si>
  <si>
    <t>MARKWEST ENERGY PARTNERS LP / SENIOR    5.500% 02/15/23</t>
  </si>
  <si>
    <t>3800233</t>
  </si>
  <si>
    <t>Macquarie Equipment Funding Tr SECURED SUBORDINATED ABS    1.740% 10/22/18</t>
  </si>
  <si>
    <t>3800232</t>
  </si>
  <si>
    <t>Macquarie Equipment Funding Tr SECURED ABS    0.850% 10/22/18</t>
  </si>
  <si>
    <t>3800231</t>
  </si>
  <si>
    <t>MMAF Equipment Finance LLC SECURED ABS    1.350% 10/10/18</t>
  </si>
  <si>
    <t>3800230</t>
  </si>
  <si>
    <t>MMCA Auto Owner Trust 2012-A SECURED ABS    1.570% 08/15/17</t>
  </si>
  <si>
    <t>3800229</t>
  </si>
  <si>
    <t>Liberty Property LP SENIOR    3.375% 06/15/23</t>
  </si>
  <si>
    <t>3800228</t>
  </si>
  <si>
    <t>LB-UBS Commercial Mortgage Tru SECURED    4.794% 07/15/40</t>
  </si>
  <si>
    <t>3800227</t>
  </si>
  <si>
    <t>HAPOALIM SECURITIES</t>
  </si>
  <si>
    <t>Lafayette Square CDO Ltd SECURED SUBORDINATED CDO-LNA    1.160% 11/15/19</t>
  </si>
  <si>
    <t>3800226</t>
  </si>
  <si>
    <t>Lafayette Square CDO Ltd SECURED CDO-LNA    0.860% 11/15/19</t>
  </si>
  <si>
    <t>3800225</t>
  </si>
  <si>
    <t>LABORATORY CORP OF AMERICA HOL SENIOR    2.200% 08/23/17</t>
  </si>
  <si>
    <t>3800224</t>
  </si>
  <si>
    <t>LB-UBS Commercial Mortgage Tru SECURED    6.157% 04/15/41</t>
  </si>
  <si>
    <t>3800223</t>
  </si>
  <si>
    <t>LB-UBS Commercial Mortgage Tru SECURED    5.378% 11/15/38</t>
  </si>
  <si>
    <t>3800222</t>
  </si>
  <si>
    <t>LB-UBS Commercial Mortgage Tru SECURED    5.455% 02/15/40</t>
  </si>
  <si>
    <t>3800221</t>
  </si>
  <si>
    <t>Kraft Foods Group Inc NOTES    1.625% 06/04/15</t>
  </si>
  <si>
    <t>3800220</t>
  </si>
  <si>
    <t>Kraft Foods Group Inc NOTES    3.500% 06/06/22</t>
  </si>
  <si>
    <t>3800219</t>
  </si>
  <si>
    <t>Kraft Foods Group Inc NOTES    2.250% 06/05/17</t>
  </si>
  <si>
    <t>3800218</t>
  </si>
  <si>
    <t>Kennametal Inc SENIOR    3.875% 02/15/22</t>
  </si>
  <si>
    <t>3800217</t>
  </si>
  <si>
    <t>JP Morgan Chase Commercial Mor SECURED    5.648% 03/18/51</t>
  </si>
  <si>
    <t>3800216</t>
  </si>
  <si>
    <t>JP Morgan Chase Commercial Mor SECURED    1.590% 07/15/46</t>
  </si>
  <si>
    <t>3800215</t>
  </si>
  <si>
    <t>JP Morgan Chase Commercial Mor SECURED    2.017% 05/15/45</t>
  </si>
  <si>
    <t>3800214</t>
  </si>
  <si>
    <t>JP Morgan Chase Commercial Mor SECURED    5.880% 02/12/51</t>
  </si>
  <si>
    <t>3800213</t>
  </si>
  <si>
    <t>JP Morgan Chase Commercial Mor SECURED    5.440% 05/15/45</t>
  </si>
  <si>
    <t>3800212</t>
  </si>
  <si>
    <t>JP Morgan Chase Commercial Mor SECURED SUBORDINATED    5.871% 04/15/45</t>
  </si>
  <si>
    <t>3800211</t>
  </si>
  <si>
    <t>JPMorgan Chase &amp; Co SENIOR    4.500% 01/24/22</t>
  </si>
  <si>
    <t>3800210</t>
  </si>
  <si>
    <t>Illinois Tool Works Inc SENIOR    3.375% 09/15/21</t>
  </si>
  <si>
    <t>3800209</t>
  </si>
  <si>
    <t>Idaho Power Co 1ST MORTGAGE    4.300% 04/01/42</t>
  </si>
  <si>
    <t>3800208</t>
  </si>
  <si>
    <t>Hyundai Auto Receivables Trust SECURED SUBORDINATED ABS    1.420% 02/15/19</t>
  </si>
  <si>
    <t>3800207</t>
  </si>
  <si>
    <t>Hyundai Auto Receivables Trust SECURED SUBORDINATED ABS    1.060% 06/15/18</t>
  </si>
  <si>
    <t>3800206</t>
  </si>
  <si>
    <t>Hyundai Auto Receivables Trust SECURED SUBORDINATED ABS    1.950% 10/15/18</t>
  </si>
  <si>
    <t>3800205</t>
  </si>
  <si>
    <t>Hyundai Auto Receivables Trust SECURED SUBORDINATED ABS    1.390% 03/15/18</t>
  </si>
  <si>
    <t>3800204</t>
  </si>
  <si>
    <t>Hyundai Auto Receivables Trust SECURED SUBORDINATED ABS    2.100% 06/15/17</t>
  </si>
  <si>
    <t>3800203</t>
  </si>
  <si>
    <t>Hyundai Auto Receivables Trust SECURED SUBORDINATED ABS    1.510% 02/15/17</t>
  </si>
  <si>
    <t>3800202</t>
  </si>
  <si>
    <t>Huntington Auto Trust SECURED SUBORDINATED ABS    1.370% 05/15/18</t>
  </si>
  <si>
    <t>3800201</t>
  </si>
  <si>
    <t>Huntington Auto Trust SECURED SUBORDINATED ABS    1.070% 02/15/18</t>
  </si>
  <si>
    <t>3800200</t>
  </si>
  <si>
    <t>Huntington Auto Trust 2012-1 SECURED SUBORDINATED ABS    2.100% 10/16/17</t>
  </si>
  <si>
    <t>3800199</t>
  </si>
  <si>
    <t>Huntington Auto Trust 2012-1 SECURED SUBORDINATED ABS    1.710% 08/15/17</t>
  </si>
  <si>
    <t>3800198</t>
  </si>
  <si>
    <t>Humana Inc SENIOR    3.150% 12/01/22</t>
  </si>
  <si>
    <t>3800197</t>
  </si>
  <si>
    <t>Honda Auto Receivables Owner T SECURED ABS    0.740% 10/15/18</t>
  </si>
  <si>
    <t>3800196</t>
  </si>
  <si>
    <t>Harley-Davidson Motorcycle Tru SECURED ABS    0.910% 02/15/18</t>
  </si>
  <si>
    <t>3800195</t>
  </si>
  <si>
    <t>HARLEY-DAVIDSON FINANCIAL SERV SENIOR    1.150% 09/15/15</t>
  </si>
  <si>
    <t>3800194</t>
  </si>
  <si>
    <t>HARLEY-DAVIDSON FINANCIAL SERV SENIOR    2.700% 03/15/17</t>
  </si>
  <si>
    <t>3800193</t>
  </si>
  <si>
    <t>HSBC USA Inc SENIOR    2.375% 02/13/15</t>
  </si>
  <si>
    <t>3800192</t>
  </si>
  <si>
    <t>Greenwich Capital Commercial F SECURED    5.277% 04/10/37</t>
  </si>
  <si>
    <t>3800191</t>
  </si>
  <si>
    <t>Great America Leasing Receivab SECURED SUBORDINATED ABS    2.300% 04/17/17</t>
  </si>
  <si>
    <t>3800190</t>
  </si>
  <si>
    <t>Great America Leasing Receivab SECURED ABS    1.660% 04/17/17</t>
  </si>
  <si>
    <t>3800189</t>
  </si>
  <si>
    <t>Goldman Sachs Group Inc/The SENIOR    5.750% 01/24/22</t>
  </si>
  <si>
    <t>3800188</t>
  </si>
  <si>
    <t>Goldman Sachs Group Inc/The SENIOR    5.125% 01/15/15</t>
  </si>
  <si>
    <t>3800187</t>
  </si>
  <si>
    <t>Georgia Power Co SENIOR    4.300% 03/15/42</t>
  </si>
  <si>
    <t>3800186</t>
  </si>
  <si>
    <t>GENERAL PARTS INTERNATIONAL, SENIOR    9.570% 07/01/20</t>
  </si>
  <si>
    <t>3800185</t>
  </si>
  <si>
    <t>GENERAL PARTS INTERNATIONAL, SENIOR    8.480% 11/01/16</t>
  </si>
  <si>
    <t>3800184</t>
  </si>
  <si>
    <t>General Electric Capital Corp SENIOR    2.150% 01/09/15</t>
  </si>
  <si>
    <t>3800183</t>
  </si>
  <si>
    <t>GENERAL ELECTRIC CO SENIOR    0.850% 10/09/15</t>
  </si>
  <si>
    <t>3800182</t>
  </si>
  <si>
    <t>GENERAL ELECTRIC CO SENIOR    2.700% 10/09/22</t>
  </si>
  <si>
    <t>3800181</t>
  </si>
  <si>
    <t>GE Capital Commercial Mortgage SECURED    5.307% 11/10/45</t>
  </si>
  <si>
    <t>3800180</t>
  </si>
  <si>
    <t>GS Mortgage Securities Corp II SECURED    2.411% 11/10/45</t>
  </si>
  <si>
    <t>3800179</t>
  </si>
  <si>
    <t>GS Mortgage Securities Corp II SECURED    2.621% 05/10/45</t>
  </si>
  <si>
    <t>3800178</t>
  </si>
  <si>
    <t>GS Mortgage Securities Corp II SECURED    0.578% 04/10/34</t>
  </si>
  <si>
    <t>3800177</t>
  </si>
  <si>
    <t>GTP Cellular Sites LLC SECURED    3.721% 03/15/17</t>
  </si>
  <si>
    <t>3800176</t>
  </si>
  <si>
    <t>GE Equipment Transportation LL SECURED SUBORDINATED ABS    1.310% 09/24/20</t>
  </si>
  <si>
    <t>3800175</t>
  </si>
  <si>
    <t>GE Equipment Small Ticket LLC SECURED SUBORDINATED ABS    1.660% 08/21/18</t>
  </si>
  <si>
    <t>3800174</t>
  </si>
  <si>
    <t>GE Equipment Small Ticket LLC SECURED ABS    1.270% 08/21/18</t>
  </si>
  <si>
    <t>3800173</t>
  </si>
  <si>
    <t>GE Equipment Transportation LL SECURED SUBORDINATED ABS    1.650% 01/22/20</t>
  </si>
  <si>
    <t>3800172</t>
  </si>
  <si>
    <t>GE Equipment Midticket LLC SECURED SUBORDINATED ABS    1.160% 09/22/20</t>
  </si>
  <si>
    <t>3800171</t>
  </si>
  <si>
    <t>GE Equipment Midticket LLC SECURED ABS    0.780% 09/22/20</t>
  </si>
  <si>
    <t>3800170</t>
  </si>
  <si>
    <t>GE Dealer Floorplan Master Not SECURED ABS    0.668% 10/20/17</t>
  </si>
  <si>
    <t>3800169</t>
  </si>
  <si>
    <t>GE Dealer Floorplan Master Not SECURED ABS    0.701% 06/20/17</t>
  </si>
  <si>
    <t>3800168</t>
  </si>
  <si>
    <t>GE Dealer Floorplan Master Not SECURED ABS    0.961% 04/22/19</t>
  </si>
  <si>
    <t>3800167</t>
  </si>
  <si>
    <t>GE Capital Credit Card Master SECURED SUBORDINATED ABS    1.830% 08/17/20</t>
  </si>
  <si>
    <t>3800166</t>
  </si>
  <si>
    <t>GE Capital Credit Card Master SECURED ABS    1.360% 08/17/20</t>
  </si>
  <si>
    <t>3800165</t>
  </si>
  <si>
    <t>GE Capital Credit Card Master SECURED ABS    0.659% 03/15/20</t>
  </si>
  <si>
    <t>3800164</t>
  </si>
  <si>
    <t>GE Capital Credit Card Master SECURED ABS    1.030% 01/15/18</t>
  </si>
  <si>
    <t>3800163</t>
  </si>
  <si>
    <t>Fresenius Medical Care US Fina SENIOR    5.625% 07/31/19</t>
  </si>
  <si>
    <t>3800162</t>
  </si>
  <si>
    <t>FORD MOTOR CREDIT CO LLC SENIOR    3.000% 06/12/17</t>
  </si>
  <si>
    <t>3800161</t>
  </si>
  <si>
    <t>FORD MOTOR CREDIT CO LLC SENIOR    4.207% 04/15/16</t>
  </si>
  <si>
    <t>3800160</t>
  </si>
  <si>
    <t>Ford Credit Auto Owner Trust SECURED SUBORDINATED ABS    1.690% 04/15/18</t>
  </si>
  <si>
    <t>3800159</t>
  </si>
  <si>
    <t>Ford Credit Auto Owner Trust SECURED SUBORDINATED ABS    1.270% 12/15/17</t>
  </si>
  <si>
    <t>3800158</t>
  </si>
  <si>
    <t>Ford Credit Auto Owner Trust SECURED ABS    0.790% 11/15/17</t>
  </si>
  <si>
    <t>3800157</t>
  </si>
  <si>
    <t>Ford Credit Auto Lease Trust SECURED SUBORDINATED ABS    1.500% 03/15/17</t>
  </si>
  <si>
    <t>3800156</t>
  </si>
  <si>
    <t>Ford Credit Auto Lease Trust SECURED SUBORDINATED ABS    1.100% 12/15/15</t>
  </si>
  <si>
    <t>3800155</t>
  </si>
  <si>
    <t>Ford Credit Auto Owner Trust SECURED SUBORDINATED ABS    2.400% 11/15/17</t>
  </si>
  <si>
    <t>3800154</t>
  </si>
  <si>
    <t>Ford Credit Auto Owner Trust SECURED SUBORDINATED ABS    1.880% 08/15/17</t>
  </si>
  <si>
    <t>3800153</t>
  </si>
  <si>
    <t>Ford Credit Floorplan Master O SECURED ABS    1.920% 01/15/19</t>
  </si>
  <si>
    <t>3800152</t>
  </si>
  <si>
    <t>FOOTBALL CLUB TERM NOTES 2024 SECURED    3.410% 10/05/24</t>
  </si>
  <si>
    <t>3800151</t>
  </si>
  <si>
    <t>FM Leveraged Capital Fund II SECURED SUBORDINATED CDO-LNA    1.160% 11/15/20</t>
  </si>
  <si>
    <t>3800150</t>
  </si>
  <si>
    <t>FM Leveraged Capital Fund II SECURED SUBORDINATED CDO-LNA    0.780% 11/15/20</t>
  </si>
  <si>
    <t>3800149</t>
  </si>
  <si>
    <t>FLORIDA POWER &amp; LIGHT CO 1ST MORTGAGE    4.050% 06/01/42</t>
  </si>
  <si>
    <t>3800148</t>
  </si>
  <si>
    <t>FLORIDA GAS TRANSMISSION CO LL SENIOR    3.875% 07/15/22</t>
  </si>
  <si>
    <t>3800147</t>
  </si>
  <si>
    <t>Federal Express Corp 2012 Pass SECURED    2.625% 01/15/18</t>
  </si>
  <si>
    <t>3800146</t>
  </si>
  <si>
    <t>Exeter Automobile Receivables SECURED ABS    1.300% 06/15/17</t>
  </si>
  <si>
    <t>3800145</t>
  </si>
  <si>
    <t>EP Energy LLC / Everest Acquis SECURED    6.875% 05/01/19</t>
  </si>
  <si>
    <t>3800144</t>
  </si>
  <si>
    <t>Essex Portfolio LP SENIOR    3.625% 08/15/22</t>
  </si>
  <si>
    <t>3800143</t>
  </si>
  <si>
    <t>Equifax Inc SENIOR    3.300% 12/15/22</t>
  </si>
  <si>
    <t>3800142</t>
  </si>
  <si>
    <t>ENTERPRISE PRODUCTS OPERATING SENIOR    1.250% 08/13/15</t>
  </si>
  <si>
    <t>3800141</t>
  </si>
  <si>
    <t>Enterprise Fleet Financing LLC SECURED ABS    0.930% 04/20/18</t>
  </si>
  <si>
    <t>3800140</t>
  </si>
  <si>
    <t>Enterprise Fleet Financing LLC SECURED ABS    0.720% 04/20/18</t>
  </si>
  <si>
    <t>3800139</t>
  </si>
  <si>
    <t>Entergy Louisiana LLC 1ST MORTGAGE    1.875% 12/15/14</t>
  </si>
  <si>
    <t>3800138</t>
  </si>
  <si>
    <t>Entergy Corp SENIOR    4.700% 01/15/17</t>
  </si>
  <si>
    <t>3800137</t>
  </si>
  <si>
    <t>Energy Transfer Partners LP SENIOR    5.200% 02/01/22</t>
  </si>
  <si>
    <t>3800136</t>
  </si>
  <si>
    <t>Endo Health Solutions Inc SENIOR    7.000% 07/15/19</t>
  </si>
  <si>
    <t>3800135</t>
  </si>
  <si>
    <t>BNY MELLON CAPITAL MARKETS LLC</t>
  </si>
  <si>
    <t>Elwood Energy LLC SECURED    8.159% 07/05/26</t>
  </si>
  <si>
    <t>3800134</t>
  </si>
  <si>
    <t>EOG RESOURCES INC SENIOR    2.625% 03/15/23</t>
  </si>
  <si>
    <t>3800133</t>
  </si>
  <si>
    <t>Duke Energy Indiana Inc 1ST MORTGAGE    4.200% 03/15/42</t>
  </si>
  <si>
    <t>3800132</t>
  </si>
  <si>
    <t>DPL Inc SENIOR    6.500% 10/15/16</t>
  </si>
  <si>
    <t>3800131</t>
  </si>
  <si>
    <t>DISH DBS Corp SENIOR    4.625% 07/15/17</t>
  </si>
  <si>
    <t>3800130</t>
  </si>
  <si>
    <t>3800129</t>
  </si>
  <si>
    <t>WALT DISNEY CO/THE SENIOR    2.350% 12/01/22</t>
  </si>
  <si>
    <t>3800128</t>
  </si>
  <si>
    <t>Discover Card Master Trust SECURED ABS    1.670% 01/18/22</t>
  </si>
  <si>
    <t>3800127</t>
  </si>
  <si>
    <t>Discover Card Master Trust SECURED ABS    0.409% 01/16/18</t>
  </si>
  <si>
    <t>3800126</t>
  </si>
  <si>
    <t>Discover Card Master Trust SECURED ABS    0.579% 11/15/19</t>
  </si>
  <si>
    <t>3800125</t>
  </si>
  <si>
    <t>Discover Card Master Trust SECURED ABS    0.860% 11/15/17</t>
  </si>
  <si>
    <t>3800124</t>
  </si>
  <si>
    <t>DIRECTV Holdings LLC / DIRECTV NOTES    3.800% 03/15/22</t>
  </si>
  <si>
    <t>3800123</t>
  </si>
  <si>
    <t>DIRECTV Holdings LLC / DIRECTV NOTES    2.400% 03/15/17</t>
  </si>
  <si>
    <t>3800122</t>
  </si>
  <si>
    <t>DAIMLER FINANCE NORTH AMERICA SENIOR    1.300% 07/31/15</t>
  </si>
  <si>
    <t>3800121</t>
  </si>
  <si>
    <t>Commercial Mortgage Pass-Throu SECURED    5.998% 06/15/38</t>
  </si>
  <si>
    <t>3800120</t>
  </si>
  <si>
    <t>Continental Resources Inc/OK SENIOR    5.000% 09/15/22</t>
  </si>
  <si>
    <t>3800119</t>
  </si>
  <si>
    <t>Continental Airlines 2007-1 Cl SECURED    5.983% 04/19/22</t>
  </si>
  <si>
    <t>3800118</t>
  </si>
  <si>
    <t>CONTINENTAL AIRLINES 2012-2 CL SECURED    5.500% 10/29/20</t>
  </si>
  <si>
    <t>3800117</t>
  </si>
  <si>
    <t>CONTINENTAL AIRLINES 2012-2 CL SECURED    4.000% 10/29/24</t>
  </si>
  <si>
    <t>3800116</t>
  </si>
  <si>
    <t>CONSUMERS ENERGY CO 1ST MORTGAGE    2.850% 05/15/22</t>
  </si>
  <si>
    <t>3800115</t>
  </si>
  <si>
    <t>CONSTELLATION BRANDS INC SENIOR    4.625% 03/01/23</t>
  </si>
  <si>
    <t>3800114</t>
  </si>
  <si>
    <t>CONSTELLATION BRANDS INC NOTES    6.000% 05/01/22</t>
  </si>
  <si>
    <t>3800113</t>
  </si>
  <si>
    <t>CONSTELLATION BRANDS INC NOTES    7.250% 05/15/17</t>
  </si>
  <si>
    <t>3800112</t>
  </si>
  <si>
    <t>CONNECTICUT NATIONAL BANK SECURED    9.180% 01/01/14</t>
  </si>
  <si>
    <t>3800111</t>
  </si>
  <si>
    <t>CONCHO RESOURCES INC SENIOR    5.500% 04/01/23</t>
  </si>
  <si>
    <t>3800110</t>
  </si>
  <si>
    <t>CONAGRA FOODS INC SENIOR    1.350% 09/10/15</t>
  </si>
  <si>
    <t>3800109</t>
  </si>
  <si>
    <t>COMPUTER SCIENCES CORP SENIOR    2.500% 09/15/15</t>
  </si>
  <si>
    <t>3800108</t>
  </si>
  <si>
    <t>COMMONWEALTH EDISON CO SENIOR    3.800% 10/01/42</t>
  </si>
  <si>
    <t>3800107</t>
  </si>
  <si>
    <t>COMM 2006-C7 Mortgage Trust SECURED    5.773% 06/10/46</t>
  </si>
  <si>
    <t>3800106</t>
  </si>
  <si>
    <t>COMCAST CORP SENIOR    3.125% 07/15/22</t>
  </si>
  <si>
    <t>3800105</t>
  </si>
  <si>
    <t>ColumbusNova CLO Ltd 2006-I SECURED CDO-LNA    0.585% 07/18/18</t>
  </si>
  <si>
    <t>3800104</t>
  </si>
  <si>
    <t>COBALT CMBS Commercial Mortgag SECURED    5.526% 04/15/47</t>
  </si>
  <si>
    <t>3800103</t>
  </si>
  <si>
    <t>Clean Harbors Inc SENIOR    5.250% 08/01/20</t>
  </si>
  <si>
    <t>3800102</t>
  </si>
  <si>
    <t>Citigroup Commercial Mortgage SECURED    2.263% 09/10/45</t>
  </si>
  <si>
    <t>3800101</t>
  </si>
  <si>
    <t>Citigroup Inc SENIOR    4.450% 01/10/17</t>
  </si>
  <si>
    <t>3800100</t>
  </si>
  <si>
    <t>CHURCH &amp; DWIGHT CO INC SENIOR    2.875% 10/01/22</t>
  </si>
  <si>
    <t>3800099</t>
  </si>
  <si>
    <t>Chesapeake Energy Corp NOTES    6.125% 02/15/21</t>
  </si>
  <si>
    <t>3800098</t>
  </si>
  <si>
    <t>Chase Issuance Trust SECURED ABS    0.790% 06/15/17</t>
  </si>
  <si>
    <t>3800097</t>
  </si>
  <si>
    <t>CenterPoint Energy Transition SECURED ABS    3.028% 10/15/25</t>
  </si>
  <si>
    <t>3800096</t>
  </si>
  <si>
    <t>CenterPoint Energy Transition SECURED ABS    2.161% 10/15/21</t>
  </si>
  <si>
    <t>3800095</t>
  </si>
  <si>
    <t>CenterPoint Energy Transition SECURED ABS    0.901% 04/15/18</t>
  </si>
  <si>
    <t>3800094</t>
  </si>
  <si>
    <t>Centene Corp SENIOR    5.750% 06/01/17</t>
  </si>
  <si>
    <t>3800093</t>
  </si>
  <si>
    <t>CAROLINA POWER &amp; LIGHT CO 1ST MORTGAGE    4.100% 05/15/42</t>
  </si>
  <si>
    <t>3800092</t>
  </si>
  <si>
    <t>CarMax Auto Owner Trust SECURED SUBORDINATED ABS    1.500% 08/15/18</t>
  </si>
  <si>
    <t>3800091</t>
  </si>
  <si>
    <t>CarMax Auto Owner Trust SECURED SUBORDINATED ABS    1.100% 06/15/18</t>
  </si>
  <si>
    <t>3800090</t>
  </si>
  <si>
    <t>CarMax Auto Owner Trust SECURED ABS    1.160% 12/15/17</t>
  </si>
  <si>
    <t>3800089</t>
  </si>
  <si>
    <t>CARDINAL HEALTH INC SENIOR    1.900% 06/15/17</t>
  </si>
  <si>
    <t>3800088</t>
  </si>
  <si>
    <t>Cabela's Master Credit Card Tr SECURED ABS    1.450% 06/15/20</t>
  </si>
  <si>
    <t>3800087</t>
  </si>
  <si>
    <t>Cabela's Master Credit Card Tr SECURED ABS    1.630% 02/18/20</t>
  </si>
  <si>
    <t>3800086</t>
  </si>
  <si>
    <t>COMM 2012-CCRE2 Mortgage Trust SECURED    1.970% 08/15/45</t>
  </si>
  <si>
    <t>3800085</t>
  </si>
  <si>
    <t>CNH Equipment Trust SECURED SUBORDINATED ABS    1.300% 03/16/20</t>
  </si>
  <si>
    <t>3800084</t>
  </si>
  <si>
    <t>COMM 2012-CCRE1 Mortgage Trust SECURED    3.912% 05/15/45</t>
  </si>
  <si>
    <t>3800083</t>
  </si>
  <si>
    <t>COMM 2012-CCRE1 Mortgage Trust SECURED    2.258% 05/15/45</t>
  </si>
  <si>
    <t>3800082</t>
  </si>
  <si>
    <t>CNH Capital LLC SENIOR    3.875% 11/01/15</t>
  </si>
  <si>
    <t>3800081</t>
  </si>
  <si>
    <t>CNH Equipment Trust SECURED SUBORDINATED ABS    1.780% 06/15/20</t>
  </si>
  <si>
    <t>3800080</t>
  </si>
  <si>
    <t>CMS Energy Corp SENIOR    5.050% 03/15/22</t>
  </si>
  <si>
    <t>3800079</t>
  </si>
  <si>
    <t>CIT Equipment Collateral SECURED SUBORDINATED ABS    1.690% 08/22/16</t>
  </si>
  <si>
    <t>3800078</t>
  </si>
  <si>
    <t>CIT Equipment Collateral SECURED ABS    1.100% 08/22/16</t>
  </si>
  <si>
    <t>3800077</t>
  </si>
  <si>
    <t>CIT Group Inc SENIOR    5.250% 03/15/18</t>
  </si>
  <si>
    <t>3800076</t>
  </si>
  <si>
    <t>CIT Group Inc SENIOR    4.750% 02/15/15</t>
  </si>
  <si>
    <t>3800075</t>
  </si>
  <si>
    <t>CHS/COMMUNITY HEALTH SYSTEMS I SECURED    5.125% 08/15/18</t>
  </si>
  <si>
    <t>3800074</t>
  </si>
  <si>
    <t>CD 2005-CD1 Commercial Mortgag SECURED    5.219% 07/15/44</t>
  </si>
  <si>
    <t>3800073</t>
  </si>
  <si>
    <t>CBS CORP NOTES    1.950% 07/01/17</t>
  </si>
  <si>
    <t>3800072</t>
  </si>
  <si>
    <t>Bristow Group Inc SENIOR    6.250% 10/15/22</t>
  </si>
  <si>
    <t>3800071</t>
  </si>
  <si>
    <t>Boston Gas Co SENIOR    4.487% 02/15/42</t>
  </si>
  <si>
    <t>3800070</t>
  </si>
  <si>
    <t>BlueMountain CLO Ltd SECURED CDO-LNA    0.558% 03/17/21</t>
  </si>
  <si>
    <t>3800069</t>
  </si>
  <si>
    <t>BLACKROCK INC SENIOR    1.375% 06/01/15</t>
  </si>
  <si>
    <t>3800068</t>
  </si>
  <si>
    <t>Bear Stearns Commercial Mortga SECURED    5.715% 06/11/40</t>
  </si>
  <si>
    <t>3800067</t>
  </si>
  <si>
    <t>3800066</t>
  </si>
  <si>
    <t>Bear Stearns Commercial Mortga SECURED    5.890% 06/11/50</t>
  </si>
  <si>
    <t>3800065</t>
  </si>
  <si>
    <t>BEAM INC SENIOR    1.875% 05/15/17</t>
  </si>
  <si>
    <t>3800064</t>
  </si>
  <si>
    <t>BAXTER INTERNATIONAL INC SENIOR    2.400% 08/15/22</t>
  </si>
  <si>
    <t>3800063</t>
  </si>
  <si>
    <t>BANK OF NEW YORK MELLON CORP/T SENIOR    1.969% 06/20/17</t>
  </si>
  <si>
    <t>3800062</t>
  </si>
  <si>
    <t>Bank of America Auto Trust 201 SECURED SUBORDINATED ABS    2.090% 07/17/17</t>
  </si>
  <si>
    <t>3800061</t>
  </si>
  <si>
    <t>BANGOR HYDRO-ELECTRIC CO SENIOR    3.610% 01/31/22</t>
  </si>
  <si>
    <t>3800060</t>
  </si>
  <si>
    <t>Banc of America Re-REMIC Trust SECURED    5.917% 02/15/51</t>
  </si>
  <si>
    <t>3800059</t>
  </si>
  <si>
    <t>BALTIMORE GAS &amp; ELECTRIC CO SENIOR    2.800% 08/15/22</t>
  </si>
  <si>
    <t>3800058</t>
  </si>
  <si>
    <t>Baker Hughes Inc SENIOR    3.200% 08/15/21</t>
  </si>
  <si>
    <t>3800057</t>
  </si>
  <si>
    <t>BMW Vehicle Lease Trust 2012-1 SECURED ABS    0.930% 09/21/15</t>
  </si>
  <si>
    <t>3800056</t>
  </si>
  <si>
    <t>BMW Floorplan Master Owner Tru SECURED ABS    0.609% 09/15/17</t>
  </si>
  <si>
    <t>3800055</t>
  </si>
  <si>
    <t>AVIATION CAPITAL GROUP CORP SENIOR    6.000% 04/05/18</t>
  </si>
  <si>
    <t>3800054</t>
  </si>
  <si>
    <t>AutoNation Inc SENIOR    5.500% 02/01/20</t>
  </si>
  <si>
    <t>3800053</t>
  </si>
  <si>
    <t>Augusta Funding Ltd VI SECURED    7.750% 04/15/36</t>
  </si>
  <si>
    <t>3800052</t>
  </si>
  <si>
    <t>Augusta Funding Ltd VII SECURED    8.250% 08/15/36</t>
  </si>
  <si>
    <t>3800051</t>
  </si>
  <si>
    <t>ASSOCIATED BANC-CORP SENIOR    1.875% 03/12/14</t>
  </si>
  <si>
    <t>3800050</t>
  </si>
  <si>
    <t>ABFC 2005-AQ1 Trust SECURED ABS    5.199% 06/25/35</t>
  </si>
  <si>
    <t>3800049</t>
  </si>
  <si>
    <t>Artus Loan Fund Ltd SECURED SUBORDINATED CDO-LNA    1.060% 02/15/18</t>
  </si>
  <si>
    <t>3800048</t>
  </si>
  <si>
    <t>Express Scripts Holding Co NOTES    2.650% 02/15/17</t>
  </si>
  <si>
    <t>3800047</t>
  </si>
  <si>
    <t>Express Scripts Holding Co NOTES    2.100% 02/12/15</t>
  </si>
  <si>
    <t>3800046</t>
  </si>
  <si>
    <t>ARES CLO Ltd SECURED CDO-LNA    0.554% 04/16/21</t>
  </si>
  <si>
    <t>3800045</t>
  </si>
  <si>
    <t>Apache Corp SENIOR    3.250% 04/15/22</t>
  </si>
  <si>
    <t>3800044</t>
  </si>
  <si>
    <t>Anthracite CDO I Ltd SECURED SUBORDINATED CDO-CMBS    6.000% 05/24/37</t>
  </si>
  <si>
    <t>3800043</t>
  </si>
  <si>
    <t>AmeriGas Finance LLC / AmeriGa SENIOR    7.000% 05/20/22</t>
  </si>
  <si>
    <t>3800042</t>
  </si>
  <si>
    <t>AmeriCredit Automobile Receiva SECURED SUBORDINATED ABS    2.640% 10/10/17</t>
  </si>
  <si>
    <t>3800041</t>
  </si>
  <si>
    <t>AmeriCredit Automobile Receiva SECURED SUBORDINATED ABS    1.780% 03/08/17</t>
  </si>
  <si>
    <t>3800040</t>
  </si>
  <si>
    <t>AmeriCredit Automobile Receiva SECURED SUBORDINATED ABS    1.590% 07/10/17</t>
  </si>
  <si>
    <t>3800039</t>
  </si>
  <si>
    <t>American Water Capital Corp SENIOR    4.300% 12/01/42</t>
  </si>
  <si>
    <t>3800038</t>
  </si>
  <si>
    <t>AMERICAN HONDA FINANCE CORP SENIOR    1.500% 09/11/17</t>
  </si>
  <si>
    <t>3800037</t>
  </si>
  <si>
    <t>AMERICAN HONDA FINANCE CORP SENIOR    1.000% 08/11/15</t>
  </si>
  <si>
    <t>3800036</t>
  </si>
  <si>
    <t>American Express Credit Accoun SECURED SUBORDINATED ABS    0.770% 05/15/18</t>
  </si>
  <si>
    <t>3800035</t>
  </si>
  <si>
    <t>American Express Credit Accoun SECURED SUBORDINATED ABS    1.070% 05/15/18</t>
  </si>
  <si>
    <t>3800034</t>
  </si>
  <si>
    <t>American Express Credit Accoun SECURED SUBORDINATED ABS    1.290% 03/15/18</t>
  </si>
  <si>
    <t>3800033</t>
  </si>
  <si>
    <t>American Express Credit Accoun SECURED SUBORDINATED ABS    0.990% 03/15/18</t>
  </si>
  <si>
    <t>3800032</t>
  </si>
  <si>
    <t>American Express Credit Accoun SECURED ABS    0.680% 03/15/18</t>
  </si>
  <si>
    <t>3800031</t>
  </si>
  <si>
    <t>ALTRIA GROUP INC SENIOR    2.850% 08/09/22</t>
  </si>
  <si>
    <t>3800030</t>
  </si>
  <si>
    <t>Ally Auto Receivables Trust 20 SECURED ABS    0.800% 10/16/17</t>
  </si>
  <si>
    <t>3800029</t>
  </si>
  <si>
    <t>Ally Auto Receivables Trust 20 SECURED SUBORDINATED ABS    2.260% 07/16/18</t>
  </si>
  <si>
    <t>3800028</t>
  </si>
  <si>
    <t>Ally Auto Receivables Trust 20 SECURED SUBORDINATED ABS    1.760% 02/15/17</t>
  </si>
  <si>
    <t>3800027</t>
  </si>
  <si>
    <t>Ally Auto Receivables Trust 20 SECURED ABS    0.930% 02/16/16</t>
  </si>
  <si>
    <t>3800026</t>
  </si>
  <si>
    <t>Ally Auto Receivables Trust 20 SECURED SUBORDINATED ABS    1.840% 11/15/16</t>
  </si>
  <si>
    <t>3800025</t>
  </si>
  <si>
    <t>Ally Financial Inc SENIOR    3.125% 01/15/16</t>
  </si>
  <si>
    <t>3800024</t>
  </si>
  <si>
    <t>Ally Master Owner Trust SECURED ABS    1.440% 02/15/17</t>
  </si>
  <si>
    <t>3800023</t>
  </si>
  <si>
    <t>ALLIANT ENERGY CORPORATE SERVI SENIOR    3.450% 09/19/22</t>
  </si>
  <si>
    <t>3800022</t>
  </si>
  <si>
    <t>Alabama Power Co SENIOR    4.100% 01/15/42</t>
  </si>
  <si>
    <t>3800021</t>
  </si>
  <si>
    <t>AGILENT TECHNOLOGIES INC SENIOR    3.200% 10/01/22</t>
  </si>
  <si>
    <t>3800020</t>
  </si>
  <si>
    <t>ABU DHABI NATIONAL ENERGY CO SENIOR    3.625% 01/12/23</t>
  </si>
  <si>
    <t>3800019</t>
  </si>
  <si>
    <t>ABU DHABI NATIONAL ENERGY CO SENIOR    2.500% 01/12/18</t>
  </si>
  <si>
    <t>3800018</t>
  </si>
  <si>
    <t>AEP Texas Central Transition F SECURED ABS    2.845% 03/01/26</t>
  </si>
  <si>
    <t>3800017</t>
  </si>
  <si>
    <t>PPL Ironwood LLC SECURED    8.857% 11/30/25</t>
  </si>
  <si>
    <t>3800016</t>
  </si>
  <si>
    <t>A&amp;E TELEVISION NETWORKS LLC SENIOR    3.630% 08/22/22</t>
  </si>
  <si>
    <t>3800015</t>
  </si>
  <si>
    <t>A&amp;E TELEVISION NETWORKS LLC SENIOR    3.110% 08/22/19</t>
  </si>
  <si>
    <t>3800014</t>
  </si>
  <si>
    <t>LEVEL 3 FINANCING INC SECURED    5.250% 08/01/19</t>
  </si>
  <si>
    <t>3800013</t>
  </si>
  <si>
    <t>HOLOGIC INC SECURED    4.500% 08/01/19</t>
  </si>
  <si>
    <t>3800012</t>
  </si>
  <si>
    <t>SPANSION INC 1ST LIEN    5.250% 12/11/18</t>
  </si>
  <si>
    <t>3800011</t>
  </si>
  <si>
    <t>PINNACLE FOODS FINANCE LLC / P SECURED    4.750% 10/17/18</t>
  </si>
  <si>
    <t>3800010</t>
  </si>
  <si>
    <t>ASURION LLC SECURED    5.500% 05/24/18</t>
  </si>
  <si>
    <t>3800009</t>
  </si>
  <si>
    <t>EP ENERGY LLC 1ST LIEN    5.000% 05/24/18</t>
  </si>
  <si>
    <t>3800008</t>
  </si>
  <si>
    <t>3800007</t>
  </si>
  <si>
    <t>KINETIC CONCEPTS INC / KCI USA 1ST LIEN    5.500% 05/04/18</t>
  </si>
  <si>
    <t>3800006</t>
  </si>
  <si>
    <t>Taxable Exchange</t>
  </si>
  <si>
    <t>CAESARS ENTERTAINMENT OPERATIN SECURED    5.460% 01/28/18</t>
  </si>
  <si>
    <t>3800005</t>
  </si>
  <si>
    <t>ASURION LLC SECURED    4.750% 07/10/17</t>
  </si>
  <si>
    <t>3800004</t>
  </si>
  <si>
    <t>PENINSULA GAMING LLC SECURED    5.750% 05/16/17</t>
  </si>
  <si>
    <t>3800003</t>
  </si>
  <si>
    <t>NUVEEN INVESTMENTS INC SECURED    5.811% 05/13/17</t>
  </si>
  <si>
    <t>3800002</t>
  </si>
  <si>
    <t>JEFFERIES &amp; CO., INC.</t>
  </si>
  <si>
    <t>SEMTECH CORP SECURED    4.250% 03/20/17</t>
  </si>
  <si>
    <t>3800001</t>
  </si>
  <si>
    <t>Subtotal - Bonds - U.S. Special Revenues</t>
  </si>
  <si>
    <t>Western Group Housing LP SENIOR    2.875% 03/15/17</t>
  </si>
  <si>
    <t>3100258</t>
  </si>
  <si>
    <t>Washington Health Care Facilit SENIOR    4.000% 10/01/42</t>
  </si>
  <si>
    <t>3100257</t>
  </si>
  <si>
    <t>Wake Forest University SENIOR    3.701% 01/15/42</t>
  </si>
  <si>
    <t>3100256</t>
  </si>
  <si>
    <t>Wake Forest University SENIOR    3.451% 01/15/32</t>
  </si>
  <si>
    <t>3100255</t>
  </si>
  <si>
    <t>RAYMOND JAMES &amp; ASSOCIATES INC</t>
  </si>
  <si>
    <t>Virginia Housing Development A SENIOR    2.818% 10/01/22</t>
  </si>
  <si>
    <t>3100254</t>
  </si>
  <si>
    <t>Virginia Housing Development A SENIOR    2.568% 10/01/21</t>
  </si>
  <si>
    <t>3100253</t>
  </si>
  <si>
    <t>Virginia Housing Development A SENIOR    2.318% 10/01/20</t>
  </si>
  <si>
    <t>3100252</t>
  </si>
  <si>
    <t>Virginia Housing Development A SENIOR    1.953% 10/01/19</t>
  </si>
  <si>
    <t>3100251</t>
  </si>
  <si>
    <t>Virginia Housing Development A SENIOR    1.653% 10/01/18</t>
  </si>
  <si>
    <t>3100250</t>
  </si>
  <si>
    <t>Virginia Housing Development A SENIOR    1.339% 10/01/17</t>
  </si>
  <si>
    <t>3100249</t>
  </si>
  <si>
    <t>Virginia Housing Development A SENIOR    1.109% 10/01/16</t>
  </si>
  <si>
    <t>3100248</t>
  </si>
  <si>
    <t>Virginia Housing Development A SENIOR    0.843% 10/01/15</t>
  </si>
  <si>
    <t>3100247</t>
  </si>
  <si>
    <t>SAMUEL A RAMIREZ &amp; CO INC</t>
  </si>
  <si>
    <t>University of Texas System SENIOR    4.644% 08/15/30</t>
  </si>
  <si>
    <t>3100246</t>
  </si>
  <si>
    <t>University of North Carolina a SENIOR    1.749% 12/01/18</t>
  </si>
  <si>
    <t>3100245</t>
  </si>
  <si>
    <t>University of North Carolina a SENIOR    1.455% 12/01/17</t>
  </si>
  <si>
    <t>3100244</t>
  </si>
  <si>
    <t>University of North Carolina a SENIOR    1.225% 12/01/16</t>
  </si>
  <si>
    <t>3100243</t>
  </si>
  <si>
    <t>University of California SENIOR    4.053% 05/15/41</t>
  </si>
  <si>
    <t>3100242</t>
  </si>
  <si>
    <t>DA DAVIDSON &amp; CO</t>
  </si>
  <si>
    <t>Tulsa County Industrial Author SENIOR    3.500% 09/01/17</t>
  </si>
  <si>
    <t>3100241</t>
  </si>
  <si>
    <t>Trustees of Dartmouth College SENIOR    4.000% 06/01/42</t>
  </si>
  <si>
    <t>3100240</t>
  </si>
  <si>
    <t>Tennessee State School Bond Au SENIOR    3.765% 05/01/34</t>
  </si>
  <si>
    <t>3100239</t>
  </si>
  <si>
    <t>Tennessee State School Bond Au SENIOR    3.845% 05/01/42</t>
  </si>
  <si>
    <t>3100238</t>
  </si>
  <si>
    <t>Tarrant County Cultural Educat SENIOR    4.366% 11/15/47</t>
  </si>
  <si>
    <t>3100237</t>
  </si>
  <si>
    <t>South Carolina State Public Se SENIOR    5.000% 01/01/27</t>
  </si>
  <si>
    <t>3100236</t>
  </si>
  <si>
    <t>3100235</t>
  </si>
  <si>
    <t>San Francisco Bay Area Rapid T SENIOR    3.477% 07/01/27</t>
  </si>
  <si>
    <t>3100234</t>
  </si>
  <si>
    <t>San Francisco Bay Area Rapid T SENIOR    2.527% 07/01/21</t>
  </si>
  <si>
    <t>3100233</t>
  </si>
  <si>
    <t>San Francisco Bay Area Rapid T SENIOR    2.327% 07/01/20</t>
  </si>
  <si>
    <t>3100232</t>
  </si>
  <si>
    <t>San Francisco Bay Area Rapid T SENIOR    1.962% 07/01/19</t>
  </si>
  <si>
    <t>3100231</t>
  </si>
  <si>
    <t>San Francisco Bay Area Rapid T SENIOR    1.712% 07/01/18</t>
  </si>
  <si>
    <t>3100230</t>
  </si>
  <si>
    <t>San Francisco Bay Area Rapid T SENIOR    1.341% 07/01/17</t>
  </si>
  <si>
    <t>3100229</t>
  </si>
  <si>
    <t>San Francisco Bay Area Rapid T SENIOR    1.041% 07/01/16</t>
  </si>
  <si>
    <t>3100228</t>
  </si>
  <si>
    <t>San Francisco Bay Area Rapid T SENIOR    0.755% 07/01/15</t>
  </si>
  <si>
    <t>3100227</t>
  </si>
  <si>
    <t>SIEBERT BRANDFORD</t>
  </si>
  <si>
    <t>City of San Antonio TX SENIOR    4.000% 07/01/22</t>
  </si>
  <si>
    <t>3100226</t>
  </si>
  <si>
    <t>City of San Antonio TX SENIOR    4.000% 07/01/21</t>
  </si>
  <si>
    <t>3100225</t>
  </si>
  <si>
    <t>City of San Antonio TX SENIOR    4.000% 07/01/20</t>
  </si>
  <si>
    <t>3100224</t>
  </si>
  <si>
    <t>City of San Antonio TX SENIOR    3.500% 07/01/18</t>
  </si>
  <si>
    <t>3100223</t>
  </si>
  <si>
    <t>Rhode Island Housing &amp; Mortgag SENIOR    3.875% 04/01/22</t>
  </si>
  <si>
    <t>3100222</t>
  </si>
  <si>
    <t>Port of Seattle WA SENIOR    4.000% 08/01/19</t>
  </si>
  <si>
    <t>3100221</t>
  </si>
  <si>
    <t>Port of Seattle WA SENIOR    3.000% 08/01/18</t>
  </si>
  <si>
    <t>3100220</t>
  </si>
  <si>
    <t>Port of Seattle WA SENIOR    4.000% 08/01/17</t>
  </si>
  <si>
    <t>3100219</t>
  </si>
  <si>
    <t>Port of Seattle WA SENIOR    1.762% 11/01/16</t>
  </si>
  <si>
    <t>3100218</t>
  </si>
  <si>
    <t>Port of Seattle WA SENIOR    1.464% 11/01/15</t>
  </si>
  <si>
    <t>3100217</t>
  </si>
  <si>
    <t>Port of Morrow OR SENIOR    3.675% 09/01/42</t>
  </si>
  <si>
    <t>3100216</t>
  </si>
  <si>
    <t>Port Authority of New York &amp; N SENIOR    4.926% 10/01/51</t>
  </si>
  <si>
    <t>3100215</t>
  </si>
  <si>
    <t>Pennsylvania Housing Finance A SENIOR    2.650% 10/01/20</t>
  </si>
  <si>
    <t>3100214</t>
  </si>
  <si>
    <t>Pennsylvania Housing Finance A SENIOR    2.100% 10/01/18</t>
  </si>
  <si>
    <t>3100213</t>
  </si>
  <si>
    <t>Pennsylvania Housing Finance A SENIOR    1.850% 10/01/17</t>
  </si>
  <si>
    <t>3100212</t>
  </si>
  <si>
    <t>Pennsylvania Housing Finance A SENIOR    2.900% 04/01/21</t>
  </si>
  <si>
    <t>3100211</t>
  </si>
  <si>
    <t>Pennsylvania Housing Finance A SENIOR    2.600% 04/01/20</t>
  </si>
  <si>
    <t>3100210</t>
  </si>
  <si>
    <t>Pennsylvania Housing Finance A SENIOR    2.300% 04/01/19</t>
  </si>
  <si>
    <t>3100209</t>
  </si>
  <si>
    <t>Pennsylvania Housing Finance A SENIOR    2.000% 04/01/18</t>
  </si>
  <si>
    <t>3100208</t>
  </si>
  <si>
    <t>Pennsylvania Housing Finance A SENIOR    1.750% 04/01/17</t>
  </si>
  <si>
    <t>3100207</t>
  </si>
  <si>
    <t>Pennsylvania Housing Finance A SENIOR    1.570% 07/01/16</t>
  </si>
  <si>
    <t>3100206</t>
  </si>
  <si>
    <t>Pennsylvania Housing Finance A SENIOR    1.470% 01/01/16</t>
  </si>
  <si>
    <t>3100205</t>
  </si>
  <si>
    <t>Pennsylvania Housing Finance A SENIOR    1.250% 07/01/15</t>
  </si>
  <si>
    <t>3100204</t>
  </si>
  <si>
    <t>Pennsylvania Housing Finance A SENIOR    1.150% 01/01/15</t>
  </si>
  <si>
    <t>3100203</t>
  </si>
  <si>
    <t>Pennsylvania Housing Finance A SENIOR    1.000% 07/01/14</t>
  </si>
  <si>
    <t>3100202</t>
  </si>
  <si>
    <t>Pennsylvania Housing Finance A SENIOR    0.850% 01/01/14</t>
  </si>
  <si>
    <t>3100201</t>
  </si>
  <si>
    <t>Ohio State Water Development A SENIOR    2.200% 06/01/33</t>
  </si>
  <si>
    <t>3100200</t>
  </si>
  <si>
    <t>Ohio State University/The SENIOR    4.000% 12/01/17</t>
  </si>
  <si>
    <t>3100199</t>
  </si>
  <si>
    <t>3100198</t>
  </si>
  <si>
    <t>Ohio State University/The SENIOR    0.810% 06/01/15</t>
  </si>
  <si>
    <t>3100197</t>
  </si>
  <si>
    <t>Ohio State University/The SENIOR    0.626% 06/01/14</t>
  </si>
  <si>
    <t>3100196</t>
  </si>
  <si>
    <t>Ohio State University/The SENIOR    3.673% 06/01/33</t>
  </si>
  <si>
    <t>3100195</t>
  </si>
  <si>
    <t>Ohio State University/The SENIOR    2.581% 06/01/23</t>
  </si>
  <si>
    <t>3100194</t>
  </si>
  <si>
    <t>Ohio State University/The SENIOR    2.481% 06/01/22</t>
  </si>
  <si>
    <t>3100193</t>
  </si>
  <si>
    <t>Ohio State University/The SENIOR    2.331% 06/01/21</t>
  </si>
  <si>
    <t>3100192</t>
  </si>
  <si>
    <t>Ohio State University/The SENIOR    2.181% 06/01/20</t>
  </si>
  <si>
    <t>3100191</t>
  </si>
  <si>
    <t>Ohio State University/The SENIOR    1.863% 06/01/19</t>
  </si>
  <si>
    <t>3100190</t>
  </si>
  <si>
    <t>Ohio State University/The SENIOR    1.663% 06/01/18</t>
  </si>
  <si>
    <t>3100189</t>
  </si>
  <si>
    <t>Ohio State University/The SENIOR    1.351% 06/01/17</t>
  </si>
  <si>
    <t>3100188</t>
  </si>
  <si>
    <t>Ohio State University/The SENIOR    1.201% 06/01/16</t>
  </si>
  <si>
    <t>3100187</t>
  </si>
  <si>
    <t>City of Oakland CA SENIOR    3.800% 12/15/21</t>
  </si>
  <si>
    <t>3100186</t>
  </si>
  <si>
    <t>PIPER JAFFRAY INC.</t>
  </si>
  <si>
    <t>City of Oakland CA SENIOR    3.600% 12/15/20</t>
  </si>
  <si>
    <t>3100185</t>
  </si>
  <si>
    <t>City of Oakland CA SENIOR    3.267% 12/15/19</t>
  </si>
  <si>
    <t>3100184</t>
  </si>
  <si>
    <t>City of Oakland CA SENIOR    2.817% 12/15/18</t>
  </si>
  <si>
    <t>3100183</t>
  </si>
  <si>
    <t>Northwestern University SENIOR    4.198% 12/01/47</t>
  </si>
  <si>
    <t>3100182</t>
  </si>
  <si>
    <t>North Dakota Housing Finance A SENIOR    3.050% 07/01/21</t>
  </si>
  <si>
    <t>3100181</t>
  </si>
  <si>
    <t>North Dakota Housing Finance A SENIOR    2.900% 07/01/20</t>
  </si>
  <si>
    <t>3100180</t>
  </si>
  <si>
    <t>North Dakota Housing Finance A SENIOR    2.650% 07/01/19</t>
  </si>
  <si>
    <t>3100179</t>
  </si>
  <si>
    <t>North Dakota Housing Finance A SENIOR    2.350% 07/01/18</t>
  </si>
  <si>
    <t>3100178</t>
  </si>
  <si>
    <t>North Dakota Housing Finance A SENIOR    2.250% 01/01/18</t>
  </si>
  <si>
    <t>3100177</t>
  </si>
  <si>
    <t>North Dakota Housing Finance A SENIOR    1.900% 07/01/17</t>
  </si>
  <si>
    <t>3100176</t>
  </si>
  <si>
    <t>North Dakota Housing Finance A SENIOR    1.500% 07/01/16</t>
  </si>
  <si>
    <t>3100175</t>
  </si>
  <si>
    <t>North Dakota Housing Finance A SENIOR    1.400% 01/01/16</t>
  </si>
  <si>
    <t>3100174</t>
  </si>
  <si>
    <t>North Dakota Housing Finance A SENIOR    1.050% 07/01/15</t>
  </si>
  <si>
    <t>3100173</t>
  </si>
  <si>
    <t>North Dakota Housing Finance A SENIOR    0.850% 07/01/14</t>
  </si>
  <si>
    <t>3100172</t>
  </si>
  <si>
    <t>New York Mortgage Agency SENIOR    3.869% 10/01/25</t>
  </si>
  <si>
    <t>3100171</t>
  </si>
  <si>
    <t>New York Mortgage Agency SENIOR    4.116% 04/01/28</t>
  </si>
  <si>
    <t>3100170</t>
  </si>
  <si>
    <t>New York Mortgage Agency SENIOR    3.419% 04/01/22</t>
  </si>
  <si>
    <t>3100169</t>
  </si>
  <si>
    <t>New York City Transitional Fin SENIOR    1.950% 08/01/19</t>
  </si>
  <si>
    <t>3100168</t>
  </si>
  <si>
    <t>New Jersey Higher Education St SENIOR    4.000% 12/01/19</t>
  </si>
  <si>
    <t>3100167</t>
  </si>
  <si>
    <t>New Jersey Higher Education St SENIOR    4.000% 12/01/17</t>
  </si>
  <si>
    <t>3100166</t>
  </si>
  <si>
    <t>New Jersey Economic Developmen SENIOR    1.651% 09/01/17</t>
  </si>
  <si>
    <t>3100165</t>
  </si>
  <si>
    <t>New Jersey Economic Developmen SENIOR    1.401% 09/01/16</t>
  </si>
  <si>
    <t>3100164</t>
  </si>
  <si>
    <t>New Jersey Economic Developmen SENIOR    1.047% 09/01/15</t>
  </si>
  <si>
    <t>3100163</t>
  </si>
  <si>
    <t>Missouri State Health &amp; Educat SENIOR    3.685% 02/15/47</t>
  </si>
  <si>
    <t>3100162</t>
  </si>
  <si>
    <t>State of Mississippi SENIOR    3.027% 12/01/25</t>
  </si>
  <si>
    <t>3100161</t>
  </si>
  <si>
    <t>State of Mississippi SENIOR    2.827% 12/01/24</t>
  </si>
  <si>
    <t>3100160</t>
  </si>
  <si>
    <t>State of Mississippi SENIOR    2.747% 12/01/23</t>
  </si>
  <si>
    <t>3100159</t>
  </si>
  <si>
    <t>State of Mississippi SENIOR    2.597% 12/01/22</t>
  </si>
  <si>
    <t>3100158</t>
  </si>
  <si>
    <t>State of Mississippi SENIOR    2.447% 12/01/21</t>
  </si>
  <si>
    <t>3100157</t>
  </si>
  <si>
    <t>Minnesota Housing Finance Agen SENIOR    3.750% 01/01/22</t>
  </si>
  <si>
    <t>3100156</t>
  </si>
  <si>
    <t>Minnesota Housing Finance Agen SENIOR    3.550% 07/01/21</t>
  </si>
  <si>
    <t>3100155</t>
  </si>
  <si>
    <t>Minnesota Housing Finance Agen SENIOR    3.550% 01/01/21</t>
  </si>
  <si>
    <t>3100154</t>
  </si>
  <si>
    <t>Minnesota Housing Finance Agen SENIOR    3.400% 07/01/20</t>
  </si>
  <si>
    <t>3100153</t>
  </si>
  <si>
    <t>Minnesota Housing Finance Agen SENIOR    3.350% 01/01/20</t>
  </si>
  <si>
    <t>3100152</t>
  </si>
  <si>
    <t>Minnesota Housing Finance Agen SENIOR    3.100% 07/01/19</t>
  </si>
  <si>
    <t>3100151</t>
  </si>
  <si>
    <t>Minnesota Housing Finance Agen SENIOR    2.850% 07/01/18</t>
  </si>
  <si>
    <t>3100150</t>
  </si>
  <si>
    <t>Minnesota Housing Finance Agen SENIOR    2.350% 07/01/17</t>
  </si>
  <si>
    <t>3100149</t>
  </si>
  <si>
    <t>Minnesota Housing Finance Agen SENIOR    1.600% 07/01/15</t>
  </si>
  <si>
    <t>3100148</t>
  </si>
  <si>
    <t>Minneapolis-St Paul Metropolit SENIOR    2.755% 01/01/20</t>
  </si>
  <si>
    <t>3100147</t>
  </si>
  <si>
    <t>Minneapolis-St Paul Metropolit SENIOR    2.438% 01/01/19</t>
  </si>
  <si>
    <t>3100146</t>
  </si>
  <si>
    <t>Minneapolis-St Paul Metropolit SENIOR    2.238% 01/01/18</t>
  </si>
  <si>
    <t>3100145</t>
  </si>
  <si>
    <t>Minneapolis-St Paul Metropolit SENIOR    1.849% 01/01/17</t>
  </si>
  <si>
    <t>3100144</t>
  </si>
  <si>
    <t>Minneapolis-St Paul Metropolit SENIOR    1.499% 01/01/16</t>
  </si>
  <si>
    <t>3100143</t>
  </si>
  <si>
    <t>Minneapolis-St Paul Metropolit SENIOR    1.151% 01/01/15</t>
  </si>
  <si>
    <t>3100142</t>
  </si>
  <si>
    <t>Michigan State Hospital Financ SENIOR    1.625% 11/01/27</t>
  </si>
  <si>
    <t>3100141</t>
  </si>
  <si>
    <t>Metropolitan Transportation Au SENIOR    3.000% 11/15/18</t>
  </si>
  <si>
    <t>3100140</t>
  </si>
  <si>
    <t>Metropolitan Transportation Au SENIOR    2.000% 11/15/17</t>
  </si>
  <si>
    <t>3100139</t>
  </si>
  <si>
    <t>Mayo Clinic Rochester SENIOR    3.774% 11/15/43</t>
  </si>
  <si>
    <t>3100138</t>
  </si>
  <si>
    <t>Massachusetts Housing Finance SENIOR    1.776% 06/01/17</t>
  </si>
  <si>
    <t>3100137</t>
  </si>
  <si>
    <t>Massachusetts Housing Finance SENIOR    1.306% 06/01/16</t>
  </si>
  <si>
    <t>3100136</t>
  </si>
  <si>
    <t>Massachusetts Housing Finance SENIOR    1.167% 12/01/15</t>
  </si>
  <si>
    <t>3100135</t>
  </si>
  <si>
    <t>Massachusetts Housing Finance SENIOR    1.009% 06/01/15</t>
  </si>
  <si>
    <t>3100134</t>
  </si>
  <si>
    <t>Massachusetts Housing Finance SENIOR    0.760% 12/01/14</t>
  </si>
  <si>
    <t>3100133</t>
  </si>
  <si>
    <t>Massachusetts Housing Finance SENIOR    4.029% 12/01/27</t>
  </si>
  <si>
    <t>3100132</t>
  </si>
  <si>
    <t>Massachusetts Housing Finance SENIOR    3.729% 12/01/23</t>
  </si>
  <si>
    <t>3100131</t>
  </si>
  <si>
    <t>Massachusetts Housing Finance SENIOR    3.629% 06/01/23</t>
  </si>
  <si>
    <t>3100130</t>
  </si>
  <si>
    <t>Massachusetts Housing Finance SENIOR    2.807% 12/01/19</t>
  </si>
  <si>
    <t>3100129</t>
  </si>
  <si>
    <t>Massachusetts Housing Finance SENIOR    1.876% 12/01/17</t>
  </si>
  <si>
    <t>3100128</t>
  </si>
  <si>
    <t>3100127</t>
  </si>
  <si>
    <t>Massachusetts Housing Finance SENIOR    1.602% 12/01/16</t>
  </si>
  <si>
    <t>3100126</t>
  </si>
  <si>
    <t>3100125</t>
  </si>
  <si>
    <t>3100124</t>
  </si>
  <si>
    <t>3100123</t>
  </si>
  <si>
    <t>3100122</t>
  </si>
  <si>
    <t>Maryland Economic Development SENIOR    1.250% 06/01/16</t>
  </si>
  <si>
    <t>3100121</t>
  </si>
  <si>
    <t>Maryland Community Development SENIOR    2.014% 09/01/17</t>
  </si>
  <si>
    <t>3100120</t>
  </si>
  <si>
    <t>Maryland Community Development SENIOR    1.570% 09/01/16</t>
  </si>
  <si>
    <t>3100119</t>
  </si>
  <si>
    <t>Maryland Community Development SENIOR    1.373% 03/01/16</t>
  </si>
  <si>
    <t>3100118</t>
  </si>
  <si>
    <t>Maryland Community Development SENIOR    1.244% 09/01/15</t>
  </si>
  <si>
    <t>3100117</t>
  </si>
  <si>
    <t>Maryland Community Development SENIOR    1.136% 03/01/15</t>
  </si>
  <si>
    <t>3100116</t>
  </si>
  <si>
    <t>Maine State Housing Authority SENIOR    3.300% 11/15/21</t>
  </si>
  <si>
    <t>3100115</t>
  </si>
  <si>
    <t>Maine State Housing Authority SENIOR    3.100% 11/15/20</t>
  </si>
  <si>
    <t>3100114</t>
  </si>
  <si>
    <t>Maine State Housing Authority SENIOR    1.850% 11/15/16</t>
  </si>
  <si>
    <t>3100113</t>
  </si>
  <si>
    <t>Maine State Housing Authority SENIOR    1.500% 11/15/15</t>
  </si>
  <si>
    <t>3100112</t>
  </si>
  <si>
    <t>Louisiana Offshore Terminal Au SENIOR    1.375% 10/01/37</t>
  </si>
  <si>
    <t>3100111</t>
  </si>
  <si>
    <t>State of Louisiana SENIOR    1.654% 07/15/17</t>
  </si>
  <si>
    <t>3100110</t>
  </si>
  <si>
    <t>State of Louisiana SENIOR    1.304% 07/15/16</t>
  </si>
  <si>
    <t>3100109</t>
  </si>
  <si>
    <t>Lee County School Board SENIOR    4.000% 08/01/22</t>
  </si>
  <si>
    <t>3100108</t>
  </si>
  <si>
    <t>Lee County School Board SENIOR    3.000% 08/01/18</t>
  </si>
  <si>
    <t>3100107</t>
  </si>
  <si>
    <t>Kentucky Housing Corp SENIOR    2.890% 07/01/19</t>
  </si>
  <si>
    <t>3100106</t>
  </si>
  <si>
    <t>Kentucky Housing Corp SENIOR    2.690% 01/01/19</t>
  </si>
  <si>
    <t>3100105</t>
  </si>
  <si>
    <t>Indiana Health Facility Financ SENIOR    1.500% 10/01/27</t>
  </si>
  <si>
    <t>3100104</t>
  </si>
  <si>
    <t>Indiana Health Facility Financ SENIOR    1.600% 11/15/36</t>
  </si>
  <si>
    <t>3100103</t>
  </si>
  <si>
    <t>KEY CAPITAL MARKETS/MCDONALD</t>
  </si>
  <si>
    <t>State of Illinois SENIOR    4.080% 06/15/36</t>
  </si>
  <si>
    <t>3100102</t>
  </si>
  <si>
    <t>George Washington University/T SENIOR    1.827% 09/15/17</t>
  </si>
  <si>
    <t>3100101</t>
  </si>
  <si>
    <t>George Washington University/T NOTES    3.485% 09/15/22</t>
  </si>
  <si>
    <t>3100100</t>
  </si>
  <si>
    <t>City of Fort Lauderdale FL SENIOR    3.224% 01/01/21</t>
  </si>
  <si>
    <t>3100099</t>
  </si>
  <si>
    <t>City of Fort Lauderdale FL SENIOR    3.024% 01/01/20</t>
  </si>
  <si>
    <t>3100098</t>
  </si>
  <si>
    <t>City of Fort Lauderdale FL SENIOR    2.710% 01/01/19</t>
  </si>
  <si>
    <t>3100097</t>
  </si>
  <si>
    <t>City of Fort Lauderdale FL SENIOR    2.460% 01/01/18</t>
  </si>
  <si>
    <t>3100096</t>
  </si>
  <si>
    <t>Fannie Mae Pool POOL #AE8077    4.000% 11/01/40</t>
  </si>
  <si>
    <t>3100095</t>
  </si>
  <si>
    <t>Fannie Mae Pool POOL #MA1287    3.000% 12/01/42</t>
  </si>
  <si>
    <t>3100094</t>
  </si>
  <si>
    <t>Fannie Mae Pool POOL #AB6670    3.000% 10/01/42</t>
  </si>
  <si>
    <t>3100093</t>
  </si>
  <si>
    <t>Fannie Mae Pool POOL #AB5466    3.000% 06/01/42</t>
  </si>
  <si>
    <t>3100092</t>
  </si>
  <si>
    <t>Fannie Mae Pool POOL #AB5462    3.000% 06/01/42</t>
  </si>
  <si>
    <t>3100091</t>
  </si>
  <si>
    <t>Fannie Mae Pool POOL #AB5460    3.000% 06/01/42</t>
  </si>
  <si>
    <t>3100090</t>
  </si>
  <si>
    <t>Fannie Mae Pool POOL #AB5371    3.500% 06/01/42</t>
  </si>
  <si>
    <t>3100089</t>
  </si>
  <si>
    <t>Fannie Mae Pool POOL #AB4265    4.000% 01/01/32</t>
  </si>
  <si>
    <t>3100088</t>
  </si>
  <si>
    <t>Fannie Mae Pool POOL #AB4225    3.500% 01/01/42</t>
  </si>
  <si>
    <t>3100087</t>
  </si>
  <si>
    <t>Fannie Mae Pool POOL #AB3822    4.000% 11/01/41</t>
  </si>
  <si>
    <t>3100086</t>
  </si>
  <si>
    <t>Fannie Mae Pool POOL #AB3400    4.000% 08/01/31</t>
  </si>
  <si>
    <t>3100085</t>
  </si>
  <si>
    <t>FHLMC Multifamily Structured P SECURED    4.251% 01/25/20</t>
  </si>
  <si>
    <t>3100084</t>
  </si>
  <si>
    <t>Fannie Mae REMICS SECURED    4.000% 04/25/41</t>
  </si>
  <si>
    <t>3100083</t>
  </si>
  <si>
    <t>Fannie Mae Pool POOL #AQ4879    3.500% 12/01/42</t>
  </si>
  <si>
    <t>3100082</t>
  </si>
  <si>
    <t>Fannie Mae Pool POOL #AQ5368    3.000% 12/01/42</t>
  </si>
  <si>
    <t>3100081</t>
  </si>
  <si>
    <t>Fannie Mae Pool POOL #AQ1203    2.500% 11/01/27</t>
  </si>
  <si>
    <t>3100080</t>
  </si>
  <si>
    <t>Fannie Mae Pool POOL #AP6248    2.500% 10/01/27</t>
  </si>
  <si>
    <t>3100079</t>
  </si>
  <si>
    <t>Fannie Mae Pool POOL #AO7976    3.000% 06/01/27</t>
  </si>
  <si>
    <t>3100078</t>
  </si>
  <si>
    <t>Fannie Mae Pool POOL #AK7746    3.000% 03/01/27</t>
  </si>
  <si>
    <t>3100077</t>
  </si>
  <si>
    <t>Fannie Mae Pool POOL #AK4953    3.500% 03/01/42</t>
  </si>
  <si>
    <t>3100076</t>
  </si>
  <si>
    <t>Fannie Mae Pool POOL #AK2767    3.000% 03/01/27</t>
  </si>
  <si>
    <t>3100075</t>
  </si>
  <si>
    <t>Fannie Mae Pool POOL #AK1764    3.000% 01/01/27</t>
  </si>
  <si>
    <t>3100074</t>
  </si>
  <si>
    <t>Fannie Mae Pool POOL #AH6783    4.000% 03/01/41</t>
  </si>
  <si>
    <t>3100073</t>
  </si>
  <si>
    <t>FHLMC Multifamily Structured P SECURED    1.711% 07/25/19</t>
  </si>
  <si>
    <t>3100072</t>
  </si>
  <si>
    <t>FHLMC Multifamily Structured P SECURED    1.546% 03/25/19</t>
  </si>
  <si>
    <t>3100071</t>
  </si>
  <si>
    <t>FHLMC Multifamily Structured P SECURED    1.512% 01/25/19</t>
  </si>
  <si>
    <t>3100070</t>
  </si>
  <si>
    <t>FHLMC Multifamily Structured P SECURED    1.465% 01/25/22</t>
  </si>
  <si>
    <t>3100069</t>
  </si>
  <si>
    <t>FHLMC Multifamily Structured P SECURED    1.559% 12/25/18</t>
  </si>
  <si>
    <t>3100068</t>
  </si>
  <si>
    <t>FHLMC Multifamily Structured P SECURED    2.220% 12/25/18</t>
  </si>
  <si>
    <t>3100067</t>
  </si>
  <si>
    <t>FHLMC Multifamily Structured P SECURED    1.755% 08/25/16</t>
  </si>
  <si>
    <t>3100066</t>
  </si>
  <si>
    <t>FHLMC Multifamily Structured P SECURED    1.455% 12/25/21</t>
  </si>
  <si>
    <t>3100065</t>
  </si>
  <si>
    <t>FHLMC Multifamily Structured P SECURED    1.594% 10/25/18</t>
  </si>
  <si>
    <t>3100064</t>
  </si>
  <si>
    <t>FHLMC Multifamily Structured P SECURED    2.323% 10/25/18</t>
  </si>
  <si>
    <t>3100063</t>
  </si>
  <si>
    <t>FHLMC Multifamily Structured P SECURED    1.760% 09/25/18</t>
  </si>
  <si>
    <t>3100062</t>
  </si>
  <si>
    <t>FHLMC Multifamily Structured P SECURED    2.303% 09/25/18</t>
  </si>
  <si>
    <t>3100061</t>
  </si>
  <si>
    <t>FHLMC Multifamily Structured P SECURED    4.186% 12/25/20</t>
  </si>
  <si>
    <t>3100060</t>
  </si>
  <si>
    <t>FHLMC Multifamily Structured P SECURED    4.084% 11/25/20</t>
  </si>
  <si>
    <t>3100059</t>
  </si>
  <si>
    <t>Federal Home Loan Banks SENIOR    2.250% 08/08/22</t>
  </si>
  <si>
    <t>3100058</t>
  </si>
  <si>
    <t>Federal Home Loan Banks SENIOR    2.200% 02/15/22</t>
  </si>
  <si>
    <t>3100057</t>
  </si>
  <si>
    <t>Federal Home Loan Banks SENIOR    2.500% 02/09/24</t>
  </si>
  <si>
    <t>3100056</t>
  </si>
  <si>
    <t>FEDERAL HOME LOAN BANKS SENIOR    1.650% 07/18/19</t>
  </si>
  <si>
    <t>3100055</t>
  </si>
  <si>
    <t>Freddie Mac Gold Pool POOL #Q13062    3.500% 11/01/42</t>
  </si>
  <si>
    <t>3100054</t>
  </si>
  <si>
    <t>Freddie Mac Gold Pool POOL #Q12965    3.000% 11/01/42</t>
  </si>
  <si>
    <t>3100053</t>
  </si>
  <si>
    <t>Freddie Mac Gold Pool POOL #Q08046    3.500% 05/01/42</t>
  </si>
  <si>
    <t>3100052</t>
  </si>
  <si>
    <t>Freddie Mac Gold Pool POOL #Q07040    3.500% 03/01/42</t>
  </si>
  <si>
    <t>3100051</t>
  </si>
  <si>
    <t>Freddie Mac Gold Pool POOL #U70130    2.500% 11/01/27</t>
  </si>
  <si>
    <t>3100050</t>
  </si>
  <si>
    <t>Freddie Mac Gold Pool POOL #U69007    3.000% 12/01/42</t>
  </si>
  <si>
    <t>3100049</t>
  </si>
  <si>
    <t>Freddie Mac Gold Pool POOL #E03142    3.000% 05/01/27</t>
  </si>
  <si>
    <t>3100048</t>
  </si>
  <si>
    <t>Freddie Mac Gold Pool POOL #G14517    2.500% 07/01/27</t>
  </si>
  <si>
    <t>3100047</t>
  </si>
  <si>
    <t>Energy Northwest SENIOR    3.603% 07/01/27</t>
  </si>
  <si>
    <t>3100046</t>
  </si>
  <si>
    <t>Energy Northwest SENIOR    3.503% 07/01/26</t>
  </si>
  <si>
    <t>3100045</t>
  </si>
  <si>
    <t>Energy Northwest SENIOR    3.403% 07/01/25</t>
  </si>
  <si>
    <t>3100044</t>
  </si>
  <si>
    <t>Energy Northwest SENIOR    3.253% 07/01/24</t>
  </si>
  <si>
    <t>3100043</t>
  </si>
  <si>
    <t>Energy Northwest SENIOR    2.653% 07/01/20</t>
  </si>
  <si>
    <t>3100042</t>
  </si>
  <si>
    <t>Energy Northwest SENIOR    2.147% 07/01/18</t>
  </si>
  <si>
    <t>3100041</t>
  </si>
  <si>
    <t>Energy Northwest SENIOR    1.063% 07/01/15</t>
  </si>
  <si>
    <t>3100040</t>
  </si>
  <si>
    <t>City &amp; County of Denver CO Air SENIOR    4.000% 11/15/17</t>
  </si>
  <si>
    <t>3100039</t>
  </si>
  <si>
    <t>City &amp; County of Denver CO Air SENIOR    4.000% 11/15/15</t>
  </si>
  <si>
    <t>3100038</t>
  </si>
  <si>
    <t>City of Dallas TX Waterworks &amp; SENIOR    3.648% 10/01/30</t>
  </si>
  <si>
    <t>3100037</t>
  </si>
  <si>
    <t>City of Dallas TX Waterworks &amp; SENIOR    3.748% 10/01/31</t>
  </si>
  <si>
    <t>3100036</t>
  </si>
  <si>
    <t>City of Dallas TX Waterworks &amp; SENIOR    3.379% 10/01/27</t>
  </si>
  <si>
    <t>3100035</t>
  </si>
  <si>
    <t>City of Dallas TX Waterworks &amp; SENIOR    3.229% 10/01/26</t>
  </si>
  <si>
    <t>3100034</t>
  </si>
  <si>
    <t>City of Dallas TX Waterworks &amp; SENIOR    3.069% 10/01/25</t>
  </si>
  <si>
    <t>3100033</t>
  </si>
  <si>
    <t>City of Dallas TX Waterworks &amp; SENIOR    2.919% 10/01/24</t>
  </si>
  <si>
    <t>3100032</t>
  </si>
  <si>
    <t>Dallas/Fort Worth Internationa SENIOR    4.000% 11/01/18</t>
  </si>
  <si>
    <t>3100031</t>
  </si>
  <si>
    <t>County of Cuyahoga OH SENIOR    6.000% 01/01/17</t>
  </si>
  <si>
    <t>3100030</t>
  </si>
  <si>
    <t>3100029</t>
  </si>
  <si>
    <t>Connecticut Housing Finance Au SENIOR    3.000% 11/15/21</t>
  </si>
  <si>
    <t>3100028</t>
  </si>
  <si>
    <t>Connecticut Housing Finance Au SENIOR    3.000% 05/15/21</t>
  </si>
  <si>
    <t>3100027</t>
  </si>
  <si>
    <t>Connecticut Housing Finance Au SENIOR    2.800% 11/15/20</t>
  </si>
  <si>
    <t>3100026</t>
  </si>
  <si>
    <t>Connecticut Housing Finance Au SENIOR    2.750% 05/15/20</t>
  </si>
  <si>
    <t>3100025</t>
  </si>
  <si>
    <t>Connecticut Housing Finance Au SENIOR    2.550% 11/15/19</t>
  </si>
  <si>
    <t>3100024</t>
  </si>
  <si>
    <t>Connecticut Housing Finance Au SENIOR    2.500% 05/15/19</t>
  </si>
  <si>
    <t>3100023</t>
  </si>
  <si>
    <t>Connecticut Housing Finance Au SENIOR    2.250% 11/15/18</t>
  </si>
  <si>
    <t>3100022</t>
  </si>
  <si>
    <t>Colorado Housing &amp; Finance Aut SENIOR    1.600% 05/15/16</t>
  </si>
  <si>
    <t>3100021</t>
  </si>
  <si>
    <t>City of Chicago IL O'Hare Inte SENIOR    4.000% 01/01/16</t>
  </si>
  <si>
    <t>3100020</t>
  </si>
  <si>
    <t>City of Chicago IL O'Hare Inte SENIOR    4.000% 01/01/15</t>
  </si>
  <si>
    <t>3100019</t>
  </si>
  <si>
    <t>City of Chicago IL O'Hare Inte SENIOR    4.000% 01/01/14</t>
  </si>
  <si>
    <t>3100018</t>
  </si>
  <si>
    <t>Catholic Health Initiatives SECURED    4.350% 11/01/42</t>
  </si>
  <si>
    <t>3100017</t>
  </si>
  <si>
    <t>Catholic Health Initiatives SECURED    2.950% 11/01/22</t>
  </si>
  <si>
    <t>3100016</t>
  </si>
  <si>
    <t>California State Department of SENIOR    3.237% 12/01/27</t>
  </si>
  <si>
    <t>3100015</t>
  </si>
  <si>
    <t>MORGAN KEEGAN</t>
  </si>
  <si>
    <t>California State Department of SENIOR    3.137% 12/01/26</t>
  </si>
  <si>
    <t>3100014</t>
  </si>
  <si>
    <t>California State Department of SENIOR    3.037% 12/01/25</t>
  </si>
  <si>
    <t>3100013</t>
  </si>
  <si>
    <t>California State Department of SENIOR    1.671% 12/01/18</t>
  </si>
  <si>
    <t>3100012</t>
  </si>
  <si>
    <t>California State Department of SENIOR    1.291% 12/01/17</t>
  </si>
  <si>
    <t>3100011</t>
  </si>
  <si>
    <t>California State Department of SENIOR    3.150% 12/01/22</t>
  </si>
  <si>
    <t>3100010</t>
  </si>
  <si>
    <t>California State Department of SENIOR    3.000% 12/01/21</t>
  </si>
  <si>
    <t>3100009</t>
  </si>
  <si>
    <t>California Pollution Control F SENIOR    1.875% 04/01/25</t>
  </si>
  <si>
    <t>3100008</t>
  </si>
  <si>
    <t>Burke County Development Autho SENIOR    1.200% 10/01/32</t>
  </si>
  <si>
    <t>3100007</t>
  </si>
  <si>
    <t>County of Broward FL Airport S SENIOR    4.000% 10/01/15</t>
  </si>
  <si>
    <t>3100006</t>
  </si>
  <si>
    <t>County of Broward FL Airport S SENIOR    3.000% 10/01/14</t>
  </si>
  <si>
    <t>3100005</t>
  </si>
  <si>
    <t>Beaver County Industrial Devel SENIOR    2.500% 12/01/41</t>
  </si>
  <si>
    <t>3100004</t>
  </si>
  <si>
    <t>Baylor University SENIOR    4.313% 03/01/42</t>
  </si>
  <si>
    <t>3100003</t>
  </si>
  <si>
    <t>City of Atlanta GA Department SENIOR    4.000% 01/01/21</t>
  </si>
  <si>
    <t>3100002</t>
  </si>
  <si>
    <t>Art Institute of Chicago/The SENIOR    1.344% 03/01/15</t>
  </si>
  <si>
    <t>3100001</t>
  </si>
  <si>
    <t>Subtotal - Bonds - U.S. Political Subdivisions of States, Territories and Possessions</t>
  </si>
  <si>
    <t>Northside Independent School D SENIOR    1.000% 06/01/32</t>
  </si>
  <si>
    <t>2400015</t>
  </si>
  <si>
    <t>City of New York NY SENIOR    5.000% 08/01/15</t>
  </si>
  <si>
    <t>2400014</t>
  </si>
  <si>
    <t>2400013</t>
  </si>
  <si>
    <t>METROPOLITAN GOVERNMENT OF NAS SENIOR    2.467% 07/01/22</t>
  </si>
  <si>
    <t>2400012</t>
  </si>
  <si>
    <t>METROPOLITAN GOVERNMENT OF NAS SENIOR    2.317% 07/01/21</t>
  </si>
  <si>
    <t>2400011</t>
  </si>
  <si>
    <t>METROPOLITAN GOVERNMENT OF NAS SENIOR    1.207% 07/01/17</t>
  </si>
  <si>
    <t>2400010</t>
  </si>
  <si>
    <t>METROPOLITAN GOVERNMENT OF NAS SENIOR    1.007% 07/01/16</t>
  </si>
  <si>
    <t>2400009</t>
  </si>
  <si>
    <t>City of Columbus OH SENIOR    2.449% 08/15/22</t>
  </si>
  <si>
    <t>2400008</t>
  </si>
  <si>
    <t>City of Columbus OH SENIOR    2.349% 08/15/21</t>
  </si>
  <si>
    <t>2400007</t>
  </si>
  <si>
    <t>City of Columbus OH SENIOR    2.199% 08/15/20</t>
  </si>
  <si>
    <t>2400006</t>
  </si>
  <si>
    <t>City of Columbus OH SENIOR    1.796% 08/15/19</t>
  </si>
  <si>
    <t>2400005</t>
  </si>
  <si>
    <t>City of Columbus OH SENIOR    1.596% 08/15/18</t>
  </si>
  <si>
    <t>2400004</t>
  </si>
  <si>
    <t>City of Columbus OH SENIOR    1.279% 08/15/17</t>
  </si>
  <si>
    <t>2400003</t>
  </si>
  <si>
    <t>County of Baltimore MD SENIOR    3.739% 08/01/42</t>
  </si>
  <si>
    <t>2400002</t>
  </si>
  <si>
    <t>County of Baltimore MD SENIOR    3.569% 08/01/32</t>
  </si>
  <si>
    <t>2400001</t>
  </si>
  <si>
    <t>Subtotal - Bonds - U.S. States, Territories and Possessions</t>
  </si>
  <si>
    <t>State of Illinois SENIOR    4.421% 01/01/15</t>
  </si>
  <si>
    <t>1700001</t>
  </si>
  <si>
    <t>Subtotal - Bonds - All Other Governments</t>
  </si>
  <si>
    <t>Russian Foreign Bond - Eurobon SENIOR    3.250% 04/04/17</t>
  </si>
  <si>
    <t>1000002</t>
  </si>
  <si>
    <t>POLAND GOVERNMENT INTERNATIONA SENIOR    3.000% 03/17/23</t>
  </si>
  <si>
    <t>1000001</t>
  </si>
  <si>
    <t>Subtotal - Bonds - U.S. Governments</t>
  </si>
  <si>
    <t>United States Treasury Note/Bo SECURED    1.125% 05/31/19</t>
  </si>
  <si>
    <t>0500008</t>
  </si>
  <si>
    <t>United States Treasury Note/Bo SECURED    1.750% 05/15/22</t>
  </si>
  <si>
    <t>0500007</t>
  </si>
  <si>
    <t>United States Treasury Note/Bo SECURED    2.000% 02/15/22</t>
  </si>
  <si>
    <t>0500006</t>
  </si>
  <si>
    <t>United States Treasury Note/Bo SECURED    2.750% 08/15/42</t>
  </si>
  <si>
    <t>0500005</t>
  </si>
  <si>
    <t>Union 13 Leasing LLC SECURED    1.870% 06/28/24</t>
  </si>
  <si>
    <t>0500004</t>
  </si>
  <si>
    <t>Petroleos Mexicanos SENIOR    1.700% 12/20/22</t>
  </si>
  <si>
    <t>0500003</t>
  </si>
  <si>
    <t>Petroleos Mexicanos SECURED    2.000% 12/20/22</t>
  </si>
  <si>
    <t>0500002</t>
  </si>
  <si>
    <t>CREDIT AGRICOLE CORP &amp; INVESTM</t>
  </si>
  <si>
    <t>Carobao Leasing LLC SENIOR    1.829% 09/07/24</t>
  </si>
  <si>
    <t xml:space="preserve">Paid for Accrued Interest and Dividends </t>
  </si>
  <si>
    <t xml:space="preserve">Number of Shares of Stock </t>
  </si>
  <si>
    <t>Schedule D - Part 3 - Long-Term Bonds and Stocks Acquired</t>
  </si>
  <si>
    <t>L_2012_A_NAIC_SCDPT3</t>
  </si>
  <si>
    <t>Total - Common Stocks - Part 4</t>
  </si>
  <si>
    <t>PRINCIPAL CURRENCY FUND A2 SHARES</t>
  </si>
  <si>
    <t>PGPS FUND GBP INST ACCUM N/A</t>
  </si>
  <si>
    <t>990000-23-4</t>
  </si>
  <si>
    <t>PGPS FUND EUR INST ACCUM N/A</t>
  </si>
  <si>
    <t>990000-22-6</t>
  </si>
  <si>
    <t>POST GLOBAL LIMITED TERM HIGH N/A</t>
  </si>
  <si>
    <t>990000-40-8</t>
  </si>
  <si>
    <t>PGPS FUND INST ACC UNHEDGED N/A</t>
  </si>
  <si>
    <t>990000-32-5</t>
  </si>
  <si>
    <t>PRINCIPAL GLOBAL PROPERTY SECU N/A</t>
  </si>
  <si>
    <t>990000-21-8</t>
  </si>
  <si>
    <t>PGIF US EQUITY N/A</t>
  </si>
  <si>
    <t>990000-12-7</t>
  </si>
  <si>
    <t>CITIBANK N.A.</t>
  </si>
  <si>
    <t>MJ Maillis S.A. - Industrial P N/A</t>
  </si>
  <si>
    <t>X5426T-12-1</t>
  </si>
  <si>
    <t>Technicolor SA N/A</t>
  </si>
  <si>
    <t>990000-47-3</t>
  </si>
  <si>
    <t>990000-38-2</t>
  </si>
  <si>
    <t>PSI HOLDINGS LLC N/A</t>
  </si>
  <si>
    <t>990000-11-9</t>
  </si>
  <si>
    <t>American Caresource Holdings I N/A</t>
  </si>
  <si>
    <t>02505A-10-3</t>
  </si>
  <si>
    <t>Total - Preferred Stocks - Part 4</t>
  </si>
  <si>
    <t>PSI HOLDINGS LLC SUBORDINATED</t>
  </si>
  <si>
    <t>990000-16-8</t>
  </si>
  <si>
    <t>KOSMOS PHARMA LTD. SUBORDINATED</t>
  </si>
  <si>
    <t>990000-10-1</t>
  </si>
  <si>
    <t>990000-09-3</t>
  </si>
  <si>
    <t>Call       25.0000</t>
  </si>
  <si>
    <t>DVSANALYTICS INC SUBORDINATED</t>
  </si>
  <si>
    <t>87932@-12-4</t>
  </si>
  <si>
    <t>PreferredPlus TR SUBORDINATED</t>
  </si>
  <si>
    <t>740434-10-5</t>
  </si>
  <si>
    <t>PLC Capital Trust IV SUBORDINATED</t>
  </si>
  <si>
    <t>69340N-20-2</t>
  </si>
  <si>
    <t>PLC Capital Trust III SUBORDINATED</t>
  </si>
  <si>
    <t>69340M-20-4</t>
  </si>
  <si>
    <t>Fleet Capital Trust VIII SUBORDINATED</t>
  </si>
  <si>
    <t>33889X-20-3</t>
  </si>
  <si>
    <t>Call       50.0000</t>
  </si>
  <si>
    <t>19075Q-30-0</t>
  </si>
  <si>
    <t>BNY Capital V SUBORDINATED</t>
  </si>
  <si>
    <t>09656H-20-9</t>
  </si>
  <si>
    <t>BAC Capital Trust III SUBORDINATED</t>
  </si>
  <si>
    <t>05518E-20-2</t>
  </si>
  <si>
    <t>BAC Capital Trust II SUBORDINATED</t>
  </si>
  <si>
    <t>055188-20-5</t>
  </si>
  <si>
    <t>BAC Capital Trust I SUBORDINATED</t>
  </si>
  <si>
    <t>055187-20-7</t>
  </si>
  <si>
    <t>026000-00-0</t>
  </si>
  <si>
    <t>Total - Bonds - Part 4</t>
  </si>
  <si>
    <t>Call      100.0000</t>
  </si>
  <si>
    <t>Swedbank AB SUBORDINATED    2.758% 09/29/49</t>
  </si>
  <si>
    <t>870191-AD-5</t>
  </si>
  <si>
    <t>4800008</t>
  </si>
  <si>
    <t>Call       95.9387</t>
  </si>
  <si>
    <t>SunTrust Capital VIII SUBORDINATED    6.100% 12/15/36</t>
  </si>
  <si>
    <t>86800Y-AA-4</t>
  </si>
  <si>
    <t>4800007</t>
  </si>
  <si>
    <t>Call      101.5728</t>
  </si>
  <si>
    <t>NB Capital Trust II SUBORDINATED    7.830% 12/15/26</t>
  </si>
  <si>
    <t>628958-AB-6</t>
  </si>
  <si>
    <t>4800006</t>
  </si>
  <si>
    <t>JPMorgan Chase Capital XX SUBORDINATED    6.550% 09/29/36</t>
  </si>
  <si>
    <t>48123C-AA-2</t>
  </si>
  <si>
    <t>4800005</t>
  </si>
  <si>
    <t>Call       96.6119</t>
  </si>
  <si>
    <t>BB&amp;T Capital Trust IV SUBORDINATED    6.820% 06/12/57</t>
  </si>
  <si>
    <t>073294-AA-8</t>
  </si>
  <si>
    <t>4800004</t>
  </si>
  <si>
    <t>Barnett Capital III SUBORDINATED    0.938% 02/01/27</t>
  </si>
  <si>
    <t>06808N-AE-0</t>
  </si>
  <si>
    <t>4800003</t>
  </si>
  <si>
    <t>BankBoston Capital Trust IV SUBORDINATED    0.911% 06/08/28</t>
  </si>
  <si>
    <t>06605Y-AA-9</t>
  </si>
  <si>
    <t>BankAmerica Capital III SUBORDINATED    0.910% 01/15/27</t>
  </si>
  <si>
    <t>066047-AA-9</t>
  </si>
  <si>
    <t>Payments</t>
  </si>
  <si>
    <t>2250 West Southbranch LLC CTL</t>
  </si>
  <si>
    <t>3801157</t>
  </si>
  <si>
    <t>LB Group LLC CTL</t>
  </si>
  <si>
    <t>55357@-AA-9</t>
  </si>
  <si>
    <t>3801156</t>
  </si>
  <si>
    <t>MRED (Loomis/100) Associates CTL</t>
  </si>
  <si>
    <t>3801155</t>
  </si>
  <si>
    <t>MRED (Highway J/Capitol) Associates CTL</t>
  </si>
  <si>
    <t>3801154</t>
  </si>
  <si>
    <t>3801153</t>
  </si>
  <si>
    <t>3801152</t>
  </si>
  <si>
    <t>Bonnell Family LLC CTL</t>
  </si>
  <si>
    <t>3801151</t>
  </si>
  <si>
    <t>Taft Corners Associates Inc CTL</t>
  </si>
  <si>
    <t>3801150</t>
  </si>
  <si>
    <t>Pemberton Place Inc CTL</t>
  </si>
  <si>
    <t>3801149</t>
  </si>
  <si>
    <t>FRO LLC XII CTL</t>
  </si>
  <si>
    <t>3801148</t>
  </si>
  <si>
    <t>Manta Properties LLC CTL</t>
  </si>
  <si>
    <t>3801147</t>
  </si>
  <si>
    <t>Shamrock Adventure XXX Ltd CTL</t>
  </si>
  <si>
    <t>3801146</t>
  </si>
  <si>
    <t>Shamrock Adventure XXV Ltd CTL</t>
  </si>
  <si>
    <t>3801145</t>
  </si>
  <si>
    <t>North WG High Land Village CTL</t>
  </si>
  <si>
    <t>3801144</t>
  </si>
  <si>
    <t>North WG Flower Mound CTL</t>
  </si>
  <si>
    <t>3801143</t>
  </si>
  <si>
    <t>Shamrock Adventure XXVII Ltd CTL</t>
  </si>
  <si>
    <t>3801142</t>
  </si>
  <si>
    <t>Tilzer Associates LP CTL</t>
  </si>
  <si>
    <t>3801141</t>
  </si>
  <si>
    <t>Rio Grande Investment Inc CTL</t>
  </si>
  <si>
    <t>3801140</t>
  </si>
  <si>
    <t>Regency Windsor Brittany Plano LLC CTL</t>
  </si>
  <si>
    <t>3801139</t>
  </si>
  <si>
    <t>3801138</t>
  </si>
  <si>
    <t>WN Winchester- Hacks Cross LLC CTL</t>
  </si>
  <si>
    <t>3801137</t>
  </si>
  <si>
    <t>Richland Oaks Apartments LP CTL</t>
  </si>
  <si>
    <t>3801136</t>
  </si>
  <si>
    <t>MEHG LLC CTL</t>
  </si>
  <si>
    <t>3801135</t>
  </si>
  <si>
    <t>Buckingham Partnership LLC CTL</t>
  </si>
  <si>
    <t>3801134</t>
  </si>
  <si>
    <t>DV II LLC CTL</t>
  </si>
  <si>
    <t>3801133</t>
  </si>
  <si>
    <t>Youtie Family LP CTL</t>
  </si>
  <si>
    <t>3801132</t>
  </si>
  <si>
    <t>3801131</t>
  </si>
  <si>
    <t>Marlborough Associates LP CTL</t>
  </si>
  <si>
    <t>3801130</t>
  </si>
  <si>
    <t>Glimcor Hermitage 1996 LP CTL</t>
  </si>
  <si>
    <t>3801129</t>
  </si>
  <si>
    <t>Dredging Toledo LLC CTL</t>
  </si>
  <si>
    <t>3801128</t>
  </si>
  <si>
    <t>Daniel G Kamin CTL</t>
  </si>
  <si>
    <t>87273*-AA-5</t>
  </si>
  <si>
    <t>3801127</t>
  </si>
  <si>
    <t>Monogram Development XI Ltd CTL</t>
  </si>
  <si>
    <t>3801126</t>
  </si>
  <si>
    <t>Melody Mountain Associates Ltd CTL</t>
  </si>
  <si>
    <t>3801125</t>
  </si>
  <si>
    <t>Lion One Inc CTL</t>
  </si>
  <si>
    <t>3801124</t>
  </si>
  <si>
    <t>JND-Elyria Ltd CTL</t>
  </si>
  <si>
    <t>3801123</t>
  </si>
  <si>
    <t>Alliance Ventures Inc CTL</t>
  </si>
  <si>
    <t>3801122</t>
  </si>
  <si>
    <t>Utica Associates LLC CTL</t>
  </si>
  <si>
    <t>3801121</t>
  </si>
  <si>
    <t>Telephone Realty Company CTL</t>
  </si>
  <si>
    <t>3801120</t>
  </si>
  <si>
    <t>6702 Fort Hamilton LLC CTL</t>
  </si>
  <si>
    <t>3801119</t>
  </si>
  <si>
    <t>Sheridan/ Millersport Partners LP CTL</t>
  </si>
  <si>
    <t>3801118</t>
  </si>
  <si>
    <t>KIR Henry Street 021 LLC CTL</t>
  </si>
  <si>
    <t>3801117</t>
  </si>
  <si>
    <t>MBA Vernon Boulevard LLC CTL</t>
  </si>
  <si>
    <t>3801116</t>
  </si>
  <si>
    <t>Lana Properties LLC CTL</t>
  </si>
  <si>
    <t>3801115</t>
  </si>
  <si>
    <t>411 Ditmas LLC CTL</t>
  </si>
  <si>
    <t>3801114</t>
  </si>
  <si>
    <t>5273 Transit Rd LLC CTL</t>
  </si>
  <si>
    <t>3801113</t>
  </si>
  <si>
    <t>Clarkstown Holdings LLC CTL</t>
  </si>
  <si>
    <t>3801112</t>
  </si>
  <si>
    <t>Berto LLC CTL</t>
  </si>
  <si>
    <t>3801111</t>
  </si>
  <si>
    <t>PDNED Bedford LLC CTL</t>
  </si>
  <si>
    <t>3801110</t>
  </si>
  <si>
    <t>Village Development Q Street LLC CTL</t>
  </si>
  <si>
    <t>3801109</t>
  </si>
  <si>
    <t>NDC West Dodge LLC CTL</t>
  </si>
  <si>
    <t>3801108</t>
  </si>
  <si>
    <t>ZP No 48 LLC CTL</t>
  </si>
  <si>
    <t>3801107</t>
  </si>
  <si>
    <t>Wm Sylva LP &amp; NC Inc Prop LP CTL</t>
  </si>
  <si>
    <t>3801106</t>
  </si>
  <si>
    <t>H/S Newlo LLC CTL</t>
  </si>
  <si>
    <t>3801105</t>
  </si>
  <si>
    <t>Indianola DG Property LLC CTL</t>
  </si>
  <si>
    <t>3801104</t>
  </si>
  <si>
    <t>Townsend Fulton LLC CTL</t>
  </si>
  <si>
    <t>3801103</t>
  </si>
  <si>
    <t>Hawthorn Associates CTL</t>
  </si>
  <si>
    <t>3801102</t>
  </si>
  <si>
    <t>Bentley Monticello LLC CTL</t>
  </si>
  <si>
    <t>40609#-AA-5</t>
  </si>
  <si>
    <t>3801101</t>
  </si>
  <si>
    <t>Sam Stewart CTL</t>
  </si>
  <si>
    <t>3801100</t>
  </si>
  <si>
    <t>Kiger Development Company CTL</t>
  </si>
  <si>
    <t>49387*-AA-8</t>
  </si>
  <si>
    <t>3801099</t>
  </si>
  <si>
    <t>Downing Development Ltd CTL</t>
  </si>
  <si>
    <t>3801098</t>
  </si>
  <si>
    <t>JCM Minnesota LLC CTL</t>
  </si>
  <si>
    <t>3801097</t>
  </si>
  <si>
    <t>EJA Trust - Fridley LLC CTL</t>
  </si>
  <si>
    <t>3801096</t>
  </si>
  <si>
    <t>Velmeir Saginaw Bristol Co LLC CTL</t>
  </si>
  <si>
    <t>3801095</t>
  </si>
  <si>
    <t>3801094</t>
  </si>
  <si>
    <t>Schneeberger - Christman LLP CTL</t>
  </si>
  <si>
    <t>3801093</t>
  </si>
  <si>
    <t>GFI-West Jordan Investments Ltd CTL</t>
  </si>
  <si>
    <t>3801092</t>
  </si>
  <si>
    <t>Prepayment/Calls Full</t>
  </si>
  <si>
    <t>FWGD LLC CTL</t>
  </si>
  <si>
    <t>30269*-AA-1</t>
  </si>
  <si>
    <t>3801091</t>
  </si>
  <si>
    <t>CBT Michigan LLC CTL</t>
  </si>
  <si>
    <t>3801090</t>
  </si>
  <si>
    <t>Anchor Jenison LLC CTL</t>
  </si>
  <si>
    <t>3801089</t>
  </si>
  <si>
    <t>ADI Realty Inc CTL</t>
  </si>
  <si>
    <t>00089*-AC-8</t>
  </si>
  <si>
    <t>3801088</t>
  </si>
  <si>
    <t>00089*-AB-0</t>
  </si>
  <si>
    <t>3801087</t>
  </si>
  <si>
    <t>00089*-AA-2</t>
  </si>
  <si>
    <t>3801086</t>
  </si>
  <si>
    <t>Chevron Phillips Chemical Co LP CTL</t>
  </si>
  <si>
    <t>69329#-AA-3</t>
  </si>
  <si>
    <t>3801085</t>
  </si>
  <si>
    <t>Marbeth Partnership CTL</t>
  </si>
  <si>
    <t>3801084</t>
  </si>
  <si>
    <t>Pat-Clarksville Investment LLC CTL</t>
  </si>
  <si>
    <t>3801083</t>
  </si>
  <si>
    <t>Griffin Way LLC CTL</t>
  </si>
  <si>
    <t>3801082</t>
  </si>
  <si>
    <t>BCB Land LLC CTL</t>
  </si>
  <si>
    <t>3801081</t>
  </si>
  <si>
    <t>Beam Associates LLC CTL</t>
  </si>
  <si>
    <t>3801080</t>
  </si>
  <si>
    <t>Baumgardner-Hogan Real Estate LLC CTL</t>
  </si>
  <si>
    <t>3801079</t>
  </si>
  <si>
    <t>3801078</t>
  </si>
  <si>
    <t>BBT Properties LLC CTL</t>
  </si>
  <si>
    <t>3801077</t>
  </si>
  <si>
    <t>Inland Bond Ottumwa LLC CTL</t>
  </si>
  <si>
    <t>3801076</t>
  </si>
  <si>
    <t>Inland Bond Burlington LLC CTL</t>
  </si>
  <si>
    <t>3801075</t>
  </si>
  <si>
    <t>Edand Texas Partners LP CTL</t>
  </si>
  <si>
    <t>3801074</t>
  </si>
  <si>
    <t>SFI Ltd Partnership 23 CTL</t>
  </si>
  <si>
    <t>3801073</t>
  </si>
  <si>
    <t>17810 Welch Plaza Omaha-NE LLC CTL</t>
  </si>
  <si>
    <t>3801072</t>
  </si>
  <si>
    <t>Inland Bond Winona LLC CTL</t>
  </si>
  <si>
    <t>3801071</t>
  </si>
  <si>
    <t>3801070</t>
  </si>
  <si>
    <t>Weitz Properties Urbandale LLC CTL</t>
  </si>
  <si>
    <t>3801069</t>
  </si>
  <si>
    <t>Manufacturers &amp; Traders Trust Co CTL</t>
  </si>
  <si>
    <t>3801068</t>
  </si>
  <si>
    <t>Mrsl Marshalltown LLC CTL</t>
  </si>
  <si>
    <t>3801067</t>
  </si>
  <si>
    <t>East University Drugstore LC CTL</t>
  </si>
  <si>
    <t>3801066</t>
  </si>
  <si>
    <t>3801065</t>
  </si>
  <si>
    <t>Cherokee Associates CTL</t>
  </si>
  <si>
    <t>3801064</t>
  </si>
  <si>
    <t>Arizona Lipnob Estates Inc CTL</t>
  </si>
  <si>
    <t>3801063</t>
  </si>
  <si>
    <t>USA Asset Holdings Inc CTL</t>
  </si>
  <si>
    <t>3801062</t>
  </si>
  <si>
    <t>3801061</t>
  </si>
  <si>
    <t>Falls City Tobacco Co Inc CTL</t>
  </si>
  <si>
    <t>3801060</t>
  </si>
  <si>
    <t>Bennett M Lifter Trustee CTL</t>
  </si>
  <si>
    <t>3801059</t>
  </si>
  <si>
    <t>KSD 2805 Limited Partnership CTL</t>
  </si>
  <si>
    <t>3801058</t>
  </si>
  <si>
    <t>Kendall Miami Co LLC CTL</t>
  </si>
  <si>
    <t>3801057</t>
  </si>
  <si>
    <t>Woodland Ventures LLC CTL</t>
  </si>
  <si>
    <t>3801056</t>
  </si>
  <si>
    <t>Westminster Gateway Anchor CTL</t>
  </si>
  <si>
    <t>3801055</t>
  </si>
  <si>
    <t>Westchill Company Inc CTL</t>
  </si>
  <si>
    <t>3801054</t>
  </si>
  <si>
    <t>US Bank Corp Trust Services CTL</t>
  </si>
  <si>
    <t>3801053</t>
  </si>
  <si>
    <t>3801052</t>
  </si>
  <si>
    <t>SED-Eisenhower LLC CTL</t>
  </si>
  <si>
    <t>3801051</t>
  </si>
  <si>
    <t>SED-Peach Orchard LLC CTL</t>
  </si>
  <si>
    <t>3801050</t>
  </si>
  <si>
    <t>Savannah Montgomery Pharmacy Ltd CTL</t>
  </si>
  <si>
    <t>3801049</t>
  </si>
  <si>
    <t>Red River Development Partnership CTL</t>
  </si>
  <si>
    <t>3801048</t>
  </si>
  <si>
    <t>3801047</t>
  </si>
  <si>
    <t>Palmer-Petersville Associates LP CTL</t>
  </si>
  <si>
    <t>3801046</t>
  </si>
  <si>
    <t>Opus Estates Corporation CTL</t>
  </si>
  <si>
    <t>3801045</t>
  </si>
  <si>
    <t>Newels Development LLC CTL</t>
  </si>
  <si>
    <t>3801044</t>
  </si>
  <si>
    <t>MRED (East Madison) Associates CTL</t>
  </si>
  <si>
    <t>3801043</t>
  </si>
  <si>
    <t>Moso Bay Shore LLC CTL</t>
  </si>
  <si>
    <t>3801042</t>
  </si>
  <si>
    <t>Kohl's Thorndale Store LP CTL</t>
  </si>
  <si>
    <t>3801041</t>
  </si>
  <si>
    <t>Elizabeth North LLC CTL</t>
  </si>
  <si>
    <t>3801040</t>
  </si>
  <si>
    <t>CVM Realty LLC CTL</t>
  </si>
  <si>
    <t>3801039</t>
  </si>
  <si>
    <t>CityScape South Tower LLC CTL</t>
  </si>
  <si>
    <t>3801038</t>
  </si>
  <si>
    <t>CBKC Commercial LLC CTL</t>
  </si>
  <si>
    <t>3801037</t>
  </si>
  <si>
    <t>Camelback Phoenix Co LLC CTL</t>
  </si>
  <si>
    <t>3801036</t>
  </si>
  <si>
    <t>R&amp;M Realty Co LLC CTL</t>
  </si>
  <si>
    <t>05702#-AA-4</t>
  </si>
  <si>
    <t>3801035</t>
  </si>
  <si>
    <t>Suffield Realty Trust CTL</t>
  </si>
  <si>
    <t>3801034</t>
  </si>
  <si>
    <t>Forty Seven Main Street LLC CTL</t>
  </si>
  <si>
    <t>3801033</t>
  </si>
  <si>
    <t>Home Depot USA Inc CTL</t>
  </si>
  <si>
    <t>3801032</t>
  </si>
  <si>
    <t>CV Retail III LLC CTL</t>
  </si>
  <si>
    <t>3801031</t>
  </si>
  <si>
    <t>Gernot R Michalke CTL</t>
  </si>
  <si>
    <t>3801030</t>
  </si>
  <si>
    <t>Herskovic Trust 1982 CTL</t>
  </si>
  <si>
    <t>3801029</t>
  </si>
  <si>
    <t>Anaheim Gateway Anchor Parcel LLC CTL</t>
  </si>
  <si>
    <t>3801028</t>
  </si>
  <si>
    <t>Santee Bell Cotton Development LLC CTL</t>
  </si>
  <si>
    <t>3801027</t>
  </si>
  <si>
    <t>Loews Limited Partnership CTL</t>
  </si>
  <si>
    <t>3801026</t>
  </si>
  <si>
    <t>Torrey Ranch LLC CTL</t>
  </si>
  <si>
    <t>58281#-AA-2</t>
  </si>
  <si>
    <t>3801025</t>
  </si>
  <si>
    <t>58280@-AA-5</t>
  </si>
  <si>
    <t>3801024</t>
  </si>
  <si>
    <t>FRO LLC CTL</t>
  </si>
  <si>
    <t>3801023</t>
  </si>
  <si>
    <t>M.J. MAILLIS S.A. SUBORDINATED    0.000% 10/06/16</t>
  </si>
  <si>
    <t>X5152*-AJ-8</t>
  </si>
  <si>
    <t>3801022</t>
  </si>
  <si>
    <t>M.J. MAILLIS S.A. SENIOR    0.000% 10/06/16</t>
  </si>
  <si>
    <t>X5152*-AD-1</t>
  </si>
  <si>
    <t>3801021</t>
  </si>
  <si>
    <t>TICOR FINANCE (A.C.T.) PTY. SENIOR    7.530% 10/15/16</t>
  </si>
  <si>
    <t>Q8863#-AE-7</t>
  </si>
  <si>
    <t>3801020</t>
  </si>
  <si>
    <t>Call       99.7201</t>
  </si>
  <si>
    <t>TICOR FINANCE (A.C.T.) PTY. SENIOR    7.060% 10/15/14</t>
  </si>
  <si>
    <t>Q8863#-AD-9</t>
  </si>
  <si>
    <t>3801019</t>
  </si>
  <si>
    <t>Call      101.7759</t>
  </si>
  <si>
    <t>TICOR FINANCE (A.C.T.) PTY. SENIOR    8.680% 10/15/13</t>
  </si>
  <si>
    <t>Q8863#-AC-1</t>
  </si>
  <si>
    <t>3801018</t>
  </si>
  <si>
    <t>SKYCITY AUCKLAND HOLDINGS LTD SENIOR    3.764% 03/15/12</t>
  </si>
  <si>
    <t>Q8513#-AB-7</t>
  </si>
  <si>
    <t>3801017</t>
  </si>
  <si>
    <t>SANTOS FINANCE LTD SENIOR    5.850% 10/03/12</t>
  </si>
  <si>
    <t>Q8277*-AF-8</t>
  </si>
  <si>
    <t>3801016</t>
  </si>
  <si>
    <t>NEWCREST FINANCE PARTY LIMITED SENIOR    1.247% 05/11/12</t>
  </si>
  <si>
    <t>Q6651#-AE-7</t>
  </si>
  <si>
    <t>3801015</t>
  </si>
  <si>
    <t>NEWCREST FINANCE PARTY LIMITED SENIOR    5.410% 05/11/12</t>
  </si>
  <si>
    <t>Q6651#-AA-5</t>
  </si>
  <si>
    <t>3801014</t>
  </si>
  <si>
    <t>Redemption      100.0000</t>
  </si>
  <si>
    <t>LION NATHAN FINANCE SENIOR    8.650% 02/28/12</t>
  </si>
  <si>
    <t>Q5581#-AA-2</t>
  </si>
  <si>
    <t>3801013</t>
  </si>
  <si>
    <t>COMMONWEALTH MANAGED INVESTMEN SENIOR    5.390% 12/22/12</t>
  </si>
  <si>
    <t>Q2688#-AA-1</t>
  </si>
  <si>
    <t>3801012</t>
  </si>
  <si>
    <t>BLUESCOPE STEEL FINANCE LTD SENIOR    7.840% 06/30/15</t>
  </si>
  <si>
    <t>Q1403*-AC-7</t>
  </si>
  <si>
    <t>3801011</t>
  </si>
  <si>
    <t>CSL FINANCE PTY LTD SECURED    3.980% 12/19/12</t>
  </si>
  <si>
    <t>Q1297#-AC-2</t>
  </si>
  <si>
    <t>3801010</t>
  </si>
  <si>
    <t>CSL FINANCE PTY LTD SENIOR    5.300% 12/19/12</t>
  </si>
  <si>
    <t>Q1297#-AA-6</t>
  </si>
  <si>
    <t>3801009</t>
  </si>
  <si>
    <t>AMCOR LTD/AUSTRALIA SENIOR    5.650% 12/17/12</t>
  </si>
  <si>
    <t>Q0307#-AB-4</t>
  </si>
  <si>
    <t>3801008</t>
  </si>
  <si>
    <t>URALITA B.V. SENIOR    5.110% 07/31/12</t>
  </si>
  <si>
    <t>N9039*-AA-9</t>
  </si>
  <si>
    <t>3801007</t>
  </si>
  <si>
    <t>LEKKERLAND FINANCE B.V. SENIOR    5.620% 11/16/12</t>
  </si>
  <si>
    <t>N5224#-AB-6</t>
  </si>
  <si>
    <t>3801006</t>
  </si>
  <si>
    <t>FORBO NL HOLDING B.V. SENIOR    6.290% 11/21/12</t>
  </si>
  <si>
    <t>N3324#-AC-8</t>
  </si>
  <si>
    <t>3801005</t>
  </si>
  <si>
    <t>MESSER FINANCE S.A. LUXEMBOURG SENIOR    5.240% 08/02/12</t>
  </si>
  <si>
    <t>L6346#-AA-1</t>
  </si>
  <si>
    <t>3801004</t>
  </si>
  <si>
    <t>FOUR SEAS SA SECURED ABS    7.165% 03/15/12</t>
  </si>
  <si>
    <t>L4017#-AA-4</t>
  </si>
  <si>
    <t>3801003</t>
  </si>
  <si>
    <t>SANCTUARY HOUSING ASSOC. SENIOR    7.150% 12/21/12</t>
  </si>
  <si>
    <t>G7997@-AB-7</t>
  </si>
  <si>
    <t>3801002</t>
  </si>
  <si>
    <t>SCOTTISH &amp; NEWCASTLE PLC SENIOR    5.420% 12/05/12</t>
  </si>
  <si>
    <t>G7895#-AB-8</t>
  </si>
  <si>
    <t>3801001</t>
  </si>
  <si>
    <t>Pendragon PLC SENIOR    9.310% 06/30/14</t>
  </si>
  <si>
    <t>3801000</t>
  </si>
  <si>
    <t>Call      100.1872</t>
  </si>
  <si>
    <t>NORTHGATE PLC SENIOR    7.860% 12/14/13</t>
  </si>
  <si>
    <t>3800999</t>
  </si>
  <si>
    <t>3800998</t>
  </si>
  <si>
    <t>Call       75.0897</t>
  </si>
  <si>
    <t>3800997</t>
  </si>
  <si>
    <t>ABP FOODS SENIOR    5.990% 12/22/15</t>
  </si>
  <si>
    <t>3800996</t>
  </si>
  <si>
    <t>MESSER FRANCE S.A. SECURED    5.240% 08/02/12</t>
  </si>
  <si>
    <t>F6132#-AA-6</t>
  </si>
  <si>
    <t>3800995</t>
  </si>
  <si>
    <t>CIMENTS FRANCAIS SA SENIOR    5.630% 11/15/12</t>
  </si>
  <si>
    <t>F1790#-AA-0</t>
  </si>
  <si>
    <t>3800994</t>
  </si>
  <si>
    <t>PTT Global Chemical PCL SENIOR    5.500% 07/20/12</t>
  </si>
  <si>
    <t>EF0217-68-9</t>
  </si>
  <si>
    <t>3800993</t>
  </si>
  <si>
    <t>China Overseas Finance Cayman SENIOR    5.750% 07/13/12</t>
  </si>
  <si>
    <t>EF0142-10-1</t>
  </si>
  <si>
    <t>3800992</t>
  </si>
  <si>
    <t>Call       96.8033</t>
  </si>
  <si>
    <t>Public Bank Bhd SUBORDINATED    6.604% 06/20/17</t>
  </si>
  <si>
    <t>ED9769-04-0</t>
  </si>
  <si>
    <t>3800991</t>
  </si>
  <si>
    <t>Centrica PLC SENIOR    5.875% 11/02/12</t>
  </si>
  <si>
    <t>EC4667-30-8</t>
  </si>
  <si>
    <t>3800990</t>
  </si>
  <si>
    <t>SOLARWORLD AG SENIOR    5.890% 12/21/13</t>
  </si>
  <si>
    <t>D7625#-AA-0</t>
  </si>
  <si>
    <t>3800989</t>
  </si>
  <si>
    <t>DEUTZ AG SENIOR    8.678% 03/31/15</t>
  </si>
  <si>
    <t>D3917#-AG-3</t>
  </si>
  <si>
    <t>3800988</t>
  </si>
  <si>
    <t>DEUTZ AG SENIOR   10.128% 03/31/15</t>
  </si>
  <si>
    <t>D3917#-AF-5</t>
  </si>
  <si>
    <t>3800987</t>
  </si>
  <si>
    <t>NORTH ATLANTIC REFINING LTD. SENIOR    6.700% 08/12/14</t>
  </si>
  <si>
    <t>3800986</t>
  </si>
  <si>
    <t>DOLOMIES DE MARCHE-LAS-DAMES S SENIOR    6.600% 05/02/12</t>
  </si>
  <si>
    <t>B7935#-AB-5</t>
  </si>
  <si>
    <t>3800985</t>
  </si>
  <si>
    <t>ROULARTA MEDIA GROUP NV SENIOR    7.180% 04/26/14</t>
  </si>
  <si>
    <t>B7108#-AB-6</t>
  </si>
  <si>
    <t>3800984</t>
  </si>
  <si>
    <t>STEINHOFF EUROPE AG SENIOR    5.020% 03/15/12</t>
  </si>
  <si>
    <t>A8417*-AA-7</t>
  </si>
  <si>
    <t>3800983</t>
  </si>
  <si>
    <t>CSLB HOLDINGS INC SENIOR    5.300% 12/19/12</t>
  </si>
  <si>
    <t>98883#-AA-0</t>
  </si>
  <si>
    <t>3800982</t>
  </si>
  <si>
    <t>WORLEYPARSONS US HOLDING CORPO SENIOR    1.190% 05/30/12</t>
  </si>
  <si>
    <t>98161@-AA-5</t>
  </si>
  <si>
    <t>3800981</t>
  </si>
  <si>
    <t>Westpac Banking Corp SENIOR    2.250% 11/19/12</t>
  </si>
  <si>
    <t>961214-BJ-1</t>
  </si>
  <si>
    <t>3800980</t>
  </si>
  <si>
    <t>92936M-AA-5</t>
  </si>
  <si>
    <t>3800979</t>
  </si>
  <si>
    <t>WCI Finance LLC / WEA Finance SENIOR    5.400% 10/01/12</t>
  </si>
  <si>
    <t>92924S-AA-6</t>
  </si>
  <si>
    <t>3800978</t>
  </si>
  <si>
    <t>VODAFONE GROUP PLC SENIOR    5.350% 02/27/12</t>
  </si>
  <si>
    <t>92857W-AR-1</t>
  </si>
  <si>
    <t>3800977</t>
  </si>
  <si>
    <t>Call       99.7110</t>
  </si>
  <si>
    <t>Vivendi SA SENIOR    5.750% 04/04/13</t>
  </si>
  <si>
    <t>92852E-AK-1</t>
  </si>
  <si>
    <t>3800976</t>
  </si>
  <si>
    <t>Call      103.9290</t>
  </si>
  <si>
    <t>Unitymedia Hessen GmbH &amp; Co KG SECURED    8.125% 12/01/17</t>
  </si>
  <si>
    <t>90320R-AA-2</t>
  </si>
  <si>
    <t>3800975</t>
  </si>
  <si>
    <t>UN HOLDING II SENIOR    6.220% 07/20/15</t>
  </si>
  <si>
    <t>3800974</t>
  </si>
  <si>
    <t>Call       99.9559</t>
  </si>
  <si>
    <t>Tyco International Finance SA SENIOR    4.125% 10/15/14</t>
  </si>
  <si>
    <t>902118-BM-9</t>
  </si>
  <si>
    <t>3800973</t>
  </si>
  <si>
    <t>Call       99.9863</t>
  </si>
  <si>
    <t>Tyco International Finance SA SENIOR    6.000% 11/15/13</t>
  </si>
  <si>
    <t>902118-BK-3</t>
  </si>
  <si>
    <t>3800972</t>
  </si>
  <si>
    <t>TRINITY MIRROR PLC SENIOR    7.170% 06/20/12</t>
  </si>
  <si>
    <t>89653Q-C*-4</t>
  </si>
  <si>
    <t>3800971</t>
  </si>
  <si>
    <t>Tengizchevoil Finance Co SARL SECURED    6.124% 11/15/14</t>
  </si>
  <si>
    <t>3800970</t>
  </si>
  <si>
    <t>TELSTRA CORP LTD SENIOR    6.375% 04/01/12</t>
  </si>
  <si>
    <t>87969N-AB-1</t>
  </si>
  <si>
    <t>3800969</t>
  </si>
  <si>
    <t>Telefonica Emisiones SAU SENIOR    3.992% 02/16/16</t>
  </si>
  <si>
    <t>87938W-AN-3</t>
  </si>
  <si>
    <t>3800968</t>
  </si>
  <si>
    <t>Telefonica Emisiones SAU SENIOR    2.582% 04/26/13</t>
  </si>
  <si>
    <t>3800967</t>
  </si>
  <si>
    <t>Technicolor SA SENIOR    9.349% 05/26/17</t>
  </si>
  <si>
    <t>3800966</t>
  </si>
  <si>
    <t>Call       97.6293</t>
  </si>
  <si>
    <t>3800965</t>
  </si>
  <si>
    <t>3800964</t>
  </si>
  <si>
    <t>Call       98.1321</t>
  </si>
  <si>
    <t>3800963</t>
  </si>
  <si>
    <t>Call      100.3908</t>
  </si>
  <si>
    <t>TGI International Ltd SENIOR    9.500% 10/03/17</t>
  </si>
  <si>
    <t>871965-AA-7</t>
  </si>
  <si>
    <t>3800962</t>
  </si>
  <si>
    <t>Svenska Handelsbanken AB SENIOR    2.875% 09/14/12</t>
  </si>
  <si>
    <t>86959L-AB-9</t>
  </si>
  <si>
    <t>3800961</t>
  </si>
  <si>
    <t>Sociedad Concesionaria Autopis SECURED    6.223% 12/15/26</t>
  </si>
  <si>
    <t>3800960</t>
  </si>
  <si>
    <t>Sirens BV SENIOR COO-COMN    2.419% 04/13/12</t>
  </si>
  <si>
    <t>82967L-AB-8</t>
  </si>
  <si>
    <t>3800959</t>
  </si>
  <si>
    <t>SES GLOBAL - AMERICAS HOLDINGS SENIOR    5.830% 09/30/15</t>
  </si>
  <si>
    <t>3800958</t>
  </si>
  <si>
    <t>SES GLOBAL - AMERICAS HOLDINGS SENIOR    5.290% 09/30/13</t>
  </si>
  <si>
    <t>3800957</t>
  </si>
  <si>
    <t>Samsung Electronics Co Ltd SENIOR    7.700% 10/01/27</t>
  </si>
  <si>
    <t>3800956</t>
  </si>
  <si>
    <t>SBP DPR Finance Co SECURED    3.058% 03/15/17</t>
  </si>
  <si>
    <t>3800955</t>
  </si>
  <si>
    <t>Ras Laffan Liquefied Natural G SECURED    4.500% 09/30/12</t>
  </si>
  <si>
    <t>75405U-AE-6</t>
  </si>
  <si>
    <t>3800954</t>
  </si>
  <si>
    <t>Ras Laffan Liquefied Natural G SECURED    5.832% 09/30/16</t>
  </si>
  <si>
    <t>3800953</t>
  </si>
  <si>
    <t>Ras Laffan Liquefied Natural G SECURED    5.298% 09/30/20</t>
  </si>
  <si>
    <t>3800952</t>
  </si>
  <si>
    <t>Cooperatieve Centrale Raiffeis SENIOR    2.650% 08/17/12</t>
  </si>
  <si>
    <t>74977R-BU-7</t>
  </si>
  <si>
    <t>3800951</t>
  </si>
  <si>
    <t>RC LONESTAR INC SENIOR    8.170% 05/29/13</t>
  </si>
  <si>
    <t>3800950</t>
  </si>
  <si>
    <t>Petropower I Funding Trust 1ST MORTGAGE    7.360% 02/15/14</t>
  </si>
  <si>
    <t>3800949</t>
  </si>
  <si>
    <t>Petronas Capital Ltd SENIOR    7.000% 05/22/12</t>
  </si>
  <si>
    <t>716743-AA-7</t>
  </si>
  <si>
    <t>3800948</t>
  </si>
  <si>
    <t>Petroleum Co of Trinidad &amp; Tob SENIOR    6.000% 05/08/22</t>
  </si>
  <si>
    <t>3800947</t>
  </si>
  <si>
    <t>OMEGA LEASING (US) LLC SECURED    5.980% 07/16/16</t>
  </si>
  <si>
    <t>3800946</t>
  </si>
  <si>
    <t>OMEGA LEASING (US)(NO. 2) SENIOR    3.520% 07/12/17</t>
  </si>
  <si>
    <t>3800945</t>
  </si>
  <si>
    <t>Nordea Bank AB SUBORDINATED    5.250% 11/30/12</t>
  </si>
  <si>
    <t>65557A-AA-5</t>
  </si>
  <si>
    <t>3800944</t>
  </si>
  <si>
    <t>Nabors Industries Inc SENIOR    4.625% 09/15/21</t>
  </si>
  <si>
    <t>629568-AW-6</t>
  </si>
  <si>
    <t>3800943</t>
  </si>
  <si>
    <t>Nabors Industries Inc SENIOR    5.375% 08/15/12</t>
  </si>
  <si>
    <t>629568-AH-9</t>
  </si>
  <si>
    <t>3800942</t>
  </si>
  <si>
    <t>NXP BV / NXP Funding LLC SECURED    3.090% 10/15/13</t>
  </si>
  <si>
    <t>62947Q-AE-8</t>
  </si>
  <si>
    <t>3800941</t>
  </si>
  <si>
    <t>Macquarie Bank Ltd SENIOR    2.600% 01/20/12</t>
  </si>
  <si>
    <t>55607E-AD-2</t>
  </si>
  <si>
    <t>3800940</t>
  </si>
  <si>
    <t>LEND LEASE CORP LTD SENIOR    5.490% 10/12/12</t>
  </si>
  <si>
    <t>52605#-AA-4</t>
  </si>
  <si>
    <t>3800939</t>
  </si>
  <si>
    <t>Korea Development Bank/The SENIOR    4.375% 08/10/15</t>
  </si>
  <si>
    <t>3800938</t>
  </si>
  <si>
    <t>Korea Development Bank/The SECURED    5.500% 11/13/12</t>
  </si>
  <si>
    <t>500630-BF-4</t>
  </si>
  <si>
    <t>3800937</t>
  </si>
  <si>
    <t>Koninklijke Philips Electronic SENIOR    4.625% 03/11/13</t>
  </si>
  <si>
    <t>500472-AA-3</t>
  </si>
  <si>
    <t>3800936</t>
  </si>
  <si>
    <t>ELSEVIER FINANCE SA SENIOR    4.750% 02/01/12</t>
  </si>
  <si>
    <t>48121C-C*-5</t>
  </si>
  <si>
    <t>3800935</t>
  </si>
  <si>
    <t>Intesa Sanpaolo SpA/New York N SENIOR    2.375% 12/21/12</t>
  </si>
  <si>
    <t>46115L-AA-6</t>
  </si>
  <si>
    <t>3800934</t>
  </si>
  <si>
    <t>ING Bank NV SENIOR    2.625% 02/09/12</t>
  </si>
  <si>
    <t>45324Q-AB-2</t>
  </si>
  <si>
    <t>3800933</t>
  </si>
  <si>
    <t>Gazprom OAO Via Gazprom Intern SENIOR    7.201% 02/01/20</t>
  </si>
  <si>
    <t>3800932</t>
  </si>
  <si>
    <t>FRESENIUS MEDICAL CARE AG &amp; CO SENIOR    1.686% 03/31/13</t>
  </si>
  <si>
    <t>35803G-AC-3</t>
  </si>
  <si>
    <t>3800931</t>
  </si>
  <si>
    <t>Iberdrola International BV SENIOR    6.750% 06/15/12</t>
  </si>
  <si>
    <t>29266M-AD-1</t>
  </si>
  <si>
    <t>3800930</t>
  </si>
  <si>
    <t>Daimler Finance North America SENIOR    7.300% 01/15/12</t>
  </si>
  <si>
    <t>233835-AT-4</t>
  </si>
  <si>
    <t>3800929</t>
  </si>
  <si>
    <t>Credit Suisse USA Inc SENIOR    6.500% 01/15/12</t>
  </si>
  <si>
    <t>22541L-AC-7</t>
  </si>
  <si>
    <t>3800928</t>
  </si>
  <si>
    <t>Call       99.9909</t>
  </si>
  <si>
    <t>Covidien International Finance SENIOR    5.450% 10/15/12</t>
  </si>
  <si>
    <t>22303Q-AF-7</t>
  </si>
  <si>
    <t>3800927</t>
  </si>
  <si>
    <t>Corp Nacional del Cobre de Chi SENIOR    6.375% 11/30/12</t>
  </si>
  <si>
    <t>21987B-AG-3</t>
  </si>
  <si>
    <t>3800926</t>
  </si>
  <si>
    <t>Corp Andina de Fomento SENIOR    6.875% 03/15/12</t>
  </si>
  <si>
    <t>219868-AN-6</t>
  </si>
  <si>
    <t>3800925</t>
  </si>
  <si>
    <t>Controladora Mabe SA de CV SENIOR    6.500% 12/15/15</t>
  </si>
  <si>
    <t>21240C-AA-7</t>
  </si>
  <si>
    <t>3800924</t>
  </si>
  <si>
    <t>Commonwealth Bank of Australia SENIOR    2.750% 10/15/12</t>
  </si>
  <si>
    <t>2027A0-DG-1</t>
  </si>
  <si>
    <t>3800923</t>
  </si>
  <si>
    <t>CEMEX ESPANA FINANCE LLC SECURED    8.910% 02/14/14</t>
  </si>
  <si>
    <t>15128@-AH-6</t>
  </si>
  <si>
    <t>3800922</t>
  </si>
  <si>
    <t>CEDO PLC SECURED    1.181% 06/29/12</t>
  </si>
  <si>
    <t>15080R-AA-9</t>
  </si>
  <si>
    <t>3800921</t>
  </si>
  <si>
    <t>CRH America Inc SENIOR    6.950% 03/15/12</t>
  </si>
  <si>
    <t>12626P-AD-5</t>
  </si>
  <si>
    <t>3800920</t>
  </si>
  <si>
    <t>BORAL USA SENIOR    6.910% 05/22/12</t>
  </si>
  <si>
    <t>09951#-AB-2</t>
  </si>
  <si>
    <t>3800919</t>
  </si>
  <si>
    <t>Paydown</t>
  </si>
  <si>
    <t>Belo PLC SECURED    1.711% 01/24/12</t>
  </si>
  <si>
    <t>08055E-AB-2</t>
  </si>
  <si>
    <t>3800918</t>
  </si>
  <si>
    <t>Bayer 2002-A Pass Through Trus SECURED    6.100% 01/02/13</t>
  </si>
  <si>
    <t>3800917</t>
  </si>
  <si>
    <t>Banco Santander Chile SENIOR    2.875% 11/13/12</t>
  </si>
  <si>
    <t>05965X-AD-1</t>
  </si>
  <si>
    <t>3800916</t>
  </si>
  <si>
    <t>Banco Santander Chile SUBORDINATED    7.375% 07/18/12</t>
  </si>
  <si>
    <t>05965X-AA-7</t>
  </si>
  <si>
    <t>3800915</t>
  </si>
  <si>
    <t>THOUSAND SPRINGS TROUT FARM SECURED    8.040% 02/16/21</t>
  </si>
  <si>
    <t>3800914</t>
  </si>
  <si>
    <t>AUTOLIV INC SENIOR    5.560% 11/08/12</t>
  </si>
  <si>
    <t>05279#-AA-7</t>
  </si>
  <si>
    <t>3800913</t>
  </si>
  <si>
    <t>ASTRAZENECA PLC SENIOR    5.400% 09/15/12</t>
  </si>
  <si>
    <t>046353-AC-2</t>
  </si>
  <si>
    <t>3800912</t>
  </si>
  <si>
    <t>Anheuser-Busch InBev Worldwide SENIOR    3.000% 10/15/12</t>
  </si>
  <si>
    <t>03523T-AL-2</t>
  </si>
  <si>
    <t>3800911</t>
  </si>
  <si>
    <t>Ahold Lease Series 2001-A-1 Pa SECURED    7.820% 01/02/20</t>
  </si>
  <si>
    <t>3800910</t>
  </si>
  <si>
    <t>AEGIS GROUP PLC SENIOR    5.250% 07/28/12</t>
  </si>
  <si>
    <t>00760H-B*-2</t>
  </si>
  <si>
    <t>3800909</t>
  </si>
  <si>
    <t>Abu Dhabi National Energy Co SENIOR    5.620% 10/25/12</t>
  </si>
  <si>
    <t>00388W-AA-9</t>
  </si>
  <si>
    <t>3800908</t>
  </si>
  <si>
    <t>ANZ New Zealand Int'l Ltd/Lond SENIOR    2.375% 12/21/12</t>
  </si>
  <si>
    <t>00182E-AL-3</t>
  </si>
  <si>
    <t>3800907</t>
  </si>
  <si>
    <t>AMMC CDO SECURED LNA    1.312% 11/25/22</t>
  </si>
  <si>
    <t>00175X-AB-2</t>
  </si>
  <si>
    <t>3800906</t>
  </si>
  <si>
    <t>ALBERTA &amp; ORIENT GLYCOL CO. LT SECURED    8.150% 11/13/13</t>
  </si>
  <si>
    <t>3800905</t>
  </si>
  <si>
    <t>ALBERTA &amp; ORIENT GLYCOL CO. LT SECURED    8.140% 11/13/13</t>
  </si>
  <si>
    <t>3800904</t>
  </si>
  <si>
    <t>TRANSCONTINENTAL INC SENIOR    1.188% 03/01/12</t>
  </si>
  <si>
    <t>893578-A*-5</t>
  </si>
  <si>
    <t>3800903</t>
  </si>
  <si>
    <t>Teck Resources Ltd SENIOR    7.000% 09/15/12</t>
  </si>
  <si>
    <t>878742-AD-7</t>
  </si>
  <si>
    <t>3800902</t>
  </si>
  <si>
    <t>Nova Gas Transmission Ltd SENIOR    8.500% 12/15/12</t>
  </si>
  <si>
    <t>669771-AR-8</t>
  </si>
  <si>
    <t>3800901</t>
  </si>
  <si>
    <t>IRON ORE OF CANADA SECURED    6.600% 10/31/17</t>
  </si>
  <si>
    <t>3800900</t>
  </si>
  <si>
    <t>Vale Canada Ltd SENIOR    7.750% 05/15/12</t>
  </si>
  <si>
    <t>453258-AN-5</t>
  </si>
  <si>
    <t>3800899</t>
  </si>
  <si>
    <t>Husky Energy Inc SENIOR    6.250% 06/15/12</t>
  </si>
  <si>
    <t>448055-AA-1</t>
  </si>
  <si>
    <t>3800898</t>
  </si>
  <si>
    <t>Xstrata Canada Corp SENIOR    7.350% 06/05/12</t>
  </si>
  <si>
    <t>305915-AC-4</t>
  </si>
  <si>
    <t>3800897</t>
  </si>
  <si>
    <t>Canadian Natural Resources Ltd SENIOR    5.450% 10/01/12</t>
  </si>
  <si>
    <t>136385-AD-3</t>
  </si>
  <si>
    <t>3800896</t>
  </si>
  <si>
    <t>Brookfield Asset Management In SENIOR    7.125% 06/15/12</t>
  </si>
  <si>
    <t>10549P-AE-1</t>
  </si>
  <si>
    <t>3800895</t>
  </si>
  <si>
    <t>CARNIVAL PLC SENIOR    6.700% 10/20/12</t>
  </si>
  <si>
    <t>N1831@-AA-4</t>
  </si>
  <si>
    <t>3800894</t>
  </si>
  <si>
    <t>NIPPON DONALDSON, INC. SENIOR    1.418% 01/31/12</t>
  </si>
  <si>
    <t>J6545#-AB-1</t>
  </si>
  <si>
    <t>3800893</t>
  </si>
  <si>
    <t>FIRST OMEGA SHIPPING, INC SECURED    5.120% 06/15/12</t>
  </si>
  <si>
    <t>G7578#-AA-4</t>
  </si>
  <si>
    <t>3800892</t>
  </si>
  <si>
    <t>Northwest Airlines 2001-2 Clas SECURED    0.793% 08/06/13</t>
  </si>
  <si>
    <t>EC4127-75-8</t>
  </si>
  <si>
    <t>3800891</t>
  </si>
  <si>
    <t>Call       98.2670</t>
  </si>
  <si>
    <t>3800890</t>
  </si>
  <si>
    <t>MICROSEMI CORP SECURED    5.507% 02/02/18</t>
  </si>
  <si>
    <t>BL0280-38-0</t>
  </si>
  <si>
    <t>3800889</t>
  </si>
  <si>
    <t>3800888</t>
  </si>
  <si>
    <t>DVSANALYTICS INC SECURED    8.500% 03/31/13</t>
  </si>
  <si>
    <t>990000-0D-4</t>
  </si>
  <si>
    <t>3800887</t>
  </si>
  <si>
    <t>3800886</t>
  </si>
  <si>
    <t>PSI HOLDINGS LLC SECURED    8.000% 08/01/13</t>
  </si>
  <si>
    <t>990000-0C-6</t>
  </si>
  <si>
    <t>3800885</t>
  </si>
  <si>
    <t>Yum! Brands Inc SENIOR    7.700% 07/01/12</t>
  </si>
  <si>
    <t>988498-AA-9</t>
  </si>
  <si>
    <t>3800884</t>
  </si>
  <si>
    <t>York International Corp SENIOR    5.800% 11/15/12</t>
  </si>
  <si>
    <t>986667-AC-7</t>
  </si>
  <si>
    <t>3800883</t>
  </si>
  <si>
    <t>Call       99.9682</t>
  </si>
  <si>
    <t>Wyeth LLC SENIOR    5.500% 03/15/13</t>
  </si>
  <si>
    <t>983024-AA-8</t>
  </si>
  <si>
    <t>3800882</t>
  </si>
  <si>
    <t>WILMINGTON TRUST CORP SECURED    7.760% 01/02/19</t>
  </si>
  <si>
    <t>3800881</t>
  </si>
  <si>
    <t>3800880</t>
  </si>
  <si>
    <t>WILMINGTON TRUST CORP SECURED   10.732% 01/01/13</t>
  </si>
  <si>
    <t>97180*-UX-4</t>
  </si>
  <si>
    <t>3800879</t>
  </si>
  <si>
    <t>3800878</t>
  </si>
  <si>
    <t>97180*-UV-8</t>
  </si>
  <si>
    <t>3800877</t>
  </si>
  <si>
    <t>3800876</t>
  </si>
  <si>
    <t>97180*-UU-0</t>
  </si>
  <si>
    <t>3800875</t>
  </si>
  <si>
    <t>3800874</t>
  </si>
  <si>
    <t>97180*-UT-3</t>
  </si>
  <si>
    <t>3800873</t>
  </si>
  <si>
    <t>97180*-US-5</t>
  </si>
  <si>
    <t>3800872</t>
  </si>
  <si>
    <t>3800871</t>
  </si>
  <si>
    <t>WILMINGTON TRUST CORP SECURED   10.732% 01/01/12</t>
  </si>
  <si>
    <t>97180*-UR-7</t>
  </si>
  <si>
    <t>3800870</t>
  </si>
  <si>
    <t>WESTMORELAND MINING LLC SECURED    8.020% 06/26/18</t>
  </si>
  <si>
    <t>3800869</t>
  </si>
  <si>
    <t>CBS Corp/Old SENIOR    8.625% 08/01/12</t>
  </si>
  <si>
    <t>960402-AQ-8</t>
  </si>
  <si>
    <t>3800868</t>
  </si>
  <si>
    <t>STERNE, AGEE &amp; LEACH</t>
  </si>
  <si>
    <t>Western Union Co/The SENIOR    5.253% 04/01/20</t>
  </si>
  <si>
    <t>3800867</t>
  </si>
  <si>
    <t>Western Union Co/The SENIOR    6.200% 11/17/36</t>
  </si>
  <si>
    <t>959802-AH-2</t>
  </si>
  <si>
    <t>3800866</t>
  </si>
  <si>
    <t>Wells Fargo Mortgage Backed Se SECURED    5.607% 04/25/36</t>
  </si>
  <si>
    <t>94983P-AE-8</t>
  </si>
  <si>
    <t>3800865</t>
  </si>
  <si>
    <t>Wells Fargo Mortgage Backed Se SECURED    5.750% 04/25/36</t>
  </si>
  <si>
    <t>3800864</t>
  </si>
  <si>
    <t>3800863</t>
  </si>
  <si>
    <t>Wells Fargo Mortgage Backed Se SECURED    6.000% 08/25/36</t>
  </si>
  <si>
    <t>94980S-AF-2</t>
  </si>
  <si>
    <t>3800862</t>
  </si>
  <si>
    <t>Wells Fargo Mortgage Backed Se SECURED    4.580% 10/25/33</t>
  </si>
  <si>
    <t>3800861</t>
  </si>
  <si>
    <t>3800860</t>
  </si>
  <si>
    <t>Wells Fargo Mortgage Backed Se SECURED    4.727% 01/25/34</t>
  </si>
  <si>
    <t>3800859</t>
  </si>
  <si>
    <t>Wells Fargo Mortgage Backed Se SECURED    4.855% 06/25/33</t>
  </si>
  <si>
    <t>3800858</t>
  </si>
  <si>
    <t>3800857</t>
  </si>
  <si>
    <t>3800856</t>
  </si>
  <si>
    <t>3800855</t>
  </si>
  <si>
    <t>3800854</t>
  </si>
  <si>
    <t>3800853</t>
  </si>
  <si>
    <t>OLD NATIONAL BANK SECURED    6.260% 12/21/29</t>
  </si>
  <si>
    <t>3800852</t>
  </si>
  <si>
    <t>3800851</t>
  </si>
  <si>
    <t>3800850</t>
  </si>
  <si>
    <t>3800849</t>
  </si>
  <si>
    <t>3800848</t>
  </si>
  <si>
    <t>3800847</t>
  </si>
  <si>
    <t>3800846</t>
  </si>
  <si>
    <t>3800845</t>
  </si>
  <si>
    <t>3800844</t>
  </si>
  <si>
    <t>3800843</t>
  </si>
  <si>
    <t>3800842</t>
  </si>
  <si>
    <t>3800841</t>
  </si>
  <si>
    <t>FIRST STATE INVESTORS 4100 A, SUBORDINATED CTL 5.328% 10/10/22</t>
  </si>
  <si>
    <t>3800840</t>
  </si>
  <si>
    <t>Wells Fargo Mortgage Backed Se SECURED    4.490% 11/25/33</t>
  </si>
  <si>
    <t>3800839</t>
  </si>
  <si>
    <t>Washington Mutual Alternative SECURED    6.483% 07/25/36</t>
  </si>
  <si>
    <t>3800838</t>
  </si>
  <si>
    <t>WAMU Commercial Mortgage Secur SECURED    5.190% 05/25/36</t>
  </si>
  <si>
    <t>93934D-BX-4</t>
  </si>
  <si>
    <t>3800837</t>
  </si>
  <si>
    <t>WAMU Commercial Mortgage Secur SECURED    3.830% 01/25/35</t>
  </si>
  <si>
    <t>93934D-AB-3</t>
  </si>
  <si>
    <t>3800836</t>
  </si>
  <si>
    <t>WAMU Commercial Mortgage Secur SECURED    1.514% 01/25/35</t>
  </si>
  <si>
    <t>3800835</t>
  </si>
  <si>
    <t>Redemption        0.0000</t>
  </si>
  <si>
    <t>Washington Mutual Bank / Debt SUBORDINATED    5.650% 08/15/14</t>
  </si>
  <si>
    <t>93933W-AB-2</t>
  </si>
  <si>
    <t>3800834</t>
  </si>
  <si>
    <t>WaMu Mortgage Pass Through Cer SECURED    2.120% 03/25/33</t>
  </si>
  <si>
    <t>3800833</t>
  </si>
  <si>
    <t>WAMU Commercial Mortgage Secur SECURED    0.957% 11/23/43</t>
  </si>
  <si>
    <t>3800832</t>
  </si>
  <si>
    <t>WAMU Commercial Mortgage Secur SECURED    0.843% 12/27/49</t>
  </si>
  <si>
    <t>3800831</t>
  </si>
  <si>
    <t>3800830</t>
  </si>
  <si>
    <t>Wal-Mart Stores Inc SENIOR    3.625% 07/08/20</t>
  </si>
  <si>
    <t>3800829</t>
  </si>
  <si>
    <t>Wachovia Bank Commercial Mortg SECURED    5.732% 06/15/49</t>
  </si>
  <si>
    <t>3800828</t>
  </si>
  <si>
    <t>Wachovia Bank Commercial Mortg SECURED    0.499% 12/15/43</t>
  </si>
  <si>
    <t>3800827</t>
  </si>
  <si>
    <t>Wachovia Bank Commercial Mortg SECURED    5.246% 12/15/43</t>
  </si>
  <si>
    <t>3800826</t>
  </si>
  <si>
    <t>Wachovia Bank Commercial Mortg SECURED    5.876% 02/15/51</t>
  </si>
  <si>
    <t>92978N-AB-0</t>
  </si>
  <si>
    <t>3800825</t>
  </si>
  <si>
    <t>Wachovia Corp SENIOR    0.630% 03/01/12</t>
  </si>
  <si>
    <t>92976W-AK-2</t>
  </si>
  <si>
    <t>3800824</t>
  </si>
  <si>
    <t>Wachovia Bank Commercial Mortg SECURED SUBORDINATED    5.693% 03/15/45</t>
  </si>
  <si>
    <t>3800823</t>
  </si>
  <si>
    <t>Wachovia Bank Commercial Mortg SECURED    0.743% 10/15/41</t>
  </si>
  <si>
    <t>929766-ZG-1</t>
  </si>
  <si>
    <t>3800822</t>
  </si>
  <si>
    <t>Wachovia Bank Commercial Mortg SECURED    0.834% 05/15/44</t>
  </si>
  <si>
    <t>929766-Z7-1</t>
  </si>
  <si>
    <t>3800821</t>
  </si>
  <si>
    <t>Wachovia Bank Commercial Mortg SECURED    0.321% 04/15/42</t>
  </si>
  <si>
    <t>929766-V7-5</t>
  </si>
  <si>
    <t>3800820</t>
  </si>
  <si>
    <t>Wachovia Bank Commercial Mortg SECURED    0.433% 11/15/35</t>
  </si>
  <si>
    <t>3800819</t>
  </si>
  <si>
    <t>Wachovia Bank Commercial Mortg SECURED    1.548% 06/15/35</t>
  </si>
  <si>
    <t>3800818</t>
  </si>
  <si>
    <t>Wachovia Bank Commercial Mortg SECURED    3.989% 06/15/35</t>
  </si>
  <si>
    <t>3800817</t>
  </si>
  <si>
    <t>Wachovia Bank Commercial Mortg SECURED SUBORDINATED    5.373% 11/15/34</t>
  </si>
  <si>
    <t>929766-BN-2</t>
  </si>
  <si>
    <t>3800816</t>
  </si>
  <si>
    <t>Wachovia Bank Commercial Mortg SECURED SUBORDINATED    5.274% 11/15/34</t>
  </si>
  <si>
    <t>929766-BM-4</t>
  </si>
  <si>
    <t>3800815</t>
  </si>
  <si>
    <t>Wachovia Bank Commercial Mortg SECURED    0.238% 07/15/42</t>
  </si>
  <si>
    <t>929766-3L-5</t>
  </si>
  <si>
    <t>3800814</t>
  </si>
  <si>
    <t>WCP Wireless Site Funding / WC SECURED    4.141% 11/15/15</t>
  </si>
  <si>
    <t>3800813</t>
  </si>
  <si>
    <t>WaMu Mortgage Pass Through Cer SECURED    2.494% 09/25/35</t>
  </si>
  <si>
    <t>92922F-W2-0</t>
  </si>
  <si>
    <t>3800812</t>
  </si>
  <si>
    <t>WaMu Mortgage Pass Through Cer SECURED    2.474% 01/25/36</t>
  </si>
  <si>
    <t>3800811</t>
  </si>
  <si>
    <t>WaMu Mortgage Pass Through Cer SECURED    2.472% 10/25/35</t>
  </si>
  <si>
    <t>3800810</t>
  </si>
  <si>
    <t>Volvo Financial Equipment LLC SECURED ABS    1.560% 06/17/13</t>
  </si>
  <si>
    <t>92887B-AC-4</t>
  </si>
  <si>
    <t>3800809</t>
  </si>
  <si>
    <t>SB VILLA RICA ASSOCIATES, LLC SENIOR    7.100% 01/01/20</t>
  </si>
  <si>
    <t>3800808</t>
  </si>
  <si>
    <t>Call       99.6145</t>
  </si>
  <si>
    <t>Verizon Communications Inc SENIOR    8.750% 11/01/18</t>
  </si>
  <si>
    <t>3800807</t>
  </si>
  <si>
    <t>Valspar Corp SENIOR    5.625% 05/01/12</t>
  </si>
  <si>
    <t>920355-AD-6</t>
  </si>
  <si>
    <t>3800806</t>
  </si>
  <si>
    <t>Valero Energy Corp SENIOR    6.875% 04/15/12</t>
  </si>
  <si>
    <t>91913Y-AD-2</t>
  </si>
  <si>
    <t>3800805</t>
  </si>
  <si>
    <t>Utility Contract Funding LLC SENIOR    7.944% 10/01/16</t>
  </si>
  <si>
    <t>3800804</t>
  </si>
  <si>
    <t>UNIVERSAL FOREST PRODUCTS INC SENIOR    6.160% 12/18/12</t>
  </si>
  <si>
    <t>913543-B#-0</t>
  </si>
  <si>
    <t>3800803</t>
  </si>
  <si>
    <t>UNITED WATER RESOURCES, INC. SENIOR    6.700% 01/15/19</t>
  </si>
  <si>
    <t>3800802</t>
  </si>
  <si>
    <t>UDR Inc SENIOR    5.000% 01/15/12</t>
  </si>
  <si>
    <t>91019P-CN-0</t>
  </si>
  <si>
    <t>3800801</t>
  </si>
  <si>
    <t>Union Pacific Railroad Co 2007 SECURED    6.176% 01/02/31</t>
  </si>
  <si>
    <t>3800800</t>
  </si>
  <si>
    <t>Union Pacific Railroad Co 2005 SECURED    5.082% 01/02/29</t>
  </si>
  <si>
    <t>3800799</t>
  </si>
  <si>
    <t>Union Pacific Railroad Co 2003 SECURED    4.698% 01/02/24</t>
  </si>
  <si>
    <t>3800798</t>
  </si>
  <si>
    <t>Union Pacific Railroad Co 2001 SECURED    6.630% 01/27/22</t>
  </si>
  <si>
    <t>3800797</t>
  </si>
  <si>
    <t>UNION PACIFIC RAILROAD CO SECURED    4.910% 07/02/16</t>
  </si>
  <si>
    <t>90781#-AE-2</t>
  </si>
  <si>
    <t>3800796</t>
  </si>
  <si>
    <t>3800795</t>
  </si>
  <si>
    <t>UST LLC SENIOR    6.625% 07/15/12</t>
  </si>
  <si>
    <t>902911-AM-8</t>
  </si>
  <si>
    <t>3800794</t>
  </si>
  <si>
    <t>Tuckahoe Credit Lease Trust 1ST LIEN CTL    9.310% 10/20/25</t>
  </si>
  <si>
    <t>3800793</t>
  </si>
  <si>
    <t>Tri-State 2003-Series A Pass T SECURED    6.040% 01/31/18</t>
  </si>
  <si>
    <t>3800792</t>
  </si>
  <si>
    <t>Transcontinental Gas Pipe Line SENIOR    8.875% 07/15/12</t>
  </si>
  <si>
    <t>893570-BT-7</t>
  </si>
  <si>
    <t>3800791</t>
  </si>
  <si>
    <t>Time Warner Entertainment Co L SENIOR    8.875% 10/01/12</t>
  </si>
  <si>
    <t>88731E-AD-2</t>
  </si>
  <si>
    <t>3800790</t>
  </si>
  <si>
    <t>Tiers Trust/United States SECURED CDO-CINN Synth    2.256% 04/03/16</t>
  </si>
  <si>
    <t>886534-AA-4</t>
  </si>
  <si>
    <t>3800789</t>
  </si>
  <si>
    <t>3800788</t>
  </si>
  <si>
    <t>Thermo Fisher Scientific Inc SENIOR    2.150% 12/28/12</t>
  </si>
  <si>
    <t>883556-AV-4</t>
  </si>
  <si>
    <t>3800787</t>
  </si>
  <si>
    <t>TEXAS BRINE CORP SECURED    7.290% 02/28/14</t>
  </si>
  <si>
    <t>3800786</t>
  </si>
  <si>
    <t>Tesoro Corp SENIOR    6.500% 06/01/17</t>
  </si>
  <si>
    <t>881609-AT-8</t>
  </si>
  <si>
    <t>3800785</t>
  </si>
  <si>
    <t>Call       99.9494</t>
  </si>
  <si>
    <t>Tesoro Corp SENIOR    6.250% 11/01/12</t>
  </si>
  <si>
    <t>881609-AQ-4</t>
  </si>
  <si>
    <t>3800784</t>
  </si>
  <si>
    <t>Tenaska Alabama II Partners LP SECURED    6.125% 03/30/23</t>
  </si>
  <si>
    <t>3800783</t>
  </si>
  <si>
    <t>3800782</t>
  </si>
  <si>
    <t>Tenaska Georgia Partners LP SECURED    9.500% 02/01/30</t>
  </si>
  <si>
    <t>3800781</t>
  </si>
  <si>
    <t>Target Corp SENIOR    5.875% 03/01/12</t>
  </si>
  <si>
    <t>87612E-AH-9</t>
  </si>
  <si>
    <t>3800780</t>
  </si>
  <si>
    <t>Tampa Electric Co SENIOR    6.375% 08/15/12</t>
  </si>
  <si>
    <t>875127-AU-6</t>
  </si>
  <si>
    <t>3800779</t>
  </si>
  <si>
    <t>Tampa Electric Co SENIOR    6.875% 06/15/12</t>
  </si>
  <si>
    <t>875127-AS-1</t>
  </si>
  <si>
    <t>3800778</t>
  </si>
  <si>
    <t>ALCOA INC SECURED    4.760% 01/02/15</t>
  </si>
  <si>
    <t>3800777</t>
  </si>
  <si>
    <t>TTX Co SECURED    5.503% 01/02/22</t>
  </si>
  <si>
    <t>3800776</t>
  </si>
  <si>
    <t>3800775</t>
  </si>
  <si>
    <t>TTX Co SECURED    5.453% 01/02/22</t>
  </si>
  <si>
    <t>3800774</t>
  </si>
  <si>
    <t>TD Ameritrade Holding Corp SENIOR    2.950% 12/01/12</t>
  </si>
  <si>
    <t>87236Y-AC-2</t>
  </si>
  <si>
    <t>3800773</t>
  </si>
  <si>
    <t>System Energy Resources Inc 1ST MORTGAGE    6.200% 10/01/12</t>
  </si>
  <si>
    <t>871911-AR-4</t>
  </si>
  <si>
    <t>3800772</t>
  </si>
  <si>
    <t>KEEFE BRUYETTE &amp; WOODS INC</t>
  </si>
  <si>
    <t>Synovus Financial Corp SUBORDINATED    5.125% 06/15/17</t>
  </si>
  <si>
    <t>87161C-AG-0</t>
  </si>
  <si>
    <t>3800771</t>
  </si>
  <si>
    <t>Sweetwater Investors LLC SECURED    5.875% 05/15/14</t>
  </si>
  <si>
    <t>3800770</t>
  </si>
  <si>
    <t>Sunoco Logistics Partners Oper SENIOR    7.250% 02/15/12</t>
  </si>
  <si>
    <t>86765B-AB-5</t>
  </si>
  <si>
    <t>3800769</t>
  </si>
  <si>
    <t>Redemption       99.9999</t>
  </si>
  <si>
    <t>SPARCS TRUST SENIOR    7.198% 04/15/19</t>
  </si>
  <si>
    <t>3800768</t>
  </si>
  <si>
    <t>STONEHEDGE CAPITAL FUND MISSOU SECURED    0.000% 12/01/19</t>
  </si>
  <si>
    <t>3800767</t>
  </si>
  <si>
    <t>SteelRiver Transmission Co LLC SECURED    4.710% 06/30/17</t>
  </si>
  <si>
    <t>3800766</t>
  </si>
  <si>
    <t>Steel Dynamics Inc SENIOR    7.375% 11/01/12</t>
  </si>
  <si>
    <t>858119-AJ-9</t>
  </si>
  <si>
    <t>3800765</t>
  </si>
  <si>
    <t>Stanley Black &amp; Decker Inc SENIOR    4.900% 11/01/12</t>
  </si>
  <si>
    <t>854616-AK-5</t>
  </si>
  <si>
    <t>3800764</t>
  </si>
  <si>
    <t>StanCorp Financial Group Inc SENIOR    6.875% 10/01/12</t>
  </si>
  <si>
    <t>852891-AA-8</t>
  </si>
  <si>
    <t>3800763</t>
  </si>
  <si>
    <t>Redemption       99.7532</t>
  </si>
  <si>
    <t>SPIRITS OF ST. LOUIS BASKETBAL SECURED    6.090% 12/31/21</t>
  </si>
  <si>
    <t>3800762</t>
  </si>
  <si>
    <t>Southwest Gas Corp SENIOR    7.625% 05/15/12</t>
  </si>
  <si>
    <t>844895-AS-1</t>
  </si>
  <si>
    <t>3800761</t>
  </si>
  <si>
    <t>Southwest Airlines Co 2007-1 P SECURED    6.150% 08/01/22</t>
  </si>
  <si>
    <t>3800760</t>
  </si>
  <si>
    <t>Southwest Airlines Co SENIOR    6.500% 03/01/12</t>
  </si>
  <si>
    <t>844741-AV-0</t>
  </si>
  <si>
    <t>3800759</t>
  </si>
  <si>
    <t>Southern Capital Corp 2002-1G SECURED    5.700% 06/30/22</t>
  </si>
  <si>
    <t>3800758</t>
  </si>
  <si>
    <t>SLM Student Loan Trust SECURED ABS    0.730% 03/25/26</t>
  </si>
  <si>
    <t>3800757</t>
  </si>
  <si>
    <t>Simon Property Group LP SENIOR    6.350% 08/28/12</t>
  </si>
  <si>
    <t>828807-AQ-0</t>
  </si>
  <si>
    <t>3800756</t>
  </si>
  <si>
    <t>Sierra Receivables Funding Co SECURED ABS    3.370% 07/20/28</t>
  </si>
  <si>
    <t>3800755</t>
  </si>
  <si>
    <t>Sierra Receivables Funding Co SECURED ABS    3.260% 05/20/28</t>
  </si>
  <si>
    <t>3800754</t>
  </si>
  <si>
    <t>Sierra Receivables Funding Co SECURED ABS    3.350% 04/20/26</t>
  </si>
  <si>
    <t>3800753</t>
  </si>
  <si>
    <t>Settlement Fee Finance LLC SECURED ABS    9.100% 07/25/34</t>
  </si>
  <si>
    <t>3800752</t>
  </si>
  <si>
    <t>Seminole Indian Tribe of Flori SECURED    5.798% 10/01/13</t>
  </si>
  <si>
    <t>3800751</t>
  </si>
  <si>
    <t>3800750</t>
  </si>
  <si>
    <t>Seawall SPC SECURED SUBORDINATED CDO-CMBS Synth    2.560% 03/18/47</t>
  </si>
  <si>
    <t>81274A-AF-3</t>
  </si>
  <si>
    <t>3800749</t>
  </si>
  <si>
    <t>Science Applications Internati SENIOR    6.250% 07/01/12</t>
  </si>
  <si>
    <t>808626-AC-9</t>
  </si>
  <si>
    <t>3800748</t>
  </si>
  <si>
    <t>SCHURZ COMMUNICATIONS INC SENIOR    6.050% 10/10/16</t>
  </si>
  <si>
    <t>3800747</t>
  </si>
  <si>
    <t>Salton Sea Funding Corp SECURED    7.475% 11/30/18</t>
  </si>
  <si>
    <t>3800746</t>
  </si>
  <si>
    <t>Salomon Brothers Mortgage Secu SECURED    0.925% 02/18/32</t>
  </si>
  <si>
    <t>3800745</t>
  </si>
  <si>
    <t>Morgan Stanley Capital I Inc SECURED SUBORDINATED CDO-CMBS Synth    1.511% 12/20/46</t>
  </si>
  <si>
    <t>78466J-AK-7</t>
  </si>
  <si>
    <t>3800744</t>
  </si>
  <si>
    <t>Morgan Stanley Capital I Inc SECURED SUBORDINATED CDO-CMBS Synth 1.211% 12/20/46</t>
  </si>
  <si>
    <t>78466J-AJ-0</t>
  </si>
  <si>
    <t>3800743</t>
  </si>
  <si>
    <t>MSC 2006-SRR2 Segregated Portf SECURED SUBORDINATED CDO-CMBS Synth 0.861% 12/20/46</t>
  </si>
  <si>
    <t>78466J-AG-6</t>
  </si>
  <si>
    <t>3800742</t>
  </si>
  <si>
    <t>MSC 2006-SRR2 Segregated Portf SECURED SUBORDINATED CDO-CMBS Synth 0.811% 12/20/46</t>
  </si>
  <si>
    <t>78466J-AF-8</t>
  </si>
  <si>
    <t>3800741</t>
  </si>
  <si>
    <t>SLM Student Loan Trust SECURED ABS    0.810% 11/25/27</t>
  </si>
  <si>
    <t>3800740</t>
  </si>
  <si>
    <t>SLM Student Loan Trust SECURED ABS    0.865% 10/25/17</t>
  </si>
  <si>
    <t>3800739</t>
  </si>
  <si>
    <t>SLM Student Loan Trust SECURED ABS    1.415% 10/25/16</t>
  </si>
  <si>
    <t>3800738</t>
  </si>
  <si>
    <t>SLM Student Loan Trust SECURED ABS    0.515% 01/25/16</t>
  </si>
  <si>
    <t>3800737</t>
  </si>
  <si>
    <t>SLM Student Loan Trust SECURED ABS    0.565% 01/25/19</t>
  </si>
  <si>
    <t>3800736</t>
  </si>
  <si>
    <t>SLM Student Loan Trust SECURED ABS    0.385% 10/25/22</t>
  </si>
  <si>
    <t>3800735</t>
  </si>
  <si>
    <t>SLM Student Loan Trust SECURED ABS    0.335% 10/25/18</t>
  </si>
  <si>
    <t>78443K-AC-0</t>
  </si>
  <si>
    <t>3800734</t>
  </si>
  <si>
    <t>SLM Student Loan Trust SECURED ABS    0.508% 12/17/18</t>
  </si>
  <si>
    <t>3800733</t>
  </si>
  <si>
    <t>AT&amp;T Inc SENIOR    5.875% 08/15/12</t>
  </si>
  <si>
    <t>78387G-AK-9</t>
  </si>
  <si>
    <t>3800732</t>
  </si>
  <si>
    <t>ROSENTHAL &amp; ROSENTHAL, INC. SENIOR    6.290% 06/21/13</t>
  </si>
  <si>
    <t>3800731</t>
  </si>
  <si>
    <t>REYES HOLDINGS, L.L.C. SENIOR    6.080% 07/31/12</t>
  </si>
  <si>
    <t>76169#-AC-7</t>
  </si>
  <si>
    <t>3800730</t>
  </si>
  <si>
    <t>Racers SECURED    6.500% 04/15/18</t>
  </si>
  <si>
    <t>3800729</t>
  </si>
  <si>
    <t>Racers SECURED    6.625% 05/15/18</t>
  </si>
  <si>
    <t>3800728</t>
  </si>
  <si>
    <t>RASC Trust SECURED SUBORDINATED ABS    1.095% 01/25/34</t>
  </si>
  <si>
    <t>3800727</t>
  </si>
  <si>
    <t>RASC Trust SECURED ABS    4.510% 02/25/32</t>
  </si>
  <si>
    <t>3800726</t>
  </si>
  <si>
    <t>RASC Trust SECURED ABS    4.530% 08/25/31</t>
  </si>
  <si>
    <t>3800725</t>
  </si>
  <si>
    <t>RASC Trust SECURED ABS    4.590% 08/25/31</t>
  </si>
  <si>
    <t>3800724</t>
  </si>
  <si>
    <t>RASC Trust SECURED ABS    6.228% 04/25/32</t>
  </si>
  <si>
    <t>3800723</t>
  </si>
  <si>
    <t>RASC Trust SECURED ABS    6.084% 06/25/32</t>
  </si>
  <si>
    <t>3800722</t>
  </si>
  <si>
    <t>Residential Funding Mortgage S SECURED ABS    5.050% 09/25/33</t>
  </si>
  <si>
    <t>3800721</t>
  </si>
  <si>
    <t>RAMP Trust SECURED ABS    5.797% 08/25/33</t>
  </si>
  <si>
    <t>3800720</t>
  </si>
  <si>
    <t>RAMP Trust SECURED SUBORDINATED ABS    2.685% 12/25/33</t>
  </si>
  <si>
    <t>3800719</t>
  </si>
  <si>
    <t>GenOn REMA LLC SENIOR    9.237% 07/02/17</t>
  </si>
  <si>
    <t>3800718</t>
  </si>
  <si>
    <t>Call      107.7227</t>
  </si>
  <si>
    <t>Regency Energy Partners LP / R SENIOR    9.375% 06/01/16</t>
  </si>
  <si>
    <t>3800717</t>
  </si>
  <si>
    <t>RBSSP Resecuritization Trust 2 SECURED    4.000% 07/26/37</t>
  </si>
  <si>
    <t>3800716</t>
  </si>
  <si>
    <t>RBSSP Resecuritization Trust 2 SECURED    3.060% 07/26/35</t>
  </si>
  <si>
    <t>3800715</t>
  </si>
  <si>
    <t>RBSSP Resecuritization Trust 2 SECURED    4.700% 03/25/36</t>
  </si>
  <si>
    <t>3800714</t>
  </si>
  <si>
    <t>RASC Trust SECURED ABS    4.213% 04/25/32</t>
  </si>
  <si>
    <t>3800713</t>
  </si>
  <si>
    <t>QUAD/GRAPHICS INC SECURED    7.900% 12/15/21</t>
  </si>
  <si>
    <t>3800712</t>
  </si>
  <si>
    <t>QUAD/GRAPHICS INC SECURED    8.370% 09/30/21</t>
  </si>
  <si>
    <t>3800711</t>
  </si>
  <si>
    <t>QUAD/GRAPHICS INC SECURED    8.320% 06/15/21</t>
  </si>
  <si>
    <t>3800710</t>
  </si>
  <si>
    <t>PulteGroup Inc SENIOR    6.375% 05/15/33</t>
  </si>
  <si>
    <t>745867-AP-6</t>
  </si>
  <si>
    <t>3800709</t>
  </si>
  <si>
    <t>Prudential Securities Secured SECURED SUBORDINATED    6.750% 05/17/32</t>
  </si>
  <si>
    <t>74436J-GE-1</t>
  </si>
  <si>
    <t>3800708</t>
  </si>
  <si>
    <t>Prudential Securities Secured SECURED SUBORDINATED    6.074% 11/01/31</t>
  </si>
  <si>
    <t>74436J-EL-7</t>
  </si>
  <si>
    <t>3800707</t>
  </si>
  <si>
    <t>Prudential Securities Secured SECURED    1.454% 11/01/31</t>
  </si>
  <si>
    <t>3800706</t>
  </si>
  <si>
    <t>Prudential Securities Secured SECURED SUBORDINATED    6.929% 04/15/13</t>
  </si>
  <si>
    <t>74436J-DV-6</t>
  </si>
  <si>
    <t>3800705</t>
  </si>
  <si>
    <t>Prudential Securities Secured SECURED    0.740% 07/15/18</t>
  </si>
  <si>
    <t>3800704</t>
  </si>
  <si>
    <t>Prudential Commercial Mortgage SECURED    1.161% 02/11/36</t>
  </si>
  <si>
    <t>3800703</t>
  </si>
  <si>
    <t>Progressive Corp/The SENIOR    6.375% 01/15/12</t>
  </si>
  <si>
    <t>743315-AK-9</t>
  </si>
  <si>
    <t>3800702</t>
  </si>
  <si>
    <t>Power Receivable Finance LLC SECURED    6.290% 01/01/12</t>
  </si>
  <si>
    <t>73932L-AA-1</t>
  </si>
  <si>
    <t>3800701</t>
  </si>
  <si>
    <t>PORT WASHINGTON GENERATING STA SENIOR    6.000% 06/15/33</t>
  </si>
  <si>
    <t>3800700</t>
  </si>
  <si>
    <t>POOL CORP SENIOR    1.106% 02/12/12</t>
  </si>
  <si>
    <t>73278L-A*-6</t>
  </si>
  <si>
    <t>3800699</t>
  </si>
  <si>
    <t>PepsiAmericas Inc SENIOR    5.750% 07/31/12</t>
  </si>
  <si>
    <t>71343P-AE-1</t>
  </si>
  <si>
    <t>3800698</t>
  </si>
  <si>
    <t>PENTAIR INC SENIOR    0.966% 05/17/12</t>
  </si>
  <si>
    <t>709631-G*-0</t>
  </si>
  <si>
    <t>3800697</t>
  </si>
  <si>
    <t>Call       99.5658</t>
  </si>
  <si>
    <t>PENTAIR LTD SENIOR    5.030% 10/15/13</t>
  </si>
  <si>
    <t>709631-F@-9</t>
  </si>
  <si>
    <t>3800696</t>
  </si>
  <si>
    <t>Call       99.4932</t>
  </si>
  <si>
    <t>PENTAIR LTD SENIOR    4.930% 07/25/13</t>
  </si>
  <si>
    <t>709631-E#-8</t>
  </si>
  <si>
    <t>3800695</t>
  </si>
  <si>
    <t>JC Penney Corp Inc SENIOR    6.375% 10/15/36</t>
  </si>
  <si>
    <t>708130-AC-3</t>
  </si>
  <si>
    <t>3800694</t>
  </si>
  <si>
    <t>Call      103.4203</t>
  </si>
  <si>
    <t>Peninsula Gaming LLC / Peninsu SECURED    8.375% 08/15/15</t>
  </si>
  <si>
    <t>707132-AJ-5</t>
  </si>
  <si>
    <t>3800693</t>
  </si>
  <si>
    <t>Peabody Energy Corp SENIOR    6.000% 11/15/18</t>
  </si>
  <si>
    <t>704549-AJ-3</t>
  </si>
  <si>
    <t>3800692</t>
  </si>
  <si>
    <t>Panoche Energy Center LLC SECURED    6.885% 07/31/29</t>
  </si>
  <si>
    <t>3800691</t>
  </si>
  <si>
    <t>Virginia Electric and Power Co 1ST MORTGAGE    8.625% 02/15/16</t>
  </si>
  <si>
    <t>3800690</t>
  </si>
  <si>
    <t>Call       99.6648</t>
  </si>
  <si>
    <t>PSEG Power LLC SENIOR    5.000% 04/01/14</t>
  </si>
  <si>
    <t>69362B-AP-7</t>
  </si>
  <si>
    <t>3800689</t>
  </si>
  <si>
    <t>PPL Montana LLC SENIOR    8.903% 07/02/20</t>
  </si>
  <si>
    <t>3800688</t>
  </si>
  <si>
    <t>PPF Funding Inc SENIOR    5.350% 04/15/12</t>
  </si>
  <si>
    <t>69351H-AE-2</t>
  </si>
  <si>
    <t>3800687</t>
  </si>
  <si>
    <t>PNC Mortgage Acceptance Corp SECURED    1.633% 03/12/34</t>
  </si>
  <si>
    <t>3800686</t>
  </si>
  <si>
    <t>PNC Mortgage Acceptance Corp SECURED SUBORDINATED    6.800% 03/12/34</t>
  </si>
  <si>
    <t>69348H-DH-8</t>
  </si>
  <si>
    <t>3800685</t>
  </si>
  <si>
    <t>PNC Mortgage Acceptance Corp SECURED SUBORDINATED    7.740% 03/15/33</t>
  </si>
  <si>
    <t>69348H-BP-2</t>
  </si>
  <si>
    <t>3800684</t>
  </si>
  <si>
    <t>Orange Cogen Funding Corp SECURED    8.175% 03/15/22</t>
  </si>
  <si>
    <t>3800683</t>
  </si>
  <si>
    <t>Option One Mortgage Loan Trust SECURED SUBORDINATED ABS    1.110% 01/25/34</t>
  </si>
  <si>
    <t>3800682</t>
  </si>
  <si>
    <t>Option One Mortgage Loan Trust SECURED SUBORDINATED ABS    1.560% 02/25/33</t>
  </si>
  <si>
    <t>3800681</t>
  </si>
  <si>
    <t>ONEOK PARTNERS LP SENIOR    5.900% 04/01/12</t>
  </si>
  <si>
    <t>68268N-AA-1</t>
  </si>
  <si>
    <t>3800680</t>
  </si>
  <si>
    <t>Call      100.1090</t>
  </si>
  <si>
    <t>OneBeacon US Holdings Inc SENIOR    5.875% 05/15/13</t>
  </si>
  <si>
    <t>68245J-AA-8</t>
  </si>
  <si>
    <t>3800679</t>
  </si>
  <si>
    <t>Call       99.9646</t>
  </si>
  <si>
    <t>Oncor Electric Delivery Co LLC SECURED    5.950% 09/01/13</t>
  </si>
  <si>
    <t>68233J-AB-0</t>
  </si>
  <si>
    <t>3800678</t>
  </si>
  <si>
    <t>Call      100.3202</t>
  </si>
  <si>
    <t>Ohio National Financial Servic SENIOR    6.350% 04/01/13</t>
  </si>
  <si>
    <t>67740Q-AC-0</t>
  </si>
  <si>
    <t>3800677</t>
  </si>
  <si>
    <t>3800676</t>
  </si>
  <si>
    <t>3800675</t>
  </si>
  <si>
    <t>3800674</t>
  </si>
  <si>
    <t>DEVON OEI OPERATING LLC SENIOR    7.170% 01/30/18</t>
  </si>
  <si>
    <t>3800673</t>
  </si>
  <si>
    <t>DEVON OEI OPERATING LLC SENIOR    7.170% 01/30/20</t>
  </si>
  <si>
    <t>3800672</t>
  </si>
  <si>
    <t>Occidental Petroleum Corp SENIOR    3.125% 02/15/22</t>
  </si>
  <si>
    <t>674599-CC-7</t>
  </si>
  <si>
    <t>3800671</t>
  </si>
  <si>
    <t>Oak Hill Credit Partners SECURED CDO-LNA    0.561% 05/17/21</t>
  </si>
  <si>
    <t>3800670</t>
  </si>
  <si>
    <t>OWT-HOMELITE-ROYAL-METCO JOINT SENIOR    7.170% 03/22/12</t>
  </si>
  <si>
    <t>67109@-AC-1</t>
  </si>
  <si>
    <t>3800669</t>
  </si>
  <si>
    <t>NUVEEN INVESTMENTS INC SENIOR    3.215% 12/13/14</t>
  </si>
  <si>
    <t>67073E-AD-2</t>
  </si>
  <si>
    <t>3800668</t>
  </si>
  <si>
    <t>NORWEST BANK IOWA, N.A. SECURED    8.570% 07/31/15</t>
  </si>
  <si>
    <t>3800667</t>
  </si>
  <si>
    <t>NORWEST BANK MINNESOTA, N.A. SECURED    8.570% 07/31/15</t>
  </si>
  <si>
    <t>3800666</t>
  </si>
  <si>
    <t>3800665</t>
  </si>
  <si>
    <t>3800664</t>
  </si>
  <si>
    <t>Northern Trust Corp SENIOR    5.200% 11/09/12</t>
  </si>
  <si>
    <t>665859-AH-7</t>
  </si>
  <si>
    <t>3800663</t>
  </si>
  <si>
    <t>Northeast Utilities SENIOR    7.250% 04/01/12</t>
  </si>
  <si>
    <t>664397-AE-6</t>
  </si>
  <si>
    <t>3800662</t>
  </si>
  <si>
    <t>FirstLight Hydro Generating Co SECURED    8.812% 10/15/26</t>
  </si>
  <si>
    <t>3800661</t>
  </si>
  <si>
    <t>BNSF RAILWAY COMPANY SECURED    6.010% 12/31/28</t>
  </si>
  <si>
    <t>3800660</t>
  </si>
  <si>
    <t>Nomura Resecuritization Trust SECURED    4.000% 06/26/37</t>
  </si>
  <si>
    <t>3800659</t>
  </si>
  <si>
    <t>Nomura Resecuritization Trust SECURED    4.000% 10/26/37</t>
  </si>
  <si>
    <t>3800658</t>
  </si>
  <si>
    <t>Nissan Auto Receivables Owner SECURED ABS    5.050% 11/17/14</t>
  </si>
  <si>
    <t>65475X-AE-6</t>
  </si>
  <si>
    <t>3800657</t>
  </si>
  <si>
    <t>Niagara Mohawk Power Corp SECURED    5.469% 01/01/18</t>
  </si>
  <si>
    <t>3800656</t>
  </si>
  <si>
    <t>Call       99.9880</t>
  </si>
  <si>
    <t>Newell Rubbermaid Inc SENIOR    5.500% 04/15/13</t>
  </si>
  <si>
    <t>651229-AF-3</t>
  </si>
  <si>
    <t>3800655</t>
  </si>
  <si>
    <t>Newell Rubbermaid Inc SENIOR    6.750% 03/15/12</t>
  </si>
  <si>
    <t>651229-AB-2</t>
  </si>
  <si>
    <t>3800654</t>
  </si>
  <si>
    <t>New York Life Global Funding SECURED    2.250% 12/14/12</t>
  </si>
  <si>
    <t>64952W-AS-2</t>
  </si>
  <si>
    <t>3800653</t>
  </si>
  <si>
    <t>New Century Home Equity Loan T SECURED SUBORDINATED ABS    1.185% 10/25/33</t>
  </si>
  <si>
    <t>3800652</t>
  </si>
  <si>
    <t>NATIONSBANK TRUST CO. SECURED    8.880% 12/21/19</t>
  </si>
  <si>
    <t>3800651</t>
  </si>
  <si>
    <t>National Semiconductor Corp SENIOR    6.150% 06/15/12</t>
  </si>
  <si>
    <t>637640-AD-5</t>
  </si>
  <si>
    <t>3800650</t>
  </si>
  <si>
    <t>National Oilwell Varco Inc SENIOR    5.650% 11/15/12</t>
  </si>
  <si>
    <t>637071-AG-6</t>
  </si>
  <si>
    <t>3800649</t>
  </si>
  <si>
    <t>Call      100.2466</t>
  </si>
  <si>
    <t>NGPL PipeCo LLC SENIOR    6.514% 12/15/12</t>
  </si>
  <si>
    <t>62912X-AA-2</t>
  </si>
  <si>
    <t>3800648</t>
  </si>
  <si>
    <t>Morgan Stanley Capital I Inc SECURED CDO-CMBS    1.138% 05/24/43</t>
  </si>
  <si>
    <t>3800647</t>
  </si>
  <si>
    <t>Motiva Enterprises LLC SENIOR    5.200% 09/15/12</t>
  </si>
  <si>
    <t>61980A-AA-1</t>
  </si>
  <si>
    <t>3800646</t>
  </si>
  <si>
    <t>3800645</t>
  </si>
  <si>
    <t>Morgan Stanley Re-REMIC Trust SECURED    2.500% 03/23/51</t>
  </si>
  <si>
    <t>3800644</t>
  </si>
  <si>
    <t>Morgan Stanley Capital I Trust SECURED    0.224% 12/12/49</t>
  </si>
  <si>
    <t>3800643</t>
  </si>
  <si>
    <t>Morgan Stanley Capital I Trust SECURED    5.623% 12/12/49</t>
  </si>
  <si>
    <t>61756U-AC-5</t>
  </si>
  <si>
    <t>3800642</t>
  </si>
  <si>
    <t>Morgan Stanley Capital I Trust SECURED    5.575% 04/12/49</t>
  </si>
  <si>
    <t>3800641</t>
  </si>
  <si>
    <t>Morgan Stanley Capital I SECURED SUBORDINATED    5.735% 04/15/49</t>
  </si>
  <si>
    <t>61754K-AR-6</t>
  </si>
  <si>
    <t>3800640</t>
  </si>
  <si>
    <t>Morgan Stanley Capital I Trust SECURED    0.048% 04/15/49</t>
  </si>
  <si>
    <t>3800639</t>
  </si>
  <si>
    <t>Morgan Stanley Capital I Trust SECURED    5.651% 06/11/42</t>
  </si>
  <si>
    <t>3800638</t>
  </si>
  <si>
    <t>Morgan Stanley Capital I Trust SECURED    0.263% 11/12/49</t>
  </si>
  <si>
    <t>3800637</t>
  </si>
  <si>
    <t>3800636</t>
  </si>
  <si>
    <t>Morgan Stanley Capital I Trust SECURED    0.543% 12/15/43</t>
  </si>
  <si>
    <t>3800635</t>
  </si>
  <si>
    <t>Morgan Stanley Capital I Trust SECURED    0.163% 12/15/43</t>
  </si>
  <si>
    <t>3800634</t>
  </si>
  <si>
    <t>Morgan Stanley Dean Witter Cap SECURED    0.888% 12/15/35</t>
  </si>
  <si>
    <t>3800633</t>
  </si>
  <si>
    <t>Morgan Stanley Dean Witter Cap SECURED SUBORDINATED    6.000% 01/15/39</t>
  </si>
  <si>
    <t>61746W-PU-8</t>
  </si>
  <si>
    <t>3800632</t>
  </si>
  <si>
    <t>3800631</t>
  </si>
  <si>
    <t>Morgan Stanley Dean Witter Cap SECURED SUBORDINATED    6.560% 01/15/39</t>
  </si>
  <si>
    <t>61746W-PM-6</t>
  </si>
  <si>
    <t>3800630</t>
  </si>
  <si>
    <t>Morgan Stanley Dean Witter Cap SECURED    0.698% 01/15/39</t>
  </si>
  <si>
    <t>3800629</t>
  </si>
  <si>
    <t>Morgan Stanley Dean Witter Cap SECURED    0.811% 04/15/34</t>
  </si>
  <si>
    <t>3800628</t>
  </si>
  <si>
    <t>Morgan Stanley Dean Witter Cap SECURED    1.196% 10/15/35</t>
  </si>
  <si>
    <t>3800627</t>
  </si>
  <si>
    <t>Morgan Stanley Dean Witter Cap SECURED    0.723% 07/15/33</t>
  </si>
  <si>
    <t>3800626</t>
  </si>
  <si>
    <t>Morgan Stanley Dean Witter Cap SECURED    0.852% 02/15/33</t>
  </si>
  <si>
    <t>3800625</t>
  </si>
  <si>
    <t>Morgan Stanley Dean Witter Cap SECURED SUBORDINATED    8.318% 10/15/33</t>
  </si>
  <si>
    <t>61746W-EF-3</t>
  </si>
  <si>
    <t>3800624</t>
  </si>
  <si>
    <t>Morgan Stanley Dean Witter Cap SECURED    1.121% 10/15/33</t>
  </si>
  <si>
    <t>3800623</t>
  </si>
  <si>
    <t>Morgan Stanley Dean Witter Cap SECURED    0.300% 02/23/34</t>
  </si>
  <si>
    <t>3800622</t>
  </si>
  <si>
    <t>Morgan Stanley Dean Witter Cap SECURED    7.490% 02/23/34</t>
  </si>
  <si>
    <t>61746W-CZ-1</t>
  </si>
  <si>
    <t>3800621</t>
  </si>
  <si>
    <t>Morgan Stanley Dean Witter Cap SECURED SUBORDINATED    6.500% 11/15/36</t>
  </si>
  <si>
    <t>3800620</t>
  </si>
  <si>
    <t>Morgan Stanley Capital I SECURED    1.217% 01/13/41</t>
  </si>
  <si>
    <t>61745M-XK-4</t>
  </si>
  <si>
    <t>3800619</t>
  </si>
  <si>
    <t>Morgan Stanley Capital I SECURED    0.839% 09/13/45</t>
  </si>
  <si>
    <t>61745M-VJ-9</t>
  </si>
  <si>
    <t>3800618</t>
  </si>
  <si>
    <t>Morgan Stanley Capital I Trust SECURED    0.787% 09/13/45</t>
  </si>
  <si>
    <t>3800617</t>
  </si>
  <si>
    <t>Morgan Stanley Capital I Trust SECURED    0.599% 12/15/41</t>
  </si>
  <si>
    <t>3800616</t>
  </si>
  <si>
    <t>Morgan Stanley Capital I Trust SECURED    0.320% 04/14/40</t>
  </si>
  <si>
    <t>3800615</t>
  </si>
  <si>
    <t>Morgan Stanley Capital I Inc SECURED    0.192% 04/15/33</t>
  </si>
  <si>
    <t>3800614</t>
  </si>
  <si>
    <t>Morgan Stanley Capital I Inc SECURED    0.186% 06/13/41</t>
  </si>
  <si>
    <t>61745M-L9-2</t>
  </si>
  <si>
    <t>3800613</t>
  </si>
  <si>
    <t>Morgan Stanley Capital I Trust SECURED    0.198% 06/13/41</t>
  </si>
  <si>
    <t>3800612</t>
  </si>
  <si>
    <t>Morgan Stanley Capital I Inc SECURED    1.142% 11/15/31</t>
  </si>
  <si>
    <t>3800611</t>
  </si>
  <si>
    <t>Morgan Stanley Capital I Inc SECURED    1.820% 02/15/20</t>
  </si>
  <si>
    <t>3800610</t>
  </si>
  <si>
    <t>Morgan Stanley Capital I Trust SECURED    0.454% 08/13/42</t>
  </si>
  <si>
    <t>3800609</t>
  </si>
  <si>
    <t>Morgan Stanley Capital I Trust SECURED    0.219% 01/14/42</t>
  </si>
  <si>
    <t>3800608</t>
  </si>
  <si>
    <t>Morgan Stanley Capital I SECURED    1.125% 07/15/56</t>
  </si>
  <si>
    <t>61745M-2S-1</t>
  </si>
  <si>
    <t>3800607</t>
  </si>
  <si>
    <t>Morgan Stanley Capital I Trust SECURED    1.083% 07/15/56</t>
  </si>
  <si>
    <t>3800606</t>
  </si>
  <si>
    <t>Morgan Stanley Capital I Trust SECURED    1.321% 06/15/44</t>
  </si>
  <si>
    <t>3800605</t>
  </si>
  <si>
    <t>Morgan Stanley Capital I Trust SECURED    0.963% 09/15/47</t>
  </si>
  <si>
    <t>3800604</t>
  </si>
  <si>
    <t>Morgan Stanley Capital I Trust SECURED    0.076% 09/15/42</t>
  </si>
  <si>
    <t>3800603</t>
  </si>
  <si>
    <t>JP Morgan Commercial Mortgage SECURED    1.977% 01/15/30</t>
  </si>
  <si>
    <t>3800602</t>
  </si>
  <si>
    <t>JP Morgan Commercial Mortgage SECURED    1.181% 09/15/29</t>
  </si>
  <si>
    <t>3800601</t>
  </si>
  <si>
    <t>Monsanto Co SENIOR    7.375% 08/15/12</t>
  </si>
  <si>
    <t>61166W-AA-9</t>
  </si>
  <si>
    <t>3800600</t>
  </si>
  <si>
    <t>Merrill Lynch/Countrywide Comm SECURED    0.438% 09/12/49</t>
  </si>
  <si>
    <t>3800599</t>
  </si>
  <si>
    <t>Merrill Lynch/Countrywide Comm SECURED    0.210% 07/12/46</t>
  </si>
  <si>
    <t>3800598</t>
  </si>
  <si>
    <t>Merrill Lynch/Countrywide Comm SECURED    0.680% 07/12/46</t>
  </si>
  <si>
    <t>3800597</t>
  </si>
  <si>
    <t>Mirant Mid Atlantic Pass Throu SECURED    9.125% 06/30/17</t>
  </si>
  <si>
    <t>3800596</t>
  </si>
  <si>
    <t>Mirant Mid Atlantic Pass Throu SENIOR    8.625% 06/30/12</t>
  </si>
  <si>
    <t>60467M-AA-9</t>
  </si>
  <si>
    <t>3800595</t>
  </si>
  <si>
    <t>Midwest Independent Transmissi SENIOR    8.750% 06/01/12</t>
  </si>
  <si>
    <t>598326-AA-4</t>
  </si>
  <si>
    <t>3800594</t>
  </si>
  <si>
    <t>Midwest Independent Transmissi SENIOR    4.490% 01/16/14</t>
  </si>
  <si>
    <t>3800593</t>
  </si>
  <si>
    <t>Midamerican Energy Holdings Co SENIOR    3.150% 07/15/12</t>
  </si>
  <si>
    <t>59562V-AV-9</t>
  </si>
  <si>
    <t>3800592</t>
  </si>
  <si>
    <t>Midamerican Energy Holdings Co SENIOR    5.875% 10/01/12</t>
  </si>
  <si>
    <t>59562V-AF-4</t>
  </si>
  <si>
    <t>3800591</t>
  </si>
  <si>
    <t>Metropolitan Life Global Fundi SECURED    2.875% 09/17/12</t>
  </si>
  <si>
    <t>59217E-BZ-6</t>
  </si>
  <si>
    <t>3800590</t>
  </si>
  <si>
    <t>MetLife Inc SENIOR    5.375% 12/15/12</t>
  </si>
  <si>
    <t>59156R-AD-0</t>
  </si>
  <si>
    <t>3800589</t>
  </si>
  <si>
    <t>Merrill Lynch Mortgage Trust SECURED    5.756% 08/12/43</t>
  </si>
  <si>
    <t>3800588</t>
  </si>
  <si>
    <t>Merrill Lynch Mortgage Trust SECURED    0.203% 07/12/38</t>
  </si>
  <si>
    <t>3800587</t>
  </si>
  <si>
    <t>Merrill Lynch Mortgage Trust SECURED    0.632% 06/12/43</t>
  </si>
  <si>
    <t>3800586</t>
  </si>
  <si>
    <t>Merrill Lynch Mortgage Trust SECURED    4.674% 06/12/43</t>
  </si>
  <si>
    <t>3800585</t>
  </si>
  <si>
    <t>Merrill Lynch Mortgage Trust SECURED    0.249% 09/12/42</t>
  </si>
  <si>
    <t>3800584</t>
  </si>
  <si>
    <t>Merrill Lynch Mortgage Trust SECURED    0.849% 08/12/39</t>
  </si>
  <si>
    <t>3800583</t>
  </si>
  <si>
    <t>Merrill Lynch Mortgage Trust SECURED    0.449% 02/12/42</t>
  </si>
  <si>
    <t>3800582</t>
  </si>
  <si>
    <t>Merrill Lynch Mortgage Trust SECURED    4.892% 02/12/42</t>
  </si>
  <si>
    <t>3800581</t>
  </si>
  <si>
    <t>Merrill Lynch Mortgage Trust SECURED    1.369% 07/12/34</t>
  </si>
  <si>
    <t>3800580</t>
  </si>
  <si>
    <t>Merrill Lynch Mortgage Trust SECURED SUBORDINATED    6.219% 07/12/34</t>
  </si>
  <si>
    <t>59022H-AF-9</t>
  </si>
  <si>
    <t>3800579</t>
  </si>
  <si>
    <t>Merrill Lynch Mortgage Investo SECURED    2.729% 12/25/35</t>
  </si>
  <si>
    <t>3800578</t>
  </si>
  <si>
    <t>Merey Sweeny LP SENIOR    8.850% 12/18/19</t>
  </si>
  <si>
    <t>3800577</t>
  </si>
  <si>
    <t>MEIJER, INC. SECURED    9.000% 12/01/19</t>
  </si>
  <si>
    <t>3800576</t>
  </si>
  <si>
    <t>3800575</t>
  </si>
  <si>
    <t>3800574</t>
  </si>
  <si>
    <t>MEIJER, INC. SECURED    6.789% 01/01/19</t>
  </si>
  <si>
    <t>3800573</t>
  </si>
  <si>
    <t>3800572</t>
  </si>
  <si>
    <t>3800571</t>
  </si>
  <si>
    <t>Macy's Retail Holdings Inc SENIOR    9.500% 04/15/21</t>
  </si>
  <si>
    <t>3800570</t>
  </si>
  <si>
    <t>Macy's Retail Holdings Inc SENIOR    9.750% 02/15/21</t>
  </si>
  <si>
    <t>3800569</t>
  </si>
  <si>
    <t>MassMutual Global Funding II SECURED    3.625% 07/16/12</t>
  </si>
  <si>
    <t>57629W-BH-2</t>
  </si>
  <si>
    <t>3800568</t>
  </si>
  <si>
    <t>Marsh &amp; McLennan Cos Inc SENIOR    6.250% 03/15/12</t>
  </si>
  <si>
    <t>571748-AE-2</t>
  </si>
  <si>
    <t>3800567</t>
  </si>
  <si>
    <t>Marriott Vacation Club Owner T SECURED ABS    3.540% 10/20/32</t>
  </si>
  <si>
    <t>3800566</t>
  </si>
  <si>
    <t>Marriott Vacation Club Owner T SECURED ABS    5.518% 05/20/29</t>
  </si>
  <si>
    <t>3800565</t>
  </si>
  <si>
    <t>MAJOR LEAGUE BASEBALL TRUST SENIOR    4.880% 12/10/13</t>
  </si>
  <si>
    <t>3800564</t>
  </si>
  <si>
    <t>Magnolia Finance II PLC SECURED SUBORDINATED CMBS Synt    2.810% 11/25/52</t>
  </si>
  <si>
    <t>559602-BX-4</t>
  </si>
  <si>
    <t>3800563</t>
  </si>
  <si>
    <t>Mack-Cali Realty LP SENIOR    5.250% 01/15/12</t>
  </si>
  <si>
    <t>55448Q-AN-6</t>
  </si>
  <si>
    <t>3800562</t>
  </si>
  <si>
    <t>Mach One Trust Commercial Mort SECURED CDO-CMBS    0.686% 05/28/40</t>
  </si>
  <si>
    <t>3800561</t>
  </si>
  <si>
    <t>M-2 SPC SECURED CDO-CINN Synth    0.785% 12/20/12</t>
  </si>
  <si>
    <t>553791-AH-7</t>
  </si>
  <si>
    <t>3800560</t>
  </si>
  <si>
    <t>Merrill Lynch/Countrywide Comm SECURED    0.516% 08/12/48</t>
  </si>
  <si>
    <t>3800559</t>
  </si>
  <si>
    <t>Merrill Lynch/Countrywide Comm SECURED SUBORDINATED    5.915% 08/12/48</t>
  </si>
  <si>
    <t>55312Y-AU-6</t>
  </si>
  <si>
    <t>3800558</t>
  </si>
  <si>
    <t>Merrill Lynch/Countrywide Comm SECURED SUBORDINATED    5.819% 08/12/48</t>
  </si>
  <si>
    <t>55312Y-AT-9</t>
  </si>
  <si>
    <t>3800557</t>
  </si>
  <si>
    <t>Merrill Lynch/Countrywide Comm SECURED SUBORDINATED    5.588% 08/12/48</t>
  </si>
  <si>
    <t>55312Y-AS-1</t>
  </si>
  <si>
    <t>3800556</t>
  </si>
  <si>
    <t>Merrill Lynch/Countrywide Comm SECURED    0.203% 12/12/49</t>
  </si>
  <si>
    <t>3800555</t>
  </si>
  <si>
    <t>Merrill Lynch/Countrywide Comm SECURED    0.618% 12/12/49</t>
  </si>
  <si>
    <t>3800554</t>
  </si>
  <si>
    <t>MF Global Holdings Ltd SENIOR    6.250% 08/08/16</t>
  </si>
  <si>
    <t>55277J-AC-2</t>
  </si>
  <si>
    <t>3800553</t>
  </si>
  <si>
    <t>MBNA Master Credit Card Trust SECURED SUBORDINATED ABS    0.559% 08/15/14</t>
  </si>
  <si>
    <t>55262T-CC-5</t>
  </si>
  <si>
    <t>3800552</t>
  </si>
  <si>
    <t>Lowe's Cos Inc SENIOR    5.600% 09/15/12</t>
  </si>
  <si>
    <t>548661-CM-7</t>
  </si>
  <si>
    <t>3800551</t>
  </si>
  <si>
    <t>Long Beach Mortgage Loan Trust SECURED SUBORDINATED ABS    1.260% 02/25/34</t>
  </si>
  <si>
    <t>3800550</t>
  </si>
  <si>
    <t>Lincoln National Corp SENIOR    5.650% 08/27/12</t>
  </si>
  <si>
    <t>534187-AV-1</t>
  </si>
  <si>
    <t>3800549</t>
  </si>
  <si>
    <t>Liberty Property LP SENIOR    6.375% 08/15/12</t>
  </si>
  <si>
    <t>53117C-AG-7</t>
  </si>
  <si>
    <t>3800548</t>
  </si>
  <si>
    <t>Liberty Mutual Group Inc SENIOR    7.250% 09/01/12</t>
  </si>
  <si>
    <t>53079E-AU-8</t>
  </si>
  <si>
    <t>3800547</t>
  </si>
  <si>
    <t>LEVEL 3 FINANCING INC SECURED    2.458% 03/13/14</t>
  </si>
  <si>
    <t>52729K-AA-4</t>
  </si>
  <si>
    <t>3800546</t>
  </si>
  <si>
    <t>Lehman Brothers Small Balance SECURED    5.370% 03/25/37</t>
  </si>
  <si>
    <t>3800545</t>
  </si>
  <si>
    <t>Lehman Brothers Small Balance SECURED    5.620% 09/25/36</t>
  </si>
  <si>
    <t>52520V-AC-7</t>
  </si>
  <si>
    <t>3800544</t>
  </si>
  <si>
    <t>LB-UBS Commercial Mortgage Tru SECURED    0.276% 09/15/45</t>
  </si>
  <si>
    <t>3800543</t>
  </si>
  <si>
    <t>LB-UBS Commercial Mortgage Tru SECURED    0.350% 02/15/41</t>
  </si>
  <si>
    <t>3800542</t>
  </si>
  <si>
    <t>LB-UBS Commercial Mortgage Tru SECURED    0.210% 11/15/40</t>
  </si>
  <si>
    <t>3800541</t>
  </si>
  <si>
    <t>LB-UBS Commercial Mortgage Tru SECURED    1.000% 01/15/36</t>
  </si>
  <si>
    <t>3800540</t>
  </si>
  <si>
    <t>LB-UBS Commercial Mortgage Tru SECURED    0.858% 01/15/36</t>
  </si>
  <si>
    <t>3800539</t>
  </si>
  <si>
    <t>LB-UBS Commercial Mortgage Tru SECURED    0.420% 09/15/37</t>
  </si>
  <si>
    <t>3800538</t>
  </si>
  <si>
    <t>LB-UBS Commercial Mortgage Tru SECURED    0.225% 07/15/37</t>
  </si>
  <si>
    <t>3800537</t>
  </si>
  <si>
    <t>LB-UBS Commercial Mortgage Tru SECURED    1.327% 02/15/37</t>
  </si>
  <si>
    <t>3800536</t>
  </si>
  <si>
    <t>LB-UBS Commercial Mortgage Tru SECURED    1.524% 01/15/36</t>
  </si>
  <si>
    <t>3800535</t>
  </si>
  <si>
    <t>LB-UBS Commercial Mortgage Tru SECURED SUBORDINATED    5.248% 01/15/36</t>
  </si>
  <si>
    <t>52108H-ND-2</t>
  </si>
  <si>
    <t>3800534</t>
  </si>
  <si>
    <t>LB-UBS Commercial Mortgage Tru SECURED    0.663% 08/15/36</t>
  </si>
  <si>
    <t>3800533</t>
  </si>
  <si>
    <t>LB-UBS Commercial Mortgage Tru SECURED    1.336% 10/15/35</t>
  </si>
  <si>
    <t>3800532</t>
  </si>
  <si>
    <t>LB-UBS Commercial Mortgage Tru SECURED SUBORDINATED    5.036% 10/15/35</t>
  </si>
  <si>
    <t>52108H-LN-2</t>
  </si>
  <si>
    <t>3800531</t>
  </si>
  <si>
    <t>LB-UBS Commercial Mortgage Tru SECURED    1.824% 07/15/35</t>
  </si>
  <si>
    <t>3800530</t>
  </si>
  <si>
    <t>LB-UBS Commercial Mortgage Tru SECURED    5.594% 06/15/31</t>
  </si>
  <si>
    <t>52108H-JT-2</t>
  </si>
  <si>
    <t>3800529</t>
  </si>
  <si>
    <t>LB-UBS Commercial Mortgage Tru SECURED    1.134% 03/15/34</t>
  </si>
  <si>
    <t>3800528</t>
  </si>
  <si>
    <t>LB-UBS Commercial Mortgage Tru SECURED    1.406% 11/15/33</t>
  </si>
  <si>
    <t>3800527</t>
  </si>
  <si>
    <t>LB-UBS Commercial Mortgage Tru SECURED SUBORDINATED    7.700% 07/15/32</t>
  </si>
  <si>
    <t>52108H-BN-3</t>
  </si>
  <si>
    <t>3800526</t>
  </si>
  <si>
    <t>LB-UBS Commercial Mortgage Tru SECURED    0.423% 03/15/32</t>
  </si>
  <si>
    <t>3800525</t>
  </si>
  <si>
    <t>LB-UBS Commercial Mortgage Tru SECURED    1.071% 03/15/36</t>
  </si>
  <si>
    <t>3800524</t>
  </si>
  <si>
    <t>LB-UBS Commercial Mortgage Tru SECURED SUBORDINATED    7.950% 03/15/32</t>
  </si>
  <si>
    <t>52108H-AY-0</t>
  </si>
  <si>
    <t>3800523</t>
  </si>
  <si>
    <t>LB-UBS Commercial Mortgage Tru SECURED    0.606% 09/15/40</t>
  </si>
  <si>
    <t>52108H-7F-5</t>
  </si>
  <si>
    <t>3800522</t>
  </si>
  <si>
    <t>LB-UBS Commercial Mortgage Tru SECURED    4.964% 09/15/30</t>
  </si>
  <si>
    <t>3800521</t>
  </si>
  <si>
    <t>LB-UBS Commercial Mortgage Tru SECURED    0.694% 07/15/40</t>
  </si>
  <si>
    <t>3800520</t>
  </si>
  <si>
    <t>LB-UBS Commercial Mortgage Tru SECURED    0.000% 07/15/40</t>
  </si>
  <si>
    <t>52108H-5C-4</t>
  </si>
  <si>
    <t>3800519</t>
  </si>
  <si>
    <t>LB-UBS Commercial Mortgage Tru SECURED    0.469% 04/15/40</t>
  </si>
  <si>
    <t>52108H-3P-7</t>
  </si>
  <si>
    <t>3800518</t>
  </si>
  <si>
    <t>LB-UBS Commercial Mortgage Tru SECURED    4.998% 04/15/30</t>
  </si>
  <si>
    <t>3800517</t>
  </si>
  <si>
    <t>LB-UBS Commercial Mortgage Tru SECURED    0.899% 02/15/40</t>
  </si>
  <si>
    <t>52108H-3B-8</t>
  </si>
  <si>
    <t>3800516</t>
  </si>
  <si>
    <t>Call       97.7693</t>
  </si>
  <si>
    <t>L-3 Communications Corp SENIOR SUBORDINATED    6.375% 10/15/15</t>
  </si>
  <si>
    <t>502413-AU-1</t>
  </si>
  <si>
    <t>3800515</t>
  </si>
  <si>
    <t>LS Power Funding Corp SECURED    8.080% 12/30/16</t>
  </si>
  <si>
    <t>3800514</t>
  </si>
  <si>
    <t>LCM IV Ltd SECURED CDO-LNA    0.593% 07/12/17</t>
  </si>
  <si>
    <t>3800513</t>
  </si>
  <si>
    <t>LB-UBS Commercial Mortgage Tru SECURED    0.482% 02/15/40</t>
  </si>
  <si>
    <t>3800512</t>
  </si>
  <si>
    <t>LB-UBS Commercial Mortgage Tru SECURED    0.649% 11/15/38</t>
  </si>
  <si>
    <t>3800511</t>
  </si>
  <si>
    <t>LB-UBS Commercial Mortgage Tru SECURED    0.291% 11/15/38</t>
  </si>
  <si>
    <t>3800510</t>
  </si>
  <si>
    <t>LB-UBS Commercial Mortgage Tru SECURED    0.238% 09/15/39</t>
  </si>
  <si>
    <t>3800509</t>
  </si>
  <si>
    <t>LB-UBS Commercial Mortgage Tru SECURED    0.675% 09/15/39</t>
  </si>
  <si>
    <t>3800508</t>
  </si>
  <si>
    <t>LB-UBS Commercial Mortgage Tru SECURED    0.183% 02/15/40</t>
  </si>
  <si>
    <t>3800507</t>
  </si>
  <si>
    <t>LB-UBS Commercial Mortgage Tru SECURED    0.463% 02/15/40</t>
  </si>
  <si>
    <t>3800506</t>
  </si>
  <si>
    <t>LB Commercial Mortgage Trust 1 SECURED    0.971% 06/15/31</t>
  </si>
  <si>
    <t>3800505</t>
  </si>
  <si>
    <t>LB Commercial Conduit Mortgage SECURED    1.218% 02/18/30</t>
  </si>
  <si>
    <t>3800504</t>
  </si>
  <si>
    <t>Kroger Co/The SENIOR    6.200% 06/15/12</t>
  </si>
  <si>
    <t>501044-CD-1</t>
  </si>
  <si>
    <t>3800503</t>
  </si>
  <si>
    <t>Kroger Co/The SENIOR    6.750% 04/15/12</t>
  </si>
  <si>
    <t>501044-CC-3</t>
  </si>
  <si>
    <t>3800502</t>
  </si>
  <si>
    <t>Kiowa Power Partners LLC SECURED    4.811% 12/30/13</t>
  </si>
  <si>
    <t>3800501</t>
  </si>
  <si>
    <t>Kinder Morgan Energy Partners SENIOR    5.850% 09/15/12</t>
  </si>
  <si>
    <t>494550-AX-4</t>
  </si>
  <si>
    <t>3800500</t>
  </si>
  <si>
    <t>Kinder Morgan Energy Partners SENIOR    7.125% 03/15/12</t>
  </si>
  <si>
    <t>494550-AK-2</t>
  </si>
  <si>
    <t>3800499</t>
  </si>
  <si>
    <t>KeyBank NA/Cleveland OH SENIOR    5.500% 09/17/12</t>
  </si>
  <si>
    <t>49327W-AC-6</t>
  </si>
  <si>
    <t>3800498</t>
  </si>
  <si>
    <t>Key Commercial Mortgage Securi SECURED    0.792% 12/15/40</t>
  </si>
  <si>
    <t>3800497</t>
  </si>
  <si>
    <t>KeyBank NA/Cleveland OH SUBORDINATED    5.700% 08/15/12</t>
  </si>
  <si>
    <t>49306C-AE-1</t>
  </si>
  <si>
    <t>3800496</t>
  </si>
  <si>
    <t>KERR-MCGEE/NANSEN PLATFORM STA SECURED    7.220% 01/30/18</t>
  </si>
  <si>
    <t>3800495</t>
  </si>
  <si>
    <t>KERR-MCGEE/NANSEN PLATFORM STA SECURED    7.270% 01/30/20</t>
  </si>
  <si>
    <t>3800494</t>
  </si>
  <si>
    <t>KERR-MCGEE/BOOMVANG PLATFORM S SENIOR    7.370% 01/30/19</t>
  </si>
  <si>
    <t>3800493</t>
  </si>
  <si>
    <t>3800492</t>
  </si>
  <si>
    <t>Kern River Funding Corp SECURED    4.893% 04/30/18</t>
  </si>
  <si>
    <t>3800491</t>
  </si>
  <si>
    <t>Kennametal Inc SENIOR    7.200% 06/15/12</t>
  </si>
  <si>
    <t>489170-AB-6</t>
  </si>
  <si>
    <t>3800490</t>
  </si>
  <si>
    <t>KELLOGG CO SENIOR    5.125% 12/03/12</t>
  </si>
  <si>
    <t>487836-AZ-1</t>
  </si>
  <si>
    <t>3800489</t>
  </si>
  <si>
    <t>Kansas Gas &amp; Electric Co SECURED    5.647% 03/29/21</t>
  </si>
  <si>
    <t>3800488</t>
  </si>
  <si>
    <t>KCT Intermodal Transportation SENIOR    6.884% 08/01/18</t>
  </si>
  <si>
    <t>3800487</t>
  </si>
  <si>
    <t>Johnson Controls Inc SENIOR    2.600% 12/01/16</t>
  </si>
  <si>
    <t>478366-AZ-0</t>
  </si>
  <si>
    <t>3800486</t>
  </si>
  <si>
    <t>John Deere Owner Trust SECURED ABS    1.570% 10/15/13</t>
  </si>
  <si>
    <t>477875-AC-2</t>
  </si>
  <si>
    <t>3800485</t>
  </si>
  <si>
    <t>John Deere Owner Trust SECURED ABS    2.590% 10/15/13</t>
  </si>
  <si>
    <t>477874-AC-5</t>
  </si>
  <si>
    <t>3800484</t>
  </si>
  <si>
    <t>Jefferies Group Inc SENIOR    6.875% 04/15/21</t>
  </si>
  <si>
    <t>472319-AH-5</t>
  </si>
  <si>
    <t>Jefferies Group Inc SENIOR    6.250% 01/15/36</t>
  </si>
  <si>
    <t>472319-AC-6</t>
  </si>
  <si>
    <t>Jefferies Group Inc SENIOR    5.500% 03/15/16</t>
  </si>
  <si>
    <t>472319-AB-8</t>
  </si>
  <si>
    <t>JP Morgan Chase Commercial Mor SECURED    0.277% 02/12/51</t>
  </si>
  <si>
    <t>JP Morgan Mortgage Trust SECURED    2.937% 04/25/37</t>
  </si>
  <si>
    <t>JP Morgan Chase Commercial Mor SECURED    5.305% 01/15/49</t>
  </si>
  <si>
    <t>JP Morgan Mortgage Trust SECURED SUBORDINATED    3.025% 07/25/35</t>
  </si>
  <si>
    <t>JP Morgan Chase Commercial Mor SECURED    5.298% 05/15/47</t>
  </si>
  <si>
    <t>JP Morgan Mortgage Trust SECURED    3.004% 06/25/36</t>
  </si>
  <si>
    <t>JP Morgan Chase Commercial Mor SECURED    5.871% 04/15/45</t>
  </si>
  <si>
    <t>JP Morgan Residential Mortgage SECURED    2.848% 09/28/44</t>
  </si>
  <si>
    <t>JP Morgan Alternative Loan Tru SECURED    5.500% 12/25/35</t>
  </si>
  <si>
    <t>JP Morgan Chase Commercial Mor SECURED    0.084% 12/15/44</t>
  </si>
  <si>
    <t>46625Y-XS-7</t>
  </si>
  <si>
    <t>JP Morgan Chase Commercial Mor SECURED    0.326% 09/12/37</t>
  </si>
  <si>
    <t>46625Y-QW-6</t>
  </si>
  <si>
    <t>JP Morgan Chase Commercial Mor SECURED    0.740% 07/15/42</t>
  </si>
  <si>
    <t>46625Y-NH-2</t>
  </si>
  <si>
    <t>JP Morgan Chase Commercial Mor SECURED    0.095% 08/12/37</t>
  </si>
  <si>
    <t>46625Y-JK-0</t>
  </si>
  <si>
    <t>JP Morgan Chase Commercial Mor SECURED    0.238% 03/15/46</t>
  </si>
  <si>
    <t>JP Morgan Chase Commercial Mor SECURED    0.186% 03/15/46</t>
  </si>
  <si>
    <t>46625Y-GS-6</t>
  </si>
  <si>
    <t>JP Morgan Chase Commercial Mor SECURED    0.474% 01/15/42</t>
  </si>
  <si>
    <t>JP Morgan Chase Commercial Mor SECURED    4.545% 01/15/42</t>
  </si>
  <si>
    <t>JP Morgan Chase Commercial Mor SECURED    4.529% 01/12/37</t>
  </si>
  <si>
    <t>46625Y-DC-4</t>
  </si>
  <si>
    <t>JP Morgan Chase Commercial Mor SECURED SUBORDINATED    5.723% 12/12/44</t>
  </si>
  <si>
    <t>46625Y-C8-4</t>
  </si>
  <si>
    <t>46625Y-C7-6</t>
  </si>
  <si>
    <t>JP Morgan Chase Commercial Mor SECURED    0.209% 07/12/37</t>
  </si>
  <si>
    <t>JP Morgan Chase Commercial Mor SECURED    1.091% 01/15/38</t>
  </si>
  <si>
    <t>JP Morgan Chase Commercial Mor SECURED SUBORDINATED    6.121% 10/12/37</t>
  </si>
  <si>
    <t>JP Morgan Chase Commercial Mor SECURED    1.153% 10/12/37</t>
  </si>
  <si>
    <t>JP Morgan Chase Commercial Mor SECURED    0.809% 05/12/34</t>
  </si>
  <si>
    <t>JP Morgan Chase Commercial Mor SECURED SUBORDINATED    7.258% 11/15/35</t>
  </si>
  <si>
    <t>46625M-HF-9</t>
  </si>
  <si>
    <t>JP Morgan Chase Commercial Mor SECURED SUBORDINATED    7.213% 11/15/35</t>
  </si>
  <si>
    <t>JP Morgan Chase Commercial Mor SECURED    0.767% 11/15/35</t>
  </si>
  <si>
    <t>JP Morgan Chase Commercial Mor SECURED    1.510% 10/12/35</t>
  </si>
  <si>
    <t>JP Morgan Chase Commercial Mor SECURED    2.082% 03/15/33</t>
  </si>
  <si>
    <t>JP Morgan Chase Commercial Mor SECURED SUBORDINATED    7.298% 03/15/33</t>
  </si>
  <si>
    <t>46625M-AG-4</t>
  </si>
  <si>
    <t>JPMorgan Chase &amp; Co SUBORDINATED    6.625% 03/15/12</t>
  </si>
  <si>
    <t>46625H-AN-0</t>
  </si>
  <si>
    <t>JP Morgan Mortgage Trust SECURED    3.105% 08/25/35</t>
  </si>
  <si>
    <t>JP Morgan Mortgage Trust SECURED    2.949% 06/25/35</t>
  </si>
  <si>
    <t>JP Morgan Mortgage Trust SECURED    2.600% 06/25/35</t>
  </si>
  <si>
    <t>JP Morgan Mortgage Trust SECURED    4.295% 04/25/35</t>
  </si>
  <si>
    <t>JP Morgan Mortgage Trust SECURED    2.917% 04/25/36</t>
  </si>
  <si>
    <t>JP Morgan Mortgage Trust SECURED    2.670% 12/25/34</t>
  </si>
  <si>
    <t>JP Morgan Mortgage Trust SECURED    2.856% 02/25/36</t>
  </si>
  <si>
    <t>Iowa Student Loan Liquidity Co SECURED ABS    1.560% 06/25/42</t>
  </si>
  <si>
    <t>Intuit Inc SENIOR    5.400% 03/15/12</t>
  </si>
  <si>
    <t>461202-AA-1</t>
  </si>
  <si>
    <t>GENERAL PARTS INTERNATIONAL, SENIOR    5.980% 11/01/16</t>
  </si>
  <si>
    <t>45957@-AE-6</t>
  </si>
  <si>
    <t>Call       99.9380</t>
  </si>
  <si>
    <t>Infinity Property &amp; Casualty C SENIOR    5.500% 02/18/14</t>
  </si>
  <si>
    <t>45665Q-AC-7</t>
  </si>
  <si>
    <t>Residential Asset Securitizati SECURED    5.500% 02/25/35</t>
  </si>
  <si>
    <t>Home Equity Mortgage Loan Asse SECURED SUBORDINATED ABS    1.635% 07/25/33</t>
  </si>
  <si>
    <t>Impac Secured Assets CMN Owner SECURED    4.738% 08/25/34</t>
  </si>
  <si>
    <t>Impac Secured Assets CMN Owner SECURED    4.850% 03/25/34</t>
  </si>
  <si>
    <t>Impac Secured Assets CMN Owner SECURED    4.200% 08/25/33</t>
  </si>
  <si>
    <t>Impac CMB Trust Series 2005-5 SECURED SUBORDINATED    0.975% 08/25/35</t>
  </si>
  <si>
    <t>Impac CMB Trust Series 2005-1 SECURED    0.830% 04/25/35</t>
  </si>
  <si>
    <t>Impac CMB Trust Series 2003-11 SECURED    1.210% 10/25/33</t>
  </si>
  <si>
    <t>Impac CMB Trust Series 2003-4 SECURED    4.835% 07/25/33</t>
  </si>
  <si>
    <t>452308-AK-5</t>
  </si>
  <si>
    <t>iStar Financial Inc SENIOR    6.500% 12/15/13</t>
  </si>
  <si>
    <t>45031U-AC-5</t>
  </si>
  <si>
    <t>Hyundai Floorplan Master Owner SECURED ABS    1.459% 11/17/14</t>
  </si>
  <si>
    <t>44921Q-AA-4</t>
  </si>
  <si>
    <t>Hyundai Auto Receivables Trust SECURED ABS    5.480% 11/17/14</t>
  </si>
  <si>
    <t>44920X-AF-9</t>
  </si>
  <si>
    <t>AURORA-IRE-SB, INC. SECURED   10.360% 09/30/12</t>
  </si>
  <si>
    <t>44440*-AC-0</t>
  </si>
  <si>
    <t>HSBC Finance Corp SENIOR    7.000% 05/15/12</t>
  </si>
  <si>
    <t>441812-JY-1</t>
  </si>
  <si>
    <t>Call       99.9657</t>
  </si>
  <si>
    <t>Hospitality Properties Trust SENIOR    6.750% 02/15/13</t>
  </si>
  <si>
    <t>44106M-AF-9</t>
  </si>
  <si>
    <t>Honda Auto Receivables Owner T SECURED ABS    2.310% 05/15/13</t>
  </si>
  <si>
    <t>43812W-AC-1</t>
  </si>
  <si>
    <t>Homer City Funding LLC SECURED    8.137% 10/01/19</t>
  </si>
  <si>
    <t>437410-AA-1</t>
  </si>
  <si>
    <t>Hewlett-Packard Co SENIOR    2.950% 08/15/12</t>
  </si>
  <si>
    <t>428236-AY-9</t>
  </si>
  <si>
    <t>Hewett's Island CLO II Ltd SECURED SUBORDINATED CDO-LNA    4.850% 12/15/16</t>
  </si>
  <si>
    <t>42822T-AG-9</t>
  </si>
  <si>
    <t>Hewett's Island CLO II Ltd SECURED SUBORDINATED CDO-LNA    1.408% 12/15/16</t>
  </si>
  <si>
    <t>42822T-AC-8</t>
  </si>
  <si>
    <t>Hewett's Island CLO II Ltd SECURED CDO-LNA    0.648% 12/15/16</t>
  </si>
  <si>
    <t>HERITAGE OPERATING LP SECURED    8.870% 08/15/20</t>
  </si>
  <si>
    <t>HERITAGE OPERATING LP SECURED    8.750% 08/15/15</t>
  </si>
  <si>
    <t>HERITAGE OPERATING LP SECURED    8.670% 08/15/12</t>
  </si>
  <si>
    <t>42726#-AK-7</t>
  </si>
  <si>
    <t>Heller Financial Commercial Mo SECURED SUBORDINATED    6.750% 01/17/34</t>
  </si>
  <si>
    <t>Heller Financial Commercial Mo SECURED SUBORDINATED    7.845% 01/17/34</t>
  </si>
  <si>
    <t>Heller Financial Commercial Mo SECURED    0.554% 05/15/31</t>
  </si>
  <si>
    <t>CAESARS ENTERTAINMENT OPERATIN SECURED    3.215% 02/02/15</t>
  </si>
  <si>
    <t>413626-AL-6</t>
  </si>
  <si>
    <t>Harley-Davidson Funding Corp SENIOR    5.250% 12/15/12</t>
  </si>
  <si>
    <t>41283D-AA-1</t>
  </si>
  <si>
    <t>HARDY STORAGE CO. LLC SECURED    5.884% 02/01/23</t>
  </si>
  <si>
    <t>HALLMARK CARDS, INC. SENIOR    8.920% 07/23/12</t>
  </si>
  <si>
    <t>40624@-AB-6</t>
  </si>
  <si>
    <t>HACKENSACK MEDICAL PLAZA, LLC SECURED    7.950% 06/01/28</t>
  </si>
  <si>
    <t>CommonWealth REIT SENIOR    6.950% 04/01/12</t>
  </si>
  <si>
    <t>40426W-AM-3</t>
  </si>
  <si>
    <t>Greenwich Capital Commercial F SECURED    0.161% 04/10/37</t>
  </si>
  <si>
    <t>396789-MP-1</t>
  </si>
  <si>
    <t>Greenwich Capital Commercial F SECURED    0.663% 08/10/42</t>
  </si>
  <si>
    <t>396789-KX-6</t>
  </si>
  <si>
    <t>Greenwich Capital Commercial F SECURED    0.772% 01/05/36</t>
  </si>
  <si>
    <t>Greenwich Capital Commercial F SECURED    1.679% 07/05/35</t>
  </si>
  <si>
    <t>Greenwich Capital Commercial F SECURED    5.803% 01/11/35</t>
  </si>
  <si>
    <t>396789-BQ-1</t>
  </si>
  <si>
    <t>Greenwich Capital Commercial F SECURED    5.380% 01/11/35</t>
  </si>
  <si>
    <t>396789-BN-8</t>
  </si>
  <si>
    <t>GREAT RIVER ENERGY 1ST MORTGAGE    4.478% 07/01/30</t>
  </si>
  <si>
    <t>Great River Energy 1ST MORTGAGE    7.233% 07/01/38</t>
  </si>
  <si>
    <t>GREAT RIVER ENERGY SENIOR    5.810% 07/01/21</t>
  </si>
  <si>
    <t>GOOD WILL CO., INC. SECURED    9.580% 06/01/15</t>
  </si>
  <si>
    <t>Goldman Sachs Group Inc/The SENIOR    6.600% 01/15/12</t>
  </si>
  <si>
    <t>38141G-BU-7</t>
  </si>
  <si>
    <t>Geneva Depositor Corp SECURED    5.400% 10/01/13</t>
  </si>
  <si>
    <t>372109-AA-6</t>
  </si>
  <si>
    <t>37048@-AA-2</t>
  </si>
  <si>
    <t>General American Transportatio SECURED    7.500% 02/28/15</t>
  </si>
  <si>
    <t>GE Equipment Small Ticket LLC SECURED ABS    1.450% 01/21/18</t>
  </si>
  <si>
    <t>GE Capital Commercial Mortgage SECURED    0.561% 06/10/48</t>
  </si>
  <si>
    <t>36828Q-KU-9</t>
  </si>
  <si>
    <t>GE Capital Commercial Mortgage SECURED    0.302% 07/10/39</t>
  </si>
  <si>
    <t>GE Capital Commercial Mortgage SECURED    0.581% 03/10/40</t>
  </si>
  <si>
    <t>GE Capital Commercial Mortgage SECURED    0.927% 01/10/38</t>
  </si>
  <si>
    <t>GSR Mortgage Loan Trust SECURED    2.756% 07/25/35</t>
  </si>
  <si>
    <t>GSAA Trust SECURED ABS    6.220% 03/25/46</t>
  </si>
  <si>
    <t>GS Mortgage Securities Corp II SECURED    0.613% 11/10/39</t>
  </si>
  <si>
    <t>GS Mortgage Securities Corp II SECURED    0.001% 04/10/38</t>
  </si>
  <si>
    <t>GS Mortgage Securities Corp II SECURED    0.926% 07/10/39</t>
  </si>
  <si>
    <t>36228C-WC-3</t>
  </si>
  <si>
    <t>GS Mortgage Securities Corp II SECURED    4.475% 07/10/39</t>
  </si>
  <si>
    <t>36228C-VP-5</t>
  </si>
  <si>
    <t>GS Mortgage Securities Corp II SECURED    0.805% 01/10/40</t>
  </si>
  <si>
    <t>GS Mortgage Securities Corp II SECURED SUBORDINATED    5.800% 11/18/30</t>
  </si>
  <si>
    <t>36228C-DK-6</t>
  </si>
  <si>
    <t>GS Mortgage Securities Corp II SECURED    1.368% 11/18/30</t>
  </si>
  <si>
    <t>GMAC Mortgage Corp Loan Trust SECURED    5.250% 07/25/34</t>
  </si>
  <si>
    <t>GMAC Commercial Mortgage Secur SECURED    0.141% 11/10/45</t>
  </si>
  <si>
    <t>GMAC Commercial Mortgage Secur SECURED    0.731% 05/10/43</t>
  </si>
  <si>
    <t>361849-M9-0</t>
  </si>
  <si>
    <t>GMAC Commercial Mortgage Secur SECURED    4.547% 12/10/41</t>
  </si>
  <si>
    <t>GMAC Commercial Mortgage Secur SECURED    0.682% 04/10/40</t>
  </si>
  <si>
    <t>GE Capital Commercial Mortgage SECURED    0.160% 12/10/49</t>
  </si>
  <si>
    <t>GE Capital Credit Card Master SECURED ABS    2.309% 04/15/15</t>
  </si>
  <si>
    <t>36159J-BL-4</t>
  </si>
  <si>
    <t>GE Capital Commercial Mortgage SECURED    2.103% 12/10/37</t>
  </si>
  <si>
    <t>GE Capital Commercial Mortgage SECURED SUBORDINATED    6.019% 08/11/36</t>
  </si>
  <si>
    <t>36158Y-GA-1</t>
  </si>
  <si>
    <t>GE Capital Commercial Mortgage SECURED    1.551% 08/11/33</t>
  </si>
  <si>
    <t>36158Y-CL-1</t>
  </si>
  <si>
    <t>GE Capital Commercial Mortgage SECURED SUBORDINATED    6.723% 05/15/33</t>
  </si>
  <si>
    <t>36158Y-BH-1</t>
  </si>
  <si>
    <t>GE Capital Commercial Mortgage SECURED SUBORDINATED    6.657% 05/15/33</t>
  </si>
  <si>
    <t>36158Y-BG-3</t>
  </si>
  <si>
    <t>GATX Rail Corp 2000-1 Pass-Thr SECURED    8.100% 01/13/20</t>
  </si>
  <si>
    <t>GATX CORP SECURED    4.010% 07/02/16</t>
  </si>
  <si>
    <t>Friedbergmilstein Private Capi SECURED SUBORDINATED CDO-LNA    5.409% 01/15/19</t>
  </si>
  <si>
    <t>Friedbergmilstein Private Capi SECURED SUBORDINATED CDO-LNA    1.240% 01/15/19</t>
  </si>
  <si>
    <t>Call      104.2737</t>
  </si>
  <si>
    <t>Freeport-McMoRan Copper &amp; Gold SENIOR    8.375% 04/01/17</t>
  </si>
  <si>
    <t>35671D-AS-4</t>
  </si>
  <si>
    <t>Ford Credit Auto Owner Trust SECURED SUBORDINATED ABS    5.690% 11/15/12</t>
  </si>
  <si>
    <t>34528W-AJ-0</t>
  </si>
  <si>
    <t>FLORIDA GAS TRANSMISSION CO LL SENIOR    7.000% 07/17/12</t>
  </si>
  <si>
    <t>340711-AP-5</t>
  </si>
  <si>
    <t>FLORIDA GAS TRANSMISSION CO LL SENIOR    9.190% 11/01/24</t>
  </si>
  <si>
    <t>First Union National Bank Comm SECURED    6.500% 12/15/31</t>
  </si>
  <si>
    <t>337378-AJ-2</t>
  </si>
  <si>
    <t>First Union National Bank Comm SECURED    1.129% 02/12/34</t>
  </si>
  <si>
    <t>First Union National Bank Comm SECURED    1.332% 12/12/33</t>
  </si>
  <si>
    <t>First Union National Bank Comm SECURED SUBORDINATED    6.155% 08/15/33</t>
  </si>
  <si>
    <t>33736X-DL-0</t>
  </si>
  <si>
    <t>First Union National Bank Comm SECURED    1.589% 01/12/43</t>
  </si>
  <si>
    <t>First Union National Bank Comm SECURED SUBORDINATED    6.750% 10/15/32</t>
  </si>
  <si>
    <t>First Union Commercial Mortgag SECURED SUBORDINATED    7.120% 11/18/29</t>
  </si>
  <si>
    <t>33736L-AV-7</t>
  </si>
  <si>
    <t>First Union Commercial Mortgag SECURED    1.999% 04/18/29</t>
  </si>
  <si>
    <t>First Union Commercial Mortgag SECURED    0.984% 10/15/35</t>
  </si>
  <si>
    <t>FIRST SECURITY BANK OF UTAH, SECURED    8.260% 07/01/12</t>
  </si>
  <si>
    <t>33632*-NL-7</t>
  </si>
  <si>
    <t>FIRST SECURITY BANK OF UTAH, SECURED    8.260% 07/01/13</t>
  </si>
  <si>
    <t>33632*-NJ-2</t>
  </si>
  <si>
    <t>First Industrial LP SENIOR    7.750% 04/15/32</t>
  </si>
  <si>
    <t>32055R-AJ-6</t>
  </si>
  <si>
    <t>FIRST DATA CORP SECURED B3    2.965% 09/24/14</t>
  </si>
  <si>
    <t>32007U-AH-2</t>
  </si>
  <si>
    <t>FIRST DATA CORP SECURED B2    2.965% 09/24/14</t>
  </si>
  <si>
    <t>32007U-AG-4</t>
  </si>
  <si>
    <t>FIRST DATA CORP SECURED B1    2.965% 09/24/14</t>
  </si>
  <si>
    <t>32007U-AF-6</t>
  </si>
  <si>
    <t>FIRST CHICAGO LEASING CORPORAT SECURED    5.960% 12/13/27</t>
  </si>
  <si>
    <t>FIRST CHICAGO LEASING CORPORAT SECURED    5.960% 10/16/27</t>
  </si>
  <si>
    <t>FIRST AMERICAN TITLE INSURANCE SECURED    5.260% 11/01/23</t>
  </si>
  <si>
    <t>Fannie Mae REMIC Trust 2003-W1 SECURED ABS    4.699% 10/25/33</t>
  </si>
  <si>
    <t>Federal Express Corp 1996 Pass SECURED    7.390% 01/30/13</t>
  </si>
  <si>
    <t>FPL Energy National Wind LLC SECURED    5.608% 03/10/24</t>
  </si>
  <si>
    <t>Doswell Energy Virginia Fundin SECURED    7.520% 06/30/19</t>
  </si>
  <si>
    <t>FPL Energy American Wind LLC SECURED    6.639% 06/20/23</t>
  </si>
  <si>
    <t>FBL Financial Group Inc SENIOR    5.875% 03/15/17</t>
  </si>
  <si>
    <t>30239F-AE-6</t>
  </si>
  <si>
    <t>Call      100.0038</t>
  </si>
  <si>
    <t>FBL Financial Group Inc SENIOR    5.850% 04/15/14</t>
  </si>
  <si>
    <t>30239F-AB-2</t>
  </si>
  <si>
    <t>Call       99.9822</t>
  </si>
  <si>
    <t>Estee Lauder Cos Inc/The SENIOR    7.750% 11/01/13</t>
  </si>
  <si>
    <t>29736R-AD-2</t>
  </si>
  <si>
    <t>Equity One ABS Inc SECURED ABS    4.145% 04/25/34</t>
  </si>
  <si>
    <t>Equity One ABS Inc SECURED ABS    5.495% 12/25/33</t>
  </si>
  <si>
    <t>Enterprise Products Operating SENIOR    7.625% 02/15/12</t>
  </si>
  <si>
    <t>29379V-AH-6</t>
  </si>
  <si>
    <t>Enterprise Fleet Financing LLC SECURED ABS    1.620% 05/20/17</t>
  </si>
  <si>
    <t>Entergy Louisiana Investment R SECURED ABS    2.040% 09/01/23</t>
  </si>
  <si>
    <t>Energy Transfer Partners LP SENIOR    5.650% 08/01/12</t>
  </si>
  <si>
    <t>29273R-AD-1</t>
  </si>
  <si>
    <t>Elm Road Generating Station Su SECURED    4.673% 01/19/31</t>
  </si>
  <si>
    <t>Elm Road Generating Station Su SECURED    5.209% 02/11/30</t>
  </si>
  <si>
    <t>East Coast Power LLC SECURED    7.536% 06/30/17</t>
  </si>
  <si>
    <t>East Coast Power LLC SECURED    7.066% 03/31/12</t>
  </si>
  <si>
    <t>271790-AD-9</t>
  </si>
  <si>
    <t>ERP Operating LP SENIOR    6.625% 03/15/12</t>
  </si>
  <si>
    <t>26884A-AN-3</t>
  </si>
  <si>
    <t>Duke Realty LP SENIOR    5.875% 08/15/12</t>
  </si>
  <si>
    <t>264411-AB-5</t>
  </si>
  <si>
    <t>Duke Energy Carolinas LLC SENIOR    6.250% 01/15/12</t>
  </si>
  <si>
    <t>264399-DW-3</t>
  </si>
  <si>
    <t>Dr Pepper Snapple Group Inc SENIOR    2.350% 12/21/12</t>
  </si>
  <si>
    <t>26138E-AL-3</t>
  </si>
  <si>
    <t>DINEEQUITY INC SECURED    4.250% 10/19/17</t>
  </si>
  <si>
    <t>DEX MEDIA EAST LLC SECURED    2.811% 10/24/14</t>
  </si>
  <si>
    <t>Delta Air Lines 2011-1 Class A SECURED    5.300% 04/15/19</t>
  </si>
  <si>
    <t>Delta Air Lines 2010-1 Class A NOTES    6.200% 07/02/18</t>
  </si>
  <si>
    <t>John Deere Capital Corp SENIOR    4.950% 12/17/12</t>
  </si>
  <si>
    <t>24422E-QM-4</t>
  </si>
  <si>
    <t>John Deere Capital Corp SENIOR    7.000% 03/15/12</t>
  </si>
  <si>
    <t>244217-BG-9</t>
  </si>
  <si>
    <t>Darden Restaurants Inc SENIOR    5.625% 10/15/12</t>
  </si>
  <si>
    <t>237194-AF-2</t>
  </si>
  <si>
    <t>DLJ Commercial Mortgage Corp SECURED SUBORDINATED    7.615% 11/10/33</t>
  </si>
  <si>
    <t>DLJ Commercial Mortgage Corp SECURED    7.600% 11/10/33</t>
  </si>
  <si>
    <t>23322B-NC-8</t>
  </si>
  <si>
    <t>DLJ Commercial Mortgage Corp SECURED    1.296% 06/10/33</t>
  </si>
  <si>
    <t>DLJ Commercial Mortgage Corp SECURED    1.299% 03/10/32</t>
  </si>
  <si>
    <t>DLJ Commercial Mortgage Corp SECURED    1.049% 11/12/31</t>
  </si>
  <si>
    <t>DLJ Commercial Mortgage Corp SECURED SUBORDINATED    7.446% 06/10/31</t>
  </si>
  <si>
    <t>23322B-CN-6</t>
  </si>
  <si>
    <t>DLJ Commercial Mortgage Corp SECURED    0.483% 06/10/31</t>
  </si>
  <si>
    <t>DLJ Commercial Mortgage Corp SECURED    1.545% 02/15/31</t>
  </si>
  <si>
    <t>DBUBS Mortgage Trust SECURED    1.458% 08/10/44</t>
  </si>
  <si>
    <t>DBUBS Mortgage Trust SECURED    1.430% 07/10/44</t>
  </si>
  <si>
    <t>DBUBS Mortgage Trust SECURED    1.392% 11/10/46</t>
  </si>
  <si>
    <t>Crockett Cogeneration LP SECURED    5.869% 03/30/25</t>
  </si>
  <si>
    <t>Credit Suisse First Boston Mor SECURED    5.230% 12/15/40</t>
  </si>
  <si>
    <t>Commercial Mortgage Pass-Throu SECURED    0.300% 09/15/40</t>
  </si>
  <si>
    <t>Commercial Mortgage Pass-Throu SECURED    0.560% 09/15/39</t>
  </si>
  <si>
    <t>Commercial Mortgage Pass-Throu SECURED    0.227% 12/15/39</t>
  </si>
  <si>
    <t>Commercial Mortgage Pass-Throu SECURED    0.665% 12/15/39</t>
  </si>
  <si>
    <t>Credit Suisse First Boston Mor SECURED    0.559% 04/15/37</t>
  </si>
  <si>
    <t>225458-SP-4</t>
  </si>
  <si>
    <t>AURIGA USA LLC</t>
  </si>
  <si>
    <t>Credit Suisse First Boston Mor SECURED SUBORDINATED    5.056% 04/15/37</t>
  </si>
  <si>
    <t>225458-RZ-3</t>
  </si>
  <si>
    <t>Credit Suisse First Boston Mor SECURED    0.383% 08/15/38</t>
  </si>
  <si>
    <t>225458-Q8-4</t>
  </si>
  <si>
    <t>Credit Suisse First Boston Mor SECURED    1.046% 10/15/39</t>
  </si>
  <si>
    <t>Credit Suisse First Boston Mor SECURED    4.283% 10/15/39</t>
  </si>
  <si>
    <t>22541S-H6-8</t>
  </si>
  <si>
    <t>Credit Suisse First Boston Mor SECURED    0.953% 01/15/37</t>
  </si>
  <si>
    <t>Credit Suisse First Boston Mor SECURED    0.778% 11/15/37</t>
  </si>
  <si>
    <t>Credit Suisse First Boston Mor SECURED    0.354% 08/15/36</t>
  </si>
  <si>
    <t>Credit Suisse First Boston Mor SECURED    0.880% 12/15/35</t>
  </si>
  <si>
    <t>Credit Suisse First Boston Mor SECURED    0.794% 11/15/36</t>
  </si>
  <si>
    <t>Credit Suisse First Boston Mor SECURED SUBORDINATED    5.961% 09/15/34</t>
  </si>
  <si>
    <t>22540V-EL-2</t>
  </si>
  <si>
    <t>Credit Suisse First Boston Mor SECURED    2.427% 12/18/35</t>
  </si>
  <si>
    <t>Credit Suisse First Boston Mor SECURED SUBORDINATED    7.325% 04/15/62</t>
  </si>
  <si>
    <t>Credit Suisse First Boston Mor SECURED    1.050% 02/15/34</t>
  </si>
  <si>
    <t>Credit Suisse First Boston Mor SECURED SUBORDINATED    7.511% 06/15/34</t>
  </si>
  <si>
    <t>22540A-3J-5</t>
  </si>
  <si>
    <t>Credit Suisse First Boston Mor SECURED    2.106% 06/15/34</t>
  </si>
  <si>
    <t>Credit Suisse First Boston Mor SECURED SUBORDINATED    7.290% 06/15/34</t>
  </si>
  <si>
    <t>22540A-2D-9</t>
  </si>
  <si>
    <t>Call       99.9136</t>
  </si>
  <si>
    <t>COX Communications Inc SENIOR    5.450% 12/15/14</t>
  </si>
  <si>
    <t>COX Communications Inc SENIOR    7.125% 10/01/12</t>
  </si>
  <si>
    <t>224044-BE-6</t>
  </si>
  <si>
    <t>Countrywide Financial Corp SENIOR    5.800% 06/07/12</t>
  </si>
  <si>
    <t>22238H-GQ-7</t>
  </si>
  <si>
    <t>Coso Geothermal Power Holdings SENIOR    7.000% 07/15/26</t>
  </si>
  <si>
    <t>Corrections Corp of America SENIOR    6.250% 03/15/13</t>
  </si>
  <si>
    <t>22025Y-AH-3</t>
  </si>
  <si>
    <t>PRICEWATERHOUSE COOPERS LLP SENIOR    7.390% 03/18/22</t>
  </si>
  <si>
    <t>Continental Airlines 1999-2 Cl SECURED    6.236% 03/15/20</t>
  </si>
  <si>
    <t>Continental Airlines 1999-2 Cl SECURED    7.256% 03/15/20</t>
  </si>
  <si>
    <t>Continental Airlines 1999-1 Cl SECURED    6.545% 02/02/19</t>
  </si>
  <si>
    <t>Continental Airlines 1998-3 Cl SECURED    6.820% 05/01/18</t>
  </si>
  <si>
    <t>Call       99.9497</t>
  </si>
  <si>
    <t>CONSUMERS ENERGY CO 1ST MORTGAGE    5.375% 04/15/13</t>
  </si>
  <si>
    <t>210518-BV-7</t>
  </si>
  <si>
    <t>Greenwich Capital Commercial F SECURED    0.240% 12/10/49</t>
  </si>
  <si>
    <t>Greenwich Capital Commercial F SECURED    0.303% 03/10/39</t>
  </si>
  <si>
    <t>Commercial Mortgage Acceptance SECURED    1.174% 06/15/31</t>
  </si>
  <si>
    <t>COMM 2005-LP5 Mortgage Trust SECURED    0.316% 05/10/43</t>
  </si>
  <si>
    <t>Commercial Mortgage Pass Throu SECURED    0.441% 05/10/43</t>
  </si>
  <si>
    <t>20047P-AG-2</t>
  </si>
  <si>
    <t>COMM 2004-RS1 Mortgage Trust SECURED    0.195% 03/03/41</t>
  </si>
  <si>
    <t>COMM 2006-C8 Mortgage Trust SECURED    0.170% 12/10/46</t>
  </si>
  <si>
    <t>COMM 2004-LNB2 Mortgage Trust SECURED    0.844% 03/10/39</t>
  </si>
  <si>
    <t>COMM 2000-C1 Mortgage Trust SECURED    0.405% 08/15/33</t>
  </si>
  <si>
    <t>Colowyo Coal Funding Corp SECURED   10.190% 11/15/16</t>
  </si>
  <si>
    <t>CLIFFS NATURAL RESOURCES INC SENIOR    6.310% 06/15/13</t>
  </si>
  <si>
    <t>185896-B#-3</t>
  </si>
  <si>
    <t>Citigroup Mortgage Loan Trust SECURED    4.000% 02/25/36</t>
  </si>
  <si>
    <t>Citigroup Commercial Mortgage SECURED SUBORDINATED    6.276% 12/10/49</t>
  </si>
  <si>
    <t>17313K-AQ-4</t>
  </si>
  <si>
    <t>Citibank Omni Master Trust SECURED ABS    1.759% 08/15/16</t>
  </si>
  <si>
    <t>17308B-AJ-7</t>
  </si>
  <si>
    <t>Citibank Omni Master Trust SECURED ABS    2.309% 05/16/16</t>
  </si>
  <si>
    <t>17308B-AH-1</t>
  </si>
  <si>
    <t>Citifinancial Mortgage Securit SECURED ABS    3.765% 04/25/34</t>
  </si>
  <si>
    <t>Citibank Credit Card Issuance SECURED ABS    1.959% 03/17/14</t>
  </si>
  <si>
    <t>17305E-EM-3</t>
  </si>
  <si>
    <t>Citibank Credit Card Issuance SECURED SUBORDINATED ABS    0.833% 11/07/14</t>
  </si>
  <si>
    <t>17305E-EA-9</t>
  </si>
  <si>
    <t>Citigroup Inc SENIOR    5.500% 08/27/12</t>
  </si>
  <si>
    <t>172967-EJ-6</t>
  </si>
  <si>
    <t>Duke Energy Ohio Inc SENIOR    5.700% 09/15/12</t>
  </si>
  <si>
    <t>172070-CN-2</t>
  </si>
  <si>
    <t>Chrysler Financial Auto Securi SECURED SUBORDINATED ABS    1.650% 11/08/13</t>
  </si>
  <si>
    <t>Call       99.9534</t>
  </si>
  <si>
    <t>Chevron Corp SENIOR    3.950% 03/03/14</t>
  </si>
  <si>
    <t>166751-AH-0</t>
  </si>
  <si>
    <t>Chesapeake Energy Corp SENIOR    9.500% 02/15/15</t>
  </si>
  <si>
    <t>165167-CD-7</t>
  </si>
  <si>
    <t>Chase Mortgage Finance Corp SECURED    5.500% 05/25/35</t>
  </si>
  <si>
    <t>Chase Issuance Trust SECURED ABS    1.759% 04/15/14</t>
  </si>
  <si>
    <t>161571-DJ-0</t>
  </si>
  <si>
    <t>Chase Issuance Trust SECURED ABS    5.120% 10/15/14</t>
  </si>
  <si>
    <t>161571-CH-5</t>
  </si>
  <si>
    <t>Chase Issuance Trust SECURED ABS    0.279% 07/15/14</t>
  </si>
  <si>
    <t>161571-AN-4</t>
  </si>
  <si>
    <t>Chase Funding Mortgage Loan As SECURED ABS    5.323% 02/25/35</t>
  </si>
  <si>
    <t>Chase Funding Mortgage Loan As SECURED SUBORDINATED ABS    1.860% 11/25/34</t>
  </si>
  <si>
    <t>Chase Funding Mortgage Loan As SECURED ABS    4.499% 11/25/34</t>
  </si>
  <si>
    <t>Chase Funding Mortgage Loan As SECURED ABS    4.396% 02/25/30</t>
  </si>
  <si>
    <t>Chase Funding Mortgage Loan As SECURED ABS    5.354% 01/25/33</t>
  </si>
  <si>
    <t>Chase Commercial Mortgage Secu SECURED    1.153% 04/15/32</t>
  </si>
  <si>
    <t>161505-EB-4</t>
  </si>
  <si>
    <t>Chase Commercial Mortgage Secu SECURED    0.414% 11/18/30</t>
  </si>
  <si>
    <t>Chase Commercial Mortgage Secu SECURED    1.044% 12/19/29</t>
  </si>
  <si>
    <t>Chase Commercial Mortgage Secu SECURED    0.969% 06/19/29</t>
  </si>
  <si>
    <t>161505-BA-9</t>
  </si>
  <si>
    <t>CERNER CORP SENIOR    5.540% 11/01/15</t>
  </si>
  <si>
    <t>Cedar Brakes II LLC SECURED    9.875% 09/01/13</t>
  </si>
  <si>
    <t>Cedar Brakes I LLC SECURED    8.500% 02/15/14</t>
  </si>
  <si>
    <t>CD 2006-CD3 Mortgage Trust SECURED    0.485% 10/15/48</t>
  </si>
  <si>
    <t>Citigroup/Deutsche Bank Commer SECURED    5.560% 10/15/48</t>
  </si>
  <si>
    <t>14986D-AB-6</t>
  </si>
  <si>
    <t>Caterpillar Financial Services SENIOR    5.750% 02/15/12</t>
  </si>
  <si>
    <t>14912L-4G-3</t>
  </si>
  <si>
    <t>Caterpillar Financial Services SENIOR    4.850% 12/07/12</t>
  </si>
  <si>
    <t>14912L-3N-9</t>
  </si>
  <si>
    <t>CAROLINA POWER &amp; LIGHT CO SENIOR    6.500% 07/15/12</t>
  </si>
  <si>
    <t>144141-CS-5</t>
  </si>
  <si>
    <t>Cargill Inc SENIOR    7.280% 06/30/23</t>
  </si>
  <si>
    <t>Capital One Bank USA NA SUBORDINATED    8.800% 07/15/19</t>
  </si>
  <si>
    <t>140420-MV-9</t>
  </si>
  <si>
    <t>Capital One Multi-Asset Execut SECURED ABS    0.289% 09/15/15</t>
  </si>
  <si>
    <t>14041N-CL-3</t>
  </si>
  <si>
    <t>Capital One Financial Corp SENIOR    4.800% 02/21/12</t>
  </si>
  <si>
    <t>14040H-AK-1</t>
  </si>
  <si>
    <t>California Petroleum Transport 1ST MORTGAGE    8.520% 04/01/15</t>
  </si>
  <si>
    <t>Countrywide Home Loan Mortgage SECURED    5.250% 11/25/21</t>
  </si>
  <si>
    <t>12669F-GQ-0</t>
  </si>
  <si>
    <t>Countrywide Home Loan Mortgage SECURED    3.235% 01/19/34</t>
  </si>
  <si>
    <t>Countrywide Home Loan Mortgage SECURED    2.889% 11/19/33</t>
  </si>
  <si>
    <t>Countrywide Home Loan Mortgage SECURED    4.580% 12/19/33</t>
  </si>
  <si>
    <t>Countrywide Home Loan Mortgage SECURED    2.709% 03/20/36</t>
  </si>
  <si>
    <t>Countrywide Home Loan Mortgage SECURED    2.798% 01/25/36</t>
  </si>
  <si>
    <t>Countrywide Asset-Backed Certi SECURED ABS    5.683% 09/25/37</t>
  </si>
  <si>
    <t>Countrywide Alternative Loan T SECURED    5.500% 02/25/36</t>
  </si>
  <si>
    <t>Countrywide Alternative Loan T SECURED    5.500% 01/25/36</t>
  </si>
  <si>
    <t>Countrywide Alternative Loan T SECURED    5.853% 11/25/35</t>
  </si>
  <si>
    <t>Countrywide Alternative Loan T SECURED    5.500% 07/25/35</t>
  </si>
  <si>
    <t>12667G-PZ-0</t>
  </si>
  <si>
    <t>Countrywide Alternative Loan T SECURED    5.527% 04/25/35</t>
  </si>
  <si>
    <t>Countrywide Asset-Backed Certi SECURED SUBORDINATED ABS    5.252% 02/25/35</t>
  </si>
  <si>
    <t>Countrywide Asset-Backed Certi SECURED    0.770% 11/25/35</t>
  </si>
  <si>
    <t>Countrywide Asset-Backed Certi SECURED SUBORDINATED ABS    1.035% 11/25/33</t>
  </si>
  <si>
    <t>Countrywide Asset-Backed Certi SECURED SUBORDINATED ABS    5.341% 03/25/33</t>
  </si>
  <si>
    <t>Countrywide Asset-Backed Certi SECURED SUBORDINATED ABS    5.678% 02/25/32</t>
  </si>
  <si>
    <t>Countrywide Asset-Backed Certi SECURED SUBORDINATED ABS    6.180% 05/25/32</t>
  </si>
  <si>
    <t>Countrywide Asset-Backed Certi SECURED SUBORDINATED ABS    1.635% 12/25/31</t>
  </si>
  <si>
    <t>Countrywide Asset-Backed Certi SECURED SUBORDINATED ABS    1.365% 06/25/33</t>
  </si>
  <si>
    <t>Countrywide Asset-Backed Certi SECURED ABS    5.387% 05/25/36</t>
  </si>
  <si>
    <t>Countrywide Asset-Backed Certi SECURED ABS    5.227% 05/25/36</t>
  </si>
  <si>
    <t>CVS Pass-Through Trust SECURED    5.926% 01/10/34</t>
  </si>
  <si>
    <t>CVS Pass-Through Trust SECURED    5.789% 01/10/26</t>
  </si>
  <si>
    <t>CVS Pass-Through Trust SECURED    6.204% 10/10/25</t>
  </si>
  <si>
    <t>CVS Pass-Through Trust SECURED    6.117% 01/10/13</t>
  </si>
  <si>
    <t>CVS Pass-Through Trust SECURED    7.770% 01/10/12</t>
  </si>
  <si>
    <t>126650-AF-7</t>
  </si>
  <si>
    <t>CSX Transportation Inc SECURED    6.251% 01/15/23</t>
  </si>
  <si>
    <t>CNH Equipment Trust SECURED ABS    5.600% 11/17/14</t>
  </si>
  <si>
    <t>12619Q-AF-7</t>
  </si>
  <si>
    <t>Commercial Mortgage Pass Throu SECURED    1.364% 06/10/38</t>
  </si>
  <si>
    <t>Commercial Mortgage Pass Throu SECURED    3.251% 06/10/38</t>
  </si>
  <si>
    <t>126175-AA-6</t>
  </si>
  <si>
    <t>Commercial Mortgage Pass Throu SECURED    0.301% 06/10/44</t>
  </si>
  <si>
    <t>126171-AJ-6</t>
  </si>
  <si>
    <t>CPG Partners LP SENIOR    6.875% 06/15/12</t>
  </si>
  <si>
    <t>12616F-AB-3</t>
  </si>
  <si>
    <t>CNH Equipment Trust SECURED ABS    2.490% 01/15/16</t>
  </si>
  <si>
    <t>CFCRE Commercial Mortgage Trus SECURED    1.470% 04/15/44</t>
  </si>
  <si>
    <t>CD 2007-CD5 Mortgage Trust SECURED    0.169% 11/15/44</t>
  </si>
  <si>
    <t>CD 2007-CD4 Commercial Mortgag SECURED    0.384% 12/11/49</t>
  </si>
  <si>
    <t>CD 2007-CD4 Commercial Mortgag SECURED    0.146% 12/11/49</t>
  </si>
  <si>
    <t>CD 2007-CD4 Commercial Mortgag SECURED    0.343% 12/11/49</t>
  </si>
  <si>
    <t>CD 2005-CD1 Commercial Mortgag SECURED    0.003% 07/15/44</t>
  </si>
  <si>
    <t>CDC Mortgage Capital Trust SECURED SUBORDINATED ABS    1.185% 03/25/34</t>
  </si>
  <si>
    <t>Burlington Northern and Santa SECURED    5.943% 01/15/22</t>
  </si>
  <si>
    <t>Burlington Northern and Santa SECURED    6.462% 01/15/21</t>
  </si>
  <si>
    <t>Burlington Northern and Santa SECURED    6.727% 07/15/22</t>
  </si>
  <si>
    <t>Burlington Northern and Santa SECURED    7.908% 01/15/20</t>
  </si>
  <si>
    <t>Bruce Mansfield Unit SECURED    6.850% 06/01/34</t>
  </si>
  <si>
    <t>Brown-Forman Corp SENIOR    5.200% 04/01/12</t>
  </si>
  <si>
    <t>115637-AH-3</t>
  </si>
  <si>
    <t>BROOKSHIRE GROCERY CO. SECURED    7.990% 12/01/15</t>
  </si>
  <si>
    <t>BROOKSHIRE GROCERY CO. SECURED    7.100% 08/01/19</t>
  </si>
  <si>
    <t>BROOKSHIRE GROCERY CO. SECURED    6.430% 10/01/13</t>
  </si>
  <si>
    <t>BRADY CORP SENIOR    5.330% 03/23/17</t>
  </si>
  <si>
    <t>Boeing Capital Corp SENIOR    6.500% 02/15/12</t>
  </si>
  <si>
    <t>097014-AG-9</t>
  </si>
  <si>
    <t>Call       99.9968</t>
  </si>
  <si>
    <t>Block Financial LLC SENIOR    7.875% 01/15/13</t>
  </si>
  <si>
    <t>093662-AD-6</t>
  </si>
  <si>
    <t>BIRCH POWER CORP SENIOR SUBORDINATED    9.250% 04/06/17</t>
  </si>
  <si>
    <t>09068*-AA-8</t>
  </si>
  <si>
    <t>Berkshire Hathaway Finance Cor SENIOR    4.750% 05/15/12</t>
  </si>
  <si>
    <t>084670-AS-7</t>
  </si>
  <si>
    <t>Bemis Co Inc SENIOR    4.875% 04/01/12</t>
  </si>
  <si>
    <t>081437-AE-5</t>
  </si>
  <si>
    <t>Bear Stearns Commercial Mortga SECURED    0.309% 06/11/50</t>
  </si>
  <si>
    <t>Bear Stearns Commercial Mortga SECURED    0.158% 09/11/42</t>
  </si>
  <si>
    <t>Bear Stearns Commercial Mortga SECURED SUBORDINATED    6.161% 09/11/42</t>
  </si>
  <si>
    <t>073945-AU-1</t>
  </si>
  <si>
    <t>Bear Stearns Commercial Mortga SECURED    0.131% 01/12/45</t>
  </si>
  <si>
    <t>Bear Stearns Commercial Mortga SECURED    0.056% 01/12/45</t>
  </si>
  <si>
    <t>Bear Stearns Commercial Mortga SECURED SUBORDINATED    5.750% 02/11/44</t>
  </si>
  <si>
    <t>07388R-AQ-0</t>
  </si>
  <si>
    <t>07388R-AP-2</t>
  </si>
  <si>
    <t>Bear Stearns Commercial Mortga SECURED SUBORDINATED    5.582% 02/11/44</t>
  </si>
  <si>
    <t>07388R-AN-7</t>
  </si>
  <si>
    <t>Bear Stearns Commercial Mortga SECURED SUBORDINATED    5.542% 02/11/44</t>
  </si>
  <si>
    <t>07388R-AM-9</t>
  </si>
  <si>
    <t>Bear Stearns Commercial Mortga SECURED    0.138% 06/11/50</t>
  </si>
  <si>
    <t>Bear Stearns Commercial Mortga SECURED    0.669% 12/11/38</t>
  </si>
  <si>
    <t>Bear Stearns Commercial Mortga SECURED    0.183% 09/11/41</t>
  </si>
  <si>
    <t>Bear Stearns Commercial Mortga SECURED    0.001% 10/12/42</t>
  </si>
  <si>
    <t>Bear Stearns Commercial Mortga SECURED    0.168% 09/11/42</t>
  </si>
  <si>
    <t>Bear Stearns ARM Trust 2005-10 SECURED    2.662% 10/25/35</t>
  </si>
  <si>
    <t>Bear Stearns Alt-A Trust SECURED    0.770% 07/25/35</t>
  </si>
  <si>
    <t>07386H-UB-5</t>
  </si>
  <si>
    <t>Bear Stearns ALT-A Trust 2006- SECURED    2.817% 08/25/36</t>
  </si>
  <si>
    <t>Bear Stearns Asset Backed Secu SECURED    4.500% 07/25/33</t>
  </si>
  <si>
    <t>Bear Stearns Commercial Mortga SECURED    1.017% 02/11/41</t>
  </si>
  <si>
    <t>07383F-YP-7</t>
  </si>
  <si>
    <t>Bear Stearns Commercial Mortga SECURED    0.664% 11/11/41</t>
  </si>
  <si>
    <t>07383F-X6-0</t>
  </si>
  <si>
    <t>Bear Stearns Commercial Mortga SECURED    4.705% 11/11/41</t>
  </si>
  <si>
    <t>Bear Stearns Commercial Mortga SECURED    0.576% 05/11/39</t>
  </si>
  <si>
    <t>Bear Stearns Commercial Mortga SECURED    0.834% 03/13/40</t>
  </si>
  <si>
    <t>Bear Stearns Commercial Mortga SECURED    1.413% 08/15/38</t>
  </si>
  <si>
    <t>Bear Stearns Commercial Mortga SECURED    5.490% 11/11/35</t>
  </si>
  <si>
    <t>07383F-MV-7</t>
  </si>
  <si>
    <t>Bear Stearns Commercial Mortga SECURED    5.440% 11/11/35</t>
  </si>
  <si>
    <t>07383F-MU-9</t>
  </si>
  <si>
    <t>Bear Stearns Commercial Mortga SECURED    1.116% 11/11/35</t>
  </si>
  <si>
    <t>Bear Stearns Commercial Mortga SECURED SUBORDINATED    6.880% 10/15/36</t>
  </si>
  <si>
    <t>07383F-JH-2</t>
  </si>
  <si>
    <t>Bear Stearns Commercial Mortga SECURED    0.715% 10/15/36</t>
  </si>
  <si>
    <t>Bear Stearns Commercial Mortga SECURED    1.433% 11/15/33</t>
  </si>
  <si>
    <t>Bear Stearns Commercial Mortga SECURED SUBORDINATED    6.080% 02/15/35</t>
  </si>
  <si>
    <t>Bear Stearns Commercial Mortga SECURED    0.366% 02/15/35</t>
  </si>
  <si>
    <t>Bear Stearns Commercial Mortga SECURED SUBORDINATED    8.050% 10/15/32</t>
  </si>
  <si>
    <t>Bear Stearns Commercial Mortga SECURED    7.000% 05/20/30</t>
  </si>
  <si>
    <t>Bear Stearns Commercial Mortga SECURED    0.378% 01/12/41</t>
  </si>
  <si>
    <t>07383F-B5-6</t>
  </si>
  <si>
    <t>Bear Stearns Commercial Mortga SECURED    0.347% 01/12/41</t>
  </si>
  <si>
    <t>Bear Stearns Commercial Mortga SECURED    0.216% 02/11/41</t>
  </si>
  <si>
    <t>BASIN ELECTRIC POWER COOPERATI 1ST MORTGAGE    4.000% 10/01/31</t>
  </si>
  <si>
    <t>Bank of America Auto Trust SECURED ABS    2.670% 07/15/13</t>
  </si>
  <si>
    <t>06052D-AC-9</t>
  </si>
  <si>
    <t>BANGOR HYDRO-ELECTRIC CO SENIOR    5.310% 08/07/18</t>
  </si>
  <si>
    <t>Banc of America Commercial Mor SECURED    5.685% 06/10/49</t>
  </si>
  <si>
    <t>Banc of America Commercial Mor SECURED    0.016% 04/10/49</t>
  </si>
  <si>
    <t>Banc of America Commercial Mor SECURED    0.411% 07/10/46</t>
  </si>
  <si>
    <t>Banc of America Commercial Mor SECURED    0.169% 10/10/45</t>
  </si>
  <si>
    <t>Banc of America Commercial Mor SECURED    5.309% 10/10/45</t>
  </si>
  <si>
    <t>Banc of America Mortgage Secur SECURED    2.976% 05/25/35</t>
  </si>
  <si>
    <t>05949A-4P-2</t>
  </si>
  <si>
    <t>Banc of America Alternative Lo SECURED    5.250% 03/25/34</t>
  </si>
  <si>
    <t>Banc of America Merrill Lynch SECURED    4.561% 11/10/41</t>
  </si>
  <si>
    <t>05947U-XN-3</t>
  </si>
  <si>
    <t>Banc of America Merrill Lynch SECURED    0.476% 07/10/43</t>
  </si>
  <si>
    <t>Banc of America Merrill Lynch SECURED    0.740% 11/10/39</t>
  </si>
  <si>
    <t>Banc of America Merrill Lynch SECURED    0.259% 03/11/41</t>
  </si>
  <si>
    <t>Banc of America Merrill Lynch SECURED    0.509% 07/10/43</t>
  </si>
  <si>
    <t>05947U-M5-4</t>
  </si>
  <si>
    <t>Banc of America Merrill Lynch SECURED    1.057% 07/11/43</t>
  </si>
  <si>
    <t>Bank of America-First Union NB SECURED SUBORDINATED    6.459% 04/11/37</t>
  </si>
  <si>
    <t>Bank of America-First Union NB SECURED    0.923% 04/11/37</t>
  </si>
  <si>
    <t>Banc of America Merrill Lynch SECURED    0.780% 09/15/32</t>
  </si>
  <si>
    <t>Banc of America Merrill Lynch SECURED    4.512% 12/10/42</t>
  </si>
  <si>
    <t>Banc of America Commercial Mor SECURED    0.148% 09/10/45</t>
  </si>
  <si>
    <t>Baltimore Gas &amp; Electric Co SENIOR    6.730% 06/12/12</t>
  </si>
  <si>
    <t>05916M-AD-5</t>
  </si>
  <si>
    <t>057224-BA-4</t>
  </si>
  <si>
    <t>BTMU CAPITAL CORPORATION SECURED    3.930% 05/05/26</t>
  </si>
  <si>
    <t>BTMU CAPITAL CORPORATION SENIOR    3.930% 02/23/26</t>
  </si>
  <si>
    <t>BTMU CAPITAL CORPORATION SECURED    3.930% 02/23/26</t>
  </si>
  <si>
    <t>BTMU CAPITAL CORPORATION SECURED    4.830% 10/15/24</t>
  </si>
  <si>
    <t>BTMU CAPITAL CORPORATION SECURED    6.550% 02/26/21</t>
  </si>
  <si>
    <t>WILMINGTON TRUST CORP SECURED    5.631% 07/02/16</t>
  </si>
  <si>
    <t>BMW Floorplan Master Owner Tru SECURED ABS    1.359% 09/15/14</t>
  </si>
  <si>
    <t>05564U-AF-7</t>
  </si>
  <si>
    <t>BCAP LLC Trust SECURED    2.627% 07/26/35</t>
  </si>
  <si>
    <t>BCAP LLC Trust SECURED    3.925% 11/26/37</t>
  </si>
  <si>
    <t>BCAP LLC Trust SECURED    5.810% 01/26/37</t>
  </si>
  <si>
    <t>BCAP LLC Trust SECURED    5.250% 07/26/37</t>
  </si>
  <si>
    <t>BCAP LLC Trust SECURED    6.250% 01/25/18</t>
  </si>
  <si>
    <t>BCAP LLC Trust SECURED    3.080% 03/26/37</t>
  </si>
  <si>
    <t>AUGUSTA FUNDING LTD X SECURED    7.600% 06/30/37</t>
  </si>
  <si>
    <t>05115R-AD-3</t>
  </si>
  <si>
    <t>Augusta Funding Ltd V SECURED    7.150% 02/28/36</t>
  </si>
  <si>
    <t>Augusta Funding Ltd IV SECURED    6.900% 11/15/15</t>
  </si>
  <si>
    <t>Augusta Funding Ltd VI SECURED    7.375% 04/15/13</t>
  </si>
  <si>
    <t>Arizona Public Service Co SENIOR    6.500% 03/01/12</t>
  </si>
  <si>
    <t>040555-CD-4</t>
  </si>
  <si>
    <t>Centerline REIT Inc SECURED CDO-CMBS    5.825% 10/24/45</t>
  </si>
  <si>
    <t>Aphex Capital NSCR 2006-2 Ltd SECURED SUBORDINATED CDO-CMBS Synth 1.511% 09/25/47</t>
  </si>
  <si>
    <t>03759S-AD-7</t>
  </si>
  <si>
    <t>AON Corp NOTES    7.375% 12/14/12</t>
  </si>
  <si>
    <t>037389-AS-2</t>
  </si>
  <si>
    <t>WELLPOINT INC SENIOR    6.800% 08/01/12</t>
  </si>
  <si>
    <t>03674B-AC-8</t>
  </si>
  <si>
    <t>Invesco Ltd SENIOR    5.625% 04/17/12</t>
  </si>
  <si>
    <t>03235E-AQ-3</t>
  </si>
  <si>
    <t>Ameriquest Mortgage Securities SECURED ABS    4.455% 05/25/34</t>
  </si>
  <si>
    <t>Ameriquest Mortgage Securities SECURED ABS    4.965% 11/25/33</t>
  </si>
  <si>
    <t>Ameriquest Mortgage Securities SECURED SUBORDINATED ABS    1.485% 05/25/33</t>
  </si>
  <si>
    <t>AmeriCredit Automobile Receiva SECURED ABS    1.270% 04/08/15</t>
  </si>
  <si>
    <t>AMERICAN TAX CR FUND XI L.P. SENIOR    7.870% 01/01/12</t>
  </si>
  <si>
    <t>03017@-AA-1</t>
  </si>
  <si>
    <t>Springleaf Finance Corp SENIOR    5.375% 10/01/12</t>
  </si>
  <si>
    <t>02635P-RT-2</t>
  </si>
  <si>
    <t>American Express Credit Accoun SECURED ABS    0.249% 02/17/15</t>
  </si>
  <si>
    <t>02586C-AA-9</t>
  </si>
  <si>
    <t>American Express Credit Accoun SECURED ABS    1.559% 12/15/14</t>
  </si>
  <si>
    <t>02582J-FT-2</t>
  </si>
  <si>
    <t>American Express Credit Accoun SECURED ABS    0.279% 01/15/15</t>
  </si>
  <si>
    <t>02582J-DN-7</t>
  </si>
  <si>
    <t>American Airlines 2011-1 Class 1ST LIEN    5.250% 01/31/21</t>
  </si>
  <si>
    <t>HESS CORP SENIOR    7.630% 01/02/24</t>
  </si>
  <si>
    <t>HESS CORP SECURED    7.550% 01/02/23</t>
  </si>
  <si>
    <t>HESS CORP SECURED    7.400% 01/02/23</t>
  </si>
  <si>
    <t>Ally Auto Receivables Trust SECURED ABS    0.650% 03/17/14</t>
  </si>
  <si>
    <t>Alltel Corp SENIOR    7.000% 07/01/12</t>
  </si>
  <si>
    <t>020039-DB-6</t>
  </si>
  <si>
    <t>ALLISON TRANSMISSION INC SENIOR    2.710% 08/07/14</t>
  </si>
  <si>
    <t>Alliance Pipeline LP/United St SECURED    7.770% 06/30/15</t>
  </si>
  <si>
    <t>Aircraft Certificate Owner Tru SECURED ABS    6.455% 09/20/22</t>
  </si>
  <si>
    <t>Agua Caliente Band of Cahuilla SECURED    6.350% 10/01/15</t>
  </si>
  <si>
    <t>Agua Caliente Band of Cahuilla SECURED    6.440% 10/01/16</t>
  </si>
  <si>
    <t>Agua Caliente Band of Cahuilla SECURED    6.080% 10/01/16</t>
  </si>
  <si>
    <t>Adjustable Rate Mortgage Trust SECURED    3.013% 02/25/36</t>
  </si>
  <si>
    <t>ACE Securities Corp SECURED SUBORDINATED ABS    1.260% 12/25/33</t>
  </si>
  <si>
    <t>Call       99.9481</t>
  </si>
  <si>
    <t>Abbott Laboratories SENIOR    2.700% 05/27/15</t>
  </si>
  <si>
    <t>002824-AX-8</t>
  </si>
  <si>
    <t>Call       99.7085</t>
  </si>
  <si>
    <t>Abbott Laboratories SENIOR    5.125% 04/01/19</t>
  </si>
  <si>
    <t>Call       99.8326</t>
  </si>
  <si>
    <t>Abbott Laboratories SENIOR    5.600% 11/30/17</t>
  </si>
  <si>
    <t>002819-AB-6</t>
  </si>
  <si>
    <t>Call       99.9987</t>
  </si>
  <si>
    <t>AT&amp;T Inc SENIOR    4.850% 02/15/14</t>
  </si>
  <si>
    <t>00206R-AQ-5</t>
  </si>
  <si>
    <t>Call       99.9907</t>
  </si>
  <si>
    <t>AT&amp;T Inc SENIOR    4.950% 01/15/13</t>
  </si>
  <si>
    <t>00206R-AF-9</t>
  </si>
  <si>
    <t>Time Warner Inc SENIOR    6.875% 05/01/12</t>
  </si>
  <si>
    <t>00184A-AF-2</t>
  </si>
  <si>
    <t>LEVEL 3 FINANCING INC SECURED    5.750% 09/01/18</t>
  </si>
  <si>
    <t>REYNOLDS GROUP HOLDINGS INC SECURED    6.500% 08/09/18</t>
  </si>
  <si>
    <t>MANITOWOC CO INC/THE SECURED    4.250% 11/13/17</t>
  </si>
  <si>
    <t>HD SUPPLY INC SECURED    2.965% 04/01/14</t>
  </si>
  <si>
    <t>Wyandotte County-Kansas City U SENIOR    5.648% 06/15/23</t>
  </si>
  <si>
    <t>3100995</t>
  </si>
  <si>
    <t>Wisconsin Health &amp; Educational SENIOR    4.000% 07/01/12</t>
  </si>
  <si>
    <t>97710V-S7-4</t>
  </si>
  <si>
    <t>3100994</t>
  </si>
  <si>
    <t>Call      101.0000</t>
  </si>
  <si>
    <t>Wisconsin Health &amp; Educational SECURED    5.750% 08/15/13</t>
  </si>
  <si>
    <t>97710V-DQ-8</t>
  </si>
  <si>
    <t>3100993</t>
  </si>
  <si>
    <t>Wisconsin Housing &amp; Economic D SENIOR    4.875% 03/01/36</t>
  </si>
  <si>
    <t>3100992</t>
  </si>
  <si>
    <t>West Virginia Housing Developm SENIOR    4.450% 11/01/16</t>
  </si>
  <si>
    <t>3100991</t>
  </si>
  <si>
    <t>West Virginia Housing Developm SENIOR    4.000% 05/01/12</t>
  </si>
  <si>
    <t>95662M-VC-1</t>
  </si>
  <si>
    <t>3100990</t>
  </si>
  <si>
    <t>West Virginia Economic Develop SENIOR    5.500% 11/01/17</t>
  </si>
  <si>
    <t>95648M-DE-6</t>
  </si>
  <si>
    <t>3100989</t>
  </si>
  <si>
    <t>Washington State Housing Finan SENIOR    4.750% 12/01/18</t>
  </si>
  <si>
    <t>3100988</t>
  </si>
  <si>
    <t>Washington State Housing Finan SENIOR    5.500% 12/01/35</t>
  </si>
  <si>
    <t>3100987</t>
  </si>
  <si>
    <t>Virginia Housing Development A SENIOR    4.000% 07/01/12</t>
  </si>
  <si>
    <t>92812U-DU-9</t>
  </si>
  <si>
    <t>3100986</t>
  </si>
  <si>
    <t>Virginia Housing Development A SENIOR    4.000% 01/01/12</t>
  </si>
  <si>
    <t>92812Q-HF-7</t>
  </si>
  <si>
    <t>3100985</t>
  </si>
  <si>
    <t>U.S. Virgin Islands</t>
  </si>
  <si>
    <t>Virgin Islands Public Finance SENIOR    4.700% 07/01/22</t>
  </si>
  <si>
    <t>927675-AD-0</t>
  </si>
  <si>
    <t>3100984</t>
  </si>
  <si>
    <t>University of Illinois SECURED    5.250% 04/01/32</t>
  </si>
  <si>
    <t>914353-VM-6</t>
  </si>
  <si>
    <t>3100983</t>
  </si>
  <si>
    <t>County of Tooele UT SENIOR    5.700% 11/01/26</t>
  </si>
  <si>
    <t>890340-AF-9</t>
  </si>
  <si>
    <t>3100982</t>
  </si>
  <si>
    <t>Tobacco Settlement Financing C SENIOR    5.250% 06/01/19</t>
  </si>
  <si>
    <t>88880N-AE-9</t>
  </si>
  <si>
    <t>3100981</t>
  </si>
  <si>
    <t>Call       99.9148</t>
  </si>
  <si>
    <t>Texas Department of Housing &amp; SENIOR    4.350% 09/01/14</t>
  </si>
  <si>
    <t>3100980</t>
  </si>
  <si>
    <t>Call       99.9847</t>
  </si>
  <si>
    <t>Texas Department of Housing &amp; SENIOR    4.250% 09/01/13</t>
  </si>
  <si>
    <t>3100979</t>
  </si>
  <si>
    <t>Texas Department of Housing &amp; SENIOR    4.400% 03/01/28</t>
  </si>
  <si>
    <t>3100978</t>
  </si>
  <si>
    <t>Tennessee Housing Development SENIOR    3.200% 07/01/17</t>
  </si>
  <si>
    <t>3100977</t>
  </si>
  <si>
    <t>Tennessee Housing Development SENIOR    4.125% 01/01/21</t>
  </si>
  <si>
    <t>3100976</t>
  </si>
  <si>
    <t>Tennessee Housing Development SENIOR    4.050% 07/01/20</t>
  </si>
  <si>
    <t>3100975</t>
  </si>
  <si>
    <t>Tennessee Housing Development SENIOR    4.050% 01/01/20</t>
  </si>
  <si>
    <t>3100974</t>
  </si>
  <si>
    <t>Tennessee Housing Development SENIOR    3.750% 07/01/19</t>
  </si>
  <si>
    <t>3100973</t>
  </si>
  <si>
    <t>Tennessee Housing Development SENIOR    4.900% 01/01/18</t>
  </si>
  <si>
    <t>3100972</t>
  </si>
  <si>
    <t>Tennessee Housing Development SENIOR    4.450% 07/01/18</t>
  </si>
  <si>
    <t>3100971</t>
  </si>
  <si>
    <t>Tennessee Housing Development SENIOR    4.450% 01/01/18</t>
  </si>
  <si>
    <t>3100970</t>
  </si>
  <si>
    <t>Tennessee Housing Development SENIOR    4.375% 07/01/17</t>
  </si>
  <si>
    <t>3100969</t>
  </si>
  <si>
    <t>Tennessee Housing Development SENIOR    4.375% 01/01/17</t>
  </si>
  <si>
    <t>3100968</t>
  </si>
  <si>
    <t>Tennessee Housing Development SENIOR    4.350% 07/01/16</t>
  </si>
  <si>
    <t>3100967</t>
  </si>
  <si>
    <t>Tennessee Housing Development SENIOR    4.350% 01/01/16</t>
  </si>
  <si>
    <t>3100966</t>
  </si>
  <si>
    <t>Tennessee Housing Development SENIOR    4.300% 07/01/15</t>
  </si>
  <si>
    <t>3100965</t>
  </si>
  <si>
    <t>Tennessee Housing Development SENIOR    4.300% 01/01/15</t>
  </si>
  <si>
    <t>3100964</t>
  </si>
  <si>
    <t>Tennessee Housing Development SENIOR    4.250% 07/01/14</t>
  </si>
  <si>
    <t>3100963</t>
  </si>
  <si>
    <t>Tennessee Housing Development SENIOR    4.250% 01/01/14</t>
  </si>
  <si>
    <t>3100962</t>
  </si>
  <si>
    <t>Tennessee Housing Development SENIOR    4.150% 07/01/13</t>
  </si>
  <si>
    <t>3100961</t>
  </si>
  <si>
    <t>Tennessee Housing Development SENIOR    4.100% 01/01/13</t>
  </si>
  <si>
    <t>3100960</t>
  </si>
  <si>
    <t>Tennessee Housing Development SENIOR    4.050% 07/01/12</t>
  </si>
  <si>
    <t>88045R-AJ-1</t>
  </si>
  <si>
    <t>3100959</t>
  </si>
  <si>
    <t>3100958</t>
  </si>
  <si>
    <t>Tennessee Housing Development SENIOR    4.000% 01/01/12</t>
  </si>
  <si>
    <t>88045R-AH-5</t>
  </si>
  <si>
    <t>3100957</t>
  </si>
  <si>
    <t>Tarrant County Cultural Educat SENIOR    5.000% 02/15/12</t>
  </si>
  <si>
    <t>87638T-AC-7</t>
  </si>
  <si>
    <t>3100956</t>
  </si>
  <si>
    <t>South Dakota Health &amp; Educatio SENIOR    4.250% 11/01/12</t>
  </si>
  <si>
    <t>83755V-LD-4</t>
  </si>
  <si>
    <t>3100955</t>
  </si>
  <si>
    <t>South Carolina State Public Se SECURED    5.000% 01/01/27</t>
  </si>
  <si>
    <t>837147-YY-7</t>
  </si>
  <si>
    <t>3100954</t>
  </si>
  <si>
    <t>South Carolina State Housing F SENIOR    4.750% 07/01/18</t>
  </si>
  <si>
    <t>3100953</t>
  </si>
  <si>
    <t>Skagit County Public Hospital SENIOR    5.500% 12/01/13</t>
  </si>
  <si>
    <t>3100952</t>
  </si>
  <si>
    <t>County of Sedgwick KS / County SENIOR    5.600% 12/01/28</t>
  </si>
  <si>
    <t>3100951</t>
  </si>
  <si>
    <t>County of Sedgwick KS / County SENIOR    5.500% 06/01/28</t>
  </si>
  <si>
    <t>3100950</t>
  </si>
  <si>
    <t>Saratoga County Industrial Dev SENIOR    5.000% 12/01/12</t>
  </si>
  <si>
    <t>803482-CG-1</t>
  </si>
  <si>
    <t>3100949</t>
  </si>
  <si>
    <t>City of San Antonio TX SENIOR    5.375% 02/01/20</t>
  </si>
  <si>
    <t>796253-SW-3</t>
  </si>
  <si>
    <t>3100948</t>
  </si>
  <si>
    <t>St Louis County Industrial Dev SENIOR    5.125% 09/01/12</t>
  </si>
  <si>
    <t>791524-AF-8</t>
  </si>
  <si>
    <t>3100947</t>
  </si>
  <si>
    <t>City of Riverside MO SENIOR    5.000% 05/01/15</t>
  </si>
  <si>
    <t>3100946</t>
  </si>
  <si>
    <t>Rhode Island Housing &amp; Mortgag SENIOR    5.000% 10/01/36</t>
  </si>
  <si>
    <t>3100945</t>
  </si>
  <si>
    <t>Port of Kalama WA SENIOR    4.500% 12/01/12</t>
  </si>
  <si>
    <t>734591-FP-0</t>
  </si>
  <si>
    <t>3100944</t>
  </si>
  <si>
    <t>Call       96.8307</t>
  </si>
  <si>
    <t>Port Authority of New York &amp; N SECURED    5.750% 11/01/32</t>
  </si>
  <si>
    <t>73358T-WK-3</t>
  </si>
  <si>
    <t>3100943</t>
  </si>
  <si>
    <t>Port Authority of New York &amp; N SENIOR    5.000% 12/01/12</t>
  </si>
  <si>
    <t>73358T-KH-3</t>
  </si>
  <si>
    <t>3100942</t>
  </si>
  <si>
    <t>Port Authority of New York &amp; N SENIOR    4.000% 07/15/12</t>
  </si>
  <si>
    <t>73358T-GS-4</t>
  </si>
  <si>
    <t>3100941</t>
  </si>
  <si>
    <t>Pinellas County Housing Financ SENIOR    5.200% 03/01/36</t>
  </si>
  <si>
    <t>3100940</t>
  </si>
  <si>
    <t>Phoenix Civic Improvement Corp SENIOR    5.500% 07/01/12</t>
  </si>
  <si>
    <t>71883M-FK-5</t>
  </si>
  <si>
    <t>3100939</t>
  </si>
  <si>
    <t>City of Pensacola FL Airport R SENIOR    5.000% 10/01/12</t>
  </si>
  <si>
    <t>709427-EA-2</t>
  </si>
  <si>
    <t>3100938</t>
  </si>
  <si>
    <t>Pennsylvania Higher Educationa SENIOR    5.500% 05/01/15</t>
  </si>
  <si>
    <t>70917N-RX-4</t>
  </si>
  <si>
    <t>3100937</t>
  </si>
  <si>
    <t>Pennsylvania Higher Educationa SENIOR    5.500% 05/01/14</t>
  </si>
  <si>
    <t>70917N-RW-6</t>
  </si>
  <si>
    <t>3100936</t>
  </si>
  <si>
    <t>Peninsula Ports Authority SENIOR    6.000% 12/15/12</t>
  </si>
  <si>
    <t>707168-CE-8</t>
  </si>
  <si>
    <t>3100935</t>
  </si>
  <si>
    <t>State of Oregon Housing &amp; Comm SENIOR    4.700% 07/01/16</t>
  </si>
  <si>
    <t>3100934</t>
  </si>
  <si>
    <t>City of Olathe KS SENIOR    4.125% 09/01/37</t>
  </si>
  <si>
    <t>679390-GH-1</t>
  </si>
  <si>
    <t>3100933</t>
  </si>
  <si>
    <t>677632-LH-2</t>
  </si>
  <si>
    <t>3100932</t>
  </si>
  <si>
    <t>Ohio Housing Finance Agency SENIOR    4.700% 09/01/17</t>
  </si>
  <si>
    <t>3100931</t>
  </si>
  <si>
    <t>Ohana Military Communities LLC SENIOR    5.471% 10/01/21</t>
  </si>
  <si>
    <t>3100930</t>
  </si>
  <si>
    <t>3100929</t>
  </si>
  <si>
    <t>Ohio Housing Finance Agency SECURED    4.400% 09/01/13</t>
  </si>
  <si>
    <t>3100928</t>
  </si>
  <si>
    <t>Ohio Housing Finance Agency SECURED    4.300% 09/01/12</t>
  </si>
  <si>
    <t>676907-ML-9</t>
  </si>
  <si>
    <t>3100927</t>
  </si>
  <si>
    <t>3100926</t>
  </si>
  <si>
    <t>Ohio Housing Finance Agency SENIOR    4.750% 10/20/15</t>
  </si>
  <si>
    <t>3100925</t>
  </si>
  <si>
    <t>North Texas Tollway Authority SENIOR    5.000% 01/01/12</t>
  </si>
  <si>
    <t>66285W-AE-6</t>
  </si>
  <si>
    <t>3100924</t>
  </si>
  <si>
    <t>North Dakota Housing Finance A SECURED    4.500% 07/01/13</t>
  </si>
  <si>
    <t>65888M-5U-1</t>
  </si>
  <si>
    <t>3100923</t>
  </si>
  <si>
    <t>North Dakota Housing Finance A SENIOR    4.150% 07/01/13</t>
  </si>
  <si>
    <t>658886-DL-7</t>
  </si>
  <si>
    <t>3100922</t>
  </si>
  <si>
    <t>North Dakota Housing Finance A SENIOR    4.050% 07/01/12</t>
  </si>
  <si>
    <t>658886-DK-9</t>
  </si>
  <si>
    <t>3100921</t>
  </si>
  <si>
    <t>North Carolina Eastern Municip SENIOR    5.500% 01/01/12</t>
  </si>
  <si>
    <t>658196-C8-1</t>
  </si>
  <si>
    <t>3100920</t>
  </si>
  <si>
    <t>New York State Environmental F SENIOR    4.550% 05/01/12</t>
  </si>
  <si>
    <t>649852-AH-3</t>
  </si>
  <si>
    <t>3100919</t>
  </si>
  <si>
    <t>New Mexico Mortgage Finance Au SENIOR    5.000% 01/01/18</t>
  </si>
  <si>
    <t>3100918</t>
  </si>
  <si>
    <t>New Jersey Health Care Facilit SENIOR    5.000% 07/01/12</t>
  </si>
  <si>
    <t>64579F-GP-2</t>
  </si>
  <si>
    <t>3100917</t>
  </si>
  <si>
    <t>3100916</t>
  </si>
  <si>
    <t>New Jersey Health Care Facilit SENIOR    6.000% 07/01/12</t>
  </si>
  <si>
    <t>64579E-5Q-5</t>
  </si>
  <si>
    <t>3100915</t>
  </si>
  <si>
    <t>New Hampshire Housing Finance SENIOR    4.625% 07/01/15</t>
  </si>
  <si>
    <t>3100914</t>
  </si>
  <si>
    <t>New Hampshire Housing Finance SENIOR    6.000% 01/01/35</t>
  </si>
  <si>
    <t>3100913</t>
  </si>
  <si>
    <t>New Hampshire Business Finance SENIOR    7.125% 07/01/27</t>
  </si>
  <si>
    <t>64468C-BM-5</t>
  </si>
  <si>
    <t>3100912</t>
  </si>
  <si>
    <t>New Hampshire Health &amp; Educati SECURED    5.500% 08/01/27</t>
  </si>
  <si>
    <t>644614-EV-7</t>
  </si>
  <si>
    <t>3100911</t>
  </si>
  <si>
    <t>Nebraska Investment Finance Au SENIOR    4.300% 09/01/16</t>
  </si>
  <si>
    <t>63967C-6J-6</t>
  </si>
  <si>
    <t>3100910</t>
  </si>
  <si>
    <t>Nebraska Investment Finance Au SENIOR    4.300% 03/01/16</t>
  </si>
  <si>
    <t>63967C-6H-0</t>
  </si>
  <si>
    <t>3100909</t>
  </si>
  <si>
    <t>Nebraska Investment Finance Au SENIOR    4.250% 09/01/15</t>
  </si>
  <si>
    <t>3100908</t>
  </si>
  <si>
    <t>Nebraska Investment Finance Au SENIOR    4.250% 03/01/15</t>
  </si>
  <si>
    <t>3100907</t>
  </si>
  <si>
    <t>Nebraska Investment Finance Au SENIOR    4.600% 09/01/13</t>
  </si>
  <si>
    <t>63967C-3J-9</t>
  </si>
  <si>
    <t>3100906</t>
  </si>
  <si>
    <t>Nebraska Investment Finance Au SENIOR    4.550% 03/01/13</t>
  </si>
  <si>
    <t>63967C-3H-3</t>
  </si>
  <si>
    <t>3100905</t>
  </si>
  <si>
    <t>Nebraska Investment Finance Au SENIOR    4.450% 03/01/12</t>
  </si>
  <si>
    <t>63967C-3F-7</t>
  </si>
  <si>
    <t>3100904</t>
  </si>
  <si>
    <t>City of Murray KY SENIOR    4.250% 08/01/12</t>
  </si>
  <si>
    <t>62708P-AE-9</t>
  </si>
  <si>
    <t>3100903</t>
  </si>
  <si>
    <t>Mobile Industrial Development SENIOR    4.750% 06/01/34</t>
  </si>
  <si>
    <t>607167-DU-4</t>
  </si>
  <si>
    <t>3100902</t>
  </si>
  <si>
    <t>Missouri Housing Development C SENIOR    4.700% 09/01/18</t>
  </si>
  <si>
    <t>3100901</t>
  </si>
  <si>
    <t>Missouri Housing Development C SECURED    4.700% 09/01/23</t>
  </si>
  <si>
    <t>3100900</t>
  </si>
  <si>
    <t>Call       97.8884</t>
  </si>
  <si>
    <t>Mississippi Home Corp SENIOR    4.375% 12/01/18</t>
  </si>
  <si>
    <t>3100899</t>
  </si>
  <si>
    <t>Michigan Strategic Fund SENIOR    4.625% 12/01/12</t>
  </si>
  <si>
    <t>59469W-AS-8</t>
  </si>
  <si>
    <t>3100898</t>
  </si>
  <si>
    <t>Michigan State South Central P SENIOR    6.000% 05/01/12</t>
  </si>
  <si>
    <t>594689-DB-4</t>
  </si>
  <si>
    <t>3100897</t>
  </si>
  <si>
    <t>Michigan State Housing Develop SENIOR    4.350% 12/01/12</t>
  </si>
  <si>
    <t>594653-Y7-6</t>
  </si>
  <si>
    <t>3100896</t>
  </si>
  <si>
    <t>Michigan State Housing Develop SENIOR    3.950% 12/01/12</t>
  </si>
  <si>
    <t>594653-X2-8</t>
  </si>
  <si>
    <t>3100895</t>
  </si>
  <si>
    <t>Miami-Dade County Housing Fina SENIOR    5.300% 10/01/36</t>
  </si>
  <si>
    <t>3100894</t>
  </si>
  <si>
    <t>County of Miami-Dade FL Aviati SENIOR    5.000% 10/01/12</t>
  </si>
  <si>
    <t>59333P-RA-8</t>
  </si>
  <si>
    <t>3100893</t>
  </si>
  <si>
    <t>Metropolitan Washington Airpor SENIOR    5.500% 10/01/12</t>
  </si>
  <si>
    <t>592646-ZT-3</t>
  </si>
  <si>
    <t>3100892</t>
  </si>
  <si>
    <t>Metropolitan Transportation Au SENIOR    5.000% 11/15/23</t>
  </si>
  <si>
    <t>59259R-5N-0</t>
  </si>
  <si>
    <t>3100891</t>
  </si>
  <si>
    <t>Memphis-Shelby County Airport SENIOR    5.350% 09/01/12</t>
  </si>
  <si>
    <t>586118-AP-6</t>
  </si>
  <si>
    <t>3100890</t>
  </si>
  <si>
    <t>Massachusetts Housing Finance SENIOR    4.500% 12/01/13</t>
  </si>
  <si>
    <t>57586P-EV-4</t>
  </si>
  <si>
    <t>3100889</t>
  </si>
  <si>
    <t>Massachusetts Health &amp; Educati SENIOR    5.000% 07/15/12</t>
  </si>
  <si>
    <t>57586C-WZ-4</t>
  </si>
  <si>
    <t>3100888</t>
  </si>
  <si>
    <t>Massachusetts Bay Transportati SENIOR    5.500% 03/01/12</t>
  </si>
  <si>
    <t>575566-R9-7</t>
  </si>
  <si>
    <t>3100887</t>
  </si>
  <si>
    <t>Maryland Health &amp; Higher Educa SENIOR    5.000% 07/01/12</t>
  </si>
  <si>
    <t>574217-Y9-0</t>
  </si>
  <si>
    <t>3100886</t>
  </si>
  <si>
    <t>Madison County Industrial Deve SENIOR    4.500% 02/01/17</t>
  </si>
  <si>
    <t>3100885</t>
  </si>
  <si>
    <t>Madison County Hospital SENIOR    5.000% 09/01/12</t>
  </si>
  <si>
    <t>556697-AS-9</t>
  </si>
  <si>
    <t>3100884</t>
  </si>
  <si>
    <t>Louisiana Offshore Terminal Au SENIOR    1.600% 10/01/37</t>
  </si>
  <si>
    <t>546510-FB-9</t>
  </si>
  <si>
    <t>3100883</t>
  </si>
  <si>
    <t>City of Los Angeles Department SENIOR    5.000% 05/15/12</t>
  </si>
  <si>
    <t>544435-ZA-1</t>
  </si>
  <si>
    <t>3100882</t>
  </si>
  <si>
    <t>544435-XT-2</t>
  </si>
  <si>
    <t>3100881</t>
  </si>
  <si>
    <t>Lancaster Educational Assistan SENIOR    5.000% 12/01/15</t>
  </si>
  <si>
    <t>3100880</t>
  </si>
  <si>
    <t>Kerrville Health Facilities De SENIOR    5.000% 08/15/12</t>
  </si>
  <si>
    <t>492436-AD-2</t>
  </si>
  <si>
    <t>3100879</t>
  </si>
  <si>
    <t>Kentucky Housing Corp SENIOR    4.625% 07/01/18</t>
  </si>
  <si>
    <t>3100878</t>
  </si>
  <si>
    <t>Kent Hospital Finance Authorit SENIOR    5.000% 01/15/47</t>
  </si>
  <si>
    <t>490580-CN-5</t>
  </si>
  <si>
    <t>3100877</t>
  </si>
  <si>
    <t>Kent Hospital Finance Authorit SENIOR    5.250% 07/01/12</t>
  </si>
  <si>
    <t>490580-BT-3</t>
  </si>
  <si>
    <t>3100876</t>
  </si>
  <si>
    <t>Call       99.7603</t>
  </si>
  <si>
    <t>County of Johnson MO SECURED    4.000% 06/01/13</t>
  </si>
  <si>
    <t>3100875</t>
  </si>
  <si>
    <t>Iowa Finance Authority SENIOR    5.050% 07/01/22</t>
  </si>
  <si>
    <t>3100874</t>
  </si>
  <si>
    <t>Iowa Finance Authority SENIOR    5.250% 07/01/12</t>
  </si>
  <si>
    <t>462466-AG-8</t>
  </si>
  <si>
    <t>3100873</t>
  </si>
  <si>
    <t>Indianapolis Local Public Impr SECURED    5.250% 07/01/33</t>
  </si>
  <si>
    <t>455280-5Q-6</t>
  </si>
  <si>
    <t>3100872</t>
  </si>
  <si>
    <t>Indiana Housing &amp; Community De SENIOR    4.000% 01/01/34</t>
  </si>
  <si>
    <t>45505L-RU-4</t>
  </si>
  <si>
    <t>3100871</t>
  </si>
  <si>
    <t>Indiana Housing &amp; Community De SENIOR    4.650% 07/01/22</t>
  </si>
  <si>
    <t>3100870</t>
  </si>
  <si>
    <t>Indiana Housing &amp; Community De SENIOR    4.375% 07/01/17</t>
  </si>
  <si>
    <t>3100869</t>
  </si>
  <si>
    <t>Indiana Housing &amp; Community De SENIOR    4.170% 07/01/14</t>
  </si>
  <si>
    <t>3100868</t>
  </si>
  <si>
    <t>Illinois Housing Development A SENIOR    3.950% 08/01/13</t>
  </si>
  <si>
    <t>3100867</t>
  </si>
  <si>
    <t>Illinois Housing Development A SENIOR    3.900% 02/01/13</t>
  </si>
  <si>
    <t>45201Y-QH-3</t>
  </si>
  <si>
    <t>3100866</t>
  </si>
  <si>
    <t>County of Huron OH SENIOR    5.250% 12/01/12</t>
  </si>
  <si>
    <t>447540-BV-6</t>
  </si>
  <si>
    <t>3100865</t>
  </si>
  <si>
    <t>Hillsborough County Industrial SENIOR    5.100% 10/01/13</t>
  </si>
  <si>
    <t>432320-DM-8</t>
  </si>
  <si>
    <t>3100864</t>
  </si>
  <si>
    <t>Highlands County Health Facili SENIOR    3.950% 11/15/32</t>
  </si>
  <si>
    <t>431022-DY-5</t>
  </si>
  <si>
    <t>3100863</t>
  </si>
  <si>
    <t>Hidalgo County Health Services SENIOR    4.250% 08/15/12</t>
  </si>
  <si>
    <t>429338-BX-3</t>
  </si>
  <si>
    <t>3100862</t>
  </si>
  <si>
    <t>State of Hawaii Harbor System SENIOR    5.500% 07/01/12</t>
  </si>
  <si>
    <t>41981T-EK-5</t>
  </si>
  <si>
    <t>3100861</t>
  </si>
  <si>
    <t>State of Hawaii Airports Syste SENIOR    6.900% 07/01/12</t>
  </si>
  <si>
    <t>419794-MZ-2</t>
  </si>
  <si>
    <t>3100860</t>
  </si>
  <si>
    <t>County of Hamilton OH SENIOR    5.000% 01/01/12</t>
  </si>
  <si>
    <t>40727R-AD-0</t>
  </si>
  <si>
    <t>3100859</t>
  </si>
  <si>
    <t>Call       85.6953</t>
  </si>
  <si>
    <t>Gulf Coast Waste Disposal Auth SENIOR    5.700% 04/01/32</t>
  </si>
  <si>
    <t>40223M-AA-6</t>
  </si>
  <si>
    <t>3100858</t>
  </si>
  <si>
    <t>Call       83.9208</t>
  </si>
  <si>
    <t>Gulf Coast Industrial Developm SENIOR    5.600% 12/01/31</t>
  </si>
  <si>
    <t>40220T-AB-2</t>
  </si>
  <si>
    <t>3100857</t>
  </si>
  <si>
    <t>Call       84.6352</t>
  </si>
  <si>
    <t>Gulf Coast Waste Disposal Auth SENIOR    5.600% 04/01/32</t>
  </si>
  <si>
    <t>401905-BF-0</t>
  </si>
  <si>
    <t>3100856</t>
  </si>
  <si>
    <t>Gregg County Health Facilities SENIOR    4.500% 10/01/12</t>
  </si>
  <si>
    <t>39753M-EB-0</t>
  </si>
  <si>
    <t>3100855</t>
  </si>
  <si>
    <t>Greenville County School Distr SENIOR    5.875% 12/01/19</t>
  </si>
  <si>
    <t>396066-AS-1</t>
  </si>
  <si>
    <t>3100854</t>
  </si>
  <si>
    <t>Greenville County School Distr SENIOR    5.550% 12/01/18</t>
  </si>
  <si>
    <t>396066-AQ-5</t>
  </si>
  <si>
    <t>3100853</t>
  </si>
  <si>
    <t>Golden State Tobacco Securitiz SENIOR    6.250% 06/01/33</t>
  </si>
  <si>
    <t>3100852</t>
  </si>
  <si>
    <t>Call       99.6656</t>
  </si>
  <si>
    <t>Georgia Housing &amp; Finance Auth SECURED    5.250% 12/01/12</t>
  </si>
  <si>
    <t>373538-S2-4</t>
  </si>
  <si>
    <t>3100851</t>
  </si>
  <si>
    <t>County of Georgetown SC SENIOR    5.125% 02/01/12</t>
  </si>
  <si>
    <t>372627-BG-3</t>
  </si>
  <si>
    <t>3100850</t>
  </si>
  <si>
    <t>Fredericksburg Economic Develo SENIOR    5.000% 06/15/12</t>
  </si>
  <si>
    <t>355849-AF-7</t>
  </si>
  <si>
    <t>3100849</t>
  </si>
  <si>
    <t>Florida Housing Finance Corp SENIOR    4.375% 07/01/17</t>
  </si>
  <si>
    <t>3100848</t>
  </si>
  <si>
    <t>Florida Housing Finance Corp SENIOR    4.350% 07/01/16</t>
  </si>
  <si>
    <t>3100847</t>
  </si>
  <si>
    <t>Florida Housing Finance Corp SENIOR    4.200% 07/01/14</t>
  </si>
  <si>
    <t>3100846</t>
  </si>
  <si>
    <t>Florida Housing Finance Corp SENIOR    4.100% 07/01/13</t>
  </si>
  <si>
    <t>3100845</t>
  </si>
  <si>
    <t>Florida Housing Finance Corp SENIOR    4.050% 07/01/12</t>
  </si>
  <si>
    <t>34073N-W4-8</t>
  </si>
  <si>
    <t>3100844</t>
  </si>
  <si>
    <t>3100843</t>
  </si>
  <si>
    <t>Florida Housing Finance Corp SENIOR    4.650% 01/01/14</t>
  </si>
  <si>
    <t>3100842</t>
  </si>
  <si>
    <t>Florida Housing Finance Corp SENIOR    4.600% 07/01/13</t>
  </si>
  <si>
    <t>3100841</t>
  </si>
  <si>
    <t>Florida Housing Finance Corp SENIOR    4.600% 01/01/13</t>
  </si>
  <si>
    <t>3100840</t>
  </si>
  <si>
    <t>Florida Housing Finance Corp SENIOR    4.500% 07/01/12</t>
  </si>
  <si>
    <t>34073N-N9-7</t>
  </si>
  <si>
    <t>3100839</t>
  </si>
  <si>
    <t>3100838</t>
  </si>
  <si>
    <t>Florida Housing Finance Corp SENIOR    4.500% 01/01/12</t>
  </si>
  <si>
    <t>34073N-N8-9</t>
  </si>
  <si>
    <t>3100837</t>
  </si>
  <si>
    <t>Fannie Mae Pool POOL #AE9755    3.500% 12/01/40</t>
  </si>
  <si>
    <t>3100836</t>
  </si>
  <si>
    <t>Fannie Mae Pool POOL #AE8381    4.000% 11/01/40</t>
  </si>
  <si>
    <t>3100835</t>
  </si>
  <si>
    <t>Fannie Mae Pool POOL #AE7958    4.000% 12/01/40</t>
  </si>
  <si>
    <t>3100834</t>
  </si>
  <si>
    <t>Fannie Mae Pool POOL #AE6354    4.500% 12/01/40</t>
  </si>
  <si>
    <t>3100833</t>
  </si>
  <si>
    <t>Fannie Mae Pool POOL #AE4789    4.000% 10/01/40</t>
  </si>
  <si>
    <t>3100832</t>
  </si>
  <si>
    <t>Fannie Mae Pool POOL #AE3649    4.000% 09/01/40</t>
  </si>
  <si>
    <t>3100831</t>
  </si>
  <si>
    <t>Fannie Mae Pool POOL #AE4411    4.000% 11/01/40</t>
  </si>
  <si>
    <t>3100830</t>
  </si>
  <si>
    <t>Fannie Mae Pool POOL #AD9372    4.000% 09/01/40</t>
  </si>
  <si>
    <t>3100829</t>
  </si>
  <si>
    <t>Fannie Mae Pool POOL #AD9874    4.000% 10/01/40</t>
  </si>
  <si>
    <t>3100828</t>
  </si>
  <si>
    <t>Fannie Mae Pool POOL #AD7340    4.000% 06/01/25</t>
  </si>
  <si>
    <t>3100827</t>
  </si>
  <si>
    <t>Fannie Mae Pool POOL #AD7325    4.000% 06/01/25</t>
  </si>
  <si>
    <t>3100826</t>
  </si>
  <si>
    <t>Fannie Mae Pool POOL #AD5768    4.500% 05/01/40</t>
  </si>
  <si>
    <t>3100825</t>
  </si>
  <si>
    <t>Fannie Mae Pool POOL #AD5682    4.000% 05/01/25</t>
  </si>
  <si>
    <t>3100824</t>
  </si>
  <si>
    <t>Fannie Mae Pool POOL #AD4675    4.000% 06/01/25</t>
  </si>
  <si>
    <t>3100823</t>
  </si>
  <si>
    <t>Fannie Mae Pool POOL #AD2700    4.000% 04/01/25</t>
  </si>
  <si>
    <t>3100822</t>
  </si>
  <si>
    <t>Fannie Mae Pool POOL #AD1124    4.500% 01/01/40</t>
  </si>
  <si>
    <t>3100821</t>
  </si>
  <si>
    <t>Fannie Mae Pool POOL #AD0059    4.126% 07/01/39</t>
  </si>
  <si>
    <t>3100820</t>
  </si>
  <si>
    <t>Fannie Mae Pool POOL #MA0695    4.000% 04/01/31</t>
  </si>
  <si>
    <t>3100819</t>
  </si>
  <si>
    <t>Fannie Mae Pool POOL #MA0641    4.000% 02/01/31</t>
  </si>
  <si>
    <t>3100818</t>
  </si>
  <si>
    <t>Fannie Mae Pool POOL #MA0667    4.000% 03/01/31</t>
  </si>
  <si>
    <t>3100817</t>
  </si>
  <si>
    <t>Fannie Mae Pool POOL #MA0203    4.000% 10/01/19</t>
  </si>
  <si>
    <t>3100816</t>
  </si>
  <si>
    <t>Fannie Mae Pool POOL #MA0885    3.500% 10/01/31</t>
  </si>
  <si>
    <t>3100815</t>
  </si>
  <si>
    <t>Fannie Mae Pool POOL #MA0771    3.500% 06/01/21</t>
  </si>
  <si>
    <t>3100814</t>
  </si>
  <si>
    <t>Fannie Mae Pool POOL #AC8596    4.000% 01/01/25</t>
  </si>
  <si>
    <t>3100813</t>
  </si>
  <si>
    <t>Fannie Mae Pool POOL #AC8262    3.186% 07/01/39</t>
  </si>
  <si>
    <t>3100812</t>
  </si>
  <si>
    <t>Fannie Mae Pool POOL #AC5838    4.000% 05/01/25</t>
  </si>
  <si>
    <t>3100811</t>
  </si>
  <si>
    <t>Fannie Mae Pool POOL #AC3324    4.500% 10/01/29</t>
  </si>
  <si>
    <t>3100810</t>
  </si>
  <si>
    <t>Fannie Mae Pool POOL #AC3323    4.500% 10/01/29</t>
  </si>
  <si>
    <t>3100809</t>
  </si>
  <si>
    <t>Fannie Mae Pool POOL #AC3305    5.000% 10/01/39</t>
  </si>
  <si>
    <t>3100808</t>
  </si>
  <si>
    <t>Fannie Mae Pool POOL #AC3264    4.500% 10/01/29</t>
  </si>
  <si>
    <t>3100807</t>
  </si>
  <si>
    <t>Fannie Mae Pool POOL #AC3129    5.000% 09/01/39</t>
  </si>
  <si>
    <t>3100806</t>
  </si>
  <si>
    <t>Fannie Mae Pool POOL #AC1238    5.000% 08/01/39</t>
  </si>
  <si>
    <t>3100805</t>
  </si>
  <si>
    <t>Fannie Mae Pool POOL #AC0939    3.580% 07/01/39</t>
  </si>
  <si>
    <t>3100804</t>
  </si>
  <si>
    <t>Fannie Mae Pool POOL #AC0712    4.171% 09/01/39</t>
  </si>
  <si>
    <t>3100803</t>
  </si>
  <si>
    <t>Fannie Mae Pool POOL #AC0710    4.415% 09/01/39</t>
  </si>
  <si>
    <t>3100802</t>
  </si>
  <si>
    <t>Fannie Mae Pool POOL #AC0770    5.000% 09/01/39</t>
  </si>
  <si>
    <t>3100801</t>
  </si>
  <si>
    <t>3100800</t>
  </si>
  <si>
    <t>Fannie Mae Pool POOL #AB3399    3.500% 08/01/21</t>
  </si>
  <si>
    <t>3100799</t>
  </si>
  <si>
    <t>Fannie Mae Pool POOL #AB3541    3.500% 09/01/21</t>
  </si>
  <si>
    <t>3100798</t>
  </si>
  <si>
    <t>Fannie Mae Pool POOL #AB3509    4.000% 09/01/41</t>
  </si>
  <si>
    <t>3100797</t>
  </si>
  <si>
    <t>Fannie Mae Pool POOL #AB2274    4.500% 02/01/41</t>
  </si>
  <si>
    <t>3100796</t>
  </si>
  <si>
    <t>Fannie Mae Pool POOL #AB2050    3.500% 01/01/26</t>
  </si>
  <si>
    <t>3100795</t>
  </si>
  <si>
    <t>Fannie Mae Pool POOL #AB1943    3.500% 12/01/25</t>
  </si>
  <si>
    <t>3100794</t>
  </si>
  <si>
    <t>Fannie Mae Pool POOL #AB1953    4.000% 12/01/40</t>
  </si>
  <si>
    <t>3100793</t>
  </si>
  <si>
    <t>Fannie Mae Pool POOL #AB1952    4.000% 12/01/40</t>
  </si>
  <si>
    <t>3100792</t>
  </si>
  <si>
    <t>Fannie Mae Pool POOL #AB1619    4.000% 10/01/40</t>
  </si>
  <si>
    <t>3100791</t>
  </si>
  <si>
    <t>Fannie Mae Pool POOL #AB1611    3.500% 10/01/40</t>
  </si>
  <si>
    <t>3100790</t>
  </si>
  <si>
    <t>Fannie Mae Pool POOL #AB1457    4.000% 09/01/25</t>
  </si>
  <si>
    <t>3100789</t>
  </si>
  <si>
    <t>Fannie Mae Pool POOL #AB1133    4.000% 06/01/25</t>
  </si>
  <si>
    <t>3100788</t>
  </si>
  <si>
    <t>Fannie Mae Pool POOL #AB1015    4.500% 05/01/40</t>
  </si>
  <si>
    <t>3100787</t>
  </si>
  <si>
    <t>Fannie Mae Pool POOL #AA9765    4.500% 06/01/24</t>
  </si>
  <si>
    <t>3100786</t>
  </si>
  <si>
    <t>Fannie Mae Pool POOL #AA9823    4.500% 07/01/24</t>
  </si>
  <si>
    <t>3100785</t>
  </si>
  <si>
    <t>Fannie Mae Pool POOL #AA8833    4.000% 06/01/24</t>
  </si>
  <si>
    <t>3100784</t>
  </si>
  <si>
    <t>Fannie Mae Pool POOL #AA8740    4.500% 06/01/29</t>
  </si>
  <si>
    <t>3100783</t>
  </si>
  <si>
    <t>Fannie Mae Pool POOL #AA8700    5.000% 06/01/39</t>
  </si>
  <si>
    <t>3100782</t>
  </si>
  <si>
    <t>Fannie Mae Pool POOL #AA8586    5.000% 07/01/39</t>
  </si>
  <si>
    <t>3100781</t>
  </si>
  <si>
    <t>Fannie Mae Pool POOL #AA8173    5.000% 06/01/39</t>
  </si>
  <si>
    <t>3100780</t>
  </si>
  <si>
    <t>Fannie Mae Pool POOL #AA8876    5.500% 04/01/39</t>
  </si>
  <si>
    <t>3100779</t>
  </si>
  <si>
    <t>Fannie Mae Pool POOL #AA7413    5.000% 06/01/39</t>
  </si>
  <si>
    <t>3100778</t>
  </si>
  <si>
    <t>Fannie Mae Pool POOL #AA7001    5.000% 06/01/39</t>
  </si>
  <si>
    <t>3100777</t>
  </si>
  <si>
    <t>Fannie Mae Pool POOL #AA7185    5.000% 05/01/39</t>
  </si>
  <si>
    <t>3100776</t>
  </si>
  <si>
    <t>Fannie Mae Pool POOL #AA7184    5.000% 05/01/39</t>
  </si>
  <si>
    <t>3100775</t>
  </si>
  <si>
    <t>Fannie Mae Pool POOL #AA6072    3.914% 05/01/39</t>
  </si>
  <si>
    <t>3100774</t>
  </si>
  <si>
    <t>Fannie Mae Pool POOL #AA6060    5.000% 05/01/39</t>
  </si>
  <si>
    <t>3100773</t>
  </si>
  <si>
    <t>Fannie Mae Pool POOL #AA6046    4.240% 05/01/39</t>
  </si>
  <si>
    <t>3100772</t>
  </si>
  <si>
    <t>Fannie Mae Pool POOL #AA6026    5.000% 05/01/39</t>
  </si>
  <si>
    <t>3100771</t>
  </si>
  <si>
    <t>Fannie Mae Pool POOL #AA5987    4.500% 05/01/24</t>
  </si>
  <si>
    <t>3100770</t>
  </si>
  <si>
    <t>Fannie Mae Pool POOL #AA6000    4.500% 05/01/24</t>
  </si>
  <si>
    <t>3100769</t>
  </si>
  <si>
    <t>Fannie Mae Pool POOL #AA5880    5.000% 07/01/39</t>
  </si>
  <si>
    <t>3100768</t>
  </si>
  <si>
    <t>Fannie Mae Pool POOL #AA5819    5.000% 05/01/39</t>
  </si>
  <si>
    <t>3100767</t>
  </si>
  <si>
    <t>Fannie Mae Pool POOL #AA6191    4.500% 06/01/24</t>
  </si>
  <si>
    <t>3100766</t>
  </si>
  <si>
    <t>Fannie Mae Pool POOL #AA4410    5.000% 03/01/39</t>
  </si>
  <si>
    <t>3100765</t>
  </si>
  <si>
    <t>Fannie Mae Pool POOL #AA2925    4.500% 04/01/24</t>
  </si>
  <si>
    <t>3100764</t>
  </si>
  <si>
    <t>Fannie Mae Pool POOL #AA3529    4.500% 02/01/24</t>
  </si>
  <si>
    <t>3100763</t>
  </si>
  <si>
    <t>Fannie Mae Pool POOL #AA2432    4.500% 01/01/24</t>
  </si>
  <si>
    <t>3100762</t>
  </si>
  <si>
    <t>Fannie Mae Pool POOL #AA1599    4.500% 05/01/24</t>
  </si>
  <si>
    <t>3100761</t>
  </si>
  <si>
    <t>Fannie Mae Pool POOL #AA1557    4.500% 02/01/24</t>
  </si>
  <si>
    <t>3100760</t>
  </si>
  <si>
    <t>Fannie Mae Pool POOL #AA1556    5.000% 02/01/24</t>
  </si>
  <si>
    <t>3100759</t>
  </si>
  <si>
    <t>Fannie Mae Pool POOL #AA0321    5.000% 03/01/39</t>
  </si>
  <si>
    <t>3100758</t>
  </si>
  <si>
    <t>Fannie Mae Pool POOL #AA0320    5.000% 02/01/39</t>
  </si>
  <si>
    <t>3100757</t>
  </si>
  <si>
    <t>Fannie Mae Pool POOL #995831    4.815% 06/01/35</t>
  </si>
  <si>
    <t>3100756</t>
  </si>
  <si>
    <t>Fannie Mae Pool POOL #995829    4.538% 06/01/39</t>
  </si>
  <si>
    <t>3100755</t>
  </si>
  <si>
    <t>Fannie Mae Pool POOL #995467    4.500% 09/01/23</t>
  </si>
  <si>
    <t>3100754</t>
  </si>
  <si>
    <t>Fannie Mae Pool POOL #995107    4.969% 11/01/38</t>
  </si>
  <si>
    <t>3100753</t>
  </si>
  <si>
    <t>Fannie Mae Pool POOL #993477    4.055% 09/01/39</t>
  </si>
  <si>
    <t>3100752</t>
  </si>
  <si>
    <t>Fannie Mae Pool POOL #993446    4.099% 08/01/39</t>
  </si>
  <si>
    <t>3100751</t>
  </si>
  <si>
    <t>Fannie Mae Pool POOL #993434    3.758% 06/01/39</t>
  </si>
  <si>
    <t>3100750</t>
  </si>
  <si>
    <t>Fannie Mae Pool POOL #993440    3.358% 06/01/39</t>
  </si>
  <si>
    <t>3100749</t>
  </si>
  <si>
    <t>Fannie Mae Pool POOL #992852    4.500% 03/01/24</t>
  </si>
  <si>
    <t>3100748</t>
  </si>
  <si>
    <t>Fannie Mae Pool POOL #984357    6.000% 05/01/38</t>
  </si>
  <si>
    <t>3100747</t>
  </si>
  <si>
    <t>Fannie Mae Pool POOL #984355    6.000% 05/01/38</t>
  </si>
  <si>
    <t>3100746</t>
  </si>
  <si>
    <t>Fannie Mae Pool POOL #984327    6.000% 05/01/38</t>
  </si>
  <si>
    <t>3100745</t>
  </si>
  <si>
    <t>Fannie Mae Pool POOL #984275    5.500% 05/01/38</t>
  </si>
  <si>
    <t>3100744</t>
  </si>
  <si>
    <t>Fannie Mae Pool POOL #982646    6.000% 06/01/38</t>
  </si>
  <si>
    <t>3100743</t>
  </si>
  <si>
    <t>Fannie Mae Pool POOL #981352    4.500% 04/01/23</t>
  </si>
  <si>
    <t>3100742</t>
  </si>
  <si>
    <t>Fannie Mae Pool POOL #981500    5.227% 05/01/38</t>
  </si>
  <si>
    <t>3100741</t>
  </si>
  <si>
    <t>Fannie Mae Pool POOL #979963    5.188% 06/01/38</t>
  </si>
  <si>
    <t>3100740</t>
  </si>
  <si>
    <t>Fannie Mae Pool POOL #976829    5.140% 05/01/38</t>
  </si>
  <si>
    <t>3100739</t>
  </si>
  <si>
    <t>Fannie Mae Pool POOL #976781    4.892% 04/01/38</t>
  </si>
  <si>
    <t>3100738</t>
  </si>
  <si>
    <t>Fannie Mae Pool POOL #976415    4.500% 03/01/23</t>
  </si>
  <si>
    <t>3100737</t>
  </si>
  <si>
    <t>Fannie Mae Pool POOL #976419    4.500% 03/01/23</t>
  </si>
  <si>
    <t>3100736</t>
  </si>
  <si>
    <t>Fannie Mae Pool POOL #974860    6.500% 05/01/38</t>
  </si>
  <si>
    <t>3100735</t>
  </si>
  <si>
    <t>Fannie Mae Pool POOL #974878    4.775% 04/01/38</t>
  </si>
  <si>
    <t>3100734</t>
  </si>
  <si>
    <t>Fannie Mae Pool POOL #974579    4.521% 04/01/38</t>
  </si>
  <si>
    <t>3100733</t>
  </si>
  <si>
    <t>Fannie Mae Pool POOL #974507    4.434% 03/01/38</t>
  </si>
  <si>
    <t>3100732</t>
  </si>
  <si>
    <t>Fannie Mae Pool POOL #973825    4.817% 04/01/38</t>
  </si>
  <si>
    <t>3100731</t>
  </si>
  <si>
    <t>Fannie Mae Pool POOL #973203    6.500% 02/01/38</t>
  </si>
  <si>
    <t>3100730</t>
  </si>
  <si>
    <t>Fannie Mae Pool POOL #972279    4.500% 04/01/23</t>
  </si>
  <si>
    <t>3100729</t>
  </si>
  <si>
    <t>Fannie Mae Pool POOL #971846    6.325% 02/01/48</t>
  </si>
  <si>
    <t>3100728</t>
  </si>
  <si>
    <t>Fannie Mae Pool POOL #970391    5.137% 04/01/38</t>
  </si>
  <si>
    <t>3100727</t>
  </si>
  <si>
    <t>Fannie Mae Pool POOL #969493    6.500% 01/01/38</t>
  </si>
  <si>
    <t>3100726</t>
  </si>
  <si>
    <t>Fannie Mae Pool POOL #969323    6.500% 02/01/38</t>
  </si>
  <si>
    <t>31414L-LC-0</t>
  </si>
  <si>
    <t>3100725</t>
  </si>
  <si>
    <t>Fannie Mae Pool POOL #968150    6.500% 01/01/38</t>
  </si>
  <si>
    <t>3100724</t>
  </si>
  <si>
    <t>Fannie Mae Pool POOL #967903    6.500% 01/01/38</t>
  </si>
  <si>
    <t>31414J-X8-1</t>
  </si>
  <si>
    <t>3100723</t>
  </si>
  <si>
    <t>Fannie Mae Pool POOL #966901    5.957% 12/01/37</t>
  </si>
  <si>
    <t>3100722</t>
  </si>
  <si>
    <t>Fannie Mae Pool POOL #966700    6.500% 12/01/37</t>
  </si>
  <si>
    <t>3100721</t>
  </si>
  <si>
    <t>Fannie Mae Pool POOL #964221    5.105% 07/01/38</t>
  </si>
  <si>
    <t>3100720</t>
  </si>
  <si>
    <t>Fannie Mae Pool POOL #963219    5.500% 05/01/38</t>
  </si>
  <si>
    <t>3100719</t>
  </si>
  <si>
    <t>Fannie Mae Pool POOL #962543    4.474% 04/01/38</t>
  </si>
  <si>
    <t>3100718</t>
  </si>
  <si>
    <t>Fannie Mae Pool POOL #961564    6.500% 02/01/38</t>
  </si>
  <si>
    <t>3100717</t>
  </si>
  <si>
    <t>Fannie Mae Pool POOL #961493    6.500% 02/01/38</t>
  </si>
  <si>
    <t>3100716</t>
  </si>
  <si>
    <t>Fannie Mae Pool POOL #960536    5.500% 01/01/38</t>
  </si>
  <si>
    <t>3100715</t>
  </si>
  <si>
    <t>Fannie Mae Pool POOL #960461    5.500% 12/01/37</t>
  </si>
  <si>
    <t>3100714</t>
  </si>
  <si>
    <t>Fannie Mae Pool POOL #960476    5.500% 01/01/38</t>
  </si>
  <si>
    <t>3100713</t>
  </si>
  <si>
    <t>Fannie Mae Pool POOL #960408    5.500% 12/01/37</t>
  </si>
  <si>
    <t>3100712</t>
  </si>
  <si>
    <t>Fannie Mae Pool POOL #960388    5.500% 12/01/37</t>
  </si>
  <si>
    <t>3100711</t>
  </si>
  <si>
    <t>Fannie Mae Pool POOL #955268    6.500% 01/01/38</t>
  </si>
  <si>
    <t>3100710</t>
  </si>
  <si>
    <t>Fannie Mae Pool POOL #953724    5.500% 11/01/37</t>
  </si>
  <si>
    <t>3100709</t>
  </si>
  <si>
    <t>Fannie Mae Pool POOL #949436    5.000% 04/01/23</t>
  </si>
  <si>
    <t>3100708</t>
  </si>
  <si>
    <t>Fannie Mae Pool POOL #947402    6.000% 10/01/37</t>
  </si>
  <si>
    <t>3100707</t>
  </si>
  <si>
    <t>Fannie Mae Pool POOL #946531    6.000% 09/01/37</t>
  </si>
  <si>
    <t>3100706</t>
  </si>
  <si>
    <t>Fannie Mae Pool POOL #937925    5.645% 07/01/37</t>
  </si>
  <si>
    <t>3100705</t>
  </si>
  <si>
    <t>Fannie Mae Pool POOL #937894    5.500% 07/01/37</t>
  </si>
  <si>
    <t>3100704</t>
  </si>
  <si>
    <t>Fannie Mae Pool POOL #936997    6.000% 06/01/37</t>
  </si>
  <si>
    <t>3100703</t>
  </si>
  <si>
    <t>Fannie Mae Pool POOL #936249    6.500% 05/01/37</t>
  </si>
  <si>
    <t>3100702</t>
  </si>
  <si>
    <t>Fannie Mae Pool POOL #935494    5.000% 07/01/39</t>
  </si>
  <si>
    <t>3100701</t>
  </si>
  <si>
    <t>Fannie Mae Pool POOL #935440    4.000% 01/01/25</t>
  </si>
  <si>
    <t>3100700</t>
  </si>
  <si>
    <t>Fannie Mae Pool POOL #935349    4.310% 06/01/39</t>
  </si>
  <si>
    <t>3100699</t>
  </si>
  <si>
    <t>Fannie Mae Pool POOL #934101    6.000% 07/01/38</t>
  </si>
  <si>
    <t>3100698</t>
  </si>
  <si>
    <t>Fannie Mae Pool POOL #933745    6.000% 04/01/38</t>
  </si>
  <si>
    <t>3100697</t>
  </si>
  <si>
    <t>Fannie Mae Pool POOL #933779    6.500% 05/01/38</t>
  </si>
  <si>
    <t>3100696</t>
  </si>
  <si>
    <t>Fannie Mae Pool POOL #932902    4.000% 01/01/41</t>
  </si>
  <si>
    <t>3100695</t>
  </si>
  <si>
    <t>Fannie Mae Pool POOL #932841    3.500% 12/01/25</t>
  </si>
  <si>
    <t>3100694</t>
  </si>
  <si>
    <t>Fannie Mae Pool POOL #932503    5.000% 02/01/40</t>
  </si>
  <si>
    <t>3100693</t>
  </si>
  <si>
    <t>Fannie Mae Pool POOL #931166    5.000% 05/01/39</t>
  </si>
  <si>
    <t>3100692</t>
  </si>
  <si>
    <t>Fannie Mae Pool POOL #931147    5.000% 05/01/39</t>
  </si>
  <si>
    <t>3100691</t>
  </si>
  <si>
    <t>Fannie Mae Pool POOL #930901    5.000% 04/01/39</t>
  </si>
  <si>
    <t>3100690</t>
  </si>
  <si>
    <t>Fannie Mae Pool POOL #931557    5.000% 07/01/39</t>
  </si>
  <si>
    <t>3100689</t>
  </si>
  <si>
    <t>Fannie Mae Pool POOL #929083    5.000% 02/01/38</t>
  </si>
  <si>
    <t>3100688</t>
  </si>
  <si>
    <t>Fannie Mae Pool POOL #918437    6.000% 05/01/37</t>
  </si>
  <si>
    <t>3100687</t>
  </si>
  <si>
    <t>Fannie Mae Pool POOL #915876    6.000% 04/01/37</t>
  </si>
  <si>
    <t>3100686</t>
  </si>
  <si>
    <t>Fannie Mae Pool POOL #912280    6.500% 03/01/37</t>
  </si>
  <si>
    <t>3100685</t>
  </si>
  <si>
    <t>Fannie Mae Pool POOL #906059    5.500% 01/01/37</t>
  </si>
  <si>
    <t>3100684</t>
  </si>
  <si>
    <t>Fannie Mae Pool POOL #905917    5.500% 01/01/37</t>
  </si>
  <si>
    <t>3100683</t>
  </si>
  <si>
    <t>Fannie Mae Pool POOL #905687    5.500% 12/01/36</t>
  </si>
  <si>
    <t>3100682</t>
  </si>
  <si>
    <t>Fannie Mae Pool POOL #905638    5.500% 12/01/36</t>
  </si>
  <si>
    <t>3100681</t>
  </si>
  <si>
    <t>Fannie Mae Pool POOL #903055    5.500% 12/01/36</t>
  </si>
  <si>
    <t>3100680</t>
  </si>
  <si>
    <t>Fannie Mae Pool POOL #903014    5.500% 12/01/36</t>
  </si>
  <si>
    <t>3100679</t>
  </si>
  <si>
    <t>Fannie Mae Pool POOL #899167    5.500% 02/01/37</t>
  </si>
  <si>
    <t>3100678</t>
  </si>
  <si>
    <t>Fannie Mae Pool POOL #889589    4.998% 05/01/38</t>
  </si>
  <si>
    <t>3100677</t>
  </si>
  <si>
    <t>Fannie Mae Pool POOL #889617    6.500% 06/01/38</t>
  </si>
  <si>
    <t>3100676</t>
  </si>
  <si>
    <t>Fannie Mae Pool POOL #866098    5.931% 03/01/36</t>
  </si>
  <si>
    <t>3100675</t>
  </si>
  <si>
    <t>Fannie Mae Pool POOL #865227    6.000% 12/01/35</t>
  </si>
  <si>
    <t>3100674</t>
  </si>
  <si>
    <t>Fannie Mae Pool POOL #842332    5.000% 10/01/35</t>
  </si>
  <si>
    <t>3100673</t>
  </si>
  <si>
    <t>Fannie Mae Pool POOL #832348    5.000% 08/01/35</t>
  </si>
  <si>
    <t>3100672</t>
  </si>
  <si>
    <t>Fannie Mae Pool POOL #832101    2.771% 07/01/35</t>
  </si>
  <si>
    <t>3100671</t>
  </si>
  <si>
    <t>Fannie Mae Pool POOL #831400    6.000% 04/01/36</t>
  </si>
  <si>
    <t>3100670</t>
  </si>
  <si>
    <t>Fannie Mae Pool POOL #831105    5.500% 11/01/35</t>
  </si>
  <si>
    <t>3100669</t>
  </si>
  <si>
    <t>Fannie Mae Pool POOL #825498    5.500% 04/01/35</t>
  </si>
  <si>
    <t>3100668</t>
  </si>
  <si>
    <t>Fannie Mae Pool POOL #826208    4.920% 07/01/35</t>
  </si>
  <si>
    <t>3100667</t>
  </si>
  <si>
    <t>Fannie Mae Pool POOL #822787    5.000% 04/01/35</t>
  </si>
  <si>
    <t>3100666</t>
  </si>
  <si>
    <t>Fannie Mae Pool POOL #822411    2.326% 04/01/35</t>
  </si>
  <si>
    <t>3100665</t>
  </si>
  <si>
    <t>Fannie Mae Pool POOL #821932    4.878% 06/01/35</t>
  </si>
  <si>
    <t>3100664</t>
  </si>
  <si>
    <t>Fannie Mae Pool POOL #815415    5.000% 02/01/35</t>
  </si>
  <si>
    <t>3100663</t>
  </si>
  <si>
    <t>Fannie Mae Pool POOL #806760    5.000% 10/01/34</t>
  </si>
  <si>
    <t>3100662</t>
  </si>
  <si>
    <t>Fannie Mae Pool POOL #805377    5.500% 01/01/35</t>
  </si>
  <si>
    <t>3100661</t>
  </si>
  <si>
    <t>Fannie Mae Pool POOL #805191    2.311% 09/01/34</t>
  </si>
  <si>
    <t>3100660</t>
  </si>
  <si>
    <t>Fannie Mae Pool POOL #790463    5.331% 09/01/34</t>
  </si>
  <si>
    <t>3100659</t>
  </si>
  <si>
    <t>Fannie Mae Pool POOL #788303    5.500% 06/01/34</t>
  </si>
  <si>
    <t>3100658</t>
  </si>
  <si>
    <t>Fannie Mae Pool POOL #781436    2.697% 08/01/34</t>
  </si>
  <si>
    <t>3100657</t>
  </si>
  <si>
    <t>Fannie Mae Pool POOL #780886    5.000% 05/01/34</t>
  </si>
  <si>
    <t>3100656</t>
  </si>
  <si>
    <t>Fannie Mae Pool POOL #776708    5.000% 05/01/34</t>
  </si>
  <si>
    <t>3100655</t>
  </si>
  <si>
    <t>Fannie Mae Pool POOL #775729    5.000% 05/01/34</t>
  </si>
  <si>
    <t>3100654</t>
  </si>
  <si>
    <t>Fannie Mae Pool POOL #763910    4.000% 01/01/19</t>
  </si>
  <si>
    <t>3100653</t>
  </si>
  <si>
    <t>Fannie Mae Pool POOL #755676    4.000% 01/01/19</t>
  </si>
  <si>
    <t>3100652</t>
  </si>
  <si>
    <t>Fannie Mae Pool POOL #750528    4.000% 12/01/18</t>
  </si>
  <si>
    <t>3100651</t>
  </si>
  <si>
    <t>Fannie Mae Pool POOL #747956    4.000% 11/01/18</t>
  </si>
  <si>
    <t>3100650</t>
  </si>
  <si>
    <t>Fannie Mae Pool POOL #747876    4.000% 11/01/18</t>
  </si>
  <si>
    <t>3100649</t>
  </si>
  <si>
    <t>Fannie Mae Pool POOL #745429    5.500% 12/01/35</t>
  </si>
  <si>
    <t>3100648</t>
  </si>
  <si>
    <t>Fannie Mae Pool POOL #745168    2.780% 09/01/35</t>
  </si>
  <si>
    <t>3100647</t>
  </si>
  <si>
    <t>Fannie Mae Pool POOL #745297    2.209% 12/01/35</t>
  </si>
  <si>
    <t>3100646</t>
  </si>
  <si>
    <t>Fannie Mae Pool POOL #740300    5.000% 10/01/33</t>
  </si>
  <si>
    <t>3100645</t>
  </si>
  <si>
    <t>Fannie Mae Pool POOL #735193    5.044% 01/01/35</t>
  </si>
  <si>
    <t>3100644</t>
  </si>
  <si>
    <t>Fannie Mae Pool POOL #727137    5.500% 09/01/33</t>
  </si>
  <si>
    <t>3100643</t>
  </si>
  <si>
    <t>Fannie Mae Pool POOL #727121    5.500% 10/01/33</t>
  </si>
  <si>
    <t>3100642</t>
  </si>
  <si>
    <t>Fannie Mae Pool POOL #725773    5.500% 09/01/34</t>
  </si>
  <si>
    <t>3100641</t>
  </si>
  <si>
    <t>Fannie Mae Pool POOL #725690    6.000% 08/01/34</t>
  </si>
  <si>
    <t>3100640</t>
  </si>
  <si>
    <t>Fannie Mae Pool POOL #725591    5.000% 07/01/34</t>
  </si>
  <si>
    <t>3100639</t>
  </si>
  <si>
    <t>Fannie Mae Pool POOL #725205    5.000% 03/01/34</t>
  </si>
  <si>
    <t>3100638</t>
  </si>
  <si>
    <t>Fannie Mae Pool POOL #725423    5.500% 05/01/34</t>
  </si>
  <si>
    <t>3100637</t>
  </si>
  <si>
    <t>Fannie Mae Pool POOL #724011    5.500% 07/01/33</t>
  </si>
  <si>
    <t>3100636</t>
  </si>
  <si>
    <t>Fannie Mae Pool POOL #711170    5.000% 08/01/33</t>
  </si>
  <si>
    <t>3100635</t>
  </si>
  <si>
    <t>Fannie Mae Pool POOL #703396    5.000% 04/01/33</t>
  </si>
  <si>
    <t>3100634</t>
  </si>
  <si>
    <t>Fannie Mae Pool POOL #694731    5.500% 04/01/33</t>
  </si>
  <si>
    <t>3100633</t>
  </si>
  <si>
    <t>Fannie Mae Pool POOL #694551    5.500% 04/01/33</t>
  </si>
  <si>
    <t>3100632</t>
  </si>
  <si>
    <t>Fannie Mae Pool POOL #689115    5.500% 02/01/33</t>
  </si>
  <si>
    <t>3100631</t>
  </si>
  <si>
    <t>Fannie Mae Pool POOL #683879    5.500% 01/01/33</t>
  </si>
  <si>
    <t>3100630</t>
  </si>
  <si>
    <t>Fannie Mae Pool POOL #683343    6.000% 02/01/33</t>
  </si>
  <si>
    <t>3100629</t>
  </si>
  <si>
    <t>Fannie Mae Pool POOL #683120    6.000% 02/01/33</t>
  </si>
  <si>
    <t>3100628</t>
  </si>
  <si>
    <t>Freddie Mac REMICS SECURED    1.500% 03/15/15</t>
  </si>
  <si>
    <t>3100627</t>
  </si>
  <si>
    <t>Fannie Mae REMICS SECURED    4.421% 01/25/40</t>
  </si>
  <si>
    <t>3100626</t>
  </si>
  <si>
    <t>Freddie Mac REMICS SECURED    4.000% 10/15/21</t>
  </si>
  <si>
    <t>3100625</t>
  </si>
  <si>
    <t>FHLMC Multifamily Structured P SECURED    3.413% 05/25/19</t>
  </si>
  <si>
    <t>3100624</t>
  </si>
  <si>
    <t>Freddie Mac REMICS SECURED    4.000% 10/15/22</t>
  </si>
  <si>
    <t>3100623</t>
  </si>
  <si>
    <t>Freddie Mac REMICS SECURED    4.500% 10/25/36</t>
  </si>
  <si>
    <t>3100622</t>
  </si>
  <si>
    <t>Fannie Mae REMICS SECURED    4.000% 03/25/27</t>
  </si>
  <si>
    <t>3100621</t>
  </si>
  <si>
    <t>Fannie Mae REMICS SECURED    4.000% 10/25/24</t>
  </si>
  <si>
    <t>3100620</t>
  </si>
  <si>
    <t>Fannie Mae-Aces SECURED    3.400% 07/25/19</t>
  </si>
  <si>
    <t>3100619</t>
  </si>
  <si>
    <t>Freddie Mac REMICS SECURED    4.500% 06/15/36</t>
  </si>
  <si>
    <t>3100618</t>
  </si>
  <si>
    <t>Freddie Mac REMICS SECURED    4.959% 03/15/39</t>
  </si>
  <si>
    <t>3100617</t>
  </si>
  <si>
    <t>Freddie Mac Gold Pool POOL #D48788    6.000% 02/01/24</t>
  </si>
  <si>
    <t>3100616</t>
  </si>
  <si>
    <t>Freddie Mac Gold Pool POOL #D48653    6.500% 02/01/24</t>
  </si>
  <si>
    <t>3100615</t>
  </si>
  <si>
    <t>Freddie Mac Gold Pool POOL #D47647    6.000% 01/01/24</t>
  </si>
  <si>
    <t>3100614</t>
  </si>
  <si>
    <t>Freddie Mac Gold Pool POOL #D47461    6.000% 01/01/24</t>
  </si>
  <si>
    <t>3100613</t>
  </si>
  <si>
    <t>Freddie Mac Gold Pool POOL #D47401    6.500% 01/01/24</t>
  </si>
  <si>
    <t>3100612</t>
  </si>
  <si>
    <t>Freddie Mac Gold Pool POOL #D47373    6.500% 01/01/24</t>
  </si>
  <si>
    <t>3100611</t>
  </si>
  <si>
    <t>Freddie Mac Gold Pool POOL #D47347    6.000% 01/01/24</t>
  </si>
  <si>
    <t>3100610</t>
  </si>
  <si>
    <t>Freddie Mac Gold Pool POOL #D47308    6.500% 01/01/24</t>
  </si>
  <si>
    <t>3100609</t>
  </si>
  <si>
    <t>Freddie Mac Gold Pool POOL #D47249    6.500% 01/01/24</t>
  </si>
  <si>
    <t>3100608</t>
  </si>
  <si>
    <t>Freddie Mac Gold Pool POOL #D47261    6.000% 01/01/24</t>
  </si>
  <si>
    <t>3100607</t>
  </si>
  <si>
    <t>Freddie Mac Gold Pool POOL #D46925    6.500% 01/01/24</t>
  </si>
  <si>
    <t>3100606</t>
  </si>
  <si>
    <t>Freddie Mac Gold Pool POOL #D46917    6.000% 12/01/23</t>
  </si>
  <si>
    <t>313987-VJ-5</t>
  </si>
  <si>
    <t>3100605</t>
  </si>
  <si>
    <t>Freddie Mac Gold Pool POOL #D46894    6.500% 12/01/23</t>
  </si>
  <si>
    <t>3100604</t>
  </si>
  <si>
    <t>Freddie Mac Gold Pool POOL #D46906    6.000% 01/01/24</t>
  </si>
  <si>
    <t>3100603</t>
  </si>
  <si>
    <t>Freddie Mac Gold Pool POOL #D46797    6.000% 12/01/23</t>
  </si>
  <si>
    <t>3100602</t>
  </si>
  <si>
    <t>Freddie Mac Gold Pool POOL #D46749    6.000% 01/01/24</t>
  </si>
  <si>
    <t>3100601</t>
  </si>
  <si>
    <t>Freddie Mac Gold Pool POOL #D46669    6.500% 01/01/24</t>
  </si>
  <si>
    <t>3100600</t>
  </si>
  <si>
    <t>Freddie Mac Gold Pool POOL #D46667    6.500% 01/01/24</t>
  </si>
  <si>
    <t>3100599</t>
  </si>
  <si>
    <t>Freddie Mac Gold Pool POOL #D47192    6.500% 01/01/24</t>
  </si>
  <si>
    <t>3100598</t>
  </si>
  <si>
    <t>Freddie Mac Gold Pool POOL #D47179    6.500% 01/01/24</t>
  </si>
  <si>
    <t>3100597</t>
  </si>
  <si>
    <t>Freddie Mac Gold Pool POOL #D47073    6.500% 01/01/24</t>
  </si>
  <si>
    <t>3100596</t>
  </si>
  <si>
    <t>Freddie Mac Gold Pool POOL #D45708    6.500% 12/01/23</t>
  </si>
  <si>
    <t>3100595</t>
  </si>
  <si>
    <t>Freddie Mac Gold Pool POOL #D45437    6.000% 12/01/23</t>
  </si>
  <si>
    <t>3100594</t>
  </si>
  <si>
    <t>Freddie Mac Gold Pool POOL #D42221    7.000% 10/01/23</t>
  </si>
  <si>
    <t>3100593</t>
  </si>
  <si>
    <t>Freddie Mac REMICS SECURED    4.731% 03/15/38</t>
  </si>
  <si>
    <t>3100592</t>
  </si>
  <si>
    <t>Fannie Mae REMICS SECURED    4.000% 09/25/39</t>
  </si>
  <si>
    <t>3100591</t>
  </si>
  <si>
    <t>Fannie Mae REMICS SECURED    0.560% 08/25/36</t>
  </si>
  <si>
    <t>3100590</t>
  </si>
  <si>
    <t>Freddie Mac REMICS SECURED    4.500% 07/15/25</t>
  </si>
  <si>
    <t>3100589</t>
  </si>
  <si>
    <t>FHLMC Structured Pass Through SECURED    4.999% 03/25/44</t>
  </si>
  <si>
    <t>3100588</t>
  </si>
  <si>
    <t>Freddie Mac REMICS SECURED    5.000% 04/15/24</t>
  </si>
  <si>
    <t>3100587</t>
  </si>
  <si>
    <t>Freddie Mac REMICS SECURED    4.500% 01/15/24</t>
  </si>
  <si>
    <t>3100586</t>
  </si>
  <si>
    <t>3100585</t>
  </si>
  <si>
    <t>Fannie Mae REMICS SECURED    4.500% 11/25/31</t>
  </si>
  <si>
    <t>3100584</t>
  </si>
  <si>
    <t>Freddie Mac REMICS SECURED    4.500% 02/15/18</t>
  </si>
  <si>
    <t>3100583</t>
  </si>
  <si>
    <t>Freddie Mac REMICS SECURED    5.000% 12/15/17</t>
  </si>
  <si>
    <t>3100582</t>
  </si>
  <si>
    <t>Fannie Mae REMICS SECURED    4.500% 01/25/18</t>
  </si>
  <si>
    <t>3100581</t>
  </si>
  <si>
    <t>Fannie Mae Pool POOL #660878    4.500% 05/01/18</t>
  </si>
  <si>
    <t>3100580</t>
  </si>
  <si>
    <t>Fannie Mae Pool POOL #657369    5.500% 09/01/17</t>
  </si>
  <si>
    <t>3100579</t>
  </si>
  <si>
    <t>Fannie Mae Pool POOL #646086    6.500% 06/01/32</t>
  </si>
  <si>
    <t>3100578</t>
  </si>
  <si>
    <t>Fannie Mae Pool POOL #646103    6.500% 07/01/32</t>
  </si>
  <si>
    <t>3100577</t>
  </si>
  <si>
    <t>Fannie Mae Pool POOL #646071    6.500% 06/01/32</t>
  </si>
  <si>
    <t>3100576</t>
  </si>
  <si>
    <t>Fannie Mae Pool POOL #645994    6.500% 06/01/32</t>
  </si>
  <si>
    <t>3100575</t>
  </si>
  <si>
    <t>Fannie Mae Pool POOL #646273    6.500% 07/01/32</t>
  </si>
  <si>
    <t>3100574</t>
  </si>
  <si>
    <t>Fannie Mae Pool POOL #AJ7862    3.500% 12/01/41</t>
  </si>
  <si>
    <t>3100573</t>
  </si>
  <si>
    <t>Fannie Mae Pool POOL #AJ6642    3.000% 12/01/26</t>
  </si>
  <si>
    <t>3100572</t>
  </si>
  <si>
    <t>Fannie Mae Pool POOL #AJ6640    3.000% 12/01/26</t>
  </si>
  <si>
    <t>3100571</t>
  </si>
  <si>
    <t>Fannie Mae Pool POOL #AJ5427    4.000% 10/01/41</t>
  </si>
  <si>
    <t>3100570</t>
  </si>
  <si>
    <t>Fannie Mae Pool POOL #AJ5303    4.000% 11/01/41</t>
  </si>
  <si>
    <t>3100569</t>
  </si>
  <si>
    <t>Fannie Mae Pool POOL #AH9362    4.000% 04/01/31</t>
  </si>
  <si>
    <t>3100568</t>
  </si>
  <si>
    <t>Fannie Mae Pool POOL #AH8964    4.000% 04/01/31</t>
  </si>
  <si>
    <t>3100567</t>
  </si>
  <si>
    <t>Fannie Mae Pool POOL #AH7951    4.000% 10/01/41</t>
  </si>
  <si>
    <t>3100566</t>
  </si>
  <si>
    <t>Fannie Mae Pool POOL #AH6621    4.000% 03/01/41</t>
  </si>
  <si>
    <t>3100565</t>
  </si>
  <si>
    <t>Fannie Mae Pool POOL #AH5850    4.500% 02/01/41</t>
  </si>
  <si>
    <t>3100564</t>
  </si>
  <si>
    <t>Fannie Mae Pool POOL #AH4346    3.500% 02/01/26</t>
  </si>
  <si>
    <t>3100563</t>
  </si>
  <si>
    <t>Fannie Mae Pool POOL #AH0968    3.500% 12/01/25</t>
  </si>
  <si>
    <t>3100562</t>
  </si>
  <si>
    <t>Fannie Mae Pool POOL #AH0558    3.500% 01/01/26</t>
  </si>
  <si>
    <t>3100561</t>
  </si>
  <si>
    <t>Fannie Mae Pool POOL #545792    6.500% 07/01/32</t>
  </si>
  <si>
    <t>3100560</t>
  </si>
  <si>
    <t>Fannie Mae Pool POOL #545731    6.500% 12/01/16</t>
  </si>
  <si>
    <t>3100559</t>
  </si>
  <si>
    <t>Fannie Mae Pool POOL #535351    8.000% 06/01/30</t>
  </si>
  <si>
    <t>3100558</t>
  </si>
  <si>
    <t>Fannie Mae Pool POOL #525111    6.000% 08/01/14</t>
  </si>
  <si>
    <t>3100557</t>
  </si>
  <si>
    <t>Fannie Mae Pool POOL #484780    6.000% 03/01/14</t>
  </si>
  <si>
    <t>3100556</t>
  </si>
  <si>
    <t>Fannie Mae Pool POOL #483802    5.500% 02/01/29</t>
  </si>
  <si>
    <t>3100555</t>
  </si>
  <si>
    <t>Fannie Mae Pool POOL #463324    4.380% 09/01/16</t>
  </si>
  <si>
    <t>3100554</t>
  </si>
  <si>
    <t>Fannie Mae Pool POOL #445098    6.000% 11/01/28</t>
  </si>
  <si>
    <t>3100553</t>
  </si>
  <si>
    <t>Fannie Mae Pool POOL #436545    6.500% 07/01/28</t>
  </si>
  <si>
    <t>3100552</t>
  </si>
  <si>
    <t>FHLMC Multifamily Structured P SECURED    1.582% 10/25/21</t>
  </si>
  <si>
    <t>3100551</t>
  </si>
  <si>
    <t>FHLMC Multifamily Structured P SECURED    2.009% 08/25/18</t>
  </si>
  <si>
    <t>3100550</t>
  </si>
  <si>
    <t>FHLMC Multifamily Structured P SECURED    1.674% 07/25/21</t>
  </si>
  <si>
    <t>3100549</t>
  </si>
  <si>
    <t>FHLMC Multifamily Structured P SECURED    2.090% 05/25/18</t>
  </si>
  <si>
    <t>3100548</t>
  </si>
  <si>
    <t>FHLMC Multifamily Structured P SECURED    1.270% 04/25/21</t>
  </si>
  <si>
    <t>3100547</t>
  </si>
  <si>
    <t>FHLMC Multifamily Structured P SECURED    1.394% 06/25/21</t>
  </si>
  <si>
    <t>3100546</t>
  </si>
  <si>
    <t>FHLMC Multifamily Structured P SECURED    0.676% 01/25/21</t>
  </si>
  <si>
    <t>3100545</t>
  </si>
  <si>
    <t>FHLMC Multifamily Structured P SECURED    0.406% 10/25/20</t>
  </si>
  <si>
    <t>3100544</t>
  </si>
  <si>
    <t>FHLMC Multifamily Structured P SECURED    1.505% 08/25/20</t>
  </si>
  <si>
    <t>3100543</t>
  </si>
  <si>
    <t>Fannie Mae Pool POOL #422976    6.500% 04/01/28</t>
  </si>
  <si>
    <t>3100542</t>
  </si>
  <si>
    <t>Fannie Mae Pool POOL #408692    6.000% 12/01/12</t>
  </si>
  <si>
    <t>31378T-7D-1</t>
  </si>
  <si>
    <t>3100541</t>
  </si>
  <si>
    <t>Fannie Mae Pool POOL #404940    6.500% 11/01/27</t>
  </si>
  <si>
    <t>3100540</t>
  </si>
  <si>
    <t>Fannie Mae Pool POOL #404376    6.500% 11/01/27</t>
  </si>
  <si>
    <t>3100539</t>
  </si>
  <si>
    <t>Fannie Mae Pool POOL #404276    6.500% 11/01/27</t>
  </si>
  <si>
    <t>3100538</t>
  </si>
  <si>
    <t>Fannie Mae Pool POOL #403631    6.500% 12/01/27</t>
  </si>
  <si>
    <t>3100537</t>
  </si>
  <si>
    <t>Fannie Mae Pool POOL #404129    6.500% 12/01/27</t>
  </si>
  <si>
    <t>3100536</t>
  </si>
  <si>
    <t>Fannie Mae Pool POOL #402963    6.500% 10/01/27</t>
  </si>
  <si>
    <t>3100535</t>
  </si>
  <si>
    <t>Fannie Mae Pool POOL #402801    6.500% 11/01/27</t>
  </si>
  <si>
    <t>3100534</t>
  </si>
  <si>
    <t>Fannie Mae Pool POOL #402811    6.500% 11/01/27</t>
  </si>
  <si>
    <t>3100533</t>
  </si>
  <si>
    <t>Fannie Mae Pool POOL #402188    6.500% 10/01/27</t>
  </si>
  <si>
    <t>3100532</t>
  </si>
  <si>
    <t>Fannie Mae Pool POOL #402174    6.500% 10/01/27</t>
  </si>
  <si>
    <t>3100531</t>
  </si>
  <si>
    <t>Fannie Mae Pool POOL #401854    6.500% 11/01/27</t>
  </si>
  <si>
    <t>3100530</t>
  </si>
  <si>
    <t>Fannie Mae Pool POOL #401685    6.500% 10/01/27</t>
  </si>
  <si>
    <t>31378L-F2-3</t>
  </si>
  <si>
    <t>3100529</t>
  </si>
  <si>
    <t>Fannie Mae Pool POOL #400807    6.500% 10/01/27</t>
  </si>
  <si>
    <t>3100528</t>
  </si>
  <si>
    <t>Fannie Mae Pool POOL #400806    6.500% 10/01/27</t>
  </si>
  <si>
    <t>3100527</t>
  </si>
  <si>
    <t>Fannie Mae Pool POOL #401403    6.500% 10/01/27</t>
  </si>
  <si>
    <t>3100526</t>
  </si>
  <si>
    <t>Fannie Mae Pool POOL #400237    6.500% 09/01/27</t>
  </si>
  <si>
    <t>3100525</t>
  </si>
  <si>
    <t>Fannie Mae Pool POOL #400534    6.500% 10/01/27</t>
  </si>
  <si>
    <t>31378J-4T-1</t>
  </si>
  <si>
    <t>3100524</t>
  </si>
  <si>
    <t>Fannie Mae Pool POOL #398594    6.500% 10/01/27</t>
  </si>
  <si>
    <t>31378G-XX-6</t>
  </si>
  <si>
    <t>3100523</t>
  </si>
  <si>
    <t>Fannie Mae Pool POOL #398402    6.500% 10/01/27</t>
  </si>
  <si>
    <t>3100522</t>
  </si>
  <si>
    <t>Fannie Mae Pool POOL #398144    6.000% 12/01/12</t>
  </si>
  <si>
    <t>31378G-HV-8</t>
  </si>
  <si>
    <t>3100521</t>
  </si>
  <si>
    <t>Fannie Mae Pool POOL #398150    6.500% 12/01/27</t>
  </si>
  <si>
    <t>3100520</t>
  </si>
  <si>
    <t>Fannie Mae Pool POOL #398120    6.500% 12/01/27</t>
  </si>
  <si>
    <t>3100519</t>
  </si>
  <si>
    <t>Fannie Mae Pool POOL #397372    6.500% 08/01/27</t>
  </si>
  <si>
    <t>3100518</t>
  </si>
  <si>
    <t>Fannie Mae Pool POOL #397088    6.500% 09/01/27</t>
  </si>
  <si>
    <t>3100517</t>
  </si>
  <si>
    <t>Fannie Mae Pool POOL #397087    6.500% 10/01/27</t>
  </si>
  <si>
    <t>3100516</t>
  </si>
  <si>
    <t>Fannie Mae Pool POOL #397024    6.500% 11/01/27</t>
  </si>
  <si>
    <t>3100515</t>
  </si>
  <si>
    <t>Fannie Mae Pool POOL #397009    6.500% 10/01/27</t>
  </si>
  <si>
    <t>3100514</t>
  </si>
  <si>
    <t>Fannie Mae Pool POOL #396514    6.500% 09/01/27</t>
  </si>
  <si>
    <t>3100513</t>
  </si>
  <si>
    <t>Fannie Mae Pool POOL #396102    6.500% 09/01/27</t>
  </si>
  <si>
    <t>3100512</t>
  </si>
  <si>
    <t>Fannie Mae Pool POOL #395897    6.500% 12/01/27</t>
  </si>
  <si>
    <t>3100511</t>
  </si>
  <si>
    <t>Fannie Mae Pool POOL #395401    6.500% 10/01/27</t>
  </si>
  <si>
    <t>3100510</t>
  </si>
  <si>
    <t>Fannie Mae Pool POOL #395395    6.500% 10/01/27</t>
  </si>
  <si>
    <t>3100509</t>
  </si>
  <si>
    <t>Fannie Mae Pool POOL #395342    6.500% 08/01/27</t>
  </si>
  <si>
    <t>3100508</t>
  </si>
  <si>
    <t>Fannie Mae Pool POOL #395083    6.500% 11/01/27</t>
  </si>
  <si>
    <t>3100507</t>
  </si>
  <si>
    <t>Fannie Mae Pool POOL #376804    6.500% 10/01/27</t>
  </si>
  <si>
    <t>3100506</t>
  </si>
  <si>
    <t>Fannie Mae Pool POOL #376788    6.500% 10/01/27</t>
  </si>
  <si>
    <t>3100505</t>
  </si>
  <si>
    <t>Fannie Mae Pool POOL #372174    9.000% 11/01/26</t>
  </si>
  <si>
    <t>3100504</t>
  </si>
  <si>
    <t>Fannie Mae Pool POOL #371581    6.500% 02/01/27</t>
  </si>
  <si>
    <t>3100503</t>
  </si>
  <si>
    <t>Fannie Mae Pool POOL #368947    6.500% 01/01/27</t>
  </si>
  <si>
    <t>3100502</t>
  </si>
  <si>
    <t>Fannie Mae Pool POOL #364641    6.500% 01/01/27</t>
  </si>
  <si>
    <t>3100501</t>
  </si>
  <si>
    <t>Fannie Mae Pool POOL #351355    6.500% 07/01/26</t>
  </si>
  <si>
    <t>3100500</t>
  </si>
  <si>
    <t>Fannie Mae Pool POOL #347778    6.000% 05/01/26</t>
  </si>
  <si>
    <t>3100499</t>
  </si>
  <si>
    <t>Fannie Mae Pool POOL #344566    6.500% 04/01/26</t>
  </si>
  <si>
    <t>3100498</t>
  </si>
  <si>
    <t>Fannie Mae Pool POOL #340372    6.500% 03/01/26</t>
  </si>
  <si>
    <t>3100497</t>
  </si>
  <si>
    <t>Fannie Mae Pool POOL #339839    6.000% 03/01/26</t>
  </si>
  <si>
    <t>3100496</t>
  </si>
  <si>
    <t>Fannie Mae Pool POOL #337758    6.500% 03/01/26</t>
  </si>
  <si>
    <t>3100495</t>
  </si>
  <si>
    <t>Fannie Mae Pool POOL #338416    6.500% 05/01/26</t>
  </si>
  <si>
    <t>3100494</t>
  </si>
  <si>
    <t>Fannie Mae Pool POOL #328824    5.500% 11/01/25</t>
  </si>
  <si>
    <t>3100493</t>
  </si>
  <si>
    <t>Fannie Mae Pool POOL #323943    6.000% 09/01/14</t>
  </si>
  <si>
    <t>3100492</t>
  </si>
  <si>
    <t>Fannie Mae Pool POOL #319482    5.500% 09/01/24</t>
  </si>
  <si>
    <t>3100491</t>
  </si>
  <si>
    <t>Fannie Mae Pool POOL #317608    6.500% 07/01/25</t>
  </si>
  <si>
    <t>3100490</t>
  </si>
  <si>
    <t>Fannie Mae Pool POOL #317367    6.500% 05/01/24</t>
  </si>
  <si>
    <t>3100489</t>
  </si>
  <si>
    <t>Fannie Mae Pool POOL #316689    6.500% 07/01/25</t>
  </si>
  <si>
    <t>3100488</t>
  </si>
  <si>
    <t>Fannie Mae Pool POOL #316562    6.500% 07/01/25</t>
  </si>
  <si>
    <t>3100487</t>
  </si>
  <si>
    <t>Fannie Mae Pool POOL #313691    6.000% 06/01/12</t>
  </si>
  <si>
    <t>31374G-NG-8</t>
  </si>
  <si>
    <t>3100486</t>
  </si>
  <si>
    <t>Fannie Mae Pool POOL #313503    6.500% 04/01/27</t>
  </si>
  <si>
    <t>3100485</t>
  </si>
  <si>
    <t>Fannie Mae Pool POOL #313169    6.000% 08/01/26</t>
  </si>
  <si>
    <t>3100484</t>
  </si>
  <si>
    <t>Fannie Mae Pool POOL #307028    6.500% 07/01/25</t>
  </si>
  <si>
    <t>3100483</t>
  </si>
  <si>
    <t>Fannie Mae Pool POOL #297799    6.500% 01/01/24</t>
  </si>
  <si>
    <t>3100482</t>
  </si>
  <si>
    <t>Fannie Mae Pool POOL #292126    6.500% 08/01/24</t>
  </si>
  <si>
    <t>3100481</t>
  </si>
  <si>
    <t>Fannie Mae Pool POOL #287018    6.500% 06/01/24</t>
  </si>
  <si>
    <t>3100480</t>
  </si>
  <si>
    <t>Fannie Mae Pool POOL #284225    6.500% 05/01/24</t>
  </si>
  <si>
    <t>3100479</t>
  </si>
  <si>
    <t>Fannie Mae Pool POOL #283870    6.500% 10/01/24</t>
  </si>
  <si>
    <t>3100478</t>
  </si>
  <si>
    <t>Fannie Mae Pool POOL #283145    6.500% 05/01/24</t>
  </si>
  <si>
    <t>3100477</t>
  </si>
  <si>
    <t>Fannie Mae Pool POOL #281548    6.500% 04/01/24</t>
  </si>
  <si>
    <t>3100476</t>
  </si>
  <si>
    <t>Fannie Mae Pool POOL #280749    6.500% 05/01/24</t>
  </si>
  <si>
    <t>3100475</t>
  </si>
  <si>
    <t>Fannie Mae Pool POOL #280724    6.500% 04/01/24</t>
  </si>
  <si>
    <t>3100474</t>
  </si>
  <si>
    <t>Fannie Mae Pool POOL #279498    6.500% 04/01/24</t>
  </si>
  <si>
    <t>3100473</t>
  </si>
  <si>
    <t>Fannie Mae Pool POOL #279479    6.500% 04/01/24</t>
  </si>
  <si>
    <t>3100472</t>
  </si>
  <si>
    <t>Fannie Mae Pool POOL #277951    6.500% 03/01/24</t>
  </si>
  <si>
    <t>3100471</t>
  </si>
  <si>
    <t>Fannie Mae Pool POOL #275427    6.500% 03/01/24</t>
  </si>
  <si>
    <t>3100470</t>
  </si>
  <si>
    <t>Fannie Mae Pool POOL #273471    6.500% 03/01/24</t>
  </si>
  <si>
    <t>3100469</t>
  </si>
  <si>
    <t>Fannie Mae Pool POOL #272012    6.500% 02/01/24</t>
  </si>
  <si>
    <t>3100468</t>
  </si>
  <si>
    <t>Fannie Mae Pool POOL #272010    5.500% 02/01/24</t>
  </si>
  <si>
    <t>3100467</t>
  </si>
  <si>
    <t>Fannie Mae Pool POOL #272002    6.500% 02/01/24</t>
  </si>
  <si>
    <t>3100466</t>
  </si>
  <si>
    <t>Fannie Mae Pool POOL #271981    6.500% 02/01/24</t>
  </si>
  <si>
    <t>3100465</t>
  </si>
  <si>
    <t>Fannie Mae Pool POOL #271026    6.500% 01/01/24</t>
  </si>
  <si>
    <t>3100464</t>
  </si>
  <si>
    <t>Fannie Mae Pool POOL #269719    5.500% 01/01/24</t>
  </si>
  <si>
    <t>31372D-SG-2</t>
  </si>
  <si>
    <t>3100463</t>
  </si>
  <si>
    <t>Fannie Mae Pool POOL #269281    6.500% 02/01/24</t>
  </si>
  <si>
    <t>3100462</t>
  </si>
  <si>
    <t>Fannie Mae Pool POOL #269296    6.500% 02/01/24</t>
  </si>
  <si>
    <t>3100461</t>
  </si>
  <si>
    <t>Fannie Mae Pool POOL #268936    6.500% 01/01/24</t>
  </si>
  <si>
    <t>3100460</t>
  </si>
  <si>
    <t>Fannie Mae Pool POOL #268675    6.500% 04/01/24</t>
  </si>
  <si>
    <t>3100459</t>
  </si>
  <si>
    <t>Fannie Mae Pool POOL #269197    6.500% 04/01/24</t>
  </si>
  <si>
    <t>3100458</t>
  </si>
  <si>
    <t>Fannie Mae Pool POOL #267738    5.500% 01/01/24</t>
  </si>
  <si>
    <t>3100457</t>
  </si>
  <si>
    <t>Fannie Mae Pool POOL #267731    6.500% 01/01/24</t>
  </si>
  <si>
    <t>3100456</t>
  </si>
  <si>
    <t>Fannie Mae Pool POOL #266517    5.500% 01/01/24</t>
  </si>
  <si>
    <t>3100455</t>
  </si>
  <si>
    <t>Fannie Mae Pool POOL #266172    6.000% 01/01/24</t>
  </si>
  <si>
    <t>3100454</t>
  </si>
  <si>
    <t>Fannie Mae Pool POOL #265032    6.000% 01/01/24</t>
  </si>
  <si>
    <t>3100453</t>
  </si>
  <si>
    <t>Fannie Mae Pool POOL #264340    6.500% 11/01/23</t>
  </si>
  <si>
    <t>3100452</t>
  </si>
  <si>
    <t>Fannie Mae Pool POOL #262397    6.500% 02/01/24</t>
  </si>
  <si>
    <t>3100451</t>
  </si>
  <si>
    <t>Fannie Mae Pool POOL #261787    6.500% 12/01/23</t>
  </si>
  <si>
    <t>3100450</t>
  </si>
  <si>
    <t>Fannie Mae Pool POOL #257179    4.500% 04/01/28</t>
  </si>
  <si>
    <t>3100449</t>
  </si>
  <si>
    <t>Fannie Mae Pool POOL #255814    5.500% 08/01/35</t>
  </si>
  <si>
    <t>3100448</t>
  </si>
  <si>
    <t>Fannie Mae Pool POOL #255225    5.500% 06/01/34</t>
  </si>
  <si>
    <t>3100447</t>
  </si>
  <si>
    <t>Fannie Mae Pool POOL #254904    5.500% 10/01/33</t>
  </si>
  <si>
    <t>3100446</t>
  </si>
  <si>
    <t>Fannie Mae Pool POOL #255660    2.745% 01/01/35</t>
  </si>
  <si>
    <t>3100445</t>
  </si>
  <si>
    <t>Fannie Mae Pool POOL #254589    5.500% 01/01/23</t>
  </si>
  <si>
    <t>3100444</t>
  </si>
  <si>
    <t>Fannie Mae Pool POOL #254473    5.500% 10/01/17</t>
  </si>
  <si>
    <t>3100443</t>
  </si>
  <si>
    <t>Fannie Mae Pool POOL #252867    6.000% 10/01/14</t>
  </si>
  <si>
    <t>3100442</t>
  </si>
  <si>
    <t>Fannie Mae Pool POOL #252575    6.000% 07/01/19</t>
  </si>
  <si>
    <t>3100441</t>
  </si>
  <si>
    <t>Fannie Mae Pool POOL #251337    6.000% 10/01/12</t>
  </si>
  <si>
    <t>31371G-EJ-5</t>
  </si>
  <si>
    <t>3100440</t>
  </si>
  <si>
    <t>Fannie Mae Pool POOL #251334    6.500% 11/01/27</t>
  </si>
  <si>
    <t>3100439</t>
  </si>
  <si>
    <t>Fannie Mae Pool POOL #250569    6.000% 05/01/26</t>
  </si>
  <si>
    <t>3100438</t>
  </si>
  <si>
    <t>Fannie Mae Pool POOL #250547    6.000% 03/01/26</t>
  </si>
  <si>
    <t>3100437</t>
  </si>
  <si>
    <t>Fannie Mae Pool POOL #250511    6.500% 03/01/26</t>
  </si>
  <si>
    <t>3100436</t>
  </si>
  <si>
    <t>Fannie Mae Pool POOL #250508    6.000% 01/01/26</t>
  </si>
  <si>
    <t>3100435</t>
  </si>
  <si>
    <t>Fannie Mae Pool POOL #250356    6.500% 08/01/25</t>
  </si>
  <si>
    <t>3100434</t>
  </si>
  <si>
    <t>Fannie Mae Pool POOL #250058    6.500% 06/01/24</t>
  </si>
  <si>
    <t>3100433</t>
  </si>
  <si>
    <t>Fannie Mae Pool POOL #250029    6.500% 05/01/24</t>
  </si>
  <si>
    <t>3100432</t>
  </si>
  <si>
    <t>Fannie Mae Pool POOL #250004    6.500% 04/01/24</t>
  </si>
  <si>
    <t>3100431</t>
  </si>
  <si>
    <t>Fannie Mae Pool POOL #249455    6.500% 04/01/24</t>
  </si>
  <si>
    <t>3100430</t>
  </si>
  <si>
    <t>Fannie Mae Pool POOL #249461    6.500% 04/01/24</t>
  </si>
  <si>
    <t>31371E-B6-1</t>
  </si>
  <si>
    <t>3100429</t>
  </si>
  <si>
    <t>Fannie Mae Pool POOL #248360    6.500% 04/01/24</t>
  </si>
  <si>
    <t>3100428</t>
  </si>
  <si>
    <t>Fannie Mae Pool POOL #241990    6.500% 11/01/23</t>
  </si>
  <si>
    <t>3100427</t>
  </si>
  <si>
    <t>Fannie Mae Pool POOL #237743    6.500% 09/01/23</t>
  </si>
  <si>
    <t>3100426</t>
  </si>
  <si>
    <t>Fannie Mae Pool POOL #235459    5.500% 06/01/23</t>
  </si>
  <si>
    <t>3100425</t>
  </si>
  <si>
    <t>Fannie Mae Pool POOL #233137    6.000% 01/01/24</t>
  </si>
  <si>
    <t>3100424</t>
  </si>
  <si>
    <t>Fannie Mae Pool POOL #225560    7.000% 08/01/23</t>
  </si>
  <si>
    <t>3100423</t>
  </si>
  <si>
    <t>Call       99.9888</t>
  </si>
  <si>
    <t>Federal National Mortgage Asso SENIOR    4.150% 11/07/31</t>
  </si>
  <si>
    <t>3136FT-GT-0</t>
  </si>
  <si>
    <t>3100422</t>
  </si>
  <si>
    <t>Call       99.5186</t>
  </si>
  <si>
    <t>Federal National Mortgage Asso SENIOR    3.000% 09/26/31</t>
  </si>
  <si>
    <t>3136FR-4U-4</t>
  </si>
  <si>
    <t>3100421</t>
  </si>
  <si>
    <t>Fannie Mae Pool POOL #125220    7.000% 08/01/23</t>
  </si>
  <si>
    <t>3100420</t>
  </si>
  <si>
    <t>Fannie Mae Pool POOL #124969    6.500% 08/01/23</t>
  </si>
  <si>
    <t>3100419</t>
  </si>
  <si>
    <t>Fannie Mae Pool POOL #50992    6.500% 03/01/24</t>
  </si>
  <si>
    <t>3100418</t>
  </si>
  <si>
    <t>Fannie Mae Pool POOL #50991    6.500% 02/01/24</t>
  </si>
  <si>
    <t>3100417</t>
  </si>
  <si>
    <t>Fannie Mae Pool POOL #50965    6.500% 01/01/24</t>
  </si>
  <si>
    <t>3100416</t>
  </si>
  <si>
    <t>Fannie Mae Pool POOL #50964    6.000% 01/01/24</t>
  </si>
  <si>
    <t>3100415</t>
  </si>
  <si>
    <t>Fannie Mae Pool POOL #50946    6.500% 12/01/23</t>
  </si>
  <si>
    <t>3100414</t>
  </si>
  <si>
    <t>Fannie Mae Pool POOL #50929    6.500% 11/01/23</t>
  </si>
  <si>
    <t>3100413</t>
  </si>
  <si>
    <t>Fannie Mae Pool POOL #50912    6.500% 10/01/23</t>
  </si>
  <si>
    <t>3100412</t>
  </si>
  <si>
    <t>Fannie Mae Pool POOL #50742    6.500% 05/01/23</t>
  </si>
  <si>
    <t>3100411</t>
  </si>
  <si>
    <t>Freddie Mac Gold Pool POOL #D59170    5.500% 10/01/24</t>
  </si>
  <si>
    <t>31356N-FK-5</t>
  </si>
  <si>
    <t>3100410</t>
  </si>
  <si>
    <t>Freddie Mac Gold Pool POOL #D55573    5.500% 06/01/24</t>
  </si>
  <si>
    <t>3100409</t>
  </si>
  <si>
    <t>Freddie Mac Gold Pool POOL #D54990    5.500% 03/01/24</t>
  </si>
  <si>
    <t>3100408</t>
  </si>
  <si>
    <t>Freddie Mac Gold Pool POOL #D55382    5.500% 07/01/24</t>
  </si>
  <si>
    <t>3100407</t>
  </si>
  <si>
    <t>Freddie Mac Gold Pool POOL #D51885    6.000% 04/01/24</t>
  </si>
  <si>
    <t>3100406</t>
  </si>
  <si>
    <t>Freddie Mac Gold Pool POOL #D51628    6.000% 04/01/24</t>
  </si>
  <si>
    <t>31356D-YZ-3</t>
  </si>
  <si>
    <t>3100405</t>
  </si>
  <si>
    <t>Freddie Mac Gold Pool POOL #D51627    6.000% 04/01/24</t>
  </si>
  <si>
    <t>3100404</t>
  </si>
  <si>
    <t>Freddie Mac Gold Pool POOL #D51241    6.500% 02/01/23</t>
  </si>
  <si>
    <t>3100403</t>
  </si>
  <si>
    <t>Freddie Mac Gold Pool POOL #D51185    6.500% 04/01/24</t>
  </si>
  <si>
    <t>3100402</t>
  </si>
  <si>
    <t>Freddie Mac Gold Pool POOL #D51156    6.000% 04/01/24</t>
  </si>
  <si>
    <t>3100401</t>
  </si>
  <si>
    <t>Freddie Mac Gold Pool POOL #D51713    6.500% 04/01/24</t>
  </si>
  <si>
    <t>3100400</t>
  </si>
  <si>
    <t>Freddie Mac Gold Pool POOL #D50480    6.000% 03/01/24</t>
  </si>
  <si>
    <t>31356C-Q9-2</t>
  </si>
  <si>
    <t>3100399</t>
  </si>
  <si>
    <t>Freddie Mac Gold Pool POOL #D50038    6.500% 03/01/24</t>
  </si>
  <si>
    <t>3100398</t>
  </si>
  <si>
    <t>Freddie Mac Gold Pool POOL #D49554    6.000% 02/01/24</t>
  </si>
  <si>
    <t>3100397</t>
  </si>
  <si>
    <t>Freddie Mac Gold Pool POOL #D49463    6.000% 02/01/24</t>
  </si>
  <si>
    <t>3100396</t>
  </si>
  <si>
    <t>Freddie Mac Non Gold Pool POOL #783008    2.150% 01/01/35</t>
  </si>
  <si>
    <t>3100395</t>
  </si>
  <si>
    <t>Federal Home Loan Banks SENIOR    2.250% 04/13/12</t>
  </si>
  <si>
    <t>3133XT-AW-6</t>
  </si>
  <si>
    <t>3100394</t>
  </si>
  <si>
    <t>Freddie Mac Gold Pool POOL #F80139    6.500% 06/01/16</t>
  </si>
  <si>
    <t>3100393</t>
  </si>
  <si>
    <t>Freddie Mac Gold Pool POOL #F80134    6.000% 04/01/16</t>
  </si>
  <si>
    <t>3100392</t>
  </si>
  <si>
    <t>Freddie Mac Gold Pool POOL #F80131    6.500% 03/01/16</t>
  </si>
  <si>
    <t>3100391</t>
  </si>
  <si>
    <t>Freddie Mac Gold Pool POOL #F80054    6.000% 02/01/14</t>
  </si>
  <si>
    <t>3100390</t>
  </si>
  <si>
    <t>Freddie Mac Gold Pool POOL #F80030    6.500% 12/01/13</t>
  </si>
  <si>
    <t>3100389</t>
  </si>
  <si>
    <t>Freddie Mac Gold Pool POOL #F80026    6.000% 11/01/13</t>
  </si>
  <si>
    <t>3100388</t>
  </si>
  <si>
    <t>Freddie Mac Gold Pool POOL #F90017    5.500% 05/01/19</t>
  </si>
  <si>
    <t>3100387</t>
  </si>
  <si>
    <t>Freddie Mac Gold Pool POOL #D90753    6.000% 03/01/14</t>
  </si>
  <si>
    <t>3100386</t>
  </si>
  <si>
    <t>Freddie Mac Gold Pool POOL #D90739    5.500% 02/01/14</t>
  </si>
  <si>
    <t>3100385</t>
  </si>
  <si>
    <t>Freddie Mac Gold Pool POOL #D90675    6.000% 02/01/14</t>
  </si>
  <si>
    <t>31335J-XC-8</t>
  </si>
  <si>
    <t>3100384</t>
  </si>
  <si>
    <t>Freddie Mac Gold Pool POOL #D90650    6.000% 01/01/14</t>
  </si>
  <si>
    <t>3100383</t>
  </si>
  <si>
    <t>Freddie Mac Gold Pool POOL #D90816    6.000% 03/01/14</t>
  </si>
  <si>
    <t>3100382</t>
  </si>
  <si>
    <t>Freddie Mac Gold Pool POOL #C90588    5.500% 11/01/22</t>
  </si>
  <si>
    <t>3100381</t>
  </si>
  <si>
    <t>Freddie Mac Gold Pool POOL #C90280    5.500% 04/01/19</t>
  </si>
  <si>
    <t>3100380</t>
  </si>
  <si>
    <t>Freddie Mac Gold Pool POOL #C90153    6.500% 01/01/17</t>
  </si>
  <si>
    <t>3100379</t>
  </si>
  <si>
    <t>Freddie Mac Gold Pool POOL #C90835    4.500% 06/01/24</t>
  </si>
  <si>
    <t>3100378</t>
  </si>
  <si>
    <t>Freddie Mac Gold Pool POOL #C90830    4.500% 05/01/24</t>
  </si>
  <si>
    <t>3100377</t>
  </si>
  <si>
    <t>Freddie Mac Gold Pool POOL #C90823    5.000% 04/01/24</t>
  </si>
  <si>
    <t>3100376</t>
  </si>
  <si>
    <t>Freddie Mac Gold Pool POOL #C80404    8.000% 05/01/26</t>
  </si>
  <si>
    <t>3100375</t>
  </si>
  <si>
    <t>Freddie Mac Gold Pool POOL #C80403    6.000% 05/01/26</t>
  </si>
  <si>
    <t>3100374</t>
  </si>
  <si>
    <t>Freddie Mac Gold Pool POOL #C80395    6.000% 04/01/26</t>
  </si>
  <si>
    <t>3100373</t>
  </si>
  <si>
    <t>Freddie Mac Gold Pool POOL #C80393    6.000% 03/01/26</t>
  </si>
  <si>
    <t>3100372</t>
  </si>
  <si>
    <t>Freddie Mac Gold Pool POOL #C80387    6.500% 04/01/26</t>
  </si>
  <si>
    <t>3100371</t>
  </si>
  <si>
    <t>Freddie Mac Gold Pool POOL #C80386    6.000% 01/01/26</t>
  </si>
  <si>
    <t>3100370</t>
  </si>
  <si>
    <t>Freddie Mac Gold Pool POOL #C80373    7.500% 01/01/26</t>
  </si>
  <si>
    <t>3100369</t>
  </si>
  <si>
    <t>Freddie Mac Gold Pool POOL #C80209    6.500% 07/01/24</t>
  </si>
  <si>
    <t>3100368</t>
  </si>
  <si>
    <t>Freddie Mac Gold Pool POOL #C80184    6.000% 05/01/24</t>
  </si>
  <si>
    <t>31335G-FZ-3</t>
  </si>
  <si>
    <t>3100367</t>
  </si>
  <si>
    <t>Freddie Mac Gold Pool POOL #C80148    6.000% 04/01/24</t>
  </si>
  <si>
    <t>3100366</t>
  </si>
  <si>
    <t>Freddie Mac Gold Pool POOL #C80137    6.500% 04/01/24</t>
  </si>
  <si>
    <t>3100365</t>
  </si>
  <si>
    <t>Freddie Mac Gold Pool POOL #C80110    6.000% 02/01/24</t>
  </si>
  <si>
    <t>3100364</t>
  </si>
  <si>
    <t>Freddie Mac Gold Pool POOL #C80080    6.000% 12/01/23</t>
  </si>
  <si>
    <t>3100363</t>
  </si>
  <si>
    <t>Freddie Mac Gold Pool POOL #C80091    6.500% 01/01/24</t>
  </si>
  <si>
    <t>3100362</t>
  </si>
  <si>
    <t>Freddie Mac Gold Pool POOL #Q04017    4.000% 10/01/41</t>
  </si>
  <si>
    <t>3100361</t>
  </si>
  <si>
    <t>Freddie Mac Gold Pool POOL #Q02754    4.000% 08/01/41</t>
  </si>
  <si>
    <t>3100360</t>
  </si>
  <si>
    <t>Freddie Mac Gold Pool POOL #A37040    5.000% 09/01/35</t>
  </si>
  <si>
    <t>3100359</t>
  </si>
  <si>
    <t>Freddie Mac Gold Pool POOL #A36631    5.000% 08/01/35</t>
  </si>
  <si>
    <t>3100358</t>
  </si>
  <si>
    <t>Freddie Mac Gold Pool POOL #A34818    4.500% 05/01/35</t>
  </si>
  <si>
    <t>3100357</t>
  </si>
  <si>
    <t>Freddie Mac Gold Pool POOL #A32109    5.500% 04/01/35</t>
  </si>
  <si>
    <t>3100356</t>
  </si>
  <si>
    <t>Freddie Mac Gold Pool POOL #A30249    5.500% 12/01/34</t>
  </si>
  <si>
    <t>3100355</t>
  </si>
  <si>
    <t>Freddie Mac Gold Pool POOL #A30148    5.500% 12/01/34</t>
  </si>
  <si>
    <t>3100354</t>
  </si>
  <si>
    <t>Freddie Mac Gold Pool POOL #A24893    6.000% 07/01/34</t>
  </si>
  <si>
    <t>3100353</t>
  </si>
  <si>
    <t>Freddie Mac Gold Pool POOL #B32138    5.000% 02/01/39</t>
  </si>
  <si>
    <t>3100352</t>
  </si>
  <si>
    <t>Freddie Mac Gold Pool POOL #A21017    5.000% 04/01/34</t>
  </si>
  <si>
    <t>3100351</t>
  </si>
  <si>
    <t>Freddie Mac Gold Pool POOL #A15075    4.500% 10/01/33</t>
  </si>
  <si>
    <t>3100350</t>
  </si>
  <si>
    <t>Freddie Mac Gold Pool POOL #B15026    5.000% 06/01/19</t>
  </si>
  <si>
    <t>3100349</t>
  </si>
  <si>
    <t>Freddie Mac Gold Pool POOL #B14897    4.500% 06/01/19</t>
  </si>
  <si>
    <t>3100348</t>
  </si>
  <si>
    <t>Freddie Mac Gold Pool POOL #B14209    4.500% 05/01/19</t>
  </si>
  <si>
    <t>3100347</t>
  </si>
  <si>
    <t>Freddie Mac Gold Pool POOL #B14138    4.500% 05/01/19</t>
  </si>
  <si>
    <t>3100346</t>
  </si>
  <si>
    <t>Freddie Mac Gold Pool POOL #B13801    4.500% 04/01/19</t>
  </si>
  <si>
    <t>3100345</t>
  </si>
  <si>
    <t>Freddie Mac Gold Pool POOL #B12242    5.000% 02/01/19</t>
  </si>
  <si>
    <t>3100344</t>
  </si>
  <si>
    <t>Freddie Mac Gold Pool POOL #E00725    5.500% 08/01/14</t>
  </si>
  <si>
    <t>3100343</t>
  </si>
  <si>
    <t>Freddie Mac Gold Pool POOL #E00673    5.500% 02/01/14</t>
  </si>
  <si>
    <t>3100342</t>
  </si>
  <si>
    <t>Freddie Mac Gold Pool POOL #E00672    5.000% 02/01/14</t>
  </si>
  <si>
    <t>3100341</t>
  </si>
  <si>
    <t>Freddie Mac Gold Pool POOL #E00667    5.000% 04/01/14</t>
  </si>
  <si>
    <t>3100340</t>
  </si>
  <si>
    <t>Freddie Mac Gold Pool POOL #E00621    5.000% 01/01/14</t>
  </si>
  <si>
    <t>3100339</t>
  </si>
  <si>
    <t>Freddie Mac Gold Pool POOL #E00620    5.000% 12/01/13</t>
  </si>
  <si>
    <t>3100338</t>
  </si>
  <si>
    <t>Freddie Mac Gold Pool POOL #E00637    5.000% 02/01/14</t>
  </si>
  <si>
    <t>3100337</t>
  </si>
  <si>
    <t>Freddie Mac Gold Pool POOL #E00539    7.000% 03/01/13</t>
  </si>
  <si>
    <t>3100336</t>
  </si>
  <si>
    <t>Freddie Mac Gold Pool POOL #C38530    7.000% 05/01/30</t>
  </si>
  <si>
    <t>3100335</t>
  </si>
  <si>
    <t>Freddie Mac Gold Pool POOL #C37870    7.000% 04/01/30</t>
  </si>
  <si>
    <t>3100334</t>
  </si>
  <si>
    <t>Freddie Mac Gold Pool POOL #C37334    6.500% 03/01/30</t>
  </si>
  <si>
    <t>3100333</t>
  </si>
  <si>
    <t>Freddie Mac Gold Pool POOL #C36998    6.500% 03/01/30</t>
  </si>
  <si>
    <t>3100332</t>
  </si>
  <si>
    <t>Freddie Mac Gold Pool POOL #C36306    7.000% 02/01/30</t>
  </si>
  <si>
    <t>3100331</t>
  </si>
  <si>
    <t>Freddie Mac Gold Pool POOL #A96864    4.500% 02/01/41</t>
  </si>
  <si>
    <t>3100330</t>
  </si>
  <si>
    <t>Freddie Mac Gold Pool POOL #A96185    4.000% 01/01/41</t>
  </si>
  <si>
    <t>3100329</t>
  </si>
  <si>
    <t>Freddie Mac Gold Pool POOL #A94149    4.000% 10/01/40</t>
  </si>
  <si>
    <t>3100328</t>
  </si>
  <si>
    <t>Freddie Mac Gold Pool POOL #A92192    4.500% 05/01/40</t>
  </si>
  <si>
    <t>3100327</t>
  </si>
  <si>
    <t>Freddie Mac Gold Pool POOL #A92097    4.500% 05/01/40</t>
  </si>
  <si>
    <t>3100326</t>
  </si>
  <si>
    <t>Freddie Mac Gold Pool POOL #A92638    4.500% 06/01/40</t>
  </si>
  <si>
    <t>3100325</t>
  </si>
  <si>
    <t>Freddie Mac Gold Pool POOL #A92637    4.500% 06/01/40</t>
  </si>
  <si>
    <t>3100324</t>
  </si>
  <si>
    <t>Freddie Mac Gold Pool POOL #C30264    6.500% 08/01/29</t>
  </si>
  <si>
    <t>3100323</t>
  </si>
  <si>
    <t>Freddie Mac Gold Pool POOL #C30263    7.000% 08/01/29</t>
  </si>
  <si>
    <t>3100322</t>
  </si>
  <si>
    <t>Freddie Mac Gold Pool POOL #C29215    6.000% 07/01/29</t>
  </si>
  <si>
    <t>3100321</t>
  </si>
  <si>
    <t>Freddie Mac Gold Pool POOL #C29168    6.500% 07/01/29</t>
  </si>
  <si>
    <t>3100320</t>
  </si>
  <si>
    <t>Freddie Mac Gold Pool POOL #C29110    6.000% 07/01/29</t>
  </si>
  <si>
    <t>3100319</t>
  </si>
  <si>
    <t>Freddie Mac Gold Pool POOL #C29068    6.000% 07/01/29</t>
  </si>
  <si>
    <t>3100318</t>
  </si>
  <si>
    <t>Freddie Mac Gold Pool POOL #C29067    6.000% 07/01/29</t>
  </si>
  <si>
    <t>3100317</t>
  </si>
  <si>
    <t>Freddie Mac Gold Pool POOL #C29840    6.500% 08/01/29</t>
  </si>
  <si>
    <t>3100316</t>
  </si>
  <si>
    <t>Freddie Mac Gold Pool POOL #C28429    6.500% 07/01/29</t>
  </si>
  <si>
    <t>3100315</t>
  </si>
  <si>
    <t>Freddie Mac Gold Pool POOL #C28384    6.500% 06/01/29</t>
  </si>
  <si>
    <t>3100314</t>
  </si>
  <si>
    <t>Freddie Mac Gold Pool POOL #C28382    6.500% 07/01/29</t>
  </si>
  <si>
    <t>3100313</t>
  </si>
  <si>
    <t>Freddie Mac Gold Pool POOL #C28245    6.000% 05/01/29</t>
  </si>
  <si>
    <t>3100312</t>
  </si>
  <si>
    <t>Freddie Mac Gold Pool POOL #C27715    6.500% 06/01/29</t>
  </si>
  <si>
    <t>3100311</t>
  </si>
  <si>
    <t>Freddie Mac Gold Pool POOL #C27220    6.500% 06/01/29</t>
  </si>
  <si>
    <t>3100310</t>
  </si>
  <si>
    <t>Freddie Mac Gold Pool POOL #C26935    6.000% 05/01/29</t>
  </si>
  <si>
    <t>31293Q-V4-2</t>
  </si>
  <si>
    <t>3100309</t>
  </si>
  <si>
    <t>Freddie Mac Gold Pool POOL #C26900    6.500% 05/01/29</t>
  </si>
  <si>
    <t>3100308</t>
  </si>
  <si>
    <t>Freddie Mac Gold Pool POOL #C26878    6.000% 05/01/29</t>
  </si>
  <si>
    <t>3100307</t>
  </si>
  <si>
    <t>Freddie Mac Gold Pool POOL #C26876    6.500% 05/01/29</t>
  </si>
  <si>
    <t>3100306</t>
  </si>
  <si>
    <t>Freddie Mac Gold Pool POOL #C26869    6.000% 05/01/29</t>
  </si>
  <si>
    <t>3100305</t>
  </si>
  <si>
    <t>Freddie Mac Gold Pool POOL #C26622    6.500% 05/01/29</t>
  </si>
  <si>
    <t>3100304</t>
  </si>
  <si>
    <t>Freddie Mac Gold Pool POOL #C26090    6.000% 05/01/29</t>
  </si>
  <si>
    <t>3100303</t>
  </si>
  <si>
    <t>Freddie Mac Gold Pool POOL #C25930    6.000% 05/01/29</t>
  </si>
  <si>
    <t>3100302</t>
  </si>
  <si>
    <t>Freddie Mac Gold Pool POOL #C25637    6.000% 04/01/29</t>
  </si>
  <si>
    <t>3100301</t>
  </si>
  <si>
    <t>Freddie Mac Gold Pool POOL #C25547    6.500% 04/01/29</t>
  </si>
  <si>
    <t>3100300</t>
  </si>
  <si>
    <t>Freddie Mac Gold Pool POOL #C25546    6.000% 04/01/29</t>
  </si>
  <si>
    <t>3100299</t>
  </si>
  <si>
    <t>Freddie Mac Gold Pool POOL #C25560    6.000% 04/01/29</t>
  </si>
  <si>
    <t>3100298</t>
  </si>
  <si>
    <t>Freddie Mac Gold Pool POOL #C26262    6.500% 05/01/29</t>
  </si>
  <si>
    <t>3100297</t>
  </si>
  <si>
    <t>Freddie Mac Gold Pool POOL #C25095    6.000% 04/01/29</t>
  </si>
  <si>
    <t>3100296</t>
  </si>
  <si>
    <t>Freddie Mac Gold Pool POOL #C24958    6.000% 04/01/29</t>
  </si>
  <si>
    <t>3100295</t>
  </si>
  <si>
    <t>Freddie Mac Gold Pool POOL #C24945    6.500% 04/01/29</t>
  </si>
  <si>
    <t>3100294</t>
  </si>
  <si>
    <t>Freddie Mac Gold Pool POOL #C24772    6.000% 04/01/29</t>
  </si>
  <si>
    <t>3100293</t>
  </si>
  <si>
    <t>Freddie Mac Gold Pool POOL #C24626    6.500% 04/01/29</t>
  </si>
  <si>
    <t>3100292</t>
  </si>
  <si>
    <t>Freddie Mac Gold Pool POOL #C24585    6.500% 04/01/29</t>
  </si>
  <si>
    <t>3100291</t>
  </si>
  <si>
    <t>Freddie Mac Gold Pool POOL #C24527    6.000% 04/01/29</t>
  </si>
  <si>
    <t>3100290</t>
  </si>
  <si>
    <t>Freddie Mac Gold Pool POOL #C25360    6.500% 04/01/29</t>
  </si>
  <si>
    <t>3100289</t>
  </si>
  <si>
    <t>Freddie Mac Gold Pool POOL #C25359    6.500% 04/01/29</t>
  </si>
  <si>
    <t>3100288</t>
  </si>
  <si>
    <t>Freddie Mac Gold Pool POOL #C25278    6.500% 04/01/29</t>
  </si>
  <si>
    <t>3100287</t>
  </si>
  <si>
    <t>Freddie Mac Gold Pool POOL #C24273    6.000% 04/01/29</t>
  </si>
  <si>
    <t>3100286</t>
  </si>
  <si>
    <t>Freddie Mac Gold Pool POOL #C23854    6.000% 03/01/29</t>
  </si>
  <si>
    <t>3100285</t>
  </si>
  <si>
    <t>Freddie Mac Gold Pool POOL #C23776    6.000% 03/01/29</t>
  </si>
  <si>
    <t>3100284</t>
  </si>
  <si>
    <t>Freddie Mac Gold Pool POOL #C23770    6.000% 03/01/29</t>
  </si>
  <si>
    <t>3100283</t>
  </si>
  <si>
    <t>Freddie Mac Gold Pool POOL #C24482    6.500% 04/01/29</t>
  </si>
  <si>
    <t>3100282</t>
  </si>
  <si>
    <t>Freddie Mac Gold Pool POOL #C14690    6.500% 09/01/28</t>
  </si>
  <si>
    <t>3100281</t>
  </si>
  <si>
    <t>Freddie Mac Gold Pool POOL #A90121    4.500% 12/01/39</t>
  </si>
  <si>
    <t>3100280</t>
  </si>
  <si>
    <t>Freddie Mac Gold Pool POOL #A89284    4.500% 10/01/39</t>
  </si>
  <si>
    <t>3100279</t>
  </si>
  <si>
    <t>Freddie Mac Gold Pool POOL #A88516    5.000% 09/01/39</t>
  </si>
  <si>
    <t>3100278</t>
  </si>
  <si>
    <t>Freddie Mac Gold Pool POOL #A88885    5.000% 09/01/39</t>
  </si>
  <si>
    <t>3100277</t>
  </si>
  <si>
    <t>Freddie Mac Gold Pool POOL #A87909    5.000% 08/01/39</t>
  </si>
  <si>
    <t>3100276</t>
  </si>
  <si>
    <t>Freddie Mac Gold Pool POOL #A87234    5.000% 07/01/39</t>
  </si>
  <si>
    <t>3100275</t>
  </si>
  <si>
    <t>Freddie Mac Gold Pool POOL #A86624    5.000% 06/01/39</t>
  </si>
  <si>
    <t>3100274</t>
  </si>
  <si>
    <t>Freddie Mac Gold Pool POOL #A84491    5.000% 02/01/39</t>
  </si>
  <si>
    <t>3100273</t>
  </si>
  <si>
    <t>Freddie Mac Gold Pool POOL #C14182    6.500% 08/01/28</t>
  </si>
  <si>
    <t>3100272</t>
  </si>
  <si>
    <t>Freddie Mac Gold Pool POOL #C01847    5.500% 06/01/34</t>
  </si>
  <si>
    <t>3100271</t>
  </si>
  <si>
    <t>Freddie Mac Gold Pool POOL #C01567    5.000% 05/01/33</t>
  </si>
  <si>
    <t>3100270</t>
  </si>
  <si>
    <t>Freddie Mac Gold Pool POOL #C01080    8.000% 10/01/30</t>
  </si>
  <si>
    <t>3100269</t>
  </si>
  <si>
    <t>Freddie Mac Gold Pool POOL #C00760    6.500% 05/01/29</t>
  </si>
  <si>
    <t>3100268</t>
  </si>
  <si>
    <t>Freddie Mac Gold Pool POOL #C00764    6.000% 05/01/29</t>
  </si>
  <si>
    <t>3100267</t>
  </si>
  <si>
    <t>Freddie Mac Gold Pool POOL #C00730    6.000% 03/01/29</t>
  </si>
  <si>
    <t>3100266</t>
  </si>
  <si>
    <t>Freddie Mac Gold Pool POOL #C00610    6.500% 05/01/28</t>
  </si>
  <si>
    <t>3100265</t>
  </si>
  <si>
    <t>Freddie Mac Gold Pool POOL #C00566    7.500% 12/01/27</t>
  </si>
  <si>
    <t>3100264</t>
  </si>
  <si>
    <t>Freddie Mac Gold Pool POOL #C00561    6.500% 10/01/27</t>
  </si>
  <si>
    <t>3100263</t>
  </si>
  <si>
    <t>Freddie Mac Gold Pool POOL #C00545    6.500% 07/01/27</t>
  </si>
  <si>
    <t>3100262</t>
  </si>
  <si>
    <t>Freddie Mac Gold Pool POOL #C00570    7.000% 12/01/27</t>
  </si>
  <si>
    <t>3100261</t>
  </si>
  <si>
    <t>Freddie Mac Gold Pool POOL #C00367    6.500% 06/01/24</t>
  </si>
  <si>
    <t>3100260</t>
  </si>
  <si>
    <t>Freddie Mac Gold Pool POOL #C00290    6.500% 01/01/24</t>
  </si>
  <si>
    <t>3100259</t>
  </si>
  <si>
    <t>Freddie Mac Gold Pool POOL #C00315    6.500% 04/01/24</t>
  </si>
  <si>
    <t>Freddie Mac Gold Pool POOL #C00267    6.000% 09/01/23</t>
  </si>
  <si>
    <t>Freddie Mac Gold Pool POOL #C00882    7.500% 11/01/29</t>
  </si>
  <si>
    <t>Freddie Mac Gold Pool POOL #C00873    6.500% 10/01/29</t>
  </si>
  <si>
    <t>Freddie Mac Gold Pool POOL #C00859    6.500% 09/01/29</t>
  </si>
  <si>
    <t>Freddie Mac Gold Pool POOL #C00844    7.000% 08/01/29</t>
  </si>
  <si>
    <t>Freddie Mac Gold Pool POOL #C00843    6.500% 08/01/29</t>
  </si>
  <si>
    <t>Freddie Mac Gold Pool POOL #C00835    6.500% 07/01/29</t>
  </si>
  <si>
    <t>Freddie Mac Gold Pool POOL #C00834    6.000% 07/01/29</t>
  </si>
  <si>
    <t>Freddie Mac Gold Pool POOL #C00785    6.500% 06/01/29</t>
  </si>
  <si>
    <t>Freddie Mac Gold Pool POOL #C00784    6.000% 06/01/29</t>
  </si>
  <si>
    <t>Freddie Mac Non Gold Pool POOL #1Q0925    3.123% 01/01/40</t>
  </si>
  <si>
    <t>Freddie Mac Non Gold Pool POOL #1Q0758    2.746% 05/01/35</t>
  </si>
  <si>
    <t>Freddie Mac Non Gold Pool POOL #1Q0369    2.857% 02/01/37</t>
  </si>
  <si>
    <t>Freddie Mac Non Gold Pool POOL #1Q0228    5.931% 02/01/37</t>
  </si>
  <si>
    <t>Freddie Mac Non Gold Pool POOL #1Q0196    3.130% 02/01/37</t>
  </si>
  <si>
    <t>Freddie Mac Non Gold Pool POOL #1Q0805    4.251% 07/01/39</t>
  </si>
  <si>
    <t>Freddie Mac Non Gold Pool POOL #1Q0792    4.825% 07/01/39</t>
  </si>
  <si>
    <t>Freddie Mac Non Gold Pool POOL #1G2782    4.908% 04/01/38</t>
  </si>
  <si>
    <t>Freddie Mac Non Gold Pool POOL #1G3588    5.614% 04/01/37</t>
  </si>
  <si>
    <t>Freddie Mac Non Gold Pool POOL #1G1946    2.510% 05/01/37</t>
  </si>
  <si>
    <t>Freddie Mac Non Gold Pool POOL #1G2623    3.230% 03/01/37</t>
  </si>
  <si>
    <t>Freddie Mac Non Gold Pool POOL #1G1638    3.055% 04/01/37</t>
  </si>
  <si>
    <t>Freddie Mac Non Gold Pool POOL #1G1224    2.870% 10/01/36</t>
  </si>
  <si>
    <t>Freddie Mac Non Gold Pool POOL #1N1610    2.470% 07/01/37</t>
  </si>
  <si>
    <t>Freddie Mac Non Gold Pool POOL #1N0245    6.159% 09/01/36</t>
  </si>
  <si>
    <t>Freddie Mac Gold Pool POOL #J14093    3.500% 01/01/21</t>
  </si>
  <si>
    <t>Freddie Mac Gold Pool POOL #J14456    4.000% 02/01/26</t>
  </si>
  <si>
    <t>Freddie Mac Gold Pool POOL #J13227    3.500% 10/01/25</t>
  </si>
  <si>
    <t>Freddie Mac Gold Pool POOL #J13170    3.500% 10/01/25</t>
  </si>
  <si>
    <t>Freddie Mac Gold Pool POOL #J12352    4.000% 06/01/25</t>
  </si>
  <si>
    <t>Freddie Mac Gold Pool POOL #J12235    4.000% 05/01/25</t>
  </si>
  <si>
    <t>Freddie Mac Gold Pool POOL #J11651    4.000% 02/01/25</t>
  </si>
  <si>
    <t>Freddie Mac Gold Pool POOL #J10872    4.500% 09/01/24</t>
  </si>
  <si>
    <t>Freddie Mac Gold Pool POOL #J09403    4.500% 04/01/24</t>
  </si>
  <si>
    <t>Freddie Mac Non Gold Pool POOL #1J3697    3.210% 04/01/37</t>
  </si>
  <si>
    <t>Freddie Mac Non Gold Pool POOL #1J2921    2.671% 08/01/37</t>
  </si>
  <si>
    <t>Freddie Mac Non Gold Pool POOL #1J1827    5.255% 07/01/38</t>
  </si>
  <si>
    <t>Freddie Mac Non Gold Pool POOL #1J1648    5.509% 04/01/37</t>
  </si>
  <si>
    <t>Freddie Mac Non Gold Pool POOL #1J1630    3.290% 04/01/37</t>
  </si>
  <si>
    <t>Freddie Mac Non Gold Pool POOL #1J1546    2.703% 01/01/37</t>
  </si>
  <si>
    <t>Freddie Mac Non Gold Pool POOL #1J1399    3.280% 12/01/36</t>
  </si>
  <si>
    <t>Freddie Mac Non Gold Pool POOL #1J1154    4.889% 06/01/38</t>
  </si>
  <si>
    <t>Freddie Mac Gold Pool POOL #G18294    5.500% 01/01/24</t>
  </si>
  <si>
    <t>Freddie Mac Gold Pool POOL #G05638    5.000% 09/01/39</t>
  </si>
  <si>
    <t>Freddie Mac Gold Pool POOL #G04485    6.000% 07/01/38</t>
  </si>
  <si>
    <t>Freddie Mac Gold Pool POOL #G03689    5.000% 06/01/36</t>
  </si>
  <si>
    <t>Freddie Mac Gold Pool POOL #G03383    5.500% 08/01/37</t>
  </si>
  <si>
    <t>Freddie Mac Gold Pool POOL #G03164    5.500% 07/01/37</t>
  </si>
  <si>
    <t>Freddie Mac Non Gold Pool POOL #1J0266    2.861% 02/01/37</t>
  </si>
  <si>
    <t>Freddie Mac Non Gold Pool POOL #1J0868    5.334% 01/01/38</t>
  </si>
  <si>
    <t>Freddie Mac Gold Pool POOL #A75189    6.000% 04/01/38</t>
  </si>
  <si>
    <t>Freddie Mac Gold Pool POOL #A71529    6.000% 01/01/38</t>
  </si>
  <si>
    <t>Freddie Mac Gold Pool POOL #A68619    5.500% 11/01/37</t>
  </si>
  <si>
    <t>Freddie Mac Gold Pool POOL #A63864    5.500% 07/01/37</t>
  </si>
  <si>
    <t>Freddie Mac Gold Pool POOL #A52723    6.000% 10/01/36</t>
  </si>
  <si>
    <t>Freddie Mac Gold Pool POOL #A47999    5.000% 08/01/35</t>
  </si>
  <si>
    <t>Freddie Mac Gold Pool POOL #A40438    6.000% 12/01/35</t>
  </si>
  <si>
    <t>Freddie Mac Non Gold Pool POOL #1B4395    4.257% 08/01/39</t>
  </si>
  <si>
    <t>Freddie Mac Non Gold Pool POOL #1B4187    5.180% 07/01/38</t>
  </si>
  <si>
    <t>Freddie Mac Non Gold Pool POOL #1B4015    4.474% 04/01/38</t>
  </si>
  <si>
    <t>Freddie Mac Non Gold Pool POOL #1B2324    4.689% 09/01/35</t>
  </si>
  <si>
    <t>Freddie Mac Gold Pool POOL #E97579    5.000% 07/01/18</t>
  </si>
  <si>
    <t>Freddie Mac Gold Pool POOL #E96940    4.500% 06/01/18</t>
  </si>
  <si>
    <t>Freddie Mac Gold Pool POOL #E80271    7.000% 03/01/15</t>
  </si>
  <si>
    <t>Freddie Mac Gold Pool POOL #E79930    6.500% 01/01/15</t>
  </si>
  <si>
    <t>Freddie Mac Gold Pool POOL #E79929    6.000% 01/01/15</t>
  </si>
  <si>
    <t>3128GF-A6-2</t>
  </si>
  <si>
    <t>Freddie Mac Gold Pool POOL #E78799    6.000% 10/01/14</t>
  </si>
  <si>
    <t>Freddie Mac Gold Pool POOL #E78614    6.000% 09/01/14</t>
  </si>
  <si>
    <t>Freddie Mac Gold Pool POOL #E78583    6.000% 09/01/14</t>
  </si>
  <si>
    <t>Freddie Mac Gold Pool POOL #E78321    6.000% 08/01/14</t>
  </si>
  <si>
    <t>Freddie Mac Gold Pool POOL #E77645    6.000% 07/01/14</t>
  </si>
  <si>
    <t>Freddie Mac Gold Pool POOL #E77459    6.000% 06/01/14</t>
  </si>
  <si>
    <t>Freddie Mac Gold Pool POOL #E77385    6.500% 06/01/14</t>
  </si>
  <si>
    <t>Freddie Mac Gold Pool POOL #E77261    6.500% 06/01/14</t>
  </si>
  <si>
    <t>Freddie Mac Gold Pool POOL #E77048    5.000% 05/01/14</t>
  </si>
  <si>
    <t>Freddie Mac Gold Pool POOL #E76735    6.000% 05/01/14</t>
  </si>
  <si>
    <t>Freddie Mac Gold Pool POOL #E76639    5.000% 04/01/14</t>
  </si>
  <si>
    <t>Freddie Mac Gold Pool POOL #E76589    6.000% 05/01/14</t>
  </si>
  <si>
    <t>Freddie Mac Gold Pool POOL #E76562    5.000% 04/01/14</t>
  </si>
  <si>
    <t>Freddie Mac Gold Pool POOL #E76548    5.000% 03/01/14</t>
  </si>
  <si>
    <t>Freddie Mac Gold Pool POOL #E76549    5.000% 03/01/14</t>
  </si>
  <si>
    <t>Freddie Mac Gold Pool POOL #E77081    6.000% 05/01/14</t>
  </si>
  <si>
    <t>Freddie Mac Gold Pool POOL #E75574    5.000% 03/01/14</t>
  </si>
  <si>
    <t>Freddie Mac Gold Pool POOL #E75532    5.000% 03/01/14</t>
  </si>
  <si>
    <t>Freddie Mac Gold Pool POOL #E75473    5.000% 03/01/14</t>
  </si>
  <si>
    <t>Freddie Mac Gold Pool POOL #E75429    5.000% 03/01/14</t>
  </si>
  <si>
    <t>Freddie Mac Gold Pool POOL #E75074    5.000% 02/01/14</t>
  </si>
  <si>
    <t>Freddie Mac Gold Pool POOL #E75286    5.000% 02/01/14</t>
  </si>
  <si>
    <t>Freddie Mac Gold Pool POOL #E74343    5.000% 01/01/14</t>
  </si>
  <si>
    <t>Freddie Mac Gold Pool POOL #D72189    6.000% 06/01/26</t>
  </si>
  <si>
    <t>Freddie Mac Gold Pool POOL #D72105    6.000% 06/01/26</t>
  </si>
  <si>
    <t>Freddie Mac Gold Pool POOL #D72076    6.000% 05/01/26</t>
  </si>
  <si>
    <t>Freddie Mac Gold Pool POOL #D71617    6.000% 04/01/26</t>
  </si>
  <si>
    <t>Freddie Mac Gold Pool POOL #D71605    6.000% 05/01/26</t>
  </si>
  <si>
    <t>3128FC-YA-5</t>
  </si>
  <si>
    <t>Freddie Mac Gold Pool POOL #D71566    6.000% 05/01/26</t>
  </si>
  <si>
    <t>Freddie Mac Gold Pool POOL #D71318    6.000% 05/01/26</t>
  </si>
  <si>
    <t>3128FC-PB-3</t>
  </si>
  <si>
    <t>Freddie Mac Gold Pool POOL #D71197    6.000% 05/01/26</t>
  </si>
  <si>
    <t>Freddie Mac Gold Pool POOL #D70766    6.000% 04/01/26</t>
  </si>
  <si>
    <t>Freddie Mac Gold Pool POOL #D70705    6.000% 04/01/26</t>
  </si>
  <si>
    <t>Freddie Mac Gold Pool POOL #D70626    6.000% 04/01/26</t>
  </si>
  <si>
    <t>Freddie Mac Gold Pool POOL #D70621    6.000% 04/01/26</t>
  </si>
  <si>
    <t>Freddie Mac Gold Pool POOL #D70611    6.000% 04/01/26</t>
  </si>
  <si>
    <t>Freddie Mac Gold Pool POOL #D70638    6.000% 05/01/26</t>
  </si>
  <si>
    <t>Freddie Mac Gold Pool POOL #D70599    6.000% 04/01/26</t>
  </si>
  <si>
    <t>Freddie Mac Gold Pool POOL #D70588    6.000% 04/01/26</t>
  </si>
  <si>
    <t>Freddie Mac Gold Pool POOL #D70529    6.000% 04/01/26</t>
  </si>
  <si>
    <t>Freddie Mac Gold Pool POOL #D70524    6.000% 04/01/26</t>
  </si>
  <si>
    <t>Freddie Mac Gold Pool POOL #D70490    6.000% 04/01/26</t>
  </si>
  <si>
    <t>Freddie Mac Gold Pool POOL #D70460    6.000% 04/01/26</t>
  </si>
  <si>
    <t>Freddie Mac Gold Pool POOL #D70438    6.000% 04/01/26</t>
  </si>
  <si>
    <t>Freddie Mac Gold Pool POOL #D70427    6.000% 04/01/26</t>
  </si>
  <si>
    <t>Freddie Mac Gold Pool POOL #D70414    6.000% 04/01/26</t>
  </si>
  <si>
    <t>Freddie Mac Gold Pool POOL #D70412    6.000% 04/01/26</t>
  </si>
  <si>
    <t>Freddie Mac Gold Pool POOL #D70411    6.000% 04/01/26</t>
  </si>
  <si>
    <t>Freddie Mac Gold Pool POOL #D70357    6.000% 04/01/26</t>
  </si>
  <si>
    <t>Freddie Mac Gold Pool POOL #D70354    6.000% 04/01/26</t>
  </si>
  <si>
    <t>Freddie Mac Gold Pool POOL #D70383    6.000% 04/01/26</t>
  </si>
  <si>
    <t>Freddie Mac Gold Pool POOL #D70379    6.000% 04/01/26</t>
  </si>
  <si>
    <t>Freddie Mac Gold Pool POOL #D70324    6.000% 04/01/26</t>
  </si>
  <si>
    <t>Freddie Mac Gold Pool POOL #D70309    6.000% 04/01/26</t>
  </si>
  <si>
    <t>Freddie Mac Gold Pool POOL #D70308    6.000% 04/01/26</t>
  </si>
  <si>
    <t>Freddie Mac Gold Pool POOL #D70297    6.000% 04/01/26</t>
  </si>
  <si>
    <t>Freddie Mac Gold Pool POOL #D70270    6.000% 04/01/26</t>
  </si>
  <si>
    <t>Freddie Mac Gold Pool POOL #D70285    6.000% 04/01/26</t>
  </si>
  <si>
    <t>Freddie Mac Gold Pool POOL #D70205    6.000% 04/01/26</t>
  </si>
  <si>
    <t>Freddie Mac Gold Pool POOL #D70185    6.000% 04/01/26</t>
  </si>
  <si>
    <t>Freddie Mac Gold Pool POOL #D70141    6.000% 04/01/26</t>
  </si>
  <si>
    <t>Freddie Mac Gold Pool POOL #D70140    6.000% 04/01/26</t>
  </si>
  <si>
    <t>Freddie Mac Gold Pool POOL #D70159    6.000% 04/01/26</t>
  </si>
  <si>
    <t>Freddie Mac Gold Pool POOL #D70023    6.000% 04/01/26</t>
  </si>
  <si>
    <t>Freddie Mac Gold Pool POOL #D70807    6.000% 05/01/26</t>
  </si>
  <si>
    <t>Freddie Mac Gold Pool POOL #D70796    6.000% 04/01/26</t>
  </si>
  <si>
    <t>Freddie Mac Gold Pool POOL #D70772    6.000% 04/01/26</t>
  </si>
  <si>
    <t>Freddie Mac Gold Pool POOL #D69971    6.000% 04/01/26</t>
  </si>
  <si>
    <t>Freddie Mac Gold Pool POOL #D69967    6.000% 04/01/26</t>
  </si>
  <si>
    <t>Freddie Mac Gold Pool POOL #D69909    6.000% 04/01/26</t>
  </si>
  <si>
    <t>Freddie Mac Gold Pool POOL #D69746    6.000% 03/01/26</t>
  </si>
  <si>
    <t>Freddie Mac Gold Pool POOL #D69763    6.000% 03/01/26</t>
  </si>
  <si>
    <t>Freddie Mac Gold Pool POOL #D69705    6.000% 03/01/26</t>
  </si>
  <si>
    <t>Freddie Mac Gold Pool POOL #D69432    6.000% 03/01/26</t>
  </si>
  <si>
    <t>Freddie Mac Gold Pool POOL #D69429    6.500% 03/01/26</t>
  </si>
  <si>
    <t>Freddie Mac Gold Pool POOL #D69408    6.000% 03/01/26</t>
  </si>
  <si>
    <t>Freddie Mac Gold Pool POOL #D69396    6.000% 03/01/26</t>
  </si>
  <si>
    <t>Freddie Mac Gold Pool POOL #D69328    6.000% 03/01/26</t>
  </si>
  <si>
    <t>Freddie Mac Gold Pool POOL #D69324    6.000% 03/01/26</t>
  </si>
  <si>
    <t>Freddie Mac Gold Pool POOL #D69351    6.000% 03/01/26</t>
  </si>
  <si>
    <t>Freddie Mac Gold Pool POOL #D69317    6.000% 03/01/26</t>
  </si>
  <si>
    <t>Freddie Mac Gold Pool POOL #D69283    6.500% 03/01/26</t>
  </si>
  <si>
    <t>Freddie Mac Gold Pool POOL #D69240    6.000% 03/01/26</t>
  </si>
  <si>
    <t>Freddie Mac Gold Pool POOL #D69185    6.000% 03/01/26</t>
  </si>
  <si>
    <t>Freddie Mac Gold Pool POOL #D69155    6.000% 03/01/26</t>
  </si>
  <si>
    <t>Freddie Mac Gold Pool POOL #D69088    6.000% 03/01/26</t>
  </si>
  <si>
    <t>Freddie Mac Gold Pool POOL #D69080    6.000% 03/01/26</t>
  </si>
  <si>
    <t>Freddie Mac Gold Pool POOL #D69054    6.000% 03/01/26</t>
  </si>
  <si>
    <t>Freddie Mac Gold Pool POOL #D69038    6.000% 03/01/26</t>
  </si>
  <si>
    <t>Freddie Mac Gold Pool POOL #D69010    6.000% 03/01/26</t>
  </si>
  <si>
    <t>Freddie Mac Gold Pool POOL #D69009    6.000% 03/01/26</t>
  </si>
  <si>
    <t>Freddie Mac Gold Pool POOL #D69031    6.000% 03/01/26</t>
  </si>
  <si>
    <t>Freddie Mac Gold Pool POOL #D69892    6.000% 04/01/26</t>
  </si>
  <si>
    <t>Freddie Mac Gold Pool POOL #D69889    5.500% 04/01/26</t>
  </si>
  <si>
    <t>Freddie Mac Gold Pool POOL #D69805    6.000% 04/01/26</t>
  </si>
  <si>
    <t>3128F9-3N-8</t>
  </si>
  <si>
    <t>Freddie Mac Gold Pool POOL #D68789    6.000% 03/01/26</t>
  </si>
  <si>
    <t>Freddie Mac Gold Pool POOL #D68744    6.000% 03/01/26</t>
  </si>
  <si>
    <t>Freddie Mac Gold Pool POOL #D68657    6.000% 02/01/26</t>
  </si>
  <si>
    <t>Freddie Mac Gold Pool POOL #D68645    6.000% 02/01/26</t>
  </si>
  <si>
    <t>Freddie Mac Gold Pool POOL #D68538    6.000% 02/01/26</t>
  </si>
  <si>
    <t>Freddie Mac Gold Pool POOL #D68296    6.000% 02/01/26</t>
  </si>
  <si>
    <t>Freddie Mac Gold Pool POOL #D68319    6.000% 02/01/26</t>
  </si>
  <si>
    <t>Freddie Mac Gold Pool POOL #D68286    6.000% 02/01/26</t>
  </si>
  <si>
    <t>Freddie Mac Gold Pool POOL #D68943    6.000% 02/01/26</t>
  </si>
  <si>
    <t>3128F8-5C-2</t>
  </si>
  <si>
    <t>Freddie Mac Gold Pool POOL #D68940    6.000% 03/01/26</t>
  </si>
  <si>
    <t>Freddie Mac Gold Pool POOL #D68937    6.000% 03/01/26</t>
  </si>
  <si>
    <t>Freddie Mac Gold Pool POOL #D68877    6.000% 03/01/26</t>
  </si>
  <si>
    <t>3128F8-2J-0</t>
  </si>
  <si>
    <t>Freddie Mac Gold Pool POOL #D67958    6.000% 02/01/26</t>
  </si>
  <si>
    <t>Freddie Mac Gold Pool POOL #D67946    6.000% 02/01/26</t>
  </si>
  <si>
    <t>Freddie Mac Gold Pool POOL #D67945    6.000% 02/01/26</t>
  </si>
  <si>
    <t>Freddie Mac Gold Pool POOL #D67934    6.000% 02/01/26</t>
  </si>
  <si>
    <t>Freddie Mac Gold Pool POOL #D67712    6.000% 02/01/26</t>
  </si>
  <si>
    <t>Freddie Mac Gold Pool POOL #D67532    6.000% 01/01/26</t>
  </si>
  <si>
    <t>Freddie Mac Gold Pool POOL #D67370    6.000% 01/01/26</t>
  </si>
  <si>
    <t>Freddie Mac Gold Pool POOL #D68087    6.000% 02/01/26</t>
  </si>
  <si>
    <t>Freddie Mac Gold Pool POOL #D68035    6.000% 02/01/26</t>
  </si>
  <si>
    <t>Freddie Mac Gold Pool POOL #D68002    6.000% 02/01/26</t>
  </si>
  <si>
    <t>Freddie Mac Gold Pool POOL #D67056    6.000% 01/01/26</t>
  </si>
  <si>
    <t>Freddie Mac Gold Pool POOL #D66815    6.000% 01/01/26</t>
  </si>
  <si>
    <t>Freddie Mac Gold Pool POOL #D93229    5.500% 02/01/19</t>
  </si>
  <si>
    <t>Freddie Mac Gold Pool POOL #D93573    5.500% 05/01/19</t>
  </si>
  <si>
    <t>Freddie Mac Gold Pool POOL #D93535    5.500% 05/01/19</t>
  </si>
  <si>
    <t>Freddie Mac Gold Pool POOL #G30179    6.500% 01/01/20</t>
  </si>
  <si>
    <t>Freddie Mac Gold Pool POOL #C61408    5.500% 12/01/31</t>
  </si>
  <si>
    <t>Freddie Mac Gold Pool POOL #G11036    6.000% 12/01/14</t>
  </si>
  <si>
    <t>Freddie Mac Gold Pool POOL #G11035    6.000% 07/01/15</t>
  </si>
  <si>
    <t>Freddie Mac Gold Pool POOL #G10956    6.500% 09/01/14</t>
  </si>
  <si>
    <t>Freddie Mac Gold Pool POOL #G10927    5.000% 06/01/14</t>
  </si>
  <si>
    <t>Freddie Mac Gold Pool POOL #G10761    6.000% 11/01/12</t>
  </si>
  <si>
    <t>31283J-Z2-0</t>
  </si>
  <si>
    <t>Freddie Mac Gold Pool POOL #G10691    6.000% 05/01/12</t>
  </si>
  <si>
    <t>31283J-XU-0</t>
  </si>
  <si>
    <t>Freddie Mac Gold Pool POOL #G10698    6.000% 06/01/12</t>
  </si>
  <si>
    <t>31283J-X3-0</t>
  </si>
  <si>
    <t>Freddie Mac Gold Pool POOL #G10781    6.000% 12/01/12</t>
  </si>
  <si>
    <t>31283J-2N-0</t>
  </si>
  <si>
    <t>Freddie Mac Gold Pool POOL #G01041    6.000% 06/01/29</t>
  </si>
  <si>
    <t>Freddie Mac Gold Pool POOL #G00702    7.500% 05/01/27</t>
  </si>
  <si>
    <t>Freddie Mac Gold Pool POOL #G00812    6.500% 04/01/26</t>
  </si>
  <si>
    <t>Freddie Mac Gold Pool POOL #G00810    7.000% 11/01/27</t>
  </si>
  <si>
    <t>Freddie Mac Gold Pool POOL #M30240    6.500% 05/01/15</t>
  </si>
  <si>
    <t>Freddie Mac Gold Pool POOL #M30160    5.500% 04/01/13</t>
  </si>
  <si>
    <t>Freddie Mac Gold Pool POOL #N70927    7.000% 06/01/24</t>
  </si>
  <si>
    <t>Freddie Mac Gold Pool POOL #N70065    7.000% 05/01/24</t>
  </si>
  <si>
    <t>Freddie Mac Gold Pool POOL #N30755    6.000% 03/01/31</t>
  </si>
  <si>
    <t>Freddie Mac Gold Pool POOL #N30724    6.000% 12/01/30</t>
  </si>
  <si>
    <t>31281A-YV-8</t>
  </si>
  <si>
    <t>Freddie Mac Gold Pool POOL #N30717    6.500% 10/01/30</t>
  </si>
  <si>
    <t>Freddie Mac Gold Pool POOL #N30518    6.000% 12/01/28</t>
  </si>
  <si>
    <t>City of Detroit MI Sewage Disp SENIOR    0.841% 07/01/32</t>
  </si>
  <si>
    <t>City &amp; County of Denver CO Air SENIOR    7.750% 11/15/13</t>
  </si>
  <si>
    <t>Delaware State Health Faciliti SENIOR    4.000% 06/01/12</t>
  </si>
  <si>
    <t>246388-NM-0</t>
  </si>
  <si>
    <t>Delaware State Health Faciliti SENIOR    5.250% 06/01/12</t>
  </si>
  <si>
    <t>246388-MX-7</t>
  </si>
  <si>
    <t>Parish of DeSoto LA SENIOR    5.000% 10/01/12</t>
  </si>
  <si>
    <t>241627-AT-5</t>
  </si>
  <si>
    <t>232286-AS-3</t>
  </si>
  <si>
    <t>Connecticut Housing Finance Au SENIOR    5.000% 05/15/36</t>
  </si>
  <si>
    <t>Colorado Health Facilities Aut SENIOR    5.000% 09/15/12</t>
  </si>
  <si>
    <t>19648A-EM-3</t>
  </si>
  <si>
    <t>Coffee County Hospital Authori SENIOR    5.000% 12/01/12</t>
  </si>
  <si>
    <t>192137-DB-0</t>
  </si>
  <si>
    <t>County of Clark NV Airport Sys SENIOR    5.000% 07/01/12</t>
  </si>
  <si>
    <t>18085P-MV-3</t>
  </si>
  <si>
    <t>Clackamas County Hospital Faci SENIOR    5.500% 04/01/12</t>
  </si>
  <si>
    <t>179027-UH-8</t>
  </si>
  <si>
    <t>Call       99.6300</t>
  </si>
  <si>
    <t>City of Chicago IL SENIOR    4.200% 09/20/17</t>
  </si>
  <si>
    <t>Chesapeake Hospital Authority SENIOR    5.250% 07/01/12</t>
  </si>
  <si>
    <t>16532V-AK-0</t>
  </si>
  <si>
    <t>City of Charlotte NC SENIOR    3.000% 07/01/12</t>
  </si>
  <si>
    <t>161036-GQ-5</t>
  </si>
  <si>
    <t>County of Charleston SC SENIOR    5.250% 08/15/12</t>
  </si>
  <si>
    <t>160900-JR-8</t>
  </si>
  <si>
    <t>Cass County Industrial Develop SENIOR    5.350% 04/01/12</t>
  </si>
  <si>
    <t>148081-AD-4</t>
  </si>
  <si>
    <t>Cape Girardeau County Industri SENIOR    4.500% 06/01/12</t>
  </si>
  <si>
    <t>139404-CT-2</t>
  </si>
  <si>
    <t>Camp Pendleton &amp; Quantico Hous SENIOR    5.937% 10/01/43</t>
  </si>
  <si>
    <t>California Statewide Communiti SENIOR    3.850% 11/01/29</t>
  </si>
  <si>
    <t>130911-LB-4</t>
  </si>
  <si>
    <t>California Statewide Communiti SENIOR    4.950% 12/01/12</t>
  </si>
  <si>
    <t>13077S-AD-1</t>
  </si>
  <si>
    <t>California State Department of SENIOR    5.125% 05/01/18</t>
  </si>
  <si>
    <t>13066Y-CN-7</t>
  </si>
  <si>
    <t>California Earthquake Authorit SENIOR    6.169% 07/01/16</t>
  </si>
  <si>
    <t>Call       97.9062</t>
  </si>
  <si>
    <t>California County Tobacco Secu SENIOR    4.250% 06/01/21</t>
  </si>
  <si>
    <t>Butler County Industrial Devel SENIOR    5.200% 07/01/13</t>
  </si>
  <si>
    <t>Burke County Development Autho SENIOR    3.750% 10/01/32</t>
  </si>
  <si>
    <t>121342-LQ-0</t>
  </si>
  <si>
    <t>121342-LP-2</t>
  </si>
  <si>
    <t>121342-LM-9</t>
  </si>
  <si>
    <t>Buffalo &amp; Fort Erie Public Bri SENIOR    2.625% 01/01/25</t>
  </si>
  <si>
    <t>Buckeye Tobacco Settlement Fin SENIOR    4.375% 06/01/12</t>
  </si>
  <si>
    <t>118217-AF-5</t>
  </si>
  <si>
    <t>Port Freeport TX SENIOR    5.700% 05/15/33</t>
  </si>
  <si>
    <t>10623N-AM-7</t>
  </si>
  <si>
    <t>Village of Bedford Park IL SENIOR    4.125% 12/01/13</t>
  </si>
  <si>
    <t>Arkansas Development Finance A SENIOR    4.090% 07/01/17</t>
  </si>
  <si>
    <t>Call       99.0537</t>
  </si>
  <si>
    <t>Arkansas Development Finance A SENIOR    3.750% 01/01/34</t>
  </si>
  <si>
    <t>Allegheny County Airport Autho SECURED    4.500% 01/01/12</t>
  </si>
  <si>
    <t>01728L-CF-7</t>
  </si>
  <si>
    <t>Albany Industrial Development SENIOR    4.500% 11/15/12</t>
  </si>
  <si>
    <t>012440-JU-8</t>
  </si>
  <si>
    <t>Alaska Housing Finance Corp SENIOR    4.150% 06/01/13</t>
  </si>
  <si>
    <t>Alabama Housing Finance Author SENIOR    4.500% 10/01/17</t>
  </si>
  <si>
    <t>Alabama Housing Finance Author SENIOR    4.500% 04/01/17</t>
  </si>
  <si>
    <t>Alabama Housing Finance Author SENIOR    4.400% 10/01/16</t>
  </si>
  <si>
    <t>Alabama Housing Finance Author SENIOR    4.400% 04/01/16</t>
  </si>
  <si>
    <t>Alabama Housing Finance Author SENIOR    4.300% 10/01/15</t>
  </si>
  <si>
    <t>Alabama Housing Finance Author SENIOR    4.300% 04/01/15</t>
  </si>
  <si>
    <t>Alabama Housing Finance Author SENIOR    4.200% 10/01/14</t>
  </si>
  <si>
    <t>Alabama Housing Finance Author SENIOR    4.200% 04/01/14</t>
  </si>
  <si>
    <t>Alabama Housing Finance Author SENIOR    4.100% 10/01/13</t>
  </si>
  <si>
    <t>Alabama Housing Finance Author SENIOR    4.100% 04/01/13</t>
  </si>
  <si>
    <t>Northside Independent School D SENIOR    1.350% 06/01/39</t>
  </si>
  <si>
    <t>City of New York NY SENIOR    5.750% 08/01/16</t>
  </si>
  <si>
    <t>64966H-4Y-3</t>
  </si>
  <si>
    <t>64966C-W6-4</t>
  </si>
  <si>
    <t>Kirkwood Community College SENIOR    4.000% 06/01/12</t>
  </si>
  <si>
    <t>497595-UG-1</t>
  </si>
  <si>
    <t>497595-TY-4</t>
  </si>
  <si>
    <t>Des Moines Area Community Coll SENIOR    4.000% 06/01/12</t>
  </si>
  <si>
    <t>250097-US-9</t>
  </si>
  <si>
    <t>State of Texas SENIOR    5.500% 08/01/12</t>
  </si>
  <si>
    <t>882721-3D-3</t>
  </si>
  <si>
    <t>PORT OF SPAIN WATERFRONT DEVEL SECURED    6.090% 01/01/23</t>
  </si>
  <si>
    <t>1000012</t>
  </si>
  <si>
    <t>Westpac Securities NZ Ltd SENIOR    2.500% 05/25/12</t>
  </si>
  <si>
    <t>9612EA-AA-3</t>
  </si>
  <si>
    <t>1000011</t>
  </si>
  <si>
    <t>Mexico Government Internationa SECURED    7.500% 01/14/12</t>
  </si>
  <si>
    <t>91086Q-AH-1</t>
  </si>
  <si>
    <t>1000010</t>
  </si>
  <si>
    <t>Societe Financement de l'Econo SENIOR    2.250% 06/11/12</t>
  </si>
  <si>
    <t>833656-AF-8</t>
  </si>
  <si>
    <t>1000009</t>
  </si>
  <si>
    <t>POLAND GOVERNMENT INTERNATIONA SECURED    6.250% 07/03/12</t>
  </si>
  <si>
    <t>731011-AM-4</t>
  </si>
  <si>
    <t>1000008</t>
  </si>
  <si>
    <t>Commonwealth of Massachusetts SENIOR    5.500% 03/01/15</t>
  </si>
  <si>
    <t>57582N-BT-1</t>
  </si>
  <si>
    <t>1000007</t>
  </si>
  <si>
    <t>Commonwealth of Massachusetts SENIOR    5.500% 03/01/14</t>
  </si>
  <si>
    <t>57582N-BS-3</t>
  </si>
  <si>
    <t>1000006</t>
  </si>
  <si>
    <t>Commonwealth Bank of Australia SENIOR    2.500% 12/10/12</t>
  </si>
  <si>
    <t>20272B-AC-8</t>
  </si>
  <si>
    <t>1000005</t>
  </si>
  <si>
    <t>Chile Government International SECURED    7.125% 01/11/12</t>
  </si>
  <si>
    <t>168863-AP-3</t>
  </si>
  <si>
    <t>1000004</t>
  </si>
  <si>
    <t>Bahrain Government Internation SECURED    5.500% 03/31/20</t>
  </si>
  <si>
    <t>05674R-AA-2</t>
  </si>
  <si>
    <t>1000003</t>
  </si>
  <si>
    <t>ALS 3 Ltd SENIOR    3.795% 11/14/21</t>
  </si>
  <si>
    <t>Export Development Canada SECURED    2.375% 03/19/12</t>
  </si>
  <si>
    <t>30216B-BQ-4</t>
  </si>
  <si>
    <t>United States Treasury Note/Bo SECURED    4.875% 02/15/12</t>
  </si>
  <si>
    <t>912827-7L-0</t>
  </si>
  <si>
    <t>0500205</t>
  </si>
  <si>
    <t>United States Treasury Note/Bo SECURED    3.750% 08/15/41</t>
  </si>
  <si>
    <t>912810-QS-0</t>
  </si>
  <si>
    <t>0500204</t>
  </si>
  <si>
    <t>Tricahue Leasing LLC SECURED    3.348% 12/17/21</t>
  </si>
  <si>
    <t>0500203</t>
  </si>
  <si>
    <t>Tricahue Leasing LLC SECURED    3.744% 02/26/22</t>
  </si>
  <si>
    <t>0500202</t>
  </si>
  <si>
    <t>Tricahue Leasing LLC SECURED    3.503% 11/19/21</t>
  </si>
  <si>
    <t>0500201</t>
  </si>
  <si>
    <t>Tayarra Ltd SECURED    3.628% 02/15/22</t>
  </si>
  <si>
    <t>0500200</t>
  </si>
  <si>
    <t>United States Small Business A SECURED ABS    4.233% 09/10/19</t>
  </si>
  <si>
    <t>0500199</t>
  </si>
  <si>
    <t>San Clemente Leasing LLC SECURED    3.350% 06/07/22</t>
  </si>
  <si>
    <t>0500198</t>
  </si>
  <si>
    <t>San Clemente Leasing LLC SECURED    3.585% 08/27/21</t>
  </si>
  <si>
    <t>0500197</t>
  </si>
  <si>
    <t>Purple Chen 2011 LLC SECURED    2.735% 08/01/23</t>
  </si>
  <si>
    <t>0500196</t>
  </si>
  <si>
    <t>Premier Aircraft Leasing EXIM SECURED    3.576% 02/06/22</t>
  </si>
  <si>
    <t>0500195</t>
  </si>
  <si>
    <t>Pooled Funding Trust I SENIOR    2.740% 02/15/12</t>
  </si>
  <si>
    <t>73278M-AA-1</t>
  </si>
  <si>
    <t>0500194</t>
  </si>
  <si>
    <t>Morgan Stanley SENIOR    2.250% 03/13/12</t>
  </si>
  <si>
    <t>61757U-AP-5</t>
  </si>
  <si>
    <t>0500193</t>
  </si>
  <si>
    <t>Morgan Stanley SENIOR    1.950% 06/20/12</t>
  </si>
  <si>
    <t>61757U-AH-3</t>
  </si>
  <si>
    <t>0500192</t>
  </si>
  <si>
    <t>Government National Mortgage A SECURED    3.400% 01/16/38</t>
  </si>
  <si>
    <t>0500191</t>
  </si>
  <si>
    <t>General Electric Capital Corp SENIOR    2.250% 03/12/12</t>
  </si>
  <si>
    <t>36967H-AN-7</t>
  </si>
  <si>
    <t>0500190</t>
  </si>
  <si>
    <t>Gate Capital Cayman Two Ltd SECURED    3.240% 11/18/21</t>
  </si>
  <si>
    <t>0500189</t>
  </si>
  <si>
    <t>Gate Capital Cayman Two Ltd SECURED    3.281% 11/18/21</t>
  </si>
  <si>
    <t>0500188</t>
  </si>
  <si>
    <t>Gate Capital Cayman Two Ltd SECURED    3.550% 06/11/21</t>
  </si>
  <si>
    <t>0500187</t>
  </si>
  <si>
    <t>Ginnie Mae I pool POOL #616019    5.500% 10/15/33</t>
  </si>
  <si>
    <t>0500186</t>
  </si>
  <si>
    <t>Ginnie Mae I pool POOL #340158    6.500% 02/15/24</t>
  </si>
  <si>
    <t>0500185</t>
  </si>
  <si>
    <t>Ginnie Mae I pool POOL #337121    6.500% 12/15/23</t>
  </si>
  <si>
    <t>0500184</t>
  </si>
  <si>
    <t>Ginnie Mae I pool POOL #337092    7.500% 09/15/23</t>
  </si>
  <si>
    <t>0500183</t>
  </si>
  <si>
    <t>Ginnie Mae I pool POOL #337546    6.500% 08/15/23</t>
  </si>
  <si>
    <t>0500182</t>
  </si>
  <si>
    <t>Ginnie Mae I pool POOL #337519    6.500% 09/15/23</t>
  </si>
  <si>
    <t>0500181</t>
  </si>
  <si>
    <t>Ginnie Mae I pool POOL #333498    6.500% 12/15/23</t>
  </si>
  <si>
    <t>0500180</t>
  </si>
  <si>
    <t>Ginnie Mae I pool POOL #322211    6.500% 12/15/23</t>
  </si>
  <si>
    <t>0500179</t>
  </si>
  <si>
    <t>Ginnie Mae I pool POOL #227242    6.500% 03/15/24</t>
  </si>
  <si>
    <t>0500178</t>
  </si>
  <si>
    <t>Ginnie Mae I pool POOL #201840    6.500% 04/15/24</t>
  </si>
  <si>
    <t>0500177</t>
  </si>
  <si>
    <t>Ginnie Mae I pool POOL #552561    6.500% 05/15/32</t>
  </si>
  <si>
    <t>0500176</t>
  </si>
  <si>
    <t>Ginnie Mae I pool POOL #552609    6.500% 06/15/32</t>
  </si>
  <si>
    <t>0500175</t>
  </si>
  <si>
    <t>Ginnie Mae I pool POOL #552607    6.500% 06/15/32</t>
  </si>
  <si>
    <t>0500174</t>
  </si>
  <si>
    <t>Ginnie Mae I pool POOL #512865    5.500% 06/15/14</t>
  </si>
  <si>
    <t>0500173</t>
  </si>
  <si>
    <t>Ginnie Mae I pool POOL #486876    6.000% 01/15/29</t>
  </si>
  <si>
    <t>0500172</t>
  </si>
  <si>
    <t>Ginnie Mae II pool POOL #737751    5.500% 01/20/36</t>
  </si>
  <si>
    <t>0500171</t>
  </si>
  <si>
    <t>Ginnie Mae II pool POOL #737748    5.500% 06/20/38</t>
  </si>
  <si>
    <t>0500170</t>
  </si>
  <si>
    <t>Ginnie Mae II pool POOL #737744    5.500% 12/20/40</t>
  </si>
  <si>
    <t>0500169</t>
  </si>
  <si>
    <t>Ginnie Mae I pool POOL #450348    6.500% 06/15/28</t>
  </si>
  <si>
    <t>0500168</t>
  </si>
  <si>
    <t>Ginnie Mae I pool POOL #434165    6.500% 01/15/29</t>
  </si>
  <si>
    <t>0500167</t>
  </si>
  <si>
    <t>Ginnie Mae I pool POOL #431914    6.500% 05/15/26</t>
  </si>
  <si>
    <t>0500166</t>
  </si>
  <si>
    <t>Ginnie Mae I pool POOL #424647    6.500% 02/15/26</t>
  </si>
  <si>
    <t>0500165</t>
  </si>
  <si>
    <t>Ginnie Mae II pool POOL #424298    6.000% 02/20/26</t>
  </si>
  <si>
    <t>0500164</t>
  </si>
  <si>
    <t>Ginnie Mae I pool POOL #421941    6.500% 05/15/26</t>
  </si>
  <si>
    <t>0500163</t>
  </si>
  <si>
    <t>Ginnie Mae I pool POOL #410150    6.500% 10/15/25</t>
  </si>
  <si>
    <t>0500162</t>
  </si>
  <si>
    <t>Ginnie Mae I pool POOL #392096    6.500% 04/15/24</t>
  </si>
  <si>
    <t>0500161</t>
  </si>
  <si>
    <t>Ginnie Mae I pool POOL #388246    6.500% 02/15/24</t>
  </si>
  <si>
    <t>0500160</t>
  </si>
  <si>
    <t>Ginnie Mae I pool POOL #388149    6.500% 03/15/24</t>
  </si>
  <si>
    <t>0500159</t>
  </si>
  <si>
    <t>Ginnie Mae I pool POOL #387215    6.500% 04/15/24</t>
  </si>
  <si>
    <t>0500158</t>
  </si>
  <si>
    <t>Ginnie Mae I pool POOL #386362    6.500% 03/15/24</t>
  </si>
  <si>
    <t>0500157</t>
  </si>
  <si>
    <t>Ginnie Mae I pool POOL #385578    6.500% 02/15/24</t>
  </si>
  <si>
    <t>0500156</t>
  </si>
  <si>
    <t>Ginnie Mae I pool POOL #385473    6.500% 03/15/24</t>
  </si>
  <si>
    <t>0500155</t>
  </si>
  <si>
    <t>Ginnie Mae I pool POOL #385486    6.500% 04/15/24</t>
  </si>
  <si>
    <t>0500154</t>
  </si>
  <si>
    <t>Ginnie Mae I pool POOL #385243    6.500% 04/15/24</t>
  </si>
  <si>
    <t>0500153</t>
  </si>
  <si>
    <t>Ginnie Mae I pool POOL #384112    6.500% 05/15/24</t>
  </si>
  <si>
    <t>0500152</t>
  </si>
  <si>
    <t>Ginnie Mae I pool POOL #384064    6.500% 04/15/24</t>
  </si>
  <si>
    <t>0500151</t>
  </si>
  <si>
    <t>Ginnie Mae I pool POOL #383440    6.500% 01/15/24</t>
  </si>
  <si>
    <t>0500150</t>
  </si>
  <si>
    <t>Ginnie Mae I pool POOL #382365    6.500% 01/15/24</t>
  </si>
  <si>
    <t>0500149</t>
  </si>
  <si>
    <t>Ginnie Mae I pool POOL #382291    6.500% 02/15/24</t>
  </si>
  <si>
    <t>0500148</t>
  </si>
  <si>
    <t>Ginnie Mae I pool POOL #380372    6.500% 04/15/24</t>
  </si>
  <si>
    <t>36204U-QZ-7</t>
  </si>
  <si>
    <t>0500147</t>
  </si>
  <si>
    <t>Ginnie Mae I pool POOL #377744    6.500% 12/15/23</t>
  </si>
  <si>
    <t>0500146</t>
  </si>
  <si>
    <t>Ginnie Mae I pool POOL #377985    6.500% 04/15/24</t>
  </si>
  <si>
    <t>0500145</t>
  </si>
  <si>
    <t>Ginnie Mae I pool POOL #377054    6.500% 11/15/23</t>
  </si>
  <si>
    <t>0500144</t>
  </si>
  <si>
    <t>Ginnie Mae I pool POOL #376791    6.500% 02/15/24</t>
  </si>
  <si>
    <t>0500143</t>
  </si>
  <si>
    <t>Ginnie Mae I pool POOL #376660    6.500% 01/15/24</t>
  </si>
  <si>
    <t>0500142</t>
  </si>
  <si>
    <t>Ginnie Mae I pool POOL #376399    6.500% 02/15/24</t>
  </si>
  <si>
    <t>0500141</t>
  </si>
  <si>
    <t>Ginnie Mae I pool POOL #376368    6.500% 01/15/24</t>
  </si>
  <si>
    <t>0500140</t>
  </si>
  <si>
    <t>Ginnie Mae I pool POOL #376363    6.000% 01/15/24</t>
  </si>
  <si>
    <t>0500139</t>
  </si>
  <si>
    <t>Ginnie Mae I pool POOL #376322    6.500% 01/15/24</t>
  </si>
  <si>
    <t>0500138</t>
  </si>
  <si>
    <t>Ginnie Mae I pool POOL #377091    6.000% 12/15/23</t>
  </si>
  <si>
    <t>0500137</t>
  </si>
  <si>
    <t>Ginnie Mae I pool POOL #376015    6.500% 03/15/24</t>
  </si>
  <si>
    <t>0500136</t>
  </si>
  <si>
    <t>Ginnie Mae I pool POOL #375995    6.500% 01/15/24</t>
  </si>
  <si>
    <t>0500135</t>
  </si>
  <si>
    <t>Ginnie Mae I pool POOL #375850    6.000% 01/15/24</t>
  </si>
  <si>
    <t>0500134</t>
  </si>
  <si>
    <t>Ginnie Mae I pool POOL #375880    6.500% 04/15/24</t>
  </si>
  <si>
    <t>0500133</t>
  </si>
  <si>
    <t>Ginnie Mae I pool POOL #374848    6.000% 12/15/23</t>
  </si>
  <si>
    <t>0500132</t>
  </si>
  <si>
    <t>Ginnie Mae I pool POOL #374846    6.500% 12/15/23</t>
  </si>
  <si>
    <t>0500131</t>
  </si>
  <si>
    <t>Ginnie Mae I pool POOL #374798    6.000% 12/15/23</t>
  </si>
  <si>
    <t>0500130</t>
  </si>
  <si>
    <t>Ginnie Mae I pool POOL #374669    6.000% 02/15/24</t>
  </si>
  <si>
    <t>0500129</t>
  </si>
  <si>
    <t>Ginnie Mae I pool POOL #374649    6.500% 12/15/23</t>
  </si>
  <si>
    <t>0500128</t>
  </si>
  <si>
    <t>Ginnie Mae I pool POOL #374660    6.500% 01/15/24</t>
  </si>
  <si>
    <t>0500127</t>
  </si>
  <si>
    <t>Ginnie Mae I pool POOL #374554    6.500% 01/15/24</t>
  </si>
  <si>
    <t>0500126</t>
  </si>
  <si>
    <t>Ginnie Mae I pool POOL #374128    6.500% 02/15/24</t>
  </si>
  <si>
    <t>0500125</t>
  </si>
  <si>
    <t>Ginnie Mae I pool POOL #373287    6.500% 11/15/23</t>
  </si>
  <si>
    <t>0500124</t>
  </si>
  <si>
    <t>Ginnie Mae I pool POOL #373248    6.500% 10/15/23</t>
  </si>
  <si>
    <t>0500123</t>
  </si>
  <si>
    <t>Ginnie Mae I pool POOL #372005    6.500% 03/15/24</t>
  </si>
  <si>
    <t>0500122</t>
  </si>
  <si>
    <t>Ginnie Mae I pool POOL #371917    6.000% 02/15/24</t>
  </si>
  <si>
    <t>0500121</t>
  </si>
  <si>
    <t>Ginnie Mae I pool POOL #371897    6.000% 01/15/24</t>
  </si>
  <si>
    <t>0500120</t>
  </si>
  <si>
    <t>Ginnie Mae I pool POOL #371832    6.000% 05/15/24</t>
  </si>
  <si>
    <t>0500119</t>
  </si>
  <si>
    <t>Ginnie Mae I pool POOL #371398    6.500% 01/15/24</t>
  </si>
  <si>
    <t>0500118</t>
  </si>
  <si>
    <t>Ginnie Mae I pool POOL #371095    6.500% 11/15/23</t>
  </si>
  <si>
    <t>0500117</t>
  </si>
  <si>
    <t>Ginnie Mae I pool POOL #371689    6.500% 03/15/24</t>
  </si>
  <si>
    <t>0500116</t>
  </si>
  <si>
    <t>Ginnie Mae I pool POOL #370557    6.500% 10/15/23</t>
  </si>
  <si>
    <t>0500115</t>
  </si>
  <si>
    <t>Ginnie Mae I pool POOL #370480    6.500% 02/15/24</t>
  </si>
  <si>
    <t>0500114</t>
  </si>
  <si>
    <t>Ginnie Mae I pool POOL #370406    6.500% 03/15/24</t>
  </si>
  <si>
    <t>36204H-NX-4</t>
  </si>
  <si>
    <t>0500113</t>
  </si>
  <si>
    <t>Ginnie Mae I pool POOL #369404    6.500% 02/15/24</t>
  </si>
  <si>
    <t>0500112</t>
  </si>
  <si>
    <t>Ginnie Mae I pool POOL #369261    6.000% 12/15/23</t>
  </si>
  <si>
    <t>0500111</t>
  </si>
  <si>
    <t>Ginnie Mae I pool POOL #368911    6.500% 01/15/24</t>
  </si>
  <si>
    <t>0500110</t>
  </si>
  <si>
    <t>Ginnie Mae I pool POOL #368735    6.500% 11/15/23</t>
  </si>
  <si>
    <t>0500109</t>
  </si>
  <si>
    <t>Ginnie Mae I pool POOL #368305    6.500% 01/15/24</t>
  </si>
  <si>
    <t>0500108</t>
  </si>
  <si>
    <t>Ginnie Mae I pool POOL #369015    6.500% 12/15/23</t>
  </si>
  <si>
    <t>0500107</t>
  </si>
  <si>
    <t>Ginnie Mae I pool POOL #368982    6.500% 03/15/24</t>
  </si>
  <si>
    <t>0500106</t>
  </si>
  <si>
    <t>Ginnie Mae I pool POOL #367438    6.000% 12/15/23</t>
  </si>
  <si>
    <t>0500105</t>
  </si>
  <si>
    <t>Ginnie Mae I pool POOL #367433    6.000% 12/15/23</t>
  </si>
  <si>
    <t>0500104</t>
  </si>
  <si>
    <t>Ginnie Mae I pool POOL #367432    6.000% 12/15/23</t>
  </si>
  <si>
    <t>0500103</t>
  </si>
  <si>
    <t>Ginnie Mae I pool POOL #368195    6.000% 12/15/23</t>
  </si>
  <si>
    <t>0500102</t>
  </si>
  <si>
    <t>Ginnie Mae I pool POOL #368169    6.500% 12/15/23</t>
  </si>
  <si>
    <t>0500101</t>
  </si>
  <si>
    <t>Ginnie Mae I pool POOL #368107    6.000% 11/15/23</t>
  </si>
  <si>
    <t>36204E-3Q-8</t>
  </si>
  <si>
    <t>0500100</t>
  </si>
  <si>
    <t>Ginnie Mae I pool POOL #366740    6.500% 04/15/24</t>
  </si>
  <si>
    <t>0500099</t>
  </si>
  <si>
    <t>Ginnie Mae I pool POOL #366747    6.500% 03/15/24</t>
  </si>
  <si>
    <t>0500098</t>
  </si>
  <si>
    <t>Ginnie Mae I pool POOL #366680    6.000% 01/15/24</t>
  </si>
  <si>
    <t>0500097</t>
  </si>
  <si>
    <t>Ginnie Mae I pool POOL #366642    6.000% 12/15/23</t>
  </si>
  <si>
    <t>0500096</t>
  </si>
  <si>
    <t>Ginnie Mae I pool POOL #366422    6.000% 01/15/24</t>
  </si>
  <si>
    <t>0500095</t>
  </si>
  <si>
    <t>Ginnie Mae I pool POOL #366432    6.500% 01/15/24</t>
  </si>
  <si>
    <t>0500094</t>
  </si>
  <si>
    <t>Ginnie Mae I pool POOL #367249    6.500% 12/15/23</t>
  </si>
  <si>
    <t>0500093</t>
  </si>
  <si>
    <t>Ginnie Mae I pool POOL #366055    6.000% 12/15/23</t>
  </si>
  <si>
    <t>0500092</t>
  </si>
  <si>
    <t>Ginnie Mae I pool POOL #365974    6.500% 11/15/23</t>
  </si>
  <si>
    <t>0500091</t>
  </si>
  <si>
    <t>Ginnie Mae I pool POOL #366399    6.500% 01/15/24</t>
  </si>
  <si>
    <t>0500090</t>
  </si>
  <si>
    <t>Ginnie Mae I pool POOL #366373    6.000% 12/15/23</t>
  </si>
  <si>
    <t>0500089</t>
  </si>
  <si>
    <t>Ginnie Mae I pool POOL #366355    6.000% 11/15/23</t>
  </si>
  <si>
    <t>0500088</t>
  </si>
  <si>
    <t>Ginnie Mae I pool POOL #364960    6.500% 03/15/24</t>
  </si>
  <si>
    <t>0500087</t>
  </si>
  <si>
    <t>Ginnie Mae I pool POOL #364926    6.500% 02/15/24</t>
  </si>
  <si>
    <t>0500086</t>
  </si>
  <si>
    <t>Ginnie Mae I pool POOL #364866    6.500% 01/15/24</t>
  </si>
  <si>
    <t>0500085</t>
  </si>
  <si>
    <t>Ginnie Mae I pool POOL #364313    6.500% 01/15/24</t>
  </si>
  <si>
    <t>0500084</t>
  </si>
  <si>
    <t>Ginnie Mae I pool POOL #363765    6.000% 11/15/23</t>
  </si>
  <si>
    <t>0500083</t>
  </si>
  <si>
    <t>Ginnie Mae I pool POOL #363189    6.500% 01/15/24</t>
  </si>
  <si>
    <t>0500082</t>
  </si>
  <si>
    <t>Ginnie Mae I pool POOL #363630    6.000% 12/15/23</t>
  </si>
  <si>
    <t>0500081</t>
  </si>
  <si>
    <t>Ginnie Mae I pool POOL #363573    6.000% 12/15/23</t>
  </si>
  <si>
    <t>0500080</t>
  </si>
  <si>
    <t>Ginnie Mae I pool POOL #362657    6.500% 10/15/23</t>
  </si>
  <si>
    <t>36203X-ZW-9</t>
  </si>
  <si>
    <t>0500079</t>
  </si>
  <si>
    <t>Ginnie Mae I pool POOL #362194    6.500% 01/15/24</t>
  </si>
  <si>
    <t>0500078</t>
  </si>
  <si>
    <t>Ginnie Mae I pool POOL #361841    6.000% 04/15/24</t>
  </si>
  <si>
    <t>0500077</t>
  </si>
  <si>
    <t>Ginnie Mae I pool POOL #360815    6.500% 03/15/24</t>
  </si>
  <si>
    <t>0500076</t>
  </si>
  <si>
    <t>Ginnie Mae I pool POOL #360221    6.500% 01/15/24</t>
  </si>
  <si>
    <t>0500075</t>
  </si>
  <si>
    <t>Ginnie Mae I pool POOL #359966    6.500% 12/15/23</t>
  </si>
  <si>
    <t>0500074</t>
  </si>
  <si>
    <t>Ginnie Mae I pool POOL #359936    6.500% 11/15/23</t>
  </si>
  <si>
    <t>0500073</t>
  </si>
  <si>
    <t>Ginnie Mae I pool POOL #359225    6.000% 12/15/23</t>
  </si>
  <si>
    <t>0500072</t>
  </si>
  <si>
    <t>Ginnie Mae I pool POOL #358900    6.500% 11/15/23</t>
  </si>
  <si>
    <t>0500071</t>
  </si>
  <si>
    <t>Ginnie Mae I pool POOL #355836    6.000% 11/15/23</t>
  </si>
  <si>
    <t>0500070</t>
  </si>
  <si>
    <t>Ginnie Mae I pool POOL #354787    6.000% 03/15/24</t>
  </si>
  <si>
    <t>0500069</t>
  </si>
  <si>
    <t>Ginnie Mae I pool POOL #354783    6.500% 03/15/24</t>
  </si>
  <si>
    <t>0500068</t>
  </si>
  <si>
    <t>Ginnie Mae I pool POOL #354751    6.000% 02/15/24</t>
  </si>
  <si>
    <t>0500067</t>
  </si>
  <si>
    <t>Ginnie Mae I pool POOL #354714    6.500% 12/15/23</t>
  </si>
  <si>
    <t>0500066</t>
  </si>
  <si>
    <t>Ginnie Mae I pool POOL #354710    6.000% 12/15/23</t>
  </si>
  <si>
    <t>0500065</t>
  </si>
  <si>
    <t>Ginnie Mae I pool POOL #354666    6.500% 09/15/23</t>
  </si>
  <si>
    <t>0500064</t>
  </si>
  <si>
    <t>Ginnie Mae I pool POOL #353293    6.500% 02/15/24</t>
  </si>
  <si>
    <t>0500063</t>
  </si>
  <si>
    <t>Ginnie Mae I pool POOL #352961    6.500% 05/15/24</t>
  </si>
  <si>
    <t>0500062</t>
  </si>
  <si>
    <t>Ginnie Mae I pool POOL #352528    6.500% 12/15/23</t>
  </si>
  <si>
    <t>0500061</t>
  </si>
  <si>
    <t>Ginnie Mae I pool POOL #352076    6.500% 09/15/23</t>
  </si>
  <si>
    <t>0500060</t>
  </si>
  <si>
    <t>Ginnie Mae I pool POOL #352016    6.000% 11/15/23</t>
  </si>
  <si>
    <t>0500059</t>
  </si>
  <si>
    <t>Ginnie Mae I pool POOL #352824    6.500% 04/15/24</t>
  </si>
  <si>
    <t>0500058</t>
  </si>
  <si>
    <t>Ginnie Mae I pool POOL #352816    6.500% 02/15/24</t>
  </si>
  <si>
    <t>0500057</t>
  </si>
  <si>
    <t>Ginnie Mae I pool POOL #351449    6.500% 02/15/24</t>
  </si>
  <si>
    <t>0500056</t>
  </si>
  <si>
    <t>Ginnie Mae I pool POOL #351389    6.500% 01/15/24</t>
  </si>
  <si>
    <t>0500055</t>
  </si>
  <si>
    <t>Ginnie Mae I pool POOL #351999    6.000% 12/15/23</t>
  </si>
  <si>
    <t>0500054</t>
  </si>
  <si>
    <t>Ginnie Mae I pool POOL #348185    6.500% 08/15/23</t>
  </si>
  <si>
    <t>0500053</t>
  </si>
  <si>
    <t>Ginnie Mae I pool POOL #347024    6.500% 01/15/24</t>
  </si>
  <si>
    <t>0500052</t>
  </si>
  <si>
    <t>Ginnie Mae I pool POOL #347018    6.500% 01/15/24</t>
  </si>
  <si>
    <t>0500051</t>
  </si>
  <si>
    <t>Ginnie Mae I pool POOL #346931    6.000% 12/15/23</t>
  </si>
  <si>
    <t>0500050</t>
  </si>
  <si>
    <t>Ginnie Mae I pool POOL #346076    6.500% 01/15/24</t>
  </si>
  <si>
    <t>0500049</t>
  </si>
  <si>
    <t>Ginnie Mae I pool POOL #345986    6.000% 12/15/23</t>
  </si>
  <si>
    <t>0500048</t>
  </si>
  <si>
    <t>Ginnie Mae I pool POOL #345910    6.000% 12/15/23</t>
  </si>
  <si>
    <t>0500047</t>
  </si>
  <si>
    <t>Ginnie Mae I pool POOL #345884    6.500% 09/15/23</t>
  </si>
  <si>
    <t>0500046</t>
  </si>
  <si>
    <t>Ginnie Mae I pool POOL #345423    6.000% 11/15/23</t>
  </si>
  <si>
    <t>0500045</t>
  </si>
  <si>
    <t>Ginnie Mae I pool POOL #345605    6.500% 03/15/24</t>
  </si>
  <si>
    <t>0500044</t>
  </si>
  <si>
    <t>Ginnie Mae I pool POOL #610314    5.000% 09/15/33</t>
  </si>
  <si>
    <t>0500043</t>
  </si>
  <si>
    <t>Ginnie Mae II pool POOL #3443    5.500% 09/20/33</t>
  </si>
  <si>
    <t>0500042</t>
  </si>
  <si>
    <t>Ginnie Mae II pool POOL #3427    4.500% 08/20/33</t>
  </si>
  <si>
    <t>0500041</t>
  </si>
  <si>
    <t>Ginnie Mae II pool POOL #3358    4.500% 03/20/33</t>
  </si>
  <si>
    <t>0500040</t>
  </si>
  <si>
    <t>Ginnie Mae II pool POOL #2728    6.000% 03/20/29</t>
  </si>
  <si>
    <t>0500039</t>
  </si>
  <si>
    <t>Ginnie Mae II pool POOL #3568    5.000% 06/20/34</t>
  </si>
  <si>
    <t>0500038</t>
  </si>
  <si>
    <t>Ginnie Mae II pool POOL #3498    4.500% 01/20/34</t>
  </si>
  <si>
    <t>0500037</t>
  </si>
  <si>
    <t>Ginnie Mae II pool POOL #3488    5.500% 12/20/33</t>
  </si>
  <si>
    <t>0500036</t>
  </si>
  <si>
    <t>Ginnie Mae II pool POOL #3487    5.000% 12/20/33</t>
  </si>
  <si>
    <t>0500035</t>
  </si>
  <si>
    <t>Ginnie Mae II pool POOL #3485    4.000% 11/20/33</t>
  </si>
  <si>
    <t>0500034</t>
  </si>
  <si>
    <t>Ginnie Mae II pool POOL #2297    6.000% 10/20/26</t>
  </si>
  <si>
    <t>0500033</t>
  </si>
  <si>
    <t>Ginnie Mae II pool POOL #2198    6.000% 04/20/26</t>
  </si>
  <si>
    <t>0500032</t>
  </si>
  <si>
    <t>Ginnie Mae II pool POOL #2197    5.500% 03/20/26</t>
  </si>
  <si>
    <t>0500031</t>
  </si>
  <si>
    <t>Ginnie Mae II pool POOL #2214    6.000% 05/20/26</t>
  </si>
  <si>
    <t>0500030</t>
  </si>
  <si>
    <t>Ginnie Mae II pool POOL #2166    6.000% 02/20/26</t>
  </si>
  <si>
    <t>0500029</t>
  </si>
  <si>
    <t>Ginnie Mae II pool POOL #2181    6.000% 03/20/26</t>
  </si>
  <si>
    <t>0500028</t>
  </si>
  <si>
    <t>Ginnie Mae II pool POOL #2094    6.500% 10/20/25</t>
  </si>
  <si>
    <t>0500027</t>
  </si>
  <si>
    <t>Ginnie Mae II pool POOL #2614    6.000% 07/20/28</t>
  </si>
  <si>
    <t>0500026</t>
  </si>
  <si>
    <t>Ginnie Mae II pool POOL #2589    6.000% 05/20/28</t>
  </si>
  <si>
    <t>0500025</t>
  </si>
  <si>
    <t>Ginnie Mae II pool POOL #1501    6.000% 12/20/23</t>
  </si>
  <si>
    <t>0500024</t>
  </si>
  <si>
    <t>Ginnie Mae II pool POOL #1466    6.000% 11/20/23</t>
  </si>
  <si>
    <t>0500023</t>
  </si>
  <si>
    <t>Ginnie Mae I pool POOL #585234    6.500% 06/15/32</t>
  </si>
  <si>
    <t>0500022</t>
  </si>
  <si>
    <t>Ginnie Mae I pool POOL #584474    6.500% 06/15/32</t>
  </si>
  <si>
    <t>0500021</t>
  </si>
  <si>
    <t>Ginnie Mae I pool POOL #584462    6.500% 06/15/32</t>
  </si>
  <si>
    <t>0500020</t>
  </si>
  <si>
    <t>Ginnie Mae I pool POOL #584399    6.500% 05/15/32</t>
  </si>
  <si>
    <t>0500019</t>
  </si>
  <si>
    <t>Ginnie Mae I pool POOL #584394    6.500% 05/15/32</t>
  </si>
  <si>
    <t>0500018</t>
  </si>
  <si>
    <t>Ginnie Mae I pool POOL #582158    6.500% 06/15/32</t>
  </si>
  <si>
    <t>0500017</t>
  </si>
  <si>
    <t>Ginnie Mae I pool POOL #582144    6.500% 06/15/32</t>
  </si>
  <si>
    <t>0500016</t>
  </si>
  <si>
    <t>Ginnie Mae I pool POOL #582003    6.500% 06/15/32</t>
  </si>
  <si>
    <t>0500015</t>
  </si>
  <si>
    <t>Ginnie Mae I pool POOL #580869    6.000% 12/15/31</t>
  </si>
  <si>
    <t>0500014</t>
  </si>
  <si>
    <t>Ginnie Mae I pool POOL #578294    6.500% 06/15/32</t>
  </si>
  <si>
    <t>0500013</t>
  </si>
  <si>
    <t>Ginnie Mae I pool POOL #578292    6.500% 06/15/32</t>
  </si>
  <si>
    <t>0500012</t>
  </si>
  <si>
    <t>Ginnie Mae I pool POOL #574516    4.500% 04/15/19</t>
  </si>
  <si>
    <t>0500011</t>
  </si>
  <si>
    <t>Ginnie Mae I pool POOL #569319    6.500% 04/15/32</t>
  </si>
  <si>
    <t>0500010</t>
  </si>
  <si>
    <t>Ginnie Mae I pool POOL #605249    4.500% 06/15/19</t>
  </si>
  <si>
    <t>0500009</t>
  </si>
  <si>
    <t>Ginnie Mae I pool POOL #604474    5.000% 07/15/33</t>
  </si>
  <si>
    <t>COP I LLC SECURED    3.650% 12/05/21</t>
  </si>
  <si>
    <t>COP I LLC SECURED    3.613% 12/05/21</t>
  </si>
  <si>
    <t>Bank of America Corp SENIOR    2.375% 06/22/12</t>
  </si>
  <si>
    <t>06050B-AJ-0</t>
  </si>
  <si>
    <t>Bank of America Corp SENIOR    2.100% 04/30/12</t>
  </si>
  <si>
    <t>06050B-AG-6</t>
  </si>
  <si>
    <t>ARMY AND AIR FORCE EXCHANGE SE SENIOR    5.240% 06/17/12</t>
  </si>
  <si>
    <t>04249@-AA-9</t>
  </si>
  <si>
    <t>Amal Ltd/Cayman Islands SECURED    3.465% 08/21/21</t>
  </si>
  <si>
    <t xml:space="preserve">Bond Interest/ Stock Dividends Received During Year </t>
  </si>
  <si>
    <t xml:space="preserve">Total Gain (Loss) on Disposal </t>
  </si>
  <si>
    <t xml:space="preserve">Realized Gain (Loss) on Disposal </t>
  </si>
  <si>
    <t xml:space="preserve">Foreign Exchange Gain (Loss) on Disposal </t>
  </si>
  <si>
    <t xml:space="preserve">Book/Adjusted Carrying Value at Disposal Date </t>
  </si>
  <si>
    <t xml:space="preserve">Total Foreign Exchange Change in Book /Adjusted Carrying Value </t>
  </si>
  <si>
    <t xml:space="preserve">Total Change in Book/ Adjusted Carrying Value (11 + 12 - 13) </t>
  </si>
  <si>
    <t xml:space="preserve">Unrealized Valuation Increase/Decrease </t>
  </si>
  <si>
    <t xml:space="preserve">Prior Year Book/Adjusted Carrying Value </t>
  </si>
  <si>
    <t xml:space="preserve">Consideration </t>
  </si>
  <si>
    <t xml:space="preserve">Name of Purchaser </t>
  </si>
  <si>
    <t xml:space="preserve">Disposal Date </t>
  </si>
  <si>
    <t>Schedule D - Part 4 - Long-Term Bonds and Stocks Sold, Redeemed or Otherwise Disposed Of</t>
  </si>
  <si>
    <t>L_2012_A_NAIC_SCDPT4</t>
  </si>
  <si>
    <t>PRINCIPAL FINANCIAL SERVICES</t>
  </si>
  <si>
    <t>PGIF US EQUITY</t>
  </si>
  <si>
    <t>990000-37-4</t>
  </si>
  <si>
    <t>Technicolor SA</t>
  </si>
  <si>
    <t>990000-55-6</t>
  </si>
  <si>
    <t>Catamaran Corp</t>
  </si>
  <si>
    <t>148887-10-2</t>
  </si>
  <si>
    <t>4800000</t>
  </si>
  <si>
    <t>Q1403*-AF-0</t>
  </si>
  <si>
    <t>Call       75.0875</t>
  </si>
  <si>
    <t>990000-0F-9</t>
  </si>
  <si>
    <t>990000-0E-2</t>
  </si>
  <si>
    <t>VODAFONE GROUP PLC SENIOR    1.250% 09/26/17</t>
  </si>
  <si>
    <t>92857W-AY-6</t>
  </si>
  <si>
    <t>Call      111.4360</t>
  </si>
  <si>
    <t>Virgin Media Finance PLC SENIOR    9.500% 08/15/16</t>
  </si>
  <si>
    <t>92769V-AA-7</t>
  </si>
  <si>
    <t>71656L-AL-5</t>
  </si>
  <si>
    <t>Call      103.1670</t>
  </si>
  <si>
    <t>Intelsat Jackson Holdings SA NOTES    9.500% 06/15/16</t>
  </si>
  <si>
    <t>458207-AF-4</t>
  </si>
  <si>
    <t>Diageo Capital PLC NOTES    1.500% 05/11/17</t>
  </si>
  <si>
    <t>25243Y-AR-0</t>
  </si>
  <si>
    <t>ABB Finance USA Inc NOTES    1.625% 05/08/17</t>
  </si>
  <si>
    <t>00037B-AA-0</t>
  </si>
  <si>
    <t>TransCanada PipeLines Ltd SENIOR    2.500% 08/01/22</t>
  </si>
  <si>
    <t>893526-DM-2</t>
  </si>
  <si>
    <t>EP ENERGY LLC SECURED    6.500% 05/25/18</t>
  </si>
  <si>
    <t>WELLPOINT INC SENIOR    1.875% 01/15/18</t>
  </si>
  <si>
    <t>94973V-BC-0</t>
  </si>
  <si>
    <t>Call      104.1250</t>
  </si>
  <si>
    <t>OPPENHEIMER &amp; CO INC</t>
  </si>
  <si>
    <t>Targa Resources Partners LP / SENIOR    8.250% 07/01/16</t>
  </si>
  <si>
    <t>87612B-AB-8</t>
  </si>
  <si>
    <t>SL Green Operating Partnership SENIOR    3.000% 03/30/27</t>
  </si>
  <si>
    <t>78444F-AA-4</t>
  </si>
  <si>
    <t>PRAXAIR INC SENIOR    2.200% 08/15/22</t>
  </si>
  <si>
    <t>74005P-BB-9</t>
  </si>
  <si>
    <t>PEPSICO INC SENIOR    2.750% 03/05/22</t>
  </si>
  <si>
    <t>713448-BY-3</t>
  </si>
  <si>
    <t>704549-AK-0</t>
  </si>
  <si>
    <t>Call      106.6438</t>
  </si>
  <si>
    <t>PE Paper Escrow GmbH SECURED   12.000% 08/01/14</t>
  </si>
  <si>
    <t>693309-AA-4</t>
  </si>
  <si>
    <t>OCCIDENTAL PETROLEUM CORP SENIOR    1.500% 02/15/18</t>
  </si>
  <si>
    <t>674599-CD-5</t>
  </si>
  <si>
    <t>Call      102.5830</t>
  </si>
  <si>
    <t>Newfield Exploration Co SENIOR SUBORDINATED    6.625% 04/15/16</t>
  </si>
  <si>
    <t>651290-AJ-7</t>
  </si>
  <si>
    <t>New York Life Global Funding SECURED    1.300% 01/12/15</t>
  </si>
  <si>
    <t>64952W-BE-2</t>
  </si>
  <si>
    <t>Call      104.0878</t>
  </si>
  <si>
    <t>NRG Energy Inc SENIOR    7.375% 01/15/17</t>
  </si>
  <si>
    <t>629377-AX-0</t>
  </si>
  <si>
    <t>Call      107.5000</t>
  </si>
  <si>
    <t>Lyondell Chemical Co NOTES   11.000% 05/01/18</t>
  </si>
  <si>
    <t>552078-BB-2</t>
  </si>
  <si>
    <t>Call      104.4380</t>
  </si>
  <si>
    <t>Lender Processing Services Inc SENIOR    8.125% 07/01/16</t>
  </si>
  <si>
    <t>52602E-AC-6</t>
  </si>
  <si>
    <t>KELLOGG CO SENIOR    1.750% 05/17/17</t>
  </si>
  <si>
    <t>487836-BH-0</t>
  </si>
  <si>
    <t>Call      103.9960</t>
  </si>
  <si>
    <t>Kansas City Southern Railway SENIOR    8.000% 06/01/15</t>
  </si>
  <si>
    <t>485188-AG-1</t>
  </si>
  <si>
    <t>Call       98.2710</t>
  </si>
  <si>
    <t>Hornbeck Offshore Services Inc NOTES    6.125% 12/01/14</t>
  </si>
  <si>
    <t>440543-AB-2</t>
  </si>
  <si>
    <t>345397-VY-6</t>
  </si>
  <si>
    <t>EP Energy LLC / EP Energy Fina SECURED    6.875% 05/01/19</t>
  </si>
  <si>
    <t>29977H-AC-4</t>
  </si>
  <si>
    <t>ECOLAB INC SENIOR    1.000% 08/09/15</t>
  </si>
  <si>
    <t>278865-AN-0</t>
  </si>
  <si>
    <t>DOMINION RESOURCES INC/VA SENIOR    1.400% 09/15/17</t>
  </si>
  <si>
    <t>25746U-BR-9</t>
  </si>
  <si>
    <t>DOLLAR GENERAL CORP SENIOR    4.125% 07/15/17</t>
  </si>
  <si>
    <t>256677-AA-3</t>
  </si>
  <si>
    <t>DISH DBS Corp NOTES    4.625% 07/15/17</t>
  </si>
  <si>
    <t>25470X-AF-2</t>
  </si>
  <si>
    <t>25459H-BD-6</t>
  </si>
  <si>
    <t>25459H-BC-8</t>
  </si>
  <si>
    <t>212015-AJ-0</t>
  </si>
  <si>
    <t>Call      104.0000</t>
  </si>
  <si>
    <t>Complete Production Services I SENIOR    8.000% 12/15/16</t>
  </si>
  <si>
    <t>20453E-AC-3</t>
  </si>
  <si>
    <t>Call      107.4194</t>
  </si>
  <si>
    <t>Clear Channel Worldwide Holdin SENIOR    9.250% 12/15/17</t>
  </si>
  <si>
    <t>18451Q-AD-0</t>
  </si>
  <si>
    <t>184496-AH-0</t>
  </si>
  <si>
    <t>Cimarex Energy Co SENIOR    5.875% 05/01/22</t>
  </si>
  <si>
    <t>171798-AB-7</t>
  </si>
  <si>
    <t>Chesapeake Midstream Partners SENIOR    6.125% 07/15/22</t>
  </si>
  <si>
    <t>16524R-AD-5</t>
  </si>
  <si>
    <t>Camden Property Trust SENIOR    2.950% 12/15/22</t>
  </si>
  <si>
    <t>133131-AT-9</t>
  </si>
  <si>
    <t>CIT Group Inc SECURED    7.000% 05/01/17</t>
  </si>
  <si>
    <t>125581-FX-1</t>
  </si>
  <si>
    <t>Call      104.1500</t>
  </si>
  <si>
    <t>Bristow Group Inc SENIOR    7.500% 09/15/17</t>
  </si>
  <si>
    <t>110394-AB-9</t>
  </si>
  <si>
    <t>Call      102.7250</t>
  </si>
  <si>
    <t>Basic Energy Services Inc SENIOR    7.125% 04/15/16</t>
  </si>
  <si>
    <t>06985P-AB-6</t>
  </si>
  <si>
    <t>AMERIGROUP Corp SENIOR    7.500% 11/15/19</t>
  </si>
  <si>
    <t>03073T-AC-6</t>
  </si>
  <si>
    <t>Call      108.8240</t>
  </si>
  <si>
    <t>ACCO Brands Corp SECURED   10.625% 03/15/15</t>
  </si>
  <si>
    <t>00081T-AD-0</t>
  </si>
  <si>
    <t>FIRST DATA CORP SECURED    5.211% 03/24/17</t>
  </si>
  <si>
    <t>SUMMIT ENTERTAINMENT LLC SECURED    6.750% 09/07/16</t>
  </si>
  <si>
    <t>Massachusetts Housing Finance SENIOR    0.581% 06/01/14</t>
  </si>
  <si>
    <t>57586N-NB-3</t>
  </si>
  <si>
    <t>57586N-LZ-2</t>
  </si>
  <si>
    <t>2400000</t>
  </si>
  <si>
    <t>1700000</t>
  </si>
  <si>
    <t>Mexico Government Internationa SENIOR    3.625% 03/15/22</t>
  </si>
  <si>
    <t>91086Q-BA-5</t>
  </si>
  <si>
    <t>POLAND GOVERNMENT INTERNATIONA SENIOR    5.000% 03/23/22</t>
  </si>
  <si>
    <t>857524-AB-8</t>
  </si>
  <si>
    <t>Romanian Government Internatio UNSECURED    6.750% 02/07/22</t>
  </si>
  <si>
    <t>77586R-AA-8</t>
  </si>
  <si>
    <t>UNICREDIT CAPITAL MARKETS LLC</t>
  </si>
  <si>
    <t>Republic of Latvia SECURED    5.250% 02/22/17</t>
  </si>
  <si>
    <t>518417-AB-6</t>
  </si>
  <si>
    <t>United States Treasury Note/Bo SECURED    2.000% 11/15/21</t>
  </si>
  <si>
    <t>912828-RR-3</t>
  </si>
  <si>
    <t xml:space="preserve">Interest and Dividends Received During Year </t>
  </si>
  <si>
    <t xml:space="preserve">Total Change in Book/Adjusted Carrying Value (12 + 13 - 14) </t>
  </si>
  <si>
    <t xml:space="preserve">Book/Adjusted Carrying Value at Disposal </t>
  </si>
  <si>
    <t xml:space="preserve">Par Value (Bonds) or Number of Shares (Stock) </t>
  </si>
  <si>
    <t xml:space="preserve">Cusip Identification </t>
  </si>
  <si>
    <t>Schedule D - Part 5 - Long Term Bonds and Stocks Acquired and Fully Disposed Of</t>
  </si>
  <si>
    <t>L_2012_A_NAIC_SCDPT5</t>
  </si>
  <si>
    <t>Subtotal - Common Stock - Other Affiliates</t>
  </si>
  <si>
    <t>No</t>
  </si>
  <si>
    <t>2CIB1 - Investment in US Insurance Company SCA's</t>
  </si>
  <si>
    <t>12865</t>
  </si>
  <si>
    <t>Principal Reinsurance Company of Vermont</t>
  </si>
  <si>
    <t>Subtotal - Common Stock - Investment Sub</t>
  </si>
  <si>
    <t>1699999</t>
  </si>
  <si>
    <t>2CIB3 - Investments in non-insurance SCA Entities GAAP Basis</t>
  </si>
  <si>
    <t>00000</t>
  </si>
  <si>
    <t>Reindeer, Ltd.</t>
  </si>
  <si>
    <t>75936#-10-7</t>
  </si>
  <si>
    <t>1600001</t>
  </si>
  <si>
    <t>Subtotal - Common Stock - Non - Insurer</t>
  </si>
  <si>
    <t>1599999</t>
  </si>
  <si>
    <t>1500000</t>
  </si>
  <si>
    <t>Subtotal - Common Stock - Alien Insurer</t>
  </si>
  <si>
    <t>Subtotal - Common Stock - U.S. Health Entity</t>
  </si>
  <si>
    <t>Subtotal - Common Stock - U.S. Life Insurer</t>
  </si>
  <si>
    <t>13077</t>
  </si>
  <si>
    <t>Principal Life Insurance Company of Iowa</t>
  </si>
  <si>
    <t>1200001</t>
  </si>
  <si>
    <t>Subtotal - Common Stock - U.S. P&amp;C Insurer</t>
  </si>
  <si>
    <t>Subtotal - Common Stock - Parent</t>
  </si>
  <si>
    <t>Total Preferred Stocks</t>
  </si>
  <si>
    <t>Subtotal - Preferred Stock - Other Affiliates</t>
  </si>
  <si>
    <t>Subtotal - Preferred Stock - Investment Sub</t>
  </si>
  <si>
    <t>Subtotal - Preferred Stock - Non - Insurer</t>
  </si>
  <si>
    <t>Subtotal - Preferred Stock - Alien Insurer</t>
  </si>
  <si>
    <t>Subtotal - Preferred Stock - U.S. Health Entity</t>
  </si>
  <si>
    <t>Subtotal - Preferred Stock - U.S. Life Insurer</t>
  </si>
  <si>
    <t>Subtotal - Preferred Stock - U.S. P&amp;C Insurer</t>
  </si>
  <si>
    <t>Subtotal - Preferred Stock - Parent</t>
  </si>
  <si>
    <t xml:space="preserve">Stocks of Such Company Owned by Insurer on Statement Date: % of Outstanding </t>
  </si>
  <si>
    <t xml:space="preserve">Stocks of Such Company Owned by Insurer on Statement Date: Number of Shares </t>
  </si>
  <si>
    <t xml:space="preserve">Total Amount of Such Intangible Assets </t>
  </si>
  <si>
    <t xml:space="preserve">Do Insurer's Assets Include Intangible Assets Connected with Holding of Such Company's Stock? </t>
  </si>
  <si>
    <t xml:space="preserve">NAIC Valuation Method (See SVO Purposes and Procedures Manual) </t>
  </si>
  <si>
    <t xml:space="preserve">NAIC Company Code or Alien Insurer Identification Number </t>
  </si>
  <si>
    <t xml:space="preserve">Description, Name of Subsidiary, Controlled or Affiliated Company </t>
  </si>
  <si>
    <t>Schedule D-Part 6-Section 1-Valuation of Shares of Subsidiary, Controlled or Affiliated Companies</t>
  </si>
  <si>
    <t>L_2012_A_NAIC_SCDPT6SN1</t>
  </si>
  <si>
    <t>Total amount of intangible assets nonadmitted $...</t>
  </si>
  <si>
    <t>Amount of insurer's capital and surplus from the prior period's statutory statement reduced by any admitted EDP, goodwill and net deferred tax assets included therein: $...</t>
  </si>
  <si>
    <t>Subtotal - Common Stock</t>
  </si>
  <si>
    <t>Subtotal - Preferred Stock</t>
  </si>
  <si>
    <t xml:space="preserve">Stock in Lower Tier Company Owned Indirectly by Insurer on Statement Date: % of Outstanding </t>
  </si>
  <si>
    <t xml:space="preserve">Stock in Lower Tier Company Owned Indirectly by Insurer on Statement Date: Number of Shares </t>
  </si>
  <si>
    <t xml:space="preserve">Total Amount of Intangible Assets Included in Amount Shown in Column 7, Section 1 </t>
  </si>
  <si>
    <t xml:space="preserve">Name of Company Listed in Section 1 Which Controls Lower-tier Company </t>
  </si>
  <si>
    <t xml:space="preserve">Name of Lower-tier Company </t>
  </si>
  <si>
    <t>Schedule D - Part 6 - Section 2</t>
  </si>
  <si>
    <t>L_2012_A_NAIC_SCDPT6SN2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</si>
</sst>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_);[Red]\(#,##0.000\)"/>
    <numFmt numFmtId="165" formatCode="####"/>
    <numFmt numFmtId="166" formatCode="#,##0.0000_);[Red]\(#,##0.0000\)"/>
    <numFmt numFmtId="167" formatCode="#,##0.0_);[Red]\(#,##0.0\)"/>
  </numFmts>
  <fonts count="6" x14ac:knownFonts="1">
    <font>
      <sz val="10"/>
      <name val="Arial"/>
    </font>
    <font>
      <sz val="10"/>
      <name val="Arial"/>
    </font>
    <font>
      <b/>
      <sz val="10"/>
      <name val="Arial"/>
    </font>
    <font>
      <b/>
      <sz val="8"/>
      <name val="Arial"/>
    </font>
    <font>
      <b/>
      <sz val="16"/>
      <name val="Arial"/>
    </font>
    <font>
      <sz val="9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7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49" fontId="3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Continuous" wrapText="1"/>
    </xf>
    <xf numFmtId="0" fontId="0" fillId="0" borderId="0" xfId="0" applyAlignment="1">
      <alignment horizontal="centerContinuous" wrapText="1"/>
    </xf>
    <xf numFmtId="0" fontId="4" fillId="0" borderId="0" xfId="0" applyFont="1" applyAlignment="1">
      <alignment horizontal="centerContinuous" wrapText="1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0" fillId="2" borderId="6" xfId="0" applyFill="1" applyBorder="1" applyAlignment="1">
      <alignment horizontal="fill"/>
    </xf>
    <xf numFmtId="0" fontId="0" fillId="2" borderId="7" xfId="0" applyFill="1" applyBorder="1" applyAlignment="1">
      <alignment horizontal="fill"/>
    </xf>
    <xf numFmtId="0" fontId="0" fillId="2" borderId="8" xfId="0" applyFill="1" applyBorder="1" applyAlignment="1">
      <alignment horizontal="fill"/>
    </xf>
    <xf numFmtId="49" fontId="1" fillId="3" borderId="6" xfId="1" quotePrefix="1" applyNumberFormat="1" applyFill="1" applyBorder="1" applyAlignment="1">
      <alignment horizontal="right" vertical="top"/>
    </xf>
    <xf numFmtId="0" fontId="1" fillId="4" borderId="7" xfId="2" quotePrefix="1" applyFill="1" applyBorder="1" applyAlignment="1">
      <alignment horizontal="left" wrapText="1"/>
    </xf>
    <xf numFmtId="0" fontId="1" fillId="5" borderId="8" xfId="1" quotePrefix="1" applyFill="1" applyBorder="1"/>
    <xf numFmtId="49" fontId="1" fillId="5" borderId="7" xfId="3" quotePrefix="1" applyNumberFormat="1" applyFill="1" applyBorder="1"/>
    <xf numFmtId="49" fontId="1" fillId="5" borderId="7" xfId="4" quotePrefix="1" applyNumberFormat="1" applyFill="1" applyBorder="1"/>
    <xf numFmtId="49" fontId="1" fillId="5" borderId="7" xfId="5" applyNumberFormat="1" applyFill="1" applyBorder="1"/>
    <xf numFmtId="0" fontId="1" fillId="5" borderId="7" xfId="1" quotePrefix="1" applyFill="1" applyBorder="1"/>
    <xf numFmtId="39" fontId="1" fillId="5" borderId="7" xfId="6" applyNumberFormat="1" applyFill="1" applyBorder="1"/>
    <xf numFmtId="164" fontId="1" fillId="5" borderId="7" xfId="7" applyNumberFormat="1" applyFill="1" applyBorder="1"/>
    <xf numFmtId="49" fontId="1" fillId="6" borderId="6" xfId="1" quotePrefix="1" applyNumberFormat="1" applyFill="1" applyBorder="1" applyAlignment="1">
      <alignment horizontal="right" vertical="top"/>
    </xf>
    <xf numFmtId="0" fontId="1" fillId="5" borderId="7" xfId="1" quotePrefix="1" applyFill="1" applyBorder="1" applyAlignment="1">
      <alignment horizontal="left" wrapText="1"/>
    </xf>
    <xf numFmtId="49" fontId="1" fillId="7" borderId="8" xfId="8" applyNumberFormat="1" applyFill="1" applyBorder="1"/>
    <xf numFmtId="49" fontId="1" fillId="7" borderId="7" xfId="8" applyNumberFormat="1" applyFill="1" applyBorder="1"/>
    <xf numFmtId="39" fontId="1" fillId="8" borderId="7" xfId="6" applyNumberFormat="1" applyFill="1" applyBorder="1"/>
    <xf numFmtId="14" fontId="1" fillId="5" borderId="7" xfId="5" applyNumberFormat="1" applyFill="1" applyBorder="1"/>
    <xf numFmtId="0" fontId="0" fillId="2" borderId="7" xfId="0" applyFill="1" applyBorder="1" applyAlignment="1">
      <alignment horizontal="center"/>
    </xf>
    <xf numFmtId="49" fontId="1" fillId="7" borderId="7" xfId="8" applyNumberFormat="1" applyFill="1" applyBorder="1" applyAlignment="1">
      <alignment horizontal="center"/>
    </xf>
    <xf numFmtId="49" fontId="1" fillId="5" borderId="7" xfId="5" applyNumberFormat="1" applyFill="1" applyBorder="1" applyAlignment="1">
      <alignment horizontal="center"/>
    </xf>
    <xf numFmtId="0" fontId="1" fillId="5" borderId="7" xfId="9" quotePrefix="1" applyFill="1" applyBorder="1"/>
    <xf numFmtId="0" fontId="1" fillId="5" borderId="7" xfId="9" quotePrefix="1" applyFill="1" applyBorder="1" applyAlignment="1">
      <alignment horizontal="left" wrapText="1"/>
    </xf>
    <xf numFmtId="14" fontId="1" fillId="5" borderId="7" xfId="5" applyNumberFormat="1" applyFill="1" applyBorder="1" applyAlignment="1">
      <alignment horizontal="center"/>
    </xf>
    <xf numFmtId="49" fontId="1" fillId="5" borderId="4" xfId="1" quotePrefix="1" applyNumberFormat="1" applyFill="1" applyBorder="1" applyAlignment="1">
      <alignment horizontal="right" vertical="top"/>
    </xf>
    <xf numFmtId="0" fontId="1" fillId="5" borderId="9" xfId="1" quotePrefix="1" applyFill="1" applyBorder="1" applyAlignment="1">
      <alignment horizontal="left" wrapText="1"/>
    </xf>
    <xf numFmtId="49" fontId="1" fillId="7" borderId="5" xfId="8" applyNumberFormat="1" applyFill="1" applyBorder="1"/>
    <xf numFmtId="49" fontId="1" fillId="7" borderId="9" xfId="8" applyNumberFormat="1" applyFill="1" applyBorder="1"/>
    <xf numFmtId="39" fontId="1" fillId="8" borderId="9" xfId="6" applyNumberFormat="1" applyFill="1" applyBorder="1"/>
    <xf numFmtId="39" fontId="1" fillId="2" borderId="9" xfId="6" applyNumberFormat="1" applyFill="1" applyBorder="1"/>
    <xf numFmtId="39" fontId="1" fillId="2" borderId="5" xfId="6" applyNumberFormat="1" applyFill="1" applyBorder="1"/>
    <xf numFmtId="39" fontId="1" fillId="2" borderId="8" xfId="6" applyNumberFormat="1" applyFill="1" applyBorder="1"/>
    <xf numFmtId="49" fontId="1" fillId="5" borderId="6" xfId="1" quotePrefix="1" applyNumberFormat="1" applyFill="1" applyBorder="1" applyAlignment="1">
      <alignment horizontal="right" vertical="top"/>
    </xf>
    <xf numFmtId="39" fontId="1" fillId="2" borderId="7" xfId="6" applyNumberFormat="1" applyFill="1" applyBorder="1"/>
    <xf numFmtId="39" fontId="1" fillId="3" borderId="7" xfId="6" applyNumberFormat="1" applyFill="1" applyBorder="1"/>
    <xf numFmtId="0" fontId="5" fillId="0" borderId="9" xfId="0" applyFont="1" applyBorder="1" applyAlignment="1">
      <alignment horizontal="center" wrapText="1"/>
    </xf>
    <xf numFmtId="0" fontId="1" fillId="5" borderId="5" xfId="1" quotePrefix="1" applyFill="1" applyBorder="1"/>
    <xf numFmtId="49" fontId="1" fillId="6" borderId="9" xfId="8" applyNumberFormat="1" applyFill="1" applyBorder="1"/>
    <xf numFmtId="39" fontId="1" fillId="7" borderId="9" xfId="6" applyNumberFormat="1" applyFill="1" applyBorder="1"/>
    <xf numFmtId="49" fontId="1" fillId="6" borderId="5" xfId="8" applyNumberFormat="1" applyFill="1" applyBorder="1"/>
    <xf numFmtId="49" fontId="1" fillId="6" borderId="7" xfId="8" applyNumberFormat="1" applyFill="1" applyBorder="1"/>
    <xf numFmtId="39" fontId="1" fillId="7" borderId="7" xfId="6" applyNumberFormat="1" applyFill="1" applyBorder="1"/>
    <xf numFmtId="49" fontId="1" fillId="6" borderId="8" xfId="8" applyNumberFormat="1" applyFill="1" applyBorder="1"/>
    <xf numFmtId="49" fontId="1" fillId="4" borderId="6" xfId="1" quotePrefix="1" applyNumberFormat="1" applyFill="1" applyBorder="1" applyAlignment="1">
      <alignment horizontal="right" vertical="top"/>
    </xf>
    <xf numFmtId="49" fontId="1" fillId="5" borderId="7" xfId="10" quotePrefix="1" applyNumberFormat="1" applyFill="1" applyBorder="1"/>
    <xf numFmtId="49" fontId="1" fillId="5" borderId="7" xfId="11" quotePrefix="1" applyNumberFormat="1" applyFill="1" applyBorder="1"/>
    <xf numFmtId="38" fontId="1" fillId="5" borderId="7" xfId="12" applyNumberFormat="1" applyFill="1" applyBorder="1"/>
    <xf numFmtId="49" fontId="1" fillId="5" borderId="7" xfId="13" quotePrefix="1" applyNumberFormat="1" applyFill="1" applyBorder="1"/>
    <xf numFmtId="49" fontId="1" fillId="6" borderId="7" xfId="8" applyNumberFormat="1" applyFill="1" applyBorder="1" applyAlignment="1">
      <alignment horizontal="center"/>
    </xf>
    <xf numFmtId="0" fontId="0" fillId="2" borderId="5" xfId="0" applyFill="1" applyBorder="1" applyAlignment="1">
      <alignment horizontal="fill"/>
    </xf>
    <xf numFmtId="0" fontId="0" fillId="2" borderId="9" xfId="0" applyFill="1" applyBorder="1" applyAlignment="1">
      <alignment horizontal="fill"/>
    </xf>
    <xf numFmtId="0" fontId="0" fillId="2" borderId="4" xfId="0" applyFill="1" applyBorder="1" applyAlignment="1">
      <alignment horizontal="fill"/>
    </xf>
    <xf numFmtId="165" fontId="1" fillId="5" borderId="9" xfId="14" quotePrefix="1" applyNumberFormat="1" applyFill="1" applyBorder="1" applyAlignment="1">
      <alignment horizontal="left" wrapText="1"/>
    </xf>
    <xf numFmtId="49" fontId="1" fillId="3" borderId="4" xfId="1" quotePrefix="1" applyNumberFormat="1" applyFill="1" applyBorder="1" applyAlignment="1">
      <alignment horizontal="right" vertical="top"/>
    </xf>
    <xf numFmtId="165" fontId="1" fillId="5" borderId="7" xfId="14" quotePrefix="1" applyNumberFormat="1" applyFill="1" applyBorder="1" applyAlignment="1">
      <alignment horizontal="left" wrapText="1"/>
    </xf>
    <xf numFmtId="39" fontId="1" fillId="3" borderId="9" xfId="6" applyNumberFormat="1" applyFill="1" applyBorder="1"/>
    <xf numFmtId="49" fontId="1" fillId="2" borderId="5" xfId="8" applyNumberFormat="1" applyFill="1" applyBorder="1"/>
    <xf numFmtId="49" fontId="1" fillId="2" borderId="8" xfId="8" applyNumberFormat="1" applyFill="1" applyBorder="1"/>
    <xf numFmtId="49" fontId="1" fillId="2" borderId="7" xfId="8" applyNumberFormat="1" applyFill="1" applyBorder="1"/>
    <xf numFmtId="49" fontId="1" fillId="5" borderId="7" xfId="15" quotePrefix="1" applyNumberFormat="1" applyFill="1" applyBorder="1"/>
    <xf numFmtId="166" fontId="1" fillId="5" borderId="7" xfId="16" applyNumberFormat="1" applyFill="1" applyBorder="1"/>
    <xf numFmtId="38" fontId="1" fillId="5" borderId="8" xfId="12" applyNumberFormat="1" applyFill="1" applyBorder="1"/>
    <xf numFmtId="0" fontId="0" fillId="0" borderId="0" xfId="0" applyAlignment="1">
      <alignment horizontal="center" wrapText="1"/>
    </xf>
    <xf numFmtId="39" fontId="1" fillId="4" borderId="5" xfId="6" applyNumberFormat="1" applyFill="1" applyBorder="1"/>
    <xf numFmtId="39" fontId="1" fillId="5" borderId="8" xfId="6" applyNumberFormat="1" applyFill="1" applyBorder="1"/>
    <xf numFmtId="49" fontId="1" fillId="2" borderId="9" xfId="8" applyNumberFormat="1" applyFill="1" applyBorder="1"/>
    <xf numFmtId="39" fontId="1" fillId="4" borderId="9" xfId="6" applyNumberFormat="1" applyFill="1" applyBorder="1"/>
    <xf numFmtId="0" fontId="1" fillId="7" borderId="9" xfId="2" quotePrefix="1" applyFill="1" applyBorder="1"/>
    <xf numFmtId="39" fontId="1" fillId="4" borderId="7" xfId="6" applyNumberFormat="1" applyFill="1" applyBorder="1"/>
    <xf numFmtId="38" fontId="1" fillId="2" borderId="9" xfId="12" applyNumberFormat="1" applyFill="1" applyBorder="1"/>
    <xf numFmtId="38" fontId="1" fillId="2" borderId="5" xfId="12" applyNumberFormat="1" applyFill="1" applyBorder="1"/>
    <xf numFmtId="49" fontId="1" fillId="3" borderId="7" xfId="8" applyNumberFormat="1" applyFill="1" applyBorder="1"/>
    <xf numFmtId="39" fontId="1" fillId="9" borderId="7" xfId="6" applyNumberFormat="1" applyFill="1" applyBorder="1"/>
    <xf numFmtId="49" fontId="1" fillId="3" borderId="8" xfId="8" applyNumberFormat="1" applyFill="1" applyBorder="1"/>
    <xf numFmtId="38" fontId="1" fillId="2" borderId="7" xfId="12" applyNumberFormat="1" applyFill="1" applyBorder="1"/>
    <xf numFmtId="38" fontId="1" fillId="9" borderId="7" xfId="12" applyNumberFormat="1" applyFill="1" applyBorder="1"/>
    <xf numFmtId="38" fontId="1" fillId="9" borderId="8" xfId="12" applyNumberFormat="1" applyFill="1" applyBorder="1"/>
    <xf numFmtId="39" fontId="1" fillId="10" borderId="7" xfId="6" applyNumberFormat="1" applyFill="1" applyBorder="1"/>
    <xf numFmtId="38" fontId="1" fillId="10" borderId="7" xfId="12" applyNumberFormat="1" applyFill="1" applyBorder="1"/>
    <xf numFmtId="49" fontId="1" fillId="3" borderId="9" xfId="8" applyNumberFormat="1" applyFill="1" applyBorder="1"/>
    <xf numFmtId="49" fontId="1" fillId="3" borderId="5" xfId="8" applyNumberFormat="1" applyFill="1" applyBorder="1"/>
    <xf numFmtId="49" fontId="1" fillId="8" borderId="6" xfId="1" quotePrefix="1" applyNumberFormat="1" applyFill="1" applyBorder="1" applyAlignment="1">
      <alignment horizontal="right" vertical="top"/>
    </xf>
    <xf numFmtId="0" fontId="0" fillId="4" borderId="7" xfId="0" applyFill="1" applyBorder="1" applyAlignment="1">
      <alignment horizontal="fill"/>
    </xf>
    <xf numFmtId="0" fontId="0" fillId="4" borderId="8" xfId="0" applyFill="1" applyBorder="1" applyAlignment="1">
      <alignment horizontal="fill"/>
    </xf>
    <xf numFmtId="0" fontId="0" fillId="4" borderId="6" xfId="0" applyFill="1" applyBorder="1" applyAlignment="1">
      <alignment horizontal="fill"/>
    </xf>
    <xf numFmtId="49" fontId="1" fillId="5" borderId="7" xfId="17" quotePrefix="1" applyNumberFormat="1" applyFill="1" applyBorder="1"/>
    <xf numFmtId="0" fontId="1" fillId="2" borderId="8" xfId="1" quotePrefix="1" applyFill="1" applyBorder="1"/>
    <xf numFmtId="49" fontId="1" fillId="5" borderId="7" xfId="18" quotePrefix="1" applyNumberFormat="1" applyFill="1" applyBorder="1"/>
    <xf numFmtId="49" fontId="1" fillId="5" borderId="7" xfId="19" quotePrefix="1" applyNumberFormat="1" applyFill="1" applyBorder="1"/>
    <xf numFmtId="49" fontId="1" fillId="5" borderId="7" xfId="20" quotePrefix="1" applyNumberFormat="1" applyFill="1" applyBorder="1"/>
    <xf numFmtId="49" fontId="1" fillId="5" borderId="7" xfId="21" quotePrefix="1" applyNumberFormat="1" applyFill="1" applyBorder="1"/>
    <xf numFmtId="49" fontId="1" fillId="5" borderId="7" xfId="22" quotePrefix="1" applyNumberFormat="1" applyFill="1" applyBorder="1"/>
    <xf numFmtId="49" fontId="1" fillId="5" borderId="7" xfId="23" quotePrefix="1" applyNumberFormat="1" applyFill="1" applyBorder="1"/>
    <xf numFmtId="49" fontId="1" fillId="5" borderId="7" xfId="24" quotePrefix="1" applyNumberFormat="1" applyFill="1" applyBorder="1"/>
    <xf numFmtId="39" fontId="1" fillId="5" borderId="9" xfId="6" applyNumberFormat="1" applyFill="1" applyBorder="1"/>
    <xf numFmtId="39" fontId="1" fillId="5" borderId="5" xfId="6" applyNumberFormat="1" applyFill="1" applyBorder="1"/>
    <xf numFmtId="49" fontId="1" fillId="4" borderId="9" xfId="8" applyNumberFormat="1" applyFill="1" applyBorder="1"/>
    <xf numFmtId="49" fontId="1" fillId="4" borderId="5" xfId="8" applyNumberFormat="1" applyFill="1" applyBorder="1"/>
    <xf numFmtId="49" fontId="1" fillId="4" borderId="7" xfId="8" applyNumberFormat="1" applyFill="1" applyBorder="1"/>
    <xf numFmtId="49" fontId="1" fillId="4" borderId="8" xfId="8" applyNumberFormat="1" applyFill="1" applyBorder="1"/>
    <xf numFmtId="0" fontId="1" fillId="5" borderId="7" xfId="25" quotePrefix="1" applyFill="1" applyBorder="1"/>
    <xf numFmtId="49" fontId="1" fillId="4" borderId="7" xfId="8" applyNumberFormat="1" applyFill="1" applyBorder="1" applyAlignment="1">
      <alignment horizontal="center"/>
    </xf>
    <xf numFmtId="49" fontId="1" fillId="5" borderId="7" xfId="26" quotePrefix="1" applyNumberFormat="1" applyFill="1" applyBorder="1"/>
    <xf numFmtId="49" fontId="1" fillId="5" borderId="7" xfId="27" quotePrefix="1" applyNumberFormat="1" applyFill="1" applyBorder="1"/>
    <xf numFmtId="167" fontId="1" fillId="2" borderId="9" xfId="28" applyNumberFormat="1" applyFill="1" applyBorder="1"/>
    <xf numFmtId="167" fontId="1" fillId="2" borderId="5" xfId="28" applyNumberFormat="1" applyFill="1" applyBorder="1"/>
    <xf numFmtId="167" fontId="1" fillId="2" borderId="7" xfId="28" applyNumberFormat="1" applyFill="1" applyBorder="1"/>
    <xf numFmtId="167" fontId="1" fillId="2" borderId="8" xfId="28" applyNumberFormat="1" applyFill="1" applyBorder="1"/>
    <xf numFmtId="39" fontId="1" fillId="3" borderId="8" xfId="6" applyNumberFormat="1" applyFill="1" applyBorder="1"/>
    <xf numFmtId="40" fontId="1" fillId="5" borderId="7" xfId="29" applyNumberFormat="1" applyFill="1" applyBorder="1"/>
    <xf numFmtId="164" fontId="1" fillId="5" borderId="7" xfId="30" applyNumberFormat="1" applyFill="1" applyBorder="1"/>
    <xf numFmtId="0" fontId="1" fillId="5" borderId="7" xfId="31" quotePrefix="1" applyFill="1" applyBorder="1" applyAlignment="1">
      <alignment horizontal="left" wrapText="1"/>
    </xf>
    <xf numFmtId="38" fontId="1" fillId="5" borderId="5" xfId="12" applyNumberFormat="1" applyFill="1" applyBorder="1"/>
    <xf numFmtId="39" fontId="1" fillId="6" borderId="9" xfId="6" applyNumberFormat="1" applyFill="1" applyBorder="1"/>
    <xf numFmtId="39" fontId="1" fillId="6" borderId="7" xfId="6" applyNumberFormat="1" applyFill="1" applyBorder="1"/>
    <xf numFmtId="49" fontId="1" fillId="7" borderId="6" xfId="1" quotePrefix="1" applyNumberFormat="1" applyFill="1" applyBorder="1" applyAlignment="1">
      <alignment horizontal="right" vertical="top"/>
    </xf>
    <xf numFmtId="167" fontId="1" fillId="5" borderId="7" xfId="28" applyNumberFormat="1" applyFill="1" applyBorder="1"/>
    <xf numFmtId="49" fontId="1" fillId="5" borderId="7" xfId="32" quotePrefix="1" applyNumberFormat="1" applyFill="1" applyBorder="1"/>
    <xf numFmtId="49" fontId="1" fillId="5" borderId="7" xfId="33" quotePrefix="1" applyNumberFormat="1" applyFill="1" applyBorder="1"/>
  </cellXfs>
  <cellStyles count="34">
    <cellStyle name="0" xfId="8"/>
    <cellStyle name="12884901888" xfId="5"/>
    <cellStyle name="17179869185" xfId="32"/>
    <cellStyle name="17179869275" xfId="19"/>
    <cellStyle name="17179869276" xfId="21"/>
    <cellStyle name="17179869277" xfId="20"/>
    <cellStyle name="17179869315" xfId="11"/>
    <cellStyle name="17179869316" xfId="13"/>
    <cellStyle name="17179869317" xfId="17"/>
    <cellStyle name="17179869322" xfId="33"/>
    <cellStyle name="17179869332" xfId="4"/>
    <cellStyle name="17179869335" xfId="26"/>
    <cellStyle name="17179869351" xfId="15"/>
    <cellStyle name="17179869353" xfId="22"/>
    <cellStyle name="17179869355" xfId="3"/>
    <cellStyle name="17179869356" xfId="24"/>
    <cellStyle name="17179869357" xfId="23"/>
    <cellStyle name="17179869358" xfId="18"/>
    <cellStyle name="17179869361" xfId="10"/>
    <cellStyle name="17179869362" xfId="27"/>
    <cellStyle name="4294967297" xfId="1"/>
    <cellStyle name="4294967298" xfId="9"/>
    <cellStyle name="4294967307" xfId="31"/>
    <cellStyle name="4294967309" xfId="14"/>
    <cellStyle name="4294967310" xfId="25"/>
    <cellStyle name="4294967312" xfId="2"/>
    <cellStyle name="8589934593" xfId="6"/>
    <cellStyle name="8589934594" xfId="12"/>
    <cellStyle name="8589934595" xfId="28"/>
    <cellStyle name="8589934597" xfId="29"/>
    <cellStyle name="8589934598" xfId="7"/>
    <cellStyle name="8589934599" xfId="16"/>
    <cellStyle name="8589934601" xfId="30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DAA520"/>
      <rgbColor rgb="FFDA70D6"/>
      <rgbColor rgb="FFD3D3D3"/>
      <rgbColor rgb="FFADD8E6"/>
      <rgbColor rgb="FFA9A9A9"/>
      <rgbColor rgb="FF98FB98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181"/>
  <sheetViews>
    <sheetView tabSelected="1"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11" customWidth="1"/>
    <col min="6" max="6" width="64" customWidth="1"/>
    <col min="7" max="7" width="11" customWidth="1"/>
    <col min="8" max="8" width="26" customWidth="1"/>
    <col min="9" max="9" width="11" customWidth="1"/>
    <col min="10" max="18" width="15" customWidth="1"/>
    <col min="19" max="20" width="13" customWidth="1"/>
    <col min="21" max="21" width="11" customWidth="1"/>
    <col min="22" max="23" width="15" customWidth="1"/>
  </cols>
  <sheetData>
    <row r="2" spans="2:23" x14ac:dyDescent="0.2">
      <c r="B2" s="1"/>
      <c r="C2" s="1" t="s">
        <v>0</v>
      </c>
      <c r="D2" s="1"/>
      <c r="E2" s="1"/>
    </row>
    <row r="3" spans="2:23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2:23" ht="20.25" x14ac:dyDescent="0.3">
      <c r="B4" s="4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2:23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</row>
    <row r="6" spans="2:23" ht="72" x14ac:dyDescent="0.2">
      <c r="B6" s="9"/>
      <c r="C6" s="10" t="s">
        <v>3</v>
      </c>
      <c r="D6" s="10" t="s">
        <v>4</v>
      </c>
      <c r="E6" s="10" t="s">
        <v>5</v>
      </c>
      <c r="F6" s="10" t="s">
        <v>6</v>
      </c>
      <c r="G6" s="10" t="s">
        <v>7</v>
      </c>
      <c r="H6" s="10" t="s">
        <v>8</v>
      </c>
      <c r="I6" s="10" t="s">
        <v>9</v>
      </c>
      <c r="J6" s="10" t="s">
        <v>10</v>
      </c>
      <c r="K6" s="10" t="s">
        <v>11</v>
      </c>
      <c r="L6" s="10" t="s">
        <v>12</v>
      </c>
      <c r="M6" s="10" t="s">
        <v>13</v>
      </c>
      <c r="N6" s="10" t="s">
        <v>14</v>
      </c>
      <c r="O6" s="10" t="s">
        <v>15</v>
      </c>
      <c r="P6" s="10" t="s">
        <v>16</v>
      </c>
      <c r="Q6" s="10" t="s">
        <v>17</v>
      </c>
      <c r="R6" s="10" t="s">
        <v>18</v>
      </c>
      <c r="S6" s="10" t="s">
        <v>19</v>
      </c>
      <c r="T6" s="10" t="s">
        <v>20</v>
      </c>
      <c r="U6" s="10" t="s">
        <v>21</v>
      </c>
      <c r="V6" s="10" t="s">
        <v>22</v>
      </c>
      <c r="W6" s="10" t="s">
        <v>23</v>
      </c>
    </row>
    <row r="7" spans="2:23" ht="13.5" thickBot="1" x14ac:dyDescent="0.25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12" t="s">
        <v>24</v>
      </c>
    </row>
    <row r="8" spans="2:23" ht="13.5" thickBot="1" x14ac:dyDescent="0.25">
      <c r="B8" s="14" t="s">
        <v>25</v>
      </c>
      <c r="C8" s="15" t="s">
        <v>26</v>
      </c>
      <c r="D8" s="16" t="s">
        <v>26</v>
      </c>
      <c r="E8" s="17" t="s">
        <v>26</v>
      </c>
      <c r="F8" s="18" t="s">
        <v>26</v>
      </c>
      <c r="G8" s="19"/>
      <c r="H8" s="20" t="s">
        <v>26</v>
      </c>
      <c r="I8" s="19"/>
      <c r="J8" s="21"/>
      <c r="K8" s="21"/>
      <c r="L8" s="21"/>
      <c r="M8" s="21"/>
      <c r="N8" s="21"/>
      <c r="O8" s="21"/>
      <c r="P8" s="21"/>
      <c r="Q8" s="21"/>
      <c r="R8" s="21"/>
      <c r="S8" s="22"/>
      <c r="T8" s="22"/>
      <c r="U8" s="20" t="s">
        <v>26</v>
      </c>
      <c r="V8" s="21"/>
      <c r="W8" s="21"/>
    </row>
    <row r="9" spans="2:23" ht="13.5" thickBot="1" x14ac:dyDescent="0.25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  <c r="L9" s="12" t="s">
        <v>24</v>
      </c>
      <c r="M9" s="12" t="s">
        <v>24</v>
      </c>
      <c r="N9" s="12" t="s">
        <v>24</v>
      </c>
      <c r="O9" s="12" t="s">
        <v>24</v>
      </c>
      <c r="P9" s="12" t="s">
        <v>24</v>
      </c>
      <c r="Q9" s="12" t="s">
        <v>24</v>
      </c>
      <c r="R9" s="12" t="s">
        <v>24</v>
      </c>
      <c r="S9" s="12" t="s">
        <v>24</v>
      </c>
      <c r="T9" s="12" t="s">
        <v>24</v>
      </c>
      <c r="U9" s="12" t="s">
        <v>24</v>
      </c>
      <c r="V9" s="12" t="s">
        <v>24</v>
      </c>
      <c r="W9" s="12" t="s">
        <v>24</v>
      </c>
    </row>
    <row r="10" spans="2:23" ht="39" thickBot="1" x14ac:dyDescent="0.25">
      <c r="B10" s="23" t="s">
        <v>27</v>
      </c>
      <c r="C10" s="24" t="s">
        <v>28</v>
      </c>
      <c r="D10" s="25"/>
      <c r="E10" s="26"/>
      <c r="F10" s="26"/>
      <c r="G10" s="26"/>
      <c r="H10" s="26"/>
      <c r="I10" s="26"/>
      <c r="J10" s="27">
        <f>SUM(SCDAPT1!J7:'SCDAPT1'!J9)</f>
        <v>0</v>
      </c>
      <c r="K10" s="27">
        <f>SUM(SCDAPT1!K7:'SCDAPT1'!K9)</f>
        <v>0</v>
      </c>
      <c r="L10" s="27">
        <f>SUM(SCDAPT1!L7:'SCDAPT1'!L9)</f>
        <v>0</v>
      </c>
      <c r="M10" s="27">
        <f>SUM(SCDAPT1!M7:'SCDAPT1'!M9)</f>
        <v>0</v>
      </c>
      <c r="N10" s="27">
        <f>SUM(SCDAPT1!N7:'SCDAPT1'!N9)</f>
        <v>0</v>
      </c>
      <c r="O10" s="27">
        <f>SUM(SCDAPT1!O7:'SCDAPT1'!O9)</f>
        <v>0</v>
      </c>
      <c r="P10" s="27">
        <f>SUM(SCDAPT1!P7:'SCDAPT1'!P9)</f>
        <v>0</v>
      </c>
      <c r="Q10" s="27">
        <f>SUM(SCDAPT1!Q7:'SCDAPT1'!Q9)</f>
        <v>0</v>
      </c>
      <c r="R10" s="27">
        <f>SUM(SCDAPT1!R7:'SCDAPT1'!R9)</f>
        <v>0</v>
      </c>
      <c r="S10" s="26"/>
      <c r="T10" s="26"/>
      <c r="U10" s="26"/>
      <c r="V10" s="27">
        <f>SUM(SCDAPT1!V7:'SCDAPT1'!V9)</f>
        <v>0</v>
      </c>
      <c r="W10" s="27">
        <f>SUM(SCDAPT1!W7:'SCDAPT1'!W9)</f>
        <v>0</v>
      </c>
    </row>
    <row r="11" spans="2:23" ht="13.5" thickBot="1" x14ac:dyDescent="0.25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  <c r="M11" s="12" t="s">
        <v>24</v>
      </c>
      <c r="N11" s="12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  <c r="V11" s="12" t="s">
        <v>24</v>
      </c>
      <c r="W11" s="12" t="s">
        <v>24</v>
      </c>
    </row>
    <row r="12" spans="2:23" ht="13.5" thickBot="1" x14ac:dyDescent="0.25">
      <c r="B12" s="14" t="s">
        <v>29</v>
      </c>
      <c r="C12" s="15" t="s">
        <v>26</v>
      </c>
      <c r="D12" s="16" t="s">
        <v>26</v>
      </c>
      <c r="E12" s="17" t="s">
        <v>26</v>
      </c>
      <c r="F12" s="18" t="s">
        <v>26</v>
      </c>
      <c r="G12" s="19"/>
      <c r="H12" s="20" t="s">
        <v>26</v>
      </c>
      <c r="I12" s="19"/>
      <c r="J12" s="21"/>
      <c r="K12" s="21"/>
      <c r="L12" s="21"/>
      <c r="M12" s="21"/>
      <c r="N12" s="21"/>
      <c r="O12" s="21"/>
      <c r="P12" s="21"/>
      <c r="Q12" s="21"/>
      <c r="R12" s="21"/>
      <c r="S12" s="22"/>
      <c r="T12" s="22"/>
      <c r="U12" s="20" t="s">
        <v>26</v>
      </c>
      <c r="V12" s="21"/>
      <c r="W12" s="21"/>
    </row>
    <row r="13" spans="2:23" ht="13.5" thickBot="1" x14ac:dyDescent="0.25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  <c r="L13" s="12" t="s">
        <v>24</v>
      </c>
      <c r="M13" s="12" t="s">
        <v>24</v>
      </c>
      <c r="N13" s="12" t="s">
        <v>24</v>
      </c>
      <c r="O13" s="12" t="s">
        <v>24</v>
      </c>
      <c r="P13" s="12" t="s">
        <v>24</v>
      </c>
      <c r="Q13" s="12" t="s">
        <v>24</v>
      </c>
      <c r="R13" s="12" t="s">
        <v>24</v>
      </c>
      <c r="S13" s="12" t="s">
        <v>24</v>
      </c>
      <c r="T13" s="12" t="s">
        <v>24</v>
      </c>
      <c r="U13" s="12" t="s">
        <v>24</v>
      </c>
      <c r="V13" s="12" t="s">
        <v>24</v>
      </c>
      <c r="W13" s="12" t="s">
        <v>24</v>
      </c>
    </row>
    <row r="14" spans="2:23" ht="39" thickBot="1" x14ac:dyDescent="0.25">
      <c r="B14" s="23" t="s">
        <v>30</v>
      </c>
      <c r="C14" s="24" t="s">
        <v>31</v>
      </c>
      <c r="D14" s="25"/>
      <c r="E14" s="26"/>
      <c r="F14" s="26"/>
      <c r="G14" s="26"/>
      <c r="H14" s="26"/>
      <c r="I14" s="26"/>
      <c r="J14" s="27">
        <f>SUM(SCDAPT1!J11:'SCDAPT1'!J13)</f>
        <v>0</v>
      </c>
      <c r="K14" s="27">
        <f>SUM(SCDAPT1!K11:'SCDAPT1'!K13)</f>
        <v>0</v>
      </c>
      <c r="L14" s="27">
        <f>SUM(SCDAPT1!L11:'SCDAPT1'!L13)</f>
        <v>0</v>
      </c>
      <c r="M14" s="27">
        <f>SUM(SCDAPT1!M11:'SCDAPT1'!M13)</f>
        <v>0</v>
      </c>
      <c r="N14" s="27">
        <f>SUM(SCDAPT1!N11:'SCDAPT1'!N13)</f>
        <v>0</v>
      </c>
      <c r="O14" s="27">
        <f>SUM(SCDAPT1!O11:'SCDAPT1'!O13)</f>
        <v>0</v>
      </c>
      <c r="P14" s="27">
        <f>SUM(SCDAPT1!P11:'SCDAPT1'!P13)</f>
        <v>0</v>
      </c>
      <c r="Q14" s="27">
        <f>SUM(SCDAPT1!Q11:'SCDAPT1'!Q13)</f>
        <v>0</v>
      </c>
      <c r="R14" s="27">
        <f>SUM(SCDAPT1!R11:'SCDAPT1'!R13)</f>
        <v>0</v>
      </c>
      <c r="S14" s="26"/>
      <c r="T14" s="26"/>
      <c r="U14" s="26"/>
      <c r="V14" s="27">
        <f>SUM(SCDAPT1!V11:'SCDAPT1'!V13)</f>
        <v>0</v>
      </c>
      <c r="W14" s="27">
        <f>SUM(SCDAPT1!W11:'SCDAPT1'!W13)</f>
        <v>0</v>
      </c>
    </row>
    <row r="15" spans="2:23" ht="13.5" thickBot="1" x14ac:dyDescent="0.25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12" t="s">
        <v>24</v>
      </c>
      <c r="I15" s="12" t="s">
        <v>24</v>
      </c>
      <c r="J15" s="12" t="s">
        <v>24</v>
      </c>
      <c r="K15" s="12" t="s">
        <v>24</v>
      </c>
      <c r="L15" s="12" t="s">
        <v>24</v>
      </c>
      <c r="M15" s="12" t="s">
        <v>24</v>
      </c>
      <c r="N15" s="12" t="s">
        <v>24</v>
      </c>
      <c r="O15" s="12" t="s">
        <v>24</v>
      </c>
      <c r="P15" s="12" t="s">
        <v>24</v>
      </c>
      <c r="Q15" s="12" t="s">
        <v>24</v>
      </c>
      <c r="R15" s="12" t="s">
        <v>24</v>
      </c>
      <c r="S15" s="12" t="s">
        <v>24</v>
      </c>
      <c r="T15" s="12" t="s">
        <v>24</v>
      </c>
      <c r="U15" s="12" t="s">
        <v>24</v>
      </c>
      <c r="V15" s="12" t="s">
        <v>24</v>
      </c>
      <c r="W15" s="12" t="s">
        <v>24</v>
      </c>
    </row>
    <row r="16" spans="2:23" ht="13.5" thickBot="1" x14ac:dyDescent="0.25">
      <c r="B16" s="14" t="s">
        <v>32</v>
      </c>
      <c r="C16" s="15" t="s">
        <v>26</v>
      </c>
      <c r="D16" s="16" t="s">
        <v>26</v>
      </c>
      <c r="E16" s="17" t="s">
        <v>26</v>
      </c>
      <c r="F16" s="18" t="s">
        <v>26</v>
      </c>
      <c r="G16" s="19"/>
      <c r="H16" s="20" t="s">
        <v>26</v>
      </c>
      <c r="I16" s="19"/>
      <c r="J16" s="21"/>
      <c r="K16" s="21"/>
      <c r="L16" s="21"/>
      <c r="M16" s="21"/>
      <c r="N16" s="21"/>
      <c r="O16" s="21"/>
      <c r="P16" s="21"/>
      <c r="Q16" s="21"/>
      <c r="R16" s="21"/>
      <c r="S16" s="22"/>
      <c r="T16" s="22"/>
      <c r="U16" s="20" t="s">
        <v>26</v>
      </c>
      <c r="V16" s="21"/>
      <c r="W16" s="21"/>
    </row>
    <row r="17" spans="2:23" ht="13.5" thickBot="1" x14ac:dyDescent="0.25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  <c r="L17" s="12" t="s">
        <v>24</v>
      </c>
      <c r="M17" s="12" t="s">
        <v>24</v>
      </c>
      <c r="N17" s="12" t="s">
        <v>24</v>
      </c>
      <c r="O17" s="12" t="s">
        <v>24</v>
      </c>
      <c r="P17" s="12" t="s">
        <v>24</v>
      </c>
      <c r="Q17" s="12" t="s">
        <v>24</v>
      </c>
      <c r="R17" s="12" t="s">
        <v>24</v>
      </c>
      <c r="S17" s="12" t="s">
        <v>24</v>
      </c>
      <c r="T17" s="12" t="s">
        <v>24</v>
      </c>
      <c r="U17" s="12" t="s">
        <v>24</v>
      </c>
      <c r="V17" s="12" t="s">
        <v>24</v>
      </c>
      <c r="W17" s="12" t="s">
        <v>24</v>
      </c>
    </row>
    <row r="18" spans="2:23" ht="39" thickBot="1" x14ac:dyDescent="0.25">
      <c r="B18" s="23" t="s">
        <v>33</v>
      </c>
      <c r="C18" s="24" t="s">
        <v>34</v>
      </c>
      <c r="D18" s="25"/>
      <c r="E18" s="26"/>
      <c r="F18" s="26"/>
      <c r="G18" s="26"/>
      <c r="H18" s="26"/>
      <c r="I18" s="26"/>
      <c r="J18" s="27">
        <f>SUM(SCDAPT1!J15:'SCDAPT1'!J17)</f>
        <v>0</v>
      </c>
      <c r="K18" s="27">
        <f>SUM(SCDAPT1!K15:'SCDAPT1'!K17)</f>
        <v>0</v>
      </c>
      <c r="L18" s="27">
        <f>SUM(SCDAPT1!L15:'SCDAPT1'!L17)</f>
        <v>0</v>
      </c>
      <c r="M18" s="27">
        <f>SUM(SCDAPT1!M15:'SCDAPT1'!M17)</f>
        <v>0</v>
      </c>
      <c r="N18" s="27">
        <f>SUM(SCDAPT1!N15:'SCDAPT1'!N17)</f>
        <v>0</v>
      </c>
      <c r="O18" s="27">
        <f>SUM(SCDAPT1!O15:'SCDAPT1'!O17)</f>
        <v>0</v>
      </c>
      <c r="P18" s="27">
        <f>SUM(SCDAPT1!P15:'SCDAPT1'!P17)</f>
        <v>0</v>
      </c>
      <c r="Q18" s="27">
        <f>SUM(SCDAPT1!Q15:'SCDAPT1'!Q17)</f>
        <v>0</v>
      </c>
      <c r="R18" s="27">
        <f>SUM(SCDAPT1!R15:'SCDAPT1'!R17)</f>
        <v>0</v>
      </c>
      <c r="S18" s="26"/>
      <c r="T18" s="26"/>
      <c r="U18" s="26"/>
      <c r="V18" s="27">
        <f>SUM(SCDAPT1!V15:'SCDAPT1'!V17)</f>
        <v>0</v>
      </c>
      <c r="W18" s="27">
        <f>SUM(SCDAPT1!W15:'SCDAPT1'!W17)</f>
        <v>0</v>
      </c>
    </row>
    <row r="19" spans="2:23" ht="13.5" thickBot="1" x14ac:dyDescent="0.25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12" t="s">
        <v>24</v>
      </c>
      <c r="K19" s="12" t="s">
        <v>24</v>
      </c>
      <c r="L19" s="12" t="s">
        <v>24</v>
      </c>
      <c r="M19" s="12" t="s">
        <v>24</v>
      </c>
      <c r="N19" s="12" t="s">
        <v>24</v>
      </c>
      <c r="O19" s="12" t="s">
        <v>24</v>
      </c>
      <c r="P19" s="12" t="s">
        <v>24</v>
      </c>
      <c r="Q19" s="12" t="s">
        <v>24</v>
      </c>
      <c r="R19" s="12" t="s">
        <v>24</v>
      </c>
      <c r="S19" s="12" t="s">
        <v>24</v>
      </c>
      <c r="T19" s="12" t="s">
        <v>24</v>
      </c>
      <c r="U19" s="12" t="s">
        <v>24</v>
      </c>
      <c r="V19" s="12" t="s">
        <v>24</v>
      </c>
      <c r="W19" s="12" t="s">
        <v>24</v>
      </c>
    </row>
    <row r="20" spans="2:23" ht="13.5" thickBot="1" x14ac:dyDescent="0.25">
      <c r="B20" s="14" t="s">
        <v>35</v>
      </c>
      <c r="C20" s="15" t="s">
        <v>26</v>
      </c>
      <c r="D20" s="16" t="s">
        <v>26</v>
      </c>
      <c r="E20" s="17" t="s">
        <v>26</v>
      </c>
      <c r="F20" s="18" t="s">
        <v>26</v>
      </c>
      <c r="G20" s="19"/>
      <c r="H20" s="20" t="s">
        <v>26</v>
      </c>
      <c r="I20" s="19"/>
      <c r="J20" s="21"/>
      <c r="K20" s="21"/>
      <c r="L20" s="21"/>
      <c r="M20" s="21"/>
      <c r="N20" s="21"/>
      <c r="O20" s="21"/>
      <c r="P20" s="21"/>
      <c r="Q20" s="21"/>
      <c r="R20" s="21"/>
      <c r="S20" s="22"/>
      <c r="T20" s="22"/>
      <c r="U20" s="20" t="s">
        <v>26</v>
      </c>
      <c r="V20" s="21"/>
      <c r="W20" s="21"/>
    </row>
    <row r="21" spans="2:23" ht="13.5" thickBot="1" x14ac:dyDescent="0.25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  <c r="L21" s="12" t="s">
        <v>24</v>
      </c>
      <c r="M21" s="12" t="s">
        <v>24</v>
      </c>
      <c r="N21" s="12" t="s">
        <v>24</v>
      </c>
      <c r="O21" s="12" t="s">
        <v>24</v>
      </c>
      <c r="P21" s="12" t="s">
        <v>24</v>
      </c>
      <c r="Q21" s="12" t="s">
        <v>24</v>
      </c>
      <c r="R21" s="12" t="s">
        <v>24</v>
      </c>
      <c r="S21" s="12" t="s">
        <v>24</v>
      </c>
      <c r="T21" s="12" t="s">
        <v>24</v>
      </c>
      <c r="U21" s="12" t="s">
        <v>24</v>
      </c>
      <c r="V21" s="12" t="s">
        <v>24</v>
      </c>
      <c r="W21" s="12" t="s">
        <v>24</v>
      </c>
    </row>
    <row r="22" spans="2:23" ht="51.75" thickBot="1" x14ac:dyDescent="0.25">
      <c r="B22" s="23" t="s">
        <v>36</v>
      </c>
      <c r="C22" s="24" t="s">
        <v>37</v>
      </c>
      <c r="D22" s="25"/>
      <c r="E22" s="26"/>
      <c r="F22" s="26"/>
      <c r="G22" s="26"/>
      <c r="H22" s="26"/>
      <c r="I22" s="26"/>
      <c r="J22" s="27">
        <f>SUM(SCDAPT1!J19:'SCDAPT1'!J21)</f>
        <v>0</v>
      </c>
      <c r="K22" s="27">
        <f>SUM(SCDAPT1!K19:'SCDAPT1'!K21)</f>
        <v>0</v>
      </c>
      <c r="L22" s="27">
        <f>SUM(SCDAPT1!L19:'SCDAPT1'!L21)</f>
        <v>0</v>
      </c>
      <c r="M22" s="27">
        <f>SUM(SCDAPT1!M19:'SCDAPT1'!M21)</f>
        <v>0</v>
      </c>
      <c r="N22" s="27">
        <f>SUM(SCDAPT1!N19:'SCDAPT1'!N21)</f>
        <v>0</v>
      </c>
      <c r="O22" s="27">
        <f>SUM(SCDAPT1!O19:'SCDAPT1'!O21)</f>
        <v>0</v>
      </c>
      <c r="P22" s="27">
        <f>SUM(SCDAPT1!P19:'SCDAPT1'!P21)</f>
        <v>0</v>
      </c>
      <c r="Q22" s="27">
        <f>SUM(SCDAPT1!Q19:'SCDAPT1'!Q21)</f>
        <v>0</v>
      </c>
      <c r="R22" s="27">
        <f>SUM(SCDAPT1!R19:'SCDAPT1'!R21)</f>
        <v>0</v>
      </c>
      <c r="S22" s="26"/>
      <c r="T22" s="26"/>
      <c r="U22" s="26"/>
      <c r="V22" s="27">
        <f>SUM(SCDAPT1!V19:'SCDAPT1'!V21)</f>
        <v>0</v>
      </c>
      <c r="W22" s="27">
        <f>SUM(SCDAPT1!W19:'SCDAPT1'!W21)</f>
        <v>0</v>
      </c>
    </row>
    <row r="23" spans="2:23" ht="26.25" thickBot="1" x14ac:dyDescent="0.25">
      <c r="B23" s="23" t="s">
        <v>38</v>
      </c>
      <c r="C23" s="24" t="s">
        <v>39</v>
      </c>
      <c r="D23" s="25"/>
      <c r="E23" s="26"/>
      <c r="F23" s="26"/>
      <c r="G23" s="26"/>
      <c r="H23" s="26"/>
      <c r="I23" s="26"/>
      <c r="J23" s="27">
        <f>(SCDAPT1!J10+SCDAPT1!J14+SCDAPT1!J18+SCDAPT1!J22)</f>
        <v>0</v>
      </c>
      <c r="K23" s="27">
        <f>(SCDAPT1!K10+SCDAPT1!K14+SCDAPT1!K18+SCDAPT1!K22)</f>
        <v>0</v>
      </c>
      <c r="L23" s="27">
        <f>(SCDAPT1!L10+SCDAPT1!L14+SCDAPT1!L18+SCDAPT1!L22)</f>
        <v>0</v>
      </c>
      <c r="M23" s="27">
        <f>(SCDAPT1!M10+SCDAPT1!M14+SCDAPT1!M18+SCDAPT1!M22)</f>
        <v>0</v>
      </c>
      <c r="N23" s="27">
        <f>(SCDAPT1!N10+SCDAPT1!N14+SCDAPT1!N18+SCDAPT1!N22)</f>
        <v>0</v>
      </c>
      <c r="O23" s="27">
        <f>(SCDAPT1!O10+SCDAPT1!O14+SCDAPT1!O18+SCDAPT1!O22)</f>
        <v>0</v>
      </c>
      <c r="P23" s="27">
        <f>(SCDAPT1!P10+SCDAPT1!P14+SCDAPT1!P18+SCDAPT1!P22)</f>
        <v>0</v>
      </c>
      <c r="Q23" s="27">
        <f>(SCDAPT1!Q10+SCDAPT1!Q14+SCDAPT1!Q18+SCDAPT1!Q22)</f>
        <v>0</v>
      </c>
      <c r="R23" s="27">
        <f>(SCDAPT1!R10+SCDAPT1!R14+SCDAPT1!R18+SCDAPT1!R22)</f>
        <v>0</v>
      </c>
      <c r="S23" s="26"/>
      <c r="T23" s="26"/>
      <c r="U23" s="26"/>
      <c r="V23" s="27">
        <f>(SCDAPT1!V10+SCDAPT1!V14+SCDAPT1!V18+SCDAPT1!V22)</f>
        <v>0</v>
      </c>
      <c r="W23" s="27">
        <f>(SCDAPT1!W10+SCDAPT1!W14+SCDAPT1!W18+SCDAPT1!W22)</f>
        <v>0</v>
      </c>
    </row>
    <row r="24" spans="2:23" ht="13.5" thickBot="1" x14ac:dyDescent="0.25">
      <c r="B24" s="11" t="s">
        <v>24</v>
      </c>
      <c r="C24" s="12" t="s">
        <v>24</v>
      </c>
      <c r="D24" s="13" t="s">
        <v>24</v>
      </c>
      <c r="E24" s="12" t="s">
        <v>24</v>
      </c>
      <c r="F24" s="12" t="s">
        <v>24</v>
      </c>
      <c r="G24" s="12" t="s">
        <v>24</v>
      </c>
      <c r="H24" s="12" t="s">
        <v>24</v>
      </c>
      <c r="I24" s="12" t="s">
        <v>24</v>
      </c>
      <c r="J24" s="12" t="s">
        <v>24</v>
      </c>
      <c r="K24" s="12" t="s">
        <v>24</v>
      </c>
      <c r="L24" s="12" t="s">
        <v>24</v>
      </c>
      <c r="M24" s="12" t="s">
        <v>24</v>
      </c>
      <c r="N24" s="12" t="s">
        <v>24</v>
      </c>
      <c r="O24" s="12" t="s">
        <v>24</v>
      </c>
      <c r="P24" s="12" t="s">
        <v>24</v>
      </c>
      <c r="Q24" s="12" t="s">
        <v>24</v>
      </c>
      <c r="R24" s="12" t="s">
        <v>24</v>
      </c>
      <c r="S24" s="12" t="s">
        <v>24</v>
      </c>
      <c r="T24" s="12" t="s">
        <v>24</v>
      </c>
      <c r="U24" s="12" t="s">
        <v>24</v>
      </c>
      <c r="V24" s="12" t="s">
        <v>24</v>
      </c>
      <c r="W24" s="12" t="s">
        <v>24</v>
      </c>
    </row>
    <row r="25" spans="2:23" ht="13.5" thickBot="1" x14ac:dyDescent="0.25">
      <c r="B25" s="14" t="s">
        <v>40</v>
      </c>
      <c r="C25" s="15" t="s">
        <v>26</v>
      </c>
      <c r="D25" s="16" t="s">
        <v>26</v>
      </c>
      <c r="E25" s="17" t="s">
        <v>26</v>
      </c>
      <c r="F25" s="18" t="s">
        <v>26</v>
      </c>
      <c r="G25" s="19"/>
      <c r="H25" s="20" t="s">
        <v>26</v>
      </c>
      <c r="I25" s="19"/>
      <c r="J25" s="21"/>
      <c r="K25" s="21"/>
      <c r="L25" s="21"/>
      <c r="M25" s="21"/>
      <c r="N25" s="21"/>
      <c r="O25" s="21"/>
      <c r="P25" s="21"/>
      <c r="Q25" s="21"/>
      <c r="R25" s="21"/>
      <c r="S25" s="22"/>
      <c r="T25" s="22"/>
      <c r="U25" s="20" t="s">
        <v>26</v>
      </c>
      <c r="V25" s="21"/>
      <c r="W25" s="21"/>
    </row>
    <row r="26" spans="2:23" ht="13.5" thickBot="1" x14ac:dyDescent="0.25">
      <c r="B26" s="11" t="s">
        <v>24</v>
      </c>
      <c r="C26" s="12" t="s">
        <v>24</v>
      </c>
      <c r="D26" s="13" t="s">
        <v>24</v>
      </c>
      <c r="E26" s="12" t="s">
        <v>24</v>
      </c>
      <c r="F26" s="12" t="s">
        <v>24</v>
      </c>
      <c r="G26" s="12" t="s">
        <v>24</v>
      </c>
      <c r="H26" s="12" t="s">
        <v>24</v>
      </c>
      <c r="I26" s="12" t="s">
        <v>24</v>
      </c>
      <c r="J26" s="12" t="s">
        <v>24</v>
      </c>
      <c r="K26" s="12" t="s">
        <v>24</v>
      </c>
      <c r="L26" s="12" t="s">
        <v>24</v>
      </c>
      <c r="M26" s="12" t="s">
        <v>24</v>
      </c>
      <c r="N26" s="12" t="s">
        <v>24</v>
      </c>
      <c r="O26" s="12" t="s">
        <v>24</v>
      </c>
      <c r="P26" s="12" t="s">
        <v>24</v>
      </c>
      <c r="Q26" s="12" t="s">
        <v>24</v>
      </c>
      <c r="R26" s="12" t="s">
        <v>24</v>
      </c>
      <c r="S26" s="12" t="s">
        <v>24</v>
      </c>
      <c r="T26" s="12" t="s">
        <v>24</v>
      </c>
      <c r="U26" s="12" t="s">
        <v>24</v>
      </c>
      <c r="V26" s="12" t="s">
        <v>24</v>
      </c>
      <c r="W26" s="12" t="s">
        <v>24</v>
      </c>
    </row>
    <row r="27" spans="2:23" ht="39" thickBot="1" x14ac:dyDescent="0.25">
      <c r="B27" s="23" t="s">
        <v>41</v>
      </c>
      <c r="C27" s="24" t="s">
        <v>42</v>
      </c>
      <c r="D27" s="25"/>
      <c r="E27" s="26"/>
      <c r="F27" s="26"/>
      <c r="G27" s="26"/>
      <c r="H27" s="26"/>
      <c r="I27" s="26"/>
      <c r="J27" s="27">
        <f>SUM(SCDAPT1!J24:'SCDAPT1'!J26)</f>
        <v>0</v>
      </c>
      <c r="K27" s="27">
        <f>SUM(SCDAPT1!K24:'SCDAPT1'!K26)</f>
        <v>0</v>
      </c>
      <c r="L27" s="27">
        <f>SUM(SCDAPT1!L24:'SCDAPT1'!L26)</f>
        <v>0</v>
      </c>
      <c r="M27" s="27">
        <f>SUM(SCDAPT1!M24:'SCDAPT1'!M26)</f>
        <v>0</v>
      </c>
      <c r="N27" s="27">
        <f>SUM(SCDAPT1!N24:'SCDAPT1'!N26)</f>
        <v>0</v>
      </c>
      <c r="O27" s="27">
        <f>SUM(SCDAPT1!O24:'SCDAPT1'!O26)</f>
        <v>0</v>
      </c>
      <c r="P27" s="27">
        <f>SUM(SCDAPT1!P24:'SCDAPT1'!P26)</f>
        <v>0</v>
      </c>
      <c r="Q27" s="27">
        <f>SUM(SCDAPT1!Q24:'SCDAPT1'!Q26)</f>
        <v>0</v>
      </c>
      <c r="R27" s="27">
        <f>SUM(SCDAPT1!R24:'SCDAPT1'!R26)</f>
        <v>0</v>
      </c>
      <c r="S27" s="26"/>
      <c r="T27" s="26"/>
      <c r="U27" s="26"/>
      <c r="V27" s="27">
        <f>SUM(SCDAPT1!V24:'SCDAPT1'!V26)</f>
        <v>0</v>
      </c>
      <c r="W27" s="27">
        <f>SUM(SCDAPT1!W24:'SCDAPT1'!W26)</f>
        <v>0</v>
      </c>
    </row>
    <row r="28" spans="2:23" ht="13.5" thickBot="1" x14ac:dyDescent="0.25">
      <c r="B28" s="11" t="s">
        <v>24</v>
      </c>
      <c r="C28" s="12" t="s">
        <v>24</v>
      </c>
      <c r="D28" s="13" t="s">
        <v>24</v>
      </c>
      <c r="E28" s="12" t="s">
        <v>24</v>
      </c>
      <c r="F28" s="12" t="s">
        <v>24</v>
      </c>
      <c r="G28" s="12" t="s">
        <v>24</v>
      </c>
      <c r="H28" s="12" t="s">
        <v>24</v>
      </c>
      <c r="I28" s="12" t="s">
        <v>24</v>
      </c>
      <c r="J28" s="12" t="s">
        <v>24</v>
      </c>
      <c r="K28" s="12" t="s">
        <v>24</v>
      </c>
      <c r="L28" s="12" t="s">
        <v>24</v>
      </c>
      <c r="M28" s="12" t="s">
        <v>24</v>
      </c>
      <c r="N28" s="12" t="s">
        <v>24</v>
      </c>
      <c r="O28" s="12" t="s">
        <v>24</v>
      </c>
      <c r="P28" s="12" t="s">
        <v>24</v>
      </c>
      <c r="Q28" s="12" t="s">
        <v>24</v>
      </c>
      <c r="R28" s="12" t="s">
        <v>24</v>
      </c>
      <c r="S28" s="12" t="s">
        <v>24</v>
      </c>
      <c r="T28" s="12" t="s">
        <v>24</v>
      </c>
      <c r="U28" s="12" t="s">
        <v>24</v>
      </c>
      <c r="V28" s="12" t="s">
        <v>24</v>
      </c>
      <c r="W28" s="12" t="s">
        <v>24</v>
      </c>
    </row>
    <row r="29" spans="2:23" ht="13.5" thickBot="1" x14ac:dyDescent="0.25">
      <c r="B29" s="14" t="s">
        <v>43</v>
      </c>
      <c r="C29" s="15" t="s">
        <v>26</v>
      </c>
      <c r="D29" s="16" t="s">
        <v>26</v>
      </c>
      <c r="E29" s="17" t="s">
        <v>26</v>
      </c>
      <c r="F29" s="18" t="s">
        <v>26</v>
      </c>
      <c r="G29" s="19"/>
      <c r="H29" s="20" t="s">
        <v>26</v>
      </c>
      <c r="I29" s="19"/>
      <c r="J29" s="21"/>
      <c r="K29" s="21"/>
      <c r="L29" s="21"/>
      <c r="M29" s="21"/>
      <c r="N29" s="21"/>
      <c r="O29" s="21"/>
      <c r="P29" s="21"/>
      <c r="Q29" s="21"/>
      <c r="R29" s="21"/>
      <c r="S29" s="22"/>
      <c r="T29" s="22"/>
      <c r="U29" s="20" t="s">
        <v>26</v>
      </c>
      <c r="V29" s="21"/>
      <c r="W29" s="21"/>
    </row>
    <row r="30" spans="2:23" ht="13.5" thickBot="1" x14ac:dyDescent="0.25">
      <c r="B30" s="11" t="s">
        <v>24</v>
      </c>
      <c r="C30" s="12" t="s">
        <v>24</v>
      </c>
      <c r="D30" s="13" t="s">
        <v>24</v>
      </c>
      <c r="E30" s="12" t="s">
        <v>24</v>
      </c>
      <c r="F30" s="12" t="s">
        <v>24</v>
      </c>
      <c r="G30" s="12" t="s">
        <v>24</v>
      </c>
      <c r="H30" s="12" t="s">
        <v>24</v>
      </c>
      <c r="I30" s="12" t="s">
        <v>24</v>
      </c>
      <c r="J30" s="12" t="s">
        <v>24</v>
      </c>
      <c r="K30" s="12" t="s">
        <v>24</v>
      </c>
      <c r="L30" s="12" t="s">
        <v>24</v>
      </c>
      <c r="M30" s="12" t="s">
        <v>24</v>
      </c>
      <c r="N30" s="12" t="s">
        <v>24</v>
      </c>
      <c r="O30" s="12" t="s">
        <v>24</v>
      </c>
      <c r="P30" s="12" t="s">
        <v>24</v>
      </c>
      <c r="Q30" s="12" t="s">
        <v>24</v>
      </c>
      <c r="R30" s="12" t="s">
        <v>24</v>
      </c>
      <c r="S30" s="12" t="s">
        <v>24</v>
      </c>
      <c r="T30" s="12" t="s">
        <v>24</v>
      </c>
      <c r="U30" s="12" t="s">
        <v>24</v>
      </c>
      <c r="V30" s="12" t="s">
        <v>24</v>
      </c>
      <c r="W30" s="12" t="s">
        <v>24</v>
      </c>
    </row>
    <row r="31" spans="2:23" ht="39" thickBot="1" x14ac:dyDescent="0.25">
      <c r="B31" s="23" t="s">
        <v>44</v>
      </c>
      <c r="C31" s="24" t="s">
        <v>45</v>
      </c>
      <c r="D31" s="25"/>
      <c r="E31" s="26"/>
      <c r="F31" s="26"/>
      <c r="G31" s="26"/>
      <c r="H31" s="26"/>
      <c r="I31" s="26"/>
      <c r="J31" s="27">
        <f>SUM(SCDAPT1!J28:'SCDAPT1'!J30)</f>
        <v>0</v>
      </c>
      <c r="K31" s="27">
        <f>SUM(SCDAPT1!K28:'SCDAPT1'!K30)</f>
        <v>0</v>
      </c>
      <c r="L31" s="27">
        <f>SUM(SCDAPT1!L28:'SCDAPT1'!L30)</f>
        <v>0</v>
      </c>
      <c r="M31" s="27">
        <f>SUM(SCDAPT1!M28:'SCDAPT1'!M30)</f>
        <v>0</v>
      </c>
      <c r="N31" s="27">
        <f>SUM(SCDAPT1!N28:'SCDAPT1'!N30)</f>
        <v>0</v>
      </c>
      <c r="O31" s="27">
        <f>SUM(SCDAPT1!O28:'SCDAPT1'!O30)</f>
        <v>0</v>
      </c>
      <c r="P31" s="27">
        <f>SUM(SCDAPT1!P28:'SCDAPT1'!P30)</f>
        <v>0</v>
      </c>
      <c r="Q31" s="27">
        <f>SUM(SCDAPT1!Q28:'SCDAPT1'!Q30)</f>
        <v>0</v>
      </c>
      <c r="R31" s="27">
        <f>SUM(SCDAPT1!R28:'SCDAPT1'!R30)</f>
        <v>0</v>
      </c>
      <c r="S31" s="26"/>
      <c r="T31" s="26"/>
      <c r="U31" s="26"/>
      <c r="V31" s="27">
        <f>SUM(SCDAPT1!V28:'SCDAPT1'!V30)</f>
        <v>0</v>
      </c>
      <c r="W31" s="27">
        <f>SUM(SCDAPT1!W28:'SCDAPT1'!W30)</f>
        <v>0</v>
      </c>
    </row>
    <row r="32" spans="2:23" ht="13.5" thickBot="1" x14ac:dyDescent="0.25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12" t="s">
        <v>24</v>
      </c>
      <c r="I32" s="12" t="s">
        <v>24</v>
      </c>
      <c r="J32" s="12" t="s">
        <v>24</v>
      </c>
      <c r="K32" s="12" t="s">
        <v>24</v>
      </c>
      <c r="L32" s="12" t="s">
        <v>24</v>
      </c>
      <c r="M32" s="12" t="s">
        <v>24</v>
      </c>
      <c r="N32" s="12" t="s">
        <v>24</v>
      </c>
      <c r="O32" s="12" t="s">
        <v>24</v>
      </c>
      <c r="P32" s="12" t="s">
        <v>24</v>
      </c>
      <c r="Q32" s="12" t="s">
        <v>24</v>
      </c>
      <c r="R32" s="12" t="s">
        <v>24</v>
      </c>
      <c r="S32" s="12" t="s">
        <v>24</v>
      </c>
      <c r="T32" s="12" t="s">
        <v>24</v>
      </c>
      <c r="U32" s="12" t="s">
        <v>24</v>
      </c>
      <c r="V32" s="12" t="s">
        <v>24</v>
      </c>
      <c r="W32" s="12" t="s">
        <v>24</v>
      </c>
    </row>
    <row r="33" spans="2:23" ht="13.5" thickBot="1" x14ac:dyDescent="0.25">
      <c r="B33" s="14" t="s">
        <v>46</v>
      </c>
      <c r="C33" s="15" t="s">
        <v>26</v>
      </c>
      <c r="D33" s="16" t="s">
        <v>26</v>
      </c>
      <c r="E33" s="17" t="s">
        <v>26</v>
      </c>
      <c r="F33" s="18" t="s">
        <v>26</v>
      </c>
      <c r="G33" s="19"/>
      <c r="H33" s="20" t="s">
        <v>26</v>
      </c>
      <c r="I33" s="19"/>
      <c r="J33" s="21"/>
      <c r="K33" s="21"/>
      <c r="L33" s="21"/>
      <c r="M33" s="21"/>
      <c r="N33" s="21"/>
      <c r="O33" s="21"/>
      <c r="P33" s="21"/>
      <c r="Q33" s="21"/>
      <c r="R33" s="21"/>
      <c r="S33" s="22"/>
      <c r="T33" s="22"/>
      <c r="U33" s="20" t="s">
        <v>26</v>
      </c>
      <c r="V33" s="21"/>
      <c r="W33" s="21"/>
    </row>
    <row r="34" spans="2:23" ht="13.5" thickBot="1" x14ac:dyDescent="0.25">
      <c r="B34" s="11" t="s">
        <v>24</v>
      </c>
      <c r="C34" s="12" t="s">
        <v>24</v>
      </c>
      <c r="D34" s="13" t="s">
        <v>24</v>
      </c>
      <c r="E34" s="12" t="s">
        <v>24</v>
      </c>
      <c r="F34" s="12" t="s">
        <v>24</v>
      </c>
      <c r="G34" s="12" t="s">
        <v>24</v>
      </c>
      <c r="H34" s="12" t="s">
        <v>24</v>
      </c>
      <c r="I34" s="12" t="s">
        <v>24</v>
      </c>
      <c r="J34" s="12" t="s">
        <v>24</v>
      </c>
      <c r="K34" s="12" t="s">
        <v>24</v>
      </c>
      <c r="L34" s="12" t="s">
        <v>24</v>
      </c>
      <c r="M34" s="12" t="s">
        <v>24</v>
      </c>
      <c r="N34" s="12" t="s">
        <v>24</v>
      </c>
      <c r="O34" s="12" t="s">
        <v>24</v>
      </c>
      <c r="P34" s="12" t="s">
        <v>24</v>
      </c>
      <c r="Q34" s="12" t="s">
        <v>24</v>
      </c>
      <c r="R34" s="12" t="s">
        <v>24</v>
      </c>
      <c r="S34" s="12" t="s">
        <v>24</v>
      </c>
      <c r="T34" s="12" t="s">
        <v>24</v>
      </c>
      <c r="U34" s="12" t="s">
        <v>24</v>
      </c>
      <c r="V34" s="12" t="s">
        <v>24</v>
      </c>
      <c r="W34" s="12" t="s">
        <v>24</v>
      </c>
    </row>
    <row r="35" spans="2:23" ht="39" thickBot="1" x14ac:dyDescent="0.25">
      <c r="B35" s="23" t="s">
        <v>47</v>
      </c>
      <c r="C35" s="24" t="s">
        <v>48</v>
      </c>
      <c r="D35" s="25"/>
      <c r="E35" s="26"/>
      <c r="F35" s="26"/>
      <c r="G35" s="26"/>
      <c r="H35" s="26"/>
      <c r="I35" s="26"/>
      <c r="J35" s="27">
        <f>SUM(SCDAPT1!J32:'SCDAPT1'!J34)</f>
        <v>0</v>
      </c>
      <c r="K35" s="27">
        <f>SUM(SCDAPT1!K32:'SCDAPT1'!K34)</f>
        <v>0</v>
      </c>
      <c r="L35" s="27">
        <f>SUM(SCDAPT1!L32:'SCDAPT1'!L34)</f>
        <v>0</v>
      </c>
      <c r="M35" s="27">
        <f>SUM(SCDAPT1!M32:'SCDAPT1'!M34)</f>
        <v>0</v>
      </c>
      <c r="N35" s="27">
        <f>SUM(SCDAPT1!N32:'SCDAPT1'!N34)</f>
        <v>0</v>
      </c>
      <c r="O35" s="27">
        <f>SUM(SCDAPT1!O32:'SCDAPT1'!O34)</f>
        <v>0</v>
      </c>
      <c r="P35" s="27">
        <f>SUM(SCDAPT1!P32:'SCDAPT1'!P34)</f>
        <v>0</v>
      </c>
      <c r="Q35" s="27">
        <f>SUM(SCDAPT1!Q32:'SCDAPT1'!Q34)</f>
        <v>0</v>
      </c>
      <c r="R35" s="27">
        <f>SUM(SCDAPT1!R32:'SCDAPT1'!R34)</f>
        <v>0</v>
      </c>
      <c r="S35" s="26"/>
      <c r="T35" s="26"/>
      <c r="U35" s="26"/>
      <c r="V35" s="27">
        <f>SUM(SCDAPT1!V32:'SCDAPT1'!V34)</f>
        <v>0</v>
      </c>
      <c r="W35" s="27">
        <f>SUM(SCDAPT1!W32:'SCDAPT1'!W34)</f>
        <v>0</v>
      </c>
    </row>
    <row r="36" spans="2:23" ht="13.5" thickBot="1" x14ac:dyDescent="0.25">
      <c r="B36" s="11" t="s">
        <v>24</v>
      </c>
      <c r="C36" s="12" t="s">
        <v>24</v>
      </c>
      <c r="D36" s="13" t="s">
        <v>24</v>
      </c>
      <c r="E36" s="12" t="s">
        <v>24</v>
      </c>
      <c r="F36" s="12" t="s">
        <v>24</v>
      </c>
      <c r="G36" s="12" t="s">
        <v>24</v>
      </c>
      <c r="H36" s="12" t="s">
        <v>24</v>
      </c>
      <c r="I36" s="12" t="s">
        <v>24</v>
      </c>
      <c r="J36" s="12" t="s">
        <v>24</v>
      </c>
      <c r="K36" s="12" t="s">
        <v>24</v>
      </c>
      <c r="L36" s="12" t="s">
        <v>24</v>
      </c>
      <c r="M36" s="12" t="s">
        <v>24</v>
      </c>
      <c r="N36" s="12" t="s">
        <v>24</v>
      </c>
      <c r="O36" s="12" t="s">
        <v>24</v>
      </c>
      <c r="P36" s="12" t="s">
        <v>24</v>
      </c>
      <c r="Q36" s="12" t="s">
        <v>24</v>
      </c>
      <c r="R36" s="12" t="s">
        <v>24</v>
      </c>
      <c r="S36" s="12" t="s">
        <v>24</v>
      </c>
      <c r="T36" s="12" t="s">
        <v>24</v>
      </c>
      <c r="U36" s="12" t="s">
        <v>24</v>
      </c>
      <c r="V36" s="12" t="s">
        <v>24</v>
      </c>
      <c r="W36" s="12" t="s">
        <v>24</v>
      </c>
    </row>
    <row r="37" spans="2:23" ht="13.5" thickBot="1" x14ac:dyDescent="0.25">
      <c r="B37" s="14" t="s">
        <v>49</v>
      </c>
      <c r="C37" s="15" t="s">
        <v>26</v>
      </c>
      <c r="D37" s="16" t="s">
        <v>26</v>
      </c>
      <c r="E37" s="17" t="s">
        <v>26</v>
      </c>
      <c r="F37" s="18" t="s">
        <v>26</v>
      </c>
      <c r="G37" s="19"/>
      <c r="H37" s="20" t="s">
        <v>26</v>
      </c>
      <c r="I37" s="19"/>
      <c r="J37" s="21"/>
      <c r="K37" s="21"/>
      <c r="L37" s="21"/>
      <c r="M37" s="21"/>
      <c r="N37" s="21"/>
      <c r="O37" s="21"/>
      <c r="P37" s="21"/>
      <c r="Q37" s="21"/>
      <c r="R37" s="21"/>
      <c r="S37" s="22"/>
      <c r="T37" s="22"/>
      <c r="U37" s="20" t="s">
        <v>26</v>
      </c>
      <c r="V37" s="21"/>
      <c r="W37" s="21"/>
    </row>
    <row r="38" spans="2:23" ht="13.5" thickBot="1" x14ac:dyDescent="0.25">
      <c r="B38" s="11" t="s">
        <v>24</v>
      </c>
      <c r="C38" s="12" t="s">
        <v>24</v>
      </c>
      <c r="D38" s="13" t="s">
        <v>24</v>
      </c>
      <c r="E38" s="12" t="s">
        <v>24</v>
      </c>
      <c r="F38" s="12" t="s">
        <v>24</v>
      </c>
      <c r="G38" s="29" t="s">
        <v>24</v>
      </c>
      <c r="H38" s="12" t="s">
        <v>24</v>
      </c>
      <c r="I38" s="29" t="s">
        <v>24</v>
      </c>
      <c r="J38" s="12" t="s">
        <v>24</v>
      </c>
      <c r="K38" s="12" t="s">
        <v>24</v>
      </c>
      <c r="L38" s="12" t="s">
        <v>24</v>
      </c>
      <c r="M38" s="12" t="s">
        <v>24</v>
      </c>
      <c r="N38" s="12" t="s">
        <v>24</v>
      </c>
      <c r="O38" s="12" t="s">
        <v>24</v>
      </c>
      <c r="P38" s="12" t="s">
        <v>24</v>
      </c>
      <c r="Q38" s="12" t="s">
        <v>24</v>
      </c>
      <c r="R38" s="12" t="s">
        <v>24</v>
      </c>
      <c r="S38" s="12" t="s">
        <v>24</v>
      </c>
      <c r="T38" s="12" t="s">
        <v>24</v>
      </c>
      <c r="U38" s="12" t="s">
        <v>24</v>
      </c>
      <c r="V38" s="12" t="s">
        <v>24</v>
      </c>
      <c r="W38" s="12" t="s">
        <v>24</v>
      </c>
    </row>
    <row r="39" spans="2:23" ht="51.75" thickBot="1" x14ac:dyDescent="0.25">
      <c r="B39" s="23" t="s">
        <v>50</v>
      </c>
      <c r="C39" s="24" t="s">
        <v>51</v>
      </c>
      <c r="D39" s="25"/>
      <c r="E39" s="26"/>
      <c r="F39" s="26"/>
      <c r="G39" s="30"/>
      <c r="H39" s="26"/>
      <c r="I39" s="30"/>
      <c r="J39" s="27">
        <f>SUM(SCDAPT1!J36:'SCDAPT1'!J38)</f>
        <v>0</v>
      </c>
      <c r="K39" s="27">
        <f>SUM(SCDAPT1!K36:'SCDAPT1'!K38)</f>
        <v>0</v>
      </c>
      <c r="L39" s="27">
        <f>SUM(SCDAPT1!L36:'SCDAPT1'!L38)</f>
        <v>0</v>
      </c>
      <c r="M39" s="27">
        <f>SUM(SCDAPT1!M36:'SCDAPT1'!M38)</f>
        <v>0</v>
      </c>
      <c r="N39" s="27">
        <f>SUM(SCDAPT1!N36:'SCDAPT1'!N38)</f>
        <v>0</v>
      </c>
      <c r="O39" s="27">
        <f>SUM(SCDAPT1!O36:'SCDAPT1'!O38)</f>
        <v>0</v>
      </c>
      <c r="P39" s="27">
        <f>SUM(SCDAPT1!P36:'SCDAPT1'!P38)</f>
        <v>0</v>
      </c>
      <c r="Q39" s="27">
        <f>SUM(SCDAPT1!Q36:'SCDAPT1'!Q38)</f>
        <v>0</v>
      </c>
      <c r="R39" s="27">
        <f>SUM(SCDAPT1!R36:'SCDAPT1'!R38)</f>
        <v>0</v>
      </c>
      <c r="S39" s="26"/>
      <c r="T39" s="26"/>
      <c r="U39" s="26"/>
      <c r="V39" s="27">
        <f>SUM(SCDAPT1!V36:'SCDAPT1'!V38)</f>
        <v>0</v>
      </c>
      <c r="W39" s="27">
        <f>SUM(SCDAPT1!W36:'SCDAPT1'!W38)</f>
        <v>0</v>
      </c>
    </row>
    <row r="40" spans="2:23" ht="26.25" thickBot="1" x14ac:dyDescent="0.25">
      <c r="B40" s="23" t="s">
        <v>52</v>
      </c>
      <c r="C40" s="24" t="s">
        <v>53</v>
      </c>
      <c r="D40" s="25"/>
      <c r="E40" s="26"/>
      <c r="F40" s="26"/>
      <c r="G40" s="26"/>
      <c r="H40" s="26"/>
      <c r="I40" s="26"/>
      <c r="J40" s="27">
        <f>(SCDAPT1!J27+SCDAPT1!J31+SCDAPT1!J35+SCDAPT1!J39)</f>
        <v>0</v>
      </c>
      <c r="K40" s="27">
        <f>(SCDAPT1!K27+SCDAPT1!K31+SCDAPT1!K35+SCDAPT1!K39)</f>
        <v>0</v>
      </c>
      <c r="L40" s="27">
        <f>(SCDAPT1!L27+SCDAPT1!L31+SCDAPT1!L35+SCDAPT1!L39)</f>
        <v>0</v>
      </c>
      <c r="M40" s="27">
        <f>(SCDAPT1!M27+SCDAPT1!M31+SCDAPT1!M35+SCDAPT1!M39)</f>
        <v>0</v>
      </c>
      <c r="N40" s="27">
        <f>(SCDAPT1!N27+SCDAPT1!N31+SCDAPT1!N35+SCDAPT1!N39)</f>
        <v>0</v>
      </c>
      <c r="O40" s="27">
        <f>(SCDAPT1!O27+SCDAPT1!O31+SCDAPT1!O35+SCDAPT1!O39)</f>
        <v>0</v>
      </c>
      <c r="P40" s="27">
        <f>(SCDAPT1!P27+SCDAPT1!P31+SCDAPT1!P35+SCDAPT1!P39)</f>
        <v>0</v>
      </c>
      <c r="Q40" s="27">
        <f>(SCDAPT1!Q27+SCDAPT1!Q31+SCDAPT1!Q35+SCDAPT1!Q39)</f>
        <v>0</v>
      </c>
      <c r="R40" s="27">
        <f>(SCDAPT1!R27+SCDAPT1!R31+SCDAPT1!R35+SCDAPT1!R39)</f>
        <v>0</v>
      </c>
      <c r="S40" s="26"/>
      <c r="T40" s="26"/>
      <c r="U40" s="26"/>
      <c r="V40" s="27">
        <f>(SCDAPT1!V27+SCDAPT1!V31+SCDAPT1!V35+SCDAPT1!V39)</f>
        <v>0</v>
      </c>
      <c r="W40" s="27">
        <f>(SCDAPT1!W27+SCDAPT1!W31+SCDAPT1!W35+SCDAPT1!W39)</f>
        <v>0</v>
      </c>
    </row>
    <row r="41" spans="2:23" ht="13.5" thickBot="1" x14ac:dyDescent="0.25">
      <c r="B41" s="11" t="s">
        <v>24</v>
      </c>
      <c r="C41" s="12" t="s">
        <v>24</v>
      </c>
      <c r="D41" s="13" t="s">
        <v>24</v>
      </c>
      <c r="E41" s="12" t="s">
        <v>24</v>
      </c>
      <c r="F41" s="12" t="s">
        <v>24</v>
      </c>
      <c r="G41" s="12" t="s">
        <v>24</v>
      </c>
      <c r="H41" s="12" t="s">
        <v>24</v>
      </c>
      <c r="I41" s="12" t="s">
        <v>24</v>
      </c>
      <c r="J41" s="12" t="s">
        <v>24</v>
      </c>
      <c r="K41" s="12" t="s">
        <v>24</v>
      </c>
      <c r="L41" s="12" t="s">
        <v>24</v>
      </c>
      <c r="M41" s="12" t="s">
        <v>24</v>
      </c>
      <c r="N41" s="12" t="s">
        <v>24</v>
      </c>
      <c r="O41" s="12" t="s">
        <v>24</v>
      </c>
      <c r="P41" s="12" t="s">
        <v>24</v>
      </c>
      <c r="Q41" s="12" t="s">
        <v>24</v>
      </c>
      <c r="R41" s="12" t="s">
        <v>24</v>
      </c>
      <c r="S41" s="12" t="s">
        <v>24</v>
      </c>
      <c r="T41" s="12" t="s">
        <v>24</v>
      </c>
      <c r="U41" s="12" t="s">
        <v>24</v>
      </c>
      <c r="V41" s="12" t="s">
        <v>24</v>
      </c>
      <c r="W41" s="12" t="s">
        <v>24</v>
      </c>
    </row>
    <row r="42" spans="2:23" ht="13.5" thickBot="1" x14ac:dyDescent="0.25">
      <c r="B42" s="14" t="s">
        <v>54</v>
      </c>
      <c r="C42" s="15" t="s">
        <v>26</v>
      </c>
      <c r="D42" s="16" t="s">
        <v>26</v>
      </c>
      <c r="E42" s="17" t="s">
        <v>26</v>
      </c>
      <c r="F42" s="18" t="s">
        <v>26</v>
      </c>
      <c r="G42" s="19"/>
      <c r="H42" s="20" t="s">
        <v>26</v>
      </c>
      <c r="I42" s="19"/>
      <c r="J42" s="21"/>
      <c r="K42" s="21"/>
      <c r="L42" s="21"/>
      <c r="M42" s="21"/>
      <c r="N42" s="21"/>
      <c r="O42" s="21"/>
      <c r="P42" s="21"/>
      <c r="Q42" s="21"/>
      <c r="R42" s="21"/>
      <c r="S42" s="22"/>
      <c r="T42" s="22"/>
      <c r="U42" s="20" t="s">
        <v>26</v>
      </c>
      <c r="V42" s="21"/>
      <c r="W42" s="21"/>
    </row>
    <row r="43" spans="2:23" ht="13.5" thickBot="1" x14ac:dyDescent="0.25">
      <c r="B43" s="11" t="s">
        <v>24</v>
      </c>
      <c r="C43" s="12" t="s">
        <v>24</v>
      </c>
      <c r="D43" s="13" t="s">
        <v>24</v>
      </c>
      <c r="E43" s="12" t="s">
        <v>24</v>
      </c>
      <c r="F43" s="12" t="s">
        <v>24</v>
      </c>
      <c r="G43" s="12" t="s">
        <v>24</v>
      </c>
      <c r="H43" s="12" t="s">
        <v>24</v>
      </c>
      <c r="I43" s="12" t="s">
        <v>24</v>
      </c>
      <c r="J43" s="12" t="s">
        <v>24</v>
      </c>
      <c r="K43" s="12" t="s">
        <v>24</v>
      </c>
      <c r="L43" s="12" t="s">
        <v>24</v>
      </c>
      <c r="M43" s="12" t="s">
        <v>24</v>
      </c>
      <c r="N43" s="12" t="s">
        <v>24</v>
      </c>
      <c r="O43" s="12" t="s">
        <v>24</v>
      </c>
      <c r="P43" s="12" t="s">
        <v>24</v>
      </c>
      <c r="Q43" s="12" t="s">
        <v>24</v>
      </c>
      <c r="R43" s="12" t="s">
        <v>24</v>
      </c>
      <c r="S43" s="12" t="s">
        <v>24</v>
      </c>
      <c r="T43" s="12" t="s">
        <v>24</v>
      </c>
      <c r="U43" s="12" t="s">
        <v>24</v>
      </c>
      <c r="V43" s="12" t="s">
        <v>24</v>
      </c>
      <c r="W43" s="12" t="s">
        <v>24</v>
      </c>
    </row>
    <row r="44" spans="2:23" ht="51.75" thickBot="1" x14ac:dyDescent="0.25">
      <c r="B44" s="23" t="s">
        <v>55</v>
      </c>
      <c r="C44" s="24" t="s">
        <v>56</v>
      </c>
      <c r="D44" s="25"/>
      <c r="E44" s="26"/>
      <c r="F44" s="26"/>
      <c r="G44" s="26"/>
      <c r="H44" s="26"/>
      <c r="I44" s="26"/>
      <c r="J44" s="27">
        <f>SUM(SCDAPT1!J41:'SCDAPT1'!J43)</f>
        <v>0</v>
      </c>
      <c r="K44" s="27">
        <f>SUM(SCDAPT1!K41:'SCDAPT1'!K43)</f>
        <v>0</v>
      </c>
      <c r="L44" s="27">
        <f>SUM(SCDAPT1!L41:'SCDAPT1'!L43)</f>
        <v>0</v>
      </c>
      <c r="M44" s="27">
        <f>SUM(SCDAPT1!M41:'SCDAPT1'!M43)</f>
        <v>0</v>
      </c>
      <c r="N44" s="27">
        <f>SUM(SCDAPT1!N41:'SCDAPT1'!N43)</f>
        <v>0</v>
      </c>
      <c r="O44" s="27">
        <f>SUM(SCDAPT1!O41:'SCDAPT1'!O43)</f>
        <v>0</v>
      </c>
      <c r="P44" s="27">
        <f>SUM(SCDAPT1!P41:'SCDAPT1'!P43)</f>
        <v>0</v>
      </c>
      <c r="Q44" s="27">
        <f>SUM(SCDAPT1!Q41:'SCDAPT1'!Q43)</f>
        <v>0</v>
      </c>
      <c r="R44" s="27">
        <f>SUM(SCDAPT1!R41:'SCDAPT1'!R43)</f>
        <v>0</v>
      </c>
      <c r="S44" s="26"/>
      <c r="T44" s="26"/>
      <c r="U44" s="26"/>
      <c r="V44" s="27">
        <f>SUM(SCDAPT1!V41:'SCDAPT1'!V43)</f>
        <v>0</v>
      </c>
      <c r="W44" s="27">
        <f>SUM(SCDAPT1!W41:'SCDAPT1'!W43)</f>
        <v>0</v>
      </c>
    </row>
    <row r="45" spans="2:23" ht="13.5" thickBot="1" x14ac:dyDescent="0.25">
      <c r="B45" s="11" t="s">
        <v>24</v>
      </c>
      <c r="C45" s="12" t="s">
        <v>24</v>
      </c>
      <c r="D45" s="13" t="s">
        <v>24</v>
      </c>
      <c r="E45" s="12" t="s">
        <v>24</v>
      </c>
      <c r="F45" s="12" t="s">
        <v>24</v>
      </c>
      <c r="G45" s="12" t="s">
        <v>24</v>
      </c>
      <c r="H45" s="12" t="s">
        <v>24</v>
      </c>
      <c r="I45" s="12" t="s">
        <v>24</v>
      </c>
      <c r="J45" s="12" t="s">
        <v>24</v>
      </c>
      <c r="K45" s="12" t="s">
        <v>24</v>
      </c>
      <c r="L45" s="12" t="s">
        <v>24</v>
      </c>
      <c r="M45" s="12" t="s">
        <v>24</v>
      </c>
      <c r="N45" s="12" t="s">
        <v>24</v>
      </c>
      <c r="O45" s="12" t="s">
        <v>24</v>
      </c>
      <c r="P45" s="12" t="s">
        <v>24</v>
      </c>
      <c r="Q45" s="12" t="s">
        <v>24</v>
      </c>
      <c r="R45" s="12" t="s">
        <v>24</v>
      </c>
      <c r="S45" s="12" t="s">
        <v>24</v>
      </c>
      <c r="T45" s="12" t="s">
        <v>24</v>
      </c>
      <c r="U45" s="12" t="s">
        <v>24</v>
      </c>
      <c r="V45" s="12" t="s">
        <v>24</v>
      </c>
      <c r="W45" s="12" t="s">
        <v>24</v>
      </c>
    </row>
    <row r="46" spans="2:23" ht="13.5" thickBot="1" x14ac:dyDescent="0.25">
      <c r="B46" s="14" t="s">
        <v>57</v>
      </c>
      <c r="C46" s="15" t="s">
        <v>26</v>
      </c>
      <c r="D46" s="16" t="s">
        <v>26</v>
      </c>
      <c r="E46" s="17" t="s">
        <v>26</v>
      </c>
      <c r="F46" s="18" t="s">
        <v>26</v>
      </c>
      <c r="G46" s="19"/>
      <c r="H46" s="20" t="s">
        <v>26</v>
      </c>
      <c r="I46" s="19"/>
      <c r="J46" s="21"/>
      <c r="K46" s="21"/>
      <c r="L46" s="21"/>
      <c r="M46" s="21"/>
      <c r="N46" s="21"/>
      <c r="O46" s="21"/>
      <c r="P46" s="21"/>
      <c r="Q46" s="21"/>
      <c r="R46" s="21"/>
      <c r="S46" s="22"/>
      <c r="T46" s="22"/>
      <c r="U46" s="20" t="s">
        <v>26</v>
      </c>
      <c r="V46" s="21"/>
      <c r="W46" s="21"/>
    </row>
    <row r="47" spans="2:23" ht="13.5" thickBot="1" x14ac:dyDescent="0.25">
      <c r="B47" s="11" t="s">
        <v>24</v>
      </c>
      <c r="C47" s="12" t="s">
        <v>24</v>
      </c>
      <c r="D47" s="13" t="s">
        <v>24</v>
      </c>
      <c r="E47" s="12" t="s">
        <v>24</v>
      </c>
      <c r="F47" s="12" t="s">
        <v>24</v>
      </c>
      <c r="G47" s="12" t="s">
        <v>24</v>
      </c>
      <c r="H47" s="12" t="s">
        <v>24</v>
      </c>
      <c r="I47" s="12" t="s">
        <v>24</v>
      </c>
      <c r="J47" s="12" t="s">
        <v>24</v>
      </c>
      <c r="K47" s="12" t="s">
        <v>24</v>
      </c>
      <c r="L47" s="12" t="s">
        <v>24</v>
      </c>
      <c r="M47" s="12" t="s">
        <v>24</v>
      </c>
      <c r="N47" s="12" t="s">
        <v>24</v>
      </c>
      <c r="O47" s="12" t="s">
        <v>24</v>
      </c>
      <c r="P47" s="12" t="s">
        <v>24</v>
      </c>
      <c r="Q47" s="12" t="s">
        <v>24</v>
      </c>
      <c r="R47" s="12" t="s">
        <v>24</v>
      </c>
      <c r="S47" s="12" t="s">
        <v>24</v>
      </c>
      <c r="T47" s="12" t="s">
        <v>24</v>
      </c>
      <c r="U47" s="12" t="s">
        <v>24</v>
      </c>
      <c r="V47" s="12" t="s">
        <v>24</v>
      </c>
      <c r="W47" s="12" t="s">
        <v>24</v>
      </c>
    </row>
    <row r="48" spans="2:23" ht="51.75" thickBot="1" x14ac:dyDescent="0.25">
      <c r="B48" s="23" t="s">
        <v>58</v>
      </c>
      <c r="C48" s="24" t="s">
        <v>59</v>
      </c>
      <c r="D48" s="25"/>
      <c r="E48" s="26"/>
      <c r="F48" s="26"/>
      <c r="G48" s="30"/>
      <c r="H48" s="26"/>
      <c r="I48" s="30"/>
      <c r="J48" s="27">
        <f>SUM(SCDAPT1!J45:'SCDAPT1'!J47)</f>
        <v>0</v>
      </c>
      <c r="K48" s="27">
        <f>SUM(SCDAPT1!K45:'SCDAPT1'!K47)</f>
        <v>0</v>
      </c>
      <c r="L48" s="27">
        <f>SUM(SCDAPT1!L45:'SCDAPT1'!L47)</f>
        <v>0</v>
      </c>
      <c r="M48" s="27">
        <f>SUM(SCDAPT1!M45:'SCDAPT1'!M47)</f>
        <v>0</v>
      </c>
      <c r="N48" s="27">
        <f>SUM(SCDAPT1!N45:'SCDAPT1'!N47)</f>
        <v>0</v>
      </c>
      <c r="O48" s="27">
        <f>SUM(SCDAPT1!O45:'SCDAPT1'!O47)</f>
        <v>0</v>
      </c>
      <c r="P48" s="27">
        <f>SUM(SCDAPT1!P45:'SCDAPT1'!P47)</f>
        <v>0</v>
      </c>
      <c r="Q48" s="27">
        <f>SUM(SCDAPT1!Q45:'SCDAPT1'!Q47)</f>
        <v>0</v>
      </c>
      <c r="R48" s="27">
        <f>SUM(SCDAPT1!R45:'SCDAPT1'!R47)</f>
        <v>0</v>
      </c>
      <c r="S48" s="26"/>
      <c r="T48" s="26"/>
      <c r="U48" s="26"/>
      <c r="V48" s="27">
        <f>SUM(SCDAPT1!V45:'SCDAPT1'!V47)</f>
        <v>0</v>
      </c>
      <c r="W48" s="27">
        <f>SUM(SCDAPT1!W45:'SCDAPT1'!W47)</f>
        <v>0</v>
      </c>
    </row>
    <row r="49" spans="2:23" ht="13.5" thickBot="1" x14ac:dyDescent="0.25">
      <c r="B49" s="11" t="s">
        <v>24</v>
      </c>
      <c r="C49" s="12" t="s">
        <v>24</v>
      </c>
      <c r="D49" s="13" t="s">
        <v>24</v>
      </c>
      <c r="E49" s="12" t="s">
        <v>24</v>
      </c>
      <c r="F49" s="12" t="s">
        <v>24</v>
      </c>
      <c r="G49" s="29" t="s">
        <v>24</v>
      </c>
      <c r="H49" s="12" t="s">
        <v>24</v>
      </c>
      <c r="I49" s="29" t="s">
        <v>24</v>
      </c>
      <c r="J49" s="12" t="s">
        <v>24</v>
      </c>
      <c r="K49" s="12" t="s">
        <v>24</v>
      </c>
      <c r="L49" s="12" t="s">
        <v>24</v>
      </c>
      <c r="M49" s="12" t="s">
        <v>24</v>
      </c>
      <c r="N49" s="12" t="s">
        <v>24</v>
      </c>
      <c r="O49" s="12" t="s">
        <v>24</v>
      </c>
      <c r="P49" s="12" t="s">
        <v>24</v>
      </c>
      <c r="Q49" s="12" t="s">
        <v>24</v>
      </c>
      <c r="R49" s="12" t="s">
        <v>24</v>
      </c>
      <c r="S49" s="12" t="s">
        <v>24</v>
      </c>
      <c r="T49" s="12" t="s">
        <v>24</v>
      </c>
      <c r="U49" s="12" t="s">
        <v>24</v>
      </c>
      <c r="V49" s="12" t="s">
        <v>24</v>
      </c>
      <c r="W49" s="12" t="s">
        <v>24</v>
      </c>
    </row>
    <row r="50" spans="2:23" ht="13.5" thickBot="1" x14ac:dyDescent="0.25">
      <c r="B50" s="14" t="s">
        <v>60</v>
      </c>
      <c r="C50" s="15" t="s">
        <v>26</v>
      </c>
      <c r="D50" s="16" t="s">
        <v>26</v>
      </c>
      <c r="E50" s="17" t="s">
        <v>26</v>
      </c>
      <c r="F50" s="18" t="s">
        <v>26</v>
      </c>
      <c r="G50" s="31"/>
      <c r="H50" s="20" t="s">
        <v>26</v>
      </c>
      <c r="I50" s="31"/>
      <c r="J50" s="21"/>
      <c r="K50" s="21"/>
      <c r="L50" s="21"/>
      <c r="M50" s="21"/>
      <c r="N50" s="21"/>
      <c r="O50" s="21"/>
      <c r="P50" s="21"/>
      <c r="Q50" s="21"/>
      <c r="R50" s="21"/>
      <c r="S50" s="22"/>
      <c r="T50" s="22"/>
      <c r="U50" s="20" t="s">
        <v>26</v>
      </c>
      <c r="V50" s="21"/>
      <c r="W50" s="21"/>
    </row>
    <row r="51" spans="2:23" ht="13.5" thickBot="1" x14ac:dyDescent="0.25">
      <c r="B51" s="11" t="s">
        <v>24</v>
      </c>
      <c r="C51" s="12" t="s">
        <v>24</v>
      </c>
      <c r="D51" s="13" t="s">
        <v>24</v>
      </c>
      <c r="E51" s="12" t="s">
        <v>24</v>
      </c>
      <c r="F51" s="12" t="s">
        <v>24</v>
      </c>
      <c r="G51" s="29" t="s">
        <v>24</v>
      </c>
      <c r="H51" s="12" t="s">
        <v>24</v>
      </c>
      <c r="I51" s="29" t="s">
        <v>24</v>
      </c>
      <c r="J51" s="12" t="s">
        <v>24</v>
      </c>
      <c r="K51" s="12" t="s">
        <v>24</v>
      </c>
      <c r="L51" s="12" t="s">
        <v>24</v>
      </c>
      <c r="M51" s="12" t="s">
        <v>24</v>
      </c>
      <c r="N51" s="12" t="s">
        <v>24</v>
      </c>
      <c r="O51" s="12" t="s">
        <v>24</v>
      </c>
      <c r="P51" s="12" t="s">
        <v>24</v>
      </c>
      <c r="Q51" s="12" t="s">
        <v>24</v>
      </c>
      <c r="R51" s="12" t="s">
        <v>24</v>
      </c>
      <c r="S51" s="12" t="s">
        <v>24</v>
      </c>
      <c r="T51" s="12" t="s">
        <v>24</v>
      </c>
      <c r="U51" s="12" t="s">
        <v>24</v>
      </c>
      <c r="V51" s="12" t="s">
        <v>24</v>
      </c>
      <c r="W51" s="12" t="s">
        <v>24</v>
      </c>
    </row>
    <row r="52" spans="2:23" ht="51.75" thickBot="1" x14ac:dyDescent="0.25">
      <c r="B52" s="23" t="s">
        <v>61</v>
      </c>
      <c r="C52" s="24" t="s">
        <v>62</v>
      </c>
      <c r="D52" s="25"/>
      <c r="E52" s="26"/>
      <c r="F52" s="26"/>
      <c r="G52" s="30"/>
      <c r="H52" s="26"/>
      <c r="I52" s="30"/>
      <c r="J52" s="27">
        <f>SUM(SCDAPT1!J49:'SCDAPT1'!J51)</f>
        <v>0</v>
      </c>
      <c r="K52" s="27">
        <f>SUM(SCDAPT1!K49:'SCDAPT1'!K51)</f>
        <v>0</v>
      </c>
      <c r="L52" s="27">
        <f>SUM(SCDAPT1!L49:'SCDAPT1'!L51)</f>
        <v>0</v>
      </c>
      <c r="M52" s="27">
        <f>SUM(SCDAPT1!M49:'SCDAPT1'!M51)</f>
        <v>0</v>
      </c>
      <c r="N52" s="27">
        <f>SUM(SCDAPT1!N49:'SCDAPT1'!N51)</f>
        <v>0</v>
      </c>
      <c r="O52" s="27">
        <f>SUM(SCDAPT1!O49:'SCDAPT1'!O51)</f>
        <v>0</v>
      </c>
      <c r="P52" s="27">
        <f>SUM(SCDAPT1!P49:'SCDAPT1'!P51)</f>
        <v>0</v>
      </c>
      <c r="Q52" s="27">
        <f>SUM(SCDAPT1!Q49:'SCDAPT1'!Q51)</f>
        <v>0</v>
      </c>
      <c r="R52" s="27">
        <f>SUM(SCDAPT1!R49:'SCDAPT1'!R51)</f>
        <v>0</v>
      </c>
      <c r="S52" s="26"/>
      <c r="T52" s="26"/>
      <c r="U52" s="26"/>
      <c r="V52" s="27">
        <f>SUM(SCDAPT1!V49:'SCDAPT1'!V51)</f>
        <v>0</v>
      </c>
      <c r="W52" s="27">
        <f>SUM(SCDAPT1!W49:'SCDAPT1'!W51)</f>
        <v>0</v>
      </c>
    </row>
    <row r="53" spans="2:23" ht="13.5" thickBot="1" x14ac:dyDescent="0.25">
      <c r="B53" s="11" t="s">
        <v>24</v>
      </c>
      <c r="C53" s="12" t="s">
        <v>24</v>
      </c>
      <c r="D53" s="13" t="s">
        <v>24</v>
      </c>
      <c r="E53" s="12" t="s">
        <v>24</v>
      </c>
      <c r="F53" s="12" t="s">
        <v>24</v>
      </c>
      <c r="G53" s="29" t="s">
        <v>24</v>
      </c>
      <c r="H53" s="12" t="s">
        <v>24</v>
      </c>
      <c r="I53" s="29" t="s">
        <v>24</v>
      </c>
      <c r="J53" s="12" t="s">
        <v>24</v>
      </c>
      <c r="K53" s="12" t="s">
        <v>24</v>
      </c>
      <c r="L53" s="12" t="s">
        <v>24</v>
      </c>
      <c r="M53" s="12" t="s">
        <v>24</v>
      </c>
      <c r="N53" s="12" t="s">
        <v>24</v>
      </c>
      <c r="O53" s="12" t="s">
        <v>24</v>
      </c>
      <c r="P53" s="12" t="s">
        <v>24</v>
      </c>
      <c r="Q53" s="12" t="s">
        <v>24</v>
      </c>
      <c r="R53" s="12" t="s">
        <v>24</v>
      </c>
      <c r="S53" s="12" t="s">
        <v>24</v>
      </c>
      <c r="T53" s="12" t="s">
        <v>24</v>
      </c>
      <c r="U53" s="12" t="s">
        <v>24</v>
      </c>
      <c r="V53" s="12" t="s">
        <v>24</v>
      </c>
      <c r="W53" s="12" t="s">
        <v>24</v>
      </c>
    </row>
    <row r="54" spans="2:23" ht="13.5" thickBot="1" x14ac:dyDescent="0.25">
      <c r="B54" s="14" t="s">
        <v>63</v>
      </c>
      <c r="C54" s="15" t="s">
        <v>26</v>
      </c>
      <c r="D54" s="16" t="s">
        <v>26</v>
      </c>
      <c r="E54" s="17" t="s">
        <v>26</v>
      </c>
      <c r="F54" s="18" t="s">
        <v>26</v>
      </c>
      <c r="G54" s="31"/>
      <c r="H54" s="20" t="s">
        <v>26</v>
      </c>
      <c r="I54" s="31"/>
      <c r="J54" s="21"/>
      <c r="K54" s="21"/>
      <c r="L54" s="21"/>
      <c r="M54" s="21"/>
      <c r="N54" s="21"/>
      <c r="O54" s="21"/>
      <c r="P54" s="21"/>
      <c r="Q54" s="21"/>
      <c r="R54" s="21"/>
      <c r="S54" s="22"/>
      <c r="T54" s="22"/>
      <c r="U54" s="20" t="s">
        <v>26</v>
      </c>
      <c r="V54" s="21"/>
      <c r="W54" s="21"/>
    </row>
    <row r="55" spans="2:23" ht="13.5" thickBot="1" x14ac:dyDescent="0.25">
      <c r="B55" s="11" t="s">
        <v>24</v>
      </c>
      <c r="C55" s="12" t="s">
        <v>24</v>
      </c>
      <c r="D55" s="13" t="s">
        <v>24</v>
      </c>
      <c r="E55" s="12" t="s">
        <v>24</v>
      </c>
      <c r="F55" s="12" t="s">
        <v>24</v>
      </c>
      <c r="G55" s="12" t="s">
        <v>24</v>
      </c>
      <c r="H55" s="12" t="s">
        <v>24</v>
      </c>
      <c r="I55" s="12" t="s">
        <v>24</v>
      </c>
      <c r="J55" s="12" t="s">
        <v>24</v>
      </c>
      <c r="K55" s="12" t="s">
        <v>24</v>
      </c>
      <c r="L55" s="12" t="s">
        <v>24</v>
      </c>
      <c r="M55" s="12" t="s">
        <v>24</v>
      </c>
      <c r="N55" s="12" t="s">
        <v>24</v>
      </c>
      <c r="O55" s="12" t="s">
        <v>24</v>
      </c>
      <c r="P55" s="12" t="s">
        <v>24</v>
      </c>
      <c r="Q55" s="12" t="s">
        <v>24</v>
      </c>
      <c r="R55" s="12" t="s">
        <v>24</v>
      </c>
      <c r="S55" s="12" t="s">
        <v>24</v>
      </c>
      <c r="T55" s="12" t="s">
        <v>24</v>
      </c>
      <c r="U55" s="12" t="s">
        <v>24</v>
      </c>
      <c r="V55" s="12" t="s">
        <v>24</v>
      </c>
      <c r="W55" s="12" t="s">
        <v>24</v>
      </c>
    </row>
    <row r="56" spans="2:23" ht="64.5" thickBot="1" x14ac:dyDescent="0.25">
      <c r="B56" s="23" t="s">
        <v>64</v>
      </c>
      <c r="C56" s="24" t="s">
        <v>65</v>
      </c>
      <c r="D56" s="25"/>
      <c r="E56" s="26"/>
      <c r="F56" s="26"/>
      <c r="G56" s="26"/>
      <c r="H56" s="26"/>
      <c r="I56" s="26"/>
      <c r="J56" s="27">
        <f>SUM(SCDAPT1!J53:'SCDAPT1'!J55)</f>
        <v>0</v>
      </c>
      <c r="K56" s="27">
        <f>SUM(SCDAPT1!K53:'SCDAPT1'!K55)</f>
        <v>0</v>
      </c>
      <c r="L56" s="27">
        <f>SUM(SCDAPT1!L53:'SCDAPT1'!L55)</f>
        <v>0</v>
      </c>
      <c r="M56" s="27">
        <f>SUM(SCDAPT1!M53:'SCDAPT1'!M55)</f>
        <v>0</v>
      </c>
      <c r="N56" s="27">
        <f>SUM(SCDAPT1!N53:'SCDAPT1'!N55)</f>
        <v>0</v>
      </c>
      <c r="O56" s="27">
        <f>SUM(SCDAPT1!O53:'SCDAPT1'!O55)</f>
        <v>0</v>
      </c>
      <c r="P56" s="27">
        <f>SUM(SCDAPT1!P53:'SCDAPT1'!P55)</f>
        <v>0</v>
      </c>
      <c r="Q56" s="27">
        <f>SUM(SCDAPT1!Q53:'SCDAPT1'!Q55)</f>
        <v>0</v>
      </c>
      <c r="R56" s="27">
        <f>SUM(SCDAPT1!R53:'SCDAPT1'!R55)</f>
        <v>0</v>
      </c>
      <c r="S56" s="26"/>
      <c r="T56" s="26"/>
      <c r="U56" s="26"/>
      <c r="V56" s="27">
        <f>SUM(SCDAPT1!V53:'SCDAPT1'!V55)</f>
        <v>0</v>
      </c>
      <c r="W56" s="27">
        <f>SUM(SCDAPT1!W53:'SCDAPT1'!W55)</f>
        <v>0</v>
      </c>
    </row>
    <row r="57" spans="2:23" ht="39" thickBot="1" x14ac:dyDescent="0.25">
      <c r="B57" s="23" t="s">
        <v>66</v>
      </c>
      <c r="C57" s="24" t="s">
        <v>67</v>
      </c>
      <c r="D57" s="25"/>
      <c r="E57" s="26"/>
      <c r="F57" s="26"/>
      <c r="G57" s="26"/>
      <c r="H57" s="26"/>
      <c r="I57" s="26"/>
      <c r="J57" s="27">
        <f>(SCDAPT1!J44+SCDAPT1!J48+SCDAPT1!J52+SCDAPT1!J56)</f>
        <v>0</v>
      </c>
      <c r="K57" s="27">
        <f>(SCDAPT1!K44+SCDAPT1!K48+SCDAPT1!K52+SCDAPT1!K56)</f>
        <v>0</v>
      </c>
      <c r="L57" s="27">
        <f>(SCDAPT1!L44+SCDAPT1!L48+SCDAPT1!L52+SCDAPT1!L56)</f>
        <v>0</v>
      </c>
      <c r="M57" s="27">
        <f>(SCDAPT1!M44+SCDAPT1!M48+SCDAPT1!M52+SCDAPT1!M56)</f>
        <v>0</v>
      </c>
      <c r="N57" s="27">
        <f>(SCDAPT1!N44+SCDAPT1!N48+SCDAPT1!N52+SCDAPT1!N56)</f>
        <v>0</v>
      </c>
      <c r="O57" s="27">
        <f>(SCDAPT1!O44+SCDAPT1!O48+SCDAPT1!O52+SCDAPT1!O56)</f>
        <v>0</v>
      </c>
      <c r="P57" s="27">
        <f>(SCDAPT1!P44+SCDAPT1!P48+SCDAPT1!P52+SCDAPT1!P56)</f>
        <v>0</v>
      </c>
      <c r="Q57" s="27">
        <f>(SCDAPT1!Q44+SCDAPT1!Q48+SCDAPT1!Q52+SCDAPT1!Q56)</f>
        <v>0</v>
      </c>
      <c r="R57" s="27">
        <f>(SCDAPT1!R44+SCDAPT1!R48+SCDAPT1!R52+SCDAPT1!R56)</f>
        <v>0</v>
      </c>
      <c r="S57" s="26"/>
      <c r="T57" s="26"/>
      <c r="U57" s="26"/>
      <c r="V57" s="27">
        <f>(SCDAPT1!V44+SCDAPT1!V48+SCDAPT1!V52+SCDAPT1!V56)</f>
        <v>0</v>
      </c>
      <c r="W57" s="27">
        <f>(SCDAPT1!W44+SCDAPT1!W48+SCDAPT1!W52+SCDAPT1!W56)</f>
        <v>0</v>
      </c>
    </row>
    <row r="58" spans="2:23" ht="13.5" thickBot="1" x14ac:dyDescent="0.25">
      <c r="B58" s="11" t="s">
        <v>24</v>
      </c>
      <c r="C58" s="12" t="s">
        <v>24</v>
      </c>
      <c r="D58" s="13" t="s">
        <v>24</v>
      </c>
      <c r="E58" s="12" t="s">
        <v>24</v>
      </c>
      <c r="F58" s="12" t="s">
        <v>24</v>
      </c>
      <c r="G58" s="12" t="s">
        <v>24</v>
      </c>
      <c r="H58" s="12" t="s">
        <v>24</v>
      </c>
      <c r="I58" s="12" t="s">
        <v>24</v>
      </c>
      <c r="J58" s="12" t="s">
        <v>24</v>
      </c>
      <c r="K58" s="12" t="s">
        <v>24</v>
      </c>
      <c r="L58" s="12" t="s">
        <v>24</v>
      </c>
      <c r="M58" s="12" t="s">
        <v>24</v>
      </c>
      <c r="N58" s="12" t="s">
        <v>24</v>
      </c>
      <c r="O58" s="12" t="s">
        <v>24</v>
      </c>
      <c r="P58" s="12" t="s">
        <v>24</v>
      </c>
      <c r="Q58" s="12" t="s">
        <v>24</v>
      </c>
      <c r="R58" s="12" t="s">
        <v>24</v>
      </c>
      <c r="S58" s="12" t="s">
        <v>24</v>
      </c>
      <c r="T58" s="12" t="s">
        <v>24</v>
      </c>
      <c r="U58" s="12" t="s">
        <v>24</v>
      </c>
      <c r="V58" s="12" t="s">
        <v>24</v>
      </c>
      <c r="W58" s="12" t="s">
        <v>24</v>
      </c>
    </row>
    <row r="59" spans="2:23" ht="13.5" thickBot="1" x14ac:dyDescent="0.25">
      <c r="B59" s="14" t="s">
        <v>68</v>
      </c>
      <c r="C59" s="15" t="s">
        <v>26</v>
      </c>
      <c r="D59" s="16" t="s">
        <v>26</v>
      </c>
      <c r="E59" s="17" t="s">
        <v>26</v>
      </c>
      <c r="F59" s="18" t="s">
        <v>26</v>
      </c>
      <c r="G59" s="19"/>
      <c r="H59" s="20" t="s">
        <v>26</v>
      </c>
      <c r="I59" s="19"/>
      <c r="J59" s="21"/>
      <c r="K59" s="21"/>
      <c r="L59" s="21"/>
      <c r="M59" s="21"/>
      <c r="N59" s="21"/>
      <c r="O59" s="21"/>
      <c r="P59" s="21"/>
      <c r="Q59" s="21"/>
      <c r="R59" s="21"/>
      <c r="S59" s="22"/>
      <c r="T59" s="22"/>
      <c r="U59" s="20" t="s">
        <v>26</v>
      </c>
      <c r="V59" s="21"/>
      <c r="W59" s="21"/>
    </row>
    <row r="60" spans="2:23" ht="13.5" thickBot="1" x14ac:dyDescent="0.25">
      <c r="B60" s="11" t="s">
        <v>24</v>
      </c>
      <c r="C60" s="12" t="s">
        <v>24</v>
      </c>
      <c r="D60" s="13" t="s">
        <v>24</v>
      </c>
      <c r="E60" s="12" t="s">
        <v>24</v>
      </c>
      <c r="F60" s="12" t="s">
        <v>24</v>
      </c>
      <c r="G60" s="12" t="s">
        <v>24</v>
      </c>
      <c r="H60" s="12" t="s">
        <v>24</v>
      </c>
      <c r="I60" s="12" t="s">
        <v>24</v>
      </c>
      <c r="J60" s="12" t="s">
        <v>24</v>
      </c>
      <c r="K60" s="12" t="s">
        <v>24</v>
      </c>
      <c r="L60" s="12" t="s">
        <v>24</v>
      </c>
      <c r="M60" s="12" t="s">
        <v>24</v>
      </c>
      <c r="N60" s="12" t="s">
        <v>24</v>
      </c>
      <c r="O60" s="12" t="s">
        <v>24</v>
      </c>
      <c r="P60" s="12" t="s">
        <v>24</v>
      </c>
      <c r="Q60" s="12" t="s">
        <v>24</v>
      </c>
      <c r="R60" s="12" t="s">
        <v>24</v>
      </c>
      <c r="S60" s="12" t="s">
        <v>24</v>
      </c>
      <c r="T60" s="12" t="s">
        <v>24</v>
      </c>
      <c r="U60" s="12" t="s">
        <v>24</v>
      </c>
      <c r="V60" s="12" t="s">
        <v>24</v>
      </c>
      <c r="W60" s="12" t="s">
        <v>24</v>
      </c>
    </row>
    <row r="61" spans="2:23" ht="39" thickBot="1" x14ac:dyDescent="0.25">
      <c r="B61" s="23" t="s">
        <v>69</v>
      </c>
      <c r="C61" s="24" t="s">
        <v>70</v>
      </c>
      <c r="D61" s="25"/>
      <c r="E61" s="26"/>
      <c r="F61" s="26"/>
      <c r="G61" s="26"/>
      <c r="H61" s="26"/>
      <c r="I61" s="26"/>
      <c r="J61" s="27">
        <f>SUM(SCDAPT1!J58:'SCDAPT1'!J60)</f>
        <v>0</v>
      </c>
      <c r="K61" s="27">
        <f>SUM(SCDAPT1!K58:'SCDAPT1'!K60)</f>
        <v>0</v>
      </c>
      <c r="L61" s="27">
        <f>SUM(SCDAPT1!L58:'SCDAPT1'!L60)</f>
        <v>0</v>
      </c>
      <c r="M61" s="27">
        <f>SUM(SCDAPT1!M58:'SCDAPT1'!M60)</f>
        <v>0</v>
      </c>
      <c r="N61" s="27">
        <f>SUM(SCDAPT1!N58:'SCDAPT1'!N60)</f>
        <v>0</v>
      </c>
      <c r="O61" s="27">
        <f>SUM(SCDAPT1!O58:'SCDAPT1'!O60)</f>
        <v>0</v>
      </c>
      <c r="P61" s="27">
        <f>SUM(SCDAPT1!P58:'SCDAPT1'!P60)</f>
        <v>0</v>
      </c>
      <c r="Q61" s="27">
        <f>SUM(SCDAPT1!Q58:'SCDAPT1'!Q60)</f>
        <v>0</v>
      </c>
      <c r="R61" s="27">
        <f>SUM(SCDAPT1!R58:'SCDAPT1'!R60)</f>
        <v>0</v>
      </c>
      <c r="S61" s="26"/>
      <c r="T61" s="26"/>
      <c r="U61" s="26"/>
      <c r="V61" s="27">
        <f>SUM(SCDAPT1!V58:'SCDAPT1'!V60)</f>
        <v>0</v>
      </c>
      <c r="W61" s="27">
        <f>SUM(SCDAPT1!W58:'SCDAPT1'!W60)</f>
        <v>0</v>
      </c>
    </row>
    <row r="62" spans="2:23" ht="13.5" thickBot="1" x14ac:dyDescent="0.25">
      <c r="B62" s="11" t="s">
        <v>24</v>
      </c>
      <c r="C62" s="12" t="s">
        <v>24</v>
      </c>
      <c r="D62" s="13" t="s">
        <v>24</v>
      </c>
      <c r="E62" s="12" t="s">
        <v>24</v>
      </c>
      <c r="F62" s="12" t="s">
        <v>24</v>
      </c>
      <c r="G62" s="12" t="s">
        <v>24</v>
      </c>
      <c r="H62" s="12" t="s">
        <v>24</v>
      </c>
      <c r="I62" s="12" t="s">
        <v>24</v>
      </c>
      <c r="J62" s="12" t="s">
        <v>24</v>
      </c>
      <c r="K62" s="12" t="s">
        <v>24</v>
      </c>
      <c r="L62" s="12" t="s">
        <v>24</v>
      </c>
      <c r="M62" s="12" t="s">
        <v>24</v>
      </c>
      <c r="N62" s="12" t="s">
        <v>24</v>
      </c>
      <c r="O62" s="12" t="s">
        <v>24</v>
      </c>
      <c r="P62" s="12" t="s">
        <v>24</v>
      </c>
      <c r="Q62" s="12" t="s">
        <v>24</v>
      </c>
      <c r="R62" s="12" t="s">
        <v>24</v>
      </c>
      <c r="S62" s="12" t="s">
        <v>24</v>
      </c>
      <c r="T62" s="12" t="s">
        <v>24</v>
      </c>
      <c r="U62" s="12" t="s">
        <v>24</v>
      </c>
      <c r="V62" s="12" t="s">
        <v>24</v>
      </c>
      <c r="W62" s="12" t="s">
        <v>24</v>
      </c>
    </row>
    <row r="63" spans="2:23" ht="13.5" thickBot="1" x14ac:dyDescent="0.25">
      <c r="B63" s="14" t="s">
        <v>71</v>
      </c>
      <c r="C63" s="15" t="s">
        <v>26</v>
      </c>
      <c r="D63" s="16" t="s">
        <v>26</v>
      </c>
      <c r="E63" s="17" t="s">
        <v>26</v>
      </c>
      <c r="F63" s="18" t="s">
        <v>26</v>
      </c>
      <c r="G63" s="19"/>
      <c r="H63" s="20" t="s">
        <v>26</v>
      </c>
      <c r="I63" s="19"/>
      <c r="J63" s="21"/>
      <c r="K63" s="21"/>
      <c r="L63" s="21"/>
      <c r="M63" s="21"/>
      <c r="N63" s="21"/>
      <c r="O63" s="21"/>
      <c r="P63" s="21"/>
      <c r="Q63" s="21"/>
      <c r="R63" s="21"/>
      <c r="S63" s="22"/>
      <c r="T63" s="22"/>
      <c r="U63" s="20" t="s">
        <v>26</v>
      </c>
      <c r="V63" s="21"/>
      <c r="W63" s="21"/>
    </row>
    <row r="64" spans="2:23" ht="13.5" thickBot="1" x14ac:dyDescent="0.25">
      <c r="B64" s="11" t="s">
        <v>24</v>
      </c>
      <c r="C64" s="12" t="s">
        <v>24</v>
      </c>
      <c r="D64" s="13" t="s">
        <v>24</v>
      </c>
      <c r="E64" s="12" t="s">
        <v>24</v>
      </c>
      <c r="F64" s="12" t="s">
        <v>24</v>
      </c>
      <c r="G64" s="12" t="s">
        <v>24</v>
      </c>
      <c r="H64" s="12" t="s">
        <v>24</v>
      </c>
      <c r="I64" s="12" t="s">
        <v>24</v>
      </c>
      <c r="J64" s="12" t="s">
        <v>24</v>
      </c>
      <c r="K64" s="12" t="s">
        <v>24</v>
      </c>
      <c r="L64" s="12" t="s">
        <v>24</v>
      </c>
      <c r="M64" s="12" t="s">
        <v>24</v>
      </c>
      <c r="N64" s="12" t="s">
        <v>24</v>
      </c>
      <c r="O64" s="12" t="s">
        <v>24</v>
      </c>
      <c r="P64" s="12" t="s">
        <v>24</v>
      </c>
      <c r="Q64" s="12" t="s">
        <v>24</v>
      </c>
      <c r="R64" s="12" t="s">
        <v>24</v>
      </c>
      <c r="S64" s="12" t="s">
        <v>24</v>
      </c>
      <c r="T64" s="12" t="s">
        <v>24</v>
      </c>
      <c r="U64" s="12" t="s">
        <v>24</v>
      </c>
      <c r="V64" s="12" t="s">
        <v>24</v>
      </c>
      <c r="W64" s="12" t="s">
        <v>24</v>
      </c>
    </row>
    <row r="65" spans="2:23" ht="51.75" thickBot="1" x14ac:dyDescent="0.25">
      <c r="B65" s="23" t="s">
        <v>72</v>
      </c>
      <c r="C65" s="24" t="s">
        <v>73</v>
      </c>
      <c r="D65" s="25"/>
      <c r="E65" s="26"/>
      <c r="F65" s="26"/>
      <c r="G65" s="26"/>
      <c r="H65" s="26"/>
      <c r="I65" s="26"/>
      <c r="J65" s="27">
        <f>SUM(SCDAPT1!J62:'SCDAPT1'!J64)</f>
        <v>0</v>
      </c>
      <c r="K65" s="27">
        <f>SUM(SCDAPT1!K62:'SCDAPT1'!K64)</f>
        <v>0</v>
      </c>
      <c r="L65" s="27">
        <f>SUM(SCDAPT1!L62:'SCDAPT1'!L64)</f>
        <v>0</v>
      </c>
      <c r="M65" s="27">
        <f>SUM(SCDAPT1!M62:'SCDAPT1'!M64)</f>
        <v>0</v>
      </c>
      <c r="N65" s="27">
        <f>SUM(SCDAPT1!N62:'SCDAPT1'!N64)</f>
        <v>0</v>
      </c>
      <c r="O65" s="27">
        <f>SUM(SCDAPT1!O62:'SCDAPT1'!O64)</f>
        <v>0</v>
      </c>
      <c r="P65" s="27">
        <f>SUM(SCDAPT1!P62:'SCDAPT1'!P64)</f>
        <v>0</v>
      </c>
      <c r="Q65" s="27">
        <f>SUM(SCDAPT1!Q62:'SCDAPT1'!Q64)</f>
        <v>0</v>
      </c>
      <c r="R65" s="27">
        <f>SUM(SCDAPT1!R62:'SCDAPT1'!R64)</f>
        <v>0</v>
      </c>
      <c r="S65" s="26"/>
      <c r="T65" s="26"/>
      <c r="U65" s="26"/>
      <c r="V65" s="27">
        <f>SUM(SCDAPT1!V62:'SCDAPT1'!V64)</f>
        <v>0</v>
      </c>
      <c r="W65" s="27">
        <f>SUM(SCDAPT1!W62:'SCDAPT1'!W64)</f>
        <v>0</v>
      </c>
    </row>
    <row r="66" spans="2:23" ht="13.5" thickBot="1" x14ac:dyDescent="0.25">
      <c r="B66" s="11" t="s">
        <v>24</v>
      </c>
      <c r="C66" s="12" t="s">
        <v>24</v>
      </c>
      <c r="D66" s="13" t="s">
        <v>24</v>
      </c>
      <c r="E66" s="12" t="s">
        <v>24</v>
      </c>
      <c r="F66" s="12" t="s">
        <v>24</v>
      </c>
      <c r="G66" s="12" t="s">
        <v>24</v>
      </c>
      <c r="H66" s="12" t="s">
        <v>24</v>
      </c>
      <c r="I66" s="12" t="s">
        <v>24</v>
      </c>
      <c r="J66" s="12" t="s">
        <v>24</v>
      </c>
      <c r="K66" s="12" t="s">
        <v>24</v>
      </c>
      <c r="L66" s="12" t="s">
        <v>24</v>
      </c>
      <c r="M66" s="12" t="s">
        <v>24</v>
      </c>
      <c r="N66" s="12" t="s">
        <v>24</v>
      </c>
      <c r="O66" s="12" t="s">
        <v>24</v>
      </c>
      <c r="P66" s="12" t="s">
        <v>24</v>
      </c>
      <c r="Q66" s="12" t="s">
        <v>24</v>
      </c>
      <c r="R66" s="12" t="s">
        <v>24</v>
      </c>
      <c r="S66" s="12" t="s">
        <v>24</v>
      </c>
      <c r="T66" s="12" t="s">
        <v>24</v>
      </c>
      <c r="U66" s="12" t="s">
        <v>24</v>
      </c>
      <c r="V66" s="12" t="s">
        <v>24</v>
      </c>
      <c r="W66" s="12" t="s">
        <v>24</v>
      </c>
    </row>
    <row r="67" spans="2:23" ht="13.5" thickBot="1" x14ac:dyDescent="0.25">
      <c r="B67" s="14" t="s">
        <v>74</v>
      </c>
      <c r="C67" s="15" t="s">
        <v>26</v>
      </c>
      <c r="D67" s="16" t="s">
        <v>26</v>
      </c>
      <c r="E67" s="17" t="s">
        <v>26</v>
      </c>
      <c r="F67" s="18" t="s">
        <v>26</v>
      </c>
      <c r="G67" s="19"/>
      <c r="H67" s="20" t="s">
        <v>26</v>
      </c>
      <c r="I67" s="19"/>
      <c r="J67" s="21"/>
      <c r="K67" s="21"/>
      <c r="L67" s="21"/>
      <c r="M67" s="21"/>
      <c r="N67" s="21"/>
      <c r="O67" s="21"/>
      <c r="P67" s="21"/>
      <c r="Q67" s="21"/>
      <c r="R67" s="21"/>
      <c r="S67" s="22"/>
      <c r="T67" s="22"/>
      <c r="U67" s="20" t="s">
        <v>26</v>
      </c>
      <c r="V67" s="21"/>
      <c r="W67" s="21"/>
    </row>
    <row r="68" spans="2:23" ht="13.5" thickBot="1" x14ac:dyDescent="0.25">
      <c r="B68" s="11" t="s">
        <v>24</v>
      </c>
      <c r="C68" s="12" t="s">
        <v>24</v>
      </c>
      <c r="D68" s="13" t="s">
        <v>24</v>
      </c>
      <c r="E68" s="12" t="s">
        <v>24</v>
      </c>
      <c r="F68" s="12" t="s">
        <v>24</v>
      </c>
      <c r="G68" s="12" t="s">
        <v>24</v>
      </c>
      <c r="H68" s="12" t="s">
        <v>24</v>
      </c>
      <c r="I68" s="12" t="s">
        <v>24</v>
      </c>
      <c r="J68" s="12" t="s">
        <v>24</v>
      </c>
      <c r="K68" s="12" t="s">
        <v>24</v>
      </c>
      <c r="L68" s="12" t="s">
        <v>24</v>
      </c>
      <c r="M68" s="12" t="s">
        <v>24</v>
      </c>
      <c r="N68" s="12" t="s">
        <v>24</v>
      </c>
      <c r="O68" s="12" t="s">
        <v>24</v>
      </c>
      <c r="P68" s="12" t="s">
        <v>24</v>
      </c>
      <c r="Q68" s="12" t="s">
        <v>24</v>
      </c>
      <c r="R68" s="12" t="s">
        <v>24</v>
      </c>
      <c r="S68" s="12" t="s">
        <v>24</v>
      </c>
      <c r="T68" s="12" t="s">
        <v>24</v>
      </c>
      <c r="U68" s="12" t="s">
        <v>24</v>
      </c>
      <c r="V68" s="12" t="s">
        <v>24</v>
      </c>
      <c r="W68" s="12" t="s">
        <v>24</v>
      </c>
    </row>
    <row r="69" spans="2:23" ht="51.75" thickBot="1" x14ac:dyDescent="0.25">
      <c r="B69" s="23" t="s">
        <v>75</v>
      </c>
      <c r="C69" s="24" t="s">
        <v>76</v>
      </c>
      <c r="D69" s="25"/>
      <c r="E69" s="26"/>
      <c r="F69" s="26"/>
      <c r="G69" s="26"/>
      <c r="H69" s="26"/>
      <c r="I69" s="26"/>
      <c r="J69" s="27">
        <f>SUM(SCDAPT1!J66:'SCDAPT1'!J68)</f>
        <v>0</v>
      </c>
      <c r="K69" s="27">
        <f>SUM(SCDAPT1!K66:'SCDAPT1'!K68)</f>
        <v>0</v>
      </c>
      <c r="L69" s="27">
        <f>SUM(SCDAPT1!L66:'SCDAPT1'!L68)</f>
        <v>0</v>
      </c>
      <c r="M69" s="27">
        <f>SUM(SCDAPT1!M66:'SCDAPT1'!M68)</f>
        <v>0</v>
      </c>
      <c r="N69" s="27">
        <f>SUM(SCDAPT1!N66:'SCDAPT1'!N68)</f>
        <v>0</v>
      </c>
      <c r="O69" s="27">
        <f>SUM(SCDAPT1!O66:'SCDAPT1'!O68)</f>
        <v>0</v>
      </c>
      <c r="P69" s="27">
        <f>SUM(SCDAPT1!P66:'SCDAPT1'!P68)</f>
        <v>0</v>
      </c>
      <c r="Q69" s="27">
        <f>SUM(SCDAPT1!Q66:'SCDAPT1'!Q68)</f>
        <v>0</v>
      </c>
      <c r="R69" s="27">
        <f>SUM(SCDAPT1!R66:'SCDAPT1'!R68)</f>
        <v>0</v>
      </c>
      <c r="S69" s="26"/>
      <c r="T69" s="26"/>
      <c r="U69" s="26"/>
      <c r="V69" s="27">
        <f>SUM(SCDAPT1!V66:'SCDAPT1'!V68)</f>
        <v>0</v>
      </c>
      <c r="W69" s="27">
        <f>SUM(SCDAPT1!W66:'SCDAPT1'!W68)</f>
        <v>0</v>
      </c>
    </row>
    <row r="70" spans="2:23" ht="13.5" thickBot="1" x14ac:dyDescent="0.25">
      <c r="B70" s="11" t="s">
        <v>24</v>
      </c>
      <c r="C70" s="12" t="s">
        <v>24</v>
      </c>
      <c r="D70" s="13" t="s">
        <v>24</v>
      </c>
      <c r="E70" s="12" t="s">
        <v>24</v>
      </c>
      <c r="F70" s="12" t="s">
        <v>24</v>
      </c>
      <c r="G70" s="12" t="s">
        <v>24</v>
      </c>
      <c r="H70" s="12" t="s">
        <v>24</v>
      </c>
      <c r="I70" s="12" t="s">
        <v>24</v>
      </c>
      <c r="J70" s="12" t="s">
        <v>24</v>
      </c>
      <c r="K70" s="12" t="s">
        <v>24</v>
      </c>
      <c r="L70" s="12" t="s">
        <v>24</v>
      </c>
      <c r="M70" s="12" t="s">
        <v>24</v>
      </c>
      <c r="N70" s="12" t="s">
        <v>24</v>
      </c>
      <c r="O70" s="12" t="s">
        <v>24</v>
      </c>
      <c r="P70" s="12" t="s">
        <v>24</v>
      </c>
      <c r="Q70" s="12" t="s">
        <v>24</v>
      </c>
      <c r="R70" s="12" t="s">
        <v>24</v>
      </c>
      <c r="S70" s="12" t="s">
        <v>24</v>
      </c>
      <c r="T70" s="12" t="s">
        <v>24</v>
      </c>
      <c r="U70" s="12" t="s">
        <v>24</v>
      </c>
      <c r="V70" s="12" t="s">
        <v>24</v>
      </c>
      <c r="W70" s="12" t="s">
        <v>24</v>
      </c>
    </row>
    <row r="71" spans="2:23" ht="13.5" thickBot="1" x14ac:dyDescent="0.25">
      <c r="B71" s="14" t="s">
        <v>77</v>
      </c>
      <c r="C71" s="15" t="s">
        <v>26</v>
      </c>
      <c r="D71" s="16" t="s">
        <v>26</v>
      </c>
      <c r="E71" s="17" t="s">
        <v>26</v>
      </c>
      <c r="F71" s="18" t="s">
        <v>26</v>
      </c>
      <c r="G71" s="19"/>
      <c r="H71" s="20" t="s">
        <v>26</v>
      </c>
      <c r="I71" s="19"/>
      <c r="J71" s="21"/>
      <c r="K71" s="21"/>
      <c r="L71" s="21"/>
      <c r="M71" s="21"/>
      <c r="N71" s="21"/>
      <c r="O71" s="21"/>
      <c r="P71" s="21"/>
      <c r="Q71" s="21"/>
      <c r="R71" s="21"/>
      <c r="S71" s="22"/>
      <c r="T71" s="22"/>
      <c r="U71" s="20" t="s">
        <v>26</v>
      </c>
      <c r="V71" s="21"/>
      <c r="W71" s="21"/>
    </row>
    <row r="72" spans="2:23" ht="13.5" thickBot="1" x14ac:dyDescent="0.25">
      <c r="B72" s="11" t="s">
        <v>24</v>
      </c>
      <c r="C72" s="12" t="s">
        <v>24</v>
      </c>
      <c r="D72" s="13" t="s">
        <v>24</v>
      </c>
      <c r="E72" s="12" t="s">
        <v>24</v>
      </c>
      <c r="F72" s="12" t="s">
        <v>24</v>
      </c>
      <c r="G72" s="12" t="s">
        <v>24</v>
      </c>
      <c r="H72" s="12" t="s">
        <v>24</v>
      </c>
      <c r="I72" s="12" t="s">
        <v>24</v>
      </c>
      <c r="J72" s="12" t="s">
        <v>24</v>
      </c>
      <c r="K72" s="12" t="s">
        <v>24</v>
      </c>
      <c r="L72" s="12" t="s">
        <v>24</v>
      </c>
      <c r="M72" s="12" t="s">
        <v>24</v>
      </c>
      <c r="N72" s="12" t="s">
        <v>24</v>
      </c>
      <c r="O72" s="12" t="s">
        <v>24</v>
      </c>
      <c r="P72" s="12" t="s">
        <v>24</v>
      </c>
      <c r="Q72" s="12" t="s">
        <v>24</v>
      </c>
      <c r="R72" s="12" t="s">
        <v>24</v>
      </c>
      <c r="S72" s="12" t="s">
        <v>24</v>
      </c>
      <c r="T72" s="12" t="s">
        <v>24</v>
      </c>
      <c r="U72" s="12" t="s">
        <v>24</v>
      </c>
      <c r="V72" s="12" t="s">
        <v>24</v>
      </c>
      <c r="W72" s="12" t="s">
        <v>24</v>
      </c>
    </row>
    <row r="73" spans="2:23" ht="51.75" thickBot="1" x14ac:dyDescent="0.25">
      <c r="B73" s="23" t="s">
        <v>78</v>
      </c>
      <c r="C73" s="24" t="s">
        <v>79</v>
      </c>
      <c r="D73" s="25"/>
      <c r="E73" s="26"/>
      <c r="F73" s="26"/>
      <c r="G73" s="26"/>
      <c r="H73" s="26"/>
      <c r="I73" s="26"/>
      <c r="J73" s="27">
        <f>SUM(SCDAPT1!J70:'SCDAPT1'!J72)</f>
        <v>0</v>
      </c>
      <c r="K73" s="27">
        <f>SUM(SCDAPT1!K70:'SCDAPT1'!K72)</f>
        <v>0</v>
      </c>
      <c r="L73" s="27">
        <f>SUM(SCDAPT1!L70:'SCDAPT1'!L72)</f>
        <v>0</v>
      </c>
      <c r="M73" s="27">
        <f>SUM(SCDAPT1!M70:'SCDAPT1'!M72)</f>
        <v>0</v>
      </c>
      <c r="N73" s="27">
        <f>SUM(SCDAPT1!N70:'SCDAPT1'!N72)</f>
        <v>0</v>
      </c>
      <c r="O73" s="27">
        <f>SUM(SCDAPT1!O70:'SCDAPT1'!O72)</f>
        <v>0</v>
      </c>
      <c r="P73" s="27">
        <f>SUM(SCDAPT1!P70:'SCDAPT1'!P72)</f>
        <v>0</v>
      </c>
      <c r="Q73" s="27">
        <f>SUM(SCDAPT1!Q70:'SCDAPT1'!Q72)</f>
        <v>0</v>
      </c>
      <c r="R73" s="27">
        <f>SUM(SCDAPT1!R70:'SCDAPT1'!R72)</f>
        <v>0</v>
      </c>
      <c r="S73" s="26"/>
      <c r="T73" s="26"/>
      <c r="U73" s="26"/>
      <c r="V73" s="27">
        <f>SUM(SCDAPT1!V70:'SCDAPT1'!V72)</f>
        <v>0</v>
      </c>
      <c r="W73" s="27">
        <f>SUM(SCDAPT1!W70:'SCDAPT1'!W72)</f>
        <v>0</v>
      </c>
    </row>
    <row r="74" spans="2:23" ht="26.25" thickBot="1" x14ac:dyDescent="0.25">
      <c r="B74" s="23" t="s">
        <v>80</v>
      </c>
      <c r="C74" s="24" t="s">
        <v>81</v>
      </c>
      <c r="D74" s="25"/>
      <c r="E74" s="26"/>
      <c r="F74" s="26"/>
      <c r="G74" s="26"/>
      <c r="H74" s="26"/>
      <c r="I74" s="26"/>
      <c r="J74" s="27">
        <f>(SCDAPT1!J61+SCDAPT1!J65+SCDAPT1!J69+SCDAPT1!J73)</f>
        <v>0</v>
      </c>
      <c r="K74" s="27">
        <f>(SCDAPT1!K61+SCDAPT1!K65+SCDAPT1!K69+SCDAPT1!K73)</f>
        <v>0</v>
      </c>
      <c r="L74" s="27">
        <f>(SCDAPT1!L61+SCDAPT1!L65+SCDAPT1!L69+SCDAPT1!L73)</f>
        <v>0</v>
      </c>
      <c r="M74" s="27">
        <f>(SCDAPT1!M61+SCDAPT1!M65+SCDAPT1!M69+SCDAPT1!M73)</f>
        <v>0</v>
      </c>
      <c r="N74" s="27">
        <f>(SCDAPT1!N61+SCDAPT1!N65+SCDAPT1!N69+SCDAPT1!N73)</f>
        <v>0</v>
      </c>
      <c r="O74" s="27">
        <f>(SCDAPT1!O61+SCDAPT1!O65+SCDAPT1!O69+SCDAPT1!O73)</f>
        <v>0</v>
      </c>
      <c r="P74" s="27">
        <f>(SCDAPT1!P61+SCDAPT1!P65+SCDAPT1!P69+SCDAPT1!P73)</f>
        <v>0</v>
      </c>
      <c r="Q74" s="27">
        <f>(SCDAPT1!Q61+SCDAPT1!Q65+SCDAPT1!Q69+SCDAPT1!Q73)</f>
        <v>0</v>
      </c>
      <c r="R74" s="27">
        <f>(SCDAPT1!R61+SCDAPT1!R65+SCDAPT1!R69+SCDAPT1!R73)</f>
        <v>0</v>
      </c>
      <c r="S74" s="26"/>
      <c r="T74" s="26"/>
      <c r="U74" s="26"/>
      <c r="V74" s="27">
        <f>(SCDAPT1!V61+SCDAPT1!V65+SCDAPT1!V69+SCDAPT1!V73)</f>
        <v>0</v>
      </c>
      <c r="W74" s="27">
        <f>(SCDAPT1!W61+SCDAPT1!W65+SCDAPT1!W69+SCDAPT1!W73)</f>
        <v>0</v>
      </c>
    </row>
    <row r="75" spans="2:23" ht="13.5" thickBot="1" x14ac:dyDescent="0.25">
      <c r="B75" s="11" t="s">
        <v>24</v>
      </c>
      <c r="C75" s="12" t="s">
        <v>24</v>
      </c>
      <c r="D75" s="13" t="s">
        <v>24</v>
      </c>
      <c r="E75" s="12" t="s">
        <v>24</v>
      </c>
      <c r="F75" s="12" t="s">
        <v>24</v>
      </c>
      <c r="G75" s="12" t="s">
        <v>24</v>
      </c>
      <c r="H75" s="12" t="s">
        <v>24</v>
      </c>
      <c r="I75" s="12" t="s">
        <v>24</v>
      </c>
      <c r="J75" s="12" t="s">
        <v>24</v>
      </c>
      <c r="K75" s="12" t="s">
        <v>24</v>
      </c>
      <c r="L75" s="12" t="s">
        <v>24</v>
      </c>
      <c r="M75" s="12" t="s">
        <v>24</v>
      </c>
      <c r="N75" s="12" t="s">
        <v>24</v>
      </c>
      <c r="O75" s="12" t="s">
        <v>24</v>
      </c>
      <c r="P75" s="12" t="s">
        <v>24</v>
      </c>
      <c r="Q75" s="12" t="s">
        <v>24</v>
      </c>
      <c r="R75" s="12" t="s">
        <v>24</v>
      </c>
      <c r="S75" s="12" t="s">
        <v>24</v>
      </c>
      <c r="T75" s="12" t="s">
        <v>24</v>
      </c>
      <c r="U75" s="12" t="s">
        <v>24</v>
      </c>
      <c r="V75" s="12" t="s">
        <v>24</v>
      </c>
      <c r="W75" s="12" t="s">
        <v>24</v>
      </c>
    </row>
    <row r="76" spans="2:23" ht="13.5" thickBot="1" x14ac:dyDescent="0.25">
      <c r="B76" s="14" t="s">
        <v>82</v>
      </c>
      <c r="C76" s="15" t="s">
        <v>26</v>
      </c>
      <c r="D76" s="16" t="s">
        <v>83</v>
      </c>
      <c r="E76" s="17" t="s">
        <v>26</v>
      </c>
      <c r="F76" s="18" t="s">
        <v>26</v>
      </c>
      <c r="G76" s="28">
        <v>41171</v>
      </c>
      <c r="H76" s="20" t="s">
        <v>84</v>
      </c>
      <c r="I76" s="28">
        <v>41456</v>
      </c>
      <c r="J76" s="21">
        <v>170000</v>
      </c>
      <c r="K76" s="21"/>
      <c r="L76" s="21"/>
      <c r="M76" s="21"/>
      <c r="N76" s="21"/>
      <c r="O76" s="21">
        <v>170000</v>
      </c>
      <c r="P76" s="21">
        <v>170000</v>
      </c>
      <c r="Q76" s="21">
        <v>213</v>
      </c>
      <c r="R76" s="21"/>
      <c r="S76" s="22">
        <v>0.6</v>
      </c>
      <c r="T76" s="22">
        <v>0.6</v>
      </c>
      <c r="U76" s="20" t="s">
        <v>85</v>
      </c>
      <c r="V76" s="21"/>
      <c r="W76" s="21"/>
    </row>
    <row r="77" spans="2:23" ht="13.5" thickBot="1" x14ac:dyDescent="0.25">
      <c r="B77" s="14" t="s">
        <v>86</v>
      </c>
      <c r="C77" s="15" t="s">
        <v>26</v>
      </c>
      <c r="D77" s="16" t="s">
        <v>87</v>
      </c>
      <c r="E77" s="17" t="s">
        <v>26</v>
      </c>
      <c r="F77" s="18" t="s">
        <v>26</v>
      </c>
      <c r="G77" s="28">
        <v>41109</v>
      </c>
      <c r="H77" s="20" t="s">
        <v>88</v>
      </c>
      <c r="I77" s="28">
        <v>41426</v>
      </c>
      <c r="J77" s="21">
        <v>170000</v>
      </c>
      <c r="K77" s="21"/>
      <c r="L77" s="21"/>
      <c r="M77" s="21"/>
      <c r="N77" s="21"/>
      <c r="O77" s="21">
        <v>170000</v>
      </c>
      <c r="P77" s="21">
        <v>170000</v>
      </c>
      <c r="Q77" s="21">
        <v>67</v>
      </c>
      <c r="R77" s="21"/>
      <c r="S77" s="22">
        <v>0.47599999999999998</v>
      </c>
      <c r="T77" s="22">
        <v>0.47599999999999998</v>
      </c>
      <c r="U77" s="20" t="s">
        <v>89</v>
      </c>
      <c r="V77" s="21">
        <v>223</v>
      </c>
      <c r="W77" s="21"/>
    </row>
    <row r="78" spans="2:23" ht="13.5" thickBot="1" x14ac:dyDescent="0.25">
      <c r="B78" s="11" t="s">
        <v>24</v>
      </c>
      <c r="C78" s="12" t="s">
        <v>24</v>
      </c>
      <c r="D78" s="13" t="s">
        <v>24</v>
      </c>
      <c r="E78" s="12" t="s">
        <v>24</v>
      </c>
      <c r="F78" s="12" t="s">
        <v>24</v>
      </c>
      <c r="G78" s="12" t="s">
        <v>24</v>
      </c>
      <c r="H78" s="12" t="s">
        <v>24</v>
      </c>
      <c r="I78" s="12" t="s">
        <v>24</v>
      </c>
      <c r="J78" s="12" t="s">
        <v>24</v>
      </c>
      <c r="K78" s="12" t="s">
        <v>24</v>
      </c>
      <c r="L78" s="12" t="s">
        <v>24</v>
      </c>
      <c r="M78" s="12" t="s">
        <v>24</v>
      </c>
      <c r="N78" s="12" t="s">
        <v>24</v>
      </c>
      <c r="O78" s="12" t="s">
        <v>24</v>
      </c>
      <c r="P78" s="12" t="s">
        <v>24</v>
      </c>
      <c r="Q78" s="12" t="s">
        <v>24</v>
      </c>
      <c r="R78" s="12" t="s">
        <v>24</v>
      </c>
      <c r="S78" s="12" t="s">
        <v>24</v>
      </c>
      <c r="T78" s="12" t="s">
        <v>24</v>
      </c>
      <c r="U78" s="12" t="s">
        <v>24</v>
      </c>
      <c r="V78" s="12" t="s">
        <v>24</v>
      </c>
      <c r="W78" s="12" t="s">
        <v>24</v>
      </c>
    </row>
    <row r="79" spans="2:23" ht="39" thickBot="1" x14ac:dyDescent="0.25">
      <c r="B79" s="23" t="s">
        <v>90</v>
      </c>
      <c r="C79" s="24" t="s">
        <v>91</v>
      </c>
      <c r="D79" s="25"/>
      <c r="E79" s="26"/>
      <c r="F79" s="26"/>
      <c r="G79" s="26"/>
      <c r="H79" s="26"/>
      <c r="I79" s="26"/>
      <c r="J79" s="27">
        <f>SUM(SCDAPT1!J75:'SCDAPT1'!J78)</f>
        <v>340000</v>
      </c>
      <c r="K79" s="27">
        <f>SUM(SCDAPT1!K75:'SCDAPT1'!K78)</f>
        <v>0</v>
      </c>
      <c r="L79" s="27">
        <f>SUM(SCDAPT1!L75:'SCDAPT1'!L78)</f>
        <v>0</v>
      </c>
      <c r="M79" s="27">
        <f>SUM(SCDAPT1!M75:'SCDAPT1'!M78)</f>
        <v>0</v>
      </c>
      <c r="N79" s="27">
        <f>SUM(SCDAPT1!N75:'SCDAPT1'!N78)</f>
        <v>0</v>
      </c>
      <c r="O79" s="27">
        <f>SUM(SCDAPT1!O75:'SCDAPT1'!O78)</f>
        <v>340000</v>
      </c>
      <c r="P79" s="27">
        <f>SUM(SCDAPT1!P75:'SCDAPT1'!P78)</f>
        <v>340000</v>
      </c>
      <c r="Q79" s="27">
        <f>SUM(SCDAPT1!Q75:'SCDAPT1'!Q78)</f>
        <v>280</v>
      </c>
      <c r="R79" s="27">
        <f>SUM(SCDAPT1!R75:'SCDAPT1'!R78)</f>
        <v>0</v>
      </c>
      <c r="S79" s="26"/>
      <c r="T79" s="26"/>
      <c r="U79" s="26"/>
      <c r="V79" s="27">
        <f>SUM(SCDAPT1!V75:'SCDAPT1'!V78)</f>
        <v>223</v>
      </c>
      <c r="W79" s="27">
        <f>SUM(SCDAPT1!W75:'SCDAPT1'!W78)</f>
        <v>0</v>
      </c>
    </row>
    <row r="80" spans="2:23" ht="13.5" thickBot="1" x14ac:dyDescent="0.25">
      <c r="B80" s="11" t="s">
        <v>24</v>
      </c>
      <c r="C80" s="12" t="s">
        <v>24</v>
      </c>
      <c r="D80" s="13" t="s">
        <v>24</v>
      </c>
      <c r="E80" s="12" t="s">
        <v>24</v>
      </c>
      <c r="F80" s="12" t="s">
        <v>24</v>
      </c>
      <c r="G80" s="12" t="s">
        <v>24</v>
      </c>
      <c r="H80" s="12" t="s">
        <v>24</v>
      </c>
      <c r="I80" s="12" t="s">
        <v>24</v>
      </c>
      <c r="J80" s="12" t="s">
        <v>24</v>
      </c>
      <c r="K80" s="12" t="s">
        <v>24</v>
      </c>
      <c r="L80" s="12" t="s">
        <v>24</v>
      </c>
      <c r="M80" s="12" t="s">
        <v>24</v>
      </c>
      <c r="N80" s="12" t="s">
        <v>24</v>
      </c>
      <c r="O80" s="12" t="s">
        <v>24</v>
      </c>
      <c r="P80" s="12" t="s">
        <v>24</v>
      </c>
      <c r="Q80" s="12" t="s">
        <v>24</v>
      </c>
      <c r="R80" s="12" t="s">
        <v>24</v>
      </c>
      <c r="S80" s="12" t="s">
        <v>24</v>
      </c>
      <c r="T80" s="12" t="s">
        <v>24</v>
      </c>
      <c r="U80" s="12" t="s">
        <v>24</v>
      </c>
      <c r="V80" s="12" t="s">
        <v>24</v>
      </c>
      <c r="W80" s="12" t="s">
        <v>24</v>
      </c>
    </row>
    <row r="81" spans="2:23" ht="13.5" thickBot="1" x14ac:dyDescent="0.25">
      <c r="B81" s="14" t="s">
        <v>92</v>
      </c>
      <c r="C81" s="15" t="s">
        <v>26</v>
      </c>
      <c r="D81" s="16" t="s">
        <v>26</v>
      </c>
      <c r="E81" s="17" t="s">
        <v>26</v>
      </c>
      <c r="F81" s="18" t="s">
        <v>26</v>
      </c>
      <c r="G81" s="19"/>
      <c r="H81" s="20" t="s">
        <v>26</v>
      </c>
      <c r="I81" s="19"/>
      <c r="J81" s="21"/>
      <c r="K81" s="21"/>
      <c r="L81" s="21"/>
      <c r="M81" s="21"/>
      <c r="N81" s="21"/>
      <c r="O81" s="21"/>
      <c r="P81" s="21"/>
      <c r="Q81" s="21"/>
      <c r="R81" s="21"/>
      <c r="S81" s="22"/>
      <c r="T81" s="22"/>
      <c r="U81" s="20" t="s">
        <v>26</v>
      </c>
      <c r="V81" s="21"/>
      <c r="W81" s="21"/>
    </row>
    <row r="82" spans="2:23" ht="13.5" thickBot="1" x14ac:dyDescent="0.25">
      <c r="B82" s="11" t="s">
        <v>24</v>
      </c>
      <c r="C82" s="12" t="s">
        <v>24</v>
      </c>
      <c r="D82" s="13" t="s">
        <v>24</v>
      </c>
      <c r="E82" s="12" t="s">
        <v>24</v>
      </c>
      <c r="F82" s="12" t="s">
        <v>24</v>
      </c>
      <c r="G82" s="12" t="s">
        <v>24</v>
      </c>
      <c r="H82" s="12" t="s">
        <v>24</v>
      </c>
      <c r="I82" s="12" t="s">
        <v>24</v>
      </c>
      <c r="J82" s="12" t="s">
        <v>24</v>
      </c>
      <c r="K82" s="12" t="s">
        <v>24</v>
      </c>
      <c r="L82" s="12" t="s">
        <v>24</v>
      </c>
      <c r="M82" s="12" t="s">
        <v>24</v>
      </c>
      <c r="N82" s="12" t="s">
        <v>24</v>
      </c>
      <c r="O82" s="12" t="s">
        <v>24</v>
      </c>
      <c r="P82" s="12" t="s">
        <v>24</v>
      </c>
      <c r="Q82" s="12" t="s">
        <v>24</v>
      </c>
      <c r="R82" s="12" t="s">
        <v>24</v>
      </c>
      <c r="S82" s="12" t="s">
        <v>24</v>
      </c>
      <c r="T82" s="12" t="s">
        <v>24</v>
      </c>
      <c r="U82" s="12" t="s">
        <v>24</v>
      </c>
      <c r="V82" s="12" t="s">
        <v>24</v>
      </c>
      <c r="W82" s="12" t="s">
        <v>24</v>
      </c>
    </row>
    <row r="83" spans="2:23" ht="51.75" thickBot="1" x14ac:dyDescent="0.25">
      <c r="B83" s="23" t="s">
        <v>93</v>
      </c>
      <c r="C83" s="24" t="s">
        <v>94</v>
      </c>
      <c r="D83" s="25"/>
      <c r="E83" s="26"/>
      <c r="F83" s="26"/>
      <c r="G83" s="26"/>
      <c r="H83" s="26"/>
      <c r="I83" s="26"/>
      <c r="J83" s="27">
        <f>SUM(SCDAPT1!J80:'SCDAPT1'!J82)</f>
        <v>0</v>
      </c>
      <c r="K83" s="27">
        <f>SUM(SCDAPT1!K80:'SCDAPT1'!K82)</f>
        <v>0</v>
      </c>
      <c r="L83" s="27">
        <f>SUM(SCDAPT1!L80:'SCDAPT1'!L82)</f>
        <v>0</v>
      </c>
      <c r="M83" s="27">
        <f>SUM(SCDAPT1!M80:'SCDAPT1'!M82)</f>
        <v>0</v>
      </c>
      <c r="N83" s="27">
        <f>SUM(SCDAPT1!N80:'SCDAPT1'!N82)</f>
        <v>0</v>
      </c>
      <c r="O83" s="27">
        <f>SUM(SCDAPT1!O80:'SCDAPT1'!O82)</f>
        <v>0</v>
      </c>
      <c r="P83" s="27">
        <f>SUM(SCDAPT1!P80:'SCDAPT1'!P82)</f>
        <v>0</v>
      </c>
      <c r="Q83" s="27">
        <f>SUM(SCDAPT1!Q80:'SCDAPT1'!Q82)</f>
        <v>0</v>
      </c>
      <c r="R83" s="27">
        <f>SUM(SCDAPT1!R80:'SCDAPT1'!R82)</f>
        <v>0</v>
      </c>
      <c r="S83" s="26"/>
      <c r="T83" s="26"/>
      <c r="U83" s="26"/>
      <c r="V83" s="27">
        <f>SUM(SCDAPT1!V80:'SCDAPT1'!V82)</f>
        <v>0</v>
      </c>
      <c r="W83" s="27">
        <f>SUM(SCDAPT1!W80:'SCDAPT1'!W82)</f>
        <v>0</v>
      </c>
    </row>
    <row r="84" spans="2:23" ht="13.5" thickBot="1" x14ac:dyDescent="0.25">
      <c r="B84" s="11" t="s">
        <v>24</v>
      </c>
      <c r="C84" s="12" t="s">
        <v>24</v>
      </c>
      <c r="D84" s="13" t="s">
        <v>24</v>
      </c>
      <c r="E84" s="12" t="s">
        <v>24</v>
      </c>
      <c r="F84" s="12" t="s">
        <v>24</v>
      </c>
      <c r="G84" s="12" t="s">
        <v>24</v>
      </c>
      <c r="H84" s="12" t="s">
        <v>24</v>
      </c>
      <c r="I84" s="12" t="s">
        <v>24</v>
      </c>
      <c r="J84" s="12" t="s">
        <v>24</v>
      </c>
      <c r="K84" s="12" t="s">
        <v>24</v>
      </c>
      <c r="L84" s="12" t="s">
        <v>24</v>
      </c>
      <c r="M84" s="12" t="s">
        <v>24</v>
      </c>
      <c r="N84" s="12" t="s">
        <v>24</v>
      </c>
      <c r="O84" s="12" t="s">
        <v>24</v>
      </c>
      <c r="P84" s="12" t="s">
        <v>24</v>
      </c>
      <c r="Q84" s="12" t="s">
        <v>24</v>
      </c>
      <c r="R84" s="12" t="s">
        <v>24</v>
      </c>
      <c r="S84" s="12" t="s">
        <v>24</v>
      </c>
      <c r="T84" s="12" t="s">
        <v>24</v>
      </c>
      <c r="U84" s="12" t="s">
        <v>24</v>
      </c>
      <c r="V84" s="12" t="s">
        <v>24</v>
      </c>
      <c r="W84" s="12" t="s">
        <v>24</v>
      </c>
    </row>
    <row r="85" spans="2:23" ht="13.5" thickBot="1" x14ac:dyDescent="0.25">
      <c r="B85" s="14" t="s">
        <v>95</v>
      </c>
      <c r="C85" s="15" t="s">
        <v>26</v>
      </c>
      <c r="D85" s="16" t="s">
        <v>26</v>
      </c>
      <c r="E85" s="17" t="s">
        <v>26</v>
      </c>
      <c r="F85" s="18" t="s">
        <v>26</v>
      </c>
      <c r="G85" s="19"/>
      <c r="H85" s="20" t="s">
        <v>26</v>
      </c>
      <c r="I85" s="19"/>
      <c r="J85" s="21"/>
      <c r="K85" s="21"/>
      <c r="L85" s="21"/>
      <c r="M85" s="21"/>
      <c r="N85" s="21"/>
      <c r="O85" s="21"/>
      <c r="P85" s="21"/>
      <c r="Q85" s="21"/>
      <c r="R85" s="21"/>
      <c r="S85" s="22"/>
      <c r="T85" s="22"/>
      <c r="U85" s="20" t="s">
        <v>26</v>
      </c>
      <c r="V85" s="21"/>
      <c r="W85" s="21"/>
    </row>
    <row r="86" spans="2:23" ht="13.5" thickBot="1" x14ac:dyDescent="0.25">
      <c r="B86" s="11" t="s">
        <v>24</v>
      </c>
      <c r="C86" s="12" t="s">
        <v>24</v>
      </c>
      <c r="D86" s="13" t="s">
        <v>24</v>
      </c>
      <c r="E86" s="12" t="s">
        <v>24</v>
      </c>
      <c r="F86" s="12" t="s">
        <v>24</v>
      </c>
      <c r="G86" s="12" t="s">
        <v>24</v>
      </c>
      <c r="H86" s="12" t="s">
        <v>24</v>
      </c>
      <c r="I86" s="12" t="s">
        <v>24</v>
      </c>
      <c r="J86" s="12" t="s">
        <v>24</v>
      </c>
      <c r="K86" s="12" t="s">
        <v>24</v>
      </c>
      <c r="L86" s="12" t="s">
        <v>24</v>
      </c>
      <c r="M86" s="12" t="s">
        <v>24</v>
      </c>
      <c r="N86" s="12" t="s">
        <v>24</v>
      </c>
      <c r="O86" s="12" t="s">
        <v>24</v>
      </c>
      <c r="P86" s="12" t="s">
        <v>24</v>
      </c>
      <c r="Q86" s="12" t="s">
        <v>24</v>
      </c>
      <c r="R86" s="12" t="s">
        <v>24</v>
      </c>
      <c r="S86" s="12" t="s">
        <v>24</v>
      </c>
      <c r="T86" s="12" t="s">
        <v>24</v>
      </c>
      <c r="U86" s="12" t="s">
        <v>24</v>
      </c>
      <c r="V86" s="12" t="s">
        <v>24</v>
      </c>
      <c r="W86" s="12" t="s">
        <v>24</v>
      </c>
    </row>
    <row r="87" spans="2:23" ht="51.75" thickBot="1" x14ac:dyDescent="0.25">
      <c r="B87" s="23" t="s">
        <v>96</v>
      </c>
      <c r="C87" s="24" t="s">
        <v>97</v>
      </c>
      <c r="D87" s="25"/>
      <c r="E87" s="26"/>
      <c r="F87" s="26"/>
      <c r="G87" s="26"/>
      <c r="H87" s="26"/>
      <c r="I87" s="26"/>
      <c r="J87" s="27">
        <f>SUM(SCDAPT1!J84:'SCDAPT1'!J86)</f>
        <v>0</v>
      </c>
      <c r="K87" s="27">
        <f>SUM(SCDAPT1!K84:'SCDAPT1'!K86)</f>
        <v>0</v>
      </c>
      <c r="L87" s="27">
        <f>SUM(SCDAPT1!L84:'SCDAPT1'!L86)</f>
        <v>0</v>
      </c>
      <c r="M87" s="27">
        <f>SUM(SCDAPT1!M84:'SCDAPT1'!M86)</f>
        <v>0</v>
      </c>
      <c r="N87" s="27">
        <f>SUM(SCDAPT1!N84:'SCDAPT1'!N86)</f>
        <v>0</v>
      </c>
      <c r="O87" s="27">
        <f>SUM(SCDAPT1!O84:'SCDAPT1'!O86)</f>
        <v>0</v>
      </c>
      <c r="P87" s="27">
        <f>SUM(SCDAPT1!P84:'SCDAPT1'!P86)</f>
        <v>0</v>
      </c>
      <c r="Q87" s="27">
        <f>SUM(SCDAPT1!Q84:'SCDAPT1'!Q86)</f>
        <v>0</v>
      </c>
      <c r="R87" s="27">
        <f>SUM(SCDAPT1!R84:'SCDAPT1'!R86)</f>
        <v>0</v>
      </c>
      <c r="S87" s="26"/>
      <c r="T87" s="26"/>
      <c r="U87" s="26"/>
      <c r="V87" s="27">
        <f>SUM(SCDAPT1!V84:'SCDAPT1'!V86)</f>
        <v>0</v>
      </c>
      <c r="W87" s="27">
        <f>SUM(SCDAPT1!W84:'SCDAPT1'!W86)</f>
        <v>0</v>
      </c>
    </row>
    <row r="88" spans="2:23" ht="13.5" thickBot="1" x14ac:dyDescent="0.25">
      <c r="B88" s="11" t="s">
        <v>24</v>
      </c>
      <c r="C88" s="12" t="s">
        <v>24</v>
      </c>
      <c r="D88" s="13" t="s">
        <v>24</v>
      </c>
      <c r="E88" s="12" t="s">
        <v>24</v>
      </c>
      <c r="F88" s="12" t="s">
        <v>24</v>
      </c>
      <c r="G88" s="12" t="s">
        <v>24</v>
      </c>
      <c r="H88" s="12" t="s">
        <v>24</v>
      </c>
      <c r="I88" s="12" t="s">
        <v>24</v>
      </c>
      <c r="J88" s="12" t="s">
        <v>24</v>
      </c>
      <c r="K88" s="12" t="s">
        <v>24</v>
      </c>
      <c r="L88" s="12" t="s">
        <v>24</v>
      </c>
      <c r="M88" s="12" t="s">
        <v>24</v>
      </c>
      <c r="N88" s="12" t="s">
        <v>24</v>
      </c>
      <c r="O88" s="12" t="s">
        <v>24</v>
      </c>
      <c r="P88" s="12" t="s">
        <v>24</v>
      </c>
      <c r="Q88" s="12" t="s">
        <v>24</v>
      </c>
      <c r="R88" s="12" t="s">
        <v>24</v>
      </c>
      <c r="S88" s="12" t="s">
        <v>24</v>
      </c>
      <c r="T88" s="12" t="s">
        <v>24</v>
      </c>
      <c r="U88" s="12" t="s">
        <v>24</v>
      </c>
      <c r="V88" s="12" t="s">
        <v>24</v>
      </c>
      <c r="W88" s="12" t="s">
        <v>24</v>
      </c>
    </row>
    <row r="89" spans="2:23" ht="13.5" thickBot="1" x14ac:dyDescent="0.25">
      <c r="B89" s="14" t="s">
        <v>98</v>
      </c>
      <c r="C89" s="15" t="s">
        <v>26</v>
      </c>
      <c r="D89" s="16" t="s">
        <v>26</v>
      </c>
      <c r="E89" s="17" t="s">
        <v>26</v>
      </c>
      <c r="F89" s="18" t="s">
        <v>26</v>
      </c>
      <c r="G89" s="19"/>
      <c r="H89" s="20" t="s">
        <v>26</v>
      </c>
      <c r="I89" s="19"/>
      <c r="J89" s="21"/>
      <c r="K89" s="21"/>
      <c r="L89" s="21"/>
      <c r="M89" s="21"/>
      <c r="N89" s="21"/>
      <c r="O89" s="21"/>
      <c r="P89" s="21"/>
      <c r="Q89" s="21"/>
      <c r="R89" s="21"/>
      <c r="S89" s="22"/>
      <c r="T89" s="22"/>
      <c r="U89" s="20" t="s">
        <v>26</v>
      </c>
      <c r="V89" s="21"/>
      <c r="W89" s="21"/>
    </row>
    <row r="90" spans="2:23" ht="13.5" thickBot="1" x14ac:dyDescent="0.25">
      <c r="B90" s="11" t="s">
        <v>24</v>
      </c>
      <c r="C90" s="12" t="s">
        <v>24</v>
      </c>
      <c r="D90" s="13" t="s">
        <v>24</v>
      </c>
      <c r="E90" s="12" t="s">
        <v>24</v>
      </c>
      <c r="F90" s="12" t="s">
        <v>24</v>
      </c>
      <c r="G90" s="12" t="s">
        <v>24</v>
      </c>
      <c r="H90" s="12" t="s">
        <v>24</v>
      </c>
      <c r="I90" s="12" t="s">
        <v>24</v>
      </c>
      <c r="J90" s="12" t="s">
        <v>24</v>
      </c>
      <c r="K90" s="12" t="s">
        <v>24</v>
      </c>
      <c r="L90" s="12" t="s">
        <v>24</v>
      </c>
      <c r="M90" s="12" t="s">
        <v>24</v>
      </c>
      <c r="N90" s="12" t="s">
        <v>24</v>
      </c>
      <c r="O90" s="12" t="s">
        <v>24</v>
      </c>
      <c r="P90" s="12" t="s">
        <v>24</v>
      </c>
      <c r="Q90" s="12" t="s">
        <v>24</v>
      </c>
      <c r="R90" s="12" t="s">
        <v>24</v>
      </c>
      <c r="S90" s="12" t="s">
        <v>24</v>
      </c>
      <c r="T90" s="12" t="s">
        <v>24</v>
      </c>
      <c r="U90" s="12" t="s">
        <v>24</v>
      </c>
      <c r="V90" s="12" t="s">
        <v>24</v>
      </c>
      <c r="W90" s="12" t="s">
        <v>24</v>
      </c>
    </row>
    <row r="91" spans="2:23" ht="51.75" thickBot="1" x14ac:dyDescent="0.25">
      <c r="B91" s="23" t="s">
        <v>99</v>
      </c>
      <c r="C91" s="24" t="s">
        <v>100</v>
      </c>
      <c r="D91" s="25"/>
      <c r="E91" s="26"/>
      <c r="F91" s="26"/>
      <c r="G91" s="26"/>
      <c r="H91" s="26"/>
      <c r="I91" s="26"/>
      <c r="J91" s="27">
        <f>SUM(SCDAPT1!J88:'SCDAPT1'!J90)</f>
        <v>0</v>
      </c>
      <c r="K91" s="27">
        <f>SUM(SCDAPT1!K88:'SCDAPT1'!K90)</f>
        <v>0</v>
      </c>
      <c r="L91" s="27">
        <f>SUM(SCDAPT1!L88:'SCDAPT1'!L90)</f>
        <v>0</v>
      </c>
      <c r="M91" s="27">
        <f>SUM(SCDAPT1!M88:'SCDAPT1'!M90)</f>
        <v>0</v>
      </c>
      <c r="N91" s="27">
        <f>SUM(SCDAPT1!N88:'SCDAPT1'!N90)</f>
        <v>0</v>
      </c>
      <c r="O91" s="27">
        <f>SUM(SCDAPT1!O88:'SCDAPT1'!O90)</f>
        <v>0</v>
      </c>
      <c r="P91" s="27">
        <f>SUM(SCDAPT1!P88:'SCDAPT1'!P90)</f>
        <v>0</v>
      </c>
      <c r="Q91" s="27">
        <f>SUM(SCDAPT1!Q88:'SCDAPT1'!Q90)</f>
        <v>0</v>
      </c>
      <c r="R91" s="27">
        <f>SUM(SCDAPT1!R88:'SCDAPT1'!R90)</f>
        <v>0</v>
      </c>
      <c r="S91" s="26"/>
      <c r="T91" s="26"/>
      <c r="U91" s="26"/>
      <c r="V91" s="27">
        <f>SUM(SCDAPT1!V88:'SCDAPT1'!V90)</f>
        <v>0</v>
      </c>
      <c r="W91" s="27">
        <f>SUM(SCDAPT1!W88:'SCDAPT1'!W90)</f>
        <v>0</v>
      </c>
    </row>
    <row r="92" spans="2:23" ht="26.25" thickBot="1" x14ac:dyDescent="0.25">
      <c r="B92" s="23" t="s">
        <v>101</v>
      </c>
      <c r="C92" s="24" t="s">
        <v>102</v>
      </c>
      <c r="D92" s="25"/>
      <c r="E92" s="26"/>
      <c r="F92" s="26"/>
      <c r="G92" s="26"/>
      <c r="H92" s="26"/>
      <c r="I92" s="26"/>
      <c r="J92" s="27">
        <f>(SCDAPT1!J79+SCDAPT1!J83+SCDAPT1!J87+SCDAPT1!J91)</f>
        <v>340000</v>
      </c>
      <c r="K92" s="27">
        <f>(SCDAPT1!K79+SCDAPT1!K83+SCDAPT1!K87+SCDAPT1!K91)</f>
        <v>0</v>
      </c>
      <c r="L92" s="27">
        <f>(SCDAPT1!L79+SCDAPT1!L83+SCDAPT1!L87+SCDAPT1!L91)</f>
        <v>0</v>
      </c>
      <c r="M92" s="27">
        <f>(SCDAPT1!M79+SCDAPT1!M83+SCDAPT1!M87+SCDAPT1!M91)</f>
        <v>0</v>
      </c>
      <c r="N92" s="27">
        <f>(SCDAPT1!N79+SCDAPT1!N83+SCDAPT1!N87+SCDAPT1!N91)</f>
        <v>0</v>
      </c>
      <c r="O92" s="27">
        <f>(SCDAPT1!O79+SCDAPT1!O83+SCDAPT1!O87+SCDAPT1!O91)</f>
        <v>340000</v>
      </c>
      <c r="P92" s="27">
        <f>(SCDAPT1!P79+SCDAPT1!P83+SCDAPT1!P87+SCDAPT1!P91)</f>
        <v>340000</v>
      </c>
      <c r="Q92" s="27">
        <f>(SCDAPT1!Q79+SCDAPT1!Q83+SCDAPT1!Q87+SCDAPT1!Q91)</f>
        <v>280</v>
      </c>
      <c r="R92" s="27">
        <f>(SCDAPT1!R79+SCDAPT1!R83+SCDAPT1!R87+SCDAPT1!R91)</f>
        <v>0</v>
      </c>
      <c r="S92" s="26"/>
      <c r="T92" s="26"/>
      <c r="U92" s="26"/>
      <c r="V92" s="27">
        <f>(SCDAPT1!V79+SCDAPT1!V83+SCDAPT1!V87+SCDAPT1!V91)</f>
        <v>223</v>
      </c>
      <c r="W92" s="27">
        <f>(SCDAPT1!W79+SCDAPT1!W83+SCDAPT1!W87+SCDAPT1!W91)</f>
        <v>0</v>
      </c>
    </row>
    <row r="93" spans="2:23" ht="13.5" thickBot="1" x14ac:dyDescent="0.25">
      <c r="B93" s="11" t="s">
        <v>24</v>
      </c>
      <c r="C93" s="12" t="s">
        <v>24</v>
      </c>
      <c r="D93" s="13" t="s">
        <v>24</v>
      </c>
      <c r="E93" s="12" t="s">
        <v>24</v>
      </c>
      <c r="F93" s="12" t="s">
        <v>24</v>
      </c>
      <c r="G93" s="12" t="s">
        <v>24</v>
      </c>
      <c r="H93" s="12" t="s">
        <v>24</v>
      </c>
      <c r="I93" s="12" t="s">
        <v>24</v>
      </c>
      <c r="J93" s="12" t="s">
        <v>24</v>
      </c>
      <c r="K93" s="12" t="s">
        <v>24</v>
      </c>
      <c r="L93" s="12" t="s">
        <v>24</v>
      </c>
      <c r="M93" s="12" t="s">
        <v>24</v>
      </c>
      <c r="N93" s="12" t="s">
        <v>24</v>
      </c>
      <c r="O93" s="12" t="s">
        <v>24</v>
      </c>
      <c r="P93" s="12" t="s">
        <v>24</v>
      </c>
      <c r="Q93" s="12" t="s">
        <v>24</v>
      </c>
      <c r="R93" s="12" t="s">
        <v>24</v>
      </c>
      <c r="S93" s="12" t="s">
        <v>24</v>
      </c>
      <c r="T93" s="12" t="s">
        <v>24</v>
      </c>
      <c r="U93" s="12" t="s">
        <v>24</v>
      </c>
      <c r="V93" s="12" t="s">
        <v>24</v>
      </c>
      <c r="W93" s="12" t="s">
        <v>24</v>
      </c>
    </row>
    <row r="94" spans="2:23" ht="13.5" thickBot="1" x14ac:dyDescent="0.25">
      <c r="B94" s="14" t="s">
        <v>103</v>
      </c>
      <c r="C94" s="15" t="s">
        <v>26</v>
      </c>
      <c r="D94" s="16" t="s">
        <v>104</v>
      </c>
      <c r="E94" s="17" t="s">
        <v>26</v>
      </c>
      <c r="F94" s="18" t="s">
        <v>26</v>
      </c>
      <c r="G94" s="28">
        <v>40910</v>
      </c>
      <c r="H94" s="20" t="s">
        <v>105</v>
      </c>
      <c r="I94" s="28">
        <v>41275</v>
      </c>
      <c r="J94" s="21">
        <v>51778</v>
      </c>
      <c r="K94" s="21"/>
      <c r="L94" s="21"/>
      <c r="M94" s="21"/>
      <c r="N94" s="21"/>
      <c r="O94" s="21">
        <v>51777.55</v>
      </c>
      <c r="P94" s="21">
        <v>51778</v>
      </c>
      <c r="Q94" s="21">
        <v>2778</v>
      </c>
      <c r="R94" s="21"/>
      <c r="S94" s="22">
        <v>10.731999999999999</v>
      </c>
      <c r="T94" s="22">
        <v>10.731999999999999</v>
      </c>
      <c r="U94" s="20" t="s">
        <v>85</v>
      </c>
      <c r="V94" s="21">
        <v>2778</v>
      </c>
      <c r="W94" s="21">
        <v>15</v>
      </c>
    </row>
    <row r="95" spans="2:23" ht="13.5" thickBot="1" x14ac:dyDescent="0.25">
      <c r="B95" s="14" t="s">
        <v>106</v>
      </c>
      <c r="C95" s="15" t="s">
        <v>26</v>
      </c>
      <c r="D95" s="16" t="s">
        <v>107</v>
      </c>
      <c r="E95" s="17" t="s">
        <v>26</v>
      </c>
      <c r="F95" s="18" t="s">
        <v>26</v>
      </c>
      <c r="G95" s="34">
        <v>40910</v>
      </c>
      <c r="H95" s="20" t="s">
        <v>105</v>
      </c>
      <c r="I95" s="28">
        <v>41275</v>
      </c>
      <c r="J95" s="21">
        <v>151954</v>
      </c>
      <c r="K95" s="21"/>
      <c r="L95" s="21"/>
      <c r="M95" s="21"/>
      <c r="N95" s="21"/>
      <c r="O95" s="21">
        <v>151953.72</v>
      </c>
      <c r="P95" s="21">
        <v>151954</v>
      </c>
      <c r="Q95" s="21">
        <v>8154</v>
      </c>
      <c r="R95" s="21"/>
      <c r="S95" s="22">
        <v>10.731999999999999</v>
      </c>
      <c r="T95" s="22">
        <v>10.731999999999999</v>
      </c>
      <c r="U95" s="20" t="s">
        <v>85</v>
      </c>
      <c r="V95" s="21">
        <v>8154</v>
      </c>
      <c r="W95" s="21">
        <v>45</v>
      </c>
    </row>
    <row r="96" spans="2:23" ht="13.5" thickBot="1" x14ac:dyDescent="0.25">
      <c r="B96" s="14" t="s">
        <v>108</v>
      </c>
      <c r="C96" s="15" t="s">
        <v>26</v>
      </c>
      <c r="D96" s="16" t="s">
        <v>107</v>
      </c>
      <c r="E96" s="17" t="s">
        <v>26</v>
      </c>
      <c r="F96" s="18" t="s">
        <v>26</v>
      </c>
      <c r="G96" s="34">
        <v>40910</v>
      </c>
      <c r="H96" s="20" t="s">
        <v>105</v>
      </c>
      <c r="I96" s="28">
        <v>41275</v>
      </c>
      <c r="J96" s="21">
        <v>307298</v>
      </c>
      <c r="K96" s="21"/>
      <c r="L96" s="21"/>
      <c r="M96" s="21"/>
      <c r="N96" s="21"/>
      <c r="O96" s="21">
        <v>307298.06</v>
      </c>
      <c r="P96" s="21">
        <v>307298</v>
      </c>
      <c r="Q96" s="21">
        <v>16490</v>
      </c>
      <c r="R96" s="21"/>
      <c r="S96" s="22">
        <v>10.731999999999999</v>
      </c>
      <c r="T96" s="22">
        <v>10.731999999999999</v>
      </c>
      <c r="U96" s="20" t="s">
        <v>85</v>
      </c>
      <c r="V96" s="21">
        <v>16490</v>
      </c>
      <c r="W96" s="21">
        <v>92</v>
      </c>
    </row>
    <row r="97" spans="2:23" ht="13.5" thickBot="1" x14ac:dyDescent="0.25">
      <c r="B97" s="14" t="s">
        <v>109</v>
      </c>
      <c r="C97" s="15" t="s">
        <v>26</v>
      </c>
      <c r="D97" s="16" t="s">
        <v>107</v>
      </c>
      <c r="E97" s="17" t="s">
        <v>26</v>
      </c>
      <c r="F97" s="18" t="s">
        <v>26</v>
      </c>
      <c r="G97" s="28">
        <v>40910</v>
      </c>
      <c r="H97" s="20" t="s">
        <v>105</v>
      </c>
      <c r="I97" s="28">
        <v>41275</v>
      </c>
      <c r="J97" s="21">
        <v>190636</v>
      </c>
      <c r="K97" s="21"/>
      <c r="L97" s="21"/>
      <c r="M97" s="21"/>
      <c r="N97" s="21"/>
      <c r="O97" s="21">
        <v>190636.33</v>
      </c>
      <c r="P97" s="21">
        <v>190636</v>
      </c>
      <c r="Q97" s="21">
        <v>10230</v>
      </c>
      <c r="R97" s="21"/>
      <c r="S97" s="22">
        <v>10.731999999999999</v>
      </c>
      <c r="T97" s="22">
        <v>10.731999999999999</v>
      </c>
      <c r="U97" s="20" t="s">
        <v>85</v>
      </c>
      <c r="V97" s="21">
        <v>10230</v>
      </c>
      <c r="W97" s="21">
        <v>57</v>
      </c>
    </row>
    <row r="98" spans="2:23" ht="13.5" thickBot="1" x14ac:dyDescent="0.25">
      <c r="B98" s="14" t="s">
        <v>110</v>
      </c>
      <c r="C98" s="15" t="s">
        <v>26</v>
      </c>
      <c r="D98" s="16" t="s">
        <v>111</v>
      </c>
      <c r="E98" s="17" t="s">
        <v>26</v>
      </c>
      <c r="F98" s="18" t="s">
        <v>26</v>
      </c>
      <c r="G98" s="28">
        <v>41009</v>
      </c>
      <c r="H98" s="20" t="s">
        <v>112</v>
      </c>
      <c r="I98" s="28">
        <v>41281</v>
      </c>
      <c r="J98" s="21">
        <v>50000000</v>
      </c>
      <c r="K98" s="21"/>
      <c r="L98" s="21"/>
      <c r="M98" s="21"/>
      <c r="N98" s="21"/>
      <c r="O98" s="21">
        <v>50000000</v>
      </c>
      <c r="P98" s="21">
        <v>50000000</v>
      </c>
      <c r="Q98" s="21">
        <v>145979</v>
      </c>
      <c r="R98" s="21"/>
      <c r="S98" s="22">
        <v>1.2509999999999999</v>
      </c>
      <c r="T98" s="22">
        <v>1.371</v>
      </c>
      <c r="U98" s="20" t="s">
        <v>113</v>
      </c>
      <c r="V98" s="21">
        <v>534144</v>
      </c>
      <c r="W98" s="21"/>
    </row>
    <row r="99" spans="2:23" ht="13.5" thickBot="1" x14ac:dyDescent="0.25">
      <c r="B99" s="14" t="s">
        <v>114</v>
      </c>
      <c r="C99" s="15" t="s">
        <v>26</v>
      </c>
      <c r="D99" s="16" t="s">
        <v>115</v>
      </c>
      <c r="E99" s="17" t="s">
        <v>26</v>
      </c>
      <c r="F99" s="18" t="s">
        <v>116</v>
      </c>
      <c r="G99" s="28">
        <v>41024</v>
      </c>
      <c r="H99" s="20" t="s">
        <v>117</v>
      </c>
      <c r="I99" s="28">
        <v>41309</v>
      </c>
      <c r="J99" s="21">
        <v>18046510</v>
      </c>
      <c r="K99" s="21"/>
      <c r="L99" s="21">
        <v>-335990</v>
      </c>
      <c r="M99" s="21"/>
      <c r="N99" s="21"/>
      <c r="O99" s="21">
        <v>18000000</v>
      </c>
      <c r="P99" s="21">
        <v>18382500</v>
      </c>
      <c r="Q99" s="21">
        <v>430343</v>
      </c>
      <c r="R99" s="21"/>
      <c r="S99" s="22">
        <v>5.8550000000000004</v>
      </c>
      <c r="T99" s="22">
        <v>3.016</v>
      </c>
      <c r="U99" s="20" t="s">
        <v>118</v>
      </c>
      <c r="V99" s="21">
        <v>526950</v>
      </c>
      <c r="W99" s="21">
        <v>247862</v>
      </c>
    </row>
    <row r="100" spans="2:23" ht="13.5" thickBot="1" x14ac:dyDescent="0.25">
      <c r="B100" s="14" t="s">
        <v>119</v>
      </c>
      <c r="C100" s="15" t="s">
        <v>26</v>
      </c>
      <c r="D100" s="16" t="s">
        <v>120</v>
      </c>
      <c r="E100" s="17" t="s">
        <v>26</v>
      </c>
      <c r="F100" s="18" t="s">
        <v>26</v>
      </c>
      <c r="G100" s="28">
        <v>41270</v>
      </c>
      <c r="H100" s="20" t="s">
        <v>121</v>
      </c>
      <c r="I100" s="28">
        <v>41277</v>
      </c>
      <c r="J100" s="21">
        <v>40000000</v>
      </c>
      <c r="K100" s="21"/>
      <c r="L100" s="21"/>
      <c r="M100" s="21"/>
      <c r="N100" s="21"/>
      <c r="O100" s="21">
        <v>40000000</v>
      </c>
      <c r="P100" s="21">
        <v>40000000</v>
      </c>
      <c r="Q100" s="21">
        <v>778</v>
      </c>
      <c r="R100" s="21"/>
      <c r="S100" s="22">
        <v>0.14000000000000001</v>
      </c>
      <c r="T100" s="22">
        <v>0.14000000000000001</v>
      </c>
      <c r="U100" s="20" t="s">
        <v>122</v>
      </c>
      <c r="V100" s="21"/>
      <c r="W100" s="21"/>
    </row>
    <row r="101" spans="2:23" ht="13.5" thickBot="1" x14ac:dyDescent="0.25">
      <c r="B101" s="11" t="s">
        <v>24</v>
      </c>
      <c r="C101" s="12" t="s">
        <v>24</v>
      </c>
      <c r="D101" s="13" t="s">
        <v>24</v>
      </c>
      <c r="E101" s="12" t="s">
        <v>24</v>
      </c>
      <c r="F101" s="12" t="s">
        <v>24</v>
      </c>
      <c r="G101" s="12" t="s">
        <v>24</v>
      </c>
      <c r="H101" s="12" t="s">
        <v>24</v>
      </c>
      <c r="I101" s="12" t="s">
        <v>24</v>
      </c>
      <c r="J101" s="12" t="s">
        <v>24</v>
      </c>
      <c r="K101" s="12" t="s">
        <v>24</v>
      </c>
      <c r="L101" s="12" t="s">
        <v>24</v>
      </c>
      <c r="M101" s="12" t="s">
        <v>24</v>
      </c>
      <c r="N101" s="12" t="s">
        <v>24</v>
      </c>
      <c r="O101" s="12" t="s">
        <v>24</v>
      </c>
      <c r="P101" s="12" t="s">
        <v>24</v>
      </c>
      <c r="Q101" s="12" t="s">
        <v>24</v>
      </c>
      <c r="R101" s="12" t="s">
        <v>24</v>
      </c>
      <c r="S101" s="12" t="s">
        <v>24</v>
      </c>
      <c r="T101" s="12" t="s">
        <v>24</v>
      </c>
      <c r="U101" s="12" t="s">
        <v>24</v>
      </c>
      <c r="V101" s="12" t="s">
        <v>24</v>
      </c>
      <c r="W101" s="12" t="s">
        <v>24</v>
      </c>
    </row>
    <row r="102" spans="2:23" ht="51.75" thickBot="1" x14ac:dyDescent="0.25">
      <c r="B102" s="23" t="s">
        <v>123</v>
      </c>
      <c r="C102" s="24" t="s">
        <v>124</v>
      </c>
      <c r="D102" s="25"/>
      <c r="E102" s="26"/>
      <c r="F102" s="26"/>
      <c r="G102" s="26"/>
      <c r="H102" s="26"/>
      <c r="I102" s="26"/>
      <c r="J102" s="27">
        <f>SUM(SCDAPT1!J93:'SCDAPT1'!J101)</f>
        <v>108748176</v>
      </c>
      <c r="K102" s="27">
        <f>SUM(SCDAPT1!K93:'SCDAPT1'!K101)</f>
        <v>0</v>
      </c>
      <c r="L102" s="27">
        <f>SUM(SCDAPT1!L93:'SCDAPT1'!L101)</f>
        <v>-335990</v>
      </c>
      <c r="M102" s="27">
        <f>SUM(SCDAPT1!M93:'SCDAPT1'!M101)</f>
        <v>0</v>
      </c>
      <c r="N102" s="27">
        <f>SUM(SCDAPT1!N93:'SCDAPT1'!N101)</f>
        <v>0</v>
      </c>
      <c r="O102" s="27">
        <f>SUM(SCDAPT1!O93:'SCDAPT1'!O101)</f>
        <v>108701665.66</v>
      </c>
      <c r="P102" s="27">
        <f>SUM(SCDAPT1!P93:'SCDAPT1'!P101)</f>
        <v>109084166</v>
      </c>
      <c r="Q102" s="27">
        <f>SUM(SCDAPT1!Q93:'SCDAPT1'!Q101)</f>
        <v>614752</v>
      </c>
      <c r="R102" s="27">
        <f>SUM(SCDAPT1!R93:'SCDAPT1'!R101)</f>
        <v>0</v>
      </c>
      <c r="S102" s="26"/>
      <c r="T102" s="26"/>
      <c r="U102" s="26"/>
      <c r="V102" s="27">
        <f>SUM(SCDAPT1!V93:'SCDAPT1'!V101)</f>
        <v>1098746</v>
      </c>
      <c r="W102" s="27">
        <f>SUM(SCDAPT1!W93:'SCDAPT1'!W101)</f>
        <v>248071</v>
      </c>
    </row>
    <row r="103" spans="2:23" ht="13.5" thickBot="1" x14ac:dyDescent="0.25">
      <c r="B103" s="11" t="s">
        <v>24</v>
      </c>
      <c r="C103" s="12" t="s">
        <v>24</v>
      </c>
      <c r="D103" s="13" t="s">
        <v>24</v>
      </c>
      <c r="E103" s="12" t="s">
        <v>24</v>
      </c>
      <c r="F103" s="12" t="s">
        <v>24</v>
      </c>
      <c r="G103" s="12" t="s">
        <v>24</v>
      </c>
      <c r="H103" s="12" t="s">
        <v>24</v>
      </c>
      <c r="I103" s="12" t="s">
        <v>24</v>
      </c>
      <c r="J103" s="12" t="s">
        <v>24</v>
      </c>
      <c r="K103" s="12" t="s">
        <v>24</v>
      </c>
      <c r="L103" s="12" t="s">
        <v>24</v>
      </c>
      <c r="M103" s="12" t="s">
        <v>24</v>
      </c>
      <c r="N103" s="12" t="s">
        <v>24</v>
      </c>
      <c r="O103" s="12" t="s">
        <v>24</v>
      </c>
      <c r="P103" s="12" t="s">
        <v>24</v>
      </c>
      <c r="Q103" s="12" t="s">
        <v>24</v>
      </c>
      <c r="R103" s="12" t="s">
        <v>24</v>
      </c>
      <c r="S103" s="12" t="s">
        <v>24</v>
      </c>
      <c r="T103" s="12" t="s">
        <v>24</v>
      </c>
      <c r="U103" s="12" t="s">
        <v>24</v>
      </c>
      <c r="V103" s="12" t="s">
        <v>24</v>
      </c>
      <c r="W103" s="12" t="s">
        <v>24</v>
      </c>
    </row>
    <row r="104" spans="2:23" ht="13.5" thickBot="1" x14ac:dyDescent="0.25">
      <c r="B104" s="14" t="s">
        <v>125</v>
      </c>
      <c r="C104" s="15" t="s">
        <v>26</v>
      </c>
      <c r="D104" s="16" t="s">
        <v>26</v>
      </c>
      <c r="E104" s="17" t="s">
        <v>26</v>
      </c>
      <c r="F104" s="18" t="s">
        <v>26</v>
      </c>
      <c r="G104" s="19"/>
      <c r="H104" s="20" t="s">
        <v>26</v>
      </c>
      <c r="I104" s="19"/>
      <c r="J104" s="21"/>
      <c r="K104" s="21"/>
      <c r="L104" s="21"/>
      <c r="M104" s="21"/>
      <c r="N104" s="21"/>
      <c r="O104" s="21"/>
      <c r="P104" s="21"/>
      <c r="Q104" s="21"/>
      <c r="R104" s="21"/>
      <c r="S104" s="22"/>
      <c r="T104" s="22"/>
      <c r="U104" s="20" t="s">
        <v>26</v>
      </c>
      <c r="V104" s="21"/>
      <c r="W104" s="21"/>
    </row>
    <row r="105" spans="2:23" ht="13.5" thickBot="1" x14ac:dyDescent="0.25">
      <c r="B105" s="11" t="s">
        <v>24</v>
      </c>
      <c r="C105" s="12" t="s">
        <v>24</v>
      </c>
      <c r="D105" s="13" t="s">
        <v>24</v>
      </c>
      <c r="E105" s="12" t="s">
        <v>24</v>
      </c>
      <c r="F105" s="12" t="s">
        <v>24</v>
      </c>
      <c r="G105" s="12" t="s">
        <v>24</v>
      </c>
      <c r="H105" s="12" t="s">
        <v>24</v>
      </c>
      <c r="I105" s="12" t="s">
        <v>24</v>
      </c>
      <c r="J105" s="12" t="s">
        <v>24</v>
      </c>
      <c r="K105" s="12" t="s">
        <v>24</v>
      </c>
      <c r="L105" s="12" t="s">
        <v>24</v>
      </c>
      <c r="M105" s="12" t="s">
        <v>24</v>
      </c>
      <c r="N105" s="12" t="s">
        <v>24</v>
      </c>
      <c r="O105" s="12" t="s">
        <v>24</v>
      </c>
      <c r="P105" s="12" t="s">
        <v>24</v>
      </c>
      <c r="Q105" s="12" t="s">
        <v>24</v>
      </c>
      <c r="R105" s="12" t="s">
        <v>24</v>
      </c>
      <c r="S105" s="12" t="s">
        <v>24</v>
      </c>
      <c r="T105" s="12" t="s">
        <v>24</v>
      </c>
      <c r="U105" s="12" t="s">
        <v>24</v>
      </c>
      <c r="V105" s="12" t="s">
        <v>24</v>
      </c>
      <c r="W105" s="12" t="s">
        <v>24</v>
      </c>
    </row>
    <row r="106" spans="2:23" ht="51.75" thickBot="1" x14ac:dyDescent="0.25">
      <c r="B106" s="23" t="s">
        <v>126</v>
      </c>
      <c r="C106" s="24" t="s">
        <v>127</v>
      </c>
      <c r="D106" s="25"/>
      <c r="E106" s="26"/>
      <c r="F106" s="26"/>
      <c r="G106" s="26"/>
      <c r="H106" s="26"/>
      <c r="I106" s="26"/>
      <c r="J106" s="27">
        <f>SUM(SCDAPT1!J103:'SCDAPT1'!J105)</f>
        <v>0</v>
      </c>
      <c r="K106" s="27">
        <f>SUM(SCDAPT1!K103:'SCDAPT1'!K105)</f>
        <v>0</v>
      </c>
      <c r="L106" s="27">
        <f>SUM(SCDAPT1!L103:'SCDAPT1'!L105)</f>
        <v>0</v>
      </c>
      <c r="M106" s="27">
        <f>SUM(SCDAPT1!M103:'SCDAPT1'!M105)</f>
        <v>0</v>
      </c>
      <c r="N106" s="27">
        <f>SUM(SCDAPT1!N103:'SCDAPT1'!N105)</f>
        <v>0</v>
      </c>
      <c r="O106" s="27">
        <f>SUM(SCDAPT1!O103:'SCDAPT1'!O105)</f>
        <v>0</v>
      </c>
      <c r="P106" s="27">
        <f>SUM(SCDAPT1!P103:'SCDAPT1'!P105)</f>
        <v>0</v>
      </c>
      <c r="Q106" s="27">
        <f>SUM(SCDAPT1!Q103:'SCDAPT1'!Q105)</f>
        <v>0</v>
      </c>
      <c r="R106" s="27">
        <f>SUM(SCDAPT1!R103:'SCDAPT1'!R105)</f>
        <v>0</v>
      </c>
      <c r="S106" s="26"/>
      <c r="T106" s="26"/>
      <c r="U106" s="26"/>
      <c r="V106" s="27">
        <f>SUM(SCDAPT1!V103:'SCDAPT1'!V105)</f>
        <v>0</v>
      </c>
      <c r="W106" s="27">
        <f>SUM(SCDAPT1!W103:'SCDAPT1'!W105)</f>
        <v>0</v>
      </c>
    </row>
    <row r="107" spans="2:23" ht="13.5" thickBot="1" x14ac:dyDescent="0.25">
      <c r="B107" s="11" t="s">
        <v>24</v>
      </c>
      <c r="C107" s="12" t="s">
        <v>24</v>
      </c>
      <c r="D107" s="13" t="s">
        <v>24</v>
      </c>
      <c r="E107" s="12" t="s">
        <v>24</v>
      </c>
      <c r="F107" s="12" t="s">
        <v>24</v>
      </c>
      <c r="G107" s="12" t="s">
        <v>24</v>
      </c>
      <c r="H107" s="12" t="s">
        <v>24</v>
      </c>
      <c r="I107" s="12" t="s">
        <v>24</v>
      </c>
      <c r="J107" s="12" t="s">
        <v>24</v>
      </c>
      <c r="K107" s="12" t="s">
        <v>24</v>
      </c>
      <c r="L107" s="12" t="s">
        <v>24</v>
      </c>
      <c r="M107" s="12" t="s">
        <v>24</v>
      </c>
      <c r="N107" s="12" t="s">
        <v>24</v>
      </c>
      <c r="O107" s="12" t="s">
        <v>24</v>
      </c>
      <c r="P107" s="12" t="s">
        <v>24</v>
      </c>
      <c r="Q107" s="12" t="s">
        <v>24</v>
      </c>
      <c r="R107" s="12" t="s">
        <v>24</v>
      </c>
      <c r="S107" s="12" t="s">
        <v>24</v>
      </c>
      <c r="T107" s="12" t="s">
        <v>24</v>
      </c>
      <c r="U107" s="12" t="s">
        <v>24</v>
      </c>
      <c r="V107" s="12" t="s">
        <v>24</v>
      </c>
      <c r="W107" s="12" t="s">
        <v>24</v>
      </c>
    </row>
    <row r="108" spans="2:23" ht="13.5" thickBot="1" x14ac:dyDescent="0.25">
      <c r="B108" s="14" t="s">
        <v>128</v>
      </c>
      <c r="C108" s="15" t="s">
        <v>26</v>
      </c>
      <c r="D108" s="16" t="s">
        <v>26</v>
      </c>
      <c r="E108" s="17" t="s">
        <v>26</v>
      </c>
      <c r="F108" s="18" t="s">
        <v>26</v>
      </c>
      <c r="G108" s="19"/>
      <c r="H108" s="20" t="s">
        <v>26</v>
      </c>
      <c r="I108" s="19"/>
      <c r="J108" s="21"/>
      <c r="K108" s="21"/>
      <c r="L108" s="21"/>
      <c r="M108" s="21"/>
      <c r="N108" s="21"/>
      <c r="O108" s="21"/>
      <c r="P108" s="21"/>
      <c r="Q108" s="21"/>
      <c r="R108" s="21"/>
      <c r="S108" s="22"/>
      <c r="T108" s="22"/>
      <c r="U108" s="20" t="s">
        <v>26</v>
      </c>
      <c r="V108" s="21"/>
      <c r="W108" s="21"/>
    </row>
    <row r="109" spans="2:23" ht="13.5" thickBot="1" x14ac:dyDescent="0.25">
      <c r="B109" s="11" t="s">
        <v>24</v>
      </c>
      <c r="C109" s="12" t="s">
        <v>24</v>
      </c>
      <c r="D109" s="13" t="s">
        <v>24</v>
      </c>
      <c r="E109" s="12" t="s">
        <v>24</v>
      </c>
      <c r="F109" s="12" t="s">
        <v>24</v>
      </c>
      <c r="G109" s="12" t="s">
        <v>24</v>
      </c>
      <c r="H109" s="12" t="s">
        <v>24</v>
      </c>
      <c r="I109" s="12" t="s">
        <v>24</v>
      </c>
      <c r="J109" s="12" t="s">
        <v>24</v>
      </c>
      <c r="K109" s="12" t="s">
        <v>24</v>
      </c>
      <c r="L109" s="12" t="s">
        <v>24</v>
      </c>
      <c r="M109" s="12" t="s">
        <v>24</v>
      </c>
      <c r="N109" s="12" t="s">
        <v>24</v>
      </c>
      <c r="O109" s="12" t="s">
        <v>24</v>
      </c>
      <c r="P109" s="12" t="s">
        <v>24</v>
      </c>
      <c r="Q109" s="12" t="s">
        <v>24</v>
      </c>
      <c r="R109" s="12" t="s">
        <v>24</v>
      </c>
      <c r="S109" s="12" t="s">
        <v>24</v>
      </c>
      <c r="T109" s="12" t="s">
        <v>24</v>
      </c>
      <c r="U109" s="12" t="s">
        <v>24</v>
      </c>
      <c r="V109" s="12" t="s">
        <v>24</v>
      </c>
      <c r="W109" s="12" t="s">
        <v>24</v>
      </c>
    </row>
    <row r="110" spans="2:23" ht="51.75" thickBot="1" x14ac:dyDescent="0.25">
      <c r="B110" s="23" t="s">
        <v>129</v>
      </c>
      <c r="C110" s="24" t="s">
        <v>130</v>
      </c>
      <c r="D110" s="25"/>
      <c r="E110" s="26"/>
      <c r="F110" s="26"/>
      <c r="G110" s="26"/>
      <c r="H110" s="26"/>
      <c r="I110" s="26"/>
      <c r="J110" s="27">
        <f>SUM(SCDAPT1!J107:'SCDAPT1'!J109)</f>
        <v>0</v>
      </c>
      <c r="K110" s="27">
        <f>SUM(SCDAPT1!K107:'SCDAPT1'!K109)</f>
        <v>0</v>
      </c>
      <c r="L110" s="27">
        <f>SUM(SCDAPT1!L107:'SCDAPT1'!L109)</f>
        <v>0</v>
      </c>
      <c r="M110" s="27">
        <f>SUM(SCDAPT1!M107:'SCDAPT1'!M109)</f>
        <v>0</v>
      </c>
      <c r="N110" s="27">
        <f>SUM(SCDAPT1!N107:'SCDAPT1'!N109)</f>
        <v>0</v>
      </c>
      <c r="O110" s="27">
        <f>SUM(SCDAPT1!O107:'SCDAPT1'!O109)</f>
        <v>0</v>
      </c>
      <c r="P110" s="27">
        <f>SUM(SCDAPT1!P107:'SCDAPT1'!P109)</f>
        <v>0</v>
      </c>
      <c r="Q110" s="27">
        <f>SUM(SCDAPT1!Q107:'SCDAPT1'!Q109)</f>
        <v>0</v>
      </c>
      <c r="R110" s="27">
        <f>SUM(SCDAPT1!R107:'SCDAPT1'!R109)</f>
        <v>0</v>
      </c>
      <c r="S110" s="26"/>
      <c r="T110" s="26"/>
      <c r="U110" s="26"/>
      <c r="V110" s="27">
        <f>SUM(SCDAPT1!V107:'SCDAPT1'!V109)</f>
        <v>0</v>
      </c>
      <c r="W110" s="27">
        <f>SUM(SCDAPT1!W107:'SCDAPT1'!W109)</f>
        <v>0</v>
      </c>
    </row>
    <row r="111" spans="2:23" ht="13.5" thickBot="1" x14ac:dyDescent="0.25">
      <c r="B111" s="11" t="s">
        <v>24</v>
      </c>
      <c r="C111" s="12" t="s">
        <v>24</v>
      </c>
      <c r="D111" s="13" t="s">
        <v>24</v>
      </c>
      <c r="E111" s="12" t="s">
        <v>24</v>
      </c>
      <c r="F111" s="12" t="s">
        <v>24</v>
      </c>
      <c r="G111" s="12" t="s">
        <v>24</v>
      </c>
      <c r="H111" s="12" t="s">
        <v>24</v>
      </c>
      <c r="I111" s="12" t="s">
        <v>24</v>
      </c>
      <c r="J111" s="12" t="s">
        <v>24</v>
      </c>
      <c r="K111" s="12" t="s">
        <v>24</v>
      </c>
      <c r="L111" s="12" t="s">
        <v>24</v>
      </c>
      <c r="M111" s="12" t="s">
        <v>24</v>
      </c>
      <c r="N111" s="12" t="s">
        <v>24</v>
      </c>
      <c r="O111" s="12" t="s">
        <v>24</v>
      </c>
      <c r="P111" s="12" t="s">
        <v>24</v>
      </c>
      <c r="Q111" s="12" t="s">
        <v>24</v>
      </c>
      <c r="R111" s="12" t="s">
        <v>24</v>
      </c>
      <c r="S111" s="12" t="s">
        <v>24</v>
      </c>
      <c r="T111" s="12" t="s">
        <v>24</v>
      </c>
      <c r="U111" s="12" t="s">
        <v>24</v>
      </c>
      <c r="V111" s="12" t="s">
        <v>24</v>
      </c>
      <c r="W111" s="12" t="s">
        <v>24</v>
      </c>
    </row>
    <row r="112" spans="2:23" ht="13.5" thickBot="1" x14ac:dyDescent="0.25">
      <c r="B112" s="14" t="s">
        <v>131</v>
      </c>
      <c r="C112" s="15" t="s">
        <v>26</v>
      </c>
      <c r="D112" s="16" t="s">
        <v>26</v>
      </c>
      <c r="E112" s="17" t="s">
        <v>26</v>
      </c>
      <c r="F112" s="18" t="s">
        <v>26</v>
      </c>
      <c r="G112" s="19"/>
      <c r="H112" s="20" t="s">
        <v>26</v>
      </c>
      <c r="I112" s="19"/>
      <c r="J112" s="21"/>
      <c r="K112" s="21"/>
      <c r="L112" s="21"/>
      <c r="M112" s="21"/>
      <c r="N112" s="21"/>
      <c r="O112" s="21"/>
      <c r="P112" s="21"/>
      <c r="Q112" s="21"/>
      <c r="R112" s="21"/>
      <c r="S112" s="22"/>
      <c r="T112" s="22"/>
      <c r="U112" s="20" t="s">
        <v>26</v>
      </c>
      <c r="V112" s="21"/>
      <c r="W112" s="21"/>
    </row>
    <row r="113" spans="2:23" ht="13.5" thickBot="1" x14ac:dyDescent="0.25">
      <c r="B113" s="11" t="s">
        <v>24</v>
      </c>
      <c r="C113" s="12" t="s">
        <v>24</v>
      </c>
      <c r="D113" s="13" t="s">
        <v>24</v>
      </c>
      <c r="E113" s="12" t="s">
        <v>24</v>
      </c>
      <c r="F113" s="12" t="s">
        <v>24</v>
      </c>
      <c r="G113" s="12" t="s">
        <v>24</v>
      </c>
      <c r="H113" s="12" t="s">
        <v>24</v>
      </c>
      <c r="I113" s="12" t="s">
        <v>24</v>
      </c>
      <c r="J113" s="12" t="s">
        <v>24</v>
      </c>
      <c r="K113" s="12" t="s">
        <v>24</v>
      </c>
      <c r="L113" s="12" t="s">
        <v>24</v>
      </c>
      <c r="M113" s="12" t="s">
        <v>24</v>
      </c>
      <c r="N113" s="12" t="s">
        <v>24</v>
      </c>
      <c r="O113" s="12" t="s">
        <v>24</v>
      </c>
      <c r="P113" s="12" t="s">
        <v>24</v>
      </c>
      <c r="Q113" s="12" t="s">
        <v>24</v>
      </c>
      <c r="R113" s="12" t="s">
        <v>24</v>
      </c>
      <c r="S113" s="12" t="s">
        <v>24</v>
      </c>
      <c r="T113" s="12" t="s">
        <v>24</v>
      </c>
      <c r="U113" s="12" t="s">
        <v>24</v>
      </c>
      <c r="V113" s="12" t="s">
        <v>24</v>
      </c>
      <c r="W113" s="12" t="s">
        <v>24</v>
      </c>
    </row>
    <row r="114" spans="2:23" ht="64.5" thickBot="1" x14ac:dyDescent="0.25">
      <c r="B114" s="23" t="s">
        <v>132</v>
      </c>
      <c r="C114" s="24" t="s">
        <v>133</v>
      </c>
      <c r="D114" s="25"/>
      <c r="E114" s="26"/>
      <c r="F114" s="26"/>
      <c r="G114" s="26"/>
      <c r="H114" s="26"/>
      <c r="I114" s="26"/>
      <c r="J114" s="27">
        <f>SUM(SCDAPT1!J111:'SCDAPT1'!J113)</f>
        <v>0</v>
      </c>
      <c r="K114" s="27">
        <f>SUM(SCDAPT1!K111:'SCDAPT1'!K113)</f>
        <v>0</v>
      </c>
      <c r="L114" s="27">
        <f>SUM(SCDAPT1!L111:'SCDAPT1'!L113)</f>
        <v>0</v>
      </c>
      <c r="M114" s="27">
        <f>SUM(SCDAPT1!M111:'SCDAPT1'!M113)</f>
        <v>0</v>
      </c>
      <c r="N114" s="27">
        <f>SUM(SCDAPT1!N111:'SCDAPT1'!N113)</f>
        <v>0</v>
      </c>
      <c r="O114" s="27">
        <f>SUM(SCDAPT1!O111:'SCDAPT1'!O113)</f>
        <v>0</v>
      </c>
      <c r="P114" s="27">
        <f>SUM(SCDAPT1!P111:'SCDAPT1'!P113)</f>
        <v>0</v>
      </c>
      <c r="Q114" s="27">
        <f>SUM(SCDAPT1!Q111:'SCDAPT1'!Q113)</f>
        <v>0</v>
      </c>
      <c r="R114" s="27">
        <f>SUM(SCDAPT1!R111:'SCDAPT1'!R113)</f>
        <v>0</v>
      </c>
      <c r="S114" s="26"/>
      <c r="T114" s="26"/>
      <c r="U114" s="26"/>
      <c r="V114" s="27">
        <f>SUM(SCDAPT1!V111:'SCDAPT1'!V113)</f>
        <v>0</v>
      </c>
      <c r="W114" s="27">
        <f>SUM(SCDAPT1!W111:'SCDAPT1'!W113)</f>
        <v>0</v>
      </c>
    </row>
    <row r="115" spans="2:23" ht="39" thickBot="1" x14ac:dyDescent="0.25">
      <c r="B115" s="23" t="s">
        <v>134</v>
      </c>
      <c r="C115" s="24" t="s">
        <v>135</v>
      </c>
      <c r="D115" s="25"/>
      <c r="E115" s="26"/>
      <c r="F115" s="26"/>
      <c r="G115" s="26"/>
      <c r="H115" s="26"/>
      <c r="I115" s="26"/>
      <c r="J115" s="27">
        <f>(SCDAPT1!J102+SCDAPT1!J106+SCDAPT1!J110+SCDAPT1!J114)</f>
        <v>108748176</v>
      </c>
      <c r="K115" s="27">
        <f>(SCDAPT1!K102+SCDAPT1!K106+SCDAPT1!K110+SCDAPT1!K114)</f>
        <v>0</v>
      </c>
      <c r="L115" s="27">
        <f>(SCDAPT1!L102+SCDAPT1!L106+SCDAPT1!L110+SCDAPT1!L114)</f>
        <v>-335990</v>
      </c>
      <c r="M115" s="27">
        <f>(SCDAPT1!M102+SCDAPT1!M106+SCDAPT1!M110+SCDAPT1!M114)</f>
        <v>0</v>
      </c>
      <c r="N115" s="27">
        <f>(SCDAPT1!N102+SCDAPT1!N106+SCDAPT1!N110+SCDAPT1!N114)</f>
        <v>0</v>
      </c>
      <c r="O115" s="27">
        <f>(SCDAPT1!O102+SCDAPT1!O106+SCDAPT1!O110+SCDAPT1!O114)</f>
        <v>108701665.66</v>
      </c>
      <c r="P115" s="27">
        <f>(SCDAPT1!P102+SCDAPT1!P106+SCDAPT1!P110+SCDAPT1!P114)</f>
        <v>109084166</v>
      </c>
      <c r="Q115" s="27">
        <f>(SCDAPT1!Q102+SCDAPT1!Q106+SCDAPT1!Q110+SCDAPT1!Q114)</f>
        <v>614752</v>
      </c>
      <c r="R115" s="27">
        <f>(SCDAPT1!R102+SCDAPT1!R106+SCDAPT1!R110+SCDAPT1!R114)</f>
        <v>0</v>
      </c>
      <c r="S115" s="26"/>
      <c r="T115" s="26"/>
      <c r="U115" s="26"/>
      <c r="V115" s="27">
        <f>(SCDAPT1!V102+SCDAPT1!V106+SCDAPT1!V110+SCDAPT1!V114)</f>
        <v>1098746</v>
      </c>
      <c r="W115" s="27">
        <f>(SCDAPT1!W102+SCDAPT1!W106+SCDAPT1!W110+SCDAPT1!W114)</f>
        <v>248071</v>
      </c>
    </row>
    <row r="116" spans="2:23" ht="13.5" thickBot="1" x14ac:dyDescent="0.25">
      <c r="B116" s="11" t="s">
        <v>24</v>
      </c>
      <c r="C116" s="12" t="s">
        <v>24</v>
      </c>
      <c r="D116" s="13" t="s">
        <v>24</v>
      </c>
      <c r="E116" s="12" t="s">
        <v>24</v>
      </c>
      <c r="F116" s="12" t="s">
        <v>24</v>
      </c>
      <c r="G116" s="12" t="s">
        <v>24</v>
      </c>
      <c r="H116" s="12" t="s">
        <v>24</v>
      </c>
      <c r="I116" s="12" t="s">
        <v>24</v>
      </c>
      <c r="J116" s="12" t="s">
        <v>24</v>
      </c>
      <c r="K116" s="12" t="s">
        <v>24</v>
      </c>
      <c r="L116" s="12" t="s">
        <v>24</v>
      </c>
      <c r="M116" s="12" t="s">
        <v>24</v>
      </c>
      <c r="N116" s="12" t="s">
        <v>24</v>
      </c>
      <c r="O116" s="12" t="s">
        <v>24</v>
      </c>
      <c r="P116" s="12" t="s">
        <v>24</v>
      </c>
      <c r="Q116" s="12" t="s">
        <v>24</v>
      </c>
      <c r="R116" s="12" t="s">
        <v>24</v>
      </c>
      <c r="S116" s="12" t="s">
        <v>24</v>
      </c>
      <c r="T116" s="12" t="s">
        <v>24</v>
      </c>
      <c r="U116" s="12" t="s">
        <v>24</v>
      </c>
      <c r="V116" s="12" t="s">
        <v>24</v>
      </c>
      <c r="W116" s="12" t="s">
        <v>24</v>
      </c>
    </row>
    <row r="117" spans="2:23" ht="13.5" thickBot="1" x14ac:dyDescent="0.25">
      <c r="B117" s="14" t="s">
        <v>136</v>
      </c>
      <c r="C117" s="15" t="s">
        <v>26</v>
      </c>
      <c r="D117" s="16" t="s">
        <v>26</v>
      </c>
      <c r="E117" s="17" t="s">
        <v>26</v>
      </c>
      <c r="F117" s="18" t="s">
        <v>26</v>
      </c>
      <c r="G117" s="19"/>
      <c r="H117" s="20" t="s">
        <v>26</v>
      </c>
      <c r="I117" s="19"/>
      <c r="J117" s="21"/>
      <c r="K117" s="21"/>
      <c r="L117" s="21"/>
      <c r="M117" s="21"/>
      <c r="N117" s="21"/>
      <c r="O117" s="21"/>
      <c r="P117" s="21"/>
      <c r="Q117" s="21"/>
      <c r="R117" s="21"/>
      <c r="S117" s="22"/>
      <c r="T117" s="22"/>
      <c r="U117" s="20" t="s">
        <v>26</v>
      </c>
      <c r="V117" s="21"/>
      <c r="W117" s="21"/>
    </row>
    <row r="118" spans="2:23" ht="13.5" thickBot="1" x14ac:dyDescent="0.25">
      <c r="B118" s="11" t="s">
        <v>24</v>
      </c>
      <c r="C118" s="12" t="s">
        <v>24</v>
      </c>
      <c r="D118" s="13" t="s">
        <v>24</v>
      </c>
      <c r="E118" s="12" t="s">
        <v>24</v>
      </c>
      <c r="F118" s="12" t="s">
        <v>24</v>
      </c>
      <c r="G118" s="12" t="s">
        <v>24</v>
      </c>
      <c r="H118" s="12" t="s">
        <v>24</v>
      </c>
      <c r="I118" s="12" t="s">
        <v>24</v>
      </c>
      <c r="J118" s="12" t="s">
        <v>24</v>
      </c>
      <c r="K118" s="12" t="s">
        <v>24</v>
      </c>
      <c r="L118" s="12" t="s">
        <v>24</v>
      </c>
      <c r="M118" s="12" t="s">
        <v>24</v>
      </c>
      <c r="N118" s="12" t="s">
        <v>24</v>
      </c>
      <c r="O118" s="12" t="s">
        <v>24</v>
      </c>
      <c r="P118" s="12" t="s">
        <v>24</v>
      </c>
      <c r="Q118" s="12" t="s">
        <v>24</v>
      </c>
      <c r="R118" s="12" t="s">
        <v>24</v>
      </c>
      <c r="S118" s="12" t="s">
        <v>24</v>
      </c>
      <c r="T118" s="12" t="s">
        <v>24</v>
      </c>
      <c r="U118" s="12" t="s">
        <v>24</v>
      </c>
      <c r="V118" s="12" t="s">
        <v>24</v>
      </c>
      <c r="W118" s="12" t="s">
        <v>24</v>
      </c>
    </row>
    <row r="119" spans="2:23" ht="39" thickBot="1" x14ac:dyDescent="0.25">
      <c r="B119" s="23" t="s">
        <v>137</v>
      </c>
      <c r="C119" s="24" t="s">
        <v>138</v>
      </c>
      <c r="D119" s="25"/>
      <c r="E119" s="26"/>
      <c r="F119" s="26"/>
      <c r="G119" s="26"/>
      <c r="H119" s="26"/>
      <c r="I119" s="26"/>
      <c r="J119" s="27">
        <f>SUM(SCDAPT1!J116:'SCDAPT1'!J118)</f>
        <v>0</v>
      </c>
      <c r="K119" s="27">
        <f>SUM(SCDAPT1!K116:'SCDAPT1'!K118)</f>
        <v>0</v>
      </c>
      <c r="L119" s="27">
        <f>SUM(SCDAPT1!L116:'SCDAPT1'!L118)</f>
        <v>0</v>
      </c>
      <c r="M119" s="27">
        <f>SUM(SCDAPT1!M116:'SCDAPT1'!M118)</f>
        <v>0</v>
      </c>
      <c r="N119" s="27">
        <f>SUM(SCDAPT1!N116:'SCDAPT1'!N118)</f>
        <v>0</v>
      </c>
      <c r="O119" s="27">
        <f>SUM(SCDAPT1!O116:'SCDAPT1'!O118)</f>
        <v>0</v>
      </c>
      <c r="P119" s="27">
        <f>SUM(SCDAPT1!P116:'SCDAPT1'!P118)</f>
        <v>0</v>
      </c>
      <c r="Q119" s="27">
        <f>SUM(SCDAPT1!Q116:'SCDAPT1'!Q118)</f>
        <v>0</v>
      </c>
      <c r="R119" s="27">
        <f>SUM(SCDAPT1!R116:'SCDAPT1'!R118)</f>
        <v>0</v>
      </c>
      <c r="S119" s="26"/>
      <c r="T119" s="26"/>
      <c r="U119" s="26"/>
      <c r="V119" s="27">
        <f>SUM(SCDAPT1!V116:'SCDAPT1'!V118)</f>
        <v>0</v>
      </c>
      <c r="W119" s="27">
        <f>SUM(SCDAPT1!W116:'SCDAPT1'!W118)</f>
        <v>0</v>
      </c>
    </row>
    <row r="120" spans="2:23" ht="13.5" thickBot="1" x14ac:dyDescent="0.25">
      <c r="B120" s="11" t="s">
        <v>24</v>
      </c>
      <c r="C120" s="12" t="s">
        <v>24</v>
      </c>
      <c r="D120" s="13" t="s">
        <v>24</v>
      </c>
      <c r="E120" s="12" t="s">
        <v>24</v>
      </c>
      <c r="F120" s="12" t="s">
        <v>24</v>
      </c>
      <c r="G120" s="12" t="s">
        <v>24</v>
      </c>
      <c r="H120" s="12" t="s">
        <v>24</v>
      </c>
      <c r="I120" s="12" t="s">
        <v>24</v>
      </c>
      <c r="J120" s="12" t="s">
        <v>24</v>
      </c>
      <c r="K120" s="12" t="s">
        <v>24</v>
      </c>
      <c r="L120" s="12" t="s">
        <v>24</v>
      </c>
      <c r="M120" s="12" t="s">
        <v>24</v>
      </c>
      <c r="N120" s="12" t="s">
        <v>24</v>
      </c>
      <c r="O120" s="12" t="s">
        <v>24</v>
      </c>
      <c r="P120" s="12" t="s">
        <v>24</v>
      </c>
      <c r="Q120" s="12" t="s">
        <v>24</v>
      </c>
      <c r="R120" s="12" t="s">
        <v>24</v>
      </c>
      <c r="S120" s="12" t="s">
        <v>24</v>
      </c>
      <c r="T120" s="12" t="s">
        <v>24</v>
      </c>
      <c r="U120" s="12" t="s">
        <v>24</v>
      </c>
      <c r="V120" s="12" t="s">
        <v>24</v>
      </c>
      <c r="W120" s="12" t="s">
        <v>24</v>
      </c>
    </row>
    <row r="121" spans="2:23" ht="13.5" thickBot="1" x14ac:dyDescent="0.25">
      <c r="B121" s="14" t="s">
        <v>139</v>
      </c>
      <c r="C121" s="15" t="s">
        <v>26</v>
      </c>
      <c r="D121" s="16" t="s">
        <v>26</v>
      </c>
      <c r="E121" s="17" t="s">
        <v>26</v>
      </c>
      <c r="F121" s="18" t="s">
        <v>26</v>
      </c>
      <c r="G121" s="19"/>
      <c r="H121" s="20" t="s">
        <v>26</v>
      </c>
      <c r="I121" s="19"/>
      <c r="J121" s="21"/>
      <c r="K121" s="21"/>
      <c r="L121" s="21"/>
      <c r="M121" s="21"/>
      <c r="N121" s="21"/>
      <c r="O121" s="21"/>
      <c r="P121" s="21"/>
      <c r="Q121" s="21"/>
      <c r="R121" s="21"/>
      <c r="S121" s="22"/>
      <c r="T121" s="22"/>
      <c r="U121" s="20" t="s">
        <v>26</v>
      </c>
      <c r="V121" s="21"/>
      <c r="W121" s="21"/>
    </row>
    <row r="122" spans="2:23" ht="13.5" thickBot="1" x14ac:dyDescent="0.25">
      <c r="B122" s="11" t="s">
        <v>24</v>
      </c>
      <c r="C122" s="12" t="s">
        <v>24</v>
      </c>
      <c r="D122" s="13" t="s">
        <v>24</v>
      </c>
      <c r="E122" s="12" t="s">
        <v>24</v>
      </c>
      <c r="F122" s="12" t="s">
        <v>24</v>
      </c>
      <c r="G122" s="12" t="s">
        <v>24</v>
      </c>
      <c r="H122" s="12" t="s">
        <v>24</v>
      </c>
      <c r="I122" s="12" t="s">
        <v>24</v>
      </c>
      <c r="J122" s="12" t="s">
        <v>24</v>
      </c>
      <c r="K122" s="12" t="s">
        <v>24</v>
      </c>
      <c r="L122" s="12" t="s">
        <v>24</v>
      </c>
      <c r="M122" s="12" t="s">
        <v>24</v>
      </c>
      <c r="N122" s="12" t="s">
        <v>24</v>
      </c>
      <c r="O122" s="12" t="s">
        <v>24</v>
      </c>
      <c r="P122" s="12" t="s">
        <v>24</v>
      </c>
      <c r="Q122" s="12" t="s">
        <v>24</v>
      </c>
      <c r="R122" s="12" t="s">
        <v>24</v>
      </c>
      <c r="S122" s="12" t="s">
        <v>24</v>
      </c>
      <c r="T122" s="12" t="s">
        <v>24</v>
      </c>
      <c r="U122" s="12" t="s">
        <v>24</v>
      </c>
      <c r="V122" s="12" t="s">
        <v>24</v>
      </c>
      <c r="W122" s="12" t="s">
        <v>24</v>
      </c>
    </row>
    <row r="123" spans="2:23" ht="39" thickBot="1" x14ac:dyDescent="0.25">
      <c r="B123" s="23" t="s">
        <v>140</v>
      </c>
      <c r="C123" s="24" t="s">
        <v>141</v>
      </c>
      <c r="D123" s="25"/>
      <c r="E123" s="26"/>
      <c r="F123" s="26"/>
      <c r="G123" s="26"/>
      <c r="H123" s="26"/>
      <c r="I123" s="26"/>
      <c r="J123" s="27">
        <f>SUM(SCDAPT1!J120:'SCDAPT1'!J122)</f>
        <v>0</v>
      </c>
      <c r="K123" s="27">
        <f>SUM(SCDAPT1!K120:'SCDAPT1'!K122)</f>
        <v>0</v>
      </c>
      <c r="L123" s="27">
        <f>SUM(SCDAPT1!L120:'SCDAPT1'!L122)</f>
        <v>0</v>
      </c>
      <c r="M123" s="27">
        <f>SUM(SCDAPT1!M120:'SCDAPT1'!M122)</f>
        <v>0</v>
      </c>
      <c r="N123" s="27">
        <f>SUM(SCDAPT1!N120:'SCDAPT1'!N122)</f>
        <v>0</v>
      </c>
      <c r="O123" s="27">
        <f>SUM(SCDAPT1!O120:'SCDAPT1'!O122)</f>
        <v>0</v>
      </c>
      <c r="P123" s="27">
        <f>SUM(SCDAPT1!P120:'SCDAPT1'!P122)</f>
        <v>0</v>
      </c>
      <c r="Q123" s="27">
        <f>SUM(SCDAPT1!Q120:'SCDAPT1'!Q122)</f>
        <v>0</v>
      </c>
      <c r="R123" s="27">
        <f>SUM(SCDAPT1!R120:'SCDAPT1'!R122)</f>
        <v>0</v>
      </c>
      <c r="S123" s="26"/>
      <c r="T123" s="26"/>
      <c r="U123" s="26"/>
      <c r="V123" s="27">
        <f>SUM(SCDAPT1!V120:'SCDAPT1'!V122)</f>
        <v>0</v>
      </c>
      <c r="W123" s="27">
        <f>SUM(SCDAPT1!W120:'SCDAPT1'!W122)</f>
        <v>0</v>
      </c>
    </row>
    <row r="124" spans="2:23" ht="13.5" thickBot="1" x14ac:dyDescent="0.25">
      <c r="B124" s="11" t="s">
        <v>24</v>
      </c>
      <c r="C124" s="12" t="s">
        <v>24</v>
      </c>
      <c r="D124" s="13" t="s">
        <v>24</v>
      </c>
      <c r="E124" s="12" t="s">
        <v>24</v>
      </c>
      <c r="F124" s="12" t="s">
        <v>24</v>
      </c>
      <c r="G124" s="12" t="s">
        <v>24</v>
      </c>
      <c r="H124" s="12" t="s">
        <v>24</v>
      </c>
      <c r="I124" s="12" t="s">
        <v>24</v>
      </c>
      <c r="J124" s="12" t="s">
        <v>24</v>
      </c>
      <c r="K124" s="12" t="s">
        <v>24</v>
      </c>
      <c r="L124" s="12" t="s">
        <v>24</v>
      </c>
      <c r="M124" s="12" t="s">
        <v>24</v>
      </c>
      <c r="N124" s="12" t="s">
        <v>24</v>
      </c>
      <c r="O124" s="12" t="s">
        <v>24</v>
      </c>
      <c r="P124" s="12" t="s">
        <v>24</v>
      </c>
      <c r="Q124" s="12" t="s">
        <v>24</v>
      </c>
      <c r="R124" s="12" t="s">
        <v>24</v>
      </c>
      <c r="S124" s="12" t="s">
        <v>24</v>
      </c>
      <c r="T124" s="12" t="s">
        <v>24</v>
      </c>
      <c r="U124" s="12" t="s">
        <v>24</v>
      </c>
      <c r="V124" s="12" t="s">
        <v>24</v>
      </c>
      <c r="W124" s="12" t="s">
        <v>24</v>
      </c>
    </row>
    <row r="125" spans="2:23" ht="13.5" thickBot="1" x14ac:dyDescent="0.25">
      <c r="B125" s="14" t="s">
        <v>142</v>
      </c>
      <c r="C125" s="15" t="s">
        <v>26</v>
      </c>
      <c r="D125" s="16" t="s">
        <v>26</v>
      </c>
      <c r="E125" s="17" t="s">
        <v>26</v>
      </c>
      <c r="F125" s="18" t="s">
        <v>26</v>
      </c>
      <c r="G125" s="19"/>
      <c r="H125" s="20" t="s">
        <v>26</v>
      </c>
      <c r="I125" s="19"/>
      <c r="J125" s="21"/>
      <c r="K125" s="21"/>
      <c r="L125" s="21"/>
      <c r="M125" s="21"/>
      <c r="N125" s="21"/>
      <c r="O125" s="21"/>
      <c r="P125" s="21"/>
      <c r="Q125" s="21"/>
      <c r="R125" s="21"/>
      <c r="S125" s="22"/>
      <c r="T125" s="22"/>
      <c r="U125" s="20" t="s">
        <v>26</v>
      </c>
      <c r="V125" s="21"/>
      <c r="W125" s="21"/>
    </row>
    <row r="126" spans="2:23" ht="13.5" thickBot="1" x14ac:dyDescent="0.25">
      <c r="B126" s="11" t="s">
        <v>24</v>
      </c>
      <c r="C126" s="12" t="s">
        <v>24</v>
      </c>
      <c r="D126" s="13" t="s">
        <v>24</v>
      </c>
      <c r="E126" s="12" t="s">
        <v>24</v>
      </c>
      <c r="F126" s="12" t="s">
        <v>24</v>
      </c>
      <c r="G126" s="12" t="s">
        <v>24</v>
      </c>
      <c r="H126" s="12" t="s">
        <v>24</v>
      </c>
      <c r="I126" s="12" t="s">
        <v>24</v>
      </c>
      <c r="J126" s="12" t="s">
        <v>24</v>
      </c>
      <c r="K126" s="12" t="s">
        <v>24</v>
      </c>
      <c r="L126" s="12" t="s">
        <v>24</v>
      </c>
      <c r="M126" s="12" t="s">
        <v>24</v>
      </c>
      <c r="N126" s="12" t="s">
        <v>24</v>
      </c>
      <c r="O126" s="12" t="s">
        <v>24</v>
      </c>
      <c r="P126" s="12" t="s">
        <v>24</v>
      </c>
      <c r="Q126" s="12" t="s">
        <v>24</v>
      </c>
      <c r="R126" s="12" t="s">
        <v>24</v>
      </c>
      <c r="S126" s="12" t="s">
        <v>24</v>
      </c>
      <c r="T126" s="12" t="s">
        <v>24</v>
      </c>
      <c r="U126" s="12" t="s">
        <v>24</v>
      </c>
      <c r="V126" s="12" t="s">
        <v>24</v>
      </c>
      <c r="W126" s="12" t="s">
        <v>24</v>
      </c>
    </row>
    <row r="127" spans="2:23" ht="39" thickBot="1" x14ac:dyDescent="0.25">
      <c r="B127" s="23" t="s">
        <v>143</v>
      </c>
      <c r="C127" s="24" t="s">
        <v>144</v>
      </c>
      <c r="D127" s="25"/>
      <c r="E127" s="26"/>
      <c r="F127" s="26"/>
      <c r="G127" s="26"/>
      <c r="H127" s="26"/>
      <c r="I127" s="26"/>
      <c r="J127" s="27">
        <f>SUM(SCDAPT1!J124:'SCDAPT1'!J126)</f>
        <v>0</v>
      </c>
      <c r="K127" s="27">
        <f>SUM(SCDAPT1!K124:'SCDAPT1'!K126)</f>
        <v>0</v>
      </c>
      <c r="L127" s="27">
        <f>SUM(SCDAPT1!L124:'SCDAPT1'!L126)</f>
        <v>0</v>
      </c>
      <c r="M127" s="27">
        <f>SUM(SCDAPT1!M124:'SCDAPT1'!M126)</f>
        <v>0</v>
      </c>
      <c r="N127" s="27">
        <f>SUM(SCDAPT1!N124:'SCDAPT1'!N126)</f>
        <v>0</v>
      </c>
      <c r="O127" s="27">
        <f>SUM(SCDAPT1!O124:'SCDAPT1'!O126)</f>
        <v>0</v>
      </c>
      <c r="P127" s="27">
        <f>SUM(SCDAPT1!P124:'SCDAPT1'!P126)</f>
        <v>0</v>
      </c>
      <c r="Q127" s="27">
        <f>SUM(SCDAPT1!Q124:'SCDAPT1'!Q126)</f>
        <v>0</v>
      </c>
      <c r="R127" s="27">
        <f>SUM(SCDAPT1!R124:'SCDAPT1'!R126)</f>
        <v>0</v>
      </c>
      <c r="S127" s="26"/>
      <c r="T127" s="26"/>
      <c r="U127" s="26"/>
      <c r="V127" s="27">
        <f>SUM(SCDAPT1!V124:'SCDAPT1'!V126)</f>
        <v>0</v>
      </c>
      <c r="W127" s="27">
        <f>SUM(SCDAPT1!W124:'SCDAPT1'!W126)</f>
        <v>0</v>
      </c>
    </row>
    <row r="128" spans="2:23" ht="13.5" thickBot="1" x14ac:dyDescent="0.25">
      <c r="B128" s="11" t="s">
        <v>24</v>
      </c>
      <c r="C128" s="12" t="s">
        <v>24</v>
      </c>
      <c r="D128" s="13" t="s">
        <v>24</v>
      </c>
      <c r="E128" s="12" t="s">
        <v>24</v>
      </c>
      <c r="F128" s="12" t="s">
        <v>24</v>
      </c>
      <c r="G128" s="12" t="s">
        <v>24</v>
      </c>
      <c r="H128" s="12" t="s">
        <v>24</v>
      </c>
      <c r="I128" s="12" t="s">
        <v>24</v>
      </c>
      <c r="J128" s="12" t="s">
        <v>24</v>
      </c>
      <c r="K128" s="12" t="s">
        <v>24</v>
      </c>
      <c r="L128" s="12" t="s">
        <v>24</v>
      </c>
      <c r="M128" s="12" t="s">
        <v>24</v>
      </c>
      <c r="N128" s="12" t="s">
        <v>24</v>
      </c>
      <c r="O128" s="12" t="s">
        <v>24</v>
      </c>
      <c r="P128" s="12" t="s">
        <v>24</v>
      </c>
      <c r="Q128" s="12" t="s">
        <v>24</v>
      </c>
      <c r="R128" s="12" t="s">
        <v>24</v>
      </c>
      <c r="S128" s="12" t="s">
        <v>24</v>
      </c>
      <c r="T128" s="12" t="s">
        <v>24</v>
      </c>
      <c r="U128" s="12" t="s">
        <v>24</v>
      </c>
      <c r="V128" s="12" t="s">
        <v>24</v>
      </c>
      <c r="W128" s="12" t="s">
        <v>24</v>
      </c>
    </row>
    <row r="129" spans="2:23" ht="13.5" thickBot="1" x14ac:dyDescent="0.25">
      <c r="B129" s="14" t="s">
        <v>145</v>
      </c>
      <c r="C129" s="15" t="s">
        <v>26</v>
      </c>
      <c r="D129" s="16" t="s">
        <v>26</v>
      </c>
      <c r="E129" s="17" t="s">
        <v>26</v>
      </c>
      <c r="F129" s="18" t="s">
        <v>26</v>
      </c>
      <c r="G129" s="19"/>
      <c r="H129" s="20" t="s">
        <v>26</v>
      </c>
      <c r="I129" s="19"/>
      <c r="J129" s="21"/>
      <c r="K129" s="21"/>
      <c r="L129" s="21"/>
      <c r="M129" s="21"/>
      <c r="N129" s="21"/>
      <c r="O129" s="21"/>
      <c r="P129" s="21"/>
      <c r="Q129" s="21"/>
      <c r="R129" s="21"/>
      <c r="S129" s="22"/>
      <c r="T129" s="22"/>
      <c r="U129" s="20" t="s">
        <v>26</v>
      </c>
      <c r="V129" s="21"/>
      <c r="W129" s="21"/>
    </row>
    <row r="130" spans="2:23" ht="13.5" thickBot="1" x14ac:dyDescent="0.25">
      <c r="B130" s="11" t="s">
        <v>24</v>
      </c>
      <c r="C130" s="12" t="s">
        <v>24</v>
      </c>
      <c r="D130" s="13" t="s">
        <v>24</v>
      </c>
      <c r="E130" s="12" t="s">
        <v>24</v>
      </c>
      <c r="F130" s="12" t="s">
        <v>24</v>
      </c>
      <c r="G130" s="12" t="s">
        <v>24</v>
      </c>
      <c r="H130" s="12" t="s">
        <v>24</v>
      </c>
      <c r="I130" s="12" t="s">
        <v>24</v>
      </c>
      <c r="J130" s="12" t="s">
        <v>24</v>
      </c>
      <c r="K130" s="12" t="s">
        <v>24</v>
      </c>
      <c r="L130" s="12" t="s">
        <v>24</v>
      </c>
      <c r="M130" s="12" t="s">
        <v>24</v>
      </c>
      <c r="N130" s="12" t="s">
        <v>24</v>
      </c>
      <c r="O130" s="12" t="s">
        <v>24</v>
      </c>
      <c r="P130" s="12" t="s">
        <v>24</v>
      </c>
      <c r="Q130" s="12" t="s">
        <v>24</v>
      </c>
      <c r="R130" s="12" t="s">
        <v>24</v>
      </c>
      <c r="S130" s="12" t="s">
        <v>24</v>
      </c>
      <c r="T130" s="12" t="s">
        <v>24</v>
      </c>
      <c r="U130" s="12" t="s">
        <v>24</v>
      </c>
      <c r="V130" s="12" t="s">
        <v>24</v>
      </c>
      <c r="W130" s="12" t="s">
        <v>24</v>
      </c>
    </row>
    <row r="131" spans="2:23" ht="51.75" thickBot="1" x14ac:dyDescent="0.25">
      <c r="B131" s="23" t="s">
        <v>146</v>
      </c>
      <c r="C131" s="24" t="s">
        <v>147</v>
      </c>
      <c r="D131" s="25"/>
      <c r="E131" s="26"/>
      <c r="F131" s="26"/>
      <c r="G131" s="26"/>
      <c r="H131" s="26"/>
      <c r="I131" s="26"/>
      <c r="J131" s="27">
        <f>SUM(SCDAPT1!J128:'SCDAPT1'!J130)</f>
        <v>0</v>
      </c>
      <c r="K131" s="27">
        <f>SUM(SCDAPT1!K128:'SCDAPT1'!K130)</f>
        <v>0</v>
      </c>
      <c r="L131" s="27">
        <f>SUM(SCDAPT1!L128:'SCDAPT1'!L130)</f>
        <v>0</v>
      </c>
      <c r="M131" s="27">
        <f>SUM(SCDAPT1!M128:'SCDAPT1'!M130)</f>
        <v>0</v>
      </c>
      <c r="N131" s="27">
        <f>SUM(SCDAPT1!N128:'SCDAPT1'!N130)</f>
        <v>0</v>
      </c>
      <c r="O131" s="27">
        <f>SUM(SCDAPT1!O128:'SCDAPT1'!O130)</f>
        <v>0</v>
      </c>
      <c r="P131" s="27">
        <f>SUM(SCDAPT1!P128:'SCDAPT1'!P130)</f>
        <v>0</v>
      </c>
      <c r="Q131" s="27">
        <f>SUM(SCDAPT1!Q128:'SCDAPT1'!Q130)</f>
        <v>0</v>
      </c>
      <c r="R131" s="27">
        <f>SUM(SCDAPT1!R128:'SCDAPT1'!R130)</f>
        <v>0</v>
      </c>
      <c r="S131" s="26"/>
      <c r="T131" s="26"/>
      <c r="U131" s="26"/>
      <c r="V131" s="27">
        <f>SUM(SCDAPT1!V128:'SCDAPT1'!V130)</f>
        <v>0</v>
      </c>
      <c r="W131" s="27">
        <f>SUM(SCDAPT1!W128:'SCDAPT1'!W130)</f>
        <v>0</v>
      </c>
    </row>
    <row r="132" spans="2:23" ht="13.5" thickBot="1" x14ac:dyDescent="0.25">
      <c r="B132" s="23" t="s">
        <v>148</v>
      </c>
      <c r="C132" s="24" t="s">
        <v>149</v>
      </c>
      <c r="D132" s="25"/>
      <c r="E132" s="26"/>
      <c r="F132" s="26"/>
      <c r="G132" s="26"/>
      <c r="H132" s="26"/>
      <c r="I132" s="26"/>
      <c r="J132" s="27">
        <f>(SCDAPT1!J119+SCDAPT1!J123+SCDAPT1!J127+SCDAPT1!J131)</f>
        <v>0</v>
      </c>
      <c r="K132" s="27">
        <f>(SCDAPT1!K119+SCDAPT1!K123+SCDAPT1!K127+SCDAPT1!K131)</f>
        <v>0</v>
      </c>
      <c r="L132" s="27">
        <f>(SCDAPT1!L119+SCDAPT1!L123+SCDAPT1!L127+SCDAPT1!L131)</f>
        <v>0</v>
      </c>
      <c r="M132" s="27">
        <f>(SCDAPT1!M119+SCDAPT1!M123+SCDAPT1!M127+SCDAPT1!M131)</f>
        <v>0</v>
      </c>
      <c r="N132" s="27">
        <f>(SCDAPT1!N119+SCDAPT1!N123+SCDAPT1!N127+SCDAPT1!N131)</f>
        <v>0</v>
      </c>
      <c r="O132" s="27">
        <f>(SCDAPT1!O119+SCDAPT1!O123+SCDAPT1!O127+SCDAPT1!O131)</f>
        <v>0</v>
      </c>
      <c r="P132" s="27">
        <f>(SCDAPT1!P119+SCDAPT1!P123+SCDAPT1!P127+SCDAPT1!P131)</f>
        <v>0</v>
      </c>
      <c r="Q132" s="27">
        <f>(SCDAPT1!Q119+SCDAPT1!Q123+SCDAPT1!Q127+SCDAPT1!Q131)</f>
        <v>0</v>
      </c>
      <c r="R132" s="27">
        <f>(SCDAPT1!R119+SCDAPT1!R123+SCDAPT1!R127+SCDAPT1!R131)</f>
        <v>0</v>
      </c>
      <c r="S132" s="26"/>
      <c r="T132" s="26"/>
      <c r="U132" s="26"/>
      <c r="V132" s="27">
        <f>(SCDAPT1!V119+SCDAPT1!V123+SCDAPT1!V127+SCDAPT1!V131)</f>
        <v>0</v>
      </c>
      <c r="W132" s="27">
        <f>(SCDAPT1!W119+SCDAPT1!W123+SCDAPT1!W127+SCDAPT1!W131)</f>
        <v>0</v>
      </c>
    </row>
    <row r="133" spans="2:23" ht="13.5" thickBot="1" x14ac:dyDescent="0.25">
      <c r="B133" s="11" t="s">
        <v>24</v>
      </c>
      <c r="C133" s="12" t="s">
        <v>24</v>
      </c>
      <c r="D133" s="13" t="s">
        <v>24</v>
      </c>
      <c r="E133" s="12" t="s">
        <v>24</v>
      </c>
      <c r="F133" s="12" t="s">
        <v>24</v>
      </c>
      <c r="G133" s="12" t="s">
        <v>24</v>
      </c>
      <c r="H133" s="12" t="s">
        <v>24</v>
      </c>
      <c r="I133" s="12" t="s">
        <v>24</v>
      </c>
      <c r="J133" s="12" t="s">
        <v>24</v>
      </c>
      <c r="K133" s="12" t="s">
        <v>24</v>
      </c>
      <c r="L133" s="12" t="s">
        <v>24</v>
      </c>
      <c r="M133" s="12" t="s">
        <v>24</v>
      </c>
      <c r="N133" s="12" t="s">
        <v>24</v>
      </c>
      <c r="O133" s="12" t="s">
        <v>24</v>
      </c>
      <c r="P133" s="12" t="s">
        <v>24</v>
      </c>
      <c r="Q133" s="12" t="s">
        <v>24</v>
      </c>
      <c r="R133" s="12" t="s">
        <v>24</v>
      </c>
      <c r="S133" s="12" t="s">
        <v>24</v>
      </c>
      <c r="T133" s="12" t="s">
        <v>24</v>
      </c>
      <c r="U133" s="12" t="s">
        <v>24</v>
      </c>
      <c r="V133" s="12" t="s">
        <v>24</v>
      </c>
      <c r="W133" s="12" t="s">
        <v>24</v>
      </c>
    </row>
    <row r="134" spans="2:23" ht="13.5" thickBot="1" x14ac:dyDescent="0.25">
      <c r="B134" s="14" t="s">
        <v>150</v>
      </c>
      <c r="C134" s="15" t="s">
        <v>26</v>
      </c>
      <c r="D134" s="16" t="s">
        <v>26</v>
      </c>
      <c r="E134" s="17" t="s">
        <v>26</v>
      </c>
      <c r="F134" s="18" t="s">
        <v>26</v>
      </c>
      <c r="G134" s="19"/>
      <c r="H134" s="20" t="s">
        <v>26</v>
      </c>
      <c r="I134" s="19"/>
      <c r="J134" s="21"/>
      <c r="K134" s="21"/>
      <c r="L134" s="21"/>
      <c r="M134" s="21"/>
      <c r="N134" s="21"/>
      <c r="O134" s="21"/>
      <c r="P134" s="21"/>
      <c r="Q134" s="21"/>
      <c r="R134" s="21"/>
      <c r="S134" s="22"/>
      <c r="T134" s="22"/>
      <c r="U134" s="20" t="s">
        <v>26</v>
      </c>
      <c r="V134" s="21"/>
      <c r="W134" s="21"/>
    </row>
    <row r="135" spans="2:23" ht="13.5" thickBot="1" x14ac:dyDescent="0.25">
      <c r="B135" s="11" t="s">
        <v>24</v>
      </c>
      <c r="C135" s="12" t="s">
        <v>24</v>
      </c>
      <c r="D135" s="13" t="s">
        <v>24</v>
      </c>
      <c r="E135" s="12" t="s">
        <v>24</v>
      </c>
      <c r="F135" s="12" t="s">
        <v>24</v>
      </c>
      <c r="G135" s="12" t="s">
        <v>24</v>
      </c>
      <c r="H135" s="12" t="s">
        <v>24</v>
      </c>
      <c r="I135" s="12" t="s">
        <v>24</v>
      </c>
      <c r="J135" s="12" t="s">
        <v>24</v>
      </c>
      <c r="K135" s="12" t="s">
        <v>24</v>
      </c>
      <c r="L135" s="12" t="s">
        <v>24</v>
      </c>
      <c r="M135" s="12" t="s">
        <v>24</v>
      </c>
      <c r="N135" s="12" t="s">
        <v>24</v>
      </c>
      <c r="O135" s="12" t="s">
        <v>24</v>
      </c>
      <c r="P135" s="12" t="s">
        <v>24</v>
      </c>
      <c r="Q135" s="12" t="s">
        <v>24</v>
      </c>
      <c r="R135" s="12" t="s">
        <v>24</v>
      </c>
      <c r="S135" s="12" t="s">
        <v>24</v>
      </c>
      <c r="T135" s="12" t="s">
        <v>24</v>
      </c>
      <c r="U135" s="12" t="s">
        <v>24</v>
      </c>
      <c r="V135" s="12" t="s">
        <v>24</v>
      </c>
      <c r="W135" s="12" t="s">
        <v>24</v>
      </c>
    </row>
    <row r="136" spans="2:23" ht="39" thickBot="1" x14ac:dyDescent="0.25">
      <c r="B136" s="23" t="s">
        <v>151</v>
      </c>
      <c r="C136" s="24" t="s">
        <v>152</v>
      </c>
      <c r="D136" s="25"/>
      <c r="E136" s="26"/>
      <c r="F136" s="26"/>
      <c r="G136" s="26"/>
      <c r="H136" s="26"/>
      <c r="I136" s="26"/>
      <c r="J136" s="27">
        <f>SUM(SCDAPT1!J133:'SCDAPT1'!J135)</f>
        <v>0</v>
      </c>
      <c r="K136" s="27">
        <f>SUM(SCDAPT1!K133:'SCDAPT1'!K135)</f>
        <v>0</v>
      </c>
      <c r="L136" s="27">
        <f>SUM(SCDAPT1!L133:'SCDAPT1'!L135)</f>
        <v>0</v>
      </c>
      <c r="M136" s="27">
        <f>SUM(SCDAPT1!M133:'SCDAPT1'!M135)</f>
        <v>0</v>
      </c>
      <c r="N136" s="27">
        <f>SUM(SCDAPT1!N133:'SCDAPT1'!N135)</f>
        <v>0</v>
      </c>
      <c r="O136" s="27">
        <f>SUM(SCDAPT1!O133:'SCDAPT1'!O135)</f>
        <v>0</v>
      </c>
      <c r="P136" s="27">
        <f>SUM(SCDAPT1!P133:'SCDAPT1'!P135)</f>
        <v>0</v>
      </c>
      <c r="Q136" s="27">
        <f>SUM(SCDAPT1!Q133:'SCDAPT1'!Q135)</f>
        <v>0</v>
      </c>
      <c r="R136" s="27">
        <f>SUM(SCDAPT1!R133:'SCDAPT1'!R135)</f>
        <v>0</v>
      </c>
      <c r="S136" s="26"/>
      <c r="T136" s="26"/>
      <c r="U136" s="26"/>
      <c r="V136" s="27">
        <f>SUM(SCDAPT1!V133:'SCDAPT1'!V135)</f>
        <v>0</v>
      </c>
      <c r="W136" s="27">
        <f>SUM(SCDAPT1!W133:'SCDAPT1'!W135)</f>
        <v>0</v>
      </c>
    </row>
    <row r="137" spans="2:23" ht="13.5" thickBot="1" x14ac:dyDescent="0.25">
      <c r="B137" s="11" t="s">
        <v>24</v>
      </c>
      <c r="C137" s="12" t="s">
        <v>24</v>
      </c>
      <c r="D137" s="13" t="s">
        <v>24</v>
      </c>
      <c r="E137" s="12" t="s">
        <v>24</v>
      </c>
      <c r="F137" s="12" t="s">
        <v>24</v>
      </c>
      <c r="G137" s="12" t="s">
        <v>24</v>
      </c>
      <c r="H137" s="12" t="s">
        <v>24</v>
      </c>
      <c r="I137" s="12" t="s">
        <v>24</v>
      </c>
      <c r="J137" s="12" t="s">
        <v>24</v>
      </c>
      <c r="K137" s="12" t="s">
        <v>24</v>
      </c>
      <c r="L137" s="12" t="s">
        <v>24</v>
      </c>
      <c r="M137" s="12" t="s">
        <v>24</v>
      </c>
      <c r="N137" s="12" t="s">
        <v>24</v>
      </c>
      <c r="O137" s="12" t="s">
        <v>24</v>
      </c>
      <c r="P137" s="12" t="s">
        <v>24</v>
      </c>
      <c r="Q137" s="12" t="s">
        <v>24</v>
      </c>
      <c r="R137" s="12" t="s">
        <v>24</v>
      </c>
      <c r="S137" s="12" t="s">
        <v>24</v>
      </c>
      <c r="T137" s="12" t="s">
        <v>24</v>
      </c>
      <c r="U137" s="12" t="s">
        <v>24</v>
      </c>
      <c r="V137" s="12" t="s">
        <v>24</v>
      </c>
      <c r="W137" s="12" t="s">
        <v>24</v>
      </c>
    </row>
    <row r="138" spans="2:23" ht="13.5" thickBot="1" x14ac:dyDescent="0.25">
      <c r="B138" s="14" t="s">
        <v>153</v>
      </c>
      <c r="C138" s="15" t="s">
        <v>26</v>
      </c>
      <c r="D138" s="16" t="s">
        <v>26</v>
      </c>
      <c r="E138" s="17" t="s">
        <v>26</v>
      </c>
      <c r="F138" s="18" t="s">
        <v>26</v>
      </c>
      <c r="G138" s="19"/>
      <c r="H138" s="20" t="s">
        <v>26</v>
      </c>
      <c r="I138" s="19"/>
      <c r="J138" s="21"/>
      <c r="K138" s="21"/>
      <c r="L138" s="21"/>
      <c r="M138" s="21"/>
      <c r="N138" s="21"/>
      <c r="O138" s="21"/>
      <c r="P138" s="21"/>
      <c r="Q138" s="21"/>
      <c r="R138" s="21"/>
      <c r="S138" s="22"/>
      <c r="T138" s="22"/>
      <c r="U138" s="20" t="s">
        <v>26</v>
      </c>
      <c r="V138" s="21"/>
      <c r="W138" s="21"/>
    </row>
    <row r="139" spans="2:23" ht="13.5" thickBot="1" x14ac:dyDescent="0.25">
      <c r="B139" s="11" t="s">
        <v>24</v>
      </c>
      <c r="C139" s="12" t="s">
        <v>24</v>
      </c>
      <c r="D139" s="13" t="s">
        <v>24</v>
      </c>
      <c r="E139" s="12" t="s">
        <v>24</v>
      </c>
      <c r="F139" s="12" t="s">
        <v>24</v>
      </c>
      <c r="G139" s="12" t="s">
        <v>24</v>
      </c>
      <c r="H139" s="12" t="s">
        <v>24</v>
      </c>
      <c r="I139" s="12" t="s">
        <v>24</v>
      </c>
      <c r="J139" s="12" t="s">
        <v>24</v>
      </c>
      <c r="K139" s="12" t="s">
        <v>24</v>
      </c>
      <c r="L139" s="12" t="s">
        <v>24</v>
      </c>
      <c r="M139" s="12" t="s">
        <v>24</v>
      </c>
      <c r="N139" s="12" t="s">
        <v>24</v>
      </c>
      <c r="O139" s="12" t="s">
        <v>24</v>
      </c>
      <c r="P139" s="12" t="s">
        <v>24</v>
      </c>
      <c r="Q139" s="12" t="s">
        <v>24</v>
      </c>
      <c r="R139" s="12" t="s">
        <v>24</v>
      </c>
      <c r="S139" s="12" t="s">
        <v>24</v>
      </c>
      <c r="T139" s="12" t="s">
        <v>24</v>
      </c>
      <c r="U139" s="12" t="s">
        <v>24</v>
      </c>
      <c r="V139" s="12" t="s">
        <v>24</v>
      </c>
      <c r="W139" s="12" t="s">
        <v>24</v>
      </c>
    </row>
    <row r="140" spans="2:23" ht="51.75" thickBot="1" x14ac:dyDescent="0.25">
      <c r="B140" s="23" t="s">
        <v>154</v>
      </c>
      <c r="C140" s="24" t="s">
        <v>155</v>
      </c>
      <c r="D140" s="25"/>
      <c r="E140" s="26"/>
      <c r="F140" s="26"/>
      <c r="G140" s="26"/>
      <c r="H140" s="26"/>
      <c r="I140" s="26"/>
      <c r="J140" s="27">
        <f>SUM(SCDAPT1!J137:'SCDAPT1'!J139)</f>
        <v>0</v>
      </c>
      <c r="K140" s="27">
        <f>SUM(SCDAPT1!K137:'SCDAPT1'!K139)</f>
        <v>0</v>
      </c>
      <c r="L140" s="27">
        <f>SUM(SCDAPT1!L137:'SCDAPT1'!L139)</f>
        <v>0</v>
      </c>
      <c r="M140" s="27">
        <f>SUM(SCDAPT1!M137:'SCDAPT1'!M139)</f>
        <v>0</v>
      </c>
      <c r="N140" s="27">
        <f>SUM(SCDAPT1!N137:'SCDAPT1'!N139)</f>
        <v>0</v>
      </c>
      <c r="O140" s="27">
        <f>SUM(SCDAPT1!O137:'SCDAPT1'!O139)</f>
        <v>0</v>
      </c>
      <c r="P140" s="27">
        <f>SUM(SCDAPT1!P137:'SCDAPT1'!P139)</f>
        <v>0</v>
      </c>
      <c r="Q140" s="27">
        <f>SUM(SCDAPT1!Q137:'SCDAPT1'!Q139)</f>
        <v>0</v>
      </c>
      <c r="R140" s="27">
        <f>SUM(SCDAPT1!R137:'SCDAPT1'!R139)</f>
        <v>0</v>
      </c>
      <c r="S140" s="26"/>
      <c r="T140" s="26"/>
      <c r="U140" s="26"/>
      <c r="V140" s="27">
        <f>SUM(SCDAPT1!V137:'SCDAPT1'!V139)</f>
        <v>0</v>
      </c>
      <c r="W140" s="27">
        <f>SUM(SCDAPT1!W137:'SCDAPT1'!W139)</f>
        <v>0</v>
      </c>
    </row>
    <row r="141" spans="2:23" ht="13.5" thickBot="1" x14ac:dyDescent="0.25">
      <c r="B141" s="11" t="s">
        <v>24</v>
      </c>
      <c r="C141" s="12" t="s">
        <v>24</v>
      </c>
      <c r="D141" s="13" t="s">
        <v>24</v>
      </c>
      <c r="E141" s="12" t="s">
        <v>24</v>
      </c>
      <c r="F141" s="12" t="s">
        <v>24</v>
      </c>
      <c r="G141" s="12" t="s">
        <v>24</v>
      </c>
      <c r="H141" s="12" t="s">
        <v>24</v>
      </c>
      <c r="I141" s="12" t="s">
        <v>24</v>
      </c>
      <c r="J141" s="12" t="s">
        <v>24</v>
      </c>
      <c r="K141" s="12" t="s">
        <v>24</v>
      </c>
      <c r="L141" s="12" t="s">
        <v>24</v>
      </c>
      <c r="M141" s="12" t="s">
        <v>24</v>
      </c>
      <c r="N141" s="12" t="s">
        <v>24</v>
      </c>
      <c r="O141" s="12" t="s">
        <v>24</v>
      </c>
      <c r="P141" s="12" t="s">
        <v>24</v>
      </c>
      <c r="Q141" s="12" t="s">
        <v>24</v>
      </c>
      <c r="R141" s="12" t="s">
        <v>24</v>
      </c>
      <c r="S141" s="12" t="s">
        <v>24</v>
      </c>
      <c r="T141" s="12" t="s">
        <v>24</v>
      </c>
      <c r="U141" s="12" t="s">
        <v>24</v>
      </c>
      <c r="V141" s="12" t="s">
        <v>24</v>
      </c>
      <c r="W141" s="12" t="s">
        <v>24</v>
      </c>
    </row>
    <row r="142" spans="2:23" ht="13.5" thickBot="1" x14ac:dyDescent="0.25">
      <c r="B142" s="14" t="s">
        <v>156</v>
      </c>
      <c r="C142" s="15" t="s">
        <v>26</v>
      </c>
      <c r="D142" s="16" t="s">
        <v>26</v>
      </c>
      <c r="E142" s="17" t="s">
        <v>26</v>
      </c>
      <c r="F142" s="18" t="s">
        <v>26</v>
      </c>
      <c r="G142" s="19"/>
      <c r="H142" s="20" t="s">
        <v>26</v>
      </c>
      <c r="I142" s="19"/>
      <c r="J142" s="21"/>
      <c r="K142" s="21"/>
      <c r="L142" s="21"/>
      <c r="M142" s="21"/>
      <c r="N142" s="21"/>
      <c r="O142" s="21"/>
      <c r="P142" s="21"/>
      <c r="Q142" s="21"/>
      <c r="R142" s="21"/>
      <c r="S142" s="22"/>
      <c r="T142" s="22"/>
      <c r="U142" s="20" t="s">
        <v>26</v>
      </c>
      <c r="V142" s="21"/>
      <c r="W142" s="21"/>
    </row>
    <row r="143" spans="2:23" ht="13.5" thickBot="1" x14ac:dyDescent="0.25">
      <c r="B143" s="11" t="s">
        <v>24</v>
      </c>
      <c r="C143" s="12" t="s">
        <v>24</v>
      </c>
      <c r="D143" s="13" t="s">
        <v>24</v>
      </c>
      <c r="E143" s="12" t="s">
        <v>24</v>
      </c>
      <c r="F143" s="12" t="s">
        <v>24</v>
      </c>
      <c r="G143" s="12" t="s">
        <v>24</v>
      </c>
      <c r="H143" s="12" t="s">
        <v>24</v>
      </c>
      <c r="I143" s="12" t="s">
        <v>24</v>
      </c>
      <c r="J143" s="12" t="s">
        <v>24</v>
      </c>
      <c r="K143" s="12" t="s">
        <v>24</v>
      </c>
      <c r="L143" s="12" t="s">
        <v>24</v>
      </c>
      <c r="M143" s="12" t="s">
        <v>24</v>
      </c>
      <c r="N143" s="12" t="s">
        <v>24</v>
      </c>
      <c r="O143" s="12" t="s">
        <v>24</v>
      </c>
      <c r="P143" s="12" t="s">
        <v>24</v>
      </c>
      <c r="Q143" s="12" t="s">
        <v>24</v>
      </c>
      <c r="R143" s="12" t="s">
        <v>24</v>
      </c>
      <c r="S143" s="12" t="s">
        <v>24</v>
      </c>
      <c r="T143" s="12" t="s">
        <v>24</v>
      </c>
      <c r="U143" s="12" t="s">
        <v>24</v>
      </c>
      <c r="V143" s="12" t="s">
        <v>24</v>
      </c>
      <c r="W143" s="12" t="s">
        <v>24</v>
      </c>
    </row>
    <row r="144" spans="2:23" ht="51.75" thickBot="1" x14ac:dyDescent="0.25">
      <c r="B144" s="23" t="s">
        <v>157</v>
      </c>
      <c r="C144" s="24" t="s">
        <v>158</v>
      </c>
      <c r="D144" s="25"/>
      <c r="E144" s="26"/>
      <c r="F144" s="26"/>
      <c r="G144" s="26"/>
      <c r="H144" s="26"/>
      <c r="I144" s="26"/>
      <c r="J144" s="27">
        <f>SUM(SCDAPT1!J141:'SCDAPT1'!J143)</f>
        <v>0</v>
      </c>
      <c r="K144" s="27">
        <f>SUM(SCDAPT1!K141:'SCDAPT1'!K143)</f>
        <v>0</v>
      </c>
      <c r="L144" s="27">
        <f>SUM(SCDAPT1!L141:'SCDAPT1'!L143)</f>
        <v>0</v>
      </c>
      <c r="M144" s="27">
        <f>SUM(SCDAPT1!M141:'SCDAPT1'!M143)</f>
        <v>0</v>
      </c>
      <c r="N144" s="27">
        <f>SUM(SCDAPT1!N141:'SCDAPT1'!N143)</f>
        <v>0</v>
      </c>
      <c r="O144" s="27">
        <f>SUM(SCDAPT1!O141:'SCDAPT1'!O143)</f>
        <v>0</v>
      </c>
      <c r="P144" s="27">
        <f>SUM(SCDAPT1!P141:'SCDAPT1'!P143)</f>
        <v>0</v>
      </c>
      <c r="Q144" s="27">
        <f>SUM(SCDAPT1!Q141:'SCDAPT1'!Q143)</f>
        <v>0</v>
      </c>
      <c r="R144" s="27">
        <f>SUM(SCDAPT1!R141:'SCDAPT1'!R143)</f>
        <v>0</v>
      </c>
      <c r="S144" s="26"/>
      <c r="T144" s="26"/>
      <c r="U144" s="26"/>
      <c r="V144" s="27">
        <f>SUM(SCDAPT1!V141:'SCDAPT1'!V143)</f>
        <v>0</v>
      </c>
      <c r="W144" s="27">
        <f>SUM(SCDAPT1!W141:'SCDAPT1'!W143)</f>
        <v>0</v>
      </c>
    </row>
    <row r="145" spans="2:23" ht="13.5" thickBot="1" x14ac:dyDescent="0.25">
      <c r="B145" s="11" t="s">
        <v>24</v>
      </c>
      <c r="C145" s="12" t="s">
        <v>24</v>
      </c>
      <c r="D145" s="13" t="s">
        <v>24</v>
      </c>
      <c r="E145" s="12" t="s">
        <v>24</v>
      </c>
      <c r="F145" s="12" t="s">
        <v>24</v>
      </c>
      <c r="G145" s="12" t="s">
        <v>24</v>
      </c>
      <c r="H145" s="12" t="s">
        <v>24</v>
      </c>
      <c r="I145" s="12" t="s">
        <v>24</v>
      </c>
      <c r="J145" s="12" t="s">
        <v>24</v>
      </c>
      <c r="K145" s="12" t="s">
        <v>24</v>
      </c>
      <c r="L145" s="12" t="s">
        <v>24</v>
      </c>
      <c r="M145" s="12" t="s">
        <v>24</v>
      </c>
      <c r="N145" s="12" t="s">
        <v>24</v>
      </c>
      <c r="O145" s="12" t="s">
        <v>24</v>
      </c>
      <c r="P145" s="12" t="s">
        <v>24</v>
      </c>
      <c r="Q145" s="12" t="s">
        <v>24</v>
      </c>
      <c r="R145" s="12" t="s">
        <v>24</v>
      </c>
      <c r="S145" s="12" t="s">
        <v>24</v>
      </c>
      <c r="T145" s="12" t="s">
        <v>24</v>
      </c>
      <c r="U145" s="12" t="s">
        <v>24</v>
      </c>
      <c r="V145" s="12" t="s">
        <v>24</v>
      </c>
      <c r="W145" s="12" t="s">
        <v>24</v>
      </c>
    </row>
    <row r="146" spans="2:23" ht="13.5" thickBot="1" x14ac:dyDescent="0.25">
      <c r="B146" s="14" t="s">
        <v>159</v>
      </c>
      <c r="C146" s="15" t="s">
        <v>26</v>
      </c>
      <c r="D146" s="16" t="s">
        <v>26</v>
      </c>
      <c r="E146" s="17" t="s">
        <v>26</v>
      </c>
      <c r="F146" s="18" t="s">
        <v>26</v>
      </c>
      <c r="G146" s="19"/>
      <c r="H146" s="20" t="s">
        <v>26</v>
      </c>
      <c r="I146" s="19"/>
      <c r="J146" s="21"/>
      <c r="K146" s="21"/>
      <c r="L146" s="21"/>
      <c r="M146" s="21"/>
      <c r="N146" s="21"/>
      <c r="O146" s="21"/>
      <c r="P146" s="21"/>
      <c r="Q146" s="21"/>
      <c r="R146" s="21"/>
      <c r="S146" s="22"/>
      <c r="T146" s="22"/>
      <c r="U146" s="20" t="s">
        <v>26</v>
      </c>
      <c r="V146" s="21"/>
      <c r="W146" s="21"/>
    </row>
    <row r="147" spans="2:23" ht="13.5" thickBot="1" x14ac:dyDescent="0.25">
      <c r="B147" s="11" t="s">
        <v>24</v>
      </c>
      <c r="C147" s="12" t="s">
        <v>24</v>
      </c>
      <c r="D147" s="13" t="s">
        <v>24</v>
      </c>
      <c r="E147" s="12" t="s">
        <v>24</v>
      </c>
      <c r="F147" s="12" t="s">
        <v>24</v>
      </c>
      <c r="G147" s="12" t="s">
        <v>24</v>
      </c>
      <c r="H147" s="12" t="s">
        <v>24</v>
      </c>
      <c r="I147" s="12" t="s">
        <v>24</v>
      </c>
      <c r="J147" s="12" t="s">
        <v>24</v>
      </c>
      <c r="K147" s="12" t="s">
        <v>24</v>
      </c>
      <c r="L147" s="12" t="s">
        <v>24</v>
      </c>
      <c r="M147" s="12" t="s">
        <v>24</v>
      </c>
      <c r="N147" s="12" t="s">
        <v>24</v>
      </c>
      <c r="O147" s="12" t="s">
        <v>24</v>
      </c>
      <c r="P147" s="12" t="s">
        <v>24</v>
      </c>
      <c r="Q147" s="12" t="s">
        <v>24</v>
      </c>
      <c r="R147" s="12" t="s">
        <v>24</v>
      </c>
      <c r="S147" s="12" t="s">
        <v>24</v>
      </c>
      <c r="T147" s="12" t="s">
        <v>24</v>
      </c>
      <c r="U147" s="12" t="s">
        <v>24</v>
      </c>
      <c r="V147" s="12" t="s">
        <v>24</v>
      </c>
      <c r="W147" s="12" t="s">
        <v>24</v>
      </c>
    </row>
    <row r="148" spans="2:23" ht="51.75" thickBot="1" x14ac:dyDescent="0.25">
      <c r="B148" s="23" t="s">
        <v>160</v>
      </c>
      <c r="C148" s="24" t="s">
        <v>161</v>
      </c>
      <c r="D148" s="25"/>
      <c r="E148" s="26"/>
      <c r="F148" s="26"/>
      <c r="G148" s="26"/>
      <c r="H148" s="26"/>
      <c r="I148" s="26"/>
      <c r="J148" s="27">
        <f>SUM(SCDAPT1!J145:'SCDAPT1'!J147)</f>
        <v>0</v>
      </c>
      <c r="K148" s="27">
        <f>SUM(SCDAPT1!K145:'SCDAPT1'!K147)</f>
        <v>0</v>
      </c>
      <c r="L148" s="27">
        <f>SUM(SCDAPT1!L145:'SCDAPT1'!L147)</f>
        <v>0</v>
      </c>
      <c r="M148" s="27">
        <f>SUM(SCDAPT1!M145:'SCDAPT1'!M147)</f>
        <v>0</v>
      </c>
      <c r="N148" s="27">
        <f>SUM(SCDAPT1!N145:'SCDAPT1'!N147)</f>
        <v>0</v>
      </c>
      <c r="O148" s="27">
        <f>SUM(SCDAPT1!O145:'SCDAPT1'!O147)</f>
        <v>0</v>
      </c>
      <c r="P148" s="27">
        <f>SUM(SCDAPT1!P145:'SCDAPT1'!P147)</f>
        <v>0</v>
      </c>
      <c r="Q148" s="27">
        <f>SUM(SCDAPT1!Q145:'SCDAPT1'!Q147)</f>
        <v>0</v>
      </c>
      <c r="R148" s="27">
        <f>SUM(SCDAPT1!R145:'SCDAPT1'!R147)</f>
        <v>0</v>
      </c>
      <c r="S148" s="26"/>
      <c r="T148" s="26"/>
      <c r="U148" s="26"/>
      <c r="V148" s="27">
        <f>SUM(SCDAPT1!V145:'SCDAPT1'!V147)</f>
        <v>0</v>
      </c>
      <c r="W148" s="27">
        <f>SUM(SCDAPT1!W145:'SCDAPT1'!W147)</f>
        <v>0</v>
      </c>
    </row>
    <row r="149" spans="2:23" ht="26.25" thickBot="1" x14ac:dyDescent="0.25">
      <c r="B149" s="23" t="s">
        <v>162</v>
      </c>
      <c r="C149" s="24" t="s">
        <v>163</v>
      </c>
      <c r="D149" s="25"/>
      <c r="E149" s="26"/>
      <c r="F149" s="26"/>
      <c r="G149" s="26"/>
      <c r="H149" s="26"/>
      <c r="I149" s="26"/>
      <c r="J149" s="27">
        <f>(SCDAPT1!J136+SCDAPT1!J140+SCDAPT1!J144+SCDAPT1!J148)</f>
        <v>0</v>
      </c>
      <c r="K149" s="27">
        <f>(SCDAPT1!K136+SCDAPT1!K140+SCDAPT1!K144+SCDAPT1!K148)</f>
        <v>0</v>
      </c>
      <c r="L149" s="27">
        <f>(SCDAPT1!L136+SCDAPT1!L140+SCDAPT1!L144+SCDAPT1!L148)</f>
        <v>0</v>
      </c>
      <c r="M149" s="27">
        <f>(SCDAPT1!M136+SCDAPT1!M140+SCDAPT1!M144+SCDAPT1!M148)</f>
        <v>0</v>
      </c>
      <c r="N149" s="27">
        <f>(SCDAPT1!N136+SCDAPT1!N140+SCDAPT1!N144+SCDAPT1!N148)</f>
        <v>0</v>
      </c>
      <c r="O149" s="27">
        <f>(SCDAPT1!O136+SCDAPT1!O140+SCDAPT1!O144+SCDAPT1!O148)</f>
        <v>0</v>
      </c>
      <c r="P149" s="27">
        <f>(SCDAPT1!P136+SCDAPT1!P140+SCDAPT1!P144+SCDAPT1!P148)</f>
        <v>0</v>
      </c>
      <c r="Q149" s="27">
        <f>(SCDAPT1!Q136+SCDAPT1!Q140+SCDAPT1!Q144+SCDAPT1!Q148)</f>
        <v>0</v>
      </c>
      <c r="R149" s="27">
        <f>(SCDAPT1!R136+SCDAPT1!R140+SCDAPT1!R144+SCDAPT1!R148)</f>
        <v>0</v>
      </c>
      <c r="S149" s="26"/>
      <c r="T149" s="26"/>
      <c r="U149" s="26"/>
      <c r="V149" s="27">
        <f>(SCDAPT1!V136+SCDAPT1!V140+SCDAPT1!V144+SCDAPT1!V148)</f>
        <v>0</v>
      </c>
      <c r="W149" s="27">
        <f>(SCDAPT1!W136+SCDAPT1!W140+SCDAPT1!W144+SCDAPT1!W148)</f>
        <v>0</v>
      </c>
    </row>
    <row r="150" spans="2:23" ht="13.5" thickBot="1" x14ac:dyDescent="0.25">
      <c r="B150" s="23" t="s">
        <v>164</v>
      </c>
      <c r="C150" s="24" t="s">
        <v>165</v>
      </c>
      <c r="D150" s="25"/>
      <c r="E150" s="26"/>
      <c r="F150" s="26"/>
      <c r="G150" s="26"/>
      <c r="H150" s="26"/>
      <c r="I150" s="26"/>
      <c r="J150" s="27">
        <f>(SCDAPT1!J10+SCDAPT1!J27+SCDAPT1!J44+SCDAPT1!J61+SCDAPT1!J79+SCDAPT1!J102+SCDAPT1!J119+SCDAPT1!J136)</f>
        <v>109088176</v>
      </c>
      <c r="K150" s="27">
        <f>(SCDAPT1!K10+SCDAPT1!K27+SCDAPT1!K44+SCDAPT1!K61+SCDAPT1!K79+SCDAPT1!K102+SCDAPT1!K119+SCDAPT1!K136)</f>
        <v>0</v>
      </c>
      <c r="L150" s="27">
        <f>(SCDAPT1!L10+SCDAPT1!L27+SCDAPT1!L44+SCDAPT1!L61+SCDAPT1!L79+SCDAPT1!L102+SCDAPT1!L119+SCDAPT1!L136)</f>
        <v>-335990</v>
      </c>
      <c r="M150" s="27">
        <f>(SCDAPT1!M10+SCDAPT1!M27+SCDAPT1!M44+SCDAPT1!M61+SCDAPT1!M79+SCDAPT1!M102+SCDAPT1!M119+SCDAPT1!M136)</f>
        <v>0</v>
      </c>
      <c r="N150" s="27">
        <f>(SCDAPT1!N10+SCDAPT1!N27+SCDAPT1!N44+SCDAPT1!N61+SCDAPT1!N79+SCDAPT1!N102+SCDAPT1!N119+SCDAPT1!N136)</f>
        <v>0</v>
      </c>
      <c r="O150" s="27">
        <f>(SCDAPT1!O10+SCDAPT1!O27+SCDAPT1!O44+SCDAPT1!O61+SCDAPT1!O79+SCDAPT1!O102+SCDAPT1!O119+SCDAPT1!O136)</f>
        <v>109041665.66</v>
      </c>
      <c r="P150" s="27">
        <f>(SCDAPT1!P10+SCDAPT1!P27+SCDAPT1!P44+SCDAPT1!P61+SCDAPT1!P79+SCDAPT1!P102+SCDAPT1!P119+SCDAPT1!P136)</f>
        <v>109424166</v>
      </c>
      <c r="Q150" s="27">
        <f>(SCDAPT1!Q10+SCDAPT1!Q27+SCDAPT1!Q44+SCDAPT1!Q61+SCDAPT1!Q79+SCDAPT1!Q102+SCDAPT1!Q119+SCDAPT1!Q136)</f>
        <v>615032</v>
      </c>
      <c r="R150" s="27">
        <f>(SCDAPT1!R10+SCDAPT1!R27+SCDAPT1!R44+SCDAPT1!R61+SCDAPT1!R79+SCDAPT1!R102+SCDAPT1!R119+SCDAPT1!R136)</f>
        <v>0</v>
      </c>
      <c r="S150" s="26"/>
      <c r="T150" s="26"/>
      <c r="U150" s="26"/>
      <c r="V150" s="27">
        <f>(SCDAPT1!V10+SCDAPT1!V27+SCDAPT1!V44+SCDAPT1!V61+SCDAPT1!V79+SCDAPT1!V102+SCDAPT1!V119+SCDAPT1!V136)</f>
        <v>1098969</v>
      </c>
      <c r="W150" s="27">
        <f>(SCDAPT1!W10+SCDAPT1!W27+SCDAPT1!W44+SCDAPT1!W61+SCDAPT1!W79+SCDAPT1!W102+SCDAPT1!W119+SCDAPT1!W136)</f>
        <v>248071</v>
      </c>
    </row>
    <row r="151" spans="2:23" ht="26.25" thickBot="1" x14ac:dyDescent="0.25">
      <c r="B151" s="23" t="s">
        <v>166</v>
      </c>
      <c r="C151" s="24" t="s">
        <v>167</v>
      </c>
      <c r="D151" s="25"/>
      <c r="E151" s="26"/>
      <c r="F151" s="26"/>
      <c r="G151" s="26"/>
      <c r="H151" s="26"/>
      <c r="I151" s="26"/>
      <c r="J151" s="27">
        <f>(SCDAPT1!J14+SCDAPT1!J31+SCDAPT1!J48+SCDAPT1!J65+SCDAPT1!J83+SCDAPT1!J106+SCDAPT1!J123+SCDAPT1!J140)</f>
        <v>0</v>
      </c>
      <c r="K151" s="27">
        <f>(SCDAPT1!K14+SCDAPT1!K31+SCDAPT1!K48+SCDAPT1!K65+SCDAPT1!K83+SCDAPT1!K106+SCDAPT1!K123+SCDAPT1!K140)</f>
        <v>0</v>
      </c>
      <c r="L151" s="27">
        <f>(SCDAPT1!L14+SCDAPT1!L31+SCDAPT1!L48+SCDAPT1!L65+SCDAPT1!L83+SCDAPT1!L106+SCDAPT1!L123+SCDAPT1!L140)</f>
        <v>0</v>
      </c>
      <c r="M151" s="27">
        <f>(SCDAPT1!M14+SCDAPT1!M31+SCDAPT1!M48+SCDAPT1!M65+SCDAPT1!M83+SCDAPT1!M106+SCDAPT1!M123+SCDAPT1!M140)</f>
        <v>0</v>
      </c>
      <c r="N151" s="27">
        <f>(SCDAPT1!N14+SCDAPT1!N31+SCDAPT1!N48+SCDAPT1!N65+SCDAPT1!N83+SCDAPT1!N106+SCDAPT1!N123+SCDAPT1!N140)</f>
        <v>0</v>
      </c>
      <c r="O151" s="27">
        <f>(SCDAPT1!O14+SCDAPT1!O31+SCDAPT1!O48+SCDAPT1!O65+SCDAPT1!O83+SCDAPT1!O106+SCDAPT1!O123+SCDAPT1!O140)</f>
        <v>0</v>
      </c>
      <c r="P151" s="27">
        <f>(SCDAPT1!P14+SCDAPT1!P31+SCDAPT1!P48+SCDAPT1!P65+SCDAPT1!P83+SCDAPT1!P106+SCDAPT1!P123+SCDAPT1!P140)</f>
        <v>0</v>
      </c>
      <c r="Q151" s="27">
        <f>(SCDAPT1!Q14+SCDAPT1!Q31+SCDAPT1!Q48+SCDAPT1!Q65+SCDAPT1!Q83+SCDAPT1!Q106+SCDAPT1!Q123+SCDAPT1!Q140)</f>
        <v>0</v>
      </c>
      <c r="R151" s="27">
        <f>(SCDAPT1!R14+SCDAPT1!R31+SCDAPT1!R48+SCDAPT1!R65+SCDAPT1!R83+SCDAPT1!R106+SCDAPT1!R123+SCDAPT1!R140)</f>
        <v>0</v>
      </c>
      <c r="S151" s="26"/>
      <c r="T151" s="26"/>
      <c r="U151" s="26"/>
      <c r="V151" s="27">
        <f>(SCDAPT1!V14+SCDAPT1!V31+SCDAPT1!V48+SCDAPT1!V65+SCDAPT1!V83+SCDAPT1!V106+SCDAPT1!V123+SCDAPT1!V140)</f>
        <v>0</v>
      </c>
      <c r="W151" s="27">
        <f>(SCDAPT1!W14+SCDAPT1!W31+SCDAPT1!W48+SCDAPT1!W65+SCDAPT1!W83+SCDAPT1!W106+SCDAPT1!W123+SCDAPT1!W140)</f>
        <v>0</v>
      </c>
    </row>
    <row r="152" spans="2:23" ht="26.25" thickBot="1" x14ac:dyDescent="0.25">
      <c r="B152" s="23" t="s">
        <v>168</v>
      </c>
      <c r="C152" s="24" t="s">
        <v>169</v>
      </c>
      <c r="D152" s="25"/>
      <c r="E152" s="26"/>
      <c r="F152" s="26"/>
      <c r="G152" s="26"/>
      <c r="H152" s="26"/>
      <c r="I152" s="26"/>
      <c r="J152" s="27">
        <f>(SCDAPT1!J18+SCDAPT1!J35+SCDAPT1!J52+SCDAPT1!J69+SCDAPT1!J87+SCDAPT1!J110+SCDAPT1!J127+SCDAPT1!J144)</f>
        <v>0</v>
      </c>
      <c r="K152" s="27">
        <f>(SCDAPT1!K18+SCDAPT1!K35+SCDAPT1!K52+SCDAPT1!K69+SCDAPT1!K87+SCDAPT1!K110+SCDAPT1!K127+SCDAPT1!K144)</f>
        <v>0</v>
      </c>
      <c r="L152" s="27">
        <f>(SCDAPT1!L18+SCDAPT1!L35+SCDAPT1!L52+SCDAPT1!L69+SCDAPT1!L87+SCDAPT1!L110+SCDAPT1!L127+SCDAPT1!L144)</f>
        <v>0</v>
      </c>
      <c r="M152" s="27">
        <f>(SCDAPT1!M18+SCDAPT1!M35+SCDAPT1!M52+SCDAPT1!M69+SCDAPT1!M87+SCDAPT1!M110+SCDAPT1!M127+SCDAPT1!M144)</f>
        <v>0</v>
      </c>
      <c r="N152" s="27">
        <f>(SCDAPT1!N18+SCDAPT1!N35+SCDAPT1!N52+SCDAPT1!N69+SCDAPT1!N87+SCDAPT1!N110+SCDAPT1!N127+SCDAPT1!N144)</f>
        <v>0</v>
      </c>
      <c r="O152" s="27">
        <f>(SCDAPT1!O18+SCDAPT1!O35+SCDAPT1!O52+SCDAPT1!O69+SCDAPT1!O87+SCDAPT1!O110+SCDAPT1!O127+SCDAPT1!O144)</f>
        <v>0</v>
      </c>
      <c r="P152" s="27">
        <f>(SCDAPT1!P18+SCDAPT1!P35+SCDAPT1!P52+SCDAPT1!P69+SCDAPT1!P87+SCDAPT1!P110+SCDAPT1!P127+SCDAPT1!P144)</f>
        <v>0</v>
      </c>
      <c r="Q152" s="27">
        <f>(SCDAPT1!Q18+SCDAPT1!Q35+SCDAPT1!Q52+SCDAPT1!Q69+SCDAPT1!Q87+SCDAPT1!Q110+SCDAPT1!Q127+SCDAPT1!Q144)</f>
        <v>0</v>
      </c>
      <c r="R152" s="27">
        <f>(SCDAPT1!R18+SCDAPT1!R35+SCDAPT1!R52+SCDAPT1!R69+SCDAPT1!R87+SCDAPT1!R110+SCDAPT1!R127+SCDAPT1!R144)</f>
        <v>0</v>
      </c>
      <c r="S152" s="26"/>
      <c r="T152" s="26"/>
      <c r="U152" s="26"/>
      <c r="V152" s="27">
        <f>(SCDAPT1!V18+SCDAPT1!V35+SCDAPT1!V52+SCDAPT1!V69+SCDAPT1!V87+SCDAPT1!V110+SCDAPT1!V127+SCDAPT1!V144)</f>
        <v>0</v>
      </c>
      <c r="W152" s="27">
        <f>(SCDAPT1!W18+SCDAPT1!W35+SCDAPT1!W52+SCDAPT1!W69+SCDAPT1!W87+SCDAPT1!W110+SCDAPT1!W127+SCDAPT1!W144)</f>
        <v>0</v>
      </c>
    </row>
    <row r="153" spans="2:23" ht="26.25" thickBot="1" x14ac:dyDescent="0.25">
      <c r="B153" s="23" t="s">
        <v>170</v>
      </c>
      <c r="C153" s="24" t="s">
        <v>171</v>
      </c>
      <c r="D153" s="25"/>
      <c r="E153" s="26"/>
      <c r="F153" s="26"/>
      <c r="G153" s="26"/>
      <c r="H153" s="26"/>
      <c r="I153" s="26"/>
      <c r="J153" s="27">
        <f>(SCDAPT1!J22+SCDAPT1!J39+SCDAPT1!J56+SCDAPT1!J73+SCDAPT1!J91+SCDAPT1!J114+SCDAPT1!J131+SCDAPT1!J148)</f>
        <v>0</v>
      </c>
      <c r="K153" s="27">
        <f>(SCDAPT1!K22+SCDAPT1!K39+SCDAPT1!K56+SCDAPT1!K73+SCDAPT1!K91+SCDAPT1!K114+SCDAPT1!K131+SCDAPT1!K148)</f>
        <v>0</v>
      </c>
      <c r="L153" s="27">
        <f>(SCDAPT1!L22+SCDAPT1!L39+SCDAPT1!L56+SCDAPT1!L73+SCDAPT1!L91+SCDAPT1!L114+SCDAPT1!L131+SCDAPT1!L148)</f>
        <v>0</v>
      </c>
      <c r="M153" s="27">
        <f>(SCDAPT1!M22+SCDAPT1!M39+SCDAPT1!M56+SCDAPT1!M73+SCDAPT1!M91+SCDAPT1!M114+SCDAPT1!M131+SCDAPT1!M148)</f>
        <v>0</v>
      </c>
      <c r="N153" s="27">
        <f>(SCDAPT1!N22+SCDAPT1!N39+SCDAPT1!N56+SCDAPT1!N73+SCDAPT1!N91+SCDAPT1!N114+SCDAPT1!N131+SCDAPT1!N148)</f>
        <v>0</v>
      </c>
      <c r="O153" s="27">
        <f>(SCDAPT1!O22+SCDAPT1!O39+SCDAPT1!O56+SCDAPT1!O73+SCDAPT1!O91+SCDAPT1!O114+SCDAPT1!O131+SCDAPT1!O148)</f>
        <v>0</v>
      </c>
      <c r="P153" s="27">
        <f>(SCDAPT1!P22+SCDAPT1!P39+SCDAPT1!P56+SCDAPT1!P73+SCDAPT1!P91+SCDAPT1!P114+SCDAPT1!P131+SCDAPT1!P148)</f>
        <v>0</v>
      </c>
      <c r="Q153" s="27">
        <f>(SCDAPT1!Q22+SCDAPT1!Q39+SCDAPT1!Q56+SCDAPT1!Q73+SCDAPT1!Q91+SCDAPT1!Q114+SCDAPT1!Q131+SCDAPT1!Q148)</f>
        <v>0</v>
      </c>
      <c r="R153" s="27">
        <f>(SCDAPT1!R22+SCDAPT1!R39+SCDAPT1!R56+SCDAPT1!R73+SCDAPT1!R91+SCDAPT1!R114+SCDAPT1!R131+SCDAPT1!R148)</f>
        <v>0</v>
      </c>
      <c r="S153" s="26"/>
      <c r="T153" s="26"/>
      <c r="U153" s="26"/>
      <c r="V153" s="27">
        <f>(SCDAPT1!V22+SCDAPT1!V39+SCDAPT1!V56+SCDAPT1!V73+SCDAPT1!V91+SCDAPT1!V114+SCDAPT1!V131+SCDAPT1!V148)</f>
        <v>0</v>
      </c>
      <c r="W153" s="27">
        <f>(SCDAPT1!W22+SCDAPT1!W39+SCDAPT1!W56+SCDAPT1!W73+SCDAPT1!W91+SCDAPT1!W114+SCDAPT1!W131+SCDAPT1!W148)</f>
        <v>0</v>
      </c>
    </row>
    <row r="154" spans="2:23" ht="13.5" thickBot="1" x14ac:dyDescent="0.25">
      <c r="B154" s="23" t="s">
        <v>172</v>
      </c>
      <c r="C154" s="24" t="s">
        <v>173</v>
      </c>
      <c r="D154" s="25"/>
      <c r="E154" s="26"/>
      <c r="F154" s="26"/>
      <c r="G154" s="26"/>
      <c r="H154" s="26"/>
      <c r="I154" s="26"/>
      <c r="J154" s="27">
        <f>(SCDAPT1!J23+SCDAPT1!J40+SCDAPT1!J57+SCDAPT1!J74+SCDAPT1!J92+SCDAPT1!J115+SCDAPT1!J132+SCDAPT1!J149)</f>
        <v>109088176</v>
      </c>
      <c r="K154" s="27">
        <f>(SCDAPT1!K23+SCDAPT1!K40+SCDAPT1!K57+SCDAPT1!K74+SCDAPT1!K92+SCDAPT1!K115+SCDAPT1!K132+SCDAPT1!K149)</f>
        <v>0</v>
      </c>
      <c r="L154" s="27">
        <f>(SCDAPT1!L23+SCDAPT1!L40+SCDAPT1!L57+SCDAPT1!L74+SCDAPT1!L92+SCDAPT1!L115+SCDAPT1!L132+SCDAPT1!L149)</f>
        <v>-335990</v>
      </c>
      <c r="M154" s="27">
        <f>(SCDAPT1!M23+SCDAPT1!M40+SCDAPT1!M57+SCDAPT1!M74+SCDAPT1!M92+SCDAPT1!M115+SCDAPT1!M132+SCDAPT1!M149)</f>
        <v>0</v>
      </c>
      <c r="N154" s="27">
        <f>(SCDAPT1!N23+SCDAPT1!N40+SCDAPT1!N57+SCDAPT1!N74+SCDAPT1!N92+SCDAPT1!N115+SCDAPT1!N132+SCDAPT1!N149)</f>
        <v>0</v>
      </c>
      <c r="O154" s="27">
        <f>(SCDAPT1!O23+SCDAPT1!O40+SCDAPT1!O57+SCDAPT1!O74+SCDAPT1!O92+SCDAPT1!O115+SCDAPT1!O132+SCDAPT1!O149)</f>
        <v>109041665.66</v>
      </c>
      <c r="P154" s="27">
        <f>(SCDAPT1!P23+SCDAPT1!P40+SCDAPT1!P57+SCDAPT1!P74+SCDAPT1!P92+SCDAPT1!P115+SCDAPT1!P132+SCDAPT1!P149)</f>
        <v>109424166</v>
      </c>
      <c r="Q154" s="27">
        <f>(SCDAPT1!Q23+SCDAPT1!Q40+SCDAPT1!Q57+SCDAPT1!Q74+SCDAPT1!Q92+SCDAPT1!Q115+SCDAPT1!Q132+SCDAPT1!Q149)</f>
        <v>615032</v>
      </c>
      <c r="R154" s="27">
        <f>(SCDAPT1!R23+SCDAPT1!R40+SCDAPT1!R57+SCDAPT1!R74+SCDAPT1!R92+SCDAPT1!R115+SCDAPT1!R132+SCDAPT1!R149)</f>
        <v>0</v>
      </c>
      <c r="S154" s="26"/>
      <c r="T154" s="26"/>
      <c r="U154" s="26"/>
      <c r="V154" s="27">
        <f>(SCDAPT1!V23+SCDAPT1!V40+SCDAPT1!V57+SCDAPT1!V74+SCDAPT1!V92+SCDAPT1!V115+SCDAPT1!V132+SCDAPT1!V149)</f>
        <v>1098969</v>
      </c>
      <c r="W154" s="27">
        <f>(SCDAPT1!W23+SCDAPT1!W40+SCDAPT1!W57+SCDAPT1!W74+SCDAPT1!W92+SCDAPT1!W115+SCDAPT1!W132+SCDAPT1!W149)</f>
        <v>248071</v>
      </c>
    </row>
    <row r="155" spans="2:23" ht="13.5" thickBot="1" x14ac:dyDescent="0.25">
      <c r="B155" s="11" t="s">
        <v>24</v>
      </c>
      <c r="C155" s="12" t="s">
        <v>24</v>
      </c>
      <c r="D155" s="13" t="s">
        <v>24</v>
      </c>
      <c r="E155" s="12" t="s">
        <v>24</v>
      </c>
      <c r="F155" s="12" t="s">
        <v>24</v>
      </c>
      <c r="G155" s="12" t="s">
        <v>24</v>
      </c>
      <c r="H155" s="12" t="s">
        <v>24</v>
      </c>
      <c r="I155" s="12" t="s">
        <v>24</v>
      </c>
      <c r="J155" s="12" t="s">
        <v>24</v>
      </c>
      <c r="K155" s="12" t="s">
        <v>24</v>
      </c>
      <c r="L155" s="12" t="s">
        <v>24</v>
      </c>
      <c r="M155" s="12" t="s">
        <v>24</v>
      </c>
      <c r="N155" s="12" t="s">
        <v>24</v>
      </c>
      <c r="O155" s="12" t="s">
        <v>24</v>
      </c>
      <c r="P155" s="12" t="s">
        <v>24</v>
      </c>
      <c r="Q155" s="12" t="s">
        <v>24</v>
      </c>
      <c r="R155" s="12" t="s">
        <v>24</v>
      </c>
      <c r="S155" s="12" t="s">
        <v>24</v>
      </c>
      <c r="T155" s="12" t="s">
        <v>24</v>
      </c>
      <c r="U155" s="12" t="s">
        <v>24</v>
      </c>
      <c r="V155" s="12" t="s">
        <v>24</v>
      </c>
      <c r="W155" s="12" t="s">
        <v>24</v>
      </c>
    </row>
    <row r="156" spans="2:23" ht="13.5" thickBot="1" x14ac:dyDescent="0.25">
      <c r="B156" s="14" t="s">
        <v>174</v>
      </c>
      <c r="C156" s="15" t="s">
        <v>26</v>
      </c>
      <c r="D156" s="16" t="s">
        <v>26</v>
      </c>
      <c r="E156" s="17" t="s">
        <v>26</v>
      </c>
      <c r="F156" s="18" t="s">
        <v>26</v>
      </c>
      <c r="G156" s="19"/>
      <c r="H156" s="20" t="s">
        <v>26</v>
      </c>
      <c r="I156" s="19"/>
      <c r="J156" s="21"/>
      <c r="K156" s="21"/>
      <c r="L156" s="21"/>
      <c r="M156" s="21"/>
      <c r="N156" s="21"/>
      <c r="O156" s="21"/>
      <c r="P156" s="21"/>
      <c r="Q156" s="21"/>
      <c r="R156" s="21"/>
      <c r="S156" s="22"/>
      <c r="T156" s="22"/>
      <c r="U156" s="20" t="s">
        <v>26</v>
      </c>
      <c r="V156" s="21"/>
      <c r="W156" s="21"/>
    </row>
    <row r="157" spans="2:23" ht="13.5" thickBot="1" x14ac:dyDescent="0.25">
      <c r="B157" s="11" t="s">
        <v>24</v>
      </c>
      <c r="C157" s="12" t="s">
        <v>24</v>
      </c>
      <c r="D157" s="13" t="s">
        <v>24</v>
      </c>
      <c r="E157" s="12" t="s">
        <v>24</v>
      </c>
      <c r="F157" s="12" t="s">
        <v>24</v>
      </c>
      <c r="G157" s="12" t="s">
        <v>24</v>
      </c>
      <c r="H157" s="12" t="s">
        <v>24</v>
      </c>
      <c r="I157" s="12" t="s">
        <v>24</v>
      </c>
      <c r="J157" s="12" t="s">
        <v>24</v>
      </c>
      <c r="K157" s="12" t="s">
        <v>24</v>
      </c>
      <c r="L157" s="12" t="s">
        <v>24</v>
      </c>
      <c r="M157" s="12" t="s">
        <v>24</v>
      </c>
      <c r="N157" s="12" t="s">
        <v>24</v>
      </c>
      <c r="O157" s="12" t="s">
        <v>24</v>
      </c>
      <c r="P157" s="12" t="s">
        <v>24</v>
      </c>
      <c r="Q157" s="12" t="s">
        <v>24</v>
      </c>
      <c r="R157" s="12" t="s">
        <v>24</v>
      </c>
      <c r="S157" s="12" t="s">
        <v>24</v>
      </c>
      <c r="T157" s="12" t="s">
        <v>24</v>
      </c>
      <c r="U157" s="12" t="s">
        <v>24</v>
      </c>
      <c r="V157" s="12" t="s">
        <v>24</v>
      </c>
      <c r="W157" s="12" t="s">
        <v>24</v>
      </c>
    </row>
    <row r="158" spans="2:23" ht="39" thickBot="1" x14ac:dyDescent="0.25">
      <c r="B158" s="23" t="s">
        <v>175</v>
      </c>
      <c r="C158" s="24" t="s">
        <v>176</v>
      </c>
      <c r="D158" s="25"/>
      <c r="E158" s="26"/>
      <c r="F158" s="26"/>
      <c r="G158" s="26"/>
      <c r="H158" s="26"/>
      <c r="I158" s="26"/>
      <c r="J158" s="27">
        <f>SUM(SCDAPT1!J155:'SCDAPT1'!J157)</f>
        <v>0</v>
      </c>
      <c r="K158" s="27">
        <f>SUM(SCDAPT1!K155:'SCDAPT1'!K157)</f>
        <v>0</v>
      </c>
      <c r="L158" s="27">
        <f>SUM(SCDAPT1!L155:'SCDAPT1'!L157)</f>
        <v>0</v>
      </c>
      <c r="M158" s="27">
        <f>SUM(SCDAPT1!M155:'SCDAPT1'!M157)</f>
        <v>0</v>
      </c>
      <c r="N158" s="27">
        <f>SUM(SCDAPT1!N155:'SCDAPT1'!N157)</f>
        <v>0</v>
      </c>
      <c r="O158" s="26"/>
      <c r="P158" s="27">
        <f>SUM(SCDAPT1!P155:'SCDAPT1'!P157)</f>
        <v>0</v>
      </c>
      <c r="Q158" s="27">
        <f>SUM(SCDAPT1!Q155:'SCDAPT1'!Q157)</f>
        <v>0</v>
      </c>
      <c r="R158" s="27">
        <f>SUM(SCDAPT1!R155:'SCDAPT1'!R157)</f>
        <v>0</v>
      </c>
      <c r="S158" s="26"/>
      <c r="T158" s="26"/>
      <c r="U158" s="26"/>
      <c r="V158" s="27">
        <f>SUM(SCDAPT1!V155:'SCDAPT1'!V157)</f>
        <v>0</v>
      </c>
      <c r="W158" s="27">
        <f>SUM(SCDAPT1!W155:'SCDAPT1'!W157)</f>
        <v>0</v>
      </c>
    </row>
    <row r="159" spans="2:23" ht="13.5" thickBot="1" x14ac:dyDescent="0.25">
      <c r="B159" s="11" t="s">
        <v>24</v>
      </c>
      <c r="C159" s="12" t="s">
        <v>24</v>
      </c>
      <c r="D159" s="13" t="s">
        <v>24</v>
      </c>
      <c r="E159" s="12" t="s">
        <v>24</v>
      </c>
      <c r="F159" s="12" t="s">
        <v>24</v>
      </c>
      <c r="G159" s="12" t="s">
        <v>24</v>
      </c>
      <c r="H159" s="12" t="s">
        <v>24</v>
      </c>
      <c r="I159" s="12" t="s">
        <v>24</v>
      </c>
      <c r="J159" s="12" t="s">
        <v>24</v>
      </c>
      <c r="K159" s="12" t="s">
        <v>24</v>
      </c>
      <c r="L159" s="12" t="s">
        <v>24</v>
      </c>
      <c r="M159" s="12" t="s">
        <v>24</v>
      </c>
      <c r="N159" s="12" t="s">
        <v>24</v>
      </c>
      <c r="O159" s="12" t="s">
        <v>24</v>
      </c>
      <c r="P159" s="12" t="s">
        <v>24</v>
      </c>
      <c r="Q159" s="12" t="s">
        <v>24</v>
      </c>
      <c r="R159" s="12" t="s">
        <v>24</v>
      </c>
      <c r="S159" s="12" t="s">
        <v>24</v>
      </c>
      <c r="T159" s="12" t="s">
        <v>24</v>
      </c>
      <c r="U159" s="12" t="s">
        <v>24</v>
      </c>
      <c r="V159" s="12" t="s">
        <v>24</v>
      </c>
      <c r="W159" s="12" t="s">
        <v>24</v>
      </c>
    </row>
    <row r="160" spans="2:23" ht="13.5" thickBot="1" x14ac:dyDescent="0.25">
      <c r="B160" s="14" t="s">
        <v>177</v>
      </c>
      <c r="C160" s="15" t="s">
        <v>26</v>
      </c>
      <c r="D160" s="16" t="s">
        <v>26</v>
      </c>
      <c r="E160" s="17" t="s">
        <v>26</v>
      </c>
      <c r="F160" s="18" t="s">
        <v>26</v>
      </c>
      <c r="G160" s="19"/>
      <c r="H160" s="20" t="s">
        <v>26</v>
      </c>
      <c r="I160" s="19"/>
      <c r="J160" s="21"/>
      <c r="K160" s="21"/>
      <c r="L160" s="21"/>
      <c r="M160" s="21"/>
      <c r="N160" s="21"/>
      <c r="O160" s="21"/>
      <c r="P160" s="21"/>
      <c r="Q160" s="21"/>
      <c r="R160" s="21"/>
      <c r="S160" s="22"/>
      <c r="T160" s="22"/>
      <c r="U160" s="20" t="s">
        <v>26</v>
      </c>
      <c r="V160" s="21"/>
      <c r="W160" s="21"/>
    </row>
    <row r="161" spans="2:23" ht="13.5" thickBot="1" x14ac:dyDescent="0.25">
      <c r="B161" s="11" t="s">
        <v>24</v>
      </c>
      <c r="C161" s="12" t="s">
        <v>24</v>
      </c>
      <c r="D161" s="13" t="s">
        <v>24</v>
      </c>
      <c r="E161" s="12" t="s">
        <v>24</v>
      </c>
      <c r="F161" s="12" t="s">
        <v>24</v>
      </c>
      <c r="G161" s="12" t="s">
        <v>24</v>
      </c>
      <c r="H161" s="12" t="s">
        <v>24</v>
      </c>
      <c r="I161" s="12" t="s">
        <v>24</v>
      </c>
      <c r="J161" s="12" t="s">
        <v>24</v>
      </c>
      <c r="K161" s="12" t="s">
        <v>24</v>
      </c>
      <c r="L161" s="12" t="s">
        <v>24</v>
      </c>
      <c r="M161" s="12" t="s">
        <v>24</v>
      </c>
      <c r="N161" s="12" t="s">
        <v>24</v>
      </c>
      <c r="O161" s="12" t="s">
        <v>24</v>
      </c>
      <c r="P161" s="12" t="s">
        <v>24</v>
      </c>
      <c r="Q161" s="12" t="s">
        <v>24</v>
      </c>
      <c r="R161" s="12" t="s">
        <v>24</v>
      </c>
      <c r="S161" s="12" t="s">
        <v>24</v>
      </c>
      <c r="T161" s="12" t="s">
        <v>24</v>
      </c>
      <c r="U161" s="12" t="s">
        <v>24</v>
      </c>
      <c r="V161" s="12" t="s">
        <v>24</v>
      </c>
      <c r="W161" s="12" t="s">
        <v>24</v>
      </c>
    </row>
    <row r="162" spans="2:23" ht="51.75" thickBot="1" x14ac:dyDescent="0.25">
      <c r="B162" s="23" t="s">
        <v>178</v>
      </c>
      <c r="C162" s="24" t="s">
        <v>179</v>
      </c>
      <c r="D162" s="25"/>
      <c r="E162" s="26"/>
      <c r="F162" s="26"/>
      <c r="G162" s="26"/>
      <c r="H162" s="26"/>
      <c r="I162" s="26"/>
      <c r="J162" s="27">
        <f>SUM(SCDAPT1!J159:'SCDAPT1'!J161)</f>
        <v>0</v>
      </c>
      <c r="K162" s="27">
        <f>SUM(SCDAPT1!K159:'SCDAPT1'!K161)</f>
        <v>0</v>
      </c>
      <c r="L162" s="27">
        <f>SUM(SCDAPT1!L159:'SCDAPT1'!L161)</f>
        <v>0</v>
      </c>
      <c r="M162" s="27">
        <f>SUM(SCDAPT1!M159:'SCDAPT1'!M161)</f>
        <v>0</v>
      </c>
      <c r="N162" s="27">
        <f>SUM(SCDAPT1!N159:'SCDAPT1'!N161)</f>
        <v>0</v>
      </c>
      <c r="O162" s="26"/>
      <c r="P162" s="27">
        <f>SUM(SCDAPT1!P159:'SCDAPT1'!P161)</f>
        <v>0</v>
      </c>
      <c r="Q162" s="27">
        <f>SUM(SCDAPT1!Q159:'SCDAPT1'!Q161)</f>
        <v>0</v>
      </c>
      <c r="R162" s="27">
        <f>SUM(SCDAPT1!R159:'SCDAPT1'!R161)</f>
        <v>0</v>
      </c>
      <c r="S162" s="26"/>
      <c r="T162" s="26"/>
      <c r="U162" s="26"/>
      <c r="V162" s="27">
        <f>SUM(SCDAPT1!V159:'SCDAPT1'!V161)</f>
        <v>0</v>
      </c>
      <c r="W162" s="27">
        <f>SUM(SCDAPT1!W159:'SCDAPT1'!W161)</f>
        <v>0</v>
      </c>
    </row>
    <row r="163" spans="2:23" ht="26.25" thickBot="1" x14ac:dyDescent="0.25">
      <c r="B163" s="23" t="s">
        <v>180</v>
      </c>
      <c r="C163" s="24" t="s">
        <v>181</v>
      </c>
      <c r="D163" s="25"/>
      <c r="E163" s="26"/>
      <c r="F163" s="26"/>
      <c r="G163" s="26"/>
      <c r="H163" s="26"/>
      <c r="I163" s="26"/>
      <c r="J163" s="27">
        <f>(SCDAPT1!J158+SCDAPT1!J162)</f>
        <v>0</v>
      </c>
      <c r="K163" s="27">
        <f>(SCDAPT1!K158+SCDAPT1!K162)</f>
        <v>0</v>
      </c>
      <c r="L163" s="27">
        <f>(SCDAPT1!L158+SCDAPT1!L162)</f>
        <v>0</v>
      </c>
      <c r="M163" s="27">
        <f>(SCDAPT1!M158+SCDAPT1!M162)</f>
        <v>0</v>
      </c>
      <c r="N163" s="27">
        <f>(SCDAPT1!N158+SCDAPT1!N162)</f>
        <v>0</v>
      </c>
      <c r="O163" s="26"/>
      <c r="P163" s="27">
        <f>(SCDAPT1!P158+SCDAPT1!P162)</f>
        <v>0</v>
      </c>
      <c r="Q163" s="27">
        <f>(SCDAPT1!Q158+SCDAPT1!Q162)</f>
        <v>0</v>
      </c>
      <c r="R163" s="27">
        <f>(SCDAPT1!R158+SCDAPT1!R162)</f>
        <v>0</v>
      </c>
      <c r="S163" s="26"/>
      <c r="T163" s="26"/>
      <c r="U163" s="26"/>
      <c r="V163" s="27">
        <f>(SCDAPT1!V158+SCDAPT1!V162)</f>
        <v>0</v>
      </c>
      <c r="W163" s="27">
        <f>(SCDAPT1!W158+SCDAPT1!W162)</f>
        <v>0</v>
      </c>
    </row>
    <row r="164" spans="2:23" ht="13.5" thickBot="1" x14ac:dyDescent="0.25">
      <c r="B164" s="11" t="s">
        <v>24</v>
      </c>
      <c r="C164" s="12" t="s">
        <v>24</v>
      </c>
      <c r="D164" s="13" t="s">
        <v>24</v>
      </c>
      <c r="E164" s="12" t="s">
        <v>24</v>
      </c>
      <c r="F164" s="12" t="s">
        <v>24</v>
      </c>
      <c r="G164" s="12" t="s">
        <v>24</v>
      </c>
      <c r="H164" s="12" t="s">
        <v>24</v>
      </c>
      <c r="I164" s="12" t="s">
        <v>24</v>
      </c>
      <c r="J164" s="12" t="s">
        <v>24</v>
      </c>
      <c r="K164" s="12" t="s">
        <v>24</v>
      </c>
      <c r="L164" s="12" t="s">
        <v>24</v>
      </c>
      <c r="M164" s="12" t="s">
        <v>24</v>
      </c>
      <c r="N164" s="12" t="s">
        <v>24</v>
      </c>
      <c r="O164" s="12" t="s">
        <v>24</v>
      </c>
      <c r="P164" s="12" t="s">
        <v>24</v>
      </c>
      <c r="Q164" s="12" t="s">
        <v>24</v>
      </c>
      <c r="R164" s="12" t="s">
        <v>24</v>
      </c>
      <c r="S164" s="12" t="s">
        <v>24</v>
      </c>
      <c r="T164" s="12" t="s">
        <v>24</v>
      </c>
      <c r="U164" s="12" t="s">
        <v>24</v>
      </c>
      <c r="V164" s="12" t="s">
        <v>24</v>
      </c>
      <c r="W164" s="12" t="s">
        <v>24</v>
      </c>
    </row>
    <row r="165" spans="2:23" ht="13.5" thickBot="1" x14ac:dyDescent="0.25">
      <c r="B165" s="14" t="s">
        <v>182</v>
      </c>
      <c r="C165" s="15" t="s">
        <v>26</v>
      </c>
      <c r="D165" s="16" t="s">
        <v>26</v>
      </c>
      <c r="E165" s="17" t="s">
        <v>26</v>
      </c>
      <c r="F165" s="18" t="s">
        <v>26</v>
      </c>
      <c r="G165" s="19"/>
      <c r="H165" s="20" t="s">
        <v>26</v>
      </c>
      <c r="I165" s="19"/>
      <c r="J165" s="21"/>
      <c r="K165" s="21"/>
      <c r="L165" s="21"/>
      <c r="M165" s="21"/>
      <c r="N165" s="21"/>
      <c r="O165" s="21"/>
      <c r="P165" s="21"/>
      <c r="Q165" s="21"/>
      <c r="R165" s="21"/>
      <c r="S165" s="22"/>
      <c r="T165" s="22"/>
      <c r="U165" s="20" t="s">
        <v>26</v>
      </c>
      <c r="V165" s="21"/>
      <c r="W165" s="21"/>
    </row>
    <row r="166" spans="2:23" ht="13.5" thickBot="1" x14ac:dyDescent="0.25">
      <c r="B166" s="11" t="s">
        <v>24</v>
      </c>
      <c r="C166" s="12" t="s">
        <v>24</v>
      </c>
      <c r="D166" s="13" t="s">
        <v>24</v>
      </c>
      <c r="E166" s="12" t="s">
        <v>24</v>
      </c>
      <c r="F166" s="12" t="s">
        <v>24</v>
      </c>
      <c r="G166" s="12" t="s">
        <v>24</v>
      </c>
      <c r="H166" s="12" t="s">
        <v>24</v>
      </c>
      <c r="I166" s="12" t="s">
        <v>24</v>
      </c>
      <c r="J166" s="12" t="s">
        <v>24</v>
      </c>
      <c r="K166" s="12" t="s">
        <v>24</v>
      </c>
      <c r="L166" s="12" t="s">
        <v>24</v>
      </c>
      <c r="M166" s="12" t="s">
        <v>24</v>
      </c>
      <c r="N166" s="12" t="s">
        <v>24</v>
      </c>
      <c r="O166" s="12" t="s">
        <v>24</v>
      </c>
      <c r="P166" s="12" t="s">
        <v>24</v>
      </c>
      <c r="Q166" s="12" t="s">
        <v>24</v>
      </c>
      <c r="R166" s="12" t="s">
        <v>24</v>
      </c>
      <c r="S166" s="12" t="s">
        <v>24</v>
      </c>
      <c r="T166" s="12" t="s">
        <v>24</v>
      </c>
      <c r="U166" s="12" t="s">
        <v>24</v>
      </c>
      <c r="V166" s="12" t="s">
        <v>24</v>
      </c>
      <c r="W166" s="12" t="s">
        <v>24</v>
      </c>
    </row>
    <row r="167" spans="2:23" ht="13.5" thickBot="1" x14ac:dyDescent="0.25">
      <c r="B167" s="23" t="s">
        <v>183</v>
      </c>
      <c r="C167" s="24" t="s">
        <v>184</v>
      </c>
      <c r="D167" s="25"/>
      <c r="E167" s="26"/>
      <c r="F167" s="26"/>
      <c r="G167" s="26"/>
      <c r="H167" s="26"/>
      <c r="I167" s="26"/>
      <c r="J167" s="27">
        <f>SUM(SCDAPT1!J164:'SCDAPT1'!J166)</f>
        <v>0</v>
      </c>
      <c r="K167" s="27">
        <f>SUM(SCDAPT1!K164:'SCDAPT1'!K166)</f>
        <v>0</v>
      </c>
      <c r="L167" s="27">
        <f>SUM(SCDAPT1!L164:'SCDAPT1'!L166)</f>
        <v>0</v>
      </c>
      <c r="M167" s="27">
        <f>SUM(SCDAPT1!M164:'SCDAPT1'!M166)</f>
        <v>0</v>
      </c>
      <c r="N167" s="27">
        <f>SUM(SCDAPT1!N164:'SCDAPT1'!N166)</f>
        <v>0</v>
      </c>
      <c r="O167" s="26"/>
      <c r="P167" s="27">
        <f>SUM(SCDAPT1!P164:'SCDAPT1'!P166)</f>
        <v>0</v>
      </c>
      <c r="Q167" s="27">
        <f>SUM(SCDAPT1!Q164:'SCDAPT1'!Q166)</f>
        <v>0</v>
      </c>
      <c r="R167" s="27">
        <f>SUM(SCDAPT1!R164:'SCDAPT1'!R166)</f>
        <v>0</v>
      </c>
      <c r="S167" s="26"/>
      <c r="T167" s="26"/>
      <c r="U167" s="26"/>
      <c r="V167" s="27">
        <f>SUM(SCDAPT1!V164:'SCDAPT1'!V166)</f>
        <v>0</v>
      </c>
      <c r="W167" s="27">
        <f>SUM(SCDAPT1!W164:'SCDAPT1'!W166)</f>
        <v>0</v>
      </c>
    </row>
    <row r="168" spans="2:23" ht="13.5" thickBot="1" x14ac:dyDescent="0.25">
      <c r="B168" s="11" t="s">
        <v>24</v>
      </c>
      <c r="C168" s="12" t="s">
        <v>24</v>
      </c>
      <c r="D168" s="13" t="s">
        <v>24</v>
      </c>
      <c r="E168" s="12" t="s">
        <v>24</v>
      </c>
      <c r="F168" s="12" t="s">
        <v>24</v>
      </c>
      <c r="G168" s="12" t="s">
        <v>24</v>
      </c>
      <c r="H168" s="12" t="s">
        <v>24</v>
      </c>
      <c r="I168" s="12" t="s">
        <v>24</v>
      </c>
      <c r="J168" s="12" t="s">
        <v>24</v>
      </c>
      <c r="K168" s="12" t="s">
        <v>24</v>
      </c>
      <c r="L168" s="12" t="s">
        <v>24</v>
      </c>
      <c r="M168" s="12" t="s">
        <v>24</v>
      </c>
      <c r="N168" s="12" t="s">
        <v>24</v>
      </c>
      <c r="O168" s="12" t="s">
        <v>24</v>
      </c>
      <c r="P168" s="12" t="s">
        <v>24</v>
      </c>
      <c r="Q168" s="12" t="s">
        <v>24</v>
      </c>
      <c r="R168" s="12" t="s">
        <v>24</v>
      </c>
      <c r="S168" s="12" t="s">
        <v>24</v>
      </c>
      <c r="T168" s="12" t="s">
        <v>24</v>
      </c>
      <c r="U168" s="12" t="s">
        <v>24</v>
      </c>
      <c r="V168" s="12" t="s">
        <v>24</v>
      </c>
      <c r="W168" s="12" t="s">
        <v>24</v>
      </c>
    </row>
    <row r="169" spans="2:23" ht="13.5" thickBot="1" x14ac:dyDescent="0.25">
      <c r="B169" s="14" t="s">
        <v>185</v>
      </c>
      <c r="C169" s="33" t="s">
        <v>26</v>
      </c>
      <c r="D169" s="16" t="s">
        <v>26</v>
      </c>
      <c r="E169" s="17" t="s">
        <v>26</v>
      </c>
      <c r="F169" s="18" t="s">
        <v>26</v>
      </c>
      <c r="G169" s="19"/>
      <c r="H169" s="20" t="s">
        <v>26</v>
      </c>
      <c r="I169" s="26"/>
      <c r="J169" s="21"/>
      <c r="K169" s="21"/>
      <c r="L169" s="21"/>
      <c r="M169" s="21"/>
      <c r="N169" s="21"/>
      <c r="O169" s="21"/>
      <c r="P169" s="21"/>
      <c r="Q169" s="21"/>
      <c r="R169" s="21"/>
      <c r="S169" s="22"/>
      <c r="T169" s="22"/>
      <c r="U169" s="20" t="s">
        <v>26</v>
      </c>
      <c r="V169" s="21"/>
      <c r="W169" s="21"/>
    </row>
    <row r="170" spans="2:23" ht="13.5" thickBot="1" x14ac:dyDescent="0.25">
      <c r="B170" s="11" t="s">
        <v>24</v>
      </c>
      <c r="C170" s="12" t="s">
        <v>24</v>
      </c>
      <c r="D170" s="13" t="s">
        <v>24</v>
      </c>
      <c r="E170" s="12" t="s">
        <v>24</v>
      </c>
      <c r="F170" s="12" t="s">
        <v>24</v>
      </c>
      <c r="G170" s="12" t="s">
        <v>24</v>
      </c>
      <c r="H170" s="12" t="s">
        <v>24</v>
      </c>
      <c r="I170" s="12" t="s">
        <v>24</v>
      </c>
      <c r="J170" s="12" t="s">
        <v>24</v>
      </c>
      <c r="K170" s="12" t="s">
        <v>24</v>
      </c>
      <c r="L170" s="12" t="s">
        <v>24</v>
      </c>
      <c r="M170" s="12" t="s">
        <v>24</v>
      </c>
      <c r="N170" s="12" t="s">
        <v>24</v>
      </c>
      <c r="O170" s="12" t="s">
        <v>24</v>
      </c>
      <c r="P170" s="12" t="s">
        <v>24</v>
      </c>
      <c r="Q170" s="12" t="s">
        <v>24</v>
      </c>
      <c r="R170" s="12" t="s">
        <v>24</v>
      </c>
      <c r="S170" s="12" t="s">
        <v>24</v>
      </c>
      <c r="T170" s="12" t="s">
        <v>24</v>
      </c>
      <c r="U170" s="12" t="s">
        <v>24</v>
      </c>
      <c r="V170" s="12" t="s">
        <v>24</v>
      </c>
      <c r="W170" s="12" t="s">
        <v>24</v>
      </c>
    </row>
    <row r="171" spans="2:23" ht="26.25" thickBot="1" x14ac:dyDescent="0.25">
      <c r="B171" s="23" t="s">
        <v>186</v>
      </c>
      <c r="C171" s="24" t="s">
        <v>187</v>
      </c>
      <c r="D171" s="25"/>
      <c r="E171" s="26"/>
      <c r="F171" s="26"/>
      <c r="G171" s="26"/>
      <c r="H171" s="26"/>
      <c r="I171" s="26"/>
      <c r="J171" s="27">
        <f>SUM(SCDAPT1!J168:'SCDAPT1'!J170)</f>
        <v>0</v>
      </c>
      <c r="K171" s="27">
        <f>SUM(SCDAPT1!K168:'SCDAPT1'!K170)</f>
        <v>0</v>
      </c>
      <c r="L171" s="27">
        <f>SUM(SCDAPT1!L168:'SCDAPT1'!L170)</f>
        <v>0</v>
      </c>
      <c r="M171" s="27">
        <f>SUM(SCDAPT1!M168:'SCDAPT1'!M170)</f>
        <v>0</v>
      </c>
      <c r="N171" s="27">
        <f>SUM(SCDAPT1!N168:'SCDAPT1'!N170)</f>
        <v>0</v>
      </c>
      <c r="O171" s="26"/>
      <c r="P171" s="27">
        <f>SUM(SCDAPT1!P168:'SCDAPT1'!P170)</f>
        <v>0</v>
      </c>
      <c r="Q171" s="27">
        <f>SUM(SCDAPT1!Q168:'SCDAPT1'!Q170)</f>
        <v>0</v>
      </c>
      <c r="R171" s="27">
        <f>SUM(SCDAPT1!R168:'SCDAPT1'!R170)</f>
        <v>0</v>
      </c>
      <c r="S171" s="26"/>
      <c r="T171" s="26"/>
      <c r="U171" s="26"/>
      <c r="V171" s="27">
        <f>SUM(SCDAPT1!V168:'SCDAPT1'!V170)</f>
        <v>0</v>
      </c>
      <c r="W171" s="27">
        <f>SUM(SCDAPT1!W168:'SCDAPT1'!W170)</f>
        <v>0</v>
      </c>
    </row>
    <row r="172" spans="2:23" ht="13.5" thickBot="1" x14ac:dyDescent="0.25">
      <c r="B172" s="11" t="s">
        <v>24</v>
      </c>
      <c r="C172" s="12" t="s">
        <v>24</v>
      </c>
      <c r="D172" s="13" t="s">
        <v>24</v>
      </c>
      <c r="E172" s="12" t="s">
        <v>24</v>
      </c>
      <c r="F172" s="12" t="s">
        <v>24</v>
      </c>
      <c r="G172" s="12" t="s">
        <v>24</v>
      </c>
      <c r="H172" s="12" t="s">
        <v>24</v>
      </c>
      <c r="I172" s="12" t="s">
        <v>24</v>
      </c>
      <c r="J172" s="12" t="s">
        <v>24</v>
      </c>
      <c r="K172" s="12" t="s">
        <v>24</v>
      </c>
      <c r="L172" s="12" t="s">
        <v>24</v>
      </c>
      <c r="M172" s="12" t="s">
        <v>24</v>
      </c>
      <c r="N172" s="12" t="s">
        <v>24</v>
      </c>
      <c r="O172" s="12" t="s">
        <v>24</v>
      </c>
      <c r="P172" s="12" t="s">
        <v>24</v>
      </c>
      <c r="Q172" s="12" t="s">
        <v>24</v>
      </c>
      <c r="R172" s="12" t="s">
        <v>24</v>
      </c>
      <c r="S172" s="12" t="s">
        <v>24</v>
      </c>
      <c r="T172" s="12" t="s">
        <v>24</v>
      </c>
      <c r="U172" s="12" t="s">
        <v>24</v>
      </c>
      <c r="V172" s="12" t="s">
        <v>24</v>
      </c>
      <c r="W172" s="12" t="s">
        <v>24</v>
      </c>
    </row>
    <row r="173" spans="2:23" ht="13.5" thickBot="1" x14ac:dyDescent="0.25">
      <c r="B173" s="14" t="s">
        <v>188</v>
      </c>
      <c r="C173" s="33" t="s">
        <v>189</v>
      </c>
      <c r="D173" s="16" t="s">
        <v>190</v>
      </c>
      <c r="E173" s="17" t="s">
        <v>26</v>
      </c>
      <c r="F173" s="18" t="s">
        <v>26</v>
      </c>
      <c r="G173" s="28">
        <v>41267</v>
      </c>
      <c r="H173" s="20" t="s">
        <v>191</v>
      </c>
      <c r="I173" s="26"/>
      <c r="J173" s="21">
        <v>180000000</v>
      </c>
      <c r="K173" s="21"/>
      <c r="L173" s="21"/>
      <c r="M173" s="21"/>
      <c r="N173" s="21"/>
      <c r="O173" s="21"/>
      <c r="P173" s="21">
        <v>180000000</v>
      </c>
      <c r="Q173" s="21"/>
      <c r="R173" s="21"/>
      <c r="S173" s="22">
        <v>0</v>
      </c>
      <c r="T173" s="22">
        <v>0</v>
      </c>
      <c r="U173" s="20" t="s">
        <v>26</v>
      </c>
      <c r="V173" s="21"/>
      <c r="W173" s="21"/>
    </row>
    <row r="174" spans="2:23" ht="13.5" thickBot="1" x14ac:dyDescent="0.25">
      <c r="B174" s="14" t="s">
        <v>192</v>
      </c>
      <c r="C174" s="33" t="s">
        <v>193</v>
      </c>
      <c r="D174" s="16" t="s">
        <v>194</v>
      </c>
      <c r="E174" s="17" t="s">
        <v>26</v>
      </c>
      <c r="F174" s="18" t="s">
        <v>26</v>
      </c>
      <c r="G174" s="28">
        <v>41271</v>
      </c>
      <c r="H174" s="20" t="s">
        <v>195</v>
      </c>
      <c r="I174" s="26"/>
      <c r="J174" s="21">
        <v>123940000</v>
      </c>
      <c r="K174" s="21"/>
      <c r="L174" s="21"/>
      <c r="M174" s="21"/>
      <c r="N174" s="21"/>
      <c r="O174" s="21"/>
      <c r="P174" s="21">
        <v>123940000</v>
      </c>
      <c r="Q174" s="21"/>
      <c r="R174" s="21"/>
      <c r="S174" s="22">
        <v>0</v>
      </c>
      <c r="T174" s="22">
        <v>8.0000000000000002E-3</v>
      </c>
      <c r="U174" s="20" t="s">
        <v>26</v>
      </c>
      <c r="V174" s="21"/>
      <c r="W174" s="21"/>
    </row>
    <row r="175" spans="2:23" ht="13.5" thickBot="1" x14ac:dyDescent="0.25">
      <c r="B175" s="11" t="s">
        <v>24</v>
      </c>
      <c r="C175" s="12" t="s">
        <v>24</v>
      </c>
      <c r="D175" s="13" t="s">
        <v>24</v>
      </c>
      <c r="E175" s="12" t="s">
        <v>24</v>
      </c>
      <c r="F175" s="12" t="s">
        <v>24</v>
      </c>
      <c r="G175" s="12" t="s">
        <v>24</v>
      </c>
      <c r="H175" s="12" t="s">
        <v>24</v>
      </c>
      <c r="I175" s="12" t="s">
        <v>24</v>
      </c>
      <c r="J175" s="12" t="s">
        <v>24</v>
      </c>
      <c r="K175" s="12" t="s">
        <v>24</v>
      </c>
      <c r="L175" s="12" t="s">
        <v>24</v>
      </c>
      <c r="M175" s="12" t="s">
        <v>24</v>
      </c>
      <c r="N175" s="12" t="s">
        <v>24</v>
      </c>
      <c r="O175" s="12" t="s">
        <v>24</v>
      </c>
      <c r="P175" s="12" t="s">
        <v>24</v>
      </c>
      <c r="Q175" s="12" t="s">
        <v>24</v>
      </c>
      <c r="R175" s="12" t="s">
        <v>24</v>
      </c>
      <c r="S175" s="12" t="s">
        <v>24</v>
      </c>
      <c r="T175" s="12" t="s">
        <v>24</v>
      </c>
      <c r="U175" s="12" t="s">
        <v>24</v>
      </c>
      <c r="V175" s="12" t="s">
        <v>24</v>
      </c>
      <c r="W175" s="12" t="s">
        <v>24</v>
      </c>
    </row>
    <row r="176" spans="2:23" ht="26.25" thickBot="1" x14ac:dyDescent="0.25">
      <c r="B176" s="23" t="s">
        <v>196</v>
      </c>
      <c r="C176" s="24" t="s">
        <v>197</v>
      </c>
      <c r="D176" s="25"/>
      <c r="E176" s="26"/>
      <c r="F176" s="26"/>
      <c r="G176" s="26"/>
      <c r="H176" s="26"/>
      <c r="I176" s="26"/>
      <c r="J176" s="27">
        <f>SUM(SCDAPT1!J172:'SCDAPT1'!J175)</f>
        <v>303940000</v>
      </c>
      <c r="K176" s="27">
        <f>SUM(SCDAPT1!K172:'SCDAPT1'!K175)</f>
        <v>0</v>
      </c>
      <c r="L176" s="27">
        <f>SUM(SCDAPT1!L172:'SCDAPT1'!L175)</f>
        <v>0</v>
      </c>
      <c r="M176" s="27">
        <f>SUM(SCDAPT1!M172:'SCDAPT1'!M175)</f>
        <v>0</v>
      </c>
      <c r="N176" s="27">
        <f>SUM(SCDAPT1!N172:'SCDAPT1'!N175)</f>
        <v>0</v>
      </c>
      <c r="O176" s="26"/>
      <c r="P176" s="27">
        <f>SUM(SCDAPT1!P172:'SCDAPT1'!P175)</f>
        <v>303940000</v>
      </c>
      <c r="Q176" s="27">
        <f>SUM(SCDAPT1!Q172:'SCDAPT1'!Q175)</f>
        <v>0</v>
      </c>
      <c r="R176" s="27">
        <f>SUM(SCDAPT1!R172:'SCDAPT1'!R175)</f>
        <v>0</v>
      </c>
      <c r="S176" s="26"/>
      <c r="T176" s="26"/>
      <c r="U176" s="26"/>
      <c r="V176" s="27">
        <f>SUM(SCDAPT1!V172:'SCDAPT1'!V175)</f>
        <v>0</v>
      </c>
      <c r="W176" s="27">
        <f>SUM(SCDAPT1!W172:'SCDAPT1'!W175)</f>
        <v>0</v>
      </c>
    </row>
    <row r="177" spans="2:23" ht="13.5" thickBot="1" x14ac:dyDescent="0.25">
      <c r="B177" s="11" t="s">
        <v>24</v>
      </c>
      <c r="C177" s="12" t="s">
        <v>24</v>
      </c>
      <c r="D177" s="13" t="s">
        <v>24</v>
      </c>
      <c r="E177" s="12" t="s">
        <v>24</v>
      </c>
      <c r="F177" s="12" t="s">
        <v>24</v>
      </c>
      <c r="G177" s="12" t="s">
        <v>24</v>
      </c>
      <c r="H177" s="12" t="s">
        <v>24</v>
      </c>
      <c r="I177" s="12" t="s">
        <v>24</v>
      </c>
      <c r="J177" s="12" t="s">
        <v>24</v>
      </c>
      <c r="K177" s="12" t="s">
        <v>24</v>
      </c>
      <c r="L177" s="12" t="s">
        <v>24</v>
      </c>
      <c r="M177" s="12" t="s">
        <v>24</v>
      </c>
      <c r="N177" s="12" t="s">
        <v>24</v>
      </c>
      <c r="O177" s="12" t="s">
        <v>24</v>
      </c>
      <c r="P177" s="12" t="s">
        <v>24</v>
      </c>
      <c r="Q177" s="12" t="s">
        <v>24</v>
      </c>
      <c r="R177" s="12" t="s">
        <v>24</v>
      </c>
      <c r="S177" s="12" t="s">
        <v>24</v>
      </c>
      <c r="T177" s="12" t="s">
        <v>24</v>
      </c>
      <c r="U177" s="12" t="s">
        <v>24</v>
      </c>
      <c r="V177" s="12" t="s">
        <v>24</v>
      </c>
      <c r="W177" s="12" t="s">
        <v>24</v>
      </c>
    </row>
    <row r="178" spans="2:23" ht="13.5" thickBot="1" x14ac:dyDescent="0.25">
      <c r="B178" s="14" t="s">
        <v>198</v>
      </c>
      <c r="C178" s="15" t="s">
        <v>26</v>
      </c>
      <c r="D178" s="16" t="s">
        <v>26</v>
      </c>
      <c r="E178" s="17" t="s">
        <v>26</v>
      </c>
      <c r="F178" s="18" t="s">
        <v>26</v>
      </c>
      <c r="G178" s="19"/>
      <c r="H178" s="20" t="s">
        <v>26</v>
      </c>
      <c r="I178" s="19"/>
      <c r="J178" s="21"/>
      <c r="K178" s="21"/>
      <c r="L178" s="21"/>
      <c r="M178" s="21"/>
      <c r="N178" s="21"/>
      <c r="O178" s="21"/>
      <c r="P178" s="21"/>
      <c r="Q178" s="21"/>
      <c r="R178" s="21"/>
      <c r="S178" s="22"/>
      <c r="T178" s="22"/>
      <c r="U178" s="20" t="s">
        <v>26</v>
      </c>
      <c r="V178" s="21"/>
      <c r="W178" s="21"/>
    </row>
    <row r="179" spans="2:23" ht="13.5" thickBot="1" x14ac:dyDescent="0.25">
      <c r="B179" s="11" t="s">
        <v>24</v>
      </c>
      <c r="C179" s="12" t="s">
        <v>24</v>
      </c>
      <c r="D179" s="13" t="s">
        <v>24</v>
      </c>
      <c r="E179" s="12" t="s">
        <v>24</v>
      </c>
      <c r="F179" s="12" t="s">
        <v>24</v>
      </c>
      <c r="G179" s="12" t="s">
        <v>24</v>
      </c>
      <c r="H179" s="12" t="s">
        <v>24</v>
      </c>
      <c r="I179" s="12" t="s">
        <v>24</v>
      </c>
      <c r="J179" s="12" t="s">
        <v>24</v>
      </c>
      <c r="K179" s="12" t="s">
        <v>24</v>
      </c>
      <c r="L179" s="12" t="s">
        <v>24</v>
      </c>
      <c r="M179" s="12" t="s">
        <v>24</v>
      </c>
      <c r="N179" s="12" t="s">
        <v>24</v>
      </c>
      <c r="O179" s="12" t="s">
        <v>24</v>
      </c>
      <c r="P179" s="12" t="s">
        <v>24</v>
      </c>
      <c r="Q179" s="12" t="s">
        <v>24</v>
      </c>
      <c r="R179" s="12" t="s">
        <v>24</v>
      </c>
      <c r="S179" s="12" t="s">
        <v>24</v>
      </c>
      <c r="T179" s="12" t="s">
        <v>24</v>
      </c>
      <c r="U179" s="12" t="s">
        <v>24</v>
      </c>
      <c r="V179" s="12" t="s">
        <v>24</v>
      </c>
      <c r="W179" s="12" t="s">
        <v>24</v>
      </c>
    </row>
    <row r="180" spans="2:23" ht="26.25" thickBot="1" x14ac:dyDescent="0.25">
      <c r="B180" s="23" t="s">
        <v>199</v>
      </c>
      <c r="C180" s="24" t="s">
        <v>200</v>
      </c>
      <c r="D180" s="25"/>
      <c r="E180" s="26"/>
      <c r="F180" s="26"/>
      <c r="G180" s="26"/>
      <c r="H180" s="26"/>
      <c r="I180" s="26"/>
      <c r="J180" s="27">
        <f>SUM(SCDAPT1!J177:'SCDAPT1'!J179)</f>
        <v>0</v>
      </c>
      <c r="K180" s="27">
        <f>SUM(SCDAPT1!K177:'SCDAPT1'!K179)</f>
        <v>0</v>
      </c>
      <c r="L180" s="27">
        <f>SUM(SCDAPT1!L177:'SCDAPT1'!L179)</f>
        <v>0</v>
      </c>
      <c r="M180" s="27">
        <f>SUM(SCDAPT1!M177:'SCDAPT1'!M179)</f>
        <v>0</v>
      </c>
      <c r="N180" s="27">
        <f>SUM(SCDAPT1!N177:'SCDAPT1'!N179)</f>
        <v>0</v>
      </c>
      <c r="O180" s="26"/>
      <c r="P180" s="27">
        <f>SUM(SCDAPT1!P177:'SCDAPT1'!P179)</f>
        <v>0</v>
      </c>
      <c r="Q180" s="27">
        <f>SUM(SCDAPT1!Q177:'SCDAPT1'!Q179)</f>
        <v>0</v>
      </c>
      <c r="R180" s="27">
        <f>SUM(SCDAPT1!R177:'SCDAPT1'!R179)</f>
        <v>0</v>
      </c>
      <c r="S180" s="26"/>
      <c r="T180" s="26"/>
      <c r="U180" s="26"/>
      <c r="V180" s="27">
        <f>SUM(SCDAPT1!V177:'SCDAPT1'!V179)</f>
        <v>0</v>
      </c>
      <c r="W180" s="27">
        <f>SUM(SCDAPT1!W177:'SCDAPT1'!W179)</f>
        <v>0</v>
      </c>
    </row>
    <row r="181" spans="2:23" ht="13.5" thickBot="1" x14ac:dyDescent="0.25">
      <c r="B181" s="35" t="s">
        <v>201</v>
      </c>
      <c r="C181" s="36" t="s">
        <v>202</v>
      </c>
      <c r="D181" s="37"/>
      <c r="E181" s="38"/>
      <c r="F181" s="38"/>
      <c r="G181" s="38"/>
      <c r="H181" s="38"/>
      <c r="I181" s="38"/>
      <c r="J181" s="39">
        <f>(SCDAPT1!J154+SCDAPT1!J163+SCDAPT1!J167+SCDAPT1!J171+SCDAPT1!J176+SCDAPT1!J180)</f>
        <v>413028176</v>
      </c>
      <c r="K181" s="39">
        <f>(SCDAPT1!K154+SCDAPT1!K163+SCDAPT1!K167+SCDAPT1!K171+SCDAPT1!K176+SCDAPT1!K180)</f>
        <v>0</v>
      </c>
      <c r="L181" s="39">
        <f>(SCDAPT1!L154+SCDAPT1!L163+SCDAPT1!L167+SCDAPT1!L171+SCDAPT1!L176+SCDAPT1!L180)</f>
        <v>-335990</v>
      </c>
      <c r="M181" s="39">
        <f>(SCDAPT1!M154+SCDAPT1!M163+SCDAPT1!M167+SCDAPT1!M171+SCDAPT1!M176+SCDAPT1!M180)</f>
        <v>0</v>
      </c>
      <c r="N181" s="39">
        <f>(SCDAPT1!N154+SCDAPT1!N163+SCDAPT1!N167+SCDAPT1!N171+SCDAPT1!N176+SCDAPT1!N180)</f>
        <v>0</v>
      </c>
      <c r="O181" s="38"/>
      <c r="P181" s="39">
        <f>(SCDAPT1!P154+SCDAPT1!P163+SCDAPT1!P167+SCDAPT1!P171+SCDAPT1!P176+SCDAPT1!P180)</f>
        <v>413364166</v>
      </c>
      <c r="Q181" s="39">
        <f>(SCDAPT1!Q154+SCDAPT1!Q163+SCDAPT1!Q167+SCDAPT1!Q171+SCDAPT1!Q176+SCDAPT1!Q180)</f>
        <v>615032</v>
      </c>
      <c r="R181" s="39">
        <f>(SCDAPT1!R154+SCDAPT1!R163+SCDAPT1!R167+SCDAPT1!R171+SCDAPT1!R176+SCDAPT1!R180)</f>
        <v>0</v>
      </c>
      <c r="S181" s="38"/>
      <c r="T181" s="38"/>
      <c r="U181" s="38"/>
      <c r="V181" s="39">
        <f>(SCDAPT1!V154+SCDAPT1!V163+SCDAPT1!V167+SCDAPT1!V171+SCDAPT1!V176+SCDAPT1!V180)</f>
        <v>1098969</v>
      </c>
      <c r="W181" s="39">
        <f>(SCDAPT1!W154+SCDAPT1!W163+SCDAPT1!W167+SCDAPT1!W171+SCDAPT1!W176+SCDAPT1!W180)</f>
        <v>248071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&amp;CSCDAPT1E17</oddHeader>
    <oddFooter>&amp;LWINGS Application&amp;RSaveAs(3/1/2013-10:18 AM)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0"/>
  <sheetViews>
    <sheetView workbookViewId="0"/>
  </sheetViews>
  <sheetFormatPr defaultRowHeight="12.75" x14ac:dyDescent="0.2"/>
  <cols>
    <col min="1" max="1" width="2" customWidth="1"/>
    <col min="2" max="2" width="8" customWidth="1"/>
    <col min="4" max="4" width="26" customWidth="1"/>
  </cols>
  <sheetData>
    <row r="2" spans="2:5" ht="33.75" x14ac:dyDescent="0.2">
      <c r="B2" s="1"/>
      <c r="C2" s="1" t="s">
        <v>4116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60.75" x14ac:dyDescent="0.3">
      <c r="B4" s="4" t="s">
        <v>4115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36" x14ac:dyDescent="0.2">
      <c r="B6" s="9"/>
      <c r="C6" s="10" t="s">
        <v>5</v>
      </c>
      <c r="D6" s="10" t="s">
        <v>3557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3556</v>
      </c>
      <c r="C8" s="65" t="s">
        <v>704</v>
      </c>
      <c r="D8" s="16" t="s">
        <v>3545</v>
      </c>
    </row>
    <row r="9" spans="2:5" x14ac:dyDescent="0.2">
      <c r="B9" s="64" t="s">
        <v>3554</v>
      </c>
      <c r="C9" s="63" t="s">
        <v>722</v>
      </c>
      <c r="D9" s="47" t="s">
        <v>4117</v>
      </c>
    </row>
    <row r="10" spans="2:5" x14ac:dyDescent="0.2">
      <c r="B10" s="62" t="s">
        <v>24</v>
      </c>
      <c r="C10" s="61" t="s">
        <v>24</v>
      </c>
      <c r="D10" s="60" t="s">
        <v>24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&amp;CSCDBPTBSN1FEE20</oddHeader>
    <oddFooter>&amp;LWINGS Application&amp;RSaveAs(3/1/2013-10:25 AM)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0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4" customWidth="1"/>
    <col min="4" max="4" width="15" customWidth="1"/>
  </cols>
  <sheetData>
    <row r="2" spans="2:5" ht="22.5" x14ac:dyDescent="0.2">
      <c r="B2" s="1"/>
      <c r="C2" s="1" t="s">
        <v>4124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60.75" x14ac:dyDescent="0.3">
      <c r="B4" s="4" t="s">
        <v>4123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24" x14ac:dyDescent="0.2">
      <c r="B6" s="9"/>
      <c r="C6" s="10" t="s">
        <v>4122</v>
      </c>
      <c r="D6" s="10" t="s">
        <v>4121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4120</v>
      </c>
      <c r="C8" s="24" t="s">
        <v>26</v>
      </c>
      <c r="D8" s="75"/>
    </row>
    <row r="9" spans="2:5" x14ac:dyDescent="0.2">
      <c r="B9" s="62" t="s">
        <v>24</v>
      </c>
      <c r="C9" s="61" t="s">
        <v>24</v>
      </c>
      <c r="D9" s="60" t="s">
        <v>24</v>
      </c>
    </row>
    <row r="10" spans="2:5" x14ac:dyDescent="0.2">
      <c r="B10" s="35" t="s">
        <v>4119</v>
      </c>
      <c r="C10" s="36" t="s">
        <v>4118</v>
      </c>
      <c r="D10" s="74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&amp;CSCDBPTBSN1BE20</oddHeader>
    <oddFooter>&amp;LWINGS Application&amp;RSaveAs(3/1/2013-10:25 AM)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238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5" width="15" customWidth="1"/>
    <col min="6" max="6" width="26" customWidth="1"/>
    <col min="7" max="7" width="20" customWidth="1"/>
    <col min="8" max="8" width="11" customWidth="1"/>
    <col min="9" max="9" width="13" customWidth="1"/>
    <col min="10" max="12" width="11" customWidth="1"/>
    <col min="13" max="13" width="13" customWidth="1"/>
    <col min="14" max="14" width="11" customWidth="1"/>
    <col min="15" max="15" width="13" customWidth="1"/>
    <col min="16" max="16" width="11" customWidth="1"/>
    <col min="17" max="20" width="15" customWidth="1"/>
    <col min="21" max="21" width="11" customWidth="1"/>
  </cols>
  <sheetData>
    <row r="2" spans="2:21" x14ac:dyDescent="0.2">
      <c r="B2" s="1"/>
      <c r="C2" s="1" t="s">
        <v>4377</v>
      </c>
      <c r="D2" s="1"/>
      <c r="E2" s="1"/>
    </row>
    <row r="3" spans="2:21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2:21" ht="20.25" x14ac:dyDescent="0.3">
      <c r="B4" s="4" t="s">
        <v>4376</v>
      </c>
      <c r="C4" s="3"/>
      <c r="D4" s="3"/>
      <c r="E4" s="3"/>
      <c r="F4" s="3"/>
      <c r="G4" s="3"/>
      <c r="H4" s="3"/>
      <c r="I4" s="3"/>
      <c r="J4" s="73"/>
      <c r="K4" s="3"/>
      <c r="L4" s="73"/>
      <c r="M4" s="3"/>
      <c r="N4" s="73"/>
      <c r="O4" s="3"/>
      <c r="P4" s="3"/>
      <c r="Q4" s="3"/>
      <c r="R4" s="3"/>
      <c r="S4" s="3"/>
      <c r="T4" s="3"/>
      <c r="U4" s="3"/>
    </row>
    <row r="5" spans="2:21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</row>
    <row r="6" spans="2:21" ht="84" x14ac:dyDescent="0.2">
      <c r="B6" s="9"/>
      <c r="C6" s="10" t="s">
        <v>4114</v>
      </c>
      <c r="D6" s="10" t="s">
        <v>3528</v>
      </c>
      <c r="E6" s="10" t="s">
        <v>3527</v>
      </c>
      <c r="F6" s="10" t="s">
        <v>4</v>
      </c>
      <c r="G6" s="10" t="s">
        <v>4113</v>
      </c>
      <c r="H6" s="10" t="s">
        <v>3533</v>
      </c>
      <c r="I6" s="10" t="s">
        <v>3532</v>
      </c>
      <c r="J6" s="10" t="s">
        <v>3529</v>
      </c>
      <c r="K6" s="10" t="s">
        <v>4112</v>
      </c>
      <c r="L6" s="10" t="s">
        <v>3530</v>
      </c>
      <c r="M6" s="10" t="s">
        <v>4111</v>
      </c>
      <c r="N6" s="10" t="s">
        <v>4003</v>
      </c>
      <c r="O6" s="10" t="s">
        <v>4375</v>
      </c>
      <c r="P6" s="10" t="s">
        <v>4002</v>
      </c>
      <c r="Q6" s="10" t="s">
        <v>4374</v>
      </c>
      <c r="R6" s="10" t="s">
        <v>4373</v>
      </c>
      <c r="S6" s="10" t="s">
        <v>4372</v>
      </c>
      <c r="T6" s="10" t="s">
        <v>4371</v>
      </c>
      <c r="U6" s="10" t="s">
        <v>3998</v>
      </c>
    </row>
    <row r="7" spans="2:21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29" t="s">
        <v>24</v>
      </c>
      <c r="K7" s="12" t="s">
        <v>24</v>
      </c>
      <c r="L7" s="29" t="s">
        <v>24</v>
      </c>
      <c r="M7" s="12" t="s">
        <v>24</v>
      </c>
      <c r="N7" s="29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</row>
    <row r="8" spans="2:21" x14ac:dyDescent="0.2">
      <c r="B8" s="14" t="s">
        <v>4105</v>
      </c>
      <c r="C8" s="24" t="s">
        <v>26</v>
      </c>
      <c r="D8" s="72"/>
      <c r="E8" s="21"/>
      <c r="F8" s="20" t="s">
        <v>26</v>
      </c>
      <c r="G8" s="20" t="s">
        <v>26</v>
      </c>
      <c r="H8" s="20" t="s">
        <v>26</v>
      </c>
      <c r="I8" s="58" t="s">
        <v>26</v>
      </c>
      <c r="J8" s="31"/>
      <c r="K8" s="20" t="s">
        <v>26</v>
      </c>
      <c r="L8" s="31"/>
      <c r="M8" s="71"/>
      <c r="N8" s="31"/>
      <c r="O8" s="71"/>
      <c r="P8" s="20" t="s">
        <v>26</v>
      </c>
      <c r="Q8" s="21"/>
      <c r="R8" s="21"/>
      <c r="S8" s="21"/>
      <c r="T8" s="21"/>
      <c r="U8" s="20" t="s">
        <v>26</v>
      </c>
    </row>
    <row r="9" spans="2:21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29" t="s">
        <v>24</v>
      </c>
      <c r="K9" s="12" t="s">
        <v>24</v>
      </c>
      <c r="L9" s="29" t="s">
        <v>24</v>
      </c>
      <c r="M9" s="12" t="s">
        <v>24</v>
      </c>
      <c r="N9" s="29" t="s">
        <v>24</v>
      </c>
      <c r="O9" s="12" t="s">
        <v>24</v>
      </c>
      <c r="P9" s="12" t="s">
        <v>24</v>
      </c>
      <c r="Q9" s="12" t="s">
        <v>24</v>
      </c>
      <c r="R9" s="12" t="s">
        <v>24</v>
      </c>
      <c r="S9" s="12" t="s">
        <v>24</v>
      </c>
      <c r="T9" s="12" t="s">
        <v>24</v>
      </c>
      <c r="U9" s="12" t="s">
        <v>24</v>
      </c>
    </row>
    <row r="10" spans="2:21" ht="25.5" x14ac:dyDescent="0.2">
      <c r="B10" s="54" t="s">
        <v>4104</v>
      </c>
      <c r="C10" s="24" t="s">
        <v>4103</v>
      </c>
      <c r="D10" s="53"/>
      <c r="E10" s="51"/>
      <c r="F10" s="51"/>
      <c r="G10" s="51"/>
      <c r="H10" s="51"/>
      <c r="I10" s="51"/>
      <c r="J10" s="59"/>
      <c r="K10" s="51"/>
      <c r="L10" s="59"/>
      <c r="M10" s="51"/>
      <c r="N10" s="59"/>
      <c r="O10" s="51"/>
      <c r="P10" s="51"/>
      <c r="Q10" s="52">
        <f>SUM(SCDBPTBSN2!Q7:'SCDBPTBSN2'!Q9)</f>
        <v>0</v>
      </c>
      <c r="R10" s="52">
        <f>SUM(SCDBPTBSN2!R7:'SCDBPTBSN2'!R9)</f>
        <v>0</v>
      </c>
      <c r="S10" s="52">
        <f>SUM(SCDBPTBSN2!S7:'SCDBPTBSN2'!S9)</f>
        <v>0</v>
      </c>
      <c r="T10" s="52">
        <f>SUM(SCDBPTBSN2!T7:'SCDBPTBSN2'!T9)</f>
        <v>0</v>
      </c>
      <c r="U10" s="51"/>
    </row>
    <row r="11" spans="2:21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29" t="s">
        <v>24</v>
      </c>
      <c r="K11" s="12" t="s">
        <v>24</v>
      </c>
      <c r="L11" s="29" t="s">
        <v>24</v>
      </c>
      <c r="M11" s="12" t="s">
        <v>24</v>
      </c>
      <c r="N11" s="29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</row>
    <row r="12" spans="2:21" x14ac:dyDescent="0.2">
      <c r="B12" s="14" t="s">
        <v>4102</v>
      </c>
      <c r="C12" s="24" t="s">
        <v>4365</v>
      </c>
      <c r="D12" s="72">
        <v>45</v>
      </c>
      <c r="E12" s="21"/>
      <c r="F12" s="20" t="s">
        <v>4364</v>
      </c>
      <c r="G12" s="20" t="s">
        <v>738</v>
      </c>
      <c r="H12" s="20" t="s">
        <v>322</v>
      </c>
      <c r="I12" s="58" t="s">
        <v>3164</v>
      </c>
      <c r="J12" s="34">
        <v>40984</v>
      </c>
      <c r="K12" s="20" t="s">
        <v>4069</v>
      </c>
      <c r="L12" s="34">
        <v>40960</v>
      </c>
      <c r="M12" s="71">
        <v>1363.5</v>
      </c>
      <c r="N12" s="34">
        <v>40981</v>
      </c>
      <c r="O12" s="71">
        <v>1383.25</v>
      </c>
      <c r="P12" s="20" t="s">
        <v>3563</v>
      </c>
      <c r="Q12" s="21">
        <v>0</v>
      </c>
      <c r="R12" s="21">
        <v>44437.5</v>
      </c>
      <c r="S12" s="21">
        <v>0</v>
      </c>
      <c r="T12" s="21">
        <v>0</v>
      </c>
      <c r="U12" s="20" t="s">
        <v>704</v>
      </c>
    </row>
    <row r="13" spans="2:21" x14ac:dyDescent="0.2">
      <c r="B13" s="14" t="s">
        <v>4101</v>
      </c>
      <c r="C13" s="24" t="s">
        <v>4365</v>
      </c>
      <c r="D13" s="72">
        <v>70</v>
      </c>
      <c r="E13" s="21"/>
      <c r="F13" s="20" t="s">
        <v>4364</v>
      </c>
      <c r="G13" s="20" t="s">
        <v>738</v>
      </c>
      <c r="H13" s="20" t="s">
        <v>322</v>
      </c>
      <c r="I13" s="58" t="s">
        <v>3164</v>
      </c>
      <c r="J13" s="34">
        <v>40984</v>
      </c>
      <c r="K13" s="20" t="s">
        <v>4069</v>
      </c>
      <c r="L13" s="34">
        <v>40953</v>
      </c>
      <c r="M13" s="71">
        <v>1343.75</v>
      </c>
      <c r="N13" s="34">
        <v>40981</v>
      </c>
      <c r="O13" s="71">
        <v>1374.8035709999999</v>
      </c>
      <c r="P13" s="20" t="s">
        <v>3563</v>
      </c>
      <c r="Q13" s="21">
        <v>0</v>
      </c>
      <c r="R13" s="21">
        <v>108687.5</v>
      </c>
      <c r="S13" s="21">
        <v>0</v>
      </c>
      <c r="T13" s="21">
        <v>0</v>
      </c>
      <c r="U13" s="20" t="s">
        <v>704</v>
      </c>
    </row>
    <row r="14" spans="2:21" x14ac:dyDescent="0.2">
      <c r="B14" s="14" t="s">
        <v>4098</v>
      </c>
      <c r="C14" s="24" t="s">
        <v>4365</v>
      </c>
      <c r="D14" s="72">
        <v>85</v>
      </c>
      <c r="E14" s="21"/>
      <c r="F14" s="20" t="s">
        <v>4364</v>
      </c>
      <c r="G14" s="20" t="s">
        <v>738</v>
      </c>
      <c r="H14" s="20" t="s">
        <v>322</v>
      </c>
      <c r="I14" s="58" t="s">
        <v>3164</v>
      </c>
      <c r="J14" s="34">
        <v>40984</v>
      </c>
      <c r="K14" s="20" t="s">
        <v>4069</v>
      </c>
      <c r="L14" s="34">
        <v>40967</v>
      </c>
      <c r="M14" s="71">
        <v>1370.75</v>
      </c>
      <c r="N14" s="34">
        <v>40981</v>
      </c>
      <c r="O14" s="71">
        <v>1383.25</v>
      </c>
      <c r="P14" s="20" t="s">
        <v>3563</v>
      </c>
      <c r="Q14" s="21">
        <v>0</v>
      </c>
      <c r="R14" s="21">
        <v>53125</v>
      </c>
      <c r="S14" s="21">
        <v>0</v>
      </c>
      <c r="T14" s="21">
        <v>0</v>
      </c>
      <c r="U14" s="20" t="s">
        <v>704</v>
      </c>
    </row>
    <row r="15" spans="2:21" x14ac:dyDescent="0.2">
      <c r="B15" s="14" t="s">
        <v>4095</v>
      </c>
      <c r="C15" s="24" t="s">
        <v>4365</v>
      </c>
      <c r="D15" s="72">
        <v>130</v>
      </c>
      <c r="E15" s="21"/>
      <c r="F15" s="20" t="s">
        <v>4364</v>
      </c>
      <c r="G15" s="20" t="s">
        <v>738</v>
      </c>
      <c r="H15" s="20" t="s">
        <v>322</v>
      </c>
      <c r="I15" s="58" t="s">
        <v>3164</v>
      </c>
      <c r="J15" s="34">
        <v>40984</v>
      </c>
      <c r="K15" s="20" t="s">
        <v>4069</v>
      </c>
      <c r="L15" s="34">
        <v>40939</v>
      </c>
      <c r="M15" s="71">
        <v>1307.75</v>
      </c>
      <c r="N15" s="34">
        <v>40981</v>
      </c>
      <c r="O15" s="71">
        <v>1372.5</v>
      </c>
      <c r="P15" s="20" t="s">
        <v>3563</v>
      </c>
      <c r="Q15" s="21">
        <v>0</v>
      </c>
      <c r="R15" s="21">
        <v>420875</v>
      </c>
      <c r="S15" s="21">
        <v>0</v>
      </c>
      <c r="T15" s="21">
        <v>0</v>
      </c>
      <c r="U15" s="20" t="s">
        <v>704</v>
      </c>
    </row>
    <row r="16" spans="2:21" x14ac:dyDescent="0.2">
      <c r="B16" s="14" t="s">
        <v>4094</v>
      </c>
      <c r="C16" s="24" t="s">
        <v>4365</v>
      </c>
      <c r="D16" s="72">
        <v>150</v>
      </c>
      <c r="E16" s="21"/>
      <c r="F16" s="20" t="s">
        <v>4364</v>
      </c>
      <c r="G16" s="20" t="s">
        <v>738</v>
      </c>
      <c r="H16" s="20" t="s">
        <v>322</v>
      </c>
      <c r="I16" s="58" t="s">
        <v>3164</v>
      </c>
      <c r="J16" s="34">
        <v>40984</v>
      </c>
      <c r="K16" s="20" t="s">
        <v>4069</v>
      </c>
      <c r="L16" s="34">
        <v>40932</v>
      </c>
      <c r="M16" s="71">
        <v>1309</v>
      </c>
      <c r="N16" s="34">
        <v>40981</v>
      </c>
      <c r="O16" s="71">
        <v>1372.5</v>
      </c>
      <c r="P16" s="20" t="s">
        <v>3563</v>
      </c>
      <c r="Q16" s="21">
        <v>0</v>
      </c>
      <c r="R16" s="21">
        <v>476250</v>
      </c>
      <c r="S16" s="21">
        <v>0</v>
      </c>
      <c r="T16" s="21">
        <v>0</v>
      </c>
      <c r="U16" s="20" t="s">
        <v>704</v>
      </c>
    </row>
    <row r="17" spans="2:21" x14ac:dyDescent="0.2">
      <c r="B17" s="14" t="s">
        <v>4370</v>
      </c>
      <c r="C17" s="24" t="s">
        <v>4365</v>
      </c>
      <c r="D17" s="72">
        <v>170</v>
      </c>
      <c r="E17" s="21"/>
      <c r="F17" s="20" t="s">
        <v>4364</v>
      </c>
      <c r="G17" s="20" t="s">
        <v>738</v>
      </c>
      <c r="H17" s="20" t="s">
        <v>322</v>
      </c>
      <c r="I17" s="58" t="s">
        <v>3164</v>
      </c>
      <c r="J17" s="34">
        <v>40984</v>
      </c>
      <c r="K17" s="20" t="s">
        <v>4069</v>
      </c>
      <c r="L17" s="34">
        <v>40926</v>
      </c>
      <c r="M17" s="71">
        <v>1297</v>
      </c>
      <c r="N17" s="34">
        <v>40981</v>
      </c>
      <c r="O17" s="71">
        <v>1372.5</v>
      </c>
      <c r="P17" s="20" t="s">
        <v>3563</v>
      </c>
      <c r="Q17" s="21">
        <v>0</v>
      </c>
      <c r="R17" s="21">
        <v>641750</v>
      </c>
      <c r="S17" s="21">
        <v>0</v>
      </c>
      <c r="T17" s="21">
        <v>0</v>
      </c>
      <c r="U17" s="20" t="s">
        <v>704</v>
      </c>
    </row>
    <row r="18" spans="2:21" x14ac:dyDescent="0.2">
      <c r="B18" s="14" t="s">
        <v>4369</v>
      </c>
      <c r="C18" s="24" t="s">
        <v>4365</v>
      </c>
      <c r="D18" s="72">
        <v>240</v>
      </c>
      <c r="E18" s="21"/>
      <c r="F18" s="20" t="s">
        <v>4364</v>
      </c>
      <c r="G18" s="20" t="s">
        <v>738</v>
      </c>
      <c r="H18" s="20" t="s">
        <v>322</v>
      </c>
      <c r="I18" s="58" t="s">
        <v>3164</v>
      </c>
      <c r="J18" s="34">
        <v>40984</v>
      </c>
      <c r="K18" s="20" t="s">
        <v>4069</v>
      </c>
      <c r="L18" s="34">
        <v>40946</v>
      </c>
      <c r="M18" s="71">
        <v>1342.75</v>
      </c>
      <c r="N18" s="34">
        <v>40981</v>
      </c>
      <c r="O18" s="71">
        <v>1372.5</v>
      </c>
      <c r="P18" s="20" t="s">
        <v>3563</v>
      </c>
      <c r="Q18" s="21">
        <v>0</v>
      </c>
      <c r="R18" s="21">
        <v>357000</v>
      </c>
      <c r="S18" s="21">
        <v>0</v>
      </c>
      <c r="T18" s="21">
        <v>0</v>
      </c>
      <c r="U18" s="20" t="s">
        <v>704</v>
      </c>
    </row>
    <row r="19" spans="2:21" x14ac:dyDescent="0.2">
      <c r="B19" s="14" t="s">
        <v>4368</v>
      </c>
      <c r="C19" s="24" t="s">
        <v>4365</v>
      </c>
      <c r="D19" s="72">
        <v>355</v>
      </c>
      <c r="E19" s="21"/>
      <c r="F19" s="20" t="s">
        <v>4364</v>
      </c>
      <c r="G19" s="20" t="s">
        <v>738</v>
      </c>
      <c r="H19" s="20" t="s">
        <v>322</v>
      </c>
      <c r="I19" s="58" t="s">
        <v>3164</v>
      </c>
      <c r="J19" s="34">
        <v>40984</v>
      </c>
      <c r="K19" s="20" t="s">
        <v>4069</v>
      </c>
      <c r="L19" s="34">
        <v>40912</v>
      </c>
      <c r="M19" s="71">
        <v>1272.75</v>
      </c>
      <c r="N19" s="34">
        <v>40981</v>
      </c>
      <c r="O19" s="71">
        <v>1372.5</v>
      </c>
      <c r="P19" s="20" t="s">
        <v>3563</v>
      </c>
      <c r="Q19" s="21">
        <v>0</v>
      </c>
      <c r="R19" s="21">
        <v>1770562.5</v>
      </c>
      <c r="S19" s="21">
        <v>0</v>
      </c>
      <c r="T19" s="21">
        <v>0</v>
      </c>
      <c r="U19" s="20" t="s">
        <v>704</v>
      </c>
    </row>
    <row r="20" spans="2:21" x14ac:dyDescent="0.2">
      <c r="B20" s="14" t="s">
        <v>4367</v>
      </c>
      <c r="C20" s="24" t="s">
        <v>4365</v>
      </c>
      <c r="D20" s="72">
        <v>465</v>
      </c>
      <c r="E20" s="21"/>
      <c r="F20" s="20" t="s">
        <v>4364</v>
      </c>
      <c r="G20" s="20" t="s">
        <v>738</v>
      </c>
      <c r="H20" s="20" t="s">
        <v>322</v>
      </c>
      <c r="I20" s="58" t="s">
        <v>3164</v>
      </c>
      <c r="J20" s="34">
        <v>40984</v>
      </c>
      <c r="K20" s="20" t="s">
        <v>4069</v>
      </c>
      <c r="L20" s="34">
        <v>40905</v>
      </c>
      <c r="M20" s="71">
        <v>1249.5</v>
      </c>
      <c r="N20" s="34">
        <v>40981</v>
      </c>
      <c r="O20" s="71">
        <v>1372.5</v>
      </c>
      <c r="P20" s="20" t="s">
        <v>3563</v>
      </c>
      <c r="Q20" s="21">
        <v>0</v>
      </c>
      <c r="R20" s="21">
        <v>2787675</v>
      </c>
      <c r="S20" s="21">
        <v>0</v>
      </c>
      <c r="T20" s="21">
        <v>0</v>
      </c>
      <c r="U20" s="20" t="s">
        <v>704</v>
      </c>
    </row>
    <row r="21" spans="2:21" x14ac:dyDescent="0.2">
      <c r="B21" s="14" t="s">
        <v>4366</v>
      </c>
      <c r="C21" s="24" t="s">
        <v>4365</v>
      </c>
      <c r="D21" s="72">
        <v>1940</v>
      </c>
      <c r="E21" s="21"/>
      <c r="F21" s="20" t="s">
        <v>4364</v>
      </c>
      <c r="G21" s="20" t="s">
        <v>738</v>
      </c>
      <c r="H21" s="20" t="s">
        <v>322</v>
      </c>
      <c r="I21" s="58" t="s">
        <v>3164</v>
      </c>
      <c r="J21" s="34">
        <v>40984</v>
      </c>
      <c r="K21" s="20" t="s">
        <v>4069</v>
      </c>
      <c r="L21" s="34">
        <v>40890</v>
      </c>
      <c r="M21" s="71">
        <v>1229.2</v>
      </c>
      <c r="N21" s="34">
        <v>40981</v>
      </c>
      <c r="O21" s="71">
        <v>1365.9220359999999</v>
      </c>
      <c r="P21" s="20" t="s">
        <v>3563</v>
      </c>
      <c r="Q21" s="21">
        <v>0</v>
      </c>
      <c r="R21" s="21">
        <v>10992237.5</v>
      </c>
      <c r="S21" s="21">
        <v>0</v>
      </c>
      <c r="T21" s="21">
        <v>0</v>
      </c>
      <c r="U21" s="20" t="s">
        <v>704</v>
      </c>
    </row>
    <row r="22" spans="2:21" x14ac:dyDescent="0.2">
      <c r="B22" s="14" t="s">
        <v>4363</v>
      </c>
      <c r="C22" s="24" t="s">
        <v>4093</v>
      </c>
      <c r="D22" s="72">
        <v>70</v>
      </c>
      <c r="E22" s="21"/>
      <c r="F22" s="20" t="s">
        <v>4092</v>
      </c>
      <c r="G22" s="20" t="s">
        <v>738</v>
      </c>
      <c r="H22" s="20" t="s">
        <v>322</v>
      </c>
      <c r="I22" s="58" t="s">
        <v>3164</v>
      </c>
      <c r="J22" s="34">
        <v>41347</v>
      </c>
      <c r="K22" s="20" t="s">
        <v>4069</v>
      </c>
      <c r="L22" s="34">
        <v>41256</v>
      </c>
      <c r="M22" s="71">
        <v>1421.15</v>
      </c>
      <c r="N22" s="34">
        <v>41261</v>
      </c>
      <c r="O22" s="71">
        <v>1441.75</v>
      </c>
      <c r="P22" s="20" t="s">
        <v>3563</v>
      </c>
      <c r="Q22" s="21">
        <v>0</v>
      </c>
      <c r="R22" s="21">
        <v>72100</v>
      </c>
      <c r="S22" s="21">
        <v>0</v>
      </c>
      <c r="T22" s="21">
        <v>0</v>
      </c>
      <c r="U22" s="20" t="s">
        <v>704</v>
      </c>
    </row>
    <row r="23" spans="2:21" x14ac:dyDescent="0.2">
      <c r="B23" s="14" t="s">
        <v>4362</v>
      </c>
      <c r="C23" s="24" t="s">
        <v>4357</v>
      </c>
      <c r="D23" s="72">
        <v>30</v>
      </c>
      <c r="E23" s="21"/>
      <c r="F23" s="20" t="s">
        <v>4356</v>
      </c>
      <c r="G23" s="20" t="s">
        <v>738</v>
      </c>
      <c r="H23" s="20" t="s">
        <v>322</v>
      </c>
      <c r="I23" s="58" t="s">
        <v>3164</v>
      </c>
      <c r="J23" s="34">
        <v>41075</v>
      </c>
      <c r="K23" s="20" t="s">
        <v>4069</v>
      </c>
      <c r="L23" s="34">
        <v>41023</v>
      </c>
      <c r="M23" s="71">
        <v>1369</v>
      </c>
      <c r="N23" s="34">
        <v>41072</v>
      </c>
      <c r="O23" s="71">
        <v>1306.9000000000001</v>
      </c>
      <c r="P23" s="20" t="s">
        <v>3563</v>
      </c>
      <c r="Q23" s="21">
        <v>0</v>
      </c>
      <c r="R23" s="21">
        <v>-93150</v>
      </c>
      <c r="S23" s="21">
        <v>0</v>
      </c>
      <c r="T23" s="21">
        <v>0</v>
      </c>
      <c r="U23" s="20" t="s">
        <v>704</v>
      </c>
    </row>
    <row r="24" spans="2:21" x14ac:dyDescent="0.2">
      <c r="B24" s="14" t="s">
        <v>4361</v>
      </c>
      <c r="C24" s="24" t="s">
        <v>4357</v>
      </c>
      <c r="D24" s="72">
        <v>40</v>
      </c>
      <c r="E24" s="21"/>
      <c r="F24" s="20" t="s">
        <v>4356</v>
      </c>
      <c r="G24" s="20" t="s">
        <v>738</v>
      </c>
      <c r="H24" s="20" t="s">
        <v>322</v>
      </c>
      <c r="I24" s="58" t="s">
        <v>3164</v>
      </c>
      <c r="J24" s="34">
        <v>41075</v>
      </c>
      <c r="K24" s="20" t="s">
        <v>4069</v>
      </c>
      <c r="L24" s="34">
        <v>40995</v>
      </c>
      <c r="M24" s="71">
        <v>1411.25</v>
      </c>
      <c r="N24" s="34">
        <v>41072</v>
      </c>
      <c r="O24" s="71">
        <v>1306.9000000000001</v>
      </c>
      <c r="P24" s="20" t="s">
        <v>3563</v>
      </c>
      <c r="Q24" s="21">
        <v>0</v>
      </c>
      <c r="R24" s="21">
        <v>-208700</v>
      </c>
      <c r="S24" s="21">
        <v>0</v>
      </c>
      <c r="T24" s="21">
        <v>0</v>
      </c>
      <c r="U24" s="20" t="s">
        <v>704</v>
      </c>
    </row>
    <row r="25" spans="2:21" x14ac:dyDescent="0.2">
      <c r="B25" s="14" t="s">
        <v>4360</v>
      </c>
      <c r="C25" s="24" t="s">
        <v>4357</v>
      </c>
      <c r="D25" s="72">
        <v>185</v>
      </c>
      <c r="E25" s="21"/>
      <c r="F25" s="20" t="s">
        <v>4356</v>
      </c>
      <c r="G25" s="20" t="s">
        <v>738</v>
      </c>
      <c r="H25" s="20" t="s">
        <v>322</v>
      </c>
      <c r="I25" s="58" t="s">
        <v>3164</v>
      </c>
      <c r="J25" s="34">
        <v>41075</v>
      </c>
      <c r="K25" s="20" t="s">
        <v>4069</v>
      </c>
      <c r="L25" s="34">
        <v>41059</v>
      </c>
      <c r="M25" s="71">
        <v>1314</v>
      </c>
      <c r="N25" s="34">
        <v>41072</v>
      </c>
      <c r="O25" s="71">
        <v>1306.9000000000001</v>
      </c>
      <c r="P25" s="20" t="s">
        <v>3563</v>
      </c>
      <c r="Q25" s="21">
        <v>0</v>
      </c>
      <c r="R25" s="21">
        <v>-65675</v>
      </c>
      <c r="S25" s="21">
        <v>0</v>
      </c>
      <c r="T25" s="21">
        <v>0</v>
      </c>
      <c r="U25" s="20" t="s">
        <v>704</v>
      </c>
    </row>
    <row r="26" spans="2:21" x14ac:dyDescent="0.2">
      <c r="B26" s="14" t="s">
        <v>4359</v>
      </c>
      <c r="C26" s="24" t="s">
        <v>4357</v>
      </c>
      <c r="D26" s="72">
        <v>235</v>
      </c>
      <c r="E26" s="21"/>
      <c r="F26" s="20" t="s">
        <v>4356</v>
      </c>
      <c r="G26" s="20" t="s">
        <v>738</v>
      </c>
      <c r="H26" s="20" t="s">
        <v>322</v>
      </c>
      <c r="I26" s="58" t="s">
        <v>3164</v>
      </c>
      <c r="J26" s="34">
        <v>41075</v>
      </c>
      <c r="K26" s="20" t="s">
        <v>4069</v>
      </c>
      <c r="L26" s="34">
        <v>41030</v>
      </c>
      <c r="M26" s="71">
        <v>1408.75</v>
      </c>
      <c r="N26" s="34">
        <v>41072</v>
      </c>
      <c r="O26" s="71">
        <v>1306.9000000000001</v>
      </c>
      <c r="P26" s="20" t="s">
        <v>3563</v>
      </c>
      <c r="Q26" s="21">
        <v>0</v>
      </c>
      <c r="R26" s="21">
        <v>-1196737.5</v>
      </c>
      <c r="S26" s="21">
        <v>0</v>
      </c>
      <c r="T26" s="21">
        <v>0</v>
      </c>
      <c r="U26" s="20" t="s">
        <v>704</v>
      </c>
    </row>
    <row r="27" spans="2:21" x14ac:dyDescent="0.2">
      <c r="B27" s="14" t="s">
        <v>4358</v>
      </c>
      <c r="C27" s="24" t="s">
        <v>4357</v>
      </c>
      <c r="D27" s="72">
        <v>3300</v>
      </c>
      <c r="E27" s="21"/>
      <c r="F27" s="20" t="s">
        <v>4356</v>
      </c>
      <c r="G27" s="20" t="s">
        <v>738</v>
      </c>
      <c r="H27" s="20" t="s">
        <v>322</v>
      </c>
      <c r="I27" s="58" t="s">
        <v>3164</v>
      </c>
      <c r="J27" s="34">
        <v>41075</v>
      </c>
      <c r="K27" s="20" t="s">
        <v>4069</v>
      </c>
      <c r="L27" s="34">
        <v>40981</v>
      </c>
      <c r="M27" s="71">
        <v>1366.95</v>
      </c>
      <c r="N27" s="34">
        <v>41072</v>
      </c>
      <c r="O27" s="71">
        <v>1314.5937120000001</v>
      </c>
      <c r="P27" s="20" t="s">
        <v>3563</v>
      </c>
      <c r="Q27" s="21">
        <v>0</v>
      </c>
      <c r="R27" s="21">
        <v>-8638787.5</v>
      </c>
      <c r="S27" s="21">
        <v>0</v>
      </c>
      <c r="T27" s="21">
        <v>0</v>
      </c>
      <c r="U27" s="20" t="s">
        <v>704</v>
      </c>
    </row>
    <row r="28" spans="2:21" x14ac:dyDescent="0.2">
      <c r="B28" s="14" t="s">
        <v>4355</v>
      </c>
      <c r="C28" s="24" t="s">
        <v>4346</v>
      </c>
      <c r="D28" s="72">
        <v>30</v>
      </c>
      <c r="E28" s="21"/>
      <c r="F28" s="20" t="s">
        <v>4345</v>
      </c>
      <c r="G28" s="20" t="s">
        <v>738</v>
      </c>
      <c r="H28" s="20" t="s">
        <v>322</v>
      </c>
      <c r="I28" s="58" t="s">
        <v>3164</v>
      </c>
      <c r="J28" s="34">
        <v>41173</v>
      </c>
      <c r="K28" s="20" t="s">
        <v>4069</v>
      </c>
      <c r="L28" s="34">
        <v>41107</v>
      </c>
      <c r="M28" s="71">
        <v>1352.5</v>
      </c>
      <c r="N28" s="34">
        <v>41170</v>
      </c>
      <c r="O28" s="71">
        <v>1460.7</v>
      </c>
      <c r="P28" s="20" t="s">
        <v>3563</v>
      </c>
      <c r="Q28" s="21">
        <v>0</v>
      </c>
      <c r="R28" s="21">
        <v>162300</v>
      </c>
      <c r="S28" s="21">
        <v>0</v>
      </c>
      <c r="T28" s="21">
        <v>0</v>
      </c>
      <c r="U28" s="20" t="s">
        <v>704</v>
      </c>
    </row>
    <row r="29" spans="2:21" x14ac:dyDescent="0.2">
      <c r="B29" s="14" t="s">
        <v>4354</v>
      </c>
      <c r="C29" s="24" t="s">
        <v>4346</v>
      </c>
      <c r="D29" s="72">
        <v>40</v>
      </c>
      <c r="E29" s="21"/>
      <c r="F29" s="20" t="s">
        <v>4345</v>
      </c>
      <c r="G29" s="20" t="s">
        <v>738</v>
      </c>
      <c r="H29" s="20" t="s">
        <v>322</v>
      </c>
      <c r="I29" s="58" t="s">
        <v>3164</v>
      </c>
      <c r="J29" s="34">
        <v>41173</v>
      </c>
      <c r="K29" s="20" t="s">
        <v>4069</v>
      </c>
      <c r="L29" s="34">
        <v>41135</v>
      </c>
      <c r="M29" s="71">
        <v>1406</v>
      </c>
      <c r="N29" s="34">
        <v>41170</v>
      </c>
      <c r="O29" s="71">
        <v>1460.7</v>
      </c>
      <c r="P29" s="20" t="s">
        <v>3563</v>
      </c>
      <c r="Q29" s="21">
        <v>0</v>
      </c>
      <c r="R29" s="21">
        <v>109400</v>
      </c>
      <c r="S29" s="21">
        <v>0</v>
      </c>
      <c r="T29" s="21">
        <v>0</v>
      </c>
      <c r="U29" s="20" t="s">
        <v>704</v>
      </c>
    </row>
    <row r="30" spans="2:21" x14ac:dyDescent="0.2">
      <c r="B30" s="14" t="s">
        <v>4353</v>
      </c>
      <c r="C30" s="24" t="s">
        <v>4346</v>
      </c>
      <c r="D30" s="72">
        <v>145</v>
      </c>
      <c r="E30" s="21"/>
      <c r="F30" s="20" t="s">
        <v>4345</v>
      </c>
      <c r="G30" s="20" t="s">
        <v>738</v>
      </c>
      <c r="H30" s="20" t="s">
        <v>322</v>
      </c>
      <c r="I30" s="58" t="s">
        <v>3164</v>
      </c>
      <c r="J30" s="34">
        <v>41173</v>
      </c>
      <c r="K30" s="20" t="s">
        <v>4069</v>
      </c>
      <c r="L30" s="34">
        <v>41079</v>
      </c>
      <c r="M30" s="71">
        <v>1352.25</v>
      </c>
      <c r="N30" s="34">
        <v>41170</v>
      </c>
      <c r="O30" s="71">
        <v>1460.7</v>
      </c>
      <c r="P30" s="20" t="s">
        <v>3563</v>
      </c>
      <c r="Q30" s="21">
        <v>0</v>
      </c>
      <c r="R30" s="21">
        <v>786262.5</v>
      </c>
      <c r="S30" s="21">
        <v>0</v>
      </c>
      <c r="T30" s="21">
        <v>0</v>
      </c>
      <c r="U30" s="20" t="s">
        <v>704</v>
      </c>
    </row>
    <row r="31" spans="2:21" x14ac:dyDescent="0.2">
      <c r="B31" s="14" t="s">
        <v>4352</v>
      </c>
      <c r="C31" s="24" t="s">
        <v>4346</v>
      </c>
      <c r="D31" s="72">
        <v>150</v>
      </c>
      <c r="E31" s="21"/>
      <c r="F31" s="20" t="s">
        <v>4345</v>
      </c>
      <c r="G31" s="20" t="s">
        <v>738</v>
      </c>
      <c r="H31" s="20" t="s">
        <v>322</v>
      </c>
      <c r="I31" s="58" t="s">
        <v>3164</v>
      </c>
      <c r="J31" s="34">
        <v>41173</v>
      </c>
      <c r="K31" s="20" t="s">
        <v>4069</v>
      </c>
      <c r="L31" s="34">
        <v>41072</v>
      </c>
      <c r="M31" s="71">
        <v>1308.5</v>
      </c>
      <c r="N31" s="34">
        <v>41170</v>
      </c>
      <c r="O31" s="71">
        <v>1460.7</v>
      </c>
      <c r="P31" s="20" t="s">
        <v>3563</v>
      </c>
      <c r="Q31" s="21">
        <v>0</v>
      </c>
      <c r="R31" s="21">
        <v>1141500</v>
      </c>
      <c r="S31" s="21">
        <v>0</v>
      </c>
      <c r="T31" s="21">
        <v>0</v>
      </c>
      <c r="U31" s="20" t="s">
        <v>704</v>
      </c>
    </row>
    <row r="32" spans="2:21" x14ac:dyDescent="0.2">
      <c r="B32" s="14" t="s">
        <v>4351</v>
      </c>
      <c r="C32" s="24" t="s">
        <v>4346</v>
      </c>
      <c r="D32" s="72">
        <v>150</v>
      </c>
      <c r="E32" s="21"/>
      <c r="F32" s="20" t="s">
        <v>4345</v>
      </c>
      <c r="G32" s="20" t="s">
        <v>738</v>
      </c>
      <c r="H32" s="20" t="s">
        <v>322</v>
      </c>
      <c r="I32" s="58" t="s">
        <v>3164</v>
      </c>
      <c r="J32" s="34">
        <v>41173</v>
      </c>
      <c r="K32" s="20" t="s">
        <v>4069</v>
      </c>
      <c r="L32" s="34">
        <v>41157</v>
      </c>
      <c r="M32" s="71">
        <v>1406.25</v>
      </c>
      <c r="N32" s="34">
        <v>41170</v>
      </c>
      <c r="O32" s="71">
        <v>1460.7</v>
      </c>
      <c r="P32" s="20" t="s">
        <v>3563</v>
      </c>
      <c r="Q32" s="21">
        <v>0</v>
      </c>
      <c r="R32" s="21">
        <v>408375</v>
      </c>
      <c r="S32" s="21">
        <v>0</v>
      </c>
      <c r="T32" s="21">
        <v>0</v>
      </c>
      <c r="U32" s="20" t="s">
        <v>704</v>
      </c>
    </row>
    <row r="33" spans="2:21" x14ac:dyDescent="0.2">
      <c r="B33" s="14" t="s">
        <v>4350</v>
      </c>
      <c r="C33" s="24" t="s">
        <v>4346</v>
      </c>
      <c r="D33" s="72">
        <v>165</v>
      </c>
      <c r="E33" s="21"/>
      <c r="F33" s="20" t="s">
        <v>4345</v>
      </c>
      <c r="G33" s="20" t="s">
        <v>738</v>
      </c>
      <c r="H33" s="20" t="s">
        <v>322</v>
      </c>
      <c r="I33" s="58" t="s">
        <v>3164</v>
      </c>
      <c r="J33" s="34">
        <v>41173</v>
      </c>
      <c r="K33" s="20" t="s">
        <v>4069</v>
      </c>
      <c r="L33" s="34">
        <v>41149</v>
      </c>
      <c r="M33" s="71">
        <v>1408</v>
      </c>
      <c r="N33" s="34">
        <v>41170</v>
      </c>
      <c r="O33" s="71">
        <v>1460.7</v>
      </c>
      <c r="P33" s="20" t="s">
        <v>3563</v>
      </c>
      <c r="Q33" s="21">
        <v>0</v>
      </c>
      <c r="R33" s="21">
        <v>434775</v>
      </c>
      <c r="S33" s="21">
        <v>0</v>
      </c>
      <c r="T33" s="21">
        <v>0</v>
      </c>
      <c r="U33" s="20" t="s">
        <v>704</v>
      </c>
    </row>
    <row r="34" spans="2:21" x14ac:dyDescent="0.2">
      <c r="B34" s="14" t="s">
        <v>4349</v>
      </c>
      <c r="C34" s="24" t="s">
        <v>4346</v>
      </c>
      <c r="D34" s="72">
        <v>250</v>
      </c>
      <c r="E34" s="21"/>
      <c r="F34" s="20" t="s">
        <v>4345</v>
      </c>
      <c r="G34" s="20" t="s">
        <v>738</v>
      </c>
      <c r="H34" s="20" t="s">
        <v>322</v>
      </c>
      <c r="I34" s="58" t="s">
        <v>3164</v>
      </c>
      <c r="J34" s="34">
        <v>41173</v>
      </c>
      <c r="K34" s="20" t="s">
        <v>4069</v>
      </c>
      <c r="L34" s="34">
        <v>41121</v>
      </c>
      <c r="M34" s="71">
        <v>1380.5</v>
      </c>
      <c r="N34" s="34">
        <v>41170</v>
      </c>
      <c r="O34" s="71">
        <v>1460.7</v>
      </c>
      <c r="P34" s="20" t="s">
        <v>3563</v>
      </c>
      <c r="Q34" s="21">
        <v>0</v>
      </c>
      <c r="R34" s="21">
        <v>1002500</v>
      </c>
      <c r="S34" s="21">
        <v>0</v>
      </c>
      <c r="T34" s="21">
        <v>0</v>
      </c>
      <c r="U34" s="20" t="s">
        <v>704</v>
      </c>
    </row>
    <row r="35" spans="2:21" x14ac:dyDescent="0.2">
      <c r="B35" s="14" t="s">
        <v>4348</v>
      </c>
      <c r="C35" s="24" t="s">
        <v>4346</v>
      </c>
      <c r="D35" s="72">
        <v>620</v>
      </c>
      <c r="E35" s="21"/>
      <c r="F35" s="20" t="s">
        <v>4345</v>
      </c>
      <c r="G35" s="20" t="s">
        <v>738</v>
      </c>
      <c r="H35" s="20" t="s">
        <v>322</v>
      </c>
      <c r="I35" s="58" t="s">
        <v>3164</v>
      </c>
      <c r="J35" s="34">
        <v>41173</v>
      </c>
      <c r="K35" s="20" t="s">
        <v>4069</v>
      </c>
      <c r="L35" s="34">
        <v>41093</v>
      </c>
      <c r="M35" s="71">
        <v>1367.5</v>
      </c>
      <c r="N35" s="34">
        <v>41170</v>
      </c>
      <c r="O35" s="71">
        <v>1460.7</v>
      </c>
      <c r="P35" s="20" t="s">
        <v>3563</v>
      </c>
      <c r="Q35" s="21">
        <v>0</v>
      </c>
      <c r="R35" s="21">
        <v>2889200</v>
      </c>
      <c r="S35" s="21">
        <v>0</v>
      </c>
      <c r="T35" s="21">
        <v>0</v>
      </c>
      <c r="U35" s="20" t="s">
        <v>704</v>
      </c>
    </row>
    <row r="36" spans="2:21" x14ac:dyDescent="0.2">
      <c r="B36" s="14" t="s">
        <v>4347</v>
      </c>
      <c r="C36" s="24" t="s">
        <v>4346</v>
      </c>
      <c r="D36" s="72">
        <v>3060</v>
      </c>
      <c r="E36" s="21"/>
      <c r="F36" s="20" t="s">
        <v>4345</v>
      </c>
      <c r="G36" s="20" t="s">
        <v>738</v>
      </c>
      <c r="H36" s="20" t="s">
        <v>322</v>
      </c>
      <c r="I36" s="58" t="s">
        <v>3164</v>
      </c>
      <c r="J36" s="34">
        <v>41173</v>
      </c>
      <c r="K36" s="20" t="s">
        <v>4069</v>
      </c>
      <c r="L36" s="34">
        <v>41072</v>
      </c>
      <c r="M36" s="71">
        <v>1300.3</v>
      </c>
      <c r="N36" s="34">
        <v>41170</v>
      </c>
      <c r="O36" s="71">
        <v>1443.5911759999999</v>
      </c>
      <c r="P36" s="20" t="s">
        <v>3563</v>
      </c>
      <c r="Q36" s="21">
        <v>0</v>
      </c>
      <c r="R36" s="21">
        <v>21923550</v>
      </c>
      <c r="S36" s="21">
        <v>0</v>
      </c>
      <c r="T36" s="21">
        <v>0</v>
      </c>
      <c r="U36" s="20" t="s">
        <v>704</v>
      </c>
    </row>
    <row r="37" spans="2:21" x14ac:dyDescent="0.2">
      <c r="B37" s="14" t="s">
        <v>4344</v>
      </c>
      <c r="C37" s="24" t="s">
        <v>4337</v>
      </c>
      <c r="D37" s="72">
        <v>50</v>
      </c>
      <c r="E37" s="21"/>
      <c r="F37" s="20" t="s">
        <v>4336</v>
      </c>
      <c r="G37" s="20" t="s">
        <v>738</v>
      </c>
      <c r="H37" s="20" t="s">
        <v>322</v>
      </c>
      <c r="I37" s="58" t="s">
        <v>3164</v>
      </c>
      <c r="J37" s="34">
        <v>41264</v>
      </c>
      <c r="K37" s="20" t="s">
        <v>4069</v>
      </c>
      <c r="L37" s="34">
        <v>41177</v>
      </c>
      <c r="M37" s="71">
        <v>1455.5</v>
      </c>
      <c r="N37" s="34">
        <v>41256</v>
      </c>
      <c r="O37" s="71">
        <v>1427.2</v>
      </c>
      <c r="P37" s="20" t="s">
        <v>3563</v>
      </c>
      <c r="Q37" s="21">
        <v>0</v>
      </c>
      <c r="R37" s="21">
        <v>-70750</v>
      </c>
      <c r="S37" s="21">
        <v>0</v>
      </c>
      <c r="T37" s="21">
        <v>0</v>
      </c>
      <c r="U37" s="20" t="s">
        <v>704</v>
      </c>
    </row>
    <row r="38" spans="2:21" x14ac:dyDescent="0.2">
      <c r="B38" s="14" t="s">
        <v>4343</v>
      </c>
      <c r="C38" s="24" t="s">
        <v>4337</v>
      </c>
      <c r="D38" s="72">
        <v>70</v>
      </c>
      <c r="E38" s="21"/>
      <c r="F38" s="20" t="s">
        <v>4336</v>
      </c>
      <c r="G38" s="20" t="s">
        <v>738</v>
      </c>
      <c r="H38" s="20" t="s">
        <v>322</v>
      </c>
      <c r="I38" s="58" t="s">
        <v>3164</v>
      </c>
      <c r="J38" s="34">
        <v>41264</v>
      </c>
      <c r="K38" s="20" t="s">
        <v>4069</v>
      </c>
      <c r="L38" s="34">
        <v>41170</v>
      </c>
      <c r="M38" s="71">
        <v>1451</v>
      </c>
      <c r="N38" s="34">
        <v>41256</v>
      </c>
      <c r="O38" s="71">
        <v>1427.2</v>
      </c>
      <c r="P38" s="20" t="s">
        <v>3563</v>
      </c>
      <c r="Q38" s="21">
        <v>0</v>
      </c>
      <c r="R38" s="21">
        <v>-83300</v>
      </c>
      <c r="S38" s="21">
        <v>0</v>
      </c>
      <c r="T38" s="21">
        <v>0</v>
      </c>
      <c r="U38" s="20" t="s">
        <v>704</v>
      </c>
    </row>
    <row r="39" spans="2:21" x14ac:dyDescent="0.2">
      <c r="B39" s="14" t="s">
        <v>4342</v>
      </c>
      <c r="C39" s="24" t="s">
        <v>4337</v>
      </c>
      <c r="D39" s="72">
        <v>70</v>
      </c>
      <c r="E39" s="21"/>
      <c r="F39" s="20" t="s">
        <v>4336</v>
      </c>
      <c r="G39" s="20" t="s">
        <v>738</v>
      </c>
      <c r="H39" s="20" t="s">
        <v>322</v>
      </c>
      <c r="I39" s="58" t="s">
        <v>3164</v>
      </c>
      <c r="J39" s="34">
        <v>41264</v>
      </c>
      <c r="K39" s="20" t="s">
        <v>4069</v>
      </c>
      <c r="L39" s="34">
        <v>41198</v>
      </c>
      <c r="M39" s="71">
        <v>1443.75</v>
      </c>
      <c r="N39" s="34">
        <v>41256</v>
      </c>
      <c r="O39" s="71">
        <v>1427.2</v>
      </c>
      <c r="P39" s="20" t="s">
        <v>3563</v>
      </c>
      <c r="Q39" s="21">
        <v>0</v>
      </c>
      <c r="R39" s="21">
        <v>-57925</v>
      </c>
      <c r="S39" s="21">
        <v>0</v>
      </c>
      <c r="T39" s="21">
        <v>0</v>
      </c>
      <c r="U39" s="20" t="s">
        <v>704</v>
      </c>
    </row>
    <row r="40" spans="2:21" x14ac:dyDescent="0.2">
      <c r="B40" s="14" t="s">
        <v>4341</v>
      </c>
      <c r="C40" s="24" t="s">
        <v>4337</v>
      </c>
      <c r="D40" s="72">
        <v>110</v>
      </c>
      <c r="E40" s="21"/>
      <c r="F40" s="20" t="s">
        <v>4336</v>
      </c>
      <c r="G40" s="20" t="s">
        <v>738</v>
      </c>
      <c r="H40" s="20" t="s">
        <v>322</v>
      </c>
      <c r="I40" s="58" t="s">
        <v>3164</v>
      </c>
      <c r="J40" s="34">
        <v>41264</v>
      </c>
      <c r="K40" s="20" t="s">
        <v>4069</v>
      </c>
      <c r="L40" s="34">
        <v>41219</v>
      </c>
      <c r="M40" s="71">
        <v>1428.5</v>
      </c>
      <c r="N40" s="34">
        <v>41256</v>
      </c>
      <c r="O40" s="71">
        <v>1427.2</v>
      </c>
      <c r="P40" s="20" t="s">
        <v>3563</v>
      </c>
      <c r="Q40" s="21">
        <v>0</v>
      </c>
      <c r="R40" s="21">
        <v>-7150</v>
      </c>
      <c r="S40" s="21">
        <v>0</v>
      </c>
      <c r="T40" s="21">
        <v>0</v>
      </c>
      <c r="U40" s="20" t="s">
        <v>704</v>
      </c>
    </row>
    <row r="41" spans="2:21" x14ac:dyDescent="0.2">
      <c r="B41" s="14" t="s">
        <v>4340</v>
      </c>
      <c r="C41" s="24" t="s">
        <v>4337</v>
      </c>
      <c r="D41" s="72">
        <v>125</v>
      </c>
      <c r="E41" s="21"/>
      <c r="F41" s="20" t="s">
        <v>4336</v>
      </c>
      <c r="G41" s="20" t="s">
        <v>738</v>
      </c>
      <c r="H41" s="20" t="s">
        <v>322</v>
      </c>
      <c r="I41" s="58" t="s">
        <v>3164</v>
      </c>
      <c r="J41" s="34">
        <v>41264</v>
      </c>
      <c r="K41" s="20" t="s">
        <v>4069</v>
      </c>
      <c r="L41" s="34">
        <v>41240</v>
      </c>
      <c r="M41" s="71">
        <v>1405</v>
      </c>
      <c r="N41" s="34">
        <v>41256</v>
      </c>
      <c r="O41" s="71">
        <v>1427.2</v>
      </c>
      <c r="P41" s="20" t="s">
        <v>3563</v>
      </c>
      <c r="Q41" s="21">
        <v>0</v>
      </c>
      <c r="R41" s="21">
        <v>138750</v>
      </c>
      <c r="S41" s="21">
        <v>0</v>
      </c>
      <c r="T41" s="21">
        <v>0</v>
      </c>
      <c r="U41" s="20" t="s">
        <v>704</v>
      </c>
    </row>
    <row r="42" spans="2:21" x14ac:dyDescent="0.2">
      <c r="B42" s="14" t="s">
        <v>4339</v>
      </c>
      <c r="C42" s="24" t="s">
        <v>4337</v>
      </c>
      <c r="D42" s="72">
        <v>190</v>
      </c>
      <c r="E42" s="21"/>
      <c r="F42" s="20" t="s">
        <v>4336</v>
      </c>
      <c r="G42" s="20" t="s">
        <v>738</v>
      </c>
      <c r="H42" s="20" t="s">
        <v>322</v>
      </c>
      <c r="I42" s="58" t="s">
        <v>3164</v>
      </c>
      <c r="J42" s="34">
        <v>41264</v>
      </c>
      <c r="K42" s="20" t="s">
        <v>4069</v>
      </c>
      <c r="L42" s="34">
        <v>41247</v>
      </c>
      <c r="M42" s="71">
        <v>1404.5</v>
      </c>
      <c r="N42" s="34">
        <v>41256</v>
      </c>
      <c r="O42" s="71">
        <v>1427.2</v>
      </c>
      <c r="P42" s="20" t="s">
        <v>3563</v>
      </c>
      <c r="Q42" s="21">
        <v>0</v>
      </c>
      <c r="R42" s="21">
        <v>215650</v>
      </c>
      <c r="S42" s="21">
        <v>0</v>
      </c>
      <c r="T42" s="21">
        <v>0</v>
      </c>
      <c r="U42" s="20" t="s">
        <v>704</v>
      </c>
    </row>
    <row r="43" spans="2:21" x14ac:dyDescent="0.2">
      <c r="B43" s="14" t="s">
        <v>4338</v>
      </c>
      <c r="C43" s="24" t="s">
        <v>4337</v>
      </c>
      <c r="D43" s="72">
        <v>4045</v>
      </c>
      <c r="E43" s="21"/>
      <c r="F43" s="20" t="s">
        <v>4336</v>
      </c>
      <c r="G43" s="20" t="s">
        <v>738</v>
      </c>
      <c r="H43" s="20" t="s">
        <v>322</v>
      </c>
      <c r="I43" s="58" t="s">
        <v>3164</v>
      </c>
      <c r="J43" s="34">
        <v>41264</v>
      </c>
      <c r="K43" s="20" t="s">
        <v>4069</v>
      </c>
      <c r="L43" s="34">
        <v>41170</v>
      </c>
      <c r="M43" s="71">
        <v>1454.2</v>
      </c>
      <c r="N43" s="34">
        <v>41256</v>
      </c>
      <c r="O43" s="71">
        <v>1422.4941289999999</v>
      </c>
      <c r="P43" s="20" t="s">
        <v>3563</v>
      </c>
      <c r="Q43" s="21">
        <v>0</v>
      </c>
      <c r="R43" s="21">
        <v>-6412512.5</v>
      </c>
      <c r="S43" s="21">
        <v>0</v>
      </c>
      <c r="T43" s="21">
        <v>0</v>
      </c>
      <c r="U43" s="20" t="s">
        <v>704</v>
      </c>
    </row>
    <row r="44" spans="2:21" x14ac:dyDescent="0.2">
      <c r="B44" s="14" t="s">
        <v>4335</v>
      </c>
      <c r="C44" s="24" t="s">
        <v>4254</v>
      </c>
      <c r="D44" s="72">
        <v>60</v>
      </c>
      <c r="E44" s="21"/>
      <c r="F44" s="20" t="s">
        <v>4253</v>
      </c>
      <c r="G44" s="20" t="s">
        <v>738</v>
      </c>
      <c r="H44" s="20" t="s">
        <v>322</v>
      </c>
      <c r="I44" s="58" t="s">
        <v>706</v>
      </c>
      <c r="J44" s="34">
        <v>40998</v>
      </c>
      <c r="K44" s="20" t="s">
        <v>4051</v>
      </c>
      <c r="L44" s="34">
        <v>40918</v>
      </c>
      <c r="M44" s="71">
        <v>123.27050800000001</v>
      </c>
      <c r="N44" s="34">
        <v>40932</v>
      </c>
      <c r="O44" s="71">
        <v>123.070313</v>
      </c>
      <c r="P44" s="20" t="s">
        <v>3563</v>
      </c>
      <c r="Q44" s="21">
        <v>0</v>
      </c>
      <c r="R44" s="21">
        <v>-12011.7</v>
      </c>
      <c r="S44" s="21">
        <v>0</v>
      </c>
      <c r="T44" s="21">
        <v>0</v>
      </c>
      <c r="U44" s="20" t="s">
        <v>704</v>
      </c>
    </row>
    <row r="45" spans="2:21" x14ac:dyDescent="0.2">
      <c r="B45" s="14" t="s">
        <v>4334</v>
      </c>
      <c r="C45" s="24" t="s">
        <v>4254</v>
      </c>
      <c r="D45" s="72">
        <v>105</v>
      </c>
      <c r="E45" s="21"/>
      <c r="F45" s="20" t="s">
        <v>4253</v>
      </c>
      <c r="G45" s="20" t="s">
        <v>738</v>
      </c>
      <c r="H45" s="20" t="s">
        <v>322</v>
      </c>
      <c r="I45" s="58" t="s">
        <v>706</v>
      </c>
      <c r="J45" s="34">
        <v>40998</v>
      </c>
      <c r="K45" s="20" t="s">
        <v>4051</v>
      </c>
      <c r="L45" s="34">
        <v>40939</v>
      </c>
      <c r="M45" s="71">
        <v>124.0234375</v>
      </c>
      <c r="N45" s="34">
        <v>40960</v>
      </c>
      <c r="O45" s="71">
        <v>123.32254469999999</v>
      </c>
      <c r="P45" s="20" t="s">
        <v>3563</v>
      </c>
      <c r="Q45" s="21">
        <v>0</v>
      </c>
      <c r="R45" s="21">
        <v>-73593.75</v>
      </c>
      <c r="S45" s="21">
        <v>0</v>
      </c>
      <c r="T45" s="21">
        <v>0</v>
      </c>
      <c r="U45" s="20" t="s">
        <v>704</v>
      </c>
    </row>
    <row r="46" spans="2:21" x14ac:dyDescent="0.2">
      <c r="B46" s="14" t="s">
        <v>4333</v>
      </c>
      <c r="C46" s="24" t="s">
        <v>4057</v>
      </c>
      <c r="D46" s="72">
        <v>180</v>
      </c>
      <c r="E46" s="21"/>
      <c r="F46" s="20" t="s">
        <v>4056</v>
      </c>
      <c r="G46" s="20" t="s">
        <v>738</v>
      </c>
      <c r="H46" s="20" t="s">
        <v>322</v>
      </c>
      <c r="I46" s="58" t="s">
        <v>706</v>
      </c>
      <c r="J46" s="34">
        <v>41361</v>
      </c>
      <c r="K46" s="20" t="s">
        <v>4051</v>
      </c>
      <c r="L46" s="34">
        <v>41247</v>
      </c>
      <c r="M46" s="71">
        <v>124.6922</v>
      </c>
      <c r="N46" s="34">
        <v>41261</v>
      </c>
      <c r="O46" s="71">
        <v>124.3658854</v>
      </c>
      <c r="P46" s="20" t="s">
        <v>3563</v>
      </c>
      <c r="Q46" s="21">
        <v>0</v>
      </c>
      <c r="R46" s="21">
        <v>-58736.62</v>
      </c>
      <c r="S46" s="21">
        <v>0</v>
      </c>
      <c r="T46" s="21">
        <v>0</v>
      </c>
      <c r="U46" s="20" t="s">
        <v>704</v>
      </c>
    </row>
    <row r="47" spans="2:21" x14ac:dyDescent="0.2">
      <c r="B47" s="14" t="s">
        <v>4332</v>
      </c>
      <c r="C47" s="24" t="s">
        <v>4251</v>
      </c>
      <c r="D47" s="72">
        <v>30</v>
      </c>
      <c r="E47" s="21"/>
      <c r="F47" s="20" t="s">
        <v>4250</v>
      </c>
      <c r="G47" s="20" t="s">
        <v>738</v>
      </c>
      <c r="H47" s="20" t="s">
        <v>322</v>
      </c>
      <c r="I47" s="58" t="s">
        <v>706</v>
      </c>
      <c r="J47" s="34">
        <v>41089</v>
      </c>
      <c r="K47" s="20" t="s">
        <v>4051</v>
      </c>
      <c r="L47" s="34">
        <v>40995</v>
      </c>
      <c r="M47" s="71">
        <v>122.492188</v>
      </c>
      <c r="N47" s="34">
        <v>41037</v>
      </c>
      <c r="O47" s="71">
        <v>124.054688</v>
      </c>
      <c r="P47" s="20" t="s">
        <v>3563</v>
      </c>
      <c r="Q47" s="21">
        <v>0</v>
      </c>
      <c r="R47" s="21">
        <v>46875</v>
      </c>
      <c r="S47" s="21">
        <v>0</v>
      </c>
      <c r="T47" s="21">
        <v>0</v>
      </c>
      <c r="U47" s="20" t="s">
        <v>704</v>
      </c>
    </row>
    <row r="48" spans="2:21" x14ac:dyDescent="0.2">
      <c r="B48" s="14" t="s">
        <v>4331</v>
      </c>
      <c r="C48" s="24" t="s">
        <v>4251</v>
      </c>
      <c r="D48" s="72">
        <v>50</v>
      </c>
      <c r="E48" s="21"/>
      <c r="F48" s="20" t="s">
        <v>4250</v>
      </c>
      <c r="G48" s="20" t="s">
        <v>738</v>
      </c>
      <c r="H48" s="20" t="s">
        <v>322</v>
      </c>
      <c r="I48" s="58" t="s">
        <v>706</v>
      </c>
      <c r="J48" s="34">
        <v>41089</v>
      </c>
      <c r="K48" s="20" t="s">
        <v>4051</v>
      </c>
      <c r="L48" s="34">
        <v>40982</v>
      </c>
      <c r="M48" s="71">
        <v>122.125</v>
      </c>
      <c r="N48" s="34">
        <v>40988</v>
      </c>
      <c r="O48" s="71">
        <v>121.53906259999999</v>
      </c>
      <c r="P48" s="20" t="s">
        <v>3563</v>
      </c>
      <c r="Q48" s="21">
        <v>0</v>
      </c>
      <c r="R48" s="21">
        <v>-29296.87</v>
      </c>
      <c r="S48" s="21">
        <v>0</v>
      </c>
      <c r="T48" s="21">
        <v>0</v>
      </c>
      <c r="U48" s="20" t="s">
        <v>704</v>
      </c>
    </row>
    <row r="49" spans="2:21" x14ac:dyDescent="0.2">
      <c r="B49" s="14" t="s">
        <v>4330</v>
      </c>
      <c r="C49" s="24" t="s">
        <v>4251</v>
      </c>
      <c r="D49" s="72">
        <v>95</v>
      </c>
      <c r="E49" s="21"/>
      <c r="F49" s="20" t="s">
        <v>4250</v>
      </c>
      <c r="G49" s="20" t="s">
        <v>738</v>
      </c>
      <c r="H49" s="20" t="s">
        <v>322</v>
      </c>
      <c r="I49" s="58" t="s">
        <v>706</v>
      </c>
      <c r="J49" s="34">
        <v>41089</v>
      </c>
      <c r="K49" s="20" t="s">
        <v>4051</v>
      </c>
      <c r="L49" s="34">
        <v>41002</v>
      </c>
      <c r="M49" s="71">
        <v>122.7697371</v>
      </c>
      <c r="N49" s="34">
        <v>41044</v>
      </c>
      <c r="O49" s="71">
        <v>124.0744232</v>
      </c>
      <c r="P49" s="20" t="s">
        <v>3563</v>
      </c>
      <c r="Q49" s="21">
        <v>0</v>
      </c>
      <c r="R49" s="21">
        <v>123945.18</v>
      </c>
      <c r="S49" s="21">
        <v>0</v>
      </c>
      <c r="T49" s="21">
        <v>0</v>
      </c>
      <c r="U49" s="20" t="s">
        <v>704</v>
      </c>
    </row>
    <row r="50" spans="2:21" x14ac:dyDescent="0.2">
      <c r="B50" s="14" t="s">
        <v>4329</v>
      </c>
      <c r="C50" s="24" t="s">
        <v>4251</v>
      </c>
      <c r="D50" s="72">
        <v>140</v>
      </c>
      <c r="E50" s="21"/>
      <c r="F50" s="20" t="s">
        <v>4250</v>
      </c>
      <c r="G50" s="20" t="s">
        <v>738</v>
      </c>
      <c r="H50" s="20" t="s">
        <v>322</v>
      </c>
      <c r="I50" s="58" t="s">
        <v>706</v>
      </c>
      <c r="J50" s="34">
        <v>41089</v>
      </c>
      <c r="K50" s="20" t="s">
        <v>4051</v>
      </c>
      <c r="L50" s="34">
        <v>41009</v>
      </c>
      <c r="M50" s="71">
        <v>123.41629500000001</v>
      </c>
      <c r="N50" s="34">
        <v>41059</v>
      </c>
      <c r="O50" s="71">
        <v>124.2087003</v>
      </c>
      <c r="P50" s="20" t="s">
        <v>3563</v>
      </c>
      <c r="Q50" s="21">
        <v>0</v>
      </c>
      <c r="R50" s="21">
        <v>110936.74</v>
      </c>
      <c r="S50" s="21">
        <v>0</v>
      </c>
      <c r="T50" s="21">
        <v>0</v>
      </c>
      <c r="U50" s="20" t="s">
        <v>704</v>
      </c>
    </row>
    <row r="51" spans="2:21" x14ac:dyDescent="0.2">
      <c r="B51" s="14" t="s">
        <v>4328</v>
      </c>
      <c r="C51" s="24" t="s">
        <v>4251</v>
      </c>
      <c r="D51" s="72">
        <v>220</v>
      </c>
      <c r="E51" s="21"/>
      <c r="F51" s="20" t="s">
        <v>4250</v>
      </c>
      <c r="G51" s="20" t="s">
        <v>738</v>
      </c>
      <c r="H51" s="20" t="s">
        <v>322</v>
      </c>
      <c r="I51" s="58" t="s">
        <v>706</v>
      </c>
      <c r="J51" s="34">
        <v>41089</v>
      </c>
      <c r="K51" s="20" t="s">
        <v>4051</v>
      </c>
      <c r="L51" s="34">
        <v>41030</v>
      </c>
      <c r="M51" s="71">
        <v>123.705966</v>
      </c>
      <c r="N51" s="34">
        <v>41059</v>
      </c>
      <c r="O51" s="71">
        <v>124.3359375</v>
      </c>
      <c r="P51" s="20" t="s">
        <v>3563</v>
      </c>
      <c r="Q51" s="21">
        <v>0</v>
      </c>
      <c r="R51" s="21">
        <v>138593.73000000001</v>
      </c>
      <c r="S51" s="21">
        <v>0</v>
      </c>
      <c r="T51" s="21">
        <v>0</v>
      </c>
      <c r="U51" s="20" t="s">
        <v>704</v>
      </c>
    </row>
    <row r="52" spans="2:21" x14ac:dyDescent="0.2">
      <c r="B52" s="14" t="s">
        <v>4327</v>
      </c>
      <c r="C52" s="24" t="s">
        <v>4322</v>
      </c>
      <c r="D52" s="72">
        <v>55</v>
      </c>
      <c r="E52" s="21"/>
      <c r="F52" s="20" t="s">
        <v>4321</v>
      </c>
      <c r="G52" s="20" t="s">
        <v>738</v>
      </c>
      <c r="H52" s="20" t="s">
        <v>322</v>
      </c>
      <c r="I52" s="58" t="s">
        <v>706</v>
      </c>
      <c r="J52" s="34">
        <v>41180</v>
      </c>
      <c r="K52" s="20" t="s">
        <v>4051</v>
      </c>
      <c r="L52" s="34">
        <v>41072</v>
      </c>
      <c r="M52" s="71">
        <v>123.77343</v>
      </c>
      <c r="N52" s="34">
        <v>41142</v>
      </c>
      <c r="O52" s="71">
        <v>123.8671875</v>
      </c>
      <c r="P52" s="20" t="s">
        <v>3563</v>
      </c>
      <c r="Q52" s="21">
        <v>0</v>
      </c>
      <c r="R52" s="21">
        <v>5156.66</v>
      </c>
      <c r="S52" s="21">
        <v>0</v>
      </c>
      <c r="T52" s="21">
        <v>0</v>
      </c>
      <c r="U52" s="20" t="s">
        <v>704</v>
      </c>
    </row>
    <row r="53" spans="2:21" x14ac:dyDescent="0.2">
      <c r="B53" s="14" t="s">
        <v>4326</v>
      </c>
      <c r="C53" s="24" t="s">
        <v>4322</v>
      </c>
      <c r="D53" s="72">
        <v>60</v>
      </c>
      <c r="E53" s="21"/>
      <c r="F53" s="20" t="s">
        <v>4321</v>
      </c>
      <c r="G53" s="20" t="s">
        <v>738</v>
      </c>
      <c r="H53" s="20" t="s">
        <v>322</v>
      </c>
      <c r="I53" s="58" t="s">
        <v>706</v>
      </c>
      <c r="J53" s="34">
        <v>41180</v>
      </c>
      <c r="K53" s="20" t="s">
        <v>4051</v>
      </c>
      <c r="L53" s="34">
        <v>41107</v>
      </c>
      <c r="M53" s="71">
        <v>124.6171875</v>
      </c>
      <c r="N53" s="34">
        <v>41142</v>
      </c>
      <c r="O53" s="71">
        <v>123.8671875</v>
      </c>
      <c r="P53" s="20" t="s">
        <v>3563</v>
      </c>
      <c r="Q53" s="21">
        <v>0</v>
      </c>
      <c r="R53" s="21">
        <v>-45000</v>
      </c>
      <c r="S53" s="21">
        <v>0</v>
      </c>
      <c r="T53" s="21">
        <v>0</v>
      </c>
      <c r="U53" s="20" t="s">
        <v>704</v>
      </c>
    </row>
    <row r="54" spans="2:21" x14ac:dyDescent="0.2">
      <c r="B54" s="14" t="s">
        <v>4325</v>
      </c>
      <c r="C54" s="24" t="s">
        <v>4322</v>
      </c>
      <c r="D54" s="72">
        <v>75</v>
      </c>
      <c r="E54" s="21"/>
      <c r="F54" s="20" t="s">
        <v>4321</v>
      </c>
      <c r="G54" s="20" t="s">
        <v>738</v>
      </c>
      <c r="H54" s="20" t="s">
        <v>322</v>
      </c>
      <c r="I54" s="58" t="s">
        <v>706</v>
      </c>
      <c r="J54" s="34">
        <v>41180</v>
      </c>
      <c r="K54" s="20" t="s">
        <v>4051</v>
      </c>
      <c r="L54" s="34">
        <v>41114</v>
      </c>
      <c r="M54" s="71">
        <v>124.90625</v>
      </c>
      <c r="N54" s="34">
        <v>41142</v>
      </c>
      <c r="O54" s="71">
        <v>123.8671875</v>
      </c>
      <c r="P54" s="20" t="s">
        <v>3563</v>
      </c>
      <c r="Q54" s="21">
        <v>0</v>
      </c>
      <c r="R54" s="21">
        <v>-77929.69</v>
      </c>
      <c r="S54" s="21">
        <v>0</v>
      </c>
      <c r="T54" s="21">
        <v>0</v>
      </c>
      <c r="U54" s="20" t="s">
        <v>704</v>
      </c>
    </row>
    <row r="55" spans="2:21" x14ac:dyDescent="0.2">
      <c r="B55" s="14" t="s">
        <v>4324</v>
      </c>
      <c r="C55" s="24" t="s">
        <v>4322</v>
      </c>
      <c r="D55" s="72">
        <v>90</v>
      </c>
      <c r="E55" s="21"/>
      <c r="F55" s="20" t="s">
        <v>4321</v>
      </c>
      <c r="G55" s="20" t="s">
        <v>738</v>
      </c>
      <c r="H55" s="20" t="s">
        <v>322</v>
      </c>
      <c r="I55" s="58" t="s">
        <v>706</v>
      </c>
      <c r="J55" s="34">
        <v>41180</v>
      </c>
      <c r="K55" s="20" t="s">
        <v>4051</v>
      </c>
      <c r="L55" s="34">
        <v>41065</v>
      </c>
      <c r="M55" s="71">
        <v>124.171875</v>
      </c>
      <c r="N55" s="34">
        <v>41142</v>
      </c>
      <c r="O55" s="71">
        <v>123.94010419999999</v>
      </c>
      <c r="P55" s="20" t="s">
        <v>3563</v>
      </c>
      <c r="Q55" s="21">
        <v>0</v>
      </c>
      <c r="R55" s="21">
        <v>-20859.37</v>
      </c>
      <c r="S55" s="21">
        <v>0</v>
      </c>
      <c r="T55" s="21">
        <v>0</v>
      </c>
      <c r="U55" s="20" t="s">
        <v>704</v>
      </c>
    </row>
    <row r="56" spans="2:21" x14ac:dyDescent="0.2">
      <c r="B56" s="14" t="s">
        <v>4323</v>
      </c>
      <c r="C56" s="24" t="s">
        <v>4322</v>
      </c>
      <c r="D56" s="72">
        <v>165</v>
      </c>
      <c r="E56" s="21"/>
      <c r="F56" s="20" t="s">
        <v>4321</v>
      </c>
      <c r="G56" s="20" t="s">
        <v>738</v>
      </c>
      <c r="H56" s="20" t="s">
        <v>322</v>
      </c>
      <c r="I56" s="58" t="s">
        <v>706</v>
      </c>
      <c r="J56" s="34">
        <v>41180</v>
      </c>
      <c r="K56" s="20" t="s">
        <v>4051</v>
      </c>
      <c r="L56" s="34">
        <v>41093</v>
      </c>
      <c r="M56" s="71">
        <v>124.179688</v>
      </c>
      <c r="N56" s="34">
        <v>41142</v>
      </c>
      <c r="O56" s="71">
        <v>123.8671875</v>
      </c>
      <c r="P56" s="20" t="s">
        <v>3563</v>
      </c>
      <c r="Q56" s="21">
        <v>0</v>
      </c>
      <c r="R56" s="21">
        <v>-51562.58</v>
      </c>
      <c r="S56" s="21">
        <v>0</v>
      </c>
      <c r="T56" s="21">
        <v>0</v>
      </c>
      <c r="U56" s="20" t="s">
        <v>704</v>
      </c>
    </row>
    <row r="57" spans="2:21" x14ac:dyDescent="0.2">
      <c r="B57" s="14" t="s">
        <v>4320</v>
      </c>
      <c r="C57" s="24" t="s">
        <v>4316</v>
      </c>
      <c r="D57" s="72">
        <v>75</v>
      </c>
      <c r="E57" s="21"/>
      <c r="F57" s="20" t="s">
        <v>4315</v>
      </c>
      <c r="G57" s="20" t="s">
        <v>738</v>
      </c>
      <c r="H57" s="20" t="s">
        <v>322</v>
      </c>
      <c r="I57" s="58" t="s">
        <v>706</v>
      </c>
      <c r="J57" s="34">
        <v>41274</v>
      </c>
      <c r="K57" s="20" t="s">
        <v>4051</v>
      </c>
      <c r="L57" s="34">
        <v>41219</v>
      </c>
      <c r="M57" s="71">
        <v>124.32812509999999</v>
      </c>
      <c r="N57" s="34">
        <v>41240</v>
      </c>
      <c r="O57" s="71">
        <v>124.578125</v>
      </c>
      <c r="P57" s="20" t="s">
        <v>3563</v>
      </c>
      <c r="Q57" s="21">
        <v>0</v>
      </c>
      <c r="R57" s="21">
        <v>18749.990000000002</v>
      </c>
      <c r="S57" s="21">
        <v>0</v>
      </c>
      <c r="T57" s="21">
        <v>0</v>
      </c>
      <c r="U57" s="20" t="s">
        <v>704</v>
      </c>
    </row>
    <row r="58" spans="2:21" x14ac:dyDescent="0.2">
      <c r="B58" s="14" t="s">
        <v>4319</v>
      </c>
      <c r="C58" s="24" t="s">
        <v>4316</v>
      </c>
      <c r="D58" s="72">
        <v>80</v>
      </c>
      <c r="E58" s="21"/>
      <c r="F58" s="20" t="s">
        <v>4315</v>
      </c>
      <c r="G58" s="20" t="s">
        <v>738</v>
      </c>
      <c r="H58" s="20" t="s">
        <v>322</v>
      </c>
      <c r="I58" s="58" t="s">
        <v>706</v>
      </c>
      <c r="J58" s="34">
        <v>41274</v>
      </c>
      <c r="K58" s="20" t="s">
        <v>4051</v>
      </c>
      <c r="L58" s="34">
        <v>41170</v>
      </c>
      <c r="M58" s="71">
        <v>124.25</v>
      </c>
      <c r="N58" s="34">
        <v>41240</v>
      </c>
      <c r="O58" s="71">
        <v>124.58699900000001</v>
      </c>
      <c r="P58" s="20" t="s">
        <v>3563</v>
      </c>
      <c r="Q58" s="21">
        <v>0</v>
      </c>
      <c r="R58" s="21">
        <v>26959.919999999998</v>
      </c>
      <c r="S58" s="21">
        <v>0</v>
      </c>
      <c r="T58" s="21">
        <v>0</v>
      </c>
      <c r="U58" s="20" t="s">
        <v>704</v>
      </c>
    </row>
    <row r="59" spans="2:21" x14ac:dyDescent="0.2">
      <c r="B59" s="14" t="s">
        <v>4318</v>
      </c>
      <c r="C59" s="24" t="s">
        <v>4316</v>
      </c>
      <c r="D59" s="72">
        <v>85</v>
      </c>
      <c r="E59" s="21"/>
      <c r="F59" s="20" t="s">
        <v>4315</v>
      </c>
      <c r="G59" s="20" t="s">
        <v>738</v>
      </c>
      <c r="H59" s="20" t="s">
        <v>322</v>
      </c>
      <c r="I59" s="58" t="s">
        <v>706</v>
      </c>
      <c r="J59" s="34">
        <v>41274</v>
      </c>
      <c r="K59" s="20" t="s">
        <v>4051</v>
      </c>
      <c r="L59" s="34">
        <v>41142</v>
      </c>
      <c r="M59" s="71">
        <v>123.46875</v>
      </c>
      <c r="N59" s="34">
        <v>41205</v>
      </c>
      <c r="O59" s="71">
        <v>123.953125</v>
      </c>
      <c r="P59" s="20" t="s">
        <v>3563</v>
      </c>
      <c r="Q59" s="21">
        <v>0</v>
      </c>
      <c r="R59" s="21">
        <v>41171.879999999997</v>
      </c>
      <c r="S59" s="21">
        <v>0</v>
      </c>
      <c r="T59" s="21">
        <v>0</v>
      </c>
      <c r="U59" s="20" t="s">
        <v>704</v>
      </c>
    </row>
    <row r="60" spans="2:21" x14ac:dyDescent="0.2">
      <c r="B60" s="14" t="s">
        <v>4317</v>
      </c>
      <c r="C60" s="24" t="s">
        <v>4316</v>
      </c>
      <c r="D60" s="72">
        <v>115</v>
      </c>
      <c r="E60" s="21"/>
      <c r="F60" s="20" t="s">
        <v>4315</v>
      </c>
      <c r="G60" s="20" t="s">
        <v>738</v>
      </c>
      <c r="H60" s="20" t="s">
        <v>322</v>
      </c>
      <c r="I60" s="58" t="s">
        <v>706</v>
      </c>
      <c r="J60" s="34">
        <v>41274</v>
      </c>
      <c r="K60" s="20" t="s">
        <v>4051</v>
      </c>
      <c r="L60" s="34">
        <v>41163</v>
      </c>
      <c r="M60" s="71">
        <v>124.3515625</v>
      </c>
      <c r="N60" s="34">
        <v>41226</v>
      </c>
      <c r="O60" s="71">
        <v>124.6867616</v>
      </c>
      <c r="P60" s="20" t="s">
        <v>3563</v>
      </c>
      <c r="Q60" s="21">
        <v>0</v>
      </c>
      <c r="R60" s="21">
        <v>38547.89</v>
      </c>
      <c r="S60" s="21">
        <v>0</v>
      </c>
      <c r="T60" s="21">
        <v>0</v>
      </c>
      <c r="U60" s="20" t="s">
        <v>704</v>
      </c>
    </row>
    <row r="61" spans="2:21" x14ac:dyDescent="0.2">
      <c r="B61" s="14" t="s">
        <v>4314</v>
      </c>
      <c r="C61" s="24" t="s">
        <v>4182</v>
      </c>
      <c r="D61" s="72">
        <v>35</v>
      </c>
      <c r="E61" s="21"/>
      <c r="F61" s="20" t="s">
        <v>4181</v>
      </c>
      <c r="G61" s="20" t="s">
        <v>738</v>
      </c>
      <c r="H61" s="20" t="s">
        <v>322</v>
      </c>
      <c r="I61" s="58" t="s">
        <v>706</v>
      </c>
      <c r="J61" s="34">
        <v>41089</v>
      </c>
      <c r="K61" s="20" t="s">
        <v>4051</v>
      </c>
      <c r="L61" s="34">
        <v>41002</v>
      </c>
      <c r="M61" s="71">
        <v>110.085938</v>
      </c>
      <c r="N61" s="34">
        <v>41009</v>
      </c>
      <c r="O61" s="71">
        <v>110.17375</v>
      </c>
      <c r="P61" s="20" t="s">
        <v>3563</v>
      </c>
      <c r="Q61" s="21">
        <v>0</v>
      </c>
      <c r="R61" s="21">
        <v>6146.84</v>
      </c>
      <c r="S61" s="21">
        <v>0</v>
      </c>
      <c r="T61" s="21">
        <v>0</v>
      </c>
      <c r="U61" s="20" t="s">
        <v>704</v>
      </c>
    </row>
    <row r="62" spans="2:21" x14ac:dyDescent="0.2">
      <c r="B62" s="14" t="s">
        <v>4313</v>
      </c>
      <c r="C62" s="24" t="s">
        <v>4177</v>
      </c>
      <c r="D62" s="72">
        <v>115</v>
      </c>
      <c r="E62" s="21"/>
      <c r="F62" s="20" t="s">
        <v>4176</v>
      </c>
      <c r="G62" s="20" t="s">
        <v>738</v>
      </c>
      <c r="H62" s="20" t="s">
        <v>322</v>
      </c>
      <c r="I62" s="58" t="s">
        <v>706</v>
      </c>
      <c r="J62" s="34">
        <v>41180</v>
      </c>
      <c r="K62" s="20" t="s">
        <v>4051</v>
      </c>
      <c r="L62" s="34">
        <v>41065</v>
      </c>
      <c r="M62" s="71">
        <v>110.25</v>
      </c>
      <c r="N62" s="34">
        <v>41079</v>
      </c>
      <c r="O62" s="71">
        <v>110.14868199999999</v>
      </c>
      <c r="P62" s="20" t="s">
        <v>3563</v>
      </c>
      <c r="Q62" s="21">
        <v>0</v>
      </c>
      <c r="R62" s="21">
        <v>-23303.14</v>
      </c>
      <c r="S62" s="21">
        <v>0</v>
      </c>
      <c r="T62" s="21">
        <v>0</v>
      </c>
      <c r="U62" s="20" t="s">
        <v>704</v>
      </c>
    </row>
    <row r="63" spans="2:21" x14ac:dyDescent="0.2">
      <c r="B63" s="14" t="s">
        <v>4312</v>
      </c>
      <c r="C63" s="24" t="s">
        <v>4169</v>
      </c>
      <c r="D63" s="72">
        <v>30</v>
      </c>
      <c r="E63" s="21"/>
      <c r="F63" s="20" t="s">
        <v>4168</v>
      </c>
      <c r="G63" s="20" t="s">
        <v>738</v>
      </c>
      <c r="H63" s="20" t="s">
        <v>322</v>
      </c>
      <c r="I63" s="58" t="s">
        <v>706</v>
      </c>
      <c r="J63" s="34">
        <v>41274</v>
      </c>
      <c r="K63" s="20" t="s">
        <v>4051</v>
      </c>
      <c r="L63" s="34">
        <v>41157</v>
      </c>
      <c r="M63" s="71">
        <v>110.25</v>
      </c>
      <c r="N63" s="34">
        <v>41163</v>
      </c>
      <c r="O63" s="71">
        <v>110.21875</v>
      </c>
      <c r="P63" s="20" t="s">
        <v>3563</v>
      </c>
      <c r="Q63" s="21">
        <v>0</v>
      </c>
      <c r="R63" s="21">
        <v>-1875</v>
      </c>
      <c r="S63" s="21">
        <v>0</v>
      </c>
      <c r="T63" s="21">
        <v>0</v>
      </c>
      <c r="U63" s="20" t="s">
        <v>704</v>
      </c>
    </row>
    <row r="64" spans="2:21" x14ac:dyDescent="0.2">
      <c r="B64" s="14" t="s">
        <v>4311</v>
      </c>
      <c r="C64" s="24" t="s">
        <v>4100</v>
      </c>
      <c r="D64" s="72">
        <v>95</v>
      </c>
      <c r="E64" s="21"/>
      <c r="F64" s="20" t="s">
        <v>4099</v>
      </c>
      <c r="G64" s="20" t="s">
        <v>738</v>
      </c>
      <c r="H64" s="20" t="s">
        <v>322</v>
      </c>
      <c r="I64" s="58" t="s">
        <v>706</v>
      </c>
      <c r="J64" s="34">
        <v>41352</v>
      </c>
      <c r="K64" s="20" t="s">
        <v>4051</v>
      </c>
      <c r="L64" s="34">
        <v>41254</v>
      </c>
      <c r="M64" s="71">
        <v>133.359375</v>
      </c>
      <c r="N64" s="34">
        <v>41271</v>
      </c>
      <c r="O64" s="71">
        <v>132.89062509999999</v>
      </c>
      <c r="P64" s="20" t="s">
        <v>3563</v>
      </c>
      <c r="Q64" s="21">
        <v>0</v>
      </c>
      <c r="R64" s="21">
        <v>-44531.25</v>
      </c>
      <c r="S64" s="21">
        <v>0</v>
      </c>
      <c r="T64" s="21">
        <v>0</v>
      </c>
      <c r="U64" s="20" t="s">
        <v>704</v>
      </c>
    </row>
    <row r="65" spans="2:21" x14ac:dyDescent="0.2">
      <c r="B65" s="14" t="s">
        <v>4310</v>
      </c>
      <c r="C65" s="24" t="s">
        <v>4155</v>
      </c>
      <c r="D65" s="72">
        <v>40</v>
      </c>
      <c r="E65" s="21"/>
      <c r="F65" s="20" t="s">
        <v>4154</v>
      </c>
      <c r="G65" s="20" t="s">
        <v>738</v>
      </c>
      <c r="H65" s="20" t="s">
        <v>322</v>
      </c>
      <c r="I65" s="58" t="s">
        <v>706</v>
      </c>
      <c r="J65" s="34">
        <v>41080</v>
      </c>
      <c r="K65" s="20" t="s">
        <v>4051</v>
      </c>
      <c r="L65" s="34">
        <v>41016</v>
      </c>
      <c r="M65" s="71">
        <v>131.4375</v>
      </c>
      <c r="N65" s="34">
        <v>41037</v>
      </c>
      <c r="O65" s="71">
        <v>132.94062500000001</v>
      </c>
      <c r="P65" s="20" t="s">
        <v>3563</v>
      </c>
      <c r="Q65" s="21">
        <v>0</v>
      </c>
      <c r="R65" s="21">
        <v>60125</v>
      </c>
      <c r="S65" s="21">
        <v>0</v>
      </c>
      <c r="T65" s="21">
        <v>0</v>
      </c>
      <c r="U65" s="20" t="s">
        <v>704</v>
      </c>
    </row>
    <row r="66" spans="2:21" x14ac:dyDescent="0.2">
      <c r="B66" s="14" t="s">
        <v>4309</v>
      </c>
      <c r="C66" s="24" t="s">
        <v>4155</v>
      </c>
      <c r="D66" s="72">
        <v>45</v>
      </c>
      <c r="E66" s="21"/>
      <c r="F66" s="20" t="s">
        <v>4154</v>
      </c>
      <c r="G66" s="20" t="s">
        <v>738</v>
      </c>
      <c r="H66" s="20" t="s">
        <v>322</v>
      </c>
      <c r="I66" s="58" t="s">
        <v>706</v>
      </c>
      <c r="J66" s="34">
        <v>41080</v>
      </c>
      <c r="K66" s="20" t="s">
        <v>4051</v>
      </c>
      <c r="L66" s="34">
        <v>40967</v>
      </c>
      <c r="M66" s="71">
        <v>131.46875</v>
      </c>
      <c r="N66" s="34">
        <v>41009</v>
      </c>
      <c r="O66" s="71">
        <v>131.42779820000001</v>
      </c>
      <c r="P66" s="20" t="s">
        <v>3563</v>
      </c>
      <c r="Q66" s="21">
        <v>0</v>
      </c>
      <c r="R66" s="21">
        <v>-1842.83</v>
      </c>
      <c r="S66" s="21">
        <v>0</v>
      </c>
      <c r="T66" s="21">
        <v>0</v>
      </c>
      <c r="U66" s="20" t="s">
        <v>704</v>
      </c>
    </row>
    <row r="67" spans="2:21" x14ac:dyDescent="0.2">
      <c r="B67" s="14" t="s">
        <v>4308</v>
      </c>
      <c r="C67" s="24" t="s">
        <v>4155</v>
      </c>
      <c r="D67" s="72">
        <v>85</v>
      </c>
      <c r="E67" s="21"/>
      <c r="F67" s="20" t="s">
        <v>4154</v>
      </c>
      <c r="G67" s="20" t="s">
        <v>738</v>
      </c>
      <c r="H67" s="20" t="s">
        <v>322</v>
      </c>
      <c r="I67" s="58" t="s">
        <v>706</v>
      </c>
      <c r="J67" s="34">
        <v>41080</v>
      </c>
      <c r="K67" s="20" t="s">
        <v>4051</v>
      </c>
      <c r="L67" s="34">
        <v>41002</v>
      </c>
      <c r="M67" s="71">
        <v>130.0238971</v>
      </c>
      <c r="N67" s="34">
        <v>41037</v>
      </c>
      <c r="O67" s="71">
        <v>132.2309798</v>
      </c>
      <c r="P67" s="20" t="s">
        <v>3563</v>
      </c>
      <c r="Q67" s="21">
        <v>0</v>
      </c>
      <c r="R67" s="21">
        <v>187602.03</v>
      </c>
      <c r="S67" s="21">
        <v>0</v>
      </c>
      <c r="T67" s="21">
        <v>0</v>
      </c>
      <c r="U67" s="20" t="s">
        <v>704</v>
      </c>
    </row>
    <row r="68" spans="2:21" x14ac:dyDescent="0.2">
      <c r="B68" s="14" t="s">
        <v>4307</v>
      </c>
      <c r="C68" s="24" t="s">
        <v>4155</v>
      </c>
      <c r="D68" s="72">
        <v>120</v>
      </c>
      <c r="E68" s="21"/>
      <c r="F68" s="20" t="s">
        <v>4154</v>
      </c>
      <c r="G68" s="20" t="s">
        <v>738</v>
      </c>
      <c r="H68" s="20" t="s">
        <v>322</v>
      </c>
      <c r="I68" s="58" t="s">
        <v>706</v>
      </c>
      <c r="J68" s="34">
        <v>41080</v>
      </c>
      <c r="K68" s="20" t="s">
        <v>4051</v>
      </c>
      <c r="L68" s="34">
        <v>40982</v>
      </c>
      <c r="M68" s="71">
        <v>129.0625</v>
      </c>
      <c r="N68" s="34">
        <v>41009</v>
      </c>
      <c r="O68" s="71">
        <v>131.60018400000001</v>
      </c>
      <c r="P68" s="20" t="s">
        <v>3563</v>
      </c>
      <c r="Q68" s="21">
        <v>0</v>
      </c>
      <c r="R68" s="21">
        <v>304522.08</v>
      </c>
      <c r="S68" s="21">
        <v>0</v>
      </c>
      <c r="T68" s="21">
        <v>0</v>
      </c>
      <c r="U68" s="20" t="s">
        <v>704</v>
      </c>
    </row>
    <row r="69" spans="2:21" x14ac:dyDescent="0.2">
      <c r="B69" s="14" t="s">
        <v>4306</v>
      </c>
      <c r="C69" s="24" t="s">
        <v>4155</v>
      </c>
      <c r="D69" s="72">
        <v>190</v>
      </c>
      <c r="E69" s="21"/>
      <c r="F69" s="20" t="s">
        <v>4154</v>
      </c>
      <c r="G69" s="20" t="s">
        <v>738</v>
      </c>
      <c r="H69" s="20" t="s">
        <v>322</v>
      </c>
      <c r="I69" s="58" t="s">
        <v>706</v>
      </c>
      <c r="J69" s="34">
        <v>41080</v>
      </c>
      <c r="K69" s="20" t="s">
        <v>4051</v>
      </c>
      <c r="L69" s="34">
        <v>41030</v>
      </c>
      <c r="M69" s="71">
        <v>132</v>
      </c>
      <c r="N69" s="34">
        <v>41044</v>
      </c>
      <c r="O69" s="71">
        <v>132.97812450000001</v>
      </c>
      <c r="P69" s="20" t="s">
        <v>3563</v>
      </c>
      <c r="Q69" s="21">
        <v>0</v>
      </c>
      <c r="R69" s="21">
        <v>185843.65</v>
      </c>
      <c r="S69" s="21">
        <v>0</v>
      </c>
      <c r="T69" s="21">
        <v>0</v>
      </c>
      <c r="U69" s="20" t="s">
        <v>704</v>
      </c>
    </row>
    <row r="70" spans="2:21" x14ac:dyDescent="0.2">
      <c r="B70" s="14" t="s">
        <v>4305</v>
      </c>
      <c r="C70" s="24" t="s">
        <v>4144</v>
      </c>
      <c r="D70" s="72">
        <v>40</v>
      </c>
      <c r="E70" s="21"/>
      <c r="F70" s="20" t="s">
        <v>4143</v>
      </c>
      <c r="G70" s="20" t="s">
        <v>738</v>
      </c>
      <c r="H70" s="20" t="s">
        <v>322</v>
      </c>
      <c r="I70" s="58" t="s">
        <v>706</v>
      </c>
      <c r="J70" s="34">
        <v>41262</v>
      </c>
      <c r="K70" s="20" t="s">
        <v>4051</v>
      </c>
      <c r="L70" s="34">
        <v>41177</v>
      </c>
      <c r="M70" s="71">
        <v>132.84375</v>
      </c>
      <c r="N70" s="34">
        <v>41192</v>
      </c>
      <c r="O70" s="71">
        <v>132.9375</v>
      </c>
      <c r="P70" s="20" t="s">
        <v>3563</v>
      </c>
      <c r="Q70" s="21">
        <v>0</v>
      </c>
      <c r="R70" s="21">
        <v>3750</v>
      </c>
      <c r="S70" s="21">
        <v>0</v>
      </c>
      <c r="T70" s="21">
        <v>0</v>
      </c>
      <c r="U70" s="20" t="s">
        <v>704</v>
      </c>
    </row>
    <row r="71" spans="2:21" x14ac:dyDescent="0.2">
      <c r="B71" s="14" t="s">
        <v>4304</v>
      </c>
      <c r="C71" s="24" t="s">
        <v>4144</v>
      </c>
      <c r="D71" s="72">
        <v>70</v>
      </c>
      <c r="E71" s="21"/>
      <c r="F71" s="20" t="s">
        <v>4143</v>
      </c>
      <c r="G71" s="20" t="s">
        <v>738</v>
      </c>
      <c r="H71" s="20" t="s">
        <v>322</v>
      </c>
      <c r="I71" s="58" t="s">
        <v>706</v>
      </c>
      <c r="J71" s="34">
        <v>41262</v>
      </c>
      <c r="K71" s="20" t="s">
        <v>4051</v>
      </c>
      <c r="L71" s="34">
        <v>41184</v>
      </c>
      <c r="M71" s="71">
        <v>133.6875</v>
      </c>
      <c r="N71" s="34">
        <v>41192</v>
      </c>
      <c r="O71" s="71">
        <v>132.9375</v>
      </c>
      <c r="P71" s="20" t="s">
        <v>3563</v>
      </c>
      <c r="Q71" s="21">
        <v>0</v>
      </c>
      <c r="R71" s="21">
        <v>-52500</v>
      </c>
      <c r="S71" s="21">
        <v>0</v>
      </c>
      <c r="T71" s="21">
        <v>0</v>
      </c>
      <c r="U71" s="20" t="s">
        <v>704</v>
      </c>
    </row>
    <row r="72" spans="2:21" x14ac:dyDescent="0.2">
      <c r="B72" s="14" t="s">
        <v>4303</v>
      </c>
      <c r="C72" s="24" t="s">
        <v>4302</v>
      </c>
      <c r="D72" s="72">
        <v>190</v>
      </c>
      <c r="E72" s="21"/>
      <c r="F72" s="20" t="s">
        <v>4301</v>
      </c>
      <c r="G72" s="20" t="s">
        <v>738</v>
      </c>
      <c r="H72" s="20" t="s">
        <v>322</v>
      </c>
      <c r="I72" s="58" t="s">
        <v>706</v>
      </c>
      <c r="J72" s="34">
        <v>40998</v>
      </c>
      <c r="K72" s="20" t="s">
        <v>4051</v>
      </c>
      <c r="L72" s="34">
        <v>40897</v>
      </c>
      <c r="M72" s="71">
        <v>144.46148299999999</v>
      </c>
      <c r="N72" s="34">
        <v>40960</v>
      </c>
      <c r="O72" s="71">
        <v>141.33388199999999</v>
      </c>
      <c r="P72" s="20" t="s">
        <v>3563</v>
      </c>
      <c r="Q72" s="21">
        <v>0</v>
      </c>
      <c r="R72" s="21">
        <v>-660937.42000000004</v>
      </c>
      <c r="S72" s="21">
        <v>0</v>
      </c>
      <c r="T72" s="21">
        <v>0</v>
      </c>
      <c r="U72" s="20" t="s">
        <v>704</v>
      </c>
    </row>
    <row r="73" spans="2:21" x14ac:dyDescent="0.2">
      <c r="B73" s="14" t="s">
        <v>4300</v>
      </c>
      <c r="C73" s="24" t="s">
        <v>4141</v>
      </c>
      <c r="D73" s="72">
        <v>50</v>
      </c>
      <c r="E73" s="21"/>
      <c r="F73" s="20" t="s">
        <v>4140</v>
      </c>
      <c r="G73" s="20" t="s">
        <v>738</v>
      </c>
      <c r="H73" s="20" t="s">
        <v>322</v>
      </c>
      <c r="I73" s="58" t="s">
        <v>706</v>
      </c>
      <c r="J73" s="34">
        <v>41080</v>
      </c>
      <c r="K73" s="20" t="s">
        <v>4051</v>
      </c>
      <c r="L73" s="34">
        <v>41037</v>
      </c>
      <c r="M73" s="71">
        <v>144.48750000000001</v>
      </c>
      <c r="N73" s="34">
        <v>41059</v>
      </c>
      <c r="O73" s="71">
        <v>149.6875</v>
      </c>
      <c r="P73" s="20" t="s">
        <v>3563</v>
      </c>
      <c r="Q73" s="21">
        <v>0</v>
      </c>
      <c r="R73" s="21">
        <v>260000</v>
      </c>
      <c r="S73" s="21">
        <v>0</v>
      </c>
      <c r="T73" s="21">
        <v>0</v>
      </c>
      <c r="U73" s="20" t="s">
        <v>704</v>
      </c>
    </row>
    <row r="74" spans="2:21" x14ac:dyDescent="0.2">
      <c r="B74" s="14" t="s">
        <v>4299</v>
      </c>
      <c r="C74" s="24" t="s">
        <v>4141</v>
      </c>
      <c r="D74" s="72">
        <v>55</v>
      </c>
      <c r="E74" s="21"/>
      <c r="F74" s="20" t="s">
        <v>4140</v>
      </c>
      <c r="G74" s="20" t="s">
        <v>738</v>
      </c>
      <c r="H74" s="20" t="s">
        <v>322</v>
      </c>
      <c r="I74" s="58" t="s">
        <v>706</v>
      </c>
      <c r="J74" s="34">
        <v>41080</v>
      </c>
      <c r="K74" s="20" t="s">
        <v>4051</v>
      </c>
      <c r="L74" s="34">
        <v>41044</v>
      </c>
      <c r="M74" s="71">
        <v>146.21875</v>
      </c>
      <c r="N74" s="34">
        <v>41059</v>
      </c>
      <c r="O74" s="71">
        <v>149.6875</v>
      </c>
      <c r="P74" s="20" t="s">
        <v>3563</v>
      </c>
      <c r="Q74" s="21">
        <v>0</v>
      </c>
      <c r="R74" s="21">
        <v>190781.25</v>
      </c>
      <c r="S74" s="21">
        <v>0</v>
      </c>
      <c r="T74" s="21">
        <v>0</v>
      </c>
      <c r="U74" s="20" t="s">
        <v>704</v>
      </c>
    </row>
    <row r="75" spans="2:21" x14ac:dyDescent="0.2">
      <c r="B75" s="14" t="s">
        <v>4298</v>
      </c>
      <c r="C75" s="24" t="s">
        <v>4141</v>
      </c>
      <c r="D75" s="72">
        <v>100</v>
      </c>
      <c r="E75" s="21"/>
      <c r="F75" s="20" t="s">
        <v>4140</v>
      </c>
      <c r="G75" s="20" t="s">
        <v>738</v>
      </c>
      <c r="H75" s="20" t="s">
        <v>322</v>
      </c>
      <c r="I75" s="58" t="s">
        <v>706</v>
      </c>
      <c r="J75" s="34">
        <v>41080</v>
      </c>
      <c r="K75" s="20" t="s">
        <v>4051</v>
      </c>
      <c r="L75" s="34">
        <v>41051</v>
      </c>
      <c r="M75" s="71">
        <v>146.84375</v>
      </c>
      <c r="N75" s="34">
        <v>41059</v>
      </c>
      <c r="O75" s="71">
        <v>149.6875</v>
      </c>
      <c r="P75" s="20" t="s">
        <v>3563</v>
      </c>
      <c r="Q75" s="21">
        <v>0</v>
      </c>
      <c r="R75" s="21">
        <v>284375</v>
      </c>
      <c r="S75" s="21">
        <v>0</v>
      </c>
      <c r="T75" s="21">
        <v>0</v>
      </c>
      <c r="U75" s="20" t="s">
        <v>704</v>
      </c>
    </row>
    <row r="76" spans="2:21" x14ac:dyDescent="0.2">
      <c r="B76" s="14" t="s">
        <v>4297</v>
      </c>
      <c r="C76" s="24" t="s">
        <v>4141</v>
      </c>
      <c r="D76" s="72">
        <v>140</v>
      </c>
      <c r="E76" s="21"/>
      <c r="F76" s="20" t="s">
        <v>4140</v>
      </c>
      <c r="G76" s="20" t="s">
        <v>738</v>
      </c>
      <c r="H76" s="20" t="s">
        <v>322</v>
      </c>
      <c r="I76" s="58" t="s">
        <v>706</v>
      </c>
      <c r="J76" s="34">
        <v>41080</v>
      </c>
      <c r="K76" s="20" t="s">
        <v>4051</v>
      </c>
      <c r="L76" s="34">
        <v>41009</v>
      </c>
      <c r="M76" s="71">
        <v>141.55625000000001</v>
      </c>
      <c r="N76" s="34">
        <v>41059</v>
      </c>
      <c r="O76" s="71">
        <v>149.6875</v>
      </c>
      <c r="P76" s="20" t="s">
        <v>3563</v>
      </c>
      <c r="Q76" s="21">
        <v>0</v>
      </c>
      <c r="R76" s="21">
        <v>1138375</v>
      </c>
      <c r="S76" s="21">
        <v>0</v>
      </c>
      <c r="T76" s="21">
        <v>0</v>
      </c>
      <c r="U76" s="20" t="s">
        <v>704</v>
      </c>
    </row>
    <row r="77" spans="2:21" x14ac:dyDescent="0.2">
      <c r="B77" s="14" t="s">
        <v>4296</v>
      </c>
      <c r="C77" s="24" t="s">
        <v>4294</v>
      </c>
      <c r="D77" s="72">
        <v>55</v>
      </c>
      <c r="E77" s="21"/>
      <c r="F77" s="20" t="s">
        <v>4293</v>
      </c>
      <c r="G77" s="20" t="s">
        <v>738</v>
      </c>
      <c r="H77" s="20" t="s">
        <v>322</v>
      </c>
      <c r="I77" s="58" t="s">
        <v>706</v>
      </c>
      <c r="J77" s="34">
        <v>41171</v>
      </c>
      <c r="K77" s="20" t="s">
        <v>4051</v>
      </c>
      <c r="L77" s="34">
        <v>41079</v>
      </c>
      <c r="M77" s="71">
        <v>149.15625</v>
      </c>
      <c r="N77" s="34">
        <v>41142</v>
      </c>
      <c r="O77" s="71">
        <v>145.5625</v>
      </c>
      <c r="P77" s="20" t="s">
        <v>3563</v>
      </c>
      <c r="Q77" s="21">
        <v>0</v>
      </c>
      <c r="R77" s="21">
        <v>-197656.25</v>
      </c>
      <c r="S77" s="21">
        <v>0</v>
      </c>
      <c r="T77" s="21">
        <v>0</v>
      </c>
      <c r="U77" s="20" t="s">
        <v>704</v>
      </c>
    </row>
    <row r="78" spans="2:21" x14ac:dyDescent="0.2">
      <c r="B78" s="14" t="s">
        <v>4295</v>
      </c>
      <c r="C78" s="24" t="s">
        <v>4294</v>
      </c>
      <c r="D78" s="72">
        <v>90</v>
      </c>
      <c r="E78" s="21"/>
      <c r="F78" s="20" t="s">
        <v>4293</v>
      </c>
      <c r="G78" s="20" t="s">
        <v>738</v>
      </c>
      <c r="H78" s="20" t="s">
        <v>322</v>
      </c>
      <c r="I78" s="58" t="s">
        <v>706</v>
      </c>
      <c r="J78" s="34">
        <v>41171</v>
      </c>
      <c r="K78" s="20" t="s">
        <v>4051</v>
      </c>
      <c r="L78" s="34">
        <v>41065</v>
      </c>
      <c r="M78" s="71">
        <v>150.875</v>
      </c>
      <c r="N78" s="34">
        <v>41142</v>
      </c>
      <c r="O78" s="71">
        <v>145.5625</v>
      </c>
      <c r="P78" s="20" t="s">
        <v>3563</v>
      </c>
      <c r="Q78" s="21">
        <v>0</v>
      </c>
      <c r="R78" s="21">
        <v>-478125</v>
      </c>
      <c r="S78" s="21">
        <v>0</v>
      </c>
      <c r="T78" s="21">
        <v>0</v>
      </c>
      <c r="U78" s="20" t="s">
        <v>704</v>
      </c>
    </row>
    <row r="79" spans="2:21" x14ac:dyDescent="0.2">
      <c r="B79" s="14" t="s">
        <v>4292</v>
      </c>
      <c r="C79" s="24" t="s">
        <v>4137</v>
      </c>
      <c r="D79" s="72">
        <v>30</v>
      </c>
      <c r="E79" s="21"/>
      <c r="F79" s="20" t="s">
        <v>4136</v>
      </c>
      <c r="G79" s="20" t="s">
        <v>738</v>
      </c>
      <c r="H79" s="20" t="s">
        <v>322</v>
      </c>
      <c r="I79" s="58" t="s">
        <v>706</v>
      </c>
      <c r="J79" s="34">
        <v>41262</v>
      </c>
      <c r="K79" s="20" t="s">
        <v>4051</v>
      </c>
      <c r="L79" s="34">
        <v>41233</v>
      </c>
      <c r="M79" s="71">
        <v>150.8125</v>
      </c>
      <c r="N79" s="34">
        <v>41240</v>
      </c>
      <c r="O79" s="71">
        <v>150.6875</v>
      </c>
      <c r="P79" s="20" t="s">
        <v>3563</v>
      </c>
      <c r="Q79" s="21">
        <v>0</v>
      </c>
      <c r="R79" s="21">
        <v>-3750</v>
      </c>
      <c r="S79" s="21">
        <v>0</v>
      </c>
      <c r="T79" s="21">
        <v>0</v>
      </c>
      <c r="U79" s="20" t="s">
        <v>704</v>
      </c>
    </row>
    <row r="80" spans="2:21" x14ac:dyDescent="0.2">
      <c r="B80" s="14" t="s">
        <v>4291</v>
      </c>
      <c r="C80" s="24" t="s">
        <v>4137</v>
      </c>
      <c r="D80" s="72">
        <v>55</v>
      </c>
      <c r="E80" s="21"/>
      <c r="F80" s="20" t="s">
        <v>4136</v>
      </c>
      <c r="G80" s="20" t="s">
        <v>738</v>
      </c>
      <c r="H80" s="20" t="s">
        <v>322</v>
      </c>
      <c r="I80" s="58" t="s">
        <v>706</v>
      </c>
      <c r="J80" s="34">
        <v>41262</v>
      </c>
      <c r="K80" s="20" t="s">
        <v>4051</v>
      </c>
      <c r="L80" s="34">
        <v>41157</v>
      </c>
      <c r="M80" s="71">
        <v>150.96875</v>
      </c>
      <c r="N80" s="34">
        <v>41170</v>
      </c>
      <c r="O80" s="71">
        <v>146.1875</v>
      </c>
      <c r="P80" s="20" t="s">
        <v>3563</v>
      </c>
      <c r="Q80" s="21">
        <v>0</v>
      </c>
      <c r="R80" s="21">
        <v>-262968.75</v>
      </c>
      <c r="S80" s="21">
        <v>0</v>
      </c>
      <c r="T80" s="21">
        <v>0</v>
      </c>
      <c r="U80" s="20" t="s">
        <v>704</v>
      </c>
    </row>
    <row r="81" spans="2:21" x14ac:dyDescent="0.2">
      <c r="B81" s="14" t="s">
        <v>4290</v>
      </c>
      <c r="C81" s="24" t="s">
        <v>4137</v>
      </c>
      <c r="D81" s="72">
        <v>60</v>
      </c>
      <c r="E81" s="21"/>
      <c r="F81" s="20" t="s">
        <v>4136</v>
      </c>
      <c r="G81" s="20" t="s">
        <v>738</v>
      </c>
      <c r="H81" s="20" t="s">
        <v>322</v>
      </c>
      <c r="I81" s="58" t="s">
        <v>706</v>
      </c>
      <c r="J81" s="34">
        <v>41262</v>
      </c>
      <c r="K81" s="20" t="s">
        <v>4051</v>
      </c>
      <c r="L81" s="34">
        <v>41177</v>
      </c>
      <c r="M81" s="71">
        <v>147.5625</v>
      </c>
      <c r="N81" s="34">
        <v>41205</v>
      </c>
      <c r="O81" s="71">
        <v>147.96875</v>
      </c>
      <c r="P81" s="20" t="s">
        <v>3563</v>
      </c>
      <c r="Q81" s="21">
        <v>0</v>
      </c>
      <c r="R81" s="21">
        <v>24375</v>
      </c>
      <c r="S81" s="21">
        <v>0</v>
      </c>
      <c r="T81" s="21">
        <v>0</v>
      </c>
      <c r="U81" s="20" t="s">
        <v>704</v>
      </c>
    </row>
    <row r="82" spans="2:21" x14ac:dyDescent="0.2">
      <c r="B82" s="14" t="s">
        <v>4289</v>
      </c>
      <c r="C82" s="24" t="s">
        <v>4137</v>
      </c>
      <c r="D82" s="72">
        <v>90</v>
      </c>
      <c r="E82" s="21"/>
      <c r="F82" s="20" t="s">
        <v>4136</v>
      </c>
      <c r="G82" s="20" t="s">
        <v>738</v>
      </c>
      <c r="H82" s="20" t="s">
        <v>322</v>
      </c>
      <c r="I82" s="58" t="s">
        <v>706</v>
      </c>
      <c r="J82" s="34">
        <v>41262</v>
      </c>
      <c r="K82" s="20" t="s">
        <v>4051</v>
      </c>
      <c r="L82" s="34">
        <v>41149</v>
      </c>
      <c r="M82" s="71">
        <v>150.125</v>
      </c>
      <c r="N82" s="34">
        <v>41170</v>
      </c>
      <c r="O82" s="71">
        <v>148.08333329999999</v>
      </c>
      <c r="P82" s="20" t="s">
        <v>3563</v>
      </c>
      <c r="Q82" s="21">
        <v>0</v>
      </c>
      <c r="R82" s="21">
        <v>-183750</v>
      </c>
      <c r="S82" s="21">
        <v>0</v>
      </c>
      <c r="T82" s="21">
        <v>0</v>
      </c>
      <c r="U82" s="20" t="s">
        <v>704</v>
      </c>
    </row>
    <row r="83" spans="2:21" x14ac:dyDescent="0.2">
      <c r="B83" s="14" t="s">
        <v>4288</v>
      </c>
      <c r="C83" s="24" t="s">
        <v>4054</v>
      </c>
      <c r="D83" s="72">
        <v>30</v>
      </c>
      <c r="E83" s="21"/>
      <c r="F83" s="20" t="s">
        <v>4053</v>
      </c>
      <c r="G83" s="20" t="s">
        <v>738</v>
      </c>
      <c r="H83" s="20" t="s">
        <v>322</v>
      </c>
      <c r="I83" s="58" t="s">
        <v>706</v>
      </c>
      <c r="J83" s="28">
        <v>41352</v>
      </c>
      <c r="K83" s="20" t="s">
        <v>4051</v>
      </c>
      <c r="L83" s="28">
        <v>41247</v>
      </c>
      <c r="M83" s="71">
        <v>166.36770000000001</v>
      </c>
      <c r="N83" s="28">
        <v>41254</v>
      </c>
      <c r="O83" s="71">
        <v>164.73750000000001</v>
      </c>
      <c r="P83" s="20" t="s">
        <v>3563</v>
      </c>
      <c r="Q83" s="21">
        <v>0</v>
      </c>
      <c r="R83" s="21">
        <v>-48906</v>
      </c>
      <c r="S83" s="21">
        <v>0</v>
      </c>
      <c r="T83" s="21">
        <v>0</v>
      </c>
      <c r="U83" s="20" t="s">
        <v>704</v>
      </c>
    </row>
    <row r="84" spans="2:21" x14ac:dyDescent="0.2">
      <c r="B84" s="14" t="s">
        <v>4287</v>
      </c>
      <c r="C84" s="24" t="s">
        <v>4284</v>
      </c>
      <c r="D84" s="72">
        <v>45</v>
      </c>
      <c r="E84" s="21"/>
      <c r="F84" s="20" t="s">
        <v>4283</v>
      </c>
      <c r="G84" s="20" t="s">
        <v>738</v>
      </c>
      <c r="H84" s="20" t="s">
        <v>322</v>
      </c>
      <c r="I84" s="58" t="s">
        <v>706</v>
      </c>
      <c r="J84" s="28">
        <v>41171</v>
      </c>
      <c r="K84" s="20" t="s">
        <v>4051</v>
      </c>
      <c r="L84" s="28">
        <v>41107</v>
      </c>
      <c r="M84" s="71">
        <v>172.07990000000001</v>
      </c>
      <c r="N84" s="28">
        <v>41142</v>
      </c>
      <c r="O84" s="71">
        <v>162.6266</v>
      </c>
      <c r="P84" s="20" t="s">
        <v>3563</v>
      </c>
      <c r="Q84" s="21">
        <v>0</v>
      </c>
      <c r="R84" s="21">
        <v>-425398.5</v>
      </c>
      <c r="S84" s="21">
        <v>0</v>
      </c>
      <c r="T84" s="21">
        <v>0</v>
      </c>
      <c r="U84" s="20" t="s">
        <v>704</v>
      </c>
    </row>
    <row r="85" spans="2:21" x14ac:dyDescent="0.2">
      <c r="B85" s="14" t="s">
        <v>4286</v>
      </c>
      <c r="C85" s="24" t="s">
        <v>4284</v>
      </c>
      <c r="D85" s="72">
        <v>60</v>
      </c>
      <c r="E85" s="21"/>
      <c r="F85" s="20" t="s">
        <v>4283</v>
      </c>
      <c r="G85" s="20" t="s">
        <v>738</v>
      </c>
      <c r="H85" s="20" t="s">
        <v>322</v>
      </c>
      <c r="I85" s="58" t="s">
        <v>706</v>
      </c>
      <c r="J85" s="28">
        <v>41171</v>
      </c>
      <c r="K85" s="20" t="s">
        <v>4051</v>
      </c>
      <c r="L85" s="28">
        <v>41079</v>
      </c>
      <c r="M85" s="71">
        <v>168.38583700000001</v>
      </c>
      <c r="N85" s="28">
        <v>41142</v>
      </c>
      <c r="O85" s="71">
        <v>164.8655167</v>
      </c>
      <c r="P85" s="20" t="s">
        <v>3563</v>
      </c>
      <c r="Q85" s="21">
        <v>0</v>
      </c>
      <c r="R85" s="21">
        <v>-211219.22</v>
      </c>
      <c r="S85" s="21">
        <v>0</v>
      </c>
      <c r="T85" s="21">
        <v>0</v>
      </c>
      <c r="U85" s="20" t="s">
        <v>704</v>
      </c>
    </row>
    <row r="86" spans="2:21" x14ac:dyDescent="0.2">
      <c r="B86" s="14" t="s">
        <v>4285</v>
      </c>
      <c r="C86" s="24" t="s">
        <v>4284</v>
      </c>
      <c r="D86" s="72">
        <v>75</v>
      </c>
      <c r="E86" s="21"/>
      <c r="F86" s="20" t="s">
        <v>4283</v>
      </c>
      <c r="G86" s="20" t="s">
        <v>738</v>
      </c>
      <c r="H86" s="20" t="s">
        <v>322</v>
      </c>
      <c r="I86" s="58" t="s">
        <v>706</v>
      </c>
      <c r="J86" s="28">
        <v>41171</v>
      </c>
      <c r="K86" s="20" t="s">
        <v>4051</v>
      </c>
      <c r="L86" s="28">
        <v>41065</v>
      </c>
      <c r="M86" s="71">
        <v>171.1875</v>
      </c>
      <c r="N86" s="28">
        <v>41093</v>
      </c>
      <c r="O86" s="71">
        <v>167.15</v>
      </c>
      <c r="P86" s="20" t="s">
        <v>3563</v>
      </c>
      <c r="Q86" s="21">
        <v>0</v>
      </c>
      <c r="R86" s="21">
        <v>-302812.5</v>
      </c>
      <c r="S86" s="21">
        <v>0</v>
      </c>
      <c r="T86" s="21">
        <v>0</v>
      </c>
      <c r="U86" s="20" t="s">
        <v>704</v>
      </c>
    </row>
    <row r="87" spans="2:21" x14ac:dyDescent="0.2">
      <c r="B87" s="14" t="s">
        <v>4282</v>
      </c>
      <c r="C87" s="24" t="s">
        <v>4126</v>
      </c>
      <c r="D87" s="72">
        <v>5</v>
      </c>
      <c r="E87" s="21"/>
      <c r="F87" s="20" t="s">
        <v>4125</v>
      </c>
      <c r="G87" s="20" t="s">
        <v>738</v>
      </c>
      <c r="H87" s="20" t="s">
        <v>322</v>
      </c>
      <c r="I87" s="58" t="s">
        <v>706</v>
      </c>
      <c r="J87" s="28">
        <v>41262</v>
      </c>
      <c r="K87" s="20" t="s">
        <v>4051</v>
      </c>
      <c r="L87" s="28">
        <v>41177</v>
      </c>
      <c r="M87" s="71">
        <v>162.84375</v>
      </c>
      <c r="N87" s="28">
        <v>41192</v>
      </c>
      <c r="O87" s="71">
        <v>162.46875</v>
      </c>
      <c r="P87" s="20" t="s">
        <v>3563</v>
      </c>
      <c r="Q87" s="21">
        <v>0</v>
      </c>
      <c r="R87" s="21">
        <v>-1875</v>
      </c>
      <c r="S87" s="21">
        <v>0</v>
      </c>
      <c r="T87" s="21">
        <v>0</v>
      </c>
      <c r="U87" s="20" t="s">
        <v>704</v>
      </c>
    </row>
    <row r="88" spans="2:21" x14ac:dyDescent="0.2">
      <c r="B88" s="14" t="s">
        <v>4281</v>
      </c>
      <c r="C88" s="24" t="s">
        <v>4126</v>
      </c>
      <c r="D88" s="72">
        <v>35</v>
      </c>
      <c r="E88" s="21"/>
      <c r="F88" s="20" t="s">
        <v>4125</v>
      </c>
      <c r="G88" s="20" t="s">
        <v>738</v>
      </c>
      <c r="H88" s="20" t="s">
        <v>322</v>
      </c>
      <c r="I88" s="58" t="s">
        <v>706</v>
      </c>
      <c r="J88" s="28">
        <v>41262</v>
      </c>
      <c r="K88" s="20" t="s">
        <v>4051</v>
      </c>
      <c r="L88" s="28">
        <v>41157</v>
      </c>
      <c r="M88" s="71">
        <v>168.5</v>
      </c>
      <c r="N88" s="28">
        <v>41170</v>
      </c>
      <c r="O88" s="71">
        <v>160.9330357</v>
      </c>
      <c r="P88" s="20" t="s">
        <v>3563</v>
      </c>
      <c r="Q88" s="21">
        <v>0</v>
      </c>
      <c r="R88" s="21">
        <v>-264843.75</v>
      </c>
      <c r="S88" s="21">
        <v>0</v>
      </c>
      <c r="T88" s="21">
        <v>0</v>
      </c>
      <c r="U88" s="20" t="s">
        <v>704</v>
      </c>
    </row>
    <row r="89" spans="2:21" x14ac:dyDescent="0.2">
      <c r="B89" s="14" t="s">
        <v>4280</v>
      </c>
      <c r="C89" s="24" t="s">
        <v>4126</v>
      </c>
      <c r="D89" s="72">
        <v>45</v>
      </c>
      <c r="E89" s="21"/>
      <c r="F89" s="20" t="s">
        <v>4125</v>
      </c>
      <c r="G89" s="20" t="s">
        <v>738</v>
      </c>
      <c r="H89" s="20" t="s">
        <v>322</v>
      </c>
      <c r="I89" s="58" t="s">
        <v>706</v>
      </c>
      <c r="J89" s="28">
        <v>41262</v>
      </c>
      <c r="K89" s="20" t="s">
        <v>4051</v>
      </c>
      <c r="L89" s="28">
        <v>41226</v>
      </c>
      <c r="M89" s="71">
        <v>168.625</v>
      </c>
      <c r="N89" s="28">
        <v>41240</v>
      </c>
      <c r="O89" s="71">
        <v>166.95</v>
      </c>
      <c r="P89" s="20" t="s">
        <v>3563</v>
      </c>
      <c r="Q89" s="21">
        <v>0</v>
      </c>
      <c r="R89" s="21">
        <v>-75375</v>
      </c>
      <c r="S89" s="21">
        <v>0</v>
      </c>
      <c r="T89" s="21">
        <v>0</v>
      </c>
      <c r="U89" s="20" t="s">
        <v>704</v>
      </c>
    </row>
    <row r="90" spans="2:21" x14ac:dyDescent="0.2">
      <c r="B90" s="14" t="s">
        <v>4279</v>
      </c>
      <c r="C90" s="24" t="s">
        <v>4126</v>
      </c>
      <c r="D90" s="72">
        <v>55</v>
      </c>
      <c r="E90" s="21"/>
      <c r="F90" s="20" t="s">
        <v>4125</v>
      </c>
      <c r="G90" s="20" t="s">
        <v>738</v>
      </c>
      <c r="H90" s="20" t="s">
        <v>322</v>
      </c>
      <c r="I90" s="58" t="s">
        <v>706</v>
      </c>
      <c r="J90" s="28">
        <v>41262</v>
      </c>
      <c r="K90" s="20" t="s">
        <v>4051</v>
      </c>
      <c r="L90" s="28">
        <v>41149</v>
      </c>
      <c r="M90" s="71">
        <v>167.125</v>
      </c>
      <c r="N90" s="28">
        <v>41163</v>
      </c>
      <c r="O90" s="71">
        <v>164.65625</v>
      </c>
      <c r="P90" s="20" t="s">
        <v>3563</v>
      </c>
      <c r="Q90" s="21">
        <v>0</v>
      </c>
      <c r="R90" s="21">
        <v>-135781.25</v>
      </c>
      <c r="S90" s="21">
        <v>0</v>
      </c>
      <c r="T90" s="21">
        <v>0</v>
      </c>
      <c r="U90" s="20" t="s">
        <v>704</v>
      </c>
    </row>
    <row r="91" spans="2:21" x14ac:dyDescent="0.2">
      <c r="B91" s="11" t="s">
        <v>24</v>
      </c>
      <c r="C91" s="12" t="s">
        <v>24</v>
      </c>
      <c r="D91" s="13" t="s">
        <v>24</v>
      </c>
      <c r="E91" s="12" t="s">
        <v>24</v>
      </c>
      <c r="F91" s="12" t="s">
        <v>24</v>
      </c>
      <c r="G91" s="12" t="s">
        <v>24</v>
      </c>
      <c r="H91" s="12" t="s">
        <v>24</v>
      </c>
      <c r="I91" s="12" t="s">
        <v>24</v>
      </c>
      <c r="J91" s="12" t="s">
        <v>24</v>
      </c>
      <c r="K91" s="12" t="s">
        <v>24</v>
      </c>
      <c r="L91" s="12" t="s">
        <v>24</v>
      </c>
      <c r="M91" s="12" t="s">
        <v>24</v>
      </c>
      <c r="N91" s="12" t="s">
        <v>24</v>
      </c>
      <c r="O91" s="12" t="s">
        <v>24</v>
      </c>
      <c r="P91" s="12" t="s">
        <v>24</v>
      </c>
      <c r="Q91" s="12" t="s">
        <v>24</v>
      </c>
      <c r="R91" s="12" t="s">
        <v>24</v>
      </c>
      <c r="S91" s="12" t="s">
        <v>24</v>
      </c>
      <c r="T91" s="12" t="s">
        <v>24</v>
      </c>
      <c r="U91" s="12" t="s">
        <v>24</v>
      </c>
    </row>
    <row r="92" spans="2:21" ht="25.5" x14ac:dyDescent="0.2">
      <c r="B92" s="54" t="s">
        <v>4091</v>
      </c>
      <c r="C92" s="24" t="s">
        <v>4090</v>
      </c>
      <c r="D92" s="53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2">
        <f>SUM(SCDBPTBSN2!Q11:'SCDBPTBSN2'!Q91)</f>
        <v>0</v>
      </c>
      <c r="R92" s="52">
        <f>SUM(SCDBPTBSN2!R11:'SCDBPTBSN2'!R91)</f>
        <v>29552666.399999995</v>
      </c>
      <c r="S92" s="52">
        <f>SUM(SCDBPTBSN2!S11:'SCDBPTBSN2'!S91)</f>
        <v>0</v>
      </c>
      <c r="T92" s="52">
        <f>SUM(SCDBPTBSN2!T11:'SCDBPTBSN2'!T91)</f>
        <v>0</v>
      </c>
      <c r="U92" s="51"/>
    </row>
    <row r="93" spans="2:21" x14ac:dyDescent="0.2">
      <c r="B93" s="11" t="s">
        <v>24</v>
      </c>
      <c r="C93" s="12" t="s">
        <v>24</v>
      </c>
      <c r="D93" s="13" t="s">
        <v>24</v>
      </c>
      <c r="E93" s="12" t="s">
        <v>24</v>
      </c>
      <c r="F93" s="12" t="s">
        <v>24</v>
      </c>
      <c r="G93" s="12" t="s">
        <v>24</v>
      </c>
      <c r="H93" s="12" t="s">
        <v>24</v>
      </c>
      <c r="I93" s="12" t="s">
        <v>24</v>
      </c>
      <c r="J93" s="29" t="s">
        <v>24</v>
      </c>
      <c r="K93" s="12" t="s">
        <v>24</v>
      </c>
      <c r="L93" s="29" t="s">
        <v>24</v>
      </c>
      <c r="M93" s="12" t="s">
        <v>24</v>
      </c>
      <c r="N93" s="29" t="s">
        <v>24</v>
      </c>
      <c r="O93" s="12" t="s">
        <v>24</v>
      </c>
      <c r="P93" s="12" t="s">
        <v>24</v>
      </c>
      <c r="Q93" s="12" t="s">
        <v>24</v>
      </c>
      <c r="R93" s="12" t="s">
        <v>24</v>
      </c>
      <c r="S93" s="12" t="s">
        <v>24</v>
      </c>
      <c r="T93" s="12" t="s">
        <v>24</v>
      </c>
      <c r="U93" s="12" t="s">
        <v>24</v>
      </c>
    </row>
    <row r="94" spans="2:21" x14ac:dyDescent="0.2">
      <c r="B94" s="14" t="s">
        <v>4089</v>
      </c>
      <c r="C94" s="24" t="s">
        <v>26</v>
      </c>
      <c r="D94" s="72"/>
      <c r="E94" s="21"/>
      <c r="F94" s="20" t="s">
        <v>26</v>
      </c>
      <c r="G94" s="20" t="s">
        <v>26</v>
      </c>
      <c r="H94" s="20" t="s">
        <v>26</v>
      </c>
      <c r="I94" s="58" t="s">
        <v>26</v>
      </c>
      <c r="J94" s="31"/>
      <c r="K94" s="20" t="s">
        <v>26</v>
      </c>
      <c r="L94" s="31"/>
      <c r="M94" s="71"/>
      <c r="N94" s="31"/>
      <c r="O94" s="71"/>
      <c r="P94" s="20" t="s">
        <v>26</v>
      </c>
      <c r="Q94" s="21"/>
      <c r="R94" s="21"/>
      <c r="S94" s="21"/>
      <c r="T94" s="21"/>
      <c r="U94" s="20" t="s">
        <v>26</v>
      </c>
    </row>
    <row r="95" spans="2:21" x14ac:dyDescent="0.2">
      <c r="B95" s="11" t="s">
        <v>24</v>
      </c>
      <c r="C95" s="12" t="s">
        <v>24</v>
      </c>
      <c r="D95" s="13" t="s">
        <v>24</v>
      </c>
      <c r="E95" s="12" t="s">
        <v>24</v>
      </c>
      <c r="F95" s="12" t="s">
        <v>24</v>
      </c>
      <c r="G95" s="12" t="s">
        <v>24</v>
      </c>
      <c r="H95" s="12" t="s">
        <v>24</v>
      </c>
      <c r="I95" s="12" t="s">
        <v>24</v>
      </c>
      <c r="J95" s="29" t="s">
        <v>24</v>
      </c>
      <c r="K95" s="12" t="s">
        <v>24</v>
      </c>
      <c r="L95" s="29" t="s">
        <v>24</v>
      </c>
      <c r="M95" s="12" t="s">
        <v>24</v>
      </c>
      <c r="N95" s="29" t="s">
        <v>24</v>
      </c>
      <c r="O95" s="12" t="s">
        <v>24</v>
      </c>
      <c r="P95" s="12" t="s">
        <v>24</v>
      </c>
      <c r="Q95" s="12" t="s">
        <v>24</v>
      </c>
      <c r="R95" s="12" t="s">
        <v>24</v>
      </c>
      <c r="S95" s="12" t="s">
        <v>24</v>
      </c>
      <c r="T95" s="12" t="s">
        <v>24</v>
      </c>
      <c r="U95" s="12" t="s">
        <v>24</v>
      </c>
    </row>
    <row r="96" spans="2:21" ht="25.5" x14ac:dyDescent="0.2">
      <c r="B96" s="54" t="s">
        <v>58</v>
      </c>
      <c r="C96" s="24" t="s">
        <v>4088</v>
      </c>
      <c r="D96" s="53"/>
      <c r="E96" s="51"/>
      <c r="F96" s="51"/>
      <c r="G96" s="51"/>
      <c r="H96" s="51"/>
      <c r="I96" s="51"/>
      <c r="J96" s="59"/>
      <c r="K96" s="51"/>
      <c r="L96" s="59"/>
      <c r="M96" s="51"/>
      <c r="N96" s="59"/>
      <c r="O96" s="51"/>
      <c r="P96" s="51"/>
      <c r="Q96" s="52">
        <f>SUM(SCDBPTBSN2!Q93:'SCDBPTBSN2'!Q95)</f>
        <v>0</v>
      </c>
      <c r="R96" s="52">
        <f>SUM(SCDBPTBSN2!R93:'SCDBPTBSN2'!R95)</f>
        <v>0</v>
      </c>
      <c r="S96" s="52">
        <f>SUM(SCDBPTBSN2!S93:'SCDBPTBSN2'!S95)</f>
        <v>0</v>
      </c>
      <c r="T96" s="52">
        <f>SUM(SCDBPTBSN2!T93:'SCDBPTBSN2'!T95)</f>
        <v>0</v>
      </c>
      <c r="U96" s="51"/>
    </row>
    <row r="97" spans="2:21" x14ac:dyDescent="0.2">
      <c r="B97" s="11" t="s">
        <v>24</v>
      </c>
      <c r="C97" s="12" t="s">
        <v>24</v>
      </c>
      <c r="D97" s="13" t="s">
        <v>24</v>
      </c>
      <c r="E97" s="12" t="s">
        <v>24</v>
      </c>
      <c r="F97" s="12" t="s">
        <v>24</v>
      </c>
      <c r="G97" s="12" t="s">
        <v>24</v>
      </c>
      <c r="H97" s="12" t="s">
        <v>24</v>
      </c>
      <c r="I97" s="12" t="s">
        <v>24</v>
      </c>
      <c r="J97" s="29" t="s">
        <v>24</v>
      </c>
      <c r="K97" s="12" t="s">
        <v>24</v>
      </c>
      <c r="L97" s="29" t="s">
        <v>24</v>
      </c>
      <c r="M97" s="12" t="s">
        <v>24</v>
      </c>
      <c r="N97" s="29" t="s">
        <v>24</v>
      </c>
      <c r="O97" s="12" t="s">
        <v>24</v>
      </c>
      <c r="P97" s="12" t="s">
        <v>24</v>
      </c>
      <c r="Q97" s="12" t="s">
        <v>24</v>
      </c>
      <c r="R97" s="12" t="s">
        <v>24</v>
      </c>
      <c r="S97" s="12" t="s">
        <v>24</v>
      </c>
      <c r="T97" s="12" t="s">
        <v>24</v>
      </c>
      <c r="U97" s="12" t="s">
        <v>24</v>
      </c>
    </row>
    <row r="98" spans="2:21" x14ac:dyDescent="0.2">
      <c r="B98" s="14" t="s">
        <v>60</v>
      </c>
      <c r="C98" s="24" t="s">
        <v>26</v>
      </c>
      <c r="D98" s="72"/>
      <c r="E98" s="21"/>
      <c r="F98" s="20" t="s">
        <v>26</v>
      </c>
      <c r="G98" s="20" t="s">
        <v>26</v>
      </c>
      <c r="H98" s="20" t="s">
        <v>26</v>
      </c>
      <c r="I98" s="58" t="s">
        <v>26</v>
      </c>
      <c r="J98" s="31"/>
      <c r="K98" s="20" t="s">
        <v>26</v>
      </c>
      <c r="L98" s="31"/>
      <c r="M98" s="71"/>
      <c r="N98" s="31"/>
      <c r="O98" s="71"/>
      <c r="P98" s="20" t="s">
        <v>26</v>
      </c>
      <c r="Q98" s="21"/>
      <c r="R98" s="21"/>
      <c r="S98" s="21"/>
      <c r="T98" s="21"/>
      <c r="U98" s="20" t="s">
        <v>26</v>
      </c>
    </row>
    <row r="99" spans="2:21" x14ac:dyDescent="0.2">
      <c r="B99" s="11" t="s">
        <v>24</v>
      </c>
      <c r="C99" s="12" t="s">
        <v>24</v>
      </c>
      <c r="D99" s="13" t="s">
        <v>24</v>
      </c>
      <c r="E99" s="12" t="s">
        <v>24</v>
      </c>
      <c r="F99" s="12" t="s">
        <v>24</v>
      </c>
      <c r="G99" s="12" t="s">
        <v>24</v>
      </c>
      <c r="H99" s="12" t="s">
        <v>24</v>
      </c>
      <c r="I99" s="12" t="s">
        <v>24</v>
      </c>
      <c r="J99" s="29" t="s">
        <v>24</v>
      </c>
      <c r="K99" s="12" t="s">
        <v>24</v>
      </c>
      <c r="L99" s="29" t="s">
        <v>24</v>
      </c>
      <c r="M99" s="12" t="s">
        <v>24</v>
      </c>
      <c r="N99" s="29" t="s">
        <v>24</v>
      </c>
      <c r="O99" s="12" t="s">
        <v>24</v>
      </c>
      <c r="P99" s="12" t="s">
        <v>24</v>
      </c>
      <c r="Q99" s="12" t="s">
        <v>24</v>
      </c>
      <c r="R99" s="12" t="s">
        <v>24</v>
      </c>
      <c r="S99" s="12" t="s">
        <v>24</v>
      </c>
      <c r="T99" s="12" t="s">
        <v>24</v>
      </c>
      <c r="U99" s="12" t="s">
        <v>24</v>
      </c>
    </row>
    <row r="100" spans="2:21" ht="25.5" x14ac:dyDescent="0.2">
      <c r="B100" s="54" t="s">
        <v>4087</v>
      </c>
      <c r="C100" s="24" t="s">
        <v>4086</v>
      </c>
      <c r="D100" s="53"/>
      <c r="E100" s="51"/>
      <c r="F100" s="51"/>
      <c r="G100" s="51"/>
      <c r="H100" s="51"/>
      <c r="I100" s="51"/>
      <c r="J100" s="59"/>
      <c r="K100" s="51"/>
      <c r="L100" s="59"/>
      <c r="M100" s="51"/>
      <c r="N100" s="59"/>
      <c r="O100" s="51"/>
      <c r="P100" s="51"/>
      <c r="Q100" s="52">
        <f>SUM(SCDBPTBSN2!Q97:'SCDBPTBSN2'!Q99)</f>
        <v>0</v>
      </c>
      <c r="R100" s="52">
        <f>SUM(SCDBPTBSN2!R97:'SCDBPTBSN2'!R99)</f>
        <v>0</v>
      </c>
      <c r="S100" s="52">
        <f>SUM(SCDBPTBSN2!S97:'SCDBPTBSN2'!S99)</f>
        <v>0</v>
      </c>
      <c r="T100" s="52">
        <f>SUM(SCDBPTBSN2!T97:'SCDBPTBSN2'!T99)</f>
        <v>0</v>
      </c>
      <c r="U100" s="51"/>
    </row>
    <row r="101" spans="2:21" x14ac:dyDescent="0.2">
      <c r="B101" s="11" t="s">
        <v>24</v>
      </c>
      <c r="C101" s="12" t="s">
        <v>24</v>
      </c>
      <c r="D101" s="13" t="s">
        <v>24</v>
      </c>
      <c r="E101" s="12" t="s">
        <v>24</v>
      </c>
      <c r="F101" s="12" t="s">
        <v>24</v>
      </c>
      <c r="G101" s="12" t="s">
        <v>24</v>
      </c>
      <c r="H101" s="12" t="s">
        <v>24</v>
      </c>
      <c r="I101" s="12" t="s">
        <v>24</v>
      </c>
      <c r="J101" s="29" t="s">
        <v>24</v>
      </c>
      <c r="K101" s="12" t="s">
        <v>24</v>
      </c>
      <c r="L101" s="29" t="s">
        <v>24</v>
      </c>
      <c r="M101" s="12" t="s">
        <v>24</v>
      </c>
      <c r="N101" s="29" t="s">
        <v>24</v>
      </c>
      <c r="O101" s="12" t="s">
        <v>24</v>
      </c>
      <c r="P101" s="12" t="s">
        <v>24</v>
      </c>
      <c r="Q101" s="12" t="s">
        <v>24</v>
      </c>
      <c r="R101" s="12" t="s">
        <v>24</v>
      </c>
      <c r="S101" s="12" t="s">
        <v>24</v>
      </c>
      <c r="T101" s="12" t="s">
        <v>24</v>
      </c>
      <c r="U101" s="12" t="s">
        <v>24</v>
      </c>
    </row>
    <row r="102" spans="2:21" x14ac:dyDescent="0.2">
      <c r="B102" s="14" t="s">
        <v>4085</v>
      </c>
      <c r="C102" s="24" t="s">
        <v>26</v>
      </c>
      <c r="D102" s="72"/>
      <c r="E102" s="21"/>
      <c r="F102" s="20" t="s">
        <v>26</v>
      </c>
      <c r="G102" s="20" t="s">
        <v>26</v>
      </c>
      <c r="H102" s="20" t="s">
        <v>26</v>
      </c>
      <c r="I102" s="58" t="s">
        <v>26</v>
      </c>
      <c r="J102" s="31"/>
      <c r="K102" s="20" t="s">
        <v>26</v>
      </c>
      <c r="L102" s="31"/>
      <c r="M102" s="71"/>
      <c r="N102" s="31"/>
      <c r="O102" s="71"/>
      <c r="P102" s="20" t="s">
        <v>26</v>
      </c>
      <c r="Q102" s="21"/>
      <c r="R102" s="21"/>
      <c r="S102" s="21"/>
      <c r="T102" s="21"/>
      <c r="U102" s="20" t="s">
        <v>26</v>
      </c>
    </row>
    <row r="103" spans="2:21" x14ac:dyDescent="0.2">
      <c r="B103" s="11" t="s">
        <v>24</v>
      </c>
      <c r="C103" s="12" t="s">
        <v>24</v>
      </c>
      <c r="D103" s="13" t="s">
        <v>24</v>
      </c>
      <c r="E103" s="12" t="s">
        <v>24</v>
      </c>
      <c r="F103" s="12" t="s">
        <v>24</v>
      </c>
      <c r="G103" s="12" t="s">
        <v>24</v>
      </c>
      <c r="H103" s="12" t="s">
        <v>24</v>
      </c>
      <c r="I103" s="12" t="s">
        <v>24</v>
      </c>
      <c r="J103" s="29" t="s">
        <v>24</v>
      </c>
      <c r="K103" s="12" t="s">
        <v>24</v>
      </c>
      <c r="L103" s="29" t="s">
        <v>24</v>
      </c>
      <c r="M103" s="12" t="s">
        <v>24</v>
      </c>
      <c r="N103" s="29" t="s">
        <v>24</v>
      </c>
      <c r="O103" s="12" t="s">
        <v>24</v>
      </c>
      <c r="P103" s="12" t="s">
        <v>24</v>
      </c>
      <c r="Q103" s="12" t="s">
        <v>24</v>
      </c>
      <c r="R103" s="12" t="s">
        <v>24</v>
      </c>
      <c r="S103" s="12" t="s">
        <v>24</v>
      </c>
      <c r="T103" s="12" t="s">
        <v>24</v>
      </c>
      <c r="U103" s="12" t="s">
        <v>24</v>
      </c>
    </row>
    <row r="104" spans="2:21" ht="25.5" x14ac:dyDescent="0.2">
      <c r="B104" s="54" t="s">
        <v>4084</v>
      </c>
      <c r="C104" s="24" t="s">
        <v>4083</v>
      </c>
      <c r="D104" s="53"/>
      <c r="E104" s="51"/>
      <c r="F104" s="51"/>
      <c r="G104" s="51"/>
      <c r="H104" s="51"/>
      <c r="I104" s="51"/>
      <c r="J104" s="59"/>
      <c r="K104" s="51"/>
      <c r="L104" s="59"/>
      <c r="M104" s="51"/>
      <c r="N104" s="59"/>
      <c r="O104" s="51"/>
      <c r="P104" s="51"/>
      <c r="Q104" s="52">
        <f>SUM(SCDBPTBSN2!Q101:'SCDBPTBSN2'!Q103)</f>
        <v>0</v>
      </c>
      <c r="R104" s="52">
        <f>SUM(SCDBPTBSN2!R101:'SCDBPTBSN2'!R103)</f>
        <v>0</v>
      </c>
      <c r="S104" s="52">
        <f>SUM(SCDBPTBSN2!S101:'SCDBPTBSN2'!S103)</f>
        <v>0</v>
      </c>
      <c r="T104" s="52">
        <f>SUM(SCDBPTBSN2!T101:'SCDBPTBSN2'!T103)</f>
        <v>0</v>
      </c>
      <c r="U104" s="51"/>
    </row>
    <row r="105" spans="2:21" x14ac:dyDescent="0.2">
      <c r="B105" s="54" t="s">
        <v>4082</v>
      </c>
      <c r="C105" s="24" t="s">
        <v>4081</v>
      </c>
      <c r="D105" s="53"/>
      <c r="E105" s="51"/>
      <c r="F105" s="51"/>
      <c r="G105" s="51"/>
      <c r="H105" s="51"/>
      <c r="I105" s="51"/>
      <c r="J105" s="59"/>
      <c r="K105" s="51"/>
      <c r="L105" s="59"/>
      <c r="M105" s="51"/>
      <c r="N105" s="59"/>
      <c r="O105" s="51"/>
      <c r="P105" s="51"/>
      <c r="Q105" s="52">
        <f>SCDBPTBSN2!Q10+SCDBPTBSN2!Q92+SCDBPTBSN2!Q96+SCDBPTBSN2!Q100+SCDBPTBSN2!Q104</f>
        <v>0</v>
      </c>
      <c r="R105" s="52">
        <f>SCDBPTBSN2!R10+SCDBPTBSN2!R92+SCDBPTBSN2!R96+SCDBPTBSN2!R100+SCDBPTBSN2!R104</f>
        <v>29552666.399999995</v>
      </c>
      <c r="S105" s="52">
        <f>SCDBPTBSN2!S10+SCDBPTBSN2!S92+SCDBPTBSN2!S96+SCDBPTBSN2!S100+SCDBPTBSN2!S104</f>
        <v>0</v>
      </c>
      <c r="T105" s="52">
        <f>SCDBPTBSN2!T10+SCDBPTBSN2!T92+SCDBPTBSN2!T96+SCDBPTBSN2!T100+SCDBPTBSN2!T104</f>
        <v>0</v>
      </c>
      <c r="U105" s="51"/>
    </row>
    <row r="106" spans="2:21" x14ac:dyDescent="0.2">
      <c r="B106" s="11" t="s">
        <v>24</v>
      </c>
      <c r="C106" s="12" t="s">
        <v>24</v>
      </c>
      <c r="D106" s="13" t="s">
        <v>24</v>
      </c>
      <c r="E106" s="12" t="s">
        <v>24</v>
      </c>
      <c r="F106" s="12" t="s">
        <v>24</v>
      </c>
      <c r="G106" s="12" t="s">
        <v>24</v>
      </c>
      <c r="H106" s="12" t="s">
        <v>24</v>
      </c>
      <c r="I106" s="12" t="s">
        <v>24</v>
      </c>
      <c r="J106" s="29" t="s">
        <v>24</v>
      </c>
      <c r="K106" s="12" t="s">
        <v>24</v>
      </c>
      <c r="L106" s="29" t="s">
        <v>24</v>
      </c>
      <c r="M106" s="12" t="s">
        <v>24</v>
      </c>
      <c r="N106" s="29" t="s">
        <v>24</v>
      </c>
      <c r="O106" s="12" t="s">
        <v>24</v>
      </c>
      <c r="P106" s="12" t="s">
        <v>24</v>
      </c>
      <c r="Q106" s="12" t="s">
        <v>24</v>
      </c>
      <c r="R106" s="12" t="s">
        <v>24</v>
      </c>
      <c r="S106" s="12" t="s">
        <v>24</v>
      </c>
      <c r="T106" s="12" t="s">
        <v>24</v>
      </c>
      <c r="U106" s="12" t="s">
        <v>24</v>
      </c>
    </row>
    <row r="107" spans="2:21" x14ac:dyDescent="0.2">
      <c r="B107" s="14" t="s">
        <v>4080</v>
      </c>
      <c r="C107" s="24" t="s">
        <v>26</v>
      </c>
      <c r="D107" s="72"/>
      <c r="E107" s="21"/>
      <c r="F107" s="20" t="s">
        <v>26</v>
      </c>
      <c r="G107" s="20" t="s">
        <v>26</v>
      </c>
      <c r="H107" s="20" t="s">
        <v>26</v>
      </c>
      <c r="I107" s="58" t="s">
        <v>26</v>
      </c>
      <c r="J107" s="31"/>
      <c r="K107" s="20" t="s">
        <v>26</v>
      </c>
      <c r="L107" s="31"/>
      <c r="M107" s="71"/>
      <c r="N107" s="31"/>
      <c r="O107" s="71"/>
      <c r="P107" s="20" t="s">
        <v>26</v>
      </c>
      <c r="Q107" s="21"/>
      <c r="R107" s="21"/>
      <c r="S107" s="21"/>
      <c r="T107" s="21"/>
      <c r="U107" s="20" t="s">
        <v>26</v>
      </c>
    </row>
    <row r="108" spans="2:21" x14ac:dyDescent="0.2">
      <c r="B108" s="11" t="s">
        <v>24</v>
      </c>
      <c r="C108" s="12" t="s">
        <v>24</v>
      </c>
      <c r="D108" s="13" t="s">
        <v>24</v>
      </c>
      <c r="E108" s="12" t="s">
        <v>24</v>
      </c>
      <c r="F108" s="12" t="s">
        <v>24</v>
      </c>
      <c r="G108" s="12" t="s">
        <v>24</v>
      </c>
      <c r="H108" s="12" t="s">
        <v>24</v>
      </c>
      <c r="I108" s="12" t="s">
        <v>24</v>
      </c>
      <c r="J108" s="29" t="s">
        <v>24</v>
      </c>
      <c r="K108" s="12" t="s">
        <v>24</v>
      </c>
      <c r="L108" s="29" t="s">
        <v>24</v>
      </c>
      <c r="M108" s="12" t="s">
        <v>24</v>
      </c>
      <c r="N108" s="29" t="s">
        <v>24</v>
      </c>
      <c r="O108" s="12" t="s">
        <v>24</v>
      </c>
      <c r="P108" s="12" t="s">
        <v>24</v>
      </c>
      <c r="Q108" s="12" t="s">
        <v>24</v>
      </c>
      <c r="R108" s="12" t="s">
        <v>24</v>
      </c>
      <c r="S108" s="12" t="s">
        <v>24</v>
      </c>
      <c r="T108" s="12" t="s">
        <v>24</v>
      </c>
      <c r="U108" s="12" t="s">
        <v>24</v>
      </c>
    </row>
    <row r="109" spans="2:21" ht="25.5" x14ac:dyDescent="0.2">
      <c r="B109" s="54" t="s">
        <v>4079</v>
      </c>
      <c r="C109" s="24" t="s">
        <v>4078</v>
      </c>
      <c r="D109" s="53"/>
      <c r="E109" s="51"/>
      <c r="F109" s="51"/>
      <c r="G109" s="51"/>
      <c r="H109" s="51"/>
      <c r="I109" s="51"/>
      <c r="J109" s="59"/>
      <c r="K109" s="51"/>
      <c r="L109" s="59"/>
      <c r="M109" s="51"/>
      <c r="N109" s="59"/>
      <c r="O109" s="51"/>
      <c r="P109" s="51"/>
      <c r="Q109" s="52">
        <f>SUM(SCDBPTBSN2!Q106:'SCDBPTBSN2'!Q108)</f>
        <v>0</v>
      </c>
      <c r="R109" s="52">
        <f>SUM(SCDBPTBSN2!R106:'SCDBPTBSN2'!R108)</f>
        <v>0</v>
      </c>
      <c r="S109" s="52">
        <f>SUM(SCDBPTBSN2!S106:'SCDBPTBSN2'!S108)</f>
        <v>0</v>
      </c>
      <c r="T109" s="52">
        <f>SUM(SCDBPTBSN2!T106:'SCDBPTBSN2'!T108)</f>
        <v>0</v>
      </c>
      <c r="U109" s="51"/>
    </row>
    <row r="110" spans="2:21" x14ac:dyDescent="0.2">
      <c r="B110" s="11" t="s">
        <v>24</v>
      </c>
      <c r="C110" s="12" t="s">
        <v>24</v>
      </c>
      <c r="D110" s="13" t="s">
        <v>24</v>
      </c>
      <c r="E110" s="12" t="s">
        <v>24</v>
      </c>
      <c r="F110" s="12" t="s">
        <v>24</v>
      </c>
      <c r="G110" s="12" t="s">
        <v>24</v>
      </c>
      <c r="H110" s="12" t="s">
        <v>24</v>
      </c>
      <c r="I110" s="12" t="s">
        <v>24</v>
      </c>
      <c r="J110" s="29" t="s">
        <v>24</v>
      </c>
      <c r="K110" s="12" t="s">
        <v>24</v>
      </c>
      <c r="L110" s="29" t="s">
        <v>24</v>
      </c>
      <c r="M110" s="12" t="s">
        <v>24</v>
      </c>
      <c r="N110" s="29" t="s">
        <v>24</v>
      </c>
      <c r="O110" s="12" t="s">
        <v>24</v>
      </c>
      <c r="P110" s="12" t="s">
        <v>24</v>
      </c>
      <c r="Q110" s="12" t="s">
        <v>24</v>
      </c>
      <c r="R110" s="12" t="s">
        <v>24</v>
      </c>
      <c r="S110" s="12" t="s">
        <v>24</v>
      </c>
      <c r="T110" s="12" t="s">
        <v>24</v>
      </c>
      <c r="U110" s="12" t="s">
        <v>24</v>
      </c>
    </row>
    <row r="111" spans="2:21" x14ac:dyDescent="0.2">
      <c r="B111" s="14" t="s">
        <v>4077</v>
      </c>
      <c r="C111" s="24" t="s">
        <v>4278</v>
      </c>
      <c r="D111" s="72">
        <v>-465</v>
      </c>
      <c r="E111" s="21"/>
      <c r="F111" s="20" t="s">
        <v>4277</v>
      </c>
      <c r="G111" s="20" t="s">
        <v>738</v>
      </c>
      <c r="H111" s="20" t="s">
        <v>322</v>
      </c>
      <c r="I111" s="58" t="s">
        <v>3164</v>
      </c>
      <c r="J111" s="34">
        <v>40984</v>
      </c>
      <c r="K111" s="20" t="s">
        <v>4069</v>
      </c>
      <c r="L111" s="34">
        <v>40890</v>
      </c>
      <c r="M111" s="71">
        <v>868.11514</v>
      </c>
      <c r="N111" s="34">
        <v>40981</v>
      </c>
      <c r="O111" s="71">
        <v>956.50280220000002</v>
      </c>
      <c r="P111" s="20" t="s">
        <v>3563</v>
      </c>
      <c r="Q111" s="21">
        <v>0</v>
      </c>
      <c r="R111" s="21">
        <v>-3682930.3</v>
      </c>
      <c r="S111" s="21">
        <v>0</v>
      </c>
      <c r="T111" s="21">
        <v>0</v>
      </c>
      <c r="U111" s="20" t="s">
        <v>704</v>
      </c>
    </row>
    <row r="112" spans="2:21" x14ac:dyDescent="0.2">
      <c r="B112" s="14" t="s">
        <v>4072</v>
      </c>
      <c r="C112" s="24" t="s">
        <v>4278</v>
      </c>
      <c r="D112" s="72">
        <v>-50</v>
      </c>
      <c r="E112" s="21"/>
      <c r="F112" s="20" t="s">
        <v>4277</v>
      </c>
      <c r="G112" s="20" t="s">
        <v>738</v>
      </c>
      <c r="H112" s="20" t="s">
        <v>322</v>
      </c>
      <c r="I112" s="58" t="s">
        <v>3164</v>
      </c>
      <c r="J112" s="34">
        <v>40984</v>
      </c>
      <c r="K112" s="20" t="s">
        <v>4069</v>
      </c>
      <c r="L112" s="34">
        <v>40890</v>
      </c>
      <c r="M112" s="71">
        <v>865.8</v>
      </c>
      <c r="N112" s="34">
        <v>40981</v>
      </c>
      <c r="O112" s="71">
        <v>982.6</v>
      </c>
      <c r="P112" s="20" t="s">
        <v>3563</v>
      </c>
      <c r="Q112" s="21">
        <v>0</v>
      </c>
      <c r="R112" s="21">
        <v>-526500</v>
      </c>
      <c r="S112" s="21">
        <v>0</v>
      </c>
      <c r="T112" s="21">
        <v>0</v>
      </c>
      <c r="U112" s="20" t="s">
        <v>704</v>
      </c>
    </row>
    <row r="113" spans="2:21" x14ac:dyDescent="0.2">
      <c r="B113" s="14" t="s">
        <v>4068</v>
      </c>
      <c r="C113" s="24" t="s">
        <v>4278</v>
      </c>
      <c r="D113" s="72">
        <v>-50</v>
      </c>
      <c r="E113" s="21"/>
      <c r="F113" s="20" t="s">
        <v>4277</v>
      </c>
      <c r="G113" s="20" t="s">
        <v>738</v>
      </c>
      <c r="H113" s="20" t="s">
        <v>322</v>
      </c>
      <c r="I113" s="58" t="s">
        <v>3164</v>
      </c>
      <c r="J113" s="34">
        <v>40984</v>
      </c>
      <c r="K113" s="20" t="s">
        <v>4069</v>
      </c>
      <c r="L113" s="34">
        <v>40897</v>
      </c>
      <c r="M113" s="71">
        <v>866.10799999999995</v>
      </c>
      <c r="N113" s="34">
        <v>40981</v>
      </c>
      <c r="O113" s="71">
        <v>986.35</v>
      </c>
      <c r="P113" s="20" t="s">
        <v>3563</v>
      </c>
      <c r="Q113" s="21">
        <v>0</v>
      </c>
      <c r="R113" s="21">
        <v>-545250</v>
      </c>
      <c r="S113" s="21">
        <v>0</v>
      </c>
      <c r="T113" s="21">
        <v>0</v>
      </c>
      <c r="U113" s="20" t="s">
        <v>704</v>
      </c>
    </row>
    <row r="114" spans="2:21" x14ac:dyDescent="0.2">
      <c r="B114" s="14" t="s">
        <v>4063</v>
      </c>
      <c r="C114" s="24" t="s">
        <v>4272</v>
      </c>
      <c r="D114" s="72">
        <v>-255</v>
      </c>
      <c r="E114" s="21"/>
      <c r="F114" s="20" t="s">
        <v>4271</v>
      </c>
      <c r="G114" s="20" t="s">
        <v>738</v>
      </c>
      <c r="H114" s="20" t="s">
        <v>322</v>
      </c>
      <c r="I114" s="58" t="s">
        <v>3164</v>
      </c>
      <c r="J114" s="34">
        <v>41075</v>
      </c>
      <c r="K114" s="20" t="s">
        <v>4069</v>
      </c>
      <c r="L114" s="34">
        <v>40981</v>
      </c>
      <c r="M114" s="71">
        <v>979.60529410000004</v>
      </c>
      <c r="N114" s="34">
        <v>41072</v>
      </c>
      <c r="O114" s="71">
        <v>924.84227840000005</v>
      </c>
      <c r="P114" s="20" t="s">
        <v>3563</v>
      </c>
      <c r="Q114" s="21">
        <v>0</v>
      </c>
      <c r="R114" s="21">
        <v>1396456.9</v>
      </c>
      <c r="S114" s="21">
        <v>0</v>
      </c>
      <c r="T114" s="21">
        <v>0</v>
      </c>
      <c r="U114" s="20" t="s">
        <v>704</v>
      </c>
    </row>
    <row r="115" spans="2:21" x14ac:dyDescent="0.2">
      <c r="B115" s="14" t="s">
        <v>4062</v>
      </c>
      <c r="C115" s="24" t="s">
        <v>4272</v>
      </c>
      <c r="D115" s="72">
        <v>-90</v>
      </c>
      <c r="E115" s="21"/>
      <c r="F115" s="20" t="s">
        <v>4271</v>
      </c>
      <c r="G115" s="20" t="s">
        <v>738</v>
      </c>
      <c r="H115" s="20" t="s">
        <v>322</v>
      </c>
      <c r="I115" s="58" t="s">
        <v>3164</v>
      </c>
      <c r="J115" s="34">
        <v>41075</v>
      </c>
      <c r="K115" s="20" t="s">
        <v>4069</v>
      </c>
      <c r="L115" s="34">
        <v>41065</v>
      </c>
      <c r="M115" s="71">
        <v>899.71111110000004</v>
      </c>
      <c r="N115" s="34">
        <v>41072</v>
      </c>
      <c r="O115" s="71">
        <v>908.25555559999998</v>
      </c>
      <c r="P115" s="20" t="s">
        <v>3563</v>
      </c>
      <c r="Q115" s="21">
        <v>0</v>
      </c>
      <c r="R115" s="21">
        <v>-76900</v>
      </c>
      <c r="S115" s="21">
        <v>0</v>
      </c>
      <c r="T115" s="21">
        <v>0</v>
      </c>
      <c r="U115" s="20" t="s">
        <v>704</v>
      </c>
    </row>
    <row r="116" spans="2:21" x14ac:dyDescent="0.2">
      <c r="B116" s="14" t="s">
        <v>4059</v>
      </c>
      <c r="C116" s="24" t="s">
        <v>4272</v>
      </c>
      <c r="D116" s="72">
        <v>-70</v>
      </c>
      <c r="E116" s="21"/>
      <c r="F116" s="20" t="s">
        <v>4271</v>
      </c>
      <c r="G116" s="20" t="s">
        <v>738</v>
      </c>
      <c r="H116" s="20" t="s">
        <v>322</v>
      </c>
      <c r="I116" s="58" t="s">
        <v>3164</v>
      </c>
      <c r="J116" s="34">
        <v>41075</v>
      </c>
      <c r="K116" s="20" t="s">
        <v>4069</v>
      </c>
      <c r="L116" s="34">
        <v>41037</v>
      </c>
      <c r="M116" s="71">
        <v>955.13571430000002</v>
      </c>
      <c r="N116" s="34">
        <v>41072</v>
      </c>
      <c r="O116" s="71">
        <v>905.9</v>
      </c>
      <c r="P116" s="20" t="s">
        <v>3563</v>
      </c>
      <c r="Q116" s="21">
        <v>0</v>
      </c>
      <c r="R116" s="21">
        <v>344650</v>
      </c>
      <c r="S116" s="21">
        <v>0</v>
      </c>
      <c r="T116" s="21">
        <v>0</v>
      </c>
      <c r="U116" s="20" t="s">
        <v>704</v>
      </c>
    </row>
    <row r="117" spans="2:21" x14ac:dyDescent="0.2">
      <c r="B117" s="14" t="s">
        <v>4058</v>
      </c>
      <c r="C117" s="24" t="s">
        <v>4272</v>
      </c>
      <c r="D117" s="72">
        <v>-60</v>
      </c>
      <c r="E117" s="21"/>
      <c r="F117" s="20" t="s">
        <v>4271</v>
      </c>
      <c r="G117" s="20" t="s">
        <v>738</v>
      </c>
      <c r="H117" s="20" t="s">
        <v>322</v>
      </c>
      <c r="I117" s="58" t="s">
        <v>3164</v>
      </c>
      <c r="J117" s="34">
        <v>41075</v>
      </c>
      <c r="K117" s="20" t="s">
        <v>4069</v>
      </c>
      <c r="L117" s="34">
        <v>41044</v>
      </c>
      <c r="M117" s="71">
        <v>953.8666667</v>
      </c>
      <c r="N117" s="34">
        <v>41072</v>
      </c>
      <c r="O117" s="71">
        <v>905.9</v>
      </c>
      <c r="P117" s="20" t="s">
        <v>3563</v>
      </c>
      <c r="Q117" s="21">
        <v>0</v>
      </c>
      <c r="R117" s="21">
        <v>287800</v>
      </c>
      <c r="S117" s="21">
        <v>0</v>
      </c>
      <c r="T117" s="21">
        <v>0</v>
      </c>
      <c r="U117" s="20" t="s">
        <v>704</v>
      </c>
    </row>
    <row r="118" spans="2:21" x14ac:dyDescent="0.2">
      <c r="B118" s="14" t="s">
        <v>4055</v>
      </c>
      <c r="C118" s="24" t="s">
        <v>4272</v>
      </c>
      <c r="D118" s="72">
        <v>-50</v>
      </c>
      <c r="E118" s="21"/>
      <c r="F118" s="20" t="s">
        <v>4271</v>
      </c>
      <c r="G118" s="20" t="s">
        <v>738</v>
      </c>
      <c r="H118" s="20" t="s">
        <v>322</v>
      </c>
      <c r="I118" s="58" t="s">
        <v>3164</v>
      </c>
      <c r="J118" s="34">
        <v>41075</v>
      </c>
      <c r="K118" s="20" t="s">
        <v>4069</v>
      </c>
      <c r="L118" s="34">
        <v>41009</v>
      </c>
      <c r="M118" s="71">
        <v>951.32399999999996</v>
      </c>
      <c r="N118" s="34">
        <v>41072</v>
      </c>
      <c r="O118" s="71">
        <v>905.9</v>
      </c>
      <c r="P118" s="20" t="s">
        <v>3563</v>
      </c>
      <c r="Q118" s="21">
        <v>0</v>
      </c>
      <c r="R118" s="21">
        <v>227120</v>
      </c>
      <c r="S118" s="21">
        <v>0</v>
      </c>
      <c r="T118" s="21">
        <v>0</v>
      </c>
      <c r="U118" s="20" t="s">
        <v>704</v>
      </c>
    </row>
    <row r="119" spans="2:21" x14ac:dyDescent="0.2">
      <c r="B119" s="14" t="s">
        <v>4276</v>
      </c>
      <c r="C119" s="24" t="s">
        <v>4272</v>
      </c>
      <c r="D119" s="72">
        <v>-40</v>
      </c>
      <c r="E119" s="21"/>
      <c r="F119" s="20" t="s">
        <v>4271</v>
      </c>
      <c r="G119" s="20" t="s">
        <v>738</v>
      </c>
      <c r="H119" s="20" t="s">
        <v>322</v>
      </c>
      <c r="I119" s="58" t="s">
        <v>3164</v>
      </c>
      <c r="J119" s="34">
        <v>41075</v>
      </c>
      <c r="K119" s="20" t="s">
        <v>4069</v>
      </c>
      <c r="L119" s="34">
        <v>40974</v>
      </c>
      <c r="M119" s="71">
        <v>948.5</v>
      </c>
      <c r="N119" s="34">
        <v>41030</v>
      </c>
      <c r="O119" s="71">
        <v>996.64044999999999</v>
      </c>
      <c r="P119" s="20" t="s">
        <v>3563</v>
      </c>
      <c r="Q119" s="21">
        <v>0</v>
      </c>
      <c r="R119" s="21">
        <v>-192561.8</v>
      </c>
      <c r="S119" s="21">
        <v>0</v>
      </c>
      <c r="T119" s="21">
        <v>0</v>
      </c>
      <c r="U119" s="20" t="s">
        <v>704</v>
      </c>
    </row>
    <row r="120" spans="2:21" x14ac:dyDescent="0.2">
      <c r="B120" s="14" t="s">
        <v>4275</v>
      </c>
      <c r="C120" s="24" t="s">
        <v>4272</v>
      </c>
      <c r="D120" s="72">
        <v>-40</v>
      </c>
      <c r="E120" s="21"/>
      <c r="F120" s="20" t="s">
        <v>4271</v>
      </c>
      <c r="G120" s="20" t="s">
        <v>738</v>
      </c>
      <c r="H120" s="20" t="s">
        <v>322</v>
      </c>
      <c r="I120" s="58" t="s">
        <v>3164</v>
      </c>
      <c r="J120" s="34">
        <v>41075</v>
      </c>
      <c r="K120" s="20" t="s">
        <v>4069</v>
      </c>
      <c r="L120" s="34">
        <v>41051</v>
      </c>
      <c r="M120" s="71">
        <v>929.1</v>
      </c>
      <c r="N120" s="34">
        <v>41072</v>
      </c>
      <c r="O120" s="71">
        <v>905.9</v>
      </c>
      <c r="P120" s="20" t="s">
        <v>3563</v>
      </c>
      <c r="Q120" s="21">
        <v>0</v>
      </c>
      <c r="R120" s="21">
        <v>92800</v>
      </c>
      <c r="S120" s="21">
        <v>0</v>
      </c>
      <c r="T120" s="21">
        <v>0</v>
      </c>
      <c r="U120" s="20" t="s">
        <v>704</v>
      </c>
    </row>
    <row r="121" spans="2:21" x14ac:dyDescent="0.2">
      <c r="B121" s="14" t="s">
        <v>4274</v>
      </c>
      <c r="C121" s="24" t="s">
        <v>4272</v>
      </c>
      <c r="D121" s="72">
        <v>-25</v>
      </c>
      <c r="E121" s="21"/>
      <c r="F121" s="20" t="s">
        <v>4271</v>
      </c>
      <c r="G121" s="20" t="s">
        <v>738</v>
      </c>
      <c r="H121" s="20" t="s">
        <v>322</v>
      </c>
      <c r="I121" s="58" t="s">
        <v>3164</v>
      </c>
      <c r="J121" s="34">
        <v>41075</v>
      </c>
      <c r="K121" s="20" t="s">
        <v>4069</v>
      </c>
      <c r="L121" s="34">
        <v>41016</v>
      </c>
      <c r="M121" s="71">
        <v>979.4</v>
      </c>
      <c r="N121" s="34">
        <v>41072</v>
      </c>
      <c r="O121" s="71">
        <v>905.9</v>
      </c>
      <c r="P121" s="20" t="s">
        <v>3563</v>
      </c>
      <c r="Q121" s="21">
        <v>0</v>
      </c>
      <c r="R121" s="21">
        <v>183750</v>
      </c>
      <c r="S121" s="21">
        <v>0</v>
      </c>
      <c r="T121" s="21">
        <v>0</v>
      </c>
      <c r="U121" s="20" t="s">
        <v>704</v>
      </c>
    </row>
    <row r="122" spans="2:21" x14ac:dyDescent="0.2">
      <c r="B122" s="14" t="s">
        <v>4273</v>
      </c>
      <c r="C122" s="24" t="s">
        <v>4272</v>
      </c>
      <c r="D122" s="72">
        <v>-20</v>
      </c>
      <c r="E122" s="21"/>
      <c r="F122" s="20" t="s">
        <v>4271</v>
      </c>
      <c r="G122" s="20" t="s">
        <v>738</v>
      </c>
      <c r="H122" s="20" t="s">
        <v>322</v>
      </c>
      <c r="I122" s="58" t="s">
        <v>3164</v>
      </c>
      <c r="J122" s="34">
        <v>41075</v>
      </c>
      <c r="K122" s="20" t="s">
        <v>4069</v>
      </c>
      <c r="L122" s="34">
        <v>41002</v>
      </c>
      <c r="M122" s="71">
        <v>998.9</v>
      </c>
      <c r="N122" s="34">
        <v>41072</v>
      </c>
      <c r="O122" s="71">
        <v>905.9</v>
      </c>
      <c r="P122" s="20" t="s">
        <v>3563</v>
      </c>
      <c r="Q122" s="21">
        <v>0</v>
      </c>
      <c r="R122" s="21">
        <v>186000</v>
      </c>
      <c r="S122" s="21">
        <v>0</v>
      </c>
      <c r="T122" s="21">
        <v>0</v>
      </c>
      <c r="U122" s="20" t="s">
        <v>704</v>
      </c>
    </row>
    <row r="123" spans="2:21" x14ac:dyDescent="0.2">
      <c r="B123" s="14" t="s">
        <v>4270</v>
      </c>
      <c r="C123" s="24" t="s">
        <v>4265</v>
      </c>
      <c r="D123" s="72">
        <v>-500</v>
      </c>
      <c r="E123" s="21"/>
      <c r="F123" s="20" t="s">
        <v>4264</v>
      </c>
      <c r="G123" s="20" t="s">
        <v>738</v>
      </c>
      <c r="H123" s="20" t="s">
        <v>322</v>
      </c>
      <c r="I123" s="58" t="s">
        <v>3164</v>
      </c>
      <c r="J123" s="34">
        <v>41173</v>
      </c>
      <c r="K123" s="20" t="s">
        <v>4069</v>
      </c>
      <c r="L123" s="34">
        <v>41072</v>
      </c>
      <c r="M123" s="71">
        <v>902.4</v>
      </c>
      <c r="N123" s="34">
        <v>41170</v>
      </c>
      <c r="O123" s="71">
        <v>974.09199999999998</v>
      </c>
      <c r="P123" s="20" t="s">
        <v>3563</v>
      </c>
      <c r="Q123" s="21">
        <v>0</v>
      </c>
      <c r="R123" s="21">
        <v>-3584600</v>
      </c>
      <c r="S123" s="21">
        <v>0</v>
      </c>
      <c r="T123" s="21">
        <v>0</v>
      </c>
      <c r="U123" s="20" t="s">
        <v>704</v>
      </c>
    </row>
    <row r="124" spans="2:21" x14ac:dyDescent="0.2">
      <c r="B124" s="14" t="s">
        <v>4269</v>
      </c>
      <c r="C124" s="24" t="s">
        <v>4265</v>
      </c>
      <c r="D124" s="72">
        <v>-60</v>
      </c>
      <c r="E124" s="21"/>
      <c r="F124" s="20" t="s">
        <v>4264</v>
      </c>
      <c r="G124" s="20" t="s">
        <v>738</v>
      </c>
      <c r="H124" s="20" t="s">
        <v>322</v>
      </c>
      <c r="I124" s="58" t="s">
        <v>3164</v>
      </c>
      <c r="J124" s="34">
        <v>41173</v>
      </c>
      <c r="K124" s="20" t="s">
        <v>4069</v>
      </c>
      <c r="L124" s="34">
        <v>41086</v>
      </c>
      <c r="M124" s="71">
        <v>895.3</v>
      </c>
      <c r="N124" s="34">
        <v>41170</v>
      </c>
      <c r="O124" s="71">
        <v>1016</v>
      </c>
      <c r="P124" s="20" t="s">
        <v>3563</v>
      </c>
      <c r="Q124" s="21">
        <v>0</v>
      </c>
      <c r="R124" s="21">
        <v>-724200</v>
      </c>
      <c r="S124" s="21">
        <v>0</v>
      </c>
      <c r="T124" s="21">
        <v>0</v>
      </c>
      <c r="U124" s="20" t="s">
        <v>704</v>
      </c>
    </row>
    <row r="125" spans="2:21" x14ac:dyDescent="0.2">
      <c r="B125" s="14" t="s">
        <v>4268</v>
      </c>
      <c r="C125" s="24" t="s">
        <v>4265</v>
      </c>
      <c r="D125" s="72">
        <v>-40</v>
      </c>
      <c r="E125" s="21"/>
      <c r="F125" s="20" t="s">
        <v>4264</v>
      </c>
      <c r="G125" s="20" t="s">
        <v>738</v>
      </c>
      <c r="H125" s="20" t="s">
        <v>322</v>
      </c>
      <c r="I125" s="58" t="s">
        <v>3164</v>
      </c>
      <c r="J125" s="34">
        <v>41173</v>
      </c>
      <c r="K125" s="20" t="s">
        <v>4069</v>
      </c>
      <c r="L125" s="34">
        <v>41100</v>
      </c>
      <c r="M125" s="71">
        <v>939.5</v>
      </c>
      <c r="N125" s="34">
        <v>41170</v>
      </c>
      <c r="O125" s="71">
        <v>1016</v>
      </c>
      <c r="P125" s="20" t="s">
        <v>3563</v>
      </c>
      <c r="Q125" s="21">
        <v>0</v>
      </c>
      <c r="R125" s="21">
        <v>-306000</v>
      </c>
      <c r="S125" s="21">
        <v>0</v>
      </c>
      <c r="T125" s="21">
        <v>0</v>
      </c>
      <c r="U125" s="20" t="s">
        <v>704</v>
      </c>
    </row>
    <row r="126" spans="2:21" x14ac:dyDescent="0.2">
      <c r="B126" s="14" t="s">
        <v>4267</v>
      </c>
      <c r="C126" s="24" t="s">
        <v>4265</v>
      </c>
      <c r="D126" s="72">
        <v>-40</v>
      </c>
      <c r="E126" s="21"/>
      <c r="F126" s="20" t="s">
        <v>4264</v>
      </c>
      <c r="G126" s="20" t="s">
        <v>738</v>
      </c>
      <c r="H126" s="20" t="s">
        <v>322</v>
      </c>
      <c r="I126" s="58" t="s">
        <v>3164</v>
      </c>
      <c r="J126" s="34">
        <v>41173</v>
      </c>
      <c r="K126" s="20" t="s">
        <v>4069</v>
      </c>
      <c r="L126" s="34">
        <v>41114</v>
      </c>
      <c r="M126" s="71">
        <v>918.07500000000005</v>
      </c>
      <c r="N126" s="34">
        <v>41170</v>
      </c>
      <c r="O126" s="71">
        <v>1011.125</v>
      </c>
      <c r="P126" s="20" t="s">
        <v>3563</v>
      </c>
      <c r="Q126" s="21">
        <v>0</v>
      </c>
      <c r="R126" s="21">
        <v>-372200</v>
      </c>
      <c r="S126" s="21">
        <v>0</v>
      </c>
      <c r="T126" s="21">
        <v>0</v>
      </c>
      <c r="U126" s="20" t="s">
        <v>704</v>
      </c>
    </row>
    <row r="127" spans="2:21" x14ac:dyDescent="0.2">
      <c r="B127" s="14" t="s">
        <v>4266</v>
      </c>
      <c r="C127" s="24" t="s">
        <v>4265</v>
      </c>
      <c r="D127" s="72">
        <v>-20</v>
      </c>
      <c r="E127" s="21"/>
      <c r="F127" s="20" t="s">
        <v>4264</v>
      </c>
      <c r="G127" s="20" t="s">
        <v>738</v>
      </c>
      <c r="H127" s="20" t="s">
        <v>322</v>
      </c>
      <c r="I127" s="58" t="s">
        <v>3164</v>
      </c>
      <c r="J127" s="34">
        <v>41173</v>
      </c>
      <c r="K127" s="20" t="s">
        <v>4069</v>
      </c>
      <c r="L127" s="34">
        <v>41107</v>
      </c>
      <c r="M127" s="71">
        <v>937.1</v>
      </c>
      <c r="N127" s="34">
        <v>41170</v>
      </c>
      <c r="O127" s="71">
        <v>1016</v>
      </c>
      <c r="P127" s="20" t="s">
        <v>3563</v>
      </c>
      <c r="Q127" s="21">
        <v>0</v>
      </c>
      <c r="R127" s="21">
        <v>-157800</v>
      </c>
      <c r="S127" s="21">
        <v>0</v>
      </c>
      <c r="T127" s="21">
        <v>0</v>
      </c>
      <c r="U127" s="20" t="s">
        <v>704</v>
      </c>
    </row>
    <row r="128" spans="2:21" x14ac:dyDescent="0.2">
      <c r="B128" s="14" t="s">
        <v>4263</v>
      </c>
      <c r="C128" s="24" t="s">
        <v>4257</v>
      </c>
      <c r="D128" s="72">
        <v>-300</v>
      </c>
      <c r="E128" s="21"/>
      <c r="F128" s="20" t="s">
        <v>4256</v>
      </c>
      <c r="G128" s="20" t="s">
        <v>738</v>
      </c>
      <c r="H128" s="20" t="s">
        <v>322</v>
      </c>
      <c r="I128" s="58" t="s">
        <v>3164</v>
      </c>
      <c r="J128" s="34">
        <v>41264</v>
      </c>
      <c r="K128" s="20" t="s">
        <v>4069</v>
      </c>
      <c r="L128" s="34">
        <v>41170</v>
      </c>
      <c r="M128" s="71">
        <v>1013.15</v>
      </c>
      <c r="N128" s="34">
        <v>41261</v>
      </c>
      <c r="O128" s="71">
        <v>1008.542333</v>
      </c>
      <c r="P128" s="20" t="s">
        <v>3563</v>
      </c>
      <c r="Q128" s="21">
        <v>0</v>
      </c>
      <c r="R128" s="21">
        <v>138230</v>
      </c>
      <c r="S128" s="21">
        <v>0</v>
      </c>
      <c r="T128" s="21">
        <v>0</v>
      </c>
      <c r="U128" s="20" t="s">
        <v>704</v>
      </c>
    </row>
    <row r="129" spans="2:21" x14ac:dyDescent="0.2">
      <c r="B129" s="14" t="s">
        <v>4262</v>
      </c>
      <c r="C129" s="24" t="s">
        <v>4257</v>
      </c>
      <c r="D129" s="72">
        <v>-90</v>
      </c>
      <c r="E129" s="21"/>
      <c r="F129" s="20" t="s">
        <v>4256</v>
      </c>
      <c r="G129" s="20" t="s">
        <v>738</v>
      </c>
      <c r="H129" s="20" t="s">
        <v>322</v>
      </c>
      <c r="I129" s="58" t="s">
        <v>3164</v>
      </c>
      <c r="J129" s="34">
        <v>41264</v>
      </c>
      <c r="K129" s="20" t="s">
        <v>4069</v>
      </c>
      <c r="L129" s="34">
        <v>41226</v>
      </c>
      <c r="M129" s="71">
        <v>970.0222</v>
      </c>
      <c r="N129" s="34">
        <v>41261</v>
      </c>
      <c r="O129" s="71">
        <v>1015.311111</v>
      </c>
      <c r="P129" s="20" t="s">
        <v>3563</v>
      </c>
      <c r="Q129" s="21">
        <v>0</v>
      </c>
      <c r="R129" s="21">
        <v>-407600.2</v>
      </c>
      <c r="S129" s="21">
        <v>0</v>
      </c>
      <c r="T129" s="21">
        <v>0</v>
      </c>
      <c r="U129" s="20" t="s">
        <v>704</v>
      </c>
    </row>
    <row r="130" spans="2:21" x14ac:dyDescent="0.2">
      <c r="B130" s="14" t="s">
        <v>4261</v>
      </c>
      <c r="C130" s="24" t="s">
        <v>4257</v>
      </c>
      <c r="D130" s="72">
        <v>-40</v>
      </c>
      <c r="E130" s="21"/>
      <c r="F130" s="20" t="s">
        <v>4256</v>
      </c>
      <c r="G130" s="20" t="s">
        <v>738</v>
      </c>
      <c r="H130" s="20" t="s">
        <v>322</v>
      </c>
      <c r="I130" s="58" t="s">
        <v>3164</v>
      </c>
      <c r="J130" s="34">
        <v>41264</v>
      </c>
      <c r="K130" s="20" t="s">
        <v>4069</v>
      </c>
      <c r="L130" s="34">
        <v>41205</v>
      </c>
      <c r="M130" s="71">
        <v>967.90250000000003</v>
      </c>
      <c r="N130" s="34">
        <v>41261</v>
      </c>
      <c r="O130" s="71">
        <v>1012.2</v>
      </c>
      <c r="P130" s="20" t="s">
        <v>3563</v>
      </c>
      <c r="Q130" s="21">
        <v>0</v>
      </c>
      <c r="R130" s="21">
        <v>-177190</v>
      </c>
      <c r="S130" s="21">
        <v>0</v>
      </c>
      <c r="T130" s="21">
        <v>0</v>
      </c>
      <c r="U130" s="20" t="s">
        <v>704</v>
      </c>
    </row>
    <row r="131" spans="2:21" x14ac:dyDescent="0.2">
      <c r="B131" s="14" t="s">
        <v>4260</v>
      </c>
      <c r="C131" s="24" t="s">
        <v>4257</v>
      </c>
      <c r="D131" s="72">
        <v>-35</v>
      </c>
      <c r="E131" s="21"/>
      <c r="F131" s="20" t="s">
        <v>4256</v>
      </c>
      <c r="G131" s="20" t="s">
        <v>738</v>
      </c>
      <c r="H131" s="20" t="s">
        <v>322</v>
      </c>
      <c r="I131" s="58" t="s">
        <v>3164</v>
      </c>
      <c r="J131" s="34">
        <v>41264</v>
      </c>
      <c r="K131" s="20" t="s">
        <v>4069</v>
      </c>
      <c r="L131" s="34">
        <v>41184</v>
      </c>
      <c r="M131" s="71">
        <v>982.5</v>
      </c>
      <c r="N131" s="34">
        <v>41261</v>
      </c>
      <c r="O131" s="71">
        <v>1012.2</v>
      </c>
      <c r="P131" s="20" t="s">
        <v>3563</v>
      </c>
      <c r="Q131" s="21">
        <v>0</v>
      </c>
      <c r="R131" s="21">
        <v>-103950</v>
      </c>
      <c r="S131" s="21">
        <v>0</v>
      </c>
      <c r="T131" s="21">
        <v>0</v>
      </c>
      <c r="U131" s="20" t="s">
        <v>704</v>
      </c>
    </row>
    <row r="132" spans="2:21" x14ac:dyDescent="0.2">
      <c r="B132" s="14" t="s">
        <v>4259</v>
      </c>
      <c r="C132" s="24" t="s">
        <v>4257</v>
      </c>
      <c r="D132" s="72">
        <v>-35</v>
      </c>
      <c r="E132" s="21"/>
      <c r="F132" s="20" t="s">
        <v>4256</v>
      </c>
      <c r="G132" s="20" t="s">
        <v>738</v>
      </c>
      <c r="H132" s="20" t="s">
        <v>322</v>
      </c>
      <c r="I132" s="58" t="s">
        <v>3164</v>
      </c>
      <c r="J132" s="34">
        <v>41264</v>
      </c>
      <c r="K132" s="20" t="s">
        <v>4069</v>
      </c>
      <c r="L132" s="34">
        <v>41213</v>
      </c>
      <c r="M132" s="71">
        <v>972.5</v>
      </c>
      <c r="N132" s="34">
        <v>41261</v>
      </c>
      <c r="O132" s="71">
        <v>1012.2</v>
      </c>
      <c r="P132" s="20" t="s">
        <v>3563</v>
      </c>
      <c r="Q132" s="21">
        <v>0</v>
      </c>
      <c r="R132" s="21">
        <v>-138950</v>
      </c>
      <c r="S132" s="21">
        <v>0</v>
      </c>
      <c r="T132" s="21">
        <v>0</v>
      </c>
      <c r="U132" s="20" t="s">
        <v>704</v>
      </c>
    </row>
    <row r="133" spans="2:21" x14ac:dyDescent="0.2">
      <c r="B133" s="14" t="s">
        <v>4258</v>
      </c>
      <c r="C133" s="24" t="s">
        <v>4257</v>
      </c>
      <c r="D133" s="72">
        <v>-15</v>
      </c>
      <c r="E133" s="21"/>
      <c r="F133" s="20" t="s">
        <v>4256</v>
      </c>
      <c r="G133" s="20" t="s">
        <v>738</v>
      </c>
      <c r="H133" s="20" t="s">
        <v>322</v>
      </c>
      <c r="I133" s="58" t="s">
        <v>3164</v>
      </c>
      <c r="J133" s="34">
        <v>41264</v>
      </c>
      <c r="K133" s="20" t="s">
        <v>4069</v>
      </c>
      <c r="L133" s="34">
        <v>41192</v>
      </c>
      <c r="M133" s="71">
        <v>977.7</v>
      </c>
      <c r="N133" s="34">
        <v>41261</v>
      </c>
      <c r="O133" s="71">
        <v>1012.2</v>
      </c>
      <c r="P133" s="20" t="s">
        <v>3563</v>
      </c>
      <c r="Q133" s="21">
        <v>0</v>
      </c>
      <c r="R133" s="21">
        <v>-51750</v>
      </c>
      <c r="S133" s="21">
        <v>0</v>
      </c>
      <c r="T133" s="21">
        <v>0</v>
      </c>
      <c r="U133" s="20" t="s">
        <v>704</v>
      </c>
    </row>
    <row r="134" spans="2:21" x14ac:dyDescent="0.2">
      <c r="B134" s="14" t="s">
        <v>4255</v>
      </c>
      <c r="C134" s="24" t="s">
        <v>4254</v>
      </c>
      <c r="D134" s="72">
        <v>-90</v>
      </c>
      <c r="E134" s="21"/>
      <c r="F134" s="20" t="s">
        <v>4253</v>
      </c>
      <c r="G134" s="20" t="s">
        <v>738</v>
      </c>
      <c r="H134" s="20" t="s">
        <v>322</v>
      </c>
      <c r="I134" s="58" t="s">
        <v>706</v>
      </c>
      <c r="J134" s="34">
        <v>40998</v>
      </c>
      <c r="K134" s="20" t="s">
        <v>4051</v>
      </c>
      <c r="L134" s="34">
        <v>40905</v>
      </c>
      <c r="M134" s="71">
        <v>122.91406259999999</v>
      </c>
      <c r="N134" s="34">
        <v>40918</v>
      </c>
      <c r="O134" s="71">
        <v>123.12695359999999</v>
      </c>
      <c r="P134" s="20" t="s">
        <v>3563</v>
      </c>
      <c r="Q134" s="21">
        <v>0</v>
      </c>
      <c r="R134" s="21">
        <v>11776.18</v>
      </c>
      <c r="S134" s="21">
        <v>0</v>
      </c>
      <c r="T134" s="21">
        <v>0</v>
      </c>
      <c r="U134" s="20" t="s">
        <v>704</v>
      </c>
    </row>
    <row r="135" spans="2:21" x14ac:dyDescent="0.2">
      <c r="B135" s="14" t="s">
        <v>4252</v>
      </c>
      <c r="C135" s="24" t="s">
        <v>4251</v>
      </c>
      <c r="D135" s="72">
        <v>-30</v>
      </c>
      <c r="E135" s="21"/>
      <c r="F135" s="20" t="s">
        <v>4250</v>
      </c>
      <c r="G135" s="20" t="s">
        <v>738</v>
      </c>
      <c r="H135" s="20" t="s">
        <v>322</v>
      </c>
      <c r="I135" s="58" t="s">
        <v>706</v>
      </c>
      <c r="J135" s="34">
        <v>41089</v>
      </c>
      <c r="K135" s="20" t="s">
        <v>4051</v>
      </c>
      <c r="L135" s="34">
        <v>40988</v>
      </c>
      <c r="M135" s="71">
        <v>121.5390627</v>
      </c>
      <c r="N135" s="34">
        <v>40995</v>
      </c>
      <c r="O135" s="71">
        <v>122.492188</v>
      </c>
      <c r="P135" s="20" t="s">
        <v>3563</v>
      </c>
      <c r="Q135" s="21">
        <v>0</v>
      </c>
      <c r="R135" s="21">
        <v>-28593.759999999998</v>
      </c>
      <c r="S135" s="21">
        <v>0</v>
      </c>
      <c r="T135" s="21">
        <v>0</v>
      </c>
      <c r="U135" s="20" t="s">
        <v>704</v>
      </c>
    </row>
    <row r="136" spans="2:21" x14ac:dyDescent="0.2">
      <c r="B136" s="14" t="s">
        <v>4249</v>
      </c>
      <c r="C136" s="24" t="s">
        <v>4245</v>
      </c>
      <c r="D136" s="72">
        <v>-515</v>
      </c>
      <c r="E136" s="21"/>
      <c r="F136" s="20" t="s">
        <v>4244</v>
      </c>
      <c r="G136" s="20" t="s">
        <v>738</v>
      </c>
      <c r="H136" s="20" t="s">
        <v>322</v>
      </c>
      <c r="I136" s="58" t="s">
        <v>3164</v>
      </c>
      <c r="J136" s="34">
        <v>40984</v>
      </c>
      <c r="K136" s="20" t="s">
        <v>4074</v>
      </c>
      <c r="L136" s="34">
        <v>40890</v>
      </c>
      <c r="M136" s="71">
        <v>1392.166512</v>
      </c>
      <c r="N136" s="34">
        <v>40981</v>
      </c>
      <c r="O136" s="71">
        <v>1528.455539</v>
      </c>
      <c r="P136" s="20" t="s">
        <v>3563</v>
      </c>
      <c r="Q136" s="21">
        <v>0</v>
      </c>
      <c r="R136" s="21">
        <v>-3065680.13</v>
      </c>
      <c r="S136" s="21">
        <v>0</v>
      </c>
      <c r="T136" s="21">
        <v>0</v>
      </c>
      <c r="U136" s="20" t="s">
        <v>704</v>
      </c>
    </row>
    <row r="137" spans="2:21" x14ac:dyDescent="0.2">
      <c r="B137" s="14" t="s">
        <v>4248</v>
      </c>
      <c r="C137" s="24" t="s">
        <v>4245</v>
      </c>
      <c r="D137" s="72">
        <v>-85</v>
      </c>
      <c r="E137" s="21"/>
      <c r="F137" s="20" t="s">
        <v>4244</v>
      </c>
      <c r="G137" s="20" t="s">
        <v>738</v>
      </c>
      <c r="H137" s="20" t="s">
        <v>322</v>
      </c>
      <c r="I137" s="58" t="s">
        <v>3164</v>
      </c>
      <c r="J137" s="34">
        <v>40984</v>
      </c>
      <c r="K137" s="20" t="s">
        <v>4074</v>
      </c>
      <c r="L137" s="34">
        <v>40890</v>
      </c>
      <c r="M137" s="71">
        <v>1391.4365009999999</v>
      </c>
      <c r="N137" s="34">
        <v>40981</v>
      </c>
      <c r="O137" s="71">
        <v>1563.1</v>
      </c>
      <c r="P137" s="20" t="s">
        <v>3563</v>
      </c>
      <c r="Q137" s="21">
        <v>0</v>
      </c>
      <c r="R137" s="21">
        <v>-653225</v>
      </c>
      <c r="S137" s="21">
        <v>0</v>
      </c>
      <c r="T137" s="21">
        <v>0</v>
      </c>
      <c r="U137" s="20" t="s">
        <v>704</v>
      </c>
    </row>
    <row r="138" spans="2:21" x14ac:dyDescent="0.2">
      <c r="B138" s="14" t="s">
        <v>4247</v>
      </c>
      <c r="C138" s="24" t="s">
        <v>4245</v>
      </c>
      <c r="D138" s="72">
        <v>-85</v>
      </c>
      <c r="E138" s="21"/>
      <c r="F138" s="20" t="s">
        <v>4244</v>
      </c>
      <c r="G138" s="20" t="s">
        <v>738</v>
      </c>
      <c r="H138" s="20" t="s">
        <v>322</v>
      </c>
      <c r="I138" s="58" t="s">
        <v>3164</v>
      </c>
      <c r="J138" s="34">
        <v>40984</v>
      </c>
      <c r="K138" s="20" t="s">
        <v>4074</v>
      </c>
      <c r="L138" s="34">
        <v>40897</v>
      </c>
      <c r="M138" s="71">
        <v>1387.3094120000001</v>
      </c>
      <c r="N138" s="34">
        <v>40981</v>
      </c>
      <c r="O138" s="71">
        <v>1563.0976470000001</v>
      </c>
      <c r="P138" s="20" t="s">
        <v>3563</v>
      </c>
      <c r="Q138" s="21">
        <v>0</v>
      </c>
      <c r="R138" s="21">
        <v>-653215</v>
      </c>
      <c r="S138" s="21">
        <v>0</v>
      </c>
      <c r="T138" s="21">
        <v>0</v>
      </c>
      <c r="U138" s="20" t="s">
        <v>704</v>
      </c>
    </row>
    <row r="139" spans="2:21" x14ac:dyDescent="0.2">
      <c r="B139" s="14" t="s">
        <v>4246</v>
      </c>
      <c r="C139" s="24" t="s">
        <v>4245</v>
      </c>
      <c r="D139" s="72">
        <v>-15</v>
      </c>
      <c r="E139" s="21"/>
      <c r="F139" s="20" t="s">
        <v>4244</v>
      </c>
      <c r="G139" s="20" t="s">
        <v>738</v>
      </c>
      <c r="H139" s="20" t="s">
        <v>322</v>
      </c>
      <c r="I139" s="58" t="s">
        <v>3164</v>
      </c>
      <c r="J139" s="34">
        <v>40984</v>
      </c>
      <c r="K139" s="20" t="s">
        <v>4074</v>
      </c>
      <c r="L139" s="34">
        <v>40918</v>
      </c>
      <c r="M139" s="71">
        <v>1426.58</v>
      </c>
      <c r="N139" s="34">
        <v>40981</v>
      </c>
      <c r="O139" s="71">
        <v>1563.08</v>
      </c>
      <c r="P139" s="20" t="s">
        <v>3563</v>
      </c>
      <c r="Q139" s="21">
        <v>0</v>
      </c>
      <c r="R139" s="21">
        <v>-102375</v>
      </c>
      <c r="S139" s="21">
        <v>0</v>
      </c>
      <c r="T139" s="21">
        <v>0</v>
      </c>
      <c r="U139" s="20" t="s">
        <v>704</v>
      </c>
    </row>
    <row r="140" spans="2:21" x14ac:dyDescent="0.2">
      <c r="B140" s="14" t="s">
        <v>4243</v>
      </c>
      <c r="C140" s="24" t="s">
        <v>4234</v>
      </c>
      <c r="D140" s="72">
        <v>-365</v>
      </c>
      <c r="E140" s="21"/>
      <c r="F140" s="20" t="s">
        <v>4233</v>
      </c>
      <c r="G140" s="20" t="s">
        <v>738</v>
      </c>
      <c r="H140" s="20" t="s">
        <v>322</v>
      </c>
      <c r="I140" s="58" t="s">
        <v>3164</v>
      </c>
      <c r="J140" s="34">
        <v>41075</v>
      </c>
      <c r="K140" s="20" t="s">
        <v>4074</v>
      </c>
      <c r="L140" s="34">
        <v>40981</v>
      </c>
      <c r="M140" s="71">
        <v>1539.5</v>
      </c>
      <c r="N140" s="34">
        <v>41072</v>
      </c>
      <c r="O140" s="71">
        <v>1409.1618289999999</v>
      </c>
      <c r="P140" s="20" t="s">
        <v>3563</v>
      </c>
      <c r="Q140" s="21">
        <v>0</v>
      </c>
      <c r="R140" s="21">
        <v>2378671.62</v>
      </c>
      <c r="S140" s="21">
        <v>0</v>
      </c>
      <c r="T140" s="21">
        <v>0</v>
      </c>
      <c r="U140" s="20" t="s">
        <v>704</v>
      </c>
    </row>
    <row r="141" spans="2:21" x14ac:dyDescent="0.2">
      <c r="B141" s="14" t="s">
        <v>4242</v>
      </c>
      <c r="C141" s="24" t="s">
        <v>4234</v>
      </c>
      <c r="D141" s="72">
        <v>-175</v>
      </c>
      <c r="E141" s="21"/>
      <c r="F141" s="20" t="s">
        <v>4233</v>
      </c>
      <c r="G141" s="20" t="s">
        <v>738</v>
      </c>
      <c r="H141" s="20" t="s">
        <v>322</v>
      </c>
      <c r="I141" s="58" t="s">
        <v>3164</v>
      </c>
      <c r="J141" s="34">
        <v>41075</v>
      </c>
      <c r="K141" s="20" t="s">
        <v>4074</v>
      </c>
      <c r="L141" s="34">
        <v>41065</v>
      </c>
      <c r="M141" s="71">
        <v>1315.7462860000001</v>
      </c>
      <c r="N141" s="34">
        <v>41072</v>
      </c>
      <c r="O141" s="71">
        <v>1356.2324940000001</v>
      </c>
      <c r="P141" s="20" t="s">
        <v>3563</v>
      </c>
      <c r="Q141" s="21">
        <v>0</v>
      </c>
      <c r="R141" s="21">
        <v>-354254.32</v>
      </c>
      <c r="S141" s="21">
        <v>0</v>
      </c>
      <c r="T141" s="21">
        <v>0</v>
      </c>
      <c r="U141" s="20" t="s">
        <v>704</v>
      </c>
    </row>
    <row r="142" spans="2:21" x14ac:dyDescent="0.2">
      <c r="B142" s="14" t="s">
        <v>4241</v>
      </c>
      <c r="C142" s="24" t="s">
        <v>4234</v>
      </c>
      <c r="D142" s="72">
        <v>-115</v>
      </c>
      <c r="E142" s="21"/>
      <c r="F142" s="20" t="s">
        <v>4233</v>
      </c>
      <c r="G142" s="20" t="s">
        <v>738</v>
      </c>
      <c r="H142" s="20" t="s">
        <v>322</v>
      </c>
      <c r="I142" s="58" t="s">
        <v>3164</v>
      </c>
      <c r="J142" s="34">
        <v>41075</v>
      </c>
      <c r="K142" s="20" t="s">
        <v>4074</v>
      </c>
      <c r="L142" s="34">
        <v>41037</v>
      </c>
      <c r="M142" s="71">
        <v>1443.645217</v>
      </c>
      <c r="N142" s="34">
        <v>41072</v>
      </c>
      <c r="O142" s="71">
        <v>1356.2312999999999</v>
      </c>
      <c r="P142" s="20" t="s">
        <v>3563</v>
      </c>
      <c r="Q142" s="21">
        <v>0</v>
      </c>
      <c r="R142" s="21">
        <v>502630.02</v>
      </c>
      <c r="S142" s="21">
        <v>0</v>
      </c>
      <c r="T142" s="21">
        <v>0</v>
      </c>
      <c r="U142" s="20" t="s">
        <v>704</v>
      </c>
    </row>
    <row r="143" spans="2:21" x14ac:dyDescent="0.2">
      <c r="B143" s="14" t="s">
        <v>4240</v>
      </c>
      <c r="C143" s="24" t="s">
        <v>4234</v>
      </c>
      <c r="D143" s="72">
        <v>-90</v>
      </c>
      <c r="E143" s="21"/>
      <c r="F143" s="20" t="s">
        <v>4233</v>
      </c>
      <c r="G143" s="20" t="s">
        <v>738</v>
      </c>
      <c r="H143" s="20" t="s">
        <v>322</v>
      </c>
      <c r="I143" s="58" t="s">
        <v>3164</v>
      </c>
      <c r="J143" s="34">
        <v>41075</v>
      </c>
      <c r="K143" s="20" t="s">
        <v>4074</v>
      </c>
      <c r="L143" s="34">
        <v>41009</v>
      </c>
      <c r="M143" s="71">
        <v>1457.218889</v>
      </c>
      <c r="N143" s="34">
        <v>41072</v>
      </c>
      <c r="O143" s="71">
        <v>1356.2312999999999</v>
      </c>
      <c r="P143" s="20" t="s">
        <v>3563</v>
      </c>
      <c r="Q143" s="21">
        <v>0</v>
      </c>
      <c r="R143" s="21">
        <v>454444.15</v>
      </c>
      <c r="S143" s="21">
        <v>0</v>
      </c>
      <c r="T143" s="21">
        <v>0</v>
      </c>
      <c r="U143" s="20" t="s">
        <v>704</v>
      </c>
    </row>
    <row r="144" spans="2:21" x14ac:dyDescent="0.2">
      <c r="B144" s="14" t="s">
        <v>4239</v>
      </c>
      <c r="C144" s="24" t="s">
        <v>4234</v>
      </c>
      <c r="D144" s="72">
        <v>-90</v>
      </c>
      <c r="E144" s="21"/>
      <c r="F144" s="20" t="s">
        <v>4233</v>
      </c>
      <c r="G144" s="20" t="s">
        <v>738</v>
      </c>
      <c r="H144" s="20" t="s">
        <v>322</v>
      </c>
      <c r="I144" s="58" t="s">
        <v>3164</v>
      </c>
      <c r="J144" s="34">
        <v>41075</v>
      </c>
      <c r="K144" s="20" t="s">
        <v>4074</v>
      </c>
      <c r="L144" s="34">
        <v>41044</v>
      </c>
      <c r="M144" s="71">
        <v>1395.4355559999999</v>
      </c>
      <c r="N144" s="34">
        <v>41072</v>
      </c>
      <c r="O144" s="71">
        <v>1356.2312999999999</v>
      </c>
      <c r="P144" s="20" t="s">
        <v>3563</v>
      </c>
      <c r="Q144" s="21">
        <v>0</v>
      </c>
      <c r="R144" s="21">
        <v>176419.15</v>
      </c>
      <c r="S144" s="21">
        <v>0</v>
      </c>
      <c r="T144" s="21">
        <v>0</v>
      </c>
      <c r="U144" s="20" t="s">
        <v>704</v>
      </c>
    </row>
    <row r="145" spans="2:21" x14ac:dyDescent="0.2">
      <c r="B145" s="14" t="s">
        <v>4238</v>
      </c>
      <c r="C145" s="24" t="s">
        <v>4234</v>
      </c>
      <c r="D145" s="72">
        <v>-80</v>
      </c>
      <c r="E145" s="21"/>
      <c r="F145" s="20" t="s">
        <v>4233</v>
      </c>
      <c r="G145" s="20" t="s">
        <v>738</v>
      </c>
      <c r="H145" s="20" t="s">
        <v>322</v>
      </c>
      <c r="I145" s="58" t="s">
        <v>3164</v>
      </c>
      <c r="J145" s="34">
        <v>41075</v>
      </c>
      <c r="K145" s="20" t="s">
        <v>4074</v>
      </c>
      <c r="L145" s="34">
        <v>41051</v>
      </c>
      <c r="M145" s="71">
        <v>1379.0912499999999</v>
      </c>
      <c r="N145" s="34">
        <v>41072</v>
      </c>
      <c r="O145" s="71">
        <v>1356.2312999999999</v>
      </c>
      <c r="P145" s="20" t="s">
        <v>3563</v>
      </c>
      <c r="Q145" s="21">
        <v>0</v>
      </c>
      <c r="R145" s="21">
        <v>91439.8</v>
      </c>
      <c r="S145" s="21">
        <v>0</v>
      </c>
      <c r="T145" s="21">
        <v>0</v>
      </c>
      <c r="U145" s="20" t="s">
        <v>704</v>
      </c>
    </row>
    <row r="146" spans="2:21" x14ac:dyDescent="0.2">
      <c r="B146" s="14" t="s">
        <v>4237</v>
      </c>
      <c r="C146" s="24" t="s">
        <v>4234</v>
      </c>
      <c r="D146" s="72">
        <v>-50</v>
      </c>
      <c r="E146" s="21"/>
      <c r="F146" s="20" t="s">
        <v>4233</v>
      </c>
      <c r="G146" s="20" t="s">
        <v>738</v>
      </c>
      <c r="H146" s="20" t="s">
        <v>322</v>
      </c>
      <c r="I146" s="58" t="s">
        <v>3164</v>
      </c>
      <c r="J146" s="34">
        <v>41075</v>
      </c>
      <c r="K146" s="20" t="s">
        <v>4074</v>
      </c>
      <c r="L146" s="34">
        <v>41016</v>
      </c>
      <c r="M146" s="71">
        <v>1501.4</v>
      </c>
      <c r="N146" s="34">
        <v>41072</v>
      </c>
      <c r="O146" s="71">
        <v>1356.2312999999999</v>
      </c>
      <c r="P146" s="20" t="s">
        <v>3563</v>
      </c>
      <c r="Q146" s="21">
        <v>0</v>
      </c>
      <c r="R146" s="21">
        <v>362921.75</v>
      </c>
      <c r="S146" s="21">
        <v>0</v>
      </c>
      <c r="T146" s="21">
        <v>0</v>
      </c>
      <c r="U146" s="20" t="s">
        <v>704</v>
      </c>
    </row>
    <row r="147" spans="2:21" x14ac:dyDescent="0.2">
      <c r="B147" s="14" t="s">
        <v>4236</v>
      </c>
      <c r="C147" s="24" t="s">
        <v>4234</v>
      </c>
      <c r="D147" s="72">
        <v>-30</v>
      </c>
      <c r="E147" s="21"/>
      <c r="F147" s="20" t="s">
        <v>4233</v>
      </c>
      <c r="G147" s="20" t="s">
        <v>738</v>
      </c>
      <c r="H147" s="20" t="s">
        <v>322</v>
      </c>
      <c r="I147" s="58" t="s">
        <v>3164</v>
      </c>
      <c r="J147" s="34">
        <v>41075</v>
      </c>
      <c r="K147" s="20" t="s">
        <v>4074</v>
      </c>
      <c r="L147" s="34">
        <v>40974</v>
      </c>
      <c r="M147" s="71">
        <v>1475.63</v>
      </c>
      <c r="N147" s="34">
        <v>40988</v>
      </c>
      <c r="O147" s="71">
        <v>1548.7763640000001</v>
      </c>
      <c r="P147" s="20" t="s">
        <v>3563</v>
      </c>
      <c r="Q147" s="21">
        <v>0</v>
      </c>
      <c r="R147" s="21">
        <v>-109719.55</v>
      </c>
      <c r="S147" s="21">
        <v>0</v>
      </c>
      <c r="T147" s="21">
        <v>0</v>
      </c>
      <c r="U147" s="20" t="s">
        <v>704</v>
      </c>
    </row>
    <row r="148" spans="2:21" x14ac:dyDescent="0.2">
      <c r="B148" s="14" t="s">
        <v>4235</v>
      </c>
      <c r="C148" s="24" t="s">
        <v>4234</v>
      </c>
      <c r="D148" s="72">
        <v>-20</v>
      </c>
      <c r="E148" s="21"/>
      <c r="F148" s="20" t="s">
        <v>4233</v>
      </c>
      <c r="G148" s="20" t="s">
        <v>738</v>
      </c>
      <c r="H148" s="20" t="s">
        <v>322</v>
      </c>
      <c r="I148" s="58" t="s">
        <v>3164</v>
      </c>
      <c r="J148" s="34">
        <v>41075</v>
      </c>
      <c r="K148" s="20" t="s">
        <v>4074</v>
      </c>
      <c r="L148" s="34">
        <v>40995</v>
      </c>
      <c r="M148" s="71">
        <v>1552.615</v>
      </c>
      <c r="N148" s="34">
        <v>41072</v>
      </c>
      <c r="O148" s="71">
        <v>1356.2312999999999</v>
      </c>
      <c r="P148" s="20" t="s">
        <v>3563</v>
      </c>
      <c r="Q148" s="21">
        <v>0</v>
      </c>
      <c r="R148" s="21">
        <v>196383.7</v>
      </c>
      <c r="S148" s="21">
        <v>0</v>
      </c>
      <c r="T148" s="21">
        <v>0</v>
      </c>
      <c r="U148" s="20" t="s">
        <v>704</v>
      </c>
    </row>
    <row r="149" spans="2:21" x14ac:dyDescent="0.2">
      <c r="B149" s="14" t="s">
        <v>4232</v>
      </c>
      <c r="C149" s="24" t="s">
        <v>4227</v>
      </c>
      <c r="D149" s="72">
        <v>-750</v>
      </c>
      <c r="E149" s="21"/>
      <c r="F149" s="20" t="s">
        <v>4226</v>
      </c>
      <c r="G149" s="20" t="s">
        <v>738</v>
      </c>
      <c r="H149" s="20" t="s">
        <v>322</v>
      </c>
      <c r="I149" s="58" t="s">
        <v>3164</v>
      </c>
      <c r="J149" s="34">
        <v>41173</v>
      </c>
      <c r="K149" s="20" t="s">
        <v>4074</v>
      </c>
      <c r="L149" s="34">
        <v>41072</v>
      </c>
      <c r="M149" s="71">
        <v>1349.6065000000001</v>
      </c>
      <c r="N149" s="34">
        <v>41170</v>
      </c>
      <c r="O149" s="71">
        <v>1476.3730250000001</v>
      </c>
      <c r="P149" s="20" t="s">
        <v>3563</v>
      </c>
      <c r="Q149" s="21">
        <v>0</v>
      </c>
      <c r="R149" s="21">
        <v>-4753744.71</v>
      </c>
      <c r="S149" s="21">
        <v>0</v>
      </c>
      <c r="T149" s="21">
        <v>0</v>
      </c>
      <c r="U149" s="20" t="s">
        <v>704</v>
      </c>
    </row>
    <row r="150" spans="2:21" x14ac:dyDescent="0.2">
      <c r="B150" s="14" t="s">
        <v>4231</v>
      </c>
      <c r="C150" s="24" t="s">
        <v>4227</v>
      </c>
      <c r="D150" s="72">
        <v>-90</v>
      </c>
      <c r="E150" s="21"/>
      <c r="F150" s="20" t="s">
        <v>4226</v>
      </c>
      <c r="G150" s="20" t="s">
        <v>738</v>
      </c>
      <c r="H150" s="20" t="s">
        <v>322</v>
      </c>
      <c r="I150" s="58" t="s">
        <v>3164</v>
      </c>
      <c r="J150" s="34">
        <v>41173</v>
      </c>
      <c r="K150" s="20" t="s">
        <v>4074</v>
      </c>
      <c r="L150" s="34">
        <v>41086</v>
      </c>
      <c r="M150" s="71">
        <v>1351.1256000000001</v>
      </c>
      <c r="N150" s="34">
        <v>41170</v>
      </c>
      <c r="O150" s="71">
        <v>1553.3607</v>
      </c>
      <c r="P150" s="20" t="s">
        <v>3563</v>
      </c>
      <c r="Q150" s="21">
        <v>0</v>
      </c>
      <c r="R150" s="21">
        <v>-910057.95</v>
      </c>
      <c r="S150" s="21">
        <v>0</v>
      </c>
      <c r="T150" s="21">
        <v>0</v>
      </c>
      <c r="U150" s="20" t="s">
        <v>704</v>
      </c>
    </row>
    <row r="151" spans="2:21" x14ac:dyDescent="0.2">
      <c r="B151" s="14" t="s">
        <v>4230</v>
      </c>
      <c r="C151" s="24" t="s">
        <v>4227</v>
      </c>
      <c r="D151" s="72">
        <v>-55</v>
      </c>
      <c r="E151" s="21"/>
      <c r="F151" s="20" t="s">
        <v>4226</v>
      </c>
      <c r="G151" s="20" t="s">
        <v>738</v>
      </c>
      <c r="H151" s="20" t="s">
        <v>322</v>
      </c>
      <c r="I151" s="58" t="s">
        <v>3164</v>
      </c>
      <c r="J151" s="34">
        <v>41173</v>
      </c>
      <c r="K151" s="20" t="s">
        <v>4074</v>
      </c>
      <c r="L151" s="34">
        <v>41114</v>
      </c>
      <c r="M151" s="71">
        <v>1359.205502</v>
      </c>
      <c r="N151" s="34">
        <v>41170</v>
      </c>
      <c r="O151" s="71">
        <v>1553.6692820000001</v>
      </c>
      <c r="P151" s="20" t="s">
        <v>3563</v>
      </c>
      <c r="Q151" s="21">
        <v>0</v>
      </c>
      <c r="R151" s="21">
        <v>-534775.39</v>
      </c>
      <c r="S151" s="21">
        <v>0</v>
      </c>
      <c r="T151" s="21">
        <v>0</v>
      </c>
      <c r="U151" s="20" t="s">
        <v>704</v>
      </c>
    </row>
    <row r="152" spans="2:21" x14ac:dyDescent="0.2">
      <c r="B152" s="14" t="s">
        <v>4229</v>
      </c>
      <c r="C152" s="24" t="s">
        <v>4227</v>
      </c>
      <c r="D152" s="72">
        <v>-50</v>
      </c>
      <c r="E152" s="21"/>
      <c r="F152" s="20" t="s">
        <v>4226</v>
      </c>
      <c r="G152" s="20" t="s">
        <v>738</v>
      </c>
      <c r="H152" s="20" t="s">
        <v>322</v>
      </c>
      <c r="I152" s="58" t="s">
        <v>3164</v>
      </c>
      <c r="J152" s="34">
        <v>41173</v>
      </c>
      <c r="K152" s="20" t="s">
        <v>4074</v>
      </c>
      <c r="L152" s="34">
        <v>41100</v>
      </c>
      <c r="M152" s="71">
        <v>1404.93</v>
      </c>
      <c r="N152" s="34">
        <v>41170</v>
      </c>
      <c r="O152" s="71">
        <v>1553.3607</v>
      </c>
      <c r="P152" s="20" t="s">
        <v>3563</v>
      </c>
      <c r="Q152" s="21">
        <v>0</v>
      </c>
      <c r="R152" s="21">
        <v>-371076.75</v>
      </c>
      <c r="S152" s="21">
        <v>0</v>
      </c>
      <c r="T152" s="21">
        <v>0</v>
      </c>
      <c r="U152" s="20" t="s">
        <v>704</v>
      </c>
    </row>
    <row r="153" spans="2:21" x14ac:dyDescent="0.2">
      <c r="B153" s="14" t="s">
        <v>4228</v>
      </c>
      <c r="C153" s="24" t="s">
        <v>4227</v>
      </c>
      <c r="D153" s="72">
        <v>-40</v>
      </c>
      <c r="E153" s="21"/>
      <c r="F153" s="20" t="s">
        <v>4226</v>
      </c>
      <c r="G153" s="20" t="s">
        <v>738</v>
      </c>
      <c r="H153" s="20" t="s">
        <v>322</v>
      </c>
      <c r="I153" s="58" t="s">
        <v>3164</v>
      </c>
      <c r="J153" s="34">
        <v>41173</v>
      </c>
      <c r="K153" s="20" t="s">
        <v>4074</v>
      </c>
      <c r="L153" s="34">
        <v>41107</v>
      </c>
      <c r="M153" s="71">
        <v>1404.2149999999999</v>
      </c>
      <c r="N153" s="34">
        <v>41170</v>
      </c>
      <c r="O153" s="71">
        <v>1553.3607</v>
      </c>
      <c r="P153" s="20" t="s">
        <v>3563</v>
      </c>
      <c r="Q153" s="21">
        <v>0</v>
      </c>
      <c r="R153" s="21">
        <v>-298291.40000000002</v>
      </c>
      <c r="S153" s="21">
        <v>0</v>
      </c>
      <c r="T153" s="21">
        <v>0</v>
      </c>
      <c r="U153" s="20" t="s">
        <v>704</v>
      </c>
    </row>
    <row r="154" spans="2:21" x14ac:dyDescent="0.2">
      <c r="B154" s="14" t="s">
        <v>4225</v>
      </c>
      <c r="C154" s="24" t="s">
        <v>4219</v>
      </c>
      <c r="D154" s="72">
        <v>-420</v>
      </c>
      <c r="E154" s="21"/>
      <c r="F154" s="20" t="s">
        <v>4218</v>
      </c>
      <c r="G154" s="20" t="s">
        <v>738</v>
      </c>
      <c r="H154" s="20" t="s">
        <v>322</v>
      </c>
      <c r="I154" s="58" t="s">
        <v>3164</v>
      </c>
      <c r="J154" s="34">
        <v>41264</v>
      </c>
      <c r="K154" s="20" t="s">
        <v>4074</v>
      </c>
      <c r="L154" s="34">
        <v>41170</v>
      </c>
      <c r="M154" s="71">
        <v>1546.1606999999999</v>
      </c>
      <c r="N154" s="34">
        <v>41261</v>
      </c>
      <c r="O154" s="71">
        <v>1596.3349840000001</v>
      </c>
      <c r="P154" s="20" t="s">
        <v>3563</v>
      </c>
      <c r="Q154" s="21">
        <v>0</v>
      </c>
      <c r="R154" s="21">
        <v>-1053659.96</v>
      </c>
      <c r="S154" s="21">
        <v>0</v>
      </c>
      <c r="T154" s="21">
        <v>0</v>
      </c>
      <c r="U154" s="20" t="s">
        <v>704</v>
      </c>
    </row>
    <row r="155" spans="2:21" x14ac:dyDescent="0.2">
      <c r="B155" s="14" t="s">
        <v>4224</v>
      </c>
      <c r="C155" s="24" t="s">
        <v>4219</v>
      </c>
      <c r="D155" s="72">
        <v>-125</v>
      </c>
      <c r="E155" s="21"/>
      <c r="F155" s="20" t="s">
        <v>4218</v>
      </c>
      <c r="G155" s="20" t="s">
        <v>738</v>
      </c>
      <c r="H155" s="20" t="s">
        <v>322</v>
      </c>
      <c r="I155" s="58" t="s">
        <v>3164</v>
      </c>
      <c r="J155" s="34">
        <v>41264</v>
      </c>
      <c r="K155" s="20" t="s">
        <v>4074</v>
      </c>
      <c r="L155" s="34">
        <v>41226</v>
      </c>
      <c r="M155" s="71">
        <v>1493.6120000000001</v>
      </c>
      <c r="N155" s="34">
        <v>41261</v>
      </c>
      <c r="O155" s="71">
        <v>1612.52646</v>
      </c>
      <c r="P155" s="20" t="s">
        <v>3563</v>
      </c>
      <c r="Q155" s="21">
        <v>0</v>
      </c>
      <c r="R155" s="21">
        <v>-743215.38</v>
      </c>
      <c r="S155" s="21">
        <v>0</v>
      </c>
      <c r="T155" s="21">
        <v>0</v>
      </c>
      <c r="U155" s="20" t="s">
        <v>704</v>
      </c>
    </row>
    <row r="156" spans="2:21" x14ac:dyDescent="0.2">
      <c r="B156" s="14" t="s">
        <v>4223</v>
      </c>
      <c r="C156" s="24" t="s">
        <v>4219</v>
      </c>
      <c r="D156" s="72">
        <v>-65</v>
      </c>
      <c r="E156" s="21"/>
      <c r="F156" s="20" t="s">
        <v>4218</v>
      </c>
      <c r="G156" s="20" t="s">
        <v>738</v>
      </c>
      <c r="H156" s="20" t="s">
        <v>322</v>
      </c>
      <c r="I156" s="58" t="s">
        <v>3164</v>
      </c>
      <c r="J156" s="34">
        <v>41264</v>
      </c>
      <c r="K156" s="20" t="s">
        <v>4074</v>
      </c>
      <c r="L156" s="34">
        <v>41213</v>
      </c>
      <c r="M156" s="71">
        <v>1520.841502</v>
      </c>
      <c r="N156" s="34">
        <v>41261</v>
      </c>
      <c r="O156" s="71">
        <v>1612.5041000000001</v>
      </c>
      <c r="P156" s="20" t="s">
        <v>3563</v>
      </c>
      <c r="Q156" s="21">
        <v>0</v>
      </c>
      <c r="R156" s="21">
        <v>-297903.44</v>
      </c>
      <c r="S156" s="21">
        <v>0</v>
      </c>
      <c r="T156" s="21">
        <v>0</v>
      </c>
      <c r="U156" s="20" t="s">
        <v>704</v>
      </c>
    </row>
    <row r="157" spans="2:21" x14ac:dyDescent="0.2">
      <c r="B157" s="14" t="s">
        <v>4222</v>
      </c>
      <c r="C157" s="24" t="s">
        <v>4219</v>
      </c>
      <c r="D157" s="72">
        <v>-55</v>
      </c>
      <c r="E157" s="21"/>
      <c r="F157" s="20" t="s">
        <v>4218</v>
      </c>
      <c r="G157" s="20" t="s">
        <v>738</v>
      </c>
      <c r="H157" s="20" t="s">
        <v>322</v>
      </c>
      <c r="I157" s="58" t="s">
        <v>3164</v>
      </c>
      <c r="J157" s="34">
        <v>41264</v>
      </c>
      <c r="K157" s="20" t="s">
        <v>4074</v>
      </c>
      <c r="L157" s="34">
        <v>41184</v>
      </c>
      <c r="M157" s="71">
        <v>1516.072727</v>
      </c>
      <c r="N157" s="34">
        <v>41261</v>
      </c>
      <c r="O157" s="71">
        <v>1612.5041000000001</v>
      </c>
      <c r="P157" s="20" t="s">
        <v>3563</v>
      </c>
      <c r="Q157" s="21">
        <v>0</v>
      </c>
      <c r="R157" s="21">
        <v>-265186.28000000003</v>
      </c>
      <c r="S157" s="21">
        <v>0</v>
      </c>
      <c r="T157" s="21">
        <v>0</v>
      </c>
      <c r="U157" s="20" t="s">
        <v>704</v>
      </c>
    </row>
    <row r="158" spans="2:21" x14ac:dyDescent="0.2">
      <c r="B158" s="14" t="s">
        <v>4221</v>
      </c>
      <c r="C158" s="24" t="s">
        <v>4219</v>
      </c>
      <c r="D158" s="72">
        <v>-50</v>
      </c>
      <c r="E158" s="21"/>
      <c r="F158" s="20" t="s">
        <v>4218</v>
      </c>
      <c r="G158" s="20" t="s">
        <v>738</v>
      </c>
      <c r="H158" s="20" t="s">
        <v>322</v>
      </c>
      <c r="I158" s="58" t="s">
        <v>3164</v>
      </c>
      <c r="J158" s="34">
        <v>41264</v>
      </c>
      <c r="K158" s="20" t="s">
        <v>4074</v>
      </c>
      <c r="L158" s="34">
        <v>41205</v>
      </c>
      <c r="M158" s="71">
        <v>1506.752</v>
      </c>
      <c r="N158" s="34">
        <v>41261</v>
      </c>
      <c r="O158" s="71">
        <v>1612.5041000000001</v>
      </c>
      <c r="P158" s="20" t="s">
        <v>3563</v>
      </c>
      <c r="Q158" s="21">
        <v>0</v>
      </c>
      <c r="R158" s="21">
        <v>-264380.25</v>
      </c>
      <c r="S158" s="21">
        <v>0</v>
      </c>
      <c r="T158" s="21">
        <v>0</v>
      </c>
      <c r="U158" s="20" t="s">
        <v>704</v>
      </c>
    </row>
    <row r="159" spans="2:21" x14ac:dyDescent="0.2">
      <c r="B159" s="14" t="s">
        <v>4220</v>
      </c>
      <c r="C159" s="24" t="s">
        <v>4219</v>
      </c>
      <c r="D159" s="72">
        <v>-20</v>
      </c>
      <c r="E159" s="21"/>
      <c r="F159" s="20" t="s">
        <v>4218</v>
      </c>
      <c r="G159" s="20" t="s">
        <v>738</v>
      </c>
      <c r="H159" s="20" t="s">
        <v>322</v>
      </c>
      <c r="I159" s="58" t="s">
        <v>3164</v>
      </c>
      <c r="J159" s="34">
        <v>41264</v>
      </c>
      <c r="K159" s="20" t="s">
        <v>4074</v>
      </c>
      <c r="L159" s="34">
        <v>41192</v>
      </c>
      <c r="M159" s="71">
        <v>1498.3</v>
      </c>
      <c r="N159" s="34">
        <v>41261</v>
      </c>
      <c r="O159" s="71">
        <v>1612.5041000000001</v>
      </c>
      <c r="P159" s="20" t="s">
        <v>3563</v>
      </c>
      <c r="Q159" s="21">
        <v>0</v>
      </c>
      <c r="R159" s="21">
        <v>-114204.1</v>
      </c>
      <c r="S159" s="21">
        <v>0</v>
      </c>
      <c r="T159" s="21">
        <v>0</v>
      </c>
      <c r="U159" s="20" t="s">
        <v>704</v>
      </c>
    </row>
    <row r="160" spans="2:21" x14ac:dyDescent="0.2">
      <c r="B160" s="14" t="s">
        <v>4217</v>
      </c>
      <c r="C160" s="24" t="s">
        <v>4215</v>
      </c>
      <c r="D160" s="72">
        <v>-270</v>
      </c>
      <c r="E160" s="21"/>
      <c r="F160" s="20" t="s">
        <v>4214</v>
      </c>
      <c r="G160" s="20" t="s">
        <v>738</v>
      </c>
      <c r="H160" s="20" t="s">
        <v>322</v>
      </c>
      <c r="I160" s="58" t="s">
        <v>3164</v>
      </c>
      <c r="J160" s="34">
        <v>40984</v>
      </c>
      <c r="K160" s="20" t="s">
        <v>4065</v>
      </c>
      <c r="L160" s="34">
        <v>40890</v>
      </c>
      <c r="M160" s="71">
        <v>729.65</v>
      </c>
      <c r="N160" s="34">
        <v>40981</v>
      </c>
      <c r="O160" s="71">
        <v>800.29666669999995</v>
      </c>
      <c r="P160" s="20" t="s">
        <v>3563</v>
      </c>
      <c r="Q160" s="21">
        <v>0</v>
      </c>
      <c r="R160" s="21">
        <v>-1660410</v>
      </c>
      <c r="S160" s="21">
        <v>0</v>
      </c>
      <c r="T160" s="21">
        <v>0</v>
      </c>
      <c r="U160" s="20" t="s">
        <v>704</v>
      </c>
    </row>
    <row r="161" spans="2:21" x14ac:dyDescent="0.2">
      <c r="B161" s="14" t="s">
        <v>4216</v>
      </c>
      <c r="C161" s="24" t="s">
        <v>4215</v>
      </c>
      <c r="D161" s="72">
        <v>-25</v>
      </c>
      <c r="E161" s="21"/>
      <c r="F161" s="20" t="s">
        <v>4214</v>
      </c>
      <c r="G161" s="20" t="s">
        <v>738</v>
      </c>
      <c r="H161" s="20" t="s">
        <v>322</v>
      </c>
      <c r="I161" s="58" t="s">
        <v>3164</v>
      </c>
      <c r="J161" s="34">
        <v>40984</v>
      </c>
      <c r="K161" s="20" t="s">
        <v>4065</v>
      </c>
      <c r="L161" s="34">
        <v>40890</v>
      </c>
      <c r="M161" s="71">
        <v>729.84400000000005</v>
      </c>
      <c r="N161" s="34">
        <v>40981</v>
      </c>
      <c r="O161" s="71">
        <v>815.6</v>
      </c>
      <c r="P161" s="20" t="s">
        <v>3563</v>
      </c>
      <c r="Q161" s="21">
        <v>0</v>
      </c>
      <c r="R161" s="21">
        <v>-192000</v>
      </c>
      <c r="S161" s="21">
        <v>0</v>
      </c>
      <c r="T161" s="21">
        <v>0</v>
      </c>
      <c r="U161" s="20" t="s">
        <v>704</v>
      </c>
    </row>
    <row r="162" spans="2:21" x14ac:dyDescent="0.2">
      <c r="B162" s="14" t="s">
        <v>4213</v>
      </c>
      <c r="C162" s="24" t="s">
        <v>4208</v>
      </c>
      <c r="D162" s="72">
        <v>-155</v>
      </c>
      <c r="E162" s="21"/>
      <c r="F162" s="20" t="s">
        <v>4207</v>
      </c>
      <c r="G162" s="20" t="s">
        <v>738</v>
      </c>
      <c r="H162" s="20" t="s">
        <v>322</v>
      </c>
      <c r="I162" s="58" t="s">
        <v>3164</v>
      </c>
      <c r="J162" s="34">
        <v>41075</v>
      </c>
      <c r="K162" s="20" t="s">
        <v>4065</v>
      </c>
      <c r="L162" s="34">
        <v>40981</v>
      </c>
      <c r="M162" s="71">
        <v>811.6</v>
      </c>
      <c r="N162" s="34">
        <v>41072</v>
      </c>
      <c r="O162" s="71">
        <v>749.6</v>
      </c>
      <c r="P162" s="20" t="s">
        <v>3563</v>
      </c>
      <c r="Q162" s="21">
        <v>0</v>
      </c>
      <c r="R162" s="21">
        <v>961000</v>
      </c>
      <c r="S162" s="21">
        <v>0</v>
      </c>
      <c r="T162" s="21">
        <v>0</v>
      </c>
      <c r="U162" s="20" t="s">
        <v>704</v>
      </c>
    </row>
    <row r="163" spans="2:21" x14ac:dyDescent="0.2">
      <c r="B163" s="14" t="s">
        <v>4212</v>
      </c>
      <c r="C163" s="24" t="s">
        <v>4208</v>
      </c>
      <c r="D163" s="72">
        <v>-50</v>
      </c>
      <c r="E163" s="21"/>
      <c r="F163" s="20" t="s">
        <v>4207</v>
      </c>
      <c r="G163" s="20" t="s">
        <v>738</v>
      </c>
      <c r="H163" s="20" t="s">
        <v>322</v>
      </c>
      <c r="I163" s="58" t="s">
        <v>3164</v>
      </c>
      <c r="J163" s="34">
        <v>41075</v>
      </c>
      <c r="K163" s="20" t="s">
        <v>4065</v>
      </c>
      <c r="L163" s="34">
        <v>41051</v>
      </c>
      <c r="M163" s="71">
        <v>763.5</v>
      </c>
      <c r="N163" s="34">
        <v>41072</v>
      </c>
      <c r="O163" s="71">
        <v>752.7</v>
      </c>
      <c r="P163" s="20" t="s">
        <v>3563</v>
      </c>
      <c r="Q163" s="21">
        <v>0</v>
      </c>
      <c r="R163" s="21">
        <v>54000</v>
      </c>
      <c r="S163" s="21">
        <v>0</v>
      </c>
      <c r="T163" s="21">
        <v>0</v>
      </c>
      <c r="U163" s="20" t="s">
        <v>704</v>
      </c>
    </row>
    <row r="164" spans="2:21" x14ac:dyDescent="0.2">
      <c r="B164" s="14" t="s">
        <v>4211</v>
      </c>
      <c r="C164" s="24" t="s">
        <v>4208</v>
      </c>
      <c r="D164" s="72">
        <v>-30</v>
      </c>
      <c r="E164" s="21"/>
      <c r="F164" s="20" t="s">
        <v>4207</v>
      </c>
      <c r="G164" s="20" t="s">
        <v>738</v>
      </c>
      <c r="H164" s="20" t="s">
        <v>322</v>
      </c>
      <c r="I164" s="58" t="s">
        <v>3164</v>
      </c>
      <c r="J164" s="34">
        <v>41075</v>
      </c>
      <c r="K164" s="20" t="s">
        <v>4065</v>
      </c>
      <c r="L164" s="34">
        <v>41037</v>
      </c>
      <c r="M164" s="71">
        <v>783.49333330000002</v>
      </c>
      <c r="N164" s="34">
        <v>41072</v>
      </c>
      <c r="O164" s="71">
        <v>749.6</v>
      </c>
      <c r="P164" s="20" t="s">
        <v>3563</v>
      </c>
      <c r="Q164" s="21">
        <v>0</v>
      </c>
      <c r="R164" s="21">
        <v>101680</v>
      </c>
      <c r="S164" s="21"/>
      <c r="T164" s="21"/>
      <c r="U164" s="20" t="s">
        <v>704</v>
      </c>
    </row>
    <row r="165" spans="2:21" x14ac:dyDescent="0.2">
      <c r="B165" s="14" t="s">
        <v>4210</v>
      </c>
      <c r="C165" s="24" t="s">
        <v>4208</v>
      </c>
      <c r="D165" s="72">
        <v>-25</v>
      </c>
      <c r="E165" s="21"/>
      <c r="F165" s="20" t="s">
        <v>4207</v>
      </c>
      <c r="G165" s="20" t="s">
        <v>738</v>
      </c>
      <c r="H165" s="20" t="s">
        <v>322</v>
      </c>
      <c r="I165" s="58" t="s">
        <v>3164</v>
      </c>
      <c r="J165" s="34">
        <v>41075</v>
      </c>
      <c r="K165" s="20" t="s">
        <v>4065</v>
      </c>
      <c r="L165" s="34">
        <v>41009</v>
      </c>
      <c r="M165" s="71">
        <v>783.7</v>
      </c>
      <c r="N165" s="34">
        <v>41072</v>
      </c>
      <c r="O165" s="71">
        <v>749.6</v>
      </c>
      <c r="P165" s="20" t="s">
        <v>3563</v>
      </c>
      <c r="Q165" s="21">
        <v>0</v>
      </c>
      <c r="R165" s="21">
        <v>85250</v>
      </c>
      <c r="S165" s="21">
        <v>0</v>
      </c>
      <c r="T165" s="21">
        <v>0</v>
      </c>
      <c r="U165" s="20" t="s">
        <v>704</v>
      </c>
    </row>
    <row r="166" spans="2:21" x14ac:dyDescent="0.2">
      <c r="B166" s="14" t="s">
        <v>4209</v>
      </c>
      <c r="C166" s="24" t="s">
        <v>4208</v>
      </c>
      <c r="D166" s="72">
        <v>-5</v>
      </c>
      <c r="E166" s="21"/>
      <c r="F166" s="20" t="s">
        <v>4207</v>
      </c>
      <c r="G166" s="20" t="s">
        <v>738</v>
      </c>
      <c r="H166" s="20" t="s">
        <v>322</v>
      </c>
      <c r="I166" s="58" t="s">
        <v>3164</v>
      </c>
      <c r="J166" s="34">
        <v>41075</v>
      </c>
      <c r="K166" s="20" t="s">
        <v>4065</v>
      </c>
      <c r="L166" s="34">
        <v>40981</v>
      </c>
      <c r="M166" s="71">
        <v>818.3</v>
      </c>
      <c r="N166" s="34">
        <v>41072</v>
      </c>
      <c r="O166" s="71">
        <v>749.6</v>
      </c>
      <c r="P166" s="20" t="s">
        <v>3563</v>
      </c>
      <c r="Q166" s="21">
        <v>0</v>
      </c>
      <c r="R166" s="21">
        <v>34350</v>
      </c>
      <c r="S166" s="21">
        <v>0</v>
      </c>
      <c r="T166" s="21">
        <v>0</v>
      </c>
      <c r="U166" s="20" t="s">
        <v>704</v>
      </c>
    </row>
    <row r="167" spans="2:21" x14ac:dyDescent="0.2">
      <c r="B167" s="14" t="s">
        <v>4206</v>
      </c>
      <c r="C167" s="24" t="s">
        <v>4202</v>
      </c>
      <c r="D167" s="72">
        <v>-240</v>
      </c>
      <c r="E167" s="21"/>
      <c r="F167" s="20" t="s">
        <v>4201</v>
      </c>
      <c r="G167" s="20" t="s">
        <v>738</v>
      </c>
      <c r="H167" s="20" t="s">
        <v>322</v>
      </c>
      <c r="I167" s="58" t="s">
        <v>3164</v>
      </c>
      <c r="J167" s="34">
        <v>41173</v>
      </c>
      <c r="K167" s="20" t="s">
        <v>4065</v>
      </c>
      <c r="L167" s="34">
        <v>41072</v>
      </c>
      <c r="M167" s="71">
        <v>745.15</v>
      </c>
      <c r="N167" s="34">
        <v>41170</v>
      </c>
      <c r="O167" s="71">
        <v>841.3875104</v>
      </c>
      <c r="P167" s="20" t="s">
        <v>3563</v>
      </c>
      <c r="Q167" s="21">
        <v>0</v>
      </c>
      <c r="R167" s="21">
        <v>-2309700.25</v>
      </c>
      <c r="S167" s="21">
        <v>0</v>
      </c>
      <c r="T167" s="21">
        <v>0</v>
      </c>
      <c r="U167" s="20" t="s">
        <v>704</v>
      </c>
    </row>
    <row r="168" spans="2:21" x14ac:dyDescent="0.2">
      <c r="B168" s="14" t="s">
        <v>4205</v>
      </c>
      <c r="C168" s="24" t="s">
        <v>4202</v>
      </c>
      <c r="D168" s="72">
        <v>-35</v>
      </c>
      <c r="E168" s="21"/>
      <c r="F168" s="20" t="s">
        <v>4201</v>
      </c>
      <c r="G168" s="20" t="s">
        <v>738</v>
      </c>
      <c r="H168" s="20" t="s">
        <v>322</v>
      </c>
      <c r="I168" s="58" t="s">
        <v>3164</v>
      </c>
      <c r="J168" s="34">
        <v>41173</v>
      </c>
      <c r="K168" s="20" t="s">
        <v>4065</v>
      </c>
      <c r="L168" s="34">
        <v>41086</v>
      </c>
      <c r="M168" s="71">
        <v>756.59709999999995</v>
      </c>
      <c r="N168" s="34">
        <v>41170</v>
      </c>
      <c r="O168" s="71">
        <v>858.57142859999999</v>
      </c>
      <c r="P168" s="20" t="s">
        <v>3563</v>
      </c>
      <c r="Q168" s="21">
        <v>0</v>
      </c>
      <c r="R168" s="21">
        <v>-356910.15</v>
      </c>
      <c r="S168" s="21">
        <v>0</v>
      </c>
      <c r="T168" s="21">
        <v>0</v>
      </c>
      <c r="U168" s="20" t="s">
        <v>704</v>
      </c>
    </row>
    <row r="169" spans="2:21" x14ac:dyDescent="0.2">
      <c r="B169" s="14" t="s">
        <v>4204</v>
      </c>
      <c r="C169" s="24" t="s">
        <v>4202</v>
      </c>
      <c r="D169" s="72">
        <v>-30</v>
      </c>
      <c r="E169" s="21"/>
      <c r="F169" s="20" t="s">
        <v>4201</v>
      </c>
      <c r="G169" s="20" t="s">
        <v>738</v>
      </c>
      <c r="H169" s="20" t="s">
        <v>322</v>
      </c>
      <c r="I169" s="58" t="s">
        <v>3164</v>
      </c>
      <c r="J169" s="34">
        <v>41173</v>
      </c>
      <c r="K169" s="20" t="s">
        <v>4065</v>
      </c>
      <c r="L169" s="34">
        <v>41065</v>
      </c>
      <c r="M169" s="71">
        <v>738.4</v>
      </c>
      <c r="N169" s="34">
        <v>41079</v>
      </c>
      <c r="O169" s="71">
        <v>782</v>
      </c>
      <c r="P169" s="20" t="s">
        <v>3563</v>
      </c>
      <c r="Q169" s="21">
        <v>0</v>
      </c>
      <c r="R169" s="21">
        <v>-130800</v>
      </c>
      <c r="S169" s="21">
        <v>0</v>
      </c>
      <c r="T169" s="21">
        <v>0</v>
      </c>
      <c r="U169" s="20" t="s">
        <v>704</v>
      </c>
    </row>
    <row r="170" spans="2:21" x14ac:dyDescent="0.2">
      <c r="B170" s="14" t="s">
        <v>4203</v>
      </c>
      <c r="C170" s="24" t="s">
        <v>4202</v>
      </c>
      <c r="D170" s="72">
        <v>-30</v>
      </c>
      <c r="E170" s="21"/>
      <c r="F170" s="20" t="s">
        <v>4201</v>
      </c>
      <c r="G170" s="20" t="s">
        <v>738</v>
      </c>
      <c r="H170" s="20" t="s">
        <v>322</v>
      </c>
      <c r="I170" s="58" t="s">
        <v>3164</v>
      </c>
      <c r="J170" s="34">
        <v>41173</v>
      </c>
      <c r="K170" s="20" t="s">
        <v>4065</v>
      </c>
      <c r="L170" s="34">
        <v>41107</v>
      </c>
      <c r="M170" s="71">
        <v>796.6</v>
      </c>
      <c r="N170" s="34">
        <v>41170</v>
      </c>
      <c r="O170" s="71">
        <v>855</v>
      </c>
      <c r="P170" s="20" t="s">
        <v>3563</v>
      </c>
      <c r="Q170" s="21">
        <v>0</v>
      </c>
      <c r="R170" s="21">
        <v>-175200</v>
      </c>
      <c r="S170" s="21">
        <v>0</v>
      </c>
      <c r="T170" s="21">
        <v>0</v>
      </c>
      <c r="U170" s="20" t="s">
        <v>704</v>
      </c>
    </row>
    <row r="171" spans="2:21" x14ac:dyDescent="0.2">
      <c r="B171" s="14" t="s">
        <v>4200</v>
      </c>
      <c r="C171" s="24" t="s">
        <v>4196</v>
      </c>
      <c r="D171" s="72">
        <v>-175</v>
      </c>
      <c r="E171" s="21"/>
      <c r="F171" s="20" t="s">
        <v>4195</v>
      </c>
      <c r="G171" s="20" t="s">
        <v>738</v>
      </c>
      <c r="H171" s="20" t="s">
        <v>322</v>
      </c>
      <c r="I171" s="58" t="s">
        <v>3164</v>
      </c>
      <c r="J171" s="34">
        <v>41264</v>
      </c>
      <c r="K171" s="20" t="s">
        <v>4065</v>
      </c>
      <c r="L171" s="34">
        <v>41170</v>
      </c>
      <c r="M171" s="71">
        <v>855.6</v>
      </c>
      <c r="N171" s="34">
        <v>41261</v>
      </c>
      <c r="O171" s="71">
        <v>835.65028570000004</v>
      </c>
      <c r="P171" s="20" t="s">
        <v>3563</v>
      </c>
      <c r="Q171" s="21">
        <v>0</v>
      </c>
      <c r="R171" s="21">
        <v>349120</v>
      </c>
      <c r="S171" s="21">
        <v>0</v>
      </c>
      <c r="T171" s="21">
        <v>0</v>
      </c>
      <c r="U171" s="20" t="s">
        <v>704</v>
      </c>
    </row>
    <row r="172" spans="2:21" x14ac:dyDescent="0.2">
      <c r="B172" s="14" t="s">
        <v>4199</v>
      </c>
      <c r="C172" s="24" t="s">
        <v>4196</v>
      </c>
      <c r="D172" s="72">
        <v>-70</v>
      </c>
      <c r="E172" s="21"/>
      <c r="F172" s="20" t="s">
        <v>4195</v>
      </c>
      <c r="G172" s="20" t="s">
        <v>738</v>
      </c>
      <c r="H172" s="20" t="s">
        <v>322</v>
      </c>
      <c r="I172" s="58" t="s">
        <v>3164</v>
      </c>
      <c r="J172" s="34">
        <v>41264</v>
      </c>
      <c r="K172" s="20" t="s">
        <v>4065</v>
      </c>
      <c r="L172" s="34">
        <v>41226</v>
      </c>
      <c r="M172" s="71">
        <v>791.96860000000004</v>
      </c>
      <c r="N172" s="34">
        <v>41261</v>
      </c>
      <c r="O172" s="71">
        <v>838.07857139999999</v>
      </c>
      <c r="P172" s="20" t="s">
        <v>3563</v>
      </c>
      <c r="Q172" s="21">
        <v>0</v>
      </c>
      <c r="R172" s="21">
        <v>-322769.8</v>
      </c>
      <c r="S172" s="21">
        <v>0</v>
      </c>
      <c r="T172" s="21">
        <v>0</v>
      </c>
      <c r="U172" s="20" t="s">
        <v>704</v>
      </c>
    </row>
    <row r="173" spans="2:21" x14ac:dyDescent="0.2">
      <c r="B173" s="14" t="s">
        <v>4198</v>
      </c>
      <c r="C173" s="24" t="s">
        <v>4196</v>
      </c>
      <c r="D173" s="72">
        <v>-25</v>
      </c>
      <c r="E173" s="21"/>
      <c r="F173" s="20" t="s">
        <v>4195</v>
      </c>
      <c r="G173" s="20" t="s">
        <v>738</v>
      </c>
      <c r="H173" s="20" t="s">
        <v>322</v>
      </c>
      <c r="I173" s="58" t="s">
        <v>3164</v>
      </c>
      <c r="J173" s="34">
        <v>41264</v>
      </c>
      <c r="K173" s="20" t="s">
        <v>4065</v>
      </c>
      <c r="L173" s="34">
        <v>41192</v>
      </c>
      <c r="M173" s="71">
        <v>824</v>
      </c>
      <c r="N173" s="34">
        <v>41261</v>
      </c>
      <c r="O173" s="71">
        <v>836</v>
      </c>
      <c r="P173" s="20" t="s">
        <v>3563</v>
      </c>
      <c r="Q173" s="21">
        <v>0</v>
      </c>
      <c r="R173" s="21">
        <v>-30000</v>
      </c>
      <c r="S173" s="21">
        <v>0</v>
      </c>
      <c r="T173" s="21">
        <v>0</v>
      </c>
      <c r="U173" s="20" t="s">
        <v>704</v>
      </c>
    </row>
    <row r="174" spans="2:21" x14ac:dyDescent="0.2">
      <c r="B174" s="14" t="s">
        <v>4197</v>
      </c>
      <c r="C174" s="24" t="s">
        <v>4196</v>
      </c>
      <c r="D174" s="72">
        <v>-25</v>
      </c>
      <c r="E174" s="21"/>
      <c r="F174" s="20" t="s">
        <v>4195</v>
      </c>
      <c r="G174" s="20" t="s">
        <v>738</v>
      </c>
      <c r="H174" s="20" t="s">
        <v>322</v>
      </c>
      <c r="I174" s="58" t="s">
        <v>3164</v>
      </c>
      <c r="J174" s="34">
        <v>41264</v>
      </c>
      <c r="K174" s="20" t="s">
        <v>4065</v>
      </c>
      <c r="L174" s="34">
        <v>41205</v>
      </c>
      <c r="M174" s="71">
        <v>805.6</v>
      </c>
      <c r="N174" s="34">
        <v>41261</v>
      </c>
      <c r="O174" s="71">
        <v>836</v>
      </c>
      <c r="P174" s="20" t="s">
        <v>3563</v>
      </c>
      <c r="Q174" s="21">
        <v>0</v>
      </c>
      <c r="R174" s="21">
        <v>-76000</v>
      </c>
      <c r="S174" s="21">
        <v>0</v>
      </c>
      <c r="T174" s="21">
        <v>0</v>
      </c>
      <c r="U174" s="20" t="s">
        <v>704</v>
      </c>
    </row>
    <row r="175" spans="2:21" x14ac:dyDescent="0.2">
      <c r="B175" s="14" t="s">
        <v>4194</v>
      </c>
      <c r="C175" s="24" t="s">
        <v>4189</v>
      </c>
      <c r="D175" s="72">
        <v>-110</v>
      </c>
      <c r="E175" s="21"/>
      <c r="F175" s="20" t="s">
        <v>4188</v>
      </c>
      <c r="G175" s="20" t="s">
        <v>738</v>
      </c>
      <c r="H175" s="20" t="s">
        <v>322</v>
      </c>
      <c r="I175" s="58" t="s">
        <v>706</v>
      </c>
      <c r="J175" s="34">
        <v>40998</v>
      </c>
      <c r="K175" s="20" t="s">
        <v>4051</v>
      </c>
      <c r="L175" s="34">
        <v>40926</v>
      </c>
      <c r="M175" s="71">
        <v>110.34375</v>
      </c>
      <c r="N175" s="34">
        <v>40960</v>
      </c>
      <c r="O175" s="71">
        <v>110.18846600000001</v>
      </c>
      <c r="P175" s="20" t="s">
        <v>3563</v>
      </c>
      <c r="Q175" s="21">
        <v>0</v>
      </c>
      <c r="R175" s="21">
        <v>34162.480000000003</v>
      </c>
      <c r="S175" s="21">
        <v>0</v>
      </c>
      <c r="T175" s="21">
        <v>0</v>
      </c>
      <c r="U175" s="20" t="s">
        <v>704</v>
      </c>
    </row>
    <row r="176" spans="2:21" x14ac:dyDescent="0.2">
      <c r="B176" s="14" t="s">
        <v>4193</v>
      </c>
      <c r="C176" s="24" t="s">
        <v>4189</v>
      </c>
      <c r="D176" s="72">
        <v>-75</v>
      </c>
      <c r="E176" s="21"/>
      <c r="F176" s="20" t="s">
        <v>4188</v>
      </c>
      <c r="G176" s="20" t="s">
        <v>738</v>
      </c>
      <c r="H176" s="20" t="s">
        <v>322</v>
      </c>
      <c r="I176" s="58" t="s">
        <v>706</v>
      </c>
      <c r="J176" s="34">
        <v>40998</v>
      </c>
      <c r="K176" s="20" t="s">
        <v>4051</v>
      </c>
      <c r="L176" s="34">
        <v>40905</v>
      </c>
      <c r="M176" s="71">
        <v>110.210938</v>
      </c>
      <c r="N176" s="34">
        <v>40960</v>
      </c>
      <c r="O176" s="71">
        <v>110.18846600000001</v>
      </c>
      <c r="P176" s="20" t="s">
        <v>3563</v>
      </c>
      <c r="Q176" s="21">
        <v>0</v>
      </c>
      <c r="R176" s="21">
        <v>12740.1</v>
      </c>
      <c r="S176" s="21">
        <v>0</v>
      </c>
      <c r="T176" s="21">
        <v>0</v>
      </c>
      <c r="U176" s="20" t="s">
        <v>704</v>
      </c>
    </row>
    <row r="177" spans="2:21" x14ac:dyDescent="0.2">
      <c r="B177" s="14" t="s">
        <v>4192</v>
      </c>
      <c r="C177" s="24" t="s">
        <v>4189</v>
      </c>
      <c r="D177" s="72">
        <v>-70</v>
      </c>
      <c r="E177" s="21"/>
      <c r="F177" s="20" t="s">
        <v>4188</v>
      </c>
      <c r="G177" s="20" t="s">
        <v>738</v>
      </c>
      <c r="H177" s="20" t="s">
        <v>322</v>
      </c>
      <c r="I177" s="58" t="s">
        <v>706</v>
      </c>
      <c r="J177" s="34">
        <v>40998</v>
      </c>
      <c r="K177" s="20" t="s">
        <v>4051</v>
      </c>
      <c r="L177" s="34">
        <v>40939</v>
      </c>
      <c r="M177" s="71">
        <v>110.375558</v>
      </c>
      <c r="N177" s="34">
        <v>40960</v>
      </c>
      <c r="O177" s="71">
        <v>110.18846600000001</v>
      </c>
      <c r="P177" s="20" t="s">
        <v>3563</v>
      </c>
      <c r="Q177" s="21">
        <v>0</v>
      </c>
      <c r="R177" s="21">
        <v>26192.880000000001</v>
      </c>
      <c r="S177" s="21">
        <v>0</v>
      </c>
      <c r="T177" s="21">
        <v>0</v>
      </c>
      <c r="U177" s="20" t="s">
        <v>704</v>
      </c>
    </row>
    <row r="178" spans="2:21" x14ac:dyDescent="0.2">
      <c r="B178" s="14" t="s">
        <v>4191</v>
      </c>
      <c r="C178" s="24" t="s">
        <v>4189</v>
      </c>
      <c r="D178" s="72">
        <v>-65</v>
      </c>
      <c r="E178" s="21"/>
      <c r="F178" s="20" t="s">
        <v>4188</v>
      </c>
      <c r="G178" s="20" t="s">
        <v>738</v>
      </c>
      <c r="H178" s="20" t="s">
        <v>322</v>
      </c>
      <c r="I178" s="58" t="s">
        <v>706</v>
      </c>
      <c r="J178" s="34">
        <v>40998</v>
      </c>
      <c r="K178" s="20" t="s">
        <v>4051</v>
      </c>
      <c r="L178" s="34">
        <v>40897</v>
      </c>
      <c r="M178" s="71">
        <v>110.2734375</v>
      </c>
      <c r="N178" s="34">
        <v>40960</v>
      </c>
      <c r="O178" s="71">
        <v>110.18846600000001</v>
      </c>
      <c r="P178" s="20" t="s">
        <v>3563</v>
      </c>
      <c r="Q178" s="21">
        <v>0</v>
      </c>
      <c r="R178" s="21">
        <v>11041.42</v>
      </c>
      <c r="S178" s="21">
        <v>0</v>
      </c>
      <c r="T178" s="21">
        <v>0</v>
      </c>
      <c r="U178" s="20" t="s">
        <v>704</v>
      </c>
    </row>
    <row r="179" spans="2:21" x14ac:dyDescent="0.2">
      <c r="B179" s="14" t="s">
        <v>4190</v>
      </c>
      <c r="C179" s="24" t="s">
        <v>4189</v>
      </c>
      <c r="D179" s="72">
        <v>-60</v>
      </c>
      <c r="E179" s="21"/>
      <c r="F179" s="20" t="s">
        <v>4188</v>
      </c>
      <c r="G179" s="20" t="s">
        <v>738</v>
      </c>
      <c r="H179" s="20" t="s">
        <v>322</v>
      </c>
      <c r="I179" s="58" t="s">
        <v>706</v>
      </c>
      <c r="J179" s="34">
        <v>40998</v>
      </c>
      <c r="K179" s="20" t="s">
        <v>4051</v>
      </c>
      <c r="L179" s="34">
        <v>40883</v>
      </c>
      <c r="M179" s="71">
        <v>110.25026</v>
      </c>
      <c r="N179" s="34">
        <v>40960</v>
      </c>
      <c r="O179" s="71">
        <v>110.18846600000001</v>
      </c>
      <c r="P179" s="20" t="s">
        <v>3563</v>
      </c>
      <c r="Q179" s="21">
        <v>0</v>
      </c>
      <c r="R179" s="21">
        <v>10192.08</v>
      </c>
      <c r="S179" s="21">
        <v>0</v>
      </c>
      <c r="T179" s="21">
        <v>0</v>
      </c>
      <c r="U179" s="20" t="s">
        <v>704</v>
      </c>
    </row>
    <row r="180" spans="2:21" x14ac:dyDescent="0.2">
      <c r="B180" s="14" t="s">
        <v>4187</v>
      </c>
      <c r="C180" s="24" t="s">
        <v>4182</v>
      </c>
      <c r="D180" s="72">
        <v>-120</v>
      </c>
      <c r="E180" s="21"/>
      <c r="F180" s="20" t="s">
        <v>4181</v>
      </c>
      <c r="G180" s="20" t="s">
        <v>738</v>
      </c>
      <c r="H180" s="20" t="s">
        <v>322</v>
      </c>
      <c r="I180" s="58" t="s">
        <v>706</v>
      </c>
      <c r="J180" s="34">
        <v>41089</v>
      </c>
      <c r="K180" s="20" t="s">
        <v>4051</v>
      </c>
      <c r="L180" s="34">
        <v>41051</v>
      </c>
      <c r="M180" s="71">
        <v>110.1875</v>
      </c>
      <c r="N180" s="34">
        <v>41059</v>
      </c>
      <c r="O180" s="71">
        <v>110.249826</v>
      </c>
      <c r="P180" s="20" t="s">
        <v>3563</v>
      </c>
      <c r="Q180" s="21">
        <v>0</v>
      </c>
      <c r="R180" s="21">
        <v>-14958.24</v>
      </c>
      <c r="S180" s="21">
        <v>0</v>
      </c>
      <c r="T180" s="21">
        <v>0</v>
      </c>
      <c r="U180" s="20" t="s">
        <v>704</v>
      </c>
    </row>
    <row r="181" spans="2:21" x14ac:dyDescent="0.2">
      <c r="B181" s="14" t="s">
        <v>4186</v>
      </c>
      <c r="C181" s="24" t="s">
        <v>4182</v>
      </c>
      <c r="D181" s="72">
        <v>-90</v>
      </c>
      <c r="E181" s="21"/>
      <c r="F181" s="20" t="s">
        <v>4181</v>
      </c>
      <c r="G181" s="20" t="s">
        <v>738</v>
      </c>
      <c r="H181" s="20" t="s">
        <v>322</v>
      </c>
      <c r="I181" s="58" t="s">
        <v>706</v>
      </c>
      <c r="J181" s="34">
        <v>41089</v>
      </c>
      <c r="K181" s="20" t="s">
        <v>4051</v>
      </c>
      <c r="L181" s="34">
        <v>40967</v>
      </c>
      <c r="M181" s="71">
        <v>110.15625</v>
      </c>
      <c r="N181" s="34">
        <v>40974</v>
      </c>
      <c r="O181" s="71">
        <v>110.179688</v>
      </c>
      <c r="P181" s="20" t="s">
        <v>3563</v>
      </c>
      <c r="Q181" s="21">
        <v>0</v>
      </c>
      <c r="R181" s="21">
        <v>-4218.84</v>
      </c>
      <c r="S181" s="21">
        <v>0</v>
      </c>
      <c r="T181" s="21">
        <v>0</v>
      </c>
      <c r="U181" s="20" t="s">
        <v>704</v>
      </c>
    </row>
    <row r="182" spans="2:21" x14ac:dyDescent="0.2">
      <c r="B182" s="14" t="s">
        <v>4185</v>
      </c>
      <c r="C182" s="24" t="s">
        <v>4182</v>
      </c>
      <c r="D182" s="72">
        <v>-75</v>
      </c>
      <c r="E182" s="21"/>
      <c r="F182" s="20" t="s">
        <v>4181</v>
      </c>
      <c r="G182" s="20" t="s">
        <v>738</v>
      </c>
      <c r="H182" s="20" t="s">
        <v>322</v>
      </c>
      <c r="I182" s="58" t="s">
        <v>706</v>
      </c>
      <c r="J182" s="34">
        <v>41089</v>
      </c>
      <c r="K182" s="20" t="s">
        <v>4051</v>
      </c>
      <c r="L182" s="34">
        <v>40988</v>
      </c>
      <c r="M182" s="71">
        <v>109.90625</v>
      </c>
      <c r="N182" s="34">
        <v>41002</v>
      </c>
      <c r="O182" s="71">
        <v>110.085938</v>
      </c>
      <c r="P182" s="20" t="s">
        <v>3563</v>
      </c>
      <c r="Q182" s="21">
        <v>0</v>
      </c>
      <c r="R182" s="21">
        <v>-26953.200000000001</v>
      </c>
      <c r="S182" s="21">
        <v>0</v>
      </c>
      <c r="T182" s="21">
        <v>0</v>
      </c>
      <c r="U182" s="20" t="s">
        <v>704</v>
      </c>
    </row>
    <row r="183" spans="2:21" x14ac:dyDescent="0.2">
      <c r="B183" s="14" t="s">
        <v>4184</v>
      </c>
      <c r="C183" s="24" t="s">
        <v>4182</v>
      </c>
      <c r="D183" s="72">
        <v>-65</v>
      </c>
      <c r="E183" s="21"/>
      <c r="F183" s="20" t="s">
        <v>4181</v>
      </c>
      <c r="G183" s="20" t="s">
        <v>738</v>
      </c>
      <c r="H183" s="20" t="s">
        <v>322</v>
      </c>
      <c r="I183" s="58" t="s">
        <v>706</v>
      </c>
      <c r="J183" s="34">
        <v>41089</v>
      </c>
      <c r="K183" s="20" t="s">
        <v>4051</v>
      </c>
      <c r="L183" s="34">
        <v>41037</v>
      </c>
      <c r="M183" s="71">
        <v>110.277764</v>
      </c>
      <c r="N183" s="34">
        <v>41059</v>
      </c>
      <c r="O183" s="71">
        <v>110.249826</v>
      </c>
      <c r="P183" s="20" t="s">
        <v>3563</v>
      </c>
      <c r="Q183" s="21">
        <v>0</v>
      </c>
      <c r="R183" s="21">
        <v>3631.94</v>
      </c>
      <c r="S183" s="21">
        <v>0</v>
      </c>
      <c r="T183" s="21">
        <v>0</v>
      </c>
      <c r="U183" s="20" t="s">
        <v>704</v>
      </c>
    </row>
    <row r="184" spans="2:21" x14ac:dyDescent="0.2">
      <c r="B184" s="14" t="s">
        <v>4183</v>
      </c>
      <c r="C184" s="24" t="s">
        <v>4182</v>
      </c>
      <c r="D184" s="72">
        <v>-40</v>
      </c>
      <c r="E184" s="21"/>
      <c r="F184" s="20" t="s">
        <v>4181</v>
      </c>
      <c r="G184" s="20" t="s">
        <v>738</v>
      </c>
      <c r="H184" s="20" t="s">
        <v>322</v>
      </c>
      <c r="I184" s="58" t="s">
        <v>706</v>
      </c>
      <c r="J184" s="34">
        <v>41089</v>
      </c>
      <c r="K184" s="20" t="s">
        <v>4051</v>
      </c>
      <c r="L184" s="34">
        <v>41009</v>
      </c>
      <c r="M184" s="71">
        <v>110.17375</v>
      </c>
      <c r="N184" s="34">
        <v>41059</v>
      </c>
      <c r="O184" s="71">
        <v>110.249826</v>
      </c>
      <c r="P184" s="20" t="s">
        <v>3563</v>
      </c>
      <c r="Q184" s="21">
        <v>0</v>
      </c>
      <c r="R184" s="21">
        <v>-6086.08</v>
      </c>
      <c r="S184" s="21">
        <v>0</v>
      </c>
      <c r="T184" s="21">
        <v>0</v>
      </c>
      <c r="U184" s="20" t="s">
        <v>704</v>
      </c>
    </row>
    <row r="185" spans="2:21" x14ac:dyDescent="0.2">
      <c r="B185" s="14" t="s">
        <v>4180</v>
      </c>
      <c r="C185" s="24" t="s">
        <v>4177</v>
      </c>
      <c r="D185" s="72">
        <v>-180</v>
      </c>
      <c r="E185" s="21"/>
      <c r="F185" s="20" t="s">
        <v>4176</v>
      </c>
      <c r="G185" s="20" t="s">
        <v>738</v>
      </c>
      <c r="H185" s="20" t="s">
        <v>322</v>
      </c>
      <c r="I185" s="58" t="s">
        <v>706</v>
      </c>
      <c r="J185" s="34">
        <v>41180</v>
      </c>
      <c r="K185" s="20" t="s">
        <v>4051</v>
      </c>
      <c r="L185" s="34">
        <v>41121</v>
      </c>
      <c r="M185" s="71">
        <v>110.3046875</v>
      </c>
      <c r="N185" s="34">
        <v>41142</v>
      </c>
      <c r="O185" s="71">
        <v>110.1842448</v>
      </c>
      <c r="P185" s="20" t="s">
        <v>3563</v>
      </c>
      <c r="Q185" s="21">
        <v>0</v>
      </c>
      <c r="R185" s="21">
        <v>43359.38</v>
      </c>
      <c r="S185" s="21">
        <v>0</v>
      </c>
      <c r="T185" s="21">
        <v>0</v>
      </c>
      <c r="U185" s="20" t="s">
        <v>704</v>
      </c>
    </row>
    <row r="186" spans="2:21" x14ac:dyDescent="0.2">
      <c r="B186" s="14" t="s">
        <v>4179</v>
      </c>
      <c r="C186" s="24" t="s">
        <v>4177</v>
      </c>
      <c r="D186" s="72">
        <v>-85</v>
      </c>
      <c r="E186" s="21"/>
      <c r="F186" s="20" t="s">
        <v>4176</v>
      </c>
      <c r="G186" s="20" t="s">
        <v>738</v>
      </c>
      <c r="H186" s="20" t="s">
        <v>322</v>
      </c>
      <c r="I186" s="58" t="s">
        <v>706</v>
      </c>
      <c r="J186" s="34">
        <v>41180</v>
      </c>
      <c r="K186" s="20" t="s">
        <v>4051</v>
      </c>
      <c r="L186" s="34">
        <v>41135</v>
      </c>
      <c r="M186" s="71">
        <v>110.1875</v>
      </c>
      <c r="N186" s="34">
        <v>41142</v>
      </c>
      <c r="O186" s="71">
        <v>110.1484375</v>
      </c>
      <c r="P186" s="20" t="s">
        <v>3563</v>
      </c>
      <c r="Q186" s="21">
        <v>0</v>
      </c>
      <c r="R186" s="21">
        <v>6640.63</v>
      </c>
      <c r="S186" s="21">
        <v>0</v>
      </c>
      <c r="T186" s="21">
        <v>0</v>
      </c>
      <c r="U186" s="20" t="s">
        <v>704</v>
      </c>
    </row>
    <row r="187" spans="2:21" x14ac:dyDescent="0.2">
      <c r="B187" s="14" t="s">
        <v>4178</v>
      </c>
      <c r="C187" s="24" t="s">
        <v>4177</v>
      </c>
      <c r="D187" s="72">
        <v>-45</v>
      </c>
      <c r="E187" s="21"/>
      <c r="F187" s="20" t="s">
        <v>4176</v>
      </c>
      <c r="G187" s="20" t="s">
        <v>738</v>
      </c>
      <c r="H187" s="20" t="s">
        <v>322</v>
      </c>
      <c r="I187" s="58" t="s">
        <v>706</v>
      </c>
      <c r="J187" s="34">
        <v>41180</v>
      </c>
      <c r="K187" s="20" t="s">
        <v>4051</v>
      </c>
      <c r="L187" s="34">
        <v>41079</v>
      </c>
      <c r="M187" s="71">
        <v>110.14868199999999</v>
      </c>
      <c r="N187" s="34">
        <v>41128</v>
      </c>
      <c r="O187" s="71">
        <v>110.234375</v>
      </c>
      <c r="P187" s="20" t="s">
        <v>3563</v>
      </c>
      <c r="Q187" s="21">
        <v>0</v>
      </c>
      <c r="R187" s="21">
        <v>-7712.37</v>
      </c>
      <c r="S187" s="21">
        <v>0</v>
      </c>
      <c r="T187" s="21">
        <v>0</v>
      </c>
      <c r="U187" s="20" t="s">
        <v>704</v>
      </c>
    </row>
    <row r="188" spans="2:21" x14ac:dyDescent="0.2">
      <c r="B188" s="14" t="s">
        <v>4175</v>
      </c>
      <c r="C188" s="24" t="s">
        <v>4169</v>
      </c>
      <c r="D188" s="72">
        <v>-130</v>
      </c>
      <c r="E188" s="21"/>
      <c r="F188" s="20" t="s">
        <v>4168</v>
      </c>
      <c r="G188" s="20" t="s">
        <v>738</v>
      </c>
      <c r="H188" s="20" t="s">
        <v>322</v>
      </c>
      <c r="I188" s="58" t="s">
        <v>706</v>
      </c>
      <c r="J188" s="34">
        <v>41274</v>
      </c>
      <c r="K188" s="20" t="s">
        <v>4051</v>
      </c>
      <c r="L188" s="34">
        <v>41177</v>
      </c>
      <c r="M188" s="71">
        <v>110.1796875</v>
      </c>
      <c r="N188" s="34">
        <v>41219</v>
      </c>
      <c r="O188" s="71">
        <v>110.2524039</v>
      </c>
      <c r="P188" s="20" t="s">
        <v>3563</v>
      </c>
      <c r="Q188" s="21">
        <v>0</v>
      </c>
      <c r="R188" s="21">
        <v>-18906.259999999998</v>
      </c>
      <c r="S188" s="21">
        <v>0</v>
      </c>
      <c r="T188" s="21">
        <v>0</v>
      </c>
      <c r="U188" s="20" t="s">
        <v>704</v>
      </c>
    </row>
    <row r="189" spans="2:21" x14ac:dyDescent="0.2">
      <c r="B189" s="14" t="s">
        <v>4174</v>
      </c>
      <c r="C189" s="24" t="s">
        <v>4169</v>
      </c>
      <c r="D189" s="72">
        <v>-130</v>
      </c>
      <c r="E189" s="21"/>
      <c r="F189" s="20" t="s">
        <v>4168</v>
      </c>
      <c r="G189" s="20" t="s">
        <v>738</v>
      </c>
      <c r="H189" s="20" t="s">
        <v>322</v>
      </c>
      <c r="I189" s="58" t="s">
        <v>706</v>
      </c>
      <c r="J189" s="34">
        <v>41274</v>
      </c>
      <c r="K189" s="20" t="s">
        <v>4051</v>
      </c>
      <c r="L189" s="34">
        <v>41213</v>
      </c>
      <c r="M189" s="71">
        <v>110.1484375</v>
      </c>
      <c r="N189" s="34">
        <v>41240</v>
      </c>
      <c r="O189" s="71">
        <v>110.2019231</v>
      </c>
      <c r="P189" s="20" t="s">
        <v>3563</v>
      </c>
      <c r="Q189" s="21">
        <v>0</v>
      </c>
      <c r="R189" s="21">
        <v>-13906.25</v>
      </c>
      <c r="S189" s="21">
        <v>0</v>
      </c>
      <c r="T189" s="21">
        <v>0</v>
      </c>
      <c r="U189" s="20" t="s">
        <v>704</v>
      </c>
    </row>
    <row r="190" spans="2:21" x14ac:dyDescent="0.2">
      <c r="B190" s="14" t="s">
        <v>4173</v>
      </c>
      <c r="C190" s="24" t="s">
        <v>4169</v>
      </c>
      <c r="D190" s="72">
        <v>-110</v>
      </c>
      <c r="E190" s="21"/>
      <c r="F190" s="20" t="s">
        <v>4168</v>
      </c>
      <c r="G190" s="20" t="s">
        <v>738</v>
      </c>
      <c r="H190" s="20" t="s">
        <v>322</v>
      </c>
      <c r="I190" s="58" t="s">
        <v>706</v>
      </c>
      <c r="J190" s="34">
        <v>41274</v>
      </c>
      <c r="K190" s="20" t="s">
        <v>4051</v>
      </c>
      <c r="L190" s="34">
        <v>41198</v>
      </c>
      <c r="M190" s="71">
        <v>110.203125</v>
      </c>
      <c r="N190" s="34">
        <v>41219</v>
      </c>
      <c r="O190" s="71">
        <v>110.1953125</v>
      </c>
      <c r="P190" s="20" t="s">
        <v>3563</v>
      </c>
      <c r="Q190" s="21">
        <v>0</v>
      </c>
      <c r="R190" s="21">
        <v>1718.75</v>
      </c>
      <c r="S190" s="21">
        <v>0</v>
      </c>
      <c r="T190" s="21">
        <v>0</v>
      </c>
      <c r="U190" s="20" t="s">
        <v>704</v>
      </c>
    </row>
    <row r="191" spans="2:21" x14ac:dyDescent="0.2">
      <c r="B191" s="14" t="s">
        <v>4172</v>
      </c>
      <c r="C191" s="24" t="s">
        <v>4169</v>
      </c>
      <c r="D191" s="72">
        <v>-110</v>
      </c>
      <c r="E191" s="21"/>
      <c r="F191" s="20" t="s">
        <v>4168</v>
      </c>
      <c r="G191" s="20" t="s">
        <v>738</v>
      </c>
      <c r="H191" s="20" t="s">
        <v>322</v>
      </c>
      <c r="I191" s="58" t="s">
        <v>706</v>
      </c>
      <c r="J191" s="34">
        <v>41274</v>
      </c>
      <c r="K191" s="20" t="s">
        <v>4051</v>
      </c>
      <c r="L191" s="34">
        <v>41233</v>
      </c>
      <c r="M191" s="71">
        <v>110.2265625</v>
      </c>
      <c r="N191" s="34">
        <v>41240</v>
      </c>
      <c r="O191" s="71">
        <v>110.203125</v>
      </c>
      <c r="P191" s="20" t="s">
        <v>3563</v>
      </c>
      <c r="Q191" s="21">
        <v>0</v>
      </c>
      <c r="R191" s="21">
        <v>5156.25</v>
      </c>
      <c r="S191" s="21">
        <v>0</v>
      </c>
      <c r="T191" s="21">
        <v>0</v>
      </c>
      <c r="U191" s="20" t="s">
        <v>704</v>
      </c>
    </row>
    <row r="192" spans="2:21" x14ac:dyDescent="0.2">
      <c r="B192" s="14" t="s">
        <v>4171</v>
      </c>
      <c r="C192" s="24" t="s">
        <v>4169</v>
      </c>
      <c r="D192" s="72">
        <v>-100</v>
      </c>
      <c r="E192" s="21"/>
      <c r="F192" s="20" t="s">
        <v>4168</v>
      </c>
      <c r="G192" s="20" t="s">
        <v>738</v>
      </c>
      <c r="H192" s="20" t="s">
        <v>322</v>
      </c>
      <c r="I192" s="58" t="s">
        <v>706</v>
      </c>
      <c r="J192" s="34">
        <v>41274</v>
      </c>
      <c r="K192" s="20" t="s">
        <v>4051</v>
      </c>
      <c r="L192" s="34">
        <v>41149</v>
      </c>
      <c r="M192" s="71">
        <v>110.203125</v>
      </c>
      <c r="N192" s="34">
        <v>41157</v>
      </c>
      <c r="O192" s="71">
        <v>110.25</v>
      </c>
      <c r="P192" s="20" t="s">
        <v>3563</v>
      </c>
      <c r="Q192" s="21">
        <v>0</v>
      </c>
      <c r="R192" s="21">
        <v>-9375</v>
      </c>
      <c r="S192" s="21">
        <v>0</v>
      </c>
      <c r="T192" s="21">
        <v>0</v>
      </c>
      <c r="U192" s="20" t="s">
        <v>704</v>
      </c>
    </row>
    <row r="193" spans="2:21" x14ac:dyDescent="0.2">
      <c r="B193" s="14" t="s">
        <v>4170</v>
      </c>
      <c r="C193" s="24" t="s">
        <v>4169</v>
      </c>
      <c r="D193" s="72">
        <v>-30</v>
      </c>
      <c r="E193" s="21"/>
      <c r="F193" s="20" t="s">
        <v>4168</v>
      </c>
      <c r="G193" s="20" t="s">
        <v>738</v>
      </c>
      <c r="H193" s="20" t="s">
        <v>322</v>
      </c>
      <c r="I193" s="58" t="s">
        <v>706</v>
      </c>
      <c r="J193" s="34">
        <v>41274</v>
      </c>
      <c r="K193" s="20" t="s">
        <v>4051</v>
      </c>
      <c r="L193" s="34">
        <v>41163</v>
      </c>
      <c r="M193" s="71">
        <v>110.21875</v>
      </c>
      <c r="N193" s="34">
        <v>41184</v>
      </c>
      <c r="O193" s="71">
        <v>110.2734375</v>
      </c>
      <c r="P193" s="20" t="s">
        <v>3563</v>
      </c>
      <c r="Q193" s="21">
        <v>0</v>
      </c>
      <c r="R193" s="21">
        <v>-3281.25</v>
      </c>
      <c r="S193" s="21">
        <v>0</v>
      </c>
      <c r="T193" s="21">
        <v>0</v>
      </c>
      <c r="U193" s="20" t="s">
        <v>704</v>
      </c>
    </row>
    <row r="194" spans="2:21" x14ac:dyDescent="0.2">
      <c r="B194" s="14" t="s">
        <v>4167</v>
      </c>
      <c r="C194" s="24" t="s">
        <v>4160</v>
      </c>
      <c r="D194" s="72">
        <v>-540</v>
      </c>
      <c r="E194" s="21"/>
      <c r="F194" s="20" t="s">
        <v>4159</v>
      </c>
      <c r="G194" s="20" t="s">
        <v>738</v>
      </c>
      <c r="H194" s="20" t="s">
        <v>322</v>
      </c>
      <c r="I194" s="58" t="s">
        <v>706</v>
      </c>
      <c r="J194" s="34">
        <v>40998</v>
      </c>
      <c r="K194" s="20" t="s">
        <v>4051</v>
      </c>
      <c r="L194" s="34">
        <v>40883</v>
      </c>
      <c r="M194" s="71">
        <v>129.38527099999999</v>
      </c>
      <c r="N194" s="34">
        <v>40960</v>
      </c>
      <c r="O194" s="71">
        <v>130.78172190000001</v>
      </c>
      <c r="P194" s="20" t="s">
        <v>3563</v>
      </c>
      <c r="Q194" s="21">
        <v>0</v>
      </c>
      <c r="R194" s="21">
        <v>185370.17</v>
      </c>
      <c r="S194" s="21">
        <v>0</v>
      </c>
      <c r="T194" s="21">
        <v>0</v>
      </c>
      <c r="U194" s="20" t="s">
        <v>704</v>
      </c>
    </row>
    <row r="195" spans="2:21" x14ac:dyDescent="0.2">
      <c r="B195" s="14" t="s">
        <v>4166</v>
      </c>
      <c r="C195" s="24" t="s">
        <v>4160</v>
      </c>
      <c r="D195" s="72">
        <v>-205</v>
      </c>
      <c r="E195" s="21"/>
      <c r="F195" s="20" t="s">
        <v>4159</v>
      </c>
      <c r="G195" s="20" t="s">
        <v>738</v>
      </c>
      <c r="H195" s="20" t="s">
        <v>322</v>
      </c>
      <c r="I195" s="58" t="s">
        <v>706</v>
      </c>
      <c r="J195" s="34">
        <v>40998</v>
      </c>
      <c r="K195" s="20" t="s">
        <v>4051</v>
      </c>
      <c r="L195" s="34">
        <v>40905</v>
      </c>
      <c r="M195" s="71">
        <v>130.52439000000001</v>
      </c>
      <c r="N195" s="34">
        <v>40960</v>
      </c>
      <c r="O195" s="71">
        <v>130.55565100000001</v>
      </c>
      <c r="P195" s="20" t="s">
        <v>3563</v>
      </c>
      <c r="Q195" s="21">
        <v>0</v>
      </c>
      <c r="R195" s="21">
        <v>116716.55</v>
      </c>
      <c r="S195" s="21">
        <v>0</v>
      </c>
      <c r="T195" s="21">
        <v>0</v>
      </c>
      <c r="U195" s="20" t="s">
        <v>704</v>
      </c>
    </row>
    <row r="196" spans="2:21" x14ac:dyDescent="0.2">
      <c r="B196" s="14" t="s">
        <v>4165</v>
      </c>
      <c r="C196" s="24" t="s">
        <v>4160</v>
      </c>
      <c r="D196" s="72">
        <v>-140</v>
      </c>
      <c r="E196" s="21"/>
      <c r="F196" s="20" t="s">
        <v>4159</v>
      </c>
      <c r="G196" s="20" t="s">
        <v>738</v>
      </c>
      <c r="H196" s="20" t="s">
        <v>322</v>
      </c>
      <c r="I196" s="58" t="s">
        <v>706</v>
      </c>
      <c r="J196" s="34">
        <v>40998</v>
      </c>
      <c r="K196" s="20" t="s">
        <v>4051</v>
      </c>
      <c r="L196" s="34">
        <v>40897</v>
      </c>
      <c r="M196" s="71">
        <v>130.75</v>
      </c>
      <c r="N196" s="34">
        <v>40960</v>
      </c>
      <c r="O196" s="71">
        <v>130.55565100000001</v>
      </c>
      <c r="P196" s="20" t="s">
        <v>3563</v>
      </c>
      <c r="Q196" s="21">
        <v>0</v>
      </c>
      <c r="R196" s="21">
        <v>79708.86</v>
      </c>
      <c r="S196" s="21">
        <v>0</v>
      </c>
      <c r="T196" s="21">
        <v>0</v>
      </c>
      <c r="U196" s="20" t="s">
        <v>704</v>
      </c>
    </row>
    <row r="197" spans="2:21" x14ac:dyDescent="0.2">
      <c r="B197" s="14" t="s">
        <v>4164</v>
      </c>
      <c r="C197" s="24" t="s">
        <v>4160</v>
      </c>
      <c r="D197" s="72">
        <v>-3164</v>
      </c>
      <c r="E197" s="21"/>
      <c r="F197" s="20" t="s">
        <v>4159</v>
      </c>
      <c r="G197" s="20" t="s">
        <v>4132</v>
      </c>
      <c r="H197" s="20" t="s">
        <v>26</v>
      </c>
      <c r="I197" s="58" t="s">
        <v>706</v>
      </c>
      <c r="J197" s="34">
        <v>40998</v>
      </c>
      <c r="K197" s="20" t="s">
        <v>4051</v>
      </c>
      <c r="L197" s="34">
        <v>40891</v>
      </c>
      <c r="M197" s="71">
        <v>130.57891499999999</v>
      </c>
      <c r="N197" s="34">
        <v>40942</v>
      </c>
      <c r="O197" s="71">
        <v>131.846249</v>
      </c>
      <c r="P197" s="20" t="s">
        <v>3563</v>
      </c>
      <c r="Q197" s="21">
        <v>0</v>
      </c>
      <c r="R197" s="21">
        <v>-2282031.69</v>
      </c>
      <c r="S197" s="21">
        <v>0</v>
      </c>
      <c r="T197" s="21">
        <v>0</v>
      </c>
      <c r="U197" s="20" t="s">
        <v>722</v>
      </c>
    </row>
    <row r="198" spans="2:21" x14ac:dyDescent="0.2">
      <c r="B198" s="14" t="s">
        <v>4163</v>
      </c>
      <c r="C198" s="24" t="s">
        <v>4160</v>
      </c>
      <c r="D198" s="72">
        <v>-55</v>
      </c>
      <c r="E198" s="21"/>
      <c r="F198" s="20" t="s">
        <v>4159</v>
      </c>
      <c r="G198" s="20" t="s">
        <v>4132</v>
      </c>
      <c r="H198" s="20" t="s">
        <v>26</v>
      </c>
      <c r="I198" s="58" t="s">
        <v>706</v>
      </c>
      <c r="J198" s="34">
        <v>40998</v>
      </c>
      <c r="K198" s="20" t="s">
        <v>4051</v>
      </c>
      <c r="L198" s="34">
        <v>40875</v>
      </c>
      <c r="M198" s="71">
        <v>129.9453125</v>
      </c>
      <c r="N198" s="34">
        <v>40926</v>
      </c>
      <c r="O198" s="71">
        <v>131.26562509999999</v>
      </c>
      <c r="P198" s="20" t="s">
        <v>3563</v>
      </c>
      <c r="Q198" s="21">
        <v>0</v>
      </c>
      <c r="R198" s="21">
        <v>-7734.38</v>
      </c>
      <c r="S198" s="21">
        <v>0</v>
      </c>
      <c r="T198" s="21">
        <v>0</v>
      </c>
      <c r="U198" s="20" t="s">
        <v>722</v>
      </c>
    </row>
    <row r="199" spans="2:21" x14ac:dyDescent="0.2">
      <c r="B199" s="14" t="s">
        <v>4162</v>
      </c>
      <c r="C199" s="24" t="s">
        <v>4160</v>
      </c>
      <c r="D199" s="72">
        <v>-45</v>
      </c>
      <c r="E199" s="21"/>
      <c r="F199" s="20" t="s">
        <v>4159</v>
      </c>
      <c r="G199" s="20" t="s">
        <v>738</v>
      </c>
      <c r="H199" s="20" t="s">
        <v>322</v>
      </c>
      <c r="I199" s="58" t="s">
        <v>706</v>
      </c>
      <c r="J199" s="34">
        <v>40998</v>
      </c>
      <c r="K199" s="20" t="s">
        <v>4051</v>
      </c>
      <c r="L199" s="34">
        <v>40890</v>
      </c>
      <c r="M199" s="71">
        <v>129.92187509999999</v>
      </c>
      <c r="N199" s="34">
        <v>40960</v>
      </c>
      <c r="O199" s="71">
        <v>130.55565100000001</v>
      </c>
      <c r="P199" s="20" t="s">
        <v>3563</v>
      </c>
      <c r="Q199" s="21">
        <v>0</v>
      </c>
      <c r="R199" s="21">
        <v>25620.7</v>
      </c>
      <c r="S199" s="21">
        <v>0</v>
      </c>
      <c r="T199" s="21">
        <v>0</v>
      </c>
      <c r="U199" s="20" t="s">
        <v>704</v>
      </c>
    </row>
    <row r="200" spans="2:21" x14ac:dyDescent="0.2">
      <c r="B200" s="14" t="s">
        <v>4161</v>
      </c>
      <c r="C200" s="24" t="s">
        <v>4160</v>
      </c>
      <c r="D200" s="72">
        <v>-35</v>
      </c>
      <c r="E200" s="21"/>
      <c r="F200" s="20" t="s">
        <v>4159</v>
      </c>
      <c r="G200" s="20" t="s">
        <v>738</v>
      </c>
      <c r="H200" s="20" t="s">
        <v>322</v>
      </c>
      <c r="I200" s="58" t="s">
        <v>706</v>
      </c>
      <c r="J200" s="28">
        <v>40998</v>
      </c>
      <c r="K200" s="20" t="s">
        <v>4051</v>
      </c>
      <c r="L200" s="28">
        <v>40939</v>
      </c>
      <c r="M200" s="71">
        <v>132.15625</v>
      </c>
      <c r="N200" s="28">
        <v>40960</v>
      </c>
      <c r="O200" s="71">
        <v>130.55565100000001</v>
      </c>
      <c r="P200" s="20" t="s">
        <v>3563</v>
      </c>
      <c r="Q200" s="21">
        <v>0</v>
      </c>
      <c r="R200" s="21">
        <v>56020.959999999999</v>
      </c>
      <c r="S200" s="21">
        <v>0</v>
      </c>
      <c r="T200" s="21">
        <v>0</v>
      </c>
      <c r="U200" s="20" t="s">
        <v>704</v>
      </c>
    </row>
    <row r="201" spans="2:21" x14ac:dyDescent="0.2">
      <c r="B201" s="14" t="s">
        <v>4158</v>
      </c>
      <c r="C201" s="24" t="s">
        <v>4100</v>
      </c>
      <c r="D201" s="72">
        <v>-35</v>
      </c>
      <c r="E201" s="21"/>
      <c r="F201" s="20" t="s">
        <v>4099</v>
      </c>
      <c r="G201" s="20" t="s">
        <v>738</v>
      </c>
      <c r="H201" s="20" t="s">
        <v>322</v>
      </c>
      <c r="I201" s="58" t="s">
        <v>706</v>
      </c>
      <c r="J201" s="28">
        <v>41352</v>
      </c>
      <c r="K201" s="20" t="s">
        <v>4051</v>
      </c>
      <c r="L201" s="28">
        <v>41247</v>
      </c>
      <c r="M201" s="71">
        <v>133.59375</v>
      </c>
      <c r="N201" s="28">
        <v>41254</v>
      </c>
      <c r="O201" s="71">
        <v>133.35937509999999</v>
      </c>
      <c r="P201" s="20" t="s">
        <v>3563</v>
      </c>
      <c r="Q201" s="21">
        <v>0</v>
      </c>
      <c r="R201" s="21">
        <v>8203.1200000000008</v>
      </c>
      <c r="S201" s="21">
        <v>0</v>
      </c>
      <c r="T201" s="21">
        <v>0</v>
      </c>
      <c r="U201" s="20" t="s">
        <v>704</v>
      </c>
    </row>
    <row r="202" spans="2:21" x14ac:dyDescent="0.2">
      <c r="B202" s="14" t="s">
        <v>4157</v>
      </c>
      <c r="C202" s="24" t="s">
        <v>4155</v>
      </c>
      <c r="D202" s="72">
        <v>-120</v>
      </c>
      <c r="E202" s="21"/>
      <c r="F202" s="20" t="s">
        <v>4154</v>
      </c>
      <c r="G202" s="20" t="s">
        <v>738</v>
      </c>
      <c r="H202" s="20" t="s">
        <v>322</v>
      </c>
      <c r="I202" s="58" t="s">
        <v>706</v>
      </c>
      <c r="J202" s="28">
        <v>41080</v>
      </c>
      <c r="K202" s="20" t="s">
        <v>4051</v>
      </c>
      <c r="L202" s="28">
        <v>41051</v>
      </c>
      <c r="M202" s="71">
        <v>133.3125</v>
      </c>
      <c r="N202" s="28">
        <v>41059</v>
      </c>
      <c r="O202" s="71">
        <v>134.703125</v>
      </c>
      <c r="P202" s="20" t="s">
        <v>3563</v>
      </c>
      <c r="Q202" s="21">
        <v>0</v>
      </c>
      <c r="R202" s="21">
        <v>-166875</v>
      </c>
      <c r="S202" s="21">
        <v>0</v>
      </c>
      <c r="T202" s="21">
        <v>0</v>
      </c>
      <c r="U202" s="20" t="s">
        <v>704</v>
      </c>
    </row>
    <row r="203" spans="2:21" x14ac:dyDescent="0.2">
      <c r="B203" s="14" t="s">
        <v>4156</v>
      </c>
      <c r="C203" s="24" t="s">
        <v>4155</v>
      </c>
      <c r="D203" s="72">
        <v>-15</v>
      </c>
      <c r="E203" s="21"/>
      <c r="F203" s="20" t="s">
        <v>4154</v>
      </c>
      <c r="G203" s="20" t="s">
        <v>738</v>
      </c>
      <c r="H203" s="20" t="s">
        <v>322</v>
      </c>
      <c r="I203" s="58" t="s">
        <v>706</v>
      </c>
      <c r="J203" s="28">
        <v>41080</v>
      </c>
      <c r="K203" s="20" t="s">
        <v>4051</v>
      </c>
      <c r="L203" s="28">
        <v>41044</v>
      </c>
      <c r="M203" s="71">
        <v>133.29687000000001</v>
      </c>
      <c r="N203" s="28">
        <v>41059</v>
      </c>
      <c r="O203" s="71">
        <v>134.703125</v>
      </c>
      <c r="P203" s="20" t="s">
        <v>3563</v>
      </c>
      <c r="Q203" s="21">
        <v>0</v>
      </c>
      <c r="R203" s="21">
        <v>-21093.83</v>
      </c>
      <c r="S203" s="21">
        <v>0</v>
      </c>
      <c r="T203" s="21">
        <v>0</v>
      </c>
      <c r="U203" s="20" t="s">
        <v>704</v>
      </c>
    </row>
    <row r="204" spans="2:21" x14ac:dyDescent="0.2">
      <c r="B204" s="14" t="s">
        <v>4153</v>
      </c>
      <c r="C204" s="24" t="s">
        <v>4149</v>
      </c>
      <c r="D204" s="72">
        <v>-355</v>
      </c>
      <c r="E204" s="21"/>
      <c r="F204" s="20" t="s">
        <v>4148</v>
      </c>
      <c r="G204" s="20" t="s">
        <v>738</v>
      </c>
      <c r="H204" s="20" t="s">
        <v>322</v>
      </c>
      <c r="I204" s="58" t="s">
        <v>706</v>
      </c>
      <c r="J204" s="28">
        <v>41171</v>
      </c>
      <c r="K204" s="20" t="s">
        <v>4051</v>
      </c>
      <c r="L204" s="28">
        <v>41065</v>
      </c>
      <c r="M204" s="71">
        <v>133.991637</v>
      </c>
      <c r="N204" s="28">
        <v>41093</v>
      </c>
      <c r="O204" s="71">
        <v>133.56338030000001</v>
      </c>
      <c r="P204" s="20" t="s">
        <v>3563</v>
      </c>
      <c r="Q204" s="21">
        <v>0</v>
      </c>
      <c r="R204" s="21">
        <v>152031.14000000001</v>
      </c>
      <c r="S204" s="21">
        <v>0</v>
      </c>
      <c r="T204" s="21">
        <v>0</v>
      </c>
      <c r="U204" s="20" t="s">
        <v>704</v>
      </c>
    </row>
    <row r="205" spans="2:21" x14ac:dyDescent="0.2">
      <c r="B205" s="14" t="s">
        <v>4152</v>
      </c>
      <c r="C205" s="24" t="s">
        <v>4149</v>
      </c>
      <c r="D205" s="72">
        <v>-150</v>
      </c>
      <c r="E205" s="21"/>
      <c r="F205" s="20" t="s">
        <v>4148</v>
      </c>
      <c r="G205" s="20" t="s">
        <v>738</v>
      </c>
      <c r="H205" s="20" t="s">
        <v>322</v>
      </c>
      <c r="I205" s="58" t="s">
        <v>706</v>
      </c>
      <c r="J205" s="28">
        <v>41171</v>
      </c>
      <c r="K205" s="20" t="s">
        <v>4051</v>
      </c>
      <c r="L205" s="28">
        <v>41107</v>
      </c>
      <c r="M205" s="71">
        <v>134.625</v>
      </c>
      <c r="N205" s="28">
        <v>41142</v>
      </c>
      <c r="O205" s="71">
        <v>132.390625</v>
      </c>
      <c r="P205" s="20" t="s">
        <v>3563</v>
      </c>
      <c r="Q205" s="21">
        <v>0</v>
      </c>
      <c r="R205" s="21">
        <v>335156.25</v>
      </c>
      <c r="S205" s="21">
        <v>0</v>
      </c>
      <c r="T205" s="21">
        <v>0</v>
      </c>
      <c r="U205" s="20" t="s">
        <v>704</v>
      </c>
    </row>
    <row r="206" spans="2:21" x14ac:dyDescent="0.2">
      <c r="B206" s="14" t="s">
        <v>4151</v>
      </c>
      <c r="C206" s="24" t="s">
        <v>4149</v>
      </c>
      <c r="D206" s="72">
        <v>-145</v>
      </c>
      <c r="E206" s="21"/>
      <c r="F206" s="20" t="s">
        <v>4148</v>
      </c>
      <c r="G206" s="20" t="s">
        <v>738</v>
      </c>
      <c r="H206" s="20" t="s">
        <v>322</v>
      </c>
      <c r="I206" s="58" t="s">
        <v>706</v>
      </c>
      <c r="J206" s="28">
        <v>41171</v>
      </c>
      <c r="K206" s="20" t="s">
        <v>4051</v>
      </c>
      <c r="L206" s="28">
        <v>41100</v>
      </c>
      <c r="M206" s="71">
        <v>134.546875</v>
      </c>
      <c r="N206" s="28">
        <v>41142</v>
      </c>
      <c r="O206" s="71">
        <v>132.55226289999999</v>
      </c>
      <c r="P206" s="20" t="s">
        <v>3563</v>
      </c>
      <c r="Q206" s="21">
        <v>0</v>
      </c>
      <c r="R206" s="21">
        <v>289218.75</v>
      </c>
      <c r="S206" s="21">
        <v>0</v>
      </c>
      <c r="T206" s="21">
        <v>0</v>
      </c>
      <c r="U206" s="20" t="s">
        <v>704</v>
      </c>
    </row>
    <row r="207" spans="2:21" x14ac:dyDescent="0.2">
      <c r="B207" s="14" t="s">
        <v>4150</v>
      </c>
      <c r="C207" s="24" t="s">
        <v>4149</v>
      </c>
      <c r="D207" s="72">
        <v>-120</v>
      </c>
      <c r="E207" s="21"/>
      <c r="F207" s="20" t="s">
        <v>4148</v>
      </c>
      <c r="G207" s="20" t="s">
        <v>738</v>
      </c>
      <c r="H207" s="20" t="s">
        <v>322</v>
      </c>
      <c r="I207" s="58" t="s">
        <v>706</v>
      </c>
      <c r="J207" s="28">
        <v>41171</v>
      </c>
      <c r="K207" s="20" t="s">
        <v>4051</v>
      </c>
      <c r="L207" s="28">
        <v>41086</v>
      </c>
      <c r="M207" s="71">
        <v>133.484375</v>
      </c>
      <c r="N207" s="28">
        <v>41128</v>
      </c>
      <c r="O207" s="71">
        <v>134.3033854</v>
      </c>
      <c r="P207" s="20" t="s">
        <v>3563</v>
      </c>
      <c r="Q207" s="21">
        <v>0</v>
      </c>
      <c r="R207" s="21">
        <v>-98281.25</v>
      </c>
      <c r="S207" s="21">
        <v>0</v>
      </c>
      <c r="T207" s="21">
        <v>0</v>
      </c>
      <c r="U207" s="20" t="s">
        <v>704</v>
      </c>
    </row>
    <row r="208" spans="2:21" x14ac:dyDescent="0.2">
      <c r="B208" s="14" t="s">
        <v>4147</v>
      </c>
      <c r="C208" s="24" t="s">
        <v>4144</v>
      </c>
      <c r="D208" s="72">
        <v>-95</v>
      </c>
      <c r="E208" s="21"/>
      <c r="F208" s="20" t="s">
        <v>4143</v>
      </c>
      <c r="G208" s="20" t="s">
        <v>738</v>
      </c>
      <c r="H208" s="20" t="s">
        <v>322</v>
      </c>
      <c r="I208" s="58" t="s">
        <v>706</v>
      </c>
      <c r="J208" s="28">
        <v>41262</v>
      </c>
      <c r="K208" s="20" t="s">
        <v>4051</v>
      </c>
      <c r="L208" s="28">
        <v>41226</v>
      </c>
      <c r="M208" s="71">
        <v>133.96875</v>
      </c>
      <c r="N208" s="28">
        <v>41240</v>
      </c>
      <c r="O208" s="71">
        <v>133.64062509999999</v>
      </c>
      <c r="P208" s="20" t="s">
        <v>3563</v>
      </c>
      <c r="Q208" s="21">
        <v>0</v>
      </c>
      <c r="R208" s="21">
        <v>31171.87</v>
      </c>
      <c r="S208" s="21">
        <v>0</v>
      </c>
      <c r="T208" s="21">
        <v>0</v>
      </c>
      <c r="U208" s="20" t="s">
        <v>704</v>
      </c>
    </row>
    <row r="209" spans="2:21" x14ac:dyDescent="0.2">
      <c r="B209" s="14" t="s">
        <v>4146</v>
      </c>
      <c r="C209" s="24" t="s">
        <v>4144</v>
      </c>
      <c r="D209" s="72">
        <v>-60</v>
      </c>
      <c r="E209" s="21"/>
      <c r="F209" s="20" t="s">
        <v>4143</v>
      </c>
      <c r="G209" s="20" t="s">
        <v>738</v>
      </c>
      <c r="H209" s="20" t="s">
        <v>322</v>
      </c>
      <c r="I209" s="58" t="s">
        <v>706</v>
      </c>
      <c r="J209" s="28">
        <v>41262</v>
      </c>
      <c r="K209" s="20" t="s">
        <v>4051</v>
      </c>
      <c r="L209" s="28">
        <v>41157</v>
      </c>
      <c r="M209" s="71">
        <v>133.40625</v>
      </c>
      <c r="N209" s="28">
        <v>41177</v>
      </c>
      <c r="O209" s="71">
        <v>132.8294272</v>
      </c>
      <c r="P209" s="20" t="s">
        <v>3563</v>
      </c>
      <c r="Q209" s="21">
        <v>0</v>
      </c>
      <c r="R209" s="21">
        <v>34609.370000000003</v>
      </c>
      <c r="S209" s="21">
        <v>0</v>
      </c>
      <c r="T209" s="21">
        <v>0</v>
      </c>
      <c r="U209" s="20" t="s">
        <v>704</v>
      </c>
    </row>
    <row r="210" spans="2:21" x14ac:dyDescent="0.2">
      <c r="B210" s="14" t="s">
        <v>4145</v>
      </c>
      <c r="C210" s="24" t="s">
        <v>4144</v>
      </c>
      <c r="D210" s="72">
        <v>-55</v>
      </c>
      <c r="E210" s="21"/>
      <c r="F210" s="20" t="s">
        <v>4143</v>
      </c>
      <c r="G210" s="20" t="s">
        <v>738</v>
      </c>
      <c r="H210" s="20" t="s">
        <v>322</v>
      </c>
      <c r="I210" s="58" t="s">
        <v>706</v>
      </c>
      <c r="J210" s="28">
        <v>41262</v>
      </c>
      <c r="K210" s="20" t="s">
        <v>4051</v>
      </c>
      <c r="L210" s="28">
        <v>41205</v>
      </c>
      <c r="M210" s="71">
        <v>132.35937509999999</v>
      </c>
      <c r="N210" s="28">
        <v>41240</v>
      </c>
      <c r="O210" s="71">
        <v>133.0269887</v>
      </c>
      <c r="P210" s="20" t="s">
        <v>3563</v>
      </c>
      <c r="Q210" s="21">
        <v>0</v>
      </c>
      <c r="R210" s="21">
        <v>-36718.75</v>
      </c>
      <c r="S210" s="21">
        <v>0</v>
      </c>
      <c r="T210" s="21">
        <v>0</v>
      </c>
      <c r="U210" s="20" t="s">
        <v>704</v>
      </c>
    </row>
    <row r="211" spans="2:21" x14ac:dyDescent="0.2">
      <c r="B211" s="14" t="s">
        <v>4142</v>
      </c>
      <c r="C211" s="24" t="s">
        <v>4141</v>
      </c>
      <c r="D211" s="72">
        <v>-110</v>
      </c>
      <c r="E211" s="21"/>
      <c r="F211" s="20" t="s">
        <v>4140</v>
      </c>
      <c r="G211" s="20" t="s">
        <v>738</v>
      </c>
      <c r="H211" s="20" t="s">
        <v>322</v>
      </c>
      <c r="I211" s="58" t="s">
        <v>706</v>
      </c>
      <c r="J211" s="28">
        <v>41080</v>
      </c>
      <c r="K211" s="20" t="s">
        <v>4051</v>
      </c>
      <c r="L211" s="28">
        <v>41002</v>
      </c>
      <c r="M211" s="71">
        <v>138.72159099999999</v>
      </c>
      <c r="N211" s="28">
        <v>41009</v>
      </c>
      <c r="O211" s="71">
        <v>141.55625000000001</v>
      </c>
      <c r="P211" s="20" t="s">
        <v>3563</v>
      </c>
      <c r="Q211" s="21">
        <v>0</v>
      </c>
      <c r="R211" s="21">
        <v>-311812.49</v>
      </c>
      <c r="S211" s="21">
        <v>0</v>
      </c>
      <c r="T211" s="21">
        <v>0</v>
      </c>
      <c r="U211" s="20" t="s">
        <v>704</v>
      </c>
    </row>
    <row r="212" spans="2:21" x14ac:dyDescent="0.2">
      <c r="B212" s="14" t="s">
        <v>4139</v>
      </c>
      <c r="C212" s="24" t="s">
        <v>4137</v>
      </c>
      <c r="D212" s="72">
        <v>-25</v>
      </c>
      <c r="E212" s="21"/>
      <c r="F212" s="20" t="s">
        <v>4136</v>
      </c>
      <c r="G212" s="20" t="s">
        <v>738</v>
      </c>
      <c r="H212" s="20" t="s">
        <v>322</v>
      </c>
      <c r="I212" s="58" t="s">
        <v>706</v>
      </c>
      <c r="J212" s="28">
        <v>41262</v>
      </c>
      <c r="K212" s="20" t="s">
        <v>4051</v>
      </c>
      <c r="L212" s="28">
        <v>41205</v>
      </c>
      <c r="M212" s="71">
        <v>147.96875</v>
      </c>
      <c r="N212" s="28">
        <v>41233</v>
      </c>
      <c r="O212" s="71">
        <v>150.8125</v>
      </c>
      <c r="P212" s="20" t="s">
        <v>3563</v>
      </c>
      <c r="Q212" s="21">
        <v>0</v>
      </c>
      <c r="R212" s="21">
        <v>-71093.75</v>
      </c>
      <c r="S212" s="21">
        <v>0</v>
      </c>
      <c r="T212" s="21">
        <v>0</v>
      </c>
      <c r="U212" s="20" t="s">
        <v>704</v>
      </c>
    </row>
    <row r="213" spans="2:21" x14ac:dyDescent="0.2">
      <c r="B213" s="14" t="s">
        <v>4138</v>
      </c>
      <c r="C213" s="24" t="s">
        <v>4137</v>
      </c>
      <c r="D213" s="72">
        <v>-10</v>
      </c>
      <c r="E213" s="21"/>
      <c r="F213" s="20" t="s">
        <v>4136</v>
      </c>
      <c r="G213" s="20" t="s">
        <v>738</v>
      </c>
      <c r="H213" s="20" t="s">
        <v>322</v>
      </c>
      <c r="I213" s="58" t="s">
        <v>706</v>
      </c>
      <c r="J213" s="28">
        <v>41262</v>
      </c>
      <c r="K213" s="20" t="s">
        <v>4051</v>
      </c>
      <c r="L213" s="28">
        <v>41170</v>
      </c>
      <c r="M213" s="71">
        <v>146.1875</v>
      </c>
      <c r="N213" s="28">
        <v>41177</v>
      </c>
      <c r="O213" s="71">
        <v>147.5625</v>
      </c>
      <c r="P213" s="20" t="s">
        <v>3563</v>
      </c>
      <c r="Q213" s="21">
        <v>0</v>
      </c>
      <c r="R213" s="21">
        <v>-13750</v>
      </c>
      <c r="S213" s="21">
        <v>0</v>
      </c>
      <c r="T213" s="21">
        <v>0</v>
      </c>
      <c r="U213" s="20" t="s">
        <v>704</v>
      </c>
    </row>
    <row r="214" spans="2:21" x14ac:dyDescent="0.2">
      <c r="B214" s="14" t="s">
        <v>4135</v>
      </c>
      <c r="C214" s="24" t="s">
        <v>4134</v>
      </c>
      <c r="D214" s="72">
        <v>-13</v>
      </c>
      <c r="E214" s="21"/>
      <c r="F214" s="20" t="s">
        <v>4133</v>
      </c>
      <c r="G214" s="20" t="s">
        <v>4132</v>
      </c>
      <c r="H214" s="20" t="s">
        <v>26</v>
      </c>
      <c r="I214" s="58" t="s">
        <v>706</v>
      </c>
      <c r="J214" s="28">
        <v>40998</v>
      </c>
      <c r="K214" s="20" t="s">
        <v>4051</v>
      </c>
      <c r="L214" s="28">
        <v>40875</v>
      </c>
      <c r="M214" s="71">
        <v>159.13281230000001</v>
      </c>
      <c r="N214" s="28">
        <v>40926</v>
      </c>
      <c r="O214" s="71">
        <v>158.79211000000001</v>
      </c>
      <c r="P214" s="20" t="s">
        <v>3563</v>
      </c>
      <c r="Q214" s="21">
        <v>0</v>
      </c>
      <c r="R214" s="21">
        <v>18140.07</v>
      </c>
      <c r="S214" s="21">
        <v>0</v>
      </c>
      <c r="T214" s="21">
        <v>0</v>
      </c>
      <c r="U214" s="20" t="s">
        <v>722</v>
      </c>
    </row>
    <row r="215" spans="2:21" x14ac:dyDescent="0.2">
      <c r="B215" s="14" t="s">
        <v>4131</v>
      </c>
      <c r="C215" s="24" t="s">
        <v>4130</v>
      </c>
      <c r="D215" s="72">
        <v>-400</v>
      </c>
      <c r="E215" s="21"/>
      <c r="F215" s="20" t="s">
        <v>4129</v>
      </c>
      <c r="G215" s="20" t="s">
        <v>738</v>
      </c>
      <c r="H215" s="20" t="s">
        <v>322</v>
      </c>
      <c r="I215" s="58" t="s">
        <v>706</v>
      </c>
      <c r="J215" s="28">
        <v>41080</v>
      </c>
      <c r="K215" s="20" t="s">
        <v>4051</v>
      </c>
      <c r="L215" s="28">
        <v>41009</v>
      </c>
      <c r="M215" s="71">
        <v>156.86812499999999</v>
      </c>
      <c r="N215" s="28">
        <v>41059</v>
      </c>
      <c r="O215" s="71">
        <v>166.09039060000001</v>
      </c>
      <c r="P215" s="20" t="s">
        <v>3563</v>
      </c>
      <c r="Q215" s="21">
        <v>0</v>
      </c>
      <c r="R215" s="21">
        <v>-3688906.24</v>
      </c>
      <c r="S215" s="21">
        <v>0</v>
      </c>
      <c r="T215" s="21">
        <v>0</v>
      </c>
      <c r="U215" s="20" t="s">
        <v>704</v>
      </c>
    </row>
    <row r="216" spans="2:21" x14ac:dyDescent="0.2">
      <c r="B216" s="14" t="s">
        <v>4128</v>
      </c>
      <c r="C216" s="24" t="s">
        <v>4126</v>
      </c>
      <c r="D216" s="72">
        <v>-35</v>
      </c>
      <c r="E216" s="21"/>
      <c r="F216" s="20" t="s">
        <v>4125</v>
      </c>
      <c r="G216" s="20" t="s">
        <v>738</v>
      </c>
      <c r="H216" s="20" t="s">
        <v>322</v>
      </c>
      <c r="I216" s="58" t="s">
        <v>706</v>
      </c>
      <c r="J216" s="28">
        <v>41262</v>
      </c>
      <c r="K216" s="20" t="s">
        <v>4051</v>
      </c>
      <c r="L216" s="28">
        <v>41170</v>
      </c>
      <c r="M216" s="71">
        <v>160.3125</v>
      </c>
      <c r="N216" s="28">
        <v>41177</v>
      </c>
      <c r="O216" s="71">
        <v>162.90625</v>
      </c>
      <c r="P216" s="20" t="s">
        <v>3563</v>
      </c>
      <c r="Q216" s="21">
        <v>0</v>
      </c>
      <c r="R216" s="21">
        <v>-90781.25</v>
      </c>
      <c r="S216" s="21">
        <v>0</v>
      </c>
      <c r="T216" s="21">
        <v>0</v>
      </c>
      <c r="U216" s="20" t="s">
        <v>704</v>
      </c>
    </row>
    <row r="217" spans="2:21" x14ac:dyDescent="0.2">
      <c r="B217" s="14" t="s">
        <v>4127</v>
      </c>
      <c r="C217" s="24" t="s">
        <v>4126</v>
      </c>
      <c r="D217" s="72">
        <v>-25</v>
      </c>
      <c r="E217" s="21"/>
      <c r="F217" s="20" t="s">
        <v>4125</v>
      </c>
      <c r="G217" s="20" t="s">
        <v>738</v>
      </c>
      <c r="H217" s="20" t="s">
        <v>322</v>
      </c>
      <c r="I217" s="58" t="s">
        <v>706</v>
      </c>
      <c r="J217" s="28">
        <v>41262</v>
      </c>
      <c r="K217" s="20" t="s">
        <v>4051</v>
      </c>
      <c r="L217" s="28">
        <v>41192</v>
      </c>
      <c r="M217" s="71">
        <v>162.47630000000001</v>
      </c>
      <c r="N217" s="28">
        <v>41226</v>
      </c>
      <c r="O217" s="71">
        <v>168.65625</v>
      </c>
      <c r="P217" s="20" t="s">
        <v>3563</v>
      </c>
      <c r="Q217" s="21">
        <v>0</v>
      </c>
      <c r="R217" s="21">
        <v>-154498.75</v>
      </c>
      <c r="S217" s="21">
        <v>0</v>
      </c>
      <c r="T217" s="21">
        <v>0</v>
      </c>
      <c r="U217" s="20" t="s">
        <v>704</v>
      </c>
    </row>
    <row r="218" spans="2:21" x14ac:dyDescent="0.2">
      <c r="B218" s="11" t="s">
        <v>24</v>
      </c>
      <c r="C218" s="12" t="s">
        <v>24</v>
      </c>
      <c r="D218" s="13" t="s">
        <v>24</v>
      </c>
      <c r="E218" s="12" t="s">
        <v>24</v>
      </c>
      <c r="F218" s="12" t="s">
        <v>24</v>
      </c>
      <c r="G218" s="12" t="s">
        <v>24</v>
      </c>
      <c r="H218" s="12" t="s">
        <v>24</v>
      </c>
      <c r="I218" s="12" t="s">
        <v>24</v>
      </c>
      <c r="J218" s="12" t="s">
        <v>24</v>
      </c>
      <c r="K218" s="12" t="s">
        <v>24</v>
      </c>
      <c r="L218" s="12" t="s">
        <v>24</v>
      </c>
      <c r="M218" s="12" t="s">
        <v>24</v>
      </c>
      <c r="N218" s="12" t="s">
        <v>24</v>
      </c>
      <c r="O218" s="12" t="s">
        <v>24</v>
      </c>
      <c r="P218" s="12" t="s">
        <v>24</v>
      </c>
      <c r="Q218" s="12" t="s">
        <v>24</v>
      </c>
      <c r="R218" s="12" t="s">
        <v>24</v>
      </c>
      <c r="S218" s="12" t="s">
        <v>24</v>
      </c>
      <c r="T218" s="12" t="s">
        <v>24</v>
      </c>
      <c r="U218" s="12" t="s">
        <v>24</v>
      </c>
    </row>
    <row r="219" spans="2:21" ht="25.5" x14ac:dyDescent="0.2">
      <c r="B219" s="54" t="s">
        <v>4050</v>
      </c>
      <c r="C219" s="24" t="s">
        <v>4049</v>
      </c>
      <c r="D219" s="53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2">
        <f>SUM(SCDBPTBSN2!Q110:'SCDBPTBSN2'!Q218)</f>
        <v>0</v>
      </c>
      <c r="R219" s="52">
        <f>SUM(SCDBPTBSN2!R110:'SCDBPTBSN2'!R218)</f>
        <v>-27821008.749999993</v>
      </c>
      <c r="S219" s="52">
        <f>SUM(SCDBPTBSN2!S110:'SCDBPTBSN2'!S218)</f>
        <v>0</v>
      </c>
      <c r="T219" s="52">
        <f>SUM(SCDBPTBSN2!T110:'SCDBPTBSN2'!T218)</f>
        <v>0</v>
      </c>
      <c r="U219" s="51"/>
    </row>
    <row r="220" spans="2:21" x14ac:dyDescent="0.2">
      <c r="B220" s="11" t="s">
        <v>24</v>
      </c>
      <c r="C220" s="12" t="s">
        <v>24</v>
      </c>
      <c r="D220" s="13" t="s">
        <v>24</v>
      </c>
      <c r="E220" s="12" t="s">
        <v>24</v>
      </c>
      <c r="F220" s="12" t="s">
        <v>24</v>
      </c>
      <c r="G220" s="12" t="s">
        <v>24</v>
      </c>
      <c r="H220" s="12" t="s">
        <v>24</v>
      </c>
      <c r="I220" s="12" t="s">
        <v>24</v>
      </c>
      <c r="J220" s="12" t="s">
        <v>24</v>
      </c>
      <c r="K220" s="12" t="s">
        <v>24</v>
      </c>
      <c r="L220" s="12" t="s">
        <v>24</v>
      </c>
      <c r="M220" s="12" t="s">
        <v>24</v>
      </c>
      <c r="N220" s="12" t="s">
        <v>24</v>
      </c>
      <c r="O220" s="12" t="s">
        <v>24</v>
      </c>
      <c r="P220" s="12" t="s">
        <v>24</v>
      </c>
      <c r="Q220" s="12" t="s">
        <v>24</v>
      </c>
      <c r="R220" s="12" t="s">
        <v>24</v>
      </c>
      <c r="S220" s="12" t="s">
        <v>24</v>
      </c>
      <c r="T220" s="12" t="s">
        <v>24</v>
      </c>
      <c r="U220" s="12" t="s">
        <v>24</v>
      </c>
    </row>
    <row r="221" spans="2:21" x14ac:dyDescent="0.2">
      <c r="B221" s="14" t="s">
        <v>4048</v>
      </c>
      <c r="C221" s="24" t="s">
        <v>26</v>
      </c>
      <c r="D221" s="72"/>
      <c r="E221" s="21"/>
      <c r="F221" s="20" t="s">
        <v>26</v>
      </c>
      <c r="G221" s="20" t="s">
        <v>26</v>
      </c>
      <c r="H221" s="20" t="s">
        <v>26</v>
      </c>
      <c r="I221" s="58" t="s">
        <v>26</v>
      </c>
      <c r="J221" s="19"/>
      <c r="K221" s="20" t="s">
        <v>26</v>
      </c>
      <c r="L221" s="19"/>
      <c r="M221" s="71"/>
      <c r="N221" s="19"/>
      <c r="O221" s="71"/>
      <c r="P221" s="20" t="s">
        <v>26</v>
      </c>
      <c r="Q221" s="21"/>
      <c r="R221" s="21"/>
      <c r="S221" s="21"/>
      <c r="T221" s="21"/>
      <c r="U221" s="20" t="s">
        <v>26</v>
      </c>
    </row>
    <row r="222" spans="2:21" x14ac:dyDescent="0.2">
      <c r="B222" s="11" t="s">
        <v>24</v>
      </c>
      <c r="C222" s="12" t="s">
        <v>24</v>
      </c>
      <c r="D222" s="13" t="s">
        <v>24</v>
      </c>
      <c r="E222" s="12" t="s">
        <v>24</v>
      </c>
      <c r="F222" s="12" t="s">
        <v>24</v>
      </c>
      <c r="G222" s="12" t="s">
        <v>24</v>
      </c>
      <c r="H222" s="12" t="s">
        <v>24</v>
      </c>
      <c r="I222" s="12" t="s">
        <v>24</v>
      </c>
      <c r="J222" s="12" t="s">
        <v>24</v>
      </c>
      <c r="K222" s="12" t="s">
        <v>24</v>
      </c>
      <c r="L222" s="12" t="s">
        <v>24</v>
      </c>
      <c r="M222" s="12" t="s">
        <v>24</v>
      </c>
      <c r="N222" s="12" t="s">
        <v>24</v>
      </c>
      <c r="O222" s="12" t="s">
        <v>24</v>
      </c>
      <c r="P222" s="12" t="s">
        <v>24</v>
      </c>
      <c r="Q222" s="12" t="s">
        <v>24</v>
      </c>
      <c r="R222" s="12" t="s">
        <v>24</v>
      </c>
      <c r="S222" s="12" t="s">
        <v>24</v>
      </c>
      <c r="T222" s="12" t="s">
        <v>24</v>
      </c>
      <c r="U222" s="12" t="s">
        <v>24</v>
      </c>
    </row>
    <row r="223" spans="2:21" ht="25.5" x14ac:dyDescent="0.2">
      <c r="B223" s="54" t="s">
        <v>4047</v>
      </c>
      <c r="C223" s="24" t="s">
        <v>4046</v>
      </c>
      <c r="D223" s="5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2">
        <f>SUM(SCDBPTBSN2!Q220:'SCDBPTBSN2'!Q222)</f>
        <v>0</v>
      </c>
      <c r="R223" s="52">
        <f>SUM(SCDBPTBSN2!R220:'SCDBPTBSN2'!R222)</f>
        <v>0</v>
      </c>
      <c r="S223" s="52">
        <f>SUM(SCDBPTBSN2!S220:'SCDBPTBSN2'!S222)</f>
        <v>0</v>
      </c>
      <c r="T223" s="52">
        <f>SUM(SCDBPTBSN2!T220:'SCDBPTBSN2'!T222)</f>
        <v>0</v>
      </c>
      <c r="U223" s="51"/>
    </row>
    <row r="224" spans="2:21" x14ac:dyDescent="0.2">
      <c r="B224" s="11" t="s">
        <v>24</v>
      </c>
      <c r="C224" s="12" t="s">
        <v>24</v>
      </c>
      <c r="D224" s="13" t="s">
        <v>24</v>
      </c>
      <c r="E224" s="12" t="s">
        <v>24</v>
      </c>
      <c r="F224" s="12" t="s">
        <v>24</v>
      </c>
      <c r="G224" s="12" t="s">
        <v>24</v>
      </c>
      <c r="H224" s="12" t="s">
        <v>24</v>
      </c>
      <c r="I224" s="12" t="s">
        <v>24</v>
      </c>
      <c r="J224" s="12" t="s">
        <v>24</v>
      </c>
      <c r="K224" s="12" t="s">
        <v>24</v>
      </c>
      <c r="L224" s="12" t="s">
        <v>24</v>
      </c>
      <c r="M224" s="12" t="s">
        <v>24</v>
      </c>
      <c r="N224" s="12" t="s">
        <v>24</v>
      </c>
      <c r="O224" s="12" t="s">
        <v>24</v>
      </c>
      <c r="P224" s="12" t="s">
        <v>24</v>
      </c>
      <c r="Q224" s="12" t="s">
        <v>24</v>
      </c>
      <c r="R224" s="12" t="s">
        <v>24</v>
      </c>
      <c r="S224" s="12" t="s">
        <v>24</v>
      </c>
      <c r="T224" s="12" t="s">
        <v>24</v>
      </c>
      <c r="U224" s="12" t="s">
        <v>24</v>
      </c>
    </row>
    <row r="225" spans="2:21" x14ac:dyDescent="0.2">
      <c r="B225" s="14" t="s">
        <v>4045</v>
      </c>
      <c r="C225" s="24" t="s">
        <v>26</v>
      </c>
      <c r="D225" s="72"/>
      <c r="E225" s="21"/>
      <c r="F225" s="20" t="s">
        <v>26</v>
      </c>
      <c r="G225" s="20" t="s">
        <v>26</v>
      </c>
      <c r="H225" s="20" t="s">
        <v>26</v>
      </c>
      <c r="I225" s="58" t="s">
        <v>26</v>
      </c>
      <c r="J225" s="19"/>
      <c r="K225" s="20" t="s">
        <v>26</v>
      </c>
      <c r="L225" s="19"/>
      <c r="M225" s="71"/>
      <c r="N225" s="19"/>
      <c r="O225" s="71"/>
      <c r="P225" s="20" t="s">
        <v>26</v>
      </c>
      <c r="Q225" s="21"/>
      <c r="R225" s="21"/>
      <c r="S225" s="21"/>
      <c r="T225" s="21"/>
      <c r="U225" s="20" t="s">
        <v>26</v>
      </c>
    </row>
    <row r="226" spans="2:21" x14ac:dyDescent="0.2">
      <c r="B226" s="11" t="s">
        <v>24</v>
      </c>
      <c r="C226" s="12" t="s">
        <v>24</v>
      </c>
      <c r="D226" s="13" t="s">
        <v>24</v>
      </c>
      <c r="E226" s="12" t="s">
        <v>24</v>
      </c>
      <c r="F226" s="12" t="s">
        <v>24</v>
      </c>
      <c r="G226" s="12" t="s">
        <v>24</v>
      </c>
      <c r="H226" s="12" t="s">
        <v>24</v>
      </c>
      <c r="I226" s="12" t="s">
        <v>24</v>
      </c>
      <c r="J226" s="12" t="s">
        <v>24</v>
      </c>
      <c r="K226" s="12" t="s">
        <v>24</v>
      </c>
      <c r="L226" s="12" t="s">
        <v>24</v>
      </c>
      <c r="M226" s="12" t="s">
        <v>24</v>
      </c>
      <c r="N226" s="12" t="s">
        <v>24</v>
      </c>
      <c r="O226" s="12" t="s">
        <v>24</v>
      </c>
      <c r="P226" s="12" t="s">
        <v>24</v>
      </c>
      <c r="Q226" s="12" t="s">
        <v>24</v>
      </c>
      <c r="R226" s="12" t="s">
        <v>24</v>
      </c>
      <c r="S226" s="12" t="s">
        <v>24</v>
      </c>
      <c r="T226" s="12" t="s">
        <v>24</v>
      </c>
      <c r="U226" s="12" t="s">
        <v>24</v>
      </c>
    </row>
    <row r="227" spans="2:21" ht="25.5" x14ac:dyDescent="0.2">
      <c r="B227" s="54" t="s">
        <v>4044</v>
      </c>
      <c r="C227" s="24" t="s">
        <v>4043</v>
      </c>
      <c r="D227" s="53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2">
        <f>SUM(SCDBPTBSN2!Q224:'SCDBPTBSN2'!Q226)</f>
        <v>0</v>
      </c>
      <c r="R227" s="52">
        <f>SUM(SCDBPTBSN2!R224:'SCDBPTBSN2'!R226)</f>
        <v>0</v>
      </c>
      <c r="S227" s="52">
        <f>SUM(SCDBPTBSN2!S224:'SCDBPTBSN2'!S226)</f>
        <v>0</v>
      </c>
      <c r="T227" s="52">
        <f>SUM(SCDBPTBSN2!T224:'SCDBPTBSN2'!T226)</f>
        <v>0</v>
      </c>
      <c r="U227" s="51"/>
    </row>
    <row r="228" spans="2:21" x14ac:dyDescent="0.2">
      <c r="B228" s="11" t="s">
        <v>24</v>
      </c>
      <c r="C228" s="12" t="s">
        <v>24</v>
      </c>
      <c r="D228" s="13" t="s">
        <v>24</v>
      </c>
      <c r="E228" s="12" t="s">
        <v>24</v>
      </c>
      <c r="F228" s="12" t="s">
        <v>24</v>
      </c>
      <c r="G228" s="12" t="s">
        <v>24</v>
      </c>
      <c r="H228" s="12" t="s">
        <v>24</v>
      </c>
      <c r="I228" s="12" t="s">
        <v>24</v>
      </c>
      <c r="J228" s="12" t="s">
        <v>24</v>
      </c>
      <c r="K228" s="12" t="s">
        <v>24</v>
      </c>
      <c r="L228" s="12" t="s">
        <v>24</v>
      </c>
      <c r="M228" s="12" t="s">
        <v>24</v>
      </c>
      <c r="N228" s="12" t="s">
        <v>24</v>
      </c>
      <c r="O228" s="12" t="s">
        <v>24</v>
      </c>
      <c r="P228" s="12" t="s">
        <v>24</v>
      </c>
      <c r="Q228" s="12" t="s">
        <v>24</v>
      </c>
      <c r="R228" s="12" t="s">
        <v>24</v>
      </c>
      <c r="S228" s="12" t="s">
        <v>24</v>
      </c>
      <c r="T228" s="12" t="s">
        <v>24</v>
      </c>
      <c r="U228" s="12" t="s">
        <v>24</v>
      </c>
    </row>
    <row r="229" spans="2:21" x14ac:dyDescent="0.2">
      <c r="B229" s="14" t="s">
        <v>4042</v>
      </c>
      <c r="C229" s="24" t="s">
        <v>26</v>
      </c>
      <c r="D229" s="72"/>
      <c r="E229" s="21"/>
      <c r="F229" s="20" t="s">
        <v>26</v>
      </c>
      <c r="G229" s="20" t="s">
        <v>26</v>
      </c>
      <c r="H229" s="20" t="s">
        <v>26</v>
      </c>
      <c r="I229" s="58" t="s">
        <v>26</v>
      </c>
      <c r="J229" s="19"/>
      <c r="K229" s="20" t="s">
        <v>26</v>
      </c>
      <c r="L229" s="19"/>
      <c r="M229" s="71"/>
      <c r="N229" s="19"/>
      <c r="O229" s="71"/>
      <c r="P229" s="20" t="s">
        <v>26</v>
      </c>
      <c r="Q229" s="21"/>
      <c r="R229" s="21"/>
      <c r="S229" s="21"/>
      <c r="T229" s="21"/>
      <c r="U229" s="20" t="s">
        <v>26</v>
      </c>
    </row>
    <row r="230" spans="2:21" x14ac:dyDescent="0.2">
      <c r="B230" s="11" t="s">
        <v>24</v>
      </c>
      <c r="C230" s="12" t="s">
        <v>24</v>
      </c>
      <c r="D230" s="13" t="s">
        <v>24</v>
      </c>
      <c r="E230" s="12" t="s">
        <v>24</v>
      </c>
      <c r="F230" s="12" t="s">
        <v>24</v>
      </c>
      <c r="G230" s="12" t="s">
        <v>24</v>
      </c>
      <c r="H230" s="12" t="s">
        <v>24</v>
      </c>
      <c r="I230" s="12" t="s">
        <v>24</v>
      </c>
      <c r="J230" s="12" t="s">
        <v>24</v>
      </c>
      <c r="K230" s="12" t="s">
        <v>24</v>
      </c>
      <c r="L230" s="12" t="s">
        <v>24</v>
      </c>
      <c r="M230" s="12" t="s">
        <v>24</v>
      </c>
      <c r="N230" s="12" t="s">
        <v>24</v>
      </c>
      <c r="O230" s="12" t="s">
        <v>24</v>
      </c>
      <c r="P230" s="12" t="s">
        <v>24</v>
      </c>
      <c r="Q230" s="12" t="s">
        <v>24</v>
      </c>
      <c r="R230" s="12" t="s">
        <v>24</v>
      </c>
      <c r="S230" s="12" t="s">
        <v>24</v>
      </c>
      <c r="T230" s="12" t="s">
        <v>24</v>
      </c>
      <c r="U230" s="12" t="s">
        <v>24</v>
      </c>
    </row>
    <row r="231" spans="2:21" ht="25.5" x14ac:dyDescent="0.2">
      <c r="B231" s="54" t="s">
        <v>4041</v>
      </c>
      <c r="C231" s="24" t="s">
        <v>4040</v>
      </c>
      <c r="D231" s="53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2">
        <f>SUM(SCDBPTBSN2!Q228:'SCDBPTBSN2'!Q230)</f>
        <v>0</v>
      </c>
      <c r="R231" s="52">
        <f>SUM(SCDBPTBSN2!R228:'SCDBPTBSN2'!R230)</f>
        <v>0</v>
      </c>
      <c r="S231" s="52">
        <f>SUM(SCDBPTBSN2!S228:'SCDBPTBSN2'!S230)</f>
        <v>0</v>
      </c>
      <c r="T231" s="52">
        <f>SUM(SCDBPTBSN2!T228:'SCDBPTBSN2'!T230)</f>
        <v>0</v>
      </c>
      <c r="U231" s="51"/>
    </row>
    <row r="232" spans="2:21" x14ac:dyDescent="0.2">
      <c r="B232" s="54" t="s">
        <v>4039</v>
      </c>
      <c r="C232" s="24" t="s">
        <v>4038</v>
      </c>
      <c r="D232" s="53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2">
        <f>SCDBPTBSN2!Q109+SCDBPTBSN2!Q219+SCDBPTBSN2!Q223+SCDBPTBSN2!Q227+SCDBPTBSN2!Q231</f>
        <v>0</v>
      </c>
      <c r="R232" s="52">
        <f>SCDBPTBSN2!R109+SCDBPTBSN2!R219+SCDBPTBSN2!R223+SCDBPTBSN2!R227+SCDBPTBSN2!R231</f>
        <v>-27821008.749999993</v>
      </c>
      <c r="S232" s="52">
        <f>SCDBPTBSN2!S109+SCDBPTBSN2!S219+SCDBPTBSN2!S223+SCDBPTBSN2!S227+SCDBPTBSN2!S231</f>
        <v>0</v>
      </c>
      <c r="T232" s="52">
        <f>SCDBPTBSN2!T109+SCDBPTBSN2!T219+SCDBPTBSN2!T223+SCDBPTBSN2!T227+SCDBPTBSN2!T231</f>
        <v>0</v>
      </c>
      <c r="U232" s="51"/>
    </row>
    <row r="233" spans="2:21" x14ac:dyDescent="0.2">
      <c r="B233" s="54" t="s">
        <v>61</v>
      </c>
      <c r="C233" s="24" t="s">
        <v>247</v>
      </c>
      <c r="D233" s="53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2">
        <f>SCDBPTBSN2!Q10+SCDBPTBSN2!Q109</f>
        <v>0</v>
      </c>
      <c r="R233" s="52">
        <f>SCDBPTBSN2!R10+SCDBPTBSN2!R109</f>
        <v>0</v>
      </c>
      <c r="S233" s="52">
        <f>SCDBPTBSN2!S10+SCDBPTBSN2!S109</f>
        <v>0</v>
      </c>
      <c r="T233" s="52">
        <f>SCDBPTBSN2!T10+SCDBPTBSN2!T109</f>
        <v>0</v>
      </c>
      <c r="U233" s="51"/>
    </row>
    <row r="234" spans="2:21" x14ac:dyDescent="0.2">
      <c r="B234" s="54" t="s">
        <v>246</v>
      </c>
      <c r="C234" s="24" t="s">
        <v>245</v>
      </c>
      <c r="D234" s="53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2">
        <f>SCDBPTBSN2!Q92+SCDBPTBSN2!Q219</f>
        <v>0</v>
      </c>
      <c r="R234" s="52">
        <f>SCDBPTBSN2!R92+SCDBPTBSN2!R219</f>
        <v>1731657.6500000022</v>
      </c>
      <c r="S234" s="52">
        <f>SCDBPTBSN2!S92+SCDBPTBSN2!S219</f>
        <v>0</v>
      </c>
      <c r="T234" s="52">
        <f>SCDBPTBSN2!T92+SCDBPTBSN2!T219</f>
        <v>0</v>
      </c>
      <c r="U234" s="51"/>
    </row>
    <row r="235" spans="2:21" x14ac:dyDescent="0.2">
      <c r="B235" s="54" t="s">
        <v>244</v>
      </c>
      <c r="C235" s="24" t="s">
        <v>243</v>
      </c>
      <c r="D235" s="53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2">
        <f>SCDBPTBSN2!Q96+SCDBPTBSN2!Q223</f>
        <v>0</v>
      </c>
      <c r="R235" s="52">
        <f>SCDBPTBSN2!R96+SCDBPTBSN2!R223</f>
        <v>0</v>
      </c>
      <c r="S235" s="52">
        <f>SCDBPTBSN2!S96+SCDBPTBSN2!S223</f>
        <v>0</v>
      </c>
      <c r="T235" s="52">
        <f>SCDBPTBSN2!T96+SCDBPTBSN2!T223</f>
        <v>0</v>
      </c>
      <c r="U235" s="51"/>
    </row>
    <row r="236" spans="2:21" x14ac:dyDescent="0.2">
      <c r="B236" s="54" t="s">
        <v>242</v>
      </c>
      <c r="C236" s="24" t="s">
        <v>241</v>
      </c>
      <c r="D236" s="53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2">
        <f>SCDBPTBSN2!Q100+SCDBPTBSN2!Q227</f>
        <v>0</v>
      </c>
      <c r="R236" s="52">
        <f>SCDBPTBSN2!R100+SCDBPTBSN2!R227</f>
        <v>0</v>
      </c>
      <c r="S236" s="52">
        <f>SCDBPTBSN2!S100+SCDBPTBSN2!S227</f>
        <v>0</v>
      </c>
      <c r="T236" s="52">
        <f>SCDBPTBSN2!T100+SCDBPTBSN2!T227</f>
        <v>0</v>
      </c>
      <c r="U236" s="51"/>
    </row>
    <row r="237" spans="2:21" x14ac:dyDescent="0.2">
      <c r="B237" s="54" t="s">
        <v>240</v>
      </c>
      <c r="C237" s="24" t="s">
        <v>239</v>
      </c>
      <c r="D237" s="53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2">
        <f>SCDBPTBSN2!Q104+SCDBPTBSN2!Q231</f>
        <v>0</v>
      </c>
      <c r="R237" s="52">
        <f>SCDBPTBSN2!R104+SCDBPTBSN2!R231</f>
        <v>0</v>
      </c>
      <c r="S237" s="52">
        <f>SCDBPTBSN2!S104+SCDBPTBSN2!S231</f>
        <v>0</v>
      </c>
      <c r="T237" s="52">
        <f>SCDBPTBSN2!T104+SCDBPTBSN2!T231</f>
        <v>0</v>
      </c>
      <c r="U237" s="51"/>
    </row>
    <row r="238" spans="2:21" x14ac:dyDescent="0.2">
      <c r="B238" s="35" t="s">
        <v>238</v>
      </c>
      <c r="C238" s="36" t="s">
        <v>237</v>
      </c>
      <c r="D238" s="50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9">
        <f>SCDBPTBSN2!Q233+SCDBPTBSN2!Q234+SCDBPTBSN2!Q235+SCDBPTBSN2!Q236+SCDBPTBSN2!Q237</f>
        <v>0</v>
      </c>
      <c r="R238" s="49">
        <f>SCDBPTBSN2!R233+SCDBPTBSN2!R234+SCDBPTBSN2!R235+SCDBPTBSN2!R236+SCDBPTBSN2!R237</f>
        <v>1731657.6500000022</v>
      </c>
      <c r="S238" s="49">
        <f>SCDBPTBSN2!S233+SCDBPTBSN2!S234+SCDBPTBSN2!S235+SCDBPTBSN2!S236+SCDBPTBSN2!S237</f>
        <v>0</v>
      </c>
      <c r="T238" s="49">
        <f>SCDBPTBSN2!T233+SCDBPTBSN2!T234+SCDBPTBSN2!T235+SCDBPTBSN2!T236+SCDBPTBSN2!T237</f>
        <v>0</v>
      </c>
      <c r="U238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&amp;CSCDBPTBSN2E21</oddHeader>
    <oddFooter>&amp;LWINGS Application&amp;RSaveAs(3/1/2013-10:25 AM)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0"/>
  <sheetViews>
    <sheetView workbookViewId="0"/>
  </sheetViews>
  <sheetFormatPr defaultRowHeight="12.75" x14ac:dyDescent="0.2"/>
  <cols>
    <col min="1" max="1" width="2" customWidth="1"/>
    <col min="2" max="2" width="8" customWidth="1"/>
    <col min="4" max="4" width="26" customWidth="1"/>
  </cols>
  <sheetData>
    <row r="2" spans="2:5" ht="33.75" x14ac:dyDescent="0.2">
      <c r="B2" s="1"/>
      <c r="C2" s="1" t="s">
        <v>4377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60.75" x14ac:dyDescent="0.3">
      <c r="B4" s="4" t="s">
        <v>4376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36" x14ac:dyDescent="0.2">
      <c r="B6" s="9"/>
      <c r="C6" s="10" t="s">
        <v>5</v>
      </c>
      <c r="D6" s="10" t="s">
        <v>3557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3556</v>
      </c>
      <c r="C8" s="65" t="s">
        <v>704</v>
      </c>
      <c r="D8" s="16" t="s">
        <v>3545</v>
      </c>
    </row>
    <row r="9" spans="2:5" x14ac:dyDescent="0.2">
      <c r="B9" s="64" t="s">
        <v>3554</v>
      </c>
      <c r="C9" s="63" t="s">
        <v>722</v>
      </c>
      <c r="D9" s="47" t="s">
        <v>4117</v>
      </c>
    </row>
    <row r="10" spans="2:5" x14ac:dyDescent="0.2">
      <c r="B10" s="62" t="s">
        <v>24</v>
      </c>
      <c r="C10" s="61" t="s">
        <v>24</v>
      </c>
      <c r="D10" s="60" t="s">
        <v>24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&amp;CSCDBPTBSN2FEE21</oddHeader>
    <oddFooter>&amp;LWINGS Application&amp;RSaveAs(3/1/2013-10:25 AM)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0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4" customWidth="1"/>
    <col min="4" max="4" width="15" customWidth="1"/>
  </cols>
  <sheetData>
    <row r="2" spans="2:5" ht="22.5" x14ac:dyDescent="0.2">
      <c r="B2" s="1"/>
      <c r="C2" s="1" t="s">
        <v>4379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60.75" x14ac:dyDescent="0.3">
      <c r="B4" s="4" t="s">
        <v>4378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24" x14ac:dyDescent="0.2">
      <c r="B6" s="9"/>
      <c r="C6" s="10" t="s">
        <v>4122</v>
      </c>
      <c r="D6" s="10" t="s">
        <v>4121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4120</v>
      </c>
      <c r="C8" s="24" t="s">
        <v>26</v>
      </c>
      <c r="D8" s="75"/>
    </row>
    <row r="9" spans="2:5" x14ac:dyDescent="0.2">
      <c r="B9" s="62" t="s">
        <v>24</v>
      </c>
      <c r="C9" s="61" t="s">
        <v>24</v>
      </c>
      <c r="D9" s="60" t="s">
        <v>24</v>
      </c>
    </row>
    <row r="10" spans="2:5" x14ac:dyDescent="0.2">
      <c r="B10" s="35" t="s">
        <v>4119</v>
      </c>
      <c r="C10" s="36" t="s">
        <v>4118</v>
      </c>
      <c r="D10" s="74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&amp;CSCDBPTBSN2BE21</oddHeader>
    <oddFooter>&amp;LWINGS Application&amp;RSaveAs(3/1/2013-10:25 AM)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4"/>
  <sheetViews>
    <sheetView workbookViewId="0"/>
  </sheetViews>
  <sheetFormatPr defaultRowHeight="12.75" x14ac:dyDescent="0.2"/>
  <cols>
    <col min="1" max="1" width="2" customWidth="1"/>
    <col min="2" max="2" width="5" customWidth="1"/>
    <col min="3" max="3" width="26" customWidth="1"/>
    <col min="4" max="7" width="15" customWidth="1"/>
  </cols>
  <sheetData>
    <row r="2" spans="2:7" x14ac:dyDescent="0.2">
      <c r="B2" s="1"/>
      <c r="C2" s="1" t="s">
        <v>4411</v>
      </c>
      <c r="D2" s="1"/>
      <c r="E2" s="1"/>
    </row>
    <row r="3" spans="2:7" x14ac:dyDescent="0.2">
      <c r="B3" s="2" t="s">
        <v>1</v>
      </c>
      <c r="C3" s="3"/>
      <c r="D3" s="3"/>
      <c r="E3" s="3"/>
      <c r="F3" s="3"/>
      <c r="G3" s="3"/>
    </row>
    <row r="4" spans="2:7" ht="20.25" x14ac:dyDescent="0.3">
      <c r="B4" s="4" t="s">
        <v>4410</v>
      </c>
      <c r="C4" s="3"/>
      <c r="D4" s="3"/>
      <c r="E4" s="3"/>
      <c r="F4" s="3"/>
      <c r="G4" s="3"/>
    </row>
    <row r="5" spans="2:7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</row>
    <row r="6" spans="2:7" x14ac:dyDescent="0.2">
      <c r="B6" s="9"/>
      <c r="C6" s="46"/>
      <c r="D6" s="10" t="s">
        <v>4035</v>
      </c>
      <c r="E6" s="10" t="s">
        <v>4035</v>
      </c>
      <c r="F6" s="10" t="s">
        <v>4035</v>
      </c>
      <c r="G6" s="10" t="s">
        <v>4035</v>
      </c>
    </row>
    <row r="7" spans="2:7" ht="38.25" x14ac:dyDescent="0.2">
      <c r="B7" s="43" t="s">
        <v>226</v>
      </c>
      <c r="C7" s="24" t="s">
        <v>4409</v>
      </c>
      <c r="D7" s="68"/>
      <c r="E7" s="69"/>
      <c r="F7" s="69"/>
      <c r="G7" s="44">
        <v>1.949E-3</v>
      </c>
    </row>
    <row r="8" spans="2:7" ht="38.25" x14ac:dyDescent="0.2">
      <c r="B8" s="43" t="s">
        <v>224</v>
      </c>
      <c r="C8" s="24" t="s">
        <v>4408</v>
      </c>
      <c r="D8" s="68"/>
      <c r="E8" s="69"/>
      <c r="F8" s="69"/>
      <c r="G8" s="44"/>
    </row>
    <row r="9" spans="2:7" ht="51" x14ac:dyDescent="0.2">
      <c r="B9" s="43" t="s">
        <v>4407</v>
      </c>
      <c r="C9" s="24" t="s">
        <v>4406</v>
      </c>
      <c r="D9" s="68"/>
      <c r="E9" s="44">
        <v>-1124138.8314799999</v>
      </c>
      <c r="F9" s="69"/>
      <c r="G9" s="69"/>
    </row>
    <row r="10" spans="2:7" ht="25.5" x14ac:dyDescent="0.2">
      <c r="B10" s="43" t="s">
        <v>4405</v>
      </c>
      <c r="C10" s="24" t="s">
        <v>4404</v>
      </c>
      <c r="D10" s="68"/>
      <c r="E10" s="44">
        <v>-2034123.5620299999</v>
      </c>
      <c r="F10" s="45">
        <f>SCDBPTBVER!E9-SCDBPTBVER!E10</f>
        <v>909984.73054999998</v>
      </c>
      <c r="G10" s="69"/>
    </row>
    <row r="11" spans="2:7" ht="51" x14ac:dyDescent="0.2">
      <c r="B11" s="43" t="s">
        <v>4403</v>
      </c>
      <c r="C11" s="24" t="s">
        <v>4402</v>
      </c>
      <c r="D11" s="42">
        <v>0</v>
      </c>
      <c r="E11" s="69"/>
      <c r="F11" s="69"/>
      <c r="G11" s="69"/>
    </row>
    <row r="12" spans="2:7" ht="25.5" x14ac:dyDescent="0.2">
      <c r="B12" s="43" t="s">
        <v>4401</v>
      </c>
      <c r="C12" s="24" t="s">
        <v>4400</v>
      </c>
      <c r="D12" s="42">
        <v>0</v>
      </c>
      <c r="E12" s="45">
        <f>SCDBPTBVER!D11-SCDBPTBVER!D12</f>
        <v>0</v>
      </c>
      <c r="F12" s="69"/>
      <c r="G12" s="69"/>
    </row>
    <row r="13" spans="2:7" ht="51" x14ac:dyDescent="0.2">
      <c r="B13" s="43" t="s">
        <v>4399</v>
      </c>
      <c r="C13" s="24" t="s">
        <v>4398</v>
      </c>
      <c r="D13" s="42">
        <v>-1124138.8314799999</v>
      </c>
      <c r="E13" s="69"/>
      <c r="F13" s="69"/>
      <c r="G13" s="69"/>
    </row>
    <row r="14" spans="2:7" ht="25.5" x14ac:dyDescent="0.2">
      <c r="B14" s="43" t="s">
        <v>4397</v>
      </c>
      <c r="C14" s="24" t="s">
        <v>4396</v>
      </c>
      <c r="D14" s="42">
        <v>-2034123.5620299999</v>
      </c>
      <c r="E14" s="45">
        <f>SCDBPTBVER!D13-SCDBPTBVER!D14</f>
        <v>909984.73054999998</v>
      </c>
      <c r="F14" s="45">
        <f>SCDBPTBVER!E12+SCDBPTBVER!E14</f>
        <v>909984.73054999998</v>
      </c>
      <c r="G14" s="69"/>
    </row>
    <row r="15" spans="2:7" ht="25.5" x14ac:dyDescent="0.2">
      <c r="B15" s="43" t="s">
        <v>4395</v>
      </c>
      <c r="C15" s="24" t="s">
        <v>4394</v>
      </c>
      <c r="D15" s="68"/>
      <c r="E15" s="69"/>
      <c r="F15" s="69"/>
      <c r="G15" s="45">
        <f>SCDBPTBVER!F10-SCDBPTBVER!F14</f>
        <v>0</v>
      </c>
    </row>
    <row r="16" spans="2:7" ht="51" x14ac:dyDescent="0.2">
      <c r="B16" s="43" t="s">
        <v>4393</v>
      </c>
      <c r="C16" s="24" t="s">
        <v>4392</v>
      </c>
      <c r="D16" s="68"/>
      <c r="E16" s="21">
        <v>1731657.65</v>
      </c>
      <c r="F16" s="69"/>
      <c r="G16" s="69"/>
    </row>
    <row r="17" spans="2:7" ht="38.25" x14ac:dyDescent="0.2">
      <c r="B17" s="43" t="s">
        <v>4391</v>
      </c>
      <c r="C17" s="24" t="s">
        <v>4390</v>
      </c>
      <c r="D17" s="42">
        <v>0</v>
      </c>
      <c r="E17" s="69"/>
      <c r="F17" s="69"/>
      <c r="G17" s="69"/>
    </row>
    <row r="18" spans="2:7" ht="25.5" x14ac:dyDescent="0.2">
      <c r="B18" s="43" t="s">
        <v>4389</v>
      </c>
      <c r="C18" s="24" t="s">
        <v>4388</v>
      </c>
      <c r="D18" s="42">
        <v>1731657.65</v>
      </c>
      <c r="E18" s="45">
        <f>SCDBPTBVER!D17+SCDBPTBVER!D18</f>
        <v>1731657.65</v>
      </c>
      <c r="F18" s="69"/>
      <c r="G18" s="69"/>
    </row>
    <row r="19" spans="2:7" ht="25.5" x14ac:dyDescent="0.2">
      <c r="B19" s="43" t="s">
        <v>4387</v>
      </c>
      <c r="C19" s="24" t="s">
        <v>4386</v>
      </c>
      <c r="D19" s="68"/>
      <c r="E19" s="69"/>
      <c r="F19" s="69"/>
      <c r="G19" s="45">
        <f>SCDBPTBVER!E16-SCDBPTBVER!E18</f>
        <v>0</v>
      </c>
    </row>
    <row r="20" spans="2:7" ht="38.25" x14ac:dyDescent="0.2">
      <c r="B20" s="43" t="s">
        <v>4385</v>
      </c>
      <c r="C20" s="24" t="s">
        <v>4384</v>
      </c>
      <c r="D20" s="68"/>
      <c r="E20" s="69"/>
      <c r="F20" s="69"/>
      <c r="G20" s="21"/>
    </row>
    <row r="21" spans="2:7" ht="25.5" x14ac:dyDescent="0.2">
      <c r="B21" s="43" t="s">
        <v>4383</v>
      </c>
      <c r="C21" s="24" t="s">
        <v>4382</v>
      </c>
      <c r="D21" s="68"/>
      <c r="E21" s="69"/>
      <c r="F21" s="69"/>
      <c r="G21" s="21"/>
    </row>
    <row r="22" spans="2:7" ht="38.25" x14ac:dyDescent="0.2">
      <c r="B22" s="43" t="s">
        <v>216</v>
      </c>
      <c r="C22" s="24" t="s">
        <v>4381</v>
      </c>
      <c r="D22" s="68"/>
      <c r="E22" s="69"/>
      <c r="F22" s="69"/>
      <c r="G22" s="45">
        <f>SCDBPTBVER!G7+SCDBPTBVER!G8+SCDBPTBVER!G15-SCDBPTBVER!G19-SCDBPTBVER!G20-SCDBPTBVER!G21</f>
        <v>1.949E-3</v>
      </c>
    </row>
    <row r="23" spans="2:7" ht="25.5" x14ac:dyDescent="0.2">
      <c r="B23" s="43" t="s">
        <v>214</v>
      </c>
      <c r="C23" s="24" t="s">
        <v>205</v>
      </c>
      <c r="D23" s="68"/>
      <c r="E23" s="69"/>
      <c r="F23" s="69"/>
      <c r="G23" s="21"/>
    </row>
    <row r="24" spans="2:7" ht="38.25" x14ac:dyDescent="0.2">
      <c r="B24" s="35" t="s">
        <v>212</v>
      </c>
      <c r="C24" s="36" t="s">
        <v>4380</v>
      </c>
      <c r="D24" s="67"/>
      <c r="E24" s="76"/>
      <c r="F24" s="76"/>
      <c r="G24" s="66">
        <f>SCDBPTBVER!G22-SCDBPTBVER!G23</f>
        <v>1.949E-3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&amp;CSCDBPTBVERSI11</oddHeader>
    <oddFooter>&amp;LWINGS Application&amp;RSaveAs(3/1/2013-10:15 AM)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08"/>
  <sheetViews>
    <sheetView workbookViewId="0"/>
  </sheetViews>
  <sheetFormatPr defaultRowHeight="12.75" x14ac:dyDescent="0.2"/>
  <cols>
    <col min="1" max="1" width="2" customWidth="1"/>
    <col min="2" max="3" width="10" customWidth="1"/>
    <col min="4" max="4" width="26" customWidth="1"/>
    <col min="5" max="5" width="11" customWidth="1"/>
    <col min="6" max="8" width="15" customWidth="1"/>
    <col min="9" max="10" width="11" customWidth="1"/>
    <col min="11" max="11" width="20" customWidth="1"/>
    <col min="12" max="13" width="15" customWidth="1"/>
    <col min="14" max="14" width="12" customWidth="1"/>
    <col min="15" max="15" width="26" customWidth="1"/>
    <col min="16" max="16" width="11" customWidth="1"/>
    <col min="17" max="18" width="15" customWidth="1"/>
    <col min="19" max="19" width="49" customWidth="1"/>
    <col min="20" max="20" width="26" customWidth="1"/>
  </cols>
  <sheetData>
    <row r="2" spans="2:20" ht="33.75" x14ac:dyDescent="0.2">
      <c r="B2" s="1"/>
      <c r="C2" s="1" t="s">
        <v>4785</v>
      </c>
      <c r="D2" s="1"/>
      <c r="E2" s="1"/>
      <c r="I2" s="5"/>
      <c r="J2" s="5"/>
    </row>
    <row r="3" spans="2:20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2:20" ht="40.5" x14ac:dyDescent="0.3">
      <c r="B4" s="4" t="s">
        <v>4784</v>
      </c>
      <c r="C4" s="3"/>
      <c r="D4" s="3"/>
      <c r="E4" s="3"/>
      <c r="F4" s="3"/>
      <c r="G4" s="3"/>
      <c r="H4" s="3"/>
      <c r="I4" s="73"/>
      <c r="J4" s="73"/>
      <c r="K4" s="3"/>
      <c r="L4" s="3"/>
      <c r="M4" s="3"/>
      <c r="N4" s="3"/>
      <c r="O4" s="3"/>
      <c r="P4" s="3"/>
      <c r="Q4" s="3"/>
      <c r="R4" s="3"/>
      <c r="S4" s="3"/>
      <c r="T4" s="3"/>
    </row>
    <row r="5" spans="2:20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</row>
    <row r="6" spans="2:20" ht="144" x14ac:dyDescent="0.2">
      <c r="B6" s="9"/>
      <c r="C6" s="10" t="s">
        <v>4783</v>
      </c>
      <c r="D6" s="10" t="s">
        <v>4782</v>
      </c>
      <c r="E6" s="10" t="s">
        <v>4781</v>
      </c>
      <c r="F6" s="10" t="s">
        <v>4780</v>
      </c>
      <c r="G6" s="10" t="s">
        <v>4779</v>
      </c>
      <c r="H6" s="10" t="s">
        <v>4778</v>
      </c>
      <c r="I6" s="10" t="s">
        <v>4777</v>
      </c>
      <c r="J6" s="10" t="s">
        <v>4776</v>
      </c>
      <c r="K6" s="10" t="s">
        <v>4775</v>
      </c>
      <c r="L6" s="10" t="s">
        <v>4774</v>
      </c>
      <c r="M6" s="10" t="s">
        <v>4773</v>
      </c>
      <c r="N6" s="10" t="s">
        <v>4772</v>
      </c>
      <c r="O6" s="10" t="s">
        <v>4771</v>
      </c>
      <c r="P6" s="10" t="s">
        <v>4770</v>
      </c>
      <c r="Q6" s="10" t="s">
        <v>4769</v>
      </c>
      <c r="R6" s="10" t="s">
        <v>4768</v>
      </c>
      <c r="S6" s="10" t="s">
        <v>4767</v>
      </c>
      <c r="T6" s="10" t="s">
        <v>4766</v>
      </c>
    </row>
    <row r="7" spans="2:20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29" t="s">
        <v>24</v>
      </c>
      <c r="J7" s="29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</row>
    <row r="8" spans="2:20" ht="25.5" x14ac:dyDescent="0.2">
      <c r="B8" s="14" t="s">
        <v>235</v>
      </c>
      <c r="C8" s="24" t="s">
        <v>4763</v>
      </c>
      <c r="D8" s="16" t="s">
        <v>4758</v>
      </c>
      <c r="E8" s="20" t="s">
        <v>4412</v>
      </c>
      <c r="F8" s="21">
        <v>20000000</v>
      </c>
      <c r="G8" s="79">
        <f>SCDBPTCSN1!L8+SCDBPTCSN1!Q8</f>
        <v>1896217.4850000001</v>
      </c>
      <c r="H8" s="79">
        <f>SCDBPTCSN1!M8+SCDBPTCSN1!R8</f>
        <v>-2646120.5</v>
      </c>
      <c r="I8" s="34">
        <v>38498</v>
      </c>
      <c r="J8" s="34">
        <v>42150</v>
      </c>
      <c r="K8" s="20" t="s">
        <v>4415</v>
      </c>
      <c r="L8" s="21">
        <v>0</v>
      </c>
      <c r="M8" s="21">
        <v>-4592680</v>
      </c>
      <c r="N8" s="32" t="s">
        <v>4765</v>
      </c>
      <c r="O8" s="20" t="s">
        <v>4523</v>
      </c>
      <c r="P8" s="20" t="s">
        <v>4511</v>
      </c>
      <c r="Q8" s="21">
        <v>1896217.4850000001</v>
      </c>
      <c r="R8" s="21">
        <v>1946559.5</v>
      </c>
      <c r="S8" s="70" t="s">
        <v>321</v>
      </c>
      <c r="T8" s="20" t="s">
        <v>365</v>
      </c>
    </row>
    <row r="9" spans="2:20" ht="25.5" x14ac:dyDescent="0.2">
      <c r="B9" s="14" t="s">
        <v>4764</v>
      </c>
      <c r="C9" s="24" t="s">
        <v>4763</v>
      </c>
      <c r="D9" s="16" t="s">
        <v>4758</v>
      </c>
      <c r="E9" s="20" t="s">
        <v>4412</v>
      </c>
      <c r="F9" s="21">
        <v>0</v>
      </c>
      <c r="G9" s="79">
        <v>18145835.68</v>
      </c>
      <c r="H9" s="79">
        <v>19804151.199999999</v>
      </c>
      <c r="I9" s="31"/>
      <c r="J9" s="31"/>
      <c r="K9" s="20" t="s">
        <v>4415</v>
      </c>
      <c r="L9" s="21">
        <v>0</v>
      </c>
      <c r="M9" s="21">
        <v>0</v>
      </c>
      <c r="N9" s="32" t="s">
        <v>4762</v>
      </c>
      <c r="O9" s="20" t="s">
        <v>4761</v>
      </c>
      <c r="P9" s="20" t="s">
        <v>4511</v>
      </c>
      <c r="Q9" s="21">
        <v>18145835.68</v>
      </c>
      <c r="R9" s="21">
        <v>19804151.199999999</v>
      </c>
      <c r="S9" s="70" t="s">
        <v>321</v>
      </c>
      <c r="T9" s="20" t="s">
        <v>365</v>
      </c>
    </row>
    <row r="10" spans="2:20" ht="25.5" x14ac:dyDescent="0.2">
      <c r="B10" s="14" t="s">
        <v>4760</v>
      </c>
      <c r="C10" s="24" t="s">
        <v>4759</v>
      </c>
      <c r="D10" s="16" t="s">
        <v>4758</v>
      </c>
      <c r="E10" s="20" t="s">
        <v>4412</v>
      </c>
      <c r="F10" s="21">
        <v>5000000</v>
      </c>
      <c r="G10" s="79">
        <v>5522718.2599999998</v>
      </c>
      <c r="H10" s="79">
        <v>4624804.55</v>
      </c>
      <c r="I10" s="34">
        <v>38693</v>
      </c>
      <c r="J10" s="34">
        <v>45994</v>
      </c>
      <c r="K10" s="20" t="s">
        <v>4415</v>
      </c>
      <c r="L10" s="21">
        <v>0</v>
      </c>
      <c r="M10" s="21">
        <v>-1050004.99</v>
      </c>
      <c r="N10" s="32" t="s">
        <v>4757</v>
      </c>
      <c r="O10" s="20" t="s">
        <v>4574</v>
      </c>
      <c r="P10" s="20" t="s">
        <v>4412</v>
      </c>
      <c r="Q10" s="21">
        <v>5522718.2599999998</v>
      </c>
      <c r="R10" s="21">
        <v>5674809.54</v>
      </c>
      <c r="S10" s="70" t="s">
        <v>321</v>
      </c>
      <c r="T10" s="20" t="s">
        <v>365</v>
      </c>
    </row>
    <row r="11" spans="2:20" ht="25.5" x14ac:dyDescent="0.2">
      <c r="B11" s="14" t="s">
        <v>4756</v>
      </c>
      <c r="C11" s="24" t="s">
        <v>4755</v>
      </c>
      <c r="D11" s="16" t="s">
        <v>4754</v>
      </c>
      <c r="E11" s="20" t="s">
        <v>4412</v>
      </c>
      <c r="F11" s="21">
        <v>10000000</v>
      </c>
      <c r="G11" s="79">
        <v>10110110.039999999</v>
      </c>
      <c r="H11" s="79">
        <v>11468020</v>
      </c>
      <c r="I11" s="34">
        <v>38962</v>
      </c>
      <c r="J11" s="34">
        <v>41537</v>
      </c>
      <c r="K11" s="20" t="s">
        <v>4415</v>
      </c>
      <c r="L11" s="21">
        <v>0</v>
      </c>
      <c r="M11" s="21">
        <v>43120</v>
      </c>
      <c r="N11" s="32" t="s">
        <v>4753</v>
      </c>
      <c r="O11" s="20" t="s">
        <v>4523</v>
      </c>
      <c r="P11" s="20" t="s">
        <v>4511</v>
      </c>
      <c r="Q11" s="21">
        <v>10110110.039999999</v>
      </c>
      <c r="R11" s="21">
        <v>11424900</v>
      </c>
      <c r="S11" s="70" t="s">
        <v>321</v>
      </c>
      <c r="T11" s="20" t="s">
        <v>346</v>
      </c>
    </row>
    <row r="12" spans="2:20" ht="25.5" x14ac:dyDescent="0.2">
      <c r="B12" s="14" t="s">
        <v>4752</v>
      </c>
      <c r="C12" s="24" t="s">
        <v>4751</v>
      </c>
      <c r="D12" s="16" t="s">
        <v>4746</v>
      </c>
      <c r="E12" s="20" t="s">
        <v>4742</v>
      </c>
      <c r="F12" s="21">
        <v>5000000</v>
      </c>
      <c r="G12" s="79">
        <v>-3535.49</v>
      </c>
      <c r="H12" s="79">
        <v>450309.99</v>
      </c>
      <c r="I12" s="28">
        <v>39189</v>
      </c>
      <c r="J12" s="28">
        <v>44604</v>
      </c>
      <c r="K12" s="20" t="s">
        <v>4415</v>
      </c>
      <c r="L12" s="21">
        <v>-5000000</v>
      </c>
      <c r="M12" s="21">
        <v>-5000000</v>
      </c>
      <c r="N12" s="32" t="s">
        <v>4750</v>
      </c>
      <c r="O12" s="20" t="s">
        <v>4749</v>
      </c>
      <c r="P12" s="20" t="s">
        <v>4511</v>
      </c>
      <c r="Q12" s="21">
        <v>4996464.51</v>
      </c>
      <c r="R12" s="21">
        <v>5450309.9900000002</v>
      </c>
      <c r="S12" s="70" t="s">
        <v>321</v>
      </c>
      <c r="T12" s="20" t="s">
        <v>346</v>
      </c>
    </row>
    <row r="13" spans="2:20" ht="25.5" x14ac:dyDescent="0.2">
      <c r="B13" s="14" t="s">
        <v>4748</v>
      </c>
      <c r="C13" s="24" t="s">
        <v>4747</v>
      </c>
      <c r="D13" s="16" t="s">
        <v>4746</v>
      </c>
      <c r="E13" s="20" t="s">
        <v>4742</v>
      </c>
      <c r="F13" s="21">
        <v>5000000</v>
      </c>
      <c r="G13" s="79">
        <v>99930.55</v>
      </c>
      <c r="H13" s="79">
        <v>160184.57</v>
      </c>
      <c r="I13" s="34">
        <v>39189</v>
      </c>
      <c r="J13" s="34">
        <v>44604</v>
      </c>
      <c r="K13" s="20" t="s">
        <v>4415</v>
      </c>
      <c r="L13" s="21">
        <v>-5000000</v>
      </c>
      <c r="M13" s="21">
        <v>-5000000</v>
      </c>
      <c r="N13" s="32" t="s">
        <v>4628</v>
      </c>
      <c r="O13" s="20" t="s">
        <v>4599</v>
      </c>
      <c r="P13" s="20" t="s">
        <v>4412</v>
      </c>
      <c r="Q13" s="21">
        <v>5099930.55</v>
      </c>
      <c r="R13" s="21">
        <v>5160184.57</v>
      </c>
      <c r="S13" s="70" t="s">
        <v>321</v>
      </c>
      <c r="T13" s="20" t="s">
        <v>346</v>
      </c>
    </row>
    <row r="14" spans="2:20" x14ac:dyDescent="0.2">
      <c r="B14" s="14" t="s">
        <v>4745</v>
      </c>
      <c r="C14" s="24" t="s">
        <v>4744</v>
      </c>
      <c r="D14" s="16" t="s">
        <v>4743</v>
      </c>
      <c r="E14" s="20" t="s">
        <v>4742</v>
      </c>
      <c r="F14" s="21">
        <v>1080319.01</v>
      </c>
      <c r="G14" s="79">
        <v>147024.318</v>
      </c>
      <c r="H14" s="79">
        <v>151281.375</v>
      </c>
      <c r="I14" s="34">
        <v>39163</v>
      </c>
      <c r="J14" s="34">
        <v>53383</v>
      </c>
      <c r="K14" s="20" t="s">
        <v>4415</v>
      </c>
      <c r="L14" s="21">
        <v>-998881.31</v>
      </c>
      <c r="M14" s="21">
        <v>-998881.31</v>
      </c>
      <c r="N14" s="32" t="s">
        <v>4741</v>
      </c>
      <c r="O14" s="20" t="s">
        <v>4532</v>
      </c>
      <c r="P14" s="20" t="s">
        <v>4511</v>
      </c>
      <c r="Q14" s="21">
        <v>1145905.628</v>
      </c>
      <c r="R14" s="21">
        <v>1150162.6850000001</v>
      </c>
      <c r="S14" s="70" t="s">
        <v>321</v>
      </c>
      <c r="T14" s="20" t="s">
        <v>320</v>
      </c>
    </row>
    <row r="15" spans="2:20" ht="25.5" x14ac:dyDescent="0.2">
      <c r="B15" s="14" t="s">
        <v>4740</v>
      </c>
      <c r="C15" s="24" t="s">
        <v>4739</v>
      </c>
      <c r="D15" s="16" t="s">
        <v>4738</v>
      </c>
      <c r="E15" s="20" t="s">
        <v>4412</v>
      </c>
      <c r="F15" s="21">
        <v>10000000</v>
      </c>
      <c r="G15" s="79">
        <v>10053243.18</v>
      </c>
      <c r="H15" s="79">
        <v>6450310.0199999996</v>
      </c>
      <c r="I15" s="28">
        <v>39273</v>
      </c>
      <c r="J15" s="28">
        <v>42998</v>
      </c>
      <c r="K15" s="20" t="s">
        <v>4415</v>
      </c>
      <c r="L15" s="21">
        <v>0</v>
      </c>
      <c r="M15" s="21">
        <v>-3721549.98</v>
      </c>
      <c r="N15" s="32" t="s">
        <v>4628</v>
      </c>
      <c r="O15" s="20" t="s">
        <v>4599</v>
      </c>
      <c r="P15" s="20" t="s">
        <v>4412</v>
      </c>
      <c r="Q15" s="21">
        <v>10053243.18</v>
      </c>
      <c r="R15" s="21">
        <v>10171860</v>
      </c>
      <c r="S15" s="70" t="s">
        <v>321</v>
      </c>
      <c r="T15" s="20" t="s">
        <v>320</v>
      </c>
    </row>
    <row r="16" spans="2:20" ht="25.5" x14ac:dyDescent="0.2">
      <c r="B16" s="14" t="s">
        <v>4737</v>
      </c>
      <c r="C16" s="24" t="s">
        <v>4736</v>
      </c>
      <c r="D16" s="16" t="s">
        <v>4735</v>
      </c>
      <c r="E16" s="20" t="s">
        <v>4412</v>
      </c>
      <c r="F16" s="21">
        <v>20000000</v>
      </c>
      <c r="G16" s="79">
        <v>20603520.18</v>
      </c>
      <c r="H16" s="79">
        <v>17237947.07</v>
      </c>
      <c r="I16" s="34">
        <v>39273</v>
      </c>
      <c r="J16" s="34">
        <v>42998</v>
      </c>
      <c r="K16" s="20" t="s">
        <v>4415</v>
      </c>
      <c r="L16" s="21">
        <v>0</v>
      </c>
      <c r="M16" s="21">
        <v>-3609280</v>
      </c>
      <c r="N16" s="32" t="s">
        <v>4628</v>
      </c>
      <c r="O16" s="20" t="s">
        <v>4599</v>
      </c>
      <c r="P16" s="20" t="s">
        <v>4412</v>
      </c>
      <c r="Q16" s="21">
        <v>20603520.18</v>
      </c>
      <c r="R16" s="21">
        <v>20847227.07</v>
      </c>
      <c r="S16" s="70" t="s">
        <v>321</v>
      </c>
      <c r="T16" s="20" t="s">
        <v>320</v>
      </c>
    </row>
    <row r="17" spans="2:20" ht="25.5" x14ac:dyDescent="0.2">
      <c r="B17" s="14" t="s">
        <v>4734</v>
      </c>
      <c r="C17" s="24" t="s">
        <v>4731</v>
      </c>
      <c r="D17" s="16" t="s">
        <v>4730</v>
      </c>
      <c r="E17" s="20" t="s">
        <v>4412</v>
      </c>
      <c r="F17" s="21">
        <v>10000000</v>
      </c>
      <c r="G17" s="79">
        <v>2809305.04</v>
      </c>
      <c r="H17" s="79">
        <v>2513286.89</v>
      </c>
      <c r="I17" s="34">
        <v>39416</v>
      </c>
      <c r="J17" s="34">
        <v>43089</v>
      </c>
      <c r="K17" s="20" t="s">
        <v>4415</v>
      </c>
      <c r="L17" s="21">
        <v>0</v>
      </c>
      <c r="M17" s="21">
        <v>-298789.98</v>
      </c>
      <c r="N17" s="32" t="s">
        <v>4733</v>
      </c>
      <c r="O17" s="20" t="s">
        <v>4523</v>
      </c>
      <c r="P17" s="20" t="s">
        <v>4511</v>
      </c>
      <c r="Q17" s="21">
        <v>2809305.04</v>
      </c>
      <c r="R17" s="21">
        <v>2812076.87</v>
      </c>
      <c r="S17" s="70" t="s">
        <v>321</v>
      </c>
      <c r="T17" s="20" t="s">
        <v>356</v>
      </c>
    </row>
    <row r="18" spans="2:20" ht="25.5" x14ac:dyDescent="0.2">
      <c r="B18" s="14" t="s">
        <v>4732</v>
      </c>
      <c r="C18" s="24" t="s">
        <v>4731</v>
      </c>
      <c r="D18" s="16" t="s">
        <v>4730</v>
      </c>
      <c r="E18" s="20" t="s">
        <v>4412</v>
      </c>
      <c r="F18" s="21"/>
      <c r="G18" s="79">
        <v>7025627.3890000004</v>
      </c>
      <c r="H18" s="79">
        <v>7798621.159</v>
      </c>
      <c r="I18" s="19"/>
      <c r="J18" s="19"/>
      <c r="K18" s="20" t="s">
        <v>4415</v>
      </c>
      <c r="L18" s="21"/>
      <c r="M18" s="21"/>
      <c r="N18" s="32" t="s">
        <v>4611</v>
      </c>
      <c r="O18" s="20" t="s">
        <v>4523</v>
      </c>
      <c r="P18" s="20" t="s">
        <v>4511</v>
      </c>
      <c r="Q18" s="21">
        <v>7025627.3890000004</v>
      </c>
      <c r="R18" s="21">
        <v>7798621.159</v>
      </c>
      <c r="S18" s="70" t="s">
        <v>321</v>
      </c>
      <c r="T18" s="20" t="s">
        <v>356</v>
      </c>
    </row>
    <row r="19" spans="2:20" ht="25.5" x14ac:dyDescent="0.2">
      <c r="B19" s="14" t="s">
        <v>4729</v>
      </c>
      <c r="C19" s="24" t="s">
        <v>4728</v>
      </c>
      <c r="D19" s="16" t="s">
        <v>4720</v>
      </c>
      <c r="E19" s="20" t="s">
        <v>590</v>
      </c>
      <c r="F19" s="21">
        <v>15000000</v>
      </c>
      <c r="G19" s="79">
        <v>15021535.890000001</v>
      </c>
      <c r="H19" s="79">
        <v>15079995</v>
      </c>
      <c r="I19" s="34">
        <v>39452</v>
      </c>
      <c r="J19" s="34">
        <v>41353</v>
      </c>
      <c r="K19" s="20" t="s">
        <v>4415</v>
      </c>
      <c r="L19" s="21">
        <v>0</v>
      </c>
      <c r="M19" s="21">
        <v>15375</v>
      </c>
      <c r="N19" s="32" t="s">
        <v>4727</v>
      </c>
      <c r="O19" s="20" t="s">
        <v>4552</v>
      </c>
      <c r="P19" s="20" t="s">
        <v>4412</v>
      </c>
      <c r="Q19" s="21">
        <v>15021535.890000001</v>
      </c>
      <c r="R19" s="21">
        <v>15064620</v>
      </c>
      <c r="S19" s="70" t="s">
        <v>321</v>
      </c>
      <c r="T19" s="20" t="s">
        <v>333</v>
      </c>
    </row>
    <row r="20" spans="2:20" x14ac:dyDescent="0.2">
      <c r="B20" s="14" t="s">
        <v>4726</v>
      </c>
      <c r="C20" s="24" t="s">
        <v>4724</v>
      </c>
      <c r="D20" s="16" t="s">
        <v>4723</v>
      </c>
      <c r="E20" s="20" t="s">
        <v>590</v>
      </c>
      <c r="F20" s="21">
        <v>20000000</v>
      </c>
      <c r="G20" s="79">
        <v>4999884.8770000003</v>
      </c>
      <c r="H20" s="79">
        <v>5065025.0020000003</v>
      </c>
      <c r="I20" s="34">
        <v>39452</v>
      </c>
      <c r="J20" s="34">
        <v>41353</v>
      </c>
      <c r="K20" s="20" t="s">
        <v>4415</v>
      </c>
      <c r="L20" s="21">
        <v>0</v>
      </c>
      <c r="M20" s="21">
        <v>13220</v>
      </c>
      <c r="N20" s="32" t="s">
        <v>4645</v>
      </c>
      <c r="O20" s="20" t="s">
        <v>4644</v>
      </c>
      <c r="P20" s="20" t="s">
        <v>334</v>
      </c>
      <c r="Q20" s="21">
        <v>4999884.8770000003</v>
      </c>
      <c r="R20" s="21">
        <v>5051805.0020000003</v>
      </c>
      <c r="S20" s="70" t="s">
        <v>321</v>
      </c>
      <c r="T20" s="20" t="s">
        <v>343</v>
      </c>
    </row>
    <row r="21" spans="2:20" x14ac:dyDescent="0.2">
      <c r="B21" s="14" t="s">
        <v>4725</v>
      </c>
      <c r="C21" s="24" t="s">
        <v>4724</v>
      </c>
      <c r="D21" s="16" t="s">
        <v>4723</v>
      </c>
      <c r="E21" s="20" t="s">
        <v>590</v>
      </c>
      <c r="F21" s="21"/>
      <c r="G21" s="79">
        <v>14998609.939999999</v>
      </c>
      <c r="H21" s="79">
        <v>15118860</v>
      </c>
      <c r="I21" s="19"/>
      <c r="J21" s="19"/>
      <c r="K21" s="20" t="s">
        <v>4415</v>
      </c>
      <c r="L21" s="21"/>
      <c r="M21" s="21"/>
      <c r="N21" s="32" t="s">
        <v>4619</v>
      </c>
      <c r="O21" s="20" t="s">
        <v>4618</v>
      </c>
      <c r="P21" s="20" t="s">
        <v>334</v>
      </c>
      <c r="Q21" s="21">
        <v>14998609.939999999</v>
      </c>
      <c r="R21" s="21">
        <v>15118860</v>
      </c>
      <c r="S21" s="70" t="s">
        <v>321</v>
      </c>
      <c r="T21" s="20" t="s">
        <v>343</v>
      </c>
    </row>
    <row r="22" spans="2:20" ht="25.5" x14ac:dyDescent="0.2">
      <c r="B22" s="14" t="s">
        <v>4722</v>
      </c>
      <c r="C22" s="24" t="s">
        <v>4721</v>
      </c>
      <c r="D22" s="16" t="s">
        <v>4720</v>
      </c>
      <c r="E22" s="20" t="s">
        <v>590</v>
      </c>
      <c r="F22" s="21">
        <v>5000000</v>
      </c>
      <c r="G22" s="79">
        <v>5324420.09</v>
      </c>
      <c r="H22" s="79">
        <v>5401056.5999999996</v>
      </c>
      <c r="I22" s="34">
        <v>39452</v>
      </c>
      <c r="J22" s="34">
        <v>41353</v>
      </c>
      <c r="K22" s="20" t="s">
        <v>4415</v>
      </c>
      <c r="L22" s="21">
        <v>0</v>
      </c>
      <c r="M22" s="21">
        <v>3575</v>
      </c>
      <c r="N22" s="32" t="s">
        <v>4595</v>
      </c>
      <c r="O22" s="20" t="s">
        <v>4586</v>
      </c>
      <c r="P22" s="20" t="s">
        <v>323</v>
      </c>
      <c r="Q22" s="21">
        <v>5324420.09</v>
      </c>
      <c r="R22" s="21">
        <v>5397481.5999999996</v>
      </c>
      <c r="S22" s="70" t="s">
        <v>321</v>
      </c>
      <c r="T22" s="20" t="s">
        <v>346</v>
      </c>
    </row>
    <row r="23" spans="2:20" x14ac:dyDescent="0.2">
      <c r="B23" s="14" t="s">
        <v>4719</v>
      </c>
      <c r="C23" s="24" t="s">
        <v>4715</v>
      </c>
      <c r="D23" s="16" t="s">
        <v>4714</v>
      </c>
      <c r="E23" s="20" t="s">
        <v>590</v>
      </c>
      <c r="F23" s="21">
        <v>20000000</v>
      </c>
      <c r="G23" s="79">
        <v>10000000</v>
      </c>
      <c r="H23" s="79">
        <v>11276710.02</v>
      </c>
      <c r="I23" s="28">
        <v>39455</v>
      </c>
      <c r="J23" s="28">
        <v>41353</v>
      </c>
      <c r="K23" s="20" t="s">
        <v>4415</v>
      </c>
      <c r="L23" s="21">
        <v>0</v>
      </c>
      <c r="M23" s="21">
        <v>19020.009999999998</v>
      </c>
      <c r="N23" s="32" t="s">
        <v>4718</v>
      </c>
      <c r="O23" s="20" t="s">
        <v>4717</v>
      </c>
      <c r="P23" s="20" t="s">
        <v>334</v>
      </c>
      <c r="Q23" s="21">
        <v>10000000</v>
      </c>
      <c r="R23" s="21">
        <v>11257690.01</v>
      </c>
      <c r="S23" s="70" t="s">
        <v>321</v>
      </c>
      <c r="T23" s="20" t="s">
        <v>343</v>
      </c>
    </row>
    <row r="24" spans="2:20" x14ac:dyDescent="0.2">
      <c r="B24" s="14" t="s">
        <v>4716</v>
      </c>
      <c r="C24" s="24" t="s">
        <v>4715</v>
      </c>
      <c r="D24" s="16" t="s">
        <v>4714</v>
      </c>
      <c r="E24" s="20" t="s">
        <v>590</v>
      </c>
      <c r="F24" s="21">
        <v>0</v>
      </c>
      <c r="G24" s="79">
        <v>11590000</v>
      </c>
      <c r="H24" s="79">
        <v>11822309.960000001</v>
      </c>
      <c r="I24" s="31"/>
      <c r="J24" s="31"/>
      <c r="K24" s="20" t="s">
        <v>4415</v>
      </c>
      <c r="L24" s="21">
        <v>0</v>
      </c>
      <c r="M24" s="21">
        <v>0</v>
      </c>
      <c r="N24" s="32" t="s">
        <v>4701</v>
      </c>
      <c r="O24" s="20" t="s">
        <v>4700</v>
      </c>
      <c r="P24" s="20" t="s">
        <v>323</v>
      </c>
      <c r="Q24" s="21">
        <v>11590000</v>
      </c>
      <c r="R24" s="21">
        <v>11822309.960000001</v>
      </c>
      <c r="S24" s="70" t="s">
        <v>321</v>
      </c>
      <c r="T24" s="20" t="s">
        <v>343</v>
      </c>
    </row>
    <row r="25" spans="2:20" ht="25.5" x14ac:dyDescent="0.2">
      <c r="B25" s="14" t="s">
        <v>4713</v>
      </c>
      <c r="C25" s="24" t="s">
        <v>4712</v>
      </c>
      <c r="D25" s="16" t="s">
        <v>4708</v>
      </c>
      <c r="E25" s="20" t="s">
        <v>4412</v>
      </c>
      <c r="F25" s="21">
        <v>10000000</v>
      </c>
      <c r="G25" s="79">
        <v>10022111.74</v>
      </c>
      <c r="H25" s="79">
        <v>11684080.050000001</v>
      </c>
      <c r="I25" s="28">
        <v>39458</v>
      </c>
      <c r="J25" s="28">
        <v>43179</v>
      </c>
      <c r="K25" s="20" t="s">
        <v>4415</v>
      </c>
      <c r="L25" s="21">
        <v>0</v>
      </c>
      <c r="M25" s="21">
        <v>89230.02</v>
      </c>
      <c r="N25" s="32" t="s">
        <v>4548</v>
      </c>
      <c r="O25" s="20" t="s">
        <v>4547</v>
      </c>
      <c r="P25" s="20" t="s">
        <v>334</v>
      </c>
      <c r="Q25" s="21">
        <v>10022111.74</v>
      </c>
      <c r="R25" s="21">
        <v>11594850.029999999</v>
      </c>
      <c r="S25" s="70" t="s">
        <v>321</v>
      </c>
      <c r="T25" s="20" t="s">
        <v>356</v>
      </c>
    </row>
    <row r="26" spans="2:20" x14ac:dyDescent="0.2">
      <c r="B26" s="14" t="s">
        <v>4711</v>
      </c>
      <c r="C26" s="24" t="s">
        <v>4709</v>
      </c>
      <c r="D26" s="16" t="s">
        <v>4708</v>
      </c>
      <c r="E26" s="20" t="s">
        <v>4412</v>
      </c>
      <c r="F26" s="21">
        <v>15000000</v>
      </c>
      <c r="G26" s="79">
        <v>74392.09</v>
      </c>
      <c r="H26" s="79">
        <v>86386.77</v>
      </c>
      <c r="I26" s="28">
        <v>39458</v>
      </c>
      <c r="J26" s="28">
        <v>43179</v>
      </c>
      <c r="K26" s="20" t="s">
        <v>4415</v>
      </c>
      <c r="L26" s="21">
        <v>0</v>
      </c>
      <c r="M26" s="21">
        <v>11115.01</v>
      </c>
      <c r="N26" s="32" t="s">
        <v>4628</v>
      </c>
      <c r="O26" s="20" t="s">
        <v>4599</v>
      </c>
      <c r="P26" s="20" t="s">
        <v>4412</v>
      </c>
      <c r="Q26" s="21">
        <v>74392.09</v>
      </c>
      <c r="R26" s="21">
        <v>75271.759999999995</v>
      </c>
      <c r="S26" s="70" t="s">
        <v>321</v>
      </c>
      <c r="T26" s="20" t="s">
        <v>490</v>
      </c>
    </row>
    <row r="27" spans="2:20" x14ac:dyDescent="0.2">
      <c r="B27" s="14" t="s">
        <v>4710</v>
      </c>
      <c r="C27" s="24" t="s">
        <v>4709</v>
      </c>
      <c r="D27" s="16" t="s">
        <v>4708</v>
      </c>
      <c r="E27" s="20" t="s">
        <v>4412</v>
      </c>
      <c r="F27" s="21">
        <v>0</v>
      </c>
      <c r="G27" s="79">
        <v>14927716.16</v>
      </c>
      <c r="H27" s="79">
        <v>17084145.190000001</v>
      </c>
      <c r="I27" s="31"/>
      <c r="J27" s="31"/>
      <c r="K27" s="20" t="s">
        <v>4415</v>
      </c>
      <c r="L27" s="21">
        <v>0</v>
      </c>
      <c r="M27" s="21">
        <v>0</v>
      </c>
      <c r="N27" s="32" t="s">
        <v>4707</v>
      </c>
      <c r="O27" s="20" t="s">
        <v>4706</v>
      </c>
      <c r="P27" s="20" t="s">
        <v>334</v>
      </c>
      <c r="Q27" s="21">
        <v>14927716.16</v>
      </c>
      <c r="R27" s="21">
        <v>17084145.190000001</v>
      </c>
      <c r="S27" s="70" t="s">
        <v>321</v>
      </c>
      <c r="T27" s="20" t="s">
        <v>490</v>
      </c>
    </row>
    <row r="28" spans="2:20" ht="25.5" x14ac:dyDescent="0.2">
      <c r="B28" s="14" t="s">
        <v>4705</v>
      </c>
      <c r="C28" s="24" t="s">
        <v>4703</v>
      </c>
      <c r="D28" s="16" t="s">
        <v>4702</v>
      </c>
      <c r="E28" s="20" t="s">
        <v>4412</v>
      </c>
      <c r="F28" s="21">
        <v>10000000</v>
      </c>
      <c r="G28" s="79">
        <v>3818226.92</v>
      </c>
      <c r="H28" s="79">
        <v>4489705.8099999996</v>
      </c>
      <c r="I28" s="28">
        <v>39464</v>
      </c>
      <c r="J28" s="28">
        <v>41353</v>
      </c>
      <c r="K28" s="20" t="s">
        <v>4415</v>
      </c>
      <c r="L28" s="21">
        <v>0</v>
      </c>
      <c r="M28" s="21">
        <v>9420</v>
      </c>
      <c r="N28" s="32" t="s">
        <v>4591</v>
      </c>
      <c r="O28" s="20" t="s">
        <v>4586</v>
      </c>
      <c r="P28" s="20" t="s">
        <v>323</v>
      </c>
      <c r="Q28" s="21">
        <v>3818226.92</v>
      </c>
      <c r="R28" s="21">
        <v>4480285.8099999996</v>
      </c>
      <c r="S28" s="70" t="s">
        <v>321</v>
      </c>
      <c r="T28" s="20" t="s">
        <v>346</v>
      </c>
    </row>
    <row r="29" spans="2:20" ht="25.5" x14ac:dyDescent="0.2">
      <c r="B29" s="14" t="s">
        <v>4704</v>
      </c>
      <c r="C29" s="24" t="s">
        <v>4703</v>
      </c>
      <c r="D29" s="16" t="s">
        <v>4702</v>
      </c>
      <c r="E29" s="20" t="s">
        <v>4412</v>
      </c>
      <c r="F29" s="21">
        <v>0</v>
      </c>
      <c r="G29" s="79">
        <v>6840000</v>
      </c>
      <c r="H29" s="79">
        <v>6977100.96</v>
      </c>
      <c r="I29" s="19"/>
      <c r="J29" s="19"/>
      <c r="K29" s="20" t="s">
        <v>4415</v>
      </c>
      <c r="L29" s="21">
        <v>0</v>
      </c>
      <c r="M29" s="21">
        <v>0</v>
      </c>
      <c r="N29" s="32" t="s">
        <v>4701</v>
      </c>
      <c r="O29" s="20" t="s">
        <v>4700</v>
      </c>
      <c r="P29" s="20" t="s">
        <v>323</v>
      </c>
      <c r="Q29" s="21">
        <v>6840000</v>
      </c>
      <c r="R29" s="21">
        <v>6977100.96</v>
      </c>
      <c r="S29" s="70" t="s">
        <v>321</v>
      </c>
      <c r="T29" s="20" t="s">
        <v>346</v>
      </c>
    </row>
    <row r="30" spans="2:20" x14ac:dyDescent="0.2">
      <c r="B30" s="14" t="s">
        <v>4699</v>
      </c>
      <c r="C30" s="24" t="s">
        <v>4693</v>
      </c>
      <c r="D30" s="16" t="s">
        <v>4692</v>
      </c>
      <c r="E30" s="20" t="s">
        <v>4412</v>
      </c>
      <c r="F30" s="21">
        <v>20000000</v>
      </c>
      <c r="G30" s="79">
        <v>10000000</v>
      </c>
      <c r="H30" s="79">
        <v>10122039.98</v>
      </c>
      <c r="I30" s="34">
        <v>39480</v>
      </c>
      <c r="J30" s="34">
        <v>42083</v>
      </c>
      <c r="K30" s="20" t="s">
        <v>4415</v>
      </c>
      <c r="L30" s="21">
        <v>0</v>
      </c>
      <c r="M30" s="21">
        <v>112879.98</v>
      </c>
      <c r="N30" s="32" t="s">
        <v>4698</v>
      </c>
      <c r="O30" s="20" t="s">
        <v>4586</v>
      </c>
      <c r="P30" s="20" t="s">
        <v>323</v>
      </c>
      <c r="Q30" s="21">
        <v>10000000</v>
      </c>
      <c r="R30" s="21">
        <v>10009160</v>
      </c>
      <c r="S30" s="70" t="s">
        <v>321</v>
      </c>
      <c r="T30" s="20" t="s">
        <v>338</v>
      </c>
    </row>
    <row r="31" spans="2:20" x14ac:dyDescent="0.2">
      <c r="B31" s="14" t="s">
        <v>4697</v>
      </c>
      <c r="C31" s="24" t="s">
        <v>4693</v>
      </c>
      <c r="D31" s="16" t="s">
        <v>4692</v>
      </c>
      <c r="E31" s="20" t="s">
        <v>4412</v>
      </c>
      <c r="F31" s="21">
        <v>0</v>
      </c>
      <c r="G31" s="79">
        <v>9428024.2699999996</v>
      </c>
      <c r="H31" s="79">
        <v>10406858.73</v>
      </c>
      <c r="I31" s="31"/>
      <c r="J31" s="31"/>
      <c r="K31" s="20" t="s">
        <v>4415</v>
      </c>
      <c r="L31" s="21">
        <v>0</v>
      </c>
      <c r="M31" s="21">
        <v>0</v>
      </c>
      <c r="N31" s="32" t="s">
        <v>4696</v>
      </c>
      <c r="O31" s="20" t="s">
        <v>4695</v>
      </c>
      <c r="P31" s="20" t="s">
        <v>4412</v>
      </c>
      <c r="Q31" s="21">
        <v>9428024.2699999996</v>
      </c>
      <c r="R31" s="21">
        <v>10406858.73</v>
      </c>
      <c r="S31" s="70" t="s">
        <v>321</v>
      </c>
      <c r="T31" s="20" t="s">
        <v>338</v>
      </c>
    </row>
    <row r="32" spans="2:20" x14ac:dyDescent="0.2">
      <c r="B32" s="14" t="s">
        <v>4694</v>
      </c>
      <c r="C32" s="24" t="s">
        <v>4693</v>
      </c>
      <c r="D32" s="16" t="s">
        <v>4692</v>
      </c>
      <c r="E32" s="20" t="s">
        <v>4412</v>
      </c>
      <c r="F32" s="21"/>
      <c r="G32" s="79">
        <v>565989.89359999995</v>
      </c>
      <c r="H32" s="79">
        <v>567506.05570000003</v>
      </c>
      <c r="I32" s="31"/>
      <c r="J32" s="31"/>
      <c r="K32" s="20" t="s">
        <v>4415</v>
      </c>
      <c r="L32" s="21"/>
      <c r="M32" s="21"/>
      <c r="N32" s="32" t="s">
        <v>4499</v>
      </c>
      <c r="O32" s="20" t="s">
        <v>4498</v>
      </c>
      <c r="P32" s="20" t="s">
        <v>323</v>
      </c>
      <c r="Q32" s="21">
        <v>565989.89359999995</v>
      </c>
      <c r="R32" s="21">
        <v>567506.05570000003</v>
      </c>
      <c r="S32" s="70" t="s">
        <v>321</v>
      </c>
      <c r="T32" s="20" t="s">
        <v>338</v>
      </c>
    </row>
    <row r="33" spans="2:20" ht="25.5" x14ac:dyDescent="0.2">
      <c r="B33" s="14" t="s">
        <v>4691</v>
      </c>
      <c r="C33" s="24" t="s">
        <v>4684</v>
      </c>
      <c r="D33" s="16" t="s">
        <v>4683</v>
      </c>
      <c r="E33" s="20" t="s">
        <v>4412</v>
      </c>
      <c r="F33" s="21">
        <v>15000000</v>
      </c>
      <c r="G33" s="79">
        <v>9987823.5700000003</v>
      </c>
      <c r="H33" s="79">
        <v>11985355.039999999</v>
      </c>
      <c r="I33" s="28">
        <v>39491</v>
      </c>
      <c r="J33" s="28">
        <v>41353</v>
      </c>
      <c r="K33" s="20" t="s">
        <v>4415</v>
      </c>
      <c r="L33" s="21">
        <v>0</v>
      </c>
      <c r="M33" s="21">
        <v>12225.03</v>
      </c>
      <c r="N33" s="32" t="s">
        <v>4690</v>
      </c>
      <c r="O33" s="20" t="s">
        <v>4689</v>
      </c>
      <c r="P33" s="20" t="s">
        <v>334</v>
      </c>
      <c r="Q33" s="21">
        <v>9987823.5700000003</v>
      </c>
      <c r="R33" s="21">
        <v>11973130.01</v>
      </c>
      <c r="S33" s="70" t="s">
        <v>321</v>
      </c>
      <c r="T33" s="20" t="s">
        <v>356</v>
      </c>
    </row>
    <row r="34" spans="2:20" ht="25.5" x14ac:dyDescent="0.2">
      <c r="B34" s="14" t="s">
        <v>4688</v>
      </c>
      <c r="C34" s="24" t="s">
        <v>4684</v>
      </c>
      <c r="D34" s="16" t="s">
        <v>4683</v>
      </c>
      <c r="E34" s="20" t="s">
        <v>4412</v>
      </c>
      <c r="F34" s="21">
        <v>0</v>
      </c>
      <c r="G34" s="79">
        <v>4713492.2640000004</v>
      </c>
      <c r="H34" s="79">
        <v>4741204.4939999999</v>
      </c>
      <c r="I34" s="19"/>
      <c r="J34" s="19"/>
      <c r="K34" s="20" t="s">
        <v>4415</v>
      </c>
      <c r="L34" s="21">
        <v>0</v>
      </c>
      <c r="M34" s="21">
        <v>0</v>
      </c>
      <c r="N34" s="32" t="s">
        <v>4687</v>
      </c>
      <c r="O34" s="20" t="s">
        <v>4686</v>
      </c>
      <c r="P34" s="20" t="s">
        <v>334</v>
      </c>
      <c r="Q34" s="21">
        <v>4713492.2640000004</v>
      </c>
      <c r="R34" s="21">
        <v>4741204.4939999999</v>
      </c>
      <c r="S34" s="70" t="s">
        <v>321</v>
      </c>
      <c r="T34" s="20" t="s">
        <v>356</v>
      </c>
    </row>
    <row r="35" spans="2:20" ht="25.5" x14ac:dyDescent="0.2">
      <c r="B35" s="14" t="s">
        <v>4685</v>
      </c>
      <c r="C35" s="24" t="s">
        <v>4684</v>
      </c>
      <c r="D35" s="16" t="s">
        <v>4683</v>
      </c>
      <c r="E35" s="20" t="s">
        <v>4412</v>
      </c>
      <c r="F35" s="21">
        <v>0</v>
      </c>
      <c r="G35" s="79">
        <v>286998.76</v>
      </c>
      <c r="H35" s="79">
        <v>288957.24</v>
      </c>
      <c r="I35" s="31"/>
      <c r="J35" s="31"/>
      <c r="K35" s="20" t="s">
        <v>4415</v>
      </c>
      <c r="L35" s="21">
        <v>0</v>
      </c>
      <c r="M35" s="21">
        <v>0</v>
      </c>
      <c r="N35" s="32" t="s">
        <v>4625</v>
      </c>
      <c r="O35" s="20" t="s">
        <v>4552</v>
      </c>
      <c r="P35" s="20" t="s">
        <v>4412</v>
      </c>
      <c r="Q35" s="21">
        <v>286998.76</v>
      </c>
      <c r="R35" s="21">
        <v>288957.24</v>
      </c>
      <c r="S35" s="70" t="s">
        <v>321</v>
      </c>
      <c r="T35" s="20" t="s">
        <v>356</v>
      </c>
    </row>
    <row r="36" spans="2:20" ht="25.5" x14ac:dyDescent="0.2">
      <c r="B36" s="14" t="s">
        <v>4682</v>
      </c>
      <c r="C36" s="24" t="s">
        <v>4681</v>
      </c>
      <c r="D36" s="16" t="s">
        <v>4544</v>
      </c>
      <c r="E36" s="20" t="s">
        <v>4412</v>
      </c>
      <c r="F36" s="21">
        <v>10000000</v>
      </c>
      <c r="G36" s="79">
        <v>9871055.5800000001</v>
      </c>
      <c r="H36" s="79">
        <v>10908710.01</v>
      </c>
      <c r="I36" s="28">
        <v>39491</v>
      </c>
      <c r="J36" s="28">
        <v>42083</v>
      </c>
      <c r="K36" s="20" t="s">
        <v>4415</v>
      </c>
      <c r="L36" s="21">
        <v>0</v>
      </c>
      <c r="M36" s="21">
        <v>83310.009999999995</v>
      </c>
      <c r="N36" s="32" t="s">
        <v>4680</v>
      </c>
      <c r="O36" s="20" t="s">
        <v>4537</v>
      </c>
      <c r="P36" s="20" t="s">
        <v>334</v>
      </c>
      <c r="Q36" s="21">
        <v>9871055.5800000001</v>
      </c>
      <c r="R36" s="21">
        <v>10825400</v>
      </c>
      <c r="S36" s="70" t="s">
        <v>321</v>
      </c>
      <c r="T36" s="20" t="s">
        <v>343</v>
      </c>
    </row>
    <row r="37" spans="2:20" ht="25.5" x14ac:dyDescent="0.2">
      <c r="B37" s="14" t="s">
        <v>4679</v>
      </c>
      <c r="C37" s="24" t="s">
        <v>4678</v>
      </c>
      <c r="D37" s="16" t="s">
        <v>4677</v>
      </c>
      <c r="E37" s="20" t="s">
        <v>4412</v>
      </c>
      <c r="F37" s="21">
        <v>10000000</v>
      </c>
      <c r="G37" s="79">
        <v>9785603.5399999991</v>
      </c>
      <c r="H37" s="79">
        <v>10858500</v>
      </c>
      <c r="I37" s="34">
        <v>39491</v>
      </c>
      <c r="J37" s="34">
        <v>42083</v>
      </c>
      <c r="K37" s="20" t="s">
        <v>4415</v>
      </c>
      <c r="L37" s="21">
        <v>0</v>
      </c>
      <c r="M37" s="21">
        <v>73020</v>
      </c>
      <c r="N37" s="32" t="s">
        <v>4676</v>
      </c>
      <c r="O37" s="20" t="s">
        <v>4675</v>
      </c>
      <c r="P37" s="20" t="s">
        <v>4511</v>
      </c>
      <c r="Q37" s="21">
        <v>9785603.5399999991</v>
      </c>
      <c r="R37" s="21">
        <v>10785480</v>
      </c>
      <c r="S37" s="70" t="s">
        <v>321</v>
      </c>
      <c r="T37" s="20" t="s">
        <v>343</v>
      </c>
    </row>
    <row r="38" spans="2:20" ht="25.5" x14ac:dyDescent="0.2">
      <c r="B38" s="14" t="s">
        <v>4674</v>
      </c>
      <c r="C38" s="24" t="s">
        <v>4669</v>
      </c>
      <c r="D38" s="16" t="s">
        <v>4668</v>
      </c>
      <c r="E38" s="20" t="s">
        <v>4412</v>
      </c>
      <c r="F38" s="21">
        <v>15000000</v>
      </c>
      <c r="G38" s="79">
        <v>546638.31999999995</v>
      </c>
      <c r="H38" s="79">
        <v>635235.04</v>
      </c>
      <c r="I38" s="34">
        <v>39491</v>
      </c>
      <c r="J38" s="34">
        <v>41353</v>
      </c>
      <c r="K38" s="20" t="s">
        <v>4415</v>
      </c>
      <c r="L38" s="21">
        <v>0</v>
      </c>
      <c r="M38" s="21">
        <v>11265.01</v>
      </c>
      <c r="N38" s="32" t="s">
        <v>4666</v>
      </c>
      <c r="O38" s="20" t="s">
        <v>4665</v>
      </c>
      <c r="P38" s="20" t="s">
        <v>334</v>
      </c>
      <c r="Q38" s="21">
        <v>546638.31999999995</v>
      </c>
      <c r="R38" s="21">
        <v>623970.03</v>
      </c>
      <c r="S38" s="70" t="s">
        <v>321</v>
      </c>
      <c r="T38" s="20" t="s">
        <v>356</v>
      </c>
    </row>
    <row r="39" spans="2:20" ht="25.5" x14ac:dyDescent="0.2">
      <c r="B39" s="14" t="s">
        <v>4673</v>
      </c>
      <c r="C39" s="24" t="s">
        <v>4669</v>
      </c>
      <c r="D39" s="16" t="s">
        <v>4668</v>
      </c>
      <c r="E39" s="20" t="s">
        <v>4412</v>
      </c>
      <c r="F39" s="21">
        <v>0</v>
      </c>
      <c r="G39" s="79">
        <v>6131857.8399999999</v>
      </c>
      <c r="H39" s="79">
        <v>6467202.1500000004</v>
      </c>
      <c r="I39" s="31"/>
      <c r="J39" s="31"/>
      <c r="K39" s="20" t="s">
        <v>4415</v>
      </c>
      <c r="L39" s="21">
        <v>0</v>
      </c>
      <c r="M39" s="21">
        <v>0</v>
      </c>
      <c r="N39" s="32" t="s">
        <v>4672</v>
      </c>
      <c r="O39" s="20" t="s">
        <v>4671</v>
      </c>
      <c r="P39" s="20" t="s">
        <v>334</v>
      </c>
      <c r="Q39" s="21">
        <v>6131857.8399999999</v>
      </c>
      <c r="R39" s="21">
        <v>6467202.1500000004</v>
      </c>
      <c r="S39" s="70" t="s">
        <v>321</v>
      </c>
      <c r="T39" s="20" t="s">
        <v>356</v>
      </c>
    </row>
    <row r="40" spans="2:20" ht="25.5" x14ac:dyDescent="0.2">
      <c r="B40" s="14" t="s">
        <v>4670</v>
      </c>
      <c r="C40" s="24" t="s">
        <v>4669</v>
      </c>
      <c r="D40" s="16" t="s">
        <v>4668</v>
      </c>
      <c r="E40" s="20" t="s">
        <v>4412</v>
      </c>
      <c r="F40" s="21">
        <v>0</v>
      </c>
      <c r="G40" s="79">
        <v>8196596.665</v>
      </c>
      <c r="H40" s="79">
        <v>9602266.0519999992</v>
      </c>
      <c r="I40" s="31"/>
      <c r="J40" s="31"/>
      <c r="K40" s="20" t="s">
        <v>4415</v>
      </c>
      <c r="L40" s="21">
        <v>0</v>
      </c>
      <c r="M40" s="21">
        <v>0</v>
      </c>
      <c r="N40" s="32" t="s">
        <v>4560</v>
      </c>
      <c r="O40" s="20" t="s">
        <v>4559</v>
      </c>
      <c r="P40" s="20" t="s">
        <v>4511</v>
      </c>
      <c r="Q40" s="21">
        <v>8196596.665</v>
      </c>
      <c r="R40" s="21">
        <v>9602266.0519999992</v>
      </c>
      <c r="S40" s="70" t="s">
        <v>321</v>
      </c>
      <c r="T40" s="20" t="s">
        <v>356</v>
      </c>
    </row>
    <row r="41" spans="2:20" ht="25.5" x14ac:dyDescent="0.2">
      <c r="B41" s="14" t="s">
        <v>4667</v>
      </c>
      <c r="C41" s="24" t="s">
        <v>4663</v>
      </c>
      <c r="D41" s="16" t="s">
        <v>4649</v>
      </c>
      <c r="E41" s="20" t="s">
        <v>4412</v>
      </c>
      <c r="F41" s="21">
        <v>10000000</v>
      </c>
      <c r="G41" s="79">
        <v>5405866.0999999996</v>
      </c>
      <c r="H41" s="79">
        <v>6190951.9800000004</v>
      </c>
      <c r="I41" s="34">
        <v>39504</v>
      </c>
      <c r="J41" s="34">
        <v>41353</v>
      </c>
      <c r="K41" s="20" t="s">
        <v>4415</v>
      </c>
      <c r="L41" s="21">
        <v>0</v>
      </c>
      <c r="M41" s="21">
        <v>20330.009999999998</v>
      </c>
      <c r="N41" s="32" t="s">
        <v>4666</v>
      </c>
      <c r="O41" s="20" t="s">
        <v>4665</v>
      </c>
      <c r="P41" s="20" t="s">
        <v>334</v>
      </c>
      <c r="Q41" s="21">
        <v>5405866.0999999996</v>
      </c>
      <c r="R41" s="21">
        <v>6170621.9699999997</v>
      </c>
      <c r="S41" s="70" t="s">
        <v>321</v>
      </c>
      <c r="T41" s="20" t="s">
        <v>338</v>
      </c>
    </row>
    <row r="42" spans="2:20" ht="25.5" x14ac:dyDescent="0.2">
      <c r="B42" s="14" t="s">
        <v>4664</v>
      </c>
      <c r="C42" s="24" t="s">
        <v>4663</v>
      </c>
      <c r="D42" s="16" t="s">
        <v>4649</v>
      </c>
      <c r="E42" s="20" t="s">
        <v>4412</v>
      </c>
      <c r="F42" s="21">
        <v>0</v>
      </c>
      <c r="G42" s="79">
        <v>4999650.82</v>
      </c>
      <c r="H42" s="79">
        <v>5037975.0199999996</v>
      </c>
      <c r="I42" s="31"/>
      <c r="J42" s="31"/>
      <c r="K42" s="20" t="s">
        <v>4415</v>
      </c>
      <c r="L42" s="21">
        <v>0</v>
      </c>
      <c r="M42" s="21">
        <v>0</v>
      </c>
      <c r="N42" s="32" t="s">
        <v>4662</v>
      </c>
      <c r="O42" s="20" t="s">
        <v>4661</v>
      </c>
      <c r="P42" s="20" t="s">
        <v>334</v>
      </c>
      <c r="Q42" s="21">
        <v>4999650.82</v>
      </c>
      <c r="R42" s="21">
        <v>5037975.0199999996</v>
      </c>
      <c r="S42" s="70" t="s">
        <v>321</v>
      </c>
      <c r="T42" s="20" t="s">
        <v>338</v>
      </c>
    </row>
    <row r="43" spans="2:20" ht="25.5" x14ac:dyDescent="0.2">
      <c r="B43" s="14" t="s">
        <v>4660</v>
      </c>
      <c r="C43" s="24" t="s">
        <v>4659</v>
      </c>
      <c r="D43" s="16" t="s">
        <v>4654</v>
      </c>
      <c r="E43" s="20" t="s">
        <v>4412</v>
      </c>
      <c r="F43" s="21">
        <v>10000000</v>
      </c>
      <c r="G43" s="79">
        <v>13957527.359999999</v>
      </c>
      <c r="H43" s="79">
        <v>15507072.02</v>
      </c>
      <c r="I43" s="34">
        <v>39504</v>
      </c>
      <c r="J43" s="34">
        <v>41353</v>
      </c>
      <c r="K43" s="20" t="s">
        <v>4415</v>
      </c>
      <c r="L43" s="21">
        <v>0</v>
      </c>
      <c r="M43" s="21">
        <v>-7630</v>
      </c>
      <c r="N43" s="32" t="s">
        <v>4658</v>
      </c>
      <c r="O43" s="20" t="s">
        <v>4657</v>
      </c>
      <c r="P43" s="20" t="s">
        <v>323</v>
      </c>
      <c r="Q43" s="21">
        <v>13957527.359999999</v>
      </c>
      <c r="R43" s="21">
        <v>15514702.02</v>
      </c>
      <c r="S43" s="70" t="s">
        <v>321</v>
      </c>
      <c r="T43" s="20" t="s">
        <v>356</v>
      </c>
    </row>
    <row r="44" spans="2:20" ht="25.5" x14ac:dyDescent="0.2">
      <c r="B44" s="14" t="s">
        <v>4656</v>
      </c>
      <c r="C44" s="24" t="s">
        <v>4655</v>
      </c>
      <c r="D44" s="16" t="s">
        <v>4654</v>
      </c>
      <c r="E44" s="20" t="s">
        <v>4412</v>
      </c>
      <c r="F44" s="21">
        <v>10000000</v>
      </c>
      <c r="G44" s="79">
        <v>9803962.0899999999</v>
      </c>
      <c r="H44" s="79">
        <v>10646630</v>
      </c>
      <c r="I44" s="28">
        <v>39504</v>
      </c>
      <c r="J44" s="28">
        <v>42084</v>
      </c>
      <c r="K44" s="20" t="s">
        <v>4415</v>
      </c>
      <c r="L44" s="21">
        <v>0</v>
      </c>
      <c r="M44" s="21">
        <v>-183800</v>
      </c>
      <c r="N44" s="32" t="s">
        <v>4653</v>
      </c>
      <c r="O44" s="20" t="s">
        <v>4652</v>
      </c>
      <c r="P44" s="20" t="s">
        <v>334</v>
      </c>
      <c r="Q44" s="21">
        <v>9803962.0899999999</v>
      </c>
      <c r="R44" s="21">
        <v>10830430</v>
      </c>
      <c r="S44" s="70" t="s">
        <v>321</v>
      </c>
      <c r="T44" s="20" t="s">
        <v>356</v>
      </c>
    </row>
    <row r="45" spans="2:20" ht="25.5" x14ac:dyDescent="0.2">
      <c r="B45" s="14" t="s">
        <v>4651</v>
      </c>
      <c r="C45" s="24" t="s">
        <v>4650</v>
      </c>
      <c r="D45" s="16" t="s">
        <v>4649</v>
      </c>
      <c r="E45" s="20" t="s">
        <v>4412</v>
      </c>
      <c r="F45" s="21">
        <v>10000000</v>
      </c>
      <c r="G45" s="79">
        <v>10053243.18</v>
      </c>
      <c r="H45" s="79">
        <v>10192250.02</v>
      </c>
      <c r="I45" s="34">
        <v>39508</v>
      </c>
      <c r="J45" s="34">
        <v>41353</v>
      </c>
      <c r="K45" s="20" t="s">
        <v>4415</v>
      </c>
      <c r="L45" s="21">
        <v>0</v>
      </c>
      <c r="M45" s="21">
        <v>20390.02</v>
      </c>
      <c r="N45" s="32" t="s">
        <v>4628</v>
      </c>
      <c r="O45" s="20" t="s">
        <v>4599</v>
      </c>
      <c r="P45" s="20" t="s">
        <v>4412</v>
      </c>
      <c r="Q45" s="21">
        <v>10053243.18</v>
      </c>
      <c r="R45" s="21">
        <v>10171860</v>
      </c>
      <c r="S45" s="70" t="s">
        <v>321</v>
      </c>
      <c r="T45" s="20" t="s">
        <v>333</v>
      </c>
    </row>
    <row r="46" spans="2:20" ht="25.5" x14ac:dyDescent="0.2">
      <c r="B46" s="14" t="s">
        <v>4648</v>
      </c>
      <c r="C46" s="24" t="s">
        <v>4647</v>
      </c>
      <c r="D46" s="16" t="s">
        <v>4646</v>
      </c>
      <c r="E46" s="20" t="s">
        <v>4412</v>
      </c>
      <c r="F46" s="21">
        <v>15000000</v>
      </c>
      <c r="G46" s="79">
        <v>14999654.630000001</v>
      </c>
      <c r="H46" s="79">
        <v>15170550.01</v>
      </c>
      <c r="I46" s="28">
        <v>39512</v>
      </c>
      <c r="J46" s="28">
        <v>41353</v>
      </c>
      <c r="K46" s="20" t="s">
        <v>4415</v>
      </c>
      <c r="L46" s="21">
        <v>0</v>
      </c>
      <c r="M46" s="21">
        <v>15135</v>
      </c>
      <c r="N46" s="32" t="s">
        <v>4645</v>
      </c>
      <c r="O46" s="20" t="s">
        <v>4644</v>
      </c>
      <c r="P46" s="20" t="s">
        <v>334</v>
      </c>
      <c r="Q46" s="21">
        <v>14999654.630000001</v>
      </c>
      <c r="R46" s="21">
        <v>15155415.01</v>
      </c>
      <c r="S46" s="70" t="s">
        <v>321</v>
      </c>
      <c r="T46" s="20" t="s">
        <v>361</v>
      </c>
    </row>
    <row r="47" spans="2:20" x14ac:dyDescent="0.2">
      <c r="B47" s="14" t="s">
        <v>4643</v>
      </c>
      <c r="C47" s="24" t="s">
        <v>4642</v>
      </c>
      <c r="D47" s="16" t="s">
        <v>4641</v>
      </c>
      <c r="E47" s="20" t="s">
        <v>4412</v>
      </c>
      <c r="F47" s="21">
        <v>10000000</v>
      </c>
      <c r="G47" s="79">
        <v>10000000</v>
      </c>
      <c r="H47" s="79">
        <v>10741210.01</v>
      </c>
      <c r="I47" s="34">
        <v>39512</v>
      </c>
      <c r="J47" s="34">
        <v>41353</v>
      </c>
      <c r="K47" s="20" t="s">
        <v>4415</v>
      </c>
      <c r="L47" s="21">
        <v>0</v>
      </c>
      <c r="M47" s="21">
        <v>11540.01</v>
      </c>
      <c r="N47" s="32" t="s">
        <v>4640</v>
      </c>
      <c r="O47" s="20" t="s">
        <v>4639</v>
      </c>
      <c r="P47" s="20" t="s">
        <v>334</v>
      </c>
      <c r="Q47" s="21">
        <v>10000000</v>
      </c>
      <c r="R47" s="21">
        <v>10729670</v>
      </c>
      <c r="S47" s="70" t="s">
        <v>321</v>
      </c>
      <c r="T47" s="20" t="s">
        <v>361</v>
      </c>
    </row>
    <row r="48" spans="2:20" ht="25.5" x14ac:dyDescent="0.2">
      <c r="B48" s="14" t="s">
        <v>4638</v>
      </c>
      <c r="C48" s="24" t="s">
        <v>4637</v>
      </c>
      <c r="D48" s="16" t="s">
        <v>4636</v>
      </c>
      <c r="E48" s="20" t="s">
        <v>4412</v>
      </c>
      <c r="F48" s="21">
        <v>15000000</v>
      </c>
      <c r="G48" s="79">
        <v>17145620.870000001</v>
      </c>
      <c r="H48" s="79">
        <v>20846510.390000001</v>
      </c>
      <c r="I48" s="34">
        <v>39513</v>
      </c>
      <c r="J48" s="34">
        <v>41537</v>
      </c>
      <c r="K48" s="20" t="s">
        <v>4415</v>
      </c>
      <c r="L48" s="21">
        <v>0</v>
      </c>
      <c r="M48" s="21">
        <v>13319.99</v>
      </c>
      <c r="N48" s="32" t="s">
        <v>4635</v>
      </c>
      <c r="O48" s="20" t="s">
        <v>4498</v>
      </c>
      <c r="P48" s="20" t="s">
        <v>323</v>
      </c>
      <c r="Q48" s="21">
        <v>17145620.870000001</v>
      </c>
      <c r="R48" s="21">
        <v>20833190.399999999</v>
      </c>
      <c r="S48" s="70" t="s">
        <v>321</v>
      </c>
      <c r="T48" s="20" t="s">
        <v>356</v>
      </c>
    </row>
    <row r="49" spans="2:20" ht="25.5" x14ac:dyDescent="0.2">
      <c r="B49" s="14" t="s">
        <v>4634</v>
      </c>
      <c r="C49" s="24" t="s">
        <v>4630</v>
      </c>
      <c r="D49" s="16" t="s">
        <v>4505</v>
      </c>
      <c r="E49" s="20" t="s">
        <v>4412</v>
      </c>
      <c r="F49" s="21">
        <v>10000000</v>
      </c>
      <c r="G49" s="79">
        <v>7274107.1500000004</v>
      </c>
      <c r="H49" s="79">
        <v>7388976.29</v>
      </c>
      <c r="I49" s="34">
        <v>39549</v>
      </c>
      <c r="J49" s="34">
        <v>41445</v>
      </c>
      <c r="K49" s="20" t="s">
        <v>4415</v>
      </c>
      <c r="L49" s="21">
        <v>0</v>
      </c>
      <c r="M49" s="21">
        <v>21059.99</v>
      </c>
      <c r="N49" s="32" t="s">
        <v>4633</v>
      </c>
      <c r="O49" s="20" t="s">
        <v>4632</v>
      </c>
      <c r="P49" s="20" t="s">
        <v>334</v>
      </c>
      <c r="Q49" s="21">
        <v>7274107.1500000004</v>
      </c>
      <c r="R49" s="21">
        <v>7367916.2999999998</v>
      </c>
      <c r="S49" s="70" t="s">
        <v>321</v>
      </c>
      <c r="T49" s="20" t="s">
        <v>343</v>
      </c>
    </row>
    <row r="50" spans="2:20" ht="25.5" x14ac:dyDescent="0.2">
      <c r="B50" s="14" t="s">
        <v>4631</v>
      </c>
      <c r="C50" s="24" t="s">
        <v>4630</v>
      </c>
      <c r="D50" s="16" t="s">
        <v>4505</v>
      </c>
      <c r="E50" s="20" t="s">
        <v>4412</v>
      </c>
      <c r="F50" s="21">
        <v>0</v>
      </c>
      <c r="G50" s="79">
        <v>4221023.53</v>
      </c>
      <c r="H50" s="79">
        <v>4248479.7</v>
      </c>
      <c r="I50" s="31"/>
      <c r="J50" s="31"/>
      <c r="K50" s="20" t="s">
        <v>4415</v>
      </c>
      <c r="L50" s="21">
        <v>0</v>
      </c>
      <c r="M50" s="21">
        <v>0</v>
      </c>
      <c r="N50" s="32" t="s">
        <v>4625</v>
      </c>
      <c r="O50" s="20" t="s">
        <v>4552</v>
      </c>
      <c r="P50" s="20" t="s">
        <v>4412</v>
      </c>
      <c r="Q50" s="21">
        <v>4221023.53</v>
      </c>
      <c r="R50" s="21">
        <v>4248479.7</v>
      </c>
      <c r="S50" s="70" t="s">
        <v>321</v>
      </c>
      <c r="T50" s="20" t="s">
        <v>343</v>
      </c>
    </row>
    <row r="51" spans="2:20" ht="25.5" x14ac:dyDescent="0.2">
      <c r="B51" s="14" t="s">
        <v>4629</v>
      </c>
      <c r="C51" s="24" t="s">
        <v>4626</v>
      </c>
      <c r="D51" s="16" t="s">
        <v>4505</v>
      </c>
      <c r="E51" s="20" t="s">
        <v>4412</v>
      </c>
      <c r="F51" s="21">
        <v>10000000</v>
      </c>
      <c r="G51" s="79">
        <v>8724758.9930000007</v>
      </c>
      <c r="H51" s="79">
        <v>8850874.4800000004</v>
      </c>
      <c r="I51" s="34">
        <v>39549</v>
      </c>
      <c r="J51" s="34">
        <v>41445</v>
      </c>
      <c r="K51" s="20" t="s">
        <v>4415</v>
      </c>
      <c r="L51" s="21">
        <v>0</v>
      </c>
      <c r="M51" s="21">
        <v>21700</v>
      </c>
      <c r="N51" s="32" t="s">
        <v>4628</v>
      </c>
      <c r="O51" s="20" t="s">
        <v>4574</v>
      </c>
      <c r="P51" s="20" t="s">
        <v>4412</v>
      </c>
      <c r="Q51" s="21">
        <v>8724758.9930000007</v>
      </c>
      <c r="R51" s="21">
        <v>8829174.4800000004</v>
      </c>
      <c r="S51" s="70" t="s">
        <v>321</v>
      </c>
      <c r="T51" s="20" t="s">
        <v>338</v>
      </c>
    </row>
    <row r="52" spans="2:20" ht="25.5" x14ac:dyDescent="0.2">
      <c r="B52" s="14" t="s">
        <v>4627</v>
      </c>
      <c r="C52" s="24" t="s">
        <v>4626</v>
      </c>
      <c r="D52" s="16" t="s">
        <v>4505</v>
      </c>
      <c r="E52" s="20" t="s">
        <v>4412</v>
      </c>
      <c r="F52" s="21">
        <v>0</v>
      </c>
      <c r="G52" s="79">
        <v>1324541.673</v>
      </c>
      <c r="H52" s="79">
        <v>1333648.8</v>
      </c>
      <c r="I52" s="31"/>
      <c r="J52" s="31"/>
      <c r="K52" s="20" t="s">
        <v>4415</v>
      </c>
      <c r="L52" s="21">
        <v>0</v>
      </c>
      <c r="M52" s="21">
        <v>0</v>
      </c>
      <c r="N52" s="32" t="s">
        <v>4625</v>
      </c>
      <c r="O52" s="20" t="s">
        <v>4552</v>
      </c>
      <c r="P52" s="20" t="s">
        <v>4412</v>
      </c>
      <c r="Q52" s="21">
        <v>1324541.673</v>
      </c>
      <c r="R52" s="21">
        <v>1333648.8</v>
      </c>
      <c r="S52" s="70" t="s">
        <v>321</v>
      </c>
      <c r="T52" s="20" t="s">
        <v>338</v>
      </c>
    </row>
    <row r="53" spans="2:20" ht="25.5" x14ac:dyDescent="0.2">
      <c r="B53" s="14" t="s">
        <v>4624</v>
      </c>
      <c r="C53" s="24" t="s">
        <v>4623</v>
      </c>
      <c r="D53" s="16" t="s">
        <v>4620</v>
      </c>
      <c r="E53" s="20" t="s">
        <v>4412</v>
      </c>
      <c r="F53" s="21">
        <v>10000000</v>
      </c>
      <c r="G53" s="79">
        <v>10057239.939999999</v>
      </c>
      <c r="H53" s="79">
        <v>10212636.800000001</v>
      </c>
      <c r="I53" s="34">
        <v>39549</v>
      </c>
      <c r="J53" s="34">
        <v>41445</v>
      </c>
      <c r="K53" s="20" t="s">
        <v>4415</v>
      </c>
      <c r="L53" s="21">
        <v>0</v>
      </c>
      <c r="M53" s="21">
        <v>17390</v>
      </c>
      <c r="N53" s="32" t="s">
        <v>4595</v>
      </c>
      <c r="O53" s="20" t="s">
        <v>4586</v>
      </c>
      <c r="P53" s="20" t="s">
        <v>323</v>
      </c>
      <c r="Q53" s="21">
        <v>10057239.939999999</v>
      </c>
      <c r="R53" s="21">
        <v>10195246.800000001</v>
      </c>
      <c r="S53" s="70" t="s">
        <v>321</v>
      </c>
      <c r="T53" s="20" t="s">
        <v>365</v>
      </c>
    </row>
    <row r="54" spans="2:20" ht="25.5" x14ac:dyDescent="0.2">
      <c r="B54" s="14" t="s">
        <v>4622</v>
      </c>
      <c r="C54" s="24" t="s">
        <v>4621</v>
      </c>
      <c r="D54" s="16" t="s">
        <v>4620</v>
      </c>
      <c r="E54" s="20" t="s">
        <v>4412</v>
      </c>
      <c r="F54" s="21">
        <v>10000000</v>
      </c>
      <c r="G54" s="79">
        <v>9999073.2960000001</v>
      </c>
      <c r="H54" s="79">
        <v>10100640</v>
      </c>
      <c r="I54" s="34">
        <v>39549</v>
      </c>
      <c r="J54" s="34">
        <v>41445</v>
      </c>
      <c r="K54" s="20" t="s">
        <v>4415</v>
      </c>
      <c r="L54" s="21">
        <v>0</v>
      </c>
      <c r="M54" s="21">
        <v>21400</v>
      </c>
      <c r="N54" s="32" t="s">
        <v>4619</v>
      </c>
      <c r="O54" s="20" t="s">
        <v>4618</v>
      </c>
      <c r="P54" s="20" t="s">
        <v>334</v>
      </c>
      <c r="Q54" s="21">
        <v>9999073.2960000001</v>
      </c>
      <c r="R54" s="21">
        <v>10079240</v>
      </c>
      <c r="S54" s="70" t="s">
        <v>321</v>
      </c>
      <c r="T54" s="20" t="s">
        <v>333</v>
      </c>
    </row>
    <row r="55" spans="2:20" ht="25.5" x14ac:dyDescent="0.2">
      <c r="B55" s="14" t="s">
        <v>4617</v>
      </c>
      <c r="C55" s="24" t="s">
        <v>4616</v>
      </c>
      <c r="D55" s="16" t="s">
        <v>4534</v>
      </c>
      <c r="E55" s="20" t="s">
        <v>4412</v>
      </c>
      <c r="F55" s="21">
        <v>10000000</v>
      </c>
      <c r="G55" s="79">
        <v>10035597.210000001</v>
      </c>
      <c r="H55" s="79">
        <v>11214840.01</v>
      </c>
      <c r="I55" s="34">
        <v>39549</v>
      </c>
      <c r="J55" s="34">
        <v>41445</v>
      </c>
      <c r="K55" s="20" t="s">
        <v>4415</v>
      </c>
      <c r="L55" s="21">
        <v>0</v>
      </c>
      <c r="M55" s="21">
        <v>17250</v>
      </c>
      <c r="N55" s="32" t="s">
        <v>4615</v>
      </c>
      <c r="O55" s="20" t="s">
        <v>4614</v>
      </c>
      <c r="P55" s="20" t="s">
        <v>334</v>
      </c>
      <c r="Q55" s="21">
        <v>10035597.210000001</v>
      </c>
      <c r="R55" s="21">
        <v>11197590.01</v>
      </c>
      <c r="S55" s="70" t="s">
        <v>321</v>
      </c>
      <c r="T55" s="20" t="s">
        <v>333</v>
      </c>
    </row>
    <row r="56" spans="2:20" ht="25.5" x14ac:dyDescent="0.2">
      <c r="B56" s="14" t="s">
        <v>4613</v>
      </c>
      <c r="C56" s="24" t="s">
        <v>4612</v>
      </c>
      <c r="D56" s="16" t="s">
        <v>4534</v>
      </c>
      <c r="E56" s="20" t="s">
        <v>4412</v>
      </c>
      <c r="F56" s="21">
        <v>10000000</v>
      </c>
      <c r="G56" s="79">
        <v>9775080.5779999997</v>
      </c>
      <c r="H56" s="79">
        <v>10866710.01</v>
      </c>
      <c r="I56" s="34">
        <v>39549</v>
      </c>
      <c r="J56" s="34">
        <v>41445</v>
      </c>
      <c r="K56" s="20" t="s">
        <v>4415</v>
      </c>
      <c r="L56" s="21">
        <v>0</v>
      </c>
      <c r="M56" s="21">
        <v>15900.01</v>
      </c>
      <c r="N56" s="32" t="s">
        <v>4611</v>
      </c>
      <c r="O56" s="20" t="s">
        <v>4523</v>
      </c>
      <c r="P56" s="20" t="s">
        <v>4511</v>
      </c>
      <c r="Q56" s="21">
        <v>9775080.5779999997</v>
      </c>
      <c r="R56" s="21">
        <v>10850810</v>
      </c>
      <c r="S56" s="70" t="s">
        <v>321</v>
      </c>
      <c r="T56" s="20" t="s">
        <v>338</v>
      </c>
    </row>
    <row r="57" spans="2:20" x14ac:dyDescent="0.2">
      <c r="B57" s="14" t="s">
        <v>4610</v>
      </c>
      <c r="C57" s="24" t="s">
        <v>4609</v>
      </c>
      <c r="D57" s="16" t="s">
        <v>4606</v>
      </c>
      <c r="E57" s="20" t="s">
        <v>4412</v>
      </c>
      <c r="F57" s="21">
        <v>10000000</v>
      </c>
      <c r="G57" s="79">
        <v>9846342.1789999995</v>
      </c>
      <c r="H57" s="79">
        <v>11312470.02</v>
      </c>
      <c r="I57" s="28">
        <v>39549</v>
      </c>
      <c r="J57" s="28">
        <v>41445</v>
      </c>
      <c r="K57" s="20" t="s">
        <v>4415</v>
      </c>
      <c r="L57" s="21">
        <v>0</v>
      </c>
      <c r="M57" s="21">
        <v>18790.02</v>
      </c>
      <c r="N57" s="32" t="s">
        <v>4605</v>
      </c>
      <c r="O57" s="20" t="s">
        <v>4604</v>
      </c>
      <c r="P57" s="20" t="s">
        <v>4511</v>
      </c>
      <c r="Q57" s="21">
        <v>9846342.1789999995</v>
      </c>
      <c r="R57" s="21">
        <v>11293680</v>
      </c>
      <c r="S57" s="70" t="s">
        <v>321</v>
      </c>
      <c r="T57" s="20" t="s">
        <v>338</v>
      </c>
    </row>
    <row r="58" spans="2:20" ht="25.5" x14ac:dyDescent="0.2">
      <c r="B58" s="14" t="s">
        <v>4608</v>
      </c>
      <c r="C58" s="24" t="s">
        <v>4607</v>
      </c>
      <c r="D58" s="16" t="s">
        <v>4606</v>
      </c>
      <c r="E58" s="20" t="s">
        <v>4412</v>
      </c>
      <c r="F58" s="21">
        <v>10000000</v>
      </c>
      <c r="G58" s="79">
        <v>9846342.1610000003</v>
      </c>
      <c r="H58" s="79">
        <v>11315540.01</v>
      </c>
      <c r="I58" s="34">
        <v>39549</v>
      </c>
      <c r="J58" s="34">
        <v>41445</v>
      </c>
      <c r="K58" s="20" t="s">
        <v>4415</v>
      </c>
      <c r="L58" s="21">
        <v>0</v>
      </c>
      <c r="M58" s="21">
        <v>21860.01</v>
      </c>
      <c r="N58" s="32" t="s">
        <v>4605</v>
      </c>
      <c r="O58" s="20" t="s">
        <v>4604</v>
      </c>
      <c r="P58" s="20" t="s">
        <v>4511</v>
      </c>
      <c r="Q58" s="21">
        <v>9846342.1610000003</v>
      </c>
      <c r="R58" s="21">
        <v>11293680</v>
      </c>
      <c r="S58" s="70" t="s">
        <v>321</v>
      </c>
      <c r="T58" s="20" t="s">
        <v>333</v>
      </c>
    </row>
    <row r="59" spans="2:20" ht="25.5" x14ac:dyDescent="0.2">
      <c r="B59" s="14" t="s">
        <v>4603</v>
      </c>
      <c r="C59" s="24" t="s">
        <v>4602</v>
      </c>
      <c r="D59" s="16" t="s">
        <v>4601</v>
      </c>
      <c r="E59" s="20" t="s">
        <v>4412</v>
      </c>
      <c r="F59" s="21">
        <v>10000000</v>
      </c>
      <c r="G59" s="79">
        <v>10233140.32</v>
      </c>
      <c r="H59" s="79">
        <v>10590059.99</v>
      </c>
      <c r="I59" s="34">
        <v>39550</v>
      </c>
      <c r="J59" s="34">
        <v>41445</v>
      </c>
      <c r="K59" s="20" t="s">
        <v>4415</v>
      </c>
      <c r="L59" s="21">
        <v>0</v>
      </c>
      <c r="M59" s="21">
        <v>35590</v>
      </c>
      <c r="N59" s="32" t="s">
        <v>4600</v>
      </c>
      <c r="O59" s="20" t="s">
        <v>4599</v>
      </c>
      <c r="P59" s="20" t="s">
        <v>4412</v>
      </c>
      <c r="Q59" s="21">
        <v>10233140.32</v>
      </c>
      <c r="R59" s="21">
        <v>10554469.99</v>
      </c>
      <c r="S59" s="70" t="s">
        <v>321</v>
      </c>
      <c r="T59" s="20" t="s">
        <v>343</v>
      </c>
    </row>
    <row r="60" spans="2:20" ht="25.5" x14ac:dyDescent="0.2">
      <c r="B60" s="14" t="s">
        <v>4598</v>
      </c>
      <c r="C60" s="24" t="s">
        <v>4597</v>
      </c>
      <c r="D60" s="16" t="s">
        <v>4596</v>
      </c>
      <c r="E60" s="20" t="s">
        <v>4412</v>
      </c>
      <c r="F60" s="21">
        <v>10000000</v>
      </c>
      <c r="G60" s="79">
        <v>10057240.99</v>
      </c>
      <c r="H60" s="79">
        <v>10248058.82</v>
      </c>
      <c r="I60" s="34">
        <v>39550</v>
      </c>
      <c r="J60" s="34">
        <v>41445</v>
      </c>
      <c r="K60" s="20" t="s">
        <v>4415</v>
      </c>
      <c r="L60" s="21">
        <v>0</v>
      </c>
      <c r="M60" s="21">
        <v>52810.02</v>
      </c>
      <c r="N60" s="32" t="s">
        <v>4595</v>
      </c>
      <c r="O60" s="20" t="s">
        <v>4586</v>
      </c>
      <c r="P60" s="20" t="s">
        <v>323</v>
      </c>
      <c r="Q60" s="21">
        <v>10057240.99</v>
      </c>
      <c r="R60" s="21">
        <v>10195248.800000001</v>
      </c>
      <c r="S60" s="70" t="s">
        <v>321</v>
      </c>
      <c r="T60" s="20" t="s">
        <v>333</v>
      </c>
    </row>
    <row r="61" spans="2:20" x14ac:dyDescent="0.2">
      <c r="B61" s="14" t="s">
        <v>4594</v>
      </c>
      <c r="C61" s="24" t="s">
        <v>4593</v>
      </c>
      <c r="D61" s="16" t="s">
        <v>4588</v>
      </c>
      <c r="E61" s="20" t="s">
        <v>4412</v>
      </c>
      <c r="F61" s="21">
        <v>10000000</v>
      </c>
      <c r="G61" s="79">
        <v>10022111.74</v>
      </c>
      <c r="H61" s="79">
        <v>11623540.01</v>
      </c>
      <c r="I61" s="34">
        <v>39550</v>
      </c>
      <c r="J61" s="34">
        <v>41445</v>
      </c>
      <c r="K61" s="20" t="s">
        <v>4415</v>
      </c>
      <c r="L61" s="21">
        <v>0</v>
      </c>
      <c r="M61" s="21">
        <v>28690.01</v>
      </c>
      <c r="N61" s="32" t="s">
        <v>4548</v>
      </c>
      <c r="O61" s="20" t="s">
        <v>4547</v>
      </c>
      <c r="P61" s="20" t="s">
        <v>334</v>
      </c>
      <c r="Q61" s="21">
        <v>10022111.74</v>
      </c>
      <c r="R61" s="21">
        <v>11594850</v>
      </c>
      <c r="S61" s="70" t="s">
        <v>321</v>
      </c>
      <c r="T61" s="20" t="s">
        <v>333</v>
      </c>
    </row>
    <row r="62" spans="2:20" ht="25.5" x14ac:dyDescent="0.2">
      <c r="B62" s="14" t="s">
        <v>4592</v>
      </c>
      <c r="C62" s="24" t="s">
        <v>4589</v>
      </c>
      <c r="D62" s="16" t="s">
        <v>4588</v>
      </c>
      <c r="E62" s="20" t="s">
        <v>4412</v>
      </c>
      <c r="F62" s="21">
        <v>10000000</v>
      </c>
      <c r="G62" s="79">
        <v>2198625.5299999998</v>
      </c>
      <c r="H62" s="79">
        <v>2610654.7400000002</v>
      </c>
      <c r="I62" s="34">
        <v>39550</v>
      </c>
      <c r="J62" s="34">
        <v>41445</v>
      </c>
      <c r="K62" s="20" t="s">
        <v>4415</v>
      </c>
      <c r="L62" s="21">
        <v>0</v>
      </c>
      <c r="M62" s="21">
        <v>30800</v>
      </c>
      <c r="N62" s="32" t="s">
        <v>4591</v>
      </c>
      <c r="O62" s="20" t="s">
        <v>4586</v>
      </c>
      <c r="P62" s="20" t="s">
        <v>323</v>
      </c>
      <c r="Q62" s="21">
        <v>2198625.5299999998</v>
      </c>
      <c r="R62" s="21">
        <v>2579854.7400000002</v>
      </c>
      <c r="S62" s="70" t="s">
        <v>321</v>
      </c>
      <c r="T62" s="20" t="s">
        <v>430</v>
      </c>
    </row>
    <row r="63" spans="2:20" ht="25.5" x14ac:dyDescent="0.2">
      <c r="B63" s="14" t="s">
        <v>4590</v>
      </c>
      <c r="C63" s="24" t="s">
        <v>4589</v>
      </c>
      <c r="D63" s="16" t="s">
        <v>4588</v>
      </c>
      <c r="E63" s="20" t="s">
        <v>4412</v>
      </c>
      <c r="F63" s="21">
        <v>0</v>
      </c>
      <c r="G63" s="79">
        <v>8241145.0499999998</v>
      </c>
      <c r="H63" s="79">
        <v>8345675.5199999996</v>
      </c>
      <c r="I63" s="31"/>
      <c r="J63" s="31"/>
      <c r="K63" s="20" t="s">
        <v>4415</v>
      </c>
      <c r="L63" s="21">
        <v>0</v>
      </c>
      <c r="M63" s="21">
        <v>0</v>
      </c>
      <c r="N63" s="32" t="s">
        <v>4587</v>
      </c>
      <c r="O63" s="20" t="s">
        <v>4586</v>
      </c>
      <c r="P63" s="20" t="s">
        <v>323</v>
      </c>
      <c r="Q63" s="21">
        <v>8241145.0499999998</v>
      </c>
      <c r="R63" s="21">
        <v>8345675.5199999996</v>
      </c>
      <c r="S63" s="70" t="s">
        <v>321</v>
      </c>
      <c r="T63" s="20" t="s">
        <v>430</v>
      </c>
    </row>
    <row r="64" spans="2:20" ht="25.5" x14ac:dyDescent="0.2">
      <c r="B64" s="14" t="s">
        <v>4585</v>
      </c>
      <c r="C64" s="24" t="s">
        <v>4584</v>
      </c>
      <c r="D64" s="16" t="s">
        <v>4583</v>
      </c>
      <c r="E64" s="20" t="s">
        <v>590</v>
      </c>
      <c r="F64" s="21">
        <v>20000000</v>
      </c>
      <c r="G64" s="79">
        <v>19596407.780000001</v>
      </c>
      <c r="H64" s="79">
        <v>23446299.989999998</v>
      </c>
      <c r="I64" s="34">
        <v>39567</v>
      </c>
      <c r="J64" s="34">
        <v>41445</v>
      </c>
      <c r="K64" s="20" t="s">
        <v>4415</v>
      </c>
      <c r="L64" s="21">
        <v>0</v>
      </c>
      <c r="M64" s="21">
        <v>55420</v>
      </c>
      <c r="N64" s="32" t="s">
        <v>4582</v>
      </c>
      <c r="O64" s="20" t="s">
        <v>4523</v>
      </c>
      <c r="P64" s="20" t="s">
        <v>4511</v>
      </c>
      <c r="Q64" s="21">
        <v>19596407.780000001</v>
      </c>
      <c r="R64" s="21">
        <v>23390879.989999998</v>
      </c>
      <c r="S64" s="70" t="s">
        <v>321</v>
      </c>
      <c r="T64" s="20" t="s">
        <v>356</v>
      </c>
    </row>
    <row r="65" spans="2:20" ht="25.5" x14ac:dyDescent="0.2">
      <c r="B65" s="14" t="s">
        <v>4581</v>
      </c>
      <c r="C65" s="24" t="s">
        <v>4580</v>
      </c>
      <c r="D65" s="16" t="s">
        <v>4568</v>
      </c>
      <c r="E65" s="20" t="s">
        <v>4412</v>
      </c>
      <c r="F65" s="21">
        <v>20000000</v>
      </c>
      <c r="G65" s="79">
        <v>20159673.48</v>
      </c>
      <c r="H65" s="79">
        <v>20671572.18</v>
      </c>
      <c r="I65" s="34">
        <v>39569</v>
      </c>
      <c r="J65" s="34">
        <v>41445</v>
      </c>
      <c r="K65" s="20" t="s">
        <v>4415</v>
      </c>
      <c r="L65" s="21">
        <v>0</v>
      </c>
      <c r="M65" s="21">
        <v>41920</v>
      </c>
      <c r="N65" s="32" t="s">
        <v>4579</v>
      </c>
      <c r="O65" s="20" t="s">
        <v>4578</v>
      </c>
      <c r="P65" s="20" t="s">
        <v>323</v>
      </c>
      <c r="Q65" s="21">
        <v>20159673.48</v>
      </c>
      <c r="R65" s="21">
        <v>20629652.18</v>
      </c>
      <c r="S65" s="70" t="s">
        <v>321</v>
      </c>
      <c r="T65" s="20" t="s">
        <v>333</v>
      </c>
    </row>
    <row r="66" spans="2:20" ht="25.5" x14ac:dyDescent="0.2">
      <c r="B66" s="14" t="s">
        <v>4577</v>
      </c>
      <c r="C66" s="24" t="s">
        <v>4576</v>
      </c>
      <c r="D66" s="16" t="s">
        <v>4571</v>
      </c>
      <c r="E66" s="20" t="s">
        <v>590</v>
      </c>
      <c r="F66" s="21">
        <v>10000000</v>
      </c>
      <c r="G66" s="79">
        <v>10056346.4</v>
      </c>
      <c r="H66" s="79">
        <v>10169430.039999999</v>
      </c>
      <c r="I66" s="34">
        <v>39569</v>
      </c>
      <c r="J66" s="34">
        <v>41445</v>
      </c>
      <c r="K66" s="20" t="s">
        <v>4415</v>
      </c>
      <c r="L66" s="21">
        <v>0</v>
      </c>
      <c r="M66" s="21">
        <v>40460</v>
      </c>
      <c r="N66" s="32" t="s">
        <v>4575</v>
      </c>
      <c r="O66" s="20" t="s">
        <v>4574</v>
      </c>
      <c r="P66" s="20" t="s">
        <v>4412</v>
      </c>
      <c r="Q66" s="21">
        <v>10056346.4</v>
      </c>
      <c r="R66" s="21">
        <v>10128970.039999999</v>
      </c>
      <c r="S66" s="70" t="s">
        <v>321</v>
      </c>
      <c r="T66" s="20" t="s">
        <v>333</v>
      </c>
    </row>
    <row r="67" spans="2:20" ht="25.5" x14ac:dyDescent="0.2">
      <c r="B67" s="14" t="s">
        <v>4573</v>
      </c>
      <c r="C67" s="24" t="s">
        <v>4572</v>
      </c>
      <c r="D67" s="16" t="s">
        <v>4571</v>
      </c>
      <c r="E67" s="20" t="s">
        <v>590</v>
      </c>
      <c r="F67" s="21">
        <v>10000000</v>
      </c>
      <c r="G67" s="79">
        <v>9991723.1380000003</v>
      </c>
      <c r="H67" s="79">
        <v>10084220.01</v>
      </c>
      <c r="I67" s="34">
        <v>39569</v>
      </c>
      <c r="J67" s="34">
        <v>41445</v>
      </c>
      <c r="K67" s="20" t="s">
        <v>4415</v>
      </c>
      <c r="L67" s="21">
        <v>0</v>
      </c>
      <c r="M67" s="21">
        <v>40370.01</v>
      </c>
      <c r="N67" s="32" t="s">
        <v>4560</v>
      </c>
      <c r="O67" s="20" t="s">
        <v>4559</v>
      </c>
      <c r="P67" s="20" t="s">
        <v>4511</v>
      </c>
      <c r="Q67" s="21">
        <v>9991723.1380000003</v>
      </c>
      <c r="R67" s="21">
        <v>10043850</v>
      </c>
      <c r="S67" s="70" t="s">
        <v>321</v>
      </c>
      <c r="T67" s="20" t="s">
        <v>421</v>
      </c>
    </row>
    <row r="68" spans="2:20" x14ac:dyDescent="0.2">
      <c r="B68" s="14" t="s">
        <v>4570</v>
      </c>
      <c r="C68" s="24" t="s">
        <v>4569</v>
      </c>
      <c r="D68" s="16" t="s">
        <v>4568</v>
      </c>
      <c r="E68" s="20" t="s">
        <v>4412</v>
      </c>
      <c r="F68" s="21">
        <v>20000000</v>
      </c>
      <c r="G68" s="79">
        <v>21832832.41</v>
      </c>
      <c r="H68" s="79">
        <v>21953477.09</v>
      </c>
      <c r="I68" s="34">
        <v>39589</v>
      </c>
      <c r="J68" s="34">
        <v>41353</v>
      </c>
      <c r="K68" s="20" t="s">
        <v>4415</v>
      </c>
      <c r="L68" s="21">
        <v>0</v>
      </c>
      <c r="M68" s="21">
        <v>41120</v>
      </c>
      <c r="N68" s="32" t="s">
        <v>4567</v>
      </c>
      <c r="O68" s="20" t="s">
        <v>4552</v>
      </c>
      <c r="P68" s="20" t="s">
        <v>4412</v>
      </c>
      <c r="Q68" s="21">
        <v>21832832.41</v>
      </c>
      <c r="R68" s="21">
        <v>21912357.09</v>
      </c>
      <c r="S68" s="70" t="s">
        <v>321</v>
      </c>
      <c r="T68" s="20" t="s">
        <v>365</v>
      </c>
    </row>
    <row r="69" spans="2:20" ht="25.5" x14ac:dyDescent="0.2">
      <c r="B69" s="14" t="s">
        <v>4566</v>
      </c>
      <c r="C69" s="24" t="s">
        <v>4565</v>
      </c>
      <c r="D69" s="16" t="s">
        <v>4564</v>
      </c>
      <c r="E69" s="20" t="s">
        <v>4412</v>
      </c>
      <c r="F69" s="21">
        <v>10000000</v>
      </c>
      <c r="G69" s="79">
        <v>9894491.3870000001</v>
      </c>
      <c r="H69" s="79">
        <v>11559129.99</v>
      </c>
      <c r="I69" s="34">
        <v>39590</v>
      </c>
      <c r="J69" s="34">
        <v>43271</v>
      </c>
      <c r="K69" s="20" t="s">
        <v>4415</v>
      </c>
      <c r="L69" s="21">
        <v>0</v>
      </c>
      <c r="M69" s="21">
        <v>-32210</v>
      </c>
      <c r="N69" s="32" t="s">
        <v>4560</v>
      </c>
      <c r="O69" s="20" t="s">
        <v>4559</v>
      </c>
      <c r="P69" s="20" t="s">
        <v>4511</v>
      </c>
      <c r="Q69" s="21">
        <v>9894491.3870000001</v>
      </c>
      <c r="R69" s="21">
        <v>11591339.99</v>
      </c>
      <c r="S69" s="70" t="s">
        <v>321</v>
      </c>
      <c r="T69" s="20" t="s">
        <v>343</v>
      </c>
    </row>
    <row r="70" spans="2:20" x14ac:dyDescent="0.2">
      <c r="B70" s="14" t="s">
        <v>4563</v>
      </c>
      <c r="C70" s="24" t="s">
        <v>4562</v>
      </c>
      <c r="D70" s="16" t="s">
        <v>4561</v>
      </c>
      <c r="E70" s="20" t="s">
        <v>4412</v>
      </c>
      <c r="F70" s="21">
        <v>10000000</v>
      </c>
      <c r="G70" s="79">
        <v>9840841.4000000004</v>
      </c>
      <c r="H70" s="79">
        <v>11638069.99</v>
      </c>
      <c r="I70" s="34">
        <v>39590</v>
      </c>
      <c r="J70" s="34">
        <v>43271</v>
      </c>
      <c r="K70" s="20" t="s">
        <v>4415</v>
      </c>
      <c r="L70" s="21">
        <v>0</v>
      </c>
      <c r="M70" s="21">
        <v>46729.99</v>
      </c>
      <c r="N70" s="32" t="s">
        <v>4560</v>
      </c>
      <c r="O70" s="20" t="s">
        <v>4559</v>
      </c>
      <c r="P70" s="20" t="s">
        <v>4511</v>
      </c>
      <c r="Q70" s="21">
        <v>9840841.4000000004</v>
      </c>
      <c r="R70" s="21">
        <v>11591340</v>
      </c>
      <c r="S70" s="70" t="s">
        <v>321</v>
      </c>
      <c r="T70" s="20" t="s">
        <v>343</v>
      </c>
    </row>
    <row r="71" spans="2:20" x14ac:dyDescent="0.2">
      <c r="B71" s="14" t="s">
        <v>4558</v>
      </c>
      <c r="C71" s="24" t="s">
        <v>4557</v>
      </c>
      <c r="D71" s="16" t="s">
        <v>4549</v>
      </c>
      <c r="E71" s="20" t="s">
        <v>4412</v>
      </c>
      <c r="F71" s="21">
        <v>10000000</v>
      </c>
      <c r="G71" s="79">
        <v>10206311.710000001</v>
      </c>
      <c r="H71" s="79">
        <v>10282326.92</v>
      </c>
      <c r="I71" s="34">
        <v>39590</v>
      </c>
      <c r="J71" s="34">
        <v>43271</v>
      </c>
      <c r="K71" s="20" t="s">
        <v>4415</v>
      </c>
      <c r="L71" s="21">
        <v>0</v>
      </c>
      <c r="M71" s="21">
        <v>-9400</v>
      </c>
      <c r="N71" s="32" t="s">
        <v>4553</v>
      </c>
      <c r="O71" s="20" t="s">
        <v>4552</v>
      </c>
      <c r="P71" s="20" t="s">
        <v>4412</v>
      </c>
      <c r="Q71" s="21">
        <v>10206311.710000001</v>
      </c>
      <c r="R71" s="21">
        <v>10291726.92</v>
      </c>
      <c r="S71" s="70" t="s">
        <v>321</v>
      </c>
      <c r="T71" s="20" t="s">
        <v>343</v>
      </c>
    </row>
    <row r="72" spans="2:20" ht="25.5" x14ac:dyDescent="0.2">
      <c r="B72" s="14" t="s">
        <v>4556</v>
      </c>
      <c r="C72" s="24" t="s">
        <v>4555</v>
      </c>
      <c r="D72" s="16" t="s">
        <v>4554</v>
      </c>
      <c r="E72" s="20" t="s">
        <v>4412</v>
      </c>
      <c r="F72" s="21">
        <v>10000000</v>
      </c>
      <c r="G72" s="79">
        <v>10050528.52</v>
      </c>
      <c r="H72" s="79">
        <v>10094050.01</v>
      </c>
      <c r="I72" s="34">
        <v>39590</v>
      </c>
      <c r="J72" s="34">
        <v>43271</v>
      </c>
      <c r="K72" s="20" t="s">
        <v>4415</v>
      </c>
      <c r="L72" s="21">
        <v>0</v>
      </c>
      <c r="M72" s="21">
        <v>-40589.99</v>
      </c>
      <c r="N72" s="32" t="s">
        <v>4553</v>
      </c>
      <c r="O72" s="20" t="s">
        <v>4552</v>
      </c>
      <c r="P72" s="20" t="s">
        <v>4412</v>
      </c>
      <c r="Q72" s="21">
        <v>10050528.52</v>
      </c>
      <c r="R72" s="21">
        <v>10134640</v>
      </c>
      <c r="S72" s="70" t="s">
        <v>321</v>
      </c>
      <c r="T72" s="20" t="s">
        <v>338</v>
      </c>
    </row>
    <row r="73" spans="2:20" x14ac:dyDescent="0.2">
      <c r="B73" s="14" t="s">
        <v>4551</v>
      </c>
      <c r="C73" s="24" t="s">
        <v>4550</v>
      </c>
      <c r="D73" s="16" t="s">
        <v>4549</v>
      </c>
      <c r="E73" s="20" t="s">
        <v>4412</v>
      </c>
      <c r="F73" s="21">
        <v>10000000</v>
      </c>
      <c r="G73" s="79">
        <v>9982005.1390000004</v>
      </c>
      <c r="H73" s="79">
        <v>11606030</v>
      </c>
      <c r="I73" s="34">
        <v>39590</v>
      </c>
      <c r="J73" s="34">
        <v>43272</v>
      </c>
      <c r="K73" s="20" t="s">
        <v>4415</v>
      </c>
      <c r="L73" s="21">
        <v>0</v>
      </c>
      <c r="M73" s="21">
        <v>11180</v>
      </c>
      <c r="N73" s="32" t="s">
        <v>4548</v>
      </c>
      <c r="O73" s="20" t="s">
        <v>4547</v>
      </c>
      <c r="P73" s="20" t="s">
        <v>334</v>
      </c>
      <c r="Q73" s="21">
        <v>9982005.1390000004</v>
      </c>
      <c r="R73" s="21">
        <v>11594850</v>
      </c>
      <c r="S73" s="70" t="s">
        <v>321</v>
      </c>
      <c r="T73" s="20" t="s">
        <v>361</v>
      </c>
    </row>
    <row r="74" spans="2:20" ht="25.5" x14ac:dyDescent="0.2">
      <c r="B74" s="14" t="s">
        <v>4546</v>
      </c>
      <c r="C74" s="24" t="s">
        <v>4545</v>
      </c>
      <c r="D74" s="16" t="s">
        <v>4544</v>
      </c>
      <c r="E74" s="20" t="s">
        <v>4412</v>
      </c>
      <c r="F74" s="21">
        <v>10000000</v>
      </c>
      <c r="G74" s="79">
        <v>10313964.57</v>
      </c>
      <c r="H74" s="79">
        <v>10560813.699999999</v>
      </c>
      <c r="I74" s="34">
        <v>39648</v>
      </c>
      <c r="J74" s="34">
        <v>43363</v>
      </c>
      <c r="K74" s="20" t="s">
        <v>4415</v>
      </c>
      <c r="L74" s="21">
        <v>0</v>
      </c>
      <c r="M74" s="21">
        <v>-29820.01</v>
      </c>
      <c r="N74" s="32" t="s">
        <v>4543</v>
      </c>
      <c r="O74" s="20" t="s">
        <v>4542</v>
      </c>
      <c r="P74" s="20" t="s">
        <v>4511</v>
      </c>
      <c r="Q74" s="21">
        <v>10313964.57</v>
      </c>
      <c r="R74" s="21">
        <v>10590633.710000001</v>
      </c>
      <c r="S74" s="70" t="s">
        <v>321</v>
      </c>
      <c r="T74" s="20" t="s">
        <v>343</v>
      </c>
    </row>
    <row r="75" spans="2:20" x14ac:dyDescent="0.2">
      <c r="B75" s="14" t="s">
        <v>4541</v>
      </c>
      <c r="C75" s="24" t="s">
        <v>4540</v>
      </c>
      <c r="D75" s="16" t="s">
        <v>4539</v>
      </c>
      <c r="E75" s="20" t="s">
        <v>4412</v>
      </c>
      <c r="F75" s="21">
        <v>10000000</v>
      </c>
      <c r="G75" s="79">
        <v>9979947.5800000001</v>
      </c>
      <c r="H75" s="79">
        <v>11447389.99</v>
      </c>
      <c r="I75" s="34">
        <v>39648</v>
      </c>
      <c r="J75" s="34">
        <v>43363</v>
      </c>
      <c r="K75" s="20" t="s">
        <v>4415</v>
      </c>
      <c r="L75" s="21">
        <v>0</v>
      </c>
      <c r="M75" s="21">
        <v>23229.99</v>
      </c>
      <c r="N75" s="32" t="s">
        <v>4538</v>
      </c>
      <c r="O75" s="20" t="s">
        <v>4537</v>
      </c>
      <c r="P75" s="20" t="s">
        <v>334</v>
      </c>
      <c r="Q75" s="21">
        <v>9979947.5800000001</v>
      </c>
      <c r="R75" s="21">
        <v>11424160</v>
      </c>
      <c r="S75" s="70" t="s">
        <v>321</v>
      </c>
      <c r="T75" s="20" t="s">
        <v>370</v>
      </c>
    </row>
    <row r="76" spans="2:20" x14ac:dyDescent="0.2">
      <c r="B76" s="14" t="s">
        <v>4536</v>
      </c>
      <c r="C76" s="24" t="s">
        <v>4535</v>
      </c>
      <c r="D76" s="16" t="s">
        <v>4534</v>
      </c>
      <c r="E76" s="20" t="s">
        <v>4412</v>
      </c>
      <c r="F76" s="21">
        <v>10000000</v>
      </c>
      <c r="G76" s="79">
        <v>9533124.1270000003</v>
      </c>
      <c r="H76" s="79">
        <v>10812290.01</v>
      </c>
      <c r="I76" s="34">
        <v>39648</v>
      </c>
      <c r="J76" s="34">
        <v>43363</v>
      </c>
      <c r="K76" s="20" t="s">
        <v>4415</v>
      </c>
      <c r="L76" s="21">
        <v>0</v>
      </c>
      <c r="M76" s="21">
        <v>-59779.99</v>
      </c>
      <c r="N76" s="32" t="s">
        <v>4533</v>
      </c>
      <c r="O76" s="20" t="s">
        <v>4532</v>
      </c>
      <c r="P76" s="20" t="s">
        <v>4511</v>
      </c>
      <c r="Q76" s="21">
        <v>9533124.1270000003</v>
      </c>
      <c r="R76" s="21">
        <v>10872070</v>
      </c>
      <c r="S76" s="70" t="s">
        <v>321</v>
      </c>
      <c r="T76" s="20" t="s">
        <v>370</v>
      </c>
    </row>
    <row r="77" spans="2:20" ht="25.5" x14ac:dyDescent="0.2">
      <c r="B77" s="14" t="s">
        <v>4531</v>
      </c>
      <c r="C77" s="24" t="s">
        <v>4530</v>
      </c>
      <c r="D77" s="16" t="s">
        <v>4464</v>
      </c>
      <c r="E77" s="20" t="s">
        <v>4412</v>
      </c>
      <c r="F77" s="21">
        <v>10000000</v>
      </c>
      <c r="G77" s="79">
        <v>12487830.539999999</v>
      </c>
      <c r="H77" s="79">
        <v>15157912.5</v>
      </c>
      <c r="I77" s="34">
        <v>39651</v>
      </c>
      <c r="J77" s="34">
        <v>41537</v>
      </c>
      <c r="K77" s="20" t="s">
        <v>4415</v>
      </c>
      <c r="L77" s="21">
        <v>0</v>
      </c>
      <c r="M77" s="21">
        <v>31500</v>
      </c>
      <c r="N77" s="32" t="s">
        <v>4529</v>
      </c>
      <c r="O77" s="20" t="s">
        <v>4528</v>
      </c>
      <c r="P77" s="20" t="s">
        <v>323</v>
      </c>
      <c r="Q77" s="21">
        <v>12487830.539999999</v>
      </c>
      <c r="R77" s="21">
        <v>15126412.5</v>
      </c>
      <c r="S77" s="70" t="s">
        <v>321</v>
      </c>
      <c r="T77" s="20" t="s">
        <v>343</v>
      </c>
    </row>
    <row r="78" spans="2:20" ht="25.5" x14ac:dyDescent="0.2">
      <c r="B78" s="14" t="s">
        <v>4527</v>
      </c>
      <c r="C78" s="24" t="s">
        <v>4526</v>
      </c>
      <c r="D78" s="16" t="s">
        <v>4525</v>
      </c>
      <c r="E78" s="20" t="s">
        <v>4412</v>
      </c>
      <c r="F78" s="21">
        <v>10000000</v>
      </c>
      <c r="G78" s="79">
        <v>9366822.4600000009</v>
      </c>
      <c r="H78" s="79">
        <v>9481810.0099999998</v>
      </c>
      <c r="I78" s="34">
        <v>39651</v>
      </c>
      <c r="J78" s="34">
        <v>43363</v>
      </c>
      <c r="K78" s="20" t="s">
        <v>4415</v>
      </c>
      <c r="L78" s="21">
        <v>0</v>
      </c>
      <c r="M78" s="21">
        <v>35350.01</v>
      </c>
      <c r="N78" s="32" t="s">
        <v>4524</v>
      </c>
      <c r="O78" s="20" t="s">
        <v>4523</v>
      </c>
      <c r="P78" s="20" t="s">
        <v>4511</v>
      </c>
      <c r="Q78" s="21">
        <v>9366822.4600000009</v>
      </c>
      <c r="R78" s="21">
        <v>9446460</v>
      </c>
      <c r="S78" s="70" t="s">
        <v>321</v>
      </c>
      <c r="T78" s="20" t="s">
        <v>343</v>
      </c>
    </row>
    <row r="79" spans="2:20" x14ac:dyDescent="0.2">
      <c r="B79" s="14" t="s">
        <v>4522</v>
      </c>
      <c r="C79" s="24" t="s">
        <v>4521</v>
      </c>
      <c r="D79" s="16" t="s">
        <v>4520</v>
      </c>
      <c r="E79" s="20" t="s">
        <v>4412</v>
      </c>
      <c r="F79" s="21">
        <v>5000000</v>
      </c>
      <c r="G79" s="79">
        <v>3784900</v>
      </c>
      <c r="H79" s="79">
        <v>3762085.01</v>
      </c>
      <c r="I79" s="34">
        <v>39652</v>
      </c>
      <c r="J79" s="34">
        <v>43363</v>
      </c>
      <c r="K79" s="20" t="s">
        <v>4415</v>
      </c>
      <c r="L79" s="21">
        <v>0</v>
      </c>
      <c r="M79" s="21">
        <v>-22814.99</v>
      </c>
      <c r="N79" s="32" t="s">
        <v>4513</v>
      </c>
      <c r="O79" s="20" t="s">
        <v>4512</v>
      </c>
      <c r="P79" s="20" t="s">
        <v>4511</v>
      </c>
      <c r="Q79" s="21">
        <v>3784900</v>
      </c>
      <c r="R79" s="21">
        <v>3784900</v>
      </c>
      <c r="S79" s="70" t="s">
        <v>321</v>
      </c>
      <c r="T79" s="20" t="s">
        <v>346</v>
      </c>
    </row>
    <row r="80" spans="2:20" ht="25.5" x14ac:dyDescent="0.2">
      <c r="B80" s="14" t="s">
        <v>4519</v>
      </c>
      <c r="C80" s="24" t="s">
        <v>4518</v>
      </c>
      <c r="D80" s="16" t="s">
        <v>4517</v>
      </c>
      <c r="E80" s="20" t="s">
        <v>4412</v>
      </c>
      <c r="F80" s="21">
        <v>5000000</v>
      </c>
      <c r="G80" s="79">
        <v>2703500</v>
      </c>
      <c r="H80" s="79">
        <v>2719130</v>
      </c>
      <c r="I80" s="34">
        <v>39652</v>
      </c>
      <c r="J80" s="34">
        <v>41537</v>
      </c>
      <c r="K80" s="20" t="s">
        <v>4415</v>
      </c>
      <c r="L80" s="21">
        <v>0</v>
      </c>
      <c r="M80" s="21">
        <v>15630</v>
      </c>
      <c r="N80" s="32" t="s">
        <v>4513</v>
      </c>
      <c r="O80" s="20" t="s">
        <v>4512</v>
      </c>
      <c r="P80" s="20" t="s">
        <v>4511</v>
      </c>
      <c r="Q80" s="21">
        <v>2703500</v>
      </c>
      <c r="R80" s="21">
        <v>2703500</v>
      </c>
      <c r="S80" s="70" t="s">
        <v>321</v>
      </c>
      <c r="T80" s="20" t="s">
        <v>346</v>
      </c>
    </row>
    <row r="81" spans="2:20" ht="25.5" x14ac:dyDescent="0.2">
      <c r="B81" s="14" t="s">
        <v>4516</v>
      </c>
      <c r="C81" s="24" t="s">
        <v>4515</v>
      </c>
      <c r="D81" s="16" t="s">
        <v>4514</v>
      </c>
      <c r="E81" s="20" t="s">
        <v>4412</v>
      </c>
      <c r="F81" s="21">
        <v>3000000</v>
      </c>
      <c r="G81" s="79">
        <v>1641565.2</v>
      </c>
      <c r="H81" s="79">
        <v>1647874.2</v>
      </c>
      <c r="I81" s="28">
        <v>39652</v>
      </c>
      <c r="J81" s="28">
        <v>41537</v>
      </c>
      <c r="K81" s="20" t="s">
        <v>4415</v>
      </c>
      <c r="L81" s="21">
        <v>0</v>
      </c>
      <c r="M81" s="21">
        <v>6309</v>
      </c>
      <c r="N81" s="32" t="s">
        <v>4513</v>
      </c>
      <c r="O81" s="20" t="s">
        <v>4512</v>
      </c>
      <c r="P81" s="20" t="s">
        <v>4511</v>
      </c>
      <c r="Q81" s="21">
        <v>1641565.2</v>
      </c>
      <c r="R81" s="21">
        <v>1641565.2</v>
      </c>
      <c r="S81" s="70" t="s">
        <v>321</v>
      </c>
      <c r="T81" s="20" t="s">
        <v>333</v>
      </c>
    </row>
    <row r="82" spans="2:20" ht="25.5" x14ac:dyDescent="0.2">
      <c r="B82" s="14" t="s">
        <v>4510</v>
      </c>
      <c r="C82" s="24" t="s">
        <v>4509</v>
      </c>
      <c r="D82" s="16" t="s">
        <v>4508</v>
      </c>
      <c r="E82" s="20" t="s">
        <v>590</v>
      </c>
      <c r="F82" s="21">
        <v>10000000</v>
      </c>
      <c r="G82" s="79">
        <v>9805980.1099999994</v>
      </c>
      <c r="H82" s="79">
        <v>10098440</v>
      </c>
      <c r="I82" s="34">
        <v>40806</v>
      </c>
      <c r="J82" s="34">
        <v>42724</v>
      </c>
      <c r="K82" s="20" t="s">
        <v>4415</v>
      </c>
      <c r="L82" s="21">
        <v>-194019.89</v>
      </c>
      <c r="M82" s="21">
        <v>41920</v>
      </c>
      <c r="N82" s="32" t="s">
        <v>4504</v>
      </c>
      <c r="O82" s="20" t="s">
        <v>4503</v>
      </c>
      <c r="P82" s="20" t="s">
        <v>323</v>
      </c>
      <c r="Q82" s="21">
        <v>10000000</v>
      </c>
      <c r="R82" s="21">
        <v>10056520</v>
      </c>
      <c r="S82" s="70" t="s">
        <v>321</v>
      </c>
      <c r="T82" s="20" t="s">
        <v>338</v>
      </c>
    </row>
    <row r="83" spans="2:20" x14ac:dyDescent="0.2">
      <c r="B83" s="14" t="s">
        <v>4507</v>
      </c>
      <c r="C83" s="24" t="s">
        <v>4506</v>
      </c>
      <c r="D83" s="16" t="s">
        <v>4505</v>
      </c>
      <c r="E83" s="20" t="s">
        <v>4412</v>
      </c>
      <c r="F83" s="21">
        <v>10000000</v>
      </c>
      <c r="G83" s="79">
        <v>9916878.0999999996</v>
      </c>
      <c r="H83" s="79">
        <v>10256980</v>
      </c>
      <c r="I83" s="34">
        <v>40806</v>
      </c>
      <c r="J83" s="34">
        <v>42724</v>
      </c>
      <c r="K83" s="20" t="s">
        <v>4415</v>
      </c>
      <c r="L83" s="21">
        <v>-83121.899999999994</v>
      </c>
      <c r="M83" s="21">
        <v>200460</v>
      </c>
      <c r="N83" s="32" t="s">
        <v>4504</v>
      </c>
      <c r="O83" s="20" t="s">
        <v>4503</v>
      </c>
      <c r="P83" s="20" t="s">
        <v>323</v>
      </c>
      <c r="Q83" s="21">
        <v>10000000</v>
      </c>
      <c r="R83" s="21">
        <v>10056520</v>
      </c>
      <c r="S83" s="70" t="s">
        <v>321</v>
      </c>
      <c r="T83" s="20" t="s">
        <v>333</v>
      </c>
    </row>
    <row r="84" spans="2:20" ht="25.5" x14ac:dyDescent="0.2">
      <c r="B84" s="14" t="s">
        <v>4502</v>
      </c>
      <c r="C84" s="24" t="s">
        <v>4501</v>
      </c>
      <c r="D84" s="16" t="s">
        <v>4500</v>
      </c>
      <c r="E84" s="20" t="s">
        <v>4412</v>
      </c>
      <c r="F84" s="21">
        <v>10000000</v>
      </c>
      <c r="G84" s="79">
        <v>9857548.1740000006</v>
      </c>
      <c r="H84" s="79">
        <v>10135244.960999999</v>
      </c>
      <c r="I84" s="34">
        <v>40806</v>
      </c>
      <c r="J84" s="34">
        <v>42724</v>
      </c>
      <c r="K84" s="20" t="s">
        <v>4415</v>
      </c>
      <c r="L84" s="21">
        <v>-37789.360000000001</v>
      </c>
      <c r="M84" s="21">
        <v>213400</v>
      </c>
      <c r="N84" s="32" t="s">
        <v>4499</v>
      </c>
      <c r="O84" s="20" t="s">
        <v>4498</v>
      </c>
      <c r="P84" s="20" t="s">
        <v>323</v>
      </c>
      <c r="Q84" s="21">
        <v>9895337.534</v>
      </c>
      <c r="R84" s="21">
        <v>9921844.9609999992</v>
      </c>
      <c r="S84" s="70" t="s">
        <v>321</v>
      </c>
      <c r="T84" s="20" t="s">
        <v>356</v>
      </c>
    </row>
    <row r="85" spans="2:20" ht="25.5" x14ac:dyDescent="0.2">
      <c r="B85" s="14" t="s">
        <v>4497</v>
      </c>
      <c r="C85" s="24" t="s">
        <v>4496</v>
      </c>
      <c r="D85" s="16" t="s">
        <v>4474</v>
      </c>
      <c r="E85" s="20" t="s">
        <v>4412</v>
      </c>
      <c r="F85" s="21">
        <v>10000000</v>
      </c>
      <c r="G85" s="79">
        <v>9790260.1199999992</v>
      </c>
      <c r="H85" s="79">
        <v>11659680.119999999</v>
      </c>
      <c r="I85" s="34">
        <v>40876</v>
      </c>
      <c r="J85" s="34">
        <v>42724</v>
      </c>
      <c r="K85" s="20" t="s">
        <v>4415</v>
      </c>
      <c r="L85" s="21">
        <v>-202432.59</v>
      </c>
      <c r="M85" s="21">
        <v>120750</v>
      </c>
      <c r="N85" s="32" t="s">
        <v>4495</v>
      </c>
      <c r="O85" s="20" t="s">
        <v>4494</v>
      </c>
      <c r="P85" s="20" t="s">
        <v>323</v>
      </c>
      <c r="Q85" s="21">
        <v>9992692.7100000009</v>
      </c>
      <c r="R85" s="21">
        <v>11538930.119999999</v>
      </c>
      <c r="S85" s="70" t="s">
        <v>321</v>
      </c>
      <c r="T85" s="20" t="s">
        <v>356</v>
      </c>
    </row>
    <row r="86" spans="2:20" ht="25.5" x14ac:dyDescent="0.2">
      <c r="B86" s="14" t="s">
        <v>4493</v>
      </c>
      <c r="C86" s="24" t="s">
        <v>4489</v>
      </c>
      <c r="D86" s="16" t="s">
        <v>4488</v>
      </c>
      <c r="E86" s="20" t="s">
        <v>590</v>
      </c>
      <c r="F86" s="21">
        <v>15000000</v>
      </c>
      <c r="G86" s="79">
        <v>9543968.0099999998</v>
      </c>
      <c r="H86" s="79">
        <v>10159740</v>
      </c>
      <c r="I86" s="34">
        <v>40975</v>
      </c>
      <c r="J86" s="34">
        <v>42814</v>
      </c>
      <c r="K86" s="20" t="s">
        <v>4415</v>
      </c>
      <c r="L86" s="21">
        <v>-450037.56</v>
      </c>
      <c r="M86" s="21">
        <v>-92490</v>
      </c>
      <c r="N86" s="32" t="s">
        <v>4492</v>
      </c>
      <c r="O86" s="20" t="s">
        <v>4491</v>
      </c>
      <c r="P86" s="20" t="s">
        <v>323</v>
      </c>
      <c r="Q86" s="21">
        <v>9994005.5700000003</v>
      </c>
      <c r="R86" s="21">
        <v>10252230</v>
      </c>
      <c r="S86" s="70" t="s">
        <v>321</v>
      </c>
      <c r="T86" s="20" t="s">
        <v>365</v>
      </c>
    </row>
    <row r="87" spans="2:20" ht="25.5" x14ac:dyDescent="0.2">
      <c r="B87" s="14" t="s">
        <v>4490</v>
      </c>
      <c r="C87" s="24" t="s">
        <v>4489</v>
      </c>
      <c r="D87" s="16" t="s">
        <v>4488</v>
      </c>
      <c r="E87" s="20" t="s">
        <v>590</v>
      </c>
      <c r="F87" s="21"/>
      <c r="G87" s="79">
        <v>4996988.92</v>
      </c>
      <c r="H87" s="79">
        <v>5229500</v>
      </c>
      <c r="I87" s="31"/>
      <c r="J87" s="31"/>
      <c r="K87" s="20" t="s">
        <v>4415</v>
      </c>
      <c r="L87" s="21"/>
      <c r="M87" s="21"/>
      <c r="N87" s="32" t="s">
        <v>4487</v>
      </c>
      <c r="O87" s="20" t="s">
        <v>4486</v>
      </c>
      <c r="P87" s="20" t="s">
        <v>323</v>
      </c>
      <c r="Q87" s="21">
        <v>4996988.92</v>
      </c>
      <c r="R87" s="21">
        <v>5229500</v>
      </c>
      <c r="S87" s="70" t="s">
        <v>321</v>
      </c>
      <c r="T87" s="20" t="s">
        <v>365</v>
      </c>
    </row>
    <row r="88" spans="2:20" ht="25.5" x14ac:dyDescent="0.2">
      <c r="B88" s="14" t="s">
        <v>4485</v>
      </c>
      <c r="C88" s="24" t="s">
        <v>4484</v>
      </c>
      <c r="D88" s="16" t="s">
        <v>4483</v>
      </c>
      <c r="E88" s="20" t="s">
        <v>590</v>
      </c>
      <c r="F88" s="21">
        <v>10000000</v>
      </c>
      <c r="G88" s="79">
        <v>9840595.6799999997</v>
      </c>
      <c r="H88" s="79">
        <v>10495720</v>
      </c>
      <c r="I88" s="34">
        <v>40981</v>
      </c>
      <c r="J88" s="34">
        <v>42814</v>
      </c>
      <c r="K88" s="20" t="s">
        <v>4415</v>
      </c>
      <c r="L88" s="21">
        <v>-159601.13</v>
      </c>
      <c r="M88" s="21">
        <v>64650</v>
      </c>
      <c r="N88" s="32" t="s">
        <v>4482</v>
      </c>
      <c r="O88" s="20" t="s">
        <v>4477</v>
      </c>
      <c r="P88" s="20" t="s">
        <v>323</v>
      </c>
      <c r="Q88" s="21">
        <v>10000196.810000001</v>
      </c>
      <c r="R88" s="21">
        <v>10431070</v>
      </c>
      <c r="S88" s="70" t="s">
        <v>321</v>
      </c>
      <c r="T88" s="20" t="s">
        <v>333</v>
      </c>
    </row>
    <row r="89" spans="2:20" ht="25.5" x14ac:dyDescent="0.2">
      <c r="B89" s="14" t="s">
        <v>4481</v>
      </c>
      <c r="C89" s="24" t="s">
        <v>4480</v>
      </c>
      <c r="D89" s="16" t="s">
        <v>4479</v>
      </c>
      <c r="E89" s="20" t="s">
        <v>4412</v>
      </c>
      <c r="F89" s="21">
        <v>10000000</v>
      </c>
      <c r="G89" s="79">
        <v>10119240.140000001</v>
      </c>
      <c r="H89" s="79">
        <v>10960678.58</v>
      </c>
      <c r="I89" s="34">
        <v>40982</v>
      </c>
      <c r="J89" s="34">
        <v>42814</v>
      </c>
      <c r="K89" s="20" t="s">
        <v>4415</v>
      </c>
      <c r="L89" s="21">
        <v>118845.58</v>
      </c>
      <c r="M89" s="21">
        <v>233030</v>
      </c>
      <c r="N89" s="32" t="s">
        <v>4478</v>
      </c>
      <c r="O89" s="20" t="s">
        <v>4477</v>
      </c>
      <c r="P89" s="20" t="s">
        <v>323</v>
      </c>
      <c r="Q89" s="21">
        <v>10000394.560000001</v>
      </c>
      <c r="R89" s="21">
        <v>10727648.58</v>
      </c>
      <c r="S89" s="70" t="s">
        <v>321</v>
      </c>
      <c r="T89" s="20" t="s">
        <v>346</v>
      </c>
    </row>
    <row r="90" spans="2:20" ht="25.5" x14ac:dyDescent="0.2">
      <c r="B90" s="14" t="s">
        <v>4476</v>
      </c>
      <c r="C90" s="24" t="s">
        <v>4475</v>
      </c>
      <c r="D90" s="16" t="s">
        <v>4474</v>
      </c>
      <c r="E90" s="20" t="s">
        <v>4412</v>
      </c>
      <c r="F90" s="21">
        <v>10000000</v>
      </c>
      <c r="G90" s="79">
        <v>9982888.1199999992</v>
      </c>
      <c r="H90" s="79">
        <v>10174480</v>
      </c>
      <c r="I90" s="34">
        <v>41011</v>
      </c>
      <c r="J90" s="34">
        <v>42906</v>
      </c>
      <c r="K90" s="20" t="s">
        <v>4415</v>
      </c>
      <c r="L90" s="21">
        <v>-17111.88</v>
      </c>
      <c r="M90" s="21">
        <v>119150</v>
      </c>
      <c r="N90" s="32" t="s">
        <v>4473</v>
      </c>
      <c r="O90" s="20" t="s">
        <v>4472</v>
      </c>
      <c r="P90" s="20" t="s">
        <v>323</v>
      </c>
      <c r="Q90" s="21">
        <v>10000000</v>
      </c>
      <c r="R90" s="21">
        <v>10055330</v>
      </c>
      <c r="S90" s="70" t="s">
        <v>321</v>
      </c>
      <c r="T90" s="20" t="s">
        <v>343</v>
      </c>
    </row>
    <row r="91" spans="2:20" ht="25.5" x14ac:dyDescent="0.2">
      <c r="B91" s="14" t="s">
        <v>4471</v>
      </c>
      <c r="C91" s="24" t="s">
        <v>4470</v>
      </c>
      <c r="D91" s="16" t="s">
        <v>4469</v>
      </c>
      <c r="E91" s="20" t="s">
        <v>590</v>
      </c>
      <c r="F91" s="21">
        <v>10000000</v>
      </c>
      <c r="G91" s="79">
        <v>9607495.4499999993</v>
      </c>
      <c r="H91" s="79">
        <v>10165800</v>
      </c>
      <c r="I91" s="34">
        <v>41011</v>
      </c>
      <c r="J91" s="34">
        <v>42906</v>
      </c>
      <c r="K91" s="20" t="s">
        <v>4415</v>
      </c>
      <c r="L91" s="21">
        <v>-481021.52</v>
      </c>
      <c r="M91" s="21">
        <v>-301470</v>
      </c>
      <c r="N91" s="32" t="s">
        <v>4468</v>
      </c>
      <c r="O91" s="20" t="s">
        <v>4467</v>
      </c>
      <c r="P91" s="20" t="s">
        <v>4412</v>
      </c>
      <c r="Q91" s="21">
        <v>10088516.970000001</v>
      </c>
      <c r="R91" s="21">
        <v>10467270</v>
      </c>
      <c r="S91" s="70" t="s">
        <v>321</v>
      </c>
      <c r="T91" s="20" t="s">
        <v>370</v>
      </c>
    </row>
    <row r="92" spans="2:20" ht="25.5" x14ac:dyDescent="0.2">
      <c r="B92" s="14" t="s">
        <v>4466</v>
      </c>
      <c r="C92" s="24" t="s">
        <v>4465</v>
      </c>
      <c r="D92" s="16" t="s">
        <v>4464</v>
      </c>
      <c r="E92" s="20" t="s">
        <v>4412</v>
      </c>
      <c r="F92" s="21">
        <v>10000000</v>
      </c>
      <c r="G92" s="79">
        <v>10117555.359999999</v>
      </c>
      <c r="H92" s="79">
        <v>10291600</v>
      </c>
      <c r="I92" s="34">
        <v>41038</v>
      </c>
      <c r="J92" s="34">
        <v>42906</v>
      </c>
      <c r="K92" s="20" t="s">
        <v>4415</v>
      </c>
      <c r="L92" s="21">
        <v>117555.36</v>
      </c>
      <c r="M92" s="21">
        <v>197160</v>
      </c>
      <c r="N92" s="32" t="s">
        <v>4460</v>
      </c>
      <c r="O92" s="20" t="s">
        <v>4459</v>
      </c>
      <c r="P92" s="20" t="s">
        <v>323</v>
      </c>
      <c r="Q92" s="21">
        <v>10000000</v>
      </c>
      <c r="R92" s="21">
        <v>10094440</v>
      </c>
      <c r="S92" s="70" t="s">
        <v>321</v>
      </c>
      <c r="T92" s="20" t="s">
        <v>333</v>
      </c>
    </row>
    <row r="93" spans="2:20" ht="25.5" x14ac:dyDescent="0.2">
      <c r="B93" s="14" t="s">
        <v>4463</v>
      </c>
      <c r="C93" s="24" t="s">
        <v>4462</v>
      </c>
      <c r="D93" s="16" t="s">
        <v>4461</v>
      </c>
      <c r="E93" s="20" t="s">
        <v>590</v>
      </c>
      <c r="F93" s="21">
        <v>10000000</v>
      </c>
      <c r="G93" s="79">
        <v>9822371.8699999992</v>
      </c>
      <c r="H93" s="79">
        <v>10060980</v>
      </c>
      <c r="I93" s="34">
        <v>41038</v>
      </c>
      <c r="J93" s="34">
        <v>42906</v>
      </c>
      <c r="K93" s="20" t="s">
        <v>4415</v>
      </c>
      <c r="L93" s="21">
        <v>-177628.13</v>
      </c>
      <c r="M93" s="21">
        <v>-33460</v>
      </c>
      <c r="N93" s="32" t="s">
        <v>4460</v>
      </c>
      <c r="O93" s="20" t="s">
        <v>4459</v>
      </c>
      <c r="P93" s="20" t="s">
        <v>323</v>
      </c>
      <c r="Q93" s="21">
        <v>10000000</v>
      </c>
      <c r="R93" s="21">
        <v>10094440</v>
      </c>
      <c r="S93" s="70" t="s">
        <v>321</v>
      </c>
      <c r="T93" s="20" t="s">
        <v>365</v>
      </c>
    </row>
    <row r="94" spans="2:20" ht="25.5" x14ac:dyDescent="0.2">
      <c r="B94" s="14" t="s">
        <v>4458</v>
      </c>
      <c r="C94" s="24" t="s">
        <v>4457</v>
      </c>
      <c r="D94" s="16" t="s">
        <v>4437</v>
      </c>
      <c r="E94" s="20" t="s">
        <v>4412</v>
      </c>
      <c r="F94" s="21">
        <v>10000000</v>
      </c>
      <c r="G94" s="79">
        <v>10101293.6</v>
      </c>
      <c r="H94" s="79">
        <v>10211450</v>
      </c>
      <c r="I94" s="34">
        <v>41066</v>
      </c>
      <c r="J94" s="34">
        <v>42175</v>
      </c>
      <c r="K94" s="20" t="s">
        <v>4415</v>
      </c>
      <c r="L94" s="21">
        <v>102491.66</v>
      </c>
      <c r="M94" s="21">
        <v>146620</v>
      </c>
      <c r="N94" s="32" t="s">
        <v>4456</v>
      </c>
      <c r="O94" s="20" t="s">
        <v>4451</v>
      </c>
      <c r="P94" s="20" t="s">
        <v>323</v>
      </c>
      <c r="Q94" s="21">
        <v>9998801.9399999995</v>
      </c>
      <c r="R94" s="21">
        <v>10064830</v>
      </c>
      <c r="S94" s="70" t="s">
        <v>321</v>
      </c>
      <c r="T94" s="20" t="s">
        <v>343</v>
      </c>
    </row>
    <row r="95" spans="2:20" ht="25.5" x14ac:dyDescent="0.2">
      <c r="B95" s="14" t="s">
        <v>4455</v>
      </c>
      <c r="C95" s="24" t="s">
        <v>4454</v>
      </c>
      <c r="D95" s="16" t="s">
        <v>4453</v>
      </c>
      <c r="E95" s="20" t="s">
        <v>4412</v>
      </c>
      <c r="F95" s="21">
        <v>10000000</v>
      </c>
      <c r="G95" s="79">
        <v>10117898.199999999</v>
      </c>
      <c r="H95" s="79">
        <v>10289740</v>
      </c>
      <c r="I95" s="34">
        <v>41066</v>
      </c>
      <c r="J95" s="34">
        <v>42906</v>
      </c>
      <c r="K95" s="20" t="s">
        <v>4415</v>
      </c>
      <c r="L95" s="21">
        <v>117898.2</v>
      </c>
      <c r="M95" s="21">
        <v>226960</v>
      </c>
      <c r="N95" s="32" t="s">
        <v>4452</v>
      </c>
      <c r="O95" s="20" t="s">
        <v>4451</v>
      </c>
      <c r="P95" s="20" t="s">
        <v>323</v>
      </c>
      <c r="Q95" s="21">
        <v>10000000</v>
      </c>
      <c r="R95" s="21">
        <v>10062780</v>
      </c>
      <c r="S95" s="70" t="s">
        <v>321</v>
      </c>
      <c r="T95" s="20" t="s">
        <v>361</v>
      </c>
    </row>
    <row r="96" spans="2:20" ht="25.5" x14ac:dyDescent="0.2">
      <c r="B96" s="14" t="s">
        <v>4450</v>
      </c>
      <c r="C96" s="24" t="s">
        <v>4449</v>
      </c>
      <c r="D96" s="16" t="s">
        <v>4437</v>
      </c>
      <c r="E96" s="20" t="s">
        <v>4412</v>
      </c>
      <c r="F96" s="21">
        <v>10000000</v>
      </c>
      <c r="G96" s="79">
        <v>10095659.029999999</v>
      </c>
      <c r="H96" s="79">
        <v>10210850</v>
      </c>
      <c r="I96" s="34">
        <v>41071</v>
      </c>
      <c r="J96" s="34">
        <v>42175</v>
      </c>
      <c r="K96" s="20" t="s">
        <v>4415</v>
      </c>
      <c r="L96" s="21">
        <v>97039.98</v>
      </c>
      <c r="M96" s="21">
        <v>146620</v>
      </c>
      <c r="N96" s="32" t="s">
        <v>4445</v>
      </c>
      <c r="O96" s="20" t="s">
        <v>4444</v>
      </c>
      <c r="P96" s="20" t="s">
        <v>323</v>
      </c>
      <c r="Q96" s="21">
        <v>9998619.0500000007</v>
      </c>
      <c r="R96" s="21">
        <v>10064230</v>
      </c>
      <c r="S96" s="70" t="s">
        <v>321</v>
      </c>
      <c r="T96" s="20" t="s">
        <v>343</v>
      </c>
    </row>
    <row r="97" spans="2:20" ht="25.5" x14ac:dyDescent="0.2">
      <c r="B97" s="14" t="s">
        <v>4448</v>
      </c>
      <c r="C97" s="24" t="s">
        <v>4447</v>
      </c>
      <c r="D97" s="16" t="s">
        <v>4446</v>
      </c>
      <c r="E97" s="20" t="s">
        <v>4412</v>
      </c>
      <c r="F97" s="21">
        <v>10000000</v>
      </c>
      <c r="G97" s="79">
        <v>10110670.689999999</v>
      </c>
      <c r="H97" s="79">
        <v>10254030</v>
      </c>
      <c r="I97" s="34">
        <v>41072</v>
      </c>
      <c r="J97" s="34">
        <v>42175</v>
      </c>
      <c r="K97" s="20" t="s">
        <v>4415</v>
      </c>
      <c r="L97" s="21">
        <v>112051.64</v>
      </c>
      <c r="M97" s="21">
        <v>189800</v>
      </c>
      <c r="N97" s="32" t="s">
        <v>4445</v>
      </c>
      <c r="O97" s="20" t="s">
        <v>4444</v>
      </c>
      <c r="P97" s="20" t="s">
        <v>323</v>
      </c>
      <c r="Q97" s="21">
        <v>9998619.0500000007</v>
      </c>
      <c r="R97" s="21">
        <v>10064230</v>
      </c>
      <c r="S97" s="70" t="s">
        <v>321</v>
      </c>
      <c r="T97" s="20" t="s">
        <v>356</v>
      </c>
    </row>
    <row r="98" spans="2:20" ht="25.5" x14ac:dyDescent="0.2">
      <c r="B98" s="14" t="s">
        <v>4443</v>
      </c>
      <c r="C98" s="24" t="s">
        <v>4442</v>
      </c>
      <c r="D98" s="16" t="s">
        <v>4428</v>
      </c>
      <c r="E98" s="20" t="s">
        <v>4412</v>
      </c>
      <c r="F98" s="21">
        <v>9000000</v>
      </c>
      <c r="G98" s="79">
        <v>9072652.5899999999</v>
      </c>
      <c r="H98" s="79">
        <v>9291294</v>
      </c>
      <c r="I98" s="34">
        <v>41080</v>
      </c>
      <c r="J98" s="34">
        <v>42906</v>
      </c>
      <c r="K98" s="20" t="s">
        <v>4415</v>
      </c>
      <c r="L98" s="21">
        <v>81846.990000000005</v>
      </c>
      <c r="M98" s="21">
        <v>175311</v>
      </c>
      <c r="N98" s="32" t="s">
        <v>4441</v>
      </c>
      <c r="O98" s="20" t="s">
        <v>4440</v>
      </c>
      <c r="P98" s="20" t="s">
        <v>323</v>
      </c>
      <c r="Q98" s="21">
        <v>8990805.5999999996</v>
      </c>
      <c r="R98" s="21">
        <v>9115983</v>
      </c>
      <c r="S98" s="70" t="s">
        <v>321</v>
      </c>
      <c r="T98" s="20" t="s">
        <v>346</v>
      </c>
    </row>
    <row r="99" spans="2:20" ht="25.5" x14ac:dyDescent="0.2">
      <c r="B99" s="14" t="s">
        <v>4439</v>
      </c>
      <c r="C99" s="24" t="s">
        <v>4438</v>
      </c>
      <c r="D99" s="16" t="s">
        <v>4437</v>
      </c>
      <c r="E99" s="20" t="s">
        <v>4412</v>
      </c>
      <c r="F99" s="21">
        <v>20000000</v>
      </c>
      <c r="G99" s="79">
        <v>19172602.809999999</v>
      </c>
      <c r="H99" s="79">
        <v>18665500</v>
      </c>
      <c r="I99" s="34">
        <v>41173</v>
      </c>
      <c r="J99" s="34">
        <v>44915</v>
      </c>
      <c r="K99" s="20" t="s">
        <v>4415</v>
      </c>
      <c r="L99" s="21">
        <v>-175480.01</v>
      </c>
      <c r="M99" s="21">
        <v>-647000</v>
      </c>
      <c r="N99" s="32" t="s">
        <v>4414</v>
      </c>
      <c r="O99" s="20" t="s">
        <v>4413</v>
      </c>
      <c r="P99" s="20" t="s">
        <v>4412</v>
      </c>
      <c r="Q99" s="21">
        <v>19348082.82</v>
      </c>
      <c r="R99" s="21">
        <v>19312500</v>
      </c>
      <c r="S99" s="70" t="s">
        <v>321</v>
      </c>
      <c r="T99" s="20" t="s">
        <v>343</v>
      </c>
    </row>
    <row r="100" spans="2:20" ht="25.5" x14ac:dyDescent="0.2">
      <c r="B100" s="14" t="s">
        <v>4436</v>
      </c>
      <c r="C100" s="24" t="s">
        <v>4435</v>
      </c>
      <c r="D100" s="16" t="s">
        <v>4434</v>
      </c>
      <c r="E100" s="20" t="s">
        <v>590</v>
      </c>
      <c r="F100" s="21">
        <v>5000000</v>
      </c>
      <c r="G100" s="79">
        <v>4641653.0949999997</v>
      </c>
      <c r="H100" s="79">
        <v>4220035</v>
      </c>
      <c r="I100" s="34">
        <v>41173</v>
      </c>
      <c r="J100" s="34">
        <v>43089</v>
      </c>
      <c r="K100" s="20" t="s">
        <v>4415</v>
      </c>
      <c r="L100" s="21">
        <v>-195367.61</v>
      </c>
      <c r="M100" s="21">
        <v>-608090</v>
      </c>
      <c r="N100" s="32" t="s">
        <v>4414</v>
      </c>
      <c r="O100" s="20" t="s">
        <v>4413</v>
      </c>
      <c r="P100" s="20" t="s">
        <v>4412</v>
      </c>
      <c r="Q100" s="21">
        <v>4837020.7050000001</v>
      </c>
      <c r="R100" s="21">
        <v>4828125</v>
      </c>
      <c r="S100" s="70" t="s">
        <v>321</v>
      </c>
      <c r="T100" s="20" t="s">
        <v>343</v>
      </c>
    </row>
    <row r="101" spans="2:20" ht="25.5" x14ac:dyDescent="0.2">
      <c r="B101" s="14" t="s">
        <v>4433</v>
      </c>
      <c r="C101" s="24" t="s">
        <v>4432</v>
      </c>
      <c r="D101" s="16" t="s">
        <v>4431</v>
      </c>
      <c r="E101" s="20" t="s">
        <v>590</v>
      </c>
      <c r="F101" s="21">
        <v>15000000</v>
      </c>
      <c r="G101" s="79">
        <v>14698402.66</v>
      </c>
      <c r="H101" s="79">
        <v>14311280</v>
      </c>
      <c r="I101" s="28">
        <v>41173</v>
      </c>
      <c r="J101" s="28">
        <v>43089</v>
      </c>
      <c r="K101" s="20" t="s">
        <v>4415</v>
      </c>
      <c r="L101" s="21">
        <v>187340.55</v>
      </c>
      <c r="M101" s="21">
        <v>-173095</v>
      </c>
      <c r="N101" s="32" t="s">
        <v>4414</v>
      </c>
      <c r="O101" s="20" t="s">
        <v>4413</v>
      </c>
      <c r="P101" s="20" t="s">
        <v>4412</v>
      </c>
      <c r="Q101" s="21">
        <v>14511062.109999999</v>
      </c>
      <c r="R101" s="21">
        <v>14484375</v>
      </c>
      <c r="S101" s="70" t="s">
        <v>321</v>
      </c>
      <c r="T101" s="20" t="s">
        <v>333</v>
      </c>
    </row>
    <row r="102" spans="2:20" ht="25.5" x14ac:dyDescent="0.2">
      <c r="B102" s="14" t="s">
        <v>4430</v>
      </c>
      <c r="C102" s="24" t="s">
        <v>4429</v>
      </c>
      <c r="D102" s="16" t="s">
        <v>4428</v>
      </c>
      <c r="E102" s="20" t="s">
        <v>4412</v>
      </c>
      <c r="F102" s="21">
        <v>10000000</v>
      </c>
      <c r="G102" s="79">
        <v>9417485.2300000004</v>
      </c>
      <c r="H102" s="79">
        <v>9935595</v>
      </c>
      <c r="I102" s="28">
        <v>41173</v>
      </c>
      <c r="J102" s="28">
        <v>43089</v>
      </c>
      <c r="K102" s="20" t="s">
        <v>4415</v>
      </c>
      <c r="L102" s="21">
        <v>-256556.18</v>
      </c>
      <c r="M102" s="21">
        <v>279345</v>
      </c>
      <c r="N102" s="32" t="s">
        <v>4414</v>
      </c>
      <c r="O102" s="20" t="s">
        <v>4413</v>
      </c>
      <c r="P102" s="20" t="s">
        <v>4412</v>
      </c>
      <c r="Q102" s="21">
        <v>9674041.4100000001</v>
      </c>
      <c r="R102" s="21">
        <v>9656250</v>
      </c>
      <c r="S102" s="70" t="s">
        <v>321</v>
      </c>
      <c r="T102" s="20" t="s">
        <v>346</v>
      </c>
    </row>
    <row r="103" spans="2:20" ht="25.5" x14ac:dyDescent="0.2">
      <c r="B103" s="14" t="s">
        <v>4427</v>
      </c>
      <c r="C103" s="24" t="s">
        <v>4426</v>
      </c>
      <c r="D103" s="16" t="s">
        <v>4425</v>
      </c>
      <c r="E103" s="20" t="s">
        <v>590</v>
      </c>
      <c r="F103" s="21">
        <v>15000000</v>
      </c>
      <c r="G103" s="79">
        <v>14633552.27</v>
      </c>
      <c r="H103" s="79">
        <v>14210745</v>
      </c>
      <c r="I103" s="28">
        <v>41173</v>
      </c>
      <c r="J103" s="28">
        <v>43089</v>
      </c>
      <c r="K103" s="20" t="s">
        <v>4415</v>
      </c>
      <c r="L103" s="21">
        <v>122490.16</v>
      </c>
      <c r="M103" s="21">
        <v>-273630</v>
      </c>
      <c r="N103" s="32" t="s">
        <v>4414</v>
      </c>
      <c r="O103" s="20" t="s">
        <v>4413</v>
      </c>
      <c r="P103" s="20" t="s">
        <v>4412</v>
      </c>
      <c r="Q103" s="21">
        <v>14511062.109999999</v>
      </c>
      <c r="R103" s="21">
        <v>14484375</v>
      </c>
      <c r="S103" s="70" t="s">
        <v>321</v>
      </c>
      <c r="T103" s="20" t="s">
        <v>343</v>
      </c>
    </row>
    <row r="104" spans="2:20" ht="25.5" x14ac:dyDescent="0.2">
      <c r="B104" s="14" t="s">
        <v>4424</v>
      </c>
      <c r="C104" s="24" t="s">
        <v>4423</v>
      </c>
      <c r="D104" s="16" t="s">
        <v>4422</v>
      </c>
      <c r="E104" s="20" t="s">
        <v>4412</v>
      </c>
      <c r="F104" s="21">
        <v>10000000</v>
      </c>
      <c r="G104" s="79">
        <v>9117287.1300000008</v>
      </c>
      <c r="H104" s="79">
        <v>9753030</v>
      </c>
      <c r="I104" s="28">
        <v>41173</v>
      </c>
      <c r="J104" s="28">
        <v>43089</v>
      </c>
      <c r="K104" s="20" t="s">
        <v>4415</v>
      </c>
      <c r="L104" s="21">
        <v>-556754.28</v>
      </c>
      <c r="M104" s="21">
        <v>96780</v>
      </c>
      <c r="N104" s="32" t="s">
        <v>4414</v>
      </c>
      <c r="O104" s="20" t="s">
        <v>4413</v>
      </c>
      <c r="P104" s="20" t="s">
        <v>4412</v>
      </c>
      <c r="Q104" s="21">
        <v>9674041.4100000001</v>
      </c>
      <c r="R104" s="21">
        <v>9656250</v>
      </c>
      <c r="S104" s="70" t="s">
        <v>321</v>
      </c>
      <c r="T104" s="20" t="s">
        <v>338</v>
      </c>
    </row>
    <row r="105" spans="2:20" ht="25.5" x14ac:dyDescent="0.2">
      <c r="B105" s="14" t="s">
        <v>4421</v>
      </c>
      <c r="C105" s="24" t="s">
        <v>4420</v>
      </c>
      <c r="D105" s="16" t="s">
        <v>4419</v>
      </c>
      <c r="E105" s="20" t="s">
        <v>590</v>
      </c>
      <c r="F105" s="21">
        <v>10000000</v>
      </c>
      <c r="G105" s="79">
        <v>9551595.0399999991</v>
      </c>
      <c r="H105" s="79">
        <v>9637970</v>
      </c>
      <c r="I105" s="28">
        <v>41176</v>
      </c>
      <c r="J105" s="28">
        <v>43089</v>
      </c>
      <c r="K105" s="20" t="s">
        <v>4415</v>
      </c>
      <c r="L105" s="21">
        <v>-122446.37</v>
      </c>
      <c r="M105" s="21">
        <v>-18280</v>
      </c>
      <c r="N105" s="32" t="s">
        <v>4414</v>
      </c>
      <c r="O105" s="20" t="s">
        <v>4413</v>
      </c>
      <c r="P105" s="20" t="s">
        <v>4412</v>
      </c>
      <c r="Q105" s="21">
        <v>9674041.4100000001</v>
      </c>
      <c r="R105" s="21">
        <v>9656250</v>
      </c>
      <c r="S105" s="70" t="s">
        <v>321</v>
      </c>
      <c r="T105" s="20" t="s">
        <v>338</v>
      </c>
    </row>
    <row r="106" spans="2:20" ht="25.5" x14ac:dyDescent="0.2">
      <c r="B106" s="14" t="s">
        <v>4418</v>
      </c>
      <c r="C106" s="24" t="s">
        <v>4417</v>
      </c>
      <c r="D106" s="16" t="s">
        <v>4416</v>
      </c>
      <c r="E106" s="20" t="s">
        <v>590</v>
      </c>
      <c r="F106" s="21">
        <v>15000000</v>
      </c>
      <c r="G106" s="79">
        <v>14206068.57</v>
      </c>
      <c r="H106" s="79">
        <v>14177580</v>
      </c>
      <c r="I106" s="28">
        <v>41177</v>
      </c>
      <c r="J106" s="28">
        <v>43089</v>
      </c>
      <c r="K106" s="20" t="s">
        <v>4415</v>
      </c>
      <c r="L106" s="21">
        <v>-304993.53999999998</v>
      </c>
      <c r="M106" s="21">
        <v>-306795</v>
      </c>
      <c r="N106" s="32" t="s">
        <v>4414</v>
      </c>
      <c r="O106" s="20" t="s">
        <v>4413</v>
      </c>
      <c r="P106" s="20" t="s">
        <v>4412</v>
      </c>
      <c r="Q106" s="21">
        <v>14511062.109999999</v>
      </c>
      <c r="R106" s="21">
        <v>14484375</v>
      </c>
      <c r="S106" s="70" t="s">
        <v>321</v>
      </c>
      <c r="T106" s="20" t="s">
        <v>333</v>
      </c>
    </row>
    <row r="107" spans="2:20" x14ac:dyDescent="0.2">
      <c r="B107" s="62" t="s">
        <v>24</v>
      </c>
      <c r="C107" s="61" t="s">
        <v>24</v>
      </c>
      <c r="D107" s="60" t="s">
        <v>24</v>
      </c>
      <c r="E107" s="61" t="s">
        <v>24</v>
      </c>
      <c r="F107" s="61" t="s">
        <v>24</v>
      </c>
      <c r="G107" s="61" t="s">
        <v>24</v>
      </c>
      <c r="H107" s="61" t="s">
        <v>24</v>
      </c>
      <c r="I107" s="61" t="s">
        <v>24</v>
      </c>
      <c r="J107" s="61" t="s">
        <v>24</v>
      </c>
      <c r="K107" s="61" t="s">
        <v>24</v>
      </c>
      <c r="L107" s="61" t="s">
        <v>24</v>
      </c>
      <c r="M107" s="61" t="s">
        <v>24</v>
      </c>
      <c r="N107" s="61" t="s">
        <v>24</v>
      </c>
      <c r="O107" s="61" t="s">
        <v>24</v>
      </c>
      <c r="P107" s="61" t="s">
        <v>24</v>
      </c>
      <c r="Q107" s="61" t="s">
        <v>24</v>
      </c>
      <c r="R107" s="61" t="s">
        <v>24</v>
      </c>
      <c r="S107" s="61" t="s">
        <v>24</v>
      </c>
      <c r="T107" s="61" t="s">
        <v>24</v>
      </c>
    </row>
    <row r="108" spans="2:20" x14ac:dyDescent="0.2">
      <c r="B108" s="35" t="s">
        <v>4119</v>
      </c>
      <c r="C108" s="36" t="s">
        <v>202</v>
      </c>
      <c r="D108" s="50"/>
      <c r="E108" s="48"/>
      <c r="F108" s="48"/>
      <c r="G108" s="77">
        <f>SUM(SCDBPTCSN1!G7:'SCDBPTCSN1'!G107)</f>
        <v>901524277.24160028</v>
      </c>
      <c r="H108" s="77">
        <f>SUM(SCDBPTCSN1!H7:'SCDBPTCSN1'!H107)</f>
        <v>945229815.42870009</v>
      </c>
      <c r="I108" s="48"/>
      <c r="J108" s="48"/>
      <c r="K108" s="48"/>
      <c r="L108" s="77">
        <f>SUM(SCDBPTCSN1!L7:'SCDBPTCSN1'!L107)</f>
        <v>-13355683.139999999</v>
      </c>
      <c r="M108" s="77">
        <f>SUM(SCDBPTCSN1!M7:'SCDBPTCSN1'!M107)</f>
        <v>-23389636.079999987</v>
      </c>
      <c r="N108" s="78" t="s">
        <v>26</v>
      </c>
      <c r="O108" s="48"/>
      <c r="P108" s="48"/>
      <c r="Q108" s="77">
        <f>SUM(SCDBPTCSN1!Q7:'SCDBPTCSN1'!Q107)</f>
        <v>914879960.38160002</v>
      </c>
      <c r="R108" s="77">
        <f>SUM(SCDBPTCSN1!R7:'SCDBPTCSN1'!R107)</f>
        <v>968619451.50870001</v>
      </c>
      <c r="S108" s="48"/>
      <c r="T108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&amp;CSCDBPTCSN1SI12</oddHeader>
    <oddFooter>&amp;LWINGS Application&amp;RSaveAs(3/1/2013-10:15 AM)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13"/>
  <sheetViews>
    <sheetView workbookViewId="0"/>
  </sheetViews>
  <sheetFormatPr defaultRowHeight="12.75" x14ac:dyDescent="0.2"/>
  <cols>
    <col min="1" max="1" width="2" customWidth="1"/>
    <col min="2" max="2" width="5" customWidth="1"/>
    <col min="3" max="3" width="26" customWidth="1"/>
    <col min="4" max="13" width="15" customWidth="1"/>
  </cols>
  <sheetData>
    <row r="2" spans="2:13" x14ac:dyDescent="0.2">
      <c r="B2" s="1"/>
      <c r="C2" s="1" t="s">
        <v>4804</v>
      </c>
      <c r="D2" s="1"/>
      <c r="E2" s="1"/>
    </row>
    <row r="3" spans="2:13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2:13" ht="20.25" x14ac:dyDescent="0.3">
      <c r="B4" s="4" t="s">
        <v>4803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2:13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</row>
    <row r="6" spans="2:13" ht="60" x14ac:dyDescent="0.2">
      <c r="B6" s="9"/>
      <c r="C6" s="46"/>
      <c r="D6" s="10" t="s">
        <v>4802</v>
      </c>
      <c r="E6" s="10" t="s">
        <v>4801</v>
      </c>
      <c r="F6" s="10" t="s">
        <v>4800</v>
      </c>
      <c r="G6" s="10" t="s">
        <v>4799</v>
      </c>
      <c r="H6" s="10" t="s">
        <v>4798</v>
      </c>
      <c r="I6" s="10" t="s">
        <v>4797</v>
      </c>
      <c r="J6" s="10" t="s">
        <v>4796</v>
      </c>
      <c r="K6" s="10" t="s">
        <v>4795</v>
      </c>
      <c r="L6" s="10" t="s">
        <v>4794</v>
      </c>
      <c r="M6" s="10" t="s">
        <v>4793</v>
      </c>
    </row>
    <row r="7" spans="2:13" x14ac:dyDescent="0.2">
      <c r="B7" s="43" t="s">
        <v>226</v>
      </c>
      <c r="C7" s="24" t="s">
        <v>4792</v>
      </c>
      <c r="D7" s="87">
        <v>70</v>
      </c>
      <c r="E7" s="83">
        <v>791547697.59329998</v>
      </c>
      <c r="F7" s="86">
        <v>70</v>
      </c>
      <c r="G7" s="83">
        <v>777563275.19330001</v>
      </c>
      <c r="H7" s="86">
        <v>78</v>
      </c>
      <c r="I7" s="83">
        <v>865688532.80330002</v>
      </c>
      <c r="J7" s="89">
        <f>SCDBPTCSN2!H13</f>
        <v>86</v>
      </c>
      <c r="K7" s="88">
        <f>SCDBPTCSN2!I13</f>
        <v>955408119.91330004</v>
      </c>
      <c r="L7" s="89">
        <f>SCDBPTCSN2!D7</f>
        <v>70</v>
      </c>
      <c r="M7" s="88">
        <f>SCDBPTCSN2!E7</f>
        <v>791547697.59329998</v>
      </c>
    </row>
    <row r="8" spans="2:13" ht="25.5" x14ac:dyDescent="0.2">
      <c r="B8" s="43" t="s">
        <v>224</v>
      </c>
      <c r="C8" s="24" t="s">
        <v>4791</v>
      </c>
      <c r="D8" s="87">
        <v>3</v>
      </c>
      <c r="E8" s="83">
        <v>34411691.390000001</v>
      </c>
      <c r="F8" s="86">
        <v>9</v>
      </c>
      <c r="G8" s="83">
        <v>89065037</v>
      </c>
      <c r="H8" s="86">
        <v>8</v>
      </c>
      <c r="I8" s="83">
        <v>95177838.120000005</v>
      </c>
      <c r="J8" s="57">
        <v>1</v>
      </c>
      <c r="K8" s="21">
        <v>14206068.57</v>
      </c>
      <c r="L8" s="85">
        <f>SCDBPTCSN2!D8+SCDBPTCSN2!F8+SCDBPTCSN2!H8+SCDBPTCSN2!J8</f>
        <v>21</v>
      </c>
      <c r="M8" s="44">
        <f>SCDBPTCSN2!E8+SCDBPTCSN2!G8+SCDBPTCSN2!I8+SCDBPTCSN2!K8</f>
        <v>232860635.07999998</v>
      </c>
    </row>
    <row r="9" spans="2:13" ht="51" x14ac:dyDescent="0.2">
      <c r="B9" s="43" t="s">
        <v>222</v>
      </c>
      <c r="C9" s="24" t="s">
        <v>4790</v>
      </c>
      <c r="D9" s="84"/>
      <c r="E9" s="83">
        <v>774030.28</v>
      </c>
      <c r="F9" s="82"/>
      <c r="G9" s="83">
        <v>543017.68999999994</v>
      </c>
      <c r="H9" s="82"/>
      <c r="I9" s="83">
        <v>307704.59999999998</v>
      </c>
      <c r="J9" s="82"/>
      <c r="K9" s="21">
        <v>468198.51</v>
      </c>
      <c r="L9" s="82"/>
      <c r="M9" s="44">
        <f>SCDBPTCSN2!E9+SCDBPTCSN2!G9+SCDBPTCSN2!I9+SCDBPTCSN2!K9</f>
        <v>2092951.0799999998</v>
      </c>
    </row>
    <row r="10" spans="2:13" ht="25.5" x14ac:dyDescent="0.2">
      <c r="B10" s="43" t="s">
        <v>220</v>
      </c>
      <c r="C10" s="24" t="s">
        <v>4789</v>
      </c>
      <c r="D10" s="87">
        <v>3</v>
      </c>
      <c r="E10" s="83">
        <v>40994789.039999999</v>
      </c>
      <c r="F10" s="86">
        <v>1</v>
      </c>
      <c r="G10" s="83">
        <v>-92527</v>
      </c>
      <c r="H10" s="86"/>
      <c r="I10" s="83"/>
      <c r="J10" s="57">
        <v>5</v>
      </c>
      <c r="K10" s="21">
        <v>53923718.229999997</v>
      </c>
      <c r="L10" s="85">
        <f>SCDBPTCSN2!D10+SCDBPTCSN2!F10+SCDBPTCSN2!H10+SCDBPTCSN2!J10</f>
        <v>9</v>
      </c>
      <c r="M10" s="44">
        <f>SCDBPTCSN2!E10+SCDBPTCSN2!G10+SCDBPTCSN2!I10+SCDBPTCSN2!K10</f>
        <v>94825980.269999996</v>
      </c>
    </row>
    <row r="11" spans="2:13" ht="38.25" x14ac:dyDescent="0.2">
      <c r="B11" s="43" t="s">
        <v>218</v>
      </c>
      <c r="C11" s="24" t="s">
        <v>4788</v>
      </c>
      <c r="D11" s="87"/>
      <c r="E11" s="83"/>
      <c r="F11" s="86"/>
      <c r="G11" s="83"/>
      <c r="H11" s="86"/>
      <c r="I11" s="83"/>
      <c r="J11" s="57"/>
      <c r="K11" s="21"/>
      <c r="L11" s="85">
        <f>SCDBPTCSN2!D11+SCDBPTCSN2!F11+SCDBPTCSN2!H11+SCDBPTCSN2!J11</f>
        <v>0</v>
      </c>
      <c r="M11" s="44">
        <f>SCDBPTCSN2!E11+SCDBPTCSN2!G11+SCDBPTCSN2!I11+SCDBPTCSN2!K11</f>
        <v>0</v>
      </c>
    </row>
    <row r="12" spans="2:13" ht="51" x14ac:dyDescent="0.2">
      <c r="B12" s="43" t="s">
        <v>216</v>
      </c>
      <c r="C12" s="24" t="s">
        <v>4787</v>
      </c>
      <c r="D12" s="84"/>
      <c r="E12" s="83">
        <v>8175355.0300000003</v>
      </c>
      <c r="F12" s="82"/>
      <c r="G12" s="83">
        <v>1575324.08</v>
      </c>
      <c r="H12" s="82"/>
      <c r="I12" s="83">
        <v>5765955.6100000003</v>
      </c>
      <c r="J12" s="82"/>
      <c r="K12" s="21">
        <v>14634391.52</v>
      </c>
      <c r="L12" s="82"/>
      <c r="M12" s="44">
        <f>SCDBPTCSN2!E12+SCDBPTCSN2!G12+SCDBPTCSN2!I12+SCDBPTCSN2!K12</f>
        <v>30151026.239999998</v>
      </c>
    </row>
    <row r="13" spans="2:13" x14ac:dyDescent="0.2">
      <c r="B13" s="35" t="s">
        <v>214</v>
      </c>
      <c r="C13" s="36" t="s">
        <v>4786</v>
      </c>
      <c r="D13" s="81">
        <f>SCDBPTCSN2!D7+SCDBPTCSN2!D8-SCDBPTCSN2!D10-SCDBPTCSN2!D11</f>
        <v>70</v>
      </c>
      <c r="E13" s="40">
        <f>(SCDBPTCSN2!E7+SCDBPTCSN2!E8+SCDBPTCSN2!E9)-(SCDBPTCSN2!E10+SCDBPTCSN2!E11+SCDBPTCSN2!E12)</f>
        <v>777563275.19329989</v>
      </c>
      <c r="F13" s="80">
        <f>SCDBPTCSN2!F7+SCDBPTCSN2!F8-SCDBPTCSN2!F10-SCDBPTCSN2!F11</f>
        <v>78</v>
      </c>
      <c r="G13" s="40">
        <f>(SCDBPTCSN2!G7+SCDBPTCSN2!G8+SCDBPTCSN2!G9)-(SCDBPTCSN2!G10+SCDBPTCSN2!G11+SCDBPTCSN2!G12)</f>
        <v>865688532.80330002</v>
      </c>
      <c r="H13" s="80">
        <f>SCDBPTCSN2!H7+SCDBPTCSN2!H8-SCDBPTCSN2!H10-SCDBPTCSN2!H11</f>
        <v>86</v>
      </c>
      <c r="I13" s="40">
        <f>(SCDBPTCSN2!I7+SCDBPTCSN2!I8+SCDBPTCSN2!I9)-(SCDBPTCSN2!I10+SCDBPTCSN2!I11+SCDBPTCSN2!I12)</f>
        <v>955408119.91330004</v>
      </c>
      <c r="J13" s="80">
        <f>SCDBPTCSN2!J7+SCDBPTCSN2!J8-SCDBPTCSN2!J10-SCDBPTCSN2!J11</f>
        <v>82</v>
      </c>
      <c r="K13" s="40">
        <f>(SCDBPTCSN2!K7+SCDBPTCSN2!K8+SCDBPTCSN2!K9)-(SCDBPTCSN2!K10+SCDBPTCSN2!K11+SCDBPTCSN2!K12)</f>
        <v>901524277.24330008</v>
      </c>
      <c r="L13" s="80">
        <f>SCDBPTCSN2!L7+SCDBPTCSN2!L8-SCDBPTCSN2!L10-SCDBPTCSN2!L11</f>
        <v>82</v>
      </c>
      <c r="M13" s="40">
        <f>(SCDBPTCSN2!M7+SCDBPTCSN2!M8+SCDBPTCSN2!M9)-(SCDBPTCSN2!M10+SCDBPTCSN2!M11+SCDBPTCSN2!M12)</f>
        <v>901524277.24330008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&amp;CSCDBPTCSN2SI13</oddHeader>
    <oddFooter>&amp;LWINGS Application&amp;RSaveAs(3/1/2013-10:15 AM)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50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6" width="11" customWidth="1"/>
    <col min="7" max="8" width="15" customWidth="1"/>
    <col min="9" max="9" width="16" customWidth="1"/>
    <col min="10" max="11" width="15" customWidth="1"/>
    <col min="12" max="12" width="18" customWidth="1"/>
    <col min="13" max="13" width="15" customWidth="1"/>
    <col min="14" max="15" width="17" customWidth="1"/>
  </cols>
  <sheetData>
    <row r="2" spans="2:15" x14ac:dyDescent="0.2">
      <c r="B2" s="1"/>
      <c r="C2" s="1" t="s">
        <v>4850</v>
      </c>
      <c r="D2" s="1"/>
      <c r="E2" s="1"/>
    </row>
    <row r="3" spans="2:15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20.25" x14ac:dyDescent="0.3">
      <c r="B4" s="4" t="s">
        <v>4849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2:15" x14ac:dyDescent="0.2">
      <c r="B5" s="6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</row>
    <row r="6" spans="2:15" ht="60" x14ac:dyDescent="0.2">
      <c r="B6" s="9"/>
      <c r="C6" s="10"/>
      <c r="D6" s="10" t="s">
        <v>4848</v>
      </c>
      <c r="E6" s="10" t="s">
        <v>4847</v>
      </c>
      <c r="F6" s="10" t="s">
        <v>4846</v>
      </c>
      <c r="G6" s="10" t="s">
        <v>4845</v>
      </c>
      <c r="H6" s="10" t="s">
        <v>4844</v>
      </c>
      <c r="I6" s="10" t="s">
        <v>4843</v>
      </c>
      <c r="J6" s="10" t="s">
        <v>4842</v>
      </c>
      <c r="K6" s="10" t="s">
        <v>4841</v>
      </c>
      <c r="L6" s="10" t="s">
        <v>4840</v>
      </c>
      <c r="M6" s="10" t="s">
        <v>4839</v>
      </c>
      <c r="N6" s="10" t="s">
        <v>3519</v>
      </c>
      <c r="O6" s="10" t="s">
        <v>4838</v>
      </c>
    </row>
    <row r="7" spans="2:15" ht="25.5" x14ac:dyDescent="0.2">
      <c r="B7" s="43" t="s">
        <v>27</v>
      </c>
      <c r="C7" s="24" t="s">
        <v>4837</v>
      </c>
      <c r="D7" s="97" t="s">
        <v>4836</v>
      </c>
      <c r="E7" s="82"/>
      <c r="F7" s="82"/>
      <c r="G7" s="21"/>
      <c r="H7" s="21">
        <v>0</v>
      </c>
      <c r="I7" s="21">
        <v>0</v>
      </c>
      <c r="J7" s="88">
        <f>SCDBPTD!H7</f>
        <v>0</v>
      </c>
      <c r="K7" s="21">
        <v>0</v>
      </c>
      <c r="L7" s="21">
        <v>0</v>
      </c>
      <c r="M7" s="88">
        <f>SCDBPTD!K7</f>
        <v>0</v>
      </c>
      <c r="N7" s="21">
        <v>19893230</v>
      </c>
      <c r="O7" s="21">
        <v>19893230</v>
      </c>
    </row>
    <row r="8" spans="2:15" x14ac:dyDescent="0.2">
      <c r="B8" s="95" t="s">
        <v>24</v>
      </c>
      <c r="C8" s="93" t="s">
        <v>24</v>
      </c>
      <c r="D8" s="94" t="s">
        <v>24</v>
      </c>
      <c r="E8" s="93" t="s">
        <v>24</v>
      </c>
      <c r="F8" s="93" t="s">
        <v>24</v>
      </c>
      <c r="G8" s="93" t="s">
        <v>24</v>
      </c>
      <c r="H8" s="93" t="s">
        <v>24</v>
      </c>
      <c r="I8" s="93" t="s">
        <v>24</v>
      </c>
      <c r="J8" s="93" t="s">
        <v>24</v>
      </c>
      <c r="K8" s="93" t="s">
        <v>24</v>
      </c>
      <c r="L8" s="93" t="s">
        <v>24</v>
      </c>
      <c r="M8" s="93" t="s">
        <v>24</v>
      </c>
      <c r="N8" s="93" t="s">
        <v>24</v>
      </c>
      <c r="O8" s="93" t="s">
        <v>24</v>
      </c>
    </row>
    <row r="9" spans="2:15" x14ac:dyDescent="0.2">
      <c r="B9" s="23" t="s">
        <v>4835</v>
      </c>
      <c r="C9" s="24" t="s">
        <v>26</v>
      </c>
      <c r="D9" s="16" t="s">
        <v>575</v>
      </c>
      <c r="E9" s="96" t="s">
        <v>4814</v>
      </c>
      <c r="F9" s="96" t="s">
        <v>4814</v>
      </c>
      <c r="G9" s="21">
        <v>35736102.509999998</v>
      </c>
      <c r="H9" s="21">
        <v>74079556.469999999</v>
      </c>
      <c r="I9" s="21">
        <v>-14539226.779999999</v>
      </c>
      <c r="J9" s="52">
        <v>23804227.18</v>
      </c>
      <c r="K9" s="21">
        <v>74079556.469999999</v>
      </c>
      <c r="L9" s="21">
        <v>-39111642.189999998</v>
      </c>
      <c r="M9" s="52">
        <v>0</v>
      </c>
      <c r="N9" s="21">
        <v>6538901.5379999997</v>
      </c>
      <c r="O9" s="21">
        <v>6538901.5379999997</v>
      </c>
    </row>
    <row r="10" spans="2:15" x14ac:dyDescent="0.2">
      <c r="B10" s="23" t="s">
        <v>4834</v>
      </c>
      <c r="C10" s="24" t="s">
        <v>26</v>
      </c>
      <c r="D10" s="16" t="s">
        <v>333</v>
      </c>
      <c r="E10" s="96" t="s">
        <v>4814</v>
      </c>
      <c r="F10" s="96" t="s">
        <v>4814</v>
      </c>
      <c r="G10" s="21"/>
      <c r="H10" s="21">
        <v>27689145.460000001</v>
      </c>
      <c r="I10" s="21">
        <v>-28176202.579999998</v>
      </c>
      <c r="J10" s="52">
        <v>0</v>
      </c>
      <c r="K10" s="21">
        <v>31810466.16</v>
      </c>
      <c r="L10" s="21">
        <v>-28560754.66</v>
      </c>
      <c r="M10" s="52">
        <v>3249711.5</v>
      </c>
      <c r="N10" s="21">
        <v>171803393.5</v>
      </c>
      <c r="O10" s="21">
        <v>171316336.40000001</v>
      </c>
    </row>
    <row r="11" spans="2:15" x14ac:dyDescent="0.2">
      <c r="B11" s="23" t="s">
        <v>4833</v>
      </c>
      <c r="C11" s="24" t="s">
        <v>26</v>
      </c>
      <c r="D11" s="16" t="s">
        <v>1285</v>
      </c>
      <c r="E11" s="96" t="s">
        <v>4814</v>
      </c>
      <c r="F11" s="96" t="s">
        <v>4814</v>
      </c>
      <c r="G11" s="21"/>
      <c r="H11" s="21">
        <v>138825</v>
      </c>
      <c r="I11" s="21">
        <v>0</v>
      </c>
      <c r="J11" s="52">
        <v>138825</v>
      </c>
      <c r="K11" s="21">
        <v>138825</v>
      </c>
      <c r="L11" s="21">
        <v>-3304689</v>
      </c>
      <c r="M11" s="52">
        <v>0</v>
      </c>
      <c r="N11" s="21">
        <v>290252.41810000001</v>
      </c>
      <c r="O11" s="21">
        <v>290252.41810000001</v>
      </c>
    </row>
    <row r="12" spans="2:15" x14ac:dyDescent="0.2">
      <c r="B12" s="23" t="s">
        <v>4832</v>
      </c>
      <c r="C12" s="24" t="s">
        <v>26</v>
      </c>
      <c r="D12" s="16" t="s">
        <v>361</v>
      </c>
      <c r="E12" s="96" t="s">
        <v>4814</v>
      </c>
      <c r="F12" s="96" t="s">
        <v>4814</v>
      </c>
      <c r="G12" s="21"/>
      <c r="H12" s="21">
        <v>36309099.329999998</v>
      </c>
      <c r="I12" s="21">
        <v>-55996329.859999999</v>
      </c>
      <c r="J12" s="52">
        <v>0</v>
      </c>
      <c r="K12" s="21">
        <v>36617536.859999999</v>
      </c>
      <c r="L12" s="21">
        <v>-80467921.5</v>
      </c>
      <c r="M12" s="52">
        <v>0</v>
      </c>
      <c r="N12" s="21">
        <v>56070318.030000001</v>
      </c>
      <c r="O12" s="21">
        <v>36383087.490000002</v>
      </c>
    </row>
    <row r="13" spans="2:15" x14ac:dyDescent="0.2">
      <c r="B13" s="23" t="s">
        <v>4831</v>
      </c>
      <c r="C13" s="24" t="s">
        <v>26</v>
      </c>
      <c r="D13" s="16" t="s">
        <v>1623</v>
      </c>
      <c r="E13" s="96" t="s">
        <v>4814</v>
      </c>
      <c r="F13" s="96" t="s">
        <v>4814</v>
      </c>
      <c r="G13" s="21"/>
      <c r="H13" s="21">
        <v>406279.4</v>
      </c>
      <c r="I13" s="21">
        <v>-2427109.8050000002</v>
      </c>
      <c r="J13" s="52">
        <v>0</v>
      </c>
      <c r="K13" s="21">
        <v>406279.4</v>
      </c>
      <c r="L13" s="21">
        <v>-13088898.890000001</v>
      </c>
      <c r="M13" s="52">
        <v>0</v>
      </c>
      <c r="N13" s="21">
        <v>909165.74170000001</v>
      </c>
      <c r="O13" s="21">
        <v>0</v>
      </c>
    </row>
    <row r="14" spans="2:15" x14ac:dyDescent="0.2">
      <c r="B14" s="23" t="s">
        <v>4830</v>
      </c>
      <c r="C14" s="24" t="s">
        <v>26</v>
      </c>
      <c r="D14" s="16" t="s">
        <v>370</v>
      </c>
      <c r="E14" s="96" t="s">
        <v>4814</v>
      </c>
      <c r="F14" s="96" t="s">
        <v>4814</v>
      </c>
      <c r="G14" s="21"/>
      <c r="H14" s="21">
        <v>18039254.670000002</v>
      </c>
      <c r="I14" s="21">
        <v>-17677000.25</v>
      </c>
      <c r="J14" s="52">
        <v>362254.42</v>
      </c>
      <c r="K14" s="21">
        <v>18062484.66</v>
      </c>
      <c r="L14" s="21">
        <v>-19940098.940000001</v>
      </c>
      <c r="M14" s="52">
        <v>0</v>
      </c>
      <c r="N14" s="21">
        <v>33935879.149999999</v>
      </c>
      <c r="O14" s="21">
        <v>33935879.149999999</v>
      </c>
    </row>
    <row r="15" spans="2:15" x14ac:dyDescent="0.2">
      <c r="B15" s="23" t="s">
        <v>4829</v>
      </c>
      <c r="C15" s="24" t="s">
        <v>26</v>
      </c>
      <c r="D15" s="16" t="s">
        <v>346</v>
      </c>
      <c r="E15" s="96" t="s">
        <v>4814</v>
      </c>
      <c r="F15" s="96" t="s">
        <v>4814</v>
      </c>
      <c r="G15" s="21">
        <v>154455000</v>
      </c>
      <c r="H15" s="21">
        <v>156232754.5</v>
      </c>
      <c r="I15" s="21">
        <v>-35778428.240000002</v>
      </c>
      <c r="J15" s="52">
        <v>0</v>
      </c>
      <c r="K15" s="21">
        <v>169154365.5</v>
      </c>
      <c r="L15" s="21">
        <v>-37317140.210000001</v>
      </c>
      <c r="M15" s="52">
        <v>0</v>
      </c>
      <c r="N15" s="21">
        <v>111589156.3</v>
      </c>
      <c r="O15" s="21">
        <v>77588482.560000002</v>
      </c>
    </row>
    <row r="16" spans="2:15" x14ac:dyDescent="0.2">
      <c r="B16" s="23" t="s">
        <v>4828</v>
      </c>
      <c r="C16" s="24" t="s">
        <v>26</v>
      </c>
      <c r="D16" s="16" t="s">
        <v>365</v>
      </c>
      <c r="E16" s="96" t="s">
        <v>4814</v>
      </c>
      <c r="F16" s="96" t="s">
        <v>4814</v>
      </c>
      <c r="G16" s="21"/>
      <c r="H16" s="21">
        <v>127538676.2</v>
      </c>
      <c r="I16" s="21">
        <v>-126184450.7</v>
      </c>
      <c r="J16" s="52">
        <v>1354225.5</v>
      </c>
      <c r="K16" s="21">
        <v>131221596.2</v>
      </c>
      <c r="L16" s="21">
        <v>-174256490.59999999</v>
      </c>
      <c r="M16" s="52">
        <v>0</v>
      </c>
      <c r="N16" s="21">
        <v>111198360.59999999</v>
      </c>
      <c r="O16" s="21">
        <v>111198360.59999999</v>
      </c>
    </row>
    <row r="17" spans="2:15" x14ac:dyDescent="0.2">
      <c r="B17" s="23" t="s">
        <v>4827</v>
      </c>
      <c r="C17" s="24" t="s">
        <v>26</v>
      </c>
      <c r="D17" s="16" t="s">
        <v>343</v>
      </c>
      <c r="E17" s="96" t="s">
        <v>4814</v>
      </c>
      <c r="F17" s="96" t="s">
        <v>4814</v>
      </c>
      <c r="G17" s="21"/>
      <c r="H17" s="21">
        <v>54739573.299999997</v>
      </c>
      <c r="I17" s="21">
        <v>-47810032.380000003</v>
      </c>
      <c r="J17" s="52">
        <v>6929540.9199999999</v>
      </c>
      <c r="K17" s="21">
        <v>55311231.670000002</v>
      </c>
      <c r="L17" s="21">
        <v>-67010574.520000003</v>
      </c>
      <c r="M17" s="52">
        <v>0</v>
      </c>
      <c r="N17" s="21">
        <v>221556618</v>
      </c>
      <c r="O17" s="21">
        <v>221556618</v>
      </c>
    </row>
    <row r="18" spans="2:15" x14ac:dyDescent="0.2">
      <c r="B18" s="23" t="s">
        <v>4826</v>
      </c>
      <c r="C18" s="24" t="s">
        <v>26</v>
      </c>
      <c r="D18" s="16" t="s">
        <v>356</v>
      </c>
      <c r="E18" s="96" t="s">
        <v>4814</v>
      </c>
      <c r="F18" s="96" t="s">
        <v>4814</v>
      </c>
      <c r="G18" s="21"/>
      <c r="H18" s="21">
        <v>129733872.59999999</v>
      </c>
      <c r="I18" s="21">
        <v>-60446475.25</v>
      </c>
      <c r="J18" s="52">
        <v>69287397.349999994</v>
      </c>
      <c r="K18" s="21">
        <v>130327231.09999999</v>
      </c>
      <c r="L18" s="21">
        <v>-172250830.5</v>
      </c>
      <c r="M18" s="52">
        <v>0</v>
      </c>
      <c r="N18" s="21">
        <v>156396688.30000001</v>
      </c>
      <c r="O18" s="21">
        <v>156396688.30000001</v>
      </c>
    </row>
    <row r="19" spans="2:15" x14ac:dyDescent="0.2">
      <c r="B19" s="23" t="s">
        <v>4825</v>
      </c>
      <c r="C19" s="24" t="s">
        <v>26</v>
      </c>
      <c r="D19" s="16" t="s">
        <v>320</v>
      </c>
      <c r="E19" s="96" t="s">
        <v>4814</v>
      </c>
      <c r="F19" s="96" t="s">
        <v>4814</v>
      </c>
      <c r="G19" s="21"/>
      <c r="H19" s="21">
        <v>39948545.259999998</v>
      </c>
      <c r="I19" s="21">
        <v>-29869273.34</v>
      </c>
      <c r="J19" s="52">
        <v>10079271.92</v>
      </c>
      <c r="K19" s="21">
        <v>28421167.440000001</v>
      </c>
      <c r="L19" s="21">
        <v>-64499231.640000001</v>
      </c>
      <c r="M19" s="52">
        <v>0</v>
      </c>
      <c r="N19" s="21">
        <v>37463610.82</v>
      </c>
      <c r="O19" s="21">
        <v>37463610.82</v>
      </c>
    </row>
    <row r="20" spans="2:15" x14ac:dyDescent="0.2">
      <c r="B20" s="23" t="s">
        <v>4824</v>
      </c>
      <c r="C20" s="24" t="s">
        <v>26</v>
      </c>
      <c r="D20" s="16" t="s">
        <v>3441</v>
      </c>
      <c r="E20" s="96" t="s">
        <v>4814</v>
      </c>
      <c r="F20" s="96" t="s">
        <v>4814</v>
      </c>
      <c r="G20" s="21">
        <v>812658.5</v>
      </c>
      <c r="H20" s="21">
        <v>3152801.99</v>
      </c>
      <c r="I20" s="21">
        <v>-1266767.99</v>
      </c>
      <c r="J20" s="52">
        <v>1073375.5</v>
      </c>
      <c r="K20" s="21">
        <v>3152801.99</v>
      </c>
      <c r="L20" s="21">
        <v>-1266767.99</v>
      </c>
      <c r="M20" s="52">
        <v>1073375.5</v>
      </c>
      <c r="N20" s="21">
        <v>0</v>
      </c>
      <c r="O20" s="21">
        <v>0</v>
      </c>
    </row>
    <row r="21" spans="2:15" x14ac:dyDescent="0.2">
      <c r="B21" s="23" t="s">
        <v>4823</v>
      </c>
      <c r="C21" s="24" t="s">
        <v>26</v>
      </c>
      <c r="D21" s="16" t="s">
        <v>338</v>
      </c>
      <c r="E21" s="96" t="s">
        <v>4814</v>
      </c>
      <c r="F21" s="96" t="s">
        <v>4814</v>
      </c>
      <c r="G21" s="21"/>
      <c r="H21" s="21">
        <v>164588238.30000001</v>
      </c>
      <c r="I21" s="21">
        <v>-157833394.90000001</v>
      </c>
      <c r="J21" s="52">
        <v>6754843.4000000004</v>
      </c>
      <c r="K21" s="21">
        <v>164794048.19999999</v>
      </c>
      <c r="L21" s="21">
        <v>-202192922.30000001</v>
      </c>
      <c r="M21" s="52">
        <v>0</v>
      </c>
      <c r="N21" s="21">
        <v>139286294.80000001</v>
      </c>
      <c r="O21" s="21">
        <v>139286294.80000001</v>
      </c>
    </row>
    <row r="22" spans="2:15" x14ac:dyDescent="0.2">
      <c r="B22" s="23" t="s">
        <v>4822</v>
      </c>
      <c r="C22" s="24" t="s">
        <v>26</v>
      </c>
      <c r="D22" s="16" t="s">
        <v>1407</v>
      </c>
      <c r="E22" s="96" t="s">
        <v>4814</v>
      </c>
      <c r="F22" s="96" t="s">
        <v>4814</v>
      </c>
      <c r="G22" s="21"/>
      <c r="H22" s="21">
        <v>156064.79999999999</v>
      </c>
      <c r="I22" s="21">
        <v>-10141433.99</v>
      </c>
      <c r="J22" s="52">
        <v>0</v>
      </c>
      <c r="K22" s="21">
        <v>156064.79999999999</v>
      </c>
      <c r="L22" s="21">
        <v>-20516793.800000001</v>
      </c>
      <c r="M22" s="52">
        <v>0</v>
      </c>
      <c r="N22" s="21">
        <v>1600898.598</v>
      </c>
      <c r="O22" s="21">
        <v>0</v>
      </c>
    </row>
    <row r="23" spans="2:15" x14ac:dyDescent="0.2">
      <c r="B23" s="23" t="s">
        <v>4821</v>
      </c>
      <c r="C23" s="24" t="s">
        <v>26</v>
      </c>
      <c r="D23" s="16" t="s">
        <v>1570</v>
      </c>
      <c r="E23" s="96" t="s">
        <v>4814</v>
      </c>
      <c r="F23" s="96" t="s">
        <v>4814</v>
      </c>
      <c r="G23" s="21"/>
      <c r="H23" s="21">
        <v>680356</v>
      </c>
      <c r="I23" s="21">
        <v>-2634194.0649999999</v>
      </c>
      <c r="J23" s="52">
        <v>0</v>
      </c>
      <c r="K23" s="21">
        <v>680356</v>
      </c>
      <c r="L23" s="21">
        <v>-8264668.7599999998</v>
      </c>
      <c r="M23" s="52">
        <v>0</v>
      </c>
      <c r="N23" s="21">
        <v>514893.75919999997</v>
      </c>
      <c r="O23" s="21">
        <v>0</v>
      </c>
    </row>
    <row r="24" spans="2:15" x14ac:dyDescent="0.2">
      <c r="B24" s="23" t="s">
        <v>4820</v>
      </c>
      <c r="C24" s="24" t="s">
        <v>26</v>
      </c>
      <c r="D24" s="16" t="s">
        <v>421</v>
      </c>
      <c r="E24" s="96" t="s">
        <v>4814</v>
      </c>
      <c r="F24" s="96" t="s">
        <v>4814</v>
      </c>
      <c r="G24" s="21"/>
      <c r="H24" s="21">
        <v>16488888.880000001</v>
      </c>
      <c r="I24" s="21">
        <v>-40804662.640000001</v>
      </c>
      <c r="J24" s="52">
        <v>0</v>
      </c>
      <c r="K24" s="21">
        <v>17031436.280000001</v>
      </c>
      <c r="L24" s="21">
        <v>-71712047.909999996</v>
      </c>
      <c r="M24" s="52">
        <v>0</v>
      </c>
      <c r="N24" s="21">
        <v>16038608.98</v>
      </c>
      <c r="O24" s="21">
        <v>0</v>
      </c>
    </row>
    <row r="25" spans="2:15" x14ac:dyDescent="0.2">
      <c r="B25" s="23" t="s">
        <v>4819</v>
      </c>
      <c r="C25" s="24" t="s">
        <v>26</v>
      </c>
      <c r="D25" s="16" t="s">
        <v>490</v>
      </c>
      <c r="E25" s="96" t="s">
        <v>4814</v>
      </c>
      <c r="F25" s="96" t="s">
        <v>4814</v>
      </c>
      <c r="G25" s="21"/>
      <c r="H25" s="21">
        <v>8803494.5700000003</v>
      </c>
      <c r="I25" s="21">
        <v>-8205683.5800000001</v>
      </c>
      <c r="J25" s="52">
        <v>597810.99</v>
      </c>
      <c r="K25" s="21">
        <v>8814609.5800000001</v>
      </c>
      <c r="L25" s="21">
        <v>-32105438.870000001</v>
      </c>
      <c r="M25" s="52">
        <v>0</v>
      </c>
      <c r="N25" s="21">
        <v>17647171.719999999</v>
      </c>
      <c r="O25" s="21">
        <v>17647171.719999999</v>
      </c>
    </row>
    <row r="26" spans="2:15" x14ac:dyDescent="0.2">
      <c r="B26" s="23" t="s">
        <v>4818</v>
      </c>
      <c r="C26" s="24" t="s">
        <v>26</v>
      </c>
      <c r="D26" s="16" t="s">
        <v>430</v>
      </c>
      <c r="E26" s="96" t="s">
        <v>4814</v>
      </c>
      <c r="F26" s="96" t="s">
        <v>4814</v>
      </c>
      <c r="G26" s="21">
        <v>24065000</v>
      </c>
      <c r="H26" s="21">
        <v>63852478.100000001</v>
      </c>
      <c r="I26" s="21">
        <v>-31776628.02</v>
      </c>
      <c r="J26" s="52">
        <v>8010850.0800000001</v>
      </c>
      <c r="K26" s="21">
        <v>63883278.100000001</v>
      </c>
      <c r="L26" s="21">
        <v>-43649225.25</v>
      </c>
      <c r="M26" s="52">
        <v>0</v>
      </c>
      <c r="N26" s="21">
        <v>28233857.829999998</v>
      </c>
      <c r="O26" s="21">
        <v>28233857.829999998</v>
      </c>
    </row>
    <row r="27" spans="2:15" x14ac:dyDescent="0.2">
      <c r="B27" s="23" t="s">
        <v>4817</v>
      </c>
      <c r="C27" s="24" t="s">
        <v>26</v>
      </c>
      <c r="D27" s="16" t="s">
        <v>712</v>
      </c>
      <c r="E27" s="96" t="s">
        <v>4814</v>
      </c>
      <c r="F27" s="96" t="s">
        <v>4814</v>
      </c>
      <c r="G27" s="21">
        <v>0</v>
      </c>
      <c r="H27" s="21">
        <v>5623544.0899999999</v>
      </c>
      <c r="I27" s="21">
        <v>-24148592</v>
      </c>
      <c r="J27" s="52">
        <v>0</v>
      </c>
      <c r="K27" s="21">
        <v>5623544.0899999999</v>
      </c>
      <c r="L27" s="21">
        <v>-24148592</v>
      </c>
      <c r="M27" s="52">
        <v>0</v>
      </c>
      <c r="N27" s="21">
        <v>20675091.91</v>
      </c>
      <c r="O27" s="21">
        <v>2150043.9989999998</v>
      </c>
    </row>
    <row r="28" spans="2:15" x14ac:dyDescent="0.2">
      <c r="B28" s="95" t="s">
        <v>24</v>
      </c>
      <c r="C28" s="93" t="s">
        <v>24</v>
      </c>
      <c r="D28" s="94" t="s">
        <v>24</v>
      </c>
      <c r="E28" s="93" t="s">
        <v>24</v>
      </c>
      <c r="F28" s="93" t="s">
        <v>24</v>
      </c>
      <c r="G28" s="93" t="s">
        <v>24</v>
      </c>
      <c r="H28" s="93" t="s">
        <v>24</v>
      </c>
      <c r="I28" s="93" t="s">
        <v>24</v>
      </c>
      <c r="J28" s="93" t="s">
        <v>24</v>
      </c>
      <c r="K28" s="93" t="s">
        <v>24</v>
      </c>
      <c r="L28" s="93" t="s">
        <v>24</v>
      </c>
      <c r="M28" s="93" t="s">
        <v>24</v>
      </c>
      <c r="N28" s="93" t="s">
        <v>24</v>
      </c>
      <c r="O28" s="93" t="s">
        <v>24</v>
      </c>
    </row>
    <row r="29" spans="2:15" x14ac:dyDescent="0.2">
      <c r="B29" s="92" t="s">
        <v>30</v>
      </c>
      <c r="C29" s="24" t="s">
        <v>4816</v>
      </c>
      <c r="D29" s="84"/>
      <c r="E29" s="82"/>
      <c r="F29" s="82"/>
      <c r="G29" s="52">
        <f>SUM(SCDBPTD!G8:'SCDBPTD'!G28)</f>
        <v>215068761.00999999</v>
      </c>
      <c r="H29" s="52">
        <f>SUM(SCDBPTD!H8:'SCDBPTD'!H28)</f>
        <v>928201448.92000008</v>
      </c>
      <c r="I29" s="52">
        <f>SUM(SCDBPTD!I8:'SCDBPTD'!I28)</f>
        <v>-695715886.37000012</v>
      </c>
      <c r="J29" s="52">
        <f>SUM(SCDBPTD!J8:'SCDBPTD'!J28)</f>
        <v>128392622.26000001</v>
      </c>
      <c r="K29" s="52">
        <f>SUM(SCDBPTD!K8:'SCDBPTD'!K28)</f>
        <v>939686879.50000012</v>
      </c>
      <c r="L29" s="52">
        <f>SUM(SCDBPTD!L8:'SCDBPTD'!L28)</f>
        <v>-1103664729.53</v>
      </c>
      <c r="M29" s="52">
        <f>SUM(SCDBPTD!M8:'SCDBPTD'!M28)</f>
        <v>4323087</v>
      </c>
      <c r="N29" s="52">
        <f>SUM(SCDBPTD!N8:'SCDBPTD'!N28)</f>
        <v>1131749161.9950001</v>
      </c>
      <c r="O29" s="52">
        <f>SUM(SCDBPTD!O8:'SCDBPTD'!O28)</f>
        <v>1039985585.6251001</v>
      </c>
    </row>
    <row r="30" spans="2:15" x14ac:dyDescent="0.2">
      <c r="B30" s="95" t="s">
        <v>24</v>
      </c>
      <c r="C30" s="93" t="s">
        <v>24</v>
      </c>
      <c r="D30" s="94" t="s">
        <v>24</v>
      </c>
      <c r="E30" s="93" t="s">
        <v>24</v>
      </c>
      <c r="F30" s="93" t="s">
        <v>24</v>
      </c>
      <c r="G30" s="93" t="s">
        <v>24</v>
      </c>
      <c r="H30" s="93" t="s">
        <v>24</v>
      </c>
      <c r="I30" s="93" t="s">
        <v>24</v>
      </c>
      <c r="J30" s="93" t="s">
        <v>24</v>
      </c>
      <c r="K30" s="93" t="s">
        <v>24</v>
      </c>
      <c r="L30" s="93" t="s">
        <v>24</v>
      </c>
      <c r="M30" s="93" t="s">
        <v>24</v>
      </c>
      <c r="N30" s="93" t="s">
        <v>24</v>
      </c>
      <c r="O30" s="93" t="s">
        <v>24</v>
      </c>
    </row>
    <row r="31" spans="2:15" x14ac:dyDescent="0.2">
      <c r="B31" s="23" t="s">
        <v>4815</v>
      </c>
      <c r="C31" s="24" t="s">
        <v>26</v>
      </c>
      <c r="D31" s="16" t="s">
        <v>551</v>
      </c>
      <c r="E31" s="96" t="s">
        <v>4814</v>
      </c>
      <c r="F31" s="96" t="s">
        <v>4814</v>
      </c>
      <c r="G31" s="21">
        <v>13890000</v>
      </c>
      <c r="H31" s="21">
        <v>13637640.08</v>
      </c>
      <c r="I31" s="21">
        <v>0</v>
      </c>
      <c r="J31" s="52">
        <v>0</v>
      </c>
      <c r="K31" s="21">
        <v>13637640.08</v>
      </c>
      <c r="L31" s="21">
        <v>0</v>
      </c>
      <c r="M31" s="52">
        <v>0</v>
      </c>
      <c r="N31" s="21">
        <v>331755.27779999998</v>
      </c>
      <c r="O31" s="21">
        <v>79395.357780000006</v>
      </c>
    </row>
    <row r="32" spans="2:15" x14ac:dyDescent="0.2">
      <c r="B32" s="95" t="s">
        <v>24</v>
      </c>
      <c r="C32" s="93" t="s">
        <v>24</v>
      </c>
      <c r="D32" s="94" t="s">
        <v>24</v>
      </c>
      <c r="E32" s="93" t="s">
        <v>24</v>
      </c>
      <c r="F32" s="93" t="s">
        <v>24</v>
      </c>
      <c r="G32" s="93" t="s">
        <v>24</v>
      </c>
      <c r="H32" s="93" t="s">
        <v>24</v>
      </c>
      <c r="I32" s="93" t="s">
        <v>24</v>
      </c>
      <c r="J32" s="93" t="s">
        <v>24</v>
      </c>
      <c r="K32" s="93" t="s">
        <v>24</v>
      </c>
      <c r="L32" s="93" t="s">
        <v>24</v>
      </c>
      <c r="M32" s="93" t="s">
        <v>24</v>
      </c>
      <c r="N32" s="93" t="s">
        <v>24</v>
      </c>
      <c r="O32" s="93" t="s">
        <v>24</v>
      </c>
    </row>
    <row r="33" spans="2:15" x14ac:dyDescent="0.2">
      <c r="B33" s="92" t="s">
        <v>33</v>
      </c>
      <c r="C33" s="24" t="s">
        <v>4813</v>
      </c>
      <c r="D33" s="84"/>
      <c r="E33" s="82"/>
      <c r="F33" s="82"/>
      <c r="G33" s="52">
        <f>SUM(SCDBPTD!G30:'SCDBPTD'!G32)</f>
        <v>13890000</v>
      </c>
      <c r="H33" s="52">
        <f>SUM(SCDBPTD!H30:'SCDBPTD'!H32)</f>
        <v>13637640.08</v>
      </c>
      <c r="I33" s="52">
        <f>SUM(SCDBPTD!I30:'SCDBPTD'!I32)</f>
        <v>0</v>
      </c>
      <c r="J33" s="52">
        <f>SUM(SCDBPTD!J30:'SCDBPTD'!J32)</f>
        <v>0</v>
      </c>
      <c r="K33" s="52">
        <f>SUM(SCDBPTD!K30:'SCDBPTD'!K32)</f>
        <v>13637640.08</v>
      </c>
      <c r="L33" s="52">
        <f>SUM(SCDBPTD!L30:'SCDBPTD'!L32)</f>
        <v>0</v>
      </c>
      <c r="M33" s="52">
        <f>SUM(SCDBPTD!M30:'SCDBPTD'!M32)</f>
        <v>0</v>
      </c>
      <c r="N33" s="52">
        <f>SUM(SCDBPTD!N30:'SCDBPTD'!N32)</f>
        <v>331755.27779999998</v>
      </c>
      <c r="O33" s="52">
        <f>SUM(SCDBPTD!O30:'SCDBPTD'!O32)</f>
        <v>79395.357780000006</v>
      </c>
    </row>
    <row r="34" spans="2:15" x14ac:dyDescent="0.2">
      <c r="B34" s="95" t="s">
        <v>24</v>
      </c>
      <c r="C34" s="93" t="s">
        <v>24</v>
      </c>
      <c r="D34" s="94" t="s">
        <v>24</v>
      </c>
      <c r="E34" s="93" t="s">
        <v>24</v>
      </c>
      <c r="F34" s="93" t="s">
        <v>24</v>
      </c>
      <c r="G34" s="93" t="s">
        <v>24</v>
      </c>
      <c r="H34" s="93" t="s">
        <v>24</v>
      </c>
      <c r="I34" s="93" t="s">
        <v>24</v>
      </c>
      <c r="J34" s="93" t="s">
        <v>24</v>
      </c>
      <c r="K34" s="93" t="s">
        <v>24</v>
      </c>
      <c r="L34" s="93" t="s">
        <v>24</v>
      </c>
      <c r="M34" s="93" t="s">
        <v>24</v>
      </c>
      <c r="N34" s="93" t="s">
        <v>24</v>
      </c>
      <c r="O34" s="93" t="s">
        <v>24</v>
      </c>
    </row>
    <row r="35" spans="2:15" x14ac:dyDescent="0.2">
      <c r="B35" s="23" t="s">
        <v>35</v>
      </c>
      <c r="C35" s="24" t="s">
        <v>4812</v>
      </c>
      <c r="D35" s="16" t="s">
        <v>26</v>
      </c>
      <c r="E35" s="96" t="s">
        <v>26</v>
      </c>
      <c r="F35" s="96" t="s">
        <v>26</v>
      </c>
      <c r="G35" s="21"/>
      <c r="H35" s="21"/>
      <c r="I35" s="21"/>
      <c r="J35" s="52"/>
      <c r="K35" s="21"/>
      <c r="L35" s="21"/>
      <c r="M35" s="52"/>
      <c r="N35" s="21"/>
      <c r="O35" s="21"/>
    </row>
    <row r="36" spans="2:15" x14ac:dyDescent="0.2">
      <c r="B36" s="95" t="s">
        <v>24</v>
      </c>
      <c r="C36" s="93" t="s">
        <v>24</v>
      </c>
      <c r="D36" s="94" t="s">
        <v>24</v>
      </c>
      <c r="E36" s="93" t="s">
        <v>24</v>
      </c>
      <c r="F36" s="93" t="s">
        <v>24</v>
      </c>
      <c r="G36" s="93" t="s">
        <v>24</v>
      </c>
      <c r="H36" s="93" t="s">
        <v>24</v>
      </c>
      <c r="I36" s="93" t="s">
        <v>24</v>
      </c>
      <c r="J36" s="93" t="s">
        <v>24</v>
      </c>
      <c r="K36" s="93" t="s">
        <v>24</v>
      </c>
      <c r="L36" s="93" t="s">
        <v>24</v>
      </c>
      <c r="M36" s="93" t="s">
        <v>24</v>
      </c>
      <c r="N36" s="93" t="s">
        <v>24</v>
      </c>
      <c r="O36" s="93" t="s">
        <v>24</v>
      </c>
    </row>
    <row r="37" spans="2:15" x14ac:dyDescent="0.2">
      <c r="B37" s="92" t="s">
        <v>36</v>
      </c>
      <c r="C37" s="24" t="s">
        <v>4811</v>
      </c>
      <c r="D37" s="84"/>
      <c r="E37" s="82"/>
      <c r="F37" s="82"/>
      <c r="G37" s="52">
        <f>SUM(SCDBPTD!G34:'SCDBPTD'!G36)</f>
        <v>0</v>
      </c>
      <c r="H37" s="52">
        <f>SUM(SCDBPTD!H34:'SCDBPTD'!H36)</f>
        <v>0</v>
      </c>
      <c r="I37" s="52">
        <f>SUM(SCDBPTD!I34:'SCDBPTD'!I36)</f>
        <v>0</v>
      </c>
      <c r="J37" s="52">
        <f>SUM(SCDBPTD!J34:'SCDBPTD'!J36)</f>
        <v>0</v>
      </c>
      <c r="K37" s="52">
        <f>SUM(SCDBPTD!K34:'SCDBPTD'!K36)</f>
        <v>0</v>
      </c>
      <c r="L37" s="52">
        <f>SUM(SCDBPTD!L34:'SCDBPTD'!L36)</f>
        <v>0</v>
      </c>
      <c r="M37" s="52">
        <f>SUM(SCDBPTD!M34:'SCDBPTD'!M36)</f>
        <v>0</v>
      </c>
      <c r="N37" s="52">
        <f>SUM(SCDBPTD!N34:'SCDBPTD'!N36)</f>
        <v>0</v>
      </c>
      <c r="O37" s="52">
        <f>SUM(SCDBPTD!O34:'SCDBPTD'!O36)</f>
        <v>0</v>
      </c>
    </row>
    <row r="38" spans="2:15" x14ac:dyDescent="0.2">
      <c r="B38" s="95" t="s">
        <v>24</v>
      </c>
      <c r="C38" s="93" t="s">
        <v>24</v>
      </c>
      <c r="D38" s="94" t="s">
        <v>24</v>
      </c>
      <c r="E38" s="93" t="s">
        <v>24</v>
      </c>
      <c r="F38" s="93" t="s">
        <v>24</v>
      </c>
      <c r="G38" s="93" t="s">
        <v>24</v>
      </c>
      <c r="H38" s="93" t="s">
        <v>24</v>
      </c>
      <c r="I38" s="93" t="s">
        <v>24</v>
      </c>
      <c r="J38" s="93" t="s">
        <v>24</v>
      </c>
      <c r="K38" s="93" t="s">
        <v>24</v>
      </c>
      <c r="L38" s="93" t="s">
        <v>24</v>
      </c>
      <c r="M38" s="93" t="s">
        <v>24</v>
      </c>
      <c r="N38" s="93" t="s">
        <v>24</v>
      </c>
      <c r="O38" s="93" t="s">
        <v>24</v>
      </c>
    </row>
    <row r="39" spans="2:15" x14ac:dyDescent="0.2">
      <c r="B39" s="23" t="s">
        <v>3936</v>
      </c>
      <c r="C39" s="24" t="s">
        <v>4810</v>
      </c>
      <c r="D39" s="16" t="s">
        <v>26</v>
      </c>
      <c r="E39" s="96" t="s">
        <v>26</v>
      </c>
      <c r="F39" s="96" t="s">
        <v>26</v>
      </c>
      <c r="G39" s="21"/>
      <c r="H39" s="21"/>
      <c r="I39" s="21"/>
      <c r="J39" s="52"/>
      <c r="K39" s="21"/>
      <c r="L39" s="21"/>
      <c r="M39" s="52"/>
      <c r="N39" s="21"/>
      <c r="O39" s="21"/>
    </row>
    <row r="40" spans="2:15" x14ac:dyDescent="0.2">
      <c r="B40" s="95" t="s">
        <v>24</v>
      </c>
      <c r="C40" s="93" t="s">
        <v>24</v>
      </c>
      <c r="D40" s="94" t="s">
        <v>24</v>
      </c>
      <c r="E40" s="93" t="s">
        <v>24</v>
      </c>
      <c r="F40" s="93" t="s">
        <v>24</v>
      </c>
      <c r="G40" s="93" t="s">
        <v>24</v>
      </c>
      <c r="H40" s="93" t="s">
        <v>24</v>
      </c>
      <c r="I40" s="93" t="s">
        <v>24</v>
      </c>
      <c r="J40" s="93" t="s">
        <v>24</v>
      </c>
      <c r="K40" s="93" t="s">
        <v>24</v>
      </c>
      <c r="L40" s="93" t="s">
        <v>24</v>
      </c>
      <c r="M40" s="93" t="s">
        <v>24</v>
      </c>
      <c r="N40" s="93" t="s">
        <v>24</v>
      </c>
      <c r="O40" s="93" t="s">
        <v>24</v>
      </c>
    </row>
    <row r="41" spans="2:15" x14ac:dyDescent="0.2">
      <c r="B41" s="92" t="s">
        <v>38</v>
      </c>
      <c r="C41" s="24" t="s">
        <v>4809</v>
      </c>
      <c r="D41" s="84"/>
      <c r="E41" s="82"/>
      <c r="F41" s="82"/>
      <c r="G41" s="52">
        <f>SUM(SCDBPTD!G38:'SCDBPTD'!G40)</f>
        <v>0</v>
      </c>
      <c r="H41" s="52">
        <f>SUM(SCDBPTD!H38:'SCDBPTD'!H40)</f>
        <v>0</v>
      </c>
      <c r="I41" s="52">
        <f>SUM(SCDBPTD!I38:'SCDBPTD'!I40)</f>
        <v>0</v>
      </c>
      <c r="J41" s="52">
        <f>SUM(SCDBPTD!J38:'SCDBPTD'!J40)</f>
        <v>0</v>
      </c>
      <c r="K41" s="52">
        <f>SUM(SCDBPTD!K38:'SCDBPTD'!K40)</f>
        <v>0</v>
      </c>
      <c r="L41" s="52">
        <f>SUM(SCDBPTD!L38:'SCDBPTD'!L40)</f>
        <v>0</v>
      </c>
      <c r="M41" s="52">
        <f>SUM(SCDBPTD!M38:'SCDBPTD'!M40)</f>
        <v>0</v>
      </c>
      <c r="N41" s="52">
        <f>SUM(SCDBPTD!N38:'SCDBPTD'!N40)</f>
        <v>0</v>
      </c>
      <c r="O41" s="52">
        <f>SUM(SCDBPTD!O38:'SCDBPTD'!O40)</f>
        <v>0</v>
      </c>
    </row>
    <row r="42" spans="2:15" x14ac:dyDescent="0.2">
      <c r="B42" s="95" t="s">
        <v>24</v>
      </c>
      <c r="C42" s="93" t="s">
        <v>24</v>
      </c>
      <c r="D42" s="94" t="s">
        <v>24</v>
      </c>
      <c r="E42" s="93" t="s">
        <v>24</v>
      </c>
      <c r="F42" s="93" t="s">
        <v>24</v>
      </c>
      <c r="G42" s="93" t="s">
        <v>24</v>
      </c>
      <c r="H42" s="93" t="s">
        <v>24</v>
      </c>
      <c r="I42" s="93" t="s">
        <v>24</v>
      </c>
      <c r="J42" s="93" t="s">
        <v>24</v>
      </c>
      <c r="K42" s="93" t="s">
        <v>24</v>
      </c>
      <c r="L42" s="93" t="s">
        <v>24</v>
      </c>
      <c r="M42" s="93" t="s">
        <v>24</v>
      </c>
      <c r="N42" s="93" t="s">
        <v>24</v>
      </c>
      <c r="O42" s="93" t="s">
        <v>24</v>
      </c>
    </row>
    <row r="43" spans="2:15" x14ac:dyDescent="0.2">
      <c r="B43" s="23" t="s">
        <v>40</v>
      </c>
      <c r="C43" s="24" t="s">
        <v>4808</v>
      </c>
      <c r="D43" s="16" t="s">
        <v>26</v>
      </c>
      <c r="E43" s="96" t="s">
        <v>26</v>
      </c>
      <c r="F43" s="96" t="s">
        <v>26</v>
      </c>
      <c r="G43" s="21"/>
      <c r="H43" s="21"/>
      <c r="I43" s="21"/>
      <c r="J43" s="52"/>
      <c r="K43" s="21"/>
      <c r="L43" s="21"/>
      <c r="M43" s="52"/>
      <c r="N43" s="21"/>
      <c r="O43" s="21"/>
    </row>
    <row r="44" spans="2:15" x14ac:dyDescent="0.2">
      <c r="B44" s="95" t="s">
        <v>24</v>
      </c>
      <c r="C44" s="93" t="s">
        <v>24</v>
      </c>
      <c r="D44" s="94" t="s">
        <v>24</v>
      </c>
      <c r="E44" s="93" t="s">
        <v>24</v>
      </c>
      <c r="F44" s="93" t="s">
        <v>24</v>
      </c>
      <c r="G44" s="93" t="s">
        <v>24</v>
      </c>
      <c r="H44" s="93" t="s">
        <v>24</v>
      </c>
      <c r="I44" s="93" t="s">
        <v>24</v>
      </c>
      <c r="J44" s="93" t="s">
        <v>24</v>
      </c>
      <c r="K44" s="93" t="s">
        <v>24</v>
      </c>
      <c r="L44" s="93" t="s">
        <v>24</v>
      </c>
      <c r="M44" s="93" t="s">
        <v>24</v>
      </c>
      <c r="N44" s="93" t="s">
        <v>24</v>
      </c>
      <c r="O44" s="93" t="s">
        <v>24</v>
      </c>
    </row>
    <row r="45" spans="2:15" x14ac:dyDescent="0.2">
      <c r="B45" s="92" t="s">
        <v>41</v>
      </c>
      <c r="C45" s="24" t="s">
        <v>4807</v>
      </c>
      <c r="D45" s="84"/>
      <c r="E45" s="82"/>
      <c r="F45" s="82"/>
      <c r="G45" s="52">
        <f>SUM(SCDBPTD!G42:'SCDBPTD'!G44)</f>
        <v>0</v>
      </c>
      <c r="H45" s="52">
        <f>SUM(SCDBPTD!H42:'SCDBPTD'!H44)</f>
        <v>0</v>
      </c>
      <c r="I45" s="52">
        <f>SUM(SCDBPTD!I42:'SCDBPTD'!I44)</f>
        <v>0</v>
      </c>
      <c r="J45" s="52">
        <f>SUM(SCDBPTD!J42:'SCDBPTD'!J44)</f>
        <v>0</v>
      </c>
      <c r="K45" s="52">
        <f>SUM(SCDBPTD!K42:'SCDBPTD'!K44)</f>
        <v>0</v>
      </c>
      <c r="L45" s="52">
        <f>SUM(SCDBPTD!L42:'SCDBPTD'!L44)</f>
        <v>0</v>
      </c>
      <c r="M45" s="52">
        <f>SUM(SCDBPTD!M42:'SCDBPTD'!M44)</f>
        <v>0</v>
      </c>
      <c r="N45" s="52">
        <f>SUM(SCDBPTD!N42:'SCDBPTD'!N44)</f>
        <v>0</v>
      </c>
      <c r="O45" s="52">
        <f>SUM(SCDBPTD!O42:'SCDBPTD'!O44)</f>
        <v>0</v>
      </c>
    </row>
    <row r="46" spans="2:15" x14ac:dyDescent="0.2">
      <c r="B46" s="95" t="s">
        <v>24</v>
      </c>
      <c r="C46" s="93" t="s">
        <v>24</v>
      </c>
      <c r="D46" s="94" t="s">
        <v>24</v>
      </c>
      <c r="E46" s="93" t="s">
        <v>24</v>
      </c>
      <c r="F46" s="93" t="s">
        <v>24</v>
      </c>
      <c r="G46" s="93" t="s">
        <v>24</v>
      </c>
      <c r="H46" s="93" t="s">
        <v>24</v>
      </c>
      <c r="I46" s="93" t="s">
        <v>24</v>
      </c>
      <c r="J46" s="93" t="s">
        <v>24</v>
      </c>
      <c r="K46" s="93" t="s">
        <v>24</v>
      </c>
      <c r="L46" s="93" t="s">
        <v>24</v>
      </c>
      <c r="M46" s="93" t="s">
        <v>24</v>
      </c>
      <c r="N46" s="93" t="s">
        <v>24</v>
      </c>
      <c r="O46" s="93" t="s">
        <v>24</v>
      </c>
    </row>
    <row r="47" spans="2:15" x14ac:dyDescent="0.2">
      <c r="B47" s="23" t="s">
        <v>43</v>
      </c>
      <c r="C47" s="24" t="s">
        <v>4806</v>
      </c>
      <c r="D47" s="16" t="s">
        <v>26</v>
      </c>
      <c r="E47" s="96" t="s">
        <v>26</v>
      </c>
      <c r="F47" s="96" t="s">
        <v>26</v>
      </c>
      <c r="G47" s="21"/>
      <c r="H47" s="21"/>
      <c r="I47" s="21"/>
      <c r="J47" s="52"/>
      <c r="K47" s="21"/>
      <c r="L47" s="21"/>
      <c r="M47" s="52"/>
      <c r="N47" s="21"/>
      <c r="O47" s="21"/>
    </row>
    <row r="48" spans="2:15" x14ac:dyDescent="0.2">
      <c r="B48" s="95" t="s">
        <v>24</v>
      </c>
      <c r="C48" s="93" t="s">
        <v>24</v>
      </c>
      <c r="D48" s="94" t="s">
        <v>24</v>
      </c>
      <c r="E48" s="93" t="s">
        <v>24</v>
      </c>
      <c r="F48" s="93" t="s">
        <v>24</v>
      </c>
      <c r="G48" s="93" t="s">
        <v>24</v>
      </c>
      <c r="H48" s="93" t="s">
        <v>24</v>
      </c>
      <c r="I48" s="93" t="s">
        <v>24</v>
      </c>
      <c r="J48" s="93" t="s">
        <v>24</v>
      </c>
      <c r="K48" s="93" t="s">
        <v>24</v>
      </c>
      <c r="L48" s="93" t="s">
        <v>24</v>
      </c>
      <c r="M48" s="93" t="s">
        <v>24</v>
      </c>
      <c r="N48" s="93" t="s">
        <v>24</v>
      </c>
      <c r="O48" s="93" t="s">
        <v>24</v>
      </c>
    </row>
    <row r="49" spans="2:15" x14ac:dyDescent="0.2">
      <c r="B49" s="92" t="s">
        <v>44</v>
      </c>
      <c r="C49" s="24" t="s">
        <v>4805</v>
      </c>
      <c r="D49" s="84"/>
      <c r="E49" s="82"/>
      <c r="F49" s="82"/>
      <c r="G49" s="52">
        <f>SUM(SCDBPTD!G46:'SCDBPTD'!G48)</f>
        <v>0</v>
      </c>
      <c r="H49" s="52">
        <f>SUM(SCDBPTD!H46:'SCDBPTD'!H48)</f>
        <v>0</v>
      </c>
      <c r="I49" s="52">
        <f>SUM(SCDBPTD!I46:'SCDBPTD'!I48)</f>
        <v>0</v>
      </c>
      <c r="J49" s="52">
        <f>SUM(SCDBPTD!J46:'SCDBPTD'!J48)</f>
        <v>0</v>
      </c>
      <c r="K49" s="52">
        <f>SUM(SCDBPTD!K46:'SCDBPTD'!K48)</f>
        <v>0</v>
      </c>
      <c r="L49" s="52">
        <f>SUM(SCDBPTD!L46:'SCDBPTD'!L48)</f>
        <v>0</v>
      </c>
      <c r="M49" s="52">
        <f>SUM(SCDBPTD!M46:'SCDBPTD'!M48)</f>
        <v>0</v>
      </c>
      <c r="N49" s="52">
        <f>SUM(SCDBPTD!N46:'SCDBPTD'!N48)</f>
        <v>0</v>
      </c>
      <c r="O49" s="52">
        <f>SUM(SCDBPTD!O46:'SCDBPTD'!O48)</f>
        <v>0</v>
      </c>
    </row>
    <row r="50" spans="2:15" x14ac:dyDescent="0.2">
      <c r="B50" s="35" t="s">
        <v>47</v>
      </c>
      <c r="C50" s="36" t="s">
        <v>202</v>
      </c>
      <c r="D50" s="91"/>
      <c r="E50" s="90"/>
      <c r="F50" s="90"/>
      <c r="G50" s="49">
        <f>SCDBPTD!G7+SCDBPTD!G29+SCDBPTD!G33+SCDBPTD!G37+SCDBPTD!G41+SCDBPTD!G45+SCDBPTD!G49</f>
        <v>228958761.00999999</v>
      </c>
      <c r="H50" s="49">
        <f>SCDBPTD!H7+SCDBPTD!H29+SCDBPTD!H33+SCDBPTD!H37+SCDBPTD!H41+SCDBPTD!H45+SCDBPTD!H49</f>
        <v>941839089.00000012</v>
      </c>
      <c r="I50" s="49">
        <f>SCDBPTD!I7+SCDBPTD!I29+SCDBPTD!I33+SCDBPTD!I37+SCDBPTD!I41+SCDBPTD!I45+SCDBPTD!I49</f>
        <v>-695715886.37000012</v>
      </c>
      <c r="J50" s="49">
        <f>SCDBPTD!J7+SCDBPTD!J29+SCDBPTD!J33+SCDBPTD!J37+SCDBPTD!J41+SCDBPTD!J45+SCDBPTD!J49</f>
        <v>128392622.26000001</v>
      </c>
      <c r="K50" s="49">
        <f>SCDBPTD!K7+SCDBPTD!K29+SCDBPTD!K33+SCDBPTD!K37+SCDBPTD!K41+SCDBPTD!K45+SCDBPTD!K49</f>
        <v>953324519.58000016</v>
      </c>
      <c r="L50" s="49">
        <f>SCDBPTD!L7+SCDBPTD!L29+SCDBPTD!L33+SCDBPTD!L37+SCDBPTD!L41+SCDBPTD!L45+SCDBPTD!L49</f>
        <v>-1103664729.53</v>
      </c>
      <c r="M50" s="49">
        <f>SCDBPTD!M7+SCDBPTD!M29+SCDBPTD!M33+SCDBPTD!M37+SCDBPTD!M41+SCDBPTD!M45+SCDBPTD!M49</f>
        <v>4323087</v>
      </c>
      <c r="N50" s="49">
        <f>SCDBPTD!N7+SCDBPTD!N29+SCDBPTD!N33+SCDBPTD!N37+SCDBPTD!N41+SCDBPTD!N45+SCDBPTD!N49</f>
        <v>1151974147.2728002</v>
      </c>
      <c r="O50" s="49">
        <f>SCDBPTD!O7+SCDBPTD!O29+SCDBPTD!O33+SCDBPTD!O37+SCDBPTD!O41+SCDBPTD!O45+SCDBPTD!O49</f>
        <v>1059958210.9828801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&amp;CSCDBPTDE22</oddHeader>
    <oddFooter>&amp;LWINGS Application&amp;RSaveAs(3/1/2013-10:25 AM)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22"/>
  <sheetViews>
    <sheetView workbookViewId="0"/>
  </sheetViews>
  <sheetFormatPr defaultRowHeight="12.75" x14ac:dyDescent="0.2"/>
  <cols>
    <col min="1" max="1" width="2" customWidth="1"/>
    <col min="2" max="2" width="5" customWidth="1"/>
    <col min="3" max="3" width="26" customWidth="1"/>
    <col min="4" max="4" width="18" customWidth="1"/>
    <col min="5" max="5" width="16" customWidth="1"/>
  </cols>
  <sheetData>
    <row r="2" spans="2:5" x14ac:dyDescent="0.2">
      <c r="B2" s="1"/>
      <c r="C2" s="1" t="s">
        <v>4872</v>
      </c>
      <c r="D2" s="1"/>
      <c r="E2" s="1"/>
    </row>
    <row r="3" spans="2:5" ht="25.5" x14ac:dyDescent="0.2">
      <c r="B3" s="2" t="s">
        <v>1</v>
      </c>
      <c r="C3" s="3"/>
      <c r="D3" s="3"/>
      <c r="E3" s="3"/>
    </row>
    <row r="4" spans="2:5" ht="60.75" x14ac:dyDescent="0.3">
      <c r="B4" s="4" t="s">
        <v>4871</v>
      </c>
      <c r="C4" s="3"/>
      <c r="D4" s="3"/>
      <c r="E4" s="3"/>
    </row>
    <row r="5" spans="2:5" x14ac:dyDescent="0.2">
      <c r="B5" s="6"/>
      <c r="C5" s="7"/>
      <c r="D5" s="8">
        <v>1</v>
      </c>
      <c r="E5" s="8">
        <v>2</v>
      </c>
    </row>
    <row r="6" spans="2:5" x14ac:dyDescent="0.2">
      <c r="B6" s="9"/>
      <c r="C6" s="46"/>
      <c r="D6" s="10" t="s">
        <v>4035</v>
      </c>
      <c r="E6" s="10" t="s">
        <v>4035</v>
      </c>
    </row>
    <row r="7" spans="2:5" x14ac:dyDescent="0.2">
      <c r="B7" s="43" t="s">
        <v>226</v>
      </c>
      <c r="C7" s="24" t="s">
        <v>4870</v>
      </c>
      <c r="D7" s="42">
        <v>246123202.55157876</v>
      </c>
      <c r="E7" s="69"/>
    </row>
    <row r="8" spans="2:5" x14ac:dyDescent="0.2">
      <c r="B8" s="43" t="s">
        <v>224</v>
      </c>
      <c r="C8" s="24" t="s">
        <v>4869</v>
      </c>
      <c r="D8" s="42">
        <v>0</v>
      </c>
      <c r="E8" s="69"/>
    </row>
    <row r="9" spans="2:5" x14ac:dyDescent="0.2">
      <c r="B9" s="43" t="s">
        <v>222</v>
      </c>
      <c r="C9" s="24" t="s">
        <v>4868</v>
      </c>
      <c r="D9" s="68"/>
      <c r="E9" s="45">
        <f>SCDBVER!D7+SCDBVER!D8</f>
        <v>246123202.55157876</v>
      </c>
    </row>
    <row r="10" spans="2:5" x14ac:dyDescent="0.2">
      <c r="B10" s="43" t="s">
        <v>220</v>
      </c>
      <c r="C10" s="24" t="s">
        <v>4867</v>
      </c>
      <c r="D10" s="42">
        <v>941839089</v>
      </c>
      <c r="E10" s="69"/>
    </row>
    <row r="11" spans="2:5" x14ac:dyDescent="0.2">
      <c r="B11" s="43" t="s">
        <v>218</v>
      </c>
      <c r="C11" s="24" t="s">
        <v>4866</v>
      </c>
      <c r="D11" s="42">
        <v>-695715886.37</v>
      </c>
      <c r="E11" s="69"/>
    </row>
    <row r="12" spans="2:5" ht="25.5" x14ac:dyDescent="0.2">
      <c r="B12" s="43" t="s">
        <v>216</v>
      </c>
      <c r="C12" s="24" t="s">
        <v>4865</v>
      </c>
      <c r="D12" s="68"/>
      <c r="E12" s="45">
        <f>SCDBVER!E9-SCDBVER!D10-SCDBVER!D11</f>
        <v>-7.8421235084533691E-2</v>
      </c>
    </row>
    <row r="13" spans="2:5" x14ac:dyDescent="0.2">
      <c r="B13" s="43" t="s">
        <v>214</v>
      </c>
      <c r="C13" s="24" t="s">
        <v>4864</v>
      </c>
      <c r="D13" s="42">
        <v>-150340210.13</v>
      </c>
      <c r="E13" s="69"/>
    </row>
    <row r="14" spans="2:5" x14ac:dyDescent="0.2">
      <c r="B14" s="43" t="s">
        <v>212</v>
      </c>
      <c r="C14" s="24" t="s">
        <v>4863</v>
      </c>
      <c r="D14" s="75"/>
      <c r="E14" s="69"/>
    </row>
    <row r="15" spans="2:5" x14ac:dyDescent="0.2">
      <c r="B15" s="43" t="s">
        <v>210</v>
      </c>
      <c r="C15" s="24" t="s">
        <v>4862</v>
      </c>
      <c r="D15" s="68"/>
      <c r="E15" s="45">
        <f>SCDBVER!D13+SCDBVER!D14</f>
        <v>-150340210.13</v>
      </c>
    </row>
    <row r="16" spans="2:5" x14ac:dyDescent="0.2">
      <c r="B16" s="43" t="s">
        <v>208</v>
      </c>
      <c r="C16" s="24" t="s">
        <v>4861</v>
      </c>
      <c r="D16" s="42">
        <v>953324519.58000004</v>
      </c>
      <c r="E16" s="69"/>
    </row>
    <row r="17" spans="2:5" x14ac:dyDescent="0.2">
      <c r="B17" s="43" t="s">
        <v>206</v>
      </c>
      <c r="C17" s="24" t="s">
        <v>4860</v>
      </c>
      <c r="D17" s="42">
        <v>-1103664729.53</v>
      </c>
      <c r="E17" s="69"/>
    </row>
    <row r="18" spans="2:5" ht="25.5" x14ac:dyDescent="0.2">
      <c r="B18" s="43" t="s">
        <v>204</v>
      </c>
      <c r="C18" s="24" t="s">
        <v>4859</v>
      </c>
      <c r="D18" s="68"/>
      <c r="E18" s="45">
        <f>SCDBVER!E15-SCDBVER!D16-SCDBVER!D17</f>
        <v>-0.18000006675720215</v>
      </c>
    </row>
    <row r="19" spans="2:5" x14ac:dyDescent="0.2">
      <c r="B19" s="43" t="s">
        <v>4858</v>
      </c>
      <c r="C19" s="24" t="s">
        <v>4857</v>
      </c>
      <c r="D19" s="42">
        <v>1132080917.2867301</v>
      </c>
      <c r="E19" s="69"/>
    </row>
    <row r="20" spans="2:5" x14ac:dyDescent="0.2">
      <c r="B20" s="43" t="s">
        <v>4856</v>
      </c>
      <c r="C20" s="24" t="s">
        <v>4855</v>
      </c>
      <c r="D20" s="42">
        <v>19893230</v>
      </c>
      <c r="E20" s="69"/>
    </row>
    <row r="21" spans="2:5" x14ac:dyDescent="0.2">
      <c r="B21" s="43" t="s">
        <v>4854</v>
      </c>
      <c r="C21" s="24" t="s">
        <v>4853</v>
      </c>
      <c r="D21" s="42">
        <v>1151974147.2728</v>
      </c>
      <c r="E21" s="69"/>
    </row>
    <row r="22" spans="2:5" ht="25.5" x14ac:dyDescent="0.2">
      <c r="B22" s="35" t="s">
        <v>4852</v>
      </c>
      <c r="C22" s="36" t="s">
        <v>4851</v>
      </c>
      <c r="D22" s="67"/>
      <c r="E22" s="66">
        <f>(SCDBVER!D19+SCDBVER!D20)-SCDBVER!D21</f>
        <v>1.3930082321166992E-2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&amp;CSCDBVERSI14</oddHeader>
    <oddFooter>&amp;LWINGS Application&amp;RSaveAs(3/1/2013-10:15 AM)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8"/>
  <sheetViews>
    <sheetView workbookViewId="0"/>
  </sheetViews>
  <sheetFormatPr defaultRowHeight="12.75" x14ac:dyDescent="0.2"/>
  <cols>
    <col min="1" max="1" width="2" customWidth="1"/>
    <col min="2" max="2" width="5" customWidth="1"/>
    <col min="3" max="3" width="26" customWidth="1"/>
    <col min="4" max="5" width="17" customWidth="1"/>
    <col min="6" max="8" width="15" customWidth="1"/>
  </cols>
  <sheetData>
    <row r="2" spans="2:8" x14ac:dyDescent="0.2">
      <c r="B2" s="1"/>
      <c r="C2" s="1" t="s">
        <v>233</v>
      </c>
      <c r="D2" s="1"/>
      <c r="E2" s="1"/>
    </row>
    <row r="3" spans="2:8" x14ac:dyDescent="0.2">
      <c r="B3" s="2" t="s">
        <v>1</v>
      </c>
      <c r="C3" s="3"/>
      <c r="D3" s="3"/>
      <c r="E3" s="3"/>
      <c r="F3" s="3"/>
      <c r="G3" s="3"/>
      <c r="H3" s="3"/>
    </row>
    <row r="4" spans="2:8" ht="20.25" x14ac:dyDescent="0.3">
      <c r="B4" s="4" t="s">
        <v>232</v>
      </c>
      <c r="C4" s="3"/>
      <c r="D4" s="3"/>
      <c r="E4" s="3"/>
      <c r="F4" s="3"/>
      <c r="G4" s="3"/>
      <c r="H4" s="3"/>
    </row>
    <row r="5" spans="2:8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</row>
    <row r="6" spans="2:8" ht="48" x14ac:dyDescent="0.2">
      <c r="B6" s="9"/>
      <c r="C6" s="46"/>
      <c r="D6" s="10" t="s">
        <v>231</v>
      </c>
      <c r="E6" s="10" t="s">
        <v>230</v>
      </c>
      <c r="F6" s="10" t="s">
        <v>229</v>
      </c>
      <c r="G6" s="10" t="s">
        <v>228</v>
      </c>
      <c r="H6" s="10" t="s">
        <v>227</v>
      </c>
    </row>
    <row r="7" spans="2:8" ht="25.5" x14ac:dyDescent="0.2">
      <c r="B7" s="43" t="s">
        <v>226</v>
      </c>
      <c r="C7" s="24" t="s">
        <v>225</v>
      </c>
      <c r="D7" s="42">
        <f>SCDAVER!E7+SCDAVER!F7+SCDAVER!G7+SCDAVER!H7</f>
        <v>405000000</v>
      </c>
      <c r="E7" s="45">
        <v>405000000</v>
      </c>
      <c r="F7" s="45">
        <v>0</v>
      </c>
      <c r="G7" s="45">
        <v>0</v>
      </c>
      <c r="H7" s="45">
        <v>0</v>
      </c>
    </row>
    <row r="8" spans="2:8" ht="25.5" x14ac:dyDescent="0.2">
      <c r="B8" s="43" t="s">
        <v>224</v>
      </c>
      <c r="C8" s="24" t="s">
        <v>223</v>
      </c>
      <c r="D8" s="42">
        <f>SCDAVER!E8+SCDAVER!F8+SCDAVER!G8+SCDAVER!H8</f>
        <v>3540629256</v>
      </c>
      <c r="E8" s="21">
        <v>3540629256</v>
      </c>
      <c r="F8" s="21">
        <v>0</v>
      </c>
      <c r="G8" s="21">
        <v>0</v>
      </c>
      <c r="H8" s="21">
        <v>0</v>
      </c>
    </row>
    <row r="9" spans="2:8" x14ac:dyDescent="0.2">
      <c r="B9" s="43" t="s">
        <v>222</v>
      </c>
      <c r="C9" s="24" t="s">
        <v>221</v>
      </c>
      <c r="D9" s="42">
        <f>SCDAVER!E9+SCDAVER!F9+SCDAVER!G9+SCDAVER!H9</f>
        <v>0</v>
      </c>
      <c r="E9" s="21">
        <v>0</v>
      </c>
      <c r="F9" s="21">
        <v>0</v>
      </c>
      <c r="G9" s="21">
        <v>0</v>
      </c>
      <c r="H9" s="21">
        <v>0</v>
      </c>
    </row>
    <row r="10" spans="2:8" ht="25.5" x14ac:dyDescent="0.2">
      <c r="B10" s="43" t="s">
        <v>220</v>
      </c>
      <c r="C10" s="24" t="s">
        <v>219</v>
      </c>
      <c r="D10" s="42">
        <f>SCDAVER!E10+SCDAVER!F10+SCDAVER!G10+SCDAVER!H10</f>
        <v>0</v>
      </c>
      <c r="E10" s="21">
        <v>0</v>
      </c>
      <c r="F10" s="21">
        <v>0</v>
      </c>
      <c r="G10" s="21">
        <v>0</v>
      </c>
      <c r="H10" s="21">
        <v>0</v>
      </c>
    </row>
    <row r="11" spans="2:8" x14ac:dyDescent="0.2">
      <c r="B11" s="43" t="s">
        <v>218</v>
      </c>
      <c r="C11" s="24" t="s">
        <v>217</v>
      </c>
      <c r="D11" s="42">
        <f>SCDAVER!E11+SCDAVER!F11+SCDAVER!G11+SCDAVER!H11</f>
        <v>0</v>
      </c>
      <c r="E11" s="21">
        <v>0</v>
      </c>
      <c r="F11" s="21">
        <v>0</v>
      </c>
      <c r="G11" s="21">
        <v>0</v>
      </c>
      <c r="H11" s="21">
        <v>0</v>
      </c>
    </row>
    <row r="12" spans="2:8" ht="25.5" x14ac:dyDescent="0.2">
      <c r="B12" s="43" t="s">
        <v>216</v>
      </c>
      <c r="C12" s="24" t="s">
        <v>215</v>
      </c>
      <c r="D12" s="42">
        <f>SCDAVER!E12+SCDAVER!F12+SCDAVER!G12+SCDAVER!H12</f>
        <v>3531728640</v>
      </c>
      <c r="E12" s="21">
        <v>3531728640</v>
      </c>
      <c r="F12" s="21">
        <v>0</v>
      </c>
      <c r="G12" s="21">
        <v>0</v>
      </c>
      <c r="H12" s="21">
        <v>0</v>
      </c>
    </row>
    <row r="13" spans="2:8" ht="25.5" x14ac:dyDescent="0.2">
      <c r="B13" s="43" t="s">
        <v>214</v>
      </c>
      <c r="C13" s="24" t="s">
        <v>213</v>
      </c>
      <c r="D13" s="42">
        <f>SCDAVER!E13+SCDAVER!F13+SCDAVER!G13+SCDAVER!H13</f>
        <v>872440</v>
      </c>
      <c r="E13" s="21">
        <v>872440</v>
      </c>
      <c r="F13" s="21">
        <v>0</v>
      </c>
      <c r="G13" s="21">
        <v>0</v>
      </c>
      <c r="H13" s="21">
        <v>0</v>
      </c>
    </row>
    <row r="14" spans="2:8" ht="38.25" x14ac:dyDescent="0.2">
      <c r="B14" s="43" t="s">
        <v>212</v>
      </c>
      <c r="C14" s="24" t="s">
        <v>211</v>
      </c>
      <c r="D14" s="42">
        <f>SCDAVER!E14+SCDAVER!F14+SCDAVER!G14+SCDAVER!H14</f>
        <v>0</v>
      </c>
      <c r="E14" s="21">
        <v>0</v>
      </c>
      <c r="F14" s="21">
        <v>0</v>
      </c>
      <c r="G14" s="21">
        <v>0</v>
      </c>
      <c r="H14" s="21">
        <v>0</v>
      </c>
    </row>
    <row r="15" spans="2:8" ht="38.25" x14ac:dyDescent="0.2">
      <c r="B15" s="43" t="s">
        <v>210</v>
      </c>
      <c r="C15" s="24" t="s">
        <v>209</v>
      </c>
      <c r="D15" s="42">
        <f>SCDAVER!E15+SCDAVER!F15+SCDAVER!G15+SCDAVER!H15</f>
        <v>0</v>
      </c>
      <c r="E15" s="21">
        <v>0</v>
      </c>
      <c r="F15" s="21">
        <v>0</v>
      </c>
      <c r="G15" s="21">
        <v>0</v>
      </c>
      <c r="H15" s="21">
        <v>0</v>
      </c>
    </row>
    <row r="16" spans="2:8" ht="38.25" x14ac:dyDescent="0.2">
      <c r="B16" s="43" t="s">
        <v>208</v>
      </c>
      <c r="C16" s="24" t="s">
        <v>207</v>
      </c>
      <c r="D16" s="42">
        <f>SCDAVER!D7+SCDAVER!D8+SCDAVER!D9+SCDAVER!D10+SCDAVER!D11-SCDAVER!D12-SCDAVER!D13+SCDAVER!D14-SCDAVER!D15</f>
        <v>413028176</v>
      </c>
      <c r="E16" s="44">
        <f>SCDAVER!E7+SCDAVER!E8+SCDAVER!E9+SCDAVER!E10+SCDAVER!E11-SCDAVER!E12-SCDAVER!E13+SCDAVER!E14-SCDAVER!E15</f>
        <v>413028176</v>
      </c>
      <c r="F16" s="44">
        <f>SCDAVER!F7+SCDAVER!F8+SCDAVER!F9+SCDAVER!F10+SCDAVER!F11-SCDAVER!F12-SCDAVER!F13+SCDAVER!F14-SCDAVER!F15</f>
        <v>0</v>
      </c>
      <c r="G16" s="44">
        <f>SCDAVER!G7+SCDAVER!G8+SCDAVER!G9+SCDAVER!G10+SCDAVER!G11-SCDAVER!G12-SCDAVER!G13+SCDAVER!G14-SCDAVER!G15</f>
        <v>0</v>
      </c>
      <c r="H16" s="44">
        <f>SCDAVER!H7+SCDAVER!H8+SCDAVER!H9+SCDAVER!H10+SCDAVER!H11-SCDAVER!H12-SCDAVER!H13+SCDAVER!H14-SCDAVER!H15</f>
        <v>0</v>
      </c>
    </row>
    <row r="17" spans="2:8" ht="25.5" x14ac:dyDescent="0.2">
      <c r="B17" s="43" t="s">
        <v>206</v>
      </c>
      <c r="C17" s="24" t="s">
        <v>205</v>
      </c>
      <c r="D17" s="42">
        <f>SCDAVER!E17+SCDAVER!F17+SCDAVER!G17+SCDAVER!H17</f>
        <v>0</v>
      </c>
      <c r="E17" s="21">
        <v>0</v>
      </c>
      <c r="F17" s="21">
        <v>0</v>
      </c>
      <c r="G17" s="21">
        <v>0</v>
      </c>
      <c r="H17" s="21">
        <v>0</v>
      </c>
    </row>
    <row r="18" spans="2:8" ht="38.25" x14ac:dyDescent="0.2">
      <c r="B18" s="35" t="s">
        <v>204</v>
      </c>
      <c r="C18" s="36" t="s">
        <v>203</v>
      </c>
      <c r="D18" s="41">
        <f>SCDAVER!D16-SCDAVER!D17</f>
        <v>413028176</v>
      </c>
      <c r="E18" s="40">
        <f>SCDAVER!E16-SCDAVER!E17</f>
        <v>413028176</v>
      </c>
      <c r="F18" s="40">
        <f>SCDAVER!F16-SCDAVER!F17</f>
        <v>0</v>
      </c>
      <c r="G18" s="40">
        <f>SCDAVER!G16-SCDAVER!G17</f>
        <v>0</v>
      </c>
      <c r="H18" s="40">
        <f>SCDAVER!H16-SCDAVER!H17</f>
        <v>0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&amp;CSCDAVERSI10</oddHeader>
    <oddFooter>&amp;LWINGS Application&amp;RSaveAs(3/1/2013-10:15 AM)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203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6" width="11" customWidth="1"/>
    <col min="7" max="8" width="15" customWidth="1"/>
    <col min="9" max="11" width="11" customWidth="1"/>
  </cols>
  <sheetData>
    <row r="2" spans="2:11" x14ac:dyDescent="0.2">
      <c r="B2" s="1"/>
      <c r="C2" s="1" t="s">
        <v>4918</v>
      </c>
      <c r="D2" s="1"/>
      <c r="E2" s="1"/>
    </row>
    <row r="3" spans="2:11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</row>
    <row r="4" spans="2:11" ht="20.25" x14ac:dyDescent="0.3">
      <c r="B4" s="4" t="s">
        <v>4917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</row>
    <row r="6" spans="2:11" ht="84" x14ac:dyDescent="0.2">
      <c r="B6" s="9"/>
      <c r="C6" s="10" t="s">
        <v>3</v>
      </c>
      <c r="D6" s="10" t="s">
        <v>4</v>
      </c>
      <c r="E6" s="10" t="s">
        <v>5</v>
      </c>
      <c r="F6" s="10" t="s">
        <v>4916</v>
      </c>
      <c r="G6" s="10" t="s">
        <v>3522</v>
      </c>
      <c r="H6" s="10" t="s">
        <v>10</v>
      </c>
      <c r="I6" s="10" t="s">
        <v>9</v>
      </c>
      <c r="J6" s="10" t="s">
        <v>3516</v>
      </c>
      <c r="K6" s="10" t="s">
        <v>3515</v>
      </c>
    </row>
    <row r="7" spans="2:11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</row>
    <row r="8" spans="2:11" x14ac:dyDescent="0.2">
      <c r="B8" s="14" t="s">
        <v>25</v>
      </c>
      <c r="C8" s="33" t="s">
        <v>26</v>
      </c>
      <c r="D8" s="16" t="s">
        <v>26</v>
      </c>
      <c r="E8" s="103" t="s">
        <v>26</v>
      </c>
      <c r="F8" s="102" t="s">
        <v>26</v>
      </c>
      <c r="G8" s="21"/>
      <c r="H8" s="21"/>
      <c r="I8" s="19"/>
      <c r="J8" s="70" t="s">
        <v>26</v>
      </c>
      <c r="K8" s="20" t="s">
        <v>26</v>
      </c>
    </row>
    <row r="9" spans="2:11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</row>
    <row r="10" spans="2:11" ht="38.25" x14ac:dyDescent="0.2">
      <c r="B10" s="54" t="s">
        <v>27</v>
      </c>
      <c r="C10" s="24" t="s">
        <v>28</v>
      </c>
      <c r="D10" s="53"/>
      <c r="E10" s="51"/>
      <c r="F10" s="51"/>
      <c r="G10" s="52">
        <f>SUM(SCDLPT1!G7:'SCDLPT1'!G9)</f>
        <v>0</v>
      </c>
      <c r="H10" s="52">
        <f>SUM(SCDLPT1!H7:'SCDLPT1'!H9)</f>
        <v>0</v>
      </c>
      <c r="I10" s="51"/>
      <c r="J10" s="51"/>
      <c r="K10" s="51"/>
    </row>
    <row r="11" spans="2:11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</row>
    <row r="12" spans="2:11" x14ac:dyDescent="0.2">
      <c r="B12" s="14" t="s">
        <v>29</v>
      </c>
      <c r="C12" s="33" t="s">
        <v>26</v>
      </c>
      <c r="D12" s="16" t="s">
        <v>26</v>
      </c>
      <c r="E12" s="103" t="s">
        <v>26</v>
      </c>
      <c r="F12" s="102" t="s">
        <v>26</v>
      </c>
      <c r="G12" s="21"/>
      <c r="H12" s="21"/>
      <c r="I12" s="19"/>
      <c r="J12" s="70" t="s">
        <v>26</v>
      </c>
      <c r="K12" s="20" t="s">
        <v>26</v>
      </c>
    </row>
    <row r="13" spans="2:11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</row>
    <row r="14" spans="2:11" ht="38.25" x14ac:dyDescent="0.2">
      <c r="B14" s="54" t="s">
        <v>30</v>
      </c>
      <c r="C14" s="24" t="s">
        <v>31</v>
      </c>
      <c r="D14" s="53"/>
      <c r="E14" s="51"/>
      <c r="F14" s="51"/>
      <c r="G14" s="52">
        <f>SUM(SCDLPT1!G11:'SCDLPT1'!G13)</f>
        <v>0</v>
      </c>
      <c r="H14" s="52">
        <f>SUM(SCDLPT1!H11:'SCDLPT1'!H13)</f>
        <v>0</v>
      </c>
      <c r="I14" s="51"/>
      <c r="J14" s="51"/>
      <c r="K14" s="51"/>
    </row>
    <row r="15" spans="2:11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12" t="s">
        <v>24</v>
      </c>
      <c r="I15" s="12" t="s">
        <v>24</v>
      </c>
      <c r="J15" s="12" t="s">
        <v>24</v>
      </c>
      <c r="K15" s="12" t="s">
        <v>24</v>
      </c>
    </row>
    <row r="16" spans="2:11" x14ac:dyDescent="0.2">
      <c r="B16" s="14" t="s">
        <v>32</v>
      </c>
      <c r="C16" s="33" t="s">
        <v>26</v>
      </c>
      <c r="D16" s="16" t="s">
        <v>26</v>
      </c>
      <c r="E16" s="103" t="s">
        <v>26</v>
      </c>
      <c r="F16" s="102" t="s">
        <v>26</v>
      </c>
      <c r="G16" s="21"/>
      <c r="H16" s="21"/>
      <c r="I16" s="19"/>
      <c r="J16" s="70" t="s">
        <v>26</v>
      </c>
      <c r="K16" s="20" t="s">
        <v>26</v>
      </c>
    </row>
    <row r="17" spans="2:11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</row>
    <row r="18" spans="2:11" ht="38.25" x14ac:dyDescent="0.2">
      <c r="B18" s="54" t="s">
        <v>33</v>
      </c>
      <c r="C18" s="24" t="s">
        <v>34</v>
      </c>
      <c r="D18" s="53"/>
      <c r="E18" s="51"/>
      <c r="F18" s="51"/>
      <c r="G18" s="52">
        <f>SUM(SCDLPT1!G15:'SCDLPT1'!G17)</f>
        <v>0</v>
      </c>
      <c r="H18" s="52">
        <f>SUM(SCDLPT1!H15:'SCDLPT1'!H17)</f>
        <v>0</v>
      </c>
      <c r="I18" s="51"/>
      <c r="J18" s="51"/>
      <c r="K18" s="51"/>
    </row>
    <row r="19" spans="2:11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12" t="s">
        <v>24</v>
      </c>
      <c r="K19" s="12" t="s">
        <v>24</v>
      </c>
    </row>
    <row r="20" spans="2:11" x14ac:dyDescent="0.2">
      <c r="B20" s="14" t="s">
        <v>35</v>
      </c>
      <c r="C20" s="33" t="s">
        <v>26</v>
      </c>
      <c r="D20" s="16" t="s">
        <v>26</v>
      </c>
      <c r="E20" s="103" t="s">
        <v>26</v>
      </c>
      <c r="F20" s="102" t="s">
        <v>26</v>
      </c>
      <c r="G20" s="21"/>
      <c r="H20" s="21"/>
      <c r="I20" s="19"/>
      <c r="J20" s="70" t="s">
        <v>26</v>
      </c>
      <c r="K20" s="20" t="s">
        <v>26</v>
      </c>
    </row>
    <row r="21" spans="2:11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</row>
    <row r="22" spans="2:11" ht="51" x14ac:dyDescent="0.2">
      <c r="B22" s="54" t="s">
        <v>36</v>
      </c>
      <c r="C22" s="24" t="s">
        <v>37</v>
      </c>
      <c r="D22" s="53"/>
      <c r="E22" s="51"/>
      <c r="F22" s="51"/>
      <c r="G22" s="52">
        <f>SUM(SCDLPT1!G19:'SCDLPT1'!G21)</f>
        <v>0</v>
      </c>
      <c r="H22" s="52">
        <f>SUM(SCDLPT1!H19:'SCDLPT1'!H21)</f>
        <v>0</v>
      </c>
      <c r="I22" s="51"/>
      <c r="J22" s="51"/>
      <c r="K22" s="51"/>
    </row>
    <row r="23" spans="2:11" ht="25.5" x14ac:dyDescent="0.2">
      <c r="B23" s="54" t="s">
        <v>38</v>
      </c>
      <c r="C23" s="24" t="s">
        <v>39</v>
      </c>
      <c r="D23" s="53"/>
      <c r="E23" s="51"/>
      <c r="F23" s="51"/>
      <c r="G23" s="52">
        <f>SCDLPT1!G10+SCDLPT1!G14+SCDLPT1!G18+SCDLPT1!G22</f>
        <v>0</v>
      </c>
      <c r="H23" s="52">
        <f>SCDLPT1!H10+SCDLPT1!H14+SCDLPT1!H18+SCDLPT1!H22</f>
        <v>0</v>
      </c>
      <c r="I23" s="51"/>
      <c r="J23" s="51"/>
      <c r="K23" s="51"/>
    </row>
    <row r="24" spans="2:11" x14ac:dyDescent="0.2">
      <c r="B24" s="11" t="s">
        <v>24</v>
      </c>
      <c r="C24" s="12" t="s">
        <v>24</v>
      </c>
      <c r="D24" s="13" t="s">
        <v>24</v>
      </c>
      <c r="E24" s="12" t="s">
        <v>24</v>
      </c>
      <c r="F24" s="12" t="s">
        <v>24</v>
      </c>
      <c r="G24" s="12" t="s">
        <v>24</v>
      </c>
      <c r="H24" s="12" t="s">
        <v>24</v>
      </c>
      <c r="I24" s="12" t="s">
        <v>24</v>
      </c>
      <c r="J24" s="12" t="s">
        <v>24</v>
      </c>
      <c r="K24" s="12" t="s">
        <v>24</v>
      </c>
    </row>
    <row r="25" spans="2:11" x14ac:dyDescent="0.2">
      <c r="B25" s="14" t="s">
        <v>40</v>
      </c>
      <c r="C25" s="33" t="s">
        <v>26</v>
      </c>
      <c r="D25" s="16" t="s">
        <v>26</v>
      </c>
      <c r="E25" s="103" t="s">
        <v>26</v>
      </c>
      <c r="F25" s="102" t="s">
        <v>26</v>
      </c>
      <c r="G25" s="21"/>
      <c r="H25" s="21"/>
      <c r="I25" s="19"/>
      <c r="J25" s="70" t="s">
        <v>26</v>
      </c>
      <c r="K25" s="20" t="s">
        <v>26</v>
      </c>
    </row>
    <row r="26" spans="2:11" x14ac:dyDescent="0.2">
      <c r="B26" s="11" t="s">
        <v>24</v>
      </c>
      <c r="C26" s="12" t="s">
        <v>24</v>
      </c>
      <c r="D26" s="13" t="s">
        <v>24</v>
      </c>
      <c r="E26" s="12" t="s">
        <v>24</v>
      </c>
      <c r="F26" s="12" t="s">
        <v>24</v>
      </c>
      <c r="G26" s="12" t="s">
        <v>24</v>
      </c>
      <c r="H26" s="12" t="s">
        <v>24</v>
      </c>
      <c r="I26" s="12" t="s">
        <v>24</v>
      </c>
      <c r="J26" s="12" t="s">
        <v>24</v>
      </c>
      <c r="K26" s="12" t="s">
        <v>24</v>
      </c>
    </row>
    <row r="27" spans="2:11" ht="38.25" x14ac:dyDescent="0.2">
      <c r="B27" s="54" t="s">
        <v>41</v>
      </c>
      <c r="C27" s="24" t="s">
        <v>42</v>
      </c>
      <c r="D27" s="53"/>
      <c r="E27" s="51"/>
      <c r="F27" s="51"/>
      <c r="G27" s="52">
        <f>SUM(SCDLPT1!G24:'SCDLPT1'!G26)</f>
        <v>0</v>
      </c>
      <c r="H27" s="52">
        <f>SUM(SCDLPT1!H24:'SCDLPT1'!H26)</f>
        <v>0</v>
      </c>
      <c r="I27" s="51"/>
      <c r="J27" s="51"/>
      <c r="K27" s="51"/>
    </row>
    <row r="28" spans="2:11" x14ac:dyDescent="0.2">
      <c r="B28" s="11" t="s">
        <v>24</v>
      </c>
      <c r="C28" s="12" t="s">
        <v>24</v>
      </c>
      <c r="D28" s="13" t="s">
        <v>24</v>
      </c>
      <c r="E28" s="12" t="s">
        <v>24</v>
      </c>
      <c r="F28" s="12" t="s">
        <v>24</v>
      </c>
      <c r="G28" s="12" t="s">
        <v>24</v>
      </c>
      <c r="H28" s="12" t="s">
        <v>24</v>
      </c>
      <c r="I28" s="12" t="s">
        <v>24</v>
      </c>
      <c r="J28" s="12" t="s">
        <v>24</v>
      </c>
      <c r="K28" s="12" t="s">
        <v>24</v>
      </c>
    </row>
    <row r="29" spans="2:11" x14ac:dyDescent="0.2">
      <c r="B29" s="14" t="s">
        <v>43</v>
      </c>
      <c r="C29" s="33" t="s">
        <v>26</v>
      </c>
      <c r="D29" s="16" t="s">
        <v>26</v>
      </c>
      <c r="E29" s="103" t="s">
        <v>26</v>
      </c>
      <c r="F29" s="102" t="s">
        <v>26</v>
      </c>
      <c r="G29" s="21"/>
      <c r="H29" s="21"/>
      <c r="I29" s="19"/>
      <c r="J29" s="70" t="s">
        <v>26</v>
      </c>
      <c r="K29" s="20" t="s">
        <v>26</v>
      </c>
    </row>
    <row r="30" spans="2:11" x14ac:dyDescent="0.2">
      <c r="B30" s="11" t="s">
        <v>24</v>
      </c>
      <c r="C30" s="12" t="s">
        <v>24</v>
      </c>
      <c r="D30" s="13" t="s">
        <v>24</v>
      </c>
      <c r="E30" s="12" t="s">
        <v>24</v>
      </c>
      <c r="F30" s="12" t="s">
        <v>24</v>
      </c>
      <c r="G30" s="12" t="s">
        <v>24</v>
      </c>
      <c r="H30" s="12" t="s">
        <v>24</v>
      </c>
      <c r="I30" s="12" t="s">
        <v>24</v>
      </c>
      <c r="J30" s="12" t="s">
        <v>24</v>
      </c>
      <c r="K30" s="12" t="s">
        <v>24</v>
      </c>
    </row>
    <row r="31" spans="2:11" ht="38.25" x14ac:dyDescent="0.2">
      <c r="B31" s="54" t="s">
        <v>44</v>
      </c>
      <c r="C31" s="24" t="s">
        <v>45</v>
      </c>
      <c r="D31" s="53"/>
      <c r="E31" s="51"/>
      <c r="F31" s="51"/>
      <c r="G31" s="52">
        <f>SUM(SCDLPT1!G28:'SCDLPT1'!G30)</f>
        <v>0</v>
      </c>
      <c r="H31" s="52">
        <f>SUM(SCDLPT1!H28:'SCDLPT1'!H30)</f>
        <v>0</v>
      </c>
      <c r="I31" s="51"/>
      <c r="J31" s="51"/>
      <c r="K31" s="51"/>
    </row>
    <row r="32" spans="2:11" x14ac:dyDescent="0.2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12" t="s">
        <v>24</v>
      </c>
      <c r="I32" s="12" t="s">
        <v>24</v>
      </c>
      <c r="J32" s="12" t="s">
        <v>24</v>
      </c>
      <c r="K32" s="12" t="s">
        <v>24</v>
      </c>
    </row>
    <row r="33" spans="2:11" x14ac:dyDescent="0.2">
      <c r="B33" s="14" t="s">
        <v>46</v>
      </c>
      <c r="C33" s="33" t="s">
        <v>26</v>
      </c>
      <c r="D33" s="16" t="s">
        <v>26</v>
      </c>
      <c r="E33" s="103" t="s">
        <v>26</v>
      </c>
      <c r="F33" s="102" t="s">
        <v>26</v>
      </c>
      <c r="G33" s="21"/>
      <c r="H33" s="21"/>
      <c r="I33" s="19"/>
      <c r="J33" s="70" t="s">
        <v>26</v>
      </c>
      <c r="K33" s="20" t="s">
        <v>26</v>
      </c>
    </row>
    <row r="34" spans="2:11" x14ac:dyDescent="0.2">
      <c r="B34" s="11" t="s">
        <v>24</v>
      </c>
      <c r="C34" s="12" t="s">
        <v>24</v>
      </c>
      <c r="D34" s="13" t="s">
        <v>24</v>
      </c>
      <c r="E34" s="12" t="s">
        <v>24</v>
      </c>
      <c r="F34" s="12" t="s">
        <v>24</v>
      </c>
      <c r="G34" s="12" t="s">
        <v>24</v>
      </c>
      <c r="H34" s="12" t="s">
        <v>24</v>
      </c>
      <c r="I34" s="12" t="s">
        <v>24</v>
      </c>
      <c r="J34" s="12" t="s">
        <v>24</v>
      </c>
      <c r="K34" s="12" t="s">
        <v>24</v>
      </c>
    </row>
    <row r="35" spans="2:11" ht="38.25" x14ac:dyDescent="0.2">
      <c r="B35" s="54" t="s">
        <v>47</v>
      </c>
      <c r="C35" s="24" t="s">
        <v>48</v>
      </c>
      <c r="D35" s="53"/>
      <c r="E35" s="51"/>
      <c r="F35" s="51"/>
      <c r="G35" s="52">
        <f>SUM(SCDLPT1!G32:'SCDLPT1'!G34)</f>
        <v>0</v>
      </c>
      <c r="H35" s="52">
        <f>SUM(SCDLPT1!H32:'SCDLPT1'!H34)</f>
        <v>0</v>
      </c>
      <c r="I35" s="51"/>
      <c r="J35" s="51"/>
      <c r="K35" s="51"/>
    </row>
    <row r="36" spans="2:11" x14ac:dyDescent="0.2">
      <c r="B36" s="11" t="s">
        <v>24</v>
      </c>
      <c r="C36" s="12" t="s">
        <v>24</v>
      </c>
      <c r="D36" s="13" t="s">
        <v>24</v>
      </c>
      <c r="E36" s="12" t="s">
        <v>24</v>
      </c>
      <c r="F36" s="12" t="s">
        <v>24</v>
      </c>
      <c r="G36" s="12" t="s">
        <v>24</v>
      </c>
      <c r="H36" s="12" t="s">
        <v>24</v>
      </c>
      <c r="I36" s="12" t="s">
        <v>24</v>
      </c>
      <c r="J36" s="12" t="s">
        <v>24</v>
      </c>
      <c r="K36" s="12" t="s">
        <v>24</v>
      </c>
    </row>
    <row r="37" spans="2:11" x14ac:dyDescent="0.2">
      <c r="B37" s="14" t="s">
        <v>49</v>
      </c>
      <c r="C37" s="33" t="s">
        <v>26</v>
      </c>
      <c r="D37" s="16" t="s">
        <v>26</v>
      </c>
      <c r="E37" s="103" t="s">
        <v>26</v>
      </c>
      <c r="F37" s="102" t="s">
        <v>26</v>
      </c>
      <c r="G37" s="21"/>
      <c r="H37" s="21"/>
      <c r="I37" s="19"/>
      <c r="J37" s="70" t="s">
        <v>26</v>
      </c>
      <c r="K37" s="20" t="s">
        <v>26</v>
      </c>
    </row>
    <row r="38" spans="2:11" x14ac:dyDescent="0.2">
      <c r="B38" s="11" t="s">
        <v>24</v>
      </c>
      <c r="C38" s="12" t="s">
        <v>24</v>
      </c>
      <c r="D38" s="13" t="s">
        <v>24</v>
      </c>
      <c r="E38" s="12" t="s">
        <v>24</v>
      </c>
      <c r="F38" s="12" t="s">
        <v>24</v>
      </c>
      <c r="G38" s="12" t="s">
        <v>24</v>
      </c>
      <c r="H38" s="12" t="s">
        <v>24</v>
      </c>
      <c r="I38" s="12" t="s">
        <v>24</v>
      </c>
      <c r="J38" s="12" t="s">
        <v>24</v>
      </c>
      <c r="K38" s="12" t="s">
        <v>24</v>
      </c>
    </row>
    <row r="39" spans="2:11" ht="51" x14ac:dyDescent="0.2">
      <c r="B39" s="54" t="s">
        <v>50</v>
      </c>
      <c r="C39" s="24" t="s">
        <v>51</v>
      </c>
      <c r="D39" s="53"/>
      <c r="E39" s="51"/>
      <c r="F39" s="51"/>
      <c r="G39" s="52">
        <f>SUM(SCDLPT1!G36:'SCDLPT1'!G38)</f>
        <v>0</v>
      </c>
      <c r="H39" s="52">
        <f>SUM(SCDLPT1!H36:'SCDLPT1'!H38)</f>
        <v>0</v>
      </c>
      <c r="I39" s="51"/>
      <c r="J39" s="51"/>
      <c r="K39" s="51"/>
    </row>
    <row r="40" spans="2:11" ht="25.5" x14ac:dyDescent="0.2">
      <c r="B40" s="54" t="s">
        <v>52</v>
      </c>
      <c r="C40" s="24" t="s">
        <v>53</v>
      </c>
      <c r="D40" s="53"/>
      <c r="E40" s="51"/>
      <c r="F40" s="51"/>
      <c r="G40" s="52">
        <f>SCDLPT1!G27+SCDLPT1!G31+SCDLPT1!G35+SCDLPT1!G39</f>
        <v>0</v>
      </c>
      <c r="H40" s="52">
        <f>SCDLPT1!H27+SCDLPT1!H31+SCDLPT1!H35+SCDLPT1!H39</f>
        <v>0</v>
      </c>
      <c r="I40" s="51"/>
      <c r="J40" s="51"/>
      <c r="K40" s="51"/>
    </row>
    <row r="41" spans="2:11" x14ac:dyDescent="0.2">
      <c r="B41" s="11" t="s">
        <v>24</v>
      </c>
      <c r="C41" s="12" t="s">
        <v>24</v>
      </c>
      <c r="D41" s="13" t="s">
        <v>24</v>
      </c>
      <c r="E41" s="12" t="s">
        <v>24</v>
      </c>
      <c r="F41" s="12" t="s">
        <v>24</v>
      </c>
      <c r="G41" s="12" t="s">
        <v>24</v>
      </c>
      <c r="H41" s="12" t="s">
        <v>24</v>
      </c>
      <c r="I41" s="12" t="s">
        <v>24</v>
      </c>
      <c r="J41" s="12" t="s">
        <v>24</v>
      </c>
      <c r="K41" s="12" t="s">
        <v>24</v>
      </c>
    </row>
    <row r="42" spans="2:11" x14ac:dyDescent="0.2">
      <c r="B42" s="14" t="s">
        <v>54</v>
      </c>
      <c r="C42" s="33" t="s">
        <v>26</v>
      </c>
      <c r="D42" s="16" t="s">
        <v>26</v>
      </c>
      <c r="E42" s="103" t="s">
        <v>26</v>
      </c>
      <c r="F42" s="102" t="s">
        <v>26</v>
      </c>
      <c r="G42" s="21"/>
      <c r="H42" s="21"/>
      <c r="I42" s="19"/>
      <c r="J42" s="70" t="s">
        <v>26</v>
      </c>
      <c r="K42" s="20" t="s">
        <v>26</v>
      </c>
    </row>
    <row r="43" spans="2:11" x14ac:dyDescent="0.2">
      <c r="B43" s="11" t="s">
        <v>24</v>
      </c>
      <c r="C43" s="12" t="s">
        <v>24</v>
      </c>
      <c r="D43" s="13" t="s">
        <v>24</v>
      </c>
      <c r="E43" s="12" t="s">
        <v>24</v>
      </c>
      <c r="F43" s="12" t="s">
        <v>24</v>
      </c>
      <c r="G43" s="12" t="s">
        <v>24</v>
      </c>
      <c r="H43" s="12" t="s">
        <v>24</v>
      </c>
      <c r="I43" s="12" t="s">
        <v>24</v>
      </c>
      <c r="J43" s="12" t="s">
        <v>24</v>
      </c>
      <c r="K43" s="12" t="s">
        <v>24</v>
      </c>
    </row>
    <row r="44" spans="2:11" ht="51" x14ac:dyDescent="0.2">
      <c r="B44" s="54" t="s">
        <v>55</v>
      </c>
      <c r="C44" s="24" t="s">
        <v>56</v>
      </c>
      <c r="D44" s="53"/>
      <c r="E44" s="51"/>
      <c r="F44" s="51"/>
      <c r="G44" s="52">
        <f>SUM(SCDLPT1!G41:'SCDLPT1'!G43)</f>
        <v>0</v>
      </c>
      <c r="H44" s="52">
        <f>SUM(SCDLPT1!H41:'SCDLPT1'!H43)</f>
        <v>0</v>
      </c>
      <c r="I44" s="51"/>
      <c r="J44" s="51"/>
      <c r="K44" s="51"/>
    </row>
    <row r="45" spans="2:11" x14ac:dyDescent="0.2">
      <c r="B45" s="11" t="s">
        <v>24</v>
      </c>
      <c r="C45" s="12" t="s">
        <v>24</v>
      </c>
      <c r="D45" s="13" t="s">
        <v>24</v>
      </c>
      <c r="E45" s="12" t="s">
        <v>24</v>
      </c>
      <c r="F45" s="12" t="s">
        <v>24</v>
      </c>
      <c r="G45" s="12" t="s">
        <v>24</v>
      </c>
      <c r="H45" s="12" t="s">
        <v>24</v>
      </c>
      <c r="I45" s="12" t="s">
        <v>24</v>
      </c>
      <c r="J45" s="12" t="s">
        <v>24</v>
      </c>
      <c r="K45" s="12" t="s">
        <v>24</v>
      </c>
    </row>
    <row r="46" spans="2:11" x14ac:dyDescent="0.2">
      <c r="B46" s="14" t="s">
        <v>57</v>
      </c>
      <c r="C46" s="33" t="s">
        <v>26</v>
      </c>
      <c r="D46" s="16" t="s">
        <v>26</v>
      </c>
      <c r="E46" s="103" t="s">
        <v>26</v>
      </c>
      <c r="F46" s="102" t="s">
        <v>26</v>
      </c>
      <c r="G46" s="21"/>
      <c r="H46" s="21"/>
      <c r="I46" s="19"/>
      <c r="J46" s="70" t="s">
        <v>26</v>
      </c>
      <c r="K46" s="20" t="s">
        <v>26</v>
      </c>
    </row>
    <row r="47" spans="2:11" x14ac:dyDescent="0.2">
      <c r="B47" s="11" t="s">
        <v>24</v>
      </c>
      <c r="C47" s="12" t="s">
        <v>24</v>
      </c>
      <c r="D47" s="13" t="s">
        <v>24</v>
      </c>
      <c r="E47" s="12" t="s">
        <v>24</v>
      </c>
      <c r="F47" s="12" t="s">
        <v>24</v>
      </c>
      <c r="G47" s="12" t="s">
        <v>24</v>
      </c>
      <c r="H47" s="12" t="s">
        <v>24</v>
      </c>
      <c r="I47" s="12" t="s">
        <v>24</v>
      </c>
      <c r="J47" s="12" t="s">
        <v>24</v>
      </c>
      <c r="K47" s="12" t="s">
        <v>24</v>
      </c>
    </row>
    <row r="48" spans="2:11" ht="51" x14ac:dyDescent="0.2">
      <c r="B48" s="54" t="s">
        <v>58</v>
      </c>
      <c r="C48" s="24" t="s">
        <v>59</v>
      </c>
      <c r="D48" s="53"/>
      <c r="E48" s="51"/>
      <c r="F48" s="51"/>
      <c r="G48" s="52">
        <f>SUM(SCDLPT1!G45:'SCDLPT1'!G47)</f>
        <v>0</v>
      </c>
      <c r="H48" s="52">
        <f>SUM(SCDLPT1!H45:'SCDLPT1'!H47)</f>
        <v>0</v>
      </c>
      <c r="I48" s="51"/>
      <c r="J48" s="51"/>
      <c r="K48" s="51"/>
    </row>
    <row r="49" spans="2:11" x14ac:dyDescent="0.2">
      <c r="B49" s="11" t="s">
        <v>24</v>
      </c>
      <c r="C49" s="12" t="s">
        <v>24</v>
      </c>
      <c r="D49" s="13" t="s">
        <v>24</v>
      </c>
      <c r="E49" s="12" t="s">
        <v>24</v>
      </c>
      <c r="F49" s="12" t="s">
        <v>24</v>
      </c>
      <c r="G49" s="12" t="s">
        <v>24</v>
      </c>
      <c r="H49" s="12" t="s">
        <v>24</v>
      </c>
      <c r="I49" s="12" t="s">
        <v>24</v>
      </c>
      <c r="J49" s="12" t="s">
        <v>24</v>
      </c>
      <c r="K49" s="12" t="s">
        <v>24</v>
      </c>
    </row>
    <row r="50" spans="2:11" x14ac:dyDescent="0.2">
      <c r="B50" s="14" t="s">
        <v>60</v>
      </c>
      <c r="C50" s="33" t="s">
        <v>26</v>
      </c>
      <c r="D50" s="16" t="s">
        <v>26</v>
      </c>
      <c r="E50" s="103" t="s">
        <v>26</v>
      </c>
      <c r="F50" s="102" t="s">
        <v>26</v>
      </c>
      <c r="G50" s="21"/>
      <c r="H50" s="21"/>
      <c r="I50" s="19"/>
      <c r="J50" s="70" t="s">
        <v>26</v>
      </c>
      <c r="K50" s="20" t="s">
        <v>26</v>
      </c>
    </row>
    <row r="51" spans="2:11" x14ac:dyDescent="0.2">
      <c r="B51" s="11" t="s">
        <v>24</v>
      </c>
      <c r="C51" s="12" t="s">
        <v>24</v>
      </c>
      <c r="D51" s="13" t="s">
        <v>24</v>
      </c>
      <c r="E51" s="12" t="s">
        <v>24</v>
      </c>
      <c r="F51" s="12" t="s">
        <v>24</v>
      </c>
      <c r="G51" s="12" t="s">
        <v>24</v>
      </c>
      <c r="H51" s="12" t="s">
        <v>24</v>
      </c>
      <c r="I51" s="12" t="s">
        <v>24</v>
      </c>
      <c r="J51" s="12" t="s">
        <v>24</v>
      </c>
      <c r="K51" s="12" t="s">
        <v>24</v>
      </c>
    </row>
    <row r="52" spans="2:11" ht="51" x14ac:dyDescent="0.2">
      <c r="B52" s="54" t="s">
        <v>61</v>
      </c>
      <c r="C52" s="24" t="s">
        <v>62</v>
      </c>
      <c r="D52" s="53"/>
      <c r="E52" s="51"/>
      <c r="F52" s="51"/>
      <c r="G52" s="52">
        <f>SUM(SCDLPT1!G49:'SCDLPT1'!G51)</f>
        <v>0</v>
      </c>
      <c r="H52" s="52">
        <f>SUM(SCDLPT1!H49:'SCDLPT1'!H51)</f>
        <v>0</v>
      </c>
      <c r="I52" s="51"/>
      <c r="J52" s="51"/>
      <c r="K52" s="51"/>
    </row>
    <row r="53" spans="2:11" x14ac:dyDescent="0.2">
      <c r="B53" s="11" t="s">
        <v>24</v>
      </c>
      <c r="C53" s="12" t="s">
        <v>24</v>
      </c>
      <c r="D53" s="13" t="s">
        <v>24</v>
      </c>
      <c r="E53" s="12" t="s">
        <v>24</v>
      </c>
      <c r="F53" s="12" t="s">
        <v>24</v>
      </c>
      <c r="G53" s="12" t="s">
        <v>24</v>
      </c>
      <c r="H53" s="12" t="s">
        <v>24</v>
      </c>
      <c r="I53" s="12" t="s">
        <v>24</v>
      </c>
      <c r="J53" s="12" t="s">
        <v>24</v>
      </c>
      <c r="K53" s="12" t="s">
        <v>24</v>
      </c>
    </row>
    <row r="54" spans="2:11" x14ac:dyDescent="0.2">
      <c r="B54" s="14" t="s">
        <v>63</v>
      </c>
      <c r="C54" s="33" t="s">
        <v>26</v>
      </c>
      <c r="D54" s="16" t="s">
        <v>26</v>
      </c>
      <c r="E54" s="103" t="s">
        <v>26</v>
      </c>
      <c r="F54" s="102" t="s">
        <v>26</v>
      </c>
      <c r="G54" s="21"/>
      <c r="H54" s="21"/>
      <c r="I54" s="19"/>
      <c r="J54" s="70" t="s">
        <v>26</v>
      </c>
      <c r="K54" s="20" t="s">
        <v>26</v>
      </c>
    </row>
    <row r="55" spans="2:11" x14ac:dyDescent="0.2">
      <c r="B55" s="11" t="s">
        <v>24</v>
      </c>
      <c r="C55" s="12" t="s">
        <v>24</v>
      </c>
      <c r="D55" s="13" t="s">
        <v>24</v>
      </c>
      <c r="E55" s="12" t="s">
        <v>24</v>
      </c>
      <c r="F55" s="12" t="s">
        <v>24</v>
      </c>
      <c r="G55" s="12" t="s">
        <v>24</v>
      </c>
      <c r="H55" s="12" t="s">
        <v>24</v>
      </c>
      <c r="I55" s="12" t="s">
        <v>24</v>
      </c>
      <c r="J55" s="12" t="s">
        <v>24</v>
      </c>
      <c r="K55" s="12" t="s">
        <v>24</v>
      </c>
    </row>
    <row r="56" spans="2:11" ht="63.75" x14ac:dyDescent="0.2">
      <c r="B56" s="54" t="s">
        <v>64</v>
      </c>
      <c r="C56" s="24" t="s">
        <v>65</v>
      </c>
      <c r="D56" s="53"/>
      <c r="E56" s="51"/>
      <c r="F56" s="51"/>
      <c r="G56" s="52">
        <f>SUM(SCDLPT1!G53:'SCDLPT1'!G55)</f>
        <v>0</v>
      </c>
      <c r="H56" s="52">
        <f>SUM(SCDLPT1!H53:'SCDLPT1'!H55)</f>
        <v>0</v>
      </c>
      <c r="I56" s="51"/>
      <c r="J56" s="51"/>
      <c r="K56" s="51"/>
    </row>
    <row r="57" spans="2:11" ht="38.25" x14ac:dyDescent="0.2">
      <c r="B57" s="54" t="s">
        <v>66</v>
      </c>
      <c r="C57" s="24" t="s">
        <v>67</v>
      </c>
      <c r="D57" s="53"/>
      <c r="E57" s="51"/>
      <c r="F57" s="51"/>
      <c r="G57" s="52">
        <f>SCDLPT1!G44+SCDLPT1!G48+SCDLPT1!G52+SCDLPT1!G56</f>
        <v>0</v>
      </c>
      <c r="H57" s="52">
        <f>SCDLPT1!H44+SCDLPT1!H48+SCDLPT1!H52+SCDLPT1!H56</f>
        <v>0</v>
      </c>
      <c r="I57" s="51"/>
      <c r="J57" s="51"/>
      <c r="K57" s="51"/>
    </row>
    <row r="58" spans="2:11" x14ac:dyDescent="0.2">
      <c r="B58" s="11" t="s">
        <v>24</v>
      </c>
      <c r="C58" s="12" t="s">
        <v>24</v>
      </c>
      <c r="D58" s="13" t="s">
        <v>24</v>
      </c>
      <c r="E58" s="12" t="s">
        <v>24</v>
      </c>
      <c r="F58" s="12" t="s">
        <v>24</v>
      </c>
      <c r="G58" s="12" t="s">
        <v>24</v>
      </c>
      <c r="H58" s="12" t="s">
        <v>24</v>
      </c>
      <c r="I58" s="12" t="s">
        <v>24</v>
      </c>
      <c r="J58" s="12" t="s">
        <v>24</v>
      </c>
      <c r="K58" s="12" t="s">
        <v>24</v>
      </c>
    </row>
    <row r="59" spans="2:11" x14ac:dyDescent="0.2">
      <c r="B59" s="14" t="s">
        <v>68</v>
      </c>
      <c r="C59" s="33" t="s">
        <v>26</v>
      </c>
      <c r="D59" s="16" t="s">
        <v>26</v>
      </c>
      <c r="E59" s="103" t="s">
        <v>26</v>
      </c>
      <c r="F59" s="102" t="s">
        <v>26</v>
      </c>
      <c r="G59" s="21"/>
      <c r="H59" s="21"/>
      <c r="I59" s="19"/>
      <c r="J59" s="70" t="s">
        <v>26</v>
      </c>
      <c r="K59" s="20" t="s">
        <v>26</v>
      </c>
    </row>
    <row r="60" spans="2:11" x14ac:dyDescent="0.2">
      <c r="B60" s="11" t="s">
        <v>24</v>
      </c>
      <c r="C60" s="12" t="s">
        <v>24</v>
      </c>
      <c r="D60" s="13" t="s">
        <v>24</v>
      </c>
      <c r="E60" s="12" t="s">
        <v>24</v>
      </c>
      <c r="F60" s="12" t="s">
        <v>24</v>
      </c>
      <c r="G60" s="12" t="s">
        <v>24</v>
      </c>
      <c r="H60" s="12" t="s">
        <v>24</v>
      </c>
      <c r="I60" s="12" t="s">
        <v>24</v>
      </c>
      <c r="J60" s="12" t="s">
        <v>24</v>
      </c>
      <c r="K60" s="12" t="s">
        <v>24</v>
      </c>
    </row>
    <row r="61" spans="2:11" ht="38.25" x14ac:dyDescent="0.2">
      <c r="B61" s="54" t="s">
        <v>69</v>
      </c>
      <c r="C61" s="24" t="s">
        <v>70</v>
      </c>
      <c r="D61" s="53"/>
      <c r="E61" s="51"/>
      <c r="F61" s="51"/>
      <c r="G61" s="52">
        <f>SUM(SCDLPT1!G58:'SCDLPT1'!G60)</f>
        <v>0</v>
      </c>
      <c r="H61" s="52">
        <f>SUM(SCDLPT1!H58:'SCDLPT1'!H60)</f>
        <v>0</v>
      </c>
      <c r="I61" s="51"/>
      <c r="J61" s="51"/>
      <c r="K61" s="51"/>
    </row>
    <row r="62" spans="2:11" x14ac:dyDescent="0.2">
      <c r="B62" s="11" t="s">
        <v>24</v>
      </c>
      <c r="C62" s="12" t="s">
        <v>24</v>
      </c>
      <c r="D62" s="13" t="s">
        <v>24</v>
      </c>
      <c r="E62" s="12" t="s">
        <v>24</v>
      </c>
      <c r="F62" s="12" t="s">
        <v>24</v>
      </c>
      <c r="G62" s="12" t="s">
        <v>24</v>
      </c>
      <c r="H62" s="12" t="s">
        <v>24</v>
      </c>
      <c r="I62" s="12" t="s">
        <v>24</v>
      </c>
      <c r="J62" s="12" t="s">
        <v>24</v>
      </c>
      <c r="K62" s="12" t="s">
        <v>24</v>
      </c>
    </row>
    <row r="63" spans="2:11" x14ac:dyDescent="0.2">
      <c r="B63" s="14" t="s">
        <v>71</v>
      </c>
      <c r="C63" s="33" t="s">
        <v>26</v>
      </c>
      <c r="D63" s="16" t="s">
        <v>26</v>
      </c>
      <c r="E63" s="103" t="s">
        <v>26</v>
      </c>
      <c r="F63" s="102" t="s">
        <v>26</v>
      </c>
      <c r="G63" s="21"/>
      <c r="H63" s="21"/>
      <c r="I63" s="19"/>
      <c r="J63" s="70" t="s">
        <v>26</v>
      </c>
      <c r="K63" s="20" t="s">
        <v>26</v>
      </c>
    </row>
    <row r="64" spans="2:11" x14ac:dyDescent="0.2">
      <c r="B64" s="11" t="s">
        <v>24</v>
      </c>
      <c r="C64" s="12" t="s">
        <v>24</v>
      </c>
      <c r="D64" s="13" t="s">
        <v>24</v>
      </c>
      <c r="E64" s="12" t="s">
        <v>24</v>
      </c>
      <c r="F64" s="12" t="s">
        <v>24</v>
      </c>
      <c r="G64" s="12" t="s">
        <v>24</v>
      </c>
      <c r="H64" s="12" t="s">
        <v>24</v>
      </c>
      <c r="I64" s="12" t="s">
        <v>24</v>
      </c>
      <c r="J64" s="12" t="s">
        <v>24</v>
      </c>
      <c r="K64" s="12" t="s">
        <v>24</v>
      </c>
    </row>
    <row r="65" spans="2:11" ht="51" x14ac:dyDescent="0.2">
      <c r="B65" s="54" t="s">
        <v>72</v>
      </c>
      <c r="C65" s="24" t="s">
        <v>73</v>
      </c>
      <c r="D65" s="53"/>
      <c r="E65" s="51"/>
      <c r="F65" s="51"/>
      <c r="G65" s="52">
        <f>SUM(SCDLPT1!G62:'SCDLPT1'!G64)</f>
        <v>0</v>
      </c>
      <c r="H65" s="52">
        <f>SUM(SCDLPT1!H62:'SCDLPT1'!H64)</f>
        <v>0</v>
      </c>
      <c r="I65" s="51"/>
      <c r="J65" s="51"/>
      <c r="K65" s="51"/>
    </row>
    <row r="66" spans="2:11" x14ac:dyDescent="0.2">
      <c r="B66" s="11" t="s">
        <v>24</v>
      </c>
      <c r="C66" s="12" t="s">
        <v>24</v>
      </c>
      <c r="D66" s="13" t="s">
        <v>24</v>
      </c>
      <c r="E66" s="12" t="s">
        <v>24</v>
      </c>
      <c r="F66" s="12" t="s">
        <v>24</v>
      </c>
      <c r="G66" s="12" t="s">
        <v>24</v>
      </c>
      <c r="H66" s="12" t="s">
        <v>24</v>
      </c>
      <c r="I66" s="12" t="s">
        <v>24</v>
      </c>
      <c r="J66" s="12" t="s">
        <v>24</v>
      </c>
      <c r="K66" s="12" t="s">
        <v>24</v>
      </c>
    </row>
    <row r="67" spans="2:11" x14ac:dyDescent="0.2">
      <c r="B67" s="14" t="s">
        <v>74</v>
      </c>
      <c r="C67" s="33" t="s">
        <v>26</v>
      </c>
      <c r="D67" s="16" t="s">
        <v>26</v>
      </c>
      <c r="E67" s="103" t="s">
        <v>26</v>
      </c>
      <c r="F67" s="102" t="s">
        <v>26</v>
      </c>
      <c r="G67" s="21"/>
      <c r="H67" s="21"/>
      <c r="I67" s="19"/>
      <c r="J67" s="70" t="s">
        <v>26</v>
      </c>
      <c r="K67" s="20" t="s">
        <v>26</v>
      </c>
    </row>
    <row r="68" spans="2:11" x14ac:dyDescent="0.2">
      <c r="B68" s="11" t="s">
        <v>24</v>
      </c>
      <c r="C68" s="12" t="s">
        <v>24</v>
      </c>
      <c r="D68" s="13" t="s">
        <v>24</v>
      </c>
      <c r="E68" s="12" t="s">
        <v>24</v>
      </c>
      <c r="F68" s="12" t="s">
        <v>24</v>
      </c>
      <c r="G68" s="12" t="s">
        <v>24</v>
      </c>
      <c r="H68" s="12" t="s">
        <v>24</v>
      </c>
      <c r="I68" s="12" t="s">
        <v>24</v>
      </c>
      <c r="J68" s="12" t="s">
        <v>24</v>
      </c>
      <c r="K68" s="12" t="s">
        <v>24</v>
      </c>
    </row>
    <row r="69" spans="2:11" ht="51" x14ac:dyDescent="0.2">
      <c r="B69" s="54" t="s">
        <v>75</v>
      </c>
      <c r="C69" s="24" t="s">
        <v>76</v>
      </c>
      <c r="D69" s="53"/>
      <c r="E69" s="51"/>
      <c r="F69" s="51"/>
      <c r="G69" s="52">
        <f>SUM(SCDLPT1!G66:'SCDLPT1'!G68)</f>
        <v>0</v>
      </c>
      <c r="H69" s="52">
        <f>SUM(SCDLPT1!H66:'SCDLPT1'!H68)</f>
        <v>0</v>
      </c>
      <c r="I69" s="51"/>
      <c r="J69" s="51"/>
      <c r="K69" s="51"/>
    </row>
    <row r="70" spans="2:11" x14ac:dyDescent="0.2">
      <c r="B70" s="11" t="s">
        <v>24</v>
      </c>
      <c r="C70" s="12" t="s">
        <v>24</v>
      </c>
      <c r="D70" s="13" t="s">
        <v>24</v>
      </c>
      <c r="E70" s="12" t="s">
        <v>24</v>
      </c>
      <c r="F70" s="12" t="s">
        <v>24</v>
      </c>
      <c r="G70" s="12" t="s">
        <v>24</v>
      </c>
      <c r="H70" s="12" t="s">
        <v>24</v>
      </c>
      <c r="I70" s="12" t="s">
        <v>24</v>
      </c>
      <c r="J70" s="12" t="s">
        <v>24</v>
      </c>
      <c r="K70" s="12" t="s">
        <v>24</v>
      </c>
    </row>
    <row r="71" spans="2:11" x14ac:dyDescent="0.2">
      <c r="B71" s="14" t="s">
        <v>77</v>
      </c>
      <c r="C71" s="33" t="s">
        <v>26</v>
      </c>
      <c r="D71" s="16" t="s">
        <v>26</v>
      </c>
      <c r="E71" s="103" t="s">
        <v>26</v>
      </c>
      <c r="F71" s="102" t="s">
        <v>26</v>
      </c>
      <c r="G71" s="21"/>
      <c r="H71" s="21"/>
      <c r="I71" s="19"/>
      <c r="J71" s="70" t="s">
        <v>26</v>
      </c>
      <c r="K71" s="20" t="s">
        <v>26</v>
      </c>
    </row>
    <row r="72" spans="2:11" x14ac:dyDescent="0.2">
      <c r="B72" s="11" t="s">
        <v>24</v>
      </c>
      <c r="C72" s="12" t="s">
        <v>24</v>
      </c>
      <c r="D72" s="13" t="s">
        <v>24</v>
      </c>
      <c r="E72" s="12" t="s">
        <v>24</v>
      </c>
      <c r="F72" s="12" t="s">
        <v>24</v>
      </c>
      <c r="G72" s="12" t="s">
        <v>24</v>
      </c>
      <c r="H72" s="12" t="s">
        <v>24</v>
      </c>
      <c r="I72" s="12" t="s">
        <v>24</v>
      </c>
      <c r="J72" s="12" t="s">
        <v>24</v>
      </c>
      <c r="K72" s="12" t="s">
        <v>24</v>
      </c>
    </row>
    <row r="73" spans="2:11" ht="51" x14ac:dyDescent="0.2">
      <c r="B73" s="54" t="s">
        <v>78</v>
      </c>
      <c r="C73" s="24" t="s">
        <v>79</v>
      </c>
      <c r="D73" s="53"/>
      <c r="E73" s="51"/>
      <c r="F73" s="51"/>
      <c r="G73" s="52">
        <f>SUM(SCDLPT1!G70:'SCDLPT1'!G72)</f>
        <v>0</v>
      </c>
      <c r="H73" s="52">
        <f>SUM(SCDLPT1!H70:'SCDLPT1'!H72)</f>
        <v>0</v>
      </c>
      <c r="I73" s="51"/>
      <c r="J73" s="51"/>
      <c r="K73" s="51"/>
    </row>
    <row r="74" spans="2:11" ht="25.5" x14ac:dyDescent="0.2">
      <c r="B74" s="54" t="s">
        <v>80</v>
      </c>
      <c r="C74" s="24" t="s">
        <v>81</v>
      </c>
      <c r="D74" s="53"/>
      <c r="E74" s="51"/>
      <c r="F74" s="51"/>
      <c r="G74" s="52">
        <f>SCDLPT1!G61+SCDLPT1!G65+SCDLPT1!G69+SCDLPT1!G73</f>
        <v>0</v>
      </c>
      <c r="H74" s="52">
        <f>SCDLPT1!H61+SCDLPT1!H65+SCDLPT1!H69+SCDLPT1!H73</f>
        <v>0</v>
      </c>
      <c r="I74" s="51"/>
      <c r="J74" s="51"/>
      <c r="K74" s="51"/>
    </row>
    <row r="75" spans="2:11" x14ac:dyDescent="0.2">
      <c r="B75" s="11" t="s">
        <v>24</v>
      </c>
      <c r="C75" s="12" t="s">
        <v>24</v>
      </c>
      <c r="D75" s="13" t="s">
        <v>24</v>
      </c>
      <c r="E75" s="12" t="s">
        <v>24</v>
      </c>
      <c r="F75" s="12" t="s">
        <v>24</v>
      </c>
      <c r="G75" s="12" t="s">
        <v>24</v>
      </c>
      <c r="H75" s="12" t="s">
        <v>24</v>
      </c>
      <c r="I75" s="12" t="s">
        <v>24</v>
      </c>
      <c r="J75" s="12" t="s">
        <v>24</v>
      </c>
      <c r="K75" s="12" t="s">
        <v>24</v>
      </c>
    </row>
    <row r="76" spans="2:11" x14ac:dyDescent="0.2">
      <c r="B76" s="14" t="s">
        <v>4915</v>
      </c>
      <c r="C76" s="33" t="s">
        <v>26</v>
      </c>
      <c r="D76" s="16" t="s">
        <v>26</v>
      </c>
      <c r="E76" s="103" t="s">
        <v>26</v>
      </c>
      <c r="F76" s="102" t="s">
        <v>26</v>
      </c>
      <c r="G76" s="21"/>
      <c r="H76" s="21"/>
      <c r="I76" s="19"/>
      <c r="J76" s="70" t="s">
        <v>26</v>
      </c>
      <c r="K76" s="20" t="s">
        <v>26</v>
      </c>
    </row>
    <row r="77" spans="2:11" x14ac:dyDescent="0.2">
      <c r="B77" s="11" t="s">
        <v>24</v>
      </c>
      <c r="C77" s="12" t="s">
        <v>24</v>
      </c>
      <c r="D77" s="13" t="s">
        <v>24</v>
      </c>
      <c r="E77" s="12" t="s">
        <v>24</v>
      </c>
      <c r="F77" s="12" t="s">
        <v>24</v>
      </c>
      <c r="G77" s="12" t="s">
        <v>24</v>
      </c>
      <c r="H77" s="12" t="s">
        <v>24</v>
      </c>
      <c r="I77" s="12" t="s">
        <v>24</v>
      </c>
      <c r="J77" s="12" t="s">
        <v>24</v>
      </c>
      <c r="K77" s="12" t="s">
        <v>24</v>
      </c>
    </row>
    <row r="78" spans="2:11" ht="38.25" x14ac:dyDescent="0.2">
      <c r="B78" s="54" t="s">
        <v>90</v>
      </c>
      <c r="C78" s="24" t="s">
        <v>91</v>
      </c>
      <c r="D78" s="53"/>
      <c r="E78" s="51"/>
      <c r="F78" s="51"/>
      <c r="G78" s="52">
        <f>SUM(SCDLPT1!G75:'SCDLPT1'!G77)</f>
        <v>0</v>
      </c>
      <c r="H78" s="52">
        <f>SUM(SCDLPT1!H75:'SCDLPT1'!H77)</f>
        <v>0</v>
      </c>
      <c r="I78" s="51"/>
      <c r="J78" s="51"/>
      <c r="K78" s="51"/>
    </row>
    <row r="79" spans="2:11" x14ac:dyDescent="0.2">
      <c r="B79" s="11" t="s">
        <v>24</v>
      </c>
      <c r="C79" s="12" t="s">
        <v>24</v>
      </c>
      <c r="D79" s="13" t="s">
        <v>24</v>
      </c>
      <c r="E79" s="12" t="s">
        <v>24</v>
      </c>
      <c r="F79" s="12" t="s">
        <v>24</v>
      </c>
      <c r="G79" s="12" t="s">
        <v>24</v>
      </c>
      <c r="H79" s="12" t="s">
        <v>24</v>
      </c>
      <c r="I79" s="12" t="s">
        <v>24</v>
      </c>
      <c r="J79" s="12" t="s">
        <v>24</v>
      </c>
      <c r="K79" s="12" t="s">
        <v>24</v>
      </c>
    </row>
    <row r="80" spans="2:11" x14ac:dyDescent="0.2">
      <c r="B80" s="14" t="s">
        <v>92</v>
      </c>
      <c r="C80" s="33" t="s">
        <v>26</v>
      </c>
      <c r="D80" s="16" t="s">
        <v>26</v>
      </c>
      <c r="E80" s="103" t="s">
        <v>26</v>
      </c>
      <c r="F80" s="102" t="s">
        <v>26</v>
      </c>
      <c r="G80" s="21"/>
      <c r="H80" s="21"/>
      <c r="I80" s="19"/>
      <c r="J80" s="70" t="s">
        <v>26</v>
      </c>
      <c r="K80" s="20" t="s">
        <v>26</v>
      </c>
    </row>
    <row r="81" spans="2:11" x14ac:dyDescent="0.2">
      <c r="B81" s="11" t="s">
        <v>24</v>
      </c>
      <c r="C81" s="12" t="s">
        <v>24</v>
      </c>
      <c r="D81" s="13" t="s">
        <v>24</v>
      </c>
      <c r="E81" s="12" t="s">
        <v>24</v>
      </c>
      <c r="F81" s="12" t="s">
        <v>24</v>
      </c>
      <c r="G81" s="12" t="s">
        <v>24</v>
      </c>
      <c r="H81" s="12" t="s">
        <v>24</v>
      </c>
      <c r="I81" s="12" t="s">
        <v>24</v>
      </c>
      <c r="J81" s="12" t="s">
        <v>24</v>
      </c>
      <c r="K81" s="12" t="s">
        <v>24</v>
      </c>
    </row>
    <row r="82" spans="2:11" ht="51" x14ac:dyDescent="0.2">
      <c r="B82" s="54" t="s">
        <v>93</v>
      </c>
      <c r="C82" s="24" t="s">
        <v>94</v>
      </c>
      <c r="D82" s="53"/>
      <c r="E82" s="51"/>
      <c r="F82" s="51"/>
      <c r="G82" s="52">
        <f>SUM(SCDLPT1!G79:'SCDLPT1'!G81)</f>
        <v>0</v>
      </c>
      <c r="H82" s="52">
        <f>SUM(SCDLPT1!H79:'SCDLPT1'!H81)</f>
        <v>0</v>
      </c>
      <c r="I82" s="51"/>
      <c r="J82" s="51"/>
      <c r="K82" s="51"/>
    </row>
    <row r="83" spans="2:11" x14ac:dyDescent="0.2">
      <c r="B83" s="11" t="s">
        <v>24</v>
      </c>
      <c r="C83" s="12" t="s">
        <v>24</v>
      </c>
      <c r="D83" s="13" t="s">
        <v>24</v>
      </c>
      <c r="E83" s="12" t="s">
        <v>24</v>
      </c>
      <c r="F83" s="12" t="s">
        <v>24</v>
      </c>
      <c r="G83" s="12" t="s">
        <v>24</v>
      </c>
      <c r="H83" s="12" t="s">
        <v>24</v>
      </c>
      <c r="I83" s="12" t="s">
        <v>24</v>
      </c>
      <c r="J83" s="12" t="s">
        <v>24</v>
      </c>
      <c r="K83" s="12" t="s">
        <v>24</v>
      </c>
    </row>
    <row r="84" spans="2:11" x14ac:dyDescent="0.2">
      <c r="B84" s="14" t="s">
        <v>95</v>
      </c>
      <c r="C84" s="33" t="s">
        <v>26</v>
      </c>
      <c r="D84" s="16" t="s">
        <v>26</v>
      </c>
      <c r="E84" s="103" t="s">
        <v>26</v>
      </c>
      <c r="F84" s="102" t="s">
        <v>26</v>
      </c>
      <c r="G84" s="21"/>
      <c r="H84" s="21"/>
      <c r="I84" s="19"/>
      <c r="J84" s="70" t="s">
        <v>26</v>
      </c>
      <c r="K84" s="20" t="s">
        <v>26</v>
      </c>
    </row>
    <row r="85" spans="2:11" x14ac:dyDescent="0.2">
      <c r="B85" s="11" t="s">
        <v>24</v>
      </c>
      <c r="C85" s="12" t="s">
        <v>24</v>
      </c>
      <c r="D85" s="13" t="s">
        <v>24</v>
      </c>
      <c r="E85" s="12" t="s">
        <v>24</v>
      </c>
      <c r="F85" s="12" t="s">
        <v>24</v>
      </c>
      <c r="G85" s="12" t="s">
        <v>24</v>
      </c>
      <c r="H85" s="12" t="s">
        <v>24</v>
      </c>
      <c r="I85" s="12" t="s">
        <v>24</v>
      </c>
      <c r="J85" s="12" t="s">
        <v>24</v>
      </c>
      <c r="K85" s="12" t="s">
        <v>24</v>
      </c>
    </row>
    <row r="86" spans="2:11" ht="51" x14ac:dyDescent="0.2">
      <c r="B86" s="54" t="s">
        <v>96</v>
      </c>
      <c r="C86" s="24" t="s">
        <v>97</v>
      </c>
      <c r="D86" s="53"/>
      <c r="E86" s="51"/>
      <c r="F86" s="51"/>
      <c r="G86" s="52">
        <f>SUM(SCDLPT1!G83:'SCDLPT1'!G85)</f>
        <v>0</v>
      </c>
      <c r="H86" s="52">
        <f>SUM(SCDLPT1!H83:'SCDLPT1'!H85)</f>
        <v>0</v>
      </c>
      <c r="I86" s="51"/>
      <c r="J86" s="51"/>
      <c r="K86" s="51"/>
    </row>
    <row r="87" spans="2:11" x14ac:dyDescent="0.2">
      <c r="B87" s="11" t="s">
        <v>24</v>
      </c>
      <c r="C87" s="12" t="s">
        <v>24</v>
      </c>
      <c r="D87" s="13" t="s">
        <v>24</v>
      </c>
      <c r="E87" s="12" t="s">
        <v>24</v>
      </c>
      <c r="F87" s="12" t="s">
        <v>24</v>
      </c>
      <c r="G87" s="12" t="s">
        <v>24</v>
      </c>
      <c r="H87" s="12" t="s">
        <v>24</v>
      </c>
      <c r="I87" s="12" t="s">
        <v>24</v>
      </c>
      <c r="J87" s="12" t="s">
        <v>24</v>
      </c>
      <c r="K87" s="12" t="s">
        <v>24</v>
      </c>
    </row>
    <row r="88" spans="2:11" x14ac:dyDescent="0.2">
      <c r="B88" s="14" t="s">
        <v>98</v>
      </c>
      <c r="C88" s="33" t="s">
        <v>26</v>
      </c>
      <c r="D88" s="16" t="s">
        <v>26</v>
      </c>
      <c r="E88" s="103" t="s">
        <v>26</v>
      </c>
      <c r="F88" s="102" t="s">
        <v>26</v>
      </c>
      <c r="G88" s="21"/>
      <c r="H88" s="21"/>
      <c r="I88" s="19"/>
      <c r="J88" s="70" t="s">
        <v>26</v>
      </c>
      <c r="K88" s="20" t="s">
        <v>26</v>
      </c>
    </row>
    <row r="89" spans="2:11" x14ac:dyDescent="0.2">
      <c r="B89" s="11" t="s">
        <v>24</v>
      </c>
      <c r="C89" s="12" t="s">
        <v>24</v>
      </c>
      <c r="D89" s="13" t="s">
        <v>24</v>
      </c>
      <c r="E89" s="12" t="s">
        <v>24</v>
      </c>
      <c r="F89" s="12" t="s">
        <v>24</v>
      </c>
      <c r="G89" s="12" t="s">
        <v>24</v>
      </c>
      <c r="H89" s="12" t="s">
        <v>24</v>
      </c>
      <c r="I89" s="12" t="s">
        <v>24</v>
      </c>
      <c r="J89" s="12" t="s">
        <v>24</v>
      </c>
      <c r="K89" s="12" t="s">
        <v>24</v>
      </c>
    </row>
    <row r="90" spans="2:11" ht="51" x14ac:dyDescent="0.2">
      <c r="B90" s="54" t="s">
        <v>99</v>
      </c>
      <c r="C90" s="24" t="s">
        <v>100</v>
      </c>
      <c r="D90" s="53"/>
      <c r="E90" s="51"/>
      <c r="F90" s="51"/>
      <c r="G90" s="52">
        <f>SUM(SCDLPT1!G87:'SCDLPT1'!G89)</f>
        <v>0</v>
      </c>
      <c r="H90" s="52">
        <f>SUM(SCDLPT1!H87:'SCDLPT1'!H89)</f>
        <v>0</v>
      </c>
      <c r="I90" s="51"/>
      <c r="J90" s="51"/>
      <c r="K90" s="51"/>
    </row>
    <row r="91" spans="2:11" ht="25.5" x14ac:dyDescent="0.2">
      <c r="B91" s="54" t="s">
        <v>101</v>
      </c>
      <c r="C91" s="24" t="s">
        <v>102</v>
      </c>
      <c r="D91" s="53"/>
      <c r="E91" s="51"/>
      <c r="F91" s="51"/>
      <c r="G91" s="52">
        <f>SCDLPT1!G78+SCDLPT1!G82+SCDLPT1!G86+SCDLPT1!G90</f>
        <v>0</v>
      </c>
      <c r="H91" s="52">
        <f>SCDLPT1!H78+SCDLPT1!H82+SCDLPT1!H86+SCDLPT1!H90</f>
        <v>0</v>
      </c>
      <c r="I91" s="51"/>
      <c r="J91" s="51"/>
      <c r="K91" s="51"/>
    </row>
    <row r="92" spans="2:11" x14ac:dyDescent="0.2">
      <c r="B92" s="11" t="s">
        <v>24</v>
      </c>
      <c r="C92" s="12" t="s">
        <v>24</v>
      </c>
      <c r="D92" s="13" t="s">
        <v>24</v>
      </c>
      <c r="E92" s="12" t="s">
        <v>24</v>
      </c>
      <c r="F92" s="12" t="s">
        <v>24</v>
      </c>
      <c r="G92" s="12" t="s">
        <v>24</v>
      </c>
      <c r="H92" s="12" t="s">
        <v>24</v>
      </c>
      <c r="I92" s="12" t="s">
        <v>24</v>
      </c>
      <c r="J92" s="12" t="s">
        <v>24</v>
      </c>
      <c r="K92" s="12" t="s">
        <v>24</v>
      </c>
    </row>
    <row r="93" spans="2:11" x14ac:dyDescent="0.2">
      <c r="B93" s="14" t="s">
        <v>4914</v>
      </c>
      <c r="C93" s="33" t="s">
        <v>26</v>
      </c>
      <c r="D93" s="16" t="s">
        <v>26</v>
      </c>
      <c r="E93" s="104" t="s">
        <v>26</v>
      </c>
      <c r="F93" s="102" t="s">
        <v>26</v>
      </c>
      <c r="G93" s="21"/>
      <c r="H93" s="21"/>
      <c r="I93" s="19"/>
      <c r="J93" s="70" t="s">
        <v>26</v>
      </c>
      <c r="K93" s="20" t="s">
        <v>26</v>
      </c>
    </row>
    <row r="94" spans="2:11" x14ac:dyDescent="0.2">
      <c r="B94" s="11" t="s">
        <v>24</v>
      </c>
      <c r="C94" s="12" t="s">
        <v>24</v>
      </c>
      <c r="D94" s="13" t="s">
        <v>24</v>
      </c>
      <c r="E94" s="12" t="s">
        <v>24</v>
      </c>
      <c r="F94" s="12" t="s">
        <v>24</v>
      </c>
      <c r="G94" s="12" t="s">
        <v>24</v>
      </c>
      <c r="H94" s="12" t="s">
        <v>24</v>
      </c>
      <c r="I94" s="12" t="s">
        <v>24</v>
      </c>
      <c r="J94" s="12" t="s">
        <v>24</v>
      </c>
      <c r="K94" s="12" t="s">
        <v>24</v>
      </c>
    </row>
    <row r="95" spans="2:11" ht="51" x14ac:dyDescent="0.2">
      <c r="B95" s="54" t="s">
        <v>123</v>
      </c>
      <c r="C95" s="24" t="s">
        <v>124</v>
      </c>
      <c r="D95" s="53"/>
      <c r="E95" s="51"/>
      <c r="F95" s="51"/>
      <c r="G95" s="52">
        <f>SUM(SCDLPT1!G92:'SCDLPT1'!G94)</f>
        <v>0</v>
      </c>
      <c r="H95" s="52">
        <f>SUM(SCDLPT1!H92:'SCDLPT1'!H94)</f>
        <v>0</v>
      </c>
      <c r="I95" s="51"/>
      <c r="J95" s="51"/>
      <c r="K95" s="51"/>
    </row>
    <row r="96" spans="2:11" x14ac:dyDescent="0.2">
      <c r="B96" s="11" t="s">
        <v>24</v>
      </c>
      <c r="C96" s="12" t="s">
        <v>24</v>
      </c>
      <c r="D96" s="13" t="s">
        <v>24</v>
      </c>
      <c r="E96" s="12" t="s">
        <v>24</v>
      </c>
      <c r="F96" s="12" t="s">
        <v>24</v>
      </c>
      <c r="G96" s="12" t="s">
        <v>24</v>
      </c>
      <c r="H96" s="12" t="s">
        <v>24</v>
      </c>
      <c r="I96" s="12" t="s">
        <v>24</v>
      </c>
      <c r="J96" s="12" t="s">
        <v>24</v>
      </c>
      <c r="K96" s="12" t="s">
        <v>24</v>
      </c>
    </row>
    <row r="97" spans="2:11" x14ac:dyDescent="0.2">
      <c r="B97" s="14" t="s">
        <v>125</v>
      </c>
      <c r="C97" s="33" t="s">
        <v>26</v>
      </c>
      <c r="D97" s="16" t="s">
        <v>26</v>
      </c>
      <c r="E97" s="103" t="s">
        <v>26</v>
      </c>
      <c r="F97" s="102" t="s">
        <v>26</v>
      </c>
      <c r="G97" s="21"/>
      <c r="H97" s="21"/>
      <c r="I97" s="19"/>
      <c r="J97" s="70" t="s">
        <v>26</v>
      </c>
      <c r="K97" s="20" t="s">
        <v>26</v>
      </c>
    </row>
    <row r="98" spans="2:11" x14ac:dyDescent="0.2">
      <c r="B98" s="11" t="s">
        <v>24</v>
      </c>
      <c r="C98" s="12" t="s">
        <v>24</v>
      </c>
      <c r="D98" s="13" t="s">
        <v>24</v>
      </c>
      <c r="E98" s="12" t="s">
        <v>24</v>
      </c>
      <c r="F98" s="12" t="s">
        <v>24</v>
      </c>
      <c r="G98" s="12" t="s">
        <v>24</v>
      </c>
      <c r="H98" s="12" t="s">
        <v>24</v>
      </c>
      <c r="I98" s="12" t="s">
        <v>24</v>
      </c>
      <c r="J98" s="12" t="s">
        <v>24</v>
      </c>
      <c r="K98" s="12" t="s">
        <v>24</v>
      </c>
    </row>
    <row r="99" spans="2:11" ht="51" x14ac:dyDescent="0.2">
      <c r="B99" s="54" t="s">
        <v>126</v>
      </c>
      <c r="C99" s="24" t="s">
        <v>127</v>
      </c>
      <c r="D99" s="53"/>
      <c r="E99" s="51"/>
      <c r="F99" s="51"/>
      <c r="G99" s="52">
        <f>SUM(SCDLPT1!G96:'SCDLPT1'!G98)</f>
        <v>0</v>
      </c>
      <c r="H99" s="52">
        <f>SUM(SCDLPT1!H96:'SCDLPT1'!H98)</f>
        <v>0</v>
      </c>
      <c r="I99" s="51"/>
      <c r="J99" s="51"/>
      <c r="K99" s="51"/>
    </row>
    <row r="100" spans="2:11" x14ac:dyDescent="0.2">
      <c r="B100" s="11" t="s">
        <v>24</v>
      </c>
      <c r="C100" s="12" t="s">
        <v>24</v>
      </c>
      <c r="D100" s="13" t="s">
        <v>24</v>
      </c>
      <c r="E100" s="12" t="s">
        <v>24</v>
      </c>
      <c r="F100" s="12" t="s">
        <v>24</v>
      </c>
      <c r="G100" s="12" t="s">
        <v>24</v>
      </c>
      <c r="H100" s="12" t="s">
        <v>24</v>
      </c>
      <c r="I100" s="12" t="s">
        <v>24</v>
      </c>
      <c r="J100" s="12" t="s">
        <v>24</v>
      </c>
      <c r="K100" s="12" t="s">
        <v>24</v>
      </c>
    </row>
    <row r="101" spans="2:11" x14ac:dyDescent="0.2">
      <c r="B101" s="14" t="s">
        <v>128</v>
      </c>
      <c r="C101" s="33" t="s">
        <v>26</v>
      </c>
      <c r="D101" s="16" t="s">
        <v>26</v>
      </c>
      <c r="E101" s="103" t="s">
        <v>26</v>
      </c>
      <c r="F101" s="102" t="s">
        <v>26</v>
      </c>
      <c r="G101" s="21"/>
      <c r="H101" s="21"/>
      <c r="I101" s="19"/>
      <c r="J101" s="70" t="s">
        <v>26</v>
      </c>
      <c r="K101" s="20" t="s">
        <v>26</v>
      </c>
    </row>
    <row r="102" spans="2:11" x14ac:dyDescent="0.2">
      <c r="B102" s="11" t="s">
        <v>24</v>
      </c>
      <c r="C102" s="12" t="s">
        <v>24</v>
      </c>
      <c r="D102" s="13" t="s">
        <v>24</v>
      </c>
      <c r="E102" s="12" t="s">
        <v>24</v>
      </c>
      <c r="F102" s="12" t="s">
        <v>24</v>
      </c>
      <c r="G102" s="12" t="s">
        <v>24</v>
      </c>
      <c r="H102" s="12" t="s">
        <v>24</v>
      </c>
      <c r="I102" s="12" t="s">
        <v>24</v>
      </c>
      <c r="J102" s="12" t="s">
        <v>24</v>
      </c>
      <c r="K102" s="12" t="s">
        <v>24</v>
      </c>
    </row>
    <row r="103" spans="2:11" ht="51" x14ac:dyDescent="0.2">
      <c r="B103" s="54" t="s">
        <v>129</v>
      </c>
      <c r="C103" s="24" t="s">
        <v>130</v>
      </c>
      <c r="D103" s="53"/>
      <c r="E103" s="51"/>
      <c r="F103" s="51"/>
      <c r="G103" s="52">
        <f>SUM(SCDLPT1!G100:'SCDLPT1'!G102)</f>
        <v>0</v>
      </c>
      <c r="H103" s="52">
        <f>SUM(SCDLPT1!H100:'SCDLPT1'!H102)</f>
        <v>0</v>
      </c>
      <c r="I103" s="51"/>
      <c r="J103" s="51"/>
      <c r="K103" s="51"/>
    </row>
    <row r="104" spans="2:11" x14ac:dyDescent="0.2">
      <c r="B104" s="11" t="s">
        <v>24</v>
      </c>
      <c r="C104" s="12" t="s">
        <v>24</v>
      </c>
      <c r="D104" s="13" t="s">
        <v>24</v>
      </c>
      <c r="E104" s="12" t="s">
        <v>24</v>
      </c>
      <c r="F104" s="12" t="s">
        <v>24</v>
      </c>
      <c r="G104" s="12" t="s">
        <v>24</v>
      </c>
      <c r="H104" s="12" t="s">
        <v>24</v>
      </c>
      <c r="I104" s="12" t="s">
        <v>24</v>
      </c>
      <c r="J104" s="12" t="s">
        <v>24</v>
      </c>
      <c r="K104" s="12" t="s">
        <v>24</v>
      </c>
    </row>
    <row r="105" spans="2:11" x14ac:dyDescent="0.2">
      <c r="B105" s="14" t="s">
        <v>131</v>
      </c>
      <c r="C105" s="33" t="s">
        <v>26</v>
      </c>
      <c r="D105" s="16" t="s">
        <v>26</v>
      </c>
      <c r="E105" s="103" t="s">
        <v>26</v>
      </c>
      <c r="F105" s="102" t="s">
        <v>26</v>
      </c>
      <c r="G105" s="21"/>
      <c r="H105" s="21"/>
      <c r="I105" s="19"/>
      <c r="J105" s="70" t="s">
        <v>26</v>
      </c>
      <c r="K105" s="20" t="s">
        <v>26</v>
      </c>
    </row>
    <row r="106" spans="2:11" x14ac:dyDescent="0.2">
      <c r="B106" s="11" t="s">
        <v>24</v>
      </c>
      <c r="C106" s="12" t="s">
        <v>24</v>
      </c>
      <c r="D106" s="13" t="s">
        <v>24</v>
      </c>
      <c r="E106" s="12" t="s">
        <v>24</v>
      </c>
      <c r="F106" s="12" t="s">
        <v>24</v>
      </c>
      <c r="G106" s="12" t="s">
        <v>24</v>
      </c>
      <c r="H106" s="12" t="s">
        <v>24</v>
      </c>
      <c r="I106" s="12" t="s">
        <v>24</v>
      </c>
      <c r="J106" s="12" t="s">
        <v>24</v>
      </c>
      <c r="K106" s="12" t="s">
        <v>24</v>
      </c>
    </row>
    <row r="107" spans="2:11" ht="63.75" x14ac:dyDescent="0.2">
      <c r="B107" s="54" t="s">
        <v>132</v>
      </c>
      <c r="C107" s="24" t="s">
        <v>133</v>
      </c>
      <c r="D107" s="53"/>
      <c r="E107" s="51"/>
      <c r="F107" s="51"/>
      <c r="G107" s="52">
        <f>SUM(SCDLPT1!G104:'SCDLPT1'!G106)</f>
        <v>0</v>
      </c>
      <c r="H107" s="52">
        <f>SUM(SCDLPT1!H104:'SCDLPT1'!H106)</f>
        <v>0</v>
      </c>
      <c r="I107" s="51"/>
      <c r="J107" s="51"/>
      <c r="K107" s="51"/>
    </row>
    <row r="108" spans="2:11" ht="38.25" x14ac:dyDescent="0.2">
      <c r="B108" s="54" t="s">
        <v>134</v>
      </c>
      <c r="C108" s="24" t="s">
        <v>135</v>
      </c>
      <c r="D108" s="53"/>
      <c r="E108" s="51"/>
      <c r="F108" s="51"/>
      <c r="G108" s="52">
        <f>SCDLPT1!G95+SCDLPT1!G99+SCDLPT1!G103+SCDLPT1!G107</f>
        <v>0</v>
      </c>
      <c r="H108" s="52">
        <f>SCDLPT1!H95+SCDLPT1!H99+SCDLPT1!H103+SCDLPT1!H107</f>
        <v>0</v>
      </c>
      <c r="I108" s="51"/>
      <c r="J108" s="51"/>
      <c r="K108" s="51"/>
    </row>
    <row r="109" spans="2:11" x14ac:dyDescent="0.2">
      <c r="B109" s="11" t="s">
        <v>24</v>
      </c>
      <c r="C109" s="12" t="s">
        <v>24</v>
      </c>
      <c r="D109" s="13" t="s">
        <v>24</v>
      </c>
      <c r="E109" s="12" t="s">
        <v>24</v>
      </c>
      <c r="F109" s="12" t="s">
        <v>24</v>
      </c>
      <c r="G109" s="12" t="s">
        <v>24</v>
      </c>
      <c r="H109" s="12" t="s">
        <v>24</v>
      </c>
      <c r="I109" s="12" t="s">
        <v>24</v>
      </c>
      <c r="J109" s="12" t="s">
        <v>24</v>
      </c>
      <c r="K109" s="12" t="s">
        <v>24</v>
      </c>
    </row>
    <row r="110" spans="2:11" x14ac:dyDescent="0.2">
      <c r="B110" s="14" t="s">
        <v>136</v>
      </c>
      <c r="C110" s="33" t="s">
        <v>26</v>
      </c>
      <c r="D110" s="16" t="s">
        <v>26</v>
      </c>
      <c r="E110" s="103" t="s">
        <v>26</v>
      </c>
      <c r="F110" s="102" t="s">
        <v>26</v>
      </c>
      <c r="G110" s="21"/>
      <c r="H110" s="21"/>
      <c r="I110" s="19"/>
      <c r="J110" s="70" t="s">
        <v>26</v>
      </c>
      <c r="K110" s="20" t="s">
        <v>26</v>
      </c>
    </row>
    <row r="111" spans="2:11" x14ac:dyDescent="0.2">
      <c r="B111" s="11" t="s">
        <v>24</v>
      </c>
      <c r="C111" s="12" t="s">
        <v>24</v>
      </c>
      <c r="D111" s="13" t="s">
        <v>24</v>
      </c>
      <c r="E111" s="12" t="s">
        <v>24</v>
      </c>
      <c r="F111" s="12" t="s">
        <v>24</v>
      </c>
      <c r="G111" s="12" t="s">
        <v>24</v>
      </c>
      <c r="H111" s="12" t="s">
        <v>24</v>
      </c>
      <c r="I111" s="12" t="s">
        <v>24</v>
      </c>
      <c r="J111" s="12" t="s">
        <v>24</v>
      </c>
      <c r="K111" s="12" t="s">
        <v>24</v>
      </c>
    </row>
    <row r="112" spans="2:11" ht="38.25" x14ac:dyDescent="0.2">
      <c r="B112" s="54" t="s">
        <v>137</v>
      </c>
      <c r="C112" s="24" t="s">
        <v>138</v>
      </c>
      <c r="D112" s="53"/>
      <c r="E112" s="51"/>
      <c r="F112" s="51"/>
      <c r="G112" s="52">
        <f>SUM(SCDLPT1!G109:'SCDLPT1'!G111)</f>
        <v>0</v>
      </c>
      <c r="H112" s="52">
        <f>SUM(SCDLPT1!H109:'SCDLPT1'!H111)</f>
        <v>0</v>
      </c>
      <c r="I112" s="51"/>
      <c r="J112" s="51"/>
      <c r="K112" s="51"/>
    </row>
    <row r="113" spans="2:11" x14ac:dyDescent="0.2">
      <c r="B113" s="11" t="s">
        <v>24</v>
      </c>
      <c r="C113" s="12" t="s">
        <v>24</v>
      </c>
      <c r="D113" s="13" t="s">
        <v>24</v>
      </c>
      <c r="E113" s="12" t="s">
        <v>24</v>
      </c>
      <c r="F113" s="12" t="s">
        <v>24</v>
      </c>
      <c r="G113" s="12" t="s">
        <v>24</v>
      </c>
      <c r="H113" s="12" t="s">
        <v>24</v>
      </c>
      <c r="I113" s="12" t="s">
        <v>24</v>
      </c>
      <c r="J113" s="12" t="s">
        <v>24</v>
      </c>
      <c r="K113" s="12" t="s">
        <v>24</v>
      </c>
    </row>
    <row r="114" spans="2:11" x14ac:dyDescent="0.2">
      <c r="B114" s="14" t="s">
        <v>139</v>
      </c>
      <c r="C114" s="33" t="s">
        <v>26</v>
      </c>
      <c r="D114" s="16" t="s">
        <v>26</v>
      </c>
      <c r="E114" s="103" t="s">
        <v>26</v>
      </c>
      <c r="F114" s="102" t="s">
        <v>26</v>
      </c>
      <c r="G114" s="21"/>
      <c r="H114" s="21"/>
      <c r="I114" s="19"/>
      <c r="J114" s="70" t="s">
        <v>26</v>
      </c>
      <c r="K114" s="20" t="s">
        <v>26</v>
      </c>
    </row>
    <row r="115" spans="2:11" x14ac:dyDescent="0.2">
      <c r="B115" s="11" t="s">
        <v>24</v>
      </c>
      <c r="C115" s="12" t="s">
        <v>24</v>
      </c>
      <c r="D115" s="13" t="s">
        <v>24</v>
      </c>
      <c r="E115" s="12" t="s">
        <v>24</v>
      </c>
      <c r="F115" s="12" t="s">
        <v>24</v>
      </c>
      <c r="G115" s="12" t="s">
        <v>24</v>
      </c>
      <c r="H115" s="12" t="s">
        <v>24</v>
      </c>
      <c r="I115" s="12" t="s">
        <v>24</v>
      </c>
      <c r="J115" s="12" t="s">
        <v>24</v>
      </c>
      <c r="K115" s="12" t="s">
        <v>24</v>
      </c>
    </row>
    <row r="116" spans="2:11" ht="38.25" x14ac:dyDescent="0.2">
      <c r="B116" s="54" t="s">
        <v>140</v>
      </c>
      <c r="C116" s="24" t="s">
        <v>141</v>
      </c>
      <c r="D116" s="53"/>
      <c r="E116" s="51"/>
      <c r="F116" s="51"/>
      <c r="G116" s="52">
        <f>SUM(SCDLPT1!G113:'SCDLPT1'!G115)</f>
        <v>0</v>
      </c>
      <c r="H116" s="52">
        <f>SUM(SCDLPT1!H113:'SCDLPT1'!H115)</f>
        <v>0</v>
      </c>
      <c r="I116" s="51"/>
      <c r="J116" s="51"/>
      <c r="K116" s="51"/>
    </row>
    <row r="117" spans="2:11" x14ac:dyDescent="0.2">
      <c r="B117" s="11" t="s">
        <v>24</v>
      </c>
      <c r="C117" s="12" t="s">
        <v>24</v>
      </c>
      <c r="D117" s="13" t="s">
        <v>24</v>
      </c>
      <c r="E117" s="12" t="s">
        <v>24</v>
      </c>
      <c r="F117" s="12" t="s">
        <v>24</v>
      </c>
      <c r="G117" s="12" t="s">
        <v>24</v>
      </c>
      <c r="H117" s="12" t="s">
        <v>24</v>
      </c>
      <c r="I117" s="12" t="s">
        <v>24</v>
      </c>
      <c r="J117" s="12" t="s">
        <v>24</v>
      </c>
      <c r="K117" s="12" t="s">
        <v>24</v>
      </c>
    </row>
    <row r="118" spans="2:11" x14ac:dyDescent="0.2">
      <c r="B118" s="14" t="s">
        <v>142</v>
      </c>
      <c r="C118" s="33" t="s">
        <v>26</v>
      </c>
      <c r="D118" s="16" t="s">
        <v>26</v>
      </c>
      <c r="E118" s="103" t="s">
        <v>26</v>
      </c>
      <c r="F118" s="102" t="s">
        <v>26</v>
      </c>
      <c r="G118" s="21"/>
      <c r="H118" s="21"/>
      <c r="I118" s="19"/>
      <c r="J118" s="70" t="s">
        <v>26</v>
      </c>
      <c r="K118" s="20" t="s">
        <v>26</v>
      </c>
    </row>
    <row r="119" spans="2:11" x14ac:dyDescent="0.2">
      <c r="B119" s="11" t="s">
        <v>24</v>
      </c>
      <c r="C119" s="12" t="s">
        <v>24</v>
      </c>
      <c r="D119" s="13" t="s">
        <v>24</v>
      </c>
      <c r="E119" s="12" t="s">
        <v>24</v>
      </c>
      <c r="F119" s="12" t="s">
        <v>24</v>
      </c>
      <c r="G119" s="12" t="s">
        <v>24</v>
      </c>
      <c r="H119" s="12" t="s">
        <v>24</v>
      </c>
      <c r="I119" s="12" t="s">
        <v>24</v>
      </c>
      <c r="J119" s="12" t="s">
        <v>24</v>
      </c>
      <c r="K119" s="12" t="s">
        <v>24</v>
      </c>
    </row>
    <row r="120" spans="2:11" ht="38.25" x14ac:dyDescent="0.2">
      <c r="B120" s="54" t="s">
        <v>143</v>
      </c>
      <c r="C120" s="24" t="s">
        <v>144</v>
      </c>
      <c r="D120" s="53"/>
      <c r="E120" s="51"/>
      <c r="F120" s="51"/>
      <c r="G120" s="52">
        <f>SUM(SCDLPT1!G117:'SCDLPT1'!G119)</f>
        <v>0</v>
      </c>
      <c r="H120" s="52">
        <f>SUM(SCDLPT1!H117:'SCDLPT1'!H119)</f>
        <v>0</v>
      </c>
      <c r="I120" s="51"/>
      <c r="J120" s="51"/>
      <c r="K120" s="51"/>
    </row>
    <row r="121" spans="2:11" x14ac:dyDescent="0.2">
      <c r="B121" s="11" t="s">
        <v>24</v>
      </c>
      <c r="C121" s="12" t="s">
        <v>24</v>
      </c>
      <c r="D121" s="13" t="s">
        <v>24</v>
      </c>
      <c r="E121" s="12" t="s">
        <v>24</v>
      </c>
      <c r="F121" s="12" t="s">
        <v>24</v>
      </c>
      <c r="G121" s="12" t="s">
        <v>24</v>
      </c>
      <c r="H121" s="12" t="s">
        <v>24</v>
      </c>
      <c r="I121" s="12" t="s">
        <v>24</v>
      </c>
      <c r="J121" s="12" t="s">
        <v>24</v>
      </c>
      <c r="K121" s="12" t="s">
        <v>24</v>
      </c>
    </row>
    <row r="122" spans="2:11" x14ac:dyDescent="0.2">
      <c r="B122" s="14" t="s">
        <v>145</v>
      </c>
      <c r="C122" s="33" t="s">
        <v>26</v>
      </c>
      <c r="D122" s="16" t="s">
        <v>26</v>
      </c>
      <c r="E122" s="103" t="s">
        <v>26</v>
      </c>
      <c r="F122" s="102" t="s">
        <v>26</v>
      </c>
      <c r="G122" s="21"/>
      <c r="H122" s="21"/>
      <c r="I122" s="19"/>
      <c r="J122" s="70" t="s">
        <v>26</v>
      </c>
      <c r="K122" s="20" t="s">
        <v>26</v>
      </c>
    </row>
    <row r="123" spans="2:11" x14ac:dyDescent="0.2">
      <c r="B123" s="11" t="s">
        <v>24</v>
      </c>
      <c r="C123" s="12" t="s">
        <v>24</v>
      </c>
      <c r="D123" s="13" t="s">
        <v>24</v>
      </c>
      <c r="E123" s="12" t="s">
        <v>24</v>
      </c>
      <c r="F123" s="12" t="s">
        <v>24</v>
      </c>
      <c r="G123" s="12" t="s">
        <v>24</v>
      </c>
      <c r="H123" s="12" t="s">
        <v>24</v>
      </c>
      <c r="I123" s="12" t="s">
        <v>24</v>
      </c>
      <c r="J123" s="12" t="s">
        <v>24</v>
      </c>
      <c r="K123" s="12" t="s">
        <v>24</v>
      </c>
    </row>
    <row r="124" spans="2:11" ht="51" x14ac:dyDescent="0.2">
      <c r="B124" s="54" t="s">
        <v>146</v>
      </c>
      <c r="C124" s="24" t="s">
        <v>147</v>
      </c>
      <c r="D124" s="53"/>
      <c r="E124" s="51"/>
      <c r="F124" s="51"/>
      <c r="G124" s="52">
        <f>SUM(SCDLPT1!G121:'SCDLPT1'!G123)</f>
        <v>0</v>
      </c>
      <c r="H124" s="52">
        <f>SUM(SCDLPT1!H121:'SCDLPT1'!H123)</f>
        <v>0</v>
      </c>
      <c r="I124" s="51"/>
      <c r="J124" s="51"/>
      <c r="K124" s="51"/>
    </row>
    <row r="125" spans="2:11" x14ac:dyDescent="0.2">
      <c r="B125" s="54" t="s">
        <v>148</v>
      </c>
      <c r="C125" s="24" t="s">
        <v>149</v>
      </c>
      <c r="D125" s="53"/>
      <c r="E125" s="51"/>
      <c r="F125" s="51"/>
      <c r="G125" s="52">
        <f>SCDLPT1!G112+SCDLPT1!G116+SCDLPT1!G120+SCDLPT1!G124</f>
        <v>0</v>
      </c>
      <c r="H125" s="52">
        <f>SCDLPT1!H112+SCDLPT1!H116+SCDLPT1!H120+SCDLPT1!H124</f>
        <v>0</v>
      </c>
      <c r="I125" s="51"/>
      <c r="J125" s="51"/>
      <c r="K125" s="51"/>
    </row>
    <row r="126" spans="2:11" x14ac:dyDescent="0.2">
      <c r="B126" s="11" t="s">
        <v>24</v>
      </c>
      <c r="C126" s="12" t="s">
        <v>24</v>
      </c>
      <c r="D126" s="13" t="s">
        <v>24</v>
      </c>
      <c r="E126" s="12" t="s">
        <v>24</v>
      </c>
      <c r="F126" s="12" t="s">
        <v>24</v>
      </c>
      <c r="G126" s="12" t="s">
        <v>24</v>
      </c>
      <c r="H126" s="12" t="s">
        <v>24</v>
      </c>
      <c r="I126" s="12" t="s">
        <v>24</v>
      </c>
      <c r="J126" s="12" t="s">
        <v>24</v>
      </c>
      <c r="K126" s="12" t="s">
        <v>24</v>
      </c>
    </row>
    <row r="127" spans="2:11" x14ac:dyDescent="0.2">
      <c r="B127" s="14" t="s">
        <v>150</v>
      </c>
      <c r="C127" s="33" t="s">
        <v>26</v>
      </c>
      <c r="D127" s="16" t="s">
        <v>26</v>
      </c>
      <c r="E127" s="103" t="s">
        <v>26</v>
      </c>
      <c r="F127" s="102" t="s">
        <v>26</v>
      </c>
      <c r="G127" s="21"/>
      <c r="H127" s="21"/>
      <c r="I127" s="19"/>
      <c r="J127" s="70" t="s">
        <v>26</v>
      </c>
      <c r="K127" s="20" t="s">
        <v>26</v>
      </c>
    </row>
    <row r="128" spans="2:11" x14ac:dyDescent="0.2">
      <c r="B128" s="11" t="s">
        <v>24</v>
      </c>
      <c r="C128" s="12" t="s">
        <v>24</v>
      </c>
      <c r="D128" s="13" t="s">
        <v>24</v>
      </c>
      <c r="E128" s="12" t="s">
        <v>24</v>
      </c>
      <c r="F128" s="12" t="s">
        <v>24</v>
      </c>
      <c r="G128" s="12" t="s">
        <v>24</v>
      </c>
      <c r="H128" s="12" t="s">
        <v>24</v>
      </c>
      <c r="I128" s="12" t="s">
        <v>24</v>
      </c>
      <c r="J128" s="12" t="s">
        <v>24</v>
      </c>
      <c r="K128" s="12" t="s">
        <v>24</v>
      </c>
    </row>
    <row r="129" spans="2:11" ht="38.25" x14ac:dyDescent="0.2">
      <c r="B129" s="54" t="s">
        <v>151</v>
      </c>
      <c r="C129" s="24" t="s">
        <v>152</v>
      </c>
      <c r="D129" s="53"/>
      <c r="E129" s="51"/>
      <c r="F129" s="51"/>
      <c r="G129" s="52">
        <f>SUM(SCDLPT1!G126:'SCDLPT1'!G128)</f>
        <v>0</v>
      </c>
      <c r="H129" s="52">
        <f>SUM(SCDLPT1!H126:'SCDLPT1'!H128)</f>
        <v>0</v>
      </c>
      <c r="I129" s="51"/>
      <c r="J129" s="51"/>
      <c r="K129" s="51"/>
    </row>
    <row r="130" spans="2:11" x14ac:dyDescent="0.2">
      <c r="B130" s="11" t="s">
        <v>24</v>
      </c>
      <c r="C130" s="12" t="s">
        <v>24</v>
      </c>
      <c r="D130" s="13" t="s">
        <v>24</v>
      </c>
      <c r="E130" s="12" t="s">
        <v>24</v>
      </c>
      <c r="F130" s="12" t="s">
        <v>24</v>
      </c>
      <c r="G130" s="12" t="s">
        <v>24</v>
      </c>
      <c r="H130" s="12" t="s">
        <v>24</v>
      </c>
      <c r="I130" s="12" t="s">
        <v>24</v>
      </c>
      <c r="J130" s="12" t="s">
        <v>24</v>
      </c>
      <c r="K130" s="12" t="s">
        <v>24</v>
      </c>
    </row>
    <row r="131" spans="2:11" x14ac:dyDescent="0.2">
      <c r="B131" s="14" t="s">
        <v>153</v>
      </c>
      <c r="C131" s="33" t="s">
        <v>26</v>
      </c>
      <c r="D131" s="16" t="s">
        <v>26</v>
      </c>
      <c r="E131" s="103" t="s">
        <v>26</v>
      </c>
      <c r="F131" s="102" t="s">
        <v>26</v>
      </c>
      <c r="G131" s="21"/>
      <c r="H131" s="21"/>
      <c r="I131" s="19"/>
      <c r="J131" s="70" t="s">
        <v>26</v>
      </c>
      <c r="K131" s="20" t="s">
        <v>26</v>
      </c>
    </row>
    <row r="132" spans="2:11" x14ac:dyDescent="0.2">
      <c r="B132" s="11" t="s">
        <v>24</v>
      </c>
      <c r="C132" s="12" t="s">
        <v>24</v>
      </c>
      <c r="D132" s="13" t="s">
        <v>24</v>
      </c>
      <c r="E132" s="12" t="s">
        <v>24</v>
      </c>
      <c r="F132" s="12" t="s">
        <v>24</v>
      </c>
      <c r="G132" s="12" t="s">
        <v>24</v>
      </c>
      <c r="H132" s="12" t="s">
        <v>24</v>
      </c>
      <c r="I132" s="12" t="s">
        <v>24</v>
      </c>
      <c r="J132" s="12" t="s">
        <v>24</v>
      </c>
      <c r="K132" s="12" t="s">
        <v>24</v>
      </c>
    </row>
    <row r="133" spans="2:11" ht="51" x14ac:dyDescent="0.2">
      <c r="B133" s="54" t="s">
        <v>154</v>
      </c>
      <c r="C133" s="24" t="s">
        <v>155</v>
      </c>
      <c r="D133" s="53"/>
      <c r="E133" s="51"/>
      <c r="F133" s="51"/>
      <c r="G133" s="52">
        <f>SUM(SCDLPT1!G130:'SCDLPT1'!G132)</f>
        <v>0</v>
      </c>
      <c r="H133" s="52">
        <f>SUM(SCDLPT1!H130:'SCDLPT1'!H132)</f>
        <v>0</v>
      </c>
      <c r="I133" s="51"/>
      <c r="J133" s="51"/>
      <c r="K133" s="51"/>
    </row>
    <row r="134" spans="2:11" x14ac:dyDescent="0.2">
      <c r="B134" s="11" t="s">
        <v>24</v>
      </c>
      <c r="C134" s="12" t="s">
        <v>24</v>
      </c>
      <c r="D134" s="13" t="s">
        <v>24</v>
      </c>
      <c r="E134" s="12" t="s">
        <v>24</v>
      </c>
      <c r="F134" s="12" t="s">
        <v>24</v>
      </c>
      <c r="G134" s="12" t="s">
        <v>24</v>
      </c>
      <c r="H134" s="12" t="s">
        <v>24</v>
      </c>
      <c r="I134" s="12" t="s">
        <v>24</v>
      </c>
      <c r="J134" s="12" t="s">
        <v>24</v>
      </c>
      <c r="K134" s="12" t="s">
        <v>24</v>
      </c>
    </row>
    <row r="135" spans="2:11" x14ac:dyDescent="0.2">
      <c r="B135" s="14" t="s">
        <v>156</v>
      </c>
      <c r="C135" s="33" t="s">
        <v>26</v>
      </c>
      <c r="D135" s="16" t="s">
        <v>26</v>
      </c>
      <c r="E135" s="103" t="s">
        <v>26</v>
      </c>
      <c r="F135" s="102" t="s">
        <v>26</v>
      </c>
      <c r="G135" s="21"/>
      <c r="H135" s="21"/>
      <c r="I135" s="19"/>
      <c r="J135" s="70" t="s">
        <v>26</v>
      </c>
      <c r="K135" s="20" t="s">
        <v>26</v>
      </c>
    </row>
    <row r="136" spans="2:11" x14ac:dyDescent="0.2">
      <c r="B136" s="11" t="s">
        <v>24</v>
      </c>
      <c r="C136" s="12" t="s">
        <v>24</v>
      </c>
      <c r="D136" s="13" t="s">
        <v>24</v>
      </c>
      <c r="E136" s="12" t="s">
        <v>24</v>
      </c>
      <c r="F136" s="12" t="s">
        <v>24</v>
      </c>
      <c r="G136" s="12" t="s">
        <v>24</v>
      </c>
      <c r="H136" s="12" t="s">
        <v>24</v>
      </c>
      <c r="I136" s="12" t="s">
        <v>24</v>
      </c>
      <c r="J136" s="12" t="s">
        <v>24</v>
      </c>
      <c r="K136" s="12" t="s">
        <v>24</v>
      </c>
    </row>
    <row r="137" spans="2:11" ht="51" x14ac:dyDescent="0.2">
      <c r="B137" s="54" t="s">
        <v>157</v>
      </c>
      <c r="C137" s="24" t="s">
        <v>158</v>
      </c>
      <c r="D137" s="53"/>
      <c r="E137" s="51"/>
      <c r="F137" s="51"/>
      <c r="G137" s="52">
        <f>SUM(SCDLPT1!G134:'SCDLPT1'!G136)</f>
        <v>0</v>
      </c>
      <c r="H137" s="52">
        <f>SUM(SCDLPT1!H134:'SCDLPT1'!H136)</f>
        <v>0</v>
      </c>
      <c r="I137" s="51"/>
      <c r="J137" s="51"/>
      <c r="K137" s="51"/>
    </row>
    <row r="138" spans="2:11" x14ac:dyDescent="0.2">
      <c r="B138" s="11" t="s">
        <v>24</v>
      </c>
      <c r="C138" s="12" t="s">
        <v>24</v>
      </c>
      <c r="D138" s="13" t="s">
        <v>24</v>
      </c>
      <c r="E138" s="12" t="s">
        <v>24</v>
      </c>
      <c r="F138" s="12" t="s">
        <v>24</v>
      </c>
      <c r="G138" s="12" t="s">
        <v>24</v>
      </c>
      <c r="H138" s="12" t="s">
        <v>24</v>
      </c>
      <c r="I138" s="12" t="s">
        <v>24</v>
      </c>
      <c r="J138" s="12" t="s">
        <v>24</v>
      </c>
      <c r="K138" s="12" t="s">
        <v>24</v>
      </c>
    </row>
    <row r="139" spans="2:11" x14ac:dyDescent="0.2">
      <c r="B139" s="14" t="s">
        <v>159</v>
      </c>
      <c r="C139" s="33" t="s">
        <v>26</v>
      </c>
      <c r="D139" s="16" t="s">
        <v>26</v>
      </c>
      <c r="E139" s="103" t="s">
        <v>26</v>
      </c>
      <c r="F139" s="102" t="s">
        <v>26</v>
      </c>
      <c r="G139" s="21"/>
      <c r="H139" s="21"/>
      <c r="I139" s="19"/>
      <c r="J139" s="70" t="s">
        <v>26</v>
      </c>
      <c r="K139" s="20" t="s">
        <v>26</v>
      </c>
    </row>
    <row r="140" spans="2:11" x14ac:dyDescent="0.2">
      <c r="B140" s="11" t="s">
        <v>24</v>
      </c>
      <c r="C140" s="12" t="s">
        <v>24</v>
      </c>
      <c r="D140" s="13" t="s">
        <v>24</v>
      </c>
      <c r="E140" s="12" t="s">
        <v>24</v>
      </c>
      <c r="F140" s="12" t="s">
        <v>24</v>
      </c>
      <c r="G140" s="12" t="s">
        <v>24</v>
      </c>
      <c r="H140" s="12" t="s">
        <v>24</v>
      </c>
      <c r="I140" s="12" t="s">
        <v>24</v>
      </c>
      <c r="J140" s="12" t="s">
        <v>24</v>
      </c>
      <c r="K140" s="12" t="s">
        <v>24</v>
      </c>
    </row>
    <row r="141" spans="2:11" ht="51" x14ac:dyDescent="0.2">
      <c r="B141" s="54" t="s">
        <v>160</v>
      </c>
      <c r="C141" s="24" t="s">
        <v>161</v>
      </c>
      <c r="D141" s="53"/>
      <c r="E141" s="51"/>
      <c r="F141" s="51"/>
      <c r="G141" s="52">
        <f>SUM(SCDLPT1!G138:'SCDLPT1'!G140)</f>
        <v>0</v>
      </c>
      <c r="H141" s="52">
        <f>SUM(SCDLPT1!H138:'SCDLPT1'!H140)</f>
        <v>0</v>
      </c>
      <c r="I141" s="51"/>
      <c r="J141" s="51"/>
      <c r="K141" s="51"/>
    </row>
    <row r="142" spans="2:11" ht="25.5" x14ac:dyDescent="0.2">
      <c r="B142" s="54" t="s">
        <v>162</v>
      </c>
      <c r="C142" s="24" t="s">
        <v>163</v>
      </c>
      <c r="D142" s="53"/>
      <c r="E142" s="51"/>
      <c r="F142" s="51"/>
      <c r="G142" s="52">
        <f>SCDLPT1!G129+SCDLPT1!G133+SCDLPT1!G137+SCDLPT1!G141</f>
        <v>0</v>
      </c>
      <c r="H142" s="52">
        <f>SCDLPT1!H129+SCDLPT1!H133+SCDLPT1!H137+SCDLPT1!H141</f>
        <v>0</v>
      </c>
      <c r="I142" s="51"/>
      <c r="J142" s="51"/>
      <c r="K142" s="51"/>
    </row>
    <row r="143" spans="2:11" x14ac:dyDescent="0.2">
      <c r="B143" s="54" t="s">
        <v>4913</v>
      </c>
      <c r="C143" s="24" t="s">
        <v>165</v>
      </c>
      <c r="D143" s="53"/>
      <c r="E143" s="51"/>
      <c r="F143" s="51"/>
      <c r="G143" s="52">
        <f>SCDLPT1!G10+SCDLPT1!G27+SCDLPT1!G44+SCDLPT1!G61+SCDLPT1!G78+SCDLPT1!G95+SCDLPT1!G112+SCDLPT1!G129</f>
        <v>0</v>
      </c>
      <c r="H143" s="52">
        <f>SCDLPT1!H10+SCDLPT1!H27+SCDLPT1!H44+SCDLPT1!H61+SCDLPT1!H78+SCDLPT1!H95+SCDLPT1!H112+SCDLPT1!H129</f>
        <v>0</v>
      </c>
      <c r="I143" s="51"/>
      <c r="J143" s="51"/>
      <c r="K143" s="51"/>
    </row>
    <row r="144" spans="2:11" ht="25.5" x14ac:dyDescent="0.2">
      <c r="B144" s="54" t="s">
        <v>4912</v>
      </c>
      <c r="C144" s="24" t="s">
        <v>167</v>
      </c>
      <c r="D144" s="53"/>
      <c r="E144" s="51"/>
      <c r="F144" s="51"/>
      <c r="G144" s="52">
        <f>SCDLPT1!G14+SCDLPT1!G31+SCDLPT1!G48+SCDLPT1!G65+SCDLPT1!G82+SCDLPT1!G99+SCDLPT1!G116+SCDLPT1!G133</f>
        <v>0</v>
      </c>
      <c r="H144" s="52">
        <f>SCDLPT1!H14+SCDLPT1!H31+SCDLPT1!H48+SCDLPT1!H65+SCDLPT1!H82+SCDLPT1!H99+SCDLPT1!H116+SCDLPT1!H133</f>
        <v>0</v>
      </c>
      <c r="I144" s="51"/>
      <c r="J144" s="51"/>
      <c r="K144" s="51"/>
    </row>
    <row r="145" spans="2:11" ht="25.5" x14ac:dyDescent="0.2">
      <c r="B145" s="54" t="s">
        <v>4911</v>
      </c>
      <c r="C145" s="24" t="s">
        <v>169</v>
      </c>
      <c r="D145" s="53"/>
      <c r="E145" s="51"/>
      <c r="F145" s="51"/>
      <c r="G145" s="52">
        <f>SCDLPT1!G18+SCDLPT1!G35+SCDLPT1!G52+SCDLPT1!G69+SCDLPT1!G86+SCDLPT1!G103+SCDLPT1!G120+SCDLPT1!G137</f>
        <v>0</v>
      </c>
      <c r="H145" s="52">
        <f>SCDLPT1!H18+SCDLPT1!H35+SCDLPT1!H52+SCDLPT1!H69+SCDLPT1!H86+SCDLPT1!H103+SCDLPT1!H120+SCDLPT1!H137</f>
        <v>0</v>
      </c>
      <c r="I145" s="51"/>
      <c r="J145" s="51"/>
      <c r="K145" s="51"/>
    </row>
    <row r="146" spans="2:11" ht="25.5" x14ac:dyDescent="0.2">
      <c r="B146" s="54" t="s">
        <v>4910</v>
      </c>
      <c r="C146" s="24" t="s">
        <v>171</v>
      </c>
      <c r="D146" s="53"/>
      <c r="E146" s="51"/>
      <c r="F146" s="51"/>
      <c r="G146" s="52">
        <f>SCDLPT1!G22+SCDLPT1!G39+SCDLPT1!G56+SCDLPT1!G73+SCDLPT1!G90+SCDLPT1!G107+SCDLPT1!G124+SCDLPT1!G141</f>
        <v>0</v>
      </c>
      <c r="H146" s="52">
        <f>SCDLPT1!H22+SCDLPT1!H39+SCDLPT1!H56+SCDLPT1!H73+SCDLPT1!H90+SCDLPT1!H107+SCDLPT1!H124+SCDLPT1!H141</f>
        <v>0</v>
      </c>
      <c r="I146" s="51"/>
      <c r="J146" s="51"/>
      <c r="K146" s="51"/>
    </row>
    <row r="147" spans="2:11" x14ac:dyDescent="0.2">
      <c r="B147" s="54" t="s">
        <v>4909</v>
      </c>
      <c r="C147" s="24" t="s">
        <v>173</v>
      </c>
      <c r="D147" s="53"/>
      <c r="E147" s="51"/>
      <c r="F147" s="51"/>
      <c r="G147" s="52">
        <f>SCDLPT1!G23+SCDLPT1!G40+SCDLPT1!G57+SCDLPT1!G74+SCDLPT1!G91+SCDLPT1!G108+SCDLPT1!G125+SCDLPT1!G142</f>
        <v>0</v>
      </c>
      <c r="H147" s="52">
        <f>SCDLPT1!H23+SCDLPT1!H40+SCDLPT1!H57+SCDLPT1!H74+SCDLPT1!H91+SCDLPT1!H108+SCDLPT1!H125+SCDLPT1!H142</f>
        <v>0</v>
      </c>
      <c r="I147" s="51"/>
      <c r="J147" s="51"/>
      <c r="K147" s="51"/>
    </row>
    <row r="148" spans="2:11" x14ac:dyDescent="0.2">
      <c r="B148" s="11" t="s">
        <v>24</v>
      </c>
      <c r="C148" s="12" t="s">
        <v>24</v>
      </c>
      <c r="D148" s="13" t="s">
        <v>24</v>
      </c>
      <c r="E148" s="12" t="s">
        <v>24</v>
      </c>
      <c r="F148" s="12" t="s">
        <v>24</v>
      </c>
      <c r="G148" s="12" t="s">
        <v>24</v>
      </c>
      <c r="H148" s="12" t="s">
        <v>24</v>
      </c>
      <c r="I148" s="12" t="s">
        <v>24</v>
      </c>
      <c r="J148" s="12" t="s">
        <v>24</v>
      </c>
      <c r="K148" s="12" t="s">
        <v>24</v>
      </c>
    </row>
    <row r="149" spans="2:11" x14ac:dyDescent="0.2">
      <c r="B149" s="14" t="s">
        <v>4908</v>
      </c>
      <c r="C149" s="33" t="s">
        <v>26</v>
      </c>
      <c r="D149" s="16" t="s">
        <v>26</v>
      </c>
      <c r="E149" s="98" t="s">
        <v>26</v>
      </c>
      <c r="F149" s="101" t="s">
        <v>26</v>
      </c>
      <c r="G149" s="21"/>
      <c r="H149" s="21"/>
      <c r="I149" s="19"/>
      <c r="J149" s="70" t="s">
        <v>26</v>
      </c>
      <c r="K149" s="20" t="s">
        <v>26</v>
      </c>
    </row>
    <row r="150" spans="2:11" x14ac:dyDescent="0.2">
      <c r="B150" s="11" t="s">
        <v>24</v>
      </c>
      <c r="C150" s="12" t="s">
        <v>24</v>
      </c>
      <c r="D150" s="13" t="s">
        <v>24</v>
      </c>
      <c r="E150" s="12" t="s">
        <v>24</v>
      </c>
      <c r="F150" s="12" t="s">
        <v>24</v>
      </c>
      <c r="G150" s="12" t="s">
        <v>24</v>
      </c>
      <c r="H150" s="12" t="s">
        <v>24</v>
      </c>
      <c r="I150" s="12" t="s">
        <v>24</v>
      </c>
      <c r="J150" s="12" t="s">
        <v>24</v>
      </c>
      <c r="K150" s="12" t="s">
        <v>24</v>
      </c>
    </row>
    <row r="151" spans="2:11" ht="38.25" x14ac:dyDescent="0.2">
      <c r="B151" s="54" t="s">
        <v>4907</v>
      </c>
      <c r="C151" s="24" t="s">
        <v>4906</v>
      </c>
      <c r="D151" s="53"/>
      <c r="E151" s="51"/>
      <c r="F151" s="51"/>
      <c r="G151" s="52">
        <f>SUM(SCDLPT1!G148:'SCDLPT1'!G150)</f>
        <v>0</v>
      </c>
      <c r="H151" s="52">
        <f>SUM(SCDLPT1!H148:'SCDLPT1'!H150)</f>
        <v>0</v>
      </c>
      <c r="I151" s="51"/>
      <c r="J151" s="51"/>
      <c r="K151" s="51"/>
    </row>
    <row r="152" spans="2:11" x14ac:dyDescent="0.2">
      <c r="B152" s="11" t="s">
        <v>24</v>
      </c>
      <c r="C152" s="12" t="s">
        <v>24</v>
      </c>
      <c r="D152" s="13" t="s">
        <v>24</v>
      </c>
      <c r="E152" s="12" t="s">
        <v>24</v>
      </c>
      <c r="F152" s="12" t="s">
        <v>24</v>
      </c>
      <c r="G152" s="12" t="s">
        <v>24</v>
      </c>
      <c r="H152" s="12" t="s">
        <v>24</v>
      </c>
      <c r="I152" s="12" t="s">
        <v>24</v>
      </c>
      <c r="J152" s="12" t="s">
        <v>24</v>
      </c>
      <c r="K152" s="12" t="s">
        <v>24</v>
      </c>
    </row>
    <row r="153" spans="2:11" x14ac:dyDescent="0.2">
      <c r="B153" s="14" t="s">
        <v>4905</v>
      </c>
      <c r="C153" s="33" t="s">
        <v>26</v>
      </c>
      <c r="D153" s="16" t="s">
        <v>26</v>
      </c>
      <c r="E153" s="98" t="s">
        <v>26</v>
      </c>
      <c r="F153" s="101" t="s">
        <v>26</v>
      </c>
      <c r="G153" s="21"/>
      <c r="H153" s="21"/>
      <c r="I153" s="19"/>
      <c r="J153" s="70" t="s">
        <v>26</v>
      </c>
      <c r="K153" s="20" t="s">
        <v>26</v>
      </c>
    </row>
    <row r="154" spans="2:11" x14ac:dyDescent="0.2">
      <c r="B154" s="11" t="s">
        <v>24</v>
      </c>
      <c r="C154" s="12" t="s">
        <v>24</v>
      </c>
      <c r="D154" s="13" t="s">
        <v>24</v>
      </c>
      <c r="E154" s="12" t="s">
        <v>24</v>
      </c>
      <c r="F154" s="12" t="s">
        <v>24</v>
      </c>
      <c r="G154" s="12" t="s">
        <v>24</v>
      </c>
      <c r="H154" s="12" t="s">
        <v>24</v>
      </c>
      <c r="I154" s="12" t="s">
        <v>24</v>
      </c>
      <c r="J154" s="12" t="s">
        <v>24</v>
      </c>
      <c r="K154" s="12" t="s">
        <v>24</v>
      </c>
    </row>
    <row r="155" spans="2:11" ht="38.25" x14ac:dyDescent="0.2">
      <c r="B155" s="54" t="s">
        <v>4904</v>
      </c>
      <c r="C155" s="24" t="s">
        <v>4903</v>
      </c>
      <c r="D155" s="53"/>
      <c r="E155" s="51"/>
      <c r="F155" s="51"/>
      <c r="G155" s="52">
        <f>SUM(SCDLPT1!G152:'SCDLPT1'!G154)</f>
        <v>0</v>
      </c>
      <c r="H155" s="52">
        <f>SUM(SCDLPT1!H152:'SCDLPT1'!H154)</f>
        <v>0</v>
      </c>
      <c r="I155" s="51"/>
      <c r="J155" s="51"/>
      <c r="K155" s="51"/>
    </row>
    <row r="156" spans="2:11" x14ac:dyDescent="0.2">
      <c r="B156" s="54" t="s">
        <v>4902</v>
      </c>
      <c r="C156" s="24" t="s">
        <v>4901</v>
      </c>
      <c r="D156" s="53"/>
      <c r="E156" s="51"/>
      <c r="F156" s="51"/>
      <c r="G156" s="52">
        <f>SCDLPT1!G151+SCDLPT1!G155</f>
        <v>0</v>
      </c>
      <c r="H156" s="52">
        <f>SCDLPT1!H151+SCDLPT1!H155</f>
        <v>0</v>
      </c>
      <c r="I156" s="51"/>
      <c r="J156" s="51"/>
      <c r="K156" s="51"/>
    </row>
    <row r="157" spans="2:11" x14ac:dyDescent="0.2">
      <c r="B157" s="11" t="s">
        <v>24</v>
      </c>
      <c r="C157" s="12" t="s">
        <v>24</v>
      </c>
      <c r="D157" s="13" t="s">
        <v>24</v>
      </c>
      <c r="E157" s="12" t="s">
        <v>24</v>
      </c>
      <c r="F157" s="12" t="s">
        <v>24</v>
      </c>
      <c r="G157" s="12" t="s">
        <v>24</v>
      </c>
      <c r="H157" s="12" t="s">
        <v>24</v>
      </c>
      <c r="I157" s="12" t="s">
        <v>24</v>
      </c>
      <c r="J157" s="12" t="s">
        <v>24</v>
      </c>
      <c r="K157" s="12" t="s">
        <v>24</v>
      </c>
    </row>
    <row r="158" spans="2:11" x14ac:dyDescent="0.2">
      <c r="B158" s="14" t="s">
        <v>4900</v>
      </c>
      <c r="C158" s="33" t="s">
        <v>26</v>
      </c>
      <c r="D158" s="16" t="s">
        <v>26</v>
      </c>
      <c r="E158" s="98" t="s">
        <v>26</v>
      </c>
      <c r="F158" s="100" t="s">
        <v>26</v>
      </c>
      <c r="G158" s="21"/>
      <c r="H158" s="21"/>
      <c r="I158" s="19"/>
      <c r="J158" s="70" t="s">
        <v>26</v>
      </c>
      <c r="K158" s="20" t="s">
        <v>26</v>
      </c>
    </row>
    <row r="159" spans="2:11" x14ac:dyDescent="0.2">
      <c r="B159" s="11" t="s">
        <v>24</v>
      </c>
      <c r="C159" s="12" t="s">
        <v>24</v>
      </c>
      <c r="D159" s="13" t="s">
        <v>24</v>
      </c>
      <c r="E159" s="12" t="s">
        <v>24</v>
      </c>
      <c r="F159" s="12" t="s">
        <v>24</v>
      </c>
      <c r="G159" s="12" t="s">
        <v>24</v>
      </c>
      <c r="H159" s="12" t="s">
        <v>24</v>
      </c>
      <c r="I159" s="12" t="s">
        <v>24</v>
      </c>
      <c r="J159" s="12" t="s">
        <v>24</v>
      </c>
      <c r="K159" s="12" t="s">
        <v>24</v>
      </c>
    </row>
    <row r="160" spans="2:11" ht="38.25" x14ac:dyDescent="0.2">
      <c r="B160" s="54" t="s">
        <v>4899</v>
      </c>
      <c r="C160" s="24" t="s">
        <v>4898</v>
      </c>
      <c r="D160" s="53"/>
      <c r="E160" s="51"/>
      <c r="F160" s="51"/>
      <c r="G160" s="52">
        <f>SUM(SCDLPT1!G157:'SCDLPT1'!G159)</f>
        <v>0</v>
      </c>
      <c r="H160" s="52">
        <f>SUM(SCDLPT1!H157:'SCDLPT1'!H159)</f>
        <v>0</v>
      </c>
      <c r="I160" s="51"/>
      <c r="J160" s="51"/>
      <c r="K160" s="51"/>
    </row>
    <row r="161" spans="2:11" x14ac:dyDescent="0.2">
      <c r="B161" s="11" t="s">
        <v>24</v>
      </c>
      <c r="C161" s="12" t="s">
        <v>24</v>
      </c>
      <c r="D161" s="13" t="s">
        <v>24</v>
      </c>
      <c r="E161" s="12" t="s">
        <v>24</v>
      </c>
      <c r="F161" s="12" t="s">
        <v>24</v>
      </c>
      <c r="G161" s="12" t="s">
        <v>24</v>
      </c>
      <c r="H161" s="12" t="s">
        <v>24</v>
      </c>
      <c r="I161" s="12" t="s">
        <v>24</v>
      </c>
      <c r="J161" s="12" t="s">
        <v>24</v>
      </c>
      <c r="K161" s="12" t="s">
        <v>24</v>
      </c>
    </row>
    <row r="162" spans="2:11" x14ac:dyDescent="0.2">
      <c r="B162" s="14" t="s">
        <v>4897</v>
      </c>
      <c r="C162" s="33" t="s">
        <v>26</v>
      </c>
      <c r="D162" s="16" t="s">
        <v>26</v>
      </c>
      <c r="E162" s="98" t="s">
        <v>26</v>
      </c>
      <c r="F162" s="100" t="s">
        <v>26</v>
      </c>
      <c r="G162" s="21"/>
      <c r="H162" s="21"/>
      <c r="I162" s="19"/>
      <c r="J162" s="70" t="s">
        <v>26</v>
      </c>
      <c r="K162" s="20" t="s">
        <v>26</v>
      </c>
    </row>
    <row r="163" spans="2:11" x14ac:dyDescent="0.2">
      <c r="B163" s="11" t="s">
        <v>24</v>
      </c>
      <c r="C163" s="12" t="s">
        <v>24</v>
      </c>
      <c r="D163" s="13" t="s">
        <v>24</v>
      </c>
      <c r="E163" s="12" t="s">
        <v>24</v>
      </c>
      <c r="F163" s="12" t="s">
        <v>24</v>
      </c>
      <c r="G163" s="12" t="s">
        <v>24</v>
      </c>
      <c r="H163" s="12" t="s">
        <v>24</v>
      </c>
      <c r="I163" s="12" t="s">
        <v>24</v>
      </c>
      <c r="J163" s="12" t="s">
        <v>24</v>
      </c>
      <c r="K163" s="12" t="s">
        <v>24</v>
      </c>
    </row>
    <row r="164" spans="2:11" ht="38.25" x14ac:dyDescent="0.2">
      <c r="B164" s="54" t="s">
        <v>4896</v>
      </c>
      <c r="C164" s="24" t="s">
        <v>4895</v>
      </c>
      <c r="D164" s="53"/>
      <c r="E164" s="51"/>
      <c r="F164" s="51"/>
      <c r="G164" s="52">
        <f>SUM(SCDLPT1!G161:'SCDLPT1'!G163)</f>
        <v>0</v>
      </c>
      <c r="H164" s="52">
        <f>SUM(SCDLPT1!H161:'SCDLPT1'!H163)</f>
        <v>0</v>
      </c>
      <c r="I164" s="51"/>
      <c r="J164" s="51"/>
      <c r="K164" s="51"/>
    </row>
    <row r="165" spans="2:11" x14ac:dyDescent="0.2">
      <c r="B165" s="11" t="s">
        <v>24</v>
      </c>
      <c r="C165" s="12" t="s">
        <v>24</v>
      </c>
      <c r="D165" s="13" t="s">
        <v>24</v>
      </c>
      <c r="E165" s="12" t="s">
        <v>24</v>
      </c>
      <c r="F165" s="12" t="s">
        <v>24</v>
      </c>
      <c r="G165" s="12" t="s">
        <v>24</v>
      </c>
      <c r="H165" s="12" t="s">
        <v>24</v>
      </c>
      <c r="I165" s="12" t="s">
        <v>24</v>
      </c>
      <c r="J165" s="12" t="s">
        <v>24</v>
      </c>
      <c r="K165" s="12" t="s">
        <v>24</v>
      </c>
    </row>
    <row r="166" spans="2:11" x14ac:dyDescent="0.2">
      <c r="B166" s="14" t="s">
        <v>4894</v>
      </c>
      <c r="C166" s="33" t="s">
        <v>26</v>
      </c>
      <c r="D166" s="16" t="s">
        <v>26</v>
      </c>
      <c r="E166" s="98" t="s">
        <v>26</v>
      </c>
      <c r="F166" s="100" t="s">
        <v>26</v>
      </c>
      <c r="G166" s="21"/>
      <c r="H166" s="21"/>
      <c r="I166" s="19"/>
      <c r="J166" s="70" t="s">
        <v>26</v>
      </c>
      <c r="K166" s="20" t="s">
        <v>26</v>
      </c>
    </row>
    <row r="167" spans="2:11" x14ac:dyDescent="0.2">
      <c r="B167" s="11" t="s">
        <v>24</v>
      </c>
      <c r="C167" s="12" t="s">
        <v>24</v>
      </c>
      <c r="D167" s="13" t="s">
        <v>24</v>
      </c>
      <c r="E167" s="12" t="s">
        <v>24</v>
      </c>
      <c r="F167" s="12" t="s">
        <v>24</v>
      </c>
      <c r="G167" s="12" t="s">
        <v>24</v>
      </c>
      <c r="H167" s="12" t="s">
        <v>24</v>
      </c>
      <c r="I167" s="12" t="s">
        <v>24</v>
      </c>
      <c r="J167" s="12" t="s">
        <v>24</v>
      </c>
      <c r="K167" s="12" t="s">
        <v>24</v>
      </c>
    </row>
    <row r="168" spans="2:11" ht="25.5" x14ac:dyDescent="0.2">
      <c r="B168" s="54" t="s">
        <v>4893</v>
      </c>
      <c r="C168" s="24" t="s">
        <v>4892</v>
      </c>
      <c r="D168" s="53"/>
      <c r="E168" s="51"/>
      <c r="F168" s="51"/>
      <c r="G168" s="52">
        <f>SUM(SCDLPT1!G165:'SCDLPT1'!G167)</f>
        <v>0</v>
      </c>
      <c r="H168" s="52">
        <f>SUM(SCDLPT1!H165:'SCDLPT1'!H167)</f>
        <v>0</v>
      </c>
      <c r="I168" s="51"/>
      <c r="J168" s="51"/>
      <c r="K168" s="51"/>
    </row>
    <row r="169" spans="2:11" x14ac:dyDescent="0.2">
      <c r="B169" s="11" t="s">
        <v>24</v>
      </c>
      <c r="C169" s="12" t="s">
        <v>24</v>
      </c>
      <c r="D169" s="13" t="s">
        <v>24</v>
      </c>
      <c r="E169" s="12" t="s">
        <v>24</v>
      </c>
      <c r="F169" s="12" t="s">
        <v>24</v>
      </c>
      <c r="G169" s="12" t="s">
        <v>24</v>
      </c>
      <c r="H169" s="12" t="s">
        <v>24</v>
      </c>
      <c r="I169" s="12" t="s">
        <v>24</v>
      </c>
      <c r="J169" s="12" t="s">
        <v>24</v>
      </c>
      <c r="K169" s="12" t="s">
        <v>24</v>
      </c>
    </row>
    <row r="170" spans="2:11" x14ac:dyDescent="0.2">
      <c r="B170" s="14" t="s">
        <v>4891</v>
      </c>
      <c r="C170" s="33" t="s">
        <v>26</v>
      </c>
      <c r="D170" s="16" t="s">
        <v>26</v>
      </c>
      <c r="E170" s="98" t="s">
        <v>26</v>
      </c>
      <c r="F170" s="100" t="s">
        <v>26</v>
      </c>
      <c r="G170" s="21"/>
      <c r="H170" s="21"/>
      <c r="I170" s="19"/>
      <c r="J170" s="70" t="s">
        <v>26</v>
      </c>
      <c r="K170" s="20" t="s">
        <v>26</v>
      </c>
    </row>
    <row r="171" spans="2:11" x14ac:dyDescent="0.2">
      <c r="B171" s="11" t="s">
        <v>24</v>
      </c>
      <c r="C171" s="12" t="s">
        <v>24</v>
      </c>
      <c r="D171" s="13" t="s">
        <v>24</v>
      </c>
      <c r="E171" s="12" t="s">
        <v>24</v>
      </c>
      <c r="F171" s="12" t="s">
        <v>24</v>
      </c>
      <c r="G171" s="12" t="s">
        <v>24</v>
      </c>
      <c r="H171" s="12" t="s">
        <v>24</v>
      </c>
      <c r="I171" s="12" t="s">
        <v>24</v>
      </c>
      <c r="J171" s="12" t="s">
        <v>24</v>
      </c>
      <c r="K171" s="12" t="s">
        <v>24</v>
      </c>
    </row>
    <row r="172" spans="2:11" ht="25.5" x14ac:dyDescent="0.2">
      <c r="B172" s="54" t="s">
        <v>4890</v>
      </c>
      <c r="C172" s="24" t="s">
        <v>4889</v>
      </c>
      <c r="D172" s="53"/>
      <c r="E172" s="51"/>
      <c r="F172" s="51"/>
      <c r="G172" s="52">
        <f>SUM(SCDLPT1!G169:'SCDLPT1'!G171)</f>
        <v>0</v>
      </c>
      <c r="H172" s="52">
        <f>SUM(SCDLPT1!H169:'SCDLPT1'!H171)</f>
        <v>0</v>
      </c>
      <c r="I172" s="51"/>
      <c r="J172" s="51"/>
      <c r="K172" s="51"/>
    </row>
    <row r="173" spans="2:11" x14ac:dyDescent="0.2">
      <c r="B173" s="54" t="s">
        <v>4888</v>
      </c>
      <c r="C173" s="24" t="s">
        <v>4887</v>
      </c>
      <c r="D173" s="53"/>
      <c r="E173" s="51"/>
      <c r="F173" s="51"/>
      <c r="G173" s="52">
        <f>SCDLPT1!G160+SCDLPT1!G164+SCDLPT1!G168+SCDLPT1!G172</f>
        <v>0</v>
      </c>
      <c r="H173" s="52">
        <f>SCDLPT1!H160+SCDLPT1!H164+SCDLPT1!H168+SCDLPT1!H172</f>
        <v>0</v>
      </c>
      <c r="I173" s="51"/>
      <c r="J173" s="51"/>
      <c r="K173" s="51"/>
    </row>
    <row r="174" spans="2:11" ht="25.5" x14ac:dyDescent="0.2">
      <c r="B174" s="54" t="s">
        <v>4886</v>
      </c>
      <c r="C174" s="24" t="s">
        <v>4885</v>
      </c>
      <c r="D174" s="53"/>
      <c r="E174" s="51"/>
      <c r="F174" s="51"/>
      <c r="G174" s="52">
        <f>SCDLPT1!G156+SCDLPT1!G173</f>
        <v>0</v>
      </c>
      <c r="H174" s="52">
        <f>SCDLPT1!H156+SCDLPT1!H173</f>
        <v>0</v>
      </c>
      <c r="I174" s="51"/>
      <c r="J174" s="51"/>
      <c r="K174" s="51"/>
    </row>
    <row r="175" spans="2:11" x14ac:dyDescent="0.2">
      <c r="B175" s="11" t="s">
        <v>24</v>
      </c>
      <c r="C175" s="12" t="s">
        <v>24</v>
      </c>
      <c r="D175" s="13" t="s">
        <v>24</v>
      </c>
      <c r="E175" s="12" t="s">
        <v>24</v>
      </c>
      <c r="F175" s="12" t="s">
        <v>24</v>
      </c>
      <c r="G175" s="12" t="s">
        <v>24</v>
      </c>
      <c r="H175" s="12" t="s">
        <v>24</v>
      </c>
      <c r="I175" s="12" t="s">
        <v>24</v>
      </c>
      <c r="J175" s="12" t="s">
        <v>24</v>
      </c>
      <c r="K175" s="12" t="s">
        <v>24</v>
      </c>
    </row>
    <row r="176" spans="2:11" x14ac:dyDescent="0.2">
      <c r="B176" s="14" t="s">
        <v>4884</v>
      </c>
      <c r="C176" s="33" t="s">
        <v>26</v>
      </c>
      <c r="D176" s="16" t="s">
        <v>26</v>
      </c>
      <c r="E176" s="98" t="s">
        <v>26</v>
      </c>
      <c r="F176" s="51"/>
      <c r="G176" s="21"/>
      <c r="H176" s="21"/>
      <c r="I176" s="19"/>
      <c r="J176" s="70" t="s">
        <v>26</v>
      </c>
      <c r="K176" s="20" t="s">
        <v>26</v>
      </c>
    </row>
    <row r="177" spans="2:11" x14ac:dyDescent="0.2">
      <c r="B177" s="11" t="s">
        <v>24</v>
      </c>
      <c r="C177" s="12" t="s">
        <v>24</v>
      </c>
      <c r="D177" s="13" t="s">
        <v>24</v>
      </c>
      <c r="E177" s="12" t="s">
        <v>24</v>
      </c>
      <c r="F177" s="12" t="s">
        <v>24</v>
      </c>
      <c r="G177" s="12" t="s">
        <v>24</v>
      </c>
      <c r="H177" s="12" t="s">
        <v>24</v>
      </c>
      <c r="I177" s="12" t="s">
        <v>24</v>
      </c>
      <c r="J177" s="12" t="s">
        <v>24</v>
      </c>
      <c r="K177" s="12" t="s">
        <v>24</v>
      </c>
    </row>
    <row r="178" spans="2:11" ht="25.5" x14ac:dyDescent="0.2">
      <c r="B178" s="54" t="s">
        <v>180</v>
      </c>
      <c r="C178" s="24" t="s">
        <v>4883</v>
      </c>
      <c r="D178" s="53"/>
      <c r="E178" s="51"/>
      <c r="F178" s="51"/>
      <c r="G178" s="52">
        <f>SUM(SCDLPT1!G175:'SCDLPT1'!G177)</f>
        <v>0</v>
      </c>
      <c r="H178" s="52">
        <f>SUM(SCDLPT1!H175:'SCDLPT1'!H177)</f>
        <v>0</v>
      </c>
      <c r="I178" s="51"/>
      <c r="J178" s="51"/>
      <c r="K178" s="51"/>
    </row>
    <row r="179" spans="2:11" x14ac:dyDescent="0.2">
      <c r="B179" s="11" t="s">
        <v>24</v>
      </c>
      <c r="C179" s="12" t="s">
        <v>24</v>
      </c>
      <c r="D179" s="13" t="s">
        <v>24</v>
      </c>
      <c r="E179" s="12" t="s">
        <v>24</v>
      </c>
      <c r="F179" s="12" t="s">
        <v>24</v>
      </c>
      <c r="G179" s="12" t="s">
        <v>24</v>
      </c>
      <c r="H179" s="12" t="s">
        <v>24</v>
      </c>
      <c r="I179" s="12" t="s">
        <v>24</v>
      </c>
      <c r="J179" s="12" t="s">
        <v>24</v>
      </c>
      <c r="K179" s="12" t="s">
        <v>24</v>
      </c>
    </row>
    <row r="180" spans="2:11" x14ac:dyDescent="0.2">
      <c r="B180" s="14" t="s">
        <v>182</v>
      </c>
      <c r="C180" s="33" t="s">
        <v>26</v>
      </c>
      <c r="D180" s="16" t="s">
        <v>26</v>
      </c>
      <c r="E180" s="98" t="s">
        <v>26</v>
      </c>
      <c r="F180" s="51"/>
      <c r="G180" s="21"/>
      <c r="H180" s="21"/>
      <c r="I180" s="19"/>
      <c r="J180" s="70" t="s">
        <v>26</v>
      </c>
      <c r="K180" s="20" t="s">
        <v>26</v>
      </c>
    </row>
    <row r="181" spans="2:11" x14ac:dyDescent="0.2">
      <c r="B181" s="11" t="s">
        <v>24</v>
      </c>
      <c r="C181" s="12" t="s">
        <v>24</v>
      </c>
      <c r="D181" s="13" t="s">
        <v>24</v>
      </c>
      <c r="E181" s="12" t="s">
        <v>24</v>
      </c>
      <c r="F181" s="12" t="s">
        <v>24</v>
      </c>
      <c r="G181" s="12" t="s">
        <v>24</v>
      </c>
      <c r="H181" s="12" t="s">
        <v>24</v>
      </c>
      <c r="I181" s="12" t="s">
        <v>24</v>
      </c>
      <c r="J181" s="12" t="s">
        <v>24</v>
      </c>
      <c r="K181" s="12" t="s">
        <v>24</v>
      </c>
    </row>
    <row r="182" spans="2:11" ht="38.25" x14ac:dyDescent="0.2">
      <c r="B182" s="54" t="s">
        <v>183</v>
      </c>
      <c r="C182" s="24" t="s">
        <v>4882</v>
      </c>
      <c r="D182" s="53"/>
      <c r="E182" s="51"/>
      <c r="F182" s="51"/>
      <c r="G182" s="52">
        <f>SUM(SCDLPT1!G179:'SCDLPT1'!G181)</f>
        <v>0</v>
      </c>
      <c r="H182" s="52">
        <f>SUM(SCDLPT1!H179:'SCDLPT1'!H181)</f>
        <v>0</v>
      </c>
      <c r="I182" s="51"/>
      <c r="J182" s="51"/>
      <c r="K182" s="51"/>
    </row>
    <row r="183" spans="2:11" x14ac:dyDescent="0.2">
      <c r="B183" s="11" t="s">
        <v>24</v>
      </c>
      <c r="C183" s="12" t="s">
        <v>24</v>
      </c>
      <c r="D183" s="13" t="s">
        <v>24</v>
      </c>
      <c r="E183" s="12" t="s">
        <v>24</v>
      </c>
      <c r="F183" s="12" t="s">
        <v>24</v>
      </c>
      <c r="G183" s="12" t="s">
        <v>24</v>
      </c>
      <c r="H183" s="12" t="s">
        <v>24</v>
      </c>
      <c r="I183" s="12" t="s">
        <v>24</v>
      </c>
      <c r="J183" s="12" t="s">
        <v>24</v>
      </c>
      <c r="K183" s="12" t="s">
        <v>24</v>
      </c>
    </row>
    <row r="184" spans="2:11" x14ac:dyDescent="0.2">
      <c r="B184" s="14" t="s">
        <v>185</v>
      </c>
      <c r="C184" s="33" t="s">
        <v>26</v>
      </c>
      <c r="D184" s="16" t="s">
        <v>26</v>
      </c>
      <c r="E184" s="98" t="s">
        <v>26</v>
      </c>
      <c r="F184" s="99" t="s">
        <v>26</v>
      </c>
      <c r="G184" s="21"/>
      <c r="H184" s="21"/>
      <c r="I184" s="19"/>
      <c r="J184" s="70" t="s">
        <v>26</v>
      </c>
      <c r="K184" s="20" t="s">
        <v>26</v>
      </c>
    </row>
    <row r="185" spans="2:11" x14ac:dyDescent="0.2">
      <c r="B185" s="11" t="s">
        <v>24</v>
      </c>
      <c r="C185" s="12" t="s">
        <v>24</v>
      </c>
      <c r="D185" s="13" t="s">
        <v>24</v>
      </c>
      <c r="E185" s="12" t="s">
        <v>24</v>
      </c>
      <c r="F185" s="12" t="s">
        <v>24</v>
      </c>
      <c r="G185" s="12" t="s">
        <v>24</v>
      </c>
      <c r="H185" s="12" t="s">
        <v>24</v>
      </c>
      <c r="I185" s="12" t="s">
        <v>24</v>
      </c>
      <c r="J185" s="12" t="s">
        <v>24</v>
      </c>
      <c r="K185" s="12" t="s">
        <v>24</v>
      </c>
    </row>
    <row r="186" spans="2:11" ht="25.5" x14ac:dyDescent="0.2">
      <c r="B186" s="54" t="s">
        <v>186</v>
      </c>
      <c r="C186" s="24" t="s">
        <v>4881</v>
      </c>
      <c r="D186" s="53"/>
      <c r="E186" s="51"/>
      <c r="F186" s="51"/>
      <c r="G186" s="52">
        <f>SUM(SCDLPT1!G183:'SCDLPT1'!G185)</f>
        <v>0</v>
      </c>
      <c r="H186" s="52">
        <f>SUM(SCDLPT1!H183:'SCDLPT1'!H185)</f>
        <v>0</v>
      </c>
      <c r="I186" s="51"/>
      <c r="J186" s="51"/>
      <c r="K186" s="51"/>
    </row>
    <row r="187" spans="2:11" x14ac:dyDescent="0.2">
      <c r="B187" s="11" t="s">
        <v>24</v>
      </c>
      <c r="C187" s="12" t="s">
        <v>24</v>
      </c>
      <c r="D187" s="13" t="s">
        <v>24</v>
      </c>
      <c r="E187" s="12" t="s">
        <v>24</v>
      </c>
      <c r="F187" s="12" t="s">
        <v>24</v>
      </c>
      <c r="G187" s="12" t="s">
        <v>24</v>
      </c>
      <c r="H187" s="12" t="s">
        <v>24</v>
      </c>
      <c r="I187" s="12" t="s">
        <v>24</v>
      </c>
      <c r="J187" s="12" t="s">
        <v>24</v>
      </c>
      <c r="K187" s="12" t="s">
        <v>24</v>
      </c>
    </row>
    <row r="188" spans="2:11" x14ac:dyDescent="0.2">
      <c r="B188" s="14" t="s">
        <v>4880</v>
      </c>
      <c r="C188" s="33" t="s">
        <v>26</v>
      </c>
      <c r="D188" s="16" t="s">
        <v>26</v>
      </c>
      <c r="E188" s="17" t="s">
        <v>26</v>
      </c>
      <c r="F188" s="51"/>
      <c r="G188" s="21"/>
      <c r="H188" s="21"/>
      <c r="I188" s="19"/>
      <c r="J188" s="70" t="s">
        <v>26</v>
      </c>
      <c r="K188" s="20" t="s">
        <v>26</v>
      </c>
    </row>
    <row r="189" spans="2:11" x14ac:dyDescent="0.2">
      <c r="B189" s="11" t="s">
        <v>24</v>
      </c>
      <c r="C189" s="12" t="s">
        <v>24</v>
      </c>
      <c r="D189" s="13" t="s">
        <v>24</v>
      </c>
      <c r="E189" s="12" t="s">
        <v>24</v>
      </c>
      <c r="F189" s="12" t="s">
        <v>24</v>
      </c>
      <c r="G189" s="12" t="s">
        <v>24</v>
      </c>
      <c r="H189" s="12" t="s">
        <v>24</v>
      </c>
      <c r="I189" s="12" t="s">
        <v>24</v>
      </c>
      <c r="J189" s="12" t="s">
        <v>24</v>
      </c>
      <c r="K189" s="12" t="s">
        <v>24</v>
      </c>
    </row>
    <row r="190" spans="2:11" ht="25.5" x14ac:dyDescent="0.2">
      <c r="B190" s="54" t="s">
        <v>196</v>
      </c>
      <c r="C190" s="24" t="s">
        <v>4879</v>
      </c>
      <c r="D190" s="53"/>
      <c r="E190" s="51"/>
      <c r="F190" s="51"/>
      <c r="G190" s="52">
        <f>SUM(SCDLPT1!G187:'SCDLPT1'!G189)</f>
        <v>0</v>
      </c>
      <c r="H190" s="52">
        <f>SUM(SCDLPT1!H187:'SCDLPT1'!H189)</f>
        <v>0</v>
      </c>
      <c r="I190" s="51"/>
      <c r="J190" s="51"/>
      <c r="K190" s="51"/>
    </row>
    <row r="191" spans="2:11" x14ac:dyDescent="0.2">
      <c r="B191" s="11" t="s">
        <v>24</v>
      </c>
      <c r="C191" s="12" t="s">
        <v>24</v>
      </c>
      <c r="D191" s="13" t="s">
        <v>24</v>
      </c>
      <c r="E191" s="12" t="s">
        <v>24</v>
      </c>
      <c r="F191" s="12" t="s">
        <v>24</v>
      </c>
      <c r="G191" s="12" t="s">
        <v>24</v>
      </c>
      <c r="H191" s="12" t="s">
        <v>24</v>
      </c>
      <c r="I191" s="12" t="s">
        <v>24</v>
      </c>
      <c r="J191" s="12" t="s">
        <v>24</v>
      </c>
      <c r="K191" s="12" t="s">
        <v>24</v>
      </c>
    </row>
    <row r="192" spans="2:11" x14ac:dyDescent="0.2">
      <c r="B192" s="14" t="s">
        <v>198</v>
      </c>
      <c r="C192" s="33" t="s">
        <v>26</v>
      </c>
      <c r="D192" s="16" t="s">
        <v>26</v>
      </c>
      <c r="E192" s="98" t="s">
        <v>26</v>
      </c>
      <c r="F192" s="51"/>
      <c r="G192" s="21"/>
      <c r="H192" s="21"/>
      <c r="I192" s="19"/>
      <c r="J192" s="70" t="s">
        <v>26</v>
      </c>
      <c r="K192" s="20" t="s">
        <v>26</v>
      </c>
    </row>
    <row r="193" spans="2:11" x14ac:dyDescent="0.2">
      <c r="B193" s="11" t="s">
        <v>24</v>
      </c>
      <c r="C193" s="12" t="s">
        <v>24</v>
      </c>
      <c r="D193" s="13" t="s">
        <v>24</v>
      </c>
      <c r="E193" s="12" t="s">
        <v>24</v>
      </c>
      <c r="F193" s="12" t="s">
        <v>24</v>
      </c>
      <c r="G193" s="12" t="s">
        <v>24</v>
      </c>
      <c r="H193" s="12" t="s">
        <v>24</v>
      </c>
      <c r="I193" s="12" t="s">
        <v>24</v>
      </c>
      <c r="J193" s="12" t="s">
        <v>24</v>
      </c>
      <c r="K193" s="12" t="s">
        <v>24</v>
      </c>
    </row>
    <row r="194" spans="2:11" ht="25.5" x14ac:dyDescent="0.2">
      <c r="B194" s="54" t="s">
        <v>199</v>
      </c>
      <c r="C194" s="24" t="s">
        <v>4878</v>
      </c>
      <c r="D194" s="53"/>
      <c r="E194" s="51"/>
      <c r="F194" s="51"/>
      <c r="G194" s="52">
        <f>SUM(SCDLPT1!G191:'SCDLPT1'!G193)</f>
        <v>0</v>
      </c>
      <c r="H194" s="52">
        <f>SUM(SCDLPT1!H191:'SCDLPT1'!H193)</f>
        <v>0</v>
      </c>
      <c r="I194" s="51"/>
      <c r="J194" s="51"/>
      <c r="K194" s="51"/>
    </row>
    <row r="195" spans="2:11" x14ac:dyDescent="0.2">
      <c r="B195" s="11" t="s">
        <v>24</v>
      </c>
      <c r="C195" s="12" t="s">
        <v>24</v>
      </c>
      <c r="D195" s="13" t="s">
        <v>24</v>
      </c>
      <c r="E195" s="12" t="s">
        <v>24</v>
      </c>
      <c r="F195" s="12" t="s">
        <v>24</v>
      </c>
      <c r="G195" s="12" t="s">
        <v>24</v>
      </c>
      <c r="H195" s="12" t="s">
        <v>24</v>
      </c>
      <c r="I195" s="12" t="s">
        <v>24</v>
      </c>
      <c r="J195" s="12" t="s">
        <v>24</v>
      </c>
      <c r="K195" s="12" t="s">
        <v>24</v>
      </c>
    </row>
    <row r="196" spans="2:11" x14ac:dyDescent="0.2">
      <c r="B196" s="14" t="s">
        <v>4877</v>
      </c>
      <c r="C196" s="33" t="s">
        <v>26</v>
      </c>
      <c r="D196" s="16" t="s">
        <v>26</v>
      </c>
      <c r="E196" s="98" t="s">
        <v>26</v>
      </c>
      <c r="F196" s="51"/>
      <c r="G196" s="21"/>
      <c r="H196" s="21"/>
      <c r="I196" s="19"/>
      <c r="J196" s="70" t="s">
        <v>26</v>
      </c>
      <c r="K196" s="20" t="s">
        <v>26</v>
      </c>
    </row>
    <row r="197" spans="2:11" x14ac:dyDescent="0.2">
      <c r="B197" s="11" t="s">
        <v>24</v>
      </c>
      <c r="C197" s="12" t="s">
        <v>24</v>
      </c>
      <c r="D197" s="13" t="s">
        <v>24</v>
      </c>
      <c r="E197" s="12" t="s">
        <v>24</v>
      </c>
      <c r="F197" s="12" t="s">
        <v>24</v>
      </c>
      <c r="G197" s="12" t="s">
        <v>24</v>
      </c>
      <c r="H197" s="12" t="s">
        <v>24</v>
      </c>
      <c r="I197" s="12" t="s">
        <v>24</v>
      </c>
      <c r="J197" s="12" t="s">
        <v>24</v>
      </c>
      <c r="K197" s="12" t="s">
        <v>24</v>
      </c>
    </row>
    <row r="198" spans="2:11" ht="25.5" x14ac:dyDescent="0.2">
      <c r="B198" s="54" t="s">
        <v>201</v>
      </c>
      <c r="C198" s="24" t="s">
        <v>4876</v>
      </c>
      <c r="D198" s="53"/>
      <c r="E198" s="51"/>
      <c r="F198" s="51"/>
      <c r="G198" s="52">
        <f>SUM(SCDLPT1!G195:'SCDLPT1'!G197)</f>
        <v>0</v>
      </c>
      <c r="H198" s="52">
        <f>SUM(SCDLPT1!H195:'SCDLPT1'!H197)</f>
        <v>0</v>
      </c>
      <c r="I198" s="51"/>
      <c r="J198" s="51"/>
      <c r="K198" s="51"/>
    </row>
    <row r="199" spans="2:11" x14ac:dyDescent="0.2">
      <c r="B199" s="11" t="s">
        <v>24</v>
      </c>
      <c r="C199" s="12" t="s">
        <v>24</v>
      </c>
      <c r="D199" s="13" t="s">
        <v>24</v>
      </c>
      <c r="E199" s="12" t="s">
        <v>24</v>
      </c>
      <c r="F199" s="12" t="s">
        <v>24</v>
      </c>
      <c r="G199" s="12" t="s">
        <v>24</v>
      </c>
      <c r="H199" s="12" t="s">
        <v>24</v>
      </c>
      <c r="I199" s="12" t="s">
        <v>24</v>
      </c>
      <c r="J199" s="12" t="s">
        <v>24</v>
      </c>
      <c r="K199" s="12" t="s">
        <v>24</v>
      </c>
    </row>
    <row r="200" spans="2:11" x14ac:dyDescent="0.2">
      <c r="B200" s="14" t="s">
        <v>4875</v>
      </c>
      <c r="C200" s="33" t="s">
        <v>26</v>
      </c>
      <c r="D200" s="16" t="s">
        <v>26</v>
      </c>
      <c r="E200" s="98" t="s">
        <v>26</v>
      </c>
      <c r="F200" s="51"/>
      <c r="G200" s="21"/>
      <c r="H200" s="21"/>
      <c r="I200" s="19"/>
      <c r="J200" s="70" t="s">
        <v>26</v>
      </c>
      <c r="K200" s="20" t="s">
        <v>26</v>
      </c>
    </row>
    <row r="201" spans="2:11" x14ac:dyDescent="0.2">
      <c r="B201" s="11" t="s">
        <v>24</v>
      </c>
      <c r="C201" s="12" t="s">
        <v>24</v>
      </c>
      <c r="D201" s="13" t="s">
        <v>24</v>
      </c>
      <c r="E201" s="12" t="s">
        <v>24</v>
      </c>
      <c r="F201" s="12" t="s">
        <v>24</v>
      </c>
      <c r="G201" s="12" t="s">
        <v>24</v>
      </c>
      <c r="H201" s="12" t="s">
        <v>24</v>
      </c>
      <c r="I201" s="12" t="s">
        <v>24</v>
      </c>
      <c r="J201" s="12" t="s">
        <v>24</v>
      </c>
      <c r="K201" s="12" t="s">
        <v>24</v>
      </c>
    </row>
    <row r="202" spans="2:11" x14ac:dyDescent="0.2">
      <c r="B202" s="54" t="s">
        <v>4874</v>
      </c>
      <c r="C202" s="24" t="s">
        <v>4873</v>
      </c>
      <c r="D202" s="53"/>
      <c r="E202" s="51"/>
      <c r="F202" s="51"/>
      <c r="G202" s="52">
        <f>SUM(SCDLPT1!G199:'SCDLPT1'!G201)</f>
        <v>0</v>
      </c>
      <c r="H202" s="52">
        <f>SUM(SCDLPT1!H199:'SCDLPT1'!H201)</f>
        <v>0</v>
      </c>
      <c r="I202" s="51"/>
      <c r="J202" s="51"/>
      <c r="K202" s="51"/>
    </row>
    <row r="203" spans="2:11" x14ac:dyDescent="0.2">
      <c r="B203" s="35" t="s">
        <v>4119</v>
      </c>
      <c r="C203" s="36" t="s">
        <v>202</v>
      </c>
      <c r="D203" s="50"/>
      <c r="E203" s="48"/>
      <c r="F203" s="48"/>
      <c r="G203" s="49">
        <f>SCDLPT1!G147+SCDLPT1!G174+SCDLPT1!G178+SCDLPT1!G182+SCDLPT1!G186+SCDLPT1!G190+SCDLPT1!G194+SCDLPT1!G198+SCDLPT1!G202</f>
        <v>0</v>
      </c>
      <c r="H203" s="49">
        <f>SCDLPT1!H147+SCDLPT1!H174+SCDLPT1!H178+SCDLPT1!H182+SCDLPT1!H186+SCDLPT1!H190+SCDLPT1!H194+SCDLPT1!H198+SCDLPT1!H202</f>
        <v>0</v>
      </c>
      <c r="I203" s="48"/>
      <c r="J203" s="48"/>
      <c r="K203" s="48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&amp;CSCDLPT1E23</oddHeader>
    <oddFooter>&amp;LWINGS Application&amp;RSaveAs(3/1/2013-10:25 AM)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9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9" width="15" customWidth="1"/>
  </cols>
  <sheetData>
    <row r="2" spans="2:9" x14ac:dyDescent="0.2">
      <c r="B2" s="1"/>
      <c r="C2" s="1" t="s">
        <v>4918</v>
      </c>
      <c r="D2" s="1"/>
      <c r="E2" s="1"/>
    </row>
    <row r="3" spans="2:9" x14ac:dyDescent="0.2">
      <c r="B3" s="2" t="s">
        <v>1</v>
      </c>
      <c r="C3" s="3"/>
      <c r="D3" s="3"/>
      <c r="E3" s="3"/>
      <c r="F3" s="3"/>
      <c r="G3" s="3"/>
      <c r="H3" s="3"/>
      <c r="I3" s="3"/>
    </row>
    <row r="4" spans="2:9" ht="20.25" x14ac:dyDescent="0.3">
      <c r="B4" s="4" t="s">
        <v>4917</v>
      </c>
      <c r="C4" s="3"/>
      <c r="D4" s="3"/>
      <c r="E4" s="3"/>
      <c r="F4" s="3"/>
      <c r="G4" s="3"/>
      <c r="H4" s="3"/>
      <c r="I4" s="3"/>
    </row>
    <row r="5" spans="2:9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</row>
    <row r="6" spans="2:9" x14ac:dyDescent="0.2">
      <c r="B6" s="9"/>
      <c r="C6" s="46"/>
      <c r="D6" s="10" t="s">
        <v>4035</v>
      </c>
      <c r="E6" s="10" t="s">
        <v>4035</v>
      </c>
      <c r="F6" s="10" t="s">
        <v>4035</v>
      </c>
      <c r="G6" s="10" t="s">
        <v>4035</v>
      </c>
      <c r="H6" s="10" t="s">
        <v>4035</v>
      </c>
      <c r="I6" s="10" t="s">
        <v>4035</v>
      </c>
    </row>
    <row r="7" spans="2:9" ht="38.25" x14ac:dyDescent="0.2">
      <c r="B7" s="43" t="s">
        <v>235</v>
      </c>
      <c r="C7" s="24" t="s">
        <v>4921</v>
      </c>
      <c r="D7" s="75"/>
      <c r="E7" s="21"/>
      <c r="F7" s="51"/>
      <c r="G7" s="51"/>
      <c r="H7" s="51"/>
      <c r="I7" s="51"/>
    </row>
    <row r="8" spans="2:9" ht="38.25" x14ac:dyDescent="0.2">
      <c r="B8" s="43" t="s">
        <v>4764</v>
      </c>
      <c r="C8" s="24" t="s">
        <v>4920</v>
      </c>
      <c r="D8" s="75"/>
      <c r="E8" s="21"/>
      <c r="F8" s="51"/>
      <c r="G8" s="51"/>
      <c r="H8" s="51"/>
      <c r="I8" s="51"/>
    </row>
    <row r="9" spans="2:9" ht="102" x14ac:dyDescent="0.2">
      <c r="B9" s="35" t="s">
        <v>4760</v>
      </c>
      <c r="C9" s="36" t="s">
        <v>4919</v>
      </c>
      <c r="D9" s="106"/>
      <c r="E9" s="105"/>
      <c r="F9" s="105"/>
      <c r="G9" s="105"/>
      <c r="H9" s="105"/>
      <c r="I9" s="105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&amp;CSCDLPT1FE23</oddHeader>
    <oddFooter>&amp;LWINGS Application&amp;RSaveAs(3/1/2013-10:25 AM)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203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6" width="11" customWidth="1"/>
    <col min="7" max="8" width="15" customWidth="1"/>
    <col min="9" max="11" width="11" customWidth="1"/>
  </cols>
  <sheetData>
    <row r="2" spans="2:11" x14ac:dyDescent="0.2">
      <c r="B2" s="1"/>
      <c r="C2" s="1" t="s">
        <v>4923</v>
      </c>
      <c r="D2" s="1"/>
      <c r="E2" s="1"/>
    </row>
    <row r="3" spans="2:11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</row>
    <row r="4" spans="2:11" ht="20.25" x14ac:dyDescent="0.3">
      <c r="B4" s="4" t="s">
        <v>4922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</row>
    <row r="6" spans="2:11" ht="84" x14ac:dyDescent="0.2">
      <c r="B6" s="9"/>
      <c r="C6" s="10" t="s">
        <v>3</v>
      </c>
      <c r="D6" s="10" t="s">
        <v>4</v>
      </c>
      <c r="E6" s="10" t="s">
        <v>5</v>
      </c>
      <c r="F6" s="10" t="s">
        <v>4916</v>
      </c>
      <c r="G6" s="10" t="s">
        <v>3522</v>
      </c>
      <c r="H6" s="10" t="s">
        <v>10</v>
      </c>
      <c r="I6" s="10" t="s">
        <v>9</v>
      </c>
      <c r="J6" s="10" t="s">
        <v>3516</v>
      </c>
      <c r="K6" s="10" t="s">
        <v>3515</v>
      </c>
    </row>
    <row r="7" spans="2:11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</row>
    <row r="8" spans="2:11" x14ac:dyDescent="0.2">
      <c r="B8" s="14" t="s">
        <v>25</v>
      </c>
      <c r="C8" s="33" t="s">
        <v>26</v>
      </c>
      <c r="D8" s="16" t="s">
        <v>26</v>
      </c>
      <c r="E8" s="103" t="s">
        <v>26</v>
      </c>
      <c r="F8" s="102" t="s">
        <v>26</v>
      </c>
      <c r="G8" s="21"/>
      <c r="H8" s="21"/>
      <c r="I8" s="19"/>
      <c r="J8" s="70" t="s">
        <v>26</v>
      </c>
      <c r="K8" s="20" t="s">
        <v>26</v>
      </c>
    </row>
    <row r="9" spans="2:11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</row>
    <row r="10" spans="2:11" ht="38.25" x14ac:dyDescent="0.2">
      <c r="B10" s="54" t="s">
        <v>27</v>
      </c>
      <c r="C10" s="24" t="s">
        <v>28</v>
      </c>
      <c r="D10" s="53"/>
      <c r="E10" s="51"/>
      <c r="F10" s="51"/>
      <c r="G10" s="52">
        <f>SUM(SCDLPT2!G7:'SCDLPT2'!G9)</f>
        <v>0</v>
      </c>
      <c r="H10" s="52">
        <f>SUM(SCDLPT2!H7:'SCDLPT2'!H9)</f>
        <v>0</v>
      </c>
      <c r="I10" s="51"/>
      <c r="J10" s="51"/>
      <c r="K10" s="51"/>
    </row>
    <row r="11" spans="2:11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</row>
    <row r="12" spans="2:11" x14ac:dyDescent="0.2">
      <c r="B12" s="14" t="s">
        <v>29</v>
      </c>
      <c r="C12" s="33" t="s">
        <v>26</v>
      </c>
      <c r="D12" s="16" t="s">
        <v>26</v>
      </c>
      <c r="E12" s="103" t="s">
        <v>26</v>
      </c>
      <c r="F12" s="102" t="s">
        <v>26</v>
      </c>
      <c r="G12" s="21"/>
      <c r="H12" s="21"/>
      <c r="I12" s="19"/>
      <c r="J12" s="70" t="s">
        <v>26</v>
      </c>
      <c r="K12" s="20" t="s">
        <v>26</v>
      </c>
    </row>
    <row r="13" spans="2:11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</row>
    <row r="14" spans="2:11" ht="38.25" x14ac:dyDescent="0.2">
      <c r="B14" s="54" t="s">
        <v>30</v>
      </c>
      <c r="C14" s="24" t="s">
        <v>31</v>
      </c>
      <c r="D14" s="53"/>
      <c r="E14" s="51"/>
      <c r="F14" s="51"/>
      <c r="G14" s="52">
        <f>SUM(SCDLPT2!G11:'SCDLPT2'!G13)</f>
        <v>0</v>
      </c>
      <c r="H14" s="52">
        <f>SUM(SCDLPT2!H11:'SCDLPT2'!H13)</f>
        <v>0</v>
      </c>
      <c r="I14" s="51"/>
      <c r="J14" s="51"/>
      <c r="K14" s="51"/>
    </row>
    <row r="15" spans="2:11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12" t="s">
        <v>24</v>
      </c>
      <c r="I15" s="12" t="s">
        <v>24</v>
      </c>
      <c r="J15" s="12" t="s">
        <v>24</v>
      </c>
      <c r="K15" s="12" t="s">
        <v>24</v>
      </c>
    </row>
    <row r="16" spans="2:11" x14ac:dyDescent="0.2">
      <c r="B16" s="14" t="s">
        <v>32</v>
      </c>
      <c r="C16" s="33" t="s">
        <v>26</v>
      </c>
      <c r="D16" s="16" t="s">
        <v>26</v>
      </c>
      <c r="E16" s="103" t="s">
        <v>26</v>
      </c>
      <c r="F16" s="102" t="s">
        <v>26</v>
      </c>
      <c r="G16" s="21"/>
      <c r="H16" s="21"/>
      <c r="I16" s="19"/>
      <c r="J16" s="70" t="s">
        <v>26</v>
      </c>
      <c r="K16" s="20" t="s">
        <v>26</v>
      </c>
    </row>
    <row r="17" spans="2:11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</row>
    <row r="18" spans="2:11" ht="38.25" x14ac:dyDescent="0.2">
      <c r="B18" s="54" t="s">
        <v>33</v>
      </c>
      <c r="C18" s="24" t="s">
        <v>34</v>
      </c>
      <c r="D18" s="53"/>
      <c r="E18" s="51"/>
      <c r="F18" s="51"/>
      <c r="G18" s="52">
        <f>SUM(SCDLPT2!G15:'SCDLPT2'!G17)</f>
        <v>0</v>
      </c>
      <c r="H18" s="52">
        <f>SUM(SCDLPT2!H15:'SCDLPT2'!H17)</f>
        <v>0</v>
      </c>
      <c r="I18" s="51"/>
      <c r="J18" s="51"/>
      <c r="K18" s="51"/>
    </row>
    <row r="19" spans="2:11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12" t="s">
        <v>24</v>
      </c>
      <c r="K19" s="12" t="s">
        <v>24</v>
      </c>
    </row>
    <row r="20" spans="2:11" x14ac:dyDescent="0.2">
      <c r="B20" s="14" t="s">
        <v>35</v>
      </c>
      <c r="C20" s="33" t="s">
        <v>26</v>
      </c>
      <c r="D20" s="16" t="s">
        <v>26</v>
      </c>
      <c r="E20" s="103" t="s">
        <v>26</v>
      </c>
      <c r="F20" s="102" t="s">
        <v>26</v>
      </c>
      <c r="G20" s="21"/>
      <c r="H20" s="21"/>
      <c r="I20" s="19"/>
      <c r="J20" s="70" t="s">
        <v>26</v>
      </c>
      <c r="K20" s="20" t="s">
        <v>26</v>
      </c>
    </row>
    <row r="21" spans="2:11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</row>
    <row r="22" spans="2:11" ht="51" x14ac:dyDescent="0.2">
      <c r="B22" s="54" t="s">
        <v>36</v>
      </c>
      <c r="C22" s="24" t="s">
        <v>37</v>
      </c>
      <c r="D22" s="53"/>
      <c r="E22" s="51"/>
      <c r="F22" s="51"/>
      <c r="G22" s="52">
        <f>SUM(SCDLPT2!G19:'SCDLPT2'!G21)</f>
        <v>0</v>
      </c>
      <c r="H22" s="52">
        <f>SUM(SCDLPT2!H19:'SCDLPT2'!H21)</f>
        <v>0</v>
      </c>
      <c r="I22" s="51"/>
      <c r="J22" s="51"/>
      <c r="K22" s="51"/>
    </row>
    <row r="23" spans="2:11" ht="25.5" x14ac:dyDescent="0.2">
      <c r="B23" s="54" t="s">
        <v>38</v>
      </c>
      <c r="C23" s="24" t="s">
        <v>39</v>
      </c>
      <c r="D23" s="53"/>
      <c r="E23" s="51"/>
      <c r="F23" s="51"/>
      <c r="G23" s="52">
        <f>SCDLPT2!G10+SCDLPT2!G14+SCDLPT2!G18+SCDLPT2!G22</f>
        <v>0</v>
      </c>
      <c r="H23" s="52">
        <f>SCDLPT2!H10+SCDLPT2!H14+SCDLPT2!H18+SCDLPT2!H22</f>
        <v>0</v>
      </c>
      <c r="I23" s="51"/>
      <c r="J23" s="51"/>
      <c r="K23" s="51"/>
    </row>
    <row r="24" spans="2:11" x14ac:dyDescent="0.2">
      <c r="B24" s="11" t="s">
        <v>24</v>
      </c>
      <c r="C24" s="12" t="s">
        <v>24</v>
      </c>
      <c r="D24" s="13" t="s">
        <v>24</v>
      </c>
      <c r="E24" s="12" t="s">
        <v>24</v>
      </c>
      <c r="F24" s="12" t="s">
        <v>24</v>
      </c>
      <c r="G24" s="12" t="s">
        <v>24</v>
      </c>
      <c r="H24" s="12" t="s">
        <v>24</v>
      </c>
      <c r="I24" s="12" t="s">
        <v>24</v>
      </c>
      <c r="J24" s="12" t="s">
        <v>24</v>
      </c>
      <c r="K24" s="12" t="s">
        <v>24</v>
      </c>
    </row>
    <row r="25" spans="2:11" x14ac:dyDescent="0.2">
      <c r="B25" s="14" t="s">
        <v>40</v>
      </c>
      <c r="C25" s="33" t="s">
        <v>26</v>
      </c>
      <c r="D25" s="16" t="s">
        <v>26</v>
      </c>
      <c r="E25" s="103" t="s">
        <v>26</v>
      </c>
      <c r="F25" s="102" t="s">
        <v>26</v>
      </c>
      <c r="G25" s="21"/>
      <c r="H25" s="21"/>
      <c r="I25" s="19"/>
      <c r="J25" s="70" t="s">
        <v>26</v>
      </c>
      <c r="K25" s="20" t="s">
        <v>26</v>
      </c>
    </row>
    <row r="26" spans="2:11" x14ac:dyDescent="0.2">
      <c r="B26" s="11" t="s">
        <v>24</v>
      </c>
      <c r="C26" s="12" t="s">
        <v>24</v>
      </c>
      <c r="D26" s="13" t="s">
        <v>24</v>
      </c>
      <c r="E26" s="12" t="s">
        <v>24</v>
      </c>
      <c r="F26" s="12" t="s">
        <v>24</v>
      </c>
      <c r="G26" s="12" t="s">
        <v>24</v>
      </c>
      <c r="H26" s="12" t="s">
        <v>24</v>
      </c>
      <c r="I26" s="12" t="s">
        <v>24</v>
      </c>
      <c r="J26" s="12" t="s">
        <v>24</v>
      </c>
      <c r="K26" s="12" t="s">
        <v>24</v>
      </c>
    </row>
    <row r="27" spans="2:11" ht="38.25" x14ac:dyDescent="0.2">
      <c r="B27" s="54" t="s">
        <v>41</v>
      </c>
      <c r="C27" s="24" t="s">
        <v>42</v>
      </c>
      <c r="D27" s="53"/>
      <c r="E27" s="51"/>
      <c r="F27" s="51"/>
      <c r="G27" s="52">
        <f>SUM(SCDLPT2!G24:'SCDLPT2'!G26)</f>
        <v>0</v>
      </c>
      <c r="H27" s="52">
        <f>SUM(SCDLPT2!H24:'SCDLPT2'!H26)</f>
        <v>0</v>
      </c>
      <c r="I27" s="51"/>
      <c r="J27" s="51"/>
      <c r="K27" s="51"/>
    </row>
    <row r="28" spans="2:11" x14ac:dyDescent="0.2">
      <c r="B28" s="11" t="s">
        <v>24</v>
      </c>
      <c r="C28" s="12" t="s">
        <v>24</v>
      </c>
      <c r="D28" s="13" t="s">
        <v>24</v>
      </c>
      <c r="E28" s="12" t="s">
        <v>24</v>
      </c>
      <c r="F28" s="12" t="s">
        <v>24</v>
      </c>
      <c r="G28" s="12" t="s">
        <v>24</v>
      </c>
      <c r="H28" s="12" t="s">
        <v>24</v>
      </c>
      <c r="I28" s="12" t="s">
        <v>24</v>
      </c>
      <c r="J28" s="12" t="s">
        <v>24</v>
      </c>
      <c r="K28" s="12" t="s">
        <v>24</v>
      </c>
    </row>
    <row r="29" spans="2:11" x14ac:dyDescent="0.2">
      <c r="B29" s="14" t="s">
        <v>43</v>
      </c>
      <c r="C29" s="33" t="s">
        <v>26</v>
      </c>
      <c r="D29" s="16" t="s">
        <v>26</v>
      </c>
      <c r="E29" s="103" t="s">
        <v>26</v>
      </c>
      <c r="F29" s="102" t="s">
        <v>26</v>
      </c>
      <c r="G29" s="21"/>
      <c r="H29" s="21"/>
      <c r="I29" s="19"/>
      <c r="J29" s="70" t="s">
        <v>26</v>
      </c>
      <c r="K29" s="20" t="s">
        <v>26</v>
      </c>
    </row>
    <row r="30" spans="2:11" x14ac:dyDescent="0.2">
      <c r="B30" s="11" t="s">
        <v>24</v>
      </c>
      <c r="C30" s="12" t="s">
        <v>24</v>
      </c>
      <c r="D30" s="13" t="s">
        <v>24</v>
      </c>
      <c r="E30" s="12" t="s">
        <v>24</v>
      </c>
      <c r="F30" s="12" t="s">
        <v>24</v>
      </c>
      <c r="G30" s="12" t="s">
        <v>24</v>
      </c>
      <c r="H30" s="12" t="s">
        <v>24</v>
      </c>
      <c r="I30" s="12" t="s">
        <v>24</v>
      </c>
      <c r="J30" s="12" t="s">
        <v>24</v>
      </c>
      <c r="K30" s="12" t="s">
        <v>24</v>
      </c>
    </row>
    <row r="31" spans="2:11" ht="38.25" x14ac:dyDescent="0.2">
      <c r="B31" s="54" t="s">
        <v>44</v>
      </c>
      <c r="C31" s="24" t="s">
        <v>45</v>
      </c>
      <c r="D31" s="53"/>
      <c r="E31" s="51"/>
      <c r="F31" s="51"/>
      <c r="G31" s="52">
        <f>SUM(SCDLPT2!G28:'SCDLPT2'!G30)</f>
        <v>0</v>
      </c>
      <c r="H31" s="52">
        <f>SUM(SCDLPT2!H28:'SCDLPT2'!H30)</f>
        <v>0</v>
      </c>
      <c r="I31" s="51"/>
      <c r="J31" s="51"/>
      <c r="K31" s="51"/>
    </row>
    <row r="32" spans="2:11" x14ac:dyDescent="0.2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12" t="s">
        <v>24</v>
      </c>
      <c r="I32" s="12" t="s">
        <v>24</v>
      </c>
      <c r="J32" s="12" t="s">
        <v>24</v>
      </c>
      <c r="K32" s="12" t="s">
        <v>24</v>
      </c>
    </row>
    <row r="33" spans="2:11" x14ac:dyDescent="0.2">
      <c r="B33" s="14" t="s">
        <v>46</v>
      </c>
      <c r="C33" s="33" t="s">
        <v>26</v>
      </c>
      <c r="D33" s="16" t="s">
        <v>26</v>
      </c>
      <c r="E33" s="103" t="s">
        <v>26</v>
      </c>
      <c r="F33" s="102" t="s">
        <v>26</v>
      </c>
      <c r="G33" s="21"/>
      <c r="H33" s="21"/>
      <c r="I33" s="19"/>
      <c r="J33" s="70" t="s">
        <v>26</v>
      </c>
      <c r="K33" s="20" t="s">
        <v>26</v>
      </c>
    </row>
    <row r="34" spans="2:11" x14ac:dyDescent="0.2">
      <c r="B34" s="11" t="s">
        <v>24</v>
      </c>
      <c r="C34" s="12" t="s">
        <v>24</v>
      </c>
      <c r="D34" s="13" t="s">
        <v>24</v>
      </c>
      <c r="E34" s="12" t="s">
        <v>24</v>
      </c>
      <c r="F34" s="12" t="s">
        <v>24</v>
      </c>
      <c r="G34" s="12" t="s">
        <v>24</v>
      </c>
      <c r="H34" s="12" t="s">
        <v>24</v>
      </c>
      <c r="I34" s="12" t="s">
        <v>24</v>
      </c>
      <c r="J34" s="12" t="s">
        <v>24</v>
      </c>
      <c r="K34" s="12" t="s">
        <v>24</v>
      </c>
    </row>
    <row r="35" spans="2:11" ht="38.25" x14ac:dyDescent="0.2">
      <c r="B35" s="54" t="s">
        <v>47</v>
      </c>
      <c r="C35" s="24" t="s">
        <v>48</v>
      </c>
      <c r="D35" s="53"/>
      <c r="E35" s="51"/>
      <c r="F35" s="51"/>
      <c r="G35" s="52">
        <f>SUM(SCDLPT2!G32:'SCDLPT2'!G34)</f>
        <v>0</v>
      </c>
      <c r="H35" s="52">
        <f>SUM(SCDLPT2!H32:'SCDLPT2'!H34)</f>
        <v>0</v>
      </c>
      <c r="I35" s="51"/>
      <c r="J35" s="51"/>
      <c r="K35" s="51"/>
    </row>
    <row r="36" spans="2:11" x14ac:dyDescent="0.2">
      <c r="B36" s="11" t="s">
        <v>24</v>
      </c>
      <c r="C36" s="12" t="s">
        <v>24</v>
      </c>
      <c r="D36" s="13" t="s">
        <v>24</v>
      </c>
      <c r="E36" s="12" t="s">
        <v>24</v>
      </c>
      <c r="F36" s="12" t="s">
        <v>24</v>
      </c>
      <c r="G36" s="12" t="s">
        <v>24</v>
      </c>
      <c r="H36" s="12" t="s">
        <v>24</v>
      </c>
      <c r="I36" s="12" t="s">
        <v>24</v>
      </c>
      <c r="J36" s="12" t="s">
        <v>24</v>
      </c>
      <c r="K36" s="12" t="s">
        <v>24</v>
      </c>
    </row>
    <row r="37" spans="2:11" x14ac:dyDescent="0.2">
      <c r="B37" s="14" t="s">
        <v>49</v>
      </c>
      <c r="C37" s="33" t="s">
        <v>26</v>
      </c>
      <c r="D37" s="16" t="s">
        <v>26</v>
      </c>
      <c r="E37" s="103" t="s">
        <v>26</v>
      </c>
      <c r="F37" s="102" t="s">
        <v>26</v>
      </c>
      <c r="G37" s="21"/>
      <c r="H37" s="21"/>
      <c r="I37" s="19"/>
      <c r="J37" s="70" t="s">
        <v>26</v>
      </c>
      <c r="K37" s="20" t="s">
        <v>26</v>
      </c>
    </row>
    <row r="38" spans="2:11" x14ac:dyDescent="0.2">
      <c r="B38" s="11" t="s">
        <v>24</v>
      </c>
      <c r="C38" s="12" t="s">
        <v>24</v>
      </c>
      <c r="D38" s="13" t="s">
        <v>24</v>
      </c>
      <c r="E38" s="12" t="s">
        <v>24</v>
      </c>
      <c r="F38" s="12" t="s">
        <v>24</v>
      </c>
      <c r="G38" s="12" t="s">
        <v>24</v>
      </c>
      <c r="H38" s="12" t="s">
        <v>24</v>
      </c>
      <c r="I38" s="12" t="s">
        <v>24</v>
      </c>
      <c r="J38" s="12" t="s">
        <v>24</v>
      </c>
      <c r="K38" s="12" t="s">
        <v>24</v>
      </c>
    </row>
    <row r="39" spans="2:11" ht="51" x14ac:dyDescent="0.2">
      <c r="B39" s="54" t="s">
        <v>50</v>
      </c>
      <c r="C39" s="24" t="s">
        <v>51</v>
      </c>
      <c r="D39" s="53"/>
      <c r="E39" s="51"/>
      <c r="F39" s="51"/>
      <c r="G39" s="52">
        <f>SUM(SCDLPT2!G36:'SCDLPT2'!G38)</f>
        <v>0</v>
      </c>
      <c r="H39" s="52">
        <f>SUM(SCDLPT2!H36:'SCDLPT2'!H38)</f>
        <v>0</v>
      </c>
      <c r="I39" s="51"/>
      <c r="J39" s="51"/>
      <c r="K39" s="51"/>
    </row>
    <row r="40" spans="2:11" ht="25.5" x14ac:dyDescent="0.2">
      <c r="B40" s="54" t="s">
        <v>52</v>
      </c>
      <c r="C40" s="24" t="s">
        <v>53</v>
      </c>
      <c r="D40" s="53"/>
      <c r="E40" s="51"/>
      <c r="F40" s="51"/>
      <c r="G40" s="52">
        <f>SCDLPT2!G27+SCDLPT2!G31+SCDLPT2!G35+SCDLPT2!G39</f>
        <v>0</v>
      </c>
      <c r="H40" s="52">
        <f>SCDLPT2!H27+SCDLPT2!H31+SCDLPT2!H35+SCDLPT2!H39</f>
        <v>0</v>
      </c>
      <c r="I40" s="51"/>
      <c r="J40" s="51"/>
      <c r="K40" s="51"/>
    </row>
    <row r="41" spans="2:11" x14ac:dyDescent="0.2">
      <c r="B41" s="11" t="s">
        <v>24</v>
      </c>
      <c r="C41" s="12" t="s">
        <v>24</v>
      </c>
      <c r="D41" s="13" t="s">
        <v>24</v>
      </c>
      <c r="E41" s="12" t="s">
        <v>24</v>
      </c>
      <c r="F41" s="12" t="s">
        <v>24</v>
      </c>
      <c r="G41" s="12" t="s">
        <v>24</v>
      </c>
      <c r="H41" s="12" t="s">
        <v>24</v>
      </c>
      <c r="I41" s="12" t="s">
        <v>24</v>
      </c>
      <c r="J41" s="12" t="s">
        <v>24</v>
      </c>
      <c r="K41" s="12" t="s">
        <v>24</v>
      </c>
    </row>
    <row r="42" spans="2:11" x14ac:dyDescent="0.2">
      <c r="B42" s="14" t="s">
        <v>54</v>
      </c>
      <c r="C42" s="33" t="s">
        <v>26</v>
      </c>
      <c r="D42" s="16" t="s">
        <v>26</v>
      </c>
      <c r="E42" s="103" t="s">
        <v>26</v>
      </c>
      <c r="F42" s="102" t="s">
        <v>26</v>
      </c>
      <c r="G42" s="21"/>
      <c r="H42" s="21"/>
      <c r="I42" s="19"/>
      <c r="J42" s="70" t="s">
        <v>26</v>
      </c>
      <c r="K42" s="20" t="s">
        <v>26</v>
      </c>
    </row>
    <row r="43" spans="2:11" x14ac:dyDescent="0.2">
      <c r="B43" s="11" t="s">
        <v>24</v>
      </c>
      <c r="C43" s="12" t="s">
        <v>24</v>
      </c>
      <c r="D43" s="13" t="s">
        <v>24</v>
      </c>
      <c r="E43" s="12" t="s">
        <v>24</v>
      </c>
      <c r="F43" s="12" t="s">
        <v>24</v>
      </c>
      <c r="G43" s="12" t="s">
        <v>24</v>
      </c>
      <c r="H43" s="12" t="s">
        <v>24</v>
      </c>
      <c r="I43" s="12" t="s">
        <v>24</v>
      </c>
      <c r="J43" s="12" t="s">
        <v>24</v>
      </c>
      <c r="K43" s="12" t="s">
        <v>24</v>
      </c>
    </row>
    <row r="44" spans="2:11" ht="51" x14ac:dyDescent="0.2">
      <c r="B44" s="54" t="s">
        <v>55</v>
      </c>
      <c r="C44" s="24" t="s">
        <v>56</v>
      </c>
      <c r="D44" s="53"/>
      <c r="E44" s="51"/>
      <c r="F44" s="51"/>
      <c r="G44" s="52">
        <f>SUM(SCDLPT2!G41:'SCDLPT2'!G43)</f>
        <v>0</v>
      </c>
      <c r="H44" s="52">
        <f>SUM(SCDLPT2!H41:'SCDLPT2'!H43)</f>
        <v>0</v>
      </c>
      <c r="I44" s="51"/>
      <c r="J44" s="51"/>
      <c r="K44" s="51"/>
    </row>
    <row r="45" spans="2:11" x14ac:dyDescent="0.2">
      <c r="B45" s="11" t="s">
        <v>24</v>
      </c>
      <c r="C45" s="12" t="s">
        <v>24</v>
      </c>
      <c r="D45" s="13" t="s">
        <v>24</v>
      </c>
      <c r="E45" s="12" t="s">
        <v>24</v>
      </c>
      <c r="F45" s="12" t="s">
        <v>24</v>
      </c>
      <c r="G45" s="12" t="s">
        <v>24</v>
      </c>
      <c r="H45" s="12" t="s">
        <v>24</v>
      </c>
      <c r="I45" s="12" t="s">
        <v>24</v>
      </c>
      <c r="J45" s="12" t="s">
        <v>24</v>
      </c>
      <c r="K45" s="12" t="s">
        <v>24</v>
      </c>
    </row>
    <row r="46" spans="2:11" x14ac:dyDescent="0.2">
      <c r="B46" s="14" t="s">
        <v>57</v>
      </c>
      <c r="C46" s="33" t="s">
        <v>26</v>
      </c>
      <c r="D46" s="16" t="s">
        <v>26</v>
      </c>
      <c r="E46" s="103" t="s">
        <v>26</v>
      </c>
      <c r="F46" s="102" t="s">
        <v>26</v>
      </c>
      <c r="G46" s="21"/>
      <c r="H46" s="21"/>
      <c r="I46" s="19"/>
      <c r="J46" s="70" t="s">
        <v>26</v>
      </c>
      <c r="K46" s="20" t="s">
        <v>26</v>
      </c>
    </row>
    <row r="47" spans="2:11" x14ac:dyDescent="0.2">
      <c r="B47" s="11" t="s">
        <v>24</v>
      </c>
      <c r="C47" s="12" t="s">
        <v>24</v>
      </c>
      <c r="D47" s="13" t="s">
        <v>24</v>
      </c>
      <c r="E47" s="12" t="s">
        <v>24</v>
      </c>
      <c r="F47" s="12" t="s">
        <v>24</v>
      </c>
      <c r="G47" s="12" t="s">
        <v>24</v>
      </c>
      <c r="H47" s="12" t="s">
        <v>24</v>
      </c>
      <c r="I47" s="12" t="s">
        <v>24</v>
      </c>
      <c r="J47" s="12" t="s">
        <v>24</v>
      </c>
      <c r="K47" s="12" t="s">
        <v>24</v>
      </c>
    </row>
    <row r="48" spans="2:11" ht="51" x14ac:dyDescent="0.2">
      <c r="B48" s="54" t="s">
        <v>58</v>
      </c>
      <c r="C48" s="24" t="s">
        <v>59</v>
      </c>
      <c r="D48" s="53"/>
      <c r="E48" s="51"/>
      <c r="F48" s="51"/>
      <c r="G48" s="52">
        <f>SUM(SCDLPT2!G45:'SCDLPT2'!G47)</f>
        <v>0</v>
      </c>
      <c r="H48" s="52">
        <f>SUM(SCDLPT2!H45:'SCDLPT2'!H47)</f>
        <v>0</v>
      </c>
      <c r="I48" s="51"/>
      <c r="J48" s="51"/>
      <c r="K48" s="51"/>
    </row>
    <row r="49" spans="2:11" x14ac:dyDescent="0.2">
      <c r="B49" s="11" t="s">
        <v>24</v>
      </c>
      <c r="C49" s="12" t="s">
        <v>24</v>
      </c>
      <c r="D49" s="13" t="s">
        <v>24</v>
      </c>
      <c r="E49" s="12" t="s">
        <v>24</v>
      </c>
      <c r="F49" s="12" t="s">
        <v>24</v>
      </c>
      <c r="G49" s="12" t="s">
        <v>24</v>
      </c>
      <c r="H49" s="12" t="s">
        <v>24</v>
      </c>
      <c r="I49" s="12" t="s">
        <v>24</v>
      </c>
      <c r="J49" s="12" t="s">
        <v>24</v>
      </c>
      <c r="K49" s="12" t="s">
        <v>24</v>
      </c>
    </row>
    <row r="50" spans="2:11" x14ac:dyDescent="0.2">
      <c r="B50" s="14" t="s">
        <v>60</v>
      </c>
      <c r="C50" s="33" t="s">
        <v>26</v>
      </c>
      <c r="D50" s="16" t="s">
        <v>26</v>
      </c>
      <c r="E50" s="103" t="s">
        <v>26</v>
      </c>
      <c r="F50" s="102" t="s">
        <v>26</v>
      </c>
      <c r="G50" s="21"/>
      <c r="H50" s="21"/>
      <c r="I50" s="19"/>
      <c r="J50" s="70" t="s">
        <v>26</v>
      </c>
      <c r="K50" s="20" t="s">
        <v>26</v>
      </c>
    </row>
    <row r="51" spans="2:11" x14ac:dyDescent="0.2">
      <c r="B51" s="11" t="s">
        <v>24</v>
      </c>
      <c r="C51" s="12" t="s">
        <v>24</v>
      </c>
      <c r="D51" s="13" t="s">
        <v>24</v>
      </c>
      <c r="E51" s="12" t="s">
        <v>24</v>
      </c>
      <c r="F51" s="12" t="s">
        <v>24</v>
      </c>
      <c r="G51" s="12" t="s">
        <v>24</v>
      </c>
      <c r="H51" s="12" t="s">
        <v>24</v>
      </c>
      <c r="I51" s="12" t="s">
        <v>24</v>
      </c>
      <c r="J51" s="12" t="s">
        <v>24</v>
      </c>
      <c r="K51" s="12" t="s">
        <v>24</v>
      </c>
    </row>
    <row r="52" spans="2:11" ht="51" x14ac:dyDescent="0.2">
      <c r="B52" s="54" t="s">
        <v>61</v>
      </c>
      <c r="C52" s="24" t="s">
        <v>62</v>
      </c>
      <c r="D52" s="53"/>
      <c r="E52" s="51"/>
      <c r="F52" s="51"/>
      <c r="G52" s="52">
        <f>SUM(SCDLPT2!G49:'SCDLPT2'!G51)</f>
        <v>0</v>
      </c>
      <c r="H52" s="52">
        <f>SUM(SCDLPT2!H49:'SCDLPT2'!H51)</f>
        <v>0</v>
      </c>
      <c r="I52" s="51"/>
      <c r="J52" s="51"/>
      <c r="K52" s="51"/>
    </row>
    <row r="53" spans="2:11" x14ac:dyDescent="0.2">
      <c r="B53" s="11" t="s">
        <v>24</v>
      </c>
      <c r="C53" s="12" t="s">
        <v>24</v>
      </c>
      <c r="D53" s="13" t="s">
        <v>24</v>
      </c>
      <c r="E53" s="12" t="s">
        <v>24</v>
      </c>
      <c r="F53" s="12" t="s">
        <v>24</v>
      </c>
      <c r="G53" s="12" t="s">
        <v>24</v>
      </c>
      <c r="H53" s="12" t="s">
        <v>24</v>
      </c>
      <c r="I53" s="12" t="s">
        <v>24</v>
      </c>
      <c r="J53" s="12" t="s">
        <v>24</v>
      </c>
      <c r="K53" s="12" t="s">
        <v>24</v>
      </c>
    </row>
    <row r="54" spans="2:11" x14ac:dyDescent="0.2">
      <c r="B54" s="14" t="s">
        <v>63</v>
      </c>
      <c r="C54" s="33" t="s">
        <v>26</v>
      </c>
      <c r="D54" s="16" t="s">
        <v>26</v>
      </c>
      <c r="E54" s="103" t="s">
        <v>26</v>
      </c>
      <c r="F54" s="102" t="s">
        <v>26</v>
      </c>
      <c r="G54" s="21"/>
      <c r="H54" s="21"/>
      <c r="I54" s="19"/>
      <c r="J54" s="70" t="s">
        <v>26</v>
      </c>
      <c r="K54" s="20" t="s">
        <v>26</v>
      </c>
    </row>
    <row r="55" spans="2:11" x14ac:dyDescent="0.2">
      <c r="B55" s="11" t="s">
        <v>24</v>
      </c>
      <c r="C55" s="12" t="s">
        <v>24</v>
      </c>
      <c r="D55" s="13" t="s">
        <v>24</v>
      </c>
      <c r="E55" s="12" t="s">
        <v>24</v>
      </c>
      <c r="F55" s="12" t="s">
        <v>24</v>
      </c>
      <c r="G55" s="12" t="s">
        <v>24</v>
      </c>
      <c r="H55" s="12" t="s">
        <v>24</v>
      </c>
      <c r="I55" s="12" t="s">
        <v>24</v>
      </c>
      <c r="J55" s="12" t="s">
        <v>24</v>
      </c>
      <c r="K55" s="12" t="s">
        <v>24</v>
      </c>
    </row>
    <row r="56" spans="2:11" ht="63.75" x14ac:dyDescent="0.2">
      <c r="B56" s="54" t="s">
        <v>64</v>
      </c>
      <c r="C56" s="24" t="s">
        <v>65</v>
      </c>
      <c r="D56" s="53"/>
      <c r="E56" s="51"/>
      <c r="F56" s="51"/>
      <c r="G56" s="52">
        <f>SUM(SCDLPT2!G53:'SCDLPT2'!G55)</f>
        <v>0</v>
      </c>
      <c r="H56" s="52">
        <f>SUM(SCDLPT2!H53:'SCDLPT2'!H55)</f>
        <v>0</v>
      </c>
      <c r="I56" s="51"/>
      <c r="J56" s="51"/>
      <c r="K56" s="51"/>
    </row>
    <row r="57" spans="2:11" ht="38.25" x14ac:dyDescent="0.2">
      <c r="B57" s="54" t="s">
        <v>66</v>
      </c>
      <c r="C57" s="24" t="s">
        <v>67</v>
      </c>
      <c r="D57" s="53"/>
      <c r="E57" s="51"/>
      <c r="F57" s="51"/>
      <c r="G57" s="52">
        <f>SCDLPT2!G44+SCDLPT2!G48+SCDLPT2!G52+SCDLPT2!G56</f>
        <v>0</v>
      </c>
      <c r="H57" s="52">
        <f>SCDLPT2!H44+SCDLPT2!H48+SCDLPT2!H52+SCDLPT2!H56</f>
        <v>0</v>
      </c>
      <c r="I57" s="51"/>
      <c r="J57" s="51"/>
      <c r="K57" s="51"/>
    </row>
    <row r="58" spans="2:11" x14ac:dyDescent="0.2">
      <c r="B58" s="11" t="s">
        <v>24</v>
      </c>
      <c r="C58" s="12" t="s">
        <v>24</v>
      </c>
      <c r="D58" s="13" t="s">
        <v>24</v>
      </c>
      <c r="E58" s="12" t="s">
        <v>24</v>
      </c>
      <c r="F58" s="12" t="s">
        <v>24</v>
      </c>
      <c r="G58" s="12" t="s">
        <v>24</v>
      </c>
      <c r="H58" s="12" t="s">
        <v>24</v>
      </c>
      <c r="I58" s="12" t="s">
        <v>24</v>
      </c>
      <c r="J58" s="12" t="s">
        <v>24</v>
      </c>
      <c r="K58" s="12" t="s">
        <v>24</v>
      </c>
    </row>
    <row r="59" spans="2:11" x14ac:dyDescent="0.2">
      <c r="B59" s="14" t="s">
        <v>68</v>
      </c>
      <c r="C59" s="33" t="s">
        <v>26</v>
      </c>
      <c r="D59" s="16" t="s">
        <v>26</v>
      </c>
      <c r="E59" s="103" t="s">
        <v>26</v>
      </c>
      <c r="F59" s="102" t="s">
        <v>26</v>
      </c>
      <c r="G59" s="21"/>
      <c r="H59" s="21"/>
      <c r="I59" s="19"/>
      <c r="J59" s="70" t="s">
        <v>26</v>
      </c>
      <c r="K59" s="20" t="s">
        <v>26</v>
      </c>
    </row>
    <row r="60" spans="2:11" x14ac:dyDescent="0.2">
      <c r="B60" s="11" t="s">
        <v>24</v>
      </c>
      <c r="C60" s="12" t="s">
        <v>24</v>
      </c>
      <c r="D60" s="13" t="s">
        <v>24</v>
      </c>
      <c r="E60" s="12" t="s">
        <v>24</v>
      </c>
      <c r="F60" s="12" t="s">
        <v>24</v>
      </c>
      <c r="G60" s="12" t="s">
        <v>24</v>
      </c>
      <c r="H60" s="12" t="s">
        <v>24</v>
      </c>
      <c r="I60" s="12" t="s">
        <v>24</v>
      </c>
      <c r="J60" s="12" t="s">
        <v>24</v>
      </c>
      <c r="K60" s="12" t="s">
        <v>24</v>
      </c>
    </row>
    <row r="61" spans="2:11" ht="38.25" x14ac:dyDescent="0.2">
      <c r="B61" s="54" t="s">
        <v>69</v>
      </c>
      <c r="C61" s="24" t="s">
        <v>70</v>
      </c>
      <c r="D61" s="53"/>
      <c r="E61" s="51"/>
      <c r="F61" s="51"/>
      <c r="G61" s="52">
        <f>SUM(SCDLPT2!G58:'SCDLPT2'!G60)</f>
        <v>0</v>
      </c>
      <c r="H61" s="52">
        <f>SUM(SCDLPT2!H58:'SCDLPT2'!H60)</f>
        <v>0</v>
      </c>
      <c r="I61" s="51"/>
      <c r="J61" s="51"/>
      <c r="K61" s="51"/>
    </row>
    <row r="62" spans="2:11" x14ac:dyDescent="0.2">
      <c r="B62" s="11" t="s">
        <v>24</v>
      </c>
      <c r="C62" s="12" t="s">
        <v>24</v>
      </c>
      <c r="D62" s="13" t="s">
        <v>24</v>
      </c>
      <c r="E62" s="12" t="s">
        <v>24</v>
      </c>
      <c r="F62" s="12" t="s">
        <v>24</v>
      </c>
      <c r="G62" s="12" t="s">
        <v>24</v>
      </c>
      <c r="H62" s="12" t="s">
        <v>24</v>
      </c>
      <c r="I62" s="12" t="s">
        <v>24</v>
      </c>
      <c r="J62" s="12" t="s">
        <v>24</v>
      </c>
      <c r="K62" s="12" t="s">
        <v>24</v>
      </c>
    </row>
    <row r="63" spans="2:11" x14ac:dyDescent="0.2">
      <c r="B63" s="14" t="s">
        <v>71</v>
      </c>
      <c r="C63" s="33" t="s">
        <v>26</v>
      </c>
      <c r="D63" s="16" t="s">
        <v>26</v>
      </c>
      <c r="E63" s="103" t="s">
        <v>26</v>
      </c>
      <c r="F63" s="102" t="s">
        <v>26</v>
      </c>
      <c r="G63" s="21"/>
      <c r="H63" s="21"/>
      <c r="I63" s="19"/>
      <c r="J63" s="70" t="s">
        <v>26</v>
      </c>
      <c r="K63" s="20" t="s">
        <v>26</v>
      </c>
    </row>
    <row r="64" spans="2:11" x14ac:dyDescent="0.2">
      <c r="B64" s="11" t="s">
        <v>24</v>
      </c>
      <c r="C64" s="12" t="s">
        <v>24</v>
      </c>
      <c r="D64" s="13" t="s">
        <v>24</v>
      </c>
      <c r="E64" s="12" t="s">
        <v>24</v>
      </c>
      <c r="F64" s="12" t="s">
        <v>24</v>
      </c>
      <c r="G64" s="12" t="s">
        <v>24</v>
      </c>
      <c r="H64" s="12" t="s">
        <v>24</v>
      </c>
      <c r="I64" s="12" t="s">
        <v>24</v>
      </c>
      <c r="J64" s="12" t="s">
        <v>24</v>
      </c>
      <c r="K64" s="12" t="s">
        <v>24</v>
      </c>
    </row>
    <row r="65" spans="2:11" ht="51" x14ac:dyDescent="0.2">
      <c r="B65" s="54" t="s">
        <v>72</v>
      </c>
      <c r="C65" s="24" t="s">
        <v>73</v>
      </c>
      <c r="D65" s="53"/>
      <c r="E65" s="51"/>
      <c r="F65" s="51"/>
      <c r="G65" s="52">
        <f>SUM(SCDLPT2!G62:'SCDLPT2'!G64)</f>
        <v>0</v>
      </c>
      <c r="H65" s="52">
        <f>SUM(SCDLPT2!H62:'SCDLPT2'!H64)</f>
        <v>0</v>
      </c>
      <c r="I65" s="51"/>
      <c r="J65" s="51"/>
      <c r="K65" s="51"/>
    </row>
    <row r="66" spans="2:11" x14ac:dyDescent="0.2">
      <c r="B66" s="11" t="s">
        <v>24</v>
      </c>
      <c r="C66" s="12" t="s">
        <v>24</v>
      </c>
      <c r="D66" s="13" t="s">
        <v>24</v>
      </c>
      <c r="E66" s="12" t="s">
        <v>24</v>
      </c>
      <c r="F66" s="12" t="s">
        <v>24</v>
      </c>
      <c r="G66" s="12" t="s">
        <v>24</v>
      </c>
      <c r="H66" s="12" t="s">
        <v>24</v>
      </c>
      <c r="I66" s="12" t="s">
        <v>24</v>
      </c>
      <c r="J66" s="12" t="s">
        <v>24</v>
      </c>
      <c r="K66" s="12" t="s">
        <v>24</v>
      </c>
    </row>
    <row r="67" spans="2:11" x14ac:dyDescent="0.2">
      <c r="B67" s="14" t="s">
        <v>74</v>
      </c>
      <c r="C67" s="33" t="s">
        <v>26</v>
      </c>
      <c r="D67" s="16" t="s">
        <v>26</v>
      </c>
      <c r="E67" s="103" t="s">
        <v>26</v>
      </c>
      <c r="F67" s="102" t="s">
        <v>26</v>
      </c>
      <c r="G67" s="21"/>
      <c r="H67" s="21"/>
      <c r="I67" s="19"/>
      <c r="J67" s="70" t="s">
        <v>26</v>
      </c>
      <c r="K67" s="20" t="s">
        <v>26</v>
      </c>
    </row>
    <row r="68" spans="2:11" x14ac:dyDescent="0.2">
      <c r="B68" s="11" t="s">
        <v>24</v>
      </c>
      <c r="C68" s="12" t="s">
        <v>24</v>
      </c>
      <c r="D68" s="13" t="s">
        <v>24</v>
      </c>
      <c r="E68" s="12" t="s">
        <v>24</v>
      </c>
      <c r="F68" s="12" t="s">
        <v>24</v>
      </c>
      <c r="G68" s="12" t="s">
        <v>24</v>
      </c>
      <c r="H68" s="12" t="s">
        <v>24</v>
      </c>
      <c r="I68" s="12" t="s">
        <v>24</v>
      </c>
      <c r="J68" s="12" t="s">
        <v>24</v>
      </c>
      <c r="K68" s="12" t="s">
        <v>24</v>
      </c>
    </row>
    <row r="69" spans="2:11" ht="51" x14ac:dyDescent="0.2">
      <c r="B69" s="54" t="s">
        <v>75</v>
      </c>
      <c r="C69" s="24" t="s">
        <v>76</v>
      </c>
      <c r="D69" s="53"/>
      <c r="E69" s="51"/>
      <c r="F69" s="51"/>
      <c r="G69" s="52">
        <f>SUM(SCDLPT2!G66:'SCDLPT2'!G68)</f>
        <v>0</v>
      </c>
      <c r="H69" s="52">
        <f>SUM(SCDLPT2!H66:'SCDLPT2'!H68)</f>
        <v>0</v>
      </c>
      <c r="I69" s="51"/>
      <c r="J69" s="51"/>
      <c r="K69" s="51"/>
    </row>
    <row r="70" spans="2:11" x14ac:dyDescent="0.2">
      <c r="B70" s="11" t="s">
        <v>24</v>
      </c>
      <c r="C70" s="12" t="s">
        <v>24</v>
      </c>
      <c r="D70" s="13" t="s">
        <v>24</v>
      </c>
      <c r="E70" s="12" t="s">
        <v>24</v>
      </c>
      <c r="F70" s="12" t="s">
        <v>24</v>
      </c>
      <c r="G70" s="12" t="s">
        <v>24</v>
      </c>
      <c r="H70" s="12" t="s">
        <v>24</v>
      </c>
      <c r="I70" s="12" t="s">
        <v>24</v>
      </c>
      <c r="J70" s="12" t="s">
        <v>24</v>
      </c>
      <c r="K70" s="12" t="s">
        <v>24</v>
      </c>
    </row>
    <row r="71" spans="2:11" x14ac:dyDescent="0.2">
      <c r="B71" s="14" t="s">
        <v>77</v>
      </c>
      <c r="C71" s="33" t="s">
        <v>26</v>
      </c>
      <c r="D71" s="16" t="s">
        <v>26</v>
      </c>
      <c r="E71" s="103" t="s">
        <v>26</v>
      </c>
      <c r="F71" s="102" t="s">
        <v>26</v>
      </c>
      <c r="G71" s="21"/>
      <c r="H71" s="21"/>
      <c r="I71" s="19"/>
      <c r="J71" s="70" t="s">
        <v>26</v>
      </c>
      <c r="K71" s="20" t="s">
        <v>26</v>
      </c>
    </row>
    <row r="72" spans="2:11" x14ac:dyDescent="0.2">
      <c r="B72" s="11" t="s">
        <v>24</v>
      </c>
      <c r="C72" s="12" t="s">
        <v>24</v>
      </c>
      <c r="D72" s="13" t="s">
        <v>24</v>
      </c>
      <c r="E72" s="12" t="s">
        <v>24</v>
      </c>
      <c r="F72" s="12" t="s">
        <v>24</v>
      </c>
      <c r="G72" s="12" t="s">
        <v>24</v>
      </c>
      <c r="H72" s="12" t="s">
        <v>24</v>
      </c>
      <c r="I72" s="12" t="s">
        <v>24</v>
      </c>
      <c r="J72" s="12" t="s">
        <v>24</v>
      </c>
      <c r="K72" s="12" t="s">
        <v>24</v>
      </c>
    </row>
    <row r="73" spans="2:11" ht="51" x14ac:dyDescent="0.2">
      <c r="B73" s="54" t="s">
        <v>78</v>
      </c>
      <c r="C73" s="24" t="s">
        <v>79</v>
      </c>
      <c r="D73" s="53"/>
      <c r="E73" s="51"/>
      <c r="F73" s="51"/>
      <c r="G73" s="52">
        <f>SUM(SCDLPT2!G70:'SCDLPT2'!G72)</f>
        <v>0</v>
      </c>
      <c r="H73" s="52">
        <f>SUM(SCDLPT2!H70:'SCDLPT2'!H72)</f>
        <v>0</v>
      </c>
      <c r="I73" s="51"/>
      <c r="J73" s="51"/>
      <c r="K73" s="51"/>
    </row>
    <row r="74" spans="2:11" ht="25.5" x14ac:dyDescent="0.2">
      <c r="B74" s="54" t="s">
        <v>80</v>
      </c>
      <c r="C74" s="24" t="s">
        <v>81</v>
      </c>
      <c r="D74" s="53"/>
      <c r="E74" s="51"/>
      <c r="F74" s="51"/>
      <c r="G74" s="52">
        <f>SCDLPT2!G61+SCDLPT2!G65+SCDLPT2!G69+SCDLPT2!G73</f>
        <v>0</v>
      </c>
      <c r="H74" s="52">
        <f>SCDLPT2!H61+SCDLPT2!H65+SCDLPT2!H69+SCDLPT2!H73</f>
        <v>0</v>
      </c>
      <c r="I74" s="51"/>
      <c r="J74" s="51"/>
      <c r="K74" s="51"/>
    </row>
    <row r="75" spans="2:11" x14ac:dyDescent="0.2">
      <c r="B75" s="11" t="s">
        <v>24</v>
      </c>
      <c r="C75" s="12" t="s">
        <v>24</v>
      </c>
      <c r="D75" s="13" t="s">
        <v>24</v>
      </c>
      <c r="E75" s="12" t="s">
        <v>24</v>
      </c>
      <c r="F75" s="12" t="s">
        <v>24</v>
      </c>
      <c r="G75" s="12" t="s">
        <v>24</v>
      </c>
      <c r="H75" s="12" t="s">
        <v>24</v>
      </c>
      <c r="I75" s="12" t="s">
        <v>24</v>
      </c>
      <c r="J75" s="12" t="s">
        <v>24</v>
      </c>
      <c r="K75" s="12" t="s">
        <v>24</v>
      </c>
    </row>
    <row r="76" spans="2:11" x14ac:dyDescent="0.2">
      <c r="B76" s="14" t="s">
        <v>4915</v>
      </c>
      <c r="C76" s="33" t="s">
        <v>26</v>
      </c>
      <c r="D76" s="16" t="s">
        <v>26</v>
      </c>
      <c r="E76" s="103" t="s">
        <v>26</v>
      </c>
      <c r="F76" s="102" t="s">
        <v>26</v>
      </c>
      <c r="G76" s="21"/>
      <c r="H76" s="21"/>
      <c r="I76" s="19"/>
      <c r="J76" s="70" t="s">
        <v>26</v>
      </c>
      <c r="K76" s="20" t="s">
        <v>26</v>
      </c>
    </row>
    <row r="77" spans="2:11" x14ac:dyDescent="0.2">
      <c r="B77" s="11" t="s">
        <v>24</v>
      </c>
      <c r="C77" s="12" t="s">
        <v>24</v>
      </c>
      <c r="D77" s="13" t="s">
        <v>24</v>
      </c>
      <c r="E77" s="12" t="s">
        <v>24</v>
      </c>
      <c r="F77" s="12" t="s">
        <v>24</v>
      </c>
      <c r="G77" s="12" t="s">
        <v>24</v>
      </c>
      <c r="H77" s="12" t="s">
        <v>24</v>
      </c>
      <c r="I77" s="12" t="s">
        <v>24</v>
      </c>
      <c r="J77" s="12" t="s">
        <v>24</v>
      </c>
      <c r="K77" s="12" t="s">
        <v>24</v>
      </c>
    </row>
    <row r="78" spans="2:11" ht="38.25" x14ac:dyDescent="0.2">
      <c r="B78" s="54" t="s">
        <v>90</v>
      </c>
      <c r="C78" s="24" t="s">
        <v>91</v>
      </c>
      <c r="D78" s="53"/>
      <c r="E78" s="51"/>
      <c r="F78" s="51"/>
      <c r="G78" s="52">
        <f>SUM(SCDLPT2!G75:'SCDLPT2'!G77)</f>
        <v>0</v>
      </c>
      <c r="H78" s="52">
        <f>SUM(SCDLPT2!H75:'SCDLPT2'!H77)</f>
        <v>0</v>
      </c>
      <c r="I78" s="51"/>
      <c r="J78" s="51"/>
      <c r="K78" s="51"/>
    </row>
    <row r="79" spans="2:11" x14ac:dyDescent="0.2">
      <c r="B79" s="11" t="s">
        <v>24</v>
      </c>
      <c r="C79" s="12" t="s">
        <v>24</v>
      </c>
      <c r="D79" s="13" t="s">
        <v>24</v>
      </c>
      <c r="E79" s="12" t="s">
        <v>24</v>
      </c>
      <c r="F79" s="12" t="s">
        <v>24</v>
      </c>
      <c r="G79" s="12" t="s">
        <v>24</v>
      </c>
      <c r="H79" s="12" t="s">
        <v>24</v>
      </c>
      <c r="I79" s="12" t="s">
        <v>24</v>
      </c>
      <c r="J79" s="12" t="s">
        <v>24</v>
      </c>
      <c r="K79" s="12" t="s">
        <v>24</v>
      </c>
    </row>
    <row r="80" spans="2:11" x14ac:dyDescent="0.2">
      <c r="B80" s="14" t="s">
        <v>92</v>
      </c>
      <c r="C80" s="33" t="s">
        <v>26</v>
      </c>
      <c r="D80" s="16" t="s">
        <v>26</v>
      </c>
      <c r="E80" s="103" t="s">
        <v>26</v>
      </c>
      <c r="F80" s="102" t="s">
        <v>26</v>
      </c>
      <c r="G80" s="21"/>
      <c r="H80" s="21"/>
      <c r="I80" s="19"/>
      <c r="J80" s="70" t="s">
        <v>26</v>
      </c>
      <c r="K80" s="20" t="s">
        <v>26</v>
      </c>
    </row>
    <row r="81" spans="2:11" x14ac:dyDescent="0.2">
      <c r="B81" s="11" t="s">
        <v>24</v>
      </c>
      <c r="C81" s="12" t="s">
        <v>24</v>
      </c>
      <c r="D81" s="13" t="s">
        <v>24</v>
      </c>
      <c r="E81" s="12" t="s">
        <v>24</v>
      </c>
      <c r="F81" s="12" t="s">
        <v>24</v>
      </c>
      <c r="G81" s="12" t="s">
        <v>24</v>
      </c>
      <c r="H81" s="12" t="s">
        <v>24</v>
      </c>
      <c r="I81" s="12" t="s">
        <v>24</v>
      </c>
      <c r="J81" s="12" t="s">
        <v>24</v>
      </c>
      <c r="K81" s="12" t="s">
        <v>24</v>
      </c>
    </row>
    <row r="82" spans="2:11" ht="51" x14ac:dyDescent="0.2">
      <c r="B82" s="54" t="s">
        <v>93</v>
      </c>
      <c r="C82" s="24" t="s">
        <v>94</v>
      </c>
      <c r="D82" s="53"/>
      <c r="E82" s="51"/>
      <c r="F82" s="51"/>
      <c r="G82" s="52">
        <f>SUM(SCDLPT2!G79:'SCDLPT2'!G81)</f>
        <v>0</v>
      </c>
      <c r="H82" s="52">
        <f>SUM(SCDLPT2!H79:'SCDLPT2'!H81)</f>
        <v>0</v>
      </c>
      <c r="I82" s="51"/>
      <c r="J82" s="51"/>
      <c r="K82" s="51"/>
    </row>
    <row r="83" spans="2:11" x14ac:dyDescent="0.2">
      <c r="B83" s="11" t="s">
        <v>24</v>
      </c>
      <c r="C83" s="12" t="s">
        <v>24</v>
      </c>
      <c r="D83" s="13" t="s">
        <v>24</v>
      </c>
      <c r="E83" s="12" t="s">
        <v>24</v>
      </c>
      <c r="F83" s="12" t="s">
        <v>24</v>
      </c>
      <c r="G83" s="12" t="s">
        <v>24</v>
      </c>
      <c r="H83" s="12" t="s">
        <v>24</v>
      </c>
      <c r="I83" s="12" t="s">
        <v>24</v>
      </c>
      <c r="J83" s="12" t="s">
        <v>24</v>
      </c>
      <c r="K83" s="12" t="s">
        <v>24</v>
      </c>
    </row>
    <row r="84" spans="2:11" x14ac:dyDescent="0.2">
      <c r="B84" s="14" t="s">
        <v>95</v>
      </c>
      <c r="C84" s="33" t="s">
        <v>26</v>
      </c>
      <c r="D84" s="16" t="s">
        <v>26</v>
      </c>
      <c r="E84" s="103" t="s">
        <v>26</v>
      </c>
      <c r="F84" s="102" t="s">
        <v>26</v>
      </c>
      <c r="G84" s="21"/>
      <c r="H84" s="21"/>
      <c r="I84" s="19"/>
      <c r="J84" s="70" t="s">
        <v>26</v>
      </c>
      <c r="K84" s="20" t="s">
        <v>26</v>
      </c>
    </row>
    <row r="85" spans="2:11" x14ac:dyDescent="0.2">
      <c r="B85" s="11" t="s">
        <v>24</v>
      </c>
      <c r="C85" s="12" t="s">
        <v>24</v>
      </c>
      <c r="D85" s="13" t="s">
        <v>24</v>
      </c>
      <c r="E85" s="12" t="s">
        <v>24</v>
      </c>
      <c r="F85" s="12" t="s">
        <v>24</v>
      </c>
      <c r="G85" s="12" t="s">
        <v>24</v>
      </c>
      <c r="H85" s="12" t="s">
        <v>24</v>
      </c>
      <c r="I85" s="12" t="s">
        <v>24</v>
      </c>
      <c r="J85" s="12" t="s">
        <v>24</v>
      </c>
      <c r="K85" s="12" t="s">
        <v>24</v>
      </c>
    </row>
    <row r="86" spans="2:11" ht="51" x14ac:dyDescent="0.2">
      <c r="B86" s="54" t="s">
        <v>96</v>
      </c>
      <c r="C86" s="24" t="s">
        <v>97</v>
      </c>
      <c r="D86" s="53"/>
      <c r="E86" s="51"/>
      <c r="F86" s="51"/>
      <c r="G86" s="52">
        <f>SUM(SCDLPT2!G83:'SCDLPT2'!G85)</f>
        <v>0</v>
      </c>
      <c r="H86" s="52">
        <f>SUM(SCDLPT2!H83:'SCDLPT2'!H85)</f>
        <v>0</v>
      </c>
      <c r="I86" s="51"/>
      <c r="J86" s="51"/>
      <c r="K86" s="51"/>
    </row>
    <row r="87" spans="2:11" x14ac:dyDescent="0.2">
      <c r="B87" s="11" t="s">
        <v>24</v>
      </c>
      <c r="C87" s="12" t="s">
        <v>24</v>
      </c>
      <c r="D87" s="13" t="s">
        <v>24</v>
      </c>
      <c r="E87" s="12" t="s">
        <v>24</v>
      </c>
      <c r="F87" s="12" t="s">
        <v>24</v>
      </c>
      <c r="G87" s="12" t="s">
        <v>24</v>
      </c>
      <c r="H87" s="12" t="s">
        <v>24</v>
      </c>
      <c r="I87" s="12" t="s">
        <v>24</v>
      </c>
      <c r="J87" s="12" t="s">
        <v>24</v>
      </c>
      <c r="K87" s="12" t="s">
        <v>24</v>
      </c>
    </row>
    <row r="88" spans="2:11" x14ac:dyDescent="0.2">
      <c r="B88" s="14" t="s">
        <v>98</v>
      </c>
      <c r="C88" s="33" t="s">
        <v>26</v>
      </c>
      <c r="D88" s="16" t="s">
        <v>26</v>
      </c>
      <c r="E88" s="103" t="s">
        <v>26</v>
      </c>
      <c r="F88" s="102" t="s">
        <v>26</v>
      </c>
      <c r="G88" s="21"/>
      <c r="H88" s="21"/>
      <c r="I88" s="19"/>
      <c r="J88" s="70" t="s">
        <v>26</v>
      </c>
      <c r="K88" s="20" t="s">
        <v>26</v>
      </c>
    </row>
    <row r="89" spans="2:11" x14ac:dyDescent="0.2">
      <c r="B89" s="11" t="s">
        <v>24</v>
      </c>
      <c r="C89" s="12" t="s">
        <v>24</v>
      </c>
      <c r="D89" s="13" t="s">
        <v>24</v>
      </c>
      <c r="E89" s="12" t="s">
        <v>24</v>
      </c>
      <c r="F89" s="12" t="s">
        <v>24</v>
      </c>
      <c r="G89" s="12" t="s">
        <v>24</v>
      </c>
      <c r="H89" s="12" t="s">
        <v>24</v>
      </c>
      <c r="I89" s="12" t="s">
        <v>24</v>
      </c>
      <c r="J89" s="12" t="s">
        <v>24</v>
      </c>
      <c r="K89" s="12" t="s">
        <v>24</v>
      </c>
    </row>
    <row r="90" spans="2:11" ht="51" x14ac:dyDescent="0.2">
      <c r="B90" s="54" t="s">
        <v>99</v>
      </c>
      <c r="C90" s="24" t="s">
        <v>100</v>
      </c>
      <c r="D90" s="53"/>
      <c r="E90" s="51"/>
      <c r="F90" s="51"/>
      <c r="G90" s="52">
        <f>SUM(SCDLPT2!G87:'SCDLPT2'!G89)</f>
        <v>0</v>
      </c>
      <c r="H90" s="52">
        <f>SUM(SCDLPT2!H87:'SCDLPT2'!H89)</f>
        <v>0</v>
      </c>
      <c r="I90" s="51"/>
      <c r="J90" s="51"/>
      <c r="K90" s="51"/>
    </row>
    <row r="91" spans="2:11" ht="25.5" x14ac:dyDescent="0.2">
      <c r="B91" s="54" t="s">
        <v>101</v>
      </c>
      <c r="C91" s="24" t="s">
        <v>102</v>
      </c>
      <c r="D91" s="53"/>
      <c r="E91" s="51"/>
      <c r="F91" s="51"/>
      <c r="G91" s="52">
        <f>SCDLPT2!G78+SCDLPT2!G82+SCDLPT2!G86+SCDLPT2!G90</f>
        <v>0</v>
      </c>
      <c r="H91" s="52">
        <f>SCDLPT2!H78+SCDLPT2!H82+SCDLPT2!H86+SCDLPT2!H90</f>
        <v>0</v>
      </c>
      <c r="I91" s="51"/>
      <c r="J91" s="51"/>
      <c r="K91" s="51"/>
    </row>
    <row r="92" spans="2:11" x14ac:dyDescent="0.2">
      <c r="B92" s="11" t="s">
        <v>24</v>
      </c>
      <c r="C92" s="12" t="s">
        <v>24</v>
      </c>
      <c r="D92" s="13" t="s">
        <v>24</v>
      </c>
      <c r="E92" s="12" t="s">
        <v>24</v>
      </c>
      <c r="F92" s="12" t="s">
        <v>24</v>
      </c>
      <c r="G92" s="12" t="s">
        <v>24</v>
      </c>
      <c r="H92" s="12" t="s">
        <v>24</v>
      </c>
      <c r="I92" s="12" t="s">
        <v>24</v>
      </c>
      <c r="J92" s="12" t="s">
        <v>24</v>
      </c>
      <c r="K92" s="12" t="s">
        <v>24</v>
      </c>
    </row>
    <row r="93" spans="2:11" x14ac:dyDescent="0.2">
      <c r="B93" s="14" t="s">
        <v>4914</v>
      </c>
      <c r="C93" s="33" t="s">
        <v>26</v>
      </c>
      <c r="D93" s="16" t="s">
        <v>26</v>
      </c>
      <c r="E93" s="104" t="s">
        <v>26</v>
      </c>
      <c r="F93" s="102" t="s">
        <v>26</v>
      </c>
      <c r="G93" s="21"/>
      <c r="H93" s="21"/>
      <c r="I93" s="19"/>
      <c r="J93" s="70" t="s">
        <v>26</v>
      </c>
      <c r="K93" s="20" t="s">
        <v>26</v>
      </c>
    </row>
    <row r="94" spans="2:11" x14ac:dyDescent="0.2">
      <c r="B94" s="11" t="s">
        <v>24</v>
      </c>
      <c r="C94" s="12" t="s">
        <v>24</v>
      </c>
      <c r="D94" s="13" t="s">
        <v>24</v>
      </c>
      <c r="E94" s="12" t="s">
        <v>24</v>
      </c>
      <c r="F94" s="12" t="s">
        <v>24</v>
      </c>
      <c r="G94" s="12" t="s">
        <v>24</v>
      </c>
      <c r="H94" s="12" t="s">
        <v>24</v>
      </c>
      <c r="I94" s="12" t="s">
        <v>24</v>
      </c>
      <c r="J94" s="12" t="s">
        <v>24</v>
      </c>
      <c r="K94" s="12" t="s">
        <v>24</v>
      </c>
    </row>
    <row r="95" spans="2:11" ht="51" x14ac:dyDescent="0.2">
      <c r="B95" s="54" t="s">
        <v>123</v>
      </c>
      <c r="C95" s="24" t="s">
        <v>124</v>
      </c>
      <c r="D95" s="53"/>
      <c r="E95" s="51"/>
      <c r="F95" s="51"/>
      <c r="G95" s="52">
        <f>SUM(SCDLPT2!G92:'SCDLPT2'!G94)</f>
        <v>0</v>
      </c>
      <c r="H95" s="52">
        <f>SUM(SCDLPT2!H92:'SCDLPT2'!H94)</f>
        <v>0</v>
      </c>
      <c r="I95" s="51"/>
      <c r="J95" s="51"/>
      <c r="K95" s="51"/>
    </row>
    <row r="96" spans="2:11" x14ac:dyDescent="0.2">
      <c r="B96" s="11" t="s">
        <v>24</v>
      </c>
      <c r="C96" s="12" t="s">
        <v>24</v>
      </c>
      <c r="D96" s="13" t="s">
        <v>24</v>
      </c>
      <c r="E96" s="12" t="s">
        <v>24</v>
      </c>
      <c r="F96" s="12" t="s">
        <v>24</v>
      </c>
      <c r="G96" s="12" t="s">
        <v>24</v>
      </c>
      <c r="H96" s="12" t="s">
        <v>24</v>
      </c>
      <c r="I96" s="12" t="s">
        <v>24</v>
      </c>
      <c r="J96" s="12" t="s">
        <v>24</v>
      </c>
      <c r="K96" s="12" t="s">
        <v>24</v>
      </c>
    </row>
    <row r="97" spans="2:11" x14ac:dyDescent="0.2">
      <c r="B97" s="14" t="s">
        <v>125</v>
      </c>
      <c r="C97" s="33" t="s">
        <v>26</v>
      </c>
      <c r="D97" s="16" t="s">
        <v>26</v>
      </c>
      <c r="E97" s="103" t="s">
        <v>26</v>
      </c>
      <c r="F97" s="102" t="s">
        <v>26</v>
      </c>
      <c r="G97" s="21"/>
      <c r="H97" s="21"/>
      <c r="I97" s="19"/>
      <c r="J97" s="70" t="s">
        <v>26</v>
      </c>
      <c r="K97" s="20" t="s">
        <v>26</v>
      </c>
    </row>
    <row r="98" spans="2:11" x14ac:dyDescent="0.2">
      <c r="B98" s="11" t="s">
        <v>24</v>
      </c>
      <c r="C98" s="12" t="s">
        <v>24</v>
      </c>
      <c r="D98" s="13" t="s">
        <v>24</v>
      </c>
      <c r="E98" s="12" t="s">
        <v>24</v>
      </c>
      <c r="F98" s="12" t="s">
        <v>24</v>
      </c>
      <c r="G98" s="12" t="s">
        <v>24</v>
      </c>
      <c r="H98" s="12" t="s">
        <v>24</v>
      </c>
      <c r="I98" s="12" t="s">
        <v>24</v>
      </c>
      <c r="J98" s="12" t="s">
        <v>24</v>
      </c>
      <c r="K98" s="12" t="s">
        <v>24</v>
      </c>
    </row>
    <row r="99" spans="2:11" ht="51" x14ac:dyDescent="0.2">
      <c r="B99" s="54" t="s">
        <v>126</v>
      </c>
      <c r="C99" s="24" t="s">
        <v>127</v>
      </c>
      <c r="D99" s="53"/>
      <c r="E99" s="51"/>
      <c r="F99" s="51"/>
      <c r="G99" s="52">
        <f>SUM(SCDLPT2!G96:'SCDLPT2'!G98)</f>
        <v>0</v>
      </c>
      <c r="H99" s="52">
        <f>SUM(SCDLPT2!H96:'SCDLPT2'!H98)</f>
        <v>0</v>
      </c>
      <c r="I99" s="51"/>
      <c r="J99" s="51"/>
      <c r="K99" s="51"/>
    </row>
    <row r="100" spans="2:11" x14ac:dyDescent="0.2">
      <c r="B100" s="11" t="s">
        <v>24</v>
      </c>
      <c r="C100" s="12" t="s">
        <v>24</v>
      </c>
      <c r="D100" s="13" t="s">
        <v>24</v>
      </c>
      <c r="E100" s="12" t="s">
        <v>24</v>
      </c>
      <c r="F100" s="12" t="s">
        <v>24</v>
      </c>
      <c r="G100" s="12" t="s">
        <v>24</v>
      </c>
      <c r="H100" s="12" t="s">
        <v>24</v>
      </c>
      <c r="I100" s="12" t="s">
        <v>24</v>
      </c>
      <c r="J100" s="12" t="s">
        <v>24</v>
      </c>
      <c r="K100" s="12" t="s">
        <v>24</v>
      </c>
    </row>
    <row r="101" spans="2:11" x14ac:dyDescent="0.2">
      <c r="B101" s="14" t="s">
        <v>128</v>
      </c>
      <c r="C101" s="33" t="s">
        <v>26</v>
      </c>
      <c r="D101" s="16" t="s">
        <v>26</v>
      </c>
      <c r="E101" s="103" t="s">
        <v>26</v>
      </c>
      <c r="F101" s="102" t="s">
        <v>26</v>
      </c>
      <c r="G101" s="21"/>
      <c r="H101" s="21"/>
      <c r="I101" s="19"/>
      <c r="J101" s="70" t="s">
        <v>26</v>
      </c>
      <c r="K101" s="20" t="s">
        <v>26</v>
      </c>
    </row>
    <row r="102" spans="2:11" x14ac:dyDescent="0.2">
      <c r="B102" s="11" t="s">
        <v>24</v>
      </c>
      <c r="C102" s="12" t="s">
        <v>24</v>
      </c>
      <c r="D102" s="13" t="s">
        <v>24</v>
      </c>
      <c r="E102" s="12" t="s">
        <v>24</v>
      </c>
      <c r="F102" s="12" t="s">
        <v>24</v>
      </c>
      <c r="G102" s="12" t="s">
        <v>24</v>
      </c>
      <c r="H102" s="12" t="s">
        <v>24</v>
      </c>
      <c r="I102" s="12" t="s">
        <v>24</v>
      </c>
      <c r="J102" s="12" t="s">
        <v>24</v>
      </c>
      <c r="K102" s="12" t="s">
        <v>24</v>
      </c>
    </row>
    <row r="103" spans="2:11" ht="51" x14ac:dyDescent="0.2">
      <c r="B103" s="54" t="s">
        <v>129</v>
      </c>
      <c r="C103" s="24" t="s">
        <v>130</v>
      </c>
      <c r="D103" s="53"/>
      <c r="E103" s="51"/>
      <c r="F103" s="51"/>
      <c r="G103" s="52">
        <f>SUM(SCDLPT2!G100:'SCDLPT2'!G102)</f>
        <v>0</v>
      </c>
      <c r="H103" s="52">
        <f>SUM(SCDLPT2!H100:'SCDLPT2'!H102)</f>
        <v>0</v>
      </c>
      <c r="I103" s="51"/>
      <c r="J103" s="51"/>
      <c r="K103" s="51"/>
    </row>
    <row r="104" spans="2:11" x14ac:dyDescent="0.2">
      <c r="B104" s="11" t="s">
        <v>24</v>
      </c>
      <c r="C104" s="12" t="s">
        <v>24</v>
      </c>
      <c r="D104" s="13" t="s">
        <v>24</v>
      </c>
      <c r="E104" s="12" t="s">
        <v>24</v>
      </c>
      <c r="F104" s="12" t="s">
        <v>24</v>
      </c>
      <c r="G104" s="12" t="s">
        <v>24</v>
      </c>
      <c r="H104" s="12" t="s">
        <v>24</v>
      </c>
      <c r="I104" s="12" t="s">
        <v>24</v>
      </c>
      <c r="J104" s="12" t="s">
        <v>24</v>
      </c>
      <c r="K104" s="12" t="s">
        <v>24</v>
      </c>
    </row>
    <row r="105" spans="2:11" x14ac:dyDescent="0.2">
      <c r="B105" s="14" t="s">
        <v>131</v>
      </c>
      <c r="C105" s="33" t="s">
        <v>26</v>
      </c>
      <c r="D105" s="16" t="s">
        <v>26</v>
      </c>
      <c r="E105" s="103" t="s">
        <v>26</v>
      </c>
      <c r="F105" s="102" t="s">
        <v>26</v>
      </c>
      <c r="G105" s="21"/>
      <c r="H105" s="21"/>
      <c r="I105" s="19"/>
      <c r="J105" s="70" t="s">
        <v>26</v>
      </c>
      <c r="K105" s="20" t="s">
        <v>26</v>
      </c>
    </row>
    <row r="106" spans="2:11" x14ac:dyDescent="0.2">
      <c r="B106" s="11" t="s">
        <v>24</v>
      </c>
      <c r="C106" s="12" t="s">
        <v>24</v>
      </c>
      <c r="D106" s="13" t="s">
        <v>24</v>
      </c>
      <c r="E106" s="12" t="s">
        <v>24</v>
      </c>
      <c r="F106" s="12" t="s">
        <v>24</v>
      </c>
      <c r="G106" s="12" t="s">
        <v>24</v>
      </c>
      <c r="H106" s="12" t="s">
        <v>24</v>
      </c>
      <c r="I106" s="12" t="s">
        <v>24</v>
      </c>
      <c r="J106" s="12" t="s">
        <v>24</v>
      </c>
      <c r="K106" s="12" t="s">
        <v>24</v>
      </c>
    </row>
    <row r="107" spans="2:11" ht="63.75" x14ac:dyDescent="0.2">
      <c r="B107" s="54" t="s">
        <v>132</v>
      </c>
      <c r="C107" s="24" t="s">
        <v>133</v>
      </c>
      <c r="D107" s="53"/>
      <c r="E107" s="51"/>
      <c r="F107" s="51"/>
      <c r="G107" s="52">
        <f>SUM(SCDLPT2!G104:'SCDLPT2'!G106)</f>
        <v>0</v>
      </c>
      <c r="H107" s="52">
        <f>SUM(SCDLPT2!H104:'SCDLPT2'!H106)</f>
        <v>0</v>
      </c>
      <c r="I107" s="51"/>
      <c r="J107" s="51"/>
      <c r="K107" s="51"/>
    </row>
    <row r="108" spans="2:11" ht="38.25" x14ac:dyDescent="0.2">
      <c r="B108" s="54" t="s">
        <v>134</v>
      </c>
      <c r="C108" s="24" t="s">
        <v>135</v>
      </c>
      <c r="D108" s="53"/>
      <c r="E108" s="51"/>
      <c r="F108" s="51"/>
      <c r="G108" s="52">
        <f>SCDLPT2!G95+SCDLPT2!G99+SCDLPT2!G103+SCDLPT2!G107</f>
        <v>0</v>
      </c>
      <c r="H108" s="52">
        <f>SCDLPT2!H95+SCDLPT2!H99+SCDLPT2!H103+SCDLPT2!H107</f>
        <v>0</v>
      </c>
      <c r="I108" s="51"/>
      <c r="J108" s="51"/>
      <c r="K108" s="51"/>
    </row>
    <row r="109" spans="2:11" x14ac:dyDescent="0.2">
      <c r="B109" s="11" t="s">
        <v>24</v>
      </c>
      <c r="C109" s="12" t="s">
        <v>24</v>
      </c>
      <c r="D109" s="13" t="s">
        <v>24</v>
      </c>
      <c r="E109" s="12" t="s">
        <v>24</v>
      </c>
      <c r="F109" s="12" t="s">
        <v>24</v>
      </c>
      <c r="G109" s="12" t="s">
        <v>24</v>
      </c>
      <c r="H109" s="12" t="s">
        <v>24</v>
      </c>
      <c r="I109" s="12" t="s">
        <v>24</v>
      </c>
      <c r="J109" s="12" t="s">
        <v>24</v>
      </c>
      <c r="K109" s="12" t="s">
        <v>24</v>
      </c>
    </row>
    <row r="110" spans="2:11" x14ac:dyDescent="0.2">
      <c r="B110" s="14" t="s">
        <v>136</v>
      </c>
      <c r="C110" s="33" t="s">
        <v>26</v>
      </c>
      <c r="D110" s="16" t="s">
        <v>26</v>
      </c>
      <c r="E110" s="103" t="s">
        <v>26</v>
      </c>
      <c r="F110" s="102" t="s">
        <v>26</v>
      </c>
      <c r="G110" s="21"/>
      <c r="H110" s="21"/>
      <c r="I110" s="19"/>
      <c r="J110" s="70" t="s">
        <v>26</v>
      </c>
      <c r="K110" s="20" t="s">
        <v>26</v>
      </c>
    </row>
    <row r="111" spans="2:11" x14ac:dyDescent="0.2">
      <c r="B111" s="11" t="s">
        <v>24</v>
      </c>
      <c r="C111" s="12" t="s">
        <v>24</v>
      </c>
      <c r="D111" s="13" t="s">
        <v>24</v>
      </c>
      <c r="E111" s="12" t="s">
        <v>24</v>
      </c>
      <c r="F111" s="12" t="s">
        <v>24</v>
      </c>
      <c r="G111" s="12" t="s">
        <v>24</v>
      </c>
      <c r="H111" s="12" t="s">
        <v>24</v>
      </c>
      <c r="I111" s="12" t="s">
        <v>24</v>
      </c>
      <c r="J111" s="12" t="s">
        <v>24</v>
      </c>
      <c r="K111" s="12" t="s">
        <v>24</v>
      </c>
    </row>
    <row r="112" spans="2:11" ht="38.25" x14ac:dyDescent="0.2">
      <c r="B112" s="54" t="s">
        <v>137</v>
      </c>
      <c r="C112" s="24" t="s">
        <v>138</v>
      </c>
      <c r="D112" s="53"/>
      <c r="E112" s="51"/>
      <c r="F112" s="51"/>
      <c r="G112" s="52">
        <f>SUM(SCDLPT2!G109:'SCDLPT2'!G111)</f>
        <v>0</v>
      </c>
      <c r="H112" s="52">
        <f>SUM(SCDLPT2!H109:'SCDLPT2'!H111)</f>
        <v>0</v>
      </c>
      <c r="I112" s="51"/>
      <c r="J112" s="51"/>
      <c r="K112" s="51"/>
    </row>
    <row r="113" spans="2:11" x14ac:dyDescent="0.2">
      <c r="B113" s="11" t="s">
        <v>24</v>
      </c>
      <c r="C113" s="12" t="s">
        <v>24</v>
      </c>
      <c r="D113" s="13" t="s">
        <v>24</v>
      </c>
      <c r="E113" s="12" t="s">
        <v>24</v>
      </c>
      <c r="F113" s="12" t="s">
        <v>24</v>
      </c>
      <c r="G113" s="12" t="s">
        <v>24</v>
      </c>
      <c r="H113" s="12" t="s">
        <v>24</v>
      </c>
      <c r="I113" s="12" t="s">
        <v>24</v>
      </c>
      <c r="J113" s="12" t="s">
        <v>24</v>
      </c>
      <c r="K113" s="12" t="s">
        <v>24</v>
      </c>
    </row>
    <row r="114" spans="2:11" x14ac:dyDescent="0.2">
      <c r="B114" s="14" t="s">
        <v>139</v>
      </c>
      <c r="C114" s="33" t="s">
        <v>26</v>
      </c>
      <c r="D114" s="16" t="s">
        <v>26</v>
      </c>
      <c r="E114" s="103" t="s">
        <v>26</v>
      </c>
      <c r="F114" s="102" t="s">
        <v>26</v>
      </c>
      <c r="G114" s="21"/>
      <c r="H114" s="21"/>
      <c r="I114" s="19"/>
      <c r="J114" s="70" t="s">
        <v>26</v>
      </c>
      <c r="K114" s="20" t="s">
        <v>26</v>
      </c>
    </row>
    <row r="115" spans="2:11" x14ac:dyDescent="0.2">
      <c r="B115" s="11" t="s">
        <v>24</v>
      </c>
      <c r="C115" s="12" t="s">
        <v>24</v>
      </c>
      <c r="D115" s="13" t="s">
        <v>24</v>
      </c>
      <c r="E115" s="12" t="s">
        <v>24</v>
      </c>
      <c r="F115" s="12" t="s">
        <v>24</v>
      </c>
      <c r="G115" s="12" t="s">
        <v>24</v>
      </c>
      <c r="H115" s="12" t="s">
        <v>24</v>
      </c>
      <c r="I115" s="12" t="s">
        <v>24</v>
      </c>
      <c r="J115" s="12" t="s">
        <v>24</v>
      </c>
      <c r="K115" s="12" t="s">
        <v>24</v>
      </c>
    </row>
    <row r="116" spans="2:11" ht="38.25" x14ac:dyDescent="0.2">
      <c r="B116" s="54" t="s">
        <v>140</v>
      </c>
      <c r="C116" s="24" t="s">
        <v>141</v>
      </c>
      <c r="D116" s="53"/>
      <c r="E116" s="51"/>
      <c r="F116" s="51"/>
      <c r="G116" s="52">
        <f>SUM(SCDLPT2!G113:'SCDLPT2'!G115)</f>
        <v>0</v>
      </c>
      <c r="H116" s="52">
        <f>SUM(SCDLPT2!H113:'SCDLPT2'!H115)</f>
        <v>0</v>
      </c>
      <c r="I116" s="51"/>
      <c r="J116" s="51"/>
      <c r="K116" s="51"/>
    </row>
    <row r="117" spans="2:11" x14ac:dyDescent="0.2">
      <c r="B117" s="11" t="s">
        <v>24</v>
      </c>
      <c r="C117" s="12" t="s">
        <v>24</v>
      </c>
      <c r="D117" s="13" t="s">
        <v>24</v>
      </c>
      <c r="E117" s="12" t="s">
        <v>24</v>
      </c>
      <c r="F117" s="12" t="s">
        <v>24</v>
      </c>
      <c r="G117" s="12" t="s">
        <v>24</v>
      </c>
      <c r="H117" s="12" t="s">
        <v>24</v>
      </c>
      <c r="I117" s="12" t="s">
        <v>24</v>
      </c>
      <c r="J117" s="12" t="s">
        <v>24</v>
      </c>
      <c r="K117" s="12" t="s">
        <v>24</v>
      </c>
    </row>
    <row r="118" spans="2:11" x14ac:dyDescent="0.2">
      <c r="B118" s="14" t="s">
        <v>142</v>
      </c>
      <c r="C118" s="33" t="s">
        <v>26</v>
      </c>
      <c r="D118" s="16" t="s">
        <v>26</v>
      </c>
      <c r="E118" s="103" t="s">
        <v>26</v>
      </c>
      <c r="F118" s="102" t="s">
        <v>26</v>
      </c>
      <c r="G118" s="21"/>
      <c r="H118" s="21"/>
      <c r="I118" s="19"/>
      <c r="J118" s="70" t="s">
        <v>26</v>
      </c>
      <c r="K118" s="20" t="s">
        <v>26</v>
      </c>
    </row>
    <row r="119" spans="2:11" x14ac:dyDescent="0.2">
      <c r="B119" s="11" t="s">
        <v>24</v>
      </c>
      <c r="C119" s="12" t="s">
        <v>24</v>
      </c>
      <c r="D119" s="13" t="s">
        <v>24</v>
      </c>
      <c r="E119" s="12" t="s">
        <v>24</v>
      </c>
      <c r="F119" s="12" t="s">
        <v>24</v>
      </c>
      <c r="G119" s="12" t="s">
        <v>24</v>
      </c>
      <c r="H119" s="12" t="s">
        <v>24</v>
      </c>
      <c r="I119" s="12" t="s">
        <v>24</v>
      </c>
      <c r="J119" s="12" t="s">
        <v>24</v>
      </c>
      <c r="K119" s="12" t="s">
        <v>24</v>
      </c>
    </row>
    <row r="120" spans="2:11" ht="38.25" x14ac:dyDescent="0.2">
      <c r="B120" s="54" t="s">
        <v>143</v>
      </c>
      <c r="C120" s="24" t="s">
        <v>144</v>
      </c>
      <c r="D120" s="53"/>
      <c r="E120" s="51"/>
      <c r="F120" s="51"/>
      <c r="G120" s="52">
        <f>SUM(SCDLPT2!G117:'SCDLPT2'!G119)</f>
        <v>0</v>
      </c>
      <c r="H120" s="52">
        <f>SUM(SCDLPT2!H117:'SCDLPT2'!H119)</f>
        <v>0</v>
      </c>
      <c r="I120" s="51"/>
      <c r="J120" s="51"/>
      <c r="K120" s="51"/>
    </row>
    <row r="121" spans="2:11" x14ac:dyDescent="0.2">
      <c r="B121" s="11" t="s">
        <v>24</v>
      </c>
      <c r="C121" s="12" t="s">
        <v>24</v>
      </c>
      <c r="D121" s="13" t="s">
        <v>24</v>
      </c>
      <c r="E121" s="12" t="s">
        <v>24</v>
      </c>
      <c r="F121" s="12" t="s">
        <v>24</v>
      </c>
      <c r="G121" s="12" t="s">
        <v>24</v>
      </c>
      <c r="H121" s="12" t="s">
        <v>24</v>
      </c>
      <c r="I121" s="12" t="s">
        <v>24</v>
      </c>
      <c r="J121" s="12" t="s">
        <v>24</v>
      </c>
      <c r="K121" s="12" t="s">
        <v>24</v>
      </c>
    </row>
    <row r="122" spans="2:11" x14ac:dyDescent="0.2">
      <c r="B122" s="14" t="s">
        <v>145</v>
      </c>
      <c r="C122" s="33" t="s">
        <v>26</v>
      </c>
      <c r="D122" s="16" t="s">
        <v>26</v>
      </c>
      <c r="E122" s="103" t="s">
        <v>26</v>
      </c>
      <c r="F122" s="102" t="s">
        <v>26</v>
      </c>
      <c r="G122" s="21"/>
      <c r="H122" s="21"/>
      <c r="I122" s="19"/>
      <c r="J122" s="70" t="s">
        <v>26</v>
      </c>
      <c r="K122" s="20" t="s">
        <v>26</v>
      </c>
    </row>
    <row r="123" spans="2:11" x14ac:dyDescent="0.2">
      <c r="B123" s="11" t="s">
        <v>24</v>
      </c>
      <c r="C123" s="12" t="s">
        <v>24</v>
      </c>
      <c r="D123" s="13" t="s">
        <v>24</v>
      </c>
      <c r="E123" s="12" t="s">
        <v>24</v>
      </c>
      <c r="F123" s="12" t="s">
        <v>24</v>
      </c>
      <c r="G123" s="12" t="s">
        <v>24</v>
      </c>
      <c r="H123" s="12" t="s">
        <v>24</v>
      </c>
      <c r="I123" s="12" t="s">
        <v>24</v>
      </c>
      <c r="J123" s="12" t="s">
        <v>24</v>
      </c>
      <c r="K123" s="12" t="s">
        <v>24</v>
      </c>
    </row>
    <row r="124" spans="2:11" ht="51" x14ac:dyDescent="0.2">
      <c r="B124" s="54" t="s">
        <v>146</v>
      </c>
      <c r="C124" s="24" t="s">
        <v>147</v>
      </c>
      <c r="D124" s="53"/>
      <c r="E124" s="51"/>
      <c r="F124" s="51"/>
      <c r="G124" s="52">
        <f>SUM(SCDLPT2!G121:'SCDLPT2'!G123)</f>
        <v>0</v>
      </c>
      <c r="H124" s="52">
        <f>SUM(SCDLPT2!H121:'SCDLPT2'!H123)</f>
        <v>0</v>
      </c>
      <c r="I124" s="51"/>
      <c r="J124" s="51"/>
      <c r="K124" s="51"/>
    </row>
    <row r="125" spans="2:11" x14ac:dyDescent="0.2">
      <c r="B125" s="54" t="s">
        <v>148</v>
      </c>
      <c r="C125" s="24" t="s">
        <v>149</v>
      </c>
      <c r="D125" s="53"/>
      <c r="E125" s="51"/>
      <c r="F125" s="51"/>
      <c r="G125" s="52">
        <f>SCDLPT2!G112+SCDLPT2!G116+SCDLPT2!G120+SCDLPT2!G124</f>
        <v>0</v>
      </c>
      <c r="H125" s="52">
        <f>SCDLPT2!H112+SCDLPT2!H116+SCDLPT2!H120+SCDLPT2!H124</f>
        <v>0</v>
      </c>
      <c r="I125" s="51"/>
      <c r="J125" s="51"/>
      <c r="K125" s="51"/>
    </row>
    <row r="126" spans="2:11" x14ac:dyDescent="0.2">
      <c r="B126" s="11" t="s">
        <v>24</v>
      </c>
      <c r="C126" s="12" t="s">
        <v>24</v>
      </c>
      <c r="D126" s="13" t="s">
        <v>24</v>
      </c>
      <c r="E126" s="12" t="s">
        <v>24</v>
      </c>
      <c r="F126" s="12" t="s">
        <v>24</v>
      </c>
      <c r="G126" s="12" t="s">
        <v>24</v>
      </c>
      <c r="H126" s="12" t="s">
        <v>24</v>
      </c>
      <c r="I126" s="12" t="s">
        <v>24</v>
      </c>
      <c r="J126" s="12" t="s">
        <v>24</v>
      </c>
      <c r="K126" s="12" t="s">
        <v>24</v>
      </c>
    </row>
    <row r="127" spans="2:11" x14ac:dyDescent="0.2">
      <c r="B127" s="14" t="s">
        <v>150</v>
      </c>
      <c r="C127" s="33" t="s">
        <v>26</v>
      </c>
      <c r="D127" s="16" t="s">
        <v>26</v>
      </c>
      <c r="E127" s="103" t="s">
        <v>26</v>
      </c>
      <c r="F127" s="102" t="s">
        <v>26</v>
      </c>
      <c r="G127" s="21"/>
      <c r="H127" s="21"/>
      <c r="I127" s="19"/>
      <c r="J127" s="70" t="s">
        <v>26</v>
      </c>
      <c r="K127" s="20" t="s">
        <v>26</v>
      </c>
    </row>
    <row r="128" spans="2:11" x14ac:dyDescent="0.2">
      <c r="B128" s="11" t="s">
        <v>24</v>
      </c>
      <c r="C128" s="12" t="s">
        <v>24</v>
      </c>
      <c r="D128" s="13" t="s">
        <v>24</v>
      </c>
      <c r="E128" s="12" t="s">
        <v>24</v>
      </c>
      <c r="F128" s="12" t="s">
        <v>24</v>
      </c>
      <c r="G128" s="12" t="s">
        <v>24</v>
      </c>
      <c r="H128" s="12" t="s">
        <v>24</v>
      </c>
      <c r="I128" s="12" t="s">
        <v>24</v>
      </c>
      <c r="J128" s="12" t="s">
        <v>24</v>
      </c>
      <c r="K128" s="12" t="s">
        <v>24</v>
      </c>
    </row>
    <row r="129" spans="2:11" ht="38.25" x14ac:dyDescent="0.2">
      <c r="B129" s="54" t="s">
        <v>151</v>
      </c>
      <c r="C129" s="24" t="s">
        <v>152</v>
      </c>
      <c r="D129" s="53"/>
      <c r="E129" s="51"/>
      <c r="F129" s="51"/>
      <c r="G129" s="52">
        <f>SUM(SCDLPT2!G126:'SCDLPT2'!G128)</f>
        <v>0</v>
      </c>
      <c r="H129" s="52">
        <f>SUM(SCDLPT2!H126:'SCDLPT2'!H128)</f>
        <v>0</v>
      </c>
      <c r="I129" s="51"/>
      <c r="J129" s="51"/>
      <c r="K129" s="51"/>
    </row>
    <row r="130" spans="2:11" x14ac:dyDescent="0.2">
      <c r="B130" s="11" t="s">
        <v>24</v>
      </c>
      <c r="C130" s="12" t="s">
        <v>24</v>
      </c>
      <c r="D130" s="13" t="s">
        <v>24</v>
      </c>
      <c r="E130" s="12" t="s">
        <v>24</v>
      </c>
      <c r="F130" s="12" t="s">
        <v>24</v>
      </c>
      <c r="G130" s="12" t="s">
        <v>24</v>
      </c>
      <c r="H130" s="12" t="s">
        <v>24</v>
      </c>
      <c r="I130" s="12" t="s">
        <v>24</v>
      </c>
      <c r="J130" s="12" t="s">
        <v>24</v>
      </c>
      <c r="K130" s="12" t="s">
        <v>24</v>
      </c>
    </row>
    <row r="131" spans="2:11" x14ac:dyDescent="0.2">
      <c r="B131" s="14" t="s">
        <v>153</v>
      </c>
      <c r="C131" s="33" t="s">
        <v>26</v>
      </c>
      <c r="D131" s="16" t="s">
        <v>26</v>
      </c>
      <c r="E131" s="103" t="s">
        <v>26</v>
      </c>
      <c r="F131" s="102" t="s">
        <v>26</v>
      </c>
      <c r="G131" s="21"/>
      <c r="H131" s="21"/>
      <c r="I131" s="19"/>
      <c r="J131" s="70" t="s">
        <v>26</v>
      </c>
      <c r="K131" s="20" t="s">
        <v>26</v>
      </c>
    </row>
    <row r="132" spans="2:11" x14ac:dyDescent="0.2">
      <c r="B132" s="11" t="s">
        <v>24</v>
      </c>
      <c r="C132" s="12" t="s">
        <v>24</v>
      </c>
      <c r="D132" s="13" t="s">
        <v>24</v>
      </c>
      <c r="E132" s="12" t="s">
        <v>24</v>
      </c>
      <c r="F132" s="12" t="s">
        <v>24</v>
      </c>
      <c r="G132" s="12" t="s">
        <v>24</v>
      </c>
      <c r="H132" s="12" t="s">
        <v>24</v>
      </c>
      <c r="I132" s="12" t="s">
        <v>24</v>
      </c>
      <c r="J132" s="12" t="s">
        <v>24</v>
      </c>
      <c r="K132" s="12" t="s">
        <v>24</v>
      </c>
    </row>
    <row r="133" spans="2:11" ht="51" x14ac:dyDescent="0.2">
      <c r="B133" s="54" t="s">
        <v>154</v>
      </c>
      <c r="C133" s="24" t="s">
        <v>155</v>
      </c>
      <c r="D133" s="53"/>
      <c r="E133" s="51"/>
      <c r="F133" s="51"/>
      <c r="G133" s="52">
        <f>SUM(SCDLPT2!G130:'SCDLPT2'!G132)</f>
        <v>0</v>
      </c>
      <c r="H133" s="52">
        <f>SUM(SCDLPT2!H130:'SCDLPT2'!H132)</f>
        <v>0</v>
      </c>
      <c r="I133" s="51"/>
      <c r="J133" s="51"/>
      <c r="K133" s="51"/>
    </row>
    <row r="134" spans="2:11" x14ac:dyDescent="0.2">
      <c r="B134" s="11" t="s">
        <v>24</v>
      </c>
      <c r="C134" s="12" t="s">
        <v>24</v>
      </c>
      <c r="D134" s="13" t="s">
        <v>24</v>
      </c>
      <c r="E134" s="12" t="s">
        <v>24</v>
      </c>
      <c r="F134" s="12" t="s">
        <v>24</v>
      </c>
      <c r="G134" s="12" t="s">
        <v>24</v>
      </c>
      <c r="H134" s="12" t="s">
        <v>24</v>
      </c>
      <c r="I134" s="12" t="s">
        <v>24</v>
      </c>
      <c r="J134" s="12" t="s">
        <v>24</v>
      </c>
      <c r="K134" s="12" t="s">
        <v>24</v>
      </c>
    </row>
    <row r="135" spans="2:11" x14ac:dyDescent="0.2">
      <c r="B135" s="14" t="s">
        <v>156</v>
      </c>
      <c r="C135" s="33" t="s">
        <v>26</v>
      </c>
      <c r="D135" s="16" t="s">
        <v>26</v>
      </c>
      <c r="E135" s="103" t="s">
        <v>26</v>
      </c>
      <c r="F135" s="102" t="s">
        <v>26</v>
      </c>
      <c r="G135" s="21"/>
      <c r="H135" s="21"/>
      <c r="I135" s="19"/>
      <c r="J135" s="70" t="s">
        <v>26</v>
      </c>
      <c r="K135" s="20" t="s">
        <v>26</v>
      </c>
    </row>
    <row r="136" spans="2:11" x14ac:dyDescent="0.2">
      <c r="B136" s="11" t="s">
        <v>24</v>
      </c>
      <c r="C136" s="12" t="s">
        <v>24</v>
      </c>
      <c r="D136" s="13" t="s">
        <v>24</v>
      </c>
      <c r="E136" s="12" t="s">
        <v>24</v>
      </c>
      <c r="F136" s="12" t="s">
        <v>24</v>
      </c>
      <c r="G136" s="12" t="s">
        <v>24</v>
      </c>
      <c r="H136" s="12" t="s">
        <v>24</v>
      </c>
      <c r="I136" s="12" t="s">
        <v>24</v>
      </c>
      <c r="J136" s="12" t="s">
        <v>24</v>
      </c>
      <c r="K136" s="12" t="s">
        <v>24</v>
      </c>
    </row>
    <row r="137" spans="2:11" ht="51" x14ac:dyDescent="0.2">
      <c r="B137" s="54" t="s">
        <v>157</v>
      </c>
      <c r="C137" s="24" t="s">
        <v>158</v>
      </c>
      <c r="D137" s="53"/>
      <c r="E137" s="51"/>
      <c r="F137" s="51"/>
      <c r="G137" s="52">
        <f>SUM(SCDLPT2!G134:'SCDLPT2'!G136)</f>
        <v>0</v>
      </c>
      <c r="H137" s="52">
        <f>SUM(SCDLPT2!H134:'SCDLPT2'!H136)</f>
        <v>0</v>
      </c>
      <c r="I137" s="51"/>
      <c r="J137" s="51"/>
      <c r="K137" s="51"/>
    </row>
    <row r="138" spans="2:11" x14ac:dyDescent="0.2">
      <c r="B138" s="11" t="s">
        <v>24</v>
      </c>
      <c r="C138" s="12" t="s">
        <v>24</v>
      </c>
      <c r="D138" s="13" t="s">
        <v>24</v>
      </c>
      <c r="E138" s="12" t="s">
        <v>24</v>
      </c>
      <c r="F138" s="12" t="s">
        <v>24</v>
      </c>
      <c r="G138" s="12" t="s">
        <v>24</v>
      </c>
      <c r="H138" s="12" t="s">
        <v>24</v>
      </c>
      <c r="I138" s="12" t="s">
        <v>24</v>
      </c>
      <c r="J138" s="12" t="s">
        <v>24</v>
      </c>
      <c r="K138" s="12" t="s">
        <v>24</v>
      </c>
    </row>
    <row r="139" spans="2:11" x14ac:dyDescent="0.2">
      <c r="B139" s="14" t="s">
        <v>159</v>
      </c>
      <c r="C139" s="33" t="s">
        <v>26</v>
      </c>
      <c r="D139" s="16" t="s">
        <v>26</v>
      </c>
      <c r="E139" s="103" t="s">
        <v>26</v>
      </c>
      <c r="F139" s="102" t="s">
        <v>26</v>
      </c>
      <c r="G139" s="21"/>
      <c r="H139" s="21"/>
      <c r="I139" s="19"/>
      <c r="J139" s="70" t="s">
        <v>26</v>
      </c>
      <c r="K139" s="20" t="s">
        <v>26</v>
      </c>
    </row>
    <row r="140" spans="2:11" x14ac:dyDescent="0.2">
      <c r="B140" s="11" t="s">
        <v>24</v>
      </c>
      <c r="C140" s="12" t="s">
        <v>24</v>
      </c>
      <c r="D140" s="13" t="s">
        <v>24</v>
      </c>
      <c r="E140" s="12" t="s">
        <v>24</v>
      </c>
      <c r="F140" s="12" t="s">
        <v>24</v>
      </c>
      <c r="G140" s="12" t="s">
        <v>24</v>
      </c>
      <c r="H140" s="12" t="s">
        <v>24</v>
      </c>
      <c r="I140" s="12" t="s">
        <v>24</v>
      </c>
      <c r="J140" s="12" t="s">
        <v>24</v>
      </c>
      <c r="K140" s="12" t="s">
        <v>24</v>
      </c>
    </row>
    <row r="141" spans="2:11" ht="51" x14ac:dyDescent="0.2">
      <c r="B141" s="54" t="s">
        <v>160</v>
      </c>
      <c r="C141" s="24" t="s">
        <v>161</v>
      </c>
      <c r="D141" s="53"/>
      <c r="E141" s="51"/>
      <c r="F141" s="51"/>
      <c r="G141" s="52">
        <f>SUM(SCDLPT2!G138:'SCDLPT2'!G140)</f>
        <v>0</v>
      </c>
      <c r="H141" s="52">
        <f>SUM(SCDLPT2!H138:'SCDLPT2'!H140)</f>
        <v>0</v>
      </c>
      <c r="I141" s="51"/>
      <c r="J141" s="51"/>
      <c r="K141" s="51"/>
    </row>
    <row r="142" spans="2:11" ht="25.5" x14ac:dyDescent="0.2">
      <c r="B142" s="54" t="s">
        <v>162</v>
      </c>
      <c r="C142" s="24" t="s">
        <v>163</v>
      </c>
      <c r="D142" s="53"/>
      <c r="E142" s="51"/>
      <c r="F142" s="51"/>
      <c r="G142" s="52">
        <f>SCDLPT2!G129+SCDLPT2!G133+SCDLPT2!G137+SCDLPT2!G141</f>
        <v>0</v>
      </c>
      <c r="H142" s="52">
        <f>SCDLPT2!H129+SCDLPT2!H133+SCDLPT2!H137+SCDLPT2!H141</f>
        <v>0</v>
      </c>
      <c r="I142" s="51"/>
      <c r="J142" s="51"/>
      <c r="K142" s="51"/>
    </row>
    <row r="143" spans="2:11" x14ac:dyDescent="0.2">
      <c r="B143" s="54" t="s">
        <v>4913</v>
      </c>
      <c r="C143" s="24" t="s">
        <v>165</v>
      </c>
      <c r="D143" s="53"/>
      <c r="E143" s="51"/>
      <c r="F143" s="51"/>
      <c r="G143" s="52">
        <f>SCDLPT2!G10+SCDLPT2!G27+SCDLPT2!G44+SCDLPT2!G61+SCDLPT2!G78+SCDLPT2!G95+SCDLPT2!G112+SCDLPT2!G129</f>
        <v>0</v>
      </c>
      <c r="H143" s="52">
        <f>SCDLPT2!H10+SCDLPT2!H27+SCDLPT2!H44+SCDLPT2!H61+SCDLPT2!H78+SCDLPT2!H95+SCDLPT2!H112+SCDLPT2!H129</f>
        <v>0</v>
      </c>
      <c r="I143" s="51"/>
      <c r="J143" s="51"/>
      <c r="K143" s="51"/>
    </row>
    <row r="144" spans="2:11" ht="25.5" x14ac:dyDescent="0.2">
      <c r="B144" s="54" t="s">
        <v>4912</v>
      </c>
      <c r="C144" s="24" t="s">
        <v>167</v>
      </c>
      <c r="D144" s="53"/>
      <c r="E144" s="51"/>
      <c r="F144" s="51"/>
      <c r="G144" s="52">
        <f>SCDLPT2!G14+SCDLPT2!G31+SCDLPT2!G48+SCDLPT2!G65+SCDLPT2!G82+SCDLPT2!G99+SCDLPT2!G116+SCDLPT2!G133</f>
        <v>0</v>
      </c>
      <c r="H144" s="52">
        <f>SCDLPT2!H14+SCDLPT2!H31+SCDLPT2!H48+SCDLPT2!H65+SCDLPT2!H82+SCDLPT2!H99+SCDLPT2!H116+SCDLPT2!H133</f>
        <v>0</v>
      </c>
      <c r="I144" s="51"/>
      <c r="J144" s="51"/>
      <c r="K144" s="51"/>
    </row>
    <row r="145" spans="2:11" ht="25.5" x14ac:dyDescent="0.2">
      <c r="B145" s="54" t="s">
        <v>4911</v>
      </c>
      <c r="C145" s="24" t="s">
        <v>169</v>
      </c>
      <c r="D145" s="53"/>
      <c r="E145" s="51"/>
      <c r="F145" s="51"/>
      <c r="G145" s="52">
        <f>SCDLPT2!G18+SCDLPT2!G35+SCDLPT2!G52+SCDLPT2!G69+SCDLPT2!G86+SCDLPT2!G103+SCDLPT2!G120+SCDLPT2!G137</f>
        <v>0</v>
      </c>
      <c r="H145" s="52">
        <f>SCDLPT2!H18+SCDLPT2!H35+SCDLPT2!H52+SCDLPT2!H69+SCDLPT2!H86+SCDLPT2!H103+SCDLPT2!H120+SCDLPT2!H137</f>
        <v>0</v>
      </c>
      <c r="I145" s="51"/>
      <c r="J145" s="51"/>
      <c r="K145" s="51"/>
    </row>
    <row r="146" spans="2:11" ht="25.5" x14ac:dyDescent="0.2">
      <c r="B146" s="54" t="s">
        <v>4910</v>
      </c>
      <c r="C146" s="24" t="s">
        <v>171</v>
      </c>
      <c r="D146" s="53"/>
      <c r="E146" s="51"/>
      <c r="F146" s="51"/>
      <c r="G146" s="52">
        <f>SCDLPT2!G22+SCDLPT2!G39+SCDLPT2!G56+SCDLPT2!G73+SCDLPT2!G90+SCDLPT2!G107+SCDLPT2!G124+SCDLPT2!G141</f>
        <v>0</v>
      </c>
      <c r="H146" s="52">
        <f>SCDLPT2!H22+SCDLPT2!H39+SCDLPT2!H56+SCDLPT2!H73+SCDLPT2!H90+SCDLPT2!H107+SCDLPT2!H124+SCDLPT2!H141</f>
        <v>0</v>
      </c>
      <c r="I146" s="51"/>
      <c r="J146" s="51"/>
      <c r="K146" s="51"/>
    </row>
    <row r="147" spans="2:11" x14ac:dyDescent="0.2">
      <c r="B147" s="54" t="s">
        <v>4909</v>
      </c>
      <c r="C147" s="24" t="s">
        <v>173</v>
      </c>
      <c r="D147" s="53"/>
      <c r="E147" s="51"/>
      <c r="F147" s="51"/>
      <c r="G147" s="52">
        <f>SCDLPT2!G23+SCDLPT2!G40+SCDLPT2!G57+SCDLPT2!G74+SCDLPT2!G91+SCDLPT2!G108+SCDLPT2!G125+SCDLPT2!G142</f>
        <v>0</v>
      </c>
      <c r="H147" s="52">
        <f>SCDLPT2!H23+SCDLPT2!H40+SCDLPT2!H57+SCDLPT2!H74+SCDLPT2!H91+SCDLPT2!H108+SCDLPT2!H125+SCDLPT2!H142</f>
        <v>0</v>
      </c>
      <c r="I147" s="51"/>
      <c r="J147" s="51"/>
      <c r="K147" s="51"/>
    </row>
    <row r="148" spans="2:11" x14ac:dyDescent="0.2">
      <c r="B148" s="11" t="s">
        <v>24</v>
      </c>
      <c r="C148" s="12" t="s">
        <v>24</v>
      </c>
      <c r="D148" s="13" t="s">
        <v>24</v>
      </c>
      <c r="E148" s="12" t="s">
        <v>24</v>
      </c>
      <c r="F148" s="12" t="s">
        <v>24</v>
      </c>
      <c r="G148" s="12" t="s">
        <v>24</v>
      </c>
      <c r="H148" s="12" t="s">
        <v>24</v>
      </c>
      <c r="I148" s="12" t="s">
        <v>24</v>
      </c>
      <c r="J148" s="12" t="s">
        <v>24</v>
      </c>
      <c r="K148" s="12" t="s">
        <v>24</v>
      </c>
    </row>
    <row r="149" spans="2:11" x14ac:dyDescent="0.2">
      <c r="B149" s="14" t="s">
        <v>4908</v>
      </c>
      <c r="C149" s="33" t="s">
        <v>26</v>
      </c>
      <c r="D149" s="16" t="s">
        <v>26</v>
      </c>
      <c r="E149" s="98" t="s">
        <v>26</v>
      </c>
      <c r="F149" s="101" t="s">
        <v>26</v>
      </c>
      <c r="G149" s="21"/>
      <c r="H149" s="21"/>
      <c r="I149" s="19"/>
      <c r="J149" s="70" t="s">
        <v>26</v>
      </c>
      <c r="K149" s="20" t="s">
        <v>26</v>
      </c>
    </row>
    <row r="150" spans="2:11" x14ac:dyDescent="0.2">
      <c r="B150" s="11" t="s">
        <v>24</v>
      </c>
      <c r="C150" s="12" t="s">
        <v>24</v>
      </c>
      <c r="D150" s="13" t="s">
        <v>24</v>
      </c>
      <c r="E150" s="12" t="s">
        <v>24</v>
      </c>
      <c r="F150" s="12" t="s">
        <v>24</v>
      </c>
      <c r="G150" s="12" t="s">
        <v>24</v>
      </c>
      <c r="H150" s="12" t="s">
        <v>24</v>
      </c>
      <c r="I150" s="12" t="s">
        <v>24</v>
      </c>
      <c r="J150" s="12" t="s">
        <v>24</v>
      </c>
      <c r="K150" s="12" t="s">
        <v>24</v>
      </c>
    </row>
    <row r="151" spans="2:11" ht="38.25" x14ac:dyDescent="0.2">
      <c r="B151" s="54" t="s">
        <v>4907</v>
      </c>
      <c r="C151" s="24" t="s">
        <v>4906</v>
      </c>
      <c r="D151" s="53"/>
      <c r="E151" s="51"/>
      <c r="F151" s="51"/>
      <c r="G151" s="52">
        <f>SUM(SCDLPT2!G148:'SCDLPT2'!G150)</f>
        <v>0</v>
      </c>
      <c r="H151" s="52">
        <f>SUM(SCDLPT2!H148:'SCDLPT2'!H150)</f>
        <v>0</v>
      </c>
      <c r="I151" s="51"/>
      <c r="J151" s="51"/>
      <c r="K151" s="51"/>
    </row>
    <row r="152" spans="2:11" x14ac:dyDescent="0.2">
      <c r="B152" s="11" t="s">
        <v>24</v>
      </c>
      <c r="C152" s="12" t="s">
        <v>24</v>
      </c>
      <c r="D152" s="13" t="s">
        <v>24</v>
      </c>
      <c r="E152" s="12" t="s">
        <v>24</v>
      </c>
      <c r="F152" s="12" t="s">
        <v>24</v>
      </c>
      <c r="G152" s="12" t="s">
        <v>24</v>
      </c>
      <c r="H152" s="12" t="s">
        <v>24</v>
      </c>
      <c r="I152" s="12" t="s">
        <v>24</v>
      </c>
      <c r="J152" s="12" t="s">
        <v>24</v>
      </c>
      <c r="K152" s="12" t="s">
        <v>24</v>
      </c>
    </row>
    <row r="153" spans="2:11" x14ac:dyDescent="0.2">
      <c r="B153" s="14" t="s">
        <v>4905</v>
      </c>
      <c r="C153" s="33" t="s">
        <v>26</v>
      </c>
      <c r="D153" s="16" t="s">
        <v>26</v>
      </c>
      <c r="E153" s="98" t="s">
        <v>26</v>
      </c>
      <c r="F153" s="101" t="s">
        <v>26</v>
      </c>
      <c r="G153" s="21"/>
      <c r="H153" s="21"/>
      <c r="I153" s="19"/>
      <c r="J153" s="70" t="s">
        <v>26</v>
      </c>
      <c r="K153" s="20" t="s">
        <v>26</v>
      </c>
    </row>
    <row r="154" spans="2:11" x14ac:dyDescent="0.2">
      <c r="B154" s="11" t="s">
        <v>24</v>
      </c>
      <c r="C154" s="12" t="s">
        <v>24</v>
      </c>
      <c r="D154" s="13" t="s">
        <v>24</v>
      </c>
      <c r="E154" s="12" t="s">
        <v>24</v>
      </c>
      <c r="F154" s="12" t="s">
        <v>24</v>
      </c>
      <c r="G154" s="12" t="s">
        <v>24</v>
      </c>
      <c r="H154" s="12" t="s">
        <v>24</v>
      </c>
      <c r="I154" s="12" t="s">
        <v>24</v>
      </c>
      <c r="J154" s="12" t="s">
        <v>24</v>
      </c>
      <c r="K154" s="12" t="s">
        <v>24</v>
      </c>
    </row>
    <row r="155" spans="2:11" ht="38.25" x14ac:dyDescent="0.2">
      <c r="B155" s="54" t="s">
        <v>4904</v>
      </c>
      <c r="C155" s="24" t="s">
        <v>4903</v>
      </c>
      <c r="D155" s="53"/>
      <c r="E155" s="51"/>
      <c r="F155" s="51"/>
      <c r="G155" s="52">
        <f>SUM(SCDLPT2!G152:'SCDLPT2'!G154)</f>
        <v>0</v>
      </c>
      <c r="H155" s="52">
        <f>SUM(SCDLPT2!H152:'SCDLPT2'!H154)</f>
        <v>0</v>
      </c>
      <c r="I155" s="51"/>
      <c r="J155" s="51"/>
      <c r="K155" s="51"/>
    </row>
    <row r="156" spans="2:11" x14ac:dyDescent="0.2">
      <c r="B156" s="54" t="s">
        <v>4902</v>
      </c>
      <c r="C156" s="24" t="s">
        <v>4901</v>
      </c>
      <c r="D156" s="53"/>
      <c r="E156" s="51"/>
      <c r="F156" s="51"/>
      <c r="G156" s="52">
        <f>SCDLPT2!G151+SCDLPT2!G155</f>
        <v>0</v>
      </c>
      <c r="H156" s="52">
        <f>SCDLPT2!H151+SCDLPT2!H155</f>
        <v>0</v>
      </c>
      <c r="I156" s="51"/>
      <c r="J156" s="51"/>
      <c r="K156" s="51"/>
    </row>
    <row r="157" spans="2:11" x14ac:dyDescent="0.2">
      <c r="B157" s="11" t="s">
        <v>24</v>
      </c>
      <c r="C157" s="12" t="s">
        <v>24</v>
      </c>
      <c r="D157" s="13" t="s">
        <v>24</v>
      </c>
      <c r="E157" s="12" t="s">
        <v>24</v>
      </c>
      <c r="F157" s="12" t="s">
        <v>24</v>
      </c>
      <c r="G157" s="12" t="s">
        <v>24</v>
      </c>
      <c r="H157" s="12" t="s">
        <v>24</v>
      </c>
      <c r="I157" s="12" t="s">
        <v>24</v>
      </c>
      <c r="J157" s="12" t="s">
        <v>24</v>
      </c>
      <c r="K157" s="12" t="s">
        <v>24</v>
      </c>
    </row>
    <row r="158" spans="2:11" x14ac:dyDescent="0.2">
      <c r="B158" s="14" t="s">
        <v>4900</v>
      </c>
      <c r="C158" s="33" t="s">
        <v>26</v>
      </c>
      <c r="D158" s="16" t="s">
        <v>26</v>
      </c>
      <c r="E158" s="98" t="s">
        <v>26</v>
      </c>
      <c r="F158" s="100" t="s">
        <v>26</v>
      </c>
      <c r="G158" s="21"/>
      <c r="H158" s="21"/>
      <c r="I158" s="19"/>
      <c r="J158" s="70" t="s">
        <v>26</v>
      </c>
      <c r="K158" s="20" t="s">
        <v>26</v>
      </c>
    </row>
    <row r="159" spans="2:11" x14ac:dyDescent="0.2">
      <c r="B159" s="11" t="s">
        <v>24</v>
      </c>
      <c r="C159" s="12" t="s">
        <v>24</v>
      </c>
      <c r="D159" s="13" t="s">
        <v>24</v>
      </c>
      <c r="E159" s="12" t="s">
        <v>24</v>
      </c>
      <c r="F159" s="12" t="s">
        <v>24</v>
      </c>
      <c r="G159" s="12" t="s">
        <v>24</v>
      </c>
      <c r="H159" s="12" t="s">
        <v>24</v>
      </c>
      <c r="I159" s="12" t="s">
        <v>24</v>
      </c>
      <c r="J159" s="12" t="s">
        <v>24</v>
      </c>
      <c r="K159" s="12" t="s">
        <v>24</v>
      </c>
    </row>
    <row r="160" spans="2:11" ht="38.25" x14ac:dyDescent="0.2">
      <c r="B160" s="54" t="s">
        <v>4899</v>
      </c>
      <c r="C160" s="24" t="s">
        <v>4898</v>
      </c>
      <c r="D160" s="53"/>
      <c r="E160" s="51"/>
      <c r="F160" s="51"/>
      <c r="G160" s="52">
        <f>SUM(SCDLPT2!G157:'SCDLPT2'!G159)</f>
        <v>0</v>
      </c>
      <c r="H160" s="52">
        <f>SUM(SCDLPT2!H157:'SCDLPT2'!H159)</f>
        <v>0</v>
      </c>
      <c r="I160" s="51"/>
      <c r="J160" s="51"/>
      <c r="K160" s="51"/>
    </row>
    <row r="161" spans="2:11" x14ac:dyDescent="0.2">
      <c r="B161" s="11" t="s">
        <v>24</v>
      </c>
      <c r="C161" s="12" t="s">
        <v>24</v>
      </c>
      <c r="D161" s="13" t="s">
        <v>24</v>
      </c>
      <c r="E161" s="12" t="s">
        <v>24</v>
      </c>
      <c r="F161" s="12" t="s">
        <v>24</v>
      </c>
      <c r="G161" s="12" t="s">
        <v>24</v>
      </c>
      <c r="H161" s="12" t="s">
        <v>24</v>
      </c>
      <c r="I161" s="12" t="s">
        <v>24</v>
      </c>
      <c r="J161" s="12" t="s">
        <v>24</v>
      </c>
      <c r="K161" s="12" t="s">
        <v>24</v>
      </c>
    </row>
    <row r="162" spans="2:11" x14ac:dyDescent="0.2">
      <c r="B162" s="14" t="s">
        <v>4897</v>
      </c>
      <c r="C162" s="33" t="s">
        <v>26</v>
      </c>
      <c r="D162" s="16" t="s">
        <v>26</v>
      </c>
      <c r="E162" s="98" t="s">
        <v>26</v>
      </c>
      <c r="F162" s="100" t="s">
        <v>26</v>
      </c>
      <c r="G162" s="21"/>
      <c r="H162" s="21"/>
      <c r="I162" s="19"/>
      <c r="J162" s="70" t="s">
        <v>26</v>
      </c>
      <c r="K162" s="20" t="s">
        <v>26</v>
      </c>
    </row>
    <row r="163" spans="2:11" x14ac:dyDescent="0.2">
      <c r="B163" s="11" t="s">
        <v>24</v>
      </c>
      <c r="C163" s="12" t="s">
        <v>24</v>
      </c>
      <c r="D163" s="13" t="s">
        <v>24</v>
      </c>
      <c r="E163" s="12" t="s">
        <v>24</v>
      </c>
      <c r="F163" s="12" t="s">
        <v>24</v>
      </c>
      <c r="G163" s="12" t="s">
        <v>24</v>
      </c>
      <c r="H163" s="12" t="s">
        <v>24</v>
      </c>
      <c r="I163" s="12" t="s">
        <v>24</v>
      </c>
      <c r="J163" s="12" t="s">
        <v>24</v>
      </c>
      <c r="K163" s="12" t="s">
        <v>24</v>
      </c>
    </row>
    <row r="164" spans="2:11" ht="38.25" x14ac:dyDescent="0.2">
      <c r="B164" s="54" t="s">
        <v>4896</v>
      </c>
      <c r="C164" s="24" t="s">
        <v>4895</v>
      </c>
      <c r="D164" s="53"/>
      <c r="E164" s="51"/>
      <c r="F164" s="51"/>
      <c r="G164" s="52">
        <f>SUM(SCDLPT2!G161:'SCDLPT2'!G163)</f>
        <v>0</v>
      </c>
      <c r="H164" s="52">
        <f>SUM(SCDLPT2!H161:'SCDLPT2'!H163)</f>
        <v>0</v>
      </c>
      <c r="I164" s="51"/>
      <c r="J164" s="51"/>
      <c r="K164" s="51"/>
    </row>
    <row r="165" spans="2:11" x14ac:dyDescent="0.2">
      <c r="B165" s="11" t="s">
        <v>24</v>
      </c>
      <c r="C165" s="12" t="s">
        <v>24</v>
      </c>
      <c r="D165" s="13" t="s">
        <v>24</v>
      </c>
      <c r="E165" s="12" t="s">
        <v>24</v>
      </c>
      <c r="F165" s="12" t="s">
        <v>24</v>
      </c>
      <c r="G165" s="12" t="s">
        <v>24</v>
      </c>
      <c r="H165" s="12" t="s">
        <v>24</v>
      </c>
      <c r="I165" s="12" t="s">
        <v>24</v>
      </c>
      <c r="J165" s="12" t="s">
        <v>24</v>
      </c>
      <c r="K165" s="12" t="s">
        <v>24</v>
      </c>
    </row>
    <row r="166" spans="2:11" x14ac:dyDescent="0.2">
      <c r="B166" s="14" t="s">
        <v>4894</v>
      </c>
      <c r="C166" s="33" t="s">
        <v>26</v>
      </c>
      <c r="D166" s="16" t="s">
        <v>26</v>
      </c>
      <c r="E166" s="98" t="s">
        <v>26</v>
      </c>
      <c r="F166" s="100" t="s">
        <v>26</v>
      </c>
      <c r="G166" s="21"/>
      <c r="H166" s="21"/>
      <c r="I166" s="19"/>
      <c r="J166" s="70" t="s">
        <v>26</v>
      </c>
      <c r="K166" s="20" t="s">
        <v>26</v>
      </c>
    </row>
    <row r="167" spans="2:11" x14ac:dyDescent="0.2">
      <c r="B167" s="11" t="s">
        <v>24</v>
      </c>
      <c r="C167" s="12" t="s">
        <v>24</v>
      </c>
      <c r="D167" s="13" t="s">
        <v>24</v>
      </c>
      <c r="E167" s="12" t="s">
        <v>24</v>
      </c>
      <c r="F167" s="12" t="s">
        <v>24</v>
      </c>
      <c r="G167" s="12" t="s">
        <v>24</v>
      </c>
      <c r="H167" s="12" t="s">
        <v>24</v>
      </c>
      <c r="I167" s="12" t="s">
        <v>24</v>
      </c>
      <c r="J167" s="12" t="s">
        <v>24</v>
      </c>
      <c r="K167" s="12" t="s">
        <v>24</v>
      </c>
    </row>
    <row r="168" spans="2:11" ht="25.5" x14ac:dyDescent="0.2">
      <c r="B168" s="54" t="s">
        <v>4893</v>
      </c>
      <c r="C168" s="24" t="s">
        <v>4892</v>
      </c>
      <c r="D168" s="53"/>
      <c r="E168" s="51"/>
      <c r="F168" s="51"/>
      <c r="G168" s="52">
        <f>SUM(SCDLPT2!G165:'SCDLPT2'!G167)</f>
        <v>0</v>
      </c>
      <c r="H168" s="52">
        <f>SUM(SCDLPT2!H165:'SCDLPT2'!H167)</f>
        <v>0</v>
      </c>
      <c r="I168" s="51"/>
      <c r="J168" s="51"/>
      <c r="K168" s="51"/>
    </row>
    <row r="169" spans="2:11" x14ac:dyDescent="0.2">
      <c r="B169" s="11" t="s">
        <v>24</v>
      </c>
      <c r="C169" s="12" t="s">
        <v>24</v>
      </c>
      <c r="D169" s="13" t="s">
        <v>24</v>
      </c>
      <c r="E169" s="12" t="s">
        <v>24</v>
      </c>
      <c r="F169" s="12" t="s">
        <v>24</v>
      </c>
      <c r="G169" s="12" t="s">
        <v>24</v>
      </c>
      <c r="H169" s="12" t="s">
        <v>24</v>
      </c>
      <c r="I169" s="12" t="s">
        <v>24</v>
      </c>
      <c r="J169" s="12" t="s">
        <v>24</v>
      </c>
      <c r="K169" s="12" t="s">
        <v>24</v>
      </c>
    </row>
    <row r="170" spans="2:11" x14ac:dyDescent="0.2">
      <c r="B170" s="14" t="s">
        <v>4891</v>
      </c>
      <c r="C170" s="33" t="s">
        <v>26</v>
      </c>
      <c r="D170" s="16" t="s">
        <v>26</v>
      </c>
      <c r="E170" s="98" t="s">
        <v>26</v>
      </c>
      <c r="F170" s="100" t="s">
        <v>26</v>
      </c>
      <c r="G170" s="21"/>
      <c r="H170" s="21"/>
      <c r="I170" s="19"/>
      <c r="J170" s="70" t="s">
        <v>26</v>
      </c>
      <c r="K170" s="20" t="s">
        <v>26</v>
      </c>
    </row>
    <row r="171" spans="2:11" x14ac:dyDescent="0.2">
      <c r="B171" s="11" t="s">
        <v>24</v>
      </c>
      <c r="C171" s="12" t="s">
        <v>24</v>
      </c>
      <c r="D171" s="13" t="s">
        <v>24</v>
      </c>
      <c r="E171" s="12" t="s">
        <v>24</v>
      </c>
      <c r="F171" s="12" t="s">
        <v>24</v>
      </c>
      <c r="G171" s="12" t="s">
        <v>24</v>
      </c>
      <c r="H171" s="12" t="s">
        <v>24</v>
      </c>
      <c r="I171" s="12" t="s">
        <v>24</v>
      </c>
      <c r="J171" s="12" t="s">
        <v>24</v>
      </c>
      <c r="K171" s="12" t="s">
        <v>24</v>
      </c>
    </row>
    <row r="172" spans="2:11" ht="25.5" x14ac:dyDescent="0.2">
      <c r="B172" s="54" t="s">
        <v>4890</v>
      </c>
      <c r="C172" s="24" t="s">
        <v>4889</v>
      </c>
      <c r="D172" s="53"/>
      <c r="E172" s="51"/>
      <c r="F172" s="51"/>
      <c r="G172" s="52">
        <f>SUM(SCDLPT2!G169:'SCDLPT2'!G171)</f>
        <v>0</v>
      </c>
      <c r="H172" s="52">
        <f>SUM(SCDLPT2!H169:'SCDLPT2'!H171)</f>
        <v>0</v>
      </c>
      <c r="I172" s="51"/>
      <c r="J172" s="51"/>
      <c r="K172" s="51"/>
    </row>
    <row r="173" spans="2:11" x14ac:dyDescent="0.2">
      <c r="B173" s="54" t="s">
        <v>4888</v>
      </c>
      <c r="C173" s="24" t="s">
        <v>4887</v>
      </c>
      <c r="D173" s="53"/>
      <c r="E173" s="51"/>
      <c r="F173" s="51"/>
      <c r="G173" s="52">
        <f>SCDLPT2!G160+SCDLPT2!G164+SCDLPT2!G168+SCDLPT2!G172</f>
        <v>0</v>
      </c>
      <c r="H173" s="52">
        <f>SCDLPT2!H160+SCDLPT2!H164+SCDLPT2!H168+SCDLPT2!H172</f>
        <v>0</v>
      </c>
      <c r="I173" s="51"/>
      <c r="J173" s="51"/>
      <c r="K173" s="51"/>
    </row>
    <row r="174" spans="2:11" ht="25.5" x14ac:dyDescent="0.2">
      <c r="B174" s="54" t="s">
        <v>4886</v>
      </c>
      <c r="C174" s="24" t="s">
        <v>4885</v>
      </c>
      <c r="D174" s="53"/>
      <c r="E174" s="51"/>
      <c r="F174" s="51"/>
      <c r="G174" s="52">
        <f>SCDLPT2!G156+SCDLPT2!G173</f>
        <v>0</v>
      </c>
      <c r="H174" s="52">
        <f>SCDLPT2!H156+SCDLPT2!H173</f>
        <v>0</v>
      </c>
      <c r="I174" s="51"/>
      <c r="J174" s="51"/>
      <c r="K174" s="51"/>
    </row>
    <row r="175" spans="2:11" x14ac:dyDescent="0.2">
      <c r="B175" s="11" t="s">
        <v>24</v>
      </c>
      <c r="C175" s="12" t="s">
        <v>24</v>
      </c>
      <c r="D175" s="13" t="s">
        <v>24</v>
      </c>
      <c r="E175" s="12" t="s">
        <v>24</v>
      </c>
      <c r="F175" s="12" t="s">
        <v>24</v>
      </c>
      <c r="G175" s="12" t="s">
        <v>24</v>
      </c>
      <c r="H175" s="12" t="s">
        <v>24</v>
      </c>
      <c r="I175" s="12" t="s">
        <v>24</v>
      </c>
      <c r="J175" s="12" t="s">
        <v>24</v>
      </c>
      <c r="K175" s="12" t="s">
        <v>24</v>
      </c>
    </row>
    <row r="176" spans="2:11" x14ac:dyDescent="0.2">
      <c r="B176" s="14" t="s">
        <v>4884</v>
      </c>
      <c r="C176" s="33" t="s">
        <v>26</v>
      </c>
      <c r="D176" s="16" t="s">
        <v>26</v>
      </c>
      <c r="E176" s="98" t="s">
        <v>26</v>
      </c>
      <c r="F176" s="51"/>
      <c r="G176" s="21"/>
      <c r="H176" s="21"/>
      <c r="I176" s="19"/>
      <c r="J176" s="70" t="s">
        <v>26</v>
      </c>
      <c r="K176" s="20" t="s">
        <v>26</v>
      </c>
    </row>
    <row r="177" spans="2:11" x14ac:dyDescent="0.2">
      <c r="B177" s="11" t="s">
        <v>24</v>
      </c>
      <c r="C177" s="12" t="s">
        <v>24</v>
      </c>
      <c r="D177" s="13" t="s">
        <v>24</v>
      </c>
      <c r="E177" s="12" t="s">
        <v>24</v>
      </c>
      <c r="F177" s="12" t="s">
        <v>24</v>
      </c>
      <c r="G177" s="12" t="s">
        <v>24</v>
      </c>
      <c r="H177" s="12" t="s">
        <v>24</v>
      </c>
      <c r="I177" s="12" t="s">
        <v>24</v>
      </c>
      <c r="J177" s="12" t="s">
        <v>24</v>
      </c>
      <c r="K177" s="12" t="s">
        <v>24</v>
      </c>
    </row>
    <row r="178" spans="2:11" ht="25.5" x14ac:dyDescent="0.2">
      <c r="B178" s="54" t="s">
        <v>180</v>
      </c>
      <c r="C178" s="24" t="s">
        <v>4883</v>
      </c>
      <c r="D178" s="53"/>
      <c r="E178" s="51"/>
      <c r="F178" s="51"/>
      <c r="G178" s="52">
        <f>SUM(SCDLPT2!G175:'SCDLPT2'!G177)</f>
        <v>0</v>
      </c>
      <c r="H178" s="52">
        <f>SUM(SCDLPT2!H175:'SCDLPT2'!H177)</f>
        <v>0</v>
      </c>
      <c r="I178" s="51"/>
      <c r="J178" s="51"/>
      <c r="K178" s="51"/>
    </row>
    <row r="179" spans="2:11" x14ac:dyDescent="0.2">
      <c r="B179" s="11" t="s">
        <v>24</v>
      </c>
      <c r="C179" s="12" t="s">
        <v>24</v>
      </c>
      <c r="D179" s="13" t="s">
        <v>24</v>
      </c>
      <c r="E179" s="12" t="s">
        <v>24</v>
      </c>
      <c r="F179" s="12" t="s">
        <v>24</v>
      </c>
      <c r="G179" s="12" t="s">
        <v>24</v>
      </c>
      <c r="H179" s="12" t="s">
        <v>24</v>
      </c>
      <c r="I179" s="12" t="s">
        <v>24</v>
      </c>
      <c r="J179" s="12" t="s">
        <v>24</v>
      </c>
      <c r="K179" s="12" t="s">
        <v>24</v>
      </c>
    </row>
    <row r="180" spans="2:11" x14ac:dyDescent="0.2">
      <c r="B180" s="14" t="s">
        <v>182</v>
      </c>
      <c r="C180" s="33" t="s">
        <v>26</v>
      </c>
      <c r="D180" s="16" t="s">
        <v>26</v>
      </c>
      <c r="E180" s="98" t="s">
        <v>26</v>
      </c>
      <c r="F180" s="51"/>
      <c r="G180" s="21"/>
      <c r="H180" s="21"/>
      <c r="I180" s="19"/>
      <c r="J180" s="70" t="s">
        <v>26</v>
      </c>
      <c r="K180" s="20" t="s">
        <v>26</v>
      </c>
    </row>
    <row r="181" spans="2:11" x14ac:dyDescent="0.2">
      <c r="B181" s="11" t="s">
        <v>24</v>
      </c>
      <c r="C181" s="12" t="s">
        <v>24</v>
      </c>
      <c r="D181" s="13" t="s">
        <v>24</v>
      </c>
      <c r="E181" s="12" t="s">
        <v>24</v>
      </c>
      <c r="F181" s="12" t="s">
        <v>24</v>
      </c>
      <c r="G181" s="12" t="s">
        <v>24</v>
      </c>
      <c r="H181" s="12" t="s">
        <v>24</v>
      </c>
      <c r="I181" s="12" t="s">
        <v>24</v>
      </c>
      <c r="J181" s="12" t="s">
        <v>24</v>
      </c>
      <c r="K181" s="12" t="s">
        <v>24</v>
      </c>
    </row>
    <row r="182" spans="2:11" ht="38.25" x14ac:dyDescent="0.2">
      <c r="B182" s="54" t="s">
        <v>183</v>
      </c>
      <c r="C182" s="24" t="s">
        <v>4882</v>
      </c>
      <c r="D182" s="53"/>
      <c r="E182" s="51"/>
      <c r="F182" s="51"/>
      <c r="G182" s="52">
        <f>SUM(SCDLPT2!G179:'SCDLPT2'!G181)</f>
        <v>0</v>
      </c>
      <c r="H182" s="52">
        <f>SUM(SCDLPT2!H179:'SCDLPT2'!H181)</f>
        <v>0</v>
      </c>
      <c r="I182" s="51"/>
      <c r="J182" s="51"/>
      <c r="K182" s="51"/>
    </row>
    <row r="183" spans="2:11" x14ac:dyDescent="0.2">
      <c r="B183" s="11" t="s">
        <v>24</v>
      </c>
      <c r="C183" s="12" t="s">
        <v>24</v>
      </c>
      <c r="D183" s="13" t="s">
        <v>24</v>
      </c>
      <c r="E183" s="12" t="s">
        <v>24</v>
      </c>
      <c r="F183" s="12" t="s">
        <v>24</v>
      </c>
      <c r="G183" s="12" t="s">
        <v>24</v>
      </c>
      <c r="H183" s="12" t="s">
        <v>24</v>
      </c>
      <c r="I183" s="12" t="s">
        <v>24</v>
      </c>
      <c r="J183" s="12" t="s">
        <v>24</v>
      </c>
      <c r="K183" s="12" t="s">
        <v>24</v>
      </c>
    </row>
    <row r="184" spans="2:11" x14ac:dyDescent="0.2">
      <c r="B184" s="14" t="s">
        <v>185</v>
      </c>
      <c r="C184" s="33" t="s">
        <v>26</v>
      </c>
      <c r="D184" s="16" t="s">
        <v>26</v>
      </c>
      <c r="E184" s="98" t="s">
        <v>26</v>
      </c>
      <c r="F184" s="99" t="s">
        <v>26</v>
      </c>
      <c r="G184" s="21"/>
      <c r="H184" s="21"/>
      <c r="I184" s="19"/>
      <c r="J184" s="70" t="s">
        <v>26</v>
      </c>
      <c r="K184" s="20" t="s">
        <v>26</v>
      </c>
    </row>
    <row r="185" spans="2:11" x14ac:dyDescent="0.2">
      <c r="B185" s="11" t="s">
        <v>24</v>
      </c>
      <c r="C185" s="12" t="s">
        <v>24</v>
      </c>
      <c r="D185" s="13" t="s">
        <v>24</v>
      </c>
      <c r="E185" s="12" t="s">
        <v>24</v>
      </c>
      <c r="F185" s="12" t="s">
        <v>24</v>
      </c>
      <c r="G185" s="12" t="s">
        <v>24</v>
      </c>
      <c r="H185" s="12" t="s">
        <v>24</v>
      </c>
      <c r="I185" s="12" t="s">
        <v>24</v>
      </c>
      <c r="J185" s="12" t="s">
        <v>24</v>
      </c>
      <c r="K185" s="12" t="s">
        <v>24</v>
      </c>
    </row>
    <row r="186" spans="2:11" ht="25.5" x14ac:dyDescent="0.2">
      <c r="B186" s="54" t="s">
        <v>186</v>
      </c>
      <c r="C186" s="24" t="s">
        <v>4881</v>
      </c>
      <c r="D186" s="53"/>
      <c r="E186" s="51"/>
      <c r="F186" s="51"/>
      <c r="G186" s="52">
        <f>SUM(SCDLPT2!G183:'SCDLPT2'!G185)</f>
        <v>0</v>
      </c>
      <c r="H186" s="52">
        <f>SUM(SCDLPT2!H183:'SCDLPT2'!H185)</f>
        <v>0</v>
      </c>
      <c r="I186" s="51"/>
      <c r="J186" s="51"/>
      <c r="K186" s="51"/>
    </row>
    <row r="187" spans="2:11" x14ac:dyDescent="0.2">
      <c r="B187" s="11" t="s">
        <v>24</v>
      </c>
      <c r="C187" s="12" t="s">
        <v>24</v>
      </c>
      <c r="D187" s="13" t="s">
        <v>24</v>
      </c>
      <c r="E187" s="12" t="s">
        <v>24</v>
      </c>
      <c r="F187" s="12" t="s">
        <v>24</v>
      </c>
      <c r="G187" s="12" t="s">
        <v>24</v>
      </c>
      <c r="H187" s="12" t="s">
        <v>24</v>
      </c>
      <c r="I187" s="12" t="s">
        <v>24</v>
      </c>
      <c r="J187" s="12" t="s">
        <v>24</v>
      </c>
      <c r="K187" s="12" t="s">
        <v>24</v>
      </c>
    </row>
    <row r="188" spans="2:11" x14ac:dyDescent="0.2">
      <c r="B188" s="14" t="s">
        <v>4880</v>
      </c>
      <c r="C188" s="33" t="s">
        <v>26</v>
      </c>
      <c r="D188" s="16" t="s">
        <v>26</v>
      </c>
      <c r="E188" s="17" t="s">
        <v>26</v>
      </c>
      <c r="F188" s="51"/>
      <c r="G188" s="21"/>
      <c r="H188" s="21"/>
      <c r="I188" s="19"/>
      <c r="J188" s="70" t="s">
        <v>26</v>
      </c>
      <c r="K188" s="20" t="s">
        <v>26</v>
      </c>
    </row>
    <row r="189" spans="2:11" x14ac:dyDescent="0.2">
      <c r="B189" s="11" t="s">
        <v>24</v>
      </c>
      <c r="C189" s="12" t="s">
        <v>24</v>
      </c>
      <c r="D189" s="13" t="s">
        <v>24</v>
      </c>
      <c r="E189" s="12" t="s">
        <v>24</v>
      </c>
      <c r="F189" s="12" t="s">
        <v>24</v>
      </c>
      <c r="G189" s="12" t="s">
        <v>24</v>
      </c>
      <c r="H189" s="12" t="s">
        <v>24</v>
      </c>
      <c r="I189" s="12" t="s">
        <v>24</v>
      </c>
      <c r="J189" s="12" t="s">
        <v>24</v>
      </c>
      <c r="K189" s="12" t="s">
        <v>24</v>
      </c>
    </row>
    <row r="190" spans="2:11" ht="25.5" x14ac:dyDescent="0.2">
      <c r="B190" s="54" t="s">
        <v>196</v>
      </c>
      <c r="C190" s="24" t="s">
        <v>4879</v>
      </c>
      <c r="D190" s="53"/>
      <c r="E190" s="51"/>
      <c r="F190" s="51"/>
      <c r="G190" s="52">
        <f>SUM(SCDLPT2!G187:'SCDLPT2'!G189)</f>
        <v>0</v>
      </c>
      <c r="H190" s="52">
        <f>SUM(SCDLPT2!H187:'SCDLPT2'!H189)</f>
        <v>0</v>
      </c>
      <c r="I190" s="51"/>
      <c r="J190" s="51"/>
      <c r="K190" s="51"/>
    </row>
    <row r="191" spans="2:11" x14ac:dyDescent="0.2">
      <c r="B191" s="11" t="s">
        <v>24</v>
      </c>
      <c r="C191" s="12" t="s">
        <v>24</v>
      </c>
      <c r="D191" s="13" t="s">
        <v>24</v>
      </c>
      <c r="E191" s="12" t="s">
        <v>24</v>
      </c>
      <c r="F191" s="12" t="s">
        <v>24</v>
      </c>
      <c r="G191" s="12" t="s">
        <v>24</v>
      </c>
      <c r="H191" s="12" t="s">
        <v>24</v>
      </c>
      <c r="I191" s="12" t="s">
        <v>24</v>
      </c>
      <c r="J191" s="12" t="s">
        <v>24</v>
      </c>
      <c r="K191" s="12" t="s">
        <v>24</v>
      </c>
    </row>
    <row r="192" spans="2:11" x14ac:dyDescent="0.2">
      <c r="B192" s="14" t="s">
        <v>198</v>
      </c>
      <c r="C192" s="33" t="s">
        <v>26</v>
      </c>
      <c r="D192" s="16" t="s">
        <v>26</v>
      </c>
      <c r="E192" s="98" t="s">
        <v>26</v>
      </c>
      <c r="F192" s="51"/>
      <c r="G192" s="21"/>
      <c r="H192" s="21"/>
      <c r="I192" s="19"/>
      <c r="J192" s="70" t="s">
        <v>26</v>
      </c>
      <c r="K192" s="20" t="s">
        <v>26</v>
      </c>
    </row>
    <row r="193" spans="2:11" x14ac:dyDescent="0.2">
      <c r="B193" s="11" t="s">
        <v>24</v>
      </c>
      <c r="C193" s="12" t="s">
        <v>24</v>
      </c>
      <c r="D193" s="13" t="s">
        <v>24</v>
      </c>
      <c r="E193" s="12" t="s">
        <v>24</v>
      </c>
      <c r="F193" s="12" t="s">
        <v>24</v>
      </c>
      <c r="G193" s="12" t="s">
        <v>24</v>
      </c>
      <c r="H193" s="12" t="s">
        <v>24</v>
      </c>
      <c r="I193" s="12" t="s">
        <v>24</v>
      </c>
      <c r="J193" s="12" t="s">
        <v>24</v>
      </c>
      <c r="K193" s="12" t="s">
        <v>24</v>
      </c>
    </row>
    <row r="194" spans="2:11" ht="25.5" x14ac:dyDescent="0.2">
      <c r="B194" s="54" t="s">
        <v>199</v>
      </c>
      <c r="C194" s="24" t="s">
        <v>4878</v>
      </c>
      <c r="D194" s="53"/>
      <c r="E194" s="51"/>
      <c r="F194" s="51"/>
      <c r="G194" s="52">
        <f>SUM(SCDLPT2!G191:'SCDLPT2'!G193)</f>
        <v>0</v>
      </c>
      <c r="H194" s="52">
        <f>SUM(SCDLPT2!H191:'SCDLPT2'!H193)</f>
        <v>0</v>
      </c>
      <c r="I194" s="51"/>
      <c r="J194" s="51"/>
      <c r="K194" s="51"/>
    </row>
    <row r="195" spans="2:11" x14ac:dyDescent="0.2">
      <c r="B195" s="11" t="s">
        <v>24</v>
      </c>
      <c r="C195" s="12" t="s">
        <v>24</v>
      </c>
      <c r="D195" s="13" t="s">
        <v>24</v>
      </c>
      <c r="E195" s="12" t="s">
        <v>24</v>
      </c>
      <c r="F195" s="12" t="s">
        <v>24</v>
      </c>
      <c r="G195" s="12" t="s">
        <v>24</v>
      </c>
      <c r="H195" s="12" t="s">
        <v>24</v>
      </c>
      <c r="I195" s="12" t="s">
        <v>24</v>
      </c>
      <c r="J195" s="12" t="s">
        <v>24</v>
      </c>
      <c r="K195" s="12" t="s">
        <v>24</v>
      </c>
    </row>
    <row r="196" spans="2:11" x14ac:dyDescent="0.2">
      <c r="B196" s="14" t="s">
        <v>4877</v>
      </c>
      <c r="C196" s="33" t="s">
        <v>26</v>
      </c>
      <c r="D196" s="16" t="s">
        <v>26</v>
      </c>
      <c r="E196" s="98" t="s">
        <v>26</v>
      </c>
      <c r="F196" s="51"/>
      <c r="G196" s="21"/>
      <c r="H196" s="21"/>
      <c r="I196" s="19"/>
      <c r="J196" s="70" t="s">
        <v>26</v>
      </c>
      <c r="K196" s="20" t="s">
        <v>26</v>
      </c>
    </row>
    <row r="197" spans="2:11" x14ac:dyDescent="0.2">
      <c r="B197" s="11" t="s">
        <v>24</v>
      </c>
      <c r="C197" s="12" t="s">
        <v>24</v>
      </c>
      <c r="D197" s="13" t="s">
        <v>24</v>
      </c>
      <c r="E197" s="12" t="s">
        <v>24</v>
      </c>
      <c r="F197" s="12" t="s">
        <v>24</v>
      </c>
      <c r="G197" s="12" t="s">
        <v>24</v>
      </c>
      <c r="H197" s="12" t="s">
        <v>24</v>
      </c>
      <c r="I197" s="12" t="s">
        <v>24</v>
      </c>
      <c r="J197" s="12" t="s">
        <v>24</v>
      </c>
      <c r="K197" s="12" t="s">
        <v>24</v>
      </c>
    </row>
    <row r="198" spans="2:11" ht="25.5" x14ac:dyDescent="0.2">
      <c r="B198" s="54" t="s">
        <v>201</v>
      </c>
      <c r="C198" s="24" t="s">
        <v>4876</v>
      </c>
      <c r="D198" s="53"/>
      <c r="E198" s="51"/>
      <c r="F198" s="51"/>
      <c r="G198" s="52">
        <f>SUM(SCDLPT2!G195:'SCDLPT2'!G197)</f>
        <v>0</v>
      </c>
      <c r="H198" s="52">
        <f>SUM(SCDLPT2!H195:'SCDLPT2'!H197)</f>
        <v>0</v>
      </c>
      <c r="I198" s="51"/>
      <c r="J198" s="51"/>
      <c r="K198" s="51"/>
    </row>
    <row r="199" spans="2:11" x14ac:dyDescent="0.2">
      <c r="B199" s="11" t="s">
        <v>24</v>
      </c>
      <c r="C199" s="12" t="s">
        <v>24</v>
      </c>
      <c r="D199" s="13" t="s">
        <v>24</v>
      </c>
      <c r="E199" s="12" t="s">
        <v>24</v>
      </c>
      <c r="F199" s="12" t="s">
        <v>24</v>
      </c>
      <c r="G199" s="12" t="s">
        <v>24</v>
      </c>
      <c r="H199" s="12" t="s">
        <v>24</v>
      </c>
      <c r="I199" s="12" t="s">
        <v>24</v>
      </c>
      <c r="J199" s="12" t="s">
        <v>24</v>
      </c>
      <c r="K199" s="12" t="s">
        <v>24</v>
      </c>
    </row>
    <row r="200" spans="2:11" x14ac:dyDescent="0.2">
      <c r="B200" s="14" t="s">
        <v>4875</v>
      </c>
      <c r="C200" s="33" t="s">
        <v>26</v>
      </c>
      <c r="D200" s="16" t="s">
        <v>26</v>
      </c>
      <c r="E200" s="98" t="s">
        <v>26</v>
      </c>
      <c r="F200" s="51"/>
      <c r="G200" s="21"/>
      <c r="H200" s="21"/>
      <c r="I200" s="19"/>
      <c r="J200" s="70" t="s">
        <v>26</v>
      </c>
      <c r="K200" s="20" t="s">
        <v>26</v>
      </c>
    </row>
    <row r="201" spans="2:11" x14ac:dyDescent="0.2">
      <c r="B201" s="11" t="s">
        <v>24</v>
      </c>
      <c r="C201" s="12" t="s">
        <v>24</v>
      </c>
      <c r="D201" s="13" t="s">
        <v>24</v>
      </c>
      <c r="E201" s="12" t="s">
        <v>24</v>
      </c>
      <c r="F201" s="12" t="s">
        <v>24</v>
      </c>
      <c r="G201" s="12" t="s">
        <v>24</v>
      </c>
      <c r="H201" s="12" t="s">
        <v>24</v>
      </c>
      <c r="I201" s="12" t="s">
        <v>24</v>
      </c>
      <c r="J201" s="12" t="s">
        <v>24</v>
      </c>
      <c r="K201" s="12" t="s">
        <v>24</v>
      </c>
    </row>
    <row r="202" spans="2:11" x14ac:dyDescent="0.2">
      <c r="B202" s="54" t="s">
        <v>4874</v>
      </c>
      <c r="C202" s="24" t="s">
        <v>4873</v>
      </c>
      <c r="D202" s="53"/>
      <c r="E202" s="51"/>
      <c r="F202" s="51"/>
      <c r="G202" s="52">
        <f>SUM(SCDLPT2!G199:'SCDLPT2'!G201)</f>
        <v>0</v>
      </c>
      <c r="H202" s="52">
        <f>SUM(SCDLPT2!H199:'SCDLPT2'!H201)</f>
        <v>0</v>
      </c>
      <c r="I202" s="51"/>
      <c r="J202" s="51"/>
      <c r="K202" s="51"/>
    </row>
    <row r="203" spans="2:11" x14ac:dyDescent="0.2">
      <c r="B203" s="35" t="s">
        <v>4119</v>
      </c>
      <c r="C203" s="36" t="s">
        <v>202</v>
      </c>
      <c r="D203" s="50"/>
      <c r="E203" s="48"/>
      <c r="F203" s="48"/>
      <c r="G203" s="49">
        <f>SCDLPT2!G147+SCDLPT2!G174+SCDLPT2!G178+SCDLPT2!G182+SCDLPT2!G186+SCDLPT2!G190+SCDLPT2!G194+SCDLPT2!G198+SCDLPT2!G202</f>
        <v>0</v>
      </c>
      <c r="H203" s="49">
        <f>SCDLPT2!H147+SCDLPT2!H174+SCDLPT2!H178+SCDLPT2!H182+SCDLPT2!H186+SCDLPT2!H190+SCDLPT2!H194+SCDLPT2!H198+SCDLPT2!H202</f>
        <v>0</v>
      </c>
      <c r="I203" s="48"/>
      <c r="J203" s="48"/>
      <c r="K203" s="48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&amp;CSCDLPT2E24</oddHeader>
    <oddFooter>&amp;LWINGS Application&amp;RSaveAs(3/1/2013-10:25 AM)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8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5" width="15" customWidth="1"/>
  </cols>
  <sheetData>
    <row r="2" spans="2:5" x14ac:dyDescent="0.2">
      <c r="B2" s="1"/>
      <c r="C2" s="1" t="s">
        <v>4923</v>
      </c>
      <c r="D2" s="1"/>
      <c r="E2" s="1"/>
    </row>
    <row r="3" spans="2:5" ht="25.5" x14ac:dyDescent="0.2">
      <c r="B3" s="2" t="s">
        <v>1</v>
      </c>
      <c r="C3" s="3"/>
      <c r="D3" s="3"/>
      <c r="E3" s="3"/>
    </row>
    <row r="4" spans="2:5" ht="40.5" x14ac:dyDescent="0.3">
      <c r="B4" s="4" t="s">
        <v>4922</v>
      </c>
      <c r="C4" s="3"/>
      <c r="D4" s="3"/>
      <c r="E4" s="3"/>
    </row>
    <row r="5" spans="2:5" x14ac:dyDescent="0.2">
      <c r="B5" s="6"/>
      <c r="C5" s="7"/>
      <c r="D5" s="8">
        <v>1</v>
      </c>
      <c r="E5" s="8">
        <v>2</v>
      </c>
    </row>
    <row r="6" spans="2:5" ht="24" x14ac:dyDescent="0.2">
      <c r="B6" s="9"/>
      <c r="C6" s="46"/>
      <c r="D6" s="10" t="s">
        <v>3522</v>
      </c>
      <c r="E6" s="10" t="s">
        <v>10</v>
      </c>
    </row>
    <row r="7" spans="2:5" x14ac:dyDescent="0.2">
      <c r="B7" s="43" t="s">
        <v>235</v>
      </c>
      <c r="C7" s="24" t="s">
        <v>4925</v>
      </c>
      <c r="D7" s="75"/>
      <c r="E7" s="21"/>
    </row>
    <row r="8" spans="2:5" x14ac:dyDescent="0.2">
      <c r="B8" s="35" t="s">
        <v>4764</v>
      </c>
      <c r="C8" s="36" t="s">
        <v>4924</v>
      </c>
      <c r="D8" s="106"/>
      <c r="E8" s="105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&amp;CSCDLPT2FE24</oddHeader>
    <oddFooter>&amp;LWINGS Application&amp;RSaveAs(3/1/2013-10:25 AM)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E5383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60" customWidth="1"/>
    <col min="6" max="6" width="88" customWidth="1"/>
    <col min="7" max="8" width="11" customWidth="1"/>
    <col min="9" max="9" width="18" customWidth="1"/>
    <col min="10" max="10" width="13" customWidth="1"/>
    <col min="11" max="13" width="18" customWidth="1"/>
    <col min="14" max="14" width="15" customWidth="1"/>
    <col min="15" max="15" width="16" customWidth="1"/>
    <col min="16" max="17" width="15" customWidth="1"/>
    <col min="18" max="19" width="13" customWidth="1"/>
    <col min="20" max="20" width="11" customWidth="1"/>
    <col min="21" max="21" width="15" customWidth="1"/>
    <col min="22" max="22" width="17" customWidth="1"/>
    <col min="23" max="24" width="11" customWidth="1"/>
    <col min="25" max="25" width="21" customWidth="1"/>
    <col min="26" max="26" width="49" customWidth="1"/>
    <col min="27" max="27" width="16" customWidth="1"/>
    <col min="28" max="28" width="38" customWidth="1"/>
    <col min="29" max="29" width="11" customWidth="1"/>
    <col min="30" max="30" width="13" customWidth="1"/>
    <col min="31" max="31" width="11" customWidth="1"/>
  </cols>
  <sheetData>
    <row r="2" spans="2:31" x14ac:dyDescent="0.2">
      <c r="B2" s="1"/>
      <c r="C2" s="1" t="s">
        <v>18483</v>
      </c>
      <c r="D2" s="1"/>
      <c r="E2" s="1"/>
      <c r="W2" s="5"/>
      <c r="X2" s="5"/>
    </row>
    <row r="3" spans="2:31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73"/>
      <c r="X3" s="73"/>
      <c r="Y3" s="3"/>
      <c r="Z3" s="3"/>
      <c r="AA3" s="3"/>
      <c r="AB3" s="3"/>
      <c r="AC3" s="3"/>
      <c r="AD3" s="3"/>
      <c r="AE3" s="3"/>
    </row>
    <row r="4" spans="2:31" ht="20.25" x14ac:dyDescent="0.3">
      <c r="B4" s="4" t="s">
        <v>18482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73"/>
      <c r="X4" s="73"/>
      <c r="Y4" s="3"/>
      <c r="Z4" s="3"/>
      <c r="AA4" s="3"/>
      <c r="AB4" s="3"/>
      <c r="AC4" s="3"/>
      <c r="AD4" s="3"/>
      <c r="AE4" s="3"/>
    </row>
    <row r="5" spans="2:31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  <c r="Y5" s="8">
        <v>23</v>
      </c>
      <c r="Z5" s="8">
        <v>24</v>
      </c>
      <c r="AA5" s="8">
        <v>25</v>
      </c>
      <c r="AB5" s="8">
        <v>26</v>
      </c>
      <c r="AC5" s="8">
        <v>27</v>
      </c>
      <c r="AD5" s="8">
        <v>28</v>
      </c>
      <c r="AE5" s="8">
        <v>29</v>
      </c>
    </row>
    <row r="6" spans="2:31" ht="60" x14ac:dyDescent="0.2">
      <c r="B6" s="9"/>
      <c r="C6" s="10" t="s">
        <v>3</v>
      </c>
      <c r="D6" s="10" t="s">
        <v>4</v>
      </c>
      <c r="E6" s="10" t="s">
        <v>5</v>
      </c>
      <c r="F6" s="10" t="s">
        <v>6</v>
      </c>
      <c r="G6" s="10" t="s">
        <v>18481</v>
      </c>
      <c r="H6" s="10" t="s">
        <v>18480</v>
      </c>
      <c r="I6" s="10" t="s">
        <v>16</v>
      </c>
      <c r="J6" s="10" t="s">
        <v>18479</v>
      </c>
      <c r="K6" s="10" t="s">
        <v>3522</v>
      </c>
      <c r="L6" s="10" t="s">
        <v>15</v>
      </c>
      <c r="M6" s="10" t="s">
        <v>10</v>
      </c>
      <c r="N6" s="10" t="s">
        <v>11</v>
      </c>
      <c r="O6" s="10" t="s">
        <v>12</v>
      </c>
      <c r="P6" s="10" t="s">
        <v>13</v>
      </c>
      <c r="Q6" s="10" t="s">
        <v>14</v>
      </c>
      <c r="R6" s="10" t="s">
        <v>19</v>
      </c>
      <c r="S6" s="10" t="s">
        <v>18478</v>
      </c>
      <c r="T6" s="10" t="s">
        <v>21</v>
      </c>
      <c r="U6" s="10" t="s">
        <v>18477</v>
      </c>
      <c r="V6" s="10" t="s">
        <v>22</v>
      </c>
      <c r="W6" s="10" t="s">
        <v>7</v>
      </c>
      <c r="X6" s="10" t="s">
        <v>18476</v>
      </c>
      <c r="Y6" s="10" t="s">
        <v>18475</v>
      </c>
      <c r="Z6" s="10" t="s">
        <v>3516</v>
      </c>
      <c r="AA6" s="10" t="s">
        <v>3515</v>
      </c>
      <c r="AB6" s="10" t="s">
        <v>18474</v>
      </c>
      <c r="AC6" s="10" t="s">
        <v>18473</v>
      </c>
      <c r="AD6" s="10" t="s">
        <v>18472</v>
      </c>
      <c r="AE6" s="10" t="s">
        <v>18471</v>
      </c>
    </row>
    <row r="7" spans="2:31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29" t="s">
        <v>24</v>
      </c>
      <c r="X7" s="29" t="s">
        <v>24</v>
      </c>
      <c r="Y7" s="12" t="s">
        <v>24</v>
      </c>
      <c r="Z7" s="12" t="s">
        <v>24</v>
      </c>
      <c r="AA7" s="12" t="s">
        <v>24</v>
      </c>
      <c r="AB7" s="12" t="s">
        <v>24</v>
      </c>
      <c r="AC7" s="12" t="s">
        <v>24</v>
      </c>
      <c r="AD7" s="12" t="s">
        <v>24</v>
      </c>
      <c r="AE7" s="12" t="s">
        <v>24</v>
      </c>
    </row>
    <row r="8" spans="2:31" x14ac:dyDescent="0.2">
      <c r="B8" s="14" t="s">
        <v>18470</v>
      </c>
      <c r="C8" s="33" t="s">
        <v>18469</v>
      </c>
      <c r="D8" s="16" t="s">
        <v>18468</v>
      </c>
      <c r="E8" s="103" t="s">
        <v>26</v>
      </c>
      <c r="F8" s="18" t="s">
        <v>26</v>
      </c>
      <c r="G8" s="111" t="s">
        <v>590</v>
      </c>
      <c r="H8" s="102" t="s">
        <v>4412</v>
      </c>
      <c r="I8" s="21">
        <v>9791667</v>
      </c>
      <c r="J8" s="71">
        <v>101.583</v>
      </c>
      <c r="K8" s="21">
        <v>9946639</v>
      </c>
      <c r="L8" s="21">
        <v>9791667</v>
      </c>
      <c r="M8" s="21">
        <v>9791667</v>
      </c>
      <c r="N8" s="21"/>
      <c r="O8" s="21"/>
      <c r="P8" s="21"/>
      <c r="Q8" s="21"/>
      <c r="R8" s="22">
        <v>1.829</v>
      </c>
      <c r="S8" s="22">
        <v>1.833</v>
      </c>
      <c r="T8" s="20" t="s">
        <v>4940</v>
      </c>
      <c r="U8" s="21">
        <v>11939</v>
      </c>
      <c r="V8" s="21">
        <v>56214</v>
      </c>
      <c r="W8" s="34">
        <v>41128</v>
      </c>
      <c r="X8" s="34">
        <v>45542</v>
      </c>
      <c r="Y8" s="109"/>
      <c r="Z8" s="70" t="s">
        <v>4927</v>
      </c>
      <c r="AA8" s="20" t="s">
        <v>4926</v>
      </c>
      <c r="AB8" s="109"/>
      <c r="AC8" s="19"/>
      <c r="AD8" s="22"/>
      <c r="AE8" s="19"/>
    </row>
    <row r="9" spans="2:31" x14ac:dyDescent="0.2">
      <c r="B9" s="14" t="s">
        <v>18467</v>
      </c>
      <c r="C9" s="33" t="s">
        <v>18466</v>
      </c>
      <c r="D9" s="16" t="s">
        <v>18465</v>
      </c>
      <c r="E9" s="103" t="s">
        <v>5057</v>
      </c>
      <c r="F9" s="18" t="s">
        <v>5793</v>
      </c>
      <c r="G9" s="111" t="s">
        <v>590</v>
      </c>
      <c r="H9" s="102" t="s">
        <v>4412</v>
      </c>
      <c r="I9" s="21">
        <v>14250000</v>
      </c>
      <c r="J9" s="71">
        <v>102.252</v>
      </c>
      <c r="K9" s="21">
        <v>14570967</v>
      </c>
      <c r="L9" s="21">
        <v>14250000</v>
      </c>
      <c r="M9" s="21">
        <v>14250000</v>
      </c>
      <c r="N9" s="21"/>
      <c r="O9" s="21"/>
      <c r="P9" s="21"/>
      <c r="Q9" s="21"/>
      <c r="R9" s="22">
        <v>2</v>
      </c>
      <c r="S9" s="22">
        <v>2</v>
      </c>
      <c r="T9" s="20" t="s">
        <v>89</v>
      </c>
      <c r="U9" s="21">
        <v>8708</v>
      </c>
      <c r="V9" s="21">
        <v>129833</v>
      </c>
      <c r="W9" s="34">
        <v>41086</v>
      </c>
      <c r="X9" s="34">
        <v>44915</v>
      </c>
      <c r="Y9" s="109"/>
      <c r="Z9" s="70" t="s">
        <v>4927</v>
      </c>
      <c r="AA9" s="20" t="s">
        <v>4926</v>
      </c>
      <c r="AB9" s="109"/>
      <c r="AC9" s="19"/>
      <c r="AD9" s="22"/>
      <c r="AE9" s="19"/>
    </row>
    <row r="10" spans="2:31" x14ac:dyDescent="0.2">
      <c r="B10" s="14" t="s">
        <v>18464</v>
      </c>
      <c r="C10" s="33" t="s">
        <v>18463</v>
      </c>
      <c r="D10" s="16" t="s">
        <v>9144</v>
      </c>
      <c r="E10" s="103" t="s">
        <v>26</v>
      </c>
      <c r="F10" s="18" t="s">
        <v>5793</v>
      </c>
      <c r="G10" s="111" t="s">
        <v>590</v>
      </c>
      <c r="H10" s="102" t="s">
        <v>323</v>
      </c>
      <c r="I10" s="21">
        <v>5000000</v>
      </c>
      <c r="J10" s="71">
        <v>100.754</v>
      </c>
      <c r="K10" s="21">
        <v>5037720</v>
      </c>
      <c r="L10" s="21">
        <v>5000000</v>
      </c>
      <c r="M10" s="21">
        <v>5000000</v>
      </c>
      <c r="N10" s="21"/>
      <c r="O10" s="21"/>
      <c r="P10" s="21"/>
      <c r="Q10" s="21"/>
      <c r="R10" s="22">
        <v>1.7</v>
      </c>
      <c r="S10" s="22">
        <v>1.7</v>
      </c>
      <c r="T10" s="20" t="s">
        <v>89</v>
      </c>
      <c r="U10" s="21">
        <v>2597</v>
      </c>
      <c r="V10" s="21">
        <v>34000</v>
      </c>
      <c r="W10" s="34">
        <v>41107</v>
      </c>
      <c r="X10" s="34">
        <v>44915</v>
      </c>
      <c r="Y10" s="109"/>
      <c r="Z10" s="70" t="s">
        <v>4927</v>
      </c>
      <c r="AA10" s="20" t="s">
        <v>4926</v>
      </c>
      <c r="AB10" s="109"/>
      <c r="AC10" s="19"/>
      <c r="AD10" s="22"/>
      <c r="AE10" s="19"/>
    </row>
    <row r="11" spans="2:31" x14ac:dyDescent="0.2">
      <c r="B11" s="14" t="s">
        <v>18462</v>
      </c>
      <c r="C11" s="33" t="s">
        <v>18461</v>
      </c>
      <c r="D11" s="16" t="s">
        <v>18460</v>
      </c>
      <c r="E11" s="103" t="s">
        <v>26</v>
      </c>
      <c r="F11" s="18" t="s">
        <v>26</v>
      </c>
      <c r="G11" s="111" t="s">
        <v>590</v>
      </c>
      <c r="H11" s="102" t="s">
        <v>4412</v>
      </c>
      <c r="I11" s="21">
        <v>9254994</v>
      </c>
      <c r="J11" s="71">
        <v>106.31100000000001</v>
      </c>
      <c r="K11" s="21">
        <v>9839031</v>
      </c>
      <c r="L11" s="21">
        <v>9254994</v>
      </c>
      <c r="M11" s="21">
        <v>9254994</v>
      </c>
      <c r="N11" s="21"/>
      <c r="O11" s="21"/>
      <c r="P11" s="21"/>
      <c r="Q11" s="21"/>
      <c r="R11" s="22">
        <v>2.7349999999999999</v>
      </c>
      <c r="S11" s="22">
        <v>2.74</v>
      </c>
      <c r="T11" s="20" t="s">
        <v>4969</v>
      </c>
      <c r="U11" s="21">
        <v>42187</v>
      </c>
      <c r="V11" s="21">
        <v>253124</v>
      </c>
      <c r="W11" s="34">
        <v>40841</v>
      </c>
      <c r="X11" s="34">
        <v>45139</v>
      </c>
      <c r="Y11" s="109"/>
      <c r="Z11" s="70" t="s">
        <v>4927</v>
      </c>
      <c r="AA11" s="20" t="s">
        <v>4926</v>
      </c>
      <c r="AB11" s="109"/>
      <c r="AC11" s="19"/>
      <c r="AD11" s="22"/>
      <c r="AE11" s="19"/>
    </row>
    <row r="12" spans="2:31" x14ac:dyDescent="0.2">
      <c r="B12" s="14" t="s">
        <v>18459</v>
      </c>
      <c r="C12" s="33" t="s">
        <v>18458</v>
      </c>
      <c r="D12" s="16" t="s">
        <v>18457</v>
      </c>
      <c r="E12" s="103" t="s">
        <v>26</v>
      </c>
      <c r="F12" s="18" t="s">
        <v>26</v>
      </c>
      <c r="G12" s="111" t="s">
        <v>590</v>
      </c>
      <c r="H12" s="102" t="s">
        <v>4412</v>
      </c>
      <c r="I12" s="21">
        <v>6730641</v>
      </c>
      <c r="J12" s="71">
        <v>101.568</v>
      </c>
      <c r="K12" s="21">
        <v>6836144</v>
      </c>
      <c r="L12" s="21">
        <v>6730641</v>
      </c>
      <c r="M12" s="21">
        <v>6730641</v>
      </c>
      <c r="N12" s="21"/>
      <c r="O12" s="21"/>
      <c r="P12" s="21"/>
      <c r="Q12" s="21"/>
      <c r="R12" s="22">
        <v>1.87</v>
      </c>
      <c r="S12" s="22">
        <v>1.8740000000000001</v>
      </c>
      <c r="T12" s="20" t="s">
        <v>4940</v>
      </c>
      <c r="U12" s="21">
        <v>1049</v>
      </c>
      <c r="V12" s="21">
        <v>53142</v>
      </c>
      <c r="W12" s="34">
        <v>41106</v>
      </c>
      <c r="X12" s="34">
        <v>45471</v>
      </c>
      <c r="Y12" s="109"/>
      <c r="Z12" s="70" t="s">
        <v>4927</v>
      </c>
      <c r="AA12" s="20" t="s">
        <v>4926</v>
      </c>
      <c r="AB12" s="109"/>
      <c r="AC12" s="19"/>
      <c r="AD12" s="22"/>
      <c r="AE12" s="19"/>
    </row>
    <row r="13" spans="2:31" x14ac:dyDescent="0.2">
      <c r="B13" s="14" t="s">
        <v>18456</v>
      </c>
      <c r="C13" s="33" t="s">
        <v>18455</v>
      </c>
      <c r="D13" s="16" t="s">
        <v>18441</v>
      </c>
      <c r="E13" s="103" t="s">
        <v>9980</v>
      </c>
      <c r="F13" s="18" t="s">
        <v>26</v>
      </c>
      <c r="G13" s="111" t="s">
        <v>26</v>
      </c>
      <c r="H13" s="102" t="s">
        <v>4412</v>
      </c>
      <c r="I13" s="21">
        <v>57097</v>
      </c>
      <c r="J13" s="71">
        <v>122.76600000000001</v>
      </c>
      <c r="K13" s="21">
        <v>67521</v>
      </c>
      <c r="L13" s="21">
        <v>55000</v>
      </c>
      <c r="M13" s="21">
        <v>55543</v>
      </c>
      <c r="N13" s="21"/>
      <c r="O13" s="21">
        <v>-79</v>
      </c>
      <c r="P13" s="21"/>
      <c r="Q13" s="21"/>
      <c r="R13" s="22">
        <v>7.25</v>
      </c>
      <c r="S13" s="22">
        <v>6.9160000000000004</v>
      </c>
      <c r="T13" s="20" t="s">
        <v>4965</v>
      </c>
      <c r="U13" s="21">
        <v>518</v>
      </c>
      <c r="V13" s="21">
        <v>3988</v>
      </c>
      <c r="W13" s="34">
        <v>34047</v>
      </c>
      <c r="X13" s="34">
        <v>42505</v>
      </c>
      <c r="Y13" s="109"/>
      <c r="Z13" s="70" t="s">
        <v>18440</v>
      </c>
      <c r="AA13" s="20" t="s">
        <v>4926</v>
      </c>
      <c r="AB13" s="109"/>
      <c r="AC13" s="19"/>
      <c r="AD13" s="22"/>
      <c r="AE13" s="19"/>
    </row>
    <row r="14" spans="2:31" x14ac:dyDescent="0.2">
      <c r="B14" s="14" t="s">
        <v>18454</v>
      </c>
      <c r="C14" s="33" t="s">
        <v>4414</v>
      </c>
      <c r="D14" s="16" t="s">
        <v>18441</v>
      </c>
      <c r="E14" s="103" t="s">
        <v>26</v>
      </c>
      <c r="F14" s="18" t="s">
        <v>26</v>
      </c>
      <c r="G14" s="111" t="s">
        <v>26</v>
      </c>
      <c r="H14" s="102" t="s">
        <v>4412</v>
      </c>
      <c r="I14" s="21">
        <v>100587500</v>
      </c>
      <c r="J14" s="71">
        <v>96.563000000000002</v>
      </c>
      <c r="K14" s="21">
        <v>100425000</v>
      </c>
      <c r="L14" s="21">
        <v>104000000</v>
      </c>
      <c r="M14" s="21">
        <v>100610031</v>
      </c>
      <c r="N14" s="21"/>
      <c r="O14" s="21">
        <v>22531</v>
      </c>
      <c r="P14" s="21"/>
      <c r="Q14" s="21"/>
      <c r="R14" s="22">
        <v>2.75</v>
      </c>
      <c r="S14" s="22">
        <v>2.915</v>
      </c>
      <c r="T14" s="20" t="s">
        <v>118</v>
      </c>
      <c r="U14" s="21">
        <v>1080272</v>
      </c>
      <c r="V14" s="21"/>
      <c r="W14" s="34">
        <v>41164</v>
      </c>
      <c r="X14" s="34">
        <v>52093</v>
      </c>
      <c r="Y14" s="109"/>
      <c r="Z14" s="70" t="s">
        <v>18440</v>
      </c>
      <c r="AA14" s="20" t="s">
        <v>4926</v>
      </c>
      <c r="AB14" s="109"/>
      <c r="AC14" s="19"/>
      <c r="AD14" s="22"/>
      <c r="AE14" s="19"/>
    </row>
    <row r="15" spans="2:31" x14ac:dyDescent="0.2">
      <c r="B15" s="14" t="s">
        <v>18453</v>
      </c>
      <c r="C15" s="33" t="s">
        <v>18452</v>
      </c>
      <c r="D15" s="16" t="s">
        <v>18441</v>
      </c>
      <c r="E15" s="103" t="s">
        <v>9980</v>
      </c>
      <c r="F15" s="18" t="s">
        <v>26</v>
      </c>
      <c r="G15" s="111" t="s">
        <v>26</v>
      </c>
      <c r="H15" s="102" t="s">
        <v>4412</v>
      </c>
      <c r="I15" s="21">
        <v>1891125</v>
      </c>
      <c r="J15" s="71">
        <v>102.527</v>
      </c>
      <c r="K15" s="21">
        <v>1896755</v>
      </c>
      <c r="L15" s="21">
        <v>1850000</v>
      </c>
      <c r="M15" s="21">
        <v>1853091</v>
      </c>
      <c r="N15" s="21"/>
      <c r="O15" s="21">
        <v>-4998</v>
      </c>
      <c r="P15" s="21"/>
      <c r="Q15" s="21"/>
      <c r="R15" s="22">
        <v>4.25</v>
      </c>
      <c r="S15" s="22">
        <v>3.9750000000000001</v>
      </c>
      <c r="T15" s="20" t="s">
        <v>118</v>
      </c>
      <c r="U15" s="21">
        <v>29698</v>
      </c>
      <c r="V15" s="21">
        <v>78625</v>
      </c>
      <c r="W15" s="28">
        <v>37895</v>
      </c>
      <c r="X15" s="28">
        <v>41501</v>
      </c>
      <c r="Y15" s="109"/>
      <c r="Z15" s="70" t="s">
        <v>18440</v>
      </c>
      <c r="AA15" s="20" t="s">
        <v>4926</v>
      </c>
      <c r="AB15" s="109"/>
      <c r="AC15" s="19"/>
      <c r="AD15" s="22"/>
      <c r="AE15" s="19"/>
    </row>
    <row r="16" spans="2:31" x14ac:dyDescent="0.2">
      <c r="B16" s="14" t="s">
        <v>18451</v>
      </c>
      <c r="C16" s="33" t="s">
        <v>18450</v>
      </c>
      <c r="D16" s="16" t="s">
        <v>18441</v>
      </c>
      <c r="E16" s="103" t="s">
        <v>9980</v>
      </c>
      <c r="F16" s="18" t="s">
        <v>26</v>
      </c>
      <c r="G16" s="111" t="s">
        <v>26</v>
      </c>
      <c r="H16" s="102" t="s">
        <v>4412</v>
      </c>
      <c r="I16" s="21">
        <v>487598</v>
      </c>
      <c r="J16" s="71">
        <v>114.977</v>
      </c>
      <c r="K16" s="21">
        <v>574883</v>
      </c>
      <c r="L16" s="21">
        <v>500000</v>
      </c>
      <c r="M16" s="21">
        <v>490883</v>
      </c>
      <c r="N16" s="21"/>
      <c r="O16" s="21">
        <v>1206</v>
      </c>
      <c r="P16" s="21"/>
      <c r="Q16" s="21"/>
      <c r="R16" s="22">
        <v>3.375</v>
      </c>
      <c r="S16" s="22">
        <v>3.6779999999999999</v>
      </c>
      <c r="T16" s="20" t="s">
        <v>4965</v>
      </c>
      <c r="U16" s="21">
        <v>2191</v>
      </c>
      <c r="V16" s="21">
        <v>16875</v>
      </c>
      <c r="W16" s="34">
        <v>40193</v>
      </c>
      <c r="X16" s="34">
        <v>43784</v>
      </c>
      <c r="Y16" s="109"/>
      <c r="Z16" s="70" t="s">
        <v>18440</v>
      </c>
      <c r="AA16" s="20" t="s">
        <v>4926</v>
      </c>
      <c r="AB16" s="109"/>
      <c r="AC16" s="19"/>
      <c r="AD16" s="22"/>
      <c r="AE16" s="19"/>
    </row>
    <row r="17" spans="2:31" x14ac:dyDescent="0.2">
      <c r="B17" s="14" t="s">
        <v>18449</v>
      </c>
      <c r="C17" s="33" t="s">
        <v>18448</v>
      </c>
      <c r="D17" s="16" t="s">
        <v>18441</v>
      </c>
      <c r="E17" s="103" t="s">
        <v>9980</v>
      </c>
      <c r="F17" s="18" t="s">
        <v>26</v>
      </c>
      <c r="G17" s="111" t="s">
        <v>26</v>
      </c>
      <c r="H17" s="102" t="s">
        <v>4412</v>
      </c>
      <c r="I17" s="21">
        <v>504629</v>
      </c>
      <c r="J17" s="71">
        <v>104.71899999999999</v>
      </c>
      <c r="K17" s="21">
        <v>523594</v>
      </c>
      <c r="L17" s="21">
        <v>500000</v>
      </c>
      <c r="M17" s="21">
        <v>501937</v>
      </c>
      <c r="N17" s="21"/>
      <c r="O17" s="21">
        <v>-953</v>
      </c>
      <c r="P17" s="21"/>
      <c r="Q17" s="21"/>
      <c r="R17" s="22">
        <v>2.625</v>
      </c>
      <c r="S17" s="22">
        <v>2.4249999999999998</v>
      </c>
      <c r="T17" s="20" t="s">
        <v>89</v>
      </c>
      <c r="U17" s="21">
        <v>36</v>
      </c>
      <c r="V17" s="21">
        <v>13125</v>
      </c>
      <c r="W17" s="34">
        <v>40193</v>
      </c>
      <c r="X17" s="34">
        <v>42004</v>
      </c>
      <c r="Y17" s="109"/>
      <c r="Z17" s="70" t="s">
        <v>18440</v>
      </c>
      <c r="AA17" s="20" t="s">
        <v>4926</v>
      </c>
      <c r="AB17" s="109"/>
      <c r="AC17" s="19"/>
      <c r="AD17" s="22"/>
      <c r="AE17" s="19"/>
    </row>
    <row r="18" spans="2:31" x14ac:dyDescent="0.2">
      <c r="B18" s="14" t="s">
        <v>18447</v>
      </c>
      <c r="C18" s="33" t="s">
        <v>18446</v>
      </c>
      <c r="D18" s="16" t="s">
        <v>18441</v>
      </c>
      <c r="E18" s="103" t="s">
        <v>26</v>
      </c>
      <c r="F18" s="18" t="s">
        <v>26</v>
      </c>
      <c r="G18" s="111" t="s">
        <v>26</v>
      </c>
      <c r="H18" s="102" t="s">
        <v>4412</v>
      </c>
      <c r="I18" s="21">
        <v>9992969</v>
      </c>
      <c r="J18" s="71">
        <v>103.414</v>
      </c>
      <c r="K18" s="21">
        <v>10341410</v>
      </c>
      <c r="L18" s="21">
        <v>10000000</v>
      </c>
      <c r="M18" s="21">
        <v>9993538</v>
      </c>
      <c r="N18" s="21"/>
      <c r="O18" s="21">
        <v>569</v>
      </c>
      <c r="P18" s="21"/>
      <c r="Q18" s="21"/>
      <c r="R18" s="22">
        <v>2</v>
      </c>
      <c r="S18" s="22">
        <v>2.008</v>
      </c>
      <c r="T18" s="20" t="s">
        <v>118</v>
      </c>
      <c r="U18" s="21">
        <v>75543</v>
      </c>
      <c r="V18" s="21">
        <v>100000</v>
      </c>
      <c r="W18" s="34">
        <v>40961</v>
      </c>
      <c r="X18" s="34">
        <v>44607</v>
      </c>
      <c r="Y18" s="109"/>
      <c r="Z18" s="70" t="s">
        <v>18440</v>
      </c>
      <c r="AA18" s="20" t="s">
        <v>4926</v>
      </c>
      <c r="AB18" s="109"/>
      <c r="AC18" s="19"/>
      <c r="AD18" s="22"/>
      <c r="AE18" s="19"/>
    </row>
    <row r="19" spans="2:31" x14ac:dyDescent="0.2">
      <c r="B19" s="14" t="s">
        <v>18445</v>
      </c>
      <c r="C19" s="33" t="s">
        <v>18444</v>
      </c>
      <c r="D19" s="16" t="s">
        <v>18441</v>
      </c>
      <c r="E19" s="103" t="s">
        <v>26</v>
      </c>
      <c r="F19" s="18" t="s">
        <v>26</v>
      </c>
      <c r="G19" s="111" t="s">
        <v>26</v>
      </c>
      <c r="H19" s="102" t="s">
        <v>4412</v>
      </c>
      <c r="I19" s="21">
        <v>5066600</v>
      </c>
      <c r="J19" s="71">
        <v>100.867</v>
      </c>
      <c r="K19" s="21">
        <v>5043360</v>
      </c>
      <c r="L19" s="21">
        <v>5000000</v>
      </c>
      <c r="M19" s="21">
        <v>5063340</v>
      </c>
      <c r="N19" s="21"/>
      <c r="O19" s="21">
        <v>-3260</v>
      </c>
      <c r="P19" s="21"/>
      <c r="Q19" s="21"/>
      <c r="R19" s="22">
        <v>1.75</v>
      </c>
      <c r="S19" s="22">
        <v>1.6040000000000001</v>
      </c>
      <c r="T19" s="20" t="s">
        <v>4965</v>
      </c>
      <c r="U19" s="21">
        <v>11361</v>
      </c>
      <c r="V19" s="21">
        <v>43750</v>
      </c>
      <c r="W19" s="34">
        <v>41081</v>
      </c>
      <c r="X19" s="34">
        <v>44696</v>
      </c>
      <c r="Y19" s="109"/>
      <c r="Z19" s="70" t="s">
        <v>18440</v>
      </c>
      <c r="AA19" s="20" t="s">
        <v>4926</v>
      </c>
      <c r="AB19" s="109"/>
      <c r="AC19" s="19"/>
      <c r="AD19" s="22"/>
      <c r="AE19" s="19"/>
    </row>
    <row r="20" spans="2:31" x14ac:dyDescent="0.2">
      <c r="B20" s="14" t="s">
        <v>18443</v>
      </c>
      <c r="C20" s="33" t="s">
        <v>18442</v>
      </c>
      <c r="D20" s="16" t="s">
        <v>18441</v>
      </c>
      <c r="E20" s="103" t="s">
        <v>26</v>
      </c>
      <c r="F20" s="18" t="s">
        <v>26</v>
      </c>
      <c r="G20" s="111" t="s">
        <v>26</v>
      </c>
      <c r="H20" s="102" t="s">
        <v>4412</v>
      </c>
      <c r="I20" s="21">
        <v>20037500</v>
      </c>
      <c r="J20" s="71">
        <v>100.633</v>
      </c>
      <c r="K20" s="21">
        <v>20126560</v>
      </c>
      <c r="L20" s="21">
        <v>20000000</v>
      </c>
      <c r="M20" s="21">
        <v>20034675</v>
      </c>
      <c r="N20" s="21"/>
      <c r="O20" s="21">
        <v>-2825</v>
      </c>
      <c r="P20" s="21"/>
      <c r="Q20" s="21"/>
      <c r="R20" s="22">
        <v>1.125</v>
      </c>
      <c r="S20" s="22">
        <v>1.097</v>
      </c>
      <c r="T20" s="20" t="s">
        <v>4965</v>
      </c>
      <c r="U20" s="21">
        <v>19780</v>
      </c>
      <c r="V20" s="21">
        <v>112500</v>
      </c>
      <c r="W20" s="34">
        <v>41074</v>
      </c>
      <c r="X20" s="34">
        <v>43616</v>
      </c>
      <c r="Y20" s="109"/>
      <c r="Z20" s="70" t="s">
        <v>18440</v>
      </c>
      <c r="AA20" s="20" t="s">
        <v>4926</v>
      </c>
      <c r="AB20" s="109"/>
      <c r="AC20" s="19"/>
      <c r="AD20" s="22"/>
      <c r="AE20" s="19"/>
    </row>
    <row r="21" spans="2:31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  <c r="L21" s="12" t="s">
        <v>24</v>
      </c>
      <c r="M21" s="12" t="s">
        <v>24</v>
      </c>
      <c r="N21" s="12" t="s">
        <v>24</v>
      </c>
      <c r="O21" s="12" t="s">
        <v>24</v>
      </c>
      <c r="P21" s="12" t="s">
        <v>24</v>
      </c>
      <c r="Q21" s="12" t="s">
        <v>24</v>
      </c>
      <c r="R21" s="12" t="s">
        <v>24</v>
      </c>
      <c r="S21" s="12" t="s">
        <v>24</v>
      </c>
      <c r="T21" s="12" t="s">
        <v>24</v>
      </c>
      <c r="U21" s="12" t="s">
        <v>24</v>
      </c>
      <c r="V21" s="12" t="s">
        <v>24</v>
      </c>
      <c r="W21" s="29" t="s">
        <v>24</v>
      </c>
      <c r="X21" s="29" t="s">
        <v>24</v>
      </c>
      <c r="Y21" s="12" t="s">
        <v>24</v>
      </c>
      <c r="Z21" s="12" t="s">
        <v>24</v>
      </c>
      <c r="AA21" s="12" t="s">
        <v>24</v>
      </c>
      <c r="AB21" s="12" t="s">
        <v>24</v>
      </c>
      <c r="AC21" s="12" t="s">
        <v>24</v>
      </c>
      <c r="AD21" s="12" t="s">
        <v>24</v>
      </c>
      <c r="AE21" s="12" t="s">
        <v>24</v>
      </c>
    </row>
    <row r="22" spans="2:31" ht="38.25" x14ac:dyDescent="0.2">
      <c r="B22" s="23" t="s">
        <v>27</v>
      </c>
      <c r="C22" s="24" t="s">
        <v>28</v>
      </c>
      <c r="D22" s="110"/>
      <c r="E22" s="109"/>
      <c r="F22" s="109"/>
      <c r="G22" s="109"/>
      <c r="H22" s="109"/>
      <c r="I22" s="52">
        <f>SUM(SCDPT1!I7:'SCDPT1'!I21)</f>
        <v>183652320</v>
      </c>
      <c r="J22" s="109"/>
      <c r="K22" s="52">
        <f>SUM(SCDPT1!K7:'SCDPT1'!K21)</f>
        <v>185229584</v>
      </c>
      <c r="L22" s="52">
        <f>SUM(SCDPT1!L7:'SCDPT1'!L21)</f>
        <v>186932302</v>
      </c>
      <c r="M22" s="52">
        <f>SUM(SCDPT1!M7:'SCDPT1'!M21)</f>
        <v>183630340</v>
      </c>
      <c r="N22" s="52">
        <f>SUM(SCDPT1!N7:'SCDPT1'!N21)</f>
        <v>0</v>
      </c>
      <c r="O22" s="52">
        <f>SUM(SCDPT1!O7:'SCDPT1'!O21)</f>
        <v>12191</v>
      </c>
      <c r="P22" s="52">
        <f>SUM(SCDPT1!P7:'SCDPT1'!P21)</f>
        <v>0</v>
      </c>
      <c r="Q22" s="52">
        <f>SUM(SCDPT1!Q7:'SCDPT1'!Q21)</f>
        <v>0</v>
      </c>
      <c r="R22" s="109"/>
      <c r="S22" s="109"/>
      <c r="T22" s="109"/>
      <c r="U22" s="52">
        <f>SUM(SCDPT1!U7:'SCDPT1'!U21)</f>
        <v>1285879</v>
      </c>
      <c r="V22" s="52">
        <f>SUM(SCDPT1!V7:'SCDPT1'!V21)</f>
        <v>895176</v>
      </c>
      <c r="W22" s="112"/>
      <c r="X22" s="112"/>
      <c r="Y22" s="109"/>
      <c r="Z22" s="109"/>
      <c r="AA22" s="109"/>
      <c r="AB22" s="109"/>
      <c r="AC22" s="109"/>
      <c r="AD22" s="109"/>
      <c r="AE22" s="109"/>
    </row>
    <row r="23" spans="2:31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12" t="s">
        <v>24</v>
      </c>
      <c r="G23" s="12" t="s">
        <v>24</v>
      </c>
      <c r="H23" s="12" t="s">
        <v>24</v>
      </c>
      <c r="I23" s="12" t="s">
        <v>24</v>
      </c>
      <c r="J23" s="12" t="s">
        <v>24</v>
      </c>
      <c r="K23" s="12" t="s">
        <v>24</v>
      </c>
      <c r="L23" s="12" t="s">
        <v>24</v>
      </c>
      <c r="M23" s="12" t="s">
        <v>24</v>
      </c>
      <c r="N23" s="12" t="s">
        <v>24</v>
      </c>
      <c r="O23" s="12" t="s">
        <v>24</v>
      </c>
      <c r="P23" s="12" t="s">
        <v>24</v>
      </c>
      <c r="Q23" s="12" t="s">
        <v>24</v>
      </c>
      <c r="R23" s="12" t="s">
        <v>24</v>
      </c>
      <c r="S23" s="12" t="s">
        <v>24</v>
      </c>
      <c r="T23" s="12" t="s">
        <v>24</v>
      </c>
      <c r="U23" s="12" t="s">
        <v>24</v>
      </c>
      <c r="V23" s="12" t="s">
        <v>24</v>
      </c>
      <c r="W23" s="29" t="s">
        <v>24</v>
      </c>
      <c r="X23" s="29" t="s">
        <v>24</v>
      </c>
      <c r="Y23" s="12" t="s">
        <v>24</v>
      </c>
      <c r="Z23" s="12" t="s">
        <v>24</v>
      </c>
      <c r="AA23" s="12" t="s">
        <v>24</v>
      </c>
      <c r="AB23" s="12" t="s">
        <v>24</v>
      </c>
      <c r="AC23" s="12" t="s">
        <v>24</v>
      </c>
      <c r="AD23" s="12" t="s">
        <v>24</v>
      </c>
      <c r="AE23" s="12" t="s">
        <v>24</v>
      </c>
    </row>
    <row r="24" spans="2:31" x14ac:dyDescent="0.2">
      <c r="B24" s="14" t="s">
        <v>4835</v>
      </c>
      <c r="C24" s="33" t="s">
        <v>18439</v>
      </c>
      <c r="D24" s="16" t="s">
        <v>18438</v>
      </c>
      <c r="E24" s="103" t="s">
        <v>26</v>
      </c>
      <c r="F24" s="18" t="s">
        <v>26</v>
      </c>
      <c r="G24" s="111" t="s">
        <v>590</v>
      </c>
      <c r="H24" s="102" t="s">
        <v>4412</v>
      </c>
      <c r="I24" s="21">
        <v>4494255</v>
      </c>
      <c r="J24" s="71">
        <v>110.098</v>
      </c>
      <c r="K24" s="21">
        <v>4988618</v>
      </c>
      <c r="L24" s="21">
        <v>4531070</v>
      </c>
      <c r="M24" s="21">
        <v>4506493</v>
      </c>
      <c r="N24" s="21"/>
      <c r="O24" s="21">
        <v>16345</v>
      </c>
      <c r="P24" s="21"/>
      <c r="Q24" s="21"/>
      <c r="R24" s="22">
        <v>5</v>
      </c>
      <c r="S24" s="22">
        <v>5.18</v>
      </c>
      <c r="T24" s="20" t="s">
        <v>5189</v>
      </c>
      <c r="U24" s="21">
        <v>18879</v>
      </c>
      <c r="V24" s="21">
        <v>226554</v>
      </c>
      <c r="W24" s="34">
        <v>37944</v>
      </c>
      <c r="X24" s="34">
        <v>48775</v>
      </c>
      <c r="Y24" s="109"/>
      <c r="Z24" s="70" t="s">
        <v>4927</v>
      </c>
      <c r="AA24" s="20" t="s">
        <v>4926</v>
      </c>
      <c r="AB24" s="109"/>
      <c r="AC24" s="19"/>
      <c r="AD24" s="22"/>
      <c r="AE24" s="19"/>
    </row>
    <row r="25" spans="2:31" x14ac:dyDescent="0.2">
      <c r="B25" s="14" t="s">
        <v>4834</v>
      </c>
      <c r="C25" s="33" t="s">
        <v>18437</v>
      </c>
      <c r="D25" s="16" t="s">
        <v>18436</v>
      </c>
      <c r="E25" s="103" t="s">
        <v>26</v>
      </c>
      <c r="F25" s="18" t="s">
        <v>26</v>
      </c>
      <c r="G25" s="111" t="s">
        <v>590</v>
      </c>
      <c r="H25" s="102" t="s">
        <v>4412</v>
      </c>
      <c r="I25" s="21">
        <v>2045791</v>
      </c>
      <c r="J25" s="71">
        <v>109.486</v>
      </c>
      <c r="K25" s="21">
        <v>2222501</v>
      </c>
      <c r="L25" s="21">
        <v>2029932</v>
      </c>
      <c r="M25" s="21">
        <v>2036459</v>
      </c>
      <c r="N25" s="21"/>
      <c r="O25" s="21">
        <v>2720</v>
      </c>
      <c r="P25" s="21"/>
      <c r="Q25" s="21"/>
      <c r="R25" s="22">
        <v>4.5</v>
      </c>
      <c r="S25" s="22">
        <v>4.3090000000000002</v>
      </c>
      <c r="T25" s="20" t="s">
        <v>5189</v>
      </c>
      <c r="U25" s="21">
        <v>7612</v>
      </c>
      <c r="V25" s="21">
        <v>91347</v>
      </c>
      <c r="W25" s="34">
        <v>38258</v>
      </c>
      <c r="X25" s="34">
        <v>43631</v>
      </c>
      <c r="Y25" s="109"/>
      <c r="Z25" s="70" t="s">
        <v>4927</v>
      </c>
      <c r="AA25" s="20" t="s">
        <v>4926</v>
      </c>
      <c r="AB25" s="109"/>
      <c r="AC25" s="19"/>
      <c r="AD25" s="22"/>
      <c r="AE25" s="19"/>
    </row>
    <row r="26" spans="2:31" x14ac:dyDescent="0.2">
      <c r="B26" s="14" t="s">
        <v>4833</v>
      </c>
      <c r="C26" s="33" t="s">
        <v>18435</v>
      </c>
      <c r="D26" s="16" t="s">
        <v>18434</v>
      </c>
      <c r="E26" s="103" t="s">
        <v>26</v>
      </c>
      <c r="F26" s="18" t="s">
        <v>26</v>
      </c>
      <c r="G26" s="111" t="s">
        <v>590</v>
      </c>
      <c r="H26" s="102" t="s">
        <v>4412</v>
      </c>
      <c r="I26" s="21">
        <v>386626</v>
      </c>
      <c r="J26" s="71">
        <v>117.13500000000001</v>
      </c>
      <c r="K26" s="21">
        <v>440888</v>
      </c>
      <c r="L26" s="21">
        <v>376393</v>
      </c>
      <c r="M26" s="21">
        <v>386287</v>
      </c>
      <c r="N26" s="21"/>
      <c r="O26" s="21">
        <v>4453</v>
      </c>
      <c r="P26" s="21"/>
      <c r="Q26" s="21"/>
      <c r="R26" s="22">
        <v>6.5</v>
      </c>
      <c r="S26" s="22">
        <v>5.6760000000000002</v>
      </c>
      <c r="T26" s="20" t="s">
        <v>5189</v>
      </c>
      <c r="U26" s="21">
        <v>2039</v>
      </c>
      <c r="V26" s="21">
        <v>24466</v>
      </c>
      <c r="W26" s="34">
        <v>37433</v>
      </c>
      <c r="X26" s="34">
        <v>48319</v>
      </c>
      <c r="Y26" s="109"/>
      <c r="Z26" s="70" t="s">
        <v>4927</v>
      </c>
      <c r="AA26" s="20" t="s">
        <v>4926</v>
      </c>
      <c r="AB26" s="109"/>
      <c r="AC26" s="19"/>
      <c r="AD26" s="22"/>
      <c r="AE26" s="19"/>
    </row>
    <row r="27" spans="2:31" x14ac:dyDescent="0.2">
      <c r="B27" s="14" t="s">
        <v>4832</v>
      </c>
      <c r="C27" s="33" t="s">
        <v>18433</v>
      </c>
      <c r="D27" s="16" t="s">
        <v>18432</v>
      </c>
      <c r="E27" s="103" t="s">
        <v>26</v>
      </c>
      <c r="F27" s="18" t="s">
        <v>26</v>
      </c>
      <c r="G27" s="111" t="s">
        <v>590</v>
      </c>
      <c r="H27" s="102" t="s">
        <v>4412</v>
      </c>
      <c r="I27" s="21">
        <v>402799</v>
      </c>
      <c r="J27" s="71">
        <v>109.486</v>
      </c>
      <c r="K27" s="21">
        <v>451378</v>
      </c>
      <c r="L27" s="21">
        <v>412268</v>
      </c>
      <c r="M27" s="21">
        <v>406780</v>
      </c>
      <c r="N27" s="21"/>
      <c r="O27" s="21">
        <v>2848</v>
      </c>
      <c r="P27" s="21"/>
      <c r="Q27" s="21"/>
      <c r="R27" s="22">
        <v>4.5</v>
      </c>
      <c r="S27" s="22">
        <v>5.1029999999999998</v>
      </c>
      <c r="T27" s="20" t="s">
        <v>5189</v>
      </c>
      <c r="U27" s="21">
        <v>1546</v>
      </c>
      <c r="V27" s="21">
        <v>18552</v>
      </c>
      <c r="W27" s="34">
        <v>38161</v>
      </c>
      <c r="X27" s="34">
        <v>43570</v>
      </c>
      <c r="Y27" s="109"/>
      <c r="Z27" s="70" t="s">
        <v>4927</v>
      </c>
      <c r="AA27" s="20" t="s">
        <v>4926</v>
      </c>
      <c r="AB27" s="109"/>
      <c r="AC27" s="19"/>
      <c r="AD27" s="22"/>
      <c r="AE27" s="19"/>
    </row>
    <row r="28" spans="2:31" x14ac:dyDescent="0.2">
      <c r="B28" s="14" t="s">
        <v>4831</v>
      </c>
      <c r="C28" s="33" t="s">
        <v>18431</v>
      </c>
      <c r="D28" s="16" t="s">
        <v>18430</v>
      </c>
      <c r="E28" s="103" t="s">
        <v>26</v>
      </c>
      <c r="F28" s="18" t="s">
        <v>26</v>
      </c>
      <c r="G28" s="111" t="s">
        <v>590</v>
      </c>
      <c r="H28" s="102" t="s">
        <v>4412</v>
      </c>
      <c r="I28" s="21">
        <v>704571</v>
      </c>
      <c r="J28" s="71">
        <v>116.75700000000001</v>
      </c>
      <c r="K28" s="21">
        <v>802082</v>
      </c>
      <c r="L28" s="21">
        <v>686968</v>
      </c>
      <c r="M28" s="21">
        <v>718372</v>
      </c>
      <c r="N28" s="21"/>
      <c r="O28" s="21">
        <v>3707</v>
      </c>
      <c r="P28" s="21"/>
      <c r="Q28" s="21"/>
      <c r="R28" s="22">
        <v>6.5</v>
      </c>
      <c r="S28" s="22">
        <v>5.0919999999999996</v>
      </c>
      <c r="T28" s="20" t="s">
        <v>5189</v>
      </c>
      <c r="U28" s="21">
        <v>3721</v>
      </c>
      <c r="V28" s="21">
        <v>44653</v>
      </c>
      <c r="W28" s="34">
        <v>37433</v>
      </c>
      <c r="X28" s="34">
        <v>48380</v>
      </c>
      <c r="Y28" s="109"/>
      <c r="Z28" s="70" t="s">
        <v>4927</v>
      </c>
      <c r="AA28" s="20" t="s">
        <v>4926</v>
      </c>
      <c r="AB28" s="109"/>
      <c r="AC28" s="19"/>
      <c r="AD28" s="22"/>
      <c r="AE28" s="19"/>
    </row>
    <row r="29" spans="2:31" x14ac:dyDescent="0.2">
      <c r="B29" s="14" t="s">
        <v>4830</v>
      </c>
      <c r="C29" s="33" t="s">
        <v>18429</v>
      </c>
      <c r="D29" s="16" t="s">
        <v>18428</v>
      </c>
      <c r="E29" s="103" t="s">
        <v>26</v>
      </c>
      <c r="F29" s="18" t="s">
        <v>26</v>
      </c>
      <c r="G29" s="111" t="s">
        <v>590</v>
      </c>
      <c r="H29" s="102" t="s">
        <v>4412</v>
      </c>
      <c r="I29" s="21">
        <v>505708</v>
      </c>
      <c r="J29" s="71">
        <v>115.416</v>
      </c>
      <c r="K29" s="21">
        <v>569086</v>
      </c>
      <c r="L29" s="21">
        <v>493073</v>
      </c>
      <c r="M29" s="21">
        <v>518271</v>
      </c>
      <c r="N29" s="21"/>
      <c r="O29" s="21">
        <v>14090</v>
      </c>
      <c r="P29" s="21"/>
      <c r="Q29" s="21"/>
      <c r="R29" s="22">
        <v>6.5</v>
      </c>
      <c r="S29" s="22">
        <v>4.9340000000000002</v>
      </c>
      <c r="T29" s="20" t="s">
        <v>5189</v>
      </c>
      <c r="U29" s="21">
        <v>2671</v>
      </c>
      <c r="V29" s="21">
        <v>32050</v>
      </c>
      <c r="W29" s="34">
        <v>37433</v>
      </c>
      <c r="X29" s="34">
        <v>48380</v>
      </c>
      <c r="Y29" s="109"/>
      <c r="Z29" s="70" t="s">
        <v>4927</v>
      </c>
      <c r="AA29" s="20" t="s">
        <v>4926</v>
      </c>
      <c r="AB29" s="109"/>
      <c r="AC29" s="19"/>
      <c r="AD29" s="22"/>
      <c r="AE29" s="19"/>
    </row>
    <row r="30" spans="2:31" x14ac:dyDescent="0.2">
      <c r="B30" s="14" t="s">
        <v>4829</v>
      </c>
      <c r="C30" s="33" t="s">
        <v>18427</v>
      </c>
      <c r="D30" s="16" t="s">
        <v>18426</v>
      </c>
      <c r="E30" s="103" t="s">
        <v>26</v>
      </c>
      <c r="F30" s="18" t="s">
        <v>26</v>
      </c>
      <c r="G30" s="111" t="s">
        <v>590</v>
      </c>
      <c r="H30" s="102" t="s">
        <v>4412</v>
      </c>
      <c r="I30" s="21">
        <v>815677</v>
      </c>
      <c r="J30" s="71">
        <v>112.947</v>
      </c>
      <c r="K30" s="21">
        <v>931542</v>
      </c>
      <c r="L30" s="21">
        <v>824763</v>
      </c>
      <c r="M30" s="21">
        <v>814457</v>
      </c>
      <c r="N30" s="21"/>
      <c r="O30" s="21">
        <v>8040</v>
      </c>
      <c r="P30" s="21"/>
      <c r="Q30" s="21"/>
      <c r="R30" s="22">
        <v>6</v>
      </c>
      <c r="S30" s="22">
        <v>6.4240000000000004</v>
      </c>
      <c r="T30" s="20" t="s">
        <v>5189</v>
      </c>
      <c r="U30" s="21">
        <v>4124</v>
      </c>
      <c r="V30" s="21">
        <v>49486</v>
      </c>
      <c r="W30" s="34">
        <v>37371</v>
      </c>
      <c r="X30" s="34">
        <v>48197</v>
      </c>
      <c r="Y30" s="109"/>
      <c r="Z30" s="70" t="s">
        <v>4927</v>
      </c>
      <c r="AA30" s="20" t="s">
        <v>4926</v>
      </c>
      <c r="AB30" s="109"/>
      <c r="AC30" s="19"/>
      <c r="AD30" s="22"/>
      <c r="AE30" s="19"/>
    </row>
    <row r="31" spans="2:31" x14ac:dyDescent="0.2">
      <c r="B31" s="14" t="s">
        <v>4828</v>
      </c>
      <c r="C31" s="33" t="s">
        <v>18425</v>
      </c>
      <c r="D31" s="16" t="s">
        <v>18424</v>
      </c>
      <c r="E31" s="103" t="s">
        <v>26</v>
      </c>
      <c r="F31" s="18" t="s">
        <v>26</v>
      </c>
      <c r="G31" s="111" t="s">
        <v>590</v>
      </c>
      <c r="H31" s="102" t="s">
        <v>4412</v>
      </c>
      <c r="I31" s="21">
        <v>113540</v>
      </c>
      <c r="J31" s="71">
        <v>118.82</v>
      </c>
      <c r="K31" s="21">
        <v>131538</v>
      </c>
      <c r="L31" s="21">
        <v>110703</v>
      </c>
      <c r="M31" s="21">
        <v>118994</v>
      </c>
      <c r="N31" s="21"/>
      <c r="O31" s="21">
        <v>6472</v>
      </c>
      <c r="P31" s="21"/>
      <c r="Q31" s="21"/>
      <c r="R31" s="22">
        <v>6.5</v>
      </c>
      <c r="S31" s="22">
        <v>4.2530000000000001</v>
      </c>
      <c r="T31" s="20" t="s">
        <v>5189</v>
      </c>
      <c r="U31" s="21">
        <v>600</v>
      </c>
      <c r="V31" s="21">
        <v>7196</v>
      </c>
      <c r="W31" s="34">
        <v>37433</v>
      </c>
      <c r="X31" s="34">
        <v>48380</v>
      </c>
      <c r="Y31" s="109"/>
      <c r="Z31" s="70" t="s">
        <v>4927</v>
      </c>
      <c r="AA31" s="20" t="s">
        <v>4926</v>
      </c>
      <c r="AB31" s="109"/>
      <c r="AC31" s="19"/>
      <c r="AD31" s="22"/>
      <c r="AE31" s="19"/>
    </row>
    <row r="32" spans="2:31" x14ac:dyDescent="0.2">
      <c r="B32" s="14" t="s">
        <v>4827</v>
      </c>
      <c r="C32" s="33" t="s">
        <v>18423</v>
      </c>
      <c r="D32" s="16" t="s">
        <v>18422</v>
      </c>
      <c r="E32" s="103" t="s">
        <v>26</v>
      </c>
      <c r="F32" s="18" t="s">
        <v>26</v>
      </c>
      <c r="G32" s="111" t="s">
        <v>590</v>
      </c>
      <c r="H32" s="102" t="s">
        <v>4412</v>
      </c>
      <c r="I32" s="21">
        <v>212840</v>
      </c>
      <c r="J32" s="71">
        <v>117.13500000000001</v>
      </c>
      <c r="K32" s="21">
        <v>243081</v>
      </c>
      <c r="L32" s="21">
        <v>207522</v>
      </c>
      <c r="M32" s="21">
        <v>219757</v>
      </c>
      <c r="N32" s="21"/>
      <c r="O32" s="21">
        <v>-26161</v>
      </c>
      <c r="P32" s="21"/>
      <c r="Q32" s="21"/>
      <c r="R32" s="22">
        <v>6.5</v>
      </c>
      <c r="S32" s="22">
        <v>4.7060000000000004</v>
      </c>
      <c r="T32" s="20" t="s">
        <v>5189</v>
      </c>
      <c r="U32" s="21">
        <v>1124</v>
      </c>
      <c r="V32" s="21">
        <v>13489</v>
      </c>
      <c r="W32" s="34">
        <v>37433</v>
      </c>
      <c r="X32" s="34">
        <v>48380</v>
      </c>
      <c r="Y32" s="109"/>
      <c r="Z32" s="70" t="s">
        <v>4927</v>
      </c>
      <c r="AA32" s="20" t="s">
        <v>4926</v>
      </c>
      <c r="AB32" s="109"/>
      <c r="AC32" s="19"/>
      <c r="AD32" s="22"/>
      <c r="AE32" s="19"/>
    </row>
    <row r="33" spans="2:31" x14ac:dyDescent="0.2">
      <c r="B33" s="14" t="s">
        <v>4826</v>
      </c>
      <c r="C33" s="33" t="s">
        <v>18421</v>
      </c>
      <c r="D33" s="16" t="s">
        <v>18420</v>
      </c>
      <c r="E33" s="103" t="s">
        <v>26</v>
      </c>
      <c r="F33" s="18" t="s">
        <v>26</v>
      </c>
      <c r="G33" s="111" t="s">
        <v>590</v>
      </c>
      <c r="H33" s="102" t="s">
        <v>4412</v>
      </c>
      <c r="I33" s="21">
        <v>486276</v>
      </c>
      <c r="J33" s="71">
        <v>116.75700000000001</v>
      </c>
      <c r="K33" s="21">
        <v>553575</v>
      </c>
      <c r="L33" s="21">
        <v>474127</v>
      </c>
      <c r="M33" s="21">
        <v>497188</v>
      </c>
      <c r="N33" s="21"/>
      <c r="O33" s="21">
        <v>-2020</v>
      </c>
      <c r="P33" s="21"/>
      <c r="Q33" s="21"/>
      <c r="R33" s="22">
        <v>6.5</v>
      </c>
      <c r="S33" s="22">
        <v>5.0060000000000002</v>
      </c>
      <c r="T33" s="20" t="s">
        <v>5189</v>
      </c>
      <c r="U33" s="21">
        <v>2568</v>
      </c>
      <c r="V33" s="21">
        <v>30818</v>
      </c>
      <c r="W33" s="34">
        <v>37433</v>
      </c>
      <c r="X33" s="34">
        <v>48380</v>
      </c>
      <c r="Y33" s="109"/>
      <c r="Z33" s="70" t="s">
        <v>4927</v>
      </c>
      <c r="AA33" s="20" t="s">
        <v>4926</v>
      </c>
      <c r="AB33" s="109"/>
      <c r="AC33" s="19"/>
      <c r="AD33" s="22"/>
      <c r="AE33" s="19"/>
    </row>
    <row r="34" spans="2:31" x14ac:dyDescent="0.2">
      <c r="B34" s="14" t="s">
        <v>4825</v>
      </c>
      <c r="C34" s="33" t="s">
        <v>18419</v>
      </c>
      <c r="D34" s="16" t="s">
        <v>18418</v>
      </c>
      <c r="E34" s="103" t="s">
        <v>26</v>
      </c>
      <c r="F34" s="18" t="s">
        <v>26</v>
      </c>
      <c r="G34" s="111" t="s">
        <v>590</v>
      </c>
      <c r="H34" s="102" t="s">
        <v>4412</v>
      </c>
      <c r="I34" s="21">
        <v>633727</v>
      </c>
      <c r="J34" s="71">
        <v>117.13500000000001</v>
      </c>
      <c r="K34" s="21">
        <v>723879</v>
      </c>
      <c r="L34" s="21">
        <v>617988</v>
      </c>
      <c r="M34" s="21">
        <v>652213</v>
      </c>
      <c r="N34" s="21"/>
      <c r="O34" s="21">
        <v>7535</v>
      </c>
      <c r="P34" s="21"/>
      <c r="Q34" s="21"/>
      <c r="R34" s="22">
        <v>6.5</v>
      </c>
      <c r="S34" s="22">
        <v>4.8070000000000004</v>
      </c>
      <c r="T34" s="20" t="s">
        <v>5189</v>
      </c>
      <c r="U34" s="21">
        <v>3347</v>
      </c>
      <c r="V34" s="21">
        <v>40169</v>
      </c>
      <c r="W34" s="34">
        <v>37433</v>
      </c>
      <c r="X34" s="34">
        <v>48349</v>
      </c>
      <c r="Y34" s="109"/>
      <c r="Z34" s="70" t="s">
        <v>4927</v>
      </c>
      <c r="AA34" s="20" t="s">
        <v>4926</v>
      </c>
      <c r="AB34" s="109"/>
      <c r="AC34" s="19"/>
      <c r="AD34" s="22"/>
      <c r="AE34" s="19"/>
    </row>
    <row r="35" spans="2:31" x14ac:dyDescent="0.2">
      <c r="B35" s="14" t="s">
        <v>4824</v>
      </c>
      <c r="C35" s="33" t="s">
        <v>18417</v>
      </c>
      <c r="D35" s="16" t="s">
        <v>18416</v>
      </c>
      <c r="E35" s="103" t="s">
        <v>26</v>
      </c>
      <c r="F35" s="18" t="s">
        <v>26</v>
      </c>
      <c r="G35" s="111" t="s">
        <v>590</v>
      </c>
      <c r="H35" s="102" t="s">
        <v>4412</v>
      </c>
      <c r="I35" s="21">
        <v>540107</v>
      </c>
      <c r="J35" s="71">
        <v>117.066</v>
      </c>
      <c r="K35" s="21">
        <v>616579</v>
      </c>
      <c r="L35" s="21">
        <v>526693</v>
      </c>
      <c r="M35" s="21">
        <v>558175</v>
      </c>
      <c r="N35" s="21"/>
      <c r="O35" s="21">
        <v>-5364</v>
      </c>
      <c r="P35" s="21"/>
      <c r="Q35" s="21"/>
      <c r="R35" s="22">
        <v>6.5</v>
      </c>
      <c r="S35" s="22">
        <v>4.68</v>
      </c>
      <c r="T35" s="20" t="s">
        <v>5189</v>
      </c>
      <c r="U35" s="21">
        <v>2853</v>
      </c>
      <c r="V35" s="21">
        <v>34235</v>
      </c>
      <c r="W35" s="34">
        <v>37433</v>
      </c>
      <c r="X35" s="34">
        <v>48349</v>
      </c>
      <c r="Y35" s="109"/>
      <c r="Z35" s="70" t="s">
        <v>4927</v>
      </c>
      <c r="AA35" s="20" t="s">
        <v>4926</v>
      </c>
      <c r="AB35" s="109"/>
      <c r="AC35" s="19"/>
      <c r="AD35" s="22"/>
      <c r="AE35" s="19"/>
    </row>
    <row r="36" spans="2:31" x14ac:dyDescent="0.2">
      <c r="B36" s="14" t="s">
        <v>4823</v>
      </c>
      <c r="C36" s="33" t="s">
        <v>18415</v>
      </c>
      <c r="D36" s="16" t="s">
        <v>18414</v>
      </c>
      <c r="E36" s="103" t="s">
        <v>26</v>
      </c>
      <c r="F36" s="18" t="s">
        <v>26</v>
      </c>
      <c r="G36" s="111" t="s">
        <v>590</v>
      </c>
      <c r="H36" s="102" t="s">
        <v>4412</v>
      </c>
      <c r="I36" s="21">
        <v>233067</v>
      </c>
      <c r="J36" s="71">
        <v>115.18899999999999</v>
      </c>
      <c r="K36" s="21">
        <v>261801</v>
      </c>
      <c r="L36" s="21">
        <v>227279</v>
      </c>
      <c r="M36" s="21">
        <v>240603</v>
      </c>
      <c r="N36" s="21"/>
      <c r="O36" s="21">
        <v>-10002</v>
      </c>
      <c r="P36" s="21"/>
      <c r="Q36" s="21"/>
      <c r="R36" s="22">
        <v>6.5</v>
      </c>
      <c r="S36" s="22">
        <v>4.7149999999999999</v>
      </c>
      <c r="T36" s="20" t="s">
        <v>5189</v>
      </c>
      <c r="U36" s="21">
        <v>1231</v>
      </c>
      <c r="V36" s="21">
        <v>14773</v>
      </c>
      <c r="W36" s="34">
        <v>37433</v>
      </c>
      <c r="X36" s="34">
        <v>48380</v>
      </c>
      <c r="Y36" s="109"/>
      <c r="Z36" s="70" t="s">
        <v>4927</v>
      </c>
      <c r="AA36" s="20" t="s">
        <v>4926</v>
      </c>
      <c r="AB36" s="109"/>
      <c r="AC36" s="19"/>
      <c r="AD36" s="22"/>
      <c r="AE36" s="19"/>
    </row>
    <row r="37" spans="2:31" x14ac:dyDescent="0.2">
      <c r="B37" s="14" t="s">
        <v>4822</v>
      </c>
      <c r="C37" s="33" t="s">
        <v>18413</v>
      </c>
      <c r="D37" s="16" t="s">
        <v>18412</v>
      </c>
      <c r="E37" s="103" t="s">
        <v>26</v>
      </c>
      <c r="F37" s="18" t="s">
        <v>26</v>
      </c>
      <c r="G37" s="111" t="s">
        <v>590</v>
      </c>
      <c r="H37" s="102" t="s">
        <v>4412</v>
      </c>
      <c r="I37" s="21">
        <v>280498</v>
      </c>
      <c r="J37" s="71">
        <v>115.416</v>
      </c>
      <c r="K37" s="21">
        <v>315700</v>
      </c>
      <c r="L37" s="21">
        <v>273531</v>
      </c>
      <c r="M37" s="21">
        <v>288390</v>
      </c>
      <c r="N37" s="21"/>
      <c r="O37" s="21">
        <v>-14962</v>
      </c>
      <c r="P37" s="21"/>
      <c r="Q37" s="21"/>
      <c r="R37" s="22">
        <v>6.5</v>
      </c>
      <c r="S37" s="22">
        <v>4.84</v>
      </c>
      <c r="T37" s="20" t="s">
        <v>5189</v>
      </c>
      <c r="U37" s="21">
        <v>1482</v>
      </c>
      <c r="V37" s="21">
        <v>17780</v>
      </c>
      <c r="W37" s="34">
        <v>37433</v>
      </c>
      <c r="X37" s="34">
        <v>48380</v>
      </c>
      <c r="Y37" s="109"/>
      <c r="Z37" s="70" t="s">
        <v>4927</v>
      </c>
      <c r="AA37" s="20" t="s">
        <v>4926</v>
      </c>
      <c r="AB37" s="109"/>
      <c r="AC37" s="19"/>
      <c r="AD37" s="22"/>
      <c r="AE37" s="19"/>
    </row>
    <row r="38" spans="2:31" x14ac:dyDescent="0.2">
      <c r="B38" s="14" t="s">
        <v>4821</v>
      </c>
      <c r="C38" s="33" t="s">
        <v>18411</v>
      </c>
      <c r="D38" s="16" t="s">
        <v>18410</v>
      </c>
      <c r="E38" s="103" t="s">
        <v>26</v>
      </c>
      <c r="F38" s="18" t="s">
        <v>26</v>
      </c>
      <c r="G38" s="111" t="s">
        <v>590</v>
      </c>
      <c r="H38" s="102" t="s">
        <v>4412</v>
      </c>
      <c r="I38" s="21">
        <v>145102</v>
      </c>
      <c r="J38" s="71">
        <v>118.82</v>
      </c>
      <c r="K38" s="21">
        <v>168103</v>
      </c>
      <c r="L38" s="21">
        <v>141476</v>
      </c>
      <c r="M38" s="21">
        <v>153380</v>
      </c>
      <c r="N38" s="21"/>
      <c r="O38" s="21">
        <v>3123</v>
      </c>
      <c r="P38" s="21"/>
      <c r="Q38" s="21"/>
      <c r="R38" s="22">
        <v>6.5</v>
      </c>
      <c r="S38" s="22">
        <v>3.9969999999999999</v>
      </c>
      <c r="T38" s="20" t="s">
        <v>5189</v>
      </c>
      <c r="U38" s="21">
        <v>766</v>
      </c>
      <c r="V38" s="21">
        <v>9196</v>
      </c>
      <c r="W38" s="34">
        <v>37433</v>
      </c>
      <c r="X38" s="34">
        <v>48380</v>
      </c>
      <c r="Y38" s="109"/>
      <c r="Z38" s="70" t="s">
        <v>4927</v>
      </c>
      <c r="AA38" s="20" t="s">
        <v>4926</v>
      </c>
      <c r="AB38" s="109"/>
      <c r="AC38" s="19"/>
      <c r="AD38" s="22"/>
      <c r="AE38" s="19"/>
    </row>
    <row r="39" spans="2:31" x14ac:dyDescent="0.2">
      <c r="B39" s="14" t="s">
        <v>4820</v>
      </c>
      <c r="C39" s="33" t="s">
        <v>18409</v>
      </c>
      <c r="D39" s="16" t="s">
        <v>18408</v>
      </c>
      <c r="E39" s="103" t="s">
        <v>26</v>
      </c>
      <c r="F39" s="18" t="s">
        <v>26</v>
      </c>
      <c r="G39" s="111" t="s">
        <v>590</v>
      </c>
      <c r="H39" s="102" t="s">
        <v>4412</v>
      </c>
      <c r="I39" s="21">
        <v>9000</v>
      </c>
      <c r="J39" s="71">
        <v>112.10299999999999</v>
      </c>
      <c r="K39" s="21">
        <v>9492</v>
      </c>
      <c r="L39" s="21">
        <v>8467</v>
      </c>
      <c r="M39" s="21">
        <v>8918</v>
      </c>
      <c r="N39" s="21"/>
      <c r="O39" s="21">
        <v>68</v>
      </c>
      <c r="P39" s="21"/>
      <c r="Q39" s="21"/>
      <c r="R39" s="22">
        <v>6</v>
      </c>
      <c r="S39" s="22">
        <v>3.9889999999999999</v>
      </c>
      <c r="T39" s="20" t="s">
        <v>5189</v>
      </c>
      <c r="U39" s="21">
        <v>42</v>
      </c>
      <c r="V39" s="21">
        <v>508</v>
      </c>
      <c r="W39" s="34">
        <v>36861</v>
      </c>
      <c r="X39" s="34">
        <v>45250</v>
      </c>
      <c r="Y39" s="109"/>
      <c r="Z39" s="70" t="s">
        <v>4927</v>
      </c>
      <c r="AA39" s="20" t="s">
        <v>4926</v>
      </c>
      <c r="AB39" s="109"/>
      <c r="AC39" s="19"/>
      <c r="AD39" s="22"/>
      <c r="AE39" s="19"/>
    </row>
    <row r="40" spans="2:31" x14ac:dyDescent="0.2">
      <c r="B40" s="14" t="s">
        <v>4819</v>
      </c>
      <c r="C40" s="33" t="s">
        <v>18407</v>
      </c>
      <c r="D40" s="16" t="s">
        <v>18406</v>
      </c>
      <c r="E40" s="103" t="s">
        <v>26</v>
      </c>
      <c r="F40" s="18" t="s">
        <v>26</v>
      </c>
      <c r="G40" s="111" t="s">
        <v>590</v>
      </c>
      <c r="H40" s="102" t="s">
        <v>4412</v>
      </c>
      <c r="I40" s="21">
        <v>1534</v>
      </c>
      <c r="J40" s="71">
        <v>111.947</v>
      </c>
      <c r="K40" s="21">
        <v>1616</v>
      </c>
      <c r="L40" s="21">
        <v>1443</v>
      </c>
      <c r="M40" s="21">
        <v>1533</v>
      </c>
      <c r="N40" s="21"/>
      <c r="O40" s="21">
        <v>11</v>
      </c>
      <c r="P40" s="21"/>
      <c r="Q40" s="21"/>
      <c r="R40" s="22">
        <v>6</v>
      </c>
      <c r="S40" s="22">
        <v>3.6989999999999998</v>
      </c>
      <c r="T40" s="20" t="s">
        <v>5189</v>
      </c>
      <c r="U40" s="21">
        <v>7</v>
      </c>
      <c r="V40" s="21">
        <v>87</v>
      </c>
      <c r="W40" s="34">
        <v>36861</v>
      </c>
      <c r="X40" s="34">
        <v>45280</v>
      </c>
      <c r="Y40" s="109"/>
      <c r="Z40" s="70" t="s">
        <v>4927</v>
      </c>
      <c r="AA40" s="20" t="s">
        <v>4926</v>
      </c>
      <c r="AB40" s="109"/>
      <c r="AC40" s="19"/>
      <c r="AD40" s="22"/>
      <c r="AE40" s="19"/>
    </row>
    <row r="41" spans="2:31" x14ac:dyDescent="0.2">
      <c r="B41" s="14" t="s">
        <v>4818</v>
      </c>
      <c r="C41" s="33" t="s">
        <v>18405</v>
      </c>
      <c r="D41" s="16" t="s">
        <v>18404</v>
      </c>
      <c r="E41" s="103" t="s">
        <v>26</v>
      </c>
      <c r="F41" s="18" t="s">
        <v>26</v>
      </c>
      <c r="G41" s="111" t="s">
        <v>590</v>
      </c>
      <c r="H41" s="102" t="s">
        <v>4412</v>
      </c>
      <c r="I41" s="21">
        <v>69945</v>
      </c>
      <c r="J41" s="71">
        <v>112.197</v>
      </c>
      <c r="K41" s="21">
        <v>81348</v>
      </c>
      <c r="L41" s="21">
        <v>72505</v>
      </c>
      <c r="M41" s="21">
        <v>70565</v>
      </c>
      <c r="N41" s="21"/>
      <c r="O41" s="21">
        <v>1778</v>
      </c>
      <c r="P41" s="21"/>
      <c r="Q41" s="21"/>
      <c r="R41" s="22">
        <v>6</v>
      </c>
      <c r="S41" s="22">
        <v>6.9080000000000004</v>
      </c>
      <c r="T41" s="20" t="s">
        <v>5189</v>
      </c>
      <c r="U41" s="21">
        <v>363</v>
      </c>
      <c r="V41" s="21">
        <v>4351</v>
      </c>
      <c r="W41" s="34">
        <v>35997</v>
      </c>
      <c r="X41" s="34">
        <v>46893</v>
      </c>
      <c r="Y41" s="109"/>
      <c r="Z41" s="70" t="s">
        <v>4927</v>
      </c>
      <c r="AA41" s="20" t="s">
        <v>4926</v>
      </c>
      <c r="AB41" s="109"/>
      <c r="AC41" s="19"/>
      <c r="AD41" s="22"/>
      <c r="AE41" s="19"/>
    </row>
    <row r="42" spans="2:31" x14ac:dyDescent="0.2">
      <c r="B42" s="14" t="s">
        <v>4817</v>
      </c>
      <c r="C42" s="33" t="s">
        <v>18403</v>
      </c>
      <c r="D42" s="16" t="s">
        <v>18402</v>
      </c>
      <c r="E42" s="103" t="s">
        <v>26</v>
      </c>
      <c r="F42" s="18" t="s">
        <v>26</v>
      </c>
      <c r="G42" s="111" t="s">
        <v>590</v>
      </c>
      <c r="H42" s="102" t="s">
        <v>4412</v>
      </c>
      <c r="I42" s="21">
        <v>93010</v>
      </c>
      <c r="J42" s="71">
        <v>112.197</v>
      </c>
      <c r="K42" s="21">
        <v>108174</v>
      </c>
      <c r="L42" s="21">
        <v>96414</v>
      </c>
      <c r="M42" s="21">
        <v>93890</v>
      </c>
      <c r="N42" s="21"/>
      <c r="O42" s="21">
        <v>-491</v>
      </c>
      <c r="P42" s="21"/>
      <c r="Q42" s="21"/>
      <c r="R42" s="22">
        <v>6</v>
      </c>
      <c r="S42" s="22">
        <v>6.8849999999999998</v>
      </c>
      <c r="T42" s="20" t="s">
        <v>5189</v>
      </c>
      <c r="U42" s="21">
        <v>482</v>
      </c>
      <c r="V42" s="21">
        <v>5785</v>
      </c>
      <c r="W42" s="34">
        <v>35997</v>
      </c>
      <c r="X42" s="34">
        <v>46954</v>
      </c>
      <c r="Y42" s="109"/>
      <c r="Z42" s="70" t="s">
        <v>4927</v>
      </c>
      <c r="AA42" s="20" t="s">
        <v>4926</v>
      </c>
      <c r="AB42" s="109"/>
      <c r="AC42" s="19"/>
      <c r="AD42" s="22"/>
      <c r="AE42" s="19"/>
    </row>
    <row r="43" spans="2:31" x14ac:dyDescent="0.2">
      <c r="B43" s="14" t="s">
        <v>18401</v>
      </c>
      <c r="C43" s="33" t="s">
        <v>18400</v>
      </c>
      <c r="D43" s="16" t="s">
        <v>18399</v>
      </c>
      <c r="E43" s="103" t="s">
        <v>26</v>
      </c>
      <c r="F43" s="18" t="s">
        <v>26</v>
      </c>
      <c r="G43" s="111" t="s">
        <v>590</v>
      </c>
      <c r="H43" s="102" t="s">
        <v>4412</v>
      </c>
      <c r="I43" s="21">
        <v>6648</v>
      </c>
      <c r="J43" s="71">
        <v>114.06399999999999</v>
      </c>
      <c r="K43" s="21">
        <v>7134</v>
      </c>
      <c r="L43" s="21">
        <v>6254</v>
      </c>
      <c r="M43" s="21">
        <v>6714</v>
      </c>
      <c r="N43" s="21"/>
      <c r="O43" s="21">
        <v>-15</v>
      </c>
      <c r="P43" s="21"/>
      <c r="Q43" s="21"/>
      <c r="R43" s="22">
        <v>6.5</v>
      </c>
      <c r="S43" s="22">
        <v>3.9159999999999999</v>
      </c>
      <c r="T43" s="20" t="s">
        <v>5189</v>
      </c>
      <c r="U43" s="21">
        <v>34</v>
      </c>
      <c r="V43" s="21">
        <v>407</v>
      </c>
      <c r="W43" s="34">
        <v>36861</v>
      </c>
      <c r="X43" s="34">
        <v>45950</v>
      </c>
      <c r="Y43" s="109"/>
      <c r="Z43" s="70" t="s">
        <v>4927</v>
      </c>
      <c r="AA43" s="20" t="s">
        <v>4926</v>
      </c>
      <c r="AB43" s="109"/>
      <c r="AC43" s="19"/>
      <c r="AD43" s="22"/>
      <c r="AE43" s="19"/>
    </row>
    <row r="44" spans="2:31" x14ac:dyDescent="0.2">
      <c r="B44" s="14" t="s">
        <v>18398</v>
      </c>
      <c r="C44" s="33" t="s">
        <v>18397</v>
      </c>
      <c r="D44" s="16" t="s">
        <v>18396</v>
      </c>
      <c r="E44" s="103" t="s">
        <v>26</v>
      </c>
      <c r="F44" s="18" t="s">
        <v>26</v>
      </c>
      <c r="G44" s="111" t="s">
        <v>590</v>
      </c>
      <c r="H44" s="102" t="s">
        <v>4412</v>
      </c>
      <c r="I44" s="21">
        <v>71861</v>
      </c>
      <c r="J44" s="71">
        <v>111.85299999999999</v>
      </c>
      <c r="K44" s="21">
        <v>86082</v>
      </c>
      <c r="L44" s="21">
        <v>76960</v>
      </c>
      <c r="M44" s="21">
        <v>73926</v>
      </c>
      <c r="N44" s="21"/>
      <c r="O44" s="21">
        <v>1931</v>
      </c>
      <c r="P44" s="21"/>
      <c r="Q44" s="21"/>
      <c r="R44" s="22">
        <v>6</v>
      </c>
      <c r="S44" s="22">
        <v>7.4370000000000003</v>
      </c>
      <c r="T44" s="20" t="s">
        <v>5189</v>
      </c>
      <c r="U44" s="21">
        <v>385</v>
      </c>
      <c r="V44" s="21">
        <v>4618</v>
      </c>
      <c r="W44" s="34">
        <v>35124</v>
      </c>
      <c r="X44" s="34">
        <v>46101</v>
      </c>
      <c r="Y44" s="109"/>
      <c r="Z44" s="70" t="s">
        <v>4927</v>
      </c>
      <c r="AA44" s="20" t="s">
        <v>4926</v>
      </c>
      <c r="AB44" s="109"/>
      <c r="AC44" s="19"/>
      <c r="AD44" s="22"/>
      <c r="AE44" s="19"/>
    </row>
    <row r="45" spans="2:31" x14ac:dyDescent="0.2">
      <c r="B45" s="14" t="s">
        <v>18395</v>
      </c>
      <c r="C45" s="33" t="s">
        <v>18394</v>
      </c>
      <c r="D45" s="16" t="s">
        <v>18393</v>
      </c>
      <c r="E45" s="103" t="s">
        <v>26</v>
      </c>
      <c r="F45" s="18" t="s">
        <v>26</v>
      </c>
      <c r="G45" s="111" t="s">
        <v>590</v>
      </c>
      <c r="H45" s="102" t="s">
        <v>4412</v>
      </c>
      <c r="I45" s="21">
        <v>12805</v>
      </c>
      <c r="J45" s="71">
        <v>111.947</v>
      </c>
      <c r="K45" s="21">
        <v>15260</v>
      </c>
      <c r="L45" s="21">
        <v>13632</v>
      </c>
      <c r="M45" s="21">
        <v>13129</v>
      </c>
      <c r="N45" s="21"/>
      <c r="O45" s="21">
        <v>1018</v>
      </c>
      <c r="P45" s="21"/>
      <c r="Q45" s="21"/>
      <c r="R45" s="22">
        <v>6</v>
      </c>
      <c r="S45" s="22">
        <v>7.34</v>
      </c>
      <c r="T45" s="20" t="s">
        <v>5189</v>
      </c>
      <c r="U45" s="21">
        <v>68</v>
      </c>
      <c r="V45" s="21">
        <v>818</v>
      </c>
      <c r="W45" s="34">
        <v>35122</v>
      </c>
      <c r="X45" s="34">
        <v>46073</v>
      </c>
      <c r="Y45" s="109"/>
      <c r="Z45" s="70" t="s">
        <v>4927</v>
      </c>
      <c r="AA45" s="20" t="s">
        <v>4926</v>
      </c>
      <c r="AB45" s="109"/>
      <c r="AC45" s="19"/>
      <c r="AD45" s="22"/>
      <c r="AE45" s="19"/>
    </row>
    <row r="46" spans="2:31" x14ac:dyDescent="0.2">
      <c r="B46" s="14" t="s">
        <v>18392</v>
      </c>
      <c r="C46" s="33" t="s">
        <v>18391</v>
      </c>
      <c r="D46" s="16" t="s">
        <v>18390</v>
      </c>
      <c r="E46" s="103" t="s">
        <v>26</v>
      </c>
      <c r="F46" s="18" t="s">
        <v>26</v>
      </c>
      <c r="G46" s="111" t="s">
        <v>590</v>
      </c>
      <c r="H46" s="102" t="s">
        <v>4412</v>
      </c>
      <c r="I46" s="21">
        <v>169089</v>
      </c>
      <c r="J46" s="71">
        <v>112.16500000000001</v>
      </c>
      <c r="K46" s="21">
        <v>205702</v>
      </c>
      <c r="L46" s="21">
        <v>183392</v>
      </c>
      <c r="M46" s="21">
        <v>174189</v>
      </c>
      <c r="N46" s="21"/>
      <c r="O46" s="21">
        <v>9526</v>
      </c>
      <c r="P46" s="21"/>
      <c r="Q46" s="21"/>
      <c r="R46" s="22">
        <v>6</v>
      </c>
      <c r="S46" s="22">
        <v>7.8529999999999998</v>
      </c>
      <c r="T46" s="20" t="s">
        <v>5189</v>
      </c>
      <c r="U46" s="21">
        <v>917</v>
      </c>
      <c r="V46" s="21">
        <v>11003</v>
      </c>
      <c r="W46" s="34">
        <v>36861</v>
      </c>
      <c r="X46" s="34">
        <v>46162</v>
      </c>
      <c r="Y46" s="109"/>
      <c r="Z46" s="70" t="s">
        <v>4927</v>
      </c>
      <c r="AA46" s="20" t="s">
        <v>4926</v>
      </c>
      <c r="AB46" s="109"/>
      <c r="AC46" s="19"/>
      <c r="AD46" s="22"/>
      <c r="AE46" s="19"/>
    </row>
    <row r="47" spans="2:31" x14ac:dyDescent="0.2">
      <c r="B47" s="14" t="s">
        <v>18389</v>
      </c>
      <c r="C47" s="33" t="s">
        <v>18388</v>
      </c>
      <c r="D47" s="16" t="s">
        <v>18387</v>
      </c>
      <c r="E47" s="103" t="s">
        <v>26</v>
      </c>
      <c r="F47" s="18" t="s">
        <v>26</v>
      </c>
      <c r="G47" s="111" t="s">
        <v>590</v>
      </c>
      <c r="H47" s="102" t="s">
        <v>4412</v>
      </c>
      <c r="I47" s="21">
        <v>5659</v>
      </c>
      <c r="J47" s="71">
        <v>101.536</v>
      </c>
      <c r="K47" s="21">
        <v>5405</v>
      </c>
      <c r="L47" s="21">
        <v>5324</v>
      </c>
      <c r="M47" s="21">
        <v>5501</v>
      </c>
      <c r="N47" s="21"/>
      <c r="O47" s="21">
        <v>-5</v>
      </c>
      <c r="P47" s="21"/>
      <c r="Q47" s="21"/>
      <c r="R47" s="22">
        <v>5.5</v>
      </c>
      <c r="S47" s="22">
        <v>4.13</v>
      </c>
      <c r="T47" s="20" t="s">
        <v>5189</v>
      </c>
      <c r="U47" s="21">
        <v>24</v>
      </c>
      <c r="V47" s="21">
        <v>293</v>
      </c>
      <c r="W47" s="34">
        <v>36861</v>
      </c>
      <c r="X47" s="34">
        <v>46101</v>
      </c>
      <c r="Y47" s="109"/>
      <c r="Z47" s="70" t="s">
        <v>4927</v>
      </c>
      <c r="AA47" s="20" t="s">
        <v>4926</v>
      </c>
      <c r="AB47" s="109"/>
      <c r="AC47" s="19"/>
      <c r="AD47" s="22"/>
      <c r="AE47" s="19"/>
    </row>
    <row r="48" spans="2:31" x14ac:dyDescent="0.2">
      <c r="B48" s="14" t="s">
        <v>18386</v>
      </c>
      <c r="C48" s="33" t="s">
        <v>18385</v>
      </c>
      <c r="D48" s="16" t="s">
        <v>18384</v>
      </c>
      <c r="E48" s="103" t="s">
        <v>26</v>
      </c>
      <c r="F48" s="18" t="s">
        <v>26</v>
      </c>
      <c r="G48" s="111" t="s">
        <v>590</v>
      </c>
      <c r="H48" s="102" t="s">
        <v>4412</v>
      </c>
      <c r="I48" s="21">
        <v>14695</v>
      </c>
      <c r="J48" s="71">
        <v>111.947</v>
      </c>
      <c r="K48" s="21">
        <v>15476</v>
      </c>
      <c r="L48" s="21">
        <v>13824</v>
      </c>
      <c r="M48" s="21">
        <v>14696</v>
      </c>
      <c r="N48" s="21"/>
      <c r="O48" s="21">
        <v>67</v>
      </c>
      <c r="P48" s="21"/>
      <c r="Q48" s="21"/>
      <c r="R48" s="22">
        <v>6</v>
      </c>
      <c r="S48" s="22">
        <v>3.8290000000000002</v>
      </c>
      <c r="T48" s="20" t="s">
        <v>5189</v>
      </c>
      <c r="U48" s="21">
        <v>69</v>
      </c>
      <c r="V48" s="21">
        <v>829</v>
      </c>
      <c r="W48" s="34">
        <v>36861</v>
      </c>
      <c r="X48" s="34">
        <v>46132</v>
      </c>
      <c r="Y48" s="109"/>
      <c r="Z48" s="70" t="s">
        <v>4927</v>
      </c>
      <c r="AA48" s="20" t="s">
        <v>4926</v>
      </c>
      <c r="AB48" s="109"/>
      <c r="AC48" s="19"/>
      <c r="AD48" s="22"/>
      <c r="AE48" s="19"/>
    </row>
    <row r="49" spans="2:31" x14ac:dyDescent="0.2">
      <c r="B49" s="14" t="s">
        <v>18383</v>
      </c>
      <c r="C49" s="33" t="s">
        <v>18382</v>
      </c>
      <c r="D49" s="16" t="s">
        <v>18381</v>
      </c>
      <c r="E49" s="103" t="s">
        <v>26</v>
      </c>
      <c r="F49" s="18" t="s">
        <v>26</v>
      </c>
      <c r="G49" s="111" t="s">
        <v>590</v>
      </c>
      <c r="H49" s="102" t="s">
        <v>4412</v>
      </c>
      <c r="I49" s="21">
        <v>8834</v>
      </c>
      <c r="J49" s="71">
        <v>111.947</v>
      </c>
      <c r="K49" s="21">
        <v>10861</v>
      </c>
      <c r="L49" s="21">
        <v>9702</v>
      </c>
      <c r="M49" s="21">
        <v>9194</v>
      </c>
      <c r="N49" s="21"/>
      <c r="O49" s="21">
        <v>1495</v>
      </c>
      <c r="P49" s="21"/>
      <c r="Q49" s="21"/>
      <c r="R49" s="22">
        <v>6</v>
      </c>
      <c r="S49" s="22">
        <v>7.9180000000000001</v>
      </c>
      <c r="T49" s="20" t="s">
        <v>5189</v>
      </c>
      <c r="U49" s="21">
        <v>49</v>
      </c>
      <c r="V49" s="21">
        <v>583</v>
      </c>
      <c r="W49" s="34">
        <v>35346</v>
      </c>
      <c r="X49" s="34">
        <v>46315</v>
      </c>
      <c r="Y49" s="109"/>
      <c r="Z49" s="70" t="s">
        <v>4927</v>
      </c>
      <c r="AA49" s="20" t="s">
        <v>4926</v>
      </c>
      <c r="AB49" s="109"/>
      <c r="AC49" s="19"/>
      <c r="AD49" s="22"/>
      <c r="AE49" s="19"/>
    </row>
    <row r="50" spans="2:31" x14ac:dyDescent="0.2">
      <c r="B50" s="14" t="s">
        <v>18380</v>
      </c>
      <c r="C50" s="33" t="s">
        <v>18379</v>
      </c>
      <c r="D50" s="16" t="s">
        <v>18378</v>
      </c>
      <c r="E50" s="103" t="s">
        <v>26</v>
      </c>
      <c r="F50" s="18" t="s">
        <v>26</v>
      </c>
      <c r="G50" s="111" t="s">
        <v>590</v>
      </c>
      <c r="H50" s="102" t="s">
        <v>4412</v>
      </c>
      <c r="I50" s="21">
        <v>4685368</v>
      </c>
      <c r="J50" s="71">
        <v>109.47</v>
      </c>
      <c r="K50" s="21">
        <v>5643141</v>
      </c>
      <c r="L50" s="21">
        <v>5154952</v>
      </c>
      <c r="M50" s="21">
        <v>4880542</v>
      </c>
      <c r="N50" s="21"/>
      <c r="O50" s="21">
        <v>82464</v>
      </c>
      <c r="P50" s="21"/>
      <c r="Q50" s="21"/>
      <c r="R50" s="22">
        <v>4</v>
      </c>
      <c r="S50" s="22">
        <v>5.58</v>
      </c>
      <c r="T50" s="20" t="s">
        <v>5189</v>
      </c>
      <c r="U50" s="21">
        <v>17183</v>
      </c>
      <c r="V50" s="21">
        <v>206198</v>
      </c>
      <c r="W50" s="34">
        <v>37965</v>
      </c>
      <c r="X50" s="34">
        <v>48903</v>
      </c>
      <c r="Y50" s="109"/>
      <c r="Z50" s="70" t="s">
        <v>4927</v>
      </c>
      <c r="AA50" s="20" t="s">
        <v>4926</v>
      </c>
      <c r="AB50" s="109"/>
      <c r="AC50" s="19"/>
      <c r="AD50" s="22"/>
      <c r="AE50" s="19"/>
    </row>
    <row r="51" spans="2:31" x14ac:dyDescent="0.2">
      <c r="B51" s="14" t="s">
        <v>18377</v>
      </c>
      <c r="C51" s="33" t="s">
        <v>18376</v>
      </c>
      <c r="D51" s="16" t="s">
        <v>18375</v>
      </c>
      <c r="E51" s="103" t="s">
        <v>26</v>
      </c>
      <c r="F51" s="18" t="s">
        <v>26</v>
      </c>
      <c r="G51" s="111" t="s">
        <v>590</v>
      </c>
      <c r="H51" s="102" t="s">
        <v>4412</v>
      </c>
      <c r="I51" s="21">
        <v>834726</v>
      </c>
      <c r="J51" s="71">
        <v>110.161</v>
      </c>
      <c r="K51" s="21">
        <v>929047</v>
      </c>
      <c r="L51" s="21">
        <v>843357</v>
      </c>
      <c r="M51" s="21">
        <v>837254</v>
      </c>
      <c r="N51" s="21"/>
      <c r="O51" s="21">
        <v>5396</v>
      </c>
      <c r="P51" s="21"/>
      <c r="Q51" s="21"/>
      <c r="R51" s="22">
        <v>5</v>
      </c>
      <c r="S51" s="22">
        <v>5.2210000000000001</v>
      </c>
      <c r="T51" s="20" t="s">
        <v>5189</v>
      </c>
      <c r="U51" s="21">
        <v>3514</v>
      </c>
      <c r="V51" s="21">
        <v>42168</v>
      </c>
      <c r="W51" s="34">
        <v>37970</v>
      </c>
      <c r="X51" s="34">
        <v>48933</v>
      </c>
      <c r="Y51" s="109"/>
      <c r="Z51" s="70" t="s">
        <v>4927</v>
      </c>
      <c r="AA51" s="20" t="s">
        <v>4926</v>
      </c>
      <c r="AB51" s="109"/>
      <c r="AC51" s="19"/>
      <c r="AD51" s="22"/>
      <c r="AE51" s="19"/>
    </row>
    <row r="52" spans="2:31" x14ac:dyDescent="0.2">
      <c r="B52" s="14" t="s">
        <v>18374</v>
      </c>
      <c r="C52" s="33" t="s">
        <v>18373</v>
      </c>
      <c r="D52" s="16" t="s">
        <v>18372</v>
      </c>
      <c r="E52" s="103" t="s">
        <v>26</v>
      </c>
      <c r="F52" s="18" t="s">
        <v>26</v>
      </c>
      <c r="G52" s="111" t="s">
        <v>590</v>
      </c>
      <c r="H52" s="102" t="s">
        <v>4412</v>
      </c>
      <c r="I52" s="21">
        <v>2194579</v>
      </c>
      <c r="J52" s="71">
        <v>110.90900000000001</v>
      </c>
      <c r="K52" s="21">
        <v>2380795</v>
      </c>
      <c r="L52" s="21">
        <v>2146615</v>
      </c>
      <c r="M52" s="21">
        <v>2176766</v>
      </c>
      <c r="N52" s="21"/>
      <c r="O52" s="21">
        <v>-2742</v>
      </c>
      <c r="P52" s="21"/>
      <c r="Q52" s="21"/>
      <c r="R52" s="22">
        <v>5.5</v>
      </c>
      <c r="S52" s="22">
        <v>4.9450000000000003</v>
      </c>
      <c r="T52" s="20" t="s">
        <v>5189</v>
      </c>
      <c r="U52" s="21">
        <v>9839</v>
      </c>
      <c r="V52" s="21">
        <v>118064</v>
      </c>
      <c r="W52" s="34">
        <v>37973</v>
      </c>
      <c r="X52" s="34">
        <v>48933</v>
      </c>
      <c r="Y52" s="109"/>
      <c r="Z52" s="70" t="s">
        <v>4927</v>
      </c>
      <c r="AA52" s="20" t="s">
        <v>4926</v>
      </c>
      <c r="AB52" s="109"/>
      <c r="AC52" s="19"/>
      <c r="AD52" s="22"/>
      <c r="AE52" s="19"/>
    </row>
    <row r="53" spans="2:31" x14ac:dyDescent="0.2">
      <c r="B53" s="14" t="s">
        <v>18371</v>
      </c>
      <c r="C53" s="33" t="s">
        <v>18370</v>
      </c>
      <c r="D53" s="16" t="s">
        <v>18369</v>
      </c>
      <c r="E53" s="103" t="s">
        <v>26</v>
      </c>
      <c r="F53" s="18" t="s">
        <v>26</v>
      </c>
      <c r="G53" s="111" t="s">
        <v>590</v>
      </c>
      <c r="H53" s="102" t="s">
        <v>4412</v>
      </c>
      <c r="I53" s="21">
        <v>2428009</v>
      </c>
      <c r="J53" s="71">
        <v>110.379</v>
      </c>
      <c r="K53" s="21">
        <v>2848700</v>
      </c>
      <c r="L53" s="21">
        <v>2580829</v>
      </c>
      <c r="M53" s="21">
        <v>2479994</v>
      </c>
      <c r="N53" s="21"/>
      <c r="O53" s="21">
        <v>49741</v>
      </c>
      <c r="P53" s="21"/>
      <c r="Q53" s="21"/>
      <c r="R53" s="22">
        <v>4.5</v>
      </c>
      <c r="S53" s="22">
        <v>5.8470000000000004</v>
      </c>
      <c r="T53" s="20" t="s">
        <v>5189</v>
      </c>
      <c r="U53" s="21">
        <v>9678</v>
      </c>
      <c r="V53" s="21">
        <v>116137</v>
      </c>
      <c r="W53" s="34">
        <v>38898</v>
      </c>
      <c r="X53" s="34">
        <v>48964</v>
      </c>
      <c r="Y53" s="109"/>
      <c r="Z53" s="70" t="s">
        <v>4927</v>
      </c>
      <c r="AA53" s="20" t="s">
        <v>4926</v>
      </c>
      <c r="AB53" s="109"/>
      <c r="AC53" s="19"/>
      <c r="AD53" s="22"/>
      <c r="AE53" s="19"/>
    </row>
    <row r="54" spans="2:31" x14ac:dyDescent="0.2">
      <c r="B54" s="14" t="s">
        <v>18368</v>
      </c>
      <c r="C54" s="33" t="s">
        <v>18367</v>
      </c>
      <c r="D54" s="16" t="s">
        <v>18366</v>
      </c>
      <c r="E54" s="103" t="s">
        <v>5057</v>
      </c>
      <c r="F54" s="18" t="s">
        <v>26</v>
      </c>
      <c r="G54" s="111" t="s">
        <v>590</v>
      </c>
      <c r="H54" s="102" t="s">
        <v>4412</v>
      </c>
      <c r="I54" s="21">
        <v>456580</v>
      </c>
      <c r="J54" s="71">
        <v>110.161</v>
      </c>
      <c r="K54" s="21">
        <v>507731</v>
      </c>
      <c r="L54" s="21">
        <v>460901</v>
      </c>
      <c r="M54" s="21">
        <v>457786</v>
      </c>
      <c r="N54" s="21"/>
      <c r="O54" s="21">
        <v>2690</v>
      </c>
      <c r="P54" s="21"/>
      <c r="Q54" s="21"/>
      <c r="R54" s="22">
        <v>5</v>
      </c>
      <c r="S54" s="22">
        <v>5.2030000000000003</v>
      </c>
      <c r="T54" s="20" t="s">
        <v>5189</v>
      </c>
      <c r="U54" s="21">
        <v>1920</v>
      </c>
      <c r="V54" s="21">
        <v>23095</v>
      </c>
      <c r="W54" s="34">
        <v>38219</v>
      </c>
      <c r="X54" s="34">
        <v>49115</v>
      </c>
      <c r="Y54" s="109"/>
      <c r="Z54" s="70" t="s">
        <v>4927</v>
      </c>
      <c r="AA54" s="20" t="s">
        <v>4926</v>
      </c>
      <c r="AB54" s="109"/>
      <c r="AC54" s="19"/>
      <c r="AD54" s="22"/>
      <c r="AE54" s="19"/>
    </row>
    <row r="55" spans="2:31" x14ac:dyDescent="0.2">
      <c r="B55" s="14" t="s">
        <v>18365</v>
      </c>
      <c r="C55" s="33" t="s">
        <v>18364</v>
      </c>
      <c r="D55" s="16" t="s">
        <v>18363</v>
      </c>
      <c r="E55" s="103" t="s">
        <v>26</v>
      </c>
      <c r="F55" s="18" t="s">
        <v>26</v>
      </c>
      <c r="G55" s="111" t="s">
        <v>590</v>
      </c>
      <c r="H55" s="102" t="s">
        <v>4412</v>
      </c>
      <c r="I55" s="21">
        <v>243514</v>
      </c>
      <c r="J55" s="71">
        <v>112.259</v>
      </c>
      <c r="K55" s="21">
        <v>282625</v>
      </c>
      <c r="L55" s="21">
        <v>251761</v>
      </c>
      <c r="M55" s="21">
        <v>245062</v>
      </c>
      <c r="N55" s="21"/>
      <c r="O55" s="21">
        <v>5739</v>
      </c>
      <c r="P55" s="21"/>
      <c r="Q55" s="21"/>
      <c r="R55" s="22">
        <v>6</v>
      </c>
      <c r="S55" s="22">
        <v>6.891</v>
      </c>
      <c r="T55" s="20" t="s">
        <v>5189</v>
      </c>
      <c r="U55" s="21">
        <v>1259</v>
      </c>
      <c r="V55" s="21">
        <v>15106</v>
      </c>
      <c r="W55" s="34">
        <v>36273</v>
      </c>
      <c r="X55" s="34">
        <v>47197</v>
      </c>
      <c r="Y55" s="109"/>
      <c r="Z55" s="70" t="s">
        <v>4927</v>
      </c>
      <c r="AA55" s="20" t="s">
        <v>4926</v>
      </c>
      <c r="AB55" s="109"/>
      <c r="AC55" s="19"/>
      <c r="AD55" s="22"/>
      <c r="AE55" s="19"/>
    </row>
    <row r="56" spans="2:31" x14ac:dyDescent="0.2">
      <c r="B56" s="14" t="s">
        <v>18362</v>
      </c>
      <c r="C56" s="33" t="s">
        <v>18361</v>
      </c>
      <c r="D56" s="16" t="s">
        <v>18360</v>
      </c>
      <c r="E56" s="103" t="s">
        <v>26</v>
      </c>
      <c r="F56" s="18" t="s">
        <v>26</v>
      </c>
      <c r="G56" s="111" t="s">
        <v>590</v>
      </c>
      <c r="H56" s="102" t="s">
        <v>4412</v>
      </c>
      <c r="I56" s="21">
        <v>736230</v>
      </c>
      <c r="J56" s="71">
        <v>110.411</v>
      </c>
      <c r="K56" s="21">
        <v>858199</v>
      </c>
      <c r="L56" s="21">
        <v>777280</v>
      </c>
      <c r="M56" s="21">
        <v>752946</v>
      </c>
      <c r="N56" s="21"/>
      <c r="O56" s="21">
        <v>12732</v>
      </c>
      <c r="P56" s="21"/>
      <c r="Q56" s="21"/>
      <c r="R56" s="22">
        <v>4.5</v>
      </c>
      <c r="S56" s="22">
        <v>5.5679999999999996</v>
      </c>
      <c r="T56" s="20" t="s">
        <v>5189</v>
      </c>
      <c r="U56" s="21">
        <v>2915</v>
      </c>
      <c r="V56" s="21">
        <v>34978</v>
      </c>
      <c r="W56" s="34">
        <v>38104</v>
      </c>
      <c r="X56" s="34">
        <v>48658</v>
      </c>
      <c r="Y56" s="109"/>
      <c r="Z56" s="70" t="s">
        <v>4927</v>
      </c>
      <c r="AA56" s="20" t="s">
        <v>4926</v>
      </c>
      <c r="AB56" s="109"/>
      <c r="AC56" s="19"/>
      <c r="AD56" s="22"/>
      <c r="AE56" s="19"/>
    </row>
    <row r="57" spans="2:31" x14ac:dyDescent="0.2">
      <c r="B57" s="14" t="s">
        <v>18359</v>
      </c>
      <c r="C57" s="33" t="s">
        <v>18358</v>
      </c>
      <c r="D57" s="16" t="s">
        <v>18357</v>
      </c>
      <c r="E57" s="103" t="s">
        <v>26</v>
      </c>
      <c r="F57" s="18" t="s">
        <v>26</v>
      </c>
      <c r="G57" s="111" t="s">
        <v>590</v>
      </c>
      <c r="H57" s="102" t="s">
        <v>4412</v>
      </c>
      <c r="I57" s="21">
        <v>842481</v>
      </c>
      <c r="J57" s="71">
        <v>110.411</v>
      </c>
      <c r="K57" s="21">
        <v>956953</v>
      </c>
      <c r="L57" s="21">
        <v>866722</v>
      </c>
      <c r="M57" s="21">
        <v>851341</v>
      </c>
      <c r="N57" s="21"/>
      <c r="O57" s="21">
        <v>10547</v>
      </c>
      <c r="P57" s="21"/>
      <c r="Q57" s="21"/>
      <c r="R57" s="22">
        <v>4.5</v>
      </c>
      <c r="S57" s="22">
        <v>5.0780000000000003</v>
      </c>
      <c r="T57" s="20" t="s">
        <v>5189</v>
      </c>
      <c r="U57" s="21">
        <v>3250</v>
      </c>
      <c r="V57" s="21">
        <v>39003</v>
      </c>
      <c r="W57" s="34">
        <v>38040</v>
      </c>
      <c r="X57" s="34">
        <v>48811</v>
      </c>
      <c r="Y57" s="109"/>
      <c r="Z57" s="70" t="s">
        <v>4927</v>
      </c>
      <c r="AA57" s="20" t="s">
        <v>4926</v>
      </c>
      <c r="AB57" s="109"/>
      <c r="AC57" s="19"/>
      <c r="AD57" s="22"/>
      <c r="AE57" s="19"/>
    </row>
    <row r="58" spans="2:31" x14ac:dyDescent="0.2">
      <c r="B58" s="14" t="s">
        <v>18356</v>
      </c>
      <c r="C58" s="33" t="s">
        <v>18355</v>
      </c>
      <c r="D58" s="16" t="s">
        <v>18354</v>
      </c>
      <c r="E58" s="103" t="s">
        <v>26</v>
      </c>
      <c r="F58" s="18" t="s">
        <v>26</v>
      </c>
      <c r="G58" s="111" t="s">
        <v>590</v>
      </c>
      <c r="H58" s="102" t="s">
        <v>4412</v>
      </c>
      <c r="I58" s="21">
        <v>694206</v>
      </c>
      <c r="J58" s="71">
        <v>110.629</v>
      </c>
      <c r="K58" s="21">
        <v>755598</v>
      </c>
      <c r="L58" s="21">
        <v>683000</v>
      </c>
      <c r="M58" s="21">
        <v>690113</v>
      </c>
      <c r="N58" s="21"/>
      <c r="O58" s="21">
        <v>-168</v>
      </c>
      <c r="P58" s="21"/>
      <c r="Q58" s="21"/>
      <c r="R58" s="22">
        <v>5.5</v>
      </c>
      <c r="S58" s="22">
        <v>5.0739999999999998</v>
      </c>
      <c r="T58" s="20" t="s">
        <v>5189</v>
      </c>
      <c r="U58" s="21">
        <v>3130</v>
      </c>
      <c r="V58" s="21">
        <v>37565</v>
      </c>
      <c r="W58" s="34">
        <v>37883</v>
      </c>
      <c r="X58" s="34">
        <v>48842</v>
      </c>
      <c r="Y58" s="109"/>
      <c r="Z58" s="70" t="s">
        <v>4927</v>
      </c>
      <c r="AA58" s="20" t="s">
        <v>4926</v>
      </c>
      <c r="AB58" s="109"/>
      <c r="AC58" s="19"/>
      <c r="AD58" s="22"/>
      <c r="AE58" s="19"/>
    </row>
    <row r="59" spans="2:31" x14ac:dyDescent="0.2">
      <c r="B59" s="14" t="s">
        <v>18353</v>
      </c>
      <c r="C59" s="33" t="s">
        <v>18352</v>
      </c>
      <c r="D59" s="16" t="s">
        <v>18351</v>
      </c>
      <c r="E59" s="103" t="s">
        <v>26</v>
      </c>
      <c r="F59" s="18" t="s">
        <v>26</v>
      </c>
      <c r="G59" s="111" t="s">
        <v>590</v>
      </c>
      <c r="H59" s="102" t="s">
        <v>4412</v>
      </c>
      <c r="I59" s="21">
        <v>2518676</v>
      </c>
      <c r="J59" s="71">
        <v>110.098</v>
      </c>
      <c r="K59" s="21">
        <v>2791699</v>
      </c>
      <c r="L59" s="21">
        <v>2535649</v>
      </c>
      <c r="M59" s="21">
        <v>2523051</v>
      </c>
      <c r="N59" s="21"/>
      <c r="O59" s="21">
        <v>-3910</v>
      </c>
      <c r="P59" s="21"/>
      <c r="Q59" s="21"/>
      <c r="R59" s="22">
        <v>5</v>
      </c>
      <c r="S59" s="22">
        <v>5.1639999999999997</v>
      </c>
      <c r="T59" s="20" t="s">
        <v>5189</v>
      </c>
      <c r="U59" s="21">
        <v>10565</v>
      </c>
      <c r="V59" s="21">
        <v>126783</v>
      </c>
      <c r="W59" s="34">
        <v>38898</v>
      </c>
      <c r="X59" s="34">
        <v>48837</v>
      </c>
      <c r="Y59" s="109"/>
      <c r="Z59" s="70" t="s">
        <v>4927</v>
      </c>
      <c r="AA59" s="20" t="s">
        <v>4926</v>
      </c>
      <c r="AB59" s="109"/>
      <c r="AC59" s="19"/>
      <c r="AD59" s="22"/>
      <c r="AE59" s="19"/>
    </row>
    <row r="60" spans="2:31" x14ac:dyDescent="0.2">
      <c r="B60" s="14" t="s">
        <v>18350</v>
      </c>
      <c r="C60" s="33" t="s">
        <v>18349</v>
      </c>
      <c r="D60" s="16" t="s">
        <v>18348</v>
      </c>
      <c r="E60" s="103" t="s">
        <v>26</v>
      </c>
      <c r="F60" s="18" t="s">
        <v>26</v>
      </c>
      <c r="G60" s="111" t="s">
        <v>590</v>
      </c>
      <c r="H60" s="102" t="s">
        <v>4412</v>
      </c>
      <c r="I60" s="21">
        <v>24473</v>
      </c>
      <c r="J60" s="71">
        <v>113.729</v>
      </c>
      <c r="K60" s="21">
        <v>30429</v>
      </c>
      <c r="L60" s="21">
        <v>26756</v>
      </c>
      <c r="M60" s="21">
        <v>25592</v>
      </c>
      <c r="N60" s="21"/>
      <c r="O60" s="21">
        <v>-1164</v>
      </c>
      <c r="P60" s="21"/>
      <c r="Q60" s="21"/>
      <c r="R60" s="22">
        <v>6.5</v>
      </c>
      <c r="S60" s="22">
        <v>8.2379999999999995</v>
      </c>
      <c r="T60" s="20" t="s">
        <v>5189</v>
      </c>
      <c r="U60" s="21">
        <v>145</v>
      </c>
      <c r="V60" s="21">
        <v>1739</v>
      </c>
      <c r="W60" s="34">
        <v>34472</v>
      </c>
      <c r="X60" s="34">
        <v>45366</v>
      </c>
      <c r="Y60" s="109"/>
      <c r="Z60" s="70" t="s">
        <v>4927</v>
      </c>
      <c r="AA60" s="20" t="s">
        <v>4926</v>
      </c>
      <c r="AB60" s="109"/>
      <c r="AC60" s="19"/>
      <c r="AD60" s="22"/>
      <c r="AE60" s="19"/>
    </row>
    <row r="61" spans="2:31" x14ac:dyDescent="0.2">
      <c r="B61" s="14" t="s">
        <v>18347</v>
      </c>
      <c r="C61" s="33" t="s">
        <v>18346</v>
      </c>
      <c r="D61" s="16" t="s">
        <v>18345</v>
      </c>
      <c r="E61" s="103" t="s">
        <v>26</v>
      </c>
      <c r="F61" s="18" t="s">
        <v>26</v>
      </c>
      <c r="G61" s="111" t="s">
        <v>590</v>
      </c>
      <c r="H61" s="102" t="s">
        <v>4412</v>
      </c>
      <c r="I61" s="21">
        <v>94011</v>
      </c>
      <c r="J61" s="71">
        <v>112.197</v>
      </c>
      <c r="K61" s="21">
        <v>108880</v>
      </c>
      <c r="L61" s="21">
        <v>97044</v>
      </c>
      <c r="M61" s="21">
        <v>95450</v>
      </c>
      <c r="N61" s="21"/>
      <c r="O61" s="21">
        <v>320</v>
      </c>
      <c r="P61" s="21"/>
      <c r="Q61" s="21"/>
      <c r="R61" s="22">
        <v>6</v>
      </c>
      <c r="S61" s="22">
        <v>6.65</v>
      </c>
      <c r="T61" s="20" t="s">
        <v>5189</v>
      </c>
      <c r="U61" s="21">
        <v>485</v>
      </c>
      <c r="V61" s="21">
        <v>5823</v>
      </c>
      <c r="W61" s="34">
        <v>35087</v>
      </c>
      <c r="X61" s="34">
        <v>45245</v>
      </c>
      <c r="Y61" s="109"/>
      <c r="Z61" s="70" t="s">
        <v>4927</v>
      </c>
      <c r="AA61" s="20" t="s">
        <v>4926</v>
      </c>
      <c r="AB61" s="109"/>
      <c r="AC61" s="19"/>
      <c r="AD61" s="22"/>
      <c r="AE61" s="19"/>
    </row>
    <row r="62" spans="2:31" x14ac:dyDescent="0.2">
      <c r="B62" s="14" t="s">
        <v>18344</v>
      </c>
      <c r="C62" s="33" t="s">
        <v>18343</v>
      </c>
      <c r="D62" s="16" t="s">
        <v>18342</v>
      </c>
      <c r="E62" s="103" t="s">
        <v>26</v>
      </c>
      <c r="F62" s="18" t="s">
        <v>26</v>
      </c>
      <c r="G62" s="111" t="s">
        <v>590</v>
      </c>
      <c r="H62" s="102" t="s">
        <v>4412</v>
      </c>
      <c r="I62" s="21">
        <v>16174</v>
      </c>
      <c r="J62" s="71">
        <v>113.666</v>
      </c>
      <c r="K62" s="21">
        <v>21471</v>
      </c>
      <c r="L62" s="21">
        <v>18889</v>
      </c>
      <c r="M62" s="21">
        <v>17407</v>
      </c>
      <c r="N62" s="21"/>
      <c r="O62" s="21">
        <v>-1483</v>
      </c>
      <c r="P62" s="21"/>
      <c r="Q62" s="21"/>
      <c r="R62" s="22">
        <v>6.5</v>
      </c>
      <c r="S62" s="22">
        <v>9.8190000000000008</v>
      </c>
      <c r="T62" s="20" t="s">
        <v>5189</v>
      </c>
      <c r="U62" s="21">
        <v>102</v>
      </c>
      <c r="V62" s="21">
        <v>1228</v>
      </c>
      <c r="W62" s="34">
        <v>34653</v>
      </c>
      <c r="X62" s="34">
        <v>45184</v>
      </c>
      <c r="Y62" s="109"/>
      <c r="Z62" s="70" t="s">
        <v>4927</v>
      </c>
      <c r="AA62" s="20" t="s">
        <v>4926</v>
      </c>
      <c r="AB62" s="109"/>
      <c r="AC62" s="19"/>
      <c r="AD62" s="22"/>
      <c r="AE62" s="19"/>
    </row>
    <row r="63" spans="2:31" x14ac:dyDescent="0.2">
      <c r="B63" s="14" t="s">
        <v>18341</v>
      </c>
      <c r="C63" s="33" t="s">
        <v>18340</v>
      </c>
      <c r="D63" s="16" t="s">
        <v>18339</v>
      </c>
      <c r="E63" s="103" t="s">
        <v>26</v>
      </c>
      <c r="F63" s="18" t="s">
        <v>26</v>
      </c>
      <c r="G63" s="111" t="s">
        <v>590</v>
      </c>
      <c r="H63" s="102" t="s">
        <v>4412</v>
      </c>
      <c r="I63" s="21">
        <v>32916</v>
      </c>
      <c r="J63" s="71">
        <v>112.134</v>
      </c>
      <c r="K63" s="21">
        <v>38101</v>
      </c>
      <c r="L63" s="21">
        <v>33978</v>
      </c>
      <c r="M63" s="21">
        <v>33364</v>
      </c>
      <c r="N63" s="21"/>
      <c r="O63" s="21">
        <v>341</v>
      </c>
      <c r="P63" s="21"/>
      <c r="Q63" s="21"/>
      <c r="R63" s="22">
        <v>6</v>
      </c>
      <c r="S63" s="22">
        <v>6.7160000000000002</v>
      </c>
      <c r="T63" s="20" t="s">
        <v>5189</v>
      </c>
      <c r="U63" s="21">
        <v>170</v>
      </c>
      <c r="V63" s="21">
        <v>2039</v>
      </c>
      <c r="W63" s="34">
        <v>35087</v>
      </c>
      <c r="X63" s="34">
        <v>45275</v>
      </c>
      <c r="Y63" s="109"/>
      <c r="Z63" s="70" t="s">
        <v>4927</v>
      </c>
      <c r="AA63" s="20" t="s">
        <v>4926</v>
      </c>
      <c r="AB63" s="109"/>
      <c r="AC63" s="19"/>
      <c r="AD63" s="22"/>
      <c r="AE63" s="19"/>
    </row>
    <row r="64" spans="2:31" x14ac:dyDescent="0.2">
      <c r="B64" s="14" t="s">
        <v>18338</v>
      </c>
      <c r="C64" s="33" t="s">
        <v>18337</v>
      </c>
      <c r="D64" s="16" t="s">
        <v>18336</v>
      </c>
      <c r="E64" s="103" t="s">
        <v>26</v>
      </c>
      <c r="F64" s="18" t="s">
        <v>26</v>
      </c>
      <c r="G64" s="111" t="s">
        <v>590</v>
      </c>
      <c r="H64" s="102" t="s">
        <v>4412</v>
      </c>
      <c r="I64" s="21">
        <v>91683</v>
      </c>
      <c r="J64" s="71">
        <v>112.447</v>
      </c>
      <c r="K64" s="21">
        <v>106420</v>
      </c>
      <c r="L64" s="21">
        <v>94641</v>
      </c>
      <c r="M64" s="21">
        <v>93011</v>
      </c>
      <c r="N64" s="21"/>
      <c r="O64" s="21">
        <v>281</v>
      </c>
      <c r="P64" s="21"/>
      <c r="Q64" s="21"/>
      <c r="R64" s="22">
        <v>6</v>
      </c>
      <c r="S64" s="22">
        <v>6.6820000000000004</v>
      </c>
      <c r="T64" s="20" t="s">
        <v>5189</v>
      </c>
      <c r="U64" s="21">
        <v>473</v>
      </c>
      <c r="V64" s="21">
        <v>5678</v>
      </c>
      <c r="W64" s="34">
        <v>35087</v>
      </c>
      <c r="X64" s="34">
        <v>45275</v>
      </c>
      <c r="Y64" s="109"/>
      <c r="Z64" s="70" t="s">
        <v>4927</v>
      </c>
      <c r="AA64" s="20" t="s">
        <v>4926</v>
      </c>
      <c r="AB64" s="109"/>
      <c r="AC64" s="19"/>
      <c r="AD64" s="22"/>
      <c r="AE64" s="19"/>
    </row>
    <row r="65" spans="2:31" x14ac:dyDescent="0.2">
      <c r="B65" s="14" t="s">
        <v>18335</v>
      </c>
      <c r="C65" s="33" t="s">
        <v>18334</v>
      </c>
      <c r="D65" s="16" t="s">
        <v>18333</v>
      </c>
      <c r="E65" s="103" t="s">
        <v>26</v>
      </c>
      <c r="F65" s="18" t="s">
        <v>26</v>
      </c>
      <c r="G65" s="111" t="s">
        <v>590</v>
      </c>
      <c r="H65" s="102" t="s">
        <v>4412</v>
      </c>
      <c r="I65" s="21">
        <v>65561</v>
      </c>
      <c r="J65" s="71">
        <v>113.729</v>
      </c>
      <c r="K65" s="21">
        <v>87080</v>
      </c>
      <c r="L65" s="21">
        <v>76568</v>
      </c>
      <c r="M65" s="21">
        <v>70516</v>
      </c>
      <c r="N65" s="21"/>
      <c r="O65" s="21">
        <v>1755</v>
      </c>
      <c r="P65" s="21"/>
      <c r="Q65" s="21"/>
      <c r="R65" s="22">
        <v>6.5</v>
      </c>
      <c r="S65" s="22">
        <v>9.8030000000000008</v>
      </c>
      <c r="T65" s="20" t="s">
        <v>5189</v>
      </c>
      <c r="U65" s="21">
        <v>415</v>
      </c>
      <c r="V65" s="21">
        <v>4977</v>
      </c>
      <c r="W65" s="34">
        <v>34653</v>
      </c>
      <c r="X65" s="34">
        <v>45306</v>
      </c>
      <c r="Y65" s="109"/>
      <c r="Z65" s="70" t="s">
        <v>4927</v>
      </c>
      <c r="AA65" s="20" t="s">
        <v>4926</v>
      </c>
      <c r="AB65" s="109"/>
      <c r="AC65" s="19"/>
      <c r="AD65" s="22"/>
      <c r="AE65" s="19"/>
    </row>
    <row r="66" spans="2:31" x14ac:dyDescent="0.2">
      <c r="B66" s="14" t="s">
        <v>18332</v>
      </c>
      <c r="C66" s="33" t="s">
        <v>18331</v>
      </c>
      <c r="D66" s="16" t="s">
        <v>18330</v>
      </c>
      <c r="E66" s="103" t="s">
        <v>26</v>
      </c>
      <c r="F66" s="18" t="s">
        <v>26</v>
      </c>
      <c r="G66" s="111" t="s">
        <v>590</v>
      </c>
      <c r="H66" s="102" t="s">
        <v>4412</v>
      </c>
      <c r="I66" s="21">
        <v>68842</v>
      </c>
      <c r="J66" s="71">
        <v>110.79</v>
      </c>
      <c r="K66" s="21">
        <v>93012</v>
      </c>
      <c r="L66" s="21">
        <v>83953</v>
      </c>
      <c r="M66" s="21">
        <v>76565</v>
      </c>
      <c r="N66" s="21"/>
      <c r="O66" s="21">
        <v>7628</v>
      </c>
      <c r="P66" s="21"/>
      <c r="Q66" s="21"/>
      <c r="R66" s="22">
        <v>6</v>
      </c>
      <c r="S66" s="22">
        <v>9.8320000000000007</v>
      </c>
      <c r="T66" s="20" t="s">
        <v>5189</v>
      </c>
      <c r="U66" s="21">
        <v>420</v>
      </c>
      <c r="V66" s="21">
        <v>5037</v>
      </c>
      <c r="W66" s="34">
        <v>34667</v>
      </c>
      <c r="X66" s="34">
        <v>45275</v>
      </c>
      <c r="Y66" s="109"/>
      <c r="Z66" s="70" t="s">
        <v>4927</v>
      </c>
      <c r="AA66" s="20" t="s">
        <v>4926</v>
      </c>
      <c r="AB66" s="109"/>
      <c r="AC66" s="19"/>
      <c r="AD66" s="22"/>
      <c r="AE66" s="19"/>
    </row>
    <row r="67" spans="2:31" x14ac:dyDescent="0.2">
      <c r="B67" s="14" t="s">
        <v>18329</v>
      </c>
      <c r="C67" s="33" t="s">
        <v>18328</v>
      </c>
      <c r="D67" s="16" t="s">
        <v>18327</v>
      </c>
      <c r="E67" s="103" t="s">
        <v>26</v>
      </c>
      <c r="F67" s="18" t="s">
        <v>26</v>
      </c>
      <c r="G67" s="111" t="s">
        <v>590</v>
      </c>
      <c r="H67" s="102" t="s">
        <v>4412</v>
      </c>
      <c r="I67" s="21">
        <v>35758</v>
      </c>
      <c r="J67" s="71">
        <v>113.666</v>
      </c>
      <c r="K67" s="21">
        <v>47468</v>
      </c>
      <c r="L67" s="21">
        <v>41761</v>
      </c>
      <c r="M67" s="21">
        <v>38709</v>
      </c>
      <c r="N67" s="21"/>
      <c r="O67" s="21">
        <v>-3052</v>
      </c>
      <c r="P67" s="21"/>
      <c r="Q67" s="21"/>
      <c r="R67" s="22">
        <v>6.5</v>
      </c>
      <c r="S67" s="22">
        <v>9.5350000000000001</v>
      </c>
      <c r="T67" s="20" t="s">
        <v>5189</v>
      </c>
      <c r="U67" s="21">
        <v>226</v>
      </c>
      <c r="V67" s="21">
        <v>2715</v>
      </c>
      <c r="W67" s="34">
        <v>34653</v>
      </c>
      <c r="X67" s="34">
        <v>45306</v>
      </c>
      <c r="Y67" s="109"/>
      <c r="Z67" s="70" t="s">
        <v>4927</v>
      </c>
      <c r="AA67" s="20" t="s">
        <v>4926</v>
      </c>
      <c r="AB67" s="109"/>
      <c r="AC67" s="19"/>
      <c r="AD67" s="22"/>
      <c r="AE67" s="19"/>
    </row>
    <row r="68" spans="2:31" x14ac:dyDescent="0.2">
      <c r="B68" s="14" t="s">
        <v>18326</v>
      </c>
      <c r="C68" s="33" t="s">
        <v>18325</v>
      </c>
      <c r="D68" s="16" t="s">
        <v>18324</v>
      </c>
      <c r="E68" s="103" t="s">
        <v>26</v>
      </c>
      <c r="F68" s="18" t="s">
        <v>26</v>
      </c>
      <c r="G68" s="111" t="s">
        <v>590</v>
      </c>
      <c r="H68" s="102" t="s">
        <v>4412</v>
      </c>
      <c r="I68" s="21">
        <v>17803</v>
      </c>
      <c r="J68" s="71">
        <v>113.033</v>
      </c>
      <c r="K68" s="21">
        <v>18406</v>
      </c>
      <c r="L68" s="21">
        <v>16283</v>
      </c>
      <c r="M68" s="21">
        <v>17868</v>
      </c>
      <c r="N68" s="21"/>
      <c r="O68" s="21">
        <v>-945</v>
      </c>
      <c r="P68" s="21"/>
      <c r="Q68" s="21"/>
      <c r="R68" s="22">
        <v>6.5</v>
      </c>
      <c r="S68" s="22">
        <v>3.05</v>
      </c>
      <c r="T68" s="20" t="s">
        <v>5189</v>
      </c>
      <c r="U68" s="21">
        <v>88</v>
      </c>
      <c r="V68" s="21">
        <v>1058</v>
      </c>
      <c r="W68" s="34">
        <v>36861</v>
      </c>
      <c r="X68" s="34">
        <v>45306</v>
      </c>
      <c r="Y68" s="109"/>
      <c r="Z68" s="70" t="s">
        <v>4927</v>
      </c>
      <c r="AA68" s="20" t="s">
        <v>4926</v>
      </c>
      <c r="AB68" s="109"/>
      <c r="AC68" s="19"/>
      <c r="AD68" s="22"/>
      <c r="AE68" s="19"/>
    </row>
    <row r="69" spans="2:31" x14ac:dyDescent="0.2">
      <c r="B69" s="14" t="s">
        <v>18323</v>
      </c>
      <c r="C69" s="33" t="s">
        <v>18322</v>
      </c>
      <c r="D69" s="16" t="s">
        <v>18321</v>
      </c>
      <c r="E69" s="103" t="s">
        <v>26</v>
      </c>
      <c r="F69" s="18" t="s">
        <v>26</v>
      </c>
      <c r="G69" s="111" t="s">
        <v>590</v>
      </c>
      <c r="H69" s="102" t="s">
        <v>4412</v>
      </c>
      <c r="I69" s="21">
        <v>7243</v>
      </c>
      <c r="J69" s="71">
        <v>114.895</v>
      </c>
      <c r="K69" s="21">
        <v>9719</v>
      </c>
      <c r="L69" s="21">
        <v>8459</v>
      </c>
      <c r="M69" s="21">
        <v>7800</v>
      </c>
      <c r="N69" s="21"/>
      <c r="O69" s="21">
        <v>-659</v>
      </c>
      <c r="P69" s="21"/>
      <c r="Q69" s="21"/>
      <c r="R69" s="22">
        <v>6.5</v>
      </c>
      <c r="S69" s="22">
        <v>9.8000000000000007</v>
      </c>
      <c r="T69" s="20" t="s">
        <v>5189</v>
      </c>
      <c r="U69" s="21">
        <v>46</v>
      </c>
      <c r="V69" s="21">
        <v>550</v>
      </c>
      <c r="W69" s="34">
        <v>34653</v>
      </c>
      <c r="X69" s="34">
        <v>45153</v>
      </c>
      <c r="Y69" s="109"/>
      <c r="Z69" s="70" t="s">
        <v>4927</v>
      </c>
      <c r="AA69" s="20" t="s">
        <v>4926</v>
      </c>
      <c r="AB69" s="109"/>
      <c r="AC69" s="19"/>
      <c r="AD69" s="22"/>
      <c r="AE69" s="19"/>
    </row>
    <row r="70" spans="2:31" x14ac:dyDescent="0.2">
      <c r="B70" s="14" t="s">
        <v>18320</v>
      </c>
      <c r="C70" s="33" t="s">
        <v>18319</v>
      </c>
      <c r="D70" s="16" t="s">
        <v>18318</v>
      </c>
      <c r="E70" s="103" t="s">
        <v>26</v>
      </c>
      <c r="F70" s="18" t="s">
        <v>26</v>
      </c>
      <c r="G70" s="111" t="s">
        <v>590</v>
      </c>
      <c r="H70" s="102" t="s">
        <v>4412</v>
      </c>
      <c r="I70" s="21">
        <v>23572</v>
      </c>
      <c r="J70" s="71">
        <v>111.884</v>
      </c>
      <c r="K70" s="21">
        <v>27225</v>
      </c>
      <c r="L70" s="21">
        <v>24333</v>
      </c>
      <c r="M70" s="21">
        <v>23894</v>
      </c>
      <c r="N70" s="21"/>
      <c r="O70" s="21">
        <v>234</v>
      </c>
      <c r="P70" s="21"/>
      <c r="Q70" s="21"/>
      <c r="R70" s="22">
        <v>6</v>
      </c>
      <c r="S70" s="22">
        <v>6.7160000000000002</v>
      </c>
      <c r="T70" s="20" t="s">
        <v>5189</v>
      </c>
      <c r="U70" s="21">
        <v>122</v>
      </c>
      <c r="V70" s="21">
        <v>1460</v>
      </c>
      <c r="W70" s="34">
        <v>35087</v>
      </c>
      <c r="X70" s="34">
        <v>45275</v>
      </c>
      <c r="Y70" s="109"/>
      <c r="Z70" s="70" t="s">
        <v>4927</v>
      </c>
      <c r="AA70" s="20" t="s">
        <v>4926</v>
      </c>
      <c r="AB70" s="109"/>
      <c r="AC70" s="19"/>
      <c r="AD70" s="22"/>
      <c r="AE70" s="19"/>
    </row>
    <row r="71" spans="2:31" x14ac:dyDescent="0.2">
      <c r="B71" s="14" t="s">
        <v>18317</v>
      </c>
      <c r="C71" s="33" t="s">
        <v>18316</v>
      </c>
      <c r="D71" s="16" t="s">
        <v>18315</v>
      </c>
      <c r="E71" s="103" t="s">
        <v>26</v>
      </c>
      <c r="F71" s="18" t="s">
        <v>26</v>
      </c>
      <c r="G71" s="111" t="s">
        <v>590</v>
      </c>
      <c r="H71" s="102" t="s">
        <v>4412</v>
      </c>
      <c r="I71" s="21">
        <v>18874</v>
      </c>
      <c r="J71" s="71">
        <v>113.979</v>
      </c>
      <c r="K71" s="21">
        <v>23519</v>
      </c>
      <c r="L71" s="21">
        <v>20635</v>
      </c>
      <c r="M71" s="21">
        <v>19688</v>
      </c>
      <c r="N71" s="21"/>
      <c r="O71" s="21">
        <v>-947</v>
      </c>
      <c r="P71" s="21"/>
      <c r="Q71" s="21"/>
      <c r="R71" s="22">
        <v>6.5</v>
      </c>
      <c r="S71" s="22">
        <v>8.3490000000000002</v>
      </c>
      <c r="T71" s="20" t="s">
        <v>5189</v>
      </c>
      <c r="U71" s="21">
        <v>112</v>
      </c>
      <c r="V71" s="21">
        <v>1342</v>
      </c>
      <c r="W71" s="34">
        <v>34472</v>
      </c>
      <c r="X71" s="34">
        <v>45306</v>
      </c>
      <c r="Y71" s="109"/>
      <c r="Z71" s="70" t="s">
        <v>4927</v>
      </c>
      <c r="AA71" s="20" t="s">
        <v>4926</v>
      </c>
      <c r="AB71" s="109"/>
      <c r="AC71" s="19"/>
      <c r="AD71" s="22"/>
      <c r="AE71" s="19"/>
    </row>
    <row r="72" spans="2:31" x14ac:dyDescent="0.2">
      <c r="B72" s="14" t="s">
        <v>18314</v>
      </c>
      <c r="C72" s="33" t="s">
        <v>18313</v>
      </c>
      <c r="D72" s="16" t="s">
        <v>18312</v>
      </c>
      <c r="E72" s="103" t="s">
        <v>26</v>
      </c>
      <c r="F72" s="18" t="s">
        <v>26</v>
      </c>
      <c r="G72" s="111" t="s">
        <v>590</v>
      </c>
      <c r="H72" s="102" t="s">
        <v>4412</v>
      </c>
      <c r="I72" s="21">
        <v>2942</v>
      </c>
      <c r="J72" s="71">
        <v>115.553</v>
      </c>
      <c r="K72" s="21">
        <v>3971</v>
      </c>
      <c r="L72" s="21">
        <v>3436</v>
      </c>
      <c r="M72" s="21">
        <v>3160</v>
      </c>
      <c r="N72" s="21"/>
      <c r="O72" s="21">
        <v>-276</v>
      </c>
      <c r="P72" s="21"/>
      <c r="Q72" s="21"/>
      <c r="R72" s="22">
        <v>6.5</v>
      </c>
      <c r="S72" s="22">
        <v>9.8559999999999999</v>
      </c>
      <c r="T72" s="20" t="s">
        <v>5189</v>
      </c>
      <c r="U72" s="21">
        <v>19</v>
      </c>
      <c r="V72" s="21">
        <v>224</v>
      </c>
      <c r="W72" s="34">
        <v>34653</v>
      </c>
      <c r="X72" s="34">
        <v>45337</v>
      </c>
      <c r="Y72" s="109"/>
      <c r="Z72" s="70" t="s">
        <v>4927</v>
      </c>
      <c r="AA72" s="20" t="s">
        <v>4926</v>
      </c>
      <c r="AB72" s="109"/>
      <c r="AC72" s="19"/>
      <c r="AD72" s="22"/>
      <c r="AE72" s="19"/>
    </row>
    <row r="73" spans="2:31" x14ac:dyDescent="0.2">
      <c r="B73" s="14" t="s">
        <v>18311</v>
      </c>
      <c r="C73" s="33" t="s">
        <v>18310</v>
      </c>
      <c r="D73" s="16" t="s">
        <v>18309</v>
      </c>
      <c r="E73" s="103" t="s">
        <v>26</v>
      </c>
      <c r="F73" s="18" t="s">
        <v>26</v>
      </c>
      <c r="G73" s="111" t="s">
        <v>590</v>
      </c>
      <c r="H73" s="102" t="s">
        <v>4412</v>
      </c>
      <c r="I73" s="21">
        <v>17851</v>
      </c>
      <c r="J73" s="71">
        <v>113.729</v>
      </c>
      <c r="K73" s="21">
        <v>22196</v>
      </c>
      <c r="L73" s="21">
        <v>19516</v>
      </c>
      <c r="M73" s="21">
        <v>18672</v>
      </c>
      <c r="N73" s="21"/>
      <c r="O73" s="21">
        <v>-844</v>
      </c>
      <c r="P73" s="21"/>
      <c r="Q73" s="21"/>
      <c r="R73" s="22">
        <v>6.5</v>
      </c>
      <c r="S73" s="22">
        <v>8.2309999999999999</v>
      </c>
      <c r="T73" s="20" t="s">
        <v>5189</v>
      </c>
      <c r="U73" s="21">
        <v>106</v>
      </c>
      <c r="V73" s="21">
        <v>1268</v>
      </c>
      <c r="W73" s="34">
        <v>34472</v>
      </c>
      <c r="X73" s="34">
        <v>45337</v>
      </c>
      <c r="Y73" s="109"/>
      <c r="Z73" s="70" t="s">
        <v>4927</v>
      </c>
      <c r="AA73" s="20" t="s">
        <v>4926</v>
      </c>
      <c r="AB73" s="109"/>
      <c r="AC73" s="19"/>
      <c r="AD73" s="22"/>
      <c r="AE73" s="19"/>
    </row>
    <row r="74" spans="2:31" x14ac:dyDescent="0.2">
      <c r="B74" s="14" t="s">
        <v>18308</v>
      </c>
      <c r="C74" s="33" t="s">
        <v>18307</v>
      </c>
      <c r="D74" s="16" t="s">
        <v>18306</v>
      </c>
      <c r="E74" s="103" t="s">
        <v>26</v>
      </c>
      <c r="F74" s="18" t="s">
        <v>26</v>
      </c>
      <c r="G74" s="111" t="s">
        <v>590</v>
      </c>
      <c r="H74" s="102" t="s">
        <v>4412</v>
      </c>
      <c r="I74" s="21">
        <v>20510</v>
      </c>
      <c r="J74" s="71">
        <v>113.666</v>
      </c>
      <c r="K74" s="21">
        <v>27226</v>
      </c>
      <c r="L74" s="21">
        <v>23953</v>
      </c>
      <c r="M74" s="21">
        <v>22105</v>
      </c>
      <c r="N74" s="21"/>
      <c r="O74" s="21">
        <v>-1847</v>
      </c>
      <c r="P74" s="21"/>
      <c r="Q74" s="21"/>
      <c r="R74" s="22">
        <v>6.5</v>
      </c>
      <c r="S74" s="22">
        <v>9.6890000000000001</v>
      </c>
      <c r="T74" s="20" t="s">
        <v>5189</v>
      </c>
      <c r="U74" s="21">
        <v>130</v>
      </c>
      <c r="V74" s="21">
        <v>1557</v>
      </c>
      <c r="W74" s="34">
        <v>34653</v>
      </c>
      <c r="X74" s="34">
        <v>45397</v>
      </c>
      <c r="Y74" s="109"/>
      <c r="Z74" s="70" t="s">
        <v>4927</v>
      </c>
      <c r="AA74" s="20" t="s">
        <v>4926</v>
      </c>
      <c r="AB74" s="109"/>
      <c r="AC74" s="19"/>
      <c r="AD74" s="22"/>
      <c r="AE74" s="19"/>
    </row>
    <row r="75" spans="2:31" x14ac:dyDescent="0.2">
      <c r="B75" s="14" t="s">
        <v>18305</v>
      </c>
      <c r="C75" s="33" t="s">
        <v>18304</v>
      </c>
      <c r="D75" s="16" t="s">
        <v>18303</v>
      </c>
      <c r="E75" s="103" t="s">
        <v>26</v>
      </c>
      <c r="F75" s="18" t="s">
        <v>26</v>
      </c>
      <c r="G75" s="111" t="s">
        <v>590</v>
      </c>
      <c r="H75" s="102" t="s">
        <v>4412</v>
      </c>
      <c r="I75" s="21">
        <v>67074</v>
      </c>
      <c r="J75" s="71">
        <v>112.134</v>
      </c>
      <c r="K75" s="21">
        <v>77639</v>
      </c>
      <c r="L75" s="21">
        <v>69238</v>
      </c>
      <c r="M75" s="21">
        <v>68108</v>
      </c>
      <c r="N75" s="21"/>
      <c r="O75" s="21">
        <v>21</v>
      </c>
      <c r="P75" s="21"/>
      <c r="Q75" s="21"/>
      <c r="R75" s="22">
        <v>6</v>
      </c>
      <c r="S75" s="22">
        <v>6.6459999999999999</v>
      </c>
      <c r="T75" s="20" t="s">
        <v>5189</v>
      </c>
      <c r="U75" s="21">
        <v>346</v>
      </c>
      <c r="V75" s="21">
        <v>4154</v>
      </c>
      <c r="W75" s="34">
        <v>35087</v>
      </c>
      <c r="X75" s="34">
        <v>45245</v>
      </c>
      <c r="Y75" s="109"/>
      <c r="Z75" s="70" t="s">
        <v>4927</v>
      </c>
      <c r="AA75" s="20" t="s">
        <v>4926</v>
      </c>
      <c r="AB75" s="109"/>
      <c r="AC75" s="19"/>
      <c r="AD75" s="22"/>
      <c r="AE75" s="19"/>
    </row>
    <row r="76" spans="2:31" x14ac:dyDescent="0.2">
      <c r="B76" s="14" t="s">
        <v>18302</v>
      </c>
      <c r="C76" s="33" t="s">
        <v>18301</v>
      </c>
      <c r="D76" s="16" t="s">
        <v>18300</v>
      </c>
      <c r="E76" s="103" t="s">
        <v>26</v>
      </c>
      <c r="F76" s="18" t="s">
        <v>26</v>
      </c>
      <c r="G76" s="111" t="s">
        <v>590</v>
      </c>
      <c r="H76" s="102" t="s">
        <v>4412</v>
      </c>
      <c r="I76" s="21">
        <v>12727</v>
      </c>
      <c r="J76" s="71">
        <v>113.729</v>
      </c>
      <c r="K76" s="21">
        <v>15825</v>
      </c>
      <c r="L76" s="21">
        <v>13914</v>
      </c>
      <c r="M76" s="21">
        <v>13301</v>
      </c>
      <c r="N76" s="21"/>
      <c r="O76" s="21">
        <v>-613</v>
      </c>
      <c r="P76" s="21"/>
      <c r="Q76" s="21"/>
      <c r="R76" s="22">
        <v>6.5</v>
      </c>
      <c r="S76" s="22">
        <v>8.2929999999999993</v>
      </c>
      <c r="T76" s="20" t="s">
        <v>5189</v>
      </c>
      <c r="U76" s="21">
        <v>75</v>
      </c>
      <c r="V76" s="21">
        <v>905</v>
      </c>
      <c r="W76" s="34">
        <v>34472</v>
      </c>
      <c r="X76" s="34">
        <v>45184</v>
      </c>
      <c r="Y76" s="109"/>
      <c r="Z76" s="70" t="s">
        <v>4927</v>
      </c>
      <c r="AA76" s="20" t="s">
        <v>4926</v>
      </c>
      <c r="AB76" s="109"/>
      <c r="AC76" s="19"/>
      <c r="AD76" s="22"/>
      <c r="AE76" s="19"/>
    </row>
    <row r="77" spans="2:31" x14ac:dyDescent="0.2">
      <c r="B77" s="14" t="s">
        <v>18299</v>
      </c>
      <c r="C77" s="33" t="s">
        <v>18298</v>
      </c>
      <c r="D77" s="16" t="s">
        <v>18297</v>
      </c>
      <c r="E77" s="103" t="s">
        <v>26</v>
      </c>
      <c r="F77" s="18" t="s">
        <v>26</v>
      </c>
      <c r="G77" s="111" t="s">
        <v>590</v>
      </c>
      <c r="H77" s="102" t="s">
        <v>4412</v>
      </c>
      <c r="I77" s="21">
        <v>28972</v>
      </c>
      <c r="J77" s="71">
        <v>113.666</v>
      </c>
      <c r="K77" s="21">
        <v>38460</v>
      </c>
      <c r="L77" s="21">
        <v>33836</v>
      </c>
      <c r="M77" s="21">
        <v>31244</v>
      </c>
      <c r="N77" s="21"/>
      <c r="O77" s="21">
        <v>-2592</v>
      </c>
      <c r="P77" s="21"/>
      <c r="Q77" s="21"/>
      <c r="R77" s="22">
        <v>6.5</v>
      </c>
      <c r="S77" s="22">
        <v>9.702</v>
      </c>
      <c r="T77" s="20" t="s">
        <v>5189</v>
      </c>
      <c r="U77" s="21">
        <v>183</v>
      </c>
      <c r="V77" s="21">
        <v>2199</v>
      </c>
      <c r="W77" s="34">
        <v>34653</v>
      </c>
      <c r="X77" s="34">
        <v>45275</v>
      </c>
      <c r="Y77" s="109"/>
      <c r="Z77" s="70" t="s">
        <v>4927</v>
      </c>
      <c r="AA77" s="20" t="s">
        <v>4926</v>
      </c>
      <c r="AB77" s="109"/>
      <c r="AC77" s="19"/>
      <c r="AD77" s="22"/>
      <c r="AE77" s="19"/>
    </row>
    <row r="78" spans="2:31" x14ac:dyDescent="0.2">
      <c r="B78" s="14" t="s">
        <v>18296</v>
      </c>
      <c r="C78" s="33" t="s">
        <v>18295</v>
      </c>
      <c r="D78" s="16" t="s">
        <v>18294</v>
      </c>
      <c r="E78" s="103" t="s">
        <v>26</v>
      </c>
      <c r="F78" s="18" t="s">
        <v>26</v>
      </c>
      <c r="G78" s="111" t="s">
        <v>590</v>
      </c>
      <c r="H78" s="102" t="s">
        <v>4412</v>
      </c>
      <c r="I78" s="21">
        <v>11894</v>
      </c>
      <c r="J78" s="71">
        <v>113.61199999999999</v>
      </c>
      <c r="K78" s="21">
        <v>15782</v>
      </c>
      <c r="L78" s="21">
        <v>13891</v>
      </c>
      <c r="M78" s="21">
        <v>12805</v>
      </c>
      <c r="N78" s="21"/>
      <c r="O78" s="21">
        <v>547</v>
      </c>
      <c r="P78" s="21"/>
      <c r="Q78" s="21"/>
      <c r="R78" s="22">
        <v>6.5</v>
      </c>
      <c r="S78" s="22">
        <v>9.7279999999999998</v>
      </c>
      <c r="T78" s="20" t="s">
        <v>5189</v>
      </c>
      <c r="U78" s="21">
        <v>75</v>
      </c>
      <c r="V78" s="21">
        <v>903</v>
      </c>
      <c r="W78" s="34">
        <v>34653</v>
      </c>
      <c r="X78" s="34">
        <v>45427</v>
      </c>
      <c r="Y78" s="109"/>
      <c r="Z78" s="70" t="s">
        <v>4927</v>
      </c>
      <c r="AA78" s="20" t="s">
        <v>4926</v>
      </c>
      <c r="AB78" s="109"/>
      <c r="AC78" s="19"/>
      <c r="AD78" s="22"/>
      <c r="AE78" s="19"/>
    </row>
    <row r="79" spans="2:31" x14ac:dyDescent="0.2">
      <c r="B79" s="14" t="s">
        <v>18293</v>
      </c>
      <c r="C79" s="33" t="s">
        <v>18292</v>
      </c>
      <c r="D79" s="16" t="s">
        <v>18291</v>
      </c>
      <c r="E79" s="103" t="s">
        <v>26</v>
      </c>
      <c r="F79" s="18" t="s">
        <v>26</v>
      </c>
      <c r="G79" s="111" t="s">
        <v>590</v>
      </c>
      <c r="H79" s="102" t="s">
        <v>4412</v>
      </c>
      <c r="I79" s="21">
        <v>23101</v>
      </c>
      <c r="J79" s="71">
        <v>115.553</v>
      </c>
      <c r="K79" s="21">
        <v>31175</v>
      </c>
      <c r="L79" s="21">
        <v>26979</v>
      </c>
      <c r="M79" s="21">
        <v>25072</v>
      </c>
      <c r="N79" s="21"/>
      <c r="O79" s="21">
        <v>-1907</v>
      </c>
      <c r="P79" s="21"/>
      <c r="Q79" s="21"/>
      <c r="R79" s="22">
        <v>6.5</v>
      </c>
      <c r="S79" s="22">
        <v>9.4179999999999993</v>
      </c>
      <c r="T79" s="20" t="s">
        <v>5189</v>
      </c>
      <c r="U79" s="21">
        <v>146</v>
      </c>
      <c r="V79" s="21">
        <v>1754</v>
      </c>
      <c r="W79" s="34">
        <v>34653</v>
      </c>
      <c r="X79" s="34">
        <v>45337</v>
      </c>
      <c r="Y79" s="109"/>
      <c r="Z79" s="70" t="s">
        <v>4927</v>
      </c>
      <c r="AA79" s="20" t="s">
        <v>4926</v>
      </c>
      <c r="AB79" s="109"/>
      <c r="AC79" s="19"/>
      <c r="AD79" s="22"/>
      <c r="AE79" s="19"/>
    </row>
    <row r="80" spans="2:31" x14ac:dyDescent="0.2">
      <c r="B80" s="14" t="s">
        <v>18290</v>
      </c>
      <c r="C80" s="33" t="s">
        <v>18289</v>
      </c>
      <c r="D80" s="16" t="s">
        <v>18288</v>
      </c>
      <c r="E80" s="103" t="s">
        <v>26</v>
      </c>
      <c r="F80" s="18" t="s">
        <v>26</v>
      </c>
      <c r="G80" s="111" t="s">
        <v>590</v>
      </c>
      <c r="H80" s="102" t="s">
        <v>4412</v>
      </c>
      <c r="I80" s="21">
        <v>5881</v>
      </c>
      <c r="J80" s="71">
        <v>113.854</v>
      </c>
      <c r="K80" s="21">
        <v>7819</v>
      </c>
      <c r="L80" s="21">
        <v>6868</v>
      </c>
      <c r="M80" s="21">
        <v>6346</v>
      </c>
      <c r="N80" s="21"/>
      <c r="O80" s="21">
        <v>-522</v>
      </c>
      <c r="P80" s="21"/>
      <c r="Q80" s="21"/>
      <c r="R80" s="22">
        <v>6.5</v>
      </c>
      <c r="S80" s="22">
        <v>9.7050000000000001</v>
      </c>
      <c r="T80" s="20" t="s">
        <v>5189</v>
      </c>
      <c r="U80" s="21">
        <v>37</v>
      </c>
      <c r="V80" s="21">
        <v>447</v>
      </c>
      <c r="W80" s="34">
        <v>34653</v>
      </c>
      <c r="X80" s="34">
        <v>45184</v>
      </c>
      <c r="Y80" s="109"/>
      <c r="Z80" s="70" t="s">
        <v>4927</v>
      </c>
      <c r="AA80" s="20" t="s">
        <v>4926</v>
      </c>
      <c r="AB80" s="109"/>
      <c r="AC80" s="19"/>
      <c r="AD80" s="22"/>
      <c r="AE80" s="19"/>
    </row>
    <row r="81" spans="2:31" x14ac:dyDescent="0.2">
      <c r="B81" s="14" t="s">
        <v>18287</v>
      </c>
      <c r="C81" s="33" t="s">
        <v>18286</v>
      </c>
      <c r="D81" s="16" t="s">
        <v>18285</v>
      </c>
      <c r="E81" s="103" t="s">
        <v>26</v>
      </c>
      <c r="F81" s="18" t="s">
        <v>26</v>
      </c>
      <c r="G81" s="111" t="s">
        <v>590</v>
      </c>
      <c r="H81" s="102" t="s">
        <v>4412</v>
      </c>
      <c r="I81" s="21">
        <v>127922</v>
      </c>
      <c r="J81" s="71">
        <v>112.134</v>
      </c>
      <c r="K81" s="21">
        <v>148072</v>
      </c>
      <c r="L81" s="21">
        <v>132049</v>
      </c>
      <c r="M81" s="21">
        <v>129814</v>
      </c>
      <c r="N81" s="21"/>
      <c r="O81" s="21">
        <v>409</v>
      </c>
      <c r="P81" s="21"/>
      <c r="Q81" s="21"/>
      <c r="R81" s="22">
        <v>6</v>
      </c>
      <c r="S81" s="22">
        <v>6.6689999999999996</v>
      </c>
      <c r="T81" s="20" t="s">
        <v>5189</v>
      </c>
      <c r="U81" s="21">
        <v>660</v>
      </c>
      <c r="V81" s="21">
        <v>7923</v>
      </c>
      <c r="W81" s="34">
        <v>35087</v>
      </c>
      <c r="X81" s="34">
        <v>45275</v>
      </c>
      <c r="Y81" s="109"/>
      <c r="Z81" s="70" t="s">
        <v>4927</v>
      </c>
      <c r="AA81" s="20" t="s">
        <v>4926</v>
      </c>
      <c r="AB81" s="109"/>
      <c r="AC81" s="19"/>
      <c r="AD81" s="22"/>
      <c r="AE81" s="19"/>
    </row>
    <row r="82" spans="2:31" x14ac:dyDescent="0.2">
      <c r="B82" s="14" t="s">
        <v>18284</v>
      </c>
      <c r="C82" s="33" t="s">
        <v>18283</v>
      </c>
      <c r="D82" s="16" t="s">
        <v>18282</v>
      </c>
      <c r="E82" s="103" t="s">
        <v>26</v>
      </c>
      <c r="F82" s="18" t="s">
        <v>26</v>
      </c>
      <c r="G82" s="111" t="s">
        <v>590</v>
      </c>
      <c r="H82" s="102" t="s">
        <v>4412</v>
      </c>
      <c r="I82" s="21">
        <v>15995</v>
      </c>
      <c r="J82" s="71">
        <v>113.666</v>
      </c>
      <c r="K82" s="21">
        <v>21234</v>
      </c>
      <c r="L82" s="21">
        <v>18681</v>
      </c>
      <c r="M82" s="21">
        <v>17200</v>
      </c>
      <c r="N82" s="21"/>
      <c r="O82" s="21">
        <v>-1481</v>
      </c>
      <c r="P82" s="21"/>
      <c r="Q82" s="21"/>
      <c r="R82" s="22">
        <v>6.5</v>
      </c>
      <c r="S82" s="22">
        <v>9.8239999999999998</v>
      </c>
      <c r="T82" s="20" t="s">
        <v>5189</v>
      </c>
      <c r="U82" s="21">
        <v>101</v>
      </c>
      <c r="V82" s="21">
        <v>1214</v>
      </c>
      <c r="W82" s="34">
        <v>34653</v>
      </c>
      <c r="X82" s="34">
        <v>45275</v>
      </c>
      <c r="Y82" s="109"/>
      <c r="Z82" s="70" t="s">
        <v>4927</v>
      </c>
      <c r="AA82" s="20" t="s">
        <v>4926</v>
      </c>
      <c r="AB82" s="109"/>
      <c r="AC82" s="19"/>
      <c r="AD82" s="22"/>
      <c r="AE82" s="19"/>
    </row>
    <row r="83" spans="2:31" x14ac:dyDescent="0.2">
      <c r="B83" s="14" t="s">
        <v>18281</v>
      </c>
      <c r="C83" s="33" t="s">
        <v>18280</v>
      </c>
      <c r="D83" s="16" t="s">
        <v>18279</v>
      </c>
      <c r="E83" s="103" t="s">
        <v>26</v>
      </c>
      <c r="F83" s="18" t="s">
        <v>26</v>
      </c>
      <c r="G83" s="111" t="s">
        <v>590</v>
      </c>
      <c r="H83" s="102" t="s">
        <v>4412</v>
      </c>
      <c r="I83" s="21">
        <v>48348</v>
      </c>
      <c r="J83" s="71">
        <v>111.884</v>
      </c>
      <c r="K83" s="21">
        <v>65793</v>
      </c>
      <c r="L83" s="21">
        <v>58804</v>
      </c>
      <c r="M83" s="21">
        <v>53732</v>
      </c>
      <c r="N83" s="21"/>
      <c r="O83" s="21">
        <v>1608</v>
      </c>
      <c r="P83" s="21"/>
      <c r="Q83" s="21"/>
      <c r="R83" s="22">
        <v>6</v>
      </c>
      <c r="S83" s="22">
        <v>9.7270000000000003</v>
      </c>
      <c r="T83" s="20" t="s">
        <v>5189</v>
      </c>
      <c r="U83" s="21">
        <v>294</v>
      </c>
      <c r="V83" s="21">
        <v>3528</v>
      </c>
      <c r="W83" s="34">
        <v>34653</v>
      </c>
      <c r="X83" s="34">
        <v>45337</v>
      </c>
      <c r="Y83" s="109"/>
      <c r="Z83" s="70" t="s">
        <v>4927</v>
      </c>
      <c r="AA83" s="20" t="s">
        <v>4926</v>
      </c>
      <c r="AB83" s="109"/>
      <c r="AC83" s="19"/>
      <c r="AD83" s="22"/>
      <c r="AE83" s="19"/>
    </row>
    <row r="84" spans="2:31" x14ac:dyDescent="0.2">
      <c r="B84" s="14" t="s">
        <v>18278</v>
      </c>
      <c r="C84" s="33" t="s">
        <v>18277</v>
      </c>
      <c r="D84" s="16" t="s">
        <v>18276</v>
      </c>
      <c r="E84" s="103" t="s">
        <v>26</v>
      </c>
      <c r="F84" s="18" t="s">
        <v>26</v>
      </c>
      <c r="G84" s="111" t="s">
        <v>590</v>
      </c>
      <c r="H84" s="102" t="s">
        <v>4412</v>
      </c>
      <c r="I84" s="21">
        <v>15393</v>
      </c>
      <c r="J84" s="71">
        <v>113.51</v>
      </c>
      <c r="K84" s="21">
        <v>20406</v>
      </c>
      <c r="L84" s="21">
        <v>17977</v>
      </c>
      <c r="M84" s="21">
        <v>16582</v>
      </c>
      <c r="N84" s="21"/>
      <c r="O84" s="21">
        <v>-1396</v>
      </c>
      <c r="P84" s="21"/>
      <c r="Q84" s="21"/>
      <c r="R84" s="22">
        <v>6.5</v>
      </c>
      <c r="S84" s="22">
        <v>9.7210000000000001</v>
      </c>
      <c r="T84" s="20" t="s">
        <v>5189</v>
      </c>
      <c r="U84" s="21">
        <v>97</v>
      </c>
      <c r="V84" s="21">
        <v>1168</v>
      </c>
      <c r="W84" s="34">
        <v>34653</v>
      </c>
      <c r="X84" s="34">
        <v>45366</v>
      </c>
      <c r="Y84" s="109"/>
      <c r="Z84" s="70" t="s">
        <v>4927</v>
      </c>
      <c r="AA84" s="20" t="s">
        <v>4926</v>
      </c>
      <c r="AB84" s="109"/>
      <c r="AC84" s="19"/>
      <c r="AD84" s="22"/>
      <c r="AE84" s="19"/>
    </row>
    <row r="85" spans="2:31" x14ac:dyDescent="0.2">
      <c r="B85" s="14" t="s">
        <v>18275</v>
      </c>
      <c r="C85" s="33" t="s">
        <v>18274</v>
      </c>
      <c r="D85" s="16" t="s">
        <v>18273</v>
      </c>
      <c r="E85" s="103" t="s">
        <v>26</v>
      </c>
      <c r="F85" s="18" t="s">
        <v>26</v>
      </c>
      <c r="G85" s="111" t="s">
        <v>590</v>
      </c>
      <c r="H85" s="102" t="s">
        <v>4412</v>
      </c>
      <c r="I85" s="21">
        <v>134325</v>
      </c>
      <c r="J85" s="71">
        <v>112.134</v>
      </c>
      <c r="K85" s="21">
        <v>183200</v>
      </c>
      <c r="L85" s="21">
        <v>163376</v>
      </c>
      <c r="M85" s="21">
        <v>149249</v>
      </c>
      <c r="N85" s="21"/>
      <c r="O85" s="21">
        <v>4020</v>
      </c>
      <c r="P85" s="21"/>
      <c r="Q85" s="21"/>
      <c r="R85" s="22">
        <v>6</v>
      </c>
      <c r="S85" s="22">
        <v>9.7270000000000003</v>
      </c>
      <c r="T85" s="20" t="s">
        <v>5189</v>
      </c>
      <c r="U85" s="21">
        <v>817</v>
      </c>
      <c r="V85" s="21">
        <v>9803</v>
      </c>
      <c r="W85" s="34">
        <v>34653</v>
      </c>
      <c r="X85" s="34">
        <v>45366</v>
      </c>
      <c r="Y85" s="109"/>
      <c r="Z85" s="70" t="s">
        <v>4927</v>
      </c>
      <c r="AA85" s="20" t="s">
        <v>4926</v>
      </c>
      <c r="AB85" s="109"/>
      <c r="AC85" s="19"/>
      <c r="AD85" s="22"/>
      <c r="AE85" s="19"/>
    </row>
    <row r="86" spans="2:31" x14ac:dyDescent="0.2">
      <c r="B86" s="14" t="s">
        <v>18272</v>
      </c>
      <c r="C86" s="33" t="s">
        <v>18271</v>
      </c>
      <c r="D86" s="16" t="s">
        <v>18270</v>
      </c>
      <c r="E86" s="103" t="s">
        <v>26</v>
      </c>
      <c r="F86" s="18" t="s">
        <v>26</v>
      </c>
      <c r="G86" s="111" t="s">
        <v>590</v>
      </c>
      <c r="H86" s="102" t="s">
        <v>4412</v>
      </c>
      <c r="I86" s="21">
        <v>93716</v>
      </c>
      <c r="J86" s="71">
        <v>111.22799999999999</v>
      </c>
      <c r="K86" s="21">
        <v>107601</v>
      </c>
      <c r="L86" s="21">
        <v>96739</v>
      </c>
      <c r="M86" s="21">
        <v>95034</v>
      </c>
      <c r="N86" s="21"/>
      <c r="O86" s="21">
        <v>-50</v>
      </c>
      <c r="P86" s="21"/>
      <c r="Q86" s="21"/>
      <c r="R86" s="22">
        <v>6</v>
      </c>
      <c r="S86" s="22">
        <v>6.7</v>
      </c>
      <c r="T86" s="20" t="s">
        <v>5189</v>
      </c>
      <c r="U86" s="21">
        <v>484</v>
      </c>
      <c r="V86" s="21">
        <v>5804</v>
      </c>
      <c r="W86" s="34">
        <v>35087</v>
      </c>
      <c r="X86" s="34">
        <v>45245</v>
      </c>
      <c r="Y86" s="109"/>
      <c r="Z86" s="70" t="s">
        <v>4927</v>
      </c>
      <c r="AA86" s="20" t="s">
        <v>4926</v>
      </c>
      <c r="AB86" s="109"/>
      <c r="AC86" s="19"/>
      <c r="AD86" s="22"/>
      <c r="AE86" s="19"/>
    </row>
    <row r="87" spans="2:31" x14ac:dyDescent="0.2">
      <c r="B87" s="14" t="s">
        <v>18269</v>
      </c>
      <c r="C87" s="33" t="s">
        <v>18268</v>
      </c>
      <c r="D87" s="16" t="s">
        <v>18267</v>
      </c>
      <c r="E87" s="103" t="s">
        <v>26</v>
      </c>
      <c r="F87" s="18" t="s">
        <v>26</v>
      </c>
      <c r="G87" s="111" t="s">
        <v>590</v>
      </c>
      <c r="H87" s="102" t="s">
        <v>4412</v>
      </c>
      <c r="I87" s="21">
        <v>9812</v>
      </c>
      <c r="J87" s="71">
        <v>114.895</v>
      </c>
      <c r="K87" s="21">
        <v>12326</v>
      </c>
      <c r="L87" s="21">
        <v>10728</v>
      </c>
      <c r="M87" s="21">
        <v>10133</v>
      </c>
      <c r="N87" s="21"/>
      <c r="O87" s="21">
        <v>-595</v>
      </c>
      <c r="P87" s="21"/>
      <c r="Q87" s="21"/>
      <c r="R87" s="22">
        <v>6.5</v>
      </c>
      <c r="S87" s="22">
        <v>8.7710000000000008</v>
      </c>
      <c r="T87" s="20" t="s">
        <v>5189</v>
      </c>
      <c r="U87" s="21">
        <v>58</v>
      </c>
      <c r="V87" s="21">
        <v>697</v>
      </c>
      <c r="W87" s="34">
        <v>34472</v>
      </c>
      <c r="X87" s="34">
        <v>45245</v>
      </c>
      <c r="Y87" s="109"/>
      <c r="Z87" s="70" t="s">
        <v>4927</v>
      </c>
      <c r="AA87" s="20" t="s">
        <v>4926</v>
      </c>
      <c r="AB87" s="109"/>
      <c r="AC87" s="19"/>
      <c r="AD87" s="22"/>
      <c r="AE87" s="19"/>
    </row>
    <row r="88" spans="2:31" x14ac:dyDescent="0.2">
      <c r="B88" s="14" t="s">
        <v>18266</v>
      </c>
      <c r="C88" s="33" t="s">
        <v>18265</v>
      </c>
      <c r="D88" s="16" t="s">
        <v>18264</v>
      </c>
      <c r="E88" s="103" t="s">
        <v>26</v>
      </c>
      <c r="F88" s="18" t="s">
        <v>26</v>
      </c>
      <c r="G88" s="111" t="s">
        <v>590</v>
      </c>
      <c r="H88" s="102" t="s">
        <v>4412</v>
      </c>
      <c r="I88" s="21">
        <v>26157</v>
      </c>
      <c r="J88" s="71">
        <v>111.22799999999999</v>
      </c>
      <c r="K88" s="21">
        <v>30032</v>
      </c>
      <c r="L88" s="21">
        <v>27000</v>
      </c>
      <c r="M88" s="21">
        <v>26610</v>
      </c>
      <c r="N88" s="21"/>
      <c r="O88" s="21">
        <v>354</v>
      </c>
      <c r="P88" s="21"/>
      <c r="Q88" s="21"/>
      <c r="R88" s="22">
        <v>6</v>
      </c>
      <c r="S88" s="22">
        <v>6.5679999999999996</v>
      </c>
      <c r="T88" s="20" t="s">
        <v>5189</v>
      </c>
      <c r="U88" s="21">
        <v>135</v>
      </c>
      <c r="V88" s="21">
        <v>1620</v>
      </c>
      <c r="W88" s="34">
        <v>35087</v>
      </c>
      <c r="X88" s="34">
        <v>45275</v>
      </c>
      <c r="Y88" s="109"/>
      <c r="Z88" s="70" t="s">
        <v>4927</v>
      </c>
      <c r="AA88" s="20" t="s">
        <v>4926</v>
      </c>
      <c r="AB88" s="109"/>
      <c r="AC88" s="19"/>
      <c r="AD88" s="22"/>
      <c r="AE88" s="19"/>
    </row>
    <row r="89" spans="2:31" x14ac:dyDescent="0.2">
      <c r="B89" s="14" t="s">
        <v>18263</v>
      </c>
      <c r="C89" s="33" t="s">
        <v>18262</v>
      </c>
      <c r="D89" s="16" t="s">
        <v>18261</v>
      </c>
      <c r="E89" s="103" t="s">
        <v>26</v>
      </c>
      <c r="F89" s="18" t="s">
        <v>26</v>
      </c>
      <c r="G89" s="111" t="s">
        <v>590</v>
      </c>
      <c r="H89" s="102" t="s">
        <v>4412</v>
      </c>
      <c r="I89" s="21">
        <v>6317</v>
      </c>
      <c r="J89" s="71">
        <v>113.979</v>
      </c>
      <c r="K89" s="21">
        <v>8409</v>
      </c>
      <c r="L89" s="21">
        <v>7378</v>
      </c>
      <c r="M89" s="21">
        <v>6745</v>
      </c>
      <c r="N89" s="21"/>
      <c r="O89" s="21">
        <v>-633</v>
      </c>
      <c r="P89" s="21"/>
      <c r="Q89" s="21"/>
      <c r="R89" s="22">
        <v>6.5</v>
      </c>
      <c r="S89" s="22">
        <v>10.135</v>
      </c>
      <c r="T89" s="20" t="s">
        <v>5189</v>
      </c>
      <c r="U89" s="21">
        <v>40</v>
      </c>
      <c r="V89" s="21">
        <v>480</v>
      </c>
      <c r="W89" s="34">
        <v>34653</v>
      </c>
      <c r="X89" s="34">
        <v>45245</v>
      </c>
      <c r="Y89" s="109"/>
      <c r="Z89" s="70" t="s">
        <v>4927</v>
      </c>
      <c r="AA89" s="20" t="s">
        <v>4926</v>
      </c>
      <c r="AB89" s="109"/>
      <c r="AC89" s="19"/>
      <c r="AD89" s="22"/>
      <c r="AE89" s="19"/>
    </row>
    <row r="90" spans="2:31" x14ac:dyDescent="0.2">
      <c r="B90" s="14" t="s">
        <v>18260</v>
      </c>
      <c r="C90" s="33" t="s">
        <v>18259</v>
      </c>
      <c r="D90" s="16" t="s">
        <v>18258</v>
      </c>
      <c r="E90" s="103" t="s">
        <v>26</v>
      </c>
      <c r="F90" s="18" t="s">
        <v>26</v>
      </c>
      <c r="G90" s="111" t="s">
        <v>590</v>
      </c>
      <c r="H90" s="102" t="s">
        <v>4412</v>
      </c>
      <c r="I90" s="21">
        <v>34376</v>
      </c>
      <c r="J90" s="71">
        <v>113.979</v>
      </c>
      <c r="K90" s="21">
        <v>39696</v>
      </c>
      <c r="L90" s="21">
        <v>34827</v>
      </c>
      <c r="M90" s="21">
        <v>34561</v>
      </c>
      <c r="N90" s="21"/>
      <c r="O90" s="21">
        <v>-266</v>
      </c>
      <c r="P90" s="21"/>
      <c r="Q90" s="21"/>
      <c r="R90" s="22">
        <v>6.5</v>
      </c>
      <c r="S90" s="22">
        <v>6.7889999999999997</v>
      </c>
      <c r="T90" s="20" t="s">
        <v>5189</v>
      </c>
      <c r="U90" s="21">
        <v>189</v>
      </c>
      <c r="V90" s="21">
        <v>2264</v>
      </c>
      <c r="W90" s="34">
        <v>34302</v>
      </c>
      <c r="X90" s="34">
        <v>45275</v>
      </c>
      <c r="Y90" s="109"/>
      <c r="Z90" s="70" t="s">
        <v>4927</v>
      </c>
      <c r="AA90" s="20" t="s">
        <v>4926</v>
      </c>
      <c r="AB90" s="109"/>
      <c r="AC90" s="19"/>
      <c r="AD90" s="22"/>
      <c r="AE90" s="19"/>
    </row>
    <row r="91" spans="2:31" x14ac:dyDescent="0.2">
      <c r="B91" s="14" t="s">
        <v>18257</v>
      </c>
      <c r="C91" s="33" t="s">
        <v>18256</v>
      </c>
      <c r="D91" s="16" t="s">
        <v>18255</v>
      </c>
      <c r="E91" s="103" t="s">
        <v>26</v>
      </c>
      <c r="F91" s="18" t="s">
        <v>26</v>
      </c>
      <c r="G91" s="111" t="s">
        <v>590</v>
      </c>
      <c r="H91" s="102" t="s">
        <v>4412</v>
      </c>
      <c r="I91" s="21">
        <v>39657</v>
      </c>
      <c r="J91" s="71">
        <v>113.979</v>
      </c>
      <c r="K91" s="21">
        <v>52788</v>
      </c>
      <c r="L91" s="21">
        <v>46314</v>
      </c>
      <c r="M91" s="21">
        <v>42900</v>
      </c>
      <c r="N91" s="21"/>
      <c r="O91" s="21">
        <v>-3414</v>
      </c>
      <c r="P91" s="21"/>
      <c r="Q91" s="21"/>
      <c r="R91" s="22">
        <v>6.5</v>
      </c>
      <c r="S91" s="22">
        <v>9.5619999999999994</v>
      </c>
      <c r="T91" s="20" t="s">
        <v>5189</v>
      </c>
      <c r="U91" s="21">
        <v>251</v>
      </c>
      <c r="V91" s="21">
        <v>3010</v>
      </c>
      <c r="W91" s="34">
        <v>34653</v>
      </c>
      <c r="X91" s="34">
        <v>45306</v>
      </c>
      <c r="Y91" s="109"/>
      <c r="Z91" s="70" t="s">
        <v>4927</v>
      </c>
      <c r="AA91" s="20" t="s">
        <v>4926</v>
      </c>
      <c r="AB91" s="109"/>
      <c r="AC91" s="19"/>
      <c r="AD91" s="22"/>
      <c r="AE91" s="19"/>
    </row>
    <row r="92" spans="2:31" x14ac:dyDescent="0.2">
      <c r="B92" s="14" t="s">
        <v>18254</v>
      </c>
      <c r="C92" s="33" t="s">
        <v>18253</v>
      </c>
      <c r="D92" s="16" t="s">
        <v>18252</v>
      </c>
      <c r="E92" s="103" t="s">
        <v>26</v>
      </c>
      <c r="F92" s="18" t="s">
        <v>26</v>
      </c>
      <c r="G92" s="111" t="s">
        <v>590</v>
      </c>
      <c r="H92" s="102" t="s">
        <v>4412</v>
      </c>
      <c r="I92" s="21">
        <v>13088</v>
      </c>
      <c r="J92" s="71">
        <v>113.854</v>
      </c>
      <c r="K92" s="21">
        <v>17402</v>
      </c>
      <c r="L92" s="21">
        <v>15285</v>
      </c>
      <c r="M92" s="21">
        <v>13941</v>
      </c>
      <c r="N92" s="21"/>
      <c r="O92" s="21">
        <v>-1344</v>
      </c>
      <c r="P92" s="21"/>
      <c r="Q92" s="21"/>
      <c r="R92" s="22">
        <v>6.5</v>
      </c>
      <c r="S92" s="22">
        <v>10.188000000000001</v>
      </c>
      <c r="T92" s="20" t="s">
        <v>5189</v>
      </c>
      <c r="U92" s="21">
        <v>83</v>
      </c>
      <c r="V92" s="21">
        <v>993</v>
      </c>
      <c r="W92" s="34">
        <v>34653</v>
      </c>
      <c r="X92" s="34">
        <v>45366</v>
      </c>
      <c r="Y92" s="109"/>
      <c r="Z92" s="70" t="s">
        <v>4927</v>
      </c>
      <c r="AA92" s="20" t="s">
        <v>4926</v>
      </c>
      <c r="AB92" s="109"/>
      <c r="AC92" s="19"/>
      <c r="AD92" s="22"/>
      <c r="AE92" s="19"/>
    </row>
    <row r="93" spans="2:31" x14ac:dyDescent="0.2">
      <c r="B93" s="14" t="s">
        <v>18251</v>
      </c>
      <c r="C93" s="33" t="s">
        <v>18250</v>
      </c>
      <c r="D93" s="16" t="s">
        <v>18249</v>
      </c>
      <c r="E93" s="103" t="s">
        <v>26</v>
      </c>
      <c r="F93" s="18" t="s">
        <v>26</v>
      </c>
      <c r="G93" s="111" t="s">
        <v>590</v>
      </c>
      <c r="H93" s="102" t="s">
        <v>4412</v>
      </c>
      <c r="I93" s="21">
        <v>126176</v>
      </c>
      <c r="J93" s="71">
        <v>112.134</v>
      </c>
      <c r="K93" s="21">
        <v>146050</v>
      </c>
      <c r="L93" s="21">
        <v>130246</v>
      </c>
      <c r="M93" s="21">
        <v>127893</v>
      </c>
      <c r="N93" s="21"/>
      <c r="O93" s="21">
        <v>1668</v>
      </c>
      <c r="P93" s="21"/>
      <c r="Q93" s="21"/>
      <c r="R93" s="22">
        <v>6</v>
      </c>
      <c r="S93" s="22">
        <v>6.7089999999999996</v>
      </c>
      <c r="T93" s="20" t="s">
        <v>5189</v>
      </c>
      <c r="U93" s="21">
        <v>651</v>
      </c>
      <c r="V93" s="21">
        <v>7815</v>
      </c>
      <c r="W93" s="34">
        <v>35087</v>
      </c>
      <c r="X93" s="34">
        <v>45397</v>
      </c>
      <c r="Y93" s="109"/>
      <c r="Z93" s="70" t="s">
        <v>4927</v>
      </c>
      <c r="AA93" s="20" t="s">
        <v>4926</v>
      </c>
      <c r="AB93" s="109"/>
      <c r="AC93" s="19"/>
      <c r="AD93" s="22"/>
      <c r="AE93" s="19"/>
    </row>
    <row r="94" spans="2:31" x14ac:dyDescent="0.2">
      <c r="B94" s="14" t="s">
        <v>18248</v>
      </c>
      <c r="C94" s="33" t="s">
        <v>18247</v>
      </c>
      <c r="D94" s="16" t="s">
        <v>18246</v>
      </c>
      <c r="E94" s="103" t="s">
        <v>26</v>
      </c>
      <c r="F94" s="18" t="s">
        <v>26</v>
      </c>
      <c r="G94" s="111" t="s">
        <v>590</v>
      </c>
      <c r="H94" s="102" t="s">
        <v>4412</v>
      </c>
      <c r="I94" s="21">
        <v>37040</v>
      </c>
      <c r="J94" s="71">
        <v>113.869</v>
      </c>
      <c r="K94" s="21">
        <v>49258</v>
      </c>
      <c r="L94" s="21">
        <v>43258</v>
      </c>
      <c r="M94" s="21">
        <v>40032</v>
      </c>
      <c r="N94" s="21"/>
      <c r="O94" s="21">
        <v>-3226</v>
      </c>
      <c r="P94" s="21"/>
      <c r="Q94" s="21"/>
      <c r="R94" s="22">
        <v>6.5</v>
      </c>
      <c r="S94" s="22">
        <v>9.6010000000000009</v>
      </c>
      <c r="T94" s="20" t="s">
        <v>5189</v>
      </c>
      <c r="U94" s="21">
        <v>234</v>
      </c>
      <c r="V94" s="21">
        <v>2812</v>
      </c>
      <c r="W94" s="34">
        <v>34653</v>
      </c>
      <c r="X94" s="34">
        <v>45306</v>
      </c>
      <c r="Y94" s="109"/>
      <c r="Z94" s="70" t="s">
        <v>4927</v>
      </c>
      <c r="AA94" s="20" t="s">
        <v>4926</v>
      </c>
      <c r="AB94" s="109"/>
      <c r="AC94" s="19"/>
      <c r="AD94" s="22"/>
      <c r="AE94" s="19"/>
    </row>
    <row r="95" spans="2:31" x14ac:dyDescent="0.2">
      <c r="B95" s="14" t="s">
        <v>18245</v>
      </c>
      <c r="C95" s="33" t="s">
        <v>18244</v>
      </c>
      <c r="D95" s="16" t="s">
        <v>18243</v>
      </c>
      <c r="E95" s="103" t="s">
        <v>26</v>
      </c>
      <c r="F95" s="18" t="s">
        <v>26</v>
      </c>
      <c r="G95" s="111" t="s">
        <v>590</v>
      </c>
      <c r="H95" s="102" t="s">
        <v>4412</v>
      </c>
      <c r="I95" s="21">
        <v>14796</v>
      </c>
      <c r="J95" s="71">
        <v>111.22799999999999</v>
      </c>
      <c r="K95" s="21">
        <v>16988</v>
      </c>
      <c r="L95" s="21">
        <v>15273</v>
      </c>
      <c r="M95" s="21">
        <v>14972</v>
      </c>
      <c r="N95" s="21"/>
      <c r="O95" s="21">
        <v>95</v>
      </c>
      <c r="P95" s="21"/>
      <c r="Q95" s="21"/>
      <c r="R95" s="22">
        <v>6</v>
      </c>
      <c r="S95" s="22">
        <v>6.7839999999999998</v>
      </c>
      <c r="T95" s="20" t="s">
        <v>5189</v>
      </c>
      <c r="U95" s="21">
        <v>76</v>
      </c>
      <c r="V95" s="21">
        <v>916</v>
      </c>
      <c r="W95" s="34">
        <v>35087</v>
      </c>
      <c r="X95" s="34">
        <v>45275</v>
      </c>
      <c r="Y95" s="109"/>
      <c r="Z95" s="70" t="s">
        <v>4927</v>
      </c>
      <c r="AA95" s="20" t="s">
        <v>4926</v>
      </c>
      <c r="AB95" s="109"/>
      <c r="AC95" s="19"/>
      <c r="AD95" s="22"/>
      <c r="AE95" s="19"/>
    </row>
    <row r="96" spans="2:31" x14ac:dyDescent="0.2">
      <c r="B96" s="14" t="s">
        <v>18242</v>
      </c>
      <c r="C96" s="33" t="s">
        <v>18241</v>
      </c>
      <c r="D96" s="16" t="s">
        <v>18240</v>
      </c>
      <c r="E96" s="103" t="s">
        <v>26</v>
      </c>
      <c r="F96" s="18" t="s">
        <v>26</v>
      </c>
      <c r="G96" s="111" t="s">
        <v>590</v>
      </c>
      <c r="H96" s="102" t="s">
        <v>4412</v>
      </c>
      <c r="I96" s="21">
        <v>10879</v>
      </c>
      <c r="J96" s="71">
        <v>111.22799999999999</v>
      </c>
      <c r="K96" s="21">
        <v>12491</v>
      </c>
      <c r="L96" s="21">
        <v>11230</v>
      </c>
      <c r="M96" s="21">
        <v>11024</v>
      </c>
      <c r="N96" s="21"/>
      <c r="O96" s="21">
        <v>-8</v>
      </c>
      <c r="P96" s="21"/>
      <c r="Q96" s="21"/>
      <c r="R96" s="22">
        <v>6</v>
      </c>
      <c r="S96" s="22">
        <v>6.7249999999999996</v>
      </c>
      <c r="T96" s="20" t="s">
        <v>5189</v>
      </c>
      <c r="U96" s="21">
        <v>56</v>
      </c>
      <c r="V96" s="21">
        <v>674</v>
      </c>
      <c r="W96" s="34">
        <v>35087</v>
      </c>
      <c r="X96" s="34">
        <v>45275</v>
      </c>
      <c r="Y96" s="109"/>
      <c r="Z96" s="70" t="s">
        <v>4927</v>
      </c>
      <c r="AA96" s="20" t="s">
        <v>4926</v>
      </c>
      <c r="AB96" s="109"/>
      <c r="AC96" s="19"/>
      <c r="AD96" s="22"/>
      <c r="AE96" s="19"/>
    </row>
    <row r="97" spans="2:31" x14ac:dyDescent="0.2">
      <c r="B97" s="14" t="s">
        <v>18239</v>
      </c>
      <c r="C97" s="33" t="s">
        <v>18238</v>
      </c>
      <c r="D97" s="16" t="s">
        <v>18237</v>
      </c>
      <c r="E97" s="103" t="s">
        <v>26</v>
      </c>
      <c r="F97" s="18" t="s">
        <v>26</v>
      </c>
      <c r="G97" s="111" t="s">
        <v>590</v>
      </c>
      <c r="H97" s="102" t="s">
        <v>4412</v>
      </c>
      <c r="I97" s="21">
        <v>3280</v>
      </c>
      <c r="J97" s="71">
        <v>115.553</v>
      </c>
      <c r="K97" s="21">
        <v>4427</v>
      </c>
      <c r="L97" s="21">
        <v>3831</v>
      </c>
      <c r="M97" s="21">
        <v>3503</v>
      </c>
      <c r="N97" s="21"/>
      <c r="O97" s="21">
        <v>-328</v>
      </c>
      <c r="P97" s="21"/>
      <c r="Q97" s="21"/>
      <c r="R97" s="22">
        <v>6.5</v>
      </c>
      <c r="S97" s="22">
        <v>10.109</v>
      </c>
      <c r="T97" s="20" t="s">
        <v>5189</v>
      </c>
      <c r="U97" s="21">
        <v>21</v>
      </c>
      <c r="V97" s="21">
        <v>249</v>
      </c>
      <c r="W97" s="34">
        <v>34653</v>
      </c>
      <c r="X97" s="34">
        <v>45306</v>
      </c>
      <c r="Y97" s="109"/>
      <c r="Z97" s="70" t="s">
        <v>4927</v>
      </c>
      <c r="AA97" s="20" t="s">
        <v>4926</v>
      </c>
      <c r="AB97" s="109"/>
      <c r="AC97" s="19"/>
      <c r="AD97" s="22"/>
      <c r="AE97" s="19"/>
    </row>
    <row r="98" spans="2:31" x14ac:dyDescent="0.2">
      <c r="B98" s="14" t="s">
        <v>18236</v>
      </c>
      <c r="C98" s="33" t="s">
        <v>18235</v>
      </c>
      <c r="D98" s="16" t="s">
        <v>18234</v>
      </c>
      <c r="E98" s="103" t="s">
        <v>26</v>
      </c>
      <c r="F98" s="18" t="s">
        <v>26</v>
      </c>
      <c r="G98" s="111" t="s">
        <v>590</v>
      </c>
      <c r="H98" s="102" t="s">
        <v>4412</v>
      </c>
      <c r="I98" s="21">
        <v>44489</v>
      </c>
      <c r="J98" s="71">
        <v>112.447</v>
      </c>
      <c r="K98" s="21">
        <v>51641</v>
      </c>
      <c r="L98" s="21">
        <v>45924</v>
      </c>
      <c r="M98" s="21">
        <v>45120</v>
      </c>
      <c r="N98" s="21"/>
      <c r="O98" s="21">
        <v>-3</v>
      </c>
      <c r="P98" s="21"/>
      <c r="Q98" s="21"/>
      <c r="R98" s="22">
        <v>6</v>
      </c>
      <c r="S98" s="22">
        <v>6.6950000000000003</v>
      </c>
      <c r="T98" s="20" t="s">
        <v>5189</v>
      </c>
      <c r="U98" s="21">
        <v>230</v>
      </c>
      <c r="V98" s="21">
        <v>2756</v>
      </c>
      <c r="W98" s="34">
        <v>35087</v>
      </c>
      <c r="X98" s="34">
        <v>45245</v>
      </c>
      <c r="Y98" s="109"/>
      <c r="Z98" s="70" t="s">
        <v>4927</v>
      </c>
      <c r="AA98" s="20" t="s">
        <v>4926</v>
      </c>
      <c r="AB98" s="109"/>
      <c r="AC98" s="19"/>
      <c r="AD98" s="22"/>
      <c r="AE98" s="19"/>
    </row>
    <row r="99" spans="2:31" x14ac:dyDescent="0.2">
      <c r="B99" s="14" t="s">
        <v>18233</v>
      </c>
      <c r="C99" s="33" t="s">
        <v>18232</v>
      </c>
      <c r="D99" s="16" t="s">
        <v>18231</v>
      </c>
      <c r="E99" s="103" t="s">
        <v>26</v>
      </c>
      <c r="F99" s="18" t="s">
        <v>26</v>
      </c>
      <c r="G99" s="111" t="s">
        <v>590</v>
      </c>
      <c r="H99" s="102" t="s">
        <v>4412</v>
      </c>
      <c r="I99" s="21">
        <v>109227</v>
      </c>
      <c r="J99" s="71">
        <v>113.729</v>
      </c>
      <c r="K99" s="21">
        <v>125855</v>
      </c>
      <c r="L99" s="21">
        <v>110662</v>
      </c>
      <c r="M99" s="21">
        <v>109825</v>
      </c>
      <c r="N99" s="21"/>
      <c r="O99" s="21">
        <v>-837</v>
      </c>
      <c r="P99" s="21"/>
      <c r="Q99" s="21"/>
      <c r="R99" s="22">
        <v>6.5</v>
      </c>
      <c r="S99" s="22">
        <v>6.7850000000000001</v>
      </c>
      <c r="T99" s="20" t="s">
        <v>5189</v>
      </c>
      <c r="U99" s="21">
        <v>599</v>
      </c>
      <c r="V99" s="21">
        <v>7193</v>
      </c>
      <c r="W99" s="34">
        <v>34302</v>
      </c>
      <c r="X99" s="34">
        <v>45306</v>
      </c>
      <c r="Y99" s="109"/>
      <c r="Z99" s="70" t="s">
        <v>4927</v>
      </c>
      <c r="AA99" s="20" t="s">
        <v>4926</v>
      </c>
      <c r="AB99" s="109"/>
      <c r="AC99" s="19"/>
      <c r="AD99" s="22"/>
      <c r="AE99" s="19"/>
    </row>
    <row r="100" spans="2:31" x14ac:dyDescent="0.2">
      <c r="B100" s="14" t="s">
        <v>18230</v>
      </c>
      <c r="C100" s="33" t="s">
        <v>18229</v>
      </c>
      <c r="D100" s="16" t="s">
        <v>18228</v>
      </c>
      <c r="E100" s="103" t="s">
        <v>26</v>
      </c>
      <c r="F100" s="18" t="s">
        <v>26</v>
      </c>
      <c r="G100" s="111" t="s">
        <v>590</v>
      </c>
      <c r="H100" s="102" t="s">
        <v>4412</v>
      </c>
      <c r="I100" s="21">
        <v>60690</v>
      </c>
      <c r="J100" s="71">
        <v>115.553</v>
      </c>
      <c r="K100" s="21">
        <v>71051</v>
      </c>
      <c r="L100" s="21">
        <v>61488</v>
      </c>
      <c r="M100" s="21">
        <v>61045</v>
      </c>
      <c r="N100" s="21"/>
      <c r="O100" s="21">
        <v>-442</v>
      </c>
      <c r="P100" s="21"/>
      <c r="Q100" s="21"/>
      <c r="R100" s="22">
        <v>6.5</v>
      </c>
      <c r="S100" s="22">
        <v>6.7709999999999999</v>
      </c>
      <c r="T100" s="20" t="s">
        <v>5189</v>
      </c>
      <c r="U100" s="21">
        <v>333</v>
      </c>
      <c r="V100" s="21">
        <v>3997</v>
      </c>
      <c r="W100" s="34">
        <v>34302</v>
      </c>
      <c r="X100" s="34">
        <v>45306</v>
      </c>
      <c r="Y100" s="109"/>
      <c r="Z100" s="70" t="s">
        <v>4927</v>
      </c>
      <c r="AA100" s="20" t="s">
        <v>4926</v>
      </c>
      <c r="AB100" s="109"/>
      <c r="AC100" s="19"/>
      <c r="AD100" s="22"/>
      <c r="AE100" s="19"/>
    </row>
    <row r="101" spans="2:31" x14ac:dyDescent="0.2">
      <c r="B101" s="14" t="s">
        <v>18227</v>
      </c>
      <c r="C101" s="33" t="s">
        <v>18226</v>
      </c>
      <c r="D101" s="16" t="s">
        <v>18225</v>
      </c>
      <c r="E101" s="103" t="s">
        <v>26</v>
      </c>
      <c r="F101" s="18" t="s">
        <v>26</v>
      </c>
      <c r="G101" s="111" t="s">
        <v>590</v>
      </c>
      <c r="H101" s="102" t="s">
        <v>4412</v>
      </c>
      <c r="I101" s="21">
        <v>34038</v>
      </c>
      <c r="J101" s="71">
        <v>113.979</v>
      </c>
      <c r="K101" s="21">
        <v>42414</v>
      </c>
      <c r="L101" s="21">
        <v>37212</v>
      </c>
      <c r="M101" s="21">
        <v>35538</v>
      </c>
      <c r="N101" s="21"/>
      <c r="O101" s="21">
        <v>-1674</v>
      </c>
      <c r="P101" s="21"/>
      <c r="Q101" s="21"/>
      <c r="R101" s="22">
        <v>6.5</v>
      </c>
      <c r="S101" s="22">
        <v>8.3049999999999997</v>
      </c>
      <c r="T101" s="20" t="s">
        <v>5189</v>
      </c>
      <c r="U101" s="21">
        <v>202</v>
      </c>
      <c r="V101" s="21">
        <v>2419</v>
      </c>
      <c r="W101" s="34">
        <v>34472</v>
      </c>
      <c r="X101" s="34">
        <v>45337</v>
      </c>
      <c r="Y101" s="109"/>
      <c r="Z101" s="70" t="s">
        <v>4927</v>
      </c>
      <c r="AA101" s="20" t="s">
        <v>4926</v>
      </c>
      <c r="AB101" s="109"/>
      <c r="AC101" s="19"/>
      <c r="AD101" s="22"/>
      <c r="AE101" s="19"/>
    </row>
    <row r="102" spans="2:31" x14ac:dyDescent="0.2">
      <c r="B102" s="14" t="s">
        <v>18224</v>
      </c>
      <c r="C102" s="33" t="s">
        <v>18223</v>
      </c>
      <c r="D102" s="16" t="s">
        <v>18222</v>
      </c>
      <c r="E102" s="103" t="s">
        <v>26</v>
      </c>
      <c r="F102" s="18" t="s">
        <v>26</v>
      </c>
      <c r="G102" s="111" t="s">
        <v>590</v>
      </c>
      <c r="H102" s="102" t="s">
        <v>4412</v>
      </c>
      <c r="I102" s="21">
        <v>102799</v>
      </c>
      <c r="J102" s="71">
        <v>113.979</v>
      </c>
      <c r="K102" s="21">
        <v>128098</v>
      </c>
      <c r="L102" s="21">
        <v>112387</v>
      </c>
      <c r="M102" s="21">
        <v>107257</v>
      </c>
      <c r="N102" s="21"/>
      <c r="O102" s="21">
        <v>-5130</v>
      </c>
      <c r="P102" s="21"/>
      <c r="Q102" s="21"/>
      <c r="R102" s="22">
        <v>6.5</v>
      </c>
      <c r="S102" s="22">
        <v>8.327</v>
      </c>
      <c r="T102" s="20" t="s">
        <v>5189</v>
      </c>
      <c r="U102" s="21">
        <v>609</v>
      </c>
      <c r="V102" s="21">
        <v>7305</v>
      </c>
      <c r="W102" s="34">
        <v>34472</v>
      </c>
      <c r="X102" s="34">
        <v>45366</v>
      </c>
      <c r="Y102" s="109"/>
      <c r="Z102" s="70" t="s">
        <v>4927</v>
      </c>
      <c r="AA102" s="20" t="s">
        <v>4926</v>
      </c>
      <c r="AB102" s="109"/>
      <c r="AC102" s="19"/>
      <c r="AD102" s="22"/>
      <c r="AE102" s="19"/>
    </row>
    <row r="103" spans="2:31" x14ac:dyDescent="0.2">
      <c r="B103" s="14" t="s">
        <v>18221</v>
      </c>
      <c r="C103" s="33" t="s">
        <v>18220</v>
      </c>
      <c r="D103" s="16" t="s">
        <v>18219</v>
      </c>
      <c r="E103" s="103" t="s">
        <v>26</v>
      </c>
      <c r="F103" s="18" t="s">
        <v>26</v>
      </c>
      <c r="G103" s="111" t="s">
        <v>590</v>
      </c>
      <c r="H103" s="102" t="s">
        <v>4412</v>
      </c>
      <c r="I103" s="21">
        <v>20615</v>
      </c>
      <c r="J103" s="71">
        <v>111.22799999999999</v>
      </c>
      <c r="K103" s="21">
        <v>23670</v>
      </c>
      <c r="L103" s="21">
        <v>21280</v>
      </c>
      <c r="M103" s="21">
        <v>20932</v>
      </c>
      <c r="N103" s="21"/>
      <c r="O103" s="21">
        <v>426</v>
      </c>
      <c r="P103" s="21"/>
      <c r="Q103" s="21"/>
      <c r="R103" s="22">
        <v>6</v>
      </c>
      <c r="S103" s="22">
        <v>6.6479999999999997</v>
      </c>
      <c r="T103" s="20" t="s">
        <v>5189</v>
      </c>
      <c r="U103" s="21">
        <v>106</v>
      </c>
      <c r="V103" s="21">
        <v>1277</v>
      </c>
      <c r="W103" s="34">
        <v>35087</v>
      </c>
      <c r="X103" s="34">
        <v>45245</v>
      </c>
      <c r="Y103" s="109"/>
      <c r="Z103" s="70" t="s">
        <v>4927</v>
      </c>
      <c r="AA103" s="20" t="s">
        <v>4926</v>
      </c>
      <c r="AB103" s="109"/>
      <c r="AC103" s="19"/>
      <c r="AD103" s="22"/>
      <c r="AE103" s="19"/>
    </row>
    <row r="104" spans="2:31" x14ac:dyDescent="0.2">
      <c r="B104" s="14" t="s">
        <v>18218</v>
      </c>
      <c r="C104" s="33" t="s">
        <v>18217</v>
      </c>
      <c r="D104" s="16" t="s">
        <v>18216</v>
      </c>
      <c r="E104" s="103" t="s">
        <v>26</v>
      </c>
      <c r="F104" s="18" t="s">
        <v>26</v>
      </c>
      <c r="G104" s="111" t="s">
        <v>590</v>
      </c>
      <c r="H104" s="102" t="s">
        <v>4412</v>
      </c>
      <c r="I104" s="21">
        <v>85742</v>
      </c>
      <c r="J104" s="71">
        <v>112.197</v>
      </c>
      <c r="K104" s="21">
        <v>99303</v>
      </c>
      <c r="L104" s="21">
        <v>88508</v>
      </c>
      <c r="M104" s="21">
        <v>87051</v>
      </c>
      <c r="N104" s="21"/>
      <c r="O104" s="21">
        <v>-445</v>
      </c>
      <c r="P104" s="21"/>
      <c r="Q104" s="21"/>
      <c r="R104" s="22">
        <v>6</v>
      </c>
      <c r="S104" s="22">
        <v>6.65</v>
      </c>
      <c r="T104" s="20" t="s">
        <v>5189</v>
      </c>
      <c r="U104" s="21">
        <v>443</v>
      </c>
      <c r="V104" s="21">
        <v>5310</v>
      </c>
      <c r="W104" s="34">
        <v>35087</v>
      </c>
      <c r="X104" s="34">
        <v>45275</v>
      </c>
      <c r="Y104" s="109"/>
      <c r="Z104" s="70" t="s">
        <v>4927</v>
      </c>
      <c r="AA104" s="20" t="s">
        <v>4926</v>
      </c>
      <c r="AB104" s="109"/>
      <c r="AC104" s="19"/>
      <c r="AD104" s="22"/>
      <c r="AE104" s="19"/>
    </row>
    <row r="105" spans="2:31" x14ac:dyDescent="0.2">
      <c r="B105" s="14" t="s">
        <v>18215</v>
      </c>
      <c r="C105" s="33" t="s">
        <v>18214</v>
      </c>
      <c r="D105" s="16" t="s">
        <v>18213</v>
      </c>
      <c r="E105" s="103" t="s">
        <v>26</v>
      </c>
      <c r="F105" s="18" t="s">
        <v>26</v>
      </c>
      <c r="G105" s="111" t="s">
        <v>590</v>
      </c>
      <c r="H105" s="102" t="s">
        <v>4412</v>
      </c>
      <c r="I105" s="21">
        <v>25854</v>
      </c>
      <c r="J105" s="71">
        <v>113.916</v>
      </c>
      <c r="K105" s="21">
        <v>34396</v>
      </c>
      <c r="L105" s="21">
        <v>30194</v>
      </c>
      <c r="M105" s="21">
        <v>27921</v>
      </c>
      <c r="N105" s="21"/>
      <c r="O105" s="21">
        <v>-2273</v>
      </c>
      <c r="P105" s="21"/>
      <c r="Q105" s="21"/>
      <c r="R105" s="22">
        <v>6.5</v>
      </c>
      <c r="S105" s="22">
        <v>9.6329999999999991</v>
      </c>
      <c r="T105" s="20" t="s">
        <v>5189</v>
      </c>
      <c r="U105" s="21">
        <v>164</v>
      </c>
      <c r="V105" s="21">
        <v>1963</v>
      </c>
      <c r="W105" s="34">
        <v>34653</v>
      </c>
      <c r="X105" s="34">
        <v>45306</v>
      </c>
      <c r="Y105" s="109"/>
      <c r="Z105" s="70" t="s">
        <v>4927</v>
      </c>
      <c r="AA105" s="20" t="s">
        <v>4926</v>
      </c>
      <c r="AB105" s="109"/>
      <c r="AC105" s="19"/>
      <c r="AD105" s="22"/>
      <c r="AE105" s="19"/>
    </row>
    <row r="106" spans="2:31" x14ac:dyDescent="0.2">
      <c r="B106" s="14" t="s">
        <v>18212</v>
      </c>
      <c r="C106" s="33" t="s">
        <v>18211</v>
      </c>
      <c r="D106" s="16" t="s">
        <v>18210</v>
      </c>
      <c r="E106" s="103" t="s">
        <v>26</v>
      </c>
      <c r="F106" s="18" t="s">
        <v>26</v>
      </c>
      <c r="G106" s="111" t="s">
        <v>590</v>
      </c>
      <c r="H106" s="102" t="s">
        <v>4412</v>
      </c>
      <c r="I106" s="21">
        <v>10193</v>
      </c>
      <c r="J106" s="71">
        <v>113.979</v>
      </c>
      <c r="K106" s="21">
        <v>12701</v>
      </c>
      <c r="L106" s="21">
        <v>11144</v>
      </c>
      <c r="M106" s="21">
        <v>10651</v>
      </c>
      <c r="N106" s="21"/>
      <c r="O106" s="21">
        <v>-493</v>
      </c>
      <c r="P106" s="21"/>
      <c r="Q106" s="21"/>
      <c r="R106" s="22">
        <v>6.5</v>
      </c>
      <c r="S106" s="22">
        <v>8.2870000000000008</v>
      </c>
      <c r="T106" s="20" t="s">
        <v>5189</v>
      </c>
      <c r="U106" s="21">
        <v>60</v>
      </c>
      <c r="V106" s="21">
        <v>724</v>
      </c>
      <c r="W106" s="34">
        <v>34472</v>
      </c>
      <c r="X106" s="34">
        <v>45245</v>
      </c>
      <c r="Y106" s="109"/>
      <c r="Z106" s="70" t="s">
        <v>4927</v>
      </c>
      <c r="AA106" s="20" t="s">
        <v>4926</v>
      </c>
      <c r="AB106" s="109"/>
      <c r="AC106" s="19"/>
      <c r="AD106" s="22"/>
      <c r="AE106" s="19"/>
    </row>
    <row r="107" spans="2:31" x14ac:dyDescent="0.2">
      <c r="B107" s="14" t="s">
        <v>18209</v>
      </c>
      <c r="C107" s="33" t="s">
        <v>18208</v>
      </c>
      <c r="D107" s="16" t="s">
        <v>18207</v>
      </c>
      <c r="E107" s="103" t="s">
        <v>26</v>
      </c>
      <c r="F107" s="18" t="s">
        <v>26</v>
      </c>
      <c r="G107" s="111" t="s">
        <v>590</v>
      </c>
      <c r="H107" s="102" t="s">
        <v>4412</v>
      </c>
      <c r="I107" s="21">
        <v>65199</v>
      </c>
      <c r="J107" s="71">
        <v>112.04</v>
      </c>
      <c r="K107" s="21">
        <v>75406</v>
      </c>
      <c r="L107" s="21">
        <v>67302</v>
      </c>
      <c r="M107" s="21">
        <v>66339</v>
      </c>
      <c r="N107" s="21"/>
      <c r="O107" s="21">
        <v>-129</v>
      </c>
      <c r="P107" s="21"/>
      <c r="Q107" s="21"/>
      <c r="R107" s="22">
        <v>6</v>
      </c>
      <c r="S107" s="22">
        <v>6.5609999999999999</v>
      </c>
      <c r="T107" s="20" t="s">
        <v>5189</v>
      </c>
      <c r="U107" s="21">
        <v>337</v>
      </c>
      <c r="V107" s="21">
        <v>4038</v>
      </c>
      <c r="W107" s="34">
        <v>35087</v>
      </c>
      <c r="X107" s="34">
        <v>45275</v>
      </c>
      <c r="Y107" s="109"/>
      <c r="Z107" s="70" t="s">
        <v>4927</v>
      </c>
      <c r="AA107" s="20" t="s">
        <v>4926</v>
      </c>
      <c r="AB107" s="109"/>
      <c r="AC107" s="19"/>
      <c r="AD107" s="22"/>
      <c r="AE107" s="19"/>
    </row>
    <row r="108" spans="2:31" x14ac:dyDescent="0.2">
      <c r="B108" s="14" t="s">
        <v>18206</v>
      </c>
      <c r="C108" s="33" t="s">
        <v>18205</v>
      </c>
      <c r="D108" s="16" t="s">
        <v>18204</v>
      </c>
      <c r="E108" s="103" t="s">
        <v>26</v>
      </c>
      <c r="F108" s="18" t="s">
        <v>26</v>
      </c>
      <c r="G108" s="111" t="s">
        <v>590</v>
      </c>
      <c r="H108" s="102" t="s">
        <v>4412</v>
      </c>
      <c r="I108" s="21">
        <v>10347</v>
      </c>
      <c r="J108" s="71">
        <v>113.666</v>
      </c>
      <c r="K108" s="21">
        <v>13736</v>
      </c>
      <c r="L108" s="21">
        <v>12084</v>
      </c>
      <c r="M108" s="21">
        <v>11154</v>
      </c>
      <c r="N108" s="21"/>
      <c r="O108" s="21">
        <v>-931</v>
      </c>
      <c r="P108" s="21"/>
      <c r="Q108" s="21"/>
      <c r="R108" s="22">
        <v>6.5</v>
      </c>
      <c r="S108" s="22">
        <v>9.7210000000000001</v>
      </c>
      <c r="T108" s="20" t="s">
        <v>5189</v>
      </c>
      <c r="U108" s="21">
        <v>65</v>
      </c>
      <c r="V108" s="21">
        <v>785</v>
      </c>
      <c r="W108" s="34">
        <v>34653</v>
      </c>
      <c r="X108" s="34">
        <v>45275</v>
      </c>
      <c r="Y108" s="109"/>
      <c r="Z108" s="70" t="s">
        <v>4927</v>
      </c>
      <c r="AA108" s="20" t="s">
        <v>4926</v>
      </c>
      <c r="AB108" s="109"/>
      <c r="AC108" s="19"/>
      <c r="AD108" s="22"/>
      <c r="AE108" s="19"/>
    </row>
    <row r="109" spans="2:31" x14ac:dyDescent="0.2">
      <c r="B109" s="14" t="s">
        <v>18203</v>
      </c>
      <c r="C109" s="33" t="s">
        <v>18202</v>
      </c>
      <c r="D109" s="16" t="s">
        <v>18201</v>
      </c>
      <c r="E109" s="103" t="s">
        <v>26</v>
      </c>
      <c r="F109" s="18" t="s">
        <v>26</v>
      </c>
      <c r="G109" s="111" t="s">
        <v>590</v>
      </c>
      <c r="H109" s="102" t="s">
        <v>4412</v>
      </c>
      <c r="I109" s="21">
        <v>19102</v>
      </c>
      <c r="J109" s="71">
        <v>115.553</v>
      </c>
      <c r="K109" s="21">
        <v>25779</v>
      </c>
      <c r="L109" s="21">
        <v>22309</v>
      </c>
      <c r="M109" s="21">
        <v>20921</v>
      </c>
      <c r="N109" s="21"/>
      <c r="O109" s="21">
        <v>-1388</v>
      </c>
      <c r="P109" s="21"/>
      <c r="Q109" s="21"/>
      <c r="R109" s="22">
        <v>6.5</v>
      </c>
      <c r="S109" s="22">
        <v>9.0519999999999996</v>
      </c>
      <c r="T109" s="20" t="s">
        <v>5189</v>
      </c>
      <c r="U109" s="21">
        <v>121</v>
      </c>
      <c r="V109" s="21">
        <v>1450</v>
      </c>
      <c r="W109" s="34">
        <v>34653</v>
      </c>
      <c r="X109" s="34">
        <v>45306</v>
      </c>
      <c r="Y109" s="109"/>
      <c r="Z109" s="70" t="s">
        <v>4927</v>
      </c>
      <c r="AA109" s="20" t="s">
        <v>4926</v>
      </c>
      <c r="AB109" s="109"/>
      <c r="AC109" s="19"/>
      <c r="AD109" s="22"/>
      <c r="AE109" s="19"/>
    </row>
    <row r="110" spans="2:31" x14ac:dyDescent="0.2">
      <c r="B110" s="14" t="s">
        <v>18200</v>
      </c>
      <c r="C110" s="33" t="s">
        <v>18199</v>
      </c>
      <c r="D110" s="16" t="s">
        <v>18198</v>
      </c>
      <c r="E110" s="103" t="s">
        <v>26</v>
      </c>
      <c r="F110" s="18" t="s">
        <v>26</v>
      </c>
      <c r="G110" s="111" t="s">
        <v>590</v>
      </c>
      <c r="H110" s="102" t="s">
        <v>4412</v>
      </c>
      <c r="I110" s="21">
        <v>30510</v>
      </c>
      <c r="J110" s="71">
        <v>111.509</v>
      </c>
      <c r="K110" s="21">
        <v>35119</v>
      </c>
      <c r="L110" s="21">
        <v>31494</v>
      </c>
      <c r="M110" s="21">
        <v>30987</v>
      </c>
      <c r="N110" s="21"/>
      <c r="O110" s="21">
        <v>475</v>
      </c>
      <c r="P110" s="21"/>
      <c r="Q110" s="21"/>
      <c r="R110" s="22">
        <v>6</v>
      </c>
      <c r="S110" s="22">
        <v>6.633</v>
      </c>
      <c r="T110" s="20" t="s">
        <v>5189</v>
      </c>
      <c r="U110" s="21">
        <v>157</v>
      </c>
      <c r="V110" s="21">
        <v>1890</v>
      </c>
      <c r="W110" s="34">
        <v>35087</v>
      </c>
      <c r="X110" s="34">
        <v>45306</v>
      </c>
      <c r="Y110" s="109"/>
      <c r="Z110" s="70" t="s">
        <v>4927</v>
      </c>
      <c r="AA110" s="20" t="s">
        <v>4926</v>
      </c>
      <c r="AB110" s="109"/>
      <c r="AC110" s="19"/>
      <c r="AD110" s="22"/>
      <c r="AE110" s="19"/>
    </row>
    <row r="111" spans="2:31" x14ac:dyDescent="0.2">
      <c r="B111" s="14" t="s">
        <v>18197</v>
      </c>
      <c r="C111" s="33" t="s">
        <v>18196</v>
      </c>
      <c r="D111" s="16" t="s">
        <v>18195</v>
      </c>
      <c r="E111" s="103" t="s">
        <v>26</v>
      </c>
      <c r="F111" s="18" t="s">
        <v>26</v>
      </c>
      <c r="G111" s="111" t="s">
        <v>590</v>
      </c>
      <c r="H111" s="102" t="s">
        <v>4412</v>
      </c>
      <c r="I111" s="21">
        <v>362637</v>
      </c>
      <c r="J111" s="71">
        <v>112.134</v>
      </c>
      <c r="K111" s="21">
        <v>462043</v>
      </c>
      <c r="L111" s="21">
        <v>412045</v>
      </c>
      <c r="M111" s="21">
        <v>388473</v>
      </c>
      <c r="N111" s="21"/>
      <c r="O111" s="21">
        <v>6841</v>
      </c>
      <c r="P111" s="21"/>
      <c r="Q111" s="21"/>
      <c r="R111" s="22">
        <v>6</v>
      </c>
      <c r="S111" s="22">
        <v>8.4030000000000005</v>
      </c>
      <c r="T111" s="20" t="s">
        <v>5189</v>
      </c>
      <c r="U111" s="21">
        <v>2060</v>
      </c>
      <c r="V111" s="21">
        <v>24723</v>
      </c>
      <c r="W111" s="34">
        <v>35087</v>
      </c>
      <c r="X111" s="34">
        <v>45275</v>
      </c>
      <c r="Y111" s="109"/>
      <c r="Z111" s="70" t="s">
        <v>4927</v>
      </c>
      <c r="AA111" s="20" t="s">
        <v>4926</v>
      </c>
      <c r="AB111" s="109"/>
      <c r="AC111" s="19"/>
      <c r="AD111" s="22"/>
      <c r="AE111" s="19"/>
    </row>
    <row r="112" spans="2:31" x14ac:dyDescent="0.2">
      <c r="B112" s="14" t="s">
        <v>18194</v>
      </c>
      <c r="C112" s="33" t="s">
        <v>18193</v>
      </c>
      <c r="D112" s="16" t="s">
        <v>18192</v>
      </c>
      <c r="E112" s="103" t="s">
        <v>26</v>
      </c>
      <c r="F112" s="18" t="s">
        <v>26</v>
      </c>
      <c r="G112" s="111" t="s">
        <v>590</v>
      </c>
      <c r="H112" s="102" t="s">
        <v>4412</v>
      </c>
      <c r="I112" s="21">
        <v>103162</v>
      </c>
      <c r="J112" s="71">
        <v>112.134</v>
      </c>
      <c r="K112" s="21">
        <v>130350</v>
      </c>
      <c r="L112" s="21">
        <v>116245</v>
      </c>
      <c r="M112" s="21">
        <v>109719</v>
      </c>
      <c r="N112" s="21"/>
      <c r="O112" s="21">
        <v>-1183</v>
      </c>
      <c r="P112" s="21"/>
      <c r="Q112" s="21"/>
      <c r="R112" s="22">
        <v>6</v>
      </c>
      <c r="S112" s="22">
        <v>8.3480000000000008</v>
      </c>
      <c r="T112" s="20" t="s">
        <v>5189</v>
      </c>
      <c r="U112" s="21">
        <v>581</v>
      </c>
      <c r="V112" s="21">
        <v>6975</v>
      </c>
      <c r="W112" s="34">
        <v>35887</v>
      </c>
      <c r="X112" s="34">
        <v>45306</v>
      </c>
      <c r="Y112" s="109"/>
      <c r="Z112" s="70" t="s">
        <v>4927</v>
      </c>
      <c r="AA112" s="20" t="s">
        <v>4926</v>
      </c>
      <c r="AB112" s="109"/>
      <c r="AC112" s="19"/>
      <c r="AD112" s="22"/>
      <c r="AE112" s="19"/>
    </row>
    <row r="113" spans="2:31" x14ac:dyDescent="0.2">
      <c r="B113" s="14" t="s">
        <v>18191</v>
      </c>
      <c r="C113" s="33" t="s">
        <v>18190</v>
      </c>
      <c r="D113" s="16" t="s">
        <v>18189</v>
      </c>
      <c r="E113" s="103" t="s">
        <v>26</v>
      </c>
      <c r="F113" s="18" t="s">
        <v>26</v>
      </c>
      <c r="G113" s="111" t="s">
        <v>590</v>
      </c>
      <c r="H113" s="102" t="s">
        <v>4412</v>
      </c>
      <c r="I113" s="21">
        <v>19142</v>
      </c>
      <c r="J113" s="71">
        <v>113.729</v>
      </c>
      <c r="K113" s="21">
        <v>25424</v>
      </c>
      <c r="L113" s="21">
        <v>22355</v>
      </c>
      <c r="M113" s="21">
        <v>20607</v>
      </c>
      <c r="N113" s="21"/>
      <c r="O113" s="21">
        <v>-1748</v>
      </c>
      <c r="P113" s="21"/>
      <c r="Q113" s="21"/>
      <c r="R113" s="22">
        <v>6.5</v>
      </c>
      <c r="S113" s="22">
        <v>9.7460000000000004</v>
      </c>
      <c r="T113" s="20" t="s">
        <v>5189</v>
      </c>
      <c r="U113" s="21">
        <v>121</v>
      </c>
      <c r="V113" s="21">
        <v>1453</v>
      </c>
      <c r="W113" s="34">
        <v>34653</v>
      </c>
      <c r="X113" s="34">
        <v>45366</v>
      </c>
      <c r="Y113" s="109"/>
      <c r="Z113" s="70" t="s">
        <v>4927</v>
      </c>
      <c r="AA113" s="20" t="s">
        <v>4926</v>
      </c>
      <c r="AB113" s="109"/>
      <c r="AC113" s="19"/>
      <c r="AD113" s="22"/>
      <c r="AE113" s="19"/>
    </row>
    <row r="114" spans="2:31" x14ac:dyDescent="0.2">
      <c r="B114" s="14" t="s">
        <v>18188</v>
      </c>
      <c r="C114" s="33" t="s">
        <v>18187</v>
      </c>
      <c r="D114" s="16" t="s">
        <v>18186</v>
      </c>
      <c r="E114" s="103" t="s">
        <v>26</v>
      </c>
      <c r="F114" s="18" t="s">
        <v>26</v>
      </c>
      <c r="G114" s="111" t="s">
        <v>590</v>
      </c>
      <c r="H114" s="102" t="s">
        <v>4412</v>
      </c>
      <c r="I114" s="21">
        <v>13836</v>
      </c>
      <c r="J114" s="71">
        <v>115.553</v>
      </c>
      <c r="K114" s="21">
        <v>17479</v>
      </c>
      <c r="L114" s="21">
        <v>15127</v>
      </c>
      <c r="M114" s="21">
        <v>14368</v>
      </c>
      <c r="N114" s="21"/>
      <c r="O114" s="21">
        <v>-758</v>
      </c>
      <c r="P114" s="21"/>
      <c r="Q114" s="21"/>
      <c r="R114" s="22">
        <v>6.5</v>
      </c>
      <c r="S114" s="22">
        <v>8.5109999999999992</v>
      </c>
      <c r="T114" s="20" t="s">
        <v>5189</v>
      </c>
      <c r="U114" s="21">
        <v>82</v>
      </c>
      <c r="V114" s="21">
        <v>983</v>
      </c>
      <c r="W114" s="34">
        <v>34472</v>
      </c>
      <c r="X114" s="34">
        <v>45397</v>
      </c>
      <c r="Y114" s="109"/>
      <c r="Z114" s="70" t="s">
        <v>4927</v>
      </c>
      <c r="AA114" s="20" t="s">
        <v>4926</v>
      </c>
      <c r="AB114" s="109"/>
      <c r="AC114" s="19"/>
      <c r="AD114" s="22"/>
      <c r="AE114" s="19"/>
    </row>
    <row r="115" spans="2:31" x14ac:dyDescent="0.2">
      <c r="B115" s="14" t="s">
        <v>18185</v>
      </c>
      <c r="C115" s="33" t="s">
        <v>18184</v>
      </c>
      <c r="D115" s="16" t="s">
        <v>18183</v>
      </c>
      <c r="E115" s="103" t="s">
        <v>26</v>
      </c>
      <c r="F115" s="18" t="s">
        <v>26</v>
      </c>
      <c r="G115" s="111" t="s">
        <v>590</v>
      </c>
      <c r="H115" s="102" t="s">
        <v>4412</v>
      </c>
      <c r="I115" s="21">
        <v>13466</v>
      </c>
      <c r="J115" s="71">
        <v>114.895</v>
      </c>
      <c r="K115" s="21">
        <v>16915</v>
      </c>
      <c r="L115" s="21">
        <v>14722</v>
      </c>
      <c r="M115" s="21">
        <v>14105</v>
      </c>
      <c r="N115" s="21"/>
      <c r="O115" s="21">
        <v>-617</v>
      </c>
      <c r="P115" s="21"/>
      <c r="Q115" s="21"/>
      <c r="R115" s="22">
        <v>6.5</v>
      </c>
      <c r="S115" s="22">
        <v>8.1859999999999999</v>
      </c>
      <c r="T115" s="20" t="s">
        <v>5189</v>
      </c>
      <c r="U115" s="21">
        <v>80</v>
      </c>
      <c r="V115" s="21">
        <v>957</v>
      </c>
      <c r="W115" s="34">
        <v>34472</v>
      </c>
      <c r="X115" s="34">
        <v>45275</v>
      </c>
      <c r="Y115" s="109"/>
      <c r="Z115" s="70" t="s">
        <v>4927</v>
      </c>
      <c r="AA115" s="20" t="s">
        <v>4926</v>
      </c>
      <c r="AB115" s="109"/>
      <c r="AC115" s="19"/>
      <c r="AD115" s="22"/>
      <c r="AE115" s="19"/>
    </row>
    <row r="116" spans="2:31" x14ac:dyDescent="0.2">
      <c r="B116" s="14" t="s">
        <v>18182</v>
      </c>
      <c r="C116" s="33" t="s">
        <v>18181</v>
      </c>
      <c r="D116" s="16" t="s">
        <v>18180</v>
      </c>
      <c r="E116" s="103" t="s">
        <v>26</v>
      </c>
      <c r="F116" s="18" t="s">
        <v>26</v>
      </c>
      <c r="G116" s="111" t="s">
        <v>590</v>
      </c>
      <c r="H116" s="102" t="s">
        <v>4412</v>
      </c>
      <c r="I116" s="21">
        <v>22092</v>
      </c>
      <c r="J116" s="71">
        <v>111.22799999999999</v>
      </c>
      <c r="K116" s="21">
        <v>25365</v>
      </c>
      <c r="L116" s="21">
        <v>22805</v>
      </c>
      <c r="M116" s="21">
        <v>22411</v>
      </c>
      <c r="N116" s="21"/>
      <c r="O116" s="21">
        <v>519</v>
      </c>
      <c r="P116" s="21"/>
      <c r="Q116" s="21"/>
      <c r="R116" s="22">
        <v>6</v>
      </c>
      <c r="S116" s="22">
        <v>6.6829999999999998</v>
      </c>
      <c r="T116" s="20" t="s">
        <v>5189</v>
      </c>
      <c r="U116" s="21">
        <v>114</v>
      </c>
      <c r="V116" s="21">
        <v>1368</v>
      </c>
      <c r="W116" s="34">
        <v>35087</v>
      </c>
      <c r="X116" s="34">
        <v>45275</v>
      </c>
      <c r="Y116" s="109"/>
      <c r="Z116" s="70" t="s">
        <v>4927</v>
      </c>
      <c r="AA116" s="20" t="s">
        <v>4926</v>
      </c>
      <c r="AB116" s="109"/>
      <c r="AC116" s="19"/>
      <c r="AD116" s="22"/>
      <c r="AE116" s="19"/>
    </row>
    <row r="117" spans="2:31" x14ac:dyDescent="0.2">
      <c r="B117" s="14" t="s">
        <v>18179</v>
      </c>
      <c r="C117" s="33" t="s">
        <v>18178</v>
      </c>
      <c r="D117" s="16" t="s">
        <v>18177</v>
      </c>
      <c r="E117" s="103" t="s">
        <v>26</v>
      </c>
      <c r="F117" s="18" t="s">
        <v>26</v>
      </c>
      <c r="G117" s="111" t="s">
        <v>590</v>
      </c>
      <c r="H117" s="102" t="s">
        <v>4412</v>
      </c>
      <c r="I117" s="21">
        <v>73674</v>
      </c>
      <c r="J117" s="71">
        <v>112.134</v>
      </c>
      <c r="K117" s="21">
        <v>85279</v>
      </c>
      <c r="L117" s="21">
        <v>76051</v>
      </c>
      <c r="M117" s="21">
        <v>74788</v>
      </c>
      <c r="N117" s="21"/>
      <c r="O117" s="21">
        <v>587</v>
      </c>
      <c r="P117" s="21"/>
      <c r="Q117" s="21"/>
      <c r="R117" s="22">
        <v>6</v>
      </c>
      <c r="S117" s="22">
        <v>6.6559999999999997</v>
      </c>
      <c r="T117" s="20" t="s">
        <v>5189</v>
      </c>
      <c r="U117" s="21">
        <v>380</v>
      </c>
      <c r="V117" s="21">
        <v>4563</v>
      </c>
      <c r="W117" s="34">
        <v>35087</v>
      </c>
      <c r="X117" s="34">
        <v>45275</v>
      </c>
      <c r="Y117" s="109"/>
      <c r="Z117" s="70" t="s">
        <v>4927</v>
      </c>
      <c r="AA117" s="20" t="s">
        <v>4926</v>
      </c>
      <c r="AB117" s="109"/>
      <c r="AC117" s="19"/>
      <c r="AD117" s="22"/>
      <c r="AE117" s="19"/>
    </row>
    <row r="118" spans="2:31" x14ac:dyDescent="0.2">
      <c r="B118" s="14" t="s">
        <v>18176</v>
      </c>
      <c r="C118" s="33" t="s">
        <v>18175</v>
      </c>
      <c r="D118" s="16" t="s">
        <v>18174</v>
      </c>
      <c r="E118" s="103" t="s">
        <v>26</v>
      </c>
      <c r="F118" s="18" t="s">
        <v>26</v>
      </c>
      <c r="G118" s="111" t="s">
        <v>590</v>
      </c>
      <c r="H118" s="102" t="s">
        <v>4412</v>
      </c>
      <c r="I118" s="21">
        <v>97288</v>
      </c>
      <c r="J118" s="71">
        <v>112.134</v>
      </c>
      <c r="K118" s="21">
        <v>112612</v>
      </c>
      <c r="L118" s="21">
        <v>100426</v>
      </c>
      <c r="M118" s="21">
        <v>98722</v>
      </c>
      <c r="N118" s="21"/>
      <c r="O118" s="21">
        <v>783</v>
      </c>
      <c r="P118" s="21"/>
      <c r="Q118" s="21"/>
      <c r="R118" s="22">
        <v>6</v>
      </c>
      <c r="S118" s="22">
        <v>6.6710000000000003</v>
      </c>
      <c r="T118" s="20" t="s">
        <v>5189</v>
      </c>
      <c r="U118" s="21">
        <v>502</v>
      </c>
      <c r="V118" s="21">
        <v>6026</v>
      </c>
      <c r="W118" s="34">
        <v>35087</v>
      </c>
      <c r="X118" s="34">
        <v>45275</v>
      </c>
      <c r="Y118" s="109"/>
      <c r="Z118" s="70" t="s">
        <v>4927</v>
      </c>
      <c r="AA118" s="20" t="s">
        <v>4926</v>
      </c>
      <c r="AB118" s="109"/>
      <c r="AC118" s="19"/>
      <c r="AD118" s="22"/>
      <c r="AE118" s="19"/>
    </row>
    <row r="119" spans="2:31" x14ac:dyDescent="0.2">
      <c r="B119" s="14" t="s">
        <v>18173</v>
      </c>
      <c r="C119" s="33" t="s">
        <v>18172</v>
      </c>
      <c r="D119" s="16" t="s">
        <v>18171</v>
      </c>
      <c r="E119" s="103" t="s">
        <v>26</v>
      </c>
      <c r="F119" s="18" t="s">
        <v>26</v>
      </c>
      <c r="G119" s="111" t="s">
        <v>590</v>
      </c>
      <c r="H119" s="102" t="s">
        <v>4412</v>
      </c>
      <c r="I119" s="21">
        <v>157115</v>
      </c>
      <c r="J119" s="71">
        <v>112.447</v>
      </c>
      <c r="K119" s="21">
        <v>215452</v>
      </c>
      <c r="L119" s="21">
        <v>191604</v>
      </c>
      <c r="M119" s="21">
        <v>174505</v>
      </c>
      <c r="N119" s="21"/>
      <c r="O119" s="21">
        <v>-1385</v>
      </c>
      <c r="P119" s="21"/>
      <c r="Q119" s="21"/>
      <c r="R119" s="22">
        <v>6</v>
      </c>
      <c r="S119" s="22">
        <v>9.891</v>
      </c>
      <c r="T119" s="20" t="s">
        <v>5189</v>
      </c>
      <c r="U119" s="21">
        <v>958</v>
      </c>
      <c r="V119" s="21">
        <v>11496</v>
      </c>
      <c r="W119" s="34">
        <v>34667</v>
      </c>
      <c r="X119" s="34">
        <v>45275</v>
      </c>
      <c r="Y119" s="109"/>
      <c r="Z119" s="70" t="s">
        <v>4927</v>
      </c>
      <c r="AA119" s="20" t="s">
        <v>4926</v>
      </c>
      <c r="AB119" s="109"/>
      <c r="AC119" s="19"/>
      <c r="AD119" s="22"/>
      <c r="AE119" s="19"/>
    </row>
    <row r="120" spans="2:31" x14ac:dyDescent="0.2">
      <c r="B120" s="14" t="s">
        <v>18170</v>
      </c>
      <c r="C120" s="33" t="s">
        <v>18169</v>
      </c>
      <c r="D120" s="16" t="s">
        <v>18168</v>
      </c>
      <c r="E120" s="103" t="s">
        <v>26</v>
      </c>
      <c r="F120" s="18" t="s">
        <v>26</v>
      </c>
      <c r="G120" s="111" t="s">
        <v>590</v>
      </c>
      <c r="H120" s="102" t="s">
        <v>4412</v>
      </c>
      <c r="I120" s="21">
        <v>9342</v>
      </c>
      <c r="J120" s="71">
        <v>113.979</v>
      </c>
      <c r="K120" s="21">
        <v>11641</v>
      </c>
      <c r="L120" s="21">
        <v>10213</v>
      </c>
      <c r="M120" s="21">
        <v>9777</v>
      </c>
      <c r="N120" s="21"/>
      <c r="O120" s="21">
        <v>-436</v>
      </c>
      <c r="P120" s="21"/>
      <c r="Q120" s="21"/>
      <c r="R120" s="22">
        <v>6.5</v>
      </c>
      <c r="S120" s="22">
        <v>8.202</v>
      </c>
      <c r="T120" s="20" t="s">
        <v>5189</v>
      </c>
      <c r="U120" s="21">
        <v>55</v>
      </c>
      <c r="V120" s="21">
        <v>664</v>
      </c>
      <c r="W120" s="34">
        <v>34472</v>
      </c>
      <c r="X120" s="34">
        <v>45366</v>
      </c>
      <c r="Y120" s="109"/>
      <c r="Z120" s="70" t="s">
        <v>4927</v>
      </c>
      <c r="AA120" s="20" t="s">
        <v>4926</v>
      </c>
      <c r="AB120" s="109"/>
      <c r="AC120" s="19"/>
      <c r="AD120" s="22"/>
      <c r="AE120" s="19"/>
    </row>
    <row r="121" spans="2:31" x14ac:dyDescent="0.2">
      <c r="B121" s="14" t="s">
        <v>18167</v>
      </c>
      <c r="C121" s="33" t="s">
        <v>18166</v>
      </c>
      <c r="D121" s="16" t="s">
        <v>18165</v>
      </c>
      <c r="E121" s="103" t="s">
        <v>26</v>
      </c>
      <c r="F121" s="18" t="s">
        <v>26</v>
      </c>
      <c r="G121" s="111" t="s">
        <v>590</v>
      </c>
      <c r="H121" s="102" t="s">
        <v>4412</v>
      </c>
      <c r="I121" s="21">
        <v>13165</v>
      </c>
      <c r="J121" s="71">
        <v>114.895</v>
      </c>
      <c r="K121" s="21">
        <v>17666</v>
      </c>
      <c r="L121" s="21">
        <v>15375</v>
      </c>
      <c r="M121" s="21">
        <v>14029</v>
      </c>
      <c r="N121" s="21"/>
      <c r="O121" s="21">
        <v>-1346</v>
      </c>
      <c r="P121" s="21"/>
      <c r="Q121" s="21"/>
      <c r="R121" s="22">
        <v>6.5</v>
      </c>
      <c r="S121" s="22">
        <v>10.204000000000001</v>
      </c>
      <c r="T121" s="20" t="s">
        <v>5189</v>
      </c>
      <c r="U121" s="21">
        <v>83</v>
      </c>
      <c r="V121" s="21">
        <v>999</v>
      </c>
      <c r="W121" s="34">
        <v>34653</v>
      </c>
      <c r="X121" s="34">
        <v>45275</v>
      </c>
      <c r="Y121" s="109"/>
      <c r="Z121" s="70" t="s">
        <v>4927</v>
      </c>
      <c r="AA121" s="20" t="s">
        <v>4926</v>
      </c>
      <c r="AB121" s="109"/>
      <c r="AC121" s="19"/>
      <c r="AD121" s="22"/>
      <c r="AE121" s="19"/>
    </row>
    <row r="122" spans="2:31" x14ac:dyDescent="0.2">
      <c r="B122" s="14" t="s">
        <v>18164</v>
      </c>
      <c r="C122" s="33" t="s">
        <v>18163</v>
      </c>
      <c r="D122" s="16" t="s">
        <v>18162</v>
      </c>
      <c r="E122" s="103" t="s">
        <v>26</v>
      </c>
      <c r="F122" s="18" t="s">
        <v>26</v>
      </c>
      <c r="G122" s="111" t="s">
        <v>590</v>
      </c>
      <c r="H122" s="102" t="s">
        <v>4412</v>
      </c>
      <c r="I122" s="21">
        <v>21703</v>
      </c>
      <c r="J122" s="71">
        <v>113.666</v>
      </c>
      <c r="K122" s="21">
        <v>28810</v>
      </c>
      <c r="L122" s="21">
        <v>25346</v>
      </c>
      <c r="M122" s="21">
        <v>23333</v>
      </c>
      <c r="N122" s="21"/>
      <c r="O122" s="21">
        <v>-2013</v>
      </c>
      <c r="P122" s="21"/>
      <c r="Q122" s="21"/>
      <c r="R122" s="22">
        <v>6.5</v>
      </c>
      <c r="S122" s="22">
        <v>9.82</v>
      </c>
      <c r="T122" s="20" t="s">
        <v>5189</v>
      </c>
      <c r="U122" s="21">
        <v>137</v>
      </c>
      <c r="V122" s="21">
        <v>1647</v>
      </c>
      <c r="W122" s="34">
        <v>34653</v>
      </c>
      <c r="X122" s="34">
        <v>45306</v>
      </c>
      <c r="Y122" s="109"/>
      <c r="Z122" s="70" t="s">
        <v>4927</v>
      </c>
      <c r="AA122" s="20" t="s">
        <v>4926</v>
      </c>
      <c r="AB122" s="109"/>
      <c r="AC122" s="19"/>
      <c r="AD122" s="22"/>
      <c r="AE122" s="19"/>
    </row>
    <row r="123" spans="2:31" x14ac:dyDescent="0.2">
      <c r="B123" s="14" t="s">
        <v>18161</v>
      </c>
      <c r="C123" s="33" t="s">
        <v>18160</v>
      </c>
      <c r="D123" s="16" t="s">
        <v>18159</v>
      </c>
      <c r="E123" s="103" t="s">
        <v>26</v>
      </c>
      <c r="F123" s="18" t="s">
        <v>26</v>
      </c>
      <c r="G123" s="111" t="s">
        <v>590</v>
      </c>
      <c r="H123" s="102" t="s">
        <v>4412</v>
      </c>
      <c r="I123" s="21">
        <v>18654</v>
      </c>
      <c r="J123" s="71">
        <v>114.895</v>
      </c>
      <c r="K123" s="21">
        <v>23432</v>
      </c>
      <c r="L123" s="21">
        <v>20394</v>
      </c>
      <c r="M123" s="21">
        <v>19597</v>
      </c>
      <c r="N123" s="21"/>
      <c r="O123" s="21">
        <v>-797</v>
      </c>
      <c r="P123" s="21"/>
      <c r="Q123" s="21"/>
      <c r="R123" s="22">
        <v>6.5</v>
      </c>
      <c r="S123" s="22">
        <v>8.0719999999999992</v>
      </c>
      <c r="T123" s="20" t="s">
        <v>5189</v>
      </c>
      <c r="U123" s="21">
        <v>110</v>
      </c>
      <c r="V123" s="21">
        <v>1326</v>
      </c>
      <c r="W123" s="34">
        <v>34472</v>
      </c>
      <c r="X123" s="34">
        <v>45245</v>
      </c>
      <c r="Y123" s="109"/>
      <c r="Z123" s="70" t="s">
        <v>4927</v>
      </c>
      <c r="AA123" s="20" t="s">
        <v>4926</v>
      </c>
      <c r="AB123" s="109"/>
      <c r="AC123" s="19"/>
      <c r="AD123" s="22"/>
      <c r="AE123" s="19"/>
    </row>
    <row r="124" spans="2:31" x14ac:dyDescent="0.2">
      <c r="B124" s="14" t="s">
        <v>18158</v>
      </c>
      <c r="C124" s="33" t="s">
        <v>18157</v>
      </c>
      <c r="D124" s="16" t="s">
        <v>18156</v>
      </c>
      <c r="E124" s="103" t="s">
        <v>26</v>
      </c>
      <c r="F124" s="18" t="s">
        <v>26</v>
      </c>
      <c r="G124" s="111" t="s">
        <v>590</v>
      </c>
      <c r="H124" s="102" t="s">
        <v>4412</v>
      </c>
      <c r="I124" s="21">
        <v>41970</v>
      </c>
      <c r="J124" s="71">
        <v>115.553</v>
      </c>
      <c r="K124" s="21">
        <v>49134</v>
      </c>
      <c r="L124" s="21">
        <v>42521</v>
      </c>
      <c r="M124" s="21">
        <v>42207</v>
      </c>
      <c r="N124" s="21"/>
      <c r="O124" s="21">
        <v>-314</v>
      </c>
      <c r="P124" s="21"/>
      <c r="Q124" s="21"/>
      <c r="R124" s="22">
        <v>6.5</v>
      </c>
      <c r="S124" s="22">
        <v>6.7779999999999996</v>
      </c>
      <c r="T124" s="20" t="s">
        <v>5189</v>
      </c>
      <c r="U124" s="21">
        <v>230</v>
      </c>
      <c r="V124" s="21">
        <v>2764</v>
      </c>
      <c r="W124" s="34">
        <v>34302</v>
      </c>
      <c r="X124" s="34">
        <v>45306</v>
      </c>
      <c r="Y124" s="109"/>
      <c r="Z124" s="70" t="s">
        <v>4927</v>
      </c>
      <c r="AA124" s="20" t="s">
        <v>4926</v>
      </c>
      <c r="AB124" s="109"/>
      <c r="AC124" s="19"/>
      <c r="AD124" s="22"/>
      <c r="AE124" s="19"/>
    </row>
    <row r="125" spans="2:31" x14ac:dyDescent="0.2">
      <c r="B125" s="14" t="s">
        <v>18155</v>
      </c>
      <c r="C125" s="33" t="s">
        <v>18154</v>
      </c>
      <c r="D125" s="16" t="s">
        <v>18153</v>
      </c>
      <c r="E125" s="103" t="s">
        <v>26</v>
      </c>
      <c r="F125" s="18" t="s">
        <v>26</v>
      </c>
      <c r="G125" s="111" t="s">
        <v>590</v>
      </c>
      <c r="H125" s="102" t="s">
        <v>4412</v>
      </c>
      <c r="I125" s="21">
        <v>5493</v>
      </c>
      <c r="J125" s="71">
        <v>112.197</v>
      </c>
      <c r="K125" s="21">
        <v>6361</v>
      </c>
      <c r="L125" s="21">
        <v>5670</v>
      </c>
      <c r="M125" s="21">
        <v>5571</v>
      </c>
      <c r="N125" s="21"/>
      <c r="O125" s="21">
        <v>11</v>
      </c>
      <c r="P125" s="21"/>
      <c r="Q125" s="21"/>
      <c r="R125" s="22">
        <v>6</v>
      </c>
      <c r="S125" s="22">
        <v>6.69</v>
      </c>
      <c r="T125" s="20" t="s">
        <v>5189</v>
      </c>
      <c r="U125" s="21">
        <v>28</v>
      </c>
      <c r="V125" s="21">
        <v>340</v>
      </c>
      <c r="W125" s="34">
        <v>35087</v>
      </c>
      <c r="X125" s="34">
        <v>45275</v>
      </c>
      <c r="Y125" s="109"/>
      <c r="Z125" s="70" t="s">
        <v>4927</v>
      </c>
      <c r="AA125" s="20" t="s">
        <v>4926</v>
      </c>
      <c r="AB125" s="109"/>
      <c r="AC125" s="19"/>
      <c r="AD125" s="22"/>
      <c r="AE125" s="19"/>
    </row>
    <row r="126" spans="2:31" x14ac:dyDescent="0.2">
      <c r="B126" s="14" t="s">
        <v>18152</v>
      </c>
      <c r="C126" s="33" t="s">
        <v>18151</v>
      </c>
      <c r="D126" s="16" t="s">
        <v>18150</v>
      </c>
      <c r="E126" s="103" t="s">
        <v>26</v>
      </c>
      <c r="F126" s="18" t="s">
        <v>26</v>
      </c>
      <c r="G126" s="111" t="s">
        <v>590</v>
      </c>
      <c r="H126" s="102" t="s">
        <v>4412</v>
      </c>
      <c r="I126" s="21">
        <v>1805</v>
      </c>
      <c r="J126" s="71">
        <v>115.553</v>
      </c>
      <c r="K126" s="21">
        <v>2436</v>
      </c>
      <c r="L126" s="21">
        <v>2109</v>
      </c>
      <c r="M126" s="21">
        <v>1934</v>
      </c>
      <c r="N126" s="21"/>
      <c r="O126" s="21">
        <v>-175</v>
      </c>
      <c r="P126" s="21"/>
      <c r="Q126" s="21"/>
      <c r="R126" s="22">
        <v>6.5</v>
      </c>
      <c r="S126" s="22">
        <v>9.9689999999999994</v>
      </c>
      <c r="T126" s="20" t="s">
        <v>5189</v>
      </c>
      <c r="U126" s="21">
        <v>11</v>
      </c>
      <c r="V126" s="21">
        <v>137</v>
      </c>
      <c r="W126" s="34">
        <v>34653</v>
      </c>
      <c r="X126" s="34">
        <v>45337</v>
      </c>
      <c r="Y126" s="109"/>
      <c r="Z126" s="70" t="s">
        <v>4927</v>
      </c>
      <c r="AA126" s="20" t="s">
        <v>4926</v>
      </c>
      <c r="AB126" s="109"/>
      <c r="AC126" s="19"/>
      <c r="AD126" s="22"/>
      <c r="AE126" s="19"/>
    </row>
    <row r="127" spans="2:31" x14ac:dyDescent="0.2">
      <c r="B127" s="14" t="s">
        <v>18149</v>
      </c>
      <c r="C127" s="33" t="s">
        <v>18148</v>
      </c>
      <c r="D127" s="16" t="s">
        <v>18147</v>
      </c>
      <c r="E127" s="103" t="s">
        <v>26</v>
      </c>
      <c r="F127" s="18" t="s">
        <v>26</v>
      </c>
      <c r="G127" s="111" t="s">
        <v>590</v>
      </c>
      <c r="H127" s="102" t="s">
        <v>4412</v>
      </c>
      <c r="I127" s="21">
        <v>10934</v>
      </c>
      <c r="J127" s="71">
        <v>115.553</v>
      </c>
      <c r="K127" s="21">
        <v>13813</v>
      </c>
      <c r="L127" s="21">
        <v>11954</v>
      </c>
      <c r="M127" s="21">
        <v>11474</v>
      </c>
      <c r="N127" s="21"/>
      <c r="O127" s="21">
        <v>-480</v>
      </c>
      <c r="P127" s="21"/>
      <c r="Q127" s="21"/>
      <c r="R127" s="22">
        <v>6.5</v>
      </c>
      <c r="S127" s="22">
        <v>8.1010000000000009</v>
      </c>
      <c r="T127" s="20" t="s">
        <v>5189</v>
      </c>
      <c r="U127" s="21">
        <v>65</v>
      </c>
      <c r="V127" s="21">
        <v>777</v>
      </c>
      <c r="W127" s="34">
        <v>34472</v>
      </c>
      <c r="X127" s="34">
        <v>45337</v>
      </c>
      <c r="Y127" s="109"/>
      <c r="Z127" s="70" t="s">
        <v>4927</v>
      </c>
      <c r="AA127" s="20" t="s">
        <v>4926</v>
      </c>
      <c r="AB127" s="109"/>
      <c r="AC127" s="19"/>
      <c r="AD127" s="22"/>
      <c r="AE127" s="19"/>
    </row>
    <row r="128" spans="2:31" x14ac:dyDescent="0.2">
      <c r="B128" s="14" t="s">
        <v>18146</v>
      </c>
      <c r="C128" s="33" t="s">
        <v>18145</v>
      </c>
      <c r="D128" s="16" t="s">
        <v>18144</v>
      </c>
      <c r="E128" s="103" t="s">
        <v>26</v>
      </c>
      <c r="F128" s="18" t="s">
        <v>26</v>
      </c>
      <c r="G128" s="111" t="s">
        <v>590</v>
      </c>
      <c r="H128" s="102" t="s">
        <v>4412</v>
      </c>
      <c r="I128" s="21">
        <v>57962</v>
      </c>
      <c r="J128" s="71">
        <v>112.771</v>
      </c>
      <c r="K128" s="21">
        <v>71462</v>
      </c>
      <c r="L128" s="21">
        <v>63369</v>
      </c>
      <c r="M128" s="21">
        <v>60900</v>
      </c>
      <c r="N128" s="21"/>
      <c r="O128" s="21">
        <v>-2469</v>
      </c>
      <c r="P128" s="21"/>
      <c r="Q128" s="21"/>
      <c r="R128" s="22">
        <v>6.5</v>
      </c>
      <c r="S128" s="22">
        <v>8.07</v>
      </c>
      <c r="T128" s="20" t="s">
        <v>5189</v>
      </c>
      <c r="U128" s="21">
        <v>343</v>
      </c>
      <c r="V128" s="21">
        <v>4119</v>
      </c>
      <c r="W128" s="34">
        <v>34472</v>
      </c>
      <c r="X128" s="34">
        <v>45214</v>
      </c>
      <c r="Y128" s="109"/>
      <c r="Z128" s="70" t="s">
        <v>4927</v>
      </c>
      <c r="AA128" s="20" t="s">
        <v>4926</v>
      </c>
      <c r="AB128" s="109"/>
      <c r="AC128" s="19"/>
      <c r="AD128" s="22"/>
      <c r="AE128" s="19"/>
    </row>
    <row r="129" spans="2:31" x14ac:dyDescent="0.2">
      <c r="B129" s="14" t="s">
        <v>18143</v>
      </c>
      <c r="C129" s="33" t="s">
        <v>18142</v>
      </c>
      <c r="D129" s="16" t="s">
        <v>18141</v>
      </c>
      <c r="E129" s="103" t="s">
        <v>26</v>
      </c>
      <c r="F129" s="18" t="s">
        <v>26</v>
      </c>
      <c r="G129" s="111" t="s">
        <v>590</v>
      </c>
      <c r="H129" s="102" t="s">
        <v>4412</v>
      </c>
      <c r="I129" s="21">
        <v>4038</v>
      </c>
      <c r="J129" s="71">
        <v>111.931</v>
      </c>
      <c r="K129" s="21">
        <v>5278</v>
      </c>
      <c r="L129" s="21">
        <v>4715</v>
      </c>
      <c r="M129" s="21">
        <v>4326</v>
      </c>
      <c r="N129" s="21"/>
      <c r="O129" s="21">
        <v>-389</v>
      </c>
      <c r="P129" s="21"/>
      <c r="Q129" s="21"/>
      <c r="R129" s="22">
        <v>6.5</v>
      </c>
      <c r="S129" s="22">
        <v>9.9429999999999996</v>
      </c>
      <c r="T129" s="20" t="s">
        <v>5189</v>
      </c>
      <c r="U129" s="21">
        <v>26</v>
      </c>
      <c r="V129" s="21">
        <v>307</v>
      </c>
      <c r="W129" s="34">
        <v>34653</v>
      </c>
      <c r="X129" s="34">
        <v>45366</v>
      </c>
      <c r="Y129" s="109"/>
      <c r="Z129" s="70" t="s">
        <v>4927</v>
      </c>
      <c r="AA129" s="20" t="s">
        <v>4926</v>
      </c>
      <c r="AB129" s="109"/>
      <c r="AC129" s="19"/>
      <c r="AD129" s="22"/>
      <c r="AE129" s="19"/>
    </row>
    <row r="130" spans="2:31" x14ac:dyDescent="0.2">
      <c r="B130" s="14" t="s">
        <v>18140</v>
      </c>
      <c r="C130" s="33" t="s">
        <v>18139</v>
      </c>
      <c r="D130" s="16" t="s">
        <v>18138</v>
      </c>
      <c r="E130" s="103" t="s">
        <v>26</v>
      </c>
      <c r="F130" s="18" t="s">
        <v>26</v>
      </c>
      <c r="G130" s="111" t="s">
        <v>590</v>
      </c>
      <c r="H130" s="102" t="s">
        <v>4412</v>
      </c>
      <c r="I130" s="21">
        <v>15931</v>
      </c>
      <c r="J130" s="71">
        <v>114.895</v>
      </c>
      <c r="K130" s="21">
        <v>20011</v>
      </c>
      <c r="L130" s="21">
        <v>17417</v>
      </c>
      <c r="M130" s="21">
        <v>16489</v>
      </c>
      <c r="N130" s="21"/>
      <c r="O130" s="21">
        <v>-928</v>
      </c>
      <c r="P130" s="21"/>
      <c r="Q130" s="21"/>
      <c r="R130" s="22">
        <v>6.5</v>
      </c>
      <c r="S130" s="22">
        <v>8.6780000000000008</v>
      </c>
      <c r="T130" s="20" t="s">
        <v>5189</v>
      </c>
      <c r="U130" s="21">
        <v>94</v>
      </c>
      <c r="V130" s="21">
        <v>1132</v>
      </c>
      <c r="W130" s="34">
        <v>34472</v>
      </c>
      <c r="X130" s="34">
        <v>45245</v>
      </c>
      <c r="Y130" s="109"/>
      <c r="Z130" s="70" t="s">
        <v>4927</v>
      </c>
      <c r="AA130" s="20" t="s">
        <v>4926</v>
      </c>
      <c r="AB130" s="109"/>
      <c r="AC130" s="19"/>
      <c r="AD130" s="22"/>
      <c r="AE130" s="19"/>
    </row>
    <row r="131" spans="2:31" x14ac:dyDescent="0.2">
      <c r="B131" s="14" t="s">
        <v>18137</v>
      </c>
      <c r="C131" s="33" t="s">
        <v>18136</v>
      </c>
      <c r="D131" s="16" t="s">
        <v>18135</v>
      </c>
      <c r="E131" s="103" t="s">
        <v>26</v>
      </c>
      <c r="F131" s="18" t="s">
        <v>26</v>
      </c>
      <c r="G131" s="111" t="s">
        <v>590</v>
      </c>
      <c r="H131" s="102" t="s">
        <v>4412</v>
      </c>
      <c r="I131" s="21">
        <v>13737</v>
      </c>
      <c r="J131" s="71">
        <v>115.553</v>
      </c>
      <c r="K131" s="21">
        <v>18538</v>
      </c>
      <c r="L131" s="21">
        <v>16043</v>
      </c>
      <c r="M131" s="21">
        <v>14592</v>
      </c>
      <c r="N131" s="21"/>
      <c r="O131" s="21">
        <v>-1451</v>
      </c>
      <c r="P131" s="21"/>
      <c r="Q131" s="21"/>
      <c r="R131" s="22">
        <v>6.5</v>
      </c>
      <c r="S131" s="22">
        <v>10.327999999999999</v>
      </c>
      <c r="T131" s="20" t="s">
        <v>5189</v>
      </c>
      <c r="U131" s="21">
        <v>87</v>
      </c>
      <c r="V131" s="21">
        <v>1043</v>
      </c>
      <c r="W131" s="34">
        <v>34653</v>
      </c>
      <c r="X131" s="34">
        <v>45306</v>
      </c>
      <c r="Y131" s="109"/>
      <c r="Z131" s="70" t="s">
        <v>4927</v>
      </c>
      <c r="AA131" s="20" t="s">
        <v>4926</v>
      </c>
      <c r="AB131" s="109"/>
      <c r="AC131" s="19"/>
      <c r="AD131" s="22"/>
      <c r="AE131" s="19"/>
    </row>
    <row r="132" spans="2:31" x14ac:dyDescent="0.2">
      <c r="B132" s="14" t="s">
        <v>18134</v>
      </c>
      <c r="C132" s="33" t="s">
        <v>18133</v>
      </c>
      <c r="D132" s="16" t="s">
        <v>18132</v>
      </c>
      <c r="E132" s="103" t="s">
        <v>26</v>
      </c>
      <c r="F132" s="18" t="s">
        <v>26</v>
      </c>
      <c r="G132" s="111" t="s">
        <v>590</v>
      </c>
      <c r="H132" s="102" t="s">
        <v>4412</v>
      </c>
      <c r="I132" s="21">
        <v>157440</v>
      </c>
      <c r="J132" s="71">
        <v>112.197</v>
      </c>
      <c r="K132" s="21">
        <v>203377</v>
      </c>
      <c r="L132" s="21">
        <v>181269</v>
      </c>
      <c r="M132" s="21">
        <v>170779</v>
      </c>
      <c r="N132" s="21"/>
      <c r="O132" s="21">
        <v>-4600</v>
      </c>
      <c r="P132" s="21"/>
      <c r="Q132" s="21"/>
      <c r="R132" s="22">
        <v>6</v>
      </c>
      <c r="S132" s="22">
        <v>8.4</v>
      </c>
      <c r="T132" s="20" t="s">
        <v>5189</v>
      </c>
      <c r="U132" s="21">
        <v>906</v>
      </c>
      <c r="V132" s="21">
        <v>10876</v>
      </c>
      <c r="W132" s="34">
        <v>35087</v>
      </c>
      <c r="X132" s="34">
        <v>45427</v>
      </c>
      <c r="Y132" s="109"/>
      <c r="Z132" s="70" t="s">
        <v>4927</v>
      </c>
      <c r="AA132" s="20" t="s">
        <v>4926</v>
      </c>
      <c r="AB132" s="109"/>
      <c r="AC132" s="19"/>
      <c r="AD132" s="22"/>
      <c r="AE132" s="19"/>
    </row>
    <row r="133" spans="2:31" x14ac:dyDescent="0.2">
      <c r="B133" s="14" t="s">
        <v>18131</v>
      </c>
      <c r="C133" s="33" t="s">
        <v>18130</v>
      </c>
      <c r="D133" s="16" t="s">
        <v>18129</v>
      </c>
      <c r="E133" s="103" t="s">
        <v>26</v>
      </c>
      <c r="F133" s="18" t="s">
        <v>26</v>
      </c>
      <c r="G133" s="111" t="s">
        <v>590</v>
      </c>
      <c r="H133" s="102" t="s">
        <v>4412</v>
      </c>
      <c r="I133" s="21">
        <v>42616</v>
      </c>
      <c r="J133" s="71">
        <v>111.91500000000001</v>
      </c>
      <c r="K133" s="21">
        <v>58009</v>
      </c>
      <c r="L133" s="21">
        <v>51832</v>
      </c>
      <c r="M133" s="21">
        <v>47332</v>
      </c>
      <c r="N133" s="21"/>
      <c r="O133" s="21">
        <v>2155</v>
      </c>
      <c r="P133" s="21"/>
      <c r="Q133" s="21"/>
      <c r="R133" s="22">
        <v>6</v>
      </c>
      <c r="S133" s="22">
        <v>9.7650000000000006</v>
      </c>
      <c r="T133" s="20" t="s">
        <v>5189</v>
      </c>
      <c r="U133" s="21">
        <v>259</v>
      </c>
      <c r="V133" s="21">
        <v>3110</v>
      </c>
      <c r="W133" s="34">
        <v>34653</v>
      </c>
      <c r="X133" s="34">
        <v>45306</v>
      </c>
      <c r="Y133" s="109"/>
      <c r="Z133" s="70" t="s">
        <v>4927</v>
      </c>
      <c r="AA133" s="20" t="s">
        <v>4926</v>
      </c>
      <c r="AB133" s="109"/>
      <c r="AC133" s="19"/>
      <c r="AD133" s="22"/>
      <c r="AE133" s="19"/>
    </row>
    <row r="134" spans="2:31" x14ac:dyDescent="0.2">
      <c r="B134" s="14" t="s">
        <v>18128</v>
      </c>
      <c r="C134" s="33" t="s">
        <v>18127</v>
      </c>
      <c r="D134" s="16" t="s">
        <v>18126</v>
      </c>
      <c r="E134" s="103" t="s">
        <v>26</v>
      </c>
      <c r="F134" s="18" t="s">
        <v>26</v>
      </c>
      <c r="G134" s="111" t="s">
        <v>590</v>
      </c>
      <c r="H134" s="102" t="s">
        <v>4412</v>
      </c>
      <c r="I134" s="21">
        <v>128424</v>
      </c>
      <c r="J134" s="71">
        <v>111.884</v>
      </c>
      <c r="K134" s="21">
        <v>175042</v>
      </c>
      <c r="L134" s="21">
        <v>156449</v>
      </c>
      <c r="M134" s="21">
        <v>142744</v>
      </c>
      <c r="N134" s="21"/>
      <c r="O134" s="21">
        <v>2616</v>
      </c>
      <c r="P134" s="21"/>
      <c r="Q134" s="21"/>
      <c r="R134" s="22">
        <v>6</v>
      </c>
      <c r="S134" s="22">
        <v>9.7910000000000004</v>
      </c>
      <c r="T134" s="20" t="s">
        <v>5189</v>
      </c>
      <c r="U134" s="21">
        <v>782</v>
      </c>
      <c r="V134" s="21">
        <v>9387</v>
      </c>
      <c r="W134" s="34">
        <v>34667</v>
      </c>
      <c r="X134" s="34">
        <v>45337</v>
      </c>
      <c r="Y134" s="109"/>
      <c r="Z134" s="70" t="s">
        <v>4927</v>
      </c>
      <c r="AA134" s="20" t="s">
        <v>4926</v>
      </c>
      <c r="AB134" s="109"/>
      <c r="AC134" s="19"/>
      <c r="AD134" s="22"/>
      <c r="AE134" s="19"/>
    </row>
    <row r="135" spans="2:31" x14ac:dyDescent="0.2">
      <c r="B135" s="14" t="s">
        <v>18125</v>
      </c>
      <c r="C135" s="33" t="s">
        <v>18124</v>
      </c>
      <c r="D135" s="16" t="s">
        <v>18123</v>
      </c>
      <c r="E135" s="103" t="s">
        <v>26</v>
      </c>
      <c r="F135" s="18" t="s">
        <v>26</v>
      </c>
      <c r="G135" s="111" t="s">
        <v>590</v>
      </c>
      <c r="H135" s="102" t="s">
        <v>4412</v>
      </c>
      <c r="I135" s="21">
        <v>11727</v>
      </c>
      <c r="J135" s="71">
        <v>115.553</v>
      </c>
      <c r="K135" s="21">
        <v>15826</v>
      </c>
      <c r="L135" s="21">
        <v>13696</v>
      </c>
      <c r="M135" s="21">
        <v>12681</v>
      </c>
      <c r="N135" s="21"/>
      <c r="O135" s="21">
        <v>-1015</v>
      </c>
      <c r="P135" s="21"/>
      <c r="Q135" s="21"/>
      <c r="R135" s="22">
        <v>6.5</v>
      </c>
      <c r="S135" s="22">
        <v>9.5630000000000006</v>
      </c>
      <c r="T135" s="20" t="s">
        <v>5189</v>
      </c>
      <c r="U135" s="21">
        <v>74</v>
      </c>
      <c r="V135" s="21">
        <v>890</v>
      </c>
      <c r="W135" s="34">
        <v>34653</v>
      </c>
      <c r="X135" s="34">
        <v>45366</v>
      </c>
      <c r="Y135" s="109"/>
      <c r="Z135" s="70" t="s">
        <v>4927</v>
      </c>
      <c r="AA135" s="20" t="s">
        <v>4926</v>
      </c>
      <c r="AB135" s="109"/>
      <c r="AC135" s="19"/>
      <c r="AD135" s="22"/>
      <c r="AE135" s="19"/>
    </row>
    <row r="136" spans="2:31" x14ac:dyDescent="0.2">
      <c r="B136" s="14" t="s">
        <v>18122</v>
      </c>
      <c r="C136" s="33" t="s">
        <v>18121</v>
      </c>
      <c r="D136" s="16" t="s">
        <v>18120</v>
      </c>
      <c r="E136" s="103" t="s">
        <v>26</v>
      </c>
      <c r="F136" s="18" t="s">
        <v>26</v>
      </c>
      <c r="G136" s="111" t="s">
        <v>590</v>
      </c>
      <c r="H136" s="102" t="s">
        <v>4412</v>
      </c>
      <c r="I136" s="21">
        <v>1666</v>
      </c>
      <c r="J136" s="71">
        <v>114.895</v>
      </c>
      <c r="K136" s="21">
        <v>2236</v>
      </c>
      <c r="L136" s="21">
        <v>1946</v>
      </c>
      <c r="M136" s="21">
        <v>1782</v>
      </c>
      <c r="N136" s="21"/>
      <c r="O136" s="21">
        <v>-163</v>
      </c>
      <c r="P136" s="21"/>
      <c r="Q136" s="21"/>
      <c r="R136" s="22">
        <v>6.5</v>
      </c>
      <c r="S136" s="22">
        <v>10.06</v>
      </c>
      <c r="T136" s="20" t="s">
        <v>5189</v>
      </c>
      <c r="U136" s="21">
        <v>11</v>
      </c>
      <c r="V136" s="21">
        <v>127</v>
      </c>
      <c r="W136" s="34">
        <v>34653</v>
      </c>
      <c r="X136" s="34">
        <v>45214</v>
      </c>
      <c r="Y136" s="109"/>
      <c r="Z136" s="70" t="s">
        <v>4927</v>
      </c>
      <c r="AA136" s="20" t="s">
        <v>4926</v>
      </c>
      <c r="AB136" s="109"/>
      <c r="AC136" s="19"/>
      <c r="AD136" s="22"/>
      <c r="AE136" s="19"/>
    </row>
    <row r="137" spans="2:31" x14ac:dyDescent="0.2">
      <c r="B137" s="14" t="s">
        <v>18119</v>
      </c>
      <c r="C137" s="33" t="s">
        <v>18118</v>
      </c>
      <c r="D137" s="16" t="s">
        <v>18117</v>
      </c>
      <c r="E137" s="103" t="s">
        <v>26</v>
      </c>
      <c r="F137" s="18" t="s">
        <v>26</v>
      </c>
      <c r="G137" s="111" t="s">
        <v>590</v>
      </c>
      <c r="H137" s="102" t="s">
        <v>4412</v>
      </c>
      <c r="I137" s="21">
        <v>13087</v>
      </c>
      <c r="J137" s="71">
        <v>114.895</v>
      </c>
      <c r="K137" s="21">
        <v>17561</v>
      </c>
      <c r="L137" s="21">
        <v>15284</v>
      </c>
      <c r="M137" s="21">
        <v>14263</v>
      </c>
      <c r="N137" s="21"/>
      <c r="O137" s="21">
        <v>-1021</v>
      </c>
      <c r="P137" s="21"/>
      <c r="Q137" s="21"/>
      <c r="R137" s="22">
        <v>6.5</v>
      </c>
      <c r="S137" s="22">
        <v>9.2710000000000008</v>
      </c>
      <c r="T137" s="20" t="s">
        <v>5189</v>
      </c>
      <c r="U137" s="21">
        <v>83</v>
      </c>
      <c r="V137" s="21">
        <v>994</v>
      </c>
      <c r="W137" s="34">
        <v>34653</v>
      </c>
      <c r="X137" s="34">
        <v>45245</v>
      </c>
      <c r="Y137" s="109"/>
      <c r="Z137" s="70" t="s">
        <v>4927</v>
      </c>
      <c r="AA137" s="20" t="s">
        <v>4926</v>
      </c>
      <c r="AB137" s="109"/>
      <c r="AC137" s="19"/>
      <c r="AD137" s="22"/>
      <c r="AE137" s="19"/>
    </row>
    <row r="138" spans="2:31" x14ac:dyDescent="0.2">
      <c r="B138" s="14" t="s">
        <v>18116</v>
      </c>
      <c r="C138" s="33" t="s">
        <v>18115</v>
      </c>
      <c r="D138" s="16" t="s">
        <v>18114</v>
      </c>
      <c r="E138" s="103" t="s">
        <v>26</v>
      </c>
      <c r="F138" s="18" t="s">
        <v>26</v>
      </c>
      <c r="G138" s="111" t="s">
        <v>590</v>
      </c>
      <c r="H138" s="102" t="s">
        <v>4412</v>
      </c>
      <c r="I138" s="21">
        <v>4753</v>
      </c>
      <c r="J138" s="71">
        <v>115.553</v>
      </c>
      <c r="K138" s="21">
        <v>6415</v>
      </c>
      <c r="L138" s="21">
        <v>5551</v>
      </c>
      <c r="M138" s="21">
        <v>5024</v>
      </c>
      <c r="N138" s="21"/>
      <c r="O138" s="21">
        <v>-528</v>
      </c>
      <c r="P138" s="21"/>
      <c r="Q138" s="21"/>
      <c r="R138" s="22">
        <v>6.5</v>
      </c>
      <c r="S138" s="22">
        <v>10.531000000000001</v>
      </c>
      <c r="T138" s="20" t="s">
        <v>5189</v>
      </c>
      <c r="U138" s="21">
        <v>30</v>
      </c>
      <c r="V138" s="21">
        <v>361</v>
      </c>
      <c r="W138" s="34">
        <v>34653</v>
      </c>
      <c r="X138" s="34">
        <v>45337</v>
      </c>
      <c r="Y138" s="109"/>
      <c r="Z138" s="70" t="s">
        <v>4927</v>
      </c>
      <c r="AA138" s="20" t="s">
        <v>4926</v>
      </c>
      <c r="AB138" s="109"/>
      <c r="AC138" s="19"/>
      <c r="AD138" s="22"/>
      <c r="AE138" s="19"/>
    </row>
    <row r="139" spans="2:31" x14ac:dyDescent="0.2">
      <c r="B139" s="14" t="s">
        <v>18113</v>
      </c>
      <c r="C139" s="33" t="s">
        <v>18112</v>
      </c>
      <c r="D139" s="16" t="s">
        <v>18111</v>
      </c>
      <c r="E139" s="103" t="s">
        <v>26</v>
      </c>
      <c r="F139" s="18" t="s">
        <v>26</v>
      </c>
      <c r="G139" s="111" t="s">
        <v>590</v>
      </c>
      <c r="H139" s="102" t="s">
        <v>4412</v>
      </c>
      <c r="I139" s="21">
        <v>8676</v>
      </c>
      <c r="J139" s="71">
        <v>110.842</v>
      </c>
      <c r="K139" s="21">
        <v>11231</v>
      </c>
      <c r="L139" s="21">
        <v>10133</v>
      </c>
      <c r="M139" s="21">
        <v>9359</v>
      </c>
      <c r="N139" s="21"/>
      <c r="O139" s="21">
        <v>-774</v>
      </c>
      <c r="P139" s="21"/>
      <c r="Q139" s="21"/>
      <c r="R139" s="22">
        <v>6.5</v>
      </c>
      <c r="S139" s="22">
        <v>9.6809999999999992</v>
      </c>
      <c r="T139" s="20" t="s">
        <v>5189</v>
      </c>
      <c r="U139" s="21">
        <v>55</v>
      </c>
      <c r="V139" s="21">
        <v>659</v>
      </c>
      <c r="W139" s="34">
        <v>34653</v>
      </c>
      <c r="X139" s="34">
        <v>45306</v>
      </c>
      <c r="Y139" s="109"/>
      <c r="Z139" s="70" t="s">
        <v>4927</v>
      </c>
      <c r="AA139" s="20" t="s">
        <v>4926</v>
      </c>
      <c r="AB139" s="109"/>
      <c r="AC139" s="19"/>
      <c r="AD139" s="22"/>
      <c r="AE139" s="19"/>
    </row>
    <row r="140" spans="2:31" x14ac:dyDescent="0.2">
      <c r="B140" s="14" t="s">
        <v>18110</v>
      </c>
      <c r="C140" s="33" t="s">
        <v>18109</v>
      </c>
      <c r="D140" s="16" t="s">
        <v>18108</v>
      </c>
      <c r="E140" s="103" t="s">
        <v>26</v>
      </c>
      <c r="F140" s="18" t="s">
        <v>26</v>
      </c>
      <c r="G140" s="111" t="s">
        <v>590</v>
      </c>
      <c r="H140" s="102" t="s">
        <v>4412</v>
      </c>
      <c r="I140" s="21">
        <v>24779</v>
      </c>
      <c r="J140" s="71">
        <v>113.854</v>
      </c>
      <c r="K140" s="21">
        <v>30843</v>
      </c>
      <c r="L140" s="21">
        <v>27090</v>
      </c>
      <c r="M140" s="21">
        <v>25930</v>
      </c>
      <c r="N140" s="21"/>
      <c r="O140" s="21">
        <v>-1160</v>
      </c>
      <c r="P140" s="21"/>
      <c r="Q140" s="21"/>
      <c r="R140" s="22">
        <v>6.5</v>
      </c>
      <c r="S140" s="22">
        <v>8.218</v>
      </c>
      <c r="T140" s="20" t="s">
        <v>5189</v>
      </c>
      <c r="U140" s="21">
        <v>147</v>
      </c>
      <c r="V140" s="21">
        <v>1761</v>
      </c>
      <c r="W140" s="34">
        <v>34472</v>
      </c>
      <c r="X140" s="34">
        <v>45306</v>
      </c>
      <c r="Y140" s="109"/>
      <c r="Z140" s="70" t="s">
        <v>4927</v>
      </c>
      <c r="AA140" s="20" t="s">
        <v>4926</v>
      </c>
      <c r="AB140" s="109"/>
      <c r="AC140" s="19"/>
      <c r="AD140" s="22"/>
      <c r="AE140" s="19"/>
    </row>
    <row r="141" spans="2:31" x14ac:dyDescent="0.2">
      <c r="B141" s="14" t="s">
        <v>18107</v>
      </c>
      <c r="C141" s="33" t="s">
        <v>18106</v>
      </c>
      <c r="D141" s="16" t="s">
        <v>18105</v>
      </c>
      <c r="E141" s="103" t="s">
        <v>26</v>
      </c>
      <c r="F141" s="18" t="s">
        <v>26</v>
      </c>
      <c r="G141" s="111" t="s">
        <v>590</v>
      </c>
      <c r="H141" s="102" t="s">
        <v>4412</v>
      </c>
      <c r="I141" s="21">
        <v>56452</v>
      </c>
      <c r="J141" s="71">
        <v>113.854</v>
      </c>
      <c r="K141" s="21">
        <v>75063</v>
      </c>
      <c r="L141" s="21">
        <v>65929</v>
      </c>
      <c r="M141" s="21">
        <v>60855</v>
      </c>
      <c r="N141" s="21"/>
      <c r="O141" s="21">
        <v>-5074</v>
      </c>
      <c r="P141" s="21"/>
      <c r="Q141" s="21"/>
      <c r="R141" s="22">
        <v>6.5</v>
      </c>
      <c r="S141" s="22">
        <v>9.718</v>
      </c>
      <c r="T141" s="20" t="s">
        <v>5189</v>
      </c>
      <c r="U141" s="21">
        <v>357</v>
      </c>
      <c r="V141" s="21">
        <v>4285</v>
      </c>
      <c r="W141" s="34">
        <v>34653</v>
      </c>
      <c r="X141" s="34">
        <v>45275</v>
      </c>
      <c r="Y141" s="109"/>
      <c r="Z141" s="70" t="s">
        <v>4927</v>
      </c>
      <c r="AA141" s="20" t="s">
        <v>4926</v>
      </c>
      <c r="AB141" s="109"/>
      <c r="AC141" s="19"/>
      <c r="AD141" s="22"/>
      <c r="AE141" s="19"/>
    </row>
    <row r="142" spans="2:31" x14ac:dyDescent="0.2">
      <c r="B142" s="14" t="s">
        <v>18104</v>
      </c>
      <c r="C142" s="33" t="s">
        <v>18103</v>
      </c>
      <c r="D142" s="16" t="s">
        <v>18102</v>
      </c>
      <c r="E142" s="103" t="s">
        <v>26</v>
      </c>
      <c r="F142" s="18" t="s">
        <v>26</v>
      </c>
      <c r="G142" s="111" t="s">
        <v>590</v>
      </c>
      <c r="H142" s="102" t="s">
        <v>4412</v>
      </c>
      <c r="I142" s="21">
        <v>141283</v>
      </c>
      <c r="J142" s="71">
        <v>112.084</v>
      </c>
      <c r="K142" s="21">
        <v>192604</v>
      </c>
      <c r="L142" s="21">
        <v>171838</v>
      </c>
      <c r="M142" s="21">
        <v>158395</v>
      </c>
      <c r="N142" s="21"/>
      <c r="O142" s="21">
        <v>-5486</v>
      </c>
      <c r="P142" s="21"/>
      <c r="Q142" s="21"/>
      <c r="R142" s="22">
        <v>6</v>
      </c>
      <c r="S142" s="22">
        <v>9.3490000000000002</v>
      </c>
      <c r="T142" s="20" t="s">
        <v>5189</v>
      </c>
      <c r="U142" s="21">
        <v>859</v>
      </c>
      <c r="V142" s="21">
        <v>10310</v>
      </c>
      <c r="W142" s="34">
        <v>34653</v>
      </c>
      <c r="X142" s="34">
        <v>45337</v>
      </c>
      <c r="Y142" s="109"/>
      <c r="Z142" s="70" t="s">
        <v>4927</v>
      </c>
      <c r="AA142" s="20" t="s">
        <v>4926</v>
      </c>
      <c r="AB142" s="109"/>
      <c r="AC142" s="19"/>
      <c r="AD142" s="22"/>
      <c r="AE142" s="19"/>
    </row>
    <row r="143" spans="2:31" x14ac:dyDescent="0.2">
      <c r="B143" s="14" t="s">
        <v>18101</v>
      </c>
      <c r="C143" s="33" t="s">
        <v>18100</v>
      </c>
      <c r="D143" s="16" t="s">
        <v>18099</v>
      </c>
      <c r="E143" s="103" t="s">
        <v>26</v>
      </c>
      <c r="F143" s="18" t="s">
        <v>26</v>
      </c>
      <c r="G143" s="111" t="s">
        <v>590</v>
      </c>
      <c r="H143" s="102" t="s">
        <v>4412</v>
      </c>
      <c r="I143" s="21">
        <v>38310</v>
      </c>
      <c r="J143" s="71">
        <v>111.22799999999999</v>
      </c>
      <c r="K143" s="21">
        <v>51827</v>
      </c>
      <c r="L143" s="21">
        <v>46596</v>
      </c>
      <c r="M143" s="21">
        <v>42507</v>
      </c>
      <c r="N143" s="21"/>
      <c r="O143" s="21">
        <v>82</v>
      </c>
      <c r="P143" s="21"/>
      <c r="Q143" s="21"/>
      <c r="R143" s="22">
        <v>6</v>
      </c>
      <c r="S143" s="22">
        <v>9.82</v>
      </c>
      <c r="T143" s="20" t="s">
        <v>5189</v>
      </c>
      <c r="U143" s="21">
        <v>233</v>
      </c>
      <c r="V143" s="21">
        <v>2796</v>
      </c>
      <c r="W143" s="34">
        <v>34653</v>
      </c>
      <c r="X143" s="34">
        <v>45275</v>
      </c>
      <c r="Y143" s="109"/>
      <c r="Z143" s="70" t="s">
        <v>4927</v>
      </c>
      <c r="AA143" s="20" t="s">
        <v>4926</v>
      </c>
      <c r="AB143" s="109"/>
      <c r="AC143" s="19"/>
      <c r="AD143" s="22"/>
      <c r="AE143" s="19"/>
    </row>
    <row r="144" spans="2:31" x14ac:dyDescent="0.2">
      <c r="B144" s="14" t="s">
        <v>18098</v>
      </c>
      <c r="C144" s="33" t="s">
        <v>18097</v>
      </c>
      <c r="D144" s="16" t="s">
        <v>18096</v>
      </c>
      <c r="E144" s="103" t="s">
        <v>26</v>
      </c>
      <c r="F144" s="18" t="s">
        <v>26</v>
      </c>
      <c r="G144" s="111" t="s">
        <v>590</v>
      </c>
      <c r="H144" s="102" t="s">
        <v>4412</v>
      </c>
      <c r="I144" s="21">
        <v>23484</v>
      </c>
      <c r="J144" s="71">
        <v>114.895</v>
      </c>
      <c r="K144" s="21">
        <v>29499</v>
      </c>
      <c r="L144" s="21">
        <v>25674</v>
      </c>
      <c r="M144" s="21">
        <v>24505</v>
      </c>
      <c r="N144" s="21"/>
      <c r="O144" s="21">
        <v>-1169</v>
      </c>
      <c r="P144" s="21"/>
      <c r="Q144" s="21"/>
      <c r="R144" s="22">
        <v>6.5</v>
      </c>
      <c r="S144" s="22">
        <v>8.3379999999999992</v>
      </c>
      <c r="T144" s="20" t="s">
        <v>5189</v>
      </c>
      <c r="U144" s="21">
        <v>139</v>
      </c>
      <c r="V144" s="21">
        <v>1669</v>
      </c>
      <c r="W144" s="34">
        <v>34472</v>
      </c>
      <c r="X144" s="34">
        <v>45275</v>
      </c>
      <c r="Y144" s="109"/>
      <c r="Z144" s="70" t="s">
        <v>4927</v>
      </c>
      <c r="AA144" s="20" t="s">
        <v>4926</v>
      </c>
      <c r="AB144" s="109"/>
      <c r="AC144" s="19"/>
      <c r="AD144" s="22"/>
      <c r="AE144" s="19"/>
    </row>
    <row r="145" spans="2:31" x14ac:dyDescent="0.2">
      <c r="B145" s="14" t="s">
        <v>18095</v>
      </c>
      <c r="C145" s="33" t="s">
        <v>18094</v>
      </c>
      <c r="D145" s="16" t="s">
        <v>18093</v>
      </c>
      <c r="E145" s="103" t="s">
        <v>26</v>
      </c>
      <c r="F145" s="18" t="s">
        <v>26</v>
      </c>
      <c r="G145" s="111" t="s">
        <v>590</v>
      </c>
      <c r="H145" s="102" t="s">
        <v>4412</v>
      </c>
      <c r="I145" s="21">
        <v>168650</v>
      </c>
      <c r="J145" s="71">
        <v>112.04</v>
      </c>
      <c r="K145" s="21">
        <v>195051</v>
      </c>
      <c r="L145" s="21">
        <v>174090</v>
      </c>
      <c r="M145" s="21">
        <v>170910</v>
      </c>
      <c r="N145" s="21"/>
      <c r="O145" s="21">
        <v>-1154</v>
      </c>
      <c r="P145" s="21"/>
      <c r="Q145" s="21"/>
      <c r="R145" s="22">
        <v>6</v>
      </c>
      <c r="S145" s="22">
        <v>6.7249999999999996</v>
      </c>
      <c r="T145" s="20" t="s">
        <v>5189</v>
      </c>
      <c r="U145" s="21">
        <v>870</v>
      </c>
      <c r="V145" s="21">
        <v>10445</v>
      </c>
      <c r="W145" s="34">
        <v>35087</v>
      </c>
      <c r="X145" s="34">
        <v>45275</v>
      </c>
      <c r="Y145" s="109"/>
      <c r="Z145" s="70" t="s">
        <v>4927</v>
      </c>
      <c r="AA145" s="20" t="s">
        <v>4926</v>
      </c>
      <c r="AB145" s="109"/>
      <c r="AC145" s="19"/>
      <c r="AD145" s="22"/>
      <c r="AE145" s="19"/>
    </row>
    <row r="146" spans="2:31" x14ac:dyDescent="0.2">
      <c r="B146" s="14" t="s">
        <v>18092</v>
      </c>
      <c r="C146" s="33" t="s">
        <v>18091</v>
      </c>
      <c r="D146" s="16" t="s">
        <v>18090</v>
      </c>
      <c r="E146" s="103" t="s">
        <v>26</v>
      </c>
      <c r="F146" s="18" t="s">
        <v>26</v>
      </c>
      <c r="G146" s="111" t="s">
        <v>590</v>
      </c>
      <c r="H146" s="102" t="s">
        <v>4412</v>
      </c>
      <c r="I146" s="21">
        <v>15608</v>
      </c>
      <c r="J146" s="71">
        <v>115.553</v>
      </c>
      <c r="K146" s="21">
        <v>21063</v>
      </c>
      <c r="L146" s="21">
        <v>18228</v>
      </c>
      <c r="M146" s="21">
        <v>16840</v>
      </c>
      <c r="N146" s="21"/>
      <c r="O146" s="21">
        <v>-1388</v>
      </c>
      <c r="P146" s="21"/>
      <c r="Q146" s="21"/>
      <c r="R146" s="22">
        <v>6.5</v>
      </c>
      <c r="S146" s="22">
        <v>9.6440000000000001</v>
      </c>
      <c r="T146" s="20" t="s">
        <v>5189</v>
      </c>
      <c r="U146" s="21">
        <v>99</v>
      </c>
      <c r="V146" s="21">
        <v>1185</v>
      </c>
      <c r="W146" s="34">
        <v>34653</v>
      </c>
      <c r="X146" s="34">
        <v>45397</v>
      </c>
      <c r="Y146" s="109"/>
      <c r="Z146" s="70" t="s">
        <v>4927</v>
      </c>
      <c r="AA146" s="20" t="s">
        <v>4926</v>
      </c>
      <c r="AB146" s="109"/>
      <c r="AC146" s="19"/>
      <c r="AD146" s="22"/>
      <c r="AE146" s="19"/>
    </row>
    <row r="147" spans="2:31" x14ac:dyDescent="0.2">
      <c r="B147" s="14" t="s">
        <v>18089</v>
      </c>
      <c r="C147" s="33" t="s">
        <v>18088</v>
      </c>
      <c r="D147" s="16" t="s">
        <v>18087</v>
      </c>
      <c r="E147" s="103" t="s">
        <v>26</v>
      </c>
      <c r="F147" s="18" t="s">
        <v>26</v>
      </c>
      <c r="G147" s="111" t="s">
        <v>590</v>
      </c>
      <c r="H147" s="102" t="s">
        <v>4412</v>
      </c>
      <c r="I147" s="21">
        <v>30727</v>
      </c>
      <c r="J147" s="71">
        <v>112.197</v>
      </c>
      <c r="K147" s="21">
        <v>41930</v>
      </c>
      <c r="L147" s="21">
        <v>37372</v>
      </c>
      <c r="M147" s="21">
        <v>34130</v>
      </c>
      <c r="N147" s="21"/>
      <c r="O147" s="21">
        <v>2614</v>
      </c>
      <c r="P147" s="21"/>
      <c r="Q147" s="21"/>
      <c r="R147" s="22">
        <v>6</v>
      </c>
      <c r="S147" s="22">
        <v>9.7609999999999992</v>
      </c>
      <c r="T147" s="20" t="s">
        <v>5189</v>
      </c>
      <c r="U147" s="21">
        <v>187</v>
      </c>
      <c r="V147" s="21">
        <v>2242</v>
      </c>
      <c r="W147" s="34">
        <v>34653</v>
      </c>
      <c r="X147" s="34">
        <v>45306</v>
      </c>
      <c r="Y147" s="109"/>
      <c r="Z147" s="70" t="s">
        <v>4927</v>
      </c>
      <c r="AA147" s="20" t="s">
        <v>4926</v>
      </c>
      <c r="AB147" s="109"/>
      <c r="AC147" s="19"/>
      <c r="AD147" s="22"/>
      <c r="AE147" s="19"/>
    </row>
    <row r="148" spans="2:31" x14ac:dyDescent="0.2">
      <c r="B148" s="14" t="s">
        <v>18086</v>
      </c>
      <c r="C148" s="33" t="s">
        <v>18085</v>
      </c>
      <c r="D148" s="16" t="s">
        <v>18084</v>
      </c>
      <c r="E148" s="103" t="s">
        <v>26</v>
      </c>
      <c r="F148" s="18" t="s">
        <v>26</v>
      </c>
      <c r="G148" s="111" t="s">
        <v>590</v>
      </c>
      <c r="H148" s="102" t="s">
        <v>4412</v>
      </c>
      <c r="I148" s="21">
        <v>16797</v>
      </c>
      <c r="J148" s="71">
        <v>113.854</v>
      </c>
      <c r="K148" s="21">
        <v>22335</v>
      </c>
      <c r="L148" s="21">
        <v>19617</v>
      </c>
      <c r="M148" s="21">
        <v>18053</v>
      </c>
      <c r="N148" s="21"/>
      <c r="O148" s="21">
        <v>-1564</v>
      </c>
      <c r="P148" s="21"/>
      <c r="Q148" s="21"/>
      <c r="R148" s="22">
        <v>6.5</v>
      </c>
      <c r="S148" s="22">
        <v>9.8350000000000009</v>
      </c>
      <c r="T148" s="20" t="s">
        <v>5189</v>
      </c>
      <c r="U148" s="21">
        <v>106</v>
      </c>
      <c r="V148" s="21">
        <v>1275</v>
      </c>
      <c r="W148" s="34">
        <v>34653</v>
      </c>
      <c r="X148" s="34">
        <v>45306</v>
      </c>
      <c r="Y148" s="109"/>
      <c r="Z148" s="70" t="s">
        <v>4927</v>
      </c>
      <c r="AA148" s="20" t="s">
        <v>4926</v>
      </c>
      <c r="AB148" s="109"/>
      <c r="AC148" s="19"/>
      <c r="AD148" s="22"/>
      <c r="AE148" s="19"/>
    </row>
    <row r="149" spans="2:31" x14ac:dyDescent="0.2">
      <c r="B149" s="14" t="s">
        <v>18083</v>
      </c>
      <c r="C149" s="33" t="s">
        <v>18082</v>
      </c>
      <c r="D149" s="16" t="s">
        <v>18081</v>
      </c>
      <c r="E149" s="103" t="s">
        <v>26</v>
      </c>
      <c r="F149" s="18" t="s">
        <v>26</v>
      </c>
      <c r="G149" s="111" t="s">
        <v>590</v>
      </c>
      <c r="H149" s="102" t="s">
        <v>4412</v>
      </c>
      <c r="I149" s="21">
        <v>17701</v>
      </c>
      <c r="J149" s="71">
        <v>115.553</v>
      </c>
      <c r="K149" s="21">
        <v>23888</v>
      </c>
      <c r="L149" s="21">
        <v>20673</v>
      </c>
      <c r="M149" s="21">
        <v>18985</v>
      </c>
      <c r="N149" s="21"/>
      <c r="O149" s="21">
        <v>-1688</v>
      </c>
      <c r="P149" s="21"/>
      <c r="Q149" s="21"/>
      <c r="R149" s="22">
        <v>6.5</v>
      </c>
      <c r="S149" s="22">
        <v>9.9019999999999992</v>
      </c>
      <c r="T149" s="20" t="s">
        <v>5189</v>
      </c>
      <c r="U149" s="21">
        <v>112</v>
      </c>
      <c r="V149" s="21">
        <v>1344</v>
      </c>
      <c r="W149" s="34">
        <v>34653</v>
      </c>
      <c r="X149" s="34">
        <v>45366</v>
      </c>
      <c r="Y149" s="109"/>
      <c r="Z149" s="70" t="s">
        <v>4927</v>
      </c>
      <c r="AA149" s="20" t="s">
        <v>4926</v>
      </c>
      <c r="AB149" s="109"/>
      <c r="AC149" s="19"/>
      <c r="AD149" s="22"/>
      <c r="AE149" s="19"/>
    </row>
    <row r="150" spans="2:31" x14ac:dyDescent="0.2">
      <c r="B150" s="14" t="s">
        <v>18080</v>
      </c>
      <c r="C150" s="33" t="s">
        <v>18079</v>
      </c>
      <c r="D150" s="16" t="s">
        <v>18078</v>
      </c>
      <c r="E150" s="103" t="s">
        <v>26</v>
      </c>
      <c r="F150" s="18" t="s">
        <v>26</v>
      </c>
      <c r="G150" s="111" t="s">
        <v>590</v>
      </c>
      <c r="H150" s="102" t="s">
        <v>4412</v>
      </c>
      <c r="I150" s="21">
        <v>157513</v>
      </c>
      <c r="J150" s="71">
        <v>111.884</v>
      </c>
      <c r="K150" s="21">
        <v>214917</v>
      </c>
      <c r="L150" s="21">
        <v>192089</v>
      </c>
      <c r="M150" s="21">
        <v>175875</v>
      </c>
      <c r="N150" s="21"/>
      <c r="O150" s="21">
        <v>-3625</v>
      </c>
      <c r="P150" s="21"/>
      <c r="Q150" s="21"/>
      <c r="R150" s="22">
        <v>6</v>
      </c>
      <c r="S150" s="22">
        <v>9.66</v>
      </c>
      <c r="T150" s="20" t="s">
        <v>5189</v>
      </c>
      <c r="U150" s="21">
        <v>960</v>
      </c>
      <c r="V150" s="21">
        <v>11525</v>
      </c>
      <c r="W150" s="34">
        <v>34667</v>
      </c>
      <c r="X150" s="34">
        <v>45275</v>
      </c>
      <c r="Y150" s="109"/>
      <c r="Z150" s="70" t="s">
        <v>4927</v>
      </c>
      <c r="AA150" s="20" t="s">
        <v>4926</v>
      </c>
      <c r="AB150" s="109"/>
      <c r="AC150" s="19"/>
      <c r="AD150" s="22"/>
      <c r="AE150" s="19"/>
    </row>
    <row r="151" spans="2:31" x14ac:dyDescent="0.2">
      <c r="B151" s="14" t="s">
        <v>18077</v>
      </c>
      <c r="C151" s="33" t="s">
        <v>18076</v>
      </c>
      <c r="D151" s="16" t="s">
        <v>18075</v>
      </c>
      <c r="E151" s="103" t="s">
        <v>26</v>
      </c>
      <c r="F151" s="18" t="s">
        <v>26</v>
      </c>
      <c r="G151" s="111" t="s">
        <v>590</v>
      </c>
      <c r="H151" s="102" t="s">
        <v>4412</v>
      </c>
      <c r="I151" s="21">
        <v>7312</v>
      </c>
      <c r="J151" s="71">
        <v>115.553</v>
      </c>
      <c r="K151" s="21">
        <v>9868</v>
      </c>
      <c r="L151" s="21">
        <v>8539</v>
      </c>
      <c r="M151" s="21">
        <v>7870</v>
      </c>
      <c r="N151" s="21"/>
      <c r="O151" s="21">
        <v>-670</v>
      </c>
      <c r="P151" s="21"/>
      <c r="Q151" s="21"/>
      <c r="R151" s="22">
        <v>6.5</v>
      </c>
      <c r="S151" s="22">
        <v>9.7750000000000004</v>
      </c>
      <c r="T151" s="20" t="s">
        <v>5189</v>
      </c>
      <c r="U151" s="21">
        <v>46</v>
      </c>
      <c r="V151" s="21">
        <v>555</v>
      </c>
      <c r="W151" s="34">
        <v>34653</v>
      </c>
      <c r="X151" s="34">
        <v>45306</v>
      </c>
      <c r="Y151" s="109"/>
      <c r="Z151" s="70" t="s">
        <v>4927</v>
      </c>
      <c r="AA151" s="20" t="s">
        <v>4926</v>
      </c>
      <c r="AB151" s="109"/>
      <c r="AC151" s="19"/>
      <c r="AD151" s="22"/>
      <c r="AE151" s="19"/>
    </row>
    <row r="152" spans="2:31" x14ac:dyDescent="0.2">
      <c r="B152" s="14" t="s">
        <v>18074</v>
      </c>
      <c r="C152" s="33" t="s">
        <v>18073</v>
      </c>
      <c r="D152" s="16" t="s">
        <v>18072</v>
      </c>
      <c r="E152" s="103" t="s">
        <v>26</v>
      </c>
      <c r="F152" s="18" t="s">
        <v>26</v>
      </c>
      <c r="G152" s="111" t="s">
        <v>590</v>
      </c>
      <c r="H152" s="102" t="s">
        <v>4412</v>
      </c>
      <c r="I152" s="21">
        <v>188021</v>
      </c>
      <c r="J152" s="71">
        <v>112.134</v>
      </c>
      <c r="K152" s="21">
        <v>257118</v>
      </c>
      <c r="L152" s="21">
        <v>229294</v>
      </c>
      <c r="M152" s="21">
        <v>208188</v>
      </c>
      <c r="N152" s="21"/>
      <c r="O152" s="21">
        <v>5195</v>
      </c>
      <c r="P152" s="21"/>
      <c r="Q152" s="21"/>
      <c r="R152" s="22">
        <v>6</v>
      </c>
      <c r="S152" s="22">
        <v>10.015000000000001</v>
      </c>
      <c r="T152" s="20" t="s">
        <v>5189</v>
      </c>
      <c r="U152" s="21">
        <v>1146</v>
      </c>
      <c r="V152" s="21">
        <v>13758</v>
      </c>
      <c r="W152" s="34">
        <v>34667</v>
      </c>
      <c r="X152" s="34">
        <v>45306</v>
      </c>
      <c r="Y152" s="109"/>
      <c r="Z152" s="70" t="s">
        <v>4927</v>
      </c>
      <c r="AA152" s="20" t="s">
        <v>4926</v>
      </c>
      <c r="AB152" s="109"/>
      <c r="AC152" s="19"/>
      <c r="AD152" s="22"/>
      <c r="AE152" s="19"/>
    </row>
    <row r="153" spans="2:31" x14ac:dyDescent="0.2">
      <c r="B153" s="14" t="s">
        <v>18071</v>
      </c>
      <c r="C153" s="33" t="s">
        <v>18070</v>
      </c>
      <c r="D153" s="16" t="s">
        <v>18069</v>
      </c>
      <c r="E153" s="103" t="s">
        <v>26</v>
      </c>
      <c r="F153" s="18" t="s">
        <v>26</v>
      </c>
      <c r="G153" s="111" t="s">
        <v>590</v>
      </c>
      <c r="H153" s="102" t="s">
        <v>4412</v>
      </c>
      <c r="I153" s="21">
        <v>11461</v>
      </c>
      <c r="J153" s="71">
        <v>113.666</v>
      </c>
      <c r="K153" s="21">
        <v>13198</v>
      </c>
      <c r="L153" s="21">
        <v>11612</v>
      </c>
      <c r="M153" s="21">
        <v>11523</v>
      </c>
      <c r="N153" s="21"/>
      <c r="O153" s="21">
        <v>-89</v>
      </c>
      <c r="P153" s="21"/>
      <c r="Q153" s="21"/>
      <c r="R153" s="22">
        <v>6.5</v>
      </c>
      <c r="S153" s="22">
        <v>6.7880000000000003</v>
      </c>
      <c r="T153" s="20" t="s">
        <v>5189</v>
      </c>
      <c r="U153" s="21">
        <v>63</v>
      </c>
      <c r="V153" s="21">
        <v>755</v>
      </c>
      <c r="W153" s="34">
        <v>34302</v>
      </c>
      <c r="X153" s="34">
        <v>45306</v>
      </c>
      <c r="Y153" s="109"/>
      <c r="Z153" s="70" t="s">
        <v>4927</v>
      </c>
      <c r="AA153" s="20" t="s">
        <v>4926</v>
      </c>
      <c r="AB153" s="109"/>
      <c r="AC153" s="19"/>
      <c r="AD153" s="22"/>
      <c r="AE153" s="19"/>
    </row>
    <row r="154" spans="2:31" x14ac:dyDescent="0.2">
      <c r="B154" s="14" t="s">
        <v>18068</v>
      </c>
      <c r="C154" s="33" t="s">
        <v>18067</v>
      </c>
      <c r="D154" s="16" t="s">
        <v>18066</v>
      </c>
      <c r="E154" s="103" t="s">
        <v>26</v>
      </c>
      <c r="F154" s="18" t="s">
        <v>26</v>
      </c>
      <c r="G154" s="111" t="s">
        <v>590</v>
      </c>
      <c r="H154" s="102" t="s">
        <v>4412</v>
      </c>
      <c r="I154" s="21">
        <v>186209</v>
      </c>
      <c r="J154" s="71">
        <v>113.666</v>
      </c>
      <c r="K154" s="21">
        <v>247190</v>
      </c>
      <c r="L154" s="21">
        <v>217470</v>
      </c>
      <c r="M154" s="21">
        <v>199991</v>
      </c>
      <c r="N154" s="21"/>
      <c r="O154" s="21">
        <v>5821</v>
      </c>
      <c r="P154" s="21"/>
      <c r="Q154" s="21"/>
      <c r="R154" s="22">
        <v>6.5</v>
      </c>
      <c r="S154" s="22">
        <v>9.8539999999999992</v>
      </c>
      <c r="T154" s="20" t="s">
        <v>5189</v>
      </c>
      <c r="U154" s="21">
        <v>1178</v>
      </c>
      <c r="V154" s="21">
        <v>14136</v>
      </c>
      <c r="W154" s="34">
        <v>34653</v>
      </c>
      <c r="X154" s="34">
        <v>45337</v>
      </c>
      <c r="Y154" s="109"/>
      <c r="Z154" s="70" t="s">
        <v>4927</v>
      </c>
      <c r="AA154" s="20" t="s">
        <v>4926</v>
      </c>
      <c r="AB154" s="109"/>
      <c r="AC154" s="19"/>
      <c r="AD154" s="22"/>
      <c r="AE154" s="19"/>
    </row>
    <row r="155" spans="2:31" x14ac:dyDescent="0.2">
      <c r="B155" s="14" t="s">
        <v>18065</v>
      </c>
      <c r="C155" s="33" t="s">
        <v>18064</v>
      </c>
      <c r="D155" s="16" t="s">
        <v>18063</v>
      </c>
      <c r="E155" s="103" t="s">
        <v>26</v>
      </c>
      <c r="F155" s="18" t="s">
        <v>26</v>
      </c>
      <c r="G155" s="111" t="s">
        <v>590</v>
      </c>
      <c r="H155" s="102" t="s">
        <v>4412</v>
      </c>
      <c r="I155" s="21">
        <v>12692</v>
      </c>
      <c r="J155" s="71">
        <v>115.553</v>
      </c>
      <c r="K155" s="21">
        <v>16033</v>
      </c>
      <c r="L155" s="21">
        <v>13875</v>
      </c>
      <c r="M155" s="21">
        <v>13266</v>
      </c>
      <c r="N155" s="21"/>
      <c r="O155" s="21">
        <v>-609</v>
      </c>
      <c r="P155" s="21"/>
      <c r="Q155" s="21"/>
      <c r="R155" s="22">
        <v>6.5</v>
      </c>
      <c r="S155" s="22">
        <v>8.2639999999999993</v>
      </c>
      <c r="T155" s="20" t="s">
        <v>5189</v>
      </c>
      <c r="U155" s="21">
        <v>75</v>
      </c>
      <c r="V155" s="21">
        <v>902</v>
      </c>
      <c r="W155" s="34">
        <v>34472</v>
      </c>
      <c r="X155" s="34">
        <v>45306</v>
      </c>
      <c r="Y155" s="109"/>
      <c r="Z155" s="70" t="s">
        <v>4927</v>
      </c>
      <c r="AA155" s="20" t="s">
        <v>4926</v>
      </c>
      <c r="AB155" s="109"/>
      <c r="AC155" s="19"/>
      <c r="AD155" s="22"/>
      <c r="AE155" s="19"/>
    </row>
    <row r="156" spans="2:31" x14ac:dyDescent="0.2">
      <c r="B156" s="14" t="s">
        <v>18062</v>
      </c>
      <c r="C156" s="33" t="s">
        <v>18061</v>
      </c>
      <c r="D156" s="16" t="s">
        <v>18060</v>
      </c>
      <c r="E156" s="103" t="s">
        <v>26</v>
      </c>
      <c r="F156" s="18" t="s">
        <v>26</v>
      </c>
      <c r="G156" s="111" t="s">
        <v>590</v>
      </c>
      <c r="H156" s="102" t="s">
        <v>4412</v>
      </c>
      <c r="I156" s="21">
        <v>7564</v>
      </c>
      <c r="J156" s="71">
        <v>113.854</v>
      </c>
      <c r="K156" s="21">
        <v>10058</v>
      </c>
      <c r="L156" s="21">
        <v>8834</v>
      </c>
      <c r="M156" s="21">
        <v>8088</v>
      </c>
      <c r="N156" s="21"/>
      <c r="O156" s="21">
        <v>-746</v>
      </c>
      <c r="P156" s="21"/>
      <c r="Q156" s="21"/>
      <c r="R156" s="22">
        <v>6.5</v>
      </c>
      <c r="S156" s="22">
        <v>10.038</v>
      </c>
      <c r="T156" s="20" t="s">
        <v>5189</v>
      </c>
      <c r="U156" s="21">
        <v>48</v>
      </c>
      <c r="V156" s="21">
        <v>574</v>
      </c>
      <c r="W156" s="34">
        <v>34653</v>
      </c>
      <c r="X156" s="34">
        <v>45337</v>
      </c>
      <c r="Y156" s="109"/>
      <c r="Z156" s="70" t="s">
        <v>4927</v>
      </c>
      <c r="AA156" s="20" t="s">
        <v>4926</v>
      </c>
      <c r="AB156" s="109"/>
      <c r="AC156" s="19"/>
      <c r="AD156" s="22"/>
      <c r="AE156" s="19"/>
    </row>
    <row r="157" spans="2:31" x14ac:dyDescent="0.2">
      <c r="B157" s="14" t="s">
        <v>18059</v>
      </c>
      <c r="C157" s="33" t="s">
        <v>18058</v>
      </c>
      <c r="D157" s="16" t="s">
        <v>18057</v>
      </c>
      <c r="E157" s="103" t="s">
        <v>26</v>
      </c>
      <c r="F157" s="18" t="s">
        <v>26</v>
      </c>
      <c r="G157" s="111" t="s">
        <v>590</v>
      </c>
      <c r="H157" s="102" t="s">
        <v>4412</v>
      </c>
      <c r="I157" s="21">
        <v>12984</v>
      </c>
      <c r="J157" s="71">
        <v>114.895</v>
      </c>
      <c r="K157" s="21">
        <v>17422</v>
      </c>
      <c r="L157" s="21">
        <v>15164</v>
      </c>
      <c r="M157" s="21">
        <v>14084</v>
      </c>
      <c r="N157" s="21"/>
      <c r="O157" s="21">
        <v>-1080</v>
      </c>
      <c r="P157" s="21"/>
      <c r="Q157" s="21"/>
      <c r="R157" s="22">
        <v>6.5</v>
      </c>
      <c r="S157" s="22">
        <v>9.4689999999999994</v>
      </c>
      <c r="T157" s="20" t="s">
        <v>5189</v>
      </c>
      <c r="U157" s="21">
        <v>82</v>
      </c>
      <c r="V157" s="21">
        <v>986</v>
      </c>
      <c r="W157" s="34">
        <v>34653</v>
      </c>
      <c r="X157" s="34">
        <v>45245</v>
      </c>
      <c r="Y157" s="109"/>
      <c r="Z157" s="70" t="s">
        <v>4927</v>
      </c>
      <c r="AA157" s="20" t="s">
        <v>4926</v>
      </c>
      <c r="AB157" s="109"/>
      <c r="AC157" s="19"/>
      <c r="AD157" s="22"/>
      <c r="AE157" s="19"/>
    </row>
    <row r="158" spans="2:31" x14ac:dyDescent="0.2">
      <c r="B158" s="14" t="s">
        <v>18056</v>
      </c>
      <c r="C158" s="33" t="s">
        <v>18055</v>
      </c>
      <c r="D158" s="16" t="s">
        <v>18054</v>
      </c>
      <c r="E158" s="103" t="s">
        <v>26</v>
      </c>
      <c r="F158" s="18" t="s">
        <v>26</v>
      </c>
      <c r="G158" s="111" t="s">
        <v>590</v>
      </c>
      <c r="H158" s="102" t="s">
        <v>4412</v>
      </c>
      <c r="I158" s="21">
        <v>39347</v>
      </c>
      <c r="J158" s="71">
        <v>113.729</v>
      </c>
      <c r="K158" s="21">
        <v>48922</v>
      </c>
      <c r="L158" s="21">
        <v>43017</v>
      </c>
      <c r="M158" s="21">
        <v>41275</v>
      </c>
      <c r="N158" s="21"/>
      <c r="O158" s="21">
        <v>-1741</v>
      </c>
      <c r="P158" s="21"/>
      <c r="Q158" s="21"/>
      <c r="R158" s="22">
        <v>6.5</v>
      </c>
      <c r="S158" s="22">
        <v>8.1059999999999999</v>
      </c>
      <c r="T158" s="20" t="s">
        <v>5189</v>
      </c>
      <c r="U158" s="21">
        <v>233</v>
      </c>
      <c r="V158" s="21">
        <v>2796</v>
      </c>
      <c r="W158" s="34">
        <v>34472</v>
      </c>
      <c r="X158" s="34">
        <v>45397</v>
      </c>
      <c r="Y158" s="109"/>
      <c r="Z158" s="70" t="s">
        <v>4927</v>
      </c>
      <c r="AA158" s="20" t="s">
        <v>4926</v>
      </c>
      <c r="AB158" s="109"/>
      <c r="AC158" s="19"/>
      <c r="AD158" s="22"/>
      <c r="AE158" s="19"/>
    </row>
    <row r="159" spans="2:31" x14ac:dyDescent="0.2">
      <c r="B159" s="14" t="s">
        <v>18053</v>
      </c>
      <c r="C159" s="33" t="s">
        <v>18052</v>
      </c>
      <c r="D159" s="16" t="s">
        <v>18051</v>
      </c>
      <c r="E159" s="103" t="s">
        <v>26</v>
      </c>
      <c r="F159" s="18" t="s">
        <v>26</v>
      </c>
      <c r="G159" s="111" t="s">
        <v>590</v>
      </c>
      <c r="H159" s="102" t="s">
        <v>4412</v>
      </c>
      <c r="I159" s="21">
        <v>21363</v>
      </c>
      <c r="J159" s="71">
        <v>113.729</v>
      </c>
      <c r="K159" s="21">
        <v>26561</v>
      </c>
      <c r="L159" s="21">
        <v>23355</v>
      </c>
      <c r="M159" s="21">
        <v>22241</v>
      </c>
      <c r="N159" s="21"/>
      <c r="O159" s="21">
        <v>-1114</v>
      </c>
      <c r="P159" s="21"/>
      <c r="Q159" s="21"/>
      <c r="R159" s="22">
        <v>6.5</v>
      </c>
      <c r="S159" s="22">
        <v>8.43</v>
      </c>
      <c r="T159" s="20" t="s">
        <v>5189</v>
      </c>
      <c r="U159" s="21">
        <v>127</v>
      </c>
      <c r="V159" s="21">
        <v>1518</v>
      </c>
      <c r="W159" s="34">
        <v>34472</v>
      </c>
      <c r="X159" s="34">
        <v>45275</v>
      </c>
      <c r="Y159" s="109"/>
      <c r="Z159" s="70" t="s">
        <v>4927</v>
      </c>
      <c r="AA159" s="20" t="s">
        <v>4926</v>
      </c>
      <c r="AB159" s="109"/>
      <c r="AC159" s="19"/>
      <c r="AD159" s="22"/>
      <c r="AE159" s="19"/>
    </row>
    <row r="160" spans="2:31" x14ac:dyDescent="0.2">
      <c r="B160" s="14" t="s">
        <v>18050</v>
      </c>
      <c r="C160" s="33" t="s">
        <v>18049</v>
      </c>
      <c r="D160" s="16" t="s">
        <v>18048</v>
      </c>
      <c r="E160" s="103" t="s">
        <v>26</v>
      </c>
      <c r="F160" s="18" t="s">
        <v>26</v>
      </c>
      <c r="G160" s="111" t="s">
        <v>590</v>
      </c>
      <c r="H160" s="102" t="s">
        <v>4412</v>
      </c>
      <c r="I160" s="21">
        <v>8939</v>
      </c>
      <c r="J160" s="71">
        <v>115.553</v>
      </c>
      <c r="K160" s="21">
        <v>11292</v>
      </c>
      <c r="L160" s="21">
        <v>9772</v>
      </c>
      <c r="M160" s="21">
        <v>9419</v>
      </c>
      <c r="N160" s="21"/>
      <c r="O160" s="21">
        <v>-353</v>
      </c>
      <c r="P160" s="21"/>
      <c r="Q160" s="21"/>
      <c r="R160" s="22">
        <v>6.5</v>
      </c>
      <c r="S160" s="22">
        <v>7.9359999999999999</v>
      </c>
      <c r="T160" s="20" t="s">
        <v>5189</v>
      </c>
      <c r="U160" s="21">
        <v>53</v>
      </c>
      <c r="V160" s="21">
        <v>635</v>
      </c>
      <c r="W160" s="34">
        <v>34472</v>
      </c>
      <c r="X160" s="34">
        <v>45337</v>
      </c>
      <c r="Y160" s="109"/>
      <c r="Z160" s="70" t="s">
        <v>4927</v>
      </c>
      <c r="AA160" s="20" t="s">
        <v>4926</v>
      </c>
      <c r="AB160" s="109"/>
      <c r="AC160" s="19"/>
      <c r="AD160" s="22"/>
      <c r="AE160" s="19"/>
    </row>
    <row r="161" spans="2:31" x14ac:dyDescent="0.2">
      <c r="B161" s="14" t="s">
        <v>18047</v>
      </c>
      <c r="C161" s="33" t="s">
        <v>18046</v>
      </c>
      <c r="D161" s="16" t="s">
        <v>18045</v>
      </c>
      <c r="E161" s="103" t="s">
        <v>26</v>
      </c>
      <c r="F161" s="18" t="s">
        <v>26</v>
      </c>
      <c r="G161" s="111" t="s">
        <v>590</v>
      </c>
      <c r="H161" s="102" t="s">
        <v>4412</v>
      </c>
      <c r="I161" s="21">
        <v>4669</v>
      </c>
      <c r="J161" s="71">
        <v>115.553</v>
      </c>
      <c r="K161" s="21">
        <v>6302</v>
      </c>
      <c r="L161" s="21">
        <v>5453</v>
      </c>
      <c r="M161" s="21">
        <v>5047</v>
      </c>
      <c r="N161" s="21"/>
      <c r="O161" s="21">
        <v>-406</v>
      </c>
      <c r="P161" s="21"/>
      <c r="Q161" s="21"/>
      <c r="R161" s="22">
        <v>6.5</v>
      </c>
      <c r="S161" s="22">
        <v>9.5969999999999995</v>
      </c>
      <c r="T161" s="20" t="s">
        <v>5189</v>
      </c>
      <c r="U161" s="21">
        <v>30</v>
      </c>
      <c r="V161" s="21">
        <v>354</v>
      </c>
      <c r="W161" s="34">
        <v>34653</v>
      </c>
      <c r="X161" s="34">
        <v>45306</v>
      </c>
      <c r="Y161" s="109"/>
      <c r="Z161" s="70" t="s">
        <v>4927</v>
      </c>
      <c r="AA161" s="20" t="s">
        <v>4926</v>
      </c>
      <c r="AB161" s="109"/>
      <c r="AC161" s="19"/>
      <c r="AD161" s="22"/>
      <c r="AE161" s="19"/>
    </row>
    <row r="162" spans="2:31" x14ac:dyDescent="0.2">
      <c r="B162" s="14" t="s">
        <v>18044</v>
      </c>
      <c r="C162" s="33" t="s">
        <v>18043</v>
      </c>
      <c r="D162" s="16" t="s">
        <v>18042</v>
      </c>
      <c r="E162" s="103" t="s">
        <v>26</v>
      </c>
      <c r="F162" s="18" t="s">
        <v>26</v>
      </c>
      <c r="G162" s="111" t="s">
        <v>590</v>
      </c>
      <c r="H162" s="102" t="s">
        <v>4412</v>
      </c>
      <c r="I162" s="21">
        <v>35767</v>
      </c>
      <c r="J162" s="71">
        <v>113.979</v>
      </c>
      <c r="K162" s="21">
        <v>44569</v>
      </c>
      <c r="L162" s="21">
        <v>39103</v>
      </c>
      <c r="M162" s="21">
        <v>37391</v>
      </c>
      <c r="N162" s="21"/>
      <c r="O162" s="21">
        <v>-1712</v>
      </c>
      <c r="P162" s="21"/>
      <c r="Q162" s="21"/>
      <c r="R162" s="22">
        <v>6.5</v>
      </c>
      <c r="S162" s="22">
        <v>8.26</v>
      </c>
      <c r="T162" s="20" t="s">
        <v>5189</v>
      </c>
      <c r="U162" s="21">
        <v>212</v>
      </c>
      <c r="V162" s="21">
        <v>2542</v>
      </c>
      <c r="W162" s="34">
        <v>34472</v>
      </c>
      <c r="X162" s="34">
        <v>45306</v>
      </c>
      <c r="Y162" s="109"/>
      <c r="Z162" s="70" t="s">
        <v>4927</v>
      </c>
      <c r="AA162" s="20" t="s">
        <v>4926</v>
      </c>
      <c r="AB162" s="109"/>
      <c r="AC162" s="19"/>
      <c r="AD162" s="22"/>
      <c r="AE162" s="19"/>
    </row>
    <row r="163" spans="2:31" x14ac:dyDescent="0.2">
      <c r="B163" s="14" t="s">
        <v>18041</v>
      </c>
      <c r="C163" s="33" t="s">
        <v>18040</v>
      </c>
      <c r="D163" s="16" t="s">
        <v>18039</v>
      </c>
      <c r="E163" s="103" t="s">
        <v>26</v>
      </c>
      <c r="F163" s="18" t="s">
        <v>26</v>
      </c>
      <c r="G163" s="111" t="s">
        <v>590</v>
      </c>
      <c r="H163" s="102" t="s">
        <v>4412</v>
      </c>
      <c r="I163" s="21">
        <v>33146</v>
      </c>
      <c r="J163" s="71">
        <v>115.553</v>
      </c>
      <c r="K163" s="21">
        <v>41873</v>
      </c>
      <c r="L163" s="21">
        <v>36237</v>
      </c>
      <c r="M163" s="21">
        <v>34842</v>
      </c>
      <c r="N163" s="21"/>
      <c r="O163" s="21">
        <v>-1395</v>
      </c>
      <c r="P163" s="21"/>
      <c r="Q163" s="21"/>
      <c r="R163" s="22">
        <v>6.5</v>
      </c>
      <c r="S163" s="22">
        <v>8.0250000000000004</v>
      </c>
      <c r="T163" s="20" t="s">
        <v>5189</v>
      </c>
      <c r="U163" s="21">
        <v>196</v>
      </c>
      <c r="V163" s="21">
        <v>2355</v>
      </c>
      <c r="W163" s="34">
        <v>34472</v>
      </c>
      <c r="X163" s="34">
        <v>45397</v>
      </c>
      <c r="Y163" s="109"/>
      <c r="Z163" s="70" t="s">
        <v>4927</v>
      </c>
      <c r="AA163" s="20" t="s">
        <v>4926</v>
      </c>
      <c r="AB163" s="109"/>
      <c r="AC163" s="19"/>
      <c r="AD163" s="22"/>
      <c r="AE163" s="19"/>
    </row>
    <row r="164" spans="2:31" x14ac:dyDescent="0.2">
      <c r="B164" s="14" t="s">
        <v>18038</v>
      </c>
      <c r="C164" s="33" t="s">
        <v>18037</v>
      </c>
      <c r="D164" s="16" t="s">
        <v>18036</v>
      </c>
      <c r="E164" s="103" t="s">
        <v>26</v>
      </c>
      <c r="F164" s="18" t="s">
        <v>26</v>
      </c>
      <c r="G164" s="111" t="s">
        <v>590</v>
      </c>
      <c r="H164" s="102" t="s">
        <v>4412</v>
      </c>
      <c r="I164" s="21">
        <v>7070</v>
      </c>
      <c r="J164" s="71">
        <v>115.553</v>
      </c>
      <c r="K164" s="21">
        <v>9541</v>
      </c>
      <c r="L164" s="21">
        <v>8257</v>
      </c>
      <c r="M164" s="21">
        <v>7625</v>
      </c>
      <c r="N164" s="21"/>
      <c r="O164" s="21">
        <v>1572</v>
      </c>
      <c r="P164" s="21"/>
      <c r="Q164" s="21"/>
      <c r="R164" s="22">
        <v>6.5</v>
      </c>
      <c r="S164" s="22">
        <v>9.6530000000000005</v>
      </c>
      <c r="T164" s="20" t="s">
        <v>5189</v>
      </c>
      <c r="U164" s="21">
        <v>45</v>
      </c>
      <c r="V164" s="21">
        <v>537</v>
      </c>
      <c r="W164" s="34">
        <v>34653</v>
      </c>
      <c r="X164" s="34">
        <v>45427</v>
      </c>
      <c r="Y164" s="109"/>
      <c r="Z164" s="70" t="s">
        <v>4927</v>
      </c>
      <c r="AA164" s="20" t="s">
        <v>4926</v>
      </c>
      <c r="AB164" s="109"/>
      <c r="AC164" s="19"/>
      <c r="AD164" s="22"/>
      <c r="AE164" s="19"/>
    </row>
    <row r="165" spans="2:31" x14ac:dyDescent="0.2">
      <c r="B165" s="14" t="s">
        <v>18035</v>
      </c>
      <c r="C165" s="33" t="s">
        <v>18034</v>
      </c>
      <c r="D165" s="16" t="s">
        <v>18033</v>
      </c>
      <c r="E165" s="103" t="s">
        <v>26</v>
      </c>
      <c r="F165" s="18" t="s">
        <v>26</v>
      </c>
      <c r="G165" s="111" t="s">
        <v>590</v>
      </c>
      <c r="H165" s="102" t="s">
        <v>4412</v>
      </c>
      <c r="I165" s="21">
        <v>35005</v>
      </c>
      <c r="J165" s="71">
        <v>112.81699999999999</v>
      </c>
      <c r="K165" s="21">
        <v>43175</v>
      </c>
      <c r="L165" s="21">
        <v>38270</v>
      </c>
      <c r="M165" s="21">
        <v>36852</v>
      </c>
      <c r="N165" s="21"/>
      <c r="O165" s="21">
        <v>-1419</v>
      </c>
      <c r="P165" s="21"/>
      <c r="Q165" s="21"/>
      <c r="R165" s="22">
        <v>6.5</v>
      </c>
      <c r="S165" s="22">
        <v>7.9649999999999999</v>
      </c>
      <c r="T165" s="20" t="s">
        <v>5189</v>
      </c>
      <c r="U165" s="21">
        <v>207</v>
      </c>
      <c r="V165" s="21">
        <v>2488</v>
      </c>
      <c r="W165" s="34">
        <v>34472</v>
      </c>
      <c r="X165" s="34">
        <v>45397</v>
      </c>
      <c r="Y165" s="109"/>
      <c r="Z165" s="70" t="s">
        <v>4927</v>
      </c>
      <c r="AA165" s="20" t="s">
        <v>4926</v>
      </c>
      <c r="AB165" s="109"/>
      <c r="AC165" s="19"/>
      <c r="AD165" s="22"/>
      <c r="AE165" s="19"/>
    </row>
    <row r="166" spans="2:31" x14ac:dyDescent="0.2">
      <c r="B166" s="14" t="s">
        <v>18032</v>
      </c>
      <c r="C166" s="33" t="s">
        <v>18031</v>
      </c>
      <c r="D166" s="16" t="s">
        <v>18030</v>
      </c>
      <c r="E166" s="103" t="s">
        <v>26</v>
      </c>
      <c r="F166" s="18" t="s">
        <v>26</v>
      </c>
      <c r="G166" s="111" t="s">
        <v>590</v>
      </c>
      <c r="H166" s="102" t="s">
        <v>4412</v>
      </c>
      <c r="I166" s="21">
        <v>18312</v>
      </c>
      <c r="J166" s="71">
        <v>113.854</v>
      </c>
      <c r="K166" s="21">
        <v>24350</v>
      </c>
      <c r="L166" s="21">
        <v>21387</v>
      </c>
      <c r="M166" s="21">
        <v>19741</v>
      </c>
      <c r="N166" s="21"/>
      <c r="O166" s="21">
        <v>-1646</v>
      </c>
      <c r="P166" s="21"/>
      <c r="Q166" s="21"/>
      <c r="R166" s="22">
        <v>6.5</v>
      </c>
      <c r="S166" s="22">
        <v>9.6809999999999992</v>
      </c>
      <c r="T166" s="20" t="s">
        <v>5189</v>
      </c>
      <c r="U166" s="21">
        <v>116</v>
      </c>
      <c r="V166" s="21">
        <v>1390</v>
      </c>
      <c r="W166" s="34">
        <v>34653</v>
      </c>
      <c r="X166" s="34">
        <v>45397</v>
      </c>
      <c r="Y166" s="109"/>
      <c r="Z166" s="70" t="s">
        <v>4927</v>
      </c>
      <c r="AA166" s="20" t="s">
        <v>4926</v>
      </c>
      <c r="AB166" s="109"/>
      <c r="AC166" s="19"/>
      <c r="AD166" s="22"/>
      <c r="AE166" s="19"/>
    </row>
    <row r="167" spans="2:31" x14ac:dyDescent="0.2">
      <c r="B167" s="14" t="s">
        <v>18029</v>
      </c>
      <c r="C167" s="33" t="s">
        <v>18028</v>
      </c>
      <c r="D167" s="16" t="s">
        <v>18027</v>
      </c>
      <c r="E167" s="103" t="s">
        <v>26</v>
      </c>
      <c r="F167" s="18" t="s">
        <v>26</v>
      </c>
      <c r="G167" s="111" t="s">
        <v>590</v>
      </c>
      <c r="H167" s="102" t="s">
        <v>4412</v>
      </c>
      <c r="I167" s="21">
        <v>2782</v>
      </c>
      <c r="J167" s="71">
        <v>115.553</v>
      </c>
      <c r="K167" s="21">
        <v>3754</v>
      </c>
      <c r="L167" s="21">
        <v>3249</v>
      </c>
      <c r="M167" s="21">
        <v>3002</v>
      </c>
      <c r="N167" s="21"/>
      <c r="O167" s="21">
        <v>-247</v>
      </c>
      <c r="P167" s="21"/>
      <c r="Q167" s="21"/>
      <c r="R167" s="22">
        <v>6.5</v>
      </c>
      <c r="S167" s="22">
        <v>9.6539999999999999</v>
      </c>
      <c r="T167" s="20" t="s">
        <v>5189</v>
      </c>
      <c r="U167" s="21">
        <v>18</v>
      </c>
      <c r="V167" s="21">
        <v>211</v>
      </c>
      <c r="W167" s="34">
        <v>34653</v>
      </c>
      <c r="X167" s="34">
        <v>45366</v>
      </c>
      <c r="Y167" s="109"/>
      <c r="Z167" s="70" t="s">
        <v>4927</v>
      </c>
      <c r="AA167" s="20" t="s">
        <v>4926</v>
      </c>
      <c r="AB167" s="109"/>
      <c r="AC167" s="19"/>
      <c r="AD167" s="22"/>
      <c r="AE167" s="19"/>
    </row>
    <row r="168" spans="2:31" x14ac:dyDescent="0.2">
      <c r="B168" s="14" t="s">
        <v>18026</v>
      </c>
      <c r="C168" s="33" t="s">
        <v>18025</v>
      </c>
      <c r="D168" s="16" t="s">
        <v>18024</v>
      </c>
      <c r="E168" s="103" t="s">
        <v>26</v>
      </c>
      <c r="F168" s="18" t="s">
        <v>26</v>
      </c>
      <c r="G168" s="111" t="s">
        <v>590</v>
      </c>
      <c r="H168" s="102" t="s">
        <v>4412</v>
      </c>
      <c r="I168" s="21">
        <v>14303</v>
      </c>
      <c r="J168" s="71">
        <v>113.185</v>
      </c>
      <c r="K168" s="21">
        <v>18907</v>
      </c>
      <c r="L168" s="21">
        <v>16705</v>
      </c>
      <c r="M168" s="21">
        <v>15400</v>
      </c>
      <c r="N168" s="21"/>
      <c r="O168" s="21">
        <v>-1305</v>
      </c>
      <c r="P168" s="21"/>
      <c r="Q168" s="21"/>
      <c r="R168" s="22">
        <v>6.5</v>
      </c>
      <c r="S168" s="22">
        <v>9.7520000000000007</v>
      </c>
      <c r="T168" s="20" t="s">
        <v>5189</v>
      </c>
      <c r="U168" s="21">
        <v>90</v>
      </c>
      <c r="V168" s="21">
        <v>1086</v>
      </c>
      <c r="W168" s="34">
        <v>34653</v>
      </c>
      <c r="X168" s="34">
        <v>45337</v>
      </c>
      <c r="Y168" s="109"/>
      <c r="Z168" s="70" t="s">
        <v>4927</v>
      </c>
      <c r="AA168" s="20" t="s">
        <v>4926</v>
      </c>
      <c r="AB168" s="109"/>
      <c r="AC168" s="19"/>
      <c r="AD168" s="22"/>
      <c r="AE168" s="19"/>
    </row>
    <row r="169" spans="2:31" x14ac:dyDescent="0.2">
      <c r="B169" s="14" t="s">
        <v>18023</v>
      </c>
      <c r="C169" s="33" t="s">
        <v>18022</v>
      </c>
      <c r="D169" s="16" t="s">
        <v>18021</v>
      </c>
      <c r="E169" s="103" t="s">
        <v>26</v>
      </c>
      <c r="F169" s="18" t="s">
        <v>26</v>
      </c>
      <c r="G169" s="111" t="s">
        <v>590</v>
      </c>
      <c r="H169" s="102" t="s">
        <v>4412</v>
      </c>
      <c r="I169" s="21">
        <v>10108</v>
      </c>
      <c r="J169" s="71">
        <v>115.553</v>
      </c>
      <c r="K169" s="21">
        <v>13641</v>
      </c>
      <c r="L169" s="21">
        <v>11805</v>
      </c>
      <c r="M169" s="21">
        <v>10970</v>
      </c>
      <c r="N169" s="21"/>
      <c r="O169" s="21">
        <v>-836</v>
      </c>
      <c r="P169" s="21"/>
      <c r="Q169" s="21"/>
      <c r="R169" s="22">
        <v>6.5</v>
      </c>
      <c r="S169" s="22">
        <v>9.4139999999999997</v>
      </c>
      <c r="T169" s="20" t="s">
        <v>5189</v>
      </c>
      <c r="U169" s="21">
        <v>64</v>
      </c>
      <c r="V169" s="21">
        <v>767</v>
      </c>
      <c r="W169" s="34">
        <v>34653</v>
      </c>
      <c r="X169" s="34">
        <v>45366</v>
      </c>
      <c r="Y169" s="109"/>
      <c r="Z169" s="70" t="s">
        <v>4927</v>
      </c>
      <c r="AA169" s="20" t="s">
        <v>4926</v>
      </c>
      <c r="AB169" s="109"/>
      <c r="AC169" s="19"/>
      <c r="AD169" s="22"/>
      <c r="AE169" s="19"/>
    </row>
    <row r="170" spans="2:31" x14ac:dyDescent="0.2">
      <c r="B170" s="14" t="s">
        <v>18020</v>
      </c>
      <c r="C170" s="33" t="s">
        <v>18019</v>
      </c>
      <c r="D170" s="16" t="s">
        <v>18018</v>
      </c>
      <c r="E170" s="103" t="s">
        <v>26</v>
      </c>
      <c r="F170" s="18" t="s">
        <v>26</v>
      </c>
      <c r="G170" s="111" t="s">
        <v>590</v>
      </c>
      <c r="H170" s="102" t="s">
        <v>4412</v>
      </c>
      <c r="I170" s="21">
        <v>30214</v>
      </c>
      <c r="J170" s="71">
        <v>113.51</v>
      </c>
      <c r="K170" s="21">
        <v>37494</v>
      </c>
      <c r="L170" s="21">
        <v>33032</v>
      </c>
      <c r="M170" s="21">
        <v>31561</v>
      </c>
      <c r="N170" s="21"/>
      <c r="O170" s="21">
        <v>-1471</v>
      </c>
      <c r="P170" s="21"/>
      <c r="Q170" s="21"/>
      <c r="R170" s="22">
        <v>6.5</v>
      </c>
      <c r="S170" s="22">
        <v>8.2750000000000004</v>
      </c>
      <c r="T170" s="20" t="s">
        <v>5189</v>
      </c>
      <c r="U170" s="21">
        <v>179</v>
      </c>
      <c r="V170" s="21">
        <v>2147</v>
      </c>
      <c r="W170" s="34">
        <v>34472</v>
      </c>
      <c r="X170" s="34">
        <v>45397</v>
      </c>
      <c r="Y170" s="109"/>
      <c r="Z170" s="70" t="s">
        <v>4927</v>
      </c>
      <c r="AA170" s="20" t="s">
        <v>4926</v>
      </c>
      <c r="AB170" s="109"/>
      <c r="AC170" s="19"/>
      <c r="AD170" s="22"/>
      <c r="AE170" s="19"/>
    </row>
    <row r="171" spans="2:31" x14ac:dyDescent="0.2">
      <c r="B171" s="14" t="s">
        <v>18017</v>
      </c>
      <c r="C171" s="33" t="s">
        <v>18016</v>
      </c>
      <c r="D171" s="16" t="s">
        <v>18015</v>
      </c>
      <c r="E171" s="103" t="s">
        <v>26</v>
      </c>
      <c r="F171" s="18" t="s">
        <v>26</v>
      </c>
      <c r="G171" s="111" t="s">
        <v>590</v>
      </c>
      <c r="H171" s="102" t="s">
        <v>4412</v>
      </c>
      <c r="I171" s="21">
        <v>27114</v>
      </c>
      <c r="J171" s="71">
        <v>115.553</v>
      </c>
      <c r="K171" s="21">
        <v>36591</v>
      </c>
      <c r="L171" s="21">
        <v>31666</v>
      </c>
      <c r="M171" s="21">
        <v>29375</v>
      </c>
      <c r="N171" s="21"/>
      <c r="O171" s="21">
        <v>-2291</v>
      </c>
      <c r="P171" s="21"/>
      <c r="Q171" s="21"/>
      <c r="R171" s="22">
        <v>6.5</v>
      </c>
      <c r="S171" s="22">
        <v>9.484</v>
      </c>
      <c r="T171" s="20" t="s">
        <v>5189</v>
      </c>
      <c r="U171" s="21">
        <v>172</v>
      </c>
      <c r="V171" s="21">
        <v>2058</v>
      </c>
      <c r="W171" s="34">
        <v>34653</v>
      </c>
      <c r="X171" s="34">
        <v>45366</v>
      </c>
      <c r="Y171" s="109"/>
      <c r="Z171" s="70" t="s">
        <v>4927</v>
      </c>
      <c r="AA171" s="20" t="s">
        <v>4926</v>
      </c>
      <c r="AB171" s="109"/>
      <c r="AC171" s="19"/>
      <c r="AD171" s="22"/>
      <c r="AE171" s="19"/>
    </row>
    <row r="172" spans="2:31" x14ac:dyDescent="0.2">
      <c r="B172" s="14" t="s">
        <v>18014</v>
      </c>
      <c r="C172" s="33" t="s">
        <v>18013</v>
      </c>
      <c r="D172" s="16" t="s">
        <v>18012</v>
      </c>
      <c r="E172" s="103" t="s">
        <v>26</v>
      </c>
      <c r="F172" s="18" t="s">
        <v>26</v>
      </c>
      <c r="G172" s="111" t="s">
        <v>590</v>
      </c>
      <c r="H172" s="102" t="s">
        <v>4412</v>
      </c>
      <c r="I172" s="21">
        <v>4961</v>
      </c>
      <c r="J172" s="71">
        <v>115.553</v>
      </c>
      <c r="K172" s="21">
        <v>6695</v>
      </c>
      <c r="L172" s="21">
        <v>5794</v>
      </c>
      <c r="M172" s="21">
        <v>5391</v>
      </c>
      <c r="N172" s="21"/>
      <c r="O172" s="21">
        <v>-402</v>
      </c>
      <c r="P172" s="21"/>
      <c r="Q172" s="21"/>
      <c r="R172" s="22">
        <v>6.5</v>
      </c>
      <c r="S172" s="22">
        <v>9.3620000000000001</v>
      </c>
      <c r="T172" s="20" t="s">
        <v>5189</v>
      </c>
      <c r="U172" s="21">
        <v>31</v>
      </c>
      <c r="V172" s="21">
        <v>377</v>
      </c>
      <c r="W172" s="34">
        <v>34653</v>
      </c>
      <c r="X172" s="34">
        <v>45337</v>
      </c>
      <c r="Y172" s="109"/>
      <c r="Z172" s="70" t="s">
        <v>4927</v>
      </c>
      <c r="AA172" s="20" t="s">
        <v>4926</v>
      </c>
      <c r="AB172" s="109"/>
      <c r="AC172" s="19"/>
      <c r="AD172" s="22"/>
      <c r="AE172" s="19"/>
    </row>
    <row r="173" spans="2:31" x14ac:dyDescent="0.2">
      <c r="B173" s="14" t="s">
        <v>18011</v>
      </c>
      <c r="C173" s="33" t="s">
        <v>18010</v>
      </c>
      <c r="D173" s="16" t="s">
        <v>18009</v>
      </c>
      <c r="E173" s="103" t="s">
        <v>26</v>
      </c>
      <c r="F173" s="18" t="s">
        <v>26</v>
      </c>
      <c r="G173" s="111" t="s">
        <v>590</v>
      </c>
      <c r="H173" s="102" t="s">
        <v>4412</v>
      </c>
      <c r="I173" s="21">
        <v>9127</v>
      </c>
      <c r="J173" s="71">
        <v>115.553</v>
      </c>
      <c r="K173" s="21">
        <v>12317</v>
      </c>
      <c r="L173" s="21">
        <v>10659</v>
      </c>
      <c r="M173" s="21">
        <v>9839</v>
      </c>
      <c r="N173" s="21"/>
      <c r="O173" s="21">
        <v>-820</v>
      </c>
      <c r="P173" s="21"/>
      <c r="Q173" s="21"/>
      <c r="R173" s="22">
        <v>6.5</v>
      </c>
      <c r="S173" s="22">
        <v>9.6809999999999992</v>
      </c>
      <c r="T173" s="20" t="s">
        <v>5189</v>
      </c>
      <c r="U173" s="21">
        <v>58</v>
      </c>
      <c r="V173" s="21">
        <v>693</v>
      </c>
      <c r="W173" s="34">
        <v>34653</v>
      </c>
      <c r="X173" s="34">
        <v>45397</v>
      </c>
      <c r="Y173" s="109"/>
      <c r="Z173" s="70" t="s">
        <v>4927</v>
      </c>
      <c r="AA173" s="20" t="s">
        <v>4926</v>
      </c>
      <c r="AB173" s="109"/>
      <c r="AC173" s="19"/>
      <c r="AD173" s="22"/>
      <c r="AE173" s="19"/>
    </row>
    <row r="174" spans="2:31" x14ac:dyDescent="0.2">
      <c r="B174" s="14" t="s">
        <v>18008</v>
      </c>
      <c r="C174" s="33" t="s">
        <v>18007</v>
      </c>
      <c r="D174" s="16" t="s">
        <v>18006</v>
      </c>
      <c r="E174" s="103" t="s">
        <v>26</v>
      </c>
      <c r="F174" s="18" t="s">
        <v>26</v>
      </c>
      <c r="G174" s="111" t="s">
        <v>590</v>
      </c>
      <c r="H174" s="102" t="s">
        <v>4412</v>
      </c>
      <c r="I174" s="21">
        <v>19275</v>
      </c>
      <c r="J174" s="71">
        <v>113.51</v>
      </c>
      <c r="K174" s="21">
        <v>23053</v>
      </c>
      <c r="L174" s="21">
        <v>20309</v>
      </c>
      <c r="M174" s="21">
        <v>19599</v>
      </c>
      <c r="N174" s="21"/>
      <c r="O174" s="21">
        <v>399</v>
      </c>
      <c r="P174" s="21"/>
      <c r="Q174" s="21"/>
      <c r="R174" s="22">
        <v>6.5</v>
      </c>
      <c r="S174" s="22">
        <v>7.82</v>
      </c>
      <c r="T174" s="20" t="s">
        <v>5189</v>
      </c>
      <c r="U174" s="21">
        <v>110</v>
      </c>
      <c r="V174" s="21">
        <v>1320</v>
      </c>
      <c r="W174" s="34">
        <v>35342</v>
      </c>
      <c r="X174" s="34">
        <v>45945</v>
      </c>
      <c r="Y174" s="109"/>
      <c r="Z174" s="70" t="s">
        <v>4927</v>
      </c>
      <c r="AA174" s="20" t="s">
        <v>4926</v>
      </c>
      <c r="AB174" s="109"/>
      <c r="AC174" s="19"/>
      <c r="AD174" s="22"/>
      <c r="AE174" s="19"/>
    </row>
    <row r="175" spans="2:31" x14ac:dyDescent="0.2">
      <c r="B175" s="14" t="s">
        <v>18005</v>
      </c>
      <c r="C175" s="33" t="s">
        <v>18004</v>
      </c>
      <c r="D175" s="16" t="s">
        <v>18003</v>
      </c>
      <c r="E175" s="103" t="s">
        <v>26</v>
      </c>
      <c r="F175" s="18" t="s">
        <v>26</v>
      </c>
      <c r="G175" s="111" t="s">
        <v>590</v>
      </c>
      <c r="H175" s="102" t="s">
        <v>4412</v>
      </c>
      <c r="I175" s="21">
        <v>15744</v>
      </c>
      <c r="J175" s="71">
        <v>113.869</v>
      </c>
      <c r="K175" s="21">
        <v>18890</v>
      </c>
      <c r="L175" s="21">
        <v>16589</v>
      </c>
      <c r="M175" s="21">
        <v>16048</v>
      </c>
      <c r="N175" s="21"/>
      <c r="O175" s="21">
        <v>673</v>
      </c>
      <c r="P175" s="21"/>
      <c r="Q175" s="21"/>
      <c r="R175" s="22">
        <v>6.5</v>
      </c>
      <c r="S175" s="22">
        <v>7.7089999999999996</v>
      </c>
      <c r="T175" s="20" t="s">
        <v>5189</v>
      </c>
      <c r="U175" s="21">
        <v>90</v>
      </c>
      <c r="V175" s="21">
        <v>1078</v>
      </c>
      <c r="W175" s="34">
        <v>35342</v>
      </c>
      <c r="X175" s="34">
        <v>46157</v>
      </c>
      <c r="Y175" s="109"/>
      <c r="Z175" s="70" t="s">
        <v>4927</v>
      </c>
      <c r="AA175" s="20" t="s">
        <v>4926</v>
      </c>
      <c r="AB175" s="109"/>
      <c r="AC175" s="19"/>
      <c r="AD175" s="22"/>
      <c r="AE175" s="19"/>
    </row>
    <row r="176" spans="2:31" x14ac:dyDescent="0.2">
      <c r="B176" s="14" t="s">
        <v>18002</v>
      </c>
      <c r="C176" s="33" t="s">
        <v>18001</v>
      </c>
      <c r="D176" s="16" t="s">
        <v>18000</v>
      </c>
      <c r="E176" s="103" t="s">
        <v>26</v>
      </c>
      <c r="F176" s="18" t="s">
        <v>26</v>
      </c>
      <c r="G176" s="111" t="s">
        <v>590</v>
      </c>
      <c r="H176" s="102" t="s">
        <v>4412</v>
      </c>
      <c r="I176" s="21">
        <v>26599</v>
      </c>
      <c r="J176" s="71">
        <v>111.947</v>
      </c>
      <c r="K176" s="21">
        <v>31699</v>
      </c>
      <c r="L176" s="21">
        <v>28316</v>
      </c>
      <c r="M176" s="21">
        <v>27176</v>
      </c>
      <c r="N176" s="21"/>
      <c r="O176" s="21">
        <v>2309</v>
      </c>
      <c r="P176" s="21"/>
      <c r="Q176" s="21"/>
      <c r="R176" s="22">
        <v>6</v>
      </c>
      <c r="S176" s="22">
        <v>7.4729999999999999</v>
      </c>
      <c r="T176" s="20" t="s">
        <v>5189</v>
      </c>
      <c r="U176" s="21">
        <v>142</v>
      </c>
      <c r="V176" s="21">
        <v>1699</v>
      </c>
      <c r="W176" s="34">
        <v>35122</v>
      </c>
      <c r="X176" s="34">
        <v>46073</v>
      </c>
      <c r="Y176" s="109"/>
      <c r="Z176" s="70" t="s">
        <v>4927</v>
      </c>
      <c r="AA176" s="20" t="s">
        <v>4926</v>
      </c>
      <c r="AB176" s="109"/>
      <c r="AC176" s="19"/>
      <c r="AD176" s="22"/>
      <c r="AE176" s="19"/>
    </row>
    <row r="177" spans="2:31" x14ac:dyDescent="0.2">
      <c r="B177" s="14" t="s">
        <v>17999</v>
      </c>
      <c r="C177" s="33" t="s">
        <v>17998</v>
      </c>
      <c r="D177" s="16" t="s">
        <v>17997</v>
      </c>
      <c r="E177" s="103" t="s">
        <v>26</v>
      </c>
      <c r="F177" s="18" t="s">
        <v>26</v>
      </c>
      <c r="G177" s="111" t="s">
        <v>590</v>
      </c>
      <c r="H177" s="102" t="s">
        <v>4412</v>
      </c>
      <c r="I177" s="21">
        <v>44713</v>
      </c>
      <c r="J177" s="71">
        <v>116.66</v>
      </c>
      <c r="K177" s="21">
        <v>54962</v>
      </c>
      <c r="L177" s="21">
        <v>47112</v>
      </c>
      <c r="M177" s="21">
        <v>45618</v>
      </c>
      <c r="N177" s="21"/>
      <c r="O177" s="21">
        <v>-204</v>
      </c>
      <c r="P177" s="21"/>
      <c r="Q177" s="21"/>
      <c r="R177" s="22">
        <v>6.5</v>
      </c>
      <c r="S177" s="22">
        <v>7.6829999999999998</v>
      </c>
      <c r="T177" s="20" t="s">
        <v>5189</v>
      </c>
      <c r="U177" s="21">
        <v>255</v>
      </c>
      <c r="V177" s="21">
        <v>3062</v>
      </c>
      <c r="W177" s="34">
        <v>35342</v>
      </c>
      <c r="X177" s="34">
        <v>46068</v>
      </c>
      <c r="Y177" s="109"/>
      <c r="Z177" s="70" t="s">
        <v>4927</v>
      </c>
      <c r="AA177" s="20" t="s">
        <v>4926</v>
      </c>
      <c r="AB177" s="109"/>
      <c r="AC177" s="19"/>
      <c r="AD177" s="22"/>
      <c r="AE177" s="19"/>
    </row>
    <row r="178" spans="2:31" x14ac:dyDescent="0.2">
      <c r="B178" s="14" t="s">
        <v>17996</v>
      </c>
      <c r="C178" s="33" t="s">
        <v>17995</v>
      </c>
      <c r="D178" s="16" t="s">
        <v>17994</v>
      </c>
      <c r="E178" s="103" t="s">
        <v>26</v>
      </c>
      <c r="F178" s="18" t="s">
        <v>26</v>
      </c>
      <c r="G178" s="111" t="s">
        <v>590</v>
      </c>
      <c r="H178" s="102" t="s">
        <v>4412</v>
      </c>
      <c r="I178" s="21">
        <v>11419</v>
      </c>
      <c r="J178" s="71">
        <v>115.08799999999999</v>
      </c>
      <c r="K178" s="21">
        <v>13844</v>
      </c>
      <c r="L178" s="21">
        <v>12029</v>
      </c>
      <c r="M178" s="21">
        <v>11613</v>
      </c>
      <c r="N178" s="21"/>
      <c r="O178" s="21">
        <v>538</v>
      </c>
      <c r="P178" s="21"/>
      <c r="Q178" s="21"/>
      <c r="R178" s="22">
        <v>6.5</v>
      </c>
      <c r="S178" s="22">
        <v>7.7859999999999996</v>
      </c>
      <c r="T178" s="20" t="s">
        <v>5189</v>
      </c>
      <c r="U178" s="21">
        <v>65</v>
      </c>
      <c r="V178" s="21">
        <v>782</v>
      </c>
      <c r="W178" s="34">
        <v>35342</v>
      </c>
      <c r="X178" s="34">
        <v>46157</v>
      </c>
      <c r="Y178" s="109"/>
      <c r="Z178" s="70" t="s">
        <v>4927</v>
      </c>
      <c r="AA178" s="20" t="s">
        <v>4926</v>
      </c>
      <c r="AB178" s="109"/>
      <c r="AC178" s="19"/>
      <c r="AD178" s="22"/>
      <c r="AE178" s="19"/>
    </row>
    <row r="179" spans="2:31" x14ac:dyDescent="0.2">
      <c r="B179" s="14" t="s">
        <v>17993</v>
      </c>
      <c r="C179" s="33" t="s">
        <v>17992</v>
      </c>
      <c r="D179" s="16" t="s">
        <v>17991</v>
      </c>
      <c r="E179" s="103" t="s">
        <v>26</v>
      </c>
      <c r="F179" s="18" t="s">
        <v>26</v>
      </c>
      <c r="G179" s="111" t="s">
        <v>590</v>
      </c>
      <c r="H179" s="102" t="s">
        <v>4412</v>
      </c>
      <c r="I179" s="21">
        <v>126852</v>
      </c>
      <c r="J179" s="71">
        <v>115.71299999999999</v>
      </c>
      <c r="K179" s="21">
        <v>155688</v>
      </c>
      <c r="L179" s="21">
        <v>134547</v>
      </c>
      <c r="M179" s="21">
        <v>126424</v>
      </c>
      <c r="N179" s="21"/>
      <c r="O179" s="21">
        <v>11149</v>
      </c>
      <c r="P179" s="21"/>
      <c r="Q179" s="21"/>
      <c r="R179" s="22">
        <v>6.5</v>
      </c>
      <c r="S179" s="22">
        <v>8.6880000000000006</v>
      </c>
      <c r="T179" s="20" t="s">
        <v>5189</v>
      </c>
      <c r="U179" s="21">
        <v>729</v>
      </c>
      <c r="V179" s="21">
        <v>8745</v>
      </c>
      <c r="W179" s="34">
        <v>36524</v>
      </c>
      <c r="X179" s="34">
        <v>47133</v>
      </c>
      <c r="Y179" s="109"/>
      <c r="Z179" s="70" t="s">
        <v>4927</v>
      </c>
      <c r="AA179" s="20" t="s">
        <v>4926</v>
      </c>
      <c r="AB179" s="109"/>
      <c r="AC179" s="19"/>
      <c r="AD179" s="22"/>
      <c r="AE179" s="19"/>
    </row>
    <row r="180" spans="2:31" x14ac:dyDescent="0.2">
      <c r="B180" s="14" t="s">
        <v>17990</v>
      </c>
      <c r="C180" s="33" t="s">
        <v>17989</v>
      </c>
      <c r="D180" s="16" t="s">
        <v>17988</v>
      </c>
      <c r="E180" s="103" t="s">
        <v>26</v>
      </c>
      <c r="F180" s="18" t="s">
        <v>26</v>
      </c>
      <c r="G180" s="111" t="s">
        <v>590</v>
      </c>
      <c r="H180" s="102" t="s">
        <v>4412</v>
      </c>
      <c r="I180" s="21">
        <v>38989</v>
      </c>
      <c r="J180" s="71">
        <v>114.83</v>
      </c>
      <c r="K180" s="21">
        <v>45089</v>
      </c>
      <c r="L180" s="21">
        <v>39266</v>
      </c>
      <c r="M180" s="21">
        <v>39007</v>
      </c>
      <c r="N180" s="21"/>
      <c r="O180" s="21">
        <v>821</v>
      </c>
      <c r="P180" s="21"/>
      <c r="Q180" s="21"/>
      <c r="R180" s="22">
        <v>6.5</v>
      </c>
      <c r="S180" s="22">
        <v>6.7290000000000001</v>
      </c>
      <c r="T180" s="20" t="s">
        <v>5189</v>
      </c>
      <c r="U180" s="21">
        <v>213</v>
      </c>
      <c r="V180" s="21">
        <v>2552</v>
      </c>
      <c r="W180" s="34">
        <v>36216</v>
      </c>
      <c r="X180" s="34">
        <v>46919</v>
      </c>
      <c r="Y180" s="109"/>
      <c r="Z180" s="70" t="s">
        <v>4927</v>
      </c>
      <c r="AA180" s="20" t="s">
        <v>4926</v>
      </c>
      <c r="AB180" s="109"/>
      <c r="AC180" s="19"/>
      <c r="AD180" s="22"/>
      <c r="AE180" s="19"/>
    </row>
    <row r="181" spans="2:31" x14ac:dyDescent="0.2">
      <c r="B181" s="14" t="s">
        <v>17987</v>
      </c>
      <c r="C181" s="33" t="s">
        <v>17986</v>
      </c>
      <c r="D181" s="16" t="s">
        <v>17985</v>
      </c>
      <c r="E181" s="103" t="s">
        <v>26</v>
      </c>
      <c r="F181" s="18" t="s">
        <v>26</v>
      </c>
      <c r="G181" s="111" t="s">
        <v>590</v>
      </c>
      <c r="H181" s="102" t="s">
        <v>4412</v>
      </c>
      <c r="I181" s="21">
        <v>927991</v>
      </c>
      <c r="J181" s="71">
        <v>109.754</v>
      </c>
      <c r="K181" s="21">
        <v>960858</v>
      </c>
      <c r="L181" s="21">
        <v>875463</v>
      </c>
      <c r="M181" s="21">
        <v>944409</v>
      </c>
      <c r="N181" s="21"/>
      <c r="O181" s="21">
        <v>11081</v>
      </c>
      <c r="P181" s="21"/>
      <c r="Q181" s="21"/>
      <c r="R181" s="22">
        <v>5.5</v>
      </c>
      <c r="S181" s="22">
        <v>3.0030000000000001</v>
      </c>
      <c r="T181" s="20" t="s">
        <v>5189</v>
      </c>
      <c r="U181" s="21">
        <v>4013</v>
      </c>
      <c r="V181" s="21">
        <v>48150</v>
      </c>
      <c r="W181" s="34">
        <v>40555</v>
      </c>
      <c r="X181" s="34">
        <v>51490</v>
      </c>
      <c r="Y181" s="109"/>
      <c r="Z181" s="70" t="s">
        <v>4927</v>
      </c>
      <c r="AA181" s="20" t="s">
        <v>4926</v>
      </c>
      <c r="AB181" s="109"/>
      <c r="AC181" s="19"/>
      <c r="AD181" s="22"/>
      <c r="AE181" s="19"/>
    </row>
    <row r="182" spans="2:31" x14ac:dyDescent="0.2">
      <c r="B182" s="14" t="s">
        <v>17984</v>
      </c>
      <c r="C182" s="33" t="s">
        <v>17983</v>
      </c>
      <c r="D182" s="16" t="s">
        <v>17982</v>
      </c>
      <c r="E182" s="103" t="s">
        <v>26</v>
      </c>
      <c r="F182" s="18" t="s">
        <v>26</v>
      </c>
      <c r="G182" s="111" t="s">
        <v>590</v>
      </c>
      <c r="H182" s="102" t="s">
        <v>4412</v>
      </c>
      <c r="I182" s="21">
        <v>891773</v>
      </c>
      <c r="J182" s="71">
        <v>109.879</v>
      </c>
      <c r="K182" s="21">
        <v>924409</v>
      </c>
      <c r="L182" s="21">
        <v>841295</v>
      </c>
      <c r="M182" s="21">
        <v>894687</v>
      </c>
      <c r="N182" s="21"/>
      <c r="O182" s="21">
        <v>2101</v>
      </c>
      <c r="P182" s="21"/>
      <c r="Q182" s="21"/>
      <c r="R182" s="22">
        <v>5.5</v>
      </c>
      <c r="S182" s="22">
        <v>3.3250000000000002</v>
      </c>
      <c r="T182" s="20" t="s">
        <v>5189</v>
      </c>
      <c r="U182" s="21">
        <v>3856</v>
      </c>
      <c r="V182" s="21">
        <v>46271</v>
      </c>
      <c r="W182" s="34">
        <v>40555</v>
      </c>
      <c r="X182" s="34">
        <v>50576</v>
      </c>
      <c r="Y182" s="109"/>
      <c r="Z182" s="70" t="s">
        <v>4927</v>
      </c>
      <c r="AA182" s="20" t="s">
        <v>4926</v>
      </c>
      <c r="AB182" s="109"/>
      <c r="AC182" s="19"/>
      <c r="AD182" s="22"/>
      <c r="AE182" s="19"/>
    </row>
    <row r="183" spans="2:31" x14ac:dyDescent="0.2">
      <c r="B183" s="14" t="s">
        <v>17981</v>
      </c>
      <c r="C183" s="33" t="s">
        <v>17980</v>
      </c>
      <c r="D183" s="16" t="s">
        <v>17979</v>
      </c>
      <c r="E183" s="103" t="s">
        <v>26</v>
      </c>
      <c r="F183" s="18" t="s">
        <v>26</v>
      </c>
      <c r="G183" s="111" t="s">
        <v>590</v>
      </c>
      <c r="H183" s="102" t="s">
        <v>4412</v>
      </c>
      <c r="I183" s="21">
        <v>649529</v>
      </c>
      <c r="J183" s="71">
        <v>106.902</v>
      </c>
      <c r="K183" s="21">
        <v>655054</v>
      </c>
      <c r="L183" s="21">
        <v>612763</v>
      </c>
      <c r="M183" s="21">
        <v>650803</v>
      </c>
      <c r="N183" s="21"/>
      <c r="O183" s="21">
        <v>-3075</v>
      </c>
      <c r="P183" s="21"/>
      <c r="Q183" s="21"/>
      <c r="R183" s="22">
        <v>5.5</v>
      </c>
      <c r="S183" s="22">
        <v>3.3370000000000002</v>
      </c>
      <c r="T183" s="20" t="s">
        <v>5189</v>
      </c>
      <c r="U183" s="21">
        <v>2809</v>
      </c>
      <c r="V183" s="21">
        <v>33702</v>
      </c>
      <c r="W183" s="34">
        <v>40555</v>
      </c>
      <c r="X183" s="34">
        <v>49694</v>
      </c>
      <c r="Y183" s="109"/>
      <c r="Z183" s="70" t="s">
        <v>4927</v>
      </c>
      <c r="AA183" s="20" t="s">
        <v>4926</v>
      </c>
      <c r="AB183" s="109"/>
      <c r="AC183" s="19"/>
      <c r="AD183" s="22"/>
      <c r="AE183" s="19"/>
    </row>
    <row r="184" spans="2:31" x14ac:dyDescent="0.2">
      <c r="B184" s="14" t="s">
        <v>17978</v>
      </c>
      <c r="C184" s="33" t="s">
        <v>17977</v>
      </c>
      <c r="D184" s="16" t="s">
        <v>17976</v>
      </c>
      <c r="E184" s="103" t="s">
        <v>26</v>
      </c>
      <c r="F184" s="18" t="s">
        <v>26</v>
      </c>
      <c r="G184" s="111" t="s">
        <v>590</v>
      </c>
      <c r="H184" s="102" t="s">
        <v>4412</v>
      </c>
      <c r="I184" s="21">
        <v>98705</v>
      </c>
      <c r="J184" s="71">
        <v>113.134</v>
      </c>
      <c r="K184" s="21">
        <v>120560</v>
      </c>
      <c r="L184" s="21">
        <v>106564</v>
      </c>
      <c r="M184" s="21">
        <v>99903</v>
      </c>
      <c r="N184" s="21"/>
      <c r="O184" s="21">
        <v>4656</v>
      </c>
      <c r="P184" s="21"/>
      <c r="Q184" s="21"/>
      <c r="R184" s="22">
        <v>6</v>
      </c>
      <c r="S184" s="22">
        <v>8.343</v>
      </c>
      <c r="T184" s="20" t="s">
        <v>5189</v>
      </c>
      <c r="U184" s="21">
        <v>533</v>
      </c>
      <c r="V184" s="21">
        <v>6394</v>
      </c>
      <c r="W184" s="34">
        <v>36507</v>
      </c>
      <c r="X184" s="34">
        <v>47133</v>
      </c>
      <c r="Y184" s="109"/>
      <c r="Z184" s="70" t="s">
        <v>4927</v>
      </c>
      <c r="AA184" s="20" t="s">
        <v>4926</v>
      </c>
      <c r="AB184" s="109"/>
      <c r="AC184" s="19"/>
      <c r="AD184" s="22"/>
      <c r="AE184" s="19"/>
    </row>
    <row r="185" spans="2:31" x14ac:dyDescent="0.2">
      <c r="B185" s="14" t="s">
        <v>17975</v>
      </c>
      <c r="C185" s="33" t="s">
        <v>17974</v>
      </c>
      <c r="D185" s="16" t="s">
        <v>17973</v>
      </c>
      <c r="E185" s="103" t="s">
        <v>26</v>
      </c>
      <c r="F185" s="18" t="s">
        <v>26</v>
      </c>
      <c r="G185" s="111" t="s">
        <v>590</v>
      </c>
      <c r="H185" s="102" t="s">
        <v>4412</v>
      </c>
      <c r="I185" s="21">
        <v>2730</v>
      </c>
      <c r="J185" s="71">
        <v>108.02800000000001</v>
      </c>
      <c r="K185" s="21">
        <v>2775</v>
      </c>
      <c r="L185" s="21">
        <v>2568</v>
      </c>
      <c r="M185" s="21">
        <v>2590</v>
      </c>
      <c r="N185" s="21"/>
      <c r="O185" s="21">
        <v>15</v>
      </c>
      <c r="P185" s="21"/>
      <c r="Q185" s="21"/>
      <c r="R185" s="22">
        <v>5.5</v>
      </c>
      <c r="S185" s="22">
        <v>3.968</v>
      </c>
      <c r="T185" s="20" t="s">
        <v>5189</v>
      </c>
      <c r="U185" s="21">
        <v>12</v>
      </c>
      <c r="V185" s="21">
        <v>141</v>
      </c>
      <c r="W185" s="34">
        <v>36861</v>
      </c>
      <c r="X185" s="34">
        <v>41805</v>
      </c>
      <c r="Y185" s="109"/>
      <c r="Z185" s="70" t="s">
        <v>4927</v>
      </c>
      <c r="AA185" s="20" t="s">
        <v>4926</v>
      </c>
      <c r="AB185" s="109"/>
      <c r="AC185" s="19"/>
      <c r="AD185" s="22"/>
      <c r="AE185" s="19"/>
    </row>
    <row r="186" spans="2:31" x14ac:dyDescent="0.2">
      <c r="B186" s="14" t="s">
        <v>17972</v>
      </c>
      <c r="C186" s="33" t="s">
        <v>17971</v>
      </c>
      <c r="D186" s="16" t="s">
        <v>17970</v>
      </c>
      <c r="E186" s="103" t="s">
        <v>26</v>
      </c>
      <c r="F186" s="18" t="s">
        <v>26</v>
      </c>
      <c r="G186" s="111" t="s">
        <v>590</v>
      </c>
      <c r="H186" s="102" t="s">
        <v>4412</v>
      </c>
      <c r="I186" s="21">
        <v>1273866</v>
      </c>
      <c r="J186" s="71">
        <v>117.13500000000001</v>
      </c>
      <c r="K186" s="21">
        <v>1452648</v>
      </c>
      <c r="L186" s="21">
        <v>1240149</v>
      </c>
      <c r="M186" s="21">
        <v>1269919</v>
      </c>
      <c r="N186" s="21"/>
      <c r="O186" s="21">
        <v>12876</v>
      </c>
      <c r="P186" s="21"/>
      <c r="Q186" s="21"/>
      <c r="R186" s="22">
        <v>6.5</v>
      </c>
      <c r="S186" s="22">
        <v>5.7480000000000002</v>
      </c>
      <c r="T186" s="20" t="s">
        <v>5189</v>
      </c>
      <c r="U186" s="21">
        <v>6717</v>
      </c>
      <c r="V186" s="21">
        <v>80609</v>
      </c>
      <c r="W186" s="34">
        <v>37433</v>
      </c>
      <c r="X186" s="34">
        <v>48380</v>
      </c>
      <c r="Y186" s="109"/>
      <c r="Z186" s="70" t="s">
        <v>4927</v>
      </c>
      <c r="AA186" s="20" t="s">
        <v>4926</v>
      </c>
      <c r="AB186" s="109"/>
      <c r="AC186" s="19"/>
      <c r="AD186" s="22"/>
      <c r="AE186" s="19"/>
    </row>
    <row r="187" spans="2:31" x14ac:dyDescent="0.2">
      <c r="B187" s="14" t="s">
        <v>17969</v>
      </c>
      <c r="C187" s="33" t="s">
        <v>17968</v>
      </c>
      <c r="D187" s="16" t="s">
        <v>17967</v>
      </c>
      <c r="E187" s="103" t="s">
        <v>26</v>
      </c>
      <c r="F187" s="18" t="s">
        <v>26</v>
      </c>
      <c r="G187" s="111" t="s">
        <v>590</v>
      </c>
      <c r="H187" s="102" t="s">
        <v>4412</v>
      </c>
      <c r="I187" s="21">
        <v>630682</v>
      </c>
      <c r="J187" s="71">
        <v>117.479</v>
      </c>
      <c r="K187" s="21">
        <v>722515</v>
      </c>
      <c r="L187" s="21">
        <v>615018</v>
      </c>
      <c r="M187" s="21">
        <v>641070</v>
      </c>
      <c r="N187" s="21"/>
      <c r="O187" s="21">
        <v>-3051</v>
      </c>
      <c r="P187" s="21"/>
      <c r="Q187" s="21"/>
      <c r="R187" s="22">
        <v>6.5</v>
      </c>
      <c r="S187" s="22">
        <v>5.1920000000000002</v>
      </c>
      <c r="T187" s="20" t="s">
        <v>5189</v>
      </c>
      <c r="U187" s="21">
        <v>3331</v>
      </c>
      <c r="V187" s="21">
        <v>39976</v>
      </c>
      <c r="W187" s="34">
        <v>37433</v>
      </c>
      <c r="X187" s="34">
        <v>48380</v>
      </c>
      <c r="Y187" s="109"/>
      <c r="Z187" s="70" t="s">
        <v>4927</v>
      </c>
      <c r="AA187" s="20" t="s">
        <v>4926</v>
      </c>
      <c r="AB187" s="109"/>
      <c r="AC187" s="19"/>
      <c r="AD187" s="22"/>
      <c r="AE187" s="19"/>
    </row>
    <row r="188" spans="2:31" x14ac:dyDescent="0.2">
      <c r="B188" s="14" t="s">
        <v>17966</v>
      </c>
      <c r="C188" s="33" t="s">
        <v>17965</v>
      </c>
      <c r="D188" s="16" t="s">
        <v>17964</v>
      </c>
      <c r="E188" s="103" t="s">
        <v>26</v>
      </c>
      <c r="F188" s="18" t="s">
        <v>26</v>
      </c>
      <c r="G188" s="111" t="s">
        <v>590</v>
      </c>
      <c r="H188" s="102" t="s">
        <v>4412</v>
      </c>
      <c r="I188" s="21">
        <v>2248310</v>
      </c>
      <c r="J188" s="71">
        <v>117.13500000000001</v>
      </c>
      <c r="K188" s="21">
        <v>2563852</v>
      </c>
      <c r="L188" s="21">
        <v>2188802</v>
      </c>
      <c r="M188" s="21">
        <v>2246971</v>
      </c>
      <c r="N188" s="21"/>
      <c r="O188" s="21">
        <v>23435</v>
      </c>
      <c r="P188" s="21"/>
      <c r="Q188" s="21"/>
      <c r="R188" s="22">
        <v>6.5</v>
      </c>
      <c r="S188" s="22">
        <v>5.6680000000000001</v>
      </c>
      <c r="T188" s="20" t="s">
        <v>5189</v>
      </c>
      <c r="U188" s="21">
        <v>11856</v>
      </c>
      <c r="V188" s="21">
        <v>142272</v>
      </c>
      <c r="W188" s="34">
        <v>37433</v>
      </c>
      <c r="X188" s="34">
        <v>48349</v>
      </c>
      <c r="Y188" s="109"/>
      <c r="Z188" s="70" t="s">
        <v>4927</v>
      </c>
      <c r="AA188" s="20" t="s">
        <v>4926</v>
      </c>
      <c r="AB188" s="109"/>
      <c r="AC188" s="19"/>
      <c r="AD188" s="22"/>
      <c r="AE188" s="19"/>
    </row>
    <row r="189" spans="2:31" x14ac:dyDescent="0.2">
      <c r="B189" s="14" t="s">
        <v>17963</v>
      </c>
      <c r="C189" s="33" t="s">
        <v>17962</v>
      </c>
      <c r="D189" s="16" t="s">
        <v>17961</v>
      </c>
      <c r="E189" s="103" t="s">
        <v>26</v>
      </c>
      <c r="F189" s="18" t="s">
        <v>26</v>
      </c>
      <c r="G189" s="111" t="s">
        <v>590</v>
      </c>
      <c r="H189" s="102" t="s">
        <v>4412</v>
      </c>
      <c r="I189" s="21">
        <v>36908</v>
      </c>
      <c r="J189" s="71">
        <v>115.553</v>
      </c>
      <c r="K189" s="21">
        <v>46626</v>
      </c>
      <c r="L189" s="21">
        <v>40350</v>
      </c>
      <c r="M189" s="21">
        <v>38721</v>
      </c>
      <c r="N189" s="21"/>
      <c r="O189" s="21">
        <v>-1630</v>
      </c>
      <c r="P189" s="21"/>
      <c r="Q189" s="21"/>
      <c r="R189" s="22">
        <v>6.5</v>
      </c>
      <c r="S189" s="22">
        <v>8.1029999999999998</v>
      </c>
      <c r="T189" s="20" t="s">
        <v>5189</v>
      </c>
      <c r="U189" s="21">
        <v>219</v>
      </c>
      <c r="V189" s="21">
        <v>2623</v>
      </c>
      <c r="W189" s="34">
        <v>34472</v>
      </c>
      <c r="X189" s="34">
        <v>45397</v>
      </c>
      <c r="Y189" s="109"/>
      <c r="Z189" s="70" t="s">
        <v>4927</v>
      </c>
      <c r="AA189" s="20" t="s">
        <v>4926</v>
      </c>
      <c r="AB189" s="109"/>
      <c r="AC189" s="19"/>
      <c r="AD189" s="22"/>
      <c r="AE189" s="19"/>
    </row>
    <row r="190" spans="2:31" x14ac:dyDescent="0.2">
      <c r="B190" s="14" t="s">
        <v>17960</v>
      </c>
      <c r="C190" s="33" t="s">
        <v>17959</v>
      </c>
      <c r="D190" s="16" t="s">
        <v>17958</v>
      </c>
      <c r="E190" s="103" t="s">
        <v>26</v>
      </c>
      <c r="F190" s="18" t="s">
        <v>26</v>
      </c>
      <c r="G190" s="111" t="s">
        <v>590</v>
      </c>
      <c r="H190" s="102" t="s">
        <v>4412</v>
      </c>
      <c r="I190" s="21">
        <v>6638</v>
      </c>
      <c r="J190" s="71">
        <v>115.553</v>
      </c>
      <c r="K190" s="21">
        <v>8386</v>
      </c>
      <c r="L190" s="21">
        <v>7257</v>
      </c>
      <c r="M190" s="21">
        <v>6950</v>
      </c>
      <c r="N190" s="21"/>
      <c r="O190" s="21">
        <v>-307</v>
      </c>
      <c r="P190" s="21"/>
      <c r="Q190" s="21"/>
      <c r="R190" s="22">
        <v>6.5</v>
      </c>
      <c r="S190" s="22">
        <v>8.1859999999999999</v>
      </c>
      <c r="T190" s="20" t="s">
        <v>5189</v>
      </c>
      <c r="U190" s="21">
        <v>39</v>
      </c>
      <c r="V190" s="21">
        <v>472</v>
      </c>
      <c r="W190" s="34">
        <v>34472</v>
      </c>
      <c r="X190" s="34">
        <v>45366</v>
      </c>
      <c r="Y190" s="109"/>
      <c r="Z190" s="70" t="s">
        <v>4927</v>
      </c>
      <c r="AA190" s="20" t="s">
        <v>4926</v>
      </c>
      <c r="AB190" s="109"/>
      <c r="AC190" s="19"/>
      <c r="AD190" s="22"/>
      <c r="AE190" s="19"/>
    </row>
    <row r="191" spans="2:31" x14ac:dyDescent="0.2">
      <c r="B191" s="14" t="s">
        <v>17957</v>
      </c>
      <c r="C191" s="33" t="s">
        <v>17956</v>
      </c>
      <c r="D191" s="16" t="s">
        <v>17955</v>
      </c>
      <c r="E191" s="103" t="s">
        <v>26</v>
      </c>
      <c r="F191" s="18" t="s">
        <v>26</v>
      </c>
      <c r="G191" s="111" t="s">
        <v>590</v>
      </c>
      <c r="H191" s="102" t="s">
        <v>4412</v>
      </c>
      <c r="I191" s="21">
        <v>8322</v>
      </c>
      <c r="J191" s="71">
        <v>114.895</v>
      </c>
      <c r="K191" s="21">
        <v>10453</v>
      </c>
      <c r="L191" s="21">
        <v>9098</v>
      </c>
      <c r="M191" s="21">
        <v>8686</v>
      </c>
      <c r="N191" s="21"/>
      <c r="O191" s="21">
        <v>-412</v>
      </c>
      <c r="P191" s="21"/>
      <c r="Q191" s="21"/>
      <c r="R191" s="22">
        <v>6.5</v>
      </c>
      <c r="S191" s="22">
        <v>8.33</v>
      </c>
      <c r="T191" s="20" t="s">
        <v>5189</v>
      </c>
      <c r="U191" s="21">
        <v>49</v>
      </c>
      <c r="V191" s="21">
        <v>591</v>
      </c>
      <c r="W191" s="28">
        <v>34472</v>
      </c>
      <c r="X191" s="28">
        <v>45275</v>
      </c>
      <c r="Y191" s="109"/>
      <c r="Z191" s="70" t="s">
        <v>4927</v>
      </c>
      <c r="AA191" s="20" t="s">
        <v>4926</v>
      </c>
      <c r="AB191" s="109"/>
      <c r="AC191" s="19"/>
      <c r="AD191" s="22"/>
      <c r="AE191" s="19"/>
    </row>
    <row r="192" spans="2:31" x14ac:dyDescent="0.2">
      <c r="B192" s="14" t="s">
        <v>17954</v>
      </c>
      <c r="C192" s="33" t="s">
        <v>17953</v>
      </c>
      <c r="D192" s="16" t="s">
        <v>17952</v>
      </c>
      <c r="E192" s="103" t="s">
        <v>26</v>
      </c>
      <c r="F192" s="18" t="s">
        <v>26</v>
      </c>
      <c r="G192" s="111" t="s">
        <v>590</v>
      </c>
      <c r="H192" s="102" t="s">
        <v>4412</v>
      </c>
      <c r="I192" s="21">
        <v>11474</v>
      </c>
      <c r="J192" s="71">
        <v>113.979</v>
      </c>
      <c r="K192" s="21">
        <v>15273</v>
      </c>
      <c r="L192" s="21">
        <v>13400</v>
      </c>
      <c r="M192" s="21">
        <v>12277</v>
      </c>
      <c r="N192" s="21"/>
      <c r="O192" s="21">
        <v>-1123</v>
      </c>
      <c r="P192" s="21"/>
      <c r="Q192" s="21"/>
      <c r="R192" s="22">
        <v>6.5</v>
      </c>
      <c r="S192" s="22">
        <v>10.031000000000001</v>
      </c>
      <c r="T192" s="20" t="s">
        <v>5189</v>
      </c>
      <c r="U192" s="21">
        <v>73</v>
      </c>
      <c r="V192" s="21">
        <v>871</v>
      </c>
      <c r="W192" s="34">
        <v>34653</v>
      </c>
      <c r="X192" s="34">
        <v>45275</v>
      </c>
      <c r="Y192" s="109"/>
      <c r="Z192" s="70" t="s">
        <v>4927</v>
      </c>
      <c r="AA192" s="20" t="s">
        <v>4926</v>
      </c>
      <c r="AB192" s="109"/>
      <c r="AC192" s="19"/>
      <c r="AD192" s="22"/>
      <c r="AE192" s="31"/>
    </row>
    <row r="193" spans="2:31" x14ac:dyDescent="0.2">
      <c r="B193" s="14" t="s">
        <v>17951</v>
      </c>
      <c r="C193" s="33" t="s">
        <v>17950</v>
      </c>
      <c r="D193" s="16" t="s">
        <v>17949</v>
      </c>
      <c r="E193" s="103" t="s">
        <v>26</v>
      </c>
      <c r="F193" s="18" t="s">
        <v>26</v>
      </c>
      <c r="G193" s="111" t="s">
        <v>590</v>
      </c>
      <c r="H193" s="102" t="s">
        <v>4412</v>
      </c>
      <c r="I193" s="21">
        <v>13049</v>
      </c>
      <c r="J193" s="71">
        <v>113.51</v>
      </c>
      <c r="K193" s="21">
        <v>16193</v>
      </c>
      <c r="L193" s="21">
        <v>14266</v>
      </c>
      <c r="M193" s="21">
        <v>13616</v>
      </c>
      <c r="N193" s="21"/>
      <c r="O193" s="21">
        <v>-650</v>
      </c>
      <c r="P193" s="21"/>
      <c r="Q193" s="21"/>
      <c r="R193" s="22">
        <v>6.5</v>
      </c>
      <c r="S193" s="22">
        <v>8.3559999999999999</v>
      </c>
      <c r="T193" s="20" t="s">
        <v>5189</v>
      </c>
      <c r="U193" s="21">
        <v>77</v>
      </c>
      <c r="V193" s="21">
        <v>927</v>
      </c>
      <c r="W193" s="28">
        <v>34472</v>
      </c>
      <c r="X193" s="28">
        <v>45184</v>
      </c>
      <c r="Y193" s="109"/>
      <c r="Z193" s="70" t="s">
        <v>4927</v>
      </c>
      <c r="AA193" s="20" t="s">
        <v>4926</v>
      </c>
      <c r="AB193" s="109"/>
      <c r="AC193" s="19"/>
      <c r="AD193" s="22"/>
      <c r="AE193" s="19"/>
    </row>
    <row r="194" spans="2:31" x14ac:dyDescent="0.2">
      <c r="B194" s="14" t="s">
        <v>17948</v>
      </c>
      <c r="C194" s="33" t="s">
        <v>17947</v>
      </c>
      <c r="D194" s="16" t="s">
        <v>17946</v>
      </c>
      <c r="E194" s="103" t="s">
        <v>26</v>
      </c>
      <c r="F194" s="18" t="s">
        <v>26</v>
      </c>
      <c r="G194" s="111" t="s">
        <v>590</v>
      </c>
      <c r="H194" s="102" t="s">
        <v>4412</v>
      </c>
      <c r="I194" s="21">
        <v>2490</v>
      </c>
      <c r="J194" s="71">
        <v>114.895</v>
      </c>
      <c r="K194" s="21">
        <v>3341</v>
      </c>
      <c r="L194" s="21">
        <v>2908</v>
      </c>
      <c r="M194" s="21">
        <v>2685</v>
      </c>
      <c r="N194" s="21"/>
      <c r="O194" s="21">
        <v>-223</v>
      </c>
      <c r="P194" s="21"/>
      <c r="Q194" s="21"/>
      <c r="R194" s="22">
        <v>6.5</v>
      </c>
      <c r="S194" s="22">
        <v>9.7439999999999998</v>
      </c>
      <c r="T194" s="20" t="s">
        <v>5189</v>
      </c>
      <c r="U194" s="21">
        <v>16</v>
      </c>
      <c r="V194" s="21">
        <v>189</v>
      </c>
      <c r="W194" s="34">
        <v>34653</v>
      </c>
      <c r="X194" s="34">
        <v>45153</v>
      </c>
      <c r="Y194" s="109"/>
      <c r="Z194" s="70" t="s">
        <v>4927</v>
      </c>
      <c r="AA194" s="20" t="s">
        <v>4926</v>
      </c>
      <c r="AB194" s="109"/>
      <c r="AC194" s="19"/>
      <c r="AD194" s="22"/>
      <c r="AE194" s="19"/>
    </row>
    <row r="195" spans="2:31" x14ac:dyDescent="0.2">
      <c r="B195" s="14" t="s">
        <v>17945</v>
      </c>
      <c r="C195" s="33" t="s">
        <v>17944</v>
      </c>
      <c r="D195" s="16" t="s">
        <v>17943</v>
      </c>
      <c r="E195" s="103" t="s">
        <v>26</v>
      </c>
      <c r="F195" s="18" t="s">
        <v>26</v>
      </c>
      <c r="G195" s="111" t="s">
        <v>590</v>
      </c>
      <c r="H195" s="102" t="s">
        <v>4412</v>
      </c>
      <c r="I195" s="21">
        <v>13776</v>
      </c>
      <c r="J195" s="71">
        <v>114.396</v>
      </c>
      <c r="K195" s="21">
        <v>14825</v>
      </c>
      <c r="L195" s="21">
        <v>12960</v>
      </c>
      <c r="M195" s="21">
        <v>13726</v>
      </c>
      <c r="N195" s="21"/>
      <c r="O195" s="21">
        <v>766</v>
      </c>
      <c r="P195" s="21"/>
      <c r="Q195" s="21"/>
      <c r="R195" s="22">
        <v>7.5</v>
      </c>
      <c r="S195" s="22">
        <v>5.3879999999999999</v>
      </c>
      <c r="T195" s="20" t="s">
        <v>5189</v>
      </c>
      <c r="U195" s="21">
        <v>81</v>
      </c>
      <c r="V195" s="21">
        <v>972</v>
      </c>
      <c r="W195" s="34">
        <v>36861</v>
      </c>
      <c r="X195" s="34">
        <v>45184</v>
      </c>
      <c r="Y195" s="109"/>
      <c r="Z195" s="70" t="s">
        <v>4927</v>
      </c>
      <c r="AA195" s="20" t="s">
        <v>4926</v>
      </c>
      <c r="AB195" s="109"/>
      <c r="AC195" s="19"/>
      <c r="AD195" s="22"/>
      <c r="AE195" s="19"/>
    </row>
    <row r="196" spans="2:31" x14ac:dyDescent="0.2">
      <c r="B196" s="14" t="s">
        <v>17942</v>
      </c>
      <c r="C196" s="33" t="s">
        <v>17941</v>
      </c>
      <c r="D196" s="16" t="s">
        <v>17940</v>
      </c>
      <c r="E196" s="103" t="s">
        <v>26</v>
      </c>
      <c r="F196" s="18" t="s">
        <v>26</v>
      </c>
      <c r="G196" s="111" t="s">
        <v>590</v>
      </c>
      <c r="H196" s="102" t="s">
        <v>4412</v>
      </c>
      <c r="I196" s="21">
        <v>10198</v>
      </c>
      <c r="J196" s="71">
        <v>113.854</v>
      </c>
      <c r="K196" s="21">
        <v>13561</v>
      </c>
      <c r="L196" s="21">
        <v>11911</v>
      </c>
      <c r="M196" s="21">
        <v>10916</v>
      </c>
      <c r="N196" s="21"/>
      <c r="O196" s="21">
        <v>-994</v>
      </c>
      <c r="P196" s="21"/>
      <c r="Q196" s="21"/>
      <c r="R196" s="22">
        <v>6.5</v>
      </c>
      <c r="S196" s="22">
        <v>10.016999999999999</v>
      </c>
      <c r="T196" s="20" t="s">
        <v>5189</v>
      </c>
      <c r="U196" s="21">
        <v>65</v>
      </c>
      <c r="V196" s="21">
        <v>774</v>
      </c>
      <c r="W196" s="34">
        <v>34653</v>
      </c>
      <c r="X196" s="34">
        <v>45275</v>
      </c>
      <c r="Y196" s="109"/>
      <c r="Z196" s="70" t="s">
        <v>4927</v>
      </c>
      <c r="AA196" s="20" t="s">
        <v>4926</v>
      </c>
      <c r="AB196" s="109"/>
      <c r="AC196" s="19"/>
      <c r="AD196" s="22"/>
      <c r="AE196" s="19"/>
    </row>
    <row r="197" spans="2:31" x14ac:dyDescent="0.2">
      <c r="B197" s="14" t="s">
        <v>17939</v>
      </c>
      <c r="C197" s="33" t="s">
        <v>17938</v>
      </c>
      <c r="D197" s="16" t="s">
        <v>17937</v>
      </c>
      <c r="E197" s="103" t="s">
        <v>26</v>
      </c>
      <c r="F197" s="18" t="s">
        <v>26</v>
      </c>
      <c r="G197" s="111" t="s">
        <v>590</v>
      </c>
      <c r="H197" s="102" t="s">
        <v>4412</v>
      </c>
      <c r="I197" s="21">
        <v>19093</v>
      </c>
      <c r="J197" s="71">
        <v>115.553</v>
      </c>
      <c r="K197" s="21">
        <v>25767</v>
      </c>
      <c r="L197" s="21">
        <v>22299</v>
      </c>
      <c r="M197" s="21">
        <v>20486</v>
      </c>
      <c r="N197" s="21"/>
      <c r="O197" s="21">
        <v>-1813</v>
      </c>
      <c r="P197" s="21"/>
      <c r="Q197" s="21"/>
      <c r="R197" s="22">
        <v>6.5</v>
      </c>
      <c r="S197" s="22">
        <v>9.8970000000000002</v>
      </c>
      <c r="T197" s="20" t="s">
        <v>5189</v>
      </c>
      <c r="U197" s="21">
        <v>121</v>
      </c>
      <c r="V197" s="21">
        <v>1449</v>
      </c>
      <c r="W197" s="34">
        <v>34653</v>
      </c>
      <c r="X197" s="34">
        <v>45337</v>
      </c>
      <c r="Y197" s="109"/>
      <c r="Z197" s="70" t="s">
        <v>4927</v>
      </c>
      <c r="AA197" s="20" t="s">
        <v>4926</v>
      </c>
      <c r="AB197" s="109"/>
      <c r="AC197" s="19"/>
      <c r="AD197" s="22"/>
      <c r="AE197" s="19"/>
    </row>
    <row r="198" spans="2:31" x14ac:dyDescent="0.2">
      <c r="B198" s="14" t="s">
        <v>17936</v>
      </c>
      <c r="C198" s="33" t="s">
        <v>17935</v>
      </c>
      <c r="D198" s="16" t="s">
        <v>17934</v>
      </c>
      <c r="E198" s="103" t="s">
        <v>26</v>
      </c>
      <c r="F198" s="18" t="s">
        <v>26</v>
      </c>
      <c r="G198" s="111" t="s">
        <v>590</v>
      </c>
      <c r="H198" s="102" t="s">
        <v>4412</v>
      </c>
      <c r="I198" s="21">
        <v>4125397</v>
      </c>
      <c r="J198" s="71">
        <v>110.489</v>
      </c>
      <c r="K198" s="21">
        <v>4503386</v>
      </c>
      <c r="L198" s="21">
        <v>4075881</v>
      </c>
      <c r="M198" s="21">
        <v>4117686</v>
      </c>
      <c r="N198" s="21"/>
      <c r="O198" s="21">
        <v>117</v>
      </c>
      <c r="P198" s="21"/>
      <c r="Q198" s="21"/>
      <c r="R198" s="22">
        <v>5.5</v>
      </c>
      <c r="S198" s="22">
        <v>5.1539999999999999</v>
      </c>
      <c r="T198" s="20" t="s">
        <v>5189</v>
      </c>
      <c r="U198" s="21">
        <v>18681</v>
      </c>
      <c r="V198" s="21">
        <v>224174</v>
      </c>
      <c r="W198" s="34">
        <v>37915</v>
      </c>
      <c r="X198" s="34">
        <v>48867</v>
      </c>
      <c r="Y198" s="109"/>
      <c r="Z198" s="70" t="s">
        <v>4927</v>
      </c>
      <c r="AA198" s="20" t="s">
        <v>4926</v>
      </c>
      <c r="AB198" s="109"/>
      <c r="AC198" s="19"/>
      <c r="AD198" s="22"/>
      <c r="AE198" s="19"/>
    </row>
    <row r="199" spans="2:31" x14ac:dyDescent="0.2">
      <c r="B199" s="11" t="s">
        <v>24</v>
      </c>
      <c r="C199" s="12" t="s">
        <v>24</v>
      </c>
      <c r="D199" s="13" t="s">
        <v>24</v>
      </c>
      <c r="E199" s="12" t="s">
        <v>24</v>
      </c>
      <c r="F199" s="12" t="s">
        <v>24</v>
      </c>
      <c r="G199" s="12" t="s">
        <v>24</v>
      </c>
      <c r="H199" s="12" t="s">
        <v>24</v>
      </c>
      <c r="I199" s="12" t="s">
        <v>24</v>
      </c>
      <c r="J199" s="12" t="s">
        <v>24</v>
      </c>
      <c r="K199" s="12" t="s">
        <v>24</v>
      </c>
      <c r="L199" s="12" t="s">
        <v>24</v>
      </c>
      <c r="M199" s="12" t="s">
        <v>24</v>
      </c>
      <c r="N199" s="12" t="s">
        <v>24</v>
      </c>
      <c r="O199" s="12" t="s">
        <v>24</v>
      </c>
      <c r="P199" s="12" t="s">
        <v>24</v>
      </c>
      <c r="Q199" s="12" t="s">
        <v>24</v>
      </c>
      <c r="R199" s="12" t="s">
        <v>24</v>
      </c>
      <c r="S199" s="12" t="s">
        <v>24</v>
      </c>
      <c r="T199" s="12" t="s">
        <v>24</v>
      </c>
      <c r="U199" s="12" t="s">
        <v>24</v>
      </c>
      <c r="V199" s="12" t="s">
        <v>24</v>
      </c>
      <c r="W199" s="29" t="s">
        <v>24</v>
      </c>
      <c r="X199" s="29" t="s">
        <v>24</v>
      </c>
      <c r="Y199" s="12" t="s">
        <v>24</v>
      </c>
      <c r="Z199" s="12" t="s">
        <v>24</v>
      </c>
      <c r="AA199" s="12" t="s">
        <v>24</v>
      </c>
      <c r="AB199" s="12" t="s">
        <v>24</v>
      </c>
      <c r="AC199" s="12" t="s">
        <v>24</v>
      </c>
      <c r="AD199" s="12" t="s">
        <v>24</v>
      </c>
      <c r="AE199" s="12" t="s">
        <v>24</v>
      </c>
    </row>
    <row r="200" spans="2:31" ht="38.25" x14ac:dyDescent="0.2">
      <c r="B200" s="23" t="s">
        <v>30</v>
      </c>
      <c r="C200" s="24" t="s">
        <v>31</v>
      </c>
      <c r="D200" s="110"/>
      <c r="E200" s="109"/>
      <c r="F200" s="109"/>
      <c r="G200" s="109"/>
      <c r="H200" s="109"/>
      <c r="I200" s="52">
        <f>SUM(SCDPT1!I23:'SCDPT1'!I199)</f>
        <v>44281808</v>
      </c>
      <c r="J200" s="109"/>
      <c r="K200" s="52">
        <f>SUM(SCDPT1!K23:'SCDPT1'!K199)</f>
        <v>50557350</v>
      </c>
      <c r="L200" s="52">
        <f>SUM(SCDPT1!L23:'SCDPT1'!L199)</f>
        <v>45238215</v>
      </c>
      <c r="M200" s="52">
        <f>SUM(SCDPT1!M23:'SCDPT1'!M199)</f>
        <v>44989715</v>
      </c>
      <c r="N200" s="52">
        <f>SUM(SCDPT1!N23:'SCDPT1'!N199)</f>
        <v>0</v>
      </c>
      <c r="O200" s="52">
        <f>SUM(SCDPT1!O23:'SCDPT1'!O199)</f>
        <v>184541</v>
      </c>
      <c r="P200" s="52">
        <f>SUM(SCDPT1!P23:'SCDPT1'!P199)</f>
        <v>0</v>
      </c>
      <c r="Q200" s="52">
        <f>SUM(SCDPT1!Q23:'SCDPT1'!Q199)</f>
        <v>0</v>
      </c>
      <c r="R200" s="109"/>
      <c r="S200" s="109"/>
      <c r="T200" s="109"/>
      <c r="U200" s="52">
        <f>SUM(SCDPT1!U23:'SCDPT1'!U199)</f>
        <v>202887</v>
      </c>
      <c r="V200" s="52">
        <f>SUM(SCDPT1!V23:'SCDPT1'!V199)</f>
        <v>2434732</v>
      </c>
      <c r="W200" s="112"/>
      <c r="X200" s="112"/>
      <c r="Y200" s="109"/>
      <c r="Z200" s="109"/>
      <c r="AA200" s="109"/>
      <c r="AB200" s="109"/>
      <c r="AC200" s="109"/>
      <c r="AD200" s="109"/>
      <c r="AE200" s="109"/>
    </row>
    <row r="201" spans="2:31" x14ac:dyDescent="0.2">
      <c r="B201" s="11" t="s">
        <v>24</v>
      </c>
      <c r="C201" s="12" t="s">
        <v>24</v>
      </c>
      <c r="D201" s="13" t="s">
        <v>24</v>
      </c>
      <c r="E201" s="12" t="s">
        <v>24</v>
      </c>
      <c r="F201" s="12" t="s">
        <v>24</v>
      </c>
      <c r="G201" s="12" t="s">
        <v>24</v>
      </c>
      <c r="H201" s="12" t="s">
        <v>24</v>
      </c>
      <c r="I201" s="12" t="s">
        <v>24</v>
      </c>
      <c r="J201" s="12" t="s">
        <v>24</v>
      </c>
      <c r="K201" s="12" t="s">
        <v>24</v>
      </c>
      <c r="L201" s="12" t="s">
        <v>24</v>
      </c>
      <c r="M201" s="12" t="s">
        <v>24</v>
      </c>
      <c r="N201" s="12" t="s">
        <v>24</v>
      </c>
      <c r="O201" s="12" t="s">
        <v>24</v>
      </c>
      <c r="P201" s="12" t="s">
        <v>24</v>
      </c>
      <c r="Q201" s="12" t="s">
        <v>24</v>
      </c>
      <c r="R201" s="12" t="s">
        <v>24</v>
      </c>
      <c r="S201" s="12" t="s">
        <v>24</v>
      </c>
      <c r="T201" s="12" t="s">
        <v>24</v>
      </c>
      <c r="U201" s="12" t="s">
        <v>24</v>
      </c>
      <c r="V201" s="12" t="s">
        <v>24</v>
      </c>
      <c r="W201" s="29" t="s">
        <v>24</v>
      </c>
      <c r="X201" s="29" t="s">
        <v>24</v>
      </c>
      <c r="Y201" s="12" t="s">
        <v>24</v>
      </c>
      <c r="Z201" s="12" t="s">
        <v>24</v>
      </c>
      <c r="AA201" s="12" t="s">
        <v>24</v>
      </c>
      <c r="AB201" s="12" t="s">
        <v>24</v>
      </c>
      <c r="AC201" s="12" t="s">
        <v>24</v>
      </c>
      <c r="AD201" s="12" t="s">
        <v>24</v>
      </c>
      <c r="AE201" s="12" t="s">
        <v>24</v>
      </c>
    </row>
    <row r="202" spans="2:31" x14ac:dyDescent="0.2">
      <c r="B202" s="14" t="s">
        <v>4815</v>
      </c>
      <c r="C202" s="33" t="s">
        <v>17933</v>
      </c>
      <c r="D202" s="16" t="s">
        <v>17932</v>
      </c>
      <c r="E202" s="103" t="s">
        <v>5057</v>
      </c>
      <c r="F202" s="18" t="s">
        <v>26</v>
      </c>
      <c r="G202" s="111" t="s">
        <v>590</v>
      </c>
      <c r="H202" s="102" t="s">
        <v>4412</v>
      </c>
      <c r="I202" s="21">
        <v>10869843</v>
      </c>
      <c r="J202" s="71">
        <v>103.589</v>
      </c>
      <c r="K202" s="21">
        <v>11209146</v>
      </c>
      <c r="L202" s="21">
        <v>10820819</v>
      </c>
      <c r="M202" s="21">
        <v>10883821</v>
      </c>
      <c r="N202" s="21"/>
      <c r="O202" s="21">
        <v>53086</v>
      </c>
      <c r="P202" s="21"/>
      <c r="Q202" s="21"/>
      <c r="R202" s="22">
        <v>3.4</v>
      </c>
      <c r="S202" s="22">
        <v>3.3370000000000002</v>
      </c>
      <c r="T202" s="20" t="s">
        <v>5189</v>
      </c>
      <c r="U202" s="21">
        <v>30659</v>
      </c>
      <c r="V202" s="21">
        <v>367908</v>
      </c>
      <c r="W202" s="34">
        <v>40015</v>
      </c>
      <c r="X202" s="34">
        <v>50421</v>
      </c>
      <c r="Y202" s="109"/>
      <c r="Z202" s="70" t="s">
        <v>4927</v>
      </c>
      <c r="AA202" s="20" t="s">
        <v>4926</v>
      </c>
      <c r="AB202" s="109"/>
      <c r="AC202" s="19"/>
      <c r="AD202" s="22"/>
      <c r="AE202" s="28">
        <v>47788</v>
      </c>
    </row>
    <row r="203" spans="2:31" x14ac:dyDescent="0.2">
      <c r="B203" s="11" t="s">
        <v>24</v>
      </c>
      <c r="C203" s="12" t="s">
        <v>24</v>
      </c>
      <c r="D203" s="13" t="s">
        <v>24</v>
      </c>
      <c r="E203" s="12" t="s">
        <v>24</v>
      </c>
      <c r="F203" s="12" t="s">
        <v>24</v>
      </c>
      <c r="G203" s="12" t="s">
        <v>24</v>
      </c>
      <c r="H203" s="12" t="s">
        <v>24</v>
      </c>
      <c r="I203" s="12" t="s">
        <v>24</v>
      </c>
      <c r="J203" s="12" t="s">
        <v>24</v>
      </c>
      <c r="K203" s="12" t="s">
        <v>24</v>
      </c>
      <c r="L203" s="12" t="s">
        <v>24</v>
      </c>
      <c r="M203" s="12" t="s">
        <v>24</v>
      </c>
      <c r="N203" s="12" t="s">
        <v>24</v>
      </c>
      <c r="O203" s="12" t="s">
        <v>24</v>
      </c>
      <c r="P203" s="12" t="s">
        <v>24</v>
      </c>
      <c r="Q203" s="12" t="s">
        <v>24</v>
      </c>
      <c r="R203" s="12" t="s">
        <v>24</v>
      </c>
      <c r="S203" s="12" t="s">
        <v>24</v>
      </c>
      <c r="T203" s="12" t="s">
        <v>24</v>
      </c>
      <c r="U203" s="12" t="s">
        <v>24</v>
      </c>
      <c r="V203" s="12" t="s">
        <v>24</v>
      </c>
      <c r="W203" s="29" t="s">
        <v>24</v>
      </c>
      <c r="X203" s="29" t="s">
        <v>24</v>
      </c>
      <c r="Y203" s="12" t="s">
        <v>24</v>
      </c>
      <c r="Z203" s="12" t="s">
        <v>24</v>
      </c>
      <c r="AA203" s="12" t="s">
        <v>24</v>
      </c>
      <c r="AB203" s="12" t="s">
        <v>24</v>
      </c>
      <c r="AC203" s="12" t="s">
        <v>24</v>
      </c>
      <c r="AD203" s="12" t="s">
        <v>24</v>
      </c>
      <c r="AE203" s="29" t="s">
        <v>24</v>
      </c>
    </row>
    <row r="204" spans="2:31" ht="38.25" x14ac:dyDescent="0.2">
      <c r="B204" s="23" t="s">
        <v>33</v>
      </c>
      <c r="C204" s="24" t="s">
        <v>34</v>
      </c>
      <c r="D204" s="110"/>
      <c r="E204" s="109"/>
      <c r="F204" s="109"/>
      <c r="G204" s="109"/>
      <c r="H204" s="109"/>
      <c r="I204" s="52">
        <f>SUM(SCDPT1!I201:'SCDPT1'!I203)</f>
        <v>10869843</v>
      </c>
      <c r="J204" s="109"/>
      <c r="K204" s="52">
        <f>SUM(SCDPT1!K201:'SCDPT1'!K203)</f>
        <v>11209146</v>
      </c>
      <c r="L204" s="52">
        <f>SUM(SCDPT1!L201:'SCDPT1'!L203)</f>
        <v>10820819</v>
      </c>
      <c r="M204" s="52">
        <f>SUM(SCDPT1!M201:'SCDPT1'!M203)</f>
        <v>10883821</v>
      </c>
      <c r="N204" s="52">
        <f>SUM(SCDPT1!N201:'SCDPT1'!N203)</f>
        <v>0</v>
      </c>
      <c r="O204" s="52">
        <f>SUM(SCDPT1!O201:'SCDPT1'!O203)</f>
        <v>53086</v>
      </c>
      <c r="P204" s="52">
        <f>SUM(SCDPT1!P201:'SCDPT1'!P203)</f>
        <v>0</v>
      </c>
      <c r="Q204" s="52">
        <f>SUM(SCDPT1!Q201:'SCDPT1'!Q203)</f>
        <v>0</v>
      </c>
      <c r="R204" s="109"/>
      <c r="S204" s="109"/>
      <c r="T204" s="109"/>
      <c r="U204" s="52">
        <f>SUM(SCDPT1!U201:'SCDPT1'!U203)</f>
        <v>30659</v>
      </c>
      <c r="V204" s="52">
        <f>SUM(SCDPT1!V201:'SCDPT1'!V203)</f>
        <v>367908</v>
      </c>
      <c r="W204" s="112"/>
      <c r="X204" s="112"/>
      <c r="Y204" s="109"/>
      <c r="Z204" s="109"/>
      <c r="AA204" s="109"/>
      <c r="AB204" s="109"/>
      <c r="AC204" s="109"/>
      <c r="AD204" s="109"/>
      <c r="AE204" s="109"/>
    </row>
    <row r="205" spans="2:31" x14ac:dyDescent="0.2">
      <c r="B205" s="11" t="s">
        <v>24</v>
      </c>
      <c r="C205" s="12" t="s">
        <v>24</v>
      </c>
      <c r="D205" s="13" t="s">
        <v>24</v>
      </c>
      <c r="E205" s="12" t="s">
        <v>24</v>
      </c>
      <c r="F205" s="12" t="s">
        <v>24</v>
      </c>
      <c r="G205" s="12" t="s">
        <v>24</v>
      </c>
      <c r="H205" s="12" t="s">
        <v>24</v>
      </c>
      <c r="I205" s="12" t="s">
        <v>24</v>
      </c>
      <c r="J205" s="12" t="s">
        <v>24</v>
      </c>
      <c r="K205" s="12" t="s">
        <v>24</v>
      </c>
      <c r="L205" s="12" t="s">
        <v>24</v>
      </c>
      <c r="M205" s="12" t="s">
        <v>24</v>
      </c>
      <c r="N205" s="12" t="s">
        <v>24</v>
      </c>
      <c r="O205" s="12" t="s">
        <v>24</v>
      </c>
      <c r="P205" s="12" t="s">
        <v>24</v>
      </c>
      <c r="Q205" s="12" t="s">
        <v>24</v>
      </c>
      <c r="R205" s="12" t="s">
        <v>24</v>
      </c>
      <c r="S205" s="12" t="s">
        <v>24</v>
      </c>
      <c r="T205" s="12" t="s">
        <v>24</v>
      </c>
      <c r="U205" s="12" t="s">
        <v>24</v>
      </c>
      <c r="V205" s="12" t="s">
        <v>24</v>
      </c>
      <c r="W205" s="29" t="s">
        <v>24</v>
      </c>
      <c r="X205" s="29" t="s">
        <v>24</v>
      </c>
      <c r="Y205" s="12" t="s">
        <v>24</v>
      </c>
      <c r="Z205" s="12" t="s">
        <v>24</v>
      </c>
      <c r="AA205" s="12" t="s">
        <v>24</v>
      </c>
      <c r="AB205" s="12" t="s">
        <v>24</v>
      </c>
      <c r="AC205" s="12" t="s">
        <v>24</v>
      </c>
      <c r="AD205" s="12" t="s">
        <v>24</v>
      </c>
      <c r="AE205" s="12" t="s">
        <v>24</v>
      </c>
    </row>
    <row r="206" spans="2:31" x14ac:dyDescent="0.2">
      <c r="B206" s="14" t="s">
        <v>17931</v>
      </c>
      <c r="C206" s="33" t="s">
        <v>17930</v>
      </c>
      <c r="D206" s="16" t="s">
        <v>17929</v>
      </c>
      <c r="E206" s="103" t="s">
        <v>26</v>
      </c>
      <c r="F206" s="18" t="s">
        <v>5793</v>
      </c>
      <c r="G206" s="111" t="s">
        <v>590</v>
      </c>
      <c r="H206" s="102" t="s">
        <v>4412</v>
      </c>
      <c r="I206" s="21">
        <v>30673607</v>
      </c>
      <c r="J206" s="71">
        <v>108.476</v>
      </c>
      <c r="K206" s="21">
        <v>33273471</v>
      </c>
      <c r="L206" s="21">
        <v>30673607</v>
      </c>
      <c r="M206" s="21">
        <v>30673607</v>
      </c>
      <c r="N206" s="21"/>
      <c r="O206" s="21"/>
      <c r="P206" s="21"/>
      <c r="Q206" s="21"/>
      <c r="R206" s="22">
        <v>3.4649999999999999</v>
      </c>
      <c r="S206" s="22">
        <v>3.48</v>
      </c>
      <c r="T206" s="20" t="s">
        <v>4969</v>
      </c>
      <c r="U206" s="21">
        <v>118093</v>
      </c>
      <c r="V206" s="21">
        <v>1062841</v>
      </c>
      <c r="W206" s="34">
        <v>40091</v>
      </c>
      <c r="X206" s="34">
        <v>44429</v>
      </c>
      <c r="Y206" s="109"/>
      <c r="Z206" s="70" t="s">
        <v>4927</v>
      </c>
      <c r="AA206" s="20" t="s">
        <v>4926</v>
      </c>
      <c r="AB206" s="109"/>
      <c r="AC206" s="19"/>
      <c r="AD206" s="22"/>
      <c r="AE206" s="19"/>
    </row>
    <row r="207" spans="2:31" x14ac:dyDescent="0.2">
      <c r="B207" s="14" t="s">
        <v>17928</v>
      </c>
      <c r="C207" s="33" t="s">
        <v>17927</v>
      </c>
      <c r="D207" s="16" t="s">
        <v>17924</v>
      </c>
      <c r="E207" s="103" t="s">
        <v>5057</v>
      </c>
      <c r="F207" s="18" t="s">
        <v>26</v>
      </c>
      <c r="G207" s="111" t="s">
        <v>590</v>
      </c>
      <c r="H207" s="102" t="s">
        <v>4412</v>
      </c>
      <c r="I207" s="21">
        <v>7909811</v>
      </c>
      <c r="J207" s="71">
        <v>112.57</v>
      </c>
      <c r="K207" s="21">
        <v>8904074</v>
      </c>
      <c r="L207" s="21">
        <v>7909811</v>
      </c>
      <c r="M207" s="21">
        <v>7909811</v>
      </c>
      <c r="N207" s="21"/>
      <c r="O207" s="21"/>
      <c r="P207" s="21"/>
      <c r="Q207" s="21"/>
      <c r="R207" s="22">
        <v>3.613</v>
      </c>
      <c r="S207" s="22">
        <v>3.629</v>
      </c>
      <c r="T207" s="20" t="s">
        <v>4940</v>
      </c>
      <c r="U207" s="21">
        <v>20640</v>
      </c>
      <c r="V207" s="21">
        <v>285782</v>
      </c>
      <c r="W207" s="34">
        <v>40107</v>
      </c>
      <c r="X207" s="34">
        <v>44535</v>
      </c>
      <c r="Y207" s="109"/>
      <c r="Z207" s="70" t="s">
        <v>531</v>
      </c>
      <c r="AA207" s="20" t="s">
        <v>26</v>
      </c>
      <c r="AB207" s="109"/>
      <c r="AC207" s="19"/>
      <c r="AD207" s="22"/>
      <c r="AE207" s="19"/>
    </row>
    <row r="208" spans="2:31" x14ac:dyDescent="0.2">
      <c r="B208" s="14" t="s">
        <v>17926</v>
      </c>
      <c r="C208" s="33" t="s">
        <v>17925</v>
      </c>
      <c r="D208" s="16" t="s">
        <v>17924</v>
      </c>
      <c r="E208" s="103" t="s">
        <v>5057</v>
      </c>
      <c r="F208" s="18" t="s">
        <v>26</v>
      </c>
      <c r="G208" s="111" t="s">
        <v>590</v>
      </c>
      <c r="H208" s="102" t="s">
        <v>4412</v>
      </c>
      <c r="I208" s="21">
        <v>15728962</v>
      </c>
      <c r="J208" s="71">
        <v>109.21299999999999</v>
      </c>
      <c r="K208" s="21">
        <v>17178118</v>
      </c>
      <c r="L208" s="21">
        <v>15728962</v>
      </c>
      <c r="M208" s="21">
        <v>15728962</v>
      </c>
      <c r="N208" s="21"/>
      <c r="O208" s="21"/>
      <c r="P208" s="21"/>
      <c r="Q208" s="21"/>
      <c r="R208" s="22">
        <v>3.65</v>
      </c>
      <c r="S208" s="22">
        <v>3.6659999999999999</v>
      </c>
      <c r="T208" s="20" t="s">
        <v>4940</v>
      </c>
      <c r="U208" s="21">
        <v>41463</v>
      </c>
      <c r="V208" s="21">
        <v>574107</v>
      </c>
      <c r="W208" s="28">
        <v>40190</v>
      </c>
      <c r="X208" s="28">
        <v>44535</v>
      </c>
      <c r="Y208" s="109"/>
      <c r="Z208" s="70" t="s">
        <v>4927</v>
      </c>
      <c r="AA208" s="20" t="s">
        <v>4926</v>
      </c>
      <c r="AB208" s="109"/>
      <c r="AC208" s="19"/>
      <c r="AD208" s="22"/>
      <c r="AE208" s="19"/>
    </row>
    <row r="209" spans="2:31" x14ac:dyDescent="0.2">
      <c r="B209" s="14" t="s">
        <v>17923</v>
      </c>
      <c r="C209" s="33" t="s">
        <v>17922</v>
      </c>
      <c r="D209" s="16" t="s">
        <v>17917</v>
      </c>
      <c r="E209" s="103" t="s">
        <v>26</v>
      </c>
      <c r="F209" s="18" t="s">
        <v>5793</v>
      </c>
      <c r="G209" s="111" t="s">
        <v>590</v>
      </c>
      <c r="H209" s="102" t="s">
        <v>4412</v>
      </c>
      <c r="I209" s="21">
        <v>11580446</v>
      </c>
      <c r="J209" s="71">
        <v>108.723</v>
      </c>
      <c r="K209" s="21">
        <v>12590608</v>
      </c>
      <c r="L209" s="21">
        <v>11580446</v>
      </c>
      <c r="M209" s="21">
        <v>11580446</v>
      </c>
      <c r="N209" s="21"/>
      <c r="O209" s="21"/>
      <c r="P209" s="21"/>
      <c r="Q209" s="21"/>
      <c r="R209" s="22">
        <v>3.55</v>
      </c>
      <c r="S209" s="22">
        <v>3.5659999999999998</v>
      </c>
      <c r="T209" s="20" t="s">
        <v>4940</v>
      </c>
      <c r="U209" s="21">
        <v>22839</v>
      </c>
      <c r="V209" s="21">
        <v>411106</v>
      </c>
      <c r="W209" s="28">
        <v>40205</v>
      </c>
      <c r="X209" s="28">
        <v>44358</v>
      </c>
      <c r="Y209" s="109"/>
      <c r="Z209" s="70" t="s">
        <v>4927</v>
      </c>
      <c r="AA209" s="20" t="s">
        <v>4926</v>
      </c>
      <c r="AB209" s="109"/>
      <c r="AC209" s="19"/>
      <c r="AD209" s="22"/>
      <c r="AE209" s="19"/>
    </row>
    <row r="210" spans="2:31" x14ac:dyDescent="0.2">
      <c r="B210" s="14" t="s">
        <v>17921</v>
      </c>
      <c r="C210" s="33" t="s">
        <v>17920</v>
      </c>
      <c r="D210" s="16" t="s">
        <v>17917</v>
      </c>
      <c r="E210" s="103" t="s">
        <v>26</v>
      </c>
      <c r="F210" s="18" t="s">
        <v>5793</v>
      </c>
      <c r="G210" s="111" t="s">
        <v>590</v>
      </c>
      <c r="H210" s="102" t="s">
        <v>4412</v>
      </c>
      <c r="I210" s="21">
        <v>12183033</v>
      </c>
      <c r="J210" s="71">
        <v>111.628</v>
      </c>
      <c r="K210" s="21">
        <v>13599676</v>
      </c>
      <c r="L210" s="21">
        <v>12183033</v>
      </c>
      <c r="M210" s="21">
        <v>12183033</v>
      </c>
      <c r="N210" s="21"/>
      <c r="O210" s="21"/>
      <c r="P210" s="21"/>
      <c r="Q210" s="21"/>
      <c r="R210" s="22">
        <v>3.2810000000000001</v>
      </c>
      <c r="S210" s="22">
        <v>3.294</v>
      </c>
      <c r="T210" s="20" t="s">
        <v>4969</v>
      </c>
      <c r="U210" s="21">
        <v>47745</v>
      </c>
      <c r="V210" s="21">
        <v>399725</v>
      </c>
      <c r="W210" s="34">
        <v>40317</v>
      </c>
      <c r="X210" s="34">
        <v>44518</v>
      </c>
      <c r="Y210" s="109"/>
      <c r="Z210" s="70" t="s">
        <v>531</v>
      </c>
      <c r="AA210" s="20" t="s">
        <v>26</v>
      </c>
      <c r="AB210" s="109"/>
      <c r="AC210" s="19"/>
      <c r="AD210" s="22"/>
      <c r="AE210" s="19"/>
    </row>
    <row r="211" spans="2:31" x14ac:dyDescent="0.2">
      <c r="B211" s="14" t="s">
        <v>17919</v>
      </c>
      <c r="C211" s="33" t="s">
        <v>17918</v>
      </c>
      <c r="D211" s="16" t="s">
        <v>17917</v>
      </c>
      <c r="E211" s="103" t="s">
        <v>26</v>
      </c>
      <c r="F211" s="18" t="s">
        <v>5793</v>
      </c>
      <c r="G211" s="111" t="s">
        <v>590</v>
      </c>
      <c r="H211" s="102" t="s">
        <v>4412</v>
      </c>
      <c r="I211" s="21">
        <v>8127262</v>
      </c>
      <c r="J211" s="71">
        <v>111.441</v>
      </c>
      <c r="K211" s="21">
        <v>9057102</v>
      </c>
      <c r="L211" s="21">
        <v>8127262</v>
      </c>
      <c r="M211" s="21">
        <v>8127262</v>
      </c>
      <c r="N211" s="21"/>
      <c r="O211" s="21"/>
      <c r="P211" s="21"/>
      <c r="Q211" s="21"/>
      <c r="R211" s="22">
        <v>3.24</v>
      </c>
      <c r="S211" s="22">
        <v>3.2530000000000001</v>
      </c>
      <c r="T211" s="20" t="s">
        <v>4969</v>
      </c>
      <c r="U211" s="21">
        <v>31453</v>
      </c>
      <c r="V211" s="21">
        <v>263323</v>
      </c>
      <c r="W211" s="34">
        <v>40337</v>
      </c>
      <c r="X211" s="34">
        <v>44518</v>
      </c>
      <c r="Y211" s="109"/>
      <c r="Z211" s="70" t="s">
        <v>531</v>
      </c>
      <c r="AA211" s="20" t="s">
        <v>26</v>
      </c>
      <c r="AB211" s="109"/>
      <c r="AC211" s="19"/>
      <c r="AD211" s="22"/>
      <c r="AE211" s="19"/>
    </row>
    <row r="212" spans="2:31" x14ac:dyDescent="0.2">
      <c r="B212" s="14" t="s">
        <v>17916</v>
      </c>
      <c r="C212" s="33" t="s">
        <v>17915</v>
      </c>
      <c r="D212" s="16" t="s">
        <v>17914</v>
      </c>
      <c r="E212" s="103" t="s">
        <v>26</v>
      </c>
      <c r="F212" s="18" t="s">
        <v>5793</v>
      </c>
      <c r="G212" s="111" t="s">
        <v>590</v>
      </c>
      <c r="H212" s="102" t="s">
        <v>4412</v>
      </c>
      <c r="I212" s="21">
        <v>8447792</v>
      </c>
      <c r="J212" s="71">
        <v>109.28100000000001</v>
      </c>
      <c r="K212" s="21">
        <v>9225247</v>
      </c>
      <c r="L212" s="21">
        <v>8441774</v>
      </c>
      <c r="M212" s="21">
        <v>8446471</v>
      </c>
      <c r="N212" s="21"/>
      <c r="O212" s="21">
        <v>-511</v>
      </c>
      <c r="P212" s="21"/>
      <c r="Q212" s="21"/>
      <c r="R212" s="22">
        <v>3.5760000000000001</v>
      </c>
      <c r="S212" s="22">
        <v>3.5790000000000002</v>
      </c>
      <c r="T212" s="20" t="s">
        <v>4969</v>
      </c>
      <c r="U212" s="21">
        <v>46120</v>
      </c>
      <c r="V212" s="21">
        <v>301878</v>
      </c>
      <c r="W212" s="34">
        <v>40316</v>
      </c>
      <c r="X212" s="34">
        <v>44598</v>
      </c>
      <c r="Y212" s="109"/>
      <c r="Z212" s="70" t="s">
        <v>4927</v>
      </c>
      <c r="AA212" s="20" t="s">
        <v>4926</v>
      </c>
      <c r="AB212" s="109"/>
      <c r="AC212" s="19"/>
      <c r="AD212" s="22"/>
      <c r="AE212" s="19"/>
    </row>
    <row r="213" spans="2:31" x14ac:dyDescent="0.2">
      <c r="B213" s="14" t="s">
        <v>17913</v>
      </c>
      <c r="C213" s="33" t="s">
        <v>17912</v>
      </c>
      <c r="D213" s="16" t="s">
        <v>17909</v>
      </c>
      <c r="E213" s="103" t="s">
        <v>5057</v>
      </c>
      <c r="F213" s="18" t="s">
        <v>26</v>
      </c>
      <c r="G213" s="111" t="s">
        <v>590</v>
      </c>
      <c r="H213" s="102" t="s">
        <v>4412</v>
      </c>
      <c r="I213" s="21">
        <v>11556617</v>
      </c>
      <c r="J213" s="71">
        <v>109.08</v>
      </c>
      <c r="K213" s="21">
        <v>12606004</v>
      </c>
      <c r="L213" s="21">
        <v>11556617</v>
      </c>
      <c r="M213" s="21">
        <v>11556617</v>
      </c>
      <c r="N213" s="21"/>
      <c r="O213" s="21"/>
      <c r="P213" s="21"/>
      <c r="Q213" s="21"/>
      <c r="R213" s="22">
        <v>3.585</v>
      </c>
      <c r="S213" s="22">
        <v>3.601</v>
      </c>
      <c r="T213" s="20" t="s">
        <v>4969</v>
      </c>
      <c r="U213" s="21">
        <v>39129</v>
      </c>
      <c r="V213" s="21">
        <v>414305</v>
      </c>
      <c r="W213" s="34">
        <v>40113</v>
      </c>
      <c r="X213" s="34">
        <v>44435</v>
      </c>
      <c r="Y213" s="109"/>
      <c r="Z213" s="70" t="s">
        <v>4927</v>
      </c>
      <c r="AA213" s="20" t="s">
        <v>4926</v>
      </c>
      <c r="AB213" s="109"/>
      <c r="AC213" s="19"/>
      <c r="AD213" s="22"/>
      <c r="AE213" s="19"/>
    </row>
    <row r="214" spans="2:31" x14ac:dyDescent="0.2">
      <c r="B214" s="14" t="s">
        <v>17911</v>
      </c>
      <c r="C214" s="33" t="s">
        <v>17910</v>
      </c>
      <c r="D214" s="16" t="s">
        <v>17909</v>
      </c>
      <c r="E214" s="103" t="s">
        <v>26</v>
      </c>
      <c r="F214" s="18" t="s">
        <v>26</v>
      </c>
      <c r="G214" s="111" t="s">
        <v>590</v>
      </c>
      <c r="H214" s="102" t="s">
        <v>4412</v>
      </c>
      <c r="I214" s="21">
        <v>12294660</v>
      </c>
      <c r="J214" s="71">
        <v>108.51900000000001</v>
      </c>
      <c r="K214" s="21">
        <v>13342079</v>
      </c>
      <c r="L214" s="21">
        <v>12294660</v>
      </c>
      <c r="M214" s="21">
        <v>12294660</v>
      </c>
      <c r="N214" s="21"/>
      <c r="O214" s="21"/>
      <c r="P214" s="21"/>
      <c r="Q214" s="21"/>
      <c r="R214" s="22">
        <v>3.35</v>
      </c>
      <c r="S214" s="22">
        <v>3.3639999999999999</v>
      </c>
      <c r="T214" s="20" t="s">
        <v>4940</v>
      </c>
      <c r="U214" s="21">
        <v>27458</v>
      </c>
      <c r="V214" s="21">
        <v>411871</v>
      </c>
      <c r="W214" s="34">
        <v>40344</v>
      </c>
      <c r="X214" s="34">
        <v>44719</v>
      </c>
      <c r="Y214" s="109"/>
      <c r="Z214" s="70" t="s">
        <v>4927</v>
      </c>
      <c r="AA214" s="20" t="s">
        <v>4926</v>
      </c>
      <c r="AB214" s="109"/>
      <c r="AC214" s="19"/>
      <c r="AD214" s="22"/>
      <c r="AE214" s="19"/>
    </row>
    <row r="215" spans="2:31" x14ac:dyDescent="0.2">
      <c r="B215" s="14" t="s">
        <v>17908</v>
      </c>
      <c r="C215" s="33" t="s">
        <v>4696</v>
      </c>
      <c r="D215" s="16" t="s">
        <v>17907</v>
      </c>
      <c r="E215" s="103" t="s">
        <v>26</v>
      </c>
      <c r="F215" s="18" t="s">
        <v>26</v>
      </c>
      <c r="G215" s="111" t="s">
        <v>590</v>
      </c>
      <c r="H215" s="102" t="s">
        <v>4412</v>
      </c>
      <c r="I215" s="21">
        <v>20852925</v>
      </c>
      <c r="J215" s="71">
        <v>110.38200000000001</v>
      </c>
      <c r="K215" s="21">
        <v>23017913</v>
      </c>
      <c r="L215" s="21">
        <v>20852925</v>
      </c>
      <c r="M215" s="21">
        <v>20852925</v>
      </c>
      <c r="N215" s="21"/>
      <c r="O215" s="21"/>
      <c r="P215" s="21"/>
      <c r="Q215" s="21"/>
      <c r="R215" s="22">
        <v>4.2329999999999997</v>
      </c>
      <c r="S215" s="22">
        <v>4.218</v>
      </c>
      <c r="T215" s="20" t="s">
        <v>4985</v>
      </c>
      <c r="U215" s="21">
        <v>295041</v>
      </c>
      <c r="V215" s="21">
        <v>885123</v>
      </c>
      <c r="W215" s="34">
        <v>40072</v>
      </c>
      <c r="X215" s="34">
        <v>43718</v>
      </c>
      <c r="Y215" s="109"/>
      <c r="Z215" s="70" t="s">
        <v>4927</v>
      </c>
      <c r="AA215" s="20" t="s">
        <v>4926</v>
      </c>
      <c r="AB215" s="109"/>
      <c r="AC215" s="19"/>
      <c r="AD215" s="22"/>
      <c r="AE215" s="28">
        <v>43709</v>
      </c>
    </row>
    <row r="216" spans="2:31" x14ac:dyDescent="0.2">
      <c r="B216" s="14" t="s">
        <v>17906</v>
      </c>
      <c r="C216" s="33" t="s">
        <v>17905</v>
      </c>
      <c r="D216" s="16" t="s">
        <v>17904</v>
      </c>
      <c r="E216" s="103" t="s">
        <v>5057</v>
      </c>
      <c r="F216" s="18" t="s">
        <v>5793</v>
      </c>
      <c r="G216" s="111" t="s">
        <v>590</v>
      </c>
      <c r="H216" s="102" t="s">
        <v>4412</v>
      </c>
      <c r="I216" s="21">
        <v>24173795</v>
      </c>
      <c r="J216" s="71">
        <v>109.61499999999999</v>
      </c>
      <c r="K216" s="21">
        <v>26498177</v>
      </c>
      <c r="L216" s="21">
        <v>24173795</v>
      </c>
      <c r="M216" s="21">
        <v>24173795</v>
      </c>
      <c r="N216" s="21"/>
      <c r="O216" s="21"/>
      <c r="P216" s="21"/>
      <c r="Q216" s="21"/>
      <c r="R216" s="22">
        <v>3.6280000000000001</v>
      </c>
      <c r="S216" s="22">
        <v>3.6440000000000001</v>
      </c>
      <c r="T216" s="20" t="s">
        <v>4969</v>
      </c>
      <c r="U216" s="21">
        <v>112064</v>
      </c>
      <c r="V216" s="21">
        <v>877025</v>
      </c>
      <c r="W216" s="34">
        <v>40233</v>
      </c>
      <c r="X216" s="34">
        <v>44607</v>
      </c>
      <c r="Y216" s="109"/>
      <c r="Z216" s="70" t="s">
        <v>4927</v>
      </c>
      <c r="AA216" s="20" t="s">
        <v>4926</v>
      </c>
      <c r="AB216" s="109"/>
      <c r="AC216" s="19"/>
      <c r="AD216" s="22"/>
      <c r="AE216" s="19"/>
    </row>
    <row r="217" spans="2:31" x14ac:dyDescent="0.2">
      <c r="B217" s="14" t="s">
        <v>17903</v>
      </c>
      <c r="C217" s="33" t="s">
        <v>17902</v>
      </c>
      <c r="D217" s="16" t="s">
        <v>17897</v>
      </c>
      <c r="E217" s="103" t="s">
        <v>5057</v>
      </c>
      <c r="F217" s="18" t="s">
        <v>26</v>
      </c>
      <c r="G217" s="111" t="s">
        <v>590</v>
      </c>
      <c r="H217" s="102" t="s">
        <v>4412</v>
      </c>
      <c r="I217" s="21">
        <v>14182016</v>
      </c>
      <c r="J217" s="71">
        <v>108.886</v>
      </c>
      <c r="K217" s="21">
        <v>15442272</v>
      </c>
      <c r="L217" s="21">
        <v>14182016</v>
      </c>
      <c r="M217" s="21">
        <v>14182016</v>
      </c>
      <c r="N217" s="21"/>
      <c r="O217" s="21"/>
      <c r="P217" s="21"/>
      <c r="Q217" s="21"/>
      <c r="R217" s="22">
        <v>3.5030000000000001</v>
      </c>
      <c r="S217" s="22">
        <v>3.5179999999999998</v>
      </c>
      <c r="T217" s="20" t="s">
        <v>4969</v>
      </c>
      <c r="U217" s="21">
        <v>57960</v>
      </c>
      <c r="V217" s="21">
        <v>496796</v>
      </c>
      <c r="W217" s="34">
        <v>40154</v>
      </c>
      <c r="X217" s="34">
        <v>44519</v>
      </c>
      <c r="Y217" s="109"/>
      <c r="Z217" s="70" t="s">
        <v>4927</v>
      </c>
      <c r="AA217" s="20" t="s">
        <v>4926</v>
      </c>
      <c r="AB217" s="109"/>
      <c r="AC217" s="19"/>
      <c r="AD217" s="22"/>
      <c r="AE217" s="19"/>
    </row>
    <row r="218" spans="2:31" x14ac:dyDescent="0.2">
      <c r="B218" s="14" t="s">
        <v>17901</v>
      </c>
      <c r="C218" s="33" t="s">
        <v>17900</v>
      </c>
      <c r="D218" s="16" t="s">
        <v>17897</v>
      </c>
      <c r="E218" s="103" t="s">
        <v>26</v>
      </c>
      <c r="F218" s="18" t="s">
        <v>26</v>
      </c>
      <c r="G218" s="111" t="s">
        <v>590</v>
      </c>
      <c r="H218" s="102" t="s">
        <v>4412</v>
      </c>
      <c r="I218" s="21">
        <v>6063375</v>
      </c>
      <c r="J218" s="71">
        <v>110.36</v>
      </c>
      <c r="K218" s="21">
        <v>6691564</v>
      </c>
      <c r="L218" s="21">
        <v>6063375</v>
      </c>
      <c r="M218" s="21">
        <v>6063375</v>
      </c>
      <c r="N218" s="21"/>
      <c r="O218" s="21"/>
      <c r="P218" s="21"/>
      <c r="Q218" s="21"/>
      <c r="R218" s="22">
        <v>3.7440000000000002</v>
      </c>
      <c r="S218" s="22">
        <v>3.7610000000000001</v>
      </c>
      <c r="T218" s="20" t="s">
        <v>4969</v>
      </c>
      <c r="U218" s="21">
        <v>22071</v>
      </c>
      <c r="V218" s="21">
        <v>227013</v>
      </c>
      <c r="W218" s="34">
        <v>40263</v>
      </c>
      <c r="X218" s="34">
        <v>44618</v>
      </c>
      <c r="Y218" s="109"/>
      <c r="Z218" s="70" t="s">
        <v>4927</v>
      </c>
      <c r="AA218" s="20" t="s">
        <v>4926</v>
      </c>
      <c r="AB218" s="109"/>
      <c r="AC218" s="19"/>
      <c r="AD218" s="22"/>
      <c r="AE218" s="19"/>
    </row>
    <row r="219" spans="2:31" x14ac:dyDescent="0.2">
      <c r="B219" s="14" t="s">
        <v>17899</v>
      </c>
      <c r="C219" s="33" t="s">
        <v>17898</v>
      </c>
      <c r="D219" s="16" t="s">
        <v>17897</v>
      </c>
      <c r="E219" s="103" t="s">
        <v>26</v>
      </c>
      <c r="F219" s="18" t="s">
        <v>26</v>
      </c>
      <c r="G219" s="111" t="s">
        <v>590</v>
      </c>
      <c r="H219" s="102" t="s">
        <v>4412</v>
      </c>
      <c r="I219" s="21">
        <v>9144268</v>
      </c>
      <c r="J219" s="71">
        <v>108.29300000000001</v>
      </c>
      <c r="K219" s="21">
        <v>9902575</v>
      </c>
      <c r="L219" s="21">
        <v>9144268</v>
      </c>
      <c r="M219" s="21">
        <v>9144268</v>
      </c>
      <c r="N219" s="21"/>
      <c r="O219" s="21"/>
      <c r="P219" s="21"/>
      <c r="Q219" s="21"/>
      <c r="R219" s="22">
        <v>3.3479999999999999</v>
      </c>
      <c r="S219" s="22">
        <v>3.3620000000000001</v>
      </c>
      <c r="T219" s="20" t="s">
        <v>4940</v>
      </c>
      <c r="U219" s="21">
        <v>11906</v>
      </c>
      <c r="V219" s="21">
        <v>306150</v>
      </c>
      <c r="W219" s="34">
        <v>40331</v>
      </c>
      <c r="X219" s="34">
        <v>44547</v>
      </c>
      <c r="Y219" s="109"/>
      <c r="Z219" s="70" t="s">
        <v>4927</v>
      </c>
      <c r="AA219" s="20" t="s">
        <v>4926</v>
      </c>
      <c r="AB219" s="109"/>
      <c r="AC219" s="19"/>
      <c r="AD219" s="22"/>
      <c r="AE219" s="19"/>
    </row>
    <row r="220" spans="2:31" x14ac:dyDescent="0.2">
      <c r="B220" s="11" t="s">
        <v>24</v>
      </c>
      <c r="C220" s="12" t="s">
        <v>24</v>
      </c>
      <c r="D220" s="13" t="s">
        <v>24</v>
      </c>
      <c r="E220" s="12" t="s">
        <v>24</v>
      </c>
      <c r="F220" s="12" t="s">
        <v>24</v>
      </c>
      <c r="G220" s="12" t="s">
        <v>24</v>
      </c>
      <c r="H220" s="12" t="s">
        <v>24</v>
      </c>
      <c r="I220" s="12" t="s">
        <v>24</v>
      </c>
      <c r="J220" s="12" t="s">
        <v>24</v>
      </c>
      <c r="K220" s="12" t="s">
        <v>24</v>
      </c>
      <c r="L220" s="12" t="s">
        <v>24</v>
      </c>
      <c r="M220" s="12" t="s">
        <v>24</v>
      </c>
      <c r="N220" s="12" t="s">
        <v>24</v>
      </c>
      <c r="O220" s="12" t="s">
        <v>24</v>
      </c>
      <c r="P220" s="12" t="s">
        <v>24</v>
      </c>
      <c r="Q220" s="12" t="s">
        <v>24</v>
      </c>
      <c r="R220" s="12" t="s">
        <v>24</v>
      </c>
      <c r="S220" s="12" t="s">
        <v>24</v>
      </c>
      <c r="T220" s="12" t="s">
        <v>24</v>
      </c>
      <c r="U220" s="12" t="s">
        <v>24</v>
      </c>
      <c r="V220" s="12" t="s">
        <v>24</v>
      </c>
      <c r="W220" s="29" t="s">
        <v>24</v>
      </c>
      <c r="X220" s="29" t="s">
        <v>24</v>
      </c>
      <c r="Y220" s="12" t="s">
        <v>24</v>
      </c>
      <c r="Z220" s="12" t="s">
        <v>24</v>
      </c>
      <c r="AA220" s="12" t="s">
        <v>24</v>
      </c>
      <c r="AB220" s="12" t="s">
        <v>24</v>
      </c>
      <c r="AC220" s="12" t="s">
        <v>24</v>
      </c>
      <c r="AD220" s="12" t="s">
        <v>24</v>
      </c>
      <c r="AE220" s="12" t="s">
        <v>24</v>
      </c>
    </row>
    <row r="221" spans="2:31" ht="51" x14ac:dyDescent="0.2">
      <c r="B221" s="23" t="s">
        <v>36</v>
      </c>
      <c r="C221" s="24" t="s">
        <v>37</v>
      </c>
      <c r="D221" s="110"/>
      <c r="E221" s="109"/>
      <c r="F221" s="109"/>
      <c r="G221" s="109"/>
      <c r="H221" s="109"/>
      <c r="I221" s="52">
        <f>SUM(SCDPT1!I205:'SCDPT1'!I220)</f>
        <v>192918569</v>
      </c>
      <c r="J221" s="109"/>
      <c r="K221" s="52">
        <f>SUM(SCDPT1!K205:'SCDPT1'!K220)</f>
        <v>211328880</v>
      </c>
      <c r="L221" s="52">
        <f>SUM(SCDPT1!L205:'SCDPT1'!L220)</f>
        <v>192912551</v>
      </c>
      <c r="M221" s="52">
        <f>SUM(SCDPT1!M205:'SCDPT1'!M220)</f>
        <v>192917248</v>
      </c>
      <c r="N221" s="52">
        <f>SUM(SCDPT1!N205:'SCDPT1'!N220)</f>
        <v>0</v>
      </c>
      <c r="O221" s="52">
        <f>SUM(SCDPT1!O205:'SCDPT1'!O220)</f>
        <v>-511</v>
      </c>
      <c r="P221" s="52">
        <f>SUM(SCDPT1!P205:'SCDPT1'!P220)</f>
        <v>0</v>
      </c>
      <c r="Q221" s="52">
        <f>SUM(SCDPT1!Q205:'SCDPT1'!Q220)</f>
        <v>0</v>
      </c>
      <c r="R221" s="109"/>
      <c r="S221" s="109"/>
      <c r="T221" s="109"/>
      <c r="U221" s="52">
        <f>SUM(SCDPT1!U205:'SCDPT1'!U220)</f>
        <v>893982</v>
      </c>
      <c r="V221" s="52">
        <f>SUM(SCDPT1!V205:'SCDPT1'!V220)</f>
        <v>6917045</v>
      </c>
      <c r="W221" s="112"/>
      <c r="X221" s="112"/>
      <c r="Y221" s="109"/>
      <c r="Z221" s="109"/>
      <c r="AA221" s="109"/>
      <c r="AB221" s="109"/>
      <c r="AC221" s="109"/>
      <c r="AD221" s="109"/>
      <c r="AE221" s="109"/>
    </row>
    <row r="222" spans="2:31" ht="25.5" x14ac:dyDescent="0.2">
      <c r="B222" s="23" t="s">
        <v>38</v>
      </c>
      <c r="C222" s="24" t="s">
        <v>39</v>
      </c>
      <c r="D222" s="110"/>
      <c r="E222" s="109"/>
      <c r="F222" s="109"/>
      <c r="G222" s="109"/>
      <c r="H222" s="109"/>
      <c r="I222" s="52">
        <f>SCDPT1!I22+SCDPT1!I200+SCDPT1!I204+SCDPT1!I221</f>
        <v>431722540</v>
      </c>
      <c r="J222" s="109"/>
      <c r="K222" s="52">
        <f>SCDPT1!K22+SCDPT1!K200+SCDPT1!K204+SCDPT1!K221</f>
        <v>458324960</v>
      </c>
      <c r="L222" s="52">
        <f>SCDPT1!L22+SCDPT1!L200+SCDPT1!L204+SCDPT1!L221</f>
        <v>435903887</v>
      </c>
      <c r="M222" s="52">
        <f>SCDPT1!M22+SCDPT1!M200+SCDPT1!M204+SCDPT1!M221</f>
        <v>432421124</v>
      </c>
      <c r="N222" s="52">
        <f>SCDPT1!N22+SCDPT1!N200+SCDPT1!N204+SCDPT1!N221</f>
        <v>0</v>
      </c>
      <c r="O222" s="52">
        <f>SCDPT1!O22+SCDPT1!O200+SCDPT1!O204+SCDPT1!O221</f>
        <v>249307</v>
      </c>
      <c r="P222" s="52">
        <f>SCDPT1!P22+SCDPT1!P200+SCDPT1!P204+SCDPT1!P221</f>
        <v>0</v>
      </c>
      <c r="Q222" s="52">
        <f>SCDPT1!Q22+SCDPT1!Q200+SCDPT1!Q204+SCDPT1!Q221</f>
        <v>0</v>
      </c>
      <c r="R222" s="109"/>
      <c r="S222" s="109"/>
      <c r="T222" s="109"/>
      <c r="U222" s="52">
        <f>SCDPT1!U22+SCDPT1!U200+SCDPT1!U204+SCDPT1!U221</f>
        <v>2413407</v>
      </c>
      <c r="V222" s="52">
        <f>SCDPT1!V22+SCDPT1!V200+SCDPT1!V204+SCDPT1!V221</f>
        <v>10614861</v>
      </c>
      <c r="W222" s="112"/>
      <c r="X222" s="112"/>
      <c r="Y222" s="109"/>
      <c r="Z222" s="109"/>
      <c r="AA222" s="109"/>
      <c r="AB222" s="109"/>
      <c r="AC222" s="109"/>
      <c r="AD222" s="109"/>
      <c r="AE222" s="109"/>
    </row>
    <row r="223" spans="2:31" x14ac:dyDescent="0.2">
      <c r="B223" s="11" t="s">
        <v>24</v>
      </c>
      <c r="C223" s="12" t="s">
        <v>24</v>
      </c>
      <c r="D223" s="13" t="s">
        <v>24</v>
      </c>
      <c r="E223" s="12" t="s">
        <v>24</v>
      </c>
      <c r="F223" s="12" t="s">
        <v>24</v>
      </c>
      <c r="G223" s="12" t="s">
        <v>24</v>
      </c>
      <c r="H223" s="12" t="s">
        <v>24</v>
      </c>
      <c r="I223" s="12" t="s">
        <v>24</v>
      </c>
      <c r="J223" s="12" t="s">
        <v>24</v>
      </c>
      <c r="K223" s="12" t="s">
        <v>24</v>
      </c>
      <c r="L223" s="12" t="s">
        <v>24</v>
      </c>
      <c r="M223" s="12" t="s">
        <v>24</v>
      </c>
      <c r="N223" s="12" t="s">
        <v>24</v>
      </c>
      <c r="O223" s="12" t="s">
        <v>24</v>
      </c>
      <c r="P223" s="12" t="s">
        <v>24</v>
      </c>
      <c r="Q223" s="12" t="s">
        <v>24</v>
      </c>
      <c r="R223" s="12" t="s">
        <v>24</v>
      </c>
      <c r="S223" s="12" t="s">
        <v>24</v>
      </c>
      <c r="T223" s="12" t="s">
        <v>24</v>
      </c>
      <c r="U223" s="12" t="s">
        <v>24</v>
      </c>
      <c r="V223" s="12" t="s">
        <v>24</v>
      </c>
      <c r="W223" s="29" t="s">
        <v>24</v>
      </c>
      <c r="X223" s="29" t="s">
        <v>24</v>
      </c>
      <c r="Y223" s="12" t="s">
        <v>24</v>
      </c>
      <c r="Z223" s="12" t="s">
        <v>24</v>
      </c>
      <c r="AA223" s="12" t="s">
        <v>24</v>
      </c>
      <c r="AB223" s="12" t="s">
        <v>24</v>
      </c>
      <c r="AC223" s="12" t="s">
        <v>24</v>
      </c>
      <c r="AD223" s="12" t="s">
        <v>24</v>
      </c>
      <c r="AE223" s="12" t="s">
        <v>24</v>
      </c>
    </row>
    <row r="224" spans="2:31" x14ac:dyDescent="0.2">
      <c r="B224" s="14" t="s">
        <v>17896</v>
      </c>
      <c r="C224" s="33" t="s">
        <v>17895</v>
      </c>
      <c r="D224" s="16" t="s">
        <v>17894</v>
      </c>
      <c r="E224" s="103" t="s">
        <v>26</v>
      </c>
      <c r="F224" s="18" t="s">
        <v>5696</v>
      </c>
      <c r="G224" s="111" t="s">
        <v>26</v>
      </c>
      <c r="H224" s="102" t="s">
        <v>323</v>
      </c>
      <c r="I224" s="21">
        <v>1552137</v>
      </c>
      <c r="J224" s="71">
        <v>143.47499999999999</v>
      </c>
      <c r="K224" s="21">
        <v>1965610</v>
      </c>
      <c r="L224" s="21">
        <v>1370000</v>
      </c>
      <c r="M224" s="21">
        <v>1498416</v>
      </c>
      <c r="N224" s="21"/>
      <c r="O224" s="21">
        <v>-9843</v>
      </c>
      <c r="P224" s="21"/>
      <c r="Q224" s="21"/>
      <c r="R224" s="22">
        <v>8.4</v>
      </c>
      <c r="S224" s="22">
        <v>6.984</v>
      </c>
      <c r="T224" s="20" t="s">
        <v>85</v>
      </c>
      <c r="U224" s="21">
        <v>53065</v>
      </c>
      <c r="V224" s="21">
        <v>115080</v>
      </c>
      <c r="W224" s="34">
        <v>38895</v>
      </c>
      <c r="X224" s="34">
        <v>44576</v>
      </c>
      <c r="Y224" s="109"/>
      <c r="Z224" s="70" t="s">
        <v>4927</v>
      </c>
      <c r="AA224" s="20" t="s">
        <v>4926</v>
      </c>
      <c r="AB224" s="109"/>
      <c r="AC224" s="19"/>
      <c r="AD224" s="22"/>
      <c r="AE224" s="19"/>
    </row>
    <row r="225" spans="2:31" x14ac:dyDescent="0.2">
      <c r="B225" s="14" t="s">
        <v>17893</v>
      </c>
      <c r="C225" s="33" t="s">
        <v>17892</v>
      </c>
      <c r="D225" s="16" t="s">
        <v>17885</v>
      </c>
      <c r="E225" s="103" t="s">
        <v>5057</v>
      </c>
      <c r="F225" s="18" t="s">
        <v>5696</v>
      </c>
      <c r="G225" s="111" t="s">
        <v>26</v>
      </c>
      <c r="H225" s="102" t="s">
        <v>323</v>
      </c>
      <c r="I225" s="21">
        <v>14240453</v>
      </c>
      <c r="J225" s="71">
        <v>105.398</v>
      </c>
      <c r="K225" s="21">
        <v>15019172</v>
      </c>
      <c r="L225" s="21">
        <v>14250000</v>
      </c>
      <c r="M225" s="21">
        <v>14247017</v>
      </c>
      <c r="N225" s="21"/>
      <c r="O225" s="21">
        <v>1979</v>
      </c>
      <c r="P225" s="21"/>
      <c r="Q225" s="21"/>
      <c r="R225" s="22">
        <v>4.0999999999999996</v>
      </c>
      <c r="S225" s="22">
        <v>4.1150000000000002</v>
      </c>
      <c r="T225" s="20" t="s">
        <v>89</v>
      </c>
      <c r="U225" s="21">
        <v>24344</v>
      </c>
      <c r="V225" s="21">
        <v>584250</v>
      </c>
      <c r="W225" s="34">
        <v>39973</v>
      </c>
      <c r="X225" s="34">
        <v>41806</v>
      </c>
      <c r="Y225" s="109"/>
      <c r="Z225" s="70" t="s">
        <v>4927</v>
      </c>
      <c r="AA225" s="20" t="s">
        <v>4926</v>
      </c>
      <c r="AB225" s="109"/>
      <c r="AC225" s="19"/>
      <c r="AD225" s="22"/>
      <c r="AE225" s="19"/>
    </row>
    <row r="226" spans="2:31" x14ac:dyDescent="0.2">
      <c r="B226" s="14" t="s">
        <v>17891</v>
      </c>
      <c r="C226" s="33" t="s">
        <v>17890</v>
      </c>
      <c r="D226" s="16" t="s">
        <v>17885</v>
      </c>
      <c r="E226" s="103" t="s">
        <v>5057</v>
      </c>
      <c r="F226" s="18" t="s">
        <v>5696</v>
      </c>
      <c r="G226" s="111" t="s">
        <v>26</v>
      </c>
      <c r="H226" s="102" t="s">
        <v>323</v>
      </c>
      <c r="I226" s="21">
        <v>9982800</v>
      </c>
      <c r="J226" s="71">
        <v>114.791</v>
      </c>
      <c r="K226" s="21">
        <v>11479060</v>
      </c>
      <c r="L226" s="21">
        <v>10000000</v>
      </c>
      <c r="M226" s="21">
        <v>9987639</v>
      </c>
      <c r="N226" s="21"/>
      <c r="O226" s="21">
        <v>1528</v>
      </c>
      <c r="P226" s="21"/>
      <c r="Q226" s="21"/>
      <c r="R226" s="22">
        <v>4</v>
      </c>
      <c r="S226" s="22">
        <v>4.0209999999999999</v>
      </c>
      <c r="T226" s="20" t="s">
        <v>4949</v>
      </c>
      <c r="U226" s="21">
        <v>93333</v>
      </c>
      <c r="V226" s="21">
        <v>400000</v>
      </c>
      <c r="W226" s="34">
        <v>40085</v>
      </c>
      <c r="X226" s="34">
        <v>43745</v>
      </c>
      <c r="Y226" s="109"/>
      <c r="Z226" s="70" t="s">
        <v>4927</v>
      </c>
      <c r="AA226" s="20" t="s">
        <v>4926</v>
      </c>
      <c r="AB226" s="109"/>
      <c r="AC226" s="19"/>
      <c r="AD226" s="22"/>
      <c r="AE226" s="19"/>
    </row>
    <row r="227" spans="2:31" x14ac:dyDescent="0.2">
      <c r="B227" s="14" t="s">
        <v>17889</v>
      </c>
      <c r="C227" s="33" t="s">
        <v>17888</v>
      </c>
      <c r="D227" s="16" t="s">
        <v>17885</v>
      </c>
      <c r="E227" s="103" t="s">
        <v>26</v>
      </c>
      <c r="F227" s="18" t="s">
        <v>5696</v>
      </c>
      <c r="G227" s="111" t="s">
        <v>26</v>
      </c>
      <c r="H227" s="102" t="s">
        <v>323</v>
      </c>
      <c r="I227" s="21">
        <v>10495170</v>
      </c>
      <c r="J227" s="71">
        <v>105.279</v>
      </c>
      <c r="K227" s="21">
        <v>11054316</v>
      </c>
      <c r="L227" s="21">
        <v>10500000</v>
      </c>
      <c r="M227" s="21">
        <v>10497546</v>
      </c>
      <c r="N227" s="21"/>
      <c r="O227" s="21">
        <v>1051</v>
      </c>
      <c r="P227" s="21"/>
      <c r="Q227" s="21"/>
      <c r="R227" s="22">
        <v>2.7</v>
      </c>
      <c r="S227" s="22">
        <v>2.71</v>
      </c>
      <c r="T227" s="20" t="s">
        <v>89</v>
      </c>
      <c r="U227" s="21">
        <v>11813</v>
      </c>
      <c r="V227" s="21">
        <v>283500</v>
      </c>
      <c r="W227" s="34">
        <v>40338</v>
      </c>
      <c r="X227" s="34">
        <v>42171</v>
      </c>
      <c r="Y227" s="109"/>
      <c r="Z227" s="70" t="s">
        <v>4927</v>
      </c>
      <c r="AA227" s="20" t="s">
        <v>4926</v>
      </c>
      <c r="AB227" s="109"/>
      <c r="AC227" s="19"/>
      <c r="AD227" s="22"/>
      <c r="AE227" s="19"/>
    </row>
    <row r="228" spans="2:31" x14ac:dyDescent="0.2">
      <c r="B228" s="14" t="s">
        <v>17887</v>
      </c>
      <c r="C228" s="33" t="s">
        <v>17886</v>
      </c>
      <c r="D228" s="16" t="s">
        <v>17885</v>
      </c>
      <c r="E228" s="103" t="s">
        <v>9980</v>
      </c>
      <c r="F228" s="18" t="s">
        <v>9866</v>
      </c>
      <c r="G228" s="111" t="s">
        <v>26</v>
      </c>
      <c r="H228" s="102" t="s">
        <v>323</v>
      </c>
      <c r="I228" s="21">
        <v>745990</v>
      </c>
      <c r="J228" s="71">
        <v>142.649</v>
      </c>
      <c r="K228" s="21">
        <v>1002855</v>
      </c>
      <c r="L228" s="21">
        <v>703023</v>
      </c>
      <c r="M228" s="21">
        <v>832508</v>
      </c>
      <c r="N228" s="21"/>
      <c r="O228" s="21">
        <v>-7040</v>
      </c>
      <c r="P228" s="21"/>
      <c r="Q228" s="21">
        <v>17271</v>
      </c>
      <c r="R228" s="22">
        <v>7.5</v>
      </c>
      <c r="S228" s="22">
        <v>5.2850000000000001</v>
      </c>
      <c r="T228" s="20" t="s">
        <v>118</v>
      </c>
      <c r="U228" s="21">
        <v>21062</v>
      </c>
      <c r="V228" s="21">
        <v>52721</v>
      </c>
      <c r="W228" s="34">
        <v>38323</v>
      </c>
      <c r="X228" s="34">
        <v>45329</v>
      </c>
      <c r="Y228" s="109"/>
      <c r="Z228" s="70" t="s">
        <v>4927</v>
      </c>
      <c r="AA228" s="20" t="s">
        <v>4926</v>
      </c>
      <c r="AB228" s="109"/>
      <c r="AC228" s="19"/>
      <c r="AD228" s="22"/>
      <c r="AE228" s="19"/>
    </row>
    <row r="229" spans="2:31" x14ac:dyDescent="0.2">
      <c r="B229" s="14" t="s">
        <v>17884</v>
      </c>
      <c r="C229" s="33" t="s">
        <v>17883</v>
      </c>
      <c r="D229" s="16" t="s">
        <v>17876</v>
      </c>
      <c r="E229" s="103" t="s">
        <v>26</v>
      </c>
      <c r="F229" s="18" t="s">
        <v>17875</v>
      </c>
      <c r="G229" s="111" t="s">
        <v>26</v>
      </c>
      <c r="H229" s="102" t="s">
        <v>323</v>
      </c>
      <c r="I229" s="21">
        <v>16060463</v>
      </c>
      <c r="J229" s="71">
        <v>119.577</v>
      </c>
      <c r="K229" s="21">
        <v>23510195</v>
      </c>
      <c r="L229" s="21">
        <v>19661135</v>
      </c>
      <c r="M229" s="21">
        <v>19661135</v>
      </c>
      <c r="N229" s="21"/>
      <c r="O229" s="21"/>
      <c r="P229" s="21"/>
      <c r="Q229" s="21">
        <v>-2434004</v>
      </c>
      <c r="R229" s="22">
        <v>3.97</v>
      </c>
      <c r="S229" s="22">
        <v>3.97</v>
      </c>
      <c r="T229" s="20" t="s">
        <v>4949</v>
      </c>
      <c r="U229" s="21">
        <v>132259</v>
      </c>
      <c r="V229" s="21">
        <v>846670</v>
      </c>
      <c r="W229" s="34">
        <v>39710</v>
      </c>
      <c r="X229" s="34">
        <v>43403</v>
      </c>
      <c r="Y229" s="109"/>
      <c r="Z229" s="70" t="s">
        <v>531</v>
      </c>
      <c r="AA229" s="20" t="s">
        <v>26</v>
      </c>
      <c r="AB229" s="109"/>
      <c r="AC229" s="19"/>
      <c r="AD229" s="22"/>
      <c r="AE229" s="19"/>
    </row>
    <row r="230" spans="2:31" x14ac:dyDescent="0.2">
      <c r="B230" s="14" t="s">
        <v>17882</v>
      </c>
      <c r="C230" s="33" t="s">
        <v>17881</v>
      </c>
      <c r="D230" s="16" t="s">
        <v>17876</v>
      </c>
      <c r="E230" s="103" t="s">
        <v>26</v>
      </c>
      <c r="F230" s="18" t="s">
        <v>5696</v>
      </c>
      <c r="G230" s="111" t="s">
        <v>26</v>
      </c>
      <c r="H230" s="102" t="s">
        <v>323</v>
      </c>
      <c r="I230" s="21">
        <v>7694820</v>
      </c>
      <c r="J230" s="71">
        <v>141.71</v>
      </c>
      <c r="K230" s="21">
        <v>11336800</v>
      </c>
      <c r="L230" s="21">
        <v>8000000</v>
      </c>
      <c r="M230" s="21">
        <v>7795408</v>
      </c>
      <c r="N230" s="21"/>
      <c r="O230" s="21">
        <v>13928</v>
      </c>
      <c r="P230" s="21"/>
      <c r="Q230" s="21"/>
      <c r="R230" s="22">
        <v>7.5</v>
      </c>
      <c r="S230" s="22">
        <v>7.86</v>
      </c>
      <c r="T230" s="20" t="s">
        <v>85</v>
      </c>
      <c r="U230" s="21">
        <v>276667</v>
      </c>
      <c r="V230" s="21">
        <v>600000</v>
      </c>
      <c r="W230" s="34">
        <v>36739</v>
      </c>
      <c r="X230" s="34">
        <v>45122</v>
      </c>
      <c r="Y230" s="109"/>
      <c r="Z230" s="70" t="s">
        <v>4927</v>
      </c>
      <c r="AA230" s="20" t="s">
        <v>4926</v>
      </c>
      <c r="AB230" s="109"/>
      <c r="AC230" s="19"/>
      <c r="AD230" s="22"/>
      <c r="AE230" s="19"/>
    </row>
    <row r="231" spans="2:31" x14ac:dyDescent="0.2">
      <c r="B231" s="14" t="s">
        <v>17880</v>
      </c>
      <c r="C231" s="33" t="s">
        <v>17879</v>
      </c>
      <c r="D231" s="16" t="s">
        <v>17876</v>
      </c>
      <c r="E231" s="103" t="s">
        <v>9980</v>
      </c>
      <c r="F231" s="18" t="s">
        <v>5696</v>
      </c>
      <c r="G231" s="111" t="s">
        <v>26</v>
      </c>
      <c r="H231" s="102" t="s">
        <v>323</v>
      </c>
      <c r="I231" s="21">
        <v>3643125</v>
      </c>
      <c r="J231" s="71">
        <v>106.04</v>
      </c>
      <c r="K231" s="21">
        <v>3976500</v>
      </c>
      <c r="L231" s="21">
        <v>3750000</v>
      </c>
      <c r="M231" s="21">
        <v>3732117</v>
      </c>
      <c r="N231" s="21"/>
      <c r="O231" s="21">
        <v>12559</v>
      </c>
      <c r="P231" s="21"/>
      <c r="Q231" s="21"/>
      <c r="R231" s="22">
        <v>4.875</v>
      </c>
      <c r="S231" s="22">
        <v>5.2480000000000002</v>
      </c>
      <c r="T231" s="20" t="s">
        <v>4965</v>
      </c>
      <c r="U231" s="21">
        <v>28438</v>
      </c>
      <c r="V231" s="21">
        <v>182813</v>
      </c>
      <c r="W231" s="34">
        <v>38156</v>
      </c>
      <c r="X231" s="34">
        <v>41764</v>
      </c>
      <c r="Y231" s="109"/>
      <c r="Z231" s="70" t="s">
        <v>4927</v>
      </c>
      <c r="AA231" s="20" t="s">
        <v>4926</v>
      </c>
      <c r="AB231" s="109"/>
      <c r="AC231" s="19"/>
      <c r="AD231" s="22"/>
      <c r="AE231" s="19"/>
    </row>
    <row r="232" spans="2:31" x14ac:dyDescent="0.2">
      <c r="B232" s="14" t="s">
        <v>17878</v>
      </c>
      <c r="C232" s="33" t="s">
        <v>17877</v>
      </c>
      <c r="D232" s="16" t="s">
        <v>17876</v>
      </c>
      <c r="E232" s="103" t="s">
        <v>26</v>
      </c>
      <c r="F232" s="18" t="s">
        <v>17875</v>
      </c>
      <c r="G232" s="111" t="s">
        <v>26</v>
      </c>
      <c r="H232" s="102" t="s">
        <v>323</v>
      </c>
      <c r="I232" s="21">
        <v>16060463</v>
      </c>
      <c r="J232" s="71">
        <v>116.74</v>
      </c>
      <c r="K232" s="21">
        <v>22952409</v>
      </c>
      <c r="L232" s="21">
        <v>19661135</v>
      </c>
      <c r="M232" s="21">
        <v>19661135</v>
      </c>
      <c r="N232" s="21"/>
      <c r="O232" s="21"/>
      <c r="P232" s="21"/>
      <c r="Q232" s="21">
        <v>-2434004</v>
      </c>
      <c r="R232" s="22">
        <v>3.97</v>
      </c>
      <c r="S232" s="22">
        <v>3.97</v>
      </c>
      <c r="T232" s="20" t="s">
        <v>4949</v>
      </c>
      <c r="U232" s="21">
        <v>132259</v>
      </c>
      <c r="V232" s="21">
        <v>846670</v>
      </c>
      <c r="W232" s="34">
        <v>39710</v>
      </c>
      <c r="X232" s="34">
        <v>43038</v>
      </c>
      <c r="Y232" s="109"/>
      <c r="Z232" s="70" t="s">
        <v>531</v>
      </c>
      <c r="AA232" s="20" t="s">
        <v>26</v>
      </c>
      <c r="AB232" s="109"/>
      <c r="AC232" s="19"/>
      <c r="AD232" s="22"/>
      <c r="AE232" s="19"/>
    </row>
    <row r="233" spans="2:31" x14ac:dyDescent="0.2">
      <c r="B233" s="14" t="s">
        <v>17874</v>
      </c>
      <c r="C233" s="33" t="s">
        <v>17873</v>
      </c>
      <c r="D233" s="16" t="s">
        <v>17872</v>
      </c>
      <c r="E233" s="103" t="s">
        <v>26</v>
      </c>
      <c r="F233" s="18" t="s">
        <v>5696</v>
      </c>
      <c r="G233" s="111" t="s">
        <v>26</v>
      </c>
      <c r="H233" s="102" t="s">
        <v>323</v>
      </c>
      <c r="I233" s="21">
        <v>20566650</v>
      </c>
      <c r="J233" s="71">
        <v>150.65700000000001</v>
      </c>
      <c r="K233" s="21">
        <v>30131320</v>
      </c>
      <c r="L233" s="21">
        <v>20000000</v>
      </c>
      <c r="M233" s="21">
        <v>20341508</v>
      </c>
      <c r="N233" s="21"/>
      <c r="O233" s="21">
        <v>1293</v>
      </c>
      <c r="P233" s="21"/>
      <c r="Q233" s="21"/>
      <c r="R233" s="22">
        <v>8.5</v>
      </c>
      <c r="S233" s="22">
        <v>8.2379999999999995</v>
      </c>
      <c r="T233" s="20" t="s">
        <v>85</v>
      </c>
      <c r="U233" s="21">
        <v>783889</v>
      </c>
      <c r="V233" s="21">
        <v>1700000</v>
      </c>
      <c r="W233" s="34">
        <v>34436</v>
      </c>
      <c r="X233" s="34">
        <v>44757</v>
      </c>
      <c r="Y233" s="109"/>
      <c r="Z233" s="70" t="s">
        <v>4927</v>
      </c>
      <c r="AA233" s="20" t="s">
        <v>4926</v>
      </c>
      <c r="AB233" s="109"/>
      <c r="AC233" s="19"/>
      <c r="AD233" s="22"/>
      <c r="AE233" s="19"/>
    </row>
    <row r="234" spans="2:31" x14ac:dyDescent="0.2">
      <c r="B234" s="14" t="s">
        <v>17871</v>
      </c>
      <c r="C234" s="33" t="s">
        <v>17870</v>
      </c>
      <c r="D234" s="16" t="s">
        <v>17869</v>
      </c>
      <c r="E234" s="103" t="s">
        <v>26</v>
      </c>
      <c r="F234" s="18" t="s">
        <v>116</v>
      </c>
      <c r="G234" s="111" t="s">
        <v>26</v>
      </c>
      <c r="H234" s="102" t="s">
        <v>323</v>
      </c>
      <c r="I234" s="21">
        <v>5900869</v>
      </c>
      <c r="J234" s="71">
        <v>100.1</v>
      </c>
      <c r="K234" s="21">
        <v>5960955</v>
      </c>
      <c r="L234" s="21">
        <v>5955000</v>
      </c>
      <c r="M234" s="21">
        <v>5954735</v>
      </c>
      <c r="N234" s="21"/>
      <c r="O234" s="21">
        <v>6612</v>
      </c>
      <c r="P234" s="21"/>
      <c r="Q234" s="21"/>
      <c r="R234" s="22">
        <v>5.5</v>
      </c>
      <c r="S234" s="22">
        <v>5.62</v>
      </c>
      <c r="T234" s="20" t="s">
        <v>85</v>
      </c>
      <c r="U234" s="21">
        <v>151025</v>
      </c>
      <c r="V234" s="21">
        <v>327525</v>
      </c>
      <c r="W234" s="34">
        <v>37629</v>
      </c>
      <c r="X234" s="34">
        <v>41289</v>
      </c>
      <c r="Y234" s="109"/>
      <c r="Z234" s="70" t="s">
        <v>4927</v>
      </c>
      <c r="AA234" s="20" t="s">
        <v>4926</v>
      </c>
      <c r="AB234" s="109"/>
      <c r="AC234" s="19"/>
      <c r="AD234" s="22"/>
      <c r="AE234" s="19"/>
    </row>
    <row r="235" spans="2:31" x14ac:dyDescent="0.2">
      <c r="B235" s="14" t="s">
        <v>17868</v>
      </c>
      <c r="C235" s="33" t="s">
        <v>17867</v>
      </c>
      <c r="D235" s="16" t="s">
        <v>17866</v>
      </c>
      <c r="E235" s="103" t="s">
        <v>26</v>
      </c>
      <c r="F235" s="18" t="s">
        <v>116</v>
      </c>
      <c r="G235" s="111" t="s">
        <v>26</v>
      </c>
      <c r="H235" s="102" t="s">
        <v>334</v>
      </c>
      <c r="I235" s="21">
        <v>11595469</v>
      </c>
      <c r="J235" s="71">
        <v>114</v>
      </c>
      <c r="K235" s="21">
        <v>12397500</v>
      </c>
      <c r="L235" s="21">
        <v>10875000</v>
      </c>
      <c r="M235" s="21">
        <v>11068449</v>
      </c>
      <c r="N235" s="21"/>
      <c r="O235" s="21">
        <v>-91233</v>
      </c>
      <c r="P235" s="21"/>
      <c r="Q235" s="21"/>
      <c r="R235" s="22">
        <v>8.25</v>
      </c>
      <c r="S235" s="22">
        <v>7.266</v>
      </c>
      <c r="T235" s="20" t="s">
        <v>89</v>
      </c>
      <c r="U235" s="21">
        <v>22430</v>
      </c>
      <c r="V235" s="21">
        <v>897188</v>
      </c>
      <c r="W235" s="34">
        <v>38545</v>
      </c>
      <c r="X235" s="34">
        <v>41995</v>
      </c>
      <c r="Y235" s="109"/>
      <c r="Z235" s="70" t="s">
        <v>4927</v>
      </c>
      <c r="AA235" s="20" t="s">
        <v>4926</v>
      </c>
      <c r="AB235" s="109"/>
      <c r="AC235" s="19"/>
      <c r="AD235" s="22"/>
      <c r="AE235" s="19"/>
    </row>
    <row r="236" spans="2:31" x14ac:dyDescent="0.2">
      <c r="B236" s="14" t="s">
        <v>17865</v>
      </c>
      <c r="C236" s="33" t="s">
        <v>17864</v>
      </c>
      <c r="D236" s="16" t="s">
        <v>9545</v>
      </c>
      <c r="E236" s="103" t="s">
        <v>5057</v>
      </c>
      <c r="F236" s="18" t="s">
        <v>116</v>
      </c>
      <c r="G236" s="111" t="s">
        <v>26</v>
      </c>
      <c r="H236" s="102" t="s">
        <v>323</v>
      </c>
      <c r="I236" s="21">
        <v>8482660</v>
      </c>
      <c r="J236" s="71">
        <v>104.69499999999999</v>
      </c>
      <c r="K236" s="21">
        <v>8899075</v>
      </c>
      <c r="L236" s="21">
        <v>8500000</v>
      </c>
      <c r="M236" s="21">
        <v>8494533</v>
      </c>
      <c r="N236" s="21"/>
      <c r="O236" s="21">
        <v>3537</v>
      </c>
      <c r="P236" s="21"/>
      <c r="Q236" s="21"/>
      <c r="R236" s="22">
        <v>3.625</v>
      </c>
      <c r="S236" s="22">
        <v>3.67</v>
      </c>
      <c r="T236" s="20" t="s">
        <v>89</v>
      </c>
      <c r="U236" s="21">
        <v>5135</v>
      </c>
      <c r="V236" s="21">
        <v>308125</v>
      </c>
      <c r="W236" s="34">
        <v>39982</v>
      </c>
      <c r="X236" s="34">
        <v>41815</v>
      </c>
      <c r="Y236" s="109"/>
      <c r="Z236" s="70" t="s">
        <v>4927</v>
      </c>
      <c r="AA236" s="20" t="s">
        <v>4926</v>
      </c>
      <c r="AB236" s="109"/>
      <c r="AC236" s="19"/>
      <c r="AD236" s="22"/>
      <c r="AE236" s="19"/>
    </row>
    <row r="237" spans="2:31" x14ac:dyDescent="0.2">
      <c r="B237" s="14" t="s">
        <v>17863</v>
      </c>
      <c r="C237" s="33" t="s">
        <v>17862</v>
      </c>
      <c r="D237" s="16" t="s">
        <v>17861</v>
      </c>
      <c r="E237" s="103" t="s">
        <v>26</v>
      </c>
      <c r="F237" s="18" t="s">
        <v>116</v>
      </c>
      <c r="G237" s="111" t="s">
        <v>26</v>
      </c>
      <c r="H237" s="102" t="s">
        <v>323</v>
      </c>
      <c r="I237" s="21">
        <v>9994900</v>
      </c>
      <c r="J237" s="71">
        <v>100.083</v>
      </c>
      <c r="K237" s="21">
        <v>10008260</v>
      </c>
      <c r="L237" s="21">
        <v>10000000</v>
      </c>
      <c r="M237" s="21">
        <v>9999697</v>
      </c>
      <c r="N237" s="21"/>
      <c r="O237" s="21">
        <v>1723</v>
      </c>
      <c r="P237" s="21"/>
      <c r="Q237" s="21"/>
      <c r="R237" s="22">
        <v>2</v>
      </c>
      <c r="S237" s="22">
        <v>2.0179999999999998</v>
      </c>
      <c r="T237" s="20" t="s">
        <v>4985</v>
      </c>
      <c r="U237" s="21">
        <v>64444</v>
      </c>
      <c r="V237" s="21">
        <v>200000</v>
      </c>
      <c r="W237" s="34">
        <v>40239</v>
      </c>
      <c r="X237" s="34">
        <v>41338</v>
      </c>
      <c r="Y237" s="109"/>
      <c r="Z237" s="70" t="s">
        <v>4927</v>
      </c>
      <c r="AA237" s="20" t="s">
        <v>4926</v>
      </c>
      <c r="AB237" s="109"/>
      <c r="AC237" s="19"/>
      <c r="AD237" s="22"/>
      <c r="AE237" s="19"/>
    </row>
    <row r="238" spans="2:31" x14ac:dyDescent="0.2">
      <c r="B238" s="14" t="s">
        <v>17860</v>
      </c>
      <c r="C238" s="33" t="s">
        <v>17859</v>
      </c>
      <c r="D238" s="16" t="s">
        <v>17858</v>
      </c>
      <c r="E238" s="103" t="s">
        <v>5057</v>
      </c>
      <c r="F238" s="18" t="s">
        <v>116</v>
      </c>
      <c r="G238" s="111" t="s">
        <v>26</v>
      </c>
      <c r="H238" s="102" t="s">
        <v>334</v>
      </c>
      <c r="I238" s="21">
        <v>9923896</v>
      </c>
      <c r="J238" s="71">
        <v>113.375</v>
      </c>
      <c r="K238" s="21">
        <v>11337500</v>
      </c>
      <c r="L238" s="21">
        <v>10000000</v>
      </c>
      <c r="M238" s="21">
        <v>9935398</v>
      </c>
      <c r="N238" s="21"/>
      <c r="O238" s="21">
        <v>6201</v>
      </c>
      <c r="P238" s="21"/>
      <c r="Q238" s="21"/>
      <c r="R238" s="22">
        <v>5.75</v>
      </c>
      <c r="S238" s="22">
        <v>5.8520000000000003</v>
      </c>
      <c r="T238" s="20" t="s">
        <v>85</v>
      </c>
      <c r="U238" s="21">
        <v>247569</v>
      </c>
      <c r="V238" s="21">
        <v>575000</v>
      </c>
      <c r="W238" s="34">
        <v>40563</v>
      </c>
      <c r="X238" s="34">
        <v>44222</v>
      </c>
      <c r="Y238" s="109"/>
      <c r="Z238" s="70" t="s">
        <v>4927</v>
      </c>
      <c r="AA238" s="20" t="s">
        <v>4926</v>
      </c>
      <c r="AB238" s="109"/>
      <c r="AC238" s="19"/>
      <c r="AD238" s="22"/>
      <c r="AE238" s="19"/>
    </row>
    <row r="239" spans="2:31" x14ac:dyDescent="0.2">
      <c r="B239" s="14" t="s">
        <v>17857</v>
      </c>
      <c r="C239" s="33" t="s">
        <v>17856</v>
      </c>
      <c r="D239" s="16" t="s">
        <v>17855</v>
      </c>
      <c r="E239" s="103" t="s">
        <v>26</v>
      </c>
      <c r="F239" s="18" t="s">
        <v>116</v>
      </c>
      <c r="G239" s="111" t="s">
        <v>26</v>
      </c>
      <c r="H239" s="102" t="s">
        <v>323</v>
      </c>
      <c r="I239" s="21">
        <v>7000000</v>
      </c>
      <c r="J239" s="71">
        <v>117.61</v>
      </c>
      <c r="K239" s="21">
        <v>8232672</v>
      </c>
      <c r="L239" s="21">
        <v>7000000</v>
      </c>
      <c r="M239" s="21">
        <v>7000000</v>
      </c>
      <c r="N239" s="21"/>
      <c r="O239" s="21"/>
      <c r="P239" s="21"/>
      <c r="Q239" s="21"/>
      <c r="R239" s="22">
        <v>5.6029999999999998</v>
      </c>
      <c r="S239" s="22">
        <v>5.6029999999999998</v>
      </c>
      <c r="T239" s="20" t="s">
        <v>85</v>
      </c>
      <c r="U239" s="21">
        <v>175405</v>
      </c>
      <c r="V239" s="21">
        <v>392210</v>
      </c>
      <c r="W239" s="34">
        <v>40372</v>
      </c>
      <c r="X239" s="34">
        <v>44032</v>
      </c>
      <c r="Y239" s="109"/>
      <c r="Z239" s="70" t="s">
        <v>4927</v>
      </c>
      <c r="AA239" s="20" t="s">
        <v>4926</v>
      </c>
      <c r="AB239" s="109"/>
      <c r="AC239" s="19"/>
      <c r="AD239" s="22"/>
      <c r="AE239" s="19"/>
    </row>
    <row r="240" spans="2:31" x14ac:dyDescent="0.2">
      <c r="B240" s="14" t="s">
        <v>17854</v>
      </c>
      <c r="C240" s="33" t="s">
        <v>17853</v>
      </c>
      <c r="D240" s="16" t="s">
        <v>17852</v>
      </c>
      <c r="E240" s="103" t="s">
        <v>26</v>
      </c>
      <c r="F240" s="18" t="s">
        <v>116</v>
      </c>
      <c r="G240" s="111" t="s">
        <v>26</v>
      </c>
      <c r="H240" s="102" t="s">
        <v>323</v>
      </c>
      <c r="I240" s="21">
        <v>19813200</v>
      </c>
      <c r="J240" s="71">
        <v>101.66800000000001</v>
      </c>
      <c r="K240" s="21">
        <v>20333600</v>
      </c>
      <c r="L240" s="21">
        <v>20000000</v>
      </c>
      <c r="M240" s="21">
        <v>19988299</v>
      </c>
      <c r="N240" s="21"/>
      <c r="O240" s="21">
        <v>22614</v>
      </c>
      <c r="P240" s="21"/>
      <c r="Q240" s="21"/>
      <c r="R240" s="22">
        <v>4.9000000000000004</v>
      </c>
      <c r="S240" s="22">
        <v>5.0199999999999996</v>
      </c>
      <c r="T240" s="20" t="s">
        <v>85</v>
      </c>
      <c r="U240" s="21">
        <v>490000</v>
      </c>
      <c r="V240" s="21">
        <v>980000</v>
      </c>
      <c r="W240" s="34">
        <v>37798</v>
      </c>
      <c r="X240" s="34">
        <v>41456</v>
      </c>
      <c r="Y240" s="109"/>
      <c r="Z240" s="70" t="s">
        <v>4927</v>
      </c>
      <c r="AA240" s="20" t="s">
        <v>4926</v>
      </c>
      <c r="AB240" s="109"/>
      <c r="AC240" s="19"/>
      <c r="AD240" s="22"/>
      <c r="AE240" s="19"/>
    </row>
    <row r="241" spans="2:31" x14ac:dyDescent="0.2">
      <c r="B241" s="14" t="s">
        <v>17851</v>
      </c>
      <c r="C241" s="33" t="s">
        <v>17850</v>
      </c>
      <c r="D241" s="16" t="s">
        <v>17847</v>
      </c>
      <c r="E241" s="103" t="s">
        <v>26</v>
      </c>
      <c r="F241" s="18" t="s">
        <v>116</v>
      </c>
      <c r="G241" s="111" t="s">
        <v>26</v>
      </c>
      <c r="H241" s="102" t="s">
        <v>323</v>
      </c>
      <c r="I241" s="21">
        <v>4902304</v>
      </c>
      <c r="J241" s="71">
        <v>104.15900000000001</v>
      </c>
      <c r="K241" s="21">
        <v>5207930</v>
      </c>
      <c r="L241" s="21">
        <v>5000000</v>
      </c>
      <c r="M241" s="21">
        <v>4982601</v>
      </c>
      <c r="N241" s="21"/>
      <c r="O241" s="21">
        <v>12183</v>
      </c>
      <c r="P241" s="21"/>
      <c r="Q241" s="21"/>
      <c r="R241" s="22">
        <v>4.875</v>
      </c>
      <c r="S241" s="22">
        <v>5.1630000000000003</v>
      </c>
      <c r="T241" s="20" t="s">
        <v>4949</v>
      </c>
      <c r="U241" s="21">
        <v>56875</v>
      </c>
      <c r="V241" s="21">
        <v>243750</v>
      </c>
      <c r="W241" s="34">
        <v>38898</v>
      </c>
      <c r="X241" s="34">
        <v>41736</v>
      </c>
      <c r="Y241" s="109"/>
      <c r="Z241" s="70" t="s">
        <v>4927</v>
      </c>
      <c r="AA241" s="20" t="s">
        <v>4926</v>
      </c>
      <c r="AB241" s="109"/>
      <c r="AC241" s="19"/>
      <c r="AD241" s="22"/>
      <c r="AE241" s="19"/>
    </row>
    <row r="242" spans="2:31" x14ac:dyDescent="0.2">
      <c r="B242" s="14" t="s">
        <v>17849</v>
      </c>
      <c r="C242" s="33" t="s">
        <v>17848</v>
      </c>
      <c r="D242" s="16" t="s">
        <v>17847</v>
      </c>
      <c r="E242" s="103" t="s">
        <v>26</v>
      </c>
      <c r="F242" s="18" t="s">
        <v>116</v>
      </c>
      <c r="G242" s="111" t="s">
        <v>26</v>
      </c>
      <c r="H242" s="102" t="s">
        <v>323</v>
      </c>
      <c r="I242" s="21">
        <v>5656135</v>
      </c>
      <c r="J242" s="71">
        <v>106.755</v>
      </c>
      <c r="K242" s="21">
        <v>6078652</v>
      </c>
      <c r="L242" s="21">
        <v>5694000</v>
      </c>
      <c r="M242" s="21">
        <v>5677414</v>
      </c>
      <c r="N242" s="21"/>
      <c r="O242" s="21">
        <v>7014</v>
      </c>
      <c r="P242" s="21"/>
      <c r="Q242" s="21"/>
      <c r="R242" s="22">
        <v>4.5</v>
      </c>
      <c r="S242" s="22">
        <v>4.6390000000000002</v>
      </c>
      <c r="T242" s="20" t="s">
        <v>4985</v>
      </c>
      <c r="U242" s="21">
        <v>69752</v>
      </c>
      <c r="V242" s="21">
        <v>256230</v>
      </c>
      <c r="W242" s="34">
        <v>40101</v>
      </c>
      <c r="X242" s="34">
        <v>42086</v>
      </c>
      <c r="Y242" s="109"/>
      <c r="Z242" s="70" t="s">
        <v>4927</v>
      </c>
      <c r="AA242" s="20" t="s">
        <v>4926</v>
      </c>
      <c r="AB242" s="109"/>
      <c r="AC242" s="19"/>
      <c r="AD242" s="22"/>
      <c r="AE242" s="19"/>
    </row>
    <row r="243" spans="2:31" x14ac:dyDescent="0.2">
      <c r="B243" s="14" t="s">
        <v>17846</v>
      </c>
      <c r="C243" s="33" t="s">
        <v>17845</v>
      </c>
      <c r="D243" s="16" t="s">
        <v>17844</v>
      </c>
      <c r="E243" s="103" t="s">
        <v>26</v>
      </c>
      <c r="F243" s="18" t="s">
        <v>116</v>
      </c>
      <c r="G243" s="111" t="s">
        <v>26</v>
      </c>
      <c r="H243" s="102" t="s">
        <v>323</v>
      </c>
      <c r="I243" s="21">
        <v>10270086</v>
      </c>
      <c r="J243" s="71">
        <v>103.53100000000001</v>
      </c>
      <c r="K243" s="21">
        <v>10353100</v>
      </c>
      <c r="L243" s="21">
        <v>10000000</v>
      </c>
      <c r="M243" s="21">
        <v>10060768</v>
      </c>
      <c r="N243" s="21"/>
      <c r="O243" s="21">
        <v>-62366</v>
      </c>
      <c r="P243" s="21"/>
      <c r="Q243" s="21"/>
      <c r="R243" s="22">
        <v>4.0999999999999996</v>
      </c>
      <c r="S243" s="22">
        <v>3.45</v>
      </c>
      <c r="T243" s="20" t="s">
        <v>89</v>
      </c>
      <c r="U243" s="21">
        <v>15944</v>
      </c>
      <c r="V243" s="21">
        <v>410000</v>
      </c>
      <c r="W243" s="34">
        <v>39967</v>
      </c>
      <c r="X243" s="34">
        <v>41625</v>
      </c>
      <c r="Y243" s="109"/>
      <c r="Z243" s="70" t="s">
        <v>4927</v>
      </c>
      <c r="AA243" s="20" t="s">
        <v>4926</v>
      </c>
      <c r="AB243" s="109"/>
      <c r="AC243" s="19"/>
      <c r="AD243" s="22"/>
      <c r="AE243" s="19"/>
    </row>
    <row r="244" spans="2:31" x14ac:dyDescent="0.2">
      <c r="B244" s="14" t="s">
        <v>17843</v>
      </c>
      <c r="C244" s="33" t="s">
        <v>17842</v>
      </c>
      <c r="D244" s="16" t="s">
        <v>9244</v>
      </c>
      <c r="E244" s="103" t="s">
        <v>5057</v>
      </c>
      <c r="F244" s="18" t="s">
        <v>116</v>
      </c>
      <c r="G244" s="111" t="s">
        <v>26</v>
      </c>
      <c r="H244" s="102" t="s">
        <v>323</v>
      </c>
      <c r="I244" s="21">
        <v>3779687</v>
      </c>
      <c r="J244" s="71">
        <v>104.495</v>
      </c>
      <c r="K244" s="21">
        <v>3963495</v>
      </c>
      <c r="L244" s="21">
        <v>3793000</v>
      </c>
      <c r="M244" s="21">
        <v>3788715</v>
      </c>
      <c r="N244" s="21"/>
      <c r="O244" s="21">
        <v>2613</v>
      </c>
      <c r="P244" s="21"/>
      <c r="Q244" s="21"/>
      <c r="R244" s="22">
        <v>3.375</v>
      </c>
      <c r="S244" s="22">
        <v>3.452</v>
      </c>
      <c r="T244" s="20" t="s">
        <v>85</v>
      </c>
      <c r="U244" s="21">
        <v>61518</v>
      </c>
      <c r="V244" s="21">
        <v>128014</v>
      </c>
      <c r="W244" s="34">
        <v>39995</v>
      </c>
      <c r="X244" s="34">
        <v>41828</v>
      </c>
      <c r="Y244" s="109"/>
      <c r="Z244" s="70" t="s">
        <v>4927</v>
      </c>
      <c r="AA244" s="20" t="s">
        <v>4926</v>
      </c>
      <c r="AB244" s="109"/>
      <c r="AC244" s="19"/>
      <c r="AD244" s="22"/>
      <c r="AE244" s="19"/>
    </row>
    <row r="245" spans="2:31" x14ac:dyDescent="0.2">
      <c r="B245" s="14" t="s">
        <v>17841</v>
      </c>
      <c r="C245" s="33" t="s">
        <v>17840</v>
      </c>
      <c r="D245" s="16" t="s">
        <v>17839</v>
      </c>
      <c r="E245" s="103" t="s">
        <v>26</v>
      </c>
      <c r="F245" s="18" t="s">
        <v>116</v>
      </c>
      <c r="G245" s="111" t="s">
        <v>26</v>
      </c>
      <c r="H245" s="102" t="s">
        <v>334</v>
      </c>
      <c r="I245" s="21">
        <v>7944080</v>
      </c>
      <c r="J245" s="71">
        <v>112.15</v>
      </c>
      <c r="K245" s="21">
        <v>8972000</v>
      </c>
      <c r="L245" s="21">
        <v>8000000</v>
      </c>
      <c r="M245" s="21">
        <v>7984707</v>
      </c>
      <c r="N245" s="21"/>
      <c r="O245" s="21">
        <v>7021</v>
      </c>
      <c r="P245" s="21"/>
      <c r="Q245" s="21"/>
      <c r="R245" s="22">
        <v>7.25</v>
      </c>
      <c r="S245" s="22">
        <v>7.3460000000000001</v>
      </c>
      <c r="T245" s="20" t="s">
        <v>4985</v>
      </c>
      <c r="U245" s="21">
        <v>170778</v>
      </c>
      <c r="V245" s="21">
        <v>580000</v>
      </c>
      <c r="W245" s="34">
        <v>38307</v>
      </c>
      <c r="X245" s="34">
        <v>42078</v>
      </c>
      <c r="Y245" s="109"/>
      <c r="Z245" s="70" t="s">
        <v>4927</v>
      </c>
      <c r="AA245" s="20" t="s">
        <v>4926</v>
      </c>
      <c r="AB245" s="109"/>
      <c r="AC245" s="19"/>
      <c r="AD245" s="22"/>
      <c r="AE245" s="19"/>
    </row>
    <row r="246" spans="2:31" x14ac:dyDescent="0.2">
      <c r="B246" s="14" t="s">
        <v>17838</v>
      </c>
      <c r="C246" s="33" t="s">
        <v>17837</v>
      </c>
      <c r="D246" s="16" t="s">
        <v>17836</v>
      </c>
      <c r="E246" s="103" t="s">
        <v>26</v>
      </c>
      <c r="F246" s="18" t="s">
        <v>116</v>
      </c>
      <c r="G246" s="111" t="s">
        <v>26</v>
      </c>
      <c r="H246" s="102" t="s">
        <v>611</v>
      </c>
      <c r="I246" s="21">
        <v>10827550</v>
      </c>
      <c r="J246" s="71">
        <v>120.75</v>
      </c>
      <c r="K246" s="21">
        <v>13282500</v>
      </c>
      <c r="L246" s="21">
        <v>11000000</v>
      </c>
      <c r="M246" s="21">
        <v>10934501</v>
      </c>
      <c r="N246" s="21"/>
      <c r="O246" s="21">
        <v>19929</v>
      </c>
      <c r="P246" s="21"/>
      <c r="Q246" s="21"/>
      <c r="R246" s="22">
        <v>8</v>
      </c>
      <c r="S246" s="22">
        <v>8.2260000000000009</v>
      </c>
      <c r="T246" s="20" t="s">
        <v>85</v>
      </c>
      <c r="U246" s="21">
        <v>405778</v>
      </c>
      <c r="V246" s="21">
        <v>880000</v>
      </c>
      <c r="W246" s="34">
        <v>38602</v>
      </c>
      <c r="X246" s="34">
        <v>42384</v>
      </c>
      <c r="Y246" s="109"/>
      <c r="Z246" s="70" t="s">
        <v>4927</v>
      </c>
      <c r="AA246" s="20" t="s">
        <v>4926</v>
      </c>
      <c r="AB246" s="109"/>
      <c r="AC246" s="19"/>
      <c r="AD246" s="22"/>
      <c r="AE246" s="19"/>
    </row>
    <row r="247" spans="2:31" x14ac:dyDescent="0.2">
      <c r="B247" s="14" t="s">
        <v>17835</v>
      </c>
      <c r="C247" s="33" t="s">
        <v>17834</v>
      </c>
      <c r="D247" s="16" t="s">
        <v>17833</v>
      </c>
      <c r="E247" s="103" t="s">
        <v>26</v>
      </c>
      <c r="F247" s="18" t="s">
        <v>116</v>
      </c>
      <c r="G247" s="111" t="s">
        <v>26</v>
      </c>
      <c r="H247" s="102" t="s">
        <v>323</v>
      </c>
      <c r="I247" s="21">
        <v>9511016</v>
      </c>
      <c r="J247" s="71">
        <v>104.85</v>
      </c>
      <c r="K247" s="21">
        <v>10485000</v>
      </c>
      <c r="L247" s="21">
        <v>10000000</v>
      </c>
      <c r="M247" s="21">
        <v>9925054</v>
      </c>
      <c r="N247" s="21"/>
      <c r="O247" s="21">
        <v>66630</v>
      </c>
      <c r="P247" s="21"/>
      <c r="Q247" s="21"/>
      <c r="R247" s="22">
        <v>5.25</v>
      </c>
      <c r="S247" s="22">
        <v>6.0060000000000002</v>
      </c>
      <c r="T247" s="20" t="s">
        <v>85</v>
      </c>
      <c r="U247" s="21">
        <v>242083</v>
      </c>
      <c r="V247" s="21">
        <v>525000</v>
      </c>
      <c r="W247" s="34">
        <v>38623</v>
      </c>
      <c r="X247" s="34">
        <v>41654</v>
      </c>
      <c r="Y247" s="109"/>
      <c r="Z247" s="70" t="s">
        <v>4927</v>
      </c>
      <c r="AA247" s="20" t="s">
        <v>4926</v>
      </c>
      <c r="AB247" s="109"/>
      <c r="AC247" s="19"/>
      <c r="AD247" s="22"/>
      <c r="AE247" s="19"/>
    </row>
    <row r="248" spans="2:31" x14ac:dyDescent="0.2">
      <c r="B248" s="14" t="s">
        <v>17832</v>
      </c>
      <c r="C248" s="33" t="s">
        <v>17831</v>
      </c>
      <c r="D248" s="16" t="s">
        <v>17830</v>
      </c>
      <c r="E248" s="103" t="s">
        <v>5057</v>
      </c>
      <c r="F248" s="18" t="s">
        <v>116</v>
      </c>
      <c r="G248" s="111" t="s">
        <v>26</v>
      </c>
      <c r="H248" s="102" t="s">
        <v>323</v>
      </c>
      <c r="I248" s="21">
        <v>14363993</v>
      </c>
      <c r="J248" s="71">
        <v>99.75</v>
      </c>
      <c r="K248" s="21">
        <v>14588438</v>
      </c>
      <c r="L248" s="21">
        <v>14625000</v>
      </c>
      <c r="M248" s="21">
        <v>14370172</v>
      </c>
      <c r="N248" s="21"/>
      <c r="O248" s="21">
        <v>6179</v>
      </c>
      <c r="P248" s="21"/>
      <c r="Q248" s="21"/>
      <c r="R248" s="22">
        <v>3</v>
      </c>
      <c r="S248" s="22">
        <v>3.2010000000000001</v>
      </c>
      <c r="T248" s="20" t="s">
        <v>4985</v>
      </c>
      <c r="U248" s="21">
        <v>126750</v>
      </c>
      <c r="V248" s="21"/>
      <c r="W248" s="34">
        <v>41164</v>
      </c>
      <c r="X248" s="34">
        <v>45002</v>
      </c>
      <c r="Y248" s="109"/>
      <c r="Z248" s="70" t="s">
        <v>4927</v>
      </c>
      <c r="AA248" s="20" t="s">
        <v>4926</v>
      </c>
      <c r="AB248" s="109"/>
      <c r="AC248" s="19"/>
      <c r="AD248" s="22"/>
      <c r="AE248" s="19"/>
    </row>
    <row r="249" spans="2:31" x14ac:dyDescent="0.2">
      <c r="B249" s="14" t="s">
        <v>17829</v>
      </c>
      <c r="C249" s="33" t="s">
        <v>17828</v>
      </c>
      <c r="D249" s="16" t="s">
        <v>17827</v>
      </c>
      <c r="E249" s="103" t="s">
        <v>26</v>
      </c>
      <c r="F249" s="18" t="s">
        <v>116</v>
      </c>
      <c r="G249" s="111" t="s">
        <v>26</v>
      </c>
      <c r="H249" s="102" t="s">
        <v>323</v>
      </c>
      <c r="I249" s="21">
        <v>6857760</v>
      </c>
      <c r="J249" s="71">
        <v>180.125</v>
      </c>
      <c r="K249" s="21">
        <v>12608750</v>
      </c>
      <c r="L249" s="21">
        <v>7000000</v>
      </c>
      <c r="M249" s="21">
        <v>6877665</v>
      </c>
      <c r="N249" s="21"/>
      <c r="O249" s="21">
        <v>3635</v>
      </c>
      <c r="P249" s="21"/>
      <c r="Q249" s="21"/>
      <c r="R249" s="22">
        <v>9.75</v>
      </c>
      <c r="S249" s="22">
        <v>9.9629999999999992</v>
      </c>
      <c r="T249" s="20" t="s">
        <v>89</v>
      </c>
      <c r="U249" s="21">
        <v>30333</v>
      </c>
      <c r="V249" s="21">
        <v>682500</v>
      </c>
      <c r="W249" s="28">
        <v>36699</v>
      </c>
      <c r="X249" s="28">
        <v>47649</v>
      </c>
      <c r="Y249" s="109"/>
      <c r="Z249" s="70" t="s">
        <v>4927</v>
      </c>
      <c r="AA249" s="20" t="s">
        <v>4926</v>
      </c>
      <c r="AB249" s="109"/>
      <c r="AC249" s="19"/>
      <c r="AD249" s="22"/>
      <c r="AE249" s="19"/>
    </row>
    <row r="250" spans="2:31" x14ac:dyDescent="0.2">
      <c r="B250" s="14" t="s">
        <v>17826</v>
      </c>
      <c r="C250" s="33" t="s">
        <v>17825</v>
      </c>
      <c r="D250" s="16" t="s">
        <v>17824</v>
      </c>
      <c r="E250" s="103" t="s">
        <v>26</v>
      </c>
      <c r="F250" s="18" t="s">
        <v>116</v>
      </c>
      <c r="G250" s="111" t="s">
        <v>26</v>
      </c>
      <c r="H250" s="102" t="s">
        <v>323</v>
      </c>
      <c r="I250" s="21">
        <v>8688690</v>
      </c>
      <c r="J250" s="71">
        <v>105.25</v>
      </c>
      <c r="K250" s="21">
        <v>9156750</v>
      </c>
      <c r="L250" s="21">
        <v>8700000</v>
      </c>
      <c r="M250" s="21">
        <v>8695377</v>
      </c>
      <c r="N250" s="21"/>
      <c r="O250" s="21">
        <v>2407</v>
      </c>
      <c r="P250" s="21"/>
      <c r="Q250" s="21"/>
      <c r="R250" s="22">
        <v>4</v>
      </c>
      <c r="S250" s="22">
        <v>4.0270000000000001</v>
      </c>
      <c r="T250" s="20" t="s">
        <v>85</v>
      </c>
      <c r="U250" s="21">
        <v>155633</v>
      </c>
      <c r="V250" s="21">
        <v>348000</v>
      </c>
      <c r="W250" s="28">
        <v>40134</v>
      </c>
      <c r="X250" s="28">
        <v>42024</v>
      </c>
      <c r="Y250" s="109"/>
      <c r="Z250" s="70" t="s">
        <v>4927</v>
      </c>
      <c r="AA250" s="20" t="s">
        <v>4926</v>
      </c>
      <c r="AB250" s="109"/>
      <c r="AC250" s="19"/>
      <c r="AD250" s="22"/>
      <c r="AE250" s="19"/>
    </row>
    <row r="251" spans="2:31" x14ac:dyDescent="0.2">
      <c r="B251" s="14" t="s">
        <v>17823</v>
      </c>
      <c r="C251" s="33" t="s">
        <v>17822</v>
      </c>
      <c r="D251" s="16" t="s">
        <v>17821</v>
      </c>
      <c r="E251" s="103" t="s">
        <v>26</v>
      </c>
      <c r="F251" s="18" t="s">
        <v>116</v>
      </c>
      <c r="G251" s="111" t="s">
        <v>26</v>
      </c>
      <c r="H251" s="102" t="s">
        <v>334</v>
      </c>
      <c r="I251" s="21">
        <v>9207024</v>
      </c>
      <c r="J251" s="71">
        <v>106.25</v>
      </c>
      <c r="K251" s="21">
        <v>9775000</v>
      </c>
      <c r="L251" s="21">
        <v>9200000</v>
      </c>
      <c r="M251" s="21">
        <v>9206041</v>
      </c>
      <c r="N251" s="21"/>
      <c r="O251" s="21">
        <v>-983</v>
      </c>
      <c r="P251" s="21"/>
      <c r="Q251" s="21"/>
      <c r="R251" s="22">
        <v>3.25</v>
      </c>
      <c r="S251" s="22">
        <v>3.2330000000000001</v>
      </c>
      <c r="T251" s="20" t="s">
        <v>4949</v>
      </c>
      <c r="U251" s="21">
        <v>72258</v>
      </c>
      <c r="V251" s="21">
        <v>149500</v>
      </c>
      <c r="W251" s="28">
        <v>40997</v>
      </c>
      <c r="X251" s="28">
        <v>42829</v>
      </c>
      <c r="Y251" s="109"/>
      <c r="Z251" s="70" t="s">
        <v>4927</v>
      </c>
      <c r="AA251" s="20" t="s">
        <v>4926</v>
      </c>
      <c r="AB251" s="109"/>
      <c r="AC251" s="19"/>
      <c r="AD251" s="22"/>
      <c r="AE251" s="19"/>
    </row>
    <row r="252" spans="2:31" x14ac:dyDescent="0.2">
      <c r="B252" s="14" t="s">
        <v>17820</v>
      </c>
      <c r="C252" s="33" t="s">
        <v>17819</v>
      </c>
      <c r="D252" s="16" t="s">
        <v>17796</v>
      </c>
      <c r="E252" s="103" t="s">
        <v>26</v>
      </c>
      <c r="F252" s="18" t="s">
        <v>116</v>
      </c>
      <c r="G252" s="111" t="s">
        <v>26</v>
      </c>
      <c r="H252" s="102" t="s">
        <v>334</v>
      </c>
      <c r="I252" s="21">
        <v>25352566</v>
      </c>
      <c r="J252" s="71">
        <v>107.5</v>
      </c>
      <c r="K252" s="21">
        <v>27541500</v>
      </c>
      <c r="L252" s="21">
        <v>25620000</v>
      </c>
      <c r="M252" s="21">
        <v>25570689</v>
      </c>
      <c r="N252" s="21"/>
      <c r="O252" s="21">
        <v>32401</v>
      </c>
      <c r="P252" s="21"/>
      <c r="Q252" s="21"/>
      <c r="R252" s="22">
        <v>6.5</v>
      </c>
      <c r="S252" s="22">
        <v>6.6449999999999996</v>
      </c>
      <c r="T252" s="20" t="s">
        <v>89</v>
      </c>
      <c r="U252" s="21">
        <v>134149</v>
      </c>
      <c r="V252" s="21">
        <v>1665300</v>
      </c>
      <c r="W252" s="28">
        <v>38132</v>
      </c>
      <c r="X252" s="28">
        <v>41792</v>
      </c>
      <c r="Y252" s="109"/>
      <c r="Z252" s="70" t="s">
        <v>4927</v>
      </c>
      <c r="AA252" s="20" t="s">
        <v>4926</v>
      </c>
      <c r="AB252" s="109"/>
      <c r="AC252" s="19"/>
      <c r="AD252" s="22"/>
      <c r="AE252" s="19"/>
    </row>
    <row r="253" spans="2:31" x14ac:dyDescent="0.2">
      <c r="B253" s="14" t="s">
        <v>17818</v>
      </c>
      <c r="C253" s="33" t="s">
        <v>17817</v>
      </c>
      <c r="D253" s="16" t="s">
        <v>17816</v>
      </c>
      <c r="E253" s="103" t="s">
        <v>5057</v>
      </c>
      <c r="F253" s="18" t="s">
        <v>116</v>
      </c>
      <c r="G253" s="111" t="s">
        <v>26</v>
      </c>
      <c r="H253" s="102" t="s">
        <v>323</v>
      </c>
      <c r="I253" s="21">
        <v>16985550</v>
      </c>
      <c r="J253" s="71">
        <v>100.07599999999999</v>
      </c>
      <c r="K253" s="21">
        <v>17012937</v>
      </c>
      <c r="L253" s="21">
        <v>17000000</v>
      </c>
      <c r="M253" s="21">
        <v>16999852</v>
      </c>
      <c r="N253" s="21"/>
      <c r="O253" s="21">
        <v>4387</v>
      </c>
      <c r="P253" s="21"/>
      <c r="Q253" s="21"/>
      <c r="R253" s="22">
        <v>2.9</v>
      </c>
      <c r="S253" s="22">
        <v>2.9249999999999998</v>
      </c>
      <c r="T253" s="20" t="s">
        <v>85</v>
      </c>
      <c r="U253" s="21">
        <v>228697</v>
      </c>
      <c r="V253" s="21">
        <v>493000</v>
      </c>
      <c r="W253" s="28">
        <v>39981</v>
      </c>
      <c r="X253" s="28">
        <v>41288</v>
      </c>
      <c r="Y253" s="109"/>
      <c r="Z253" s="70" t="s">
        <v>4927</v>
      </c>
      <c r="AA253" s="20" t="s">
        <v>4926</v>
      </c>
      <c r="AB253" s="109"/>
      <c r="AC253" s="19"/>
      <c r="AD253" s="22"/>
      <c r="AE253" s="19"/>
    </row>
    <row r="254" spans="2:31" x14ac:dyDescent="0.2">
      <c r="B254" s="14" t="s">
        <v>17815</v>
      </c>
      <c r="C254" s="33" t="s">
        <v>17814</v>
      </c>
      <c r="D254" s="16" t="s">
        <v>17805</v>
      </c>
      <c r="E254" s="103" t="s">
        <v>26</v>
      </c>
      <c r="F254" s="18" t="s">
        <v>116</v>
      </c>
      <c r="G254" s="111" t="s">
        <v>26</v>
      </c>
      <c r="H254" s="102" t="s">
        <v>334</v>
      </c>
      <c r="I254" s="21">
        <v>10261700</v>
      </c>
      <c r="J254" s="71">
        <v>161.25</v>
      </c>
      <c r="K254" s="21">
        <v>16125000</v>
      </c>
      <c r="L254" s="21">
        <v>10000000</v>
      </c>
      <c r="M254" s="21">
        <v>10225426</v>
      </c>
      <c r="N254" s="21"/>
      <c r="O254" s="21">
        <v>-4146</v>
      </c>
      <c r="P254" s="21"/>
      <c r="Q254" s="21"/>
      <c r="R254" s="22">
        <v>8.3000000000000007</v>
      </c>
      <c r="S254" s="22">
        <v>8.0640000000000001</v>
      </c>
      <c r="T254" s="20" t="s">
        <v>118</v>
      </c>
      <c r="U254" s="21">
        <v>313556</v>
      </c>
      <c r="V254" s="21">
        <v>830000</v>
      </c>
      <c r="W254" s="34">
        <v>37370</v>
      </c>
      <c r="X254" s="34">
        <v>48075</v>
      </c>
      <c r="Y254" s="109"/>
      <c r="Z254" s="70" t="s">
        <v>4927</v>
      </c>
      <c r="AA254" s="20" t="s">
        <v>4926</v>
      </c>
      <c r="AB254" s="109"/>
      <c r="AC254" s="19"/>
      <c r="AD254" s="22"/>
      <c r="AE254" s="19"/>
    </row>
    <row r="255" spans="2:31" x14ac:dyDescent="0.2">
      <c r="B255" s="14" t="s">
        <v>17813</v>
      </c>
      <c r="C255" s="33" t="s">
        <v>17812</v>
      </c>
      <c r="D255" s="16" t="s">
        <v>17805</v>
      </c>
      <c r="E255" s="103" t="s">
        <v>26</v>
      </c>
      <c r="F255" s="18" t="s">
        <v>116</v>
      </c>
      <c r="G255" s="111" t="s">
        <v>26</v>
      </c>
      <c r="H255" s="102" t="s">
        <v>334</v>
      </c>
      <c r="I255" s="21">
        <v>10697280</v>
      </c>
      <c r="J255" s="71">
        <v>144</v>
      </c>
      <c r="K255" s="21">
        <v>15840000</v>
      </c>
      <c r="L255" s="21">
        <v>11000000</v>
      </c>
      <c r="M255" s="21">
        <v>10794169</v>
      </c>
      <c r="N255" s="21"/>
      <c r="O255" s="21">
        <v>14523</v>
      </c>
      <c r="P255" s="21"/>
      <c r="Q255" s="21"/>
      <c r="R255" s="22">
        <v>8</v>
      </c>
      <c r="S255" s="22">
        <v>8.2840000000000007</v>
      </c>
      <c r="T255" s="20" t="s">
        <v>4985</v>
      </c>
      <c r="U255" s="21">
        <v>237111</v>
      </c>
      <c r="V255" s="21">
        <v>880000</v>
      </c>
      <c r="W255" s="34">
        <v>37516</v>
      </c>
      <c r="X255" s="34">
        <v>44828</v>
      </c>
      <c r="Y255" s="109"/>
      <c r="Z255" s="70" t="s">
        <v>4927</v>
      </c>
      <c r="AA255" s="20" t="s">
        <v>4926</v>
      </c>
      <c r="AB255" s="109"/>
      <c r="AC255" s="19"/>
      <c r="AD255" s="22"/>
      <c r="AE255" s="19"/>
    </row>
    <row r="256" spans="2:31" x14ac:dyDescent="0.2">
      <c r="B256" s="14" t="s">
        <v>17811</v>
      </c>
      <c r="C256" s="33" t="s">
        <v>17810</v>
      </c>
      <c r="D256" s="16" t="s">
        <v>17805</v>
      </c>
      <c r="E256" s="103" t="s">
        <v>26</v>
      </c>
      <c r="F256" s="18" t="s">
        <v>116</v>
      </c>
      <c r="G256" s="111" t="s">
        <v>26</v>
      </c>
      <c r="H256" s="102" t="s">
        <v>334</v>
      </c>
      <c r="I256" s="21">
        <v>11771160</v>
      </c>
      <c r="J256" s="71">
        <v>100.15</v>
      </c>
      <c r="K256" s="21">
        <v>12018000</v>
      </c>
      <c r="L256" s="21">
        <v>12000000</v>
      </c>
      <c r="M256" s="21">
        <v>11998750</v>
      </c>
      <c r="N256" s="21"/>
      <c r="O256" s="21">
        <v>31456</v>
      </c>
      <c r="P256" s="21"/>
      <c r="Q256" s="21"/>
      <c r="R256" s="22">
        <v>6.375</v>
      </c>
      <c r="S256" s="22">
        <v>6.6390000000000002</v>
      </c>
      <c r="T256" s="20" t="s">
        <v>85</v>
      </c>
      <c r="U256" s="21">
        <v>350625</v>
      </c>
      <c r="V256" s="21">
        <v>765000</v>
      </c>
      <c r="W256" s="28">
        <v>37630</v>
      </c>
      <c r="X256" s="28">
        <v>41290</v>
      </c>
      <c r="Y256" s="109"/>
      <c r="Z256" s="70" t="s">
        <v>4927</v>
      </c>
      <c r="AA256" s="20" t="s">
        <v>4926</v>
      </c>
      <c r="AB256" s="109"/>
      <c r="AC256" s="19"/>
      <c r="AD256" s="22"/>
      <c r="AE256" s="19"/>
    </row>
    <row r="257" spans="2:31" x14ac:dyDescent="0.2">
      <c r="B257" s="14" t="s">
        <v>17809</v>
      </c>
      <c r="C257" s="33" t="s">
        <v>17808</v>
      </c>
      <c r="D257" s="16" t="s">
        <v>17805</v>
      </c>
      <c r="E257" s="103" t="s">
        <v>26</v>
      </c>
      <c r="F257" s="18" t="s">
        <v>116</v>
      </c>
      <c r="G257" s="111" t="s">
        <v>26</v>
      </c>
      <c r="H257" s="102" t="s">
        <v>334</v>
      </c>
      <c r="I257" s="21">
        <v>5912160</v>
      </c>
      <c r="J257" s="71">
        <v>153.5</v>
      </c>
      <c r="K257" s="21">
        <v>9210000</v>
      </c>
      <c r="L257" s="21">
        <v>6000000</v>
      </c>
      <c r="M257" s="21">
        <v>5923372</v>
      </c>
      <c r="N257" s="21"/>
      <c r="O257" s="21">
        <v>1760</v>
      </c>
      <c r="P257" s="21"/>
      <c r="Q257" s="21"/>
      <c r="R257" s="22">
        <v>7.5</v>
      </c>
      <c r="S257" s="22">
        <v>7.625</v>
      </c>
      <c r="T257" s="20" t="s">
        <v>4949</v>
      </c>
      <c r="U257" s="21">
        <v>103750</v>
      </c>
      <c r="V257" s="21">
        <v>450000</v>
      </c>
      <c r="W257" s="28">
        <v>37719</v>
      </c>
      <c r="X257" s="28">
        <v>48677</v>
      </c>
      <c r="Y257" s="109"/>
      <c r="Z257" s="70" t="s">
        <v>4927</v>
      </c>
      <c r="AA257" s="20" t="s">
        <v>4926</v>
      </c>
      <c r="AB257" s="109"/>
      <c r="AC257" s="19"/>
      <c r="AD257" s="22"/>
      <c r="AE257" s="19"/>
    </row>
    <row r="258" spans="2:31" x14ac:dyDescent="0.2">
      <c r="B258" s="14" t="s">
        <v>17807</v>
      </c>
      <c r="C258" s="33" t="s">
        <v>17806</v>
      </c>
      <c r="D258" s="16" t="s">
        <v>17805</v>
      </c>
      <c r="E258" s="103" t="s">
        <v>26</v>
      </c>
      <c r="F258" s="18" t="s">
        <v>116</v>
      </c>
      <c r="G258" s="111" t="s">
        <v>26</v>
      </c>
      <c r="H258" s="102" t="s">
        <v>334</v>
      </c>
      <c r="I258" s="21">
        <v>3935360</v>
      </c>
      <c r="J258" s="71">
        <v>144</v>
      </c>
      <c r="K258" s="21">
        <v>5760000</v>
      </c>
      <c r="L258" s="21">
        <v>4000000</v>
      </c>
      <c r="M258" s="21">
        <v>3942691</v>
      </c>
      <c r="N258" s="21"/>
      <c r="O258" s="21">
        <v>1231</v>
      </c>
      <c r="P258" s="21"/>
      <c r="Q258" s="21"/>
      <c r="R258" s="22">
        <v>6.75</v>
      </c>
      <c r="S258" s="22">
        <v>6.8780000000000001</v>
      </c>
      <c r="T258" s="20" t="s">
        <v>4985</v>
      </c>
      <c r="U258" s="21">
        <v>70500</v>
      </c>
      <c r="V258" s="21">
        <v>270000</v>
      </c>
      <c r="W258" s="34">
        <v>38252</v>
      </c>
      <c r="X258" s="34">
        <v>49214</v>
      </c>
      <c r="Y258" s="109"/>
      <c r="Z258" s="70" t="s">
        <v>4927</v>
      </c>
      <c r="AA258" s="20" t="s">
        <v>4926</v>
      </c>
      <c r="AB258" s="109"/>
      <c r="AC258" s="19"/>
      <c r="AD258" s="22"/>
      <c r="AE258" s="19"/>
    </row>
    <row r="259" spans="2:31" x14ac:dyDescent="0.2">
      <c r="B259" s="14" t="s">
        <v>17804</v>
      </c>
      <c r="C259" s="33" t="s">
        <v>17803</v>
      </c>
      <c r="D259" s="16" t="s">
        <v>17802</v>
      </c>
      <c r="E259" s="103" t="s">
        <v>5057</v>
      </c>
      <c r="F259" s="18" t="s">
        <v>116</v>
      </c>
      <c r="G259" s="111" t="s">
        <v>26</v>
      </c>
      <c r="H259" s="102" t="s">
        <v>323</v>
      </c>
      <c r="I259" s="21">
        <v>18823874</v>
      </c>
      <c r="J259" s="71">
        <v>104.696</v>
      </c>
      <c r="K259" s="21">
        <v>19750900</v>
      </c>
      <c r="L259" s="21">
        <v>18865000</v>
      </c>
      <c r="M259" s="21">
        <v>18851287</v>
      </c>
      <c r="N259" s="21"/>
      <c r="O259" s="21">
        <v>8234</v>
      </c>
      <c r="P259" s="21"/>
      <c r="Q259" s="21"/>
      <c r="R259" s="22">
        <v>3.45</v>
      </c>
      <c r="S259" s="22">
        <v>3.4980000000000002</v>
      </c>
      <c r="T259" s="20" t="s">
        <v>85</v>
      </c>
      <c r="U259" s="21">
        <v>276608</v>
      </c>
      <c r="V259" s="21">
        <v>650843</v>
      </c>
      <c r="W259" s="34">
        <v>40015</v>
      </c>
      <c r="X259" s="34">
        <v>41848</v>
      </c>
      <c r="Y259" s="109"/>
      <c r="Z259" s="70" t="s">
        <v>4927</v>
      </c>
      <c r="AA259" s="20" t="s">
        <v>4926</v>
      </c>
      <c r="AB259" s="109"/>
      <c r="AC259" s="31"/>
      <c r="AD259" s="22"/>
      <c r="AE259" s="19"/>
    </row>
    <row r="260" spans="2:31" x14ac:dyDescent="0.2">
      <c r="B260" s="14" t="s">
        <v>17801</v>
      </c>
      <c r="C260" s="33" t="s">
        <v>17800</v>
      </c>
      <c r="D260" s="16" t="s">
        <v>17796</v>
      </c>
      <c r="E260" s="103" t="s">
        <v>26</v>
      </c>
      <c r="F260" s="18" t="s">
        <v>5018</v>
      </c>
      <c r="G260" s="111" t="s">
        <v>26</v>
      </c>
      <c r="H260" s="102" t="s">
        <v>334</v>
      </c>
      <c r="I260" s="21">
        <v>12792615</v>
      </c>
      <c r="J260" s="71">
        <v>101.39</v>
      </c>
      <c r="K260" s="21">
        <v>13367172</v>
      </c>
      <c r="L260" s="21">
        <v>13183916</v>
      </c>
      <c r="M260" s="21">
        <v>13202858</v>
      </c>
      <c r="N260" s="21"/>
      <c r="O260" s="21">
        <v>17967</v>
      </c>
      <c r="P260" s="21"/>
      <c r="Q260" s="21">
        <v>203442</v>
      </c>
      <c r="R260" s="22">
        <v>5.25</v>
      </c>
      <c r="S260" s="22">
        <v>4.7850000000000001</v>
      </c>
      <c r="T260" s="20" t="s">
        <v>17799</v>
      </c>
      <c r="U260" s="21">
        <v>436153</v>
      </c>
      <c r="V260" s="21">
        <v>668901</v>
      </c>
      <c r="W260" s="34">
        <v>38916</v>
      </c>
      <c r="X260" s="34">
        <v>41410</v>
      </c>
      <c r="Y260" s="109"/>
      <c r="Z260" s="70" t="s">
        <v>4927</v>
      </c>
      <c r="AA260" s="20" t="s">
        <v>4926</v>
      </c>
      <c r="AB260" s="109"/>
      <c r="AC260" s="19"/>
      <c r="AD260" s="22"/>
      <c r="AE260" s="19"/>
    </row>
    <row r="261" spans="2:31" x14ac:dyDescent="0.2">
      <c r="B261" s="14" t="s">
        <v>17798</v>
      </c>
      <c r="C261" s="33" t="s">
        <v>17797</v>
      </c>
      <c r="D261" s="16" t="s">
        <v>17796</v>
      </c>
      <c r="E261" s="103" t="s">
        <v>26</v>
      </c>
      <c r="F261" s="18" t="s">
        <v>5018</v>
      </c>
      <c r="G261" s="111" t="s">
        <v>26</v>
      </c>
      <c r="H261" s="102" t="s">
        <v>334</v>
      </c>
      <c r="I261" s="21">
        <v>6047130</v>
      </c>
      <c r="J261" s="71">
        <v>109.074</v>
      </c>
      <c r="K261" s="21">
        <v>7190112</v>
      </c>
      <c r="L261" s="21">
        <v>6591958</v>
      </c>
      <c r="M261" s="21">
        <v>6481789</v>
      </c>
      <c r="N261" s="21"/>
      <c r="O261" s="21">
        <v>24659</v>
      </c>
      <c r="P261" s="21"/>
      <c r="Q261" s="21">
        <v>100209</v>
      </c>
      <c r="R261" s="22">
        <v>4.5</v>
      </c>
      <c r="S261" s="22">
        <v>5.008</v>
      </c>
      <c r="T261" s="20" t="s">
        <v>10130</v>
      </c>
      <c r="U261" s="21">
        <v>220244</v>
      </c>
      <c r="V261" s="21">
        <v>293918</v>
      </c>
      <c r="W261" s="34">
        <v>38918</v>
      </c>
      <c r="X261" s="34">
        <v>42465</v>
      </c>
      <c r="Y261" s="109"/>
      <c r="Z261" s="70" t="s">
        <v>4927</v>
      </c>
      <c r="AA261" s="20" t="s">
        <v>4926</v>
      </c>
      <c r="AB261" s="109"/>
      <c r="AC261" s="19"/>
      <c r="AD261" s="22"/>
      <c r="AE261" s="19"/>
    </row>
    <row r="262" spans="2:31" x14ac:dyDescent="0.2">
      <c r="B262" s="14" t="s">
        <v>17795</v>
      </c>
      <c r="C262" s="33" t="s">
        <v>17794</v>
      </c>
      <c r="D262" s="16" t="s">
        <v>17793</v>
      </c>
      <c r="E262" s="103" t="s">
        <v>26</v>
      </c>
      <c r="F262" s="18" t="s">
        <v>116</v>
      </c>
      <c r="G262" s="111" t="s">
        <v>590</v>
      </c>
      <c r="H262" s="102" t="s">
        <v>590</v>
      </c>
      <c r="I262" s="21">
        <v>25307881</v>
      </c>
      <c r="J262" s="71">
        <v>115.503</v>
      </c>
      <c r="K262" s="21">
        <v>29231361</v>
      </c>
      <c r="L262" s="21">
        <v>25307881</v>
      </c>
      <c r="M262" s="21">
        <v>25307881</v>
      </c>
      <c r="N262" s="21"/>
      <c r="O262" s="21"/>
      <c r="P262" s="21"/>
      <c r="Q262" s="21"/>
      <c r="R262" s="22">
        <v>6.09</v>
      </c>
      <c r="S262" s="22">
        <v>6.0919999999999996</v>
      </c>
      <c r="T262" s="20" t="s">
        <v>85</v>
      </c>
      <c r="U262" s="21">
        <v>770625</v>
      </c>
      <c r="V262" s="21">
        <v>1541250</v>
      </c>
      <c r="W262" s="34">
        <v>39122</v>
      </c>
      <c r="X262" s="34">
        <v>44927</v>
      </c>
      <c r="Y262" s="109"/>
      <c r="Z262" s="70" t="s">
        <v>531</v>
      </c>
      <c r="AA262" s="20" t="s">
        <v>26</v>
      </c>
      <c r="AB262" s="109"/>
      <c r="AC262" s="19"/>
      <c r="AD262" s="22"/>
      <c r="AE262" s="19"/>
    </row>
    <row r="263" spans="2:31" x14ac:dyDescent="0.2">
      <c r="B263" s="11" t="s">
        <v>24</v>
      </c>
      <c r="C263" s="12" t="s">
        <v>24</v>
      </c>
      <c r="D263" s="13" t="s">
        <v>24</v>
      </c>
      <c r="E263" s="12" t="s">
        <v>24</v>
      </c>
      <c r="F263" s="12" t="s">
        <v>24</v>
      </c>
      <c r="G263" s="12" t="s">
        <v>24</v>
      </c>
      <c r="H263" s="12" t="s">
        <v>24</v>
      </c>
      <c r="I263" s="12" t="s">
        <v>24</v>
      </c>
      <c r="J263" s="12" t="s">
        <v>24</v>
      </c>
      <c r="K263" s="12" t="s">
        <v>24</v>
      </c>
      <c r="L263" s="12" t="s">
        <v>24</v>
      </c>
      <c r="M263" s="12" t="s">
        <v>24</v>
      </c>
      <c r="N263" s="12" t="s">
        <v>24</v>
      </c>
      <c r="O263" s="12" t="s">
        <v>24</v>
      </c>
      <c r="P263" s="12" t="s">
        <v>24</v>
      </c>
      <c r="Q263" s="12" t="s">
        <v>24</v>
      </c>
      <c r="R263" s="12" t="s">
        <v>24</v>
      </c>
      <c r="S263" s="12" t="s">
        <v>24</v>
      </c>
      <c r="T263" s="12" t="s">
        <v>24</v>
      </c>
      <c r="U263" s="12" t="s">
        <v>24</v>
      </c>
      <c r="V263" s="12" t="s">
        <v>24</v>
      </c>
      <c r="W263" s="29" t="s">
        <v>24</v>
      </c>
      <c r="X263" s="29" t="s">
        <v>24</v>
      </c>
      <c r="Y263" s="12" t="s">
        <v>24</v>
      </c>
      <c r="Z263" s="12" t="s">
        <v>24</v>
      </c>
      <c r="AA263" s="12" t="s">
        <v>24</v>
      </c>
      <c r="AB263" s="12" t="s">
        <v>24</v>
      </c>
      <c r="AC263" s="12" t="s">
        <v>24</v>
      </c>
      <c r="AD263" s="12" t="s">
        <v>24</v>
      </c>
      <c r="AE263" s="12" t="s">
        <v>24</v>
      </c>
    </row>
    <row r="264" spans="2:31" ht="38.25" x14ac:dyDescent="0.2">
      <c r="B264" s="23" t="s">
        <v>41</v>
      </c>
      <c r="C264" s="24" t="s">
        <v>42</v>
      </c>
      <c r="D264" s="110"/>
      <c r="E264" s="109"/>
      <c r="F264" s="109"/>
      <c r="G264" s="109"/>
      <c r="H264" s="109"/>
      <c r="I264" s="52">
        <f>SUM(SCDPT1!I223:'SCDPT1'!I263)</f>
        <v>413648666</v>
      </c>
      <c r="J264" s="109"/>
      <c r="K264" s="52">
        <f>SUM(SCDPT1!K223:'SCDPT1'!K263)</f>
        <v>487116396</v>
      </c>
      <c r="L264" s="52">
        <f>SUM(SCDPT1!L223:'SCDPT1'!L263)</f>
        <v>422806048</v>
      </c>
      <c r="M264" s="52">
        <f>SUM(SCDPT1!M223:'SCDPT1'!M263)</f>
        <v>422497319</v>
      </c>
      <c r="N264" s="52">
        <f>SUM(SCDPT1!N223:'SCDPT1'!N263)</f>
        <v>0</v>
      </c>
      <c r="O264" s="52">
        <f>SUM(SCDPT1!O223:'SCDPT1'!O263)</f>
        <v>161643</v>
      </c>
      <c r="P264" s="52">
        <f>SUM(SCDPT1!P223:'SCDPT1'!P263)</f>
        <v>0</v>
      </c>
      <c r="Q264" s="52">
        <f>SUM(SCDPT1!Q223:'SCDPT1'!Q263)</f>
        <v>-4547086</v>
      </c>
      <c r="R264" s="109"/>
      <c r="S264" s="109"/>
      <c r="T264" s="109"/>
      <c r="U264" s="52">
        <f>SUM(SCDPT1!U223:'SCDPT1'!U263)</f>
        <v>7262857</v>
      </c>
      <c r="V264" s="52">
        <f>SUM(SCDPT1!V223:'SCDPT1'!V263)</f>
        <v>22002958</v>
      </c>
      <c r="W264" s="112"/>
      <c r="X264" s="112"/>
      <c r="Y264" s="109"/>
      <c r="Z264" s="109"/>
      <c r="AA264" s="109"/>
      <c r="AB264" s="109"/>
      <c r="AC264" s="109"/>
      <c r="AD264" s="109"/>
      <c r="AE264" s="109"/>
    </row>
    <row r="265" spans="2:31" x14ac:dyDescent="0.2">
      <c r="B265" s="11" t="s">
        <v>24</v>
      </c>
      <c r="C265" s="12" t="s">
        <v>24</v>
      </c>
      <c r="D265" s="13" t="s">
        <v>24</v>
      </c>
      <c r="E265" s="12" t="s">
        <v>24</v>
      </c>
      <c r="F265" s="12" t="s">
        <v>24</v>
      </c>
      <c r="G265" s="12" t="s">
        <v>24</v>
      </c>
      <c r="H265" s="12" t="s">
        <v>24</v>
      </c>
      <c r="I265" s="12" t="s">
        <v>24</v>
      </c>
      <c r="J265" s="12" t="s">
        <v>24</v>
      </c>
      <c r="K265" s="12" t="s">
        <v>24</v>
      </c>
      <c r="L265" s="12" t="s">
        <v>24</v>
      </c>
      <c r="M265" s="12" t="s">
        <v>24</v>
      </c>
      <c r="N265" s="12" t="s">
        <v>24</v>
      </c>
      <c r="O265" s="12" t="s">
        <v>24</v>
      </c>
      <c r="P265" s="12" t="s">
        <v>24</v>
      </c>
      <c r="Q265" s="12" t="s">
        <v>24</v>
      </c>
      <c r="R265" s="12" t="s">
        <v>24</v>
      </c>
      <c r="S265" s="12" t="s">
        <v>24</v>
      </c>
      <c r="T265" s="12" t="s">
        <v>24</v>
      </c>
      <c r="U265" s="12" t="s">
        <v>24</v>
      </c>
      <c r="V265" s="12" t="s">
        <v>24</v>
      </c>
      <c r="W265" s="29" t="s">
        <v>24</v>
      </c>
      <c r="X265" s="29" t="s">
        <v>24</v>
      </c>
      <c r="Y265" s="12" t="s">
        <v>24</v>
      </c>
      <c r="Z265" s="12" t="s">
        <v>24</v>
      </c>
      <c r="AA265" s="12" t="s">
        <v>24</v>
      </c>
      <c r="AB265" s="12" t="s">
        <v>24</v>
      </c>
      <c r="AC265" s="12" t="s">
        <v>24</v>
      </c>
      <c r="AD265" s="12" t="s">
        <v>24</v>
      </c>
      <c r="AE265" s="12" t="s">
        <v>24</v>
      </c>
    </row>
    <row r="266" spans="2:31" x14ac:dyDescent="0.2">
      <c r="B266" s="14" t="s">
        <v>43</v>
      </c>
      <c r="C266" s="33" t="s">
        <v>26</v>
      </c>
      <c r="D266" s="16" t="s">
        <v>26</v>
      </c>
      <c r="E266" s="103" t="s">
        <v>26</v>
      </c>
      <c r="F266" s="18" t="s">
        <v>26</v>
      </c>
      <c r="G266" s="111" t="s">
        <v>26</v>
      </c>
      <c r="H266" s="102" t="s">
        <v>26</v>
      </c>
      <c r="I266" s="21"/>
      <c r="J266" s="71"/>
      <c r="K266" s="21"/>
      <c r="L266" s="21"/>
      <c r="M266" s="21"/>
      <c r="N266" s="21"/>
      <c r="O266" s="21"/>
      <c r="P266" s="21"/>
      <c r="Q266" s="21"/>
      <c r="R266" s="22"/>
      <c r="S266" s="22"/>
      <c r="T266" s="20" t="s">
        <v>26</v>
      </c>
      <c r="U266" s="21"/>
      <c r="V266" s="21"/>
      <c r="W266" s="31"/>
      <c r="X266" s="31"/>
      <c r="Y266" s="109"/>
      <c r="Z266" s="70" t="s">
        <v>26</v>
      </c>
      <c r="AA266" s="20" t="s">
        <v>26</v>
      </c>
      <c r="AB266" s="109"/>
      <c r="AC266" s="19"/>
      <c r="AD266" s="22"/>
      <c r="AE266" s="19"/>
    </row>
    <row r="267" spans="2:31" x14ac:dyDescent="0.2">
      <c r="B267" s="11" t="s">
        <v>24</v>
      </c>
      <c r="C267" s="12" t="s">
        <v>24</v>
      </c>
      <c r="D267" s="13" t="s">
        <v>24</v>
      </c>
      <c r="E267" s="12" t="s">
        <v>24</v>
      </c>
      <c r="F267" s="12" t="s">
        <v>24</v>
      </c>
      <c r="G267" s="12" t="s">
        <v>24</v>
      </c>
      <c r="H267" s="12" t="s">
        <v>24</v>
      </c>
      <c r="I267" s="12" t="s">
        <v>24</v>
      </c>
      <c r="J267" s="12" t="s">
        <v>24</v>
      </c>
      <c r="K267" s="12" t="s">
        <v>24</v>
      </c>
      <c r="L267" s="12" t="s">
        <v>24</v>
      </c>
      <c r="M267" s="12" t="s">
        <v>24</v>
      </c>
      <c r="N267" s="12" t="s">
        <v>24</v>
      </c>
      <c r="O267" s="12" t="s">
        <v>24</v>
      </c>
      <c r="P267" s="12" t="s">
        <v>24</v>
      </c>
      <c r="Q267" s="12" t="s">
        <v>24</v>
      </c>
      <c r="R267" s="12" t="s">
        <v>24</v>
      </c>
      <c r="S267" s="12" t="s">
        <v>24</v>
      </c>
      <c r="T267" s="12" t="s">
        <v>24</v>
      </c>
      <c r="U267" s="12" t="s">
        <v>24</v>
      </c>
      <c r="V267" s="12" t="s">
        <v>24</v>
      </c>
      <c r="W267" s="29" t="s">
        <v>24</v>
      </c>
      <c r="X267" s="29" t="s">
        <v>24</v>
      </c>
      <c r="Y267" s="12" t="s">
        <v>24</v>
      </c>
      <c r="Z267" s="12" t="s">
        <v>24</v>
      </c>
      <c r="AA267" s="12" t="s">
        <v>24</v>
      </c>
      <c r="AB267" s="12" t="s">
        <v>24</v>
      </c>
      <c r="AC267" s="12" t="s">
        <v>24</v>
      </c>
      <c r="AD267" s="12" t="s">
        <v>24</v>
      </c>
      <c r="AE267" s="12" t="s">
        <v>24</v>
      </c>
    </row>
    <row r="268" spans="2:31" ht="38.25" x14ac:dyDescent="0.2">
      <c r="B268" s="23" t="s">
        <v>44</v>
      </c>
      <c r="C268" s="24" t="s">
        <v>45</v>
      </c>
      <c r="D268" s="110"/>
      <c r="E268" s="109"/>
      <c r="F268" s="109"/>
      <c r="G268" s="109"/>
      <c r="H268" s="109"/>
      <c r="I268" s="52">
        <f>SUM(SCDPT1!I265:'SCDPT1'!I267)</f>
        <v>0</v>
      </c>
      <c r="J268" s="109"/>
      <c r="K268" s="52">
        <f>SUM(SCDPT1!K265:'SCDPT1'!K267)</f>
        <v>0</v>
      </c>
      <c r="L268" s="52">
        <f>SUM(SCDPT1!L265:'SCDPT1'!L267)</f>
        <v>0</v>
      </c>
      <c r="M268" s="52">
        <f>SUM(SCDPT1!M265:'SCDPT1'!M267)</f>
        <v>0</v>
      </c>
      <c r="N268" s="52">
        <f>SUM(SCDPT1!N265:'SCDPT1'!N267)</f>
        <v>0</v>
      </c>
      <c r="O268" s="52">
        <f>SUM(SCDPT1!O265:'SCDPT1'!O267)</f>
        <v>0</v>
      </c>
      <c r="P268" s="52">
        <f>SUM(SCDPT1!P265:'SCDPT1'!P267)</f>
        <v>0</v>
      </c>
      <c r="Q268" s="52">
        <f>SUM(SCDPT1!Q265:'SCDPT1'!Q267)</f>
        <v>0</v>
      </c>
      <c r="R268" s="109"/>
      <c r="S268" s="109"/>
      <c r="T268" s="109"/>
      <c r="U268" s="52">
        <f>SUM(SCDPT1!U265:'SCDPT1'!U267)</f>
        <v>0</v>
      </c>
      <c r="V268" s="52">
        <f>SUM(SCDPT1!V265:'SCDPT1'!V267)</f>
        <v>0</v>
      </c>
      <c r="W268" s="112"/>
      <c r="X268" s="112"/>
      <c r="Y268" s="109"/>
      <c r="Z268" s="109"/>
      <c r="AA268" s="109"/>
      <c r="AB268" s="109"/>
      <c r="AC268" s="112"/>
      <c r="AD268" s="109"/>
      <c r="AE268" s="112"/>
    </row>
    <row r="269" spans="2:31" x14ac:dyDescent="0.2">
      <c r="B269" s="11" t="s">
        <v>24</v>
      </c>
      <c r="C269" s="12" t="s">
        <v>24</v>
      </c>
      <c r="D269" s="13" t="s">
        <v>24</v>
      </c>
      <c r="E269" s="12" t="s">
        <v>24</v>
      </c>
      <c r="F269" s="12" t="s">
        <v>24</v>
      </c>
      <c r="G269" s="12" t="s">
        <v>24</v>
      </c>
      <c r="H269" s="12" t="s">
        <v>24</v>
      </c>
      <c r="I269" s="12" t="s">
        <v>24</v>
      </c>
      <c r="J269" s="12" t="s">
        <v>24</v>
      </c>
      <c r="K269" s="12" t="s">
        <v>24</v>
      </c>
      <c r="L269" s="12" t="s">
        <v>24</v>
      </c>
      <c r="M269" s="12" t="s">
        <v>24</v>
      </c>
      <c r="N269" s="12" t="s">
        <v>24</v>
      </c>
      <c r="O269" s="12" t="s">
        <v>24</v>
      </c>
      <c r="P269" s="12" t="s">
        <v>24</v>
      </c>
      <c r="Q269" s="12" t="s">
        <v>24</v>
      </c>
      <c r="R269" s="12" t="s">
        <v>24</v>
      </c>
      <c r="S269" s="12" t="s">
        <v>24</v>
      </c>
      <c r="T269" s="12" t="s">
        <v>24</v>
      </c>
      <c r="U269" s="12" t="s">
        <v>24</v>
      </c>
      <c r="V269" s="12" t="s">
        <v>24</v>
      </c>
      <c r="W269" s="29" t="s">
        <v>24</v>
      </c>
      <c r="X269" s="29" t="s">
        <v>24</v>
      </c>
      <c r="Y269" s="12" t="s">
        <v>24</v>
      </c>
      <c r="Z269" s="12" t="s">
        <v>24</v>
      </c>
      <c r="AA269" s="12" t="s">
        <v>24</v>
      </c>
      <c r="AB269" s="12" t="s">
        <v>24</v>
      </c>
      <c r="AC269" s="12" t="s">
        <v>24</v>
      </c>
      <c r="AD269" s="12" t="s">
        <v>24</v>
      </c>
      <c r="AE269" s="12" t="s">
        <v>24</v>
      </c>
    </row>
    <row r="270" spans="2:31" x14ac:dyDescent="0.2">
      <c r="B270" s="14" t="s">
        <v>46</v>
      </c>
      <c r="C270" s="33" t="s">
        <v>26</v>
      </c>
      <c r="D270" s="16" t="s">
        <v>26</v>
      </c>
      <c r="E270" s="103" t="s">
        <v>26</v>
      </c>
      <c r="F270" s="18" t="s">
        <v>26</v>
      </c>
      <c r="G270" s="111" t="s">
        <v>26</v>
      </c>
      <c r="H270" s="102" t="s">
        <v>26</v>
      </c>
      <c r="I270" s="21"/>
      <c r="J270" s="71"/>
      <c r="K270" s="21"/>
      <c r="L270" s="21"/>
      <c r="M270" s="21"/>
      <c r="N270" s="21"/>
      <c r="O270" s="21"/>
      <c r="P270" s="21"/>
      <c r="Q270" s="21"/>
      <c r="R270" s="22"/>
      <c r="S270" s="22"/>
      <c r="T270" s="20" t="s">
        <v>26</v>
      </c>
      <c r="U270" s="21"/>
      <c r="V270" s="21"/>
      <c r="W270" s="31"/>
      <c r="X270" s="31"/>
      <c r="Y270" s="109"/>
      <c r="Z270" s="70" t="s">
        <v>26</v>
      </c>
      <c r="AA270" s="20" t="s">
        <v>26</v>
      </c>
      <c r="AB270" s="109"/>
      <c r="AC270" s="19"/>
      <c r="AD270" s="22"/>
      <c r="AE270" s="19"/>
    </row>
    <row r="271" spans="2:31" x14ac:dyDescent="0.2">
      <c r="B271" s="11" t="s">
        <v>24</v>
      </c>
      <c r="C271" s="12" t="s">
        <v>24</v>
      </c>
      <c r="D271" s="13" t="s">
        <v>24</v>
      </c>
      <c r="E271" s="12" t="s">
        <v>24</v>
      </c>
      <c r="F271" s="12" t="s">
        <v>24</v>
      </c>
      <c r="G271" s="12" t="s">
        <v>24</v>
      </c>
      <c r="H271" s="12" t="s">
        <v>24</v>
      </c>
      <c r="I271" s="12" t="s">
        <v>24</v>
      </c>
      <c r="J271" s="12" t="s">
        <v>24</v>
      </c>
      <c r="K271" s="12" t="s">
        <v>24</v>
      </c>
      <c r="L271" s="12" t="s">
        <v>24</v>
      </c>
      <c r="M271" s="12" t="s">
        <v>24</v>
      </c>
      <c r="N271" s="12" t="s">
        <v>24</v>
      </c>
      <c r="O271" s="12" t="s">
        <v>24</v>
      </c>
      <c r="P271" s="12" t="s">
        <v>24</v>
      </c>
      <c r="Q271" s="12" t="s">
        <v>24</v>
      </c>
      <c r="R271" s="12" t="s">
        <v>24</v>
      </c>
      <c r="S271" s="12" t="s">
        <v>24</v>
      </c>
      <c r="T271" s="12" t="s">
        <v>24</v>
      </c>
      <c r="U271" s="12" t="s">
        <v>24</v>
      </c>
      <c r="V271" s="12" t="s">
        <v>24</v>
      </c>
      <c r="W271" s="29" t="s">
        <v>24</v>
      </c>
      <c r="X271" s="29" t="s">
        <v>24</v>
      </c>
      <c r="Y271" s="12" t="s">
        <v>24</v>
      </c>
      <c r="Z271" s="12" t="s">
        <v>24</v>
      </c>
      <c r="AA271" s="12" t="s">
        <v>24</v>
      </c>
      <c r="AB271" s="12" t="s">
        <v>24</v>
      </c>
      <c r="AC271" s="12" t="s">
        <v>24</v>
      </c>
      <c r="AD271" s="12" t="s">
        <v>24</v>
      </c>
      <c r="AE271" s="12" t="s">
        <v>24</v>
      </c>
    </row>
    <row r="272" spans="2:31" ht="38.25" x14ac:dyDescent="0.2">
      <c r="B272" s="23" t="s">
        <v>47</v>
      </c>
      <c r="C272" s="24" t="s">
        <v>48</v>
      </c>
      <c r="D272" s="110"/>
      <c r="E272" s="109"/>
      <c r="F272" s="109"/>
      <c r="G272" s="109"/>
      <c r="H272" s="109"/>
      <c r="I272" s="52">
        <f>SUM(SCDPT1!I269:'SCDPT1'!I271)</f>
        <v>0</v>
      </c>
      <c r="J272" s="109"/>
      <c r="K272" s="52">
        <f>SUM(SCDPT1!K269:'SCDPT1'!K271)</f>
        <v>0</v>
      </c>
      <c r="L272" s="52">
        <f>SUM(SCDPT1!L269:'SCDPT1'!L271)</f>
        <v>0</v>
      </c>
      <c r="M272" s="52">
        <f>SUM(SCDPT1!M269:'SCDPT1'!M271)</f>
        <v>0</v>
      </c>
      <c r="N272" s="52">
        <f>SUM(SCDPT1!N269:'SCDPT1'!N271)</f>
        <v>0</v>
      </c>
      <c r="O272" s="52">
        <f>SUM(SCDPT1!O269:'SCDPT1'!O271)</f>
        <v>0</v>
      </c>
      <c r="P272" s="52">
        <f>SUM(SCDPT1!P269:'SCDPT1'!P271)</f>
        <v>0</v>
      </c>
      <c r="Q272" s="52">
        <f>SUM(SCDPT1!Q269:'SCDPT1'!Q271)</f>
        <v>0</v>
      </c>
      <c r="R272" s="109"/>
      <c r="S272" s="109"/>
      <c r="T272" s="109"/>
      <c r="U272" s="52">
        <f>SUM(SCDPT1!U269:'SCDPT1'!U271)</f>
        <v>0</v>
      </c>
      <c r="V272" s="52">
        <f>SUM(SCDPT1!V269:'SCDPT1'!V271)</f>
        <v>0</v>
      </c>
      <c r="W272" s="112"/>
      <c r="X272" s="112"/>
      <c r="Y272" s="109"/>
      <c r="Z272" s="109"/>
      <c r="AA272" s="109"/>
      <c r="AB272" s="109"/>
      <c r="AC272" s="109"/>
      <c r="AD272" s="109"/>
      <c r="AE272" s="109"/>
    </row>
    <row r="273" spans="2:31" x14ac:dyDescent="0.2">
      <c r="B273" s="11" t="s">
        <v>24</v>
      </c>
      <c r="C273" s="12" t="s">
        <v>24</v>
      </c>
      <c r="D273" s="13" t="s">
        <v>24</v>
      </c>
      <c r="E273" s="12" t="s">
        <v>24</v>
      </c>
      <c r="F273" s="12" t="s">
        <v>24</v>
      </c>
      <c r="G273" s="12" t="s">
        <v>24</v>
      </c>
      <c r="H273" s="12" t="s">
        <v>24</v>
      </c>
      <c r="I273" s="12" t="s">
        <v>24</v>
      </c>
      <c r="J273" s="12" t="s">
        <v>24</v>
      </c>
      <c r="K273" s="12" t="s">
        <v>24</v>
      </c>
      <c r="L273" s="12" t="s">
        <v>24</v>
      </c>
      <c r="M273" s="12" t="s">
        <v>24</v>
      </c>
      <c r="N273" s="12" t="s">
        <v>24</v>
      </c>
      <c r="O273" s="12" t="s">
        <v>24</v>
      </c>
      <c r="P273" s="12" t="s">
        <v>24</v>
      </c>
      <c r="Q273" s="12" t="s">
        <v>24</v>
      </c>
      <c r="R273" s="12" t="s">
        <v>24</v>
      </c>
      <c r="S273" s="12" t="s">
        <v>24</v>
      </c>
      <c r="T273" s="12" t="s">
        <v>24</v>
      </c>
      <c r="U273" s="12" t="s">
        <v>24</v>
      </c>
      <c r="V273" s="12" t="s">
        <v>24</v>
      </c>
      <c r="W273" s="29" t="s">
        <v>24</v>
      </c>
      <c r="X273" s="29" t="s">
        <v>24</v>
      </c>
      <c r="Y273" s="12" t="s">
        <v>24</v>
      </c>
      <c r="Z273" s="12" t="s">
        <v>24</v>
      </c>
      <c r="AA273" s="12" t="s">
        <v>24</v>
      </c>
      <c r="AB273" s="12" t="s">
        <v>24</v>
      </c>
      <c r="AC273" s="12" t="s">
        <v>24</v>
      </c>
      <c r="AD273" s="12" t="s">
        <v>24</v>
      </c>
      <c r="AE273" s="12" t="s">
        <v>24</v>
      </c>
    </row>
    <row r="274" spans="2:31" x14ac:dyDescent="0.2">
      <c r="B274" s="14" t="s">
        <v>17792</v>
      </c>
      <c r="C274" s="33" t="s">
        <v>17791</v>
      </c>
      <c r="D274" s="16" t="s">
        <v>17790</v>
      </c>
      <c r="E274" s="103" t="s">
        <v>26</v>
      </c>
      <c r="F274" s="18" t="s">
        <v>5696</v>
      </c>
      <c r="G274" s="111" t="s">
        <v>26</v>
      </c>
      <c r="H274" s="102" t="s">
        <v>4412</v>
      </c>
      <c r="I274" s="21">
        <v>25177000</v>
      </c>
      <c r="J274" s="71">
        <v>134.68199999999999</v>
      </c>
      <c r="K274" s="21">
        <v>134682000</v>
      </c>
      <c r="L274" s="21">
        <v>100000000</v>
      </c>
      <c r="M274" s="21">
        <v>81924483</v>
      </c>
      <c r="N274" s="21"/>
      <c r="O274" s="21">
        <v>5272628</v>
      </c>
      <c r="P274" s="21"/>
      <c r="Q274" s="21"/>
      <c r="R274" s="22">
        <v>0</v>
      </c>
      <c r="S274" s="22">
        <v>7.7709999999999999</v>
      </c>
      <c r="T274" s="20" t="s">
        <v>4965</v>
      </c>
      <c r="U274" s="21"/>
      <c r="V274" s="21"/>
      <c r="W274" s="34">
        <v>35601</v>
      </c>
      <c r="X274" s="34">
        <v>47802</v>
      </c>
      <c r="Y274" s="109"/>
      <c r="Z274" s="70" t="s">
        <v>531</v>
      </c>
      <c r="AA274" s="20" t="s">
        <v>26</v>
      </c>
      <c r="AB274" s="109"/>
      <c r="AC274" s="19"/>
      <c r="AD274" s="22"/>
      <c r="AE274" s="19"/>
    </row>
    <row r="275" spans="2:31" x14ac:dyDescent="0.2">
      <c r="B275" s="14" t="s">
        <v>17789</v>
      </c>
      <c r="C275" s="33" t="s">
        <v>17788</v>
      </c>
      <c r="D275" s="16" t="s">
        <v>17787</v>
      </c>
      <c r="E275" s="103" t="s">
        <v>26</v>
      </c>
      <c r="F275" s="18" t="s">
        <v>116</v>
      </c>
      <c r="G275" s="111" t="s">
        <v>590</v>
      </c>
      <c r="H275" s="102" t="s">
        <v>4412</v>
      </c>
      <c r="I275" s="21">
        <v>12276609</v>
      </c>
      <c r="J275" s="71">
        <v>104.9</v>
      </c>
      <c r="K275" s="21">
        <v>12878163</v>
      </c>
      <c r="L275" s="21">
        <v>12276609</v>
      </c>
      <c r="M275" s="21">
        <v>12276609</v>
      </c>
      <c r="N275" s="21"/>
      <c r="O275" s="21"/>
      <c r="P275" s="21"/>
      <c r="Q275" s="21"/>
      <c r="R275" s="22">
        <v>3.7949999999999999</v>
      </c>
      <c r="S275" s="22">
        <v>3.8130000000000002</v>
      </c>
      <c r="T275" s="20" t="s">
        <v>4969</v>
      </c>
      <c r="U275" s="21">
        <v>60825</v>
      </c>
      <c r="V275" s="21">
        <v>465897</v>
      </c>
      <c r="W275" s="34">
        <v>40351</v>
      </c>
      <c r="X275" s="34">
        <v>44514</v>
      </c>
      <c r="Y275" s="109"/>
      <c r="Z275" s="70" t="s">
        <v>5188</v>
      </c>
      <c r="AA275" s="20" t="s">
        <v>26</v>
      </c>
      <c r="AB275" s="109"/>
      <c r="AC275" s="31"/>
      <c r="AD275" s="22"/>
      <c r="AE275" s="31"/>
    </row>
    <row r="276" spans="2:31" x14ac:dyDescent="0.2">
      <c r="B276" s="11" t="s">
        <v>24</v>
      </c>
      <c r="C276" s="12" t="s">
        <v>24</v>
      </c>
      <c r="D276" s="13" t="s">
        <v>24</v>
      </c>
      <c r="E276" s="12" t="s">
        <v>24</v>
      </c>
      <c r="F276" s="12" t="s">
        <v>24</v>
      </c>
      <c r="G276" s="12" t="s">
        <v>24</v>
      </c>
      <c r="H276" s="12" t="s">
        <v>24</v>
      </c>
      <c r="I276" s="12" t="s">
        <v>24</v>
      </c>
      <c r="J276" s="12" t="s">
        <v>24</v>
      </c>
      <c r="K276" s="12" t="s">
        <v>24</v>
      </c>
      <c r="L276" s="12" t="s">
        <v>24</v>
      </c>
      <c r="M276" s="12" t="s">
        <v>24</v>
      </c>
      <c r="N276" s="12" t="s">
        <v>24</v>
      </c>
      <c r="O276" s="12" t="s">
        <v>24</v>
      </c>
      <c r="P276" s="12" t="s">
        <v>24</v>
      </c>
      <c r="Q276" s="12" t="s">
        <v>24</v>
      </c>
      <c r="R276" s="12" t="s">
        <v>24</v>
      </c>
      <c r="S276" s="12" t="s">
        <v>24</v>
      </c>
      <c r="T276" s="12" t="s">
        <v>24</v>
      </c>
      <c r="U276" s="12" t="s">
        <v>24</v>
      </c>
      <c r="V276" s="12" t="s">
        <v>24</v>
      </c>
      <c r="W276" s="29" t="s">
        <v>24</v>
      </c>
      <c r="X276" s="29" t="s">
        <v>24</v>
      </c>
      <c r="Y276" s="12" t="s">
        <v>24</v>
      </c>
      <c r="Z276" s="12" t="s">
        <v>24</v>
      </c>
      <c r="AA276" s="12" t="s">
        <v>24</v>
      </c>
      <c r="AB276" s="12" t="s">
        <v>24</v>
      </c>
      <c r="AC276" s="12" t="s">
        <v>24</v>
      </c>
      <c r="AD276" s="12" t="s">
        <v>24</v>
      </c>
      <c r="AE276" s="12" t="s">
        <v>24</v>
      </c>
    </row>
    <row r="277" spans="2:31" ht="51" x14ac:dyDescent="0.2">
      <c r="B277" s="23" t="s">
        <v>50</v>
      </c>
      <c r="C277" s="24" t="s">
        <v>51</v>
      </c>
      <c r="D277" s="110"/>
      <c r="E277" s="109"/>
      <c r="F277" s="109"/>
      <c r="G277" s="109"/>
      <c r="H277" s="109"/>
      <c r="I277" s="52">
        <f>SUM(SCDPT1!I273:'SCDPT1'!I276)</f>
        <v>37453609</v>
      </c>
      <c r="J277" s="109"/>
      <c r="K277" s="52">
        <f>SUM(SCDPT1!K273:'SCDPT1'!K276)</f>
        <v>147560163</v>
      </c>
      <c r="L277" s="52">
        <f>SUM(SCDPT1!L273:'SCDPT1'!L276)</f>
        <v>112276609</v>
      </c>
      <c r="M277" s="52">
        <f>SUM(SCDPT1!M273:'SCDPT1'!M276)</f>
        <v>94201092</v>
      </c>
      <c r="N277" s="52">
        <f>SUM(SCDPT1!N273:'SCDPT1'!N276)</f>
        <v>0</v>
      </c>
      <c r="O277" s="52">
        <f>SUM(SCDPT1!O273:'SCDPT1'!O276)</f>
        <v>5272628</v>
      </c>
      <c r="P277" s="52">
        <f>SUM(SCDPT1!P273:'SCDPT1'!P276)</f>
        <v>0</v>
      </c>
      <c r="Q277" s="52">
        <f>SUM(SCDPT1!Q273:'SCDPT1'!Q276)</f>
        <v>0</v>
      </c>
      <c r="R277" s="109"/>
      <c r="S277" s="109"/>
      <c r="T277" s="109"/>
      <c r="U277" s="52">
        <f>SUM(SCDPT1!U273:'SCDPT1'!U276)</f>
        <v>60825</v>
      </c>
      <c r="V277" s="52">
        <f>SUM(SCDPT1!V273:'SCDPT1'!V276)</f>
        <v>465897</v>
      </c>
      <c r="W277" s="112"/>
      <c r="X277" s="112"/>
      <c r="Y277" s="109"/>
      <c r="Z277" s="109"/>
      <c r="AA277" s="109"/>
      <c r="AB277" s="109"/>
      <c r="AC277" s="109"/>
      <c r="AD277" s="109"/>
      <c r="AE277" s="109"/>
    </row>
    <row r="278" spans="2:31" ht="25.5" x14ac:dyDescent="0.2">
      <c r="B278" s="23" t="s">
        <v>52</v>
      </c>
      <c r="C278" s="24" t="s">
        <v>53</v>
      </c>
      <c r="D278" s="110"/>
      <c r="E278" s="109"/>
      <c r="F278" s="109"/>
      <c r="G278" s="109"/>
      <c r="H278" s="109"/>
      <c r="I278" s="52">
        <f>SCDPT1!I264+SCDPT1!I268+SCDPT1!I272+SCDPT1!I277</f>
        <v>451102275</v>
      </c>
      <c r="J278" s="109"/>
      <c r="K278" s="52">
        <f>SCDPT1!K264+SCDPT1!K268+SCDPT1!K272+SCDPT1!K277</f>
        <v>634676559</v>
      </c>
      <c r="L278" s="52">
        <f>SCDPT1!L264+SCDPT1!L268+SCDPT1!L272+SCDPT1!L277</f>
        <v>535082657</v>
      </c>
      <c r="M278" s="52">
        <f>SCDPT1!M264+SCDPT1!M268+SCDPT1!M272+SCDPT1!M277</f>
        <v>516698411</v>
      </c>
      <c r="N278" s="52">
        <f>SCDPT1!N264+SCDPT1!N268+SCDPT1!N272+SCDPT1!N277</f>
        <v>0</v>
      </c>
      <c r="O278" s="52">
        <f>SCDPT1!O264+SCDPT1!O268+SCDPT1!O272+SCDPT1!O277</f>
        <v>5434271</v>
      </c>
      <c r="P278" s="52">
        <f>SCDPT1!P264+SCDPT1!P268+SCDPT1!P272+SCDPT1!P277</f>
        <v>0</v>
      </c>
      <c r="Q278" s="52">
        <f>SCDPT1!Q264+SCDPT1!Q268+SCDPT1!Q272+SCDPT1!Q277</f>
        <v>-4547086</v>
      </c>
      <c r="R278" s="109"/>
      <c r="S278" s="109"/>
      <c r="T278" s="109"/>
      <c r="U278" s="52">
        <f>SCDPT1!U264+SCDPT1!U268+SCDPT1!U272+SCDPT1!U277</f>
        <v>7323682</v>
      </c>
      <c r="V278" s="52">
        <f>SCDPT1!V264+SCDPT1!V268+SCDPT1!V272+SCDPT1!V277</f>
        <v>22468855</v>
      </c>
      <c r="W278" s="112"/>
      <c r="X278" s="112"/>
      <c r="Y278" s="109"/>
      <c r="Z278" s="109"/>
      <c r="AA278" s="109"/>
      <c r="AB278" s="109"/>
      <c r="AC278" s="109"/>
      <c r="AD278" s="109"/>
      <c r="AE278" s="109"/>
    </row>
    <row r="279" spans="2:31" x14ac:dyDescent="0.2">
      <c r="B279" s="11" t="s">
        <v>24</v>
      </c>
      <c r="C279" s="12" t="s">
        <v>24</v>
      </c>
      <c r="D279" s="13" t="s">
        <v>24</v>
      </c>
      <c r="E279" s="12" t="s">
        <v>24</v>
      </c>
      <c r="F279" s="12" t="s">
        <v>24</v>
      </c>
      <c r="G279" s="12" t="s">
        <v>24</v>
      </c>
      <c r="H279" s="12" t="s">
        <v>24</v>
      </c>
      <c r="I279" s="12" t="s">
        <v>24</v>
      </c>
      <c r="J279" s="12" t="s">
        <v>24</v>
      </c>
      <c r="K279" s="12" t="s">
        <v>24</v>
      </c>
      <c r="L279" s="12" t="s">
        <v>24</v>
      </c>
      <c r="M279" s="12" t="s">
        <v>24</v>
      </c>
      <c r="N279" s="12" t="s">
        <v>24</v>
      </c>
      <c r="O279" s="12" t="s">
        <v>24</v>
      </c>
      <c r="P279" s="12" t="s">
        <v>24</v>
      </c>
      <c r="Q279" s="12" t="s">
        <v>24</v>
      </c>
      <c r="R279" s="12" t="s">
        <v>24</v>
      </c>
      <c r="S279" s="12" t="s">
        <v>24</v>
      </c>
      <c r="T279" s="12" t="s">
        <v>24</v>
      </c>
      <c r="U279" s="12" t="s">
        <v>24</v>
      </c>
      <c r="V279" s="12" t="s">
        <v>24</v>
      </c>
      <c r="W279" s="29" t="s">
        <v>24</v>
      </c>
      <c r="X279" s="29" t="s">
        <v>24</v>
      </c>
      <c r="Y279" s="12" t="s">
        <v>24</v>
      </c>
      <c r="Z279" s="12" t="s">
        <v>24</v>
      </c>
      <c r="AA279" s="12" t="s">
        <v>24</v>
      </c>
      <c r="AB279" s="12" t="s">
        <v>24</v>
      </c>
      <c r="AC279" s="12" t="s">
        <v>24</v>
      </c>
      <c r="AD279" s="12" t="s">
        <v>24</v>
      </c>
      <c r="AE279" s="12" t="s">
        <v>24</v>
      </c>
    </row>
    <row r="280" spans="2:31" x14ac:dyDescent="0.2">
      <c r="B280" s="14" t="s">
        <v>17786</v>
      </c>
      <c r="C280" s="33" t="s">
        <v>17785</v>
      </c>
      <c r="D280" s="16" t="s">
        <v>17784</v>
      </c>
      <c r="E280" s="103" t="s">
        <v>26</v>
      </c>
      <c r="F280" s="18" t="s">
        <v>26</v>
      </c>
      <c r="G280" s="111" t="s">
        <v>26</v>
      </c>
      <c r="H280" s="102" t="s">
        <v>323</v>
      </c>
      <c r="I280" s="21">
        <v>4000000</v>
      </c>
      <c r="J280" s="71">
        <v>128.11600000000001</v>
      </c>
      <c r="K280" s="21">
        <v>5124640</v>
      </c>
      <c r="L280" s="21">
        <v>4000000</v>
      </c>
      <c r="M280" s="21">
        <v>4000000</v>
      </c>
      <c r="N280" s="21"/>
      <c r="O280" s="21"/>
      <c r="P280" s="21"/>
      <c r="Q280" s="21"/>
      <c r="R280" s="22">
        <v>5.742</v>
      </c>
      <c r="S280" s="22">
        <v>5.742</v>
      </c>
      <c r="T280" s="20" t="s">
        <v>118</v>
      </c>
      <c r="U280" s="21">
        <v>95700</v>
      </c>
      <c r="V280" s="21">
        <v>229680</v>
      </c>
      <c r="W280" s="34">
        <v>40520</v>
      </c>
      <c r="X280" s="34">
        <v>48792</v>
      </c>
      <c r="Y280" s="114" t="s">
        <v>17585</v>
      </c>
      <c r="Z280" s="70" t="s">
        <v>4927</v>
      </c>
      <c r="AA280" s="20" t="s">
        <v>4926</v>
      </c>
      <c r="AB280" s="109"/>
      <c r="AC280" s="19"/>
      <c r="AD280" s="22"/>
      <c r="AE280" s="19"/>
    </row>
    <row r="281" spans="2:31" x14ac:dyDescent="0.2">
      <c r="B281" s="14" t="s">
        <v>17783</v>
      </c>
      <c r="C281" s="33" t="s">
        <v>17782</v>
      </c>
      <c r="D281" s="16" t="s">
        <v>17781</v>
      </c>
      <c r="E281" s="103" t="s">
        <v>26</v>
      </c>
      <c r="F281" s="18" t="s">
        <v>26</v>
      </c>
      <c r="G281" s="111" t="s">
        <v>4412</v>
      </c>
      <c r="H281" s="102" t="s">
        <v>323</v>
      </c>
      <c r="I281" s="21">
        <v>7247457</v>
      </c>
      <c r="J281" s="71">
        <v>103.36199999999999</v>
      </c>
      <c r="K281" s="21">
        <v>6925254</v>
      </c>
      <c r="L281" s="21">
        <v>6700000</v>
      </c>
      <c r="M281" s="21">
        <v>6791725</v>
      </c>
      <c r="N281" s="21"/>
      <c r="O281" s="21">
        <v>-54748</v>
      </c>
      <c r="P281" s="21"/>
      <c r="Q281" s="21"/>
      <c r="R281" s="22">
        <v>5</v>
      </c>
      <c r="S281" s="22">
        <v>4.05</v>
      </c>
      <c r="T281" s="20" t="s">
        <v>85</v>
      </c>
      <c r="U281" s="21">
        <v>167500</v>
      </c>
      <c r="V281" s="21">
        <v>335000</v>
      </c>
      <c r="W281" s="34">
        <v>37909</v>
      </c>
      <c r="X281" s="34">
        <v>41821</v>
      </c>
      <c r="Y281" s="114" t="s">
        <v>13522</v>
      </c>
      <c r="Z281" s="70" t="s">
        <v>4927</v>
      </c>
      <c r="AA281" s="20" t="s">
        <v>4926</v>
      </c>
      <c r="AB281" s="109"/>
      <c r="AC281" s="28">
        <v>41456</v>
      </c>
      <c r="AD281" s="22">
        <v>101</v>
      </c>
      <c r="AE281" s="19"/>
    </row>
    <row r="282" spans="2:31" x14ac:dyDescent="0.2">
      <c r="B282" s="14" t="s">
        <v>17780</v>
      </c>
      <c r="C282" s="33" t="s">
        <v>17779</v>
      </c>
      <c r="D282" s="16" t="s">
        <v>17778</v>
      </c>
      <c r="E282" s="103" t="s">
        <v>26</v>
      </c>
      <c r="F282" s="18" t="s">
        <v>26</v>
      </c>
      <c r="G282" s="111" t="s">
        <v>26</v>
      </c>
      <c r="H282" s="102" t="s">
        <v>323</v>
      </c>
      <c r="I282" s="21">
        <v>11880529</v>
      </c>
      <c r="J282" s="71">
        <v>122.745</v>
      </c>
      <c r="K282" s="21">
        <v>12397245</v>
      </c>
      <c r="L282" s="21">
        <v>10100000</v>
      </c>
      <c r="M282" s="21">
        <v>11273017</v>
      </c>
      <c r="N282" s="21"/>
      <c r="O282" s="21">
        <v>-185715</v>
      </c>
      <c r="P282" s="21"/>
      <c r="Q282" s="21"/>
      <c r="R282" s="22">
        <v>5.5</v>
      </c>
      <c r="S282" s="22">
        <v>3.15</v>
      </c>
      <c r="T282" s="20" t="s">
        <v>89</v>
      </c>
      <c r="U282" s="21">
        <v>46292</v>
      </c>
      <c r="V282" s="21">
        <v>555500</v>
      </c>
      <c r="W282" s="34">
        <v>40095</v>
      </c>
      <c r="X282" s="34">
        <v>43252</v>
      </c>
      <c r="Y282" s="114" t="s">
        <v>13522</v>
      </c>
      <c r="Z282" s="70" t="s">
        <v>4927</v>
      </c>
      <c r="AA282" s="20" t="s">
        <v>4926</v>
      </c>
      <c r="AB282" s="109"/>
      <c r="AC282" s="19"/>
      <c r="AD282" s="22"/>
      <c r="AE282" s="19"/>
    </row>
    <row r="283" spans="2:31" x14ac:dyDescent="0.2">
      <c r="B283" s="14" t="s">
        <v>17777</v>
      </c>
      <c r="C283" s="33" t="s">
        <v>17776</v>
      </c>
      <c r="D283" s="16" t="s">
        <v>17775</v>
      </c>
      <c r="E283" s="103" t="s">
        <v>26</v>
      </c>
      <c r="F283" s="18" t="s">
        <v>26</v>
      </c>
      <c r="G283" s="111" t="s">
        <v>26</v>
      </c>
      <c r="H283" s="102" t="s">
        <v>323</v>
      </c>
      <c r="I283" s="21">
        <v>18000000</v>
      </c>
      <c r="J283" s="71">
        <v>116.645</v>
      </c>
      <c r="K283" s="21">
        <v>20996100</v>
      </c>
      <c r="L283" s="21">
        <v>18000000</v>
      </c>
      <c r="M283" s="21">
        <v>18000000</v>
      </c>
      <c r="N283" s="21"/>
      <c r="O283" s="21"/>
      <c r="P283" s="21"/>
      <c r="Q283" s="21"/>
      <c r="R283" s="22">
        <v>4.5030000000000001</v>
      </c>
      <c r="S283" s="22">
        <v>4.5030000000000001</v>
      </c>
      <c r="T283" s="20" t="s">
        <v>4965</v>
      </c>
      <c r="U283" s="21">
        <v>135090</v>
      </c>
      <c r="V283" s="21">
        <v>810540</v>
      </c>
      <c r="W283" s="34">
        <v>40121</v>
      </c>
      <c r="X283" s="34">
        <v>45962</v>
      </c>
      <c r="Y283" s="114" t="s">
        <v>16710</v>
      </c>
      <c r="Z283" s="70" t="s">
        <v>4927</v>
      </c>
      <c r="AA283" s="20" t="s">
        <v>4926</v>
      </c>
      <c r="AB283" s="109"/>
      <c r="AC283" s="19"/>
      <c r="AD283" s="22"/>
      <c r="AE283" s="19"/>
    </row>
    <row r="284" spans="2:31" x14ac:dyDescent="0.2">
      <c r="B284" s="14" t="s">
        <v>17774</v>
      </c>
      <c r="C284" s="33" t="s">
        <v>17773</v>
      </c>
      <c r="D284" s="16" t="s">
        <v>17768</v>
      </c>
      <c r="E284" s="103" t="s">
        <v>26</v>
      </c>
      <c r="F284" s="18" t="s">
        <v>26</v>
      </c>
      <c r="G284" s="111" t="s">
        <v>26</v>
      </c>
      <c r="H284" s="102" t="s">
        <v>323</v>
      </c>
      <c r="I284" s="21">
        <v>1087218</v>
      </c>
      <c r="J284" s="71">
        <v>114.096</v>
      </c>
      <c r="K284" s="21">
        <v>1169484</v>
      </c>
      <c r="L284" s="21">
        <v>1025000</v>
      </c>
      <c r="M284" s="21">
        <v>1064690</v>
      </c>
      <c r="N284" s="21"/>
      <c r="O284" s="21">
        <v>-7542</v>
      </c>
      <c r="P284" s="21"/>
      <c r="Q284" s="21"/>
      <c r="R284" s="22">
        <v>4</v>
      </c>
      <c r="S284" s="22">
        <v>3.13</v>
      </c>
      <c r="T284" s="20" t="s">
        <v>4965</v>
      </c>
      <c r="U284" s="21">
        <v>6833</v>
      </c>
      <c r="V284" s="21">
        <v>41000</v>
      </c>
      <c r="W284" s="34">
        <v>40129</v>
      </c>
      <c r="X284" s="34">
        <v>43040</v>
      </c>
      <c r="Y284" s="114" t="s">
        <v>13534</v>
      </c>
      <c r="Z284" s="70" t="s">
        <v>4927</v>
      </c>
      <c r="AA284" s="20" t="s">
        <v>4926</v>
      </c>
      <c r="AB284" s="109"/>
      <c r="AC284" s="19"/>
      <c r="AD284" s="22"/>
      <c r="AE284" s="19"/>
    </row>
    <row r="285" spans="2:31" x14ac:dyDescent="0.2">
      <c r="B285" s="14" t="s">
        <v>17772</v>
      </c>
      <c r="C285" s="33" t="s">
        <v>17771</v>
      </c>
      <c r="D285" s="16" t="s">
        <v>17768</v>
      </c>
      <c r="E285" s="103" t="s">
        <v>26</v>
      </c>
      <c r="F285" s="18" t="s">
        <v>26</v>
      </c>
      <c r="G285" s="111" t="s">
        <v>26</v>
      </c>
      <c r="H285" s="102" t="s">
        <v>323</v>
      </c>
      <c r="I285" s="21">
        <v>1052190</v>
      </c>
      <c r="J285" s="71">
        <v>116.012</v>
      </c>
      <c r="K285" s="21">
        <v>1160120</v>
      </c>
      <c r="L285" s="21">
        <v>1000000</v>
      </c>
      <c r="M285" s="21">
        <v>1035777</v>
      </c>
      <c r="N285" s="21"/>
      <c r="O285" s="21">
        <v>-5498</v>
      </c>
      <c r="P285" s="21"/>
      <c r="Q285" s="21"/>
      <c r="R285" s="22">
        <v>4</v>
      </c>
      <c r="S285" s="22">
        <v>3.32</v>
      </c>
      <c r="T285" s="20" t="s">
        <v>4965</v>
      </c>
      <c r="U285" s="21">
        <v>6667</v>
      </c>
      <c r="V285" s="21">
        <v>40000</v>
      </c>
      <c r="W285" s="28">
        <v>40129</v>
      </c>
      <c r="X285" s="28">
        <v>43405</v>
      </c>
      <c r="Y285" s="114" t="s">
        <v>13534</v>
      </c>
      <c r="Z285" s="70" t="s">
        <v>4927</v>
      </c>
      <c r="AA285" s="20" t="s">
        <v>4926</v>
      </c>
      <c r="AB285" s="109"/>
      <c r="AC285" s="19"/>
      <c r="AD285" s="22"/>
      <c r="AE285" s="19"/>
    </row>
    <row r="286" spans="2:31" x14ac:dyDescent="0.2">
      <c r="B286" s="14" t="s">
        <v>17770</v>
      </c>
      <c r="C286" s="33" t="s">
        <v>17769</v>
      </c>
      <c r="D286" s="16" t="s">
        <v>17768</v>
      </c>
      <c r="E286" s="103" t="s">
        <v>26</v>
      </c>
      <c r="F286" s="18" t="s">
        <v>26</v>
      </c>
      <c r="G286" s="111" t="s">
        <v>26</v>
      </c>
      <c r="H286" s="102" t="s">
        <v>323</v>
      </c>
      <c r="I286" s="21">
        <v>5438350</v>
      </c>
      <c r="J286" s="71">
        <v>120.76</v>
      </c>
      <c r="K286" s="21">
        <v>6038000</v>
      </c>
      <c r="L286" s="21">
        <v>5000000</v>
      </c>
      <c r="M286" s="21">
        <v>5317053</v>
      </c>
      <c r="N286" s="21"/>
      <c r="O286" s="21">
        <v>-37887</v>
      </c>
      <c r="P286" s="21"/>
      <c r="Q286" s="21"/>
      <c r="R286" s="22">
        <v>4.5</v>
      </c>
      <c r="S286" s="22">
        <v>3.45</v>
      </c>
      <c r="T286" s="20" t="s">
        <v>4965</v>
      </c>
      <c r="U286" s="21">
        <v>37500</v>
      </c>
      <c r="V286" s="21">
        <v>225000</v>
      </c>
      <c r="W286" s="28">
        <v>40129</v>
      </c>
      <c r="X286" s="28">
        <v>43770</v>
      </c>
      <c r="Y286" s="114" t="s">
        <v>13534</v>
      </c>
      <c r="Z286" s="70" t="s">
        <v>4927</v>
      </c>
      <c r="AA286" s="20" t="s">
        <v>4926</v>
      </c>
      <c r="AB286" s="109"/>
      <c r="AC286" s="19"/>
      <c r="AD286" s="22"/>
      <c r="AE286" s="19"/>
    </row>
    <row r="287" spans="2:31" x14ac:dyDescent="0.2">
      <c r="B287" s="14" t="s">
        <v>17767</v>
      </c>
      <c r="C287" s="33" t="s">
        <v>17766</v>
      </c>
      <c r="D287" s="16" t="s">
        <v>17055</v>
      </c>
      <c r="E287" s="103" t="s">
        <v>26</v>
      </c>
      <c r="F287" s="18" t="s">
        <v>26</v>
      </c>
      <c r="G287" s="111" t="s">
        <v>26</v>
      </c>
      <c r="H287" s="102" t="s">
        <v>323</v>
      </c>
      <c r="I287" s="21">
        <v>20000000</v>
      </c>
      <c r="J287" s="71">
        <v>102.932</v>
      </c>
      <c r="K287" s="21">
        <v>20586400</v>
      </c>
      <c r="L287" s="21">
        <v>20000000</v>
      </c>
      <c r="M287" s="21">
        <v>20000000</v>
      </c>
      <c r="N287" s="21"/>
      <c r="O287" s="21"/>
      <c r="P287" s="21"/>
      <c r="Q287" s="21"/>
      <c r="R287" s="22">
        <v>4.0709999999999997</v>
      </c>
      <c r="S287" s="22">
        <v>4.0709999999999997</v>
      </c>
      <c r="T287" s="20" t="s">
        <v>85</v>
      </c>
      <c r="U287" s="21">
        <v>407100</v>
      </c>
      <c r="V287" s="21">
        <v>814200</v>
      </c>
      <c r="W287" s="28">
        <v>40186</v>
      </c>
      <c r="X287" s="28">
        <v>41640</v>
      </c>
      <c r="Y287" s="114" t="s">
        <v>13622</v>
      </c>
      <c r="Z287" s="70" t="s">
        <v>4927</v>
      </c>
      <c r="AA287" s="20" t="s">
        <v>4926</v>
      </c>
      <c r="AB287" s="109"/>
      <c r="AC287" s="19"/>
      <c r="AD287" s="22"/>
      <c r="AE287" s="19"/>
    </row>
    <row r="288" spans="2:31" x14ac:dyDescent="0.2">
      <c r="B288" s="14" t="s">
        <v>17765</v>
      </c>
      <c r="C288" s="33" t="s">
        <v>17764</v>
      </c>
      <c r="D288" s="16" t="s">
        <v>17055</v>
      </c>
      <c r="E288" s="103" t="s">
        <v>26</v>
      </c>
      <c r="F288" s="18" t="s">
        <v>26</v>
      </c>
      <c r="G288" s="111" t="s">
        <v>26</v>
      </c>
      <c r="H288" s="102" t="s">
        <v>323</v>
      </c>
      <c r="I288" s="21">
        <v>10617800</v>
      </c>
      <c r="J288" s="71">
        <v>106.015</v>
      </c>
      <c r="K288" s="21">
        <v>10601500</v>
      </c>
      <c r="L288" s="21">
        <v>10000000</v>
      </c>
      <c r="M288" s="21">
        <v>10543884</v>
      </c>
      <c r="N288" s="21"/>
      <c r="O288" s="21">
        <v>-73916</v>
      </c>
      <c r="P288" s="21"/>
      <c r="Q288" s="21"/>
      <c r="R288" s="22">
        <v>4.4210000000000003</v>
      </c>
      <c r="S288" s="22">
        <v>1.645</v>
      </c>
      <c r="T288" s="20" t="s">
        <v>85</v>
      </c>
      <c r="U288" s="21">
        <v>221050</v>
      </c>
      <c r="V288" s="21"/>
      <c r="W288" s="28">
        <v>41170</v>
      </c>
      <c r="X288" s="28">
        <v>42005</v>
      </c>
      <c r="Y288" s="114" t="s">
        <v>13622</v>
      </c>
      <c r="Z288" s="70" t="s">
        <v>4927</v>
      </c>
      <c r="AA288" s="20" t="s">
        <v>4926</v>
      </c>
      <c r="AB288" s="109"/>
      <c r="AC288" s="19"/>
      <c r="AD288" s="22"/>
      <c r="AE288" s="19"/>
    </row>
    <row r="289" spans="2:31" x14ac:dyDescent="0.2">
      <c r="B289" s="14" t="s">
        <v>17763</v>
      </c>
      <c r="C289" s="33" t="s">
        <v>17762</v>
      </c>
      <c r="D289" s="16" t="s">
        <v>16832</v>
      </c>
      <c r="E289" s="103" t="s">
        <v>26</v>
      </c>
      <c r="F289" s="18" t="s">
        <v>26</v>
      </c>
      <c r="G289" s="111" t="s">
        <v>26</v>
      </c>
      <c r="H289" s="102" t="s">
        <v>323</v>
      </c>
      <c r="I289" s="21">
        <v>11012600</v>
      </c>
      <c r="J289" s="71">
        <v>120.839</v>
      </c>
      <c r="K289" s="21">
        <v>12083900</v>
      </c>
      <c r="L289" s="21">
        <v>10000000</v>
      </c>
      <c r="M289" s="21">
        <v>10429460</v>
      </c>
      <c r="N289" s="21"/>
      <c r="O289" s="21">
        <v>-79638</v>
      </c>
      <c r="P289" s="21"/>
      <c r="Q289" s="21"/>
      <c r="R289" s="22">
        <v>5.5</v>
      </c>
      <c r="S289" s="22">
        <v>4.4850000000000003</v>
      </c>
      <c r="T289" s="20" t="s">
        <v>4949</v>
      </c>
      <c r="U289" s="21">
        <v>137500</v>
      </c>
      <c r="V289" s="21">
        <v>550000</v>
      </c>
      <c r="W289" s="28">
        <v>38113</v>
      </c>
      <c r="X289" s="28">
        <v>43009</v>
      </c>
      <c r="Y289" s="114" t="s">
        <v>13586</v>
      </c>
      <c r="Z289" s="70" t="s">
        <v>4927</v>
      </c>
      <c r="AA289" s="20" t="s">
        <v>4926</v>
      </c>
      <c r="AB289" s="109"/>
      <c r="AC289" s="19"/>
      <c r="AD289" s="22"/>
      <c r="AE289" s="19"/>
    </row>
    <row r="290" spans="2:31" x14ac:dyDescent="0.2">
      <c r="B290" s="14" t="s">
        <v>17761</v>
      </c>
      <c r="C290" s="33" t="s">
        <v>17760</v>
      </c>
      <c r="D290" s="16" t="s">
        <v>16545</v>
      </c>
      <c r="E290" s="103" t="s">
        <v>26</v>
      </c>
      <c r="F290" s="18" t="s">
        <v>26</v>
      </c>
      <c r="G290" s="111" t="s">
        <v>4412</v>
      </c>
      <c r="H290" s="102" t="s">
        <v>323</v>
      </c>
      <c r="I290" s="21">
        <v>6903074</v>
      </c>
      <c r="J290" s="71">
        <v>100.35899999999999</v>
      </c>
      <c r="K290" s="21">
        <v>6688927</v>
      </c>
      <c r="L290" s="21">
        <v>6665000</v>
      </c>
      <c r="M290" s="21">
        <v>6667745</v>
      </c>
      <c r="N290" s="21"/>
      <c r="O290" s="21">
        <v>-33431</v>
      </c>
      <c r="P290" s="21"/>
      <c r="Q290" s="21"/>
      <c r="R290" s="22">
        <v>5</v>
      </c>
      <c r="S290" s="22">
        <v>4.5</v>
      </c>
      <c r="T290" s="20" t="s">
        <v>118</v>
      </c>
      <c r="U290" s="21">
        <v>138854</v>
      </c>
      <c r="V290" s="21">
        <v>333250</v>
      </c>
      <c r="W290" s="28">
        <v>38112</v>
      </c>
      <c r="X290" s="28">
        <v>43497</v>
      </c>
      <c r="Y290" s="114" t="s">
        <v>13530</v>
      </c>
      <c r="Z290" s="70" t="s">
        <v>4927</v>
      </c>
      <c r="AA290" s="20" t="s">
        <v>4926</v>
      </c>
      <c r="AB290" s="109"/>
      <c r="AC290" s="28">
        <v>41306</v>
      </c>
      <c r="AD290" s="22">
        <v>100</v>
      </c>
      <c r="AE290" s="28">
        <v>41306</v>
      </c>
    </row>
    <row r="291" spans="2:31" x14ac:dyDescent="0.2">
      <c r="B291" s="14" t="s">
        <v>17759</v>
      </c>
      <c r="C291" s="33" t="s">
        <v>17758</v>
      </c>
      <c r="D291" s="16" t="s">
        <v>16545</v>
      </c>
      <c r="E291" s="103" t="s">
        <v>26</v>
      </c>
      <c r="F291" s="18" t="s">
        <v>26</v>
      </c>
      <c r="G291" s="111" t="s">
        <v>26</v>
      </c>
      <c r="H291" s="102" t="s">
        <v>323</v>
      </c>
      <c r="I291" s="21">
        <v>5758609</v>
      </c>
      <c r="J291" s="71">
        <v>120.242</v>
      </c>
      <c r="K291" s="21">
        <v>6334349</v>
      </c>
      <c r="L291" s="21">
        <v>5268000</v>
      </c>
      <c r="M291" s="21">
        <v>5623263</v>
      </c>
      <c r="N291" s="21"/>
      <c r="O291" s="21">
        <v>-48081</v>
      </c>
      <c r="P291" s="21"/>
      <c r="Q291" s="21"/>
      <c r="R291" s="22">
        <v>4.5</v>
      </c>
      <c r="S291" s="22">
        <v>3.35</v>
      </c>
      <c r="T291" s="20" t="s">
        <v>118</v>
      </c>
      <c r="U291" s="21">
        <v>98775</v>
      </c>
      <c r="V291" s="21">
        <v>237060</v>
      </c>
      <c r="W291" s="28">
        <v>40185</v>
      </c>
      <c r="X291" s="28">
        <v>43678</v>
      </c>
      <c r="Y291" s="114" t="s">
        <v>13530</v>
      </c>
      <c r="Z291" s="70" t="s">
        <v>4927</v>
      </c>
      <c r="AA291" s="20" t="s">
        <v>4926</v>
      </c>
      <c r="AB291" s="109"/>
      <c r="AC291" s="19"/>
      <c r="AD291" s="22"/>
      <c r="AE291" s="19"/>
    </row>
    <row r="292" spans="2:31" x14ac:dyDescent="0.2">
      <c r="B292" s="14" t="s">
        <v>17757</v>
      </c>
      <c r="C292" s="33" t="s">
        <v>17756</v>
      </c>
      <c r="D292" s="16" t="s">
        <v>16545</v>
      </c>
      <c r="E292" s="103" t="s">
        <v>26</v>
      </c>
      <c r="F292" s="18" t="s">
        <v>26</v>
      </c>
      <c r="G292" s="111" t="s">
        <v>26</v>
      </c>
      <c r="H292" s="102" t="s">
        <v>323</v>
      </c>
      <c r="I292" s="21">
        <v>10562017</v>
      </c>
      <c r="J292" s="71">
        <v>121.325</v>
      </c>
      <c r="K292" s="21">
        <v>11734554</v>
      </c>
      <c r="L292" s="21">
        <v>9672000</v>
      </c>
      <c r="M292" s="21">
        <v>10344556</v>
      </c>
      <c r="N292" s="21"/>
      <c r="O292" s="21">
        <v>-76867</v>
      </c>
      <c r="P292" s="21"/>
      <c r="Q292" s="21"/>
      <c r="R292" s="22">
        <v>4.5</v>
      </c>
      <c r="S292" s="22">
        <v>3.45</v>
      </c>
      <c r="T292" s="20" t="s">
        <v>118</v>
      </c>
      <c r="U292" s="21">
        <v>181350</v>
      </c>
      <c r="V292" s="21">
        <v>435240</v>
      </c>
      <c r="W292" s="28">
        <v>40185</v>
      </c>
      <c r="X292" s="28">
        <v>44044</v>
      </c>
      <c r="Y292" s="114" t="s">
        <v>13530</v>
      </c>
      <c r="Z292" s="70" t="s">
        <v>4927</v>
      </c>
      <c r="AA292" s="20" t="s">
        <v>4926</v>
      </c>
      <c r="AB292" s="109"/>
      <c r="AC292" s="19"/>
      <c r="AD292" s="22"/>
      <c r="AE292" s="19"/>
    </row>
    <row r="293" spans="2:31" x14ac:dyDescent="0.2">
      <c r="B293" s="14" t="s">
        <v>17755</v>
      </c>
      <c r="C293" s="33" t="s">
        <v>17754</v>
      </c>
      <c r="D293" s="16" t="s">
        <v>16545</v>
      </c>
      <c r="E293" s="103" t="s">
        <v>26</v>
      </c>
      <c r="F293" s="18" t="s">
        <v>26</v>
      </c>
      <c r="G293" s="111" t="s">
        <v>26</v>
      </c>
      <c r="H293" s="102" t="s">
        <v>323</v>
      </c>
      <c r="I293" s="21">
        <v>5000000</v>
      </c>
      <c r="J293" s="71">
        <v>122.61499999999999</v>
      </c>
      <c r="K293" s="21">
        <v>6130750</v>
      </c>
      <c r="L293" s="21">
        <v>5000000</v>
      </c>
      <c r="M293" s="21">
        <v>5000000</v>
      </c>
      <c r="N293" s="21"/>
      <c r="O293" s="21"/>
      <c r="P293" s="21"/>
      <c r="Q293" s="21"/>
      <c r="R293" s="22">
        <v>4.7720000000000002</v>
      </c>
      <c r="S293" s="22">
        <v>4.7720000000000002</v>
      </c>
      <c r="T293" s="20" t="s">
        <v>4985</v>
      </c>
      <c r="U293" s="21">
        <v>79533</v>
      </c>
      <c r="V293" s="21">
        <v>238600</v>
      </c>
      <c r="W293" s="34">
        <v>40233</v>
      </c>
      <c r="X293" s="34">
        <v>45170</v>
      </c>
      <c r="Y293" s="114" t="s">
        <v>13530</v>
      </c>
      <c r="Z293" s="70" t="s">
        <v>4927</v>
      </c>
      <c r="AA293" s="20" t="s">
        <v>4926</v>
      </c>
      <c r="AB293" s="109"/>
      <c r="AC293" s="19"/>
      <c r="AD293" s="22"/>
      <c r="AE293" s="19"/>
    </row>
    <row r="294" spans="2:31" x14ac:dyDescent="0.2">
      <c r="B294" s="14" t="s">
        <v>17753</v>
      </c>
      <c r="C294" s="33" t="s">
        <v>17752</v>
      </c>
      <c r="D294" s="16" t="s">
        <v>16545</v>
      </c>
      <c r="E294" s="103" t="s">
        <v>26</v>
      </c>
      <c r="F294" s="18" t="s">
        <v>26</v>
      </c>
      <c r="G294" s="111" t="s">
        <v>26</v>
      </c>
      <c r="H294" s="102" t="s">
        <v>323</v>
      </c>
      <c r="I294" s="21">
        <v>2750000</v>
      </c>
      <c r="J294" s="71">
        <v>124.26</v>
      </c>
      <c r="K294" s="21">
        <v>3417150</v>
      </c>
      <c r="L294" s="21">
        <v>2750000</v>
      </c>
      <c r="M294" s="21">
        <v>2750000</v>
      </c>
      <c r="N294" s="21"/>
      <c r="O294" s="21"/>
      <c r="P294" s="21"/>
      <c r="Q294" s="21"/>
      <c r="R294" s="22">
        <v>4.9219999999999997</v>
      </c>
      <c r="S294" s="22">
        <v>4.9219999999999997</v>
      </c>
      <c r="T294" s="20" t="s">
        <v>4985</v>
      </c>
      <c r="U294" s="21">
        <v>45118</v>
      </c>
      <c r="V294" s="21">
        <v>135355</v>
      </c>
      <c r="W294" s="34">
        <v>40233</v>
      </c>
      <c r="X294" s="34">
        <v>45536</v>
      </c>
      <c r="Y294" s="114" t="s">
        <v>13530</v>
      </c>
      <c r="Z294" s="70" t="s">
        <v>4927</v>
      </c>
      <c r="AA294" s="20" t="s">
        <v>4926</v>
      </c>
      <c r="AB294" s="109"/>
      <c r="AC294" s="19"/>
      <c r="AD294" s="22"/>
      <c r="AE294" s="19"/>
    </row>
    <row r="295" spans="2:31" x14ac:dyDescent="0.2">
      <c r="B295" s="14" t="s">
        <v>17751</v>
      </c>
      <c r="C295" s="33" t="s">
        <v>17750</v>
      </c>
      <c r="D295" s="16" t="s">
        <v>17747</v>
      </c>
      <c r="E295" s="103" t="s">
        <v>26</v>
      </c>
      <c r="F295" s="18" t="s">
        <v>26</v>
      </c>
      <c r="G295" s="111" t="s">
        <v>26</v>
      </c>
      <c r="H295" s="102" t="s">
        <v>323</v>
      </c>
      <c r="I295" s="21">
        <v>1042960</v>
      </c>
      <c r="J295" s="71">
        <v>100</v>
      </c>
      <c r="K295" s="21">
        <v>1000000</v>
      </c>
      <c r="L295" s="21">
        <v>1000000</v>
      </c>
      <c r="M295" s="21">
        <v>1000000</v>
      </c>
      <c r="N295" s="21"/>
      <c r="O295" s="21">
        <v>-24680</v>
      </c>
      <c r="P295" s="21"/>
      <c r="Q295" s="21"/>
      <c r="R295" s="22">
        <v>4</v>
      </c>
      <c r="S295" s="22">
        <v>1.51</v>
      </c>
      <c r="T295" s="20" t="s">
        <v>85</v>
      </c>
      <c r="U295" s="21">
        <v>20000</v>
      </c>
      <c r="V295" s="21">
        <v>40000</v>
      </c>
      <c r="W295" s="34">
        <v>40612</v>
      </c>
      <c r="X295" s="34">
        <v>41275</v>
      </c>
      <c r="Y295" s="114" t="s">
        <v>13526</v>
      </c>
      <c r="Z295" s="70" t="s">
        <v>4927</v>
      </c>
      <c r="AA295" s="20" t="s">
        <v>4926</v>
      </c>
      <c r="AB295" s="109"/>
      <c r="AC295" s="19"/>
      <c r="AD295" s="22"/>
      <c r="AE295" s="19"/>
    </row>
    <row r="296" spans="2:31" x14ac:dyDescent="0.2">
      <c r="B296" s="14" t="s">
        <v>17749</v>
      </c>
      <c r="C296" s="33" t="s">
        <v>17748</v>
      </c>
      <c r="D296" s="16" t="s">
        <v>17747</v>
      </c>
      <c r="E296" s="103" t="s">
        <v>5057</v>
      </c>
      <c r="F296" s="18" t="s">
        <v>26</v>
      </c>
      <c r="G296" s="111" t="s">
        <v>26</v>
      </c>
      <c r="H296" s="102" t="s">
        <v>323</v>
      </c>
      <c r="I296" s="21">
        <v>1092800</v>
      </c>
      <c r="J296" s="71">
        <v>108.054</v>
      </c>
      <c r="K296" s="21">
        <v>1080540</v>
      </c>
      <c r="L296" s="21">
        <v>1000000</v>
      </c>
      <c r="M296" s="21">
        <v>1050474</v>
      </c>
      <c r="N296" s="21"/>
      <c r="O296" s="21">
        <v>-24353</v>
      </c>
      <c r="P296" s="21"/>
      <c r="Q296" s="21"/>
      <c r="R296" s="22">
        <v>5</v>
      </c>
      <c r="S296" s="22">
        <v>2.4</v>
      </c>
      <c r="T296" s="20" t="s">
        <v>85</v>
      </c>
      <c r="U296" s="21">
        <v>25000</v>
      </c>
      <c r="V296" s="21">
        <v>50000</v>
      </c>
      <c r="W296" s="34">
        <v>40612</v>
      </c>
      <c r="X296" s="34">
        <v>42005</v>
      </c>
      <c r="Y296" s="114" t="s">
        <v>13526</v>
      </c>
      <c r="Z296" s="70" t="s">
        <v>4927</v>
      </c>
      <c r="AA296" s="20" t="s">
        <v>4926</v>
      </c>
      <c r="AB296" s="109"/>
      <c r="AC296" s="19"/>
      <c r="AD296" s="22"/>
      <c r="AE296" s="19"/>
    </row>
    <row r="297" spans="2:31" x14ac:dyDescent="0.2">
      <c r="B297" s="14" t="s">
        <v>17746</v>
      </c>
      <c r="C297" s="33" t="s">
        <v>17745</v>
      </c>
      <c r="D297" s="16" t="s">
        <v>16208</v>
      </c>
      <c r="E297" s="103" t="s">
        <v>26</v>
      </c>
      <c r="F297" s="18" t="s">
        <v>26</v>
      </c>
      <c r="G297" s="111" t="s">
        <v>4412</v>
      </c>
      <c r="H297" s="102" t="s">
        <v>323</v>
      </c>
      <c r="I297" s="21">
        <v>2807607</v>
      </c>
      <c r="J297" s="71">
        <v>107.05</v>
      </c>
      <c r="K297" s="21">
        <v>2879645</v>
      </c>
      <c r="L297" s="21">
        <v>2690000</v>
      </c>
      <c r="M297" s="21">
        <v>2711968</v>
      </c>
      <c r="N297" s="21"/>
      <c r="O297" s="21">
        <v>-14604</v>
      </c>
      <c r="P297" s="21"/>
      <c r="Q297" s="21"/>
      <c r="R297" s="22">
        <v>5</v>
      </c>
      <c r="S297" s="22">
        <v>4.46</v>
      </c>
      <c r="T297" s="20" t="s">
        <v>118</v>
      </c>
      <c r="U297" s="21">
        <v>56042</v>
      </c>
      <c r="V297" s="21">
        <v>134500</v>
      </c>
      <c r="W297" s="34">
        <v>38107</v>
      </c>
      <c r="X297" s="34">
        <v>43313</v>
      </c>
      <c r="Y297" s="114" t="s">
        <v>13500</v>
      </c>
      <c r="Z297" s="70" t="s">
        <v>4927</v>
      </c>
      <c r="AA297" s="20" t="s">
        <v>4926</v>
      </c>
      <c r="AB297" s="109"/>
      <c r="AC297" s="28">
        <v>41852</v>
      </c>
      <c r="AD297" s="22">
        <v>100</v>
      </c>
      <c r="AE297" s="28">
        <v>41852</v>
      </c>
    </row>
    <row r="298" spans="2:31" x14ac:dyDescent="0.2">
      <c r="B298" s="14" t="s">
        <v>17744</v>
      </c>
      <c r="C298" s="33" t="s">
        <v>17743</v>
      </c>
      <c r="D298" s="16" t="s">
        <v>16208</v>
      </c>
      <c r="E298" s="103" t="s">
        <v>26</v>
      </c>
      <c r="F298" s="18" t="s">
        <v>26</v>
      </c>
      <c r="G298" s="111" t="s">
        <v>26</v>
      </c>
      <c r="H298" s="102" t="s">
        <v>323</v>
      </c>
      <c r="I298" s="21">
        <v>2291683</v>
      </c>
      <c r="J298" s="71">
        <v>103.009</v>
      </c>
      <c r="K298" s="21">
        <v>2204393</v>
      </c>
      <c r="L298" s="21">
        <v>2140000</v>
      </c>
      <c r="M298" s="21">
        <v>2158949</v>
      </c>
      <c r="N298" s="21"/>
      <c r="O298" s="21">
        <v>-30461</v>
      </c>
      <c r="P298" s="21"/>
      <c r="Q298" s="21"/>
      <c r="R298" s="22">
        <v>5.5</v>
      </c>
      <c r="S298" s="22">
        <v>3.95</v>
      </c>
      <c r="T298" s="20" t="s">
        <v>118</v>
      </c>
      <c r="U298" s="21">
        <v>49042</v>
      </c>
      <c r="V298" s="21">
        <v>117700</v>
      </c>
      <c r="W298" s="34">
        <v>39602</v>
      </c>
      <c r="X298" s="34">
        <v>41487</v>
      </c>
      <c r="Y298" s="114" t="s">
        <v>13500</v>
      </c>
      <c r="Z298" s="70" t="s">
        <v>4927</v>
      </c>
      <c r="AA298" s="20" t="s">
        <v>4926</v>
      </c>
      <c r="AB298" s="109"/>
      <c r="AC298" s="31"/>
      <c r="AD298" s="22"/>
      <c r="AE298" s="31"/>
    </row>
    <row r="299" spans="2:31" x14ac:dyDescent="0.2">
      <c r="B299" s="14" t="s">
        <v>17742</v>
      </c>
      <c r="C299" s="33" t="s">
        <v>17741</v>
      </c>
      <c r="D299" s="16" t="s">
        <v>16208</v>
      </c>
      <c r="E299" s="103" t="s">
        <v>26</v>
      </c>
      <c r="F299" s="18" t="s">
        <v>26</v>
      </c>
      <c r="G299" s="111" t="s">
        <v>26</v>
      </c>
      <c r="H299" s="102" t="s">
        <v>323</v>
      </c>
      <c r="I299" s="21">
        <v>2435376</v>
      </c>
      <c r="J299" s="71">
        <v>106.94799999999999</v>
      </c>
      <c r="K299" s="21">
        <v>2417025</v>
      </c>
      <c r="L299" s="21">
        <v>2260000</v>
      </c>
      <c r="M299" s="21">
        <v>2309774</v>
      </c>
      <c r="N299" s="21"/>
      <c r="O299" s="21">
        <v>-20305</v>
      </c>
      <c r="P299" s="21"/>
      <c r="Q299" s="21"/>
      <c r="R299" s="22">
        <v>5.5</v>
      </c>
      <c r="S299" s="22">
        <v>4.05</v>
      </c>
      <c r="T299" s="20" t="s">
        <v>118</v>
      </c>
      <c r="U299" s="21">
        <v>51792</v>
      </c>
      <c r="V299" s="21">
        <v>124300</v>
      </c>
      <c r="W299" s="34">
        <v>39603</v>
      </c>
      <c r="X299" s="34">
        <v>41852</v>
      </c>
      <c r="Y299" s="114" t="s">
        <v>13500</v>
      </c>
      <c r="Z299" s="70" t="s">
        <v>4927</v>
      </c>
      <c r="AA299" s="20" t="s">
        <v>4926</v>
      </c>
      <c r="AB299" s="109"/>
      <c r="AC299" s="19"/>
      <c r="AD299" s="22"/>
      <c r="AE299" s="19"/>
    </row>
    <row r="300" spans="2:31" x14ac:dyDescent="0.2">
      <c r="B300" s="14" t="s">
        <v>17740</v>
      </c>
      <c r="C300" s="33" t="s">
        <v>17739</v>
      </c>
      <c r="D300" s="16" t="s">
        <v>16208</v>
      </c>
      <c r="E300" s="103" t="s">
        <v>26</v>
      </c>
      <c r="F300" s="18" t="s">
        <v>26</v>
      </c>
      <c r="G300" s="111" t="s">
        <v>26</v>
      </c>
      <c r="H300" s="102" t="s">
        <v>323</v>
      </c>
      <c r="I300" s="21">
        <v>7483932</v>
      </c>
      <c r="J300" s="71">
        <v>106.94799999999999</v>
      </c>
      <c r="K300" s="21">
        <v>7427539</v>
      </c>
      <c r="L300" s="21">
        <v>6945000</v>
      </c>
      <c r="M300" s="21">
        <v>7097955</v>
      </c>
      <c r="N300" s="21"/>
      <c r="O300" s="21">
        <v>-87404</v>
      </c>
      <c r="P300" s="21"/>
      <c r="Q300" s="21"/>
      <c r="R300" s="22">
        <v>5.5</v>
      </c>
      <c r="S300" s="22">
        <v>4.05</v>
      </c>
      <c r="T300" s="20" t="s">
        <v>118</v>
      </c>
      <c r="U300" s="21">
        <v>159156</v>
      </c>
      <c r="V300" s="21">
        <v>381975</v>
      </c>
      <c r="W300" s="34">
        <v>39602</v>
      </c>
      <c r="X300" s="34">
        <v>41852</v>
      </c>
      <c r="Y300" s="114" t="s">
        <v>13500</v>
      </c>
      <c r="Z300" s="70" t="s">
        <v>4927</v>
      </c>
      <c r="AA300" s="20" t="s">
        <v>4926</v>
      </c>
      <c r="AB300" s="109"/>
      <c r="AC300" s="19"/>
      <c r="AD300" s="22"/>
      <c r="AE300" s="19"/>
    </row>
    <row r="301" spans="2:31" x14ac:dyDescent="0.2">
      <c r="B301" s="14" t="s">
        <v>17738</v>
      </c>
      <c r="C301" s="33" t="s">
        <v>17737</v>
      </c>
      <c r="D301" s="16" t="s">
        <v>16208</v>
      </c>
      <c r="E301" s="103" t="s">
        <v>26</v>
      </c>
      <c r="F301" s="18" t="s">
        <v>26</v>
      </c>
      <c r="G301" s="111" t="s">
        <v>26</v>
      </c>
      <c r="H301" s="102" t="s">
        <v>323</v>
      </c>
      <c r="I301" s="21">
        <v>6810000</v>
      </c>
      <c r="J301" s="71">
        <v>109.206</v>
      </c>
      <c r="K301" s="21">
        <v>6552360</v>
      </c>
      <c r="L301" s="21">
        <v>6000000</v>
      </c>
      <c r="M301" s="21">
        <v>6424407</v>
      </c>
      <c r="N301" s="21"/>
      <c r="O301" s="21">
        <v>-153715</v>
      </c>
      <c r="P301" s="21"/>
      <c r="Q301" s="21"/>
      <c r="R301" s="22">
        <v>5</v>
      </c>
      <c r="S301" s="22">
        <v>2.17</v>
      </c>
      <c r="T301" s="20" t="s">
        <v>118</v>
      </c>
      <c r="U301" s="21">
        <v>125000</v>
      </c>
      <c r="V301" s="21">
        <v>300000</v>
      </c>
      <c r="W301" s="34">
        <v>40361</v>
      </c>
      <c r="X301" s="34">
        <v>42217</v>
      </c>
      <c r="Y301" s="114" t="s">
        <v>13500</v>
      </c>
      <c r="Z301" s="70" t="s">
        <v>4927</v>
      </c>
      <c r="AA301" s="20" t="s">
        <v>4926</v>
      </c>
      <c r="AB301" s="109"/>
      <c r="AC301" s="19"/>
      <c r="AD301" s="22"/>
      <c r="AE301" s="19"/>
    </row>
    <row r="302" spans="2:31" x14ac:dyDescent="0.2">
      <c r="B302" s="14" t="s">
        <v>17736</v>
      </c>
      <c r="C302" s="33" t="s">
        <v>17735</v>
      </c>
      <c r="D302" s="16" t="s">
        <v>17734</v>
      </c>
      <c r="E302" s="103" t="s">
        <v>26</v>
      </c>
      <c r="F302" s="18" t="s">
        <v>26</v>
      </c>
      <c r="G302" s="111" t="s">
        <v>26</v>
      </c>
      <c r="H302" s="102" t="s">
        <v>323</v>
      </c>
      <c r="I302" s="21">
        <v>22188400</v>
      </c>
      <c r="J302" s="71">
        <v>119.77500000000001</v>
      </c>
      <c r="K302" s="21">
        <v>23955000</v>
      </c>
      <c r="L302" s="21">
        <v>20000000</v>
      </c>
      <c r="M302" s="21">
        <v>21899107</v>
      </c>
      <c r="N302" s="21"/>
      <c r="O302" s="21">
        <v>-192724</v>
      </c>
      <c r="P302" s="21"/>
      <c r="Q302" s="21"/>
      <c r="R302" s="22">
        <v>4</v>
      </c>
      <c r="S302" s="22">
        <v>2.74</v>
      </c>
      <c r="T302" s="20" t="s">
        <v>85</v>
      </c>
      <c r="U302" s="21">
        <v>400000</v>
      </c>
      <c r="V302" s="21">
        <v>788889</v>
      </c>
      <c r="W302" s="34">
        <v>40710</v>
      </c>
      <c r="X302" s="34">
        <v>44378</v>
      </c>
      <c r="Y302" s="114" t="s">
        <v>16153</v>
      </c>
      <c r="Z302" s="70" t="s">
        <v>4927</v>
      </c>
      <c r="AA302" s="20" t="s">
        <v>4926</v>
      </c>
      <c r="AB302" s="109"/>
      <c r="AC302" s="19"/>
      <c r="AD302" s="22"/>
      <c r="AE302" s="19"/>
    </row>
    <row r="303" spans="2:31" x14ac:dyDescent="0.2">
      <c r="B303" s="14" t="s">
        <v>17733</v>
      </c>
      <c r="C303" s="33" t="s">
        <v>17732</v>
      </c>
      <c r="D303" s="16" t="s">
        <v>17725</v>
      </c>
      <c r="E303" s="103" t="s">
        <v>26</v>
      </c>
      <c r="F303" s="18" t="s">
        <v>26</v>
      </c>
      <c r="G303" s="111" t="s">
        <v>26</v>
      </c>
      <c r="H303" s="102" t="s">
        <v>323</v>
      </c>
      <c r="I303" s="21">
        <v>10000000</v>
      </c>
      <c r="J303" s="71">
        <v>105.432</v>
      </c>
      <c r="K303" s="21">
        <v>10543200</v>
      </c>
      <c r="L303" s="21">
        <v>10000000</v>
      </c>
      <c r="M303" s="21">
        <v>10000000</v>
      </c>
      <c r="N303" s="21"/>
      <c r="O303" s="21"/>
      <c r="P303" s="21"/>
      <c r="Q303" s="21"/>
      <c r="R303" s="22">
        <v>2.76</v>
      </c>
      <c r="S303" s="22">
        <v>2.76</v>
      </c>
      <c r="T303" s="20" t="s">
        <v>118</v>
      </c>
      <c r="U303" s="21">
        <v>115000</v>
      </c>
      <c r="V303" s="21">
        <v>276000</v>
      </c>
      <c r="W303" s="34">
        <v>40323</v>
      </c>
      <c r="X303" s="34">
        <v>42217</v>
      </c>
      <c r="Y303" s="114" t="s">
        <v>13492</v>
      </c>
      <c r="Z303" s="70" t="s">
        <v>4927</v>
      </c>
      <c r="AA303" s="20" t="s">
        <v>4926</v>
      </c>
      <c r="AB303" s="109"/>
      <c r="AC303" s="19"/>
      <c r="AD303" s="22"/>
      <c r="AE303" s="19"/>
    </row>
    <row r="304" spans="2:31" x14ac:dyDescent="0.2">
      <c r="B304" s="14" t="s">
        <v>17731</v>
      </c>
      <c r="C304" s="33" t="s">
        <v>17730</v>
      </c>
      <c r="D304" s="16" t="s">
        <v>17725</v>
      </c>
      <c r="E304" s="103" t="s">
        <v>26</v>
      </c>
      <c r="F304" s="18" t="s">
        <v>26</v>
      </c>
      <c r="G304" s="111" t="s">
        <v>26</v>
      </c>
      <c r="H304" s="102" t="s">
        <v>323</v>
      </c>
      <c r="I304" s="21">
        <v>2000000</v>
      </c>
      <c r="J304" s="71">
        <v>115.48</v>
      </c>
      <c r="K304" s="21">
        <v>2309600</v>
      </c>
      <c r="L304" s="21">
        <v>2000000</v>
      </c>
      <c r="M304" s="21">
        <v>2000000</v>
      </c>
      <c r="N304" s="21"/>
      <c r="O304" s="21"/>
      <c r="P304" s="21"/>
      <c r="Q304" s="21"/>
      <c r="R304" s="22">
        <v>4.2690000000000001</v>
      </c>
      <c r="S304" s="22">
        <v>4.2690000000000001</v>
      </c>
      <c r="T304" s="20" t="s">
        <v>118</v>
      </c>
      <c r="U304" s="21">
        <v>35575</v>
      </c>
      <c r="V304" s="21">
        <v>85380</v>
      </c>
      <c r="W304" s="34">
        <v>40323</v>
      </c>
      <c r="X304" s="34">
        <v>44409</v>
      </c>
      <c r="Y304" s="114" t="s">
        <v>13492</v>
      </c>
      <c r="Z304" s="70" t="s">
        <v>4927</v>
      </c>
      <c r="AA304" s="20" t="s">
        <v>4926</v>
      </c>
      <c r="AB304" s="109"/>
      <c r="AC304" s="19"/>
      <c r="AD304" s="22"/>
      <c r="AE304" s="19"/>
    </row>
    <row r="305" spans="2:31" x14ac:dyDescent="0.2">
      <c r="B305" s="14" t="s">
        <v>17729</v>
      </c>
      <c r="C305" s="33" t="s">
        <v>17728</v>
      </c>
      <c r="D305" s="16" t="s">
        <v>17725</v>
      </c>
      <c r="E305" s="103" t="s">
        <v>26</v>
      </c>
      <c r="F305" s="18" t="s">
        <v>26</v>
      </c>
      <c r="G305" s="111" t="s">
        <v>26</v>
      </c>
      <c r="H305" s="102" t="s">
        <v>323</v>
      </c>
      <c r="I305" s="21">
        <v>1000000</v>
      </c>
      <c r="J305" s="71">
        <v>123.289</v>
      </c>
      <c r="K305" s="21">
        <v>1232890</v>
      </c>
      <c r="L305" s="21">
        <v>1000000</v>
      </c>
      <c r="M305" s="21">
        <v>1000000</v>
      </c>
      <c r="N305" s="21"/>
      <c r="O305" s="21"/>
      <c r="P305" s="21"/>
      <c r="Q305" s="21"/>
      <c r="R305" s="22">
        <v>5.14</v>
      </c>
      <c r="S305" s="22">
        <v>5.14</v>
      </c>
      <c r="T305" s="20" t="s">
        <v>118</v>
      </c>
      <c r="U305" s="21">
        <v>21417</v>
      </c>
      <c r="V305" s="21">
        <v>51400</v>
      </c>
      <c r="W305" s="34">
        <v>40323</v>
      </c>
      <c r="X305" s="34">
        <v>51349</v>
      </c>
      <c r="Y305" s="114" t="s">
        <v>13492</v>
      </c>
      <c r="Z305" s="70" t="s">
        <v>4927</v>
      </c>
      <c r="AA305" s="20" t="s">
        <v>4926</v>
      </c>
      <c r="AB305" s="109"/>
      <c r="AC305" s="19"/>
      <c r="AD305" s="22"/>
      <c r="AE305" s="19"/>
    </row>
    <row r="306" spans="2:31" x14ac:dyDescent="0.2">
      <c r="B306" s="14" t="s">
        <v>17727</v>
      </c>
      <c r="C306" s="33" t="s">
        <v>17726</v>
      </c>
      <c r="D306" s="16" t="s">
        <v>17725</v>
      </c>
      <c r="E306" s="103" t="s">
        <v>26</v>
      </c>
      <c r="F306" s="18" t="s">
        <v>26</v>
      </c>
      <c r="G306" s="111" t="s">
        <v>26</v>
      </c>
      <c r="H306" s="102" t="s">
        <v>323</v>
      </c>
      <c r="I306" s="21">
        <v>1000000</v>
      </c>
      <c r="J306" s="71">
        <v>118.768</v>
      </c>
      <c r="K306" s="21">
        <v>1187680</v>
      </c>
      <c r="L306" s="21">
        <v>1000000</v>
      </c>
      <c r="M306" s="21">
        <v>1000000</v>
      </c>
      <c r="N306" s="21"/>
      <c r="O306" s="21"/>
      <c r="P306" s="21"/>
      <c r="Q306" s="21"/>
      <c r="R306" s="22">
        <v>5.09</v>
      </c>
      <c r="S306" s="22">
        <v>5.09</v>
      </c>
      <c r="T306" s="20" t="s">
        <v>118</v>
      </c>
      <c r="U306" s="21">
        <v>21208</v>
      </c>
      <c r="V306" s="21">
        <v>50900</v>
      </c>
      <c r="W306" s="34">
        <v>40323</v>
      </c>
      <c r="X306" s="34">
        <v>48792</v>
      </c>
      <c r="Y306" s="114" t="s">
        <v>13492</v>
      </c>
      <c r="Z306" s="70" t="s">
        <v>4927</v>
      </c>
      <c r="AA306" s="20" t="s">
        <v>4926</v>
      </c>
      <c r="AB306" s="109"/>
      <c r="AC306" s="31"/>
      <c r="AD306" s="22"/>
      <c r="AE306" s="31"/>
    </row>
    <row r="307" spans="2:31" x14ac:dyDescent="0.2">
      <c r="B307" s="11" t="s">
        <v>24</v>
      </c>
      <c r="C307" s="12" t="s">
        <v>24</v>
      </c>
      <c r="D307" s="13" t="s">
        <v>24</v>
      </c>
      <c r="E307" s="12" t="s">
        <v>24</v>
      </c>
      <c r="F307" s="12" t="s">
        <v>24</v>
      </c>
      <c r="G307" s="12" t="s">
        <v>24</v>
      </c>
      <c r="H307" s="12" t="s">
        <v>24</v>
      </c>
      <c r="I307" s="12" t="s">
        <v>24</v>
      </c>
      <c r="J307" s="12" t="s">
        <v>24</v>
      </c>
      <c r="K307" s="12" t="s">
        <v>24</v>
      </c>
      <c r="L307" s="12" t="s">
        <v>24</v>
      </c>
      <c r="M307" s="12" t="s">
        <v>24</v>
      </c>
      <c r="N307" s="12" t="s">
        <v>24</v>
      </c>
      <c r="O307" s="12" t="s">
        <v>24</v>
      </c>
      <c r="P307" s="12" t="s">
        <v>24</v>
      </c>
      <c r="Q307" s="12" t="s">
        <v>24</v>
      </c>
      <c r="R307" s="12" t="s">
        <v>24</v>
      </c>
      <c r="S307" s="12" t="s">
        <v>24</v>
      </c>
      <c r="T307" s="12" t="s">
        <v>24</v>
      </c>
      <c r="U307" s="12" t="s">
        <v>24</v>
      </c>
      <c r="V307" s="12" t="s">
        <v>24</v>
      </c>
      <c r="W307" s="29" t="s">
        <v>24</v>
      </c>
      <c r="X307" s="29" t="s">
        <v>24</v>
      </c>
      <c r="Y307" s="12" t="s">
        <v>24</v>
      </c>
      <c r="Z307" s="12" t="s">
        <v>24</v>
      </c>
      <c r="AA307" s="12" t="s">
        <v>24</v>
      </c>
      <c r="AB307" s="12" t="s">
        <v>24</v>
      </c>
      <c r="AC307" s="12" t="s">
        <v>24</v>
      </c>
      <c r="AD307" s="12" t="s">
        <v>24</v>
      </c>
      <c r="AE307" s="12" t="s">
        <v>24</v>
      </c>
    </row>
    <row r="308" spans="2:31" ht="51" x14ac:dyDescent="0.2">
      <c r="B308" s="23" t="s">
        <v>55</v>
      </c>
      <c r="C308" s="24" t="s">
        <v>56</v>
      </c>
      <c r="D308" s="110"/>
      <c r="E308" s="109"/>
      <c r="F308" s="109"/>
      <c r="G308" s="109"/>
      <c r="H308" s="109"/>
      <c r="I308" s="52">
        <f>SUM(SCDPT1!I279:'SCDPT1'!I307)</f>
        <v>181462602</v>
      </c>
      <c r="J308" s="109"/>
      <c r="K308" s="52">
        <f>SUM(SCDPT1!K279:'SCDPT1'!K307)</f>
        <v>194178245</v>
      </c>
      <c r="L308" s="52">
        <f>SUM(SCDPT1!L279:'SCDPT1'!L307)</f>
        <v>171215000</v>
      </c>
      <c r="M308" s="52">
        <f>SUM(SCDPT1!M279:'SCDPT1'!M307)</f>
        <v>177493804</v>
      </c>
      <c r="N308" s="52">
        <f>SUM(SCDPT1!N279:'SCDPT1'!N307)</f>
        <v>0</v>
      </c>
      <c r="O308" s="52">
        <f>SUM(SCDPT1!O279:'SCDPT1'!O307)</f>
        <v>-1151569</v>
      </c>
      <c r="P308" s="52">
        <f>SUM(SCDPT1!P279:'SCDPT1'!P307)</f>
        <v>0</v>
      </c>
      <c r="Q308" s="52">
        <f>SUM(SCDPT1!Q279:'SCDPT1'!Q307)</f>
        <v>0</v>
      </c>
      <c r="R308" s="109"/>
      <c r="S308" s="109"/>
      <c r="T308" s="109"/>
      <c r="U308" s="52">
        <f>SUM(SCDPT1!U279:'SCDPT1'!U307)</f>
        <v>2884094</v>
      </c>
      <c r="V308" s="52">
        <f>SUM(SCDPT1!V279:'SCDPT1'!V307)</f>
        <v>7381469</v>
      </c>
      <c r="W308" s="112"/>
      <c r="X308" s="112"/>
      <c r="Y308" s="109"/>
      <c r="Z308" s="109"/>
      <c r="AA308" s="109"/>
      <c r="AB308" s="109"/>
      <c r="AC308" s="112"/>
      <c r="AD308" s="109"/>
      <c r="AE308" s="109"/>
    </row>
    <row r="309" spans="2:31" x14ac:dyDescent="0.2">
      <c r="B309" s="11" t="s">
        <v>24</v>
      </c>
      <c r="C309" s="12" t="s">
        <v>24</v>
      </c>
      <c r="D309" s="13" t="s">
        <v>24</v>
      </c>
      <c r="E309" s="12" t="s">
        <v>24</v>
      </c>
      <c r="F309" s="12" t="s">
        <v>24</v>
      </c>
      <c r="G309" s="12" t="s">
        <v>24</v>
      </c>
      <c r="H309" s="12" t="s">
        <v>24</v>
      </c>
      <c r="I309" s="12" t="s">
        <v>24</v>
      </c>
      <c r="J309" s="12" t="s">
        <v>24</v>
      </c>
      <c r="K309" s="12" t="s">
        <v>24</v>
      </c>
      <c r="L309" s="12" t="s">
        <v>24</v>
      </c>
      <c r="M309" s="12" t="s">
        <v>24</v>
      </c>
      <c r="N309" s="12" t="s">
        <v>24</v>
      </c>
      <c r="O309" s="12" t="s">
        <v>24</v>
      </c>
      <c r="P309" s="12" t="s">
        <v>24</v>
      </c>
      <c r="Q309" s="12" t="s">
        <v>24</v>
      </c>
      <c r="R309" s="12" t="s">
        <v>24</v>
      </c>
      <c r="S309" s="12" t="s">
        <v>24</v>
      </c>
      <c r="T309" s="12" t="s">
        <v>24</v>
      </c>
      <c r="U309" s="12" t="s">
        <v>24</v>
      </c>
      <c r="V309" s="12" t="s">
        <v>24</v>
      </c>
      <c r="W309" s="29" t="s">
        <v>24</v>
      </c>
      <c r="X309" s="29" t="s">
        <v>24</v>
      </c>
      <c r="Y309" s="12" t="s">
        <v>24</v>
      </c>
      <c r="Z309" s="12" t="s">
        <v>24</v>
      </c>
      <c r="AA309" s="12" t="s">
        <v>24</v>
      </c>
      <c r="AB309" s="12" t="s">
        <v>24</v>
      </c>
      <c r="AC309" s="29" t="s">
        <v>24</v>
      </c>
      <c r="AD309" s="12" t="s">
        <v>24</v>
      </c>
      <c r="AE309" s="12" t="s">
        <v>24</v>
      </c>
    </row>
    <row r="310" spans="2:31" x14ac:dyDescent="0.2">
      <c r="B310" s="14" t="s">
        <v>57</v>
      </c>
      <c r="C310" s="33" t="s">
        <v>26</v>
      </c>
      <c r="D310" s="16" t="s">
        <v>26</v>
      </c>
      <c r="E310" s="103" t="s">
        <v>26</v>
      </c>
      <c r="F310" s="18" t="s">
        <v>26</v>
      </c>
      <c r="G310" s="111" t="s">
        <v>26</v>
      </c>
      <c r="H310" s="102" t="s">
        <v>26</v>
      </c>
      <c r="I310" s="21"/>
      <c r="J310" s="71"/>
      <c r="K310" s="21"/>
      <c r="L310" s="21"/>
      <c r="M310" s="21"/>
      <c r="N310" s="21"/>
      <c r="O310" s="21"/>
      <c r="P310" s="21"/>
      <c r="Q310" s="21"/>
      <c r="R310" s="22"/>
      <c r="S310" s="22"/>
      <c r="T310" s="20" t="s">
        <v>26</v>
      </c>
      <c r="U310" s="21"/>
      <c r="V310" s="21"/>
      <c r="W310" s="31"/>
      <c r="X310" s="31"/>
      <c r="Y310" s="114" t="s">
        <v>26</v>
      </c>
      <c r="Z310" s="70" t="s">
        <v>26</v>
      </c>
      <c r="AA310" s="20" t="s">
        <v>26</v>
      </c>
      <c r="AB310" s="109"/>
      <c r="AC310" s="31"/>
      <c r="AD310" s="22"/>
      <c r="AE310" s="31"/>
    </row>
    <row r="311" spans="2:31" x14ac:dyDescent="0.2">
      <c r="B311" s="11" t="s">
        <v>24</v>
      </c>
      <c r="C311" s="12" t="s">
        <v>24</v>
      </c>
      <c r="D311" s="13" t="s">
        <v>24</v>
      </c>
      <c r="E311" s="12" t="s">
        <v>24</v>
      </c>
      <c r="F311" s="12" t="s">
        <v>24</v>
      </c>
      <c r="G311" s="12" t="s">
        <v>24</v>
      </c>
      <c r="H311" s="12" t="s">
        <v>24</v>
      </c>
      <c r="I311" s="12" t="s">
        <v>24</v>
      </c>
      <c r="J311" s="12" t="s">
        <v>24</v>
      </c>
      <c r="K311" s="12" t="s">
        <v>24</v>
      </c>
      <c r="L311" s="12" t="s">
        <v>24</v>
      </c>
      <c r="M311" s="12" t="s">
        <v>24</v>
      </c>
      <c r="N311" s="12" t="s">
        <v>24</v>
      </c>
      <c r="O311" s="12" t="s">
        <v>24</v>
      </c>
      <c r="P311" s="12" t="s">
        <v>24</v>
      </c>
      <c r="Q311" s="12" t="s">
        <v>24</v>
      </c>
      <c r="R311" s="12" t="s">
        <v>24</v>
      </c>
      <c r="S311" s="12" t="s">
        <v>24</v>
      </c>
      <c r="T311" s="12" t="s">
        <v>24</v>
      </c>
      <c r="U311" s="12" t="s">
        <v>24</v>
      </c>
      <c r="V311" s="12" t="s">
        <v>24</v>
      </c>
      <c r="W311" s="29" t="s">
        <v>24</v>
      </c>
      <c r="X311" s="29" t="s">
        <v>24</v>
      </c>
      <c r="Y311" s="12" t="s">
        <v>24</v>
      </c>
      <c r="Z311" s="12" t="s">
        <v>24</v>
      </c>
      <c r="AA311" s="12" t="s">
        <v>24</v>
      </c>
      <c r="AB311" s="12" t="s">
        <v>24</v>
      </c>
      <c r="AC311" s="12" t="s">
        <v>24</v>
      </c>
      <c r="AD311" s="12" t="s">
        <v>24</v>
      </c>
      <c r="AE311" s="12" t="s">
        <v>24</v>
      </c>
    </row>
    <row r="312" spans="2:31" ht="51" x14ac:dyDescent="0.2">
      <c r="B312" s="23" t="s">
        <v>58</v>
      </c>
      <c r="C312" s="24" t="s">
        <v>59</v>
      </c>
      <c r="D312" s="110"/>
      <c r="E312" s="109"/>
      <c r="F312" s="109"/>
      <c r="G312" s="109"/>
      <c r="H312" s="109"/>
      <c r="I312" s="52">
        <f>SUM(SCDPT1!I309:'SCDPT1'!I311)</f>
        <v>0</v>
      </c>
      <c r="J312" s="109"/>
      <c r="K312" s="52">
        <f>SUM(SCDPT1!K309:'SCDPT1'!K311)</f>
        <v>0</v>
      </c>
      <c r="L312" s="52">
        <f>SUM(SCDPT1!L309:'SCDPT1'!L311)</f>
        <v>0</v>
      </c>
      <c r="M312" s="52">
        <f>SUM(SCDPT1!M309:'SCDPT1'!M311)</f>
        <v>0</v>
      </c>
      <c r="N312" s="52">
        <f>SUM(SCDPT1!N309:'SCDPT1'!N311)</f>
        <v>0</v>
      </c>
      <c r="O312" s="52">
        <f>SUM(SCDPT1!O309:'SCDPT1'!O311)</f>
        <v>0</v>
      </c>
      <c r="P312" s="52">
        <f>SUM(SCDPT1!P309:'SCDPT1'!P311)</f>
        <v>0</v>
      </c>
      <c r="Q312" s="52">
        <f>SUM(SCDPT1!Q309:'SCDPT1'!Q311)</f>
        <v>0</v>
      </c>
      <c r="R312" s="109"/>
      <c r="S312" s="109"/>
      <c r="T312" s="109"/>
      <c r="U312" s="52">
        <f>SUM(SCDPT1!U309:'SCDPT1'!U311)</f>
        <v>0</v>
      </c>
      <c r="V312" s="52">
        <f>SUM(SCDPT1!V309:'SCDPT1'!V311)</f>
        <v>0</v>
      </c>
      <c r="W312" s="112"/>
      <c r="X312" s="112"/>
      <c r="Y312" s="109"/>
      <c r="Z312" s="109"/>
      <c r="AA312" s="109"/>
      <c r="AB312" s="109"/>
      <c r="AC312" s="109"/>
      <c r="AD312" s="109"/>
      <c r="AE312" s="109"/>
    </row>
    <row r="313" spans="2:31" x14ac:dyDescent="0.2">
      <c r="B313" s="11" t="s">
        <v>24</v>
      </c>
      <c r="C313" s="12" t="s">
        <v>24</v>
      </c>
      <c r="D313" s="13" t="s">
        <v>24</v>
      </c>
      <c r="E313" s="12" t="s">
        <v>24</v>
      </c>
      <c r="F313" s="12" t="s">
        <v>24</v>
      </c>
      <c r="G313" s="12" t="s">
        <v>24</v>
      </c>
      <c r="H313" s="12" t="s">
        <v>24</v>
      </c>
      <c r="I313" s="12" t="s">
        <v>24</v>
      </c>
      <c r="J313" s="12" t="s">
        <v>24</v>
      </c>
      <c r="K313" s="12" t="s">
        <v>24</v>
      </c>
      <c r="L313" s="12" t="s">
        <v>24</v>
      </c>
      <c r="M313" s="12" t="s">
        <v>24</v>
      </c>
      <c r="N313" s="12" t="s">
        <v>24</v>
      </c>
      <c r="O313" s="12" t="s">
        <v>24</v>
      </c>
      <c r="P313" s="12" t="s">
        <v>24</v>
      </c>
      <c r="Q313" s="12" t="s">
        <v>24</v>
      </c>
      <c r="R313" s="12" t="s">
        <v>24</v>
      </c>
      <c r="S313" s="12" t="s">
        <v>24</v>
      </c>
      <c r="T313" s="12" t="s">
        <v>24</v>
      </c>
      <c r="U313" s="12" t="s">
        <v>24</v>
      </c>
      <c r="V313" s="12" t="s">
        <v>24</v>
      </c>
      <c r="W313" s="29" t="s">
        <v>24</v>
      </c>
      <c r="X313" s="29" t="s">
        <v>24</v>
      </c>
      <c r="Y313" s="12" t="s">
        <v>24</v>
      </c>
      <c r="Z313" s="12" t="s">
        <v>24</v>
      </c>
      <c r="AA313" s="12" t="s">
        <v>24</v>
      </c>
      <c r="AB313" s="12" t="s">
        <v>24</v>
      </c>
      <c r="AC313" s="12" t="s">
        <v>24</v>
      </c>
      <c r="AD313" s="12" t="s">
        <v>24</v>
      </c>
      <c r="AE313" s="12" t="s">
        <v>24</v>
      </c>
    </row>
    <row r="314" spans="2:31" x14ac:dyDescent="0.2">
      <c r="B314" s="14" t="s">
        <v>60</v>
      </c>
      <c r="C314" s="33" t="s">
        <v>26</v>
      </c>
      <c r="D314" s="16" t="s">
        <v>26</v>
      </c>
      <c r="E314" s="103" t="s">
        <v>26</v>
      </c>
      <c r="F314" s="18" t="s">
        <v>26</v>
      </c>
      <c r="G314" s="111" t="s">
        <v>26</v>
      </c>
      <c r="H314" s="102" t="s">
        <v>26</v>
      </c>
      <c r="I314" s="21"/>
      <c r="J314" s="71"/>
      <c r="K314" s="21"/>
      <c r="L314" s="21"/>
      <c r="M314" s="21"/>
      <c r="N314" s="21"/>
      <c r="O314" s="21"/>
      <c r="P314" s="21"/>
      <c r="Q314" s="21"/>
      <c r="R314" s="22"/>
      <c r="S314" s="22"/>
      <c r="T314" s="20" t="s">
        <v>26</v>
      </c>
      <c r="U314" s="21"/>
      <c r="V314" s="21"/>
      <c r="W314" s="31"/>
      <c r="X314" s="31"/>
      <c r="Y314" s="114" t="s">
        <v>26</v>
      </c>
      <c r="Z314" s="70" t="s">
        <v>26</v>
      </c>
      <c r="AA314" s="20" t="s">
        <v>26</v>
      </c>
      <c r="AB314" s="109"/>
      <c r="AC314" s="19"/>
      <c r="AD314" s="22"/>
      <c r="AE314" s="19"/>
    </row>
    <row r="315" spans="2:31" x14ac:dyDescent="0.2">
      <c r="B315" s="11" t="s">
        <v>24</v>
      </c>
      <c r="C315" s="12" t="s">
        <v>24</v>
      </c>
      <c r="D315" s="13" t="s">
        <v>24</v>
      </c>
      <c r="E315" s="12" t="s">
        <v>24</v>
      </c>
      <c r="F315" s="12" t="s">
        <v>24</v>
      </c>
      <c r="G315" s="12" t="s">
        <v>24</v>
      </c>
      <c r="H315" s="12" t="s">
        <v>24</v>
      </c>
      <c r="I315" s="12" t="s">
        <v>24</v>
      </c>
      <c r="J315" s="12" t="s">
        <v>24</v>
      </c>
      <c r="K315" s="12" t="s">
        <v>24</v>
      </c>
      <c r="L315" s="12" t="s">
        <v>24</v>
      </c>
      <c r="M315" s="12" t="s">
        <v>24</v>
      </c>
      <c r="N315" s="12" t="s">
        <v>24</v>
      </c>
      <c r="O315" s="12" t="s">
        <v>24</v>
      </c>
      <c r="P315" s="12" t="s">
        <v>24</v>
      </c>
      <c r="Q315" s="12" t="s">
        <v>24</v>
      </c>
      <c r="R315" s="12" t="s">
        <v>24</v>
      </c>
      <c r="S315" s="12" t="s">
        <v>24</v>
      </c>
      <c r="T315" s="12" t="s">
        <v>24</v>
      </c>
      <c r="U315" s="12" t="s">
        <v>24</v>
      </c>
      <c r="V315" s="12" t="s">
        <v>24</v>
      </c>
      <c r="W315" s="29" t="s">
        <v>24</v>
      </c>
      <c r="X315" s="29" t="s">
        <v>24</v>
      </c>
      <c r="Y315" s="12" t="s">
        <v>24</v>
      </c>
      <c r="Z315" s="12" t="s">
        <v>24</v>
      </c>
      <c r="AA315" s="12" t="s">
        <v>24</v>
      </c>
      <c r="AB315" s="12" t="s">
        <v>24</v>
      </c>
      <c r="AC315" s="12" t="s">
        <v>24</v>
      </c>
      <c r="AD315" s="12" t="s">
        <v>24</v>
      </c>
      <c r="AE315" s="12" t="s">
        <v>24</v>
      </c>
    </row>
    <row r="316" spans="2:31" ht="51" x14ac:dyDescent="0.2">
      <c r="B316" s="23" t="s">
        <v>61</v>
      </c>
      <c r="C316" s="24" t="s">
        <v>62</v>
      </c>
      <c r="D316" s="110"/>
      <c r="E316" s="109"/>
      <c r="F316" s="109"/>
      <c r="G316" s="109"/>
      <c r="H316" s="109"/>
      <c r="I316" s="52">
        <f>SUM(SCDPT1!I313:'SCDPT1'!I315)</f>
        <v>0</v>
      </c>
      <c r="J316" s="109"/>
      <c r="K316" s="52">
        <f>SUM(SCDPT1!K313:'SCDPT1'!K315)</f>
        <v>0</v>
      </c>
      <c r="L316" s="52">
        <f>SUM(SCDPT1!L313:'SCDPT1'!L315)</f>
        <v>0</v>
      </c>
      <c r="M316" s="52">
        <f>SUM(SCDPT1!M313:'SCDPT1'!M315)</f>
        <v>0</v>
      </c>
      <c r="N316" s="52">
        <f>SUM(SCDPT1!N313:'SCDPT1'!N315)</f>
        <v>0</v>
      </c>
      <c r="O316" s="52">
        <f>SUM(SCDPT1!O313:'SCDPT1'!O315)</f>
        <v>0</v>
      </c>
      <c r="P316" s="52">
        <f>SUM(SCDPT1!P313:'SCDPT1'!P315)</f>
        <v>0</v>
      </c>
      <c r="Q316" s="52">
        <f>SUM(SCDPT1!Q313:'SCDPT1'!Q315)</f>
        <v>0</v>
      </c>
      <c r="R316" s="109"/>
      <c r="S316" s="109"/>
      <c r="T316" s="109"/>
      <c r="U316" s="52">
        <f>SUM(SCDPT1!U313:'SCDPT1'!U315)</f>
        <v>0</v>
      </c>
      <c r="V316" s="52">
        <f>SUM(SCDPT1!V313:'SCDPT1'!V315)</f>
        <v>0</v>
      </c>
      <c r="W316" s="112"/>
      <c r="X316" s="112"/>
      <c r="Y316" s="109"/>
      <c r="Z316" s="109"/>
      <c r="AA316" s="109"/>
      <c r="AB316" s="109"/>
      <c r="AC316" s="109"/>
      <c r="AD316" s="109"/>
      <c r="AE316" s="109"/>
    </row>
    <row r="317" spans="2:31" x14ac:dyDescent="0.2">
      <c r="B317" s="11" t="s">
        <v>24</v>
      </c>
      <c r="C317" s="12" t="s">
        <v>24</v>
      </c>
      <c r="D317" s="13" t="s">
        <v>24</v>
      </c>
      <c r="E317" s="12" t="s">
        <v>24</v>
      </c>
      <c r="F317" s="12" t="s">
        <v>24</v>
      </c>
      <c r="G317" s="12" t="s">
        <v>24</v>
      </c>
      <c r="H317" s="12" t="s">
        <v>24</v>
      </c>
      <c r="I317" s="12" t="s">
        <v>24</v>
      </c>
      <c r="J317" s="12" t="s">
        <v>24</v>
      </c>
      <c r="K317" s="12" t="s">
        <v>24</v>
      </c>
      <c r="L317" s="12" t="s">
        <v>24</v>
      </c>
      <c r="M317" s="12" t="s">
        <v>24</v>
      </c>
      <c r="N317" s="12" t="s">
        <v>24</v>
      </c>
      <c r="O317" s="12" t="s">
        <v>24</v>
      </c>
      <c r="P317" s="12" t="s">
        <v>24</v>
      </c>
      <c r="Q317" s="12" t="s">
        <v>24</v>
      </c>
      <c r="R317" s="12" t="s">
        <v>24</v>
      </c>
      <c r="S317" s="12" t="s">
        <v>24</v>
      </c>
      <c r="T317" s="12" t="s">
        <v>24</v>
      </c>
      <c r="U317" s="12" t="s">
        <v>24</v>
      </c>
      <c r="V317" s="12" t="s">
        <v>24</v>
      </c>
      <c r="W317" s="29" t="s">
        <v>24</v>
      </c>
      <c r="X317" s="29" t="s">
        <v>24</v>
      </c>
      <c r="Y317" s="12" t="s">
        <v>24</v>
      </c>
      <c r="Z317" s="12" t="s">
        <v>24</v>
      </c>
      <c r="AA317" s="12" t="s">
        <v>24</v>
      </c>
      <c r="AB317" s="12" t="s">
        <v>24</v>
      </c>
      <c r="AC317" s="12" t="s">
        <v>24</v>
      </c>
      <c r="AD317" s="12" t="s">
        <v>24</v>
      </c>
      <c r="AE317" s="12" t="s">
        <v>24</v>
      </c>
    </row>
    <row r="318" spans="2:31" x14ac:dyDescent="0.2">
      <c r="B318" s="14" t="s">
        <v>63</v>
      </c>
      <c r="C318" s="33" t="s">
        <v>26</v>
      </c>
      <c r="D318" s="16" t="s">
        <v>26</v>
      </c>
      <c r="E318" s="103" t="s">
        <v>26</v>
      </c>
      <c r="F318" s="18" t="s">
        <v>26</v>
      </c>
      <c r="G318" s="111" t="s">
        <v>26</v>
      </c>
      <c r="H318" s="102" t="s">
        <v>26</v>
      </c>
      <c r="I318" s="21"/>
      <c r="J318" s="71"/>
      <c r="K318" s="21"/>
      <c r="L318" s="21"/>
      <c r="M318" s="21"/>
      <c r="N318" s="21"/>
      <c r="O318" s="21"/>
      <c r="P318" s="21"/>
      <c r="Q318" s="21"/>
      <c r="R318" s="22"/>
      <c r="S318" s="22"/>
      <c r="T318" s="20" t="s">
        <v>26</v>
      </c>
      <c r="U318" s="21"/>
      <c r="V318" s="21"/>
      <c r="W318" s="31"/>
      <c r="X318" s="31"/>
      <c r="Y318" s="114" t="s">
        <v>26</v>
      </c>
      <c r="Z318" s="70" t="s">
        <v>26</v>
      </c>
      <c r="AA318" s="20" t="s">
        <v>26</v>
      </c>
      <c r="AB318" s="109"/>
      <c r="AC318" s="31"/>
      <c r="AD318" s="22"/>
      <c r="AE318" s="19"/>
    </row>
    <row r="319" spans="2:31" x14ac:dyDescent="0.2">
      <c r="B319" s="11" t="s">
        <v>24</v>
      </c>
      <c r="C319" s="12" t="s">
        <v>24</v>
      </c>
      <c r="D319" s="13" t="s">
        <v>24</v>
      </c>
      <c r="E319" s="12" t="s">
        <v>24</v>
      </c>
      <c r="F319" s="12" t="s">
        <v>24</v>
      </c>
      <c r="G319" s="12" t="s">
        <v>24</v>
      </c>
      <c r="H319" s="12" t="s">
        <v>24</v>
      </c>
      <c r="I319" s="12" t="s">
        <v>24</v>
      </c>
      <c r="J319" s="12" t="s">
        <v>24</v>
      </c>
      <c r="K319" s="12" t="s">
        <v>24</v>
      </c>
      <c r="L319" s="12" t="s">
        <v>24</v>
      </c>
      <c r="M319" s="12" t="s">
        <v>24</v>
      </c>
      <c r="N319" s="12" t="s">
        <v>24</v>
      </c>
      <c r="O319" s="12" t="s">
        <v>24</v>
      </c>
      <c r="P319" s="12" t="s">
        <v>24</v>
      </c>
      <c r="Q319" s="12" t="s">
        <v>24</v>
      </c>
      <c r="R319" s="12" t="s">
        <v>24</v>
      </c>
      <c r="S319" s="12" t="s">
        <v>24</v>
      </c>
      <c r="T319" s="12" t="s">
        <v>24</v>
      </c>
      <c r="U319" s="12" t="s">
        <v>24</v>
      </c>
      <c r="V319" s="12" t="s">
        <v>24</v>
      </c>
      <c r="W319" s="29" t="s">
        <v>24</v>
      </c>
      <c r="X319" s="29" t="s">
        <v>24</v>
      </c>
      <c r="Y319" s="12" t="s">
        <v>24</v>
      </c>
      <c r="Z319" s="12" t="s">
        <v>24</v>
      </c>
      <c r="AA319" s="12" t="s">
        <v>24</v>
      </c>
      <c r="AB319" s="12" t="s">
        <v>24</v>
      </c>
      <c r="AC319" s="29" t="s">
        <v>24</v>
      </c>
      <c r="AD319" s="12" t="s">
        <v>24</v>
      </c>
      <c r="AE319" s="12" t="s">
        <v>24</v>
      </c>
    </row>
    <row r="320" spans="2:31" ht="63.75" x14ac:dyDescent="0.2">
      <c r="B320" s="23" t="s">
        <v>64</v>
      </c>
      <c r="C320" s="24" t="s">
        <v>65</v>
      </c>
      <c r="D320" s="110"/>
      <c r="E320" s="109"/>
      <c r="F320" s="109"/>
      <c r="G320" s="109"/>
      <c r="H320" s="109"/>
      <c r="I320" s="52">
        <f>SUM(SCDPT1!I317:'SCDPT1'!I319)</f>
        <v>0</v>
      </c>
      <c r="J320" s="109"/>
      <c r="K320" s="52">
        <f>SUM(SCDPT1!K317:'SCDPT1'!K319)</f>
        <v>0</v>
      </c>
      <c r="L320" s="52">
        <f>SUM(SCDPT1!L317:'SCDPT1'!L319)</f>
        <v>0</v>
      </c>
      <c r="M320" s="52">
        <f>SUM(SCDPT1!M317:'SCDPT1'!M319)</f>
        <v>0</v>
      </c>
      <c r="N320" s="52">
        <f>SUM(SCDPT1!N317:'SCDPT1'!N319)</f>
        <v>0</v>
      </c>
      <c r="O320" s="52">
        <f>SUM(SCDPT1!O317:'SCDPT1'!O319)</f>
        <v>0</v>
      </c>
      <c r="P320" s="52">
        <f>SUM(SCDPT1!P317:'SCDPT1'!P319)</f>
        <v>0</v>
      </c>
      <c r="Q320" s="52">
        <f>SUM(SCDPT1!Q317:'SCDPT1'!Q319)</f>
        <v>0</v>
      </c>
      <c r="R320" s="109"/>
      <c r="S320" s="109"/>
      <c r="T320" s="109"/>
      <c r="U320" s="52">
        <f>SUM(SCDPT1!U317:'SCDPT1'!U319)</f>
        <v>0</v>
      </c>
      <c r="V320" s="52">
        <f>SUM(SCDPT1!V317:'SCDPT1'!V319)</f>
        <v>0</v>
      </c>
      <c r="W320" s="112"/>
      <c r="X320" s="112"/>
      <c r="Y320" s="109"/>
      <c r="Z320" s="109"/>
      <c r="AA320" s="109"/>
      <c r="AB320" s="109"/>
      <c r="AC320" s="109"/>
      <c r="AD320" s="109"/>
      <c r="AE320" s="109"/>
    </row>
    <row r="321" spans="2:31" ht="38.25" x14ac:dyDescent="0.2">
      <c r="B321" s="23" t="s">
        <v>66</v>
      </c>
      <c r="C321" s="24" t="s">
        <v>67</v>
      </c>
      <c r="D321" s="110"/>
      <c r="E321" s="109"/>
      <c r="F321" s="109"/>
      <c r="G321" s="109"/>
      <c r="H321" s="109"/>
      <c r="I321" s="52">
        <f>SCDPT1!I308+SCDPT1!I312+SCDPT1!I316+SCDPT1!I320</f>
        <v>181462602</v>
      </c>
      <c r="J321" s="109"/>
      <c r="K321" s="52">
        <f>SCDPT1!K308+SCDPT1!K312+SCDPT1!K316+SCDPT1!K320</f>
        <v>194178245</v>
      </c>
      <c r="L321" s="52">
        <f>SCDPT1!L308+SCDPT1!L312+SCDPT1!L316+SCDPT1!L320</f>
        <v>171215000</v>
      </c>
      <c r="M321" s="52">
        <f>SCDPT1!M308+SCDPT1!M312+SCDPT1!M316+SCDPT1!M320</f>
        <v>177493804</v>
      </c>
      <c r="N321" s="52">
        <f>SCDPT1!N308+SCDPT1!N312+SCDPT1!N316+SCDPT1!N320</f>
        <v>0</v>
      </c>
      <c r="O321" s="52">
        <f>SCDPT1!O308+SCDPT1!O312+SCDPT1!O316+SCDPT1!O320</f>
        <v>-1151569</v>
      </c>
      <c r="P321" s="52">
        <f>SCDPT1!P308+SCDPT1!P312+SCDPT1!P316+SCDPT1!P320</f>
        <v>0</v>
      </c>
      <c r="Q321" s="52">
        <f>SCDPT1!Q308+SCDPT1!Q312+SCDPT1!Q316+SCDPT1!Q320</f>
        <v>0</v>
      </c>
      <c r="R321" s="109"/>
      <c r="S321" s="109"/>
      <c r="T321" s="109"/>
      <c r="U321" s="52">
        <f>SCDPT1!U308+SCDPT1!U312+SCDPT1!U316+SCDPT1!U320</f>
        <v>2884094</v>
      </c>
      <c r="V321" s="52">
        <f>SCDPT1!V308+SCDPT1!V312+SCDPT1!V316+SCDPT1!V320</f>
        <v>7381469</v>
      </c>
      <c r="W321" s="112"/>
      <c r="X321" s="112"/>
      <c r="Y321" s="109"/>
      <c r="Z321" s="109"/>
      <c r="AA321" s="109"/>
      <c r="AB321" s="109"/>
      <c r="AC321" s="109"/>
      <c r="AD321" s="109"/>
      <c r="AE321" s="109"/>
    </row>
    <row r="322" spans="2:31" x14ac:dyDescent="0.2">
      <c r="B322" s="11" t="s">
        <v>24</v>
      </c>
      <c r="C322" s="12" t="s">
        <v>24</v>
      </c>
      <c r="D322" s="13" t="s">
        <v>24</v>
      </c>
      <c r="E322" s="12" t="s">
        <v>24</v>
      </c>
      <c r="F322" s="12" t="s">
        <v>24</v>
      </c>
      <c r="G322" s="12" t="s">
        <v>24</v>
      </c>
      <c r="H322" s="12" t="s">
        <v>24</v>
      </c>
      <c r="I322" s="12" t="s">
        <v>24</v>
      </c>
      <c r="J322" s="12" t="s">
        <v>24</v>
      </c>
      <c r="K322" s="12" t="s">
        <v>24</v>
      </c>
      <c r="L322" s="12" t="s">
        <v>24</v>
      </c>
      <c r="M322" s="12" t="s">
        <v>24</v>
      </c>
      <c r="N322" s="12" t="s">
        <v>24</v>
      </c>
      <c r="O322" s="12" t="s">
        <v>24</v>
      </c>
      <c r="P322" s="12" t="s">
        <v>24</v>
      </c>
      <c r="Q322" s="12" t="s">
        <v>24</v>
      </c>
      <c r="R322" s="12" t="s">
        <v>24</v>
      </c>
      <c r="S322" s="12" t="s">
        <v>24</v>
      </c>
      <c r="T322" s="12" t="s">
        <v>24</v>
      </c>
      <c r="U322" s="12" t="s">
        <v>24</v>
      </c>
      <c r="V322" s="12" t="s">
        <v>24</v>
      </c>
      <c r="W322" s="29" t="s">
        <v>24</v>
      </c>
      <c r="X322" s="29" t="s">
        <v>24</v>
      </c>
      <c r="Y322" s="12" t="s">
        <v>24</v>
      </c>
      <c r="Z322" s="12" t="s">
        <v>24</v>
      </c>
      <c r="AA322" s="12" t="s">
        <v>24</v>
      </c>
      <c r="AB322" s="12" t="s">
        <v>24</v>
      </c>
      <c r="AC322" s="12" t="s">
        <v>24</v>
      </c>
      <c r="AD322" s="12" t="s">
        <v>24</v>
      </c>
      <c r="AE322" s="12" t="s">
        <v>24</v>
      </c>
    </row>
    <row r="323" spans="2:31" x14ac:dyDescent="0.2">
      <c r="B323" s="14" t="s">
        <v>17724</v>
      </c>
      <c r="C323" s="33" t="s">
        <v>17723</v>
      </c>
      <c r="D323" s="16" t="s">
        <v>17720</v>
      </c>
      <c r="E323" s="103" t="s">
        <v>26</v>
      </c>
      <c r="F323" s="18" t="s">
        <v>26</v>
      </c>
      <c r="G323" s="111" t="s">
        <v>26</v>
      </c>
      <c r="H323" s="102" t="s">
        <v>323</v>
      </c>
      <c r="I323" s="21">
        <v>6000000</v>
      </c>
      <c r="J323" s="71">
        <v>100.27500000000001</v>
      </c>
      <c r="K323" s="21">
        <v>6016500</v>
      </c>
      <c r="L323" s="21">
        <v>6000000</v>
      </c>
      <c r="M323" s="21">
        <v>6000000</v>
      </c>
      <c r="N323" s="21"/>
      <c r="O323" s="21"/>
      <c r="P323" s="21"/>
      <c r="Q323" s="21"/>
      <c r="R323" s="22">
        <v>3.569</v>
      </c>
      <c r="S323" s="22">
        <v>3.569</v>
      </c>
      <c r="T323" s="20" t="s">
        <v>118</v>
      </c>
      <c r="U323" s="21">
        <v>10707</v>
      </c>
      <c r="V323" s="21"/>
      <c r="W323" s="34">
        <v>41241</v>
      </c>
      <c r="X323" s="34">
        <v>48427</v>
      </c>
      <c r="Y323" s="114" t="s">
        <v>13598</v>
      </c>
      <c r="Z323" s="70" t="s">
        <v>4927</v>
      </c>
      <c r="AA323" s="20" t="s">
        <v>4926</v>
      </c>
      <c r="AB323" s="109"/>
      <c r="AC323" s="31"/>
      <c r="AD323" s="22"/>
      <c r="AE323" s="31"/>
    </row>
    <row r="324" spans="2:31" x14ac:dyDescent="0.2">
      <c r="B324" s="14" t="s">
        <v>17722</v>
      </c>
      <c r="C324" s="33" t="s">
        <v>17721</v>
      </c>
      <c r="D324" s="16" t="s">
        <v>17720</v>
      </c>
      <c r="E324" s="103" t="s">
        <v>26</v>
      </c>
      <c r="F324" s="18" t="s">
        <v>26</v>
      </c>
      <c r="G324" s="111" t="s">
        <v>26</v>
      </c>
      <c r="H324" s="102" t="s">
        <v>323</v>
      </c>
      <c r="I324" s="21">
        <v>2000000</v>
      </c>
      <c r="J324" s="71">
        <v>100.23699999999999</v>
      </c>
      <c r="K324" s="21">
        <v>2004740</v>
      </c>
      <c r="L324" s="21">
        <v>2000000</v>
      </c>
      <c r="M324" s="21">
        <v>2000000</v>
      </c>
      <c r="N324" s="21"/>
      <c r="O324" s="21"/>
      <c r="P324" s="21"/>
      <c r="Q324" s="21"/>
      <c r="R324" s="22">
        <v>3.7389999999999999</v>
      </c>
      <c r="S324" s="22">
        <v>3.7389999999999999</v>
      </c>
      <c r="T324" s="20" t="s">
        <v>118</v>
      </c>
      <c r="U324" s="21">
        <v>3739</v>
      </c>
      <c r="V324" s="21"/>
      <c r="W324" s="34">
        <v>41241</v>
      </c>
      <c r="X324" s="34">
        <v>52079</v>
      </c>
      <c r="Y324" s="114" t="s">
        <v>13598</v>
      </c>
      <c r="Z324" s="70" t="s">
        <v>4927</v>
      </c>
      <c r="AA324" s="20" t="s">
        <v>4926</v>
      </c>
      <c r="AB324" s="109"/>
      <c r="AC324" s="19"/>
      <c r="AD324" s="22"/>
      <c r="AE324" s="19"/>
    </row>
    <row r="325" spans="2:31" x14ac:dyDescent="0.2">
      <c r="B325" s="14" t="s">
        <v>17719</v>
      </c>
      <c r="C325" s="33" t="s">
        <v>17718</v>
      </c>
      <c r="D325" s="16" t="s">
        <v>17713</v>
      </c>
      <c r="E325" s="103" t="s">
        <v>26</v>
      </c>
      <c r="F325" s="18" t="s">
        <v>26</v>
      </c>
      <c r="G325" s="111" t="s">
        <v>26</v>
      </c>
      <c r="H325" s="102" t="s">
        <v>323</v>
      </c>
      <c r="I325" s="21">
        <v>3679663</v>
      </c>
      <c r="J325" s="71">
        <v>115.40600000000001</v>
      </c>
      <c r="K325" s="21">
        <v>3941115</v>
      </c>
      <c r="L325" s="21">
        <v>3415000</v>
      </c>
      <c r="M325" s="21">
        <v>3594113</v>
      </c>
      <c r="N325" s="21"/>
      <c r="O325" s="21">
        <v>-31331</v>
      </c>
      <c r="P325" s="21"/>
      <c r="Q325" s="21"/>
      <c r="R325" s="22">
        <v>4</v>
      </c>
      <c r="S325" s="22">
        <v>2.93</v>
      </c>
      <c r="T325" s="20" t="s">
        <v>4965</v>
      </c>
      <c r="U325" s="21">
        <v>22767</v>
      </c>
      <c r="V325" s="21">
        <v>136600</v>
      </c>
      <c r="W325" s="34">
        <v>40212</v>
      </c>
      <c r="X325" s="34">
        <v>43221</v>
      </c>
      <c r="Y325" s="114" t="s">
        <v>13472</v>
      </c>
      <c r="Z325" s="70" t="s">
        <v>4927</v>
      </c>
      <c r="AA325" s="20" t="s">
        <v>4926</v>
      </c>
      <c r="AB325" s="109"/>
      <c r="AC325" s="19"/>
      <c r="AD325" s="22"/>
      <c r="AE325" s="19"/>
    </row>
    <row r="326" spans="2:31" x14ac:dyDescent="0.2">
      <c r="B326" s="14" t="s">
        <v>17717</v>
      </c>
      <c r="C326" s="33" t="s">
        <v>17716</v>
      </c>
      <c r="D326" s="16" t="s">
        <v>17713</v>
      </c>
      <c r="E326" s="103" t="s">
        <v>26</v>
      </c>
      <c r="F326" s="18" t="s">
        <v>26</v>
      </c>
      <c r="G326" s="111" t="s">
        <v>26</v>
      </c>
      <c r="H326" s="102" t="s">
        <v>323</v>
      </c>
      <c r="I326" s="21">
        <v>3823618</v>
      </c>
      <c r="J326" s="71">
        <v>117.137</v>
      </c>
      <c r="K326" s="21">
        <v>4170077</v>
      </c>
      <c r="L326" s="21">
        <v>3560000</v>
      </c>
      <c r="M326" s="21">
        <v>3749173</v>
      </c>
      <c r="N326" s="21"/>
      <c r="O326" s="21">
        <v>-26901</v>
      </c>
      <c r="P326" s="21"/>
      <c r="Q326" s="21"/>
      <c r="R326" s="22">
        <v>4</v>
      </c>
      <c r="S326" s="22">
        <v>3.07</v>
      </c>
      <c r="T326" s="20" t="s">
        <v>4965</v>
      </c>
      <c r="U326" s="21">
        <v>23733</v>
      </c>
      <c r="V326" s="21">
        <v>142400</v>
      </c>
      <c r="W326" s="34">
        <v>40212</v>
      </c>
      <c r="X326" s="34">
        <v>43586</v>
      </c>
      <c r="Y326" s="114" t="s">
        <v>13472</v>
      </c>
      <c r="Z326" s="70" t="s">
        <v>4927</v>
      </c>
      <c r="AA326" s="20" t="s">
        <v>4926</v>
      </c>
      <c r="AB326" s="109"/>
      <c r="AC326" s="19"/>
      <c r="AD326" s="22"/>
      <c r="AE326" s="19"/>
    </row>
    <row r="327" spans="2:31" x14ac:dyDescent="0.2">
      <c r="B327" s="14" t="s">
        <v>17715</v>
      </c>
      <c r="C327" s="33" t="s">
        <v>17714</v>
      </c>
      <c r="D327" s="16" t="s">
        <v>17713</v>
      </c>
      <c r="E327" s="103" t="s">
        <v>26</v>
      </c>
      <c r="F327" s="18" t="s">
        <v>26</v>
      </c>
      <c r="G327" s="111" t="s">
        <v>26</v>
      </c>
      <c r="H327" s="102" t="s">
        <v>323</v>
      </c>
      <c r="I327" s="21">
        <v>3963170</v>
      </c>
      <c r="J327" s="71">
        <v>118.19199999999999</v>
      </c>
      <c r="K327" s="21">
        <v>4384923</v>
      </c>
      <c r="L327" s="21">
        <v>3710000</v>
      </c>
      <c r="M327" s="21">
        <v>3900072</v>
      </c>
      <c r="N327" s="21"/>
      <c r="O327" s="21">
        <v>-23079</v>
      </c>
      <c r="P327" s="21"/>
      <c r="Q327" s="21"/>
      <c r="R327" s="22">
        <v>4</v>
      </c>
      <c r="S327" s="22">
        <v>3.21</v>
      </c>
      <c r="T327" s="20" t="s">
        <v>4965</v>
      </c>
      <c r="U327" s="21">
        <v>24733</v>
      </c>
      <c r="V327" s="21">
        <v>148400</v>
      </c>
      <c r="W327" s="34">
        <v>40212</v>
      </c>
      <c r="X327" s="34">
        <v>43952</v>
      </c>
      <c r="Y327" s="114" t="s">
        <v>13472</v>
      </c>
      <c r="Z327" s="70" t="s">
        <v>4927</v>
      </c>
      <c r="AA327" s="20" t="s">
        <v>4926</v>
      </c>
      <c r="AB327" s="109"/>
      <c r="AC327" s="19"/>
      <c r="AD327" s="22"/>
      <c r="AE327" s="19"/>
    </row>
    <row r="328" spans="2:31" x14ac:dyDescent="0.2">
      <c r="B328" s="14" t="s">
        <v>17712</v>
      </c>
      <c r="C328" s="33" t="s">
        <v>17711</v>
      </c>
      <c r="D328" s="16" t="s">
        <v>17710</v>
      </c>
      <c r="E328" s="103" t="s">
        <v>26</v>
      </c>
      <c r="F328" s="18" t="s">
        <v>26</v>
      </c>
      <c r="G328" s="111" t="s">
        <v>4412</v>
      </c>
      <c r="H328" s="102" t="s">
        <v>323</v>
      </c>
      <c r="I328" s="21">
        <v>2917532</v>
      </c>
      <c r="J328" s="71">
        <v>109.486</v>
      </c>
      <c r="K328" s="21">
        <v>3098454</v>
      </c>
      <c r="L328" s="21">
        <v>2830000</v>
      </c>
      <c r="M328" s="21">
        <v>2856702</v>
      </c>
      <c r="N328" s="21"/>
      <c r="O328" s="21">
        <v>-22454</v>
      </c>
      <c r="P328" s="21"/>
      <c r="Q328" s="21"/>
      <c r="R328" s="22">
        <v>5</v>
      </c>
      <c r="S328" s="22">
        <v>4.6500000000000004</v>
      </c>
      <c r="T328" s="20" t="s">
        <v>89</v>
      </c>
      <c r="U328" s="21">
        <v>11792</v>
      </c>
      <c r="V328" s="21">
        <v>141500</v>
      </c>
      <c r="W328" s="34">
        <v>38126</v>
      </c>
      <c r="X328" s="34">
        <v>43435</v>
      </c>
      <c r="Y328" s="114" t="s">
        <v>16128</v>
      </c>
      <c r="Z328" s="70" t="s">
        <v>4927</v>
      </c>
      <c r="AA328" s="20" t="s">
        <v>4926</v>
      </c>
      <c r="AB328" s="109"/>
      <c r="AC328" s="28">
        <v>42339</v>
      </c>
      <c r="AD328" s="22">
        <v>100</v>
      </c>
      <c r="AE328" s="28">
        <v>42339</v>
      </c>
    </row>
    <row r="329" spans="2:31" x14ac:dyDescent="0.2">
      <c r="B329" s="14" t="s">
        <v>17709</v>
      </c>
      <c r="C329" s="33" t="s">
        <v>17708</v>
      </c>
      <c r="D329" s="16" t="s">
        <v>17373</v>
      </c>
      <c r="E329" s="103" t="s">
        <v>26</v>
      </c>
      <c r="F329" s="18" t="s">
        <v>26</v>
      </c>
      <c r="G329" s="111" t="s">
        <v>26</v>
      </c>
      <c r="H329" s="102" t="s">
        <v>323</v>
      </c>
      <c r="I329" s="21">
        <v>4636544</v>
      </c>
      <c r="J329" s="71">
        <v>119.697</v>
      </c>
      <c r="K329" s="21">
        <v>4871668</v>
      </c>
      <c r="L329" s="21">
        <v>4070000</v>
      </c>
      <c r="M329" s="21">
        <v>4523147</v>
      </c>
      <c r="N329" s="21"/>
      <c r="O329" s="21">
        <v>-73102</v>
      </c>
      <c r="P329" s="21"/>
      <c r="Q329" s="21"/>
      <c r="R329" s="22">
        <v>5</v>
      </c>
      <c r="S329" s="22">
        <v>2.91</v>
      </c>
      <c r="T329" s="20" t="s">
        <v>4965</v>
      </c>
      <c r="U329" s="21">
        <v>33917</v>
      </c>
      <c r="V329" s="21">
        <v>203500</v>
      </c>
      <c r="W329" s="34">
        <v>40674</v>
      </c>
      <c r="X329" s="34">
        <v>43405</v>
      </c>
      <c r="Y329" s="114" t="s">
        <v>17109</v>
      </c>
      <c r="Z329" s="70" t="s">
        <v>4927</v>
      </c>
      <c r="AA329" s="20" t="s">
        <v>4926</v>
      </c>
      <c r="AB329" s="109"/>
      <c r="AC329" s="19"/>
      <c r="AD329" s="22"/>
      <c r="AE329" s="19"/>
    </row>
    <row r="330" spans="2:31" x14ac:dyDescent="0.2">
      <c r="B330" s="14" t="s">
        <v>17707</v>
      </c>
      <c r="C330" s="33" t="s">
        <v>17706</v>
      </c>
      <c r="D330" s="16" t="s">
        <v>17695</v>
      </c>
      <c r="E330" s="103" t="s">
        <v>26</v>
      </c>
      <c r="F330" s="18" t="s">
        <v>26</v>
      </c>
      <c r="G330" s="111" t="s">
        <v>26</v>
      </c>
      <c r="H330" s="102" t="s">
        <v>323</v>
      </c>
      <c r="I330" s="21">
        <v>5000000</v>
      </c>
      <c r="J330" s="71">
        <v>99.94</v>
      </c>
      <c r="K330" s="21">
        <v>4997000</v>
      </c>
      <c r="L330" s="21">
        <v>5000000</v>
      </c>
      <c r="M330" s="21">
        <v>5000000</v>
      </c>
      <c r="N330" s="21"/>
      <c r="O330" s="21"/>
      <c r="P330" s="21"/>
      <c r="Q330" s="21"/>
      <c r="R330" s="22">
        <v>1.2789999999999999</v>
      </c>
      <c r="S330" s="22">
        <v>1.2789999999999999</v>
      </c>
      <c r="T330" s="20" t="s">
        <v>118</v>
      </c>
      <c r="U330" s="21">
        <v>16876</v>
      </c>
      <c r="V330" s="21"/>
      <c r="W330" s="34">
        <v>41150</v>
      </c>
      <c r="X330" s="34">
        <v>42962</v>
      </c>
      <c r="Y330" s="114" t="s">
        <v>13530</v>
      </c>
      <c r="Z330" s="70" t="s">
        <v>4927</v>
      </c>
      <c r="AA330" s="20" t="s">
        <v>4926</v>
      </c>
      <c r="AB330" s="109"/>
      <c r="AC330" s="19"/>
      <c r="AD330" s="22"/>
      <c r="AE330" s="19"/>
    </row>
    <row r="331" spans="2:31" x14ac:dyDescent="0.2">
      <c r="B331" s="14" t="s">
        <v>17705</v>
      </c>
      <c r="C331" s="33" t="s">
        <v>17704</v>
      </c>
      <c r="D331" s="16" t="s">
        <v>17695</v>
      </c>
      <c r="E331" s="103" t="s">
        <v>26</v>
      </c>
      <c r="F331" s="18" t="s">
        <v>26</v>
      </c>
      <c r="G331" s="111" t="s">
        <v>26</v>
      </c>
      <c r="H331" s="102" t="s">
        <v>323</v>
      </c>
      <c r="I331" s="21">
        <v>2000000</v>
      </c>
      <c r="J331" s="71">
        <v>100.253</v>
      </c>
      <c r="K331" s="21">
        <v>2005060</v>
      </c>
      <c r="L331" s="21">
        <v>2000000</v>
      </c>
      <c r="M331" s="21">
        <v>2000000</v>
      </c>
      <c r="N331" s="21"/>
      <c r="O331" s="21"/>
      <c r="P331" s="21"/>
      <c r="Q331" s="21"/>
      <c r="R331" s="22">
        <v>1.5960000000000001</v>
      </c>
      <c r="S331" s="22">
        <v>1.5960000000000001</v>
      </c>
      <c r="T331" s="20" t="s">
        <v>118</v>
      </c>
      <c r="U331" s="21">
        <v>8423</v>
      </c>
      <c r="V331" s="21"/>
      <c r="W331" s="34">
        <v>41150</v>
      </c>
      <c r="X331" s="34">
        <v>43327</v>
      </c>
      <c r="Y331" s="114" t="s">
        <v>13530</v>
      </c>
      <c r="Z331" s="70" t="s">
        <v>4927</v>
      </c>
      <c r="AA331" s="20" t="s">
        <v>4926</v>
      </c>
      <c r="AB331" s="109"/>
      <c r="AC331" s="19"/>
      <c r="AD331" s="22"/>
      <c r="AE331" s="19"/>
    </row>
    <row r="332" spans="2:31" x14ac:dyDescent="0.2">
      <c r="B332" s="14" t="s">
        <v>17703</v>
      </c>
      <c r="C332" s="33" t="s">
        <v>17702</v>
      </c>
      <c r="D332" s="16" t="s">
        <v>17695</v>
      </c>
      <c r="E332" s="103" t="s">
        <v>26</v>
      </c>
      <c r="F332" s="18" t="s">
        <v>26</v>
      </c>
      <c r="G332" s="111" t="s">
        <v>26</v>
      </c>
      <c r="H332" s="102" t="s">
        <v>323</v>
      </c>
      <c r="I332" s="21">
        <v>1400000</v>
      </c>
      <c r="J332" s="71">
        <v>100.123</v>
      </c>
      <c r="K332" s="21">
        <v>1401722</v>
      </c>
      <c r="L332" s="21">
        <v>1400000</v>
      </c>
      <c r="M332" s="21">
        <v>1400000</v>
      </c>
      <c r="N332" s="21"/>
      <c r="O332" s="21"/>
      <c r="P332" s="21"/>
      <c r="Q332" s="21"/>
      <c r="R332" s="22">
        <v>1.796</v>
      </c>
      <c r="S332" s="22">
        <v>1.796</v>
      </c>
      <c r="T332" s="20" t="s">
        <v>118</v>
      </c>
      <c r="U332" s="21">
        <v>6635</v>
      </c>
      <c r="V332" s="21"/>
      <c r="W332" s="34">
        <v>41150</v>
      </c>
      <c r="X332" s="34">
        <v>43692</v>
      </c>
      <c r="Y332" s="114" t="s">
        <v>13530</v>
      </c>
      <c r="Z332" s="70" t="s">
        <v>4927</v>
      </c>
      <c r="AA332" s="20" t="s">
        <v>4926</v>
      </c>
      <c r="AB332" s="109"/>
      <c r="AC332" s="19"/>
      <c r="AD332" s="22"/>
      <c r="AE332" s="19"/>
    </row>
    <row r="333" spans="2:31" x14ac:dyDescent="0.2">
      <c r="B333" s="14" t="s">
        <v>17701</v>
      </c>
      <c r="C333" s="33" t="s">
        <v>17700</v>
      </c>
      <c r="D333" s="16" t="s">
        <v>17695</v>
      </c>
      <c r="E333" s="103" t="s">
        <v>26</v>
      </c>
      <c r="F333" s="18" t="s">
        <v>26</v>
      </c>
      <c r="G333" s="111" t="s">
        <v>26</v>
      </c>
      <c r="H333" s="102" t="s">
        <v>323</v>
      </c>
      <c r="I333" s="21">
        <v>1030000</v>
      </c>
      <c r="J333" s="71">
        <v>100.38200000000001</v>
      </c>
      <c r="K333" s="21">
        <v>1033935</v>
      </c>
      <c r="L333" s="21">
        <v>1030000</v>
      </c>
      <c r="M333" s="21">
        <v>1030000</v>
      </c>
      <c r="N333" s="21"/>
      <c r="O333" s="21"/>
      <c r="P333" s="21"/>
      <c r="Q333" s="21"/>
      <c r="R333" s="22">
        <v>2.1989999999999998</v>
      </c>
      <c r="S333" s="22">
        <v>2.1989999999999998</v>
      </c>
      <c r="T333" s="20" t="s">
        <v>118</v>
      </c>
      <c r="U333" s="21">
        <v>5977</v>
      </c>
      <c r="V333" s="21"/>
      <c r="W333" s="34">
        <v>41150</v>
      </c>
      <c r="X333" s="34">
        <v>44058</v>
      </c>
      <c r="Y333" s="114" t="s">
        <v>13530</v>
      </c>
      <c r="Z333" s="70" t="s">
        <v>4927</v>
      </c>
      <c r="AA333" s="20" t="s">
        <v>4926</v>
      </c>
      <c r="AB333" s="109"/>
      <c r="AC333" s="19"/>
      <c r="AD333" s="22"/>
      <c r="AE333" s="19"/>
    </row>
    <row r="334" spans="2:31" x14ac:dyDescent="0.2">
      <c r="B334" s="14" t="s">
        <v>17699</v>
      </c>
      <c r="C334" s="33" t="s">
        <v>17698</v>
      </c>
      <c r="D334" s="16" t="s">
        <v>17695</v>
      </c>
      <c r="E334" s="103" t="s">
        <v>26</v>
      </c>
      <c r="F334" s="18" t="s">
        <v>26</v>
      </c>
      <c r="G334" s="111" t="s">
        <v>26</v>
      </c>
      <c r="H334" s="102" t="s">
        <v>323</v>
      </c>
      <c r="I334" s="21">
        <v>500000</v>
      </c>
      <c r="J334" s="71">
        <v>100.202</v>
      </c>
      <c r="K334" s="21">
        <v>501010</v>
      </c>
      <c r="L334" s="21">
        <v>500000</v>
      </c>
      <c r="M334" s="21">
        <v>500000</v>
      </c>
      <c r="N334" s="21"/>
      <c r="O334" s="21"/>
      <c r="P334" s="21"/>
      <c r="Q334" s="21"/>
      <c r="R334" s="22">
        <v>2.3490000000000002</v>
      </c>
      <c r="S334" s="22">
        <v>2.3490000000000002</v>
      </c>
      <c r="T334" s="20" t="s">
        <v>118</v>
      </c>
      <c r="U334" s="21">
        <v>3099</v>
      </c>
      <c r="V334" s="21"/>
      <c r="W334" s="34">
        <v>41150</v>
      </c>
      <c r="X334" s="34">
        <v>44423</v>
      </c>
      <c r="Y334" s="114" t="s">
        <v>13530</v>
      </c>
      <c r="Z334" s="70" t="s">
        <v>4927</v>
      </c>
      <c r="AA334" s="20" t="s">
        <v>4926</v>
      </c>
      <c r="AB334" s="109"/>
      <c r="AC334" s="31"/>
      <c r="AD334" s="22"/>
      <c r="AE334" s="31"/>
    </row>
    <row r="335" spans="2:31" x14ac:dyDescent="0.2">
      <c r="B335" s="14" t="s">
        <v>17697</v>
      </c>
      <c r="C335" s="33" t="s">
        <v>17696</v>
      </c>
      <c r="D335" s="16" t="s">
        <v>17695</v>
      </c>
      <c r="E335" s="103" t="s">
        <v>26</v>
      </c>
      <c r="F335" s="18" t="s">
        <v>26</v>
      </c>
      <c r="G335" s="111" t="s">
        <v>26</v>
      </c>
      <c r="H335" s="102" t="s">
        <v>323</v>
      </c>
      <c r="I335" s="21">
        <v>695000</v>
      </c>
      <c r="J335" s="71">
        <v>100.146</v>
      </c>
      <c r="K335" s="21">
        <v>696015</v>
      </c>
      <c r="L335" s="21">
        <v>695000</v>
      </c>
      <c r="M335" s="21">
        <v>695000</v>
      </c>
      <c r="N335" s="21"/>
      <c r="O335" s="21"/>
      <c r="P335" s="21"/>
      <c r="Q335" s="21"/>
      <c r="R335" s="22">
        <v>2.4489999999999998</v>
      </c>
      <c r="S335" s="22">
        <v>2.4489999999999998</v>
      </c>
      <c r="T335" s="20" t="s">
        <v>118</v>
      </c>
      <c r="U335" s="21">
        <v>4492</v>
      </c>
      <c r="V335" s="21"/>
      <c r="W335" s="34">
        <v>41150</v>
      </c>
      <c r="X335" s="34">
        <v>44788</v>
      </c>
      <c r="Y335" s="114" t="s">
        <v>13530</v>
      </c>
      <c r="Z335" s="70" t="s">
        <v>4927</v>
      </c>
      <c r="AA335" s="20" t="s">
        <v>4926</v>
      </c>
      <c r="AB335" s="109"/>
      <c r="AC335" s="31"/>
      <c r="AD335" s="22"/>
      <c r="AE335" s="19"/>
    </row>
    <row r="336" spans="2:31" x14ac:dyDescent="0.2">
      <c r="B336" s="14" t="s">
        <v>17694</v>
      </c>
      <c r="C336" s="33" t="s">
        <v>17693</v>
      </c>
      <c r="D336" s="16" t="s">
        <v>17692</v>
      </c>
      <c r="E336" s="103" t="s">
        <v>26</v>
      </c>
      <c r="F336" s="18" t="s">
        <v>26</v>
      </c>
      <c r="G336" s="111" t="s">
        <v>4412</v>
      </c>
      <c r="H336" s="102" t="s">
        <v>323</v>
      </c>
      <c r="I336" s="21">
        <v>15225000</v>
      </c>
      <c r="J336" s="71">
        <v>125.72799999999999</v>
      </c>
      <c r="K336" s="21">
        <v>18859200</v>
      </c>
      <c r="L336" s="21">
        <v>15000000</v>
      </c>
      <c r="M336" s="21">
        <v>15191307</v>
      </c>
      <c r="N336" s="21"/>
      <c r="O336" s="21">
        <v>-15367</v>
      </c>
      <c r="P336" s="21"/>
      <c r="Q336" s="21"/>
      <c r="R336" s="22">
        <v>6.45</v>
      </c>
      <c r="S336" s="22">
        <v>6.2469999999999999</v>
      </c>
      <c r="T336" s="20" t="s">
        <v>118</v>
      </c>
      <c r="U336" s="21">
        <v>365500</v>
      </c>
      <c r="V336" s="21">
        <v>967500</v>
      </c>
      <c r="W336" s="34">
        <v>40498</v>
      </c>
      <c r="X336" s="34">
        <v>49355</v>
      </c>
      <c r="Y336" s="114" t="s">
        <v>13500</v>
      </c>
      <c r="Z336" s="70" t="s">
        <v>4927</v>
      </c>
      <c r="AA336" s="20" t="s">
        <v>4926</v>
      </c>
      <c r="AB336" s="109"/>
      <c r="AC336" s="28">
        <v>44242</v>
      </c>
      <c r="AD336" s="22">
        <v>100</v>
      </c>
      <c r="AE336" s="28">
        <v>44242</v>
      </c>
    </row>
    <row r="337" spans="2:31" x14ac:dyDescent="0.2">
      <c r="B337" s="14" t="s">
        <v>17691</v>
      </c>
      <c r="C337" s="33" t="s">
        <v>17690</v>
      </c>
      <c r="D337" s="16" t="s">
        <v>17685</v>
      </c>
      <c r="E337" s="103" t="s">
        <v>26</v>
      </c>
      <c r="F337" s="18" t="s">
        <v>26</v>
      </c>
      <c r="G337" s="111" t="s">
        <v>26</v>
      </c>
      <c r="H337" s="102" t="s">
        <v>323</v>
      </c>
      <c r="I337" s="21">
        <v>907570</v>
      </c>
      <c r="J337" s="71">
        <v>101.47499999999999</v>
      </c>
      <c r="K337" s="21">
        <v>918349</v>
      </c>
      <c r="L337" s="21">
        <v>905000</v>
      </c>
      <c r="M337" s="21">
        <v>905184</v>
      </c>
      <c r="N337" s="21"/>
      <c r="O337" s="21">
        <v>-379</v>
      </c>
      <c r="P337" s="21"/>
      <c r="Q337" s="21"/>
      <c r="R337" s="22">
        <v>4</v>
      </c>
      <c r="S337" s="22">
        <v>3.95</v>
      </c>
      <c r="T337" s="20" t="s">
        <v>89</v>
      </c>
      <c r="U337" s="21">
        <v>3017</v>
      </c>
      <c r="V337" s="21">
        <v>36200</v>
      </c>
      <c r="W337" s="34">
        <v>38993</v>
      </c>
      <c r="X337" s="34">
        <v>41426</v>
      </c>
      <c r="Y337" s="114" t="s">
        <v>17028</v>
      </c>
      <c r="Z337" s="70" t="s">
        <v>4927</v>
      </c>
      <c r="AA337" s="20" t="s">
        <v>4926</v>
      </c>
      <c r="AB337" s="109"/>
      <c r="AC337" s="19"/>
      <c r="AD337" s="22"/>
      <c r="AE337" s="19"/>
    </row>
    <row r="338" spans="2:31" x14ac:dyDescent="0.2">
      <c r="B338" s="14" t="s">
        <v>17689</v>
      </c>
      <c r="C338" s="33" t="s">
        <v>17688</v>
      </c>
      <c r="D338" s="16" t="s">
        <v>17685</v>
      </c>
      <c r="E338" s="103" t="s">
        <v>26</v>
      </c>
      <c r="F338" s="18" t="s">
        <v>26</v>
      </c>
      <c r="G338" s="111" t="s">
        <v>4412</v>
      </c>
      <c r="H338" s="102" t="s">
        <v>323</v>
      </c>
      <c r="I338" s="21">
        <v>961835</v>
      </c>
      <c r="J338" s="71">
        <v>101.43</v>
      </c>
      <c r="K338" s="21">
        <v>978800</v>
      </c>
      <c r="L338" s="21">
        <v>965000</v>
      </c>
      <c r="M338" s="21">
        <v>964342</v>
      </c>
      <c r="N338" s="21"/>
      <c r="O338" s="21">
        <v>475</v>
      </c>
      <c r="P338" s="21"/>
      <c r="Q338" s="21"/>
      <c r="R338" s="22">
        <v>4</v>
      </c>
      <c r="S338" s="22">
        <v>4.05</v>
      </c>
      <c r="T338" s="20" t="s">
        <v>89</v>
      </c>
      <c r="U338" s="21">
        <v>3217</v>
      </c>
      <c r="V338" s="21">
        <v>38600</v>
      </c>
      <c r="W338" s="34">
        <v>38993</v>
      </c>
      <c r="X338" s="34">
        <v>41791</v>
      </c>
      <c r="Y338" s="114" t="s">
        <v>17028</v>
      </c>
      <c r="Z338" s="70" t="s">
        <v>4927</v>
      </c>
      <c r="AA338" s="20" t="s">
        <v>4926</v>
      </c>
      <c r="AB338" s="109"/>
      <c r="AC338" s="28">
        <v>41426</v>
      </c>
      <c r="AD338" s="22">
        <v>100</v>
      </c>
      <c r="AE338" s="19"/>
    </row>
    <row r="339" spans="2:31" x14ac:dyDescent="0.2">
      <c r="B339" s="14" t="s">
        <v>17687</v>
      </c>
      <c r="C339" s="33" t="s">
        <v>17686</v>
      </c>
      <c r="D339" s="16" t="s">
        <v>17685</v>
      </c>
      <c r="E339" s="103" t="s">
        <v>26</v>
      </c>
      <c r="F339" s="18" t="s">
        <v>26</v>
      </c>
      <c r="G339" s="111" t="s">
        <v>4412</v>
      </c>
      <c r="H339" s="102" t="s">
        <v>323</v>
      </c>
      <c r="I339" s="21">
        <v>958033</v>
      </c>
      <c r="J339" s="71">
        <v>101.181</v>
      </c>
      <c r="K339" s="21">
        <v>976397</v>
      </c>
      <c r="L339" s="21">
        <v>965000</v>
      </c>
      <c r="M339" s="21">
        <v>962803</v>
      </c>
      <c r="N339" s="21"/>
      <c r="O339" s="21">
        <v>868</v>
      </c>
      <c r="P339" s="21"/>
      <c r="Q339" s="21"/>
      <c r="R339" s="22">
        <v>4</v>
      </c>
      <c r="S339" s="22">
        <v>4.0999999999999996</v>
      </c>
      <c r="T339" s="20" t="s">
        <v>89</v>
      </c>
      <c r="U339" s="21">
        <v>3217</v>
      </c>
      <c r="V339" s="21">
        <v>38600</v>
      </c>
      <c r="W339" s="34">
        <v>38993</v>
      </c>
      <c r="X339" s="34">
        <v>42156</v>
      </c>
      <c r="Y339" s="114" t="s">
        <v>17028</v>
      </c>
      <c r="Z339" s="70" t="s">
        <v>4927</v>
      </c>
      <c r="AA339" s="20" t="s">
        <v>4926</v>
      </c>
      <c r="AB339" s="109"/>
      <c r="AC339" s="34">
        <v>41426</v>
      </c>
      <c r="AD339" s="22">
        <v>100</v>
      </c>
      <c r="AE339" s="31"/>
    </row>
    <row r="340" spans="2:31" x14ac:dyDescent="0.2">
      <c r="B340" s="14" t="s">
        <v>17684</v>
      </c>
      <c r="C340" s="33" t="s">
        <v>17683</v>
      </c>
      <c r="D340" s="16" t="s">
        <v>17682</v>
      </c>
      <c r="E340" s="103" t="s">
        <v>26</v>
      </c>
      <c r="F340" s="18" t="s">
        <v>26</v>
      </c>
      <c r="G340" s="111" t="s">
        <v>4412</v>
      </c>
      <c r="H340" s="102" t="s">
        <v>323</v>
      </c>
      <c r="I340" s="21">
        <v>3995717</v>
      </c>
      <c r="J340" s="71">
        <v>100.76900000000001</v>
      </c>
      <c r="K340" s="21">
        <v>3703261</v>
      </c>
      <c r="L340" s="21">
        <v>3675000</v>
      </c>
      <c r="M340" s="21">
        <v>3701084</v>
      </c>
      <c r="N340" s="21"/>
      <c r="O340" s="21">
        <v>-126170</v>
      </c>
      <c r="P340" s="21"/>
      <c r="Q340" s="21"/>
      <c r="R340" s="22">
        <v>5.25</v>
      </c>
      <c r="S340" s="22">
        <v>1.7</v>
      </c>
      <c r="T340" s="20" t="s">
        <v>4985</v>
      </c>
      <c r="U340" s="21">
        <v>56809</v>
      </c>
      <c r="V340" s="21">
        <v>192938</v>
      </c>
      <c r="W340" s="34">
        <v>40422</v>
      </c>
      <c r="X340" s="34">
        <v>43539</v>
      </c>
      <c r="Y340" s="114" t="s">
        <v>16204</v>
      </c>
      <c r="Z340" s="70" t="s">
        <v>4927</v>
      </c>
      <c r="AA340" s="20" t="s">
        <v>4926</v>
      </c>
      <c r="AB340" s="109"/>
      <c r="AC340" s="34">
        <v>41348</v>
      </c>
      <c r="AD340" s="22">
        <v>100</v>
      </c>
      <c r="AE340" s="34">
        <v>41348</v>
      </c>
    </row>
    <row r="341" spans="2:31" x14ac:dyDescent="0.2">
      <c r="B341" s="14" t="s">
        <v>17681</v>
      </c>
      <c r="C341" s="33" t="s">
        <v>17680</v>
      </c>
      <c r="D341" s="16" t="s">
        <v>17677</v>
      </c>
      <c r="E341" s="103" t="s">
        <v>26</v>
      </c>
      <c r="F341" s="18" t="s">
        <v>26</v>
      </c>
      <c r="G341" s="111" t="s">
        <v>26</v>
      </c>
      <c r="H341" s="102" t="s">
        <v>323</v>
      </c>
      <c r="I341" s="21">
        <v>1764280</v>
      </c>
      <c r="J341" s="71">
        <v>109.598</v>
      </c>
      <c r="K341" s="21">
        <v>1917965</v>
      </c>
      <c r="L341" s="21">
        <v>1750000</v>
      </c>
      <c r="M341" s="21">
        <v>1758966</v>
      </c>
      <c r="N341" s="21"/>
      <c r="O341" s="21">
        <v>-1798</v>
      </c>
      <c r="P341" s="21"/>
      <c r="Q341" s="21"/>
      <c r="R341" s="22">
        <v>3.25</v>
      </c>
      <c r="S341" s="22">
        <v>3.13</v>
      </c>
      <c r="T341" s="20" t="s">
        <v>118</v>
      </c>
      <c r="U341" s="21">
        <v>21486</v>
      </c>
      <c r="V341" s="21">
        <v>56875</v>
      </c>
      <c r="W341" s="34">
        <v>40109</v>
      </c>
      <c r="X341" s="34">
        <v>42962</v>
      </c>
      <c r="Y341" s="114" t="s">
        <v>13500</v>
      </c>
      <c r="Z341" s="70" t="s">
        <v>4927</v>
      </c>
      <c r="AA341" s="20" t="s">
        <v>4926</v>
      </c>
      <c r="AB341" s="109"/>
      <c r="AC341" s="31"/>
      <c r="AD341" s="22"/>
      <c r="AE341" s="31"/>
    </row>
    <row r="342" spans="2:31" x14ac:dyDescent="0.2">
      <c r="B342" s="14" t="s">
        <v>17679</v>
      </c>
      <c r="C342" s="33" t="s">
        <v>17678</v>
      </c>
      <c r="D342" s="16" t="s">
        <v>17677</v>
      </c>
      <c r="E342" s="103" t="s">
        <v>26</v>
      </c>
      <c r="F342" s="18" t="s">
        <v>26</v>
      </c>
      <c r="G342" s="111" t="s">
        <v>26</v>
      </c>
      <c r="H342" s="102" t="s">
        <v>323</v>
      </c>
      <c r="I342" s="21">
        <v>1776320</v>
      </c>
      <c r="J342" s="71">
        <v>111.7</v>
      </c>
      <c r="K342" s="21">
        <v>1954750</v>
      </c>
      <c r="L342" s="21">
        <v>1750000</v>
      </c>
      <c r="M342" s="21">
        <v>1767814</v>
      </c>
      <c r="N342" s="21"/>
      <c r="O342" s="21">
        <v>-2877</v>
      </c>
      <c r="P342" s="21"/>
      <c r="Q342" s="21"/>
      <c r="R342" s="22">
        <v>3.5</v>
      </c>
      <c r="S342" s="22">
        <v>3.3</v>
      </c>
      <c r="T342" s="20" t="s">
        <v>118</v>
      </c>
      <c r="U342" s="21">
        <v>23139</v>
      </c>
      <c r="V342" s="21">
        <v>61250</v>
      </c>
      <c r="W342" s="34">
        <v>40109</v>
      </c>
      <c r="X342" s="34">
        <v>43327</v>
      </c>
      <c r="Y342" s="114" t="s">
        <v>13500</v>
      </c>
      <c r="Z342" s="70" t="s">
        <v>4927</v>
      </c>
      <c r="AA342" s="20" t="s">
        <v>4926</v>
      </c>
      <c r="AB342" s="109"/>
      <c r="AC342" s="19"/>
      <c r="AD342" s="22"/>
      <c r="AE342" s="31"/>
    </row>
    <row r="343" spans="2:31" x14ac:dyDescent="0.2">
      <c r="B343" s="14" t="s">
        <v>17676</v>
      </c>
      <c r="C343" s="33" t="s">
        <v>17675</v>
      </c>
      <c r="D343" s="16" t="s">
        <v>17674</v>
      </c>
      <c r="E343" s="103" t="s">
        <v>26</v>
      </c>
      <c r="F343" s="18" t="s">
        <v>26</v>
      </c>
      <c r="G343" s="111" t="s">
        <v>26</v>
      </c>
      <c r="H343" s="102" t="s">
        <v>323</v>
      </c>
      <c r="I343" s="21">
        <v>5986530</v>
      </c>
      <c r="J343" s="71">
        <v>114.685</v>
      </c>
      <c r="K343" s="21">
        <v>6307675</v>
      </c>
      <c r="L343" s="21">
        <v>5500000</v>
      </c>
      <c r="M343" s="21">
        <v>5809253</v>
      </c>
      <c r="N343" s="21"/>
      <c r="O343" s="21">
        <v>-61632</v>
      </c>
      <c r="P343" s="21"/>
      <c r="Q343" s="21"/>
      <c r="R343" s="22">
        <v>4.125</v>
      </c>
      <c r="S343" s="22">
        <v>2.85</v>
      </c>
      <c r="T343" s="20" t="s">
        <v>4949</v>
      </c>
      <c r="U343" s="21">
        <v>56719</v>
      </c>
      <c r="V343" s="21">
        <v>226875</v>
      </c>
      <c r="W343" s="34">
        <v>40135</v>
      </c>
      <c r="X343" s="34">
        <v>43009</v>
      </c>
      <c r="Y343" s="114" t="s">
        <v>13500</v>
      </c>
      <c r="Z343" s="70" t="s">
        <v>4927</v>
      </c>
      <c r="AA343" s="20" t="s">
        <v>4926</v>
      </c>
      <c r="AB343" s="109"/>
      <c r="AC343" s="19"/>
      <c r="AD343" s="22"/>
      <c r="AE343" s="19"/>
    </row>
    <row r="344" spans="2:31" x14ac:dyDescent="0.2">
      <c r="B344" s="14" t="s">
        <v>17673</v>
      </c>
      <c r="C344" s="33" t="s">
        <v>17672</v>
      </c>
      <c r="D344" s="16" t="s">
        <v>17669</v>
      </c>
      <c r="E344" s="103" t="s">
        <v>26</v>
      </c>
      <c r="F344" s="18" t="s">
        <v>26</v>
      </c>
      <c r="G344" s="111" t="s">
        <v>26</v>
      </c>
      <c r="H344" s="102" t="s">
        <v>323</v>
      </c>
      <c r="I344" s="21">
        <v>6863740</v>
      </c>
      <c r="J344" s="71">
        <v>112.36199999999999</v>
      </c>
      <c r="K344" s="21">
        <v>7303530</v>
      </c>
      <c r="L344" s="21">
        <v>6500000</v>
      </c>
      <c r="M344" s="21">
        <v>6717066</v>
      </c>
      <c r="N344" s="21"/>
      <c r="O344" s="21">
        <v>-49283</v>
      </c>
      <c r="P344" s="21"/>
      <c r="Q344" s="21"/>
      <c r="R344" s="22">
        <v>4</v>
      </c>
      <c r="S344" s="22">
        <v>3.13</v>
      </c>
      <c r="T344" s="20" t="s">
        <v>118</v>
      </c>
      <c r="U344" s="21">
        <v>98222</v>
      </c>
      <c r="V344" s="21">
        <v>260000</v>
      </c>
      <c r="W344" s="34">
        <v>40108</v>
      </c>
      <c r="X344" s="34">
        <v>42781</v>
      </c>
      <c r="Y344" s="114" t="s">
        <v>13500</v>
      </c>
      <c r="Z344" s="70" t="s">
        <v>4927</v>
      </c>
      <c r="AA344" s="20" t="s">
        <v>4926</v>
      </c>
      <c r="AB344" s="109"/>
      <c r="AC344" s="19"/>
      <c r="AD344" s="22"/>
      <c r="AE344" s="19"/>
    </row>
    <row r="345" spans="2:31" x14ac:dyDescent="0.2">
      <c r="B345" s="14" t="s">
        <v>17671</v>
      </c>
      <c r="C345" s="33" t="s">
        <v>17670</v>
      </c>
      <c r="D345" s="16" t="s">
        <v>17669</v>
      </c>
      <c r="E345" s="103" t="s">
        <v>26</v>
      </c>
      <c r="F345" s="18" t="s">
        <v>26</v>
      </c>
      <c r="G345" s="111" t="s">
        <v>26</v>
      </c>
      <c r="H345" s="102" t="s">
        <v>323</v>
      </c>
      <c r="I345" s="21">
        <v>4725540</v>
      </c>
      <c r="J345" s="71">
        <v>114.65</v>
      </c>
      <c r="K345" s="21">
        <v>5159250</v>
      </c>
      <c r="L345" s="21">
        <v>4500000</v>
      </c>
      <c r="M345" s="21">
        <v>4647300</v>
      </c>
      <c r="N345" s="21"/>
      <c r="O345" s="21">
        <v>-26229</v>
      </c>
      <c r="P345" s="21"/>
      <c r="Q345" s="21"/>
      <c r="R345" s="22">
        <v>4</v>
      </c>
      <c r="S345" s="22">
        <v>3.3</v>
      </c>
      <c r="T345" s="20" t="s">
        <v>118</v>
      </c>
      <c r="U345" s="21">
        <v>68000</v>
      </c>
      <c r="V345" s="21">
        <v>180000</v>
      </c>
      <c r="W345" s="34">
        <v>40108</v>
      </c>
      <c r="X345" s="34">
        <v>43146</v>
      </c>
      <c r="Y345" s="114" t="s">
        <v>13500</v>
      </c>
      <c r="Z345" s="70" t="s">
        <v>4927</v>
      </c>
      <c r="AA345" s="20" t="s">
        <v>4926</v>
      </c>
      <c r="AB345" s="109"/>
      <c r="AC345" s="19"/>
      <c r="AD345" s="22"/>
      <c r="AE345" s="19"/>
    </row>
    <row r="346" spans="2:31" x14ac:dyDescent="0.2">
      <c r="B346" s="14" t="s">
        <v>17668</v>
      </c>
      <c r="C346" s="33" t="s">
        <v>17667</v>
      </c>
      <c r="D346" s="16" t="s">
        <v>17652</v>
      </c>
      <c r="E346" s="103" t="s">
        <v>26</v>
      </c>
      <c r="F346" s="18" t="s">
        <v>26</v>
      </c>
      <c r="G346" s="111" t="s">
        <v>26</v>
      </c>
      <c r="H346" s="102" t="s">
        <v>323</v>
      </c>
      <c r="I346" s="21">
        <v>494292</v>
      </c>
      <c r="J346" s="71">
        <v>101.249</v>
      </c>
      <c r="K346" s="21">
        <v>501183</v>
      </c>
      <c r="L346" s="21">
        <v>495000</v>
      </c>
      <c r="M346" s="21">
        <v>494950</v>
      </c>
      <c r="N346" s="21"/>
      <c r="O346" s="21">
        <v>124</v>
      </c>
      <c r="P346" s="21"/>
      <c r="Q346" s="21"/>
      <c r="R346" s="22">
        <v>4.125</v>
      </c>
      <c r="S346" s="22">
        <v>4.1500000000000004</v>
      </c>
      <c r="T346" s="20" t="s">
        <v>89</v>
      </c>
      <c r="U346" s="21">
        <v>1702</v>
      </c>
      <c r="V346" s="21">
        <v>20419</v>
      </c>
      <c r="W346" s="34">
        <v>39010</v>
      </c>
      <c r="X346" s="34">
        <v>41426</v>
      </c>
      <c r="Y346" s="114" t="s">
        <v>17028</v>
      </c>
      <c r="Z346" s="70" t="s">
        <v>4927</v>
      </c>
      <c r="AA346" s="20" t="s">
        <v>4926</v>
      </c>
      <c r="AB346" s="109"/>
      <c r="AC346" s="19"/>
      <c r="AD346" s="22"/>
      <c r="AE346" s="19"/>
    </row>
    <row r="347" spans="2:31" x14ac:dyDescent="0.2">
      <c r="B347" s="14" t="s">
        <v>17666</v>
      </c>
      <c r="C347" s="33" t="s">
        <v>17665</v>
      </c>
      <c r="D347" s="16" t="s">
        <v>17652</v>
      </c>
      <c r="E347" s="103" t="s">
        <v>26</v>
      </c>
      <c r="F347" s="18" t="s">
        <v>26</v>
      </c>
      <c r="G347" s="111" t="s">
        <v>26</v>
      </c>
      <c r="H347" s="102" t="s">
        <v>323</v>
      </c>
      <c r="I347" s="21">
        <v>542379</v>
      </c>
      <c r="J347" s="71">
        <v>103.786</v>
      </c>
      <c r="K347" s="21">
        <v>565634</v>
      </c>
      <c r="L347" s="21">
        <v>545000</v>
      </c>
      <c r="M347" s="21">
        <v>544444</v>
      </c>
      <c r="N347" s="21"/>
      <c r="O347" s="21">
        <v>377</v>
      </c>
      <c r="P347" s="21"/>
      <c r="Q347" s="21"/>
      <c r="R347" s="22">
        <v>4.125</v>
      </c>
      <c r="S347" s="22">
        <v>4.2</v>
      </c>
      <c r="T347" s="20" t="s">
        <v>89</v>
      </c>
      <c r="U347" s="21">
        <v>1873</v>
      </c>
      <c r="V347" s="21">
        <v>22481</v>
      </c>
      <c r="W347" s="34">
        <v>39010</v>
      </c>
      <c r="X347" s="34">
        <v>41791</v>
      </c>
      <c r="Y347" s="114" t="s">
        <v>17028</v>
      </c>
      <c r="Z347" s="70" t="s">
        <v>4927</v>
      </c>
      <c r="AA347" s="20" t="s">
        <v>4926</v>
      </c>
      <c r="AB347" s="109"/>
      <c r="AC347" s="19"/>
      <c r="AD347" s="22"/>
      <c r="AE347" s="19"/>
    </row>
    <row r="348" spans="2:31" x14ac:dyDescent="0.2">
      <c r="B348" s="14" t="s">
        <v>17664</v>
      </c>
      <c r="C348" s="33" t="s">
        <v>17663</v>
      </c>
      <c r="D348" s="16" t="s">
        <v>17652</v>
      </c>
      <c r="E348" s="103" t="s">
        <v>26</v>
      </c>
      <c r="F348" s="18" t="s">
        <v>26</v>
      </c>
      <c r="G348" s="111" t="s">
        <v>4412</v>
      </c>
      <c r="H348" s="102" t="s">
        <v>323</v>
      </c>
      <c r="I348" s="21">
        <v>592882</v>
      </c>
      <c r="J348" s="71">
        <v>103.619</v>
      </c>
      <c r="K348" s="21">
        <v>616533</v>
      </c>
      <c r="L348" s="21">
        <v>595000</v>
      </c>
      <c r="M348" s="21">
        <v>594324</v>
      </c>
      <c r="N348" s="21"/>
      <c r="O348" s="21">
        <v>267</v>
      </c>
      <c r="P348" s="21"/>
      <c r="Q348" s="21"/>
      <c r="R348" s="22">
        <v>4.2</v>
      </c>
      <c r="S348" s="22">
        <v>4.25</v>
      </c>
      <c r="T348" s="20" t="s">
        <v>89</v>
      </c>
      <c r="U348" s="21">
        <v>2083</v>
      </c>
      <c r="V348" s="21">
        <v>24990</v>
      </c>
      <c r="W348" s="34">
        <v>39010</v>
      </c>
      <c r="X348" s="34">
        <v>42156</v>
      </c>
      <c r="Y348" s="114" t="s">
        <v>17028</v>
      </c>
      <c r="Z348" s="70" t="s">
        <v>4927</v>
      </c>
      <c r="AA348" s="20" t="s">
        <v>4926</v>
      </c>
      <c r="AB348" s="109"/>
      <c r="AC348" s="28">
        <v>41791</v>
      </c>
      <c r="AD348" s="22">
        <v>100</v>
      </c>
      <c r="AE348" s="19"/>
    </row>
    <row r="349" spans="2:31" x14ac:dyDescent="0.2">
      <c r="B349" s="14" t="s">
        <v>17662</v>
      </c>
      <c r="C349" s="33" t="s">
        <v>17661</v>
      </c>
      <c r="D349" s="16" t="s">
        <v>17652</v>
      </c>
      <c r="E349" s="103" t="s">
        <v>26</v>
      </c>
      <c r="F349" s="18" t="s">
        <v>26</v>
      </c>
      <c r="G349" s="111" t="s">
        <v>4412</v>
      </c>
      <c r="H349" s="102" t="s">
        <v>323</v>
      </c>
      <c r="I349" s="21">
        <v>642491</v>
      </c>
      <c r="J349" s="71">
        <v>103.277</v>
      </c>
      <c r="K349" s="21">
        <v>666137</v>
      </c>
      <c r="L349" s="21">
        <v>645000</v>
      </c>
      <c r="M349" s="21">
        <v>643985</v>
      </c>
      <c r="N349" s="21"/>
      <c r="O349" s="21">
        <v>277</v>
      </c>
      <c r="P349" s="21"/>
      <c r="Q349" s="21"/>
      <c r="R349" s="22">
        <v>4.25</v>
      </c>
      <c r="S349" s="22">
        <v>4.3</v>
      </c>
      <c r="T349" s="20" t="s">
        <v>89</v>
      </c>
      <c r="U349" s="21">
        <v>2284</v>
      </c>
      <c r="V349" s="21">
        <v>27413</v>
      </c>
      <c r="W349" s="34">
        <v>39010</v>
      </c>
      <c r="X349" s="34">
        <v>42522</v>
      </c>
      <c r="Y349" s="114" t="s">
        <v>17028</v>
      </c>
      <c r="Z349" s="70" t="s">
        <v>4927</v>
      </c>
      <c r="AA349" s="20" t="s">
        <v>4926</v>
      </c>
      <c r="AB349" s="109"/>
      <c r="AC349" s="28">
        <v>41791</v>
      </c>
      <c r="AD349" s="22">
        <v>100</v>
      </c>
      <c r="AE349" s="19"/>
    </row>
    <row r="350" spans="2:31" x14ac:dyDescent="0.2">
      <c r="B350" s="14" t="s">
        <v>17660</v>
      </c>
      <c r="C350" s="33" t="s">
        <v>17659</v>
      </c>
      <c r="D350" s="16" t="s">
        <v>17652</v>
      </c>
      <c r="E350" s="103" t="s">
        <v>26</v>
      </c>
      <c r="F350" s="18" t="s">
        <v>26</v>
      </c>
      <c r="G350" s="111" t="s">
        <v>26</v>
      </c>
      <c r="H350" s="102" t="s">
        <v>323</v>
      </c>
      <c r="I350" s="21">
        <v>631228</v>
      </c>
      <c r="J350" s="71">
        <v>101.19799999999999</v>
      </c>
      <c r="K350" s="21">
        <v>642607</v>
      </c>
      <c r="L350" s="21">
        <v>635000</v>
      </c>
      <c r="M350" s="21">
        <v>634689</v>
      </c>
      <c r="N350" s="21"/>
      <c r="O350" s="21">
        <v>709</v>
      </c>
      <c r="P350" s="21"/>
      <c r="Q350" s="21"/>
      <c r="R350" s="22">
        <v>4</v>
      </c>
      <c r="S350" s="22">
        <v>4.12</v>
      </c>
      <c r="T350" s="20" t="s">
        <v>89</v>
      </c>
      <c r="U350" s="21">
        <v>2117</v>
      </c>
      <c r="V350" s="21">
        <v>25400</v>
      </c>
      <c r="W350" s="28">
        <v>39367</v>
      </c>
      <c r="X350" s="28">
        <v>41426</v>
      </c>
      <c r="Y350" s="114" t="s">
        <v>17028</v>
      </c>
      <c r="Z350" s="70" t="s">
        <v>4927</v>
      </c>
      <c r="AA350" s="20" t="s">
        <v>4926</v>
      </c>
      <c r="AB350" s="109"/>
      <c r="AC350" s="19"/>
      <c r="AD350" s="22"/>
      <c r="AE350" s="19"/>
    </row>
    <row r="351" spans="2:31" x14ac:dyDescent="0.2">
      <c r="B351" s="14" t="s">
        <v>17658</v>
      </c>
      <c r="C351" s="33" t="s">
        <v>17657</v>
      </c>
      <c r="D351" s="16" t="s">
        <v>17652</v>
      </c>
      <c r="E351" s="103" t="s">
        <v>26</v>
      </c>
      <c r="F351" s="18" t="s">
        <v>26</v>
      </c>
      <c r="G351" s="111" t="s">
        <v>26</v>
      </c>
      <c r="H351" s="102" t="s">
        <v>323</v>
      </c>
      <c r="I351" s="21">
        <v>676527</v>
      </c>
      <c r="J351" s="71">
        <v>103.61199999999999</v>
      </c>
      <c r="K351" s="21">
        <v>709742</v>
      </c>
      <c r="L351" s="21">
        <v>685000</v>
      </c>
      <c r="M351" s="21">
        <v>682973</v>
      </c>
      <c r="N351" s="21"/>
      <c r="O351" s="21">
        <v>1282</v>
      </c>
      <c r="P351" s="21"/>
      <c r="Q351" s="21"/>
      <c r="R351" s="22">
        <v>4</v>
      </c>
      <c r="S351" s="22">
        <v>4.218</v>
      </c>
      <c r="T351" s="20" t="s">
        <v>89</v>
      </c>
      <c r="U351" s="21">
        <v>2283</v>
      </c>
      <c r="V351" s="21">
        <v>27400</v>
      </c>
      <c r="W351" s="28">
        <v>39367</v>
      </c>
      <c r="X351" s="28">
        <v>41791</v>
      </c>
      <c r="Y351" s="114" t="s">
        <v>17028</v>
      </c>
      <c r="Z351" s="70" t="s">
        <v>4927</v>
      </c>
      <c r="AA351" s="20" t="s">
        <v>4926</v>
      </c>
      <c r="AB351" s="109"/>
      <c r="AC351" s="19"/>
      <c r="AD351" s="22"/>
      <c r="AE351" s="19"/>
    </row>
    <row r="352" spans="2:31" x14ac:dyDescent="0.2">
      <c r="B352" s="14" t="s">
        <v>17656</v>
      </c>
      <c r="C352" s="33" t="s">
        <v>17655</v>
      </c>
      <c r="D352" s="16" t="s">
        <v>17652</v>
      </c>
      <c r="E352" s="103" t="s">
        <v>26</v>
      </c>
      <c r="F352" s="18" t="s">
        <v>26</v>
      </c>
      <c r="G352" s="111" t="s">
        <v>26</v>
      </c>
      <c r="H352" s="102" t="s">
        <v>323</v>
      </c>
      <c r="I352" s="21">
        <v>746536</v>
      </c>
      <c r="J352" s="71">
        <v>106.136</v>
      </c>
      <c r="K352" s="21">
        <v>801327</v>
      </c>
      <c r="L352" s="21">
        <v>755000</v>
      </c>
      <c r="M352" s="21">
        <v>751998</v>
      </c>
      <c r="N352" s="21"/>
      <c r="O352" s="21">
        <v>1102</v>
      </c>
      <c r="P352" s="21"/>
      <c r="Q352" s="21"/>
      <c r="R352" s="22">
        <v>4.125</v>
      </c>
      <c r="S352" s="22">
        <v>4.3</v>
      </c>
      <c r="T352" s="20" t="s">
        <v>89</v>
      </c>
      <c r="U352" s="21">
        <v>2595</v>
      </c>
      <c r="V352" s="21">
        <v>31144</v>
      </c>
      <c r="W352" s="28">
        <v>39367</v>
      </c>
      <c r="X352" s="28">
        <v>42156</v>
      </c>
      <c r="Y352" s="114" t="s">
        <v>17028</v>
      </c>
      <c r="Z352" s="70" t="s">
        <v>4927</v>
      </c>
      <c r="AA352" s="20" t="s">
        <v>4926</v>
      </c>
      <c r="AB352" s="109"/>
      <c r="AC352" s="19"/>
      <c r="AD352" s="22"/>
      <c r="AE352" s="19"/>
    </row>
    <row r="353" spans="2:31" x14ac:dyDescent="0.2">
      <c r="B353" s="14" t="s">
        <v>17654</v>
      </c>
      <c r="C353" s="33" t="s">
        <v>17653</v>
      </c>
      <c r="D353" s="16" t="s">
        <v>17652</v>
      </c>
      <c r="E353" s="103" t="s">
        <v>26</v>
      </c>
      <c r="F353" s="18" t="s">
        <v>26</v>
      </c>
      <c r="G353" s="111" t="s">
        <v>4412</v>
      </c>
      <c r="H353" s="102" t="s">
        <v>323</v>
      </c>
      <c r="I353" s="21">
        <v>869586</v>
      </c>
      <c r="J353" s="71">
        <v>106.67700000000001</v>
      </c>
      <c r="K353" s="21">
        <v>890753</v>
      </c>
      <c r="L353" s="21">
        <v>835000</v>
      </c>
      <c r="M353" s="21">
        <v>847309</v>
      </c>
      <c r="N353" s="21"/>
      <c r="O353" s="21">
        <v>-4391</v>
      </c>
      <c r="P353" s="21"/>
      <c r="Q353" s="21"/>
      <c r="R353" s="22">
        <v>5</v>
      </c>
      <c r="S353" s="22">
        <v>4.3499999999999996</v>
      </c>
      <c r="T353" s="20" t="s">
        <v>89</v>
      </c>
      <c r="U353" s="21">
        <v>3479</v>
      </c>
      <c r="V353" s="21">
        <v>41750</v>
      </c>
      <c r="W353" s="28">
        <v>39367</v>
      </c>
      <c r="X353" s="28">
        <v>42522</v>
      </c>
      <c r="Y353" s="114" t="s">
        <v>17028</v>
      </c>
      <c r="Z353" s="70" t="s">
        <v>4927</v>
      </c>
      <c r="AA353" s="20" t="s">
        <v>4926</v>
      </c>
      <c r="AB353" s="109"/>
      <c r="AC353" s="28">
        <v>42156</v>
      </c>
      <c r="AD353" s="22">
        <v>100</v>
      </c>
      <c r="AE353" s="28">
        <v>42156</v>
      </c>
    </row>
    <row r="354" spans="2:31" x14ac:dyDescent="0.2">
      <c r="B354" s="14" t="s">
        <v>17651</v>
      </c>
      <c r="C354" s="33" t="s">
        <v>17650</v>
      </c>
      <c r="D354" s="16" t="s">
        <v>17647</v>
      </c>
      <c r="E354" s="103" t="s">
        <v>26</v>
      </c>
      <c r="F354" s="18" t="s">
        <v>26</v>
      </c>
      <c r="G354" s="111" t="s">
        <v>26</v>
      </c>
      <c r="H354" s="102" t="s">
        <v>323</v>
      </c>
      <c r="I354" s="21">
        <v>2187920</v>
      </c>
      <c r="J354" s="71">
        <v>116.621</v>
      </c>
      <c r="K354" s="21">
        <v>2332420</v>
      </c>
      <c r="L354" s="21">
        <v>2000000</v>
      </c>
      <c r="M354" s="21">
        <v>2154060</v>
      </c>
      <c r="N354" s="21"/>
      <c r="O354" s="21">
        <v>-21570</v>
      </c>
      <c r="P354" s="21"/>
      <c r="Q354" s="21"/>
      <c r="R354" s="22">
        <v>4</v>
      </c>
      <c r="S354" s="22">
        <v>2.7</v>
      </c>
      <c r="T354" s="20" t="s">
        <v>85</v>
      </c>
      <c r="U354" s="21">
        <v>40000</v>
      </c>
      <c r="V354" s="21">
        <v>87778</v>
      </c>
      <c r="W354" s="28">
        <v>40675</v>
      </c>
      <c r="X354" s="28">
        <v>43647</v>
      </c>
      <c r="Y354" s="114" t="s">
        <v>16071</v>
      </c>
      <c r="Z354" s="70" t="s">
        <v>4927</v>
      </c>
      <c r="AA354" s="20" t="s">
        <v>4926</v>
      </c>
      <c r="AB354" s="109"/>
      <c r="AC354" s="19"/>
      <c r="AD354" s="22"/>
      <c r="AE354" s="19"/>
    </row>
    <row r="355" spans="2:31" x14ac:dyDescent="0.2">
      <c r="B355" s="14" t="s">
        <v>17649</v>
      </c>
      <c r="C355" s="33" t="s">
        <v>17648</v>
      </c>
      <c r="D355" s="16" t="s">
        <v>17647</v>
      </c>
      <c r="E355" s="103" t="s">
        <v>26</v>
      </c>
      <c r="F355" s="18" t="s">
        <v>26</v>
      </c>
      <c r="G355" s="111" t="s">
        <v>26</v>
      </c>
      <c r="H355" s="102" t="s">
        <v>323</v>
      </c>
      <c r="I355" s="21">
        <v>5403650</v>
      </c>
      <c r="J355" s="71">
        <v>117.343</v>
      </c>
      <c r="K355" s="21">
        <v>5867150</v>
      </c>
      <c r="L355" s="21">
        <v>5000000</v>
      </c>
      <c r="M355" s="21">
        <v>5340549</v>
      </c>
      <c r="N355" s="21"/>
      <c r="O355" s="21">
        <v>-40198</v>
      </c>
      <c r="P355" s="21"/>
      <c r="Q355" s="21"/>
      <c r="R355" s="22">
        <v>4</v>
      </c>
      <c r="S355" s="22">
        <v>2.98</v>
      </c>
      <c r="T355" s="20" t="s">
        <v>85</v>
      </c>
      <c r="U355" s="21">
        <v>100000</v>
      </c>
      <c r="V355" s="21">
        <v>219444</v>
      </c>
      <c r="W355" s="28">
        <v>40675</v>
      </c>
      <c r="X355" s="28">
        <v>44013</v>
      </c>
      <c r="Y355" s="114" t="s">
        <v>16071</v>
      </c>
      <c r="Z355" s="70" t="s">
        <v>4927</v>
      </c>
      <c r="AA355" s="20" t="s">
        <v>4926</v>
      </c>
      <c r="AB355" s="109"/>
      <c r="AC355" s="19"/>
      <c r="AD355" s="22"/>
      <c r="AE355" s="19"/>
    </row>
    <row r="356" spans="2:31" x14ac:dyDescent="0.2">
      <c r="B356" s="14" t="s">
        <v>17646</v>
      </c>
      <c r="C356" s="33" t="s">
        <v>17645</v>
      </c>
      <c r="D356" s="16" t="s">
        <v>17638</v>
      </c>
      <c r="E356" s="103" t="s">
        <v>26</v>
      </c>
      <c r="F356" s="18" t="s">
        <v>26</v>
      </c>
      <c r="G356" s="111" t="s">
        <v>26</v>
      </c>
      <c r="H356" s="102" t="s">
        <v>323</v>
      </c>
      <c r="I356" s="21">
        <v>7040000</v>
      </c>
      <c r="J356" s="71">
        <v>99.647999999999996</v>
      </c>
      <c r="K356" s="21">
        <v>7015219</v>
      </c>
      <c r="L356" s="21">
        <v>7040000</v>
      </c>
      <c r="M356" s="21">
        <v>7040000</v>
      </c>
      <c r="N356" s="21"/>
      <c r="O356" s="21"/>
      <c r="P356" s="21"/>
      <c r="Q356" s="21"/>
      <c r="R356" s="22">
        <v>1.0069999999999999</v>
      </c>
      <c r="S356" s="22">
        <v>1.0069999999999999</v>
      </c>
      <c r="T356" s="20" t="s">
        <v>85</v>
      </c>
      <c r="U356" s="21">
        <v>26782</v>
      </c>
      <c r="V356" s="21"/>
      <c r="W356" s="28">
        <v>41123</v>
      </c>
      <c r="X356" s="28">
        <v>42552</v>
      </c>
      <c r="Y356" s="114" t="s">
        <v>16149</v>
      </c>
      <c r="Z356" s="70" t="s">
        <v>4927</v>
      </c>
      <c r="AA356" s="20" t="s">
        <v>4926</v>
      </c>
      <c r="AB356" s="109"/>
      <c r="AC356" s="19"/>
      <c r="AD356" s="22"/>
      <c r="AE356" s="19"/>
    </row>
    <row r="357" spans="2:31" x14ac:dyDescent="0.2">
      <c r="B357" s="14" t="s">
        <v>17644</v>
      </c>
      <c r="C357" s="33" t="s">
        <v>17643</v>
      </c>
      <c r="D357" s="16" t="s">
        <v>17638</v>
      </c>
      <c r="E357" s="103" t="s">
        <v>26</v>
      </c>
      <c r="F357" s="18" t="s">
        <v>26</v>
      </c>
      <c r="G357" s="111" t="s">
        <v>26</v>
      </c>
      <c r="H357" s="102" t="s">
        <v>323</v>
      </c>
      <c r="I357" s="21">
        <v>1000000</v>
      </c>
      <c r="J357" s="71">
        <v>100.28</v>
      </c>
      <c r="K357" s="21">
        <v>1002800</v>
      </c>
      <c r="L357" s="21">
        <v>1000000</v>
      </c>
      <c r="M357" s="21">
        <v>1000000</v>
      </c>
      <c r="N357" s="21"/>
      <c r="O357" s="21"/>
      <c r="P357" s="21"/>
      <c r="Q357" s="21"/>
      <c r="R357" s="22">
        <v>1.2070000000000001</v>
      </c>
      <c r="S357" s="22">
        <v>1.2070000000000001</v>
      </c>
      <c r="T357" s="20" t="s">
        <v>85</v>
      </c>
      <c r="U357" s="21">
        <v>4560</v>
      </c>
      <c r="V357" s="21"/>
      <c r="W357" s="28">
        <v>41123</v>
      </c>
      <c r="X357" s="28">
        <v>42917</v>
      </c>
      <c r="Y357" s="114" t="s">
        <v>16149</v>
      </c>
      <c r="Z357" s="70" t="s">
        <v>4927</v>
      </c>
      <c r="AA357" s="20" t="s">
        <v>4926</v>
      </c>
      <c r="AB357" s="109"/>
      <c r="AC357" s="19"/>
      <c r="AD357" s="22"/>
      <c r="AE357" s="19"/>
    </row>
    <row r="358" spans="2:31" x14ac:dyDescent="0.2">
      <c r="B358" s="14" t="s">
        <v>17642</v>
      </c>
      <c r="C358" s="33" t="s">
        <v>17641</v>
      </c>
      <c r="D358" s="16" t="s">
        <v>17638</v>
      </c>
      <c r="E358" s="103" t="s">
        <v>26</v>
      </c>
      <c r="F358" s="18" t="s">
        <v>26</v>
      </c>
      <c r="G358" s="111" t="s">
        <v>26</v>
      </c>
      <c r="H358" s="102" t="s">
        <v>323</v>
      </c>
      <c r="I358" s="21">
        <v>6550000</v>
      </c>
      <c r="J358" s="71">
        <v>100.261</v>
      </c>
      <c r="K358" s="21">
        <v>6567096</v>
      </c>
      <c r="L358" s="21">
        <v>6550000</v>
      </c>
      <c r="M358" s="21">
        <v>6550000</v>
      </c>
      <c r="N358" s="21"/>
      <c r="O358" s="21"/>
      <c r="P358" s="21"/>
      <c r="Q358" s="21"/>
      <c r="R358" s="22">
        <v>2.3170000000000002</v>
      </c>
      <c r="S358" s="22">
        <v>2.3170000000000002</v>
      </c>
      <c r="T358" s="20" t="s">
        <v>85</v>
      </c>
      <c r="U358" s="21">
        <v>57333</v>
      </c>
      <c r="V358" s="21"/>
      <c r="W358" s="34">
        <v>41123</v>
      </c>
      <c r="X358" s="34">
        <v>44378</v>
      </c>
      <c r="Y358" s="114" t="s">
        <v>16149</v>
      </c>
      <c r="Z358" s="70" t="s">
        <v>4927</v>
      </c>
      <c r="AA358" s="20" t="s">
        <v>4926</v>
      </c>
      <c r="AB358" s="109"/>
      <c r="AC358" s="19"/>
      <c r="AD358" s="22"/>
      <c r="AE358" s="19"/>
    </row>
    <row r="359" spans="2:31" x14ac:dyDescent="0.2">
      <c r="B359" s="14" t="s">
        <v>17640</v>
      </c>
      <c r="C359" s="33" t="s">
        <v>17639</v>
      </c>
      <c r="D359" s="16" t="s">
        <v>17638</v>
      </c>
      <c r="E359" s="103" t="s">
        <v>26</v>
      </c>
      <c r="F359" s="18" t="s">
        <v>26</v>
      </c>
      <c r="G359" s="111" t="s">
        <v>26</v>
      </c>
      <c r="H359" s="102" t="s">
        <v>323</v>
      </c>
      <c r="I359" s="21">
        <v>5695000</v>
      </c>
      <c r="J359" s="71">
        <v>99.959000000000003</v>
      </c>
      <c r="K359" s="21">
        <v>5692665</v>
      </c>
      <c r="L359" s="21">
        <v>5695000</v>
      </c>
      <c r="M359" s="21">
        <v>5695000</v>
      </c>
      <c r="N359" s="21"/>
      <c r="O359" s="21"/>
      <c r="P359" s="21"/>
      <c r="Q359" s="21"/>
      <c r="R359" s="22">
        <v>2.4670000000000001</v>
      </c>
      <c r="S359" s="22">
        <v>2.4670000000000001</v>
      </c>
      <c r="T359" s="20" t="s">
        <v>85</v>
      </c>
      <c r="U359" s="21">
        <v>53076</v>
      </c>
      <c r="V359" s="21"/>
      <c r="W359" s="34">
        <v>41123</v>
      </c>
      <c r="X359" s="34">
        <v>44743</v>
      </c>
      <c r="Y359" s="114" t="s">
        <v>16149</v>
      </c>
      <c r="Z359" s="70" t="s">
        <v>4927</v>
      </c>
      <c r="AA359" s="20" t="s">
        <v>4926</v>
      </c>
      <c r="AB359" s="109"/>
      <c r="AC359" s="19"/>
      <c r="AD359" s="22"/>
      <c r="AE359" s="19"/>
    </row>
    <row r="360" spans="2:31" x14ac:dyDescent="0.2">
      <c r="B360" s="14" t="s">
        <v>17637</v>
      </c>
      <c r="C360" s="33" t="s">
        <v>17636</v>
      </c>
      <c r="D360" s="16" t="s">
        <v>17629</v>
      </c>
      <c r="E360" s="103" t="s">
        <v>26</v>
      </c>
      <c r="F360" s="18" t="s">
        <v>26</v>
      </c>
      <c r="G360" s="111" t="s">
        <v>26</v>
      </c>
      <c r="H360" s="102" t="s">
        <v>323</v>
      </c>
      <c r="I360" s="21">
        <v>1180705</v>
      </c>
      <c r="J360" s="71">
        <v>108.85299999999999</v>
      </c>
      <c r="K360" s="21">
        <v>1251810</v>
      </c>
      <c r="L360" s="21">
        <v>1150000</v>
      </c>
      <c r="M360" s="21">
        <v>1167894</v>
      </c>
      <c r="N360" s="21"/>
      <c r="O360" s="21">
        <v>-4703</v>
      </c>
      <c r="P360" s="21"/>
      <c r="Q360" s="21"/>
      <c r="R360" s="22">
        <v>3.25</v>
      </c>
      <c r="S360" s="22">
        <v>2.8</v>
      </c>
      <c r="T360" s="20" t="s">
        <v>4985</v>
      </c>
      <c r="U360" s="21">
        <v>12458</v>
      </c>
      <c r="V360" s="21">
        <v>37375</v>
      </c>
      <c r="W360" s="34">
        <v>40207</v>
      </c>
      <c r="X360" s="34">
        <v>42614</v>
      </c>
      <c r="Y360" s="114" t="s">
        <v>13646</v>
      </c>
      <c r="Z360" s="70" t="s">
        <v>4927</v>
      </c>
      <c r="AA360" s="20" t="s">
        <v>4926</v>
      </c>
      <c r="AB360" s="109"/>
      <c r="AC360" s="19"/>
      <c r="AD360" s="22"/>
      <c r="AE360" s="19"/>
    </row>
    <row r="361" spans="2:31" x14ac:dyDescent="0.2">
      <c r="B361" s="14" t="s">
        <v>17635</v>
      </c>
      <c r="C361" s="33" t="s">
        <v>17634</v>
      </c>
      <c r="D361" s="16" t="s">
        <v>17629</v>
      </c>
      <c r="E361" s="103" t="s">
        <v>26</v>
      </c>
      <c r="F361" s="18" t="s">
        <v>26</v>
      </c>
      <c r="G361" s="111" t="s">
        <v>26</v>
      </c>
      <c r="H361" s="102" t="s">
        <v>323</v>
      </c>
      <c r="I361" s="21">
        <v>1257366</v>
      </c>
      <c r="J361" s="71">
        <v>112.98699999999999</v>
      </c>
      <c r="K361" s="21">
        <v>1344545</v>
      </c>
      <c r="L361" s="21">
        <v>1190000</v>
      </c>
      <c r="M361" s="21">
        <v>1233536</v>
      </c>
      <c r="N361" s="21"/>
      <c r="O361" s="21">
        <v>-8766</v>
      </c>
      <c r="P361" s="21"/>
      <c r="Q361" s="21"/>
      <c r="R361" s="22">
        <v>4</v>
      </c>
      <c r="S361" s="22">
        <v>3.15</v>
      </c>
      <c r="T361" s="20" t="s">
        <v>4985</v>
      </c>
      <c r="U361" s="21">
        <v>15867</v>
      </c>
      <c r="V361" s="21">
        <v>47600</v>
      </c>
      <c r="W361" s="34">
        <v>40207</v>
      </c>
      <c r="X361" s="34">
        <v>42979</v>
      </c>
      <c r="Y361" s="114" t="s">
        <v>13646</v>
      </c>
      <c r="Z361" s="70" t="s">
        <v>4927</v>
      </c>
      <c r="AA361" s="20" t="s">
        <v>4926</v>
      </c>
      <c r="AB361" s="109"/>
      <c r="AC361" s="19"/>
      <c r="AD361" s="22"/>
      <c r="AE361" s="19"/>
    </row>
    <row r="362" spans="2:31" x14ac:dyDescent="0.2">
      <c r="B362" s="14" t="s">
        <v>17633</v>
      </c>
      <c r="C362" s="33" t="s">
        <v>17632</v>
      </c>
      <c r="D362" s="16" t="s">
        <v>17629</v>
      </c>
      <c r="E362" s="103" t="s">
        <v>26</v>
      </c>
      <c r="F362" s="18" t="s">
        <v>26</v>
      </c>
      <c r="G362" s="111" t="s">
        <v>26</v>
      </c>
      <c r="H362" s="102" t="s">
        <v>323</v>
      </c>
      <c r="I362" s="21">
        <v>1325951</v>
      </c>
      <c r="J362" s="71">
        <v>115.99</v>
      </c>
      <c r="K362" s="21">
        <v>1502071</v>
      </c>
      <c r="L362" s="21">
        <v>1295000</v>
      </c>
      <c r="M362" s="21">
        <v>1317744</v>
      </c>
      <c r="N362" s="21"/>
      <c r="O362" s="21">
        <v>-2967</v>
      </c>
      <c r="P362" s="21"/>
      <c r="Q362" s="21"/>
      <c r="R362" s="22">
        <v>4</v>
      </c>
      <c r="S362" s="22">
        <v>3.7</v>
      </c>
      <c r="T362" s="20" t="s">
        <v>4985</v>
      </c>
      <c r="U362" s="21">
        <v>17267</v>
      </c>
      <c r="V362" s="21">
        <v>51800</v>
      </c>
      <c r="W362" s="34">
        <v>40207</v>
      </c>
      <c r="X362" s="34">
        <v>43709</v>
      </c>
      <c r="Y362" s="114" t="s">
        <v>13646</v>
      </c>
      <c r="Z362" s="70" t="s">
        <v>4927</v>
      </c>
      <c r="AA362" s="20" t="s">
        <v>4926</v>
      </c>
      <c r="AB362" s="109"/>
      <c r="AC362" s="19"/>
      <c r="AD362" s="22"/>
      <c r="AE362" s="19"/>
    </row>
    <row r="363" spans="2:31" x14ac:dyDescent="0.2">
      <c r="B363" s="14" t="s">
        <v>17631</v>
      </c>
      <c r="C363" s="33" t="s">
        <v>17630</v>
      </c>
      <c r="D363" s="16" t="s">
        <v>17629</v>
      </c>
      <c r="E363" s="103" t="s">
        <v>26</v>
      </c>
      <c r="F363" s="18" t="s">
        <v>26</v>
      </c>
      <c r="G363" s="111" t="s">
        <v>26</v>
      </c>
      <c r="H363" s="102" t="s">
        <v>323</v>
      </c>
      <c r="I363" s="21">
        <v>1372059</v>
      </c>
      <c r="J363" s="71">
        <v>116.605</v>
      </c>
      <c r="K363" s="21">
        <v>1574168</v>
      </c>
      <c r="L363" s="21">
        <v>1350000</v>
      </c>
      <c r="M363" s="21">
        <v>1366896</v>
      </c>
      <c r="N363" s="21"/>
      <c r="O363" s="21">
        <v>-1893</v>
      </c>
      <c r="P363" s="21"/>
      <c r="Q363" s="21"/>
      <c r="R363" s="22">
        <v>4</v>
      </c>
      <c r="S363" s="22">
        <v>3.81</v>
      </c>
      <c r="T363" s="20" t="s">
        <v>4985</v>
      </c>
      <c r="U363" s="21">
        <v>18000</v>
      </c>
      <c r="V363" s="21">
        <v>54000</v>
      </c>
      <c r="W363" s="34">
        <v>40207</v>
      </c>
      <c r="X363" s="34">
        <v>44075</v>
      </c>
      <c r="Y363" s="114" t="s">
        <v>13646</v>
      </c>
      <c r="Z363" s="70" t="s">
        <v>4927</v>
      </c>
      <c r="AA363" s="20" t="s">
        <v>4926</v>
      </c>
      <c r="AB363" s="109"/>
      <c r="AC363" s="19"/>
      <c r="AD363" s="22"/>
      <c r="AE363" s="19"/>
    </row>
    <row r="364" spans="2:31" x14ac:dyDescent="0.2">
      <c r="B364" s="14" t="s">
        <v>17628</v>
      </c>
      <c r="C364" s="33" t="s">
        <v>17627</v>
      </c>
      <c r="D364" s="16" t="s">
        <v>17614</v>
      </c>
      <c r="E364" s="103" t="s">
        <v>26</v>
      </c>
      <c r="F364" s="18" t="s">
        <v>26</v>
      </c>
      <c r="G364" s="111" t="s">
        <v>4412</v>
      </c>
      <c r="H364" s="102" t="s">
        <v>323</v>
      </c>
      <c r="I364" s="21">
        <v>7785825</v>
      </c>
      <c r="J364" s="71">
        <v>107.083</v>
      </c>
      <c r="K364" s="21">
        <v>8031225</v>
      </c>
      <c r="L364" s="21">
        <v>7500000</v>
      </c>
      <c r="M364" s="21">
        <v>7553278</v>
      </c>
      <c r="N364" s="21"/>
      <c r="O364" s="21">
        <v>-32984</v>
      </c>
      <c r="P364" s="21"/>
      <c r="Q364" s="21"/>
      <c r="R364" s="22">
        <v>5</v>
      </c>
      <c r="S364" s="22">
        <v>4.53</v>
      </c>
      <c r="T364" s="20" t="s">
        <v>118</v>
      </c>
      <c r="U364" s="21">
        <v>156250</v>
      </c>
      <c r="V364" s="21">
        <v>375000</v>
      </c>
      <c r="W364" s="34">
        <v>38105</v>
      </c>
      <c r="X364" s="34">
        <v>42583</v>
      </c>
      <c r="Y364" s="114" t="s">
        <v>16204</v>
      </c>
      <c r="Z364" s="70" t="s">
        <v>4927</v>
      </c>
      <c r="AA364" s="20" t="s">
        <v>4926</v>
      </c>
      <c r="AB364" s="109"/>
      <c r="AC364" s="28">
        <v>41852</v>
      </c>
      <c r="AD364" s="22">
        <v>100</v>
      </c>
      <c r="AE364" s="28">
        <v>41852</v>
      </c>
    </row>
    <row r="365" spans="2:31" x14ac:dyDescent="0.2">
      <c r="B365" s="14" t="s">
        <v>17626</v>
      </c>
      <c r="C365" s="33" t="s">
        <v>17625</v>
      </c>
      <c r="D365" s="16" t="s">
        <v>17614</v>
      </c>
      <c r="E365" s="103" t="s">
        <v>26</v>
      </c>
      <c r="F365" s="18" t="s">
        <v>26</v>
      </c>
      <c r="G365" s="111" t="s">
        <v>4412</v>
      </c>
      <c r="H365" s="102" t="s">
        <v>323</v>
      </c>
      <c r="I365" s="21">
        <v>20470</v>
      </c>
      <c r="J365" s="71">
        <v>100.40600000000001</v>
      </c>
      <c r="K365" s="21">
        <v>20081</v>
      </c>
      <c r="L365" s="21">
        <v>20000</v>
      </c>
      <c r="M365" s="21">
        <v>20000</v>
      </c>
      <c r="N365" s="21"/>
      <c r="O365" s="21">
        <v>-149</v>
      </c>
      <c r="P365" s="21"/>
      <c r="Q365" s="21"/>
      <c r="R365" s="22">
        <v>5.75</v>
      </c>
      <c r="S365" s="22">
        <v>5.3929999999999998</v>
      </c>
      <c r="T365" s="20" t="s">
        <v>118</v>
      </c>
      <c r="U365" s="21">
        <v>479</v>
      </c>
      <c r="V365" s="21">
        <v>1150</v>
      </c>
      <c r="W365" s="34">
        <v>38097</v>
      </c>
      <c r="X365" s="34">
        <v>42583</v>
      </c>
      <c r="Y365" s="114" t="s">
        <v>16204</v>
      </c>
      <c r="Z365" s="70" t="s">
        <v>4927</v>
      </c>
      <c r="AA365" s="20" t="s">
        <v>4926</v>
      </c>
      <c r="AB365" s="109"/>
      <c r="AC365" s="28">
        <v>41487</v>
      </c>
      <c r="AD365" s="22">
        <v>100</v>
      </c>
      <c r="AE365" s="19"/>
    </row>
    <row r="366" spans="2:31" x14ac:dyDescent="0.2">
      <c r="B366" s="14" t="s">
        <v>17624</v>
      </c>
      <c r="C366" s="33" t="s">
        <v>17623</v>
      </c>
      <c r="D366" s="16" t="s">
        <v>17614</v>
      </c>
      <c r="E366" s="103" t="s">
        <v>26</v>
      </c>
      <c r="F366" s="18" t="s">
        <v>26</v>
      </c>
      <c r="G366" s="111" t="s">
        <v>590</v>
      </c>
      <c r="H366" s="102" t="s">
        <v>323</v>
      </c>
      <c r="I366" s="21">
        <v>10000000</v>
      </c>
      <c r="J366" s="71">
        <v>129.01400000000001</v>
      </c>
      <c r="K366" s="21">
        <v>12901400</v>
      </c>
      <c r="L366" s="21">
        <v>10000000</v>
      </c>
      <c r="M366" s="21">
        <v>10000000</v>
      </c>
      <c r="N366" s="21"/>
      <c r="O366" s="21"/>
      <c r="P366" s="21"/>
      <c r="Q366" s="21"/>
      <c r="R366" s="22">
        <v>5.968</v>
      </c>
      <c r="S366" s="22">
        <v>5.968</v>
      </c>
      <c r="T366" s="20" t="s">
        <v>4985</v>
      </c>
      <c r="U366" s="21">
        <v>198933</v>
      </c>
      <c r="V366" s="21">
        <v>596800</v>
      </c>
      <c r="W366" s="34">
        <v>40256</v>
      </c>
      <c r="X366" s="34">
        <v>49735</v>
      </c>
      <c r="Y366" s="114" t="s">
        <v>16204</v>
      </c>
      <c r="Z366" s="70" t="s">
        <v>4927</v>
      </c>
      <c r="AA366" s="20" t="s">
        <v>4926</v>
      </c>
      <c r="AB366" s="109"/>
      <c r="AC366" s="19"/>
      <c r="AD366" s="22"/>
      <c r="AE366" s="19"/>
    </row>
    <row r="367" spans="2:31" x14ac:dyDescent="0.2">
      <c r="B367" s="14" t="s">
        <v>17622</v>
      </c>
      <c r="C367" s="33" t="s">
        <v>17621</v>
      </c>
      <c r="D367" s="16" t="s">
        <v>17614</v>
      </c>
      <c r="E367" s="103" t="s">
        <v>26</v>
      </c>
      <c r="F367" s="18" t="s">
        <v>26</v>
      </c>
      <c r="G367" s="111" t="s">
        <v>26</v>
      </c>
      <c r="H367" s="102" t="s">
        <v>323</v>
      </c>
      <c r="I367" s="21">
        <v>2000000</v>
      </c>
      <c r="J367" s="71">
        <v>117.959</v>
      </c>
      <c r="K367" s="21">
        <v>2359180</v>
      </c>
      <c r="L367" s="21">
        <v>2000000</v>
      </c>
      <c r="M367" s="21">
        <v>2000000</v>
      </c>
      <c r="N367" s="21"/>
      <c r="O367" s="21"/>
      <c r="P367" s="21"/>
      <c r="Q367" s="21"/>
      <c r="R367" s="22">
        <v>5.008</v>
      </c>
      <c r="S367" s="22">
        <v>5.008</v>
      </c>
      <c r="T367" s="20" t="s">
        <v>89</v>
      </c>
      <c r="U367" s="21">
        <v>8347</v>
      </c>
      <c r="V367" s="21">
        <v>100160</v>
      </c>
      <c r="W367" s="34">
        <v>40339</v>
      </c>
      <c r="X367" s="34">
        <v>44713</v>
      </c>
      <c r="Y367" s="114" t="s">
        <v>16204</v>
      </c>
      <c r="Z367" s="70" t="s">
        <v>4927</v>
      </c>
      <c r="AA367" s="20" t="s">
        <v>4926</v>
      </c>
      <c r="AB367" s="109"/>
      <c r="AC367" s="19"/>
      <c r="AD367" s="22"/>
      <c r="AE367" s="19"/>
    </row>
    <row r="368" spans="2:31" x14ac:dyDescent="0.2">
      <c r="B368" s="14" t="s">
        <v>17620</v>
      </c>
      <c r="C368" s="33" t="s">
        <v>17619</v>
      </c>
      <c r="D368" s="16" t="s">
        <v>17614</v>
      </c>
      <c r="E368" s="103" t="s">
        <v>5057</v>
      </c>
      <c r="F368" s="18" t="s">
        <v>26</v>
      </c>
      <c r="G368" s="111" t="s">
        <v>26</v>
      </c>
      <c r="H368" s="102" t="s">
        <v>323</v>
      </c>
      <c r="I368" s="21">
        <v>10000000</v>
      </c>
      <c r="J368" s="71">
        <v>133.905</v>
      </c>
      <c r="K368" s="21">
        <v>13390500</v>
      </c>
      <c r="L368" s="21">
        <v>10000000</v>
      </c>
      <c r="M368" s="21">
        <v>10000000</v>
      </c>
      <c r="N368" s="21"/>
      <c r="O368" s="21"/>
      <c r="P368" s="21"/>
      <c r="Q368" s="21"/>
      <c r="R368" s="22">
        <v>6.2709999999999999</v>
      </c>
      <c r="S368" s="22">
        <v>6.2709999999999999</v>
      </c>
      <c r="T368" s="20" t="s">
        <v>89</v>
      </c>
      <c r="U368" s="21">
        <v>52258</v>
      </c>
      <c r="V368" s="21">
        <v>627100</v>
      </c>
      <c r="W368" s="34">
        <v>40527</v>
      </c>
      <c r="X368" s="34">
        <v>50375</v>
      </c>
      <c r="Y368" s="114" t="s">
        <v>16204</v>
      </c>
      <c r="Z368" s="70" t="s">
        <v>4927</v>
      </c>
      <c r="AA368" s="20" t="s">
        <v>4926</v>
      </c>
      <c r="AB368" s="109"/>
      <c r="AC368" s="19"/>
      <c r="AD368" s="22"/>
      <c r="AE368" s="19"/>
    </row>
    <row r="369" spans="2:31" x14ac:dyDescent="0.2">
      <c r="B369" s="14" t="s">
        <v>17618</v>
      </c>
      <c r="C369" s="33" t="s">
        <v>17617</v>
      </c>
      <c r="D369" s="16" t="s">
        <v>17614</v>
      </c>
      <c r="E369" s="103" t="s">
        <v>26</v>
      </c>
      <c r="F369" s="18" t="s">
        <v>26</v>
      </c>
      <c r="G369" s="111" t="s">
        <v>4412</v>
      </c>
      <c r="H369" s="102" t="s">
        <v>323</v>
      </c>
      <c r="I369" s="21">
        <v>10096</v>
      </c>
      <c r="J369" s="71">
        <v>107.379</v>
      </c>
      <c r="K369" s="21">
        <v>10738</v>
      </c>
      <c r="L369" s="21">
        <v>10000</v>
      </c>
      <c r="M369" s="21">
        <v>10067</v>
      </c>
      <c r="N369" s="21"/>
      <c r="O369" s="21">
        <v>-29</v>
      </c>
      <c r="P369" s="21"/>
      <c r="Q369" s="21"/>
      <c r="R369" s="22">
        <v>5</v>
      </c>
      <c r="S369" s="22">
        <v>4.5570000000000004</v>
      </c>
      <c r="T369" s="20" t="s">
        <v>118</v>
      </c>
      <c r="U369" s="21">
        <v>208</v>
      </c>
      <c r="V369" s="21">
        <v>250</v>
      </c>
      <c r="W369" s="34">
        <v>41004</v>
      </c>
      <c r="X369" s="34">
        <v>42217</v>
      </c>
      <c r="Y369" s="114" t="s">
        <v>16204</v>
      </c>
      <c r="Z369" s="70" t="s">
        <v>4927</v>
      </c>
      <c r="AA369" s="20" t="s">
        <v>4926</v>
      </c>
      <c r="AB369" s="109"/>
      <c r="AC369" s="28">
        <v>41852</v>
      </c>
      <c r="AD369" s="22">
        <v>100</v>
      </c>
      <c r="AE369" s="28">
        <v>41852</v>
      </c>
    </row>
    <row r="370" spans="2:31" x14ac:dyDescent="0.2">
      <c r="B370" s="14" t="s">
        <v>17616</v>
      </c>
      <c r="C370" s="33" t="s">
        <v>17615</v>
      </c>
      <c r="D370" s="16" t="s">
        <v>17614</v>
      </c>
      <c r="E370" s="103" t="s">
        <v>26</v>
      </c>
      <c r="F370" s="18" t="s">
        <v>26</v>
      </c>
      <c r="G370" s="111" t="s">
        <v>4412</v>
      </c>
      <c r="H370" s="102" t="s">
        <v>323</v>
      </c>
      <c r="I370" s="21">
        <v>2009093</v>
      </c>
      <c r="J370" s="71">
        <v>107.215</v>
      </c>
      <c r="K370" s="21">
        <v>2133579</v>
      </c>
      <c r="L370" s="21">
        <v>1990000</v>
      </c>
      <c r="M370" s="21">
        <v>2003323</v>
      </c>
      <c r="N370" s="21"/>
      <c r="O370" s="21">
        <v>-5770</v>
      </c>
      <c r="P370" s="21"/>
      <c r="Q370" s="21"/>
      <c r="R370" s="22">
        <v>5</v>
      </c>
      <c r="S370" s="22">
        <v>4.5570000000000004</v>
      </c>
      <c r="T370" s="20" t="s">
        <v>118</v>
      </c>
      <c r="U370" s="21">
        <v>41458</v>
      </c>
      <c r="V370" s="21">
        <v>49750</v>
      </c>
      <c r="W370" s="34">
        <v>41004</v>
      </c>
      <c r="X370" s="34">
        <v>42217</v>
      </c>
      <c r="Y370" s="114" t="s">
        <v>16204</v>
      </c>
      <c r="Z370" s="70" t="s">
        <v>4927</v>
      </c>
      <c r="AA370" s="20" t="s">
        <v>4926</v>
      </c>
      <c r="AB370" s="109"/>
      <c r="AC370" s="28">
        <v>41852</v>
      </c>
      <c r="AD370" s="22">
        <v>100</v>
      </c>
      <c r="AE370" s="28">
        <v>41852</v>
      </c>
    </row>
    <row r="371" spans="2:31" x14ac:dyDescent="0.2">
      <c r="B371" s="14" t="s">
        <v>17613</v>
      </c>
      <c r="C371" s="33" t="s">
        <v>17612</v>
      </c>
      <c r="D371" s="16" t="s">
        <v>17607</v>
      </c>
      <c r="E371" s="103" t="s">
        <v>26</v>
      </c>
      <c r="F371" s="18" t="s">
        <v>26</v>
      </c>
      <c r="G371" s="111" t="s">
        <v>4412</v>
      </c>
      <c r="H371" s="102" t="s">
        <v>323</v>
      </c>
      <c r="I371" s="21">
        <v>2211867</v>
      </c>
      <c r="J371" s="71">
        <v>107.00700000000001</v>
      </c>
      <c r="K371" s="21">
        <v>2247147</v>
      </c>
      <c r="L371" s="21">
        <v>2100000</v>
      </c>
      <c r="M371" s="21">
        <v>2119558</v>
      </c>
      <c r="N371" s="21"/>
      <c r="O371" s="21">
        <v>-14490</v>
      </c>
      <c r="P371" s="21"/>
      <c r="Q371" s="21"/>
      <c r="R371" s="22">
        <v>5.25</v>
      </c>
      <c r="S371" s="22">
        <v>4.58</v>
      </c>
      <c r="T371" s="20" t="s">
        <v>89</v>
      </c>
      <c r="U371" s="21">
        <v>4900</v>
      </c>
      <c r="V371" s="21">
        <v>110250</v>
      </c>
      <c r="W371" s="34">
        <v>38135</v>
      </c>
      <c r="X371" s="34">
        <v>43631</v>
      </c>
      <c r="Y371" s="114" t="s">
        <v>13500</v>
      </c>
      <c r="Z371" s="70" t="s">
        <v>4927</v>
      </c>
      <c r="AA371" s="20" t="s">
        <v>4926</v>
      </c>
      <c r="AB371" s="109"/>
      <c r="AC371" s="34">
        <v>41805</v>
      </c>
      <c r="AD371" s="22">
        <v>100</v>
      </c>
      <c r="AE371" s="34">
        <v>41805</v>
      </c>
    </row>
    <row r="372" spans="2:31" x14ac:dyDescent="0.2">
      <c r="B372" s="14" t="s">
        <v>17611</v>
      </c>
      <c r="C372" s="33" t="s">
        <v>17610</v>
      </c>
      <c r="D372" s="16" t="s">
        <v>17607</v>
      </c>
      <c r="E372" s="103" t="s">
        <v>26</v>
      </c>
      <c r="F372" s="18" t="s">
        <v>26</v>
      </c>
      <c r="G372" s="111" t="s">
        <v>26</v>
      </c>
      <c r="H372" s="102" t="s">
        <v>323</v>
      </c>
      <c r="I372" s="21">
        <v>3944895</v>
      </c>
      <c r="J372" s="71">
        <v>101.008</v>
      </c>
      <c r="K372" s="21">
        <v>3969614</v>
      </c>
      <c r="L372" s="21">
        <v>3930000</v>
      </c>
      <c r="M372" s="21">
        <v>3937131</v>
      </c>
      <c r="N372" s="21"/>
      <c r="O372" s="21">
        <v>-4880</v>
      </c>
      <c r="P372" s="21"/>
      <c r="Q372" s="21"/>
      <c r="R372" s="22">
        <v>1.35</v>
      </c>
      <c r="S372" s="22">
        <v>1.22</v>
      </c>
      <c r="T372" s="20" t="s">
        <v>89</v>
      </c>
      <c r="U372" s="21">
        <v>4421</v>
      </c>
      <c r="V372" s="21">
        <v>53055</v>
      </c>
      <c r="W372" s="34">
        <v>40696</v>
      </c>
      <c r="X372" s="34">
        <v>50922</v>
      </c>
      <c r="Y372" s="114" t="s">
        <v>13500</v>
      </c>
      <c r="Z372" s="70" t="s">
        <v>4927</v>
      </c>
      <c r="AA372" s="20" t="s">
        <v>4926</v>
      </c>
      <c r="AB372" s="109"/>
      <c r="AC372" s="19"/>
      <c r="AD372" s="22"/>
      <c r="AE372" s="28">
        <v>41791</v>
      </c>
    </row>
    <row r="373" spans="2:31" x14ac:dyDescent="0.2">
      <c r="B373" s="14" t="s">
        <v>17609</v>
      </c>
      <c r="C373" s="33" t="s">
        <v>17608</v>
      </c>
      <c r="D373" s="16" t="s">
        <v>17607</v>
      </c>
      <c r="E373" s="103" t="s">
        <v>26</v>
      </c>
      <c r="F373" s="18" t="s">
        <v>26</v>
      </c>
      <c r="G373" s="111" t="s">
        <v>26</v>
      </c>
      <c r="H373" s="102" t="s">
        <v>323</v>
      </c>
      <c r="I373" s="21">
        <v>3000000</v>
      </c>
      <c r="J373" s="71">
        <v>99.6</v>
      </c>
      <c r="K373" s="21">
        <v>2988000</v>
      </c>
      <c r="L373" s="21">
        <v>3000000</v>
      </c>
      <c r="M373" s="21">
        <v>3000000</v>
      </c>
      <c r="N373" s="21"/>
      <c r="O373" s="21"/>
      <c r="P373" s="21"/>
      <c r="Q373" s="21"/>
      <c r="R373" s="22">
        <v>1</v>
      </c>
      <c r="S373" s="22">
        <v>1</v>
      </c>
      <c r="T373" s="20" t="s">
        <v>89</v>
      </c>
      <c r="U373" s="21">
        <v>2500</v>
      </c>
      <c r="V373" s="21">
        <v>8250</v>
      </c>
      <c r="W373" s="34">
        <v>41122</v>
      </c>
      <c r="X373" s="34">
        <v>48366</v>
      </c>
      <c r="Y373" s="114" t="s">
        <v>13500</v>
      </c>
      <c r="Z373" s="70" t="s">
        <v>4927</v>
      </c>
      <c r="AA373" s="20" t="s">
        <v>4926</v>
      </c>
      <c r="AB373" s="109"/>
      <c r="AC373" s="19"/>
      <c r="AD373" s="22"/>
      <c r="AE373" s="19"/>
    </row>
    <row r="374" spans="2:31" x14ac:dyDescent="0.2">
      <c r="B374" s="14" t="s">
        <v>17606</v>
      </c>
      <c r="C374" s="33" t="s">
        <v>17605</v>
      </c>
      <c r="D374" s="16" t="s">
        <v>17600</v>
      </c>
      <c r="E374" s="103" t="s">
        <v>26</v>
      </c>
      <c r="F374" s="18" t="s">
        <v>26</v>
      </c>
      <c r="G374" s="111" t="s">
        <v>26</v>
      </c>
      <c r="H374" s="102" t="s">
        <v>323</v>
      </c>
      <c r="I374" s="21">
        <v>14787583</v>
      </c>
      <c r="J374" s="71">
        <v>115.494</v>
      </c>
      <c r="K374" s="21">
        <v>15539718</v>
      </c>
      <c r="L374" s="21">
        <v>13455000</v>
      </c>
      <c r="M374" s="21">
        <v>14348867</v>
      </c>
      <c r="N374" s="21"/>
      <c r="O374" s="21">
        <v>-173338</v>
      </c>
      <c r="P374" s="21"/>
      <c r="Q374" s="21"/>
      <c r="R374" s="22">
        <v>5</v>
      </c>
      <c r="S374" s="22">
        <v>3.4449999999999998</v>
      </c>
      <c r="T374" s="20" t="s">
        <v>4985</v>
      </c>
      <c r="U374" s="21">
        <v>224250</v>
      </c>
      <c r="V374" s="21">
        <v>672750</v>
      </c>
      <c r="W374" s="34">
        <v>40323</v>
      </c>
      <c r="X374" s="34">
        <v>42979</v>
      </c>
      <c r="Y374" s="114" t="s">
        <v>13650</v>
      </c>
      <c r="Z374" s="70" t="s">
        <v>4927</v>
      </c>
      <c r="AA374" s="20" t="s">
        <v>4926</v>
      </c>
      <c r="AB374" s="109"/>
      <c r="AC374" s="31"/>
      <c r="AD374" s="22"/>
      <c r="AE374" s="31"/>
    </row>
    <row r="375" spans="2:31" x14ac:dyDescent="0.2">
      <c r="B375" s="14" t="s">
        <v>17604</v>
      </c>
      <c r="C375" s="33" t="s">
        <v>17603</v>
      </c>
      <c r="D375" s="16" t="s">
        <v>17600</v>
      </c>
      <c r="E375" s="103" t="s">
        <v>26</v>
      </c>
      <c r="F375" s="18" t="s">
        <v>26</v>
      </c>
      <c r="G375" s="111" t="s">
        <v>26</v>
      </c>
      <c r="H375" s="102" t="s">
        <v>323</v>
      </c>
      <c r="I375" s="21">
        <v>8096000</v>
      </c>
      <c r="J375" s="71">
        <v>118.75</v>
      </c>
      <c r="K375" s="21">
        <v>8740000</v>
      </c>
      <c r="L375" s="21">
        <v>7360000</v>
      </c>
      <c r="M375" s="21">
        <v>7907374</v>
      </c>
      <c r="N375" s="21"/>
      <c r="O375" s="21">
        <v>-69285</v>
      </c>
      <c r="P375" s="21"/>
      <c r="Q375" s="21"/>
      <c r="R375" s="22">
        <v>5</v>
      </c>
      <c r="S375" s="22">
        <v>3.7290000000000001</v>
      </c>
      <c r="T375" s="20" t="s">
        <v>4985</v>
      </c>
      <c r="U375" s="21">
        <v>122667</v>
      </c>
      <c r="V375" s="21">
        <v>368000</v>
      </c>
      <c r="W375" s="34">
        <v>40255</v>
      </c>
      <c r="X375" s="34">
        <v>43709</v>
      </c>
      <c r="Y375" s="114" t="s">
        <v>13650</v>
      </c>
      <c r="Z375" s="70" t="s">
        <v>4927</v>
      </c>
      <c r="AA375" s="20" t="s">
        <v>4926</v>
      </c>
      <c r="AB375" s="109"/>
      <c r="AC375" s="31"/>
      <c r="AD375" s="22"/>
      <c r="AE375" s="31"/>
    </row>
    <row r="376" spans="2:31" x14ac:dyDescent="0.2">
      <c r="B376" s="14" t="s">
        <v>17602</v>
      </c>
      <c r="C376" s="33" t="s">
        <v>17601</v>
      </c>
      <c r="D376" s="16" t="s">
        <v>17600</v>
      </c>
      <c r="E376" s="103" t="s">
        <v>26</v>
      </c>
      <c r="F376" s="18" t="s">
        <v>26</v>
      </c>
      <c r="G376" s="111" t="s">
        <v>26</v>
      </c>
      <c r="H376" s="102" t="s">
        <v>323</v>
      </c>
      <c r="I376" s="21">
        <v>8932788</v>
      </c>
      <c r="J376" s="71">
        <v>118.548</v>
      </c>
      <c r="K376" s="21">
        <v>9632025</v>
      </c>
      <c r="L376" s="21">
        <v>8125000</v>
      </c>
      <c r="M376" s="21">
        <v>8750101</v>
      </c>
      <c r="N376" s="21"/>
      <c r="O376" s="21">
        <v>-67135</v>
      </c>
      <c r="P376" s="21"/>
      <c r="Q376" s="21"/>
      <c r="R376" s="22">
        <v>5</v>
      </c>
      <c r="S376" s="22">
        <v>3.8319999999999999</v>
      </c>
      <c r="T376" s="20" t="s">
        <v>4985</v>
      </c>
      <c r="U376" s="21">
        <v>135417</v>
      </c>
      <c r="V376" s="21">
        <v>406250</v>
      </c>
      <c r="W376" s="34">
        <v>40255</v>
      </c>
      <c r="X376" s="34">
        <v>44075</v>
      </c>
      <c r="Y376" s="114" t="s">
        <v>13650</v>
      </c>
      <c r="Z376" s="70" t="s">
        <v>4927</v>
      </c>
      <c r="AA376" s="20" t="s">
        <v>4926</v>
      </c>
      <c r="AB376" s="109"/>
      <c r="AC376" s="31"/>
      <c r="AD376" s="22"/>
      <c r="AE376" s="31"/>
    </row>
    <row r="377" spans="2:31" x14ac:dyDescent="0.2">
      <c r="B377" s="14" t="s">
        <v>17599</v>
      </c>
      <c r="C377" s="33" t="s">
        <v>17598</v>
      </c>
      <c r="D377" s="16" t="s">
        <v>17593</v>
      </c>
      <c r="E377" s="103" t="s">
        <v>26</v>
      </c>
      <c r="F377" s="18" t="s">
        <v>26</v>
      </c>
      <c r="G377" s="111" t="s">
        <v>26</v>
      </c>
      <c r="H377" s="102" t="s">
        <v>323</v>
      </c>
      <c r="I377" s="21">
        <v>5748805</v>
      </c>
      <c r="J377" s="71">
        <v>107.595</v>
      </c>
      <c r="K377" s="21">
        <v>6041459</v>
      </c>
      <c r="L377" s="21">
        <v>5615000</v>
      </c>
      <c r="M377" s="21">
        <v>5689309</v>
      </c>
      <c r="N377" s="21"/>
      <c r="O377" s="21">
        <v>-19522</v>
      </c>
      <c r="P377" s="21"/>
      <c r="Q377" s="21"/>
      <c r="R377" s="22">
        <v>3.25</v>
      </c>
      <c r="S377" s="22">
        <v>2.85</v>
      </c>
      <c r="T377" s="20" t="s">
        <v>85</v>
      </c>
      <c r="U377" s="21">
        <v>91244</v>
      </c>
      <c r="V377" s="21">
        <v>182488</v>
      </c>
      <c r="W377" s="34">
        <v>40135</v>
      </c>
      <c r="X377" s="34">
        <v>42552</v>
      </c>
      <c r="Y377" s="114" t="s">
        <v>16071</v>
      </c>
      <c r="Z377" s="70" t="s">
        <v>4927</v>
      </c>
      <c r="AA377" s="20" t="s">
        <v>4926</v>
      </c>
      <c r="AB377" s="109"/>
      <c r="AC377" s="31"/>
      <c r="AD377" s="22"/>
      <c r="AE377" s="31"/>
    </row>
    <row r="378" spans="2:31" x14ac:dyDescent="0.2">
      <c r="B378" s="14" t="s">
        <v>17597</v>
      </c>
      <c r="C378" s="33" t="s">
        <v>17596</v>
      </c>
      <c r="D378" s="16" t="s">
        <v>17593</v>
      </c>
      <c r="E378" s="103" t="s">
        <v>26</v>
      </c>
      <c r="F378" s="18" t="s">
        <v>26</v>
      </c>
      <c r="G378" s="111" t="s">
        <v>26</v>
      </c>
      <c r="H378" s="102" t="s">
        <v>323</v>
      </c>
      <c r="I378" s="21">
        <v>5829683</v>
      </c>
      <c r="J378" s="71">
        <v>109.93600000000001</v>
      </c>
      <c r="K378" s="21">
        <v>6249862</v>
      </c>
      <c r="L378" s="21">
        <v>5685000</v>
      </c>
      <c r="M378" s="21">
        <v>5775014</v>
      </c>
      <c r="N378" s="21"/>
      <c r="O378" s="21">
        <v>-17685</v>
      </c>
      <c r="P378" s="21"/>
      <c r="Q378" s="21"/>
      <c r="R378" s="22">
        <v>3.5</v>
      </c>
      <c r="S378" s="22">
        <v>3.12</v>
      </c>
      <c r="T378" s="20" t="s">
        <v>85</v>
      </c>
      <c r="U378" s="21">
        <v>99488</v>
      </c>
      <c r="V378" s="21">
        <v>198975</v>
      </c>
      <c r="W378" s="34">
        <v>40135</v>
      </c>
      <c r="X378" s="34">
        <v>42917</v>
      </c>
      <c r="Y378" s="114" t="s">
        <v>16071</v>
      </c>
      <c r="Z378" s="70" t="s">
        <v>4927</v>
      </c>
      <c r="AA378" s="20" t="s">
        <v>4926</v>
      </c>
      <c r="AB378" s="109"/>
      <c r="AC378" s="31"/>
      <c r="AD378" s="22"/>
      <c r="AE378" s="31"/>
    </row>
    <row r="379" spans="2:31" x14ac:dyDescent="0.2">
      <c r="B379" s="14" t="s">
        <v>17595</v>
      </c>
      <c r="C379" s="33" t="s">
        <v>17594</v>
      </c>
      <c r="D379" s="16" t="s">
        <v>17593</v>
      </c>
      <c r="E379" s="103" t="s">
        <v>26</v>
      </c>
      <c r="F379" s="18" t="s">
        <v>26</v>
      </c>
      <c r="G379" s="111" t="s">
        <v>26</v>
      </c>
      <c r="H379" s="102" t="s">
        <v>323</v>
      </c>
      <c r="I379" s="21">
        <v>6090025</v>
      </c>
      <c r="J379" s="71">
        <v>112.60599999999999</v>
      </c>
      <c r="K379" s="21">
        <v>6660645</v>
      </c>
      <c r="L379" s="21">
        <v>5915000</v>
      </c>
      <c r="M379" s="21">
        <v>6032927</v>
      </c>
      <c r="N379" s="21"/>
      <c r="O379" s="21">
        <v>-18621</v>
      </c>
      <c r="P379" s="21"/>
      <c r="Q379" s="21"/>
      <c r="R379" s="22">
        <v>3.75</v>
      </c>
      <c r="S379" s="22">
        <v>3.35</v>
      </c>
      <c r="T379" s="20" t="s">
        <v>85</v>
      </c>
      <c r="U379" s="21">
        <v>110906</v>
      </c>
      <c r="V379" s="21">
        <v>221813</v>
      </c>
      <c r="W379" s="34">
        <v>40135</v>
      </c>
      <c r="X379" s="34">
        <v>43282</v>
      </c>
      <c r="Y379" s="114" t="s">
        <v>16071</v>
      </c>
      <c r="Z379" s="70" t="s">
        <v>4927</v>
      </c>
      <c r="AA379" s="20" t="s">
        <v>4926</v>
      </c>
      <c r="AB379" s="109"/>
      <c r="AC379" s="31"/>
      <c r="AD379" s="22"/>
      <c r="AE379" s="31"/>
    </row>
    <row r="380" spans="2:31" x14ac:dyDescent="0.2">
      <c r="B380" s="11" t="s">
        <v>24</v>
      </c>
      <c r="C380" s="12" t="s">
        <v>24</v>
      </c>
      <c r="D380" s="13" t="s">
        <v>24</v>
      </c>
      <c r="E380" s="12" t="s">
        <v>24</v>
      </c>
      <c r="F380" s="12" t="s">
        <v>24</v>
      </c>
      <c r="G380" s="12" t="s">
        <v>24</v>
      </c>
      <c r="H380" s="12" t="s">
        <v>24</v>
      </c>
      <c r="I380" s="12" t="s">
        <v>24</v>
      </c>
      <c r="J380" s="12" t="s">
        <v>24</v>
      </c>
      <c r="K380" s="12" t="s">
        <v>24</v>
      </c>
      <c r="L380" s="12" t="s">
        <v>24</v>
      </c>
      <c r="M380" s="12" t="s">
        <v>24</v>
      </c>
      <c r="N380" s="12" t="s">
        <v>24</v>
      </c>
      <c r="O380" s="12" t="s">
        <v>24</v>
      </c>
      <c r="P380" s="12" t="s">
        <v>24</v>
      </c>
      <c r="Q380" s="12" t="s">
        <v>24</v>
      </c>
      <c r="R380" s="12" t="s">
        <v>24</v>
      </c>
      <c r="S380" s="12" t="s">
        <v>24</v>
      </c>
      <c r="T380" s="12" t="s">
        <v>24</v>
      </c>
      <c r="U380" s="12" t="s">
        <v>24</v>
      </c>
      <c r="V380" s="12" t="s">
        <v>24</v>
      </c>
      <c r="W380" s="29" t="s">
        <v>24</v>
      </c>
      <c r="X380" s="29" t="s">
        <v>24</v>
      </c>
      <c r="Y380" s="12" t="s">
        <v>24</v>
      </c>
      <c r="Z380" s="12" t="s">
        <v>24</v>
      </c>
      <c r="AA380" s="12" t="s">
        <v>24</v>
      </c>
      <c r="AB380" s="12" t="s">
        <v>24</v>
      </c>
      <c r="AC380" s="12" t="s">
        <v>24</v>
      </c>
      <c r="AD380" s="12" t="s">
        <v>24</v>
      </c>
      <c r="AE380" s="12" t="s">
        <v>24</v>
      </c>
    </row>
    <row r="381" spans="2:31" ht="38.25" x14ac:dyDescent="0.2">
      <c r="B381" s="23" t="s">
        <v>69</v>
      </c>
      <c r="C381" s="24" t="s">
        <v>70</v>
      </c>
      <c r="D381" s="110"/>
      <c r="E381" s="109"/>
      <c r="F381" s="109"/>
      <c r="G381" s="109"/>
      <c r="H381" s="109"/>
      <c r="I381" s="52">
        <f>SUM(SCDPT1!I322:'SCDPT1'!I380)</f>
        <v>209485794</v>
      </c>
      <c r="J381" s="109"/>
      <c r="K381" s="52">
        <f>SUM(SCDPT1!K322:'SCDPT1'!K380)</f>
        <v>227660429</v>
      </c>
      <c r="L381" s="52">
        <f>SUM(SCDPT1!L322:'SCDPT1'!L380)</f>
        <v>201885000</v>
      </c>
      <c r="M381" s="52">
        <f>SUM(SCDPT1!M322:'SCDPT1'!M380)</f>
        <v>206880626</v>
      </c>
      <c r="N381" s="52">
        <f>SUM(SCDPT1!N322:'SCDPT1'!N380)</f>
        <v>0</v>
      </c>
      <c r="O381" s="52">
        <f>SUM(SCDPT1!O322:'SCDPT1'!O380)</f>
        <v>-963497</v>
      </c>
      <c r="P381" s="52">
        <f>SUM(SCDPT1!P322:'SCDPT1'!P380)</f>
        <v>0</v>
      </c>
      <c r="Q381" s="52">
        <f>SUM(SCDPT1!Q322:'SCDPT1'!Q380)</f>
        <v>0</v>
      </c>
      <c r="R381" s="109"/>
      <c r="S381" s="109"/>
      <c r="T381" s="109"/>
      <c r="U381" s="52">
        <f>SUM(SCDPT1!U322:'SCDPT1'!U380)</f>
        <v>2493701</v>
      </c>
      <c r="V381" s="52">
        <f>SUM(SCDPT1!V322:'SCDPT1'!V380)</f>
        <v>7522273</v>
      </c>
      <c r="W381" s="112"/>
      <c r="X381" s="112"/>
      <c r="Y381" s="109"/>
      <c r="Z381" s="109"/>
      <c r="AA381" s="109"/>
      <c r="AB381" s="109"/>
      <c r="AC381" s="109"/>
      <c r="AD381" s="109"/>
      <c r="AE381" s="109"/>
    </row>
    <row r="382" spans="2:31" x14ac:dyDescent="0.2">
      <c r="B382" s="11" t="s">
        <v>24</v>
      </c>
      <c r="C382" s="12" t="s">
        <v>24</v>
      </c>
      <c r="D382" s="13" t="s">
        <v>24</v>
      </c>
      <c r="E382" s="12" t="s">
        <v>24</v>
      </c>
      <c r="F382" s="12" t="s">
        <v>24</v>
      </c>
      <c r="G382" s="12" t="s">
        <v>24</v>
      </c>
      <c r="H382" s="12" t="s">
        <v>24</v>
      </c>
      <c r="I382" s="12" t="s">
        <v>24</v>
      </c>
      <c r="J382" s="12" t="s">
        <v>24</v>
      </c>
      <c r="K382" s="12" t="s">
        <v>24</v>
      </c>
      <c r="L382" s="12" t="s">
        <v>24</v>
      </c>
      <c r="M382" s="12" t="s">
        <v>24</v>
      </c>
      <c r="N382" s="12" t="s">
        <v>24</v>
      </c>
      <c r="O382" s="12" t="s">
        <v>24</v>
      </c>
      <c r="P382" s="12" t="s">
        <v>24</v>
      </c>
      <c r="Q382" s="12" t="s">
        <v>24</v>
      </c>
      <c r="R382" s="12" t="s">
        <v>24</v>
      </c>
      <c r="S382" s="12" t="s">
        <v>24</v>
      </c>
      <c r="T382" s="12" t="s">
        <v>24</v>
      </c>
      <c r="U382" s="12" t="s">
        <v>24</v>
      </c>
      <c r="V382" s="12" t="s">
        <v>24</v>
      </c>
      <c r="W382" s="29" t="s">
        <v>24</v>
      </c>
      <c r="X382" s="29" t="s">
        <v>24</v>
      </c>
      <c r="Y382" s="12" t="s">
        <v>24</v>
      </c>
      <c r="Z382" s="12" t="s">
        <v>24</v>
      </c>
      <c r="AA382" s="12" t="s">
        <v>24</v>
      </c>
      <c r="AB382" s="12" t="s">
        <v>24</v>
      </c>
      <c r="AC382" s="12" t="s">
        <v>24</v>
      </c>
      <c r="AD382" s="12" t="s">
        <v>24</v>
      </c>
      <c r="AE382" s="12" t="s">
        <v>24</v>
      </c>
    </row>
    <row r="383" spans="2:31" x14ac:dyDescent="0.2">
      <c r="B383" s="14" t="s">
        <v>71</v>
      </c>
      <c r="C383" s="33" t="s">
        <v>26</v>
      </c>
      <c r="D383" s="16" t="s">
        <v>26</v>
      </c>
      <c r="E383" s="103" t="s">
        <v>26</v>
      </c>
      <c r="F383" s="18" t="s">
        <v>26</v>
      </c>
      <c r="G383" s="111" t="s">
        <v>26</v>
      </c>
      <c r="H383" s="102" t="s">
        <v>26</v>
      </c>
      <c r="I383" s="21"/>
      <c r="J383" s="71"/>
      <c r="K383" s="21"/>
      <c r="L383" s="21"/>
      <c r="M383" s="21"/>
      <c r="N383" s="21"/>
      <c r="O383" s="21"/>
      <c r="P383" s="21"/>
      <c r="Q383" s="21"/>
      <c r="R383" s="22"/>
      <c r="S383" s="22"/>
      <c r="T383" s="20" t="s">
        <v>26</v>
      </c>
      <c r="U383" s="21"/>
      <c r="V383" s="21"/>
      <c r="W383" s="31"/>
      <c r="X383" s="31"/>
      <c r="Y383" s="114" t="s">
        <v>26</v>
      </c>
      <c r="Z383" s="70" t="s">
        <v>26</v>
      </c>
      <c r="AA383" s="20" t="s">
        <v>26</v>
      </c>
      <c r="AB383" s="109"/>
      <c r="AC383" s="19"/>
      <c r="AD383" s="22"/>
      <c r="AE383" s="19"/>
    </row>
    <row r="384" spans="2:31" x14ac:dyDescent="0.2">
      <c r="B384" s="11" t="s">
        <v>24</v>
      </c>
      <c r="C384" s="12" t="s">
        <v>24</v>
      </c>
      <c r="D384" s="13" t="s">
        <v>24</v>
      </c>
      <c r="E384" s="12" t="s">
        <v>24</v>
      </c>
      <c r="F384" s="12" t="s">
        <v>24</v>
      </c>
      <c r="G384" s="12" t="s">
        <v>24</v>
      </c>
      <c r="H384" s="12" t="s">
        <v>24</v>
      </c>
      <c r="I384" s="12" t="s">
        <v>24</v>
      </c>
      <c r="J384" s="12" t="s">
        <v>24</v>
      </c>
      <c r="K384" s="12" t="s">
        <v>24</v>
      </c>
      <c r="L384" s="12" t="s">
        <v>24</v>
      </c>
      <c r="M384" s="12" t="s">
        <v>24</v>
      </c>
      <c r="N384" s="12" t="s">
        <v>24</v>
      </c>
      <c r="O384" s="12" t="s">
        <v>24</v>
      </c>
      <c r="P384" s="12" t="s">
        <v>24</v>
      </c>
      <c r="Q384" s="12" t="s">
        <v>24</v>
      </c>
      <c r="R384" s="12" t="s">
        <v>24</v>
      </c>
      <c r="S384" s="12" t="s">
        <v>24</v>
      </c>
      <c r="T384" s="12" t="s">
        <v>24</v>
      </c>
      <c r="U384" s="12" t="s">
        <v>24</v>
      </c>
      <c r="V384" s="12" t="s">
        <v>24</v>
      </c>
      <c r="W384" s="29" t="s">
        <v>24</v>
      </c>
      <c r="X384" s="29" t="s">
        <v>24</v>
      </c>
      <c r="Y384" s="12" t="s">
        <v>24</v>
      </c>
      <c r="Z384" s="12" t="s">
        <v>24</v>
      </c>
      <c r="AA384" s="12" t="s">
        <v>24</v>
      </c>
      <c r="AB384" s="12" t="s">
        <v>24</v>
      </c>
      <c r="AC384" s="12" t="s">
        <v>24</v>
      </c>
      <c r="AD384" s="12" t="s">
        <v>24</v>
      </c>
      <c r="AE384" s="12" t="s">
        <v>24</v>
      </c>
    </row>
    <row r="385" spans="2:31" ht="51" x14ac:dyDescent="0.2">
      <c r="B385" s="23" t="s">
        <v>72</v>
      </c>
      <c r="C385" s="24" t="s">
        <v>73</v>
      </c>
      <c r="D385" s="110"/>
      <c r="E385" s="109"/>
      <c r="F385" s="109"/>
      <c r="G385" s="109"/>
      <c r="H385" s="109"/>
      <c r="I385" s="52">
        <f>SUM(SCDPT1!I382:'SCDPT1'!I384)</f>
        <v>0</v>
      </c>
      <c r="J385" s="109"/>
      <c r="K385" s="52">
        <f>SUM(SCDPT1!K382:'SCDPT1'!K384)</f>
        <v>0</v>
      </c>
      <c r="L385" s="52">
        <f>SUM(SCDPT1!L382:'SCDPT1'!L384)</f>
        <v>0</v>
      </c>
      <c r="M385" s="52">
        <f>SUM(SCDPT1!M382:'SCDPT1'!M384)</f>
        <v>0</v>
      </c>
      <c r="N385" s="52">
        <f>SUM(SCDPT1!N382:'SCDPT1'!N384)</f>
        <v>0</v>
      </c>
      <c r="O385" s="52">
        <f>SUM(SCDPT1!O382:'SCDPT1'!O384)</f>
        <v>0</v>
      </c>
      <c r="P385" s="52">
        <f>SUM(SCDPT1!P382:'SCDPT1'!P384)</f>
        <v>0</v>
      </c>
      <c r="Q385" s="52">
        <f>SUM(SCDPT1!Q382:'SCDPT1'!Q384)</f>
        <v>0</v>
      </c>
      <c r="R385" s="109"/>
      <c r="S385" s="109"/>
      <c r="T385" s="109"/>
      <c r="U385" s="52">
        <f>SUM(SCDPT1!U382:'SCDPT1'!U384)</f>
        <v>0</v>
      </c>
      <c r="V385" s="52">
        <f>SUM(SCDPT1!V382:'SCDPT1'!V384)</f>
        <v>0</v>
      </c>
      <c r="W385" s="112"/>
      <c r="X385" s="112"/>
      <c r="Y385" s="109"/>
      <c r="Z385" s="109"/>
      <c r="AA385" s="109"/>
      <c r="AB385" s="109"/>
      <c r="AC385" s="109"/>
      <c r="AD385" s="109"/>
      <c r="AE385" s="109"/>
    </row>
    <row r="386" spans="2:31" x14ac:dyDescent="0.2">
      <c r="B386" s="11" t="s">
        <v>24</v>
      </c>
      <c r="C386" s="12" t="s">
        <v>24</v>
      </c>
      <c r="D386" s="13" t="s">
        <v>24</v>
      </c>
      <c r="E386" s="12" t="s">
        <v>24</v>
      </c>
      <c r="F386" s="12" t="s">
        <v>24</v>
      </c>
      <c r="G386" s="12" t="s">
        <v>24</v>
      </c>
      <c r="H386" s="12" t="s">
        <v>24</v>
      </c>
      <c r="I386" s="12" t="s">
        <v>24</v>
      </c>
      <c r="J386" s="12" t="s">
        <v>24</v>
      </c>
      <c r="K386" s="12" t="s">
        <v>24</v>
      </c>
      <c r="L386" s="12" t="s">
        <v>24</v>
      </c>
      <c r="M386" s="12" t="s">
        <v>24</v>
      </c>
      <c r="N386" s="12" t="s">
        <v>24</v>
      </c>
      <c r="O386" s="12" t="s">
        <v>24</v>
      </c>
      <c r="P386" s="12" t="s">
        <v>24</v>
      </c>
      <c r="Q386" s="12" t="s">
        <v>24</v>
      </c>
      <c r="R386" s="12" t="s">
        <v>24</v>
      </c>
      <c r="S386" s="12" t="s">
        <v>24</v>
      </c>
      <c r="T386" s="12" t="s">
        <v>24</v>
      </c>
      <c r="U386" s="12" t="s">
        <v>24</v>
      </c>
      <c r="V386" s="12" t="s">
        <v>24</v>
      </c>
      <c r="W386" s="29" t="s">
        <v>24</v>
      </c>
      <c r="X386" s="29" t="s">
        <v>24</v>
      </c>
      <c r="Y386" s="12" t="s">
        <v>24</v>
      </c>
      <c r="Z386" s="12" t="s">
        <v>24</v>
      </c>
      <c r="AA386" s="12" t="s">
        <v>24</v>
      </c>
      <c r="AB386" s="12" t="s">
        <v>24</v>
      </c>
      <c r="AC386" s="12" t="s">
        <v>24</v>
      </c>
      <c r="AD386" s="12" t="s">
        <v>24</v>
      </c>
      <c r="AE386" s="12" t="s">
        <v>24</v>
      </c>
    </row>
    <row r="387" spans="2:31" x14ac:dyDescent="0.2">
      <c r="B387" s="14" t="s">
        <v>74</v>
      </c>
      <c r="C387" s="33" t="s">
        <v>26</v>
      </c>
      <c r="D387" s="16" t="s">
        <v>26</v>
      </c>
      <c r="E387" s="103" t="s">
        <v>26</v>
      </c>
      <c r="F387" s="18" t="s">
        <v>26</v>
      </c>
      <c r="G387" s="111" t="s">
        <v>26</v>
      </c>
      <c r="H387" s="102" t="s">
        <v>26</v>
      </c>
      <c r="I387" s="21"/>
      <c r="J387" s="71"/>
      <c r="K387" s="21"/>
      <c r="L387" s="21"/>
      <c r="M387" s="21"/>
      <c r="N387" s="21"/>
      <c r="O387" s="21"/>
      <c r="P387" s="21"/>
      <c r="Q387" s="21"/>
      <c r="R387" s="22"/>
      <c r="S387" s="22"/>
      <c r="T387" s="20" t="s">
        <v>26</v>
      </c>
      <c r="U387" s="21"/>
      <c r="V387" s="21"/>
      <c r="W387" s="31"/>
      <c r="X387" s="31"/>
      <c r="Y387" s="114" t="s">
        <v>26</v>
      </c>
      <c r="Z387" s="70" t="s">
        <v>26</v>
      </c>
      <c r="AA387" s="20" t="s">
        <v>26</v>
      </c>
      <c r="AB387" s="109"/>
      <c r="AC387" s="31"/>
      <c r="AD387" s="22"/>
      <c r="AE387" s="31"/>
    </row>
    <row r="388" spans="2:31" x14ac:dyDescent="0.2">
      <c r="B388" s="11" t="s">
        <v>24</v>
      </c>
      <c r="C388" s="12" t="s">
        <v>24</v>
      </c>
      <c r="D388" s="13" t="s">
        <v>24</v>
      </c>
      <c r="E388" s="12" t="s">
        <v>24</v>
      </c>
      <c r="F388" s="12" t="s">
        <v>24</v>
      </c>
      <c r="G388" s="12" t="s">
        <v>24</v>
      </c>
      <c r="H388" s="12" t="s">
        <v>24</v>
      </c>
      <c r="I388" s="12" t="s">
        <v>24</v>
      </c>
      <c r="J388" s="12" t="s">
        <v>24</v>
      </c>
      <c r="K388" s="12" t="s">
        <v>24</v>
      </c>
      <c r="L388" s="12" t="s">
        <v>24</v>
      </c>
      <c r="M388" s="12" t="s">
        <v>24</v>
      </c>
      <c r="N388" s="12" t="s">
        <v>24</v>
      </c>
      <c r="O388" s="12" t="s">
        <v>24</v>
      </c>
      <c r="P388" s="12" t="s">
        <v>24</v>
      </c>
      <c r="Q388" s="12" t="s">
        <v>24</v>
      </c>
      <c r="R388" s="12" t="s">
        <v>24</v>
      </c>
      <c r="S388" s="12" t="s">
        <v>24</v>
      </c>
      <c r="T388" s="12" t="s">
        <v>24</v>
      </c>
      <c r="U388" s="12" t="s">
        <v>24</v>
      </c>
      <c r="V388" s="12" t="s">
        <v>24</v>
      </c>
      <c r="W388" s="29" t="s">
        <v>24</v>
      </c>
      <c r="X388" s="29" t="s">
        <v>24</v>
      </c>
      <c r="Y388" s="12" t="s">
        <v>24</v>
      </c>
      <c r="Z388" s="12" t="s">
        <v>24</v>
      </c>
      <c r="AA388" s="12" t="s">
        <v>24</v>
      </c>
      <c r="AB388" s="12" t="s">
        <v>24</v>
      </c>
      <c r="AC388" s="29" t="s">
        <v>24</v>
      </c>
      <c r="AD388" s="12" t="s">
        <v>24</v>
      </c>
      <c r="AE388" s="29" t="s">
        <v>24</v>
      </c>
    </row>
    <row r="389" spans="2:31" ht="51" x14ac:dyDescent="0.2">
      <c r="B389" s="23" t="s">
        <v>75</v>
      </c>
      <c r="C389" s="24" t="s">
        <v>76</v>
      </c>
      <c r="D389" s="110"/>
      <c r="E389" s="109"/>
      <c r="F389" s="109"/>
      <c r="G389" s="109"/>
      <c r="H389" s="109"/>
      <c r="I389" s="52">
        <f>SUM(SCDPT1!I386:'SCDPT1'!I388)</f>
        <v>0</v>
      </c>
      <c r="J389" s="109"/>
      <c r="K389" s="52">
        <f>SUM(SCDPT1!K386:'SCDPT1'!K388)</f>
        <v>0</v>
      </c>
      <c r="L389" s="52">
        <f>SUM(SCDPT1!L386:'SCDPT1'!L388)</f>
        <v>0</v>
      </c>
      <c r="M389" s="52">
        <f>SUM(SCDPT1!M386:'SCDPT1'!M388)</f>
        <v>0</v>
      </c>
      <c r="N389" s="52">
        <f>SUM(SCDPT1!N386:'SCDPT1'!N388)</f>
        <v>0</v>
      </c>
      <c r="O389" s="52">
        <f>SUM(SCDPT1!O386:'SCDPT1'!O388)</f>
        <v>0</v>
      </c>
      <c r="P389" s="52">
        <f>SUM(SCDPT1!P386:'SCDPT1'!P388)</f>
        <v>0</v>
      </c>
      <c r="Q389" s="52">
        <f>SUM(SCDPT1!Q386:'SCDPT1'!Q388)</f>
        <v>0</v>
      </c>
      <c r="R389" s="109"/>
      <c r="S389" s="109"/>
      <c r="T389" s="109"/>
      <c r="U389" s="52">
        <f>SUM(SCDPT1!U386:'SCDPT1'!U388)</f>
        <v>0</v>
      </c>
      <c r="V389" s="52">
        <f>SUM(SCDPT1!V386:'SCDPT1'!V388)</f>
        <v>0</v>
      </c>
      <c r="W389" s="112"/>
      <c r="X389" s="112"/>
      <c r="Y389" s="109"/>
      <c r="Z389" s="109"/>
      <c r="AA389" s="109"/>
      <c r="AB389" s="109"/>
      <c r="AC389" s="109"/>
      <c r="AD389" s="109"/>
      <c r="AE389" s="109"/>
    </row>
    <row r="390" spans="2:31" x14ac:dyDescent="0.2">
      <c r="B390" s="11" t="s">
        <v>24</v>
      </c>
      <c r="C390" s="12" t="s">
        <v>24</v>
      </c>
      <c r="D390" s="13" t="s">
        <v>24</v>
      </c>
      <c r="E390" s="12" t="s">
        <v>24</v>
      </c>
      <c r="F390" s="12" t="s">
        <v>24</v>
      </c>
      <c r="G390" s="12" t="s">
        <v>24</v>
      </c>
      <c r="H390" s="12" t="s">
        <v>24</v>
      </c>
      <c r="I390" s="12" t="s">
        <v>24</v>
      </c>
      <c r="J390" s="12" t="s">
        <v>24</v>
      </c>
      <c r="K390" s="12" t="s">
        <v>24</v>
      </c>
      <c r="L390" s="12" t="s">
        <v>24</v>
      </c>
      <c r="M390" s="12" t="s">
        <v>24</v>
      </c>
      <c r="N390" s="12" t="s">
        <v>24</v>
      </c>
      <c r="O390" s="12" t="s">
        <v>24</v>
      </c>
      <c r="P390" s="12" t="s">
        <v>24</v>
      </c>
      <c r="Q390" s="12" t="s">
        <v>24</v>
      </c>
      <c r="R390" s="12" t="s">
        <v>24</v>
      </c>
      <c r="S390" s="12" t="s">
        <v>24</v>
      </c>
      <c r="T390" s="12" t="s">
        <v>24</v>
      </c>
      <c r="U390" s="12" t="s">
        <v>24</v>
      </c>
      <c r="V390" s="12" t="s">
        <v>24</v>
      </c>
      <c r="W390" s="29" t="s">
        <v>24</v>
      </c>
      <c r="X390" s="29" t="s">
        <v>24</v>
      </c>
      <c r="Y390" s="12" t="s">
        <v>24</v>
      </c>
      <c r="Z390" s="12" t="s">
        <v>24</v>
      </c>
      <c r="AA390" s="12" t="s">
        <v>24</v>
      </c>
      <c r="AB390" s="12" t="s">
        <v>24</v>
      </c>
      <c r="AC390" s="12" t="s">
        <v>24</v>
      </c>
      <c r="AD390" s="12" t="s">
        <v>24</v>
      </c>
      <c r="AE390" s="12" t="s">
        <v>24</v>
      </c>
    </row>
    <row r="391" spans="2:31" x14ac:dyDescent="0.2">
      <c r="B391" s="14" t="s">
        <v>77</v>
      </c>
      <c r="C391" s="33" t="s">
        <v>26</v>
      </c>
      <c r="D391" s="16" t="s">
        <v>26</v>
      </c>
      <c r="E391" s="103" t="s">
        <v>26</v>
      </c>
      <c r="F391" s="18" t="s">
        <v>26</v>
      </c>
      <c r="G391" s="111" t="s">
        <v>26</v>
      </c>
      <c r="H391" s="102" t="s">
        <v>26</v>
      </c>
      <c r="I391" s="21"/>
      <c r="J391" s="71"/>
      <c r="K391" s="21"/>
      <c r="L391" s="21"/>
      <c r="M391" s="21"/>
      <c r="N391" s="21"/>
      <c r="O391" s="21"/>
      <c r="P391" s="21"/>
      <c r="Q391" s="21"/>
      <c r="R391" s="22"/>
      <c r="S391" s="22"/>
      <c r="T391" s="20" t="s">
        <v>26</v>
      </c>
      <c r="U391" s="21"/>
      <c r="V391" s="21"/>
      <c r="W391" s="31"/>
      <c r="X391" s="31"/>
      <c r="Y391" s="114" t="s">
        <v>26</v>
      </c>
      <c r="Z391" s="70" t="s">
        <v>26</v>
      </c>
      <c r="AA391" s="20" t="s">
        <v>26</v>
      </c>
      <c r="AB391" s="109"/>
      <c r="AC391" s="19"/>
      <c r="AD391" s="22"/>
      <c r="AE391" s="19"/>
    </row>
    <row r="392" spans="2:31" x14ac:dyDescent="0.2">
      <c r="B392" s="11" t="s">
        <v>24</v>
      </c>
      <c r="C392" s="12" t="s">
        <v>24</v>
      </c>
      <c r="D392" s="13" t="s">
        <v>24</v>
      </c>
      <c r="E392" s="12" t="s">
        <v>24</v>
      </c>
      <c r="F392" s="12" t="s">
        <v>24</v>
      </c>
      <c r="G392" s="12" t="s">
        <v>24</v>
      </c>
      <c r="H392" s="12" t="s">
        <v>24</v>
      </c>
      <c r="I392" s="12" t="s">
        <v>24</v>
      </c>
      <c r="J392" s="12" t="s">
        <v>24</v>
      </c>
      <c r="K392" s="12" t="s">
        <v>24</v>
      </c>
      <c r="L392" s="12" t="s">
        <v>24</v>
      </c>
      <c r="M392" s="12" t="s">
        <v>24</v>
      </c>
      <c r="N392" s="12" t="s">
        <v>24</v>
      </c>
      <c r="O392" s="12" t="s">
        <v>24</v>
      </c>
      <c r="P392" s="12" t="s">
        <v>24</v>
      </c>
      <c r="Q392" s="12" t="s">
        <v>24</v>
      </c>
      <c r="R392" s="12" t="s">
        <v>24</v>
      </c>
      <c r="S392" s="12" t="s">
        <v>24</v>
      </c>
      <c r="T392" s="12" t="s">
        <v>24</v>
      </c>
      <c r="U392" s="12" t="s">
        <v>24</v>
      </c>
      <c r="V392" s="12" t="s">
        <v>24</v>
      </c>
      <c r="W392" s="29" t="s">
        <v>24</v>
      </c>
      <c r="X392" s="29" t="s">
        <v>24</v>
      </c>
      <c r="Y392" s="12" t="s">
        <v>24</v>
      </c>
      <c r="Z392" s="12" t="s">
        <v>24</v>
      </c>
      <c r="AA392" s="12" t="s">
        <v>24</v>
      </c>
      <c r="AB392" s="12" t="s">
        <v>24</v>
      </c>
      <c r="AC392" s="12" t="s">
        <v>24</v>
      </c>
      <c r="AD392" s="12" t="s">
        <v>24</v>
      </c>
      <c r="AE392" s="12" t="s">
        <v>24</v>
      </c>
    </row>
    <row r="393" spans="2:31" ht="51" x14ac:dyDescent="0.2">
      <c r="B393" s="23" t="s">
        <v>78</v>
      </c>
      <c r="C393" s="24" t="s">
        <v>79</v>
      </c>
      <c r="D393" s="110"/>
      <c r="E393" s="109"/>
      <c r="F393" s="109"/>
      <c r="G393" s="109"/>
      <c r="H393" s="109"/>
      <c r="I393" s="52">
        <f>SUM(SCDPT1!I390:'SCDPT1'!I392)</f>
        <v>0</v>
      </c>
      <c r="J393" s="109"/>
      <c r="K393" s="52">
        <f>SUM(SCDPT1!K390:'SCDPT1'!K392)</f>
        <v>0</v>
      </c>
      <c r="L393" s="52">
        <f>SUM(SCDPT1!L390:'SCDPT1'!L392)</f>
        <v>0</v>
      </c>
      <c r="M393" s="52">
        <f>SUM(SCDPT1!M390:'SCDPT1'!M392)</f>
        <v>0</v>
      </c>
      <c r="N393" s="52">
        <f>SUM(SCDPT1!N390:'SCDPT1'!N392)</f>
        <v>0</v>
      </c>
      <c r="O393" s="52">
        <f>SUM(SCDPT1!O390:'SCDPT1'!O392)</f>
        <v>0</v>
      </c>
      <c r="P393" s="52">
        <f>SUM(SCDPT1!P390:'SCDPT1'!P392)</f>
        <v>0</v>
      </c>
      <c r="Q393" s="52">
        <f>SUM(SCDPT1!Q390:'SCDPT1'!Q392)</f>
        <v>0</v>
      </c>
      <c r="R393" s="109"/>
      <c r="S393" s="109"/>
      <c r="T393" s="109"/>
      <c r="U393" s="52">
        <f>SUM(SCDPT1!U390:'SCDPT1'!U392)</f>
        <v>0</v>
      </c>
      <c r="V393" s="52">
        <f>SUM(SCDPT1!V390:'SCDPT1'!V392)</f>
        <v>0</v>
      </c>
      <c r="W393" s="112"/>
      <c r="X393" s="112"/>
      <c r="Y393" s="109"/>
      <c r="Z393" s="109"/>
      <c r="AA393" s="109"/>
      <c r="AB393" s="109"/>
      <c r="AC393" s="109"/>
      <c r="AD393" s="109"/>
      <c r="AE393" s="109"/>
    </row>
    <row r="394" spans="2:31" ht="25.5" x14ac:dyDescent="0.2">
      <c r="B394" s="23" t="s">
        <v>80</v>
      </c>
      <c r="C394" s="24" t="s">
        <v>81</v>
      </c>
      <c r="D394" s="110"/>
      <c r="E394" s="109"/>
      <c r="F394" s="109"/>
      <c r="G394" s="109"/>
      <c r="H394" s="109"/>
      <c r="I394" s="52">
        <f>SCDPT1!I381+SCDPT1!I385+SCDPT1!I389+SCDPT1!I393</f>
        <v>209485794</v>
      </c>
      <c r="J394" s="109"/>
      <c r="K394" s="52">
        <f>SCDPT1!K381+SCDPT1!K385+SCDPT1!K389+SCDPT1!K393</f>
        <v>227660429</v>
      </c>
      <c r="L394" s="52">
        <f>SCDPT1!L381+SCDPT1!L385+SCDPT1!L389+SCDPT1!L393</f>
        <v>201885000</v>
      </c>
      <c r="M394" s="52">
        <f>SCDPT1!M381+SCDPT1!M385+SCDPT1!M389+SCDPT1!M393</f>
        <v>206880626</v>
      </c>
      <c r="N394" s="52">
        <f>SCDPT1!N381+SCDPT1!N385+SCDPT1!N389+SCDPT1!N393</f>
        <v>0</v>
      </c>
      <c r="O394" s="52">
        <f>SCDPT1!O381+SCDPT1!O385+SCDPT1!O389+SCDPT1!O393</f>
        <v>-963497</v>
      </c>
      <c r="P394" s="52">
        <f>SCDPT1!P381+SCDPT1!P385+SCDPT1!P389+SCDPT1!P393</f>
        <v>0</v>
      </c>
      <c r="Q394" s="52">
        <f>SCDPT1!Q381+SCDPT1!Q385+SCDPT1!Q389+SCDPT1!Q393</f>
        <v>0</v>
      </c>
      <c r="R394" s="109"/>
      <c r="S394" s="109"/>
      <c r="T394" s="109"/>
      <c r="U394" s="52">
        <f>SCDPT1!U381+SCDPT1!U385+SCDPT1!U389+SCDPT1!U393</f>
        <v>2493701</v>
      </c>
      <c r="V394" s="52">
        <f>SCDPT1!V381+SCDPT1!V385+SCDPT1!V389+SCDPT1!V393</f>
        <v>7522273</v>
      </c>
      <c r="W394" s="112"/>
      <c r="X394" s="112"/>
      <c r="Y394" s="109"/>
      <c r="Z394" s="109"/>
      <c r="AA394" s="109"/>
      <c r="AB394" s="109"/>
      <c r="AC394" s="109"/>
      <c r="AD394" s="109"/>
      <c r="AE394" s="109"/>
    </row>
    <row r="395" spans="2:31" x14ac:dyDescent="0.2">
      <c r="B395" s="11" t="s">
        <v>24</v>
      </c>
      <c r="C395" s="12" t="s">
        <v>24</v>
      </c>
      <c r="D395" s="13" t="s">
        <v>24</v>
      </c>
      <c r="E395" s="12" t="s">
        <v>24</v>
      </c>
      <c r="F395" s="12" t="s">
        <v>24</v>
      </c>
      <c r="G395" s="12" t="s">
        <v>24</v>
      </c>
      <c r="H395" s="12" t="s">
        <v>24</v>
      </c>
      <c r="I395" s="12" t="s">
        <v>24</v>
      </c>
      <c r="J395" s="12" t="s">
        <v>24</v>
      </c>
      <c r="K395" s="12" t="s">
        <v>24</v>
      </c>
      <c r="L395" s="12" t="s">
        <v>24</v>
      </c>
      <c r="M395" s="12" t="s">
        <v>24</v>
      </c>
      <c r="N395" s="12" t="s">
        <v>24</v>
      </c>
      <c r="O395" s="12" t="s">
        <v>24</v>
      </c>
      <c r="P395" s="12" t="s">
        <v>24</v>
      </c>
      <c r="Q395" s="12" t="s">
        <v>24</v>
      </c>
      <c r="R395" s="12" t="s">
        <v>24</v>
      </c>
      <c r="S395" s="12" t="s">
        <v>24</v>
      </c>
      <c r="T395" s="12" t="s">
        <v>24</v>
      </c>
      <c r="U395" s="12" t="s">
        <v>24</v>
      </c>
      <c r="V395" s="12" t="s">
        <v>24</v>
      </c>
      <c r="W395" s="29" t="s">
        <v>24</v>
      </c>
      <c r="X395" s="29" t="s">
        <v>24</v>
      </c>
      <c r="Y395" s="12" t="s">
        <v>24</v>
      </c>
      <c r="Z395" s="12" t="s">
        <v>24</v>
      </c>
      <c r="AA395" s="12" t="s">
        <v>24</v>
      </c>
      <c r="AB395" s="12" t="s">
        <v>24</v>
      </c>
      <c r="AC395" s="12" t="s">
        <v>24</v>
      </c>
      <c r="AD395" s="12" t="s">
        <v>24</v>
      </c>
      <c r="AE395" s="12" t="s">
        <v>24</v>
      </c>
    </row>
    <row r="396" spans="2:31" x14ac:dyDescent="0.2">
      <c r="B396" s="14" t="s">
        <v>82</v>
      </c>
      <c r="C396" s="33" t="s">
        <v>17592</v>
      </c>
      <c r="D396" s="16" t="s">
        <v>17591</v>
      </c>
      <c r="E396" s="103" t="s">
        <v>26</v>
      </c>
      <c r="F396" s="18" t="s">
        <v>26</v>
      </c>
      <c r="G396" s="111" t="s">
        <v>26</v>
      </c>
      <c r="H396" s="102" t="s">
        <v>334</v>
      </c>
      <c r="I396" s="21">
        <v>517750</v>
      </c>
      <c r="J396" s="71">
        <v>100</v>
      </c>
      <c r="K396" s="21">
        <v>500000</v>
      </c>
      <c r="L396" s="21">
        <v>500000</v>
      </c>
      <c r="M396" s="21">
        <v>500000</v>
      </c>
      <c r="N396" s="21"/>
      <c r="O396" s="21">
        <v>-3318</v>
      </c>
      <c r="P396" s="21"/>
      <c r="Q396" s="21"/>
      <c r="R396" s="22">
        <v>5</v>
      </c>
      <c r="S396" s="22">
        <v>4.29</v>
      </c>
      <c r="T396" s="20" t="s">
        <v>85</v>
      </c>
      <c r="U396" s="21">
        <v>12500</v>
      </c>
      <c r="V396" s="21">
        <v>25000</v>
      </c>
      <c r="W396" s="34">
        <v>39188</v>
      </c>
      <c r="X396" s="34">
        <v>41275</v>
      </c>
      <c r="Y396" s="114" t="s">
        <v>13530</v>
      </c>
      <c r="Z396" s="70" t="s">
        <v>4927</v>
      </c>
      <c r="AA396" s="20" t="s">
        <v>4926</v>
      </c>
      <c r="AB396" s="109"/>
      <c r="AC396" s="31"/>
      <c r="AD396" s="22"/>
      <c r="AE396" s="19"/>
    </row>
    <row r="397" spans="2:31" x14ac:dyDescent="0.2">
      <c r="B397" s="14" t="s">
        <v>86</v>
      </c>
      <c r="C397" s="33" t="s">
        <v>17590</v>
      </c>
      <c r="D397" s="16" t="s">
        <v>17589</v>
      </c>
      <c r="E397" s="103" t="s">
        <v>26</v>
      </c>
      <c r="F397" s="18" t="s">
        <v>26</v>
      </c>
      <c r="G397" s="111" t="s">
        <v>26</v>
      </c>
      <c r="H397" s="102" t="s">
        <v>323</v>
      </c>
      <c r="I397" s="21">
        <v>1180000</v>
      </c>
      <c r="J397" s="71">
        <v>100.581</v>
      </c>
      <c r="K397" s="21">
        <v>1186856</v>
      </c>
      <c r="L397" s="21">
        <v>1180000</v>
      </c>
      <c r="M397" s="21">
        <v>1180000</v>
      </c>
      <c r="N397" s="21"/>
      <c r="O397" s="21"/>
      <c r="P397" s="21"/>
      <c r="Q397" s="21"/>
      <c r="R397" s="22">
        <v>4.1500000000000004</v>
      </c>
      <c r="S397" s="22">
        <v>4.1500000000000004</v>
      </c>
      <c r="T397" s="20" t="s">
        <v>89</v>
      </c>
      <c r="U397" s="21">
        <v>4081</v>
      </c>
      <c r="V397" s="21">
        <v>48970</v>
      </c>
      <c r="W397" s="34">
        <v>38967</v>
      </c>
      <c r="X397" s="34">
        <v>41426</v>
      </c>
      <c r="Y397" s="114" t="s">
        <v>17585</v>
      </c>
      <c r="Z397" s="70" t="s">
        <v>4927</v>
      </c>
      <c r="AA397" s="20" t="s">
        <v>4926</v>
      </c>
      <c r="AB397" s="109"/>
      <c r="AC397" s="19"/>
      <c r="AD397" s="22"/>
      <c r="AE397" s="19"/>
    </row>
    <row r="398" spans="2:31" x14ac:dyDescent="0.2">
      <c r="B398" s="14" t="s">
        <v>17588</v>
      </c>
      <c r="C398" s="33" t="s">
        <v>17587</v>
      </c>
      <c r="D398" s="16" t="s">
        <v>17586</v>
      </c>
      <c r="E398" s="103" t="s">
        <v>26</v>
      </c>
      <c r="F398" s="18" t="s">
        <v>26</v>
      </c>
      <c r="G398" s="111" t="s">
        <v>26</v>
      </c>
      <c r="H398" s="102" t="s">
        <v>323</v>
      </c>
      <c r="I398" s="21">
        <v>7906588</v>
      </c>
      <c r="J398" s="71">
        <v>117.72499999999999</v>
      </c>
      <c r="K398" s="21">
        <v>8535063</v>
      </c>
      <c r="L398" s="21">
        <v>7250000</v>
      </c>
      <c r="M398" s="21">
        <v>7779665</v>
      </c>
      <c r="N398" s="21"/>
      <c r="O398" s="21">
        <v>-57477</v>
      </c>
      <c r="P398" s="21"/>
      <c r="Q398" s="21"/>
      <c r="R398" s="22">
        <v>5</v>
      </c>
      <c r="S398" s="22">
        <v>3.8980000000000001</v>
      </c>
      <c r="T398" s="20" t="s">
        <v>4949</v>
      </c>
      <c r="U398" s="21">
        <v>90625</v>
      </c>
      <c r="V398" s="21">
        <v>362500</v>
      </c>
      <c r="W398" s="34">
        <v>40442</v>
      </c>
      <c r="X398" s="34">
        <v>44105</v>
      </c>
      <c r="Y398" s="114" t="s">
        <v>17585</v>
      </c>
      <c r="Z398" s="70" t="s">
        <v>4927</v>
      </c>
      <c r="AA398" s="20" t="s">
        <v>4926</v>
      </c>
      <c r="AB398" s="109"/>
      <c r="AC398" s="31"/>
      <c r="AD398" s="22"/>
      <c r="AE398" s="19"/>
    </row>
    <row r="399" spans="2:31" x14ac:dyDescent="0.2">
      <c r="B399" s="14" t="s">
        <v>17584</v>
      </c>
      <c r="C399" s="33" t="s">
        <v>17583</v>
      </c>
      <c r="D399" s="16" t="s">
        <v>17582</v>
      </c>
      <c r="E399" s="103" t="s">
        <v>26</v>
      </c>
      <c r="F399" s="18" t="s">
        <v>26</v>
      </c>
      <c r="G399" s="111" t="s">
        <v>26</v>
      </c>
      <c r="H399" s="102" t="s">
        <v>323</v>
      </c>
      <c r="I399" s="21">
        <v>2261325</v>
      </c>
      <c r="J399" s="71">
        <v>124.67400000000001</v>
      </c>
      <c r="K399" s="21">
        <v>3116850</v>
      </c>
      <c r="L399" s="21">
        <v>2500000</v>
      </c>
      <c r="M399" s="21">
        <v>2324746</v>
      </c>
      <c r="N399" s="21"/>
      <c r="O399" s="21">
        <v>7598</v>
      </c>
      <c r="P399" s="21"/>
      <c r="Q399" s="21"/>
      <c r="R399" s="22">
        <v>5.2</v>
      </c>
      <c r="S399" s="22">
        <v>5.9</v>
      </c>
      <c r="T399" s="20" t="s">
        <v>4965</v>
      </c>
      <c r="U399" s="21">
        <v>16611</v>
      </c>
      <c r="V399" s="21">
        <v>130000</v>
      </c>
      <c r="W399" s="34">
        <v>36635</v>
      </c>
      <c r="X399" s="34">
        <v>46888</v>
      </c>
      <c r="Y399" s="114" t="s">
        <v>16710</v>
      </c>
      <c r="Z399" s="70" t="s">
        <v>4927</v>
      </c>
      <c r="AA399" s="20" t="s">
        <v>4926</v>
      </c>
      <c r="AB399" s="109"/>
      <c r="AC399" s="31"/>
      <c r="AD399" s="22"/>
      <c r="AE399" s="19"/>
    </row>
    <row r="400" spans="2:31" x14ac:dyDescent="0.2">
      <c r="B400" s="14" t="s">
        <v>17581</v>
      </c>
      <c r="C400" s="33" t="s">
        <v>17580</v>
      </c>
      <c r="D400" s="16" t="s">
        <v>17571</v>
      </c>
      <c r="E400" s="103" t="s">
        <v>26</v>
      </c>
      <c r="F400" s="18" t="s">
        <v>26</v>
      </c>
      <c r="G400" s="111" t="s">
        <v>26</v>
      </c>
      <c r="H400" s="102" t="s">
        <v>5232</v>
      </c>
      <c r="I400" s="21">
        <v>2330320</v>
      </c>
      <c r="J400" s="71">
        <v>102.539</v>
      </c>
      <c r="K400" s="21">
        <v>2337889</v>
      </c>
      <c r="L400" s="21">
        <v>2280000</v>
      </c>
      <c r="M400" s="21">
        <v>2286740</v>
      </c>
      <c r="N400" s="21"/>
      <c r="O400" s="21">
        <v>-8656</v>
      </c>
      <c r="P400" s="21"/>
      <c r="Q400" s="21"/>
      <c r="R400" s="22">
        <v>5</v>
      </c>
      <c r="S400" s="22">
        <v>4.5919999999999996</v>
      </c>
      <c r="T400" s="20" t="s">
        <v>4949</v>
      </c>
      <c r="U400" s="21">
        <v>28500</v>
      </c>
      <c r="V400" s="21">
        <v>114000</v>
      </c>
      <c r="W400" s="34">
        <v>39240</v>
      </c>
      <c r="X400" s="34">
        <v>41548</v>
      </c>
      <c r="Y400" s="114" t="s">
        <v>16122</v>
      </c>
      <c r="Z400" s="70" t="s">
        <v>4927</v>
      </c>
      <c r="AA400" s="20" t="s">
        <v>4926</v>
      </c>
      <c r="AB400" s="109"/>
      <c r="AC400" s="19"/>
      <c r="AD400" s="22"/>
      <c r="AE400" s="19"/>
    </row>
    <row r="401" spans="2:31" x14ac:dyDescent="0.2">
      <c r="B401" s="14" t="s">
        <v>17579</v>
      </c>
      <c r="C401" s="33" t="s">
        <v>17578</v>
      </c>
      <c r="D401" s="16" t="s">
        <v>17571</v>
      </c>
      <c r="E401" s="103" t="s">
        <v>26</v>
      </c>
      <c r="F401" s="18" t="s">
        <v>26</v>
      </c>
      <c r="G401" s="111" t="s">
        <v>26</v>
      </c>
      <c r="H401" s="102" t="s">
        <v>5232</v>
      </c>
      <c r="I401" s="21">
        <v>2455656</v>
      </c>
      <c r="J401" s="71">
        <v>105.548</v>
      </c>
      <c r="K401" s="21">
        <v>2533152</v>
      </c>
      <c r="L401" s="21">
        <v>2400000</v>
      </c>
      <c r="M401" s="21">
        <v>2415129</v>
      </c>
      <c r="N401" s="21"/>
      <c r="O401" s="21">
        <v>-8198</v>
      </c>
      <c r="P401" s="21"/>
      <c r="Q401" s="21"/>
      <c r="R401" s="22">
        <v>5</v>
      </c>
      <c r="S401" s="22">
        <v>4.62</v>
      </c>
      <c r="T401" s="20" t="s">
        <v>4949</v>
      </c>
      <c r="U401" s="21">
        <v>30000</v>
      </c>
      <c r="V401" s="21">
        <v>120000</v>
      </c>
      <c r="W401" s="34">
        <v>39240</v>
      </c>
      <c r="X401" s="34">
        <v>41913</v>
      </c>
      <c r="Y401" s="114" t="s">
        <v>16122</v>
      </c>
      <c r="Z401" s="70" t="s">
        <v>4927</v>
      </c>
      <c r="AA401" s="20" t="s">
        <v>4926</v>
      </c>
      <c r="AB401" s="109"/>
      <c r="AC401" s="19"/>
      <c r="AD401" s="22"/>
      <c r="AE401" s="19"/>
    </row>
    <row r="402" spans="2:31" x14ac:dyDescent="0.2">
      <c r="B402" s="14" t="s">
        <v>17577</v>
      </c>
      <c r="C402" s="33" t="s">
        <v>17576</v>
      </c>
      <c r="D402" s="16" t="s">
        <v>17571</v>
      </c>
      <c r="E402" s="103" t="s">
        <v>26</v>
      </c>
      <c r="F402" s="18" t="s">
        <v>26</v>
      </c>
      <c r="G402" s="111" t="s">
        <v>26</v>
      </c>
      <c r="H402" s="102" t="s">
        <v>5232</v>
      </c>
      <c r="I402" s="21">
        <v>2574731</v>
      </c>
      <c r="J402" s="71">
        <v>107.545</v>
      </c>
      <c r="K402" s="21">
        <v>2704757</v>
      </c>
      <c r="L402" s="21">
        <v>2515000</v>
      </c>
      <c r="M402" s="21">
        <v>2537446</v>
      </c>
      <c r="N402" s="21"/>
      <c r="O402" s="21">
        <v>-7549</v>
      </c>
      <c r="P402" s="21"/>
      <c r="Q402" s="21"/>
      <c r="R402" s="22">
        <v>5</v>
      </c>
      <c r="S402" s="22">
        <v>4.6500000000000004</v>
      </c>
      <c r="T402" s="20" t="s">
        <v>4949</v>
      </c>
      <c r="U402" s="21">
        <v>31438</v>
      </c>
      <c r="V402" s="21">
        <v>125750</v>
      </c>
      <c r="W402" s="34">
        <v>39240</v>
      </c>
      <c r="X402" s="34">
        <v>42278</v>
      </c>
      <c r="Y402" s="114" t="s">
        <v>16122</v>
      </c>
      <c r="Z402" s="70" t="s">
        <v>4927</v>
      </c>
      <c r="AA402" s="20" t="s">
        <v>4926</v>
      </c>
      <c r="AB402" s="109"/>
      <c r="AC402" s="19"/>
      <c r="AD402" s="22"/>
      <c r="AE402" s="19"/>
    </row>
    <row r="403" spans="2:31" x14ac:dyDescent="0.2">
      <c r="B403" s="14" t="s">
        <v>17575</v>
      </c>
      <c r="C403" s="33" t="s">
        <v>17574</v>
      </c>
      <c r="D403" s="16" t="s">
        <v>17571</v>
      </c>
      <c r="E403" s="103" t="s">
        <v>26</v>
      </c>
      <c r="F403" s="18" t="s">
        <v>26</v>
      </c>
      <c r="G403" s="111" t="s">
        <v>26</v>
      </c>
      <c r="H403" s="102" t="s">
        <v>5232</v>
      </c>
      <c r="I403" s="21">
        <v>2144819</v>
      </c>
      <c r="J403" s="71">
        <v>108.687</v>
      </c>
      <c r="K403" s="21">
        <v>2276993</v>
      </c>
      <c r="L403" s="21">
        <v>2095000</v>
      </c>
      <c r="M403" s="21">
        <v>2117708</v>
      </c>
      <c r="N403" s="21"/>
      <c r="O403" s="21">
        <v>-4807</v>
      </c>
      <c r="P403" s="21"/>
      <c r="Q403" s="21"/>
      <c r="R403" s="22">
        <v>5</v>
      </c>
      <c r="S403" s="22">
        <v>4.681</v>
      </c>
      <c r="T403" s="20" t="s">
        <v>4949</v>
      </c>
      <c r="U403" s="21">
        <v>26188</v>
      </c>
      <c r="V403" s="21">
        <v>104750</v>
      </c>
      <c r="W403" s="34">
        <v>39240</v>
      </c>
      <c r="X403" s="34">
        <v>42644</v>
      </c>
      <c r="Y403" s="114" t="s">
        <v>16122</v>
      </c>
      <c r="Z403" s="70" t="s">
        <v>4927</v>
      </c>
      <c r="AA403" s="20" t="s">
        <v>4926</v>
      </c>
      <c r="AB403" s="109"/>
      <c r="AC403" s="19"/>
      <c r="AD403" s="22"/>
      <c r="AE403" s="19"/>
    </row>
    <row r="404" spans="2:31" x14ac:dyDescent="0.2">
      <c r="B404" s="14" t="s">
        <v>17573</v>
      </c>
      <c r="C404" s="33" t="s">
        <v>17572</v>
      </c>
      <c r="D404" s="16" t="s">
        <v>17571</v>
      </c>
      <c r="E404" s="103" t="s">
        <v>26</v>
      </c>
      <c r="F404" s="18" t="s">
        <v>26</v>
      </c>
      <c r="G404" s="111" t="s">
        <v>26</v>
      </c>
      <c r="H404" s="102" t="s">
        <v>5232</v>
      </c>
      <c r="I404" s="21">
        <v>1736890</v>
      </c>
      <c r="J404" s="71">
        <v>109.56100000000001</v>
      </c>
      <c r="K404" s="21">
        <v>1862537</v>
      </c>
      <c r="L404" s="21">
        <v>1700000</v>
      </c>
      <c r="M404" s="21">
        <v>1719304</v>
      </c>
      <c r="N404" s="21"/>
      <c r="O404" s="21">
        <v>-3437</v>
      </c>
      <c r="P404" s="21"/>
      <c r="Q404" s="21"/>
      <c r="R404" s="22">
        <v>5</v>
      </c>
      <c r="S404" s="22">
        <v>4.7300000000000004</v>
      </c>
      <c r="T404" s="20" t="s">
        <v>4949</v>
      </c>
      <c r="U404" s="21">
        <v>21250</v>
      </c>
      <c r="V404" s="21">
        <v>85000</v>
      </c>
      <c r="W404" s="34">
        <v>39240</v>
      </c>
      <c r="X404" s="34">
        <v>43009</v>
      </c>
      <c r="Y404" s="114" t="s">
        <v>16122</v>
      </c>
      <c r="Z404" s="70" t="s">
        <v>4927</v>
      </c>
      <c r="AA404" s="20" t="s">
        <v>4926</v>
      </c>
      <c r="AB404" s="109"/>
      <c r="AC404" s="19"/>
      <c r="AD404" s="22"/>
      <c r="AE404" s="19"/>
    </row>
    <row r="405" spans="2:31" x14ac:dyDescent="0.2">
      <c r="B405" s="14" t="s">
        <v>17570</v>
      </c>
      <c r="C405" s="33" t="s">
        <v>17569</v>
      </c>
      <c r="D405" s="16" t="s">
        <v>17564</v>
      </c>
      <c r="E405" s="103" t="s">
        <v>26</v>
      </c>
      <c r="F405" s="18" t="s">
        <v>26</v>
      </c>
      <c r="G405" s="111" t="s">
        <v>26</v>
      </c>
      <c r="H405" s="102" t="s">
        <v>334</v>
      </c>
      <c r="I405" s="21">
        <v>2335671</v>
      </c>
      <c r="J405" s="71">
        <v>100</v>
      </c>
      <c r="K405" s="21">
        <v>2270000</v>
      </c>
      <c r="L405" s="21">
        <v>2270000</v>
      </c>
      <c r="M405" s="21">
        <v>2270000</v>
      </c>
      <c r="N405" s="21"/>
      <c r="O405" s="21">
        <v>-11388</v>
      </c>
      <c r="P405" s="21"/>
      <c r="Q405" s="21"/>
      <c r="R405" s="22">
        <v>4.5</v>
      </c>
      <c r="S405" s="22">
        <v>3.96</v>
      </c>
      <c r="T405" s="20" t="s">
        <v>85</v>
      </c>
      <c r="U405" s="21">
        <v>51075</v>
      </c>
      <c r="V405" s="21">
        <v>102150</v>
      </c>
      <c r="W405" s="34">
        <v>39036</v>
      </c>
      <c r="X405" s="34">
        <v>41275</v>
      </c>
      <c r="Y405" s="114" t="s">
        <v>13650</v>
      </c>
      <c r="Z405" s="70" t="s">
        <v>4927</v>
      </c>
      <c r="AA405" s="20" t="s">
        <v>4926</v>
      </c>
      <c r="AB405" s="109"/>
      <c r="AC405" s="19"/>
      <c r="AD405" s="22"/>
      <c r="AE405" s="19"/>
    </row>
    <row r="406" spans="2:31" x14ac:dyDescent="0.2">
      <c r="B406" s="14" t="s">
        <v>17568</v>
      </c>
      <c r="C406" s="33" t="s">
        <v>17567</v>
      </c>
      <c r="D406" s="16" t="s">
        <v>17564</v>
      </c>
      <c r="E406" s="103" t="s">
        <v>26</v>
      </c>
      <c r="F406" s="18" t="s">
        <v>26</v>
      </c>
      <c r="G406" s="111" t="s">
        <v>26</v>
      </c>
      <c r="H406" s="102" t="s">
        <v>334</v>
      </c>
      <c r="I406" s="21">
        <v>7055287</v>
      </c>
      <c r="J406" s="71">
        <v>102.697</v>
      </c>
      <c r="K406" s="21">
        <v>7132307</v>
      </c>
      <c r="L406" s="21">
        <v>6945000</v>
      </c>
      <c r="M406" s="21">
        <v>6962524</v>
      </c>
      <c r="N406" s="21"/>
      <c r="O406" s="21">
        <v>-15942</v>
      </c>
      <c r="P406" s="21"/>
      <c r="Q406" s="21"/>
      <c r="R406" s="22">
        <v>4.25</v>
      </c>
      <c r="S406" s="22">
        <v>3.99</v>
      </c>
      <c r="T406" s="20" t="s">
        <v>85</v>
      </c>
      <c r="U406" s="21">
        <v>147581</v>
      </c>
      <c r="V406" s="21">
        <v>295163</v>
      </c>
      <c r="W406" s="34">
        <v>39036</v>
      </c>
      <c r="X406" s="34">
        <v>41640</v>
      </c>
      <c r="Y406" s="114" t="s">
        <v>13650</v>
      </c>
      <c r="Z406" s="70" t="s">
        <v>4927</v>
      </c>
      <c r="AA406" s="20" t="s">
        <v>4926</v>
      </c>
      <c r="AB406" s="109"/>
      <c r="AC406" s="19"/>
      <c r="AD406" s="22"/>
      <c r="AE406" s="19"/>
    </row>
    <row r="407" spans="2:31" x14ac:dyDescent="0.2">
      <c r="B407" s="14" t="s">
        <v>17566</v>
      </c>
      <c r="C407" s="33" t="s">
        <v>17565</v>
      </c>
      <c r="D407" s="16" t="s">
        <v>17564</v>
      </c>
      <c r="E407" s="103" t="s">
        <v>26</v>
      </c>
      <c r="F407" s="18" t="s">
        <v>26</v>
      </c>
      <c r="G407" s="111" t="s">
        <v>26</v>
      </c>
      <c r="H407" s="102" t="s">
        <v>334</v>
      </c>
      <c r="I407" s="21">
        <v>1687533</v>
      </c>
      <c r="J407" s="71">
        <v>105.158</v>
      </c>
      <c r="K407" s="21">
        <v>1719333</v>
      </c>
      <c r="L407" s="21">
        <v>1635000</v>
      </c>
      <c r="M407" s="21">
        <v>1649622</v>
      </c>
      <c r="N407" s="21"/>
      <c r="O407" s="21">
        <v>-6560</v>
      </c>
      <c r="P407" s="21"/>
      <c r="Q407" s="21"/>
      <c r="R407" s="22">
        <v>4.5</v>
      </c>
      <c r="S407" s="22">
        <v>4.03</v>
      </c>
      <c r="T407" s="20" t="s">
        <v>85</v>
      </c>
      <c r="U407" s="21">
        <v>36788</v>
      </c>
      <c r="V407" s="21">
        <v>73575</v>
      </c>
      <c r="W407" s="34">
        <v>39036</v>
      </c>
      <c r="X407" s="34">
        <v>42005</v>
      </c>
      <c r="Y407" s="114" t="s">
        <v>13650</v>
      </c>
      <c r="Z407" s="70" t="s">
        <v>4927</v>
      </c>
      <c r="AA407" s="20" t="s">
        <v>4926</v>
      </c>
      <c r="AB407" s="109"/>
      <c r="AC407" s="19"/>
      <c r="AD407" s="22"/>
      <c r="AE407" s="19"/>
    </row>
    <row r="408" spans="2:31" x14ac:dyDescent="0.2">
      <c r="B408" s="14" t="s">
        <v>17563</v>
      </c>
      <c r="C408" s="33" t="s">
        <v>17562</v>
      </c>
      <c r="D408" s="16" t="s">
        <v>17561</v>
      </c>
      <c r="E408" s="103" t="s">
        <v>26</v>
      </c>
      <c r="F408" s="18" t="s">
        <v>26</v>
      </c>
      <c r="G408" s="111" t="s">
        <v>26</v>
      </c>
      <c r="H408" s="102" t="s">
        <v>323</v>
      </c>
      <c r="I408" s="21">
        <v>4325760</v>
      </c>
      <c r="J408" s="71">
        <v>115.801</v>
      </c>
      <c r="K408" s="21">
        <v>4632040</v>
      </c>
      <c r="L408" s="21">
        <v>4000000</v>
      </c>
      <c r="M408" s="21">
        <v>4248083</v>
      </c>
      <c r="N408" s="21"/>
      <c r="O408" s="21">
        <v>-42829</v>
      </c>
      <c r="P408" s="21"/>
      <c r="Q408" s="21"/>
      <c r="R408" s="22">
        <v>5</v>
      </c>
      <c r="S408" s="22">
        <v>3.67</v>
      </c>
      <c r="T408" s="20" t="s">
        <v>4985</v>
      </c>
      <c r="U408" s="21">
        <v>66667</v>
      </c>
      <c r="V408" s="21">
        <v>200000</v>
      </c>
      <c r="W408" s="34">
        <v>40590</v>
      </c>
      <c r="X408" s="34">
        <v>43160</v>
      </c>
      <c r="Y408" s="114" t="s">
        <v>13650</v>
      </c>
      <c r="Z408" s="70" t="s">
        <v>4927</v>
      </c>
      <c r="AA408" s="20" t="s">
        <v>4926</v>
      </c>
      <c r="AB408" s="109"/>
      <c r="AC408" s="19"/>
      <c r="AD408" s="22"/>
      <c r="AE408" s="19"/>
    </row>
    <row r="409" spans="2:31" x14ac:dyDescent="0.2">
      <c r="B409" s="14" t="s">
        <v>17560</v>
      </c>
      <c r="C409" s="33" t="s">
        <v>17559</v>
      </c>
      <c r="D409" s="16" t="s">
        <v>17558</v>
      </c>
      <c r="E409" s="103" t="s">
        <v>26</v>
      </c>
      <c r="F409" s="18" t="s">
        <v>26</v>
      </c>
      <c r="G409" s="111" t="s">
        <v>4412</v>
      </c>
      <c r="H409" s="102" t="s">
        <v>334</v>
      </c>
      <c r="I409" s="21">
        <v>28429354</v>
      </c>
      <c r="J409" s="71">
        <v>107.56100000000001</v>
      </c>
      <c r="K409" s="21">
        <v>29794397</v>
      </c>
      <c r="L409" s="21">
        <v>27700000</v>
      </c>
      <c r="M409" s="21">
        <v>27996654</v>
      </c>
      <c r="N409" s="21"/>
      <c r="O409" s="21">
        <v>-112507</v>
      </c>
      <c r="P409" s="21"/>
      <c r="Q409" s="21"/>
      <c r="R409" s="22">
        <v>4.8499999999999996</v>
      </c>
      <c r="S409" s="22">
        <v>4.492</v>
      </c>
      <c r="T409" s="20" t="s">
        <v>4949</v>
      </c>
      <c r="U409" s="21">
        <v>335863</v>
      </c>
      <c r="V409" s="21">
        <v>1343450</v>
      </c>
      <c r="W409" s="34">
        <v>39161</v>
      </c>
      <c r="X409" s="34">
        <v>44287</v>
      </c>
      <c r="Y409" s="114" t="s">
        <v>13500</v>
      </c>
      <c r="Z409" s="70" t="s">
        <v>4927</v>
      </c>
      <c r="AA409" s="20" t="s">
        <v>4926</v>
      </c>
      <c r="AB409" s="109"/>
      <c r="AC409" s="28">
        <v>42461</v>
      </c>
      <c r="AD409" s="22">
        <v>100</v>
      </c>
      <c r="AE409" s="28">
        <v>42461</v>
      </c>
    </row>
    <row r="410" spans="2:31" x14ac:dyDescent="0.2">
      <c r="B410" s="14" t="s">
        <v>17557</v>
      </c>
      <c r="C410" s="33" t="s">
        <v>17556</v>
      </c>
      <c r="D410" s="16" t="s">
        <v>17551</v>
      </c>
      <c r="E410" s="103" t="s">
        <v>26</v>
      </c>
      <c r="F410" s="18" t="s">
        <v>26</v>
      </c>
      <c r="G410" s="111" t="s">
        <v>26</v>
      </c>
      <c r="H410" s="102" t="s">
        <v>611</v>
      </c>
      <c r="I410" s="21">
        <v>1188888</v>
      </c>
      <c r="J410" s="71">
        <v>99.564999999999998</v>
      </c>
      <c r="K410" s="21">
        <v>1140019</v>
      </c>
      <c r="L410" s="21">
        <v>1145000</v>
      </c>
      <c r="M410" s="21">
        <v>1156422</v>
      </c>
      <c r="N410" s="21"/>
      <c r="O410" s="21">
        <v>-4645</v>
      </c>
      <c r="P410" s="21"/>
      <c r="Q410" s="21"/>
      <c r="R410" s="22">
        <v>5</v>
      </c>
      <c r="S410" s="22">
        <v>4.4000000000000004</v>
      </c>
      <c r="T410" s="20" t="s">
        <v>4949</v>
      </c>
      <c r="U410" s="21">
        <v>14313</v>
      </c>
      <c r="V410" s="21">
        <v>57250</v>
      </c>
      <c r="W410" s="34">
        <v>39115</v>
      </c>
      <c r="X410" s="34">
        <v>41913</v>
      </c>
      <c r="Y410" s="114" t="s">
        <v>13614</v>
      </c>
      <c r="Z410" s="70" t="s">
        <v>4927</v>
      </c>
      <c r="AA410" s="20" t="s">
        <v>4926</v>
      </c>
      <c r="AB410" s="109"/>
      <c r="AC410" s="31"/>
      <c r="AD410" s="22"/>
      <c r="AE410" s="19"/>
    </row>
    <row r="411" spans="2:31" x14ac:dyDescent="0.2">
      <c r="B411" s="14" t="s">
        <v>17555</v>
      </c>
      <c r="C411" s="33" t="s">
        <v>17554</v>
      </c>
      <c r="D411" s="16" t="s">
        <v>17551</v>
      </c>
      <c r="E411" s="103" t="s">
        <v>26</v>
      </c>
      <c r="F411" s="18" t="s">
        <v>26</v>
      </c>
      <c r="G411" s="111" t="s">
        <v>26</v>
      </c>
      <c r="H411" s="102" t="s">
        <v>611</v>
      </c>
      <c r="I411" s="21">
        <v>724689</v>
      </c>
      <c r="J411" s="71">
        <v>99.084999999999994</v>
      </c>
      <c r="K411" s="21">
        <v>693595</v>
      </c>
      <c r="L411" s="21">
        <v>700000</v>
      </c>
      <c r="M411" s="21">
        <v>708946</v>
      </c>
      <c r="N411" s="21"/>
      <c r="O411" s="21">
        <v>-2910</v>
      </c>
      <c r="P411" s="21"/>
      <c r="Q411" s="21"/>
      <c r="R411" s="22">
        <v>5</v>
      </c>
      <c r="S411" s="22">
        <v>4.5</v>
      </c>
      <c r="T411" s="20" t="s">
        <v>4949</v>
      </c>
      <c r="U411" s="21">
        <v>8750</v>
      </c>
      <c r="V411" s="21">
        <v>35000</v>
      </c>
      <c r="W411" s="34">
        <v>39115</v>
      </c>
      <c r="X411" s="34">
        <v>42278</v>
      </c>
      <c r="Y411" s="114" t="s">
        <v>13614</v>
      </c>
      <c r="Z411" s="70" t="s">
        <v>4927</v>
      </c>
      <c r="AA411" s="20" t="s">
        <v>4926</v>
      </c>
      <c r="AB411" s="109"/>
      <c r="AC411" s="19"/>
      <c r="AD411" s="22"/>
      <c r="AE411" s="19"/>
    </row>
    <row r="412" spans="2:31" x14ac:dyDescent="0.2">
      <c r="B412" s="14" t="s">
        <v>17553</v>
      </c>
      <c r="C412" s="33" t="s">
        <v>17552</v>
      </c>
      <c r="D412" s="16" t="s">
        <v>17551</v>
      </c>
      <c r="E412" s="103" t="s">
        <v>26</v>
      </c>
      <c r="F412" s="18" t="s">
        <v>26</v>
      </c>
      <c r="G412" s="111" t="s">
        <v>4412</v>
      </c>
      <c r="H412" s="102" t="s">
        <v>611</v>
      </c>
      <c r="I412" s="21">
        <v>725812</v>
      </c>
      <c r="J412" s="71">
        <v>97.766000000000005</v>
      </c>
      <c r="K412" s="21">
        <v>689250</v>
      </c>
      <c r="L412" s="21">
        <v>705000</v>
      </c>
      <c r="M412" s="21">
        <v>714949</v>
      </c>
      <c r="N412" s="21"/>
      <c r="O412" s="21">
        <v>-2479</v>
      </c>
      <c r="P412" s="21"/>
      <c r="Q412" s="21"/>
      <c r="R412" s="22">
        <v>5</v>
      </c>
      <c r="S412" s="22">
        <v>4.63</v>
      </c>
      <c r="T412" s="20" t="s">
        <v>4949</v>
      </c>
      <c r="U412" s="21">
        <v>8813</v>
      </c>
      <c r="V412" s="21">
        <v>35250</v>
      </c>
      <c r="W412" s="34">
        <v>39115</v>
      </c>
      <c r="X412" s="34">
        <v>43009</v>
      </c>
      <c r="Y412" s="114" t="s">
        <v>13614</v>
      </c>
      <c r="Z412" s="70" t="s">
        <v>4927</v>
      </c>
      <c r="AA412" s="20" t="s">
        <v>4926</v>
      </c>
      <c r="AB412" s="109"/>
      <c r="AC412" s="28">
        <v>42826</v>
      </c>
      <c r="AD412" s="22">
        <v>100</v>
      </c>
      <c r="AE412" s="28">
        <v>42826</v>
      </c>
    </row>
    <row r="413" spans="2:31" x14ac:dyDescent="0.2">
      <c r="B413" s="14" t="s">
        <v>17550</v>
      </c>
      <c r="C413" s="33" t="s">
        <v>17549</v>
      </c>
      <c r="D413" s="16" t="s">
        <v>17542</v>
      </c>
      <c r="E413" s="103" t="s">
        <v>26</v>
      </c>
      <c r="F413" s="18" t="s">
        <v>26</v>
      </c>
      <c r="G413" s="111" t="s">
        <v>4412</v>
      </c>
      <c r="H413" s="102" t="s">
        <v>323</v>
      </c>
      <c r="I413" s="21">
        <v>3666145</v>
      </c>
      <c r="J413" s="71">
        <v>113.512</v>
      </c>
      <c r="K413" s="21">
        <v>3972920</v>
      </c>
      <c r="L413" s="21">
        <v>3500000</v>
      </c>
      <c r="M413" s="21">
        <v>3577532</v>
      </c>
      <c r="N413" s="21"/>
      <c r="O413" s="21">
        <v>-41960</v>
      </c>
      <c r="P413" s="21"/>
      <c r="Q413" s="21"/>
      <c r="R413" s="22">
        <v>5</v>
      </c>
      <c r="S413" s="22">
        <v>4.3899999999999997</v>
      </c>
      <c r="T413" s="20" t="s">
        <v>85</v>
      </c>
      <c r="U413" s="21">
        <v>87500</v>
      </c>
      <c r="V413" s="21">
        <v>175000</v>
      </c>
      <c r="W413" s="34">
        <v>39206</v>
      </c>
      <c r="X413" s="34">
        <v>44197</v>
      </c>
      <c r="Y413" s="114" t="s">
        <v>16071</v>
      </c>
      <c r="Z413" s="70" t="s">
        <v>4927</v>
      </c>
      <c r="AA413" s="20" t="s">
        <v>4926</v>
      </c>
      <c r="AB413" s="109"/>
      <c r="AC413" s="28">
        <v>42736</v>
      </c>
      <c r="AD413" s="22">
        <v>100</v>
      </c>
      <c r="AE413" s="28">
        <v>42736</v>
      </c>
    </row>
    <row r="414" spans="2:31" x14ac:dyDescent="0.2">
      <c r="B414" s="14" t="s">
        <v>17548</v>
      </c>
      <c r="C414" s="33" t="s">
        <v>17547</v>
      </c>
      <c r="D414" s="16" t="s">
        <v>17542</v>
      </c>
      <c r="E414" s="103" t="s">
        <v>26</v>
      </c>
      <c r="F414" s="18" t="s">
        <v>26</v>
      </c>
      <c r="G414" s="111" t="s">
        <v>4412</v>
      </c>
      <c r="H414" s="102" t="s">
        <v>323</v>
      </c>
      <c r="I414" s="21">
        <v>3548013</v>
      </c>
      <c r="J414" s="71">
        <v>112.06699999999999</v>
      </c>
      <c r="K414" s="21">
        <v>3804675</v>
      </c>
      <c r="L414" s="21">
        <v>3395000</v>
      </c>
      <c r="M414" s="21">
        <v>3466462</v>
      </c>
      <c r="N414" s="21"/>
      <c r="O414" s="21">
        <v>-42621</v>
      </c>
      <c r="P414" s="21"/>
      <c r="Q414" s="21"/>
      <c r="R414" s="22">
        <v>5</v>
      </c>
      <c r="S414" s="22">
        <v>4.42</v>
      </c>
      <c r="T414" s="20" t="s">
        <v>85</v>
      </c>
      <c r="U414" s="21">
        <v>84875</v>
      </c>
      <c r="V414" s="21">
        <v>169750</v>
      </c>
      <c r="W414" s="34">
        <v>39206</v>
      </c>
      <c r="X414" s="34">
        <v>44562</v>
      </c>
      <c r="Y414" s="114" t="s">
        <v>16071</v>
      </c>
      <c r="Z414" s="70" t="s">
        <v>4927</v>
      </c>
      <c r="AA414" s="20" t="s">
        <v>4926</v>
      </c>
      <c r="AB414" s="109"/>
      <c r="AC414" s="28">
        <v>42736</v>
      </c>
      <c r="AD414" s="22">
        <v>100</v>
      </c>
      <c r="AE414" s="28">
        <v>42736</v>
      </c>
    </row>
    <row r="415" spans="2:31" x14ac:dyDescent="0.2">
      <c r="B415" s="14" t="s">
        <v>17546</v>
      </c>
      <c r="C415" s="33" t="s">
        <v>17545</v>
      </c>
      <c r="D415" s="16" t="s">
        <v>17542</v>
      </c>
      <c r="E415" s="103" t="s">
        <v>26</v>
      </c>
      <c r="F415" s="18" t="s">
        <v>26</v>
      </c>
      <c r="G415" s="111" t="s">
        <v>4412</v>
      </c>
      <c r="H415" s="102" t="s">
        <v>323</v>
      </c>
      <c r="I415" s="21">
        <v>7820100</v>
      </c>
      <c r="J415" s="71">
        <v>111.699</v>
      </c>
      <c r="K415" s="21">
        <v>8377425</v>
      </c>
      <c r="L415" s="21">
        <v>7500000</v>
      </c>
      <c r="M415" s="21">
        <v>7649619</v>
      </c>
      <c r="N415" s="21"/>
      <c r="O415" s="21">
        <v>-96393</v>
      </c>
      <c r="P415" s="21"/>
      <c r="Q415" s="21"/>
      <c r="R415" s="22">
        <v>5</v>
      </c>
      <c r="S415" s="22">
        <v>4.45</v>
      </c>
      <c r="T415" s="20" t="s">
        <v>85</v>
      </c>
      <c r="U415" s="21">
        <v>187500</v>
      </c>
      <c r="V415" s="21">
        <v>375000</v>
      </c>
      <c r="W415" s="34">
        <v>39206</v>
      </c>
      <c r="X415" s="34">
        <v>44927</v>
      </c>
      <c r="Y415" s="114" t="s">
        <v>16071</v>
      </c>
      <c r="Z415" s="70" t="s">
        <v>4927</v>
      </c>
      <c r="AA415" s="20" t="s">
        <v>4926</v>
      </c>
      <c r="AB415" s="109"/>
      <c r="AC415" s="28">
        <v>42736</v>
      </c>
      <c r="AD415" s="22">
        <v>100</v>
      </c>
      <c r="AE415" s="28">
        <v>42736</v>
      </c>
    </row>
    <row r="416" spans="2:31" x14ac:dyDescent="0.2">
      <c r="B416" s="14" t="s">
        <v>17544</v>
      </c>
      <c r="C416" s="33" t="s">
        <v>17543</v>
      </c>
      <c r="D416" s="16" t="s">
        <v>17542</v>
      </c>
      <c r="E416" s="103" t="s">
        <v>26</v>
      </c>
      <c r="F416" s="18" t="s">
        <v>26</v>
      </c>
      <c r="G416" s="111" t="s">
        <v>4412</v>
      </c>
      <c r="H416" s="102" t="s">
        <v>323</v>
      </c>
      <c r="I416" s="21">
        <v>2600725</v>
      </c>
      <c r="J416" s="71">
        <v>110.886</v>
      </c>
      <c r="K416" s="21">
        <v>2772150</v>
      </c>
      <c r="L416" s="21">
        <v>2500000</v>
      </c>
      <c r="M416" s="21">
        <v>2547120</v>
      </c>
      <c r="N416" s="21"/>
      <c r="O416" s="21">
        <v>-32324</v>
      </c>
      <c r="P416" s="21"/>
      <c r="Q416" s="21"/>
      <c r="R416" s="22">
        <v>5</v>
      </c>
      <c r="S416" s="22">
        <v>4.4800000000000004</v>
      </c>
      <c r="T416" s="20" t="s">
        <v>85</v>
      </c>
      <c r="U416" s="21">
        <v>62500</v>
      </c>
      <c r="V416" s="21">
        <v>125000</v>
      </c>
      <c r="W416" s="34">
        <v>39206</v>
      </c>
      <c r="X416" s="34">
        <v>45292</v>
      </c>
      <c r="Y416" s="114" t="s">
        <v>16071</v>
      </c>
      <c r="Z416" s="70" t="s">
        <v>4927</v>
      </c>
      <c r="AA416" s="20" t="s">
        <v>4926</v>
      </c>
      <c r="AB416" s="109"/>
      <c r="AC416" s="34">
        <v>42736</v>
      </c>
      <c r="AD416" s="22">
        <v>100</v>
      </c>
      <c r="AE416" s="34">
        <v>42736</v>
      </c>
    </row>
    <row r="417" spans="2:31" x14ac:dyDescent="0.2">
      <c r="B417" s="14" t="s">
        <v>17541</v>
      </c>
      <c r="C417" s="33" t="s">
        <v>17540</v>
      </c>
      <c r="D417" s="16" t="s">
        <v>17539</v>
      </c>
      <c r="E417" s="103" t="s">
        <v>26</v>
      </c>
      <c r="F417" s="18" t="s">
        <v>26</v>
      </c>
      <c r="G417" s="111" t="s">
        <v>4412</v>
      </c>
      <c r="H417" s="102" t="s">
        <v>323</v>
      </c>
      <c r="I417" s="21">
        <v>3148680</v>
      </c>
      <c r="J417" s="71">
        <v>108.194</v>
      </c>
      <c r="K417" s="21">
        <v>3245820</v>
      </c>
      <c r="L417" s="21">
        <v>3000000</v>
      </c>
      <c r="M417" s="21">
        <v>3029930</v>
      </c>
      <c r="N417" s="21"/>
      <c r="O417" s="21">
        <v>-17836</v>
      </c>
      <c r="P417" s="21"/>
      <c r="Q417" s="21"/>
      <c r="R417" s="22">
        <v>5</v>
      </c>
      <c r="S417" s="22">
        <v>4.4000000000000004</v>
      </c>
      <c r="T417" s="20" t="s">
        <v>4949</v>
      </c>
      <c r="U417" s="21">
        <v>37500</v>
      </c>
      <c r="V417" s="21">
        <v>150000</v>
      </c>
      <c r="W417" s="34">
        <v>38112</v>
      </c>
      <c r="X417" s="34">
        <v>43374</v>
      </c>
      <c r="Y417" s="114" t="s">
        <v>16071</v>
      </c>
      <c r="Z417" s="70" t="s">
        <v>4927</v>
      </c>
      <c r="AA417" s="20" t="s">
        <v>4926</v>
      </c>
      <c r="AB417" s="109"/>
      <c r="AC417" s="28">
        <v>41913</v>
      </c>
      <c r="AD417" s="22">
        <v>100</v>
      </c>
      <c r="AE417" s="28">
        <v>41913</v>
      </c>
    </row>
    <row r="418" spans="2:31" x14ac:dyDescent="0.2">
      <c r="B418" s="14" t="s">
        <v>17538</v>
      </c>
      <c r="C418" s="33" t="s">
        <v>17537</v>
      </c>
      <c r="D418" s="16" t="s">
        <v>17536</v>
      </c>
      <c r="E418" s="103" t="s">
        <v>26</v>
      </c>
      <c r="F418" s="18" t="s">
        <v>26</v>
      </c>
      <c r="G418" s="111" t="s">
        <v>26</v>
      </c>
      <c r="H418" s="102" t="s">
        <v>323</v>
      </c>
      <c r="I418" s="21">
        <v>1000000</v>
      </c>
      <c r="J418" s="71">
        <v>100.178</v>
      </c>
      <c r="K418" s="21">
        <v>1001780</v>
      </c>
      <c r="L418" s="21">
        <v>1000000</v>
      </c>
      <c r="M418" s="21">
        <v>1000000</v>
      </c>
      <c r="N418" s="21"/>
      <c r="O418" s="21"/>
      <c r="P418" s="21"/>
      <c r="Q418" s="21"/>
      <c r="R418" s="22">
        <v>1.3440000000000001</v>
      </c>
      <c r="S418" s="22">
        <v>1.3440000000000001</v>
      </c>
      <c r="T418" s="20" t="s">
        <v>4985</v>
      </c>
      <c r="U418" s="21">
        <v>2725</v>
      </c>
      <c r="V418" s="21"/>
      <c r="W418" s="34">
        <v>41193</v>
      </c>
      <c r="X418" s="34">
        <v>42064</v>
      </c>
      <c r="Y418" s="114" t="s">
        <v>13622</v>
      </c>
      <c r="Z418" s="70" t="s">
        <v>4927</v>
      </c>
      <c r="AA418" s="20" t="s">
        <v>4926</v>
      </c>
      <c r="AB418" s="109"/>
      <c r="AC418" s="19"/>
      <c r="AD418" s="22"/>
      <c r="AE418" s="19"/>
    </row>
    <row r="419" spans="2:31" x14ac:dyDescent="0.2">
      <c r="B419" s="14" t="s">
        <v>17535</v>
      </c>
      <c r="C419" s="33" t="s">
        <v>17534</v>
      </c>
      <c r="D419" s="16" t="s">
        <v>17531</v>
      </c>
      <c r="E419" s="103" t="s">
        <v>26</v>
      </c>
      <c r="F419" s="18" t="s">
        <v>26</v>
      </c>
      <c r="G419" s="111" t="s">
        <v>26</v>
      </c>
      <c r="H419" s="102" t="s">
        <v>323</v>
      </c>
      <c r="I419" s="21">
        <v>2287114</v>
      </c>
      <c r="J419" s="71">
        <v>104.857</v>
      </c>
      <c r="K419" s="21">
        <v>2198851</v>
      </c>
      <c r="L419" s="21">
        <v>2097000</v>
      </c>
      <c r="M419" s="21">
        <v>2145702</v>
      </c>
      <c r="N419" s="21"/>
      <c r="O419" s="21">
        <v>-46534</v>
      </c>
      <c r="P419" s="21"/>
      <c r="Q419" s="21"/>
      <c r="R419" s="22">
        <v>5.375</v>
      </c>
      <c r="S419" s="22">
        <v>3</v>
      </c>
      <c r="T419" s="20" t="s">
        <v>85</v>
      </c>
      <c r="U419" s="21">
        <v>56357</v>
      </c>
      <c r="V419" s="21">
        <v>112714</v>
      </c>
      <c r="W419" s="34">
        <v>40141</v>
      </c>
      <c r="X419" s="34">
        <v>41640</v>
      </c>
      <c r="Y419" s="114" t="s">
        <v>16710</v>
      </c>
      <c r="Z419" s="70" t="s">
        <v>4927</v>
      </c>
      <c r="AA419" s="20" t="s">
        <v>4926</v>
      </c>
      <c r="AB419" s="109"/>
      <c r="AC419" s="19"/>
      <c r="AD419" s="22"/>
      <c r="AE419" s="19"/>
    </row>
    <row r="420" spans="2:31" x14ac:dyDescent="0.2">
      <c r="B420" s="14" t="s">
        <v>17533</v>
      </c>
      <c r="C420" s="33" t="s">
        <v>17532</v>
      </c>
      <c r="D420" s="16" t="s">
        <v>17531</v>
      </c>
      <c r="E420" s="103" t="s">
        <v>26</v>
      </c>
      <c r="F420" s="18" t="s">
        <v>26</v>
      </c>
      <c r="G420" s="111" t="s">
        <v>26</v>
      </c>
      <c r="H420" s="102" t="s">
        <v>323</v>
      </c>
      <c r="I420" s="21">
        <v>2313112</v>
      </c>
      <c r="J420" s="71">
        <v>110.119</v>
      </c>
      <c r="K420" s="21">
        <v>2373064</v>
      </c>
      <c r="L420" s="21">
        <v>2155000</v>
      </c>
      <c r="M420" s="21">
        <v>2302568</v>
      </c>
      <c r="N420" s="21"/>
      <c r="O420" s="21">
        <v>-10544</v>
      </c>
      <c r="P420" s="21"/>
      <c r="Q420" s="21"/>
      <c r="R420" s="22">
        <v>4</v>
      </c>
      <c r="S420" s="22">
        <v>3.03</v>
      </c>
      <c r="T420" s="20" t="s">
        <v>85</v>
      </c>
      <c r="U420" s="21">
        <v>56988</v>
      </c>
      <c r="V420" s="21"/>
      <c r="W420" s="34">
        <v>41017</v>
      </c>
      <c r="X420" s="34">
        <v>44197</v>
      </c>
      <c r="Y420" s="114" t="s">
        <v>16710</v>
      </c>
      <c r="Z420" s="70" t="s">
        <v>4927</v>
      </c>
      <c r="AA420" s="20" t="s">
        <v>4926</v>
      </c>
      <c r="AB420" s="109"/>
      <c r="AC420" s="19"/>
      <c r="AD420" s="22"/>
      <c r="AE420" s="19"/>
    </row>
    <row r="421" spans="2:31" x14ac:dyDescent="0.2">
      <c r="B421" s="14" t="s">
        <v>17530</v>
      </c>
      <c r="C421" s="33" t="s">
        <v>17529</v>
      </c>
      <c r="D421" s="16" t="s">
        <v>17528</v>
      </c>
      <c r="E421" s="103" t="s">
        <v>26</v>
      </c>
      <c r="F421" s="18" t="s">
        <v>26</v>
      </c>
      <c r="G421" s="111" t="s">
        <v>26</v>
      </c>
      <c r="H421" s="102" t="s">
        <v>323</v>
      </c>
      <c r="I421" s="21">
        <v>1539029</v>
      </c>
      <c r="J421" s="71">
        <v>114.352</v>
      </c>
      <c r="K421" s="21">
        <v>1646669</v>
      </c>
      <c r="L421" s="21">
        <v>1440000</v>
      </c>
      <c r="M421" s="21">
        <v>1491568</v>
      </c>
      <c r="N421" s="21"/>
      <c r="O421" s="21">
        <v>-10036</v>
      </c>
      <c r="P421" s="21"/>
      <c r="Q421" s="21"/>
      <c r="R421" s="22">
        <v>5</v>
      </c>
      <c r="S421" s="22">
        <v>4.12</v>
      </c>
      <c r="T421" s="20" t="s">
        <v>85</v>
      </c>
      <c r="U421" s="21">
        <v>36000</v>
      </c>
      <c r="V421" s="21">
        <v>72000</v>
      </c>
      <c r="W421" s="34">
        <v>39422</v>
      </c>
      <c r="X421" s="34">
        <v>42917</v>
      </c>
      <c r="Y421" s="114" t="s">
        <v>16710</v>
      </c>
      <c r="Z421" s="70" t="s">
        <v>4927</v>
      </c>
      <c r="AA421" s="20" t="s">
        <v>4926</v>
      </c>
      <c r="AB421" s="109"/>
      <c r="AC421" s="19"/>
      <c r="AD421" s="22"/>
      <c r="AE421" s="31"/>
    </row>
    <row r="422" spans="2:31" x14ac:dyDescent="0.2">
      <c r="B422" s="14" t="s">
        <v>17527</v>
      </c>
      <c r="C422" s="33" t="s">
        <v>17526</v>
      </c>
      <c r="D422" s="16" t="s">
        <v>17525</v>
      </c>
      <c r="E422" s="103" t="s">
        <v>26</v>
      </c>
      <c r="F422" s="18" t="s">
        <v>26</v>
      </c>
      <c r="G422" s="111" t="s">
        <v>26</v>
      </c>
      <c r="H422" s="102" t="s">
        <v>323</v>
      </c>
      <c r="I422" s="21">
        <v>10000000</v>
      </c>
      <c r="J422" s="71">
        <v>104.724</v>
      </c>
      <c r="K422" s="21">
        <v>10472400</v>
      </c>
      <c r="L422" s="21">
        <v>10000000</v>
      </c>
      <c r="M422" s="21">
        <v>10000000</v>
      </c>
      <c r="N422" s="21"/>
      <c r="O422" s="21"/>
      <c r="P422" s="21"/>
      <c r="Q422" s="21"/>
      <c r="R422" s="22">
        <v>4.3129999999999997</v>
      </c>
      <c r="S422" s="22">
        <v>4.3129999999999997</v>
      </c>
      <c r="T422" s="20" t="s">
        <v>4985</v>
      </c>
      <c r="U422" s="21">
        <v>107825</v>
      </c>
      <c r="V422" s="21"/>
      <c r="W422" s="34">
        <v>41200</v>
      </c>
      <c r="X422" s="34">
        <v>51926</v>
      </c>
      <c r="Y422" s="114" t="s">
        <v>13500</v>
      </c>
      <c r="Z422" s="70" t="s">
        <v>4927</v>
      </c>
      <c r="AA422" s="20" t="s">
        <v>4926</v>
      </c>
      <c r="AB422" s="109"/>
      <c r="AC422" s="19"/>
      <c r="AD422" s="22"/>
      <c r="AE422" s="19"/>
    </row>
    <row r="423" spans="2:31" x14ac:dyDescent="0.2">
      <c r="B423" s="14" t="s">
        <v>17524</v>
      </c>
      <c r="C423" s="33" t="s">
        <v>17523</v>
      </c>
      <c r="D423" s="16" t="s">
        <v>17522</v>
      </c>
      <c r="E423" s="103" t="s">
        <v>26</v>
      </c>
      <c r="F423" s="18" t="s">
        <v>26</v>
      </c>
      <c r="G423" s="111" t="s">
        <v>26</v>
      </c>
      <c r="H423" s="102" t="s">
        <v>334</v>
      </c>
      <c r="I423" s="21">
        <v>5000000</v>
      </c>
      <c r="J423" s="71">
        <v>99.75</v>
      </c>
      <c r="K423" s="21">
        <v>4987500</v>
      </c>
      <c r="L423" s="21">
        <v>5000000</v>
      </c>
      <c r="M423" s="21">
        <v>5000000</v>
      </c>
      <c r="N423" s="21"/>
      <c r="O423" s="21"/>
      <c r="P423" s="21"/>
      <c r="Q423" s="21"/>
      <c r="R423" s="22">
        <v>2.5</v>
      </c>
      <c r="S423" s="22">
        <v>2.5</v>
      </c>
      <c r="T423" s="20" t="s">
        <v>89</v>
      </c>
      <c r="U423" s="21">
        <v>10417</v>
      </c>
      <c r="V423" s="21">
        <v>25347</v>
      </c>
      <c r="W423" s="34">
        <v>41164</v>
      </c>
      <c r="X423" s="34">
        <v>51836</v>
      </c>
      <c r="Y423" s="114" t="s">
        <v>13650</v>
      </c>
      <c r="Z423" s="70" t="s">
        <v>4927</v>
      </c>
      <c r="AA423" s="20" t="s">
        <v>4926</v>
      </c>
      <c r="AB423" s="109"/>
      <c r="AC423" s="19"/>
      <c r="AD423" s="22"/>
      <c r="AE423" s="19"/>
    </row>
    <row r="424" spans="2:31" x14ac:dyDescent="0.2">
      <c r="B424" s="14" t="s">
        <v>17521</v>
      </c>
      <c r="C424" s="33" t="s">
        <v>17520</v>
      </c>
      <c r="D424" s="16" t="s">
        <v>17519</v>
      </c>
      <c r="E424" s="103" t="s">
        <v>26</v>
      </c>
      <c r="F424" s="18" t="s">
        <v>26</v>
      </c>
      <c r="G424" s="111" t="s">
        <v>26</v>
      </c>
      <c r="H424" s="102" t="s">
        <v>323</v>
      </c>
      <c r="I424" s="21">
        <v>725000</v>
      </c>
      <c r="J424" s="71">
        <v>100.01300000000001</v>
      </c>
      <c r="K424" s="21">
        <v>725094</v>
      </c>
      <c r="L424" s="21">
        <v>725000</v>
      </c>
      <c r="M424" s="21">
        <v>725000</v>
      </c>
      <c r="N424" s="21"/>
      <c r="O424" s="21"/>
      <c r="P424" s="21"/>
      <c r="Q424" s="21"/>
      <c r="R424" s="22">
        <v>4.125</v>
      </c>
      <c r="S424" s="22">
        <v>4.125</v>
      </c>
      <c r="T424" s="20" t="s">
        <v>89</v>
      </c>
      <c r="U424" s="21">
        <v>2492</v>
      </c>
      <c r="V424" s="21">
        <v>29906</v>
      </c>
      <c r="W424" s="34">
        <v>38639</v>
      </c>
      <c r="X424" s="34">
        <v>41609</v>
      </c>
      <c r="Y424" s="114" t="s">
        <v>13622</v>
      </c>
      <c r="Z424" s="70" t="s">
        <v>4927</v>
      </c>
      <c r="AA424" s="20" t="s">
        <v>4926</v>
      </c>
      <c r="AB424" s="109"/>
      <c r="AC424" s="19"/>
      <c r="AD424" s="22"/>
      <c r="AE424" s="19"/>
    </row>
    <row r="425" spans="2:31" x14ac:dyDescent="0.2">
      <c r="B425" s="14" t="s">
        <v>17518</v>
      </c>
      <c r="C425" s="33" t="s">
        <v>17517</v>
      </c>
      <c r="D425" s="16" t="s">
        <v>17514</v>
      </c>
      <c r="E425" s="103" t="s">
        <v>26</v>
      </c>
      <c r="F425" s="18" t="s">
        <v>26</v>
      </c>
      <c r="G425" s="111" t="s">
        <v>4412</v>
      </c>
      <c r="H425" s="102" t="s">
        <v>323</v>
      </c>
      <c r="I425" s="21">
        <v>3832119</v>
      </c>
      <c r="J425" s="71">
        <v>104.468</v>
      </c>
      <c r="K425" s="21">
        <v>3802635</v>
      </c>
      <c r="L425" s="21">
        <v>3640000</v>
      </c>
      <c r="M425" s="21">
        <v>3662146</v>
      </c>
      <c r="N425" s="21"/>
      <c r="O425" s="21">
        <v>-23165</v>
      </c>
      <c r="P425" s="21"/>
      <c r="Q425" s="21"/>
      <c r="R425" s="22">
        <v>5.25</v>
      </c>
      <c r="S425" s="22">
        <v>4.5629999999999997</v>
      </c>
      <c r="T425" s="20" t="s">
        <v>89</v>
      </c>
      <c r="U425" s="21">
        <v>15925</v>
      </c>
      <c r="V425" s="21">
        <v>191100</v>
      </c>
      <c r="W425" s="34">
        <v>38107</v>
      </c>
      <c r="X425" s="34">
        <v>41974</v>
      </c>
      <c r="Y425" s="114" t="s">
        <v>13508</v>
      </c>
      <c r="Z425" s="70" t="s">
        <v>4927</v>
      </c>
      <c r="AA425" s="20" t="s">
        <v>4926</v>
      </c>
      <c r="AB425" s="109"/>
      <c r="AC425" s="28">
        <v>41609</v>
      </c>
      <c r="AD425" s="22">
        <v>100</v>
      </c>
      <c r="AE425" s="28">
        <v>41609</v>
      </c>
    </row>
    <row r="426" spans="2:31" x14ac:dyDescent="0.2">
      <c r="B426" s="14" t="s">
        <v>17516</v>
      </c>
      <c r="C426" s="33" t="s">
        <v>17515</v>
      </c>
      <c r="D426" s="16" t="s">
        <v>17514</v>
      </c>
      <c r="E426" s="103" t="s">
        <v>26</v>
      </c>
      <c r="F426" s="18" t="s">
        <v>26</v>
      </c>
      <c r="G426" s="111" t="s">
        <v>4412</v>
      </c>
      <c r="H426" s="102" t="s">
        <v>323</v>
      </c>
      <c r="I426" s="21">
        <v>4386979</v>
      </c>
      <c r="J426" s="71">
        <v>104.36499999999999</v>
      </c>
      <c r="K426" s="21">
        <v>4305056</v>
      </c>
      <c r="L426" s="21">
        <v>4125000</v>
      </c>
      <c r="M426" s="21">
        <v>4155577</v>
      </c>
      <c r="N426" s="21"/>
      <c r="O426" s="21">
        <v>-33317</v>
      </c>
      <c r="P426" s="21"/>
      <c r="Q426" s="21"/>
      <c r="R426" s="22">
        <v>5.25</v>
      </c>
      <c r="S426" s="22">
        <v>4.4139999999999997</v>
      </c>
      <c r="T426" s="20" t="s">
        <v>89</v>
      </c>
      <c r="U426" s="21">
        <v>18047</v>
      </c>
      <c r="V426" s="21">
        <v>216563</v>
      </c>
      <c r="W426" s="34">
        <v>38184</v>
      </c>
      <c r="X426" s="34">
        <v>42339</v>
      </c>
      <c r="Y426" s="114" t="s">
        <v>13508</v>
      </c>
      <c r="Z426" s="70" t="s">
        <v>4927</v>
      </c>
      <c r="AA426" s="20" t="s">
        <v>4926</v>
      </c>
      <c r="AB426" s="109"/>
      <c r="AC426" s="28">
        <v>41609</v>
      </c>
      <c r="AD426" s="22">
        <v>100</v>
      </c>
      <c r="AE426" s="28">
        <v>41609</v>
      </c>
    </row>
    <row r="427" spans="2:31" x14ac:dyDescent="0.2">
      <c r="B427" s="14" t="s">
        <v>17513</v>
      </c>
      <c r="C427" s="33" t="s">
        <v>17512</v>
      </c>
      <c r="D427" s="16" t="s">
        <v>17511</v>
      </c>
      <c r="E427" s="103" t="s">
        <v>26</v>
      </c>
      <c r="F427" s="18" t="s">
        <v>26</v>
      </c>
      <c r="G427" s="111" t="s">
        <v>26</v>
      </c>
      <c r="H427" s="102" t="s">
        <v>323</v>
      </c>
      <c r="I427" s="21">
        <v>4983124</v>
      </c>
      <c r="J427" s="71">
        <v>102.34099999999999</v>
      </c>
      <c r="K427" s="21">
        <v>4779325</v>
      </c>
      <c r="L427" s="21">
        <v>4670000</v>
      </c>
      <c r="M427" s="21">
        <v>4753422</v>
      </c>
      <c r="N427" s="21"/>
      <c r="O427" s="21">
        <v>-100819</v>
      </c>
      <c r="P427" s="21"/>
      <c r="Q427" s="21"/>
      <c r="R427" s="22">
        <v>4</v>
      </c>
      <c r="S427" s="22">
        <v>1.7</v>
      </c>
      <c r="T427" s="20" t="s">
        <v>4949</v>
      </c>
      <c r="U427" s="21">
        <v>39436</v>
      </c>
      <c r="V427" s="21">
        <v>186800</v>
      </c>
      <c r="W427" s="34">
        <v>40458</v>
      </c>
      <c r="X427" s="34">
        <v>41562</v>
      </c>
      <c r="Y427" s="114" t="s">
        <v>13572</v>
      </c>
      <c r="Z427" s="70" t="s">
        <v>4927</v>
      </c>
      <c r="AA427" s="20" t="s">
        <v>4926</v>
      </c>
      <c r="AB427" s="109"/>
      <c r="AC427" s="19"/>
      <c r="AD427" s="22"/>
      <c r="AE427" s="19"/>
    </row>
    <row r="428" spans="2:31" x14ac:dyDescent="0.2">
      <c r="B428" s="14" t="s">
        <v>17510</v>
      </c>
      <c r="C428" s="33" t="s">
        <v>17509</v>
      </c>
      <c r="D428" s="16" t="s">
        <v>17508</v>
      </c>
      <c r="E428" s="103" t="s">
        <v>26</v>
      </c>
      <c r="F428" s="18" t="s">
        <v>26</v>
      </c>
      <c r="G428" s="111" t="s">
        <v>26</v>
      </c>
      <c r="H428" s="102" t="s">
        <v>334</v>
      </c>
      <c r="I428" s="21">
        <v>2791380</v>
      </c>
      <c r="J428" s="71">
        <v>107.863</v>
      </c>
      <c r="K428" s="21">
        <v>3235890</v>
      </c>
      <c r="L428" s="21">
        <v>3000000</v>
      </c>
      <c r="M428" s="21">
        <v>2950218</v>
      </c>
      <c r="N428" s="21"/>
      <c r="O428" s="21">
        <v>16582</v>
      </c>
      <c r="P428" s="21"/>
      <c r="Q428" s="21"/>
      <c r="R428" s="22">
        <v>4.9000000000000004</v>
      </c>
      <c r="S428" s="22">
        <v>5.56</v>
      </c>
      <c r="T428" s="20" t="s">
        <v>4949</v>
      </c>
      <c r="U428" s="21">
        <v>36750</v>
      </c>
      <c r="V428" s="21">
        <v>147000</v>
      </c>
      <c r="W428" s="34">
        <v>36411</v>
      </c>
      <c r="X428" s="34">
        <v>42278</v>
      </c>
      <c r="Y428" s="114" t="s">
        <v>13500</v>
      </c>
      <c r="Z428" s="70" t="s">
        <v>4927</v>
      </c>
      <c r="AA428" s="20" t="s">
        <v>4926</v>
      </c>
      <c r="AB428" s="109"/>
      <c r="AC428" s="19"/>
      <c r="AD428" s="22"/>
      <c r="AE428" s="19"/>
    </row>
    <row r="429" spans="2:31" x14ac:dyDescent="0.2">
      <c r="B429" s="14" t="s">
        <v>17507</v>
      </c>
      <c r="C429" s="33" t="s">
        <v>17506</v>
      </c>
      <c r="D429" s="16" t="s">
        <v>17503</v>
      </c>
      <c r="E429" s="103" t="s">
        <v>26</v>
      </c>
      <c r="F429" s="18" t="s">
        <v>26</v>
      </c>
      <c r="G429" s="111" t="s">
        <v>26</v>
      </c>
      <c r="H429" s="102" t="s">
        <v>323</v>
      </c>
      <c r="I429" s="21">
        <v>1824393</v>
      </c>
      <c r="J429" s="71">
        <v>103.92100000000001</v>
      </c>
      <c r="K429" s="21">
        <v>1818618</v>
      </c>
      <c r="L429" s="21">
        <v>1750000</v>
      </c>
      <c r="M429" s="21">
        <v>1805804</v>
      </c>
      <c r="N429" s="21"/>
      <c r="O429" s="21">
        <v>-18588</v>
      </c>
      <c r="P429" s="21"/>
      <c r="Q429" s="21"/>
      <c r="R429" s="22">
        <v>3</v>
      </c>
      <c r="S429" s="22">
        <v>1.151</v>
      </c>
      <c r="T429" s="20" t="s">
        <v>4949</v>
      </c>
      <c r="U429" s="21">
        <v>13125</v>
      </c>
      <c r="V429" s="21">
        <v>17646</v>
      </c>
      <c r="W429" s="34">
        <v>41046</v>
      </c>
      <c r="X429" s="34">
        <v>41913</v>
      </c>
      <c r="Y429" s="114" t="s">
        <v>13522</v>
      </c>
      <c r="Z429" s="70" t="s">
        <v>4927</v>
      </c>
      <c r="AA429" s="20" t="s">
        <v>4926</v>
      </c>
      <c r="AB429" s="109"/>
      <c r="AC429" s="31"/>
      <c r="AD429" s="22"/>
      <c r="AE429" s="19"/>
    </row>
    <row r="430" spans="2:31" x14ac:dyDescent="0.2">
      <c r="B430" s="14" t="s">
        <v>17505</v>
      </c>
      <c r="C430" s="33" t="s">
        <v>17504</v>
      </c>
      <c r="D430" s="16" t="s">
        <v>17503</v>
      </c>
      <c r="E430" s="103" t="s">
        <v>26</v>
      </c>
      <c r="F430" s="18" t="s">
        <v>26</v>
      </c>
      <c r="G430" s="111" t="s">
        <v>26</v>
      </c>
      <c r="H430" s="102" t="s">
        <v>323</v>
      </c>
      <c r="I430" s="21">
        <v>1078660</v>
      </c>
      <c r="J430" s="71">
        <v>108.12</v>
      </c>
      <c r="K430" s="21">
        <v>1081200</v>
      </c>
      <c r="L430" s="21">
        <v>1000000</v>
      </c>
      <c r="M430" s="21">
        <v>1065047</v>
      </c>
      <c r="N430" s="21"/>
      <c r="O430" s="21">
        <v>-13613</v>
      </c>
      <c r="P430" s="21"/>
      <c r="Q430" s="21"/>
      <c r="R430" s="22">
        <v>4</v>
      </c>
      <c r="S430" s="22">
        <v>1.571</v>
      </c>
      <c r="T430" s="20" t="s">
        <v>4949</v>
      </c>
      <c r="U430" s="21">
        <v>10000</v>
      </c>
      <c r="V430" s="21">
        <v>13444</v>
      </c>
      <c r="W430" s="34">
        <v>41046</v>
      </c>
      <c r="X430" s="34">
        <v>42278</v>
      </c>
      <c r="Y430" s="114" t="s">
        <v>13522</v>
      </c>
      <c r="Z430" s="70" t="s">
        <v>4927</v>
      </c>
      <c r="AA430" s="20" t="s">
        <v>4926</v>
      </c>
      <c r="AB430" s="109"/>
      <c r="AC430" s="19"/>
      <c r="AD430" s="22"/>
      <c r="AE430" s="19"/>
    </row>
    <row r="431" spans="2:31" x14ac:dyDescent="0.2">
      <c r="B431" s="14" t="s">
        <v>17502</v>
      </c>
      <c r="C431" s="33" t="s">
        <v>17501</v>
      </c>
      <c r="D431" s="16" t="s">
        <v>17500</v>
      </c>
      <c r="E431" s="103" t="s">
        <v>26</v>
      </c>
      <c r="F431" s="18" t="s">
        <v>26</v>
      </c>
      <c r="G431" s="111" t="s">
        <v>26</v>
      </c>
      <c r="H431" s="102" t="s">
        <v>323</v>
      </c>
      <c r="I431" s="21">
        <v>8960000</v>
      </c>
      <c r="J431" s="71">
        <v>100.13800000000001</v>
      </c>
      <c r="K431" s="21">
        <v>8972365</v>
      </c>
      <c r="L431" s="21">
        <v>8960000</v>
      </c>
      <c r="M431" s="21">
        <v>8960000</v>
      </c>
      <c r="N431" s="21"/>
      <c r="O431" s="21"/>
      <c r="P431" s="21"/>
      <c r="Q431" s="21"/>
      <c r="R431" s="22">
        <v>2.625</v>
      </c>
      <c r="S431" s="22">
        <v>2.625</v>
      </c>
      <c r="T431" s="20" t="s">
        <v>85</v>
      </c>
      <c r="U431" s="21">
        <v>117600</v>
      </c>
      <c r="V431" s="21">
        <v>235200</v>
      </c>
      <c r="W431" s="34">
        <v>40354</v>
      </c>
      <c r="X431" s="34">
        <v>45658</v>
      </c>
      <c r="Y431" s="114" t="s">
        <v>16204</v>
      </c>
      <c r="Z431" s="70" t="s">
        <v>4927</v>
      </c>
      <c r="AA431" s="20" t="s">
        <v>4926</v>
      </c>
      <c r="AB431" s="109"/>
      <c r="AC431" s="19"/>
      <c r="AD431" s="22"/>
      <c r="AE431" s="19"/>
    </row>
    <row r="432" spans="2:31" x14ac:dyDescent="0.2">
      <c r="B432" s="14" t="s">
        <v>17499</v>
      </c>
      <c r="C432" s="33" t="s">
        <v>17498</v>
      </c>
      <c r="D432" s="16" t="s">
        <v>17497</v>
      </c>
      <c r="E432" s="103" t="s">
        <v>26</v>
      </c>
      <c r="F432" s="18" t="s">
        <v>26</v>
      </c>
      <c r="G432" s="111" t="s">
        <v>26</v>
      </c>
      <c r="H432" s="102" t="s">
        <v>323</v>
      </c>
      <c r="I432" s="21">
        <v>4000000</v>
      </c>
      <c r="J432" s="71">
        <v>100.878</v>
      </c>
      <c r="K432" s="21">
        <v>4035120</v>
      </c>
      <c r="L432" s="21">
        <v>4000000</v>
      </c>
      <c r="M432" s="21">
        <v>4000000</v>
      </c>
      <c r="N432" s="21"/>
      <c r="O432" s="21"/>
      <c r="P432" s="21"/>
      <c r="Q432" s="21"/>
      <c r="R432" s="22">
        <v>1.2</v>
      </c>
      <c r="S432" s="22">
        <v>1.2</v>
      </c>
      <c r="T432" s="20" t="s">
        <v>4949</v>
      </c>
      <c r="U432" s="21">
        <v>12000</v>
      </c>
      <c r="V432" s="21">
        <v>34533</v>
      </c>
      <c r="W432" s="34">
        <v>40914</v>
      </c>
      <c r="X432" s="34">
        <v>48488</v>
      </c>
      <c r="Y432" s="114" t="s">
        <v>16710</v>
      </c>
      <c r="Z432" s="70" t="s">
        <v>4927</v>
      </c>
      <c r="AA432" s="20" t="s">
        <v>4926</v>
      </c>
      <c r="AB432" s="109"/>
      <c r="AC432" s="19"/>
      <c r="AD432" s="22"/>
      <c r="AE432" s="19"/>
    </row>
    <row r="433" spans="2:31" x14ac:dyDescent="0.2">
      <c r="B433" s="14" t="s">
        <v>17496</v>
      </c>
      <c r="C433" s="33" t="s">
        <v>17495</v>
      </c>
      <c r="D433" s="16" t="s">
        <v>17494</v>
      </c>
      <c r="E433" s="103" t="s">
        <v>26</v>
      </c>
      <c r="F433" s="18" t="s">
        <v>26</v>
      </c>
      <c r="G433" s="111" t="s">
        <v>590</v>
      </c>
      <c r="H433" s="102" t="s">
        <v>323</v>
      </c>
      <c r="I433" s="21">
        <v>6000000</v>
      </c>
      <c r="J433" s="71">
        <v>100.03400000000001</v>
      </c>
      <c r="K433" s="21">
        <v>6002040</v>
      </c>
      <c r="L433" s="21">
        <v>6000000</v>
      </c>
      <c r="M433" s="21">
        <v>6000000</v>
      </c>
      <c r="N433" s="21"/>
      <c r="O433" s="21"/>
      <c r="P433" s="21"/>
      <c r="Q433" s="21"/>
      <c r="R433" s="22">
        <v>6.1689999999999996</v>
      </c>
      <c r="S433" s="22">
        <v>6.1680000000000001</v>
      </c>
      <c r="T433" s="20" t="s">
        <v>85</v>
      </c>
      <c r="U433" s="21">
        <v>185070</v>
      </c>
      <c r="V433" s="21">
        <v>370140</v>
      </c>
      <c r="W433" s="34">
        <v>38911</v>
      </c>
      <c r="X433" s="34">
        <v>42552</v>
      </c>
      <c r="Y433" s="114" t="s">
        <v>13646</v>
      </c>
      <c r="Z433" s="70" t="s">
        <v>4927</v>
      </c>
      <c r="AA433" s="20" t="s">
        <v>4926</v>
      </c>
      <c r="AB433" s="109"/>
      <c r="AC433" s="19"/>
      <c r="AD433" s="22"/>
      <c r="AE433" s="19"/>
    </row>
    <row r="434" spans="2:31" x14ac:dyDescent="0.2">
      <c r="B434" s="14" t="s">
        <v>17493</v>
      </c>
      <c r="C434" s="33" t="s">
        <v>17492</v>
      </c>
      <c r="D434" s="16" t="s">
        <v>17491</v>
      </c>
      <c r="E434" s="103" t="s">
        <v>26</v>
      </c>
      <c r="F434" s="18" t="s">
        <v>26</v>
      </c>
      <c r="G434" s="111" t="s">
        <v>4412</v>
      </c>
      <c r="H434" s="102" t="s">
        <v>334</v>
      </c>
      <c r="I434" s="21">
        <v>25000000</v>
      </c>
      <c r="J434" s="71">
        <v>109.16</v>
      </c>
      <c r="K434" s="21">
        <v>27290000</v>
      </c>
      <c r="L434" s="21">
        <v>25000000</v>
      </c>
      <c r="M434" s="21">
        <v>25000000</v>
      </c>
      <c r="N434" s="21"/>
      <c r="O434" s="21"/>
      <c r="P434" s="21"/>
      <c r="Q434" s="21"/>
      <c r="R434" s="22">
        <v>4.75</v>
      </c>
      <c r="S434" s="22">
        <v>4.75</v>
      </c>
      <c r="T434" s="20" t="s">
        <v>89</v>
      </c>
      <c r="U434" s="21">
        <v>98958</v>
      </c>
      <c r="V434" s="21">
        <v>1187500</v>
      </c>
      <c r="W434" s="34">
        <v>39224</v>
      </c>
      <c r="X434" s="34">
        <v>45261</v>
      </c>
      <c r="Y434" s="114" t="s">
        <v>13646</v>
      </c>
      <c r="Z434" s="70" t="s">
        <v>4927</v>
      </c>
      <c r="AA434" s="20" t="s">
        <v>4926</v>
      </c>
      <c r="AB434" s="109"/>
      <c r="AC434" s="28">
        <v>42887</v>
      </c>
      <c r="AD434" s="22">
        <v>100</v>
      </c>
      <c r="AE434" s="19"/>
    </row>
    <row r="435" spans="2:31" x14ac:dyDescent="0.2">
      <c r="B435" s="14" t="s">
        <v>17490</v>
      </c>
      <c r="C435" s="33" t="s">
        <v>17489</v>
      </c>
      <c r="D435" s="16" t="s">
        <v>17488</v>
      </c>
      <c r="E435" s="103" t="s">
        <v>26</v>
      </c>
      <c r="F435" s="18" t="s">
        <v>26</v>
      </c>
      <c r="G435" s="111" t="s">
        <v>26</v>
      </c>
      <c r="H435" s="102" t="s">
        <v>334</v>
      </c>
      <c r="I435" s="21">
        <v>2000000</v>
      </c>
      <c r="J435" s="71">
        <v>99.227000000000004</v>
      </c>
      <c r="K435" s="21">
        <v>1984540</v>
      </c>
      <c r="L435" s="21">
        <v>2000000</v>
      </c>
      <c r="M435" s="21">
        <v>2000000</v>
      </c>
      <c r="N435" s="21"/>
      <c r="O435" s="21"/>
      <c r="P435" s="21"/>
      <c r="Q435" s="21"/>
      <c r="R435" s="22">
        <v>1.875</v>
      </c>
      <c r="S435" s="22">
        <v>1.875</v>
      </c>
      <c r="T435" s="20" t="s">
        <v>4949</v>
      </c>
      <c r="U435" s="21">
        <v>9375</v>
      </c>
      <c r="V435" s="21">
        <v>18750</v>
      </c>
      <c r="W435" s="34">
        <v>40996</v>
      </c>
      <c r="X435" s="34">
        <v>45748</v>
      </c>
      <c r="Y435" s="114" t="s">
        <v>13646</v>
      </c>
      <c r="Z435" s="70" t="s">
        <v>4927</v>
      </c>
      <c r="AA435" s="20" t="s">
        <v>4926</v>
      </c>
      <c r="AB435" s="109"/>
      <c r="AC435" s="19"/>
      <c r="AD435" s="22"/>
      <c r="AE435" s="19"/>
    </row>
    <row r="436" spans="2:31" x14ac:dyDescent="0.2">
      <c r="B436" s="14" t="s">
        <v>17487</v>
      </c>
      <c r="C436" s="33" t="s">
        <v>17486</v>
      </c>
      <c r="D436" s="16" t="s">
        <v>17471</v>
      </c>
      <c r="E436" s="103" t="s">
        <v>5057</v>
      </c>
      <c r="F436" s="18" t="s">
        <v>26</v>
      </c>
      <c r="G436" s="111" t="s">
        <v>4412</v>
      </c>
      <c r="H436" s="102" t="s">
        <v>323</v>
      </c>
      <c r="I436" s="21">
        <v>1550000</v>
      </c>
      <c r="J436" s="71">
        <v>103.38500000000001</v>
      </c>
      <c r="K436" s="21">
        <v>1602468</v>
      </c>
      <c r="L436" s="21">
        <v>1550000</v>
      </c>
      <c r="M436" s="21">
        <v>1550000</v>
      </c>
      <c r="N436" s="21"/>
      <c r="O436" s="21"/>
      <c r="P436" s="21"/>
      <c r="Q436" s="21"/>
      <c r="R436" s="22">
        <v>3</v>
      </c>
      <c r="S436" s="22">
        <v>3</v>
      </c>
      <c r="T436" s="20" t="s">
        <v>89</v>
      </c>
      <c r="U436" s="21">
        <v>3875</v>
      </c>
      <c r="V436" s="21">
        <v>37071</v>
      </c>
      <c r="W436" s="34">
        <v>40941</v>
      </c>
      <c r="X436" s="34">
        <v>44531</v>
      </c>
      <c r="Y436" s="114" t="s">
        <v>13646</v>
      </c>
      <c r="Z436" s="70" t="s">
        <v>4927</v>
      </c>
      <c r="AA436" s="20" t="s">
        <v>4926</v>
      </c>
      <c r="AB436" s="109"/>
      <c r="AC436" s="28">
        <v>44348</v>
      </c>
      <c r="AD436" s="22">
        <v>100</v>
      </c>
      <c r="AE436" s="19"/>
    </row>
    <row r="437" spans="2:31" x14ac:dyDescent="0.2">
      <c r="B437" s="14" t="s">
        <v>17485</v>
      </c>
      <c r="C437" s="33" t="s">
        <v>17484</v>
      </c>
      <c r="D437" s="16" t="s">
        <v>17471</v>
      </c>
      <c r="E437" s="103" t="s">
        <v>5057</v>
      </c>
      <c r="F437" s="18" t="s">
        <v>26</v>
      </c>
      <c r="G437" s="111" t="s">
        <v>4412</v>
      </c>
      <c r="H437" s="102" t="s">
        <v>323</v>
      </c>
      <c r="I437" s="21">
        <v>5375000</v>
      </c>
      <c r="J437" s="71">
        <v>102.907</v>
      </c>
      <c r="K437" s="21">
        <v>5531251</v>
      </c>
      <c r="L437" s="21">
        <v>5375000</v>
      </c>
      <c r="M437" s="21">
        <v>5375000</v>
      </c>
      <c r="N437" s="21"/>
      <c r="O437" s="21"/>
      <c r="P437" s="21"/>
      <c r="Q437" s="21"/>
      <c r="R437" s="22">
        <v>3.15</v>
      </c>
      <c r="S437" s="22">
        <v>3.15</v>
      </c>
      <c r="T437" s="20" t="s">
        <v>89</v>
      </c>
      <c r="U437" s="21">
        <v>14109</v>
      </c>
      <c r="V437" s="21">
        <v>134980</v>
      </c>
      <c r="W437" s="34">
        <v>40941</v>
      </c>
      <c r="X437" s="34">
        <v>44896</v>
      </c>
      <c r="Y437" s="114" t="s">
        <v>13646</v>
      </c>
      <c r="Z437" s="70" t="s">
        <v>4927</v>
      </c>
      <c r="AA437" s="20" t="s">
        <v>4926</v>
      </c>
      <c r="AB437" s="109"/>
      <c r="AC437" s="28">
        <v>44348</v>
      </c>
      <c r="AD437" s="22">
        <v>100</v>
      </c>
      <c r="AE437" s="19"/>
    </row>
    <row r="438" spans="2:31" x14ac:dyDescent="0.2">
      <c r="B438" s="14" t="s">
        <v>17483</v>
      </c>
      <c r="C438" s="33" t="s">
        <v>17482</v>
      </c>
      <c r="D438" s="16" t="s">
        <v>17471</v>
      </c>
      <c r="E438" s="103" t="s">
        <v>26</v>
      </c>
      <c r="F438" s="18" t="s">
        <v>26</v>
      </c>
      <c r="G438" s="111" t="s">
        <v>26</v>
      </c>
      <c r="H438" s="102" t="s">
        <v>323</v>
      </c>
      <c r="I438" s="21">
        <v>2000000</v>
      </c>
      <c r="J438" s="71">
        <v>99.951999999999998</v>
      </c>
      <c r="K438" s="21">
        <v>1999040</v>
      </c>
      <c r="L438" s="21">
        <v>2000000</v>
      </c>
      <c r="M438" s="21">
        <v>2000000</v>
      </c>
      <c r="N438" s="21"/>
      <c r="O438" s="21"/>
      <c r="P438" s="21"/>
      <c r="Q438" s="21"/>
      <c r="R438" s="22">
        <v>1.2909999999999999</v>
      </c>
      <c r="S438" s="22">
        <v>1.2909999999999999</v>
      </c>
      <c r="T438" s="20" t="s">
        <v>89</v>
      </c>
      <c r="U438" s="21">
        <v>2152</v>
      </c>
      <c r="V438" s="21">
        <v>4590</v>
      </c>
      <c r="W438" s="34">
        <v>41172</v>
      </c>
      <c r="X438" s="34">
        <v>43070</v>
      </c>
      <c r="Y438" s="114" t="s">
        <v>13646</v>
      </c>
      <c r="Z438" s="70" t="s">
        <v>4927</v>
      </c>
      <c r="AA438" s="20" t="s">
        <v>4926</v>
      </c>
      <c r="AB438" s="109"/>
      <c r="AC438" s="19"/>
      <c r="AD438" s="22"/>
      <c r="AE438" s="19"/>
    </row>
    <row r="439" spans="2:31" x14ac:dyDescent="0.2">
      <c r="B439" s="14" t="s">
        <v>17481</v>
      </c>
      <c r="C439" s="33" t="s">
        <v>17480</v>
      </c>
      <c r="D439" s="16" t="s">
        <v>17471</v>
      </c>
      <c r="E439" s="103" t="s">
        <v>26</v>
      </c>
      <c r="F439" s="18" t="s">
        <v>26</v>
      </c>
      <c r="G439" s="111" t="s">
        <v>26</v>
      </c>
      <c r="H439" s="102" t="s">
        <v>323</v>
      </c>
      <c r="I439" s="21">
        <v>2000000</v>
      </c>
      <c r="J439" s="71">
        <v>99.960999999999999</v>
      </c>
      <c r="K439" s="21">
        <v>1999220</v>
      </c>
      <c r="L439" s="21">
        <v>2000000</v>
      </c>
      <c r="M439" s="21">
        <v>2000000</v>
      </c>
      <c r="N439" s="21"/>
      <c r="O439" s="21"/>
      <c r="P439" s="21"/>
      <c r="Q439" s="21"/>
      <c r="R439" s="22">
        <v>1.671</v>
      </c>
      <c r="S439" s="22">
        <v>1.671</v>
      </c>
      <c r="T439" s="20" t="s">
        <v>89</v>
      </c>
      <c r="U439" s="21">
        <v>2785</v>
      </c>
      <c r="V439" s="21">
        <v>5941</v>
      </c>
      <c r="W439" s="34">
        <v>41172</v>
      </c>
      <c r="X439" s="34">
        <v>43435</v>
      </c>
      <c r="Y439" s="114" t="s">
        <v>13646</v>
      </c>
      <c r="Z439" s="70" t="s">
        <v>4927</v>
      </c>
      <c r="AA439" s="20" t="s">
        <v>4926</v>
      </c>
      <c r="AB439" s="109"/>
      <c r="AC439" s="19"/>
      <c r="AD439" s="22"/>
      <c r="AE439" s="19"/>
    </row>
    <row r="440" spans="2:31" x14ac:dyDescent="0.2">
      <c r="B440" s="14" t="s">
        <v>17479</v>
      </c>
      <c r="C440" s="33" t="s">
        <v>17478</v>
      </c>
      <c r="D440" s="16" t="s">
        <v>17471</v>
      </c>
      <c r="E440" s="103" t="s">
        <v>26</v>
      </c>
      <c r="F440" s="18" t="s">
        <v>26</v>
      </c>
      <c r="G440" s="111" t="s">
        <v>26</v>
      </c>
      <c r="H440" s="102" t="s">
        <v>323</v>
      </c>
      <c r="I440" s="21">
        <v>6000000</v>
      </c>
      <c r="J440" s="71">
        <v>100.934</v>
      </c>
      <c r="K440" s="21">
        <v>6056040</v>
      </c>
      <c r="L440" s="21">
        <v>6000000</v>
      </c>
      <c r="M440" s="21">
        <v>6000000</v>
      </c>
      <c r="N440" s="21"/>
      <c r="O440" s="21"/>
      <c r="P440" s="21"/>
      <c r="Q440" s="21"/>
      <c r="R440" s="22">
        <v>3.0369999999999999</v>
      </c>
      <c r="S440" s="22">
        <v>3.0369999999999999</v>
      </c>
      <c r="T440" s="20" t="s">
        <v>89</v>
      </c>
      <c r="U440" s="21">
        <v>15185</v>
      </c>
      <c r="V440" s="21">
        <v>32395</v>
      </c>
      <c r="W440" s="34">
        <v>41172</v>
      </c>
      <c r="X440" s="34">
        <v>45992</v>
      </c>
      <c r="Y440" s="114" t="s">
        <v>13646</v>
      </c>
      <c r="Z440" s="70" t="s">
        <v>4927</v>
      </c>
      <c r="AA440" s="20" t="s">
        <v>4926</v>
      </c>
      <c r="AB440" s="109"/>
      <c r="AC440" s="19"/>
      <c r="AD440" s="22"/>
      <c r="AE440" s="19"/>
    </row>
    <row r="441" spans="2:31" x14ac:dyDescent="0.2">
      <c r="B441" s="14" t="s">
        <v>17477</v>
      </c>
      <c r="C441" s="33" t="s">
        <v>17476</v>
      </c>
      <c r="D441" s="16" t="s">
        <v>17471</v>
      </c>
      <c r="E441" s="103" t="s">
        <v>26</v>
      </c>
      <c r="F441" s="18" t="s">
        <v>26</v>
      </c>
      <c r="G441" s="111" t="s">
        <v>26</v>
      </c>
      <c r="H441" s="102" t="s">
        <v>323</v>
      </c>
      <c r="I441" s="21">
        <v>11204112</v>
      </c>
      <c r="J441" s="71">
        <v>101.105</v>
      </c>
      <c r="K441" s="21">
        <v>11182213</v>
      </c>
      <c r="L441" s="21">
        <v>11060000</v>
      </c>
      <c r="M441" s="21">
        <v>11201692</v>
      </c>
      <c r="N441" s="21"/>
      <c r="O441" s="21">
        <v>-2420</v>
      </c>
      <c r="P441" s="21"/>
      <c r="Q441" s="21"/>
      <c r="R441" s="22">
        <v>3.137</v>
      </c>
      <c r="S441" s="22">
        <v>3.024</v>
      </c>
      <c r="T441" s="20" t="s">
        <v>89</v>
      </c>
      <c r="U441" s="21">
        <v>28913</v>
      </c>
      <c r="V441" s="21">
        <v>61680</v>
      </c>
      <c r="W441" s="34">
        <v>41177</v>
      </c>
      <c r="X441" s="34">
        <v>46357</v>
      </c>
      <c r="Y441" s="114" t="s">
        <v>13646</v>
      </c>
      <c r="Z441" s="70" t="s">
        <v>4927</v>
      </c>
      <c r="AA441" s="20" t="s">
        <v>4926</v>
      </c>
      <c r="AB441" s="109"/>
      <c r="AC441" s="19"/>
      <c r="AD441" s="22"/>
      <c r="AE441" s="19"/>
    </row>
    <row r="442" spans="2:31" x14ac:dyDescent="0.2">
      <c r="B442" s="14" t="s">
        <v>17475</v>
      </c>
      <c r="C442" s="33" t="s">
        <v>17474</v>
      </c>
      <c r="D442" s="16" t="s">
        <v>17471</v>
      </c>
      <c r="E442" s="103" t="s">
        <v>26</v>
      </c>
      <c r="F442" s="18" t="s">
        <v>26</v>
      </c>
      <c r="G442" s="111" t="s">
        <v>26</v>
      </c>
      <c r="H442" s="102" t="s">
        <v>323</v>
      </c>
      <c r="I442" s="21">
        <v>3000000</v>
      </c>
      <c r="J442" s="71">
        <v>101.16500000000001</v>
      </c>
      <c r="K442" s="21">
        <v>3034950</v>
      </c>
      <c r="L442" s="21">
        <v>3000000</v>
      </c>
      <c r="M442" s="21">
        <v>3000000</v>
      </c>
      <c r="N442" s="21"/>
      <c r="O442" s="21"/>
      <c r="P442" s="21"/>
      <c r="Q442" s="21"/>
      <c r="R442" s="22">
        <v>3.2370000000000001</v>
      </c>
      <c r="S442" s="22">
        <v>3.2370000000000001</v>
      </c>
      <c r="T442" s="20" t="s">
        <v>89</v>
      </c>
      <c r="U442" s="21">
        <v>8093</v>
      </c>
      <c r="V442" s="21">
        <v>17264</v>
      </c>
      <c r="W442" s="34">
        <v>41172</v>
      </c>
      <c r="X442" s="34">
        <v>46722</v>
      </c>
      <c r="Y442" s="114" t="s">
        <v>13646</v>
      </c>
      <c r="Z442" s="70" t="s">
        <v>4927</v>
      </c>
      <c r="AA442" s="20" t="s">
        <v>4926</v>
      </c>
      <c r="AB442" s="109"/>
      <c r="AC442" s="19"/>
      <c r="AD442" s="22"/>
      <c r="AE442" s="19"/>
    </row>
    <row r="443" spans="2:31" x14ac:dyDescent="0.2">
      <c r="B443" s="14" t="s">
        <v>17473</v>
      </c>
      <c r="C443" s="33" t="s">
        <v>17472</v>
      </c>
      <c r="D443" s="16" t="s">
        <v>17471</v>
      </c>
      <c r="E443" s="103" t="s">
        <v>26</v>
      </c>
      <c r="F443" s="18" t="s">
        <v>26</v>
      </c>
      <c r="G443" s="111" t="s">
        <v>26</v>
      </c>
      <c r="H443" s="102" t="s">
        <v>323</v>
      </c>
      <c r="I443" s="21">
        <v>22340600</v>
      </c>
      <c r="J443" s="71">
        <v>117.20399999999999</v>
      </c>
      <c r="K443" s="21">
        <v>23440800</v>
      </c>
      <c r="L443" s="21">
        <v>20000000</v>
      </c>
      <c r="M443" s="21">
        <v>22012196</v>
      </c>
      <c r="N443" s="21"/>
      <c r="O443" s="21">
        <v>-246911</v>
      </c>
      <c r="P443" s="21"/>
      <c r="Q443" s="21"/>
      <c r="R443" s="22">
        <v>4</v>
      </c>
      <c r="S443" s="22">
        <v>2.4900000000000002</v>
      </c>
      <c r="T443" s="20" t="s">
        <v>4965</v>
      </c>
      <c r="U443" s="21">
        <v>133333</v>
      </c>
      <c r="V443" s="21">
        <v>800000</v>
      </c>
      <c r="W443" s="34">
        <v>40772</v>
      </c>
      <c r="X443" s="34">
        <v>43952</v>
      </c>
      <c r="Y443" s="114" t="s">
        <v>13646</v>
      </c>
      <c r="Z443" s="70" t="s">
        <v>4927</v>
      </c>
      <c r="AA443" s="20" t="s">
        <v>4926</v>
      </c>
      <c r="AB443" s="109"/>
      <c r="AC443" s="19"/>
      <c r="AD443" s="22"/>
      <c r="AE443" s="19"/>
    </row>
    <row r="444" spans="2:31" x14ac:dyDescent="0.2">
      <c r="B444" s="14" t="s">
        <v>17470</v>
      </c>
      <c r="C444" s="33" t="s">
        <v>17469</v>
      </c>
      <c r="D444" s="16" t="s">
        <v>17468</v>
      </c>
      <c r="E444" s="103" t="s">
        <v>26</v>
      </c>
      <c r="F444" s="18" t="s">
        <v>26</v>
      </c>
      <c r="G444" s="111" t="s">
        <v>26</v>
      </c>
      <c r="H444" s="102" t="s">
        <v>590</v>
      </c>
      <c r="I444" s="21">
        <v>9600000</v>
      </c>
      <c r="J444" s="71">
        <v>108.126</v>
      </c>
      <c r="K444" s="21">
        <v>10380096</v>
      </c>
      <c r="L444" s="21">
        <v>9600000</v>
      </c>
      <c r="M444" s="21">
        <v>9600000</v>
      </c>
      <c r="N444" s="21"/>
      <c r="O444" s="21"/>
      <c r="P444" s="21"/>
      <c r="Q444" s="21"/>
      <c r="R444" s="22">
        <v>5.9370000000000003</v>
      </c>
      <c r="S444" s="22">
        <v>5.9370000000000003</v>
      </c>
      <c r="T444" s="20" t="s">
        <v>4949</v>
      </c>
      <c r="U444" s="21">
        <v>142488</v>
      </c>
      <c r="V444" s="21">
        <v>569952</v>
      </c>
      <c r="W444" s="34">
        <v>37893</v>
      </c>
      <c r="X444" s="34">
        <v>52505</v>
      </c>
      <c r="Y444" s="114" t="s">
        <v>13646</v>
      </c>
      <c r="Z444" s="70" t="s">
        <v>4927</v>
      </c>
      <c r="AA444" s="20" t="s">
        <v>4926</v>
      </c>
      <c r="AB444" s="109"/>
      <c r="AC444" s="19"/>
      <c r="AD444" s="22"/>
      <c r="AE444" s="19"/>
    </row>
    <row r="445" spans="2:31" x14ac:dyDescent="0.2">
      <c r="B445" s="14" t="s">
        <v>17467</v>
      </c>
      <c r="C445" s="33" t="s">
        <v>17466</v>
      </c>
      <c r="D445" s="16" t="s">
        <v>17459</v>
      </c>
      <c r="E445" s="103" t="s">
        <v>26</v>
      </c>
      <c r="F445" s="18" t="s">
        <v>26</v>
      </c>
      <c r="G445" s="111" t="s">
        <v>26</v>
      </c>
      <c r="H445" s="102" t="s">
        <v>334</v>
      </c>
      <c r="I445" s="21">
        <v>1052693</v>
      </c>
      <c r="J445" s="71">
        <v>101.691</v>
      </c>
      <c r="K445" s="21">
        <v>1027079</v>
      </c>
      <c r="L445" s="21">
        <v>1010000</v>
      </c>
      <c r="M445" s="21">
        <v>1013241</v>
      </c>
      <c r="N445" s="21"/>
      <c r="O445" s="21">
        <v>-6901</v>
      </c>
      <c r="P445" s="21"/>
      <c r="Q445" s="21"/>
      <c r="R445" s="22">
        <v>5</v>
      </c>
      <c r="S445" s="22">
        <v>4.21</v>
      </c>
      <c r="T445" s="20" t="s">
        <v>89</v>
      </c>
      <c r="U445" s="21">
        <v>4208</v>
      </c>
      <c r="V445" s="21">
        <v>50500</v>
      </c>
      <c r="W445" s="34">
        <v>39170</v>
      </c>
      <c r="X445" s="34">
        <v>41426</v>
      </c>
      <c r="Y445" s="114" t="s">
        <v>13572</v>
      </c>
      <c r="Z445" s="70" t="s">
        <v>4927</v>
      </c>
      <c r="AA445" s="20" t="s">
        <v>4926</v>
      </c>
      <c r="AB445" s="109"/>
      <c r="AC445" s="19"/>
      <c r="AD445" s="22"/>
      <c r="AE445" s="19"/>
    </row>
    <row r="446" spans="2:31" x14ac:dyDescent="0.2">
      <c r="B446" s="14" t="s">
        <v>17465</v>
      </c>
      <c r="C446" s="33" t="s">
        <v>17464</v>
      </c>
      <c r="D446" s="16" t="s">
        <v>17459</v>
      </c>
      <c r="E446" s="103" t="s">
        <v>26</v>
      </c>
      <c r="F446" s="18" t="s">
        <v>26</v>
      </c>
      <c r="G446" s="111" t="s">
        <v>26</v>
      </c>
      <c r="H446" s="102" t="s">
        <v>334</v>
      </c>
      <c r="I446" s="21">
        <v>1205511</v>
      </c>
      <c r="J446" s="71">
        <v>107.80200000000001</v>
      </c>
      <c r="K446" s="21">
        <v>1239723</v>
      </c>
      <c r="L446" s="21">
        <v>1150000</v>
      </c>
      <c r="M446" s="21">
        <v>1168534</v>
      </c>
      <c r="N446" s="21"/>
      <c r="O446" s="21">
        <v>-6628</v>
      </c>
      <c r="P446" s="21"/>
      <c r="Q446" s="21"/>
      <c r="R446" s="22">
        <v>5</v>
      </c>
      <c r="S446" s="22">
        <v>4.29</v>
      </c>
      <c r="T446" s="20" t="s">
        <v>89</v>
      </c>
      <c r="U446" s="21">
        <v>4792</v>
      </c>
      <c r="V446" s="21">
        <v>57500</v>
      </c>
      <c r="W446" s="34">
        <v>39170</v>
      </c>
      <c r="X446" s="34">
        <v>42156</v>
      </c>
      <c r="Y446" s="114" t="s">
        <v>13572</v>
      </c>
      <c r="Z446" s="70" t="s">
        <v>4927</v>
      </c>
      <c r="AA446" s="20" t="s">
        <v>4926</v>
      </c>
      <c r="AB446" s="109"/>
      <c r="AC446" s="19"/>
      <c r="AD446" s="22"/>
      <c r="AE446" s="19"/>
    </row>
    <row r="447" spans="2:31" x14ac:dyDescent="0.2">
      <c r="B447" s="14" t="s">
        <v>17463</v>
      </c>
      <c r="C447" s="33" t="s">
        <v>17462</v>
      </c>
      <c r="D447" s="16" t="s">
        <v>17459</v>
      </c>
      <c r="E447" s="103" t="s">
        <v>26</v>
      </c>
      <c r="F447" s="18" t="s">
        <v>26</v>
      </c>
      <c r="G447" s="111" t="s">
        <v>26</v>
      </c>
      <c r="H447" s="102" t="s">
        <v>334</v>
      </c>
      <c r="I447" s="21">
        <v>262515</v>
      </c>
      <c r="J447" s="71">
        <v>109.55800000000001</v>
      </c>
      <c r="K447" s="21">
        <v>273895</v>
      </c>
      <c r="L447" s="21">
        <v>250000</v>
      </c>
      <c r="M447" s="21">
        <v>255263</v>
      </c>
      <c r="N447" s="21"/>
      <c r="O447" s="21">
        <v>-1302</v>
      </c>
      <c r="P447" s="21"/>
      <c r="Q447" s="21"/>
      <c r="R447" s="22">
        <v>5</v>
      </c>
      <c r="S447" s="22">
        <v>4.33</v>
      </c>
      <c r="T447" s="20" t="s">
        <v>89</v>
      </c>
      <c r="U447" s="21">
        <v>1042</v>
      </c>
      <c r="V447" s="21">
        <v>12500</v>
      </c>
      <c r="W447" s="34">
        <v>39170</v>
      </c>
      <c r="X447" s="34">
        <v>42522</v>
      </c>
      <c r="Y447" s="114" t="s">
        <v>13572</v>
      </c>
      <c r="Z447" s="70" t="s">
        <v>4927</v>
      </c>
      <c r="AA447" s="20" t="s">
        <v>4926</v>
      </c>
      <c r="AB447" s="109"/>
      <c r="AC447" s="31"/>
      <c r="AD447" s="22"/>
      <c r="AE447" s="31"/>
    </row>
    <row r="448" spans="2:31" x14ac:dyDescent="0.2">
      <c r="B448" s="14" t="s">
        <v>17461</v>
      </c>
      <c r="C448" s="33" t="s">
        <v>17460</v>
      </c>
      <c r="D448" s="16" t="s">
        <v>17459</v>
      </c>
      <c r="E448" s="103" t="s">
        <v>26</v>
      </c>
      <c r="F448" s="18" t="s">
        <v>26</v>
      </c>
      <c r="G448" s="111" t="s">
        <v>4412</v>
      </c>
      <c r="H448" s="102" t="s">
        <v>323</v>
      </c>
      <c r="I448" s="21">
        <v>4682196</v>
      </c>
      <c r="J448" s="71">
        <v>100.033</v>
      </c>
      <c r="K448" s="21">
        <v>4871607</v>
      </c>
      <c r="L448" s="21">
        <v>4870000</v>
      </c>
      <c r="M448" s="21">
        <v>4730933</v>
      </c>
      <c r="N448" s="21"/>
      <c r="O448" s="21">
        <v>6043</v>
      </c>
      <c r="P448" s="21"/>
      <c r="Q448" s="21"/>
      <c r="R448" s="22">
        <v>5.3</v>
      </c>
      <c r="S448" s="22">
        <v>5.5739999999999998</v>
      </c>
      <c r="T448" s="20" t="s">
        <v>4965</v>
      </c>
      <c r="U448" s="21">
        <v>32981</v>
      </c>
      <c r="V448" s="21">
        <v>258110</v>
      </c>
      <c r="W448" s="34">
        <v>36726</v>
      </c>
      <c r="X448" s="34">
        <v>46888</v>
      </c>
      <c r="Y448" s="114" t="s">
        <v>13572</v>
      </c>
      <c r="Z448" s="70" t="s">
        <v>4927</v>
      </c>
      <c r="AA448" s="20" t="s">
        <v>4926</v>
      </c>
      <c r="AB448" s="109"/>
      <c r="AC448" s="28">
        <v>41409</v>
      </c>
      <c r="AD448" s="22">
        <v>100</v>
      </c>
      <c r="AE448" s="19"/>
    </row>
    <row r="449" spans="2:31" x14ac:dyDescent="0.2">
      <c r="B449" s="14" t="s">
        <v>17458</v>
      </c>
      <c r="C449" s="33" t="s">
        <v>17457</v>
      </c>
      <c r="D449" s="16" t="s">
        <v>17454</v>
      </c>
      <c r="E449" s="103" t="s">
        <v>26</v>
      </c>
      <c r="F449" s="18" t="s">
        <v>26</v>
      </c>
      <c r="G449" s="111" t="s">
        <v>26</v>
      </c>
      <c r="H449" s="102" t="s">
        <v>4412</v>
      </c>
      <c r="I449" s="21">
        <v>30000000</v>
      </c>
      <c r="J449" s="71">
        <v>102.148</v>
      </c>
      <c r="K449" s="21">
        <v>30644400</v>
      </c>
      <c r="L449" s="21">
        <v>30000000</v>
      </c>
      <c r="M449" s="21">
        <v>30000000</v>
      </c>
      <c r="N449" s="21"/>
      <c r="O449" s="21"/>
      <c r="P449" s="21"/>
      <c r="Q449" s="21"/>
      <c r="R449" s="22">
        <v>5.74</v>
      </c>
      <c r="S449" s="22">
        <v>5.7389999999999999</v>
      </c>
      <c r="T449" s="20" t="s">
        <v>85</v>
      </c>
      <c r="U449" s="21">
        <v>861000</v>
      </c>
      <c r="V449" s="21">
        <v>1722000</v>
      </c>
      <c r="W449" s="34">
        <v>36659</v>
      </c>
      <c r="X449" s="34">
        <v>41422</v>
      </c>
      <c r="Y449" s="114" t="s">
        <v>13646</v>
      </c>
      <c r="Z449" s="70" t="s">
        <v>531</v>
      </c>
      <c r="AA449" s="20" t="s">
        <v>26</v>
      </c>
      <c r="AB449" s="109"/>
      <c r="AC449" s="19"/>
      <c r="AD449" s="22"/>
      <c r="AE449" s="19"/>
    </row>
    <row r="450" spans="2:31" x14ac:dyDescent="0.2">
      <c r="B450" s="14" t="s">
        <v>17456</v>
      </c>
      <c r="C450" s="33" t="s">
        <v>17455</v>
      </c>
      <c r="D450" s="16" t="s">
        <v>17454</v>
      </c>
      <c r="E450" s="103" t="s">
        <v>26</v>
      </c>
      <c r="F450" s="18" t="s">
        <v>26</v>
      </c>
      <c r="G450" s="111" t="s">
        <v>26</v>
      </c>
      <c r="H450" s="102" t="s">
        <v>4412</v>
      </c>
      <c r="I450" s="21">
        <v>10000000</v>
      </c>
      <c r="J450" s="71">
        <v>125.956</v>
      </c>
      <c r="K450" s="21">
        <v>12595600</v>
      </c>
      <c r="L450" s="21">
        <v>10000000</v>
      </c>
      <c r="M450" s="21">
        <v>10000000</v>
      </c>
      <c r="N450" s="21"/>
      <c r="O450" s="21"/>
      <c r="P450" s="21"/>
      <c r="Q450" s="21"/>
      <c r="R450" s="22">
        <v>6.45</v>
      </c>
      <c r="S450" s="22">
        <v>6.4489999999999998</v>
      </c>
      <c r="T450" s="20" t="s">
        <v>85</v>
      </c>
      <c r="U450" s="21">
        <v>322500</v>
      </c>
      <c r="V450" s="21">
        <v>645000</v>
      </c>
      <c r="W450" s="34">
        <v>39569</v>
      </c>
      <c r="X450" s="34">
        <v>43248</v>
      </c>
      <c r="Y450" s="114" t="s">
        <v>13646</v>
      </c>
      <c r="Z450" s="70" t="s">
        <v>531</v>
      </c>
      <c r="AA450" s="20" t="s">
        <v>26</v>
      </c>
      <c r="AB450" s="109"/>
      <c r="AC450" s="19"/>
      <c r="AD450" s="22"/>
      <c r="AE450" s="19"/>
    </row>
    <row r="451" spans="2:31" x14ac:dyDescent="0.2">
      <c r="B451" s="14" t="s">
        <v>17453</v>
      </c>
      <c r="C451" s="33" t="s">
        <v>17452</v>
      </c>
      <c r="D451" s="16" t="s">
        <v>17449</v>
      </c>
      <c r="E451" s="103" t="s">
        <v>26</v>
      </c>
      <c r="F451" s="18" t="s">
        <v>26</v>
      </c>
      <c r="G451" s="111" t="s">
        <v>26</v>
      </c>
      <c r="H451" s="102" t="s">
        <v>323</v>
      </c>
      <c r="I451" s="21">
        <v>7480050</v>
      </c>
      <c r="J451" s="71">
        <v>100.935</v>
      </c>
      <c r="K451" s="21">
        <v>7570125</v>
      </c>
      <c r="L451" s="21">
        <v>7500000</v>
      </c>
      <c r="M451" s="21">
        <v>7480344</v>
      </c>
      <c r="N451" s="21"/>
      <c r="O451" s="21">
        <v>294</v>
      </c>
      <c r="P451" s="21"/>
      <c r="Q451" s="21"/>
      <c r="R451" s="22">
        <v>2.95</v>
      </c>
      <c r="S451" s="22">
        <v>2.9809999999999999</v>
      </c>
      <c r="T451" s="20" t="s">
        <v>4965</v>
      </c>
      <c r="U451" s="21">
        <v>37490</v>
      </c>
      <c r="V451" s="21"/>
      <c r="W451" s="34">
        <v>41207</v>
      </c>
      <c r="X451" s="34">
        <v>44866</v>
      </c>
      <c r="Y451" s="114" t="s">
        <v>16381</v>
      </c>
      <c r="Z451" s="70" t="s">
        <v>4927</v>
      </c>
      <c r="AA451" s="20" t="s">
        <v>4926</v>
      </c>
      <c r="AB451" s="109"/>
      <c r="AC451" s="19"/>
      <c r="AD451" s="22"/>
      <c r="AE451" s="19"/>
    </row>
    <row r="452" spans="2:31" x14ac:dyDescent="0.2">
      <c r="B452" s="14" t="s">
        <v>17451</v>
      </c>
      <c r="C452" s="33" t="s">
        <v>17450</v>
      </c>
      <c r="D452" s="16" t="s">
        <v>17449</v>
      </c>
      <c r="E452" s="103" t="s">
        <v>26</v>
      </c>
      <c r="F452" s="18" t="s">
        <v>26</v>
      </c>
      <c r="G452" s="111" t="s">
        <v>590</v>
      </c>
      <c r="H452" s="102" t="s">
        <v>323</v>
      </c>
      <c r="I452" s="21">
        <v>6985090</v>
      </c>
      <c r="J452" s="71">
        <v>101.983</v>
      </c>
      <c r="K452" s="21">
        <v>7138810</v>
      </c>
      <c r="L452" s="21">
        <v>7000000</v>
      </c>
      <c r="M452" s="21">
        <v>6984766</v>
      </c>
      <c r="N452" s="21"/>
      <c r="O452" s="21">
        <v>-324</v>
      </c>
      <c r="P452" s="21"/>
      <c r="Q452" s="21"/>
      <c r="R452" s="22">
        <v>4.3499999999999996</v>
      </c>
      <c r="S452" s="22">
        <v>4.3630000000000004</v>
      </c>
      <c r="T452" s="20" t="s">
        <v>4965</v>
      </c>
      <c r="U452" s="21">
        <v>51596</v>
      </c>
      <c r="V452" s="21"/>
      <c r="W452" s="34">
        <v>41207</v>
      </c>
      <c r="X452" s="34">
        <v>52171</v>
      </c>
      <c r="Y452" s="114" t="s">
        <v>16381</v>
      </c>
      <c r="Z452" s="70" t="s">
        <v>4927</v>
      </c>
      <c r="AA452" s="20" t="s">
        <v>4926</v>
      </c>
      <c r="AB452" s="109"/>
      <c r="AC452" s="19"/>
      <c r="AD452" s="22"/>
      <c r="AE452" s="19"/>
    </row>
    <row r="453" spans="2:31" x14ac:dyDescent="0.2">
      <c r="B453" s="14" t="s">
        <v>17448</v>
      </c>
      <c r="C453" s="33" t="s">
        <v>17447</v>
      </c>
      <c r="D453" s="16" t="s">
        <v>17436</v>
      </c>
      <c r="E453" s="103" t="s">
        <v>26</v>
      </c>
      <c r="F453" s="18" t="s">
        <v>26</v>
      </c>
      <c r="G453" s="111" t="s">
        <v>26</v>
      </c>
      <c r="H453" s="102" t="s">
        <v>323</v>
      </c>
      <c r="I453" s="21">
        <v>3720261</v>
      </c>
      <c r="J453" s="71">
        <v>106.03100000000001</v>
      </c>
      <c r="K453" s="21">
        <v>3668673</v>
      </c>
      <c r="L453" s="21">
        <v>3460000</v>
      </c>
      <c r="M453" s="21">
        <v>3507258</v>
      </c>
      <c r="N453" s="21"/>
      <c r="O453" s="21">
        <v>-27742</v>
      </c>
      <c r="P453" s="21"/>
      <c r="Q453" s="21"/>
      <c r="R453" s="22">
        <v>5.25</v>
      </c>
      <c r="S453" s="22">
        <v>4.3</v>
      </c>
      <c r="T453" s="20" t="s">
        <v>85</v>
      </c>
      <c r="U453" s="21">
        <v>90825</v>
      </c>
      <c r="V453" s="21">
        <v>181650</v>
      </c>
      <c r="W453" s="34">
        <v>38225</v>
      </c>
      <c r="X453" s="34">
        <v>41821</v>
      </c>
      <c r="Y453" s="114" t="s">
        <v>16122</v>
      </c>
      <c r="Z453" s="70" t="s">
        <v>4927</v>
      </c>
      <c r="AA453" s="20" t="s">
        <v>4926</v>
      </c>
      <c r="AB453" s="109"/>
      <c r="AC453" s="19"/>
      <c r="AD453" s="22"/>
      <c r="AE453" s="19"/>
    </row>
    <row r="454" spans="2:31" x14ac:dyDescent="0.2">
      <c r="B454" s="14" t="s">
        <v>17446</v>
      </c>
      <c r="C454" s="33" t="s">
        <v>17445</v>
      </c>
      <c r="D454" s="16" t="s">
        <v>17436</v>
      </c>
      <c r="E454" s="103" t="s">
        <v>26</v>
      </c>
      <c r="F454" s="18" t="s">
        <v>26</v>
      </c>
      <c r="G454" s="111" t="s">
        <v>4412</v>
      </c>
      <c r="H454" s="102" t="s">
        <v>323</v>
      </c>
      <c r="I454" s="21">
        <v>3902109</v>
      </c>
      <c r="J454" s="71">
        <v>105.86199999999999</v>
      </c>
      <c r="K454" s="21">
        <v>3874549</v>
      </c>
      <c r="L454" s="21">
        <v>3660000</v>
      </c>
      <c r="M454" s="21">
        <v>3704149</v>
      </c>
      <c r="N454" s="21"/>
      <c r="O454" s="21">
        <v>-27459</v>
      </c>
      <c r="P454" s="21"/>
      <c r="Q454" s="21"/>
      <c r="R454" s="22">
        <v>5.25</v>
      </c>
      <c r="S454" s="22">
        <v>4.41</v>
      </c>
      <c r="T454" s="20" t="s">
        <v>85</v>
      </c>
      <c r="U454" s="21">
        <v>96075</v>
      </c>
      <c r="V454" s="21">
        <v>192150</v>
      </c>
      <c r="W454" s="34">
        <v>38225</v>
      </c>
      <c r="X454" s="34">
        <v>42186</v>
      </c>
      <c r="Y454" s="114" t="s">
        <v>16122</v>
      </c>
      <c r="Z454" s="70" t="s">
        <v>4927</v>
      </c>
      <c r="AA454" s="20" t="s">
        <v>4926</v>
      </c>
      <c r="AB454" s="109"/>
      <c r="AC454" s="28">
        <v>41821</v>
      </c>
      <c r="AD454" s="22">
        <v>100</v>
      </c>
      <c r="AE454" s="28">
        <v>41821</v>
      </c>
    </row>
    <row r="455" spans="2:31" x14ac:dyDescent="0.2">
      <c r="B455" s="14" t="s">
        <v>17444</v>
      </c>
      <c r="C455" s="33" t="s">
        <v>17443</v>
      </c>
      <c r="D455" s="16" t="s">
        <v>17436</v>
      </c>
      <c r="E455" s="103" t="s">
        <v>26</v>
      </c>
      <c r="F455" s="18" t="s">
        <v>26</v>
      </c>
      <c r="G455" s="111" t="s">
        <v>26</v>
      </c>
      <c r="H455" s="102" t="s">
        <v>323</v>
      </c>
      <c r="I455" s="21">
        <v>2867186</v>
      </c>
      <c r="J455" s="71">
        <v>101.43300000000001</v>
      </c>
      <c r="K455" s="21">
        <v>2870554</v>
      </c>
      <c r="L455" s="21">
        <v>2830000</v>
      </c>
      <c r="M455" s="21">
        <v>2835716</v>
      </c>
      <c r="N455" s="21"/>
      <c r="O455" s="21">
        <v>-10776</v>
      </c>
      <c r="P455" s="21"/>
      <c r="Q455" s="21"/>
      <c r="R455" s="22">
        <v>3.25</v>
      </c>
      <c r="S455" s="22">
        <v>2.84</v>
      </c>
      <c r="T455" s="20" t="s">
        <v>85</v>
      </c>
      <c r="U455" s="21">
        <v>45988</v>
      </c>
      <c r="V455" s="21">
        <v>91975</v>
      </c>
      <c r="W455" s="34">
        <v>40191</v>
      </c>
      <c r="X455" s="34">
        <v>41456</v>
      </c>
      <c r="Y455" s="114" t="s">
        <v>16122</v>
      </c>
      <c r="Z455" s="70" t="s">
        <v>4927</v>
      </c>
      <c r="AA455" s="20" t="s">
        <v>4926</v>
      </c>
      <c r="AB455" s="109"/>
      <c r="AC455" s="19"/>
      <c r="AD455" s="22"/>
      <c r="AE455" s="19"/>
    </row>
    <row r="456" spans="2:31" x14ac:dyDescent="0.2">
      <c r="B456" s="14" t="s">
        <v>17442</v>
      </c>
      <c r="C456" s="33" t="s">
        <v>17441</v>
      </c>
      <c r="D456" s="16" t="s">
        <v>17436</v>
      </c>
      <c r="E456" s="103" t="s">
        <v>26</v>
      </c>
      <c r="F456" s="18" t="s">
        <v>26</v>
      </c>
      <c r="G456" s="111" t="s">
        <v>26</v>
      </c>
      <c r="H456" s="102" t="s">
        <v>323</v>
      </c>
      <c r="I456" s="21">
        <v>2850851</v>
      </c>
      <c r="J456" s="71">
        <v>103.45</v>
      </c>
      <c r="K456" s="21">
        <v>2917290</v>
      </c>
      <c r="L456" s="21">
        <v>2820000</v>
      </c>
      <c r="M456" s="21">
        <v>2831053</v>
      </c>
      <c r="N456" s="21"/>
      <c r="O456" s="21">
        <v>-6788</v>
      </c>
      <c r="P456" s="21"/>
      <c r="Q456" s="21"/>
      <c r="R456" s="22">
        <v>3.5</v>
      </c>
      <c r="S456" s="22">
        <v>3.23</v>
      </c>
      <c r="T456" s="20" t="s">
        <v>85</v>
      </c>
      <c r="U456" s="21">
        <v>49350</v>
      </c>
      <c r="V456" s="21">
        <v>98700</v>
      </c>
      <c r="W456" s="34">
        <v>40191</v>
      </c>
      <c r="X456" s="34">
        <v>41821</v>
      </c>
      <c r="Y456" s="114" t="s">
        <v>16122</v>
      </c>
      <c r="Z456" s="70" t="s">
        <v>4927</v>
      </c>
      <c r="AA456" s="20" t="s">
        <v>4926</v>
      </c>
      <c r="AB456" s="109"/>
      <c r="AC456" s="19"/>
      <c r="AD456" s="22"/>
      <c r="AE456" s="19"/>
    </row>
    <row r="457" spans="2:31" x14ac:dyDescent="0.2">
      <c r="B457" s="14" t="s">
        <v>17440</v>
      </c>
      <c r="C457" s="33" t="s">
        <v>17439</v>
      </c>
      <c r="D457" s="16" t="s">
        <v>17436</v>
      </c>
      <c r="E457" s="103" t="s">
        <v>26</v>
      </c>
      <c r="F457" s="18" t="s">
        <v>26</v>
      </c>
      <c r="G457" s="111" t="s">
        <v>26</v>
      </c>
      <c r="H457" s="102" t="s">
        <v>323</v>
      </c>
      <c r="I457" s="21">
        <v>2355335</v>
      </c>
      <c r="J457" s="71">
        <v>105.98399999999999</v>
      </c>
      <c r="K457" s="21">
        <v>2517120</v>
      </c>
      <c r="L457" s="21">
        <v>2375000</v>
      </c>
      <c r="M457" s="21">
        <v>2365433</v>
      </c>
      <c r="N457" s="21"/>
      <c r="O457" s="21">
        <v>3477</v>
      </c>
      <c r="P457" s="21"/>
      <c r="Q457" s="21"/>
      <c r="R457" s="22">
        <v>3.5</v>
      </c>
      <c r="S457" s="22">
        <v>3.67</v>
      </c>
      <c r="T457" s="20" t="s">
        <v>85</v>
      </c>
      <c r="U457" s="21">
        <v>41563</v>
      </c>
      <c r="V457" s="21">
        <v>83125</v>
      </c>
      <c r="W457" s="34">
        <v>40191</v>
      </c>
      <c r="X457" s="34">
        <v>42186</v>
      </c>
      <c r="Y457" s="114" t="s">
        <v>16122</v>
      </c>
      <c r="Z457" s="70" t="s">
        <v>4927</v>
      </c>
      <c r="AA457" s="20" t="s">
        <v>4926</v>
      </c>
      <c r="AB457" s="109"/>
      <c r="AC457" s="19"/>
      <c r="AD457" s="22"/>
      <c r="AE457" s="19"/>
    </row>
    <row r="458" spans="2:31" x14ac:dyDescent="0.2">
      <c r="B458" s="14" t="s">
        <v>17438</v>
      </c>
      <c r="C458" s="33" t="s">
        <v>17437</v>
      </c>
      <c r="D458" s="16" t="s">
        <v>17436</v>
      </c>
      <c r="E458" s="103" t="s">
        <v>26</v>
      </c>
      <c r="F458" s="18" t="s">
        <v>26</v>
      </c>
      <c r="G458" s="111" t="s">
        <v>26</v>
      </c>
      <c r="H458" s="102" t="s">
        <v>323</v>
      </c>
      <c r="I458" s="21">
        <v>3097286</v>
      </c>
      <c r="J458" s="71">
        <v>109.40300000000001</v>
      </c>
      <c r="K458" s="21">
        <v>3413374</v>
      </c>
      <c r="L458" s="21">
        <v>3120000</v>
      </c>
      <c r="M458" s="21">
        <v>3106894</v>
      </c>
      <c r="N458" s="21"/>
      <c r="O458" s="21">
        <v>3338</v>
      </c>
      <c r="P458" s="21"/>
      <c r="Q458" s="21"/>
      <c r="R458" s="22">
        <v>4</v>
      </c>
      <c r="S458" s="22">
        <v>4.13</v>
      </c>
      <c r="T458" s="20" t="s">
        <v>85</v>
      </c>
      <c r="U458" s="21">
        <v>62400</v>
      </c>
      <c r="V458" s="21">
        <v>124800</v>
      </c>
      <c r="W458" s="34">
        <v>40191</v>
      </c>
      <c r="X458" s="34">
        <v>42552</v>
      </c>
      <c r="Y458" s="114" t="s">
        <v>16122</v>
      </c>
      <c r="Z458" s="70" t="s">
        <v>4927</v>
      </c>
      <c r="AA458" s="20" t="s">
        <v>4926</v>
      </c>
      <c r="AB458" s="109"/>
      <c r="AC458" s="19"/>
      <c r="AD458" s="22"/>
      <c r="AE458" s="19"/>
    </row>
    <row r="459" spans="2:31" x14ac:dyDescent="0.2">
      <c r="B459" s="14" t="s">
        <v>17435</v>
      </c>
      <c r="C459" s="33" t="s">
        <v>17434</v>
      </c>
      <c r="D459" s="16" t="s">
        <v>17433</v>
      </c>
      <c r="E459" s="103" t="s">
        <v>26</v>
      </c>
      <c r="F459" s="18" t="s">
        <v>26</v>
      </c>
      <c r="G459" s="111" t="s">
        <v>26</v>
      </c>
      <c r="H459" s="102" t="s">
        <v>323</v>
      </c>
      <c r="I459" s="21">
        <v>4266600</v>
      </c>
      <c r="J459" s="71">
        <v>106.928</v>
      </c>
      <c r="K459" s="21">
        <v>4277120</v>
      </c>
      <c r="L459" s="21">
        <v>4000000</v>
      </c>
      <c r="M459" s="21">
        <v>4064128</v>
      </c>
      <c r="N459" s="21"/>
      <c r="O459" s="21">
        <v>-30031</v>
      </c>
      <c r="P459" s="21"/>
      <c r="Q459" s="21"/>
      <c r="R459" s="22">
        <v>5.125</v>
      </c>
      <c r="S459" s="22">
        <v>4.28</v>
      </c>
      <c r="T459" s="20" t="s">
        <v>85</v>
      </c>
      <c r="U459" s="21">
        <v>102500</v>
      </c>
      <c r="V459" s="21">
        <v>205000</v>
      </c>
      <c r="W459" s="34">
        <v>38427</v>
      </c>
      <c r="X459" s="34">
        <v>50771</v>
      </c>
      <c r="Y459" s="114" t="s">
        <v>13492</v>
      </c>
      <c r="Z459" s="70" t="s">
        <v>4927</v>
      </c>
      <c r="AA459" s="20" t="s">
        <v>4926</v>
      </c>
      <c r="AB459" s="109"/>
      <c r="AC459" s="31"/>
      <c r="AD459" s="22"/>
      <c r="AE459" s="34">
        <v>42005</v>
      </c>
    </row>
    <row r="460" spans="2:31" x14ac:dyDescent="0.2">
      <c r="B460" s="14" t="s">
        <v>17432</v>
      </c>
      <c r="C460" s="33" t="s">
        <v>17431</v>
      </c>
      <c r="D460" s="16" t="s">
        <v>17418</v>
      </c>
      <c r="E460" s="103" t="s">
        <v>26</v>
      </c>
      <c r="F460" s="18" t="s">
        <v>26</v>
      </c>
      <c r="G460" s="111" t="s">
        <v>26</v>
      </c>
      <c r="H460" s="102" t="s">
        <v>323</v>
      </c>
      <c r="I460" s="21">
        <v>1827024</v>
      </c>
      <c r="J460" s="71">
        <v>104.127</v>
      </c>
      <c r="K460" s="21">
        <v>1770159</v>
      </c>
      <c r="L460" s="21">
        <v>1700000</v>
      </c>
      <c r="M460" s="21">
        <v>1762540</v>
      </c>
      <c r="N460" s="21"/>
      <c r="O460" s="21">
        <v>-40821</v>
      </c>
      <c r="P460" s="21"/>
      <c r="Q460" s="21"/>
      <c r="R460" s="22">
        <v>4</v>
      </c>
      <c r="S460" s="22">
        <v>1.51</v>
      </c>
      <c r="T460" s="20" t="s">
        <v>85</v>
      </c>
      <c r="U460" s="21">
        <v>34000</v>
      </c>
      <c r="V460" s="21">
        <v>68000</v>
      </c>
      <c r="W460" s="34">
        <v>40682</v>
      </c>
      <c r="X460" s="34">
        <v>41821</v>
      </c>
      <c r="Y460" s="114" t="s">
        <v>13492</v>
      </c>
      <c r="Z460" s="70" t="s">
        <v>4927</v>
      </c>
      <c r="AA460" s="20" t="s">
        <v>4926</v>
      </c>
      <c r="AB460" s="109"/>
      <c r="AC460" s="31"/>
      <c r="AD460" s="22"/>
      <c r="AE460" s="31"/>
    </row>
    <row r="461" spans="2:31" x14ac:dyDescent="0.2">
      <c r="B461" s="14" t="s">
        <v>17430</v>
      </c>
      <c r="C461" s="33" t="s">
        <v>17429</v>
      </c>
      <c r="D461" s="16" t="s">
        <v>17418</v>
      </c>
      <c r="E461" s="103" t="s">
        <v>26</v>
      </c>
      <c r="F461" s="18" t="s">
        <v>26</v>
      </c>
      <c r="G461" s="111" t="s">
        <v>26</v>
      </c>
      <c r="H461" s="102" t="s">
        <v>323</v>
      </c>
      <c r="I461" s="21">
        <v>4333719</v>
      </c>
      <c r="J461" s="71">
        <v>118.684</v>
      </c>
      <c r="K461" s="21">
        <v>4628676</v>
      </c>
      <c r="L461" s="21">
        <v>3900000</v>
      </c>
      <c r="M461" s="21">
        <v>4275792</v>
      </c>
      <c r="N461" s="21"/>
      <c r="O461" s="21">
        <v>-36761</v>
      </c>
      <c r="P461" s="21"/>
      <c r="Q461" s="21"/>
      <c r="R461" s="22">
        <v>5</v>
      </c>
      <c r="S461" s="22">
        <v>3.67</v>
      </c>
      <c r="T461" s="20" t="s">
        <v>85</v>
      </c>
      <c r="U461" s="21">
        <v>97500</v>
      </c>
      <c r="V461" s="21">
        <v>195000</v>
      </c>
      <c r="W461" s="34">
        <v>40682</v>
      </c>
      <c r="X461" s="34">
        <v>44378</v>
      </c>
      <c r="Y461" s="114" t="s">
        <v>13492</v>
      </c>
      <c r="Z461" s="70" t="s">
        <v>4927</v>
      </c>
      <c r="AA461" s="20" t="s">
        <v>4926</v>
      </c>
      <c r="AB461" s="109"/>
      <c r="AC461" s="19"/>
      <c r="AD461" s="22"/>
      <c r="AE461" s="19"/>
    </row>
    <row r="462" spans="2:31" x14ac:dyDescent="0.2">
      <c r="B462" s="14" t="s">
        <v>17428</v>
      </c>
      <c r="C462" s="33" t="s">
        <v>17427</v>
      </c>
      <c r="D462" s="16" t="s">
        <v>17418</v>
      </c>
      <c r="E462" s="103" t="s">
        <v>26</v>
      </c>
      <c r="F462" s="18" t="s">
        <v>26</v>
      </c>
      <c r="G462" s="111" t="s">
        <v>26</v>
      </c>
      <c r="H462" s="102" t="s">
        <v>323</v>
      </c>
      <c r="I462" s="21">
        <v>709905</v>
      </c>
      <c r="J462" s="71">
        <v>101.81100000000001</v>
      </c>
      <c r="K462" s="21">
        <v>682134</v>
      </c>
      <c r="L462" s="21">
        <v>670000</v>
      </c>
      <c r="M462" s="21">
        <v>679662</v>
      </c>
      <c r="N462" s="21"/>
      <c r="O462" s="21">
        <v>-19135</v>
      </c>
      <c r="P462" s="21"/>
      <c r="Q462" s="21"/>
      <c r="R462" s="22">
        <v>4</v>
      </c>
      <c r="S462" s="22">
        <v>1.1000000000000001</v>
      </c>
      <c r="T462" s="20" t="s">
        <v>85</v>
      </c>
      <c r="U462" s="21">
        <v>13400</v>
      </c>
      <c r="V462" s="21">
        <v>26800</v>
      </c>
      <c r="W462" s="34">
        <v>40682</v>
      </c>
      <c r="X462" s="34">
        <v>41456</v>
      </c>
      <c r="Y462" s="114" t="s">
        <v>13492</v>
      </c>
      <c r="Z462" s="70" t="s">
        <v>4927</v>
      </c>
      <c r="AA462" s="20" t="s">
        <v>4926</v>
      </c>
      <c r="AB462" s="109"/>
      <c r="AC462" s="19"/>
      <c r="AD462" s="22"/>
      <c r="AE462" s="19"/>
    </row>
    <row r="463" spans="2:31" x14ac:dyDescent="0.2">
      <c r="B463" s="14" t="s">
        <v>17426</v>
      </c>
      <c r="C463" s="33" t="s">
        <v>17425</v>
      </c>
      <c r="D463" s="16" t="s">
        <v>17418</v>
      </c>
      <c r="E463" s="103" t="s">
        <v>26</v>
      </c>
      <c r="F463" s="18" t="s">
        <v>26</v>
      </c>
      <c r="G463" s="111" t="s">
        <v>26</v>
      </c>
      <c r="H463" s="102" t="s">
        <v>323</v>
      </c>
      <c r="I463" s="21">
        <v>1123082</v>
      </c>
      <c r="J463" s="71">
        <v>104.127</v>
      </c>
      <c r="K463" s="21">
        <v>1088127</v>
      </c>
      <c r="L463" s="21">
        <v>1045000</v>
      </c>
      <c r="M463" s="21">
        <v>1083444</v>
      </c>
      <c r="N463" s="21"/>
      <c r="O463" s="21">
        <v>-25093</v>
      </c>
      <c r="P463" s="21"/>
      <c r="Q463" s="21"/>
      <c r="R463" s="22">
        <v>4</v>
      </c>
      <c r="S463" s="22">
        <v>1.51</v>
      </c>
      <c r="T463" s="20" t="s">
        <v>85</v>
      </c>
      <c r="U463" s="21">
        <v>20900</v>
      </c>
      <c r="V463" s="21">
        <v>41800</v>
      </c>
      <c r="W463" s="34">
        <v>40682</v>
      </c>
      <c r="X463" s="34">
        <v>41821</v>
      </c>
      <c r="Y463" s="114" t="s">
        <v>13492</v>
      </c>
      <c r="Z463" s="70" t="s">
        <v>4927</v>
      </c>
      <c r="AA463" s="20" t="s">
        <v>4926</v>
      </c>
      <c r="AB463" s="109"/>
      <c r="AC463" s="19"/>
      <c r="AD463" s="22"/>
      <c r="AE463" s="19"/>
    </row>
    <row r="464" spans="2:31" x14ac:dyDescent="0.2">
      <c r="B464" s="14" t="s">
        <v>17424</v>
      </c>
      <c r="C464" s="33" t="s">
        <v>17423</v>
      </c>
      <c r="D464" s="16" t="s">
        <v>17418</v>
      </c>
      <c r="E464" s="103" t="s">
        <v>26</v>
      </c>
      <c r="F464" s="18" t="s">
        <v>26</v>
      </c>
      <c r="G464" s="111" t="s">
        <v>26</v>
      </c>
      <c r="H464" s="102" t="s">
        <v>323</v>
      </c>
      <c r="I464" s="21">
        <v>1763187</v>
      </c>
      <c r="J464" s="71">
        <v>106.47199999999999</v>
      </c>
      <c r="K464" s="21">
        <v>1735494</v>
      </c>
      <c r="L464" s="21">
        <v>1630000</v>
      </c>
      <c r="M464" s="21">
        <v>1712780</v>
      </c>
      <c r="N464" s="21"/>
      <c r="O464" s="21">
        <v>-31931</v>
      </c>
      <c r="P464" s="21"/>
      <c r="Q464" s="21"/>
      <c r="R464" s="22">
        <v>4</v>
      </c>
      <c r="S464" s="22">
        <v>1.91</v>
      </c>
      <c r="T464" s="20" t="s">
        <v>85</v>
      </c>
      <c r="U464" s="21">
        <v>32600</v>
      </c>
      <c r="V464" s="21">
        <v>65200</v>
      </c>
      <c r="W464" s="34">
        <v>40682</v>
      </c>
      <c r="X464" s="34">
        <v>42186</v>
      </c>
      <c r="Y464" s="114" t="s">
        <v>13492</v>
      </c>
      <c r="Z464" s="70" t="s">
        <v>4927</v>
      </c>
      <c r="AA464" s="20" t="s">
        <v>4926</v>
      </c>
      <c r="AB464" s="109"/>
      <c r="AC464" s="19"/>
      <c r="AD464" s="22"/>
      <c r="AE464" s="19"/>
    </row>
    <row r="465" spans="2:31" x14ac:dyDescent="0.2">
      <c r="B465" s="14" t="s">
        <v>17422</v>
      </c>
      <c r="C465" s="33" t="s">
        <v>17421</v>
      </c>
      <c r="D465" s="16" t="s">
        <v>17418</v>
      </c>
      <c r="E465" s="103" t="s">
        <v>26</v>
      </c>
      <c r="F465" s="18" t="s">
        <v>26</v>
      </c>
      <c r="G465" s="111" t="s">
        <v>26</v>
      </c>
      <c r="H465" s="102" t="s">
        <v>323</v>
      </c>
      <c r="I465" s="21">
        <v>2048928</v>
      </c>
      <c r="J465" s="71">
        <v>110.06100000000001</v>
      </c>
      <c r="K465" s="21">
        <v>2030625</v>
      </c>
      <c r="L465" s="21">
        <v>1845000</v>
      </c>
      <c r="M465" s="21">
        <v>1987835</v>
      </c>
      <c r="N465" s="21"/>
      <c r="O465" s="21">
        <v>-38714</v>
      </c>
      <c r="P465" s="21"/>
      <c r="Q465" s="21"/>
      <c r="R465" s="22">
        <v>4.5</v>
      </c>
      <c r="S465" s="22">
        <v>2.19</v>
      </c>
      <c r="T465" s="20" t="s">
        <v>85</v>
      </c>
      <c r="U465" s="21">
        <v>41513</v>
      </c>
      <c r="V465" s="21">
        <v>83025</v>
      </c>
      <c r="W465" s="34">
        <v>40682</v>
      </c>
      <c r="X465" s="34">
        <v>42552</v>
      </c>
      <c r="Y465" s="114" t="s">
        <v>13492</v>
      </c>
      <c r="Z465" s="70" t="s">
        <v>4927</v>
      </c>
      <c r="AA465" s="20" t="s">
        <v>4926</v>
      </c>
      <c r="AB465" s="109"/>
      <c r="AC465" s="19"/>
      <c r="AD465" s="22"/>
      <c r="AE465" s="19"/>
    </row>
    <row r="466" spans="2:31" x14ac:dyDescent="0.2">
      <c r="B466" s="14" t="s">
        <v>17420</v>
      </c>
      <c r="C466" s="33" t="s">
        <v>17419</v>
      </c>
      <c r="D466" s="16" t="s">
        <v>17418</v>
      </c>
      <c r="E466" s="103" t="s">
        <v>26</v>
      </c>
      <c r="F466" s="18" t="s">
        <v>26</v>
      </c>
      <c r="G466" s="111" t="s">
        <v>26</v>
      </c>
      <c r="H466" s="102" t="s">
        <v>323</v>
      </c>
      <c r="I466" s="21">
        <v>4300979</v>
      </c>
      <c r="J466" s="71">
        <v>111.967</v>
      </c>
      <c r="K466" s="21">
        <v>4355516</v>
      </c>
      <c r="L466" s="21">
        <v>3890000</v>
      </c>
      <c r="M466" s="21">
        <v>4200231</v>
      </c>
      <c r="N466" s="21"/>
      <c r="O466" s="21">
        <v>-63877</v>
      </c>
      <c r="P466" s="21"/>
      <c r="Q466" s="21"/>
      <c r="R466" s="22">
        <v>4.5</v>
      </c>
      <c r="S466" s="22">
        <v>2.61</v>
      </c>
      <c r="T466" s="20" t="s">
        <v>85</v>
      </c>
      <c r="U466" s="21">
        <v>87525</v>
      </c>
      <c r="V466" s="21">
        <v>175050</v>
      </c>
      <c r="W466" s="34">
        <v>40682</v>
      </c>
      <c r="X466" s="34">
        <v>42917</v>
      </c>
      <c r="Y466" s="114" t="s">
        <v>13492</v>
      </c>
      <c r="Z466" s="70" t="s">
        <v>4927</v>
      </c>
      <c r="AA466" s="20" t="s">
        <v>4926</v>
      </c>
      <c r="AB466" s="109"/>
      <c r="AC466" s="19"/>
      <c r="AD466" s="22"/>
      <c r="AE466" s="19"/>
    </row>
    <row r="467" spans="2:31" x14ac:dyDescent="0.2">
      <c r="B467" s="14" t="s">
        <v>17417</v>
      </c>
      <c r="C467" s="33" t="s">
        <v>17416</v>
      </c>
      <c r="D467" s="16" t="s">
        <v>17415</v>
      </c>
      <c r="E467" s="103" t="s">
        <v>26</v>
      </c>
      <c r="F467" s="18" t="s">
        <v>26</v>
      </c>
      <c r="G467" s="111" t="s">
        <v>4412</v>
      </c>
      <c r="H467" s="102" t="s">
        <v>323</v>
      </c>
      <c r="I467" s="21">
        <v>3235798</v>
      </c>
      <c r="J467" s="71">
        <v>106.32</v>
      </c>
      <c r="K467" s="21">
        <v>3184284</v>
      </c>
      <c r="L467" s="21">
        <v>2995000</v>
      </c>
      <c r="M467" s="21">
        <v>3063186</v>
      </c>
      <c r="N467" s="21"/>
      <c r="O467" s="21">
        <v>148</v>
      </c>
      <c r="P467" s="21"/>
      <c r="Q467" s="21"/>
      <c r="R467" s="22">
        <v>5.25</v>
      </c>
      <c r="S467" s="22">
        <v>4.28</v>
      </c>
      <c r="T467" s="20" t="s">
        <v>85</v>
      </c>
      <c r="U467" s="21">
        <v>78619</v>
      </c>
      <c r="V467" s="21">
        <v>157238</v>
      </c>
      <c r="W467" s="34">
        <v>38400</v>
      </c>
      <c r="X467" s="34">
        <v>42186</v>
      </c>
      <c r="Y467" s="114" t="s">
        <v>16128</v>
      </c>
      <c r="Z467" s="70" t="s">
        <v>4927</v>
      </c>
      <c r="AA467" s="20" t="s">
        <v>4926</v>
      </c>
      <c r="AB467" s="109"/>
      <c r="AC467" s="28">
        <v>41821</v>
      </c>
      <c r="AD467" s="22">
        <v>101</v>
      </c>
      <c r="AE467" s="19"/>
    </row>
    <row r="468" spans="2:31" x14ac:dyDescent="0.2">
      <c r="B468" s="14" t="s">
        <v>17414</v>
      </c>
      <c r="C468" s="33" t="s">
        <v>17413</v>
      </c>
      <c r="D468" s="16" t="s">
        <v>17402</v>
      </c>
      <c r="E468" s="103" t="s">
        <v>26</v>
      </c>
      <c r="F468" s="18" t="s">
        <v>26</v>
      </c>
      <c r="G468" s="111" t="s">
        <v>26</v>
      </c>
      <c r="H468" s="102" t="s">
        <v>323</v>
      </c>
      <c r="I468" s="21">
        <v>2059840</v>
      </c>
      <c r="J468" s="71">
        <v>103.346</v>
      </c>
      <c r="K468" s="21">
        <v>2066920</v>
      </c>
      <c r="L468" s="21">
        <v>2000000</v>
      </c>
      <c r="M468" s="21">
        <v>2016997</v>
      </c>
      <c r="N468" s="21"/>
      <c r="O468" s="21">
        <v>-16313</v>
      </c>
      <c r="P468" s="21"/>
      <c r="Q468" s="21"/>
      <c r="R468" s="22">
        <v>4</v>
      </c>
      <c r="S468" s="22">
        <v>3.13</v>
      </c>
      <c r="T468" s="20" t="s">
        <v>85</v>
      </c>
      <c r="U468" s="21">
        <v>40000</v>
      </c>
      <c r="V468" s="21">
        <v>80000</v>
      </c>
      <c r="W468" s="34">
        <v>40284</v>
      </c>
      <c r="X468" s="34">
        <v>41640</v>
      </c>
      <c r="Y468" s="114" t="s">
        <v>13622</v>
      </c>
      <c r="Z468" s="70" t="s">
        <v>4927</v>
      </c>
      <c r="AA468" s="20" t="s">
        <v>4926</v>
      </c>
      <c r="AB468" s="109"/>
      <c r="AC468" s="31"/>
      <c r="AD468" s="22"/>
      <c r="AE468" s="19"/>
    </row>
    <row r="469" spans="2:31" x14ac:dyDescent="0.2">
      <c r="B469" s="14" t="s">
        <v>17412</v>
      </c>
      <c r="C469" s="33" t="s">
        <v>17411</v>
      </c>
      <c r="D469" s="16" t="s">
        <v>17402</v>
      </c>
      <c r="E469" s="103" t="s">
        <v>26</v>
      </c>
      <c r="F469" s="18" t="s">
        <v>26</v>
      </c>
      <c r="G469" s="111" t="s">
        <v>26</v>
      </c>
      <c r="H469" s="102" t="s">
        <v>323</v>
      </c>
      <c r="I469" s="21">
        <v>6109369</v>
      </c>
      <c r="J469" s="71">
        <v>104.334</v>
      </c>
      <c r="K469" s="21">
        <v>5988772</v>
      </c>
      <c r="L469" s="21">
        <v>5740000</v>
      </c>
      <c r="M469" s="21">
        <v>5844865</v>
      </c>
      <c r="N469" s="21"/>
      <c r="O469" s="21">
        <v>-100858</v>
      </c>
      <c r="P469" s="21"/>
      <c r="Q469" s="21"/>
      <c r="R469" s="22">
        <v>5</v>
      </c>
      <c r="S469" s="22">
        <v>3.13</v>
      </c>
      <c r="T469" s="20" t="s">
        <v>85</v>
      </c>
      <c r="U469" s="21">
        <v>143500</v>
      </c>
      <c r="V469" s="21">
        <v>287000</v>
      </c>
      <c r="W469" s="34">
        <v>40283</v>
      </c>
      <c r="X469" s="34">
        <v>41640</v>
      </c>
      <c r="Y469" s="114" t="s">
        <v>13622</v>
      </c>
      <c r="Z469" s="70" t="s">
        <v>4927</v>
      </c>
      <c r="AA469" s="20" t="s">
        <v>4926</v>
      </c>
      <c r="AB469" s="109"/>
      <c r="AC469" s="19"/>
      <c r="AD469" s="22"/>
      <c r="AE469" s="19"/>
    </row>
    <row r="470" spans="2:31" x14ac:dyDescent="0.2">
      <c r="B470" s="14" t="s">
        <v>17410</v>
      </c>
      <c r="C470" s="33" t="s">
        <v>17409</v>
      </c>
      <c r="D470" s="16" t="s">
        <v>17402</v>
      </c>
      <c r="E470" s="103" t="s">
        <v>5057</v>
      </c>
      <c r="F470" s="18" t="s">
        <v>26</v>
      </c>
      <c r="G470" s="111" t="s">
        <v>26</v>
      </c>
      <c r="H470" s="102" t="s">
        <v>323</v>
      </c>
      <c r="I470" s="21">
        <v>2107460</v>
      </c>
      <c r="J470" s="71">
        <v>114.389</v>
      </c>
      <c r="K470" s="21">
        <v>2287780</v>
      </c>
      <c r="L470" s="21">
        <v>2000000</v>
      </c>
      <c r="M470" s="21">
        <v>2078554</v>
      </c>
      <c r="N470" s="21"/>
      <c r="O470" s="21">
        <v>-17323</v>
      </c>
      <c r="P470" s="21"/>
      <c r="Q470" s="21"/>
      <c r="R470" s="22">
        <v>5</v>
      </c>
      <c r="S470" s="22">
        <v>3.9289999999999998</v>
      </c>
      <c r="T470" s="20" t="s">
        <v>85</v>
      </c>
      <c r="U470" s="21">
        <v>50000</v>
      </c>
      <c r="V470" s="21">
        <v>115556</v>
      </c>
      <c r="W470" s="34">
        <v>40660</v>
      </c>
      <c r="X470" s="34">
        <v>42736</v>
      </c>
      <c r="Y470" s="114" t="s">
        <v>13622</v>
      </c>
      <c r="Z470" s="70" t="s">
        <v>4927</v>
      </c>
      <c r="AA470" s="20" t="s">
        <v>4926</v>
      </c>
      <c r="AB470" s="109"/>
      <c r="AC470" s="19"/>
      <c r="AD470" s="22"/>
      <c r="AE470" s="19"/>
    </row>
    <row r="471" spans="2:31" x14ac:dyDescent="0.2">
      <c r="B471" s="14" t="s">
        <v>17408</v>
      </c>
      <c r="C471" s="33" t="s">
        <v>17407</v>
      </c>
      <c r="D471" s="16" t="s">
        <v>17402</v>
      </c>
      <c r="E471" s="103" t="s">
        <v>26</v>
      </c>
      <c r="F471" s="18" t="s">
        <v>26</v>
      </c>
      <c r="G471" s="111" t="s">
        <v>26</v>
      </c>
      <c r="H471" s="102" t="s">
        <v>323</v>
      </c>
      <c r="I471" s="21">
        <v>8653063</v>
      </c>
      <c r="J471" s="71">
        <v>103.346</v>
      </c>
      <c r="K471" s="21">
        <v>8582885</v>
      </c>
      <c r="L471" s="21">
        <v>8305000</v>
      </c>
      <c r="M471" s="21">
        <v>8572419</v>
      </c>
      <c r="N471" s="21"/>
      <c r="O471" s="21">
        <v>-80644</v>
      </c>
      <c r="P471" s="21"/>
      <c r="Q471" s="21"/>
      <c r="R471" s="22">
        <v>4</v>
      </c>
      <c r="S471" s="22">
        <v>0.76200000000000001</v>
      </c>
      <c r="T471" s="20" t="s">
        <v>85</v>
      </c>
      <c r="U471" s="21">
        <v>100583</v>
      </c>
      <c r="V471" s="21"/>
      <c r="W471" s="34">
        <v>41130</v>
      </c>
      <c r="X471" s="34">
        <v>41640</v>
      </c>
      <c r="Y471" s="114" t="s">
        <v>13622</v>
      </c>
      <c r="Z471" s="70" t="s">
        <v>4927</v>
      </c>
      <c r="AA471" s="20" t="s">
        <v>4926</v>
      </c>
      <c r="AB471" s="109"/>
      <c r="AC471" s="31"/>
      <c r="AD471" s="22"/>
      <c r="AE471" s="31"/>
    </row>
    <row r="472" spans="2:31" x14ac:dyDescent="0.2">
      <c r="B472" s="14" t="s">
        <v>17406</v>
      </c>
      <c r="C472" s="33" t="s">
        <v>17405</v>
      </c>
      <c r="D472" s="16" t="s">
        <v>17402</v>
      </c>
      <c r="E472" s="103" t="s">
        <v>5057</v>
      </c>
      <c r="F472" s="18" t="s">
        <v>26</v>
      </c>
      <c r="G472" s="111" t="s">
        <v>26</v>
      </c>
      <c r="H472" s="102" t="s">
        <v>323</v>
      </c>
      <c r="I472" s="21">
        <v>5334650</v>
      </c>
      <c r="J472" s="71">
        <v>106.044</v>
      </c>
      <c r="K472" s="21">
        <v>5302200</v>
      </c>
      <c r="L472" s="21">
        <v>5000000</v>
      </c>
      <c r="M472" s="21">
        <v>5291055</v>
      </c>
      <c r="N472" s="21"/>
      <c r="O472" s="21">
        <v>-43595</v>
      </c>
      <c r="P472" s="21"/>
      <c r="Q472" s="21"/>
      <c r="R472" s="22">
        <v>4</v>
      </c>
      <c r="S472" s="22">
        <v>1.0509999999999999</v>
      </c>
      <c r="T472" s="20" t="s">
        <v>85</v>
      </c>
      <c r="U472" s="21">
        <v>60556</v>
      </c>
      <c r="V472" s="21"/>
      <c r="W472" s="34">
        <v>41130</v>
      </c>
      <c r="X472" s="34">
        <v>42005</v>
      </c>
      <c r="Y472" s="114" t="s">
        <v>13622</v>
      </c>
      <c r="Z472" s="70" t="s">
        <v>4927</v>
      </c>
      <c r="AA472" s="20" t="s">
        <v>4926</v>
      </c>
      <c r="AB472" s="109"/>
      <c r="AC472" s="31"/>
      <c r="AD472" s="22"/>
      <c r="AE472" s="31"/>
    </row>
    <row r="473" spans="2:31" x14ac:dyDescent="0.2">
      <c r="B473" s="14" t="s">
        <v>17404</v>
      </c>
      <c r="C473" s="33" t="s">
        <v>17403</v>
      </c>
      <c r="D473" s="16" t="s">
        <v>17402</v>
      </c>
      <c r="E473" s="103" t="s">
        <v>5057</v>
      </c>
      <c r="F473" s="18" t="s">
        <v>26</v>
      </c>
      <c r="G473" s="111" t="s">
        <v>26</v>
      </c>
      <c r="H473" s="102" t="s">
        <v>323</v>
      </c>
      <c r="I473" s="21">
        <v>5434950</v>
      </c>
      <c r="J473" s="71">
        <v>107.714</v>
      </c>
      <c r="K473" s="21">
        <v>5385700</v>
      </c>
      <c r="L473" s="21">
        <v>5000000</v>
      </c>
      <c r="M473" s="21">
        <v>5395777</v>
      </c>
      <c r="N473" s="21"/>
      <c r="O473" s="21">
        <v>-39173</v>
      </c>
      <c r="P473" s="21"/>
      <c r="Q473" s="21"/>
      <c r="R473" s="22">
        <v>4</v>
      </c>
      <c r="S473" s="22">
        <v>1.3009999999999999</v>
      </c>
      <c r="T473" s="20" t="s">
        <v>85</v>
      </c>
      <c r="U473" s="21">
        <v>60556</v>
      </c>
      <c r="V473" s="21"/>
      <c r="W473" s="34">
        <v>41130</v>
      </c>
      <c r="X473" s="34">
        <v>42370</v>
      </c>
      <c r="Y473" s="114" t="s">
        <v>13622</v>
      </c>
      <c r="Z473" s="70" t="s">
        <v>4927</v>
      </c>
      <c r="AA473" s="20" t="s">
        <v>4926</v>
      </c>
      <c r="AB473" s="109"/>
      <c r="AC473" s="19"/>
      <c r="AD473" s="22"/>
      <c r="AE473" s="19"/>
    </row>
    <row r="474" spans="2:31" x14ac:dyDescent="0.2">
      <c r="B474" s="14" t="s">
        <v>17401</v>
      </c>
      <c r="C474" s="33" t="s">
        <v>17400</v>
      </c>
      <c r="D474" s="16" t="s">
        <v>17399</v>
      </c>
      <c r="E474" s="103" t="s">
        <v>26</v>
      </c>
      <c r="F474" s="18" t="s">
        <v>26</v>
      </c>
      <c r="G474" s="111" t="s">
        <v>590</v>
      </c>
      <c r="H474" s="102" t="s">
        <v>323</v>
      </c>
      <c r="I474" s="21">
        <v>5000000</v>
      </c>
      <c r="J474" s="71">
        <v>113.077</v>
      </c>
      <c r="K474" s="21">
        <v>5653850</v>
      </c>
      <c r="L474" s="21">
        <v>5000000</v>
      </c>
      <c r="M474" s="21">
        <v>5000000</v>
      </c>
      <c r="N474" s="21"/>
      <c r="O474" s="21"/>
      <c r="P474" s="21"/>
      <c r="Q474" s="21"/>
      <c r="R474" s="22">
        <v>6.2</v>
      </c>
      <c r="S474" s="22">
        <v>6.1989999999999998</v>
      </c>
      <c r="T474" s="20" t="s">
        <v>89</v>
      </c>
      <c r="U474" s="21">
        <v>25833</v>
      </c>
      <c r="V474" s="21">
        <v>310000</v>
      </c>
      <c r="W474" s="34">
        <v>40261</v>
      </c>
      <c r="X474" s="34">
        <v>51471</v>
      </c>
      <c r="Y474" s="114" t="s">
        <v>13622</v>
      </c>
      <c r="Z474" s="70" t="s">
        <v>4927</v>
      </c>
      <c r="AA474" s="20" t="s">
        <v>4926</v>
      </c>
      <c r="AB474" s="109"/>
      <c r="AC474" s="19"/>
      <c r="AD474" s="22"/>
      <c r="AE474" s="19"/>
    </row>
    <row r="475" spans="2:31" x14ac:dyDescent="0.2">
      <c r="B475" s="14" t="s">
        <v>17398</v>
      </c>
      <c r="C475" s="33" t="s">
        <v>17397</v>
      </c>
      <c r="D475" s="16" t="s">
        <v>17392</v>
      </c>
      <c r="E475" s="103" t="s">
        <v>26</v>
      </c>
      <c r="F475" s="18" t="s">
        <v>26</v>
      </c>
      <c r="G475" s="111" t="s">
        <v>26</v>
      </c>
      <c r="H475" s="102" t="s">
        <v>334</v>
      </c>
      <c r="I475" s="21">
        <v>1180089</v>
      </c>
      <c r="J475" s="71">
        <v>104.84</v>
      </c>
      <c r="K475" s="21">
        <v>1268564</v>
      </c>
      <c r="L475" s="21">
        <v>1210000</v>
      </c>
      <c r="M475" s="21">
        <v>1205040</v>
      </c>
      <c r="N475" s="21"/>
      <c r="O475" s="21">
        <v>3843</v>
      </c>
      <c r="P475" s="21"/>
      <c r="Q475" s="21"/>
      <c r="R475" s="22">
        <v>4.25</v>
      </c>
      <c r="S475" s="22">
        <v>4.5919999999999996</v>
      </c>
      <c r="T475" s="20" t="s">
        <v>4949</v>
      </c>
      <c r="U475" s="21">
        <v>12856</v>
      </c>
      <c r="V475" s="21">
        <v>51425</v>
      </c>
      <c r="W475" s="34">
        <v>38491</v>
      </c>
      <c r="X475" s="34">
        <v>41730</v>
      </c>
      <c r="Y475" s="114" t="s">
        <v>13526</v>
      </c>
      <c r="Z475" s="70" t="s">
        <v>4927</v>
      </c>
      <c r="AA475" s="20" t="s">
        <v>4926</v>
      </c>
      <c r="AB475" s="109"/>
      <c r="AC475" s="19"/>
      <c r="AD475" s="22"/>
      <c r="AE475" s="19"/>
    </row>
    <row r="476" spans="2:31" x14ac:dyDescent="0.2">
      <c r="B476" s="14" t="s">
        <v>17396</v>
      </c>
      <c r="C476" s="33" t="s">
        <v>17395</v>
      </c>
      <c r="D476" s="16" t="s">
        <v>17392</v>
      </c>
      <c r="E476" s="103" t="s">
        <v>26</v>
      </c>
      <c r="F476" s="18" t="s">
        <v>26</v>
      </c>
      <c r="G476" s="111" t="s">
        <v>26</v>
      </c>
      <c r="H476" s="102" t="s">
        <v>4412</v>
      </c>
      <c r="I476" s="21">
        <v>1190940</v>
      </c>
      <c r="J476" s="71">
        <v>108.697</v>
      </c>
      <c r="K476" s="21">
        <v>1326103</v>
      </c>
      <c r="L476" s="21">
        <v>1220000</v>
      </c>
      <c r="M476" s="21">
        <v>1212184</v>
      </c>
      <c r="N476" s="21"/>
      <c r="O476" s="21">
        <v>3297</v>
      </c>
      <c r="P476" s="21"/>
      <c r="Q476" s="21"/>
      <c r="R476" s="22">
        <v>4.375</v>
      </c>
      <c r="S476" s="22">
        <v>4.6790000000000003</v>
      </c>
      <c r="T476" s="20" t="s">
        <v>4949</v>
      </c>
      <c r="U476" s="21">
        <v>13344</v>
      </c>
      <c r="V476" s="21">
        <v>53375</v>
      </c>
      <c r="W476" s="34">
        <v>38491</v>
      </c>
      <c r="X476" s="34">
        <v>42095</v>
      </c>
      <c r="Y476" s="114" t="s">
        <v>13526</v>
      </c>
      <c r="Z476" s="70" t="s">
        <v>4927</v>
      </c>
      <c r="AA476" s="20" t="s">
        <v>4926</v>
      </c>
      <c r="AB476" s="109"/>
      <c r="AC476" s="19"/>
      <c r="AD476" s="22"/>
      <c r="AE476" s="19"/>
    </row>
    <row r="477" spans="2:31" x14ac:dyDescent="0.2">
      <c r="B477" s="14" t="s">
        <v>17394</v>
      </c>
      <c r="C477" s="33" t="s">
        <v>17393</v>
      </c>
      <c r="D477" s="16" t="s">
        <v>17392</v>
      </c>
      <c r="E477" s="103" t="s">
        <v>26</v>
      </c>
      <c r="F477" s="18" t="s">
        <v>26</v>
      </c>
      <c r="G477" s="111" t="s">
        <v>26</v>
      </c>
      <c r="H477" s="102" t="s">
        <v>334</v>
      </c>
      <c r="I477" s="21">
        <v>1216070</v>
      </c>
      <c r="J477" s="71">
        <v>101.265</v>
      </c>
      <c r="K477" s="21">
        <v>1159484</v>
      </c>
      <c r="L477" s="21">
        <v>1145000</v>
      </c>
      <c r="M477" s="21">
        <v>1147629</v>
      </c>
      <c r="N477" s="21"/>
      <c r="O477" s="21">
        <v>-10475</v>
      </c>
      <c r="P477" s="21"/>
      <c r="Q477" s="21"/>
      <c r="R477" s="22">
        <v>5.5</v>
      </c>
      <c r="S477" s="22">
        <v>4.55</v>
      </c>
      <c r="T477" s="20" t="s">
        <v>4949</v>
      </c>
      <c r="U477" s="21">
        <v>15744</v>
      </c>
      <c r="V477" s="21">
        <v>62975</v>
      </c>
      <c r="W477" s="34">
        <v>38491</v>
      </c>
      <c r="X477" s="34">
        <v>41365</v>
      </c>
      <c r="Y477" s="114" t="s">
        <v>13526</v>
      </c>
      <c r="Z477" s="70" t="s">
        <v>4927</v>
      </c>
      <c r="AA477" s="20" t="s">
        <v>4926</v>
      </c>
      <c r="AB477" s="109"/>
      <c r="AC477" s="19"/>
      <c r="AD477" s="22"/>
      <c r="AE477" s="19"/>
    </row>
    <row r="478" spans="2:31" x14ac:dyDescent="0.2">
      <c r="B478" s="14" t="s">
        <v>17391</v>
      </c>
      <c r="C478" s="33" t="s">
        <v>17390</v>
      </c>
      <c r="D478" s="16" t="s">
        <v>17383</v>
      </c>
      <c r="E478" s="103" t="s">
        <v>26</v>
      </c>
      <c r="F478" s="18" t="s">
        <v>26</v>
      </c>
      <c r="G478" s="111" t="s">
        <v>26</v>
      </c>
      <c r="H478" s="102" t="s">
        <v>323</v>
      </c>
      <c r="I478" s="21">
        <v>1349128</v>
      </c>
      <c r="J478" s="71">
        <v>111.96</v>
      </c>
      <c r="K478" s="21">
        <v>1398660</v>
      </c>
      <c r="L478" s="21">
        <v>1249250</v>
      </c>
      <c r="M478" s="21">
        <v>1307293</v>
      </c>
      <c r="N478" s="21"/>
      <c r="O478" s="21">
        <v>-13988</v>
      </c>
      <c r="P478" s="21"/>
      <c r="Q478" s="21"/>
      <c r="R478" s="22">
        <v>4</v>
      </c>
      <c r="S478" s="22">
        <v>2.74</v>
      </c>
      <c r="T478" s="20" t="s">
        <v>89</v>
      </c>
      <c r="U478" s="21">
        <v>4164</v>
      </c>
      <c r="V478" s="21">
        <v>49970</v>
      </c>
      <c r="W478" s="34">
        <v>40127</v>
      </c>
      <c r="X478" s="34">
        <v>42705</v>
      </c>
      <c r="Y478" s="114" t="s">
        <v>13526</v>
      </c>
      <c r="Z478" s="70" t="s">
        <v>4927</v>
      </c>
      <c r="AA478" s="20" t="s">
        <v>4926</v>
      </c>
      <c r="AB478" s="109"/>
      <c r="AC478" s="19"/>
      <c r="AD478" s="22"/>
      <c r="AE478" s="19"/>
    </row>
    <row r="479" spans="2:31" x14ac:dyDescent="0.2">
      <c r="B479" s="14" t="s">
        <v>17389</v>
      </c>
      <c r="C479" s="33" t="s">
        <v>17388</v>
      </c>
      <c r="D479" s="16" t="s">
        <v>17383</v>
      </c>
      <c r="E479" s="103" t="s">
        <v>26</v>
      </c>
      <c r="F479" s="18" t="s">
        <v>26</v>
      </c>
      <c r="G479" s="111" t="s">
        <v>26</v>
      </c>
      <c r="H479" s="102" t="s">
        <v>323</v>
      </c>
      <c r="I479" s="21">
        <v>1386329</v>
      </c>
      <c r="J479" s="71">
        <v>113.973</v>
      </c>
      <c r="K479" s="21">
        <v>1472531</v>
      </c>
      <c r="L479" s="21">
        <v>1292000</v>
      </c>
      <c r="M479" s="21">
        <v>1352429</v>
      </c>
      <c r="N479" s="21"/>
      <c r="O479" s="21">
        <v>-11350</v>
      </c>
      <c r="P479" s="21"/>
      <c r="Q479" s="21"/>
      <c r="R479" s="22">
        <v>4</v>
      </c>
      <c r="S479" s="22">
        <v>2.97</v>
      </c>
      <c r="T479" s="20" t="s">
        <v>89</v>
      </c>
      <c r="U479" s="21">
        <v>4307</v>
      </c>
      <c r="V479" s="21">
        <v>51680</v>
      </c>
      <c r="W479" s="34">
        <v>40127</v>
      </c>
      <c r="X479" s="34">
        <v>43070</v>
      </c>
      <c r="Y479" s="114" t="s">
        <v>13526</v>
      </c>
      <c r="Z479" s="70" t="s">
        <v>4927</v>
      </c>
      <c r="AA479" s="20" t="s">
        <v>4926</v>
      </c>
      <c r="AB479" s="109"/>
      <c r="AC479" s="19"/>
      <c r="AD479" s="22"/>
      <c r="AE479" s="19"/>
    </row>
    <row r="480" spans="2:31" x14ac:dyDescent="0.2">
      <c r="B480" s="14" t="s">
        <v>17387</v>
      </c>
      <c r="C480" s="33" t="s">
        <v>17386</v>
      </c>
      <c r="D480" s="16" t="s">
        <v>17383</v>
      </c>
      <c r="E480" s="103" t="s">
        <v>26</v>
      </c>
      <c r="F480" s="18" t="s">
        <v>26</v>
      </c>
      <c r="G480" s="111" t="s">
        <v>26</v>
      </c>
      <c r="H480" s="102" t="s">
        <v>323</v>
      </c>
      <c r="I480" s="21">
        <v>1432258</v>
      </c>
      <c r="J480" s="71">
        <v>115.86199999999999</v>
      </c>
      <c r="K480" s="21">
        <v>1557475</v>
      </c>
      <c r="L480" s="21">
        <v>1344250</v>
      </c>
      <c r="M480" s="21">
        <v>1404728</v>
      </c>
      <c r="N480" s="21"/>
      <c r="O480" s="21">
        <v>-9166</v>
      </c>
      <c r="P480" s="21"/>
      <c r="Q480" s="21"/>
      <c r="R480" s="22">
        <v>4</v>
      </c>
      <c r="S480" s="22">
        <v>3.16</v>
      </c>
      <c r="T480" s="20" t="s">
        <v>89</v>
      </c>
      <c r="U480" s="21">
        <v>4481</v>
      </c>
      <c r="V480" s="21">
        <v>53770</v>
      </c>
      <c r="W480" s="34">
        <v>40127</v>
      </c>
      <c r="X480" s="34">
        <v>43435</v>
      </c>
      <c r="Y480" s="114" t="s">
        <v>13526</v>
      </c>
      <c r="Z480" s="70" t="s">
        <v>4927</v>
      </c>
      <c r="AA480" s="20" t="s">
        <v>4926</v>
      </c>
      <c r="AB480" s="109"/>
      <c r="AC480" s="19"/>
      <c r="AD480" s="22"/>
      <c r="AE480" s="19"/>
    </row>
    <row r="481" spans="2:31" x14ac:dyDescent="0.2">
      <c r="B481" s="14" t="s">
        <v>17385</v>
      </c>
      <c r="C481" s="33" t="s">
        <v>17384</v>
      </c>
      <c r="D481" s="16" t="s">
        <v>17383</v>
      </c>
      <c r="E481" s="103" t="s">
        <v>26</v>
      </c>
      <c r="F481" s="18" t="s">
        <v>26</v>
      </c>
      <c r="G481" s="111" t="s">
        <v>26</v>
      </c>
      <c r="H481" s="102" t="s">
        <v>323</v>
      </c>
      <c r="I481" s="21">
        <v>1005499</v>
      </c>
      <c r="J481" s="71">
        <v>117.27800000000001</v>
      </c>
      <c r="K481" s="21">
        <v>1114141</v>
      </c>
      <c r="L481" s="21">
        <v>950000</v>
      </c>
      <c r="M481" s="21">
        <v>990211</v>
      </c>
      <c r="N481" s="21"/>
      <c r="O481" s="21">
        <v>-5105</v>
      </c>
      <c r="P481" s="21"/>
      <c r="Q481" s="21"/>
      <c r="R481" s="22">
        <v>4</v>
      </c>
      <c r="S481" s="22">
        <v>3.31</v>
      </c>
      <c r="T481" s="20" t="s">
        <v>89</v>
      </c>
      <c r="U481" s="21">
        <v>3167</v>
      </c>
      <c r="V481" s="21">
        <v>38000</v>
      </c>
      <c r="W481" s="34">
        <v>40127</v>
      </c>
      <c r="X481" s="34">
        <v>43800</v>
      </c>
      <c r="Y481" s="114" t="s">
        <v>13526</v>
      </c>
      <c r="Z481" s="70" t="s">
        <v>4927</v>
      </c>
      <c r="AA481" s="20" t="s">
        <v>4926</v>
      </c>
      <c r="AB481" s="109"/>
      <c r="AC481" s="19"/>
      <c r="AD481" s="22"/>
      <c r="AE481" s="19"/>
    </row>
    <row r="482" spans="2:31" x14ac:dyDescent="0.2">
      <c r="B482" s="14" t="s">
        <v>17382</v>
      </c>
      <c r="C482" s="33" t="s">
        <v>17381</v>
      </c>
      <c r="D482" s="16" t="s">
        <v>17380</v>
      </c>
      <c r="E482" s="103" t="s">
        <v>26</v>
      </c>
      <c r="F482" s="18" t="s">
        <v>26</v>
      </c>
      <c r="G482" s="111" t="s">
        <v>26</v>
      </c>
      <c r="H482" s="102" t="s">
        <v>323</v>
      </c>
      <c r="I482" s="21">
        <v>17774671</v>
      </c>
      <c r="J482" s="71">
        <v>102.167</v>
      </c>
      <c r="K482" s="21">
        <v>17250898</v>
      </c>
      <c r="L482" s="21">
        <v>16885000</v>
      </c>
      <c r="M482" s="21">
        <v>16966101</v>
      </c>
      <c r="N482" s="21"/>
      <c r="O482" s="21">
        <v>-156098</v>
      </c>
      <c r="P482" s="21"/>
      <c r="Q482" s="21"/>
      <c r="R482" s="22">
        <v>5</v>
      </c>
      <c r="S482" s="22">
        <v>4.0199999999999996</v>
      </c>
      <c r="T482" s="20" t="s">
        <v>85</v>
      </c>
      <c r="U482" s="21">
        <v>422125</v>
      </c>
      <c r="V482" s="21">
        <v>844250</v>
      </c>
      <c r="W482" s="34">
        <v>39205</v>
      </c>
      <c r="X482" s="34">
        <v>41456</v>
      </c>
      <c r="Y482" s="114" t="s">
        <v>17109</v>
      </c>
      <c r="Z482" s="70" t="s">
        <v>4927</v>
      </c>
      <c r="AA482" s="20" t="s">
        <v>4926</v>
      </c>
      <c r="AB482" s="109"/>
      <c r="AC482" s="19"/>
      <c r="AD482" s="22"/>
      <c r="AE482" s="19"/>
    </row>
    <row r="483" spans="2:31" x14ac:dyDescent="0.2">
      <c r="B483" s="14" t="s">
        <v>17379</v>
      </c>
      <c r="C483" s="33" t="s">
        <v>17378</v>
      </c>
      <c r="D483" s="16" t="s">
        <v>17373</v>
      </c>
      <c r="E483" s="103" t="s">
        <v>26</v>
      </c>
      <c r="F483" s="18" t="s">
        <v>26</v>
      </c>
      <c r="G483" s="111" t="s">
        <v>26</v>
      </c>
      <c r="H483" s="102" t="s">
        <v>323</v>
      </c>
      <c r="I483" s="21">
        <v>3327354</v>
      </c>
      <c r="J483" s="71">
        <v>113.64</v>
      </c>
      <c r="K483" s="21">
        <v>3591024</v>
      </c>
      <c r="L483" s="21">
        <v>3160000</v>
      </c>
      <c r="M483" s="21">
        <v>3275254</v>
      </c>
      <c r="N483" s="21"/>
      <c r="O483" s="21">
        <v>-18901</v>
      </c>
      <c r="P483" s="21"/>
      <c r="Q483" s="21"/>
      <c r="R483" s="22">
        <v>4</v>
      </c>
      <c r="S483" s="22">
        <v>3.27</v>
      </c>
      <c r="T483" s="20" t="s">
        <v>85</v>
      </c>
      <c r="U483" s="21">
        <v>63200</v>
      </c>
      <c r="V483" s="21">
        <v>126400</v>
      </c>
      <c r="W483" s="34">
        <v>40214</v>
      </c>
      <c r="X483" s="34">
        <v>43282</v>
      </c>
      <c r="Y483" s="114" t="s">
        <v>17109</v>
      </c>
      <c r="Z483" s="70" t="s">
        <v>4927</v>
      </c>
      <c r="AA483" s="20" t="s">
        <v>4926</v>
      </c>
      <c r="AB483" s="109"/>
      <c r="AC483" s="31"/>
      <c r="AD483" s="22"/>
      <c r="AE483" s="19"/>
    </row>
    <row r="484" spans="2:31" x14ac:dyDescent="0.2">
      <c r="B484" s="14" t="s">
        <v>17377</v>
      </c>
      <c r="C484" s="33" t="s">
        <v>17376</v>
      </c>
      <c r="D484" s="16" t="s">
        <v>17373</v>
      </c>
      <c r="E484" s="103" t="s">
        <v>26</v>
      </c>
      <c r="F484" s="18" t="s">
        <v>26</v>
      </c>
      <c r="G484" s="111" t="s">
        <v>26</v>
      </c>
      <c r="H484" s="102" t="s">
        <v>323</v>
      </c>
      <c r="I484" s="21">
        <v>3428147</v>
      </c>
      <c r="J484" s="71">
        <v>114.94199999999999</v>
      </c>
      <c r="K484" s="21">
        <v>3781592</v>
      </c>
      <c r="L484" s="21">
        <v>3290000</v>
      </c>
      <c r="M484" s="21">
        <v>3390673</v>
      </c>
      <c r="N484" s="21"/>
      <c r="O484" s="21">
        <v>-13641</v>
      </c>
      <c r="P484" s="21"/>
      <c r="Q484" s="21"/>
      <c r="R484" s="22">
        <v>4</v>
      </c>
      <c r="S484" s="22">
        <v>3.47</v>
      </c>
      <c r="T484" s="20" t="s">
        <v>85</v>
      </c>
      <c r="U484" s="21">
        <v>65800</v>
      </c>
      <c r="V484" s="21">
        <v>131600</v>
      </c>
      <c r="W484" s="34">
        <v>40214</v>
      </c>
      <c r="X484" s="34">
        <v>43647</v>
      </c>
      <c r="Y484" s="114" t="s">
        <v>17109</v>
      </c>
      <c r="Z484" s="70" t="s">
        <v>4927</v>
      </c>
      <c r="AA484" s="20" t="s">
        <v>4926</v>
      </c>
      <c r="AB484" s="109"/>
      <c r="AC484" s="19"/>
      <c r="AD484" s="22"/>
      <c r="AE484" s="19"/>
    </row>
    <row r="485" spans="2:31" x14ac:dyDescent="0.2">
      <c r="B485" s="14" t="s">
        <v>17375</v>
      </c>
      <c r="C485" s="33" t="s">
        <v>17374</v>
      </c>
      <c r="D485" s="16" t="s">
        <v>17373</v>
      </c>
      <c r="E485" s="103" t="s">
        <v>26</v>
      </c>
      <c r="F485" s="18" t="s">
        <v>26</v>
      </c>
      <c r="G485" s="111" t="s">
        <v>4412</v>
      </c>
      <c r="H485" s="102" t="s">
        <v>323</v>
      </c>
      <c r="I485" s="21">
        <v>3535628</v>
      </c>
      <c r="J485" s="71">
        <v>111.217</v>
      </c>
      <c r="K485" s="21">
        <v>3809182</v>
      </c>
      <c r="L485" s="21">
        <v>3425000</v>
      </c>
      <c r="M485" s="21">
        <v>3505765</v>
      </c>
      <c r="N485" s="21"/>
      <c r="O485" s="21">
        <v>-13010</v>
      </c>
      <c r="P485" s="21"/>
      <c r="Q485" s="21"/>
      <c r="R485" s="22">
        <v>4</v>
      </c>
      <c r="S485" s="22">
        <v>3.59</v>
      </c>
      <c r="T485" s="20" t="s">
        <v>85</v>
      </c>
      <c r="U485" s="21">
        <v>68500</v>
      </c>
      <c r="V485" s="21">
        <v>137000</v>
      </c>
      <c r="W485" s="34">
        <v>40214</v>
      </c>
      <c r="X485" s="34">
        <v>44013</v>
      </c>
      <c r="Y485" s="114" t="s">
        <v>17109</v>
      </c>
      <c r="Z485" s="70" t="s">
        <v>4927</v>
      </c>
      <c r="AA485" s="20" t="s">
        <v>4926</v>
      </c>
      <c r="AB485" s="109"/>
      <c r="AC485" s="28">
        <v>43647</v>
      </c>
      <c r="AD485" s="22">
        <v>100</v>
      </c>
      <c r="AE485" s="28">
        <v>43647</v>
      </c>
    </row>
    <row r="486" spans="2:31" x14ac:dyDescent="0.2">
      <c r="B486" s="14" t="s">
        <v>17372</v>
      </c>
      <c r="C486" s="33" t="s">
        <v>17371</v>
      </c>
      <c r="D486" s="16" t="s">
        <v>17368</v>
      </c>
      <c r="E486" s="103" t="s">
        <v>26</v>
      </c>
      <c r="F486" s="18" t="s">
        <v>26</v>
      </c>
      <c r="G486" s="111" t="s">
        <v>26</v>
      </c>
      <c r="H486" s="102" t="s">
        <v>323</v>
      </c>
      <c r="I486" s="21">
        <v>5279250</v>
      </c>
      <c r="J486" s="71">
        <v>101.48399999999999</v>
      </c>
      <c r="K486" s="21">
        <v>5074200</v>
      </c>
      <c r="L486" s="21">
        <v>5000000</v>
      </c>
      <c r="M486" s="21">
        <v>5039615</v>
      </c>
      <c r="N486" s="21"/>
      <c r="O486" s="21">
        <v>-93744</v>
      </c>
      <c r="P486" s="21"/>
      <c r="Q486" s="21"/>
      <c r="R486" s="22">
        <v>4</v>
      </c>
      <c r="S486" s="22">
        <v>2.0699999999999998</v>
      </c>
      <c r="T486" s="20" t="s">
        <v>89</v>
      </c>
      <c r="U486" s="21">
        <v>16667</v>
      </c>
      <c r="V486" s="21">
        <v>200000</v>
      </c>
      <c r="W486" s="34">
        <v>40317</v>
      </c>
      <c r="X486" s="34">
        <v>41426</v>
      </c>
      <c r="Y486" s="114" t="s">
        <v>16185</v>
      </c>
      <c r="Z486" s="70" t="s">
        <v>4927</v>
      </c>
      <c r="AA486" s="20" t="s">
        <v>4926</v>
      </c>
      <c r="AB486" s="109"/>
      <c r="AC486" s="19"/>
      <c r="AD486" s="22"/>
      <c r="AE486" s="19"/>
    </row>
    <row r="487" spans="2:31" x14ac:dyDescent="0.2">
      <c r="B487" s="14" t="s">
        <v>17370</v>
      </c>
      <c r="C487" s="33" t="s">
        <v>17369</v>
      </c>
      <c r="D487" s="16" t="s">
        <v>17368</v>
      </c>
      <c r="E487" s="103" t="s">
        <v>26</v>
      </c>
      <c r="F487" s="18" t="s">
        <v>26</v>
      </c>
      <c r="G487" s="111" t="s">
        <v>26</v>
      </c>
      <c r="H487" s="102" t="s">
        <v>323</v>
      </c>
      <c r="I487" s="21">
        <v>5289650</v>
      </c>
      <c r="J487" s="71">
        <v>105.07899999999999</v>
      </c>
      <c r="K487" s="21">
        <v>5253950</v>
      </c>
      <c r="L487" s="21">
        <v>5000000</v>
      </c>
      <c r="M487" s="21">
        <v>5105686</v>
      </c>
      <c r="N487" s="21"/>
      <c r="O487" s="21">
        <v>-72109</v>
      </c>
      <c r="P487" s="21"/>
      <c r="Q487" s="21"/>
      <c r="R487" s="22">
        <v>4</v>
      </c>
      <c r="S487" s="22">
        <v>2.4700000000000002</v>
      </c>
      <c r="T487" s="20" t="s">
        <v>89</v>
      </c>
      <c r="U487" s="21">
        <v>16667</v>
      </c>
      <c r="V487" s="21">
        <v>200000</v>
      </c>
      <c r="W487" s="34">
        <v>40317</v>
      </c>
      <c r="X487" s="34">
        <v>41791</v>
      </c>
      <c r="Y487" s="114" t="s">
        <v>16185</v>
      </c>
      <c r="Z487" s="70" t="s">
        <v>4927</v>
      </c>
      <c r="AA487" s="20" t="s">
        <v>4926</v>
      </c>
      <c r="AB487" s="109"/>
      <c r="AC487" s="19"/>
      <c r="AD487" s="22"/>
      <c r="AE487" s="19"/>
    </row>
    <row r="488" spans="2:31" x14ac:dyDescent="0.2">
      <c r="B488" s="14" t="s">
        <v>17367</v>
      </c>
      <c r="C488" s="33" t="s">
        <v>17366</v>
      </c>
      <c r="D488" s="16" t="s">
        <v>17363</v>
      </c>
      <c r="E488" s="103" t="s">
        <v>26</v>
      </c>
      <c r="F488" s="18" t="s">
        <v>26</v>
      </c>
      <c r="G488" s="111" t="s">
        <v>26</v>
      </c>
      <c r="H488" s="102" t="s">
        <v>334</v>
      </c>
      <c r="I488" s="21">
        <v>1701590</v>
      </c>
      <c r="J488" s="71">
        <v>102.979</v>
      </c>
      <c r="K488" s="21">
        <v>1678558</v>
      </c>
      <c r="L488" s="21">
        <v>1630000</v>
      </c>
      <c r="M488" s="21">
        <v>1641015</v>
      </c>
      <c r="N488" s="21"/>
      <c r="O488" s="21">
        <v>-11191</v>
      </c>
      <c r="P488" s="21"/>
      <c r="Q488" s="21"/>
      <c r="R488" s="22">
        <v>5</v>
      </c>
      <c r="S488" s="22">
        <v>4.2380000000000004</v>
      </c>
      <c r="T488" s="20" t="s">
        <v>89</v>
      </c>
      <c r="U488" s="21">
        <v>6792</v>
      </c>
      <c r="V488" s="21">
        <v>81500</v>
      </c>
      <c r="W488" s="34">
        <v>39157</v>
      </c>
      <c r="X488" s="34">
        <v>41609</v>
      </c>
      <c r="Y488" s="114" t="s">
        <v>16710</v>
      </c>
      <c r="Z488" s="70" t="s">
        <v>4927</v>
      </c>
      <c r="AA488" s="20" t="s">
        <v>4926</v>
      </c>
      <c r="AB488" s="109"/>
      <c r="AC488" s="31"/>
      <c r="AD488" s="22"/>
      <c r="AE488" s="19"/>
    </row>
    <row r="489" spans="2:31" x14ac:dyDescent="0.2">
      <c r="B489" s="14" t="s">
        <v>17365</v>
      </c>
      <c r="C489" s="33" t="s">
        <v>17364</v>
      </c>
      <c r="D489" s="16" t="s">
        <v>17363</v>
      </c>
      <c r="E489" s="103" t="s">
        <v>26</v>
      </c>
      <c r="F489" s="18" t="s">
        <v>26</v>
      </c>
      <c r="G489" s="111" t="s">
        <v>26</v>
      </c>
      <c r="H489" s="102" t="s">
        <v>334</v>
      </c>
      <c r="I489" s="21">
        <v>1700983</v>
      </c>
      <c r="J489" s="71">
        <v>105.357</v>
      </c>
      <c r="K489" s="21">
        <v>1701516</v>
      </c>
      <c r="L489" s="21">
        <v>1615000</v>
      </c>
      <c r="M489" s="21">
        <v>1634376</v>
      </c>
      <c r="N489" s="21"/>
      <c r="O489" s="21">
        <v>-9655</v>
      </c>
      <c r="P489" s="21"/>
      <c r="Q489" s="21"/>
      <c r="R489" s="22">
        <v>5</v>
      </c>
      <c r="S489" s="22">
        <v>4.34</v>
      </c>
      <c r="T489" s="20" t="s">
        <v>89</v>
      </c>
      <c r="U489" s="21">
        <v>6729</v>
      </c>
      <c r="V489" s="21">
        <v>80750</v>
      </c>
      <c r="W489" s="34">
        <v>38289</v>
      </c>
      <c r="X489" s="34">
        <v>41974</v>
      </c>
      <c r="Y489" s="114" t="s">
        <v>16710</v>
      </c>
      <c r="Z489" s="70" t="s">
        <v>4927</v>
      </c>
      <c r="AA489" s="20" t="s">
        <v>4926</v>
      </c>
      <c r="AB489" s="109"/>
      <c r="AC489" s="31"/>
      <c r="AD489" s="22"/>
      <c r="AE489" s="31"/>
    </row>
    <row r="490" spans="2:31" x14ac:dyDescent="0.2">
      <c r="B490" s="14" t="s">
        <v>17362</v>
      </c>
      <c r="C490" s="33" t="s">
        <v>17361</v>
      </c>
      <c r="D490" s="16" t="s">
        <v>17360</v>
      </c>
      <c r="E490" s="103" t="s">
        <v>26</v>
      </c>
      <c r="F490" s="18" t="s">
        <v>26</v>
      </c>
      <c r="G490" s="111" t="s">
        <v>590</v>
      </c>
      <c r="H490" s="102" t="s">
        <v>323</v>
      </c>
      <c r="I490" s="21">
        <v>7000000</v>
      </c>
      <c r="J490" s="71">
        <v>129.27099999999999</v>
      </c>
      <c r="K490" s="21">
        <v>9048970</v>
      </c>
      <c r="L490" s="21">
        <v>7000000</v>
      </c>
      <c r="M490" s="21">
        <v>7000000</v>
      </c>
      <c r="N490" s="21"/>
      <c r="O490" s="21"/>
      <c r="P490" s="21"/>
      <c r="Q490" s="21"/>
      <c r="R490" s="22">
        <v>6.0780000000000003</v>
      </c>
      <c r="S490" s="22">
        <v>6.0780000000000003</v>
      </c>
      <c r="T490" s="20" t="s">
        <v>89</v>
      </c>
      <c r="U490" s="21">
        <v>35455</v>
      </c>
      <c r="V490" s="21">
        <v>425460</v>
      </c>
      <c r="W490" s="34">
        <v>40514</v>
      </c>
      <c r="X490" s="34">
        <v>51471</v>
      </c>
      <c r="Y490" s="114" t="s">
        <v>16381</v>
      </c>
      <c r="Z490" s="70" t="s">
        <v>4927</v>
      </c>
      <c r="AA490" s="20" t="s">
        <v>4926</v>
      </c>
      <c r="AB490" s="109"/>
      <c r="AC490" s="31"/>
      <c r="AD490" s="22"/>
      <c r="AE490" s="19"/>
    </row>
    <row r="491" spans="2:31" x14ac:dyDescent="0.2">
      <c r="B491" s="14" t="s">
        <v>17359</v>
      </c>
      <c r="C491" s="33" t="s">
        <v>17358</v>
      </c>
      <c r="D491" s="16" t="s">
        <v>17351</v>
      </c>
      <c r="E491" s="103" t="s">
        <v>26</v>
      </c>
      <c r="F491" s="18" t="s">
        <v>26</v>
      </c>
      <c r="G491" s="111" t="s">
        <v>26</v>
      </c>
      <c r="H491" s="102" t="s">
        <v>323</v>
      </c>
      <c r="I491" s="21">
        <v>1056880</v>
      </c>
      <c r="J491" s="71">
        <v>111.19799999999999</v>
      </c>
      <c r="K491" s="21">
        <v>1111980</v>
      </c>
      <c r="L491" s="21">
        <v>1000000</v>
      </c>
      <c r="M491" s="21">
        <v>1022962</v>
      </c>
      <c r="N491" s="21"/>
      <c r="O491" s="21">
        <v>-5813</v>
      </c>
      <c r="P491" s="21"/>
      <c r="Q491" s="21"/>
      <c r="R491" s="22">
        <v>5</v>
      </c>
      <c r="S491" s="22">
        <v>4.2699999999999996</v>
      </c>
      <c r="T491" s="20" t="s">
        <v>89</v>
      </c>
      <c r="U491" s="21">
        <v>4167</v>
      </c>
      <c r="V491" s="21">
        <v>50000</v>
      </c>
      <c r="W491" s="34">
        <v>39009</v>
      </c>
      <c r="X491" s="34">
        <v>42522</v>
      </c>
      <c r="Y491" s="114" t="s">
        <v>16381</v>
      </c>
      <c r="Z491" s="70" t="s">
        <v>4927</v>
      </c>
      <c r="AA491" s="20" t="s">
        <v>4926</v>
      </c>
      <c r="AB491" s="109"/>
      <c r="AC491" s="19"/>
      <c r="AD491" s="22"/>
      <c r="AE491" s="19"/>
    </row>
    <row r="492" spans="2:31" x14ac:dyDescent="0.2">
      <c r="B492" s="14" t="s">
        <v>17357</v>
      </c>
      <c r="C492" s="33" t="s">
        <v>17356</v>
      </c>
      <c r="D492" s="16" t="s">
        <v>17351</v>
      </c>
      <c r="E492" s="103" t="s">
        <v>26</v>
      </c>
      <c r="F492" s="18" t="s">
        <v>26</v>
      </c>
      <c r="G492" s="111" t="s">
        <v>26</v>
      </c>
      <c r="H492" s="102" t="s">
        <v>323</v>
      </c>
      <c r="I492" s="21">
        <v>992550</v>
      </c>
      <c r="J492" s="71">
        <v>102.788</v>
      </c>
      <c r="K492" s="21">
        <v>1027880</v>
      </c>
      <c r="L492" s="21">
        <v>1000000</v>
      </c>
      <c r="M492" s="21">
        <v>998996</v>
      </c>
      <c r="N492" s="21"/>
      <c r="O492" s="21">
        <v>968</v>
      </c>
      <c r="P492" s="21"/>
      <c r="Q492" s="21"/>
      <c r="R492" s="22">
        <v>4.4000000000000004</v>
      </c>
      <c r="S492" s="22">
        <v>4.5</v>
      </c>
      <c r="T492" s="20" t="s">
        <v>85</v>
      </c>
      <c r="U492" s="21">
        <v>20289</v>
      </c>
      <c r="V492" s="21">
        <v>44000</v>
      </c>
      <c r="W492" s="34">
        <v>38315</v>
      </c>
      <c r="X492" s="34">
        <v>41654</v>
      </c>
      <c r="Y492" s="114" t="s">
        <v>16381</v>
      </c>
      <c r="Z492" s="70" t="s">
        <v>4927</v>
      </c>
      <c r="AA492" s="20" t="s">
        <v>4926</v>
      </c>
      <c r="AB492" s="109"/>
      <c r="AC492" s="19"/>
      <c r="AD492" s="22"/>
      <c r="AE492" s="19"/>
    </row>
    <row r="493" spans="2:31" x14ac:dyDescent="0.2">
      <c r="B493" s="14" t="s">
        <v>17355</v>
      </c>
      <c r="C493" s="33" t="s">
        <v>17354</v>
      </c>
      <c r="D493" s="16" t="s">
        <v>17351</v>
      </c>
      <c r="E493" s="103" t="s">
        <v>26</v>
      </c>
      <c r="F493" s="18" t="s">
        <v>26</v>
      </c>
      <c r="G493" s="111" t="s">
        <v>26</v>
      </c>
      <c r="H493" s="102" t="s">
        <v>334</v>
      </c>
      <c r="I493" s="21">
        <v>1498781</v>
      </c>
      <c r="J493" s="71">
        <v>106.101</v>
      </c>
      <c r="K493" s="21">
        <v>1575600</v>
      </c>
      <c r="L493" s="21">
        <v>1485000</v>
      </c>
      <c r="M493" s="21">
        <v>1490199</v>
      </c>
      <c r="N493" s="21"/>
      <c r="O493" s="21">
        <v>-1660</v>
      </c>
      <c r="P493" s="21"/>
      <c r="Q493" s="21"/>
      <c r="R493" s="22">
        <v>5</v>
      </c>
      <c r="S493" s="22">
        <v>4.8600000000000003</v>
      </c>
      <c r="T493" s="20" t="s">
        <v>4985</v>
      </c>
      <c r="U493" s="21">
        <v>21863</v>
      </c>
      <c r="V493" s="21">
        <v>74250</v>
      </c>
      <c r="W493" s="34">
        <v>39255</v>
      </c>
      <c r="X493" s="34">
        <v>42262</v>
      </c>
      <c r="Y493" s="114" t="s">
        <v>16381</v>
      </c>
      <c r="Z493" s="70" t="s">
        <v>4927</v>
      </c>
      <c r="AA493" s="20" t="s">
        <v>4926</v>
      </c>
      <c r="AB493" s="109"/>
      <c r="AC493" s="19"/>
      <c r="AD493" s="22"/>
      <c r="AE493" s="19"/>
    </row>
    <row r="494" spans="2:31" x14ac:dyDescent="0.2">
      <c r="B494" s="14" t="s">
        <v>17353</v>
      </c>
      <c r="C494" s="33" t="s">
        <v>17352</v>
      </c>
      <c r="D494" s="16" t="s">
        <v>17351</v>
      </c>
      <c r="E494" s="103" t="s">
        <v>26</v>
      </c>
      <c r="F494" s="18" t="s">
        <v>26</v>
      </c>
      <c r="G494" s="111" t="s">
        <v>26</v>
      </c>
      <c r="H494" s="102" t="s">
        <v>334</v>
      </c>
      <c r="I494" s="21">
        <v>1476135</v>
      </c>
      <c r="J494" s="71">
        <v>107.157</v>
      </c>
      <c r="K494" s="21">
        <v>1607355</v>
      </c>
      <c r="L494" s="21">
        <v>1500000</v>
      </c>
      <c r="M494" s="21">
        <v>1487554</v>
      </c>
      <c r="N494" s="21"/>
      <c r="O494" s="21">
        <v>2198</v>
      </c>
      <c r="P494" s="21"/>
      <c r="Q494" s="21"/>
      <c r="R494" s="22">
        <v>4.75</v>
      </c>
      <c r="S494" s="22">
        <v>4.95</v>
      </c>
      <c r="T494" s="20" t="s">
        <v>4985</v>
      </c>
      <c r="U494" s="21">
        <v>20979</v>
      </c>
      <c r="V494" s="21">
        <v>71250</v>
      </c>
      <c r="W494" s="34">
        <v>39255</v>
      </c>
      <c r="X494" s="34">
        <v>42993</v>
      </c>
      <c r="Y494" s="114" t="s">
        <v>16381</v>
      </c>
      <c r="Z494" s="70" t="s">
        <v>4927</v>
      </c>
      <c r="AA494" s="20" t="s">
        <v>4926</v>
      </c>
      <c r="AB494" s="109"/>
      <c r="AC494" s="19"/>
      <c r="AD494" s="22"/>
      <c r="AE494" s="19"/>
    </row>
    <row r="495" spans="2:31" x14ac:dyDescent="0.2">
      <c r="B495" s="14" t="s">
        <v>17350</v>
      </c>
      <c r="C495" s="33" t="s">
        <v>17349</v>
      </c>
      <c r="D495" s="16" t="s">
        <v>17348</v>
      </c>
      <c r="E495" s="103" t="s">
        <v>26</v>
      </c>
      <c r="F495" s="18" t="s">
        <v>26</v>
      </c>
      <c r="G495" s="111" t="s">
        <v>26</v>
      </c>
      <c r="H495" s="102" t="s">
        <v>323</v>
      </c>
      <c r="I495" s="21">
        <v>23642880</v>
      </c>
      <c r="J495" s="71">
        <v>101.28100000000001</v>
      </c>
      <c r="K495" s="21">
        <v>23801035</v>
      </c>
      <c r="L495" s="21">
        <v>23500000</v>
      </c>
      <c r="M495" s="21">
        <v>23624420</v>
      </c>
      <c r="N495" s="21"/>
      <c r="O495" s="21">
        <v>-18460</v>
      </c>
      <c r="P495" s="21"/>
      <c r="Q495" s="21"/>
      <c r="R495" s="22">
        <v>1.6</v>
      </c>
      <c r="S495" s="22">
        <v>1.4379999999999999</v>
      </c>
      <c r="T495" s="20" t="s">
        <v>4965</v>
      </c>
      <c r="U495" s="21">
        <v>48044</v>
      </c>
      <c r="V495" s="21">
        <v>143089</v>
      </c>
      <c r="W495" s="34">
        <v>41081</v>
      </c>
      <c r="X495" s="34">
        <v>42505</v>
      </c>
      <c r="Y495" s="114" t="s">
        <v>16381</v>
      </c>
      <c r="Z495" s="70" t="s">
        <v>4927</v>
      </c>
      <c r="AA495" s="20" t="s">
        <v>4926</v>
      </c>
      <c r="AB495" s="109"/>
      <c r="AC495" s="19"/>
      <c r="AD495" s="22"/>
      <c r="AE495" s="19"/>
    </row>
    <row r="496" spans="2:31" x14ac:dyDescent="0.2">
      <c r="B496" s="14" t="s">
        <v>17347</v>
      </c>
      <c r="C496" s="33" t="s">
        <v>17346</v>
      </c>
      <c r="D496" s="16" t="s">
        <v>17345</v>
      </c>
      <c r="E496" s="103" t="s">
        <v>5057</v>
      </c>
      <c r="F496" s="18" t="s">
        <v>26</v>
      </c>
      <c r="G496" s="111" t="s">
        <v>26</v>
      </c>
      <c r="H496" s="102" t="s">
        <v>323</v>
      </c>
      <c r="I496" s="21">
        <v>10000000</v>
      </c>
      <c r="J496" s="71">
        <v>140.56700000000001</v>
      </c>
      <c r="K496" s="21">
        <v>14056700</v>
      </c>
      <c r="L496" s="21">
        <v>10000000</v>
      </c>
      <c r="M496" s="21">
        <v>10000000</v>
      </c>
      <c r="N496" s="21"/>
      <c r="O496" s="21"/>
      <c r="P496" s="21"/>
      <c r="Q496" s="21"/>
      <c r="R496" s="22">
        <v>6.6150000000000002</v>
      </c>
      <c r="S496" s="22">
        <v>6.6150000000000002</v>
      </c>
      <c r="T496" s="20" t="s">
        <v>4965</v>
      </c>
      <c r="U496" s="21">
        <v>84525</v>
      </c>
      <c r="V496" s="21">
        <v>661500</v>
      </c>
      <c r="W496" s="34">
        <v>40529</v>
      </c>
      <c r="X496" s="34">
        <v>51455</v>
      </c>
      <c r="Y496" s="114" t="s">
        <v>16381</v>
      </c>
      <c r="Z496" s="70" t="s">
        <v>4927</v>
      </c>
      <c r="AA496" s="20" t="s">
        <v>4926</v>
      </c>
      <c r="AB496" s="109"/>
      <c r="AC496" s="19"/>
      <c r="AD496" s="22"/>
      <c r="AE496" s="19"/>
    </row>
    <row r="497" spans="2:31" x14ac:dyDescent="0.2">
      <c r="B497" s="14" t="s">
        <v>17344</v>
      </c>
      <c r="C497" s="33" t="s">
        <v>17343</v>
      </c>
      <c r="D497" s="16" t="s">
        <v>17342</v>
      </c>
      <c r="E497" s="103" t="s">
        <v>26</v>
      </c>
      <c r="F497" s="18" t="s">
        <v>26</v>
      </c>
      <c r="G497" s="111" t="s">
        <v>4412</v>
      </c>
      <c r="H497" s="102" t="s">
        <v>323</v>
      </c>
      <c r="I497" s="21">
        <v>1509082</v>
      </c>
      <c r="J497" s="71">
        <v>104.348</v>
      </c>
      <c r="K497" s="21">
        <v>1466089</v>
      </c>
      <c r="L497" s="21">
        <v>1405000</v>
      </c>
      <c r="M497" s="21">
        <v>1422017</v>
      </c>
      <c r="N497" s="21"/>
      <c r="O497" s="21">
        <v>-15361</v>
      </c>
      <c r="P497" s="21"/>
      <c r="Q497" s="21"/>
      <c r="R497" s="22">
        <v>5.5</v>
      </c>
      <c r="S497" s="22">
        <v>4.25</v>
      </c>
      <c r="T497" s="20" t="s">
        <v>85</v>
      </c>
      <c r="U497" s="21">
        <v>38638</v>
      </c>
      <c r="V497" s="21">
        <v>77275</v>
      </c>
      <c r="W497" s="34">
        <v>39113</v>
      </c>
      <c r="X497" s="34">
        <v>43101</v>
      </c>
      <c r="Y497" s="114" t="s">
        <v>13530</v>
      </c>
      <c r="Z497" s="70" t="s">
        <v>4927</v>
      </c>
      <c r="AA497" s="20" t="s">
        <v>4926</v>
      </c>
      <c r="AB497" s="109"/>
      <c r="AC497" s="34">
        <v>41640</v>
      </c>
      <c r="AD497" s="22">
        <v>100</v>
      </c>
      <c r="AE497" s="34">
        <v>41640</v>
      </c>
    </row>
    <row r="498" spans="2:31" x14ac:dyDescent="0.2">
      <c r="B498" s="14" t="s">
        <v>17341</v>
      </c>
      <c r="C498" s="33" t="s">
        <v>17340</v>
      </c>
      <c r="D498" s="16" t="s">
        <v>17322</v>
      </c>
      <c r="E498" s="103" t="s">
        <v>26</v>
      </c>
      <c r="F498" s="18" t="s">
        <v>26</v>
      </c>
      <c r="G498" s="111" t="s">
        <v>4412</v>
      </c>
      <c r="H498" s="102" t="s">
        <v>323</v>
      </c>
      <c r="I498" s="21">
        <v>1439144</v>
      </c>
      <c r="J498" s="71">
        <v>101.602</v>
      </c>
      <c r="K498" s="21">
        <v>1397028</v>
      </c>
      <c r="L498" s="21">
        <v>1375000</v>
      </c>
      <c r="M498" s="21">
        <v>1390234</v>
      </c>
      <c r="N498" s="21"/>
      <c r="O498" s="21">
        <v>-8519</v>
      </c>
      <c r="P498" s="21"/>
      <c r="Q498" s="21"/>
      <c r="R498" s="22">
        <v>5</v>
      </c>
      <c r="S498" s="22">
        <v>4.3760000000000003</v>
      </c>
      <c r="T498" s="20" t="s">
        <v>4965</v>
      </c>
      <c r="U498" s="21">
        <v>8785</v>
      </c>
      <c r="V498" s="21">
        <v>68750</v>
      </c>
      <c r="W498" s="34">
        <v>38568</v>
      </c>
      <c r="X498" s="34">
        <v>49810</v>
      </c>
      <c r="Y498" s="114" t="s">
        <v>17321</v>
      </c>
      <c r="Z498" s="70" t="s">
        <v>4927</v>
      </c>
      <c r="AA498" s="20" t="s">
        <v>4926</v>
      </c>
      <c r="AB498" s="109"/>
      <c r="AC498" s="28">
        <v>41958</v>
      </c>
      <c r="AD498" s="22">
        <v>100</v>
      </c>
      <c r="AE498" s="28">
        <v>41958</v>
      </c>
    </row>
    <row r="499" spans="2:31" x14ac:dyDescent="0.2">
      <c r="B499" s="14" t="s">
        <v>17339</v>
      </c>
      <c r="C499" s="33" t="s">
        <v>17338</v>
      </c>
      <c r="D499" s="16" t="s">
        <v>17337</v>
      </c>
      <c r="E499" s="103" t="s">
        <v>5057</v>
      </c>
      <c r="F499" s="18" t="s">
        <v>26</v>
      </c>
      <c r="G499" s="111" t="s">
        <v>590</v>
      </c>
      <c r="H499" s="102" t="s">
        <v>323</v>
      </c>
      <c r="I499" s="21">
        <v>24650100</v>
      </c>
      <c r="J499" s="71">
        <v>119.28400000000001</v>
      </c>
      <c r="K499" s="21">
        <v>29821000</v>
      </c>
      <c r="L499" s="21">
        <v>25000000</v>
      </c>
      <c r="M499" s="21">
        <v>24676274</v>
      </c>
      <c r="N499" s="21"/>
      <c r="O499" s="21">
        <v>16358</v>
      </c>
      <c r="P499" s="21"/>
      <c r="Q499" s="21"/>
      <c r="R499" s="22">
        <v>5.4589999999999996</v>
      </c>
      <c r="S499" s="22">
        <v>5.5869999999999997</v>
      </c>
      <c r="T499" s="20" t="s">
        <v>4965</v>
      </c>
      <c r="U499" s="21">
        <v>227458</v>
      </c>
      <c r="V499" s="21">
        <v>1364750</v>
      </c>
      <c r="W499" s="34">
        <v>40527</v>
      </c>
      <c r="X499" s="34">
        <v>47788</v>
      </c>
      <c r="Y499" s="114" t="s">
        <v>17321</v>
      </c>
      <c r="Z499" s="70" t="s">
        <v>4927</v>
      </c>
      <c r="AA499" s="20" t="s">
        <v>4926</v>
      </c>
      <c r="AB499" s="109"/>
      <c r="AC499" s="19"/>
      <c r="AD499" s="22"/>
      <c r="AE499" s="19"/>
    </row>
    <row r="500" spans="2:31" x14ac:dyDescent="0.2">
      <c r="B500" s="14" t="s">
        <v>17336</v>
      </c>
      <c r="C500" s="33" t="s">
        <v>17335</v>
      </c>
      <c r="D500" s="16" t="s">
        <v>17322</v>
      </c>
      <c r="E500" s="103" t="s">
        <v>26</v>
      </c>
      <c r="F500" s="18" t="s">
        <v>26</v>
      </c>
      <c r="G500" s="111" t="s">
        <v>26</v>
      </c>
      <c r="H500" s="102" t="s">
        <v>323</v>
      </c>
      <c r="I500" s="21">
        <v>1075000</v>
      </c>
      <c r="J500" s="71">
        <v>100.492</v>
      </c>
      <c r="K500" s="21">
        <v>1080289</v>
      </c>
      <c r="L500" s="21">
        <v>1075000</v>
      </c>
      <c r="M500" s="21">
        <v>1075000</v>
      </c>
      <c r="N500" s="21"/>
      <c r="O500" s="21"/>
      <c r="P500" s="21"/>
      <c r="Q500" s="21"/>
      <c r="R500" s="22">
        <v>2.25</v>
      </c>
      <c r="S500" s="22">
        <v>2.25</v>
      </c>
      <c r="T500" s="20" t="s">
        <v>4965</v>
      </c>
      <c r="U500" s="21">
        <v>3091</v>
      </c>
      <c r="V500" s="21">
        <v>10616</v>
      </c>
      <c r="W500" s="34">
        <v>41045</v>
      </c>
      <c r="X500" s="34">
        <v>43419</v>
      </c>
      <c r="Y500" s="114" t="s">
        <v>17321</v>
      </c>
      <c r="Z500" s="70" t="s">
        <v>4927</v>
      </c>
      <c r="AA500" s="20" t="s">
        <v>4926</v>
      </c>
      <c r="AB500" s="109"/>
      <c r="AC500" s="19"/>
      <c r="AD500" s="22"/>
      <c r="AE500" s="19"/>
    </row>
    <row r="501" spans="2:31" x14ac:dyDescent="0.2">
      <c r="B501" s="14" t="s">
        <v>17334</v>
      </c>
      <c r="C501" s="33" t="s">
        <v>17333</v>
      </c>
      <c r="D501" s="16" t="s">
        <v>17322</v>
      </c>
      <c r="E501" s="103" t="s">
        <v>26</v>
      </c>
      <c r="F501" s="18" t="s">
        <v>26</v>
      </c>
      <c r="G501" s="111" t="s">
        <v>26</v>
      </c>
      <c r="H501" s="102" t="s">
        <v>323</v>
      </c>
      <c r="I501" s="21">
        <v>1292500</v>
      </c>
      <c r="J501" s="71">
        <v>100.703</v>
      </c>
      <c r="K501" s="21">
        <v>1301586</v>
      </c>
      <c r="L501" s="21">
        <v>1292500</v>
      </c>
      <c r="M501" s="21">
        <v>1292500</v>
      </c>
      <c r="N501" s="21"/>
      <c r="O501" s="21"/>
      <c r="P501" s="21"/>
      <c r="Q501" s="21"/>
      <c r="R501" s="22">
        <v>2.5</v>
      </c>
      <c r="S501" s="22">
        <v>2.5</v>
      </c>
      <c r="T501" s="20" t="s">
        <v>4965</v>
      </c>
      <c r="U501" s="21">
        <v>4129</v>
      </c>
      <c r="V501" s="21">
        <v>14182</v>
      </c>
      <c r="W501" s="34">
        <v>41045</v>
      </c>
      <c r="X501" s="34">
        <v>43600</v>
      </c>
      <c r="Y501" s="114" t="s">
        <v>17321</v>
      </c>
      <c r="Z501" s="70" t="s">
        <v>4927</v>
      </c>
      <c r="AA501" s="20" t="s">
        <v>4926</v>
      </c>
      <c r="AB501" s="109"/>
      <c r="AC501" s="19"/>
      <c r="AD501" s="22"/>
      <c r="AE501" s="19"/>
    </row>
    <row r="502" spans="2:31" x14ac:dyDescent="0.2">
      <c r="B502" s="14" t="s">
        <v>17332</v>
      </c>
      <c r="C502" s="33" t="s">
        <v>17331</v>
      </c>
      <c r="D502" s="16" t="s">
        <v>17322</v>
      </c>
      <c r="E502" s="103" t="s">
        <v>26</v>
      </c>
      <c r="F502" s="18" t="s">
        <v>26</v>
      </c>
      <c r="G502" s="111" t="s">
        <v>26</v>
      </c>
      <c r="H502" s="102" t="s">
        <v>323</v>
      </c>
      <c r="I502" s="21">
        <v>1700000</v>
      </c>
      <c r="J502" s="71">
        <v>100.753</v>
      </c>
      <c r="K502" s="21">
        <v>1712801</v>
      </c>
      <c r="L502" s="21">
        <v>1700000</v>
      </c>
      <c r="M502" s="21">
        <v>1700000</v>
      </c>
      <c r="N502" s="21"/>
      <c r="O502" s="21"/>
      <c r="P502" s="21"/>
      <c r="Q502" s="21"/>
      <c r="R502" s="22">
        <v>2.5499999999999998</v>
      </c>
      <c r="S502" s="22">
        <v>2.5499999999999998</v>
      </c>
      <c r="T502" s="20" t="s">
        <v>4965</v>
      </c>
      <c r="U502" s="21">
        <v>5539</v>
      </c>
      <c r="V502" s="21">
        <v>19026</v>
      </c>
      <c r="W502" s="34">
        <v>41045</v>
      </c>
      <c r="X502" s="34">
        <v>43784</v>
      </c>
      <c r="Y502" s="114" t="s">
        <v>17321</v>
      </c>
      <c r="Z502" s="70" t="s">
        <v>4927</v>
      </c>
      <c r="AA502" s="20" t="s">
        <v>4926</v>
      </c>
      <c r="AB502" s="109"/>
      <c r="AC502" s="19"/>
      <c r="AD502" s="22"/>
      <c r="AE502" s="19"/>
    </row>
    <row r="503" spans="2:31" x14ac:dyDescent="0.2">
      <c r="B503" s="14" t="s">
        <v>17330</v>
      </c>
      <c r="C503" s="33" t="s">
        <v>17329</v>
      </c>
      <c r="D503" s="16" t="s">
        <v>17322</v>
      </c>
      <c r="E503" s="103" t="s">
        <v>26</v>
      </c>
      <c r="F503" s="18" t="s">
        <v>26</v>
      </c>
      <c r="G503" s="111" t="s">
        <v>26</v>
      </c>
      <c r="H503" s="102" t="s">
        <v>323</v>
      </c>
      <c r="I503" s="21">
        <v>1750000</v>
      </c>
      <c r="J503" s="71">
        <v>101.065</v>
      </c>
      <c r="K503" s="21">
        <v>1768638</v>
      </c>
      <c r="L503" s="21">
        <v>1750000</v>
      </c>
      <c r="M503" s="21">
        <v>1750000</v>
      </c>
      <c r="N503" s="21"/>
      <c r="O503" s="21"/>
      <c r="P503" s="21"/>
      <c r="Q503" s="21"/>
      <c r="R503" s="22">
        <v>2.75</v>
      </c>
      <c r="S503" s="22">
        <v>2.75</v>
      </c>
      <c r="T503" s="20" t="s">
        <v>4965</v>
      </c>
      <c r="U503" s="21">
        <v>6149</v>
      </c>
      <c r="V503" s="21">
        <v>21122</v>
      </c>
      <c r="W503" s="34">
        <v>41045</v>
      </c>
      <c r="X503" s="34">
        <v>43966</v>
      </c>
      <c r="Y503" s="114" t="s">
        <v>17321</v>
      </c>
      <c r="Z503" s="70" t="s">
        <v>4927</v>
      </c>
      <c r="AA503" s="20" t="s">
        <v>4926</v>
      </c>
      <c r="AB503" s="109"/>
      <c r="AC503" s="19"/>
      <c r="AD503" s="22"/>
      <c r="AE503" s="19"/>
    </row>
    <row r="504" spans="2:31" x14ac:dyDescent="0.2">
      <c r="B504" s="14" t="s">
        <v>17328</v>
      </c>
      <c r="C504" s="33" t="s">
        <v>17327</v>
      </c>
      <c r="D504" s="16" t="s">
        <v>17322</v>
      </c>
      <c r="E504" s="103" t="s">
        <v>26</v>
      </c>
      <c r="F504" s="18" t="s">
        <v>26</v>
      </c>
      <c r="G504" s="111" t="s">
        <v>26</v>
      </c>
      <c r="H504" s="102" t="s">
        <v>323</v>
      </c>
      <c r="I504" s="21">
        <v>2250000</v>
      </c>
      <c r="J504" s="71">
        <v>101.128</v>
      </c>
      <c r="K504" s="21">
        <v>2275380</v>
      </c>
      <c r="L504" s="21">
        <v>2250000</v>
      </c>
      <c r="M504" s="21">
        <v>2250000</v>
      </c>
      <c r="N504" s="21"/>
      <c r="O504" s="21"/>
      <c r="P504" s="21"/>
      <c r="Q504" s="21"/>
      <c r="R504" s="22">
        <v>2.8</v>
      </c>
      <c r="S504" s="22">
        <v>2.8</v>
      </c>
      <c r="T504" s="20" t="s">
        <v>4965</v>
      </c>
      <c r="U504" s="21">
        <v>8050</v>
      </c>
      <c r="V504" s="21">
        <v>27650</v>
      </c>
      <c r="W504" s="34">
        <v>41045</v>
      </c>
      <c r="X504" s="34">
        <v>44150</v>
      </c>
      <c r="Y504" s="114" t="s">
        <v>17321</v>
      </c>
      <c r="Z504" s="70" t="s">
        <v>4927</v>
      </c>
      <c r="AA504" s="20" t="s">
        <v>4926</v>
      </c>
      <c r="AB504" s="109"/>
      <c r="AC504" s="19"/>
      <c r="AD504" s="22"/>
      <c r="AE504" s="19"/>
    </row>
    <row r="505" spans="2:31" x14ac:dyDescent="0.2">
      <c r="B505" s="14" t="s">
        <v>17326</v>
      </c>
      <c r="C505" s="33" t="s">
        <v>17325</v>
      </c>
      <c r="D505" s="16" t="s">
        <v>17322</v>
      </c>
      <c r="E505" s="103" t="s">
        <v>26</v>
      </c>
      <c r="F505" s="18" t="s">
        <v>26</v>
      </c>
      <c r="G505" s="111" t="s">
        <v>26</v>
      </c>
      <c r="H505" s="102" t="s">
        <v>323</v>
      </c>
      <c r="I505" s="21">
        <v>1000000</v>
      </c>
      <c r="J505" s="71">
        <v>101.405</v>
      </c>
      <c r="K505" s="21">
        <v>1014050</v>
      </c>
      <c r="L505" s="21">
        <v>1000000</v>
      </c>
      <c r="M505" s="21">
        <v>1000000</v>
      </c>
      <c r="N505" s="21"/>
      <c r="O505" s="21"/>
      <c r="P505" s="21"/>
      <c r="Q505" s="21"/>
      <c r="R505" s="22">
        <v>3</v>
      </c>
      <c r="S505" s="22">
        <v>3</v>
      </c>
      <c r="T505" s="20" t="s">
        <v>4965</v>
      </c>
      <c r="U505" s="21">
        <v>3833</v>
      </c>
      <c r="V505" s="21">
        <v>13167</v>
      </c>
      <c r="W505" s="34">
        <v>41045</v>
      </c>
      <c r="X505" s="34">
        <v>44331</v>
      </c>
      <c r="Y505" s="114" t="s">
        <v>17321</v>
      </c>
      <c r="Z505" s="70" t="s">
        <v>4927</v>
      </c>
      <c r="AA505" s="20" t="s">
        <v>4926</v>
      </c>
      <c r="AB505" s="109"/>
      <c r="AC505" s="19"/>
      <c r="AD505" s="22"/>
      <c r="AE505" s="19"/>
    </row>
    <row r="506" spans="2:31" x14ac:dyDescent="0.2">
      <c r="B506" s="14" t="s">
        <v>17324</v>
      </c>
      <c r="C506" s="33" t="s">
        <v>17323</v>
      </c>
      <c r="D506" s="16" t="s">
        <v>17322</v>
      </c>
      <c r="E506" s="103" t="s">
        <v>26</v>
      </c>
      <c r="F506" s="18" t="s">
        <v>26</v>
      </c>
      <c r="G506" s="111" t="s">
        <v>4412</v>
      </c>
      <c r="H506" s="102" t="s">
        <v>323</v>
      </c>
      <c r="I506" s="21">
        <v>1000000</v>
      </c>
      <c r="J506" s="71">
        <v>101.405</v>
      </c>
      <c r="K506" s="21">
        <v>1014050</v>
      </c>
      <c r="L506" s="21">
        <v>1000000</v>
      </c>
      <c r="M506" s="21">
        <v>1000000</v>
      </c>
      <c r="N506" s="21"/>
      <c r="O506" s="21"/>
      <c r="P506" s="21"/>
      <c r="Q506" s="21"/>
      <c r="R506" s="22">
        <v>3</v>
      </c>
      <c r="S506" s="22">
        <v>3</v>
      </c>
      <c r="T506" s="20" t="s">
        <v>4965</v>
      </c>
      <c r="U506" s="21">
        <v>3833</v>
      </c>
      <c r="V506" s="21">
        <v>13167</v>
      </c>
      <c r="W506" s="34">
        <v>41045</v>
      </c>
      <c r="X506" s="34">
        <v>44515</v>
      </c>
      <c r="Y506" s="114" t="s">
        <v>17321</v>
      </c>
      <c r="Z506" s="70" t="s">
        <v>4927</v>
      </c>
      <c r="AA506" s="20" t="s">
        <v>4926</v>
      </c>
      <c r="AB506" s="109"/>
      <c r="AC506" s="28">
        <v>44331</v>
      </c>
      <c r="AD506" s="22">
        <v>100</v>
      </c>
      <c r="AE506" s="19"/>
    </row>
    <row r="507" spans="2:31" x14ac:dyDescent="0.2">
      <c r="B507" s="14" t="s">
        <v>17320</v>
      </c>
      <c r="C507" s="33" t="s">
        <v>17319</v>
      </c>
      <c r="D507" s="16" t="s">
        <v>17318</v>
      </c>
      <c r="E507" s="103" t="s">
        <v>26</v>
      </c>
      <c r="F507" s="18" t="s">
        <v>26</v>
      </c>
      <c r="G507" s="111" t="s">
        <v>26</v>
      </c>
      <c r="H507" s="102" t="s">
        <v>323</v>
      </c>
      <c r="I507" s="21">
        <v>5000000</v>
      </c>
      <c r="J507" s="71">
        <v>101.349</v>
      </c>
      <c r="K507" s="21">
        <v>5067450</v>
      </c>
      <c r="L507" s="21">
        <v>5000000</v>
      </c>
      <c r="M507" s="21">
        <v>5000000</v>
      </c>
      <c r="N507" s="21"/>
      <c r="O507" s="21"/>
      <c r="P507" s="21"/>
      <c r="Q507" s="21"/>
      <c r="R507" s="22">
        <v>3.9</v>
      </c>
      <c r="S507" s="22">
        <v>3.9</v>
      </c>
      <c r="T507" s="20" t="s">
        <v>89</v>
      </c>
      <c r="U507" s="21">
        <v>16250</v>
      </c>
      <c r="V507" s="21">
        <v>195000</v>
      </c>
      <c r="W507" s="34">
        <v>37769</v>
      </c>
      <c r="X507" s="34">
        <v>41640</v>
      </c>
      <c r="Y507" s="114" t="s">
        <v>13468</v>
      </c>
      <c r="Z507" s="70" t="s">
        <v>4927</v>
      </c>
      <c r="AA507" s="20" t="s">
        <v>4926</v>
      </c>
      <c r="AB507" s="109"/>
      <c r="AC507" s="19"/>
      <c r="AD507" s="22"/>
      <c r="AE507" s="19"/>
    </row>
    <row r="508" spans="2:31" x14ac:dyDescent="0.2">
      <c r="B508" s="14" t="s">
        <v>17317</v>
      </c>
      <c r="C508" s="33" t="s">
        <v>17316</v>
      </c>
      <c r="D508" s="16" t="s">
        <v>17315</v>
      </c>
      <c r="E508" s="103" t="s">
        <v>5057</v>
      </c>
      <c r="F508" s="18" t="s">
        <v>26</v>
      </c>
      <c r="G508" s="111" t="s">
        <v>590</v>
      </c>
      <c r="H508" s="102" t="s">
        <v>323</v>
      </c>
      <c r="I508" s="21">
        <v>10000000</v>
      </c>
      <c r="J508" s="71">
        <v>134.554</v>
      </c>
      <c r="K508" s="21">
        <v>13455400</v>
      </c>
      <c r="L508" s="21">
        <v>10000000</v>
      </c>
      <c r="M508" s="21">
        <v>10000000</v>
      </c>
      <c r="N508" s="21"/>
      <c r="O508" s="21"/>
      <c r="P508" s="21"/>
      <c r="Q508" s="21"/>
      <c r="R508" s="22">
        <v>5.7919999999999998</v>
      </c>
      <c r="S508" s="22">
        <v>5.7910000000000004</v>
      </c>
      <c r="T508" s="20" t="s">
        <v>4965</v>
      </c>
      <c r="U508" s="21">
        <v>96533</v>
      </c>
      <c r="V508" s="21">
        <v>579200</v>
      </c>
      <c r="W508" s="34">
        <v>40521</v>
      </c>
      <c r="X508" s="34">
        <v>51806</v>
      </c>
      <c r="Y508" s="114" t="s">
        <v>13572</v>
      </c>
      <c r="Z508" s="70" t="s">
        <v>4927</v>
      </c>
      <c r="AA508" s="20" t="s">
        <v>4926</v>
      </c>
      <c r="AB508" s="109"/>
      <c r="AC508" s="19"/>
      <c r="AD508" s="22"/>
      <c r="AE508" s="19"/>
    </row>
    <row r="509" spans="2:31" x14ac:dyDescent="0.2">
      <c r="B509" s="14" t="s">
        <v>17314</v>
      </c>
      <c r="C509" s="33" t="s">
        <v>17313</v>
      </c>
      <c r="D509" s="16" t="s">
        <v>17310</v>
      </c>
      <c r="E509" s="103" t="s">
        <v>26</v>
      </c>
      <c r="F509" s="18" t="s">
        <v>26</v>
      </c>
      <c r="G509" s="111" t="s">
        <v>4412</v>
      </c>
      <c r="H509" s="102" t="s">
        <v>4412</v>
      </c>
      <c r="I509" s="21">
        <v>517269</v>
      </c>
      <c r="J509" s="71">
        <v>102.803</v>
      </c>
      <c r="K509" s="21">
        <v>524295</v>
      </c>
      <c r="L509" s="21">
        <v>510000</v>
      </c>
      <c r="M509" s="21">
        <v>512488</v>
      </c>
      <c r="N509" s="21"/>
      <c r="O509" s="21">
        <v>-4781</v>
      </c>
      <c r="P509" s="21"/>
      <c r="Q509" s="21"/>
      <c r="R509" s="22">
        <v>6</v>
      </c>
      <c r="S509" s="22">
        <v>5</v>
      </c>
      <c r="T509" s="20" t="s">
        <v>85</v>
      </c>
      <c r="U509" s="21">
        <v>15300</v>
      </c>
      <c r="V509" s="21">
        <v>30600</v>
      </c>
      <c r="W509" s="34">
        <v>40909</v>
      </c>
      <c r="X509" s="34">
        <v>42736</v>
      </c>
      <c r="Y509" s="114" t="s">
        <v>13530</v>
      </c>
      <c r="Z509" s="70" t="s">
        <v>4927</v>
      </c>
      <c r="AA509" s="20" t="s">
        <v>4926</v>
      </c>
      <c r="AB509" s="109"/>
      <c r="AC509" s="34">
        <v>41456</v>
      </c>
      <c r="AD509" s="22">
        <v>100</v>
      </c>
      <c r="AE509" s="28">
        <v>41456</v>
      </c>
    </row>
    <row r="510" spans="2:31" x14ac:dyDescent="0.2">
      <c r="B510" s="14" t="s">
        <v>17312</v>
      </c>
      <c r="C510" s="33" t="s">
        <v>17311</v>
      </c>
      <c r="D510" s="16" t="s">
        <v>17310</v>
      </c>
      <c r="E510" s="103" t="s">
        <v>26</v>
      </c>
      <c r="F510" s="18" t="s">
        <v>26</v>
      </c>
      <c r="G510" s="111" t="s">
        <v>4412</v>
      </c>
      <c r="H510" s="102" t="s">
        <v>323</v>
      </c>
      <c r="I510" s="21">
        <v>496984</v>
      </c>
      <c r="J510" s="71">
        <v>102.82899999999999</v>
      </c>
      <c r="K510" s="21">
        <v>503862</v>
      </c>
      <c r="L510" s="21">
        <v>490000</v>
      </c>
      <c r="M510" s="21">
        <v>492390</v>
      </c>
      <c r="N510" s="21"/>
      <c r="O510" s="21">
        <v>-4594</v>
      </c>
      <c r="P510" s="21"/>
      <c r="Q510" s="21"/>
      <c r="R510" s="22">
        <v>6</v>
      </c>
      <c r="S510" s="22">
        <v>5</v>
      </c>
      <c r="T510" s="20" t="s">
        <v>85</v>
      </c>
      <c r="U510" s="21">
        <v>14700</v>
      </c>
      <c r="V510" s="21">
        <v>29400</v>
      </c>
      <c r="W510" s="34">
        <v>40909</v>
      </c>
      <c r="X510" s="34">
        <v>42736</v>
      </c>
      <c r="Y510" s="114" t="s">
        <v>13530</v>
      </c>
      <c r="Z510" s="70" t="s">
        <v>4927</v>
      </c>
      <c r="AA510" s="20" t="s">
        <v>4926</v>
      </c>
      <c r="AB510" s="109"/>
      <c r="AC510" s="28">
        <v>41456</v>
      </c>
      <c r="AD510" s="22">
        <v>100</v>
      </c>
      <c r="AE510" s="28">
        <v>41456</v>
      </c>
    </row>
    <row r="511" spans="2:31" x14ac:dyDescent="0.2">
      <c r="B511" s="14" t="s">
        <v>17309</v>
      </c>
      <c r="C511" s="33" t="s">
        <v>17308</v>
      </c>
      <c r="D511" s="16" t="s">
        <v>17307</v>
      </c>
      <c r="E511" s="103" t="s">
        <v>26</v>
      </c>
      <c r="F511" s="18" t="s">
        <v>26</v>
      </c>
      <c r="G511" s="111" t="s">
        <v>26</v>
      </c>
      <c r="H511" s="102" t="s">
        <v>323</v>
      </c>
      <c r="I511" s="21">
        <v>3335310</v>
      </c>
      <c r="J511" s="71">
        <v>111.643</v>
      </c>
      <c r="K511" s="21">
        <v>3349290</v>
      </c>
      <c r="L511" s="21">
        <v>3000000</v>
      </c>
      <c r="M511" s="21">
        <v>3321642</v>
      </c>
      <c r="N511" s="21"/>
      <c r="O511" s="21">
        <v>-13668</v>
      </c>
      <c r="P511" s="21"/>
      <c r="Q511" s="21"/>
      <c r="R511" s="22">
        <v>4</v>
      </c>
      <c r="S511" s="22">
        <v>2.04</v>
      </c>
      <c r="T511" s="20" t="s">
        <v>4965</v>
      </c>
      <c r="U511" s="21">
        <v>31333</v>
      </c>
      <c r="V511" s="21"/>
      <c r="W511" s="34">
        <v>41173</v>
      </c>
      <c r="X511" s="34">
        <v>43405</v>
      </c>
      <c r="Y511" s="114" t="s">
        <v>13500</v>
      </c>
      <c r="Z511" s="70" t="s">
        <v>4927</v>
      </c>
      <c r="AA511" s="20" t="s">
        <v>4926</v>
      </c>
      <c r="AB511" s="109"/>
      <c r="AC511" s="19"/>
      <c r="AD511" s="22"/>
      <c r="AE511" s="19"/>
    </row>
    <row r="512" spans="2:31" x14ac:dyDescent="0.2">
      <c r="B512" s="14" t="s">
        <v>17306</v>
      </c>
      <c r="C512" s="33" t="s">
        <v>17305</v>
      </c>
      <c r="D512" s="16" t="s">
        <v>17290</v>
      </c>
      <c r="E512" s="103" t="s">
        <v>26</v>
      </c>
      <c r="F512" s="18" t="s">
        <v>26</v>
      </c>
      <c r="G512" s="111" t="s">
        <v>26</v>
      </c>
      <c r="H512" s="102" t="s">
        <v>323</v>
      </c>
      <c r="I512" s="21">
        <v>6963638</v>
      </c>
      <c r="J512" s="71">
        <v>110.76900000000001</v>
      </c>
      <c r="K512" s="21">
        <v>7609830</v>
      </c>
      <c r="L512" s="21">
        <v>6870000</v>
      </c>
      <c r="M512" s="21">
        <v>6950698</v>
      </c>
      <c r="N512" s="21"/>
      <c r="O512" s="21">
        <v>-9160</v>
      </c>
      <c r="P512" s="21"/>
      <c r="Q512" s="21"/>
      <c r="R512" s="22">
        <v>3</v>
      </c>
      <c r="S512" s="22">
        <v>2.83</v>
      </c>
      <c r="T512" s="20" t="s">
        <v>4949</v>
      </c>
      <c r="U512" s="21">
        <v>51525</v>
      </c>
      <c r="V512" s="21">
        <v>206100</v>
      </c>
      <c r="W512" s="34">
        <v>40731</v>
      </c>
      <c r="X512" s="34">
        <v>44105</v>
      </c>
      <c r="Y512" s="114" t="s">
        <v>13500</v>
      </c>
      <c r="Z512" s="70" t="s">
        <v>4927</v>
      </c>
      <c r="AA512" s="20" t="s">
        <v>4926</v>
      </c>
      <c r="AB512" s="109"/>
      <c r="AC512" s="19"/>
      <c r="AD512" s="22"/>
      <c r="AE512" s="19"/>
    </row>
    <row r="513" spans="2:31" x14ac:dyDescent="0.2">
      <c r="B513" s="14" t="s">
        <v>17304</v>
      </c>
      <c r="C513" s="33" t="s">
        <v>17303</v>
      </c>
      <c r="D513" s="16" t="s">
        <v>17290</v>
      </c>
      <c r="E513" s="103" t="s">
        <v>5057</v>
      </c>
      <c r="F513" s="18" t="s">
        <v>26</v>
      </c>
      <c r="G513" s="111" t="s">
        <v>26</v>
      </c>
      <c r="H513" s="102" t="s">
        <v>323</v>
      </c>
      <c r="I513" s="21">
        <v>8370516</v>
      </c>
      <c r="J513" s="71">
        <v>110.261</v>
      </c>
      <c r="K513" s="21">
        <v>9261924</v>
      </c>
      <c r="L513" s="21">
        <v>8400000</v>
      </c>
      <c r="M513" s="21">
        <v>8374335</v>
      </c>
      <c r="N513" s="21"/>
      <c r="O513" s="21">
        <v>2787</v>
      </c>
      <c r="P513" s="21"/>
      <c r="Q513" s="21"/>
      <c r="R513" s="22">
        <v>3</v>
      </c>
      <c r="S513" s="22">
        <v>3.04</v>
      </c>
      <c r="T513" s="20" t="s">
        <v>4949</v>
      </c>
      <c r="U513" s="21">
        <v>63000</v>
      </c>
      <c r="V513" s="21">
        <v>252000</v>
      </c>
      <c r="W513" s="34">
        <v>40731</v>
      </c>
      <c r="X513" s="34">
        <v>44470</v>
      </c>
      <c r="Y513" s="114" t="s">
        <v>13500</v>
      </c>
      <c r="Z513" s="70" t="s">
        <v>4927</v>
      </c>
      <c r="AA513" s="20" t="s">
        <v>4926</v>
      </c>
      <c r="AB513" s="109"/>
      <c r="AC513" s="19"/>
      <c r="AD513" s="22"/>
      <c r="AE513" s="19"/>
    </row>
    <row r="514" spans="2:31" x14ac:dyDescent="0.2">
      <c r="B514" s="14" t="s">
        <v>17302</v>
      </c>
      <c r="C514" s="33" t="s">
        <v>17301</v>
      </c>
      <c r="D514" s="16" t="s">
        <v>17290</v>
      </c>
      <c r="E514" s="103" t="s">
        <v>26</v>
      </c>
      <c r="F514" s="18" t="s">
        <v>26</v>
      </c>
      <c r="G514" s="111" t="s">
        <v>26</v>
      </c>
      <c r="H514" s="102" t="s">
        <v>323</v>
      </c>
      <c r="I514" s="21">
        <v>2500000</v>
      </c>
      <c r="J514" s="71">
        <v>100.881</v>
      </c>
      <c r="K514" s="21">
        <v>2522025</v>
      </c>
      <c r="L514" s="21">
        <v>2500000</v>
      </c>
      <c r="M514" s="21">
        <v>2500000</v>
      </c>
      <c r="N514" s="21"/>
      <c r="O514" s="21"/>
      <c r="P514" s="21"/>
      <c r="Q514" s="21"/>
      <c r="R514" s="22">
        <v>2.919</v>
      </c>
      <c r="S514" s="22">
        <v>2.919</v>
      </c>
      <c r="T514" s="20" t="s">
        <v>4949</v>
      </c>
      <c r="U514" s="21">
        <v>20676</v>
      </c>
      <c r="V514" s="21"/>
      <c r="W514" s="34">
        <v>41143</v>
      </c>
      <c r="X514" s="34">
        <v>45566</v>
      </c>
      <c r="Y514" s="114" t="s">
        <v>13500</v>
      </c>
      <c r="Z514" s="70" t="s">
        <v>4927</v>
      </c>
      <c r="AA514" s="20" t="s">
        <v>4926</v>
      </c>
      <c r="AB514" s="109"/>
      <c r="AC514" s="19"/>
      <c r="AD514" s="22"/>
      <c r="AE514" s="19"/>
    </row>
    <row r="515" spans="2:31" x14ac:dyDescent="0.2">
      <c r="B515" s="14" t="s">
        <v>17300</v>
      </c>
      <c r="C515" s="33" t="s">
        <v>17299</v>
      </c>
      <c r="D515" s="16" t="s">
        <v>17290</v>
      </c>
      <c r="E515" s="103" t="s">
        <v>26</v>
      </c>
      <c r="F515" s="18" t="s">
        <v>26</v>
      </c>
      <c r="G515" s="111" t="s">
        <v>26</v>
      </c>
      <c r="H515" s="102" t="s">
        <v>323</v>
      </c>
      <c r="I515" s="21">
        <v>2000000</v>
      </c>
      <c r="J515" s="71">
        <v>100.941</v>
      </c>
      <c r="K515" s="21">
        <v>2018820</v>
      </c>
      <c r="L515" s="21">
        <v>2000000</v>
      </c>
      <c r="M515" s="21">
        <v>2000000</v>
      </c>
      <c r="N515" s="21"/>
      <c r="O515" s="21"/>
      <c r="P515" s="21"/>
      <c r="Q515" s="21"/>
      <c r="R515" s="22">
        <v>3.069</v>
      </c>
      <c r="S515" s="22">
        <v>3.069</v>
      </c>
      <c r="T515" s="20" t="s">
        <v>4949</v>
      </c>
      <c r="U515" s="21">
        <v>17391</v>
      </c>
      <c r="V515" s="21"/>
      <c r="W515" s="34">
        <v>41143</v>
      </c>
      <c r="X515" s="34">
        <v>45931</v>
      </c>
      <c r="Y515" s="114" t="s">
        <v>13500</v>
      </c>
      <c r="Z515" s="70" t="s">
        <v>4927</v>
      </c>
      <c r="AA515" s="20" t="s">
        <v>4926</v>
      </c>
      <c r="AB515" s="109"/>
      <c r="AC515" s="19"/>
      <c r="AD515" s="22"/>
      <c r="AE515" s="19"/>
    </row>
    <row r="516" spans="2:31" x14ac:dyDescent="0.2">
      <c r="B516" s="14" t="s">
        <v>17298</v>
      </c>
      <c r="C516" s="33" t="s">
        <v>17297</v>
      </c>
      <c r="D516" s="16" t="s">
        <v>17290</v>
      </c>
      <c r="E516" s="103" t="s">
        <v>26</v>
      </c>
      <c r="F516" s="18" t="s">
        <v>26</v>
      </c>
      <c r="G516" s="111" t="s">
        <v>26</v>
      </c>
      <c r="H516" s="102" t="s">
        <v>323</v>
      </c>
      <c r="I516" s="21">
        <v>3205000</v>
      </c>
      <c r="J516" s="71">
        <v>100.996</v>
      </c>
      <c r="K516" s="21">
        <v>3236922</v>
      </c>
      <c r="L516" s="21">
        <v>3205000</v>
      </c>
      <c r="M516" s="21">
        <v>3205000</v>
      </c>
      <c r="N516" s="21"/>
      <c r="O516" s="21"/>
      <c r="P516" s="21"/>
      <c r="Q516" s="21"/>
      <c r="R516" s="22">
        <v>3.2290000000000001</v>
      </c>
      <c r="S516" s="22">
        <v>3.2290000000000001</v>
      </c>
      <c r="T516" s="20" t="s">
        <v>4949</v>
      </c>
      <c r="U516" s="21">
        <v>29322</v>
      </c>
      <c r="V516" s="21"/>
      <c r="W516" s="34">
        <v>41143</v>
      </c>
      <c r="X516" s="34">
        <v>46296</v>
      </c>
      <c r="Y516" s="114" t="s">
        <v>13500</v>
      </c>
      <c r="Z516" s="70" t="s">
        <v>4927</v>
      </c>
      <c r="AA516" s="20" t="s">
        <v>4926</v>
      </c>
      <c r="AB516" s="109"/>
      <c r="AC516" s="19"/>
      <c r="AD516" s="22"/>
      <c r="AE516" s="19"/>
    </row>
    <row r="517" spans="2:31" x14ac:dyDescent="0.2">
      <c r="B517" s="14" t="s">
        <v>17296</v>
      </c>
      <c r="C517" s="33" t="s">
        <v>17295</v>
      </c>
      <c r="D517" s="16" t="s">
        <v>17290</v>
      </c>
      <c r="E517" s="103" t="s">
        <v>26</v>
      </c>
      <c r="F517" s="18" t="s">
        <v>26</v>
      </c>
      <c r="G517" s="111" t="s">
        <v>26</v>
      </c>
      <c r="H517" s="102" t="s">
        <v>323</v>
      </c>
      <c r="I517" s="21">
        <v>6545000</v>
      </c>
      <c r="J517" s="71">
        <v>101.04600000000001</v>
      </c>
      <c r="K517" s="21">
        <v>6613461</v>
      </c>
      <c r="L517" s="21">
        <v>6545000</v>
      </c>
      <c r="M517" s="21">
        <v>6545000</v>
      </c>
      <c r="N517" s="21"/>
      <c r="O517" s="21"/>
      <c r="P517" s="21"/>
      <c r="Q517" s="21"/>
      <c r="R517" s="22">
        <v>3.379</v>
      </c>
      <c r="S517" s="22">
        <v>3.379</v>
      </c>
      <c r="T517" s="20" t="s">
        <v>4949</v>
      </c>
      <c r="U517" s="21">
        <v>62661</v>
      </c>
      <c r="V517" s="21"/>
      <c r="W517" s="34">
        <v>41143</v>
      </c>
      <c r="X517" s="34">
        <v>46661</v>
      </c>
      <c r="Y517" s="114" t="s">
        <v>13500</v>
      </c>
      <c r="Z517" s="70" t="s">
        <v>4927</v>
      </c>
      <c r="AA517" s="20" t="s">
        <v>4926</v>
      </c>
      <c r="AB517" s="109"/>
      <c r="AC517" s="31"/>
      <c r="AD517" s="22"/>
      <c r="AE517" s="31"/>
    </row>
    <row r="518" spans="2:31" x14ac:dyDescent="0.2">
      <c r="B518" s="14" t="s">
        <v>17294</v>
      </c>
      <c r="C518" s="33" t="s">
        <v>17293</v>
      </c>
      <c r="D518" s="16" t="s">
        <v>17290</v>
      </c>
      <c r="E518" s="103" t="s">
        <v>26</v>
      </c>
      <c r="F518" s="18" t="s">
        <v>26</v>
      </c>
      <c r="G518" s="111" t="s">
        <v>26</v>
      </c>
      <c r="H518" s="102" t="s">
        <v>323</v>
      </c>
      <c r="I518" s="21">
        <v>2335000</v>
      </c>
      <c r="J518" s="71">
        <v>101.218</v>
      </c>
      <c r="K518" s="21">
        <v>2363440</v>
      </c>
      <c r="L518" s="21">
        <v>2335000</v>
      </c>
      <c r="M518" s="21">
        <v>2335000</v>
      </c>
      <c r="N518" s="21"/>
      <c r="O518" s="21"/>
      <c r="P518" s="21"/>
      <c r="Q518" s="21"/>
      <c r="R518" s="22">
        <v>3.7480000000000002</v>
      </c>
      <c r="S518" s="22">
        <v>3.7480000000000002</v>
      </c>
      <c r="T518" s="20" t="s">
        <v>4949</v>
      </c>
      <c r="U518" s="21">
        <v>24796</v>
      </c>
      <c r="V518" s="21"/>
      <c r="W518" s="34">
        <v>41143</v>
      </c>
      <c r="X518" s="34">
        <v>48122</v>
      </c>
      <c r="Y518" s="114" t="s">
        <v>13500</v>
      </c>
      <c r="Z518" s="70" t="s">
        <v>4927</v>
      </c>
      <c r="AA518" s="20" t="s">
        <v>4926</v>
      </c>
      <c r="AB518" s="109"/>
      <c r="AC518" s="19"/>
      <c r="AD518" s="22"/>
      <c r="AE518" s="19"/>
    </row>
    <row r="519" spans="2:31" x14ac:dyDescent="0.2">
      <c r="B519" s="14" t="s">
        <v>17292</v>
      </c>
      <c r="C519" s="33" t="s">
        <v>17291</v>
      </c>
      <c r="D519" s="16" t="s">
        <v>17290</v>
      </c>
      <c r="E519" s="103" t="s">
        <v>26</v>
      </c>
      <c r="F519" s="18" t="s">
        <v>26</v>
      </c>
      <c r="G519" s="111" t="s">
        <v>26</v>
      </c>
      <c r="H519" s="102" t="s">
        <v>323</v>
      </c>
      <c r="I519" s="21">
        <v>3000000</v>
      </c>
      <c r="J519" s="71">
        <v>101.178</v>
      </c>
      <c r="K519" s="21">
        <v>3035340</v>
      </c>
      <c r="L519" s="21">
        <v>3000000</v>
      </c>
      <c r="M519" s="21">
        <v>3000000</v>
      </c>
      <c r="N519" s="21"/>
      <c r="O519" s="21"/>
      <c r="P519" s="21"/>
      <c r="Q519" s="21"/>
      <c r="R519" s="22">
        <v>3.6480000000000001</v>
      </c>
      <c r="S519" s="22">
        <v>3.6480000000000001</v>
      </c>
      <c r="T519" s="20" t="s">
        <v>4949</v>
      </c>
      <c r="U519" s="21">
        <v>31008</v>
      </c>
      <c r="V519" s="21"/>
      <c r="W519" s="34">
        <v>41143</v>
      </c>
      <c r="X519" s="34">
        <v>47757</v>
      </c>
      <c r="Y519" s="114" t="s">
        <v>13500</v>
      </c>
      <c r="Z519" s="70" t="s">
        <v>4927</v>
      </c>
      <c r="AA519" s="20" t="s">
        <v>4926</v>
      </c>
      <c r="AB519" s="109"/>
      <c r="AC519" s="19"/>
      <c r="AD519" s="22"/>
      <c r="AE519" s="19"/>
    </row>
    <row r="520" spans="2:31" x14ac:dyDescent="0.2">
      <c r="B520" s="14" t="s">
        <v>17289</v>
      </c>
      <c r="C520" s="33" t="s">
        <v>17288</v>
      </c>
      <c r="D520" s="16" t="s">
        <v>17285</v>
      </c>
      <c r="E520" s="103" t="s">
        <v>26</v>
      </c>
      <c r="F520" s="18" t="s">
        <v>26</v>
      </c>
      <c r="G520" s="111" t="s">
        <v>26</v>
      </c>
      <c r="H520" s="102" t="s">
        <v>334</v>
      </c>
      <c r="I520" s="21">
        <v>2161411</v>
      </c>
      <c r="J520" s="71">
        <v>100.786</v>
      </c>
      <c r="K520" s="21">
        <v>2086270</v>
      </c>
      <c r="L520" s="21">
        <v>2070000</v>
      </c>
      <c r="M520" s="21">
        <v>2075196</v>
      </c>
      <c r="N520" s="21"/>
      <c r="O520" s="21">
        <v>-12236</v>
      </c>
      <c r="P520" s="21"/>
      <c r="Q520" s="21"/>
      <c r="R520" s="22">
        <v>5.5</v>
      </c>
      <c r="S520" s="22">
        <v>4.88</v>
      </c>
      <c r="T520" s="20" t="s">
        <v>89</v>
      </c>
      <c r="U520" s="21">
        <v>9488</v>
      </c>
      <c r="V520" s="21">
        <v>113850</v>
      </c>
      <c r="W520" s="34">
        <v>38168</v>
      </c>
      <c r="X520" s="34">
        <v>41426</v>
      </c>
      <c r="Y520" s="114" t="s">
        <v>13682</v>
      </c>
      <c r="Z520" s="70" t="s">
        <v>4927</v>
      </c>
      <c r="AA520" s="20" t="s">
        <v>4926</v>
      </c>
      <c r="AB520" s="109"/>
      <c r="AC520" s="19"/>
      <c r="AD520" s="22"/>
      <c r="AE520" s="19"/>
    </row>
    <row r="521" spans="2:31" x14ac:dyDescent="0.2">
      <c r="B521" s="14" t="s">
        <v>17287</v>
      </c>
      <c r="C521" s="33" t="s">
        <v>17286</v>
      </c>
      <c r="D521" s="16" t="s">
        <v>17285</v>
      </c>
      <c r="E521" s="103" t="s">
        <v>26</v>
      </c>
      <c r="F521" s="18" t="s">
        <v>26</v>
      </c>
      <c r="G521" s="111" t="s">
        <v>4412</v>
      </c>
      <c r="H521" s="102" t="s">
        <v>334</v>
      </c>
      <c r="I521" s="21">
        <v>991670</v>
      </c>
      <c r="J521" s="71">
        <v>101.586</v>
      </c>
      <c r="K521" s="21">
        <v>1015860</v>
      </c>
      <c r="L521" s="21">
        <v>1000000</v>
      </c>
      <c r="M521" s="21">
        <v>997755</v>
      </c>
      <c r="N521" s="21"/>
      <c r="O521" s="21">
        <v>892</v>
      </c>
      <c r="P521" s="21"/>
      <c r="Q521" s="21"/>
      <c r="R521" s="22">
        <v>5</v>
      </c>
      <c r="S521" s="22">
        <v>5.0999999999999996</v>
      </c>
      <c r="T521" s="20" t="s">
        <v>89</v>
      </c>
      <c r="U521" s="21">
        <v>4167</v>
      </c>
      <c r="V521" s="21">
        <v>50000</v>
      </c>
      <c r="W521" s="34">
        <v>38168</v>
      </c>
      <c r="X521" s="34">
        <v>42156</v>
      </c>
      <c r="Y521" s="114" t="s">
        <v>13682</v>
      </c>
      <c r="Z521" s="70" t="s">
        <v>4927</v>
      </c>
      <c r="AA521" s="20" t="s">
        <v>4926</v>
      </c>
      <c r="AB521" s="109"/>
      <c r="AC521" s="28">
        <v>41791</v>
      </c>
      <c r="AD521" s="22">
        <v>100</v>
      </c>
      <c r="AE521" s="19"/>
    </row>
    <row r="522" spans="2:31" x14ac:dyDescent="0.2">
      <c r="B522" s="14" t="s">
        <v>17284</v>
      </c>
      <c r="C522" s="33" t="s">
        <v>17283</v>
      </c>
      <c r="D522" s="16" t="s">
        <v>17276</v>
      </c>
      <c r="E522" s="103" t="s">
        <v>26</v>
      </c>
      <c r="F522" s="18" t="s">
        <v>26</v>
      </c>
      <c r="G522" s="111" t="s">
        <v>26</v>
      </c>
      <c r="H522" s="102" t="s">
        <v>323</v>
      </c>
      <c r="I522" s="21">
        <v>2000895</v>
      </c>
      <c r="J522" s="71">
        <v>106.34099999999999</v>
      </c>
      <c r="K522" s="21">
        <v>1759944</v>
      </c>
      <c r="L522" s="21">
        <v>1655000</v>
      </c>
      <c r="M522" s="21">
        <v>1694351</v>
      </c>
      <c r="N522" s="21"/>
      <c r="O522" s="21">
        <v>3644</v>
      </c>
      <c r="P522" s="21"/>
      <c r="Q522" s="21"/>
      <c r="R522" s="22">
        <v>7.75</v>
      </c>
      <c r="S522" s="22">
        <v>4.9210000000000003</v>
      </c>
      <c r="T522" s="20" t="s">
        <v>4965</v>
      </c>
      <c r="U522" s="21">
        <v>16389</v>
      </c>
      <c r="V522" s="21">
        <v>128263</v>
      </c>
      <c r="W522" s="34">
        <v>38189</v>
      </c>
      <c r="X522" s="34">
        <v>41593</v>
      </c>
      <c r="Y522" s="114" t="s">
        <v>16381</v>
      </c>
      <c r="Z522" s="70" t="s">
        <v>4927</v>
      </c>
      <c r="AA522" s="20" t="s">
        <v>4926</v>
      </c>
      <c r="AB522" s="109"/>
      <c r="AC522" s="19"/>
      <c r="AD522" s="22"/>
      <c r="AE522" s="19"/>
    </row>
    <row r="523" spans="2:31" x14ac:dyDescent="0.2">
      <c r="B523" s="14" t="s">
        <v>17282</v>
      </c>
      <c r="C523" s="33" t="s">
        <v>17281</v>
      </c>
      <c r="D523" s="16" t="s">
        <v>17276</v>
      </c>
      <c r="E523" s="103" t="s">
        <v>26</v>
      </c>
      <c r="F523" s="18" t="s">
        <v>26</v>
      </c>
      <c r="G523" s="111" t="s">
        <v>26</v>
      </c>
      <c r="H523" s="102" t="s">
        <v>323</v>
      </c>
      <c r="I523" s="21">
        <v>5149000</v>
      </c>
      <c r="J523" s="71">
        <v>119.557</v>
      </c>
      <c r="K523" s="21">
        <v>5977850</v>
      </c>
      <c r="L523" s="21">
        <v>5000000</v>
      </c>
      <c r="M523" s="21">
        <v>5127476</v>
      </c>
      <c r="N523" s="21"/>
      <c r="O523" s="21">
        <v>-12989</v>
      </c>
      <c r="P523" s="21"/>
      <c r="Q523" s="21"/>
      <c r="R523" s="22">
        <v>5</v>
      </c>
      <c r="S523" s="22">
        <v>4.6100000000000003</v>
      </c>
      <c r="T523" s="20" t="s">
        <v>4965</v>
      </c>
      <c r="U523" s="21">
        <v>31944</v>
      </c>
      <c r="V523" s="21">
        <v>250000</v>
      </c>
      <c r="W523" s="34">
        <v>40660</v>
      </c>
      <c r="X523" s="34">
        <v>44150</v>
      </c>
      <c r="Y523" s="114" t="s">
        <v>16381</v>
      </c>
      <c r="Z523" s="70" t="s">
        <v>4927</v>
      </c>
      <c r="AA523" s="20" t="s">
        <v>4926</v>
      </c>
      <c r="AB523" s="109"/>
      <c r="AC523" s="19"/>
      <c r="AD523" s="22"/>
      <c r="AE523" s="19"/>
    </row>
    <row r="524" spans="2:31" x14ac:dyDescent="0.2">
      <c r="B524" s="14" t="s">
        <v>17280</v>
      </c>
      <c r="C524" s="33" t="s">
        <v>17279</v>
      </c>
      <c r="D524" s="16" t="s">
        <v>17276</v>
      </c>
      <c r="E524" s="103" t="s">
        <v>26</v>
      </c>
      <c r="F524" s="18" t="s">
        <v>26</v>
      </c>
      <c r="G524" s="111" t="s">
        <v>26</v>
      </c>
      <c r="H524" s="102" t="s">
        <v>323</v>
      </c>
      <c r="I524" s="21">
        <v>2182660</v>
      </c>
      <c r="J524" s="71">
        <v>107.82899999999999</v>
      </c>
      <c r="K524" s="21">
        <v>2156580</v>
      </c>
      <c r="L524" s="21">
        <v>2000000</v>
      </c>
      <c r="M524" s="21">
        <v>2170485</v>
      </c>
      <c r="N524" s="21"/>
      <c r="O524" s="21">
        <v>-12175</v>
      </c>
      <c r="P524" s="21"/>
      <c r="Q524" s="21"/>
      <c r="R524" s="22">
        <v>4</v>
      </c>
      <c r="S524" s="22">
        <v>0.98099999999999998</v>
      </c>
      <c r="T524" s="20" t="s">
        <v>4965</v>
      </c>
      <c r="U524" s="21">
        <v>10222</v>
      </c>
      <c r="V524" s="21">
        <v>6222</v>
      </c>
      <c r="W524" s="34">
        <v>41193</v>
      </c>
      <c r="X524" s="34">
        <v>42323</v>
      </c>
      <c r="Y524" s="114" t="s">
        <v>16381</v>
      </c>
      <c r="Z524" s="70" t="s">
        <v>4927</v>
      </c>
      <c r="AA524" s="20" t="s">
        <v>4926</v>
      </c>
      <c r="AB524" s="109"/>
      <c r="AC524" s="19"/>
      <c r="AD524" s="22"/>
      <c r="AE524" s="19"/>
    </row>
    <row r="525" spans="2:31" x14ac:dyDescent="0.2">
      <c r="B525" s="14" t="s">
        <v>17278</v>
      </c>
      <c r="C525" s="33" t="s">
        <v>17277</v>
      </c>
      <c r="D525" s="16" t="s">
        <v>17276</v>
      </c>
      <c r="E525" s="103" t="s">
        <v>26</v>
      </c>
      <c r="F525" s="18" t="s">
        <v>26</v>
      </c>
      <c r="G525" s="111" t="s">
        <v>26</v>
      </c>
      <c r="H525" s="102" t="s">
        <v>323</v>
      </c>
      <c r="I525" s="21">
        <v>1405475</v>
      </c>
      <c r="J525" s="71">
        <v>110.93899999999999</v>
      </c>
      <c r="K525" s="21">
        <v>1386738</v>
      </c>
      <c r="L525" s="21">
        <v>1250000</v>
      </c>
      <c r="M525" s="21">
        <v>1399318</v>
      </c>
      <c r="N525" s="21"/>
      <c r="O525" s="21">
        <v>-6157</v>
      </c>
      <c r="P525" s="21"/>
      <c r="Q525" s="21"/>
      <c r="R525" s="22">
        <v>4</v>
      </c>
      <c r="S525" s="22">
        <v>1.4510000000000001</v>
      </c>
      <c r="T525" s="20" t="s">
        <v>4965</v>
      </c>
      <c r="U525" s="21">
        <v>6389</v>
      </c>
      <c r="V525" s="21">
        <v>3889</v>
      </c>
      <c r="W525" s="34">
        <v>41193</v>
      </c>
      <c r="X525" s="34">
        <v>43054</v>
      </c>
      <c r="Y525" s="114" t="s">
        <v>16381</v>
      </c>
      <c r="Z525" s="70" t="s">
        <v>4927</v>
      </c>
      <c r="AA525" s="20" t="s">
        <v>4926</v>
      </c>
      <c r="AB525" s="109"/>
      <c r="AC525" s="19"/>
      <c r="AD525" s="22"/>
      <c r="AE525" s="19"/>
    </row>
    <row r="526" spans="2:31" x14ac:dyDescent="0.2">
      <c r="B526" s="14" t="s">
        <v>17275</v>
      </c>
      <c r="C526" s="33" t="s">
        <v>17274</v>
      </c>
      <c r="D526" s="16" t="s">
        <v>17273</v>
      </c>
      <c r="E526" s="103" t="s">
        <v>26</v>
      </c>
      <c r="F526" s="18" t="s">
        <v>26</v>
      </c>
      <c r="G526" s="111" t="s">
        <v>4412</v>
      </c>
      <c r="H526" s="102" t="s">
        <v>323</v>
      </c>
      <c r="I526" s="21">
        <v>3395000</v>
      </c>
      <c r="J526" s="71">
        <v>83.966999999999999</v>
      </c>
      <c r="K526" s="21">
        <v>2850680</v>
      </c>
      <c r="L526" s="21">
        <v>3395000</v>
      </c>
      <c r="M526" s="21">
        <v>3395000</v>
      </c>
      <c r="N526" s="21"/>
      <c r="O526" s="21"/>
      <c r="P526" s="21"/>
      <c r="Q526" s="21"/>
      <c r="R526" s="22">
        <v>0.84099999999999997</v>
      </c>
      <c r="S526" s="22">
        <v>4.1989999999999998</v>
      </c>
      <c r="T526" s="20" t="s">
        <v>113</v>
      </c>
      <c r="U526" s="21">
        <v>7300</v>
      </c>
      <c r="V526" s="21">
        <v>31403</v>
      </c>
      <c r="W526" s="34">
        <v>39051</v>
      </c>
      <c r="X526" s="34">
        <v>48396</v>
      </c>
      <c r="Y526" s="114" t="s">
        <v>16176</v>
      </c>
      <c r="Z526" s="70" t="s">
        <v>4927</v>
      </c>
      <c r="AA526" s="20" t="s">
        <v>4926</v>
      </c>
      <c r="AB526" s="109"/>
      <c r="AC526" s="28">
        <v>41275</v>
      </c>
      <c r="AD526" s="22">
        <v>100</v>
      </c>
      <c r="AE526" s="19"/>
    </row>
    <row r="527" spans="2:31" x14ac:dyDescent="0.2">
      <c r="B527" s="14" t="s">
        <v>17272</v>
      </c>
      <c r="C527" s="33" t="s">
        <v>17271</v>
      </c>
      <c r="D527" s="16" t="s">
        <v>17270</v>
      </c>
      <c r="E527" s="103" t="s">
        <v>26</v>
      </c>
      <c r="F527" s="18" t="s">
        <v>26</v>
      </c>
      <c r="G527" s="111" t="s">
        <v>4412</v>
      </c>
      <c r="H527" s="102" t="s">
        <v>4412</v>
      </c>
      <c r="I527" s="21">
        <v>7220780</v>
      </c>
      <c r="J527" s="71">
        <v>102.435</v>
      </c>
      <c r="K527" s="21">
        <v>7170450</v>
      </c>
      <c r="L527" s="21">
        <v>7000000</v>
      </c>
      <c r="M527" s="21">
        <v>7013323</v>
      </c>
      <c r="N527" s="21"/>
      <c r="O527" s="21">
        <v>-35373</v>
      </c>
      <c r="P527" s="21"/>
      <c r="Q527" s="21"/>
      <c r="R527" s="22">
        <v>5.25</v>
      </c>
      <c r="S527" s="22">
        <v>4.8600000000000003</v>
      </c>
      <c r="T527" s="20" t="s">
        <v>85</v>
      </c>
      <c r="U527" s="21">
        <v>183750</v>
      </c>
      <c r="V527" s="21">
        <v>367500</v>
      </c>
      <c r="W527" s="34">
        <v>37645</v>
      </c>
      <c r="X527" s="34">
        <v>48396</v>
      </c>
      <c r="Y527" s="114" t="s">
        <v>16176</v>
      </c>
      <c r="Z527" s="70" t="s">
        <v>4927</v>
      </c>
      <c r="AA527" s="20" t="s">
        <v>4926</v>
      </c>
      <c r="AB527" s="109"/>
      <c r="AC527" s="28">
        <v>41456</v>
      </c>
      <c r="AD527" s="22">
        <v>100</v>
      </c>
      <c r="AE527" s="28">
        <v>41456</v>
      </c>
    </row>
    <row r="528" spans="2:31" x14ac:dyDescent="0.2">
      <c r="B528" s="14" t="s">
        <v>17269</v>
      </c>
      <c r="C528" s="33" t="s">
        <v>17268</v>
      </c>
      <c r="D528" s="16" t="s">
        <v>17267</v>
      </c>
      <c r="E528" s="103" t="s">
        <v>26</v>
      </c>
      <c r="F528" s="18" t="s">
        <v>26</v>
      </c>
      <c r="G528" s="111" t="s">
        <v>4412</v>
      </c>
      <c r="H528" s="102" t="s">
        <v>334</v>
      </c>
      <c r="I528" s="21">
        <v>5000000</v>
      </c>
      <c r="J528" s="71">
        <v>100.273</v>
      </c>
      <c r="K528" s="21">
        <v>5013650</v>
      </c>
      <c r="L528" s="21">
        <v>5000000</v>
      </c>
      <c r="M528" s="21">
        <v>5000000</v>
      </c>
      <c r="N528" s="21"/>
      <c r="O528" s="21"/>
      <c r="P528" s="21"/>
      <c r="Q528" s="21"/>
      <c r="R528" s="22">
        <v>5.75</v>
      </c>
      <c r="S528" s="22">
        <v>5.75</v>
      </c>
      <c r="T528" s="20" t="s">
        <v>4965</v>
      </c>
      <c r="U528" s="21">
        <v>47917</v>
      </c>
      <c r="V528" s="21">
        <v>287500</v>
      </c>
      <c r="W528" s="34">
        <v>37392</v>
      </c>
      <c r="X528" s="34">
        <v>42522</v>
      </c>
      <c r="Y528" s="114" t="s">
        <v>16176</v>
      </c>
      <c r="Z528" s="70" t="s">
        <v>4927</v>
      </c>
      <c r="AA528" s="20" t="s">
        <v>4926</v>
      </c>
      <c r="AB528" s="109"/>
      <c r="AC528" s="28">
        <v>41426</v>
      </c>
      <c r="AD528" s="22">
        <v>100</v>
      </c>
      <c r="AE528" s="19"/>
    </row>
    <row r="529" spans="2:31" x14ac:dyDescent="0.2">
      <c r="B529" s="14" t="s">
        <v>17266</v>
      </c>
      <c r="C529" s="33" t="s">
        <v>17265</v>
      </c>
      <c r="D529" s="16" t="s">
        <v>17262</v>
      </c>
      <c r="E529" s="103" t="s">
        <v>26</v>
      </c>
      <c r="F529" s="18" t="s">
        <v>26</v>
      </c>
      <c r="G529" s="111" t="s">
        <v>26</v>
      </c>
      <c r="H529" s="102" t="s">
        <v>323</v>
      </c>
      <c r="I529" s="21">
        <v>3281520</v>
      </c>
      <c r="J529" s="71">
        <v>114.437</v>
      </c>
      <c r="K529" s="21">
        <v>3433110</v>
      </c>
      <c r="L529" s="21">
        <v>3000000</v>
      </c>
      <c r="M529" s="21">
        <v>3181188</v>
      </c>
      <c r="N529" s="21"/>
      <c r="O529" s="21">
        <v>-34614</v>
      </c>
      <c r="P529" s="21"/>
      <c r="Q529" s="21"/>
      <c r="R529" s="22">
        <v>4</v>
      </c>
      <c r="S529" s="22">
        <v>2.68</v>
      </c>
      <c r="T529" s="20" t="s">
        <v>89</v>
      </c>
      <c r="U529" s="21">
        <v>10000</v>
      </c>
      <c r="V529" s="21">
        <v>120000</v>
      </c>
      <c r="W529" s="34">
        <v>40157</v>
      </c>
      <c r="X529" s="34">
        <v>43070</v>
      </c>
      <c r="Y529" s="114" t="s">
        <v>16808</v>
      </c>
      <c r="Z529" s="70" t="s">
        <v>4927</v>
      </c>
      <c r="AA529" s="20" t="s">
        <v>4926</v>
      </c>
      <c r="AB529" s="109"/>
      <c r="AC529" s="19"/>
      <c r="AD529" s="22"/>
      <c r="AE529" s="19"/>
    </row>
    <row r="530" spans="2:31" x14ac:dyDescent="0.2">
      <c r="B530" s="14" t="s">
        <v>17264</v>
      </c>
      <c r="C530" s="33" t="s">
        <v>17263</v>
      </c>
      <c r="D530" s="16" t="s">
        <v>17262</v>
      </c>
      <c r="E530" s="103" t="s">
        <v>26</v>
      </c>
      <c r="F530" s="18" t="s">
        <v>26</v>
      </c>
      <c r="G530" s="111" t="s">
        <v>26</v>
      </c>
      <c r="H530" s="102" t="s">
        <v>323</v>
      </c>
      <c r="I530" s="21">
        <v>9000000</v>
      </c>
      <c r="J530" s="71">
        <v>126.666</v>
      </c>
      <c r="K530" s="21">
        <v>11399940</v>
      </c>
      <c r="L530" s="21">
        <v>9000000</v>
      </c>
      <c r="M530" s="21">
        <v>9000000</v>
      </c>
      <c r="N530" s="21"/>
      <c r="O530" s="21"/>
      <c r="P530" s="21"/>
      <c r="Q530" s="21"/>
      <c r="R530" s="22">
        <v>5.5819999999999999</v>
      </c>
      <c r="S530" s="22">
        <v>5.5819999999999999</v>
      </c>
      <c r="T530" s="20" t="s">
        <v>89</v>
      </c>
      <c r="U530" s="21">
        <v>41865</v>
      </c>
      <c r="V530" s="21">
        <v>502380</v>
      </c>
      <c r="W530" s="34">
        <v>40515</v>
      </c>
      <c r="X530" s="34">
        <v>49644</v>
      </c>
      <c r="Y530" s="114" t="s">
        <v>16808</v>
      </c>
      <c r="Z530" s="70" t="s">
        <v>4927</v>
      </c>
      <c r="AA530" s="20" t="s">
        <v>4926</v>
      </c>
      <c r="AB530" s="109"/>
      <c r="AC530" s="19"/>
      <c r="AD530" s="22"/>
      <c r="AE530" s="19"/>
    </row>
    <row r="531" spans="2:31" x14ac:dyDescent="0.2">
      <c r="B531" s="14" t="s">
        <v>17261</v>
      </c>
      <c r="C531" s="33" t="s">
        <v>17260</v>
      </c>
      <c r="D531" s="16" t="s">
        <v>17257</v>
      </c>
      <c r="E531" s="103" t="s">
        <v>26</v>
      </c>
      <c r="F531" s="18" t="s">
        <v>26</v>
      </c>
      <c r="G531" s="111" t="s">
        <v>26</v>
      </c>
      <c r="H531" s="102" t="s">
        <v>323</v>
      </c>
      <c r="I531" s="21">
        <v>2027771</v>
      </c>
      <c r="J531" s="71">
        <v>110.81399999999999</v>
      </c>
      <c r="K531" s="21">
        <v>2116547</v>
      </c>
      <c r="L531" s="21">
        <v>1910000</v>
      </c>
      <c r="M531" s="21">
        <v>1945726</v>
      </c>
      <c r="N531" s="21"/>
      <c r="O531" s="21">
        <v>-11868</v>
      </c>
      <c r="P531" s="21"/>
      <c r="Q531" s="21"/>
      <c r="R531" s="22">
        <v>5</v>
      </c>
      <c r="S531" s="22">
        <v>4.3</v>
      </c>
      <c r="T531" s="20" t="s">
        <v>4965</v>
      </c>
      <c r="U531" s="21">
        <v>12203</v>
      </c>
      <c r="V531" s="21">
        <v>95500</v>
      </c>
      <c r="W531" s="34">
        <v>38226</v>
      </c>
      <c r="X531" s="34">
        <v>42323</v>
      </c>
      <c r="Y531" s="114" t="s">
        <v>13564</v>
      </c>
      <c r="Z531" s="70" t="s">
        <v>4927</v>
      </c>
      <c r="AA531" s="20" t="s">
        <v>4926</v>
      </c>
      <c r="AB531" s="109"/>
      <c r="AC531" s="19"/>
      <c r="AD531" s="22"/>
      <c r="AE531" s="19"/>
    </row>
    <row r="532" spans="2:31" x14ac:dyDescent="0.2">
      <c r="B532" s="14" t="s">
        <v>17259</v>
      </c>
      <c r="C532" s="33" t="s">
        <v>17258</v>
      </c>
      <c r="D532" s="16" t="s">
        <v>17257</v>
      </c>
      <c r="E532" s="103" t="s">
        <v>26</v>
      </c>
      <c r="F532" s="18" t="s">
        <v>26</v>
      </c>
      <c r="G532" s="111" t="s">
        <v>26</v>
      </c>
      <c r="H532" s="102" t="s">
        <v>323</v>
      </c>
      <c r="I532" s="21">
        <v>1405000</v>
      </c>
      <c r="J532" s="71">
        <v>104.17100000000001</v>
      </c>
      <c r="K532" s="21">
        <v>1463603</v>
      </c>
      <c r="L532" s="21">
        <v>1405000</v>
      </c>
      <c r="M532" s="21">
        <v>1405000</v>
      </c>
      <c r="N532" s="21"/>
      <c r="O532" s="21"/>
      <c r="P532" s="21"/>
      <c r="Q532" s="21"/>
      <c r="R532" s="22">
        <v>4.25</v>
      </c>
      <c r="S532" s="22">
        <v>4.25</v>
      </c>
      <c r="T532" s="20" t="s">
        <v>118</v>
      </c>
      <c r="U532" s="21">
        <v>22558</v>
      </c>
      <c r="V532" s="21">
        <v>59713</v>
      </c>
      <c r="W532" s="34">
        <v>39661</v>
      </c>
      <c r="X532" s="34">
        <v>41866</v>
      </c>
      <c r="Y532" s="114" t="s">
        <v>13564</v>
      </c>
      <c r="Z532" s="70" t="s">
        <v>4927</v>
      </c>
      <c r="AA532" s="20" t="s">
        <v>4926</v>
      </c>
      <c r="AB532" s="109"/>
      <c r="AC532" s="19"/>
      <c r="AD532" s="22"/>
      <c r="AE532" s="19"/>
    </row>
    <row r="533" spans="2:31" x14ac:dyDescent="0.2">
      <c r="B533" s="14" t="s">
        <v>17256</v>
      </c>
      <c r="C533" s="33" t="s">
        <v>17255</v>
      </c>
      <c r="D533" s="16" t="s">
        <v>17252</v>
      </c>
      <c r="E533" s="103" t="s">
        <v>26</v>
      </c>
      <c r="F533" s="18" t="s">
        <v>26</v>
      </c>
      <c r="G533" s="111" t="s">
        <v>26</v>
      </c>
      <c r="H533" s="102" t="s">
        <v>334</v>
      </c>
      <c r="I533" s="21">
        <v>1051520</v>
      </c>
      <c r="J533" s="71">
        <v>109.901</v>
      </c>
      <c r="K533" s="21">
        <v>1099010</v>
      </c>
      <c r="L533" s="21">
        <v>1000000</v>
      </c>
      <c r="M533" s="21">
        <v>1018167</v>
      </c>
      <c r="N533" s="21"/>
      <c r="O533" s="21">
        <v>-5942</v>
      </c>
      <c r="P533" s="21"/>
      <c r="Q533" s="21"/>
      <c r="R533" s="22">
        <v>5</v>
      </c>
      <c r="S533" s="22">
        <v>4.25</v>
      </c>
      <c r="T533" s="20" t="s">
        <v>118</v>
      </c>
      <c r="U533" s="21">
        <v>20833</v>
      </c>
      <c r="V533" s="21">
        <v>50000</v>
      </c>
      <c r="W533" s="34">
        <v>39190</v>
      </c>
      <c r="X533" s="34">
        <v>42217</v>
      </c>
      <c r="Y533" s="114" t="s">
        <v>16204</v>
      </c>
      <c r="Z533" s="70" t="s">
        <v>4927</v>
      </c>
      <c r="AA533" s="20" t="s">
        <v>4926</v>
      </c>
      <c r="AB533" s="109"/>
      <c r="AC533" s="19"/>
      <c r="AD533" s="22"/>
      <c r="AE533" s="19"/>
    </row>
    <row r="534" spans="2:31" x14ac:dyDescent="0.2">
      <c r="B534" s="14" t="s">
        <v>17254</v>
      </c>
      <c r="C534" s="33" t="s">
        <v>17253</v>
      </c>
      <c r="D534" s="16" t="s">
        <v>17252</v>
      </c>
      <c r="E534" s="103" t="s">
        <v>26</v>
      </c>
      <c r="F534" s="18" t="s">
        <v>26</v>
      </c>
      <c r="G534" s="111" t="s">
        <v>26</v>
      </c>
      <c r="H534" s="102" t="s">
        <v>334</v>
      </c>
      <c r="I534" s="21">
        <v>605538</v>
      </c>
      <c r="J534" s="71">
        <v>114.41800000000001</v>
      </c>
      <c r="K534" s="21">
        <v>657904</v>
      </c>
      <c r="L534" s="21">
        <v>575000</v>
      </c>
      <c r="M534" s="21">
        <v>590379</v>
      </c>
      <c r="N534" s="21"/>
      <c r="O534" s="21">
        <v>-2750</v>
      </c>
      <c r="P534" s="21"/>
      <c r="Q534" s="21"/>
      <c r="R534" s="22">
        <v>5</v>
      </c>
      <c r="S534" s="22">
        <v>4.3499999999999996</v>
      </c>
      <c r="T534" s="20" t="s">
        <v>118</v>
      </c>
      <c r="U534" s="21">
        <v>11979</v>
      </c>
      <c r="V534" s="21">
        <v>28750</v>
      </c>
      <c r="W534" s="34">
        <v>39190</v>
      </c>
      <c r="X534" s="34">
        <v>42948</v>
      </c>
      <c r="Y534" s="114" t="s">
        <v>16204</v>
      </c>
      <c r="Z534" s="70" t="s">
        <v>4927</v>
      </c>
      <c r="AA534" s="20" t="s">
        <v>4926</v>
      </c>
      <c r="AB534" s="109"/>
      <c r="AC534" s="19"/>
      <c r="AD534" s="22"/>
      <c r="AE534" s="19"/>
    </row>
    <row r="535" spans="2:31" x14ac:dyDescent="0.2">
      <c r="B535" s="14" t="s">
        <v>17251</v>
      </c>
      <c r="C535" s="33" t="s">
        <v>17250</v>
      </c>
      <c r="D535" s="16" t="s">
        <v>17235</v>
      </c>
      <c r="E535" s="103" t="s">
        <v>26</v>
      </c>
      <c r="F535" s="18" t="s">
        <v>26</v>
      </c>
      <c r="G535" s="111" t="s">
        <v>4412</v>
      </c>
      <c r="H535" s="102" t="s">
        <v>323</v>
      </c>
      <c r="I535" s="21">
        <v>10372000</v>
      </c>
      <c r="J535" s="71">
        <v>106.724</v>
      </c>
      <c r="K535" s="21">
        <v>10672400</v>
      </c>
      <c r="L535" s="21">
        <v>10000000</v>
      </c>
      <c r="M535" s="21">
        <v>10067244</v>
      </c>
      <c r="N535" s="21"/>
      <c r="O535" s="21">
        <v>-46901</v>
      </c>
      <c r="P535" s="21"/>
      <c r="Q535" s="21"/>
      <c r="R535" s="22">
        <v>5.25</v>
      </c>
      <c r="S535" s="22">
        <v>4.78</v>
      </c>
      <c r="T535" s="20" t="s">
        <v>85</v>
      </c>
      <c r="U535" s="21">
        <v>262500</v>
      </c>
      <c r="V535" s="21">
        <v>525000</v>
      </c>
      <c r="W535" s="34">
        <v>38128</v>
      </c>
      <c r="X535" s="34">
        <v>43282</v>
      </c>
      <c r="Y535" s="114" t="s">
        <v>13492</v>
      </c>
      <c r="Z535" s="70" t="s">
        <v>4927</v>
      </c>
      <c r="AA535" s="20" t="s">
        <v>4926</v>
      </c>
      <c r="AB535" s="109"/>
      <c r="AC535" s="28">
        <v>41821</v>
      </c>
      <c r="AD535" s="22">
        <v>100</v>
      </c>
      <c r="AE535" s="34">
        <v>41821</v>
      </c>
    </row>
    <row r="536" spans="2:31" x14ac:dyDescent="0.2">
      <c r="B536" s="14" t="s">
        <v>17249</v>
      </c>
      <c r="C536" s="33" t="s">
        <v>17248</v>
      </c>
      <c r="D536" s="16" t="s">
        <v>17235</v>
      </c>
      <c r="E536" s="103" t="s">
        <v>26</v>
      </c>
      <c r="F536" s="18" t="s">
        <v>26</v>
      </c>
      <c r="G536" s="111" t="s">
        <v>26</v>
      </c>
      <c r="H536" s="102" t="s">
        <v>323</v>
      </c>
      <c r="I536" s="21">
        <v>2000000</v>
      </c>
      <c r="J536" s="71">
        <v>99.665000000000006</v>
      </c>
      <c r="K536" s="21">
        <v>1993300</v>
      </c>
      <c r="L536" s="21">
        <v>2000000</v>
      </c>
      <c r="M536" s="21">
        <v>2000000</v>
      </c>
      <c r="N536" s="21"/>
      <c r="O536" s="21"/>
      <c r="P536" s="21"/>
      <c r="Q536" s="21"/>
      <c r="R536" s="22">
        <v>1.0629999999999999</v>
      </c>
      <c r="S536" s="22">
        <v>1.0629999999999999</v>
      </c>
      <c r="T536" s="20" t="s">
        <v>85</v>
      </c>
      <c r="U536" s="21">
        <v>7559</v>
      </c>
      <c r="V536" s="21"/>
      <c r="W536" s="34">
        <v>41137</v>
      </c>
      <c r="X536" s="34">
        <v>42186</v>
      </c>
      <c r="Y536" s="114" t="s">
        <v>13492</v>
      </c>
      <c r="Z536" s="70" t="s">
        <v>4927</v>
      </c>
      <c r="AA536" s="20" t="s">
        <v>4926</v>
      </c>
      <c r="AB536" s="109"/>
      <c r="AC536" s="19"/>
      <c r="AD536" s="22"/>
      <c r="AE536" s="31"/>
    </row>
    <row r="537" spans="2:31" x14ac:dyDescent="0.2">
      <c r="B537" s="14" t="s">
        <v>17247</v>
      </c>
      <c r="C537" s="33" t="s">
        <v>17246</v>
      </c>
      <c r="D537" s="16" t="s">
        <v>17235</v>
      </c>
      <c r="E537" s="103" t="s">
        <v>26</v>
      </c>
      <c r="F537" s="18" t="s">
        <v>26</v>
      </c>
      <c r="G537" s="111" t="s">
        <v>26</v>
      </c>
      <c r="H537" s="102" t="s">
        <v>323</v>
      </c>
      <c r="I537" s="21">
        <v>5000000</v>
      </c>
      <c r="J537" s="71">
        <v>103.851</v>
      </c>
      <c r="K537" s="21">
        <v>5192550</v>
      </c>
      <c r="L537" s="21">
        <v>5000000</v>
      </c>
      <c r="M537" s="21">
        <v>5000000</v>
      </c>
      <c r="N537" s="21"/>
      <c r="O537" s="21"/>
      <c r="P537" s="21"/>
      <c r="Q537" s="21"/>
      <c r="R537" s="22">
        <v>2.1469999999999998</v>
      </c>
      <c r="S537" s="22">
        <v>2.1469999999999998</v>
      </c>
      <c r="T537" s="20" t="s">
        <v>85</v>
      </c>
      <c r="U537" s="21">
        <v>38169</v>
      </c>
      <c r="V537" s="21"/>
      <c r="W537" s="34">
        <v>41137</v>
      </c>
      <c r="X537" s="34">
        <v>43282</v>
      </c>
      <c r="Y537" s="114" t="s">
        <v>13492</v>
      </c>
      <c r="Z537" s="70" t="s">
        <v>4927</v>
      </c>
      <c r="AA537" s="20" t="s">
        <v>4926</v>
      </c>
      <c r="AB537" s="109"/>
      <c r="AC537" s="19"/>
      <c r="AD537" s="22"/>
      <c r="AE537" s="19"/>
    </row>
    <row r="538" spans="2:31" x14ac:dyDescent="0.2">
      <c r="B538" s="14" t="s">
        <v>17245</v>
      </c>
      <c r="C538" s="33" t="s">
        <v>17244</v>
      </c>
      <c r="D538" s="16" t="s">
        <v>17235</v>
      </c>
      <c r="E538" s="103" t="s">
        <v>26</v>
      </c>
      <c r="F538" s="18" t="s">
        <v>26</v>
      </c>
      <c r="G538" s="111" t="s">
        <v>26</v>
      </c>
      <c r="H538" s="102" t="s">
        <v>323</v>
      </c>
      <c r="I538" s="21">
        <v>2500000</v>
      </c>
      <c r="J538" s="71">
        <v>103.43300000000001</v>
      </c>
      <c r="K538" s="21">
        <v>2585825</v>
      </c>
      <c r="L538" s="21">
        <v>2500000</v>
      </c>
      <c r="M538" s="21">
        <v>2500000</v>
      </c>
      <c r="N538" s="21"/>
      <c r="O538" s="21"/>
      <c r="P538" s="21"/>
      <c r="Q538" s="21"/>
      <c r="R538" s="22">
        <v>2.653</v>
      </c>
      <c r="S538" s="22">
        <v>2.653</v>
      </c>
      <c r="T538" s="20" t="s">
        <v>85</v>
      </c>
      <c r="U538" s="21">
        <v>23582</v>
      </c>
      <c r="V538" s="21"/>
      <c r="W538" s="34">
        <v>41137</v>
      </c>
      <c r="X538" s="34">
        <v>44013</v>
      </c>
      <c r="Y538" s="114" t="s">
        <v>13492</v>
      </c>
      <c r="Z538" s="70" t="s">
        <v>4927</v>
      </c>
      <c r="AA538" s="20" t="s">
        <v>4926</v>
      </c>
      <c r="AB538" s="109"/>
      <c r="AC538" s="19"/>
      <c r="AD538" s="22"/>
      <c r="AE538" s="19"/>
    </row>
    <row r="539" spans="2:31" x14ac:dyDescent="0.2">
      <c r="B539" s="14" t="s">
        <v>17243</v>
      </c>
      <c r="C539" s="33" t="s">
        <v>17242</v>
      </c>
      <c r="D539" s="16" t="s">
        <v>17235</v>
      </c>
      <c r="E539" s="103" t="s">
        <v>26</v>
      </c>
      <c r="F539" s="18" t="s">
        <v>26</v>
      </c>
      <c r="G539" s="111" t="s">
        <v>26</v>
      </c>
      <c r="H539" s="102" t="s">
        <v>323</v>
      </c>
      <c r="I539" s="21">
        <v>3030000</v>
      </c>
      <c r="J539" s="71">
        <v>103.131</v>
      </c>
      <c r="K539" s="21">
        <v>3124869</v>
      </c>
      <c r="L539" s="21">
        <v>3030000</v>
      </c>
      <c r="M539" s="21">
        <v>3030000</v>
      </c>
      <c r="N539" s="21"/>
      <c r="O539" s="21"/>
      <c r="P539" s="21"/>
      <c r="Q539" s="21"/>
      <c r="R539" s="22">
        <v>3.2530000000000001</v>
      </c>
      <c r="S539" s="22">
        <v>3.2530000000000001</v>
      </c>
      <c r="T539" s="20" t="s">
        <v>85</v>
      </c>
      <c r="U539" s="21">
        <v>35046</v>
      </c>
      <c r="V539" s="21"/>
      <c r="W539" s="34">
        <v>41137</v>
      </c>
      <c r="X539" s="34">
        <v>45474</v>
      </c>
      <c r="Y539" s="114" t="s">
        <v>13492</v>
      </c>
      <c r="Z539" s="70" t="s">
        <v>4927</v>
      </c>
      <c r="AA539" s="20" t="s">
        <v>4926</v>
      </c>
      <c r="AB539" s="109"/>
      <c r="AC539" s="19"/>
      <c r="AD539" s="22"/>
      <c r="AE539" s="19"/>
    </row>
    <row r="540" spans="2:31" x14ac:dyDescent="0.2">
      <c r="B540" s="14" t="s">
        <v>17241</v>
      </c>
      <c r="C540" s="33" t="s">
        <v>17240</v>
      </c>
      <c r="D540" s="16" t="s">
        <v>17235</v>
      </c>
      <c r="E540" s="103" t="s">
        <v>26</v>
      </c>
      <c r="F540" s="18" t="s">
        <v>26</v>
      </c>
      <c r="G540" s="111" t="s">
        <v>26</v>
      </c>
      <c r="H540" s="102" t="s">
        <v>323</v>
      </c>
      <c r="I540" s="21">
        <v>5620000</v>
      </c>
      <c r="J540" s="71">
        <v>103.123</v>
      </c>
      <c r="K540" s="21">
        <v>5795513</v>
      </c>
      <c r="L540" s="21">
        <v>5620000</v>
      </c>
      <c r="M540" s="21">
        <v>5620000</v>
      </c>
      <c r="N540" s="21"/>
      <c r="O540" s="21"/>
      <c r="P540" s="21"/>
      <c r="Q540" s="21"/>
      <c r="R540" s="22">
        <v>3.403</v>
      </c>
      <c r="S540" s="22">
        <v>3.403</v>
      </c>
      <c r="T540" s="20" t="s">
        <v>85</v>
      </c>
      <c r="U540" s="21">
        <v>68000</v>
      </c>
      <c r="V540" s="21"/>
      <c r="W540" s="34">
        <v>41137</v>
      </c>
      <c r="X540" s="34">
        <v>45839</v>
      </c>
      <c r="Y540" s="114" t="s">
        <v>13492</v>
      </c>
      <c r="Z540" s="70" t="s">
        <v>4927</v>
      </c>
      <c r="AA540" s="20" t="s">
        <v>4926</v>
      </c>
      <c r="AB540" s="109"/>
      <c r="AC540" s="31"/>
      <c r="AD540" s="22"/>
      <c r="AE540" s="31"/>
    </row>
    <row r="541" spans="2:31" x14ac:dyDescent="0.2">
      <c r="B541" s="14" t="s">
        <v>17239</v>
      </c>
      <c r="C541" s="33" t="s">
        <v>17238</v>
      </c>
      <c r="D541" s="16" t="s">
        <v>17235</v>
      </c>
      <c r="E541" s="103" t="s">
        <v>26</v>
      </c>
      <c r="F541" s="18" t="s">
        <v>26</v>
      </c>
      <c r="G541" s="111" t="s">
        <v>26</v>
      </c>
      <c r="H541" s="102" t="s">
        <v>323</v>
      </c>
      <c r="I541" s="21">
        <v>2000000</v>
      </c>
      <c r="J541" s="71">
        <v>102.645</v>
      </c>
      <c r="K541" s="21">
        <v>2052900</v>
      </c>
      <c r="L541" s="21">
        <v>2000000</v>
      </c>
      <c r="M541" s="21">
        <v>2000000</v>
      </c>
      <c r="N541" s="21"/>
      <c r="O541" s="21"/>
      <c r="P541" s="21"/>
      <c r="Q541" s="21"/>
      <c r="R541" s="22">
        <v>3.5030000000000001</v>
      </c>
      <c r="S541" s="22">
        <v>3.5030000000000001</v>
      </c>
      <c r="T541" s="20" t="s">
        <v>85</v>
      </c>
      <c r="U541" s="21">
        <v>24910</v>
      </c>
      <c r="V541" s="21"/>
      <c r="W541" s="34">
        <v>41137</v>
      </c>
      <c r="X541" s="34">
        <v>46204</v>
      </c>
      <c r="Y541" s="114" t="s">
        <v>13492</v>
      </c>
      <c r="Z541" s="70" t="s">
        <v>4927</v>
      </c>
      <c r="AA541" s="20" t="s">
        <v>4926</v>
      </c>
      <c r="AB541" s="109"/>
      <c r="AC541" s="19"/>
      <c r="AD541" s="22"/>
      <c r="AE541" s="19"/>
    </row>
    <row r="542" spans="2:31" x14ac:dyDescent="0.2">
      <c r="B542" s="14" t="s">
        <v>17237</v>
      </c>
      <c r="C542" s="33" t="s">
        <v>17236</v>
      </c>
      <c r="D542" s="16" t="s">
        <v>17235</v>
      </c>
      <c r="E542" s="103" t="s">
        <v>26</v>
      </c>
      <c r="F542" s="18" t="s">
        <v>26</v>
      </c>
      <c r="G542" s="111" t="s">
        <v>26</v>
      </c>
      <c r="H542" s="102" t="s">
        <v>323</v>
      </c>
      <c r="I542" s="21">
        <v>1610000</v>
      </c>
      <c r="J542" s="71">
        <v>102.438</v>
      </c>
      <c r="K542" s="21">
        <v>1649252</v>
      </c>
      <c r="L542" s="21">
        <v>1610000</v>
      </c>
      <c r="M542" s="21">
        <v>1610000</v>
      </c>
      <c r="N542" s="21"/>
      <c r="O542" s="21"/>
      <c r="P542" s="21"/>
      <c r="Q542" s="21"/>
      <c r="R542" s="22">
        <v>3.6030000000000002</v>
      </c>
      <c r="S542" s="22">
        <v>3.6030000000000002</v>
      </c>
      <c r="T542" s="20" t="s">
        <v>85</v>
      </c>
      <c r="U542" s="21">
        <v>20625</v>
      </c>
      <c r="V542" s="21"/>
      <c r="W542" s="34">
        <v>41137</v>
      </c>
      <c r="X542" s="34">
        <v>46569</v>
      </c>
      <c r="Y542" s="114" t="s">
        <v>13492</v>
      </c>
      <c r="Z542" s="70" t="s">
        <v>4927</v>
      </c>
      <c r="AA542" s="20" t="s">
        <v>4926</v>
      </c>
      <c r="AB542" s="109"/>
      <c r="AC542" s="31"/>
      <c r="AD542" s="22"/>
      <c r="AE542" s="31"/>
    </row>
    <row r="543" spans="2:31" x14ac:dyDescent="0.2">
      <c r="B543" s="14" t="s">
        <v>17234</v>
      </c>
      <c r="C543" s="33" t="s">
        <v>17233</v>
      </c>
      <c r="D543" s="16" t="s">
        <v>17232</v>
      </c>
      <c r="E543" s="103" t="s">
        <v>26</v>
      </c>
      <c r="F543" s="18" t="s">
        <v>26</v>
      </c>
      <c r="G543" s="111" t="s">
        <v>26</v>
      </c>
      <c r="H543" s="102" t="s">
        <v>323</v>
      </c>
      <c r="I543" s="21">
        <v>20000000</v>
      </c>
      <c r="J543" s="71">
        <v>104.032</v>
      </c>
      <c r="K543" s="21">
        <v>20806400</v>
      </c>
      <c r="L543" s="21">
        <v>20000000</v>
      </c>
      <c r="M543" s="21">
        <v>20000000</v>
      </c>
      <c r="N543" s="21"/>
      <c r="O543" s="21"/>
      <c r="P543" s="21"/>
      <c r="Q543" s="21"/>
      <c r="R543" s="22">
        <v>2.875</v>
      </c>
      <c r="S543" s="22">
        <v>2.875</v>
      </c>
      <c r="T543" s="20" t="s">
        <v>4949</v>
      </c>
      <c r="U543" s="21">
        <v>143750</v>
      </c>
      <c r="V543" s="21">
        <v>575000</v>
      </c>
      <c r="W543" s="34">
        <v>40261</v>
      </c>
      <c r="X543" s="34">
        <v>47209</v>
      </c>
      <c r="Y543" s="114" t="s">
        <v>13554</v>
      </c>
      <c r="Z543" s="70" t="s">
        <v>4927</v>
      </c>
      <c r="AA543" s="20" t="s">
        <v>4926</v>
      </c>
      <c r="AB543" s="109"/>
      <c r="AC543" s="19"/>
      <c r="AD543" s="22"/>
      <c r="AE543" s="19"/>
    </row>
    <row r="544" spans="2:31" x14ac:dyDescent="0.2">
      <c r="B544" s="14" t="s">
        <v>17231</v>
      </c>
      <c r="C544" s="33" t="s">
        <v>17230</v>
      </c>
      <c r="D544" s="16" t="s">
        <v>17227</v>
      </c>
      <c r="E544" s="103" t="s">
        <v>26</v>
      </c>
      <c r="F544" s="18" t="s">
        <v>26</v>
      </c>
      <c r="G544" s="111" t="s">
        <v>26</v>
      </c>
      <c r="H544" s="102" t="s">
        <v>4412</v>
      </c>
      <c r="I544" s="21">
        <v>16416857</v>
      </c>
      <c r="J544" s="71">
        <v>101.151</v>
      </c>
      <c r="K544" s="21">
        <v>15467950</v>
      </c>
      <c r="L544" s="21">
        <v>15292000</v>
      </c>
      <c r="M544" s="21">
        <v>15364769</v>
      </c>
      <c r="N544" s="21"/>
      <c r="O544" s="21">
        <v>-278328</v>
      </c>
      <c r="P544" s="21"/>
      <c r="Q544" s="21"/>
      <c r="R544" s="22">
        <v>4.625</v>
      </c>
      <c r="S544" s="22">
        <v>2.7370000000000001</v>
      </c>
      <c r="T544" s="20" t="s">
        <v>4949</v>
      </c>
      <c r="U544" s="21">
        <v>170920</v>
      </c>
      <c r="V544" s="21">
        <v>707255</v>
      </c>
      <c r="W544" s="34">
        <v>39853</v>
      </c>
      <c r="X544" s="34">
        <v>41368</v>
      </c>
      <c r="Y544" s="114" t="s">
        <v>16128</v>
      </c>
      <c r="Z544" s="70" t="s">
        <v>4927</v>
      </c>
      <c r="AA544" s="20" t="s">
        <v>4926</v>
      </c>
      <c r="AB544" s="109"/>
      <c r="AC544" s="19"/>
      <c r="AD544" s="22"/>
      <c r="AE544" s="19"/>
    </row>
    <row r="545" spans="2:31" x14ac:dyDescent="0.2">
      <c r="B545" s="14" t="s">
        <v>17229</v>
      </c>
      <c r="C545" s="33" t="s">
        <v>4628</v>
      </c>
      <c r="D545" s="16" t="s">
        <v>17227</v>
      </c>
      <c r="E545" s="103" t="s">
        <v>26</v>
      </c>
      <c r="F545" s="18" t="s">
        <v>26</v>
      </c>
      <c r="G545" s="111" t="s">
        <v>26</v>
      </c>
      <c r="H545" s="102" t="s">
        <v>4412</v>
      </c>
      <c r="I545" s="21">
        <v>91862914</v>
      </c>
      <c r="J545" s="71">
        <v>101.71899999999999</v>
      </c>
      <c r="K545" s="21">
        <v>89075995</v>
      </c>
      <c r="L545" s="21">
        <v>87571000</v>
      </c>
      <c r="M545" s="21">
        <v>88034290</v>
      </c>
      <c r="N545" s="21"/>
      <c r="O545" s="21">
        <v>-994196</v>
      </c>
      <c r="P545" s="21"/>
      <c r="Q545" s="21"/>
      <c r="R545" s="22">
        <v>4</v>
      </c>
      <c r="S545" s="22">
        <v>2.7949999999999999</v>
      </c>
      <c r="T545" s="20" t="s">
        <v>89</v>
      </c>
      <c r="U545" s="21">
        <v>184872</v>
      </c>
      <c r="V545" s="21">
        <v>3502840</v>
      </c>
      <c r="W545" s="34">
        <v>39853</v>
      </c>
      <c r="X545" s="34">
        <v>41437</v>
      </c>
      <c r="Y545" s="114" t="s">
        <v>13682</v>
      </c>
      <c r="Z545" s="70" t="s">
        <v>4927</v>
      </c>
      <c r="AA545" s="20" t="s">
        <v>4926</v>
      </c>
      <c r="AB545" s="109"/>
      <c r="AC545" s="19"/>
      <c r="AD545" s="22"/>
      <c r="AE545" s="19"/>
    </row>
    <row r="546" spans="2:31" x14ac:dyDescent="0.2">
      <c r="B546" s="14" t="s">
        <v>17228</v>
      </c>
      <c r="C546" s="33" t="s">
        <v>4600</v>
      </c>
      <c r="D546" s="16" t="s">
        <v>17227</v>
      </c>
      <c r="E546" s="103" t="s">
        <v>26</v>
      </c>
      <c r="F546" s="18" t="s">
        <v>26</v>
      </c>
      <c r="G546" s="111" t="s">
        <v>26</v>
      </c>
      <c r="H546" s="102" t="s">
        <v>4412</v>
      </c>
      <c r="I546" s="21">
        <v>10956500</v>
      </c>
      <c r="J546" s="71">
        <v>105.545</v>
      </c>
      <c r="K546" s="21">
        <v>10554470</v>
      </c>
      <c r="L546" s="21">
        <v>10000000</v>
      </c>
      <c r="M546" s="21">
        <v>10233140</v>
      </c>
      <c r="N546" s="21"/>
      <c r="O546" s="21">
        <v>-185459</v>
      </c>
      <c r="P546" s="21"/>
      <c r="Q546" s="21"/>
      <c r="R546" s="22">
        <v>5.0999999999999996</v>
      </c>
      <c r="S546" s="22">
        <v>3.0430000000000001</v>
      </c>
      <c r="T546" s="20" t="s">
        <v>4985</v>
      </c>
      <c r="U546" s="21">
        <v>170000</v>
      </c>
      <c r="V546" s="21">
        <v>510000</v>
      </c>
      <c r="W546" s="34">
        <v>39855</v>
      </c>
      <c r="X546" s="34">
        <v>41699</v>
      </c>
      <c r="Y546" s="114" t="s">
        <v>13682</v>
      </c>
      <c r="Z546" s="70" t="s">
        <v>4927</v>
      </c>
      <c r="AA546" s="20" t="s">
        <v>4926</v>
      </c>
      <c r="AB546" s="109"/>
      <c r="AC546" s="19"/>
      <c r="AD546" s="22"/>
      <c r="AE546" s="19"/>
    </row>
    <row r="547" spans="2:31" x14ac:dyDescent="0.2">
      <c r="B547" s="14" t="s">
        <v>17226</v>
      </c>
      <c r="C547" s="33" t="s">
        <v>17225</v>
      </c>
      <c r="D547" s="16" t="s">
        <v>17224</v>
      </c>
      <c r="E547" s="103" t="s">
        <v>26</v>
      </c>
      <c r="F547" s="18" t="s">
        <v>26</v>
      </c>
      <c r="G547" s="111" t="s">
        <v>4412</v>
      </c>
      <c r="H547" s="102" t="s">
        <v>4412</v>
      </c>
      <c r="I547" s="21">
        <v>4835000</v>
      </c>
      <c r="J547" s="71">
        <v>100.29600000000001</v>
      </c>
      <c r="K547" s="21">
        <v>4849316</v>
      </c>
      <c r="L547" s="21">
        <v>4835000</v>
      </c>
      <c r="M547" s="21">
        <v>4835000</v>
      </c>
      <c r="N547" s="21"/>
      <c r="O547" s="21"/>
      <c r="P547" s="21"/>
      <c r="Q547" s="21"/>
      <c r="R547" s="22">
        <v>1.65</v>
      </c>
      <c r="S547" s="22">
        <v>1.65</v>
      </c>
      <c r="T547" s="20" t="s">
        <v>85</v>
      </c>
      <c r="U547" s="21">
        <v>36121</v>
      </c>
      <c r="V547" s="21"/>
      <c r="W547" s="34">
        <v>41103</v>
      </c>
      <c r="X547" s="34">
        <v>43664</v>
      </c>
      <c r="Y547" s="114" t="s">
        <v>13682</v>
      </c>
      <c r="Z547" s="70" t="s">
        <v>4927</v>
      </c>
      <c r="AA547" s="20" t="s">
        <v>4926</v>
      </c>
      <c r="AB547" s="109"/>
      <c r="AC547" s="28">
        <v>41473</v>
      </c>
      <c r="AD547" s="22">
        <v>100</v>
      </c>
      <c r="AE547" s="19"/>
    </row>
    <row r="548" spans="2:31" x14ac:dyDescent="0.2">
      <c r="B548" s="14" t="s">
        <v>17223</v>
      </c>
      <c r="C548" s="33" t="s">
        <v>17222</v>
      </c>
      <c r="D548" s="16" t="s">
        <v>17211</v>
      </c>
      <c r="E548" s="103" t="s">
        <v>26</v>
      </c>
      <c r="F548" s="18" t="s">
        <v>26</v>
      </c>
      <c r="G548" s="111" t="s">
        <v>26</v>
      </c>
      <c r="H548" s="102" t="s">
        <v>4412</v>
      </c>
      <c r="I548" s="21">
        <v>16000000</v>
      </c>
      <c r="J548" s="71">
        <v>100.018</v>
      </c>
      <c r="K548" s="21">
        <v>16002800</v>
      </c>
      <c r="L548" s="21">
        <v>16000000</v>
      </c>
      <c r="M548" s="21">
        <v>16000000</v>
      </c>
      <c r="N548" s="21"/>
      <c r="O548" s="21"/>
      <c r="P548" s="21"/>
      <c r="Q548" s="21"/>
      <c r="R548" s="22">
        <v>2.5</v>
      </c>
      <c r="S548" s="22">
        <v>2.5</v>
      </c>
      <c r="T548" s="20" t="s">
        <v>118</v>
      </c>
      <c r="U548" s="21">
        <v>157778</v>
      </c>
      <c r="V548" s="21"/>
      <c r="W548" s="34">
        <v>41107</v>
      </c>
      <c r="X548" s="34">
        <v>45331</v>
      </c>
      <c r="Y548" s="114" t="s">
        <v>13682</v>
      </c>
      <c r="Z548" s="70" t="s">
        <v>4927</v>
      </c>
      <c r="AA548" s="20" t="s">
        <v>4926</v>
      </c>
      <c r="AB548" s="109"/>
      <c r="AC548" s="19"/>
      <c r="AD548" s="22"/>
      <c r="AE548" s="19"/>
    </row>
    <row r="549" spans="2:31" x14ac:dyDescent="0.2">
      <c r="B549" s="14" t="s">
        <v>17221</v>
      </c>
      <c r="C549" s="33" t="s">
        <v>17220</v>
      </c>
      <c r="D549" s="16" t="s">
        <v>17211</v>
      </c>
      <c r="E549" s="103" t="s">
        <v>26</v>
      </c>
      <c r="F549" s="18" t="s">
        <v>26</v>
      </c>
      <c r="G549" s="111" t="s">
        <v>26</v>
      </c>
      <c r="H549" s="102" t="s">
        <v>4412</v>
      </c>
      <c r="I549" s="21">
        <v>5000000</v>
      </c>
      <c r="J549" s="71">
        <v>100.01600000000001</v>
      </c>
      <c r="K549" s="21">
        <v>5000820</v>
      </c>
      <c r="L549" s="21">
        <v>5000000</v>
      </c>
      <c r="M549" s="21">
        <v>5000000</v>
      </c>
      <c r="N549" s="21"/>
      <c r="O549" s="21"/>
      <c r="P549" s="21"/>
      <c r="Q549" s="21"/>
      <c r="R549" s="22">
        <v>2.2000000000000002</v>
      </c>
      <c r="S549" s="22">
        <v>2.2000000000000002</v>
      </c>
      <c r="T549" s="20" t="s">
        <v>118</v>
      </c>
      <c r="U549" s="21">
        <v>41556</v>
      </c>
      <c r="V549" s="21"/>
      <c r="W549" s="34">
        <v>41108</v>
      </c>
      <c r="X549" s="34">
        <v>44607</v>
      </c>
      <c r="Y549" s="114" t="s">
        <v>13682</v>
      </c>
      <c r="Z549" s="70" t="s">
        <v>4927</v>
      </c>
      <c r="AA549" s="20" t="s">
        <v>4926</v>
      </c>
      <c r="AB549" s="109"/>
      <c r="AC549" s="19"/>
      <c r="AD549" s="22"/>
      <c r="AE549" s="19"/>
    </row>
    <row r="550" spans="2:31" x14ac:dyDescent="0.2">
      <c r="B550" s="14" t="s">
        <v>17219</v>
      </c>
      <c r="C550" s="33" t="s">
        <v>17218</v>
      </c>
      <c r="D550" s="16" t="s">
        <v>17211</v>
      </c>
      <c r="E550" s="103" t="s">
        <v>26</v>
      </c>
      <c r="F550" s="18" t="s">
        <v>26</v>
      </c>
      <c r="G550" s="111" t="s">
        <v>26</v>
      </c>
      <c r="H550" s="102" t="s">
        <v>4412</v>
      </c>
      <c r="I550" s="21">
        <v>24947500</v>
      </c>
      <c r="J550" s="71">
        <v>100.017</v>
      </c>
      <c r="K550" s="21">
        <v>25004250</v>
      </c>
      <c r="L550" s="21">
        <v>25000000</v>
      </c>
      <c r="M550" s="21">
        <v>24949367</v>
      </c>
      <c r="N550" s="21"/>
      <c r="O550" s="21">
        <v>1867</v>
      </c>
      <c r="P550" s="21"/>
      <c r="Q550" s="21"/>
      <c r="R550" s="22">
        <v>2.25</v>
      </c>
      <c r="S550" s="22">
        <v>2.274</v>
      </c>
      <c r="T550" s="20" t="s">
        <v>118</v>
      </c>
      <c r="U550" s="21">
        <v>223438</v>
      </c>
      <c r="V550" s="21"/>
      <c r="W550" s="34">
        <v>41127</v>
      </c>
      <c r="X550" s="34">
        <v>44781</v>
      </c>
      <c r="Y550" s="114" t="s">
        <v>13682</v>
      </c>
      <c r="Z550" s="70" t="s">
        <v>4927</v>
      </c>
      <c r="AA550" s="20" t="s">
        <v>4926</v>
      </c>
      <c r="AB550" s="109"/>
      <c r="AC550" s="19"/>
      <c r="AD550" s="22"/>
      <c r="AE550" s="19"/>
    </row>
    <row r="551" spans="2:31" x14ac:dyDescent="0.2">
      <c r="B551" s="14" t="s">
        <v>17217</v>
      </c>
      <c r="C551" s="33" t="s">
        <v>4575</v>
      </c>
      <c r="D551" s="16" t="s">
        <v>17211</v>
      </c>
      <c r="E551" s="103" t="s">
        <v>26</v>
      </c>
      <c r="F551" s="18" t="s">
        <v>26</v>
      </c>
      <c r="G551" s="111" t="s">
        <v>26</v>
      </c>
      <c r="H551" s="102" t="s">
        <v>4412</v>
      </c>
      <c r="I551" s="21">
        <v>10727200</v>
      </c>
      <c r="J551" s="71">
        <v>101.29</v>
      </c>
      <c r="K551" s="21">
        <v>10128970</v>
      </c>
      <c r="L551" s="21">
        <v>10000000</v>
      </c>
      <c r="M551" s="21">
        <v>10056346</v>
      </c>
      <c r="N551" s="21"/>
      <c r="O551" s="21">
        <v>-170763</v>
      </c>
      <c r="P551" s="21"/>
      <c r="Q551" s="21"/>
      <c r="R551" s="22">
        <v>4.37</v>
      </c>
      <c r="S551" s="22">
        <v>2.532</v>
      </c>
      <c r="T551" s="20" t="s">
        <v>4949</v>
      </c>
      <c r="U551" s="21">
        <v>81331</v>
      </c>
      <c r="V551" s="21">
        <v>437000</v>
      </c>
      <c r="W551" s="34">
        <v>39856</v>
      </c>
      <c r="X551" s="34">
        <v>41388</v>
      </c>
      <c r="Y551" s="114" t="s">
        <v>13682</v>
      </c>
      <c r="Z551" s="70" t="s">
        <v>4927</v>
      </c>
      <c r="AA551" s="20" t="s">
        <v>4926</v>
      </c>
      <c r="AB551" s="109"/>
      <c r="AC551" s="19"/>
      <c r="AD551" s="22"/>
      <c r="AE551" s="19"/>
    </row>
    <row r="552" spans="2:31" x14ac:dyDescent="0.2">
      <c r="B552" s="14" t="s">
        <v>17216</v>
      </c>
      <c r="C552" s="33" t="s">
        <v>17215</v>
      </c>
      <c r="D552" s="16" t="s">
        <v>17211</v>
      </c>
      <c r="E552" s="103" t="s">
        <v>26</v>
      </c>
      <c r="F552" s="18" t="s">
        <v>26</v>
      </c>
      <c r="G552" s="111" t="s">
        <v>26</v>
      </c>
      <c r="H552" s="102" t="s">
        <v>4412</v>
      </c>
      <c r="I552" s="21">
        <v>25639349</v>
      </c>
      <c r="J552" s="71">
        <v>102.922</v>
      </c>
      <c r="K552" s="21">
        <v>24850396</v>
      </c>
      <c r="L552" s="21">
        <v>24145000</v>
      </c>
      <c r="M552" s="21">
        <v>24384229</v>
      </c>
      <c r="N552" s="21"/>
      <c r="O552" s="21">
        <v>-327497</v>
      </c>
      <c r="P552" s="21"/>
      <c r="Q552" s="21"/>
      <c r="R552" s="22">
        <v>4.375</v>
      </c>
      <c r="S552" s="22">
        <v>2.9249999999999998</v>
      </c>
      <c r="T552" s="20" t="s">
        <v>4985</v>
      </c>
      <c r="U552" s="21">
        <v>316903</v>
      </c>
      <c r="V552" s="21">
        <v>1056344</v>
      </c>
      <c r="W552" s="34">
        <v>39850</v>
      </c>
      <c r="X552" s="34">
        <v>41530</v>
      </c>
      <c r="Y552" s="114" t="s">
        <v>13682</v>
      </c>
      <c r="Z552" s="70" t="s">
        <v>4927</v>
      </c>
      <c r="AA552" s="20" t="s">
        <v>4926</v>
      </c>
      <c r="AB552" s="109"/>
      <c r="AC552" s="19"/>
      <c r="AD552" s="22"/>
      <c r="AE552" s="19"/>
    </row>
    <row r="553" spans="2:31" x14ac:dyDescent="0.2">
      <c r="B553" s="14" t="s">
        <v>17214</v>
      </c>
      <c r="C553" s="33" t="s">
        <v>17213</v>
      </c>
      <c r="D553" s="16" t="s">
        <v>17211</v>
      </c>
      <c r="E553" s="103" t="s">
        <v>26</v>
      </c>
      <c r="F553" s="18" t="s">
        <v>26</v>
      </c>
      <c r="G553" s="111" t="s">
        <v>26</v>
      </c>
      <c r="H553" s="102" t="s">
        <v>4412</v>
      </c>
      <c r="I553" s="21">
        <v>17949620</v>
      </c>
      <c r="J553" s="71">
        <v>101.852</v>
      </c>
      <c r="K553" s="21">
        <v>17314772</v>
      </c>
      <c r="L553" s="21">
        <v>17000000</v>
      </c>
      <c r="M553" s="21">
        <v>17103659</v>
      </c>
      <c r="N553" s="21"/>
      <c r="O553" s="21">
        <v>-219709</v>
      </c>
      <c r="P553" s="21"/>
      <c r="Q553" s="21"/>
      <c r="R553" s="22">
        <v>4.25</v>
      </c>
      <c r="S553" s="22">
        <v>2.8769999999999998</v>
      </c>
      <c r="T553" s="20" t="s">
        <v>89</v>
      </c>
      <c r="U553" s="21">
        <v>34118</v>
      </c>
      <c r="V553" s="21">
        <v>722500</v>
      </c>
      <c r="W553" s="34">
        <v>39847</v>
      </c>
      <c r="X553" s="34">
        <v>41439</v>
      </c>
      <c r="Y553" s="114" t="s">
        <v>13682</v>
      </c>
      <c r="Z553" s="70" t="s">
        <v>4927</v>
      </c>
      <c r="AA553" s="20" t="s">
        <v>4926</v>
      </c>
      <c r="AB553" s="109"/>
      <c r="AC553" s="19"/>
      <c r="AD553" s="22"/>
      <c r="AE553" s="19"/>
    </row>
    <row r="554" spans="2:31" x14ac:dyDescent="0.2">
      <c r="B554" s="14" t="s">
        <v>17212</v>
      </c>
      <c r="C554" s="33" t="s">
        <v>4757</v>
      </c>
      <c r="D554" s="16" t="s">
        <v>17211</v>
      </c>
      <c r="E554" s="103" t="s">
        <v>26</v>
      </c>
      <c r="F554" s="18" t="s">
        <v>26</v>
      </c>
      <c r="G554" s="111" t="s">
        <v>26</v>
      </c>
      <c r="H554" s="102" t="s">
        <v>4412</v>
      </c>
      <c r="I554" s="21">
        <v>56082880</v>
      </c>
      <c r="J554" s="71">
        <v>102.786</v>
      </c>
      <c r="K554" s="21">
        <v>57560104</v>
      </c>
      <c r="L554" s="21">
        <v>56000000</v>
      </c>
      <c r="M554" s="21">
        <v>56017428</v>
      </c>
      <c r="N554" s="21"/>
      <c r="O554" s="21">
        <v>-15711</v>
      </c>
      <c r="P554" s="21"/>
      <c r="Q554" s="21"/>
      <c r="R554" s="22">
        <v>3.125</v>
      </c>
      <c r="S554" s="22">
        <v>3.0910000000000002</v>
      </c>
      <c r="T554" s="20" t="s">
        <v>89</v>
      </c>
      <c r="U554" s="21">
        <v>87500</v>
      </c>
      <c r="V554" s="21">
        <v>1750000</v>
      </c>
      <c r="W554" s="34">
        <v>39847</v>
      </c>
      <c r="X554" s="34">
        <v>41621</v>
      </c>
      <c r="Y554" s="114" t="s">
        <v>13682</v>
      </c>
      <c r="Z554" s="70" t="s">
        <v>4927</v>
      </c>
      <c r="AA554" s="20" t="s">
        <v>4926</v>
      </c>
      <c r="AB554" s="109"/>
      <c r="AC554" s="19"/>
      <c r="AD554" s="22"/>
      <c r="AE554" s="19"/>
    </row>
    <row r="555" spans="2:31" x14ac:dyDescent="0.2">
      <c r="B555" s="14" t="s">
        <v>17210</v>
      </c>
      <c r="C555" s="33" t="s">
        <v>17209</v>
      </c>
      <c r="D555" s="16" t="s">
        <v>17193</v>
      </c>
      <c r="E555" s="103" t="s">
        <v>26</v>
      </c>
      <c r="F555" s="18" t="s">
        <v>26</v>
      </c>
      <c r="G555" s="111" t="s">
        <v>4412</v>
      </c>
      <c r="H555" s="102" t="s">
        <v>4412</v>
      </c>
      <c r="I555" s="21">
        <v>23190000</v>
      </c>
      <c r="J555" s="71">
        <v>116.869</v>
      </c>
      <c r="K555" s="21">
        <v>23373800</v>
      </c>
      <c r="L555" s="21">
        <v>20000000</v>
      </c>
      <c r="M555" s="21">
        <v>22314537</v>
      </c>
      <c r="N555" s="21"/>
      <c r="O555" s="21">
        <v>-654158</v>
      </c>
      <c r="P555" s="21"/>
      <c r="Q555" s="21"/>
      <c r="R555" s="22">
        <v>6</v>
      </c>
      <c r="S555" s="22">
        <v>2.3290000000000002</v>
      </c>
      <c r="T555" s="20" t="s">
        <v>4949</v>
      </c>
      <c r="U555" s="21">
        <v>243333</v>
      </c>
      <c r="V555" s="21">
        <v>1200000</v>
      </c>
      <c r="W555" s="34">
        <v>40794</v>
      </c>
      <c r="X555" s="34">
        <v>49783</v>
      </c>
      <c r="Y555" s="114" t="s">
        <v>16808</v>
      </c>
      <c r="Z555" s="70" t="s">
        <v>4927</v>
      </c>
      <c r="AA555" s="20" t="s">
        <v>4926</v>
      </c>
      <c r="AB555" s="109"/>
      <c r="AC555" s="28">
        <v>42478</v>
      </c>
      <c r="AD555" s="22">
        <v>100</v>
      </c>
      <c r="AE555" s="28">
        <v>42478</v>
      </c>
    </row>
    <row r="556" spans="2:31" x14ac:dyDescent="0.2">
      <c r="B556" s="14" t="s">
        <v>17208</v>
      </c>
      <c r="C556" s="33" t="s">
        <v>4727</v>
      </c>
      <c r="D556" s="16" t="s">
        <v>17193</v>
      </c>
      <c r="E556" s="103" t="s">
        <v>26</v>
      </c>
      <c r="F556" s="18" t="s">
        <v>26</v>
      </c>
      <c r="G556" s="111" t="s">
        <v>26</v>
      </c>
      <c r="H556" s="102" t="s">
        <v>4412</v>
      </c>
      <c r="I556" s="21">
        <v>18868140</v>
      </c>
      <c r="J556" s="71">
        <v>100.431</v>
      </c>
      <c r="K556" s="21">
        <v>18077544</v>
      </c>
      <c r="L556" s="21">
        <v>18000000</v>
      </c>
      <c r="M556" s="21">
        <v>18025843</v>
      </c>
      <c r="N556" s="21"/>
      <c r="O556" s="21">
        <v>-218690</v>
      </c>
      <c r="P556" s="21"/>
      <c r="Q556" s="21"/>
      <c r="R556" s="22">
        <v>4</v>
      </c>
      <c r="S556" s="22">
        <v>2.7250000000000001</v>
      </c>
      <c r="T556" s="20" t="s">
        <v>118</v>
      </c>
      <c r="U556" s="21">
        <v>278000</v>
      </c>
      <c r="V556" s="21">
        <v>720000</v>
      </c>
      <c r="W556" s="34">
        <v>39848</v>
      </c>
      <c r="X556" s="34">
        <v>41317</v>
      </c>
      <c r="Y556" s="114" t="s">
        <v>13682</v>
      </c>
      <c r="Z556" s="70" t="s">
        <v>4927</v>
      </c>
      <c r="AA556" s="20" t="s">
        <v>4926</v>
      </c>
      <c r="AB556" s="109"/>
      <c r="AC556" s="19"/>
      <c r="AD556" s="22"/>
      <c r="AE556" s="19"/>
    </row>
    <row r="557" spans="2:31" x14ac:dyDescent="0.2">
      <c r="B557" s="14" t="s">
        <v>17207</v>
      </c>
      <c r="C557" s="33" t="s">
        <v>17206</v>
      </c>
      <c r="D557" s="16" t="s">
        <v>17193</v>
      </c>
      <c r="E557" s="103" t="s">
        <v>26</v>
      </c>
      <c r="F557" s="18" t="s">
        <v>26</v>
      </c>
      <c r="G557" s="111" t="s">
        <v>26</v>
      </c>
      <c r="H557" s="102" t="s">
        <v>4412</v>
      </c>
      <c r="I557" s="21">
        <v>4189068</v>
      </c>
      <c r="J557" s="71">
        <v>100.54600000000001</v>
      </c>
      <c r="K557" s="21">
        <v>4021820</v>
      </c>
      <c r="L557" s="21">
        <v>4000000</v>
      </c>
      <c r="M557" s="21">
        <v>4006938</v>
      </c>
      <c r="N557" s="21"/>
      <c r="O557" s="21">
        <v>-49320</v>
      </c>
      <c r="P557" s="21"/>
      <c r="Q557" s="21"/>
      <c r="R557" s="22">
        <v>4.05</v>
      </c>
      <c r="S557" s="22">
        <v>2.8050000000000002</v>
      </c>
      <c r="T557" s="20" t="s">
        <v>118</v>
      </c>
      <c r="U557" s="21">
        <v>58050</v>
      </c>
      <c r="V557" s="21">
        <v>162000</v>
      </c>
      <c r="W557" s="34">
        <v>39849</v>
      </c>
      <c r="X557" s="34">
        <v>41327</v>
      </c>
      <c r="Y557" s="114" t="s">
        <v>13682</v>
      </c>
      <c r="Z557" s="70" t="s">
        <v>4927</v>
      </c>
      <c r="AA557" s="20" t="s">
        <v>4926</v>
      </c>
      <c r="AB557" s="109"/>
      <c r="AC557" s="19"/>
      <c r="AD557" s="22"/>
      <c r="AE557" s="19"/>
    </row>
    <row r="558" spans="2:31" x14ac:dyDescent="0.2">
      <c r="B558" s="14" t="s">
        <v>17205</v>
      </c>
      <c r="C558" s="33" t="s">
        <v>17204</v>
      </c>
      <c r="D558" s="16" t="s">
        <v>17193</v>
      </c>
      <c r="E558" s="103" t="s">
        <v>26</v>
      </c>
      <c r="F558" s="18" t="s">
        <v>26</v>
      </c>
      <c r="G558" s="111" t="s">
        <v>26</v>
      </c>
      <c r="H558" s="102" t="s">
        <v>4412</v>
      </c>
      <c r="I558" s="21">
        <v>26157025</v>
      </c>
      <c r="J558" s="71">
        <v>100.842</v>
      </c>
      <c r="K558" s="21">
        <v>25210550</v>
      </c>
      <c r="L558" s="21">
        <v>25000000</v>
      </c>
      <c r="M558" s="21">
        <v>25062817</v>
      </c>
      <c r="N558" s="21"/>
      <c r="O558" s="21">
        <v>-284905</v>
      </c>
      <c r="P558" s="21"/>
      <c r="Q558" s="21"/>
      <c r="R558" s="22">
        <v>4.0599999999999996</v>
      </c>
      <c r="S558" s="22">
        <v>2.8620000000000001</v>
      </c>
      <c r="T558" s="20" t="s">
        <v>4985</v>
      </c>
      <c r="U558" s="21">
        <v>287583</v>
      </c>
      <c r="V558" s="21">
        <v>1015000</v>
      </c>
      <c r="W558" s="34">
        <v>39847</v>
      </c>
      <c r="X558" s="34">
        <v>41352</v>
      </c>
      <c r="Y558" s="114" t="s">
        <v>13682</v>
      </c>
      <c r="Z558" s="70" t="s">
        <v>4927</v>
      </c>
      <c r="AA558" s="20" t="s">
        <v>4926</v>
      </c>
      <c r="AB558" s="109"/>
      <c r="AC558" s="19"/>
      <c r="AD558" s="22"/>
      <c r="AE558" s="19"/>
    </row>
    <row r="559" spans="2:31" x14ac:dyDescent="0.2">
      <c r="B559" s="14" t="s">
        <v>17203</v>
      </c>
      <c r="C559" s="33" t="s">
        <v>4553</v>
      </c>
      <c r="D559" s="16" t="s">
        <v>17193</v>
      </c>
      <c r="E559" s="103" t="s">
        <v>26</v>
      </c>
      <c r="F559" s="18" t="s">
        <v>26</v>
      </c>
      <c r="G559" s="111" t="s">
        <v>26</v>
      </c>
      <c r="H559" s="102" t="s">
        <v>4412</v>
      </c>
      <c r="I559" s="21">
        <v>22232070</v>
      </c>
      <c r="J559" s="71">
        <v>101.346</v>
      </c>
      <c r="K559" s="21">
        <v>21282744</v>
      </c>
      <c r="L559" s="21">
        <v>21000000</v>
      </c>
      <c r="M559" s="21">
        <v>21106110</v>
      </c>
      <c r="N559" s="21"/>
      <c r="O559" s="21">
        <v>-286805</v>
      </c>
      <c r="P559" s="21"/>
      <c r="Q559" s="21"/>
      <c r="R559" s="22">
        <v>4</v>
      </c>
      <c r="S559" s="22">
        <v>2.5299999999999998</v>
      </c>
      <c r="T559" s="20" t="s">
        <v>4965</v>
      </c>
      <c r="U559" s="21">
        <v>126000</v>
      </c>
      <c r="V559" s="21">
        <v>840000</v>
      </c>
      <c r="W559" s="34">
        <v>39855</v>
      </c>
      <c r="X559" s="34">
        <v>41401</v>
      </c>
      <c r="Y559" s="114" t="s">
        <v>13682</v>
      </c>
      <c r="Z559" s="70" t="s">
        <v>4927</v>
      </c>
      <c r="AA559" s="20" t="s">
        <v>4926</v>
      </c>
      <c r="AB559" s="109"/>
      <c r="AC559" s="19"/>
      <c r="AD559" s="22"/>
      <c r="AE559" s="19"/>
    </row>
    <row r="560" spans="2:31" x14ac:dyDescent="0.2">
      <c r="B560" s="14" t="s">
        <v>17202</v>
      </c>
      <c r="C560" s="33" t="s">
        <v>17201</v>
      </c>
      <c r="D560" s="16" t="s">
        <v>17193</v>
      </c>
      <c r="E560" s="103" t="s">
        <v>26</v>
      </c>
      <c r="F560" s="18" t="s">
        <v>26</v>
      </c>
      <c r="G560" s="111" t="s">
        <v>26</v>
      </c>
      <c r="H560" s="102" t="s">
        <v>4412</v>
      </c>
      <c r="I560" s="21">
        <v>9757560</v>
      </c>
      <c r="J560" s="71">
        <v>101.26</v>
      </c>
      <c r="K560" s="21">
        <v>9417199</v>
      </c>
      <c r="L560" s="21">
        <v>9300000</v>
      </c>
      <c r="M560" s="21">
        <v>9336905</v>
      </c>
      <c r="N560" s="21"/>
      <c r="O560" s="21">
        <v>-108834</v>
      </c>
      <c r="P560" s="21"/>
      <c r="Q560" s="21"/>
      <c r="R560" s="22">
        <v>4</v>
      </c>
      <c r="S560" s="22">
        <v>2.7589999999999999</v>
      </c>
      <c r="T560" s="20" t="s">
        <v>4949</v>
      </c>
      <c r="U560" s="21">
        <v>64067</v>
      </c>
      <c r="V560" s="21">
        <v>372000</v>
      </c>
      <c r="W560" s="34">
        <v>39849</v>
      </c>
      <c r="X560" s="34">
        <v>41393</v>
      </c>
      <c r="Y560" s="114" t="s">
        <v>13682</v>
      </c>
      <c r="Z560" s="70" t="s">
        <v>4927</v>
      </c>
      <c r="AA560" s="20" t="s">
        <v>4926</v>
      </c>
      <c r="AB560" s="109"/>
      <c r="AC560" s="19"/>
      <c r="AD560" s="22"/>
      <c r="AE560" s="19"/>
    </row>
    <row r="561" spans="2:31" x14ac:dyDescent="0.2">
      <c r="B561" s="14" t="s">
        <v>17200</v>
      </c>
      <c r="C561" s="33" t="s">
        <v>17199</v>
      </c>
      <c r="D561" s="16" t="s">
        <v>17193</v>
      </c>
      <c r="E561" s="103" t="s">
        <v>26</v>
      </c>
      <c r="F561" s="18" t="s">
        <v>26</v>
      </c>
      <c r="G561" s="111" t="s">
        <v>26</v>
      </c>
      <c r="H561" s="102" t="s">
        <v>4412</v>
      </c>
      <c r="I561" s="21">
        <v>8740550</v>
      </c>
      <c r="J561" s="71">
        <v>101.34099999999999</v>
      </c>
      <c r="K561" s="21">
        <v>8360666</v>
      </c>
      <c r="L561" s="21">
        <v>8250000</v>
      </c>
      <c r="M561" s="21">
        <v>8289652</v>
      </c>
      <c r="N561" s="21"/>
      <c r="O561" s="21">
        <v>-115675</v>
      </c>
      <c r="P561" s="21"/>
      <c r="Q561" s="21"/>
      <c r="R561" s="22">
        <v>4.25</v>
      </c>
      <c r="S561" s="22">
        <v>2.7469999999999999</v>
      </c>
      <c r="T561" s="20" t="s">
        <v>4949</v>
      </c>
      <c r="U561" s="21">
        <v>60385</v>
      </c>
      <c r="V561" s="21">
        <v>350625</v>
      </c>
      <c r="W561" s="34">
        <v>39853</v>
      </c>
      <c r="X561" s="34">
        <v>41393</v>
      </c>
      <c r="Y561" s="114" t="s">
        <v>13682</v>
      </c>
      <c r="Z561" s="70" t="s">
        <v>4927</v>
      </c>
      <c r="AA561" s="20" t="s">
        <v>4926</v>
      </c>
      <c r="AB561" s="109"/>
      <c r="AC561" s="19"/>
      <c r="AD561" s="22"/>
      <c r="AE561" s="31"/>
    </row>
    <row r="562" spans="2:31" x14ac:dyDescent="0.2">
      <c r="B562" s="14" t="s">
        <v>17198</v>
      </c>
      <c r="C562" s="33" t="s">
        <v>17197</v>
      </c>
      <c r="D562" s="16" t="s">
        <v>17196</v>
      </c>
      <c r="E562" s="103" t="s">
        <v>26</v>
      </c>
      <c r="F562" s="18" t="s">
        <v>26</v>
      </c>
      <c r="G562" s="111" t="s">
        <v>26</v>
      </c>
      <c r="H562" s="102" t="s">
        <v>4412</v>
      </c>
      <c r="I562" s="21">
        <v>22676200</v>
      </c>
      <c r="J562" s="71">
        <v>115.932</v>
      </c>
      <c r="K562" s="21">
        <v>26513648</v>
      </c>
      <c r="L562" s="21">
        <v>22870000</v>
      </c>
      <c r="M562" s="21">
        <v>22783929</v>
      </c>
      <c r="N562" s="21"/>
      <c r="O562" s="21">
        <v>21869</v>
      </c>
      <c r="P562" s="21"/>
      <c r="Q562" s="21"/>
      <c r="R562" s="22">
        <v>5.625</v>
      </c>
      <c r="S562" s="22">
        <v>5.7469999999999999</v>
      </c>
      <c r="T562" s="20" t="s">
        <v>89</v>
      </c>
      <c r="U562" s="21">
        <v>64322</v>
      </c>
      <c r="V562" s="21">
        <v>1286438</v>
      </c>
      <c r="W562" s="34">
        <v>39254</v>
      </c>
      <c r="X562" s="34">
        <v>42534</v>
      </c>
      <c r="Y562" s="114" t="s">
        <v>13682</v>
      </c>
      <c r="Z562" s="70" t="s">
        <v>4927</v>
      </c>
      <c r="AA562" s="20" t="s">
        <v>4926</v>
      </c>
      <c r="AB562" s="109"/>
      <c r="AC562" s="19"/>
      <c r="AD562" s="22"/>
      <c r="AE562" s="19"/>
    </row>
    <row r="563" spans="2:31" x14ac:dyDescent="0.2">
      <c r="B563" s="14" t="s">
        <v>17195</v>
      </c>
      <c r="C563" s="33" t="s">
        <v>4567</v>
      </c>
      <c r="D563" s="16" t="s">
        <v>17193</v>
      </c>
      <c r="E563" s="103" t="s">
        <v>26</v>
      </c>
      <c r="F563" s="18" t="s">
        <v>26</v>
      </c>
      <c r="G563" s="111" t="s">
        <v>26</v>
      </c>
      <c r="H563" s="102" t="s">
        <v>4412</v>
      </c>
      <c r="I563" s="21">
        <v>23145044</v>
      </c>
      <c r="J563" s="71">
        <v>100.608</v>
      </c>
      <c r="K563" s="21">
        <v>21912357</v>
      </c>
      <c r="L563" s="21">
        <v>21780000</v>
      </c>
      <c r="M563" s="21">
        <v>21832832</v>
      </c>
      <c r="N563" s="21"/>
      <c r="O563" s="21">
        <v>-340124</v>
      </c>
      <c r="P563" s="21"/>
      <c r="Q563" s="21"/>
      <c r="R563" s="22">
        <v>4.25</v>
      </c>
      <c r="S563" s="22">
        <v>2.6059999999999999</v>
      </c>
      <c r="T563" s="20" t="s">
        <v>118</v>
      </c>
      <c r="U563" s="21">
        <v>323978</v>
      </c>
      <c r="V563" s="21">
        <v>925650</v>
      </c>
      <c r="W563" s="34">
        <v>39855</v>
      </c>
      <c r="X563" s="34">
        <v>41330</v>
      </c>
      <c r="Y563" s="114" t="s">
        <v>13682</v>
      </c>
      <c r="Z563" s="70" t="s">
        <v>4927</v>
      </c>
      <c r="AA563" s="20" t="s">
        <v>4926</v>
      </c>
      <c r="AB563" s="109"/>
      <c r="AC563" s="19"/>
      <c r="AD563" s="22"/>
      <c r="AE563" s="19"/>
    </row>
    <row r="564" spans="2:31" x14ac:dyDescent="0.2">
      <c r="B564" s="14" t="s">
        <v>17194</v>
      </c>
      <c r="C564" s="33" t="s">
        <v>4625</v>
      </c>
      <c r="D564" s="16" t="s">
        <v>17193</v>
      </c>
      <c r="E564" s="103" t="s">
        <v>26</v>
      </c>
      <c r="F564" s="18" t="s">
        <v>26</v>
      </c>
      <c r="G564" s="111" t="s">
        <v>26</v>
      </c>
      <c r="H564" s="102" t="s">
        <v>4412</v>
      </c>
      <c r="I564" s="21">
        <v>19527833</v>
      </c>
      <c r="J564" s="71">
        <v>101.03400000000001</v>
      </c>
      <c r="K564" s="21">
        <v>18772117</v>
      </c>
      <c r="L564" s="21">
        <v>18580000</v>
      </c>
      <c r="M564" s="21">
        <v>18643668</v>
      </c>
      <c r="N564" s="21"/>
      <c r="O564" s="21">
        <v>-227640</v>
      </c>
      <c r="P564" s="21"/>
      <c r="Q564" s="21"/>
      <c r="R564" s="22">
        <v>4</v>
      </c>
      <c r="S564" s="22">
        <v>2.6970000000000001</v>
      </c>
      <c r="T564" s="20" t="s">
        <v>4949</v>
      </c>
      <c r="U564" s="21">
        <v>171349</v>
      </c>
      <c r="V564" s="21">
        <v>743200</v>
      </c>
      <c r="W564" s="34">
        <v>39855</v>
      </c>
      <c r="X564" s="34">
        <v>41372</v>
      </c>
      <c r="Y564" s="114" t="s">
        <v>16808</v>
      </c>
      <c r="Z564" s="70" t="s">
        <v>4927</v>
      </c>
      <c r="AA564" s="20" t="s">
        <v>4926</v>
      </c>
      <c r="AB564" s="109"/>
      <c r="AC564" s="19"/>
      <c r="AD564" s="22"/>
      <c r="AE564" s="19"/>
    </row>
    <row r="565" spans="2:31" x14ac:dyDescent="0.2">
      <c r="B565" s="14" t="s">
        <v>17192</v>
      </c>
      <c r="C565" s="33" t="s">
        <v>17191</v>
      </c>
      <c r="D565" s="16" t="s">
        <v>17184</v>
      </c>
      <c r="E565" s="103" t="s">
        <v>26</v>
      </c>
      <c r="F565" s="18" t="s">
        <v>26</v>
      </c>
      <c r="G565" s="111" t="s">
        <v>26</v>
      </c>
      <c r="H565" s="102" t="s">
        <v>323</v>
      </c>
      <c r="I565" s="21">
        <v>753452</v>
      </c>
      <c r="J565" s="71">
        <v>105.08799999999999</v>
      </c>
      <c r="K565" s="21">
        <v>735616</v>
      </c>
      <c r="L565" s="21">
        <v>700000</v>
      </c>
      <c r="M565" s="21">
        <v>725557</v>
      </c>
      <c r="N565" s="21"/>
      <c r="O565" s="21">
        <v>-17791</v>
      </c>
      <c r="P565" s="21"/>
      <c r="Q565" s="21"/>
      <c r="R565" s="22">
        <v>5</v>
      </c>
      <c r="S565" s="22">
        <v>2.36</v>
      </c>
      <c r="T565" s="20" t="s">
        <v>89</v>
      </c>
      <c r="U565" s="21">
        <v>2917</v>
      </c>
      <c r="V565" s="21">
        <v>35000</v>
      </c>
      <c r="W565" s="34">
        <v>40674</v>
      </c>
      <c r="X565" s="34">
        <v>41791</v>
      </c>
      <c r="Y565" s="114" t="s">
        <v>13522</v>
      </c>
      <c r="Z565" s="70" t="s">
        <v>4927</v>
      </c>
      <c r="AA565" s="20" t="s">
        <v>4926</v>
      </c>
      <c r="AB565" s="109"/>
      <c r="AC565" s="19"/>
      <c r="AD565" s="22"/>
      <c r="AE565" s="19"/>
    </row>
    <row r="566" spans="2:31" x14ac:dyDescent="0.2">
      <c r="B566" s="14" t="s">
        <v>17190</v>
      </c>
      <c r="C566" s="33" t="s">
        <v>17189</v>
      </c>
      <c r="D566" s="16" t="s">
        <v>17184</v>
      </c>
      <c r="E566" s="103" t="s">
        <v>26</v>
      </c>
      <c r="F566" s="18" t="s">
        <v>26</v>
      </c>
      <c r="G566" s="111" t="s">
        <v>26</v>
      </c>
      <c r="H566" s="102" t="s">
        <v>323</v>
      </c>
      <c r="I566" s="21">
        <v>1085740</v>
      </c>
      <c r="J566" s="71">
        <v>109.11799999999999</v>
      </c>
      <c r="K566" s="21">
        <v>1091180</v>
      </c>
      <c r="L566" s="21">
        <v>1000000</v>
      </c>
      <c r="M566" s="21">
        <v>1052689</v>
      </c>
      <c r="N566" s="21"/>
      <c r="O566" s="21">
        <v>-21093</v>
      </c>
      <c r="P566" s="21"/>
      <c r="Q566" s="21"/>
      <c r="R566" s="22">
        <v>5</v>
      </c>
      <c r="S566" s="22">
        <v>2.73</v>
      </c>
      <c r="T566" s="20" t="s">
        <v>89</v>
      </c>
      <c r="U566" s="21">
        <v>4167</v>
      </c>
      <c r="V566" s="21">
        <v>50000</v>
      </c>
      <c r="W566" s="34">
        <v>40674</v>
      </c>
      <c r="X566" s="34">
        <v>42156</v>
      </c>
      <c r="Y566" s="114" t="s">
        <v>13522</v>
      </c>
      <c r="Z566" s="70" t="s">
        <v>4927</v>
      </c>
      <c r="AA566" s="20" t="s">
        <v>4926</v>
      </c>
      <c r="AB566" s="109"/>
      <c r="AC566" s="19"/>
      <c r="AD566" s="22"/>
      <c r="AE566" s="19"/>
    </row>
    <row r="567" spans="2:31" x14ac:dyDescent="0.2">
      <c r="B567" s="14" t="s">
        <v>17188</v>
      </c>
      <c r="C567" s="33" t="s">
        <v>17187</v>
      </c>
      <c r="D567" s="16" t="s">
        <v>17184</v>
      </c>
      <c r="E567" s="103" t="s">
        <v>26</v>
      </c>
      <c r="F567" s="18" t="s">
        <v>26</v>
      </c>
      <c r="G567" s="111" t="s">
        <v>26</v>
      </c>
      <c r="H567" s="102" t="s">
        <v>323</v>
      </c>
      <c r="I567" s="21">
        <v>1365563</v>
      </c>
      <c r="J567" s="71">
        <v>112.188</v>
      </c>
      <c r="K567" s="21">
        <v>1402350</v>
      </c>
      <c r="L567" s="21">
        <v>1250000</v>
      </c>
      <c r="M567" s="21">
        <v>1330556</v>
      </c>
      <c r="N567" s="21"/>
      <c r="O567" s="21">
        <v>-22351</v>
      </c>
      <c r="P567" s="21"/>
      <c r="Q567" s="21"/>
      <c r="R567" s="22">
        <v>5</v>
      </c>
      <c r="S567" s="22">
        <v>3</v>
      </c>
      <c r="T567" s="20" t="s">
        <v>89</v>
      </c>
      <c r="U567" s="21">
        <v>5208</v>
      </c>
      <c r="V567" s="21">
        <v>62500</v>
      </c>
      <c r="W567" s="34">
        <v>40674</v>
      </c>
      <c r="X567" s="34">
        <v>42522</v>
      </c>
      <c r="Y567" s="114" t="s">
        <v>13522</v>
      </c>
      <c r="Z567" s="70" t="s">
        <v>4927</v>
      </c>
      <c r="AA567" s="20" t="s">
        <v>4926</v>
      </c>
      <c r="AB567" s="109"/>
      <c r="AC567" s="31"/>
      <c r="AD567" s="22"/>
      <c r="AE567" s="31"/>
    </row>
    <row r="568" spans="2:31" x14ac:dyDescent="0.2">
      <c r="B568" s="14" t="s">
        <v>17186</v>
      </c>
      <c r="C568" s="33" t="s">
        <v>17185</v>
      </c>
      <c r="D568" s="16" t="s">
        <v>17184</v>
      </c>
      <c r="E568" s="103" t="s">
        <v>26</v>
      </c>
      <c r="F568" s="18" t="s">
        <v>26</v>
      </c>
      <c r="G568" s="111" t="s">
        <v>26</v>
      </c>
      <c r="H568" s="102" t="s">
        <v>323</v>
      </c>
      <c r="I568" s="21">
        <v>1304988</v>
      </c>
      <c r="J568" s="71">
        <v>114.691</v>
      </c>
      <c r="K568" s="21">
        <v>1376292</v>
      </c>
      <c r="L568" s="21">
        <v>1200000</v>
      </c>
      <c r="M568" s="21">
        <v>1279099</v>
      </c>
      <c r="N568" s="21"/>
      <c r="O568" s="21">
        <v>-16540</v>
      </c>
      <c r="P568" s="21"/>
      <c r="Q568" s="21"/>
      <c r="R568" s="22">
        <v>5</v>
      </c>
      <c r="S568" s="22">
        <v>3.38</v>
      </c>
      <c r="T568" s="20" t="s">
        <v>89</v>
      </c>
      <c r="U568" s="21">
        <v>5000</v>
      </c>
      <c r="V568" s="21">
        <v>60000</v>
      </c>
      <c r="W568" s="34">
        <v>40674</v>
      </c>
      <c r="X568" s="34">
        <v>42887</v>
      </c>
      <c r="Y568" s="114" t="s">
        <v>13522</v>
      </c>
      <c r="Z568" s="70" t="s">
        <v>4927</v>
      </c>
      <c r="AA568" s="20" t="s">
        <v>4926</v>
      </c>
      <c r="AB568" s="109"/>
      <c r="AC568" s="19"/>
      <c r="AD568" s="22"/>
      <c r="AE568" s="31"/>
    </row>
    <row r="569" spans="2:31" x14ac:dyDescent="0.2">
      <c r="B569" s="14" t="s">
        <v>17183</v>
      </c>
      <c r="C569" s="33" t="s">
        <v>17182</v>
      </c>
      <c r="D569" s="16" t="s">
        <v>17175</v>
      </c>
      <c r="E569" s="103" t="s">
        <v>26</v>
      </c>
      <c r="F569" s="18" t="s">
        <v>26</v>
      </c>
      <c r="G569" s="111" t="s">
        <v>26</v>
      </c>
      <c r="H569" s="102" t="s">
        <v>323</v>
      </c>
      <c r="I569" s="21">
        <v>6000000</v>
      </c>
      <c r="J569" s="71">
        <v>100.087</v>
      </c>
      <c r="K569" s="21">
        <v>6005220</v>
      </c>
      <c r="L569" s="21">
        <v>6000000</v>
      </c>
      <c r="M569" s="21">
        <v>6000000</v>
      </c>
      <c r="N569" s="21"/>
      <c r="O569" s="21"/>
      <c r="P569" s="21"/>
      <c r="Q569" s="21"/>
      <c r="R569" s="22">
        <v>2.46</v>
      </c>
      <c r="S569" s="22">
        <v>2.46</v>
      </c>
      <c r="T569" s="20" t="s">
        <v>85</v>
      </c>
      <c r="U569" s="21">
        <v>36080</v>
      </c>
      <c r="V569" s="21"/>
      <c r="W569" s="34">
        <v>41172</v>
      </c>
      <c r="X569" s="34">
        <v>43101</v>
      </c>
      <c r="Y569" s="114" t="s">
        <v>13522</v>
      </c>
      <c r="Z569" s="70" t="s">
        <v>4927</v>
      </c>
      <c r="AA569" s="20" t="s">
        <v>4926</v>
      </c>
      <c r="AB569" s="109"/>
      <c r="AC569" s="19"/>
      <c r="AD569" s="22"/>
      <c r="AE569" s="19"/>
    </row>
    <row r="570" spans="2:31" x14ac:dyDescent="0.2">
      <c r="B570" s="14" t="s">
        <v>17181</v>
      </c>
      <c r="C570" s="33" t="s">
        <v>17180</v>
      </c>
      <c r="D570" s="16" t="s">
        <v>17175</v>
      </c>
      <c r="E570" s="103" t="s">
        <v>26</v>
      </c>
      <c r="F570" s="18" t="s">
        <v>26</v>
      </c>
      <c r="G570" s="111" t="s">
        <v>26</v>
      </c>
      <c r="H570" s="102" t="s">
        <v>323</v>
      </c>
      <c r="I570" s="21">
        <v>11630000</v>
      </c>
      <c r="J570" s="71">
        <v>100.01</v>
      </c>
      <c r="K570" s="21">
        <v>11631163</v>
      </c>
      <c r="L570" s="21">
        <v>11630000</v>
      </c>
      <c r="M570" s="21">
        <v>11630000</v>
      </c>
      <c r="N570" s="21"/>
      <c r="O570" s="21"/>
      <c r="P570" s="21"/>
      <c r="Q570" s="21"/>
      <c r="R570" s="22">
        <v>2.71</v>
      </c>
      <c r="S570" s="22">
        <v>2.71</v>
      </c>
      <c r="T570" s="20" t="s">
        <v>85</v>
      </c>
      <c r="U570" s="21">
        <v>77042</v>
      </c>
      <c r="V570" s="21"/>
      <c r="W570" s="34">
        <v>41172</v>
      </c>
      <c r="X570" s="34">
        <v>43466</v>
      </c>
      <c r="Y570" s="114" t="s">
        <v>13522</v>
      </c>
      <c r="Z570" s="70" t="s">
        <v>4927</v>
      </c>
      <c r="AA570" s="20" t="s">
        <v>4926</v>
      </c>
      <c r="AB570" s="109"/>
      <c r="AC570" s="31"/>
      <c r="AD570" s="22"/>
      <c r="AE570" s="31"/>
    </row>
    <row r="571" spans="2:31" x14ac:dyDescent="0.2">
      <c r="B571" s="14" t="s">
        <v>17179</v>
      </c>
      <c r="C571" s="33" t="s">
        <v>17178</v>
      </c>
      <c r="D571" s="16" t="s">
        <v>17175</v>
      </c>
      <c r="E571" s="103" t="s">
        <v>26</v>
      </c>
      <c r="F571" s="18" t="s">
        <v>26</v>
      </c>
      <c r="G571" s="111" t="s">
        <v>26</v>
      </c>
      <c r="H571" s="102" t="s">
        <v>323</v>
      </c>
      <c r="I571" s="21">
        <v>4865000</v>
      </c>
      <c r="J571" s="71">
        <v>100.176</v>
      </c>
      <c r="K571" s="21">
        <v>4873562</v>
      </c>
      <c r="L571" s="21">
        <v>4865000</v>
      </c>
      <c r="M571" s="21">
        <v>4865000</v>
      </c>
      <c r="N571" s="21"/>
      <c r="O571" s="21"/>
      <c r="P571" s="21"/>
      <c r="Q571" s="21"/>
      <c r="R571" s="22">
        <v>3.024</v>
      </c>
      <c r="S571" s="22">
        <v>3.024</v>
      </c>
      <c r="T571" s="20" t="s">
        <v>85</v>
      </c>
      <c r="U571" s="21">
        <v>35962</v>
      </c>
      <c r="V571" s="21"/>
      <c r="W571" s="34">
        <v>41172</v>
      </c>
      <c r="X571" s="34">
        <v>43831</v>
      </c>
      <c r="Y571" s="114" t="s">
        <v>13522</v>
      </c>
      <c r="Z571" s="70" t="s">
        <v>4927</v>
      </c>
      <c r="AA571" s="20" t="s">
        <v>4926</v>
      </c>
      <c r="AB571" s="109"/>
      <c r="AC571" s="31"/>
      <c r="AD571" s="22"/>
      <c r="AE571" s="31"/>
    </row>
    <row r="572" spans="2:31" x14ac:dyDescent="0.2">
      <c r="B572" s="14" t="s">
        <v>17177</v>
      </c>
      <c r="C572" s="33" t="s">
        <v>17176</v>
      </c>
      <c r="D572" s="16" t="s">
        <v>17175</v>
      </c>
      <c r="E572" s="103" t="s">
        <v>26</v>
      </c>
      <c r="F572" s="18" t="s">
        <v>26</v>
      </c>
      <c r="G572" s="111" t="s">
        <v>26</v>
      </c>
      <c r="H572" s="102" t="s">
        <v>323</v>
      </c>
      <c r="I572" s="21">
        <v>1190000</v>
      </c>
      <c r="J572" s="71">
        <v>100.349</v>
      </c>
      <c r="K572" s="21">
        <v>1194153</v>
      </c>
      <c r="L572" s="21">
        <v>1190000</v>
      </c>
      <c r="M572" s="21">
        <v>1190000</v>
      </c>
      <c r="N572" s="21"/>
      <c r="O572" s="21"/>
      <c r="P572" s="21"/>
      <c r="Q572" s="21"/>
      <c r="R572" s="22">
        <v>3.2240000000000002</v>
      </c>
      <c r="S572" s="22">
        <v>3.2240000000000002</v>
      </c>
      <c r="T572" s="20" t="s">
        <v>85</v>
      </c>
      <c r="U572" s="21">
        <v>9378</v>
      </c>
      <c r="V572" s="21"/>
      <c r="W572" s="34">
        <v>41172</v>
      </c>
      <c r="X572" s="34">
        <v>44197</v>
      </c>
      <c r="Y572" s="114" t="s">
        <v>13522</v>
      </c>
      <c r="Z572" s="70" t="s">
        <v>4927</v>
      </c>
      <c r="AA572" s="20" t="s">
        <v>4926</v>
      </c>
      <c r="AB572" s="109"/>
      <c r="AC572" s="31"/>
      <c r="AD572" s="22"/>
      <c r="AE572" s="31"/>
    </row>
    <row r="573" spans="2:31" x14ac:dyDescent="0.2">
      <c r="B573" s="14" t="s">
        <v>17174</v>
      </c>
      <c r="C573" s="33" t="s">
        <v>17173</v>
      </c>
      <c r="D573" s="16" t="s">
        <v>17172</v>
      </c>
      <c r="E573" s="103" t="s">
        <v>26</v>
      </c>
      <c r="F573" s="18" t="s">
        <v>26</v>
      </c>
      <c r="G573" s="111" t="s">
        <v>26</v>
      </c>
      <c r="H573" s="102" t="s">
        <v>323</v>
      </c>
      <c r="I573" s="21">
        <v>15104880</v>
      </c>
      <c r="J573" s="71">
        <v>110.324</v>
      </c>
      <c r="K573" s="21">
        <v>15445360</v>
      </c>
      <c r="L573" s="21">
        <v>14000000</v>
      </c>
      <c r="M573" s="21">
        <v>14788894</v>
      </c>
      <c r="N573" s="21"/>
      <c r="O573" s="21">
        <v>-212965</v>
      </c>
      <c r="P573" s="21"/>
      <c r="Q573" s="21"/>
      <c r="R573" s="22">
        <v>4</v>
      </c>
      <c r="S573" s="22">
        <v>2.351</v>
      </c>
      <c r="T573" s="20" t="s">
        <v>4965</v>
      </c>
      <c r="U573" s="21">
        <v>71556</v>
      </c>
      <c r="V573" s="21">
        <v>560000</v>
      </c>
      <c r="W573" s="34">
        <v>40703</v>
      </c>
      <c r="X573" s="34">
        <v>48898</v>
      </c>
      <c r="Y573" s="114" t="s">
        <v>13530</v>
      </c>
      <c r="Z573" s="70" t="s">
        <v>4927</v>
      </c>
      <c r="AA573" s="20" t="s">
        <v>4926</v>
      </c>
      <c r="AB573" s="109"/>
      <c r="AC573" s="19"/>
      <c r="AD573" s="22"/>
      <c r="AE573" s="28">
        <v>42583</v>
      </c>
    </row>
    <row r="574" spans="2:31" x14ac:dyDescent="0.2">
      <c r="B574" s="14" t="s">
        <v>17171</v>
      </c>
      <c r="C574" s="33" t="s">
        <v>17170</v>
      </c>
      <c r="D574" s="16" t="s">
        <v>17169</v>
      </c>
      <c r="E574" s="103" t="s">
        <v>26</v>
      </c>
      <c r="F574" s="18" t="s">
        <v>26</v>
      </c>
      <c r="G574" s="111" t="s">
        <v>26</v>
      </c>
      <c r="H574" s="102" t="s">
        <v>334</v>
      </c>
      <c r="I574" s="21">
        <v>9079955</v>
      </c>
      <c r="J574" s="71">
        <v>107.833</v>
      </c>
      <c r="K574" s="21">
        <v>9165805</v>
      </c>
      <c r="L574" s="21">
        <v>8500000</v>
      </c>
      <c r="M574" s="21">
        <v>8857092</v>
      </c>
      <c r="N574" s="21"/>
      <c r="O574" s="21">
        <v>-94845</v>
      </c>
      <c r="P574" s="21"/>
      <c r="Q574" s="21"/>
      <c r="R574" s="22">
        <v>4.95</v>
      </c>
      <c r="S574" s="22">
        <v>3.6</v>
      </c>
      <c r="T574" s="20" t="s">
        <v>4965</v>
      </c>
      <c r="U574" s="21">
        <v>70125</v>
      </c>
      <c r="V574" s="21">
        <v>420750</v>
      </c>
      <c r="W574" s="34">
        <v>40429</v>
      </c>
      <c r="X574" s="34">
        <v>42675</v>
      </c>
      <c r="Y574" s="114" t="s">
        <v>16078</v>
      </c>
      <c r="Z574" s="70" t="s">
        <v>4927</v>
      </c>
      <c r="AA574" s="20" t="s">
        <v>4926</v>
      </c>
      <c r="AB574" s="109"/>
      <c r="AC574" s="19"/>
      <c r="AD574" s="22"/>
      <c r="AE574" s="28">
        <v>42491</v>
      </c>
    </row>
    <row r="575" spans="2:31" x14ac:dyDescent="0.2">
      <c r="B575" s="14" t="s">
        <v>17168</v>
      </c>
      <c r="C575" s="33" t="s">
        <v>17167</v>
      </c>
      <c r="D575" s="16" t="s">
        <v>17166</v>
      </c>
      <c r="E575" s="103" t="s">
        <v>5057</v>
      </c>
      <c r="F575" s="18" t="s">
        <v>26</v>
      </c>
      <c r="G575" s="111" t="s">
        <v>26</v>
      </c>
      <c r="H575" s="102" t="s">
        <v>323</v>
      </c>
      <c r="I575" s="21">
        <v>5000000</v>
      </c>
      <c r="J575" s="71">
        <v>105.78100000000001</v>
      </c>
      <c r="K575" s="21">
        <v>5289050</v>
      </c>
      <c r="L575" s="21">
        <v>5000000</v>
      </c>
      <c r="M575" s="21">
        <v>5000000</v>
      </c>
      <c r="N575" s="21"/>
      <c r="O575" s="21"/>
      <c r="P575" s="21"/>
      <c r="Q575" s="21"/>
      <c r="R575" s="22">
        <v>3.4849999999999999</v>
      </c>
      <c r="S575" s="22">
        <v>3.4849999999999999</v>
      </c>
      <c r="T575" s="20" t="s">
        <v>4985</v>
      </c>
      <c r="U575" s="21">
        <v>51307</v>
      </c>
      <c r="V575" s="21">
        <v>81317</v>
      </c>
      <c r="W575" s="34">
        <v>40988</v>
      </c>
      <c r="X575" s="34">
        <v>44819</v>
      </c>
      <c r="Y575" s="114" t="s">
        <v>16808</v>
      </c>
      <c r="Z575" s="70" t="s">
        <v>4927</v>
      </c>
      <c r="AA575" s="20" t="s">
        <v>4926</v>
      </c>
      <c r="AB575" s="109"/>
      <c r="AC575" s="19"/>
      <c r="AD575" s="22"/>
      <c r="AE575" s="19"/>
    </row>
    <row r="576" spans="2:31" x14ac:dyDescent="0.2">
      <c r="B576" s="14" t="s">
        <v>17165</v>
      </c>
      <c r="C576" s="33" t="s">
        <v>17164</v>
      </c>
      <c r="D576" s="16" t="s">
        <v>17163</v>
      </c>
      <c r="E576" s="103" t="s">
        <v>26</v>
      </c>
      <c r="F576" s="18" t="s">
        <v>26</v>
      </c>
      <c r="G576" s="111" t="s">
        <v>26</v>
      </c>
      <c r="H576" s="102" t="s">
        <v>323</v>
      </c>
      <c r="I576" s="21">
        <v>19000000</v>
      </c>
      <c r="J576" s="71">
        <v>101.843</v>
      </c>
      <c r="K576" s="21">
        <v>19350170</v>
      </c>
      <c r="L576" s="21">
        <v>19000000</v>
      </c>
      <c r="M576" s="21">
        <v>19000000</v>
      </c>
      <c r="N576" s="21"/>
      <c r="O576" s="21"/>
      <c r="P576" s="21"/>
      <c r="Q576" s="21"/>
      <c r="R576" s="22">
        <v>1.827</v>
      </c>
      <c r="S576" s="22">
        <v>1.827</v>
      </c>
      <c r="T576" s="20" t="s">
        <v>4985</v>
      </c>
      <c r="U576" s="21">
        <v>102211</v>
      </c>
      <c r="V576" s="21">
        <v>70390</v>
      </c>
      <c r="W576" s="34">
        <v>41079</v>
      </c>
      <c r="X576" s="34">
        <v>42993</v>
      </c>
      <c r="Y576" s="114" t="s">
        <v>16808</v>
      </c>
      <c r="Z576" s="70" t="s">
        <v>4927</v>
      </c>
      <c r="AA576" s="20" t="s">
        <v>4926</v>
      </c>
      <c r="AB576" s="109"/>
      <c r="AC576" s="31"/>
      <c r="AD576" s="22"/>
      <c r="AE576" s="31"/>
    </row>
    <row r="577" spans="2:31" x14ac:dyDescent="0.2">
      <c r="B577" s="14" t="s">
        <v>17162</v>
      </c>
      <c r="C577" s="33" t="s">
        <v>17161</v>
      </c>
      <c r="D577" s="16" t="s">
        <v>17160</v>
      </c>
      <c r="E577" s="103" t="s">
        <v>26</v>
      </c>
      <c r="F577" s="18" t="s">
        <v>26</v>
      </c>
      <c r="G577" s="111" t="s">
        <v>26</v>
      </c>
      <c r="H577" s="102" t="s">
        <v>334</v>
      </c>
      <c r="I577" s="21">
        <v>6837866</v>
      </c>
      <c r="J577" s="71">
        <v>105.553</v>
      </c>
      <c r="K577" s="21">
        <v>6966498</v>
      </c>
      <c r="L577" s="21">
        <v>6600000</v>
      </c>
      <c r="M577" s="21">
        <v>6632587</v>
      </c>
      <c r="N577" s="21"/>
      <c r="O577" s="21">
        <v>-24987</v>
      </c>
      <c r="P577" s="21"/>
      <c r="Q577" s="21"/>
      <c r="R577" s="22">
        <v>5.7</v>
      </c>
      <c r="S577" s="22">
        <v>5.2850000000000001</v>
      </c>
      <c r="T577" s="20" t="s">
        <v>4949</v>
      </c>
      <c r="U577" s="21">
        <v>94050</v>
      </c>
      <c r="V577" s="21">
        <v>376200</v>
      </c>
      <c r="W577" s="34">
        <v>37580</v>
      </c>
      <c r="X577" s="34">
        <v>41730</v>
      </c>
      <c r="Y577" s="114" t="s">
        <v>13508</v>
      </c>
      <c r="Z577" s="70" t="s">
        <v>4927</v>
      </c>
      <c r="AA577" s="20" t="s">
        <v>4926</v>
      </c>
      <c r="AB577" s="109"/>
      <c r="AC577" s="19"/>
      <c r="AD577" s="22"/>
      <c r="AE577" s="19"/>
    </row>
    <row r="578" spans="2:31" x14ac:dyDescent="0.2">
      <c r="B578" s="14" t="s">
        <v>17159</v>
      </c>
      <c r="C578" s="33" t="s">
        <v>17158</v>
      </c>
      <c r="D578" s="16" t="s">
        <v>17157</v>
      </c>
      <c r="E578" s="103" t="s">
        <v>26</v>
      </c>
      <c r="F578" s="18" t="s">
        <v>26</v>
      </c>
      <c r="G578" s="111" t="s">
        <v>4412</v>
      </c>
      <c r="H578" s="102" t="s">
        <v>323</v>
      </c>
      <c r="I578" s="21">
        <v>2770354</v>
      </c>
      <c r="J578" s="71">
        <v>102.43</v>
      </c>
      <c r="K578" s="21">
        <v>2586358</v>
      </c>
      <c r="L578" s="21">
        <v>2525000</v>
      </c>
      <c r="M578" s="21">
        <v>2545031</v>
      </c>
      <c r="N578" s="21"/>
      <c r="O578" s="21">
        <v>-40296</v>
      </c>
      <c r="P578" s="21"/>
      <c r="Q578" s="21"/>
      <c r="R578" s="22">
        <v>6.25</v>
      </c>
      <c r="S578" s="22">
        <v>4.2969999999999997</v>
      </c>
      <c r="T578" s="20" t="s">
        <v>89</v>
      </c>
      <c r="U578" s="21">
        <v>13151</v>
      </c>
      <c r="V578" s="21">
        <v>157813</v>
      </c>
      <c r="W578" s="34">
        <v>39353</v>
      </c>
      <c r="X578" s="34">
        <v>48731</v>
      </c>
      <c r="Y578" s="114" t="s">
        <v>13646</v>
      </c>
      <c r="Z578" s="70" t="s">
        <v>4927</v>
      </c>
      <c r="AA578" s="20" t="s">
        <v>4926</v>
      </c>
      <c r="AB578" s="109"/>
      <c r="AC578" s="34">
        <v>41426</v>
      </c>
      <c r="AD578" s="22">
        <v>100</v>
      </c>
      <c r="AE578" s="34">
        <v>41426</v>
      </c>
    </row>
    <row r="579" spans="2:31" x14ac:dyDescent="0.2">
      <c r="B579" s="14" t="s">
        <v>17156</v>
      </c>
      <c r="C579" s="33" t="s">
        <v>17155</v>
      </c>
      <c r="D579" s="16" t="s">
        <v>17154</v>
      </c>
      <c r="E579" s="103" t="s">
        <v>26</v>
      </c>
      <c r="F579" s="18" t="s">
        <v>26</v>
      </c>
      <c r="G579" s="111" t="s">
        <v>26</v>
      </c>
      <c r="H579" s="102" t="s">
        <v>334</v>
      </c>
      <c r="I579" s="21">
        <v>6000000</v>
      </c>
      <c r="J579" s="71">
        <v>100.986</v>
      </c>
      <c r="K579" s="21">
        <v>6059160</v>
      </c>
      <c r="L579" s="21">
        <v>6000000</v>
      </c>
      <c r="M579" s="21">
        <v>6000000</v>
      </c>
      <c r="N579" s="21"/>
      <c r="O579" s="21"/>
      <c r="P579" s="21"/>
      <c r="Q579" s="21"/>
      <c r="R579" s="22">
        <v>3.5</v>
      </c>
      <c r="S579" s="22">
        <v>3.5</v>
      </c>
      <c r="T579" s="20" t="s">
        <v>4965</v>
      </c>
      <c r="U579" s="21">
        <v>35000</v>
      </c>
      <c r="V579" s="21">
        <v>210000</v>
      </c>
      <c r="W579" s="34">
        <v>40297</v>
      </c>
      <c r="X579" s="34">
        <v>46508</v>
      </c>
      <c r="Y579" s="114" t="s">
        <v>13622</v>
      </c>
      <c r="Z579" s="70" t="s">
        <v>4927</v>
      </c>
      <c r="AA579" s="20" t="s">
        <v>4926</v>
      </c>
      <c r="AB579" s="109"/>
      <c r="AC579" s="19"/>
      <c r="AD579" s="22"/>
      <c r="AE579" s="19"/>
    </row>
    <row r="580" spans="2:31" x14ac:dyDescent="0.2">
      <c r="B580" s="14" t="s">
        <v>17153</v>
      </c>
      <c r="C580" s="33" t="s">
        <v>17152</v>
      </c>
      <c r="D580" s="16" t="s">
        <v>17151</v>
      </c>
      <c r="E580" s="103" t="s">
        <v>26</v>
      </c>
      <c r="F580" s="18" t="s">
        <v>26</v>
      </c>
      <c r="G580" s="111" t="s">
        <v>4412</v>
      </c>
      <c r="H580" s="102" t="s">
        <v>323</v>
      </c>
      <c r="I580" s="21">
        <v>1056750</v>
      </c>
      <c r="J580" s="71">
        <v>104.524</v>
      </c>
      <c r="K580" s="21">
        <v>1045240</v>
      </c>
      <c r="L580" s="21">
        <v>1000000</v>
      </c>
      <c r="M580" s="21">
        <v>1006529</v>
      </c>
      <c r="N580" s="21"/>
      <c r="O580" s="21">
        <v>-7124</v>
      </c>
      <c r="P580" s="21"/>
      <c r="Q580" s="21"/>
      <c r="R580" s="22">
        <v>5.25</v>
      </c>
      <c r="S580" s="22">
        <v>4.5129999999999999</v>
      </c>
      <c r="T580" s="20" t="s">
        <v>89</v>
      </c>
      <c r="U580" s="21">
        <v>4375</v>
      </c>
      <c r="V580" s="21">
        <v>52500</v>
      </c>
      <c r="W580" s="34">
        <v>38107</v>
      </c>
      <c r="X580" s="34">
        <v>42339</v>
      </c>
      <c r="Y580" s="114" t="s">
        <v>13508</v>
      </c>
      <c r="Z580" s="70" t="s">
        <v>4927</v>
      </c>
      <c r="AA580" s="20" t="s">
        <v>4926</v>
      </c>
      <c r="AB580" s="109"/>
      <c r="AC580" s="28">
        <v>41609</v>
      </c>
      <c r="AD580" s="22">
        <v>100</v>
      </c>
      <c r="AE580" s="28">
        <v>41609</v>
      </c>
    </row>
    <row r="581" spans="2:31" x14ac:dyDescent="0.2">
      <c r="B581" s="14" t="s">
        <v>17150</v>
      </c>
      <c r="C581" s="33" t="s">
        <v>17149</v>
      </c>
      <c r="D581" s="16" t="s">
        <v>17146</v>
      </c>
      <c r="E581" s="103" t="s">
        <v>26</v>
      </c>
      <c r="F581" s="18" t="s">
        <v>26</v>
      </c>
      <c r="G581" s="111" t="s">
        <v>26</v>
      </c>
      <c r="H581" s="102" t="s">
        <v>334</v>
      </c>
      <c r="I581" s="21">
        <v>1340255</v>
      </c>
      <c r="J581" s="71">
        <v>106.27800000000001</v>
      </c>
      <c r="K581" s="21">
        <v>1365672</v>
      </c>
      <c r="L581" s="21">
        <v>1285000</v>
      </c>
      <c r="M581" s="21">
        <v>1298895</v>
      </c>
      <c r="N581" s="21"/>
      <c r="O581" s="21">
        <v>-6583</v>
      </c>
      <c r="P581" s="21"/>
      <c r="Q581" s="21"/>
      <c r="R581" s="22">
        <v>5</v>
      </c>
      <c r="S581" s="22">
        <v>4.3499999999999996</v>
      </c>
      <c r="T581" s="20" t="s">
        <v>4949</v>
      </c>
      <c r="U581" s="21">
        <v>16063</v>
      </c>
      <c r="V581" s="21">
        <v>64250</v>
      </c>
      <c r="W581" s="34">
        <v>39010</v>
      </c>
      <c r="X581" s="34">
        <v>41913</v>
      </c>
      <c r="Y581" s="114" t="s">
        <v>13500</v>
      </c>
      <c r="Z581" s="70" t="s">
        <v>4927</v>
      </c>
      <c r="AA581" s="20" t="s">
        <v>4926</v>
      </c>
      <c r="AB581" s="109"/>
      <c r="AC581" s="19"/>
      <c r="AD581" s="22"/>
      <c r="AE581" s="19"/>
    </row>
    <row r="582" spans="2:31" x14ac:dyDescent="0.2">
      <c r="B582" s="14" t="s">
        <v>17148</v>
      </c>
      <c r="C582" s="33" t="s">
        <v>17147</v>
      </c>
      <c r="D582" s="16" t="s">
        <v>17146</v>
      </c>
      <c r="E582" s="103" t="s">
        <v>26</v>
      </c>
      <c r="F582" s="18" t="s">
        <v>26</v>
      </c>
      <c r="G582" s="111" t="s">
        <v>26</v>
      </c>
      <c r="H582" s="102" t="s">
        <v>334</v>
      </c>
      <c r="I582" s="21">
        <v>2087180</v>
      </c>
      <c r="J582" s="71">
        <v>111.95</v>
      </c>
      <c r="K582" s="21">
        <v>2239000</v>
      </c>
      <c r="L582" s="21">
        <v>2000000</v>
      </c>
      <c r="M582" s="21">
        <v>2037563</v>
      </c>
      <c r="N582" s="21"/>
      <c r="O582" s="21">
        <v>-7621</v>
      </c>
      <c r="P582" s="21"/>
      <c r="Q582" s="21"/>
      <c r="R582" s="22">
        <v>5</v>
      </c>
      <c r="S582" s="22">
        <v>4.45</v>
      </c>
      <c r="T582" s="20" t="s">
        <v>4949</v>
      </c>
      <c r="U582" s="21">
        <v>25000</v>
      </c>
      <c r="V582" s="21">
        <v>100000</v>
      </c>
      <c r="W582" s="34">
        <v>39010</v>
      </c>
      <c r="X582" s="34">
        <v>42644</v>
      </c>
      <c r="Y582" s="114" t="s">
        <v>13500</v>
      </c>
      <c r="Z582" s="70" t="s">
        <v>4927</v>
      </c>
      <c r="AA582" s="20" t="s">
        <v>4926</v>
      </c>
      <c r="AB582" s="109"/>
      <c r="AC582" s="19"/>
      <c r="AD582" s="22"/>
      <c r="AE582" s="19"/>
    </row>
    <row r="583" spans="2:31" x14ac:dyDescent="0.2">
      <c r="B583" s="14" t="s">
        <v>17145</v>
      </c>
      <c r="C583" s="33" t="s">
        <v>17144</v>
      </c>
      <c r="D583" s="16" t="s">
        <v>17143</v>
      </c>
      <c r="E583" s="103" t="s">
        <v>26</v>
      </c>
      <c r="F583" s="18" t="s">
        <v>26</v>
      </c>
      <c r="G583" s="111" t="s">
        <v>26</v>
      </c>
      <c r="H583" s="102" t="s">
        <v>323</v>
      </c>
      <c r="I583" s="21">
        <v>20000000</v>
      </c>
      <c r="J583" s="71">
        <v>114.038</v>
      </c>
      <c r="K583" s="21">
        <v>22807600</v>
      </c>
      <c r="L583" s="21">
        <v>20000000</v>
      </c>
      <c r="M583" s="21">
        <v>20000000</v>
      </c>
      <c r="N583" s="21"/>
      <c r="O583" s="21"/>
      <c r="P583" s="21"/>
      <c r="Q583" s="21"/>
      <c r="R583" s="22">
        <v>4.5</v>
      </c>
      <c r="S583" s="22">
        <v>4.5</v>
      </c>
      <c r="T583" s="20" t="s">
        <v>89</v>
      </c>
      <c r="U583" s="21">
        <v>75000</v>
      </c>
      <c r="V583" s="21">
        <v>900000</v>
      </c>
      <c r="W583" s="34">
        <v>40220</v>
      </c>
      <c r="X583" s="34">
        <v>44166</v>
      </c>
      <c r="Y583" s="114" t="s">
        <v>13522</v>
      </c>
      <c r="Z583" s="70" t="s">
        <v>4927</v>
      </c>
      <c r="AA583" s="20" t="s">
        <v>4926</v>
      </c>
      <c r="AB583" s="109"/>
      <c r="AC583" s="19"/>
      <c r="AD583" s="22"/>
      <c r="AE583" s="31"/>
    </row>
    <row r="584" spans="2:31" x14ac:dyDescent="0.2">
      <c r="B584" s="14" t="s">
        <v>17142</v>
      </c>
      <c r="C584" s="33" t="s">
        <v>17141</v>
      </c>
      <c r="D584" s="16" t="s">
        <v>17140</v>
      </c>
      <c r="E584" s="103" t="s">
        <v>26</v>
      </c>
      <c r="F584" s="18" t="s">
        <v>26</v>
      </c>
      <c r="G584" s="111" t="s">
        <v>26</v>
      </c>
      <c r="H584" s="102" t="s">
        <v>334</v>
      </c>
      <c r="I584" s="21">
        <v>3000000</v>
      </c>
      <c r="J584" s="71">
        <v>100.986</v>
      </c>
      <c r="K584" s="21">
        <v>3029580</v>
      </c>
      <c r="L584" s="21">
        <v>3000000</v>
      </c>
      <c r="M584" s="21">
        <v>3000000</v>
      </c>
      <c r="N584" s="21"/>
      <c r="O584" s="21"/>
      <c r="P584" s="21"/>
      <c r="Q584" s="21"/>
      <c r="R584" s="22">
        <v>3.5</v>
      </c>
      <c r="S584" s="22">
        <v>3.5</v>
      </c>
      <c r="T584" s="20" t="s">
        <v>4965</v>
      </c>
      <c r="U584" s="21">
        <v>17500</v>
      </c>
      <c r="V584" s="21">
        <v>105000</v>
      </c>
      <c r="W584" s="34">
        <v>40297</v>
      </c>
      <c r="X584" s="34">
        <v>46874</v>
      </c>
      <c r="Y584" s="114" t="s">
        <v>13500</v>
      </c>
      <c r="Z584" s="70" t="s">
        <v>4927</v>
      </c>
      <c r="AA584" s="20" t="s">
        <v>4926</v>
      </c>
      <c r="AB584" s="109"/>
      <c r="AC584" s="19"/>
      <c r="AD584" s="22"/>
      <c r="AE584" s="19"/>
    </row>
    <row r="585" spans="2:31" x14ac:dyDescent="0.2">
      <c r="B585" s="14" t="s">
        <v>17139</v>
      </c>
      <c r="C585" s="33" t="s">
        <v>17138</v>
      </c>
      <c r="D585" s="16" t="s">
        <v>17137</v>
      </c>
      <c r="E585" s="103" t="s">
        <v>26</v>
      </c>
      <c r="F585" s="18" t="s">
        <v>26</v>
      </c>
      <c r="G585" s="111" t="s">
        <v>26</v>
      </c>
      <c r="H585" s="102" t="s">
        <v>323</v>
      </c>
      <c r="I585" s="21">
        <v>4493738</v>
      </c>
      <c r="J585" s="71">
        <v>108.33</v>
      </c>
      <c r="K585" s="21">
        <v>4604025</v>
      </c>
      <c r="L585" s="21">
        <v>4250000</v>
      </c>
      <c r="M585" s="21">
        <v>4331257</v>
      </c>
      <c r="N585" s="21"/>
      <c r="O585" s="21">
        <v>-39989</v>
      </c>
      <c r="P585" s="21"/>
      <c r="Q585" s="21"/>
      <c r="R585" s="22">
        <v>5.25</v>
      </c>
      <c r="S585" s="22">
        <v>4.2</v>
      </c>
      <c r="T585" s="20" t="s">
        <v>89</v>
      </c>
      <c r="U585" s="21">
        <v>18594</v>
      </c>
      <c r="V585" s="21">
        <v>223125</v>
      </c>
      <c r="W585" s="34">
        <v>39666</v>
      </c>
      <c r="X585" s="34">
        <v>41974</v>
      </c>
      <c r="Y585" s="114" t="s">
        <v>13500</v>
      </c>
      <c r="Z585" s="70" t="s">
        <v>4927</v>
      </c>
      <c r="AA585" s="20" t="s">
        <v>4926</v>
      </c>
      <c r="AB585" s="109"/>
      <c r="AC585" s="19"/>
      <c r="AD585" s="22"/>
      <c r="AE585" s="19"/>
    </row>
    <row r="586" spans="2:31" x14ac:dyDescent="0.2">
      <c r="B586" s="14" t="s">
        <v>17136</v>
      </c>
      <c r="C586" s="33" t="s">
        <v>17135</v>
      </c>
      <c r="D586" s="16" t="s">
        <v>17130</v>
      </c>
      <c r="E586" s="103" t="s">
        <v>26</v>
      </c>
      <c r="F586" s="18" t="s">
        <v>26</v>
      </c>
      <c r="G586" s="111" t="s">
        <v>26</v>
      </c>
      <c r="H586" s="102" t="s">
        <v>323</v>
      </c>
      <c r="I586" s="21">
        <v>3301943</v>
      </c>
      <c r="J586" s="71">
        <v>114.248</v>
      </c>
      <c r="K586" s="21">
        <v>3461714</v>
      </c>
      <c r="L586" s="21">
        <v>3030000</v>
      </c>
      <c r="M586" s="21">
        <v>3204447</v>
      </c>
      <c r="N586" s="21"/>
      <c r="O586" s="21">
        <v>-33057</v>
      </c>
      <c r="P586" s="21"/>
      <c r="Q586" s="21"/>
      <c r="R586" s="22">
        <v>4</v>
      </c>
      <c r="S586" s="22">
        <v>2.72</v>
      </c>
      <c r="T586" s="20" t="s">
        <v>4965</v>
      </c>
      <c r="U586" s="21">
        <v>20200</v>
      </c>
      <c r="V586" s="21">
        <v>121200</v>
      </c>
      <c r="W586" s="34">
        <v>40157</v>
      </c>
      <c r="X586" s="34">
        <v>43040</v>
      </c>
      <c r="Y586" s="114" t="s">
        <v>13500</v>
      </c>
      <c r="Z586" s="70" t="s">
        <v>4927</v>
      </c>
      <c r="AA586" s="20" t="s">
        <v>4926</v>
      </c>
      <c r="AB586" s="109"/>
      <c r="AC586" s="19"/>
      <c r="AD586" s="22"/>
      <c r="AE586" s="19"/>
    </row>
    <row r="587" spans="2:31" x14ac:dyDescent="0.2">
      <c r="B587" s="14" t="s">
        <v>17134</v>
      </c>
      <c r="C587" s="33" t="s">
        <v>17133</v>
      </c>
      <c r="D587" s="16" t="s">
        <v>17130</v>
      </c>
      <c r="E587" s="103" t="s">
        <v>26</v>
      </c>
      <c r="F587" s="18" t="s">
        <v>26</v>
      </c>
      <c r="G587" s="111" t="s">
        <v>26</v>
      </c>
      <c r="H587" s="102" t="s">
        <v>323</v>
      </c>
      <c r="I587" s="21">
        <v>2673331</v>
      </c>
      <c r="J587" s="71">
        <v>116.346</v>
      </c>
      <c r="K587" s="21">
        <v>2862112</v>
      </c>
      <c r="L587" s="21">
        <v>2460000</v>
      </c>
      <c r="M587" s="21">
        <v>2607030</v>
      </c>
      <c r="N587" s="21"/>
      <c r="O587" s="21">
        <v>-22559</v>
      </c>
      <c r="P587" s="21"/>
      <c r="Q587" s="21"/>
      <c r="R587" s="22">
        <v>4.125</v>
      </c>
      <c r="S587" s="22">
        <v>3</v>
      </c>
      <c r="T587" s="20" t="s">
        <v>4965</v>
      </c>
      <c r="U587" s="21">
        <v>16913</v>
      </c>
      <c r="V587" s="21">
        <v>101475</v>
      </c>
      <c r="W587" s="34">
        <v>40157</v>
      </c>
      <c r="X587" s="34">
        <v>43405</v>
      </c>
      <c r="Y587" s="114" t="s">
        <v>13500</v>
      </c>
      <c r="Z587" s="70" t="s">
        <v>4927</v>
      </c>
      <c r="AA587" s="20" t="s">
        <v>4926</v>
      </c>
      <c r="AB587" s="109"/>
      <c r="AC587" s="19"/>
      <c r="AD587" s="22"/>
      <c r="AE587" s="19"/>
    </row>
    <row r="588" spans="2:31" x14ac:dyDescent="0.2">
      <c r="B588" s="14" t="s">
        <v>17132</v>
      </c>
      <c r="C588" s="33" t="s">
        <v>17131</v>
      </c>
      <c r="D588" s="16" t="s">
        <v>17130</v>
      </c>
      <c r="E588" s="103" t="s">
        <v>26</v>
      </c>
      <c r="F588" s="18" t="s">
        <v>26</v>
      </c>
      <c r="G588" s="111" t="s">
        <v>26</v>
      </c>
      <c r="H588" s="102" t="s">
        <v>323</v>
      </c>
      <c r="I588" s="21">
        <v>3353670</v>
      </c>
      <c r="J588" s="71">
        <v>118.202</v>
      </c>
      <c r="K588" s="21">
        <v>3652442</v>
      </c>
      <c r="L588" s="21">
        <v>3090000</v>
      </c>
      <c r="M588" s="21">
        <v>3281809</v>
      </c>
      <c r="N588" s="21"/>
      <c r="O588" s="21">
        <v>-24474</v>
      </c>
      <c r="P588" s="21"/>
      <c r="Q588" s="21"/>
      <c r="R588" s="22">
        <v>4.25</v>
      </c>
      <c r="S588" s="22">
        <v>3.23</v>
      </c>
      <c r="T588" s="20" t="s">
        <v>4965</v>
      </c>
      <c r="U588" s="21">
        <v>21888</v>
      </c>
      <c r="V588" s="21">
        <v>131325</v>
      </c>
      <c r="W588" s="34">
        <v>40157</v>
      </c>
      <c r="X588" s="34">
        <v>43770</v>
      </c>
      <c r="Y588" s="114" t="s">
        <v>13500</v>
      </c>
      <c r="Z588" s="70" t="s">
        <v>4927</v>
      </c>
      <c r="AA588" s="20" t="s">
        <v>4926</v>
      </c>
      <c r="AB588" s="109"/>
      <c r="AC588" s="19"/>
      <c r="AD588" s="22"/>
      <c r="AE588" s="19"/>
    </row>
    <row r="589" spans="2:31" x14ac:dyDescent="0.2">
      <c r="B589" s="14" t="s">
        <v>17129</v>
      </c>
      <c r="C589" s="33" t="s">
        <v>17128</v>
      </c>
      <c r="D589" s="16" t="s">
        <v>17125</v>
      </c>
      <c r="E589" s="103" t="s">
        <v>26</v>
      </c>
      <c r="F589" s="18" t="s">
        <v>26</v>
      </c>
      <c r="G589" s="111" t="s">
        <v>26</v>
      </c>
      <c r="H589" s="102" t="s">
        <v>323</v>
      </c>
      <c r="I589" s="21">
        <v>5171550</v>
      </c>
      <c r="J589" s="71">
        <v>117.31399999999999</v>
      </c>
      <c r="K589" s="21">
        <v>5865700</v>
      </c>
      <c r="L589" s="21">
        <v>5000000</v>
      </c>
      <c r="M589" s="21">
        <v>5128206</v>
      </c>
      <c r="N589" s="21"/>
      <c r="O589" s="21">
        <v>-15692</v>
      </c>
      <c r="P589" s="21"/>
      <c r="Q589" s="21"/>
      <c r="R589" s="22">
        <v>5</v>
      </c>
      <c r="S589" s="22">
        <v>4.54</v>
      </c>
      <c r="T589" s="20" t="s">
        <v>85</v>
      </c>
      <c r="U589" s="21">
        <v>125000</v>
      </c>
      <c r="V589" s="21">
        <v>250000</v>
      </c>
      <c r="W589" s="34">
        <v>40262</v>
      </c>
      <c r="X589" s="34">
        <v>43647</v>
      </c>
      <c r="Y589" s="114" t="s">
        <v>13534</v>
      </c>
      <c r="Z589" s="70" t="s">
        <v>4927</v>
      </c>
      <c r="AA589" s="20" t="s">
        <v>4926</v>
      </c>
      <c r="AB589" s="109"/>
      <c r="AC589" s="19"/>
      <c r="AD589" s="22"/>
      <c r="AE589" s="19"/>
    </row>
    <row r="590" spans="2:31" x14ac:dyDescent="0.2">
      <c r="B590" s="14" t="s">
        <v>17127</v>
      </c>
      <c r="C590" s="33" t="s">
        <v>17126</v>
      </c>
      <c r="D590" s="16" t="s">
        <v>17125</v>
      </c>
      <c r="E590" s="103" t="s">
        <v>26</v>
      </c>
      <c r="F590" s="18" t="s">
        <v>26</v>
      </c>
      <c r="G590" s="111" t="s">
        <v>26</v>
      </c>
      <c r="H590" s="102" t="s">
        <v>323</v>
      </c>
      <c r="I590" s="21">
        <v>4441164</v>
      </c>
      <c r="J590" s="71">
        <v>110.134</v>
      </c>
      <c r="K590" s="21">
        <v>4609108</v>
      </c>
      <c r="L590" s="21">
        <v>4185000</v>
      </c>
      <c r="M590" s="21">
        <v>4397625</v>
      </c>
      <c r="N590" s="21"/>
      <c r="O590" s="21">
        <v>-34865</v>
      </c>
      <c r="P590" s="21"/>
      <c r="Q590" s="21"/>
      <c r="R590" s="22">
        <v>4</v>
      </c>
      <c r="S590" s="22">
        <v>2.9910000000000001</v>
      </c>
      <c r="T590" s="20" t="s">
        <v>85</v>
      </c>
      <c r="U590" s="21">
        <v>83700</v>
      </c>
      <c r="V590" s="21">
        <v>124155</v>
      </c>
      <c r="W590" s="34">
        <v>40801</v>
      </c>
      <c r="X590" s="34">
        <v>43282</v>
      </c>
      <c r="Y590" s="114" t="s">
        <v>13534</v>
      </c>
      <c r="Z590" s="70" t="s">
        <v>4927</v>
      </c>
      <c r="AA590" s="20" t="s">
        <v>4926</v>
      </c>
      <c r="AB590" s="109"/>
      <c r="AC590" s="31"/>
      <c r="AD590" s="22"/>
      <c r="AE590" s="19"/>
    </row>
    <row r="591" spans="2:31" x14ac:dyDescent="0.2">
      <c r="B591" s="14" t="s">
        <v>17124</v>
      </c>
      <c r="C591" s="33" t="s">
        <v>17123</v>
      </c>
      <c r="D591" s="16" t="s">
        <v>17122</v>
      </c>
      <c r="E591" s="103" t="s">
        <v>26</v>
      </c>
      <c r="F591" s="18" t="s">
        <v>26</v>
      </c>
      <c r="G591" s="111" t="s">
        <v>26</v>
      </c>
      <c r="H591" s="102" t="s">
        <v>323</v>
      </c>
      <c r="I591" s="21">
        <v>4714055</v>
      </c>
      <c r="J591" s="71">
        <v>102.452</v>
      </c>
      <c r="K591" s="21">
        <v>4584727</v>
      </c>
      <c r="L591" s="21">
        <v>4475000</v>
      </c>
      <c r="M591" s="21">
        <v>4497979</v>
      </c>
      <c r="N591" s="21"/>
      <c r="O591" s="21">
        <v>-43144</v>
      </c>
      <c r="P591" s="21"/>
      <c r="Q591" s="21"/>
      <c r="R591" s="22">
        <v>5.5</v>
      </c>
      <c r="S591" s="22">
        <v>4.45</v>
      </c>
      <c r="T591" s="20" t="s">
        <v>85</v>
      </c>
      <c r="U591" s="21">
        <v>123063</v>
      </c>
      <c r="V591" s="21">
        <v>246125</v>
      </c>
      <c r="W591" s="34">
        <v>39310</v>
      </c>
      <c r="X591" s="34">
        <v>41456</v>
      </c>
      <c r="Y591" s="114" t="s">
        <v>13534</v>
      </c>
      <c r="Z591" s="70" t="s">
        <v>4927</v>
      </c>
      <c r="AA591" s="20" t="s">
        <v>4926</v>
      </c>
      <c r="AB591" s="109"/>
      <c r="AC591" s="19"/>
      <c r="AD591" s="22"/>
      <c r="AE591" s="19"/>
    </row>
    <row r="592" spans="2:31" x14ac:dyDescent="0.2">
      <c r="B592" s="14" t="s">
        <v>17121</v>
      </c>
      <c r="C592" s="33" t="s">
        <v>17120</v>
      </c>
      <c r="D592" s="16" t="s">
        <v>17115</v>
      </c>
      <c r="E592" s="103" t="s">
        <v>26</v>
      </c>
      <c r="F592" s="18" t="s">
        <v>26</v>
      </c>
      <c r="G592" s="111" t="s">
        <v>26</v>
      </c>
      <c r="H592" s="102" t="s">
        <v>334</v>
      </c>
      <c r="I592" s="21">
        <v>1572831</v>
      </c>
      <c r="J592" s="71">
        <v>103.202</v>
      </c>
      <c r="K592" s="21">
        <v>1558350</v>
      </c>
      <c r="L592" s="21">
        <v>1510000</v>
      </c>
      <c r="M592" s="21">
        <v>1520974</v>
      </c>
      <c r="N592" s="21"/>
      <c r="O592" s="21">
        <v>-12398</v>
      </c>
      <c r="P592" s="21"/>
      <c r="Q592" s="21"/>
      <c r="R592" s="22">
        <v>5</v>
      </c>
      <c r="S592" s="22">
        <v>4.1399999999999997</v>
      </c>
      <c r="T592" s="20" t="s">
        <v>4965</v>
      </c>
      <c r="U592" s="21">
        <v>9647</v>
      </c>
      <c r="V592" s="21">
        <v>75500</v>
      </c>
      <c r="W592" s="34">
        <v>39595</v>
      </c>
      <c r="X592" s="34">
        <v>41593</v>
      </c>
      <c r="Y592" s="114" t="s">
        <v>13660</v>
      </c>
      <c r="Z592" s="70" t="s">
        <v>4927</v>
      </c>
      <c r="AA592" s="20" t="s">
        <v>4926</v>
      </c>
      <c r="AB592" s="109"/>
      <c r="AC592" s="19"/>
      <c r="AD592" s="22"/>
      <c r="AE592" s="19"/>
    </row>
    <row r="593" spans="2:31" x14ac:dyDescent="0.2">
      <c r="B593" s="14" t="s">
        <v>17119</v>
      </c>
      <c r="C593" s="33" t="s">
        <v>17118</v>
      </c>
      <c r="D593" s="16" t="s">
        <v>17115</v>
      </c>
      <c r="E593" s="103" t="s">
        <v>26</v>
      </c>
      <c r="F593" s="18" t="s">
        <v>26</v>
      </c>
      <c r="G593" s="111" t="s">
        <v>26</v>
      </c>
      <c r="H593" s="102" t="s">
        <v>334</v>
      </c>
      <c r="I593" s="21">
        <v>1603710</v>
      </c>
      <c r="J593" s="71">
        <v>106.065</v>
      </c>
      <c r="K593" s="21">
        <v>1633401</v>
      </c>
      <c r="L593" s="21">
        <v>1540000</v>
      </c>
      <c r="M593" s="21">
        <v>1560264</v>
      </c>
      <c r="N593" s="21"/>
      <c r="O593" s="21">
        <v>-9271</v>
      </c>
      <c r="P593" s="21"/>
      <c r="Q593" s="21"/>
      <c r="R593" s="22">
        <v>5</v>
      </c>
      <c r="S593" s="22">
        <v>4.26</v>
      </c>
      <c r="T593" s="20" t="s">
        <v>4965</v>
      </c>
      <c r="U593" s="21">
        <v>9839</v>
      </c>
      <c r="V593" s="21">
        <v>77000</v>
      </c>
      <c r="W593" s="34">
        <v>39595</v>
      </c>
      <c r="X593" s="34">
        <v>41958</v>
      </c>
      <c r="Y593" s="114" t="s">
        <v>13660</v>
      </c>
      <c r="Z593" s="70" t="s">
        <v>4927</v>
      </c>
      <c r="AA593" s="20" t="s">
        <v>4926</v>
      </c>
      <c r="AB593" s="109"/>
      <c r="AC593" s="19"/>
      <c r="AD593" s="22"/>
      <c r="AE593" s="19"/>
    </row>
    <row r="594" spans="2:31" x14ac:dyDescent="0.2">
      <c r="B594" s="14" t="s">
        <v>17117</v>
      </c>
      <c r="C594" s="33" t="s">
        <v>17116</v>
      </c>
      <c r="D594" s="16" t="s">
        <v>17115</v>
      </c>
      <c r="E594" s="103" t="s">
        <v>26</v>
      </c>
      <c r="F594" s="18" t="s">
        <v>26</v>
      </c>
      <c r="G594" s="111" t="s">
        <v>26</v>
      </c>
      <c r="H594" s="102" t="s">
        <v>334</v>
      </c>
      <c r="I594" s="21">
        <v>1645896</v>
      </c>
      <c r="J594" s="71">
        <v>108.307</v>
      </c>
      <c r="K594" s="21">
        <v>1716666</v>
      </c>
      <c r="L594" s="21">
        <v>1585000</v>
      </c>
      <c r="M594" s="21">
        <v>1610798</v>
      </c>
      <c r="N594" s="21"/>
      <c r="O594" s="21">
        <v>-6563</v>
      </c>
      <c r="P594" s="21"/>
      <c r="Q594" s="21"/>
      <c r="R594" s="22">
        <v>5</v>
      </c>
      <c r="S594" s="22">
        <v>4.3899999999999997</v>
      </c>
      <c r="T594" s="20" t="s">
        <v>4965</v>
      </c>
      <c r="U594" s="21">
        <v>10126</v>
      </c>
      <c r="V594" s="21">
        <v>79250</v>
      </c>
      <c r="W594" s="34">
        <v>39595</v>
      </c>
      <c r="X594" s="34">
        <v>42323</v>
      </c>
      <c r="Y594" s="114" t="s">
        <v>13660</v>
      </c>
      <c r="Z594" s="70" t="s">
        <v>4927</v>
      </c>
      <c r="AA594" s="20" t="s">
        <v>4926</v>
      </c>
      <c r="AB594" s="109"/>
      <c r="AC594" s="19"/>
      <c r="AD594" s="22"/>
      <c r="AE594" s="19"/>
    </row>
    <row r="595" spans="2:31" x14ac:dyDescent="0.2">
      <c r="B595" s="14" t="s">
        <v>17114</v>
      </c>
      <c r="C595" s="33" t="s">
        <v>17113</v>
      </c>
      <c r="D595" s="16" t="s">
        <v>17110</v>
      </c>
      <c r="E595" s="103" t="s">
        <v>26</v>
      </c>
      <c r="F595" s="18" t="s">
        <v>26</v>
      </c>
      <c r="G595" s="111" t="s">
        <v>26</v>
      </c>
      <c r="H595" s="102" t="s">
        <v>323</v>
      </c>
      <c r="I595" s="21">
        <v>2358180</v>
      </c>
      <c r="J595" s="71">
        <v>102.122</v>
      </c>
      <c r="K595" s="21">
        <v>2297745</v>
      </c>
      <c r="L595" s="21">
        <v>2250000</v>
      </c>
      <c r="M595" s="21">
        <v>2259810</v>
      </c>
      <c r="N595" s="21"/>
      <c r="O595" s="21">
        <v>-18618</v>
      </c>
      <c r="P595" s="21"/>
      <c r="Q595" s="21"/>
      <c r="R595" s="22">
        <v>5</v>
      </c>
      <c r="S595" s="22">
        <v>4.1100000000000003</v>
      </c>
      <c r="T595" s="20" t="s">
        <v>85</v>
      </c>
      <c r="U595" s="21">
        <v>56250</v>
      </c>
      <c r="V595" s="21">
        <v>112500</v>
      </c>
      <c r="W595" s="34">
        <v>39177</v>
      </c>
      <c r="X595" s="34">
        <v>41456</v>
      </c>
      <c r="Y595" s="114" t="s">
        <v>17109</v>
      </c>
      <c r="Z595" s="70" t="s">
        <v>4927</v>
      </c>
      <c r="AA595" s="20" t="s">
        <v>4926</v>
      </c>
      <c r="AB595" s="109"/>
      <c r="AC595" s="19"/>
      <c r="AD595" s="22"/>
      <c r="AE595" s="19"/>
    </row>
    <row r="596" spans="2:31" x14ac:dyDescent="0.2">
      <c r="B596" s="14" t="s">
        <v>17112</v>
      </c>
      <c r="C596" s="33" t="s">
        <v>17111</v>
      </c>
      <c r="D596" s="16" t="s">
        <v>17110</v>
      </c>
      <c r="E596" s="103" t="s">
        <v>26</v>
      </c>
      <c r="F596" s="18" t="s">
        <v>26</v>
      </c>
      <c r="G596" s="111" t="s">
        <v>26</v>
      </c>
      <c r="H596" s="102" t="s">
        <v>323</v>
      </c>
      <c r="I596" s="21">
        <v>5277750</v>
      </c>
      <c r="J596" s="71">
        <v>109.741</v>
      </c>
      <c r="K596" s="21">
        <v>5487050</v>
      </c>
      <c r="L596" s="21">
        <v>5000000</v>
      </c>
      <c r="M596" s="21">
        <v>5095180</v>
      </c>
      <c r="N596" s="21"/>
      <c r="O596" s="21">
        <v>-34363</v>
      </c>
      <c r="P596" s="21"/>
      <c r="Q596" s="21"/>
      <c r="R596" s="22">
        <v>5</v>
      </c>
      <c r="S596" s="22">
        <v>4.1900000000000004</v>
      </c>
      <c r="T596" s="20" t="s">
        <v>85</v>
      </c>
      <c r="U596" s="21">
        <v>125000</v>
      </c>
      <c r="V596" s="21">
        <v>250000</v>
      </c>
      <c r="W596" s="34">
        <v>39177</v>
      </c>
      <c r="X596" s="34">
        <v>42186</v>
      </c>
      <c r="Y596" s="114" t="s">
        <v>17109</v>
      </c>
      <c r="Z596" s="70" t="s">
        <v>4927</v>
      </c>
      <c r="AA596" s="20" t="s">
        <v>4926</v>
      </c>
      <c r="AB596" s="109"/>
      <c r="AC596" s="19"/>
      <c r="AD596" s="22"/>
      <c r="AE596" s="19"/>
    </row>
    <row r="597" spans="2:31" x14ac:dyDescent="0.2">
      <c r="B597" s="14" t="s">
        <v>17108</v>
      </c>
      <c r="C597" s="33" t="s">
        <v>17107</v>
      </c>
      <c r="D597" s="16" t="s">
        <v>17104</v>
      </c>
      <c r="E597" s="103" t="s">
        <v>26</v>
      </c>
      <c r="F597" s="18" t="s">
        <v>26</v>
      </c>
      <c r="G597" s="111" t="s">
        <v>26</v>
      </c>
      <c r="H597" s="102" t="s">
        <v>334</v>
      </c>
      <c r="I597" s="21">
        <v>392571</v>
      </c>
      <c r="J597" s="71">
        <v>101.90900000000001</v>
      </c>
      <c r="K597" s="21">
        <v>402541</v>
      </c>
      <c r="L597" s="21">
        <v>395000</v>
      </c>
      <c r="M597" s="21">
        <v>394736</v>
      </c>
      <c r="N597" s="21"/>
      <c r="O597" s="21">
        <v>380</v>
      </c>
      <c r="P597" s="21"/>
      <c r="Q597" s="21"/>
      <c r="R597" s="22">
        <v>4.25</v>
      </c>
      <c r="S597" s="22">
        <v>4.3600000000000003</v>
      </c>
      <c r="T597" s="20" t="s">
        <v>118</v>
      </c>
      <c r="U597" s="21">
        <v>6342</v>
      </c>
      <c r="V597" s="21">
        <v>16788</v>
      </c>
      <c r="W597" s="34">
        <v>39129</v>
      </c>
      <c r="X597" s="34">
        <v>41501</v>
      </c>
      <c r="Y597" s="114" t="s">
        <v>13500</v>
      </c>
      <c r="Z597" s="70" t="s">
        <v>4927</v>
      </c>
      <c r="AA597" s="20" t="s">
        <v>4926</v>
      </c>
      <c r="AB597" s="109"/>
      <c r="AC597" s="19"/>
      <c r="AD597" s="22"/>
      <c r="AE597" s="19"/>
    </row>
    <row r="598" spans="2:31" x14ac:dyDescent="0.2">
      <c r="B598" s="14" t="s">
        <v>17106</v>
      </c>
      <c r="C598" s="33" t="s">
        <v>17105</v>
      </c>
      <c r="D598" s="16" t="s">
        <v>17104</v>
      </c>
      <c r="E598" s="103" t="s">
        <v>26</v>
      </c>
      <c r="F598" s="18" t="s">
        <v>26</v>
      </c>
      <c r="G598" s="111" t="s">
        <v>26</v>
      </c>
      <c r="H598" s="102" t="s">
        <v>334</v>
      </c>
      <c r="I598" s="21">
        <v>1799089</v>
      </c>
      <c r="J598" s="71">
        <v>110.55200000000001</v>
      </c>
      <c r="K598" s="21">
        <v>1907022</v>
      </c>
      <c r="L598" s="21">
        <v>1725000</v>
      </c>
      <c r="M598" s="21">
        <v>1762070</v>
      </c>
      <c r="N598" s="21"/>
      <c r="O598" s="21">
        <v>-6587</v>
      </c>
      <c r="P598" s="21"/>
      <c r="Q598" s="21"/>
      <c r="R598" s="22">
        <v>5</v>
      </c>
      <c r="S598" s="22">
        <v>4.4800000000000004</v>
      </c>
      <c r="T598" s="20" t="s">
        <v>118</v>
      </c>
      <c r="U598" s="21">
        <v>32583</v>
      </c>
      <c r="V598" s="21">
        <v>86250</v>
      </c>
      <c r="W598" s="34">
        <v>39129</v>
      </c>
      <c r="X598" s="34">
        <v>42962</v>
      </c>
      <c r="Y598" s="114" t="s">
        <v>13500</v>
      </c>
      <c r="Z598" s="70" t="s">
        <v>4927</v>
      </c>
      <c r="AA598" s="20" t="s">
        <v>4926</v>
      </c>
      <c r="AB598" s="109"/>
      <c r="AC598" s="19"/>
      <c r="AD598" s="22"/>
      <c r="AE598" s="19"/>
    </row>
    <row r="599" spans="2:31" x14ac:dyDescent="0.2">
      <c r="B599" s="14" t="s">
        <v>17103</v>
      </c>
      <c r="C599" s="33" t="s">
        <v>17102</v>
      </c>
      <c r="D599" s="16" t="s">
        <v>17099</v>
      </c>
      <c r="E599" s="103" t="s">
        <v>26</v>
      </c>
      <c r="F599" s="18" t="s">
        <v>26</v>
      </c>
      <c r="G599" s="111" t="s">
        <v>26</v>
      </c>
      <c r="H599" s="102" t="s">
        <v>323</v>
      </c>
      <c r="I599" s="21">
        <v>5006125</v>
      </c>
      <c r="J599" s="71">
        <v>102.863</v>
      </c>
      <c r="K599" s="21">
        <v>5143150</v>
      </c>
      <c r="L599" s="21">
        <v>5000000</v>
      </c>
      <c r="M599" s="21">
        <v>5000863</v>
      </c>
      <c r="N599" s="21"/>
      <c r="O599" s="21">
        <v>-1069</v>
      </c>
      <c r="P599" s="21"/>
      <c r="Q599" s="21"/>
      <c r="R599" s="22">
        <v>5.15</v>
      </c>
      <c r="S599" s="22">
        <v>5.1230000000000002</v>
      </c>
      <c r="T599" s="20" t="s">
        <v>4985</v>
      </c>
      <c r="U599" s="21">
        <v>85833</v>
      </c>
      <c r="V599" s="21">
        <v>257500</v>
      </c>
      <c r="W599" s="34">
        <v>39533</v>
      </c>
      <c r="X599" s="34">
        <v>45901</v>
      </c>
      <c r="Y599" s="114" t="s">
        <v>13522</v>
      </c>
      <c r="Z599" s="70" t="s">
        <v>4927</v>
      </c>
      <c r="AA599" s="20" t="s">
        <v>4926</v>
      </c>
      <c r="AB599" s="109"/>
      <c r="AC599" s="19"/>
      <c r="AD599" s="22"/>
      <c r="AE599" s="28">
        <v>41518</v>
      </c>
    </row>
    <row r="600" spans="2:31" x14ac:dyDescent="0.2">
      <c r="B600" s="14" t="s">
        <v>17101</v>
      </c>
      <c r="C600" s="33" t="s">
        <v>17100</v>
      </c>
      <c r="D600" s="16" t="s">
        <v>17099</v>
      </c>
      <c r="E600" s="103" t="s">
        <v>26</v>
      </c>
      <c r="F600" s="18" t="s">
        <v>26</v>
      </c>
      <c r="G600" s="111" t="s">
        <v>26</v>
      </c>
      <c r="H600" s="102" t="s">
        <v>323</v>
      </c>
      <c r="I600" s="21">
        <v>1556901</v>
      </c>
      <c r="J600" s="71">
        <v>102.127</v>
      </c>
      <c r="K600" s="21">
        <v>1521692</v>
      </c>
      <c r="L600" s="21">
        <v>1490000</v>
      </c>
      <c r="M600" s="21">
        <v>1496569</v>
      </c>
      <c r="N600" s="21"/>
      <c r="O600" s="21">
        <v>-12093</v>
      </c>
      <c r="P600" s="21"/>
      <c r="Q600" s="21"/>
      <c r="R600" s="22">
        <v>5</v>
      </c>
      <c r="S600" s="22">
        <v>4.0999999999999996</v>
      </c>
      <c r="T600" s="20" t="s">
        <v>85</v>
      </c>
      <c r="U600" s="21">
        <v>37250</v>
      </c>
      <c r="V600" s="21">
        <v>74500</v>
      </c>
      <c r="W600" s="34">
        <v>39386</v>
      </c>
      <c r="X600" s="34">
        <v>41456</v>
      </c>
      <c r="Y600" s="114" t="s">
        <v>13522</v>
      </c>
      <c r="Z600" s="70" t="s">
        <v>4927</v>
      </c>
      <c r="AA600" s="20" t="s">
        <v>4926</v>
      </c>
      <c r="AB600" s="109"/>
      <c r="AC600" s="19"/>
      <c r="AD600" s="22"/>
      <c r="AE600" s="19"/>
    </row>
    <row r="601" spans="2:31" x14ac:dyDescent="0.2">
      <c r="B601" s="14" t="s">
        <v>17098</v>
      </c>
      <c r="C601" s="33" t="s">
        <v>17097</v>
      </c>
      <c r="D601" s="16" t="s">
        <v>17090</v>
      </c>
      <c r="E601" s="103" t="s">
        <v>26</v>
      </c>
      <c r="F601" s="18" t="s">
        <v>26</v>
      </c>
      <c r="G601" s="111" t="s">
        <v>26</v>
      </c>
      <c r="H601" s="102" t="s">
        <v>323</v>
      </c>
      <c r="I601" s="21">
        <v>1346424</v>
      </c>
      <c r="J601" s="71">
        <v>103.675</v>
      </c>
      <c r="K601" s="21">
        <v>1342591</v>
      </c>
      <c r="L601" s="21">
        <v>1295000</v>
      </c>
      <c r="M601" s="21">
        <v>1303257</v>
      </c>
      <c r="N601" s="21"/>
      <c r="O601" s="21">
        <v>-8261</v>
      </c>
      <c r="P601" s="21"/>
      <c r="Q601" s="21"/>
      <c r="R601" s="22">
        <v>5.25</v>
      </c>
      <c r="S601" s="22">
        <v>4.53</v>
      </c>
      <c r="T601" s="20" t="s">
        <v>89</v>
      </c>
      <c r="U601" s="21">
        <v>5666</v>
      </c>
      <c r="V601" s="21">
        <v>67988</v>
      </c>
      <c r="W601" s="34">
        <v>39247</v>
      </c>
      <c r="X601" s="34">
        <v>41609</v>
      </c>
      <c r="Y601" s="114" t="s">
        <v>13530</v>
      </c>
      <c r="Z601" s="70" t="s">
        <v>4927</v>
      </c>
      <c r="AA601" s="20" t="s">
        <v>4926</v>
      </c>
      <c r="AB601" s="109"/>
      <c r="AC601" s="19"/>
      <c r="AD601" s="22"/>
      <c r="AE601" s="19"/>
    </row>
    <row r="602" spans="2:31" x14ac:dyDescent="0.2">
      <c r="B602" s="14" t="s">
        <v>17096</v>
      </c>
      <c r="C602" s="33" t="s">
        <v>17095</v>
      </c>
      <c r="D602" s="16" t="s">
        <v>17090</v>
      </c>
      <c r="E602" s="103" t="s">
        <v>26</v>
      </c>
      <c r="F602" s="18" t="s">
        <v>26</v>
      </c>
      <c r="G602" s="111" t="s">
        <v>26</v>
      </c>
      <c r="H602" s="102" t="s">
        <v>323</v>
      </c>
      <c r="I602" s="21">
        <v>1371558</v>
      </c>
      <c r="J602" s="71">
        <v>107.381</v>
      </c>
      <c r="K602" s="21">
        <v>1412060</v>
      </c>
      <c r="L602" s="21">
        <v>1315000</v>
      </c>
      <c r="M602" s="21">
        <v>1331451</v>
      </c>
      <c r="N602" s="21"/>
      <c r="O602" s="21">
        <v>-7803</v>
      </c>
      <c r="P602" s="21"/>
      <c r="Q602" s="21"/>
      <c r="R602" s="22">
        <v>5.25</v>
      </c>
      <c r="S602" s="22">
        <v>4.5599999999999996</v>
      </c>
      <c r="T602" s="20" t="s">
        <v>89</v>
      </c>
      <c r="U602" s="21">
        <v>5753</v>
      </c>
      <c r="V602" s="21">
        <v>69038</v>
      </c>
      <c r="W602" s="34">
        <v>39247</v>
      </c>
      <c r="X602" s="34">
        <v>41974</v>
      </c>
      <c r="Y602" s="114" t="s">
        <v>13530</v>
      </c>
      <c r="Z602" s="70" t="s">
        <v>4927</v>
      </c>
      <c r="AA602" s="20" t="s">
        <v>4926</v>
      </c>
      <c r="AB602" s="109"/>
      <c r="AC602" s="19"/>
      <c r="AD602" s="22"/>
      <c r="AE602" s="19"/>
    </row>
    <row r="603" spans="2:31" x14ac:dyDescent="0.2">
      <c r="B603" s="14" t="s">
        <v>17094</v>
      </c>
      <c r="C603" s="33" t="s">
        <v>17093</v>
      </c>
      <c r="D603" s="16" t="s">
        <v>17090</v>
      </c>
      <c r="E603" s="103" t="s">
        <v>26</v>
      </c>
      <c r="F603" s="18" t="s">
        <v>26</v>
      </c>
      <c r="G603" s="111" t="s">
        <v>26</v>
      </c>
      <c r="H603" s="102" t="s">
        <v>323</v>
      </c>
      <c r="I603" s="21">
        <v>1193205</v>
      </c>
      <c r="J603" s="71">
        <v>110.27</v>
      </c>
      <c r="K603" s="21">
        <v>1262592</v>
      </c>
      <c r="L603" s="21">
        <v>1145000</v>
      </c>
      <c r="M603" s="21">
        <v>1163833</v>
      </c>
      <c r="N603" s="21"/>
      <c r="O603" s="21">
        <v>-5722</v>
      </c>
      <c r="P603" s="21"/>
      <c r="Q603" s="21"/>
      <c r="R603" s="22">
        <v>5.25</v>
      </c>
      <c r="S603" s="22">
        <v>4.6399999999999997</v>
      </c>
      <c r="T603" s="20" t="s">
        <v>89</v>
      </c>
      <c r="U603" s="21">
        <v>5009</v>
      </c>
      <c r="V603" s="21">
        <v>60113</v>
      </c>
      <c r="W603" s="34">
        <v>39247</v>
      </c>
      <c r="X603" s="34">
        <v>42339</v>
      </c>
      <c r="Y603" s="114" t="s">
        <v>13530</v>
      </c>
      <c r="Z603" s="70" t="s">
        <v>4927</v>
      </c>
      <c r="AA603" s="20" t="s">
        <v>4926</v>
      </c>
      <c r="AB603" s="109"/>
      <c r="AC603" s="31"/>
      <c r="AD603" s="22"/>
      <c r="AE603" s="31"/>
    </row>
    <row r="604" spans="2:31" x14ac:dyDescent="0.2">
      <c r="B604" s="14" t="s">
        <v>17092</v>
      </c>
      <c r="C604" s="33" t="s">
        <v>17091</v>
      </c>
      <c r="D604" s="16" t="s">
        <v>17090</v>
      </c>
      <c r="E604" s="103" t="s">
        <v>26</v>
      </c>
      <c r="F604" s="18" t="s">
        <v>26</v>
      </c>
      <c r="G604" s="111" t="s">
        <v>26</v>
      </c>
      <c r="H604" s="102" t="s">
        <v>323</v>
      </c>
      <c r="I604" s="21">
        <v>1522780</v>
      </c>
      <c r="J604" s="71">
        <v>112.68</v>
      </c>
      <c r="K604" s="21">
        <v>1645128</v>
      </c>
      <c r="L604" s="21">
        <v>1460000</v>
      </c>
      <c r="M604" s="21">
        <v>1489449</v>
      </c>
      <c r="N604" s="21"/>
      <c r="O604" s="21">
        <v>-6497</v>
      </c>
      <c r="P604" s="21"/>
      <c r="Q604" s="21"/>
      <c r="R604" s="22">
        <v>5.25</v>
      </c>
      <c r="S604" s="22">
        <v>4.68</v>
      </c>
      <c r="T604" s="20" t="s">
        <v>89</v>
      </c>
      <c r="U604" s="21">
        <v>6388</v>
      </c>
      <c r="V604" s="21">
        <v>76650</v>
      </c>
      <c r="W604" s="34">
        <v>39247</v>
      </c>
      <c r="X604" s="34">
        <v>42705</v>
      </c>
      <c r="Y604" s="114" t="s">
        <v>13530</v>
      </c>
      <c r="Z604" s="70" t="s">
        <v>4927</v>
      </c>
      <c r="AA604" s="20" t="s">
        <v>4926</v>
      </c>
      <c r="AB604" s="109"/>
      <c r="AC604" s="19"/>
      <c r="AD604" s="22"/>
      <c r="AE604" s="19"/>
    </row>
    <row r="605" spans="2:31" x14ac:dyDescent="0.2">
      <c r="B605" s="14" t="s">
        <v>17089</v>
      </c>
      <c r="C605" s="33" t="s">
        <v>17088</v>
      </c>
      <c r="D605" s="16" t="s">
        <v>17066</v>
      </c>
      <c r="E605" s="103" t="s">
        <v>26</v>
      </c>
      <c r="F605" s="18" t="s">
        <v>26</v>
      </c>
      <c r="G605" s="111" t="s">
        <v>4412</v>
      </c>
      <c r="H605" s="102" t="s">
        <v>323</v>
      </c>
      <c r="I605" s="21">
        <v>3282470</v>
      </c>
      <c r="J605" s="71">
        <v>108.03700000000001</v>
      </c>
      <c r="K605" s="21">
        <v>3386960</v>
      </c>
      <c r="L605" s="21">
        <v>3135000</v>
      </c>
      <c r="M605" s="21">
        <v>3165802</v>
      </c>
      <c r="N605" s="21"/>
      <c r="O605" s="21">
        <v>-18740</v>
      </c>
      <c r="P605" s="21"/>
      <c r="Q605" s="21"/>
      <c r="R605" s="22">
        <v>5.625</v>
      </c>
      <c r="S605" s="22">
        <v>5.03</v>
      </c>
      <c r="T605" s="20" t="s">
        <v>4949</v>
      </c>
      <c r="U605" s="21">
        <v>44086</v>
      </c>
      <c r="V605" s="21">
        <v>176344</v>
      </c>
      <c r="W605" s="34">
        <v>38145</v>
      </c>
      <c r="X605" s="34">
        <v>43739</v>
      </c>
      <c r="Y605" s="114" t="s">
        <v>13622</v>
      </c>
      <c r="Z605" s="70" t="s">
        <v>4927</v>
      </c>
      <c r="AA605" s="20" t="s">
        <v>4926</v>
      </c>
      <c r="AB605" s="109"/>
      <c r="AC605" s="28">
        <v>41913</v>
      </c>
      <c r="AD605" s="22">
        <v>100</v>
      </c>
      <c r="AE605" s="28">
        <v>41913</v>
      </c>
    </row>
    <row r="606" spans="2:31" x14ac:dyDescent="0.2">
      <c r="B606" s="14" t="s">
        <v>17087</v>
      </c>
      <c r="C606" s="33" t="s">
        <v>17086</v>
      </c>
      <c r="D606" s="16" t="s">
        <v>17066</v>
      </c>
      <c r="E606" s="103" t="s">
        <v>26</v>
      </c>
      <c r="F606" s="18" t="s">
        <v>26</v>
      </c>
      <c r="G606" s="111" t="s">
        <v>26</v>
      </c>
      <c r="H606" s="102" t="s">
        <v>323</v>
      </c>
      <c r="I606" s="21">
        <v>2485000</v>
      </c>
      <c r="J606" s="71">
        <v>106.78700000000001</v>
      </c>
      <c r="K606" s="21">
        <v>2669675</v>
      </c>
      <c r="L606" s="21">
        <v>2500000</v>
      </c>
      <c r="M606" s="21">
        <v>2494048</v>
      </c>
      <c r="N606" s="21"/>
      <c r="O606" s="21">
        <v>7119</v>
      </c>
      <c r="P606" s="21"/>
      <c r="Q606" s="21"/>
      <c r="R606" s="22">
        <v>4.125</v>
      </c>
      <c r="S606" s="22">
        <v>4.2060000000000004</v>
      </c>
      <c r="T606" s="20" t="s">
        <v>4985</v>
      </c>
      <c r="U606" s="21">
        <v>34375</v>
      </c>
      <c r="V606" s="21">
        <v>103125</v>
      </c>
      <c r="W606" s="34">
        <v>39188</v>
      </c>
      <c r="X606" s="34">
        <v>47543</v>
      </c>
      <c r="Y606" s="114" t="s">
        <v>13622</v>
      </c>
      <c r="Z606" s="70" t="s">
        <v>4927</v>
      </c>
      <c r="AA606" s="20" t="s">
        <v>4926</v>
      </c>
      <c r="AB606" s="109"/>
      <c r="AC606" s="19"/>
      <c r="AD606" s="22"/>
      <c r="AE606" s="28">
        <v>42430</v>
      </c>
    </row>
    <row r="607" spans="2:31" x14ac:dyDescent="0.2">
      <c r="B607" s="14" t="s">
        <v>17085</v>
      </c>
      <c r="C607" s="33" t="s">
        <v>17084</v>
      </c>
      <c r="D607" s="16" t="s">
        <v>17066</v>
      </c>
      <c r="E607" s="103" t="s">
        <v>26</v>
      </c>
      <c r="F607" s="18" t="s">
        <v>26</v>
      </c>
      <c r="G607" s="111" t="s">
        <v>26</v>
      </c>
      <c r="H607" s="102" t="s">
        <v>323</v>
      </c>
      <c r="I607" s="21">
        <v>1064250</v>
      </c>
      <c r="J607" s="71">
        <v>104.321</v>
      </c>
      <c r="K607" s="21">
        <v>1043210</v>
      </c>
      <c r="L607" s="21">
        <v>1000000</v>
      </c>
      <c r="M607" s="21">
        <v>1007171</v>
      </c>
      <c r="N607" s="21"/>
      <c r="O607" s="21">
        <v>-8258</v>
      </c>
      <c r="P607" s="21"/>
      <c r="Q607" s="21"/>
      <c r="R607" s="22">
        <v>5.25</v>
      </c>
      <c r="S607" s="22">
        <v>4.4000000000000004</v>
      </c>
      <c r="T607" s="20" t="s">
        <v>4965</v>
      </c>
      <c r="U607" s="21">
        <v>6708</v>
      </c>
      <c r="V607" s="21">
        <v>52500</v>
      </c>
      <c r="W607" s="34">
        <v>38189</v>
      </c>
      <c r="X607" s="34">
        <v>41593</v>
      </c>
      <c r="Y607" s="114" t="s">
        <v>13622</v>
      </c>
      <c r="Z607" s="70" t="s">
        <v>4927</v>
      </c>
      <c r="AA607" s="20" t="s">
        <v>4926</v>
      </c>
      <c r="AB607" s="109"/>
      <c r="AC607" s="31"/>
      <c r="AD607" s="22"/>
      <c r="AE607" s="31"/>
    </row>
    <row r="608" spans="2:31" x14ac:dyDescent="0.2">
      <c r="B608" s="14" t="s">
        <v>17083</v>
      </c>
      <c r="C608" s="33" t="s">
        <v>17082</v>
      </c>
      <c r="D608" s="16" t="s">
        <v>17081</v>
      </c>
      <c r="E608" s="103" t="s">
        <v>26</v>
      </c>
      <c r="F608" s="18" t="s">
        <v>26</v>
      </c>
      <c r="G608" s="111" t="s">
        <v>4412</v>
      </c>
      <c r="H608" s="102" t="s">
        <v>323</v>
      </c>
      <c r="I608" s="21">
        <v>2069960</v>
      </c>
      <c r="J608" s="71">
        <v>106.746</v>
      </c>
      <c r="K608" s="21">
        <v>2134920</v>
      </c>
      <c r="L608" s="21">
        <v>2000000</v>
      </c>
      <c r="M608" s="21">
        <v>2011786</v>
      </c>
      <c r="N608" s="21"/>
      <c r="O608" s="21">
        <v>-11452</v>
      </c>
      <c r="P608" s="21"/>
      <c r="Q608" s="21"/>
      <c r="R608" s="22">
        <v>5.25</v>
      </c>
      <c r="S608" s="22">
        <v>4.8</v>
      </c>
      <c r="T608" s="20" t="s">
        <v>4965</v>
      </c>
      <c r="U608" s="21">
        <v>13417</v>
      </c>
      <c r="V608" s="21">
        <v>105000</v>
      </c>
      <c r="W608" s="34">
        <v>38167</v>
      </c>
      <c r="X608" s="34">
        <v>41958</v>
      </c>
      <c r="Y608" s="114" t="s">
        <v>13622</v>
      </c>
      <c r="Z608" s="70" t="s">
        <v>4927</v>
      </c>
      <c r="AA608" s="20" t="s">
        <v>4926</v>
      </c>
      <c r="AB608" s="109"/>
      <c r="AC608" s="28">
        <v>41774</v>
      </c>
      <c r="AD608" s="22">
        <v>100</v>
      </c>
      <c r="AE608" s="28">
        <v>41774</v>
      </c>
    </row>
    <row r="609" spans="2:31" x14ac:dyDescent="0.2">
      <c r="B609" s="14" t="s">
        <v>17080</v>
      </c>
      <c r="C609" s="33" t="s">
        <v>17079</v>
      </c>
      <c r="D609" s="16" t="s">
        <v>17066</v>
      </c>
      <c r="E609" s="103" t="s">
        <v>26</v>
      </c>
      <c r="F609" s="18" t="s">
        <v>26</v>
      </c>
      <c r="G609" s="111" t="s">
        <v>4412</v>
      </c>
      <c r="H609" s="102" t="s">
        <v>323</v>
      </c>
      <c r="I609" s="21">
        <v>1841778</v>
      </c>
      <c r="J609" s="71">
        <v>106.746</v>
      </c>
      <c r="K609" s="21">
        <v>1884067</v>
      </c>
      <c r="L609" s="21">
        <v>1765000</v>
      </c>
      <c r="M609" s="21">
        <v>1777725</v>
      </c>
      <c r="N609" s="21"/>
      <c r="O609" s="21">
        <v>-8979</v>
      </c>
      <c r="P609" s="21"/>
      <c r="Q609" s="21"/>
      <c r="R609" s="22">
        <v>5.25</v>
      </c>
      <c r="S609" s="22">
        <v>4.7</v>
      </c>
      <c r="T609" s="20" t="s">
        <v>4965</v>
      </c>
      <c r="U609" s="21">
        <v>11840</v>
      </c>
      <c r="V609" s="21">
        <v>92663</v>
      </c>
      <c r="W609" s="34">
        <v>38100</v>
      </c>
      <c r="X609" s="34">
        <v>42323</v>
      </c>
      <c r="Y609" s="114" t="s">
        <v>13622</v>
      </c>
      <c r="Z609" s="70" t="s">
        <v>4927</v>
      </c>
      <c r="AA609" s="20" t="s">
        <v>4926</v>
      </c>
      <c r="AB609" s="109"/>
      <c r="AC609" s="28">
        <v>41774</v>
      </c>
      <c r="AD609" s="22">
        <v>100</v>
      </c>
      <c r="AE609" s="28">
        <v>41774</v>
      </c>
    </row>
    <row r="610" spans="2:31" x14ac:dyDescent="0.2">
      <c r="B610" s="14" t="s">
        <v>17078</v>
      </c>
      <c r="C610" s="33" t="s">
        <v>17077</v>
      </c>
      <c r="D610" s="16" t="s">
        <v>17066</v>
      </c>
      <c r="E610" s="103" t="s">
        <v>26</v>
      </c>
      <c r="F610" s="18" t="s">
        <v>26</v>
      </c>
      <c r="G610" s="111" t="s">
        <v>4412</v>
      </c>
      <c r="H610" s="102" t="s">
        <v>323</v>
      </c>
      <c r="I610" s="21">
        <v>6460894</v>
      </c>
      <c r="J610" s="71">
        <v>106.746</v>
      </c>
      <c r="K610" s="21">
        <v>6655613</v>
      </c>
      <c r="L610" s="21">
        <v>6235000</v>
      </c>
      <c r="M610" s="21">
        <v>6272570</v>
      </c>
      <c r="N610" s="21"/>
      <c r="O610" s="21">
        <v>-27606</v>
      </c>
      <c r="P610" s="21"/>
      <c r="Q610" s="21"/>
      <c r="R610" s="22">
        <v>5.25</v>
      </c>
      <c r="S610" s="22">
        <v>4.79</v>
      </c>
      <c r="T610" s="20" t="s">
        <v>4965</v>
      </c>
      <c r="U610" s="21">
        <v>41826</v>
      </c>
      <c r="V610" s="21">
        <v>327338</v>
      </c>
      <c r="W610" s="34">
        <v>38100</v>
      </c>
      <c r="X610" s="34">
        <v>42689</v>
      </c>
      <c r="Y610" s="114" t="s">
        <v>13622</v>
      </c>
      <c r="Z610" s="70" t="s">
        <v>4927</v>
      </c>
      <c r="AA610" s="20" t="s">
        <v>4926</v>
      </c>
      <c r="AB610" s="109"/>
      <c r="AC610" s="28">
        <v>41774</v>
      </c>
      <c r="AD610" s="22">
        <v>100</v>
      </c>
      <c r="AE610" s="34">
        <v>41774</v>
      </c>
    </row>
    <row r="611" spans="2:31" x14ac:dyDescent="0.2">
      <c r="B611" s="14" t="s">
        <v>17076</v>
      </c>
      <c r="C611" s="33" t="s">
        <v>17075</v>
      </c>
      <c r="D611" s="16" t="s">
        <v>17066</v>
      </c>
      <c r="E611" s="103" t="s">
        <v>26</v>
      </c>
      <c r="F611" s="18" t="s">
        <v>26</v>
      </c>
      <c r="G611" s="111" t="s">
        <v>26</v>
      </c>
      <c r="H611" s="102" t="s">
        <v>323</v>
      </c>
      <c r="I611" s="21">
        <v>1420121</v>
      </c>
      <c r="J611" s="71">
        <v>108.66</v>
      </c>
      <c r="K611" s="21">
        <v>1428879</v>
      </c>
      <c r="L611" s="21">
        <v>1315000</v>
      </c>
      <c r="M611" s="21">
        <v>1346813</v>
      </c>
      <c r="N611" s="21"/>
      <c r="O611" s="21">
        <v>-10336</v>
      </c>
      <c r="P611" s="21"/>
      <c r="Q611" s="21"/>
      <c r="R611" s="22">
        <v>5</v>
      </c>
      <c r="S611" s="22">
        <v>4.0599999999999996</v>
      </c>
      <c r="T611" s="20" t="s">
        <v>4949</v>
      </c>
      <c r="U611" s="21">
        <v>16438</v>
      </c>
      <c r="V611" s="21">
        <v>65750</v>
      </c>
      <c r="W611" s="34">
        <v>38405</v>
      </c>
      <c r="X611" s="34">
        <v>42278</v>
      </c>
      <c r="Y611" s="114" t="s">
        <v>13622</v>
      </c>
      <c r="Z611" s="70" t="s">
        <v>4927</v>
      </c>
      <c r="AA611" s="20" t="s">
        <v>4926</v>
      </c>
      <c r="AB611" s="109"/>
      <c r="AC611" s="19"/>
      <c r="AD611" s="22"/>
      <c r="AE611" s="19"/>
    </row>
    <row r="612" spans="2:31" x14ac:dyDescent="0.2">
      <c r="B612" s="14" t="s">
        <v>17074</v>
      </c>
      <c r="C612" s="33" t="s">
        <v>17073</v>
      </c>
      <c r="D612" s="16" t="s">
        <v>17066</v>
      </c>
      <c r="E612" s="103" t="s">
        <v>26</v>
      </c>
      <c r="F612" s="18" t="s">
        <v>26</v>
      </c>
      <c r="G612" s="111" t="s">
        <v>26</v>
      </c>
      <c r="H612" s="102" t="s">
        <v>334</v>
      </c>
      <c r="I612" s="21">
        <v>781973</v>
      </c>
      <c r="J612" s="71">
        <v>109.384</v>
      </c>
      <c r="K612" s="21">
        <v>820380</v>
      </c>
      <c r="L612" s="21">
        <v>750000</v>
      </c>
      <c r="M612" s="21">
        <v>761975</v>
      </c>
      <c r="N612" s="21"/>
      <c r="O612" s="21">
        <v>-3563</v>
      </c>
      <c r="P612" s="21"/>
      <c r="Q612" s="21"/>
      <c r="R612" s="22">
        <v>5</v>
      </c>
      <c r="S612" s="22">
        <v>4.41</v>
      </c>
      <c r="T612" s="20" t="s">
        <v>89</v>
      </c>
      <c r="U612" s="21">
        <v>3125</v>
      </c>
      <c r="V612" s="21">
        <v>37500</v>
      </c>
      <c r="W612" s="34">
        <v>39107</v>
      </c>
      <c r="X612" s="34">
        <v>42339</v>
      </c>
      <c r="Y612" s="114" t="s">
        <v>13622</v>
      </c>
      <c r="Z612" s="70" t="s">
        <v>4927</v>
      </c>
      <c r="AA612" s="20" t="s">
        <v>4926</v>
      </c>
      <c r="AB612" s="109"/>
      <c r="AC612" s="19"/>
      <c r="AD612" s="22"/>
      <c r="AE612" s="19"/>
    </row>
    <row r="613" spans="2:31" x14ac:dyDescent="0.2">
      <c r="B613" s="14" t="s">
        <v>17072</v>
      </c>
      <c r="C613" s="33" t="s">
        <v>17071</v>
      </c>
      <c r="D613" s="16" t="s">
        <v>17066</v>
      </c>
      <c r="E613" s="103" t="s">
        <v>26</v>
      </c>
      <c r="F613" s="18" t="s">
        <v>26</v>
      </c>
      <c r="G613" s="111" t="s">
        <v>26</v>
      </c>
      <c r="H613" s="102" t="s">
        <v>334</v>
      </c>
      <c r="I613" s="21">
        <v>740789</v>
      </c>
      <c r="J613" s="71">
        <v>110.721</v>
      </c>
      <c r="K613" s="21">
        <v>808263</v>
      </c>
      <c r="L613" s="21">
        <v>730000</v>
      </c>
      <c r="M613" s="21">
        <v>735546</v>
      </c>
      <c r="N613" s="21"/>
      <c r="O613" s="21">
        <v>-1003</v>
      </c>
      <c r="P613" s="21"/>
      <c r="Q613" s="21"/>
      <c r="R613" s="22">
        <v>5</v>
      </c>
      <c r="S613" s="22">
        <v>4.8</v>
      </c>
      <c r="T613" s="20" t="s">
        <v>4949</v>
      </c>
      <c r="U613" s="21">
        <v>9125</v>
      </c>
      <c r="V613" s="21">
        <v>36500</v>
      </c>
      <c r="W613" s="34">
        <v>39422</v>
      </c>
      <c r="X613" s="34">
        <v>42826</v>
      </c>
      <c r="Y613" s="114" t="s">
        <v>13622</v>
      </c>
      <c r="Z613" s="70" t="s">
        <v>4927</v>
      </c>
      <c r="AA613" s="20" t="s">
        <v>4926</v>
      </c>
      <c r="AB613" s="109"/>
      <c r="AC613" s="19"/>
      <c r="AD613" s="22"/>
      <c r="AE613" s="19"/>
    </row>
    <row r="614" spans="2:31" x14ac:dyDescent="0.2">
      <c r="B614" s="14" t="s">
        <v>17070</v>
      </c>
      <c r="C614" s="33" t="s">
        <v>17069</v>
      </c>
      <c r="D614" s="16" t="s">
        <v>17066</v>
      </c>
      <c r="E614" s="103" t="s">
        <v>26</v>
      </c>
      <c r="F614" s="18" t="s">
        <v>26</v>
      </c>
      <c r="G614" s="111" t="s">
        <v>4412</v>
      </c>
      <c r="H614" s="102" t="s">
        <v>334</v>
      </c>
      <c r="I614" s="21">
        <v>3959293</v>
      </c>
      <c r="J614" s="71">
        <v>100.367</v>
      </c>
      <c r="K614" s="21">
        <v>3618230</v>
      </c>
      <c r="L614" s="21">
        <v>3605000</v>
      </c>
      <c r="M614" s="21">
        <v>3605000</v>
      </c>
      <c r="N614" s="21"/>
      <c r="O614" s="21">
        <v>-50391</v>
      </c>
      <c r="P614" s="21"/>
      <c r="Q614" s="21"/>
      <c r="R614" s="22">
        <v>6.25</v>
      </c>
      <c r="S614" s="22">
        <v>4.8449999999999998</v>
      </c>
      <c r="T614" s="20" t="s">
        <v>85</v>
      </c>
      <c r="U614" s="21">
        <v>112656</v>
      </c>
      <c r="V614" s="21">
        <v>225313</v>
      </c>
      <c r="W614" s="34">
        <v>38125</v>
      </c>
      <c r="X614" s="34">
        <v>42736</v>
      </c>
      <c r="Y614" s="114" t="s">
        <v>13622</v>
      </c>
      <c r="Z614" s="70" t="s">
        <v>4927</v>
      </c>
      <c r="AA614" s="20" t="s">
        <v>4926</v>
      </c>
      <c r="AB614" s="109"/>
      <c r="AC614" s="28">
        <v>41275</v>
      </c>
      <c r="AD614" s="22">
        <v>100</v>
      </c>
      <c r="AE614" s="28">
        <v>41275</v>
      </c>
    </row>
    <row r="615" spans="2:31" x14ac:dyDescent="0.2">
      <c r="B615" s="14" t="s">
        <v>17068</v>
      </c>
      <c r="C615" s="33" t="s">
        <v>17067</v>
      </c>
      <c r="D615" s="16" t="s">
        <v>17066</v>
      </c>
      <c r="E615" s="103" t="s">
        <v>26</v>
      </c>
      <c r="F615" s="18" t="s">
        <v>26</v>
      </c>
      <c r="G615" s="111" t="s">
        <v>26</v>
      </c>
      <c r="H615" s="102" t="s">
        <v>334</v>
      </c>
      <c r="I615" s="21">
        <v>2479621</v>
      </c>
      <c r="J615" s="71">
        <v>101.25</v>
      </c>
      <c r="K615" s="21">
        <v>2460375</v>
      </c>
      <c r="L615" s="21">
        <v>2430000</v>
      </c>
      <c r="M615" s="21">
        <v>2433307</v>
      </c>
      <c r="N615" s="21"/>
      <c r="O615" s="21">
        <v>-9170</v>
      </c>
      <c r="P615" s="21"/>
      <c r="Q615" s="21"/>
      <c r="R615" s="22">
        <v>5</v>
      </c>
      <c r="S615" s="22">
        <v>4.58</v>
      </c>
      <c r="T615" s="20" t="s">
        <v>4965</v>
      </c>
      <c r="U615" s="21">
        <v>20250</v>
      </c>
      <c r="V615" s="21">
        <v>121500</v>
      </c>
      <c r="W615" s="34">
        <v>39356</v>
      </c>
      <c r="X615" s="34">
        <v>41395</v>
      </c>
      <c r="Y615" s="114" t="s">
        <v>13622</v>
      </c>
      <c r="Z615" s="70" t="s">
        <v>4927</v>
      </c>
      <c r="AA615" s="20" t="s">
        <v>4926</v>
      </c>
      <c r="AB615" s="109"/>
      <c r="AC615" s="19"/>
      <c r="AD615" s="22"/>
      <c r="AE615" s="19"/>
    </row>
    <row r="616" spans="2:31" x14ac:dyDescent="0.2">
      <c r="B616" s="14" t="s">
        <v>17065</v>
      </c>
      <c r="C616" s="33" t="s">
        <v>17064</v>
      </c>
      <c r="D616" s="16" t="s">
        <v>17055</v>
      </c>
      <c r="E616" s="103" t="s">
        <v>26</v>
      </c>
      <c r="F616" s="18" t="s">
        <v>26</v>
      </c>
      <c r="G616" s="111" t="s">
        <v>4412</v>
      </c>
      <c r="H616" s="102" t="s">
        <v>323</v>
      </c>
      <c r="I616" s="21">
        <v>2453444</v>
      </c>
      <c r="J616" s="71">
        <v>104.64100000000001</v>
      </c>
      <c r="K616" s="21">
        <v>2532312</v>
      </c>
      <c r="L616" s="21">
        <v>2420000</v>
      </c>
      <c r="M616" s="21">
        <v>2424864</v>
      </c>
      <c r="N616" s="21"/>
      <c r="O616" s="21">
        <v>-4282</v>
      </c>
      <c r="P616" s="21"/>
      <c r="Q616" s="21"/>
      <c r="R616" s="22">
        <v>5</v>
      </c>
      <c r="S616" s="22">
        <v>4.82</v>
      </c>
      <c r="T616" s="20" t="s">
        <v>4985</v>
      </c>
      <c r="U616" s="21">
        <v>40333</v>
      </c>
      <c r="V616" s="21">
        <v>121000</v>
      </c>
      <c r="W616" s="34">
        <v>38126</v>
      </c>
      <c r="X616" s="34">
        <v>43525</v>
      </c>
      <c r="Y616" s="114" t="s">
        <v>13622</v>
      </c>
      <c r="Z616" s="70" t="s">
        <v>4927</v>
      </c>
      <c r="AA616" s="20" t="s">
        <v>4926</v>
      </c>
      <c r="AB616" s="109"/>
      <c r="AC616" s="28">
        <v>41699</v>
      </c>
      <c r="AD616" s="22">
        <v>100</v>
      </c>
      <c r="AE616" s="28">
        <v>41699</v>
      </c>
    </row>
    <row r="617" spans="2:31" x14ac:dyDescent="0.2">
      <c r="B617" s="14" t="s">
        <v>17063</v>
      </c>
      <c r="C617" s="33" t="s">
        <v>17062</v>
      </c>
      <c r="D617" s="16" t="s">
        <v>17055</v>
      </c>
      <c r="E617" s="103" t="s">
        <v>26</v>
      </c>
      <c r="F617" s="18" t="s">
        <v>26</v>
      </c>
      <c r="G617" s="111" t="s">
        <v>26</v>
      </c>
      <c r="H617" s="102" t="s">
        <v>323</v>
      </c>
      <c r="I617" s="21">
        <v>6814737</v>
      </c>
      <c r="J617" s="71">
        <v>107.565</v>
      </c>
      <c r="K617" s="21">
        <v>6943321</v>
      </c>
      <c r="L617" s="21">
        <v>6455000</v>
      </c>
      <c r="M617" s="21">
        <v>6622538</v>
      </c>
      <c r="N617" s="21"/>
      <c r="O617" s="21">
        <v>-66082</v>
      </c>
      <c r="P617" s="21"/>
      <c r="Q617" s="21"/>
      <c r="R617" s="22">
        <v>3.75</v>
      </c>
      <c r="S617" s="22">
        <v>2.65</v>
      </c>
      <c r="T617" s="20" t="s">
        <v>89</v>
      </c>
      <c r="U617" s="21">
        <v>10758</v>
      </c>
      <c r="V617" s="21">
        <v>242063</v>
      </c>
      <c r="W617" s="34">
        <v>40158</v>
      </c>
      <c r="X617" s="34">
        <v>42170</v>
      </c>
      <c r="Y617" s="114" t="s">
        <v>13622</v>
      </c>
      <c r="Z617" s="70" t="s">
        <v>4927</v>
      </c>
      <c r="AA617" s="20" t="s">
        <v>4926</v>
      </c>
      <c r="AB617" s="109"/>
      <c r="AC617" s="19"/>
      <c r="AD617" s="22"/>
      <c r="AE617" s="19"/>
    </row>
    <row r="618" spans="2:31" x14ac:dyDescent="0.2">
      <c r="B618" s="14" t="s">
        <v>17061</v>
      </c>
      <c r="C618" s="33" t="s">
        <v>17060</v>
      </c>
      <c r="D618" s="16" t="s">
        <v>17055</v>
      </c>
      <c r="E618" s="103" t="s">
        <v>26</v>
      </c>
      <c r="F618" s="18" t="s">
        <v>26</v>
      </c>
      <c r="G618" s="111" t="s">
        <v>26</v>
      </c>
      <c r="H618" s="102" t="s">
        <v>323</v>
      </c>
      <c r="I618" s="21">
        <v>6832359</v>
      </c>
      <c r="J618" s="71">
        <v>109.961</v>
      </c>
      <c r="K618" s="21">
        <v>7097983</v>
      </c>
      <c r="L618" s="21">
        <v>6455000</v>
      </c>
      <c r="M618" s="21">
        <v>6665207</v>
      </c>
      <c r="N618" s="21"/>
      <c r="O618" s="21">
        <v>-57576</v>
      </c>
      <c r="P618" s="21"/>
      <c r="Q618" s="21"/>
      <c r="R618" s="22">
        <v>4</v>
      </c>
      <c r="S618" s="22">
        <v>3</v>
      </c>
      <c r="T618" s="20" t="s">
        <v>89</v>
      </c>
      <c r="U618" s="21">
        <v>11476</v>
      </c>
      <c r="V618" s="21">
        <v>258200</v>
      </c>
      <c r="W618" s="34">
        <v>40158</v>
      </c>
      <c r="X618" s="34">
        <v>42536</v>
      </c>
      <c r="Y618" s="114" t="s">
        <v>13622</v>
      </c>
      <c r="Z618" s="70" t="s">
        <v>4927</v>
      </c>
      <c r="AA618" s="20" t="s">
        <v>4926</v>
      </c>
      <c r="AB618" s="109"/>
      <c r="AC618" s="19"/>
      <c r="AD618" s="22"/>
      <c r="AE618" s="19"/>
    </row>
    <row r="619" spans="2:31" x14ac:dyDescent="0.2">
      <c r="B619" s="14" t="s">
        <v>17059</v>
      </c>
      <c r="C619" s="33" t="s">
        <v>17058</v>
      </c>
      <c r="D619" s="16" t="s">
        <v>17055</v>
      </c>
      <c r="E619" s="103" t="s">
        <v>26</v>
      </c>
      <c r="F619" s="18" t="s">
        <v>26</v>
      </c>
      <c r="G619" s="111" t="s">
        <v>26</v>
      </c>
      <c r="H619" s="102" t="s">
        <v>323</v>
      </c>
      <c r="I619" s="21">
        <v>6752188</v>
      </c>
      <c r="J619" s="71">
        <v>111.309</v>
      </c>
      <c r="K619" s="21">
        <v>7184996</v>
      </c>
      <c r="L619" s="21">
        <v>6455000</v>
      </c>
      <c r="M619" s="21">
        <v>6640683</v>
      </c>
      <c r="N619" s="21"/>
      <c r="O619" s="21">
        <v>-38466</v>
      </c>
      <c r="P619" s="21"/>
      <c r="Q619" s="21"/>
      <c r="R619" s="22">
        <v>4</v>
      </c>
      <c r="S619" s="22">
        <v>3.3</v>
      </c>
      <c r="T619" s="20" t="s">
        <v>89</v>
      </c>
      <c r="U619" s="21">
        <v>11476</v>
      </c>
      <c r="V619" s="21">
        <v>258200</v>
      </c>
      <c r="W619" s="34">
        <v>40158</v>
      </c>
      <c r="X619" s="34">
        <v>42901</v>
      </c>
      <c r="Y619" s="114" t="s">
        <v>13622</v>
      </c>
      <c r="Z619" s="70" t="s">
        <v>4927</v>
      </c>
      <c r="AA619" s="20" t="s">
        <v>4926</v>
      </c>
      <c r="AB619" s="109"/>
      <c r="AC619" s="19"/>
      <c r="AD619" s="22"/>
      <c r="AE619" s="19"/>
    </row>
    <row r="620" spans="2:31" x14ac:dyDescent="0.2">
      <c r="B620" s="14" t="s">
        <v>17057</v>
      </c>
      <c r="C620" s="33" t="s">
        <v>17056</v>
      </c>
      <c r="D620" s="16" t="s">
        <v>17055</v>
      </c>
      <c r="E620" s="103" t="s">
        <v>26</v>
      </c>
      <c r="F620" s="18" t="s">
        <v>26</v>
      </c>
      <c r="G620" s="111" t="s">
        <v>590</v>
      </c>
      <c r="H620" s="102" t="s">
        <v>323</v>
      </c>
      <c r="I620" s="21">
        <v>8000000</v>
      </c>
      <c r="J620" s="71">
        <v>101.107</v>
      </c>
      <c r="K620" s="21">
        <v>8088560</v>
      </c>
      <c r="L620" s="21">
        <v>8000000</v>
      </c>
      <c r="M620" s="21">
        <v>8000000</v>
      </c>
      <c r="N620" s="21"/>
      <c r="O620" s="21"/>
      <c r="P620" s="21"/>
      <c r="Q620" s="21"/>
      <c r="R620" s="22">
        <v>4.08</v>
      </c>
      <c r="S620" s="22">
        <v>4.08</v>
      </c>
      <c r="T620" s="20" t="s">
        <v>89</v>
      </c>
      <c r="U620" s="21">
        <v>14507</v>
      </c>
      <c r="V620" s="21">
        <v>188587</v>
      </c>
      <c r="W620" s="34">
        <v>41039</v>
      </c>
      <c r="X620" s="34">
        <v>49841</v>
      </c>
      <c r="Y620" s="114" t="s">
        <v>13622</v>
      </c>
      <c r="Z620" s="70" t="s">
        <v>4927</v>
      </c>
      <c r="AA620" s="20" t="s">
        <v>4926</v>
      </c>
      <c r="AB620" s="109"/>
      <c r="AC620" s="19"/>
      <c r="AD620" s="22"/>
      <c r="AE620" s="19"/>
    </row>
    <row r="621" spans="2:31" x14ac:dyDescent="0.2">
      <c r="B621" s="14" t="s">
        <v>17054</v>
      </c>
      <c r="C621" s="33" t="s">
        <v>17053</v>
      </c>
      <c r="D621" s="16" t="s">
        <v>17046</v>
      </c>
      <c r="E621" s="103" t="s">
        <v>26</v>
      </c>
      <c r="F621" s="18" t="s">
        <v>26</v>
      </c>
      <c r="G621" s="111" t="s">
        <v>26</v>
      </c>
      <c r="H621" s="102" t="s">
        <v>323</v>
      </c>
      <c r="I621" s="21">
        <v>1138640</v>
      </c>
      <c r="J621" s="71">
        <v>113.49</v>
      </c>
      <c r="K621" s="21">
        <v>1134900</v>
      </c>
      <c r="L621" s="21">
        <v>1000000</v>
      </c>
      <c r="M621" s="21">
        <v>1088496</v>
      </c>
      <c r="N621" s="21"/>
      <c r="O621" s="21">
        <v>-23346</v>
      </c>
      <c r="P621" s="21"/>
      <c r="Q621" s="21"/>
      <c r="R621" s="22">
        <v>5</v>
      </c>
      <c r="S621" s="22">
        <v>2.4009999999999998</v>
      </c>
      <c r="T621" s="20" t="s">
        <v>4965</v>
      </c>
      <c r="U621" s="21">
        <v>8333</v>
      </c>
      <c r="V621" s="21">
        <v>50000</v>
      </c>
      <c r="W621" s="34">
        <v>40479</v>
      </c>
      <c r="X621" s="34">
        <v>46692</v>
      </c>
      <c r="Y621" s="114" t="s">
        <v>13614</v>
      </c>
      <c r="Z621" s="70" t="s">
        <v>4927</v>
      </c>
      <c r="AA621" s="20" t="s">
        <v>4926</v>
      </c>
      <c r="AB621" s="109"/>
      <c r="AC621" s="19"/>
      <c r="AD621" s="22"/>
      <c r="AE621" s="28">
        <v>42579</v>
      </c>
    </row>
    <row r="622" spans="2:31" x14ac:dyDescent="0.2">
      <c r="B622" s="14" t="s">
        <v>17052</v>
      </c>
      <c r="C622" s="33" t="s">
        <v>17051</v>
      </c>
      <c r="D622" s="16" t="s">
        <v>17046</v>
      </c>
      <c r="E622" s="103" t="s">
        <v>26</v>
      </c>
      <c r="F622" s="18" t="s">
        <v>26</v>
      </c>
      <c r="G622" s="111" t="s">
        <v>26</v>
      </c>
      <c r="H622" s="102" t="s">
        <v>323</v>
      </c>
      <c r="I622" s="21">
        <v>2605000</v>
      </c>
      <c r="J622" s="71">
        <v>102.04600000000001</v>
      </c>
      <c r="K622" s="21">
        <v>2658298</v>
      </c>
      <c r="L622" s="21">
        <v>2605000</v>
      </c>
      <c r="M622" s="21">
        <v>2605000</v>
      </c>
      <c r="N622" s="21"/>
      <c r="O622" s="21"/>
      <c r="P622" s="21"/>
      <c r="Q622" s="21"/>
      <c r="R622" s="22">
        <v>1.7</v>
      </c>
      <c r="S622" s="22">
        <v>1.7</v>
      </c>
      <c r="T622" s="20" t="s">
        <v>4965</v>
      </c>
      <c r="U622" s="21">
        <v>7381</v>
      </c>
      <c r="V622" s="21">
        <v>44285</v>
      </c>
      <c r="W622" s="34">
        <v>40724</v>
      </c>
      <c r="X622" s="34">
        <v>46692</v>
      </c>
      <c r="Y622" s="114" t="s">
        <v>13614</v>
      </c>
      <c r="Z622" s="70" t="s">
        <v>4927</v>
      </c>
      <c r="AA622" s="20" t="s">
        <v>4926</v>
      </c>
      <c r="AB622" s="109"/>
      <c r="AC622" s="19"/>
      <c r="AD622" s="22"/>
      <c r="AE622" s="19"/>
    </row>
    <row r="623" spans="2:31" x14ac:dyDescent="0.2">
      <c r="B623" s="14" t="s">
        <v>17050</v>
      </c>
      <c r="C623" s="33" t="s">
        <v>17049</v>
      </c>
      <c r="D623" s="16" t="s">
        <v>17046</v>
      </c>
      <c r="E623" s="103" t="s">
        <v>26</v>
      </c>
      <c r="F623" s="18" t="s">
        <v>26</v>
      </c>
      <c r="G623" s="111" t="s">
        <v>26</v>
      </c>
      <c r="H623" s="102" t="s">
        <v>323</v>
      </c>
      <c r="I623" s="21">
        <v>3000000</v>
      </c>
      <c r="J623" s="71">
        <v>101.947</v>
      </c>
      <c r="K623" s="21">
        <v>3058410</v>
      </c>
      <c r="L623" s="21">
        <v>3000000</v>
      </c>
      <c r="M623" s="21">
        <v>3000000</v>
      </c>
      <c r="N623" s="21"/>
      <c r="O623" s="21"/>
      <c r="P623" s="21"/>
      <c r="Q623" s="21"/>
      <c r="R623" s="22">
        <v>1.6</v>
      </c>
      <c r="S623" s="22">
        <v>1.6</v>
      </c>
      <c r="T623" s="20" t="s">
        <v>4965</v>
      </c>
      <c r="U623" s="21">
        <v>6133</v>
      </c>
      <c r="V623" s="21">
        <v>37867</v>
      </c>
      <c r="W623" s="34">
        <v>40933</v>
      </c>
      <c r="X623" s="34">
        <v>49994</v>
      </c>
      <c r="Y623" s="114" t="s">
        <v>13614</v>
      </c>
      <c r="Z623" s="70" t="s">
        <v>4927</v>
      </c>
      <c r="AA623" s="20" t="s">
        <v>4926</v>
      </c>
      <c r="AB623" s="109"/>
      <c r="AC623" s="19"/>
      <c r="AD623" s="22"/>
      <c r="AE623" s="19"/>
    </row>
    <row r="624" spans="2:31" x14ac:dyDescent="0.2">
      <c r="B624" s="14" t="s">
        <v>17048</v>
      </c>
      <c r="C624" s="33" t="s">
        <v>17047</v>
      </c>
      <c r="D624" s="16" t="s">
        <v>17046</v>
      </c>
      <c r="E624" s="103" t="s">
        <v>26</v>
      </c>
      <c r="F624" s="18" t="s">
        <v>26</v>
      </c>
      <c r="G624" s="111" t="s">
        <v>26</v>
      </c>
      <c r="H624" s="102" t="s">
        <v>323</v>
      </c>
      <c r="I624" s="21">
        <v>4500000</v>
      </c>
      <c r="J624" s="71">
        <v>101.233</v>
      </c>
      <c r="K624" s="21">
        <v>4555485</v>
      </c>
      <c r="L624" s="21">
        <v>4500000</v>
      </c>
      <c r="M624" s="21">
        <v>4500000</v>
      </c>
      <c r="N624" s="21"/>
      <c r="O624" s="21"/>
      <c r="P624" s="21"/>
      <c r="Q624" s="21"/>
      <c r="R624" s="22">
        <v>1.5</v>
      </c>
      <c r="S624" s="22">
        <v>1.5</v>
      </c>
      <c r="T624" s="20" t="s">
        <v>4949</v>
      </c>
      <c r="U624" s="21">
        <v>16875</v>
      </c>
      <c r="V624" s="21">
        <v>22500</v>
      </c>
      <c r="W624" s="34">
        <v>41053</v>
      </c>
      <c r="X624" s="34">
        <v>46661</v>
      </c>
      <c r="Y624" s="114" t="s">
        <v>13614</v>
      </c>
      <c r="Z624" s="70" t="s">
        <v>4927</v>
      </c>
      <c r="AA624" s="20" t="s">
        <v>4926</v>
      </c>
      <c r="AB624" s="109"/>
      <c r="AC624" s="19"/>
      <c r="AD624" s="22"/>
      <c r="AE624" s="19"/>
    </row>
    <row r="625" spans="2:31" x14ac:dyDescent="0.2">
      <c r="B625" s="14" t="s">
        <v>17045</v>
      </c>
      <c r="C625" s="33" t="s">
        <v>17044</v>
      </c>
      <c r="D625" s="16" t="s">
        <v>17043</v>
      </c>
      <c r="E625" s="103" t="s">
        <v>26</v>
      </c>
      <c r="F625" s="18" t="s">
        <v>26</v>
      </c>
      <c r="G625" s="111" t="s">
        <v>26</v>
      </c>
      <c r="H625" s="102" t="s">
        <v>323</v>
      </c>
      <c r="I625" s="21">
        <v>1647495</v>
      </c>
      <c r="J625" s="71">
        <v>108.896</v>
      </c>
      <c r="K625" s="21">
        <v>1687888</v>
      </c>
      <c r="L625" s="21">
        <v>1550000</v>
      </c>
      <c r="M625" s="21">
        <v>1579327</v>
      </c>
      <c r="N625" s="21"/>
      <c r="O625" s="21">
        <v>-12423</v>
      </c>
      <c r="P625" s="21"/>
      <c r="Q625" s="21"/>
      <c r="R625" s="22">
        <v>5</v>
      </c>
      <c r="S625" s="22">
        <v>4.0599999999999996</v>
      </c>
      <c r="T625" s="20" t="s">
        <v>118</v>
      </c>
      <c r="U625" s="21">
        <v>29278</v>
      </c>
      <c r="V625" s="21">
        <v>77500</v>
      </c>
      <c r="W625" s="34">
        <v>39164</v>
      </c>
      <c r="X625" s="34">
        <v>42050</v>
      </c>
      <c r="Y625" s="114" t="s">
        <v>13614</v>
      </c>
      <c r="Z625" s="70" t="s">
        <v>4927</v>
      </c>
      <c r="AA625" s="20" t="s">
        <v>4926</v>
      </c>
      <c r="AB625" s="109"/>
      <c r="AC625" s="19"/>
      <c r="AD625" s="22"/>
      <c r="AE625" s="19"/>
    </row>
    <row r="626" spans="2:31" x14ac:dyDescent="0.2">
      <c r="B626" s="14" t="s">
        <v>17042</v>
      </c>
      <c r="C626" s="33" t="s">
        <v>17041</v>
      </c>
      <c r="D626" s="16" t="s">
        <v>17040</v>
      </c>
      <c r="E626" s="103" t="s">
        <v>26</v>
      </c>
      <c r="F626" s="18" t="s">
        <v>26</v>
      </c>
      <c r="G626" s="111" t="s">
        <v>26</v>
      </c>
      <c r="H626" s="102" t="s">
        <v>334</v>
      </c>
      <c r="I626" s="21">
        <v>7000000</v>
      </c>
      <c r="J626" s="71">
        <v>113.316</v>
      </c>
      <c r="K626" s="21">
        <v>7932120</v>
      </c>
      <c r="L626" s="21">
        <v>7000000</v>
      </c>
      <c r="M626" s="21">
        <v>7000000</v>
      </c>
      <c r="N626" s="21"/>
      <c r="O626" s="21"/>
      <c r="P626" s="21"/>
      <c r="Q626" s="21"/>
      <c r="R626" s="22">
        <v>5.0999999999999996</v>
      </c>
      <c r="S626" s="22">
        <v>5.0999999999999996</v>
      </c>
      <c r="T626" s="20" t="s">
        <v>85</v>
      </c>
      <c r="U626" s="21">
        <v>164617</v>
      </c>
      <c r="V626" s="21">
        <v>357000</v>
      </c>
      <c r="W626" s="34">
        <v>38177</v>
      </c>
      <c r="X626" s="34">
        <v>42750</v>
      </c>
      <c r="Y626" s="114" t="s">
        <v>13614</v>
      </c>
      <c r="Z626" s="70" t="s">
        <v>4927</v>
      </c>
      <c r="AA626" s="20" t="s">
        <v>4926</v>
      </c>
      <c r="AB626" s="109"/>
      <c r="AC626" s="19"/>
      <c r="AD626" s="22"/>
      <c r="AE626" s="19"/>
    </row>
    <row r="627" spans="2:31" x14ac:dyDescent="0.2">
      <c r="B627" s="14" t="s">
        <v>17039</v>
      </c>
      <c r="C627" s="33" t="s">
        <v>17038</v>
      </c>
      <c r="D627" s="16" t="s">
        <v>17037</v>
      </c>
      <c r="E627" s="103" t="s">
        <v>26</v>
      </c>
      <c r="F627" s="18" t="s">
        <v>26</v>
      </c>
      <c r="G627" s="111" t="s">
        <v>26</v>
      </c>
      <c r="H627" s="102" t="s">
        <v>323</v>
      </c>
      <c r="I627" s="21">
        <v>5326250</v>
      </c>
      <c r="J627" s="71">
        <v>105.21</v>
      </c>
      <c r="K627" s="21">
        <v>5260500</v>
      </c>
      <c r="L627" s="21">
        <v>5000000</v>
      </c>
      <c r="M627" s="21">
        <v>5109738</v>
      </c>
      <c r="N627" s="21"/>
      <c r="O627" s="21">
        <v>-67966</v>
      </c>
      <c r="P627" s="21"/>
      <c r="Q627" s="21"/>
      <c r="R627" s="22">
        <v>4</v>
      </c>
      <c r="S627" s="22">
        <v>2.5</v>
      </c>
      <c r="T627" s="20" t="s">
        <v>85</v>
      </c>
      <c r="U627" s="21">
        <v>100000</v>
      </c>
      <c r="V627" s="21">
        <v>200000</v>
      </c>
      <c r="W627" s="34">
        <v>40114</v>
      </c>
      <c r="X627" s="34">
        <v>41821</v>
      </c>
      <c r="Y627" s="114" t="s">
        <v>16153</v>
      </c>
      <c r="Z627" s="70" t="s">
        <v>4927</v>
      </c>
      <c r="AA627" s="20" t="s">
        <v>4926</v>
      </c>
      <c r="AB627" s="109"/>
      <c r="AC627" s="19"/>
      <c r="AD627" s="22"/>
      <c r="AE627" s="19"/>
    </row>
    <row r="628" spans="2:31" x14ac:dyDescent="0.2">
      <c r="B628" s="14" t="s">
        <v>17036</v>
      </c>
      <c r="C628" s="33" t="s">
        <v>17035</v>
      </c>
      <c r="D628" s="16" t="s">
        <v>17034</v>
      </c>
      <c r="E628" s="103" t="s">
        <v>26</v>
      </c>
      <c r="F628" s="18" t="s">
        <v>26</v>
      </c>
      <c r="G628" s="111" t="s">
        <v>4412</v>
      </c>
      <c r="H628" s="102" t="s">
        <v>323</v>
      </c>
      <c r="I628" s="21">
        <v>1520000</v>
      </c>
      <c r="J628" s="71">
        <v>100.941</v>
      </c>
      <c r="K628" s="21">
        <v>1534303</v>
      </c>
      <c r="L628" s="21">
        <v>1520000</v>
      </c>
      <c r="M628" s="21">
        <v>1520000</v>
      </c>
      <c r="N628" s="21"/>
      <c r="O628" s="21"/>
      <c r="P628" s="21"/>
      <c r="Q628" s="21"/>
      <c r="R628" s="22">
        <v>5.05</v>
      </c>
      <c r="S628" s="22">
        <v>5.05</v>
      </c>
      <c r="T628" s="20" t="s">
        <v>85</v>
      </c>
      <c r="U628" s="21">
        <v>38380</v>
      </c>
      <c r="V628" s="21">
        <v>76760</v>
      </c>
      <c r="W628" s="34">
        <v>39254</v>
      </c>
      <c r="X628" s="34">
        <v>44743</v>
      </c>
      <c r="Y628" s="114" t="s">
        <v>17028</v>
      </c>
      <c r="Z628" s="70" t="s">
        <v>4927</v>
      </c>
      <c r="AA628" s="20" t="s">
        <v>4926</v>
      </c>
      <c r="AB628" s="109"/>
      <c r="AC628" s="28">
        <v>42736</v>
      </c>
      <c r="AD628" s="22">
        <v>100</v>
      </c>
      <c r="AE628" s="19"/>
    </row>
    <row r="629" spans="2:31" x14ac:dyDescent="0.2">
      <c r="B629" s="14" t="s">
        <v>17033</v>
      </c>
      <c r="C629" s="33" t="s">
        <v>17032</v>
      </c>
      <c r="D629" s="16" t="s">
        <v>17029</v>
      </c>
      <c r="E629" s="103" t="s">
        <v>26</v>
      </c>
      <c r="F629" s="18" t="s">
        <v>26</v>
      </c>
      <c r="G629" s="111" t="s">
        <v>26</v>
      </c>
      <c r="H629" s="102" t="s">
        <v>323</v>
      </c>
      <c r="I629" s="21">
        <v>5000000</v>
      </c>
      <c r="J629" s="71">
        <v>105.58499999999999</v>
      </c>
      <c r="K629" s="21">
        <v>5279250</v>
      </c>
      <c r="L629" s="21">
        <v>5000000</v>
      </c>
      <c r="M629" s="21">
        <v>5000000</v>
      </c>
      <c r="N629" s="21"/>
      <c r="O629" s="21"/>
      <c r="P629" s="21"/>
      <c r="Q629" s="21"/>
      <c r="R629" s="22">
        <v>3.875</v>
      </c>
      <c r="S629" s="22">
        <v>3.875</v>
      </c>
      <c r="T629" s="20" t="s">
        <v>89</v>
      </c>
      <c r="U629" s="21">
        <v>16146</v>
      </c>
      <c r="V629" s="21">
        <v>198594</v>
      </c>
      <c r="W629" s="34">
        <v>40857</v>
      </c>
      <c r="X629" s="34">
        <v>42705</v>
      </c>
      <c r="Y629" s="114" t="s">
        <v>17028</v>
      </c>
      <c r="Z629" s="70" t="s">
        <v>4927</v>
      </c>
      <c r="AA629" s="20" t="s">
        <v>4926</v>
      </c>
      <c r="AB629" s="109"/>
      <c r="AC629" s="19"/>
      <c r="AD629" s="22"/>
      <c r="AE629" s="19"/>
    </row>
    <row r="630" spans="2:31" x14ac:dyDescent="0.2">
      <c r="B630" s="14" t="s">
        <v>17031</v>
      </c>
      <c r="C630" s="33" t="s">
        <v>17030</v>
      </c>
      <c r="D630" s="16" t="s">
        <v>17029</v>
      </c>
      <c r="E630" s="103" t="s">
        <v>26</v>
      </c>
      <c r="F630" s="18" t="s">
        <v>26</v>
      </c>
      <c r="G630" s="111" t="s">
        <v>26</v>
      </c>
      <c r="H630" s="102" t="s">
        <v>323</v>
      </c>
      <c r="I630" s="21">
        <v>5000000</v>
      </c>
      <c r="J630" s="71">
        <v>108.032</v>
      </c>
      <c r="K630" s="21">
        <v>5401600</v>
      </c>
      <c r="L630" s="21">
        <v>5000000</v>
      </c>
      <c r="M630" s="21">
        <v>5000000</v>
      </c>
      <c r="N630" s="21"/>
      <c r="O630" s="21"/>
      <c r="P630" s="21"/>
      <c r="Q630" s="21"/>
      <c r="R630" s="22">
        <v>4.4000000000000004</v>
      </c>
      <c r="S630" s="22">
        <v>4.4000000000000004</v>
      </c>
      <c r="T630" s="20" t="s">
        <v>89</v>
      </c>
      <c r="U630" s="21">
        <v>18333</v>
      </c>
      <c r="V630" s="21">
        <v>225500</v>
      </c>
      <c r="W630" s="34">
        <v>40857</v>
      </c>
      <c r="X630" s="34">
        <v>43435</v>
      </c>
      <c r="Y630" s="114" t="s">
        <v>17028</v>
      </c>
      <c r="Z630" s="70" t="s">
        <v>4927</v>
      </c>
      <c r="AA630" s="20" t="s">
        <v>4926</v>
      </c>
      <c r="AB630" s="109"/>
      <c r="AC630" s="19"/>
      <c r="AD630" s="22"/>
      <c r="AE630" s="19"/>
    </row>
    <row r="631" spans="2:31" x14ac:dyDescent="0.2">
      <c r="B631" s="14" t="s">
        <v>17027</v>
      </c>
      <c r="C631" s="33" t="s">
        <v>17026</v>
      </c>
      <c r="D631" s="16" t="s">
        <v>17025</v>
      </c>
      <c r="E631" s="103" t="s">
        <v>26</v>
      </c>
      <c r="F631" s="18" t="s">
        <v>26</v>
      </c>
      <c r="G631" s="111" t="s">
        <v>26</v>
      </c>
      <c r="H631" s="102" t="s">
        <v>323</v>
      </c>
      <c r="I631" s="21">
        <v>2229990</v>
      </c>
      <c r="J631" s="71">
        <v>112.648</v>
      </c>
      <c r="K631" s="21">
        <v>2331814</v>
      </c>
      <c r="L631" s="21">
        <v>2070000</v>
      </c>
      <c r="M631" s="21">
        <v>2137713</v>
      </c>
      <c r="N631" s="21"/>
      <c r="O631" s="21">
        <v>-15288</v>
      </c>
      <c r="P631" s="21"/>
      <c r="Q631" s="21"/>
      <c r="R631" s="22">
        <v>5</v>
      </c>
      <c r="S631" s="22">
        <v>4.05</v>
      </c>
      <c r="T631" s="20" t="s">
        <v>4949</v>
      </c>
      <c r="U631" s="21">
        <v>25875</v>
      </c>
      <c r="V631" s="21">
        <v>103500</v>
      </c>
      <c r="W631" s="34">
        <v>38989</v>
      </c>
      <c r="X631" s="34">
        <v>42644</v>
      </c>
      <c r="Y631" s="114" t="s">
        <v>13522</v>
      </c>
      <c r="Z631" s="70" t="s">
        <v>4927</v>
      </c>
      <c r="AA631" s="20" t="s">
        <v>4926</v>
      </c>
      <c r="AB631" s="109"/>
      <c r="AC631" s="19"/>
      <c r="AD631" s="22"/>
      <c r="AE631" s="19"/>
    </row>
    <row r="632" spans="2:31" x14ac:dyDescent="0.2">
      <c r="B632" s="14" t="s">
        <v>17024</v>
      </c>
      <c r="C632" s="33" t="s">
        <v>17023</v>
      </c>
      <c r="D632" s="16" t="s">
        <v>17016</v>
      </c>
      <c r="E632" s="103" t="s">
        <v>26</v>
      </c>
      <c r="F632" s="18" t="s">
        <v>26</v>
      </c>
      <c r="G632" s="111" t="s">
        <v>26</v>
      </c>
      <c r="H632" s="102" t="s">
        <v>323</v>
      </c>
      <c r="I632" s="21">
        <v>3625436</v>
      </c>
      <c r="J632" s="71">
        <v>120.589</v>
      </c>
      <c r="K632" s="21">
        <v>3810612</v>
      </c>
      <c r="L632" s="21">
        <v>3160000</v>
      </c>
      <c r="M632" s="21">
        <v>3533747</v>
      </c>
      <c r="N632" s="21"/>
      <c r="O632" s="21">
        <v>-57659</v>
      </c>
      <c r="P632" s="21"/>
      <c r="Q632" s="21"/>
      <c r="R632" s="22">
        <v>5</v>
      </c>
      <c r="S632" s="22">
        <v>2.76</v>
      </c>
      <c r="T632" s="20" t="s">
        <v>4949</v>
      </c>
      <c r="U632" s="21">
        <v>39500</v>
      </c>
      <c r="V632" s="21">
        <v>158000</v>
      </c>
      <c r="W632" s="34">
        <v>40695</v>
      </c>
      <c r="X632" s="34">
        <v>43374</v>
      </c>
      <c r="Y632" s="114" t="s">
        <v>13522</v>
      </c>
      <c r="Z632" s="70" t="s">
        <v>4927</v>
      </c>
      <c r="AA632" s="20" t="s">
        <v>4926</v>
      </c>
      <c r="AB632" s="109"/>
      <c r="AC632" s="19"/>
      <c r="AD632" s="22"/>
      <c r="AE632" s="19"/>
    </row>
    <row r="633" spans="2:31" x14ac:dyDescent="0.2">
      <c r="B633" s="14" t="s">
        <v>17022</v>
      </c>
      <c r="C633" s="33" t="s">
        <v>17021</v>
      </c>
      <c r="D633" s="16" t="s">
        <v>17016</v>
      </c>
      <c r="E633" s="103" t="s">
        <v>26</v>
      </c>
      <c r="F633" s="18" t="s">
        <v>26</v>
      </c>
      <c r="G633" s="111" t="s">
        <v>26</v>
      </c>
      <c r="H633" s="102" t="s">
        <v>323</v>
      </c>
      <c r="I633" s="21">
        <v>3794922</v>
      </c>
      <c r="J633" s="71">
        <v>123.081</v>
      </c>
      <c r="K633" s="21">
        <v>4092443</v>
      </c>
      <c r="L633" s="21">
        <v>3325000</v>
      </c>
      <c r="M633" s="21">
        <v>3715503</v>
      </c>
      <c r="N633" s="21"/>
      <c r="O633" s="21">
        <v>-49955</v>
      </c>
      <c r="P633" s="21"/>
      <c r="Q633" s="21"/>
      <c r="R633" s="22">
        <v>5</v>
      </c>
      <c r="S633" s="22">
        <v>3.06</v>
      </c>
      <c r="T633" s="20" t="s">
        <v>4949</v>
      </c>
      <c r="U633" s="21">
        <v>41563</v>
      </c>
      <c r="V633" s="21">
        <v>166250</v>
      </c>
      <c r="W633" s="34">
        <v>40695</v>
      </c>
      <c r="X633" s="34">
        <v>43739</v>
      </c>
      <c r="Y633" s="114" t="s">
        <v>13522</v>
      </c>
      <c r="Z633" s="70" t="s">
        <v>4927</v>
      </c>
      <c r="AA633" s="20" t="s">
        <v>4926</v>
      </c>
      <c r="AB633" s="109"/>
      <c r="AC633" s="19"/>
      <c r="AD633" s="22"/>
      <c r="AE633" s="19"/>
    </row>
    <row r="634" spans="2:31" x14ac:dyDescent="0.2">
      <c r="B634" s="14" t="s">
        <v>17020</v>
      </c>
      <c r="C634" s="33" t="s">
        <v>17019</v>
      </c>
      <c r="D634" s="16" t="s">
        <v>17016</v>
      </c>
      <c r="E634" s="103" t="s">
        <v>26</v>
      </c>
      <c r="F634" s="18" t="s">
        <v>26</v>
      </c>
      <c r="G634" s="111" t="s">
        <v>26</v>
      </c>
      <c r="H634" s="102" t="s">
        <v>323</v>
      </c>
      <c r="I634" s="21">
        <v>2838861</v>
      </c>
      <c r="J634" s="71">
        <v>123.107</v>
      </c>
      <c r="K634" s="21">
        <v>3071520</v>
      </c>
      <c r="L634" s="21">
        <v>2495000</v>
      </c>
      <c r="M634" s="21">
        <v>2788257</v>
      </c>
      <c r="N634" s="21"/>
      <c r="O634" s="21">
        <v>-31831</v>
      </c>
      <c r="P634" s="21"/>
      <c r="Q634" s="21"/>
      <c r="R634" s="22">
        <v>5</v>
      </c>
      <c r="S634" s="22">
        <v>3.27</v>
      </c>
      <c r="T634" s="20" t="s">
        <v>4949</v>
      </c>
      <c r="U634" s="21">
        <v>31188</v>
      </c>
      <c r="V634" s="21">
        <v>124750</v>
      </c>
      <c r="W634" s="34">
        <v>40695</v>
      </c>
      <c r="X634" s="34">
        <v>44105</v>
      </c>
      <c r="Y634" s="114" t="s">
        <v>13522</v>
      </c>
      <c r="Z634" s="70" t="s">
        <v>4927</v>
      </c>
      <c r="AA634" s="20" t="s">
        <v>4926</v>
      </c>
      <c r="AB634" s="109"/>
      <c r="AC634" s="19"/>
      <c r="AD634" s="22"/>
      <c r="AE634" s="19"/>
    </row>
    <row r="635" spans="2:31" x14ac:dyDescent="0.2">
      <c r="B635" s="14" t="s">
        <v>17018</v>
      </c>
      <c r="C635" s="33" t="s">
        <v>17017</v>
      </c>
      <c r="D635" s="16" t="s">
        <v>17016</v>
      </c>
      <c r="E635" s="103" t="s">
        <v>26</v>
      </c>
      <c r="F635" s="18" t="s">
        <v>26</v>
      </c>
      <c r="G635" s="111" t="s">
        <v>26</v>
      </c>
      <c r="H635" s="102" t="s">
        <v>323</v>
      </c>
      <c r="I635" s="21">
        <v>10903625</v>
      </c>
      <c r="J635" s="71">
        <v>117.56399999999999</v>
      </c>
      <c r="K635" s="21">
        <v>11168580</v>
      </c>
      <c r="L635" s="21">
        <v>9500000</v>
      </c>
      <c r="M635" s="21">
        <v>10579275</v>
      </c>
      <c r="N635" s="21"/>
      <c r="O635" s="21">
        <v>-219887</v>
      </c>
      <c r="P635" s="21"/>
      <c r="Q635" s="21"/>
      <c r="R635" s="22">
        <v>5</v>
      </c>
      <c r="S635" s="22">
        <v>2.4500000000000002</v>
      </c>
      <c r="T635" s="20" t="s">
        <v>4949</v>
      </c>
      <c r="U635" s="21">
        <v>118750</v>
      </c>
      <c r="V635" s="21">
        <v>475000</v>
      </c>
      <c r="W635" s="34">
        <v>40703</v>
      </c>
      <c r="X635" s="34">
        <v>43009</v>
      </c>
      <c r="Y635" s="114" t="s">
        <v>13522</v>
      </c>
      <c r="Z635" s="70" t="s">
        <v>4927</v>
      </c>
      <c r="AA635" s="20" t="s">
        <v>4926</v>
      </c>
      <c r="AB635" s="109"/>
      <c r="AC635" s="19"/>
      <c r="AD635" s="22"/>
      <c r="AE635" s="19"/>
    </row>
    <row r="636" spans="2:31" x14ac:dyDescent="0.2">
      <c r="B636" s="14" t="s">
        <v>17015</v>
      </c>
      <c r="C636" s="33" t="s">
        <v>17014</v>
      </c>
      <c r="D636" s="16" t="s">
        <v>17013</v>
      </c>
      <c r="E636" s="103" t="s">
        <v>26</v>
      </c>
      <c r="F636" s="18" t="s">
        <v>26</v>
      </c>
      <c r="G636" s="111" t="s">
        <v>26</v>
      </c>
      <c r="H636" s="102" t="s">
        <v>4412</v>
      </c>
      <c r="I636" s="21">
        <v>472752</v>
      </c>
      <c r="J636" s="71">
        <v>101.14400000000001</v>
      </c>
      <c r="K636" s="21">
        <v>485491</v>
      </c>
      <c r="L636" s="21">
        <v>480000</v>
      </c>
      <c r="M636" s="21">
        <v>479512</v>
      </c>
      <c r="N636" s="21"/>
      <c r="O636" s="21">
        <v>5360</v>
      </c>
      <c r="P636" s="21"/>
      <c r="Q636" s="21"/>
      <c r="R636" s="22">
        <v>4</v>
      </c>
      <c r="S636" s="22">
        <v>4.25</v>
      </c>
      <c r="T636" s="20" t="s">
        <v>89</v>
      </c>
      <c r="U636" s="21">
        <v>1600</v>
      </c>
      <c r="V636" s="21">
        <v>20303</v>
      </c>
      <c r="W636" s="34">
        <v>38841</v>
      </c>
      <c r="X636" s="34">
        <v>41426</v>
      </c>
      <c r="Y636" s="114" t="s">
        <v>13572</v>
      </c>
      <c r="Z636" s="70" t="s">
        <v>4927</v>
      </c>
      <c r="AA636" s="20" t="s">
        <v>4926</v>
      </c>
      <c r="AB636" s="109"/>
      <c r="AC636" s="19"/>
      <c r="AD636" s="22"/>
      <c r="AE636" s="19"/>
    </row>
    <row r="637" spans="2:31" x14ac:dyDescent="0.2">
      <c r="B637" s="14" t="s">
        <v>17012</v>
      </c>
      <c r="C637" s="33" t="s">
        <v>17011</v>
      </c>
      <c r="D637" s="16" t="s">
        <v>17008</v>
      </c>
      <c r="E637" s="103" t="s">
        <v>26</v>
      </c>
      <c r="F637" s="18" t="s">
        <v>26</v>
      </c>
      <c r="G637" s="111" t="s">
        <v>26</v>
      </c>
      <c r="H637" s="102" t="s">
        <v>611</v>
      </c>
      <c r="I637" s="21">
        <v>1618833</v>
      </c>
      <c r="J637" s="71">
        <v>102.267</v>
      </c>
      <c r="K637" s="21">
        <v>1559572</v>
      </c>
      <c r="L637" s="21">
        <v>1525000</v>
      </c>
      <c r="M637" s="21">
        <v>1531783</v>
      </c>
      <c r="N637" s="21"/>
      <c r="O637" s="21">
        <v>-13185</v>
      </c>
      <c r="P637" s="21"/>
      <c r="Q637" s="21"/>
      <c r="R637" s="22">
        <v>5.5</v>
      </c>
      <c r="S637" s="22">
        <v>4.59</v>
      </c>
      <c r="T637" s="20" t="s">
        <v>85</v>
      </c>
      <c r="U637" s="21">
        <v>41938</v>
      </c>
      <c r="V637" s="21">
        <v>83875</v>
      </c>
      <c r="W637" s="34">
        <v>38434</v>
      </c>
      <c r="X637" s="34">
        <v>41456</v>
      </c>
      <c r="Y637" s="114" t="s">
        <v>16176</v>
      </c>
      <c r="Z637" s="70" t="s">
        <v>4927</v>
      </c>
      <c r="AA637" s="20" t="s">
        <v>4926</v>
      </c>
      <c r="AB637" s="109"/>
      <c r="AC637" s="19"/>
      <c r="AD637" s="22"/>
      <c r="AE637" s="19"/>
    </row>
    <row r="638" spans="2:31" x14ac:dyDescent="0.2">
      <c r="B638" s="14" t="s">
        <v>17010</v>
      </c>
      <c r="C638" s="33" t="s">
        <v>17009</v>
      </c>
      <c r="D638" s="16" t="s">
        <v>17008</v>
      </c>
      <c r="E638" s="103" t="s">
        <v>26</v>
      </c>
      <c r="F638" s="18" t="s">
        <v>26</v>
      </c>
      <c r="G638" s="111" t="s">
        <v>26</v>
      </c>
      <c r="H638" s="102" t="s">
        <v>611</v>
      </c>
      <c r="I638" s="21">
        <v>1688052</v>
      </c>
      <c r="J638" s="71">
        <v>109.489</v>
      </c>
      <c r="K638" s="21">
        <v>1746350</v>
      </c>
      <c r="L638" s="21">
        <v>1595000</v>
      </c>
      <c r="M638" s="21">
        <v>1622136</v>
      </c>
      <c r="N638" s="21"/>
      <c r="O638" s="21">
        <v>-10092</v>
      </c>
      <c r="P638" s="21"/>
      <c r="Q638" s="21"/>
      <c r="R638" s="22">
        <v>5.5</v>
      </c>
      <c r="S638" s="22">
        <v>4.7699999999999996</v>
      </c>
      <c r="T638" s="20" t="s">
        <v>85</v>
      </c>
      <c r="U638" s="21">
        <v>43863</v>
      </c>
      <c r="V638" s="21">
        <v>87725</v>
      </c>
      <c r="W638" s="34">
        <v>38434</v>
      </c>
      <c r="X638" s="34">
        <v>42186</v>
      </c>
      <c r="Y638" s="114" t="s">
        <v>16176</v>
      </c>
      <c r="Z638" s="70" t="s">
        <v>4927</v>
      </c>
      <c r="AA638" s="20" t="s">
        <v>4926</v>
      </c>
      <c r="AB638" s="109"/>
      <c r="AC638" s="19"/>
      <c r="AD638" s="22"/>
      <c r="AE638" s="19"/>
    </row>
    <row r="639" spans="2:31" x14ac:dyDescent="0.2">
      <c r="B639" s="14" t="s">
        <v>17007</v>
      </c>
      <c r="C639" s="33" t="s">
        <v>17006</v>
      </c>
      <c r="D639" s="16" t="s">
        <v>13611</v>
      </c>
      <c r="E639" s="103" t="s">
        <v>26</v>
      </c>
      <c r="F639" s="18" t="s">
        <v>26</v>
      </c>
      <c r="G639" s="111" t="s">
        <v>26</v>
      </c>
      <c r="H639" s="102" t="s">
        <v>323</v>
      </c>
      <c r="I639" s="21">
        <v>2250000</v>
      </c>
      <c r="J639" s="71">
        <v>100.729</v>
      </c>
      <c r="K639" s="21">
        <v>2266403</v>
      </c>
      <c r="L639" s="21">
        <v>2250000</v>
      </c>
      <c r="M639" s="21">
        <v>2250000</v>
      </c>
      <c r="N639" s="21"/>
      <c r="O639" s="21"/>
      <c r="P639" s="21"/>
      <c r="Q639" s="21"/>
      <c r="R639" s="22">
        <v>2.69</v>
      </c>
      <c r="S639" s="22">
        <v>2.69</v>
      </c>
      <c r="T639" s="20" t="s">
        <v>85</v>
      </c>
      <c r="U639" s="21">
        <v>30935</v>
      </c>
      <c r="V639" s="21"/>
      <c r="W639" s="34">
        <v>41066</v>
      </c>
      <c r="X639" s="34">
        <v>43466</v>
      </c>
      <c r="Y639" s="114" t="s">
        <v>13610</v>
      </c>
      <c r="Z639" s="70" t="s">
        <v>4927</v>
      </c>
      <c r="AA639" s="20" t="s">
        <v>4926</v>
      </c>
      <c r="AB639" s="109"/>
      <c r="AC639" s="19"/>
      <c r="AD639" s="22"/>
      <c r="AE639" s="19"/>
    </row>
    <row r="640" spans="2:31" x14ac:dyDescent="0.2">
      <c r="B640" s="14" t="s">
        <v>17005</v>
      </c>
      <c r="C640" s="33" t="s">
        <v>17004</v>
      </c>
      <c r="D640" s="16" t="s">
        <v>13611</v>
      </c>
      <c r="E640" s="103" t="s">
        <v>26</v>
      </c>
      <c r="F640" s="18" t="s">
        <v>26</v>
      </c>
      <c r="G640" s="111" t="s">
        <v>26</v>
      </c>
      <c r="H640" s="102" t="s">
        <v>323</v>
      </c>
      <c r="I640" s="21">
        <v>2815000</v>
      </c>
      <c r="J640" s="71">
        <v>100.786</v>
      </c>
      <c r="K640" s="21">
        <v>2837126</v>
      </c>
      <c r="L640" s="21">
        <v>2815000</v>
      </c>
      <c r="M640" s="21">
        <v>2815000</v>
      </c>
      <c r="N640" s="21"/>
      <c r="O640" s="21"/>
      <c r="P640" s="21"/>
      <c r="Q640" s="21"/>
      <c r="R640" s="22">
        <v>2.89</v>
      </c>
      <c r="S640" s="22">
        <v>2.89</v>
      </c>
      <c r="T640" s="20" t="s">
        <v>85</v>
      </c>
      <c r="U640" s="21">
        <v>41581</v>
      </c>
      <c r="V640" s="21"/>
      <c r="W640" s="34">
        <v>41066</v>
      </c>
      <c r="X640" s="34">
        <v>43647</v>
      </c>
      <c r="Y640" s="114" t="s">
        <v>13610</v>
      </c>
      <c r="Z640" s="70" t="s">
        <v>4927</v>
      </c>
      <c r="AA640" s="20" t="s">
        <v>4926</v>
      </c>
      <c r="AB640" s="109"/>
      <c r="AC640" s="19"/>
      <c r="AD640" s="22"/>
      <c r="AE640" s="19"/>
    </row>
    <row r="641" spans="2:31" x14ac:dyDescent="0.2">
      <c r="B641" s="14" t="s">
        <v>17003</v>
      </c>
      <c r="C641" s="33" t="s">
        <v>17002</v>
      </c>
      <c r="D641" s="16" t="s">
        <v>17001</v>
      </c>
      <c r="E641" s="103" t="s">
        <v>26</v>
      </c>
      <c r="F641" s="18" t="s">
        <v>26</v>
      </c>
      <c r="G641" s="111" t="s">
        <v>4412</v>
      </c>
      <c r="H641" s="102" t="s">
        <v>323</v>
      </c>
      <c r="I641" s="21">
        <v>4640295</v>
      </c>
      <c r="J641" s="71">
        <v>107.68</v>
      </c>
      <c r="K641" s="21">
        <v>4721768</v>
      </c>
      <c r="L641" s="21">
        <v>4385000</v>
      </c>
      <c r="M641" s="21">
        <v>4442427</v>
      </c>
      <c r="N641" s="21"/>
      <c r="O641" s="21">
        <v>-28546</v>
      </c>
      <c r="P641" s="21"/>
      <c r="Q641" s="21"/>
      <c r="R641" s="22">
        <v>5</v>
      </c>
      <c r="S641" s="22">
        <v>4.28</v>
      </c>
      <c r="T641" s="20" t="s">
        <v>89</v>
      </c>
      <c r="U641" s="21">
        <v>18271</v>
      </c>
      <c r="V641" s="21">
        <v>219250</v>
      </c>
      <c r="W641" s="34">
        <v>38296</v>
      </c>
      <c r="X641" s="34">
        <v>42339</v>
      </c>
      <c r="Y641" s="114" t="s">
        <v>13508</v>
      </c>
      <c r="Z641" s="70" t="s">
        <v>4927</v>
      </c>
      <c r="AA641" s="20" t="s">
        <v>4926</v>
      </c>
      <c r="AB641" s="109"/>
      <c r="AC641" s="28">
        <v>41974</v>
      </c>
      <c r="AD641" s="22">
        <v>100</v>
      </c>
      <c r="AE641" s="28">
        <v>41974</v>
      </c>
    </row>
    <row r="642" spans="2:31" x14ac:dyDescent="0.2">
      <c r="B642" s="14" t="s">
        <v>17000</v>
      </c>
      <c r="C642" s="33" t="s">
        <v>16999</v>
      </c>
      <c r="D642" s="16" t="s">
        <v>16994</v>
      </c>
      <c r="E642" s="103" t="s">
        <v>26</v>
      </c>
      <c r="F642" s="18" t="s">
        <v>26</v>
      </c>
      <c r="G642" s="111" t="s">
        <v>26</v>
      </c>
      <c r="H642" s="102" t="s">
        <v>323</v>
      </c>
      <c r="I642" s="21">
        <v>5315800</v>
      </c>
      <c r="J642" s="71">
        <v>102.042</v>
      </c>
      <c r="K642" s="21">
        <v>5102100</v>
      </c>
      <c r="L642" s="21">
        <v>5000000</v>
      </c>
      <c r="M642" s="21">
        <v>5052797</v>
      </c>
      <c r="N642" s="21"/>
      <c r="O642" s="21">
        <v>-90248</v>
      </c>
      <c r="P642" s="21"/>
      <c r="Q642" s="21"/>
      <c r="R642" s="22">
        <v>4</v>
      </c>
      <c r="S642" s="22">
        <v>2.17</v>
      </c>
      <c r="T642" s="20" t="s">
        <v>118</v>
      </c>
      <c r="U642" s="21">
        <v>83333</v>
      </c>
      <c r="V642" s="21">
        <v>200000</v>
      </c>
      <c r="W642" s="34">
        <v>40162</v>
      </c>
      <c r="X642" s="34">
        <v>41487</v>
      </c>
      <c r="Y642" s="114" t="s">
        <v>13522</v>
      </c>
      <c r="Z642" s="70" t="s">
        <v>4927</v>
      </c>
      <c r="AA642" s="20" t="s">
        <v>4926</v>
      </c>
      <c r="AB642" s="109"/>
      <c r="AC642" s="19"/>
      <c r="AD642" s="22"/>
      <c r="AE642" s="19"/>
    </row>
    <row r="643" spans="2:31" x14ac:dyDescent="0.2">
      <c r="B643" s="14" t="s">
        <v>16998</v>
      </c>
      <c r="C643" s="33" t="s">
        <v>16997</v>
      </c>
      <c r="D643" s="16" t="s">
        <v>16994</v>
      </c>
      <c r="E643" s="103" t="s">
        <v>26</v>
      </c>
      <c r="F643" s="18" t="s">
        <v>26</v>
      </c>
      <c r="G643" s="111" t="s">
        <v>26</v>
      </c>
      <c r="H643" s="102" t="s">
        <v>323</v>
      </c>
      <c r="I643" s="21">
        <v>5264950</v>
      </c>
      <c r="J643" s="71">
        <v>106.556</v>
      </c>
      <c r="K643" s="21">
        <v>5327800</v>
      </c>
      <c r="L643" s="21">
        <v>5000000</v>
      </c>
      <c r="M643" s="21">
        <v>5238435</v>
      </c>
      <c r="N643" s="21"/>
      <c r="O643" s="21">
        <v>-26515</v>
      </c>
      <c r="P643" s="21"/>
      <c r="Q643" s="21"/>
      <c r="R643" s="22">
        <v>3</v>
      </c>
      <c r="S643" s="22">
        <v>2.0910000000000002</v>
      </c>
      <c r="T643" s="20" t="s">
        <v>118</v>
      </c>
      <c r="U643" s="21">
        <v>62500</v>
      </c>
      <c r="V643" s="21">
        <v>36667</v>
      </c>
      <c r="W643" s="34">
        <v>40982</v>
      </c>
      <c r="X643" s="34">
        <v>43313</v>
      </c>
      <c r="Y643" s="114" t="s">
        <v>13522</v>
      </c>
      <c r="Z643" s="70" t="s">
        <v>4927</v>
      </c>
      <c r="AA643" s="20" t="s">
        <v>4926</v>
      </c>
      <c r="AB643" s="109"/>
      <c r="AC643" s="19"/>
      <c r="AD643" s="22"/>
      <c r="AE643" s="19"/>
    </row>
    <row r="644" spans="2:31" x14ac:dyDescent="0.2">
      <c r="B644" s="14" t="s">
        <v>16996</v>
      </c>
      <c r="C644" s="33" t="s">
        <v>16995</v>
      </c>
      <c r="D644" s="16" t="s">
        <v>16994</v>
      </c>
      <c r="E644" s="103" t="s">
        <v>5057</v>
      </c>
      <c r="F644" s="18" t="s">
        <v>26</v>
      </c>
      <c r="G644" s="111" t="s">
        <v>26</v>
      </c>
      <c r="H644" s="102" t="s">
        <v>323</v>
      </c>
      <c r="I644" s="21">
        <v>13221552</v>
      </c>
      <c r="J644" s="71">
        <v>111.798</v>
      </c>
      <c r="K644" s="21">
        <v>13706435</v>
      </c>
      <c r="L644" s="21">
        <v>12260000</v>
      </c>
      <c r="M644" s="21">
        <v>13167815</v>
      </c>
      <c r="N644" s="21"/>
      <c r="O644" s="21">
        <v>-53737</v>
      </c>
      <c r="P644" s="21"/>
      <c r="Q644" s="21"/>
      <c r="R644" s="22">
        <v>4</v>
      </c>
      <c r="S644" s="22">
        <v>3.101</v>
      </c>
      <c r="T644" s="20" t="s">
        <v>118</v>
      </c>
      <c r="U644" s="21">
        <v>204333</v>
      </c>
      <c r="V644" s="21">
        <v>119876</v>
      </c>
      <c r="W644" s="34">
        <v>40982</v>
      </c>
      <c r="X644" s="34">
        <v>44774</v>
      </c>
      <c r="Y644" s="114" t="s">
        <v>13522</v>
      </c>
      <c r="Z644" s="70" t="s">
        <v>4927</v>
      </c>
      <c r="AA644" s="20" t="s">
        <v>4926</v>
      </c>
      <c r="AB644" s="109"/>
      <c r="AC644" s="19"/>
      <c r="AD644" s="22"/>
      <c r="AE644" s="19"/>
    </row>
    <row r="645" spans="2:31" x14ac:dyDescent="0.2">
      <c r="B645" s="14" t="s">
        <v>16993</v>
      </c>
      <c r="C645" s="33" t="s">
        <v>16992</v>
      </c>
      <c r="D645" s="16" t="s">
        <v>16991</v>
      </c>
      <c r="E645" s="103" t="s">
        <v>26</v>
      </c>
      <c r="F645" s="18" t="s">
        <v>26</v>
      </c>
      <c r="G645" s="111" t="s">
        <v>4412</v>
      </c>
      <c r="H645" s="102" t="s">
        <v>334</v>
      </c>
      <c r="I645" s="21">
        <v>2383009</v>
      </c>
      <c r="J645" s="71">
        <v>101.723</v>
      </c>
      <c r="K645" s="21">
        <v>2380318</v>
      </c>
      <c r="L645" s="21">
        <v>2340000</v>
      </c>
      <c r="M645" s="21">
        <v>2342857</v>
      </c>
      <c r="N645" s="21"/>
      <c r="O645" s="21">
        <v>-13161</v>
      </c>
      <c r="P645" s="21"/>
      <c r="Q645" s="21"/>
      <c r="R645" s="22">
        <v>5</v>
      </c>
      <c r="S645" s="22">
        <v>4.75</v>
      </c>
      <c r="T645" s="20" t="s">
        <v>85</v>
      </c>
      <c r="U645" s="21">
        <v>58500</v>
      </c>
      <c r="V645" s="21">
        <v>117000</v>
      </c>
      <c r="W645" s="34">
        <v>38093</v>
      </c>
      <c r="X645" s="34">
        <v>42186</v>
      </c>
      <c r="Y645" s="114" t="s">
        <v>13522</v>
      </c>
      <c r="Z645" s="70" t="s">
        <v>4927</v>
      </c>
      <c r="AA645" s="20" t="s">
        <v>4926</v>
      </c>
      <c r="AB645" s="109"/>
      <c r="AC645" s="28">
        <v>41456</v>
      </c>
      <c r="AD645" s="22">
        <v>100</v>
      </c>
      <c r="AE645" s="28">
        <v>41456</v>
      </c>
    </row>
    <row r="646" spans="2:31" x14ac:dyDescent="0.2">
      <c r="B646" s="14" t="s">
        <v>16990</v>
      </c>
      <c r="C646" s="33" t="s">
        <v>16989</v>
      </c>
      <c r="D646" s="16" t="s">
        <v>16986</v>
      </c>
      <c r="E646" s="103" t="s">
        <v>26</v>
      </c>
      <c r="F646" s="18" t="s">
        <v>26</v>
      </c>
      <c r="G646" s="111" t="s">
        <v>26</v>
      </c>
      <c r="H646" s="102" t="s">
        <v>323</v>
      </c>
      <c r="I646" s="21">
        <v>849230</v>
      </c>
      <c r="J646" s="71">
        <v>107.17700000000001</v>
      </c>
      <c r="K646" s="21">
        <v>884210</v>
      </c>
      <c r="L646" s="21">
        <v>825000</v>
      </c>
      <c r="M646" s="21">
        <v>831881</v>
      </c>
      <c r="N646" s="21"/>
      <c r="O646" s="21">
        <v>-3333</v>
      </c>
      <c r="P646" s="21"/>
      <c r="Q646" s="21"/>
      <c r="R646" s="22">
        <v>5</v>
      </c>
      <c r="S646" s="22">
        <v>4.5199999999999996</v>
      </c>
      <c r="T646" s="20" t="s">
        <v>4965</v>
      </c>
      <c r="U646" s="21">
        <v>6875</v>
      </c>
      <c r="V646" s="21">
        <v>41250</v>
      </c>
      <c r="W646" s="34">
        <v>39281</v>
      </c>
      <c r="X646" s="34">
        <v>41944</v>
      </c>
      <c r="Y646" s="114" t="s">
        <v>13508</v>
      </c>
      <c r="Z646" s="70" t="s">
        <v>4927</v>
      </c>
      <c r="AA646" s="20" t="s">
        <v>4926</v>
      </c>
      <c r="AB646" s="109"/>
      <c r="AC646" s="19"/>
      <c r="AD646" s="22"/>
      <c r="AE646" s="19"/>
    </row>
    <row r="647" spans="2:31" x14ac:dyDescent="0.2">
      <c r="B647" s="14" t="s">
        <v>16988</v>
      </c>
      <c r="C647" s="33" t="s">
        <v>16987</v>
      </c>
      <c r="D647" s="16" t="s">
        <v>16986</v>
      </c>
      <c r="E647" s="103" t="s">
        <v>26</v>
      </c>
      <c r="F647" s="18" t="s">
        <v>26</v>
      </c>
      <c r="G647" s="111" t="s">
        <v>26</v>
      </c>
      <c r="H647" s="102" t="s">
        <v>323</v>
      </c>
      <c r="I647" s="21">
        <v>1283238</v>
      </c>
      <c r="J647" s="71">
        <v>116.331</v>
      </c>
      <c r="K647" s="21">
        <v>1454138</v>
      </c>
      <c r="L647" s="21">
        <v>1250000</v>
      </c>
      <c r="M647" s="21">
        <v>1267651</v>
      </c>
      <c r="N647" s="21"/>
      <c r="O647" s="21">
        <v>-3056</v>
      </c>
      <c r="P647" s="21"/>
      <c r="Q647" s="21"/>
      <c r="R647" s="22">
        <v>5</v>
      </c>
      <c r="S647" s="22">
        <v>4.67</v>
      </c>
      <c r="T647" s="20" t="s">
        <v>4965</v>
      </c>
      <c r="U647" s="21">
        <v>10417</v>
      </c>
      <c r="V647" s="21">
        <v>62500</v>
      </c>
      <c r="W647" s="34">
        <v>39281</v>
      </c>
      <c r="X647" s="34">
        <v>43040</v>
      </c>
      <c r="Y647" s="114" t="s">
        <v>13508</v>
      </c>
      <c r="Z647" s="70" t="s">
        <v>4927</v>
      </c>
      <c r="AA647" s="20" t="s">
        <v>4926</v>
      </c>
      <c r="AB647" s="109"/>
      <c r="AC647" s="19"/>
      <c r="AD647" s="22"/>
      <c r="AE647" s="19"/>
    </row>
    <row r="648" spans="2:31" x14ac:dyDescent="0.2">
      <c r="B648" s="14" t="s">
        <v>16985</v>
      </c>
      <c r="C648" s="33" t="s">
        <v>16984</v>
      </c>
      <c r="D648" s="16" t="s">
        <v>16983</v>
      </c>
      <c r="E648" s="103" t="s">
        <v>26</v>
      </c>
      <c r="F648" s="18" t="s">
        <v>26</v>
      </c>
      <c r="G648" s="111" t="s">
        <v>26</v>
      </c>
      <c r="H648" s="102" t="s">
        <v>323</v>
      </c>
      <c r="I648" s="21">
        <v>3232060</v>
      </c>
      <c r="J648" s="71">
        <v>101.379</v>
      </c>
      <c r="K648" s="21">
        <v>3294818</v>
      </c>
      <c r="L648" s="21">
        <v>3250000</v>
      </c>
      <c r="M648" s="21">
        <v>3248734</v>
      </c>
      <c r="N648" s="21"/>
      <c r="O648" s="21">
        <v>3005</v>
      </c>
      <c r="P648" s="21"/>
      <c r="Q648" s="21"/>
      <c r="R648" s="22">
        <v>4.125</v>
      </c>
      <c r="S648" s="22">
        <v>4.22</v>
      </c>
      <c r="T648" s="20" t="s">
        <v>89</v>
      </c>
      <c r="U648" s="21">
        <v>11172</v>
      </c>
      <c r="V648" s="21">
        <v>134063</v>
      </c>
      <c r="W648" s="34">
        <v>38993</v>
      </c>
      <c r="X648" s="34">
        <v>45962</v>
      </c>
      <c r="Y648" s="114" t="s">
        <v>13468</v>
      </c>
      <c r="Z648" s="70" t="s">
        <v>4927</v>
      </c>
      <c r="AA648" s="20" t="s">
        <v>4926</v>
      </c>
      <c r="AB648" s="109"/>
      <c r="AC648" s="19"/>
      <c r="AD648" s="22"/>
      <c r="AE648" s="28">
        <v>41428</v>
      </c>
    </row>
    <row r="649" spans="2:31" x14ac:dyDescent="0.2">
      <c r="B649" s="14" t="s">
        <v>16982</v>
      </c>
      <c r="C649" s="33" t="s">
        <v>16981</v>
      </c>
      <c r="D649" s="16" t="s">
        <v>16980</v>
      </c>
      <c r="E649" s="103" t="s">
        <v>26</v>
      </c>
      <c r="F649" s="18" t="s">
        <v>26</v>
      </c>
      <c r="G649" s="111" t="s">
        <v>26</v>
      </c>
      <c r="H649" s="102" t="s">
        <v>323</v>
      </c>
      <c r="I649" s="21">
        <v>7884463</v>
      </c>
      <c r="J649" s="71">
        <v>111.876</v>
      </c>
      <c r="K649" s="21">
        <v>7989625</v>
      </c>
      <c r="L649" s="21">
        <v>7141500</v>
      </c>
      <c r="M649" s="21">
        <v>7460435</v>
      </c>
      <c r="N649" s="21"/>
      <c r="O649" s="21">
        <v>-121144</v>
      </c>
      <c r="P649" s="21"/>
      <c r="Q649" s="21"/>
      <c r="R649" s="22">
        <v>6</v>
      </c>
      <c r="S649" s="22">
        <v>4.0049999999999999</v>
      </c>
      <c r="T649" s="20" t="s">
        <v>4965</v>
      </c>
      <c r="U649" s="21">
        <v>54751</v>
      </c>
      <c r="V649" s="21">
        <v>428490</v>
      </c>
      <c r="W649" s="34">
        <v>40119</v>
      </c>
      <c r="X649" s="34">
        <v>42139</v>
      </c>
      <c r="Y649" s="114" t="s">
        <v>13646</v>
      </c>
      <c r="Z649" s="70" t="s">
        <v>4927</v>
      </c>
      <c r="AA649" s="20" t="s">
        <v>4926</v>
      </c>
      <c r="AB649" s="109"/>
      <c r="AC649" s="19"/>
      <c r="AD649" s="22"/>
      <c r="AE649" s="19"/>
    </row>
    <row r="650" spans="2:31" x14ac:dyDescent="0.2">
      <c r="B650" s="14" t="s">
        <v>16979</v>
      </c>
      <c r="C650" s="33" t="s">
        <v>16978</v>
      </c>
      <c r="D650" s="16" t="s">
        <v>16965</v>
      </c>
      <c r="E650" s="103" t="s">
        <v>26</v>
      </c>
      <c r="F650" s="18" t="s">
        <v>26</v>
      </c>
      <c r="G650" s="111" t="s">
        <v>26</v>
      </c>
      <c r="H650" s="102" t="s">
        <v>323</v>
      </c>
      <c r="I650" s="21">
        <v>1571025</v>
      </c>
      <c r="J650" s="71">
        <v>107.79600000000001</v>
      </c>
      <c r="K650" s="21">
        <v>1616940</v>
      </c>
      <c r="L650" s="21">
        <v>1500000</v>
      </c>
      <c r="M650" s="21">
        <v>1532332</v>
      </c>
      <c r="N650" s="21"/>
      <c r="O650" s="21">
        <v>-12735</v>
      </c>
      <c r="P650" s="21"/>
      <c r="Q650" s="21"/>
      <c r="R650" s="22">
        <v>4</v>
      </c>
      <c r="S650" s="22">
        <v>3.05</v>
      </c>
      <c r="T650" s="20" t="s">
        <v>4965</v>
      </c>
      <c r="U650" s="21">
        <v>7667</v>
      </c>
      <c r="V650" s="21">
        <v>60000</v>
      </c>
      <c r="W650" s="34">
        <v>40136</v>
      </c>
      <c r="X650" s="34">
        <v>42139</v>
      </c>
      <c r="Y650" s="114" t="s">
        <v>13646</v>
      </c>
      <c r="Z650" s="70" t="s">
        <v>4927</v>
      </c>
      <c r="AA650" s="20" t="s">
        <v>4926</v>
      </c>
      <c r="AB650" s="109"/>
      <c r="AC650" s="19"/>
      <c r="AD650" s="22"/>
      <c r="AE650" s="19"/>
    </row>
    <row r="651" spans="2:31" x14ac:dyDescent="0.2">
      <c r="B651" s="14" t="s">
        <v>16977</v>
      </c>
      <c r="C651" s="33" t="s">
        <v>16976</v>
      </c>
      <c r="D651" s="16" t="s">
        <v>16965</v>
      </c>
      <c r="E651" s="103" t="s">
        <v>26</v>
      </c>
      <c r="F651" s="18" t="s">
        <v>26</v>
      </c>
      <c r="G651" s="111" t="s">
        <v>26</v>
      </c>
      <c r="H651" s="102" t="s">
        <v>323</v>
      </c>
      <c r="I651" s="21">
        <v>2694508</v>
      </c>
      <c r="J651" s="71">
        <v>111.937</v>
      </c>
      <c r="K651" s="21">
        <v>2843200</v>
      </c>
      <c r="L651" s="21">
        <v>2540000</v>
      </c>
      <c r="M651" s="21">
        <v>2624965</v>
      </c>
      <c r="N651" s="21"/>
      <c r="O651" s="21">
        <v>-22884</v>
      </c>
      <c r="P651" s="21"/>
      <c r="Q651" s="21"/>
      <c r="R651" s="22">
        <v>4.5</v>
      </c>
      <c r="S651" s="22">
        <v>3.44</v>
      </c>
      <c r="T651" s="20" t="s">
        <v>4965</v>
      </c>
      <c r="U651" s="21">
        <v>14605</v>
      </c>
      <c r="V651" s="21">
        <v>114300</v>
      </c>
      <c r="W651" s="34">
        <v>40136</v>
      </c>
      <c r="X651" s="34">
        <v>42505</v>
      </c>
      <c r="Y651" s="114" t="s">
        <v>13646</v>
      </c>
      <c r="Z651" s="70" t="s">
        <v>4927</v>
      </c>
      <c r="AA651" s="20" t="s">
        <v>4926</v>
      </c>
      <c r="AB651" s="109"/>
      <c r="AC651" s="19"/>
      <c r="AD651" s="22"/>
      <c r="AE651" s="31"/>
    </row>
    <row r="652" spans="2:31" x14ac:dyDescent="0.2">
      <c r="B652" s="14" t="s">
        <v>16975</v>
      </c>
      <c r="C652" s="33" t="s">
        <v>16974</v>
      </c>
      <c r="D652" s="16" t="s">
        <v>16965</v>
      </c>
      <c r="E652" s="103" t="s">
        <v>26</v>
      </c>
      <c r="F652" s="18" t="s">
        <v>26</v>
      </c>
      <c r="G652" s="111" t="s">
        <v>26</v>
      </c>
      <c r="H652" s="102" t="s">
        <v>323</v>
      </c>
      <c r="I652" s="21">
        <v>4125164</v>
      </c>
      <c r="J652" s="71">
        <v>114.355</v>
      </c>
      <c r="K652" s="21">
        <v>4494152</v>
      </c>
      <c r="L652" s="21">
        <v>3930000</v>
      </c>
      <c r="M652" s="21">
        <v>4050959</v>
      </c>
      <c r="N652" s="21"/>
      <c r="O652" s="21">
        <v>-24497</v>
      </c>
      <c r="P652" s="21"/>
      <c r="Q652" s="21"/>
      <c r="R652" s="22">
        <v>4.5</v>
      </c>
      <c r="S652" s="22">
        <v>3.73</v>
      </c>
      <c r="T652" s="20" t="s">
        <v>4965</v>
      </c>
      <c r="U652" s="21">
        <v>22598</v>
      </c>
      <c r="V652" s="21">
        <v>176850</v>
      </c>
      <c r="W652" s="34">
        <v>40136</v>
      </c>
      <c r="X652" s="34">
        <v>42870</v>
      </c>
      <c r="Y652" s="114" t="s">
        <v>13646</v>
      </c>
      <c r="Z652" s="70" t="s">
        <v>4927</v>
      </c>
      <c r="AA652" s="20" t="s">
        <v>4926</v>
      </c>
      <c r="AB652" s="109"/>
      <c r="AC652" s="19"/>
      <c r="AD652" s="22"/>
      <c r="AE652" s="31"/>
    </row>
    <row r="653" spans="2:31" x14ac:dyDescent="0.2">
      <c r="B653" s="14" t="s">
        <v>16973</v>
      </c>
      <c r="C653" s="33" t="s">
        <v>16972</v>
      </c>
      <c r="D653" s="16" t="s">
        <v>16965</v>
      </c>
      <c r="E653" s="103" t="s">
        <v>26</v>
      </c>
      <c r="F653" s="18" t="s">
        <v>26</v>
      </c>
      <c r="G653" s="111" t="s">
        <v>26</v>
      </c>
      <c r="H653" s="102" t="s">
        <v>323</v>
      </c>
      <c r="I653" s="21">
        <v>4118630</v>
      </c>
      <c r="J653" s="71">
        <v>119.10899999999999</v>
      </c>
      <c r="K653" s="21">
        <v>4573786</v>
      </c>
      <c r="L653" s="21">
        <v>3840000</v>
      </c>
      <c r="M653" s="21">
        <v>4027666</v>
      </c>
      <c r="N653" s="21"/>
      <c r="O653" s="21">
        <v>-30079</v>
      </c>
      <c r="P653" s="21"/>
      <c r="Q653" s="21"/>
      <c r="R653" s="22">
        <v>5</v>
      </c>
      <c r="S653" s="22">
        <v>3.98</v>
      </c>
      <c r="T653" s="20" t="s">
        <v>4965</v>
      </c>
      <c r="U653" s="21">
        <v>24533</v>
      </c>
      <c r="V653" s="21">
        <v>192000</v>
      </c>
      <c r="W653" s="34">
        <v>40136</v>
      </c>
      <c r="X653" s="34">
        <v>43235</v>
      </c>
      <c r="Y653" s="114" t="s">
        <v>13646</v>
      </c>
      <c r="Z653" s="70" t="s">
        <v>4927</v>
      </c>
      <c r="AA653" s="20" t="s">
        <v>4926</v>
      </c>
      <c r="AB653" s="109"/>
      <c r="AC653" s="19"/>
      <c r="AD653" s="22"/>
      <c r="AE653" s="31"/>
    </row>
    <row r="654" spans="2:31" x14ac:dyDescent="0.2">
      <c r="B654" s="14" t="s">
        <v>16971</v>
      </c>
      <c r="C654" s="33" t="s">
        <v>16970</v>
      </c>
      <c r="D654" s="16" t="s">
        <v>16965</v>
      </c>
      <c r="E654" s="103" t="s">
        <v>26</v>
      </c>
      <c r="F654" s="18" t="s">
        <v>26</v>
      </c>
      <c r="G654" s="111" t="s">
        <v>26</v>
      </c>
      <c r="H654" s="102" t="s">
        <v>323</v>
      </c>
      <c r="I654" s="21">
        <v>1832634</v>
      </c>
      <c r="J654" s="71">
        <v>101.685</v>
      </c>
      <c r="K654" s="21">
        <v>1804909</v>
      </c>
      <c r="L654" s="21">
        <v>1775000</v>
      </c>
      <c r="M654" s="21">
        <v>1779889</v>
      </c>
      <c r="N654" s="21"/>
      <c r="O654" s="21">
        <v>-13704</v>
      </c>
      <c r="P654" s="21"/>
      <c r="Q654" s="21"/>
      <c r="R654" s="22">
        <v>5</v>
      </c>
      <c r="S654" s="22">
        <v>4.24</v>
      </c>
      <c r="T654" s="20" t="s">
        <v>4965</v>
      </c>
      <c r="U654" s="21">
        <v>11340</v>
      </c>
      <c r="V654" s="21">
        <v>88750</v>
      </c>
      <c r="W654" s="34">
        <v>39653</v>
      </c>
      <c r="X654" s="34">
        <v>41409</v>
      </c>
      <c r="Y654" s="114" t="s">
        <v>13646</v>
      </c>
      <c r="Z654" s="70" t="s">
        <v>4927</v>
      </c>
      <c r="AA654" s="20" t="s">
        <v>4926</v>
      </c>
      <c r="AB654" s="109"/>
      <c r="AC654" s="19"/>
      <c r="AD654" s="22"/>
      <c r="AE654" s="19"/>
    </row>
    <row r="655" spans="2:31" x14ac:dyDescent="0.2">
      <c r="B655" s="14" t="s">
        <v>16969</v>
      </c>
      <c r="C655" s="33" t="s">
        <v>16968</v>
      </c>
      <c r="D655" s="16" t="s">
        <v>16965</v>
      </c>
      <c r="E655" s="103" t="s">
        <v>26</v>
      </c>
      <c r="F655" s="18" t="s">
        <v>26</v>
      </c>
      <c r="G655" s="111" t="s">
        <v>26</v>
      </c>
      <c r="H655" s="102" t="s">
        <v>323</v>
      </c>
      <c r="I655" s="21">
        <v>1054960</v>
      </c>
      <c r="J655" s="71">
        <v>106.688</v>
      </c>
      <c r="K655" s="21">
        <v>1066880</v>
      </c>
      <c r="L655" s="21">
        <v>1000000</v>
      </c>
      <c r="M655" s="21">
        <v>1014328</v>
      </c>
      <c r="N655" s="21"/>
      <c r="O655" s="21">
        <v>-10605</v>
      </c>
      <c r="P655" s="21"/>
      <c r="Q655" s="21"/>
      <c r="R655" s="22">
        <v>5.5</v>
      </c>
      <c r="S655" s="22">
        <v>4.41</v>
      </c>
      <c r="T655" s="20" t="s">
        <v>4965</v>
      </c>
      <c r="U655" s="21">
        <v>7028</v>
      </c>
      <c r="V655" s="21">
        <v>55000</v>
      </c>
      <c r="W655" s="34">
        <v>39653</v>
      </c>
      <c r="X655" s="34">
        <v>41774</v>
      </c>
      <c r="Y655" s="114" t="s">
        <v>13646</v>
      </c>
      <c r="Z655" s="70" t="s">
        <v>4927</v>
      </c>
      <c r="AA655" s="20" t="s">
        <v>4926</v>
      </c>
      <c r="AB655" s="109"/>
      <c r="AC655" s="19"/>
      <c r="AD655" s="22"/>
      <c r="AE655" s="19"/>
    </row>
    <row r="656" spans="2:31" x14ac:dyDescent="0.2">
      <c r="B656" s="14" t="s">
        <v>16967</v>
      </c>
      <c r="C656" s="33" t="s">
        <v>16966</v>
      </c>
      <c r="D656" s="16" t="s">
        <v>16965</v>
      </c>
      <c r="E656" s="103" t="s">
        <v>26</v>
      </c>
      <c r="F656" s="18" t="s">
        <v>26</v>
      </c>
      <c r="G656" s="111" t="s">
        <v>26</v>
      </c>
      <c r="H656" s="102" t="s">
        <v>323</v>
      </c>
      <c r="I656" s="21">
        <v>1338636</v>
      </c>
      <c r="J656" s="71">
        <v>106.009</v>
      </c>
      <c r="K656" s="21">
        <v>1378117</v>
      </c>
      <c r="L656" s="21">
        <v>1300000</v>
      </c>
      <c r="M656" s="21">
        <v>1310081</v>
      </c>
      <c r="N656" s="21"/>
      <c r="O656" s="21">
        <v>-6696</v>
      </c>
      <c r="P656" s="21"/>
      <c r="Q656" s="21"/>
      <c r="R656" s="22">
        <v>5</v>
      </c>
      <c r="S656" s="22">
        <v>4.41</v>
      </c>
      <c r="T656" s="20" t="s">
        <v>4965</v>
      </c>
      <c r="U656" s="21">
        <v>8306</v>
      </c>
      <c r="V656" s="21">
        <v>65000</v>
      </c>
      <c r="W656" s="34">
        <v>39653</v>
      </c>
      <c r="X656" s="34">
        <v>41774</v>
      </c>
      <c r="Y656" s="114" t="s">
        <v>13646</v>
      </c>
      <c r="Z656" s="70" t="s">
        <v>4927</v>
      </c>
      <c r="AA656" s="20" t="s">
        <v>4926</v>
      </c>
      <c r="AB656" s="109"/>
      <c r="AC656" s="19"/>
      <c r="AD656" s="22"/>
      <c r="AE656" s="19"/>
    </row>
    <row r="657" spans="2:31" x14ac:dyDescent="0.2">
      <c r="B657" s="14" t="s">
        <v>16964</v>
      </c>
      <c r="C657" s="33" t="s">
        <v>16963</v>
      </c>
      <c r="D657" s="16" t="s">
        <v>16962</v>
      </c>
      <c r="E657" s="103" t="s">
        <v>5057</v>
      </c>
      <c r="F657" s="18" t="s">
        <v>26</v>
      </c>
      <c r="G657" s="111" t="s">
        <v>26</v>
      </c>
      <c r="H657" s="102" t="s">
        <v>323</v>
      </c>
      <c r="I657" s="21">
        <v>13000000</v>
      </c>
      <c r="J657" s="71">
        <v>140.10300000000001</v>
      </c>
      <c r="K657" s="21">
        <v>18213390</v>
      </c>
      <c r="L657" s="21">
        <v>13000000</v>
      </c>
      <c r="M657" s="21">
        <v>13000000</v>
      </c>
      <c r="N657" s="21"/>
      <c r="O657" s="21"/>
      <c r="P657" s="21"/>
      <c r="Q657" s="21"/>
      <c r="R657" s="22">
        <v>6.5739999999999998</v>
      </c>
      <c r="S657" s="22">
        <v>6.5739999999999998</v>
      </c>
      <c r="T657" s="20" t="s">
        <v>85</v>
      </c>
      <c r="U657" s="21">
        <v>427310</v>
      </c>
      <c r="V657" s="21">
        <v>854620</v>
      </c>
      <c r="W657" s="34">
        <v>40506</v>
      </c>
      <c r="X657" s="34">
        <v>53144</v>
      </c>
      <c r="Y657" s="114" t="s">
        <v>13646</v>
      </c>
      <c r="Z657" s="70" t="s">
        <v>4927</v>
      </c>
      <c r="AA657" s="20" t="s">
        <v>4926</v>
      </c>
      <c r="AB657" s="109"/>
      <c r="AC657" s="19"/>
      <c r="AD657" s="22"/>
      <c r="AE657" s="19"/>
    </row>
    <row r="658" spans="2:31" x14ac:dyDescent="0.2">
      <c r="B658" s="14" t="s">
        <v>16961</v>
      </c>
      <c r="C658" s="33" t="s">
        <v>16960</v>
      </c>
      <c r="D658" s="16" t="s">
        <v>16959</v>
      </c>
      <c r="E658" s="103" t="s">
        <v>26</v>
      </c>
      <c r="F658" s="18" t="s">
        <v>26</v>
      </c>
      <c r="G658" s="111" t="s">
        <v>26</v>
      </c>
      <c r="H658" s="102" t="s">
        <v>323</v>
      </c>
      <c r="I658" s="21">
        <v>12006700</v>
      </c>
      <c r="J658" s="71">
        <v>125.145</v>
      </c>
      <c r="K658" s="21">
        <v>15017400</v>
      </c>
      <c r="L658" s="21">
        <v>12000000</v>
      </c>
      <c r="M658" s="21">
        <v>12006637</v>
      </c>
      <c r="N658" s="21"/>
      <c r="O658" s="21">
        <v>123</v>
      </c>
      <c r="P658" s="21"/>
      <c r="Q658" s="21"/>
      <c r="R658" s="22">
        <v>5.7350000000000003</v>
      </c>
      <c r="S658" s="22">
        <v>5.7309999999999999</v>
      </c>
      <c r="T658" s="20" t="s">
        <v>89</v>
      </c>
      <c r="U658" s="21">
        <v>57350</v>
      </c>
      <c r="V658" s="21">
        <v>688200</v>
      </c>
      <c r="W658" s="34">
        <v>40487</v>
      </c>
      <c r="X658" s="34">
        <v>50922</v>
      </c>
      <c r="Y658" s="114" t="s">
        <v>13646</v>
      </c>
      <c r="Z658" s="70" t="s">
        <v>4927</v>
      </c>
      <c r="AA658" s="20" t="s">
        <v>4926</v>
      </c>
      <c r="AB658" s="109"/>
      <c r="AC658" s="19"/>
      <c r="AD658" s="22"/>
      <c r="AE658" s="19"/>
    </row>
    <row r="659" spans="2:31" x14ac:dyDescent="0.2">
      <c r="B659" s="14" t="s">
        <v>16958</v>
      </c>
      <c r="C659" s="33" t="s">
        <v>16957</v>
      </c>
      <c r="D659" s="16" t="s">
        <v>16956</v>
      </c>
      <c r="E659" s="103" t="s">
        <v>26</v>
      </c>
      <c r="F659" s="18" t="s">
        <v>26</v>
      </c>
      <c r="G659" s="111" t="s">
        <v>26</v>
      </c>
      <c r="H659" s="102" t="s">
        <v>323</v>
      </c>
      <c r="I659" s="21">
        <v>2000000</v>
      </c>
      <c r="J659" s="71">
        <v>100.22</v>
      </c>
      <c r="K659" s="21">
        <v>2004400</v>
      </c>
      <c r="L659" s="21">
        <v>2000000</v>
      </c>
      <c r="M659" s="21">
        <v>2000000</v>
      </c>
      <c r="N659" s="21"/>
      <c r="O659" s="21"/>
      <c r="P659" s="21"/>
      <c r="Q659" s="21"/>
      <c r="R659" s="22">
        <v>2.5</v>
      </c>
      <c r="S659" s="22">
        <v>2.5</v>
      </c>
      <c r="T659" s="20" t="s">
        <v>4985</v>
      </c>
      <c r="U659" s="21">
        <v>16667</v>
      </c>
      <c r="V659" s="21">
        <v>50000</v>
      </c>
      <c r="W659" s="34">
        <v>40238</v>
      </c>
      <c r="X659" s="34">
        <v>47908</v>
      </c>
      <c r="Y659" s="114" t="s">
        <v>16128</v>
      </c>
      <c r="Z659" s="70" t="s">
        <v>4927</v>
      </c>
      <c r="AA659" s="20" t="s">
        <v>4926</v>
      </c>
      <c r="AB659" s="109"/>
      <c r="AC659" s="19"/>
      <c r="AD659" s="22"/>
      <c r="AE659" s="19"/>
    </row>
    <row r="660" spans="2:31" x14ac:dyDescent="0.2">
      <c r="B660" s="14" t="s">
        <v>16955</v>
      </c>
      <c r="C660" s="33" t="s">
        <v>16954</v>
      </c>
      <c r="D660" s="16" t="s">
        <v>16951</v>
      </c>
      <c r="E660" s="103" t="s">
        <v>26</v>
      </c>
      <c r="F660" s="18" t="s">
        <v>26</v>
      </c>
      <c r="G660" s="111" t="s">
        <v>26</v>
      </c>
      <c r="H660" s="102" t="s">
        <v>323</v>
      </c>
      <c r="I660" s="21">
        <v>10500000</v>
      </c>
      <c r="J660" s="71">
        <v>100.20699999999999</v>
      </c>
      <c r="K660" s="21">
        <v>10521735</v>
      </c>
      <c r="L660" s="21">
        <v>10500000</v>
      </c>
      <c r="M660" s="21">
        <v>10500000</v>
      </c>
      <c r="N660" s="21"/>
      <c r="O660" s="21"/>
      <c r="P660" s="21"/>
      <c r="Q660" s="21"/>
      <c r="R660" s="22">
        <v>1.304</v>
      </c>
      <c r="S660" s="22">
        <v>1.304</v>
      </c>
      <c r="T660" s="20" t="s">
        <v>85</v>
      </c>
      <c r="U660" s="21">
        <v>69981</v>
      </c>
      <c r="V660" s="21"/>
      <c r="W660" s="34">
        <v>41081</v>
      </c>
      <c r="X660" s="34">
        <v>42566</v>
      </c>
      <c r="Y660" s="114" t="s">
        <v>16385</v>
      </c>
      <c r="Z660" s="70" t="s">
        <v>4927</v>
      </c>
      <c r="AA660" s="20" t="s">
        <v>4926</v>
      </c>
      <c r="AB660" s="109"/>
      <c r="AC660" s="19"/>
      <c r="AD660" s="22"/>
      <c r="AE660" s="19"/>
    </row>
    <row r="661" spans="2:31" x14ac:dyDescent="0.2">
      <c r="B661" s="14" t="s">
        <v>16953</v>
      </c>
      <c r="C661" s="33" t="s">
        <v>16952</v>
      </c>
      <c r="D661" s="16" t="s">
        <v>16951</v>
      </c>
      <c r="E661" s="103" t="s">
        <v>26</v>
      </c>
      <c r="F661" s="18" t="s">
        <v>26</v>
      </c>
      <c r="G661" s="111" t="s">
        <v>26</v>
      </c>
      <c r="H661" s="102" t="s">
        <v>323</v>
      </c>
      <c r="I661" s="21">
        <v>7000000</v>
      </c>
      <c r="J661" s="71">
        <v>100.91</v>
      </c>
      <c r="K661" s="21">
        <v>7063700</v>
      </c>
      <c r="L661" s="21">
        <v>7000000</v>
      </c>
      <c r="M661" s="21">
        <v>7000000</v>
      </c>
      <c r="N661" s="21"/>
      <c r="O661" s="21"/>
      <c r="P661" s="21"/>
      <c r="Q661" s="21"/>
      <c r="R661" s="22">
        <v>1.6539999999999999</v>
      </c>
      <c r="S661" s="22">
        <v>1.6539999999999999</v>
      </c>
      <c r="T661" s="20" t="s">
        <v>85</v>
      </c>
      <c r="U661" s="21">
        <v>59176</v>
      </c>
      <c r="V661" s="21"/>
      <c r="W661" s="34">
        <v>41081</v>
      </c>
      <c r="X661" s="34">
        <v>42931</v>
      </c>
      <c r="Y661" s="114" t="s">
        <v>16385</v>
      </c>
      <c r="Z661" s="70" t="s">
        <v>4927</v>
      </c>
      <c r="AA661" s="20" t="s">
        <v>4926</v>
      </c>
      <c r="AB661" s="109"/>
      <c r="AC661" s="19"/>
      <c r="AD661" s="22"/>
      <c r="AE661" s="19"/>
    </row>
    <row r="662" spans="2:31" x14ac:dyDescent="0.2">
      <c r="B662" s="14" t="s">
        <v>16950</v>
      </c>
      <c r="C662" s="33" t="s">
        <v>16949</v>
      </c>
      <c r="D662" s="16" t="s">
        <v>16946</v>
      </c>
      <c r="E662" s="103" t="s">
        <v>26</v>
      </c>
      <c r="F662" s="18" t="s">
        <v>26</v>
      </c>
      <c r="G662" s="111" t="s">
        <v>26</v>
      </c>
      <c r="H662" s="102" t="s">
        <v>323</v>
      </c>
      <c r="I662" s="21">
        <v>2500000</v>
      </c>
      <c r="J662" s="71">
        <v>101.563</v>
      </c>
      <c r="K662" s="21">
        <v>2539075</v>
      </c>
      <c r="L662" s="21">
        <v>2500000</v>
      </c>
      <c r="M662" s="21">
        <v>2500000</v>
      </c>
      <c r="N662" s="21"/>
      <c r="O662" s="21"/>
      <c r="P662" s="21"/>
      <c r="Q662" s="21"/>
      <c r="R662" s="22">
        <v>2.1</v>
      </c>
      <c r="S662" s="22">
        <v>2.1</v>
      </c>
      <c r="T662" s="20" t="s">
        <v>4949</v>
      </c>
      <c r="U662" s="21">
        <v>13125</v>
      </c>
      <c r="V662" s="21">
        <v>52500</v>
      </c>
      <c r="W662" s="34">
        <v>40466</v>
      </c>
      <c r="X662" s="34">
        <v>51410</v>
      </c>
      <c r="Y662" s="114" t="s">
        <v>16385</v>
      </c>
      <c r="Z662" s="70" t="s">
        <v>4927</v>
      </c>
      <c r="AA662" s="20" t="s">
        <v>4926</v>
      </c>
      <c r="AB662" s="109"/>
      <c r="AC662" s="19"/>
      <c r="AD662" s="22"/>
      <c r="AE662" s="19"/>
    </row>
    <row r="663" spans="2:31" x14ac:dyDescent="0.2">
      <c r="B663" s="14" t="s">
        <v>16948</v>
      </c>
      <c r="C663" s="33" t="s">
        <v>16947</v>
      </c>
      <c r="D663" s="16" t="s">
        <v>16946</v>
      </c>
      <c r="E663" s="103" t="s">
        <v>26</v>
      </c>
      <c r="F663" s="18" t="s">
        <v>26</v>
      </c>
      <c r="G663" s="111" t="s">
        <v>26</v>
      </c>
      <c r="H663" s="102" t="s">
        <v>323</v>
      </c>
      <c r="I663" s="21">
        <v>5000000</v>
      </c>
      <c r="J663" s="71">
        <v>100.565</v>
      </c>
      <c r="K663" s="21">
        <v>5028250</v>
      </c>
      <c r="L663" s="21">
        <v>5000000</v>
      </c>
      <c r="M663" s="21">
        <v>5000000</v>
      </c>
      <c r="N663" s="21"/>
      <c r="O663" s="21"/>
      <c r="P663" s="21"/>
      <c r="Q663" s="21"/>
      <c r="R663" s="22">
        <v>1.375</v>
      </c>
      <c r="S663" s="22">
        <v>1.375</v>
      </c>
      <c r="T663" s="20" t="s">
        <v>4949</v>
      </c>
      <c r="U663" s="21">
        <v>17188</v>
      </c>
      <c r="V663" s="21"/>
      <c r="W663" s="34">
        <v>41177</v>
      </c>
      <c r="X663" s="34">
        <v>50314</v>
      </c>
      <c r="Y663" s="114" t="s">
        <v>16385</v>
      </c>
      <c r="Z663" s="70" t="s">
        <v>4927</v>
      </c>
      <c r="AA663" s="20" t="s">
        <v>4926</v>
      </c>
      <c r="AB663" s="109"/>
      <c r="AC663" s="19"/>
      <c r="AD663" s="22"/>
      <c r="AE663" s="19"/>
    </row>
    <row r="664" spans="2:31" x14ac:dyDescent="0.2">
      <c r="B664" s="14" t="s">
        <v>16945</v>
      </c>
      <c r="C664" s="33" t="s">
        <v>16944</v>
      </c>
      <c r="D664" s="16" t="s">
        <v>16943</v>
      </c>
      <c r="E664" s="103" t="s">
        <v>26</v>
      </c>
      <c r="F664" s="18" t="s">
        <v>26</v>
      </c>
      <c r="G664" s="111" t="s">
        <v>26</v>
      </c>
      <c r="H664" s="102" t="s">
        <v>611</v>
      </c>
      <c r="I664" s="21">
        <v>318881</v>
      </c>
      <c r="J664" s="71">
        <v>102.197</v>
      </c>
      <c r="K664" s="21">
        <v>311701</v>
      </c>
      <c r="L664" s="21">
        <v>305000</v>
      </c>
      <c r="M664" s="21">
        <v>306582</v>
      </c>
      <c r="N664" s="21"/>
      <c r="O664" s="21">
        <v>-2962</v>
      </c>
      <c r="P664" s="21"/>
      <c r="Q664" s="21"/>
      <c r="R664" s="22">
        <v>5.125</v>
      </c>
      <c r="S664" s="22">
        <v>4.3220000000000001</v>
      </c>
      <c r="T664" s="20" t="s">
        <v>4985</v>
      </c>
      <c r="U664" s="21">
        <v>5210</v>
      </c>
      <c r="V664" s="21">
        <v>15631</v>
      </c>
      <c r="W664" s="34">
        <v>39113</v>
      </c>
      <c r="X664" s="34">
        <v>41518</v>
      </c>
      <c r="Y664" s="114" t="s">
        <v>16937</v>
      </c>
      <c r="Z664" s="70" t="s">
        <v>4927</v>
      </c>
      <c r="AA664" s="20" t="s">
        <v>4926</v>
      </c>
      <c r="AB664" s="109"/>
      <c r="AC664" s="19"/>
      <c r="AD664" s="22"/>
      <c r="AE664" s="19"/>
    </row>
    <row r="665" spans="2:31" x14ac:dyDescent="0.2">
      <c r="B665" s="14" t="s">
        <v>16942</v>
      </c>
      <c r="C665" s="33" t="s">
        <v>16941</v>
      </c>
      <c r="D665" s="16" t="s">
        <v>16938</v>
      </c>
      <c r="E665" s="103" t="s">
        <v>26</v>
      </c>
      <c r="F665" s="18" t="s">
        <v>26</v>
      </c>
      <c r="G665" s="111" t="s">
        <v>26</v>
      </c>
      <c r="H665" s="102" t="s">
        <v>611</v>
      </c>
      <c r="I665" s="21">
        <v>315018</v>
      </c>
      <c r="J665" s="71">
        <v>105.086</v>
      </c>
      <c r="K665" s="21">
        <v>315258</v>
      </c>
      <c r="L665" s="21">
        <v>300000</v>
      </c>
      <c r="M665" s="21">
        <v>303725</v>
      </c>
      <c r="N665" s="21"/>
      <c r="O665" s="21">
        <v>-2136</v>
      </c>
      <c r="P665" s="21"/>
      <c r="Q665" s="21"/>
      <c r="R665" s="22">
        <v>5.125</v>
      </c>
      <c r="S665" s="22">
        <v>4.343</v>
      </c>
      <c r="T665" s="20" t="s">
        <v>4985</v>
      </c>
      <c r="U665" s="21">
        <v>5125</v>
      </c>
      <c r="V665" s="21">
        <v>15375</v>
      </c>
      <c r="W665" s="34">
        <v>39111</v>
      </c>
      <c r="X665" s="34">
        <v>41883</v>
      </c>
      <c r="Y665" s="114" t="s">
        <v>16937</v>
      </c>
      <c r="Z665" s="70" t="s">
        <v>4927</v>
      </c>
      <c r="AA665" s="20" t="s">
        <v>4926</v>
      </c>
      <c r="AB665" s="109"/>
      <c r="AC665" s="19"/>
      <c r="AD665" s="22"/>
      <c r="AE665" s="19"/>
    </row>
    <row r="666" spans="2:31" x14ac:dyDescent="0.2">
      <c r="B666" s="14" t="s">
        <v>16940</v>
      </c>
      <c r="C666" s="33" t="s">
        <v>16939</v>
      </c>
      <c r="D666" s="16" t="s">
        <v>16938</v>
      </c>
      <c r="E666" s="103" t="s">
        <v>26</v>
      </c>
      <c r="F666" s="18" t="s">
        <v>26</v>
      </c>
      <c r="G666" s="111" t="s">
        <v>26</v>
      </c>
      <c r="H666" s="102" t="s">
        <v>611</v>
      </c>
      <c r="I666" s="21">
        <v>796605</v>
      </c>
      <c r="J666" s="71">
        <v>107.455</v>
      </c>
      <c r="K666" s="21">
        <v>805913</v>
      </c>
      <c r="L666" s="21">
        <v>750000</v>
      </c>
      <c r="M666" s="21">
        <v>766353</v>
      </c>
      <c r="N666" s="21"/>
      <c r="O666" s="21">
        <v>-5785</v>
      </c>
      <c r="P666" s="21"/>
      <c r="Q666" s="21"/>
      <c r="R666" s="22">
        <v>5.25</v>
      </c>
      <c r="S666" s="22">
        <v>4.3730000000000002</v>
      </c>
      <c r="T666" s="20" t="s">
        <v>4985</v>
      </c>
      <c r="U666" s="21">
        <v>13125</v>
      </c>
      <c r="V666" s="21">
        <v>39375</v>
      </c>
      <c r="W666" s="34">
        <v>39111</v>
      </c>
      <c r="X666" s="34">
        <v>42248</v>
      </c>
      <c r="Y666" s="114" t="s">
        <v>16937</v>
      </c>
      <c r="Z666" s="70" t="s">
        <v>4927</v>
      </c>
      <c r="AA666" s="20" t="s">
        <v>4926</v>
      </c>
      <c r="AB666" s="109"/>
      <c r="AC666" s="19"/>
      <c r="AD666" s="22"/>
      <c r="AE666" s="19"/>
    </row>
    <row r="667" spans="2:31" x14ac:dyDescent="0.2">
      <c r="B667" s="14" t="s">
        <v>16936</v>
      </c>
      <c r="C667" s="33" t="s">
        <v>16935</v>
      </c>
      <c r="D667" s="16" t="s">
        <v>16934</v>
      </c>
      <c r="E667" s="103" t="s">
        <v>26</v>
      </c>
      <c r="F667" s="18" t="s">
        <v>26</v>
      </c>
      <c r="G667" s="111" t="s">
        <v>26</v>
      </c>
      <c r="H667" s="102" t="s">
        <v>334</v>
      </c>
      <c r="I667" s="21">
        <v>1032034</v>
      </c>
      <c r="J667" s="71">
        <v>103.572</v>
      </c>
      <c r="K667" s="21">
        <v>1087506</v>
      </c>
      <c r="L667" s="21">
        <v>1050000</v>
      </c>
      <c r="M667" s="21">
        <v>1041126</v>
      </c>
      <c r="N667" s="21"/>
      <c r="O667" s="21">
        <v>8256</v>
      </c>
      <c r="P667" s="21"/>
      <c r="Q667" s="21"/>
      <c r="R667" s="22">
        <v>4.5</v>
      </c>
      <c r="S667" s="22">
        <v>4.7300000000000004</v>
      </c>
      <c r="T667" s="20" t="s">
        <v>118</v>
      </c>
      <c r="U667" s="21">
        <v>19688</v>
      </c>
      <c r="V667" s="21">
        <v>47250</v>
      </c>
      <c r="W667" s="34">
        <v>39391</v>
      </c>
      <c r="X667" s="34">
        <v>42767</v>
      </c>
      <c r="Y667" s="114" t="s">
        <v>16204</v>
      </c>
      <c r="Z667" s="70" t="s">
        <v>4927</v>
      </c>
      <c r="AA667" s="20" t="s">
        <v>4926</v>
      </c>
      <c r="AB667" s="109"/>
      <c r="AC667" s="31"/>
      <c r="AD667" s="22"/>
      <c r="AE667" s="19"/>
    </row>
    <row r="668" spans="2:31" x14ac:dyDescent="0.2">
      <c r="B668" s="14" t="s">
        <v>16933</v>
      </c>
      <c r="C668" s="33" t="s">
        <v>16932</v>
      </c>
      <c r="D668" s="16" t="s">
        <v>16927</v>
      </c>
      <c r="E668" s="103" t="s">
        <v>26</v>
      </c>
      <c r="F668" s="18" t="s">
        <v>26</v>
      </c>
      <c r="G668" s="111" t="s">
        <v>26</v>
      </c>
      <c r="H668" s="102" t="s">
        <v>323</v>
      </c>
      <c r="I668" s="21">
        <v>2117700</v>
      </c>
      <c r="J668" s="71">
        <v>112.211</v>
      </c>
      <c r="K668" s="21">
        <v>2204946</v>
      </c>
      <c r="L668" s="21">
        <v>1965000</v>
      </c>
      <c r="M668" s="21">
        <v>2055156</v>
      </c>
      <c r="N668" s="21"/>
      <c r="O668" s="21">
        <v>-20191</v>
      </c>
      <c r="P668" s="21"/>
      <c r="Q668" s="21"/>
      <c r="R668" s="22">
        <v>4</v>
      </c>
      <c r="S668" s="22">
        <v>2.78</v>
      </c>
      <c r="T668" s="20" t="s">
        <v>85</v>
      </c>
      <c r="U668" s="21">
        <v>39300</v>
      </c>
      <c r="V668" s="21">
        <v>78600</v>
      </c>
      <c r="W668" s="34">
        <v>40135</v>
      </c>
      <c r="X668" s="34">
        <v>42736</v>
      </c>
      <c r="Y668" s="114" t="s">
        <v>16078</v>
      </c>
      <c r="Z668" s="70" t="s">
        <v>4927</v>
      </c>
      <c r="AA668" s="20" t="s">
        <v>4926</v>
      </c>
      <c r="AB668" s="109"/>
      <c r="AC668" s="31"/>
      <c r="AD668" s="22"/>
      <c r="AE668" s="19"/>
    </row>
    <row r="669" spans="2:31" x14ac:dyDescent="0.2">
      <c r="B669" s="14" t="s">
        <v>16931</v>
      </c>
      <c r="C669" s="33" t="s">
        <v>16930</v>
      </c>
      <c r="D669" s="16" t="s">
        <v>16927</v>
      </c>
      <c r="E669" s="103" t="s">
        <v>26</v>
      </c>
      <c r="F669" s="18" t="s">
        <v>26</v>
      </c>
      <c r="G669" s="111" t="s">
        <v>26</v>
      </c>
      <c r="H669" s="102" t="s">
        <v>323</v>
      </c>
      <c r="I669" s="21">
        <v>2174353</v>
      </c>
      <c r="J669" s="71">
        <v>113.631</v>
      </c>
      <c r="K669" s="21">
        <v>2306709</v>
      </c>
      <c r="L669" s="21">
        <v>2030000</v>
      </c>
      <c r="M669" s="21">
        <v>2123595</v>
      </c>
      <c r="N669" s="21"/>
      <c r="O669" s="21">
        <v>-16425</v>
      </c>
      <c r="P669" s="21"/>
      <c r="Q669" s="21"/>
      <c r="R669" s="22">
        <v>4</v>
      </c>
      <c r="S669" s="22">
        <v>3</v>
      </c>
      <c r="T669" s="20" t="s">
        <v>85</v>
      </c>
      <c r="U669" s="21">
        <v>40600</v>
      </c>
      <c r="V669" s="21">
        <v>81200</v>
      </c>
      <c r="W669" s="34">
        <v>40135</v>
      </c>
      <c r="X669" s="34">
        <v>43101</v>
      </c>
      <c r="Y669" s="114" t="s">
        <v>16078</v>
      </c>
      <c r="Z669" s="70" t="s">
        <v>4927</v>
      </c>
      <c r="AA669" s="20" t="s">
        <v>4926</v>
      </c>
      <c r="AB669" s="109"/>
      <c r="AC669" s="31"/>
      <c r="AD669" s="22"/>
      <c r="AE669" s="19"/>
    </row>
    <row r="670" spans="2:31" x14ac:dyDescent="0.2">
      <c r="B670" s="14" t="s">
        <v>16929</v>
      </c>
      <c r="C670" s="33" t="s">
        <v>16928</v>
      </c>
      <c r="D670" s="16" t="s">
        <v>16927</v>
      </c>
      <c r="E670" s="103" t="s">
        <v>26</v>
      </c>
      <c r="F670" s="18" t="s">
        <v>26</v>
      </c>
      <c r="G670" s="111" t="s">
        <v>26</v>
      </c>
      <c r="H670" s="102" t="s">
        <v>323</v>
      </c>
      <c r="I670" s="21">
        <v>2614495</v>
      </c>
      <c r="J670" s="71">
        <v>116.7</v>
      </c>
      <c r="K670" s="21">
        <v>2824140</v>
      </c>
      <c r="L670" s="21">
        <v>2420000</v>
      </c>
      <c r="M670" s="21">
        <v>2555008</v>
      </c>
      <c r="N670" s="21"/>
      <c r="O670" s="21">
        <v>-19271</v>
      </c>
      <c r="P670" s="21"/>
      <c r="Q670" s="21"/>
      <c r="R670" s="22">
        <v>4.25</v>
      </c>
      <c r="S670" s="22">
        <v>3.22</v>
      </c>
      <c r="T670" s="20" t="s">
        <v>85</v>
      </c>
      <c r="U670" s="21">
        <v>51425</v>
      </c>
      <c r="V670" s="21">
        <v>102850</v>
      </c>
      <c r="W670" s="34">
        <v>40135</v>
      </c>
      <c r="X670" s="34">
        <v>43466</v>
      </c>
      <c r="Y670" s="114" t="s">
        <v>16078</v>
      </c>
      <c r="Z670" s="70" t="s">
        <v>4927</v>
      </c>
      <c r="AA670" s="20" t="s">
        <v>4926</v>
      </c>
      <c r="AB670" s="109"/>
      <c r="AC670" s="19"/>
      <c r="AD670" s="22"/>
      <c r="AE670" s="19"/>
    </row>
    <row r="671" spans="2:31" x14ac:dyDescent="0.2">
      <c r="B671" s="14" t="s">
        <v>16926</v>
      </c>
      <c r="C671" s="33" t="s">
        <v>16925</v>
      </c>
      <c r="D671" s="16" t="s">
        <v>13605</v>
      </c>
      <c r="E671" s="103" t="s">
        <v>26</v>
      </c>
      <c r="F671" s="18" t="s">
        <v>26</v>
      </c>
      <c r="G671" s="111" t="s">
        <v>26</v>
      </c>
      <c r="H671" s="102" t="s">
        <v>323</v>
      </c>
      <c r="I671" s="21">
        <v>1000000</v>
      </c>
      <c r="J671" s="71">
        <v>100.251</v>
      </c>
      <c r="K671" s="21">
        <v>1002510</v>
      </c>
      <c r="L671" s="21">
        <v>1000000</v>
      </c>
      <c r="M671" s="21">
        <v>1000000</v>
      </c>
      <c r="N671" s="21"/>
      <c r="O671" s="21"/>
      <c r="P671" s="21"/>
      <c r="Q671" s="21"/>
      <c r="R671" s="22">
        <v>1.5</v>
      </c>
      <c r="S671" s="22">
        <v>1.5</v>
      </c>
      <c r="T671" s="20" t="s">
        <v>4965</v>
      </c>
      <c r="U671" s="21">
        <v>1917</v>
      </c>
      <c r="V671" s="21">
        <v>6875</v>
      </c>
      <c r="W671" s="34">
        <v>41029</v>
      </c>
      <c r="X671" s="34">
        <v>42323</v>
      </c>
      <c r="Y671" s="114" t="s">
        <v>13604</v>
      </c>
      <c r="Z671" s="70" t="s">
        <v>4927</v>
      </c>
      <c r="AA671" s="20" t="s">
        <v>4926</v>
      </c>
      <c r="AB671" s="109"/>
      <c r="AC671" s="19"/>
      <c r="AD671" s="22"/>
      <c r="AE671" s="19"/>
    </row>
    <row r="672" spans="2:31" x14ac:dyDescent="0.2">
      <c r="B672" s="14" t="s">
        <v>16924</v>
      </c>
      <c r="C672" s="33" t="s">
        <v>16923</v>
      </c>
      <c r="D672" s="16" t="s">
        <v>13605</v>
      </c>
      <c r="E672" s="103" t="s">
        <v>26</v>
      </c>
      <c r="F672" s="18" t="s">
        <v>26</v>
      </c>
      <c r="G672" s="111" t="s">
        <v>26</v>
      </c>
      <c r="H672" s="102" t="s">
        <v>323</v>
      </c>
      <c r="I672" s="21">
        <v>930000</v>
      </c>
      <c r="J672" s="71">
        <v>100.148</v>
      </c>
      <c r="K672" s="21">
        <v>931376</v>
      </c>
      <c r="L672" s="21">
        <v>930000</v>
      </c>
      <c r="M672" s="21">
        <v>930000</v>
      </c>
      <c r="N672" s="21"/>
      <c r="O672" s="21"/>
      <c r="P672" s="21"/>
      <c r="Q672" s="21"/>
      <c r="R672" s="22">
        <v>1.85</v>
      </c>
      <c r="S672" s="22">
        <v>1.85</v>
      </c>
      <c r="T672" s="20" t="s">
        <v>4965</v>
      </c>
      <c r="U672" s="21">
        <v>2198</v>
      </c>
      <c r="V672" s="21">
        <v>7886</v>
      </c>
      <c r="W672" s="34">
        <v>41030</v>
      </c>
      <c r="X672" s="34">
        <v>42689</v>
      </c>
      <c r="Y672" s="114" t="s">
        <v>13604</v>
      </c>
      <c r="Z672" s="70" t="s">
        <v>4927</v>
      </c>
      <c r="AA672" s="20" t="s">
        <v>4926</v>
      </c>
      <c r="AB672" s="109"/>
      <c r="AC672" s="19"/>
      <c r="AD672" s="22"/>
      <c r="AE672" s="19"/>
    </row>
    <row r="673" spans="2:31" x14ac:dyDescent="0.2">
      <c r="B673" s="14" t="s">
        <v>16922</v>
      </c>
      <c r="C673" s="33" t="s">
        <v>16921</v>
      </c>
      <c r="D673" s="16" t="s">
        <v>13605</v>
      </c>
      <c r="E673" s="103" t="s">
        <v>26</v>
      </c>
      <c r="F673" s="18" t="s">
        <v>26</v>
      </c>
      <c r="G673" s="111" t="s">
        <v>26</v>
      </c>
      <c r="H673" s="102" t="s">
        <v>323</v>
      </c>
      <c r="I673" s="21">
        <v>1000000</v>
      </c>
      <c r="J673" s="71">
        <v>102.244</v>
      </c>
      <c r="K673" s="21">
        <v>1022440</v>
      </c>
      <c r="L673" s="21">
        <v>1000000</v>
      </c>
      <c r="M673" s="21">
        <v>1000000</v>
      </c>
      <c r="N673" s="21"/>
      <c r="O673" s="21"/>
      <c r="P673" s="21"/>
      <c r="Q673" s="21"/>
      <c r="R673" s="22">
        <v>3.1</v>
      </c>
      <c r="S673" s="22">
        <v>3.1</v>
      </c>
      <c r="T673" s="20" t="s">
        <v>4965</v>
      </c>
      <c r="U673" s="21">
        <v>3961</v>
      </c>
      <c r="V673" s="21">
        <v>14208</v>
      </c>
      <c r="W673" s="34">
        <v>41029</v>
      </c>
      <c r="X673" s="34">
        <v>44150</v>
      </c>
      <c r="Y673" s="114" t="s">
        <v>13604</v>
      </c>
      <c r="Z673" s="70" t="s">
        <v>4927</v>
      </c>
      <c r="AA673" s="20" t="s">
        <v>4926</v>
      </c>
      <c r="AB673" s="109"/>
      <c r="AC673" s="19"/>
      <c r="AD673" s="22"/>
      <c r="AE673" s="19"/>
    </row>
    <row r="674" spans="2:31" x14ac:dyDescent="0.2">
      <c r="B674" s="14" t="s">
        <v>16920</v>
      </c>
      <c r="C674" s="33" t="s">
        <v>16919</v>
      </c>
      <c r="D674" s="16" t="s">
        <v>13605</v>
      </c>
      <c r="E674" s="103" t="s">
        <v>26</v>
      </c>
      <c r="F674" s="18" t="s">
        <v>26</v>
      </c>
      <c r="G674" s="111" t="s">
        <v>26</v>
      </c>
      <c r="H674" s="102" t="s">
        <v>323</v>
      </c>
      <c r="I674" s="21">
        <v>3110000</v>
      </c>
      <c r="J674" s="71">
        <v>103.819</v>
      </c>
      <c r="K674" s="21">
        <v>3228771</v>
      </c>
      <c r="L674" s="21">
        <v>3110000</v>
      </c>
      <c r="M674" s="21">
        <v>3110000</v>
      </c>
      <c r="N674" s="21"/>
      <c r="O674" s="21"/>
      <c r="P674" s="21"/>
      <c r="Q674" s="21"/>
      <c r="R674" s="22">
        <v>3.3</v>
      </c>
      <c r="S674" s="22">
        <v>3.3</v>
      </c>
      <c r="T674" s="20" t="s">
        <v>4965</v>
      </c>
      <c r="U674" s="21">
        <v>13114</v>
      </c>
      <c r="V674" s="21">
        <v>47039</v>
      </c>
      <c r="W674" s="34">
        <v>41029</v>
      </c>
      <c r="X674" s="34">
        <v>44515</v>
      </c>
      <c r="Y674" s="114" t="s">
        <v>13604</v>
      </c>
      <c r="Z674" s="70" t="s">
        <v>4927</v>
      </c>
      <c r="AA674" s="20" t="s">
        <v>4926</v>
      </c>
      <c r="AB674" s="109"/>
      <c r="AC674" s="19"/>
      <c r="AD674" s="22"/>
      <c r="AE674" s="19"/>
    </row>
    <row r="675" spans="2:31" x14ac:dyDescent="0.2">
      <c r="B675" s="14" t="s">
        <v>16918</v>
      </c>
      <c r="C675" s="33" t="s">
        <v>16917</v>
      </c>
      <c r="D675" s="16" t="s">
        <v>16910</v>
      </c>
      <c r="E675" s="103" t="s">
        <v>26</v>
      </c>
      <c r="F675" s="18" t="s">
        <v>26</v>
      </c>
      <c r="G675" s="111" t="s">
        <v>26</v>
      </c>
      <c r="H675" s="102" t="s">
        <v>323</v>
      </c>
      <c r="I675" s="21">
        <v>1628303</v>
      </c>
      <c r="J675" s="71">
        <v>102.15</v>
      </c>
      <c r="K675" s="21">
        <v>1562895</v>
      </c>
      <c r="L675" s="21">
        <v>1530000</v>
      </c>
      <c r="M675" s="21">
        <v>1549709</v>
      </c>
      <c r="N675" s="21"/>
      <c r="O675" s="21">
        <v>-26286</v>
      </c>
      <c r="P675" s="21"/>
      <c r="Q675" s="21"/>
      <c r="R675" s="22">
        <v>4</v>
      </c>
      <c r="S675" s="22">
        <v>2.25</v>
      </c>
      <c r="T675" s="20" t="s">
        <v>4949</v>
      </c>
      <c r="U675" s="21">
        <v>15300</v>
      </c>
      <c r="V675" s="21">
        <v>61200</v>
      </c>
      <c r="W675" s="34">
        <v>40116</v>
      </c>
      <c r="X675" s="34">
        <v>41548</v>
      </c>
      <c r="Y675" s="114" t="s">
        <v>16078</v>
      </c>
      <c r="Z675" s="70" t="s">
        <v>4927</v>
      </c>
      <c r="AA675" s="20" t="s">
        <v>4926</v>
      </c>
      <c r="AB675" s="109"/>
      <c r="AC675" s="19"/>
      <c r="AD675" s="22"/>
      <c r="AE675" s="19"/>
    </row>
    <row r="676" spans="2:31" x14ac:dyDescent="0.2">
      <c r="B676" s="14" t="s">
        <v>16916</v>
      </c>
      <c r="C676" s="33" t="s">
        <v>16915</v>
      </c>
      <c r="D676" s="16" t="s">
        <v>16910</v>
      </c>
      <c r="E676" s="103" t="s">
        <v>26</v>
      </c>
      <c r="F676" s="18" t="s">
        <v>26</v>
      </c>
      <c r="G676" s="111" t="s">
        <v>26</v>
      </c>
      <c r="H676" s="102" t="s">
        <v>323</v>
      </c>
      <c r="I676" s="21">
        <v>1488864</v>
      </c>
      <c r="J676" s="71">
        <v>104.739</v>
      </c>
      <c r="K676" s="21">
        <v>1471583</v>
      </c>
      <c r="L676" s="21">
        <v>1405000</v>
      </c>
      <c r="M676" s="21">
        <v>1436434</v>
      </c>
      <c r="N676" s="21"/>
      <c r="O676" s="21">
        <v>-17581</v>
      </c>
      <c r="P676" s="21"/>
      <c r="Q676" s="21"/>
      <c r="R676" s="22">
        <v>4</v>
      </c>
      <c r="S676" s="22">
        <v>2.68</v>
      </c>
      <c r="T676" s="20" t="s">
        <v>4949</v>
      </c>
      <c r="U676" s="21">
        <v>14050</v>
      </c>
      <c r="V676" s="21">
        <v>56200</v>
      </c>
      <c r="W676" s="34">
        <v>40116</v>
      </c>
      <c r="X676" s="34">
        <v>41913</v>
      </c>
      <c r="Y676" s="114" t="s">
        <v>16078</v>
      </c>
      <c r="Z676" s="70" t="s">
        <v>4927</v>
      </c>
      <c r="AA676" s="20" t="s">
        <v>4926</v>
      </c>
      <c r="AB676" s="109"/>
      <c r="AC676" s="19"/>
      <c r="AD676" s="22"/>
      <c r="AE676" s="19"/>
    </row>
    <row r="677" spans="2:31" x14ac:dyDescent="0.2">
      <c r="B677" s="14" t="s">
        <v>16914</v>
      </c>
      <c r="C677" s="33" t="s">
        <v>16913</v>
      </c>
      <c r="D677" s="16" t="s">
        <v>16910</v>
      </c>
      <c r="E677" s="103" t="s">
        <v>26</v>
      </c>
      <c r="F677" s="18" t="s">
        <v>26</v>
      </c>
      <c r="G677" s="111" t="s">
        <v>26</v>
      </c>
      <c r="H677" s="102" t="s">
        <v>323</v>
      </c>
      <c r="I677" s="21">
        <v>2257440</v>
      </c>
      <c r="J677" s="71">
        <v>110.874</v>
      </c>
      <c r="K677" s="21">
        <v>2350529</v>
      </c>
      <c r="L677" s="21">
        <v>2120000</v>
      </c>
      <c r="M677" s="21">
        <v>2199103</v>
      </c>
      <c r="N677" s="21"/>
      <c r="O677" s="21">
        <v>-19538</v>
      </c>
      <c r="P677" s="21"/>
      <c r="Q677" s="21"/>
      <c r="R677" s="22">
        <v>4.5</v>
      </c>
      <c r="S677" s="22">
        <v>3.43</v>
      </c>
      <c r="T677" s="20" t="s">
        <v>4949</v>
      </c>
      <c r="U677" s="21">
        <v>23850</v>
      </c>
      <c r="V677" s="21">
        <v>95400</v>
      </c>
      <c r="W677" s="34">
        <v>40116</v>
      </c>
      <c r="X677" s="34">
        <v>42644</v>
      </c>
      <c r="Y677" s="114" t="s">
        <v>16078</v>
      </c>
      <c r="Z677" s="70" t="s">
        <v>4927</v>
      </c>
      <c r="AA677" s="20" t="s">
        <v>4926</v>
      </c>
      <c r="AB677" s="109"/>
      <c r="AC677" s="19"/>
      <c r="AD677" s="22"/>
      <c r="AE677" s="19"/>
    </row>
    <row r="678" spans="2:31" x14ac:dyDescent="0.2">
      <c r="B678" s="14" t="s">
        <v>16912</v>
      </c>
      <c r="C678" s="33" t="s">
        <v>16911</v>
      </c>
      <c r="D678" s="16" t="s">
        <v>16910</v>
      </c>
      <c r="E678" s="103" t="s">
        <v>26</v>
      </c>
      <c r="F678" s="18" t="s">
        <v>26</v>
      </c>
      <c r="G678" s="111" t="s">
        <v>26</v>
      </c>
      <c r="H678" s="102" t="s">
        <v>323</v>
      </c>
      <c r="I678" s="21">
        <v>2327808</v>
      </c>
      <c r="J678" s="71">
        <v>113.983</v>
      </c>
      <c r="K678" s="21">
        <v>2467732</v>
      </c>
      <c r="L678" s="21">
        <v>2165000</v>
      </c>
      <c r="M678" s="21">
        <v>2268879</v>
      </c>
      <c r="N678" s="21"/>
      <c r="O678" s="21">
        <v>-17809</v>
      </c>
      <c r="P678" s="21"/>
      <c r="Q678" s="21"/>
      <c r="R678" s="22">
        <v>4.75</v>
      </c>
      <c r="S678" s="22">
        <v>3.64</v>
      </c>
      <c r="T678" s="20" t="s">
        <v>4949</v>
      </c>
      <c r="U678" s="21">
        <v>25709</v>
      </c>
      <c r="V678" s="21">
        <v>102838</v>
      </c>
      <c r="W678" s="34">
        <v>40116</v>
      </c>
      <c r="X678" s="34">
        <v>43009</v>
      </c>
      <c r="Y678" s="114" t="s">
        <v>16078</v>
      </c>
      <c r="Z678" s="70" t="s">
        <v>4927</v>
      </c>
      <c r="AA678" s="20" t="s">
        <v>4926</v>
      </c>
      <c r="AB678" s="109"/>
      <c r="AC678" s="19"/>
      <c r="AD678" s="22"/>
      <c r="AE678" s="19"/>
    </row>
    <row r="679" spans="2:31" x14ac:dyDescent="0.2">
      <c r="B679" s="14" t="s">
        <v>16909</v>
      </c>
      <c r="C679" s="33" t="s">
        <v>16908</v>
      </c>
      <c r="D679" s="16" t="s">
        <v>16907</v>
      </c>
      <c r="E679" s="103" t="s">
        <v>26</v>
      </c>
      <c r="F679" s="18" t="s">
        <v>26</v>
      </c>
      <c r="G679" s="111" t="s">
        <v>26</v>
      </c>
      <c r="H679" s="102" t="s">
        <v>323</v>
      </c>
      <c r="I679" s="21">
        <v>2970643</v>
      </c>
      <c r="J679" s="71">
        <v>106.955</v>
      </c>
      <c r="K679" s="21">
        <v>3187259</v>
      </c>
      <c r="L679" s="21">
        <v>2980000</v>
      </c>
      <c r="M679" s="21">
        <v>2976840</v>
      </c>
      <c r="N679" s="21"/>
      <c r="O679" s="21">
        <v>1155</v>
      </c>
      <c r="P679" s="21"/>
      <c r="Q679" s="21"/>
      <c r="R679" s="22">
        <v>4.125</v>
      </c>
      <c r="S679" s="22">
        <v>4.17</v>
      </c>
      <c r="T679" s="20" t="s">
        <v>85</v>
      </c>
      <c r="U679" s="21">
        <v>61463</v>
      </c>
      <c r="V679" s="21">
        <v>122925</v>
      </c>
      <c r="W679" s="34">
        <v>39202</v>
      </c>
      <c r="X679" s="34">
        <v>42186</v>
      </c>
      <c r="Y679" s="114" t="s">
        <v>16071</v>
      </c>
      <c r="Z679" s="70" t="s">
        <v>4927</v>
      </c>
      <c r="AA679" s="20" t="s">
        <v>4926</v>
      </c>
      <c r="AB679" s="109"/>
      <c r="AC679" s="19"/>
      <c r="AD679" s="22"/>
      <c r="AE679" s="19"/>
    </row>
    <row r="680" spans="2:31" x14ac:dyDescent="0.2">
      <c r="B680" s="14" t="s">
        <v>16906</v>
      </c>
      <c r="C680" s="33" t="s">
        <v>16905</v>
      </c>
      <c r="D680" s="16" t="s">
        <v>13599</v>
      </c>
      <c r="E680" s="103" t="s">
        <v>26</v>
      </c>
      <c r="F680" s="18" t="s">
        <v>26</v>
      </c>
      <c r="G680" s="111" t="s">
        <v>26</v>
      </c>
      <c r="H680" s="102" t="s">
        <v>323</v>
      </c>
      <c r="I680" s="21">
        <v>1345000</v>
      </c>
      <c r="J680" s="71">
        <v>100.012</v>
      </c>
      <c r="K680" s="21">
        <v>1345161</v>
      </c>
      <c r="L680" s="21">
        <v>1345000</v>
      </c>
      <c r="M680" s="21">
        <v>1345000</v>
      </c>
      <c r="N680" s="21"/>
      <c r="O680" s="21"/>
      <c r="P680" s="21"/>
      <c r="Q680" s="21"/>
      <c r="R680" s="22">
        <v>1.1359999999999999</v>
      </c>
      <c r="S680" s="22">
        <v>1.1359999999999999</v>
      </c>
      <c r="T680" s="20" t="s">
        <v>4985</v>
      </c>
      <c r="U680" s="21">
        <v>5433</v>
      </c>
      <c r="V680" s="21"/>
      <c r="W680" s="34">
        <v>41130</v>
      </c>
      <c r="X680" s="34">
        <v>42064</v>
      </c>
      <c r="Y680" s="114" t="s">
        <v>13598</v>
      </c>
      <c r="Z680" s="70" t="s">
        <v>4927</v>
      </c>
      <c r="AA680" s="20" t="s">
        <v>4926</v>
      </c>
      <c r="AB680" s="109"/>
      <c r="AC680" s="19"/>
      <c r="AD680" s="22"/>
      <c r="AE680" s="19"/>
    </row>
    <row r="681" spans="2:31" x14ac:dyDescent="0.2">
      <c r="B681" s="14" t="s">
        <v>16904</v>
      </c>
      <c r="C681" s="33" t="s">
        <v>16903</v>
      </c>
      <c r="D681" s="16" t="s">
        <v>13599</v>
      </c>
      <c r="E681" s="103" t="s">
        <v>26</v>
      </c>
      <c r="F681" s="18" t="s">
        <v>26</v>
      </c>
      <c r="G681" s="111" t="s">
        <v>26</v>
      </c>
      <c r="H681" s="102" t="s">
        <v>323</v>
      </c>
      <c r="I681" s="21">
        <v>1395000</v>
      </c>
      <c r="J681" s="71">
        <v>100.036</v>
      </c>
      <c r="K681" s="21">
        <v>1395502</v>
      </c>
      <c r="L681" s="21">
        <v>1395000</v>
      </c>
      <c r="M681" s="21">
        <v>1395000</v>
      </c>
      <c r="N681" s="21"/>
      <c r="O681" s="21"/>
      <c r="P681" s="21"/>
      <c r="Q681" s="21"/>
      <c r="R681" s="22">
        <v>1.244</v>
      </c>
      <c r="S681" s="22">
        <v>1.244</v>
      </c>
      <c r="T681" s="20" t="s">
        <v>4985</v>
      </c>
      <c r="U681" s="21">
        <v>6170</v>
      </c>
      <c r="V681" s="21"/>
      <c r="W681" s="34">
        <v>41130</v>
      </c>
      <c r="X681" s="34">
        <v>42248</v>
      </c>
      <c r="Y681" s="114" t="s">
        <v>13598</v>
      </c>
      <c r="Z681" s="70" t="s">
        <v>4927</v>
      </c>
      <c r="AA681" s="20" t="s">
        <v>4926</v>
      </c>
      <c r="AB681" s="109"/>
      <c r="AC681" s="19"/>
      <c r="AD681" s="22"/>
      <c r="AE681" s="19"/>
    </row>
    <row r="682" spans="2:31" x14ac:dyDescent="0.2">
      <c r="B682" s="14" t="s">
        <v>16902</v>
      </c>
      <c r="C682" s="33" t="s">
        <v>16901</v>
      </c>
      <c r="D682" s="16" t="s">
        <v>13599</v>
      </c>
      <c r="E682" s="103" t="s">
        <v>26</v>
      </c>
      <c r="F682" s="18" t="s">
        <v>26</v>
      </c>
      <c r="G682" s="111" t="s">
        <v>26</v>
      </c>
      <c r="H682" s="102" t="s">
        <v>323</v>
      </c>
      <c r="I682" s="21">
        <v>1480000</v>
      </c>
      <c r="J682" s="71">
        <v>100.04</v>
      </c>
      <c r="K682" s="21">
        <v>1480592</v>
      </c>
      <c r="L682" s="21">
        <v>1480000</v>
      </c>
      <c r="M682" s="21">
        <v>1480000</v>
      </c>
      <c r="N682" s="21"/>
      <c r="O682" s="21"/>
      <c r="P682" s="21"/>
      <c r="Q682" s="21"/>
      <c r="R682" s="22">
        <v>1.373</v>
      </c>
      <c r="S682" s="22">
        <v>1.373</v>
      </c>
      <c r="T682" s="20" t="s">
        <v>4985</v>
      </c>
      <c r="U682" s="21">
        <v>7225</v>
      </c>
      <c r="V682" s="21"/>
      <c r="W682" s="34">
        <v>41130</v>
      </c>
      <c r="X682" s="34">
        <v>42430</v>
      </c>
      <c r="Y682" s="114" t="s">
        <v>13598</v>
      </c>
      <c r="Z682" s="70" t="s">
        <v>4927</v>
      </c>
      <c r="AA682" s="20" t="s">
        <v>4926</v>
      </c>
      <c r="AB682" s="109"/>
      <c r="AC682" s="31"/>
      <c r="AD682" s="22"/>
      <c r="AE682" s="31"/>
    </row>
    <row r="683" spans="2:31" x14ac:dyDescent="0.2">
      <c r="B683" s="14" t="s">
        <v>16900</v>
      </c>
      <c r="C683" s="33" t="s">
        <v>16899</v>
      </c>
      <c r="D683" s="16" t="s">
        <v>13599</v>
      </c>
      <c r="E683" s="103" t="s">
        <v>26</v>
      </c>
      <c r="F683" s="18" t="s">
        <v>26</v>
      </c>
      <c r="G683" s="111" t="s">
        <v>26</v>
      </c>
      <c r="H683" s="102" t="s">
        <v>323</v>
      </c>
      <c r="I683" s="21">
        <v>1095000</v>
      </c>
      <c r="J683" s="71">
        <v>100.035</v>
      </c>
      <c r="K683" s="21">
        <v>1095383</v>
      </c>
      <c r="L683" s="21">
        <v>1095000</v>
      </c>
      <c r="M683" s="21">
        <v>1095000</v>
      </c>
      <c r="N683" s="21"/>
      <c r="O683" s="21"/>
      <c r="P683" s="21"/>
      <c r="Q683" s="21"/>
      <c r="R683" s="22">
        <v>1.57</v>
      </c>
      <c r="S683" s="22">
        <v>1.57</v>
      </c>
      <c r="T683" s="20" t="s">
        <v>4985</v>
      </c>
      <c r="U683" s="21">
        <v>6113</v>
      </c>
      <c r="V683" s="21"/>
      <c r="W683" s="34">
        <v>41130</v>
      </c>
      <c r="X683" s="34">
        <v>42614</v>
      </c>
      <c r="Y683" s="114" t="s">
        <v>13598</v>
      </c>
      <c r="Z683" s="70" t="s">
        <v>4927</v>
      </c>
      <c r="AA683" s="20" t="s">
        <v>4926</v>
      </c>
      <c r="AB683" s="109"/>
      <c r="AC683" s="19"/>
      <c r="AD683" s="22"/>
      <c r="AE683" s="19"/>
    </row>
    <row r="684" spans="2:31" x14ac:dyDescent="0.2">
      <c r="B684" s="14" t="s">
        <v>16898</v>
      </c>
      <c r="C684" s="33" t="s">
        <v>16897</v>
      </c>
      <c r="D684" s="16" t="s">
        <v>13599</v>
      </c>
      <c r="E684" s="103" t="s">
        <v>26</v>
      </c>
      <c r="F684" s="18" t="s">
        <v>26</v>
      </c>
      <c r="G684" s="111" t="s">
        <v>26</v>
      </c>
      <c r="H684" s="102" t="s">
        <v>323</v>
      </c>
      <c r="I684" s="21">
        <v>1075000</v>
      </c>
      <c r="J684" s="71">
        <v>100.36</v>
      </c>
      <c r="K684" s="21">
        <v>1078870</v>
      </c>
      <c r="L684" s="21">
        <v>1075000</v>
      </c>
      <c r="M684" s="21">
        <v>1075000</v>
      </c>
      <c r="N684" s="21"/>
      <c r="O684" s="21"/>
      <c r="P684" s="21"/>
      <c r="Q684" s="21"/>
      <c r="R684" s="22">
        <v>2.0139999999999998</v>
      </c>
      <c r="S684" s="22">
        <v>2.0139999999999998</v>
      </c>
      <c r="T684" s="20" t="s">
        <v>4985</v>
      </c>
      <c r="U684" s="21">
        <v>7698</v>
      </c>
      <c r="V684" s="21"/>
      <c r="W684" s="34">
        <v>41130</v>
      </c>
      <c r="X684" s="34">
        <v>42979</v>
      </c>
      <c r="Y684" s="114" t="s">
        <v>13598</v>
      </c>
      <c r="Z684" s="70" t="s">
        <v>4927</v>
      </c>
      <c r="AA684" s="20" t="s">
        <v>4926</v>
      </c>
      <c r="AB684" s="109"/>
      <c r="AC684" s="19"/>
      <c r="AD684" s="22"/>
      <c r="AE684" s="19"/>
    </row>
    <row r="685" spans="2:31" x14ac:dyDescent="0.2">
      <c r="B685" s="14" t="s">
        <v>16896</v>
      </c>
      <c r="C685" s="33" t="s">
        <v>16895</v>
      </c>
      <c r="D685" s="16" t="s">
        <v>16894</v>
      </c>
      <c r="E685" s="103" t="s">
        <v>26</v>
      </c>
      <c r="F685" s="18" t="s">
        <v>26</v>
      </c>
      <c r="G685" s="111" t="s">
        <v>26</v>
      </c>
      <c r="H685" s="102" t="s">
        <v>323</v>
      </c>
      <c r="I685" s="21">
        <v>10209851</v>
      </c>
      <c r="J685" s="71">
        <v>100.233</v>
      </c>
      <c r="K685" s="21">
        <v>10208731</v>
      </c>
      <c r="L685" s="21">
        <v>10185000</v>
      </c>
      <c r="M685" s="21">
        <v>10208669</v>
      </c>
      <c r="N685" s="21"/>
      <c r="O685" s="21">
        <v>-1182</v>
      </c>
      <c r="P685" s="21"/>
      <c r="Q685" s="21"/>
      <c r="R685" s="22">
        <v>1.25</v>
      </c>
      <c r="S685" s="22">
        <v>1.18</v>
      </c>
      <c r="T685" s="20" t="s">
        <v>89</v>
      </c>
      <c r="U685" s="21">
        <v>21572</v>
      </c>
      <c r="V685" s="21"/>
      <c r="W685" s="34">
        <v>41199</v>
      </c>
      <c r="X685" s="34">
        <v>42522</v>
      </c>
      <c r="Y685" s="114" t="s">
        <v>13598</v>
      </c>
      <c r="Z685" s="70" t="s">
        <v>4927</v>
      </c>
      <c r="AA685" s="20" t="s">
        <v>4926</v>
      </c>
      <c r="AB685" s="109"/>
      <c r="AC685" s="19"/>
      <c r="AD685" s="22"/>
      <c r="AE685" s="19"/>
    </row>
    <row r="686" spans="2:31" x14ac:dyDescent="0.2">
      <c r="B686" s="14" t="s">
        <v>16893</v>
      </c>
      <c r="C686" s="33" t="s">
        <v>16892</v>
      </c>
      <c r="D686" s="16" t="s">
        <v>16891</v>
      </c>
      <c r="E686" s="103" t="s">
        <v>26</v>
      </c>
      <c r="F686" s="18" t="s">
        <v>26</v>
      </c>
      <c r="G686" s="111" t="s">
        <v>26</v>
      </c>
      <c r="H686" s="102" t="s">
        <v>334</v>
      </c>
      <c r="I686" s="21">
        <v>498485</v>
      </c>
      <c r="J686" s="71">
        <v>101.81399999999999</v>
      </c>
      <c r="K686" s="21">
        <v>509070</v>
      </c>
      <c r="L686" s="21">
        <v>500000</v>
      </c>
      <c r="M686" s="21">
        <v>499853</v>
      </c>
      <c r="N686" s="21"/>
      <c r="O686" s="21">
        <v>253</v>
      </c>
      <c r="P686" s="21"/>
      <c r="Q686" s="21"/>
      <c r="R686" s="22">
        <v>4.25</v>
      </c>
      <c r="S686" s="22">
        <v>4.3099999999999996</v>
      </c>
      <c r="T686" s="20" t="s">
        <v>85</v>
      </c>
      <c r="U686" s="21">
        <v>10625</v>
      </c>
      <c r="V686" s="21">
        <v>21250</v>
      </c>
      <c r="W686" s="34">
        <v>39379</v>
      </c>
      <c r="X686" s="34">
        <v>41456</v>
      </c>
      <c r="Y686" s="114" t="s">
        <v>13598</v>
      </c>
      <c r="Z686" s="70" t="s">
        <v>4927</v>
      </c>
      <c r="AA686" s="20" t="s">
        <v>4926</v>
      </c>
      <c r="AB686" s="109"/>
      <c r="AC686" s="19"/>
      <c r="AD686" s="22"/>
      <c r="AE686" s="19"/>
    </row>
    <row r="687" spans="2:31" x14ac:dyDescent="0.2">
      <c r="B687" s="14" t="s">
        <v>16890</v>
      </c>
      <c r="C687" s="33" t="s">
        <v>16889</v>
      </c>
      <c r="D687" s="16" t="s">
        <v>16888</v>
      </c>
      <c r="E687" s="103" t="s">
        <v>26</v>
      </c>
      <c r="F687" s="18" t="s">
        <v>26</v>
      </c>
      <c r="G687" s="111" t="s">
        <v>590</v>
      </c>
      <c r="H687" s="102" t="s">
        <v>323</v>
      </c>
      <c r="I687" s="21">
        <v>20000000</v>
      </c>
      <c r="J687" s="71">
        <v>130.31</v>
      </c>
      <c r="K687" s="21">
        <v>26062000</v>
      </c>
      <c r="L687" s="21">
        <v>20000000</v>
      </c>
      <c r="M687" s="21">
        <v>20000000</v>
      </c>
      <c r="N687" s="21"/>
      <c r="O687" s="21"/>
      <c r="P687" s="21"/>
      <c r="Q687" s="21"/>
      <c r="R687" s="22">
        <v>5.8689999999999998</v>
      </c>
      <c r="S687" s="22">
        <v>5.8689999999999998</v>
      </c>
      <c r="T687" s="20" t="s">
        <v>85</v>
      </c>
      <c r="U687" s="21">
        <v>586900</v>
      </c>
      <c r="V687" s="21">
        <v>1173800</v>
      </c>
      <c r="W687" s="34">
        <v>40514</v>
      </c>
      <c r="X687" s="34">
        <v>51318</v>
      </c>
      <c r="Y687" s="114" t="s">
        <v>13586</v>
      </c>
      <c r="Z687" s="70" t="s">
        <v>4927</v>
      </c>
      <c r="AA687" s="20" t="s">
        <v>4926</v>
      </c>
      <c r="AB687" s="109"/>
      <c r="AC687" s="31"/>
      <c r="AD687" s="22"/>
      <c r="AE687" s="31"/>
    </row>
    <row r="688" spans="2:31" x14ac:dyDescent="0.2">
      <c r="B688" s="14" t="s">
        <v>16887</v>
      </c>
      <c r="C688" s="33" t="s">
        <v>16886</v>
      </c>
      <c r="D688" s="16" t="s">
        <v>16885</v>
      </c>
      <c r="E688" s="103" t="s">
        <v>26</v>
      </c>
      <c r="F688" s="18" t="s">
        <v>26</v>
      </c>
      <c r="G688" s="111" t="s">
        <v>26</v>
      </c>
      <c r="H688" s="102" t="s">
        <v>323</v>
      </c>
      <c r="I688" s="21">
        <v>9107120</v>
      </c>
      <c r="J688" s="71">
        <v>123.607</v>
      </c>
      <c r="K688" s="21">
        <v>9888560</v>
      </c>
      <c r="L688" s="21">
        <v>8000000</v>
      </c>
      <c r="M688" s="21">
        <v>8488342</v>
      </c>
      <c r="N688" s="21"/>
      <c r="O688" s="21">
        <v>-76192</v>
      </c>
      <c r="P688" s="21"/>
      <c r="Q688" s="21"/>
      <c r="R688" s="22">
        <v>5.5</v>
      </c>
      <c r="S688" s="22">
        <v>4.26</v>
      </c>
      <c r="T688" s="20" t="s">
        <v>118</v>
      </c>
      <c r="U688" s="21">
        <v>183333</v>
      </c>
      <c r="V688" s="21">
        <v>440000</v>
      </c>
      <c r="W688" s="34">
        <v>37713</v>
      </c>
      <c r="X688" s="34">
        <v>43313</v>
      </c>
      <c r="Y688" s="114" t="s">
        <v>13586</v>
      </c>
      <c r="Z688" s="70" t="s">
        <v>4927</v>
      </c>
      <c r="AA688" s="20" t="s">
        <v>4926</v>
      </c>
      <c r="AB688" s="109"/>
      <c r="AC688" s="19"/>
      <c r="AD688" s="22"/>
      <c r="AE688" s="19"/>
    </row>
    <row r="689" spans="2:31" x14ac:dyDescent="0.2">
      <c r="B689" s="14" t="s">
        <v>16884</v>
      </c>
      <c r="C689" s="33" t="s">
        <v>16883</v>
      </c>
      <c r="D689" s="16" t="s">
        <v>16878</v>
      </c>
      <c r="E689" s="103" t="s">
        <v>5057</v>
      </c>
      <c r="F689" s="18" t="s">
        <v>26</v>
      </c>
      <c r="G689" s="111" t="s">
        <v>26</v>
      </c>
      <c r="H689" s="102" t="s">
        <v>323</v>
      </c>
      <c r="I689" s="21">
        <v>10074100</v>
      </c>
      <c r="J689" s="71">
        <v>105.919</v>
      </c>
      <c r="K689" s="21">
        <v>10591900</v>
      </c>
      <c r="L689" s="21">
        <v>10000000</v>
      </c>
      <c r="M689" s="21">
        <v>10046278</v>
      </c>
      <c r="N689" s="21"/>
      <c r="O689" s="21">
        <v>-13744</v>
      </c>
      <c r="P689" s="21"/>
      <c r="Q689" s="21"/>
      <c r="R689" s="22">
        <v>3</v>
      </c>
      <c r="S689" s="22">
        <v>2.84</v>
      </c>
      <c r="T689" s="20" t="s">
        <v>85</v>
      </c>
      <c r="U689" s="21">
        <v>150000</v>
      </c>
      <c r="V689" s="21">
        <v>300000</v>
      </c>
      <c r="W689" s="34">
        <v>40550</v>
      </c>
      <c r="X689" s="34">
        <v>49491</v>
      </c>
      <c r="Y689" s="114" t="s">
        <v>13586</v>
      </c>
      <c r="Z689" s="70" t="s">
        <v>4927</v>
      </c>
      <c r="AA689" s="20" t="s">
        <v>4926</v>
      </c>
      <c r="AB689" s="109"/>
      <c r="AC689" s="19"/>
      <c r="AD689" s="22"/>
      <c r="AE689" s="28">
        <v>42383</v>
      </c>
    </row>
    <row r="690" spans="2:31" x14ac:dyDescent="0.2">
      <c r="B690" s="14" t="s">
        <v>16882</v>
      </c>
      <c r="C690" s="33" t="s">
        <v>16881</v>
      </c>
      <c r="D690" s="16" t="s">
        <v>16878</v>
      </c>
      <c r="E690" s="103" t="s">
        <v>26</v>
      </c>
      <c r="F690" s="18" t="s">
        <v>26</v>
      </c>
      <c r="G690" s="111" t="s">
        <v>26</v>
      </c>
      <c r="H690" s="102" t="s">
        <v>323</v>
      </c>
      <c r="I690" s="21">
        <v>3835370</v>
      </c>
      <c r="J690" s="71">
        <v>117.72199999999999</v>
      </c>
      <c r="K690" s="21">
        <v>4120270</v>
      </c>
      <c r="L690" s="21">
        <v>3500000</v>
      </c>
      <c r="M690" s="21">
        <v>3749352</v>
      </c>
      <c r="N690" s="21"/>
      <c r="O690" s="21">
        <v>-42657</v>
      </c>
      <c r="P690" s="21"/>
      <c r="Q690" s="21"/>
      <c r="R690" s="22">
        <v>5</v>
      </c>
      <c r="S690" s="22">
        <v>3.45</v>
      </c>
      <c r="T690" s="20" t="s">
        <v>85</v>
      </c>
      <c r="U690" s="21">
        <v>87500</v>
      </c>
      <c r="V690" s="21">
        <v>175000</v>
      </c>
      <c r="W690" s="34">
        <v>40550</v>
      </c>
      <c r="X690" s="34">
        <v>48030</v>
      </c>
      <c r="Y690" s="114" t="s">
        <v>13586</v>
      </c>
      <c r="Z690" s="70" t="s">
        <v>4927</v>
      </c>
      <c r="AA690" s="20" t="s">
        <v>4926</v>
      </c>
      <c r="AB690" s="109"/>
      <c r="AC690" s="19"/>
      <c r="AD690" s="22"/>
      <c r="AE690" s="28">
        <v>43118</v>
      </c>
    </row>
    <row r="691" spans="2:31" x14ac:dyDescent="0.2">
      <c r="B691" s="14" t="s">
        <v>16880</v>
      </c>
      <c r="C691" s="33" t="s">
        <v>16879</v>
      </c>
      <c r="D691" s="16" t="s">
        <v>16878</v>
      </c>
      <c r="E691" s="103" t="s">
        <v>26</v>
      </c>
      <c r="F691" s="18" t="s">
        <v>26</v>
      </c>
      <c r="G691" s="111" t="s">
        <v>26</v>
      </c>
      <c r="H691" s="102" t="s">
        <v>323</v>
      </c>
      <c r="I691" s="21">
        <v>10646895</v>
      </c>
      <c r="J691" s="71">
        <v>106.726</v>
      </c>
      <c r="K691" s="21">
        <v>11206230</v>
      </c>
      <c r="L691" s="21">
        <v>10500000</v>
      </c>
      <c r="M691" s="21">
        <v>10593726</v>
      </c>
      <c r="N691" s="21"/>
      <c r="O691" s="21">
        <v>-27643</v>
      </c>
      <c r="P691" s="21"/>
      <c r="Q691" s="21"/>
      <c r="R691" s="22">
        <v>3</v>
      </c>
      <c r="S691" s="22">
        <v>2.7</v>
      </c>
      <c r="T691" s="20" t="s">
        <v>118</v>
      </c>
      <c r="U691" s="21">
        <v>119000</v>
      </c>
      <c r="V691" s="21">
        <v>315000</v>
      </c>
      <c r="W691" s="34">
        <v>40570</v>
      </c>
      <c r="X691" s="34">
        <v>49720</v>
      </c>
      <c r="Y691" s="114" t="s">
        <v>13586</v>
      </c>
      <c r="Z691" s="70" t="s">
        <v>4927</v>
      </c>
      <c r="AA691" s="20" t="s">
        <v>4926</v>
      </c>
      <c r="AB691" s="109"/>
      <c r="AC691" s="19"/>
      <c r="AD691" s="22"/>
      <c r="AE691" s="28">
        <v>42416</v>
      </c>
    </row>
    <row r="692" spans="2:31" x14ac:dyDescent="0.2">
      <c r="B692" s="14" t="s">
        <v>16877</v>
      </c>
      <c r="C692" s="33" t="s">
        <v>16876</v>
      </c>
      <c r="D692" s="16" t="s">
        <v>16867</v>
      </c>
      <c r="E692" s="103" t="s">
        <v>26</v>
      </c>
      <c r="F692" s="18" t="s">
        <v>26</v>
      </c>
      <c r="G692" s="111" t="s">
        <v>26</v>
      </c>
      <c r="H692" s="102" t="s">
        <v>323</v>
      </c>
      <c r="I692" s="21">
        <v>5231550</v>
      </c>
      <c r="J692" s="71">
        <v>101.992</v>
      </c>
      <c r="K692" s="21">
        <v>5099600</v>
      </c>
      <c r="L692" s="21">
        <v>5000000</v>
      </c>
      <c r="M692" s="21">
        <v>5025000</v>
      </c>
      <c r="N692" s="21"/>
      <c r="O692" s="21">
        <v>-45707</v>
      </c>
      <c r="P692" s="21"/>
      <c r="Q692" s="21"/>
      <c r="R692" s="22">
        <v>5</v>
      </c>
      <c r="S692" s="22">
        <v>3.98</v>
      </c>
      <c r="T692" s="20" t="s">
        <v>85</v>
      </c>
      <c r="U692" s="21">
        <v>125000</v>
      </c>
      <c r="V692" s="21">
        <v>250000</v>
      </c>
      <c r="W692" s="34">
        <v>39590</v>
      </c>
      <c r="X692" s="34">
        <v>41456</v>
      </c>
      <c r="Y692" s="114" t="s">
        <v>13586</v>
      </c>
      <c r="Z692" s="70" t="s">
        <v>4927</v>
      </c>
      <c r="AA692" s="20" t="s">
        <v>4926</v>
      </c>
      <c r="AB692" s="109"/>
      <c r="AC692" s="19"/>
      <c r="AD692" s="22"/>
      <c r="AE692" s="19"/>
    </row>
    <row r="693" spans="2:31" x14ac:dyDescent="0.2">
      <c r="B693" s="14" t="s">
        <v>16875</v>
      </c>
      <c r="C693" s="33" t="s">
        <v>16874</v>
      </c>
      <c r="D693" s="16" t="s">
        <v>16867</v>
      </c>
      <c r="E693" s="103" t="s">
        <v>26</v>
      </c>
      <c r="F693" s="18" t="s">
        <v>26</v>
      </c>
      <c r="G693" s="111" t="s">
        <v>26</v>
      </c>
      <c r="H693" s="102" t="s">
        <v>334</v>
      </c>
      <c r="I693" s="21">
        <v>894609</v>
      </c>
      <c r="J693" s="71">
        <v>102.208</v>
      </c>
      <c r="K693" s="21">
        <v>884099</v>
      </c>
      <c r="L693" s="21">
        <v>865000</v>
      </c>
      <c r="M693" s="21">
        <v>867819</v>
      </c>
      <c r="N693" s="21"/>
      <c r="O693" s="21">
        <v>-4994</v>
      </c>
      <c r="P693" s="21"/>
      <c r="Q693" s="21"/>
      <c r="R693" s="22">
        <v>5</v>
      </c>
      <c r="S693" s="22">
        <v>4.38</v>
      </c>
      <c r="T693" s="20" t="s">
        <v>85</v>
      </c>
      <c r="U693" s="21">
        <v>19943</v>
      </c>
      <c r="V693" s="21">
        <v>43250</v>
      </c>
      <c r="W693" s="34">
        <v>39121</v>
      </c>
      <c r="X693" s="34">
        <v>41470</v>
      </c>
      <c r="Y693" s="114" t="s">
        <v>13586</v>
      </c>
      <c r="Z693" s="70" t="s">
        <v>4927</v>
      </c>
      <c r="AA693" s="20" t="s">
        <v>4926</v>
      </c>
      <c r="AB693" s="109"/>
      <c r="AC693" s="19"/>
      <c r="AD693" s="22"/>
      <c r="AE693" s="19"/>
    </row>
    <row r="694" spans="2:31" x14ac:dyDescent="0.2">
      <c r="B694" s="14" t="s">
        <v>16873</v>
      </c>
      <c r="C694" s="33" t="s">
        <v>16872</v>
      </c>
      <c r="D694" s="16" t="s">
        <v>16867</v>
      </c>
      <c r="E694" s="103" t="s">
        <v>26</v>
      </c>
      <c r="F694" s="18" t="s">
        <v>26</v>
      </c>
      <c r="G694" s="111" t="s">
        <v>26</v>
      </c>
      <c r="H694" s="102" t="s">
        <v>334</v>
      </c>
      <c r="I694" s="21">
        <v>943543</v>
      </c>
      <c r="J694" s="71">
        <v>105.57299999999999</v>
      </c>
      <c r="K694" s="21">
        <v>960714</v>
      </c>
      <c r="L694" s="21">
        <v>910000</v>
      </c>
      <c r="M694" s="21">
        <v>917897</v>
      </c>
      <c r="N694" s="21"/>
      <c r="O694" s="21">
        <v>-4784</v>
      </c>
      <c r="P694" s="21"/>
      <c r="Q694" s="21"/>
      <c r="R694" s="22">
        <v>5</v>
      </c>
      <c r="S694" s="22">
        <v>4.41</v>
      </c>
      <c r="T694" s="20" t="s">
        <v>85</v>
      </c>
      <c r="U694" s="21">
        <v>20981</v>
      </c>
      <c r="V694" s="21">
        <v>45500</v>
      </c>
      <c r="W694" s="34">
        <v>39121</v>
      </c>
      <c r="X694" s="34">
        <v>41835</v>
      </c>
      <c r="Y694" s="114" t="s">
        <v>13586</v>
      </c>
      <c r="Z694" s="70" t="s">
        <v>4927</v>
      </c>
      <c r="AA694" s="20" t="s">
        <v>4926</v>
      </c>
      <c r="AB694" s="109"/>
      <c r="AC694" s="31"/>
      <c r="AD694" s="22"/>
      <c r="AE694" s="31"/>
    </row>
    <row r="695" spans="2:31" x14ac:dyDescent="0.2">
      <c r="B695" s="14" t="s">
        <v>16871</v>
      </c>
      <c r="C695" s="33" t="s">
        <v>16870</v>
      </c>
      <c r="D695" s="16" t="s">
        <v>16867</v>
      </c>
      <c r="E695" s="103" t="s">
        <v>26</v>
      </c>
      <c r="F695" s="18" t="s">
        <v>26</v>
      </c>
      <c r="G695" s="111" t="s">
        <v>26</v>
      </c>
      <c r="H695" s="102" t="s">
        <v>334</v>
      </c>
      <c r="I695" s="21">
        <v>992111</v>
      </c>
      <c r="J695" s="71">
        <v>108.113</v>
      </c>
      <c r="K695" s="21">
        <v>1032479</v>
      </c>
      <c r="L695" s="21">
        <v>955000</v>
      </c>
      <c r="M695" s="21">
        <v>967700</v>
      </c>
      <c r="N695" s="21"/>
      <c r="O695" s="21">
        <v>-4556</v>
      </c>
      <c r="P695" s="21"/>
      <c r="Q695" s="21"/>
      <c r="R695" s="22">
        <v>5</v>
      </c>
      <c r="S695" s="22">
        <v>4.4400000000000004</v>
      </c>
      <c r="T695" s="20" t="s">
        <v>85</v>
      </c>
      <c r="U695" s="21">
        <v>22018</v>
      </c>
      <c r="V695" s="21">
        <v>47750</v>
      </c>
      <c r="W695" s="34">
        <v>39121</v>
      </c>
      <c r="X695" s="34">
        <v>42200</v>
      </c>
      <c r="Y695" s="114" t="s">
        <v>13586</v>
      </c>
      <c r="Z695" s="70" t="s">
        <v>4927</v>
      </c>
      <c r="AA695" s="20" t="s">
        <v>4926</v>
      </c>
      <c r="AB695" s="109"/>
      <c r="AC695" s="19"/>
      <c r="AD695" s="22"/>
      <c r="AE695" s="19"/>
    </row>
    <row r="696" spans="2:31" x14ac:dyDescent="0.2">
      <c r="B696" s="14" t="s">
        <v>16869</v>
      </c>
      <c r="C696" s="33" t="s">
        <v>16868</v>
      </c>
      <c r="D696" s="16" t="s">
        <v>16867</v>
      </c>
      <c r="E696" s="103" t="s">
        <v>26</v>
      </c>
      <c r="F696" s="18" t="s">
        <v>26</v>
      </c>
      <c r="G696" s="111" t="s">
        <v>26</v>
      </c>
      <c r="H696" s="102" t="s">
        <v>334</v>
      </c>
      <c r="I696" s="21">
        <v>1024666</v>
      </c>
      <c r="J696" s="71">
        <v>109.782</v>
      </c>
      <c r="K696" s="21">
        <v>1081353</v>
      </c>
      <c r="L696" s="21">
        <v>985000</v>
      </c>
      <c r="M696" s="21">
        <v>1001908</v>
      </c>
      <c r="N696" s="21"/>
      <c r="O696" s="21">
        <v>-4252</v>
      </c>
      <c r="P696" s="21"/>
      <c r="Q696" s="21"/>
      <c r="R696" s="22">
        <v>5</v>
      </c>
      <c r="S696" s="22">
        <v>4.47</v>
      </c>
      <c r="T696" s="20" t="s">
        <v>85</v>
      </c>
      <c r="U696" s="21">
        <v>22710</v>
      </c>
      <c r="V696" s="21">
        <v>49250</v>
      </c>
      <c r="W696" s="34">
        <v>39121</v>
      </c>
      <c r="X696" s="34">
        <v>42566</v>
      </c>
      <c r="Y696" s="114" t="s">
        <v>13586</v>
      </c>
      <c r="Z696" s="70" t="s">
        <v>4927</v>
      </c>
      <c r="AA696" s="20" t="s">
        <v>4926</v>
      </c>
      <c r="AB696" s="109"/>
      <c r="AC696" s="31"/>
      <c r="AD696" s="22"/>
      <c r="AE696" s="31"/>
    </row>
    <row r="697" spans="2:31" x14ac:dyDescent="0.2">
      <c r="B697" s="14" t="s">
        <v>16866</v>
      </c>
      <c r="C697" s="33" t="s">
        <v>16865</v>
      </c>
      <c r="D697" s="16" t="s">
        <v>13587</v>
      </c>
      <c r="E697" s="103" t="s">
        <v>26</v>
      </c>
      <c r="F697" s="18" t="s">
        <v>26</v>
      </c>
      <c r="G697" s="111" t="s">
        <v>26</v>
      </c>
      <c r="H697" s="102" t="s">
        <v>323</v>
      </c>
      <c r="I697" s="21">
        <v>675000</v>
      </c>
      <c r="J697" s="71">
        <v>99.867999999999995</v>
      </c>
      <c r="K697" s="21">
        <v>674109</v>
      </c>
      <c r="L697" s="21">
        <v>675000</v>
      </c>
      <c r="M697" s="21">
        <v>675000</v>
      </c>
      <c r="N697" s="21"/>
      <c r="O697" s="21"/>
      <c r="P697" s="21"/>
      <c r="Q697" s="21"/>
      <c r="R697" s="22">
        <v>0.76</v>
      </c>
      <c r="S697" s="22">
        <v>0.76</v>
      </c>
      <c r="T697" s="20" t="s">
        <v>89</v>
      </c>
      <c r="U697" s="21">
        <v>428</v>
      </c>
      <c r="V697" s="21">
        <v>1012</v>
      </c>
      <c r="W697" s="34">
        <v>41166</v>
      </c>
      <c r="X697" s="34">
        <v>41974</v>
      </c>
      <c r="Y697" s="114" t="s">
        <v>13586</v>
      </c>
      <c r="Z697" s="70" t="s">
        <v>4927</v>
      </c>
      <c r="AA697" s="20" t="s">
        <v>4926</v>
      </c>
      <c r="AB697" s="109"/>
      <c r="AC697" s="31"/>
      <c r="AD697" s="22"/>
      <c r="AE697" s="31"/>
    </row>
    <row r="698" spans="2:31" x14ac:dyDescent="0.2">
      <c r="B698" s="14" t="s">
        <v>16864</v>
      </c>
      <c r="C698" s="33" t="s">
        <v>16863</v>
      </c>
      <c r="D698" s="16" t="s">
        <v>13587</v>
      </c>
      <c r="E698" s="103" t="s">
        <v>26</v>
      </c>
      <c r="F698" s="18" t="s">
        <v>26</v>
      </c>
      <c r="G698" s="111" t="s">
        <v>26</v>
      </c>
      <c r="H698" s="102" t="s">
        <v>323</v>
      </c>
      <c r="I698" s="21">
        <v>615000</v>
      </c>
      <c r="J698" s="71">
        <v>99.688999999999993</v>
      </c>
      <c r="K698" s="21">
        <v>613087</v>
      </c>
      <c r="L698" s="21">
        <v>615000</v>
      </c>
      <c r="M698" s="21">
        <v>615000</v>
      </c>
      <c r="N698" s="21"/>
      <c r="O698" s="21"/>
      <c r="P698" s="21"/>
      <c r="Q698" s="21"/>
      <c r="R698" s="22">
        <v>1.0089999999999999</v>
      </c>
      <c r="S698" s="22">
        <v>1.0089999999999999</v>
      </c>
      <c r="T698" s="20" t="s">
        <v>89</v>
      </c>
      <c r="U698" s="21">
        <v>517</v>
      </c>
      <c r="V698" s="21">
        <v>1224</v>
      </c>
      <c r="W698" s="34">
        <v>41166</v>
      </c>
      <c r="X698" s="34">
        <v>42156</v>
      </c>
      <c r="Y698" s="114" t="s">
        <v>13586</v>
      </c>
      <c r="Z698" s="70" t="s">
        <v>4927</v>
      </c>
      <c r="AA698" s="20" t="s">
        <v>4926</v>
      </c>
      <c r="AB698" s="109"/>
      <c r="AC698" s="31"/>
      <c r="AD698" s="22"/>
      <c r="AE698" s="31"/>
    </row>
    <row r="699" spans="2:31" x14ac:dyDescent="0.2">
      <c r="B699" s="14" t="s">
        <v>16862</v>
      </c>
      <c r="C699" s="33" t="s">
        <v>16861</v>
      </c>
      <c r="D699" s="16" t="s">
        <v>13587</v>
      </c>
      <c r="E699" s="103" t="s">
        <v>26</v>
      </c>
      <c r="F699" s="18" t="s">
        <v>26</v>
      </c>
      <c r="G699" s="111" t="s">
        <v>26</v>
      </c>
      <c r="H699" s="102" t="s">
        <v>323</v>
      </c>
      <c r="I699" s="21">
        <v>1045000</v>
      </c>
      <c r="J699" s="71">
        <v>99.620999999999995</v>
      </c>
      <c r="K699" s="21">
        <v>1041039</v>
      </c>
      <c r="L699" s="21">
        <v>1045000</v>
      </c>
      <c r="M699" s="21">
        <v>1045000</v>
      </c>
      <c r="N699" s="21"/>
      <c r="O699" s="21"/>
      <c r="P699" s="21"/>
      <c r="Q699" s="21"/>
      <c r="R699" s="22">
        <v>1.167</v>
      </c>
      <c r="S699" s="22">
        <v>1.167</v>
      </c>
      <c r="T699" s="20" t="s">
        <v>89</v>
      </c>
      <c r="U699" s="21">
        <v>1016</v>
      </c>
      <c r="V699" s="21">
        <v>2405</v>
      </c>
      <c r="W699" s="34">
        <v>41166</v>
      </c>
      <c r="X699" s="34">
        <v>42339</v>
      </c>
      <c r="Y699" s="114" t="s">
        <v>13586</v>
      </c>
      <c r="Z699" s="70" t="s">
        <v>4927</v>
      </c>
      <c r="AA699" s="20" t="s">
        <v>4926</v>
      </c>
      <c r="AB699" s="109"/>
      <c r="AC699" s="19"/>
      <c r="AD699" s="22"/>
      <c r="AE699" s="31"/>
    </row>
    <row r="700" spans="2:31" x14ac:dyDescent="0.2">
      <c r="B700" s="14" t="s">
        <v>16860</v>
      </c>
      <c r="C700" s="33" t="s">
        <v>16859</v>
      </c>
      <c r="D700" s="16" t="s">
        <v>13587</v>
      </c>
      <c r="E700" s="103" t="s">
        <v>26</v>
      </c>
      <c r="F700" s="18" t="s">
        <v>26</v>
      </c>
      <c r="G700" s="111" t="s">
        <v>26</v>
      </c>
      <c r="H700" s="102" t="s">
        <v>323</v>
      </c>
      <c r="I700" s="21">
        <v>355000</v>
      </c>
      <c r="J700" s="71">
        <v>99.721000000000004</v>
      </c>
      <c r="K700" s="21">
        <v>354010</v>
      </c>
      <c r="L700" s="21">
        <v>355000</v>
      </c>
      <c r="M700" s="21">
        <v>355000</v>
      </c>
      <c r="N700" s="21"/>
      <c r="O700" s="21"/>
      <c r="P700" s="21"/>
      <c r="Q700" s="21"/>
      <c r="R700" s="22">
        <v>1.306</v>
      </c>
      <c r="S700" s="22">
        <v>1.306</v>
      </c>
      <c r="T700" s="20" t="s">
        <v>89</v>
      </c>
      <c r="U700" s="21">
        <v>386</v>
      </c>
      <c r="V700" s="21">
        <v>914</v>
      </c>
      <c r="W700" s="34">
        <v>41166</v>
      </c>
      <c r="X700" s="34">
        <v>42522</v>
      </c>
      <c r="Y700" s="114" t="s">
        <v>13586</v>
      </c>
      <c r="Z700" s="70" t="s">
        <v>4927</v>
      </c>
      <c r="AA700" s="20" t="s">
        <v>4926</v>
      </c>
      <c r="AB700" s="109"/>
      <c r="AC700" s="19"/>
      <c r="AD700" s="22"/>
      <c r="AE700" s="19"/>
    </row>
    <row r="701" spans="2:31" x14ac:dyDescent="0.2">
      <c r="B701" s="14" t="s">
        <v>16858</v>
      </c>
      <c r="C701" s="33" t="s">
        <v>16857</v>
      </c>
      <c r="D701" s="16" t="s">
        <v>13587</v>
      </c>
      <c r="E701" s="103" t="s">
        <v>26</v>
      </c>
      <c r="F701" s="18" t="s">
        <v>26</v>
      </c>
      <c r="G701" s="111" t="s">
        <v>26</v>
      </c>
      <c r="H701" s="102" t="s">
        <v>323</v>
      </c>
      <c r="I701" s="21">
        <v>575000</v>
      </c>
      <c r="J701" s="71">
        <v>99.855999999999995</v>
      </c>
      <c r="K701" s="21">
        <v>574172</v>
      </c>
      <c r="L701" s="21">
        <v>575000</v>
      </c>
      <c r="M701" s="21">
        <v>575000</v>
      </c>
      <c r="N701" s="21"/>
      <c r="O701" s="21"/>
      <c r="P701" s="21"/>
      <c r="Q701" s="21"/>
      <c r="R701" s="22">
        <v>1.6020000000000001</v>
      </c>
      <c r="S701" s="22">
        <v>1.6020000000000001</v>
      </c>
      <c r="T701" s="20" t="s">
        <v>89</v>
      </c>
      <c r="U701" s="21">
        <v>768</v>
      </c>
      <c r="V701" s="21">
        <v>1817</v>
      </c>
      <c r="W701" s="34">
        <v>41166</v>
      </c>
      <c r="X701" s="34">
        <v>42705</v>
      </c>
      <c r="Y701" s="114" t="s">
        <v>13586</v>
      </c>
      <c r="Z701" s="70" t="s">
        <v>4927</v>
      </c>
      <c r="AA701" s="20" t="s">
        <v>4926</v>
      </c>
      <c r="AB701" s="109"/>
      <c r="AC701" s="19"/>
      <c r="AD701" s="22"/>
      <c r="AE701" s="19"/>
    </row>
    <row r="702" spans="2:31" x14ac:dyDescent="0.2">
      <c r="B702" s="14" t="s">
        <v>16856</v>
      </c>
      <c r="C702" s="33" t="s">
        <v>16855</v>
      </c>
      <c r="D702" s="16" t="s">
        <v>13587</v>
      </c>
      <c r="E702" s="103" t="s">
        <v>26</v>
      </c>
      <c r="F702" s="18" t="s">
        <v>26</v>
      </c>
      <c r="G702" s="111" t="s">
        <v>26</v>
      </c>
      <c r="H702" s="102" t="s">
        <v>323</v>
      </c>
      <c r="I702" s="21">
        <v>415000</v>
      </c>
      <c r="J702" s="71">
        <v>100.05200000000001</v>
      </c>
      <c r="K702" s="21">
        <v>415216</v>
      </c>
      <c r="L702" s="21">
        <v>415000</v>
      </c>
      <c r="M702" s="21">
        <v>415000</v>
      </c>
      <c r="N702" s="21"/>
      <c r="O702" s="21"/>
      <c r="P702" s="21"/>
      <c r="Q702" s="21"/>
      <c r="R702" s="22">
        <v>1.776</v>
      </c>
      <c r="S702" s="22">
        <v>1.776</v>
      </c>
      <c r="T702" s="20" t="s">
        <v>89</v>
      </c>
      <c r="U702" s="21">
        <v>614</v>
      </c>
      <c r="V702" s="21">
        <v>1454</v>
      </c>
      <c r="W702" s="34">
        <v>41166</v>
      </c>
      <c r="X702" s="34">
        <v>42887</v>
      </c>
      <c r="Y702" s="114" t="s">
        <v>13586</v>
      </c>
      <c r="Z702" s="70" t="s">
        <v>4927</v>
      </c>
      <c r="AA702" s="20" t="s">
        <v>4926</v>
      </c>
      <c r="AB702" s="109"/>
      <c r="AC702" s="19"/>
      <c r="AD702" s="22"/>
      <c r="AE702" s="19"/>
    </row>
    <row r="703" spans="2:31" x14ac:dyDescent="0.2">
      <c r="B703" s="14" t="s">
        <v>16854</v>
      </c>
      <c r="C703" s="33" t="s">
        <v>16853</v>
      </c>
      <c r="D703" s="16" t="s">
        <v>13587</v>
      </c>
      <c r="E703" s="103" t="s">
        <v>26</v>
      </c>
      <c r="F703" s="18" t="s">
        <v>26</v>
      </c>
      <c r="G703" s="111" t="s">
        <v>26</v>
      </c>
      <c r="H703" s="102" t="s">
        <v>323</v>
      </c>
      <c r="I703" s="21">
        <v>430000</v>
      </c>
      <c r="J703" s="71">
        <v>100.068</v>
      </c>
      <c r="K703" s="21">
        <v>430292</v>
      </c>
      <c r="L703" s="21">
        <v>430000</v>
      </c>
      <c r="M703" s="21">
        <v>430000</v>
      </c>
      <c r="N703" s="21"/>
      <c r="O703" s="21"/>
      <c r="P703" s="21"/>
      <c r="Q703" s="21"/>
      <c r="R703" s="22">
        <v>1.8759999999999999</v>
      </c>
      <c r="S703" s="22">
        <v>1.8759999999999999</v>
      </c>
      <c r="T703" s="20" t="s">
        <v>89</v>
      </c>
      <c r="U703" s="21">
        <v>672</v>
      </c>
      <c r="V703" s="21">
        <v>1591</v>
      </c>
      <c r="W703" s="34">
        <v>41166</v>
      </c>
      <c r="X703" s="34">
        <v>43070</v>
      </c>
      <c r="Y703" s="114" t="s">
        <v>13586</v>
      </c>
      <c r="Z703" s="70" t="s">
        <v>4927</v>
      </c>
      <c r="AA703" s="20" t="s">
        <v>4926</v>
      </c>
      <c r="AB703" s="109"/>
      <c r="AC703" s="19"/>
      <c r="AD703" s="22"/>
      <c r="AE703" s="19"/>
    </row>
    <row r="704" spans="2:31" x14ac:dyDescent="0.2">
      <c r="B704" s="14" t="s">
        <v>16852</v>
      </c>
      <c r="C704" s="33" t="s">
        <v>16851</v>
      </c>
      <c r="D704" s="16" t="s">
        <v>13587</v>
      </c>
      <c r="E704" s="103" t="s">
        <v>26</v>
      </c>
      <c r="F704" s="18" t="s">
        <v>26</v>
      </c>
      <c r="G704" s="111" t="s">
        <v>26</v>
      </c>
      <c r="H704" s="102" t="s">
        <v>323</v>
      </c>
      <c r="I704" s="21">
        <v>575000</v>
      </c>
      <c r="J704" s="71">
        <v>100.318</v>
      </c>
      <c r="K704" s="21">
        <v>576829</v>
      </c>
      <c r="L704" s="21">
        <v>575000</v>
      </c>
      <c r="M704" s="21">
        <v>575000</v>
      </c>
      <c r="N704" s="21"/>
      <c r="O704" s="21"/>
      <c r="P704" s="21"/>
      <c r="Q704" s="21"/>
      <c r="R704" s="22">
        <v>2.8069999999999999</v>
      </c>
      <c r="S704" s="22">
        <v>2.8069999999999999</v>
      </c>
      <c r="T704" s="20" t="s">
        <v>89</v>
      </c>
      <c r="U704" s="21">
        <v>1345</v>
      </c>
      <c r="V704" s="21">
        <v>3183</v>
      </c>
      <c r="W704" s="34">
        <v>41166</v>
      </c>
      <c r="X704" s="34">
        <v>43800</v>
      </c>
      <c r="Y704" s="114" t="s">
        <v>13586</v>
      </c>
      <c r="Z704" s="70" t="s">
        <v>4927</v>
      </c>
      <c r="AA704" s="20" t="s">
        <v>4926</v>
      </c>
      <c r="AB704" s="109"/>
      <c r="AC704" s="19"/>
      <c r="AD704" s="22"/>
      <c r="AE704" s="19"/>
    </row>
    <row r="705" spans="2:31" x14ac:dyDescent="0.2">
      <c r="B705" s="14" t="s">
        <v>16850</v>
      </c>
      <c r="C705" s="33" t="s">
        <v>16849</v>
      </c>
      <c r="D705" s="16" t="s">
        <v>13587</v>
      </c>
      <c r="E705" s="103" t="s">
        <v>26</v>
      </c>
      <c r="F705" s="18" t="s">
        <v>26</v>
      </c>
      <c r="G705" s="111" t="s">
        <v>4412</v>
      </c>
      <c r="H705" s="102" t="s">
        <v>323</v>
      </c>
      <c r="I705" s="21">
        <v>500000</v>
      </c>
      <c r="J705" s="71">
        <v>100.71899999999999</v>
      </c>
      <c r="K705" s="21">
        <v>503595</v>
      </c>
      <c r="L705" s="21">
        <v>500000</v>
      </c>
      <c r="M705" s="21">
        <v>500000</v>
      </c>
      <c r="N705" s="21"/>
      <c r="O705" s="21"/>
      <c r="P705" s="21"/>
      <c r="Q705" s="21"/>
      <c r="R705" s="22">
        <v>3.629</v>
      </c>
      <c r="S705" s="22">
        <v>3.629</v>
      </c>
      <c r="T705" s="20" t="s">
        <v>89</v>
      </c>
      <c r="U705" s="21">
        <v>1512</v>
      </c>
      <c r="V705" s="21">
        <v>3579</v>
      </c>
      <c r="W705" s="34">
        <v>41166</v>
      </c>
      <c r="X705" s="34">
        <v>45078</v>
      </c>
      <c r="Y705" s="114" t="s">
        <v>13586</v>
      </c>
      <c r="Z705" s="70" t="s">
        <v>4927</v>
      </c>
      <c r="AA705" s="20" t="s">
        <v>4926</v>
      </c>
      <c r="AB705" s="109"/>
      <c r="AC705" s="28">
        <v>44896</v>
      </c>
      <c r="AD705" s="22">
        <v>100</v>
      </c>
      <c r="AE705" s="19"/>
    </row>
    <row r="706" spans="2:31" x14ac:dyDescent="0.2">
      <c r="B706" s="14" t="s">
        <v>16848</v>
      </c>
      <c r="C706" s="33" t="s">
        <v>16847</v>
      </c>
      <c r="D706" s="16" t="s">
        <v>13587</v>
      </c>
      <c r="E706" s="103" t="s">
        <v>26</v>
      </c>
      <c r="F706" s="18" t="s">
        <v>26</v>
      </c>
      <c r="G706" s="111" t="s">
        <v>4412</v>
      </c>
      <c r="H706" s="102" t="s">
        <v>323</v>
      </c>
      <c r="I706" s="21">
        <v>500000</v>
      </c>
      <c r="J706" s="71">
        <v>100.715</v>
      </c>
      <c r="K706" s="21">
        <v>503575</v>
      </c>
      <c r="L706" s="21">
        <v>500000</v>
      </c>
      <c r="M706" s="21">
        <v>500000</v>
      </c>
      <c r="N706" s="21"/>
      <c r="O706" s="21"/>
      <c r="P706" s="21"/>
      <c r="Q706" s="21"/>
      <c r="R706" s="22">
        <v>3.7290000000000001</v>
      </c>
      <c r="S706" s="22">
        <v>3.7290000000000001</v>
      </c>
      <c r="T706" s="20" t="s">
        <v>89</v>
      </c>
      <c r="U706" s="21">
        <v>1554</v>
      </c>
      <c r="V706" s="21">
        <v>3677</v>
      </c>
      <c r="W706" s="34">
        <v>41166</v>
      </c>
      <c r="X706" s="34">
        <v>45261</v>
      </c>
      <c r="Y706" s="114" t="s">
        <v>13586</v>
      </c>
      <c r="Z706" s="70" t="s">
        <v>4927</v>
      </c>
      <c r="AA706" s="20" t="s">
        <v>4926</v>
      </c>
      <c r="AB706" s="109"/>
      <c r="AC706" s="28">
        <v>44896</v>
      </c>
      <c r="AD706" s="22">
        <v>100</v>
      </c>
      <c r="AE706" s="19"/>
    </row>
    <row r="707" spans="2:31" x14ac:dyDescent="0.2">
      <c r="B707" s="14" t="s">
        <v>16846</v>
      </c>
      <c r="C707" s="33" t="s">
        <v>16845</v>
      </c>
      <c r="D707" s="16" t="s">
        <v>13587</v>
      </c>
      <c r="E707" s="103" t="s">
        <v>26</v>
      </c>
      <c r="F707" s="18" t="s">
        <v>26</v>
      </c>
      <c r="G707" s="111" t="s">
        <v>4412</v>
      </c>
      <c r="H707" s="102" t="s">
        <v>323</v>
      </c>
      <c r="I707" s="21">
        <v>2000000</v>
      </c>
      <c r="J707" s="71">
        <v>100.785</v>
      </c>
      <c r="K707" s="21">
        <v>2015700</v>
      </c>
      <c r="L707" s="21">
        <v>2000000</v>
      </c>
      <c r="M707" s="21">
        <v>2000000</v>
      </c>
      <c r="N707" s="21"/>
      <c r="O707" s="21"/>
      <c r="P707" s="21"/>
      <c r="Q707" s="21"/>
      <c r="R707" s="22">
        <v>4.0289999999999999</v>
      </c>
      <c r="S707" s="22">
        <v>4.0289999999999999</v>
      </c>
      <c r="T707" s="20" t="s">
        <v>89</v>
      </c>
      <c r="U707" s="21">
        <v>6715</v>
      </c>
      <c r="V707" s="21">
        <v>15892</v>
      </c>
      <c r="W707" s="34">
        <v>41166</v>
      </c>
      <c r="X707" s="34">
        <v>46722</v>
      </c>
      <c r="Y707" s="114" t="s">
        <v>13586</v>
      </c>
      <c r="Z707" s="70" t="s">
        <v>4927</v>
      </c>
      <c r="AA707" s="20" t="s">
        <v>4926</v>
      </c>
      <c r="AB707" s="109"/>
      <c r="AC707" s="28">
        <v>44896</v>
      </c>
      <c r="AD707" s="22">
        <v>100</v>
      </c>
      <c r="AE707" s="19"/>
    </row>
    <row r="708" spans="2:31" x14ac:dyDescent="0.2">
      <c r="B708" s="14" t="s">
        <v>16844</v>
      </c>
      <c r="C708" s="33" t="s">
        <v>16843</v>
      </c>
      <c r="D708" s="16" t="s">
        <v>13587</v>
      </c>
      <c r="E708" s="103" t="s">
        <v>26</v>
      </c>
      <c r="F708" s="18" t="s">
        <v>26</v>
      </c>
      <c r="G708" s="111" t="s">
        <v>26</v>
      </c>
      <c r="H708" s="102" t="s">
        <v>323</v>
      </c>
      <c r="I708" s="21">
        <v>1180000</v>
      </c>
      <c r="J708" s="71">
        <v>99.754000000000005</v>
      </c>
      <c r="K708" s="21">
        <v>1177097</v>
      </c>
      <c r="L708" s="21">
        <v>1180000</v>
      </c>
      <c r="M708" s="21">
        <v>1180000</v>
      </c>
      <c r="N708" s="21"/>
      <c r="O708" s="21"/>
      <c r="P708" s="21"/>
      <c r="Q708" s="21"/>
      <c r="R708" s="22">
        <v>0.76</v>
      </c>
      <c r="S708" s="22">
        <v>0.76</v>
      </c>
      <c r="T708" s="20" t="s">
        <v>89</v>
      </c>
      <c r="U708" s="21">
        <v>747</v>
      </c>
      <c r="V708" s="21">
        <v>1769</v>
      </c>
      <c r="W708" s="34">
        <v>41166</v>
      </c>
      <c r="X708" s="34">
        <v>41974</v>
      </c>
      <c r="Y708" s="114" t="s">
        <v>13586</v>
      </c>
      <c r="Z708" s="70" t="s">
        <v>4927</v>
      </c>
      <c r="AA708" s="20" t="s">
        <v>4926</v>
      </c>
      <c r="AB708" s="109"/>
      <c r="AC708" s="19"/>
      <c r="AD708" s="22"/>
      <c r="AE708" s="19"/>
    </row>
    <row r="709" spans="2:31" x14ac:dyDescent="0.2">
      <c r="B709" s="14" t="s">
        <v>16842</v>
      </c>
      <c r="C709" s="33" t="s">
        <v>16841</v>
      </c>
      <c r="D709" s="16" t="s">
        <v>13587</v>
      </c>
      <c r="E709" s="103" t="s">
        <v>26</v>
      </c>
      <c r="F709" s="18" t="s">
        <v>26</v>
      </c>
      <c r="G709" s="111" t="s">
        <v>26</v>
      </c>
      <c r="H709" s="102" t="s">
        <v>323</v>
      </c>
      <c r="I709" s="21">
        <v>2540000</v>
      </c>
      <c r="J709" s="71">
        <v>99.76</v>
      </c>
      <c r="K709" s="21">
        <v>2533904</v>
      </c>
      <c r="L709" s="21">
        <v>2540000</v>
      </c>
      <c r="M709" s="21">
        <v>2540000</v>
      </c>
      <c r="N709" s="21"/>
      <c r="O709" s="21"/>
      <c r="P709" s="21"/>
      <c r="Q709" s="21"/>
      <c r="R709" s="22">
        <v>1.0089999999999999</v>
      </c>
      <c r="S709" s="22">
        <v>1.0089999999999999</v>
      </c>
      <c r="T709" s="20" t="s">
        <v>89</v>
      </c>
      <c r="U709" s="21">
        <v>2136</v>
      </c>
      <c r="V709" s="21">
        <v>5055</v>
      </c>
      <c r="W709" s="34">
        <v>41166</v>
      </c>
      <c r="X709" s="34">
        <v>42156</v>
      </c>
      <c r="Y709" s="114" t="s">
        <v>13586</v>
      </c>
      <c r="Z709" s="70" t="s">
        <v>4927</v>
      </c>
      <c r="AA709" s="20" t="s">
        <v>4926</v>
      </c>
      <c r="AB709" s="109"/>
      <c r="AC709" s="19"/>
      <c r="AD709" s="22"/>
      <c r="AE709" s="19"/>
    </row>
    <row r="710" spans="2:31" x14ac:dyDescent="0.2">
      <c r="B710" s="14" t="s">
        <v>16840</v>
      </c>
      <c r="C710" s="33" t="s">
        <v>16839</v>
      </c>
      <c r="D710" s="16" t="s">
        <v>13587</v>
      </c>
      <c r="E710" s="103" t="s">
        <v>26</v>
      </c>
      <c r="F710" s="18" t="s">
        <v>26</v>
      </c>
      <c r="G710" s="111" t="s">
        <v>26</v>
      </c>
      <c r="H710" s="102" t="s">
        <v>323</v>
      </c>
      <c r="I710" s="21">
        <v>3535000</v>
      </c>
      <c r="J710" s="71">
        <v>99.620999999999995</v>
      </c>
      <c r="K710" s="21">
        <v>3521602</v>
      </c>
      <c r="L710" s="21">
        <v>3535000</v>
      </c>
      <c r="M710" s="21">
        <v>3535000</v>
      </c>
      <c r="N710" s="21"/>
      <c r="O710" s="21"/>
      <c r="P710" s="21"/>
      <c r="Q710" s="21"/>
      <c r="R710" s="22">
        <v>1.167</v>
      </c>
      <c r="S710" s="22">
        <v>1.167</v>
      </c>
      <c r="T710" s="20" t="s">
        <v>89</v>
      </c>
      <c r="U710" s="21">
        <v>3438</v>
      </c>
      <c r="V710" s="21">
        <v>8136</v>
      </c>
      <c r="W710" s="34">
        <v>41166</v>
      </c>
      <c r="X710" s="34">
        <v>42339</v>
      </c>
      <c r="Y710" s="114" t="s">
        <v>13586</v>
      </c>
      <c r="Z710" s="70" t="s">
        <v>4927</v>
      </c>
      <c r="AA710" s="20" t="s">
        <v>4926</v>
      </c>
      <c r="AB710" s="109"/>
      <c r="AC710" s="19"/>
      <c r="AD710" s="22"/>
      <c r="AE710" s="19"/>
    </row>
    <row r="711" spans="2:31" x14ac:dyDescent="0.2">
      <c r="B711" s="14" t="s">
        <v>16838</v>
      </c>
      <c r="C711" s="33" t="s">
        <v>16837</v>
      </c>
      <c r="D711" s="16" t="s">
        <v>13587</v>
      </c>
      <c r="E711" s="103" t="s">
        <v>26</v>
      </c>
      <c r="F711" s="18" t="s">
        <v>26</v>
      </c>
      <c r="G711" s="111" t="s">
        <v>26</v>
      </c>
      <c r="H711" s="102" t="s">
        <v>323</v>
      </c>
      <c r="I711" s="21">
        <v>1000000</v>
      </c>
      <c r="J711" s="71">
        <v>99.721000000000004</v>
      </c>
      <c r="K711" s="21">
        <v>997210</v>
      </c>
      <c r="L711" s="21">
        <v>1000000</v>
      </c>
      <c r="M711" s="21">
        <v>1000000</v>
      </c>
      <c r="N711" s="21"/>
      <c r="O711" s="21"/>
      <c r="P711" s="21"/>
      <c r="Q711" s="21"/>
      <c r="R711" s="22">
        <v>1.306</v>
      </c>
      <c r="S711" s="22">
        <v>1.306</v>
      </c>
      <c r="T711" s="20" t="s">
        <v>89</v>
      </c>
      <c r="U711" s="21">
        <v>1088</v>
      </c>
      <c r="V711" s="21">
        <v>2576</v>
      </c>
      <c r="W711" s="34">
        <v>41166</v>
      </c>
      <c r="X711" s="34">
        <v>42522</v>
      </c>
      <c r="Y711" s="114" t="s">
        <v>13586</v>
      </c>
      <c r="Z711" s="70" t="s">
        <v>4927</v>
      </c>
      <c r="AA711" s="20" t="s">
        <v>4926</v>
      </c>
      <c r="AB711" s="109"/>
      <c r="AC711" s="19"/>
      <c r="AD711" s="22"/>
      <c r="AE711" s="19"/>
    </row>
    <row r="712" spans="2:31" x14ac:dyDescent="0.2">
      <c r="B712" s="14" t="s">
        <v>16836</v>
      </c>
      <c r="C712" s="33" t="s">
        <v>16835</v>
      </c>
      <c r="D712" s="16" t="s">
        <v>13587</v>
      </c>
      <c r="E712" s="103" t="s">
        <v>26</v>
      </c>
      <c r="F712" s="18" t="s">
        <v>26</v>
      </c>
      <c r="G712" s="111" t="s">
        <v>26</v>
      </c>
      <c r="H712" s="102" t="s">
        <v>323</v>
      </c>
      <c r="I712" s="21">
        <v>500000</v>
      </c>
      <c r="J712" s="71">
        <v>100.05200000000001</v>
      </c>
      <c r="K712" s="21">
        <v>500260</v>
      </c>
      <c r="L712" s="21">
        <v>500000</v>
      </c>
      <c r="M712" s="21">
        <v>500000</v>
      </c>
      <c r="N712" s="21"/>
      <c r="O712" s="21"/>
      <c r="P712" s="21"/>
      <c r="Q712" s="21"/>
      <c r="R712" s="22">
        <v>1.776</v>
      </c>
      <c r="S712" s="22">
        <v>1.776</v>
      </c>
      <c r="T712" s="20" t="s">
        <v>89</v>
      </c>
      <c r="U712" s="21">
        <v>740</v>
      </c>
      <c r="V712" s="21">
        <v>1751</v>
      </c>
      <c r="W712" s="34">
        <v>41166</v>
      </c>
      <c r="X712" s="34">
        <v>42887</v>
      </c>
      <c r="Y712" s="114" t="s">
        <v>13586</v>
      </c>
      <c r="Z712" s="70" t="s">
        <v>4927</v>
      </c>
      <c r="AA712" s="20" t="s">
        <v>4926</v>
      </c>
      <c r="AB712" s="109"/>
      <c r="AC712" s="19"/>
      <c r="AD712" s="22"/>
      <c r="AE712" s="19"/>
    </row>
    <row r="713" spans="2:31" x14ac:dyDescent="0.2">
      <c r="B713" s="14" t="s">
        <v>16834</v>
      </c>
      <c r="C713" s="33" t="s">
        <v>16833</v>
      </c>
      <c r="D713" s="16" t="s">
        <v>16832</v>
      </c>
      <c r="E713" s="103" t="s">
        <v>5057</v>
      </c>
      <c r="F713" s="18" t="s">
        <v>26</v>
      </c>
      <c r="G713" s="111" t="s">
        <v>590</v>
      </c>
      <c r="H713" s="102" t="s">
        <v>323</v>
      </c>
      <c r="I713" s="21">
        <v>13550000</v>
      </c>
      <c r="J713" s="71">
        <v>131.1</v>
      </c>
      <c r="K713" s="21">
        <v>17764050</v>
      </c>
      <c r="L713" s="21">
        <v>13550000</v>
      </c>
      <c r="M713" s="21">
        <v>13550000</v>
      </c>
      <c r="N713" s="21"/>
      <c r="O713" s="21"/>
      <c r="P713" s="21"/>
      <c r="Q713" s="21"/>
      <c r="R713" s="22">
        <v>5.7309999999999999</v>
      </c>
      <c r="S713" s="22">
        <v>5.7309999999999999</v>
      </c>
      <c r="T713" s="20" t="s">
        <v>89</v>
      </c>
      <c r="U713" s="21">
        <v>64713</v>
      </c>
      <c r="V713" s="21">
        <v>776551</v>
      </c>
      <c r="W713" s="34">
        <v>40528</v>
      </c>
      <c r="X713" s="34">
        <v>51288</v>
      </c>
      <c r="Y713" s="114" t="s">
        <v>13586</v>
      </c>
      <c r="Z713" s="70" t="s">
        <v>4927</v>
      </c>
      <c r="AA713" s="20" t="s">
        <v>4926</v>
      </c>
      <c r="AB713" s="109"/>
      <c r="AC713" s="19"/>
      <c r="AD713" s="22"/>
      <c r="AE713" s="19"/>
    </row>
    <row r="714" spans="2:31" x14ac:dyDescent="0.2">
      <c r="B714" s="14" t="s">
        <v>16831</v>
      </c>
      <c r="C714" s="33" t="s">
        <v>16830</v>
      </c>
      <c r="D714" s="16" t="s">
        <v>16829</v>
      </c>
      <c r="E714" s="103" t="s">
        <v>26</v>
      </c>
      <c r="F714" s="18" t="s">
        <v>26</v>
      </c>
      <c r="G714" s="111" t="s">
        <v>26</v>
      </c>
      <c r="H714" s="102" t="s">
        <v>323</v>
      </c>
      <c r="I714" s="21">
        <v>20000000</v>
      </c>
      <c r="J714" s="71">
        <v>99.893000000000001</v>
      </c>
      <c r="K714" s="21">
        <v>19978600</v>
      </c>
      <c r="L714" s="21">
        <v>20000000</v>
      </c>
      <c r="M714" s="21">
        <v>20000000</v>
      </c>
      <c r="N714" s="21"/>
      <c r="O714" s="21"/>
      <c r="P714" s="21"/>
      <c r="Q714" s="21"/>
      <c r="R714" s="22">
        <v>3.774</v>
      </c>
      <c r="S714" s="22">
        <v>3.774</v>
      </c>
      <c r="T714" s="20" t="s">
        <v>4965</v>
      </c>
      <c r="U714" s="21">
        <v>96447</v>
      </c>
      <c r="V714" s="21">
        <v>115317</v>
      </c>
      <c r="W714" s="34">
        <v>41144</v>
      </c>
      <c r="X714" s="34">
        <v>52550</v>
      </c>
      <c r="Y714" s="114" t="s">
        <v>16364</v>
      </c>
      <c r="Z714" s="70" t="s">
        <v>4927</v>
      </c>
      <c r="AA714" s="20" t="s">
        <v>4926</v>
      </c>
      <c r="AB714" s="109"/>
      <c r="AC714" s="19"/>
      <c r="AD714" s="22"/>
      <c r="AE714" s="19"/>
    </row>
    <row r="715" spans="2:31" x14ac:dyDescent="0.2">
      <c r="B715" s="14" t="s">
        <v>16828</v>
      </c>
      <c r="C715" s="33" t="s">
        <v>16827</v>
      </c>
      <c r="D715" s="16" t="s">
        <v>16826</v>
      </c>
      <c r="E715" s="103" t="s">
        <v>26</v>
      </c>
      <c r="F715" s="18" t="s">
        <v>26</v>
      </c>
      <c r="G715" s="111" t="s">
        <v>26</v>
      </c>
      <c r="H715" s="102" t="s">
        <v>334</v>
      </c>
      <c r="I715" s="21">
        <v>6000000</v>
      </c>
      <c r="J715" s="71">
        <v>104.986</v>
      </c>
      <c r="K715" s="21">
        <v>6299160</v>
      </c>
      <c r="L715" s="21">
        <v>6000000</v>
      </c>
      <c r="M715" s="21">
        <v>6000000</v>
      </c>
      <c r="N715" s="21"/>
      <c r="O715" s="21"/>
      <c r="P715" s="21"/>
      <c r="Q715" s="21"/>
      <c r="R715" s="22">
        <v>4.5</v>
      </c>
      <c r="S715" s="22">
        <v>4.5</v>
      </c>
      <c r="T715" s="20" t="s">
        <v>85</v>
      </c>
      <c r="U715" s="21">
        <v>135000</v>
      </c>
      <c r="V715" s="21">
        <v>270000</v>
      </c>
      <c r="W715" s="34">
        <v>37804</v>
      </c>
      <c r="X715" s="34">
        <v>41821</v>
      </c>
      <c r="Y715" s="114" t="s">
        <v>16149</v>
      </c>
      <c r="Z715" s="70" t="s">
        <v>4927</v>
      </c>
      <c r="AA715" s="20" t="s">
        <v>4926</v>
      </c>
      <c r="AB715" s="109"/>
      <c r="AC715" s="19"/>
      <c r="AD715" s="22"/>
      <c r="AE715" s="19"/>
    </row>
    <row r="716" spans="2:31" x14ac:dyDescent="0.2">
      <c r="B716" s="14" t="s">
        <v>16825</v>
      </c>
      <c r="C716" s="33" t="s">
        <v>16824</v>
      </c>
      <c r="D716" s="16" t="s">
        <v>16823</v>
      </c>
      <c r="E716" s="103" t="s">
        <v>5057</v>
      </c>
      <c r="F716" s="18" t="s">
        <v>26</v>
      </c>
      <c r="G716" s="111" t="s">
        <v>590</v>
      </c>
      <c r="H716" s="102" t="s">
        <v>323</v>
      </c>
      <c r="I716" s="21">
        <v>10000000</v>
      </c>
      <c r="J716" s="71">
        <v>135.285</v>
      </c>
      <c r="K716" s="21">
        <v>13528500</v>
      </c>
      <c r="L716" s="21">
        <v>10000000</v>
      </c>
      <c r="M716" s="21">
        <v>10000000</v>
      </c>
      <c r="N716" s="21"/>
      <c r="O716" s="21"/>
      <c r="P716" s="21"/>
      <c r="Q716" s="21"/>
      <c r="R716" s="22">
        <v>6.5679999999999996</v>
      </c>
      <c r="S716" s="22">
        <v>6.5679999999999996</v>
      </c>
      <c r="T716" s="20" t="s">
        <v>85</v>
      </c>
      <c r="U716" s="21">
        <v>328400</v>
      </c>
      <c r="V716" s="21">
        <v>656800</v>
      </c>
      <c r="W716" s="34">
        <v>40521</v>
      </c>
      <c r="X716" s="34">
        <v>50222</v>
      </c>
      <c r="Y716" s="114" t="s">
        <v>16149</v>
      </c>
      <c r="Z716" s="70" t="s">
        <v>4927</v>
      </c>
      <c r="AA716" s="20" t="s">
        <v>4926</v>
      </c>
      <c r="AB716" s="109"/>
      <c r="AC716" s="19"/>
      <c r="AD716" s="22"/>
      <c r="AE716" s="19"/>
    </row>
    <row r="717" spans="2:31" x14ac:dyDescent="0.2">
      <c r="B717" s="14" t="s">
        <v>16822</v>
      </c>
      <c r="C717" s="33" t="s">
        <v>16821</v>
      </c>
      <c r="D717" s="16" t="s">
        <v>16816</v>
      </c>
      <c r="E717" s="103" t="s">
        <v>26</v>
      </c>
      <c r="F717" s="18" t="s">
        <v>26</v>
      </c>
      <c r="G717" s="111" t="s">
        <v>26</v>
      </c>
      <c r="H717" s="102" t="s">
        <v>323</v>
      </c>
      <c r="I717" s="21">
        <v>10000000</v>
      </c>
      <c r="J717" s="71">
        <v>127.822</v>
      </c>
      <c r="K717" s="21">
        <v>12782200</v>
      </c>
      <c r="L717" s="21">
        <v>10000000</v>
      </c>
      <c r="M717" s="21">
        <v>10000000</v>
      </c>
      <c r="N717" s="21"/>
      <c r="O717" s="21"/>
      <c r="P717" s="21"/>
      <c r="Q717" s="21"/>
      <c r="R717" s="22">
        <v>6.0890000000000004</v>
      </c>
      <c r="S717" s="22">
        <v>6.0890000000000004</v>
      </c>
      <c r="T717" s="20" t="s">
        <v>4965</v>
      </c>
      <c r="U717" s="21">
        <v>77804</v>
      </c>
      <c r="V717" s="21">
        <v>608900</v>
      </c>
      <c r="W717" s="34">
        <v>40255</v>
      </c>
      <c r="X717" s="34">
        <v>51455</v>
      </c>
      <c r="Y717" s="114" t="s">
        <v>16204</v>
      </c>
      <c r="Z717" s="70" t="s">
        <v>4927</v>
      </c>
      <c r="AA717" s="20" t="s">
        <v>4926</v>
      </c>
      <c r="AB717" s="109"/>
      <c r="AC717" s="19"/>
      <c r="AD717" s="22"/>
      <c r="AE717" s="19"/>
    </row>
    <row r="718" spans="2:31" x14ac:dyDescent="0.2">
      <c r="B718" s="14" t="s">
        <v>16820</v>
      </c>
      <c r="C718" s="33" t="s">
        <v>16819</v>
      </c>
      <c r="D718" s="16" t="s">
        <v>16816</v>
      </c>
      <c r="E718" s="103" t="s">
        <v>26</v>
      </c>
      <c r="F718" s="18" t="s">
        <v>26</v>
      </c>
      <c r="G718" s="111" t="s">
        <v>26</v>
      </c>
      <c r="H718" s="102" t="s">
        <v>323</v>
      </c>
      <c r="I718" s="21">
        <v>5173100</v>
      </c>
      <c r="J718" s="71">
        <v>103.432</v>
      </c>
      <c r="K718" s="21">
        <v>5171600</v>
      </c>
      <c r="L718" s="21">
        <v>5000000</v>
      </c>
      <c r="M718" s="21">
        <v>5164549</v>
      </c>
      <c r="N718" s="21"/>
      <c r="O718" s="21">
        <v>-8551</v>
      </c>
      <c r="P718" s="21"/>
      <c r="Q718" s="21"/>
      <c r="R718" s="22">
        <v>2</v>
      </c>
      <c r="S718" s="22">
        <v>1.3</v>
      </c>
      <c r="T718" s="20" t="s">
        <v>4965</v>
      </c>
      <c r="U718" s="21">
        <v>12778</v>
      </c>
      <c r="V718" s="21">
        <v>13056</v>
      </c>
      <c r="W718" s="34">
        <v>41172</v>
      </c>
      <c r="X718" s="34">
        <v>43054</v>
      </c>
      <c r="Y718" s="114" t="s">
        <v>16204</v>
      </c>
      <c r="Z718" s="70" t="s">
        <v>4927</v>
      </c>
      <c r="AA718" s="20" t="s">
        <v>4926</v>
      </c>
      <c r="AB718" s="109"/>
      <c r="AC718" s="19"/>
      <c r="AD718" s="22"/>
      <c r="AE718" s="19"/>
    </row>
    <row r="719" spans="2:31" x14ac:dyDescent="0.2">
      <c r="B719" s="14" t="s">
        <v>16818</v>
      </c>
      <c r="C719" s="33" t="s">
        <v>16817</v>
      </c>
      <c r="D719" s="16" t="s">
        <v>16816</v>
      </c>
      <c r="E719" s="103" t="s">
        <v>26</v>
      </c>
      <c r="F719" s="18" t="s">
        <v>26</v>
      </c>
      <c r="G719" s="111" t="s">
        <v>26</v>
      </c>
      <c r="H719" s="102" t="s">
        <v>323</v>
      </c>
      <c r="I719" s="21">
        <v>5385900</v>
      </c>
      <c r="J719" s="71">
        <v>108.09699999999999</v>
      </c>
      <c r="K719" s="21">
        <v>5404850</v>
      </c>
      <c r="L719" s="21">
        <v>5000000</v>
      </c>
      <c r="M719" s="21">
        <v>5370215</v>
      </c>
      <c r="N719" s="21"/>
      <c r="O719" s="21">
        <v>-15685</v>
      </c>
      <c r="P719" s="21"/>
      <c r="Q719" s="21"/>
      <c r="R719" s="22">
        <v>3</v>
      </c>
      <c r="S719" s="22">
        <v>1.67</v>
      </c>
      <c r="T719" s="20" t="s">
        <v>4965</v>
      </c>
      <c r="U719" s="21">
        <v>19167</v>
      </c>
      <c r="V719" s="21">
        <v>19583</v>
      </c>
      <c r="W719" s="34">
        <v>41172</v>
      </c>
      <c r="X719" s="34">
        <v>43419</v>
      </c>
      <c r="Y719" s="114" t="s">
        <v>16204</v>
      </c>
      <c r="Z719" s="70" t="s">
        <v>4927</v>
      </c>
      <c r="AA719" s="20" t="s">
        <v>4926</v>
      </c>
      <c r="AB719" s="109"/>
      <c r="AC719" s="19"/>
      <c r="AD719" s="22"/>
      <c r="AE719" s="19"/>
    </row>
    <row r="720" spans="2:31" x14ac:dyDescent="0.2">
      <c r="B720" s="14" t="s">
        <v>16815</v>
      </c>
      <c r="C720" s="33" t="s">
        <v>16814</v>
      </c>
      <c r="D720" s="16" t="s">
        <v>16809</v>
      </c>
      <c r="E720" s="103" t="s">
        <v>26</v>
      </c>
      <c r="F720" s="18" t="s">
        <v>26</v>
      </c>
      <c r="G720" s="111" t="s">
        <v>4412</v>
      </c>
      <c r="H720" s="102" t="s">
        <v>323</v>
      </c>
      <c r="I720" s="21">
        <v>19699596</v>
      </c>
      <c r="J720" s="71">
        <v>107.75700000000001</v>
      </c>
      <c r="K720" s="21">
        <v>20166723</v>
      </c>
      <c r="L720" s="21">
        <v>18715000</v>
      </c>
      <c r="M720" s="21">
        <v>18917376</v>
      </c>
      <c r="N720" s="21"/>
      <c r="O720" s="21">
        <v>-109420</v>
      </c>
      <c r="P720" s="21"/>
      <c r="Q720" s="21"/>
      <c r="R720" s="22">
        <v>5</v>
      </c>
      <c r="S720" s="22">
        <v>4.3499999999999996</v>
      </c>
      <c r="T720" s="20" t="s">
        <v>4949</v>
      </c>
      <c r="U720" s="21">
        <v>233938</v>
      </c>
      <c r="V720" s="21">
        <v>935750</v>
      </c>
      <c r="W720" s="34">
        <v>38211</v>
      </c>
      <c r="X720" s="34">
        <v>42278</v>
      </c>
      <c r="Y720" s="114" t="s">
        <v>16808</v>
      </c>
      <c r="Z720" s="70" t="s">
        <v>4927</v>
      </c>
      <c r="AA720" s="20" t="s">
        <v>4926</v>
      </c>
      <c r="AB720" s="109"/>
      <c r="AC720" s="28">
        <v>41913</v>
      </c>
      <c r="AD720" s="22">
        <v>100</v>
      </c>
      <c r="AE720" s="28">
        <v>41913</v>
      </c>
    </row>
    <row r="721" spans="2:31" x14ac:dyDescent="0.2">
      <c r="B721" s="14" t="s">
        <v>16813</v>
      </c>
      <c r="C721" s="33" t="s">
        <v>16812</v>
      </c>
      <c r="D721" s="16" t="s">
        <v>16809</v>
      </c>
      <c r="E721" s="103" t="s">
        <v>26</v>
      </c>
      <c r="F721" s="18" t="s">
        <v>26</v>
      </c>
      <c r="G721" s="111" t="s">
        <v>26</v>
      </c>
      <c r="H721" s="102" t="s">
        <v>323</v>
      </c>
      <c r="I721" s="21">
        <v>3256440</v>
      </c>
      <c r="J721" s="71">
        <v>111.108</v>
      </c>
      <c r="K721" s="21">
        <v>3333240</v>
      </c>
      <c r="L721" s="21">
        <v>3000000</v>
      </c>
      <c r="M721" s="21">
        <v>3205755</v>
      </c>
      <c r="N721" s="21"/>
      <c r="O721" s="21">
        <v>-40692</v>
      </c>
      <c r="P721" s="21"/>
      <c r="Q721" s="21"/>
      <c r="R721" s="22">
        <v>4</v>
      </c>
      <c r="S721" s="22">
        <v>2.46</v>
      </c>
      <c r="T721" s="20" t="s">
        <v>4949</v>
      </c>
      <c r="U721" s="21">
        <v>30000</v>
      </c>
      <c r="V721" s="21">
        <v>120667</v>
      </c>
      <c r="W721" s="34">
        <v>40807</v>
      </c>
      <c r="X721" s="34">
        <v>43009</v>
      </c>
      <c r="Y721" s="114" t="s">
        <v>16808</v>
      </c>
      <c r="Z721" s="70" t="s">
        <v>4927</v>
      </c>
      <c r="AA721" s="20" t="s">
        <v>4926</v>
      </c>
      <c r="AB721" s="109"/>
      <c r="AC721" s="19"/>
      <c r="AD721" s="22"/>
      <c r="AE721" s="19"/>
    </row>
    <row r="722" spans="2:31" x14ac:dyDescent="0.2">
      <c r="B722" s="14" t="s">
        <v>16811</v>
      </c>
      <c r="C722" s="33" t="s">
        <v>16810</v>
      </c>
      <c r="D722" s="16" t="s">
        <v>16809</v>
      </c>
      <c r="E722" s="103" t="s">
        <v>26</v>
      </c>
      <c r="F722" s="18" t="s">
        <v>26</v>
      </c>
      <c r="G722" s="111" t="s">
        <v>26</v>
      </c>
      <c r="H722" s="102" t="s">
        <v>323</v>
      </c>
      <c r="I722" s="21">
        <v>3159240</v>
      </c>
      <c r="J722" s="71">
        <v>103.788</v>
      </c>
      <c r="K722" s="21">
        <v>3113640</v>
      </c>
      <c r="L722" s="21">
        <v>3000000</v>
      </c>
      <c r="M722" s="21">
        <v>3024833</v>
      </c>
      <c r="N722" s="21"/>
      <c r="O722" s="21">
        <v>-31897</v>
      </c>
      <c r="P722" s="21"/>
      <c r="Q722" s="21"/>
      <c r="R722" s="22">
        <v>5.5</v>
      </c>
      <c r="S722" s="22">
        <v>4.3600000000000003</v>
      </c>
      <c r="T722" s="20" t="s">
        <v>4949</v>
      </c>
      <c r="U722" s="21">
        <v>41250</v>
      </c>
      <c r="V722" s="21">
        <v>165000</v>
      </c>
      <c r="W722" s="34">
        <v>39612</v>
      </c>
      <c r="X722" s="34">
        <v>41548</v>
      </c>
      <c r="Y722" s="114" t="s">
        <v>16808</v>
      </c>
      <c r="Z722" s="70" t="s">
        <v>4927</v>
      </c>
      <c r="AA722" s="20" t="s">
        <v>4926</v>
      </c>
      <c r="AB722" s="109"/>
      <c r="AC722" s="19"/>
      <c r="AD722" s="22"/>
      <c r="AE722" s="19"/>
    </row>
    <row r="723" spans="2:31" x14ac:dyDescent="0.2">
      <c r="B723" s="14" t="s">
        <v>16807</v>
      </c>
      <c r="C723" s="33" t="s">
        <v>16806</v>
      </c>
      <c r="D723" s="16" t="s">
        <v>16805</v>
      </c>
      <c r="E723" s="103" t="s">
        <v>26</v>
      </c>
      <c r="F723" s="18" t="s">
        <v>26</v>
      </c>
      <c r="G723" s="111" t="s">
        <v>26</v>
      </c>
      <c r="H723" s="102" t="s">
        <v>323</v>
      </c>
      <c r="I723" s="21">
        <v>12581806</v>
      </c>
      <c r="J723" s="71">
        <v>120.788</v>
      </c>
      <c r="K723" s="21">
        <v>14077841</v>
      </c>
      <c r="L723" s="21">
        <v>11655000</v>
      </c>
      <c r="M723" s="21">
        <v>12425413</v>
      </c>
      <c r="N723" s="21"/>
      <c r="O723" s="21">
        <v>-59665</v>
      </c>
      <c r="P723" s="21"/>
      <c r="Q723" s="21"/>
      <c r="R723" s="22">
        <v>5.25</v>
      </c>
      <c r="S723" s="22">
        <v>4.4400000000000004</v>
      </c>
      <c r="T723" s="20" t="s">
        <v>4949</v>
      </c>
      <c r="U723" s="21">
        <v>152972</v>
      </c>
      <c r="V723" s="21">
        <v>611888</v>
      </c>
      <c r="W723" s="34">
        <v>40248</v>
      </c>
      <c r="X723" s="34">
        <v>45017</v>
      </c>
      <c r="Y723" s="114" t="s">
        <v>13522</v>
      </c>
      <c r="Z723" s="70" t="s">
        <v>4927</v>
      </c>
      <c r="AA723" s="20" t="s">
        <v>4926</v>
      </c>
      <c r="AB723" s="109"/>
      <c r="AC723" s="19"/>
      <c r="AD723" s="22"/>
      <c r="AE723" s="19"/>
    </row>
    <row r="724" spans="2:31" x14ac:dyDescent="0.2">
      <c r="B724" s="14" t="s">
        <v>16804</v>
      </c>
      <c r="C724" s="33" t="s">
        <v>16803</v>
      </c>
      <c r="D724" s="16" t="s">
        <v>16802</v>
      </c>
      <c r="E724" s="103" t="s">
        <v>26</v>
      </c>
      <c r="F724" s="18" t="s">
        <v>26</v>
      </c>
      <c r="G724" s="111" t="s">
        <v>26</v>
      </c>
      <c r="H724" s="102" t="s">
        <v>323</v>
      </c>
      <c r="I724" s="21">
        <v>1534869</v>
      </c>
      <c r="J724" s="71">
        <v>101.211</v>
      </c>
      <c r="K724" s="21">
        <v>1477681</v>
      </c>
      <c r="L724" s="21">
        <v>1460000</v>
      </c>
      <c r="M724" s="21">
        <v>1467191</v>
      </c>
      <c r="N724" s="21"/>
      <c r="O724" s="21">
        <v>-16373</v>
      </c>
      <c r="P724" s="21"/>
      <c r="Q724" s="21"/>
      <c r="R724" s="22">
        <v>5</v>
      </c>
      <c r="S724" s="22">
        <v>3.79</v>
      </c>
      <c r="T724" s="20" t="s">
        <v>89</v>
      </c>
      <c r="U724" s="21">
        <v>6083</v>
      </c>
      <c r="V724" s="21">
        <v>73000</v>
      </c>
      <c r="W724" s="34">
        <v>39703</v>
      </c>
      <c r="X724" s="34">
        <v>41426</v>
      </c>
      <c r="Y724" s="114" t="s">
        <v>16176</v>
      </c>
      <c r="Z724" s="70" t="s">
        <v>4927</v>
      </c>
      <c r="AA724" s="20" t="s">
        <v>4926</v>
      </c>
      <c r="AB724" s="109"/>
      <c r="AC724" s="19"/>
      <c r="AD724" s="22"/>
      <c r="AE724" s="19"/>
    </row>
    <row r="725" spans="2:31" x14ac:dyDescent="0.2">
      <c r="B725" s="14" t="s">
        <v>16801</v>
      </c>
      <c r="C725" s="33" t="s">
        <v>16800</v>
      </c>
      <c r="D725" s="16" t="s">
        <v>16783</v>
      </c>
      <c r="E725" s="103" t="s">
        <v>26</v>
      </c>
      <c r="F725" s="18" t="s">
        <v>26</v>
      </c>
      <c r="G725" s="111" t="s">
        <v>4412</v>
      </c>
      <c r="H725" s="102" t="s">
        <v>323</v>
      </c>
      <c r="I725" s="21">
        <v>1627665</v>
      </c>
      <c r="J725" s="71">
        <v>100.82899999999999</v>
      </c>
      <c r="K725" s="21">
        <v>1512435</v>
      </c>
      <c r="L725" s="21">
        <v>1500000</v>
      </c>
      <c r="M725" s="21">
        <v>1502912</v>
      </c>
      <c r="N725" s="21"/>
      <c r="O725" s="21">
        <v>-17583</v>
      </c>
      <c r="P725" s="21"/>
      <c r="Q725" s="21"/>
      <c r="R725" s="22">
        <v>5.5</v>
      </c>
      <c r="S725" s="22">
        <v>4.2830000000000004</v>
      </c>
      <c r="T725" s="20" t="s">
        <v>4985</v>
      </c>
      <c r="U725" s="21">
        <v>27500</v>
      </c>
      <c r="V725" s="21">
        <v>82500</v>
      </c>
      <c r="W725" s="34">
        <v>38260</v>
      </c>
      <c r="X725" s="34">
        <v>42064</v>
      </c>
      <c r="Y725" s="114" t="s">
        <v>16176</v>
      </c>
      <c r="Z725" s="70" t="s">
        <v>4927</v>
      </c>
      <c r="AA725" s="20" t="s">
        <v>4926</v>
      </c>
      <c r="AB725" s="109"/>
      <c r="AC725" s="28">
        <v>41334</v>
      </c>
      <c r="AD725" s="22">
        <v>100</v>
      </c>
      <c r="AE725" s="28">
        <v>41334</v>
      </c>
    </row>
    <row r="726" spans="2:31" x14ac:dyDescent="0.2">
      <c r="B726" s="14" t="s">
        <v>16799</v>
      </c>
      <c r="C726" s="33" t="s">
        <v>16798</v>
      </c>
      <c r="D726" s="16" t="s">
        <v>16783</v>
      </c>
      <c r="E726" s="103" t="s">
        <v>26</v>
      </c>
      <c r="F726" s="18" t="s">
        <v>26</v>
      </c>
      <c r="G726" s="111" t="s">
        <v>26</v>
      </c>
      <c r="H726" s="102" t="s">
        <v>4412</v>
      </c>
      <c r="I726" s="21">
        <v>2175522</v>
      </c>
      <c r="J726" s="71">
        <v>106.33499999999999</v>
      </c>
      <c r="K726" s="21">
        <v>2270252</v>
      </c>
      <c r="L726" s="21">
        <v>2135000</v>
      </c>
      <c r="M726" s="21">
        <v>2144235</v>
      </c>
      <c r="N726" s="21"/>
      <c r="O726" s="21">
        <v>-6065</v>
      </c>
      <c r="P726" s="21"/>
      <c r="Q726" s="21"/>
      <c r="R726" s="22">
        <v>5</v>
      </c>
      <c r="S726" s="22">
        <v>4.67</v>
      </c>
      <c r="T726" s="20" t="s">
        <v>4965</v>
      </c>
      <c r="U726" s="21">
        <v>13640</v>
      </c>
      <c r="V726" s="21">
        <v>106750</v>
      </c>
      <c r="W726" s="34">
        <v>39282</v>
      </c>
      <c r="X726" s="34">
        <v>41774</v>
      </c>
      <c r="Y726" s="114" t="s">
        <v>16176</v>
      </c>
      <c r="Z726" s="70" t="s">
        <v>4927</v>
      </c>
      <c r="AA726" s="20" t="s">
        <v>4926</v>
      </c>
      <c r="AB726" s="109"/>
      <c r="AC726" s="19"/>
      <c r="AD726" s="22"/>
      <c r="AE726" s="19"/>
    </row>
    <row r="727" spans="2:31" x14ac:dyDescent="0.2">
      <c r="B727" s="14" t="s">
        <v>16797</v>
      </c>
      <c r="C727" s="33" t="s">
        <v>16796</v>
      </c>
      <c r="D727" s="16" t="s">
        <v>16783</v>
      </c>
      <c r="E727" s="103" t="s">
        <v>26</v>
      </c>
      <c r="F727" s="18" t="s">
        <v>26</v>
      </c>
      <c r="G727" s="111" t="s">
        <v>26</v>
      </c>
      <c r="H727" s="102" t="s">
        <v>323</v>
      </c>
      <c r="I727" s="21">
        <v>1058040</v>
      </c>
      <c r="J727" s="71">
        <v>107.502</v>
      </c>
      <c r="K727" s="21">
        <v>1075020</v>
      </c>
      <c r="L727" s="21">
        <v>1000000</v>
      </c>
      <c r="M727" s="21">
        <v>1016034</v>
      </c>
      <c r="N727" s="21"/>
      <c r="O727" s="21">
        <v>-7860</v>
      </c>
      <c r="P727" s="21"/>
      <c r="Q727" s="21"/>
      <c r="R727" s="22">
        <v>5</v>
      </c>
      <c r="S727" s="22">
        <v>4.0999999999999996</v>
      </c>
      <c r="T727" s="20" t="s">
        <v>4965</v>
      </c>
      <c r="U727" s="21">
        <v>6389</v>
      </c>
      <c r="V727" s="21">
        <v>50000</v>
      </c>
      <c r="W727" s="34">
        <v>39176</v>
      </c>
      <c r="X727" s="34">
        <v>41958</v>
      </c>
      <c r="Y727" s="114" t="s">
        <v>16176</v>
      </c>
      <c r="Z727" s="70" t="s">
        <v>4927</v>
      </c>
      <c r="AA727" s="20" t="s">
        <v>4926</v>
      </c>
      <c r="AB727" s="109"/>
      <c r="AC727" s="19"/>
      <c r="AD727" s="22"/>
      <c r="AE727" s="19"/>
    </row>
    <row r="728" spans="2:31" x14ac:dyDescent="0.2">
      <c r="B728" s="14" t="s">
        <v>16795</v>
      </c>
      <c r="C728" s="33" t="s">
        <v>16794</v>
      </c>
      <c r="D728" s="16" t="s">
        <v>16783</v>
      </c>
      <c r="E728" s="103" t="s">
        <v>26</v>
      </c>
      <c r="F728" s="18" t="s">
        <v>26</v>
      </c>
      <c r="G728" s="111" t="s">
        <v>26</v>
      </c>
      <c r="H728" s="102" t="s">
        <v>323</v>
      </c>
      <c r="I728" s="21">
        <v>1059800</v>
      </c>
      <c r="J728" s="71">
        <v>114.98699999999999</v>
      </c>
      <c r="K728" s="21">
        <v>1149870</v>
      </c>
      <c r="L728" s="21">
        <v>1000000</v>
      </c>
      <c r="M728" s="21">
        <v>1030898</v>
      </c>
      <c r="N728" s="21"/>
      <c r="O728" s="21">
        <v>-5520</v>
      </c>
      <c r="P728" s="21"/>
      <c r="Q728" s="21"/>
      <c r="R728" s="22">
        <v>5</v>
      </c>
      <c r="S728" s="22">
        <v>4.29</v>
      </c>
      <c r="T728" s="20" t="s">
        <v>4965</v>
      </c>
      <c r="U728" s="21">
        <v>6389</v>
      </c>
      <c r="V728" s="21">
        <v>50000</v>
      </c>
      <c r="W728" s="34">
        <v>39176</v>
      </c>
      <c r="X728" s="34">
        <v>43054</v>
      </c>
      <c r="Y728" s="114" t="s">
        <v>16176</v>
      </c>
      <c r="Z728" s="70" t="s">
        <v>4927</v>
      </c>
      <c r="AA728" s="20" t="s">
        <v>4926</v>
      </c>
      <c r="AB728" s="109"/>
      <c r="AC728" s="19"/>
      <c r="AD728" s="22"/>
      <c r="AE728" s="19"/>
    </row>
    <row r="729" spans="2:31" x14ac:dyDescent="0.2">
      <c r="B729" s="14" t="s">
        <v>16793</v>
      </c>
      <c r="C729" s="33" t="s">
        <v>16792</v>
      </c>
      <c r="D729" s="16" t="s">
        <v>16783</v>
      </c>
      <c r="E729" s="103" t="s">
        <v>26</v>
      </c>
      <c r="F729" s="18" t="s">
        <v>26</v>
      </c>
      <c r="G729" s="111" t="s">
        <v>26</v>
      </c>
      <c r="H729" s="102" t="s">
        <v>323</v>
      </c>
      <c r="I729" s="21">
        <v>2088940</v>
      </c>
      <c r="J729" s="71">
        <v>102.116</v>
      </c>
      <c r="K729" s="21">
        <v>2042320</v>
      </c>
      <c r="L729" s="21">
        <v>2000000</v>
      </c>
      <c r="M729" s="21">
        <v>2008630</v>
      </c>
      <c r="N729" s="21"/>
      <c r="O729" s="21">
        <v>-14872</v>
      </c>
      <c r="P729" s="21"/>
      <c r="Q729" s="21"/>
      <c r="R729" s="22">
        <v>5</v>
      </c>
      <c r="S729" s="22">
        <v>4.18</v>
      </c>
      <c r="T729" s="20" t="s">
        <v>85</v>
      </c>
      <c r="U729" s="21">
        <v>46111</v>
      </c>
      <c r="V729" s="21">
        <v>100000</v>
      </c>
      <c r="W729" s="34">
        <v>39183</v>
      </c>
      <c r="X729" s="34">
        <v>41470</v>
      </c>
      <c r="Y729" s="114" t="s">
        <v>16176</v>
      </c>
      <c r="Z729" s="70" t="s">
        <v>4927</v>
      </c>
      <c r="AA729" s="20" t="s">
        <v>4926</v>
      </c>
      <c r="AB729" s="109"/>
      <c r="AC729" s="19"/>
      <c r="AD729" s="22"/>
      <c r="AE729" s="19"/>
    </row>
    <row r="730" spans="2:31" x14ac:dyDescent="0.2">
      <c r="B730" s="14" t="s">
        <v>16791</v>
      </c>
      <c r="C730" s="33" t="s">
        <v>16790</v>
      </c>
      <c r="D730" s="16" t="s">
        <v>16783</v>
      </c>
      <c r="E730" s="103" t="s">
        <v>26</v>
      </c>
      <c r="F730" s="18" t="s">
        <v>26</v>
      </c>
      <c r="G730" s="111" t="s">
        <v>26</v>
      </c>
      <c r="H730" s="102" t="s">
        <v>323</v>
      </c>
      <c r="I730" s="21">
        <v>2470448</v>
      </c>
      <c r="J730" s="71">
        <v>106.06</v>
      </c>
      <c r="K730" s="21">
        <v>2503016</v>
      </c>
      <c r="L730" s="21">
        <v>2360000</v>
      </c>
      <c r="M730" s="21">
        <v>2386425</v>
      </c>
      <c r="N730" s="21"/>
      <c r="O730" s="21">
        <v>-15514</v>
      </c>
      <c r="P730" s="21"/>
      <c r="Q730" s="21"/>
      <c r="R730" s="22">
        <v>5</v>
      </c>
      <c r="S730" s="22">
        <v>4.24</v>
      </c>
      <c r="T730" s="20" t="s">
        <v>85</v>
      </c>
      <c r="U730" s="21">
        <v>54411</v>
      </c>
      <c r="V730" s="21">
        <v>118000</v>
      </c>
      <c r="W730" s="34">
        <v>39183</v>
      </c>
      <c r="X730" s="34">
        <v>41835</v>
      </c>
      <c r="Y730" s="114" t="s">
        <v>16176</v>
      </c>
      <c r="Z730" s="70" t="s">
        <v>4927</v>
      </c>
      <c r="AA730" s="20" t="s">
        <v>4926</v>
      </c>
      <c r="AB730" s="109"/>
      <c r="AC730" s="31"/>
      <c r="AD730" s="22"/>
      <c r="AE730" s="19"/>
    </row>
    <row r="731" spans="2:31" x14ac:dyDescent="0.2">
      <c r="B731" s="14" t="s">
        <v>16789</v>
      </c>
      <c r="C731" s="33" t="s">
        <v>16788</v>
      </c>
      <c r="D731" s="16" t="s">
        <v>16783</v>
      </c>
      <c r="E731" s="103" t="s">
        <v>26</v>
      </c>
      <c r="F731" s="18" t="s">
        <v>26</v>
      </c>
      <c r="G731" s="111" t="s">
        <v>26</v>
      </c>
      <c r="H731" s="102" t="s">
        <v>323</v>
      </c>
      <c r="I731" s="21">
        <v>2620275</v>
      </c>
      <c r="J731" s="71">
        <v>111.152</v>
      </c>
      <c r="K731" s="21">
        <v>2778800</v>
      </c>
      <c r="L731" s="21">
        <v>2500000</v>
      </c>
      <c r="M731" s="21">
        <v>2551923</v>
      </c>
      <c r="N731" s="21"/>
      <c r="O731" s="21">
        <v>-12664</v>
      </c>
      <c r="P731" s="21"/>
      <c r="Q731" s="21"/>
      <c r="R731" s="22">
        <v>5</v>
      </c>
      <c r="S731" s="22">
        <v>4.3600000000000003</v>
      </c>
      <c r="T731" s="20" t="s">
        <v>85</v>
      </c>
      <c r="U731" s="21">
        <v>57639</v>
      </c>
      <c r="V731" s="21">
        <v>125000</v>
      </c>
      <c r="W731" s="34">
        <v>39183</v>
      </c>
      <c r="X731" s="34">
        <v>42566</v>
      </c>
      <c r="Y731" s="114" t="s">
        <v>16176</v>
      </c>
      <c r="Z731" s="70" t="s">
        <v>4927</v>
      </c>
      <c r="AA731" s="20" t="s">
        <v>4926</v>
      </c>
      <c r="AB731" s="109"/>
      <c r="AC731" s="19"/>
      <c r="AD731" s="22"/>
      <c r="AE731" s="19"/>
    </row>
    <row r="732" spans="2:31" x14ac:dyDescent="0.2">
      <c r="B732" s="14" t="s">
        <v>16787</v>
      </c>
      <c r="C732" s="33" t="s">
        <v>16786</v>
      </c>
      <c r="D732" s="16" t="s">
        <v>16783</v>
      </c>
      <c r="E732" s="103" t="s">
        <v>26</v>
      </c>
      <c r="F732" s="18" t="s">
        <v>26</v>
      </c>
      <c r="G732" s="111" t="s">
        <v>4412</v>
      </c>
      <c r="H732" s="102" t="s">
        <v>323</v>
      </c>
      <c r="I732" s="21">
        <v>9784440</v>
      </c>
      <c r="J732" s="71">
        <v>109.569</v>
      </c>
      <c r="K732" s="21">
        <v>9861210</v>
      </c>
      <c r="L732" s="21">
        <v>9000000</v>
      </c>
      <c r="M732" s="21">
        <v>9591133</v>
      </c>
      <c r="N732" s="21"/>
      <c r="O732" s="21">
        <v>-165899</v>
      </c>
      <c r="P732" s="21"/>
      <c r="Q732" s="21"/>
      <c r="R732" s="22">
        <v>4</v>
      </c>
      <c r="S732" s="22">
        <v>2.0009999999999999</v>
      </c>
      <c r="T732" s="20" t="s">
        <v>4965</v>
      </c>
      <c r="U732" s="21">
        <v>60000</v>
      </c>
      <c r="V732" s="21">
        <v>360000</v>
      </c>
      <c r="W732" s="34">
        <v>40842</v>
      </c>
      <c r="X732" s="34">
        <v>46692</v>
      </c>
      <c r="Y732" s="114" t="s">
        <v>16176</v>
      </c>
      <c r="Z732" s="70" t="s">
        <v>4927</v>
      </c>
      <c r="AA732" s="20" t="s">
        <v>4926</v>
      </c>
      <c r="AB732" s="109"/>
      <c r="AC732" s="28">
        <v>42522</v>
      </c>
      <c r="AD732" s="22">
        <v>100</v>
      </c>
      <c r="AE732" s="28">
        <v>42522</v>
      </c>
    </row>
    <row r="733" spans="2:31" x14ac:dyDescent="0.2">
      <c r="B733" s="14" t="s">
        <v>16785</v>
      </c>
      <c r="C733" s="33" t="s">
        <v>16784</v>
      </c>
      <c r="D733" s="16" t="s">
        <v>16783</v>
      </c>
      <c r="E733" s="103" t="s">
        <v>26</v>
      </c>
      <c r="F733" s="18" t="s">
        <v>26</v>
      </c>
      <c r="G733" s="111" t="s">
        <v>26</v>
      </c>
      <c r="H733" s="102" t="s">
        <v>323</v>
      </c>
      <c r="I733" s="21">
        <v>5510000</v>
      </c>
      <c r="J733" s="71">
        <v>98.563000000000002</v>
      </c>
      <c r="K733" s="21">
        <v>5430821</v>
      </c>
      <c r="L733" s="21">
        <v>5510000</v>
      </c>
      <c r="M733" s="21">
        <v>5510000</v>
      </c>
      <c r="N733" s="21"/>
      <c r="O733" s="21"/>
      <c r="P733" s="21"/>
      <c r="Q733" s="21"/>
      <c r="R733" s="22">
        <v>1.625</v>
      </c>
      <c r="S733" s="22">
        <v>1.625</v>
      </c>
      <c r="T733" s="20" t="s">
        <v>4965</v>
      </c>
      <c r="U733" s="21">
        <v>14923</v>
      </c>
      <c r="V733" s="21"/>
      <c r="W733" s="34">
        <v>41207</v>
      </c>
      <c r="X733" s="34">
        <v>46692</v>
      </c>
      <c r="Y733" s="114" t="s">
        <v>16176</v>
      </c>
      <c r="Z733" s="70" t="s">
        <v>4927</v>
      </c>
      <c r="AA733" s="20" t="s">
        <v>4926</v>
      </c>
      <c r="AB733" s="109"/>
      <c r="AC733" s="19"/>
      <c r="AD733" s="22"/>
      <c r="AE733" s="19"/>
    </row>
    <row r="734" spans="2:31" x14ac:dyDescent="0.2">
      <c r="B734" s="14" t="s">
        <v>16782</v>
      </c>
      <c r="C734" s="33" t="s">
        <v>16781</v>
      </c>
      <c r="D734" s="16" t="s">
        <v>16776</v>
      </c>
      <c r="E734" s="103" t="s">
        <v>26</v>
      </c>
      <c r="F734" s="18" t="s">
        <v>26</v>
      </c>
      <c r="G734" s="111" t="s">
        <v>4412</v>
      </c>
      <c r="H734" s="102" t="s">
        <v>334</v>
      </c>
      <c r="I734" s="21">
        <v>18014900</v>
      </c>
      <c r="J734" s="71">
        <v>101.90300000000001</v>
      </c>
      <c r="K734" s="21">
        <v>17705646</v>
      </c>
      <c r="L734" s="21">
        <v>17375000</v>
      </c>
      <c r="M734" s="21">
        <v>17413928</v>
      </c>
      <c r="N734" s="21"/>
      <c r="O734" s="21">
        <v>-90748</v>
      </c>
      <c r="P734" s="21"/>
      <c r="Q734" s="21"/>
      <c r="R734" s="22">
        <v>5.5</v>
      </c>
      <c r="S734" s="22">
        <v>4.9470000000000001</v>
      </c>
      <c r="T734" s="20" t="s">
        <v>89</v>
      </c>
      <c r="U734" s="21">
        <v>79635</v>
      </c>
      <c r="V734" s="21">
        <v>955625</v>
      </c>
      <c r="W734" s="34">
        <v>39629</v>
      </c>
      <c r="X734" s="34">
        <v>47088</v>
      </c>
      <c r="Y734" s="114" t="s">
        <v>16176</v>
      </c>
      <c r="Z734" s="70" t="s">
        <v>4927</v>
      </c>
      <c r="AA734" s="20" t="s">
        <v>4926</v>
      </c>
      <c r="AB734" s="109"/>
      <c r="AC734" s="28">
        <v>41426</v>
      </c>
      <c r="AD734" s="22">
        <v>100</v>
      </c>
      <c r="AE734" s="28">
        <v>41426</v>
      </c>
    </row>
    <row r="735" spans="2:31" x14ac:dyDescent="0.2">
      <c r="B735" s="14" t="s">
        <v>16780</v>
      </c>
      <c r="C735" s="33" t="s">
        <v>16779</v>
      </c>
      <c r="D735" s="16" t="s">
        <v>16776</v>
      </c>
      <c r="E735" s="103" t="s">
        <v>26</v>
      </c>
      <c r="F735" s="18" t="s">
        <v>26</v>
      </c>
      <c r="G735" s="111" t="s">
        <v>4412</v>
      </c>
      <c r="H735" s="102" t="s">
        <v>323</v>
      </c>
      <c r="I735" s="21">
        <v>1323076</v>
      </c>
      <c r="J735" s="71">
        <v>102.001</v>
      </c>
      <c r="K735" s="21">
        <v>1315813</v>
      </c>
      <c r="L735" s="21">
        <v>1290000</v>
      </c>
      <c r="M735" s="21">
        <v>1292569</v>
      </c>
      <c r="N735" s="21"/>
      <c r="O735" s="21">
        <v>-7441</v>
      </c>
      <c r="P735" s="21"/>
      <c r="Q735" s="21"/>
      <c r="R735" s="22">
        <v>5</v>
      </c>
      <c r="S735" s="22">
        <v>4.6500000000000004</v>
      </c>
      <c r="T735" s="20" t="s">
        <v>118</v>
      </c>
      <c r="U735" s="21">
        <v>26875</v>
      </c>
      <c r="V735" s="21">
        <v>64500</v>
      </c>
      <c r="W735" s="34">
        <v>38168</v>
      </c>
      <c r="X735" s="34">
        <v>41852</v>
      </c>
      <c r="Y735" s="114" t="s">
        <v>16176</v>
      </c>
      <c r="Z735" s="70" t="s">
        <v>4927</v>
      </c>
      <c r="AA735" s="20" t="s">
        <v>4926</v>
      </c>
      <c r="AB735" s="109"/>
      <c r="AC735" s="28">
        <v>41487</v>
      </c>
      <c r="AD735" s="22">
        <v>100</v>
      </c>
      <c r="AE735" s="28">
        <v>41487</v>
      </c>
    </row>
    <row r="736" spans="2:31" x14ac:dyDescent="0.2">
      <c r="B736" s="14" t="s">
        <v>16778</v>
      </c>
      <c r="C736" s="33" t="s">
        <v>16777</v>
      </c>
      <c r="D736" s="16" t="s">
        <v>16776</v>
      </c>
      <c r="E736" s="103" t="s">
        <v>26</v>
      </c>
      <c r="F736" s="18" t="s">
        <v>26</v>
      </c>
      <c r="G736" s="111" t="s">
        <v>4412</v>
      </c>
      <c r="H736" s="102" t="s">
        <v>323</v>
      </c>
      <c r="I736" s="21">
        <v>2040880</v>
      </c>
      <c r="J736" s="71">
        <v>101.693</v>
      </c>
      <c r="K736" s="21">
        <v>2033860</v>
      </c>
      <c r="L736" s="21">
        <v>2000000</v>
      </c>
      <c r="M736" s="21">
        <v>2003185</v>
      </c>
      <c r="N736" s="21"/>
      <c r="O736" s="21">
        <v>-5181</v>
      </c>
      <c r="P736" s="21"/>
      <c r="Q736" s="21"/>
      <c r="R736" s="22">
        <v>5</v>
      </c>
      <c r="S736" s="22">
        <v>4.72</v>
      </c>
      <c r="T736" s="20" t="s">
        <v>118</v>
      </c>
      <c r="U736" s="21">
        <v>41667</v>
      </c>
      <c r="V736" s="21">
        <v>100000</v>
      </c>
      <c r="W736" s="34">
        <v>38168</v>
      </c>
      <c r="X736" s="34">
        <v>42217</v>
      </c>
      <c r="Y736" s="114" t="s">
        <v>16176</v>
      </c>
      <c r="Z736" s="70" t="s">
        <v>4927</v>
      </c>
      <c r="AA736" s="20" t="s">
        <v>4926</v>
      </c>
      <c r="AB736" s="109"/>
      <c r="AC736" s="28">
        <v>41487</v>
      </c>
      <c r="AD736" s="22">
        <v>100</v>
      </c>
      <c r="AE736" s="28">
        <v>41487</v>
      </c>
    </row>
    <row r="737" spans="2:31" x14ac:dyDescent="0.2">
      <c r="B737" s="14" t="s">
        <v>16775</v>
      </c>
      <c r="C737" s="33" t="s">
        <v>16774</v>
      </c>
      <c r="D737" s="16" t="s">
        <v>16773</v>
      </c>
      <c r="E737" s="103" t="s">
        <v>26</v>
      </c>
      <c r="F737" s="18" t="s">
        <v>26</v>
      </c>
      <c r="G737" s="111" t="s">
        <v>26</v>
      </c>
      <c r="H737" s="102" t="s">
        <v>334</v>
      </c>
      <c r="I737" s="21">
        <v>5006250</v>
      </c>
      <c r="J737" s="71">
        <v>103.23</v>
      </c>
      <c r="K737" s="21">
        <v>5161500</v>
      </c>
      <c r="L737" s="21">
        <v>5000000</v>
      </c>
      <c r="M737" s="21">
        <v>5001452</v>
      </c>
      <c r="N737" s="21"/>
      <c r="O737" s="21">
        <v>-351</v>
      </c>
      <c r="P737" s="21"/>
      <c r="Q737" s="21"/>
      <c r="R737" s="22">
        <v>4.25</v>
      </c>
      <c r="S737" s="22">
        <v>4.2300000000000004</v>
      </c>
      <c r="T737" s="20" t="s">
        <v>118</v>
      </c>
      <c r="U737" s="21">
        <v>88542</v>
      </c>
      <c r="V737" s="21">
        <v>212500</v>
      </c>
      <c r="W737" s="34">
        <v>39052</v>
      </c>
      <c r="X737" s="34">
        <v>48061</v>
      </c>
      <c r="Y737" s="114" t="s">
        <v>16176</v>
      </c>
      <c r="Z737" s="70" t="s">
        <v>4927</v>
      </c>
      <c r="AA737" s="20" t="s">
        <v>4926</v>
      </c>
      <c r="AB737" s="109"/>
      <c r="AC737" s="19"/>
      <c r="AD737" s="22"/>
      <c r="AE737" s="28">
        <v>41730</v>
      </c>
    </row>
    <row r="738" spans="2:31" x14ac:dyDescent="0.2">
      <c r="B738" s="14" t="s">
        <v>16772</v>
      </c>
      <c r="C738" s="33" t="s">
        <v>16771</v>
      </c>
      <c r="D738" s="16" t="s">
        <v>16752</v>
      </c>
      <c r="E738" s="103" t="s">
        <v>26</v>
      </c>
      <c r="F738" s="18" t="s">
        <v>26</v>
      </c>
      <c r="G738" s="111" t="s">
        <v>26</v>
      </c>
      <c r="H738" s="102" t="s">
        <v>323</v>
      </c>
      <c r="I738" s="21">
        <v>3190530</v>
      </c>
      <c r="J738" s="71">
        <v>100</v>
      </c>
      <c r="K738" s="21">
        <v>3000000</v>
      </c>
      <c r="L738" s="21">
        <v>3000000</v>
      </c>
      <c r="M738" s="21">
        <v>3000000</v>
      </c>
      <c r="N738" s="21"/>
      <c r="O738" s="21">
        <v>-59860</v>
      </c>
      <c r="P738" s="21"/>
      <c r="Q738" s="21"/>
      <c r="R738" s="22">
        <v>5</v>
      </c>
      <c r="S738" s="22">
        <v>2.87</v>
      </c>
      <c r="T738" s="20" t="s">
        <v>85</v>
      </c>
      <c r="U738" s="21">
        <v>75000</v>
      </c>
      <c r="V738" s="21">
        <v>150000</v>
      </c>
      <c r="W738" s="34">
        <v>40115</v>
      </c>
      <c r="X738" s="34">
        <v>41275</v>
      </c>
      <c r="Y738" s="114" t="s">
        <v>16364</v>
      </c>
      <c r="Z738" s="70" t="s">
        <v>4927</v>
      </c>
      <c r="AA738" s="20" t="s">
        <v>4926</v>
      </c>
      <c r="AB738" s="109"/>
      <c r="AC738" s="19"/>
      <c r="AD738" s="22"/>
      <c r="AE738" s="19"/>
    </row>
    <row r="739" spans="2:31" x14ac:dyDescent="0.2">
      <c r="B739" s="14" t="s">
        <v>16770</v>
      </c>
      <c r="C739" s="33" t="s">
        <v>16769</v>
      </c>
      <c r="D739" s="16" t="s">
        <v>16752</v>
      </c>
      <c r="E739" s="103" t="s">
        <v>5057</v>
      </c>
      <c r="F739" s="18" t="s">
        <v>26</v>
      </c>
      <c r="G739" s="111" t="s">
        <v>26</v>
      </c>
      <c r="H739" s="102" t="s">
        <v>323</v>
      </c>
      <c r="I739" s="21">
        <v>4249880</v>
      </c>
      <c r="J739" s="71">
        <v>104.395</v>
      </c>
      <c r="K739" s="21">
        <v>4175800</v>
      </c>
      <c r="L739" s="21">
        <v>4000000</v>
      </c>
      <c r="M739" s="21">
        <v>4063581</v>
      </c>
      <c r="N739" s="21"/>
      <c r="O739" s="21">
        <v>-58579</v>
      </c>
      <c r="P739" s="21"/>
      <c r="Q739" s="21"/>
      <c r="R739" s="22">
        <v>5</v>
      </c>
      <c r="S739" s="22">
        <v>3.37</v>
      </c>
      <c r="T739" s="20" t="s">
        <v>85</v>
      </c>
      <c r="U739" s="21">
        <v>100000</v>
      </c>
      <c r="V739" s="21">
        <v>200000</v>
      </c>
      <c r="W739" s="34">
        <v>40115</v>
      </c>
      <c r="X739" s="34">
        <v>41640</v>
      </c>
      <c r="Y739" s="114" t="s">
        <v>16364</v>
      </c>
      <c r="Z739" s="70" t="s">
        <v>4927</v>
      </c>
      <c r="AA739" s="20" t="s">
        <v>4926</v>
      </c>
      <c r="AB739" s="109"/>
      <c r="AC739" s="19"/>
      <c r="AD739" s="22"/>
      <c r="AE739" s="19"/>
    </row>
    <row r="740" spans="2:31" x14ac:dyDescent="0.2">
      <c r="B740" s="14" t="s">
        <v>16768</v>
      </c>
      <c r="C740" s="33" t="s">
        <v>16767</v>
      </c>
      <c r="D740" s="16" t="s">
        <v>16752</v>
      </c>
      <c r="E740" s="103" t="s">
        <v>26</v>
      </c>
      <c r="F740" s="18" t="s">
        <v>26</v>
      </c>
      <c r="G740" s="111" t="s">
        <v>26</v>
      </c>
      <c r="H740" s="102" t="s">
        <v>323</v>
      </c>
      <c r="I740" s="21">
        <v>3279870</v>
      </c>
      <c r="J740" s="71">
        <v>107.827</v>
      </c>
      <c r="K740" s="21">
        <v>3234810</v>
      </c>
      <c r="L740" s="21">
        <v>3000000</v>
      </c>
      <c r="M740" s="21">
        <v>3115628</v>
      </c>
      <c r="N740" s="21"/>
      <c r="O740" s="21">
        <v>-53169</v>
      </c>
      <c r="P740" s="21"/>
      <c r="Q740" s="21"/>
      <c r="R740" s="22">
        <v>5</v>
      </c>
      <c r="S740" s="22">
        <v>3</v>
      </c>
      <c r="T740" s="20" t="s">
        <v>85</v>
      </c>
      <c r="U740" s="21">
        <v>75000</v>
      </c>
      <c r="V740" s="21">
        <v>150000</v>
      </c>
      <c r="W740" s="34">
        <v>40150</v>
      </c>
      <c r="X740" s="34">
        <v>42005</v>
      </c>
      <c r="Y740" s="114" t="s">
        <v>16364</v>
      </c>
      <c r="Z740" s="70" t="s">
        <v>4927</v>
      </c>
      <c r="AA740" s="20" t="s">
        <v>4926</v>
      </c>
      <c r="AB740" s="109"/>
      <c r="AC740" s="19"/>
      <c r="AD740" s="22"/>
      <c r="AE740" s="19"/>
    </row>
    <row r="741" spans="2:31" x14ac:dyDescent="0.2">
      <c r="B741" s="14" t="s">
        <v>16766</v>
      </c>
      <c r="C741" s="33" t="s">
        <v>16765</v>
      </c>
      <c r="D741" s="16" t="s">
        <v>16752</v>
      </c>
      <c r="E741" s="103" t="s">
        <v>26</v>
      </c>
      <c r="F741" s="18" t="s">
        <v>26</v>
      </c>
      <c r="G741" s="111" t="s">
        <v>26</v>
      </c>
      <c r="H741" s="102" t="s">
        <v>323</v>
      </c>
      <c r="I741" s="21">
        <v>12279634</v>
      </c>
      <c r="J741" s="71">
        <v>113.179</v>
      </c>
      <c r="K741" s="21">
        <v>13434347</v>
      </c>
      <c r="L741" s="21">
        <v>11870000</v>
      </c>
      <c r="M741" s="21">
        <v>12115490</v>
      </c>
      <c r="N741" s="21"/>
      <c r="O741" s="21">
        <v>-50729</v>
      </c>
      <c r="P741" s="21"/>
      <c r="Q741" s="21"/>
      <c r="R741" s="22">
        <v>5</v>
      </c>
      <c r="S741" s="22">
        <v>4.43</v>
      </c>
      <c r="T741" s="20" t="s">
        <v>85</v>
      </c>
      <c r="U741" s="21">
        <v>296750</v>
      </c>
      <c r="V741" s="21">
        <v>593500</v>
      </c>
      <c r="W741" s="34">
        <v>40115</v>
      </c>
      <c r="X741" s="34">
        <v>42736</v>
      </c>
      <c r="Y741" s="114" t="s">
        <v>16364</v>
      </c>
      <c r="Z741" s="70" t="s">
        <v>4927</v>
      </c>
      <c r="AA741" s="20" t="s">
        <v>4926</v>
      </c>
      <c r="AB741" s="109"/>
      <c r="AC741" s="19"/>
      <c r="AD741" s="22"/>
      <c r="AE741" s="19"/>
    </row>
    <row r="742" spans="2:31" x14ac:dyDescent="0.2">
      <c r="B742" s="14" t="s">
        <v>16764</v>
      </c>
      <c r="C742" s="33" t="s">
        <v>16763</v>
      </c>
      <c r="D742" s="16" t="s">
        <v>16752</v>
      </c>
      <c r="E742" s="103" t="s">
        <v>26</v>
      </c>
      <c r="F742" s="18" t="s">
        <v>26</v>
      </c>
      <c r="G742" s="111" t="s">
        <v>26</v>
      </c>
      <c r="H742" s="102" t="s">
        <v>323</v>
      </c>
      <c r="I742" s="21">
        <v>500000</v>
      </c>
      <c r="J742" s="71">
        <v>100.31699999999999</v>
      </c>
      <c r="K742" s="21">
        <v>501585</v>
      </c>
      <c r="L742" s="21">
        <v>500000</v>
      </c>
      <c r="M742" s="21">
        <v>500000</v>
      </c>
      <c r="N742" s="21"/>
      <c r="O742" s="21"/>
      <c r="P742" s="21"/>
      <c r="Q742" s="21"/>
      <c r="R742" s="22">
        <v>1.151</v>
      </c>
      <c r="S742" s="22">
        <v>1.151</v>
      </c>
      <c r="T742" s="20" t="s">
        <v>85</v>
      </c>
      <c r="U742" s="21">
        <v>655</v>
      </c>
      <c r="V742" s="21"/>
      <c r="W742" s="34">
        <v>41206</v>
      </c>
      <c r="X742" s="34">
        <v>42005</v>
      </c>
      <c r="Y742" s="114" t="s">
        <v>16364</v>
      </c>
      <c r="Z742" s="70" t="s">
        <v>4927</v>
      </c>
      <c r="AA742" s="20" t="s">
        <v>4926</v>
      </c>
      <c r="AB742" s="109"/>
      <c r="AC742" s="19"/>
      <c r="AD742" s="22"/>
      <c r="AE742" s="19"/>
    </row>
    <row r="743" spans="2:31" x14ac:dyDescent="0.2">
      <c r="B743" s="14" t="s">
        <v>16762</v>
      </c>
      <c r="C743" s="33" t="s">
        <v>16761</v>
      </c>
      <c r="D743" s="16" t="s">
        <v>16752</v>
      </c>
      <c r="E743" s="103" t="s">
        <v>26</v>
      </c>
      <c r="F743" s="18" t="s">
        <v>26</v>
      </c>
      <c r="G743" s="111" t="s">
        <v>26</v>
      </c>
      <c r="H743" s="102" t="s">
        <v>323</v>
      </c>
      <c r="I743" s="21">
        <v>1250000</v>
      </c>
      <c r="J743" s="71">
        <v>100.7</v>
      </c>
      <c r="K743" s="21">
        <v>1258750</v>
      </c>
      <c r="L743" s="21">
        <v>1250000</v>
      </c>
      <c r="M743" s="21">
        <v>1250000</v>
      </c>
      <c r="N743" s="21"/>
      <c r="O743" s="21"/>
      <c r="P743" s="21"/>
      <c r="Q743" s="21"/>
      <c r="R743" s="22">
        <v>1.4990000000000001</v>
      </c>
      <c r="S743" s="22">
        <v>1.4990000000000001</v>
      </c>
      <c r="T743" s="20" t="s">
        <v>85</v>
      </c>
      <c r="U743" s="21">
        <v>2134</v>
      </c>
      <c r="V743" s="21"/>
      <c r="W743" s="34">
        <v>41206</v>
      </c>
      <c r="X743" s="34">
        <v>42370</v>
      </c>
      <c r="Y743" s="114" t="s">
        <v>16364</v>
      </c>
      <c r="Z743" s="70" t="s">
        <v>4927</v>
      </c>
      <c r="AA743" s="20" t="s">
        <v>4926</v>
      </c>
      <c r="AB743" s="109"/>
      <c r="AC743" s="19"/>
      <c r="AD743" s="22"/>
      <c r="AE743" s="19"/>
    </row>
    <row r="744" spans="2:31" x14ac:dyDescent="0.2">
      <c r="B744" s="14" t="s">
        <v>16760</v>
      </c>
      <c r="C744" s="33" t="s">
        <v>16759</v>
      </c>
      <c r="D744" s="16" t="s">
        <v>16752</v>
      </c>
      <c r="E744" s="103" t="s">
        <v>26</v>
      </c>
      <c r="F744" s="18" t="s">
        <v>26</v>
      </c>
      <c r="G744" s="111" t="s">
        <v>26</v>
      </c>
      <c r="H744" s="102" t="s">
        <v>323</v>
      </c>
      <c r="I744" s="21">
        <v>1000000</v>
      </c>
      <c r="J744" s="71">
        <v>101.30800000000001</v>
      </c>
      <c r="K744" s="21">
        <v>1013080</v>
      </c>
      <c r="L744" s="21">
        <v>1000000</v>
      </c>
      <c r="M744" s="21">
        <v>1000000</v>
      </c>
      <c r="N744" s="21"/>
      <c r="O744" s="21"/>
      <c r="P744" s="21"/>
      <c r="Q744" s="21"/>
      <c r="R744" s="22">
        <v>1.849</v>
      </c>
      <c r="S744" s="22">
        <v>1.849</v>
      </c>
      <c r="T744" s="20" t="s">
        <v>85</v>
      </c>
      <c r="U744" s="21">
        <v>2106</v>
      </c>
      <c r="V744" s="21"/>
      <c r="W744" s="34">
        <v>41206</v>
      </c>
      <c r="X744" s="34">
        <v>42736</v>
      </c>
      <c r="Y744" s="114" t="s">
        <v>16364</v>
      </c>
      <c r="Z744" s="70" t="s">
        <v>4927</v>
      </c>
      <c r="AA744" s="20" t="s">
        <v>4926</v>
      </c>
      <c r="AB744" s="109"/>
      <c r="AC744" s="19"/>
      <c r="AD744" s="22"/>
      <c r="AE744" s="19"/>
    </row>
    <row r="745" spans="2:31" x14ac:dyDescent="0.2">
      <c r="B745" s="14" t="s">
        <v>16758</v>
      </c>
      <c r="C745" s="33" t="s">
        <v>16757</v>
      </c>
      <c r="D745" s="16" t="s">
        <v>16752</v>
      </c>
      <c r="E745" s="103" t="s">
        <v>26</v>
      </c>
      <c r="F745" s="18" t="s">
        <v>26</v>
      </c>
      <c r="G745" s="111" t="s">
        <v>26</v>
      </c>
      <c r="H745" s="102" t="s">
        <v>323</v>
      </c>
      <c r="I745" s="21">
        <v>1000000</v>
      </c>
      <c r="J745" s="71">
        <v>102.416</v>
      </c>
      <c r="K745" s="21">
        <v>1024160</v>
      </c>
      <c r="L745" s="21">
        <v>1000000</v>
      </c>
      <c r="M745" s="21">
        <v>1000000</v>
      </c>
      <c r="N745" s="21"/>
      <c r="O745" s="21"/>
      <c r="P745" s="21"/>
      <c r="Q745" s="21"/>
      <c r="R745" s="22">
        <v>2.238</v>
      </c>
      <c r="S745" s="22">
        <v>2.238</v>
      </c>
      <c r="T745" s="20" t="s">
        <v>85</v>
      </c>
      <c r="U745" s="21">
        <v>2549</v>
      </c>
      <c r="V745" s="21"/>
      <c r="W745" s="34">
        <v>41206</v>
      </c>
      <c r="X745" s="34">
        <v>43101</v>
      </c>
      <c r="Y745" s="114" t="s">
        <v>16364</v>
      </c>
      <c r="Z745" s="70" t="s">
        <v>4927</v>
      </c>
      <c r="AA745" s="20" t="s">
        <v>4926</v>
      </c>
      <c r="AB745" s="109"/>
      <c r="AC745" s="19"/>
      <c r="AD745" s="22"/>
      <c r="AE745" s="19"/>
    </row>
    <row r="746" spans="2:31" x14ac:dyDescent="0.2">
      <c r="B746" s="14" t="s">
        <v>16756</v>
      </c>
      <c r="C746" s="33" t="s">
        <v>16755</v>
      </c>
      <c r="D746" s="16" t="s">
        <v>16752</v>
      </c>
      <c r="E746" s="103" t="s">
        <v>26</v>
      </c>
      <c r="F746" s="18" t="s">
        <v>26</v>
      </c>
      <c r="G746" s="111" t="s">
        <v>26</v>
      </c>
      <c r="H746" s="102" t="s">
        <v>323</v>
      </c>
      <c r="I746" s="21">
        <v>1200000</v>
      </c>
      <c r="J746" s="71">
        <v>102.761</v>
      </c>
      <c r="K746" s="21">
        <v>1233132</v>
      </c>
      <c r="L746" s="21">
        <v>1200000</v>
      </c>
      <c r="M746" s="21">
        <v>1200000</v>
      </c>
      <c r="N746" s="21"/>
      <c r="O746" s="21"/>
      <c r="P746" s="21"/>
      <c r="Q746" s="21"/>
      <c r="R746" s="22">
        <v>2.4380000000000002</v>
      </c>
      <c r="S746" s="22">
        <v>2.4380000000000002</v>
      </c>
      <c r="T746" s="20" t="s">
        <v>85</v>
      </c>
      <c r="U746" s="21">
        <v>3332</v>
      </c>
      <c r="V746" s="21"/>
      <c r="W746" s="34">
        <v>41206</v>
      </c>
      <c r="X746" s="34">
        <v>43466</v>
      </c>
      <c r="Y746" s="114" t="s">
        <v>16364</v>
      </c>
      <c r="Z746" s="70" t="s">
        <v>4927</v>
      </c>
      <c r="AA746" s="20" t="s">
        <v>4926</v>
      </c>
      <c r="AB746" s="109"/>
      <c r="AC746" s="19"/>
      <c r="AD746" s="22"/>
      <c r="AE746" s="19"/>
    </row>
    <row r="747" spans="2:31" x14ac:dyDescent="0.2">
      <c r="B747" s="14" t="s">
        <v>16754</v>
      </c>
      <c r="C747" s="33" t="s">
        <v>16753</v>
      </c>
      <c r="D747" s="16" t="s">
        <v>16752</v>
      </c>
      <c r="E747" s="103" t="s">
        <v>26</v>
      </c>
      <c r="F747" s="18" t="s">
        <v>26</v>
      </c>
      <c r="G747" s="111" t="s">
        <v>26</v>
      </c>
      <c r="H747" s="102" t="s">
        <v>323</v>
      </c>
      <c r="I747" s="21">
        <v>850000</v>
      </c>
      <c r="J747" s="71">
        <v>103.34699999999999</v>
      </c>
      <c r="K747" s="21">
        <v>878450</v>
      </c>
      <c r="L747" s="21">
        <v>850000</v>
      </c>
      <c r="M747" s="21">
        <v>850000</v>
      </c>
      <c r="N747" s="21"/>
      <c r="O747" s="21"/>
      <c r="P747" s="21"/>
      <c r="Q747" s="21"/>
      <c r="R747" s="22">
        <v>2.7549999999999999</v>
      </c>
      <c r="S747" s="22">
        <v>2.7549999999999999</v>
      </c>
      <c r="T747" s="20" t="s">
        <v>85</v>
      </c>
      <c r="U747" s="21">
        <v>2667</v>
      </c>
      <c r="V747" s="21"/>
      <c r="W747" s="34">
        <v>41206</v>
      </c>
      <c r="X747" s="34">
        <v>43831</v>
      </c>
      <c r="Y747" s="114" t="s">
        <v>16364</v>
      </c>
      <c r="Z747" s="70" t="s">
        <v>4927</v>
      </c>
      <c r="AA747" s="20" t="s">
        <v>4926</v>
      </c>
      <c r="AB747" s="109"/>
      <c r="AC747" s="19"/>
      <c r="AD747" s="22"/>
      <c r="AE747" s="19"/>
    </row>
    <row r="748" spans="2:31" x14ac:dyDescent="0.2">
      <c r="B748" s="14" t="s">
        <v>16751</v>
      </c>
      <c r="C748" s="33" t="s">
        <v>16750</v>
      </c>
      <c r="D748" s="16" t="s">
        <v>16733</v>
      </c>
      <c r="E748" s="103" t="s">
        <v>26</v>
      </c>
      <c r="F748" s="18" t="s">
        <v>26</v>
      </c>
      <c r="G748" s="111" t="s">
        <v>26</v>
      </c>
      <c r="H748" s="102" t="s">
        <v>323</v>
      </c>
      <c r="I748" s="21">
        <v>1095000</v>
      </c>
      <c r="J748" s="71">
        <v>100.31699999999999</v>
      </c>
      <c r="K748" s="21">
        <v>1098471</v>
      </c>
      <c r="L748" s="21">
        <v>1095000</v>
      </c>
      <c r="M748" s="21">
        <v>1095000</v>
      </c>
      <c r="N748" s="21"/>
      <c r="O748" s="21"/>
      <c r="P748" s="21"/>
      <c r="Q748" s="21"/>
      <c r="R748" s="22">
        <v>1.6</v>
      </c>
      <c r="S748" s="22">
        <v>1.6</v>
      </c>
      <c r="T748" s="20" t="s">
        <v>85</v>
      </c>
      <c r="U748" s="21">
        <v>11923</v>
      </c>
      <c r="V748" s="21"/>
      <c r="W748" s="34">
        <v>40996</v>
      </c>
      <c r="X748" s="34">
        <v>42186</v>
      </c>
      <c r="Y748" s="114" t="s">
        <v>16364</v>
      </c>
      <c r="Z748" s="70" t="s">
        <v>4927</v>
      </c>
      <c r="AA748" s="20" t="s">
        <v>4926</v>
      </c>
      <c r="AB748" s="109"/>
      <c r="AC748" s="19"/>
      <c r="AD748" s="22"/>
      <c r="AE748" s="19"/>
    </row>
    <row r="749" spans="2:31" x14ac:dyDescent="0.2">
      <c r="B749" s="14" t="s">
        <v>16749</v>
      </c>
      <c r="C749" s="33" t="s">
        <v>16748</v>
      </c>
      <c r="D749" s="16" t="s">
        <v>16733</v>
      </c>
      <c r="E749" s="103" t="s">
        <v>26</v>
      </c>
      <c r="F749" s="18" t="s">
        <v>26</v>
      </c>
      <c r="G749" s="111" t="s">
        <v>26</v>
      </c>
      <c r="H749" s="102" t="s">
        <v>323</v>
      </c>
      <c r="I749" s="21">
        <v>775000</v>
      </c>
      <c r="J749" s="71">
        <v>100.724</v>
      </c>
      <c r="K749" s="21">
        <v>780611</v>
      </c>
      <c r="L749" s="21">
        <v>775000</v>
      </c>
      <c r="M749" s="21">
        <v>775000</v>
      </c>
      <c r="N749" s="21"/>
      <c r="O749" s="21"/>
      <c r="P749" s="21"/>
      <c r="Q749" s="21"/>
      <c r="R749" s="22">
        <v>2.35</v>
      </c>
      <c r="S749" s="22">
        <v>2.35</v>
      </c>
      <c r="T749" s="20" t="s">
        <v>85</v>
      </c>
      <c r="U749" s="21">
        <v>12395</v>
      </c>
      <c r="V749" s="21"/>
      <c r="W749" s="34">
        <v>40996</v>
      </c>
      <c r="X749" s="34">
        <v>42917</v>
      </c>
      <c r="Y749" s="114" t="s">
        <v>16364</v>
      </c>
      <c r="Z749" s="70" t="s">
        <v>4927</v>
      </c>
      <c r="AA749" s="20" t="s">
        <v>4926</v>
      </c>
      <c r="AB749" s="109"/>
      <c r="AC749" s="19"/>
      <c r="AD749" s="22"/>
      <c r="AE749" s="19"/>
    </row>
    <row r="750" spans="2:31" x14ac:dyDescent="0.2">
      <c r="B750" s="14" t="s">
        <v>16747</v>
      </c>
      <c r="C750" s="33" t="s">
        <v>16746</v>
      </c>
      <c r="D750" s="16" t="s">
        <v>16733</v>
      </c>
      <c r="E750" s="103" t="s">
        <v>26</v>
      </c>
      <c r="F750" s="18" t="s">
        <v>26</v>
      </c>
      <c r="G750" s="111" t="s">
        <v>26</v>
      </c>
      <c r="H750" s="102" t="s">
        <v>323</v>
      </c>
      <c r="I750" s="21">
        <v>1205000</v>
      </c>
      <c r="J750" s="71">
        <v>101.27200000000001</v>
      </c>
      <c r="K750" s="21">
        <v>1220328</v>
      </c>
      <c r="L750" s="21">
        <v>1205000</v>
      </c>
      <c r="M750" s="21">
        <v>1205000</v>
      </c>
      <c r="N750" s="21"/>
      <c r="O750" s="21"/>
      <c r="P750" s="21"/>
      <c r="Q750" s="21"/>
      <c r="R750" s="22">
        <v>2.85</v>
      </c>
      <c r="S750" s="22">
        <v>2.85</v>
      </c>
      <c r="T750" s="20" t="s">
        <v>85</v>
      </c>
      <c r="U750" s="21">
        <v>23372</v>
      </c>
      <c r="V750" s="21"/>
      <c r="W750" s="34">
        <v>40996</v>
      </c>
      <c r="X750" s="34">
        <v>43282</v>
      </c>
      <c r="Y750" s="114" t="s">
        <v>16364</v>
      </c>
      <c r="Z750" s="70" t="s">
        <v>4927</v>
      </c>
      <c r="AA750" s="20" t="s">
        <v>4926</v>
      </c>
      <c r="AB750" s="109"/>
      <c r="AC750" s="19"/>
      <c r="AD750" s="22"/>
      <c r="AE750" s="19"/>
    </row>
    <row r="751" spans="2:31" x14ac:dyDescent="0.2">
      <c r="B751" s="14" t="s">
        <v>16745</v>
      </c>
      <c r="C751" s="33" t="s">
        <v>16744</v>
      </c>
      <c r="D751" s="16" t="s">
        <v>16733</v>
      </c>
      <c r="E751" s="103" t="s">
        <v>26</v>
      </c>
      <c r="F751" s="18" t="s">
        <v>26</v>
      </c>
      <c r="G751" s="111" t="s">
        <v>26</v>
      </c>
      <c r="H751" s="102" t="s">
        <v>323</v>
      </c>
      <c r="I751" s="21">
        <v>950000</v>
      </c>
      <c r="J751" s="71">
        <v>101.65</v>
      </c>
      <c r="K751" s="21">
        <v>965675</v>
      </c>
      <c r="L751" s="21">
        <v>950000</v>
      </c>
      <c r="M751" s="21">
        <v>950000</v>
      </c>
      <c r="N751" s="21"/>
      <c r="O751" s="21"/>
      <c r="P751" s="21"/>
      <c r="Q751" s="21"/>
      <c r="R751" s="22">
        <v>3.1</v>
      </c>
      <c r="S751" s="22">
        <v>3.1</v>
      </c>
      <c r="T751" s="20" t="s">
        <v>85</v>
      </c>
      <c r="U751" s="21">
        <v>20042</v>
      </c>
      <c r="V751" s="21"/>
      <c r="W751" s="34">
        <v>40996</v>
      </c>
      <c r="X751" s="34">
        <v>43647</v>
      </c>
      <c r="Y751" s="114" t="s">
        <v>16364</v>
      </c>
      <c r="Z751" s="70" t="s">
        <v>4927</v>
      </c>
      <c r="AA751" s="20" t="s">
        <v>4926</v>
      </c>
      <c r="AB751" s="109"/>
      <c r="AC751" s="19"/>
      <c r="AD751" s="22"/>
      <c r="AE751" s="19"/>
    </row>
    <row r="752" spans="2:31" x14ac:dyDescent="0.2">
      <c r="B752" s="14" t="s">
        <v>16743</v>
      </c>
      <c r="C752" s="33" t="s">
        <v>16742</v>
      </c>
      <c r="D752" s="16" t="s">
        <v>16733</v>
      </c>
      <c r="E752" s="103" t="s">
        <v>26</v>
      </c>
      <c r="F752" s="18" t="s">
        <v>26</v>
      </c>
      <c r="G752" s="111" t="s">
        <v>26</v>
      </c>
      <c r="H752" s="102" t="s">
        <v>323</v>
      </c>
      <c r="I752" s="21">
        <v>470000</v>
      </c>
      <c r="J752" s="71">
        <v>101.93899999999999</v>
      </c>
      <c r="K752" s="21">
        <v>479113</v>
      </c>
      <c r="L752" s="21">
        <v>470000</v>
      </c>
      <c r="M752" s="21">
        <v>470000</v>
      </c>
      <c r="N752" s="21"/>
      <c r="O752" s="21"/>
      <c r="P752" s="21"/>
      <c r="Q752" s="21"/>
      <c r="R752" s="22">
        <v>3.35</v>
      </c>
      <c r="S752" s="22">
        <v>3.35</v>
      </c>
      <c r="T752" s="20" t="s">
        <v>85</v>
      </c>
      <c r="U752" s="21">
        <v>10715</v>
      </c>
      <c r="V752" s="21"/>
      <c r="W752" s="34">
        <v>40996</v>
      </c>
      <c r="X752" s="34">
        <v>43831</v>
      </c>
      <c r="Y752" s="114" t="s">
        <v>16364</v>
      </c>
      <c r="Z752" s="70" t="s">
        <v>4927</v>
      </c>
      <c r="AA752" s="20" t="s">
        <v>4926</v>
      </c>
      <c r="AB752" s="109"/>
      <c r="AC752" s="19"/>
      <c r="AD752" s="22"/>
      <c r="AE752" s="19"/>
    </row>
    <row r="753" spans="2:31" x14ac:dyDescent="0.2">
      <c r="B753" s="14" t="s">
        <v>16741</v>
      </c>
      <c r="C753" s="33" t="s">
        <v>16740</v>
      </c>
      <c r="D753" s="16" t="s">
        <v>16733</v>
      </c>
      <c r="E753" s="103" t="s">
        <v>26</v>
      </c>
      <c r="F753" s="18" t="s">
        <v>26</v>
      </c>
      <c r="G753" s="111" t="s">
        <v>26</v>
      </c>
      <c r="H753" s="102" t="s">
        <v>323</v>
      </c>
      <c r="I753" s="21">
        <v>950000</v>
      </c>
      <c r="J753" s="71">
        <v>102.059</v>
      </c>
      <c r="K753" s="21">
        <v>969561</v>
      </c>
      <c r="L753" s="21">
        <v>950000</v>
      </c>
      <c r="M753" s="21">
        <v>950000</v>
      </c>
      <c r="N753" s="21"/>
      <c r="O753" s="21"/>
      <c r="P753" s="21"/>
      <c r="Q753" s="21"/>
      <c r="R753" s="22">
        <v>3.4</v>
      </c>
      <c r="S753" s="22">
        <v>3.4</v>
      </c>
      <c r="T753" s="20" t="s">
        <v>85</v>
      </c>
      <c r="U753" s="21">
        <v>21982</v>
      </c>
      <c r="V753" s="21"/>
      <c r="W753" s="34">
        <v>40996</v>
      </c>
      <c r="X753" s="34">
        <v>44013</v>
      </c>
      <c r="Y753" s="114" t="s">
        <v>16364</v>
      </c>
      <c r="Z753" s="70" t="s">
        <v>4927</v>
      </c>
      <c r="AA753" s="20" t="s">
        <v>4926</v>
      </c>
      <c r="AB753" s="109"/>
      <c r="AC753" s="19"/>
      <c r="AD753" s="22"/>
      <c r="AE753" s="19"/>
    </row>
    <row r="754" spans="2:31" x14ac:dyDescent="0.2">
      <c r="B754" s="14" t="s">
        <v>16739</v>
      </c>
      <c r="C754" s="33" t="s">
        <v>16738</v>
      </c>
      <c r="D754" s="16" t="s">
        <v>16733</v>
      </c>
      <c r="E754" s="103" t="s">
        <v>26</v>
      </c>
      <c r="F754" s="18" t="s">
        <v>26</v>
      </c>
      <c r="G754" s="111" t="s">
        <v>26</v>
      </c>
      <c r="H754" s="102" t="s">
        <v>323</v>
      </c>
      <c r="I754" s="21">
        <v>475000</v>
      </c>
      <c r="J754" s="71">
        <v>102.38</v>
      </c>
      <c r="K754" s="21">
        <v>486305</v>
      </c>
      <c r="L754" s="21">
        <v>475000</v>
      </c>
      <c r="M754" s="21">
        <v>475000</v>
      </c>
      <c r="N754" s="21"/>
      <c r="O754" s="21"/>
      <c r="P754" s="21"/>
      <c r="Q754" s="21"/>
      <c r="R754" s="22">
        <v>3.55</v>
      </c>
      <c r="S754" s="22">
        <v>3.55</v>
      </c>
      <c r="T754" s="20" t="s">
        <v>85</v>
      </c>
      <c r="U754" s="21">
        <v>11476</v>
      </c>
      <c r="V754" s="21"/>
      <c r="W754" s="34">
        <v>40996</v>
      </c>
      <c r="X754" s="34">
        <v>44197</v>
      </c>
      <c r="Y754" s="114" t="s">
        <v>16364</v>
      </c>
      <c r="Z754" s="70" t="s">
        <v>4927</v>
      </c>
      <c r="AA754" s="20" t="s">
        <v>4926</v>
      </c>
      <c r="AB754" s="109"/>
      <c r="AC754" s="19"/>
      <c r="AD754" s="22"/>
      <c r="AE754" s="19"/>
    </row>
    <row r="755" spans="2:31" x14ac:dyDescent="0.2">
      <c r="B755" s="14" t="s">
        <v>16737</v>
      </c>
      <c r="C755" s="33" t="s">
        <v>16736</v>
      </c>
      <c r="D755" s="16" t="s">
        <v>16733</v>
      </c>
      <c r="E755" s="103" t="s">
        <v>26</v>
      </c>
      <c r="F755" s="18" t="s">
        <v>26</v>
      </c>
      <c r="G755" s="111" t="s">
        <v>26</v>
      </c>
      <c r="H755" s="102" t="s">
        <v>323</v>
      </c>
      <c r="I755" s="21">
        <v>765000</v>
      </c>
      <c r="J755" s="71">
        <v>102.509</v>
      </c>
      <c r="K755" s="21">
        <v>784194</v>
      </c>
      <c r="L755" s="21">
        <v>765000</v>
      </c>
      <c r="M755" s="21">
        <v>765000</v>
      </c>
      <c r="N755" s="21"/>
      <c r="O755" s="21"/>
      <c r="P755" s="21"/>
      <c r="Q755" s="21"/>
      <c r="R755" s="22">
        <v>3.55</v>
      </c>
      <c r="S755" s="22">
        <v>3.55</v>
      </c>
      <c r="T755" s="20" t="s">
        <v>85</v>
      </c>
      <c r="U755" s="21">
        <v>18482</v>
      </c>
      <c r="V755" s="21"/>
      <c r="W755" s="34">
        <v>40996</v>
      </c>
      <c r="X755" s="34">
        <v>44378</v>
      </c>
      <c r="Y755" s="114" t="s">
        <v>16364</v>
      </c>
      <c r="Z755" s="70" t="s">
        <v>4927</v>
      </c>
      <c r="AA755" s="20" t="s">
        <v>4926</v>
      </c>
      <c r="AB755" s="109"/>
      <c r="AC755" s="19"/>
      <c r="AD755" s="22"/>
      <c r="AE755" s="19"/>
    </row>
    <row r="756" spans="2:31" x14ac:dyDescent="0.2">
      <c r="B756" s="14" t="s">
        <v>16735</v>
      </c>
      <c r="C756" s="33" t="s">
        <v>16734</v>
      </c>
      <c r="D756" s="16" t="s">
        <v>16733</v>
      </c>
      <c r="E756" s="103" t="s">
        <v>26</v>
      </c>
      <c r="F756" s="18" t="s">
        <v>26</v>
      </c>
      <c r="G756" s="111" t="s">
        <v>26</v>
      </c>
      <c r="H756" s="102" t="s">
        <v>323</v>
      </c>
      <c r="I756" s="21">
        <v>205000</v>
      </c>
      <c r="J756" s="71">
        <v>103.911</v>
      </c>
      <c r="K756" s="21">
        <v>213018</v>
      </c>
      <c r="L756" s="21">
        <v>205000</v>
      </c>
      <c r="M756" s="21">
        <v>205000</v>
      </c>
      <c r="N756" s="21"/>
      <c r="O756" s="21"/>
      <c r="P756" s="21"/>
      <c r="Q756" s="21"/>
      <c r="R756" s="22">
        <v>3.75</v>
      </c>
      <c r="S756" s="22">
        <v>3.75</v>
      </c>
      <c r="T756" s="20" t="s">
        <v>85</v>
      </c>
      <c r="U756" s="21">
        <v>5232</v>
      </c>
      <c r="V756" s="21"/>
      <c r="W756" s="34">
        <v>40996</v>
      </c>
      <c r="X756" s="34">
        <v>44562</v>
      </c>
      <c r="Y756" s="114" t="s">
        <v>16364</v>
      </c>
      <c r="Z756" s="70" t="s">
        <v>4927</v>
      </c>
      <c r="AA756" s="20" t="s">
        <v>4926</v>
      </c>
      <c r="AB756" s="109"/>
      <c r="AC756" s="19"/>
      <c r="AD756" s="22"/>
      <c r="AE756" s="19"/>
    </row>
    <row r="757" spans="2:31" x14ac:dyDescent="0.2">
      <c r="B757" s="14" t="s">
        <v>16732</v>
      </c>
      <c r="C757" s="33" t="s">
        <v>16731</v>
      </c>
      <c r="D757" s="16" t="s">
        <v>16722</v>
      </c>
      <c r="E757" s="103" t="s">
        <v>26</v>
      </c>
      <c r="F757" s="18" t="s">
        <v>26</v>
      </c>
      <c r="G757" s="111" t="s">
        <v>26</v>
      </c>
      <c r="H757" s="102" t="s">
        <v>323</v>
      </c>
      <c r="I757" s="21">
        <v>1555000</v>
      </c>
      <c r="J757" s="71">
        <v>101.319</v>
      </c>
      <c r="K757" s="21">
        <v>1575510</v>
      </c>
      <c r="L757" s="21">
        <v>1555000</v>
      </c>
      <c r="M757" s="21">
        <v>1555000</v>
      </c>
      <c r="N757" s="21"/>
      <c r="O757" s="21"/>
      <c r="P757" s="21"/>
      <c r="Q757" s="21"/>
      <c r="R757" s="22">
        <v>2.4470000000000001</v>
      </c>
      <c r="S757" s="22">
        <v>2.4470000000000001</v>
      </c>
      <c r="T757" s="20" t="s">
        <v>89</v>
      </c>
      <c r="U757" s="21">
        <v>3171</v>
      </c>
      <c r="V757" s="21">
        <v>9830</v>
      </c>
      <c r="W757" s="34">
        <v>41136</v>
      </c>
      <c r="X757" s="34">
        <v>44531</v>
      </c>
      <c r="Y757" s="114" t="s">
        <v>13579</v>
      </c>
      <c r="Z757" s="70" t="s">
        <v>4927</v>
      </c>
      <c r="AA757" s="20" t="s">
        <v>4926</v>
      </c>
      <c r="AB757" s="109"/>
      <c r="AC757" s="19"/>
      <c r="AD757" s="22"/>
      <c r="AE757" s="19"/>
    </row>
    <row r="758" spans="2:31" x14ac:dyDescent="0.2">
      <c r="B758" s="14" t="s">
        <v>16730</v>
      </c>
      <c r="C758" s="33" t="s">
        <v>16729</v>
      </c>
      <c r="D758" s="16" t="s">
        <v>16722</v>
      </c>
      <c r="E758" s="103" t="s">
        <v>26</v>
      </c>
      <c r="F758" s="18" t="s">
        <v>26</v>
      </c>
      <c r="G758" s="111" t="s">
        <v>26</v>
      </c>
      <c r="H758" s="102" t="s">
        <v>323</v>
      </c>
      <c r="I758" s="21">
        <v>1500000</v>
      </c>
      <c r="J758" s="71">
        <v>101.09699999999999</v>
      </c>
      <c r="K758" s="21">
        <v>1516455</v>
      </c>
      <c r="L758" s="21">
        <v>1500000</v>
      </c>
      <c r="M758" s="21">
        <v>1500000</v>
      </c>
      <c r="N758" s="21"/>
      <c r="O758" s="21"/>
      <c r="P758" s="21"/>
      <c r="Q758" s="21"/>
      <c r="R758" s="22">
        <v>2.597</v>
      </c>
      <c r="S758" s="22">
        <v>2.597</v>
      </c>
      <c r="T758" s="20" t="s">
        <v>89</v>
      </c>
      <c r="U758" s="21">
        <v>3246</v>
      </c>
      <c r="V758" s="21">
        <v>10063</v>
      </c>
      <c r="W758" s="34">
        <v>41136</v>
      </c>
      <c r="X758" s="34">
        <v>44896</v>
      </c>
      <c r="Y758" s="114" t="s">
        <v>13579</v>
      </c>
      <c r="Z758" s="70" t="s">
        <v>4927</v>
      </c>
      <c r="AA758" s="20" t="s">
        <v>4926</v>
      </c>
      <c r="AB758" s="109"/>
      <c r="AC758" s="19"/>
      <c r="AD758" s="22"/>
      <c r="AE758" s="19"/>
    </row>
    <row r="759" spans="2:31" x14ac:dyDescent="0.2">
      <c r="B759" s="14" t="s">
        <v>16728</v>
      </c>
      <c r="C759" s="33" t="s">
        <v>16727</v>
      </c>
      <c r="D759" s="16" t="s">
        <v>16722</v>
      </c>
      <c r="E759" s="103" t="s">
        <v>5057</v>
      </c>
      <c r="F759" s="18" t="s">
        <v>26</v>
      </c>
      <c r="G759" s="111" t="s">
        <v>26</v>
      </c>
      <c r="H759" s="102" t="s">
        <v>323</v>
      </c>
      <c r="I759" s="21">
        <v>4000000</v>
      </c>
      <c r="J759" s="71">
        <v>101.09699999999999</v>
      </c>
      <c r="K759" s="21">
        <v>4043880</v>
      </c>
      <c r="L759" s="21">
        <v>4000000</v>
      </c>
      <c r="M759" s="21">
        <v>4000000</v>
      </c>
      <c r="N759" s="21"/>
      <c r="O759" s="21"/>
      <c r="P759" s="21"/>
      <c r="Q759" s="21"/>
      <c r="R759" s="22">
        <v>2.7469999999999999</v>
      </c>
      <c r="S759" s="22">
        <v>2.7469999999999999</v>
      </c>
      <c r="T759" s="20" t="s">
        <v>89</v>
      </c>
      <c r="U759" s="21">
        <v>9157</v>
      </c>
      <c r="V759" s="21">
        <v>28386</v>
      </c>
      <c r="W759" s="34">
        <v>41136</v>
      </c>
      <c r="X759" s="34">
        <v>45261</v>
      </c>
      <c r="Y759" s="114" t="s">
        <v>13579</v>
      </c>
      <c r="Z759" s="70" t="s">
        <v>4927</v>
      </c>
      <c r="AA759" s="20" t="s">
        <v>4926</v>
      </c>
      <c r="AB759" s="109"/>
      <c r="AC759" s="19"/>
      <c r="AD759" s="22"/>
      <c r="AE759" s="19"/>
    </row>
    <row r="760" spans="2:31" x14ac:dyDescent="0.2">
      <c r="B760" s="14" t="s">
        <v>16726</v>
      </c>
      <c r="C760" s="33" t="s">
        <v>16725</v>
      </c>
      <c r="D760" s="16" t="s">
        <v>16722</v>
      </c>
      <c r="E760" s="103" t="s">
        <v>26</v>
      </c>
      <c r="F760" s="18" t="s">
        <v>26</v>
      </c>
      <c r="G760" s="111" t="s">
        <v>26</v>
      </c>
      <c r="H760" s="102" t="s">
        <v>323</v>
      </c>
      <c r="I760" s="21">
        <v>1500000</v>
      </c>
      <c r="J760" s="71">
        <v>100.575</v>
      </c>
      <c r="K760" s="21">
        <v>1508625</v>
      </c>
      <c r="L760" s="21">
        <v>1500000</v>
      </c>
      <c r="M760" s="21">
        <v>1500000</v>
      </c>
      <c r="N760" s="21"/>
      <c r="O760" s="21"/>
      <c r="P760" s="21"/>
      <c r="Q760" s="21"/>
      <c r="R760" s="22">
        <v>2.827</v>
      </c>
      <c r="S760" s="22">
        <v>2.827</v>
      </c>
      <c r="T760" s="20" t="s">
        <v>89</v>
      </c>
      <c r="U760" s="21">
        <v>3534</v>
      </c>
      <c r="V760" s="21">
        <v>10955</v>
      </c>
      <c r="W760" s="34">
        <v>41136</v>
      </c>
      <c r="X760" s="34">
        <v>45627</v>
      </c>
      <c r="Y760" s="114" t="s">
        <v>13579</v>
      </c>
      <c r="Z760" s="70" t="s">
        <v>4927</v>
      </c>
      <c r="AA760" s="20" t="s">
        <v>4926</v>
      </c>
      <c r="AB760" s="109"/>
      <c r="AC760" s="19"/>
      <c r="AD760" s="22"/>
      <c r="AE760" s="19"/>
    </row>
    <row r="761" spans="2:31" x14ac:dyDescent="0.2">
      <c r="B761" s="14" t="s">
        <v>16724</v>
      </c>
      <c r="C761" s="33" t="s">
        <v>16723</v>
      </c>
      <c r="D761" s="16" t="s">
        <v>16722</v>
      </c>
      <c r="E761" s="103" t="s">
        <v>26</v>
      </c>
      <c r="F761" s="18" t="s">
        <v>26</v>
      </c>
      <c r="G761" s="111" t="s">
        <v>26</v>
      </c>
      <c r="H761" s="102" t="s">
        <v>323</v>
      </c>
      <c r="I761" s="21">
        <v>1000000</v>
      </c>
      <c r="J761" s="71">
        <v>101.15</v>
      </c>
      <c r="K761" s="21">
        <v>1011500</v>
      </c>
      <c r="L761" s="21">
        <v>1000000</v>
      </c>
      <c r="M761" s="21">
        <v>1000000</v>
      </c>
      <c r="N761" s="21"/>
      <c r="O761" s="21"/>
      <c r="P761" s="21"/>
      <c r="Q761" s="21"/>
      <c r="R761" s="22">
        <v>3.0270000000000001</v>
      </c>
      <c r="S761" s="22">
        <v>3.0270000000000001</v>
      </c>
      <c r="T761" s="20" t="s">
        <v>89</v>
      </c>
      <c r="U761" s="21">
        <v>2523</v>
      </c>
      <c r="V761" s="21">
        <v>7820</v>
      </c>
      <c r="W761" s="34">
        <v>41136</v>
      </c>
      <c r="X761" s="34">
        <v>45992</v>
      </c>
      <c r="Y761" s="114" t="s">
        <v>13579</v>
      </c>
      <c r="Z761" s="70" t="s">
        <v>4927</v>
      </c>
      <c r="AA761" s="20" t="s">
        <v>4926</v>
      </c>
      <c r="AB761" s="109"/>
      <c r="AC761" s="19"/>
      <c r="AD761" s="22"/>
      <c r="AE761" s="19"/>
    </row>
    <row r="762" spans="2:31" x14ac:dyDescent="0.2">
      <c r="B762" s="14" t="s">
        <v>16721</v>
      </c>
      <c r="C762" s="33" t="s">
        <v>16720</v>
      </c>
      <c r="D762" s="16" t="s">
        <v>16717</v>
      </c>
      <c r="E762" s="103" t="s">
        <v>26</v>
      </c>
      <c r="F762" s="18" t="s">
        <v>26</v>
      </c>
      <c r="G762" s="111" t="s">
        <v>26</v>
      </c>
      <c r="H762" s="102" t="s">
        <v>323</v>
      </c>
      <c r="I762" s="21">
        <v>3702976</v>
      </c>
      <c r="J762" s="71">
        <v>110.038</v>
      </c>
      <c r="K762" s="21">
        <v>3812817</v>
      </c>
      <c r="L762" s="21">
        <v>3465000</v>
      </c>
      <c r="M762" s="21">
        <v>3530021</v>
      </c>
      <c r="N762" s="21"/>
      <c r="O762" s="21">
        <v>-26412</v>
      </c>
      <c r="P762" s="21"/>
      <c r="Q762" s="21"/>
      <c r="R762" s="22">
        <v>5</v>
      </c>
      <c r="S762" s="22">
        <v>4.16</v>
      </c>
      <c r="T762" s="20" t="s">
        <v>4965</v>
      </c>
      <c r="U762" s="21">
        <v>22137</v>
      </c>
      <c r="V762" s="21">
        <v>173250</v>
      </c>
      <c r="W762" s="34">
        <v>38434</v>
      </c>
      <c r="X762" s="34">
        <v>42139</v>
      </c>
      <c r="Y762" s="114" t="s">
        <v>13572</v>
      </c>
      <c r="Z762" s="70" t="s">
        <v>4927</v>
      </c>
      <c r="AA762" s="20" t="s">
        <v>4926</v>
      </c>
      <c r="AB762" s="109"/>
      <c r="AC762" s="19"/>
      <c r="AD762" s="22"/>
      <c r="AE762" s="19"/>
    </row>
    <row r="763" spans="2:31" x14ac:dyDescent="0.2">
      <c r="B763" s="14" t="s">
        <v>16719</v>
      </c>
      <c r="C763" s="33" t="s">
        <v>16718</v>
      </c>
      <c r="D763" s="16" t="s">
        <v>16717</v>
      </c>
      <c r="E763" s="103" t="s">
        <v>5057</v>
      </c>
      <c r="F763" s="18" t="s">
        <v>26</v>
      </c>
      <c r="G763" s="111" t="s">
        <v>26</v>
      </c>
      <c r="H763" s="102" t="s">
        <v>323</v>
      </c>
      <c r="I763" s="21">
        <v>15000000</v>
      </c>
      <c r="J763" s="71">
        <v>99.415000000000006</v>
      </c>
      <c r="K763" s="21">
        <v>14912250</v>
      </c>
      <c r="L763" s="21">
        <v>15000000</v>
      </c>
      <c r="M763" s="21">
        <v>15000000</v>
      </c>
      <c r="N763" s="21"/>
      <c r="O763" s="21"/>
      <c r="P763" s="21"/>
      <c r="Q763" s="21"/>
      <c r="R763" s="22">
        <v>3.6850000000000001</v>
      </c>
      <c r="S763" s="22">
        <v>3.6850000000000001</v>
      </c>
      <c r="T763" s="20" t="s">
        <v>118</v>
      </c>
      <c r="U763" s="21">
        <v>218029</v>
      </c>
      <c r="V763" s="21"/>
      <c r="W763" s="34">
        <v>41109</v>
      </c>
      <c r="X763" s="34">
        <v>53738</v>
      </c>
      <c r="Y763" s="114" t="s">
        <v>13572</v>
      </c>
      <c r="Z763" s="70" t="s">
        <v>4927</v>
      </c>
      <c r="AA763" s="20" t="s">
        <v>4926</v>
      </c>
      <c r="AB763" s="109"/>
      <c r="AC763" s="19"/>
      <c r="AD763" s="22"/>
      <c r="AE763" s="19"/>
    </row>
    <row r="764" spans="2:31" x14ac:dyDescent="0.2">
      <c r="B764" s="14" t="s">
        <v>16716</v>
      </c>
      <c r="C764" s="33" t="s">
        <v>16715</v>
      </c>
      <c r="D764" s="16" t="s">
        <v>16714</v>
      </c>
      <c r="E764" s="103" t="s">
        <v>26</v>
      </c>
      <c r="F764" s="18" t="s">
        <v>26</v>
      </c>
      <c r="G764" s="111" t="s">
        <v>26</v>
      </c>
      <c r="H764" s="102" t="s">
        <v>323</v>
      </c>
      <c r="I764" s="21">
        <v>3491860</v>
      </c>
      <c r="J764" s="71">
        <v>123.11799999999999</v>
      </c>
      <c r="K764" s="21">
        <v>4924720</v>
      </c>
      <c r="L764" s="21">
        <v>4000000</v>
      </c>
      <c r="M764" s="21">
        <v>3615206</v>
      </c>
      <c r="N764" s="21"/>
      <c r="O764" s="21">
        <v>15264</v>
      </c>
      <c r="P764" s="21"/>
      <c r="Q764" s="21"/>
      <c r="R764" s="22">
        <v>5.2</v>
      </c>
      <c r="S764" s="22">
        <v>6.1449999999999996</v>
      </c>
      <c r="T764" s="20" t="s">
        <v>4985</v>
      </c>
      <c r="U764" s="21">
        <v>61244</v>
      </c>
      <c r="V764" s="21">
        <v>208000</v>
      </c>
      <c r="W764" s="34">
        <v>36669</v>
      </c>
      <c r="X764" s="34">
        <v>47192</v>
      </c>
      <c r="Y764" s="114" t="s">
        <v>13572</v>
      </c>
      <c r="Z764" s="70" t="s">
        <v>4927</v>
      </c>
      <c r="AA764" s="20" t="s">
        <v>4926</v>
      </c>
      <c r="AB764" s="109"/>
      <c r="AC764" s="19"/>
      <c r="AD764" s="22"/>
      <c r="AE764" s="19"/>
    </row>
    <row r="765" spans="2:31" x14ac:dyDescent="0.2">
      <c r="B765" s="14" t="s">
        <v>16713</v>
      </c>
      <c r="C765" s="33" t="s">
        <v>16712</v>
      </c>
      <c r="D765" s="16" t="s">
        <v>16711</v>
      </c>
      <c r="E765" s="103" t="s">
        <v>26</v>
      </c>
      <c r="F765" s="18" t="s">
        <v>26</v>
      </c>
      <c r="G765" s="111" t="s">
        <v>26</v>
      </c>
      <c r="H765" s="102" t="s">
        <v>323</v>
      </c>
      <c r="I765" s="21">
        <v>7000000</v>
      </c>
      <c r="J765" s="71">
        <v>100.533</v>
      </c>
      <c r="K765" s="21">
        <v>7037310</v>
      </c>
      <c r="L765" s="21">
        <v>7000000</v>
      </c>
      <c r="M765" s="21">
        <v>7000000</v>
      </c>
      <c r="N765" s="21"/>
      <c r="O765" s="21"/>
      <c r="P765" s="21"/>
      <c r="Q765" s="21"/>
      <c r="R765" s="22">
        <v>2.125</v>
      </c>
      <c r="S765" s="22">
        <v>2.125</v>
      </c>
      <c r="T765" s="20" t="s">
        <v>89</v>
      </c>
      <c r="U765" s="21">
        <v>12396</v>
      </c>
      <c r="V765" s="21">
        <v>148750</v>
      </c>
      <c r="W765" s="34">
        <v>40326</v>
      </c>
      <c r="X765" s="34">
        <v>54575</v>
      </c>
      <c r="Y765" s="114" t="s">
        <v>16710</v>
      </c>
      <c r="Z765" s="70" t="s">
        <v>4927</v>
      </c>
      <c r="AA765" s="20" t="s">
        <v>4926</v>
      </c>
      <c r="AB765" s="109"/>
      <c r="AC765" s="19"/>
      <c r="AD765" s="22"/>
      <c r="AE765" s="19"/>
    </row>
    <row r="766" spans="2:31" x14ac:dyDescent="0.2">
      <c r="B766" s="14" t="s">
        <v>16709</v>
      </c>
      <c r="C766" s="33" t="s">
        <v>16708</v>
      </c>
      <c r="D766" s="16" t="s">
        <v>16707</v>
      </c>
      <c r="E766" s="103" t="s">
        <v>26</v>
      </c>
      <c r="F766" s="18" t="s">
        <v>26</v>
      </c>
      <c r="G766" s="111" t="s">
        <v>26</v>
      </c>
      <c r="H766" s="102" t="s">
        <v>323</v>
      </c>
      <c r="I766" s="21">
        <v>4000000</v>
      </c>
      <c r="J766" s="71">
        <v>100.843</v>
      </c>
      <c r="K766" s="21">
        <v>4033720</v>
      </c>
      <c r="L766" s="21">
        <v>4000000</v>
      </c>
      <c r="M766" s="21">
        <v>4000000</v>
      </c>
      <c r="N766" s="21"/>
      <c r="O766" s="21"/>
      <c r="P766" s="21"/>
      <c r="Q766" s="21"/>
      <c r="R766" s="22">
        <v>2.35</v>
      </c>
      <c r="S766" s="22">
        <v>2.35</v>
      </c>
      <c r="T766" s="20" t="s">
        <v>4949</v>
      </c>
      <c r="U766" s="21">
        <v>23500</v>
      </c>
      <c r="V766" s="21">
        <v>94000</v>
      </c>
      <c r="W766" s="34">
        <v>40627</v>
      </c>
      <c r="X766" s="34">
        <v>45566</v>
      </c>
      <c r="Y766" s="114" t="s">
        <v>16176</v>
      </c>
      <c r="Z766" s="70" t="s">
        <v>4927</v>
      </c>
      <c r="AA766" s="20" t="s">
        <v>4926</v>
      </c>
      <c r="AB766" s="109"/>
      <c r="AC766" s="31"/>
      <c r="AD766" s="22"/>
      <c r="AE766" s="19"/>
    </row>
    <row r="767" spans="2:31" x14ac:dyDescent="0.2">
      <c r="B767" s="14" t="s">
        <v>16706</v>
      </c>
      <c r="C767" s="33" t="s">
        <v>16705</v>
      </c>
      <c r="D767" s="16" t="s">
        <v>16704</v>
      </c>
      <c r="E767" s="103" t="s">
        <v>26</v>
      </c>
      <c r="F767" s="18" t="s">
        <v>26</v>
      </c>
      <c r="G767" s="111" t="s">
        <v>26</v>
      </c>
      <c r="H767" s="102" t="s">
        <v>334</v>
      </c>
      <c r="I767" s="21">
        <v>2369063</v>
      </c>
      <c r="J767" s="71">
        <v>103.69799999999999</v>
      </c>
      <c r="K767" s="21">
        <v>2462828</v>
      </c>
      <c r="L767" s="21">
        <v>2375000</v>
      </c>
      <c r="M767" s="21">
        <v>2374441</v>
      </c>
      <c r="N767" s="21"/>
      <c r="O767" s="21">
        <v>658</v>
      </c>
      <c r="P767" s="21"/>
      <c r="Q767" s="21"/>
      <c r="R767" s="22">
        <v>5.25</v>
      </c>
      <c r="S767" s="22">
        <v>5.2779999999999996</v>
      </c>
      <c r="T767" s="20" t="s">
        <v>4965</v>
      </c>
      <c r="U767" s="21">
        <v>15932</v>
      </c>
      <c r="V767" s="21">
        <v>124688</v>
      </c>
      <c r="W767" s="34">
        <v>37209</v>
      </c>
      <c r="X767" s="34">
        <v>41593</v>
      </c>
      <c r="Y767" s="114" t="s">
        <v>16385</v>
      </c>
      <c r="Z767" s="70" t="s">
        <v>4927</v>
      </c>
      <c r="AA767" s="20" t="s">
        <v>4926</v>
      </c>
      <c r="AB767" s="109"/>
      <c r="AC767" s="31"/>
      <c r="AD767" s="22"/>
      <c r="AE767" s="19"/>
    </row>
    <row r="768" spans="2:31" x14ac:dyDescent="0.2">
      <c r="B768" s="14" t="s">
        <v>16703</v>
      </c>
      <c r="C768" s="33" t="s">
        <v>16702</v>
      </c>
      <c r="D768" s="16" t="s">
        <v>16697</v>
      </c>
      <c r="E768" s="103" t="s">
        <v>26</v>
      </c>
      <c r="F768" s="18" t="s">
        <v>26</v>
      </c>
      <c r="G768" s="111" t="s">
        <v>4412</v>
      </c>
      <c r="H768" s="102" t="s">
        <v>334</v>
      </c>
      <c r="I768" s="21">
        <v>707593</v>
      </c>
      <c r="J768" s="71">
        <v>108.643</v>
      </c>
      <c r="K768" s="21">
        <v>776797</v>
      </c>
      <c r="L768" s="21">
        <v>715000</v>
      </c>
      <c r="M768" s="21">
        <v>711332</v>
      </c>
      <c r="N768" s="21"/>
      <c r="O768" s="21">
        <v>720</v>
      </c>
      <c r="P768" s="21"/>
      <c r="Q768" s="21"/>
      <c r="R768" s="22">
        <v>4.375</v>
      </c>
      <c r="S768" s="22">
        <v>4.5</v>
      </c>
      <c r="T768" s="20" t="s">
        <v>118</v>
      </c>
      <c r="U768" s="21">
        <v>13034</v>
      </c>
      <c r="V768" s="21">
        <v>31281</v>
      </c>
      <c r="W768" s="34">
        <v>39115</v>
      </c>
      <c r="X768" s="34">
        <v>42948</v>
      </c>
      <c r="Y768" s="114" t="s">
        <v>13610</v>
      </c>
      <c r="Z768" s="70" t="s">
        <v>4927</v>
      </c>
      <c r="AA768" s="20" t="s">
        <v>4926</v>
      </c>
      <c r="AB768" s="109"/>
      <c r="AC768" s="34">
        <v>42767</v>
      </c>
      <c r="AD768" s="22">
        <v>100</v>
      </c>
      <c r="AE768" s="31"/>
    </row>
    <row r="769" spans="2:31" x14ac:dyDescent="0.2">
      <c r="B769" s="14" t="s">
        <v>16701</v>
      </c>
      <c r="C769" s="33" t="s">
        <v>16700</v>
      </c>
      <c r="D769" s="16" t="s">
        <v>16697</v>
      </c>
      <c r="E769" s="103" t="s">
        <v>26</v>
      </c>
      <c r="F769" s="18" t="s">
        <v>26</v>
      </c>
      <c r="G769" s="111" t="s">
        <v>26</v>
      </c>
      <c r="H769" s="102" t="s">
        <v>334</v>
      </c>
      <c r="I769" s="21">
        <v>653382</v>
      </c>
      <c r="J769" s="71">
        <v>106.73699999999999</v>
      </c>
      <c r="K769" s="21">
        <v>699127</v>
      </c>
      <c r="L769" s="21">
        <v>655000</v>
      </c>
      <c r="M769" s="21">
        <v>654446</v>
      </c>
      <c r="N769" s="21"/>
      <c r="O769" s="21">
        <v>285</v>
      </c>
      <c r="P769" s="21"/>
      <c r="Q769" s="21"/>
      <c r="R769" s="22">
        <v>4.375</v>
      </c>
      <c r="S769" s="22">
        <v>4.41</v>
      </c>
      <c r="T769" s="20" t="s">
        <v>118</v>
      </c>
      <c r="U769" s="21">
        <v>11940</v>
      </c>
      <c r="V769" s="21">
        <v>28656</v>
      </c>
      <c r="W769" s="34">
        <v>39115</v>
      </c>
      <c r="X769" s="34">
        <v>42217</v>
      </c>
      <c r="Y769" s="114" t="s">
        <v>13610</v>
      </c>
      <c r="Z769" s="70" t="s">
        <v>4927</v>
      </c>
      <c r="AA769" s="20" t="s">
        <v>4926</v>
      </c>
      <c r="AB769" s="109"/>
      <c r="AC769" s="31"/>
      <c r="AD769" s="22"/>
      <c r="AE769" s="31"/>
    </row>
    <row r="770" spans="2:31" x14ac:dyDescent="0.2">
      <c r="B770" s="14" t="s">
        <v>16699</v>
      </c>
      <c r="C770" s="33" t="s">
        <v>16698</v>
      </c>
      <c r="D770" s="16" t="s">
        <v>16697</v>
      </c>
      <c r="E770" s="103" t="s">
        <v>26</v>
      </c>
      <c r="F770" s="18" t="s">
        <v>26</v>
      </c>
      <c r="G770" s="111" t="s">
        <v>26</v>
      </c>
      <c r="H770" s="102" t="s">
        <v>334</v>
      </c>
      <c r="I770" s="21">
        <v>681054</v>
      </c>
      <c r="J770" s="71">
        <v>108.01</v>
      </c>
      <c r="K770" s="21">
        <v>739869</v>
      </c>
      <c r="L770" s="21">
        <v>685000</v>
      </c>
      <c r="M770" s="21">
        <v>683314</v>
      </c>
      <c r="N770" s="21"/>
      <c r="O770" s="21">
        <v>440</v>
      </c>
      <c r="P770" s="21"/>
      <c r="Q770" s="21"/>
      <c r="R770" s="22">
        <v>4.375</v>
      </c>
      <c r="S770" s="22">
        <v>4.45</v>
      </c>
      <c r="T770" s="20" t="s">
        <v>118</v>
      </c>
      <c r="U770" s="21">
        <v>12487</v>
      </c>
      <c r="V770" s="21">
        <v>29969</v>
      </c>
      <c r="W770" s="34">
        <v>39115</v>
      </c>
      <c r="X770" s="34">
        <v>42583</v>
      </c>
      <c r="Y770" s="114" t="s">
        <v>13610</v>
      </c>
      <c r="Z770" s="70" t="s">
        <v>4927</v>
      </c>
      <c r="AA770" s="20" t="s">
        <v>4926</v>
      </c>
      <c r="AB770" s="109"/>
      <c r="AC770" s="19"/>
      <c r="AD770" s="22"/>
      <c r="AE770" s="19"/>
    </row>
    <row r="771" spans="2:31" x14ac:dyDescent="0.2">
      <c r="B771" s="14" t="s">
        <v>16696</v>
      </c>
      <c r="C771" s="33" t="s">
        <v>16695</v>
      </c>
      <c r="D771" s="16" t="s">
        <v>16692</v>
      </c>
      <c r="E771" s="103" t="s">
        <v>26</v>
      </c>
      <c r="F771" s="18" t="s">
        <v>26</v>
      </c>
      <c r="G771" s="111" t="s">
        <v>26</v>
      </c>
      <c r="H771" s="102" t="s">
        <v>334</v>
      </c>
      <c r="I771" s="21">
        <v>319508</v>
      </c>
      <c r="J771" s="71">
        <v>101.944</v>
      </c>
      <c r="K771" s="21">
        <v>321124</v>
      </c>
      <c r="L771" s="21">
        <v>315000</v>
      </c>
      <c r="M771" s="21">
        <v>316097</v>
      </c>
      <c r="N771" s="21"/>
      <c r="O771" s="21">
        <v>-571</v>
      </c>
      <c r="P771" s="21"/>
      <c r="Q771" s="21"/>
      <c r="R771" s="22">
        <v>4.75</v>
      </c>
      <c r="S771" s="22">
        <v>4.53</v>
      </c>
      <c r="T771" s="20" t="s">
        <v>4985</v>
      </c>
      <c r="U771" s="21">
        <v>4987</v>
      </c>
      <c r="V771" s="21">
        <v>14963</v>
      </c>
      <c r="W771" s="34">
        <v>39003</v>
      </c>
      <c r="X771" s="34">
        <v>41883</v>
      </c>
      <c r="Y771" s="114" t="s">
        <v>13682</v>
      </c>
      <c r="Z771" s="70" t="s">
        <v>4927</v>
      </c>
      <c r="AA771" s="20" t="s">
        <v>4926</v>
      </c>
      <c r="AB771" s="109"/>
      <c r="AC771" s="19"/>
      <c r="AD771" s="22"/>
      <c r="AE771" s="19"/>
    </row>
    <row r="772" spans="2:31" x14ac:dyDescent="0.2">
      <c r="B772" s="14" t="s">
        <v>16694</v>
      </c>
      <c r="C772" s="33" t="s">
        <v>16693</v>
      </c>
      <c r="D772" s="16" t="s">
        <v>16692</v>
      </c>
      <c r="E772" s="103" t="s">
        <v>26</v>
      </c>
      <c r="F772" s="18" t="s">
        <v>26</v>
      </c>
      <c r="G772" s="111" t="s">
        <v>26</v>
      </c>
      <c r="H772" s="102" t="s">
        <v>334</v>
      </c>
      <c r="I772" s="21">
        <v>353266</v>
      </c>
      <c r="J772" s="71">
        <v>103.005</v>
      </c>
      <c r="K772" s="21">
        <v>360518</v>
      </c>
      <c r="L772" s="21">
        <v>350000</v>
      </c>
      <c r="M772" s="21">
        <v>351399</v>
      </c>
      <c r="N772" s="21"/>
      <c r="O772" s="21">
        <v>-321</v>
      </c>
      <c r="P772" s="21"/>
      <c r="Q772" s="21"/>
      <c r="R772" s="22">
        <v>4.75</v>
      </c>
      <c r="S772" s="22">
        <v>4.63</v>
      </c>
      <c r="T772" s="20" t="s">
        <v>4985</v>
      </c>
      <c r="U772" s="21">
        <v>5542</v>
      </c>
      <c r="V772" s="21">
        <v>16625</v>
      </c>
      <c r="W772" s="34">
        <v>39003</v>
      </c>
      <c r="X772" s="34">
        <v>42614</v>
      </c>
      <c r="Y772" s="114" t="s">
        <v>13682</v>
      </c>
      <c r="Z772" s="70" t="s">
        <v>4927</v>
      </c>
      <c r="AA772" s="20" t="s">
        <v>4926</v>
      </c>
      <c r="AB772" s="109"/>
      <c r="AC772" s="19"/>
      <c r="AD772" s="22"/>
      <c r="AE772" s="19"/>
    </row>
    <row r="773" spans="2:31" x14ac:dyDescent="0.2">
      <c r="B773" s="14" t="s">
        <v>16691</v>
      </c>
      <c r="C773" s="33" t="s">
        <v>16690</v>
      </c>
      <c r="D773" s="16" t="s">
        <v>16689</v>
      </c>
      <c r="E773" s="103" t="s">
        <v>26</v>
      </c>
      <c r="F773" s="18" t="s">
        <v>26</v>
      </c>
      <c r="G773" s="111" t="s">
        <v>26</v>
      </c>
      <c r="H773" s="102" t="s">
        <v>334</v>
      </c>
      <c r="I773" s="21">
        <v>6600000</v>
      </c>
      <c r="J773" s="71">
        <v>101.255</v>
      </c>
      <c r="K773" s="21">
        <v>6682830</v>
      </c>
      <c r="L773" s="21">
        <v>6600000</v>
      </c>
      <c r="M773" s="21">
        <v>6600000</v>
      </c>
      <c r="N773" s="21"/>
      <c r="O773" s="21"/>
      <c r="P773" s="21"/>
      <c r="Q773" s="21"/>
      <c r="R773" s="22">
        <v>3.5</v>
      </c>
      <c r="S773" s="22">
        <v>3.5</v>
      </c>
      <c r="T773" s="20" t="s">
        <v>89</v>
      </c>
      <c r="U773" s="21">
        <v>19250</v>
      </c>
      <c r="V773" s="21">
        <v>231000</v>
      </c>
      <c r="W773" s="34">
        <v>40324</v>
      </c>
      <c r="X773" s="34">
        <v>45505</v>
      </c>
      <c r="Y773" s="114" t="s">
        <v>13558</v>
      </c>
      <c r="Z773" s="70" t="s">
        <v>4927</v>
      </c>
      <c r="AA773" s="20" t="s">
        <v>4926</v>
      </c>
      <c r="AB773" s="109"/>
      <c r="AC773" s="19"/>
      <c r="AD773" s="22"/>
      <c r="AE773" s="19"/>
    </row>
    <row r="774" spans="2:31" x14ac:dyDescent="0.2">
      <c r="B774" s="14" t="s">
        <v>16688</v>
      </c>
      <c r="C774" s="33" t="s">
        <v>16687</v>
      </c>
      <c r="D774" s="16" t="s">
        <v>16678</v>
      </c>
      <c r="E774" s="103" t="s">
        <v>26</v>
      </c>
      <c r="F774" s="18" t="s">
        <v>26</v>
      </c>
      <c r="G774" s="111" t="s">
        <v>26</v>
      </c>
      <c r="H774" s="102" t="s">
        <v>611</v>
      </c>
      <c r="I774" s="21">
        <v>662099</v>
      </c>
      <c r="J774" s="71">
        <v>101.88</v>
      </c>
      <c r="K774" s="21">
        <v>657126</v>
      </c>
      <c r="L774" s="21">
        <v>645000</v>
      </c>
      <c r="M774" s="21">
        <v>646733</v>
      </c>
      <c r="N774" s="21"/>
      <c r="O774" s="21">
        <v>-3289</v>
      </c>
      <c r="P774" s="21"/>
      <c r="Q774" s="21"/>
      <c r="R774" s="22">
        <v>5.25</v>
      </c>
      <c r="S774" s="22">
        <v>4.7</v>
      </c>
      <c r="T774" s="20" t="s">
        <v>85</v>
      </c>
      <c r="U774" s="21">
        <v>16931</v>
      </c>
      <c r="V774" s="21">
        <v>33863</v>
      </c>
      <c r="W774" s="34">
        <v>39422</v>
      </c>
      <c r="X774" s="34">
        <v>41456</v>
      </c>
      <c r="Y774" s="114" t="s">
        <v>16200</v>
      </c>
      <c r="Z774" s="70" t="s">
        <v>4927</v>
      </c>
      <c r="AA774" s="20" t="s">
        <v>4926</v>
      </c>
      <c r="AB774" s="109"/>
      <c r="AC774" s="19"/>
      <c r="AD774" s="22"/>
      <c r="AE774" s="19"/>
    </row>
    <row r="775" spans="2:31" x14ac:dyDescent="0.2">
      <c r="B775" s="14" t="s">
        <v>16686</v>
      </c>
      <c r="C775" s="33" t="s">
        <v>16685</v>
      </c>
      <c r="D775" s="16" t="s">
        <v>16678</v>
      </c>
      <c r="E775" s="103" t="s">
        <v>26</v>
      </c>
      <c r="F775" s="18" t="s">
        <v>26</v>
      </c>
      <c r="G775" s="111" t="s">
        <v>26</v>
      </c>
      <c r="H775" s="102" t="s">
        <v>611</v>
      </c>
      <c r="I775" s="21">
        <v>568858</v>
      </c>
      <c r="J775" s="71">
        <v>104.995</v>
      </c>
      <c r="K775" s="21">
        <v>582722</v>
      </c>
      <c r="L775" s="21">
        <v>555000</v>
      </c>
      <c r="M775" s="21">
        <v>558573</v>
      </c>
      <c r="N775" s="21"/>
      <c r="O775" s="21">
        <v>-2198</v>
      </c>
      <c r="P775" s="21"/>
      <c r="Q775" s="21"/>
      <c r="R775" s="22">
        <v>5.25</v>
      </c>
      <c r="S775" s="22">
        <v>4.8</v>
      </c>
      <c r="T775" s="20" t="s">
        <v>85</v>
      </c>
      <c r="U775" s="21">
        <v>14569</v>
      </c>
      <c r="V775" s="21">
        <v>29138</v>
      </c>
      <c r="W775" s="34">
        <v>39422</v>
      </c>
      <c r="X775" s="34">
        <v>41821</v>
      </c>
      <c r="Y775" s="114" t="s">
        <v>16200</v>
      </c>
      <c r="Z775" s="70" t="s">
        <v>4927</v>
      </c>
      <c r="AA775" s="20" t="s">
        <v>4926</v>
      </c>
      <c r="AB775" s="109"/>
      <c r="AC775" s="19"/>
      <c r="AD775" s="22"/>
      <c r="AE775" s="19"/>
    </row>
    <row r="776" spans="2:31" x14ac:dyDescent="0.2">
      <c r="B776" s="14" t="s">
        <v>16684</v>
      </c>
      <c r="C776" s="33" t="s">
        <v>16683</v>
      </c>
      <c r="D776" s="16" t="s">
        <v>16678</v>
      </c>
      <c r="E776" s="103" t="s">
        <v>26</v>
      </c>
      <c r="F776" s="18" t="s">
        <v>26</v>
      </c>
      <c r="G776" s="111" t="s">
        <v>26</v>
      </c>
      <c r="H776" s="102" t="s">
        <v>611</v>
      </c>
      <c r="I776" s="21">
        <v>812339</v>
      </c>
      <c r="J776" s="71">
        <v>107.255</v>
      </c>
      <c r="K776" s="21">
        <v>852677</v>
      </c>
      <c r="L776" s="21">
        <v>795000</v>
      </c>
      <c r="M776" s="21">
        <v>801472</v>
      </c>
      <c r="N776" s="21"/>
      <c r="O776" s="21">
        <v>-2309</v>
      </c>
      <c r="P776" s="21"/>
      <c r="Q776" s="21"/>
      <c r="R776" s="22">
        <v>5.25</v>
      </c>
      <c r="S776" s="22">
        <v>4.9000000000000004</v>
      </c>
      <c r="T776" s="20" t="s">
        <v>85</v>
      </c>
      <c r="U776" s="21">
        <v>20869</v>
      </c>
      <c r="V776" s="21">
        <v>41738</v>
      </c>
      <c r="W776" s="34">
        <v>39422</v>
      </c>
      <c r="X776" s="34">
        <v>42186</v>
      </c>
      <c r="Y776" s="114" t="s">
        <v>16200</v>
      </c>
      <c r="Z776" s="70" t="s">
        <v>4927</v>
      </c>
      <c r="AA776" s="20" t="s">
        <v>4926</v>
      </c>
      <c r="AB776" s="109"/>
      <c r="AC776" s="19"/>
      <c r="AD776" s="22"/>
      <c r="AE776" s="19"/>
    </row>
    <row r="777" spans="2:31" x14ac:dyDescent="0.2">
      <c r="B777" s="14" t="s">
        <v>16682</v>
      </c>
      <c r="C777" s="33" t="s">
        <v>16681</v>
      </c>
      <c r="D777" s="16" t="s">
        <v>16678</v>
      </c>
      <c r="E777" s="103" t="s">
        <v>26</v>
      </c>
      <c r="F777" s="18" t="s">
        <v>26</v>
      </c>
      <c r="G777" s="111" t="s">
        <v>26</v>
      </c>
      <c r="H777" s="102" t="s">
        <v>611</v>
      </c>
      <c r="I777" s="21">
        <v>915453</v>
      </c>
      <c r="J777" s="71">
        <v>108.651</v>
      </c>
      <c r="K777" s="21">
        <v>977859</v>
      </c>
      <c r="L777" s="21">
        <v>900000</v>
      </c>
      <c r="M777" s="21">
        <v>907140</v>
      </c>
      <c r="N777" s="21"/>
      <c r="O777" s="21">
        <v>-1746</v>
      </c>
      <c r="P777" s="21"/>
      <c r="Q777" s="21"/>
      <c r="R777" s="22">
        <v>5.25</v>
      </c>
      <c r="S777" s="22">
        <v>5</v>
      </c>
      <c r="T777" s="20" t="s">
        <v>85</v>
      </c>
      <c r="U777" s="21">
        <v>23625</v>
      </c>
      <c r="V777" s="21">
        <v>47250</v>
      </c>
      <c r="W777" s="34">
        <v>39422</v>
      </c>
      <c r="X777" s="34">
        <v>42552</v>
      </c>
      <c r="Y777" s="114" t="s">
        <v>16200</v>
      </c>
      <c r="Z777" s="70" t="s">
        <v>4927</v>
      </c>
      <c r="AA777" s="20" t="s">
        <v>4926</v>
      </c>
      <c r="AB777" s="109"/>
      <c r="AC777" s="19"/>
      <c r="AD777" s="22"/>
      <c r="AE777" s="19"/>
    </row>
    <row r="778" spans="2:31" x14ac:dyDescent="0.2">
      <c r="B778" s="14" t="s">
        <v>16680</v>
      </c>
      <c r="C778" s="33" t="s">
        <v>16679</v>
      </c>
      <c r="D778" s="16" t="s">
        <v>16678</v>
      </c>
      <c r="E778" s="103" t="s">
        <v>26</v>
      </c>
      <c r="F778" s="18" t="s">
        <v>26</v>
      </c>
      <c r="G778" s="111" t="s">
        <v>26</v>
      </c>
      <c r="H778" s="102" t="s">
        <v>611</v>
      </c>
      <c r="I778" s="21">
        <v>930295</v>
      </c>
      <c r="J778" s="71">
        <v>109.742</v>
      </c>
      <c r="K778" s="21">
        <v>1009626</v>
      </c>
      <c r="L778" s="21">
        <v>920000</v>
      </c>
      <c r="M778" s="21">
        <v>925485</v>
      </c>
      <c r="N778" s="21"/>
      <c r="O778" s="21">
        <v>-902</v>
      </c>
      <c r="P778" s="21"/>
      <c r="Q778" s="21"/>
      <c r="R778" s="22">
        <v>5.25</v>
      </c>
      <c r="S778" s="22">
        <v>5.0999999999999996</v>
      </c>
      <c r="T778" s="20" t="s">
        <v>85</v>
      </c>
      <c r="U778" s="21">
        <v>24150</v>
      </c>
      <c r="V778" s="21">
        <v>48300</v>
      </c>
      <c r="W778" s="34">
        <v>39422</v>
      </c>
      <c r="X778" s="34">
        <v>42917</v>
      </c>
      <c r="Y778" s="114" t="s">
        <v>16200</v>
      </c>
      <c r="Z778" s="70" t="s">
        <v>4927</v>
      </c>
      <c r="AA778" s="20" t="s">
        <v>4926</v>
      </c>
      <c r="AB778" s="109"/>
      <c r="AC778" s="19"/>
      <c r="AD778" s="22"/>
      <c r="AE778" s="19"/>
    </row>
    <row r="779" spans="2:31" x14ac:dyDescent="0.2">
      <c r="B779" s="14" t="s">
        <v>16677</v>
      </c>
      <c r="C779" s="33" t="s">
        <v>16676</v>
      </c>
      <c r="D779" s="16" t="s">
        <v>16661</v>
      </c>
      <c r="E779" s="103" t="s">
        <v>26</v>
      </c>
      <c r="F779" s="18" t="s">
        <v>26</v>
      </c>
      <c r="G779" s="111" t="s">
        <v>26</v>
      </c>
      <c r="H779" s="102" t="s">
        <v>323</v>
      </c>
      <c r="I779" s="21">
        <v>4179120</v>
      </c>
      <c r="J779" s="71">
        <v>107.35299999999999</v>
      </c>
      <c r="K779" s="21">
        <v>4294120</v>
      </c>
      <c r="L779" s="21">
        <v>4000000</v>
      </c>
      <c r="M779" s="21">
        <v>4032464</v>
      </c>
      <c r="N779" s="21"/>
      <c r="O779" s="21">
        <v>-21712</v>
      </c>
      <c r="P779" s="21"/>
      <c r="Q779" s="21"/>
      <c r="R779" s="22">
        <v>5.375</v>
      </c>
      <c r="S779" s="22">
        <v>4.79</v>
      </c>
      <c r="T779" s="20" t="s">
        <v>89</v>
      </c>
      <c r="U779" s="21">
        <v>9556</v>
      </c>
      <c r="V779" s="21">
        <v>215000</v>
      </c>
      <c r="W779" s="34">
        <v>38267</v>
      </c>
      <c r="X779" s="34">
        <v>41805</v>
      </c>
      <c r="Y779" s="114" t="s">
        <v>16200</v>
      </c>
      <c r="Z779" s="70" t="s">
        <v>4927</v>
      </c>
      <c r="AA779" s="20" t="s">
        <v>4926</v>
      </c>
      <c r="AB779" s="109"/>
      <c r="AC779" s="31"/>
      <c r="AD779" s="22"/>
      <c r="AE779" s="31"/>
    </row>
    <row r="780" spans="2:31" x14ac:dyDescent="0.2">
      <c r="B780" s="14" t="s">
        <v>16675</v>
      </c>
      <c r="C780" s="33" t="s">
        <v>16674</v>
      </c>
      <c r="D780" s="16" t="s">
        <v>16661</v>
      </c>
      <c r="E780" s="103" t="s">
        <v>26</v>
      </c>
      <c r="F780" s="18" t="s">
        <v>26</v>
      </c>
      <c r="G780" s="111" t="s">
        <v>26</v>
      </c>
      <c r="H780" s="102" t="s">
        <v>323</v>
      </c>
      <c r="I780" s="21">
        <v>4634691</v>
      </c>
      <c r="J780" s="71">
        <v>112.077</v>
      </c>
      <c r="K780" s="21">
        <v>4791292</v>
      </c>
      <c r="L780" s="21">
        <v>4275000</v>
      </c>
      <c r="M780" s="21">
        <v>4377189</v>
      </c>
      <c r="N780" s="21"/>
      <c r="O780" s="21">
        <v>-39542</v>
      </c>
      <c r="P780" s="21"/>
      <c r="Q780" s="21"/>
      <c r="R780" s="22">
        <v>5.375</v>
      </c>
      <c r="S780" s="22">
        <v>4.3369999999999997</v>
      </c>
      <c r="T780" s="20" t="s">
        <v>89</v>
      </c>
      <c r="U780" s="21">
        <v>10213</v>
      </c>
      <c r="V780" s="21">
        <v>229781</v>
      </c>
      <c r="W780" s="34">
        <v>39148</v>
      </c>
      <c r="X780" s="34">
        <v>42170</v>
      </c>
      <c r="Y780" s="114" t="s">
        <v>16200</v>
      </c>
      <c r="Z780" s="70" t="s">
        <v>4927</v>
      </c>
      <c r="AA780" s="20" t="s">
        <v>4926</v>
      </c>
      <c r="AB780" s="109"/>
      <c r="AC780" s="19"/>
      <c r="AD780" s="22"/>
      <c r="AE780" s="19"/>
    </row>
    <row r="781" spans="2:31" x14ac:dyDescent="0.2">
      <c r="B781" s="14" t="s">
        <v>16673</v>
      </c>
      <c r="C781" s="33" t="s">
        <v>16672</v>
      </c>
      <c r="D781" s="16" t="s">
        <v>16661</v>
      </c>
      <c r="E781" s="103" t="s">
        <v>26</v>
      </c>
      <c r="F781" s="18" t="s">
        <v>26</v>
      </c>
      <c r="G781" s="111" t="s">
        <v>26</v>
      </c>
      <c r="H781" s="102" t="s">
        <v>323</v>
      </c>
      <c r="I781" s="21">
        <v>9634002</v>
      </c>
      <c r="J781" s="71">
        <v>116.73</v>
      </c>
      <c r="K781" s="21">
        <v>10289750</v>
      </c>
      <c r="L781" s="21">
        <v>8815000</v>
      </c>
      <c r="M781" s="21">
        <v>9108229</v>
      </c>
      <c r="N781" s="21"/>
      <c r="O781" s="21">
        <v>-79920</v>
      </c>
      <c r="P781" s="21"/>
      <c r="Q781" s="21"/>
      <c r="R781" s="22">
        <v>5.5</v>
      </c>
      <c r="S781" s="22">
        <v>4.45</v>
      </c>
      <c r="T781" s="20" t="s">
        <v>89</v>
      </c>
      <c r="U781" s="21">
        <v>21548</v>
      </c>
      <c r="V781" s="21">
        <v>484825</v>
      </c>
      <c r="W781" s="34">
        <v>38377</v>
      </c>
      <c r="X781" s="34">
        <v>42536</v>
      </c>
      <c r="Y781" s="114" t="s">
        <v>16200</v>
      </c>
      <c r="Z781" s="70" t="s">
        <v>4927</v>
      </c>
      <c r="AA781" s="20" t="s">
        <v>4926</v>
      </c>
      <c r="AB781" s="109"/>
      <c r="AC781" s="19"/>
      <c r="AD781" s="22"/>
      <c r="AE781" s="19"/>
    </row>
    <row r="782" spans="2:31" x14ac:dyDescent="0.2">
      <c r="B782" s="14" t="s">
        <v>16671</v>
      </c>
      <c r="C782" s="33" t="s">
        <v>16670</v>
      </c>
      <c r="D782" s="16" t="s">
        <v>16661</v>
      </c>
      <c r="E782" s="103" t="s">
        <v>26</v>
      </c>
      <c r="F782" s="18" t="s">
        <v>26</v>
      </c>
      <c r="G782" s="111" t="s">
        <v>26</v>
      </c>
      <c r="H782" s="102" t="s">
        <v>323</v>
      </c>
      <c r="I782" s="21">
        <v>4015000</v>
      </c>
      <c r="J782" s="71">
        <v>99.783000000000001</v>
      </c>
      <c r="K782" s="21">
        <v>4006287</v>
      </c>
      <c r="L782" s="21">
        <v>4015000</v>
      </c>
      <c r="M782" s="21">
        <v>4015000</v>
      </c>
      <c r="N782" s="21"/>
      <c r="O782" s="21"/>
      <c r="P782" s="21"/>
      <c r="Q782" s="21"/>
      <c r="R782" s="22">
        <v>1.0469999999999999</v>
      </c>
      <c r="S782" s="22">
        <v>1.0469999999999999</v>
      </c>
      <c r="T782" s="20" t="s">
        <v>4985</v>
      </c>
      <c r="U782" s="21">
        <v>10276</v>
      </c>
      <c r="V782" s="21"/>
      <c r="W782" s="34">
        <v>41171</v>
      </c>
      <c r="X782" s="34">
        <v>42248</v>
      </c>
      <c r="Y782" s="114" t="s">
        <v>16200</v>
      </c>
      <c r="Z782" s="70" t="s">
        <v>4927</v>
      </c>
      <c r="AA782" s="20" t="s">
        <v>4926</v>
      </c>
      <c r="AB782" s="109"/>
      <c r="AC782" s="19"/>
      <c r="AD782" s="22"/>
      <c r="AE782" s="19"/>
    </row>
    <row r="783" spans="2:31" x14ac:dyDescent="0.2">
      <c r="B783" s="14" t="s">
        <v>16669</v>
      </c>
      <c r="C783" s="33" t="s">
        <v>16668</v>
      </c>
      <c r="D783" s="16" t="s">
        <v>16661</v>
      </c>
      <c r="E783" s="103" t="s">
        <v>26</v>
      </c>
      <c r="F783" s="18" t="s">
        <v>26</v>
      </c>
      <c r="G783" s="111" t="s">
        <v>26</v>
      </c>
      <c r="H783" s="102" t="s">
        <v>323</v>
      </c>
      <c r="I783" s="21">
        <v>6115000</v>
      </c>
      <c r="J783" s="71">
        <v>99.578000000000003</v>
      </c>
      <c r="K783" s="21">
        <v>6089195</v>
      </c>
      <c r="L783" s="21">
        <v>6115000</v>
      </c>
      <c r="M783" s="21">
        <v>6115000</v>
      </c>
      <c r="N783" s="21"/>
      <c r="O783" s="21"/>
      <c r="P783" s="21"/>
      <c r="Q783" s="21"/>
      <c r="R783" s="22">
        <v>1.401</v>
      </c>
      <c r="S783" s="22">
        <v>1.401</v>
      </c>
      <c r="T783" s="20" t="s">
        <v>4985</v>
      </c>
      <c r="U783" s="21">
        <v>20942</v>
      </c>
      <c r="V783" s="21"/>
      <c r="W783" s="34">
        <v>41171</v>
      </c>
      <c r="X783" s="34">
        <v>42614</v>
      </c>
      <c r="Y783" s="114" t="s">
        <v>16200</v>
      </c>
      <c r="Z783" s="70" t="s">
        <v>4927</v>
      </c>
      <c r="AA783" s="20" t="s">
        <v>4926</v>
      </c>
      <c r="AB783" s="109"/>
      <c r="AC783" s="19"/>
      <c r="AD783" s="22"/>
      <c r="AE783" s="19"/>
    </row>
    <row r="784" spans="2:31" x14ac:dyDescent="0.2">
      <c r="B784" s="14" t="s">
        <v>16667</v>
      </c>
      <c r="C784" s="33" t="s">
        <v>16666</v>
      </c>
      <c r="D784" s="16" t="s">
        <v>16661</v>
      </c>
      <c r="E784" s="103" t="s">
        <v>26</v>
      </c>
      <c r="F784" s="18" t="s">
        <v>26</v>
      </c>
      <c r="G784" s="111" t="s">
        <v>26</v>
      </c>
      <c r="H784" s="102" t="s">
        <v>323</v>
      </c>
      <c r="I784" s="21">
        <v>4135000</v>
      </c>
      <c r="J784" s="71">
        <v>99.724999999999994</v>
      </c>
      <c r="K784" s="21">
        <v>4123629</v>
      </c>
      <c r="L784" s="21">
        <v>4135000</v>
      </c>
      <c r="M784" s="21">
        <v>4135000</v>
      </c>
      <c r="N784" s="21"/>
      <c r="O784" s="21"/>
      <c r="P784" s="21"/>
      <c r="Q784" s="21"/>
      <c r="R784" s="22">
        <v>1.651</v>
      </c>
      <c r="S784" s="22">
        <v>1.651</v>
      </c>
      <c r="T784" s="20" t="s">
        <v>4985</v>
      </c>
      <c r="U784" s="21">
        <v>16688</v>
      </c>
      <c r="V784" s="21"/>
      <c r="W784" s="34">
        <v>41171</v>
      </c>
      <c r="X784" s="34">
        <v>42979</v>
      </c>
      <c r="Y784" s="114" t="s">
        <v>16200</v>
      </c>
      <c r="Z784" s="70" t="s">
        <v>4927</v>
      </c>
      <c r="AA784" s="20" t="s">
        <v>4926</v>
      </c>
      <c r="AB784" s="109"/>
      <c r="AC784" s="19"/>
      <c r="AD784" s="22"/>
      <c r="AE784" s="19"/>
    </row>
    <row r="785" spans="2:31" x14ac:dyDescent="0.2">
      <c r="B785" s="14" t="s">
        <v>16665</v>
      </c>
      <c r="C785" s="33" t="s">
        <v>16664</v>
      </c>
      <c r="D785" s="16" t="s">
        <v>16661</v>
      </c>
      <c r="E785" s="103" t="s">
        <v>26</v>
      </c>
      <c r="F785" s="18" t="s">
        <v>26</v>
      </c>
      <c r="G785" s="111" t="s">
        <v>26</v>
      </c>
      <c r="H785" s="102" t="s">
        <v>323</v>
      </c>
      <c r="I785" s="21">
        <v>10549826</v>
      </c>
      <c r="J785" s="71">
        <v>120.03100000000001</v>
      </c>
      <c r="K785" s="21">
        <v>11504971</v>
      </c>
      <c r="L785" s="21">
        <v>9585000</v>
      </c>
      <c r="M785" s="21">
        <v>10291060</v>
      </c>
      <c r="N785" s="21"/>
      <c r="O785" s="21">
        <v>-107974</v>
      </c>
      <c r="P785" s="21"/>
      <c r="Q785" s="21"/>
      <c r="R785" s="22">
        <v>5</v>
      </c>
      <c r="S785" s="22">
        <v>3.6139999999999999</v>
      </c>
      <c r="T785" s="20" t="s">
        <v>89</v>
      </c>
      <c r="U785" s="21">
        <v>21300</v>
      </c>
      <c r="V785" s="21">
        <v>479250</v>
      </c>
      <c r="W785" s="34">
        <v>40340</v>
      </c>
      <c r="X785" s="34">
        <v>43449</v>
      </c>
      <c r="Y785" s="114" t="s">
        <v>16200</v>
      </c>
      <c r="Z785" s="70" t="s">
        <v>4927</v>
      </c>
      <c r="AA785" s="20" t="s">
        <v>4926</v>
      </c>
      <c r="AB785" s="109"/>
      <c r="AC785" s="19"/>
      <c r="AD785" s="22"/>
      <c r="AE785" s="19"/>
    </row>
    <row r="786" spans="2:31" x14ac:dyDescent="0.2">
      <c r="B786" s="14" t="s">
        <v>16663</v>
      </c>
      <c r="C786" s="33" t="s">
        <v>16662</v>
      </c>
      <c r="D786" s="16" t="s">
        <v>16661</v>
      </c>
      <c r="E786" s="103" t="s">
        <v>26</v>
      </c>
      <c r="F786" s="18" t="s">
        <v>26</v>
      </c>
      <c r="G786" s="111" t="s">
        <v>26</v>
      </c>
      <c r="H786" s="102" t="s">
        <v>323</v>
      </c>
      <c r="I786" s="21">
        <v>16730250</v>
      </c>
      <c r="J786" s="71">
        <v>114.60599999999999</v>
      </c>
      <c r="K786" s="21">
        <v>17190900</v>
      </c>
      <c r="L786" s="21">
        <v>15000000</v>
      </c>
      <c r="M786" s="21">
        <v>16081449</v>
      </c>
      <c r="N786" s="21"/>
      <c r="O786" s="21">
        <v>-260424</v>
      </c>
      <c r="P786" s="21"/>
      <c r="Q786" s="21"/>
      <c r="R786" s="22">
        <v>5</v>
      </c>
      <c r="S786" s="22">
        <v>3.05</v>
      </c>
      <c r="T786" s="20" t="s">
        <v>89</v>
      </c>
      <c r="U786" s="21">
        <v>33333</v>
      </c>
      <c r="V786" s="21">
        <v>750000</v>
      </c>
      <c r="W786" s="34">
        <v>40311</v>
      </c>
      <c r="X786" s="34">
        <v>42719</v>
      </c>
      <c r="Y786" s="114" t="s">
        <v>16200</v>
      </c>
      <c r="Z786" s="70" t="s">
        <v>4927</v>
      </c>
      <c r="AA786" s="20" t="s">
        <v>4926</v>
      </c>
      <c r="AB786" s="109"/>
      <c r="AC786" s="19"/>
      <c r="AD786" s="22"/>
      <c r="AE786" s="19"/>
    </row>
    <row r="787" spans="2:31" x14ac:dyDescent="0.2">
      <c r="B787" s="14" t="s">
        <v>16660</v>
      </c>
      <c r="C787" s="33" t="s">
        <v>16659</v>
      </c>
      <c r="D787" s="16" t="s">
        <v>16652</v>
      </c>
      <c r="E787" s="103" t="s">
        <v>5057</v>
      </c>
      <c r="F787" s="18" t="s">
        <v>26</v>
      </c>
      <c r="G787" s="111" t="s">
        <v>26</v>
      </c>
      <c r="H787" s="102" t="s">
        <v>323</v>
      </c>
      <c r="I787" s="21">
        <v>9538760</v>
      </c>
      <c r="J787" s="71">
        <v>106.818</v>
      </c>
      <c r="K787" s="21">
        <v>10147710</v>
      </c>
      <c r="L787" s="21">
        <v>9500000</v>
      </c>
      <c r="M787" s="21">
        <v>9529217</v>
      </c>
      <c r="N787" s="21"/>
      <c r="O787" s="21">
        <v>-6734</v>
      </c>
      <c r="P787" s="21"/>
      <c r="Q787" s="21"/>
      <c r="R787" s="22">
        <v>3.625</v>
      </c>
      <c r="S787" s="22">
        <v>3.54</v>
      </c>
      <c r="T787" s="20" t="s">
        <v>89</v>
      </c>
      <c r="U787" s="21">
        <v>28698</v>
      </c>
      <c r="V787" s="21">
        <v>344375</v>
      </c>
      <c r="W787" s="34">
        <v>40702</v>
      </c>
      <c r="X787" s="34">
        <v>42705</v>
      </c>
      <c r="Y787" s="114" t="s">
        <v>16200</v>
      </c>
      <c r="Z787" s="70" t="s">
        <v>4927</v>
      </c>
      <c r="AA787" s="20" t="s">
        <v>4926</v>
      </c>
      <c r="AB787" s="109"/>
      <c r="AC787" s="19"/>
      <c r="AD787" s="22"/>
      <c r="AE787" s="19"/>
    </row>
    <row r="788" spans="2:31" x14ac:dyDescent="0.2">
      <c r="B788" s="14" t="s">
        <v>16658</v>
      </c>
      <c r="C788" s="33" t="s">
        <v>16657</v>
      </c>
      <c r="D788" s="16" t="s">
        <v>16652</v>
      </c>
      <c r="E788" s="103" t="s">
        <v>5057</v>
      </c>
      <c r="F788" s="18" t="s">
        <v>26</v>
      </c>
      <c r="G788" s="111" t="s">
        <v>26</v>
      </c>
      <c r="H788" s="102" t="s">
        <v>323</v>
      </c>
      <c r="I788" s="21">
        <v>9520805</v>
      </c>
      <c r="J788" s="71">
        <v>108.42700000000001</v>
      </c>
      <c r="K788" s="21">
        <v>10300565</v>
      </c>
      <c r="L788" s="21">
        <v>9500000</v>
      </c>
      <c r="M788" s="21">
        <v>9516804</v>
      </c>
      <c r="N788" s="21"/>
      <c r="O788" s="21">
        <v>-2753</v>
      </c>
      <c r="P788" s="21"/>
      <c r="Q788" s="21"/>
      <c r="R788" s="22">
        <v>4</v>
      </c>
      <c r="S788" s="22">
        <v>3.96</v>
      </c>
      <c r="T788" s="20" t="s">
        <v>89</v>
      </c>
      <c r="U788" s="21">
        <v>31667</v>
      </c>
      <c r="V788" s="21">
        <v>380000</v>
      </c>
      <c r="W788" s="34">
        <v>40702</v>
      </c>
      <c r="X788" s="34">
        <v>43070</v>
      </c>
      <c r="Y788" s="114" t="s">
        <v>16200</v>
      </c>
      <c r="Z788" s="70" t="s">
        <v>4927</v>
      </c>
      <c r="AA788" s="20" t="s">
        <v>4926</v>
      </c>
      <c r="AB788" s="109"/>
      <c r="AC788" s="19"/>
      <c r="AD788" s="22"/>
      <c r="AE788" s="19"/>
    </row>
    <row r="789" spans="2:31" x14ac:dyDescent="0.2">
      <c r="B789" s="14" t="s">
        <v>16656</v>
      </c>
      <c r="C789" s="33" t="s">
        <v>16655</v>
      </c>
      <c r="D789" s="16" t="s">
        <v>16652</v>
      </c>
      <c r="E789" s="103" t="s">
        <v>5057</v>
      </c>
      <c r="F789" s="18" t="s">
        <v>26</v>
      </c>
      <c r="G789" s="111" t="s">
        <v>26</v>
      </c>
      <c r="H789" s="102" t="s">
        <v>323</v>
      </c>
      <c r="I789" s="21">
        <v>3581186</v>
      </c>
      <c r="J789" s="71">
        <v>108.08799999999999</v>
      </c>
      <c r="K789" s="21">
        <v>3674992</v>
      </c>
      <c r="L789" s="21">
        <v>3400000</v>
      </c>
      <c r="M789" s="21">
        <v>3565266</v>
      </c>
      <c r="N789" s="21"/>
      <c r="O789" s="21">
        <v>-15920</v>
      </c>
      <c r="P789" s="21"/>
      <c r="Q789" s="21"/>
      <c r="R789" s="22">
        <v>4</v>
      </c>
      <c r="S789" s="22">
        <v>2.931</v>
      </c>
      <c r="T789" s="20" t="s">
        <v>89</v>
      </c>
      <c r="U789" s="21">
        <v>11333</v>
      </c>
      <c r="V789" s="21">
        <v>57800</v>
      </c>
      <c r="W789" s="34">
        <v>41067</v>
      </c>
      <c r="X789" s="34">
        <v>43070</v>
      </c>
      <c r="Y789" s="114" t="s">
        <v>16200</v>
      </c>
      <c r="Z789" s="70" t="s">
        <v>4927</v>
      </c>
      <c r="AA789" s="20" t="s">
        <v>4926</v>
      </c>
      <c r="AB789" s="109"/>
      <c r="AC789" s="19"/>
      <c r="AD789" s="22"/>
      <c r="AE789" s="19"/>
    </row>
    <row r="790" spans="2:31" x14ac:dyDescent="0.2">
      <c r="B790" s="14" t="s">
        <v>16654</v>
      </c>
      <c r="C790" s="33" t="s">
        <v>16653</v>
      </c>
      <c r="D790" s="16" t="s">
        <v>16652</v>
      </c>
      <c r="E790" s="103" t="s">
        <v>5057</v>
      </c>
      <c r="F790" s="18" t="s">
        <v>26</v>
      </c>
      <c r="G790" s="111" t="s">
        <v>26</v>
      </c>
      <c r="H790" s="102" t="s">
        <v>323</v>
      </c>
      <c r="I790" s="21">
        <v>5721184</v>
      </c>
      <c r="J790" s="71">
        <v>107.423</v>
      </c>
      <c r="K790" s="21">
        <v>5892152</v>
      </c>
      <c r="L790" s="21">
        <v>5485000</v>
      </c>
      <c r="M790" s="21">
        <v>5706625</v>
      </c>
      <c r="N790" s="21"/>
      <c r="O790" s="21">
        <v>-14560</v>
      </c>
      <c r="P790" s="21"/>
      <c r="Q790" s="21"/>
      <c r="R790" s="22">
        <v>4</v>
      </c>
      <c r="S790" s="22">
        <v>3.3410000000000002</v>
      </c>
      <c r="T790" s="20" t="s">
        <v>89</v>
      </c>
      <c r="U790" s="21">
        <v>18283</v>
      </c>
      <c r="V790" s="21">
        <v>93245</v>
      </c>
      <c r="W790" s="34">
        <v>41067</v>
      </c>
      <c r="X790" s="34">
        <v>43800</v>
      </c>
      <c r="Y790" s="114" t="s">
        <v>16200</v>
      </c>
      <c r="Z790" s="70" t="s">
        <v>4927</v>
      </c>
      <c r="AA790" s="20" t="s">
        <v>4926</v>
      </c>
      <c r="AB790" s="109"/>
      <c r="AC790" s="19"/>
      <c r="AD790" s="22"/>
      <c r="AE790" s="31"/>
    </row>
    <row r="791" spans="2:31" x14ac:dyDescent="0.2">
      <c r="B791" s="14" t="s">
        <v>16651</v>
      </c>
      <c r="C791" s="33" t="s">
        <v>16650</v>
      </c>
      <c r="D791" s="16" t="s">
        <v>16649</v>
      </c>
      <c r="E791" s="103" t="s">
        <v>26</v>
      </c>
      <c r="F791" s="18" t="s">
        <v>26</v>
      </c>
      <c r="G791" s="111" t="s">
        <v>26</v>
      </c>
      <c r="H791" s="102" t="s">
        <v>323</v>
      </c>
      <c r="I791" s="21">
        <v>7745000</v>
      </c>
      <c r="J791" s="71">
        <v>105.58499999999999</v>
      </c>
      <c r="K791" s="21">
        <v>8177558</v>
      </c>
      <c r="L791" s="21">
        <v>7745000</v>
      </c>
      <c r="M791" s="21">
        <v>7745000</v>
      </c>
      <c r="N791" s="21"/>
      <c r="O791" s="21"/>
      <c r="P791" s="21"/>
      <c r="Q791" s="21"/>
      <c r="R791" s="22">
        <v>4</v>
      </c>
      <c r="S791" s="22">
        <v>4</v>
      </c>
      <c r="T791" s="20" t="s">
        <v>4949</v>
      </c>
      <c r="U791" s="21">
        <v>77450</v>
      </c>
      <c r="V791" s="21">
        <v>309800</v>
      </c>
      <c r="W791" s="34">
        <v>40718</v>
      </c>
      <c r="X791" s="34">
        <v>44470</v>
      </c>
      <c r="Y791" s="114" t="s">
        <v>16200</v>
      </c>
      <c r="Z791" s="70" t="s">
        <v>4927</v>
      </c>
      <c r="AA791" s="20" t="s">
        <v>4926</v>
      </c>
      <c r="AB791" s="109"/>
      <c r="AC791" s="19"/>
      <c r="AD791" s="22"/>
      <c r="AE791" s="19"/>
    </row>
    <row r="792" spans="2:31" x14ac:dyDescent="0.2">
      <c r="B792" s="14" t="s">
        <v>16648</v>
      </c>
      <c r="C792" s="33" t="s">
        <v>16647</v>
      </c>
      <c r="D792" s="16" t="s">
        <v>16646</v>
      </c>
      <c r="E792" s="103" t="s">
        <v>5057</v>
      </c>
      <c r="F792" s="18" t="s">
        <v>26</v>
      </c>
      <c r="G792" s="111" t="s">
        <v>590</v>
      </c>
      <c r="H792" s="102" t="s">
        <v>323</v>
      </c>
      <c r="I792" s="21">
        <v>22000000</v>
      </c>
      <c r="J792" s="71">
        <v>120.006</v>
      </c>
      <c r="K792" s="21">
        <v>26401320</v>
      </c>
      <c r="L792" s="21">
        <v>22000000</v>
      </c>
      <c r="M792" s="21">
        <v>22000000</v>
      </c>
      <c r="N792" s="21"/>
      <c r="O792" s="21"/>
      <c r="P792" s="21"/>
      <c r="Q792" s="21"/>
      <c r="R792" s="22">
        <v>5.7539999999999996</v>
      </c>
      <c r="S792" s="22">
        <v>5.7530000000000001</v>
      </c>
      <c r="T792" s="20" t="s">
        <v>89</v>
      </c>
      <c r="U792" s="21">
        <v>56261</v>
      </c>
      <c r="V792" s="21">
        <v>1265880</v>
      </c>
      <c r="W792" s="34">
        <v>40465</v>
      </c>
      <c r="X792" s="34">
        <v>47102</v>
      </c>
      <c r="Y792" s="114" t="s">
        <v>16200</v>
      </c>
      <c r="Z792" s="70" t="s">
        <v>4927</v>
      </c>
      <c r="AA792" s="20" t="s">
        <v>4926</v>
      </c>
      <c r="AB792" s="109"/>
      <c r="AC792" s="19"/>
      <c r="AD792" s="22"/>
      <c r="AE792" s="19"/>
    </row>
    <row r="793" spans="2:31" x14ac:dyDescent="0.2">
      <c r="B793" s="14" t="s">
        <v>16645</v>
      </c>
      <c r="C793" s="33" t="s">
        <v>16644</v>
      </c>
      <c r="D793" s="16" t="s">
        <v>16641</v>
      </c>
      <c r="E793" s="103" t="s">
        <v>26</v>
      </c>
      <c r="F793" s="18" t="s">
        <v>26</v>
      </c>
      <c r="G793" s="111" t="s">
        <v>26</v>
      </c>
      <c r="H793" s="102" t="s">
        <v>323</v>
      </c>
      <c r="I793" s="21">
        <v>1865780</v>
      </c>
      <c r="J793" s="71">
        <v>113.437</v>
      </c>
      <c r="K793" s="21">
        <v>1985148</v>
      </c>
      <c r="L793" s="21">
        <v>1750000</v>
      </c>
      <c r="M793" s="21">
        <v>1820949</v>
      </c>
      <c r="N793" s="21"/>
      <c r="O793" s="21">
        <v>-14299</v>
      </c>
      <c r="P793" s="21"/>
      <c r="Q793" s="21"/>
      <c r="R793" s="22">
        <v>4</v>
      </c>
      <c r="S793" s="22">
        <v>3.02</v>
      </c>
      <c r="T793" s="20" t="s">
        <v>89</v>
      </c>
      <c r="U793" s="21">
        <v>3111</v>
      </c>
      <c r="V793" s="21">
        <v>70000</v>
      </c>
      <c r="W793" s="34">
        <v>40108</v>
      </c>
      <c r="X793" s="34">
        <v>42901</v>
      </c>
      <c r="Y793" s="114" t="s">
        <v>13554</v>
      </c>
      <c r="Z793" s="70" t="s">
        <v>4927</v>
      </c>
      <c r="AA793" s="20" t="s">
        <v>4926</v>
      </c>
      <c r="AB793" s="109"/>
      <c r="AC793" s="19"/>
      <c r="AD793" s="22"/>
      <c r="AE793" s="19"/>
    </row>
    <row r="794" spans="2:31" x14ac:dyDescent="0.2">
      <c r="B794" s="14" t="s">
        <v>16643</v>
      </c>
      <c r="C794" s="33" t="s">
        <v>16642</v>
      </c>
      <c r="D794" s="16" t="s">
        <v>16641</v>
      </c>
      <c r="E794" s="103" t="s">
        <v>26</v>
      </c>
      <c r="F794" s="18" t="s">
        <v>26</v>
      </c>
      <c r="G794" s="111" t="s">
        <v>26</v>
      </c>
      <c r="H794" s="102" t="s">
        <v>323</v>
      </c>
      <c r="I794" s="21">
        <v>3749585</v>
      </c>
      <c r="J794" s="71">
        <v>111.148</v>
      </c>
      <c r="K794" s="21">
        <v>3890180</v>
      </c>
      <c r="L794" s="21">
        <v>3500000</v>
      </c>
      <c r="M794" s="21">
        <v>3636137</v>
      </c>
      <c r="N794" s="21"/>
      <c r="O794" s="21">
        <v>-39223</v>
      </c>
      <c r="P794" s="21"/>
      <c r="Q794" s="21"/>
      <c r="R794" s="22">
        <v>4</v>
      </c>
      <c r="S794" s="22">
        <v>2.81</v>
      </c>
      <c r="T794" s="20" t="s">
        <v>89</v>
      </c>
      <c r="U794" s="21">
        <v>6222</v>
      </c>
      <c r="V794" s="21">
        <v>140000</v>
      </c>
      <c r="W794" s="34">
        <v>40108</v>
      </c>
      <c r="X794" s="34">
        <v>42536</v>
      </c>
      <c r="Y794" s="114" t="s">
        <v>13554</v>
      </c>
      <c r="Z794" s="70" t="s">
        <v>4927</v>
      </c>
      <c r="AA794" s="20" t="s">
        <v>4926</v>
      </c>
      <c r="AB794" s="109"/>
      <c r="AC794" s="19"/>
      <c r="AD794" s="22"/>
      <c r="AE794" s="19"/>
    </row>
    <row r="795" spans="2:31" x14ac:dyDescent="0.2">
      <c r="B795" s="14" t="s">
        <v>16640</v>
      </c>
      <c r="C795" s="33" t="s">
        <v>16639</v>
      </c>
      <c r="D795" s="16" t="s">
        <v>16627</v>
      </c>
      <c r="E795" s="103" t="s">
        <v>26</v>
      </c>
      <c r="F795" s="18" t="s">
        <v>26</v>
      </c>
      <c r="G795" s="111" t="s">
        <v>26</v>
      </c>
      <c r="H795" s="102" t="s">
        <v>323</v>
      </c>
      <c r="I795" s="21">
        <v>11841448</v>
      </c>
      <c r="J795" s="71">
        <v>117.697</v>
      </c>
      <c r="K795" s="21">
        <v>12652428</v>
      </c>
      <c r="L795" s="21">
        <v>10750000</v>
      </c>
      <c r="M795" s="21">
        <v>11701490</v>
      </c>
      <c r="N795" s="21"/>
      <c r="O795" s="21">
        <v>-105843</v>
      </c>
      <c r="P795" s="21"/>
      <c r="Q795" s="21"/>
      <c r="R795" s="22">
        <v>4</v>
      </c>
      <c r="S795" s="22">
        <v>2.77</v>
      </c>
      <c r="T795" s="20" t="s">
        <v>118</v>
      </c>
      <c r="U795" s="21">
        <v>179167</v>
      </c>
      <c r="V795" s="21">
        <v>403722</v>
      </c>
      <c r="W795" s="34">
        <v>40760</v>
      </c>
      <c r="X795" s="34">
        <v>44228</v>
      </c>
      <c r="Y795" s="114" t="s">
        <v>16204</v>
      </c>
      <c r="Z795" s="70" t="s">
        <v>4927</v>
      </c>
      <c r="AA795" s="20" t="s">
        <v>4926</v>
      </c>
      <c r="AB795" s="109"/>
      <c r="AC795" s="19"/>
      <c r="AD795" s="22"/>
      <c r="AE795" s="19"/>
    </row>
    <row r="796" spans="2:31" x14ac:dyDescent="0.2">
      <c r="B796" s="14" t="s">
        <v>16638</v>
      </c>
      <c r="C796" s="33" t="s">
        <v>16637</v>
      </c>
      <c r="D796" s="16" t="s">
        <v>16627</v>
      </c>
      <c r="E796" s="103" t="s">
        <v>26</v>
      </c>
      <c r="F796" s="18" t="s">
        <v>26</v>
      </c>
      <c r="G796" s="111" t="s">
        <v>26</v>
      </c>
      <c r="H796" s="102" t="s">
        <v>323</v>
      </c>
      <c r="I796" s="21">
        <v>18470215</v>
      </c>
      <c r="J796" s="71">
        <v>100.64</v>
      </c>
      <c r="K796" s="21">
        <v>18618400</v>
      </c>
      <c r="L796" s="21">
        <v>18500000</v>
      </c>
      <c r="M796" s="21">
        <v>18471505</v>
      </c>
      <c r="N796" s="21"/>
      <c r="O796" s="21">
        <v>1290</v>
      </c>
      <c r="P796" s="21"/>
      <c r="Q796" s="21"/>
      <c r="R796" s="22">
        <v>1.95</v>
      </c>
      <c r="S796" s="22">
        <v>1.9750000000000001</v>
      </c>
      <c r="T796" s="20" t="s">
        <v>118</v>
      </c>
      <c r="U796" s="21">
        <v>123256</v>
      </c>
      <c r="V796" s="21"/>
      <c r="W796" s="34">
        <v>41129</v>
      </c>
      <c r="X796" s="34">
        <v>43678</v>
      </c>
      <c r="Y796" s="114" t="s">
        <v>16204</v>
      </c>
      <c r="Z796" s="70" t="s">
        <v>4927</v>
      </c>
      <c r="AA796" s="20" t="s">
        <v>4926</v>
      </c>
      <c r="AB796" s="109"/>
      <c r="AC796" s="19"/>
      <c r="AD796" s="22"/>
      <c r="AE796" s="19"/>
    </row>
    <row r="797" spans="2:31" x14ac:dyDescent="0.2">
      <c r="B797" s="14" t="s">
        <v>16636</v>
      </c>
      <c r="C797" s="33" t="s">
        <v>16635</v>
      </c>
      <c r="D797" s="16" t="s">
        <v>16630</v>
      </c>
      <c r="E797" s="103" t="s">
        <v>26</v>
      </c>
      <c r="F797" s="18" t="s">
        <v>26</v>
      </c>
      <c r="G797" s="111" t="s">
        <v>26</v>
      </c>
      <c r="H797" s="102" t="s">
        <v>323</v>
      </c>
      <c r="I797" s="21">
        <v>12000000</v>
      </c>
      <c r="J797" s="71">
        <v>134.40600000000001</v>
      </c>
      <c r="K797" s="21">
        <v>16128720</v>
      </c>
      <c r="L797" s="21">
        <v>12000000</v>
      </c>
      <c r="M797" s="21">
        <v>12000000</v>
      </c>
      <c r="N797" s="21"/>
      <c r="O797" s="21"/>
      <c r="P797" s="21"/>
      <c r="Q797" s="21"/>
      <c r="R797" s="22">
        <v>6.0110000000000001</v>
      </c>
      <c r="S797" s="22">
        <v>6.0110000000000001</v>
      </c>
      <c r="T797" s="20" t="s">
        <v>89</v>
      </c>
      <c r="U797" s="21">
        <v>32059</v>
      </c>
      <c r="V797" s="21">
        <v>721320</v>
      </c>
      <c r="W797" s="34">
        <v>40246</v>
      </c>
      <c r="X797" s="34">
        <v>52032</v>
      </c>
      <c r="Y797" s="114" t="s">
        <v>16204</v>
      </c>
      <c r="Z797" s="70" t="s">
        <v>4927</v>
      </c>
      <c r="AA797" s="20" t="s">
        <v>4926</v>
      </c>
      <c r="AB797" s="109"/>
      <c r="AC797" s="19"/>
      <c r="AD797" s="22"/>
      <c r="AE797" s="31"/>
    </row>
    <row r="798" spans="2:31" x14ac:dyDescent="0.2">
      <c r="B798" s="14" t="s">
        <v>16634</v>
      </c>
      <c r="C798" s="33" t="s">
        <v>16633</v>
      </c>
      <c r="D798" s="16" t="s">
        <v>16630</v>
      </c>
      <c r="E798" s="103" t="s">
        <v>5057</v>
      </c>
      <c r="F798" s="18" t="s">
        <v>26</v>
      </c>
      <c r="G798" s="111" t="s">
        <v>26</v>
      </c>
      <c r="H798" s="102" t="s">
        <v>323</v>
      </c>
      <c r="I798" s="21">
        <v>5115450</v>
      </c>
      <c r="J798" s="71">
        <v>129.77799999999999</v>
      </c>
      <c r="K798" s="21">
        <v>6488900</v>
      </c>
      <c r="L798" s="21">
        <v>5000000</v>
      </c>
      <c r="M798" s="21">
        <v>5112249</v>
      </c>
      <c r="N798" s="21"/>
      <c r="O798" s="21">
        <v>-1184</v>
      </c>
      <c r="P798" s="21"/>
      <c r="Q798" s="21"/>
      <c r="R798" s="22">
        <v>5.7240000000000002</v>
      </c>
      <c r="S798" s="22">
        <v>5.5679999999999996</v>
      </c>
      <c r="T798" s="20" t="s">
        <v>89</v>
      </c>
      <c r="U798" s="21">
        <v>12720</v>
      </c>
      <c r="V798" s="21">
        <v>286200</v>
      </c>
      <c r="W798" s="34">
        <v>40373</v>
      </c>
      <c r="X798" s="34">
        <v>52032</v>
      </c>
      <c r="Y798" s="114" t="s">
        <v>16204</v>
      </c>
      <c r="Z798" s="70" t="s">
        <v>4927</v>
      </c>
      <c r="AA798" s="20" t="s">
        <v>4926</v>
      </c>
      <c r="AB798" s="109"/>
      <c r="AC798" s="19"/>
      <c r="AD798" s="22"/>
      <c r="AE798" s="19"/>
    </row>
    <row r="799" spans="2:31" x14ac:dyDescent="0.2">
      <c r="B799" s="14" t="s">
        <v>16632</v>
      </c>
      <c r="C799" s="33" t="s">
        <v>16631</v>
      </c>
      <c r="D799" s="16" t="s">
        <v>16630</v>
      </c>
      <c r="E799" s="103" t="s">
        <v>5057</v>
      </c>
      <c r="F799" s="18" t="s">
        <v>26</v>
      </c>
      <c r="G799" s="111" t="s">
        <v>26</v>
      </c>
      <c r="H799" s="102" t="s">
        <v>323</v>
      </c>
      <c r="I799" s="21">
        <v>5015420</v>
      </c>
      <c r="J799" s="71">
        <v>125.324</v>
      </c>
      <c r="K799" s="21">
        <v>6266200</v>
      </c>
      <c r="L799" s="21">
        <v>5000000</v>
      </c>
      <c r="M799" s="21">
        <v>5015173</v>
      </c>
      <c r="N799" s="21"/>
      <c r="O799" s="21">
        <v>-4</v>
      </c>
      <c r="P799" s="21"/>
      <c r="Q799" s="21"/>
      <c r="R799" s="22">
        <v>5.44</v>
      </c>
      <c r="S799" s="22">
        <v>5.42</v>
      </c>
      <c r="T799" s="20" t="s">
        <v>89</v>
      </c>
      <c r="U799" s="21">
        <v>12089</v>
      </c>
      <c r="V799" s="21">
        <v>272000</v>
      </c>
      <c r="W799" s="34">
        <v>40438</v>
      </c>
      <c r="X799" s="34">
        <v>52397</v>
      </c>
      <c r="Y799" s="114" t="s">
        <v>16204</v>
      </c>
      <c r="Z799" s="70" t="s">
        <v>4927</v>
      </c>
      <c r="AA799" s="20" t="s">
        <v>4926</v>
      </c>
      <c r="AB799" s="109"/>
      <c r="AC799" s="19"/>
      <c r="AD799" s="22"/>
      <c r="AE799" s="19"/>
    </row>
    <row r="800" spans="2:31" x14ac:dyDescent="0.2">
      <c r="B800" s="14" t="s">
        <v>16629</v>
      </c>
      <c r="C800" s="33" t="s">
        <v>16628</v>
      </c>
      <c r="D800" s="16" t="s">
        <v>16627</v>
      </c>
      <c r="E800" s="103" t="s">
        <v>5057</v>
      </c>
      <c r="F800" s="18" t="s">
        <v>26</v>
      </c>
      <c r="G800" s="111" t="s">
        <v>590</v>
      </c>
      <c r="H800" s="102" t="s">
        <v>323</v>
      </c>
      <c r="I800" s="21">
        <v>15000000</v>
      </c>
      <c r="J800" s="71">
        <v>132.679</v>
      </c>
      <c r="K800" s="21">
        <v>19901850</v>
      </c>
      <c r="L800" s="21">
        <v>15000000</v>
      </c>
      <c r="M800" s="21">
        <v>15000000</v>
      </c>
      <c r="N800" s="21"/>
      <c r="O800" s="21"/>
      <c r="P800" s="21"/>
      <c r="Q800" s="21"/>
      <c r="R800" s="22">
        <v>6.8280000000000003</v>
      </c>
      <c r="S800" s="22">
        <v>6.827</v>
      </c>
      <c r="T800" s="20" t="s">
        <v>85</v>
      </c>
      <c r="U800" s="21">
        <v>472270</v>
      </c>
      <c r="V800" s="21">
        <v>1024200</v>
      </c>
      <c r="W800" s="34">
        <v>40501</v>
      </c>
      <c r="X800" s="34">
        <v>51332</v>
      </c>
      <c r="Y800" s="114" t="s">
        <v>16204</v>
      </c>
      <c r="Z800" s="70" t="s">
        <v>4927</v>
      </c>
      <c r="AA800" s="20" t="s">
        <v>4926</v>
      </c>
      <c r="AB800" s="109"/>
      <c r="AC800" s="19"/>
      <c r="AD800" s="22"/>
      <c r="AE800" s="19"/>
    </row>
    <row r="801" spans="2:31" x14ac:dyDescent="0.2">
      <c r="B801" s="14" t="s">
        <v>16626</v>
      </c>
      <c r="C801" s="33" t="s">
        <v>16625</v>
      </c>
      <c r="D801" s="16" t="s">
        <v>16624</v>
      </c>
      <c r="E801" s="103" t="s">
        <v>26</v>
      </c>
      <c r="F801" s="18" t="s">
        <v>26</v>
      </c>
      <c r="G801" s="111" t="s">
        <v>26</v>
      </c>
      <c r="H801" s="102" t="s">
        <v>334</v>
      </c>
      <c r="I801" s="21">
        <v>9300000</v>
      </c>
      <c r="J801" s="71">
        <v>100.782</v>
      </c>
      <c r="K801" s="21">
        <v>9372726</v>
      </c>
      <c r="L801" s="21">
        <v>9300000</v>
      </c>
      <c r="M801" s="21">
        <v>9300000</v>
      </c>
      <c r="N801" s="21"/>
      <c r="O801" s="21"/>
      <c r="P801" s="21"/>
      <c r="Q801" s="21"/>
      <c r="R801" s="22">
        <v>3</v>
      </c>
      <c r="S801" s="22">
        <v>3</v>
      </c>
      <c r="T801" s="20" t="s">
        <v>89</v>
      </c>
      <c r="U801" s="21">
        <v>23250</v>
      </c>
      <c r="V801" s="21">
        <v>279000</v>
      </c>
      <c r="W801" s="34">
        <v>40325</v>
      </c>
      <c r="X801" s="34">
        <v>47270</v>
      </c>
      <c r="Y801" s="114" t="s">
        <v>16204</v>
      </c>
      <c r="Z801" s="70" t="s">
        <v>4927</v>
      </c>
      <c r="AA801" s="20" t="s">
        <v>4926</v>
      </c>
      <c r="AB801" s="109"/>
      <c r="AC801" s="19"/>
      <c r="AD801" s="22"/>
      <c r="AE801" s="19"/>
    </row>
    <row r="802" spans="2:31" x14ac:dyDescent="0.2">
      <c r="B802" s="14" t="s">
        <v>16623</v>
      </c>
      <c r="C802" s="33" t="s">
        <v>16622</v>
      </c>
      <c r="D802" s="16" t="s">
        <v>16621</v>
      </c>
      <c r="E802" s="103" t="s">
        <v>26</v>
      </c>
      <c r="F802" s="18" t="s">
        <v>26</v>
      </c>
      <c r="G802" s="111" t="s">
        <v>26</v>
      </c>
      <c r="H802" s="102" t="s">
        <v>323</v>
      </c>
      <c r="I802" s="21">
        <v>7697830</v>
      </c>
      <c r="J802" s="71">
        <v>104.029</v>
      </c>
      <c r="K802" s="21">
        <v>7588916</v>
      </c>
      <c r="L802" s="21">
        <v>7295000</v>
      </c>
      <c r="M802" s="21">
        <v>7510459</v>
      </c>
      <c r="N802" s="21"/>
      <c r="O802" s="21">
        <v>-125512</v>
      </c>
      <c r="P802" s="21"/>
      <c r="Q802" s="21"/>
      <c r="R802" s="22">
        <v>3</v>
      </c>
      <c r="S802" s="22">
        <v>1.24</v>
      </c>
      <c r="T802" s="20" t="s">
        <v>4985</v>
      </c>
      <c r="U802" s="21">
        <v>64439</v>
      </c>
      <c r="V802" s="21">
        <v>218850</v>
      </c>
      <c r="W802" s="34">
        <v>40718</v>
      </c>
      <c r="X802" s="34">
        <v>41897</v>
      </c>
      <c r="Y802" s="114" t="s">
        <v>16204</v>
      </c>
      <c r="Z802" s="70" t="s">
        <v>4927</v>
      </c>
      <c r="AA802" s="20" t="s">
        <v>4926</v>
      </c>
      <c r="AB802" s="109"/>
      <c r="AC802" s="19"/>
      <c r="AD802" s="22"/>
      <c r="AE802" s="19"/>
    </row>
    <row r="803" spans="2:31" x14ac:dyDescent="0.2">
      <c r="B803" s="14" t="s">
        <v>16620</v>
      </c>
      <c r="C803" s="33" t="s">
        <v>16619</v>
      </c>
      <c r="D803" s="16" t="s">
        <v>16614</v>
      </c>
      <c r="E803" s="103" t="s">
        <v>26</v>
      </c>
      <c r="F803" s="18" t="s">
        <v>26</v>
      </c>
      <c r="G803" s="111" t="s">
        <v>26</v>
      </c>
      <c r="H803" s="102" t="s">
        <v>323</v>
      </c>
      <c r="I803" s="21">
        <v>3625000</v>
      </c>
      <c r="J803" s="71">
        <v>103.502</v>
      </c>
      <c r="K803" s="21">
        <v>3751948</v>
      </c>
      <c r="L803" s="21">
        <v>3625000</v>
      </c>
      <c r="M803" s="21">
        <v>3625000</v>
      </c>
      <c r="N803" s="21"/>
      <c r="O803" s="21"/>
      <c r="P803" s="21"/>
      <c r="Q803" s="21"/>
      <c r="R803" s="22">
        <v>3.419</v>
      </c>
      <c r="S803" s="22">
        <v>3.419</v>
      </c>
      <c r="T803" s="20" t="s">
        <v>4949</v>
      </c>
      <c r="U803" s="21">
        <v>37182</v>
      </c>
      <c r="V803" s="21"/>
      <c r="W803" s="34">
        <v>41145</v>
      </c>
      <c r="X803" s="34">
        <v>44652</v>
      </c>
      <c r="Y803" s="114" t="s">
        <v>16204</v>
      </c>
      <c r="Z803" s="70" t="s">
        <v>4927</v>
      </c>
      <c r="AA803" s="20" t="s">
        <v>4926</v>
      </c>
      <c r="AB803" s="109"/>
      <c r="AC803" s="19"/>
      <c r="AD803" s="22"/>
      <c r="AE803" s="19"/>
    </row>
    <row r="804" spans="2:31" x14ac:dyDescent="0.2">
      <c r="B804" s="14" t="s">
        <v>16618</v>
      </c>
      <c r="C804" s="33" t="s">
        <v>16617</v>
      </c>
      <c r="D804" s="16" t="s">
        <v>16614</v>
      </c>
      <c r="E804" s="103" t="s">
        <v>26</v>
      </c>
      <c r="F804" s="18" t="s">
        <v>26</v>
      </c>
      <c r="G804" s="111" t="s">
        <v>4412</v>
      </c>
      <c r="H804" s="102" t="s">
        <v>323</v>
      </c>
      <c r="I804" s="21">
        <v>4260000</v>
      </c>
      <c r="J804" s="71">
        <v>102.613</v>
      </c>
      <c r="K804" s="21">
        <v>4371314</v>
      </c>
      <c r="L804" s="21">
        <v>4260000</v>
      </c>
      <c r="M804" s="21">
        <v>4260000</v>
      </c>
      <c r="N804" s="21"/>
      <c r="O804" s="21"/>
      <c r="P804" s="21"/>
      <c r="Q804" s="21"/>
      <c r="R804" s="22">
        <v>4.1159999999999997</v>
      </c>
      <c r="S804" s="22">
        <v>4.1159999999999997</v>
      </c>
      <c r="T804" s="20" t="s">
        <v>4949</v>
      </c>
      <c r="U804" s="21">
        <v>52602</v>
      </c>
      <c r="V804" s="21"/>
      <c r="W804" s="34">
        <v>41145</v>
      </c>
      <c r="X804" s="34">
        <v>46844</v>
      </c>
      <c r="Y804" s="114" t="s">
        <v>16204</v>
      </c>
      <c r="Z804" s="70" t="s">
        <v>4927</v>
      </c>
      <c r="AA804" s="20" t="s">
        <v>4926</v>
      </c>
      <c r="AB804" s="109"/>
      <c r="AC804" s="28">
        <v>44652</v>
      </c>
      <c r="AD804" s="22">
        <v>100</v>
      </c>
      <c r="AE804" s="19"/>
    </row>
    <row r="805" spans="2:31" x14ac:dyDescent="0.2">
      <c r="B805" s="14" t="s">
        <v>16616</v>
      </c>
      <c r="C805" s="33" t="s">
        <v>16615</v>
      </c>
      <c r="D805" s="16" t="s">
        <v>16614</v>
      </c>
      <c r="E805" s="103" t="s">
        <v>26</v>
      </c>
      <c r="F805" s="18" t="s">
        <v>26</v>
      </c>
      <c r="G805" s="111" t="s">
        <v>4412</v>
      </c>
      <c r="H805" s="102" t="s">
        <v>323</v>
      </c>
      <c r="I805" s="21">
        <v>6400000</v>
      </c>
      <c r="J805" s="71">
        <v>104.235</v>
      </c>
      <c r="K805" s="21">
        <v>6671040</v>
      </c>
      <c r="L805" s="21">
        <v>6400000</v>
      </c>
      <c r="M805" s="21">
        <v>6400000</v>
      </c>
      <c r="N805" s="21"/>
      <c r="O805" s="21"/>
      <c r="P805" s="21"/>
      <c r="Q805" s="21"/>
      <c r="R805" s="22">
        <v>3.8690000000000002</v>
      </c>
      <c r="S805" s="22">
        <v>3.8690000000000002</v>
      </c>
      <c r="T805" s="20" t="s">
        <v>4949</v>
      </c>
      <c r="U805" s="21">
        <v>74285</v>
      </c>
      <c r="V805" s="21"/>
      <c r="W805" s="34">
        <v>41145</v>
      </c>
      <c r="X805" s="34">
        <v>45931</v>
      </c>
      <c r="Y805" s="114" t="s">
        <v>16204</v>
      </c>
      <c r="Z805" s="70" t="s">
        <v>4927</v>
      </c>
      <c r="AA805" s="20" t="s">
        <v>4926</v>
      </c>
      <c r="AB805" s="109"/>
      <c r="AC805" s="28">
        <v>44652</v>
      </c>
      <c r="AD805" s="22">
        <v>100</v>
      </c>
      <c r="AE805" s="19"/>
    </row>
    <row r="806" spans="2:31" x14ac:dyDescent="0.2">
      <c r="B806" s="14" t="s">
        <v>16613</v>
      </c>
      <c r="C806" s="33" t="s">
        <v>16612</v>
      </c>
      <c r="D806" s="16" t="s">
        <v>16609</v>
      </c>
      <c r="E806" s="103" t="s">
        <v>26</v>
      </c>
      <c r="F806" s="18" t="s">
        <v>26</v>
      </c>
      <c r="G806" s="111" t="s">
        <v>4412</v>
      </c>
      <c r="H806" s="102" t="s">
        <v>323</v>
      </c>
      <c r="I806" s="21">
        <v>5238650</v>
      </c>
      <c r="J806" s="71">
        <v>102.05200000000001</v>
      </c>
      <c r="K806" s="21">
        <v>5102600</v>
      </c>
      <c r="L806" s="21">
        <v>5000000</v>
      </c>
      <c r="M806" s="21">
        <v>5013178</v>
      </c>
      <c r="N806" s="21"/>
      <c r="O806" s="21">
        <v>-33494</v>
      </c>
      <c r="P806" s="21"/>
      <c r="Q806" s="21"/>
      <c r="R806" s="22">
        <v>5.25</v>
      </c>
      <c r="S806" s="22">
        <v>4.5999999999999996</v>
      </c>
      <c r="T806" s="20" t="s">
        <v>89</v>
      </c>
      <c r="U806" s="21">
        <v>21875</v>
      </c>
      <c r="V806" s="21">
        <v>262500</v>
      </c>
      <c r="W806" s="34">
        <v>38107</v>
      </c>
      <c r="X806" s="34">
        <v>43070</v>
      </c>
      <c r="Y806" s="114" t="s">
        <v>16204</v>
      </c>
      <c r="Z806" s="70" t="s">
        <v>4927</v>
      </c>
      <c r="AA806" s="20" t="s">
        <v>4926</v>
      </c>
      <c r="AB806" s="109"/>
      <c r="AC806" s="28">
        <v>41426</v>
      </c>
      <c r="AD806" s="22">
        <v>100</v>
      </c>
      <c r="AE806" s="28">
        <v>41426</v>
      </c>
    </row>
    <row r="807" spans="2:31" x14ac:dyDescent="0.2">
      <c r="B807" s="14" t="s">
        <v>16611</v>
      </c>
      <c r="C807" s="33" t="s">
        <v>16610</v>
      </c>
      <c r="D807" s="16" t="s">
        <v>16609</v>
      </c>
      <c r="E807" s="103" t="s">
        <v>26</v>
      </c>
      <c r="F807" s="18" t="s">
        <v>26</v>
      </c>
      <c r="G807" s="111" t="s">
        <v>4412</v>
      </c>
      <c r="H807" s="102" t="s">
        <v>323</v>
      </c>
      <c r="I807" s="21">
        <v>5201000</v>
      </c>
      <c r="J807" s="71">
        <v>102.05200000000001</v>
      </c>
      <c r="K807" s="21">
        <v>5102600</v>
      </c>
      <c r="L807" s="21">
        <v>5000000</v>
      </c>
      <c r="M807" s="21">
        <v>5011144</v>
      </c>
      <c r="N807" s="21"/>
      <c r="O807" s="21">
        <v>-28579</v>
      </c>
      <c r="P807" s="21"/>
      <c r="Q807" s="21"/>
      <c r="R807" s="22">
        <v>5.25</v>
      </c>
      <c r="S807" s="22">
        <v>4.7</v>
      </c>
      <c r="T807" s="20" t="s">
        <v>89</v>
      </c>
      <c r="U807" s="21">
        <v>21875</v>
      </c>
      <c r="V807" s="21">
        <v>262500</v>
      </c>
      <c r="W807" s="34">
        <v>38107</v>
      </c>
      <c r="X807" s="34">
        <v>43252</v>
      </c>
      <c r="Y807" s="114" t="s">
        <v>16204</v>
      </c>
      <c r="Z807" s="70" t="s">
        <v>4927</v>
      </c>
      <c r="AA807" s="20" t="s">
        <v>4926</v>
      </c>
      <c r="AB807" s="109"/>
      <c r="AC807" s="28">
        <v>41426</v>
      </c>
      <c r="AD807" s="22">
        <v>100</v>
      </c>
      <c r="AE807" s="28">
        <v>41426</v>
      </c>
    </row>
    <row r="808" spans="2:31" x14ac:dyDescent="0.2">
      <c r="B808" s="14" t="s">
        <v>16608</v>
      </c>
      <c r="C808" s="33" t="s">
        <v>16607</v>
      </c>
      <c r="D808" s="16" t="s">
        <v>16596</v>
      </c>
      <c r="E808" s="103" t="s">
        <v>5057</v>
      </c>
      <c r="F808" s="18" t="s">
        <v>26</v>
      </c>
      <c r="G808" s="111" t="s">
        <v>26</v>
      </c>
      <c r="H808" s="102" t="s">
        <v>323</v>
      </c>
      <c r="I808" s="21">
        <v>7610000</v>
      </c>
      <c r="J808" s="71">
        <v>121.32899999999999</v>
      </c>
      <c r="K808" s="21">
        <v>9233137</v>
      </c>
      <c r="L808" s="21">
        <v>7610000</v>
      </c>
      <c r="M808" s="21">
        <v>7610000</v>
      </c>
      <c r="N808" s="21"/>
      <c r="O808" s="21"/>
      <c r="P808" s="21"/>
      <c r="Q808" s="21"/>
      <c r="R808" s="22">
        <v>5.3019999999999996</v>
      </c>
      <c r="S808" s="22">
        <v>5.3019999999999996</v>
      </c>
      <c r="T808" s="20" t="s">
        <v>118</v>
      </c>
      <c r="U808" s="21">
        <v>152427</v>
      </c>
      <c r="V808" s="21">
        <v>403482</v>
      </c>
      <c r="W808" s="34">
        <v>40242</v>
      </c>
      <c r="X808" s="34">
        <v>46433</v>
      </c>
      <c r="Y808" s="114" t="s">
        <v>16204</v>
      </c>
      <c r="Z808" s="70" t="s">
        <v>4927</v>
      </c>
      <c r="AA808" s="20" t="s">
        <v>4926</v>
      </c>
      <c r="AB808" s="109"/>
      <c r="AC808" s="19"/>
      <c r="AD808" s="22"/>
      <c r="AE808" s="19"/>
    </row>
    <row r="809" spans="2:31" x14ac:dyDescent="0.2">
      <c r="B809" s="14" t="s">
        <v>16606</v>
      </c>
      <c r="C809" s="33" t="s">
        <v>16605</v>
      </c>
      <c r="D809" s="16" t="s">
        <v>16596</v>
      </c>
      <c r="E809" s="103" t="s">
        <v>5057</v>
      </c>
      <c r="F809" s="18" t="s">
        <v>26</v>
      </c>
      <c r="G809" s="111" t="s">
        <v>26</v>
      </c>
      <c r="H809" s="102" t="s">
        <v>323</v>
      </c>
      <c r="I809" s="21">
        <v>7425000</v>
      </c>
      <c r="J809" s="71">
        <v>122.789</v>
      </c>
      <c r="K809" s="21">
        <v>9117083</v>
      </c>
      <c r="L809" s="21">
        <v>7425000</v>
      </c>
      <c r="M809" s="21">
        <v>7425000</v>
      </c>
      <c r="N809" s="21"/>
      <c r="O809" s="21"/>
      <c r="P809" s="21"/>
      <c r="Q809" s="21"/>
      <c r="R809" s="22">
        <v>5.452</v>
      </c>
      <c r="S809" s="22">
        <v>5.452</v>
      </c>
      <c r="T809" s="20" t="s">
        <v>118</v>
      </c>
      <c r="U809" s="21">
        <v>152929</v>
      </c>
      <c r="V809" s="21">
        <v>404811</v>
      </c>
      <c r="W809" s="34">
        <v>40242</v>
      </c>
      <c r="X809" s="34">
        <v>46798</v>
      </c>
      <c r="Y809" s="114" t="s">
        <v>16204</v>
      </c>
      <c r="Z809" s="70" t="s">
        <v>4927</v>
      </c>
      <c r="AA809" s="20" t="s">
        <v>4926</v>
      </c>
      <c r="AB809" s="109"/>
      <c r="AC809" s="19"/>
      <c r="AD809" s="22"/>
      <c r="AE809" s="19"/>
    </row>
    <row r="810" spans="2:31" x14ac:dyDescent="0.2">
      <c r="B810" s="14" t="s">
        <v>16604</v>
      </c>
      <c r="C810" s="33" t="s">
        <v>16603</v>
      </c>
      <c r="D810" s="16" t="s">
        <v>16596</v>
      </c>
      <c r="E810" s="103" t="s">
        <v>5057</v>
      </c>
      <c r="F810" s="18" t="s">
        <v>26</v>
      </c>
      <c r="G810" s="111" t="s">
        <v>26</v>
      </c>
      <c r="H810" s="102" t="s">
        <v>323</v>
      </c>
      <c r="I810" s="21">
        <v>5100000</v>
      </c>
      <c r="J810" s="71">
        <v>123.744</v>
      </c>
      <c r="K810" s="21">
        <v>6310944</v>
      </c>
      <c r="L810" s="21">
        <v>5100000</v>
      </c>
      <c r="M810" s="21">
        <v>5100000</v>
      </c>
      <c r="N810" s="21"/>
      <c r="O810" s="21"/>
      <c r="P810" s="21"/>
      <c r="Q810" s="21"/>
      <c r="R810" s="22">
        <v>5.5519999999999996</v>
      </c>
      <c r="S810" s="22">
        <v>5.5519999999999996</v>
      </c>
      <c r="T810" s="20" t="s">
        <v>118</v>
      </c>
      <c r="U810" s="21">
        <v>106969</v>
      </c>
      <c r="V810" s="21">
        <v>283152</v>
      </c>
      <c r="W810" s="34">
        <v>40242</v>
      </c>
      <c r="X810" s="34">
        <v>47164</v>
      </c>
      <c r="Y810" s="114" t="s">
        <v>16204</v>
      </c>
      <c r="Z810" s="70" t="s">
        <v>4927</v>
      </c>
      <c r="AA810" s="20" t="s">
        <v>4926</v>
      </c>
      <c r="AB810" s="109"/>
      <c r="AC810" s="19"/>
      <c r="AD810" s="22"/>
      <c r="AE810" s="19"/>
    </row>
    <row r="811" spans="2:31" x14ac:dyDescent="0.2">
      <c r="B811" s="14" t="s">
        <v>16602</v>
      </c>
      <c r="C811" s="33" t="s">
        <v>16601</v>
      </c>
      <c r="D811" s="16" t="s">
        <v>16596</v>
      </c>
      <c r="E811" s="103" t="s">
        <v>26</v>
      </c>
      <c r="F811" s="18" t="s">
        <v>26</v>
      </c>
      <c r="G811" s="111" t="s">
        <v>26</v>
      </c>
      <c r="H811" s="102" t="s">
        <v>323</v>
      </c>
      <c r="I811" s="21">
        <v>2000000</v>
      </c>
      <c r="J811" s="71">
        <v>118.28100000000001</v>
      </c>
      <c r="K811" s="21">
        <v>2365620</v>
      </c>
      <c r="L811" s="21">
        <v>2000000</v>
      </c>
      <c r="M811" s="21">
        <v>2000000</v>
      </c>
      <c r="N811" s="21"/>
      <c r="O811" s="21"/>
      <c r="P811" s="21"/>
      <c r="Q811" s="21"/>
      <c r="R811" s="22">
        <v>4.75</v>
      </c>
      <c r="S811" s="22">
        <v>4.75</v>
      </c>
      <c r="T811" s="20" t="s">
        <v>4985</v>
      </c>
      <c r="U811" s="21">
        <v>27972</v>
      </c>
      <c r="V811" s="21">
        <v>95000</v>
      </c>
      <c r="W811" s="34">
        <v>40325</v>
      </c>
      <c r="X811" s="34">
        <v>44635</v>
      </c>
      <c r="Y811" s="114" t="s">
        <v>16204</v>
      </c>
      <c r="Z811" s="70" t="s">
        <v>4927</v>
      </c>
      <c r="AA811" s="20" t="s">
        <v>4926</v>
      </c>
      <c r="AB811" s="109"/>
      <c r="AC811" s="19"/>
      <c r="AD811" s="22"/>
      <c r="AE811" s="19"/>
    </row>
    <row r="812" spans="2:31" x14ac:dyDescent="0.2">
      <c r="B812" s="14" t="s">
        <v>16600</v>
      </c>
      <c r="C812" s="33" t="s">
        <v>16599</v>
      </c>
      <c r="D812" s="16" t="s">
        <v>16596</v>
      </c>
      <c r="E812" s="103" t="s">
        <v>26</v>
      </c>
      <c r="F812" s="18" t="s">
        <v>26</v>
      </c>
      <c r="G812" s="111" t="s">
        <v>590</v>
      </c>
      <c r="H812" s="102" t="s">
        <v>323</v>
      </c>
      <c r="I812" s="21">
        <v>1000000</v>
      </c>
      <c r="J812" s="71">
        <v>120.852</v>
      </c>
      <c r="K812" s="21">
        <v>1208520</v>
      </c>
      <c r="L812" s="21">
        <v>1000000</v>
      </c>
      <c r="M812" s="21">
        <v>1000000</v>
      </c>
      <c r="N812" s="21"/>
      <c r="O812" s="21"/>
      <c r="P812" s="21"/>
      <c r="Q812" s="21"/>
      <c r="R812" s="22">
        <v>5.5</v>
      </c>
      <c r="S812" s="22">
        <v>5.4989999999999997</v>
      </c>
      <c r="T812" s="20" t="s">
        <v>4985</v>
      </c>
      <c r="U812" s="21">
        <v>16194</v>
      </c>
      <c r="V812" s="21">
        <v>55000</v>
      </c>
      <c r="W812" s="34">
        <v>40325</v>
      </c>
      <c r="X812" s="34">
        <v>47557</v>
      </c>
      <c r="Y812" s="114" t="s">
        <v>16204</v>
      </c>
      <c r="Z812" s="70" t="s">
        <v>4927</v>
      </c>
      <c r="AA812" s="20" t="s">
        <v>4926</v>
      </c>
      <c r="AB812" s="109"/>
      <c r="AC812" s="19"/>
      <c r="AD812" s="22"/>
      <c r="AE812" s="19"/>
    </row>
    <row r="813" spans="2:31" x14ac:dyDescent="0.2">
      <c r="B813" s="14" t="s">
        <v>16598</v>
      </c>
      <c r="C813" s="33" t="s">
        <v>16597</v>
      </c>
      <c r="D813" s="16" t="s">
        <v>16596</v>
      </c>
      <c r="E813" s="103" t="s">
        <v>26</v>
      </c>
      <c r="F813" s="18" t="s">
        <v>26</v>
      </c>
      <c r="G813" s="111" t="s">
        <v>590</v>
      </c>
      <c r="H813" s="102" t="s">
        <v>323</v>
      </c>
      <c r="I813" s="21">
        <v>1000000</v>
      </c>
      <c r="J813" s="71">
        <v>126.922</v>
      </c>
      <c r="K813" s="21">
        <v>1269220</v>
      </c>
      <c r="L813" s="21">
        <v>1000000</v>
      </c>
      <c r="M813" s="21">
        <v>1000000</v>
      </c>
      <c r="N813" s="21"/>
      <c r="O813" s="21"/>
      <c r="P813" s="21"/>
      <c r="Q813" s="21"/>
      <c r="R813" s="22">
        <v>5.6</v>
      </c>
      <c r="S813" s="22">
        <v>5.5990000000000002</v>
      </c>
      <c r="T813" s="20" t="s">
        <v>4985</v>
      </c>
      <c r="U813" s="21">
        <v>16489</v>
      </c>
      <c r="V813" s="21">
        <v>56000</v>
      </c>
      <c r="W813" s="34">
        <v>40325</v>
      </c>
      <c r="X813" s="34">
        <v>51210</v>
      </c>
      <c r="Y813" s="114" t="s">
        <v>16204</v>
      </c>
      <c r="Z813" s="70" t="s">
        <v>4927</v>
      </c>
      <c r="AA813" s="20" t="s">
        <v>4926</v>
      </c>
      <c r="AB813" s="109"/>
      <c r="AC813" s="19"/>
      <c r="AD813" s="22"/>
      <c r="AE813" s="19"/>
    </row>
    <row r="814" spans="2:31" x14ac:dyDescent="0.2">
      <c r="B814" s="14" t="s">
        <v>16595</v>
      </c>
      <c r="C814" s="33" t="s">
        <v>16594</v>
      </c>
      <c r="D814" s="16" t="s">
        <v>16589</v>
      </c>
      <c r="E814" s="103" t="s">
        <v>26</v>
      </c>
      <c r="F814" s="18" t="s">
        <v>26</v>
      </c>
      <c r="G814" s="111" t="s">
        <v>26</v>
      </c>
      <c r="H814" s="102" t="s">
        <v>323</v>
      </c>
      <c r="I814" s="21">
        <v>220565</v>
      </c>
      <c r="J814" s="71">
        <v>102.771</v>
      </c>
      <c r="K814" s="21">
        <v>215819</v>
      </c>
      <c r="L814" s="21">
        <v>210000</v>
      </c>
      <c r="M814" s="21">
        <v>211751</v>
      </c>
      <c r="N814" s="21"/>
      <c r="O814" s="21">
        <v>-1643</v>
      </c>
      <c r="P814" s="21"/>
      <c r="Q814" s="21"/>
      <c r="R814" s="22">
        <v>5</v>
      </c>
      <c r="S814" s="22">
        <v>4.1399999999999997</v>
      </c>
      <c r="T814" s="20" t="s">
        <v>85</v>
      </c>
      <c r="U814" s="21">
        <v>5250</v>
      </c>
      <c r="V814" s="21">
        <v>10500</v>
      </c>
      <c r="W814" s="34">
        <v>39143</v>
      </c>
      <c r="X814" s="34">
        <v>41640</v>
      </c>
      <c r="Y814" s="114" t="s">
        <v>16122</v>
      </c>
      <c r="Z814" s="70" t="s">
        <v>4927</v>
      </c>
      <c r="AA814" s="20" t="s">
        <v>4926</v>
      </c>
      <c r="AB814" s="109"/>
      <c r="AC814" s="19"/>
      <c r="AD814" s="22"/>
      <c r="AE814" s="19"/>
    </row>
    <row r="815" spans="2:31" x14ac:dyDescent="0.2">
      <c r="B815" s="14" t="s">
        <v>16593</v>
      </c>
      <c r="C815" s="33" t="s">
        <v>16592</v>
      </c>
      <c r="D815" s="16" t="s">
        <v>16589</v>
      </c>
      <c r="E815" s="103" t="s">
        <v>26</v>
      </c>
      <c r="F815" s="18" t="s">
        <v>26</v>
      </c>
      <c r="G815" s="111" t="s">
        <v>26</v>
      </c>
      <c r="H815" s="102" t="s">
        <v>323</v>
      </c>
      <c r="I815" s="21">
        <v>274014</v>
      </c>
      <c r="J815" s="71">
        <v>105.127</v>
      </c>
      <c r="K815" s="21">
        <v>273330</v>
      </c>
      <c r="L815" s="21">
        <v>260000</v>
      </c>
      <c r="M815" s="21">
        <v>264050</v>
      </c>
      <c r="N815" s="21"/>
      <c r="O815" s="21">
        <v>-1856</v>
      </c>
      <c r="P815" s="21"/>
      <c r="Q815" s="21"/>
      <c r="R815" s="22">
        <v>5</v>
      </c>
      <c r="S815" s="22">
        <v>4.18</v>
      </c>
      <c r="T815" s="20" t="s">
        <v>85</v>
      </c>
      <c r="U815" s="21">
        <v>6500</v>
      </c>
      <c r="V815" s="21">
        <v>13000</v>
      </c>
      <c r="W815" s="34">
        <v>39143</v>
      </c>
      <c r="X815" s="34">
        <v>42005</v>
      </c>
      <c r="Y815" s="114" t="s">
        <v>16122</v>
      </c>
      <c r="Z815" s="70" t="s">
        <v>4927</v>
      </c>
      <c r="AA815" s="20" t="s">
        <v>4926</v>
      </c>
      <c r="AB815" s="109"/>
      <c r="AC815" s="19"/>
      <c r="AD815" s="22"/>
      <c r="AE815" s="19"/>
    </row>
    <row r="816" spans="2:31" x14ac:dyDescent="0.2">
      <c r="B816" s="14" t="s">
        <v>16591</v>
      </c>
      <c r="C816" s="33" t="s">
        <v>16590</v>
      </c>
      <c r="D816" s="16" t="s">
        <v>16589</v>
      </c>
      <c r="E816" s="103" t="s">
        <v>26</v>
      </c>
      <c r="F816" s="18" t="s">
        <v>26</v>
      </c>
      <c r="G816" s="111" t="s">
        <v>26</v>
      </c>
      <c r="H816" s="102" t="s">
        <v>323</v>
      </c>
      <c r="I816" s="21">
        <v>244872</v>
      </c>
      <c r="J816" s="71">
        <v>105.58199999999999</v>
      </c>
      <c r="K816" s="21">
        <v>253397</v>
      </c>
      <c r="L816" s="21">
        <v>240000</v>
      </c>
      <c r="M816" s="21">
        <v>241875</v>
      </c>
      <c r="N816" s="21"/>
      <c r="O816" s="21">
        <v>-523</v>
      </c>
      <c r="P816" s="21"/>
      <c r="Q816" s="21"/>
      <c r="R816" s="22">
        <v>4.5</v>
      </c>
      <c r="S816" s="22">
        <v>4.22</v>
      </c>
      <c r="T816" s="20" t="s">
        <v>85</v>
      </c>
      <c r="U816" s="21">
        <v>5400</v>
      </c>
      <c r="V816" s="21">
        <v>10800</v>
      </c>
      <c r="W816" s="34">
        <v>39143</v>
      </c>
      <c r="X816" s="34">
        <v>42370</v>
      </c>
      <c r="Y816" s="114" t="s">
        <v>16122</v>
      </c>
      <c r="Z816" s="70" t="s">
        <v>4927</v>
      </c>
      <c r="AA816" s="20" t="s">
        <v>4926</v>
      </c>
      <c r="AB816" s="109"/>
      <c r="AC816" s="31"/>
      <c r="AD816" s="22"/>
      <c r="AE816" s="31"/>
    </row>
    <row r="817" spans="2:31" x14ac:dyDescent="0.2">
      <c r="B817" s="14" t="s">
        <v>16588</v>
      </c>
      <c r="C817" s="33" t="s">
        <v>16587</v>
      </c>
      <c r="D817" s="16" t="s">
        <v>16586</v>
      </c>
      <c r="E817" s="103" t="s">
        <v>26</v>
      </c>
      <c r="F817" s="18" t="s">
        <v>26</v>
      </c>
      <c r="G817" s="111" t="s">
        <v>4412</v>
      </c>
      <c r="H817" s="102" t="s">
        <v>323</v>
      </c>
      <c r="I817" s="21">
        <v>5342550</v>
      </c>
      <c r="J817" s="71">
        <v>106.907</v>
      </c>
      <c r="K817" s="21">
        <v>5345350</v>
      </c>
      <c r="L817" s="21">
        <v>5000000</v>
      </c>
      <c r="M817" s="21">
        <v>5057651</v>
      </c>
      <c r="N817" s="21"/>
      <c r="O817" s="21">
        <v>-43543</v>
      </c>
      <c r="P817" s="21"/>
      <c r="Q817" s="21"/>
      <c r="R817" s="22">
        <v>5.25</v>
      </c>
      <c r="S817" s="22">
        <v>4.4000000000000004</v>
      </c>
      <c r="T817" s="20" t="s">
        <v>89</v>
      </c>
      <c r="U817" s="21">
        <v>21875</v>
      </c>
      <c r="V817" s="21">
        <v>262500</v>
      </c>
      <c r="W817" s="34">
        <v>38106</v>
      </c>
      <c r="X817" s="34">
        <v>43252</v>
      </c>
      <c r="Y817" s="114" t="s">
        <v>16122</v>
      </c>
      <c r="Z817" s="70" t="s">
        <v>4927</v>
      </c>
      <c r="AA817" s="20" t="s">
        <v>4926</v>
      </c>
      <c r="AB817" s="109"/>
      <c r="AC817" s="34">
        <v>41791</v>
      </c>
      <c r="AD817" s="22">
        <v>100</v>
      </c>
      <c r="AE817" s="34">
        <v>41791</v>
      </c>
    </row>
    <row r="818" spans="2:31" x14ac:dyDescent="0.2">
      <c r="B818" s="14" t="s">
        <v>16585</v>
      </c>
      <c r="C818" s="33" t="s">
        <v>16584</v>
      </c>
      <c r="D818" s="16" t="s">
        <v>83</v>
      </c>
      <c r="E818" s="103" t="s">
        <v>26</v>
      </c>
      <c r="F818" s="18" t="s">
        <v>26</v>
      </c>
      <c r="G818" s="111" t="s">
        <v>26</v>
      </c>
      <c r="H818" s="102" t="s">
        <v>323</v>
      </c>
      <c r="I818" s="21">
        <v>200000</v>
      </c>
      <c r="J818" s="71">
        <v>100</v>
      </c>
      <c r="K818" s="21">
        <v>200000</v>
      </c>
      <c r="L818" s="21">
        <v>200000</v>
      </c>
      <c r="M818" s="21">
        <v>200000</v>
      </c>
      <c r="N818" s="21"/>
      <c r="O818" s="21"/>
      <c r="P818" s="21"/>
      <c r="Q818" s="21"/>
      <c r="R818" s="22">
        <v>0.85</v>
      </c>
      <c r="S818" s="22">
        <v>0.85</v>
      </c>
      <c r="T818" s="20" t="s">
        <v>85</v>
      </c>
      <c r="U818" s="21">
        <v>354</v>
      </c>
      <c r="V818" s="21"/>
      <c r="W818" s="34">
        <v>41171</v>
      </c>
      <c r="X818" s="34">
        <v>41821</v>
      </c>
      <c r="Y818" s="114" t="s">
        <v>13545</v>
      </c>
      <c r="Z818" s="70" t="s">
        <v>4927</v>
      </c>
      <c r="AA818" s="20" t="s">
        <v>4926</v>
      </c>
      <c r="AB818" s="109"/>
      <c r="AC818" s="19"/>
      <c r="AD818" s="22"/>
      <c r="AE818" s="19"/>
    </row>
    <row r="819" spans="2:31" x14ac:dyDescent="0.2">
      <c r="B819" s="14" t="s">
        <v>16583</v>
      </c>
      <c r="C819" s="33" t="s">
        <v>16582</v>
      </c>
      <c r="D819" s="16" t="s">
        <v>83</v>
      </c>
      <c r="E819" s="103" t="s">
        <v>26</v>
      </c>
      <c r="F819" s="18" t="s">
        <v>26</v>
      </c>
      <c r="G819" s="111" t="s">
        <v>26</v>
      </c>
      <c r="H819" s="102" t="s">
        <v>323</v>
      </c>
      <c r="I819" s="21">
        <v>250000</v>
      </c>
      <c r="J819" s="71">
        <v>99.974999999999994</v>
      </c>
      <c r="K819" s="21">
        <v>249938</v>
      </c>
      <c r="L819" s="21">
        <v>250000</v>
      </c>
      <c r="M819" s="21">
        <v>250000</v>
      </c>
      <c r="N819" s="21"/>
      <c r="O819" s="21"/>
      <c r="P819" s="21"/>
      <c r="Q819" s="21"/>
      <c r="R819" s="22">
        <v>1.05</v>
      </c>
      <c r="S819" s="22">
        <v>1.05</v>
      </c>
      <c r="T819" s="20" t="s">
        <v>85</v>
      </c>
      <c r="U819" s="21">
        <v>547</v>
      </c>
      <c r="V819" s="21"/>
      <c r="W819" s="34">
        <v>41171</v>
      </c>
      <c r="X819" s="34">
        <v>42186</v>
      </c>
      <c r="Y819" s="114" t="s">
        <v>13545</v>
      </c>
      <c r="Z819" s="70" t="s">
        <v>4927</v>
      </c>
      <c r="AA819" s="20" t="s">
        <v>4926</v>
      </c>
      <c r="AB819" s="109"/>
      <c r="AC819" s="19"/>
      <c r="AD819" s="22"/>
      <c r="AE819" s="19"/>
    </row>
    <row r="820" spans="2:31" x14ac:dyDescent="0.2">
      <c r="B820" s="14" t="s">
        <v>16581</v>
      </c>
      <c r="C820" s="33" t="s">
        <v>16580</v>
      </c>
      <c r="D820" s="16" t="s">
        <v>83</v>
      </c>
      <c r="E820" s="103" t="s">
        <v>26</v>
      </c>
      <c r="F820" s="18" t="s">
        <v>26</v>
      </c>
      <c r="G820" s="111" t="s">
        <v>26</v>
      </c>
      <c r="H820" s="102" t="s">
        <v>323</v>
      </c>
      <c r="I820" s="21">
        <v>335000</v>
      </c>
      <c r="J820" s="71">
        <v>99.912000000000006</v>
      </c>
      <c r="K820" s="21">
        <v>334705</v>
      </c>
      <c r="L820" s="21">
        <v>335000</v>
      </c>
      <c r="M820" s="21">
        <v>335000</v>
      </c>
      <c r="N820" s="21"/>
      <c r="O820" s="21"/>
      <c r="P820" s="21"/>
      <c r="Q820" s="21"/>
      <c r="R820" s="22">
        <v>1.4</v>
      </c>
      <c r="S820" s="22">
        <v>1.4</v>
      </c>
      <c r="T820" s="20" t="s">
        <v>85</v>
      </c>
      <c r="U820" s="21">
        <v>977</v>
      </c>
      <c r="V820" s="21"/>
      <c r="W820" s="34">
        <v>41171</v>
      </c>
      <c r="X820" s="34">
        <v>42370</v>
      </c>
      <c r="Y820" s="114" t="s">
        <v>13545</v>
      </c>
      <c r="Z820" s="70" t="s">
        <v>4927</v>
      </c>
      <c r="AA820" s="20" t="s">
        <v>4926</v>
      </c>
      <c r="AB820" s="109"/>
      <c r="AC820" s="19"/>
      <c r="AD820" s="22"/>
      <c r="AE820" s="19"/>
    </row>
    <row r="821" spans="2:31" x14ac:dyDescent="0.2">
      <c r="B821" s="14" t="s">
        <v>16579</v>
      </c>
      <c r="C821" s="33" t="s">
        <v>16578</v>
      </c>
      <c r="D821" s="16" t="s">
        <v>83</v>
      </c>
      <c r="E821" s="103" t="s">
        <v>26</v>
      </c>
      <c r="F821" s="18" t="s">
        <v>26</v>
      </c>
      <c r="G821" s="111" t="s">
        <v>26</v>
      </c>
      <c r="H821" s="102" t="s">
        <v>323</v>
      </c>
      <c r="I821" s="21">
        <v>345000</v>
      </c>
      <c r="J821" s="71">
        <v>99.897999999999996</v>
      </c>
      <c r="K821" s="21">
        <v>344648</v>
      </c>
      <c r="L821" s="21">
        <v>345000</v>
      </c>
      <c r="M821" s="21">
        <v>345000</v>
      </c>
      <c r="N821" s="21"/>
      <c r="O821" s="21"/>
      <c r="P821" s="21"/>
      <c r="Q821" s="21"/>
      <c r="R821" s="22">
        <v>1.5</v>
      </c>
      <c r="S821" s="22">
        <v>1.5</v>
      </c>
      <c r="T821" s="20" t="s">
        <v>85</v>
      </c>
      <c r="U821" s="21">
        <v>1078</v>
      </c>
      <c r="V821" s="21"/>
      <c r="W821" s="34">
        <v>41171</v>
      </c>
      <c r="X821" s="34">
        <v>42552</v>
      </c>
      <c r="Y821" s="114" t="s">
        <v>13545</v>
      </c>
      <c r="Z821" s="70" t="s">
        <v>4927</v>
      </c>
      <c r="AA821" s="20" t="s">
        <v>4926</v>
      </c>
      <c r="AB821" s="109"/>
      <c r="AC821" s="19"/>
      <c r="AD821" s="22"/>
      <c r="AE821" s="19"/>
    </row>
    <row r="822" spans="2:31" x14ac:dyDescent="0.2">
      <c r="B822" s="14" t="s">
        <v>16577</v>
      </c>
      <c r="C822" s="33" t="s">
        <v>16576</v>
      </c>
      <c r="D822" s="16" t="s">
        <v>83</v>
      </c>
      <c r="E822" s="103" t="s">
        <v>26</v>
      </c>
      <c r="F822" s="18" t="s">
        <v>26</v>
      </c>
      <c r="G822" s="111" t="s">
        <v>26</v>
      </c>
      <c r="H822" s="102" t="s">
        <v>323</v>
      </c>
      <c r="I822" s="21">
        <v>365000</v>
      </c>
      <c r="J822" s="71">
        <v>99.828999999999994</v>
      </c>
      <c r="K822" s="21">
        <v>364376</v>
      </c>
      <c r="L822" s="21">
        <v>365000</v>
      </c>
      <c r="M822" s="21">
        <v>365000</v>
      </c>
      <c r="N822" s="21"/>
      <c r="O822" s="21"/>
      <c r="P822" s="21"/>
      <c r="Q822" s="21"/>
      <c r="R822" s="22">
        <v>1.9</v>
      </c>
      <c r="S822" s="22">
        <v>1.9</v>
      </c>
      <c r="T822" s="20" t="s">
        <v>85</v>
      </c>
      <c r="U822" s="21">
        <v>1445</v>
      </c>
      <c r="V822" s="21"/>
      <c r="W822" s="34">
        <v>41171</v>
      </c>
      <c r="X822" s="34">
        <v>42917</v>
      </c>
      <c r="Y822" s="114" t="s">
        <v>13545</v>
      </c>
      <c r="Z822" s="70" t="s">
        <v>4927</v>
      </c>
      <c r="AA822" s="20" t="s">
        <v>4926</v>
      </c>
      <c r="AB822" s="109"/>
      <c r="AC822" s="19"/>
      <c r="AD822" s="22"/>
      <c r="AE822" s="19"/>
    </row>
    <row r="823" spans="2:31" x14ac:dyDescent="0.2">
      <c r="B823" s="14" t="s">
        <v>16575</v>
      </c>
      <c r="C823" s="33" t="s">
        <v>16574</v>
      </c>
      <c r="D823" s="16" t="s">
        <v>83</v>
      </c>
      <c r="E823" s="103" t="s">
        <v>26</v>
      </c>
      <c r="F823" s="18" t="s">
        <v>26</v>
      </c>
      <c r="G823" s="111" t="s">
        <v>26</v>
      </c>
      <c r="H823" s="102" t="s">
        <v>323</v>
      </c>
      <c r="I823" s="21">
        <v>250000</v>
      </c>
      <c r="J823" s="71">
        <v>100.282</v>
      </c>
      <c r="K823" s="21">
        <v>250705</v>
      </c>
      <c r="L823" s="21">
        <v>250000</v>
      </c>
      <c r="M823" s="21">
        <v>250000</v>
      </c>
      <c r="N823" s="21"/>
      <c r="O823" s="21"/>
      <c r="P823" s="21"/>
      <c r="Q823" s="21"/>
      <c r="R823" s="22">
        <v>2.25</v>
      </c>
      <c r="S823" s="22">
        <v>2.25</v>
      </c>
      <c r="T823" s="20" t="s">
        <v>85</v>
      </c>
      <c r="U823" s="21">
        <v>1172</v>
      </c>
      <c r="V823" s="21"/>
      <c r="W823" s="34">
        <v>41171</v>
      </c>
      <c r="X823" s="34">
        <v>43101</v>
      </c>
      <c r="Y823" s="114" t="s">
        <v>13545</v>
      </c>
      <c r="Z823" s="70" t="s">
        <v>4927</v>
      </c>
      <c r="AA823" s="20" t="s">
        <v>4926</v>
      </c>
      <c r="AB823" s="109"/>
      <c r="AC823" s="19"/>
      <c r="AD823" s="22"/>
      <c r="AE823" s="19"/>
    </row>
    <row r="824" spans="2:31" x14ac:dyDescent="0.2">
      <c r="B824" s="14" t="s">
        <v>16573</v>
      </c>
      <c r="C824" s="33" t="s">
        <v>16572</v>
      </c>
      <c r="D824" s="16" t="s">
        <v>83</v>
      </c>
      <c r="E824" s="103" t="s">
        <v>26</v>
      </c>
      <c r="F824" s="18" t="s">
        <v>26</v>
      </c>
      <c r="G824" s="111" t="s">
        <v>26</v>
      </c>
      <c r="H824" s="102" t="s">
        <v>323</v>
      </c>
      <c r="I824" s="21">
        <v>385000</v>
      </c>
      <c r="J824" s="71">
        <v>100.30800000000001</v>
      </c>
      <c r="K824" s="21">
        <v>386186</v>
      </c>
      <c r="L824" s="21">
        <v>385000</v>
      </c>
      <c r="M824" s="21">
        <v>385000</v>
      </c>
      <c r="N824" s="21"/>
      <c r="O824" s="21"/>
      <c r="P824" s="21"/>
      <c r="Q824" s="21"/>
      <c r="R824" s="22">
        <v>2.35</v>
      </c>
      <c r="S824" s="22">
        <v>2.35</v>
      </c>
      <c r="T824" s="20" t="s">
        <v>85</v>
      </c>
      <c r="U824" s="21">
        <v>1885</v>
      </c>
      <c r="V824" s="21"/>
      <c r="W824" s="34">
        <v>41171</v>
      </c>
      <c r="X824" s="34">
        <v>43282</v>
      </c>
      <c r="Y824" s="114" t="s">
        <v>13545</v>
      </c>
      <c r="Z824" s="70" t="s">
        <v>4927</v>
      </c>
      <c r="AA824" s="20" t="s">
        <v>4926</v>
      </c>
      <c r="AB824" s="109"/>
      <c r="AC824" s="19"/>
      <c r="AD824" s="22"/>
      <c r="AE824" s="19"/>
    </row>
    <row r="825" spans="2:31" x14ac:dyDescent="0.2">
      <c r="B825" s="14" t="s">
        <v>16571</v>
      </c>
      <c r="C825" s="33" t="s">
        <v>16570</v>
      </c>
      <c r="D825" s="16" t="s">
        <v>83</v>
      </c>
      <c r="E825" s="103" t="s">
        <v>26</v>
      </c>
      <c r="F825" s="18" t="s">
        <v>26</v>
      </c>
      <c r="G825" s="111" t="s">
        <v>26</v>
      </c>
      <c r="H825" s="102" t="s">
        <v>323</v>
      </c>
      <c r="I825" s="21">
        <v>500000</v>
      </c>
      <c r="J825" s="71">
        <v>100.416</v>
      </c>
      <c r="K825" s="21">
        <v>502080</v>
      </c>
      <c r="L825" s="21">
        <v>500000</v>
      </c>
      <c r="M825" s="21">
        <v>500000</v>
      </c>
      <c r="N825" s="21"/>
      <c r="O825" s="21"/>
      <c r="P825" s="21"/>
      <c r="Q825" s="21"/>
      <c r="R825" s="22">
        <v>2.65</v>
      </c>
      <c r="S825" s="22">
        <v>2.65</v>
      </c>
      <c r="T825" s="20" t="s">
        <v>85</v>
      </c>
      <c r="U825" s="21">
        <v>2760</v>
      </c>
      <c r="V825" s="21"/>
      <c r="W825" s="34">
        <v>41171</v>
      </c>
      <c r="X825" s="34">
        <v>43647</v>
      </c>
      <c r="Y825" s="114" t="s">
        <v>13545</v>
      </c>
      <c r="Z825" s="70" t="s">
        <v>4927</v>
      </c>
      <c r="AA825" s="20" t="s">
        <v>4926</v>
      </c>
      <c r="AB825" s="109"/>
      <c r="AC825" s="19"/>
      <c r="AD825" s="22"/>
      <c r="AE825" s="19"/>
    </row>
    <row r="826" spans="2:31" x14ac:dyDescent="0.2">
      <c r="B826" s="14" t="s">
        <v>16569</v>
      </c>
      <c r="C826" s="33" t="s">
        <v>16568</v>
      </c>
      <c r="D826" s="16" t="s">
        <v>83</v>
      </c>
      <c r="E826" s="103" t="s">
        <v>26</v>
      </c>
      <c r="F826" s="18" t="s">
        <v>26</v>
      </c>
      <c r="G826" s="111" t="s">
        <v>26</v>
      </c>
      <c r="H826" s="102" t="s">
        <v>323</v>
      </c>
      <c r="I826" s="21">
        <v>400000</v>
      </c>
      <c r="J826" s="71">
        <v>100.53700000000001</v>
      </c>
      <c r="K826" s="21">
        <v>402148</v>
      </c>
      <c r="L826" s="21">
        <v>400000</v>
      </c>
      <c r="M826" s="21">
        <v>400000</v>
      </c>
      <c r="N826" s="21"/>
      <c r="O826" s="21"/>
      <c r="P826" s="21"/>
      <c r="Q826" s="21"/>
      <c r="R826" s="22">
        <v>2.9</v>
      </c>
      <c r="S826" s="22">
        <v>2.9</v>
      </c>
      <c r="T826" s="20" t="s">
        <v>85</v>
      </c>
      <c r="U826" s="21">
        <v>2417</v>
      </c>
      <c r="V826" s="21"/>
      <c r="W826" s="34">
        <v>41171</v>
      </c>
      <c r="X826" s="34">
        <v>44013</v>
      </c>
      <c r="Y826" s="114" t="s">
        <v>13545</v>
      </c>
      <c r="Z826" s="70" t="s">
        <v>4927</v>
      </c>
      <c r="AA826" s="20" t="s">
        <v>4926</v>
      </c>
      <c r="AB826" s="109"/>
      <c r="AC826" s="19"/>
      <c r="AD826" s="22"/>
      <c r="AE826" s="19"/>
    </row>
    <row r="827" spans="2:31" x14ac:dyDescent="0.2">
      <c r="B827" s="14" t="s">
        <v>16567</v>
      </c>
      <c r="C827" s="33" t="s">
        <v>16566</v>
      </c>
      <c r="D827" s="16" t="s">
        <v>83</v>
      </c>
      <c r="E827" s="103" t="s">
        <v>26</v>
      </c>
      <c r="F827" s="18" t="s">
        <v>26</v>
      </c>
      <c r="G827" s="111" t="s">
        <v>26</v>
      </c>
      <c r="H827" s="102" t="s">
        <v>323</v>
      </c>
      <c r="I827" s="21">
        <v>150000</v>
      </c>
      <c r="J827" s="71">
        <v>100.596</v>
      </c>
      <c r="K827" s="21">
        <v>150894</v>
      </c>
      <c r="L827" s="21">
        <v>150000</v>
      </c>
      <c r="M827" s="21">
        <v>150000</v>
      </c>
      <c r="N827" s="21"/>
      <c r="O827" s="21"/>
      <c r="P827" s="21"/>
      <c r="Q827" s="21"/>
      <c r="R827" s="22">
        <v>3.05</v>
      </c>
      <c r="S827" s="22">
        <v>3.05</v>
      </c>
      <c r="T827" s="20" t="s">
        <v>85</v>
      </c>
      <c r="U827" s="21">
        <v>953</v>
      </c>
      <c r="V827" s="21"/>
      <c r="W827" s="34">
        <v>41171</v>
      </c>
      <c r="X827" s="34">
        <v>44378</v>
      </c>
      <c r="Y827" s="114" t="s">
        <v>13545</v>
      </c>
      <c r="Z827" s="70" t="s">
        <v>4927</v>
      </c>
      <c r="AA827" s="20" t="s">
        <v>4926</v>
      </c>
      <c r="AB827" s="109"/>
      <c r="AC827" s="19"/>
      <c r="AD827" s="22"/>
      <c r="AE827" s="19"/>
    </row>
    <row r="828" spans="2:31" x14ac:dyDescent="0.2">
      <c r="B828" s="14" t="s">
        <v>16565</v>
      </c>
      <c r="C828" s="33" t="s">
        <v>16564</v>
      </c>
      <c r="D828" s="16" t="s">
        <v>16563</v>
      </c>
      <c r="E828" s="103" t="s">
        <v>26</v>
      </c>
      <c r="F828" s="18" t="s">
        <v>26</v>
      </c>
      <c r="G828" s="111" t="s">
        <v>26</v>
      </c>
      <c r="H828" s="102" t="s">
        <v>323</v>
      </c>
      <c r="I828" s="21">
        <v>1536521</v>
      </c>
      <c r="J828" s="71">
        <v>100</v>
      </c>
      <c r="K828" s="21">
        <v>1430000</v>
      </c>
      <c r="L828" s="21">
        <v>1430000</v>
      </c>
      <c r="M828" s="21">
        <v>1430000</v>
      </c>
      <c r="N828" s="21"/>
      <c r="O828" s="21">
        <v>-42444</v>
      </c>
      <c r="P828" s="21"/>
      <c r="Q828" s="21"/>
      <c r="R828" s="22">
        <v>5</v>
      </c>
      <c r="S828" s="22">
        <v>2.06</v>
      </c>
      <c r="T828" s="20" t="s">
        <v>85</v>
      </c>
      <c r="U828" s="21">
        <v>35750</v>
      </c>
      <c r="V828" s="21">
        <v>71500</v>
      </c>
      <c r="W828" s="34">
        <v>40312</v>
      </c>
      <c r="X828" s="34">
        <v>51867</v>
      </c>
      <c r="Y828" s="114" t="s">
        <v>13500</v>
      </c>
      <c r="Z828" s="70" t="s">
        <v>4927</v>
      </c>
      <c r="AA828" s="20" t="s">
        <v>4926</v>
      </c>
      <c r="AB828" s="109"/>
      <c r="AC828" s="19"/>
      <c r="AD828" s="22"/>
      <c r="AE828" s="28">
        <v>41275</v>
      </c>
    </row>
    <row r="829" spans="2:31" x14ac:dyDescent="0.2">
      <c r="B829" s="14" t="s">
        <v>16562</v>
      </c>
      <c r="C829" s="33" t="s">
        <v>16561</v>
      </c>
      <c r="D829" s="16" t="s">
        <v>16560</v>
      </c>
      <c r="E829" s="103" t="s">
        <v>26</v>
      </c>
      <c r="F829" s="18" t="s">
        <v>26</v>
      </c>
      <c r="G829" s="111" t="s">
        <v>590</v>
      </c>
      <c r="H829" s="102" t="s">
        <v>323</v>
      </c>
      <c r="I829" s="21">
        <v>10000000</v>
      </c>
      <c r="J829" s="71">
        <v>106.82</v>
      </c>
      <c r="K829" s="21">
        <v>10682000</v>
      </c>
      <c r="L829" s="21">
        <v>10000000</v>
      </c>
      <c r="M829" s="21">
        <v>10000000</v>
      </c>
      <c r="N829" s="21"/>
      <c r="O829" s="21"/>
      <c r="P829" s="21"/>
      <c r="Q829" s="21"/>
      <c r="R829" s="22">
        <v>4.1980000000000004</v>
      </c>
      <c r="S829" s="22">
        <v>4.1980000000000004</v>
      </c>
      <c r="T829" s="20" t="s">
        <v>89</v>
      </c>
      <c r="U829" s="21">
        <v>34983</v>
      </c>
      <c r="V829" s="21">
        <v>283365</v>
      </c>
      <c r="W829" s="34">
        <v>40990</v>
      </c>
      <c r="X829" s="34">
        <v>54027</v>
      </c>
      <c r="Y829" s="114" t="s">
        <v>13622</v>
      </c>
      <c r="Z829" s="70" t="s">
        <v>4927</v>
      </c>
      <c r="AA829" s="20" t="s">
        <v>4926</v>
      </c>
      <c r="AB829" s="109"/>
      <c r="AC829" s="19"/>
      <c r="AD829" s="22"/>
      <c r="AE829" s="19"/>
    </row>
    <row r="830" spans="2:31" x14ac:dyDescent="0.2">
      <c r="B830" s="14" t="s">
        <v>16559</v>
      </c>
      <c r="C830" s="33" t="s">
        <v>16558</v>
      </c>
      <c r="D830" s="16" t="s">
        <v>16551</v>
      </c>
      <c r="E830" s="103" t="s">
        <v>26</v>
      </c>
      <c r="F830" s="18" t="s">
        <v>26</v>
      </c>
      <c r="G830" s="111" t="s">
        <v>26</v>
      </c>
      <c r="H830" s="102" t="s">
        <v>323</v>
      </c>
      <c r="I830" s="21">
        <v>5000000</v>
      </c>
      <c r="J830" s="71">
        <v>98.909000000000006</v>
      </c>
      <c r="K830" s="21">
        <v>4945450</v>
      </c>
      <c r="L830" s="21">
        <v>5000000</v>
      </c>
      <c r="M830" s="21">
        <v>5000000</v>
      </c>
      <c r="N830" s="21"/>
      <c r="O830" s="21"/>
      <c r="P830" s="21"/>
      <c r="Q830" s="21"/>
      <c r="R830" s="22">
        <v>2.8170000000000002</v>
      </c>
      <c r="S830" s="22">
        <v>2.8170000000000002</v>
      </c>
      <c r="T830" s="20" t="s">
        <v>89</v>
      </c>
      <c r="U830" s="21">
        <v>6260</v>
      </c>
      <c r="V830" s="21">
        <v>52819</v>
      </c>
      <c r="W830" s="34">
        <v>41103</v>
      </c>
      <c r="X830" s="34">
        <v>43449</v>
      </c>
      <c r="Y830" s="114" t="s">
        <v>13646</v>
      </c>
      <c r="Z830" s="70" t="s">
        <v>4927</v>
      </c>
      <c r="AA830" s="20" t="s">
        <v>4926</v>
      </c>
      <c r="AB830" s="109"/>
      <c r="AC830" s="19"/>
      <c r="AD830" s="22"/>
      <c r="AE830" s="19"/>
    </row>
    <row r="831" spans="2:31" x14ac:dyDescent="0.2">
      <c r="B831" s="14" t="s">
        <v>16557</v>
      </c>
      <c r="C831" s="33" t="s">
        <v>16556</v>
      </c>
      <c r="D831" s="16" t="s">
        <v>16551</v>
      </c>
      <c r="E831" s="103" t="s">
        <v>26</v>
      </c>
      <c r="F831" s="18" t="s">
        <v>26</v>
      </c>
      <c r="G831" s="111" t="s">
        <v>26</v>
      </c>
      <c r="H831" s="102" t="s">
        <v>323</v>
      </c>
      <c r="I831" s="21">
        <v>5035000</v>
      </c>
      <c r="J831" s="71">
        <v>98.655000000000001</v>
      </c>
      <c r="K831" s="21">
        <v>4967279</v>
      </c>
      <c r="L831" s="21">
        <v>5035000</v>
      </c>
      <c r="M831" s="21">
        <v>5035000</v>
      </c>
      <c r="N831" s="21"/>
      <c r="O831" s="21"/>
      <c r="P831" s="21"/>
      <c r="Q831" s="21"/>
      <c r="R831" s="22">
        <v>3.2669999999999999</v>
      </c>
      <c r="S831" s="22">
        <v>3.2669999999999999</v>
      </c>
      <c r="T831" s="20" t="s">
        <v>89</v>
      </c>
      <c r="U831" s="21">
        <v>7311</v>
      </c>
      <c r="V831" s="21">
        <v>61685</v>
      </c>
      <c r="W831" s="34">
        <v>41103</v>
      </c>
      <c r="X831" s="34">
        <v>43814</v>
      </c>
      <c r="Y831" s="114" t="s">
        <v>13646</v>
      </c>
      <c r="Z831" s="70" t="s">
        <v>4927</v>
      </c>
      <c r="AA831" s="20" t="s">
        <v>4926</v>
      </c>
      <c r="AB831" s="109"/>
      <c r="AC831" s="19"/>
      <c r="AD831" s="22"/>
      <c r="AE831" s="19"/>
    </row>
    <row r="832" spans="2:31" x14ac:dyDescent="0.2">
      <c r="B832" s="14" t="s">
        <v>16555</v>
      </c>
      <c r="C832" s="33" t="s">
        <v>16554</v>
      </c>
      <c r="D832" s="16" t="s">
        <v>16551</v>
      </c>
      <c r="E832" s="103" t="s">
        <v>26</v>
      </c>
      <c r="F832" s="18" t="s">
        <v>26</v>
      </c>
      <c r="G832" s="111" t="s">
        <v>26</v>
      </c>
      <c r="H832" s="102" t="s">
        <v>323</v>
      </c>
      <c r="I832" s="21">
        <v>4887450</v>
      </c>
      <c r="J832" s="71">
        <v>98.200999999999993</v>
      </c>
      <c r="K832" s="21">
        <v>4910050</v>
      </c>
      <c r="L832" s="21">
        <v>5000000</v>
      </c>
      <c r="M832" s="21">
        <v>4891024</v>
      </c>
      <c r="N832" s="21"/>
      <c r="O832" s="21">
        <v>3574</v>
      </c>
      <c r="P832" s="21"/>
      <c r="Q832" s="21"/>
      <c r="R832" s="22">
        <v>3.6</v>
      </c>
      <c r="S832" s="22">
        <v>3.9220000000000002</v>
      </c>
      <c r="T832" s="20" t="s">
        <v>89</v>
      </c>
      <c r="U832" s="21">
        <v>8000</v>
      </c>
      <c r="V832" s="21">
        <v>67500</v>
      </c>
      <c r="W832" s="34">
        <v>41158</v>
      </c>
      <c r="X832" s="34">
        <v>44180</v>
      </c>
      <c r="Y832" s="114" t="s">
        <v>13646</v>
      </c>
      <c r="Z832" s="70" t="s">
        <v>4927</v>
      </c>
      <c r="AA832" s="20" t="s">
        <v>4926</v>
      </c>
      <c r="AB832" s="109"/>
      <c r="AC832" s="19"/>
      <c r="AD832" s="22"/>
      <c r="AE832" s="19"/>
    </row>
    <row r="833" spans="2:31" x14ac:dyDescent="0.2">
      <c r="B833" s="14" t="s">
        <v>16553</v>
      </c>
      <c r="C833" s="33" t="s">
        <v>16552</v>
      </c>
      <c r="D833" s="16" t="s">
        <v>16551</v>
      </c>
      <c r="E833" s="103" t="s">
        <v>26</v>
      </c>
      <c r="F833" s="18" t="s">
        <v>26</v>
      </c>
      <c r="G833" s="111" t="s">
        <v>26</v>
      </c>
      <c r="H833" s="102" t="s">
        <v>323</v>
      </c>
      <c r="I833" s="21">
        <v>3250324</v>
      </c>
      <c r="J833" s="71">
        <v>98.331999999999994</v>
      </c>
      <c r="K833" s="21">
        <v>3259706</v>
      </c>
      <c r="L833" s="21">
        <v>3315000</v>
      </c>
      <c r="M833" s="21">
        <v>3252559</v>
      </c>
      <c r="N833" s="21"/>
      <c r="O833" s="21">
        <v>2235</v>
      </c>
      <c r="P833" s="21"/>
      <c r="Q833" s="21"/>
      <c r="R833" s="22">
        <v>3.8</v>
      </c>
      <c r="S833" s="22">
        <v>4.0529999999999999</v>
      </c>
      <c r="T833" s="20" t="s">
        <v>89</v>
      </c>
      <c r="U833" s="21">
        <v>5599</v>
      </c>
      <c r="V833" s="21">
        <v>47239</v>
      </c>
      <c r="W833" s="34">
        <v>41122</v>
      </c>
      <c r="X833" s="34">
        <v>44545</v>
      </c>
      <c r="Y833" s="114" t="s">
        <v>13646</v>
      </c>
      <c r="Z833" s="70" t="s">
        <v>4927</v>
      </c>
      <c r="AA833" s="20" t="s">
        <v>4926</v>
      </c>
      <c r="AB833" s="109"/>
      <c r="AC833" s="19"/>
      <c r="AD833" s="22"/>
      <c r="AE833" s="19"/>
    </row>
    <row r="834" spans="2:31" x14ac:dyDescent="0.2">
      <c r="B834" s="14" t="s">
        <v>16550</v>
      </c>
      <c r="C834" s="33" t="s">
        <v>16549</v>
      </c>
      <c r="D834" s="16" t="s">
        <v>16548</v>
      </c>
      <c r="E834" s="103" t="s">
        <v>26</v>
      </c>
      <c r="F834" s="18" t="s">
        <v>26</v>
      </c>
      <c r="G834" s="111" t="s">
        <v>26</v>
      </c>
      <c r="H834" s="102" t="s">
        <v>334</v>
      </c>
      <c r="I834" s="21">
        <v>5000000</v>
      </c>
      <c r="J834" s="71">
        <v>102.85899999999999</v>
      </c>
      <c r="K834" s="21">
        <v>5142950</v>
      </c>
      <c r="L834" s="21">
        <v>5000000</v>
      </c>
      <c r="M834" s="21">
        <v>5000000</v>
      </c>
      <c r="N834" s="21"/>
      <c r="O834" s="21"/>
      <c r="P834" s="21"/>
      <c r="Q834" s="21"/>
      <c r="R834" s="22">
        <v>3.25</v>
      </c>
      <c r="S834" s="22">
        <v>3.25</v>
      </c>
      <c r="T834" s="20" t="s">
        <v>89</v>
      </c>
      <c r="U834" s="21">
        <v>13542</v>
      </c>
      <c r="V834" s="21">
        <v>162500</v>
      </c>
      <c r="W834" s="34">
        <v>40316</v>
      </c>
      <c r="X834" s="34">
        <v>51653</v>
      </c>
      <c r="Y834" s="114" t="s">
        <v>13530</v>
      </c>
      <c r="Z834" s="70" t="s">
        <v>4927</v>
      </c>
      <c r="AA834" s="20" t="s">
        <v>4926</v>
      </c>
      <c r="AB834" s="109"/>
      <c r="AC834" s="19"/>
      <c r="AD834" s="22"/>
      <c r="AE834" s="19"/>
    </row>
    <row r="835" spans="2:31" x14ac:dyDescent="0.2">
      <c r="B835" s="14" t="s">
        <v>16547</v>
      </c>
      <c r="C835" s="33" t="s">
        <v>16546</v>
      </c>
      <c r="D835" s="16" t="s">
        <v>16545</v>
      </c>
      <c r="E835" s="103" t="s">
        <v>26</v>
      </c>
      <c r="F835" s="18" t="s">
        <v>26</v>
      </c>
      <c r="G835" s="111" t="s">
        <v>26</v>
      </c>
      <c r="H835" s="102" t="s">
        <v>334</v>
      </c>
      <c r="I835" s="21">
        <v>3272175</v>
      </c>
      <c r="J835" s="71">
        <v>103.23</v>
      </c>
      <c r="K835" s="21">
        <v>3582081</v>
      </c>
      <c r="L835" s="21">
        <v>3470000</v>
      </c>
      <c r="M835" s="21">
        <v>3422540</v>
      </c>
      <c r="N835" s="21"/>
      <c r="O835" s="21">
        <v>35118</v>
      </c>
      <c r="P835" s="21"/>
      <c r="Q835" s="21"/>
      <c r="R835" s="22">
        <v>4.25</v>
      </c>
      <c r="S835" s="22">
        <v>5.4</v>
      </c>
      <c r="T835" s="20" t="s">
        <v>4949</v>
      </c>
      <c r="U835" s="21">
        <v>36869</v>
      </c>
      <c r="V835" s="21">
        <v>147475</v>
      </c>
      <c r="W835" s="34">
        <v>39597</v>
      </c>
      <c r="X835" s="34">
        <v>48670</v>
      </c>
      <c r="Y835" s="114" t="s">
        <v>13530</v>
      </c>
      <c r="Z835" s="70" t="s">
        <v>4927</v>
      </c>
      <c r="AA835" s="20" t="s">
        <v>4926</v>
      </c>
      <c r="AB835" s="109"/>
      <c r="AC835" s="19"/>
      <c r="AD835" s="22"/>
      <c r="AE835" s="28">
        <v>41730</v>
      </c>
    </row>
    <row r="836" spans="2:31" x14ac:dyDescent="0.2">
      <c r="B836" s="14" t="s">
        <v>16544</v>
      </c>
      <c r="C836" s="33" t="s">
        <v>16543</v>
      </c>
      <c r="D836" s="16" t="s">
        <v>87</v>
      </c>
      <c r="E836" s="103" t="s">
        <v>26</v>
      </c>
      <c r="F836" s="18" t="s">
        <v>26</v>
      </c>
      <c r="G836" s="111" t="s">
        <v>26</v>
      </c>
      <c r="H836" s="102" t="s">
        <v>323</v>
      </c>
      <c r="I836" s="21">
        <v>250000</v>
      </c>
      <c r="J836" s="71">
        <v>99.802999999999997</v>
      </c>
      <c r="K836" s="21">
        <v>249508</v>
      </c>
      <c r="L836" s="21">
        <v>250000</v>
      </c>
      <c r="M836" s="21">
        <v>250000</v>
      </c>
      <c r="N836" s="21"/>
      <c r="O836" s="21"/>
      <c r="P836" s="21"/>
      <c r="Q836" s="21"/>
      <c r="R836" s="22">
        <v>1.2010000000000001</v>
      </c>
      <c r="S836" s="22">
        <v>1.2010000000000001</v>
      </c>
      <c r="T836" s="20" t="s">
        <v>89</v>
      </c>
      <c r="U836" s="21">
        <v>250</v>
      </c>
      <c r="V836" s="21">
        <v>826</v>
      </c>
      <c r="W836" s="34">
        <v>41109</v>
      </c>
      <c r="X836" s="34">
        <v>42522</v>
      </c>
      <c r="Y836" s="114" t="s">
        <v>13530</v>
      </c>
      <c r="Z836" s="70" t="s">
        <v>4927</v>
      </c>
      <c r="AA836" s="20" t="s">
        <v>4926</v>
      </c>
      <c r="AB836" s="109"/>
      <c r="AC836" s="19"/>
      <c r="AD836" s="22"/>
      <c r="AE836" s="19"/>
    </row>
    <row r="837" spans="2:31" x14ac:dyDescent="0.2">
      <c r="B837" s="14" t="s">
        <v>16542</v>
      </c>
      <c r="C837" s="33" t="s">
        <v>16541</v>
      </c>
      <c r="D837" s="16" t="s">
        <v>87</v>
      </c>
      <c r="E837" s="103" t="s">
        <v>26</v>
      </c>
      <c r="F837" s="18" t="s">
        <v>26</v>
      </c>
      <c r="G837" s="111" t="s">
        <v>26</v>
      </c>
      <c r="H837" s="102" t="s">
        <v>323</v>
      </c>
      <c r="I837" s="21">
        <v>300000</v>
      </c>
      <c r="J837" s="71">
        <v>100.117</v>
      </c>
      <c r="K837" s="21">
        <v>300351</v>
      </c>
      <c r="L837" s="21">
        <v>300000</v>
      </c>
      <c r="M837" s="21">
        <v>300000</v>
      </c>
      <c r="N837" s="21"/>
      <c r="O837" s="21"/>
      <c r="P837" s="21"/>
      <c r="Q837" s="21"/>
      <c r="R837" s="22">
        <v>1.351</v>
      </c>
      <c r="S837" s="22">
        <v>1.351</v>
      </c>
      <c r="T837" s="20" t="s">
        <v>89</v>
      </c>
      <c r="U837" s="21">
        <v>338</v>
      </c>
      <c r="V837" s="21">
        <v>1115</v>
      </c>
      <c r="W837" s="34">
        <v>41109</v>
      </c>
      <c r="X837" s="34">
        <v>42887</v>
      </c>
      <c r="Y837" s="114" t="s">
        <v>13530</v>
      </c>
      <c r="Z837" s="70" t="s">
        <v>4927</v>
      </c>
      <c r="AA837" s="20" t="s">
        <v>4926</v>
      </c>
      <c r="AB837" s="109"/>
      <c r="AC837" s="19"/>
      <c r="AD837" s="22"/>
      <c r="AE837" s="19"/>
    </row>
    <row r="838" spans="2:31" x14ac:dyDescent="0.2">
      <c r="B838" s="14" t="s">
        <v>16540</v>
      </c>
      <c r="C838" s="33" t="s">
        <v>16539</v>
      </c>
      <c r="D838" s="16" t="s">
        <v>87</v>
      </c>
      <c r="E838" s="103" t="s">
        <v>26</v>
      </c>
      <c r="F838" s="18" t="s">
        <v>26</v>
      </c>
      <c r="G838" s="111" t="s">
        <v>26</v>
      </c>
      <c r="H838" s="102" t="s">
        <v>323</v>
      </c>
      <c r="I838" s="21">
        <v>500000</v>
      </c>
      <c r="J838" s="71">
        <v>100.22499999999999</v>
      </c>
      <c r="K838" s="21">
        <v>501125</v>
      </c>
      <c r="L838" s="21">
        <v>500000</v>
      </c>
      <c r="M838" s="21">
        <v>500000</v>
      </c>
      <c r="N838" s="21"/>
      <c r="O838" s="21"/>
      <c r="P838" s="21"/>
      <c r="Q838" s="21"/>
      <c r="R838" s="22">
        <v>1.663</v>
      </c>
      <c r="S838" s="22">
        <v>1.663</v>
      </c>
      <c r="T838" s="20" t="s">
        <v>89</v>
      </c>
      <c r="U838" s="21">
        <v>693</v>
      </c>
      <c r="V838" s="21">
        <v>2287</v>
      </c>
      <c r="W838" s="34">
        <v>41109</v>
      </c>
      <c r="X838" s="34">
        <v>43252</v>
      </c>
      <c r="Y838" s="114" t="s">
        <v>13530</v>
      </c>
      <c r="Z838" s="70" t="s">
        <v>4927</v>
      </c>
      <c r="AA838" s="20" t="s">
        <v>4926</v>
      </c>
      <c r="AB838" s="109"/>
      <c r="AC838" s="19"/>
      <c r="AD838" s="22"/>
      <c r="AE838" s="19"/>
    </row>
    <row r="839" spans="2:31" x14ac:dyDescent="0.2">
      <c r="B839" s="14" t="s">
        <v>16538</v>
      </c>
      <c r="C839" s="33" t="s">
        <v>16537</v>
      </c>
      <c r="D839" s="16" t="s">
        <v>87</v>
      </c>
      <c r="E839" s="103" t="s">
        <v>26</v>
      </c>
      <c r="F839" s="18" t="s">
        <v>26</v>
      </c>
      <c r="G839" s="111" t="s">
        <v>26</v>
      </c>
      <c r="H839" s="102" t="s">
        <v>323</v>
      </c>
      <c r="I839" s="21">
        <v>500000</v>
      </c>
      <c r="J839" s="71">
        <v>100.4</v>
      </c>
      <c r="K839" s="21">
        <v>502000</v>
      </c>
      <c r="L839" s="21">
        <v>500000</v>
      </c>
      <c r="M839" s="21">
        <v>500000</v>
      </c>
      <c r="N839" s="21"/>
      <c r="O839" s="21"/>
      <c r="P839" s="21"/>
      <c r="Q839" s="21"/>
      <c r="R839" s="22">
        <v>1.863</v>
      </c>
      <c r="S839" s="22">
        <v>1.863</v>
      </c>
      <c r="T839" s="20" t="s">
        <v>89</v>
      </c>
      <c r="U839" s="21">
        <v>776</v>
      </c>
      <c r="V839" s="21">
        <v>2562</v>
      </c>
      <c r="W839" s="34">
        <v>41109</v>
      </c>
      <c r="X839" s="34">
        <v>43617</v>
      </c>
      <c r="Y839" s="114" t="s">
        <v>13530</v>
      </c>
      <c r="Z839" s="70" t="s">
        <v>4927</v>
      </c>
      <c r="AA839" s="20" t="s">
        <v>4926</v>
      </c>
      <c r="AB839" s="109"/>
      <c r="AC839" s="19"/>
      <c r="AD839" s="22"/>
      <c r="AE839" s="19"/>
    </row>
    <row r="840" spans="2:31" x14ac:dyDescent="0.2">
      <c r="B840" s="14" t="s">
        <v>16536</v>
      </c>
      <c r="C840" s="33" t="s">
        <v>16535</v>
      </c>
      <c r="D840" s="16" t="s">
        <v>87</v>
      </c>
      <c r="E840" s="103" t="s">
        <v>26</v>
      </c>
      <c r="F840" s="18" t="s">
        <v>26</v>
      </c>
      <c r="G840" s="111" t="s">
        <v>26</v>
      </c>
      <c r="H840" s="102" t="s">
        <v>323</v>
      </c>
      <c r="I840" s="21">
        <v>345000</v>
      </c>
      <c r="J840" s="71">
        <v>100.658</v>
      </c>
      <c r="K840" s="21">
        <v>347270</v>
      </c>
      <c r="L840" s="21">
        <v>345000</v>
      </c>
      <c r="M840" s="21">
        <v>345000</v>
      </c>
      <c r="N840" s="21"/>
      <c r="O840" s="21"/>
      <c r="P840" s="21"/>
      <c r="Q840" s="21"/>
      <c r="R840" s="22">
        <v>2.181</v>
      </c>
      <c r="S840" s="22">
        <v>2.181</v>
      </c>
      <c r="T840" s="20" t="s">
        <v>89</v>
      </c>
      <c r="U840" s="21">
        <v>627</v>
      </c>
      <c r="V840" s="21">
        <v>2069</v>
      </c>
      <c r="W840" s="34">
        <v>41109</v>
      </c>
      <c r="X840" s="34">
        <v>43983</v>
      </c>
      <c r="Y840" s="114" t="s">
        <v>13530</v>
      </c>
      <c r="Z840" s="70" t="s">
        <v>4927</v>
      </c>
      <c r="AA840" s="20" t="s">
        <v>4926</v>
      </c>
      <c r="AB840" s="109"/>
      <c r="AC840" s="19"/>
      <c r="AD840" s="22"/>
      <c r="AE840" s="19"/>
    </row>
    <row r="841" spans="2:31" x14ac:dyDescent="0.2">
      <c r="B841" s="14" t="s">
        <v>16534</v>
      </c>
      <c r="C841" s="33" t="s">
        <v>16533</v>
      </c>
      <c r="D841" s="16" t="s">
        <v>87</v>
      </c>
      <c r="E841" s="103" t="s">
        <v>26</v>
      </c>
      <c r="F841" s="18" t="s">
        <v>26</v>
      </c>
      <c r="G841" s="111" t="s">
        <v>26</v>
      </c>
      <c r="H841" s="102" t="s">
        <v>323</v>
      </c>
      <c r="I841" s="21">
        <v>1385000</v>
      </c>
      <c r="J841" s="71">
        <v>100.44</v>
      </c>
      <c r="K841" s="21">
        <v>1391094</v>
      </c>
      <c r="L841" s="21">
        <v>1385000</v>
      </c>
      <c r="M841" s="21">
        <v>1385000</v>
      </c>
      <c r="N841" s="21"/>
      <c r="O841" s="21"/>
      <c r="P841" s="21"/>
      <c r="Q841" s="21"/>
      <c r="R841" s="22">
        <v>2.331</v>
      </c>
      <c r="S841" s="22">
        <v>2.331</v>
      </c>
      <c r="T841" s="20" t="s">
        <v>89</v>
      </c>
      <c r="U841" s="21">
        <v>2690</v>
      </c>
      <c r="V841" s="21">
        <v>8878</v>
      </c>
      <c r="W841" s="34">
        <v>41109</v>
      </c>
      <c r="X841" s="34">
        <v>44348</v>
      </c>
      <c r="Y841" s="114" t="s">
        <v>13530</v>
      </c>
      <c r="Z841" s="70" t="s">
        <v>4927</v>
      </c>
      <c r="AA841" s="20" t="s">
        <v>4926</v>
      </c>
      <c r="AB841" s="109"/>
      <c r="AC841" s="19"/>
      <c r="AD841" s="22"/>
      <c r="AE841" s="19"/>
    </row>
    <row r="842" spans="2:31" x14ac:dyDescent="0.2">
      <c r="B842" s="14" t="s">
        <v>16532</v>
      </c>
      <c r="C842" s="33" t="s">
        <v>16531</v>
      </c>
      <c r="D842" s="16" t="s">
        <v>87</v>
      </c>
      <c r="E842" s="103" t="s">
        <v>26</v>
      </c>
      <c r="F842" s="18" t="s">
        <v>26</v>
      </c>
      <c r="G842" s="111" t="s">
        <v>26</v>
      </c>
      <c r="H842" s="102" t="s">
        <v>323</v>
      </c>
      <c r="I842" s="21">
        <v>1535000</v>
      </c>
      <c r="J842" s="71">
        <v>100.158</v>
      </c>
      <c r="K842" s="21">
        <v>1537425</v>
      </c>
      <c r="L842" s="21">
        <v>1535000</v>
      </c>
      <c r="M842" s="21">
        <v>1535000</v>
      </c>
      <c r="N842" s="21"/>
      <c r="O842" s="21"/>
      <c r="P842" s="21"/>
      <c r="Q842" s="21"/>
      <c r="R842" s="22">
        <v>2.4809999999999999</v>
      </c>
      <c r="S842" s="22">
        <v>2.4809999999999999</v>
      </c>
      <c r="T842" s="20" t="s">
        <v>89</v>
      </c>
      <c r="U842" s="21">
        <v>3174</v>
      </c>
      <c r="V842" s="21">
        <v>10473</v>
      </c>
      <c r="W842" s="34">
        <v>41109</v>
      </c>
      <c r="X842" s="34">
        <v>44713</v>
      </c>
      <c r="Y842" s="114" t="s">
        <v>13530</v>
      </c>
      <c r="Z842" s="70" t="s">
        <v>4927</v>
      </c>
      <c r="AA842" s="20" t="s">
        <v>4926</v>
      </c>
      <c r="AB842" s="109"/>
      <c r="AC842" s="19"/>
      <c r="AD842" s="22"/>
      <c r="AE842" s="19"/>
    </row>
    <row r="843" spans="2:31" x14ac:dyDescent="0.2">
      <c r="B843" s="14" t="s">
        <v>16530</v>
      </c>
      <c r="C843" s="33" t="s">
        <v>16529</v>
      </c>
      <c r="D843" s="16" t="s">
        <v>87</v>
      </c>
      <c r="E843" s="103" t="s">
        <v>26</v>
      </c>
      <c r="F843" s="18" t="s">
        <v>26</v>
      </c>
      <c r="G843" s="111" t="s">
        <v>26</v>
      </c>
      <c r="H843" s="102" t="s">
        <v>323</v>
      </c>
      <c r="I843" s="21">
        <v>650000</v>
      </c>
      <c r="J843" s="71">
        <v>99.998999999999995</v>
      </c>
      <c r="K843" s="21">
        <v>649994</v>
      </c>
      <c r="L843" s="21">
        <v>650000</v>
      </c>
      <c r="M843" s="21">
        <v>650000</v>
      </c>
      <c r="N843" s="21"/>
      <c r="O843" s="21"/>
      <c r="P843" s="21"/>
      <c r="Q843" s="21"/>
      <c r="R843" s="22">
        <v>2.581</v>
      </c>
      <c r="S843" s="22">
        <v>2.581</v>
      </c>
      <c r="T843" s="20" t="s">
        <v>89</v>
      </c>
      <c r="U843" s="21">
        <v>1398</v>
      </c>
      <c r="V843" s="21">
        <v>4614</v>
      </c>
      <c r="W843" s="34">
        <v>41109</v>
      </c>
      <c r="X843" s="34">
        <v>45078</v>
      </c>
      <c r="Y843" s="114" t="s">
        <v>13530</v>
      </c>
      <c r="Z843" s="70" t="s">
        <v>4927</v>
      </c>
      <c r="AA843" s="20" t="s">
        <v>4926</v>
      </c>
      <c r="AB843" s="109"/>
      <c r="AC843" s="19"/>
      <c r="AD843" s="22"/>
      <c r="AE843" s="19"/>
    </row>
    <row r="844" spans="2:31" x14ac:dyDescent="0.2">
      <c r="B844" s="14" t="s">
        <v>16528</v>
      </c>
      <c r="C844" s="33" t="s">
        <v>16527</v>
      </c>
      <c r="D844" s="16" t="s">
        <v>87</v>
      </c>
      <c r="E844" s="103" t="s">
        <v>26</v>
      </c>
      <c r="F844" s="18" t="s">
        <v>26</v>
      </c>
      <c r="G844" s="111" t="s">
        <v>590</v>
      </c>
      <c r="H844" s="102" t="s">
        <v>323</v>
      </c>
      <c r="I844" s="21">
        <v>2500000</v>
      </c>
      <c r="J844" s="71">
        <v>99.655000000000001</v>
      </c>
      <c r="K844" s="21">
        <v>2491375</v>
      </c>
      <c r="L844" s="21">
        <v>2500000</v>
      </c>
      <c r="M844" s="21">
        <v>2500000</v>
      </c>
      <c r="N844" s="21"/>
      <c r="O844" s="21"/>
      <c r="P844" s="21"/>
      <c r="Q844" s="21"/>
      <c r="R844" s="22">
        <v>3.673</v>
      </c>
      <c r="S844" s="22">
        <v>3.673</v>
      </c>
      <c r="T844" s="20" t="s">
        <v>89</v>
      </c>
      <c r="U844" s="21">
        <v>7652</v>
      </c>
      <c r="V844" s="21">
        <v>25252</v>
      </c>
      <c r="W844" s="34">
        <v>41109</v>
      </c>
      <c r="X844" s="34">
        <v>48731</v>
      </c>
      <c r="Y844" s="114" t="s">
        <v>13530</v>
      </c>
      <c r="Z844" s="70" t="s">
        <v>4927</v>
      </c>
      <c r="AA844" s="20" t="s">
        <v>4926</v>
      </c>
      <c r="AB844" s="109"/>
      <c r="AC844" s="19"/>
      <c r="AD844" s="22"/>
      <c r="AE844" s="19"/>
    </row>
    <row r="845" spans="2:31" x14ac:dyDescent="0.2">
      <c r="B845" s="14" t="s">
        <v>16526</v>
      </c>
      <c r="C845" s="33" t="s">
        <v>16525</v>
      </c>
      <c r="D845" s="16" t="s">
        <v>87</v>
      </c>
      <c r="E845" s="103" t="s">
        <v>26</v>
      </c>
      <c r="F845" s="18" t="s">
        <v>26</v>
      </c>
      <c r="G845" s="111" t="s">
        <v>26</v>
      </c>
      <c r="H845" s="102" t="s">
        <v>323</v>
      </c>
      <c r="I845" s="21">
        <v>750000</v>
      </c>
      <c r="J845" s="71">
        <v>99.938000000000002</v>
      </c>
      <c r="K845" s="21">
        <v>749535</v>
      </c>
      <c r="L845" s="21">
        <v>750000</v>
      </c>
      <c r="M845" s="21">
        <v>750000</v>
      </c>
      <c r="N845" s="21"/>
      <c r="O845" s="21"/>
      <c r="P845" s="21"/>
      <c r="Q845" s="21"/>
      <c r="R845" s="22">
        <v>0.626</v>
      </c>
      <c r="S845" s="22">
        <v>0.626</v>
      </c>
      <c r="T845" s="20" t="s">
        <v>89</v>
      </c>
      <c r="U845" s="21">
        <v>391</v>
      </c>
      <c r="V845" s="21">
        <v>1291</v>
      </c>
      <c r="W845" s="34">
        <v>41109</v>
      </c>
      <c r="X845" s="34">
        <v>41791</v>
      </c>
      <c r="Y845" s="114" t="s">
        <v>13530</v>
      </c>
      <c r="Z845" s="70" t="s">
        <v>4927</v>
      </c>
      <c r="AA845" s="20" t="s">
        <v>4926</v>
      </c>
      <c r="AB845" s="109"/>
      <c r="AC845" s="19"/>
      <c r="AD845" s="22"/>
      <c r="AE845" s="19"/>
    </row>
    <row r="846" spans="2:31" x14ac:dyDescent="0.2">
      <c r="B846" s="14" t="s">
        <v>16524</v>
      </c>
      <c r="C846" s="33" t="s">
        <v>16523</v>
      </c>
      <c r="D846" s="16" t="s">
        <v>87</v>
      </c>
      <c r="E846" s="103" t="s">
        <v>26</v>
      </c>
      <c r="F846" s="18" t="s">
        <v>26</v>
      </c>
      <c r="G846" s="111" t="s">
        <v>26</v>
      </c>
      <c r="H846" s="102" t="s">
        <v>323</v>
      </c>
      <c r="I846" s="21">
        <v>250000</v>
      </c>
      <c r="J846" s="71">
        <v>99.832999999999998</v>
      </c>
      <c r="K846" s="21">
        <v>249583</v>
      </c>
      <c r="L846" s="21">
        <v>250000</v>
      </c>
      <c r="M846" s="21">
        <v>250000</v>
      </c>
      <c r="N846" s="21"/>
      <c r="O846" s="21"/>
      <c r="P846" s="21"/>
      <c r="Q846" s="21"/>
      <c r="R846" s="22">
        <v>0.81</v>
      </c>
      <c r="S846" s="22">
        <v>0.81</v>
      </c>
      <c r="T846" s="20" t="s">
        <v>89</v>
      </c>
      <c r="U846" s="21">
        <v>169</v>
      </c>
      <c r="V846" s="21">
        <v>557</v>
      </c>
      <c r="W846" s="34">
        <v>41109</v>
      </c>
      <c r="X846" s="34">
        <v>42156</v>
      </c>
      <c r="Y846" s="114" t="s">
        <v>13530</v>
      </c>
      <c r="Z846" s="70" t="s">
        <v>4927</v>
      </c>
      <c r="AA846" s="20" t="s">
        <v>4926</v>
      </c>
      <c r="AB846" s="109"/>
      <c r="AC846" s="19"/>
      <c r="AD846" s="22"/>
      <c r="AE846" s="19"/>
    </row>
    <row r="847" spans="2:31" x14ac:dyDescent="0.2">
      <c r="B847" s="14" t="s">
        <v>16522</v>
      </c>
      <c r="C847" s="33" t="s">
        <v>16521</v>
      </c>
      <c r="D847" s="16" t="s">
        <v>87</v>
      </c>
      <c r="E847" s="103" t="s">
        <v>26</v>
      </c>
      <c r="F847" s="18" t="s">
        <v>26</v>
      </c>
      <c r="G847" s="111" t="s">
        <v>26</v>
      </c>
      <c r="H847" s="102" t="s">
        <v>5977</v>
      </c>
      <c r="I847" s="21">
        <v>293793</v>
      </c>
      <c r="J847" s="71">
        <v>114.79900000000001</v>
      </c>
      <c r="K847" s="21">
        <v>321437</v>
      </c>
      <c r="L847" s="21">
        <v>280000</v>
      </c>
      <c r="M847" s="21">
        <v>293234</v>
      </c>
      <c r="N847" s="21"/>
      <c r="O847" s="21">
        <v>-559</v>
      </c>
      <c r="P847" s="21"/>
      <c r="Q847" s="21"/>
      <c r="R847" s="22">
        <v>4</v>
      </c>
      <c r="S847" s="22">
        <v>2.96</v>
      </c>
      <c r="T847" s="20" t="s">
        <v>89</v>
      </c>
      <c r="U847" s="21">
        <v>933</v>
      </c>
      <c r="V847" s="21">
        <v>5600</v>
      </c>
      <c r="W847" s="34">
        <v>41191</v>
      </c>
      <c r="X847" s="34">
        <v>43070</v>
      </c>
      <c r="Y847" s="114" t="s">
        <v>13530</v>
      </c>
      <c r="Z847" s="70" t="s">
        <v>4927</v>
      </c>
      <c r="AA847" s="20" t="s">
        <v>4926</v>
      </c>
      <c r="AB847" s="109"/>
      <c r="AC847" s="19"/>
      <c r="AD847" s="22"/>
      <c r="AE847" s="19"/>
    </row>
    <row r="848" spans="2:31" x14ac:dyDescent="0.2">
      <c r="B848" s="14" t="s">
        <v>16520</v>
      </c>
      <c r="C848" s="33" t="s">
        <v>16519</v>
      </c>
      <c r="D848" s="16" t="s">
        <v>87</v>
      </c>
      <c r="E848" s="103" t="s">
        <v>26</v>
      </c>
      <c r="F848" s="18" t="s">
        <v>26</v>
      </c>
      <c r="G848" s="111" t="s">
        <v>26</v>
      </c>
      <c r="H848" s="102" t="s">
        <v>323</v>
      </c>
      <c r="I848" s="21">
        <v>4952509</v>
      </c>
      <c r="J848" s="71">
        <v>114.489</v>
      </c>
      <c r="K848" s="21">
        <v>5403881</v>
      </c>
      <c r="L848" s="21">
        <v>4720000</v>
      </c>
      <c r="M848" s="21">
        <v>4943089</v>
      </c>
      <c r="N848" s="21"/>
      <c r="O848" s="21">
        <v>-9421</v>
      </c>
      <c r="P848" s="21"/>
      <c r="Q848" s="21"/>
      <c r="R848" s="22">
        <v>4</v>
      </c>
      <c r="S848" s="22">
        <v>2.96</v>
      </c>
      <c r="T848" s="20" t="s">
        <v>89</v>
      </c>
      <c r="U848" s="21">
        <v>15733</v>
      </c>
      <c r="V848" s="21">
        <v>94400</v>
      </c>
      <c r="W848" s="34">
        <v>41191</v>
      </c>
      <c r="X848" s="34">
        <v>43070</v>
      </c>
      <c r="Y848" s="114" t="s">
        <v>13530</v>
      </c>
      <c r="Z848" s="70" t="s">
        <v>4927</v>
      </c>
      <c r="AA848" s="20" t="s">
        <v>4926</v>
      </c>
      <c r="AB848" s="109"/>
      <c r="AC848" s="31"/>
      <c r="AD848" s="22"/>
      <c r="AE848" s="31"/>
    </row>
    <row r="849" spans="2:31" x14ac:dyDescent="0.2">
      <c r="B849" s="14" t="s">
        <v>16518</v>
      </c>
      <c r="C849" s="33" t="s">
        <v>16517</v>
      </c>
      <c r="D849" s="16" t="s">
        <v>16516</v>
      </c>
      <c r="E849" s="103" t="s">
        <v>5057</v>
      </c>
      <c r="F849" s="18" t="s">
        <v>26</v>
      </c>
      <c r="G849" s="111" t="s">
        <v>26</v>
      </c>
      <c r="H849" s="102" t="s">
        <v>334</v>
      </c>
      <c r="I849" s="21">
        <v>10000000</v>
      </c>
      <c r="J849" s="71">
        <v>99.835999999999999</v>
      </c>
      <c r="K849" s="21">
        <v>9983600</v>
      </c>
      <c r="L849" s="21">
        <v>10000000</v>
      </c>
      <c r="M849" s="21">
        <v>10000000</v>
      </c>
      <c r="N849" s="21"/>
      <c r="O849" s="21"/>
      <c r="P849" s="21"/>
      <c r="Q849" s="21"/>
      <c r="R849" s="22">
        <v>2.2000000000000002</v>
      </c>
      <c r="S849" s="22">
        <v>2.2000000000000002</v>
      </c>
      <c r="T849" s="20" t="s">
        <v>89</v>
      </c>
      <c r="U849" s="21">
        <v>18333</v>
      </c>
      <c r="V849" s="21">
        <v>44611</v>
      </c>
      <c r="W849" s="34">
        <v>41164</v>
      </c>
      <c r="X849" s="34">
        <v>48731</v>
      </c>
      <c r="Y849" s="114" t="s">
        <v>13530</v>
      </c>
      <c r="Z849" s="70" t="s">
        <v>4927</v>
      </c>
      <c r="AA849" s="20" t="s">
        <v>4926</v>
      </c>
      <c r="AB849" s="109"/>
      <c r="AC849" s="19"/>
      <c r="AD849" s="22"/>
      <c r="AE849" s="19"/>
    </row>
    <row r="850" spans="2:31" x14ac:dyDescent="0.2">
      <c r="B850" s="14" t="s">
        <v>16515</v>
      </c>
      <c r="C850" s="33" t="s">
        <v>16514</v>
      </c>
      <c r="D850" s="16" t="s">
        <v>16513</v>
      </c>
      <c r="E850" s="103" t="s">
        <v>5057</v>
      </c>
      <c r="F850" s="18" t="s">
        <v>26</v>
      </c>
      <c r="G850" s="111" t="s">
        <v>590</v>
      </c>
      <c r="H850" s="102" t="s">
        <v>323</v>
      </c>
      <c r="I850" s="21">
        <v>26978813</v>
      </c>
      <c r="J850" s="71">
        <v>131.09899999999999</v>
      </c>
      <c r="K850" s="21">
        <v>34413488</v>
      </c>
      <c r="L850" s="21">
        <v>26250000</v>
      </c>
      <c r="M850" s="21">
        <v>26942290</v>
      </c>
      <c r="N850" s="21"/>
      <c r="O850" s="21">
        <v>-19775</v>
      </c>
      <c r="P850" s="21"/>
      <c r="Q850" s="21"/>
      <c r="R850" s="22">
        <v>5.8339999999999996</v>
      </c>
      <c r="S850" s="22">
        <v>5.6159999999999997</v>
      </c>
      <c r="T850" s="20" t="s">
        <v>4965</v>
      </c>
      <c r="U850" s="21">
        <v>195682</v>
      </c>
      <c r="V850" s="21">
        <v>1531425</v>
      </c>
      <c r="W850" s="34">
        <v>40501</v>
      </c>
      <c r="X850" s="34">
        <v>49263</v>
      </c>
      <c r="Y850" s="114" t="s">
        <v>13526</v>
      </c>
      <c r="Z850" s="70" t="s">
        <v>4927</v>
      </c>
      <c r="AA850" s="20" t="s">
        <v>4926</v>
      </c>
      <c r="AB850" s="109"/>
      <c r="AC850" s="19"/>
      <c r="AD850" s="22"/>
      <c r="AE850" s="19"/>
    </row>
    <row r="851" spans="2:31" x14ac:dyDescent="0.2">
      <c r="B851" s="14" t="s">
        <v>16512</v>
      </c>
      <c r="C851" s="33" t="s">
        <v>16511</v>
      </c>
      <c r="D851" s="16" t="s">
        <v>16506</v>
      </c>
      <c r="E851" s="103" t="s">
        <v>26</v>
      </c>
      <c r="F851" s="18" t="s">
        <v>26</v>
      </c>
      <c r="G851" s="111" t="s">
        <v>26</v>
      </c>
      <c r="H851" s="102" t="s">
        <v>334</v>
      </c>
      <c r="I851" s="21">
        <v>1659017</v>
      </c>
      <c r="J851" s="71">
        <v>105.17100000000001</v>
      </c>
      <c r="K851" s="21">
        <v>1766873</v>
      </c>
      <c r="L851" s="21">
        <v>1680000</v>
      </c>
      <c r="M851" s="21">
        <v>1672867</v>
      </c>
      <c r="N851" s="21"/>
      <c r="O851" s="21">
        <v>2682</v>
      </c>
      <c r="P851" s="21"/>
      <c r="Q851" s="21"/>
      <c r="R851" s="22">
        <v>4</v>
      </c>
      <c r="S851" s="22">
        <v>4.2</v>
      </c>
      <c r="T851" s="20" t="s">
        <v>4949</v>
      </c>
      <c r="U851" s="21">
        <v>16800</v>
      </c>
      <c r="V851" s="21">
        <v>67200</v>
      </c>
      <c r="W851" s="34">
        <v>39421</v>
      </c>
      <c r="X851" s="34">
        <v>42095</v>
      </c>
      <c r="Y851" s="114" t="s">
        <v>13526</v>
      </c>
      <c r="Z851" s="70" t="s">
        <v>4927</v>
      </c>
      <c r="AA851" s="20" t="s">
        <v>4926</v>
      </c>
      <c r="AB851" s="109"/>
      <c r="AC851" s="19"/>
      <c r="AD851" s="22"/>
      <c r="AE851" s="19"/>
    </row>
    <row r="852" spans="2:31" x14ac:dyDescent="0.2">
      <c r="B852" s="14" t="s">
        <v>16510</v>
      </c>
      <c r="C852" s="33" t="s">
        <v>16509</v>
      </c>
      <c r="D852" s="16" t="s">
        <v>16506</v>
      </c>
      <c r="E852" s="103" t="s">
        <v>26</v>
      </c>
      <c r="F852" s="18" t="s">
        <v>26</v>
      </c>
      <c r="G852" s="111" t="s">
        <v>26</v>
      </c>
      <c r="H852" s="102" t="s">
        <v>334</v>
      </c>
      <c r="I852" s="21">
        <v>1478700</v>
      </c>
      <c r="J852" s="71">
        <v>107.15600000000001</v>
      </c>
      <c r="K852" s="21">
        <v>1607340</v>
      </c>
      <c r="L852" s="21">
        <v>1500000</v>
      </c>
      <c r="M852" s="21">
        <v>1490776</v>
      </c>
      <c r="N852" s="21"/>
      <c r="O852" s="21">
        <v>2564</v>
      </c>
      <c r="P852" s="21"/>
      <c r="Q852" s="21"/>
      <c r="R852" s="22">
        <v>4.125</v>
      </c>
      <c r="S852" s="22">
        <v>4.33</v>
      </c>
      <c r="T852" s="20" t="s">
        <v>4949</v>
      </c>
      <c r="U852" s="21">
        <v>15469</v>
      </c>
      <c r="V852" s="21">
        <v>61875</v>
      </c>
      <c r="W852" s="34">
        <v>39421</v>
      </c>
      <c r="X852" s="34">
        <v>42461</v>
      </c>
      <c r="Y852" s="114" t="s">
        <v>13526</v>
      </c>
      <c r="Z852" s="70" t="s">
        <v>4927</v>
      </c>
      <c r="AA852" s="20" t="s">
        <v>4926</v>
      </c>
      <c r="AB852" s="109"/>
      <c r="AC852" s="19"/>
      <c r="AD852" s="22"/>
      <c r="AE852" s="19"/>
    </row>
    <row r="853" spans="2:31" x14ac:dyDescent="0.2">
      <c r="B853" s="14" t="s">
        <v>16508</v>
      </c>
      <c r="C853" s="33" t="s">
        <v>16507</v>
      </c>
      <c r="D853" s="16" t="s">
        <v>16506</v>
      </c>
      <c r="E853" s="103" t="s">
        <v>26</v>
      </c>
      <c r="F853" s="18" t="s">
        <v>26</v>
      </c>
      <c r="G853" s="111" t="s">
        <v>26</v>
      </c>
      <c r="H853" s="102" t="s">
        <v>334</v>
      </c>
      <c r="I853" s="21">
        <v>1389145</v>
      </c>
      <c r="J853" s="71">
        <v>112.26900000000001</v>
      </c>
      <c r="K853" s="21">
        <v>1493178</v>
      </c>
      <c r="L853" s="21">
        <v>1330000</v>
      </c>
      <c r="M853" s="21">
        <v>1360083</v>
      </c>
      <c r="N853" s="21"/>
      <c r="O853" s="21">
        <v>-6131</v>
      </c>
      <c r="P853" s="21"/>
      <c r="Q853" s="21"/>
      <c r="R853" s="22">
        <v>5</v>
      </c>
      <c r="S853" s="22">
        <v>4.41</v>
      </c>
      <c r="T853" s="20" t="s">
        <v>4949</v>
      </c>
      <c r="U853" s="21">
        <v>16625</v>
      </c>
      <c r="V853" s="21">
        <v>66500</v>
      </c>
      <c r="W853" s="34">
        <v>39421</v>
      </c>
      <c r="X853" s="34">
        <v>42826</v>
      </c>
      <c r="Y853" s="114" t="s">
        <v>13526</v>
      </c>
      <c r="Z853" s="70" t="s">
        <v>4927</v>
      </c>
      <c r="AA853" s="20" t="s">
        <v>4926</v>
      </c>
      <c r="AB853" s="109"/>
      <c r="AC853" s="19"/>
      <c r="AD853" s="22"/>
      <c r="AE853" s="19"/>
    </row>
    <row r="854" spans="2:31" x14ac:dyDescent="0.2">
      <c r="B854" s="14" t="s">
        <v>16505</v>
      </c>
      <c r="C854" s="33" t="s">
        <v>16504</v>
      </c>
      <c r="D854" s="16" t="s">
        <v>16501</v>
      </c>
      <c r="E854" s="103" t="s">
        <v>26</v>
      </c>
      <c r="F854" s="18" t="s">
        <v>26</v>
      </c>
      <c r="G854" s="111" t="s">
        <v>4412</v>
      </c>
      <c r="H854" s="102" t="s">
        <v>4412</v>
      </c>
      <c r="I854" s="21">
        <v>1550910</v>
      </c>
      <c r="J854" s="71">
        <v>107.426</v>
      </c>
      <c r="K854" s="21">
        <v>1611390</v>
      </c>
      <c r="L854" s="21">
        <v>1500000</v>
      </c>
      <c r="M854" s="21">
        <v>1509735</v>
      </c>
      <c r="N854" s="21"/>
      <c r="O854" s="21">
        <v>-5670</v>
      </c>
      <c r="P854" s="21"/>
      <c r="Q854" s="21"/>
      <c r="R854" s="22">
        <v>5</v>
      </c>
      <c r="S854" s="22">
        <v>4.58</v>
      </c>
      <c r="T854" s="20" t="s">
        <v>118</v>
      </c>
      <c r="U854" s="21">
        <v>28333</v>
      </c>
      <c r="V854" s="21">
        <v>75000</v>
      </c>
      <c r="W854" s="34">
        <v>38105</v>
      </c>
      <c r="X854" s="34">
        <v>42231</v>
      </c>
      <c r="Y854" s="114" t="s">
        <v>13622</v>
      </c>
      <c r="Z854" s="70" t="s">
        <v>4927</v>
      </c>
      <c r="AA854" s="20" t="s">
        <v>4926</v>
      </c>
      <c r="AB854" s="109"/>
      <c r="AC854" s="28">
        <v>41866</v>
      </c>
      <c r="AD854" s="22">
        <v>100</v>
      </c>
      <c r="AE854" s="28">
        <v>41866</v>
      </c>
    </row>
    <row r="855" spans="2:31" x14ac:dyDescent="0.2">
      <c r="B855" s="14" t="s">
        <v>16503</v>
      </c>
      <c r="C855" s="33" t="s">
        <v>16502</v>
      </c>
      <c r="D855" s="16" t="s">
        <v>16501</v>
      </c>
      <c r="E855" s="103" t="s">
        <v>26</v>
      </c>
      <c r="F855" s="18" t="s">
        <v>26</v>
      </c>
      <c r="G855" s="111" t="s">
        <v>4412</v>
      </c>
      <c r="H855" s="102" t="s">
        <v>334</v>
      </c>
      <c r="I855" s="21">
        <v>1765112</v>
      </c>
      <c r="J855" s="71">
        <v>107.627</v>
      </c>
      <c r="K855" s="21">
        <v>1845803</v>
      </c>
      <c r="L855" s="21">
        <v>1715000</v>
      </c>
      <c r="M855" s="21">
        <v>1724653</v>
      </c>
      <c r="N855" s="21"/>
      <c r="O855" s="21">
        <v>-5997</v>
      </c>
      <c r="P855" s="21"/>
      <c r="Q855" s="21"/>
      <c r="R855" s="22">
        <v>5.125</v>
      </c>
      <c r="S855" s="22">
        <v>4.76</v>
      </c>
      <c r="T855" s="20" t="s">
        <v>118</v>
      </c>
      <c r="U855" s="21">
        <v>33204</v>
      </c>
      <c r="V855" s="21">
        <v>87894</v>
      </c>
      <c r="W855" s="34">
        <v>38105</v>
      </c>
      <c r="X855" s="34">
        <v>42962</v>
      </c>
      <c r="Y855" s="114" t="s">
        <v>13622</v>
      </c>
      <c r="Z855" s="70" t="s">
        <v>4927</v>
      </c>
      <c r="AA855" s="20" t="s">
        <v>4926</v>
      </c>
      <c r="AB855" s="109"/>
      <c r="AC855" s="28">
        <v>41866</v>
      </c>
      <c r="AD855" s="22">
        <v>100</v>
      </c>
      <c r="AE855" s="28">
        <v>41866</v>
      </c>
    </row>
    <row r="856" spans="2:31" x14ac:dyDescent="0.2">
      <c r="B856" s="14" t="s">
        <v>16500</v>
      </c>
      <c r="C856" s="33" t="s">
        <v>16499</v>
      </c>
      <c r="D856" s="16" t="s">
        <v>16494</v>
      </c>
      <c r="E856" s="103" t="s">
        <v>26</v>
      </c>
      <c r="F856" s="18" t="s">
        <v>26</v>
      </c>
      <c r="G856" s="111" t="s">
        <v>26</v>
      </c>
      <c r="H856" s="102" t="s">
        <v>323</v>
      </c>
      <c r="I856" s="21">
        <v>1798076</v>
      </c>
      <c r="J856" s="71">
        <v>113.00700000000001</v>
      </c>
      <c r="K856" s="21">
        <v>1955021</v>
      </c>
      <c r="L856" s="21">
        <v>1730000</v>
      </c>
      <c r="M856" s="21">
        <v>1756207</v>
      </c>
      <c r="N856" s="21"/>
      <c r="O856" s="21">
        <v>-7967</v>
      </c>
      <c r="P856" s="21"/>
      <c r="Q856" s="21"/>
      <c r="R856" s="22">
        <v>5</v>
      </c>
      <c r="S856" s="22">
        <v>4.4400000000000004</v>
      </c>
      <c r="T856" s="20" t="s">
        <v>89</v>
      </c>
      <c r="U856" s="21">
        <v>7208</v>
      </c>
      <c r="V856" s="21">
        <v>86500</v>
      </c>
      <c r="W856" s="34">
        <v>39211</v>
      </c>
      <c r="X856" s="34">
        <v>42339</v>
      </c>
      <c r="Y856" s="114" t="s">
        <v>13660</v>
      </c>
      <c r="Z856" s="70" t="s">
        <v>4927</v>
      </c>
      <c r="AA856" s="20" t="s">
        <v>4926</v>
      </c>
      <c r="AB856" s="109"/>
      <c r="AC856" s="19"/>
      <c r="AD856" s="22"/>
      <c r="AE856" s="19"/>
    </row>
    <row r="857" spans="2:31" x14ac:dyDescent="0.2">
      <c r="B857" s="14" t="s">
        <v>16498</v>
      </c>
      <c r="C857" s="33" t="s">
        <v>16497</v>
      </c>
      <c r="D857" s="16" t="s">
        <v>16494</v>
      </c>
      <c r="E857" s="103" t="s">
        <v>26</v>
      </c>
      <c r="F857" s="18" t="s">
        <v>26</v>
      </c>
      <c r="G857" s="111" t="s">
        <v>26</v>
      </c>
      <c r="H857" s="102" t="s">
        <v>323</v>
      </c>
      <c r="I857" s="21">
        <v>1887473</v>
      </c>
      <c r="J857" s="71">
        <v>116.675</v>
      </c>
      <c r="K857" s="21">
        <v>2117651</v>
      </c>
      <c r="L857" s="21">
        <v>1815000</v>
      </c>
      <c r="M857" s="21">
        <v>1848540</v>
      </c>
      <c r="N857" s="21"/>
      <c r="O857" s="21">
        <v>-7403</v>
      </c>
      <c r="P857" s="21"/>
      <c r="Q857" s="21"/>
      <c r="R857" s="22">
        <v>5</v>
      </c>
      <c r="S857" s="22">
        <v>4.4800000000000004</v>
      </c>
      <c r="T857" s="20" t="s">
        <v>89</v>
      </c>
      <c r="U857" s="21">
        <v>7563</v>
      </c>
      <c r="V857" s="21">
        <v>90750</v>
      </c>
      <c r="W857" s="34">
        <v>39211</v>
      </c>
      <c r="X857" s="34">
        <v>42705</v>
      </c>
      <c r="Y857" s="114" t="s">
        <v>13660</v>
      </c>
      <c r="Z857" s="70" t="s">
        <v>4927</v>
      </c>
      <c r="AA857" s="20" t="s">
        <v>4926</v>
      </c>
      <c r="AB857" s="109"/>
      <c r="AC857" s="19"/>
      <c r="AD857" s="22"/>
      <c r="AE857" s="19"/>
    </row>
    <row r="858" spans="2:31" x14ac:dyDescent="0.2">
      <c r="B858" s="14" t="s">
        <v>16496</v>
      </c>
      <c r="C858" s="33" t="s">
        <v>16495</v>
      </c>
      <c r="D858" s="16" t="s">
        <v>16494</v>
      </c>
      <c r="E858" s="103" t="s">
        <v>26</v>
      </c>
      <c r="F858" s="18" t="s">
        <v>26</v>
      </c>
      <c r="G858" s="111" t="s">
        <v>26</v>
      </c>
      <c r="H858" s="102" t="s">
        <v>323</v>
      </c>
      <c r="I858" s="21">
        <v>1977055</v>
      </c>
      <c r="J858" s="71">
        <v>119.855</v>
      </c>
      <c r="K858" s="21">
        <v>2283238</v>
      </c>
      <c r="L858" s="21">
        <v>1905000</v>
      </c>
      <c r="M858" s="21">
        <v>1942910</v>
      </c>
      <c r="N858" s="21"/>
      <c r="O858" s="21">
        <v>-6459</v>
      </c>
      <c r="P858" s="21"/>
      <c r="Q858" s="21"/>
      <c r="R858" s="22">
        <v>5</v>
      </c>
      <c r="S858" s="22">
        <v>4.5439999999999996</v>
      </c>
      <c r="T858" s="20" t="s">
        <v>89</v>
      </c>
      <c r="U858" s="21">
        <v>7938</v>
      </c>
      <c r="V858" s="21">
        <v>95250</v>
      </c>
      <c r="W858" s="34">
        <v>39233</v>
      </c>
      <c r="X858" s="34">
        <v>43070</v>
      </c>
      <c r="Y858" s="114" t="s">
        <v>13660</v>
      </c>
      <c r="Z858" s="70" t="s">
        <v>4927</v>
      </c>
      <c r="AA858" s="20" t="s">
        <v>4926</v>
      </c>
      <c r="AB858" s="109"/>
      <c r="AC858" s="31"/>
      <c r="AD858" s="22"/>
      <c r="AE858" s="31"/>
    </row>
    <row r="859" spans="2:31" x14ac:dyDescent="0.2">
      <c r="B859" s="14" t="s">
        <v>16493</v>
      </c>
      <c r="C859" s="33" t="s">
        <v>16492</v>
      </c>
      <c r="D859" s="16" t="s">
        <v>16459</v>
      </c>
      <c r="E859" s="103" t="s">
        <v>26</v>
      </c>
      <c r="F859" s="18" t="s">
        <v>26</v>
      </c>
      <c r="G859" s="111" t="s">
        <v>26</v>
      </c>
      <c r="H859" s="102" t="s">
        <v>323</v>
      </c>
      <c r="I859" s="21">
        <v>2000000</v>
      </c>
      <c r="J859" s="71">
        <v>99.941000000000003</v>
      </c>
      <c r="K859" s="21">
        <v>1998820</v>
      </c>
      <c r="L859" s="21">
        <v>2000000</v>
      </c>
      <c r="M859" s="21">
        <v>2000000</v>
      </c>
      <c r="N859" s="21"/>
      <c r="O859" s="21"/>
      <c r="P859" s="21"/>
      <c r="Q859" s="21"/>
      <c r="R859" s="22">
        <v>0.85</v>
      </c>
      <c r="S859" s="22">
        <v>0.85</v>
      </c>
      <c r="T859" s="20" t="s">
        <v>85</v>
      </c>
      <c r="U859" s="21">
        <v>6753</v>
      </c>
      <c r="V859" s="21"/>
      <c r="W859" s="34">
        <v>41117</v>
      </c>
      <c r="X859" s="34">
        <v>41640</v>
      </c>
      <c r="Y859" s="114" t="s">
        <v>13650</v>
      </c>
      <c r="Z859" s="70" t="s">
        <v>4927</v>
      </c>
      <c r="AA859" s="20" t="s">
        <v>4926</v>
      </c>
      <c r="AB859" s="109"/>
      <c r="AC859" s="19"/>
      <c r="AD859" s="22"/>
      <c r="AE859" s="19"/>
    </row>
    <row r="860" spans="2:31" x14ac:dyDescent="0.2">
      <c r="B860" s="14" t="s">
        <v>16491</v>
      </c>
      <c r="C860" s="33" t="s">
        <v>16490</v>
      </c>
      <c r="D860" s="16" t="s">
        <v>16459</v>
      </c>
      <c r="E860" s="103" t="s">
        <v>26</v>
      </c>
      <c r="F860" s="18" t="s">
        <v>26</v>
      </c>
      <c r="G860" s="111" t="s">
        <v>26</v>
      </c>
      <c r="H860" s="102" t="s">
        <v>323</v>
      </c>
      <c r="I860" s="21">
        <v>2210000</v>
      </c>
      <c r="J860" s="71">
        <v>99.911000000000001</v>
      </c>
      <c r="K860" s="21">
        <v>2208033</v>
      </c>
      <c r="L860" s="21">
        <v>2210000</v>
      </c>
      <c r="M860" s="21">
        <v>2210000</v>
      </c>
      <c r="N860" s="21"/>
      <c r="O860" s="21"/>
      <c r="P860" s="21"/>
      <c r="Q860" s="21"/>
      <c r="R860" s="22">
        <v>1</v>
      </c>
      <c r="S860" s="22">
        <v>1</v>
      </c>
      <c r="T860" s="20" t="s">
        <v>85</v>
      </c>
      <c r="U860" s="21">
        <v>8779</v>
      </c>
      <c r="V860" s="21"/>
      <c r="W860" s="34">
        <v>41117</v>
      </c>
      <c r="X860" s="34">
        <v>41821</v>
      </c>
      <c r="Y860" s="114" t="s">
        <v>13650</v>
      </c>
      <c r="Z860" s="70" t="s">
        <v>4927</v>
      </c>
      <c r="AA860" s="20" t="s">
        <v>4926</v>
      </c>
      <c r="AB860" s="109"/>
      <c r="AC860" s="19"/>
      <c r="AD860" s="22"/>
      <c r="AE860" s="19"/>
    </row>
    <row r="861" spans="2:31" x14ac:dyDescent="0.2">
      <c r="B861" s="14" t="s">
        <v>16489</v>
      </c>
      <c r="C861" s="33" t="s">
        <v>16488</v>
      </c>
      <c r="D861" s="16" t="s">
        <v>16459</v>
      </c>
      <c r="E861" s="103" t="s">
        <v>26</v>
      </c>
      <c r="F861" s="18" t="s">
        <v>26</v>
      </c>
      <c r="G861" s="111" t="s">
        <v>26</v>
      </c>
      <c r="H861" s="102" t="s">
        <v>323</v>
      </c>
      <c r="I861" s="21">
        <v>2920000</v>
      </c>
      <c r="J861" s="71">
        <v>99.822999999999993</v>
      </c>
      <c r="K861" s="21">
        <v>2914832</v>
      </c>
      <c r="L861" s="21">
        <v>2920000</v>
      </c>
      <c r="M861" s="21">
        <v>2920000</v>
      </c>
      <c r="N861" s="21"/>
      <c r="O861" s="21"/>
      <c r="P861" s="21"/>
      <c r="Q861" s="21"/>
      <c r="R861" s="22">
        <v>1.1499999999999999</v>
      </c>
      <c r="S861" s="22">
        <v>1.1499999999999999</v>
      </c>
      <c r="T861" s="20" t="s">
        <v>85</v>
      </c>
      <c r="U861" s="21">
        <v>13339</v>
      </c>
      <c r="V861" s="21"/>
      <c r="W861" s="34">
        <v>41117</v>
      </c>
      <c r="X861" s="34">
        <v>42005</v>
      </c>
      <c r="Y861" s="114" t="s">
        <v>13650</v>
      </c>
      <c r="Z861" s="70" t="s">
        <v>4927</v>
      </c>
      <c r="AA861" s="20" t="s">
        <v>4926</v>
      </c>
      <c r="AB861" s="109"/>
      <c r="AC861" s="19"/>
      <c r="AD861" s="22"/>
      <c r="AE861" s="19"/>
    </row>
    <row r="862" spans="2:31" x14ac:dyDescent="0.2">
      <c r="B862" s="14" t="s">
        <v>16487</v>
      </c>
      <c r="C862" s="33" t="s">
        <v>16486</v>
      </c>
      <c r="D862" s="16" t="s">
        <v>16459</v>
      </c>
      <c r="E862" s="103" t="s">
        <v>26</v>
      </c>
      <c r="F862" s="18" t="s">
        <v>26</v>
      </c>
      <c r="G862" s="111" t="s">
        <v>26</v>
      </c>
      <c r="H862" s="102" t="s">
        <v>323</v>
      </c>
      <c r="I862" s="21">
        <v>3000000</v>
      </c>
      <c r="J862" s="71">
        <v>99.78</v>
      </c>
      <c r="K862" s="21">
        <v>2993400</v>
      </c>
      <c r="L862" s="21">
        <v>3000000</v>
      </c>
      <c r="M862" s="21">
        <v>3000000</v>
      </c>
      <c r="N862" s="21"/>
      <c r="O862" s="21"/>
      <c r="P862" s="21"/>
      <c r="Q862" s="21"/>
      <c r="R862" s="22">
        <v>1.25</v>
      </c>
      <c r="S862" s="22">
        <v>1.25</v>
      </c>
      <c r="T862" s="20" t="s">
        <v>85</v>
      </c>
      <c r="U862" s="21">
        <v>14896</v>
      </c>
      <c r="V862" s="21"/>
      <c r="W862" s="34">
        <v>41117</v>
      </c>
      <c r="X862" s="34">
        <v>42186</v>
      </c>
      <c r="Y862" s="114" t="s">
        <v>13650</v>
      </c>
      <c r="Z862" s="70" t="s">
        <v>4927</v>
      </c>
      <c r="AA862" s="20" t="s">
        <v>4926</v>
      </c>
      <c r="AB862" s="109"/>
      <c r="AC862" s="19"/>
      <c r="AD862" s="22"/>
      <c r="AE862" s="19"/>
    </row>
    <row r="863" spans="2:31" x14ac:dyDescent="0.2">
      <c r="B863" s="14" t="s">
        <v>16485</v>
      </c>
      <c r="C863" s="33" t="s">
        <v>16484</v>
      </c>
      <c r="D863" s="16" t="s">
        <v>16459</v>
      </c>
      <c r="E863" s="103" t="s">
        <v>26</v>
      </c>
      <c r="F863" s="18" t="s">
        <v>26</v>
      </c>
      <c r="G863" s="111" t="s">
        <v>26</v>
      </c>
      <c r="H863" s="102" t="s">
        <v>323</v>
      </c>
      <c r="I863" s="21">
        <v>3000000</v>
      </c>
      <c r="J863" s="71">
        <v>99.68</v>
      </c>
      <c r="K863" s="21">
        <v>2990400</v>
      </c>
      <c r="L863" s="21">
        <v>3000000</v>
      </c>
      <c r="M863" s="21">
        <v>3000000</v>
      </c>
      <c r="N863" s="21"/>
      <c r="O863" s="21"/>
      <c r="P863" s="21"/>
      <c r="Q863" s="21"/>
      <c r="R863" s="22">
        <v>1.47</v>
      </c>
      <c r="S863" s="22">
        <v>1.47</v>
      </c>
      <c r="T863" s="20" t="s">
        <v>85</v>
      </c>
      <c r="U863" s="21">
        <v>17518</v>
      </c>
      <c r="V863" s="21"/>
      <c r="W863" s="34">
        <v>41117</v>
      </c>
      <c r="X863" s="34">
        <v>42370</v>
      </c>
      <c r="Y863" s="114" t="s">
        <v>13650</v>
      </c>
      <c r="Z863" s="70" t="s">
        <v>4927</v>
      </c>
      <c r="AA863" s="20" t="s">
        <v>4926</v>
      </c>
      <c r="AB863" s="109"/>
      <c r="AC863" s="19"/>
      <c r="AD863" s="22"/>
      <c r="AE863" s="19"/>
    </row>
    <row r="864" spans="2:31" x14ac:dyDescent="0.2">
      <c r="B864" s="14" t="s">
        <v>16483</v>
      </c>
      <c r="C864" s="33" t="s">
        <v>16482</v>
      </c>
      <c r="D864" s="16" t="s">
        <v>16459</v>
      </c>
      <c r="E864" s="103" t="s">
        <v>26</v>
      </c>
      <c r="F864" s="18" t="s">
        <v>26</v>
      </c>
      <c r="G864" s="111" t="s">
        <v>26</v>
      </c>
      <c r="H864" s="102" t="s">
        <v>323</v>
      </c>
      <c r="I864" s="21">
        <v>2000000</v>
      </c>
      <c r="J864" s="71">
        <v>99.662000000000006</v>
      </c>
      <c r="K864" s="21">
        <v>1993240</v>
      </c>
      <c r="L864" s="21">
        <v>2000000</v>
      </c>
      <c r="M864" s="21">
        <v>2000000</v>
      </c>
      <c r="N864" s="21"/>
      <c r="O864" s="21"/>
      <c r="P864" s="21"/>
      <c r="Q864" s="21"/>
      <c r="R864" s="22">
        <v>1.57</v>
      </c>
      <c r="S864" s="22">
        <v>1.57</v>
      </c>
      <c r="T864" s="20" t="s">
        <v>85</v>
      </c>
      <c r="U864" s="21">
        <v>12473</v>
      </c>
      <c r="V864" s="21"/>
      <c r="W864" s="34">
        <v>41117</v>
      </c>
      <c r="X864" s="34">
        <v>42552</v>
      </c>
      <c r="Y864" s="114" t="s">
        <v>13650</v>
      </c>
      <c r="Z864" s="70" t="s">
        <v>4927</v>
      </c>
      <c r="AA864" s="20" t="s">
        <v>4926</v>
      </c>
      <c r="AB864" s="109"/>
      <c r="AC864" s="19"/>
      <c r="AD864" s="22"/>
      <c r="AE864" s="19"/>
    </row>
    <row r="865" spans="2:31" x14ac:dyDescent="0.2">
      <c r="B865" s="14" t="s">
        <v>16481</v>
      </c>
      <c r="C865" s="33" t="s">
        <v>16480</v>
      </c>
      <c r="D865" s="16" t="s">
        <v>16459</v>
      </c>
      <c r="E865" s="103" t="s">
        <v>26</v>
      </c>
      <c r="F865" s="18" t="s">
        <v>26</v>
      </c>
      <c r="G865" s="111" t="s">
        <v>26</v>
      </c>
      <c r="H865" s="102" t="s">
        <v>323</v>
      </c>
      <c r="I865" s="21">
        <v>670000</v>
      </c>
      <c r="J865" s="71">
        <v>99.715000000000003</v>
      </c>
      <c r="K865" s="21">
        <v>668091</v>
      </c>
      <c r="L865" s="21">
        <v>670000</v>
      </c>
      <c r="M865" s="21">
        <v>670000</v>
      </c>
      <c r="N865" s="21"/>
      <c r="O865" s="21"/>
      <c r="P865" s="21"/>
      <c r="Q865" s="21"/>
      <c r="R865" s="22">
        <v>1.75</v>
      </c>
      <c r="S865" s="22">
        <v>1.75</v>
      </c>
      <c r="T865" s="20" t="s">
        <v>4949</v>
      </c>
      <c r="U865" s="21">
        <v>586</v>
      </c>
      <c r="V865" s="21"/>
      <c r="W865" s="34">
        <v>41229</v>
      </c>
      <c r="X865" s="34">
        <v>42826</v>
      </c>
      <c r="Y865" s="114" t="s">
        <v>13650</v>
      </c>
      <c r="Z865" s="70" t="s">
        <v>4927</v>
      </c>
      <c r="AA865" s="20" t="s">
        <v>4926</v>
      </c>
      <c r="AB865" s="109"/>
      <c r="AC865" s="19"/>
      <c r="AD865" s="22"/>
      <c r="AE865" s="19"/>
    </row>
    <row r="866" spans="2:31" x14ac:dyDescent="0.2">
      <c r="B866" s="14" t="s">
        <v>16479</v>
      </c>
      <c r="C866" s="33" t="s">
        <v>16478</v>
      </c>
      <c r="D866" s="16" t="s">
        <v>16459</v>
      </c>
      <c r="E866" s="103" t="s">
        <v>26</v>
      </c>
      <c r="F866" s="18" t="s">
        <v>26</v>
      </c>
      <c r="G866" s="111" t="s">
        <v>26</v>
      </c>
      <c r="H866" s="102" t="s">
        <v>323</v>
      </c>
      <c r="I866" s="21">
        <v>810000</v>
      </c>
      <c r="J866" s="71">
        <v>99.653000000000006</v>
      </c>
      <c r="K866" s="21">
        <v>807189</v>
      </c>
      <c r="L866" s="21">
        <v>810000</v>
      </c>
      <c r="M866" s="21">
        <v>810000</v>
      </c>
      <c r="N866" s="21"/>
      <c r="O866" s="21"/>
      <c r="P866" s="21"/>
      <c r="Q866" s="21"/>
      <c r="R866" s="22">
        <v>2</v>
      </c>
      <c r="S866" s="22">
        <v>2</v>
      </c>
      <c r="T866" s="20" t="s">
        <v>4949</v>
      </c>
      <c r="U866" s="21">
        <v>810</v>
      </c>
      <c r="V866" s="21"/>
      <c r="W866" s="34">
        <v>41229</v>
      </c>
      <c r="X866" s="34">
        <v>43191</v>
      </c>
      <c r="Y866" s="114" t="s">
        <v>13650</v>
      </c>
      <c r="Z866" s="70" t="s">
        <v>4927</v>
      </c>
      <c r="AA866" s="20" t="s">
        <v>4926</v>
      </c>
      <c r="AB866" s="109"/>
      <c r="AC866" s="31"/>
      <c r="AD866" s="22"/>
      <c r="AE866" s="31"/>
    </row>
    <row r="867" spans="2:31" x14ac:dyDescent="0.2">
      <c r="B867" s="14" t="s">
        <v>16477</v>
      </c>
      <c r="C867" s="33" t="s">
        <v>16476</v>
      </c>
      <c r="D867" s="16" t="s">
        <v>16459</v>
      </c>
      <c r="E867" s="103" t="s">
        <v>26</v>
      </c>
      <c r="F867" s="18" t="s">
        <v>26</v>
      </c>
      <c r="G867" s="111" t="s">
        <v>26</v>
      </c>
      <c r="H867" s="102" t="s">
        <v>323</v>
      </c>
      <c r="I867" s="21">
        <v>2120000</v>
      </c>
      <c r="J867" s="71">
        <v>100.23</v>
      </c>
      <c r="K867" s="21">
        <v>2124876</v>
      </c>
      <c r="L867" s="21">
        <v>2120000</v>
      </c>
      <c r="M867" s="21">
        <v>2120000</v>
      </c>
      <c r="N867" s="21"/>
      <c r="O867" s="21"/>
      <c r="P867" s="21"/>
      <c r="Q867" s="21"/>
      <c r="R867" s="22">
        <v>2.2999999999999998</v>
      </c>
      <c r="S867" s="22">
        <v>2.2999999999999998</v>
      </c>
      <c r="T867" s="20" t="s">
        <v>4949</v>
      </c>
      <c r="U867" s="21">
        <v>2438</v>
      </c>
      <c r="V867" s="21"/>
      <c r="W867" s="34">
        <v>41229</v>
      </c>
      <c r="X867" s="34">
        <v>43556</v>
      </c>
      <c r="Y867" s="114" t="s">
        <v>13650</v>
      </c>
      <c r="Z867" s="70" t="s">
        <v>4927</v>
      </c>
      <c r="AA867" s="20" t="s">
        <v>4926</v>
      </c>
      <c r="AB867" s="109"/>
      <c r="AC867" s="19"/>
      <c r="AD867" s="22"/>
      <c r="AE867" s="19"/>
    </row>
    <row r="868" spans="2:31" x14ac:dyDescent="0.2">
      <c r="B868" s="14" t="s">
        <v>16475</v>
      </c>
      <c r="C868" s="33" t="s">
        <v>16474</v>
      </c>
      <c r="D868" s="16" t="s">
        <v>16459</v>
      </c>
      <c r="E868" s="103" t="s">
        <v>5057</v>
      </c>
      <c r="F868" s="18" t="s">
        <v>26</v>
      </c>
      <c r="G868" s="111" t="s">
        <v>26</v>
      </c>
      <c r="H868" s="102" t="s">
        <v>323</v>
      </c>
      <c r="I868" s="21">
        <v>1500000</v>
      </c>
      <c r="J868" s="71">
        <v>99.998000000000005</v>
      </c>
      <c r="K868" s="21">
        <v>1499970</v>
      </c>
      <c r="L868" s="21">
        <v>1500000</v>
      </c>
      <c r="M868" s="21">
        <v>1500000</v>
      </c>
      <c r="N868" s="21"/>
      <c r="O868" s="21"/>
      <c r="P868" s="21"/>
      <c r="Q868" s="21"/>
      <c r="R868" s="22">
        <v>2.6</v>
      </c>
      <c r="S868" s="22">
        <v>2.6</v>
      </c>
      <c r="T868" s="20" t="s">
        <v>4949</v>
      </c>
      <c r="U868" s="21">
        <v>1950</v>
      </c>
      <c r="V868" s="21"/>
      <c r="W868" s="34">
        <v>41229</v>
      </c>
      <c r="X868" s="34">
        <v>43922</v>
      </c>
      <c r="Y868" s="114" t="s">
        <v>13650</v>
      </c>
      <c r="Z868" s="70" t="s">
        <v>4927</v>
      </c>
      <c r="AA868" s="20" t="s">
        <v>4926</v>
      </c>
      <c r="AB868" s="109"/>
      <c r="AC868" s="19"/>
      <c r="AD868" s="22"/>
      <c r="AE868" s="19"/>
    </row>
    <row r="869" spans="2:31" x14ac:dyDescent="0.2">
      <c r="B869" s="14" t="s">
        <v>16473</v>
      </c>
      <c r="C869" s="33" t="s">
        <v>16472</v>
      </c>
      <c r="D869" s="16" t="s">
        <v>16459</v>
      </c>
      <c r="E869" s="103" t="s">
        <v>5057</v>
      </c>
      <c r="F869" s="18" t="s">
        <v>26</v>
      </c>
      <c r="G869" s="111" t="s">
        <v>26</v>
      </c>
      <c r="H869" s="102" t="s">
        <v>323</v>
      </c>
      <c r="I869" s="21">
        <v>2060000</v>
      </c>
      <c r="J869" s="71">
        <v>99.2</v>
      </c>
      <c r="K869" s="21">
        <v>2043520</v>
      </c>
      <c r="L869" s="21">
        <v>2060000</v>
      </c>
      <c r="M869" s="21">
        <v>2060000</v>
      </c>
      <c r="N869" s="21"/>
      <c r="O869" s="21"/>
      <c r="P869" s="21"/>
      <c r="Q869" s="21"/>
      <c r="R869" s="22">
        <v>2.9</v>
      </c>
      <c r="S869" s="22">
        <v>2.9</v>
      </c>
      <c r="T869" s="20" t="s">
        <v>4949</v>
      </c>
      <c r="U869" s="21">
        <v>2987</v>
      </c>
      <c r="V869" s="21"/>
      <c r="W869" s="34">
        <v>41229</v>
      </c>
      <c r="X869" s="34">
        <v>44287</v>
      </c>
      <c r="Y869" s="114" t="s">
        <v>13650</v>
      </c>
      <c r="Z869" s="70" t="s">
        <v>4927</v>
      </c>
      <c r="AA869" s="20" t="s">
        <v>4926</v>
      </c>
      <c r="AB869" s="109"/>
      <c r="AC869" s="19"/>
      <c r="AD869" s="22"/>
      <c r="AE869" s="19"/>
    </row>
    <row r="870" spans="2:31" x14ac:dyDescent="0.2">
      <c r="B870" s="14" t="s">
        <v>16471</v>
      </c>
      <c r="C870" s="33" t="s">
        <v>16470</v>
      </c>
      <c r="D870" s="16" t="s">
        <v>16459</v>
      </c>
      <c r="E870" s="103" t="s">
        <v>26</v>
      </c>
      <c r="F870" s="18" t="s">
        <v>26</v>
      </c>
      <c r="G870" s="111" t="s">
        <v>26</v>
      </c>
      <c r="H870" s="102" t="s">
        <v>323</v>
      </c>
      <c r="I870" s="21">
        <v>625000</v>
      </c>
      <c r="J870" s="71">
        <v>99.593000000000004</v>
      </c>
      <c r="K870" s="21">
        <v>622456</v>
      </c>
      <c r="L870" s="21">
        <v>625000</v>
      </c>
      <c r="M870" s="21">
        <v>625000</v>
      </c>
      <c r="N870" s="21"/>
      <c r="O870" s="21"/>
      <c r="P870" s="21"/>
      <c r="Q870" s="21"/>
      <c r="R870" s="22">
        <v>1.85</v>
      </c>
      <c r="S870" s="22">
        <v>1.85</v>
      </c>
      <c r="T870" s="20" t="s">
        <v>4949</v>
      </c>
      <c r="U870" s="21">
        <v>578</v>
      </c>
      <c r="V870" s="21"/>
      <c r="W870" s="34">
        <v>41229</v>
      </c>
      <c r="X870" s="34">
        <v>43009</v>
      </c>
      <c r="Y870" s="114" t="s">
        <v>13650</v>
      </c>
      <c r="Z870" s="70" t="s">
        <v>4927</v>
      </c>
      <c r="AA870" s="20" t="s">
        <v>4926</v>
      </c>
      <c r="AB870" s="109"/>
      <c r="AC870" s="19"/>
      <c r="AD870" s="22"/>
      <c r="AE870" s="19"/>
    </row>
    <row r="871" spans="2:31" x14ac:dyDescent="0.2">
      <c r="B871" s="14" t="s">
        <v>16469</v>
      </c>
      <c r="C871" s="33" t="s">
        <v>16468</v>
      </c>
      <c r="D871" s="16" t="s">
        <v>16459</v>
      </c>
      <c r="E871" s="103" t="s">
        <v>26</v>
      </c>
      <c r="F871" s="18" t="s">
        <v>26</v>
      </c>
      <c r="G871" s="111" t="s">
        <v>26</v>
      </c>
      <c r="H871" s="102" t="s">
        <v>323</v>
      </c>
      <c r="I871" s="21">
        <v>1000000</v>
      </c>
      <c r="J871" s="71">
        <v>100.05200000000001</v>
      </c>
      <c r="K871" s="21">
        <v>1000520</v>
      </c>
      <c r="L871" s="21">
        <v>1000000</v>
      </c>
      <c r="M871" s="21">
        <v>1000000</v>
      </c>
      <c r="N871" s="21"/>
      <c r="O871" s="21"/>
      <c r="P871" s="21"/>
      <c r="Q871" s="21"/>
      <c r="R871" s="22">
        <v>2.1</v>
      </c>
      <c r="S871" s="22">
        <v>2.1</v>
      </c>
      <c r="T871" s="20" t="s">
        <v>4949</v>
      </c>
      <c r="U871" s="21">
        <v>1050</v>
      </c>
      <c r="V871" s="21"/>
      <c r="W871" s="34">
        <v>41229</v>
      </c>
      <c r="X871" s="34">
        <v>43374</v>
      </c>
      <c r="Y871" s="114" t="s">
        <v>13650</v>
      </c>
      <c r="Z871" s="70" t="s">
        <v>4927</v>
      </c>
      <c r="AA871" s="20" t="s">
        <v>4926</v>
      </c>
      <c r="AB871" s="109"/>
      <c r="AC871" s="31"/>
      <c r="AD871" s="22"/>
      <c r="AE871" s="19"/>
    </row>
    <row r="872" spans="2:31" x14ac:dyDescent="0.2">
      <c r="B872" s="14" t="s">
        <v>16467</v>
      </c>
      <c r="C872" s="33" t="s">
        <v>16466</v>
      </c>
      <c r="D872" s="16" t="s">
        <v>16459</v>
      </c>
      <c r="E872" s="103" t="s">
        <v>5057</v>
      </c>
      <c r="F872" s="18" t="s">
        <v>26</v>
      </c>
      <c r="G872" s="111" t="s">
        <v>26</v>
      </c>
      <c r="H872" s="102" t="s">
        <v>323</v>
      </c>
      <c r="I872" s="21">
        <v>1000000</v>
      </c>
      <c r="J872" s="71">
        <v>99.236000000000004</v>
      </c>
      <c r="K872" s="21">
        <v>992360</v>
      </c>
      <c r="L872" s="21">
        <v>1000000</v>
      </c>
      <c r="M872" s="21">
        <v>1000000</v>
      </c>
      <c r="N872" s="21"/>
      <c r="O872" s="21"/>
      <c r="P872" s="21"/>
      <c r="Q872" s="21"/>
      <c r="R872" s="22">
        <v>2.65</v>
      </c>
      <c r="S872" s="22">
        <v>2.65</v>
      </c>
      <c r="T872" s="20" t="s">
        <v>4949</v>
      </c>
      <c r="U872" s="21">
        <v>1325</v>
      </c>
      <c r="V872" s="21"/>
      <c r="W872" s="34">
        <v>41229</v>
      </c>
      <c r="X872" s="34">
        <v>44105</v>
      </c>
      <c r="Y872" s="114" t="s">
        <v>13650</v>
      </c>
      <c r="Z872" s="70" t="s">
        <v>4927</v>
      </c>
      <c r="AA872" s="20" t="s">
        <v>4926</v>
      </c>
      <c r="AB872" s="109"/>
      <c r="AC872" s="19"/>
      <c r="AD872" s="22"/>
      <c r="AE872" s="19"/>
    </row>
    <row r="873" spans="2:31" x14ac:dyDescent="0.2">
      <c r="B873" s="14" t="s">
        <v>16465</v>
      </c>
      <c r="C873" s="33" t="s">
        <v>16464</v>
      </c>
      <c r="D873" s="16" t="s">
        <v>16459</v>
      </c>
      <c r="E873" s="103" t="s">
        <v>26</v>
      </c>
      <c r="F873" s="18" t="s">
        <v>26</v>
      </c>
      <c r="G873" s="111" t="s">
        <v>26</v>
      </c>
      <c r="H873" s="102" t="s">
        <v>323</v>
      </c>
      <c r="I873" s="21">
        <v>1103950</v>
      </c>
      <c r="J873" s="71">
        <v>109.47799999999999</v>
      </c>
      <c r="K873" s="21">
        <v>1094780</v>
      </c>
      <c r="L873" s="21">
        <v>1000000</v>
      </c>
      <c r="M873" s="21">
        <v>1064587</v>
      </c>
      <c r="N873" s="21"/>
      <c r="O873" s="21">
        <v>-22836</v>
      </c>
      <c r="P873" s="21"/>
      <c r="Q873" s="21"/>
      <c r="R873" s="22">
        <v>5</v>
      </c>
      <c r="S873" s="22">
        <v>2.5499999999999998</v>
      </c>
      <c r="T873" s="20" t="s">
        <v>4949</v>
      </c>
      <c r="U873" s="21">
        <v>12500</v>
      </c>
      <c r="V873" s="21">
        <v>50000</v>
      </c>
      <c r="W873" s="34">
        <v>40605</v>
      </c>
      <c r="X873" s="34">
        <v>42278</v>
      </c>
      <c r="Y873" s="114" t="s">
        <v>13650</v>
      </c>
      <c r="Z873" s="70" t="s">
        <v>4927</v>
      </c>
      <c r="AA873" s="20" t="s">
        <v>4926</v>
      </c>
      <c r="AB873" s="109"/>
      <c r="AC873" s="19"/>
      <c r="AD873" s="22"/>
      <c r="AE873" s="31"/>
    </row>
    <row r="874" spans="2:31" x14ac:dyDescent="0.2">
      <c r="B874" s="14" t="s">
        <v>16463</v>
      </c>
      <c r="C874" s="33" t="s">
        <v>16462</v>
      </c>
      <c r="D874" s="16" t="s">
        <v>16459</v>
      </c>
      <c r="E874" s="103" t="s">
        <v>26</v>
      </c>
      <c r="F874" s="18" t="s">
        <v>26</v>
      </c>
      <c r="G874" s="111" t="s">
        <v>26</v>
      </c>
      <c r="H874" s="102" t="s">
        <v>323</v>
      </c>
      <c r="I874" s="21">
        <v>994302</v>
      </c>
      <c r="J874" s="71">
        <v>111.95</v>
      </c>
      <c r="K874" s="21">
        <v>1007550</v>
      </c>
      <c r="L874" s="21">
        <v>900000</v>
      </c>
      <c r="M874" s="21">
        <v>965646</v>
      </c>
      <c r="N874" s="21"/>
      <c r="O874" s="21">
        <v>-16639</v>
      </c>
      <c r="P874" s="21"/>
      <c r="Q874" s="21"/>
      <c r="R874" s="22">
        <v>5</v>
      </c>
      <c r="S874" s="22">
        <v>2.93</v>
      </c>
      <c r="T874" s="20" t="s">
        <v>4949</v>
      </c>
      <c r="U874" s="21">
        <v>11250</v>
      </c>
      <c r="V874" s="21">
        <v>45000</v>
      </c>
      <c r="W874" s="34">
        <v>40605</v>
      </c>
      <c r="X874" s="34">
        <v>42644</v>
      </c>
      <c r="Y874" s="114" t="s">
        <v>13650</v>
      </c>
      <c r="Z874" s="70" t="s">
        <v>4927</v>
      </c>
      <c r="AA874" s="20" t="s">
        <v>4926</v>
      </c>
      <c r="AB874" s="109"/>
      <c r="AC874" s="19"/>
      <c r="AD874" s="22"/>
      <c r="AE874" s="19"/>
    </row>
    <row r="875" spans="2:31" x14ac:dyDescent="0.2">
      <c r="B875" s="14" t="s">
        <v>16461</v>
      </c>
      <c r="C875" s="33" t="s">
        <v>16460</v>
      </c>
      <c r="D875" s="16" t="s">
        <v>16459</v>
      </c>
      <c r="E875" s="103" t="s">
        <v>26</v>
      </c>
      <c r="F875" s="18" t="s">
        <v>26</v>
      </c>
      <c r="G875" s="111" t="s">
        <v>26</v>
      </c>
      <c r="H875" s="102" t="s">
        <v>323</v>
      </c>
      <c r="I875" s="21">
        <v>1570095</v>
      </c>
      <c r="J875" s="71">
        <v>109.62</v>
      </c>
      <c r="K875" s="21">
        <v>1644300</v>
      </c>
      <c r="L875" s="21">
        <v>1500000</v>
      </c>
      <c r="M875" s="21">
        <v>1552450</v>
      </c>
      <c r="N875" s="21"/>
      <c r="O875" s="21">
        <v>-10249</v>
      </c>
      <c r="P875" s="21"/>
      <c r="Q875" s="21"/>
      <c r="R875" s="22">
        <v>4</v>
      </c>
      <c r="S875" s="22">
        <v>3.2</v>
      </c>
      <c r="T875" s="20" t="s">
        <v>4949</v>
      </c>
      <c r="U875" s="21">
        <v>15000</v>
      </c>
      <c r="V875" s="21">
        <v>60000</v>
      </c>
      <c r="W875" s="34">
        <v>40605</v>
      </c>
      <c r="X875" s="34">
        <v>43009</v>
      </c>
      <c r="Y875" s="114" t="s">
        <v>13650</v>
      </c>
      <c r="Z875" s="70" t="s">
        <v>4927</v>
      </c>
      <c r="AA875" s="20" t="s">
        <v>4926</v>
      </c>
      <c r="AB875" s="109"/>
      <c r="AC875" s="19"/>
      <c r="AD875" s="22"/>
      <c r="AE875" s="19"/>
    </row>
    <row r="876" spans="2:31" x14ac:dyDescent="0.2">
      <c r="B876" s="14" t="s">
        <v>16458</v>
      </c>
      <c r="C876" s="33" t="s">
        <v>16457</v>
      </c>
      <c r="D876" s="16" t="s">
        <v>16454</v>
      </c>
      <c r="E876" s="103" t="s">
        <v>26</v>
      </c>
      <c r="F876" s="18" t="s">
        <v>26</v>
      </c>
      <c r="G876" s="111" t="s">
        <v>26</v>
      </c>
      <c r="H876" s="102" t="s">
        <v>334</v>
      </c>
      <c r="I876" s="21">
        <v>604548</v>
      </c>
      <c r="J876" s="71">
        <v>102.352</v>
      </c>
      <c r="K876" s="21">
        <v>614112</v>
      </c>
      <c r="L876" s="21">
        <v>600000</v>
      </c>
      <c r="M876" s="21">
        <v>600738</v>
      </c>
      <c r="N876" s="21"/>
      <c r="O876" s="21">
        <v>-844</v>
      </c>
      <c r="P876" s="21"/>
      <c r="Q876" s="21"/>
      <c r="R876" s="22">
        <v>5</v>
      </c>
      <c r="S876" s="22">
        <v>4.83</v>
      </c>
      <c r="T876" s="20" t="s">
        <v>4949</v>
      </c>
      <c r="U876" s="21">
        <v>7500</v>
      </c>
      <c r="V876" s="21">
        <v>30000</v>
      </c>
      <c r="W876" s="34">
        <v>39661</v>
      </c>
      <c r="X876" s="34">
        <v>41548</v>
      </c>
      <c r="Y876" s="114" t="s">
        <v>13522</v>
      </c>
      <c r="Z876" s="70" t="s">
        <v>4927</v>
      </c>
      <c r="AA876" s="20" t="s">
        <v>4926</v>
      </c>
      <c r="AB876" s="109"/>
      <c r="AC876" s="19"/>
      <c r="AD876" s="22"/>
      <c r="AE876" s="19"/>
    </row>
    <row r="877" spans="2:31" x14ac:dyDescent="0.2">
      <c r="B877" s="14" t="s">
        <v>16456</v>
      </c>
      <c r="C877" s="33" t="s">
        <v>16455</v>
      </c>
      <c r="D877" s="16" t="s">
        <v>16454</v>
      </c>
      <c r="E877" s="103" t="s">
        <v>26</v>
      </c>
      <c r="F877" s="18" t="s">
        <v>26</v>
      </c>
      <c r="G877" s="111" t="s">
        <v>26</v>
      </c>
      <c r="H877" s="102" t="s">
        <v>334</v>
      </c>
      <c r="I877" s="21">
        <v>630000</v>
      </c>
      <c r="J877" s="71">
        <v>105.036</v>
      </c>
      <c r="K877" s="21">
        <v>661727</v>
      </c>
      <c r="L877" s="21">
        <v>630000</v>
      </c>
      <c r="M877" s="21">
        <v>630000</v>
      </c>
      <c r="N877" s="21"/>
      <c r="O877" s="21"/>
      <c r="P877" s="21"/>
      <c r="Q877" s="21"/>
      <c r="R877" s="22">
        <v>5</v>
      </c>
      <c r="S877" s="22">
        <v>5</v>
      </c>
      <c r="T877" s="20" t="s">
        <v>4949</v>
      </c>
      <c r="U877" s="21">
        <v>7875</v>
      </c>
      <c r="V877" s="21">
        <v>31500</v>
      </c>
      <c r="W877" s="34">
        <v>39661</v>
      </c>
      <c r="X877" s="34">
        <v>41913</v>
      </c>
      <c r="Y877" s="114" t="s">
        <v>13522</v>
      </c>
      <c r="Z877" s="70" t="s">
        <v>4927</v>
      </c>
      <c r="AA877" s="20" t="s">
        <v>4926</v>
      </c>
      <c r="AB877" s="109"/>
      <c r="AC877" s="19"/>
      <c r="AD877" s="22"/>
      <c r="AE877" s="19"/>
    </row>
    <row r="878" spans="2:31" x14ac:dyDescent="0.2">
      <c r="B878" s="14" t="s">
        <v>16453</v>
      </c>
      <c r="C878" s="33" t="s">
        <v>16452</v>
      </c>
      <c r="D878" s="16" t="s">
        <v>16451</v>
      </c>
      <c r="E878" s="103" t="s">
        <v>26</v>
      </c>
      <c r="F878" s="18" t="s">
        <v>26</v>
      </c>
      <c r="G878" s="111" t="s">
        <v>26</v>
      </c>
      <c r="H878" s="102" t="s">
        <v>323</v>
      </c>
      <c r="I878" s="21">
        <v>18593580</v>
      </c>
      <c r="J878" s="71">
        <v>106.526</v>
      </c>
      <c r="K878" s="21">
        <v>18109420</v>
      </c>
      <c r="L878" s="21">
        <v>17000000</v>
      </c>
      <c r="M878" s="21">
        <v>17575598</v>
      </c>
      <c r="N878" s="21"/>
      <c r="O878" s="21">
        <v>-365669</v>
      </c>
      <c r="P878" s="21"/>
      <c r="Q878" s="21"/>
      <c r="R878" s="22">
        <v>5</v>
      </c>
      <c r="S878" s="22">
        <v>2.61</v>
      </c>
      <c r="T878" s="20" t="s">
        <v>89</v>
      </c>
      <c r="U878" s="21">
        <v>37778</v>
      </c>
      <c r="V878" s="21">
        <v>850000</v>
      </c>
      <c r="W878" s="34">
        <v>40277</v>
      </c>
      <c r="X878" s="34">
        <v>41805</v>
      </c>
      <c r="Y878" s="114" t="s">
        <v>13650</v>
      </c>
      <c r="Z878" s="70" t="s">
        <v>4927</v>
      </c>
      <c r="AA878" s="20" t="s">
        <v>4926</v>
      </c>
      <c r="AB878" s="109"/>
      <c r="AC878" s="19"/>
      <c r="AD878" s="22"/>
      <c r="AE878" s="19"/>
    </row>
    <row r="879" spans="2:31" x14ac:dyDescent="0.2">
      <c r="B879" s="14" t="s">
        <v>16450</v>
      </c>
      <c r="C879" s="33" t="s">
        <v>16449</v>
      </c>
      <c r="D879" s="16" t="s">
        <v>16446</v>
      </c>
      <c r="E879" s="103" t="s">
        <v>26</v>
      </c>
      <c r="F879" s="18" t="s">
        <v>26</v>
      </c>
      <c r="G879" s="111" t="s">
        <v>26</v>
      </c>
      <c r="H879" s="102" t="s">
        <v>323</v>
      </c>
      <c r="I879" s="21">
        <v>1584870</v>
      </c>
      <c r="J879" s="71">
        <v>102.538</v>
      </c>
      <c r="K879" s="21">
        <v>1538070</v>
      </c>
      <c r="L879" s="21">
        <v>1500000</v>
      </c>
      <c r="M879" s="21">
        <v>1509254</v>
      </c>
      <c r="N879" s="21"/>
      <c r="O879" s="21">
        <v>-17934</v>
      </c>
      <c r="P879" s="21"/>
      <c r="Q879" s="21"/>
      <c r="R879" s="22">
        <v>5.5</v>
      </c>
      <c r="S879" s="22">
        <v>4.24</v>
      </c>
      <c r="T879" s="20" t="s">
        <v>85</v>
      </c>
      <c r="U879" s="21">
        <v>41250</v>
      </c>
      <c r="V879" s="21">
        <v>82500</v>
      </c>
      <c r="W879" s="34">
        <v>39598</v>
      </c>
      <c r="X879" s="34">
        <v>41456</v>
      </c>
      <c r="Y879" s="114" t="s">
        <v>16071</v>
      </c>
      <c r="Z879" s="70" t="s">
        <v>4927</v>
      </c>
      <c r="AA879" s="20" t="s">
        <v>4926</v>
      </c>
      <c r="AB879" s="109"/>
      <c r="AC879" s="19"/>
      <c r="AD879" s="22"/>
      <c r="AE879" s="19"/>
    </row>
    <row r="880" spans="2:31" x14ac:dyDescent="0.2">
      <c r="B880" s="14" t="s">
        <v>16448</v>
      </c>
      <c r="C880" s="33" t="s">
        <v>16447</v>
      </c>
      <c r="D880" s="16" t="s">
        <v>16446</v>
      </c>
      <c r="E880" s="103" t="s">
        <v>26</v>
      </c>
      <c r="F880" s="18" t="s">
        <v>26</v>
      </c>
      <c r="G880" s="111" t="s">
        <v>26</v>
      </c>
      <c r="H880" s="102" t="s">
        <v>323</v>
      </c>
      <c r="I880" s="21">
        <v>2290572</v>
      </c>
      <c r="J880" s="71">
        <v>107.07899999999999</v>
      </c>
      <c r="K880" s="21">
        <v>2312906</v>
      </c>
      <c r="L880" s="21">
        <v>2160000</v>
      </c>
      <c r="M880" s="21">
        <v>2195692</v>
      </c>
      <c r="N880" s="21"/>
      <c r="O880" s="21">
        <v>-22501</v>
      </c>
      <c r="P880" s="21"/>
      <c r="Q880" s="21"/>
      <c r="R880" s="22">
        <v>5.5</v>
      </c>
      <c r="S880" s="22">
        <v>4.3499999999999996</v>
      </c>
      <c r="T880" s="20" t="s">
        <v>85</v>
      </c>
      <c r="U880" s="21">
        <v>59400</v>
      </c>
      <c r="V880" s="21">
        <v>118800</v>
      </c>
      <c r="W880" s="34">
        <v>39598</v>
      </c>
      <c r="X880" s="34">
        <v>41821</v>
      </c>
      <c r="Y880" s="114" t="s">
        <v>16071</v>
      </c>
      <c r="Z880" s="70" t="s">
        <v>4927</v>
      </c>
      <c r="AA880" s="20" t="s">
        <v>4926</v>
      </c>
      <c r="AB880" s="109"/>
      <c r="AC880" s="19"/>
      <c r="AD880" s="22"/>
      <c r="AE880" s="19"/>
    </row>
    <row r="881" spans="2:31" x14ac:dyDescent="0.2">
      <c r="B881" s="14" t="s">
        <v>16445</v>
      </c>
      <c r="C881" s="33" t="s">
        <v>16444</v>
      </c>
      <c r="D881" s="16" t="s">
        <v>16441</v>
      </c>
      <c r="E881" s="103" t="s">
        <v>5057</v>
      </c>
      <c r="F881" s="18" t="s">
        <v>26</v>
      </c>
      <c r="G881" s="111" t="s">
        <v>26</v>
      </c>
      <c r="H881" s="102" t="s">
        <v>323</v>
      </c>
      <c r="I881" s="21">
        <v>1121002</v>
      </c>
      <c r="J881" s="71">
        <v>106.54</v>
      </c>
      <c r="K881" s="21">
        <v>1092035</v>
      </c>
      <c r="L881" s="21">
        <v>1025000</v>
      </c>
      <c r="M881" s="21">
        <v>1070062</v>
      </c>
      <c r="N881" s="21"/>
      <c r="O881" s="21">
        <v>-29256</v>
      </c>
      <c r="P881" s="21"/>
      <c r="Q881" s="21"/>
      <c r="R881" s="22">
        <v>5</v>
      </c>
      <c r="S881" s="22">
        <v>2.0099999999999998</v>
      </c>
      <c r="T881" s="20" t="s">
        <v>85</v>
      </c>
      <c r="U881" s="21">
        <v>25625</v>
      </c>
      <c r="V881" s="21">
        <v>51250</v>
      </c>
      <c r="W881" s="34">
        <v>40617</v>
      </c>
      <c r="X881" s="34">
        <v>41821</v>
      </c>
      <c r="Y881" s="114" t="s">
        <v>16071</v>
      </c>
      <c r="Z881" s="70" t="s">
        <v>4927</v>
      </c>
      <c r="AA881" s="20" t="s">
        <v>4926</v>
      </c>
      <c r="AB881" s="109"/>
      <c r="AC881" s="19"/>
      <c r="AD881" s="22"/>
      <c r="AE881" s="19"/>
    </row>
    <row r="882" spans="2:31" x14ac:dyDescent="0.2">
      <c r="B882" s="14" t="s">
        <v>16443</v>
      </c>
      <c r="C882" s="33" t="s">
        <v>16442</v>
      </c>
      <c r="D882" s="16" t="s">
        <v>16441</v>
      </c>
      <c r="E882" s="103" t="s">
        <v>5057</v>
      </c>
      <c r="F882" s="18" t="s">
        <v>26</v>
      </c>
      <c r="G882" s="111" t="s">
        <v>26</v>
      </c>
      <c r="H882" s="102" t="s">
        <v>323</v>
      </c>
      <c r="I882" s="21">
        <v>1100650</v>
      </c>
      <c r="J882" s="71">
        <v>110.47199999999999</v>
      </c>
      <c r="K882" s="21">
        <v>1104720</v>
      </c>
      <c r="L882" s="21">
        <v>1000000</v>
      </c>
      <c r="M882" s="21">
        <v>1060469</v>
      </c>
      <c r="N882" s="21"/>
      <c r="O882" s="21">
        <v>-23094</v>
      </c>
      <c r="P882" s="21"/>
      <c r="Q882" s="21"/>
      <c r="R882" s="22">
        <v>5</v>
      </c>
      <c r="S882" s="22">
        <v>2.4900000000000002</v>
      </c>
      <c r="T882" s="20" t="s">
        <v>85</v>
      </c>
      <c r="U882" s="21">
        <v>25000</v>
      </c>
      <c r="V882" s="21">
        <v>50000</v>
      </c>
      <c r="W882" s="34">
        <v>40617</v>
      </c>
      <c r="X882" s="34">
        <v>42186</v>
      </c>
      <c r="Y882" s="114" t="s">
        <v>16071</v>
      </c>
      <c r="Z882" s="70" t="s">
        <v>4927</v>
      </c>
      <c r="AA882" s="20" t="s">
        <v>4926</v>
      </c>
      <c r="AB882" s="109"/>
      <c r="AC882" s="19"/>
      <c r="AD882" s="22"/>
      <c r="AE882" s="19"/>
    </row>
    <row r="883" spans="2:31" x14ac:dyDescent="0.2">
      <c r="B883" s="14" t="s">
        <v>16440</v>
      </c>
      <c r="C883" s="33" t="s">
        <v>16439</v>
      </c>
      <c r="D883" s="16" t="s">
        <v>16438</v>
      </c>
      <c r="E883" s="103" t="s">
        <v>26</v>
      </c>
      <c r="F883" s="18" t="s">
        <v>26</v>
      </c>
      <c r="G883" s="111" t="s">
        <v>26</v>
      </c>
      <c r="H883" s="102" t="s">
        <v>323</v>
      </c>
      <c r="I883" s="21">
        <v>1396972</v>
      </c>
      <c r="J883" s="71">
        <v>101.956</v>
      </c>
      <c r="K883" s="21">
        <v>1437580</v>
      </c>
      <c r="L883" s="21">
        <v>1410000</v>
      </c>
      <c r="M883" s="21">
        <v>1409072</v>
      </c>
      <c r="N883" s="21"/>
      <c r="O883" s="21">
        <v>1739</v>
      </c>
      <c r="P883" s="21"/>
      <c r="Q883" s="21"/>
      <c r="R883" s="22">
        <v>4.125</v>
      </c>
      <c r="S883" s="22">
        <v>4.25</v>
      </c>
      <c r="T883" s="20" t="s">
        <v>85</v>
      </c>
      <c r="U883" s="21">
        <v>26819</v>
      </c>
      <c r="V883" s="21">
        <v>58163</v>
      </c>
      <c r="W883" s="34">
        <v>38196</v>
      </c>
      <c r="X883" s="34">
        <v>41470</v>
      </c>
      <c r="Y883" s="114" t="s">
        <v>16204</v>
      </c>
      <c r="Z883" s="70" t="s">
        <v>4927</v>
      </c>
      <c r="AA883" s="20" t="s">
        <v>4926</v>
      </c>
      <c r="AB883" s="109"/>
      <c r="AC883" s="19"/>
      <c r="AD883" s="22"/>
      <c r="AE883" s="19"/>
    </row>
    <row r="884" spans="2:31" x14ac:dyDescent="0.2">
      <c r="B884" s="14" t="s">
        <v>16437</v>
      </c>
      <c r="C884" s="33" t="s">
        <v>16436</v>
      </c>
      <c r="D884" s="16" t="s">
        <v>16433</v>
      </c>
      <c r="E884" s="103" t="s">
        <v>5057</v>
      </c>
      <c r="F884" s="18" t="s">
        <v>26</v>
      </c>
      <c r="G884" s="111" t="s">
        <v>26</v>
      </c>
      <c r="H884" s="102" t="s">
        <v>323</v>
      </c>
      <c r="I884" s="21">
        <v>26086500</v>
      </c>
      <c r="J884" s="71">
        <v>110.80500000000001</v>
      </c>
      <c r="K884" s="21">
        <v>27701250</v>
      </c>
      <c r="L884" s="21">
        <v>25000000</v>
      </c>
      <c r="M884" s="21">
        <v>26078887</v>
      </c>
      <c r="N884" s="21"/>
      <c r="O884" s="21">
        <v>-7613</v>
      </c>
      <c r="P884" s="21"/>
      <c r="Q884" s="21"/>
      <c r="R884" s="22">
        <v>4.9260000000000002</v>
      </c>
      <c r="S884" s="22">
        <v>4.6840000000000002</v>
      </c>
      <c r="T884" s="20" t="s">
        <v>4949</v>
      </c>
      <c r="U884" s="21">
        <v>307875</v>
      </c>
      <c r="V884" s="21">
        <v>1214396</v>
      </c>
      <c r="W884" s="34">
        <v>40931</v>
      </c>
      <c r="X884" s="34">
        <v>55427</v>
      </c>
      <c r="Y884" s="114" t="s">
        <v>16204</v>
      </c>
      <c r="Z884" s="70" t="s">
        <v>4927</v>
      </c>
      <c r="AA884" s="20" t="s">
        <v>4926</v>
      </c>
      <c r="AB884" s="109"/>
      <c r="AC884" s="19"/>
      <c r="AD884" s="22"/>
      <c r="AE884" s="19"/>
    </row>
    <row r="885" spans="2:31" x14ac:dyDescent="0.2">
      <c r="B885" s="14" t="s">
        <v>16435</v>
      </c>
      <c r="C885" s="33" t="s">
        <v>16434</v>
      </c>
      <c r="D885" s="16" t="s">
        <v>16433</v>
      </c>
      <c r="E885" s="103" t="s">
        <v>26</v>
      </c>
      <c r="F885" s="18" t="s">
        <v>26</v>
      </c>
      <c r="G885" s="111" t="s">
        <v>26</v>
      </c>
      <c r="H885" s="102" t="s">
        <v>323</v>
      </c>
      <c r="I885" s="21">
        <v>5726000</v>
      </c>
      <c r="J885" s="71">
        <v>117.73099999999999</v>
      </c>
      <c r="K885" s="21">
        <v>5886550</v>
      </c>
      <c r="L885" s="21">
        <v>5000000</v>
      </c>
      <c r="M885" s="21">
        <v>5614926</v>
      </c>
      <c r="N885" s="21"/>
      <c r="O885" s="21">
        <v>-95061</v>
      </c>
      <c r="P885" s="21"/>
      <c r="Q885" s="21"/>
      <c r="R885" s="22">
        <v>5</v>
      </c>
      <c r="S885" s="22">
        <v>2.69</v>
      </c>
      <c r="T885" s="20" t="s">
        <v>4949</v>
      </c>
      <c r="U885" s="21">
        <v>52778</v>
      </c>
      <c r="V885" s="21">
        <v>250000</v>
      </c>
      <c r="W885" s="34">
        <v>40842</v>
      </c>
      <c r="X885" s="34">
        <v>43388</v>
      </c>
      <c r="Y885" s="114" t="s">
        <v>16204</v>
      </c>
      <c r="Z885" s="70" t="s">
        <v>4927</v>
      </c>
      <c r="AA885" s="20" t="s">
        <v>4926</v>
      </c>
      <c r="AB885" s="109"/>
      <c r="AC885" s="31"/>
      <c r="AD885" s="22"/>
      <c r="AE885" s="19"/>
    </row>
    <row r="886" spans="2:31" x14ac:dyDescent="0.2">
      <c r="B886" s="14" t="s">
        <v>16432</v>
      </c>
      <c r="C886" s="33" t="s">
        <v>16431</v>
      </c>
      <c r="D886" s="16" t="s">
        <v>16430</v>
      </c>
      <c r="E886" s="103" t="s">
        <v>26</v>
      </c>
      <c r="F886" s="18" t="s">
        <v>26</v>
      </c>
      <c r="G886" s="111" t="s">
        <v>4412</v>
      </c>
      <c r="H886" s="102" t="s">
        <v>590</v>
      </c>
      <c r="I886" s="21">
        <v>7757750</v>
      </c>
      <c r="J886" s="71">
        <v>101.11799999999999</v>
      </c>
      <c r="K886" s="21">
        <v>7836645</v>
      </c>
      <c r="L886" s="21">
        <v>7750000</v>
      </c>
      <c r="M886" s="21">
        <v>7751422</v>
      </c>
      <c r="N886" s="21"/>
      <c r="O886" s="21">
        <v>-3844</v>
      </c>
      <c r="P886" s="21"/>
      <c r="Q886" s="21"/>
      <c r="R886" s="22">
        <v>5.65</v>
      </c>
      <c r="S886" s="22">
        <v>5.6379999999999999</v>
      </c>
      <c r="T886" s="20" t="s">
        <v>4965</v>
      </c>
      <c r="U886" s="21">
        <v>72979</v>
      </c>
      <c r="V886" s="21">
        <v>437875</v>
      </c>
      <c r="W886" s="34">
        <v>37579</v>
      </c>
      <c r="X886" s="34">
        <v>44896</v>
      </c>
      <c r="Y886" s="114" t="s">
        <v>13500</v>
      </c>
      <c r="Z886" s="70" t="s">
        <v>4927</v>
      </c>
      <c r="AA886" s="20" t="s">
        <v>4926</v>
      </c>
      <c r="AB886" s="109"/>
      <c r="AC886" s="28">
        <v>41773</v>
      </c>
      <c r="AD886" s="22">
        <v>100</v>
      </c>
      <c r="AE886" s="28">
        <v>41773</v>
      </c>
    </row>
    <row r="887" spans="2:31" x14ac:dyDescent="0.2">
      <c r="B887" s="14" t="s">
        <v>16429</v>
      </c>
      <c r="C887" s="33" t="s">
        <v>16428</v>
      </c>
      <c r="D887" s="16" t="s">
        <v>16421</v>
      </c>
      <c r="E887" s="103" t="s">
        <v>26</v>
      </c>
      <c r="F887" s="18" t="s">
        <v>26</v>
      </c>
      <c r="G887" s="111" t="s">
        <v>26</v>
      </c>
      <c r="H887" s="102" t="s">
        <v>323</v>
      </c>
      <c r="I887" s="21">
        <v>2185760</v>
      </c>
      <c r="J887" s="71">
        <v>113.822</v>
      </c>
      <c r="K887" s="21">
        <v>2276440</v>
      </c>
      <c r="L887" s="21">
        <v>2000000</v>
      </c>
      <c r="M887" s="21">
        <v>2110225</v>
      </c>
      <c r="N887" s="21"/>
      <c r="O887" s="21">
        <v>-27755</v>
      </c>
      <c r="P887" s="21"/>
      <c r="Q887" s="21"/>
      <c r="R887" s="22">
        <v>5</v>
      </c>
      <c r="S887" s="22">
        <v>3.42</v>
      </c>
      <c r="T887" s="20" t="s">
        <v>4949</v>
      </c>
      <c r="U887" s="21">
        <v>25000</v>
      </c>
      <c r="V887" s="21">
        <v>100000</v>
      </c>
      <c r="W887" s="34">
        <v>40192</v>
      </c>
      <c r="X887" s="34">
        <v>42644</v>
      </c>
      <c r="Y887" s="114" t="s">
        <v>13500</v>
      </c>
      <c r="Z887" s="70" t="s">
        <v>4927</v>
      </c>
      <c r="AA887" s="20" t="s">
        <v>4926</v>
      </c>
      <c r="AB887" s="109"/>
      <c r="AC887" s="19"/>
      <c r="AD887" s="22"/>
      <c r="AE887" s="19"/>
    </row>
    <row r="888" spans="2:31" x14ac:dyDescent="0.2">
      <c r="B888" s="14" t="s">
        <v>16427</v>
      </c>
      <c r="C888" s="33" t="s">
        <v>16426</v>
      </c>
      <c r="D888" s="16" t="s">
        <v>16421</v>
      </c>
      <c r="E888" s="103" t="s">
        <v>26</v>
      </c>
      <c r="F888" s="18" t="s">
        <v>26</v>
      </c>
      <c r="G888" s="111" t="s">
        <v>26</v>
      </c>
      <c r="H888" s="102" t="s">
        <v>323</v>
      </c>
      <c r="I888" s="21">
        <v>1628415</v>
      </c>
      <c r="J888" s="71">
        <v>116.458</v>
      </c>
      <c r="K888" s="21">
        <v>1746870</v>
      </c>
      <c r="L888" s="21">
        <v>1500000</v>
      </c>
      <c r="M888" s="21">
        <v>1584163</v>
      </c>
      <c r="N888" s="21"/>
      <c r="O888" s="21">
        <v>-16319</v>
      </c>
      <c r="P888" s="21"/>
      <c r="Q888" s="21"/>
      <c r="R888" s="22">
        <v>5</v>
      </c>
      <c r="S888" s="22">
        <v>3.7</v>
      </c>
      <c r="T888" s="20" t="s">
        <v>4949</v>
      </c>
      <c r="U888" s="21">
        <v>18750</v>
      </c>
      <c r="V888" s="21">
        <v>75000</v>
      </c>
      <c r="W888" s="34">
        <v>40192</v>
      </c>
      <c r="X888" s="34">
        <v>43009</v>
      </c>
      <c r="Y888" s="114" t="s">
        <v>13500</v>
      </c>
      <c r="Z888" s="70" t="s">
        <v>4927</v>
      </c>
      <c r="AA888" s="20" t="s">
        <v>4926</v>
      </c>
      <c r="AB888" s="109"/>
      <c r="AC888" s="19"/>
      <c r="AD888" s="22"/>
      <c r="AE888" s="19"/>
    </row>
    <row r="889" spans="2:31" x14ac:dyDescent="0.2">
      <c r="B889" s="14" t="s">
        <v>16425</v>
      </c>
      <c r="C889" s="33" t="s">
        <v>16424</v>
      </c>
      <c r="D889" s="16" t="s">
        <v>16421</v>
      </c>
      <c r="E889" s="103" t="s">
        <v>26</v>
      </c>
      <c r="F889" s="18" t="s">
        <v>26</v>
      </c>
      <c r="G889" s="111" t="s">
        <v>26</v>
      </c>
      <c r="H889" s="102" t="s">
        <v>323</v>
      </c>
      <c r="I889" s="21">
        <v>1268842</v>
      </c>
      <c r="J889" s="71">
        <v>119.002</v>
      </c>
      <c r="K889" s="21">
        <v>1404224</v>
      </c>
      <c r="L889" s="21">
        <v>1180000</v>
      </c>
      <c r="M889" s="21">
        <v>1242513</v>
      </c>
      <c r="N889" s="21"/>
      <c r="O889" s="21">
        <v>-9736</v>
      </c>
      <c r="P889" s="21"/>
      <c r="Q889" s="21"/>
      <c r="R889" s="22">
        <v>5</v>
      </c>
      <c r="S889" s="22">
        <v>3.96</v>
      </c>
      <c r="T889" s="20" t="s">
        <v>4949</v>
      </c>
      <c r="U889" s="21">
        <v>14750</v>
      </c>
      <c r="V889" s="21">
        <v>59000</v>
      </c>
      <c r="W889" s="34">
        <v>40192</v>
      </c>
      <c r="X889" s="34">
        <v>43374</v>
      </c>
      <c r="Y889" s="114" t="s">
        <v>13500</v>
      </c>
      <c r="Z889" s="70" t="s">
        <v>4927</v>
      </c>
      <c r="AA889" s="20" t="s">
        <v>4926</v>
      </c>
      <c r="AB889" s="109"/>
      <c r="AC889" s="19"/>
      <c r="AD889" s="22"/>
      <c r="AE889" s="19"/>
    </row>
    <row r="890" spans="2:31" x14ac:dyDescent="0.2">
      <c r="B890" s="14" t="s">
        <v>16423</v>
      </c>
      <c r="C890" s="33" t="s">
        <v>16422</v>
      </c>
      <c r="D890" s="16" t="s">
        <v>16421</v>
      </c>
      <c r="E890" s="103" t="s">
        <v>26</v>
      </c>
      <c r="F890" s="18" t="s">
        <v>26</v>
      </c>
      <c r="G890" s="111" t="s">
        <v>26</v>
      </c>
      <c r="H890" s="102" t="s">
        <v>323</v>
      </c>
      <c r="I890" s="21">
        <v>800115</v>
      </c>
      <c r="J890" s="71">
        <v>120.58</v>
      </c>
      <c r="K890" s="21">
        <v>904350</v>
      </c>
      <c r="L890" s="21">
        <v>750000</v>
      </c>
      <c r="M890" s="21">
        <v>787176</v>
      </c>
      <c r="N890" s="21"/>
      <c r="O890" s="21">
        <v>-4787</v>
      </c>
      <c r="P890" s="21"/>
      <c r="Q890" s="21"/>
      <c r="R890" s="22">
        <v>5</v>
      </c>
      <c r="S890" s="22">
        <v>4.1500000000000004</v>
      </c>
      <c r="T890" s="20" t="s">
        <v>4949</v>
      </c>
      <c r="U890" s="21">
        <v>9375</v>
      </c>
      <c r="V890" s="21">
        <v>37500</v>
      </c>
      <c r="W890" s="34">
        <v>40192</v>
      </c>
      <c r="X890" s="34">
        <v>43739</v>
      </c>
      <c r="Y890" s="114" t="s">
        <v>13500</v>
      </c>
      <c r="Z890" s="70" t="s">
        <v>4927</v>
      </c>
      <c r="AA890" s="20" t="s">
        <v>4926</v>
      </c>
      <c r="AB890" s="109"/>
      <c r="AC890" s="19"/>
      <c r="AD890" s="22"/>
      <c r="AE890" s="19"/>
    </row>
    <row r="891" spans="2:31" x14ac:dyDescent="0.2">
      <c r="B891" s="14" t="s">
        <v>16420</v>
      </c>
      <c r="C891" s="33" t="s">
        <v>16419</v>
      </c>
      <c r="D891" s="16" t="s">
        <v>16418</v>
      </c>
      <c r="E891" s="103" t="s">
        <v>5057</v>
      </c>
      <c r="F891" s="18" t="s">
        <v>26</v>
      </c>
      <c r="G891" s="111" t="s">
        <v>26</v>
      </c>
      <c r="H891" s="102" t="s">
        <v>323</v>
      </c>
      <c r="I891" s="21">
        <v>10000000</v>
      </c>
      <c r="J891" s="71">
        <v>99.27</v>
      </c>
      <c r="K891" s="21">
        <v>9927000</v>
      </c>
      <c r="L891" s="21">
        <v>10000000</v>
      </c>
      <c r="M891" s="21">
        <v>10000000</v>
      </c>
      <c r="N891" s="21"/>
      <c r="O891" s="21"/>
      <c r="P891" s="21"/>
      <c r="Q891" s="21"/>
      <c r="R891" s="22">
        <v>3.6749999999999998</v>
      </c>
      <c r="S891" s="22">
        <v>3.6749999999999998</v>
      </c>
      <c r="T891" s="20" t="s">
        <v>4985</v>
      </c>
      <c r="U891" s="21">
        <v>122500</v>
      </c>
      <c r="V891" s="21">
        <v>37771</v>
      </c>
      <c r="W891" s="34">
        <v>41109</v>
      </c>
      <c r="X891" s="34">
        <v>52110</v>
      </c>
      <c r="Y891" s="114" t="s">
        <v>13526</v>
      </c>
      <c r="Z891" s="70" t="s">
        <v>4927</v>
      </c>
      <c r="AA891" s="20" t="s">
        <v>4926</v>
      </c>
      <c r="AB891" s="109"/>
      <c r="AC891" s="19"/>
      <c r="AD891" s="22"/>
      <c r="AE891" s="19"/>
    </row>
    <row r="892" spans="2:31" x14ac:dyDescent="0.2">
      <c r="B892" s="14" t="s">
        <v>16417</v>
      </c>
      <c r="C892" s="33" t="s">
        <v>16416</v>
      </c>
      <c r="D892" s="16" t="s">
        <v>16409</v>
      </c>
      <c r="E892" s="103" t="s">
        <v>26</v>
      </c>
      <c r="F892" s="18" t="s">
        <v>26</v>
      </c>
      <c r="G892" s="111" t="s">
        <v>26</v>
      </c>
      <c r="H892" s="102" t="s">
        <v>323</v>
      </c>
      <c r="I892" s="21">
        <v>1376088</v>
      </c>
      <c r="J892" s="71">
        <v>116.509</v>
      </c>
      <c r="K892" s="21">
        <v>1456363</v>
      </c>
      <c r="L892" s="21">
        <v>1250000</v>
      </c>
      <c r="M892" s="21">
        <v>1352458</v>
      </c>
      <c r="N892" s="21"/>
      <c r="O892" s="21">
        <v>-17956</v>
      </c>
      <c r="P892" s="21"/>
      <c r="Q892" s="21"/>
      <c r="R892" s="22">
        <v>5</v>
      </c>
      <c r="S892" s="22">
        <v>3.31</v>
      </c>
      <c r="T892" s="20" t="s">
        <v>4965</v>
      </c>
      <c r="U892" s="21">
        <v>10417</v>
      </c>
      <c r="V892" s="21">
        <v>62500</v>
      </c>
      <c r="W892" s="34">
        <v>40760</v>
      </c>
      <c r="X892" s="34">
        <v>43221</v>
      </c>
      <c r="Y892" s="114" t="s">
        <v>13646</v>
      </c>
      <c r="Z892" s="70" t="s">
        <v>4927</v>
      </c>
      <c r="AA892" s="20" t="s">
        <v>4926</v>
      </c>
      <c r="AB892" s="109"/>
      <c r="AC892" s="19"/>
      <c r="AD892" s="22"/>
      <c r="AE892" s="19"/>
    </row>
    <row r="893" spans="2:31" x14ac:dyDescent="0.2">
      <c r="B893" s="14" t="s">
        <v>16415</v>
      </c>
      <c r="C893" s="33" t="s">
        <v>16414</v>
      </c>
      <c r="D893" s="16" t="s">
        <v>16409</v>
      </c>
      <c r="E893" s="103" t="s">
        <v>26</v>
      </c>
      <c r="F893" s="18" t="s">
        <v>26</v>
      </c>
      <c r="G893" s="111" t="s">
        <v>26</v>
      </c>
      <c r="H893" s="102" t="s">
        <v>323</v>
      </c>
      <c r="I893" s="21">
        <v>1866829</v>
      </c>
      <c r="J893" s="71">
        <v>117.673</v>
      </c>
      <c r="K893" s="21">
        <v>2018092</v>
      </c>
      <c r="L893" s="21">
        <v>1715000</v>
      </c>
      <c r="M893" s="21">
        <v>1842797</v>
      </c>
      <c r="N893" s="21"/>
      <c r="O893" s="21">
        <v>-18260</v>
      </c>
      <c r="P893" s="21"/>
      <c r="Q893" s="21"/>
      <c r="R893" s="22">
        <v>5</v>
      </c>
      <c r="S893" s="22">
        <v>3.67</v>
      </c>
      <c r="T893" s="20" t="s">
        <v>4965</v>
      </c>
      <c r="U893" s="21">
        <v>14292</v>
      </c>
      <c r="V893" s="21">
        <v>85750</v>
      </c>
      <c r="W893" s="34">
        <v>40760</v>
      </c>
      <c r="X893" s="34">
        <v>43586</v>
      </c>
      <c r="Y893" s="114" t="s">
        <v>13646</v>
      </c>
      <c r="Z893" s="70" t="s">
        <v>4927</v>
      </c>
      <c r="AA893" s="20" t="s">
        <v>4926</v>
      </c>
      <c r="AB893" s="109"/>
      <c r="AC893" s="19"/>
      <c r="AD893" s="22"/>
      <c r="AE893" s="19"/>
    </row>
    <row r="894" spans="2:31" x14ac:dyDescent="0.2">
      <c r="B894" s="14" t="s">
        <v>16413</v>
      </c>
      <c r="C894" s="33" t="s">
        <v>16412</v>
      </c>
      <c r="D894" s="16" t="s">
        <v>16409</v>
      </c>
      <c r="E894" s="103" t="s">
        <v>26</v>
      </c>
      <c r="F894" s="18" t="s">
        <v>26</v>
      </c>
      <c r="G894" s="111" t="s">
        <v>26</v>
      </c>
      <c r="H894" s="102" t="s">
        <v>323</v>
      </c>
      <c r="I894" s="21">
        <v>2419088</v>
      </c>
      <c r="J894" s="71">
        <v>117.881</v>
      </c>
      <c r="K894" s="21">
        <v>2652323</v>
      </c>
      <c r="L894" s="21">
        <v>2250000</v>
      </c>
      <c r="M894" s="21">
        <v>2396149</v>
      </c>
      <c r="N894" s="21"/>
      <c r="O894" s="21">
        <v>-17424</v>
      </c>
      <c r="P894" s="21"/>
      <c r="Q894" s="21"/>
      <c r="R894" s="22">
        <v>5</v>
      </c>
      <c r="S894" s="22">
        <v>3.97</v>
      </c>
      <c r="T894" s="20" t="s">
        <v>4965</v>
      </c>
      <c r="U894" s="21">
        <v>18750</v>
      </c>
      <c r="V894" s="21">
        <v>112500</v>
      </c>
      <c r="W894" s="34">
        <v>40760</v>
      </c>
      <c r="X894" s="34">
        <v>43952</v>
      </c>
      <c r="Y894" s="114" t="s">
        <v>13646</v>
      </c>
      <c r="Z894" s="70" t="s">
        <v>4927</v>
      </c>
      <c r="AA894" s="20" t="s">
        <v>4926</v>
      </c>
      <c r="AB894" s="109"/>
      <c r="AC894" s="19"/>
      <c r="AD894" s="22"/>
      <c r="AE894" s="19"/>
    </row>
    <row r="895" spans="2:31" x14ac:dyDescent="0.2">
      <c r="B895" s="14" t="s">
        <v>16411</v>
      </c>
      <c r="C895" s="33" t="s">
        <v>16410</v>
      </c>
      <c r="D895" s="16" t="s">
        <v>16409</v>
      </c>
      <c r="E895" s="103" t="s">
        <v>26</v>
      </c>
      <c r="F895" s="18" t="s">
        <v>26</v>
      </c>
      <c r="G895" s="111" t="s">
        <v>26</v>
      </c>
      <c r="H895" s="102" t="s">
        <v>323</v>
      </c>
      <c r="I895" s="21">
        <v>2405115</v>
      </c>
      <c r="J895" s="71">
        <v>119.261</v>
      </c>
      <c r="K895" s="21">
        <v>2683373</v>
      </c>
      <c r="L895" s="21">
        <v>2250000</v>
      </c>
      <c r="M895" s="21">
        <v>2386787</v>
      </c>
      <c r="N895" s="21"/>
      <c r="O895" s="21">
        <v>-13915</v>
      </c>
      <c r="P895" s="21"/>
      <c r="Q895" s="21"/>
      <c r="R895" s="22">
        <v>5</v>
      </c>
      <c r="S895" s="22">
        <v>4.13</v>
      </c>
      <c r="T895" s="20" t="s">
        <v>4965</v>
      </c>
      <c r="U895" s="21">
        <v>18750</v>
      </c>
      <c r="V895" s="21">
        <v>112500</v>
      </c>
      <c r="W895" s="34">
        <v>40760</v>
      </c>
      <c r="X895" s="34">
        <v>44317</v>
      </c>
      <c r="Y895" s="114" t="s">
        <v>13646</v>
      </c>
      <c r="Z895" s="70" t="s">
        <v>4927</v>
      </c>
      <c r="AA895" s="20" t="s">
        <v>4926</v>
      </c>
      <c r="AB895" s="109"/>
      <c r="AC895" s="19"/>
      <c r="AD895" s="22"/>
      <c r="AE895" s="19"/>
    </row>
    <row r="896" spans="2:31" x14ac:dyDescent="0.2">
      <c r="B896" s="14" t="s">
        <v>16408</v>
      </c>
      <c r="C896" s="33" t="s">
        <v>16407</v>
      </c>
      <c r="D896" s="16" t="s">
        <v>16406</v>
      </c>
      <c r="E896" s="103" t="s">
        <v>26</v>
      </c>
      <c r="F896" s="18" t="s">
        <v>26</v>
      </c>
      <c r="G896" s="111" t="s">
        <v>4412</v>
      </c>
      <c r="H896" s="102" t="s">
        <v>323</v>
      </c>
      <c r="I896" s="21">
        <v>9697700</v>
      </c>
      <c r="J896" s="71">
        <v>102.33799999999999</v>
      </c>
      <c r="K896" s="21">
        <v>10233800</v>
      </c>
      <c r="L896" s="21">
        <v>10000000</v>
      </c>
      <c r="M896" s="21">
        <v>9980602</v>
      </c>
      <c r="N896" s="21"/>
      <c r="O896" s="21">
        <v>238727</v>
      </c>
      <c r="P896" s="21"/>
      <c r="Q896" s="21"/>
      <c r="R896" s="22">
        <v>5</v>
      </c>
      <c r="S896" s="22">
        <v>5.3979999999999997</v>
      </c>
      <c r="T896" s="20" t="s">
        <v>85</v>
      </c>
      <c r="U896" s="21">
        <v>250000</v>
      </c>
      <c r="V896" s="21">
        <v>500000</v>
      </c>
      <c r="W896" s="34">
        <v>37832</v>
      </c>
      <c r="X896" s="34">
        <v>48761</v>
      </c>
      <c r="Y896" s="114" t="s">
        <v>13492</v>
      </c>
      <c r="Z896" s="70" t="s">
        <v>4927</v>
      </c>
      <c r="AA896" s="20" t="s">
        <v>4926</v>
      </c>
      <c r="AB896" s="109"/>
      <c r="AC896" s="28">
        <v>41456</v>
      </c>
      <c r="AD896" s="22">
        <v>100</v>
      </c>
      <c r="AE896" s="28">
        <v>41456</v>
      </c>
    </row>
    <row r="897" spans="2:31" x14ac:dyDescent="0.2">
      <c r="B897" s="14" t="s">
        <v>16405</v>
      </c>
      <c r="C897" s="33" t="s">
        <v>16404</v>
      </c>
      <c r="D897" s="16" t="s">
        <v>16393</v>
      </c>
      <c r="E897" s="103" t="s">
        <v>26</v>
      </c>
      <c r="F897" s="18" t="s">
        <v>26</v>
      </c>
      <c r="G897" s="111" t="s">
        <v>26</v>
      </c>
      <c r="H897" s="102" t="s">
        <v>323</v>
      </c>
      <c r="I897" s="21">
        <v>5353250</v>
      </c>
      <c r="J897" s="71">
        <v>116.955</v>
      </c>
      <c r="K897" s="21">
        <v>5847750</v>
      </c>
      <c r="L897" s="21">
        <v>5000000</v>
      </c>
      <c r="M897" s="21">
        <v>5264870</v>
      </c>
      <c r="N897" s="21"/>
      <c r="O897" s="21">
        <v>-36962</v>
      </c>
      <c r="P897" s="21"/>
      <c r="Q897" s="21"/>
      <c r="R897" s="22">
        <v>5</v>
      </c>
      <c r="S897" s="22">
        <v>4.01</v>
      </c>
      <c r="T897" s="20" t="s">
        <v>118</v>
      </c>
      <c r="U897" s="21">
        <v>104167</v>
      </c>
      <c r="V897" s="21">
        <v>250000</v>
      </c>
      <c r="W897" s="34">
        <v>40375</v>
      </c>
      <c r="X897" s="34">
        <v>43497</v>
      </c>
      <c r="Y897" s="114" t="s">
        <v>13492</v>
      </c>
      <c r="Z897" s="70" t="s">
        <v>4927</v>
      </c>
      <c r="AA897" s="20" t="s">
        <v>4926</v>
      </c>
      <c r="AB897" s="109"/>
      <c r="AC897" s="31"/>
      <c r="AD897" s="22"/>
      <c r="AE897" s="19"/>
    </row>
    <row r="898" spans="2:31" x14ac:dyDescent="0.2">
      <c r="B898" s="14" t="s">
        <v>16403</v>
      </c>
      <c r="C898" s="33" t="s">
        <v>16402</v>
      </c>
      <c r="D898" s="16" t="s">
        <v>16393</v>
      </c>
      <c r="E898" s="103" t="s">
        <v>5057</v>
      </c>
      <c r="F898" s="18" t="s">
        <v>26</v>
      </c>
      <c r="G898" s="111" t="s">
        <v>26</v>
      </c>
      <c r="H898" s="102" t="s">
        <v>323</v>
      </c>
      <c r="I898" s="21">
        <v>3725000</v>
      </c>
      <c r="J898" s="71">
        <v>101.31699999999999</v>
      </c>
      <c r="K898" s="21">
        <v>3774058</v>
      </c>
      <c r="L898" s="21">
        <v>3725000</v>
      </c>
      <c r="M898" s="21">
        <v>3725000</v>
      </c>
      <c r="N898" s="21"/>
      <c r="O898" s="21"/>
      <c r="P898" s="21"/>
      <c r="Q898" s="21"/>
      <c r="R898" s="22">
        <v>1.464</v>
      </c>
      <c r="S898" s="22">
        <v>1.464</v>
      </c>
      <c r="T898" s="20" t="s">
        <v>4965</v>
      </c>
      <c r="U898" s="21">
        <v>9089</v>
      </c>
      <c r="V898" s="21">
        <v>34387</v>
      </c>
      <c r="W898" s="34">
        <v>40962</v>
      </c>
      <c r="X898" s="34">
        <v>42309</v>
      </c>
      <c r="Y898" s="114" t="s">
        <v>13492</v>
      </c>
      <c r="Z898" s="70" t="s">
        <v>4927</v>
      </c>
      <c r="AA898" s="20" t="s">
        <v>4926</v>
      </c>
      <c r="AB898" s="109"/>
      <c r="AC898" s="19"/>
      <c r="AD898" s="22"/>
      <c r="AE898" s="19"/>
    </row>
    <row r="899" spans="2:31" x14ac:dyDescent="0.2">
      <c r="B899" s="14" t="s">
        <v>16401</v>
      </c>
      <c r="C899" s="33" t="s">
        <v>16400</v>
      </c>
      <c r="D899" s="16" t="s">
        <v>16393</v>
      </c>
      <c r="E899" s="103" t="s">
        <v>5057</v>
      </c>
      <c r="F899" s="18" t="s">
        <v>26</v>
      </c>
      <c r="G899" s="111" t="s">
        <v>26</v>
      </c>
      <c r="H899" s="102" t="s">
        <v>323</v>
      </c>
      <c r="I899" s="21">
        <v>3750000</v>
      </c>
      <c r="J899" s="71">
        <v>101.98099999999999</v>
      </c>
      <c r="K899" s="21">
        <v>3824288</v>
      </c>
      <c r="L899" s="21">
        <v>3750000</v>
      </c>
      <c r="M899" s="21">
        <v>3750000</v>
      </c>
      <c r="N899" s="21"/>
      <c r="O899" s="21"/>
      <c r="P899" s="21"/>
      <c r="Q899" s="21"/>
      <c r="R899" s="22">
        <v>1.762</v>
      </c>
      <c r="S899" s="22">
        <v>1.762</v>
      </c>
      <c r="T899" s="20" t="s">
        <v>4965</v>
      </c>
      <c r="U899" s="21">
        <v>11013</v>
      </c>
      <c r="V899" s="21">
        <v>41664</v>
      </c>
      <c r="W899" s="34">
        <v>40962</v>
      </c>
      <c r="X899" s="34">
        <v>42675</v>
      </c>
      <c r="Y899" s="114" t="s">
        <v>13492</v>
      </c>
      <c r="Z899" s="70" t="s">
        <v>4927</v>
      </c>
      <c r="AA899" s="20" t="s">
        <v>4926</v>
      </c>
      <c r="AB899" s="109"/>
      <c r="AC899" s="19"/>
      <c r="AD899" s="22"/>
      <c r="AE899" s="19"/>
    </row>
    <row r="900" spans="2:31" x14ac:dyDescent="0.2">
      <c r="B900" s="14" t="s">
        <v>16399</v>
      </c>
      <c r="C900" s="33" t="s">
        <v>16398</v>
      </c>
      <c r="D900" s="16" t="s">
        <v>16393</v>
      </c>
      <c r="E900" s="103" t="s">
        <v>5057</v>
      </c>
      <c r="F900" s="18" t="s">
        <v>26</v>
      </c>
      <c r="G900" s="111" t="s">
        <v>26</v>
      </c>
      <c r="H900" s="102" t="s">
        <v>323</v>
      </c>
      <c r="I900" s="21">
        <v>3259875</v>
      </c>
      <c r="J900" s="71">
        <v>110.92</v>
      </c>
      <c r="K900" s="21">
        <v>3255502</v>
      </c>
      <c r="L900" s="21">
        <v>2935000</v>
      </c>
      <c r="M900" s="21">
        <v>3213719</v>
      </c>
      <c r="N900" s="21"/>
      <c r="O900" s="21">
        <v>-46156</v>
      </c>
      <c r="P900" s="21"/>
      <c r="Q900" s="21"/>
      <c r="R900" s="22">
        <v>4</v>
      </c>
      <c r="S900" s="22">
        <v>1.831</v>
      </c>
      <c r="T900" s="20" t="s">
        <v>118</v>
      </c>
      <c r="U900" s="21">
        <v>48917</v>
      </c>
      <c r="V900" s="21">
        <v>44677</v>
      </c>
      <c r="W900" s="34">
        <v>40962</v>
      </c>
      <c r="X900" s="34">
        <v>42948</v>
      </c>
      <c r="Y900" s="114" t="s">
        <v>13492</v>
      </c>
      <c r="Z900" s="70" t="s">
        <v>4927</v>
      </c>
      <c r="AA900" s="20" t="s">
        <v>4926</v>
      </c>
      <c r="AB900" s="109"/>
      <c r="AC900" s="19"/>
      <c r="AD900" s="22"/>
      <c r="AE900" s="19"/>
    </row>
    <row r="901" spans="2:31" x14ac:dyDescent="0.2">
      <c r="B901" s="14" t="s">
        <v>16397</v>
      </c>
      <c r="C901" s="33" t="s">
        <v>16396</v>
      </c>
      <c r="D901" s="16" t="s">
        <v>16393</v>
      </c>
      <c r="E901" s="103" t="s">
        <v>5057</v>
      </c>
      <c r="F901" s="18" t="s">
        <v>26</v>
      </c>
      <c r="G901" s="111" t="s">
        <v>26</v>
      </c>
      <c r="H901" s="102" t="s">
        <v>323</v>
      </c>
      <c r="I901" s="21">
        <v>6232189</v>
      </c>
      <c r="J901" s="71">
        <v>106.01</v>
      </c>
      <c r="K901" s="21">
        <v>6296994</v>
      </c>
      <c r="L901" s="21">
        <v>5940000</v>
      </c>
      <c r="M901" s="21">
        <v>6197789</v>
      </c>
      <c r="N901" s="21"/>
      <c r="O901" s="21">
        <v>-34399</v>
      </c>
      <c r="P901" s="21"/>
      <c r="Q901" s="21"/>
      <c r="R901" s="22">
        <v>3</v>
      </c>
      <c r="S901" s="22">
        <v>2.1709999999999998</v>
      </c>
      <c r="T901" s="20" t="s">
        <v>118</v>
      </c>
      <c r="U901" s="21">
        <v>74250</v>
      </c>
      <c r="V901" s="21">
        <v>67815</v>
      </c>
      <c r="W901" s="34">
        <v>40962</v>
      </c>
      <c r="X901" s="34">
        <v>43313</v>
      </c>
      <c r="Y901" s="114" t="s">
        <v>13492</v>
      </c>
      <c r="Z901" s="70" t="s">
        <v>4927</v>
      </c>
      <c r="AA901" s="20" t="s">
        <v>4926</v>
      </c>
      <c r="AB901" s="109"/>
      <c r="AC901" s="19"/>
      <c r="AD901" s="22"/>
      <c r="AE901" s="19"/>
    </row>
    <row r="902" spans="2:31" x14ac:dyDescent="0.2">
      <c r="B902" s="14" t="s">
        <v>16395</v>
      </c>
      <c r="C902" s="33" t="s">
        <v>16394</v>
      </c>
      <c r="D902" s="16" t="s">
        <v>16393</v>
      </c>
      <c r="E902" s="103" t="s">
        <v>5057</v>
      </c>
      <c r="F902" s="18" t="s">
        <v>26</v>
      </c>
      <c r="G902" s="111" t="s">
        <v>26</v>
      </c>
      <c r="H902" s="102" t="s">
        <v>323</v>
      </c>
      <c r="I902" s="21">
        <v>3669360</v>
      </c>
      <c r="J902" s="71">
        <v>111.48</v>
      </c>
      <c r="K902" s="21">
        <v>3712284</v>
      </c>
      <c r="L902" s="21">
        <v>3330000</v>
      </c>
      <c r="M902" s="21">
        <v>3635561</v>
      </c>
      <c r="N902" s="21"/>
      <c r="O902" s="21">
        <v>-33799</v>
      </c>
      <c r="P902" s="21"/>
      <c r="Q902" s="21"/>
      <c r="R902" s="22">
        <v>4</v>
      </c>
      <c r="S902" s="22">
        <v>2.4809999999999999</v>
      </c>
      <c r="T902" s="20" t="s">
        <v>118</v>
      </c>
      <c r="U902" s="21">
        <v>55500</v>
      </c>
      <c r="V902" s="21">
        <v>50690</v>
      </c>
      <c r="W902" s="34">
        <v>40962</v>
      </c>
      <c r="X902" s="34">
        <v>43678</v>
      </c>
      <c r="Y902" s="114" t="s">
        <v>13492</v>
      </c>
      <c r="Z902" s="70" t="s">
        <v>4927</v>
      </c>
      <c r="AA902" s="20" t="s">
        <v>4926</v>
      </c>
      <c r="AB902" s="109"/>
      <c r="AC902" s="19"/>
      <c r="AD902" s="22"/>
      <c r="AE902" s="19"/>
    </row>
    <row r="903" spans="2:31" x14ac:dyDescent="0.2">
      <c r="B903" s="14" t="s">
        <v>16392</v>
      </c>
      <c r="C903" s="33" t="s">
        <v>16391</v>
      </c>
      <c r="D903" s="16" t="s">
        <v>16390</v>
      </c>
      <c r="E903" s="103" t="s">
        <v>9980</v>
      </c>
      <c r="F903" s="18" t="s">
        <v>26</v>
      </c>
      <c r="G903" s="111" t="s">
        <v>26</v>
      </c>
      <c r="H903" s="102" t="s">
        <v>334</v>
      </c>
      <c r="I903" s="21">
        <v>1156120</v>
      </c>
      <c r="J903" s="71">
        <v>105.712</v>
      </c>
      <c r="K903" s="21">
        <v>1057120</v>
      </c>
      <c r="L903" s="21">
        <v>1000000</v>
      </c>
      <c r="M903" s="21">
        <v>1045039</v>
      </c>
      <c r="N903" s="21"/>
      <c r="O903" s="21">
        <v>-14046</v>
      </c>
      <c r="P903" s="21"/>
      <c r="Q903" s="21"/>
      <c r="R903" s="22">
        <v>5.5</v>
      </c>
      <c r="S903" s="22">
        <v>3.6</v>
      </c>
      <c r="T903" s="20" t="s">
        <v>85</v>
      </c>
      <c r="U903" s="21">
        <v>27500</v>
      </c>
      <c r="V903" s="21">
        <v>55000</v>
      </c>
      <c r="W903" s="34">
        <v>38590</v>
      </c>
      <c r="X903" s="34">
        <v>42186</v>
      </c>
      <c r="Y903" s="114" t="s">
        <v>16389</v>
      </c>
      <c r="Z903" s="70" t="s">
        <v>4927</v>
      </c>
      <c r="AA903" s="20" t="s">
        <v>4926</v>
      </c>
      <c r="AB903" s="109"/>
      <c r="AC903" s="19"/>
      <c r="AD903" s="22"/>
      <c r="AE903" s="19"/>
    </row>
    <row r="904" spans="2:31" x14ac:dyDescent="0.2">
      <c r="B904" s="14" t="s">
        <v>16388</v>
      </c>
      <c r="C904" s="33" t="s">
        <v>16387</v>
      </c>
      <c r="D904" s="16" t="s">
        <v>16386</v>
      </c>
      <c r="E904" s="103" t="s">
        <v>26</v>
      </c>
      <c r="F904" s="18" t="s">
        <v>26</v>
      </c>
      <c r="G904" s="111" t="s">
        <v>4412</v>
      </c>
      <c r="H904" s="102" t="s">
        <v>334</v>
      </c>
      <c r="I904" s="21">
        <v>11413750</v>
      </c>
      <c r="J904" s="71">
        <v>100.575</v>
      </c>
      <c r="K904" s="21">
        <v>11566125</v>
      </c>
      <c r="L904" s="21">
        <v>11500000</v>
      </c>
      <c r="M904" s="21">
        <v>11496632</v>
      </c>
      <c r="N904" s="21"/>
      <c r="O904" s="21">
        <v>20760</v>
      </c>
      <c r="P904" s="21"/>
      <c r="Q904" s="21"/>
      <c r="R904" s="22">
        <v>5.25</v>
      </c>
      <c r="S904" s="22">
        <v>5.4349999999999996</v>
      </c>
      <c r="T904" s="20" t="s">
        <v>4985</v>
      </c>
      <c r="U904" s="21">
        <v>201250</v>
      </c>
      <c r="V904" s="21">
        <v>603750</v>
      </c>
      <c r="W904" s="34">
        <v>39645</v>
      </c>
      <c r="X904" s="34">
        <v>50345</v>
      </c>
      <c r="Y904" s="114" t="s">
        <v>16385</v>
      </c>
      <c r="Z904" s="70" t="s">
        <v>4927</v>
      </c>
      <c r="AA904" s="20" t="s">
        <v>4926</v>
      </c>
      <c r="AB904" s="109"/>
      <c r="AC904" s="28">
        <v>41334</v>
      </c>
      <c r="AD904" s="22">
        <v>100</v>
      </c>
      <c r="AE904" s="28">
        <v>41334</v>
      </c>
    </row>
    <row r="905" spans="2:31" x14ac:dyDescent="0.2">
      <c r="B905" s="14" t="s">
        <v>16384</v>
      </c>
      <c r="C905" s="33" t="s">
        <v>16383</v>
      </c>
      <c r="D905" s="16" t="s">
        <v>16382</v>
      </c>
      <c r="E905" s="103" t="s">
        <v>5057</v>
      </c>
      <c r="F905" s="18" t="s">
        <v>26</v>
      </c>
      <c r="G905" s="111" t="s">
        <v>590</v>
      </c>
      <c r="H905" s="102" t="s">
        <v>323</v>
      </c>
      <c r="I905" s="21">
        <v>17000000</v>
      </c>
      <c r="J905" s="71">
        <v>137.06200000000001</v>
      </c>
      <c r="K905" s="21">
        <v>23300540</v>
      </c>
      <c r="L905" s="21">
        <v>17000000</v>
      </c>
      <c r="M905" s="21">
        <v>17000000</v>
      </c>
      <c r="N905" s="21"/>
      <c r="O905" s="21"/>
      <c r="P905" s="21"/>
      <c r="Q905" s="21"/>
      <c r="R905" s="22">
        <v>5.8440000000000003</v>
      </c>
      <c r="S905" s="22">
        <v>5.8440000000000003</v>
      </c>
      <c r="T905" s="20" t="s">
        <v>4965</v>
      </c>
      <c r="U905" s="21">
        <v>165580</v>
      </c>
      <c r="V905" s="21">
        <v>993480</v>
      </c>
      <c r="W905" s="34">
        <v>40492</v>
      </c>
      <c r="X905" s="34">
        <v>55093</v>
      </c>
      <c r="Y905" s="114" t="s">
        <v>16381</v>
      </c>
      <c r="Z905" s="70" t="s">
        <v>4927</v>
      </c>
      <c r="AA905" s="20" t="s">
        <v>4926</v>
      </c>
      <c r="AB905" s="109"/>
      <c r="AC905" s="31"/>
      <c r="AD905" s="22"/>
      <c r="AE905" s="19"/>
    </row>
    <row r="906" spans="2:31" x14ac:dyDescent="0.2">
      <c r="B906" s="14" t="s">
        <v>16380</v>
      </c>
      <c r="C906" s="33" t="s">
        <v>16379</v>
      </c>
      <c r="D906" s="16" t="s">
        <v>16376</v>
      </c>
      <c r="E906" s="103" t="s">
        <v>26</v>
      </c>
      <c r="F906" s="18" t="s">
        <v>26</v>
      </c>
      <c r="G906" s="111" t="s">
        <v>26</v>
      </c>
      <c r="H906" s="102" t="s">
        <v>323</v>
      </c>
      <c r="I906" s="21">
        <v>5690186</v>
      </c>
      <c r="J906" s="71">
        <v>126.18300000000001</v>
      </c>
      <c r="K906" s="21">
        <v>6485806</v>
      </c>
      <c r="L906" s="21">
        <v>5140000</v>
      </c>
      <c r="M906" s="21">
        <v>5404815</v>
      </c>
      <c r="N906" s="21"/>
      <c r="O906" s="21">
        <v>-34441</v>
      </c>
      <c r="P906" s="21"/>
      <c r="Q906" s="21"/>
      <c r="R906" s="22">
        <v>6</v>
      </c>
      <c r="S906" s="22">
        <v>5.0599999999999996</v>
      </c>
      <c r="T906" s="20" t="s">
        <v>85</v>
      </c>
      <c r="U906" s="21">
        <v>154200</v>
      </c>
      <c r="V906" s="21">
        <v>308400</v>
      </c>
      <c r="W906" s="34">
        <v>37343</v>
      </c>
      <c r="X906" s="34">
        <v>43647</v>
      </c>
      <c r="Y906" s="114" t="s">
        <v>13622</v>
      </c>
      <c r="Z906" s="70" t="s">
        <v>4927</v>
      </c>
      <c r="AA906" s="20" t="s">
        <v>4926</v>
      </c>
      <c r="AB906" s="109"/>
      <c r="AC906" s="31"/>
      <c r="AD906" s="22"/>
      <c r="AE906" s="31"/>
    </row>
    <row r="907" spans="2:31" x14ac:dyDescent="0.2">
      <c r="B907" s="14" t="s">
        <v>16378</v>
      </c>
      <c r="C907" s="33" t="s">
        <v>16377</v>
      </c>
      <c r="D907" s="16" t="s">
        <v>16376</v>
      </c>
      <c r="E907" s="103" t="s">
        <v>26</v>
      </c>
      <c r="F907" s="18" t="s">
        <v>26</v>
      </c>
      <c r="G907" s="111" t="s">
        <v>26</v>
      </c>
      <c r="H907" s="102" t="s">
        <v>323</v>
      </c>
      <c r="I907" s="21">
        <v>14618796</v>
      </c>
      <c r="J907" s="71">
        <v>133.84700000000001</v>
      </c>
      <c r="K907" s="21">
        <v>17025338</v>
      </c>
      <c r="L907" s="21">
        <v>12720000</v>
      </c>
      <c r="M907" s="21">
        <v>14275192</v>
      </c>
      <c r="N907" s="21"/>
      <c r="O907" s="21">
        <v>-45602</v>
      </c>
      <c r="P907" s="21"/>
      <c r="Q907" s="21"/>
      <c r="R907" s="22">
        <v>5.75</v>
      </c>
      <c r="S907" s="22">
        <v>4.8040000000000003</v>
      </c>
      <c r="T907" s="20" t="s">
        <v>89</v>
      </c>
      <c r="U907" s="21">
        <v>60950</v>
      </c>
      <c r="V907" s="21">
        <v>731400</v>
      </c>
      <c r="W907" s="34">
        <v>37922</v>
      </c>
      <c r="X907" s="34">
        <v>48731</v>
      </c>
      <c r="Y907" s="114" t="s">
        <v>13622</v>
      </c>
      <c r="Z907" s="70" t="s">
        <v>4927</v>
      </c>
      <c r="AA907" s="20" t="s">
        <v>4926</v>
      </c>
      <c r="AB907" s="109"/>
      <c r="AC907" s="19"/>
      <c r="AD907" s="22"/>
      <c r="AE907" s="19"/>
    </row>
    <row r="908" spans="2:31" x14ac:dyDescent="0.2">
      <c r="B908" s="14" t="s">
        <v>16375</v>
      </c>
      <c r="C908" s="33" t="s">
        <v>16374</v>
      </c>
      <c r="D908" s="16" t="s">
        <v>13519</v>
      </c>
      <c r="E908" s="103" t="s">
        <v>5057</v>
      </c>
      <c r="F908" s="18" t="s">
        <v>26</v>
      </c>
      <c r="G908" s="111" t="s">
        <v>590</v>
      </c>
      <c r="H908" s="102" t="s">
        <v>323</v>
      </c>
      <c r="I908" s="21">
        <v>10280000</v>
      </c>
      <c r="J908" s="71">
        <v>101.983</v>
      </c>
      <c r="K908" s="21">
        <v>10483852</v>
      </c>
      <c r="L908" s="21">
        <v>10280000</v>
      </c>
      <c r="M908" s="21">
        <v>10280000</v>
      </c>
      <c r="N908" s="21"/>
      <c r="O908" s="21"/>
      <c r="P908" s="21"/>
      <c r="Q908" s="21"/>
      <c r="R908" s="22">
        <v>3.875</v>
      </c>
      <c r="S908" s="22">
        <v>3.8759999999999999</v>
      </c>
      <c r="T908" s="20" t="s">
        <v>4949</v>
      </c>
      <c r="U908" s="21">
        <v>99588</v>
      </c>
      <c r="V908" s="21">
        <v>97374</v>
      </c>
      <c r="W908" s="34">
        <v>41068</v>
      </c>
      <c r="X908" s="34">
        <v>44652</v>
      </c>
      <c r="Y908" s="114" t="s">
        <v>13518</v>
      </c>
      <c r="Z908" s="70" t="s">
        <v>4927</v>
      </c>
      <c r="AA908" s="20" t="s">
        <v>4926</v>
      </c>
      <c r="AB908" s="109"/>
      <c r="AC908" s="19"/>
      <c r="AD908" s="22"/>
      <c r="AE908" s="19"/>
    </row>
    <row r="909" spans="2:31" x14ac:dyDescent="0.2">
      <c r="B909" s="14" t="s">
        <v>16373</v>
      </c>
      <c r="C909" s="33" t="s">
        <v>16372</v>
      </c>
      <c r="D909" s="16" t="s">
        <v>16371</v>
      </c>
      <c r="E909" s="103" t="s">
        <v>26</v>
      </c>
      <c r="F909" s="18" t="s">
        <v>26</v>
      </c>
      <c r="G909" s="111" t="s">
        <v>4412</v>
      </c>
      <c r="H909" s="102" t="s">
        <v>334</v>
      </c>
      <c r="I909" s="21">
        <v>9950000</v>
      </c>
      <c r="J909" s="71">
        <v>101.887</v>
      </c>
      <c r="K909" s="21">
        <v>10188700</v>
      </c>
      <c r="L909" s="21">
        <v>10000000</v>
      </c>
      <c r="M909" s="21">
        <v>9967418</v>
      </c>
      <c r="N909" s="21"/>
      <c r="O909" s="21">
        <v>-19041</v>
      </c>
      <c r="P909" s="21"/>
      <c r="Q909" s="21"/>
      <c r="R909" s="22">
        <v>6.1</v>
      </c>
      <c r="S909" s="22">
        <v>6.1429999999999998</v>
      </c>
      <c r="T909" s="20" t="s">
        <v>4949</v>
      </c>
      <c r="U909" s="21">
        <v>152500</v>
      </c>
      <c r="V909" s="21">
        <v>610000</v>
      </c>
      <c r="W909" s="34">
        <v>37735</v>
      </c>
      <c r="X909" s="34">
        <v>45017</v>
      </c>
      <c r="Y909" s="114" t="s">
        <v>13508</v>
      </c>
      <c r="Z909" s="70" t="s">
        <v>4927</v>
      </c>
      <c r="AA909" s="20" t="s">
        <v>4926</v>
      </c>
      <c r="AB909" s="109"/>
      <c r="AC909" s="28">
        <v>41365</v>
      </c>
      <c r="AD909" s="22">
        <v>101</v>
      </c>
      <c r="AE909" s="19"/>
    </row>
    <row r="910" spans="2:31" x14ac:dyDescent="0.2">
      <c r="B910" s="14" t="s">
        <v>16370</v>
      </c>
      <c r="C910" s="33" t="s">
        <v>16369</v>
      </c>
      <c r="D910" s="16" t="s">
        <v>16368</v>
      </c>
      <c r="E910" s="103" t="s">
        <v>26</v>
      </c>
      <c r="F910" s="18" t="s">
        <v>26</v>
      </c>
      <c r="G910" s="111" t="s">
        <v>26</v>
      </c>
      <c r="H910" s="102" t="s">
        <v>323</v>
      </c>
      <c r="I910" s="21">
        <v>1670677</v>
      </c>
      <c r="J910" s="71">
        <v>104.66200000000001</v>
      </c>
      <c r="K910" s="21">
        <v>1679825</v>
      </c>
      <c r="L910" s="21">
        <v>1605000</v>
      </c>
      <c r="M910" s="21">
        <v>1622565</v>
      </c>
      <c r="N910" s="21"/>
      <c r="O910" s="21">
        <v>-7033</v>
      </c>
      <c r="P910" s="21"/>
      <c r="Q910" s="21"/>
      <c r="R910" s="22">
        <v>5</v>
      </c>
      <c r="S910" s="22">
        <v>4.5</v>
      </c>
      <c r="T910" s="20" t="s">
        <v>4965</v>
      </c>
      <c r="U910" s="21">
        <v>13375</v>
      </c>
      <c r="V910" s="21">
        <v>80250</v>
      </c>
      <c r="W910" s="34">
        <v>38336</v>
      </c>
      <c r="X910" s="34">
        <v>42125</v>
      </c>
      <c r="Y910" s="114" t="s">
        <v>13572</v>
      </c>
      <c r="Z910" s="70" t="s">
        <v>4927</v>
      </c>
      <c r="AA910" s="20" t="s">
        <v>4926</v>
      </c>
      <c r="AB910" s="109"/>
      <c r="AC910" s="19"/>
      <c r="AD910" s="22"/>
      <c r="AE910" s="19"/>
    </row>
    <row r="911" spans="2:31" x14ac:dyDescent="0.2">
      <c r="B911" s="14" t="s">
        <v>16367</v>
      </c>
      <c r="C911" s="33" t="s">
        <v>16366</v>
      </c>
      <c r="D911" s="16" t="s">
        <v>16365</v>
      </c>
      <c r="E911" s="103" t="s">
        <v>26</v>
      </c>
      <c r="F911" s="18" t="s">
        <v>26</v>
      </c>
      <c r="G911" s="111" t="s">
        <v>26</v>
      </c>
      <c r="H911" s="102" t="s">
        <v>323</v>
      </c>
      <c r="I911" s="21">
        <v>4650705</v>
      </c>
      <c r="J911" s="71">
        <v>114.95099999999999</v>
      </c>
      <c r="K911" s="21">
        <v>5172795</v>
      </c>
      <c r="L911" s="21">
        <v>4500000</v>
      </c>
      <c r="M911" s="21">
        <v>4620822</v>
      </c>
      <c r="N911" s="21"/>
      <c r="O911" s="21">
        <v>-17968</v>
      </c>
      <c r="P911" s="21"/>
      <c r="Q911" s="21"/>
      <c r="R911" s="22">
        <v>4</v>
      </c>
      <c r="S911" s="22">
        <v>3.49</v>
      </c>
      <c r="T911" s="20" t="s">
        <v>4965</v>
      </c>
      <c r="U911" s="21">
        <v>23000</v>
      </c>
      <c r="V911" s="21">
        <v>180000</v>
      </c>
      <c r="W911" s="34">
        <v>40654</v>
      </c>
      <c r="X911" s="34">
        <v>50724</v>
      </c>
      <c r="Y911" s="114" t="s">
        <v>16364</v>
      </c>
      <c r="Z911" s="70" t="s">
        <v>4927</v>
      </c>
      <c r="AA911" s="20" t="s">
        <v>4926</v>
      </c>
      <c r="AB911" s="109"/>
      <c r="AC911" s="19"/>
      <c r="AD911" s="22"/>
      <c r="AE911" s="28">
        <v>43419</v>
      </c>
    </row>
    <row r="912" spans="2:31" x14ac:dyDescent="0.2">
      <c r="B912" s="14" t="s">
        <v>16363</v>
      </c>
      <c r="C912" s="33" t="s">
        <v>16362</v>
      </c>
      <c r="D912" s="16" t="s">
        <v>16361</v>
      </c>
      <c r="E912" s="103" t="s">
        <v>5057</v>
      </c>
      <c r="F912" s="18" t="s">
        <v>26</v>
      </c>
      <c r="G912" s="111" t="s">
        <v>26</v>
      </c>
      <c r="H912" s="102" t="s">
        <v>323</v>
      </c>
      <c r="I912" s="21">
        <v>17988200</v>
      </c>
      <c r="J912" s="71">
        <v>125.523</v>
      </c>
      <c r="K912" s="21">
        <v>22594140</v>
      </c>
      <c r="L912" s="21">
        <v>18000000</v>
      </c>
      <c r="M912" s="21">
        <v>17989053</v>
      </c>
      <c r="N912" s="21"/>
      <c r="O912" s="21">
        <v>708</v>
      </c>
      <c r="P912" s="21"/>
      <c r="Q912" s="21"/>
      <c r="R912" s="22">
        <v>5.665</v>
      </c>
      <c r="S912" s="22">
        <v>5.6689999999999996</v>
      </c>
      <c r="T912" s="20" t="s">
        <v>4965</v>
      </c>
      <c r="U912" s="21">
        <v>169950</v>
      </c>
      <c r="V912" s="21">
        <v>1019700</v>
      </c>
      <c r="W912" s="34">
        <v>40505</v>
      </c>
      <c r="X912" s="34">
        <v>51257</v>
      </c>
      <c r="Y912" s="114" t="s">
        <v>16200</v>
      </c>
      <c r="Z912" s="70" t="s">
        <v>4927</v>
      </c>
      <c r="AA912" s="20" t="s">
        <v>4926</v>
      </c>
      <c r="AB912" s="109"/>
      <c r="AC912" s="19"/>
      <c r="AD912" s="22"/>
      <c r="AE912" s="19"/>
    </row>
    <row r="913" spans="2:31" x14ac:dyDescent="0.2">
      <c r="B913" s="14" t="s">
        <v>16360</v>
      </c>
      <c r="C913" s="33" t="s">
        <v>16359</v>
      </c>
      <c r="D913" s="16" t="s">
        <v>16354</v>
      </c>
      <c r="E913" s="103" t="s">
        <v>26</v>
      </c>
      <c r="F913" s="18" t="s">
        <v>26</v>
      </c>
      <c r="G913" s="111" t="s">
        <v>26</v>
      </c>
      <c r="H913" s="102" t="s">
        <v>334</v>
      </c>
      <c r="I913" s="21">
        <v>610860</v>
      </c>
      <c r="J913" s="71">
        <v>101.496</v>
      </c>
      <c r="K913" s="21">
        <v>608976</v>
      </c>
      <c r="L913" s="21">
        <v>600000</v>
      </c>
      <c r="M913" s="21">
        <v>601332</v>
      </c>
      <c r="N913" s="21"/>
      <c r="O913" s="21">
        <v>-1698</v>
      </c>
      <c r="P913" s="21"/>
      <c r="Q913" s="21"/>
      <c r="R913" s="22">
        <v>5.125</v>
      </c>
      <c r="S913" s="22">
        <v>4.78</v>
      </c>
      <c r="T913" s="20" t="s">
        <v>4985</v>
      </c>
      <c r="U913" s="21">
        <v>10250</v>
      </c>
      <c r="V913" s="21">
        <v>30750</v>
      </c>
      <c r="W913" s="34">
        <v>39262</v>
      </c>
      <c r="X913" s="34">
        <v>41518</v>
      </c>
      <c r="Y913" s="114" t="s">
        <v>13572</v>
      </c>
      <c r="Z913" s="70" t="s">
        <v>4927</v>
      </c>
      <c r="AA913" s="20" t="s">
        <v>4926</v>
      </c>
      <c r="AB913" s="109"/>
      <c r="AC913" s="31"/>
      <c r="AD913" s="22"/>
      <c r="AE913" s="31"/>
    </row>
    <row r="914" spans="2:31" x14ac:dyDescent="0.2">
      <c r="B914" s="14" t="s">
        <v>16358</v>
      </c>
      <c r="C914" s="33" t="s">
        <v>16357</v>
      </c>
      <c r="D914" s="16" t="s">
        <v>16354</v>
      </c>
      <c r="E914" s="103" t="s">
        <v>26</v>
      </c>
      <c r="F914" s="18" t="s">
        <v>26</v>
      </c>
      <c r="G914" s="111" t="s">
        <v>26</v>
      </c>
      <c r="H914" s="102" t="s">
        <v>334</v>
      </c>
      <c r="I914" s="21">
        <v>691565</v>
      </c>
      <c r="J914" s="71">
        <v>104.919</v>
      </c>
      <c r="K914" s="21">
        <v>708203</v>
      </c>
      <c r="L914" s="21">
        <v>675000</v>
      </c>
      <c r="M914" s="21">
        <v>681162</v>
      </c>
      <c r="N914" s="21"/>
      <c r="O914" s="21">
        <v>-1955</v>
      </c>
      <c r="P914" s="21"/>
      <c r="Q914" s="21"/>
      <c r="R914" s="22">
        <v>5.25</v>
      </c>
      <c r="S914" s="22">
        <v>4.88</v>
      </c>
      <c r="T914" s="20" t="s">
        <v>4985</v>
      </c>
      <c r="U914" s="21">
        <v>11813</v>
      </c>
      <c r="V914" s="21">
        <v>35438</v>
      </c>
      <c r="W914" s="34">
        <v>39262</v>
      </c>
      <c r="X914" s="34">
        <v>42248</v>
      </c>
      <c r="Y914" s="114" t="s">
        <v>13572</v>
      </c>
      <c r="Z914" s="70" t="s">
        <v>4927</v>
      </c>
      <c r="AA914" s="20" t="s">
        <v>4926</v>
      </c>
      <c r="AB914" s="109"/>
      <c r="AC914" s="19"/>
      <c r="AD914" s="22"/>
      <c r="AE914" s="19"/>
    </row>
    <row r="915" spans="2:31" x14ac:dyDescent="0.2">
      <c r="B915" s="14" t="s">
        <v>16356</v>
      </c>
      <c r="C915" s="33" t="s">
        <v>16355</v>
      </c>
      <c r="D915" s="16" t="s">
        <v>16354</v>
      </c>
      <c r="E915" s="103" t="s">
        <v>26</v>
      </c>
      <c r="F915" s="18" t="s">
        <v>26</v>
      </c>
      <c r="G915" s="111" t="s">
        <v>26</v>
      </c>
      <c r="H915" s="102" t="s">
        <v>334</v>
      </c>
      <c r="I915" s="21">
        <v>408808</v>
      </c>
      <c r="J915" s="71">
        <v>106.70399999999999</v>
      </c>
      <c r="K915" s="21">
        <v>426816</v>
      </c>
      <c r="L915" s="21">
        <v>400000</v>
      </c>
      <c r="M915" s="21">
        <v>404609</v>
      </c>
      <c r="N915" s="21"/>
      <c r="O915" s="21">
        <v>-787</v>
      </c>
      <c r="P915" s="21"/>
      <c r="Q915" s="21"/>
      <c r="R915" s="22">
        <v>5.25</v>
      </c>
      <c r="S915" s="22">
        <v>4.97</v>
      </c>
      <c r="T915" s="20" t="s">
        <v>4985</v>
      </c>
      <c r="U915" s="21">
        <v>7000</v>
      </c>
      <c r="V915" s="21">
        <v>21000</v>
      </c>
      <c r="W915" s="34">
        <v>39262</v>
      </c>
      <c r="X915" s="34">
        <v>42979</v>
      </c>
      <c r="Y915" s="114" t="s">
        <v>13572</v>
      </c>
      <c r="Z915" s="70" t="s">
        <v>4927</v>
      </c>
      <c r="AA915" s="20" t="s">
        <v>4926</v>
      </c>
      <c r="AB915" s="109"/>
      <c r="AC915" s="19"/>
      <c r="AD915" s="22"/>
      <c r="AE915" s="19"/>
    </row>
    <row r="916" spans="2:31" x14ac:dyDescent="0.2">
      <c r="B916" s="14" t="s">
        <v>16353</v>
      </c>
      <c r="C916" s="33" t="s">
        <v>16352</v>
      </c>
      <c r="D916" s="16" t="s">
        <v>16349</v>
      </c>
      <c r="E916" s="103" t="s">
        <v>26</v>
      </c>
      <c r="F916" s="18" t="s">
        <v>26</v>
      </c>
      <c r="G916" s="111" t="s">
        <v>26</v>
      </c>
      <c r="H916" s="102" t="s">
        <v>323</v>
      </c>
      <c r="I916" s="21">
        <v>583690</v>
      </c>
      <c r="J916" s="71">
        <v>111.827</v>
      </c>
      <c r="K916" s="21">
        <v>609457</v>
      </c>
      <c r="L916" s="21">
        <v>545000</v>
      </c>
      <c r="M916" s="21">
        <v>561379</v>
      </c>
      <c r="N916" s="21"/>
      <c r="O916" s="21">
        <v>-4036</v>
      </c>
      <c r="P916" s="21"/>
      <c r="Q916" s="21"/>
      <c r="R916" s="22">
        <v>5</v>
      </c>
      <c r="S916" s="22">
        <v>4.07</v>
      </c>
      <c r="T916" s="20" t="s">
        <v>85</v>
      </c>
      <c r="U916" s="21">
        <v>13625</v>
      </c>
      <c r="V916" s="21">
        <v>27250</v>
      </c>
      <c r="W916" s="34">
        <v>39092</v>
      </c>
      <c r="X916" s="34">
        <v>42552</v>
      </c>
      <c r="Y916" s="114" t="s">
        <v>13572</v>
      </c>
      <c r="Z916" s="70" t="s">
        <v>4927</v>
      </c>
      <c r="AA916" s="20" t="s">
        <v>4926</v>
      </c>
      <c r="AB916" s="109"/>
      <c r="AC916" s="19"/>
      <c r="AD916" s="22"/>
      <c r="AE916" s="19"/>
    </row>
    <row r="917" spans="2:31" x14ac:dyDescent="0.2">
      <c r="B917" s="14" t="s">
        <v>16351</v>
      </c>
      <c r="C917" s="33" t="s">
        <v>16350</v>
      </c>
      <c r="D917" s="16" t="s">
        <v>16349</v>
      </c>
      <c r="E917" s="103" t="s">
        <v>26</v>
      </c>
      <c r="F917" s="18" t="s">
        <v>26</v>
      </c>
      <c r="G917" s="111" t="s">
        <v>26</v>
      </c>
      <c r="H917" s="102" t="s">
        <v>323</v>
      </c>
      <c r="I917" s="21">
        <v>1986419</v>
      </c>
      <c r="J917" s="71">
        <v>113.748</v>
      </c>
      <c r="K917" s="21">
        <v>2104338</v>
      </c>
      <c r="L917" s="21">
        <v>1850000</v>
      </c>
      <c r="M917" s="21">
        <v>1917018</v>
      </c>
      <c r="N917" s="21"/>
      <c r="O917" s="21">
        <v>-12553</v>
      </c>
      <c r="P917" s="21"/>
      <c r="Q917" s="21"/>
      <c r="R917" s="22">
        <v>5</v>
      </c>
      <c r="S917" s="22">
        <v>4.1100000000000003</v>
      </c>
      <c r="T917" s="20" t="s">
        <v>85</v>
      </c>
      <c r="U917" s="21">
        <v>46250</v>
      </c>
      <c r="V917" s="21">
        <v>92500</v>
      </c>
      <c r="W917" s="34">
        <v>39092</v>
      </c>
      <c r="X917" s="34">
        <v>42917</v>
      </c>
      <c r="Y917" s="114" t="s">
        <v>13572</v>
      </c>
      <c r="Z917" s="70" t="s">
        <v>4927</v>
      </c>
      <c r="AA917" s="20" t="s">
        <v>4926</v>
      </c>
      <c r="AB917" s="109"/>
      <c r="AC917" s="19"/>
      <c r="AD917" s="22"/>
      <c r="AE917" s="19"/>
    </row>
    <row r="918" spans="2:31" x14ac:dyDescent="0.2">
      <c r="B918" s="14" t="s">
        <v>16348</v>
      </c>
      <c r="C918" s="33" t="s">
        <v>16347</v>
      </c>
      <c r="D918" s="16" t="s">
        <v>16346</v>
      </c>
      <c r="E918" s="103" t="s">
        <v>26</v>
      </c>
      <c r="F918" s="18" t="s">
        <v>26</v>
      </c>
      <c r="G918" s="111" t="s">
        <v>26</v>
      </c>
      <c r="H918" s="102" t="s">
        <v>323</v>
      </c>
      <c r="I918" s="21">
        <v>10702600</v>
      </c>
      <c r="J918" s="71">
        <v>112.295</v>
      </c>
      <c r="K918" s="21">
        <v>11229500</v>
      </c>
      <c r="L918" s="21">
        <v>10000000</v>
      </c>
      <c r="M918" s="21">
        <v>10408774</v>
      </c>
      <c r="N918" s="21"/>
      <c r="O918" s="21">
        <v>-95554</v>
      </c>
      <c r="P918" s="21"/>
      <c r="Q918" s="21"/>
      <c r="R918" s="22">
        <v>4</v>
      </c>
      <c r="S918" s="22">
        <v>2.91</v>
      </c>
      <c r="T918" s="20" t="s">
        <v>85</v>
      </c>
      <c r="U918" s="21">
        <v>200000</v>
      </c>
      <c r="V918" s="21">
        <v>400000</v>
      </c>
      <c r="W918" s="34">
        <v>40102</v>
      </c>
      <c r="X918" s="34">
        <v>42736</v>
      </c>
      <c r="Y918" s="114" t="s">
        <v>16071</v>
      </c>
      <c r="Z918" s="70" t="s">
        <v>4927</v>
      </c>
      <c r="AA918" s="20" t="s">
        <v>4926</v>
      </c>
      <c r="AB918" s="109"/>
      <c r="AC918" s="19"/>
      <c r="AD918" s="22"/>
      <c r="AE918" s="19"/>
    </row>
    <row r="919" spans="2:31" x14ac:dyDescent="0.2">
      <c r="B919" s="14" t="s">
        <v>16345</v>
      </c>
      <c r="C919" s="33" t="s">
        <v>16344</v>
      </c>
      <c r="D919" s="16" t="s">
        <v>16337</v>
      </c>
      <c r="E919" s="103" t="s">
        <v>26</v>
      </c>
      <c r="F919" s="18" t="s">
        <v>26</v>
      </c>
      <c r="G919" s="111" t="s">
        <v>26</v>
      </c>
      <c r="H919" s="102" t="s">
        <v>323</v>
      </c>
      <c r="I919" s="21">
        <v>862240</v>
      </c>
      <c r="J919" s="71">
        <v>108.687</v>
      </c>
      <c r="K919" s="21">
        <v>869496</v>
      </c>
      <c r="L919" s="21">
        <v>800000</v>
      </c>
      <c r="M919" s="21">
        <v>856603</v>
      </c>
      <c r="N919" s="21"/>
      <c r="O919" s="21">
        <v>-5637</v>
      </c>
      <c r="P919" s="21"/>
      <c r="Q919" s="21"/>
      <c r="R919" s="22">
        <v>3.5</v>
      </c>
      <c r="S919" s="22">
        <v>2.13</v>
      </c>
      <c r="T919" s="20" t="s">
        <v>85</v>
      </c>
      <c r="U919" s="21">
        <v>16411</v>
      </c>
      <c r="V919" s="21"/>
      <c r="W919" s="34">
        <v>41031</v>
      </c>
      <c r="X919" s="34">
        <v>43282</v>
      </c>
      <c r="Y919" s="114" t="s">
        <v>13500</v>
      </c>
      <c r="Z919" s="70" t="s">
        <v>4927</v>
      </c>
      <c r="AA919" s="20" t="s">
        <v>4926</v>
      </c>
      <c r="AB919" s="109"/>
      <c r="AC919" s="19"/>
      <c r="AD919" s="22"/>
      <c r="AE919" s="19"/>
    </row>
    <row r="920" spans="2:31" x14ac:dyDescent="0.2">
      <c r="B920" s="14" t="s">
        <v>16343</v>
      </c>
      <c r="C920" s="33" t="s">
        <v>16342</v>
      </c>
      <c r="D920" s="16" t="s">
        <v>16337</v>
      </c>
      <c r="E920" s="103" t="s">
        <v>26</v>
      </c>
      <c r="F920" s="18" t="s">
        <v>26</v>
      </c>
      <c r="G920" s="111" t="s">
        <v>26</v>
      </c>
      <c r="H920" s="102" t="s">
        <v>323</v>
      </c>
      <c r="I920" s="21">
        <v>1520259</v>
      </c>
      <c r="J920" s="71">
        <v>110.839</v>
      </c>
      <c r="K920" s="21">
        <v>1535120</v>
      </c>
      <c r="L920" s="21">
        <v>1385000</v>
      </c>
      <c r="M920" s="21">
        <v>1511427</v>
      </c>
      <c r="N920" s="21"/>
      <c r="O920" s="21">
        <v>-8832</v>
      </c>
      <c r="P920" s="21"/>
      <c r="Q920" s="21"/>
      <c r="R920" s="22">
        <v>4</v>
      </c>
      <c r="S920" s="22">
        <v>2.65</v>
      </c>
      <c r="T920" s="20" t="s">
        <v>85</v>
      </c>
      <c r="U920" s="21">
        <v>32471</v>
      </c>
      <c r="V920" s="21"/>
      <c r="W920" s="34">
        <v>41031</v>
      </c>
      <c r="X920" s="34">
        <v>44013</v>
      </c>
      <c r="Y920" s="114" t="s">
        <v>13500</v>
      </c>
      <c r="Z920" s="70" t="s">
        <v>4927</v>
      </c>
      <c r="AA920" s="20" t="s">
        <v>4926</v>
      </c>
      <c r="AB920" s="109"/>
      <c r="AC920" s="19"/>
      <c r="AD920" s="22"/>
      <c r="AE920" s="19"/>
    </row>
    <row r="921" spans="2:31" x14ac:dyDescent="0.2">
      <c r="B921" s="14" t="s">
        <v>16341</v>
      </c>
      <c r="C921" s="33" t="s">
        <v>16340</v>
      </c>
      <c r="D921" s="16" t="s">
        <v>16337</v>
      </c>
      <c r="E921" s="103" t="s">
        <v>26</v>
      </c>
      <c r="F921" s="18" t="s">
        <v>26</v>
      </c>
      <c r="G921" s="111" t="s">
        <v>26</v>
      </c>
      <c r="H921" s="102" t="s">
        <v>323</v>
      </c>
      <c r="I921" s="21">
        <v>4104520</v>
      </c>
      <c r="J921" s="71">
        <v>111.17</v>
      </c>
      <c r="K921" s="21">
        <v>4196668</v>
      </c>
      <c r="L921" s="21">
        <v>3775000</v>
      </c>
      <c r="M921" s="21">
        <v>4085867</v>
      </c>
      <c r="N921" s="21"/>
      <c r="O921" s="21">
        <v>-18653</v>
      </c>
      <c r="P921" s="21"/>
      <c r="Q921" s="21"/>
      <c r="R921" s="22">
        <v>4</v>
      </c>
      <c r="S921" s="22">
        <v>2.9</v>
      </c>
      <c r="T921" s="20" t="s">
        <v>85</v>
      </c>
      <c r="U921" s="21">
        <v>88503</v>
      </c>
      <c r="V921" s="21"/>
      <c r="W921" s="34">
        <v>41031</v>
      </c>
      <c r="X921" s="34">
        <v>44378</v>
      </c>
      <c r="Y921" s="114" t="s">
        <v>13500</v>
      </c>
      <c r="Z921" s="70" t="s">
        <v>4927</v>
      </c>
      <c r="AA921" s="20" t="s">
        <v>4926</v>
      </c>
      <c r="AB921" s="109"/>
      <c r="AC921" s="19"/>
      <c r="AD921" s="22"/>
      <c r="AE921" s="19"/>
    </row>
    <row r="922" spans="2:31" x14ac:dyDescent="0.2">
      <c r="B922" s="14" t="s">
        <v>16339</v>
      </c>
      <c r="C922" s="33" t="s">
        <v>16338</v>
      </c>
      <c r="D922" s="16" t="s">
        <v>16337</v>
      </c>
      <c r="E922" s="103" t="s">
        <v>26</v>
      </c>
      <c r="F922" s="18" t="s">
        <v>26</v>
      </c>
      <c r="G922" s="111" t="s">
        <v>26</v>
      </c>
      <c r="H922" s="102" t="s">
        <v>323</v>
      </c>
      <c r="I922" s="21">
        <v>5108968</v>
      </c>
      <c r="J922" s="71">
        <v>110.90900000000001</v>
      </c>
      <c r="K922" s="21">
        <v>5245996</v>
      </c>
      <c r="L922" s="21">
        <v>4730000</v>
      </c>
      <c r="M922" s="21">
        <v>5090123</v>
      </c>
      <c r="N922" s="21"/>
      <c r="O922" s="21">
        <v>-18844</v>
      </c>
      <c r="P922" s="21"/>
      <c r="Q922" s="21"/>
      <c r="R922" s="22">
        <v>4</v>
      </c>
      <c r="S922" s="22">
        <v>3.07</v>
      </c>
      <c r="T922" s="20" t="s">
        <v>85</v>
      </c>
      <c r="U922" s="21">
        <v>110892</v>
      </c>
      <c r="V922" s="21"/>
      <c r="W922" s="34">
        <v>41031</v>
      </c>
      <c r="X922" s="34">
        <v>44743</v>
      </c>
      <c r="Y922" s="114" t="s">
        <v>13500</v>
      </c>
      <c r="Z922" s="70" t="s">
        <v>4927</v>
      </c>
      <c r="AA922" s="20" t="s">
        <v>4926</v>
      </c>
      <c r="AB922" s="109"/>
      <c r="AC922" s="19"/>
      <c r="AD922" s="22"/>
      <c r="AE922" s="19"/>
    </row>
    <row r="923" spans="2:31" x14ac:dyDescent="0.2">
      <c r="B923" s="14" t="s">
        <v>16336</v>
      </c>
      <c r="C923" s="33" t="s">
        <v>16335</v>
      </c>
      <c r="D923" s="16" t="s">
        <v>16334</v>
      </c>
      <c r="E923" s="103" t="s">
        <v>26</v>
      </c>
      <c r="F923" s="18" t="s">
        <v>26</v>
      </c>
      <c r="G923" s="111" t="s">
        <v>4412</v>
      </c>
      <c r="H923" s="102" t="s">
        <v>323</v>
      </c>
      <c r="I923" s="21">
        <v>2749685</v>
      </c>
      <c r="J923" s="71">
        <v>128.92500000000001</v>
      </c>
      <c r="K923" s="21">
        <v>3829073</v>
      </c>
      <c r="L923" s="21">
        <v>2970000</v>
      </c>
      <c r="M923" s="21">
        <v>2850171</v>
      </c>
      <c r="N923" s="21"/>
      <c r="O923" s="21">
        <v>13437</v>
      </c>
      <c r="P923" s="21"/>
      <c r="Q923" s="21"/>
      <c r="R923" s="22">
        <v>5.5</v>
      </c>
      <c r="S923" s="22">
        <v>6.2130000000000001</v>
      </c>
      <c r="T923" s="20" t="s">
        <v>118</v>
      </c>
      <c r="U923" s="21">
        <v>68063</v>
      </c>
      <c r="V923" s="21">
        <v>163350</v>
      </c>
      <c r="W923" s="34">
        <v>37652</v>
      </c>
      <c r="X923" s="34">
        <v>43862</v>
      </c>
      <c r="Y923" s="114" t="s">
        <v>13500</v>
      </c>
      <c r="Z923" s="70" t="s">
        <v>4927</v>
      </c>
      <c r="AA923" s="20" t="s">
        <v>4926</v>
      </c>
      <c r="AB923" s="109"/>
      <c r="AC923" s="28">
        <v>43862</v>
      </c>
      <c r="AD923" s="22">
        <v>100</v>
      </c>
      <c r="AE923" s="19"/>
    </row>
    <row r="924" spans="2:31" x14ac:dyDescent="0.2">
      <c r="B924" s="14" t="s">
        <v>16333</v>
      </c>
      <c r="C924" s="33" t="s">
        <v>16332</v>
      </c>
      <c r="D924" s="16" t="s">
        <v>16331</v>
      </c>
      <c r="E924" s="103" t="s">
        <v>26</v>
      </c>
      <c r="F924" s="18" t="s">
        <v>26</v>
      </c>
      <c r="G924" s="111" t="s">
        <v>26</v>
      </c>
      <c r="H924" s="102" t="s">
        <v>323</v>
      </c>
      <c r="I924" s="21">
        <v>2704589</v>
      </c>
      <c r="J924" s="71">
        <v>102.16200000000001</v>
      </c>
      <c r="K924" s="21">
        <v>2615347</v>
      </c>
      <c r="L924" s="21">
        <v>2560000</v>
      </c>
      <c r="M924" s="21">
        <v>2570910</v>
      </c>
      <c r="N924" s="21"/>
      <c r="O924" s="21">
        <v>-21094</v>
      </c>
      <c r="P924" s="21"/>
      <c r="Q924" s="21"/>
      <c r="R924" s="22">
        <v>5</v>
      </c>
      <c r="S924" s="22">
        <v>4.13</v>
      </c>
      <c r="T924" s="20" t="s">
        <v>85</v>
      </c>
      <c r="U924" s="21">
        <v>64000</v>
      </c>
      <c r="V924" s="21">
        <v>128000</v>
      </c>
      <c r="W924" s="34">
        <v>38653</v>
      </c>
      <c r="X924" s="34">
        <v>41456</v>
      </c>
      <c r="Y924" s="114" t="s">
        <v>13646</v>
      </c>
      <c r="Z924" s="70" t="s">
        <v>4927</v>
      </c>
      <c r="AA924" s="20" t="s">
        <v>4926</v>
      </c>
      <c r="AB924" s="109"/>
      <c r="AC924" s="19"/>
      <c r="AD924" s="22"/>
      <c r="AE924" s="19"/>
    </row>
    <row r="925" spans="2:31" x14ac:dyDescent="0.2">
      <c r="B925" s="14" t="s">
        <v>16330</v>
      </c>
      <c r="C925" s="33" t="s">
        <v>16329</v>
      </c>
      <c r="D925" s="16" t="s">
        <v>16328</v>
      </c>
      <c r="E925" s="103" t="s">
        <v>26</v>
      </c>
      <c r="F925" s="18" t="s">
        <v>26</v>
      </c>
      <c r="G925" s="111" t="s">
        <v>590</v>
      </c>
      <c r="H925" s="102" t="s">
        <v>323</v>
      </c>
      <c r="I925" s="21">
        <v>10000000</v>
      </c>
      <c r="J925" s="71">
        <v>132.18600000000001</v>
      </c>
      <c r="K925" s="21">
        <v>13218600</v>
      </c>
      <c r="L925" s="21">
        <v>10000000</v>
      </c>
      <c r="M925" s="21">
        <v>10000000</v>
      </c>
      <c r="N925" s="21"/>
      <c r="O925" s="21"/>
      <c r="P925" s="21"/>
      <c r="Q925" s="21"/>
      <c r="R925" s="22">
        <v>5.9109999999999996</v>
      </c>
      <c r="S925" s="22">
        <v>5.91</v>
      </c>
      <c r="T925" s="20" t="s">
        <v>4949</v>
      </c>
      <c r="U925" s="21">
        <v>147775</v>
      </c>
      <c r="V925" s="21">
        <v>591100</v>
      </c>
      <c r="W925" s="34">
        <v>40480</v>
      </c>
      <c r="X925" s="34">
        <v>54149</v>
      </c>
      <c r="Y925" s="114" t="s">
        <v>13646</v>
      </c>
      <c r="Z925" s="70" t="s">
        <v>4927</v>
      </c>
      <c r="AA925" s="20" t="s">
        <v>4926</v>
      </c>
      <c r="AB925" s="109"/>
      <c r="AC925" s="19"/>
      <c r="AD925" s="22"/>
      <c r="AE925" s="19"/>
    </row>
    <row r="926" spans="2:31" x14ac:dyDescent="0.2">
      <c r="B926" s="14" t="s">
        <v>16327</v>
      </c>
      <c r="C926" s="33" t="s">
        <v>16326</v>
      </c>
      <c r="D926" s="16" t="s">
        <v>16325</v>
      </c>
      <c r="E926" s="103" t="s">
        <v>5057</v>
      </c>
      <c r="F926" s="18" t="s">
        <v>26</v>
      </c>
      <c r="G926" s="111" t="s">
        <v>590</v>
      </c>
      <c r="H926" s="102" t="s">
        <v>323</v>
      </c>
      <c r="I926" s="21">
        <v>9880640</v>
      </c>
      <c r="J926" s="71">
        <v>133.09700000000001</v>
      </c>
      <c r="K926" s="21">
        <v>13043506</v>
      </c>
      <c r="L926" s="21">
        <v>9800000</v>
      </c>
      <c r="M926" s="21">
        <v>9877570</v>
      </c>
      <c r="N926" s="21"/>
      <c r="O926" s="21">
        <v>-1133</v>
      </c>
      <c r="P926" s="21"/>
      <c r="Q926" s="21"/>
      <c r="R926" s="22">
        <v>6.1379999999999999</v>
      </c>
      <c r="S926" s="22">
        <v>6.077</v>
      </c>
      <c r="T926" s="20" t="s">
        <v>4965</v>
      </c>
      <c r="U926" s="21">
        <v>100254</v>
      </c>
      <c r="V926" s="21">
        <v>601524</v>
      </c>
      <c r="W926" s="34">
        <v>40206</v>
      </c>
      <c r="X926" s="34">
        <v>54544</v>
      </c>
      <c r="Y926" s="114" t="s">
        <v>13646</v>
      </c>
      <c r="Z926" s="70" t="s">
        <v>4927</v>
      </c>
      <c r="AA926" s="20" t="s">
        <v>4926</v>
      </c>
      <c r="AB926" s="109"/>
      <c r="AC926" s="31"/>
      <c r="AD926" s="22"/>
      <c r="AE926" s="19"/>
    </row>
    <row r="927" spans="2:31" x14ac:dyDescent="0.2">
      <c r="B927" s="14" t="s">
        <v>16324</v>
      </c>
      <c r="C927" s="33" t="s">
        <v>16323</v>
      </c>
      <c r="D927" s="16" t="s">
        <v>16322</v>
      </c>
      <c r="E927" s="103" t="s">
        <v>5057</v>
      </c>
      <c r="F927" s="18" t="s">
        <v>26</v>
      </c>
      <c r="G927" s="111" t="s">
        <v>26</v>
      </c>
      <c r="H927" s="102" t="s">
        <v>323</v>
      </c>
      <c r="I927" s="21">
        <v>10008700</v>
      </c>
      <c r="J927" s="71">
        <v>142.43799999999999</v>
      </c>
      <c r="K927" s="21">
        <v>14243800</v>
      </c>
      <c r="L927" s="21">
        <v>10000000</v>
      </c>
      <c r="M927" s="21">
        <v>10008700</v>
      </c>
      <c r="N927" s="21"/>
      <c r="O927" s="21">
        <v>99</v>
      </c>
      <c r="P927" s="21"/>
      <c r="Q927" s="21"/>
      <c r="R927" s="22">
        <v>6.95</v>
      </c>
      <c r="S927" s="22">
        <v>6.9429999999999996</v>
      </c>
      <c r="T927" s="20" t="s">
        <v>4965</v>
      </c>
      <c r="U927" s="21">
        <v>115833</v>
      </c>
      <c r="V927" s="21">
        <v>695000</v>
      </c>
      <c r="W927" s="34">
        <v>40527</v>
      </c>
      <c r="X927" s="34">
        <v>55093</v>
      </c>
      <c r="Y927" s="114" t="s">
        <v>13646</v>
      </c>
      <c r="Z927" s="70" t="s">
        <v>4927</v>
      </c>
      <c r="AA927" s="20" t="s">
        <v>4926</v>
      </c>
      <c r="AB927" s="109"/>
      <c r="AC927" s="31"/>
      <c r="AD927" s="22"/>
      <c r="AE927" s="19"/>
    </row>
    <row r="928" spans="2:31" x14ac:dyDescent="0.2">
      <c r="B928" s="14" t="s">
        <v>16321</v>
      </c>
      <c r="C928" s="33" t="s">
        <v>16320</v>
      </c>
      <c r="D928" s="16" t="s">
        <v>16305</v>
      </c>
      <c r="E928" s="103" t="s">
        <v>26</v>
      </c>
      <c r="F928" s="18" t="s">
        <v>26</v>
      </c>
      <c r="G928" s="111" t="s">
        <v>26</v>
      </c>
      <c r="H928" s="102" t="s">
        <v>323</v>
      </c>
      <c r="I928" s="21">
        <v>1085000</v>
      </c>
      <c r="J928" s="71">
        <v>99.716999999999999</v>
      </c>
      <c r="K928" s="21">
        <v>1081929</v>
      </c>
      <c r="L928" s="21">
        <v>1085000</v>
      </c>
      <c r="M928" s="21">
        <v>1085000</v>
      </c>
      <c r="N928" s="21"/>
      <c r="O928" s="21"/>
      <c r="P928" s="21"/>
      <c r="Q928" s="21"/>
      <c r="R928" s="22">
        <v>0.755</v>
      </c>
      <c r="S928" s="22">
        <v>0.755</v>
      </c>
      <c r="T928" s="20" t="s">
        <v>85</v>
      </c>
      <c r="U928" s="21">
        <v>1980</v>
      </c>
      <c r="V928" s="21"/>
      <c r="W928" s="34">
        <v>41173</v>
      </c>
      <c r="X928" s="34">
        <v>42186</v>
      </c>
      <c r="Y928" s="114" t="s">
        <v>13646</v>
      </c>
      <c r="Z928" s="70" t="s">
        <v>4927</v>
      </c>
      <c r="AA928" s="20" t="s">
        <v>4926</v>
      </c>
      <c r="AB928" s="109"/>
      <c r="AC928" s="31"/>
      <c r="AD928" s="22"/>
      <c r="AE928" s="19"/>
    </row>
    <row r="929" spans="2:31" x14ac:dyDescent="0.2">
      <c r="B929" s="14" t="s">
        <v>16319</v>
      </c>
      <c r="C929" s="33" t="s">
        <v>16318</v>
      </c>
      <c r="D929" s="16" t="s">
        <v>16305</v>
      </c>
      <c r="E929" s="103" t="s">
        <v>26</v>
      </c>
      <c r="F929" s="18" t="s">
        <v>26</v>
      </c>
      <c r="G929" s="111" t="s">
        <v>26</v>
      </c>
      <c r="H929" s="102" t="s">
        <v>323</v>
      </c>
      <c r="I929" s="21">
        <v>775000</v>
      </c>
      <c r="J929" s="71">
        <v>99.628</v>
      </c>
      <c r="K929" s="21">
        <v>772117</v>
      </c>
      <c r="L929" s="21">
        <v>775000</v>
      </c>
      <c r="M929" s="21">
        <v>775000</v>
      </c>
      <c r="N929" s="21"/>
      <c r="O929" s="21"/>
      <c r="P929" s="21"/>
      <c r="Q929" s="21"/>
      <c r="R929" s="22">
        <v>1.0409999999999999</v>
      </c>
      <c r="S929" s="22">
        <v>1.0409999999999999</v>
      </c>
      <c r="T929" s="20" t="s">
        <v>85</v>
      </c>
      <c r="U929" s="21">
        <v>1950</v>
      </c>
      <c r="V929" s="21"/>
      <c r="W929" s="34">
        <v>41173</v>
      </c>
      <c r="X929" s="34">
        <v>42552</v>
      </c>
      <c r="Y929" s="114" t="s">
        <v>13646</v>
      </c>
      <c r="Z929" s="70" t="s">
        <v>4927</v>
      </c>
      <c r="AA929" s="20" t="s">
        <v>4926</v>
      </c>
      <c r="AB929" s="109"/>
      <c r="AC929" s="19"/>
      <c r="AD929" s="22"/>
      <c r="AE929" s="19"/>
    </row>
    <row r="930" spans="2:31" x14ac:dyDescent="0.2">
      <c r="B930" s="14" t="s">
        <v>16317</v>
      </c>
      <c r="C930" s="33" t="s">
        <v>16316</v>
      </c>
      <c r="D930" s="16" t="s">
        <v>16305</v>
      </c>
      <c r="E930" s="103" t="s">
        <v>26</v>
      </c>
      <c r="F930" s="18" t="s">
        <v>26</v>
      </c>
      <c r="G930" s="111" t="s">
        <v>26</v>
      </c>
      <c r="H930" s="102" t="s">
        <v>323</v>
      </c>
      <c r="I930" s="21">
        <v>700000</v>
      </c>
      <c r="J930" s="71">
        <v>99.816999999999993</v>
      </c>
      <c r="K930" s="21">
        <v>698719</v>
      </c>
      <c r="L930" s="21">
        <v>700000</v>
      </c>
      <c r="M930" s="21">
        <v>700000</v>
      </c>
      <c r="N930" s="21"/>
      <c r="O930" s="21"/>
      <c r="P930" s="21"/>
      <c r="Q930" s="21"/>
      <c r="R930" s="22">
        <v>1.341</v>
      </c>
      <c r="S930" s="22">
        <v>1.341</v>
      </c>
      <c r="T930" s="20" t="s">
        <v>85</v>
      </c>
      <c r="U930" s="21">
        <v>2269</v>
      </c>
      <c r="V930" s="21"/>
      <c r="W930" s="34">
        <v>41173</v>
      </c>
      <c r="X930" s="34">
        <v>42917</v>
      </c>
      <c r="Y930" s="114" t="s">
        <v>13646</v>
      </c>
      <c r="Z930" s="70" t="s">
        <v>4927</v>
      </c>
      <c r="AA930" s="20" t="s">
        <v>4926</v>
      </c>
      <c r="AB930" s="109"/>
      <c r="AC930" s="19"/>
      <c r="AD930" s="22"/>
      <c r="AE930" s="19"/>
    </row>
    <row r="931" spans="2:31" x14ac:dyDescent="0.2">
      <c r="B931" s="14" t="s">
        <v>16315</v>
      </c>
      <c r="C931" s="33" t="s">
        <v>16314</v>
      </c>
      <c r="D931" s="16" t="s">
        <v>16305</v>
      </c>
      <c r="E931" s="103" t="s">
        <v>26</v>
      </c>
      <c r="F931" s="18" t="s">
        <v>26</v>
      </c>
      <c r="G931" s="111" t="s">
        <v>26</v>
      </c>
      <c r="H931" s="102" t="s">
        <v>323</v>
      </c>
      <c r="I931" s="21">
        <v>1000000</v>
      </c>
      <c r="J931" s="71">
        <v>99.805999999999997</v>
      </c>
      <c r="K931" s="21">
        <v>998060</v>
      </c>
      <c r="L931" s="21">
        <v>1000000</v>
      </c>
      <c r="M931" s="21">
        <v>1000000</v>
      </c>
      <c r="N931" s="21"/>
      <c r="O931" s="21"/>
      <c r="P931" s="21"/>
      <c r="Q931" s="21"/>
      <c r="R931" s="22">
        <v>1.712</v>
      </c>
      <c r="S931" s="22">
        <v>1.712</v>
      </c>
      <c r="T931" s="20" t="s">
        <v>85</v>
      </c>
      <c r="U931" s="21">
        <v>4137</v>
      </c>
      <c r="V931" s="21"/>
      <c r="W931" s="34">
        <v>41173</v>
      </c>
      <c r="X931" s="34">
        <v>43282</v>
      </c>
      <c r="Y931" s="114" t="s">
        <v>13646</v>
      </c>
      <c r="Z931" s="70" t="s">
        <v>4927</v>
      </c>
      <c r="AA931" s="20" t="s">
        <v>4926</v>
      </c>
      <c r="AB931" s="109"/>
      <c r="AC931" s="19"/>
      <c r="AD931" s="22"/>
      <c r="AE931" s="19"/>
    </row>
    <row r="932" spans="2:31" x14ac:dyDescent="0.2">
      <c r="B932" s="14" t="s">
        <v>16313</v>
      </c>
      <c r="C932" s="33" t="s">
        <v>16312</v>
      </c>
      <c r="D932" s="16" t="s">
        <v>16305</v>
      </c>
      <c r="E932" s="103" t="s">
        <v>26</v>
      </c>
      <c r="F932" s="18" t="s">
        <v>26</v>
      </c>
      <c r="G932" s="111" t="s">
        <v>26</v>
      </c>
      <c r="H932" s="102" t="s">
        <v>323</v>
      </c>
      <c r="I932" s="21">
        <v>1000000</v>
      </c>
      <c r="J932" s="71">
        <v>99.912000000000006</v>
      </c>
      <c r="K932" s="21">
        <v>999120</v>
      </c>
      <c r="L932" s="21">
        <v>1000000</v>
      </c>
      <c r="M932" s="21">
        <v>1000000</v>
      </c>
      <c r="N932" s="21"/>
      <c r="O932" s="21"/>
      <c r="P932" s="21"/>
      <c r="Q932" s="21"/>
      <c r="R932" s="22">
        <v>1.962</v>
      </c>
      <c r="S932" s="22">
        <v>1.962</v>
      </c>
      <c r="T932" s="20" t="s">
        <v>85</v>
      </c>
      <c r="U932" s="21">
        <v>4742</v>
      </c>
      <c r="V932" s="21"/>
      <c r="W932" s="34">
        <v>41173</v>
      </c>
      <c r="X932" s="34">
        <v>43647</v>
      </c>
      <c r="Y932" s="114" t="s">
        <v>13646</v>
      </c>
      <c r="Z932" s="70" t="s">
        <v>4927</v>
      </c>
      <c r="AA932" s="20" t="s">
        <v>4926</v>
      </c>
      <c r="AB932" s="109"/>
      <c r="AC932" s="19"/>
      <c r="AD932" s="22"/>
      <c r="AE932" s="19"/>
    </row>
    <row r="933" spans="2:31" x14ac:dyDescent="0.2">
      <c r="B933" s="14" t="s">
        <v>16311</v>
      </c>
      <c r="C933" s="33" t="s">
        <v>16310</v>
      </c>
      <c r="D933" s="16" t="s">
        <v>16305</v>
      </c>
      <c r="E933" s="103" t="s">
        <v>26</v>
      </c>
      <c r="F933" s="18" t="s">
        <v>26</v>
      </c>
      <c r="G933" s="111" t="s">
        <v>26</v>
      </c>
      <c r="H933" s="102" t="s">
        <v>323</v>
      </c>
      <c r="I933" s="21">
        <v>1000000</v>
      </c>
      <c r="J933" s="71">
        <v>100.08499999999999</v>
      </c>
      <c r="K933" s="21">
        <v>1000850</v>
      </c>
      <c r="L933" s="21">
        <v>1000000</v>
      </c>
      <c r="M933" s="21">
        <v>1000000</v>
      </c>
      <c r="N933" s="21"/>
      <c r="O933" s="21"/>
      <c r="P933" s="21"/>
      <c r="Q933" s="21"/>
      <c r="R933" s="22">
        <v>2.327</v>
      </c>
      <c r="S933" s="22">
        <v>2.327</v>
      </c>
      <c r="T933" s="20" t="s">
        <v>85</v>
      </c>
      <c r="U933" s="21">
        <v>5624</v>
      </c>
      <c r="V933" s="21"/>
      <c r="W933" s="34">
        <v>41173</v>
      </c>
      <c r="X933" s="34">
        <v>44013</v>
      </c>
      <c r="Y933" s="114" t="s">
        <v>13646</v>
      </c>
      <c r="Z933" s="70" t="s">
        <v>4927</v>
      </c>
      <c r="AA933" s="20" t="s">
        <v>4926</v>
      </c>
      <c r="AB933" s="109"/>
      <c r="AC933" s="19"/>
      <c r="AD933" s="22"/>
      <c r="AE933" s="19"/>
    </row>
    <row r="934" spans="2:31" x14ac:dyDescent="0.2">
      <c r="B934" s="14" t="s">
        <v>16309</v>
      </c>
      <c r="C934" s="33" t="s">
        <v>16308</v>
      </c>
      <c r="D934" s="16" t="s">
        <v>16305</v>
      </c>
      <c r="E934" s="103" t="s">
        <v>26</v>
      </c>
      <c r="F934" s="18" t="s">
        <v>26</v>
      </c>
      <c r="G934" s="111" t="s">
        <v>26</v>
      </c>
      <c r="H934" s="102" t="s">
        <v>323</v>
      </c>
      <c r="I934" s="21">
        <v>1200000</v>
      </c>
      <c r="J934" s="71">
        <v>100.258</v>
      </c>
      <c r="K934" s="21">
        <v>1203096</v>
      </c>
      <c r="L934" s="21">
        <v>1200000</v>
      </c>
      <c r="M934" s="21">
        <v>1200000</v>
      </c>
      <c r="N934" s="21"/>
      <c r="O934" s="21"/>
      <c r="P934" s="21"/>
      <c r="Q934" s="21"/>
      <c r="R934" s="22">
        <v>2.5270000000000001</v>
      </c>
      <c r="S934" s="22">
        <v>2.5270000000000001</v>
      </c>
      <c r="T934" s="20" t="s">
        <v>85</v>
      </c>
      <c r="U934" s="21">
        <v>7328</v>
      </c>
      <c r="V934" s="21"/>
      <c r="W934" s="34">
        <v>41173</v>
      </c>
      <c r="X934" s="34">
        <v>44378</v>
      </c>
      <c r="Y934" s="114" t="s">
        <v>13646</v>
      </c>
      <c r="Z934" s="70" t="s">
        <v>4927</v>
      </c>
      <c r="AA934" s="20" t="s">
        <v>4926</v>
      </c>
      <c r="AB934" s="109"/>
      <c r="AC934" s="19"/>
      <c r="AD934" s="22"/>
      <c r="AE934" s="19"/>
    </row>
    <row r="935" spans="2:31" x14ac:dyDescent="0.2">
      <c r="B935" s="14" t="s">
        <v>16307</v>
      </c>
      <c r="C935" s="33" t="s">
        <v>16306</v>
      </c>
      <c r="D935" s="16" t="s">
        <v>16305</v>
      </c>
      <c r="E935" s="103" t="s">
        <v>26</v>
      </c>
      <c r="F935" s="18" t="s">
        <v>26</v>
      </c>
      <c r="G935" s="111" t="s">
        <v>4412</v>
      </c>
      <c r="H935" s="102" t="s">
        <v>323</v>
      </c>
      <c r="I935" s="21">
        <v>8670000</v>
      </c>
      <c r="J935" s="71">
        <v>100.925</v>
      </c>
      <c r="K935" s="21">
        <v>8750198</v>
      </c>
      <c r="L935" s="21">
        <v>8670000</v>
      </c>
      <c r="M935" s="21">
        <v>8670000</v>
      </c>
      <c r="N935" s="21"/>
      <c r="O935" s="21"/>
      <c r="P935" s="21"/>
      <c r="Q935" s="21"/>
      <c r="R935" s="22">
        <v>3.4769999999999999</v>
      </c>
      <c r="S935" s="22">
        <v>3.4769999999999999</v>
      </c>
      <c r="T935" s="20" t="s">
        <v>85</v>
      </c>
      <c r="U935" s="21">
        <v>72852</v>
      </c>
      <c r="V935" s="21"/>
      <c r="W935" s="34">
        <v>41173</v>
      </c>
      <c r="X935" s="34">
        <v>46569</v>
      </c>
      <c r="Y935" s="114" t="s">
        <v>13646</v>
      </c>
      <c r="Z935" s="70" t="s">
        <v>4927</v>
      </c>
      <c r="AA935" s="20" t="s">
        <v>4926</v>
      </c>
      <c r="AB935" s="109"/>
      <c r="AC935" s="28">
        <v>44743</v>
      </c>
      <c r="AD935" s="22">
        <v>100</v>
      </c>
      <c r="AE935" s="19"/>
    </row>
    <row r="936" spans="2:31" x14ac:dyDescent="0.2">
      <c r="B936" s="14" t="s">
        <v>16304</v>
      </c>
      <c r="C936" s="33" t="s">
        <v>16303</v>
      </c>
      <c r="D936" s="16" t="s">
        <v>16302</v>
      </c>
      <c r="E936" s="103" t="s">
        <v>5057</v>
      </c>
      <c r="F936" s="18" t="s">
        <v>26</v>
      </c>
      <c r="G936" s="111" t="s">
        <v>590</v>
      </c>
      <c r="H936" s="102" t="s">
        <v>323</v>
      </c>
      <c r="I936" s="21">
        <v>15000000</v>
      </c>
      <c r="J936" s="71">
        <v>122.276</v>
      </c>
      <c r="K936" s="21">
        <v>18341400</v>
      </c>
      <c r="L936" s="21">
        <v>15000000</v>
      </c>
      <c r="M936" s="21">
        <v>15000000</v>
      </c>
      <c r="N936" s="21"/>
      <c r="O936" s="21"/>
      <c r="P936" s="21"/>
      <c r="Q936" s="21"/>
      <c r="R936" s="22">
        <v>5.8760000000000003</v>
      </c>
      <c r="S936" s="22">
        <v>5.875</v>
      </c>
      <c r="T936" s="20" t="s">
        <v>4949</v>
      </c>
      <c r="U936" s="21">
        <v>220350</v>
      </c>
      <c r="V936" s="21">
        <v>881400</v>
      </c>
      <c r="W936" s="34">
        <v>40492</v>
      </c>
      <c r="X936" s="34">
        <v>48305</v>
      </c>
      <c r="Y936" s="114" t="s">
        <v>13646</v>
      </c>
      <c r="Z936" s="70" t="s">
        <v>4927</v>
      </c>
      <c r="AA936" s="20" t="s">
        <v>4926</v>
      </c>
      <c r="AB936" s="109"/>
      <c r="AC936" s="19"/>
      <c r="AD936" s="22"/>
      <c r="AE936" s="19"/>
    </row>
    <row r="937" spans="2:31" x14ac:dyDescent="0.2">
      <c r="B937" s="14" t="s">
        <v>16301</v>
      </c>
      <c r="C937" s="33" t="s">
        <v>16300</v>
      </c>
      <c r="D937" s="16" t="s">
        <v>16297</v>
      </c>
      <c r="E937" s="103" t="s">
        <v>26</v>
      </c>
      <c r="F937" s="18" t="s">
        <v>26</v>
      </c>
      <c r="G937" s="111" t="s">
        <v>26</v>
      </c>
      <c r="H937" s="102" t="s">
        <v>323</v>
      </c>
      <c r="I937" s="21">
        <v>5398488</v>
      </c>
      <c r="J937" s="71">
        <v>102.256</v>
      </c>
      <c r="K937" s="21">
        <v>5266184</v>
      </c>
      <c r="L937" s="21">
        <v>5150000</v>
      </c>
      <c r="M937" s="21">
        <v>5184318</v>
      </c>
      <c r="N937" s="21"/>
      <c r="O937" s="21">
        <v>-47984</v>
      </c>
      <c r="P937" s="21"/>
      <c r="Q937" s="21"/>
      <c r="R937" s="22">
        <v>5</v>
      </c>
      <c r="S937" s="22">
        <v>3.97</v>
      </c>
      <c r="T937" s="20" t="s">
        <v>4985</v>
      </c>
      <c r="U937" s="21">
        <v>85833</v>
      </c>
      <c r="V937" s="21">
        <v>257500</v>
      </c>
      <c r="W937" s="34">
        <v>39584</v>
      </c>
      <c r="X937" s="34">
        <v>41518</v>
      </c>
      <c r="Y937" s="114" t="s">
        <v>16071</v>
      </c>
      <c r="Z937" s="70" t="s">
        <v>4927</v>
      </c>
      <c r="AA937" s="20" t="s">
        <v>4926</v>
      </c>
      <c r="AB937" s="109"/>
      <c r="AC937" s="19"/>
      <c r="AD937" s="22"/>
      <c r="AE937" s="19"/>
    </row>
    <row r="938" spans="2:31" x14ac:dyDescent="0.2">
      <c r="B938" s="14" t="s">
        <v>16299</v>
      </c>
      <c r="C938" s="33" t="s">
        <v>16298</v>
      </c>
      <c r="D938" s="16" t="s">
        <v>16297</v>
      </c>
      <c r="E938" s="103" t="s">
        <v>26</v>
      </c>
      <c r="F938" s="18" t="s">
        <v>26</v>
      </c>
      <c r="G938" s="111" t="s">
        <v>26</v>
      </c>
      <c r="H938" s="102" t="s">
        <v>323</v>
      </c>
      <c r="I938" s="21">
        <v>2690813</v>
      </c>
      <c r="J938" s="71">
        <v>105.405</v>
      </c>
      <c r="K938" s="21">
        <v>2703638</v>
      </c>
      <c r="L938" s="21">
        <v>2565000</v>
      </c>
      <c r="M938" s="21">
        <v>2601717</v>
      </c>
      <c r="N938" s="21"/>
      <c r="O938" s="21">
        <v>-20027</v>
      </c>
      <c r="P938" s="21"/>
      <c r="Q938" s="21"/>
      <c r="R938" s="22">
        <v>5</v>
      </c>
      <c r="S938" s="22">
        <v>4.0999999999999996</v>
      </c>
      <c r="T938" s="20" t="s">
        <v>4985</v>
      </c>
      <c r="U938" s="21">
        <v>42750</v>
      </c>
      <c r="V938" s="21">
        <v>128250</v>
      </c>
      <c r="W938" s="34">
        <v>39584</v>
      </c>
      <c r="X938" s="34">
        <v>41883</v>
      </c>
      <c r="Y938" s="114" t="s">
        <v>16071</v>
      </c>
      <c r="Z938" s="70" t="s">
        <v>4927</v>
      </c>
      <c r="AA938" s="20" t="s">
        <v>4926</v>
      </c>
      <c r="AB938" s="109"/>
      <c r="AC938" s="19"/>
      <c r="AD938" s="22"/>
      <c r="AE938" s="19"/>
    </row>
    <row r="939" spans="2:31" x14ac:dyDescent="0.2">
      <c r="B939" s="14" t="s">
        <v>16296</v>
      </c>
      <c r="C939" s="33" t="s">
        <v>16295</v>
      </c>
      <c r="D939" s="16" t="s">
        <v>16292</v>
      </c>
      <c r="E939" s="103" t="s">
        <v>26</v>
      </c>
      <c r="F939" s="18" t="s">
        <v>26</v>
      </c>
      <c r="G939" s="111" t="s">
        <v>26</v>
      </c>
      <c r="H939" s="102" t="s">
        <v>334</v>
      </c>
      <c r="I939" s="21">
        <v>372820</v>
      </c>
      <c r="J939" s="71">
        <v>104.06699999999999</v>
      </c>
      <c r="K939" s="21">
        <v>364235</v>
      </c>
      <c r="L939" s="21">
        <v>350000</v>
      </c>
      <c r="M939" s="21">
        <v>352882</v>
      </c>
      <c r="N939" s="21"/>
      <c r="O939" s="21">
        <v>-3017</v>
      </c>
      <c r="P939" s="21"/>
      <c r="Q939" s="21"/>
      <c r="R939" s="22">
        <v>5.5</v>
      </c>
      <c r="S939" s="22">
        <v>4.57</v>
      </c>
      <c r="T939" s="20" t="s">
        <v>89</v>
      </c>
      <c r="U939" s="21">
        <v>1604</v>
      </c>
      <c r="V939" s="21">
        <v>19250</v>
      </c>
      <c r="W939" s="34">
        <v>38468</v>
      </c>
      <c r="X939" s="34">
        <v>41609</v>
      </c>
      <c r="Y939" s="114" t="s">
        <v>13492</v>
      </c>
      <c r="Z939" s="70" t="s">
        <v>4927</v>
      </c>
      <c r="AA939" s="20" t="s">
        <v>4926</v>
      </c>
      <c r="AB939" s="109"/>
      <c r="AC939" s="19"/>
      <c r="AD939" s="22"/>
      <c r="AE939" s="19"/>
    </row>
    <row r="940" spans="2:31" x14ac:dyDescent="0.2">
      <c r="B940" s="14" t="s">
        <v>16294</v>
      </c>
      <c r="C940" s="33" t="s">
        <v>16293</v>
      </c>
      <c r="D940" s="16" t="s">
        <v>16292</v>
      </c>
      <c r="E940" s="103" t="s">
        <v>26</v>
      </c>
      <c r="F940" s="18" t="s">
        <v>26</v>
      </c>
      <c r="G940" s="111" t="s">
        <v>26</v>
      </c>
      <c r="H940" s="102" t="s">
        <v>334</v>
      </c>
      <c r="I940" s="21">
        <v>635964</v>
      </c>
      <c r="J940" s="71">
        <v>111.461</v>
      </c>
      <c r="K940" s="21">
        <v>668766</v>
      </c>
      <c r="L940" s="21">
        <v>600000</v>
      </c>
      <c r="M940" s="21">
        <v>611784</v>
      </c>
      <c r="N940" s="21"/>
      <c r="O940" s="21">
        <v>-3677</v>
      </c>
      <c r="P940" s="21"/>
      <c r="Q940" s="21"/>
      <c r="R940" s="22">
        <v>5.5</v>
      </c>
      <c r="S940" s="22">
        <v>4.7699999999999996</v>
      </c>
      <c r="T940" s="20" t="s">
        <v>89</v>
      </c>
      <c r="U940" s="21">
        <v>2750</v>
      </c>
      <c r="V940" s="21">
        <v>33000</v>
      </c>
      <c r="W940" s="34">
        <v>38468</v>
      </c>
      <c r="X940" s="34">
        <v>42339</v>
      </c>
      <c r="Y940" s="114" t="s">
        <v>13492</v>
      </c>
      <c r="Z940" s="70" t="s">
        <v>4927</v>
      </c>
      <c r="AA940" s="20" t="s">
        <v>4926</v>
      </c>
      <c r="AB940" s="109"/>
      <c r="AC940" s="19"/>
      <c r="AD940" s="22"/>
      <c r="AE940" s="19"/>
    </row>
    <row r="941" spans="2:31" x14ac:dyDescent="0.2">
      <c r="B941" s="14" t="s">
        <v>16291</v>
      </c>
      <c r="C941" s="33" t="s">
        <v>16290</v>
      </c>
      <c r="D941" s="16" t="s">
        <v>16287</v>
      </c>
      <c r="E941" s="103" t="s">
        <v>26</v>
      </c>
      <c r="F941" s="18" t="s">
        <v>26</v>
      </c>
      <c r="G941" s="111" t="s">
        <v>26</v>
      </c>
      <c r="H941" s="102" t="s">
        <v>334</v>
      </c>
      <c r="I941" s="21">
        <v>1516634</v>
      </c>
      <c r="J941" s="71">
        <v>103.846</v>
      </c>
      <c r="K941" s="21">
        <v>1510959</v>
      </c>
      <c r="L941" s="21">
        <v>1455000</v>
      </c>
      <c r="M941" s="21">
        <v>1467402</v>
      </c>
      <c r="N941" s="21"/>
      <c r="O941" s="21">
        <v>-8815</v>
      </c>
      <c r="P941" s="21"/>
      <c r="Q941" s="21"/>
      <c r="R941" s="22">
        <v>5</v>
      </c>
      <c r="S941" s="22">
        <v>4.29</v>
      </c>
      <c r="T941" s="20" t="s">
        <v>4949</v>
      </c>
      <c r="U941" s="21">
        <v>18188</v>
      </c>
      <c r="V941" s="21">
        <v>72750</v>
      </c>
      <c r="W941" s="34">
        <v>39171</v>
      </c>
      <c r="X941" s="34">
        <v>41730</v>
      </c>
      <c r="Y941" s="114" t="s">
        <v>13508</v>
      </c>
      <c r="Z941" s="70" t="s">
        <v>4927</v>
      </c>
      <c r="AA941" s="20" t="s">
        <v>4926</v>
      </c>
      <c r="AB941" s="109"/>
      <c r="AC941" s="19"/>
      <c r="AD941" s="22"/>
      <c r="AE941" s="19"/>
    </row>
    <row r="942" spans="2:31" x14ac:dyDescent="0.2">
      <c r="B942" s="14" t="s">
        <v>16289</v>
      </c>
      <c r="C942" s="33" t="s">
        <v>16288</v>
      </c>
      <c r="D942" s="16" t="s">
        <v>16287</v>
      </c>
      <c r="E942" s="103" t="s">
        <v>26</v>
      </c>
      <c r="F942" s="18" t="s">
        <v>26</v>
      </c>
      <c r="G942" s="111" t="s">
        <v>26</v>
      </c>
      <c r="H942" s="102" t="s">
        <v>334</v>
      </c>
      <c r="I942" s="21">
        <v>1759229</v>
      </c>
      <c r="J942" s="71">
        <v>109.072</v>
      </c>
      <c r="K942" s="21">
        <v>1832410</v>
      </c>
      <c r="L942" s="21">
        <v>1680000</v>
      </c>
      <c r="M942" s="21">
        <v>1717996</v>
      </c>
      <c r="N942" s="21"/>
      <c r="O942" s="21">
        <v>-7204</v>
      </c>
      <c r="P942" s="21"/>
      <c r="Q942" s="21"/>
      <c r="R942" s="22">
        <v>5</v>
      </c>
      <c r="S942" s="22">
        <v>4.41</v>
      </c>
      <c r="T942" s="20" t="s">
        <v>4949</v>
      </c>
      <c r="U942" s="21">
        <v>21000</v>
      </c>
      <c r="V942" s="21">
        <v>84000</v>
      </c>
      <c r="W942" s="34">
        <v>39171</v>
      </c>
      <c r="X942" s="34">
        <v>42826</v>
      </c>
      <c r="Y942" s="114" t="s">
        <v>13508</v>
      </c>
      <c r="Z942" s="70" t="s">
        <v>4927</v>
      </c>
      <c r="AA942" s="20" t="s">
        <v>4926</v>
      </c>
      <c r="AB942" s="109"/>
      <c r="AC942" s="19"/>
      <c r="AD942" s="22"/>
      <c r="AE942" s="19"/>
    </row>
    <row r="943" spans="2:31" x14ac:dyDescent="0.2">
      <c r="B943" s="14" t="s">
        <v>16286</v>
      </c>
      <c r="C943" s="33" t="s">
        <v>16285</v>
      </c>
      <c r="D943" s="16" t="s">
        <v>16282</v>
      </c>
      <c r="E943" s="103" t="s">
        <v>26</v>
      </c>
      <c r="F943" s="18" t="s">
        <v>26</v>
      </c>
      <c r="G943" s="111" t="s">
        <v>4412</v>
      </c>
      <c r="H943" s="102" t="s">
        <v>323</v>
      </c>
      <c r="I943" s="21">
        <v>670123</v>
      </c>
      <c r="J943" s="71">
        <v>102.33799999999999</v>
      </c>
      <c r="K943" s="21">
        <v>685665</v>
      </c>
      <c r="L943" s="21">
        <v>670000</v>
      </c>
      <c r="M943" s="21">
        <v>670138</v>
      </c>
      <c r="N943" s="21"/>
      <c r="O943" s="21">
        <v>15</v>
      </c>
      <c r="P943" s="21"/>
      <c r="Q943" s="21"/>
      <c r="R943" s="22">
        <v>5</v>
      </c>
      <c r="S943" s="22">
        <v>4.9980000000000002</v>
      </c>
      <c r="T943" s="20" t="s">
        <v>85</v>
      </c>
      <c r="U943" s="21">
        <v>16750</v>
      </c>
      <c r="V943" s="21"/>
      <c r="W943" s="34">
        <v>41107</v>
      </c>
      <c r="X943" s="34">
        <v>46388</v>
      </c>
      <c r="Y943" s="114" t="s">
        <v>13508</v>
      </c>
      <c r="Z943" s="70" t="s">
        <v>4927</v>
      </c>
      <c r="AA943" s="20" t="s">
        <v>4926</v>
      </c>
      <c r="AB943" s="109"/>
      <c r="AC943" s="28">
        <v>41456</v>
      </c>
      <c r="AD943" s="22">
        <v>100</v>
      </c>
      <c r="AE943" s="19"/>
    </row>
    <row r="944" spans="2:31" x14ac:dyDescent="0.2">
      <c r="B944" s="14" t="s">
        <v>16284</v>
      </c>
      <c r="C944" s="33" t="s">
        <v>16283</v>
      </c>
      <c r="D944" s="16" t="s">
        <v>16282</v>
      </c>
      <c r="E944" s="103" t="s">
        <v>26</v>
      </c>
      <c r="F944" s="18" t="s">
        <v>26</v>
      </c>
      <c r="G944" s="111" t="s">
        <v>4412</v>
      </c>
      <c r="H944" s="102" t="s">
        <v>323</v>
      </c>
      <c r="I944" s="21">
        <v>1330245</v>
      </c>
      <c r="J944" s="71">
        <v>102.242</v>
      </c>
      <c r="K944" s="21">
        <v>1359819</v>
      </c>
      <c r="L944" s="21">
        <v>1330000</v>
      </c>
      <c r="M944" s="21">
        <v>1330148</v>
      </c>
      <c r="N944" s="21"/>
      <c r="O944" s="21">
        <v>-96</v>
      </c>
      <c r="P944" s="21"/>
      <c r="Q944" s="21"/>
      <c r="R944" s="22">
        <v>5</v>
      </c>
      <c r="S944" s="22">
        <v>4.9770000000000003</v>
      </c>
      <c r="T944" s="20" t="s">
        <v>85</v>
      </c>
      <c r="U944" s="21">
        <v>33250</v>
      </c>
      <c r="V944" s="21"/>
      <c r="W944" s="34">
        <v>41107</v>
      </c>
      <c r="X944" s="34">
        <v>46388</v>
      </c>
      <c r="Y944" s="114" t="s">
        <v>13508</v>
      </c>
      <c r="Z944" s="70" t="s">
        <v>4927</v>
      </c>
      <c r="AA944" s="20" t="s">
        <v>4926</v>
      </c>
      <c r="AB944" s="109"/>
      <c r="AC944" s="28">
        <v>41456</v>
      </c>
      <c r="AD944" s="22">
        <v>100</v>
      </c>
      <c r="AE944" s="28">
        <v>41456</v>
      </c>
    </row>
    <row r="945" spans="2:31" x14ac:dyDescent="0.2">
      <c r="B945" s="14" t="s">
        <v>16281</v>
      </c>
      <c r="C945" s="33" t="s">
        <v>16280</v>
      </c>
      <c r="D945" s="16" t="s">
        <v>16277</v>
      </c>
      <c r="E945" s="103" t="s">
        <v>26</v>
      </c>
      <c r="F945" s="18" t="s">
        <v>26</v>
      </c>
      <c r="G945" s="111" t="s">
        <v>26</v>
      </c>
      <c r="H945" s="102" t="s">
        <v>323</v>
      </c>
      <c r="I945" s="21">
        <v>299567</v>
      </c>
      <c r="J945" s="71">
        <v>102.328</v>
      </c>
      <c r="K945" s="21">
        <v>301868</v>
      </c>
      <c r="L945" s="21">
        <v>295000</v>
      </c>
      <c r="M945" s="21">
        <v>295644</v>
      </c>
      <c r="N945" s="21"/>
      <c r="O945" s="21">
        <v>-714</v>
      </c>
      <c r="P945" s="21"/>
      <c r="Q945" s="21"/>
      <c r="R945" s="22">
        <v>4.25</v>
      </c>
      <c r="S945" s="22">
        <v>3.98</v>
      </c>
      <c r="T945" s="20" t="s">
        <v>4965</v>
      </c>
      <c r="U945" s="21">
        <v>2090</v>
      </c>
      <c r="V945" s="21">
        <v>12538</v>
      </c>
      <c r="W945" s="34">
        <v>39156</v>
      </c>
      <c r="X945" s="34">
        <v>41579</v>
      </c>
      <c r="Y945" s="114" t="s">
        <v>16273</v>
      </c>
      <c r="Z945" s="70" t="s">
        <v>4927</v>
      </c>
      <c r="AA945" s="20" t="s">
        <v>4926</v>
      </c>
      <c r="AB945" s="109"/>
      <c r="AC945" s="19"/>
      <c r="AD945" s="22"/>
      <c r="AE945" s="19"/>
    </row>
    <row r="946" spans="2:31" x14ac:dyDescent="0.2">
      <c r="B946" s="14" t="s">
        <v>16279</v>
      </c>
      <c r="C946" s="33" t="s">
        <v>16278</v>
      </c>
      <c r="D946" s="16" t="s">
        <v>16277</v>
      </c>
      <c r="E946" s="103" t="s">
        <v>26</v>
      </c>
      <c r="F946" s="18" t="s">
        <v>26</v>
      </c>
      <c r="G946" s="111" t="s">
        <v>26</v>
      </c>
      <c r="H946" s="102" t="s">
        <v>323</v>
      </c>
      <c r="I946" s="21">
        <v>314411</v>
      </c>
      <c r="J946" s="71">
        <v>104.801</v>
      </c>
      <c r="K946" s="21">
        <v>324883</v>
      </c>
      <c r="L946" s="21">
        <v>310000</v>
      </c>
      <c r="M946" s="21">
        <v>311192</v>
      </c>
      <c r="N946" s="21"/>
      <c r="O946" s="21">
        <v>-536</v>
      </c>
      <c r="P946" s="21"/>
      <c r="Q946" s="21"/>
      <c r="R946" s="22">
        <v>4.25</v>
      </c>
      <c r="S946" s="22">
        <v>4.03</v>
      </c>
      <c r="T946" s="20" t="s">
        <v>4965</v>
      </c>
      <c r="U946" s="21">
        <v>2196</v>
      </c>
      <c r="V946" s="21">
        <v>13175</v>
      </c>
      <c r="W946" s="34">
        <v>39156</v>
      </c>
      <c r="X946" s="34">
        <v>41944</v>
      </c>
      <c r="Y946" s="114" t="s">
        <v>16273</v>
      </c>
      <c r="Z946" s="70" t="s">
        <v>4927</v>
      </c>
      <c r="AA946" s="20" t="s">
        <v>4926</v>
      </c>
      <c r="AB946" s="109"/>
      <c r="AC946" s="19"/>
      <c r="AD946" s="22"/>
      <c r="AE946" s="19"/>
    </row>
    <row r="947" spans="2:31" x14ac:dyDescent="0.2">
      <c r="B947" s="14" t="s">
        <v>16276</v>
      </c>
      <c r="C947" s="33" t="s">
        <v>16275</v>
      </c>
      <c r="D947" s="16" t="s">
        <v>16274</v>
      </c>
      <c r="E947" s="103" t="s">
        <v>26</v>
      </c>
      <c r="F947" s="18" t="s">
        <v>26</v>
      </c>
      <c r="G947" s="111" t="s">
        <v>26</v>
      </c>
      <c r="H947" s="102" t="s">
        <v>323</v>
      </c>
      <c r="I947" s="21">
        <v>105620</v>
      </c>
      <c r="J947" s="71">
        <v>108.95</v>
      </c>
      <c r="K947" s="21">
        <v>114398</v>
      </c>
      <c r="L947" s="21">
        <v>105000</v>
      </c>
      <c r="M947" s="21">
        <v>105318</v>
      </c>
      <c r="N947" s="21"/>
      <c r="O947" s="21">
        <v>-52</v>
      </c>
      <c r="P947" s="21"/>
      <c r="Q947" s="21"/>
      <c r="R947" s="22">
        <v>4.25</v>
      </c>
      <c r="S947" s="22">
        <v>4.18</v>
      </c>
      <c r="T947" s="20" t="s">
        <v>4965</v>
      </c>
      <c r="U947" s="21">
        <v>744</v>
      </c>
      <c r="V947" s="21">
        <v>4463</v>
      </c>
      <c r="W947" s="34">
        <v>39156</v>
      </c>
      <c r="X947" s="34">
        <v>43040</v>
      </c>
      <c r="Y947" s="114" t="s">
        <v>16273</v>
      </c>
      <c r="Z947" s="70" t="s">
        <v>4927</v>
      </c>
      <c r="AA947" s="20" t="s">
        <v>4926</v>
      </c>
      <c r="AB947" s="109"/>
      <c r="AC947" s="19"/>
      <c r="AD947" s="22"/>
      <c r="AE947" s="19"/>
    </row>
    <row r="948" spans="2:31" x14ac:dyDescent="0.2">
      <c r="B948" s="14" t="s">
        <v>16272</v>
      </c>
      <c r="C948" s="33" t="s">
        <v>16271</v>
      </c>
      <c r="D948" s="16" t="s">
        <v>16270</v>
      </c>
      <c r="E948" s="103" t="s">
        <v>26</v>
      </c>
      <c r="F948" s="18" t="s">
        <v>26</v>
      </c>
      <c r="G948" s="111" t="s">
        <v>26</v>
      </c>
      <c r="H948" s="102" t="s">
        <v>323</v>
      </c>
      <c r="I948" s="21">
        <v>2066774</v>
      </c>
      <c r="J948" s="71">
        <v>100</v>
      </c>
      <c r="K948" s="21">
        <v>2005000</v>
      </c>
      <c r="L948" s="21">
        <v>2005000</v>
      </c>
      <c r="M948" s="21">
        <v>2005000</v>
      </c>
      <c r="N948" s="21"/>
      <c r="O948" s="21">
        <v>-15176</v>
      </c>
      <c r="P948" s="21"/>
      <c r="Q948" s="21"/>
      <c r="R948" s="22">
        <v>5.25</v>
      </c>
      <c r="S948" s="22">
        <v>4.45</v>
      </c>
      <c r="T948" s="20" t="s">
        <v>85</v>
      </c>
      <c r="U948" s="21">
        <v>52631</v>
      </c>
      <c r="V948" s="21">
        <v>105263</v>
      </c>
      <c r="W948" s="34">
        <v>39707</v>
      </c>
      <c r="X948" s="34">
        <v>41275</v>
      </c>
      <c r="Y948" s="114" t="s">
        <v>16200</v>
      </c>
      <c r="Z948" s="70" t="s">
        <v>4927</v>
      </c>
      <c r="AA948" s="20" t="s">
        <v>4926</v>
      </c>
      <c r="AB948" s="109"/>
      <c r="AC948" s="19"/>
      <c r="AD948" s="22"/>
      <c r="AE948" s="19"/>
    </row>
    <row r="949" spans="2:31" x14ac:dyDescent="0.2">
      <c r="B949" s="14" t="s">
        <v>16269</v>
      </c>
      <c r="C949" s="33" t="s">
        <v>16268</v>
      </c>
      <c r="D949" s="16" t="s">
        <v>16267</v>
      </c>
      <c r="E949" s="103" t="s">
        <v>26</v>
      </c>
      <c r="F949" s="18" t="s">
        <v>26</v>
      </c>
      <c r="G949" s="111" t="s">
        <v>26</v>
      </c>
      <c r="H949" s="102" t="s">
        <v>323</v>
      </c>
      <c r="I949" s="21">
        <v>5334250</v>
      </c>
      <c r="J949" s="71">
        <v>117.104</v>
      </c>
      <c r="K949" s="21">
        <v>5855200</v>
      </c>
      <c r="L949" s="21">
        <v>5000000</v>
      </c>
      <c r="M949" s="21">
        <v>5168544</v>
      </c>
      <c r="N949" s="21"/>
      <c r="O949" s="21">
        <v>-32349</v>
      </c>
      <c r="P949" s="21"/>
      <c r="Q949" s="21"/>
      <c r="R949" s="22">
        <v>5</v>
      </c>
      <c r="S949" s="22">
        <v>4.1900000000000004</v>
      </c>
      <c r="T949" s="20" t="s">
        <v>118</v>
      </c>
      <c r="U949" s="21">
        <v>94444</v>
      </c>
      <c r="V949" s="21">
        <v>250000</v>
      </c>
      <c r="W949" s="34">
        <v>39199</v>
      </c>
      <c r="X949" s="34">
        <v>42962</v>
      </c>
      <c r="Y949" s="114" t="s">
        <v>13522</v>
      </c>
      <c r="Z949" s="70" t="s">
        <v>4927</v>
      </c>
      <c r="AA949" s="20" t="s">
        <v>4926</v>
      </c>
      <c r="AB949" s="109"/>
      <c r="AC949" s="19"/>
      <c r="AD949" s="22"/>
      <c r="AE949" s="19"/>
    </row>
    <row r="950" spans="2:31" x14ac:dyDescent="0.2">
      <c r="B950" s="14" t="s">
        <v>16266</v>
      </c>
      <c r="C950" s="33" t="s">
        <v>16265</v>
      </c>
      <c r="D950" s="16" t="s">
        <v>16264</v>
      </c>
      <c r="E950" s="103" t="s">
        <v>26</v>
      </c>
      <c r="F950" s="18" t="s">
        <v>26</v>
      </c>
      <c r="G950" s="111" t="s">
        <v>26</v>
      </c>
      <c r="H950" s="102" t="s">
        <v>323</v>
      </c>
      <c r="I950" s="21">
        <v>997000</v>
      </c>
      <c r="J950" s="71">
        <v>118.09099999999999</v>
      </c>
      <c r="K950" s="21">
        <v>1180910</v>
      </c>
      <c r="L950" s="21">
        <v>1000000</v>
      </c>
      <c r="M950" s="21">
        <v>997943</v>
      </c>
      <c r="N950" s="21"/>
      <c r="O950" s="21">
        <v>272</v>
      </c>
      <c r="P950" s="21"/>
      <c r="Q950" s="21"/>
      <c r="R950" s="22">
        <v>4.75</v>
      </c>
      <c r="S950" s="22">
        <v>4.7880000000000003</v>
      </c>
      <c r="T950" s="20" t="s">
        <v>4965</v>
      </c>
      <c r="U950" s="21">
        <v>7917</v>
      </c>
      <c r="V950" s="21">
        <v>47500</v>
      </c>
      <c r="W950" s="34">
        <v>39926</v>
      </c>
      <c r="X950" s="34">
        <v>43586</v>
      </c>
      <c r="Y950" s="114" t="s">
        <v>13646</v>
      </c>
      <c r="Z950" s="70" t="s">
        <v>4927</v>
      </c>
      <c r="AA950" s="20" t="s">
        <v>4926</v>
      </c>
      <c r="AB950" s="109"/>
      <c r="AC950" s="19"/>
      <c r="AD950" s="22"/>
      <c r="AE950" s="19"/>
    </row>
    <row r="951" spans="2:31" x14ac:dyDescent="0.2">
      <c r="B951" s="14" t="s">
        <v>16263</v>
      </c>
      <c r="C951" s="33" t="s">
        <v>16262</v>
      </c>
      <c r="D951" s="16" t="s">
        <v>16261</v>
      </c>
      <c r="E951" s="103" t="s">
        <v>26</v>
      </c>
      <c r="F951" s="18" t="s">
        <v>26</v>
      </c>
      <c r="G951" s="111" t="s">
        <v>4412</v>
      </c>
      <c r="H951" s="102" t="s">
        <v>323</v>
      </c>
      <c r="I951" s="21">
        <v>12467710</v>
      </c>
      <c r="J951" s="71">
        <v>103.05800000000001</v>
      </c>
      <c r="K951" s="21">
        <v>12882250</v>
      </c>
      <c r="L951" s="21">
        <v>12500000</v>
      </c>
      <c r="M951" s="21">
        <v>12616517</v>
      </c>
      <c r="N951" s="21"/>
      <c r="O951" s="21">
        <v>122422</v>
      </c>
      <c r="P951" s="21"/>
      <c r="Q951" s="21"/>
      <c r="R951" s="22">
        <v>5.65</v>
      </c>
      <c r="S951" s="22">
        <v>5.7610000000000001</v>
      </c>
      <c r="T951" s="20" t="s">
        <v>89</v>
      </c>
      <c r="U951" s="21">
        <v>58854</v>
      </c>
      <c r="V951" s="21">
        <v>706250</v>
      </c>
      <c r="W951" s="34">
        <v>37825</v>
      </c>
      <c r="X951" s="34">
        <v>50192</v>
      </c>
      <c r="Y951" s="114" t="s">
        <v>13572</v>
      </c>
      <c r="Z951" s="70" t="s">
        <v>4927</v>
      </c>
      <c r="AA951" s="20" t="s">
        <v>4926</v>
      </c>
      <c r="AB951" s="109"/>
      <c r="AC951" s="28">
        <v>41426</v>
      </c>
      <c r="AD951" s="22">
        <v>100</v>
      </c>
      <c r="AE951" s="28">
        <v>41426</v>
      </c>
    </row>
    <row r="952" spans="2:31" x14ac:dyDescent="0.2">
      <c r="B952" s="14" t="s">
        <v>16260</v>
      </c>
      <c r="C952" s="33" t="s">
        <v>16259</v>
      </c>
      <c r="D952" s="16" t="s">
        <v>16258</v>
      </c>
      <c r="E952" s="103" t="s">
        <v>26</v>
      </c>
      <c r="F952" s="18" t="s">
        <v>26</v>
      </c>
      <c r="G952" s="111" t="s">
        <v>590</v>
      </c>
      <c r="H952" s="102" t="s">
        <v>323</v>
      </c>
      <c r="I952" s="21">
        <v>13841577</v>
      </c>
      <c r="J952" s="71">
        <v>118.68899999999999</v>
      </c>
      <c r="K952" s="21">
        <v>17761809</v>
      </c>
      <c r="L952" s="21">
        <v>14965000</v>
      </c>
      <c r="M952" s="21">
        <v>13881251</v>
      </c>
      <c r="N952" s="21"/>
      <c r="O952" s="21">
        <v>19222</v>
      </c>
      <c r="P952" s="21"/>
      <c r="Q952" s="21"/>
      <c r="R952" s="22">
        <v>5.218</v>
      </c>
      <c r="S952" s="22">
        <v>5.774</v>
      </c>
      <c r="T952" s="20" t="s">
        <v>4949</v>
      </c>
      <c r="U952" s="21">
        <v>195218</v>
      </c>
      <c r="V952" s="21">
        <v>780874</v>
      </c>
      <c r="W952" s="34">
        <v>40518</v>
      </c>
      <c r="X952" s="34">
        <v>51410</v>
      </c>
      <c r="Y952" s="114" t="s">
        <v>13522</v>
      </c>
      <c r="Z952" s="70" t="s">
        <v>4927</v>
      </c>
      <c r="AA952" s="20" t="s">
        <v>4926</v>
      </c>
      <c r="AB952" s="109"/>
      <c r="AC952" s="19"/>
      <c r="AD952" s="22"/>
      <c r="AE952" s="19"/>
    </row>
    <row r="953" spans="2:31" x14ac:dyDescent="0.2">
      <c r="B953" s="14" t="s">
        <v>16257</v>
      </c>
      <c r="C953" s="33" t="s">
        <v>16256</v>
      </c>
      <c r="D953" s="16" t="s">
        <v>16253</v>
      </c>
      <c r="E953" s="103" t="s">
        <v>26</v>
      </c>
      <c r="F953" s="18" t="s">
        <v>26</v>
      </c>
      <c r="G953" s="111" t="s">
        <v>26</v>
      </c>
      <c r="H953" s="102" t="s">
        <v>323</v>
      </c>
      <c r="I953" s="21">
        <v>5311700</v>
      </c>
      <c r="J953" s="71">
        <v>113.911</v>
      </c>
      <c r="K953" s="21">
        <v>5695550</v>
      </c>
      <c r="L953" s="21">
        <v>5000000</v>
      </c>
      <c r="M953" s="21">
        <v>5148011</v>
      </c>
      <c r="N953" s="21"/>
      <c r="O953" s="21">
        <v>-30863</v>
      </c>
      <c r="P953" s="21"/>
      <c r="Q953" s="21"/>
      <c r="R953" s="22">
        <v>5</v>
      </c>
      <c r="S953" s="22">
        <v>4.21</v>
      </c>
      <c r="T953" s="20" t="s">
        <v>118</v>
      </c>
      <c r="U953" s="21">
        <v>94444</v>
      </c>
      <c r="V953" s="21">
        <v>250000</v>
      </c>
      <c r="W953" s="34">
        <v>39198</v>
      </c>
      <c r="X953" s="34">
        <v>42781</v>
      </c>
      <c r="Y953" s="114" t="s">
        <v>13500</v>
      </c>
      <c r="Z953" s="70" t="s">
        <v>4927</v>
      </c>
      <c r="AA953" s="20" t="s">
        <v>4926</v>
      </c>
      <c r="AB953" s="109"/>
      <c r="AC953" s="19"/>
      <c r="AD953" s="22"/>
      <c r="AE953" s="19"/>
    </row>
    <row r="954" spans="2:31" x14ac:dyDescent="0.2">
      <c r="B954" s="14" t="s">
        <v>16255</v>
      </c>
      <c r="C954" s="33" t="s">
        <v>16254</v>
      </c>
      <c r="D954" s="16" t="s">
        <v>16253</v>
      </c>
      <c r="E954" s="103" t="s">
        <v>26</v>
      </c>
      <c r="F954" s="18" t="s">
        <v>26</v>
      </c>
      <c r="G954" s="111" t="s">
        <v>26</v>
      </c>
      <c r="H954" s="102" t="s">
        <v>323</v>
      </c>
      <c r="I954" s="21">
        <v>12000000</v>
      </c>
      <c r="J954" s="71">
        <v>99.488</v>
      </c>
      <c r="K954" s="21">
        <v>11938560</v>
      </c>
      <c r="L954" s="21">
        <v>12000000</v>
      </c>
      <c r="M954" s="21">
        <v>12000000</v>
      </c>
      <c r="N954" s="21"/>
      <c r="O954" s="21"/>
      <c r="P954" s="21"/>
      <c r="Q954" s="21"/>
      <c r="R954" s="22">
        <v>4.3659999999999997</v>
      </c>
      <c r="S954" s="22">
        <v>4.3659999999999997</v>
      </c>
      <c r="T954" s="20" t="s">
        <v>4965</v>
      </c>
      <c r="U954" s="21">
        <v>126614</v>
      </c>
      <c r="V954" s="21"/>
      <c r="W954" s="34">
        <v>41179</v>
      </c>
      <c r="X954" s="34">
        <v>54011</v>
      </c>
      <c r="Y954" s="114" t="s">
        <v>13500</v>
      </c>
      <c r="Z954" s="70" t="s">
        <v>4927</v>
      </c>
      <c r="AA954" s="20" t="s">
        <v>4926</v>
      </c>
      <c r="AB954" s="109"/>
      <c r="AC954" s="19"/>
      <c r="AD954" s="22"/>
      <c r="AE954" s="19"/>
    </row>
    <row r="955" spans="2:31" x14ac:dyDescent="0.2">
      <c r="B955" s="14" t="s">
        <v>16252</v>
      </c>
      <c r="C955" s="33" t="s">
        <v>16251</v>
      </c>
      <c r="D955" s="16" t="s">
        <v>16216</v>
      </c>
      <c r="E955" s="103" t="s">
        <v>26</v>
      </c>
      <c r="F955" s="18" t="s">
        <v>26</v>
      </c>
      <c r="G955" s="111" t="s">
        <v>26</v>
      </c>
      <c r="H955" s="102" t="s">
        <v>323</v>
      </c>
      <c r="I955" s="21">
        <v>190000</v>
      </c>
      <c r="J955" s="71">
        <v>100</v>
      </c>
      <c r="K955" s="21">
        <v>190000</v>
      </c>
      <c r="L955" s="21">
        <v>190000</v>
      </c>
      <c r="M955" s="21">
        <v>190000</v>
      </c>
      <c r="N955" s="21"/>
      <c r="O955" s="21"/>
      <c r="P955" s="21"/>
      <c r="Q955" s="21"/>
      <c r="R955" s="22">
        <v>4.0999999999999996</v>
      </c>
      <c r="S955" s="22">
        <v>4.0999999999999996</v>
      </c>
      <c r="T955" s="20" t="s">
        <v>85</v>
      </c>
      <c r="U955" s="21">
        <v>3895</v>
      </c>
      <c r="V955" s="21">
        <v>7790</v>
      </c>
      <c r="W955" s="34">
        <v>39136</v>
      </c>
      <c r="X955" s="34">
        <v>41275</v>
      </c>
      <c r="Y955" s="114" t="s">
        <v>16149</v>
      </c>
      <c r="Z955" s="70" t="s">
        <v>4927</v>
      </c>
      <c r="AA955" s="20" t="s">
        <v>4926</v>
      </c>
      <c r="AB955" s="109"/>
      <c r="AC955" s="19"/>
      <c r="AD955" s="22"/>
      <c r="AE955" s="19"/>
    </row>
    <row r="956" spans="2:31" x14ac:dyDescent="0.2">
      <c r="B956" s="14" t="s">
        <v>16250</v>
      </c>
      <c r="C956" s="33" t="s">
        <v>16249</v>
      </c>
      <c r="D956" s="16" t="s">
        <v>16216</v>
      </c>
      <c r="E956" s="103" t="s">
        <v>26</v>
      </c>
      <c r="F956" s="18" t="s">
        <v>26</v>
      </c>
      <c r="G956" s="111" t="s">
        <v>26</v>
      </c>
      <c r="H956" s="102" t="s">
        <v>323</v>
      </c>
      <c r="I956" s="21">
        <v>240000</v>
      </c>
      <c r="J956" s="71">
        <v>100.53700000000001</v>
      </c>
      <c r="K956" s="21">
        <v>241289</v>
      </c>
      <c r="L956" s="21">
        <v>240000</v>
      </c>
      <c r="M956" s="21">
        <v>240000</v>
      </c>
      <c r="N956" s="21"/>
      <c r="O956" s="21"/>
      <c r="P956" s="21"/>
      <c r="Q956" s="21"/>
      <c r="R956" s="22">
        <v>4.1500000000000004</v>
      </c>
      <c r="S956" s="22">
        <v>4.1500000000000004</v>
      </c>
      <c r="T956" s="20" t="s">
        <v>85</v>
      </c>
      <c r="U956" s="21">
        <v>4980</v>
      </c>
      <c r="V956" s="21">
        <v>9960</v>
      </c>
      <c r="W956" s="34">
        <v>39136</v>
      </c>
      <c r="X956" s="34">
        <v>41456</v>
      </c>
      <c r="Y956" s="114" t="s">
        <v>16149</v>
      </c>
      <c r="Z956" s="70" t="s">
        <v>4927</v>
      </c>
      <c r="AA956" s="20" t="s">
        <v>4926</v>
      </c>
      <c r="AB956" s="109"/>
      <c r="AC956" s="19"/>
      <c r="AD956" s="22"/>
      <c r="AE956" s="19"/>
    </row>
    <row r="957" spans="2:31" x14ac:dyDescent="0.2">
      <c r="B957" s="14" t="s">
        <v>16248</v>
      </c>
      <c r="C957" s="33" t="s">
        <v>16247</v>
      </c>
      <c r="D957" s="16" t="s">
        <v>16216</v>
      </c>
      <c r="E957" s="103" t="s">
        <v>26</v>
      </c>
      <c r="F957" s="18" t="s">
        <v>26</v>
      </c>
      <c r="G957" s="111" t="s">
        <v>26</v>
      </c>
      <c r="H957" s="102" t="s">
        <v>323</v>
      </c>
      <c r="I957" s="21">
        <v>470000</v>
      </c>
      <c r="J957" s="71">
        <v>100.94799999999999</v>
      </c>
      <c r="K957" s="21">
        <v>474456</v>
      </c>
      <c r="L957" s="21">
        <v>470000</v>
      </c>
      <c r="M957" s="21">
        <v>470000</v>
      </c>
      <c r="N957" s="21"/>
      <c r="O957" s="21"/>
      <c r="P957" s="21"/>
      <c r="Q957" s="21"/>
      <c r="R957" s="22">
        <v>4.25</v>
      </c>
      <c r="S957" s="22">
        <v>4.25</v>
      </c>
      <c r="T957" s="20" t="s">
        <v>85</v>
      </c>
      <c r="U957" s="21">
        <v>9988</v>
      </c>
      <c r="V957" s="21">
        <v>19975</v>
      </c>
      <c r="W957" s="34">
        <v>39136</v>
      </c>
      <c r="X957" s="34">
        <v>41640</v>
      </c>
      <c r="Y957" s="114" t="s">
        <v>16149</v>
      </c>
      <c r="Z957" s="70" t="s">
        <v>4927</v>
      </c>
      <c r="AA957" s="20" t="s">
        <v>4926</v>
      </c>
      <c r="AB957" s="109"/>
      <c r="AC957" s="19"/>
      <c r="AD957" s="22"/>
      <c r="AE957" s="19"/>
    </row>
    <row r="958" spans="2:31" x14ac:dyDescent="0.2">
      <c r="B958" s="14" t="s">
        <v>16246</v>
      </c>
      <c r="C958" s="33" t="s">
        <v>16245</v>
      </c>
      <c r="D958" s="16" t="s">
        <v>16216</v>
      </c>
      <c r="E958" s="103" t="s">
        <v>26</v>
      </c>
      <c r="F958" s="18" t="s">
        <v>26</v>
      </c>
      <c r="G958" s="111" t="s">
        <v>26</v>
      </c>
      <c r="H958" s="102" t="s">
        <v>323</v>
      </c>
      <c r="I958" s="21">
        <v>480000</v>
      </c>
      <c r="J958" s="71">
        <v>101.41500000000001</v>
      </c>
      <c r="K958" s="21">
        <v>486792</v>
      </c>
      <c r="L958" s="21">
        <v>480000</v>
      </c>
      <c r="M958" s="21">
        <v>480000</v>
      </c>
      <c r="N958" s="21"/>
      <c r="O958" s="21"/>
      <c r="P958" s="21"/>
      <c r="Q958" s="21"/>
      <c r="R958" s="22">
        <v>4.25</v>
      </c>
      <c r="S958" s="22">
        <v>4.25</v>
      </c>
      <c r="T958" s="20" t="s">
        <v>85</v>
      </c>
      <c r="U958" s="21">
        <v>10200</v>
      </c>
      <c r="V958" s="21">
        <v>20400</v>
      </c>
      <c r="W958" s="34">
        <v>39136</v>
      </c>
      <c r="X958" s="34">
        <v>41821</v>
      </c>
      <c r="Y958" s="114" t="s">
        <v>16149</v>
      </c>
      <c r="Z958" s="70" t="s">
        <v>4927</v>
      </c>
      <c r="AA958" s="20" t="s">
        <v>4926</v>
      </c>
      <c r="AB958" s="109"/>
      <c r="AC958" s="19"/>
      <c r="AD958" s="22"/>
      <c r="AE958" s="19"/>
    </row>
    <row r="959" spans="2:31" x14ac:dyDescent="0.2">
      <c r="B959" s="14" t="s">
        <v>16244</v>
      </c>
      <c r="C959" s="33" t="s">
        <v>16243</v>
      </c>
      <c r="D959" s="16" t="s">
        <v>16216</v>
      </c>
      <c r="E959" s="103" t="s">
        <v>26</v>
      </c>
      <c r="F959" s="18" t="s">
        <v>26</v>
      </c>
      <c r="G959" s="111" t="s">
        <v>26</v>
      </c>
      <c r="H959" s="102" t="s">
        <v>323</v>
      </c>
      <c r="I959" s="21">
        <v>400000</v>
      </c>
      <c r="J959" s="71">
        <v>101.584</v>
      </c>
      <c r="K959" s="21">
        <v>406336</v>
      </c>
      <c r="L959" s="21">
        <v>400000</v>
      </c>
      <c r="M959" s="21">
        <v>400000</v>
      </c>
      <c r="N959" s="21"/>
      <c r="O959" s="21"/>
      <c r="P959" s="21"/>
      <c r="Q959" s="21"/>
      <c r="R959" s="22">
        <v>4.3</v>
      </c>
      <c r="S959" s="22">
        <v>4.3</v>
      </c>
      <c r="T959" s="20" t="s">
        <v>85</v>
      </c>
      <c r="U959" s="21">
        <v>8600</v>
      </c>
      <c r="V959" s="21">
        <v>17200</v>
      </c>
      <c r="W959" s="34">
        <v>39136</v>
      </c>
      <c r="X959" s="34">
        <v>42005</v>
      </c>
      <c r="Y959" s="114" t="s">
        <v>16149</v>
      </c>
      <c r="Z959" s="70" t="s">
        <v>4927</v>
      </c>
      <c r="AA959" s="20" t="s">
        <v>4926</v>
      </c>
      <c r="AB959" s="109"/>
      <c r="AC959" s="19"/>
      <c r="AD959" s="22"/>
      <c r="AE959" s="19"/>
    </row>
    <row r="960" spans="2:31" x14ac:dyDescent="0.2">
      <c r="B960" s="14" t="s">
        <v>16242</v>
      </c>
      <c r="C960" s="33" t="s">
        <v>16241</v>
      </c>
      <c r="D960" s="16" t="s">
        <v>16216</v>
      </c>
      <c r="E960" s="103" t="s">
        <v>26</v>
      </c>
      <c r="F960" s="18" t="s">
        <v>26</v>
      </c>
      <c r="G960" s="111" t="s">
        <v>26</v>
      </c>
      <c r="H960" s="102" t="s">
        <v>323</v>
      </c>
      <c r="I960" s="21">
        <v>495000</v>
      </c>
      <c r="J960" s="71">
        <v>101.917</v>
      </c>
      <c r="K960" s="21">
        <v>504489</v>
      </c>
      <c r="L960" s="21">
        <v>495000</v>
      </c>
      <c r="M960" s="21">
        <v>495000</v>
      </c>
      <c r="N960" s="21"/>
      <c r="O960" s="21"/>
      <c r="P960" s="21"/>
      <c r="Q960" s="21"/>
      <c r="R960" s="22">
        <v>4.3</v>
      </c>
      <c r="S960" s="22">
        <v>4.3</v>
      </c>
      <c r="T960" s="20" t="s">
        <v>85</v>
      </c>
      <c r="U960" s="21">
        <v>10643</v>
      </c>
      <c r="V960" s="21">
        <v>21285</v>
      </c>
      <c r="W960" s="34">
        <v>39136</v>
      </c>
      <c r="X960" s="34">
        <v>42186</v>
      </c>
      <c r="Y960" s="114" t="s">
        <v>16149</v>
      </c>
      <c r="Z960" s="70" t="s">
        <v>4927</v>
      </c>
      <c r="AA960" s="20" t="s">
        <v>4926</v>
      </c>
      <c r="AB960" s="109"/>
      <c r="AC960" s="19"/>
      <c r="AD960" s="22"/>
      <c r="AE960" s="19"/>
    </row>
    <row r="961" spans="2:31" x14ac:dyDescent="0.2">
      <c r="B961" s="14" t="s">
        <v>16240</v>
      </c>
      <c r="C961" s="33" t="s">
        <v>16239</v>
      </c>
      <c r="D961" s="16" t="s">
        <v>16216</v>
      </c>
      <c r="E961" s="103" t="s">
        <v>26</v>
      </c>
      <c r="F961" s="18" t="s">
        <v>26</v>
      </c>
      <c r="G961" s="111" t="s">
        <v>26</v>
      </c>
      <c r="H961" s="102" t="s">
        <v>323</v>
      </c>
      <c r="I961" s="21">
        <v>415000</v>
      </c>
      <c r="J961" s="71">
        <v>101.967</v>
      </c>
      <c r="K961" s="21">
        <v>423163</v>
      </c>
      <c r="L961" s="21">
        <v>415000</v>
      </c>
      <c r="M961" s="21">
        <v>415000</v>
      </c>
      <c r="N961" s="21"/>
      <c r="O961" s="21"/>
      <c r="P961" s="21"/>
      <c r="Q961" s="21"/>
      <c r="R961" s="22">
        <v>4.3499999999999996</v>
      </c>
      <c r="S961" s="22">
        <v>4.3499999999999996</v>
      </c>
      <c r="T961" s="20" t="s">
        <v>85</v>
      </c>
      <c r="U961" s="21">
        <v>9026</v>
      </c>
      <c r="V961" s="21">
        <v>18052</v>
      </c>
      <c r="W961" s="34">
        <v>39136</v>
      </c>
      <c r="X961" s="34">
        <v>42370</v>
      </c>
      <c r="Y961" s="114" t="s">
        <v>16149</v>
      </c>
      <c r="Z961" s="70" t="s">
        <v>4927</v>
      </c>
      <c r="AA961" s="20" t="s">
        <v>4926</v>
      </c>
      <c r="AB961" s="109"/>
      <c r="AC961" s="19"/>
      <c r="AD961" s="22"/>
      <c r="AE961" s="19"/>
    </row>
    <row r="962" spans="2:31" x14ac:dyDescent="0.2">
      <c r="B962" s="14" t="s">
        <v>16238</v>
      </c>
      <c r="C962" s="33" t="s">
        <v>16237</v>
      </c>
      <c r="D962" s="16" t="s">
        <v>16216</v>
      </c>
      <c r="E962" s="103" t="s">
        <v>26</v>
      </c>
      <c r="F962" s="18" t="s">
        <v>26</v>
      </c>
      <c r="G962" s="111" t="s">
        <v>26</v>
      </c>
      <c r="H962" s="102" t="s">
        <v>323</v>
      </c>
      <c r="I962" s="21">
        <v>515000</v>
      </c>
      <c r="J962" s="71">
        <v>102.27500000000001</v>
      </c>
      <c r="K962" s="21">
        <v>526716</v>
      </c>
      <c r="L962" s="21">
        <v>515000</v>
      </c>
      <c r="M962" s="21">
        <v>515000</v>
      </c>
      <c r="N962" s="21"/>
      <c r="O962" s="21"/>
      <c r="P962" s="21"/>
      <c r="Q962" s="21"/>
      <c r="R962" s="22">
        <v>4.3499999999999996</v>
      </c>
      <c r="S962" s="22">
        <v>4.3499999999999996</v>
      </c>
      <c r="T962" s="20" t="s">
        <v>85</v>
      </c>
      <c r="U962" s="21">
        <v>11201</v>
      </c>
      <c r="V962" s="21">
        <v>22403</v>
      </c>
      <c r="W962" s="34">
        <v>39136</v>
      </c>
      <c r="X962" s="34">
        <v>42552</v>
      </c>
      <c r="Y962" s="114" t="s">
        <v>16149</v>
      </c>
      <c r="Z962" s="70" t="s">
        <v>4927</v>
      </c>
      <c r="AA962" s="20" t="s">
        <v>4926</v>
      </c>
      <c r="AB962" s="109"/>
      <c r="AC962" s="19"/>
      <c r="AD962" s="22"/>
      <c r="AE962" s="19"/>
    </row>
    <row r="963" spans="2:31" x14ac:dyDescent="0.2">
      <c r="B963" s="14" t="s">
        <v>16236</v>
      </c>
      <c r="C963" s="33" t="s">
        <v>16235</v>
      </c>
      <c r="D963" s="16" t="s">
        <v>16216</v>
      </c>
      <c r="E963" s="103" t="s">
        <v>26</v>
      </c>
      <c r="F963" s="18" t="s">
        <v>26</v>
      </c>
      <c r="G963" s="111" t="s">
        <v>26</v>
      </c>
      <c r="H963" s="102" t="s">
        <v>323</v>
      </c>
      <c r="I963" s="21">
        <v>440000</v>
      </c>
      <c r="J963" s="71">
        <v>101.444</v>
      </c>
      <c r="K963" s="21">
        <v>446354</v>
      </c>
      <c r="L963" s="21">
        <v>440000</v>
      </c>
      <c r="M963" s="21">
        <v>440000</v>
      </c>
      <c r="N963" s="21"/>
      <c r="O963" s="21"/>
      <c r="P963" s="21"/>
      <c r="Q963" s="21"/>
      <c r="R963" s="22">
        <v>4.375</v>
      </c>
      <c r="S963" s="22">
        <v>4.375</v>
      </c>
      <c r="T963" s="20" t="s">
        <v>85</v>
      </c>
      <c r="U963" s="21">
        <v>9625</v>
      </c>
      <c r="V963" s="21">
        <v>19250</v>
      </c>
      <c r="W963" s="34">
        <v>39136</v>
      </c>
      <c r="X963" s="34">
        <v>42736</v>
      </c>
      <c r="Y963" s="114" t="s">
        <v>16149</v>
      </c>
      <c r="Z963" s="70" t="s">
        <v>4927</v>
      </c>
      <c r="AA963" s="20" t="s">
        <v>4926</v>
      </c>
      <c r="AB963" s="109"/>
      <c r="AC963" s="19"/>
      <c r="AD963" s="22"/>
      <c r="AE963" s="19"/>
    </row>
    <row r="964" spans="2:31" x14ac:dyDescent="0.2">
      <c r="B964" s="14" t="s">
        <v>16234</v>
      </c>
      <c r="C964" s="33" t="s">
        <v>16233</v>
      </c>
      <c r="D964" s="16" t="s">
        <v>16216</v>
      </c>
      <c r="E964" s="103" t="s">
        <v>26</v>
      </c>
      <c r="F964" s="18" t="s">
        <v>26</v>
      </c>
      <c r="G964" s="111" t="s">
        <v>4412</v>
      </c>
      <c r="H964" s="102" t="s">
        <v>323</v>
      </c>
      <c r="I964" s="21">
        <v>445000</v>
      </c>
      <c r="J964" s="71">
        <v>101.407</v>
      </c>
      <c r="K964" s="21">
        <v>451261</v>
      </c>
      <c r="L964" s="21">
        <v>445000</v>
      </c>
      <c r="M964" s="21">
        <v>445000</v>
      </c>
      <c r="N964" s="21"/>
      <c r="O964" s="21"/>
      <c r="P964" s="21"/>
      <c r="Q964" s="21"/>
      <c r="R964" s="22">
        <v>4.375</v>
      </c>
      <c r="S964" s="22">
        <v>4.375</v>
      </c>
      <c r="T964" s="20" t="s">
        <v>85</v>
      </c>
      <c r="U964" s="21">
        <v>9734</v>
      </c>
      <c r="V964" s="21">
        <v>19469</v>
      </c>
      <c r="W964" s="34">
        <v>39136</v>
      </c>
      <c r="X964" s="34">
        <v>42917</v>
      </c>
      <c r="Y964" s="114" t="s">
        <v>16149</v>
      </c>
      <c r="Z964" s="70" t="s">
        <v>4927</v>
      </c>
      <c r="AA964" s="20" t="s">
        <v>4926</v>
      </c>
      <c r="AB964" s="109"/>
      <c r="AC964" s="28">
        <v>42736</v>
      </c>
      <c r="AD964" s="22">
        <v>100</v>
      </c>
      <c r="AE964" s="19"/>
    </row>
    <row r="965" spans="2:31" x14ac:dyDescent="0.2">
      <c r="B965" s="14" t="s">
        <v>16232</v>
      </c>
      <c r="C965" s="33" t="s">
        <v>16231</v>
      </c>
      <c r="D965" s="16" t="s">
        <v>16216</v>
      </c>
      <c r="E965" s="103" t="s">
        <v>26</v>
      </c>
      <c r="F965" s="18" t="s">
        <v>26</v>
      </c>
      <c r="G965" s="111" t="s">
        <v>4412</v>
      </c>
      <c r="H965" s="102" t="s">
        <v>323</v>
      </c>
      <c r="I965" s="21">
        <v>280000</v>
      </c>
      <c r="J965" s="71">
        <v>101.645</v>
      </c>
      <c r="K965" s="21">
        <v>284606</v>
      </c>
      <c r="L965" s="21">
        <v>280000</v>
      </c>
      <c r="M965" s="21">
        <v>280000</v>
      </c>
      <c r="N965" s="21"/>
      <c r="O965" s="21"/>
      <c r="P965" s="21"/>
      <c r="Q965" s="21"/>
      <c r="R965" s="22">
        <v>4.45</v>
      </c>
      <c r="S965" s="22">
        <v>4.45</v>
      </c>
      <c r="T965" s="20" t="s">
        <v>85</v>
      </c>
      <c r="U965" s="21">
        <v>6230</v>
      </c>
      <c r="V965" s="21">
        <v>12460</v>
      </c>
      <c r="W965" s="34">
        <v>39136</v>
      </c>
      <c r="X965" s="34">
        <v>43101</v>
      </c>
      <c r="Y965" s="114" t="s">
        <v>16149</v>
      </c>
      <c r="Z965" s="70" t="s">
        <v>4927</v>
      </c>
      <c r="AA965" s="20" t="s">
        <v>4926</v>
      </c>
      <c r="AB965" s="109"/>
      <c r="AC965" s="28">
        <v>42736</v>
      </c>
      <c r="AD965" s="22">
        <v>100</v>
      </c>
      <c r="AE965" s="19"/>
    </row>
    <row r="966" spans="2:31" x14ac:dyDescent="0.2">
      <c r="B966" s="14" t="s">
        <v>16230</v>
      </c>
      <c r="C966" s="33" t="s">
        <v>16229</v>
      </c>
      <c r="D966" s="16" t="s">
        <v>16216</v>
      </c>
      <c r="E966" s="103" t="s">
        <v>26</v>
      </c>
      <c r="F966" s="18" t="s">
        <v>26</v>
      </c>
      <c r="G966" s="111" t="s">
        <v>4412</v>
      </c>
      <c r="H966" s="102" t="s">
        <v>323</v>
      </c>
      <c r="I966" s="21">
        <v>400000</v>
      </c>
      <c r="J966" s="71">
        <v>101.53400000000001</v>
      </c>
      <c r="K966" s="21">
        <v>406136</v>
      </c>
      <c r="L966" s="21">
        <v>400000</v>
      </c>
      <c r="M966" s="21">
        <v>400000</v>
      </c>
      <c r="N966" s="21"/>
      <c r="O966" s="21"/>
      <c r="P966" s="21"/>
      <c r="Q966" s="21"/>
      <c r="R966" s="22">
        <v>4.45</v>
      </c>
      <c r="S966" s="22">
        <v>4.45</v>
      </c>
      <c r="T966" s="20" t="s">
        <v>85</v>
      </c>
      <c r="U966" s="21">
        <v>8900</v>
      </c>
      <c r="V966" s="21">
        <v>17800</v>
      </c>
      <c r="W966" s="34">
        <v>39136</v>
      </c>
      <c r="X966" s="34">
        <v>43282</v>
      </c>
      <c r="Y966" s="114" t="s">
        <v>16149</v>
      </c>
      <c r="Z966" s="70" t="s">
        <v>4927</v>
      </c>
      <c r="AA966" s="20" t="s">
        <v>4926</v>
      </c>
      <c r="AB966" s="109"/>
      <c r="AC966" s="28">
        <v>42736</v>
      </c>
      <c r="AD966" s="22">
        <v>100</v>
      </c>
      <c r="AE966" s="19"/>
    </row>
    <row r="967" spans="2:31" x14ac:dyDescent="0.2">
      <c r="B967" s="14" t="s">
        <v>16228</v>
      </c>
      <c r="C967" s="33" t="s">
        <v>16227</v>
      </c>
      <c r="D967" s="16" t="s">
        <v>16216</v>
      </c>
      <c r="E967" s="103" t="s">
        <v>26</v>
      </c>
      <c r="F967" s="18" t="s">
        <v>26</v>
      </c>
      <c r="G967" s="111" t="s">
        <v>26</v>
      </c>
      <c r="H967" s="102" t="s">
        <v>323</v>
      </c>
      <c r="I967" s="21">
        <v>6920000</v>
      </c>
      <c r="J967" s="71">
        <v>104.036</v>
      </c>
      <c r="K967" s="21">
        <v>7199291</v>
      </c>
      <c r="L967" s="21">
        <v>6920000</v>
      </c>
      <c r="M967" s="21">
        <v>6920000</v>
      </c>
      <c r="N967" s="21"/>
      <c r="O967" s="21"/>
      <c r="P967" s="21"/>
      <c r="Q967" s="21"/>
      <c r="R967" s="22">
        <v>4.9000000000000004</v>
      </c>
      <c r="S967" s="22">
        <v>4.9000000000000004</v>
      </c>
      <c r="T967" s="20" t="s">
        <v>85</v>
      </c>
      <c r="U967" s="21">
        <v>169540</v>
      </c>
      <c r="V967" s="21">
        <v>339080</v>
      </c>
      <c r="W967" s="34">
        <v>39653</v>
      </c>
      <c r="X967" s="34">
        <v>43101</v>
      </c>
      <c r="Y967" s="114" t="s">
        <v>16149</v>
      </c>
      <c r="Z967" s="70" t="s">
        <v>4927</v>
      </c>
      <c r="AA967" s="20" t="s">
        <v>4926</v>
      </c>
      <c r="AB967" s="109"/>
      <c r="AC967" s="31"/>
      <c r="AD967" s="22"/>
      <c r="AE967" s="19"/>
    </row>
    <row r="968" spans="2:31" x14ac:dyDescent="0.2">
      <c r="B968" s="14" t="s">
        <v>16226</v>
      </c>
      <c r="C968" s="33" t="s">
        <v>16225</v>
      </c>
      <c r="D968" s="16" t="s">
        <v>16216</v>
      </c>
      <c r="E968" s="103" t="s">
        <v>26</v>
      </c>
      <c r="F968" s="18" t="s">
        <v>26</v>
      </c>
      <c r="G968" s="111" t="s">
        <v>26</v>
      </c>
      <c r="H968" s="102" t="s">
        <v>323</v>
      </c>
      <c r="I968" s="21">
        <v>715000</v>
      </c>
      <c r="J968" s="71">
        <v>105.36</v>
      </c>
      <c r="K968" s="21">
        <v>753324</v>
      </c>
      <c r="L968" s="21">
        <v>715000</v>
      </c>
      <c r="M968" s="21">
        <v>715000</v>
      </c>
      <c r="N968" s="21"/>
      <c r="O968" s="21"/>
      <c r="P968" s="21"/>
      <c r="Q968" s="21"/>
      <c r="R968" s="22">
        <v>3.75</v>
      </c>
      <c r="S968" s="22">
        <v>3.75</v>
      </c>
      <c r="T968" s="20" t="s">
        <v>85</v>
      </c>
      <c r="U968" s="21">
        <v>13406</v>
      </c>
      <c r="V968" s="21">
        <v>15641</v>
      </c>
      <c r="W968" s="34">
        <v>40857</v>
      </c>
      <c r="X968" s="34">
        <v>43647</v>
      </c>
      <c r="Y968" s="114" t="s">
        <v>16149</v>
      </c>
      <c r="Z968" s="70" t="s">
        <v>4927</v>
      </c>
      <c r="AA968" s="20" t="s">
        <v>4926</v>
      </c>
      <c r="AB968" s="109"/>
      <c r="AC968" s="19"/>
      <c r="AD968" s="22"/>
      <c r="AE968" s="19"/>
    </row>
    <row r="969" spans="2:31" x14ac:dyDescent="0.2">
      <c r="B969" s="14" t="s">
        <v>16224</v>
      </c>
      <c r="C969" s="33" t="s">
        <v>16223</v>
      </c>
      <c r="D969" s="16" t="s">
        <v>16216</v>
      </c>
      <c r="E969" s="103" t="s">
        <v>26</v>
      </c>
      <c r="F969" s="18" t="s">
        <v>26</v>
      </c>
      <c r="G969" s="111" t="s">
        <v>26</v>
      </c>
      <c r="H969" s="102" t="s">
        <v>323</v>
      </c>
      <c r="I969" s="21">
        <v>855000</v>
      </c>
      <c r="J969" s="71">
        <v>105.93</v>
      </c>
      <c r="K969" s="21">
        <v>905702</v>
      </c>
      <c r="L969" s="21">
        <v>855000</v>
      </c>
      <c r="M969" s="21">
        <v>855000</v>
      </c>
      <c r="N969" s="21"/>
      <c r="O969" s="21"/>
      <c r="P969" s="21"/>
      <c r="Q969" s="21"/>
      <c r="R969" s="22">
        <v>4.05</v>
      </c>
      <c r="S969" s="22">
        <v>4.05</v>
      </c>
      <c r="T969" s="20" t="s">
        <v>85</v>
      </c>
      <c r="U969" s="21">
        <v>17314</v>
      </c>
      <c r="V969" s="21">
        <v>20199</v>
      </c>
      <c r="W969" s="34">
        <v>40857</v>
      </c>
      <c r="X969" s="34">
        <v>43831</v>
      </c>
      <c r="Y969" s="114" t="s">
        <v>16149</v>
      </c>
      <c r="Z969" s="70" t="s">
        <v>4927</v>
      </c>
      <c r="AA969" s="20" t="s">
        <v>4926</v>
      </c>
      <c r="AB969" s="109"/>
      <c r="AC969" s="19"/>
      <c r="AD969" s="22"/>
      <c r="AE969" s="19"/>
    </row>
    <row r="970" spans="2:31" x14ac:dyDescent="0.2">
      <c r="B970" s="14" t="s">
        <v>16222</v>
      </c>
      <c r="C970" s="33" t="s">
        <v>16221</v>
      </c>
      <c r="D970" s="16" t="s">
        <v>16216</v>
      </c>
      <c r="E970" s="103" t="s">
        <v>26</v>
      </c>
      <c r="F970" s="18" t="s">
        <v>26</v>
      </c>
      <c r="G970" s="111" t="s">
        <v>26</v>
      </c>
      <c r="H970" s="102" t="s">
        <v>323</v>
      </c>
      <c r="I970" s="21">
        <v>1305000</v>
      </c>
      <c r="J970" s="71">
        <v>106.30800000000001</v>
      </c>
      <c r="K970" s="21">
        <v>1387319</v>
      </c>
      <c r="L970" s="21">
        <v>1305000</v>
      </c>
      <c r="M970" s="21">
        <v>1305000</v>
      </c>
      <c r="N970" s="21"/>
      <c r="O970" s="21"/>
      <c r="P970" s="21"/>
      <c r="Q970" s="21"/>
      <c r="R970" s="22">
        <v>4.05</v>
      </c>
      <c r="S970" s="22">
        <v>4.05</v>
      </c>
      <c r="T970" s="20" t="s">
        <v>85</v>
      </c>
      <c r="U970" s="21">
        <v>26426</v>
      </c>
      <c r="V970" s="21">
        <v>30831</v>
      </c>
      <c r="W970" s="34">
        <v>40857</v>
      </c>
      <c r="X970" s="34">
        <v>44013</v>
      </c>
      <c r="Y970" s="114" t="s">
        <v>16149</v>
      </c>
      <c r="Z970" s="70" t="s">
        <v>4927</v>
      </c>
      <c r="AA970" s="20" t="s">
        <v>4926</v>
      </c>
      <c r="AB970" s="109"/>
      <c r="AC970" s="31"/>
      <c r="AD970" s="22"/>
      <c r="AE970" s="31"/>
    </row>
    <row r="971" spans="2:31" x14ac:dyDescent="0.2">
      <c r="B971" s="14" t="s">
        <v>16220</v>
      </c>
      <c r="C971" s="33" t="s">
        <v>16219</v>
      </c>
      <c r="D971" s="16" t="s">
        <v>16216</v>
      </c>
      <c r="E971" s="103" t="s">
        <v>26</v>
      </c>
      <c r="F971" s="18" t="s">
        <v>26</v>
      </c>
      <c r="G971" s="111" t="s">
        <v>26</v>
      </c>
      <c r="H971" s="102" t="s">
        <v>323</v>
      </c>
      <c r="I971" s="21">
        <v>2350000</v>
      </c>
      <c r="J971" s="71">
        <v>106.622</v>
      </c>
      <c r="K971" s="21">
        <v>2505617</v>
      </c>
      <c r="L971" s="21">
        <v>2350000</v>
      </c>
      <c r="M971" s="21">
        <v>2350000</v>
      </c>
      <c r="N971" s="21"/>
      <c r="O971" s="21"/>
      <c r="P971" s="21"/>
      <c r="Q971" s="21"/>
      <c r="R971" s="22">
        <v>4.125</v>
      </c>
      <c r="S971" s="22">
        <v>4.125</v>
      </c>
      <c r="T971" s="20" t="s">
        <v>85</v>
      </c>
      <c r="U971" s="21">
        <v>48469</v>
      </c>
      <c r="V971" s="21">
        <v>56547</v>
      </c>
      <c r="W971" s="34">
        <v>40857</v>
      </c>
      <c r="X971" s="34">
        <v>44197</v>
      </c>
      <c r="Y971" s="114" t="s">
        <v>16149</v>
      </c>
      <c r="Z971" s="70" t="s">
        <v>4927</v>
      </c>
      <c r="AA971" s="20" t="s">
        <v>4926</v>
      </c>
      <c r="AB971" s="109"/>
      <c r="AC971" s="19"/>
      <c r="AD971" s="22"/>
      <c r="AE971" s="31"/>
    </row>
    <row r="972" spans="2:31" x14ac:dyDescent="0.2">
      <c r="B972" s="14" t="s">
        <v>16218</v>
      </c>
      <c r="C972" s="33" t="s">
        <v>16217</v>
      </c>
      <c r="D972" s="16" t="s">
        <v>16216</v>
      </c>
      <c r="E972" s="103" t="s">
        <v>26</v>
      </c>
      <c r="F972" s="18" t="s">
        <v>26</v>
      </c>
      <c r="G972" s="111" t="s">
        <v>26</v>
      </c>
      <c r="H972" s="102" t="s">
        <v>323</v>
      </c>
      <c r="I972" s="21">
        <v>1005000</v>
      </c>
      <c r="J972" s="71">
        <v>102.27200000000001</v>
      </c>
      <c r="K972" s="21">
        <v>1027834</v>
      </c>
      <c r="L972" s="21">
        <v>1005000</v>
      </c>
      <c r="M972" s="21">
        <v>1005000</v>
      </c>
      <c r="N972" s="21"/>
      <c r="O972" s="21"/>
      <c r="P972" s="21"/>
      <c r="Q972" s="21"/>
      <c r="R972" s="22">
        <v>3.2</v>
      </c>
      <c r="S972" s="22">
        <v>3.2</v>
      </c>
      <c r="T972" s="20" t="s">
        <v>85</v>
      </c>
      <c r="U972" s="21">
        <v>16080</v>
      </c>
      <c r="V972" s="21">
        <v>18760</v>
      </c>
      <c r="W972" s="34">
        <v>40857</v>
      </c>
      <c r="X972" s="34">
        <v>42917</v>
      </c>
      <c r="Y972" s="114" t="s">
        <v>16149</v>
      </c>
      <c r="Z972" s="70" t="s">
        <v>4927</v>
      </c>
      <c r="AA972" s="20" t="s">
        <v>4926</v>
      </c>
      <c r="AB972" s="109"/>
      <c r="AC972" s="19"/>
      <c r="AD972" s="22"/>
      <c r="AE972" s="19"/>
    </row>
    <row r="973" spans="2:31" x14ac:dyDescent="0.2">
      <c r="B973" s="14" t="s">
        <v>16215</v>
      </c>
      <c r="C973" s="33" t="s">
        <v>16214</v>
      </c>
      <c r="D973" s="16" t="s">
        <v>16211</v>
      </c>
      <c r="E973" s="103" t="s">
        <v>5057</v>
      </c>
      <c r="F973" s="18" t="s">
        <v>26</v>
      </c>
      <c r="G973" s="111" t="s">
        <v>26</v>
      </c>
      <c r="H973" s="102" t="s">
        <v>323</v>
      </c>
      <c r="I973" s="21">
        <v>6000000</v>
      </c>
      <c r="J973" s="71">
        <v>98.525999999999996</v>
      </c>
      <c r="K973" s="21">
        <v>5911560</v>
      </c>
      <c r="L973" s="21">
        <v>6000000</v>
      </c>
      <c r="M973" s="21">
        <v>6000000</v>
      </c>
      <c r="N973" s="21"/>
      <c r="O973" s="21"/>
      <c r="P973" s="21"/>
      <c r="Q973" s="21"/>
      <c r="R973" s="22">
        <v>3.8450000000000002</v>
      </c>
      <c r="S973" s="22">
        <v>3.8450000000000002</v>
      </c>
      <c r="T973" s="20" t="s">
        <v>4965</v>
      </c>
      <c r="U973" s="21">
        <v>38450</v>
      </c>
      <c r="V973" s="21">
        <v>57675</v>
      </c>
      <c r="W973" s="34">
        <v>41103</v>
      </c>
      <c r="X973" s="34">
        <v>51987</v>
      </c>
      <c r="Y973" s="114" t="s">
        <v>16149</v>
      </c>
      <c r="Z973" s="70" t="s">
        <v>4927</v>
      </c>
      <c r="AA973" s="20" t="s">
        <v>4926</v>
      </c>
      <c r="AB973" s="109"/>
      <c r="AC973" s="19"/>
      <c r="AD973" s="22"/>
      <c r="AE973" s="19"/>
    </row>
    <row r="974" spans="2:31" x14ac:dyDescent="0.2">
      <c r="B974" s="14" t="s">
        <v>16213</v>
      </c>
      <c r="C974" s="33" t="s">
        <v>16212</v>
      </c>
      <c r="D974" s="16" t="s">
        <v>16211</v>
      </c>
      <c r="E974" s="103" t="s">
        <v>5057</v>
      </c>
      <c r="F974" s="18" t="s">
        <v>26</v>
      </c>
      <c r="G974" s="111" t="s">
        <v>26</v>
      </c>
      <c r="H974" s="102" t="s">
        <v>323</v>
      </c>
      <c r="I974" s="21">
        <v>6000000</v>
      </c>
      <c r="J974" s="71">
        <v>99.962999999999994</v>
      </c>
      <c r="K974" s="21">
        <v>5997780</v>
      </c>
      <c r="L974" s="21">
        <v>6000000</v>
      </c>
      <c r="M974" s="21">
        <v>6000000</v>
      </c>
      <c r="N974" s="21"/>
      <c r="O974" s="21"/>
      <c r="P974" s="21"/>
      <c r="Q974" s="21"/>
      <c r="R974" s="22">
        <v>3.7650000000000001</v>
      </c>
      <c r="S974" s="22">
        <v>3.7650000000000001</v>
      </c>
      <c r="T974" s="20" t="s">
        <v>4965</v>
      </c>
      <c r="U974" s="21">
        <v>37650</v>
      </c>
      <c r="V974" s="21">
        <v>56475</v>
      </c>
      <c r="W974" s="34">
        <v>41103</v>
      </c>
      <c r="X974" s="34">
        <v>49065</v>
      </c>
      <c r="Y974" s="114" t="s">
        <v>16149</v>
      </c>
      <c r="Z974" s="70" t="s">
        <v>4927</v>
      </c>
      <c r="AA974" s="20" t="s">
        <v>4926</v>
      </c>
      <c r="AB974" s="109"/>
      <c r="AC974" s="19"/>
      <c r="AD974" s="22"/>
      <c r="AE974" s="19"/>
    </row>
    <row r="975" spans="2:31" x14ac:dyDescent="0.2">
      <c r="B975" s="14" t="s">
        <v>16210</v>
      </c>
      <c r="C975" s="33" t="s">
        <v>16209</v>
      </c>
      <c r="D975" s="16" t="s">
        <v>16208</v>
      </c>
      <c r="E975" s="103" t="s">
        <v>5057</v>
      </c>
      <c r="F975" s="18" t="s">
        <v>26</v>
      </c>
      <c r="G975" s="111" t="s">
        <v>590</v>
      </c>
      <c r="H975" s="102" t="s">
        <v>323</v>
      </c>
      <c r="I975" s="21">
        <v>2000000</v>
      </c>
      <c r="J975" s="71">
        <v>115.367</v>
      </c>
      <c r="K975" s="21">
        <v>2307340</v>
      </c>
      <c r="L975" s="21">
        <v>2000000</v>
      </c>
      <c r="M975" s="21">
        <v>2000000</v>
      </c>
      <c r="N975" s="21"/>
      <c r="O975" s="21"/>
      <c r="P975" s="21"/>
      <c r="Q975" s="21"/>
      <c r="R975" s="22">
        <v>4.6310000000000002</v>
      </c>
      <c r="S975" s="22">
        <v>4.6310000000000002</v>
      </c>
      <c r="T975" s="20" t="s">
        <v>4949</v>
      </c>
      <c r="U975" s="21">
        <v>23155</v>
      </c>
      <c r="V975" s="21">
        <v>92620</v>
      </c>
      <c r="W975" s="34">
        <v>40444</v>
      </c>
      <c r="X975" s="34">
        <v>48670</v>
      </c>
      <c r="Y975" s="114" t="s">
        <v>13500</v>
      </c>
      <c r="Z975" s="70" t="s">
        <v>4927</v>
      </c>
      <c r="AA975" s="20" t="s">
        <v>4926</v>
      </c>
      <c r="AB975" s="109"/>
      <c r="AC975" s="31"/>
      <c r="AD975" s="22"/>
      <c r="AE975" s="31"/>
    </row>
    <row r="976" spans="2:31" x14ac:dyDescent="0.2">
      <c r="B976" s="14" t="s">
        <v>16207</v>
      </c>
      <c r="C976" s="33" t="s">
        <v>16206</v>
      </c>
      <c r="D976" s="16" t="s">
        <v>16205</v>
      </c>
      <c r="E976" s="103" t="s">
        <v>26</v>
      </c>
      <c r="F976" s="18" t="s">
        <v>26</v>
      </c>
      <c r="G976" s="111" t="s">
        <v>26</v>
      </c>
      <c r="H976" s="102" t="s">
        <v>323</v>
      </c>
      <c r="I976" s="21">
        <v>13572780</v>
      </c>
      <c r="J976" s="71">
        <v>106.235</v>
      </c>
      <c r="K976" s="21">
        <v>13810550</v>
      </c>
      <c r="L976" s="21">
        <v>13000000</v>
      </c>
      <c r="M976" s="21">
        <v>13405249</v>
      </c>
      <c r="N976" s="21"/>
      <c r="O976" s="21">
        <v>-111412</v>
      </c>
      <c r="P976" s="21"/>
      <c r="Q976" s="21"/>
      <c r="R976" s="22">
        <v>3</v>
      </c>
      <c r="S976" s="22">
        <v>2.0499999999999998</v>
      </c>
      <c r="T976" s="20" t="s">
        <v>89</v>
      </c>
      <c r="U976" s="21">
        <v>32500</v>
      </c>
      <c r="V976" s="21">
        <v>390000</v>
      </c>
      <c r="W976" s="34">
        <v>40723</v>
      </c>
      <c r="X976" s="34">
        <v>42522</v>
      </c>
      <c r="Y976" s="114" t="s">
        <v>16204</v>
      </c>
      <c r="Z976" s="70" t="s">
        <v>4927</v>
      </c>
      <c r="AA976" s="20" t="s">
        <v>4926</v>
      </c>
      <c r="AB976" s="109"/>
      <c r="AC976" s="19"/>
      <c r="AD976" s="22"/>
      <c r="AE976" s="19"/>
    </row>
    <row r="977" spans="2:31" x14ac:dyDescent="0.2">
      <c r="B977" s="14" t="s">
        <v>16203</v>
      </c>
      <c r="C977" s="33" t="s">
        <v>16202</v>
      </c>
      <c r="D977" s="16" t="s">
        <v>16201</v>
      </c>
      <c r="E977" s="103" t="s">
        <v>26</v>
      </c>
      <c r="F977" s="18" t="s">
        <v>26</v>
      </c>
      <c r="G977" s="111" t="s">
        <v>26</v>
      </c>
      <c r="H977" s="102" t="s">
        <v>323</v>
      </c>
      <c r="I977" s="21">
        <v>2490500</v>
      </c>
      <c r="J977" s="71">
        <v>119.126</v>
      </c>
      <c r="K977" s="21">
        <v>2978150</v>
      </c>
      <c r="L977" s="21">
        <v>2500000</v>
      </c>
      <c r="M977" s="21">
        <v>2493748</v>
      </c>
      <c r="N977" s="21"/>
      <c r="O977" s="21">
        <v>898</v>
      </c>
      <c r="P977" s="21"/>
      <c r="Q977" s="21"/>
      <c r="R977" s="22">
        <v>4.95</v>
      </c>
      <c r="S977" s="22">
        <v>4.9980000000000002</v>
      </c>
      <c r="T977" s="20" t="s">
        <v>4985</v>
      </c>
      <c r="U977" s="21">
        <v>41250</v>
      </c>
      <c r="V977" s="21">
        <v>123750</v>
      </c>
      <c r="W977" s="34">
        <v>39826</v>
      </c>
      <c r="X977" s="34">
        <v>43525</v>
      </c>
      <c r="Y977" s="114" t="s">
        <v>16200</v>
      </c>
      <c r="Z977" s="70" t="s">
        <v>4927</v>
      </c>
      <c r="AA977" s="20" t="s">
        <v>4926</v>
      </c>
      <c r="AB977" s="109"/>
      <c r="AC977" s="19"/>
      <c r="AD977" s="22"/>
      <c r="AE977" s="19"/>
    </row>
    <row r="978" spans="2:31" x14ac:dyDescent="0.2">
      <c r="B978" s="14" t="s">
        <v>16199</v>
      </c>
      <c r="C978" s="33" t="s">
        <v>16198</v>
      </c>
      <c r="D978" s="16" t="s">
        <v>16195</v>
      </c>
      <c r="E978" s="103" t="s">
        <v>5057</v>
      </c>
      <c r="F978" s="18" t="s">
        <v>26</v>
      </c>
      <c r="G978" s="111" t="s">
        <v>26</v>
      </c>
      <c r="H978" s="102" t="s">
        <v>323</v>
      </c>
      <c r="I978" s="21">
        <v>5680117</v>
      </c>
      <c r="J978" s="71">
        <v>117.322</v>
      </c>
      <c r="K978" s="21">
        <v>6775346</v>
      </c>
      <c r="L978" s="21">
        <v>5775000</v>
      </c>
      <c r="M978" s="21">
        <v>5708870</v>
      </c>
      <c r="N978" s="21"/>
      <c r="O978" s="21">
        <v>8187</v>
      </c>
      <c r="P978" s="21"/>
      <c r="Q978" s="21"/>
      <c r="R978" s="22">
        <v>4.75</v>
      </c>
      <c r="S978" s="22">
        <v>4.9610000000000003</v>
      </c>
      <c r="T978" s="20" t="s">
        <v>89</v>
      </c>
      <c r="U978" s="21">
        <v>22859</v>
      </c>
      <c r="V978" s="21">
        <v>274313</v>
      </c>
      <c r="W978" s="34">
        <v>39967</v>
      </c>
      <c r="X978" s="34">
        <v>43617</v>
      </c>
      <c r="Y978" s="114" t="s">
        <v>13558</v>
      </c>
      <c r="Z978" s="70" t="s">
        <v>4927</v>
      </c>
      <c r="AA978" s="20" t="s">
        <v>4926</v>
      </c>
      <c r="AB978" s="109"/>
      <c r="AC978" s="19"/>
      <c r="AD978" s="22"/>
      <c r="AE978" s="19"/>
    </row>
    <row r="979" spans="2:31" x14ac:dyDescent="0.2">
      <c r="B979" s="14" t="s">
        <v>16197</v>
      </c>
      <c r="C979" s="33" t="s">
        <v>16196</v>
      </c>
      <c r="D979" s="16" t="s">
        <v>16195</v>
      </c>
      <c r="E979" s="103" t="s">
        <v>5057</v>
      </c>
      <c r="F979" s="18" t="s">
        <v>26</v>
      </c>
      <c r="G979" s="111" t="s">
        <v>26</v>
      </c>
      <c r="H979" s="102" t="s">
        <v>323</v>
      </c>
      <c r="I979" s="21">
        <v>6983200</v>
      </c>
      <c r="J979" s="71">
        <v>106.652</v>
      </c>
      <c r="K979" s="21">
        <v>7465640</v>
      </c>
      <c r="L979" s="21">
        <v>7000000</v>
      </c>
      <c r="M979" s="21">
        <v>6983215</v>
      </c>
      <c r="N979" s="21"/>
      <c r="O979" s="21">
        <v>15</v>
      </c>
      <c r="P979" s="21"/>
      <c r="Q979" s="21"/>
      <c r="R979" s="22">
        <v>4</v>
      </c>
      <c r="S979" s="22">
        <v>4.0140000000000002</v>
      </c>
      <c r="T979" s="20" t="s">
        <v>89</v>
      </c>
      <c r="U979" s="21">
        <v>23333</v>
      </c>
      <c r="V979" s="21">
        <v>232556</v>
      </c>
      <c r="W979" s="34">
        <v>40934</v>
      </c>
      <c r="X979" s="34">
        <v>52018</v>
      </c>
      <c r="Y979" s="114" t="s">
        <v>13558</v>
      </c>
      <c r="Z979" s="70" t="s">
        <v>4927</v>
      </c>
      <c r="AA979" s="20" t="s">
        <v>4926</v>
      </c>
      <c r="AB979" s="109"/>
      <c r="AC979" s="19"/>
      <c r="AD979" s="22"/>
      <c r="AE979" s="19"/>
    </row>
    <row r="980" spans="2:31" x14ac:dyDescent="0.2">
      <c r="B980" s="14" t="s">
        <v>16194</v>
      </c>
      <c r="C980" s="33" t="s">
        <v>16193</v>
      </c>
      <c r="D980" s="16" t="s">
        <v>16186</v>
      </c>
      <c r="E980" s="103" t="s">
        <v>26</v>
      </c>
      <c r="F980" s="18" t="s">
        <v>26</v>
      </c>
      <c r="G980" s="111" t="s">
        <v>26</v>
      </c>
      <c r="H980" s="102" t="s">
        <v>323</v>
      </c>
      <c r="I980" s="21">
        <v>6397380</v>
      </c>
      <c r="J980" s="71">
        <v>109.62</v>
      </c>
      <c r="K980" s="21">
        <v>6577200</v>
      </c>
      <c r="L980" s="21">
        <v>6000000</v>
      </c>
      <c r="M980" s="21">
        <v>6220185</v>
      </c>
      <c r="N980" s="21"/>
      <c r="O980" s="21">
        <v>-58379</v>
      </c>
      <c r="P980" s="21"/>
      <c r="Q980" s="21"/>
      <c r="R980" s="22">
        <v>4</v>
      </c>
      <c r="S980" s="22">
        <v>2.85</v>
      </c>
      <c r="T980" s="20" t="s">
        <v>4965</v>
      </c>
      <c r="U980" s="21">
        <v>30667</v>
      </c>
      <c r="V980" s="21">
        <v>240000</v>
      </c>
      <c r="W980" s="34">
        <v>40186</v>
      </c>
      <c r="X980" s="34">
        <v>42505</v>
      </c>
      <c r="Y980" s="114" t="s">
        <v>16185</v>
      </c>
      <c r="Z980" s="70" t="s">
        <v>4927</v>
      </c>
      <c r="AA980" s="20" t="s">
        <v>4926</v>
      </c>
      <c r="AB980" s="109"/>
      <c r="AC980" s="19"/>
      <c r="AD980" s="22"/>
      <c r="AE980" s="19"/>
    </row>
    <row r="981" spans="2:31" x14ac:dyDescent="0.2">
      <c r="B981" s="14" t="s">
        <v>16192</v>
      </c>
      <c r="C981" s="33" t="s">
        <v>16191</v>
      </c>
      <c r="D981" s="16" t="s">
        <v>16186</v>
      </c>
      <c r="E981" s="103" t="s">
        <v>26</v>
      </c>
      <c r="F981" s="18" t="s">
        <v>26</v>
      </c>
      <c r="G981" s="111" t="s">
        <v>26</v>
      </c>
      <c r="H981" s="102" t="s">
        <v>323</v>
      </c>
      <c r="I981" s="21">
        <v>4120796</v>
      </c>
      <c r="J981" s="71">
        <v>108.372</v>
      </c>
      <c r="K981" s="21">
        <v>4118136</v>
      </c>
      <c r="L981" s="21">
        <v>3800000</v>
      </c>
      <c r="M981" s="21">
        <v>4003185</v>
      </c>
      <c r="N981" s="21"/>
      <c r="O981" s="21">
        <v>-75133</v>
      </c>
      <c r="P981" s="21"/>
      <c r="Q981" s="21"/>
      <c r="R981" s="22">
        <v>4</v>
      </c>
      <c r="S981" s="22">
        <v>1.93</v>
      </c>
      <c r="T981" s="20" t="s">
        <v>4985</v>
      </c>
      <c r="U981" s="21">
        <v>50667</v>
      </c>
      <c r="V981" s="21">
        <v>152000</v>
      </c>
      <c r="W981" s="34">
        <v>40682</v>
      </c>
      <c r="X981" s="34">
        <v>42248</v>
      </c>
      <c r="Y981" s="114" t="s">
        <v>16185</v>
      </c>
      <c r="Z981" s="70" t="s">
        <v>4927</v>
      </c>
      <c r="AA981" s="20" t="s">
        <v>4926</v>
      </c>
      <c r="AB981" s="109"/>
      <c r="AC981" s="19"/>
      <c r="AD981" s="22"/>
      <c r="AE981" s="19"/>
    </row>
    <row r="982" spans="2:31" x14ac:dyDescent="0.2">
      <c r="B982" s="14" t="s">
        <v>16190</v>
      </c>
      <c r="C982" s="33" t="s">
        <v>16189</v>
      </c>
      <c r="D982" s="16" t="s">
        <v>16186</v>
      </c>
      <c r="E982" s="103" t="s">
        <v>26</v>
      </c>
      <c r="F982" s="18" t="s">
        <v>26</v>
      </c>
      <c r="G982" s="111" t="s">
        <v>26</v>
      </c>
      <c r="H982" s="102" t="s">
        <v>323</v>
      </c>
      <c r="I982" s="21">
        <v>3159811</v>
      </c>
      <c r="J982" s="71">
        <v>110.749</v>
      </c>
      <c r="K982" s="21">
        <v>3211721</v>
      </c>
      <c r="L982" s="21">
        <v>2900000</v>
      </c>
      <c r="M982" s="21">
        <v>3083766</v>
      </c>
      <c r="N982" s="21"/>
      <c r="O982" s="21">
        <v>-48595</v>
      </c>
      <c r="P982" s="21"/>
      <c r="Q982" s="21"/>
      <c r="R982" s="22">
        <v>4</v>
      </c>
      <c r="S982" s="22">
        <v>2.19</v>
      </c>
      <c r="T982" s="20" t="s">
        <v>4985</v>
      </c>
      <c r="U982" s="21">
        <v>38667</v>
      </c>
      <c r="V982" s="21">
        <v>116000</v>
      </c>
      <c r="W982" s="34">
        <v>40682</v>
      </c>
      <c r="X982" s="34">
        <v>42614</v>
      </c>
      <c r="Y982" s="114" t="s">
        <v>16185</v>
      </c>
      <c r="Z982" s="70" t="s">
        <v>4927</v>
      </c>
      <c r="AA982" s="20" t="s">
        <v>4926</v>
      </c>
      <c r="AB982" s="109"/>
      <c r="AC982" s="19"/>
      <c r="AD982" s="22"/>
      <c r="AE982" s="19"/>
    </row>
    <row r="983" spans="2:31" x14ac:dyDescent="0.2">
      <c r="B983" s="14" t="s">
        <v>16188</v>
      </c>
      <c r="C983" s="33" t="s">
        <v>16187</v>
      </c>
      <c r="D983" s="16" t="s">
        <v>16186</v>
      </c>
      <c r="E983" s="103" t="s">
        <v>26</v>
      </c>
      <c r="F983" s="18" t="s">
        <v>26</v>
      </c>
      <c r="G983" s="111" t="s">
        <v>26</v>
      </c>
      <c r="H983" s="102" t="s">
        <v>323</v>
      </c>
      <c r="I983" s="21">
        <v>1091950</v>
      </c>
      <c r="J983" s="71">
        <v>108.495</v>
      </c>
      <c r="K983" s="21">
        <v>1084950</v>
      </c>
      <c r="L983" s="21">
        <v>1000000</v>
      </c>
      <c r="M983" s="21">
        <v>1083130</v>
      </c>
      <c r="N983" s="21"/>
      <c r="O983" s="21">
        <v>-8820</v>
      </c>
      <c r="P983" s="21"/>
      <c r="Q983" s="21"/>
      <c r="R983" s="22">
        <v>3.5</v>
      </c>
      <c r="S983" s="22">
        <v>1.641</v>
      </c>
      <c r="T983" s="20" t="s">
        <v>4985</v>
      </c>
      <c r="U983" s="21">
        <v>11667</v>
      </c>
      <c r="V983" s="21">
        <v>6222</v>
      </c>
      <c r="W983" s="34">
        <v>41080</v>
      </c>
      <c r="X983" s="34">
        <v>42979</v>
      </c>
      <c r="Y983" s="114" t="s">
        <v>16185</v>
      </c>
      <c r="Z983" s="70" t="s">
        <v>4927</v>
      </c>
      <c r="AA983" s="20" t="s">
        <v>4926</v>
      </c>
      <c r="AB983" s="109"/>
      <c r="AC983" s="19"/>
      <c r="AD983" s="22"/>
      <c r="AE983" s="19"/>
    </row>
    <row r="984" spans="2:31" x14ac:dyDescent="0.2">
      <c r="B984" s="14" t="s">
        <v>16184</v>
      </c>
      <c r="C984" s="33" t="s">
        <v>16183</v>
      </c>
      <c r="D984" s="16" t="s">
        <v>16180</v>
      </c>
      <c r="E984" s="103" t="s">
        <v>5057</v>
      </c>
      <c r="F984" s="18" t="s">
        <v>26</v>
      </c>
      <c r="G984" s="111" t="s">
        <v>590</v>
      </c>
      <c r="H984" s="102" t="s">
        <v>323</v>
      </c>
      <c r="I984" s="21">
        <v>10000000</v>
      </c>
      <c r="J984" s="71">
        <v>123.572</v>
      </c>
      <c r="K984" s="21">
        <v>12357200</v>
      </c>
      <c r="L984" s="21">
        <v>10000000</v>
      </c>
      <c r="M984" s="21">
        <v>10000000</v>
      </c>
      <c r="N984" s="21"/>
      <c r="O984" s="21"/>
      <c r="P984" s="21"/>
      <c r="Q984" s="21"/>
      <c r="R984" s="22">
        <v>5.9459999999999997</v>
      </c>
      <c r="S984" s="22">
        <v>5.9450000000000003</v>
      </c>
      <c r="T984" s="20" t="s">
        <v>4965</v>
      </c>
      <c r="U984" s="21">
        <v>75977</v>
      </c>
      <c r="V984" s="21">
        <v>594600</v>
      </c>
      <c r="W984" s="34">
        <v>40443</v>
      </c>
      <c r="X984" s="34">
        <v>53097</v>
      </c>
      <c r="Y984" s="114" t="s">
        <v>13646</v>
      </c>
      <c r="Z984" s="70" t="s">
        <v>4927</v>
      </c>
      <c r="AA984" s="20" t="s">
        <v>4926</v>
      </c>
      <c r="AB984" s="109"/>
      <c r="AC984" s="19"/>
      <c r="AD984" s="22"/>
      <c r="AE984" s="19"/>
    </row>
    <row r="985" spans="2:31" x14ac:dyDescent="0.2">
      <c r="B985" s="14" t="s">
        <v>16182</v>
      </c>
      <c r="C985" s="33" t="s">
        <v>16181</v>
      </c>
      <c r="D985" s="16" t="s">
        <v>16180</v>
      </c>
      <c r="E985" s="103" t="s">
        <v>5057</v>
      </c>
      <c r="F985" s="18" t="s">
        <v>26</v>
      </c>
      <c r="G985" s="111" t="s">
        <v>590</v>
      </c>
      <c r="H985" s="102" t="s">
        <v>323</v>
      </c>
      <c r="I985" s="21">
        <v>8500000</v>
      </c>
      <c r="J985" s="71">
        <v>97.744</v>
      </c>
      <c r="K985" s="21">
        <v>8308240</v>
      </c>
      <c r="L985" s="21">
        <v>8500000</v>
      </c>
      <c r="M985" s="21">
        <v>8500000</v>
      </c>
      <c r="N985" s="21"/>
      <c r="O985" s="21"/>
      <c r="P985" s="21"/>
      <c r="Q985" s="21"/>
      <c r="R985" s="22">
        <v>4.0529999999999999</v>
      </c>
      <c r="S985" s="22">
        <v>4.0529999999999999</v>
      </c>
      <c r="T985" s="20" t="s">
        <v>4965</v>
      </c>
      <c r="U985" s="21">
        <v>44020</v>
      </c>
      <c r="V985" s="21">
        <v>91868</v>
      </c>
      <c r="W985" s="34">
        <v>41116</v>
      </c>
      <c r="X985" s="34">
        <v>51636</v>
      </c>
      <c r="Y985" s="114" t="s">
        <v>13646</v>
      </c>
      <c r="Z985" s="70" t="s">
        <v>4927</v>
      </c>
      <c r="AA985" s="20" t="s">
        <v>4926</v>
      </c>
      <c r="AB985" s="109"/>
      <c r="AC985" s="19"/>
      <c r="AD985" s="22"/>
      <c r="AE985" s="19"/>
    </row>
    <row r="986" spans="2:31" x14ac:dyDescent="0.2">
      <c r="B986" s="14" t="s">
        <v>16179</v>
      </c>
      <c r="C986" s="33" t="s">
        <v>16178</v>
      </c>
      <c r="D986" s="16" t="s">
        <v>16177</v>
      </c>
      <c r="E986" s="103" t="s">
        <v>26</v>
      </c>
      <c r="F986" s="18" t="s">
        <v>26</v>
      </c>
      <c r="G986" s="111" t="s">
        <v>26</v>
      </c>
      <c r="H986" s="102" t="s">
        <v>323</v>
      </c>
      <c r="I986" s="21">
        <v>7830565</v>
      </c>
      <c r="J986" s="71">
        <v>117.54300000000001</v>
      </c>
      <c r="K986" s="21">
        <v>8474850</v>
      </c>
      <c r="L986" s="21">
        <v>7210000</v>
      </c>
      <c r="M986" s="21">
        <v>7676397</v>
      </c>
      <c r="N986" s="21"/>
      <c r="O986" s="21">
        <v>-58195</v>
      </c>
      <c r="P986" s="21"/>
      <c r="Q986" s="21"/>
      <c r="R986" s="22">
        <v>4</v>
      </c>
      <c r="S986" s="22">
        <v>3</v>
      </c>
      <c r="T986" s="20" t="s">
        <v>4949</v>
      </c>
      <c r="U986" s="21">
        <v>72100</v>
      </c>
      <c r="V986" s="21">
        <v>288400</v>
      </c>
      <c r="W986" s="34">
        <v>40253</v>
      </c>
      <c r="X986" s="34">
        <v>43922</v>
      </c>
      <c r="Y986" s="114" t="s">
        <v>16176</v>
      </c>
      <c r="Z986" s="70" t="s">
        <v>4927</v>
      </c>
      <c r="AA986" s="20" t="s">
        <v>4926</v>
      </c>
      <c r="AB986" s="109"/>
      <c r="AC986" s="19"/>
      <c r="AD986" s="22"/>
      <c r="AE986" s="19"/>
    </row>
    <row r="987" spans="2:31" x14ac:dyDescent="0.2">
      <c r="B987" s="14" t="s">
        <v>16175</v>
      </c>
      <c r="C987" s="33" t="s">
        <v>16174</v>
      </c>
      <c r="D987" s="16" t="s">
        <v>16169</v>
      </c>
      <c r="E987" s="103" t="s">
        <v>26</v>
      </c>
      <c r="F987" s="18" t="s">
        <v>26</v>
      </c>
      <c r="G987" s="111" t="s">
        <v>26</v>
      </c>
      <c r="H987" s="102" t="s">
        <v>323</v>
      </c>
      <c r="I987" s="21">
        <v>750000</v>
      </c>
      <c r="J987" s="71">
        <v>100.209</v>
      </c>
      <c r="K987" s="21">
        <v>751568</v>
      </c>
      <c r="L987" s="21">
        <v>750000</v>
      </c>
      <c r="M987" s="21">
        <v>750000</v>
      </c>
      <c r="N987" s="21"/>
      <c r="O987" s="21"/>
      <c r="P987" s="21"/>
      <c r="Q987" s="21"/>
      <c r="R987" s="22">
        <v>1.2250000000000001</v>
      </c>
      <c r="S987" s="22">
        <v>1.2250000000000001</v>
      </c>
      <c r="T987" s="20" t="s">
        <v>89</v>
      </c>
      <c r="U987" s="21">
        <v>766</v>
      </c>
      <c r="V987" s="21">
        <v>3598</v>
      </c>
      <c r="W987" s="34">
        <v>41088</v>
      </c>
      <c r="X987" s="34">
        <v>42705</v>
      </c>
      <c r="Y987" s="114" t="s">
        <v>16122</v>
      </c>
      <c r="Z987" s="70" t="s">
        <v>4927</v>
      </c>
      <c r="AA987" s="20" t="s">
        <v>4926</v>
      </c>
      <c r="AB987" s="109"/>
      <c r="AC987" s="19"/>
      <c r="AD987" s="22"/>
      <c r="AE987" s="19"/>
    </row>
    <row r="988" spans="2:31" x14ac:dyDescent="0.2">
      <c r="B988" s="14" t="s">
        <v>16173</v>
      </c>
      <c r="C988" s="33" t="s">
        <v>16172</v>
      </c>
      <c r="D988" s="16" t="s">
        <v>16169</v>
      </c>
      <c r="E988" s="103" t="s">
        <v>26</v>
      </c>
      <c r="F988" s="18" t="s">
        <v>26</v>
      </c>
      <c r="G988" s="111" t="s">
        <v>26</v>
      </c>
      <c r="H988" s="102" t="s">
        <v>323</v>
      </c>
      <c r="I988" s="21">
        <v>2245000</v>
      </c>
      <c r="J988" s="71">
        <v>100.682</v>
      </c>
      <c r="K988" s="21">
        <v>2260311</v>
      </c>
      <c r="L988" s="21">
        <v>2245000</v>
      </c>
      <c r="M988" s="21">
        <v>2245000</v>
      </c>
      <c r="N988" s="21"/>
      <c r="O988" s="21"/>
      <c r="P988" s="21"/>
      <c r="Q988" s="21"/>
      <c r="R988" s="22">
        <v>1.4550000000000001</v>
      </c>
      <c r="S988" s="22">
        <v>1.4550000000000001</v>
      </c>
      <c r="T988" s="20" t="s">
        <v>89</v>
      </c>
      <c r="U988" s="21">
        <v>2722</v>
      </c>
      <c r="V988" s="21">
        <v>12794</v>
      </c>
      <c r="W988" s="34">
        <v>41088</v>
      </c>
      <c r="X988" s="34">
        <v>43070</v>
      </c>
      <c r="Y988" s="114" t="s">
        <v>16122</v>
      </c>
      <c r="Z988" s="70" t="s">
        <v>4927</v>
      </c>
      <c r="AA988" s="20" t="s">
        <v>4926</v>
      </c>
      <c r="AB988" s="109"/>
      <c r="AC988" s="19"/>
      <c r="AD988" s="22"/>
      <c r="AE988" s="19"/>
    </row>
    <row r="989" spans="2:31" x14ac:dyDescent="0.2">
      <c r="B989" s="14" t="s">
        <v>16171</v>
      </c>
      <c r="C989" s="33" t="s">
        <v>16170</v>
      </c>
      <c r="D989" s="16" t="s">
        <v>16169</v>
      </c>
      <c r="E989" s="103" t="s">
        <v>26</v>
      </c>
      <c r="F989" s="18" t="s">
        <v>26</v>
      </c>
      <c r="G989" s="111" t="s">
        <v>26</v>
      </c>
      <c r="H989" s="102" t="s">
        <v>323</v>
      </c>
      <c r="I989" s="21">
        <v>4325000</v>
      </c>
      <c r="J989" s="71">
        <v>100.90600000000001</v>
      </c>
      <c r="K989" s="21">
        <v>4364185</v>
      </c>
      <c r="L989" s="21">
        <v>4325000</v>
      </c>
      <c r="M989" s="21">
        <v>4325000</v>
      </c>
      <c r="N989" s="21"/>
      <c r="O989" s="21"/>
      <c r="P989" s="21"/>
      <c r="Q989" s="21"/>
      <c r="R989" s="22">
        <v>1.7490000000000001</v>
      </c>
      <c r="S989" s="22">
        <v>1.7490000000000001</v>
      </c>
      <c r="T989" s="20" t="s">
        <v>89</v>
      </c>
      <c r="U989" s="21">
        <v>6304</v>
      </c>
      <c r="V989" s="21">
        <v>29627</v>
      </c>
      <c r="W989" s="34">
        <v>41088</v>
      </c>
      <c r="X989" s="34">
        <v>43435</v>
      </c>
      <c r="Y989" s="114" t="s">
        <v>16122</v>
      </c>
      <c r="Z989" s="70" t="s">
        <v>4927</v>
      </c>
      <c r="AA989" s="20" t="s">
        <v>4926</v>
      </c>
      <c r="AB989" s="109"/>
      <c r="AC989" s="19"/>
      <c r="AD989" s="22"/>
      <c r="AE989" s="19"/>
    </row>
    <row r="990" spans="2:31" x14ac:dyDescent="0.2">
      <c r="B990" s="14" t="s">
        <v>16168</v>
      </c>
      <c r="C990" s="33" t="s">
        <v>16167</v>
      </c>
      <c r="D990" s="16" t="s">
        <v>16162</v>
      </c>
      <c r="E990" s="103" t="s">
        <v>26</v>
      </c>
      <c r="F990" s="18" t="s">
        <v>26</v>
      </c>
      <c r="G990" s="111" t="s">
        <v>26</v>
      </c>
      <c r="H990" s="102" t="s">
        <v>323</v>
      </c>
      <c r="I990" s="21">
        <v>16162300</v>
      </c>
      <c r="J990" s="71">
        <v>130.34800000000001</v>
      </c>
      <c r="K990" s="21">
        <v>18248720</v>
      </c>
      <c r="L990" s="21">
        <v>14000000</v>
      </c>
      <c r="M990" s="21">
        <v>15833782</v>
      </c>
      <c r="N990" s="21"/>
      <c r="O990" s="21">
        <v>-118317</v>
      </c>
      <c r="P990" s="21"/>
      <c r="Q990" s="21"/>
      <c r="R990" s="22">
        <v>5</v>
      </c>
      <c r="S990" s="22">
        <v>3.61</v>
      </c>
      <c r="T990" s="20" t="s">
        <v>118</v>
      </c>
      <c r="U990" s="21">
        <v>264444</v>
      </c>
      <c r="V990" s="21">
        <v>700000</v>
      </c>
      <c r="W990" s="34">
        <v>40262</v>
      </c>
      <c r="X990" s="34">
        <v>45519</v>
      </c>
      <c r="Y990" s="114" t="s">
        <v>13500</v>
      </c>
      <c r="Z990" s="70" t="s">
        <v>4927</v>
      </c>
      <c r="AA990" s="20" t="s">
        <v>4926</v>
      </c>
      <c r="AB990" s="109"/>
      <c r="AC990" s="19"/>
      <c r="AD990" s="22"/>
      <c r="AE990" s="19"/>
    </row>
    <row r="991" spans="2:31" x14ac:dyDescent="0.2">
      <c r="B991" s="14" t="s">
        <v>16166</v>
      </c>
      <c r="C991" s="33" t="s">
        <v>16165</v>
      </c>
      <c r="D991" s="16" t="s">
        <v>16162</v>
      </c>
      <c r="E991" s="103" t="s">
        <v>26</v>
      </c>
      <c r="F991" s="18" t="s">
        <v>26</v>
      </c>
      <c r="G991" s="111" t="s">
        <v>26</v>
      </c>
      <c r="H991" s="102" t="s">
        <v>323</v>
      </c>
      <c r="I991" s="21">
        <v>5000000</v>
      </c>
      <c r="J991" s="71">
        <v>121.13</v>
      </c>
      <c r="K991" s="21">
        <v>6056500</v>
      </c>
      <c r="L991" s="21">
        <v>5000000</v>
      </c>
      <c r="M991" s="21">
        <v>5000000</v>
      </c>
      <c r="N991" s="21"/>
      <c r="O991" s="21"/>
      <c r="P991" s="21"/>
      <c r="Q991" s="21"/>
      <c r="R991" s="22">
        <v>5.0940000000000003</v>
      </c>
      <c r="S991" s="22">
        <v>5.0940000000000003</v>
      </c>
      <c r="T991" s="20" t="s">
        <v>118</v>
      </c>
      <c r="U991" s="21">
        <v>96220</v>
      </c>
      <c r="V991" s="21">
        <v>254700</v>
      </c>
      <c r="W991" s="34">
        <v>40352</v>
      </c>
      <c r="X991" s="34">
        <v>47710</v>
      </c>
      <c r="Y991" s="114" t="s">
        <v>13500</v>
      </c>
      <c r="Z991" s="70" t="s">
        <v>4927</v>
      </c>
      <c r="AA991" s="20" t="s">
        <v>4926</v>
      </c>
      <c r="AB991" s="109"/>
      <c r="AC991" s="19"/>
      <c r="AD991" s="22"/>
      <c r="AE991" s="19"/>
    </row>
    <row r="992" spans="2:31" x14ac:dyDescent="0.2">
      <c r="B992" s="14" t="s">
        <v>16164</v>
      </c>
      <c r="C992" s="33" t="s">
        <v>16163</v>
      </c>
      <c r="D992" s="16" t="s">
        <v>16162</v>
      </c>
      <c r="E992" s="103" t="s">
        <v>5057</v>
      </c>
      <c r="F992" s="18" t="s">
        <v>26</v>
      </c>
      <c r="G992" s="111" t="s">
        <v>26</v>
      </c>
      <c r="H992" s="102" t="s">
        <v>323</v>
      </c>
      <c r="I992" s="21">
        <v>5475400</v>
      </c>
      <c r="J992" s="71">
        <v>115.52800000000001</v>
      </c>
      <c r="K992" s="21">
        <v>5776400</v>
      </c>
      <c r="L992" s="21">
        <v>5000000</v>
      </c>
      <c r="M992" s="21">
        <v>5458569</v>
      </c>
      <c r="N992" s="21"/>
      <c r="O992" s="21">
        <v>-16831</v>
      </c>
      <c r="P992" s="21"/>
      <c r="Q992" s="21"/>
      <c r="R992" s="22">
        <v>4.6440000000000001</v>
      </c>
      <c r="S992" s="22">
        <v>3.9180000000000001</v>
      </c>
      <c r="T992" s="20" t="s">
        <v>118</v>
      </c>
      <c r="U992" s="21">
        <v>87720</v>
      </c>
      <c r="V992" s="21">
        <v>232200</v>
      </c>
      <c r="W992" s="34">
        <v>40920</v>
      </c>
      <c r="X992" s="34">
        <v>47710</v>
      </c>
      <c r="Y992" s="114" t="s">
        <v>13500</v>
      </c>
      <c r="Z992" s="70" t="s">
        <v>4927</v>
      </c>
      <c r="AA992" s="20" t="s">
        <v>4926</v>
      </c>
      <c r="AB992" s="109"/>
      <c r="AC992" s="19"/>
      <c r="AD992" s="22"/>
      <c r="AE992" s="19"/>
    </row>
    <row r="993" spans="2:31" x14ac:dyDescent="0.2">
      <c r="B993" s="14" t="s">
        <v>16161</v>
      </c>
      <c r="C993" s="33" t="s">
        <v>16160</v>
      </c>
      <c r="D993" s="16" t="s">
        <v>16159</v>
      </c>
      <c r="E993" s="103" t="s">
        <v>26</v>
      </c>
      <c r="F993" s="18" t="s">
        <v>26</v>
      </c>
      <c r="G993" s="111" t="s">
        <v>26</v>
      </c>
      <c r="H993" s="102" t="s">
        <v>323</v>
      </c>
      <c r="I993" s="21">
        <v>443714</v>
      </c>
      <c r="J993" s="71">
        <v>141.17500000000001</v>
      </c>
      <c r="K993" s="21">
        <v>628229</v>
      </c>
      <c r="L993" s="21">
        <v>445000</v>
      </c>
      <c r="M993" s="21">
        <v>443815</v>
      </c>
      <c r="N993" s="21"/>
      <c r="O993" s="21">
        <v>49</v>
      </c>
      <c r="P993" s="21"/>
      <c r="Q993" s="21"/>
      <c r="R993" s="22">
        <v>6.2</v>
      </c>
      <c r="S993" s="22">
        <v>6.2210000000000001</v>
      </c>
      <c r="T993" s="20" t="s">
        <v>4985</v>
      </c>
      <c r="U993" s="21">
        <v>9197</v>
      </c>
      <c r="V993" s="21">
        <v>27590</v>
      </c>
      <c r="W993" s="28">
        <v>39918</v>
      </c>
      <c r="X993" s="28">
        <v>51014</v>
      </c>
      <c r="Y993" s="114" t="s">
        <v>16128</v>
      </c>
      <c r="Z993" s="70" t="s">
        <v>4927</v>
      </c>
      <c r="AA993" s="20" t="s">
        <v>4926</v>
      </c>
      <c r="AB993" s="109"/>
      <c r="AC993" s="19"/>
      <c r="AD993" s="22"/>
      <c r="AE993" s="19"/>
    </row>
    <row r="994" spans="2:31" x14ac:dyDescent="0.2">
      <c r="B994" s="14" t="s">
        <v>16158</v>
      </c>
      <c r="C994" s="33" t="s">
        <v>16157</v>
      </c>
      <c r="D994" s="16" t="s">
        <v>16154</v>
      </c>
      <c r="E994" s="103" t="s">
        <v>26</v>
      </c>
      <c r="F994" s="18" t="s">
        <v>26</v>
      </c>
      <c r="G994" s="111" t="s">
        <v>26</v>
      </c>
      <c r="H994" s="102" t="s">
        <v>323</v>
      </c>
      <c r="I994" s="21">
        <v>5546050</v>
      </c>
      <c r="J994" s="71">
        <v>120.379</v>
      </c>
      <c r="K994" s="21">
        <v>6018950</v>
      </c>
      <c r="L994" s="21">
        <v>5000000</v>
      </c>
      <c r="M994" s="21">
        <v>5419899</v>
      </c>
      <c r="N994" s="21"/>
      <c r="O994" s="21">
        <v>-63750</v>
      </c>
      <c r="P994" s="21"/>
      <c r="Q994" s="21"/>
      <c r="R994" s="22">
        <v>5</v>
      </c>
      <c r="S994" s="22">
        <v>3.4</v>
      </c>
      <c r="T994" s="20" t="s">
        <v>4965</v>
      </c>
      <c r="U994" s="21">
        <v>41667</v>
      </c>
      <c r="V994" s="21">
        <v>250000</v>
      </c>
      <c r="W994" s="34">
        <v>40534</v>
      </c>
      <c r="X994" s="34">
        <v>43405</v>
      </c>
      <c r="Y994" s="114" t="s">
        <v>16153</v>
      </c>
      <c r="Z994" s="70" t="s">
        <v>4927</v>
      </c>
      <c r="AA994" s="20" t="s">
        <v>4926</v>
      </c>
      <c r="AB994" s="109"/>
      <c r="AC994" s="19"/>
      <c r="AD994" s="22"/>
      <c r="AE994" s="19"/>
    </row>
    <row r="995" spans="2:31" x14ac:dyDescent="0.2">
      <c r="B995" s="14" t="s">
        <v>16156</v>
      </c>
      <c r="C995" s="33" t="s">
        <v>16155</v>
      </c>
      <c r="D995" s="16" t="s">
        <v>16154</v>
      </c>
      <c r="E995" s="103" t="s">
        <v>5057</v>
      </c>
      <c r="F995" s="18" t="s">
        <v>26</v>
      </c>
      <c r="G995" s="111" t="s">
        <v>26</v>
      </c>
      <c r="H995" s="102" t="s">
        <v>323</v>
      </c>
      <c r="I995" s="21">
        <v>11166238</v>
      </c>
      <c r="J995" s="71">
        <v>123.25700000000001</v>
      </c>
      <c r="K995" s="21">
        <v>12547563</v>
      </c>
      <c r="L995" s="21">
        <v>10180000</v>
      </c>
      <c r="M995" s="21">
        <v>11000657</v>
      </c>
      <c r="N995" s="21"/>
      <c r="O995" s="21">
        <v>-86715</v>
      </c>
      <c r="P995" s="21"/>
      <c r="Q995" s="21"/>
      <c r="R995" s="22">
        <v>5</v>
      </c>
      <c r="S995" s="22">
        <v>3.8</v>
      </c>
      <c r="T995" s="20" t="s">
        <v>4965</v>
      </c>
      <c r="U995" s="21">
        <v>84833</v>
      </c>
      <c r="V995" s="21">
        <v>509000</v>
      </c>
      <c r="W995" s="34">
        <v>40575</v>
      </c>
      <c r="X995" s="34">
        <v>44136</v>
      </c>
      <c r="Y995" s="114" t="s">
        <v>16153</v>
      </c>
      <c r="Z995" s="70" t="s">
        <v>4927</v>
      </c>
      <c r="AA995" s="20" t="s">
        <v>4926</v>
      </c>
      <c r="AB995" s="109"/>
      <c r="AC995" s="19"/>
      <c r="AD995" s="22"/>
      <c r="AE995" s="19"/>
    </row>
    <row r="996" spans="2:31" x14ac:dyDescent="0.2">
      <c r="B996" s="14" t="s">
        <v>16152</v>
      </c>
      <c r="C996" s="33" t="s">
        <v>16151</v>
      </c>
      <c r="D996" s="16" t="s">
        <v>16150</v>
      </c>
      <c r="E996" s="103" t="s">
        <v>5057</v>
      </c>
      <c r="F996" s="18" t="s">
        <v>26</v>
      </c>
      <c r="G996" s="111" t="s">
        <v>26</v>
      </c>
      <c r="H996" s="102" t="s">
        <v>323</v>
      </c>
      <c r="I996" s="21">
        <v>16065063</v>
      </c>
      <c r="J996" s="71">
        <v>119.83</v>
      </c>
      <c r="K996" s="21">
        <v>19286639</v>
      </c>
      <c r="L996" s="21">
        <v>16095000</v>
      </c>
      <c r="M996" s="21">
        <v>16075261</v>
      </c>
      <c r="N996" s="21"/>
      <c r="O996" s="21">
        <v>3724</v>
      </c>
      <c r="P996" s="21"/>
      <c r="Q996" s="21"/>
      <c r="R996" s="22">
        <v>5.25</v>
      </c>
      <c r="S996" s="22">
        <v>5.2729999999999997</v>
      </c>
      <c r="T996" s="20" t="s">
        <v>4949</v>
      </c>
      <c r="U996" s="21">
        <v>211247</v>
      </c>
      <c r="V996" s="21">
        <v>844988</v>
      </c>
      <c r="W996" s="34">
        <v>39868</v>
      </c>
      <c r="X996" s="34">
        <v>43556</v>
      </c>
      <c r="Y996" s="114" t="s">
        <v>16149</v>
      </c>
      <c r="Z996" s="70" t="s">
        <v>4927</v>
      </c>
      <c r="AA996" s="20" t="s">
        <v>4926</v>
      </c>
      <c r="AB996" s="109"/>
      <c r="AC996" s="19"/>
      <c r="AD996" s="22"/>
      <c r="AE996" s="19"/>
    </row>
    <row r="997" spans="2:31" x14ac:dyDescent="0.2">
      <c r="B997" s="14" t="s">
        <v>16148</v>
      </c>
      <c r="C997" s="33" t="s">
        <v>16147</v>
      </c>
      <c r="D997" s="16" t="s">
        <v>16146</v>
      </c>
      <c r="E997" s="103" t="s">
        <v>26</v>
      </c>
      <c r="F997" s="18" t="s">
        <v>26</v>
      </c>
      <c r="G997" s="111" t="s">
        <v>26</v>
      </c>
      <c r="H997" s="102" t="s">
        <v>323</v>
      </c>
      <c r="I997" s="21">
        <v>1461152</v>
      </c>
      <c r="J997" s="71">
        <v>107.357</v>
      </c>
      <c r="K997" s="21">
        <v>1502998</v>
      </c>
      <c r="L997" s="21">
        <v>1400000</v>
      </c>
      <c r="M997" s="21">
        <v>1425901</v>
      </c>
      <c r="N997" s="21"/>
      <c r="O997" s="21">
        <v>-9057</v>
      </c>
      <c r="P997" s="21"/>
      <c r="Q997" s="21"/>
      <c r="R997" s="22">
        <v>5</v>
      </c>
      <c r="S997" s="22">
        <v>4.2130000000000001</v>
      </c>
      <c r="T997" s="20" t="s">
        <v>85</v>
      </c>
      <c r="U997" s="21">
        <v>35000</v>
      </c>
      <c r="V997" s="21">
        <v>70000</v>
      </c>
      <c r="W997" s="34">
        <v>39849</v>
      </c>
      <c r="X997" s="34">
        <v>42186</v>
      </c>
      <c r="Y997" s="114" t="s">
        <v>16128</v>
      </c>
      <c r="Z997" s="70" t="s">
        <v>4927</v>
      </c>
      <c r="AA997" s="20" t="s">
        <v>4926</v>
      </c>
      <c r="AB997" s="109"/>
      <c r="AC997" s="19"/>
      <c r="AD997" s="22"/>
      <c r="AE997" s="19"/>
    </row>
    <row r="998" spans="2:31" x14ac:dyDescent="0.2">
      <c r="B998" s="14" t="s">
        <v>16145</v>
      </c>
      <c r="C998" s="33" t="s">
        <v>16144</v>
      </c>
      <c r="D998" s="16" t="s">
        <v>16129</v>
      </c>
      <c r="E998" s="103" t="s">
        <v>26</v>
      </c>
      <c r="F998" s="18" t="s">
        <v>26</v>
      </c>
      <c r="G998" s="111" t="s">
        <v>26</v>
      </c>
      <c r="H998" s="102" t="s">
        <v>323</v>
      </c>
      <c r="I998" s="21">
        <v>1500000</v>
      </c>
      <c r="J998" s="71">
        <v>100.035</v>
      </c>
      <c r="K998" s="21">
        <v>1500525</v>
      </c>
      <c r="L998" s="21">
        <v>1500000</v>
      </c>
      <c r="M998" s="21">
        <v>1500000</v>
      </c>
      <c r="N998" s="21"/>
      <c r="O998" s="21"/>
      <c r="P998" s="21"/>
      <c r="Q998" s="21"/>
      <c r="R998" s="22">
        <v>0.84299999999999997</v>
      </c>
      <c r="S998" s="22">
        <v>0.84299999999999997</v>
      </c>
      <c r="T998" s="20" t="s">
        <v>4949</v>
      </c>
      <c r="U998" s="21">
        <v>2143</v>
      </c>
      <c r="V998" s="21"/>
      <c r="W998" s="34">
        <v>41177</v>
      </c>
      <c r="X998" s="34">
        <v>42278</v>
      </c>
      <c r="Y998" s="114" t="s">
        <v>16128</v>
      </c>
      <c r="Z998" s="70" t="s">
        <v>4927</v>
      </c>
      <c r="AA998" s="20" t="s">
        <v>4926</v>
      </c>
      <c r="AB998" s="109"/>
      <c r="AC998" s="19"/>
      <c r="AD998" s="22"/>
      <c r="AE998" s="19"/>
    </row>
    <row r="999" spans="2:31" x14ac:dyDescent="0.2">
      <c r="B999" s="14" t="s">
        <v>16143</v>
      </c>
      <c r="C999" s="33" t="s">
        <v>16142</v>
      </c>
      <c r="D999" s="16" t="s">
        <v>16129</v>
      </c>
      <c r="E999" s="103" t="s">
        <v>26</v>
      </c>
      <c r="F999" s="18" t="s">
        <v>26</v>
      </c>
      <c r="G999" s="111" t="s">
        <v>26</v>
      </c>
      <c r="H999" s="102" t="s">
        <v>323</v>
      </c>
      <c r="I999" s="21">
        <v>1870000</v>
      </c>
      <c r="J999" s="71">
        <v>99.995999999999995</v>
      </c>
      <c r="K999" s="21">
        <v>1869925</v>
      </c>
      <c r="L999" s="21">
        <v>1870000</v>
      </c>
      <c r="M999" s="21">
        <v>1870000</v>
      </c>
      <c r="N999" s="21"/>
      <c r="O999" s="21"/>
      <c r="P999" s="21"/>
      <c r="Q999" s="21"/>
      <c r="R999" s="22">
        <v>1.109</v>
      </c>
      <c r="S999" s="22">
        <v>1.109</v>
      </c>
      <c r="T999" s="20" t="s">
        <v>4949</v>
      </c>
      <c r="U999" s="21">
        <v>3514</v>
      </c>
      <c r="V999" s="21"/>
      <c r="W999" s="34">
        <v>41177</v>
      </c>
      <c r="X999" s="34">
        <v>42644</v>
      </c>
      <c r="Y999" s="114" t="s">
        <v>16128</v>
      </c>
      <c r="Z999" s="70" t="s">
        <v>4927</v>
      </c>
      <c r="AA999" s="20" t="s">
        <v>4926</v>
      </c>
      <c r="AB999" s="109"/>
      <c r="AC999" s="19"/>
      <c r="AD999" s="22"/>
      <c r="AE999" s="19"/>
    </row>
    <row r="1000" spans="2:31" x14ac:dyDescent="0.2">
      <c r="B1000" s="14" t="s">
        <v>16141</v>
      </c>
      <c r="C1000" s="33" t="s">
        <v>16140</v>
      </c>
      <c r="D1000" s="16" t="s">
        <v>16129</v>
      </c>
      <c r="E1000" s="103" t="s">
        <v>26</v>
      </c>
      <c r="F1000" s="18" t="s">
        <v>26</v>
      </c>
      <c r="G1000" s="111" t="s">
        <v>26</v>
      </c>
      <c r="H1000" s="102" t="s">
        <v>323</v>
      </c>
      <c r="I1000" s="21">
        <v>1000000</v>
      </c>
      <c r="J1000" s="71">
        <v>100.354</v>
      </c>
      <c r="K1000" s="21">
        <v>1003540</v>
      </c>
      <c r="L1000" s="21">
        <v>1000000</v>
      </c>
      <c r="M1000" s="21">
        <v>1000000</v>
      </c>
      <c r="N1000" s="21"/>
      <c r="O1000" s="21"/>
      <c r="P1000" s="21"/>
      <c r="Q1000" s="21"/>
      <c r="R1000" s="22">
        <v>1.339</v>
      </c>
      <c r="S1000" s="22">
        <v>1.339</v>
      </c>
      <c r="T1000" s="20" t="s">
        <v>4949</v>
      </c>
      <c r="U1000" s="21">
        <v>2269</v>
      </c>
      <c r="V1000" s="21"/>
      <c r="W1000" s="34">
        <v>41177</v>
      </c>
      <c r="X1000" s="34">
        <v>43009</v>
      </c>
      <c r="Y1000" s="114" t="s">
        <v>16128</v>
      </c>
      <c r="Z1000" s="70" t="s">
        <v>4927</v>
      </c>
      <c r="AA1000" s="20" t="s">
        <v>4926</v>
      </c>
      <c r="AB1000" s="109"/>
      <c r="AC1000" s="19"/>
      <c r="AD1000" s="22"/>
      <c r="AE1000" s="19"/>
    </row>
    <row r="1001" spans="2:31" x14ac:dyDescent="0.2">
      <c r="B1001" s="14" t="s">
        <v>16139</v>
      </c>
      <c r="C1001" s="33" t="s">
        <v>16138</v>
      </c>
      <c r="D1001" s="16" t="s">
        <v>16129</v>
      </c>
      <c r="E1001" s="103" t="s">
        <v>26</v>
      </c>
      <c r="F1001" s="18" t="s">
        <v>26</v>
      </c>
      <c r="G1001" s="111" t="s">
        <v>26</v>
      </c>
      <c r="H1001" s="102" t="s">
        <v>323</v>
      </c>
      <c r="I1001" s="21">
        <v>2250000</v>
      </c>
      <c r="J1001" s="71">
        <v>100.408</v>
      </c>
      <c r="K1001" s="21">
        <v>2259180</v>
      </c>
      <c r="L1001" s="21">
        <v>2250000</v>
      </c>
      <c r="M1001" s="21">
        <v>2250000</v>
      </c>
      <c r="N1001" s="21"/>
      <c r="O1001" s="21"/>
      <c r="P1001" s="21"/>
      <c r="Q1001" s="21"/>
      <c r="R1001" s="22">
        <v>1.653</v>
      </c>
      <c r="S1001" s="22">
        <v>1.653</v>
      </c>
      <c r="T1001" s="20" t="s">
        <v>4949</v>
      </c>
      <c r="U1001" s="21">
        <v>6302</v>
      </c>
      <c r="V1001" s="21"/>
      <c r="W1001" s="34">
        <v>41177</v>
      </c>
      <c r="X1001" s="34">
        <v>43374</v>
      </c>
      <c r="Y1001" s="114" t="s">
        <v>16128</v>
      </c>
      <c r="Z1001" s="70" t="s">
        <v>4927</v>
      </c>
      <c r="AA1001" s="20" t="s">
        <v>4926</v>
      </c>
      <c r="AB1001" s="109"/>
      <c r="AC1001" s="19"/>
      <c r="AD1001" s="22"/>
      <c r="AE1001" s="19"/>
    </row>
    <row r="1002" spans="2:31" x14ac:dyDescent="0.2">
      <c r="B1002" s="14" t="s">
        <v>16137</v>
      </c>
      <c r="C1002" s="33" t="s">
        <v>16136</v>
      </c>
      <c r="D1002" s="16" t="s">
        <v>16129</v>
      </c>
      <c r="E1002" s="103" t="s">
        <v>26</v>
      </c>
      <c r="F1002" s="18" t="s">
        <v>26</v>
      </c>
      <c r="G1002" s="111" t="s">
        <v>26</v>
      </c>
      <c r="H1002" s="102" t="s">
        <v>323</v>
      </c>
      <c r="I1002" s="21">
        <v>2000000</v>
      </c>
      <c r="J1002" s="71">
        <v>100.54900000000001</v>
      </c>
      <c r="K1002" s="21">
        <v>2010980</v>
      </c>
      <c r="L1002" s="21">
        <v>2000000</v>
      </c>
      <c r="M1002" s="21">
        <v>2000000</v>
      </c>
      <c r="N1002" s="21"/>
      <c r="O1002" s="21"/>
      <c r="P1002" s="21"/>
      <c r="Q1002" s="21"/>
      <c r="R1002" s="22">
        <v>1.9530000000000001</v>
      </c>
      <c r="S1002" s="22">
        <v>1.9530000000000001</v>
      </c>
      <c r="T1002" s="20" t="s">
        <v>4949</v>
      </c>
      <c r="U1002" s="21">
        <v>6619</v>
      </c>
      <c r="V1002" s="21"/>
      <c r="W1002" s="34">
        <v>41177</v>
      </c>
      <c r="X1002" s="34">
        <v>43739</v>
      </c>
      <c r="Y1002" s="114" t="s">
        <v>16128</v>
      </c>
      <c r="Z1002" s="70" t="s">
        <v>4927</v>
      </c>
      <c r="AA1002" s="20" t="s">
        <v>4926</v>
      </c>
      <c r="AB1002" s="109"/>
      <c r="AC1002" s="19"/>
      <c r="AD1002" s="22"/>
      <c r="AE1002" s="19"/>
    </row>
    <row r="1003" spans="2:31" x14ac:dyDescent="0.2">
      <c r="B1003" s="14" t="s">
        <v>16135</v>
      </c>
      <c r="C1003" s="33" t="s">
        <v>16134</v>
      </c>
      <c r="D1003" s="16" t="s">
        <v>16129</v>
      </c>
      <c r="E1003" s="103" t="s">
        <v>26</v>
      </c>
      <c r="F1003" s="18" t="s">
        <v>26</v>
      </c>
      <c r="G1003" s="111" t="s">
        <v>26</v>
      </c>
      <c r="H1003" s="102" t="s">
        <v>323</v>
      </c>
      <c r="I1003" s="21">
        <v>1000000</v>
      </c>
      <c r="J1003" s="71">
        <v>100.73399999999999</v>
      </c>
      <c r="K1003" s="21">
        <v>1007340</v>
      </c>
      <c r="L1003" s="21">
        <v>1000000</v>
      </c>
      <c r="M1003" s="21">
        <v>1000000</v>
      </c>
      <c r="N1003" s="21"/>
      <c r="O1003" s="21"/>
      <c r="P1003" s="21"/>
      <c r="Q1003" s="21"/>
      <c r="R1003" s="22">
        <v>2.3180000000000001</v>
      </c>
      <c r="S1003" s="22">
        <v>2.3180000000000001</v>
      </c>
      <c r="T1003" s="20" t="s">
        <v>4949</v>
      </c>
      <c r="U1003" s="21">
        <v>3928</v>
      </c>
      <c r="V1003" s="21"/>
      <c r="W1003" s="34">
        <v>41177</v>
      </c>
      <c r="X1003" s="34">
        <v>44105</v>
      </c>
      <c r="Y1003" s="114" t="s">
        <v>16128</v>
      </c>
      <c r="Z1003" s="70" t="s">
        <v>4927</v>
      </c>
      <c r="AA1003" s="20" t="s">
        <v>4926</v>
      </c>
      <c r="AB1003" s="109"/>
      <c r="AC1003" s="19"/>
      <c r="AD1003" s="22"/>
      <c r="AE1003" s="19"/>
    </row>
    <row r="1004" spans="2:31" x14ac:dyDescent="0.2">
      <c r="B1004" s="14" t="s">
        <v>16133</v>
      </c>
      <c r="C1004" s="33" t="s">
        <v>16132</v>
      </c>
      <c r="D1004" s="16" t="s">
        <v>16129</v>
      </c>
      <c r="E1004" s="103" t="s">
        <v>26</v>
      </c>
      <c r="F1004" s="18" t="s">
        <v>26</v>
      </c>
      <c r="G1004" s="111" t="s">
        <v>26</v>
      </c>
      <c r="H1004" s="102" t="s">
        <v>323</v>
      </c>
      <c r="I1004" s="21">
        <v>1500000</v>
      </c>
      <c r="J1004" s="71">
        <v>100.9</v>
      </c>
      <c r="K1004" s="21">
        <v>1513500</v>
      </c>
      <c r="L1004" s="21">
        <v>1500000</v>
      </c>
      <c r="M1004" s="21">
        <v>1500000</v>
      </c>
      <c r="N1004" s="21"/>
      <c r="O1004" s="21"/>
      <c r="P1004" s="21"/>
      <c r="Q1004" s="21"/>
      <c r="R1004" s="22">
        <v>2.5680000000000001</v>
      </c>
      <c r="S1004" s="22">
        <v>2.5680000000000001</v>
      </c>
      <c r="T1004" s="20" t="s">
        <v>4949</v>
      </c>
      <c r="U1004" s="21">
        <v>6527</v>
      </c>
      <c r="V1004" s="21"/>
      <c r="W1004" s="34">
        <v>41177</v>
      </c>
      <c r="X1004" s="34">
        <v>44470</v>
      </c>
      <c r="Y1004" s="114" t="s">
        <v>16128</v>
      </c>
      <c r="Z1004" s="70" t="s">
        <v>4927</v>
      </c>
      <c r="AA1004" s="20" t="s">
        <v>4926</v>
      </c>
      <c r="AB1004" s="109"/>
      <c r="AC1004" s="19"/>
      <c r="AD1004" s="22"/>
      <c r="AE1004" s="19"/>
    </row>
    <row r="1005" spans="2:31" x14ac:dyDescent="0.2">
      <c r="B1005" s="14" t="s">
        <v>16131</v>
      </c>
      <c r="C1005" s="33" t="s">
        <v>16130</v>
      </c>
      <c r="D1005" s="16" t="s">
        <v>16129</v>
      </c>
      <c r="E1005" s="103" t="s">
        <v>26</v>
      </c>
      <c r="F1005" s="18" t="s">
        <v>26</v>
      </c>
      <c r="G1005" s="111" t="s">
        <v>4412</v>
      </c>
      <c r="H1005" s="102" t="s">
        <v>323</v>
      </c>
      <c r="I1005" s="21">
        <v>1750000</v>
      </c>
      <c r="J1005" s="71">
        <v>100.857</v>
      </c>
      <c r="K1005" s="21">
        <v>1764998</v>
      </c>
      <c r="L1005" s="21">
        <v>1750000</v>
      </c>
      <c r="M1005" s="21">
        <v>1750000</v>
      </c>
      <c r="N1005" s="21"/>
      <c r="O1005" s="21"/>
      <c r="P1005" s="21"/>
      <c r="Q1005" s="21"/>
      <c r="R1005" s="22">
        <v>2.8180000000000001</v>
      </c>
      <c r="S1005" s="22">
        <v>2.8180000000000001</v>
      </c>
      <c r="T1005" s="20" t="s">
        <v>4949</v>
      </c>
      <c r="U1005" s="21">
        <v>8356</v>
      </c>
      <c r="V1005" s="21"/>
      <c r="W1005" s="34">
        <v>41177</v>
      </c>
      <c r="X1005" s="34">
        <v>44835</v>
      </c>
      <c r="Y1005" s="114" t="s">
        <v>16128</v>
      </c>
      <c r="Z1005" s="70" t="s">
        <v>4927</v>
      </c>
      <c r="AA1005" s="20" t="s">
        <v>4926</v>
      </c>
      <c r="AB1005" s="109"/>
      <c r="AC1005" s="28">
        <v>44652</v>
      </c>
      <c r="AD1005" s="22">
        <v>100</v>
      </c>
      <c r="AE1005" s="19"/>
    </row>
    <row r="1006" spans="2:31" x14ac:dyDescent="0.2">
      <c r="B1006" s="14" t="s">
        <v>16127</v>
      </c>
      <c r="C1006" s="33" t="s">
        <v>16126</v>
      </c>
      <c r="D1006" s="16" t="s">
        <v>16123</v>
      </c>
      <c r="E1006" s="103" t="s">
        <v>5057</v>
      </c>
      <c r="F1006" s="18" t="s">
        <v>26</v>
      </c>
      <c r="G1006" s="111" t="s">
        <v>590</v>
      </c>
      <c r="H1006" s="102" t="s">
        <v>323</v>
      </c>
      <c r="I1006" s="21">
        <v>4250000</v>
      </c>
      <c r="J1006" s="71">
        <v>93.5</v>
      </c>
      <c r="K1006" s="21">
        <v>3973750</v>
      </c>
      <c r="L1006" s="21">
        <v>4250000</v>
      </c>
      <c r="M1006" s="21">
        <v>4250000</v>
      </c>
      <c r="N1006" s="21"/>
      <c r="O1006" s="21"/>
      <c r="P1006" s="21"/>
      <c r="Q1006" s="21"/>
      <c r="R1006" s="22">
        <v>3.4510000000000001</v>
      </c>
      <c r="S1006" s="22">
        <v>3.4510000000000001</v>
      </c>
      <c r="T1006" s="20" t="s">
        <v>85</v>
      </c>
      <c r="U1006" s="21">
        <v>60704</v>
      </c>
      <c r="V1006" s="21"/>
      <c r="W1006" s="34">
        <v>41116</v>
      </c>
      <c r="X1006" s="34">
        <v>48228</v>
      </c>
      <c r="Y1006" s="114" t="s">
        <v>16122</v>
      </c>
      <c r="Z1006" s="70" t="s">
        <v>4927</v>
      </c>
      <c r="AA1006" s="20" t="s">
        <v>4926</v>
      </c>
      <c r="AB1006" s="109"/>
      <c r="AC1006" s="19"/>
      <c r="AD1006" s="22"/>
      <c r="AE1006" s="19"/>
    </row>
    <row r="1007" spans="2:31" x14ac:dyDescent="0.2">
      <c r="B1007" s="14" t="s">
        <v>16125</v>
      </c>
      <c r="C1007" s="33" t="s">
        <v>16124</v>
      </c>
      <c r="D1007" s="16" t="s">
        <v>16123</v>
      </c>
      <c r="E1007" s="103" t="s">
        <v>5057</v>
      </c>
      <c r="F1007" s="18" t="s">
        <v>26</v>
      </c>
      <c r="G1007" s="111" t="s">
        <v>590</v>
      </c>
      <c r="H1007" s="102" t="s">
        <v>323</v>
      </c>
      <c r="I1007" s="21">
        <v>8500000</v>
      </c>
      <c r="J1007" s="71">
        <v>93.344999999999999</v>
      </c>
      <c r="K1007" s="21">
        <v>7934325</v>
      </c>
      <c r="L1007" s="21">
        <v>8500000</v>
      </c>
      <c r="M1007" s="21">
        <v>8500000</v>
      </c>
      <c r="N1007" s="21"/>
      <c r="O1007" s="21"/>
      <c r="P1007" s="21"/>
      <c r="Q1007" s="21"/>
      <c r="R1007" s="22">
        <v>3.7010000000000001</v>
      </c>
      <c r="S1007" s="22">
        <v>3.7010000000000001</v>
      </c>
      <c r="T1007" s="20" t="s">
        <v>85</v>
      </c>
      <c r="U1007" s="21">
        <v>130203</v>
      </c>
      <c r="V1007" s="21"/>
      <c r="W1007" s="34">
        <v>41116</v>
      </c>
      <c r="X1007" s="34">
        <v>51881</v>
      </c>
      <c r="Y1007" s="114" t="s">
        <v>16122</v>
      </c>
      <c r="Z1007" s="70" t="s">
        <v>4927</v>
      </c>
      <c r="AA1007" s="20" t="s">
        <v>4926</v>
      </c>
      <c r="AB1007" s="109"/>
      <c r="AC1007" s="19"/>
      <c r="AD1007" s="22"/>
      <c r="AE1007" s="19"/>
    </row>
    <row r="1008" spans="2:31" x14ac:dyDescent="0.2">
      <c r="B1008" s="14" t="s">
        <v>16121</v>
      </c>
      <c r="C1008" s="33" t="s">
        <v>16120</v>
      </c>
      <c r="D1008" s="16" t="s">
        <v>16119</v>
      </c>
      <c r="E1008" s="103" t="s">
        <v>26</v>
      </c>
      <c r="F1008" s="18" t="s">
        <v>26</v>
      </c>
      <c r="G1008" s="111" t="s">
        <v>4412</v>
      </c>
      <c r="H1008" s="102" t="s">
        <v>323</v>
      </c>
      <c r="I1008" s="21">
        <v>7185579</v>
      </c>
      <c r="J1008" s="71">
        <v>102.363</v>
      </c>
      <c r="K1008" s="21">
        <v>7278009</v>
      </c>
      <c r="L1008" s="21">
        <v>7110000</v>
      </c>
      <c r="M1008" s="21">
        <v>7114858</v>
      </c>
      <c r="N1008" s="21"/>
      <c r="O1008" s="21">
        <v>-11148</v>
      </c>
      <c r="P1008" s="21"/>
      <c r="Q1008" s="21"/>
      <c r="R1008" s="22">
        <v>5</v>
      </c>
      <c r="S1008" s="22">
        <v>4.8600000000000003</v>
      </c>
      <c r="T1008" s="20" t="s">
        <v>85</v>
      </c>
      <c r="U1008" s="21">
        <v>177750</v>
      </c>
      <c r="V1008" s="21">
        <v>355500</v>
      </c>
      <c r="W1008" s="34">
        <v>37921</v>
      </c>
      <c r="X1008" s="34">
        <v>46204</v>
      </c>
      <c r="Y1008" s="114" t="s">
        <v>13492</v>
      </c>
      <c r="Z1008" s="70" t="s">
        <v>4927</v>
      </c>
      <c r="AA1008" s="20" t="s">
        <v>4926</v>
      </c>
      <c r="AB1008" s="109"/>
      <c r="AC1008" s="28">
        <v>41456</v>
      </c>
      <c r="AD1008" s="22">
        <v>100</v>
      </c>
      <c r="AE1008" s="28">
        <v>41456</v>
      </c>
    </row>
    <row r="1009" spans="2:31" x14ac:dyDescent="0.2">
      <c r="B1009" s="14" t="s">
        <v>16118</v>
      </c>
      <c r="C1009" s="33" t="s">
        <v>16117</v>
      </c>
      <c r="D1009" s="16" t="s">
        <v>16116</v>
      </c>
      <c r="E1009" s="103" t="s">
        <v>26</v>
      </c>
      <c r="F1009" s="18" t="s">
        <v>26</v>
      </c>
      <c r="G1009" s="111" t="s">
        <v>26</v>
      </c>
      <c r="H1009" s="102" t="s">
        <v>323</v>
      </c>
      <c r="I1009" s="21">
        <v>7605780</v>
      </c>
      <c r="J1009" s="71">
        <v>109.977</v>
      </c>
      <c r="K1009" s="21">
        <v>7698390</v>
      </c>
      <c r="L1009" s="21">
        <v>7000000</v>
      </c>
      <c r="M1009" s="21">
        <v>7579313</v>
      </c>
      <c r="N1009" s="21"/>
      <c r="O1009" s="21">
        <v>-26467</v>
      </c>
      <c r="P1009" s="21"/>
      <c r="Q1009" s="21"/>
      <c r="R1009" s="22">
        <v>4</v>
      </c>
      <c r="S1009" s="22">
        <v>2.9209999999999998</v>
      </c>
      <c r="T1009" s="20" t="s">
        <v>4949</v>
      </c>
      <c r="U1009" s="21">
        <v>70000</v>
      </c>
      <c r="V1009" s="21">
        <v>56000</v>
      </c>
      <c r="W1009" s="34">
        <v>41088</v>
      </c>
      <c r="X1009" s="34">
        <v>52140</v>
      </c>
      <c r="Y1009" s="114" t="s">
        <v>13492</v>
      </c>
      <c r="Z1009" s="70" t="s">
        <v>4927</v>
      </c>
      <c r="AA1009" s="20" t="s">
        <v>4926</v>
      </c>
      <c r="AB1009" s="109"/>
      <c r="AC1009" s="19"/>
      <c r="AD1009" s="22"/>
      <c r="AE1009" s="28">
        <v>44470</v>
      </c>
    </row>
    <row r="1010" spans="2:31" x14ac:dyDescent="0.2">
      <c r="B1010" s="14" t="s">
        <v>16115</v>
      </c>
      <c r="C1010" s="33" t="s">
        <v>16114</v>
      </c>
      <c r="D1010" s="16" t="s">
        <v>16111</v>
      </c>
      <c r="E1010" s="103" t="s">
        <v>26</v>
      </c>
      <c r="F1010" s="18" t="s">
        <v>26</v>
      </c>
      <c r="G1010" s="111" t="s">
        <v>26</v>
      </c>
      <c r="H1010" s="102" t="s">
        <v>334</v>
      </c>
      <c r="I1010" s="21">
        <v>1000000</v>
      </c>
      <c r="J1010" s="71">
        <v>102.68</v>
      </c>
      <c r="K1010" s="21">
        <v>1026800</v>
      </c>
      <c r="L1010" s="21">
        <v>1000000</v>
      </c>
      <c r="M1010" s="21">
        <v>1000000</v>
      </c>
      <c r="N1010" s="21"/>
      <c r="O1010" s="21"/>
      <c r="P1010" s="21"/>
      <c r="Q1010" s="21"/>
      <c r="R1010" s="22">
        <v>4.8499999999999996</v>
      </c>
      <c r="S1010" s="22">
        <v>4.8499999999999996</v>
      </c>
      <c r="T1010" s="20" t="s">
        <v>4985</v>
      </c>
      <c r="U1010" s="21">
        <v>16167</v>
      </c>
      <c r="V1010" s="21">
        <v>48500</v>
      </c>
      <c r="W1010" s="34">
        <v>39701</v>
      </c>
      <c r="X1010" s="34">
        <v>43586</v>
      </c>
      <c r="Y1010" s="114" t="s">
        <v>13472</v>
      </c>
      <c r="Z1010" s="70" t="s">
        <v>4927</v>
      </c>
      <c r="AA1010" s="20" t="s">
        <v>4926</v>
      </c>
      <c r="AB1010" s="109"/>
      <c r="AC1010" s="19"/>
      <c r="AD1010" s="22"/>
      <c r="AE1010" s="19"/>
    </row>
    <row r="1011" spans="2:31" x14ac:dyDescent="0.2">
      <c r="B1011" s="14" t="s">
        <v>16113</v>
      </c>
      <c r="C1011" s="33" t="s">
        <v>16112</v>
      </c>
      <c r="D1011" s="16" t="s">
        <v>16111</v>
      </c>
      <c r="E1011" s="103" t="s">
        <v>26</v>
      </c>
      <c r="F1011" s="18" t="s">
        <v>26</v>
      </c>
      <c r="G1011" s="111" t="s">
        <v>26</v>
      </c>
      <c r="H1011" s="102" t="s">
        <v>334</v>
      </c>
      <c r="I1011" s="21">
        <v>1000000</v>
      </c>
      <c r="J1011" s="71">
        <v>102.68</v>
      </c>
      <c r="K1011" s="21">
        <v>1026800</v>
      </c>
      <c r="L1011" s="21">
        <v>1000000</v>
      </c>
      <c r="M1011" s="21">
        <v>1000000</v>
      </c>
      <c r="N1011" s="21"/>
      <c r="O1011" s="21"/>
      <c r="P1011" s="21"/>
      <c r="Q1011" s="21"/>
      <c r="R1011" s="22">
        <v>4.8499999999999996</v>
      </c>
      <c r="S1011" s="22">
        <v>4.8499999999999996</v>
      </c>
      <c r="T1011" s="20" t="s">
        <v>4985</v>
      </c>
      <c r="U1011" s="21">
        <v>16167</v>
      </c>
      <c r="V1011" s="21">
        <v>48500</v>
      </c>
      <c r="W1011" s="34">
        <v>39702</v>
      </c>
      <c r="X1011" s="34">
        <v>43586</v>
      </c>
      <c r="Y1011" s="114" t="s">
        <v>13472</v>
      </c>
      <c r="Z1011" s="70" t="s">
        <v>4927</v>
      </c>
      <c r="AA1011" s="20" t="s">
        <v>4926</v>
      </c>
      <c r="AB1011" s="109"/>
      <c r="AC1011" s="19"/>
      <c r="AD1011" s="22"/>
      <c r="AE1011" s="19"/>
    </row>
    <row r="1012" spans="2:31" x14ac:dyDescent="0.2">
      <c r="B1012" s="14" t="s">
        <v>16110</v>
      </c>
      <c r="C1012" s="33" t="s">
        <v>16109</v>
      </c>
      <c r="D1012" s="16" t="s">
        <v>16108</v>
      </c>
      <c r="E1012" s="103" t="s">
        <v>26</v>
      </c>
      <c r="F1012" s="18" t="s">
        <v>26</v>
      </c>
      <c r="G1012" s="111" t="s">
        <v>26</v>
      </c>
      <c r="H1012" s="102" t="s">
        <v>323</v>
      </c>
      <c r="I1012" s="21">
        <v>10000000</v>
      </c>
      <c r="J1012" s="71">
        <v>100.46899999999999</v>
      </c>
      <c r="K1012" s="21">
        <v>10046900</v>
      </c>
      <c r="L1012" s="21">
        <v>10000000</v>
      </c>
      <c r="M1012" s="21">
        <v>10000000</v>
      </c>
      <c r="N1012" s="21"/>
      <c r="O1012" s="21"/>
      <c r="P1012" s="21"/>
      <c r="Q1012" s="21"/>
      <c r="R1012" s="22">
        <v>2.875</v>
      </c>
      <c r="S1012" s="22">
        <v>2.875</v>
      </c>
      <c r="T1012" s="20" t="s">
        <v>4985</v>
      </c>
      <c r="U1012" s="21">
        <v>84653</v>
      </c>
      <c r="V1012" s="21">
        <v>149340</v>
      </c>
      <c r="W1012" s="34">
        <v>40974</v>
      </c>
      <c r="X1012" s="34">
        <v>42809</v>
      </c>
      <c r="Y1012" s="114" t="s">
        <v>13650</v>
      </c>
      <c r="Z1012" s="70" t="s">
        <v>4927</v>
      </c>
      <c r="AA1012" s="20" t="s">
        <v>4926</v>
      </c>
      <c r="AB1012" s="109"/>
      <c r="AC1012" s="19"/>
      <c r="AD1012" s="22"/>
      <c r="AE1012" s="19"/>
    </row>
    <row r="1013" spans="2:31" x14ac:dyDescent="0.2">
      <c r="B1013" s="14" t="s">
        <v>16107</v>
      </c>
      <c r="C1013" s="33" t="s">
        <v>16106</v>
      </c>
      <c r="D1013" s="16" t="s">
        <v>16105</v>
      </c>
      <c r="E1013" s="103" t="s">
        <v>26</v>
      </c>
      <c r="F1013" s="18" t="s">
        <v>26</v>
      </c>
      <c r="G1013" s="111" t="s">
        <v>4412</v>
      </c>
      <c r="H1013" s="102" t="s">
        <v>323</v>
      </c>
      <c r="I1013" s="21">
        <v>406302</v>
      </c>
      <c r="J1013" s="71">
        <v>100.44199999999999</v>
      </c>
      <c r="K1013" s="21">
        <v>391724</v>
      </c>
      <c r="L1013" s="21">
        <v>390000</v>
      </c>
      <c r="M1013" s="21">
        <v>394345</v>
      </c>
      <c r="N1013" s="21"/>
      <c r="O1013" s="21">
        <v>-2088</v>
      </c>
      <c r="P1013" s="21"/>
      <c r="Q1013" s="21"/>
      <c r="R1013" s="22">
        <v>4.875</v>
      </c>
      <c r="S1013" s="22">
        <v>4.33</v>
      </c>
      <c r="T1013" s="20" t="s">
        <v>4985</v>
      </c>
      <c r="U1013" s="21">
        <v>6338</v>
      </c>
      <c r="V1013" s="21">
        <v>19013</v>
      </c>
      <c r="W1013" s="34">
        <v>38611</v>
      </c>
      <c r="X1013" s="34">
        <v>49735</v>
      </c>
      <c r="Y1013" s="114" t="s">
        <v>16078</v>
      </c>
      <c r="Z1013" s="70" t="s">
        <v>4927</v>
      </c>
      <c r="AA1013" s="20" t="s">
        <v>4926</v>
      </c>
      <c r="AB1013" s="109"/>
      <c r="AC1013" s="28">
        <v>42064</v>
      </c>
      <c r="AD1013" s="22">
        <v>100</v>
      </c>
      <c r="AE1013" s="28">
        <v>42064</v>
      </c>
    </row>
    <row r="1014" spans="2:31" x14ac:dyDescent="0.2">
      <c r="B1014" s="14" t="s">
        <v>16104</v>
      </c>
      <c r="C1014" s="33" t="s">
        <v>16103</v>
      </c>
      <c r="D1014" s="16" t="s">
        <v>16079</v>
      </c>
      <c r="E1014" s="103" t="s">
        <v>26</v>
      </c>
      <c r="F1014" s="18" t="s">
        <v>26</v>
      </c>
      <c r="G1014" s="111" t="s">
        <v>26</v>
      </c>
      <c r="H1014" s="102" t="s">
        <v>334</v>
      </c>
      <c r="I1014" s="21">
        <v>1848779</v>
      </c>
      <c r="J1014" s="71">
        <v>109.36</v>
      </c>
      <c r="K1014" s="21">
        <v>1946608</v>
      </c>
      <c r="L1014" s="21">
        <v>1780000</v>
      </c>
      <c r="M1014" s="21">
        <v>1804761</v>
      </c>
      <c r="N1014" s="21"/>
      <c r="O1014" s="21">
        <v>-8333</v>
      </c>
      <c r="P1014" s="21"/>
      <c r="Q1014" s="21"/>
      <c r="R1014" s="22">
        <v>5</v>
      </c>
      <c r="S1014" s="22">
        <v>4.4400000000000004</v>
      </c>
      <c r="T1014" s="20" t="s">
        <v>4985</v>
      </c>
      <c r="U1014" s="21">
        <v>29667</v>
      </c>
      <c r="V1014" s="21">
        <v>89000</v>
      </c>
      <c r="W1014" s="34">
        <v>39185</v>
      </c>
      <c r="X1014" s="34">
        <v>42248</v>
      </c>
      <c r="Y1014" s="114" t="s">
        <v>16078</v>
      </c>
      <c r="Z1014" s="70" t="s">
        <v>4927</v>
      </c>
      <c r="AA1014" s="20" t="s">
        <v>4926</v>
      </c>
      <c r="AB1014" s="109"/>
      <c r="AC1014" s="19"/>
      <c r="AD1014" s="22"/>
      <c r="AE1014" s="19"/>
    </row>
    <row r="1015" spans="2:31" x14ac:dyDescent="0.2">
      <c r="B1015" s="14" t="s">
        <v>16102</v>
      </c>
      <c r="C1015" s="33" t="s">
        <v>16101</v>
      </c>
      <c r="D1015" s="16" t="s">
        <v>16079</v>
      </c>
      <c r="E1015" s="103" t="s">
        <v>26</v>
      </c>
      <c r="F1015" s="18" t="s">
        <v>26</v>
      </c>
      <c r="G1015" s="111" t="s">
        <v>26</v>
      </c>
      <c r="H1015" s="102" t="s">
        <v>334</v>
      </c>
      <c r="I1015" s="21">
        <v>2037214</v>
      </c>
      <c r="J1015" s="71">
        <v>112.898</v>
      </c>
      <c r="K1015" s="21">
        <v>2218446</v>
      </c>
      <c r="L1015" s="21">
        <v>1965000</v>
      </c>
      <c r="M1015" s="21">
        <v>2001768</v>
      </c>
      <c r="N1015" s="21"/>
      <c r="O1015" s="21">
        <v>-6721</v>
      </c>
      <c r="P1015" s="21"/>
      <c r="Q1015" s="21"/>
      <c r="R1015" s="22">
        <v>5</v>
      </c>
      <c r="S1015" s="22">
        <v>4.55</v>
      </c>
      <c r="T1015" s="20" t="s">
        <v>4985</v>
      </c>
      <c r="U1015" s="21">
        <v>32750</v>
      </c>
      <c r="V1015" s="21">
        <v>98250</v>
      </c>
      <c r="W1015" s="34">
        <v>39185</v>
      </c>
      <c r="X1015" s="34">
        <v>42979</v>
      </c>
      <c r="Y1015" s="114" t="s">
        <v>16078</v>
      </c>
      <c r="Z1015" s="70" t="s">
        <v>4927</v>
      </c>
      <c r="AA1015" s="20" t="s">
        <v>4926</v>
      </c>
      <c r="AB1015" s="109"/>
      <c r="AC1015" s="19"/>
      <c r="AD1015" s="22"/>
      <c r="AE1015" s="19"/>
    </row>
    <row r="1016" spans="2:31" x14ac:dyDescent="0.2">
      <c r="B1016" s="14" t="s">
        <v>16100</v>
      </c>
      <c r="C1016" s="33" t="s">
        <v>16099</v>
      </c>
      <c r="D1016" s="16" t="s">
        <v>16079</v>
      </c>
      <c r="E1016" s="103" t="s">
        <v>26</v>
      </c>
      <c r="F1016" s="18" t="s">
        <v>26</v>
      </c>
      <c r="G1016" s="111" t="s">
        <v>26</v>
      </c>
      <c r="H1016" s="102" t="s">
        <v>334</v>
      </c>
      <c r="I1016" s="21">
        <v>1249938</v>
      </c>
      <c r="J1016" s="71">
        <v>107.65900000000001</v>
      </c>
      <c r="K1016" s="21">
        <v>1345738</v>
      </c>
      <c r="L1016" s="21">
        <v>1250000</v>
      </c>
      <c r="M1016" s="21">
        <v>1249997</v>
      </c>
      <c r="N1016" s="21"/>
      <c r="O1016" s="21">
        <v>76</v>
      </c>
      <c r="P1016" s="21"/>
      <c r="Q1016" s="21"/>
      <c r="R1016" s="22">
        <v>4.45</v>
      </c>
      <c r="S1016" s="22">
        <v>4.45</v>
      </c>
      <c r="T1016" s="20" t="s">
        <v>4965</v>
      </c>
      <c r="U1016" s="21">
        <v>7108</v>
      </c>
      <c r="V1016" s="21">
        <v>55625</v>
      </c>
      <c r="W1016" s="34">
        <v>38975</v>
      </c>
      <c r="X1016" s="34">
        <v>42505</v>
      </c>
      <c r="Y1016" s="114" t="s">
        <v>16078</v>
      </c>
      <c r="Z1016" s="70" t="s">
        <v>4927</v>
      </c>
      <c r="AA1016" s="20" t="s">
        <v>4926</v>
      </c>
      <c r="AB1016" s="109"/>
      <c r="AC1016" s="19"/>
      <c r="AD1016" s="22"/>
      <c r="AE1016" s="19"/>
    </row>
    <row r="1017" spans="2:31" x14ac:dyDescent="0.2">
      <c r="B1017" s="14" t="s">
        <v>16098</v>
      </c>
      <c r="C1017" s="33" t="s">
        <v>16097</v>
      </c>
      <c r="D1017" s="16" t="s">
        <v>16079</v>
      </c>
      <c r="E1017" s="103" t="s">
        <v>26</v>
      </c>
      <c r="F1017" s="18" t="s">
        <v>26</v>
      </c>
      <c r="G1017" s="111" t="s">
        <v>26</v>
      </c>
      <c r="H1017" s="102" t="s">
        <v>334</v>
      </c>
      <c r="I1017" s="21">
        <v>199990</v>
      </c>
      <c r="J1017" s="71">
        <v>107.65900000000001</v>
      </c>
      <c r="K1017" s="21">
        <v>215318</v>
      </c>
      <c r="L1017" s="21">
        <v>200000</v>
      </c>
      <c r="M1017" s="21">
        <v>200000</v>
      </c>
      <c r="N1017" s="21"/>
      <c r="O1017" s="21">
        <v>12</v>
      </c>
      <c r="P1017" s="21"/>
      <c r="Q1017" s="21"/>
      <c r="R1017" s="22">
        <v>4.45</v>
      </c>
      <c r="S1017" s="22">
        <v>4.45</v>
      </c>
      <c r="T1017" s="20" t="s">
        <v>4965</v>
      </c>
      <c r="U1017" s="21">
        <v>1137</v>
      </c>
      <c r="V1017" s="21">
        <v>8900</v>
      </c>
      <c r="W1017" s="34">
        <v>38975</v>
      </c>
      <c r="X1017" s="34">
        <v>42505</v>
      </c>
      <c r="Y1017" s="114" t="s">
        <v>16078</v>
      </c>
      <c r="Z1017" s="70" t="s">
        <v>4927</v>
      </c>
      <c r="AA1017" s="20" t="s">
        <v>4926</v>
      </c>
      <c r="AB1017" s="109"/>
      <c r="AC1017" s="19"/>
      <c r="AD1017" s="22"/>
      <c r="AE1017" s="19"/>
    </row>
    <row r="1018" spans="2:31" x14ac:dyDescent="0.2">
      <c r="B1018" s="14" t="s">
        <v>16096</v>
      </c>
      <c r="C1018" s="33" t="s">
        <v>16095</v>
      </c>
      <c r="D1018" s="16" t="s">
        <v>16094</v>
      </c>
      <c r="E1018" s="103" t="s">
        <v>26</v>
      </c>
      <c r="F1018" s="18" t="s">
        <v>26</v>
      </c>
      <c r="G1018" s="111" t="s">
        <v>26</v>
      </c>
      <c r="H1018" s="102" t="s">
        <v>334</v>
      </c>
      <c r="I1018" s="21">
        <v>7977102</v>
      </c>
      <c r="J1018" s="71">
        <v>110.184</v>
      </c>
      <c r="K1018" s="21">
        <v>8313383</v>
      </c>
      <c r="L1018" s="21">
        <v>7545000</v>
      </c>
      <c r="M1018" s="21">
        <v>7691467</v>
      </c>
      <c r="N1018" s="21"/>
      <c r="O1018" s="21">
        <v>-46621</v>
      </c>
      <c r="P1018" s="21"/>
      <c r="Q1018" s="21"/>
      <c r="R1018" s="22">
        <v>5</v>
      </c>
      <c r="S1018" s="22">
        <v>4.21</v>
      </c>
      <c r="T1018" s="20" t="s">
        <v>118</v>
      </c>
      <c r="U1018" s="21">
        <v>142517</v>
      </c>
      <c r="V1018" s="21">
        <v>377250</v>
      </c>
      <c r="W1018" s="34">
        <v>39023</v>
      </c>
      <c r="X1018" s="34">
        <v>42231</v>
      </c>
      <c r="Y1018" s="114" t="s">
        <v>16078</v>
      </c>
      <c r="Z1018" s="70" t="s">
        <v>4927</v>
      </c>
      <c r="AA1018" s="20" t="s">
        <v>4926</v>
      </c>
      <c r="AB1018" s="109"/>
      <c r="AC1018" s="19"/>
      <c r="AD1018" s="22"/>
      <c r="AE1018" s="19"/>
    </row>
    <row r="1019" spans="2:31" x14ac:dyDescent="0.2">
      <c r="B1019" s="14" t="s">
        <v>16093</v>
      </c>
      <c r="C1019" s="33" t="s">
        <v>16092</v>
      </c>
      <c r="D1019" s="16" t="s">
        <v>16079</v>
      </c>
      <c r="E1019" s="103" t="s">
        <v>26</v>
      </c>
      <c r="F1019" s="18" t="s">
        <v>26</v>
      </c>
      <c r="G1019" s="111" t="s">
        <v>26</v>
      </c>
      <c r="H1019" s="102" t="s">
        <v>334</v>
      </c>
      <c r="I1019" s="21">
        <v>11754420</v>
      </c>
      <c r="J1019" s="71">
        <v>113.247</v>
      </c>
      <c r="K1019" s="21">
        <v>12576079</v>
      </c>
      <c r="L1019" s="21">
        <v>11105000</v>
      </c>
      <c r="M1019" s="21">
        <v>11378051</v>
      </c>
      <c r="N1019" s="21"/>
      <c r="O1019" s="21">
        <v>-62617</v>
      </c>
      <c r="P1019" s="21"/>
      <c r="Q1019" s="21"/>
      <c r="R1019" s="22">
        <v>5</v>
      </c>
      <c r="S1019" s="22">
        <v>4.26</v>
      </c>
      <c r="T1019" s="20" t="s">
        <v>118</v>
      </c>
      <c r="U1019" s="21">
        <v>209761</v>
      </c>
      <c r="V1019" s="21">
        <v>555250</v>
      </c>
      <c r="W1019" s="34">
        <v>39023</v>
      </c>
      <c r="X1019" s="34">
        <v>42597</v>
      </c>
      <c r="Y1019" s="114" t="s">
        <v>16078</v>
      </c>
      <c r="Z1019" s="70" t="s">
        <v>4927</v>
      </c>
      <c r="AA1019" s="20" t="s">
        <v>4926</v>
      </c>
      <c r="AB1019" s="109"/>
      <c r="AC1019" s="19"/>
      <c r="AD1019" s="22"/>
      <c r="AE1019" s="19"/>
    </row>
    <row r="1020" spans="2:31" x14ac:dyDescent="0.2">
      <c r="B1020" s="14" t="s">
        <v>16091</v>
      </c>
      <c r="C1020" s="33" t="s">
        <v>16090</v>
      </c>
      <c r="D1020" s="16" t="s">
        <v>16079</v>
      </c>
      <c r="E1020" s="103" t="s">
        <v>26</v>
      </c>
      <c r="F1020" s="18" t="s">
        <v>26</v>
      </c>
      <c r="G1020" s="111" t="s">
        <v>26</v>
      </c>
      <c r="H1020" s="102" t="s">
        <v>323</v>
      </c>
      <c r="I1020" s="21">
        <v>629907</v>
      </c>
      <c r="J1020" s="71">
        <v>101.309</v>
      </c>
      <c r="K1020" s="21">
        <v>643312</v>
      </c>
      <c r="L1020" s="21">
        <v>635000</v>
      </c>
      <c r="M1020" s="21">
        <v>634564</v>
      </c>
      <c r="N1020" s="21"/>
      <c r="O1020" s="21">
        <v>827</v>
      </c>
      <c r="P1020" s="21"/>
      <c r="Q1020" s="21"/>
      <c r="R1020" s="22">
        <v>4</v>
      </c>
      <c r="S1020" s="22">
        <v>4.1399999999999997</v>
      </c>
      <c r="T1020" s="20" t="s">
        <v>85</v>
      </c>
      <c r="U1020" s="21">
        <v>12700</v>
      </c>
      <c r="V1020" s="21">
        <v>25400</v>
      </c>
      <c r="W1020" s="34">
        <v>39050</v>
      </c>
      <c r="X1020" s="34">
        <v>41456</v>
      </c>
      <c r="Y1020" s="114" t="s">
        <v>16078</v>
      </c>
      <c r="Z1020" s="70" t="s">
        <v>4927</v>
      </c>
      <c r="AA1020" s="20" t="s">
        <v>4926</v>
      </c>
      <c r="AB1020" s="109"/>
      <c r="AC1020" s="19"/>
      <c r="AD1020" s="22"/>
      <c r="AE1020" s="19"/>
    </row>
    <row r="1021" spans="2:31" x14ac:dyDescent="0.2">
      <c r="B1021" s="14" t="s">
        <v>16089</v>
      </c>
      <c r="C1021" s="33" t="s">
        <v>16088</v>
      </c>
      <c r="D1021" s="16" t="s">
        <v>16079</v>
      </c>
      <c r="E1021" s="103" t="s">
        <v>26</v>
      </c>
      <c r="F1021" s="18" t="s">
        <v>26</v>
      </c>
      <c r="G1021" s="111" t="s">
        <v>26</v>
      </c>
      <c r="H1021" s="102" t="s">
        <v>323</v>
      </c>
      <c r="I1021" s="21">
        <v>652753</v>
      </c>
      <c r="J1021" s="71">
        <v>103.358</v>
      </c>
      <c r="K1021" s="21">
        <v>682163</v>
      </c>
      <c r="L1021" s="21">
        <v>660000</v>
      </c>
      <c r="M1021" s="21">
        <v>658384</v>
      </c>
      <c r="N1021" s="21"/>
      <c r="O1021" s="21">
        <v>997</v>
      </c>
      <c r="P1021" s="21"/>
      <c r="Q1021" s="21"/>
      <c r="R1021" s="22">
        <v>4</v>
      </c>
      <c r="S1021" s="22">
        <v>4.17</v>
      </c>
      <c r="T1021" s="20" t="s">
        <v>85</v>
      </c>
      <c r="U1021" s="21">
        <v>13200</v>
      </c>
      <c r="V1021" s="21">
        <v>26400</v>
      </c>
      <c r="W1021" s="34">
        <v>39050</v>
      </c>
      <c r="X1021" s="34">
        <v>41821</v>
      </c>
      <c r="Y1021" s="114" t="s">
        <v>16078</v>
      </c>
      <c r="Z1021" s="70" t="s">
        <v>4927</v>
      </c>
      <c r="AA1021" s="20" t="s">
        <v>4926</v>
      </c>
      <c r="AB1021" s="109"/>
      <c r="AC1021" s="19"/>
      <c r="AD1021" s="22"/>
      <c r="AE1021" s="19"/>
    </row>
    <row r="1022" spans="2:31" x14ac:dyDescent="0.2">
      <c r="B1022" s="14" t="s">
        <v>16087</v>
      </c>
      <c r="C1022" s="33" t="s">
        <v>16086</v>
      </c>
      <c r="D1022" s="16" t="s">
        <v>16079</v>
      </c>
      <c r="E1022" s="103" t="s">
        <v>26</v>
      </c>
      <c r="F1022" s="18" t="s">
        <v>26</v>
      </c>
      <c r="G1022" s="111" t="s">
        <v>26</v>
      </c>
      <c r="H1022" s="102" t="s">
        <v>323</v>
      </c>
      <c r="I1022" s="21">
        <v>674711</v>
      </c>
      <c r="J1022" s="71">
        <v>104.44</v>
      </c>
      <c r="K1022" s="21">
        <v>715414</v>
      </c>
      <c r="L1022" s="21">
        <v>685000</v>
      </c>
      <c r="M1022" s="21">
        <v>681618</v>
      </c>
      <c r="N1022" s="21"/>
      <c r="O1022" s="21">
        <v>1219</v>
      </c>
      <c r="P1022" s="21"/>
      <c r="Q1022" s="21"/>
      <c r="R1022" s="22">
        <v>4</v>
      </c>
      <c r="S1022" s="22">
        <v>4.21</v>
      </c>
      <c r="T1022" s="20" t="s">
        <v>85</v>
      </c>
      <c r="U1022" s="21">
        <v>13700</v>
      </c>
      <c r="V1022" s="21">
        <v>27400</v>
      </c>
      <c r="W1022" s="34">
        <v>39050</v>
      </c>
      <c r="X1022" s="34">
        <v>42186</v>
      </c>
      <c r="Y1022" s="114" t="s">
        <v>16078</v>
      </c>
      <c r="Z1022" s="70" t="s">
        <v>4927</v>
      </c>
      <c r="AA1022" s="20" t="s">
        <v>4926</v>
      </c>
      <c r="AB1022" s="109"/>
      <c r="AC1022" s="19"/>
      <c r="AD1022" s="22"/>
      <c r="AE1022" s="19"/>
    </row>
    <row r="1023" spans="2:31" x14ac:dyDescent="0.2">
      <c r="B1023" s="14" t="s">
        <v>16085</v>
      </c>
      <c r="C1023" s="33" t="s">
        <v>16084</v>
      </c>
      <c r="D1023" s="16" t="s">
        <v>16079</v>
      </c>
      <c r="E1023" s="103" t="s">
        <v>26</v>
      </c>
      <c r="F1023" s="18" t="s">
        <v>26</v>
      </c>
      <c r="G1023" s="111" t="s">
        <v>26</v>
      </c>
      <c r="H1023" s="102" t="s">
        <v>323</v>
      </c>
      <c r="I1023" s="21">
        <v>632403</v>
      </c>
      <c r="J1023" s="71">
        <v>105.191</v>
      </c>
      <c r="K1023" s="21">
        <v>678482</v>
      </c>
      <c r="L1023" s="21">
        <v>645000</v>
      </c>
      <c r="M1023" s="21">
        <v>639806</v>
      </c>
      <c r="N1023" s="21"/>
      <c r="O1023" s="21">
        <v>1303</v>
      </c>
      <c r="P1023" s="21"/>
      <c r="Q1023" s="21"/>
      <c r="R1023" s="22">
        <v>4</v>
      </c>
      <c r="S1023" s="22">
        <v>4.25</v>
      </c>
      <c r="T1023" s="20" t="s">
        <v>85</v>
      </c>
      <c r="U1023" s="21">
        <v>12900</v>
      </c>
      <c r="V1023" s="21">
        <v>25800</v>
      </c>
      <c r="W1023" s="34">
        <v>39050</v>
      </c>
      <c r="X1023" s="34">
        <v>42552</v>
      </c>
      <c r="Y1023" s="114" t="s">
        <v>16078</v>
      </c>
      <c r="Z1023" s="70" t="s">
        <v>4927</v>
      </c>
      <c r="AA1023" s="20" t="s">
        <v>4926</v>
      </c>
      <c r="AB1023" s="109"/>
      <c r="AC1023" s="19"/>
      <c r="AD1023" s="22"/>
      <c r="AE1023" s="19"/>
    </row>
    <row r="1024" spans="2:31" x14ac:dyDescent="0.2">
      <c r="B1024" s="14" t="s">
        <v>16083</v>
      </c>
      <c r="C1024" s="33" t="s">
        <v>16082</v>
      </c>
      <c r="D1024" s="16" t="s">
        <v>16079</v>
      </c>
      <c r="E1024" s="103" t="s">
        <v>26</v>
      </c>
      <c r="F1024" s="18" t="s">
        <v>26</v>
      </c>
      <c r="G1024" s="111" t="s">
        <v>26</v>
      </c>
      <c r="H1024" s="102" t="s">
        <v>334</v>
      </c>
      <c r="I1024" s="21">
        <v>2570964</v>
      </c>
      <c r="J1024" s="71">
        <v>106.654</v>
      </c>
      <c r="K1024" s="21">
        <v>2591692</v>
      </c>
      <c r="L1024" s="21">
        <v>2430000</v>
      </c>
      <c r="M1024" s="21">
        <v>2463584</v>
      </c>
      <c r="N1024" s="21"/>
      <c r="O1024" s="21">
        <v>-18323</v>
      </c>
      <c r="P1024" s="21"/>
      <c r="Q1024" s="21"/>
      <c r="R1024" s="22">
        <v>5</v>
      </c>
      <c r="S1024" s="22">
        <v>4.1100000000000003</v>
      </c>
      <c r="T1024" s="20" t="s">
        <v>118</v>
      </c>
      <c r="U1024" s="21">
        <v>45900</v>
      </c>
      <c r="V1024" s="21">
        <v>121500</v>
      </c>
      <c r="W1024" s="34">
        <v>39052</v>
      </c>
      <c r="X1024" s="34">
        <v>41866</v>
      </c>
      <c r="Y1024" s="114" t="s">
        <v>16078</v>
      </c>
      <c r="Z1024" s="70" t="s">
        <v>4927</v>
      </c>
      <c r="AA1024" s="20" t="s">
        <v>4926</v>
      </c>
      <c r="AB1024" s="109"/>
      <c r="AC1024" s="19"/>
      <c r="AD1024" s="22"/>
      <c r="AE1024" s="19"/>
    </row>
    <row r="1025" spans="2:31" x14ac:dyDescent="0.2">
      <c r="B1025" s="14" t="s">
        <v>16081</v>
      </c>
      <c r="C1025" s="33" t="s">
        <v>16080</v>
      </c>
      <c r="D1025" s="16" t="s">
        <v>16079</v>
      </c>
      <c r="E1025" s="103" t="s">
        <v>26</v>
      </c>
      <c r="F1025" s="18" t="s">
        <v>26</v>
      </c>
      <c r="G1025" s="111" t="s">
        <v>26</v>
      </c>
      <c r="H1025" s="102" t="s">
        <v>334</v>
      </c>
      <c r="I1025" s="21">
        <v>2856357</v>
      </c>
      <c r="J1025" s="71">
        <v>113.247</v>
      </c>
      <c r="K1025" s="21">
        <v>3040682</v>
      </c>
      <c r="L1025" s="21">
        <v>2685000</v>
      </c>
      <c r="M1025" s="21">
        <v>2757365</v>
      </c>
      <c r="N1025" s="21"/>
      <c r="O1025" s="21">
        <v>-16775</v>
      </c>
      <c r="P1025" s="21"/>
      <c r="Q1025" s="21"/>
      <c r="R1025" s="22">
        <v>5</v>
      </c>
      <c r="S1025" s="22">
        <v>4.1900000000000004</v>
      </c>
      <c r="T1025" s="20" t="s">
        <v>118</v>
      </c>
      <c r="U1025" s="21">
        <v>50717</v>
      </c>
      <c r="V1025" s="21">
        <v>134250</v>
      </c>
      <c r="W1025" s="34">
        <v>39052</v>
      </c>
      <c r="X1025" s="34">
        <v>42597</v>
      </c>
      <c r="Y1025" s="114" t="s">
        <v>16078</v>
      </c>
      <c r="Z1025" s="70" t="s">
        <v>4927</v>
      </c>
      <c r="AA1025" s="20" t="s">
        <v>4926</v>
      </c>
      <c r="AB1025" s="109"/>
      <c r="AC1025" s="19"/>
      <c r="AD1025" s="22"/>
      <c r="AE1025" s="19"/>
    </row>
    <row r="1026" spans="2:31" x14ac:dyDescent="0.2">
      <c r="B1026" s="14" t="s">
        <v>16077</v>
      </c>
      <c r="C1026" s="33" t="s">
        <v>16076</v>
      </c>
      <c r="D1026" s="16" t="s">
        <v>16075</v>
      </c>
      <c r="E1026" s="103" t="s">
        <v>26</v>
      </c>
      <c r="F1026" s="18" t="s">
        <v>26</v>
      </c>
      <c r="G1026" s="111" t="s">
        <v>26</v>
      </c>
      <c r="H1026" s="102" t="s">
        <v>334</v>
      </c>
      <c r="I1026" s="21">
        <v>9755000</v>
      </c>
      <c r="J1026" s="71">
        <v>102.877</v>
      </c>
      <c r="K1026" s="21">
        <v>10035651</v>
      </c>
      <c r="L1026" s="21">
        <v>9755000</v>
      </c>
      <c r="M1026" s="21">
        <v>9755000</v>
      </c>
      <c r="N1026" s="21"/>
      <c r="O1026" s="21"/>
      <c r="P1026" s="21"/>
      <c r="Q1026" s="21"/>
      <c r="R1026" s="22">
        <v>5.6479999999999997</v>
      </c>
      <c r="S1026" s="22">
        <v>5.6479999999999997</v>
      </c>
      <c r="T1026" s="20" t="s">
        <v>89</v>
      </c>
      <c r="U1026" s="21">
        <v>24487</v>
      </c>
      <c r="V1026" s="21">
        <v>550962</v>
      </c>
      <c r="W1026" s="34">
        <v>37600</v>
      </c>
      <c r="X1026" s="34">
        <v>45092</v>
      </c>
      <c r="Y1026" s="114" t="s">
        <v>13512</v>
      </c>
      <c r="Z1026" s="70" t="s">
        <v>4927</v>
      </c>
      <c r="AA1026" s="20" t="s">
        <v>4926</v>
      </c>
      <c r="AB1026" s="109"/>
      <c r="AC1026" s="19"/>
      <c r="AD1026" s="22"/>
      <c r="AE1026" s="19"/>
    </row>
    <row r="1027" spans="2:31" x14ac:dyDescent="0.2">
      <c r="B1027" s="14" t="s">
        <v>16074</v>
      </c>
      <c r="C1027" s="33" t="s">
        <v>16073</v>
      </c>
      <c r="D1027" s="16" t="s">
        <v>16072</v>
      </c>
      <c r="E1027" s="103" t="s">
        <v>26</v>
      </c>
      <c r="F1027" s="18" t="s">
        <v>26</v>
      </c>
      <c r="G1027" s="111" t="s">
        <v>26</v>
      </c>
      <c r="H1027" s="102" t="s">
        <v>334</v>
      </c>
      <c r="I1027" s="21">
        <v>13400000</v>
      </c>
      <c r="J1027" s="71">
        <v>101.238</v>
      </c>
      <c r="K1027" s="21">
        <v>13565892</v>
      </c>
      <c r="L1027" s="21">
        <v>13400000</v>
      </c>
      <c r="M1027" s="21">
        <v>13400000</v>
      </c>
      <c r="N1027" s="21"/>
      <c r="O1027" s="21"/>
      <c r="P1027" s="21"/>
      <c r="Q1027" s="21"/>
      <c r="R1027" s="22">
        <v>3.5</v>
      </c>
      <c r="S1027" s="22">
        <v>3.5</v>
      </c>
      <c r="T1027" s="20" t="s">
        <v>89</v>
      </c>
      <c r="U1027" s="21">
        <v>39083</v>
      </c>
      <c r="V1027" s="21">
        <v>469000</v>
      </c>
      <c r="W1027" s="34">
        <v>40324</v>
      </c>
      <c r="X1027" s="34">
        <v>46539</v>
      </c>
      <c r="Y1027" s="114" t="s">
        <v>16071</v>
      </c>
      <c r="Z1027" s="70" t="s">
        <v>4927</v>
      </c>
      <c r="AA1027" s="20" t="s">
        <v>4926</v>
      </c>
      <c r="AB1027" s="109"/>
      <c r="AC1027" s="19"/>
      <c r="AD1027" s="22"/>
      <c r="AE1027" s="19"/>
    </row>
    <row r="1028" spans="2:31" x14ac:dyDescent="0.2">
      <c r="B1028" s="14" t="s">
        <v>16070</v>
      </c>
      <c r="C1028" s="33" t="s">
        <v>16069</v>
      </c>
      <c r="D1028" s="16" t="s">
        <v>16064</v>
      </c>
      <c r="E1028" s="103" t="s">
        <v>26</v>
      </c>
      <c r="F1028" s="18" t="s">
        <v>26</v>
      </c>
      <c r="G1028" s="111" t="s">
        <v>26</v>
      </c>
      <c r="H1028" s="102" t="s">
        <v>323</v>
      </c>
      <c r="I1028" s="21">
        <v>1361637</v>
      </c>
      <c r="J1028" s="71">
        <v>104.69</v>
      </c>
      <c r="K1028" s="21">
        <v>1345267</v>
      </c>
      <c r="L1028" s="21">
        <v>1285000</v>
      </c>
      <c r="M1028" s="21">
        <v>1307853</v>
      </c>
      <c r="N1028" s="21"/>
      <c r="O1028" s="21">
        <v>-14730</v>
      </c>
      <c r="P1028" s="21"/>
      <c r="Q1028" s="21"/>
      <c r="R1028" s="22">
        <v>4</v>
      </c>
      <c r="S1028" s="22">
        <v>2.8</v>
      </c>
      <c r="T1028" s="20" t="s">
        <v>85</v>
      </c>
      <c r="U1028" s="21">
        <v>24415</v>
      </c>
      <c r="V1028" s="21">
        <v>51400</v>
      </c>
      <c r="W1028" s="34">
        <v>39848</v>
      </c>
      <c r="X1028" s="34">
        <v>41830</v>
      </c>
      <c r="Y1028" s="114" t="s">
        <v>13614</v>
      </c>
      <c r="Z1028" s="70" t="s">
        <v>4927</v>
      </c>
      <c r="AA1028" s="20" t="s">
        <v>4926</v>
      </c>
      <c r="AB1028" s="109"/>
      <c r="AC1028" s="19"/>
      <c r="AD1028" s="22"/>
      <c r="AE1028" s="19"/>
    </row>
    <row r="1029" spans="2:31" x14ac:dyDescent="0.2">
      <c r="B1029" s="14" t="s">
        <v>16068</v>
      </c>
      <c r="C1029" s="33" t="s">
        <v>16067</v>
      </c>
      <c r="D1029" s="16" t="s">
        <v>16064</v>
      </c>
      <c r="E1029" s="103" t="s">
        <v>26</v>
      </c>
      <c r="F1029" s="18" t="s">
        <v>26</v>
      </c>
      <c r="G1029" s="111" t="s">
        <v>26</v>
      </c>
      <c r="H1029" s="102" t="s">
        <v>323</v>
      </c>
      <c r="I1029" s="21">
        <v>540167</v>
      </c>
      <c r="J1029" s="71">
        <v>105.892</v>
      </c>
      <c r="K1029" s="21">
        <v>540049</v>
      </c>
      <c r="L1029" s="21">
        <v>510000</v>
      </c>
      <c r="M1029" s="21">
        <v>520951</v>
      </c>
      <c r="N1029" s="21"/>
      <c r="O1029" s="21">
        <v>-5219</v>
      </c>
      <c r="P1029" s="21"/>
      <c r="Q1029" s="21"/>
      <c r="R1029" s="22">
        <v>4</v>
      </c>
      <c r="S1029" s="22">
        <v>2.9</v>
      </c>
      <c r="T1029" s="20" t="s">
        <v>85</v>
      </c>
      <c r="U1029" s="21">
        <v>9690</v>
      </c>
      <c r="V1029" s="21">
        <v>20400</v>
      </c>
      <c r="W1029" s="34">
        <v>39848</v>
      </c>
      <c r="X1029" s="34">
        <v>42014</v>
      </c>
      <c r="Y1029" s="114" t="s">
        <v>13614</v>
      </c>
      <c r="Z1029" s="70" t="s">
        <v>4927</v>
      </c>
      <c r="AA1029" s="20" t="s">
        <v>4926</v>
      </c>
      <c r="AB1029" s="109"/>
      <c r="AC1029" s="19"/>
      <c r="AD1029" s="22"/>
      <c r="AE1029" s="19"/>
    </row>
    <row r="1030" spans="2:31" x14ac:dyDescent="0.2">
      <c r="B1030" s="14" t="s">
        <v>16066</v>
      </c>
      <c r="C1030" s="33" t="s">
        <v>16065</v>
      </c>
      <c r="D1030" s="16" t="s">
        <v>16064</v>
      </c>
      <c r="E1030" s="103" t="s">
        <v>26</v>
      </c>
      <c r="F1030" s="18" t="s">
        <v>26</v>
      </c>
      <c r="G1030" s="111" t="s">
        <v>26</v>
      </c>
      <c r="H1030" s="102" t="s">
        <v>323</v>
      </c>
      <c r="I1030" s="21">
        <v>1412083</v>
      </c>
      <c r="J1030" s="71">
        <v>107.334</v>
      </c>
      <c r="K1030" s="21">
        <v>1432909</v>
      </c>
      <c r="L1030" s="21">
        <v>1335000</v>
      </c>
      <c r="M1030" s="21">
        <v>1367220</v>
      </c>
      <c r="N1030" s="21"/>
      <c r="O1030" s="21">
        <v>-12306</v>
      </c>
      <c r="P1030" s="21"/>
      <c r="Q1030" s="21"/>
      <c r="R1030" s="22">
        <v>4</v>
      </c>
      <c r="S1030" s="22">
        <v>3</v>
      </c>
      <c r="T1030" s="20" t="s">
        <v>85</v>
      </c>
      <c r="U1030" s="21">
        <v>25365</v>
      </c>
      <c r="V1030" s="21">
        <v>53400</v>
      </c>
      <c r="W1030" s="34">
        <v>39848</v>
      </c>
      <c r="X1030" s="34">
        <v>42195</v>
      </c>
      <c r="Y1030" s="114" t="s">
        <v>13614</v>
      </c>
      <c r="Z1030" s="70" t="s">
        <v>4927</v>
      </c>
      <c r="AA1030" s="20" t="s">
        <v>4926</v>
      </c>
      <c r="AB1030" s="109"/>
      <c r="AC1030" s="19"/>
      <c r="AD1030" s="22"/>
      <c r="AE1030" s="19"/>
    </row>
    <row r="1031" spans="2:31" x14ac:dyDescent="0.2">
      <c r="B1031" s="11" t="s">
        <v>24</v>
      </c>
      <c r="C1031" s="12" t="s">
        <v>24</v>
      </c>
      <c r="D1031" s="13" t="s">
        <v>24</v>
      </c>
      <c r="E1031" s="12" t="s">
        <v>24</v>
      </c>
      <c r="F1031" s="12" t="s">
        <v>24</v>
      </c>
      <c r="G1031" s="12" t="s">
        <v>24</v>
      </c>
      <c r="H1031" s="12" t="s">
        <v>24</v>
      </c>
      <c r="I1031" s="12" t="s">
        <v>24</v>
      </c>
      <c r="J1031" s="12" t="s">
        <v>24</v>
      </c>
      <c r="K1031" s="12" t="s">
        <v>24</v>
      </c>
      <c r="L1031" s="12" t="s">
        <v>24</v>
      </c>
      <c r="M1031" s="12" t="s">
        <v>24</v>
      </c>
      <c r="N1031" s="12" t="s">
        <v>24</v>
      </c>
      <c r="O1031" s="12" t="s">
        <v>24</v>
      </c>
      <c r="P1031" s="12" t="s">
        <v>24</v>
      </c>
      <c r="Q1031" s="12" t="s">
        <v>24</v>
      </c>
      <c r="R1031" s="12" t="s">
        <v>24</v>
      </c>
      <c r="S1031" s="12" t="s">
        <v>24</v>
      </c>
      <c r="T1031" s="12" t="s">
        <v>24</v>
      </c>
      <c r="U1031" s="12" t="s">
        <v>24</v>
      </c>
      <c r="V1031" s="12" t="s">
        <v>24</v>
      </c>
      <c r="W1031" s="29" t="s">
        <v>24</v>
      </c>
      <c r="X1031" s="29" t="s">
        <v>24</v>
      </c>
      <c r="Y1031" s="12" t="s">
        <v>24</v>
      </c>
      <c r="Z1031" s="12" t="s">
        <v>24</v>
      </c>
      <c r="AA1031" s="12" t="s">
        <v>24</v>
      </c>
      <c r="AB1031" s="12" t="s">
        <v>24</v>
      </c>
      <c r="AC1031" s="12" t="s">
        <v>24</v>
      </c>
      <c r="AD1031" s="12" t="s">
        <v>24</v>
      </c>
      <c r="AE1031" s="12" t="s">
        <v>24</v>
      </c>
    </row>
    <row r="1032" spans="2:31" ht="38.25" x14ac:dyDescent="0.2">
      <c r="B1032" s="23" t="s">
        <v>90</v>
      </c>
      <c r="C1032" s="24" t="s">
        <v>91</v>
      </c>
      <c r="D1032" s="110"/>
      <c r="E1032" s="109"/>
      <c r="F1032" s="109"/>
      <c r="G1032" s="109"/>
      <c r="H1032" s="109"/>
      <c r="I1032" s="52">
        <f>SUM(SCDPT1!I395:'SCDPT1'!I1031)</f>
        <v>2981949929</v>
      </c>
      <c r="J1032" s="109"/>
      <c r="K1032" s="52">
        <f>SUM(SCDPT1!K395:'SCDPT1'!K1031)</f>
        <v>3153335064</v>
      </c>
      <c r="L1032" s="52">
        <f>SUM(SCDPT1!L395:'SCDPT1'!L1031)</f>
        <v>2895784500</v>
      </c>
      <c r="M1032" s="52">
        <f>SUM(SCDPT1!M395:'SCDPT1'!M1031)</f>
        <v>2938364296</v>
      </c>
      <c r="N1032" s="52">
        <f>SUM(SCDPT1!N395:'SCDPT1'!N1031)</f>
        <v>0</v>
      </c>
      <c r="O1032" s="52">
        <f>SUM(SCDPT1!O395:'SCDPT1'!O1031)</f>
        <v>-12956351</v>
      </c>
      <c r="P1032" s="52">
        <f>SUM(SCDPT1!P395:'SCDPT1'!P1031)</f>
        <v>0</v>
      </c>
      <c r="Q1032" s="52">
        <f>SUM(SCDPT1!Q395:'SCDPT1'!Q1031)</f>
        <v>0</v>
      </c>
      <c r="R1032" s="109"/>
      <c r="S1032" s="109"/>
      <c r="T1032" s="109"/>
      <c r="U1032" s="52">
        <f>SUM(SCDPT1!U395:'SCDPT1'!U1031)</f>
        <v>30527132</v>
      </c>
      <c r="V1032" s="52">
        <f>SUM(SCDPT1!V395:'SCDPT1'!V1031)</f>
        <v>106824773</v>
      </c>
      <c r="W1032" s="112"/>
      <c r="X1032" s="112"/>
      <c r="Y1032" s="109"/>
      <c r="Z1032" s="109"/>
      <c r="AA1032" s="109"/>
      <c r="AB1032" s="109"/>
      <c r="AC1032" s="109"/>
      <c r="AD1032" s="109"/>
      <c r="AE1032" s="109"/>
    </row>
    <row r="1033" spans="2:31" x14ac:dyDescent="0.2">
      <c r="B1033" s="11" t="s">
        <v>24</v>
      </c>
      <c r="C1033" s="12" t="s">
        <v>24</v>
      </c>
      <c r="D1033" s="13" t="s">
        <v>24</v>
      </c>
      <c r="E1033" s="12" t="s">
        <v>24</v>
      </c>
      <c r="F1033" s="12" t="s">
        <v>24</v>
      </c>
      <c r="G1033" s="12" t="s">
        <v>24</v>
      </c>
      <c r="H1033" s="12" t="s">
        <v>24</v>
      </c>
      <c r="I1033" s="12" t="s">
        <v>24</v>
      </c>
      <c r="J1033" s="12" t="s">
        <v>24</v>
      </c>
      <c r="K1033" s="12" t="s">
        <v>24</v>
      </c>
      <c r="L1033" s="12" t="s">
        <v>24</v>
      </c>
      <c r="M1033" s="12" t="s">
        <v>24</v>
      </c>
      <c r="N1033" s="12" t="s">
        <v>24</v>
      </c>
      <c r="O1033" s="12" t="s">
        <v>24</v>
      </c>
      <c r="P1033" s="12" t="s">
        <v>24</v>
      </c>
      <c r="Q1033" s="12" t="s">
        <v>24</v>
      </c>
      <c r="R1033" s="12" t="s">
        <v>24</v>
      </c>
      <c r="S1033" s="12" t="s">
        <v>24</v>
      </c>
      <c r="T1033" s="12" t="s">
        <v>24</v>
      </c>
      <c r="U1033" s="12" t="s">
        <v>24</v>
      </c>
      <c r="V1033" s="12" t="s">
        <v>24</v>
      </c>
      <c r="W1033" s="29" t="s">
        <v>24</v>
      </c>
      <c r="X1033" s="29" t="s">
        <v>24</v>
      </c>
      <c r="Y1033" s="12" t="s">
        <v>24</v>
      </c>
      <c r="Z1033" s="12" t="s">
        <v>24</v>
      </c>
      <c r="AA1033" s="12" t="s">
        <v>24</v>
      </c>
      <c r="AB1033" s="12" t="s">
        <v>24</v>
      </c>
      <c r="AC1033" s="12" t="s">
        <v>24</v>
      </c>
      <c r="AD1033" s="12" t="s">
        <v>24</v>
      </c>
      <c r="AE1033" s="12" t="s">
        <v>24</v>
      </c>
    </row>
    <row r="1034" spans="2:31" x14ac:dyDescent="0.2">
      <c r="B1034" s="14" t="s">
        <v>16063</v>
      </c>
      <c r="C1034" s="33" t="s">
        <v>16062</v>
      </c>
      <c r="D1034" s="16" t="s">
        <v>16061</v>
      </c>
      <c r="E1034" s="103" t="s">
        <v>26</v>
      </c>
      <c r="F1034" s="18" t="s">
        <v>26</v>
      </c>
      <c r="G1034" s="111" t="s">
        <v>590</v>
      </c>
      <c r="H1034" s="102" t="s">
        <v>4412</v>
      </c>
      <c r="I1034" s="21">
        <v>78054</v>
      </c>
      <c r="J1034" s="71">
        <v>108.137</v>
      </c>
      <c r="K1034" s="21">
        <v>85895</v>
      </c>
      <c r="L1034" s="21">
        <v>79431</v>
      </c>
      <c r="M1034" s="21">
        <v>78258</v>
      </c>
      <c r="N1034" s="21"/>
      <c r="O1034" s="21">
        <v>1629</v>
      </c>
      <c r="P1034" s="21"/>
      <c r="Q1034" s="21"/>
      <c r="R1034" s="22">
        <v>6</v>
      </c>
      <c r="S1034" s="22">
        <v>6.7450000000000001</v>
      </c>
      <c r="T1034" s="20" t="s">
        <v>5189</v>
      </c>
      <c r="U1034" s="21">
        <v>397</v>
      </c>
      <c r="V1034" s="21">
        <v>4766</v>
      </c>
      <c r="W1034" s="34">
        <v>36952</v>
      </c>
      <c r="X1034" s="34">
        <v>47088</v>
      </c>
      <c r="Y1034" s="114" t="s">
        <v>13736</v>
      </c>
      <c r="Z1034" s="70" t="s">
        <v>4927</v>
      </c>
      <c r="AA1034" s="20" t="s">
        <v>4926</v>
      </c>
      <c r="AB1034" s="109"/>
      <c r="AC1034" s="19"/>
      <c r="AD1034" s="22"/>
      <c r="AE1034" s="19"/>
    </row>
    <row r="1035" spans="2:31" x14ac:dyDescent="0.2">
      <c r="B1035" s="14" t="s">
        <v>16060</v>
      </c>
      <c r="C1035" s="33" t="s">
        <v>16059</v>
      </c>
      <c r="D1035" s="16" t="s">
        <v>16058</v>
      </c>
      <c r="E1035" s="103" t="s">
        <v>26</v>
      </c>
      <c r="F1035" s="18" t="s">
        <v>26</v>
      </c>
      <c r="G1035" s="111" t="s">
        <v>590</v>
      </c>
      <c r="H1035" s="102" t="s">
        <v>4412</v>
      </c>
      <c r="I1035" s="21">
        <v>41878</v>
      </c>
      <c r="J1035" s="71">
        <v>99.938000000000002</v>
      </c>
      <c r="K1035" s="21">
        <v>42443</v>
      </c>
      <c r="L1035" s="21">
        <v>42469</v>
      </c>
      <c r="M1035" s="21">
        <v>41852</v>
      </c>
      <c r="N1035" s="21"/>
      <c r="O1035" s="21">
        <v>1555</v>
      </c>
      <c r="P1035" s="21"/>
      <c r="Q1035" s="21"/>
      <c r="R1035" s="22">
        <v>6.5</v>
      </c>
      <c r="S1035" s="22">
        <v>7.25</v>
      </c>
      <c r="T1035" s="20" t="s">
        <v>5189</v>
      </c>
      <c r="U1035" s="21">
        <v>230</v>
      </c>
      <c r="V1035" s="21">
        <v>2760</v>
      </c>
      <c r="W1035" s="34">
        <v>36879</v>
      </c>
      <c r="X1035" s="34">
        <v>47757</v>
      </c>
      <c r="Y1035" s="114" t="s">
        <v>13736</v>
      </c>
      <c r="Z1035" s="70" t="s">
        <v>4927</v>
      </c>
      <c r="AA1035" s="20" t="s">
        <v>4926</v>
      </c>
      <c r="AB1035" s="109"/>
      <c r="AC1035" s="19"/>
      <c r="AD1035" s="22"/>
      <c r="AE1035" s="19"/>
    </row>
    <row r="1036" spans="2:31" x14ac:dyDescent="0.2">
      <c r="B1036" s="14" t="s">
        <v>16057</v>
      </c>
      <c r="C1036" s="33" t="s">
        <v>16056</v>
      </c>
      <c r="D1036" s="16" t="s">
        <v>16055</v>
      </c>
      <c r="E1036" s="103" t="s">
        <v>26</v>
      </c>
      <c r="F1036" s="18" t="s">
        <v>26</v>
      </c>
      <c r="G1036" s="111" t="s">
        <v>590</v>
      </c>
      <c r="H1036" s="102" t="s">
        <v>4412</v>
      </c>
      <c r="I1036" s="21">
        <v>128354</v>
      </c>
      <c r="J1036" s="71">
        <v>108.137</v>
      </c>
      <c r="K1036" s="21">
        <v>140779</v>
      </c>
      <c r="L1036" s="21">
        <v>130185</v>
      </c>
      <c r="M1036" s="21">
        <v>128518</v>
      </c>
      <c r="N1036" s="21"/>
      <c r="O1036" s="21">
        <v>4890</v>
      </c>
      <c r="P1036" s="21"/>
      <c r="Q1036" s="21"/>
      <c r="R1036" s="22">
        <v>6</v>
      </c>
      <c r="S1036" s="22">
        <v>6.6269999999999998</v>
      </c>
      <c r="T1036" s="20" t="s">
        <v>5189</v>
      </c>
      <c r="U1036" s="21">
        <v>651</v>
      </c>
      <c r="V1036" s="21">
        <v>7811</v>
      </c>
      <c r="W1036" s="34">
        <v>36972</v>
      </c>
      <c r="X1036" s="34">
        <v>47908</v>
      </c>
      <c r="Y1036" s="114" t="s">
        <v>13736</v>
      </c>
      <c r="Z1036" s="70" t="s">
        <v>4927</v>
      </c>
      <c r="AA1036" s="20" t="s">
        <v>4926</v>
      </c>
      <c r="AB1036" s="109"/>
      <c r="AC1036" s="19"/>
      <c r="AD1036" s="22"/>
      <c r="AE1036" s="19"/>
    </row>
    <row r="1037" spans="2:31" x14ac:dyDescent="0.2">
      <c r="B1037" s="14" t="s">
        <v>16054</v>
      </c>
      <c r="C1037" s="33" t="s">
        <v>16053</v>
      </c>
      <c r="D1037" s="16" t="s">
        <v>16052</v>
      </c>
      <c r="E1037" s="103" t="s">
        <v>26</v>
      </c>
      <c r="F1037" s="18" t="s">
        <v>26</v>
      </c>
      <c r="G1037" s="111" t="s">
        <v>590</v>
      </c>
      <c r="H1037" s="102" t="s">
        <v>4412</v>
      </c>
      <c r="I1037" s="21">
        <v>166495</v>
      </c>
      <c r="J1037" s="71">
        <v>114.164</v>
      </c>
      <c r="K1037" s="21">
        <v>193156</v>
      </c>
      <c r="L1037" s="21">
        <v>169192</v>
      </c>
      <c r="M1037" s="21">
        <v>166565</v>
      </c>
      <c r="N1037" s="21"/>
      <c r="O1037" s="21">
        <v>-1597</v>
      </c>
      <c r="P1037" s="21"/>
      <c r="Q1037" s="21"/>
      <c r="R1037" s="22">
        <v>7</v>
      </c>
      <c r="S1037" s="22">
        <v>7.37</v>
      </c>
      <c r="T1037" s="20" t="s">
        <v>5189</v>
      </c>
      <c r="U1037" s="21">
        <v>987</v>
      </c>
      <c r="V1037" s="21">
        <v>11843</v>
      </c>
      <c r="W1037" s="34">
        <v>35481</v>
      </c>
      <c r="X1037" s="34">
        <v>45413</v>
      </c>
      <c r="Y1037" s="114" t="s">
        <v>13736</v>
      </c>
      <c r="Z1037" s="70" t="s">
        <v>4927</v>
      </c>
      <c r="AA1037" s="20" t="s">
        <v>4926</v>
      </c>
      <c r="AB1037" s="109"/>
      <c r="AC1037" s="19"/>
      <c r="AD1037" s="22"/>
      <c r="AE1037" s="19"/>
    </row>
    <row r="1038" spans="2:31" x14ac:dyDescent="0.2">
      <c r="B1038" s="14" t="s">
        <v>16051</v>
      </c>
      <c r="C1038" s="33" t="s">
        <v>16050</v>
      </c>
      <c r="D1038" s="16" t="s">
        <v>16049</v>
      </c>
      <c r="E1038" s="103" t="s">
        <v>26</v>
      </c>
      <c r="F1038" s="18" t="s">
        <v>26</v>
      </c>
      <c r="G1038" s="111" t="s">
        <v>590</v>
      </c>
      <c r="H1038" s="102" t="s">
        <v>4412</v>
      </c>
      <c r="I1038" s="21">
        <v>159844</v>
      </c>
      <c r="J1038" s="71">
        <v>114.164</v>
      </c>
      <c r="K1038" s="21">
        <v>185441</v>
      </c>
      <c r="L1038" s="21">
        <v>162433</v>
      </c>
      <c r="M1038" s="21">
        <v>158775</v>
      </c>
      <c r="N1038" s="21"/>
      <c r="O1038" s="21">
        <v>-1745</v>
      </c>
      <c r="P1038" s="21"/>
      <c r="Q1038" s="21"/>
      <c r="R1038" s="22">
        <v>7</v>
      </c>
      <c r="S1038" s="22">
        <v>7.516</v>
      </c>
      <c r="T1038" s="20" t="s">
        <v>5189</v>
      </c>
      <c r="U1038" s="21">
        <v>948</v>
      </c>
      <c r="V1038" s="21">
        <v>11370</v>
      </c>
      <c r="W1038" s="34">
        <v>35481</v>
      </c>
      <c r="X1038" s="34">
        <v>45444</v>
      </c>
      <c r="Y1038" s="114" t="s">
        <v>13736</v>
      </c>
      <c r="Z1038" s="70" t="s">
        <v>4927</v>
      </c>
      <c r="AA1038" s="20" t="s">
        <v>4926</v>
      </c>
      <c r="AB1038" s="109"/>
      <c r="AC1038" s="19"/>
      <c r="AD1038" s="22"/>
      <c r="AE1038" s="19"/>
    </row>
    <row r="1039" spans="2:31" x14ac:dyDescent="0.2">
      <c r="B1039" s="14" t="s">
        <v>16048</v>
      </c>
      <c r="C1039" s="33" t="s">
        <v>16047</v>
      </c>
      <c r="D1039" s="16" t="s">
        <v>16046</v>
      </c>
      <c r="E1039" s="103" t="s">
        <v>26</v>
      </c>
      <c r="F1039" s="18" t="s">
        <v>26</v>
      </c>
      <c r="G1039" s="111" t="s">
        <v>590</v>
      </c>
      <c r="H1039" s="102" t="s">
        <v>4412</v>
      </c>
      <c r="I1039" s="21">
        <v>6908</v>
      </c>
      <c r="J1039" s="71">
        <v>100.205</v>
      </c>
      <c r="K1039" s="21">
        <v>7118</v>
      </c>
      <c r="L1039" s="21">
        <v>7104</v>
      </c>
      <c r="M1039" s="21">
        <v>7079</v>
      </c>
      <c r="N1039" s="21"/>
      <c r="O1039" s="21">
        <v>24</v>
      </c>
      <c r="P1039" s="21"/>
      <c r="Q1039" s="21"/>
      <c r="R1039" s="22">
        <v>5.5</v>
      </c>
      <c r="S1039" s="22">
        <v>6.3860000000000001</v>
      </c>
      <c r="T1039" s="20" t="s">
        <v>5189</v>
      </c>
      <c r="U1039" s="21">
        <v>33</v>
      </c>
      <c r="V1039" s="21">
        <v>391</v>
      </c>
      <c r="W1039" s="34">
        <v>35970</v>
      </c>
      <c r="X1039" s="34">
        <v>41365</v>
      </c>
      <c r="Y1039" s="114" t="s">
        <v>13736</v>
      </c>
      <c r="Z1039" s="70" t="s">
        <v>4927</v>
      </c>
      <c r="AA1039" s="20" t="s">
        <v>4926</v>
      </c>
      <c r="AB1039" s="109"/>
      <c r="AC1039" s="19"/>
      <c r="AD1039" s="22"/>
      <c r="AE1039" s="19"/>
    </row>
    <row r="1040" spans="2:31" x14ac:dyDescent="0.2">
      <c r="B1040" s="14" t="s">
        <v>16045</v>
      </c>
      <c r="C1040" s="33" t="s">
        <v>16044</v>
      </c>
      <c r="D1040" s="16" t="s">
        <v>16043</v>
      </c>
      <c r="E1040" s="103" t="s">
        <v>26</v>
      </c>
      <c r="F1040" s="18" t="s">
        <v>26</v>
      </c>
      <c r="G1040" s="111" t="s">
        <v>590</v>
      </c>
      <c r="H1040" s="102" t="s">
        <v>4412</v>
      </c>
      <c r="I1040" s="21">
        <v>55260</v>
      </c>
      <c r="J1040" s="71">
        <v>104.577</v>
      </c>
      <c r="K1040" s="21">
        <v>59731</v>
      </c>
      <c r="L1040" s="21">
        <v>57116</v>
      </c>
      <c r="M1040" s="21">
        <v>55838</v>
      </c>
      <c r="N1040" s="21"/>
      <c r="O1040" s="21">
        <v>-737</v>
      </c>
      <c r="P1040" s="21"/>
      <c r="Q1040" s="21"/>
      <c r="R1040" s="22">
        <v>6.5</v>
      </c>
      <c r="S1040" s="22">
        <v>8.3550000000000004</v>
      </c>
      <c r="T1040" s="20" t="s">
        <v>5189</v>
      </c>
      <c r="U1040" s="21">
        <v>309</v>
      </c>
      <c r="V1040" s="21">
        <v>3713</v>
      </c>
      <c r="W1040" s="34">
        <v>36738</v>
      </c>
      <c r="X1040" s="34">
        <v>42125</v>
      </c>
      <c r="Y1040" s="114" t="s">
        <v>13736</v>
      </c>
      <c r="Z1040" s="70" t="s">
        <v>4927</v>
      </c>
      <c r="AA1040" s="20" t="s">
        <v>4926</v>
      </c>
      <c r="AB1040" s="109"/>
      <c r="AC1040" s="19"/>
      <c r="AD1040" s="22"/>
      <c r="AE1040" s="19"/>
    </row>
    <row r="1041" spans="2:31" x14ac:dyDescent="0.2">
      <c r="B1041" s="14" t="s">
        <v>16042</v>
      </c>
      <c r="C1041" s="33" t="s">
        <v>16041</v>
      </c>
      <c r="D1041" s="16" t="s">
        <v>16040</v>
      </c>
      <c r="E1041" s="103" t="s">
        <v>26</v>
      </c>
      <c r="F1041" s="18" t="s">
        <v>26</v>
      </c>
      <c r="G1041" s="111" t="s">
        <v>590</v>
      </c>
      <c r="H1041" s="102" t="s">
        <v>4412</v>
      </c>
      <c r="I1041" s="21">
        <v>25929</v>
      </c>
      <c r="J1041" s="71">
        <v>119.161</v>
      </c>
      <c r="K1041" s="21">
        <v>30535</v>
      </c>
      <c r="L1041" s="21">
        <v>25625</v>
      </c>
      <c r="M1041" s="21">
        <v>25949</v>
      </c>
      <c r="N1041" s="21"/>
      <c r="O1041" s="21">
        <v>324</v>
      </c>
      <c r="P1041" s="21"/>
      <c r="Q1041" s="21"/>
      <c r="R1041" s="22">
        <v>7</v>
      </c>
      <c r="S1041" s="22">
        <v>6.5490000000000004</v>
      </c>
      <c r="T1041" s="20" t="s">
        <v>5189</v>
      </c>
      <c r="U1041" s="21">
        <v>149</v>
      </c>
      <c r="V1041" s="21">
        <v>1794</v>
      </c>
      <c r="W1041" s="34">
        <v>36216</v>
      </c>
      <c r="X1041" s="34">
        <v>46692</v>
      </c>
      <c r="Y1041" s="114" t="s">
        <v>13736</v>
      </c>
      <c r="Z1041" s="70" t="s">
        <v>4927</v>
      </c>
      <c r="AA1041" s="20" t="s">
        <v>4926</v>
      </c>
      <c r="AB1041" s="109"/>
      <c r="AC1041" s="19"/>
      <c r="AD1041" s="22"/>
      <c r="AE1041" s="19"/>
    </row>
    <row r="1042" spans="2:31" x14ac:dyDescent="0.2">
      <c r="B1042" s="14" t="s">
        <v>16039</v>
      </c>
      <c r="C1042" s="33" t="s">
        <v>16038</v>
      </c>
      <c r="D1042" s="16" t="s">
        <v>16037</v>
      </c>
      <c r="E1042" s="103" t="s">
        <v>26</v>
      </c>
      <c r="F1042" s="18" t="s">
        <v>26</v>
      </c>
      <c r="G1042" s="111" t="s">
        <v>590</v>
      </c>
      <c r="H1042" s="102" t="s">
        <v>4412</v>
      </c>
      <c r="I1042" s="21">
        <v>368984</v>
      </c>
      <c r="J1042" s="71">
        <v>116.13800000000001</v>
      </c>
      <c r="K1042" s="21">
        <v>440101</v>
      </c>
      <c r="L1042" s="21">
        <v>378945</v>
      </c>
      <c r="M1042" s="21">
        <v>395233</v>
      </c>
      <c r="N1042" s="21"/>
      <c r="O1042" s="21">
        <v>27424</v>
      </c>
      <c r="P1042" s="21"/>
      <c r="Q1042" s="21"/>
      <c r="R1042" s="22">
        <v>6.5</v>
      </c>
      <c r="S1042" s="22">
        <v>4.9089999999999998</v>
      </c>
      <c r="T1042" s="20" t="s">
        <v>5189</v>
      </c>
      <c r="U1042" s="21">
        <v>2053</v>
      </c>
      <c r="V1042" s="21">
        <v>24631</v>
      </c>
      <c r="W1042" s="34">
        <v>35131</v>
      </c>
      <c r="X1042" s="34">
        <v>46113</v>
      </c>
      <c r="Y1042" s="114" t="s">
        <v>13736</v>
      </c>
      <c r="Z1042" s="70" t="s">
        <v>4927</v>
      </c>
      <c r="AA1042" s="20" t="s">
        <v>4926</v>
      </c>
      <c r="AB1042" s="109"/>
      <c r="AC1042" s="19"/>
      <c r="AD1042" s="22"/>
      <c r="AE1042" s="19"/>
    </row>
    <row r="1043" spans="2:31" x14ac:dyDescent="0.2">
      <c r="B1043" s="14" t="s">
        <v>16036</v>
      </c>
      <c r="C1043" s="33" t="s">
        <v>16035</v>
      </c>
      <c r="D1043" s="16" t="s">
        <v>16034</v>
      </c>
      <c r="E1043" s="103" t="s">
        <v>26</v>
      </c>
      <c r="F1043" s="18" t="s">
        <v>26</v>
      </c>
      <c r="G1043" s="111" t="s">
        <v>590</v>
      </c>
      <c r="H1043" s="102" t="s">
        <v>4412</v>
      </c>
      <c r="I1043" s="21">
        <v>12906</v>
      </c>
      <c r="J1043" s="71">
        <v>120.119</v>
      </c>
      <c r="K1043" s="21">
        <v>15099</v>
      </c>
      <c r="L1043" s="21">
        <v>12570</v>
      </c>
      <c r="M1043" s="21">
        <v>13031</v>
      </c>
      <c r="N1043" s="21"/>
      <c r="O1043" s="21">
        <v>349</v>
      </c>
      <c r="P1043" s="21"/>
      <c r="Q1043" s="21"/>
      <c r="R1043" s="22">
        <v>7.5</v>
      </c>
      <c r="S1043" s="22">
        <v>6.2709999999999999</v>
      </c>
      <c r="T1043" s="20" t="s">
        <v>5189</v>
      </c>
      <c r="U1043" s="21">
        <v>79</v>
      </c>
      <c r="V1043" s="21">
        <v>943</v>
      </c>
      <c r="W1043" s="34">
        <v>35873</v>
      </c>
      <c r="X1043" s="34">
        <v>46508</v>
      </c>
      <c r="Y1043" s="114" t="s">
        <v>13736</v>
      </c>
      <c r="Z1043" s="70" t="s">
        <v>4927</v>
      </c>
      <c r="AA1043" s="20" t="s">
        <v>4926</v>
      </c>
      <c r="AB1043" s="109"/>
      <c r="AC1043" s="19"/>
      <c r="AD1043" s="22"/>
      <c r="AE1043" s="19"/>
    </row>
    <row r="1044" spans="2:31" x14ac:dyDescent="0.2">
      <c r="B1044" s="14" t="s">
        <v>16033</v>
      </c>
      <c r="C1044" s="33" t="s">
        <v>16032</v>
      </c>
      <c r="D1044" s="16" t="s">
        <v>16031</v>
      </c>
      <c r="E1044" s="103" t="s">
        <v>26</v>
      </c>
      <c r="F1044" s="18" t="s">
        <v>26</v>
      </c>
      <c r="G1044" s="111" t="s">
        <v>590</v>
      </c>
      <c r="H1044" s="102" t="s">
        <v>4412</v>
      </c>
      <c r="I1044" s="21">
        <v>367513</v>
      </c>
      <c r="J1044" s="71">
        <v>111.2</v>
      </c>
      <c r="K1044" s="21">
        <v>460965</v>
      </c>
      <c r="L1044" s="21">
        <v>414537</v>
      </c>
      <c r="M1044" s="21">
        <v>370689</v>
      </c>
      <c r="N1044" s="21"/>
      <c r="O1044" s="21">
        <v>38468</v>
      </c>
      <c r="P1044" s="21"/>
      <c r="Q1044" s="21"/>
      <c r="R1044" s="22">
        <v>6</v>
      </c>
      <c r="S1044" s="22">
        <v>10.32</v>
      </c>
      <c r="T1044" s="20" t="s">
        <v>5189</v>
      </c>
      <c r="U1044" s="21">
        <v>2073</v>
      </c>
      <c r="V1044" s="21">
        <v>24872</v>
      </c>
      <c r="W1044" s="34">
        <v>36655</v>
      </c>
      <c r="X1044" s="34">
        <v>47270</v>
      </c>
      <c r="Y1044" s="114" t="s">
        <v>13736</v>
      </c>
      <c r="Z1044" s="70" t="s">
        <v>4927</v>
      </c>
      <c r="AA1044" s="20" t="s">
        <v>4926</v>
      </c>
      <c r="AB1044" s="109"/>
      <c r="AC1044" s="19"/>
      <c r="AD1044" s="22"/>
      <c r="AE1044" s="19"/>
    </row>
    <row r="1045" spans="2:31" x14ac:dyDescent="0.2">
      <c r="B1045" s="14" t="s">
        <v>16030</v>
      </c>
      <c r="C1045" s="33" t="s">
        <v>16029</v>
      </c>
      <c r="D1045" s="16" t="s">
        <v>16028</v>
      </c>
      <c r="E1045" s="103" t="s">
        <v>26</v>
      </c>
      <c r="F1045" s="18" t="s">
        <v>26</v>
      </c>
      <c r="G1045" s="111" t="s">
        <v>590</v>
      </c>
      <c r="H1045" s="102" t="s">
        <v>4412</v>
      </c>
      <c r="I1045" s="21">
        <v>152404</v>
      </c>
      <c r="J1045" s="71">
        <v>107.151</v>
      </c>
      <c r="K1045" s="21">
        <v>180164</v>
      </c>
      <c r="L1045" s="21">
        <v>168141</v>
      </c>
      <c r="M1045" s="21">
        <v>165293</v>
      </c>
      <c r="N1045" s="21"/>
      <c r="O1045" s="21">
        <v>977</v>
      </c>
      <c r="P1045" s="21"/>
      <c r="Q1045" s="21"/>
      <c r="R1045" s="22">
        <v>5</v>
      </c>
      <c r="S1045" s="22">
        <v>7.4509999999999996</v>
      </c>
      <c r="T1045" s="20" t="s">
        <v>5189</v>
      </c>
      <c r="U1045" s="21">
        <v>701</v>
      </c>
      <c r="V1045" s="21">
        <v>8407</v>
      </c>
      <c r="W1045" s="34">
        <v>36453</v>
      </c>
      <c r="X1045" s="34">
        <v>41791</v>
      </c>
      <c r="Y1045" s="114" t="s">
        <v>13736</v>
      </c>
      <c r="Z1045" s="70" t="s">
        <v>4927</v>
      </c>
      <c r="AA1045" s="20" t="s">
        <v>4926</v>
      </c>
      <c r="AB1045" s="109"/>
      <c r="AC1045" s="19"/>
      <c r="AD1045" s="22"/>
      <c r="AE1045" s="19"/>
    </row>
    <row r="1046" spans="2:31" x14ac:dyDescent="0.2">
      <c r="B1046" s="14" t="s">
        <v>16027</v>
      </c>
      <c r="C1046" s="33" t="s">
        <v>16026</v>
      </c>
      <c r="D1046" s="16" t="s">
        <v>16025</v>
      </c>
      <c r="E1046" s="103" t="s">
        <v>26</v>
      </c>
      <c r="F1046" s="18" t="s">
        <v>26</v>
      </c>
      <c r="G1046" s="111" t="s">
        <v>590</v>
      </c>
      <c r="H1046" s="102" t="s">
        <v>4412</v>
      </c>
      <c r="I1046" s="21">
        <v>39801</v>
      </c>
      <c r="J1046" s="71">
        <v>103.55200000000001</v>
      </c>
      <c r="K1046" s="21">
        <v>43256</v>
      </c>
      <c r="L1046" s="21">
        <v>41772</v>
      </c>
      <c r="M1046" s="21">
        <v>41113</v>
      </c>
      <c r="N1046" s="21"/>
      <c r="O1046" s="21">
        <v>177</v>
      </c>
      <c r="P1046" s="21"/>
      <c r="Q1046" s="21"/>
      <c r="R1046" s="22">
        <v>6.5</v>
      </c>
      <c r="S1046" s="22">
        <v>8.3800000000000008</v>
      </c>
      <c r="T1046" s="20" t="s">
        <v>5189</v>
      </c>
      <c r="U1046" s="21">
        <v>226</v>
      </c>
      <c r="V1046" s="21">
        <v>2715</v>
      </c>
      <c r="W1046" s="34">
        <v>36571</v>
      </c>
      <c r="X1046" s="34">
        <v>41883</v>
      </c>
      <c r="Y1046" s="114" t="s">
        <v>13736</v>
      </c>
      <c r="Z1046" s="70" t="s">
        <v>4927</v>
      </c>
      <c r="AA1046" s="20" t="s">
        <v>4926</v>
      </c>
      <c r="AB1046" s="109"/>
      <c r="AC1046" s="19"/>
      <c r="AD1046" s="22"/>
      <c r="AE1046" s="19"/>
    </row>
    <row r="1047" spans="2:31" x14ac:dyDescent="0.2">
      <c r="B1047" s="14" t="s">
        <v>16024</v>
      </c>
      <c r="C1047" s="33" t="s">
        <v>16023</v>
      </c>
      <c r="D1047" s="16" t="s">
        <v>16022</v>
      </c>
      <c r="E1047" s="103" t="s">
        <v>26</v>
      </c>
      <c r="F1047" s="18" t="s">
        <v>26</v>
      </c>
      <c r="G1047" s="111" t="s">
        <v>590</v>
      </c>
      <c r="H1047" s="102" t="s">
        <v>4412</v>
      </c>
      <c r="I1047" s="21">
        <v>100395</v>
      </c>
      <c r="J1047" s="71">
        <v>103.199</v>
      </c>
      <c r="K1047" s="21">
        <v>111970</v>
      </c>
      <c r="L1047" s="21">
        <v>108498</v>
      </c>
      <c r="M1047" s="21">
        <v>104970</v>
      </c>
      <c r="N1047" s="21"/>
      <c r="O1047" s="21">
        <v>-192</v>
      </c>
      <c r="P1047" s="21"/>
      <c r="Q1047" s="21"/>
      <c r="R1047" s="22">
        <v>6</v>
      </c>
      <c r="S1047" s="22">
        <v>9.0229999999999997</v>
      </c>
      <c r="T1047" s="20" t="s">
        <v>5189</v>
      </c>
      <c r="U1047" s="21">
        <v>542</v>
      </c>
      <c r="V1047" s="21">
        <v>6510</v>
      </c>
      <c r="W1047" s="34">
        <v>36656</v>
      </c>
      <c r="X1047" s="34">
        <v>42186</v>
      </c>
      <c r="Y1047" s="114" t="s">
        <v>13736</v>
      </c>
      <c r="Z1047" s="70" t="s">
        <v>4927</v>
      </c>
      <c r="AA1047" s="20" t="s">
        <v>4926</v>
      </c>
      <c r="AB1047" s="109"/>
      <c r="AC1047" s="19"/>
      <c r="AD1047" s="22"/>
      <c r="AE1047" s="19"/>
    </row>
    <row r="1048" spans="2:31" x14ac:dyDescent="0.2">
      <c r="B1048" s="14" t="s">
        <v>16021</v>
      </c>
      <c r="C1048" s="33" t="s">
        <v>16020</v>
      </c>
      <c r="D1048" s="16" t="s">
        <v>16019</v>
      </c>
      <c r="E1048" s="103" t="s">
        <v>26</v>
      </c>
      <c r="F1048" s="18" t="s">
        <v>26</v>
      </c>
      <c r="G1048" s="111" t="s">
        <v>590</v>
      </c>
      <c r="H1048" s="102" t="s">
        <v>4412</v>
      </c>
      <c r="I1048" s="21">
        <v>82400</v>
      </c>
      <c r="J1048" s="71">
        <v>101.113</v>
      </c>
      <c r="K1048" s="21">
        <v>90439</v>
      </c>
      <c r="L1048" s="21">
        <v>89443</v>
      </c>
      <c r="M1048" s="21">
        <v>86948</v>
      </c>
      <c r="N1048" s="21"/>
      <c r="O1048" s="21">
        <v>-378</v>
      </c>
      <c r="P1048" s="21"/>
      <c r="Q1048" s="21"/>
      <c r="R1048" s="22">
        <v>6</v>
      </c>
      <c r="S1048" s="22">
        <v>9.1739999999999995</v>
      </c>
      <c r="T1048" s="20" t="s">
        <v>5189</v>
      </c>
      <c r="U1048" s="21">
        <v>447</v>
      </c>
      <c r="V1048" s="21">
        <v>5367</v>
      </c>
      <c r="W1048" s="34">
        <v>36662</v>
      </c>
      <c r="X1048" s="34">
        <v>41974</v>
      </c>
      <c r="Y1048" s="114" t="s">
        <v>13736</v>
      </c>
      <c r="Z1048" s="70" t="s">
        <v>4927</v>
      </c>
      <c r="AA1048" s="20" t="s">
        <v>4926</v>
      </c>
      <c r="AB1048" s="109"/>
      <c r="AC1048" s="19"/>
      <c r="AD1048" s="22"/>
      <c r="AE1048" s="19"/>
    </row>
    <row r="1049" spans="2:31" x14ac:dyDescent="0.2">
      <c r="B1049" s="14" t="s">
        <v>16018</v>
      </c>
      <c r="C1049" s="33" t="s">
        <v>16017</v>
      </c>
      <c r="D1049" s="16" t="s">
        <v>16016</v>
      </c>
      <c r="E1049" s="103" t="s">
        <v>26</v>
      </c>
      <c r="F1049" s="18" t="s">
        <v>26</v>
      </c>
      <c r="G1049" s="111" t="s">
        <v>590</v>
      </c>
      <c r="H1049" s="102" t="s">
        <v>4412</v>
      </c>
      <c r="I1049" s="21">
        <v>454179</v>
      </c>
      <c r="J1049" s="71">
        <v>108.934</v>
      </c>
      <c r="K1049" s="21">
        <v>497946</v>
      </c>
      <c r="L1049" s="21">
        <v>457107</v>
      </c>
      <c r="M1049" s="21">
        <v>454766</v>
      </c>
      <c r="N1049" s="21"/>
      <c r="O1049" s="21">
        <v>2625</v>
      </c>
      <c r="P1049" s="21"/>
      <c r="Q1049" s="21"/>
      <c r="R1049" s="22">
        <v>5.5</v>
      </c>
      <c r="S1049" s="22">
        <v>5.6840000000000002</v>
      </c>
      <c r="T1049" s="20" t="s">
        <v>5189</v>
      </c>
      <c r="U1049" s="21">
        <v>2095</v>
      </c>
      <c r="V1049" s="21">
        <v>25141</v>
      </c>
      <c r="W1049" s="34">
        <v>38765</v>
      </c>
      <c r="X1049" s="34">
        <v>48183</v>
      </c>
      <c r="Y1049" s="114" t="s">
        <v>13736</v>
      </c>
      <c r="Z1049" s="70" t="s">
        <v>4927</v>
      </c>
      <c r="AA1049" s="20" t="s">
        <v>4926</v>
      </c>
      <c r="AB1049" s="109"/>
      <c r="AC1049" s="19"/>
      <c r="AD1049" s="22"/>
      <c r="AE1049" s="19"/>
    </row>
    <row r="1050" spans="2:31" x14ac:dyDescent="0.2">
      <c r="B1050" s="14" t="s">
        <v>16015</v>
      </c>
      <c r="C1050" s="33" t="s">
        <v>16014</v>
      </c>
      <c r="D1050" s="16" t="s">
        <v>16013</v>
      </c>
      <c r="E1050" s="103" t="s">
        <v>26</v>
      </c>
      <c r="F1050" s="18" t="s">
        <v>26</v>
      </c>
      <c r="G1050" s="111" t="s">
        <v>590</v>
      </c>
      <c r="H1050" s="102" t="s">
        <v>4412</v>
      </c>
      <c r="I1050" s="21">
        <v>282667</v>
      </c>
      <c r="J1050" s="71">
        <v>111.497</v>
      </c>
      <c r="K1050" s="21">
        <v>326807</v>
      </c>
      <c r="L1050" s="21">
        <v>293109</v>
      </c>
      <c r="M1050" s="21">
        <v>284196</v>
      </c>
      <c r="N1050" s="21"/>
      <c r="O1050" s="21">
        <v>1837</v>
      </c>
      <c r="P1050" s="21"/>
      <c r="Q1050" s="21"/>
      <c r="R1050" s="22">
        <v>6.5</v>
      </c>
      <c r="S1050" s="22">
        <v>7.9569999999999999</v>
      </c>
      <c r="T1050" s="20" t="s">
        <v>5189</v>
      </c>
      <c r="U1050" s="21">
        <v>1588</v>
      </c>
      <c r="V1050" s="21">
        <v>19052</v>
      </c>
      <c r="W1050" s="34">
        <v>36789</v>
      </c>
      <c r="X1050" s="34">
        <v>43831</v>
      </c>
      <c r="Y1050" s="114" t="s">
        <v>13736</v>
      </c>
      <c r="Z1050" s="70" t="s">
        <v>4927</v>
      </c>
      <c r="AA1050" s="20" t="s">
        <v>4926</v>
      </c>
      <c r="AB1050" s="109"/>
      <c r="AC1050" s="19"/>
      <c r="AD1050" s="22"/>
      <c r="AE1050" s="19"/>
    </row>
    <row r="1051" spans="2:31" x14ac:dyDescent="0.2">
      <c r="B1051" s="14" t="s">
        <v>16012</v>
      </c>
      <c r="C1051" s="33" t="s">
        <v>16011</v>
      </c>
      <c r="D1051" s="16" t="s">
        <v>16010</v>
      </c>
      <c r="E1051" s="103" t="s">
        <v>26</v>
      </c>
      <c r="F1051" s="18" t="s">
        <v>26</v>
      </c>
      <c r="G1051" s="111" t="s">
        <v>590</v>
      </c>
      <c r="H1051" s="102" t="s">
        <v>4412</v>
      </c>
      <c r="I1051" s="21">
        <v>113115</v>
      </c>
      <c r="J1051" s="71">
        <v>107.934</v>
      </c>
      <c r="K1051" s="21">
        <v>135139</v>
      </c>
      <c r="L1051" s="21">
        <v>125205</v>
      </c>
      <c r="M1051" s="21">
        <v>118661</v>
      </c>
      <c r="N1051" s="21"/>
      <c r="O1051" s="21">
        <v>58</v>
      </c>
      <c r="P1051" s="21"/>
      <c r="Q1051" s="21"/>
      <c r="R1051" s="22">
        <v>5.5</v>
      </c>
      <c r="S1051" s="22">
        <v>8.2799999999999994</v>
      </c>
      <c r="T1051" s="20" t="s">
        <v>5189</v>
      </c>
      <c r="U1051" s="21">
        <v>574</v>
      </c>
      <c r="V1051" s="21">
        <v>6886</v>
      </c>
      <c r="W1051" s="34">
        <v>36777</v>
      </c>
      <c r="X1051" s="34">
        <v>43586</v>
      </c>
      <c r="Y1051" s="114" t="s">
        <v>13736</v>
      </c>
      <c r="Z1051" s="70" t="s">
        <v>4927</v>
      </c>
      <c r="AA1051" s="20" t="s">
        <v>4926</v>
      </c>
      <c r="AB1051" s="109"/>
      <c r="AC1051" s="19"/>
      <c r="AD1051" s="22"/>
      <c r="AE1051" s="19"/>
    </row>
    <row r="1052" spans="2:31" x14ac:dyDescent="0.2">
      <c r="B1052" s="14" t="s">
        <v>16009</v>
      </c>
      <c r="C1052" s="33" t="s">
        <v>16008</v>
      </c>
      <c r="D1052" s="16" t="s">
        <v>16007</v>
      </c>
      <c r="E1052" s="103" t="s">
        <v>26</v>
      </c>
      <c r="F1052" s="18" t="s">
        <v>26</v>
      </c>
      <c r="G1052" s="111" t="s">
        <v>590</v>
      </c>
      <c r="H1052" s="102" t="s">
        <v>4412</v>
      </c>
      <c r="I1052" s="21">
        <v>69235</v>
      </c>
      <c r="J1052" s="71">
        <v>107.934</v>
      </c>
      <c r="K1052" s="21">
        <v>82716</v>
      </c>
      <c r="L1052" s="21">
        <v>76635</v>
      </c>
      <c r="M1052" s="21">
        <v>72387</v>
      </c>
      <c r="N1052" s="21"/>
      <c r="O1052" s="21">
        <v>1460</v>
      </c>
      <c r="P1052" s="21"/>
      <c r="Q1052" s="21"/>
      <c r="R1052" s="22">
        <v>5.5</v>
      </c>
      <c r="S1052" s="22">
        <v>8.4649999999999999</v>
      </c>
      <c r="T1052" s="20" t="s">
        <v>5189</v>
      </c>
      <c r="U1052" s="21">
        <v>351</v>
      </c>
      <c r="V1052" s="21">
        <v>4215</v>
      </c>
      <c r="W1052" s="34">
        <v>36777</v>
      </c>
      <c r="X1052" s="34">
        <v>43586</v>
      </c>
      <c r="Y1052" s="114" t="s">
        <v>13736</v>
      </c>
      <c r="Z1052" s="70" t="s">
        <v>4927</v>
      </c>
      <c r="AA1052" s="20" t="s">
        <v>4926</v>
      </c>
      <c r="AB1052" s="109"/>
      <c r="AC1052" s="19"/>
      <c r="AD1052" s="22"/>
      <c r="AE1052" s="19"/>
    </row>
    <row r="1053" spans="2:31" x14ac:dyDescent="0.2">
      <c r="B1053" s="14" t="s">
        <v>16006</v>
      </c>
      <c r="C1053" s="33" t="s">
        <v>16005</v>
      </c>
      <c r="D1053" s="16" t="s">
        <v>16004</v>
      </c>
      <c r="E1053" s="103" t="s">
        <v>26</v>
      </c>
      <c r="F1053" s="18" t="s">
        <v>26</v>
      </c>
      <c r="G1053" s="111" t="s">
        <v>590</v>
      </c>
      <c r="H1053" s="102" t="s">
        <v>4412</v>
      </c>
      <c r="I1053" s="21">
        <v>14745</v>
      </c>
      <c r="J1053" s="71">
        <v>107.934</v>
      </c>
      <c r="K1053" s="21">
        <v>17616</v>
      </c>
      <c r="L1053" s="21">
        <v>16322</v>
      </c>
      <c r="M1053" s="21">
        <v>15231</v>
      </c>
      <c r="N1053" s="21"/>
      <c r="O1053" s="21">
        <v>1215</v>
      </c>
      <c r="P1053" s="21"/>
      <c r="Q1053" s="21"/>
      <c r="R1053" s="22">
        <v>5.5</v>
      </c>
      <c r="S1053" s="22">
        <v>9.2100000000000009</v>
      </c>
      <c r="T1053" s="20" t="s">
        <v>5189</v>
      </c>
      <c r="U1053" s="21">
        <v>75</v>
      </c>
      <c r="V1053" s="21">
        <v>898</v>
      </c>
      <c r="W1053" s="34">
        <v>36777</v>
      </c>
      <c r="X1053" s="34">
        <v>43497</v>
      </c>
      <c r="Y1053" s="114" t="s">
        <v>13736</v>
      </c>
      <c r="Z1053" s="70" t="s">
        <v>4927</v>
      </c>
      <c r="AA1053" s="20" t="s">
        <v>4926</v>
      </c>
      <c r="AB1053" s="109"/>
      <c r="AC1053" s="19"/>
      <c r="AD1053" s="22"/>
      <c r="AE1053" s="19"/>
    </row>
    <row r="1054" spans="2:31" x14ac:dyDescent="0.2">
      <c r="B1054" s="14" t="s">
        <v>16003</v>
      </c>
      <c r="C1054" s="33" t="s">
        <v>16002</v>
      </c>
      <c r="D1054" s="16" t="s">
        <v>16001</v>
      </c>
      <c r="E1054" s="103" t="s">
        <v>26</v>
      </c>
      <c r="F1054" s="18" t="s">
        <v>26</v>
      </c>
      <c r="G1054" s="111" t="s">
        <v>590</v>
      </c>
      <c r="H1054" s="102" t="s">
        <v>4412</v>
      </c>
      <c r="I1054" s="21">
        <v>11723</v>
      </c>
      <c r="J1054" s="71">
        <v>109.262</v>
      </c>
      <c r="K1054" s="21">
        <v>14292</v>
      </c>
      <c r="L1054" s="21">
        <v>13080</v>
      </c>
      <c r="M1054" s="21">
        <v>12336</v>
      </c>
      <c r="N1054" s="21"/>
      <c r="O1054" s="21">
        <v>-366</v>
      </c>
      <c r="P1054" s="21"/>
      <c r="Q1054" s="21"/>
      <c r="R1054" s="22">
        <v>6</v>
      </c>
      <c r="S1054" s="22">
        <v>8.33</v>
      </c>
      <c r="T1054" s="20" t="s">
        <v>5189</v>
      </c>
      <c r="U1054" s="21">
        <v>65</v>
      </c>
      <c r="V1054" s="21">
        <v>785</v>
      </c>
      <c r="W1054" s="34">
        <v>35256</v>
      </c>
      <c r="X1054" s="34">
        <v>46023</v>
      </c>
      <c r="Y1054" s="114" t="s">
        <v>13736</v>
      </c>
      <c r="Z1054" s="70" t="s">
        <v>4927</v>
      </c>
      <c r="AA1054" s="20" t="s">
        <v>4926</v>
      </c>
      <c r="AB1054" s="109"/>
      <c r="AC1054" s="19"/>
      <c r="AD1054" s="22"/>
      <c r="AE1054" s="19"/>
    </row>
    <row r="1055" spans="2:31" x14ac:dyDescent="0.2">
      <c r="B1055" s="14" t="s">
        <v>16000</v>
      </c>
      <c r="C1055" s="33" t="s">
        <v>15999</v>
      </c>
      <c r="D1055" s="16" t="s">
        <v>15998</v>
      </c>
      <c r="E1055" s="103" t="s">
        <v>26</v>
      </c>
      <c r="F1055" s="18" t="s">
        <v>26</v>
      </c>
      <c r="G1055" s="111" t="s">
        <v>590</v>
      </c>
      <c r="H1055" s="102" t="s">
        <v>4412</v>
      </c>
      <c r="I1055" s="21">
        <v>20088</v>
      </c>
      <c r="J1055" s="71">
        <v>110.012</v>
      </c>
      <c r="K1055" s="21">
        <v>24607</v>
      </c>
      <c r="L1055" s="21">
        <v>22367</v>
      </c>
      <c r="M1055" s="21">
        <v>21055</v>
      </c>
      <c r="N1055" s="21"/>
      <c r="O1055" s="21">
        <v>-749</v>
      </c>
      <c r="P1055" s="21"/>
      <c r="Q1055" s="21"/>
      <c r="R1055" s="22">
        <v>6</v>
      </c>
      <c r="S1055" s="22">
        <v>8.4090000000000007</v>
      </c>
      <c r="T1055" s="20" t="s">
        <v>5189</v>
      </c>
      <c r="U1055" s="21">
        <v>112</v>
      </c>
      <c r="V1055" s="21">
        <v>1342</v>
      </c>
      <c r="W1055" s="34">
        <v>35191</v>
      </c>
      <c r="X1055" s="34">
        <v>46023</v>
      </c>
      <c r="Y1055" s="114" t="s">
        <v>13736</v>
      </c>
      <c r="Z1055" s="70" t="s">
        <v>4927</v>
      </c>
      <c r="AA1055" s="20" t="s">
        <v>4926</v>
      </c>
      <c r="AB1055" s="109"/>
      <c r="AC1055" s="19"/>
      <c r="AD1055" s="22"/>
      <c r="AE1055" s="19"/>
    </row>
    <row r="1056" spans="2:31" x14ac:dyDescent="0.2">
      <c r="B1056" s="14" t="s">
        <v>15997</v>
      </c>
      <c r="C1056" s="33" t="s">
        <v>15996</v>
      </c>
      <c r="D1056" s="16" t="s">
        <v>15995</v>
      </c>
      <c r="E1056" s="103" t="s">
        <v>26</v>
      </c>
      <c r="F1056" s="18" t="s">
        <v>26</v>
      </c>
      <c r="G1056" s="111" t="s">
        <v>590</v>
      </c>
      <c r="H1056" s="102" t="s">
        <v>4412</v>
      </c>
      <c r="I1056" s="21">
        <v>36303</v>
      </c>
      <c r="J1056" s="71">
        <v>110.012</v>
      </c>
      <c r="K1056" s="21">
        <v>44468</v>
      </c>
      <c r="L1056" s="21">
        <v>40421</v>
      </c>
      <c r="M1056" s="21">
        <v>38178</v>
      </c>
      <c r="N1056" s="21"/>
      <c r="O1056" s="21">
        <v>-1125</v>
      </c>
      <c r="P1056" s="21"/>
      <c r="Q1056" s="21"/>
      <c r="R1056" s="22">
        <v>6</v>
      </c>
      <c r="S1056" s="22">
        <v>8.266</v>
      </c>
      <c r="T1056" s="20" t="s">
        <v>5189</v>
      </c>
      <c r="U1056" s="21">
        <v>202</v>
      </c>
      <c r="V1056" s="21">
        <v>2425</v>
      </c>
      <c r="W1056" s="34">
        <v>35191</v>
      </c>
      <c r="X1056" s="34">
        <v>46054</v>
      </c>
      <c r="Y1056" s="114" t="s">
        <v>13736</v>
      </c>
      <c r="Z1056" s="70" t="s">
        <v>4927</v>
      </c>
      <c r="AA1056" s="20" t="s">
        <v>4926</v>
      </c>
      <c r="AB1056" s="109"/>
      <c r="AC1056" s="19"/>
      <c r="AD1056" s="22"/>
      <c r="AE1056" s="19"/>
    </row>
    <row r="1057" spans="2:31" x14ac:dyDescent="0.2">
      <c r="B1057" s="14" t="s">
        <v>15994</v>
      </c>
      <c r="C1057" s="33" t="s">
        <v>15993</v>
      </c>
      <c r="D1057" s="16" t="s">
        <v>15992</v>
      </c>
      <c r="E1057" s="103" t="s">
        <v>26</v>
      </c>
      <c r="F1057" s="18" t="s">
        <v>26</v>
      </c>
      <c r="G1057" s="111" t="s">
        <v>590</v>
      </c>
      <c r="H1057" s="102" t="s">
        <v>4412</v>
      </c>
      <c r="I1057" s="21">
        <v>36159</v>
      </c>
      <c r="J1057" s="71">
        <v>109.262</v>
      </c>
      <c r="K1057" s="21">
        <v>41080</v>
      </c>
      <c r="L1057" s="21">
        <v>37598</v>
      </c>
      <c r="M1057" s="21">
        <v>36747</v>
      </c>
      <c r="N1057" s="21"/>
      <c r="O1057" s="21">
        <v>401</v>
      </c>
      <c r="P1057" s="21"/>
      <c r="Q1057" s="21"/>
      <c r="R1057" s="22">
        <v>6</v>
      </c>
      <c r="S1057" s="22">
        <v>6.8840000000000003</v>
      </c>
      <c r="T1057" s="20" t="s">
        <v>5189</v>
      </c>
      <c r="U1057" s="21">
        <v>188</v>
      </c>
      <c r="V1057" s="21">
        <v>2256</v>
      </c>
      <c r="W1057" s="34">
        <v>35075</v>
      </c>
      <c r="X1057" s="34">
        <v>46054</v>
      </c>
      <c r="Y1057" s="114" t="s">
        <v>13736</v>
      </c>
      <c r="Z1057" s="70" t="s">
        <v>4927</v>
      </c>
      <c r="AA1057" s="20" t="s">
        <v>4926</v>
      </c>
      <c r="AB1057" s="109"/>
      <c r="AC1057" s="19"/>
      <c r="AD1057" s="22"/>
      <c r="AE1057" s="19"/>
    </row>
    <row r="1058" spans="2:31" x14ac:dyDescent="0.2">
      <c r="B1058" s="14" t="s">
        <v>15991</v>
      </c>
      <c r="C1058" s="33" t="s">
        <v>15990</v>
      </c>
      <c r="D1058" s="16" t="s">
        <v>15989</v>
      </c>
      <c r="E1058" s="103" t="s">
        <v>26</v>
      </c>
      <c r="F1058" s="18" t="s">
        <v>26</v>
      </c>
      <c r="G1058" s="111" t="s">
        <v>590</v>
      </c>
      <c r="H1058" s="102" t="s">
        <v>4412</v>
      </c>
      <c r="I1058" s="21">
        <v>43629</v>
      </c>
      <c r="J1058" s="71">
        <v>109.262</v>
      </c>
      <c r="K1058" s="21">
        <v>49568</v>
      </c>
      <c r="L1058" s="21">
        <v>45366</v>
      </c>
      <c r="M1058" s="21">
        <v>44449</v>
      </c>
      <c r="N1058" s="21"/>
      <c r="O1058" s="21">
        <v>-209</v>
      </c>
      <c r="P1058" s="21"/>
      <c r="Q1058" s="21"/>
      <c r="R1058" s="22">
        <v>6</v>
      </c>
      <c r="S1058" s="22">
        <v>6.7850000000000001</v>
      </c>
      <c r="T1058" s="20" t="s">
        <v>5189</v>
      </c>
      <c r="U1058" s="21">
        <v>227</v>
      </c>
      <c r="V1058" s="21">
        <v>2722</v>
      </c>
      <c r="W1058" s="34">
        <v>35075</v>
      </c>
      <c r="X1058" s="34">
        <v>46054</v>
      </c>
      <c r="Y1058" s="114" t="s">
        <v>13736</v>
      </c>
      <c r="Z1058" s="70" t="s">
        <v>4927</v>
      </c>
      <c r="AA1058" s="20" t="s">
        <v>4926</v>
      </c>
      <c r="AB1058" s="109"/>
      <c r="AC1058" s="19"/>
      <c r="AD1058" s="22"/>
      <c r="AE1058" s="19"/>
    </row>
    <row r="1059" spans="2:31" x14ac:dyDescent="0.2">
      <c r="B1059" s="14" t="s">
        <v>15988</v>
      </c>
      <c r="C1059" s="33" t="s">
        <v>15987</v>
      </c>
      <c r="D1059" s="16" t="s">
        <v>15986</v>
      </c>
      <c r="E1059" s="103" t="s">
        <v>26</v>
      </c>
      <c r="F1059" s="18" t="s">
        <v>26</v>
      </c>
      <c r="G1059" s="111" t="s">
        <v>590</v>
      </c>
      <c r="H1059" s="102" t="s">
        <v>4412</v>
      </c>
      <c r="I1059" s="21">
        <v>15234</v>
      </c>
      <c r="J1059" s="71">
        <v>109.262</v>
      </c>
      <c r="K1059" s="21">
        <v>17221</v>
      </c>
      <c r="L1059" s="21">
        <v>15761</v>
      </c>
      <c r="M1059" s="21">
        <v>15486</v>
      </c>
      <c r="N1059" s="21"/>
      <c r="O1059" s="21">
        <v>31</v>
      </c>
      <c r="P1059" s="21"/>
      <c r="Q1059" s="21"/>
      <c r="R1059" s="22">
        <v>6</v>
      </c>
      <c r="S1059" s="22">
        <v>6.6740000000000004</v>
      </c>
      <c r="T1059" s="20" t="s">
        <v>5189</v>
      </c>
      <c r="U1059" s="21">
        <v>79</v>
      </c>
      <c r="V1059" s="21">
        <v>946</v>
      </c>
      <c r="W1059" s="34">
        <v>35061</v>
      </c>
      <c r="X1059" s="34">
        <v>46023</v>
      </c>
      <c r="Y1059" s="114" t="s">
        <v>13736</v>
      </c>
      <c r="Z1059" s="70" t="s">
        <v>4927</v>
      </c>
      <c r="AA1059" s="20" t="s">
        <v>4926</v>
      </c>
      <c r="AB1059" s="109"/>
      <c r="AC1059" s="19"/>
      <c r="AD1059" s="22"/>
      <c r="AE1059" s="19"/>
    </row>
    <row r="1060" spans="2:31" x14ac:dyDescent="0.2">
      <c r="B1060" s="14" t="s">
        <v>15985</v>
      </c>
      <c r="C1060" s="33" t="s">
        <v>15984</v>
      </c>
      <c r="D1060" s="16" t="s">
        <v>15983</v>
      </c>
      <c r="E1060" s="103" t="s">
        <v>26</v>
      </c>
      <c r="F1060" s="18" t="s">
        <v>26</v>
      </c>
      <c r="G1060" s="111" t="s">
        <v>590</v>
      </c>
      <c r="H1060" s="102" t="s">
        <v>4412</v>
      </c>
      <c r="I1060" s="21">
        <v>11847</v>
      </c>
      <c r="J1060" s="71">
        <v>109.95</v>
      </c>
      <c r="K1060" s="21">
        <v>14503</v>
      </c>
      <c r="L1060" s="21">
        <v>13191</v>
      </c>
      <c r="M1060" s="21">
        <v>12347</v>
      </c>
      <c r="N1060" s="21"/>
      <c r="O1060" s="21">
        <v>1832</v>
      </c>
      <c r="P1060" s="21"/>
      <c r="Q1060" s="21"/>
      <c r="R1060" s="22">
        <v>6</v>
      </c>
      <c r="S1060" s="22">
        <v>8.6340000000000003</v>
      </c>
      <c r="T1060" s="20" t="s">
        <v>5189</v>
      </c>
      <c r="U1060" s="21">
        <v>66</v>
      </c>
      <c r="V1060" s="21">
        <v>791</v>
      </c>
      <c r="W1060" s="34">
        <v>35191</v>
      </c>
      <c r="X1060" s="34">
        <v>46023</v>
      </c>
      <c r="Y1060" s="114" t="s">
        <v>13736</v>
      </c>
      <c r="Z1060" s="70" t="s">
        <v>4927</v>
      </c>
      <c r="AA1060" s="20" t="s">
        <v>4926</v>
      </c>
      <c r="AB1060" s="109"/>
      <c r="AC1060" s="19"/>
      <c r="AD1060" s="22"/>
      <c r="AE1060" s="19"/>
    </row>
    <row r="1061" spans="2:31" x14ac:dyDescent="0.2">
      <c r="B1061" s="14" t="s">
        <v>15982</v>
      </c>
      <c r="C1061" s="33" t="s">
        <v>15981</v>
      </c>
      <c r="D1061" s="16" t="s">
        <v>15980</v>
      </c>
      <c r="E1061" s="103" t="s">
        <v>26</v>
      </c>
      <c r="F1061" s="18" t="s">
        <v>26</v>
      </c>
      <c r="G1061" s="111" t="s">
        <v>590</v>
      </c>
      <c r="H1061" s="102" t="s">
        <v>4412</v>
      </c>
      <c r="I1061" s="21">
        <v>8083</v>
      </c>
      <c r="J1061" s="71">
        <v>110.012</v>
      </c>
      <c r="K1061" s="21">
        <v>9901</v>
      </c>
      <c r="L1061" s="21">
        <v>9000</v>
      </c>
      <c r="M1061" s="21">
        <v>8533</v>
      </c>
      <c r="N1061" s="21"/>
      <c r="O1061" s="21">
        <v>263</v>
      </c>
      <c r="P1061" s="21"/>
      <c r="Q1061" s="21"/>
      <c r="R1061" s="22">
        <v>6</v>
      </c>
      <c r="S1061" s="22">
        <v>8.1059999999999999</v>
      </c>
      <c r="T1061" s="20" t="s">
        <v>5189</v>
      </c>
      <c r="U1061" s="21">
        <v>45</v>
      </c>
      <c r="V1061" s="21">
        <v>540</v>
      </c>
      <c r="W1061" s="34">
        <v>35191</v>
      </c>
      <c r="X1061" s="34">
        <v>46054</v>
      </c>
      <c r="Y1061" s="114" t="s">
        <v>13736</v>
      </c>
      <c r="Z1061" s="70" t="s">
        <v>4927</v>
      </c>
      <c r="AA1061" s="20" t="s">
        <v>4926</v>
      </c>
      <c r="AB1061" s="109"/>
      <c r="AC1061" s="19"/>
      <c r="AD1061" s="22"/>
      <c r="AE1061" s="19"/>
    </row>
    <row r="1062" spans="2:31" x14ac:dyDescent="0.2">
      <c r="B1062" s="14" t="s">
        <v>15979</v>
      </c>
      <c r="C1062" s="33" t="s">
        <v>15978</v>
      </c>
      <c r="D1062" s="16" t="s">
        <v>15977</v>
      </c>
      <c r="E1062" s="103" t="s">
        <v>26</v>
      </c>
      <c r="F1062" s="18" t="s">
        <v>26</v>
      </c>
      <c r="G1062" s="111" t="s">
        <v>590</v>
      </c>
      <c r="H1062" s="102" t="s">
        <v>4412</v>
      </c>
      <c r="I1062" s="21">
        <v>5086</v>
      </c>
      <c r="J1062" s="71">
        <v>110.012</v>
      </c>
      <c r="K1062" s="21">
        <v>6230</v>
      </c>
      <c r="L1062" s="21">
        <v>5663</v>
      </c>
      <c r="M1062" s="21">
        <v>5324</v>
      </c>
      <c r="N1062" s="21"/>
      <c r="O1062" s="21">
        <v>76</v>
      </c>
      <c r="P1062" s="21"/>
      <c r="Q1062" s="21"/>
      <c r="R1062" s="22">
        <v>6</v>
      </c>
      <c r="S1062" s="22">
        <v>8.4580000000000002</v>
      </c>
      <c r="T1062" s="20" t="s">
        <v>5189</v>
      </c>
      <c r="U1062" s="21">
        <v>28</v>
      </c>
      <c r="V1062" s="21">
        <v>340</v>
      </c>
      <c r="W1062" s="34">
        <v>35191</v>
      </c>
      <c r="X1062" s="34">
        <v>46054</v>
      </c>
      <c r="Y1062" s="114" t="s">
        <v>13736</v>
      </c>
      <c r="Z1062" s="70" t="s">
        <v>4927</v>
      </c>
      <c r="AA1062" s="20" t="s">
        <v>4926</v>
      </c>
      <c r="AB1062" s="109"/>
      <c r="AC1062" s="19"/>
      <c r="AD1062" s="22"/>
      <c r="AE1062" s="19"/>
    </row>
    <row r="1063" spans="2:31" x14ac:dyDescent="0.2">
      <c r="B1063" s="14" t="s">
        <v>15976</v>
      </c>
      <c r="C1063" s="33" t="s">
        <v>15975</v>
      </c>
      <c r="D1063" s="16" t="s">
        <v>15974</v>
      </c>
      <c r="E1063" s="103" t="s">
        <v>26</v>
      </c>
      <c r="F1063" s="18" t="s">
        <v>26</v>
      </c>
      <c r="G1063" s="111" t="s">
        <v>590</v>
      </c>
      <c r="H1063" s="102" t="s">
        <v>4412</v>
      </c>
      <c r="I1063" s="21">
        <v>61939</v>
      </c>
      <c r="J1063" s="71">
        <v>110.012</v>
      </c>
      <c r="K1063" s="21">
        <v>76141</v>
      </c>
      <c r="L1063" s="21">
        <v>69211</v>
      </c>
      <c r="M1063" s="21">
        <v>65061</v>
      </c>
      <c r="N1063" s="21"/>
      <c r="O1063" s="21">
        <v>1234</v>
      </c>
      <c r="P1063" s="21"/>
      <c r="Q1063" s="21"/>
      <c r="R1063" s="22">
        <v>6</v>
      </c>
      <c r="S1063" s="22">
        <v>8.4610000000000003</v>
      </c>
      <c r="T1063" s="20" t="s">
        <v>5189</v>
      </c>
      <c r="U1063" s="21">
        <v>346</v>
      </c>
      <c r="V1063" s="21">
        <v>4153</v>
      </c>
      <c r="W1063" s="34">
        <v>35256</v>
      </c>
      <c r="X1063" s="34">
        <v>46054</v>
      </c>
      <c r="Y1063" s="114" t="s">
        <v>13736</v>
      </c>
      <c r="Z1063" s="70" t="s">
        <v>4927</v>
      </c>
      <c r="AA1063" s="20" t="s">
        <v>4926</v>
      </c>
      <c r="AB1063" s="109"/>
      <c r="AC1063" s="19"/>
      <c r="AD1063" s="22"/>
      <c r="AE1063" s="19"/>
    </row>
    <row r="1064" spans="2:31" x14ac:dyDescent="0.2">
      <c r="B1064" s="14" t="s">
        <v>15973</v>
      </c>
      <c r="C1064" s="33" t="s">
        <v>15972</v>
      </c>
      <c r="D1064" s="16" t="s">
        <v>15971</v>
      </c>
      <c r="E1064" s="103" t="s">
        <v>26</v>
      </c>
      <c r="F1064" s="18" t="s">
        <v>26</v>
      </c>
      <c r="G1064" s="111" t="s">
        <v>590</v>
      </c>
      <c r="H1064" s="102" t="s">
        <v>4412</v>
      </c>
      <c r="I1064" s="21">
        <v>2720</v>
      </c>
      <c r="J1064" s="71">
        <v>110.012</v>
      </c>
      <c r="K1064" s="21">
        <v>3339</v>
      </c>
      <c r="L1064" s="21">
        <v>3035</v>
      </c>
      <c r="M1064" s="21">
        <v>2824</v>
      </c>
      <c r="N1064" s="21"/>
      <c r="O1064" s="21">
        <v>-189</v>
      </c>
      <c r="P1064" s="21"/>
      <c r="Q1064" s="21"/>
      <c r="R1064" s="22">
        <v>6</v>
      </c>
      <c r="S1064" s="22">
        <v>8.8930000000000007</v>
      </c>
      <c r="T1064" s="20" t="s">
        <v>5189</v>
      </c>
      <c r="U1064" s="21">
        <v>15</v>
      </c>
      <c r="V1064" s="21">
        <v>182</v>
      </c>
      <c r="W1064" s="34">
        <v>35256</v>
      </c>
      <c r="X1064" s="34">
        <v>46054</v>
      </c>
      <c r="Y1064" s="114" t="s">
        <v>13736</v>
      </c>
      <c r="Z1064" s="70" t="s">
        <v>4927</v>
      </c>
      <c r="AA1064" s="20" t="s">
        <v>4926</v>
      </c>
      <c r="AB1064" s="109"/>
      <c r="AC1064" s="19"/>
      <c r="AD1064" s="22"/>
      <c r="AE1064" s="19"/>
    </row>
    <row r="1065" spans="2:31" x14ac:dyDescent="0.2">
      <c r="B1065" s="14" t="s">
        <v>15970</v>
      </c>
      <c r="C1065" s="33" t="s">
        <v>15969</v>
      </c>
      <c r="D1065" s="16" t="s">
        <v>15968</v>
      </c>
      <c r="E1065" s="103" t="s">
        <v>26</v>
      </c>
      <c r="F1065" s="18" t="s">
        <v>26</v>
      </c>
      <c r="G1065" s="111" t="s">
        <v>590</v>
      </c>
      <c r="H1065" s="102" t="s">
        <v>4412</v>
      </c>
      <c r="I1065" s="21">
        <v>27828</v>
      </c>
      <c r="J1065" s="71">
        <v>110.012</v>
      </c>
      <c r="K1065" s="21">
        <v>34158</v>
      </c>
      <c r="L1065" s="21">
        <v>31049</v>
      </c>
      <c r="M1065" s="21">
        <v>29084</v>
      </c>
      <c r="N1065" s="21"/>
      <c r="O1065" s="21">
        <v>-429</v>
      </c>
      <c r="P1065" s="21"/>
      <c r="Q1065" s="21"/>
      <c r="R1065" s="22">
        <v>6</v>
      </c>
      <c r="S1065" s="22">
        <v>8.61</v>
      </c>
      <c r="T1065" s="20" t="s">
        <v>5189</v>
      </c>
      <c r="U1065" s="21">
        <v>155</v>
      </c>
      <c r="V1065" s="21">
        <v>1863</v>
      </c>
      <c r="W1065" s="34">
        <v>35256</v>
      </c>
      <c r="X1065" s="34">
        <v>46054</v>
      </c>
      <c r="Y1065" s="114" t="s">
        <v>13736</v>
      </c>
      <c r="Z1065" s="70" t="s">
        <v>4927</v>
      </c>
      <c r="AA1065" s="20" t="s">
        <v>4926</v>
      </c>
      <c r="AB1065" s="109"/>
      <c r="AC1065" s="19"/>
      <c r="AD1065" s="22"/>
      <c r="AE1065" s="19"/>
    </row>
    <row r="1066" spans="2:31" x14ac:dyDescent="0.2">
      <c r="B1066" s="14" t="s">
        <v>15967</v>
      </c>
      <c r="C1066" s="33" t="s">
        <v>15966</v>
      </c>
      <c r="D1066" s="16" t="s">
        <v>15965</v>
      </c>
      <c r="E1066" s="103" t="s">
        <v>26</v>
      </c>
      <c r="F1066" s="18" t="s">
        <v>26</v>
      </c>
      <c r="G1066" s="111" t="s">
        <v>590</v>
      </c>
      <c r="H1066" s="102" t="s">
        <v>4412</v>
      </c>
      <c r="I1066" s="21">
        <v>11158</v>
      </c>
      <c r="J1066" s="71">
        <v>109.262</v>
      </c>
      <c r="K1066" s="21">
        <v>13603</v>
      </c>
      <c r="L1066" s="21">
        <v>12450</v>
      </c>
      <c r="M1066" s="21">
        <v>11678</v>
      </c>
      <c r="N1066" s="21"/>
      <c r="O1066" s="21">
        <v>-129</v>
      </c>
      <c r="P1066" s="21"/>
      <c r="Q1066" s="21"/>
      <c r="R1066" s="22">
        <v>6</v>
      </c>
      <c r="S1066" s="22">
        <v>8.5470000000000006</v>
      </c>
      <c r="T1066" s="20" t="s">
        <v>5189</v>
      </c>
      <c r="U1066" s="21">
        <v>62</v>
      </c>
      <c r="V1066" s="21">
        <v>747</v>
      </c>
      <c r="W1066" s="34">
        <v>35256</v>
      </c>
      <c r="X1066" s="34">
        <v>46082</v>
      </c>
      <c r="Y1066" s="114" t="s">
        <v>13736</v>
      </c>
      <c r="Z1066" s="70" t="s">
        <v>4927</v>
      </c>
      <c r="AA1066" s="20" t="s">
        <v>4926</v>
      </c>
      <c r="AB1066" s="109"/>
      <c r="AC1066" s="19"/>
      <c r="AD1066" s="22"/>
      <c r="AE1066" s="19"/>
    </row>
    <row r="1067" spans="2:31" x14ac:dyDescent="0.2">
      <c r="B1067" s="14" t="s">
        <v>15964</v>
      </c>
      <c r="C1067" s="33" t="s">
        <v>15963</v>
      </c>
      <c r="D1067" s="16" t="s">
        <v>15962</v>
      </c>
      <c r="E1067" s="103" t="s">
        <v>26</v>
      </c>
      <c r="F1067" s="18" t="s">
        <v>26</v>
      </c>
      <c r="G1067" s="111" t="s">
        <v>590</v>
      </c>
      <c r="H1067" s="102" t="s">
        <v>4412</v>
      </c>
      <c r="I1067" s="21">
        <v>14319</v>
      </c>
      <c r="J1067" s="71">
        <v>109.262</v>
      </c>
      <c r="K1067" s="21">
        <v>17420</v>
      </c>
      <c r="L1067" s="21">
        <v>15943</v>
      </c>
      <c r="M1067" s="21">
        <v>15091</v>
      </c>
      <c r="N1067" s="21"/>
      <c r="O1067" s="21">
        <v>1261</v>
      </c>
      <c r="P1067" s="21"/>
      <c r="Q1067" s="21"/>
      <c r="R1067" s="22">
        <v>6</v>
      </c>
      <c r="S1067" s="22">
        <v>8.1780000000000008</v>
      </c>
      <c r="T1067" s="20" t="s">
        <v>5189</v>
      </c>
      <c r="U1067" s="21">
        <v>80</v>
      </c>
      <c r="V1067" s="21">
        <v>957</v>
      </c>
      <c r="W1067" s="34">
        <v>35191</v>
      </c>
      <c r="X1067" s="34">
        <v>46082</v>
      </c>
      <c r="Y1067" s="114" t="s">
        <v>13736</v>
      </c>
      <c r="Z1067" s="70" t="s">
        <v>4927</v>
      </c>
      <c r="AA1067" s="20" t="s">
        <v>4926</v>
      </c>
      <c r="AB1067" s="109"/>
      <c r="AC1067" s="19"/>
      <c r="AD1067" s="22"/>
      <c r="AE1067" s="19"/>
    </row>
    <row r="1068" spans="2:31" x14ac:dyDescent="0.2">
      <c r="B1068" s="14" t="s">
        <v>15961</v>
      </c>
      <c r="C1068" s="33" t="s">
        <v>15960</v>
      </c>
      <c r="D1068" s="16" t="s">
        <v>15959</v>
      </c>
      <c r="E1068" s="103" t="s">
        <v>26</v>
      </c>
      <c r="F1068" s="18" t="s">
        <v>26</v>
      </c>
      <c r="G1068" s="111" t="s">
        <v>590</v>
      </c>
      <c r="H1068" s="102" t="s">
        <v>4412</v>
      </c>
      <c r="I1068" s="21">
        <v>37759</v>
      </c>
      <c r="J1068" s="71">
        <v>110.012</v>
      </c>
      <c r="K1068" s="21">
        <v>46349</v>
      </c>
      <c r="L1068" s="21">
        <v>42130</v>
      </c>
      <c r="M1068" s="21">
        <v>39470</v>
      </c>
      <c r="N1068" s="21"/>
      <c r="O1068" s="21">
        <v>-1600</v>
      </c>
      <c r="P1068" s="21"/>
      <c r="Q1068" s="21"/>
      <c r="R1068" s="22">
        <v>6</v>
      </c>
      <c r="S1068" s="22">
        <v>8.6</v>
      </c>
      <c r="T1068" s="20" t="s">
        <v>5189</v>
      </c>
      <c r="U1068" s="21">
        <v>211</v>
      </c>
      <c r="V1068" s="21">
        <v>2528</v>
      </c>
      <c r="W1068" s="34">
        <v>35256</v>
      </c>
      <c r="X1068" s="34">
        <v>46054</v>
      </c>
      <c r="Y1068" s="114" t="s">
        <v>13736</v>
      </c>
      <c r="Z1068" s="70" t="s">
        <v>4927</v>
      </c>
      <c r="AA1068" s="20" t="s">
        <v>4926</v>
      </c>
      <c r="AB1068" s="109"/>
      <c r="AC1068" s="19"/>
      <c r="AD1068" s="22"/>
      <c r="AE1068" s="19"/>
    </row>
    <row r="1069" spans="2:31" x14ac:dyDescent="0.2">
      <c r="B1069" s="14" t="s">
        <v>15958</v>
      </c>
      <c r="C1069" s="33" t="s">
        <v>15957</v>
      </c>
      <c r="D1069" s="16" t="s">
        <v>15956</v>
      </c>
      <c r="E1069" s="103" t="s">
        <v>26</v>
      </c>
      <c r="F1069" s="18" t="s">
        <v>26</v>
      </c>
      <c r="G1069" s="111" t="s">
        <v>590</v>
      </c>
      <c r="H1069" s="102" t="s">
        <v>4412</v>
      </c>
      <c r="I1069" s="21">
        <v>86873</v>
      </c>
      <c r="J1069" s="71">
        <v>109.35599999999999</v>
      </c>
      <c r="K1069" s="21">
        <v>105777</v>
      </c>
      <c r="L1069" s="21">
        <v>96727</v>
      </c>
      <c r="M1069" s="21">
        <v>91830</v>
      </c>
      <c r="N1069" s="21"/>
      <c r="O1069" s="21">
        <v>-3007</v>
      </c>
      <c r="P1069" s="21"/>
      <c r="Q1069" s="21"/>
      <c r="R1069" s="22">
        <v>6</v>
      </c>
      <c r="S1069" s="22">
        <v>8.0570000000000004</v>
      </c>
      <c r="T1069" s="20" t="s">
        <v>5189</v>
      </c>
      <c r="U1069" s="21">
        <v>484</v>
      </c>
      <c r="V1069" s="21">
        <v>5804</v>
      </c>
      <c r="W1069" s="34">
        <v>35191</v>
      </c>
      <c r="X1069" s="34">
        <v>46054</v>
      </c>
      <c r="Y1069" s="114" t="s">
        <v>13736</v>
      </c>
      <c r="Z1069" s="70" t="s">
        <v>4927</v>
      </c>
      <c r="AA1069" s="20" t="s">
        <v>4926</v>
      </c>
      <c r="AB1069" s="109"/>
      <c r="AC1069" s="19"/>
      <c r="AD1069" s="22"/>
      <c r="AE1069" s="19"/>
    </row>
    <row r="1070" spans="2:31" x14ac:dyDescent="0.2">
      <c r="B1070" s="14" t="s">
        <v>15955</v>
      </c>
      <c r="C1070" s="33" t="s">
        <v>15954</v>
      </c>
      <c r="D1070" s="16" t="s">
        <v>15953</v>
      </c>
      <c r="E1070" s="103" t="s">
        <v>26</v>
      </c>
      <c r="F1070" s="18" t="s">
        <v>26</v>
      </c>
      <c r="G1070" s="111" t="s">
        <v>590</v>
      </c>
      <c r="H1070" s="102" t="s">
        <v>4412</v>
      </c>
      <c r="I1070" s="21">
        <v>10977</v>
      </c>
      <c r="J1070" s="71">
        <v>109.262</v>
      </c>
      <c r="K1070" s="21">
        <v>12471</v>
      </c>
      <c r="L1070" s="21">
        <v>11414</v>
      </c>
      <c r="M1070" s="21">
        <v>11177</v>
      </c>
      <c r="N1070" s="21"/>
      <c r="O1070" s="21">
        <v>34</v>
      </c>
      <c r="P1070" s="21"/>
      <c r="Q1070" s="21"/>
      <c r="R1070" s="22">
        <v>6</v>
      </c>
      <c r="S1070" s="22">
        <v>6.8049999999999997</v>
      </c>
      <c r="T1070" s="20" t="s">
        <v>5189</v>
      </c>
      <c r="U1070" s="21">
        <v>57</v>
      </c>
      <c r="V1070" s="21">
        <v>685</v>
      </c>
      <c r="W1070" s="34">
        <v>35075</v>
      </c>
      <c r="X1070" s="34">
        <v>46054</v>
      </c>
      <c r="Y1070" s="114" t="s">
        <v>13736</v>
      </c>
      <c r="Z1070" s="70" t="s">
        <v>4927</v>
      </c>
      <c r="AA1070" s="20" t="s">
        <v>4926</v>
      </c>
      <c r="AB1070" s="109"/>
      <c r="AC1070" s="19"/>
      <c r="AD1070" s="22"/>
      <c r="AE1070" s="19"/>
    </row>
    <row r="1071" spans="2:31" x14ac:dyDescent="0.2">
      <c r="B1071" s="14" t="s">
        <v>15952</v>
      </c>
      <c r="C1071" s="33" t="s">
        <v>15951</v>
      </c>
      <c r="D1071" s="16" t="s">
        <v>15950</v>
      </c>
      <c r="E1071" s="103" t="s">
        <v>26</v>
      </c>
      <c r="F1071" s="18" t="s">
        <v>26</v>
      </c>
      <c r="G1071" s="111" t="s">
        <v>590</v>
      </c>
      <c r="H1071" s="102" t="s">
        <v>4412</v>
      </c>
      <c r="I1071" s="21">
        <v>35903</v>
      </c>
      <c r="J1071" s="71">
        <v>110.012</v>
      </c>
      <c r="K1071" s="21">
        <v>43978</v>
      </c>
      <c r="L1071" s="21">
        <v>39975</v>
      </c>
      <c r="M1071" s="21">
        <v>37630</v>
      </c>
      <c r="N1071" s="21"/>
      <c r="O1071" s="21">
        <v>-1638</v>
      </c>
      <c r="P1071" s="21"/>
      <c r="Q1071" s="21"/>
      <c r="R1071" s="22">
        <v>6</v>
      </c>
      <c r="S1071" s="22">
        <v>8.4079999999999995</v>
      </c>
      <c r="T1071" s="20" t="s">
        <v>5189</v>
      </c>
      <c r="U1071" s="21">
        <v>200</v>
      </c>
      <c r="V1071" s="21">
        <v>2399</v>
      </c>
      <c r="W1071" s="34">
        <v>35191</v>
      </c>
      <c r="X1071" s="34">
        <v>46054</v>
      </c>
      <c r="Y1071" s="114" t="s">
        <v>13736</v>
      </c>
      <c r="Z1071" s="70" t="s">
        <v>4927</v>
      </c>
      <c r="AA1071" s="20" t="s">
        <v>4926</v>
      </c>
      <c r="AB1071" s="109"/>
      <c r="AC1071" s="19"/>
      <c r="AD1071" s="22"/>
      <c r="AE1071" s="19"/>
    </row>
    <row r="1072" spans="2:31" x14ac:dyDescent="0.2">
      <c r="B1072" s="14" t="s">
        <v>15949</v>
      </c>
      <c r="C1072" s="33" t="s">
        <v>15948</v>
      </c>
      <c r="D1072" s="16" t="s">
        <v>15947</v>
      </c>
      <c r="E1072" s="103" t="s">
        <v>26</v>
      </c>
      <c r="F1072" s="18" t="s">
        <v>26</v>
      </c>
      <c r="G1072" s="111" t="s">
        <v>590</v>
      </c>
      <c r="H1072" s="102" t="s">
        <v>4412</v>
      </c>
      <c r="I1072" s="21">
        <v>26715</v>
      </c>
      <c r="J1072" s="71">
        <v>110.012</v>
      </c>
      <c r="K1072" s="21">
        <v>32792</v>
      </c>
      <c r="L1072" s="21">
        <v>29807</v>
      </c>
      <c r="M1072" s="21">
        <v>27844</v>
      </c>
      <c r="N1072" s="21"/>
      <c r="O1072" s="21">
        <v>-1435</v>
      </c>
      <c r="P1072" s="21"/>
      <c r="Q1072" s="21"/>
      <c r="R1072" s="22">
        <v>6</v>
      </c>
      <c r="S1072" s="22">
        <v>8.7210000000000001</v>
      </c>
      <c r="T1072" s="20" t="s">
        <v>5189</v>
      </c>
      <c r="U1072" s="21">
        <v>149</v>
      </c>
      <c r="V1072" s="21">
        <v>1788</v>
      </c>
      <c r="W1072" s="34">
        <v>35256</v>
      </c>
      <c r="X1072" s="34">
        <v>46054</v>
      </c>
      <c r="Y1072" s="114" t="s">
        <v>13736</v>
      </c>
      <c r="Z1072" s="70" t="s">
        <v>4927</v>
      </c>
      <c r="AA1072" s="20" t="s">
        <v>4926</v>
      </c>
      <c r="AB1072" s="109"/>
      <c r="AC1072" s="19"/>
      <c r="AD1072" s="22"/>
      <c r="AE1072" s="19"/>
    </row>
    <row r="1073" spans="2:31" x14ac:dyDescent="0.2">
      <c r="B1073" s="14" t="s">
        <v>15946</v>
      </c>
      <c r="C1073" s="33" t="s">
        <v>15945</v>
      </c>
      <c r="D1073" s="16" t="s">
        <v>15944</v>
      </c>
      <c r="E1073" s="103" t="s">
        <v>26</v>
      </c>
      <c r="F1073" s="18" t="s">
        <v>26</v>
      </c>
      <c r="G1073" s="111" t="s">
        <v>590</v>
      </c>
      <c r="H1073" s="102" t="s">
        <v>4412</v>
      </c>
      <c r="I1073" s="21">
        <v>11273</v>
      </c>
      <c r="J1073" s="71">
        <v>109.45</v>
      </c>
      <c r="K1073" s="21">
        <v>13766</v>
      </c>
      <c r="L1073" s="21">
        <v>12577</v>
      </c>
      <c r="M1073" s="21">
        <v>11850</v>
      </c>
      <c r="N1073" s="21"/>
      <c r="O1073" s="21">
        <v>1639</v>
      </c>
      <c r="P1073" s="21"/>
      <c r="Q1073" s="21"/>
      <c r="R1073" s="22">
        <v>6</v>
      </c>
      <c r="S1073" s="22">
        <v>8.3710000000000004</v>
      </c>
      <c r="T1073" s="20" t="s">
        <v>5189</v>
      </c>
      <c r="U1073" s="21">
        <v>63</v>
      </c>
      <c r="V1073" s="21">
        <v>756</v>
      </c>
      <c r="W1073" s="34">
        <v>35256</v>
      </c>
      <c r="X1073" s="34">
        <v>46054</v>
      </c>
      <c r="Y1073" s="114" t="s">
        <v>13736</v>
      </c>
      <c r="Z1073" s="70" t="s">
        <v>4927</v>
      </c>
      <c r="AA1073" s="20" t="s">
        <v>4926</v>
      </c>
      <c r="AB1073" s="109"/>
      <c r="AC1073" s="19"/>
      <c r="AD1073" s="22"/>
      <c r="AE1073" s="19"/>
    </row>
    <row r="1074" spans="2:31" x14ac:dyDescent="0.2">
      <c r="B1074" s="14" t="s">
        <v>15943</v>
      </c>
      <c r="C1074" s="33" t="s">
        <v>15942</v>
      </c>
      <c r="D1074" s="16" t="s">
        <v>15941</v>
      </c>
      <c r="E1074" s="103" t="s">
        <v>26</v>
      </c>
      <c r="F1074" s="18" t="s">
        <v>26</v>
      </c>
      <c r="G1074" s="111" t="s">
        <v>590</v>
      </c>
      <c r="H1074" s="102" t="s">
        <v>4412</v>
      </c>
      <c r="I1074" s="21">
        <v>140358</v>
      </c>
      <c r="J1074" s="71">
        <v>110.012</v>
      </c>
      <c r="K1074" s="21">
        <v>172858</v>
      </c>
      <c r="L1074" s="21">
        <v>157126</v>
      </c>
      <c r="M1074" s="21">
        <v>148501</v>
      </c>
      <c r="N1074" s="21"/>
      <c r="O1074" s="21">
        <v>2360</v>
      </c>
      <c r="P1074" s="21"/>
      <c r="Q1074" s="21"/>
      <c r="R1074" s="22">
        <v>6</v>
      </c>
      <c r="S1074" s="22">
        <v>8.2349999999999994</v>
      </c>
      <c r="T1074" s="20" t="s">
        <v>5189</v>
      </c>
      <c r="U1074" s="21">
        <v>786</v>
      </c>
      <c r="V1074" s="21">
        <v>9428</v>
      </c>
      <c r="W1074" s="34">
        <v>35255</v>
      </c>
      <c r="X1074" s="34">
        <v>46082</v>
      </c>
      <c r="Y1074" s="114" t="s">
        <v>13736</v>
      </c>
      <c r="Z1074" s="70" t="s">
        <v>4927</v>
      </c>
      <c r="AA1074" s="20" t="s">
        <v>4926</v>
      </c>
      <c r="AB1074" s="109"/>
      <c r="AC1074" s="19"/>
      <c r="AD1074" s="22"/>
      <c r="AE1074" s="19"/>
    </row>
    <row r="1075" spans="2:31" x14ac:dyDescent="0.2">
      <c r="B1075" s="14" t="s">
        <v>15940</v>
      </c>
      <c r="C1075" s="33" t="s">
        <v>15939</v>
      </c>
      <c r="D1075" s="16" t="s">
        <v>15938</v>
      </c>
      <c r="E1075" s="103" t="s">
        <v>26</v>
      </c>
      <c r="F1075" s="18" t="s">
        <v>26</v>
      </c>
      <c r="G1075" s="111" t="s">
        <v>590</v>
      </c>
      <c r="H1075" s="102" t="s">
        <v>4412</v>
      </c>
      <c r="I1075" s="21">
        <v>10642</v>
      </c>
      <c r="J1075" s="71">
        <v>110.012</v>
      </c>
      <c r="K1075" s="21">
        <v>13036</v>
      </c>
      <c r="L1075" s="21">
        <v>11850</v>
      </c>
      <c r="M1075" s="21">
        <v>11176</v>
      </c>
      <c r="N1075" s="21"/>
      <c r="O1075" s="21">
        <v>93</v>
      </c>
      <c r="P1075" s="21"/>
      <c r="Q1075" s="21"/>
      <c r="R1075" s="22">
        <v>6</v>
      </c>
      <c r="S1075" s="22">
        <v>8.3209999999999997</v>
      </c>
      <c r="T1075" s="20" t="s">
        <v>5189</v>
      </c>
      <c r="U1075" s="21">
        <v>59</v>
      </c>
      <c r="V1075" s="21">
        <v>711</v>
      </c>
      <c r="W1075" s="34">
        <v>35191</v>
      </c>
      <c r="X1075" s="34">
        <v>46082</v>
      </c>
      <c r="Y1075" s="114" t="s">
        <v>13736</v>
      </c>
      <c r="Z1075" s="70" t="s">
        <v>4927</v>
      </c>
      <c r="AA1075" s="20" t="s">
        <v>4926</v>
      </c>
      <c r="AB1075" s="109"/>
      <c r="AC1075" s="19"/>
      <c r="AD1075" s="22"/>
      <c r="AE1075" s="19"/>
    </row>
    <row r="1076" spans="2:31" x14ac:dyDescent="0.2">
      <c r="B1076" s="14" t="s">
        <v>15937</v>
      </c>
      <c r="C1076" s="33" t="s">
        <v>15936</v>
      </c>
      <c r="D1076" s="16" t="s">
        <v>15935</v>
      </c>
      <c r="E1076" s="103" t="s">
        <v>26</v>
      </c>
      <c r="F1076" s="18" t="s">
        <v>26</v>
      </c>
      <c r="G1076" s="111" t="s">
        <v>590</v>
      </c>
      <c r="H1076" s="102" t="s">
        <v>4412</v>
      </c>
      <c r="I1076" s="21">
        <v>246848</v>
      </c>
      <c r="J1076" s="71">
        <v>110.059</v>
      </c>
      <c r="K1076" s="21">
        <v>305902</v>
      </c>
      <c r="L1076" s="21">
        <v>277943</v>
      </c>
      <c r="M1076" s="21">
        <v>264660</v>
      </c>
      <c r="N1076" s="21"/>
      <c r="O1076" s="21">
        <v>-1721</v>
      </c>
      <c r="P1076" s="21"/>
      <c r="Q1076" s="21"/>
      <c r="R1076" s="22">
        <v>5.5</v>
      </c>
      <c r="S1076" s="22">
        <v>7.6509999999999998</v>
      </c>
      <c r="T1076" s="20" t="s">
        <v>5189</v>
      </c>
      <c r="U1076" s="21">
        <v>1274</v>
      </c>
      <c r="V1076" s="21">
        <v>15287</v>
      </c>
      <c r="W1076" s="34">
        <v>35179</v>
      </c>
      <c r="X1076" s="34">
        <v>46113</v>
      </c>
      <c r="Y1076" s="114" t="s">
        <v>13736</v>
      </c>
      <c r="Z1076" s="70" t="s">
        <v>4927</v>
      </c>
      <c r="AA1076" s="20" t="s">
        <v>4926</v>
      </c>
      <c r="AB1076" s="109"/>
      <c r="AC1076" s="19"/>
      <c r="AD1076" s="22"/>
      <c r="AE1076" s="19"/>
    </row>
    <row r="1077" spans="2:31" x14ac:dyDescent="0.2">
      <c r="B1077" s="14" t="s">
        <v>15934</v>
      </c>
      <c r="C1077" s="33" t="s">
        <v>15933</v>
      </c>
      <c r="D1077" s="16" t="s">
        <v>15932</v>
      </c>
      <c r="E1077" s="103" t="s">
        <v>26</v>
      </c>
      <c r="F1077" s="18" t="s">
        <v>26</v>
      </c>
      <c r="G1077" s="111" t="s">
        <v>590</v>
      </c>
      <c r="H1077" s="102" t="s">
        <v>4412</v>
      </c>
      <c r="I1077" s="21">
        <v>25575</v>
      </c>
      <c r="J1077" s="71">
        <v>110.012</v>
      </c>
      <c r="K1077" s="21">
        <v>31327</v>
      </c>
      <c r="L1077" s="21">
        <v>28476</v>
      </c>
      <c r="M1077" s="21">
        <v>26830</v>
      </c>
      <c r="N1077" s="21"/>
      <c r="O1077" s="21">
        <v>2336</v>
      </c>
      <c r="P1077" s="21"/>
      <c r="Q1077" s="21"/>
      <c r="R1077" s="22">
        <v>6</v>
      </c>
      <c r="S1077" s="22">
        <v>8.3569999999999993</v>
      </c>
      <c r="T1077" s="20" t="s">
        <v>5189</v>
      </c>
      <c r="U1077" s="21">
        <v>142</v>
      </c>
      <c r="V1077" s="21">
        <v>1709</v>
      </c>
      <c r="W1077" s="34">
        <v>35191</v>
      </c>
      <c r="X1077" s="34">
        <v>46113</v>
      </c>
      <c r="Y1077" s="114" t="s">
        <v>13736</v>
      </c>
      <c r="Z1077" s="70" t="s">
        <v>4927</v>
      </c>
      <c r="AA1077" s="20" t="s">
        <v>4926</v>
      </c>
      <c r="AB1077" s="109"/>
      <c r="AC1077" s="19"/>
      <c r="AD1077" s="22"/>
      <c r="AE1077" s="19"/>
    </row>
    <row r="1078" spans="2:31" x14ac:dyDescent="0.2">
      <c r="B1078" s="14" t="s">
        <v>15931</v>
      </c>
      <c r="C1078" s="33" t="s">
        <v>15930</v>
      </c>
      <c r="D1078" s="16" t="s">
        <v>15929</v>
      </c>
      <c r="E1078" s="103" t="s">
        <v>26</v>
      </c>
      <c r="F1078" s="18" t="s">
        <v>26</v>
      </c>
      <c r="G1078" s="111" t="s">
        <v>590</v>
      </c>
      <c r="H1078" s="102" t="s">
        <v>4412</v>
      </c>
      <c r="I1078" s="21">
        <v>53763</v>
      </c>
      <c r="J1078" s="71">
        <v>110.012</v>
      </c>
      <c r="K1078" s="21">
        <v>66212</v>
      </c>
      <c r="L1078" s="21">
        <v>60186</v>
      </c>
      <c r="M1078" s="21">
        <v>56936</v>
      </c>
      <c r="N1078" s="21"/>
      <c r="O1078" s="21">
        <v>-1544</v>
      </c>
      <c r="P1078" s="21"/>
      <c r="Q1078" s="21"/>
      <c r="R1078" s="22">
        <v>6</v>
      </c>
      <c r="S1078" s="22">
        <v>8.1989999999999998</v>
      </c>
      <c r="T1078" s="20" t="s">
        <v>5189</v>
      </c>
      <c r="U1078" s="21">
        <v>301</v>
      </c>
      <c r="V1078" s="21">
        <v>3611</v>
      </c>
      <c r="W1078" s="34">
        <v>35255</v>
      </c>
      <c r="X1078" s="34">
        <v>46082</v>
      </c>
      <c r="Y1078" s="114" t="s">
        <v>13736</v>
      </c>
      <c r="Z1078" s="70" t="s">
        <v>4927</v>
      </c>
      <c r="AA1078" s="20" t="s">
        <v>4926</v>
      </c>
      <c r="AB1078" s="109"/>
      <c r="AC1078" s="19"/>
      <c r="AD1078" s="22"/>
      <c r="AE1078" s="19"/>
    </row>
    <row r="1079" spans="2:31" x14ac:dyDescent="0.2">
      <c r="B1079" s="14" t="s">
        <v>15928</v>
      </c>
      <c r="C1079" s="33" t="s">
        <v>15927</v>
      </c>
      <c r="D1079" s="16" t="s">
        <v>15926</v>
      </c>
      <c r="E1079" s="103" t="s">
        <v>26</v>
      </c>
      <c r="F1079" s="18" t="s">
        <v>26</v>
      </c>
      <c r="G1079" s="111" t="s">
        <v>590</v>
      </c>
      <c r="H1079" s="102" t="s">
        <v>4412</v>
      </c>
      <c r="I1079" s="21">
        <v>29166</v>
      </c>
      <c r="J1079" s="71">
        <v>110.075</v>
      </c>
      <c r="K1079" s="21">
        <v>35809</v>
      </c>
      <c r="L1079" s="21">
        <v>32531</v>
      </c>
      <c r="M1079" s="21">
        <v>30414</v>
      </c>
      <c r="N1079" s="21"/>
      <c r="O1079" s="21">
        <v>536</v>
      </c>
      <c r="P1079" s="21"/>
      <c r="Q1079" s="21"/>
      <c r="R1079" s="22">
        <v>6</v>
      </c>
      <c r="S1079" s="22">
        <v>8.6769999999999996</v>
      </c>
      <c r="T1079" s="20" t="s">
        <v>5189</v>
      </c>
      <c r="U1079" s="21">
        <v>163</v>
      </c>
      <c r="V1079" s="21">
        <v>1952</v>
      </c>
      <c r="W1079" s="34">
        <v>35256</v>
      </c>
      <c r="X1079" s="34">
        <v>46082</v>
      </c>
      <c r="Y1079" s="114" t="s">
        <v>13736</v>
      </c>
      <c r="Z1079" s="70" t="s">
        <v>4927</v>
      </c>
      <c r="AA1079" s="20" t="s">
        <v>4926</v>
      </c>
      <c r="AB1079" s="109"/>
      <c r="AC1079" s="19"/>
      <c r="AD1079" s="22"/>
      <c r="AE1079" s="19"/>
    </row>
    <row r="1080" spans="2:31" x14ac:dyDescent="0.2">
      <c r="B1080" s="14" t="s">
        <v>15925</v>
      </c>
      <c r="C1080" s="33" t="s">
        <v>15924</v>
      </c>
      <c r="D1080" s="16" t="s">
        <v>15923</v>
      </c>
      <c r="E1080" s="103" t="s">
        <v>26</v>
      </c>
      <c r="F1080" s="18" t="s">
        <v>26</v>
      </c>
      <c r="G1080" s="111" t="s">
        <v>590</v>
      </c>
      <c r="H1080" s="102" t="s">
        <v>4412</v>
      </c>
      <c r="I1080" s="21">
        <v>386</v>
      </c>
      <c r="J1080" s="71">
        <v>110.012</v>
      </c>
      <c r="K1080" s="21">
        <v>473</v>
      </c>
      <c r="L1080" s="21">
        <v>430</v>
      </c>
      <c r="M1080" s="21">
        <v>404</v>
      </c>
      <c r="N1080" s="21"/>
      <c r="O1080" s="21">
        <v>84</v>
      </c>
      <c r="P1080" s="21"/>
      <c r="Q1080" s="21"/>
      <c r="R1080" s="22">
        <v>6</v>
      </c>
      <c r="S1080" s="22">
        <v>8.5250000000000004</v>
      </c>
      <c r="T1080" s="20" t="s">
        <v>5189</v>
      </c>
      <c r="U1080" s="21">
        <v>2</v>
      </c>
      <c r="V1080" s="21">
        <v>26</v>
      </c>
      <c r="W1080" s="34">
        <v>35256</v>
      </c>
      <c r="X1080" s="34">
        <v>46082</v>
      </c>
      <c r="Y1080" s="114" t="s">
        <v>13736</v>
      </c>
      <c r="Z1080" s="70" t="s">
        <v>4927</v>
      </c>
      <c r="AA1080" s="20" t="s">
        <v>4926</v>
      </c>
      <c r="AB1080" s="109"/>
      <c r="AC1080" s="19"/>
      <c r="AD1080" s="22"/>
      <c r="AE1080" s="19"/>
    </row>
    <row r="1081" spans="2:31" x14ac:dyDescent="0.2">
      <c r="B1081" s="14" t="s">
        <v>15922</v>
      </c>
      <c r="C1081" s="33" t="s">
        <v>15921</v>
      </c>
      <c r="D1081" s="16" t="s">
        <v>15920</v>
      </c>
      <c r="E1081" s="103" t="s">
        <v>26</v>
      </c>
      <c r="F1081" s="18" t="s">
        <v>26</v>
      </c>
      <c r="G1081" s="111" t="s">
        <v>590</v>
      </c>
      <c r="H1081" s="102" t="s">
        <v>4412</v>
      </c>
      <c r="I1081" s="21">
        <v>52132</v>
      </c>
      <c r="J1081" s="71">
        <v>110.012</v>
      </c>
      <c r="K1081" s="21">
        <v>63945</v>
      </c>
      <c r="L1081" s="21">
        <v>58125</v>
      </c>
      <c r="M1081" s="21">
        <v>55342</v>
      </c>
      <c r="N1081" s="21"/>
      <c r="O1081" s="21">
        <v>178</v>
      </c>
      <c r="P1081" s="21"/>
      <c r="Q1081" s="21"/>
      <c r="R1081" s="22">
        <v>6</v>
      </c>
      <c r="S1081" s="22">
        <v>7.9349999999999996</v>
      </c>
      <c r="T1081" s="20" t="s">
        <v>5189</v>
      </c>
      <c r="U1081" s="21">
        <v>291</v>
      </c>
      <c r="V1081" s="21">
        <v>3488</v>
      </c>
      <c r="W1081" s="34">
        <v>35256</v>
      </c>
      <c r="X1081" s="34">
        <v>46082</v>
      </c>
      <c r="Y1081" s="114" t="s">
        <v>13736</v>
      </c>
      <c r="Z1081" s="70" t="s">
        <v>4927</v>
      </c>
      <c r="AA1081" s="20" t="s">
        <v>4926</v>
      </c>
      <c r="AB1081" s="109"/>
      <c r="AC1081" s="19"/>
      <c r="AD1081" s="22"/>
      <c r="AE1081" s="19"/>
    </row>
    <row r="1082" spans="2:31" x14ac:dyDescent="0.2">
      <c r="B1082" s="14" t="s">
        <v>15919</v>
      </c>
      <c r="C1082" s="33" t="s">
        <v>15918</v>
      </c>
      <c r="D1082" s="16" t="s">
        <v>15917</v>
      </c>
      <c r="E1082" s="103" t="s">
        <v>26</v>
      </c>
      <c r="F1082" s="18" t="s">
        <v>26</v>
      </c>
      <c r="G1082" s="111" t="s">
        <v>590</v>
      </c>
      <c r="H1082" s="102" t="s">
        <v>4412</v>
      </c>
      <c r="I1082" s="21">
        <v>10838</v>
      </c>
      <c r="J1082" s="71">
        <v>110.012</v>
      </c>
      <c r="K1082" s="21">
        <v>13303</v>
      </c>
      <c r="L1082" s="21">
        <v>12093</v>
      </c>
      <c r="M1082" s="21">
        <v>11325</v>
      </c>
      <c r="N1082" s="21"/>
      <c r="O1082" s="21">
        <v>1249</v>
      </c>
      <c r="P1082" s="21"/>
      <c r="Q1082" s="21"/>
      <c r="R1082" s="22">
        <v>6</v>
      </c>
      <c r="S1082" s="22">
        <v>8.6150000000000002</v>
      </c>
      <c r="T1082" s="20" t="s">
        <v>5189</v>
      </c>
      <c r="U1082" s="21">
        <v>60</v>
      </c>
      <c r="V1082" s="21">
        <v>726</v>
      </c>
      <c r="W1082" s="34">
        <v>35256</v>
      </c>
      <c r="X1082" s="34">
        <v>46082</v>
      </c>
      <c r="Y1082" s="114" t="s">
        <v>13736</v>
      </c>
      <c r="Z1082" s="70" t="s">
        <v>4927</v>
      </c>
      <c r="AA1082" s="20" t="s">
        <v>4926</v>
      </c>
      <c r="AB1082" s="109"/>
      <c r="AC1082" s="19"/>
      <c r="AD1082" s="22"/>
      <c r="AE1082" s="19"/>
    </row>
    <row r="1083" spans="2:31" x14ac:dyDescent="0.2">
      <c r="B1083" s="14" t="s">
        <v>15916</v>
      </c>
      <c r="C1083" s="33" t="s">
        <v>15915</v>
      </c>
      <c r="D1083" s="16" t="s">
        <v>15914</v>
      </c>
      <c r="E1083" s="103" t="s">
        <v>26</v>
      </c>
      <c r="F1083" s="18" t="s">
        <v>26</v>
      </c>
      <c r="G1083" s="111" t="s">
        <v>590</v>
      </c>
      <c r="H1083" s="102" t="s">
        <v>4412</v>
      </c>
      <c r="I1083" s="21">
        <v>26555</v>
      </c>
      <c r="J1083" s="71">
        <v>110.012</v>
      </c>
      <c r="K1083" s="21">
        <v>32528</v>
      </c>
      <c r="L1083" s="21">
        <v>29567</v>
      </c>
      <c r="M1083" s="21">
        <v>27801</v>
      </c>
      <c r="N1083" s="21"/>
      <c r="O1083" s="21">
        <v>-156</v>
      </c>
      <c r="P1083" s="21"/>
      <c r="Q1083" s="21"/>
      <c r="R1083" s="22">
        <v>6</v>
      </c>
      <c r="S1083" s="22">
        <v>8.4499999999999993</v>
      </c>
      <c r="T1083" s="20" t="s">
        <v>5189</v>
      </c>
      <c r="U1083" s="21">
        <v>148</v>
      </c>
      <c r="V1083" s="21">
        <v>1774</v>
      </c>
      <c r="W1083" s="34">
        <v>35191</v>
      </c>
      <c r="X1083" s="34">
        <v>46082</v>
      </c>
      <c r="Y1083" s="114" t="s">
        <v>13736</v>
      </c>
      <c r="Z1083" s="70" t="s">
        <v>4927</v>
      </c>
      <c r="AA1083" s="20" t="s">
        <v>4926</v>
      </c>
      <c r="AB1083" s="109"/>
      <c r="AC1083" s="19"/>
      <c r="AD1083" s="22"/>
      <c r="AE1083" s="19"/>
    </row>
    <row r="1084" spans="2:31" x14ac:dyDescent="0.2">
      <c r="B1084" s="14" t="s">
        <v>15913</v>
      </c>
      <c r="C1084" s="33" t="s">
        <v>15912</v>
      </c>
      <c r="D1084" s="16" t="s">
        <v>15911</v>
      </c>
      <c r="E1084" s="103" t="s">
        <v>26</v>
      </c>
      <c r="F1084" s="18" t="s">
        <v>26</v>
      </c>
      <c r="G1084" s="111" t="s">
        <v>590</v>
      </c>
      <c r="H1084" s="102" t="s">
        <v>4412</v>
      </c>
      <c r="I1084" s="21">
        <v>52008</v>
      </c>
      <c r="J1084" s="71">
        <v>110.012</v>
      </c>
      <c r="K1084" s="21">
        <v>63705</v>
      </c>
      <c r="L1084" s="21">
        <v>57907</v>
      </c>
      <c r="M1084" s="21">
        <v>54686</v>
      </c>
      <c r="N1084" s="21"/>
      <c r="O1084" s="21">
        <v>-1418</v>
      </c>
      <c r="P1084" s="21"/>
      <c r="Q1084" s="21"/>
      <c r="R1084" s="22">
        <v>6</v>
      </c>
      <c r="S1084" s="22">
        <v>8.2710000000000008</v>
      </c>
      <c r="T1084" s="20" t="s">
        <v>5189</v>
      </c>
      <c r="U1084" s="21">
        <v>290</v>
      </c>
      <c r="V1084" s="21">
        <v>3474</v>
      </c>
      <c r="W1084" s="34">
        <v>35191</v>
      </c>
      <c r="X1084" s="34">
        <v>46082</v>
      </c>
      <c r="Y1084" s="114" t="s">
        <v>13736</v>
      </c>
      <c r="Z1084" s="70" t="s">
        <v>4927</v>
      </c>
      <c r="AA1084" s="20" t="s">
        <v>4926</v>
      </c>
      <c r="AB1084" s="109"/>
      <c r="AC1084" s="19"/>
      <c r="AD1084" s="22"/>
      <c r="AE1084" s="19"/>
    </row>
    <row r="1085" spans="2:31" x14ac:dyDescent="0.2">
      <c r="B1085" s="14" t="s">
        <v>15910</v>
      </c>
      <c r="C1085" s="33" t="s">
        <v>15909</v>
      </c>
      <c r="D1085" s="16" t="s">
        <v>15908</v>
      </c>
      <c r="E1085" s="103" t="s">
        <v>26</v>
      </c>
      <c r="F1085" s="18" t="s">
        <v>26</v>
      </c>
      <c r="G1085" s="111" t="s">
        <v>590</v>
      </c>
      <c r="H1085" s="102" t="s">
        <v>4412</v>
      </c>
      <c r="I1085" s="21">
        <v>31642</v>
      </c>
      <c r="J1085" s="71">
        <v>110.012</v>
      </c>
      <c r="K1085" s="21">
        <v>38758</v>
      </c>
      <c r="L1085" s="21">
        <v>35231</v>
      </c>
      <c r="M1085" s="21">
        <v>33462</v>
      </c>
      <c r="N1085" s="21"/>
      <c r="O1085" s="21">
        <v>-687</v>
      </c>
      <c r="P1085" s="21"/>
      <c r="Q1085" s="21"/>
      <c r="R1085" s="22">
        <v>6</v>
      </c>
      <c r="S1085" s="22">
        <v>8.0329999999999995</v>
      </c>
      <c r="T1085" s="20" t="s">
        <v>5189</v>
      </c>
      <c r="U1085" s="21">
        <v>176</v>
      </c>
      <c r="V1085" s="21">
        <v>2114</v>
      </c>
      <c r="W1085" s="34">
        <v>35191</v>
      </c>
      <c r="X1085" s="34">
        <v>46082</v>
      </c>
      <c r="Y1085" s="114" t="s">
        <v>13736</v>
      </c>
      <c r="Z1085" s="70" t="s">
        <v>4927</v>
      </c>
      <c r="AA1085" s="20" t="s">
        <v>4926</v>
      </c>
      <c r="AB1085" s="109"/>
      <c r="AC1085" s="19"/>
      <c r="AD1085" s="22"/>
      <c r="AE1085" s="19"/>
    </row>
    <row r="1086" spans="2:31" x14ac:dyDescent="0.2">
      <c r="B1086" s="14" t="s">
        <v>15907</v>
      </c>
      <c r="C1086" s="33" t="s">
        <v>15906</v>
      </c>
      <c r="D1086" s="16" t="s">
        <v>15905</v>
      </c>
      <c r="E1086" s="103" t="s">
        <v>26</v>
      </c>
      <c r="F1086" s="18" t="s">
        <v>26</v>
      </c>
      <c r="G1086" s="111" t="s">
        <v>590</v>
      </c>
      <c r="H1086" s="102" t="s">
        <v>4412</v>
      </c>
      <c r="I1086" s="21">
        <v>15283</v>
      </c>
      <c r="J1086" s="71">
        <v>110.012</v>
      </c>
      <c r="K1086" s="21">
        <v>18721</v>
      </c>
      <c r="L1086" s="21">
        <v>17017</v>
      </c>
      <c r="M1086" s="21">
        <v>15833</v>
      </c>
      <c r="N1086" s="21"/>
      <c r="O1086" s="21">
        <v>-753</v>
      </c>
      <c r="P1086" s="21"/>
      <c r="Q1086" s="21"/>
      <c r="R1086" s="22">
        <v>6</v>
      </c>
      <c r="S1086" s="22">
        <v>8.8729999999999993</v>
      </c>
      <c r="T1086" s="20" t="s">
        <v>5189</v>
      </c>
      <c r="U1086" s="21">
        <v>85</v>
      </c>
      <c r="V1086" s="21">
        <v>1021</v>
      </c>
      <c r="W1086" s="34">
        <v>35191</v>
      </c>
      <c r="X1086" s="34">
        <v>46082</v>
      </c>
      <c r="Y1086" s="114" t="s">
        <v>13736</v>
      </c>
      <c r="Z1086" s="70" t="s">
        <v>4927</v>
      </c>
      <c r="AA1086" s="20" t="s">
        <v>4926</v>
      </c>
      <c r="AB1086" s="109"/>
      <c r="AC1086" s="19"/>
      <c r="AD1086" s="22"/>
      <c r="AE1086" s="19"/>
    </row>
    <row r="1087" spans="2:31" x14ac:dyDescent="0.2">
      <c r="B1087" s="14" t="s">
        <v>15904</v>
      </c>
      <c r="C1087" s="33" t="s">
        <v>15903</v>
      </c>
      <c r="D1087" s="16" t="s">
        <v>15902</v>
      </c>
      <c r="E1087" s="103" t="s">
        <v>26</v>
      </c>
      <c r="F1087" s="18" t="s">
        <v>26</v>
      </c>
      <c r="G1087" s="111" t="s">
        <v>590</v>
      </c>
      <c r="H1087" s="102" t="s">
        <v>4412</v>
      </c>
      <c r="I1087" s="21">
        <v>31493</v>
      </c>
      <c r="J1087" s="71">
        <v>110.012</v>
      </c>
      <c r="K1087" s="21">
        <v>38577</v>
      </c>
      <c r="L1087" s="21">
        <v>35066</v>
      </c>
      <c r="M1087" s="21">
        <v>32971</v>
      </c>
      <c r="N1087" s="21"/>
      <c r="O1087" s="21">
        <v>1126</v>
      </c>
      <c r="P1087" s="21"/>
      <c r="Q1087" s="21"/>
      <c r="R1087" s="22">
        <v>6</v>
      </c>
      <c r="S1087" s="22">
        <v>8.452</v>
      </c>
      <c r="T1087" s="20" t="s">
        <v>5189</v>
      </c>
      <c r="U1087" s="21">
        <v>175</v>
      </c>
      <c r="V1087" s="21">
        <v>2104</v>
      </c>
      <c r="W1087" s="34">
        <v>35191</v>
      </c>
      <c r="X1087" s="34">
        <v>46082</v>
      </c>
      <c r="Y1087" s="114" t="s">
        <v>13736</v>
      </c>
      <c r="Z1087" s="70" t="s">
        <v>4927</v>
      </c>
      <c r="AA1087" s="20" t="s">
        <v>4926</v>
      </c>
      <c r="AB1087" s="109"/>
      <c r="AC1087" s="19"/>
      <c r="AD1087" s="22"/>
      <c r="AE1087" s="19"/>
    </row>
    <row r="1088" spans="2:31" x14ac:dyDescent="0.2">
      <c r="B1088" s="14" t="s">
        <v>15901</v>
      </c>
      <c r="C1088" s="33" t="s">
        <v>15900</v>
      </c>
      <c r="D1088" s="16" t="s">
        <v>15899</v>
      </c>
      <c r="E1088" s="103" t="s">
        <v>26</v>
      </c>
      <c r="F1088" s="18" t="s">
        <v>26</v>
      </c>
      <c r="G1088" s="111" t="s">
        <v>590</v>
      </c>
      <c r="H1088" s="102" t="s">
        <v>4412</v>
      </c>
      <c r="I1088" s="21">
        <v>166886</v>
      </c>
      <c r="J1088" s="71">
        <v>116.66</v>
      </c>
      <c r="K1088" s="21">
        <v>198800</v>
      </c>
      <c r="L1088" s="21">
        <v>170409</v>
      </c>
      <c r="M1088" s="21">
        <v>169278</v>
      </c>
      <c r="N1088" s="21"/>
      <c r="O1088" s="21">
        <v>2816</v>
      </c>
      <c r="P1088" s="21"/>
      <c r="Q1088" s="21"/>
      <c r="R1088" s="22">
        <v>6.5</v>
      </c>
      <c r="S1088" s="22">
        <v>6.7480000000000002</v>
      </c>
      <c r="T1088" s="20" t="s">
        <v>5189</v>
      </c>
      <c r="U1088" s="21">
        <v>923</v>
      </c>
      <c r="V1088" s="21">
        <v>11077</v>
      </c>
      <c r="W1088" s="34">
        <v>35041</v>
      </c>
      <c r="X1088" s="34">
        <v>46082</v>
      </c>
      <c r="Y1088" s="114" t="s">
        <v>13736</v>
      </c>
      <c r="Z1088" s="70" t="s">
        <v>4927</v>
      </c>
      <c r="AA1088" s="20" t="s">
        <v>4926</v>
      </c>
      <c r="AB1088" s="109"/>
      <c r="AC1088" s="19"/>
      <c r="AD1088" s="22"/>
      <c r="AE1088" s="19"/>
    </row>
    <row r="1089" spans="2:31" x14ac:dyDescent="0.2">
      <c r="B1089" s="14" t="s">
        <v>15898</v>
      </c>
      <c r="C1089" s="33" t="s">
        <v>15897</v>
      </c>
      <c r="D1089" s="16" t="s">
        <v>15896</v>
      </c>
      <c r="E1089" s="103" t="s">
        <v>26</v>
      </c>
      <c r="F1089" s="18" t="s">
        <v>26</v>
      </c>
      <c r="G1089" s="111" t="s">
        <v>590</v>
      </c>
      <c r="H1089" s="102" t="s">
        <v>4412</v>
      </c>
      <c r="I1089" s="21">
        <v>13161</v>
      </c>
      <c r="J1089" s="71">
        <v>110.012</v>
      </c>
      <c r="K1089" s="21">
        <v>15368</v>
      </c>
      <c r="L1089" s="21">
        <v>13969</v>
      </c>
      <c r="M1089" s="21">
        <v>13552</v>
      </c>
      <c r="N1089" s="21"/>
      <c r="O1089" s="21">
        <v>1326</v>
      </c>
      <c r="P1089" s="21"/>
      <c r="Q1089" s="21"/>
      <c r="R1089" s="22">
        <v>6</v>
      </c>
      <c r="S1089" s="22">
        <v>7.1769999999999996</v>
      </c>
      <c r="T1089" s="20" t="s">
        <v>5189</v>
      </c>
      <c r="U1089" s="21">
        <v>70</v>
      </c>
      <c r="V1089" s="21">
        <v>838</v>
      </c>
      <c r="W1089" s="34">
        <v>35131</v>
      </c>
      <c r="X1089" s="34">
        <v>46082</v>
      </c>
      <c r="Y1089" s="114" t="s">
        <v>13736</v>
      </c>
      <c r="Z1089" s="70" t="s">
        <v>4927</v>
      </c>
      <c r="AA1089" s="20" t="s">
        <v>4926</v>
      </c>
      <c r="AB1089" s="109"/>
      <c r="AC1089" s="19"/>
      <c r="AD1089" s="22"/>
      <c r="AE1089" s="19"/>
    </row>
    <row r="1090" spans="2:31" x14ac:dyDescent="0.2">
      <c r="B1090" s="14" t="s">
        <v>15895</v>
      </c>
      <c r="C1090" s="33" t="s">
        <v>15894</v>
      </c>
      <c r="D1090" s="16" t="s">
        <v>15893</v>
      </c>
      <c r="E1090" s="103" t="s">
        <v>26</v>
      </c>
      <c r="F1090" s="18" t="s">
        <v>26</v>
      </c>
      <c r="G1090" s="111" t="s">
        <v>590</v>
      </c>
      <c r="H1090" s="102" t="s">
        <v>4412</v>
      </c>
      <c r="I1090" s="21">
        <v>897</v>
      </c>
      <c r="J1090" s="71">
        <v>110.012</v>
      </c>
      <c r="K1090" s="21">
        <v>1099</v>
      </c>
      <c r="L1090" s="21">
        <v>999</v>
      </c>
      <c r="M1090" s="21">
        <v>939</v>
      </c>
      <c r="N1090" s="21"/>
      <c r="O1090" s="21">
        <v>-46</v>
      </c>
      <c r="P1090" s="21"/>
      <c r="Q1090" s="21"/>
      <c r="R1090" s="22">
        <v>6</v>
      </c>
      <c r="S1090" s="22">
        <v>8.4760000000000009</v>
      </c>
      <c r="T1090" s="20" t="s">
        <v>5189</v>
      </c>
      <c r="U1090" s="21">
        <v>5</v>
      </c>
      <c r="V1090" s="21">
        <v>60</v>
      </c>
      <c r="W1090" s="34">
        <v>35191</v>
      </c>
      <c r="X1090" s="34">
        <v>46082</v>
      </c>
      <c r="Y1090" s="114" t="s">
        <v>13736</v>
      </c>
      <c r="Z1090" s="70" t="s">
        <v>4927</v>
      </c>
      <c r="AA1090" s="20" t="s">
        <v>4926</v>
      </c>
      <c r="AB1090" s="109"/>
      <c r="AC1090" s="19"/>
      <c r="AD1090" s="22"/>
      <c r="AE1090" s="19"/>
    </row>
    <row r="1091" spans="2:31" x14ac:dyDescent="0.2">
      <c r="B1091" s="14" t="s">
        <v>15892</v>
      </c>
      <c r="C1091" s="33" t="s">
        <v>15891</v>
      </c>
      <c r="D1091" s="16" t="s">
        <v>15890</v>
      </c>
      <c r="E1091" s="103" t="s">
        <v>26</v>
      </c>
      <c r="F1091" s="18" t="s">
        <v>26</v>
      </c>
      <c r="G1091" s="111" t="s">
        <v>590</v>
      </c>
      <c r="H1091" s="102" t="s">
        <v>4412</v>
      </c>
      <c r="I1091" s="21">
        <v>109947</v>
      </c>
      <c r="J1091" s="71">
        <v>110.012</v>
      </c>
      <c r="K1091" s="21">
        <v>134983</v>
      </c>
      <c r="L1091" s="21">
        <v>122698</v>
      </c>
      <c r="M1091" s="21">
        <v>114944</v>
      </c>
      <c r="N1091" s="21"/>
      <c r="O1091" s="21">
        <v>-1890</v>
      </c>
      <c r="P1091" s="21"/>
      <c r="Q1091" s="21"/>
      <c r="R1091" s="22">
        <v>6</v>
      </c>
      <c r="S1091" s="22">
        <v>8.5990000000000002</v>
      </c>
      <c r="T1091" s="20" t="s">
        <v>5189</v>
      </c>
      <c r="U1091" s="21">
        <v>613</v>
      </c>
      <c r="V1091" s="21">
        <v>7362</v>
      </c>
      <c r="W1091" s="34">
        <v>35255</v>
      </c>
      <c r="X1091" s="34">
        <v>46082</v>
      </c>
      <c r="Y1091" s="114" t="s">
        <v>13736</v>
      </c>
      <c r="Z1091" s="70" t="s">
        <v>4927</v>
      </c>
      <c r="AA1091" s="20" t="s">
        <v>4926</v>
      </c>
      <c r="AB1091" s="109"/>
      <c r="AC1091" s="19"/>
      <c r="AD1091" s="22"/>
      <c r="AE1091" s="19"/>
    </row>
    <row r="1092" spans="2:31" x14ac:dyDescent="0.2">
      <c r="B1092" s="14" t="s">
        <v>15889</v>
      </c>
      <c r="C1092" s="33" t="s">
        <v>15888</v>
      </c>
      <c r="D1092" s="16" t="s">
        <v>15887</v>
      </c>
      <c r="E1092" s="103" t="s">
        <v>26</v>
      </c>
      <c r="F1092" s="18" t="s">
        <v>26</v>
      </c>
      <c r="G1092" s="111" t="s">
        <v>590</v>
      </c>
      <c r="H1092" s="102" t="s">
        <v>4412</v>
      </c>
      <c r="I1092" s="21">
        <v>3051</v>
      </c>
      <c r="J1092" s="71">
        <v>110.012</v>
      </c>
      <c r="K1092" s="21">
        <v>3737</v>
      </c>
      <c r="L1092" s="21">
        <v>3397</v>
      </c>
      <c r="M1092" s="21">
        <v>3201</v>
      </c>
      <c r="N1092" s="21"/>
      <c r="O1092" s="21">
        <v>516</v>
      </c>
      <c r="P1092" s="21"/>
      <c r="Q1092" s="21"/>
      <c r="R1092" s="22">
        <v>6</v>
      </c>
      <c r="S1092" s="22">
        <v>8.36</v>
      </c>
      <c r="T1092" s="20" t="s">
        <v>5189</v>
      </c>
      <c r="U1092" s="21">
        <v>17</v>
      </c>
      <c r="V1092" s="21">
        <v>204</v>
      </c>
      <c r="W1092" s="34">
        <v>35191</v>
      </c>
      <c r="X1092" s="34">
        <v>46082</v>
      </c>
      <c r="Y1092" s="114" t="s">
        <v>13736</v>
      </c>
      <c r="Z1092" s="70" t="s">
        <v>4927</v>
      </c>
      <c r="AA1092" s="20" t="s">
        <v>4926</v>
      </c>
      <c r="AB1092" s="109"/>
      <c r="AC1092" s="19"/>
      <c r="AD1092" s="22"/>
      <c r="AE1092" s="19"/>
    </row>
    <row r="1093" spans="2:31" x14ac:dyDescent="0.2">
      <c r="B1093" s="14" t="s">
        <v>15886</v>
      </c>
      <c r="C1093" s="33" t="s">
        <v>15885</v>
      </c>
      <c r="D1093" s="16" t="s">
        <v>15884</v>
      </c>
      <c r="E1093" s="103" t="s">
        <v>26</v>
      </c>
      <c r="F1093" s="18" t="s">
        <v>26</v>
      </c>
      <c r="G1093" s="111" t="s">
        <v>590</v>
      </c>
      <c r="H1093" s="102" t="s">
        <v>4412</v>
      </c>
      <c r="I1093" s="21">
        <v>332147</v>
      </c>
      <c r="J1093" s="71">
        <v>109.02800000000001</v>
      </c>
      <c r="K1093" s="21">
        <v>403336</v>
      </c>
      <c r="L1093" s="21">
        <v>369939</v>
      </c>
      <c r="M1093" s="21">
        <v>348489</v>
      </c>
      <c r="N1093" s="21"/>
      <c r="O1093" s="21">
        <v>-4019</v>
      </c>
      <c r="P1093" s="21"/>
      <c r="Q1093" s="21"/>
      <c r="R1093" s="22">
        <v>6</v>
      </c>
      <c r="S1093" s="22">
        <v>8.3729999999999993</v>
      </c>
      <c r="T1093" s="20" t="s">
        <v>5189</v>
      </c>
      <c r="U1093" s="21">
        <v>1850</v>
      </c>
      <c r="V1093" s="21">
        <v>22196</v>
      </c>
      <c r="W1093" s="34">
        <v>35191</v>
      </c>
      <c r="X1093" s="34">
        <v>46082</v>
      </c>
      <c r="Y1093" s="114" t="s">
        <v>13736</v>
      </c>
      <c r="Z1093" s="70" t="s">
        <v>4927</v>
      </c>
      <c r="AA1093" s="20" t="s">
        <v>4926</v>
      </c>
      <c r="AB1093" s="109"/>
      <c r="AC1093" s="19"/>
      <c r="AD1093" s="22"/>
      <c r="AE1093" s="19"/>
    </row>
    <row r="1094" spans="2:31" x14ac:dyDescent="0.2">
      <c r="B1094" s="14" t="s">
        <v>15883</v>
      </c>
      <c r="C1094" s="33" t="s">
        <v>15882</v>
      </c>
      <c r="D1094" s="16" t="s">
        <v>15881</v>
      </c>
      <c r="E1094" s="103" t="s">
        <v>26</v>
      </c>
      <c r="F1094" s="18" t="s">
        <v>26</v>
      </c>
      <c r="G1094" s="111" t="s">
        <v>590</v>
      </c>
      <c r="H1094" s="102" t="s">
        <v>4412</v>
      </c>
      <c r="I1094" s="21">
        <v>6528</v>
      </c>
      <c r="J1094" s="71">
        <v>109.45</v>
      </c>
      <c r="K1094" s="21">
        <v>7955</v>
      </c>
      <c r="L1094" s="21">
        <v>7268</v>
      </c>
      <c r="M1094" s="21">
        <v>6847</v>
      </c>
      <c r="N1094" s="21"/>
      <c r="O1094" s="21">
        <v>83</v>
      </c>
      <c r="P1094" s="21"/>
      <c r="Q1094" s="21"/>
      <c r="R1094" s="22">
        <v>6</v>
      </c>
      <c r="S1094" s="22">
        <v>8.3719999999999999</v>
      </c>
      <c r="T1094" s="20" t="s">
        <v>5189</v>
      </c>
      <c r="U1094" s="21">
        <v>36</v>
      </c>
      <c r="V1094" s="21">
        <v>436</v>
      </c>
      <c r="W1094" s="34">
        <v>35191</v>
      </c>
      <c r="X1094" s="34">
        <v>46082</v>
      </c>
      <c r="Y1094" s="114" t="s">
        <v>13736</v>
      </c>
      <c r="Z1094" s="70" t="s">
        <v>4927</v>
      </c>
      <c r="AA1094" s="20" t="s">
        <v>4926</v>
      </c>
      <c r="AB1094" s="109"/>
      <c r="AC1094" s="19"/>
      <c r="AD1094" s="22"/>
      <c r="AE1094" s="19"/>
    </row>
    <row r="1095" spans="2:31" x14ac:dyDescent="0.2">
      <c r="B1095" s="14" t="s">
        <v>15880</v>
      </c>
      <c r="C1095" s="33" t="s">
        <v>15879</v>
      </c>
      <c r="D1095" s="16" t="s">
        <v>15878</v>
      </c>
      <c r="E1095" s="103" t="s">
        <v>26</v>
      </c>
      <c r="F1095" s="18" t="s">
        <v>26</v>
      </c>
      <c r="G1095" s="111" t="s">
        <v>590</v>
      </c>
      <c r="H1095" s="102" t="s">
        <v>4412</v>
      </c>
      <c r="I1095" s="21">
        <v>83915</v>
      </c>
      <c r="J1095" s="71">
        <v>112.684</v>
      </c>
      <c r="K1095" s="21">
        <v>96555</v>
      </c>
      <c r="L1095" s="21">
        <v>85686</v>
      </c>
      <c r="M1095" s="21">
        <v>85118</v>
      </c>
      <c r="N1095" s="21"/>
      <c r="O1095" s="21">
        <v>-568</v>
      </c>
      <c r="P1095" s="21"/>
      <c r="Q1095" s="21"/>
      <c r="R1095" s="22">
        <v>6.5</v>
      </c>
      <c r="S1095" s="22">
        <v>6.7480000000000002</v>
      </c>
      <c r="T1095" s="20" t="s">
        <v>5189</v>
      </c>
      <c r="U1095" s="21">
        <v>464</v>
      </c>
      <c r="V1095" s="21">
        <v>5570</v>
      </c>
      <c r="W1095" s="34">
        <v>35041</v>
      </c>
      <c r="X1095" s="34">
        <v>46082</v>
      </c>
      <c r="Y1095" s="114" t="s">
        <v>13736</v>
      </c>
      <c r="Z1095" s="70" t="s">
        <v>4927</v>
      </c>
      <c r="AA1095" s="20" t="s">
        <v>4926</v>
      </c>
      <c r="AB1095" s="109"/>
      <c r="AC1095" s="19"/>
      <c r="AD1095" s="22"/>
      <c r="AE1095" s="19"/>
    </row>
    <row r="1096" spans="2:31" x14ac:dyDescent="0.2">
      <c r="B1096" s="14" t="s">
        <v>15877</v>
      </c>
      <c r="C1096" s="33" t="s">
        <v>15876</v>
      </c>
      <c r="D1096" s="16" t="s">
        <v>15875</v>
      </c>
      <c r="E1096" s="103" t="s">
        <v>26</v>
      </c>
      <c r="F1096" s="18" t="s">
        <v>26</v>
      </c>
      <c r="G1096" s="111" t="s">
        <v>590</v>
      </c>
      <c r="H1096" s="102" t="s">
        <v>4412</v>
      </c>
      <c r="I1096" s="21">
        <v>10457</v>
      </c>
      <c r="J1096" s="71">
        <v>110.012</v>
      </c>
      <c r="K1096" s="21">
        <v>12809</v>
      </c>
      <c r="L1096" s="21">
        <v>11643</v>
      </c>
      <c r="M1096" s="21">
        <v>11016</v>
      </c>
      <c r="N1096" s="21"/>
      <c r="O1096" s="21">
        <v>193</v>
      </c>
      <c r="P1096" s="21"/>
      <c r="Q1096" s="21"/>
      <c r="R1096" s="22">
        <v>6</v>
      </c>
      <c r="S1096" s="22">
        <v>8.1929999999999996</v>
      </c>
      <c r="T1096" s="20" t="s">
        <v>5189</v>
      </c>
      <c r="U1096" s="21">
        <v>58</v>
      </c>
      <c r="V1096" s="21">
        <v>699</v>
      </c>
      <c r="W1096" s="34">
        <v>35191</v>
      </c>
      <c r="X1096" s="34">
        <v>46082</v>
      </c>
      <c r="Y1096" s="114" t="s">
        <v>13736</v>
      </c>
      <c r="Z1096" s="70" t="s">
        <v>4927</v>
      </c>
      <c r="AA1096" s="20" t="s">
        <v>4926</v>
      </c>
      <c r="AB1096" s="109"/>
      <c r="AC1096" s="19"/>
      <c r="AD1096" s="22"/>
      <c r="AE1096" s="19"/>
    </row>
    <row r="1097" spans="2:31" x14ac:dyDescent="0.2">
      <c r="B1097" s="14" t="s">
        <v>15874</v>
      </c>
      <c r="C1097" s="33" t="s">
        <v>15873</v>
      </c>
      <c r="D1097" s="16" t="s">
        <v>15872</v>
      </c>
      <c r="E1097" s="103" t="s">
        <v>26</v>
      </c>
      <c r="F1097" s="18" t="s">
        <v>26</v>
      </c>
      <c r="G1097" s="111" t="s">
        <v>590</v>
      </c>
      <c r="H1097" s="102" t="s">
        <v>4412</v>
      </c>
      <c r="I1097" s="21">
        <v>144269</v>
      </c>
      <c r="J1097" s="71">
        <v>110.012</v>
      </c>
      <c r="K1097" s="21">
        <v>177087</v>
      </c>
      <c r="L1097" s="21">
        <v>160970</v>
      </c>
      <c r="M1097" s="21">
        <v>152333</v>
      </c>
      <c r="N1097" s="21"/>
      <c r="O1097" s="21">
        <v>-7492</v>
      </c>
      <c r="P1097" s="21"/>
      <c r="Q1097" s="21"/>
      <c r="R1097" s="22">
        <v>6</v>
      </c>
      <c r="S1097" s="22">
        <v>8.1829999999999998</v>
      </c>
      <c r="T1097" s="20" t="s">
        <v>5189</v>
      </c>
      <c r="U1097" s="21">
        <v>805</v>
      </c>
      <c r="V1097" s="21">
        <v>9658</v>
      </c>
      <c r="W1097" s="34">
        <v>35256</v>
      </c>
      <c r="X1097" s="34">
        <v>46082</v>
      </c>
      <c r="Y1097" s="114" t="s">
        <v>13736</v>
      </c>
      <c r="Z1097" s="70" t="s">
        <v>4927</v>
      </c>
      <c r="AA1097" s="20" t="s">
        <v>4926</v>
      </c>
      <c r="AB1097" s="109"/>
      <c r="AC1097" s="19"/>
      <c r="AD1097" s="22"/>
      <c r="AE1097" s="19"/>
    </row>
    <row r="1098" spans="2:31" x14ac:dyDescent="0.2">
      <c r="B1098" s="14" t="s">
        <v>15871</v>
      </c>
      <c r="C1098" s="33" t="s">
        <v>15870</v>
      </c>
      <c r="D1098" s="16" t="s">
        <v>15869</v>
      </c>
      <c r="E1098" s="103" t="s">
        <v>26</v>
      </c>
      <c r="F1098" s="18" t="s">
        <v>26</v>
      </c>
      <c r="G1098" s="111" t="s">
        <v>590</v>
      </c>
      <c r="H1098" s="102" t="s">
        <v>4412</v>
      </c>
      <c r="I1098" s="21">
        <v>2401</v>
      </c>
      <c r="J1098" s="71">
        <v>109.29</v>
      </c>
      <c r="K1098" s="21">
        <v>2929</v>
      </c>
      <c r="L1098" s="21">
        <v>2680</v>
      </c>
      <c r="M1098" s="21">
        <v>2518</v>
      </c>
      <c r="N1098" s="21"/>
      <c r="O1098" s="21">
        <v>-3</v>
      </c>
      <c r="P1098" s="21"/>
      <c r="Q1098" s="21"/>
      <c r="R1098" s="22">
        <v>6</v>
      </c>
      <c r="S1098" s="22">
        <v>8.4819999999999993</v>
      </c>
      <c r="T1098" s="20" t="s">
        <v>5189</v>
      </c>
      <c r="U1098" s="21">
        <v>13</v>
      </c>
      <c r="V1098" s="21">
        <v>161</v>
      </c>
      <c r="W1098" s="34">
        <v>35256</v>
      </c>
      <c r="X1098" s="34">
        <v>46082</v>
      </c>
      <c r="Y1098" s="114" t="s">
        <v>13736</v>
      </c>
      <c r="Z1098" s="70" t="s">
        <v>4927</v>
      </c>
      <c r="AA1098" s="20" t="s">
        <v>4926</v>
      </c>
      <c r="AB1098" s="109"/>
      <c r="AC1098" s="19"/>
      <c r="AD1098" s="22"/>
      <c r="AE1098" s="19"/>
    </row>
    <row r="1099" spans="2:31" x14ac:dyDescent="0.2">
      <c r="B1099" s="14" t="s">
        <v>15868</v>
      </c>
      <c r="C1099" s="33" t="s">
        <v>15867</v>
      </c>
      <c r="D1099" s="16" t="s">
        <v>15866</v>
      </c>
      <c r="E1099" s="103" t="s">
        <v>26</v>
      </c>
      <c r="F1099" s="18" t="s">
        <v>26</v>
      </c>
      <c r="G1099" s="111" t="s">
        <v>590</v>
      </c>
      <c r="H1099" s="102" t="s">
        <v>4412</v>
      </c>
      <c r="I1099" s="21">
        <v>2441</v>
      </c>
      <c r="J1099" s="71">
        <v>110.012</v>
      </c>
      <c r="K1099" s="21">
        <v>2996</v>
      </c>
      <c r="L1099" s="21">
        <v>2724</v>
      </c>
      <c r="M1099" s="21">
        <v>2571</v>
      </c>
      <c r="N1099" s="21"/>
      <c r="O1099" s="21">
        <v>24</v>
      </c>
      <c r="P1099" s="21"/>
      <c r="Q1099" s="21"/>
      <c r="R1099" s="22">
        <v>6</v>
      </c>
      <c r="S1099" s="22">
        <v>8.2799999999999994</v>
      </c>
      <c r="T1099" s="20" t="s">
        <v>5189</v>
      </c>
      <c r="U1099" s="21">
        <v>14</v>
      </c>
      <c r="V1099" s="21">
        <v>164</v>
      </c>
      <c r="W1099" s="34">
        <v>35256</v>
      </c>
      <c r="X1099" s="34">
        <v>46082</v>
      </c>
      <c r="Y1099" s="114" t="s">
        <v>13736</v>
      </c>
      <c r="Z1099" s="70" t="s">
        <v>4927</v>
      </c>
      <c r="AA1099" s="20" t="s">
        <v>4926</v>
      </c>
      <c r="AB1099" s="109"/>
      <c r="AC1099" s="19"/>
      <c r="AD1099" s="22"/>
      <c r="AE1099" s="19"/>
    </row>
    <row r="1100" spans="2:31" x14ac:dyDescent="0.2">
      <c r="B1100" s="14" t="s">
        <v>15865</v>
      </c>
      <c r="C1100" s="33" t="s">
        <v>15864</v>
      </c>
      <c r="D1100" s="16" t="s">
        <v>15863</v>
      </c>
      <c r="E1100" s="103" t="s">
        <v>26</v>
      </c>
      <c r="F1100" s="18" t="s">
        <v>26</v>
      </c>
      <c r="G1100" s="111" t="s">
        <v>590</v>
      </c>
      <c r="H1100" s="102" t="s">
        <v>4412</v>
      </c>
      <c r="I1100" s="21">
        <v>151422</v>
      </c>
      <c r="J1100" s="71">
        <v>109.35599999999999</v>
      </c>
      <c r="K1100" s="21">
        <v>184972</v>
      </c>
      <c r="L1100" s="21">
        <v>169147</v>
      </c>
      <c r="M1100" s="21">
        <v>159260</v>
      </c>
      <c r="N1100" s="21"/>
      <c r="O1100" s="21">
        <v>18</v>
      </c>
      <c r="P1100" s="21"/>
      <c r="Q1100" s="21"/>
      <c r="R1100" s="22">
        <v>6</v>
      </c>
      <c r="S1100" s="22">
        <v>8.3889999999999993</v>
      </c>
      <c r="T1100" s="20" t="s">
        <v>5189</v>
      </c>
      <c r="U1100" s="21">
        <v>846</v>
      </c>
      <c r="V1100" s="21">
        <v>10149</v>
      </c>
      <c r="W1100" s="34">
        <v>35255</v>
      </c>
      <c r="X1100" s="34">
        <v>46113</v>
      </c>
      <c r="Y1100" s="114" t="s">
        <v>13736</v>
      </c>
      <c r="Z1100" s="70" t="s">
        <v>4927</v>
      </c>
      <c r="AA1100" s="20" t="s">
        <v>4926</v>
      </c>
      <c r="AB1100" s="109"/>
      <c r="AC1100" s="19"/>
      <c r="AD1100" s="22"/>
      <c r="AE1100" s="19"/>
    </row>
    <row r="1101" spans="2:31" x14ac:dyDescent="0.2">
      <c r="B1101" s="14" t="s">
        <v>15862</v>
      </c>
      <c r="C1101" s="33" t="s">
        <v>15861</v>
      </c>
      <c r="D1101" s="16" t="s">
        <v>15860</v>
      </c>
      <c r="E1101" s="103" t="s">
        <v>26</v>
      </c>
      <c r="F1101" s="18" t="s">
        <v>26</v>
      </c>
      <c r="G1101" s="111" t="s">
        <v>590</v>
      </c>
      <c r="H1101" s="102" t="s">
        <v>4412</v>
      </c>
      <c r="I1101" s="21">
        <v>145458</v>
      </c>
      <c r="J1101" s="71">
        <v>110.075</v>
      </c>
      <c r="K1101" s="21">
        <v>178275</v>
      </c>
      <c r="L1101" s="21">
        <v>161958</v>
      </c>
      <c r="M1101" s="21">
        <v>153281</v>
      </c>
      <c r="N1101" s="21"/>
      <c r="O1101" s="21">
        <v>686</v>
      </c>
      <c r="P1101" s="21"/>
      <c r="Q1101" s="21"/>
      <c r="R1101" s="22">
        <v>6</v>
      </c>
      <c r="S1101" s="22">
        <v>8.1739999999999995</v>
      </c>
      <c r="T1101" s="20" t="s">
        <v>5189</v>
      </c>
      <c r="U1101" s="21">
        <v>810</v>
      </c>
      <c r="V1101" s="21">
        <v>9717</v>
      </c>
      <c r="W1101" s="34">
        <v>35191</v>
      </c>
      <c r="X1101" s="34">
        <v>46113</v>
      </c>
      <c r="Y1101" s="114" t="s">
        <v>13736</v>
      </c>
      <c r="Z1101" s="70" t="s">
        <v>4927</v>
      </c>
      <c r="AA1101" s="20" t="s">
        <v>4926</v>
      </c>
      <c r="AB1101" s="109"/>
      <c r="AC1101" s="19"/>
      <c r="AD1101" s="22"/>
      <c r="AE1101" s="19"/>
    </row>
    <row r="1102" spans="2:31" x14ac:dyDescent="0.2">
      <c r="B1102" s="14" t="s">
        <v>15859</v>
      </c>
      <c r="C1102" s="33" t="s">
        <v>15858</v>
      </c>
      <c r="D1102" s="16" t="s">
        <v>15857</v>
      </c>
      <c r="E1102" s="103" t="s">
        <v>26</v>
      </c>
      <c r="F1102" s="18" t="s">
        <v>26</v>
      </c>
      <c r="G1102" s="111" t="s">
        <v>590</v>
      </c>
      <c r="H1102" s="102" t="s">
        <v>4412</v>
      </c>
      <c r="I1102" s="21">
        <v>9379</v>
      </c>
      <c r="J1102" s="71">
        <v>110.012</v>
      </c>
      <c r="K1102" s="21">
        <v>11513</v>
      </c>
      <c r="L1102" s="21">
        <v>10465</v>
      </c>
      <c r="M1102" s="21">
        <v>9813</v>
      </c>
      <c r="N1102" s="21"/>
      <c r="O1102" s="21">
        <v>1123</v>
      </c>
      <c r="P1102" s="21"/>
      <c r="Q1102" s="21"/>
      <c r="R1102" s="22">
        <v>6</v>
      </c>
      <c r="S1102" s="22">
        <v>8.5519999999999996</v>
      </c>
      <c r="T1102" s="20" t="s">
        <v>5189</v>
      </c>
      <c r="U1102" s="21">
        <v>52</v>
      </c>
      <c r="V1102" s="21">
        <v>628</v>
      </c>
      <c r="W1102" s="34">
        <v>35256</v>
      </c>
      <c r="X1102" s="34">
        <v>46113</v>
      </c>
      <c r="Y1102" s="114" t="s">
        <v>13736</v>
      </c>
      <c r="Z1102" s="70" t="s">
        <v>4927</v>
      </c>
      <c r="AA1102" s="20" t="s">
        <v>4926</v>
      </c>
      <c r="AB1102" s="109"/>
      <c r="AC1102" s="19"/>
      <c r="AD1102" s="22"/>
      <c r="AE1102" s="19"/>
    </row>
    <row r="1103" spans="2:31" x14ac:dyDescent="0.2">
      <c r="B1103" s="14" t="s">
        <v>15856</v>
      </c>
      <c r="C1103" s="33" t="s">
        <v>15855</v>
      </c>
      <c r="D1103" s="16" t="s">
        <v>15854</v>
      </c>
      <c r="E1103" s="103" t="s">
        <v>26</v>
      </c>
      <c r="F1103" s="18" t="s">
        <v>26</v>
      </c>
      <c r="G1103" s="111" t="s">
        <v>590</v>
      </c>
      <c r="H1103" s="102" t="s">
        <v>4412</v>
      </c>
      <c r="I1103" s="21">
        <v>7856</v>
      </c>
      <c r="J1103" s="71">
        <v>110.012</v>
      </c>
      <c r="K1103" s="21">
        <v>9643</v>
      </c>
      <c r="L1103" s="21">
        <v>8765</v>
      </c>
      <c r="M1103" s="21">
        <v>8217</v>
      </c>
      <c r="N1103" s="21"/>
      <c r="O1103" s="21">
        <v>668</v>
      </c>
      <c r="P1103" s="21"/>
      <c r="Q1103" s="21"/>
      <c r="R1103" s="22">
        <v>6</v>
      </c>
      <c r="S1103" s="22">
        <v>8.5609999999999999</v>
      </c>
      <c r="T1103" s="20" t="s">
        <v>5189</v>
      </c>
      <c r="U1103" s="21">
        <v>44</v>
      </c>
      <c r="V1103" s="21">
        <v>527</v>
      </c>
      <c r="W1103" s="34">
        <v>35256</v>
      </c>
      <c r="X1103" s="34">
        <v>46113</v>
      </c>
      <c r="Y1103" s="114" t="s">
        <v>13736</v>
      </c>
      <c r="Z1103" s="70" t="s">
        <v>4927</v>
      </c>
      <c r="AA1103" s="20" t="s">
        <v>4926</v>
      </c>
      <c r="AB1103" s="109"/>
      <c r="AC1103" s="19"/>
      <c r="AD1103" s="22"/>
      <c r="AE1103" s="19"/>
    </row>
    <row r="1104" spans="2:31" x14ac:dyDescent="0.2">
      <c r="B1104" s="14" t="s">
        <v>15853</v>
      </c>
      <c r="C1104" s="33" t="s">
        <v>15852</v>
      </c>
      <c r="D1104" s="16" t="s">
        <v>15851</v>
      </c>
      <c r="E1104" s="103" t="s">
        <v>26</v>
      </c>
      <c r="F1104" s="18" t="s">
        <v>26</v>
      </c>
      <c r="G1104" s="111" t="s">
        <v>590</v>
      </c>
      <c r="H1104" s="102" t="s">
        <v>4412</v>
      </c>
      <c r="I1104" s="21">
        <v>63774</v>
      </c>
      <c r="J1104" s="71">
        <v>110.075</v>
      </c>
      <c r="K1104" s="21">
        <v>78585</v>
      </c>
      <c r="L1104" s="21">
        <v>71393</v>
      </c>
      <c r="M1104" s="21">
        <v>66839</v>
      </c>
      <c r="N1104" s="21"/>
      <c r="O1104" s="21">
        <v>269</v>
      </c>
      <c r="P1104" s="21"/>
      <c r="Q1104" s="21"/>
      <c r="R1104" s="22">
        <v>6</v>
      </c>
      <c r="S1104" s="22">
        <v>8.6210000000000004</v>
      </c>
      <c r="T1104" s="20" t="s">
        <v>5189</v>
      </c>
      <c r="U1104" s="21">
        <v>357</v>
      </c>
      <c r="V1104" s="21">
        <v>4284</v>
      </c>
      <c r="W1104" s="34">
        <v>35255</v>
      </c>
      <c r="X1104" s="34">
        <v>46113</v>
      </c>
      <c r="Y1104" s="114" t="s">
        <v>13736</v>
      </c>
      <c r="Z1104" s="70" t="s">
        <v>4927</v>
      </c>
      <c r="AA1104" s="20" t="s">
        <v>4926</v>
      </c>
      <c r="AB1104" s="109"/>
      <c r="AC1104" s="19"/>
      <c r="AD1104" s="22"/>
      <c r="AE1104" s="19"/>
    </row>
    <row r="1105" spans="2:31" x14ac:dyDescent="0.2">
      <c r="B1105" s="14" t="s">
        <v>15850</v>
      </c>
      <c r="C1105" s="33" t="s">
        <v>15849</v>
      </c>
      <c r="D1105" s="16" t="s">
        <v>15848</v>
      </c>
      <c r="E1105" s="103" t="s">
        <v>26</v>
      </c>
      <c r="F1105" s="18" t="s">
        <v>26</v>
      </c>
      <c r="G1105" s="111" t="s">
        <v>590</v>
      </c>
      <c r="H1105" s="102" t="s">
        <v>4412</v>
      </c>
      <c r="I1105" s="21">
        <v>18424</v>
      </c>
      <c r="J1105" s="71">
        <v>109.262</v>
      </c>
      <c r="K1105" s="21">
        <v>22414</v>
      </c>
      <c r="L1105" s="21">
        <v>20514</v>
      </c>
      <c r="M1105" s="21">
        <v>19426</v>
      </c>
      <c r="N1105" s="21"/>
      <c r="O1105" s="21">
        <v>22</v>
      </c>
      <c r="P1105" s="21"/>
      <c r="Q1105" s="21"/>
      <c r="R1105" s="22">
        <v>6</v>
      </c>
      <c r="S1105" s="22">
        <v>8.1479999999999997</v>
      </c>
      <c r="T1105" s="20" t="s">
        <v>5189</v>
      </c>
      <c r="U1105" s="21">
        <v>103</v>
      </c>
      <c r="V1105" s="21">
        <v>1231</v>
      </c>
      <c r="W1105" s="34">
        <v>35191</v>
      </c>
      <c r="X1105" s="34">
        <v>46143</v>
      </c>
      <c r="Y1105" s="114" t="s">
        <v>13736</v>
      </c>
      <c r="Z1105" s="70" t="s">
        <v>4927</v>
      </c>
      <c r="AA1105" s="20" t="s">
        <v>4926</v>
      </c>
      <c r="AB1105" s="109"/>
      <c r="AC1105" s="19"/>
      <c r="AD1105" s="22"/>
      <c r="AE1105" s="19"/>
    </row>
    <row r="1106" spans="2:31" x14ac:dyDescent="0.2">
      <c r="B1106" s="14" t="s">
        <v>15847</v>
      </c>
      <c r="C1106" s="33" t="s">
        <v>15846</v>
      </c>
      <c r="D1106" s="16" t="s">
        <v>15845</v>
      </c>
      <c r="E1106" s="103" t="s">
        <v>26</v>
      </c>
      <c r="F1106" s="18" t="s">
        <v>26</v>
      </c>
      <c r="G1106" s="111" t="s">
        <v>590</v>
      </c>
      <c r="H1106" s="102" t="s">
        <v>4412</v>
      </c>
      <c r="I1106" s="21">
        <v>36461</v>
      </c>
      <c r="J1106" s="71">
        <v>110.012</v>
      </c>
      <c r="K1106" s="21">
        <v>44800</v>
      </c>
      <c r="L1106" s="21">
        <v>40723</v>
      </c>
      <c r="M1106" s="21">
        <v>38234</v>
      </c>
      <c r="N1106" s="21"/>
      <c r="O1106" s="21">
        <v>2614</v>
      </c>
      <c r="P1106" s="21"/>
      <c r="Q1106" s="21"/>
      <c r="R1106" s="22">
        <v>6</v>
      </c>
      <c r="S1106" s="22">
        <v>8.5039999999999996</v>
      </c>
      <c r="T1106" s="20" t="s">
        <v>5189</v>
      </c>
      <c r="U1106" s="21">
        <v>204</v>
      </c>
      <c r="V1106" s="21">
        <v>2443</v>
      </c>
      <c r="W1106" s="34">
        <v>35256</v>
      </c>
      <c r="X1106" s="34">
        <v>46113</v>
      </c>
      <c r="Y1106" s="114" t="s">
        <v>13736</v>
      </c>
      <c r="Z1106" s="70" t="s">
        <v>4927</v>
      </c>
      <c r="AA1106" s="20" t="s">
        <v>4926</v>
      </c>
      <c r="AB1106" s="109"/>
      <c r="AC1106" s="19"/>
      <c r="AD1106" s="22"/>
      <c r="AE1106" s="19"/>
    </row>
    <row r="1107" spans="2:31" x14ac:dyDescent="0.2">
      <c r="B1107" s="14" t="s">
        <v>15844</v>
      </c>
      <c r="C1107" s="33" t="s">
        <v>15843</v>
      </c>
      <c r="D1107" s="16" t="s">
        <v>15842</v>
      </c>
      <c r="E1107" s="103" t="s">
        <v>26</v>
      </c>
      <c r="F1107" s="18" t="s">
        <v>26</v>
      </c>
      <c r="G1107" s="111" t="s">
        <v>590</v>
      </c>
      <c r="H1107" s="102" t="s">
        <v>4412</v>
      </c>
      <c r="I1107" s="21">
        <v>22789</v>
      </c>
      <c r="J1107" s="71">
        <v>110.012</v>
      </c>
      <c r="K1107" s="21">
        <v>27914</v>
      </c>
      <c r="L1107" s="21">
        <v>25374</v>
      </c>
      <c r="M1107" s="21">
        <v>24071</v>
      </c>
      <c r="N1107" s="21"/>
      <c r="O1107" s="21">
        <v>105</v>
      </c>
      <c r="P1107" s="21"/>
      <c r="Q1107" s="21"/>
      <c r="R1107" s="22">
        <v>6</v>
      </c>
      <c r="S1107" s="22">
        <v>8.0809999999999995</v>
      </c>
      <c r="T1107" s="20" t="s">
        <v>5189</v>
      </c>
      <c r="U1107" s="21">
        <v>127</v>
      </c>
      <c r="V1107" s="21">
        <v>1522</v>
      </c>
      <c r="W1107" s="34">
        <v>35191</v>
      </c>
      <c r="X1107" s="34">
        <v>46113</v>
      </c>
      <c r="Y1107" s="114" t="s">
        <v>13736</v>
      </c>
      <c r="Z1107" s="70" t="s">
        <v>4927</v>
      </c>
      <c r="AA1107" s="20" t="s">
        <v>4926</v>
      </c>
      <c r="AB1107" s="109"/>
      <c r="AC1107" s="19"/>
      <c r="AD1107" s="22"/>
      <c r="AE1107" s="19"/>
    </row>
    <row r="1108" spans="2:31" x14ac:dyDescent="0.2">
      <c r="B1108" s="14" t="s">
        <v>15841</v>
      </c>
      <c r="C1108" s="33" t="s">
        <v>15840</v>
      </c>
      <c r="D1108" s="16" t="s">
        <v>15839</v>
      </c>
      <c r="E1108" s="103" t="s">
        <v>26</v>
      </c>
      <c r="F1108" s="18" t="s">
        <v>26</v>
      </c>
      <c r="G1108" s="111" t="s">
        <v>590</v>
      </c>
      <c r="H1108" s="102" t="s">
        <v>4412</v>
      </c>
      <c r="I1108" s="21">
        <v>99899</v>
      </c>
      <c r="J1108" s="71">
        <v>109.881</v>
      </c>
      <c r="K1108" s="21">
        <v>122814</v>
      </c>
      <c r="L1108" s="21">
        <v>111770</v>
      </c>
      <c r="M1108" s="21">
        <v>105203</v>
      </c>
      <c r="N1108" s="21"/>
      <c r="O1108" s="21">
        <v>-1270</v>
      </c>
      <c r="P1108" s="21"/>
      <c r="Q1108" s="21"/>
      <c r="R1108" s="22">
        <v>6</v>
      </c>
      <c r="S1108" s="22">
        <v>8.4</v>
      </c>
      <c r="T1108" s="20" t="s">
        <v>5189</v>
      </c>
      <c r="U1108" s="21">
        <v>559</v>
      </c>
      <c r="V1108" s="21">
        <v>6706</v>
      </c>
      <c r="W1108" s="34">
        <v>35256</v>
      </c>
      <c r="X1108" s="34">
        <v>46113</v>
      </c>
      <c r="Y1108" s="114" t="s">
        <v>13736</v>
      </c>
      <c r="Z1108" s="70" t="s">
        <v>4927</v>
      </c>
      <c r="AA1108" s="20" t="s">
        <v>4926</v>
      </c>
      <c r="AB1108" s="109"/>
      <c r="AC1108" s="19"/>
      <c r="AD1108" s="22"/>
      <c r="AE1108" s="19"/>
    </row>
    <row r="1109" spans="2:31" x14ac:dyDescent="0.2">
      <c r="B1109" s="14" t="s">
        <v>15838</v>
      </c>
      <c r="C1109" s="33" t="s">
        <v>15837</v>
      </c>
      <c r="D1109" s="16" t="s">
        <v>15836</v>
      </c>
      <c r="E1109" s="103" t="s">
        <v>26</v>
      </c>
      <c r="F1109" s="18" t="s">
        <v>26</v>
      </c>
      <c r="G1109" s="111" t="s">
        <v>590</v>
      </c>
      <c r="H1109" s="102" t="s">
        <v>4412</v>
      </c>
      <c r="I1109" s="21">
        <v>11739</v>
      </c>
      <c r="J1109" s="71">
        <v>110.012</v>
      </c>
      <c r="K1109" s="21">
        <v>14409</v>
      </c>
      <c r="L1109" s="21">
        <v>13098</v>
      </c>
      <c r="M1109" s="21">
        <v>12293</v>
      </c>
      <c r="N1109" s="21"/>
      <c r="O1109" s="21">
        <v>-211</v>
      </c>
      <c r="P1109" s="21"/>
      <c r="Q1109" s="21"/>
      <c r="R1109" s="22">
        <v>6</v>
      </c>
      <c r="S1109" s="22">
        <v>8.5180000000000007</v>
      </c>
      <c r="T1109" s="20" t="s">
        <v>5189</v>
      </c>
      <c r="U1109" s="21">
        <v>66</v>
      </c>
      <c r="V1109" s="21">
        <v>786</v>
      </c>
      <c r="W1109" s="34">
        <v>35256</v>
      </c>
      <c r="X1109" s="34">
        <v>46113</v>
      </c>
      <c r="Y1109" s="114" t="s">
        <v>13736</v>
      </c>
      <c r="Z1109" s="70" t="s">
        <v>4927</v>
      </c>
      <c r="AA1109" s="20" t="s">
        <v>4926</v>
      </c>
      <c r="AB1109" s="109"/>
      <c r="AC1109" s="19"/>
      <c r="AD1109" s="22"/>
      <c r="AE1109" s="19"/>
    </row>
    <row r="1110" spans="2:31" x14ac:dyDescent="0.2">
      <c r="B1110" s="14" t="s">
        <v>15835</v>
      </c>
      <c r="C1110" s="33" t="s">
        <v>15834</v>
      </c>
      <c r="D1110" s="16" t="s">
        <v>15833</v>
      </c>
      <c r="E1110" s="103" t="s">
        <v>26</v>
      </c>
      <c r="F1110" s="18" t="s">
        <v>26</v>
      </c>
      <c r="G1110" s="111" t="s">
        <v>590</v>
      </c>
      <c r="H1110" s="102" t="s">
        <v>4412</v>
      </c>
      <c r="I1110" s="21">
        <v>70973</v>
      </c>
      <c r="J1110" s="71">
        <v>110.012</v>
      </c>
      <c r="K1110" s="21">
        <v>87087</v>
      </c>
      <c r="L1110" s="21">
        <v>79161</v>
      </c>
      <c r="M1110" s="21">
        <v>74484</v>
      </c>
      <c r="N1110" s="21"/>
      <c r="O1110" s="21">
        <v>1736</v>
      </c>
      <c r="P1110" s="21"/>
      <c r="Q1110" s="21"/>
      <c r="R1110" s="22">
        <v>6</v>
      </c>
      <c r="S1110" s="22">
        <v>8.4139999999999997</v>
      </c>
      <c r="T1110" s="20" t="s">
        <v>5189</v>
      </c>
      <c r="U1110" s="21">
        <v>396</v>
      </c>
      <c r="V1110" s="21">
        <v>4750</v>
      </c>
      <c r="W1110" s="34">
        <v>35256</v>
      </c>
      <c r="X1110" s="34">
        <v>46113</v>
      </c>
      <c r="Y1110" s="114" t="s">
        <v>13736</v>
      </c>
      <c r="Z1110" s="70" t="s">
        <v>4927</v>
      </c>
      <c r="AA1110" s="20" t="s">
        <v>4926</v>
      </c>
      <c r="AB1110" s="109"/>
      <c r="AC1110" s="19"/>
      <c r="AD1110" s="22"/>
      <c r="AE1110" s="19"/>
    </row>
    <row r="1111" spans="2:31" x14ac:dyDescent="0.2">
      <c r="B1111" s="14" t="s">
        <v>15832</v>
      </c>
      <c r="C1111" s="33" t="s">
        <v>15831</v>
      </c>
      <c r="D1111" s="16" t="s">
        <v>15830</v>
      </c>
      <c r="E1111" s="103" t="s">
        <v>26</v>
      </c>
      <c r="F1111" s="18" t="s">
        <v>26</v>
      </c>
      <c r="G1111" s="111" t="s">
        <v>590</v>
      </c>
      <c r="H1111" s="102" t="s">
        <v>4412</v>
      </c>
      <c r="I1111" s="21">
        <v>25862</v>
      </c>
      <c r="J1111" s="71">
        <v>110.012</v>
      </c>
      <c r="K1111" s="21">
        <v>31851</v>
      </c>
      <c r="L1111" s="21">
        <v>28952</v>
      </c>
      <c r="M1111" s="21">
        <v>27250</v>
      </c>
      <c r="N1111" s="21"/>
      <c r="O1111" s="21">
        <v>-1702</v>
      </c>
      <c r="P1111" s="21"/>
      <c r="Q1111" s="21"/>
      <c r="R1111" s="22">
        <v>6</v>
      </c>
      <c r="S1111" s="22">
        <v>8.4049999999999994</v>
      </c>
      <c r="T1111" s="20" t="s">
        <v>5189</v>
      </c>
      <c r="U1111" s="21">
        <v>145</v>
      </c>
      <c r="V1111" s="21">
        <v>1737</v>
      </c>
      <c r="W1111" s="34">
        <v>35255</v>
      </c>
      <c r="X1111" s="34">
        <v>46113</v>
      </c>
      <c r="Y1111" s="114" t="s">
        <v>13736</v>
      </c>
      <c r="Z1111" s="70" t="s">
        <v>4927</v>
      </c>
      <c r="AA1111" s="20" t="s">
        <v>4926</v>
      </c>
      <c r="AB1111" s="109"/>
      <c r="AC1111" s="19"/>
      <c r="AD1111" s="22"/>
      <c r="AE1111" s="19"/>
    </row>
    <row r="1112" spans="2:31" x14ac:dyDescent="0.2">
      <c r="B1112" s="14" t="s">
        <v>15829</v>
      </c>
      <c r="C1112" s="33" t="s">
        <v>15828</v>
      </c>
      <c r="D1112" s="16" t="s">
        <v>15827</v>
      </c>
      <c r="E1112" s="103" t="s">
        <v>26</v>
      </c>
      <c r="F1112" s="18" t="s">
        <v>26</v>
      </c>
      <c r="G1112" s="111" t="s">
        <v>590</v>
      </c>
      <c r="H1112" s="102" t="s">
        <v>4412</v>
      </c>
      <c r="I1112" s="21">
        <v>25363</v>
      </c>
      <c r="J1112" s="71">
        <v>110.012</v>
      </c>
      <c r="K1112" s="21">
        <v>31123</v>
      </c>
      <c r="L1112" s="21">
        <v>28291</v>
      </c>
      <c r="M1112" s="21">
        <v>26498</v>
      </c>
      <c r="N1112" s="21"/>
      <c r="O1112" s="21">
        <v>2449</v>
      </c>
      <c r="P1112" s="21"/>
      <c r="Q1112" s="21"/>
      <c r="R1112" s="22">
        <v>6</v>
      </c>
      <c r="S1112" s="22">
        <v>8.5969999999999995</v>
      </c>
      <c r="T1112" s="20" t="s">
        <v>5189</v>
      </c>
      <c r="U1112" s="21">
        <v>141</v>
      </c>
      <c r="V1112" s="21">
        <v>1697</v>
      </c>
      <c r="W1112" s="34">
        <v>35256</v>
      </c>
      <c r="X1112" s="34">
        <v>46113</v>
      </c>
      <c r="Y1112" s="114" t="s">
        <v>13736</v>
      </c>
      <c r="Z1112" s="70" t="s">
        <v>4927</v>
      </c>
      <c r="AA1112" s="20" t="s">
        <v>4926</v>
      </c>
      <c r="AB1112" s="109"/>
      <c r="AC1112" s="19"/>
      <c r="AD1112" s="22"/>
      <c r="AE1112" s="19"/>
    </row>
    <row r="1113" spans="2:31" x14ac:dyDescent="0.2">
      <c r="B1113" s="14" t="s">
        <v>15826</v>
      </c>
      <c r="C1113" s="33" t="s">
        <v>15825</v>
      </c>
      <c r="D1113" s="16" t="s">
        <v>15824</v>
      </c>
      <c r="E1113" s="103" t="s">
        <v>26</v>
      </c>
      <c r="F1113" s="18" t="s">
        <v>26</v>
      </c>
      <c r="G1113" s="111" t="s">
        <v>590</v>
      </c>
      <c r="H1113" s="102" t="s">
        <v>4412</v>
      </c>
      <c r="I1113" s="21">
        <v>209260</v>
      </c>
      <c r="J1113" s="71">
        <v>110.012</v>
      </c>
      <c r="K1113" s="21">
        <v>257201</v>
      </c>
      <c r="L1113" s="21">
        <v>233793</v>
      </c>
      <c r="M1113" s="21">
        <v>220645</v>
      </c>
      <c r="N1113" s="21"/>
      <c r="O1113" s="21">
        <v>-6806</v>
      </c>
      <c r="P1113" s="21"/>
      <c r="Q1113" s="21"/>
      <c r="R1113" s="22">
        <v>6</v>
      </c>
      <c r="S1113" s="22">
        <v>8.2910000000000004</v>
      </c>
      <c r="T1113" s="20" t="s">
        <v>5189</v>
      </c>
      <c r="U1113" s="21">
        <v>1169</v>
      </c>
      <c r="V1113" s="21">
        <v>14028</v>
      </c>
      <c r="W1113" s="34">
        <v>35255</v>
      </c>
      <c r="X1113" s="34">
        <v>46113</v>
      </c>
      <c r="Y1113" s="114" t="s">
        <v>13736</v>
      </c>
      <c r="Z1113" s="70" t="s">
        <v>4927</v>
      </c>
      <c r="AA1113" s="20" t="s">
        <v>4926</v>
      </c>
      <c r="AB1113" s="109"/>
      <c r="AC1113" s="19"/>
      <c r="AD1113" s="22"/>
      <c r="AE1113" s="19"/>
    </row>
    <row r="1114" spans="2:31" x14ac:dyDescent="0.2">
      <c r="B1114" s="14" t="s">
        <v>15823</v>
      </c>
      <c r="C1114" s="33" t="s">
        <v>15822</v>
      </c>
      <c r="D1114" s="16" t="s">
        <v>15821</v>
      </c>
      <c r="E1114" s="103" t="s">
        <v>26</v>
      </c>
      <c r="F1114" s="18" t="s">
        <v>26</v>
      </c>
      <c r="G1114" s="111" t="s">
        <v>590</v>
      </c>
      <c r="H1114" s="102" t="s">
        <v>4412</v>
      </c>
      <c r="I1114" s="21">
        <v>69106</v>
      </c>
      <c r="J1114" s="71">
        <v>109.842</v>
      </c>
      <c r="K1114" s="21">
        <v>84976</v>
      </c>
      <c r="L1114" s="21">
        <v>77362</v>
      </c>
      <c r="M1114" s="21">
        <v>73113</v>
      </c>
      <c r="N1114" s="21"/>
      <c r="O1114" s="21">
        <v>1938</v>
      </c>
      <c r="P1114" s="21"/>
      <c r="Q1114" s="21"/>
      <c r="R1114" s="22">
        <v>6</v>
      </c>
      <c r="S1114" s="22">
        <v>8.2360000000000007</v>
      </c>
      <c r="T1114" s="20" t="s">
        <v>5189</v>
      </c>
      <c r="U1114" s="21">
        <v>387</v>
      </c>
      <c r="V1114" s="21">
        <v>4642</v>
      </c>
      <c r="W1114" s="34">
        <v>35255</v>
      </c>
      <c r="X1114" s="34">
        <v>46113</v>
      </c>
      <c r="Y1114" s="114" t="s">
        <v>13736</v>
      </c>
      <c r="Z1114" s="70" t="s">
        <v>4927</v>
      </c>
      <c r="AA1114" s="20" t="s">
        <v>4926</v>
      </c>
      <c r="AB1114" s="109"/>
      <c r="AC1114" s="19"/>
      <c r="AD1114" s="22"/>
      <c r="AE1114" s="19"/>
    </row>
    <row r="1115" spans="2:31" x14ac:dyDescent="0.2">
      <c r="B1115" s="14" t="s">
        <v>15820</v>
      </c>
      <c r="C1115" s="33" t="s">
        <v>15819</v>
      </c>
      <c r="D1115" s="16" t="s">
        <v>15818</v>
      </c>
      <c r="E1115" s="103" t="s">
        <v>26</v>
      </c>
      <c r="F1115" s="18" t="s">
        <v>26</v>
      </c>
      <c r="G1115" s="111" t="s">
        <v>590</v>
      </c>
      <c r="H1115" s="102" t="s">
        <v>4412</v>
      </c>
      <c r="I1115" s="21">
        <v>85825</v>
      </c>
      <c r="J1115" s="71">
        <v>110.012</v>
      </c>
      <c r="K1115" s="21">
        <v>105698</v>
      </c>
      <c r="L1115" s="21">
        <v>96079</v>
      </c>
      <c r="M1115" s="21">
        <v>90700</v>
      </c>
      <c r="N1115" s="21"/>
      <c r="O1115" s="21">
        <v>1713</v>
      </c>
      <c r="P1115" s="21"/>
      <c r="Q1115" s="21"/>
      <c r="R1115" s="22">
        <v>6</v>
      </c>
      <c r="S1115" s="22">
        <v>8.2829999999999995</v>
      </c>
      <c r="T1115" s="20" t="s">
        <v>5189</v>
      </c>
      <c r="U1115" s="21">
        <v>480</v>
      </c>
      <c r="V1115" s="21">
        <v>5765</v>
      </c>
      <c r="W1115" s="34">
        <v>35255</v>
      </c>
      <c r="X1115" s="34">
        <v>46113</v>
      </c>
      <c r="Y1115" s="114" t="s">
        <v>13736</v>
      </c>
      <c r="Z1115" s="70" t="s">
        <v>4927</v>
      </c>
      <c r="AA1115" s="20" t="s">
        <v>4926</v>
      </c>
      <c r="AB1115" s="109"/>
      <c r="AC1115" s="19"/>
      <c r="AD1115" s="22"/>
      <c r="AE1115" s="19"/>
    </row>
    <row r="1116" spans="2:31" x14ac:dyDescent="0.2">
      <c r="B1116" s="14" t="s">
        <v>15817</v>
      </c>
      <c r="C1116" s="33" t="s">
        <v>15816</v>
      </c>
      <c r="D1116" s="16" t="s">
        <v>15815</v>
      </c>
      <c r="E1116" s="103" t="s">
        <v>26</v>
      </c>
      <c r="F1116" s="18" t="s">
        <v>26</v>
      </c>
      <c r="G1116" s="111" t="s">
        <v>590</v>
      </c>
      <c r="H1116" s="102" t="s">
        <v>4412</v>
      </c>
      <c r="I1116" s="21">
        <v>66029</v>
      </c>
      <c r="J1116" s="71">
        <v>109.28400000000001</v>
      </c>
      <c r="K1116" s="21">
        <v>80484</v>
      </c>
      <c r="L1116" s="21">
        <v>73647</v>
      </c>
      <c r="M1116" s="21">
        <v>69327</v>
      </c>
      <c r="N1116" s="21"/>
      <c r="O1116" s="21">
        <v>-815</v>
      </c>
      <c r="P1116" s="21"/>
      <c r="Q1116" s="21"/>
      <c r="R1116" s="22">
        <v>6</v>
      </c>
      <c r="S1116" s="22">
        <v>8.3940000000000001</v>
      </c>
      <c r="T1116" s="20" t="s">
        <v>5189</v>
      </c>
      <c r="U1116" s="21">
        <v>368</v>
      </c>
      <c r="V1116" s="21">
        <v>4419</v>
      </c>
      <c r="W1116" s="34">
        <v>35256</v>
      </c>
      <c r="X1116" s="34">
        <v>46113</v>
      </c>
      <c r="Y1116" s="114" t="s">
        <v>13736</v>
      </c>
      <c r="Z1116" s="70" t="s">
        <v>4927</v>
      </c>
      <c r="AA1116" s="20" t="s">
        <v>4926</v>
      </c>
      <c r="AB1116" s="109"/>
      <c r="AC1116" s="19"/>
      <c r="AD1116" s="22"/>
      <c r="AE1116" s="19"/>
    </row>
    <row r="1117" spans="2:31" x14ac:dyDescent="0.2">
      <c r="B1117" s="14" t="s">
        <v>15814</v>
      </c>
      <c r="C1117" s="33" t="s">
        <v>15813</v>
      </c>
      <c r="D1117" s="16" t="s">
        <v>15812</v>
      </c>
      <c r="E1117" s="103" t="s">
        <v>26</v>
      </c>
      <c r="F1117" s="18" t="s">
        <v>26</v>
      </c>
      <c r="G1117" s="111" t="s">
        <v>590</v>
      </c>
      <c r="H1117" s="102" t="s">
        <v>4412</v>
      </c>
      <c r="I1117" s="21">
        <v>30334</v>
      </c>
      <c r="J1117" s="71">
        <v>110.012</v>
      </c>
      <c r="K1117" s="21">
        <v>37234</v>
      </c>
      <c r="L1117" s="21">
        <v>33845</v>
      </c>
      <c r="M1117" s="21">
        <v>31832</v>
      </c>
      <c r="N1117" s="21"/>
      <c r="O1117" s="21">
        <v>-962</v>
      </c>
      <c r="P1117" s="21"/>
      <c r="Q1117" s="21"/>
      <c r="R1117" s="22">
        <v>6</v>
      </c>
      <c r="S1117" s="22">
        <v>8.4339999999999993</v>
      </c>
      <c r="T1117" s="20" t="s">
        <v>5189</v>
      </c>
      <c r="U1117" s="21">
        <v>169</v>
      </c>
      <c r="V1117" s="21">
        <v>2031</v>
      </c>
      <c r="W1117" s="34">
        <v>35256</v>
      </c>
      <c r="X1117" s="34">
        <v>46113</v>
      </c>
      <c r="Y1117" s="114" t="s">
        <v>13736</v>
      </c>
      <c r="Z1117" s="70" t="s">
        <v>4927</v>
      </c>
      <c r="AA1117" s="20" t="s">
        <v>4926</v>
      </c>
      <c r="AB1117" s="109"/>
      <c r="AC1117" s="19"/>
      <c r="AD1117" s="22"/>
      <c r="AE1117" s="19"/>
    </row>
    <row r="1118" spans="2:31" x14ac:dyDescent="0.2">
      <c r="B1118" s="14" t="s">
        <v>15811</v>
      </c>
      <c r="C1118" s="33" t="s">
        <v>15810</v>
      </c>
      <c r="D1118" s="16" t="s">
        <v>15809</v>
      </c>
      <c r="E1118" s="103" t="s">
        <v>26</v>
      </c>
      <c r="F1118" s="18" t="s">
        <v>26</v>
      </c>
      <c r="G1118" s="111" t="s">
        <v>590</v>
      </c>
      <c r="H1118" s="102" t="s">
        <v>4412</v>
      </c>
      <c r="I1118" s="21">
        <v>7078</v>
      </c>
      <c r="J1118" s="71">
        <v>110.012</v>
      </c>
      <c r="K1118" s="21">
        <v>8688</v>
      </c>
      <c r="L1118" s="21">
        <v>7897</v>
      </c>
      <c r="M1118" s="21">
        <v>7444</v>
      </c>
      <c r="N1118" s="21"/>
      <c r="O1118" s="21">
        <v>82</v>
      </c>
      <c r="P1118" s="21"/>
      <c r="Q1118" s="21"/>
      <c r="R1118" s="22">
        <v>6</v>
      </c>
      <c r="S1118" s="22">
        <v>8.3420000000000005</v>
      </c>
      <c r="T1118" s="20" t="s">
        <v>5189</v>
      </c>
      <c r="U1118" s="21">
        <v>39</v>
      </c>
      <c r="V1118" s="21">
        <v>475</v>
      </c>
      <c r="W1118" s="34">
        <v>35256</v>
      </c>
      <c r="X1118" s="34">
        <v>46113</v>
      </c>
      <c r="Y1118" s="114" t="s">
        <v>13736</v>
      </c>
      <c r="Z1118" s="70" t="s">
        <v>4927</v>
      </c>
      <c r="AA1118" s="20" t="s">
        <v>4926</v>
      </c>
      <c r="AB1118" s="109"/>
      <c r="AC1118" s="19"/>
      <c r="AD1118" s="22"/>
      <c r="AE1118" s="19"/>
    </row>
    <row r="1119" spans="2:31" x14ac:dyDescent="0.2">
      <c r="B1119" s="14" t="s">
        <v>15808</v>
      </c>
      <c r="C1119" s="33" t="s">
        <v>15807</v>
      </c>
      <c r="D1119" s="16" t="s">
        <v>15806</v>
      </c>
      <c r="E1119" s="103" t="s">
        <v>26</v>
      </c>
      <c r="F1119" s="18" t="s">
        <v>26</v>
      </c>
      <c r="G1119" s="111" t="s">
        <v>590</v>
      </c>
      <c r="H1119" s="102" t="s">
        <v>4412</v>
      </c>
      <c r="I1119" s="21">
        <v>9835</v>
      </c>
      <c r="J1119" s="71">
        <v>109.262</v>
      </c>
      <c r="K1119" s="21">
        <v>11990</v>
      </c>
      <c r="L1119" s="21">
        <v>10974</v>
      </c>
      <c r="M1119" s="21">
        <v>10400</v>
      </c>
      <c r="N1119" s="21"/>
      <c r="O1119" s="21">
        <v>-117</v>
      </c>
      <c r="P1119" s="21"/>
      <c r="Q1119" s="21"/>
      <c r="R1119" s="22">
        <v>6</v>
      </c>
      <c r="S1119" s="22">
        <v>8.1180000000000003</v>
      </c>
      <c r="T1119" s="20" t="s">
        <v>5189</v>
      </c>
      <c r="U1119" s="21">
        <v>55</v>
      </c>
      <c r="V1119" s="21">
        <v>658</v>
      </c>
      <c r="W1119" s="34">
        <v>35256</v>
      </c>
      <c r="X1119" s="34">
        <v>46113</v>
      </c>
      <c r="Y1119" s="114" t="s">
        <v>13736</v>
      </c>
      <c r="Z1119" s="70" t="s">
        <v>4927</v>
      </c>
      <c r="AA1119" s="20" t="s">
        <v>4926</v>
      </c>
      <c r="AB1119" s="109"/>
      <c r="AC1119" s="19"/>
      <c r="AD1119" s="22"/>
      <c r="AE1119" s="19"/>
    </row>
    <row r="1120" spans="2:31" x14ac:dyDescent="0.2">
      <c r="B1120" s="14" t="s">
        <v>15805</v>
      </c>
      <c r="C1120" s="33" t="s">
        <v>15804</v>
      </c>
      <c r="D1120" s="16" t="s">
        <v>15803</v>
      </c>
      <c r="E1120" s="103" t="s">
        <v>26</v>
      </c>
      <c r="F1120" s="18" t="s">
        <v>26</v>
      </c>
      <c r="G1120" s="111" t="s">
        <v>590</v>
      </c>
      <c r="H1120" s="102" t="s">
        <v>4412</v>
      </c>
      <c r="I1120" s="21">
        <v>105710</v>
      </c>
      <c r="J1120" s="71">
        <v>108.04900000000001</v>
      </c>
      <c r="K1120" s="21">
        <v>122170</v>
      </c>
      <c r="L1120" s="21">
        <v>113069</v>
      </c>
      <c r="M1120" s="21">
        <v>108925</v>
      </c>
      <c r="N1120" s="21"/>
      <c r="O1120" s="21">
        <v>3655</v>
      </c>
      <c r="P1120" s="21"/>
      <c r="Q1120" s="21"/>
      <c r="R1120" s="22">
        <v>6</v>
      </c>
      <c r="S1120" s="22">
        <v>7.4560000000000004</v>
      </c>
      <c r="T1120" s="20" t="s">
        <v>5189</v>
      </c>
      <c r="U1120" s="21">
        <v>565</v>
      </c>
      <c r="V1120" s="21">
        <v>6784</v>
      </c>
      <c r="W1120" s="34">
        <v>35255</v>
      </c>
      <c r="X1120" s="34">
        <v>46113</v>
      </c>
      <c r="Y1120" s="114" t="s">
        <v>13736</v>
      </c>
      <c r="Z1120" s="70" t="s">
        <v>4927</v>
      </c>
      <c r="AA1120" s="20" t="s">
        <v>4926</v>
      </c>
      <c r="AB1120" s="109"/>
      <c r="AC1120" s="19"/>
      <c r="AD1120" s="22"/>
      <c r="AE1120" s="19"/>
    </row>
    <row r="1121" spans="2:31" x14ac:dyDescent="0.2">
      <c r="B1121" s="14" t="s">
        <v>15802</v>
      </c>
      <c r="C1121" s="33" t="s">
        <v>15801</v>
      </c>
      <c r="D1121" s="16" t="s">
        <v>15800</v>
      </c>
      <c r="E1121" s="103" t="s">
        <v>26</v>
      </c>
      <c r="F1121" s="18" t="s">
        <v>26</v>
      </c>
      <c r="G1121" s="111" t="s">
        <v>590</v>
      </c>
      <c r="H1121" s="102" t="s">
        <v>4412</v>
      </c>
      <c r="I1121" s="21">
        <v>49025</v>
      </c>
      <c r="J1121" s="71">
        <v>110.012</v>
      </c>
      <c r="K1121" s="21">
        <v>60177</v>
      </c>
      <c r="L1121" s="21">
        <v>54701</v>
      </c>
      <c r="M1121" s="21">
        <v>51488</v>
      </c>
      <c r="N1121" s="21"/>
      <c r="O1121" s="21">
        <v>-2438</v>
      </c>
      <c r="P1121" s="21"/>
      <c r="Q1121" s="21"/>
      <c r="R1121" s="22">
        <v>6</v>
      </c>
      <c r="S1121" s="22">
        <v>8.3989999999999991</v>
      </c>
      <c r="T1121" s="20" t="s">
        <v>5189</v>
      </c>
      <c r="U1121" s="21">
        <v>274</v>
      </c>
      <c r="V1121" s="21">
        <v>3282</v>
      </c>
      <c r="W1121" s="34">
        <v>35256</v>
      </c>
      <c r="X1121" s="34">
        <v>46113</v>
      </c>
      <c r="Y1121" s="114" t="s">
        <v>13736</v>
      </c>
      <c r="Z1121" s="70" t="s">
        <v>4927</v>
      </c>
      <c r="AA1121" s="20" t="s">
        <v>4926</v>
      </c>
      <c r="AB1121" s="109"/>
      <c r="AC1121" s="19"/>
      <c r="AD1121" s="22"/>
      <c r="AE1121" s="19"/>
    </row>
    <row r="1122" spans="2:31" x14ac:dyDescent="0.2">
      <c r="B1122" s="14" t="s">
        <v>15799</v>
      </c>
      <c r="C1122" s="33" t="s">
        <v>15798</v>
      </c>
      <c r="D1122" s="16" t="s">
        <v>15797</v>
      </c>
      <c r="E1122" s="103" t="s">
        <v>26</v>
      </c>
      <c r="F1122" s="18" t="s">
        <v>26</v>
      </c>
      <c r="G1122" s="111" t="s">
        <v>590</v>
      </c>
      <c r="H1122" s="102" t="s">
        <v>4412</v>
      </c>
      <c r="I1122" s="21">
        <v>286617</v>
      </c>
      <c r="J1122" s="71">
        <v>110.012</v>
      </c>
      <c r="K1122" s="21">
        <v>351867</v>
      </c>
      <c r="L1122" s="21">
        <v>319843</v>
      </c>
      <c r="M1122" s="21">
        <v>299526</v>
      </c>
      <c r="N1122" s="21"/>
      <c r="O1122" s="21">
        <v>-1589</v>
      </c>
      <c r="P1122" s="21"/>
      <c r="Q1122" s="21"/>
      <c r="R1122" s="22">
        <v>6</v>
      </c>
      <c r="S1122" s="22">
        <v>8.6050000000000004</v>
      </c>
      <c r="T1122" s="20" t="s">
        <v>5189</v>
      </c>
      <c r="U1122" s="21">
        <v>1599</v>
      </c>
      <c r="V1122" s="21">
        <v>19192</v>
      </c>
      <c r="W1122" s="34">
        <v>35256</v>
      </c>
      <c r="X1122" s="34">
        <v>46113</v>
      </c>
      <c r="Y1122" s="114" t="s">
        <v>13736</v>
      </c>
      <c r="Z1122" s="70" t="s">
        <v>4927</v>
      </c>
      <c r="AA1122" s="20" t="s">
        <v>4926</v>
      </c>
      <c r="AB1122" s="109"/>
      <c r="AC1122" s="19"/>
      <c r="AD1122" s="22"/>
      <c r="AE1122" s="19"/>
    </row>
    <row r="1123" spans="2:31" x14ac:dyDescent="0.2">
      <c r="B1123" s="14" t="s">
        <v>15796</v>
      </c>
      <c r="C1123" s="33" t="s">
        <v>15795</v>
      </c>
      <c r="D1123" s="16" t="s">
        <v>15794</v>
      </c>
      <c r="E1123" s="103" t="s">
        <v>26</v>
      </c>
      <c r="F1123" s="18" t="s">
        <v>26</v>
      </c>
      <c r="G1123" s="111" t="s">
        <v>590</v>
      </c>
      <c r="H1123" s="102" t="s">
        <v>4412</v>
      </c>
      <c r="I1123" s="21">
        <v>3204</v>
      </c>
      <c r="J1123" s="71">
        <v>110.012</v>
      </c>
      <c r="K1123" s="21">
        <v>3935</v>
      </c>
      <c r="L1123" s="21">
        <v>3577</v>
      </c>
      <c r="M1123" s="21">
        <v>3368</v>
      </c>
      <c r="N1123" s="21"/>
      <c r="O1123" s="21">
        <v>150</v>
      </c>
      <c r="P1123" s="21"/>
      <c r="Q1123" s="21"/>
      <c r="R1123" s="22">
        <v>6</v>
      </c>
      <c r="S1123" s="22">
        <v>8.3810000000000002</v>
      </c>
      <c r="T1123" s="20" t="s">
        <v>5189</v>
      </c>
      <c r="U1123" s="21">
        <v>18</v>
      </c>
      <c r="V1123" s="21">
        <v>215</v>
      </c>
      <c r="W1123" s="34">
        <v>35256</v>
      </c>
      <c r="X1123" s="34">
        <v>46113</v>
      </c>
      <c r="Y1123" s="114" t="s">
        <v>13736</v>
      </c>
      <c r="Z1123" s="70" t="s">
        <v>4927</v>
      </c>
      <c r="AA1123" s="20" t="s">
        <v>4926</v>
      </c>
      <c r="AB1123" s="109"/>
      <c r="AC1123" s="19"/>
      <c r="AD1123" s="22"/>
      <c r="AE1123" s="19"/>
    </row>
    <row r="1124" spans="2:31" x14ac:dyDescent="0.2">
      <c r="B1124" s="14" t="s">
        <v>15793</v>
      </c>
      <c r="C1124" s="33" t="s">
        <v>15792</v>
      </c>
      <c r="D1124" s="16" t="s">
        <v>15791</v>
      </c>
      <c r="E1124" s="103" t="s">
        <v>26</v>
      </c>
      <c r="F1124" s="18" t="s">
        <v>26</v>
      </c>
      <c r="G1124" s="111" t="s">
        <v>590</v>
      </c>
      <c r="H1124" s="102" t="s">
        <v>4412</v>
      </c>
      <c r="I1124" s="21">
        <v>1949</v>
      </c>
      <c r="J1124" s="71">
        <v>110.012</v>
      </c>
      <c r="K1124" s="21">
        <v>2387</v>
      </c>
      <c r="L1124" s="21">
        <v>2170</v>
      </c>
      <c r="M1124" s="21">
        <v>2049</v>
      </c>
      <c r="N1124" s="21"/>
      <c r="O1124" s="21">
        <v>635</v>
      </c>
      <c r="P1124" s="21"/>
      <c r="Q1124" s="21"/>
      <c r="R1124" s="22">
        <v>6</v>
      </c>
      <c r="S1124" s="22">
        <v>8.2690000000000001</v>
      </c>
      <c r="T1124" s="20" t="s">
        <v>5189</v>
      </c>
      <c r="U1124" s="21">
        <v>11</v>
      </c>
      <c r="V1124" s="21">
        <v>130</v>
      </c>
      <c r="W1124" s="34">
        <v>35191</v>
      </c>
      <c r="X1124" s="34">
        <v>46113</v>
      </c>
      <c r="Y1124" s="114" t="s">
        <v>13736</v>
      </c>
      <c r="Z1124" s="70" t="s">
        <v>4927</v>
      </c>
      <c r="AA1124" s="20" t="s">
        <v>4926</v>
      </c>
      <c r="AB1124" s="109"/>
      <c r="AC1124" s="19"/>
      <c r="AD1124" s="22"/>
      <c r="AE1124" s="19"/>
    </row>
    <row r="1125" spans="2:31" x14ac:dyDescent="0.2">
      <c r="B1125" s="14" t="s">
        <v>15790</v>
      </c>
      <c r="C1125" s="33" t="s">
        <v>15789</v>
      </c>
      <c r="D1125" s="16" t="s">
        <v>15788</v>
      </c>
      <c r="E1125" s="103" t="s">
        <v>26</v>
      </c>
      <c r="F1125" s="18" t="s">
        <v>26</v>
      </c>
      <c r="G1125" s="111" t="s">
        <v>590</v>
      </c>
      <c r="H1125" s="102" t="s">
        <v>4412</v>
      </c>
      <c r="I1125" s="21">
        <v>9542</v>
      </c>
      <c r="J1125" s="71">
        <v>110.012</v>
      </c>
      <c r="K1125" s="21">
        <v>11713</v>
      </c>
      <c r="L1125" s="21">
        <v>10647</v>
      </c>
      <c r="M1125" s="21">
        <v>10026</v>
      </c>
      <c r="N1125" s="21"/>
      <c r="O1125" s="21">
        <v>15</v>
      </c>
      <c r="P1125" s="21"/>
      <c r="Q1125" s="21"/>
      <c r="R1125" s="22">
        <v>6</v>
      </c>
      <c r="S1125" s="22">
        <v>8.3840000000000003</v>
      </c>
      <c r="T1125" s="20" t="s">
        <v>5189</v>
      </c>
      <c r="U1125" s="21">
        <v>53</v>
      </c>
      <c r="V1125" s="21">
        <v>639</v>
      </c>
      <c r="W1125" s="34">
        <v>35256</v>
      </c>
      <c r="X1125" s="34">
        <v>46113</v>
      </c>
      <c r="Y1125" s="114" t="s">
        <v>13736</v>
      </c>
      <c r="Z1125" s="70" t="s">
        <v>4927</v>
      </c>
      <c r="AA1125" s="20" t="s">
        <v>4926</v>
      </c>
      <c r="AB1125" s="109"/>
      <c r="AC1125" s="19"/>
      <c r="AD1125" s="22"/>
      <c r="AE1125" s="19"/>
    </row>
    <row r="1126" spans="2:31" x14ac:dyDescent="0.2">
      <c r="B1126" s="14" t="s">
        <v>15787</v>
      </c>
      <c r="C1126" s="33" t="s">
        <v>15786</v>
      </c>
      <c r="D1126" s="16" t="s">
        <v>15785</v>
      </c>
      <c r="E1126" s="103" t="s">
        <v>26</v>
      </c>
      <c r="F1126" s="18" t="s">
        <v>26</v>
      </c>
      <c r="G1126" s="111" t="s">
        <v>590</v>
      </c>
      <c r="H1126" s="102" t="s">
        <v>4412</v>
      </c>
      <c r="I1126" s="21">
        <v>9991</v>
      </c>
      <c r="J1126" s="71">
        <v>110.012</v>
      </c>
      <c r="K1126" s="21">
        <v>12238</v>
      </c>
      <c r="L1126" s="21">
        <v>11124</v>
      </c>
      <c r="M1126" s="21">
        <v>10528</v>
      </c>
      <c r="N1126" s="21"/>
      <c r="O1126" s="21">
        <v>-91</v>
      </c>
      <c r="P1126" s="21"/>
      <c r="Q1126" s="21"/>
      <c r="R1126" s="22">
        <v>6</v>
      </c>
      <c r="S1126" s="22">
        <v>8.1809999999999992</v>
      </c>
      <c r="T1126" s="20" t="s">
        <v>5189</v>
      </c>
      <c r="U1126" s="21">
        <v>56</v>
      </c>
      <c r="V1126" s="21">
        <v>668</v>
      </c>
      <c r="W1126" s="34">
        <v>35191</v>
      </c>
      <c r="X1126" s="34">
        <v>46113</v>
      </c>
      <c r="Y1126" s="114" t="s">
        <v>13736</v>
      </c>
      <c r="Z1126" s="70" t="s">
        <v>4927</v>
      </c>
      <c r="AA1126" s="20" t="s">
        <v>4926</v>
      </c>
      <c r="AB1126" s="109"/>
      <c r="AC1126" s="19"/>
      <c r="AD1126" s="22"/>
      <c r="AE1126" s="19"/>
    </row>
    <row r="1127" spans="2:31" x14ac:dyDescent="0.2">
      <c r="B1127" s="14" t="s">
        <v>15784</v>
      </c>
      <c r="C1127" s="33" t="s">
        <v>15783</v>
      </c>
      <c r="D1127" s="16" t="s">
        <v>15782</v>
      </c>
      <c r="E1127" s="103" t="s">
        <v>26</v>
      </c>
      <c r="F1127" s="18" t="s">
        <v>26</v>
      </c>
      <c r="G1127" s="111" t="s">
        <v>590</v>
      </c>
      <c r="H1127" s="102" t="s">
        <v>4412</v>
      </c>
      <c r="I1127" s="21">
        <v>33461</v>
      </c>
      <c r="J1127" s="71">
        <v>110.012</v>
      </c>
      <c r="K1127" s="21">
        <v>41072</v>
      </c>
      <c r="L1127" s="21">
        <v>37334</v>
      </c>
      <c r="M1127" s="21">
        <v>35196</v>
      </c>
      <c r="N1127" s="21"/>
      <c r="O1127" s="21">
        <v>83</v>
      </c>
      <c r="P1127" s="21"/>
      <c r="Q1127" s="21"/>
      <c r="R1127" s="22">
        <v>6</v>
      </c>
      <c r="S1127" s="22">
        <v>8.3360000000000003</v>
      </c>
      <c r="T1127" s="20" t="s">
        <v>5189</v>
      </c>
      <c r="U1127" s="21">
        <v>187</v>
      </c>
      <c r="V1127" s="21">
        <v>2240</v>
      </c>
      <c r="W1127" s="34">
        <v>35256</v>
      </c>
      <c r="X1127" s="34">
        <v>46113</v>
      </c>
      <c r="Y1127" s="114" t="s">
        <v>13736</v>
      </c>
      <c r="Z1127" s="70" t="s">
        <v>4927</v>
      </c>
      <c r="AA1127" s="20" t="s">
        <v>4926</v>
      </c>
      <c r="AB1127" s="109"/>
      <c r="AC1127" s="19"/>
      <c r="AD1127" s="22"/>
      <c r="AE1127" s="19"/>
    </row>
    <row r="1128" spans="2:31" x14ac:dyDescent="0.2">
      <c r="B1128" s="14" t="s">
        <v>15781</v>
      </c>
      <c r="C1128" s="33" t="s">
        <v>15780</v>
      </c>
      <c r="D1128" s="16" t="s">
        <v>15779</v>
      </c>
      <c r="E1128" s="103" t="s">
        <v>26</v>
      </c>
      <c r="F1128" s="18" t="s">
        <v>26</v>
      </c>
      <c r="G1128" s="111" t="s">
        <v>590</v>
      </c>
      <c r="H1128" s="102" t="s">
        <v>4412</v>
      </c>
      <c r="I1128" s="21">
        <v>208935</v>
      </c>
      <c r="J1128" s="71">
        <v>110.012</v>
      </c>
      <c r="K1128" s="21">
        <v>243958</v>
      </c>
      <c r="L1128" s="21">
        <v>221755</v>
      </c>
      <c r="M1128" s="21">
        <v>214691</v>
      </c>
      <c r="N1128" s="21"/>
      <c r="O1128" s="21">
        <v>-1398</v>
      </c>
      <c r="P1128" s="21"/>
      <c r="Q1128" s="21"/>
      <c r="R1128" s="22">
        <v>6</v>
      </c>
      <c r="S1128" s="22">
        <v>7.258</v>
      </c>
      <c r="T1128" s="20" t="s">
        <v>5189</v>
      </c>
      <c r="U1128" s="21">
        <v>1109</v>
      </c>
      <c r="V1128" s="21">
        <v>13305</v>
      </c>
      <c r="W1128" s="34">
        <v>35131</v>
      </c>
      <c r="X1128" s="34">
        <v>46113</v>
      </c>
      <c r="Y1128" s="114" t="s">
        <v>13736</v>
      </c>
      <c r="Z1128" s="70" t="s">
        <v>4927</v>
      </c>
      <c r="AA1128" s="20" t="s">
        <v>4926</v>
      </c>
      <c r="AB1128" s="109"/>
      <c r="AC1128" s="19"/>
      <c r="AD1128" s="22"/>
      <c r="AE1128" s="19"/>
    </row>
    <row r="1129" spans="2:31" x14ac:dyDescent="0.2">
      <c r="B1129" s="14" t="s">
        <v>15778</v>
      </c>
      <c r="C1129" s="33" t="s">
        <v>15777</v>
      </c>
      <c r="D1129" s="16" t="s">
        <v>15776</v>
      </c>
      <c r="E1129" s="103" t="s">
        <v>26</v>
      </c>
      <c r="F1129" s="18" t="s">
        <v>26</v>
      </c>
      <c r="G1129" s="111" t="s">
        <v>590</v>
      </c>
      <c r="H1129" s="102" t="s">
        <v>4412</v>
      </c>
      <c r="I1129" s="21">
        <v>18326</v>
      </c>
      <c r="J1129" s="71">
        <v>110.012</v>
      </c>
      <c r="K1129" s="21">
        <v>22495</v>
      </c>
      <c r="L1129" s="21">
        <v>20448</v>
      </c>
      <c r="M1129" s="21">
        <v>19185</v>
      </c>
      <c r="N1129" s="21"/>
      <c r="O1129" s="21">
        <v>334</v>
      </c>
      <c r="P1129" s="21"/>
      <c r="Q1129" s="21"/>
      <c r="R1129" s="22">
        <v>6</v>
      </c>
      <c r="S1129" s="22">
        <v>8.5299999999999994</v>
      </c>
      <c r="T1129" s="20" t="s">
        <v>5189</v>
      </c>
      <c r="U1129" s="21">
        <v>102</v>
      </c>
      <c r="V1129" s="21">
        <v>1228</v>
      </c>
      <c r="W1129" s="34">
        <v>35256</v>
      </c>
      <c r="X1129" s="34">
        <v>46113</v>
      </c>
      <c r="Y1129" s="114" t="s">
        <v>13736</v>
      </c>
      <c r="Z1129" s="70" t="s">
        <v>4927</v>
      </c>
      <c r="AA1129" s="20" t="s">
        <v>4926</v>
      </c>
      <c r="AB1129" s="109"/>
      <c r="AC1129" s="19"/>
      <c r="AD1129" s="22"/>
      <c r="AE1129" s="19"/>
    </row>
    <row r="1130" spans="2:31" x14ac:dyDescent="0.2">
      <c r="B1130" s="14" t="s">
        <v>15775</v>
      </c>
      <c r="C1130" s="33" t="s">
        <v>15774</v>
      </c>
      <c r="D1130" s="16" t="s">
        <v>15773</v>
      </c>
      <c r="E1130" s="103" t="s">
        <v>26</v>
      </c>
      <c r="F1130" s="18" t="s">
        <v>26</v>
      </c>
      <c r="G1130" s="111" t="s">
        <v>590</v>
      </c>
      <c r="H1130" s="102" t="s">
        <v>4412</v>
      </c>
      <c r="I1130" s="21">
        <v>110447</v>
      </c>
      <c r="J1130" s="71">
        <v>110.075</v>
      </c>
      <c r="K1130" s="21">
        <v>135365</v>
      </c>
      <c r="L1130" s="21">
        <v>122975</v>
      </c>
      <c r="M1130" s="21">
        <v>116110</v>
      </c>
      <c r="N1130" s="21"/>
      <c r="O1130" s="21">
        <v>1986</v>
      </c>
      <c r="P1130" s="21"/>
      <c r="Q1130" s="21"/>
      <c r="R1130" s="22">
        <v>6</v>
      </c>
      <c r="S1130" s="22">
        <v>8.2729999999999997</v>
      </c>
      <c r="T1130" s="20" t="s">
        <v>5189</v>
      </c>
      <c r="U1130" s="21">
        <v>615</v>
      </c>
      <c r="V1130" s="21">
        <v>7378</v>
      </c>
      <c r="W1130" s="34">
        <v>35191</v>
      </c>
      <c r="X1130" s="34">
        <v>46113</v>
      </c>
      <c r="Y1130" s="114" t="s">
        <v>13736</v>
      </c>
      <c r="Z1130" s="70" t="s">
        <v>4927</v>
      </c>
      <c r="AA1130" s="20" t="s">
        <v>4926</v>
      </c>
      <c r="AB1130" s="109"/>
      <c r="AC1130" s="19"/>
      <c r="AD1130" s="22"/>
      <c r="AE1130" s="19"/>
    </row>
    <row r="1131" spans="2:31" x14ac:dyDescent="0.2">
      <c r="B1131" s="14" t="s">
        <v>15772</v>
      </c>
      <c r="C1131" s="33" t="s">
        <v>15771</v>
      </c>
      <c r="D1131" s="16" t="s">
        <v>15770</v>
      </c>
      <c r="E1131" s="103" t="s">
        <v>26</v>
      </c>
      <c r="F1131" s="18" t="s">
        <v>26</v>
      </c>
      <c r="G1131" s="111" t="s">
        <v>590</v>
      </c>
      <c r="H1131" s="102" t="s">
        <v>4412</v>
      </c>
      <c r="I1131" s="21">
        <v>87847</v>
      </c>
      <c r="J1131" s="71">
        <v>110.012</v>
      </c>
      <c r="K1131" s="21">
        <v>107978</v>
      </c>
      <c r="L1131" s="21">
        <v>98151</v>
      </c>
      <c r="M1131" s="21">
        <v>92321</v>
      </c>
      <c r="N1131" s="21"/>
      <c r="O1131" s="21">
        <v>1364</v>
      </c>
      <c r="P1131" s="21"/>
      <c r="Q1131" s="21"/>
      <c r="R1131" s="22">
        <v>6</v>
      </c>
      <c r="S1131" s="22">
        <v>8.4269999999999996</v>
      </c>
      <c r="T1131" s="20" t="s">
        <v>5189</v>
      </c>
      <c r="U1131" s="21">
        <v>491</v>
      </c>
      <c r="V1131" s="21">
        <v>5889</v>
      </c>
      <c r="W1131" s="34">
        <v>35256</v>
      </c>
      <c r="X1131" s="34">
        <v>46113</v>
      </c>
      <c r="Y1131" s="114" t="s">
        <v>13736</v>
      </c>
      <c r="Z1131" s="70" t="s">
        <v>4927</v>
      </c>
      <c r="AA1131" s="20" t="s">
        <v>4926</v>
      </c>
      <c r="AB1131" s="109"/>
      <c r="AC1131" s="19"/>
      <c r="AD1131" s="22"/>
      <c r="AE1131" s="19"/>
    </row>
    <row r="1132" spans="2:31" x14ac:dyDescent="0.2">
      <c r="B1132" s="14" t="s">
        <v>15769</v>
      </c>
      <c r="C1132" s="33" t="s">
        <v>15768</v>
      </c>
      <c r="D1132" s="16" t="s">
        <v>15767</v>
      </c>
      <c r="E1132" s="103" t="s">
        <v>26</v>
      </c>
      <c r="F1132" s="18" t="s">
        <v>26</v>
      </c>
      <c r="G1132" s="111" t="s">
        <v>590</v>
      </c>
      <c r="H1132" s="102" t="s">
        <v>4412</v>
      </c>
      <c r="I1132" s="21">
        <v>29053</v>
      </c>
      <c r="J1132" s="71">
        <v>110.012</v>
      </c>
      <c r="K1132" s="21">
        <v>35751</v>
      </c>
      <c r="L1132" s="21">
        <v>32497</v>
      </c>
      <c r="M1132" s="21">
        <v>30467</v>
      </c>
      <c r="N1132" s="21"/>
      <c r="O1132" s="21">
        <v>26</v>
      </c>
      <c r="P1132" s="21"/>
      <c r="Q1132" s="21"/>
      <c r="R1132" s="22">
        <v>6</v>
      </c>
      <c r="S1132" s="22">
        <v>8.5630000000000006</v>
      </c>
      <c r="T1132" s="20" t="s">
        <v>5189</v>
      </c>
      <c r="U1132" s="21">
        <v>162</v>
      </c>
      <c r="V1132" s="21">
        <v>1950</v>
      </c>
      <c r="W1132" s="34">
        <v>35256</v>
      </c>
      <c r="X1132" s="34">
        <v>46113</v>
      </c>
      <c r="Y1132" s="114" t="s">
        <v>13736</v>
      </c>
      <c r="Z1132" s="70" t="s">
        <v>4927</v>
      </c>
      <c r="AA1132" s="20" t="s">
        <v>4926</v>
      </c>
      <c r="AB1132" s="109"/>
      <c r="AC1132" s="19"/>
      <c r="AD1132" s="22"/>
      <c r="AE1132" s="31"/>
    </row>
    <row r="1133" spans="2:31" x14ac:dyDescent="0.2">
      <c r="B1133" s="14" t="s">
        <v>15766</v>
      </c>
      <c r="C1133" s="33" t="s">
        <v>15765</v>
      </c>
      <c r="D1133" s="16" t="s">
        <v>15764</v>
      </c>
      <c r="E1133" s="103" t="s">
        <v>26</v>
      </c>
      <c r="F1133" s="18" t="s">
        <v>26</v>
      </c>
      <c r="G1133" s="111" t="s">
        <v>590</v>
      </c>
      <c r="H1133" s="102" t="s">
        <v>4412</v>
      </c>
      <c r="I1133" s="21">
        <v>87292</v>
      </c>
      <c r="J1133" s="71">
        <v>110.012</v>
      </c>
      <c r="K1133" s="21">
        <v>101924</v>
      </c>
      <c r="L1133" s="21">
        <v>92648</v>
      </c>
      <c r="M1133" s="21">
        <v>89664</v>
      </c>
      <c r="N1133" s="21"/>
      <c r="O1133" s="21">
        <v>1386</v>
      </c>
      <c r="P1133" s="21"/>
      <c r="Q1133" s="21"/>
      <c r="R1133" s="22">
        <v>6</v>
      </c>
      <c r="S1133" s="22">
        <v>7.2690000000000001</v>
      </c>
      <c r="T1133" s="20" t="s">
        <v>5189</v>
      </c>
      <c r="U1133" s="21">
        <v>463</v>
      </c>
      <c r="V1133" s="21">
        <v>5559</v>
      </c>
      <c r="W1133" s="34">
        <v>35131</v>
      </c>
      <c r="X1133" s="34">
        <v>46143</v>
      </c>
      <c r="Y1133" s="114" t="s">
        <v>13736</v>
      </c>
      <c r="Z1133" s="70" t="s">
        <v>4927</v>
      </c>
      <c r="AA1133" s="20" t="s">
        <v>4926</v>
      </c>
      <c r="AB1133" s="109"/>
      <c r="AC1133" s="19"/>
      <c r="AD1133" s="22"/>
      <c r="AE1133" s="31"/>
    </row>
    <row r="1134" spans="2:31" x14ac:dyDescent="0.2">
      <c r="B1134" s="14" t="s">
        <v>15763</v>
      </c>
      <c r="C1134" s="33" t="s">
        <v>15762</v>
      </c>
      <c r="D1134" s="16" t="s">
        <v>15761</v>
      </c>
      <c r="E1134" s="103" t="s">
        <v>26</v>
      </c>
      <c r="F1134" s="18" t="s">
        <v>26</v>
      </c>
      <c r="G1134" s="111" t="s">
        <v>590</v>
      </c>
      <c r="H1134" s="102" t="s">
        <v>4412</v>
      </c>
      <c r="I1134" s="21">
        <v>34556</v>
      </c>
      <c r="J1134" s="71">
        <v>109.35599999999999</v>
      </c>
      <c r="K1134" s="21">
        <v>42151</v>
      </c>
      <c r="L1134" s="21">
        <v>38544</v>
      </c>
      <c r="M1134" s="21">
        <v>36135</v>
      </c>
      <c r="N1134" s="21"/>
      <c r="O1134" s="21">
        <v>2862</v>
      </c>
      <c r="P1134" s="21"/>
      <c r="Q1134" s="21"/>
      <c r="R1134" s="22">
        <v>6</v>
      </c>
      <c r="S1134" s="22">
        <v>8.5609999999999999</v>
      </c>
      <c r="T1134" s="20" t="s">
        <v>5189</v>
      </c>
      <c r="U1134" s="21">
        <v>193</v>
      </c>
      <c r="V1134" s="21">
        <v>2313</v>
      </c>
      <c r="W1134" s="34">
        <v>35256</v>
      </c>
      <c r="X1134" s="34">
        <v>46113</v>
      </c>
      <c r="Y1134" s="114" t="s">
        <v>13736</v>
      </c>
      <c r="Z1134" s="70" t="s">
        <v>4927</v>
      </c>
      <c r="AA1134" s="20" t="s">
        <v>4926</v>
      </c>
      <c r="AB1134" s="109"/>
      <c r="AC1134" s="19"/>
      <c r="AD1134" s="22"/>
      <c r="AE1134" s="31"/>
    </row>
    <row r="1135" spans="2:31" x14ac:dyDescent="0.2">
      <c r="B1135" s="14" t="s">
        <v>15760</v>
      </c>
      <c r="C1135" s="33" t="s">
        <v>15759</v>
      </c>
      <c r="D1135" s="16" t="s">
        <v>15758</v>
      </c>
      <c r="E1135" s="103" t="s">
        <v>26</v>
      </c>
      <c r="F1135" s="18" t="s">
        <v>26</v>
      </c>
      <c r="G1135" s="111" t="s">
        <v>590</v>
      </c>
      <c r="H1135" s="102" t="s">
        <v>4412</v>
      </c>
      <c r="I1135" s="21">
        <v>47278</v>
      </c>
      <c r="J1135" s="71">
        <v>110.965</v>
      </c>
      <c r="K1135" s="21">
        <v>58515</v>
      </c>
      <c r="L1135" s="21">
        <v>52733</v>
      </c>
      <c r="M1135" s="21">
        <v>49541</v>
      </c>
      <c r="N1135" s="21"/>
      <c r="O1135" s="21">
        <v>2221</v>
      </c>
      <c r="P1135" s="21"/>
      <c r="Q1135" s="21"/>
      <c r="R1135" s="22">
        <v>6</v>
      </c>
      <c r="S1135" s="22">
        <v>8.4710000000000001</v>
      </c>
      <c r="T1135" s="20" t="s">
        <v>5189</v>
      </c>
      <c r="U1135" s="21">
        <v>264</v>
      </c>
      <c r="V1135" s="21">
        <v>3164</v>
      </c>
      <c r="W1135" s="34">
        <v>35256</v>
      </c>
      <c r="X1135" s="34">
        <v>46113</v>
      </c>
      <c r="Y1135" s="114" t="s">
        <v>13736</v>
      </c>
      <c r="Z1135" s="70" t="s">
        <v>4927</v>
      </c>
      <c r="AA1135" s="20" t="s">
        <v>4926</v>
      </c>
      <c r="AB1135" s="109"/>
      <c r="AC1135" s="19"/>
      <c r="AD1135" s="22"/>
      <c r="AE1135" s="31"/>
    </row>
    <row r="1136" spans="2:31" x14ac:dyDescent="0.2">
      <c r="B1136" s="14" t="s">
        <v>15757</v>
      </c>
      <c r="C1136" s="33" t="s">
        <v>15756</v>
      </c>
      <c r="D1136" s="16" t="s">
        <v>15755</v>
      </c>
      <c r="E1136" s="103" t="s">
        <v>26</v>
      </c>
      <c r="F1136" s="18" t="s">
        <v>26</v>
      </c>
      <c r="G1136" s="111" t="s">
        <v>590</v>
      </c>
      <c r="H1136" s="102" t="s">
        <v>4412</v>
      </c>
      <c r="I1136" s="21">
        <v>52225</v>
      </c>
      <c r="J1136" s="71">
        <v>110.012</v>
      </c>
      <c r="K1136" s="21">
        <v>64318</v>
      </c>
      <c r="L1136" s="21">
        <v>58464</v>
      </c>
      <c r="M1136" s="21">
        <v>54876</v>
      </c>
      <c r="N1136" s="21"/>
      <c r="O1136" s="21">
        <v>439</v>
      </c>
      <c r="P1136" s="21"/>
      <c r="Q1136" s="21"/>
      <c r="R1136" s="22">
        <v>6</v>
      </c>
      <c r="S1136" s="22">
        <v>8.5150000000000006</v>
      </c>
      <c r="T1136" s="20" t="s">
        <v>5189</v>
      </c>
      <c r="U1136" s="21">
        <v>292</v>
      </c>
      <c r="V1136" s="21">
        <v>3508</v>
      </c>
      <c r="W1136" s="34">
        <v>35255</v>
      </c>
      <c r="X1136" s="34">
        <v>46113</v>
      </c>
      <c r="Y1136" s="114" t="s">
        <v>13736</v>
      </c>
      <c r="Z1136" s="70" t="s">
        <v>4927</v>
      </c>
      <c r="AA1136" s="20" t="s">
        <v>4926</v>
      </c>
      <c r="AB1136" s="109"/>
      <c r="AC1136" s="19"/>
      <c r="AD1136" s="22"/>
      <c r="AE1136" s="19"/>
    </row>
    <row r="1137" spans="2:31" x14ac:dyDescent="0.2">
      <c r="B1137" s="14" t="s">
        <v>15754</v>
      </c>
      <c r="C1137" s="33" t="s">
        <v>15753</v>
      </c>
      <c r="D1137" s="16" t="s">
        <v>15752</v>
      </c>
      <c r="E1137" s="103" t="s">
        <v>26</v>
      </c>
      <c r="F1137" s="18" t="s">
        <v>26</v>
      </c>
      <c r="G1137" s="111" t="s">
        <v>590</v>
      </c>
      <c r="H1137" s="102" t="s">
        <v>4412</v>
      </c>
      <c r="I1137" s="21">
        <v>29044</v>
      </c>
      <c r="J1137" s="71">
        <v>110.012</v>
      </c>
      <c r="K1137" s="21">
        <v>35651</v>
      </c>
      <c r="L1137" s="21">
        <v>32406</v>
      </c>
      <c r="M1137" s="21">
        <v>30210</v>
      </c>
      <c r="N1137" s="21"/>
      <c r="O1137" s="21">
        <v>-229</v>
      </c>
      <c r="P1137" s="21"/>
      <c r="Q1137" s="21"/>
      <c r="R1137" s="22">
        <v>6</v>
      </c>
      <c r="S1137" s="22">
        <v>8.8019999999999996</v>
      </c>
      <c r="T1137" s="20" t="s">
        <v>5189</v>
      </c>
      <c r="U1137" s="21">
        <v>162</v>
      </c>
      <c r="V1137" s="21">
        <v>1944</v>
      </c>
      <c r="W1137" s="34">
        <v>35256</v>
      </c>
      <c r="X1137" s="34">
        <v>46113</v>
      </c>
      <c r="Y1137" s="114" t="s">
        <v>13736</v>
      </c>
      <c r="Z1137" s="70" t="s">
        <v>4927</v>
      </c>
      <c r="AA1137" s="20" t="s">
        <v>4926</v>
      </c>
      <c r="AB1137" s="109"/>
      <c r="AC1137" s="19"/>
      <c r="AD1137" s="22"/>
      <c r="AE1137" s="19"/>
    </row>
    <row r="1138" spans="2:31" x14ac:dyDescent="0.2">
      <c r="B1138" s="14" t="s">
        <v>15751</v>
      </c>
      <c r="C1138" s="33" t="s">
        <v>15750</v>
      </c>
      <c r="D1138" s="16" t="s">
        <v>15749</v>
      </c>
      <c r="E1138" s="103" t="s">
        <v>26</v>
      </c>
      <c r="F1138" s="18" t="s">
        <v>26</v>
      </c>
      <c r="G1138" s="111" t="s">
        <v>590</v>
      </c>
      <c r="H1138" s="102" t="s">
        <v>4412</v>
      </c>
      <c r="I1138" s="21">
        <v>8490</v>
      </c>
      <c r="J1138" s="71">
        <v>110.012</v>
      </c>
      <c r="K1138" s="21">
        <v>10456</v>
      </c>
      <c r="L1138" s="21">
        <v>9504</v>
      </c>
      <c r="M1138" s="21">
        <v>8824</v>
      </c>
      <c r="N1138" s="21"/>
      <c r="O1138" s="21">
        <v>490</v>
      </c>
      <c r="P1138" s="21"/>
      <c r="Q1138" s="21"/>
      <c r="R1138" s="22">
        <v>6</v>
      </c>
      <c r="S1138" s="22">
        <v>8.9629999999999992</v>
      </c>
      <c r="T1138" s="20" t="s">
        <v>5189</v>
      </c>
      <c r="U1138" s="21">
        <v>48</v>
      </c>
      <c r="V1138" s="21">
        <v>570</v>
      </c>
      <c r="W1138" s="34">
        <v>35255</v>
      </c>
      <c r="X1138" s="34">
        <v>46113</v>
      </c>
      <c r="Y1138" s="114" t="s">
        <v>13736</v>
      </c>
      <c r="Z1138" s="70" t="s">
        <v>4927</v>
      </c>
      <c r="AA1138" s="20" t="s">
        <v>4926</v>
      </c>
      <c r="AB1138" s="109"/>
      <c r="AC1138" s="19"/>
      <c r="AD1138" s="22"/>
      <c r="AE1138" s="19"/>
    </row>
    <row r="1139" spans="2:31" x14ac:dyDescent="0.2">
      <c r="B1139" s="14" t="s">
        <v>15748</v>
      </c>
      <c r="C1139" s="33" t="s">
        <v>15747</v>
      </c>
      <c r="D1139" s="16" t="s">
        <v>15746</v>
      </c>
      <c r="E1139" s="103" t="s">
        <v>26</v>
      </c>
      <c r="F1139" s="18" t="s">
        <v>26</v>
      </c>
      <c r="G1139" s="111" t="s">
        <v>590</v>
      </c>
      <c r="H1139" s="102" t="s">
        <v>4412</v>
      </c>
      <c r="I1139" s="21">
        <v>15358</v>
      </c>
      <c r="J1139" s="71">
        <v>110.012</v>
      </c>
      <c r="K1139" s="21">
        <v>18914</v>
      </c>
      <c r="L1139" s="21">
        <v>17192</v>
      </c>
      <c r="M1139" s="21">
        <v>16055</v>
      </c>
      <c r="N1139" s="21"/>
      <c r="O1139" s="21">
        <v>553</v>
      </c>
      <c r="P1139" s="21"/>
      <c r="Q1139" s="21"/>
      <c r="R1139" s="22">
        <v>6</v>
      </c>
      <c r="S1139" s="22">
        <v>8.7219999999999995</v>
      </c>
      <c r="T1139" s="20" t="s">
        <v>5189</v>
      </c>
      <c r="U1139" s="21">
        <v>86</v>
      </c>
      <c r="V1139" s="21">
        <v>1032</v>
      </c>
      <c r="W1139" s="34">
        <v>35255</v>
      </c>
      <c r="X1139" s="34">
        <v>46143</v>
      </c>
      <c r="Y1139" s="114" t="s">
        <v>13736</v>
      </c>
      <c r="Z1139" s="70" t="s">
        <v>4927</v>
      </c>
      <c r="AA1139" s="20" t="s">
        <v>4926</v>
      </c>
      <c r="AB1139" s="109"/>
      <c r="AC1139" s="19"/>
      <c r="AD1139" s="22"/>
      <c r="AE1139" s="19"/>
    </row>
    <row r="1140" spans="2:31" x14ac:dyDescent="0.2">
      <c r="B1140" s="14" t="s">
        <v>15745</v>
      </c>
      <c r="C1140" s="33" t="s">
        <v>15744</v>
      </c>
      <c r="D1140" s="16" t="s">
        <v>15743</v>
      </c>
      <c r="E1140" s="103" t="s">
        <v>26</v>
      </c>
      <c r="F1140" s="18" t="s">
        <v>26</v>
      </c>
      <c r="G1140" s="111" t="s">
        <v>590</v>
      </c>
      <c r="H1140" s="102" t="s">
        <v>4412</v>
      </c>
      <c r="I1140" s="21">
        <v>122376</v>
      </c>
      <c r="J1140" s="71">
        <v>110.45</v>
      </c>
      <c r="K1140" s="21">
        <v>150751</v>
      </c>
      <c r="L1140" s="21">
        <v>136488</v>
      </c>
      <c r="M1140" s="21">
        <v>128241</v>
      </c>
      <c r="N1140" s="21"/>
      <c r="O1140" s="21">
        <v>30743</v>
      </c>
      <c r="P1140" s="21"/>
      <c r="Q1140" s="21"/>
      <c r="R1140" s="22">
        <v>6</v>
      </c>
      <c r="S1140" s="22">
        <v>8.4640000000000004</v>
      </c>
      <c r="T1140" s="20" t="s">
        <v>5189</v>
      </c>
      <c r="U1140" s="21">
        <v>682</v>
      </c>
      <c r="V1140" s="21">
        <v>8189</v>
      </c>
      <c r="W1140" s="34">
        <v>35256</v>
      </c>
      <c r="X1140" s="34">
        <v>46143</v>
      </c>
      <c r="Y1140" s="114" t="s">
        <v>13736</v>
      </c>
      <c r="Z1140" s="70" t="s">
        <v>4927</v>
      </c>
      <c r="AA1140" s="20" t="s">
        <v>4926</v>
      </c>
      <c r="AB1140" s="109"/>
      <c r="AC1140" s="19"/>
      <c r="AD1140" s="22"/>
      <c r="AE1140" s="19"/>
    </row>
    <row r="1141" spans="2:31" x14ac:dyDescent="0.2">
      <c r="B1141" s="14" t="s">
        <v>15742</v>
      </c>
      <c r="C1141" s="33" t="s">
        <v>15741</v>
      </c>
      <c r="D1141" s="16" t="s">
        <v>15740</v>
      </c>
      <c r="E1141" s="103" t="s">
        <v>26</v>
      </c>
      <c r="F1141" s="18" t="s">
        <v>26</v>
      </c>
      <c r="G1141" s="111" t="s">
        <v>590</v>
      </c>
      <c r="H1141" s="102" t="s">
        <v>4412</v>
      </c>
      <c r="I1141" s="21">
        <v>142592</v>
      </c>
      <c r="J1141" s="71">
        <v>110.012</v>
      </c>
      <c r="K1141" s="21">
        <v>174662</v>
      </c>
      <c r="L1141" s="21">
        <v>158766</v>
      </c>
      <c r="M1141" s="21">
        <v>151042</v>
      </c>
      <c r="N1141" s="21"/>
      <c r="O1141" s="21">
        <v>-2869</v>
      </c>
      <c r="P1141" s="21"/>
      <c r="Q1141" s="21"/>
      <c r="R1141" s="22">
        <v>6</v>
      </c>
      <c r="S1141" s="22">
        <v>7.9669999999999996</v>
      </c>
      <c r="T1141" s="20" t="s">
        <v>5189</v>
      </c>
      <c r="U1141" s="21">
        <v>794</v>
      </c>
      <c r="V1141" s="21">
        <v>9526</v>
      </c>
      <c r="W1141" s="34">
        <v>35191</v>
      </c>
      <c r="X1141" s="34">
        <v>46113</v>
      </c>
      <c r="Y1141" s="114" t="s">
        <v>13736</v>
      </c>
      <c r="Z1141" s="70" t="s">
        <v>4927</v>
      </c>
      <c r="AA1141" s="20" t="s">
        <v>4926</v>
      </c>
      <c r="AB1141" s="109"/>
      <c r="AC1141" s="19"/>
      <c r="AD1141" s="22"/>
      <c r="AE1141" s="19"/>
    </row>
    <row r="1142" spans="2:31" x14ac:dyDescent="0.2">
      <c r="B1142" s="14" t="s">
        <v>15739</v>
      </c>
      <c r="C1142" s="33" t="s">
        <v>15738</v>
      </c>
      <c r="D1142" s="16" t="s">
        <v>15737</v>
      </c>
      <c r="E1142" s="103" t="s">
        <v>26</v>
      </c>
      <c r="F1142" s="18" t="s">
        <v>26</v>
      </c>
      <c r="G1142" s="111" t="s">
        <v>590</v>
      </c>
      <c r="H1142" s="102" t="s">
        <v>4412</v>
      </c>
      <c r="I1142" s="21">
        <v>13570</v>
      </c>
      <c r="J1142" s="71">
        <v>110.012</v>
      </c>
      <c r="K1142" s="21">
        <v>16623</v>
      </c>
      <c r="L1142" s="21">
        <v>15110</v>
      </c>
      <c r="M1142" s="21">
        <v>14230</v>
      </c>
      <c r="N1142" s="21"/>
      <c r="O1142" s="21">
        <v>-588</v>
      </c>
      <c r="P1142" s="21"/>
      <c r="Q1142" s="21"/>
      <c r="R1142" s="22">
        <v>6</v>
      </c>
      <c r="S1142" s="22">
        <v>8.3680000000000003</v>
      </c>
      <c r="T1142" s="20" t="s">
        <v>5189</v>
      </c>
      <c r="U1142" s="21">
        <v>76</v>
      </c>
      <c r="V1142" s="21">
        <v>907</v>
      </c>
      <c r="W1142" s="34">
        <v>35191</v>
      </c>
      <c r="X1142" s="34">
        <v>46143</v>
      </c>
      <c r="Y1142" s="114" t="s">
        <v>13736</v>
      </c>
      <c r="Z1142" s="70" t="s">
        <v>4927</v>
      </c>
      <c r="AA1142" s="20" t="s">
        <v>4926</v>
      </c>
      <c r="AB1142" s="109"/>
      <c r="AC1142" s="19"/>
      <c r="AD1142" s="22"/>
      <c r="AE1142" s="19"/>
    </row>
    <row r="1143" spans="2:31" x14ac:dyDescent="0.2">
      <c r="B1143" s="14" t="s">
        <v>15736</v>
      </c>
      <c r="C1143" s="33" t="s">
        <v>15735</v>
      </c>
      <c r="D1143" s="16" t="s">
        <v>15734</v>
      </c>
      <c r="E1143" s="103" t="s">
        <v>26</v>
      </c>
      <c r="F1143" s="18" t="s">
        <v>26</v>
      </c>
      <c r="G1143" s="111" t="s">
        <v>590</v>
      </c>
      <c r="H1143" s="102" t="s">
        <v>4412</v>
      </c>
      <c r="I1143" s="21">
        <v>3122</v>
      </c>
      <c r="J1143" s="71">
        <v>109.262</v>
      </c>
      <c r="K1143" s="21">
        <v>3798</v>
      </c>
      <c r="L1143" s="21">
        <v>3476</v>
      </c>
      <c r="M1143" s="21">
        <v>3298</v>
      </c>
      <c r="N1143" s="21"/>
      <c r="O1143" s="21"/>
      <c r="P1143" s="21"/>
      <c r="Q1143" s="21"/>
      <c r="R1143" s="22">
        <v>6</v>
      </c>
      <c r="S1143" s="22">
        <v>8.0589999999999993</v>
      </c>
      <c r="T1143" s="20" t="s">
        <v>5189</v>
      </c>
      <c r="U1143" s="21">
        <v>17</v>
      </c>
      <c r="V1143" s="21">
        <v>209</v>
      </c>
      <c r="W1143" s="34">
        <v>35191</v>
      </c>
      <c r="X1143" s="34">
        <v>46174</v>
      </c>
      <c r="Y1143" s="114" t="s">
        <v>13736</v>
      </c>
      <c r="Z1143" s="70" t="s">
        <v>4927</v>
      </c>
      <c r="AA1143" s="20" t="s">
        <v>4926</v>
      </c>
      <c r="AB1143" s="109"/>
      <c r="AC1143" s="19"/>
      <c r="AD1143" s="22"/>
      <c r="AE1143" s="31"/>
    </row>
    <row r="1144" spans="2:31" x14ac:dyDescent="0.2">
      <c r="B1144" s="14" t="s">
        <v>15733</v>
      </c>
      <c r="C1144" s="33" t="s">
        <v>15732</v>
      </c>
      <c r="D1144" s="16" t="s">
        <v>15731</v>
      </c>
      <c r="E1144" s="103" t="s">
        <v>26</v>
      </c>
      <c r="F1144" s="18" t="s">
        <v>26</v>
      </c>
      <c r="G1144" s="111" t="s">
        <v>590</v>
      </c>
      <c r="H1144" s="102" t="s">
        <v>4412</v>
      </c>
      <c r="I1144" s="21">
        <v>136928</v>
      </c>
      <c r="J1144" s="71">
        <v>110.075</v>
      </c>
      <c r="K1144" s="21">
        <v>168633</v>
      </c>
      <c r="L1144" s="21">
        <v>153199</v>
      </c>
      <c r="M1144" s="21">
        <v>145483</v>
      </c>
      <c r="N1144" s="21"/>
      <c r="O1144" s="21">
        <v>-807</v>
      </c>
      <c r="P1144" s="21"/>
      <c r="Q1144" s="21"/>
      <c r="R1144" s="22">
        <v>6</v>
      </c>
      <c r="S1144" s="22">
        <v>8.0289999999999999</v>
      </c>
      <c r="T1144" s="20" t="s">
        <v>5189</v>
      </c>
      <c r="U1144" s="21">
        <v>766</v>
      </c>
      <c r="V1144" s="21">
        <v>9192</v>
      </c>
      <c r="W1144" s="34">
        <v>35255</v>
      </c>
      <c r="X1144" s="34">
        <v>46174</v>
      </c>
      <c r="Y1144" s="114" t="s">
        <v>13736</v>
      </c>
      <c r="Z1144" s="70" t="s">
        <v>4927</v>
      </c>
      <c r="AA1144" s="20" t="s">
        <v>4926</v>
      </c>
      <c r="AB1144" s="109"/>
      <c r="AC1144" s="19"/>
      <c r="AD1144" s="22"/>
      <c r="AE1144" s="31"/>
    </row>
    <row r="1145" spans="2:31" x14ac:dyDescent="0.2">
      <c r="B1145" s="14" t="s">
        <v>15730</v>
      </c>
      <c r="C1145" s="33" t="s">
        <v>15729</v>
      </c>
      <c r="D1145" s="16" t="s">
        <v>15728</v>
      </c>
      <c r="E1145" s="103" t="s">
        <v>26</v>
      </c>
      <c r="F1145" s="18" t="s">
        <v>26</v>
      </c>
      <c r="G1145" s="111" t="s">
        <v>590</v>
      </c>
      <c r="H1145" s="102" t="s">
        <v>4412</v>
      </c>
      <c r="I1145" s="21">
        <v>5485</v>
      </c>
      <c r="J1145" s="71">
        <v>107.151</v>
      </c>
      <c r="K1145" s="21">
        <v>6209</v>
      </c>
      <c r="L1145" s="21">
        <v>5794</v>
      </c>
      <c r="M1145" s="21">
        <v>5746</v>
      </c>
      <c r="N1145" s="21"/>
      <c r="O1145" s="21">
        <v>187</v>
      </c>
      <c r="P1145" s="21"/>
      <c r="Q1145" s="21"/>
      <c r="R1145" s="22">
        <v>5</v>
      </c>
      <c r="S1145" s="22">
        <v>6.39</v>
      </c>
      <c r="T1145" s="20" t="s">
        <v>5189</v>
      </c>
      <c r="U1145" s="21">
        <v>24</v>
      </c>
      <c r="V1145" s="21">
        <v>290</v>
      </c>
      <c r="W1145" s="34">
        <v>36220</v>
      </c>
      <c r="X1145" s="34">
        <v>41640</v>
      </c>
      <c r="Y1145" s="114" t="s">
        <v>13736</v>
      </c>
      <c r="Z1145" s="70" t="s">
        <v>4927</v>
      </c>
      <c r="AA1145" s="20" t="s">
        <v>4926</v>
      </c>
      <c r="AB1145" s="109"/>
      <c r="AC1145" s="19"/>
      <c r="AD1145" s="22"/>
      <c r="AE1145" s="19"/>
    </row>
    <row r="1146" spans="2:31" x14ac:dyDescent="0.2">
      <c r="B1146" s="14" t="s">
        <v>15727</v>
      </c>
      <c r="C1146" s="33" t="s">
        <v>15726</v>
      </c>
      <c r="D1146" s="16" t="s">
        <v>15725</v>
      </c>
      <c r="E1146" s="103" t="s">
        <v>26</v>
      </c>
      <c r="F1146" s="18" t="s">
        <v>26</v>
      </c>
      <c r="G1146" s="111" t="s">
        <v>590</v>
      </c>
      <c r="H1146" s="102" t="s">
        <v>4412</v>
      </c>
      <c r="I1146" s="21">
        <v>18802</v>
      </c>
      <c r="J1146" s="71">
        <v>107.151</v>
      </c>
      <c r="K1146" s="21">
        <v>21284</v>
      </c>
      <c r="L1146" s="21">
        <v>19864</v>
      </c>
      <c r="M1146" s="21">
        <v>19704</v>
      </c>
      <c r="N1146" s="21"/>
      <c r="O1146" s="21">
        <v>-159</v>
      </c>
      <c r="P1146" s="21"/>
      <c r="Q1146" s="21"/>
      <c r="R1146" s="22">
        <v>5</v>
      </c>
      <c r="S1146" s="22">
        <v>6.2569999999999997</v>
      </c>
      <c r="T1146" s="20" t="s">
        <v>5189</v>
      </c>
      <c r="U1146" s="21">
        <v>83</v>
      </c>
      <c r="V1146" s="21">
        <v>993</v>
      </c>
      <c r="W1146" s="34">
        <v>36220</v>
      </c>
      <c r="X1146" s="34">
        <v>41671</v>
      </c>
      <c r="Y1146" s="114" t="s">
        <v>13736</v>
      </c>
      <c r="Z1146" s="70" t="s">
        <v>4927</v>
      </c>
      <c r="AA1146" s="20" t="s">
        <v>4926</v>
      </c>
      <c r="AB1146" s="109"/>
      <c r="AC1146" s="19"/>
      <c r="AD1146" s="22"/>
      <c r="AE1146" s="19"/>
    </row>
    <row r="1147" spans="2:31" x14ac:dyDescent="0.2">
      <c r="B1147" s="14" t="s">
        <v>15724</v>
      </c>
      <c r="C1147" s="33" t="s">
        <v>15723</v>
      </c>
      <c r="D1147" s="16" t="s">
        <v>15722</v>
      </c>
      <c r="E1147" s="103" t="s">
        <v>26</v>
      </c>
      <c r="F1147" s="18" t="s">
        <v>26</v>
      </c>
      <c r="G1147" s="111" t="s">
        <v>590</v>
      </c>
      <c r="H1147" s="102" t="s">
        <v>4412</v>
      </c>
      <c r="I1147" s="21">
        <v>103303</v>
      </c>
      <c r="J1147" s="71">
        <v>107.151</v>
      </c>
      <c r="K1147" s="21">
        <v>116939</v>
      </c>
      <c r="L1147" s="21">
        <v>109135</v>
      </c>
      <c r="M1147" s="21">
        <v>108233</v>
      </c>
      <c r="N1147" s="21"/>
      <c r="O1147" s="21">
        <v>722</v>
      </c>
      <c r="P1147" s="21"/>
      <c r="Q1147" s="21"/>
      <c r="R1147" s="22">
        <v>5</v>
      </c>
      <c r="S1147" s="22">
        <v>6.3040000000000003</v>
      </c>
      <c r="T1147" s="20" t="s">
        <v>5189</v>
      </c>
      <c r="U1147" s="21">
        <v>455</v>
      </c>
      <c r="V1147" s="21">
        <v>5457</v>
      </c>
      <c r="W1147" s="34">
        <v>36220</v>
      </c>
      <c r="X1147" s="34">
        <v>41671</v>
      </c>
      <c r="Y1147" s="114" t="s">
        <v>13736</v>
      </c>
      <c r="Z1147" s="70" t="s">
        <v>4927</v>
      </c>
      <c r="AA1147" s="20" t="s">
        <v>4926</v>
      </c>
      <c r="AB1147" s="109"/>
      <c r="AC1147" s="19"/>
      <c r="AD1147" s="22"/>
      <c r="AE1147" s="19"/>
    </row>
    <row r="1148" spans="2:31" x14ac:dyDescent="0.2">
      <c r="B1148" s="14" t="s">
        <v>15721</v>
      </c>
      <c r="C1148" s="33" t="s">
        <v>15720</v>
      </c>
      <c r="D1148" s="16" t="s">
        <v>15719</v>
      </c>
      <c r="E1148" s="103" t="s">
        <v>26</v>
      </c>
      <c r="F1148" s="18" t="s">
        <v>26</v>
      </c>
      <c r="G1148" s="111" t="s">
        <v>590</v>
      </c>
      <c r="H1148" s="102" t="s">
        <v>4412</v>
      </c>
      <c r="I1148" s="21">
        <v>56433</v>
      </c>
      <c r="J1148" s="71">
        <v>107.151</v>
      </c>
      <c r="K1148" s="21">
        <v>63882</v>
      </c>
      <c r="L1148" s="21">
        <v>59619</v>
      </c>
      <c r="M1148" s="21">
        <v>59143</v>
      </c>
      <c r="N1148" s="21"/>
      <c r="O1148" s="21">
        <v>-477</v>
      </c>
      <c r="P1148" s="21"/>
      <c r="Q1148" s="21"/>
      <c r="R1148" s="22">
        <v>5</v>
      </c>
      <c r="S1148" s="22">
        <v>6.1779999999999999</v>
      </c>
      <c r="T1148" s="20" t="s">
        <v>5189</v>
      </c>
      <c r="U1148" s="21">
        <v>248</v>
      </c>
      <c r="V1148" s="21">
        <v>2981</v>
      </c>
      <c r="W1148" s="34">
        <v>36220</v>
      </c>
      <c r="X1148" s="34">
        <v>41699</v>
      </c>
      <c r="Y1148" s="114" t="s">
        <v>13736</v>
      </c>
      <c r="Z1148" s="70" t="s">
        <v>4927</v>
      </c>
      <c r="AA1148" s="20" t="s">
        <v>4926</v>
      </c>
      <c r="AB1148" s="109"/>
      <c r="AC1148" s="19"/>
      <c r="AD1148" s="22"/>
      <c r="AE1148" s="19"/>
    </row>
    <row r="1149" spans="2:31" x14ac:dyDescent="0.2">
      <c r="B1149" s="14" t="s">
        <v>15718</v>
      </c>
      <c r="C1149" s="33" t="s">
        <v>15717</v>
      </c>
      <c r="D1149" s="16" t="s">
        <v>15716</v>
      </c>
      <c r="E1149" s="103" t="s">
        <v>26</v>
      </c>
      <c r="F1149" s="18" t="s">
        <v>26</v>
      </c>
      <c r="G1149" s="111" t="s">
        <v>590</v>
      </c>
      <c r="H1149" s="102" t="s">
        <v>4412</v>
      </c>
      <c r="I1149" s="21">
        <v>47340</v>
      </c>
      <c r="J1149" s="71">
        <v>107.151</v>
      </c>
      <c r="K1149" s="21">
        <v>55362</v>
      </c>
      <c r="L1149" s="21">
        <v>51667</v>
      </c>
      <c r="M1149" s="21">
        <v>50937</v>
      </c>
      <c r="N1149" s="21"/>
      <c r="O1149" s="21">
        <v>-249</v>
      </c>
      <c r="P1149" s="21"/>
      <c r="Q1149" s="21"/>
      <c r="R1149" s="22">
        <v>5</v>
      </c>
      <c r="S1149" s="22">
        <v>7.3339999999999996</v>
      </c>
      <c r="T1149" s="20" t="s">
        <v>5189</v>
      </c>
      <c r="U1149" s="21">
        <v>215</v>
      </c>
      <c r="V1149" s="21">
        <v>2583</v>
      </c>
      <c r="W1149" s="34">
        <v>36369</v>
      </c>
      <c r="X1149" s="34">
        <v>41699</v>
      </c>
      <c r="Y1149" s="114" t="s">
        <v>13736</v>
      </c>
      <c r="Z1149" s="70" t="s">
        <v>4927</v>
      </c>
      <c r="AA1149" s="20" t="s">
        <v>4926</v>
      </c>
      <c r="AB1149" s="109"/>
      <c r="AC1149" s="19"/>
      <c r="AD1149" s="22"/>
      <c r="AE1149" s="19"/>
    </row>
    <row r="1150" spans="2:31" x14ac:dyDescent="0.2">
      <c r="B1150" s="14" t="s">
        <v>15715</v>
      </c>
      <c r="C1150" s="33" t="s">
        <v>15714</v>
      </c>
      <c r="D1150" s="16" t="s">
        <v>15713</v>
      </c>
      <c r="E1150" s="103" t="s">
        <v>26</v>
      </c>
      <c r="F1150" s="18" t="s">
        <v>26</v>
      </c>
      <c r="G1150" s="111" t="s">
        <v>590</v>
      </c>
      <c r="H1150" s="102" t="s">
        <v>4412</v>
      </c>
      <c r="I1150" s="21">
        <v>23098</v>
      </c>
      <c r="J1150" s="71">
        <v>107.151</v>
      </c>
      <c r="K1150" s="21">
        <v>27012</v>
      </c>
      <c r="L1150" s="21">
        <v>25209</v>
      </c>
      <c r="M1150" s="21">
        <v>24887</v>
      </c>
      <c r="N1150" s="21"/>
      <c r="O1150" s="21">
        <v>28</v>
      </c>
      <c r="P1150" s="21"/>
      <c r="Q1150" s="21"/>
      <c r="R1150" s="22">
        <v>5</v>
      </c>
      <c r="S1150" s="22">
        <v>7.0819999999999999</v>
      </c>
      <c r="T1150" s="20" t="s">
        <v>5189</v>
      </c>
      <c r="U1150" s="21">
        <v>105</v>
      </c>
      <c r="V1150" s="21">
        <v>1260</v>
      </c>
      <c r="W1150" s="34">
        <v>36369</v>
      </c>
      <c r="X1150" s="34">
        <v>41699</v>
      </c>
      <c r="Y1150" s="114" t="s">
        <v>13736</v>
      </c>
      <c r="Z1150" s="70" t="s">
        <v>4927</v>
      </c>
      <c r="AA1150" s="20" t="s">
        <v>4926</v>
      </c>
      <c r="AB1150" s="109"/>
      <c r="AC1150" s="19"/>
      <c r="AD1150" s="22"/>
      <c r="AE1150" s="19"/>
    </row>
    <row r="1151" spans="2:31" x14ac:dyDescent="0.2">
      <c r="B1151" s="14" t="s">
        <v>15712</v>
      </c>
      <c r="C1151" s="33" t="s">
        <v>15711</v>
      </c>
      <c r="D1151" s="16" t="s">
        <v>15710</v>
      </c>
      <c r="E1151" s="103" t="s">
        <v>26</v>
      </c>
      <c r="F1151" s="18" t="s">
        <v>26</v>
      </c>
      <c r="G1151" s="111" t="s">
        <v>590</v>
      </c>
      <c r="H1151" s="102" t="s">
        <v>4412</v>
      </c>
      <c r="I1151" s="21">
        <v>33050</v>
      </c>
      <c r="J1151" s="71">
        <v>107.151</v>
      </c>
      <c r="K1151" s="21">
        <v>38651</v>
      </c>
      <c r="L1151" s="21">
        <v>36071</v>
      </c>
      <c r="M1151" s="21">
        <v>35606</v>
      </c>
      <c r="N1151" s="21"/>
      <c r="O1151" s="21">
        <v>369</v>
      </c>
      <c r="P1151" s="21"/>
      <c r="Q1151" s="21"/>
      <c r="R1151" s="22">
        <v>5</v>
      </c>
      <c r="S1151" s="22">
        <v>7.1040000000000001</v>
      </c>
      <c r="T1151" s="20" t="s">
        <v>5189</v>
      </c>
      <c r="U1151" s="21">
        <v>150</v>
      </c>
      <c r="V1151" s="21">
        <v>1804</v>
      </c>
      <c r="W1151" s="34">
        <v>36369</v>
      </c>
      <c r="X1151" s="34">
        <v>41699</v>
      </c>
      <c r="Y1151" s="114" t="s">
        <v>13736</v>
      </c>
      <c r="Z1151" s="70" t="s">
        <v>4927</v>
      </c>
      <c r="AA1151" s="20" t="s">
        <v>4926</v>
      </c>
      <c r="AB1151" s="109"/>
      <c r="AC1151" s="19"/>
      <c r="AD1151" s="22"/>
      <c r="AE1151" s="19"/>
    </row>
    <row r="1152" spans="2:31" x14ac:dyDescent="0.2">
      <c r="B1152" s="14" t="s">
        <v>15709</v>
      </c>
      <c r="C1152" s="33" t="s">
        <v>15708</v>
      </c>
      <c r="D1152" s="16" t="s">
        <v>15707</v>
      </c>
      <c r="E1152" s="103" t="s">
        <v>26</v>
      </c>
      <c r="F1152" s="18" t="s">
        <v>26</v>
      </c>
      <c r="G1152" s="111" t="s">
        <v>590</v>
      </c>
      <c r="H1152" s="102" t="s">
        <v>4412</v>
      </c>
      <c r="I1152" s="21">
        <v>20718</v>
      </c>
      <c r="J1152" s="71">
        <v>103.199</v>
      </c>
      <c r="K1152" s="21">
        <v>23130</v>
      </c>
      <c r="L1152" s="21">
        <v>22413</v>
      </c>
      <c r="M1152" s="21">
        <v>21993</v>
      </c>
      <c r="N1152" s="21"/>
      <c r="O1152" s="21">
        <v>103</v>
      </c>
      <c r="P1152" s="21"/>
      <c r="Q1152" s="21"/>
      <c r="R1152" s="22">
        <v>6</v>
      </c>
      <c r="S1152" s="22">
        <v>8.7569999999999997</v>
      </c>
      <c r="T1152" s="20" t="s">
        <v>5189</v>
      </c>
      <c r="U1152" s="21">
        <v>112</v>
      </c>
      <c r="V1152" s="21">
        <v>1345</v>
      </c>
      <c r="W1152" s="34">
        <v>36655</v>
      </c>
      <c r="X1152" s="34">
        <v>41760</v>
      </c>
      <c r="Y1152" s="114" t="s">
        <v>13736</v>
      </c>
      <c r="Z1152" s="70" t="s">
        <v>4927</v>
      </c>
      <c r="AA1152" s="20" t="s">
        <v>4926</v>
      </c>
      <c r="AB1152" s="109"/>
      <c r="AC1152" s="19"/>
      <c r="AD1152" s="22"/>
      <c r="AE1152" s="31"/>
    </row>
    <row r="1153" spans="2:31" x14ac:dyDescent="0.2">
      <c r="B1153" s="14" t="s">
        <v>15706</v>
      </c>
      <c r="C1153" s="33" t="s">
        <v>15705</v>
      </c>
      <c r="D1153" s="16" t="s">
        <v>15704</v>
      </c>
      <c r="E1153" s="103" t="s">
        <v>26</v>
      </c>
      <c r="F1153" s="18" t="s">
        <v>26</v>
      </c>
      <c r="G1153" s="111" t="s">
        <v>590</v>
      </c>
      <c r="H1153" s="102" t="s">
        <v>4412</v>
      </c>
      <c r="I1153" s="21">
        <v>77298</v>
      </c>
      <c r="J1153" s="71">
        <v>107.151</v>
      </c>
      <c r="K1153" s="21">
        <v>90396</v>
      </c>
      <c r="L1153" s="21">
        <v>84364</v>
      </c>
      <c r="M1153" s="21">
        <v>83340</v>
      </c>
      <c r="N1153" s="21"/>
      <c r="O1153" s="21">
        <v>13</v>
      </c>
      <c r="P1153" s="21"/>
      <c r="Q1153" s="21"/>
      <c r="R1153" s="22">
        <v>5</v>
      </c>
      <c r="S1153" s="22">
        <v>6.9580000000000002</v>
      </c>
      <c r="T1153" s="20" t="s">
        <v>5189</v>
      </c>
      <c r="U1153" s="21">
        <v>352</v>
      </c>
      <c r="V1153" s="21">
        <v>4218</v>
      </c>
      <c r="W1153" s="34">
        <v>36369</v>
      </c>
      <c r="X1153" s="34">
        <v>41699</v>
      </c>
      <c r="Y1153" s="114" t="s">
        <v>13736</v>
      </c>
      <c r="Z1153" s="70" t="s">
        <v>4927</v>
      </c>
      <c r="AA1153" s="20" t="s">
        <v>4926</v>
      </c>
      <c r="AB1153" s="109"/>
      <c r="AC1153" s="19"/>
      <c r="AD1153" s="22"/>
      <c r="AE1153" s="31"/>
    </row>
    <row r="1154" spans="2:31" x14ac:dyDescent="0.2">
      <c r="B1154" s="14" t="s">
        <v>15703</v>
      </c>
      <c r="C1154" s="33" t="s">
        <v>15702</v>
      </c>
      <c r="D1154" s="16" t="s">
        <v>15701</v>
      </c>
      <c r="E1154" s="103" t="s">
        <v>26</v>
      </c>
      <c r="F1154" s="18" t="s">
        <v>26</v>
      </c>
      <c r="G1154" s="111" t="s">
        <v>590</v>
      </c>
      <c r="H1154" s="102" t="s">
        <v>4412</v>
      </c>
      <c r="I1154" s="21">
        <v>52558</v>
      </c>
      <c r="J1154" s="71">
        <v>107.151</v>
      </c>
      <c r="K1154" s="21">
        <v>61463</v>
      </c>
      <c r="L1154" s="21">
        <v>57362</v>
      </c>
      <c r="M1154" s="21">
        <v>56586</v>
      </c>
      <c r="N1154" s="21"/>
      <c r="O1154" s="21">
        <v>47</v>
      </c>
      <c r="P1154" s="21"/>
      <c r="Q1154" s="21"/>
      <c r="R1154" s="22">
        <v>5</v>
      </c>
      <c r="S1154" s="22">
        <v>7.2210000000000001</v>
      </c>
      <c r="T1154" s="20" t="s">
        <v>5189</v>
      </c>
      <c r="U1154" s="21">
        <v>239</v>
      </c>
      <c r="V1154" s="21">
        <v>2868</v>
      </c>
      <c r="W1154" s="34">
        <v>36369</v>
      </c>
      <c r="X1154" s="34">
        <v>41699</v>
      </c>
      <c r="Y1154" s="114" t="s">
        <v>13736</v>
      </c>
      <c r="Z1154" s="70" t="s">
        <v>4927</v>
      </c>
      <c r="AA1154" s="20" t="s">
        <v>4926</v>
      </c>
      <c r="AB1154" s="109"/>
      <c r="AC1154" s="19"/>
      <c r="AD1154" s="22"/>
      <c r="AE1154" s="31"/>
    </row>
    <row r="1155" spans="2:31" x14ac:dyDescent="0.2">
      <c r="B1155" s="14" t="s">
        <v>15700</v>
      </c>
      <c r="C1155" s="33" t="s">
        <v>15699</v>
      </c>
      <c r="D1155" s="16" t="s">
        <v>15698</v>
      </c>
      <c r="E1155" s="103" t="s">
        <v>26</v>
      </c>
      <c r="F1155" s="18" t="s">
        <v>26</v>
      </c>
      <c r="G1155" s="111" t="s">
        <v>590</v>
      </c>
      <c r="H1155" s="102" t="s">
        <v>4412</v>
      </c>
      <c r="I1155" s="21">
        <v>99026</v>
      </c>
      <c r="J1155" s="71">
        <v>107.151</v>
      </c>
      <c r="K1155" s="21">
        <v>115805</v>
      </c>
      <c r="L1155" s="21">
        <v>108077</v>
      </c>
      <c r="M1155" s="21">
        <v>106678</v>
      </c>
      <c r="N1155" s="21"/>
      <c r="O1155" s="21">
        <v>218</v>
      </c>
      <c r="P1155" s="21"/>
      <c r="Q1155" s="21"/>
      <c r="R1155" s="22">
        <v>5</v>
      </c>
      <c r="S1155" s="22">
        <v>6.9960000000000004</v>
      </c>
      <c r="T1155" s="20" t="s">
        <v>5189</v>
      </c>
      <c r="U1155" s="21">
        <v>450</v>
      </c>
      <c r="V1155" s="21">
        <v>5404</v>
      </c>
      <c r="W1155" s="34">
        <v>36369</v>
      </c>
      <c r="X1155" s="34">
        <v>41730</v>
      </c>
      <c r="Y1155" s="114" t="s">
        <v>13736</v>
      </c>
      <c r="Z1155" s="70" t="s">
        <v>4927</v>
      </c>
      <c r="AA1155" s="20" t="s">
        <v>4926</v>
      </c>
      <c r="AB1155" s="109"/>
      <c r="AC1155" s="19"/>
      <c r="AD1155" s="22"/>
      <c r="AE1155" s="31"/>
    </row>
    <row r="1156" spans="2:31" x14ac:dyDescent="0.2">
      <c r="B1156" s="14" t="s">
        <v>15697</v>
      </c>
      <c r="C1156" s="33" t="s">
        <v>15696</v>
      </c>
      <c r="D1156" s="16" t="s">
        <v>15695</v>
      </c>
      <c r="E1156" s="103" t="s">
        <v>26</v>
      </c>
      <c r="F1156" s="18" t="s">
        <v>26</v>
      </c>
      <c r="G1156" s="111" t="s">
        <v>590</v>
      </c>
      <c r="H1156" s="102" t="s">
        <v>4412</v>
      </c>
      <c r="I1156" s="21">
        <v>11211</v>
      </c>
      <c r="J1156" s="71">
        <v>103.199</v>
      </c>
      <c r="K1156" s="21">
        <v>12517</v>
      </c>
      <c r="L1156" s="21">
        <v>12128</v>
      </c>
      <c r="M1156" s="21">
        <v>11877</v>
      </c>
      <c r="N1156" s="21"/>
      <c r="O1156" s="21">
        <v>273</v>
      </c>
      <c r="P1156" s="21"/>
      <c r="Q1156" s="21"/>
      <c r="R1156" s="22">
        <v>6</v>
      </c>
      <c r="S1156" s="22">
        <v>9.093</v>
      </c>
      <c r="T1156" s="20" t="s">
        <v>5189</v>
      </c>
      <c r="U1156" s="21">
        <v>61</v>
      </c>
      <c r="V1156" s="21">
        <v>728</v>
      </c>
      <c r="W1156" s="34">
        <v>36655</v>
      </c>
      <c r="X1156" s="34">
        <v>41760</v>
      </c>
      <c r="Y1156" s="114" t="s">
        <v>13736</v>
      </c>
      <c r="Z1156" s="70" t="s">
        <v>4927</v>
      </c>
      <c r="AA1156" s="20" t="s">
        <v>4926</v>
      </c>
      <c r="AB1156" s="109"/>
      <c r="AC1156" s="19"/>
      <c r="AD1156" s="22"/>
      <c r="AE1156" s="31"/>
    </row>
    <row r="1157" spans="2:31" x14ac:dyDescent="0.2">
      <c r="B1157" s="14" t="s">
        <v>15694</v>
      </c>
      <c r="C1157" s="33" t="s">
        <v>15693</v>
      </c>
      <c r="D1157" s="16" t="s">
        <v>15692</v>
      </c>
      <c r="E1157" s="103" t="s">
        <v>26</v>
      </c>
      <c r="F1157" s="18" t="s">
        <v>26</v>
      </c>
      <c r="G1157" s="111" t="s">
        <v>590</v>
      </c>
      <c r="H1157" s="102" t="s">
        <v>4412</v>
      </c>
      <c r="I1157" s="21">
        <v>144035</v>
      </c>
      <c r="J1157" s="71">
        <v>107.151</v>
      </c>
      <c r="K1157" s="21">
        <v>168442</v>
      </c>
      <c r="L1157" s="21">
        <v>157201</v>
      </c>
      <c r="M1157" s="21">
        <v>155075</v>
      </c>
      <c r="N1157" s="21"/>
      <c r="O1157" s="21">
        <v>74</v>
      </c>
      <c r="P1157" s="21"/>
      <c r="Q1157" s="21"/>
      <c r="R1157" s="22">
        <v>5</v>
      </c>
      <c r="S1157" s="22">
        <v>7.1</v>
      </c>
      <c r="T1157" s="20" t="s">
        <v>5189</v>
      </c>
      <c r="U1157" s="21">
        <v>655</v>
      </c>
      <c r="V1157" s="21">
        <v>7860</v>
      </c>
      <c r="W1157" s="34">
        <v>36369</v>
      </c>
      <c r="X1157" s="34">
        <v>41730</v>
      </c>
      <c r="Y1157" s="114" t="s">
        <v>13736</v>
      </c>
      <c r="Z1157" s="70" t="s">
        <v>4927</v>
      </c>
      <c r="AA1157" s="20" t="s">
        <v>4926</v>
      </c>
      <c r="AB1157" s="109"/>
      <c r="AC1157" s="19"/>
      <c r="AD1157" s="22"/>
      <c r="AE1157" s="31"/>
    </row>
    <row r="1158" spans="2:31" x14ac:dyDescent="0.2">
      <c r="B1158" s="14" t="s">
        <v>15691</v>
      </c>
      <c r="C1158" s="33" t="s">
        <v>15690</v>
      </c>
      <c r="D1158" s="16" t="s">
        <v>15689</v>
      </c>
      <c r="E1158" s="103" t="s">
        <v>26</v>
      </c>
      <c r="F1158" s="18" t="s">
        <v>26</v>
      </c>
      <c r="G1158" s="111" t="s">
        <v>590</v>
      </c>
      <c r="H1158" s="102" t="s">
        <v>4412</v>
      </c>
      <c r="I1158" s="21">
        <v>17085</v>
      </c>
      <c r="J1158" s="71">
        <v>103.199</v>
      </c>
      <c r="K1158" s="21">
        <v>19074</v>
      </c>
      <c r="L1158" s="21">
        <v>18483</v>
      </c>
      <c r="M1158" s="21">
        <v>18055</v>
      </c>
      <c r="N1158" s="21"/>
      <c r="O1158" s="21">
        <v>183</v>
      </c>
      <c r="P1158" s="21"/>
      <c r="Q1158" s="21"/>
      <c r="R1158" s="22">
        <v>6</v>
      </c>
      <c r="S1158" s="22">
        <v>9.4960000000000004</v>
      </c>
      <c r="T1158" s="20" t="s">
        <v>5189</v>
      </c>
      <c r="U1158" s="21">
        <v>92</v>
      </c>
      <c r="V1158" s="21">
        <v>1109</v>
      </c>
      <c r="W1158" s="34">
        <v>36727</v>
      </c>
      <c r="X1158" s="34">
        <v>41760</v>
      </c>
      <c r="Y1158" s="114" t="s">
        <v>13736</v>
      </c>
      <c r="Z1158" s="70" t="s">
        <v>4927</v>
      </c>
      <c r="AA1158" s="20" t="s">
        <v>4926</v>
      </c>
      <c r="AB1158" s="109"/>
      <c r="AC1158" s="19"/>
      <c r="AD1158" s="22"/>
      <c r="AE1158" s="31"/>
    </row>
    <row r="1159" spans="2:31" x14ac:dyDescent="0.2">
      <c r="B1159" s="14" t="s">
        <v>15688</v>
      </c>
      <c r="C1159" s="33" t="s">
        <v>15687</v>
      </c>
      <c r="D1159" s="16" t="s">
        <v>15686</v>
      </c>
      <c r="E1159" s="103" t="s">
        <v>26</v>
      </c>
      <c r="F1159" s="18" t="s">
        <v>26</v>
      </c>
      <c r="G1159" s="111" t="s">
        <v>590</v>
      </c>
      <c r="H1159" s="102" t="s">
        <v>4412</v>
      </c>
      <c r="I1159" s="21">
        <v>5077</v>
      </c>
      <c r="J1159" s="71">
        <v>107.151</v>
      </c>
      <c r="K1159" s="21">
        <v>5938</v>
      </c>
      <c r="L1159" s="21">
        <v>5542</v>
      </c>
      <c r="M1159" s="21">
        <v>5459</v>
      </c>
      <c r="N1159" s="21"/>
      <c r="O1159" s="21">
        <v>28</v>
      </c>
      <c r="P1159" s="21"/>
      <c r="Q1159" s="21"/>
      <c r="R1159" s="22">
        <v>5</v>
      </c>
      <c r="S1159" s="22">
        <v>7.2110000000000003</v>
      </c>
      <c r="T1159" s="20" t="s">
        <v>5189</v>
      </c>
      <c r="U1159" s="21">
        <v>23</v>
      </c>
      <c r="V1159" s="21">
        <v>277</v>
      </c>
      <c r="W1159" s="34">
        <v>36369</v>
      </c>
      <c r="X1159" s="34">
        <v>41760</v>
      </c>
      <c r="Y1159" s="114" t="s">
        <v>13736</v>
      </c>
      <c r="Z1159" s="70" t="s">
        <v>4927</v>
      </c>
      <c r="AA1159" s="20" t="s">
        <v>4926</v>
      </c>
      <c r="AB1159" s="109"/>
      <c r="AC1159" s="19"/>
      <c r="AD1159" s="22"/>
      <c r="AE1159" s="31"/>
    </row>
    <row r="1160" spans="2:31" x14ac:dyDescent="0.2">
      <c r="B1160" s="14" t="s">
        <v>15685</v>
      </c>
      <c r="C1160" s="33" t="s">
        <v>15684</v>
      </c>
      <c r="D1160" s="16" t="s">
        <v>15683</v>
      </c>
      <c r="E1160" s="103" t="s">
        <v>26</v>
      </c>
      <c r="F1160" s="18" t="s">
        <v>26</v>
      </c>
      <c r="G1160" s="111" t="s">
        <v>590</v>
      </c>
      <c r="H1160" s="102" t="s">
        <v>4412</v>
      </c>
      <c r="I1160" s="21">
        <v>5919</v>
      </c>
      <c r="J1160" s="71">
        <v>103.55200000000001</v>
      </c>
      <c r="K1160" s="21">
        <v>6250</v>
      </c>
      <c r="L1160" s="21">
        <v>6035</v>
      </c>
      <c r="M1160" s="21">
        <v>5996</v>
      </c>
      <c r="N1160" s="21"/>
      <c r="O1160" s="21">
        <v>61</v>
      </c>
      <c r="P1160" s="21"/>
      <c r="Q1160" s="21"/>
      <c r="R1160" s="22">
        <v>6.5</v>
      </c>
      <c r="S1160" s="22">
        <v>7.1970000000000001</v>
      </c>
      <c r="T1160" s="20" t="s">
        <v>5189</v>
      </c>
      <c r="U1160" s="21">
        <v>33</v>
      </c>
      <c r="V1160" s="21">
        <v>392</v>
      </c>
      <c r="W1160" s="34">
        <v>36467</v>
      </c>
      <c r="X1160" s="34">
        <v>41791</v>
      </c>
      <c r="Y1160" s="114" t="s">
        <v>13736</v>
      </c>
      <c r="Z1160" s="70" t="s">
        <v>4927</v>
      </c>
      <c r="AA1160" s="20" t="s">
        <v>4926</v>
      </c>
      <c r="AB1160" s="109"/>
      <c r="AC1160" s="19"/>
      <c r="AD1160" s="22"/>
      <c r="AE1160" s="19"/>
    </row>
    <row r="1161" spans="2:31" x14ac:dyDescent="0.2">
      <c r="B1161" s="14" t="s">
        <v>15682</v>
      </c>
      <c r="C1161" s="33" t="s">
        <v>15681</v>
      </c>
      <c r="D1161" s="16" t="s">
        <v>15680</v>
      </c>
      <c r="E1161" s="103" t="s">
        <v>26</v>
      </c>
      <c r="F1161" s="18" t="s">
        <v>26</v>
      </c>
      <c r="G1161" s="111" t="s">
        <v>590</v>
      </c>
      <c r="H1161" s="102" t="s">
        <v>4412</v>
      </c>
      <c r="I1161" s="21">
        <v>21146</v>
      </c>
      <c r="J1161" s="71">
        <v>103.55200000000001</v>
      </c>
      <c r="K1161" s="21">
        <v>22982</v>
      </c>
      <c r="L1161" s="21">
        <v>22194</v>
      </c>
      <c r="M1161" s="21">
        <v>21885</v>
      </c>
      <c r="N1161" s="21"/>
      <c r="O1161" s="21">
        <v>376</v>
      </c>
      <c r="P1161" s="21"/>
      <c r="Q1161" s="21"/>
      <c r="R1161" s="22">
        <v>6.5</v>
      </c>
      <c r="S1161" s="22">
        <v>8.3529999999999998</v>
      </c>
      <c r="T1161" s="20" t="s">
        <v>5189</v>
      </c>
      <c r="U1161" s="21">
        <v>120</v>
      </c>
      <c r="V1161" s="21">
        <v>1443</v>
      </c>
      <c r="W1161" s="34">
        <v>36634</v>
      </c>
      <c r="X1161" s="34">
        <v>41791</v>
      </c>
      <c r="Y1161" s="114" t="s">
        <v>13736</v>
      </c>
      <c r="Z1161" s="70" t="s">
        <v>4927</v>
      </c>
      <c r="AA1161" s="20" t="s">
        <v>4926</v>
      </c>
      <c r="AB1161" s="109"/>
      <c r="AC1161" s="19"/>
      <c r="AD1161" s="22"/>
      <c r="AE1161" s="19"/>
    </row>
    <row r="1162" spans="2:31" x14ac:dyDescent="0.2">
      <c r="B1162" s="14" t="s">
        <v>15679</v>
      </c>
      <c r="C1162" s="33" t="s">
        <v>15678</v>
      </c>
      <c r="D1162" s="16" t="s">
        <v>15677</v>
      </c>
      <c r="E1162" s="103" t="s">
        <v>26</v>
      </c>
      <c r="F1162" s="18" t="s">
        <v>26</v>
      </c>
      <c r="G1162" s="111" t="s">
        <v>590</v>
      </c>
      <c r="H1162" s="102" t="s">
        <v>4412</v>
      </c>
      <c r="I1162" s="21">
        <v>28739</v>
      </c>
      <c r="J1162" s="71">
        <v>103.199</v>
      </c>
      <c r="K1162" s="21">
        <v>32085</v>
      </c>
      <c r="L1162" s="21">
        <v>31090</v>
      </c>
      <c r="M1162" s="21">
        <v>30436</v>
      </c>
      <c r="N1162" s="21"/>
      <c r="O1162" s="21">
        <v>147</v>
      </c>
      <c r="P1162" s="21"/>
      <c r="Q1162" s="21"/>
      <c r="R1162" s="22">
        <v>6</v>
      </c>
      <c r="S1162" s="22">
        <v>8.9879999999999995</v>
      </c>
      <c r="T1162" s="20" t="s">
        <v>5189</v>
      </c>
      <c r="U1162" s="21">
        <v>155</v>
      </c>
      <c r="V1162" s="21">
        <v>1865</v>
      </c>
      <c r="W1162" s="34">
        <v>36655</v>
      </c>
      <c r="X1162" s="34">
        <v>41791</v>
      </c>
      <c r="Y1162" s="114" t="s">
        <v>13736</v>
      </c>
      <c r="Z1162" s="70" t="s">
        <v>4927</v>
      </c>
      <c r="AA1162" s="20" t="s">
        <v>4926</v>
      </c>
      <c r="AB1162" s="109"/>
      <c r="AC1162" s="19"/>
      <c r="AD1162" s="22"/>
      <c r="AE1162" s="19"/>
    </row>
    <row r="1163" spans="2:31" x14ac:dyDescent="0.2">
      <c r="B1163" s="14" t="s">
        <v>15676</v>
      </c>
      <c r="C1163" s="33" t="s">
        <v>15675</v>
      </c>
      <c r="D1163" s="16" t="s">
        <v>15674</v>
      </c>
      <c r="E1163" s="103" t="s">
        <v>26</v>
      </c>
      <c r="F1163" s="18" t="s">
        <v>26</v>
      </c>
      <c r="G1163" s="111" t="s">
        <v>590</v>
      </c>
      <c r="H1163" s="102" t="s">
        <v>4412</v>
      </c>
      <c r="I1163" s="21">
        <v>7692</v>
      </c>
      <c r="J1163" s="71">
        <v>103.199</v>
      </c>
      <c r="K1163" s="21">
        <v>8579</v>
      </c>
      <c r="L1163" s="21">
        <v>8313</v>
      </c>
      <c r="M1163" s="21">
        <v>8137</v>
      </c>
      <c r="N1163" s="21"/>
      <c r="O1163" s="21">
        <v>304</v>
      </c>
      <c r="P1163" s="21"/>
      <c r="Q1163" s="21"/>
      <c r="R1163" s="22">
        <v>6</v>
      </c>
      <c r="S1163" s="22">
        <v>8.8710000000000004</v>
      </c>
      <c r="T1163" s="20" t="s">
        <v>5189</v>
      </c>
      <c r="U1163" s="21">
        <v>42</v>
      </c>
      <c r="V1163" s="21">
        <v>499</v>
      </c>
      <c r="W1163" s="34">
        <v>36656</v>
      </c>
      <c r="X1163" s="34">
        <v>41821</v>
      </c>
      <c r="Y1163" s="114" t="s">
        <v>13736</v>
      </c>
      <c r="Z1163" s="70" t="s">
        <v>4927</v>
      </c>
      <c r="AA1163" s="20" t="s">
        <v>4926</v>
      </c>
      <c r="AB1163" s="109"/>
      <c r="AC1163" s="19"/>
      <c r="AD1163" s="22"/>
      <c r="AE1163" s="19"/>
    </row>
    <row r="1164" spans="2:31" x14ac:dyDescent="0.2">
      <c r="B1164" s="14" t="s">
        <v>15673</v>
      </c>
      <c r="C1164" s="33" t="s">
        <v>15672</v>
      </c>
      <c r="D1164" s="16" t="s">
        <v>15671</v>
      </c>
      <c r="E1164" s="103" t="s">
        <v>26</v>
      </c>
      <c r="F1164" s="18" t="s">
        <v>26</v>
      </c>
      <c r="G1164" s="111" t="s">
        <v>590</v>
      </c>
      <c r="H1164" s="102" t="s">
        <v>4412</v>
      </c>
      <c r="I1164" s="21">
        <v>16900</v>
      </c>
      <c r="J1164" s="71">
        <v>103.199</v>
      </c>
      <c r="K1164" s="21">
        <v>18848</v>
      </c>
      <c r="L1164" s="21">
        <v>18264</v>
      </c>
      <c r="M1164" s="21">
        <v>17850</v>
      </c>
      <c r="N1164" s="21"/>
      <c r="O1164" s="21">
        <v>302</v>
      </c>
      <c r="P1164" s="21"/>
      <c r="Q1164" s="21"/>
      <c r="R1164" s="22">
        <v>6</v>
      </c>
      <c r="S1164" s="22">
        <v>8.9529999999999994</v>
      </c>
      <c r="T1164" s="20" t="s">
        <v>5189</v>
      </c>
      <c r="U1164" s="21">
        <v>91</v>
      </c>
      <c r="V1164" s="21">
        <v>1096</v>
      </c>
      <c r="W1164" s="34">
        <v>36656</v>
      </c>
      <c r="X1164" s="34">
        <v>41852</v>
      </c>
      <c r="Y1164" s="114" t="s">
        <v>13736</v>
      </c>
      <c r="Z1164" s="70" t="s">
        <v>4927</v>
      </c>
      <c r="AA1164" s="20" t="s">
        <v>4926</v>
      </c>
      <c r="AB1164" s="109"/>
      <c r="AC1164" s="19"/>
      <c r="AD1164" s="22"/>
      <c r="AE1164" s="19"/>
    </row>
    <row r="1165" spans="2:31" x14ac:dyDescent="0.2">
      <c r="B1165" s="14" t="s">
        <v>15670</v>
      </c>
      <c r="C1165" s="33" t="s">
        <v>15669</v>
      </c>
      <c r="D1165" s="16" t="s">
        <v>15668</v>
      </c>
      <c r="E1165" s="103" t="s">
        <v>26</v>
      </c>
      <c r="F1165" s="18" t="s">
        <v>26</v>
      </c>
      <c r="G1165" s="111" t="s">
        <v>590</v>
      </c>
      <c r="H1165" s="102" t="s">
        <v>4412</v>
      </c>
      <c r="I1165" s="21">
        <v>15555</v>
      </c>
      <c r="J1165" s="71">
        <v>103.199</v>
      </c>
      <c r="K1165" s="21">
        <v>17348</v>
      </c>
      <c r="L1165" s="21">
        <v>16810</v>
      </c>
      <c r="M1165" s="21">
        <v>16337</v>
      </c>
      <c r="N1165" s="21"/>
      <c r="O1165" s="21">
        <v>-12</v>
      </c>
      <c r="P1165" s="21"/>
      <c r="Q1165" s="21"/>
      <c r="R1165" s="22">
        <v>6</v>
      </c>
      <c r="S1165" s="22">
        <v>9.5969999999999995</v>
      </c>
      <c r="T1165" s="20" t="s">
        <v>5189</v>
      </c>
      <c r="U1165" s="21">
        <v>84</v>
      </c>
      <c r="V1165" s="21">
        <v>1009</v>
      </c>
      <c r="W1165" s="34">
        <v>36656</v>
      </c>
      <c r="X1165" s="34">
        <v>41883</v>
      </c>
      <c r="Y1165" s="114" t="s">
        <v>13736</v>
      </c>
      <c r="Z1165" s="70" t="s">
        <v>4927</v>
      </c>
      <c r="AA1165" s="20" t="s">
        <v>4926</v>
      </c>
      <c r="AB1165" s="109"/>
      <c r="AC1165" s="19"/>
      <c r="AD1165" s="22"/>
      <c r="AE1165" s="19"/>
    </row>
    <row r="1166" spans="2:31" x14ac:dyDescent="0.2">
      <c r="B1166" s="14" t="s">
        <v>15667</v>
      </c>
      <c r="C1166" s="33" t="s">
        <v>15666</v>
      </c>
      <c r="D1166" s="16" t="s">
        <v>15665</v>
      </c>
      <c r="E1166" s="103" t="s">
        <v>26</v>
      </c>
      <c r="F1166" s="18" t="s">
        <v>26</v>
      </c>
      <c r="G1166" s="111" t="s">
        <v>590</v>
      </c>
      <c r="H1166" s="102" t="s">
        <v>4412</v>
      </c>
      <c r="I1166" s="21">
        <v>17826</v>
      </c>
      <c r="J1166" s="71">
        <v>103.199</v>
      </c>
      <c r="K1166" s="21">
        <v>19881</v>
      </c>
      <c r="L1166" s="21">
        <v>19265</v>
      </c>
      <c r="M1166" s="21">
        <v>18851</v>
      </c>
      <c r="N1166" s="21"/>
      <c r="O1166" s="21">
        <v>133</v>
      </c>
      <c r="P1166" s="21"/>
      <c r="Q1166" s="21"/>
      <c r="R1166" s="22">
        <v>6</v>
      </c>
      <c r="S1166" s="22">
        <v>8.67</v>
      </c>
      <c r="T1166" s="20" t="s">
        <v>5189</v>
      </c>
      <c r="U1166" s="21">
        <v>96</v>
      </c>
      <c r="V1166" s="21">
        <v>1156</v>
      </c>
      <c r="W1166" s="34">
        <v>36656</v>
      </c>
      <c r="X1166" s="34">
        <v>41883</v>
      </c>
      <c r="Y1166" s="114" t="s">
        <v>13736</v>
      </c>
      <c r="Z1166" s="70" t="s">
        <v>4927</v>
      </c>
      <c r="AA1166" s="20" t="s">
        <v>4926</v>
      </c>
      <c r="AB1166" s="109"/>
      <c r="AC1166" s="19"/>
      <c r="AD1166" s="22"/>
      <c r="AE1166" s="19"/>
    </row>
    <row r="1167" spans="2:31" x14ac:dyDescent="0.2">
      <c r="B1167" s="14" t="s">
        <v>15664</v>
      </c>
      <c r="C1167" s="33" t="s">
        <v>15663</v>
      </c>
      <c r="D1167" s="16" t="s">
        <v>15662</v>
      </c>
      <c r="E1167" s="103" t="s">
        <v>26</v>
      </c>
      <c r="F1167" s="18" t="s">
        <v>26</v>
      </c>
      <c r="G1167" s="111" t="s">
        <v>590</v>
      </c>
      <c r="H1167" s="102" t="s">
        <v>4412</v>
      </c>
      <c r="I1167" s="21">
        <v>36553</v>
      </c>
      <c r="J1167" s="71">
        <v>103.199</v>
      </c>
      <c r="K1167" s="21">
        <v>40767</v>
      </c>
      <c r="L1167" s="21">
        <v>39503</v>
      </c>
      <c r="M1167" s="21">
        <v>38553</v>
      </c>
      <c r="N1167" s="21"/>
      <c r="O1167" s="21">
        <v>-31</v>
      </c>
      <c r="P1167" s="21"/>
      <c r="Q1167" s="21"/>
      <c r="R1167" s="22">
        <v>6</v>
      </c>
      <c r="S1167" s="22">
        <v>8.9049999999999994</v>
      </c>
      <c r="T1167" s="20" t="s">
        <v>5189</v>
      </c>
      <c r="U1167" s="21">
        <v>198</v>
      </c>
      <c r="V1167" s="21">
        <v>2370</v>
      </c>
      <c r="W1167" s="34">
        <v>36656</v>
      </c>
      <c r="X1167" s="34">
        <v>41913</v>
      </c>
      <c r="Y1167" s="114" t="s">
        <v>13736</v>
      </c>
      <c r="Z1167" s="70" t="s">
        <v>4927</v>
      </c>
      <c r="AA1167" s="20" t="s">
        <v>4926</v>
      </c>
      <c r="AB1167" s="109"/>
      <c r="AC1167" s="19"/>
      <c r="AD1167" s="22"/>
      <c r="AE1167" s="19"/>
    </row>
    <row r="1168" spans="2:31" x14ac:dyDescent="0.2">
      <c r="B1168" s="14" t="s">
        <v>15661</v>
      </c>
      <c r="C1168" s="33" t="s">
        <v>15660</v>
      </c>
      <c r="D1168" s="16" t="s">
        <v>15659</v>
      </c>
      <c r="E1168" s="103" t="s">
        <v>26</v>
      </c>
      <c r="F1168" s="18" t="s">
        <v>26</v>
      </c>
      <c r="G1168" s="111" t="s">
        <v>590</v>
      </c>
      <c r="H1168" s="102" t="s">
        <v>4412</v>
      </c>
      <c r="I1168" s="21">
        <v>15145</v>
      </c>
      <c r="J1168" s="71">
        <v>103.55200000000001</v>
      </c>
      <c r="K1168" s="21">
        <v>16299</v>
      </c>
      <c r="L1168" s="21">
        <v>15740</v>
      </c>
      <c r="M1168" s="21">
        <v>15473</v>
      </c>
      <c r="N1168" s="21"/>
      <c r="O1168" s="21">
        <v>-267</v>
      </c>
      <c r="P1168" s="21"/>
      <c r="Q1168" s="21"/>
      <c r="R1168" s="22">
        <v>6.5</v>
      </c>
      <c r="S1168" s="22">
        <v>8.2639999999999993</v>
      </c>
      <c r="T1168" s="20" t="s">
        <v>5189</v>
      </c>
      <c r="U1168" s="21">
        <v>85</v>
      </c>
      <c r="V1168" s="21">
        <v>1023</v>
      </c>
      <c r="W1168" s="34">
        <v>36536</v>
      </c>
      <c r="X1168" s="34">
        <v>42005</v>
      </c>
      <c r="Y1168" s="114" t="s">
        <v>13736</v>
      </c>
      <c r="Z1168" s="70" t="s">
        <v>4927</v>
      </c>
      <c r="AA1168" s="20" t="s">
        <v>4926</v>
      </c>
      <c r="AB1168" s="109"/>
      <c r="AC1168" s="19"/>
      <c r="AD1168" s="22"/>
      <c r="AE1168" s="19"/>
    </row>
    <row r="1169" spans="2:31" x14ac:dyDescent="0.2">
      <c r="B1169" s="14" t="s">
        <v>15658</v>
      </c>
      <c r="C1169" s="33" t="s">
        <v>15657</v>
      </c>
      <c r="D1169" s="16" t="s">
        <v>15656</v>
      </c>
      <c r="E1169" s="103" t="s">
        <v>26</v>
      </c>
      <c r="F1169" s="18" t="s">
        <v>26</v>
      </c>
      <c r="G1169" s="111" t="s">
        <v>590</v>
      </c>
      <c r="H1169" s="102" t="s">
        <v>4412</v>
      </c>
      <c r="I1169" s="21">
        <v>10776</v>
      </c>
      <c r="J1169" s="71">
        <v>105.917</v>
      </c>
      <c r="K1169" s="21">
        <v>11716</v>
      </c>
      <c r="L1169" s="21">
        <v>11061</v>
      </c>
      <c r="M1169" s="21">
        <v>10916</v>
      </c>
      <c r="N1169" s="21"/>
      <c r="O1169" s="21">
        <v>-7</v>
      </c>
      <c r="P1169" s="21"/>
      <c r="Q1169" s="21"/>
      <c r="R1169" s="22">
        <v>7</v>
      </c>
      <c r="S1169" s="22">
        <v>8.24</v>
      </c>
      <c r="T1169" s="20" t="s">
        <v>5189</v>
      </c>
      <c r="U1169" s="21">
        <v>65</v>
      </c>
      <c r="V1169" s="21">
        <v>774</v>
      </c>
      <c r="W1169" s="34">
        <v>36571</v>
      </c>
      <c r="X1169" s="34">
        <v>42064</v>
      </c>
      <c r="Y1169" s="114" t="s">
        <v>13736</v>
      </c>
      <c r="Z1169" s="70" t="s">
        <v>4927</v>
      </c>
      <c r="AA1169" s="20" t="s">
        <v>4926</v>
      </c>
      <c r="AB1169" s="109"/>
      <c r="AC1169" s="19"/>
      <c r="AD1169" s="22"/>
      <c r="AE1169" s="31"/>
    </row>
    <row r="1170" spans="2:31" x14ac:dyDescent="0.2">
      <c r="B1170" s="14" t="s">
        <v>15655</v>
      </c>
      <c r="C1170" s="33" t="s">
        <v>15654</v>
      </c>
      <c r="D1170" s="16" t="s">
        <v>15653</v>
      </c>
      <c r="E1170" s="103" t="s">
        <v>26</v>
      </c>
      <c r="F1170" s="18" t="s">
        <v>26</v>
      </c>
      <c r="G1170" s="111" t="s">
        <v>590</v>
      </c>
      <c r="H1170" s="102" t="s">
        <v>4412</v>
      </c>
      <c r="I1170" s="21">
        <v>698549</v>
      </c>
      <c r="J1170" s="71">
        <v>106.58799999999999</v>
      </c>
      <c r="K1170" s="21">
        <v>722774</v>
      </c>
      <c r="L1170" s="21">
        <v>678100</v>
      </c>
      <c r="M1170" s="21">
        <v>685286</v>
      </c>
      <c r="N1170" s="21"/>
      <c r="O1170" s="21">
        <v>-837</v>
      </c>
      <c r="P1170" s="21"/>
      <c r="Q1170" s="21"/>
      <c r="R1170" s="22">
        <v>4.5</v>
      </c>
      <c r="S1170" s="22">
        <v>3.8340000000000001</v>
      </c>
      <c r="T1170" s="20" t="s">
        <v>5189</v>
      </c>
      <c r="U1170" s="21">
        <v>2543</v>
      </c>
      <c r="V1170" s="21">
        <v>30514</v>
      </c>
      <c r="W1170" s="34">
        <v>37797</v>
      </c>
      <c r="X1170" s="34">
        <v>43252</v>
      </c>
      <c r="Y1170" s="114" t="s">
        <v>13736</v>
      </c>
      <c r="Z1170" s="70" t="s">
        <v>4927</v>
      </c>
      <c r="AA1170" s="20" t="s">
        <v>4926</v>
      </c>
      <c r="AB1170" s="109"/>
      <c r="AC1170" s="19"/>
      <c r="AD1170" s="22"/>
      <c r="AE1170" s="31"/>
    </row>
    <row r="1171" spans="2:31" x14ac:dyDescent="0.2">
      <c r="B1171" s="14" t="s">
        <v>15652</v>
      </c>
      <c r="C1171" s="33" t="s">
        <v>15651</v>
      </c>
      <c r="D1171" s="16" t="s">
        <v>15650</v>
      </c>
      <c r="E1171" s="103" t="s">
        <v>5057</v>
      </c>
      <c r="F1171" s="18" t="s">
        <v>26</v>
      </c>
      <c r="G1171" s="111" t="s">
        <v>590</v>
      </c>
      <c r="H1171" s="102" t="s">
        <v>4412</v>
      </c>
      <c r="I1171" s="21">
        <v>1968987</v>
      </c>
      <c r="J1171" s="71">
        <v>108.151</v>
      </c>
      <c r="K1171" s="21">
        <v>2126812</v>
      </c>
      <c r="L1171" s="21">
        <v>1966529</v>
      </c>
      <c r="M1171" s="21">
        <v>1965112</v>
      </c>
      <c r="N1171" s="21"/>
      <c r="O1171" s="21">
        <v>-1417</v>
      </c>
      <c r="P1171" s="21"/>
      <c r="Q1171" s="21"/>
      <c r="R1171" s="22">
        <v>5</v>
      </c>
      <c r="S1171" s="22">
        <v>4.9800000000000004</v>
      </c>
      <c r="T1171" s="20" t="s">
        <v>5189</v>
      </c>
      <c r="U1171" s="21">
        <v>8194</v>
      </c>
      <c r="V1171" s="21">
        <v>98749</v>
      </c>
      <c r="W1171" s="34">
        <v>37838</v>
      </c>
      <c r="X1171" s="34">
        <v>43282</v>
      </c>
      <c r="Y1171" s="114" t="s">
        <v>13736</v>
      </c>
      <c r="Z1171" s="70" t="s">
        <v>4927</v>
      </c>
      <c r="AA1171" s="20" t="s">
        <v>4926</v>
      </c>
      <c r="AB1171" s="109"/>
      <c r="AC1171" s="19"/>
      <c r="AD1171" s="22"/>
      <c r="AE1171" s="31"/>
    </row>
    <row r="1172" spans="2:31" x14ac:dyDescent="0.2">
      <c r="B1172" s="14" t="s">
        <v>15649</v>
      </c>
      <c r="C1172" s="33" t="s">
        <v>15648</v>
      </c>
      <c r="D1172" s="16" t="s">
        <v>15647</v>
      </c>
      <c r="E1172" s="103" t="s">
        <v>26</v>
      </c>
      <c r="F1172" s="18" t="s">
        <v>26</v>
      </c>
      <c r="G1172" s="111" t="s">
        <v>590</v>
      </c>
      <c r="H1172" s="102" t="s">
        <v>4412</v>
      </c>
      <c r="I1172" s="21">
        <v>2118920</v>
      </c>
      <c r="J1172" s="71">
        <v>106.733</v>
      </c>
      <c r="K1172" s="21">
        <v>2191462</v>
      </c>
      <c r="L1172" s="21">
        <v>2053220</v>
      </c>
      <c r="M1172" s="21">
        <v>2070772</v>
      </c>
      <c r="N1172" s="21"/>
      <c r="O1172" s="21">
        <v>-16055</v>
      </c>
      <c r="P1172" s="21"/>
      <c r="Q1172" s="21"/>
      <c r="R1172" s="22">
        <v>4.6890000000000001</v>
      </c>
      <c r="S1172" s="22">
        <v>3.2280000000000002</v>
      </c>
      <c r="T1172" s="20" t="s">
        <v>5189</v>
      </c>
      <c r="U1172" s="21">
        <v>8023</v>
      </c>
      <c r="V1172" s="21">
        <v>104128</v>
      </c>
      <c r="W1172" s="34">
        <v>39995</v>
      </c>
      <c r="X1172" s="34">
        <v>49553</v>
      </c>
      <c r="Y1172" s="114" t="s">
        <v>13736</v>
      </c>
      <c r="Z1172" s="70" t="s">
        <v>4927</v>
      </c>
      <c r="AA1172" s="20" t="s">
        <v>4926</v>
      </c>
      <c r="AB1172" s="109"/>
      <c r="AC1172" s="19"/>
      <c r="AD1172" s="22"/>
      <c r="AE1172" s="34">
        <v>49491</v>
      </c>
    </row>
    <row r="1173" spans="2:31" x14ac:dyDescent="0.2">
      <c r="B1173" s="14" t="s">
        <v>15646</v>
      </c>
      <c r="C1173" s="33" t="s">
        <v>15645</v>
      </c>
      <c r="D1173" s="16" t="s">
        <v>15644</v>
      </c>
      <c r="E1173" s="103" t="s">
        <v>5057</v>
      </c>
      <c r="F1173" s="18" t="s">
        <v>26</v>
      </c>
      <c r="G1173" s="111" t="s">
        <v>590</v>
      </c>
      <c r="H1173" s="102" t="s">
        <v>4412</v>
      </c>
      <c r="I1173" s="21">
        <v>5960233</v>
      </c>
      <c r="J1173" s="71">
        <v>107.008</v>
      </c>
      <c r="K1173" s="21">
        <v>6200078</v>
      </c>
      <c r="L1173" s="21">
        <v>5794035</v>
      </c>
      <c r="M1173" s="21">
        <v>5708504</v>
      </c>
      <c r="N1173" s="21"/>
      <c r="O1173" s="21">
        <v>-85558</v>
      </c>
      <c r="P1173" s="21"/>
      <c r="Q1173" s="21"/>
      <c r="R1173" s="22">
        <v>4.4740000000000002</v>
      </c>
      <c r="S1173" s="22">
        <v>2.7919999999999998</v>
      </c>
      <c r="T1173" s="20" t="s">
        <v>5189</v>
      </c>
      <c r="U1173" s="21">
        <v>21602</v>
      </c>
      <c r="V1173" s="21">
        <v>280332</v>
      </c>
      <c r="W1173" s="34">
        <v>39974</v>
      </c>
      <c r="X1173" s="34">
        <v>50496</v>
      </c>
      <c r="Y1173" s="114" t="s">
        <v>13736</v>
      </c>
      <c r="Z1173" s="70" t="s">
        <v>4927</v>
      </c>
      <c r="AA1173" s="20" t="s">
        <v>4926</v>
      </c>
      <c r="AB1173" s="109"/>
      <c r="AC1173" s="19"/>
      <c r="AD1173" s="22"/>
      <c r="AE1173" s="34">
        <v>50437</v>
      </c>
    </row>
    <row r="1174" spans="2:31" x14ac:dyDescent="0.2">
      <c r="B1174" s="14" t="s">
        <v>15643</v>
      </c>
      <c r="C1174" s="33" t="s">
        <v>15642</v>
      </c>
      <c r="D1174" s="16" t="s">
        <v>15641</v>
      </c>
      <c r="E1174" s="103" t="s">
        <v>5057</v>
      </c>
      <c r="F1174" s="18" t="s">
        <v>26</v>
      </c>
      <c r="G1174" s="111" t="s">
        <v>590</v>
      </c>
      <c r="H1174" s="102" t="s">
        <v>4412</v>
      </c>
      <c r="I1174" s="21">
        <v>717770</v>
      </c>
      <c r="J1174" s="71">
        <v>107.514</v>
      </c>
      <c r="K1174" s="21">
        <v>741995</v>
      </c>
      <c r="L1174" s="21">
        <v>690137</v>
      </c>
      <c r="M1174" s="21">
        <v>711760</v>
      </c>
      <c r="N1174" s="21"/>
      <c r="O1174" s="21">
        <v>-259</v>
      </c>
      <c r="P1174" s="21"/>
      <c r="Q1174" s="21"/>
      <c r="R1174" s="22">
        <v>5.18</v>
      </c>
      <c r="S1174" s="22">
        <v>2.629</v>
      </c>
      <c r="T1174" s="20" t="s">
        <v>5189</v>
      </c>
      <c r="U1174" s="21">
        <v>2979</v>
      </c>
      <c r="V1174" s="21">
        <v>37912</v>
      </c>
      <c r="W1174" s="34">
        <v>40009</v>
      </c>
      <c r="X1174" s="34">
        <v>50587</v>
      </c>
      <c r="Y1174" s="114" t="s">
        <v>13736</v>
      </c>
      <c r="Z1174" s="70" t="s">
        <v>4927</v>
      </c>
      <c r="AA1174" s="20" t="s">
        <v>4926</v>
      </c>
      <c r="AB1174" s="109"/>
      <c r="AC1174" s="19"/>
      <c r="AD1174" s="22"/>
      <c r="AE1174" s="34">
        <v>50526</v>
      </c>
    </row>
    <row r="1175" spans="2:31" x14ac:dyDescent="0.2">
      <c r="B1175" s="14" t="s">
        <v>15640</v>
      </c>
      <c r="C1175" s="33" t="s">
        <v>15639</v>
      </c>
      <c r="D1175" s="16" t="s">
        <v>15638</v>
      </c>
      <c r="E1175" s="103" t="s">
        <v>5057</v>
      </c>
      <c r="F1175" s="18" t="s">
        <v>26</v>
      </c>
      <c r="G1175" s="111" t="s">
        <v>590</v>
      </c>
      <c r="H1175" s="102" t="s">
        <v>4412</v>
      </c>
      <c r="I1175" s="21">
        <v>1866243</v>
      </c>
      <c r="J1175" s="71">
        <v>106.80800000000001</v>
      </c>
      <c r="K1175" s="21">
        <v>1925842</v>
      </c>
      <c r="L1175" s="21">
        <v>1803090</v>
      </c>
      <c r="M1175" s="21">
        <v>1856449</v>
      </c>
      <c r="N1175" s="21"/>
      <c r="O1175" s="21">
        <v>-3700</v>
      </c>
      <c r="P1175" s="21"/>
      <c r="Q1175" s="21"/>
      <c r="R1175" s="22">
        <v>4.2569999999999997</v>
      </c>
      <c r="S1175" s="22">
        <v>2.319</v>
      </c>
      <c r="T1175" s="20" t="s">
        <v>5189</v>
      </c>
      <c r="U1175" s="21">
        <v>6396</v>
      </c>
      <c r="V1175" s="21">
        <v>84360</v>
      </c>
      <c r="W1175" s="34">
        <v>40008</v>
      </c>
      <c r="X1175" s="34">
        <v>50983</v>
      </c>
      <c r="Y1175" s="114" t="s">
        <v>13736</v>
      </c>
      <c r="Z1175" s="70" t="s">
        <v>4927</v>
      </c>
      <c r="AA1175" s="20" t="s">
        <v>4926</v>
      </c>
      <c r="AB1175" s="109"/>
      <c r="AC1175" s="19"/>
      <c r="AD1175" s="22"/>
      <c r="AE1175" s="34">
        <v>50922</v>
      </c>
    </row>
    <row r="1176" spans="2:31" x14ac:dyDescent="0.2">
      <c r="B1176" s="14" t="s">
        <v>15637</v>
      </c>
      <c r="C1176" s="33" t="s">
        <v>15636</v>
      </c>
      <c r="D1176" s="16" t="s">
        <v>15635</v>
      </c>
      <c r="E1176" s="103" t="s">
        <v>5057</v>
      </c>
      <c r="F1176" s="18" t="s">
        <v>26</v>
      </c>
      <c r="G1176" s="111" t="s">
        <v>590</v>
      </c>
      <c r="H1176" s="102" t="s">
        <v>4412</v>
      </c>
      <c r="I1176" s="21">
        <v>4360402</v>
      </c>
      <c r="J1176" s="71">
        <v>109.35599999999999</v>
      </c>
      <c r="K1176" s="21">
        <v>4709156</v>
      </c>
      <c r="L1176" s="21">
        <v>4306260</v>
      </c>
      <c r="M1176" s="21">
        <v>4337014</v>
      </c>
      <c r="N1176" s="21"/>
      <c r="O1176" s="21">
        <v>11236</v>
      </c>
      <c r="P1176" s="21"/>
      <c r="Q1176" s="21"/>
      <c r="R1176" s="22">
        <v>6</v>
      </c>
      <c r="S1176" s="22">
        <v>5.7530000000000001</v>
      </c>
      <c r="T1176" s="20" t="s">
        <v>5189</v>
      </c>
      <c r="U1176" s="21">
        <v>21531</v>
      </c>
      <c r="V1176" s="21">
        <v>259542</v>
      </c>
      <c r="W1176" s="34">
        <v>38705</v>
      </c>
      <c r="X1176" s="34">
        <v>49644</v>
      </c>
      <c r="Y1176" s="114" t="s">
        <v>13736</v>
      </c>
      <c r="Z1176" s="70" t="s">
        <v>4927</v>
      </c>
      <c r="AA1176" s="20" t="s">
        <v>4926</v>
      </c>
      <c r="AB1176" s="109"/>
      <c r="AC1176" s="19"/>
      <c r="AD1176" s="22"/>
      <c r="AE1176" s="31"/>
    </row>
    <row r="1177" spans="2:31" x14ac:dyDescent="0.2">
      <c r="B1177" s="14" t="s">
        <v>15634</v>
      </c>
      <c r="C1177" s="33" t="s">
        <v>15633</v>
      </c>
      <c r="D1177" s="16" t="s">
        <v>15632</v>
      </c>
      <c r="E1177" s="103" t="s">
        <v>5057</v>
      </c>
      <c r="F1177" s="18" t="s">
        <v>26</v>
      </c>
      <c r="G1177" s="111" t="s">
        <v>590</v>
      </c>
      <c r="H1177" s="102" t="s">
        <v>4412</v>
      </c>
      <c r="I1177" s="21">
        <v>3183050</v>
      </c>
      <c r="J1177" s="71">
        <v>108.95</v>
      </c>
      <c r="K1177" s="21">
        <v>3405145</v>
      </c>
      <c r="L1177" s="21">
        <v>3125425</v>
      </c>
      <c r="M1177" s="21">
        <v>3167730</v>
      </c>
      <c r="N1177" s="21"/>
      <c r="O1177" s="21">
        <v>2644</v>
      </c>
      <c r="P1177" s="21"/>
      <c r="Q1177" s="21"/>
      <c r="R1177" s="22">
        <v>5</v>
      </c>
      <c r="S1177" s="22">
        <v>4.45</v>
      </c>
      <c r="T1177" s="20" t="s">
        <v>5189</v>
      </c>
      <c r="U1177" s="21">
        <v>13023</v>
      </c>
      <c r="V1177" s="21">
        <v>156272</v>
      </c>
      <c r="W1177" s="34">
        <v>39849</v>
      </c>
      <c r="X1177" s="34">
        <v>49522</v>
      </c>
      <c r="Y1177" s="114" t="s">
        <v>13736</v>
      </c>
      <c r="Z1177" s="70" t="s">
        <v>4927</v>
      </c>
      <c r="AA1177" s="20" t="s">
        <v>4926</v>
      </c>
      <c r="AB1177" s="109"/>
      <c r="AC1177" s="19"/>
      <c r="AD1177" s="22"/>
      <c r="AE1177" s="31"/>
    </row>
    <row r="1178" spans="2:31" x14ac:dyDescent="0.2">
      <c r="B1178" s="14" t="s">
        <v>15631</v>
      </c>
      <c r="C1178" s="33" t="s">
        <v>15630</v>
      </c>
      <c r="D1178" s="16" t="s">
        <v>15629</v>
      </c>
      <c r="E1178" s="103" t="s">
        <v>26</v>
      </c>
      <c r="F1178" s="18" t="s">
        <v>26</v>
      </c>
      <c r="G1178" s="111" t="s">
        <v>590</v>
      </c>
      <c r="H1178" s="102" t="s">
        <v>4412</v>
      </c>
      <c r="I1178" s="21">
        <v>3408278</v>
      </c>
      <c r="J1178" s="71">
        <v>110.45</v>
      </c>
      <c r="K1178" s="21">
        <v>3750227</v>
      </c>
      <c r="L1178" s="21">
        <v>3395413</v>
      </c>
      <c r="M1178" s="21">
        <v>3402678</v>
      </c>
      <c r="N1178" s="21"/>
      <c r="O1178" s="21">
        <v>7266</v>
      </c>
      <c r="P1178" s="21"/>
      <c r="Q1178" s="21"/>
      <c r="R1178" s="22">
        <v>6</v>
      </c>
      <c r="S1178" s="22">
        <v>5.9240000000000004</v>
      </c>
      <c r="T1178" s="20" t="s">
        <v>5189</v>
      </c>
      <c r="U1178" s="21">
        <v>16977</v>
      </c>
      <c r="V1178" s="21">
        <v>203725</v>
      </c>
      <c r="W1178" s="34">
        <v>38972</v>
      </c>
      <c r="X1178" s="34">
        <v>49949</v>
      </c>
      <c r="Y1178" s="114" t="s">
        <v>13736</v>
      </c>
      <c r="Z1178" s="70" t="s">
        <v>4927</v>
      </c>
      <c r="AA1178" s="20" t="s">
        <v>4926</v>
      </c>
      <c r="AB1178" s="109"/>
      <c r="AC1178" s="19"/>
      <c r="AD1178" s="22"/>
      <c r="AE1178" s="31"/>
    </row>
    <row r="1179" spans="2:31" x14ac:dyDescent="0.2">
      <c r="B1179" s="14" t="s">
        <v>15628</v>
      </c>
      <c r="C1179" s="33" t="s">
        <v>15627</v>
      </c>
      <c r="D1179" s="16" t="s">
        <v>15626</v>
      </c>
      <c r="E1179" s="103" t="s">
        <v>26</v>
      </c>
      <c r="F1179" s="18" t="s">
        <v>26</v>
      </c>
      <c r="G1179" s="111" t="s">
        <v>590</v>
      </c>
      <c r="H1179" s="102" t="s">
        <v>4412</v>
      </c>
      <c r="I1179" s="21">
        <v>2136981</v>
      </c>
      <c r="J1179" s="71">
        <v>112.809</v>
      </c>
      <c r="K1179" s="21">
        <v>2420924</v>
      </c>
      <c r="L1179" s="21">
        <v>2146035</v>
      </c>
      <c r="M1179" s="21">
        <v>2138455</v>
      </c>
      <c r="N1179" s="21"/>
      <c r="O1179" s="21">
        <v>5582</v>
      </c>
      <c r="P1179" s="21"/>
      <c r="Q1179" s="21"/>
      <c r="R1179" s="22">
        <v>5.5</v>
      </c>
      <c r="S1179" s="22">
        <v>5.6180000000000003</v>
      </c>
      <c r="T1179" s="20" t="s">
        <v>5189</v>
      </c>
      <c r="U1179" s="21">
        <v>9836</v>
      </c>
      <c r="V1179" s="21">
        <v>118032</v>
      </c>
      <c r="W1179" s="34">
        <v>39427</v>
      </c>
      <c r="X1179" s="34">
        <v>50222</v>
      </c>
      <c r="Y1179" s="114" t="s">
        <v>13736</v>
      </c>
      <c r="Z1179" s="70" t="s">
        <v>4927</v>
      </c>
      <c r="AA1179" s="20" t="s">
        <v>4926</v>
      </c>
      <c r="AB1179" s="109"/>
      <c r="AC1179" s="19"/>
      <c r="AD1179" s="22"/>
      <c r="AE1179" s="31"/>
    </row>
    <row r="1180" spans="2:31" x14ac:dyDescent="0.2">
      <c r="B1180" s="14" t="s">
        <v>15625</v>
      </c>
      <c r="C1180" s="33" t="s">
        <v>15624</v>
      </c>
      <c r="D1180" s="16" t="s">
        <v>15623</v>
      </c>
      <c r="E1180" s="103" t="s">
        <v>26</v>
      </c>
      <c r="F1180" s="18" t="s">
        <v>26</v>
      </c>
      <c r="G1180" s="111" t="s">
        <v>590</v>
      </c>
      <c r="H1180" s="102" t="s">
        <v>4412</v>
      </c>
      <c r="I1180" s="21">
        <v>8266304</v>
      </c>
      <c r="J1180" s="71">
        <v>112.809</v>
      </c>
      <c r="K1180" s="21">
        <v>9464156</v>
      </c>
      <c r="L1180" s="21">
        <v>8389525</v>
      </c>
      <c r="M1180" s="21">
        <v>8308478</v>
      </c>
      <c r="N1180" s="21"/>
      <c r="O1180" s="21">
        <v>5015</v>
      </c>
      <c r="P1180" s="21"/>
      <c r="Q1180" s="21"/>
      <c r="R1180" s="22">
        <v>5.5</v>
      </c>
      <c r="S1180" s="22">
        <v>5.8559999999999999</v>
      </c>
      <c r="T1180" s="20" t="s">
        <v>5189</v>
      </c>
      <c r="U1180" s="21">
        <v>38452</v>
      </c>
      <c r="V1180" s="21">
        <v>461424</v>
      </c>
      <c r="W1180" s="34">
        <v>39395</v>
      </c>
      <c r="X1180" s="34">
        <v>50345</v>
      </c>
      <c r="Y1180" s="114" t="s">
        <v>13736</v>
      </c>
      <c r="Z1180" s="70" t="s">
        <v>4927</v>
      </c>
      <c r="AA1180" s="20" t="s">
        <v>4926</v>
      </c>
      <c r="AB1180" s="109"/>
      <c r="AC1180" s="19"/>
      <c r="AD1180" s="22"/>
      <c r="AE1180" s="31"/>
    </row>
    <row r="1181" spans="2:31" x14ac:dyDescent="0.2">
      <c r="B1181" s="14" t="s">
        <v>15622</v>
      </c>
      <c r="C1181" s="33" t="s">
        <v>15621</v>
      </c>
      <c r="D1181" s="16" t="s">
        <v>15620</v>
      </c>
      <c r="E1181" s="103" t="s">
        <v>26</v>
      </c>
      <c r="F1181" s="18" t="s">
        <v>26</v>
      </c>
      <c r="G1181" s="111" t="s">
        <v>590</v>
      </c>
      <c r="H1181" s="102" t="s">
        <v>4412</v>
      </c>
      <c r="I1181" s="21">
        <v>437314</v>
      </c>
      <c r="J1181" s="71">
        <v>109.881</v>
      </c>
      <c r="K1181" s="21">
        <v>476874</v>
      </c>
      <c r="L1181" s="21">
        <v>433991</v>
      </c>
      <c r="M1181" s="21">
        <v>436306</v>
      </c>
      <c r="N1181" s="21"/>
      <c r="O1181" s="21">
        <v>1361</v>
      </c>
      <c r="P1181" s="21"/>
      <c r="Q1181" s="21"/>
      <c r="R1181" s="22">
        <v>6</v>
      </c>
      <c r="S1181" s="22">
        <v>5.8179999999999996</v>
      </c>
      <c r="T1181" s="20" t="s">
        <v>5189</v>
      </c>
      <c r="U1181" s="21">
        <v>2170</v>
      </c>
      <c r="V1181" s="21">
        <v>26039</v>
      </c>
      <c r="W1181" s="34">
        <v>39623</v>
      </c>
      <c r="X1181" s="34">
        <v>50406</v>
      </c>
      <c r="Y1181" s="114" t="s">
        <v>13736</v>
      </c>
      <c r="Z1181" s="70" t="s">
        <v>4927</v>
      </c>
      <c r="AA1181" s="20" t="s">
        <v>4926</v>
      </c>
      <c r="AB1181" s="109"/>
      <c r="AC1181" s="19"/>
      <c r="AD1181" s="22"/>
      <c r="AE1181" s="31"/>
    </row>
    <row r="1182" spans="2:31" x14ac:dyDescent="0.2">
      <c r="B1182" s="14" t="s">
        <v>15619</v>
      </c>
      <c r="C1182" s="33" t="s">
        <v>15618</v>
      </c>
      <c r="D1182" s="16" t="s">
        <v>15617</v>
      </c>
      <c r="E1182" s="103" t="s">
        <v>5057</v>
      </c>
      <c r="F1182" s="18" t="s">
        <v>26</v>
      </c>
      <c r="G1182" s="111" t="s">
        <v>590</v>
      </c>
      <c r="H1182" s="102" t="s">
        <v>4412</v>
      </c>
      <c r="I1182" s="21">
        <v>2877068</v>
      </c>
      <c r="J1182" s="71">
        <v>110.012</v>
      </c>
      <c r="K1182" s="21">
        <v>3147914</v>
      </c>
      <c r="L1182" s="21">
        <v>2861420</v>
      </c>
      <c r="M1182" s="21">
        <v>2871166</v>
      </c>
      <c r="N1182" s="21"/>
      <c r="O1182" s="21">
        <v>4275</v>
      </c>
      <c r="P1182" s="21"/>
      <c r="Q1182" s="21"/>
      <c r="R1182" s="22">
        <v>6</v>
      </c>
      <c r="S1182" s="22">
        <v>5.8719999999999999</v>
      </c>
      <c r="T1182" s="20" t="s">
        <v>5189</v>
      </c>
      <c r="U1182" s="21">
        <v>14307</v>
      </c>
      <c r="V1182" s="21">
        <v>171720</v>
      </c>
      <c r="W1182" s="34">
        <v>39616</v>
      </c>
      <c r="X1182" s="34">
        <v>50496</v>
      </c>
      <c r="Y1182" s="114" t="s">
        <v>13736</v>
      </c>
      <c r="Z1182" s="70" t="s">
        <v>4927</v>
      </c>
      <c r="AA1182" s="20" t="s">
        <v>4926</v>
      </c>
      <c r="AB1182" s="109"/>
      <c r="AC1182" s="19"/>
      <c r="AD1182" s="22"/>
      <c r="AE1182" s="31"/>
    </row>
    <row r="1183" spans="2:31" x14ac:dyDescent="0.2">
      <c r="B1183" s="14" t="s">
        <v>15616</v>
      </c>
      <c r="C1183" s="33" t="s">
        <v>15615</v>
      </c>
      <c r="D1183" s="16" t="s">
        <v>15614</v>
      </c>
      <c r="E1183" s="103" t="s">
        <v>26</v>
      </c>
      <c r="F1183" s="18" t="s">
        <v>26</v>
      </c>
      <c r="G1183" s="111" t="s">
        <v>590</v>
      </c>
      <c r="H1183" s="102" t="s">
        <v>4412</v>
      </c>
      <c r="I1183" s="21">
        <v>6562218</v>
      </c>
      <c r="J1183" s="71">
        <v>105.899</v>
      </c>
      <c r="K1183" s="21">
        <v>6708238</v>
      </c>
      <c r="L1183" s="21">
        <v>6334569</v>
      </c>
      <c r="M1183" s="21">
        <v>6172587</v>
      </c>
      <c r="N1183" s="21"/>
      <c r="O1183" s="21">
        <v>-161983</v>
      </c>
      <c r="P1183" s="21"/>
      <c r="Q1183" s="21"/>
      <c r="R1183" s="22">
        <v>5.3339999999999996</v>
      </c>
      <c r="S1183" s="22">
        <v>2.8730000000000002</v>
      </c>
      <c r="T1183" s="20" t="s">
        <v>5189</v>
      </c>
      <c r="U1183" s="21">
        <v>28157</v>
      </c>
      <c r="V1183" s="21">
        <v>365058</v>
      </c>
      <c r="W1183" s="34">
        <v>39898</v>
      </c>
      <c r="X1183" s="34">
        <v>50406</v>
      </c>
      <c r="Y1183" s="114" t="s">
        <v>13736</v>
      </c>
      <c r="Z1183" s="70" t="s">
        <v>4927</v>
      </c>
      <c r="AA1183" s="20" t="s">
        <v>4926</v>
      </c>
      <c r="AB1183" s="109"/>
      <c r="AC1183" s="19"/>
      <c r="AD1183" s="22"/>
      <c r="AE1183" s="34">
        <v>50345</v>
      </c>
    </row>
    <row r="1184" spans="2:31" x14ac:dyDescent="0.2">
      <c r="B1184" s="14" t="s">
        <v>15613</v>
      </c>
      <c r="C1184" s="33" t="s">
        <v>15612</v>
      </c>
      <c r="D1184" s="16" t="s">
        <v>15611</v>
      </c>
      <c r="E1184" s="103" t="s">
        <v>26</v>
      </c>
      <c r="F1184" s="18" t="s">
        <v>26</v>
      </c>
      <c r="G1184" s="111" t="s">
        <v>590</v>
      </c>
      <c r="H1184" s="102" t="s">
        <v>4412</v>
      </c>
      <c r="I1184" s="21">
        <v>2383933</v>
      </c>
      <c r="J1184" s="71">
        <v>105.996</v>
      </c>
      <c r="K1184" s="21">
        <v>2385415</v>
      </c>
      <c r="L1184" s="21">
        <v>2250486</v>
      </c>
      <c r="M1184" s="21">
        <v>2526026</v>
      </c>
      <c r="N1184" s="21"/>
      <c r="O1184" s="21">
        <v>15701</v>
      </c>
      <c r="P1184" s="21"/>
      <c r="Q1184" s="21"/>
      <c r="R1184" s="22">
        <v>2.8610000000000002</v>
      </c>
      <c r="S1184" s="22">
        <v>1.1839999999999999</v>
      </c>
      <c r="T1184" s="20" t="s">
        <v>5189</v>
      </c>
      <c r="U1184" s="21">
        <v>5366</v>
      </c>
      <c r="V1184" s="21">
        <v>83946</v>
      </c>
      <c r="W1184" s="34">
        <v>40213</v>
      </c>
      <c r="X1184" s="34">
        <v>50072</v>
      </c>
      <c r="Y1184" s="114" t="s">
        <v>13736</v>
      </c>
      <c r="Z1184" s="70" t="s">
        <v>4927</v>
      </c>
      <c r="AA1184" s="20" t="s">
        <v>4926</v>
      </c>
      <c r="AB1184" s="109"/>
      <c r="AC1184" s="19"/>
      <c r="AD1184" s="22"/>
      <c r="AE1184" s="34">
        <v>50010</v>
      </c>
    </row>
    <row r="1185" spans="2:31" x14ac:dyDescent="0.2">
      <c r="B1185" s="14" t="s">
        <v>15610</v>
      </c>
      <c r="C1185" s="33" t="s">
        <v>15609</v>
      </c>
      <c r="D1185" s="16" t="s">
        <v>15608</v>
      </c>
      <c r="E1185" s="103" t="s">
        <v>26</v>
      </c>
      <c r="F1185" s="18" t="s">
        <v>26</v>
      </c>
      <c r="G1185" s="111" t="s">
        <v>590</v>
      </c>
      <c r="H1185" s="102" t="s">
        <v>4412</v>
      </c>
      <c r="I1185" s="21">
        <v>5414748</v>
      </c>
      <c r="J1185" s="71">
        <v>112.809</v>
      </c>
      <c r="K1185" s="21">
        <v>6147717</v>
      </c>
      <c r="L1185" s="21">
        <v>5449660</v>
      </c>
      <c r="M1185" s="21">
        <v>5422305</v>
      </c>
      <c r="N1185" s="21"/>
      <c r="O1185" s="21">
        <v>14211</v>
      </c>
      <c r="P1185" s="21"/>
      <c r="Q1185" s="21"/>
      <c r="R1185" s="22">
        <v>5.5</v>
      </c>
      <c r="S1185" s="22">
        <v>5.6760000000000002</v>
      </c>
      <c r="T1185" s="20" t="s">
        <v>5189</v>
      </c>
      <c r="U1185" s="21">
        <v>24978</v>
      </c>
      <c r="V1185" s="21">
        <v>299731</v>
      </c>
      <c r="W1185" s="34">
        <v>39413</v>
      </c>
      <c r="X1185" s="34">
        <v>50222</v>
      </c>
      <c r="Y1185" s="114" t="s">
        <v>13736</v>
      </c>
      <c r="Z1185" s="70" t="s">
        <v>4927</v>
      </c>
      <c r="AA1185" s="20" t="s">
        <v>4926</v>
      </c>
      <c r="AB1185" s="109"/>
      <c r="AC1185" s="19"/>
      <c r="AD1185" s="22"/>
      <c r="AE1185" s="19"/>
    </row>
    <row r="1186" spans="2:31" x14ac:dyDescent="0.2">
      <c r="B1186" s="14" t="s">
        <v>15607</v>
      </c>
      <c r="C1186" s="33" t="s">
        <v>15606</v>
      </c>
      <c r="D1186" s="16" t="s">
        <v>15605</v>
      </c>
      <c r="E1186" s="103" t="s">
        <v>26</v>
      </c>
      <c r="F1186" s="18" t="s">
        <v>26</v>
      </c>
      <c r="G1186" s="111" t="s">
        <v>590</v>
      </c>
      <c r="H1186" s="102" t="s">
        <v>4412</v>
      </c>
      <c r="I1186" s="21">
        <v>1627913</v>
      </c>
      <c r="J1186" s="71">
        <v>110.678</v>
      </c>
      <c r="K1186" s="21">
        <v>1809370</v>
      </c>
      <c r="L1186" s="21">
        <v>1634810</v>
      </c>
      <c r="M1186" s="21">
        <v>1629185</v>
      </c>
      <c r="N1186" s="21"/>
      <c r="O1186" s="21">
        <v>1164</v>
      </c>
      <c r="P1186" s="21"/>
      <c r="Q1186" s="21"/>
      <c r="R1186" s="22">
        <v>5.5</v>
      </c>
      <c r="S1186" s="22">
        <v>5.6139999999999999</v>
      </c>
      <c r="T1186" s="20" t="s">
        <v>5189</v>
      </c>
      <c r="U1186" s="21">
        <v>7493</v>
      </c>
      <c r="V1186" s="21">
        <v>89915</v>
      </c>
      <c r="W1186" s="34">
        <v>39427</v>
      </c>
      <c r="X1186" s="34">
        <v>50253</v>
      </c>
      <c r="Y1186" s="114" t="s">
        <v>13736</v>
      </c>
      <c r="Z1186" s="70" t="s">
        <v>4927</v>
      </c>
      <c r="AA1186" s="20" t="s">
        <v>4926</v>
      </c>
      <c r="AB1186" s="109"/>
      <c r="AC1186" s="19"/>
      <c r="AD1186" s="22"/>
      <c r="AE1186" s="19"/>
    </row>
    <row r="1187" spans="2:31" x14ac:dyDescent="0.2">
      <c r="B1187" s="14" t="s">
        <v>15604</v>
      </c>
      <c r="C1187" s="33" t="s">
        <v>15603</v>
      </c>
      <c r="D1187" s="16" t="s">
        <v>15602</v>
      </c>
      <c r="E1187" s="103" t="s">
        <v>26</v>
      </c>
      <c r="F1187" s="18" t="s">
        <v>26</v>
      </c>
      <c r="G1187" s="111" t="s">
        <v>590</v>
      </c>
      <c r="H1187" s="102" t="s">
        <v>4412</v>
      </c>
      <c r="I1187" s="21">
        <v>2981372</v>
      </c>
      <c r="J1187" s="71">
        <v>108.10599999999999</v>
      </c>
      <c r="K1187" s="21">
        <v>3317916</v>
      </c>
      <c r="L1187" s="21">
        <v>3069131</v>
      </c>
      <c r="M1187" s="21">
        <v>3002688</v>
      </c>
      <c r="N1187" s="21"/>
      <c r="O1187" s="21">
        <v>21058</v>
      </c>
      <c r="P1187" s="21"/>
      <c r="Q1187" s="21"/>
      <c r="R1187" s="22">
        <v>5</v>
      </c>
      <c r="S1187" s="22">
        <v>5.8440000000000003</v>
      </c>
      <c r="T1187" s="20" t="s">
        <v>5189</v>
      </c>
      <c r="U1187" s="21">
        <v>12788</v>
      </c>
      <c r="V1187" s="21">
        <v>154146</v>
      </c>
      <c r="W1187" s="34">
        <v>39434</v>
      </c>
      <c r="X1187" s="34">
        <v>49827</v>
      </c>
      <c r="Y1187" s="114" t="s">
        <v>13736</v>
      </c>
      <c r="Z1187" s="70" t="s">
        <v>4927</v>
      </c>
      <c r="AA1187" s="20" t="s">
        <v>4926</v>
      </c>
      <c r="AB1187" s="109"/>
      <c r="AC1187" s="19"/>
      <c r="AD1187" s="22"/>
      <c r="AE1187" s="19"/>
    </row>
    <row r="1188" spans="2:31" x14ac:dyDescent="0.2">
      <c r="B1188" s="14" t="s">
        <v>15601</v>
      </c>
      <c r="C1188" s="33" t="s">
        <v>15600</v>
      </c>
      <c r="D1188" s="16" t="s">
        <v>15599</v>
      </c>
      <c r="E1188" s="103" t="s">
        <v>26</v>
      </c>
      <c r="F1188" s="18" t="s">
        <v>26</v>
      </c>
      <c r="G1188" s="111" t="s">
        <v>590</v>
      </c>
      <c r="H1188" s="102" t="s">
        <v>4412</v>
      </c>
      <c r="I1188" s="21">
        <v>6888575</v>
      </c>
      <c r="J1188" s="71">
        <v>110.012</v>
      </c>
      <c r="K1188" s="21">
        <v>7422864</v>
      </c>
      <c r="L1188" s="21">
        <v>6747303</v>
      </c>
      <c r="M1188" s="21">
        <v>6857034</v>
      </c>
      <c r="N1188" s="21"/>
      <c r="O1188" s="21">
        <v>29389</v>
      </c>
      <c r="P1188" s="21"/>
      <c r="Q1188" s="21"/>
      <c r="R1188" s="22">
        <v>6</v>
      </c>
      <c r="S1188" s="22">
        <v>5.4260000000000002</v>
      </c>
      <c r="T1188" s="20" t="s">
        <v>5189</v>
      </c>
      <c r="U1188" s="21">
        <v>33737</v>
      </c>
      <c r="V1188" s="21">
        <v>405982</v>
      </c>
      <c r="W1188" s="34">
        <v>39727</v>
      </c>
      <c r="X1188" s="34">
        <v>50587</v>
      </c>
      <c r="Y1188" s="114" t="s">
        <v>13736</v>
      </c>
      <c r="Z1188" s="70" t="s">
        <v>4927</v>
      </c>
      <c r="AA1188" s="20" t="s">
        <v>4926</v>
      </c>
      <c r="AB1188" s="109"/>
      <c r="AC1188" s="19"/>
      <c r="AD1188" s="22"/>
      <c r="AE1188" s="19"/>
    </row>
    <row r="1189" spans="2:31" x14ac:dyDescent="0.2">
      <c r="B1189" s="14" t="s">
        <v>15598</v>
      </c>
      <c r="C1189" s="33" t="s">
        <v>15597</v>
      </c>
      <c r="D1189" s="16" t="s">
        <v>15596</v>
      </c>
      <c r="E1189" s="103" t="s">
        <v>26</v>
      </c>
      <c r="F1189" s="18" t="s">
        <v>26</v>
      </c>
      <c r="G1189" s="111" t="s">
        <v>590</v>
      </c>
      <c r="H1189" s="102" t="s">
        <v>4412</v>
      </c>
      <c r="I1189" s="21">
        <v>17966858</v>
      </c>
      <c r="J1189" s="71">
        <v>111.98099999999999</v>
      </c>
      <c r="K1189" s="21">
        <v>19342745</v>
      </c>
      <c r="L1189" s="21">
        <v>17273229</v>
      </c>
      <c r="M1189" s="21">
        <v>17803032</v>
      </c>
      <c r="N1189" s="21"/>
      <c r="O1189" s="21">
        <v>-51525</v>
      </c>
      <c r="P1189" s="21"/>
      <c r="Q1189" s="21"/>
      <c r="R1189" s="22">
        <v>5</v>
      </c>
      <c r="S1189" s="22">
        <v>4.0190000000000001</v>
      </c>
      <c r="T1189" s="20" t="s">
        <v>5189</v>
      </c>
      <c r="U1189" s="21">
        <v>71972</v>
      </c>
      <c r="V1189" s="21">
        <v>864144</v>
      </c>
      <c r="W1189" s="34">
        <v>40119</v>
      </c>
      <c r="X1189" s="34">
        <v>51014</v>
      </c>
      <c r="Y1189" s="114" t="s">
        <v>13736</v>
      </c>
      <c r="Z1189" s="70" t="s">
        <v>4927</v>
      </c>
      <c r="AA1189" s="20" t="s">
        <v>4926</v>
      </c>
      <c r="AB1189" s="109"/>
      <c r="AC1189" s="19"/>
      <c r="AD1189" s="22"/>
      <c r="AE1189" s="19"/>
    </row>
    <row r="1190" spans="2:31" x14ac:dyDescent="0.2">
      <c r="B1190" s="14" t="s">
        <v>15595</v>
      </c>
      <c r="C1190" s="33" t="s">
        <v>15594</v>
      </c>
      <c r="D1190" s="16" t="s">
        <v>15593</v>
      </c>
      <c r="E1190" s="103" t="s">
        <v>26</v>
      </c>
      <c r="F1190" s="18" t="s">
        <v>26</v>
      </c>
      <c r="G1190" s="111" t="s">
        <v>590</v>
      </c>
      <c r="H1190" s="102" t="s">
        <v>4412</v>
      </c>
      <c r="I1190" s="21">
        <v>24164468</v>
      </c>
      <c r="J1190" s="71">
        <v>104.974</v>
      </c>
      <c r="K1190" s="21">
        <v>24303138</v>
      </c>
      <c r="L1190" s="21">
        <v>23151586</v>
      </c>
      <c r="M1190" s="21">
        <v>24044715</v>
      </c>
      <c r="N1190" s="21"/>
      <c r="O1190" s="21">
        <v>-119753</v>
      </c>
      <c r="P1190" s="21"/>
      <c r="Q1190" s="21"/>
      <c r="R1190" s="22">
        <v>2.5</v>
      </c>
      <c r="S1190" s="22">
        <v>0.93100000000000005</v>
      </c>
      <c r="T1190" s="20" t="s">
        <v>5189</v>
      </c>
      <c r="U1190" s="21">
        <v>48232</v>
      </c>
      <c r="V1190" s="21">
        <v>241162</v>
      </c>
      <c r="W1190" s="34">
        <v>41109</v>
      </c>
      <c r="X1190" s="34">
        <v>46569</v>
      </c>
      <c r="Y1190" s="114" t="s">
        <v>13736</v>
      </c>
      <c r="Z1190" s="70" t="s">
        <v>4927</v>
      </c>
      <c r="AA1190" s="20" t="s">
        <v>4926</v>
      </c>
      <c r="AB1190" s="109"/>
      <c r="AC1190" s="19"/>
      <c r="AD1190" s="22"/>
      <c r="AE1190" s="19"/>
    </row>
    <row r="1191" spans="2:31" x14ac:dyDescent="0.2">
      <c r="B1191" s="14" t="s">
        <v>15592</v>
      </c>
      <c r="C1191" s="33" t="s">
        <v>15591</v>
      </c>
      <c r="D1191" s="16" t="s">
        <v>15590</v>
      </c>
      <c r="E1191" s="103" t="s">
        <v>26</v>
      </c>
      <c r="F1191" s="18" t="s">
        <v>26</v>
      </c>
      <c r="G1191" s="111" t="s">
        <v>590</v>
      </c>
      <c r="H1191" s="102" t="s">
        <v>4412</v>
      </c>
      <c r="I1191" s="21">
        <v>4170328</v>
      </c>
      <c r="J1191" s="71">
        <v>108.205</v>
      </c>
      <c r="K1191" s="21">
        <v>4362549</v>
      </c>
      <c r="L1191" s="21">
        <v>4031737</v>
      </c>
      <c r="M1191" s="21">
        <v>4161688</v>
      </c>
      <c r="N1191" s="21"/>
      <c r="O1191" s="21">
        <v>11016</v>
      </c>
      <c r="P1191" s="21"/>
      <c r="Q1191" s="21"/>
      <c r="R1191" s="22">
        <v>5.5</v>
      </c>
      <c r="S1191" s="22">
        <v>4.1529999999999996</v>
      </c>
      <c r="T1191" s="20" t="s">
        <v>5189</v>
      </c>
      <c r="U1191" s="21">
        <v>18479</v>
      </c>
      <c r="V1191" s="21">
        <v>221746</v>
      </c>
      <c r="W1191" s="34">
        <v>39834</v>
      </c>
      <c r="X1191" s="34">
        <v>45292</v>
      </c>
      <c r="Y1191" s="114" t="s">
        <v>13736</v>
      </c>
      <c r="Z1191" s="70" t="s">
        <v>4927</v>
      </c>
      <c r="AA1191" s="20" t="s">
        <v>4926</v>
      </c>
      <c r="AB1191" s="109"/>
      <c r="AC1191" s="19"/>
      <c r="AD1191" s="22"/>
      <c r="AE1191" s="19"/>
    </row>
    <row r="1192" spans="2:31" x14ac:dyDescent="0.2">
      <c r="B1192" s="14" t="s">
        <v>15589</v>
      </c>
      <c r="C1192" s="33" t="s">
        <v>15588</v>
      </c>
      <c r="D1192" s="16" t="s">
        <v>15587</v>
      </c>
      <c r="E1192" s="103" t="s">
        <v>26</v>
      </c>
      <c r="F1192" s="18" t="s">
        <v>26</v>
      </c>
      <c r="G1192" s="111" t="s">
        <v>590</v>
      </c>
      <c r="H1192" s="102" t="s">
        <v>4412</v>
      </c>
      <c r="I1192" s="21">
        <v>12144358</v>
      </c>
      <c r="J1192" s="71">
        <v>107.092</v>
      </c>
      <c r="K1192" s="21">
        <v>12607651</v>
      </c>
      <c r="L1192" s="21">
        <v>11772780</v>
      </c>
      <c r="M1192" s="21">
        <v>11705136</v>
      </c>
      <c r="N1192" s="21"/>
      <c r="O1192" s="21">
        <v>-117087</v>
      </c>
      <c r="P1192" s="21"/>
      <c r="Q1192" s="21"/>
      <c r="R1192" s="22">
        <v>4.8890000000000002</v>
      </c>
      <c r="S1192" s="22">
        <v>3.63</v>
      </c>
      <c r="T1192" s="20" t="s">
        <v>5189</v>
      </c>
      <c r="U1192" s="21">
        <v>47964</v>
      </c>
      <c r="V1192" s="21">
        <v>622507</v>
      </c>
      <c r="W1192" s="34">
        <v>39898</v>
      </c>
      <c r="X1192" s="34">
        <v>50557</v>
      </c>
      <c r="Y1192" s="114" t="s">
        <v>13736</v>
      </c>
      <c r="Z1192" s="70" t="s">
        <v>4927</v>
      </c>
      <c r="AA1192" s="20" t="s">
        <v>4926</v>
      </c>
      <c r="AB1192" s="109"/>
      <c r="AC1192" s="19"/>
      <c r="AD1192" s="22"/>
      <c r="AE1192" s="28">
        <v>50496</v>
      </c>
    </row>
    <row r="1193" spans="2:31" x14ac:dyDescent="0.2">
      <c r="B1193" s="14" t="s">
        <v>15586</v>
      </c>
      <c r="C1193" s="33" t="s">
        <v>15585</v>
      </c>
      <c r="D1193" s="16" t="s">
        <v>15584</v>
      </c>
      <c r="E1193" s="103" t="s">
        <v>26</v>
      </c>
      <c r="F1193" s="18" t="s">
        <v>26</v>
      </c>
      <c r="G1193" s="111" t="s">
        <v>590</v>
      </c>
      <c r="H1193" s="102" t="s">
        <v>4412</v>
      </c>
      <c r="I1193" s="21">
        <v>1462444</v>
      </c>
      <c r="J1193" s="71">
        <v>106.80500000000001</v>
      </c>
      <c r="K1193" s="21">
        <v>1533290</v>
      </c>
      <c r="L1193" s="21">
        <v>1435591</v>
      </c>
      <c r="M1193" s="21">
        <v>1439427</v>
      </c>
      <c r="N1193" s="21"/>
      <c r="O1193" s="21">
        <v>3836</v>
      </c>
      <c r="P1193" s="21"/>
      <c r="Q1193" s="21"/>
      <c r="R1193" s="22">
        <v>3.28</v>
      </c>
      <c r="S1193" s="22">
        <v>3.0470000000000002</v>
      </c>
      <c r="T1193" s="20" t="s">
        <v>5189</v>
      </c>
      <c r="U1193" s="21">
        <v>3924</v>
      </c>
      <c r="V1193" s="21">
        <v>49465</v>
      </c>
      <c r="W1193" s="34">
        <v>39615</v>
      </c>
      <c r="X1193" s="34">
        <v>50010</v>
      </c>
      <c r="Y1193" s="114" t="s">
        <v>13736</v>
      </c>
      <c r="Z1193" s="70" t="s">
        <v>4927</v>
      </c>
      <c r="AA1193" s="20" t="s">
        <v>4926</v>
      </c>
      <c r="AB1193" s="109"/>
      <c r="AC1193" s="19"/>
      <c r="AD1193" s="22"/>
      <c r="AE1193" s="28">
        <v>49949</v>
      </c>
    </row>
    <row r="1194" spans="2:31" x14ac:dyDescent="0.2">
      <c r="B1194" s="14" t="s">
        <v>15583</v>
      </c>
      <c r="C1194" s="33" t="s">
        <v>15582</v>
      </c>
      <c r="D1194" s="16" t="s">
        <v>15581</v>
      </c>
      <c r="E1194" s="103" t="s">
        <v>26</v>
      </c>
      <c r="F1194" s="18" t="s">
        <v>26</v>
      </c>
      <c r="G1194" s="111" t="s">
        <v>590</v>
      </c>
      <c r="H1194" s="102" t="s">
        <v>4412</v>
      </c>
      <c r="I1194" s="21">
        <v>2423141</v>
      </c>
      <c r="J1194" s="71">
        <v>106.53700000000001</v>
      </c>
      <c r="K1194" s="21">
        <v>2515899</v>
      </c>
      <c r="L1194" s="21">
        <v>2361520</v>
      </c>
      <c r="M1194" s="21">
        <v>2361128</v>
      </c>
      <c r="N1194" s="21"/>
      <c r="O1194" s="21">
        <v>-391</v>
      </c>
      <c r="P1194" s="21"/>
      <c r="Q1194" s="21"/>
      <c r="R1194" s="22">
        <v>2.7029999999999998</v>
      </c>
      <c r="S1194" s="22">
        <v>2.5840000000000001</v>
      </c>
      <c r="T1194" s="20" t="s">
        <v>5189</v>
      </c>
      <c r="U1194" s="21">
        <v>5319</v>
      </c>
      <c r="V1194" s="21">
        <v>75256</v>
      </c>
      <c r="W1194" s="34">
        <v>39511</v>
      </c>
      <c r="X1194" s="34">
        <v>50041</v>
      </c>
      <c r="Y1194" s="114" t="s">
        <v>13736</v>
      </c>
      <c r="Z1194" s="70" t="s">
        <v>4927</v>
      </c>
      <c r="AA1194" s="20" t="s">
        <v>4926</v>
      </c>
      <c r="AB1194" s="109"/>
      <c r="AC1194" s="19"/>
      <c r="AD1194" s="22"/>
      <c r="AE1194" s="28">
        <v>49980</v>
      </c>
    </row>
    <row r="1195" spans="2:31" x14ac:dyDescent="0.2">
      <c r="B1195" s="14" t="s">
        <v>15580</v>
      </c>
      <c r="C1195" s="33" t="s">
        <v>15579</v>
      </c>
      <c r="D1195" s="16" t="s">
        <v>15578</v>
      </c>
      <c r="E1195" s="103" t="s">
        <v>26</v>
      </c>
      <c r="F1195" s="18" t="s">
        <v>26</v>
      </c>
      <c r="G1195" s="111" t="s">
        <v>590</v>
      </c>
      <c r="H1195" s="102" t="s">
        <v>4412</v>
      </c>
      <c r="I1195" s="21">
        <v>4018321</v>
      </c>
      <c r="J1195" s="71">
        <v>106.669</v>
      </c>
      <c r="K1195" s="21">
        <v>4191883</v>
      </c>
      <c r="L1195" s="21">
        <v>3929804</v>
      </c>
      <c r="M1195" s="21">
        <v>3909519</v>
      </c>
      <c r="N1195" s="21"/>
      <c r="O1195" s="21">
        <v>-20285</v>
      </c>
      <c r="P1195" s="21"/>
      <c r="Q1195" s="21"/>
      <c r="R1195" s="22">
        <v>3.29</v>
      </c>
      <c r="S1195" s="22">
        <v>3.077</v>
      </c>
      <c r="T1195" s="20" t="s">
        <v>5189</v>
      </c>
      <c r="U1195" s="21">
        <v>10774</v>
      </c>
      <c r="V1195" s="21">
        <v>186824</v>
      </c>
      <c r="W1195" s="34">
        <v>39622</v>
      </c>
      <c r="X1195" s="34">
        <v>50131</v>
      </c>
      <c r="Y1195" s="114" t="s">
        <v>13736</v>
      </c>
      <c r="Z1195" s="70" t="s">
        <v>4927</v>
      </c>
      <c r="AA1195" s="20" t="s">
        <v>4926</v>
      </c>
      <c r="AB1195" s="109"/>
      <c r="AC1195" s="19"/>
      <c r="AD1195" s="22"/>
      <c r="AE1195" s="28">
        <v>50072</v>
      </c>
    </row>
    <row r="1196" spans="2:31" x14ac:dyDescent="0.2">
      <c r="B1196" s="14" t="s">
        <v>15577</v>
      </c>
      <c r="C1196" s="33" t="s">
        <v>15576</v>
      </c>
      <c r="D1196" s="16" t="s">
        <v>15575</v>
      </c>
      <c r="E1196" s="103" t="s">
        <v>5057</v>
      </c>
      <c r="F1196" s="18" t="s">
        <v>26</v>
      </c>
      <c r="G1196" s="111" t="s">
        <v>590</v>
      </c>
      <c r="H1196" s="102" t="s">
        <v>4412</v>
      </c>
      <c r="I1196" s="21">
        <v>8805937</v>
      </c>
      <c r="J1196" s="71">
        <v>107.715</v>
      </c>
      <c r="K1196" s="21">
        <v>9044103</v>
      </c>
      <c r="L1196" s="21">
        <v>8396306</v>
      </c>
      <c r="M1196" s="21">
        <v>8371851</v>
      </c>
      <c r="N1196" s="21"/>
      <c r="O1196" s="21">
        <v>-165962</v>
      </c>
      <c r="P1196" s="21"/>
      <c r="Q1196" s="21"/>
      <c r="R1196" s="22">
        <v>5.5090000000000003</v>
      </c>
      <c r="S1196" s="22">
        <v>3</v>
      </c>
      <c r="T1196" s="20" t="s">
        <v>5189</v>
      </c>
      <c r="U1196" s="21">
        <v>38546</v>
      </c>
      <c r="V1196" s="21">
        <v>501651</v>
      </c>
      <c r="W1196" s="34">
        <v>39952</v>
      </c>
      <c r="X1196" s="34">
        <v>50131</v>
      </c>
      <c r="Y1196" s="114" t="s">
        <v>13736</v>
      </c>
      <c r="Z1196" s="70" t="s">
        <v>4927</v>
      </c>
      <c r="AA1196" s="20" t="s">
        <v>4926</v>
      </c>
      <c r="AB1196" s="109"/>
      <c r="AC1196" s="19"/>
      <c r="AD1196" s="22"/>
      <c r="AE1196" s="28">
        <v>50072</v>
      </c>
    </row>
    <row r="1197" spans="2:31" x14ac:dyDescent="0.2">
      <c r="B1197" s="14" t="s">
        <v>15574</v>
      </c>
      <c r="C1197" s="33" t="s">
        <v>15573</v>
      </c>
      <c r="D1197" s="16" t="s">
        <v>15572</v>
      </c>
      <c r="E1197" s="103" t="s">
        <v>5057</v>
      </c>
      <c r="F1197" s="18" t="s">
        <v>26</v>
      </c>
      <c r="G1197" s="111" t="s">
        <v>590</v>
      </c>
      <c r="H1197" s="102" t="s">
        <v>4412</v>
      </c>
      <c r="I1197" s="21">
        <v>6876338</v>
      </c>
      <c r="J1197" s="71">
        <v>107.96</v>
      </c>
      <c r="K1197" s="21">
        <v>7143791</v>
      </c>
      <c r="L1197" s="21">
        <v>6617042</v>
      </c>
      <c r="M1197" s="21">
        <v>6492884</v>
      </c>
      <c r="N1197" s="21"/>
      <c r="O1197" s="21">
        <v>-124159</v>
      </c>
      <c r="P1197" s="21"/>
      <c r="Q1197" s="21"/>
      <c r="R1197" s="22">
        <v>5.2549999999999999</v>
      </c>
      <c r="S1197" s="22">
        <v>3.327</v>
      </c>
      <c r="T1197" s="20" t="s">
        <v>5189</v>
      </c>
      <c r="U1197" s="21">
        <v>28977</v>
      </c>
      <c r="V1197" s="21">
        <v>376038</v>
      </c>
      <c r="W1197" s="34">
        <v>39965</v>
      </c>
      <c r="X1197" s="34">
        <v>50587</v>
      </c>
      <c r="Y1197" s="114" t="s">
        <v>13736</v>
      </c>
      <c r="Z1197" s="70" t="s">
        <v>4927</v>
      </c>
      <c r="AA1197" s="20" t="s">
        <v>4926</v>
      </c>
      <c r="AB1197" s="109"/>
      <c r="AC1197" s="19"/>
      <c r="AD1197" s="22"/>
      <c r="AE1197" s="28">
        <v>50526</v>
      </c>
    </row>
    <row r="1198" spans="2:31" x14ac:dyDescent="0.2">
      <c r="B1198" s="14" t="s">
        <v>15571</v>
      </c>
      <c r="C1198" s="33" t="s">
        <v>15570</v>
      </c>
      <c r="D1198" s="16" t="s">
        <v>15569</v>
      </c>
      <c r="E1198" s="103" t="s">
        <v>26</v>
      </c>
      <c r="F1198" s="18" t="s">
        <v>26</v>
      </c>
      <c r="G1198" s="111" t="s">
        <v>590</v>
      </c>
      <c r="H1198" s="102" t="s">
        <v>4412</v>
      </c>
      <c r="I1198" s="21">
        <v>863168</v>
      </c>
      <c r="J1198" s="71">
        <v>106.83</v>
      </c>
      <c r="K1198" s="21">
        <v>918282</v>
      </c>
      <c r="L1198" s="21">
        <v>859575</v>
      </c>
      <c r="M1198" s="21">
        <v>849556</v>
      </c>
      <c r="N1198" s="21"/>
      <c r="O1198" s="21">
        <v>-10019</v>
      </c>
      <c r="P1198" s="21"/>
      <c r="Q1198" s="21"/>
      <c r="R1198" s="22">
        <v>2.6709999999999998</v>
      </c>
      <c r="S1198" s="22">
        <v>2.597</v>
      </c>
      <c r="T1198" s="20" t="s">
        <v>5189</v>
      </c>
      <c r="U1198" s="21">
        <v>1913</v>
      </c>
      <c r="V1198" s="21">
        <v>37361</v>
      </c>
      <c r="W1198" s="34">
        <v>39435</v>
      </c>
      <c r="X1198" s="34">
        <v>50253</v>
      </c>
      <c r="Y1198" s="114" t="s">
        <v>13736</v>
      </c>
      <c r="Z1198" s="70" t="s">
        <v>4927</v>
      </c>
      <c r="AA1198" s="20" t="s">
        <v>4926</v>
      </c>
      <c r="AB1198" s="109"/>
      <c r="AC1198" s="19"/>
      <c r="AD1198" s="22"/>
      <c r="AE1198" s="28">
        <v>50161</v>
      </c>
    </row>
    <row r="1199" spans="2:31" x14ac:dyDescent="0.2">
      <c r="B1199" s="14" t="s">
        <v>15568</v>
      </c>
      <c r="C1199" s="33" t="s">
        <v>15567</v>
      </c>
      <c r="D1199" s="16" t="s">
        <v>15566</v>
      </c>
      <c r="E1199" s="103" t="s">
        <v>26</v>
      </c>
      <c r="F1199" s="18" t="s">
        <v>26</v>
      </c>
      <c r="G1199" s="111" t="s">
        <v>590</v>
      </c>
      <c r="H1199" s="102" t="s">
        <v>4412</v>
      </c>
      <c r="I1199" s="21">
        <v>2082399</v>
      </c>
      <c r="J1199" s="71">
        <v>106.09099999999999</v>
      </c>
      <c r="K1199" s="21">
        <v>2186947</v>
      </c>
      <c r="L1199" s="21">
        <v>2061381</v>
      </c>
      <c r="M1199" s="21">
        <v>2044060</v>
      </c>
      <c r="N1199" s="21"/>
      <c r="O1199" s="21">
        <v>-17322</v>
      </c>
      <c r="P1199" s="21"/>
      <c r="Q1199" s="21"/>
      <c r="R1199" s="22">
        <v>3.21</v>
      </c>
      <c r="S1199" s="22">
        <v>3.0680000000000001</v>
      </c>
      <c r="T1199" s="20" t="s">
        <v>5189</v>
      </c>
      <c r="U1199" s="21">
        <v>5514</v>
      </c>
      <c r="V1199" s="21">
        <v>88734</v>
      </c>
      <c r="W1199" s="34">
        <v>39434</v>
      </c>
      <c r="X1199" s="34">
        <v>50131</v>
      </c>
      <c r="Y1199" s="114" t="s">
        <v>13736</v>
      </c>
      <c r="Z1199" s="70" t="s">
        <v>4927</v>
      </c>
      <c r="AA1199" s="20" t="s">
        <v>4926</v>
      </c>
      <c r="AB1199" s="109"/>
      <c r="AC1199" s="19"/>
      <c r="AD1199" s="22"/>
      <c r="AE1199" s="28">
        <v>50072</v>
      </c>
    </row>
    <row r="1200" spans="2:31" x14ac:dyDescent="0.2">
      <c r="B1200" s="14" t="s">
        <v>15565</v>
      </c>
      <c r="C1200" s="33" t="s">
        <v>15564</v>
      </c>
      <c r="D1200" s="16" t="s">
        <v>15563</v>
      </c>
      <c r="E1200" s="103" t="s">
        <v>5057</v>
      </c>
      <c r="F1200" s="18" t="s">
        <v>26</v>
      </c>
      <c r="G1200" s="111" t="s">
        <v>590</v>
      </c>
      <c r="H1200" s="102" t="s">
        <v>4412</v>
      </c>
      <c r="I1200" s="21">
        <v>1419601</v>
      </c>
      <c r="J1200" s="71">
        <v>107.51</v>
      </c>
      <c r="K1200" s="21">
        <v>1484066</v>
      </c>
      <c r="L1200" s="21">
        <v>1380400</v>
      </c>
      <c r="M1200" s="21">
        <v>1406667</v>
      </c>
      <c r="N1200" s="21"/>
      <c r="O1200" s="21">
        <v>-2992</v>
      </c>
      <c r="P1200" s="21"/>
      <c r="Q1200" s="21"/>
      <c r="R1200" s="22">
        <v>4.5</v>
      </c>
      <c r="S1200" s="22">
        <v>3.6379999999999999</v>
      </c>
      <c r="T1200" s="20" t="s">
        <v>5189</v>
      </c>
      <c r="U1200" s="21">
        <v>5176</v>
      </c>
      <c r="V1200" s="21">
        <v>62119</v>
      </c>
      <c r="W1200" s="34">
        <v>39898</v>
      </c>
      <c r="X1200" s="34">
        <v>45383</v>
      </c>
      <c r="Y1200" s="114" t="s">
        <v>13736</v>
      </c>
      <c r="Z1200" s="70" t="s">
        <v>4927</v>
      </c>
      <c r="AA1200" s="20" t="s">
        <v>4926</v>
      </c>
      <c r="AB1200" s="109"/>
      <c r="AC1200" s="19"/>
      <c r="AD1200" s="22"/>
      <c r="AE1200" s="19"/>
    </row>
    <row r="1201" spans="2:31" x14ac:dyDescent="0.2">
      <c r="B1201" s="14" t="s">
        <v>15562</v>
      </c>
      <c r="C1201" s="33" t="s">
        <v>15561</v>
      </c>
      <c r="D1201" s="16" t="s">
        <v>15560</v>
      </c>
      <c r="E1201" s="103" t="s">
        <v>5057</v>
      </c>
      <c r="F1201" s="18" t="s">
        <v>26</v>
      </c>
      <c r="G1201" s="111" t="s">
        <v>590</v>
      </c>
      <c r="H1201" s="102" t="s">
        <v>4412</v>
      </c>
      <c r="I1201" s="21">
        <v>4046049</v>
      </c>
      <c r="J1201" s="71">
        <v>109.026</v>
      </c>
      <c r="K1201" s="21">
        <v>4261411</v>
      </c>
      <c r="L1201" s="21">
        <v>3908636</v>
      </c>
      <c r="M1201" s="21">
        <v>4005594</v>
      </c>
      <c r="N1201" s="21"/>
      <c r="O1201" s="21">
        <v>-20100</v>
      </c>
      <c r="P1201" s="21"/>
      <c r="Q1201" s="21"/>
      <c r="R1201" s="22">
        <v>4.5</v>
      </c>
      <c r="S1201" s="22">
        <v>3.4060000000000001</v>
      </c>
      <c r="T1201" s="20" t="s">
        <v>5189</v>
      </c>
      <c r="U1201" s="21">
        <v>14657</v>
      </c>
      <c r="V1201" s="21">
        <v>176376</v>
      </c>
      <c r="W1201" s="34">
        <v>40113</v>
      </c>
      <c r="X1201" s="34">
        <v>45536</v>
      </c>
      <c r="Y1201" s="114" t="s">
        <v>13736</v>
      </c>
      <c r="Z1201" s="70" t="s">
        <v>4927</v>
      </c>
      <c r="AA1201" s="20" t="s">
        <v>4926</v>
      </c>
      <c r="AB1201" s="109"/>
      <c r="AC1201" s="19"/>
      <c r="AD1201" s="22"/>
      <c r="AE1201" s="19"/>
    </row>
    <row r="1202" spans="2:31" x14ac:dyDescent="0.2">
      <c r="B1202" s="14" t="s">
        <v>15559</v>
      </c>
      <c r="C1202" s="33" t="s">
        <v>15558</v>
      </c>
      <c r="D1202" s="16" t="s">
        <v>15557</v>
      </c>
      <c r="E1202" s="103" t="s">
        <v>26</v>
      </c>
      <c r="F1202" s="18" t="s">
        <v>26</v>
      </c>
      <c r="G1202" s="111" t="s">
        <v>590</v>
      </c>
      <c r="H1202" s="102" t="s">
        <v>4412</v>
      </c>
      <c r="I1202" s="21">
        <v>2683414</v>
      </c>
      <c r="J1202" s="71">
        <v>107.502</v>
      </c>
      <c r="K1202" s="21">
        <v>2800280</v>
      </c>
      <c r="L1202" s="21">
        <v>2604861</v>
      </c>
      <c r="M1202" s="21">
        <v>2675730</v>
      </c>
      <c r="N1202" s="21"/>
      <c r="O1202" s="21">
        <v>-9771</v>
      </c>
      <c r="P1202" s="21"/>
      <c r="Q1202" s="21"/>
      <c r="R1202" s="22">
        <v>4</v>
      </c>
      <c r="S1202" s="22">
        <v>2.7919999999999998</v>
      </c>
      <c r="T1202" s="20" t="s">
        <v>5189</v>
      </c>
      <c r="U1202" s="21">
        <v>8683</v>
      </c>
      <c r="V1202" s="21">
        <v>104195</v>
      </c>
      <c r="W1202" s="34">
        <v>40598</v>
      </c>
      <c r="X1202" s="34">
        <v>45689</v>
      </c>
      <c r="Y1202" s="114" t="s">
        <v>13736</v>
      </c>
      <c r="Z1202" s="70" t="s">
        <v>4927</v>
      </c>
      <c r="AA1202" s="20" t="s">
        <v>4926</v>
      </c>
      <c r="AB1202" s="109"/>
      <c r="AC1202" s="19"/>
      <c r="AD1202" s="22"/>
      <c r="AE1202" s="19"/>
    </row>
    <row r="1203" spans="2:31" x14ac:dyDescent="0.2">
      <c r="B1203" s="14" t="s">
        <v>15556</v>
      </c>
      <c r="C1203" s="33" t="s">
        <v>15555</v>
      </c>
      <c r="D1203" s="16" t="s">
        <v>15554</v>
      </c>
      <c r="E1203" s="103" t="s">
        <v>26</v>
      </c>
      <c r="F1203" s="18" t="s">
        <v>26</v>
      </c>
      <c r="G1203" s="111" t="s">
        <v>590</v>
      </c>
      <c r="H1203" s="102" t="s">
        <v>4412</v>
      </c>
      <c r="I1203" s="21">
        <v>3039840</v>
      </c>
      <c r="J1203" s="71">
        <v>105.721</v>
      </c>
      <c r="K1203" s="21">
        <v>3089674</v>
      </c>
      <c r="L1203" s="21">
        <v>2922484</v>
      </c>
      <c r="M1203" s="21">
        <v>3009212</v>
      </c>
      <c r="N1203" s="21"/>
      <c r="O1203" s="21">
        <v>-4870</v>
      </c>
      <c r="P1203" s="21"/>
      <c r="Q1203" s="21"/>
      <c r="R1203" s="22">
        <v>4</v>
      </c>
      <c r="S1203" s="22">
        <v>2.6989999999999998</v>
      </c>
      <c r="T1203" s="20" t="s">
        <v>5189</v>
      </c>
      <c r="U1203" s="21">
        <v>9742</v>
      </c>
      <c r="V1203" s="21">
        <v>116899</v>
      </c>
      <c r="W1203" s="34">
        <v>40367</v>
      </c>
      <c r="X1203" s="34">
        <v>45778</v>
      </c>
      <c r="Y1203" s="114" t="s">
        <v>13736</v>
      </c>
      <c r="Z1203" s="70" t="s">
        <v>4927</v>
      </c>
      <c r="AA1203" s="20" t="s">
        <v>4926</v>
      </c>
      <c r="AB1203" s="109"/>
      <c r="AC1203" s="19"/>
      <c r="AD1203" s="22"/>
      <c r="AE1203" s="19"/>
    </row>
    <row r="1204" spans="2:31" x14ac:dyDescent="0.2">
      <c r="B1204" s="14" t="s">
        <v>15553</v>
      </c>
      <c r="C1204" s="33" t="s">
        <v>15552</v>
      </c>
      <c r="D1204" s="16" t="s">
        <v>15551</v>
      </c>
      <c r="E1204" s="103" t="s">
        <v>5057</v>
      </c>
      <c r="F1204" s="18" t="s">
        <v>26</v>
      </c>
      <c r="G1204" s="111" t="s">
        <v>590</v>
      </c>
      <c r="H1204" s="102" t="s">
        <v>4412</v>
      </c>
      <c r="I1204" s="21">
        <v>4817159</v>
      </c>
      <c r="J1204" s="71">
        <v>108.096</v>
      </c>
      <c r="K1204" s="21">
        <v>4974735</v>
      </c>
      <c r="L1204" s="21">
        <v>4602152</v>
      </c>
      <c r="M1204" s="21">
        <v>4749810</v>
      </c>
      <c r="N1204" s="21"/>
      <c r="O1204" s="21">
        <v>-32459</v>
      </c>
      <c r="P1204" s="21"/>
      <c r="Q1204" s="21"/>
      <c r="R1204" s="22">
        <v>4</v>
      </c>
      <c r="S1204" s="22">
        <v>2.6030000000000002</v>
      </c>
      <c r="T1204" s="20" t="s">
        <v>5189</v>
      </c>
      <c r="U1204" s="21">
        <v>15341</v>
      </c>
      <c r="V1204" s="21">
        <v>184086</v>
      </c>
      <c r="W1204" s="34">
        <v>40375</v>
      </c>
      <c r="X1204" s="34">
        <v>45809</v>
      </c>
      <c r="Y1204" s="114" t="s">
        <v>13736</v>
      </c>
      <c r="Z1204" s="70" t="s">
        <v>4927</v>
      </c>
      <c r="AA1204" s="20" t="s">
        <v>4926</v>
      </c>
      <c r="AB1204" s="109"/>
      <c r="AC1204" s="19"/>
      <c r="AD1204" s="22"/>
      <c r="AE1204" s="19"/>
    </row>
    <row r="1205" spans="2:31" x14ac:dyDescent="0.2">
      <c r="B1205" s="14" t="s">
        <v>15550</v>
      </c>
      <c r="C1205" s="33" t="s">
        <v>15549</v>
      </c>
      <c r="D1205" s="16" t="s">
        <v>15548</v>
      </c>
      <c r="E1205" s="103" t="s">
        <v>26</v>
      </c>
      <c r="F1205" s="18" t="s">
        <v>26</v>
      </c>
      <c r="G1205" s="111" t="s">
        <v>590</v>
      </c>
      <c r="H1205" s="102" t="s">
        <v>4412</v>
      </c>
      <c r="I1205" s="21">
        <v>4111068</v>
      </c>
      <c r="J1205" s="71">
        <v>105.158</v>
      </c>
      <c r="K1205" s="21">
        <v>4159981</v>
      </c>
      <c r="L1205" s="21">
        <v>3955922</v>
      </c>
      <c r="M1205" s="21">
        <v>4109046</v>
      </c>
      <c r="N1205" s="21"/>
      <c r="O1205" s="21">
        <v>10667</v>
      </c>
      <c r="P1205" s="21"/>
      <c r="Q1205" s="21"/>
      <c r="R1205" s="22">
        <v>3.5</v>
      </c>
      <c r="S1205" s="22">
        <v>1.9570000000000001</v>
      </c>
      <c r="T1205" s="20" t="s">
        <v>5189</v>
      </c>
      <c r="U1205" s="21">
        <v>11538</v>
      </c>
      <c r="V1205" s="21">
        <v>138457</v>
      </c>
      <c r="W1205" s="34">
        <v>40463</v>
      </c>
      <c r="X1205" s="34">
        <v>45931</v>
      </c>
      <c r="Y1205" s="114" t="s">
        <v>13736</v>
      </c>
      <c r="Z1205" s="70" t="s">
        <v>4927</v>
      </c>
      <c r="AA1205" s="20" t="s">
        <v>4926</v>
      </c>
      <c r="AB1205" s="109"/>
      <c r="AC1205" s="19"/>
      <c r="AD1205" s="22"/>
      <c r="AE1205" s="19"/>
    </row>
    <row r="1206" spans="2:31" x14ac:dyDescent="0.2">
      <c r="B1206" s="14" t="s">
        <v>15547</v>
      </c>
      <c r="C1206" s="33" t="s">
        <v>15546</v>
      </c>
      <c r="D1206" s="16" t="s">
        <v>15545</v>
      </c>
      <c r="E1206" s="103" t="s">
        <v>26</v>
      </c>
      <c r="F1206" s="18" t="s">
        <v>26</v>
      </c>
      <c r="G1206" s="111" t="s">
        <v>590</v>
      </c>
      <c r="H1206" s="102" t="s">
        <v>4412</v>
      </c>
      <c r="I1206" s="21">
        <v>5305562</v>
      </c>
      <c r="J1206" s="71">
        <v>108.408</v>
      </c>
      <c r="K1206" s="21">
        <v>5504197</v>
      </c>
      <c r="L1206" s="21">
        <v>5077283</v>
      </c>
      <c r="M1206" s="21">
        <v>5229430</v>
      </c>
      <c r="N1206" s="21"/>
      <c r="O1206" s="21">
        <v>-47660</v>
      </c>
      <c r="P1206" s="21"/>
      <c r="Q1206" s="21"/>
      <c r="R1206" s="22">
        <v>3.5</v>
      </c>
      <c r="S1206" s="22">
        <v>2.2869999999999999</v>
      </c>
      <c r="T1206" s="20" t="s">
        <v>5189</v>
      </c>
      <c r="U1206" s="21">
        <v>14809</v>
      </c>
      <c r="V1206" s="21">
        <v>177705</v>
      </c>
      <c r="W1206" s="34">
        <v>40470</v>
      </c>
      <c r="X1206" s="34">
        <v>45931</v>
      </c>
      <c r="Y1206" s="114" t="s">
        <v>13736</v>
      </c>
      <c r="Z1206" s="70" t="s">
        <v>4927</v>
      </c>
      <c r="AA1206" s="20" t="s">
        <v>4926</v>
      </c>
      <c r="AB1206" s="109"/>
      <c r="AC1206" s="19"/>
      <c r="AD1206" s="22"/>
      <c r="AE1206" s="19"/>
    </row>
    <row r="1207" spans="2:31" x14ac:dyDescent="0.2">
      <c r="B1207" s="14" t="s">
        <v>15544</v>
      </c>
      <c r="C1207" s="33" t="s">
        <v>15543</v>
      </c>
      <c r="D1207" s="16" t="s">
        <v>15542</v>
      </c>
      <c r="E1207" s="103" t="s">
        <v>26</v>
      </c>
      <c r="F1207" s="18" t="s">
        <v>26</v>
      </c>
      <c r="G1207" s="111" t="s">
        <v>590</v>
      </c>
      <c r="H1207" s="102" t="s">
        <v>4412</v>
      </c>
      <c r="I1207" s="21">
        <v>7539907</v>
      </c>
      <c r="J1207" s="71">
        <v>107.502</v>
      </c>
      <c r="K1207" s="21">
        <v>7930831</v>
      </c>
      <c r="L1207" s="21">
        <v>7377374</v>
      </c>
      <c r="M1207" s="21">
        <v>7490729</v>
      </c>
      <c r="N1207" s="21"/>
      <c r="O1207" s="21">
        <v>-25760</v>
      </c>
      <c r="P1207" s="21"/>
      <c r="Q1207" s="21"/>
      <c r="R1207" s="22">
        <v>4</v>
      </c>
      <c r="S1207" s="22">
        <v>3.34</v>
      </c>
      <c r="T1207" s="20" t="s">
        <v>5189</v>
      </c>
      <c r="U1207" s="21">
        <v>24591</v>
      </c>
      <c r="V1207" s="21">
        <v>295095</v>
      </c>
      <c r="W1207" s="34">
        <v>40590</v>
      </c>
      <c r="X1207" s="34">
        <v>46054</v>
      </c>
      <c r="Y1207" s="114" t="s">
        <v>13736</v>
      </c>
      <c r="Z1207" s="70" t="s">
        <v>4927</v>
      </c>
      <c r="AA1207" s="20" t="s">
        <v>4926</v>
      </c>
      <c r="AB1207" s="109"/>
      <c r="AC1207" s="19"/>
      <c r="AD1207" s="22"/>
      <c r="AE1207" s="19"/>
    </row>
    <row r="1208" spans="2:31" x14ac:dyDescent="0.2">
      <c r="B1208" s="14" t="s">
        <v>15541</v>
      </c>
      <c r="C1208" s="33" t="s">
        <v>15540</v>
      </c>
      <c r="D1208" s="16" t="s">
        <v>15539</v>
      </c>
      <c r="E1208" s="103" t="s">
        <v>26</v>
      </c>
      <c r="F1208" s="18" t="s">
        <v>26</v>
      </c>
      <c r="G1208" s="111" t="s">
        <v>590</v>
      </c>
      <c r="H1208" s="102" t="s">
        <v>4412</v>
      </c>
      <c r="I1208" s="21">
        <v>10327238</v>
      </c>
      <c r="J1208" s="71">
        <v>105.158</v>
      </c>
      <c r="K1208" s="21">
        <v>10278570</v>
      </c>
      <c r="L1208" s="21">
        <v>9774375</v>
      </c>
      <c r="M1208" s="21">
        <v>10232672</v>
      </c>
      <c r="N1208" s="21"/>
      <c r="O1208" s="21">
        <v>-93795</v>
      </c>
      <c r="P1208" s="21"/>
      <c r="Q1208" s="21"/>
      <c r="R1208" s="22">
        <v>3.5</v>
      </c>
      <c r="S1208" s="22">
        <v>1.276</v>
      </c>
      <c r="T1208" s="20" t="s">
        <v>5189</v>
      </c>
      <c r="U1208" s="21">
        <v>28509</v>
      </c>
      <c r="V1208" s="21">
        <v>342103</v>
      </c>
      <c r="W1208" s="34">
        <v>40800</v>
      </c>
      <c r="X1208" s="34">
        <v>44197</v>
      </c>
      <c r="Y1208" s="114" t="s">
        <v>13736</v>
      </c>
      <c r="Z1208" s="70" t="s">
        <v>4927</v>
      </c>
      <c r="AA1208" s="20" t="s">
        <v>4926</v>
      </c>
      <c r="AB1208" s="109"/>
      <c r="AC1208" s="19"/>
      <c r="AD1208" s="22"/>
      <c r="AE1208" s="19"/>
    </row>
    <row r="1209" spans="2:31" x14ac:dyDescent="0.2">
      <c r="B1209" s="14" t="s">
        <v>15538</v>
      </c>
      <c r="C1209" s="33" t="s">
        <v>15537</v>
      </c>
      <c r="D1209" s="16" t="s">
        <v>15536</v>
      </c>
      <c r="E1209" s="103" t="s">
        <v>26</v>
      </c>
      <c r="F1209" s="18" t="s">
        <v>26</v>
      </c>
      <c r="G1209" s="111" t="s">
        <v>590</v>
      </c>
      <c r="H1209" s="102" t="s">
        <v>4412</v>
      </c>
      <c r="I1209" s="21">
        <v>394135</v>
      </c>
      <c r="J1209" s="71">
        <v>109.337</v>
      </c>
      <c r="K1209" s="21">
        <v>417939</v>
      </c>
      <c r="L1209" s="21">
        <v>382250</v>
      </c>
      <c r="M1209" s="21">
        <v>378845</v>
      </c>
      <c r="N1209" s="21"/>
      <c r="O1209" s="21">
        <v>-3404</v>
      </c>
      <c r="P1209" s="21"/>
      <c r="Q1209" s="21"/>
      <c r="R1209" s="22">
        <v>6.1589999999999998</v>
      </c>
      <c r="S1209" s="22">
        <v>4.2480000000000002</v>
      </c>
      <c r="T1209" s="20" t="s">
        <v>5189</v>
      </c>
      <c r="U1209" s="21">
        <v>1962</v>
      </c>
      <c r="V1209" s="21">
        <v>25462</v>
      </c>
      <c r="W1209" s="34">
        <v>39505</v>
      </c>
      <c r="X1209" s="34">
        <v>49919</v>
      </c>
      <c r="Y1209" s="114" t="s">
        <v>13736</v>
      </c>
      <c r="Z1209" s="70" t="s">
        <v>4927</v>
      </c>
      <c r="AA1209" s="20" t="s">
        <v>4926</v>
      </c>
      <c r="AB1209" s="109"/>
      <c r="AC1209" s="19"/>
      <c r="AD1209" s="22"/>
      <c r="AE1209" s="28">
        <v>49857</v>
      </c>
    </row>
    <row r="1210" spans="2:31" x14ac:dyDescent="0.2">
      <c r="B1210" s="14" t="s">
        <v>15535</v>
      </c>
      <c r="C1210" s="33" t="s">
        <v>15534</v>
      </c>
      <c r="D1210" s="16" t="s">
        <v>15533</v>
      </c>
      <c r="E1210" s="103" t="s">
        <v>26</v>
      </c>
      <c r="F1210" s="18" t="s">
        <v>26</v>
      </c>
      <c r="G1210" s="111" t="s">
        <v>590</v>
      </c>
      <c r="H1210" s="102" t="s">
        <v>4412</v>
      </c>
      <c r="I1210" s="21">
        <v>125977</v>
      </c>
      <c r="J1210" s="71">
        <v>101.215</v>
      </c>
      <c r="K1210" s="21">
        <v>126519</v>
      </c>
      <c r="L1210" s="21">
        <v>125000</v>
      </c>
      <c r="M1210" s="21">
        <v>123038</v>
      </c>
      <c r="N1210" s="21"/>
      <c r="O1210" s="21">
        <v>-1962</v>
      </c>
      <c r="P1210" s="21"/>
      <c r="Q1210" s="21"/>
      <c r="R1210" s="22">
        <v>5.3949999999999996</v>
      </c>
      <c r="S1210" s="22">
        <v>3.871</v>
      </c>
      <c r="T1210" s="20" t="s">
        <v>5189</v>
      </c>
      <c r="U1210" s="21">
        <v>562</v>
      </c>
      <c r="V1210" s="21">
        <v>7306</v>
      </c>
      <c r="W1210" s="34">
        <v>39436</v>
      </c>
      <c r="X1210" s="34">
        <v>50284</v>
      </c>
      <c r="Y1210" s="114" t="s">
        <v>13736</v>
      </c>
      <c r="Z1210" s="70" t="s">
        <v>4927</v>
      </c>
      <c r="AA1210" s="20" t="s">
        <v>4926</v>
      </c>
      <c r="AB1210" s="109"/>
      <c r="AC1210" s="19"/>
      <c r="AD1210" s="22"/>
      <c r="AE1210" s="28">
        <v>50222</v>
      </c>
    </row>
    <row r="1211" spans="2:31" x14ac:dyDescent="0.2">
      <c r="B1211" s="14" t="s">
        <v>15532</v>
      </c>
      <c r="C1211" s="33" t="s">
        <v>15531</v>
      </c>
      <c r="D1211" s="16" t="s">
        <v>15530</v>
      </c>
      <c r="E1211" s="103" t="s">
        <v>26</v>
      </c>
      <c r="F1211" s="18" t="s">
        <v>26</v>
      </c>
      <c r="G1211" s="111" t="s">
        <v>590</v>
      </c>
      <c r="H1211" s="102" t="s">
        <v>4412</v>
      </c>
      <c r="I1211" s="21">
        <v>1025964</v>
      </c>
      <c r="J1211" s="71">
        <v>106.628</v>
      </c>
      <c r="K1211" s="21">
        <v>1067605</v>
      </c>
      <c r="L1211" s="21">
        <v>1001246</v>
      </c>
      <c r="M1211" s="21">
        <v>991581</v>
      </c>
      <c r="N1211" s="21"/>
      <c r="O1211" s="21">
        <v>-9665</v>
      </c>
      <c r="P1211" s="21"/>
      <c r="Q1211" s="21"/>
      <c r="R1211" s="22">
        <v>2.4700000000000002</v>
      </c>
      <c r="S1211" s="22">
        <v>2.367</v>
      </c>
      <c r="T1211" s="20" t="s">
        <v>5189</v>
      </c>
      <c r="U1211" s="21">
        <v>2061</v>
      </c>
      <c r="V1211" s="21">
        <v>41350</v>
      </c>
      <c r="W1211" s="34">
        <v>39506</v>
      </c>
      <c r="X1211" s="34">
        <v>50222</v>
      </c>
      <c r="Y1211" s="114" t="s">
        <v>13736</v>
      </c>
      <c r="Z1211" s="70" t="s">
        <v>4927</v>
      </c>
      <c r="AA1211" s="20" t="s">
        <v>4926</v>
      </c>
      <c r="AB1211" s="109"/>
      <c r="AC1211" s="19"/>
      <c r="AD1211" s="22"/>
      <c r="AE1211" s="28">
        <v>50161</v>
      </c>
    </row>
    <row r="1212" spans="2:31" x14ac:dyDescent="0.2">
      <c r="B1212" s="14" t="s">
        <v>15529</v>
      </c>
      <c r="C1212" s="33" t="s">
        <v>15528</v>
      </c>
      <c r="D1212" s="16" t="s">
        <v>15527</v>
      </c>
      <c r="E1212" s="103" t="s">
        <v>26</v>
      </c>
      <c r="F1212" s="18" t="s">
        <v>26</v>
      </c>
      <c r="G1212" s="111" t="s">
        <v>590</v>
      </c>
      <c r="H1212" s="102" t="s">
        <v>4412</v>
      </c>
      <c r="I1212" s="21">
        <v>526461</v>
      </c>
      <c r="J1212" s="71">
        <v>107.072</v>
      </c>
      <c r="K1212" s="21">
        <v>556771</v>
      </c>
      <c r="L1212" s="21">
        <v>519997</v>
      </c>
      <c r="M1212" s="21">
        <v>521174</v>
      </c>
      <c r="N1212" s="21"/>
      <c r="O1212" s="21">
        <v>1197</v>
      </c>
      <c r="P1212" s="21"/>
      <c r="Q1212" s="21"/>
      <c r="R1212" s="22">
        <v>2.87</v>
      </c>
      <c r="S1212" s="22">
        <v>2.5659999999999998</v>
      </c>
      <c r="T1212" s="20" t="s">
        <v>5189</v>
      </c>
      <c r="U1212" s="21">
        <v>1244</v>
      </c>
      <c r="V1212" s="21">
        <v>14402</v>
      </c>
      <c r="W1212" s="34">
        <v>39434</v>
      </c>
      <c r="X1212" s="34">
        <v>49949</v>
      </c>
      <c r="Y1212" s="114" t="s">
        <v>13736</v>
      </c>
      <c r="Z1212" s="70" t="s">
        <v>4927</v>
      </c>
      <c r="AA1212" s="20" t="s">
        <v>4926</v>
      </c>
      <c r="AB1212" s="109"/>
      <c r="AC1212" s="19"/>
      <c r="AD1212" s="22"/>
      <c r="AE1212" s="28">
        <v>49888</v>
      </c>
    </row>
    <row r="1213" spans="2:31" x14ac:dyDescent="0.2">
      <c r="B1213" s="14" t="s">
        <v>15526</v>
      </c>
      <c r="C1213" s="33" t="s">
        <v>15525</v>
      </c>
      <c r="D1213" s="16" t="s">
        <v>15524</v>
      </c>
      <c r="E1213" s="103" t="s">
        <v>26</v>
      </c>
      <c r="F1213" s="18" t="s">
        <v>26</v>
      </c>
      <c r="G1213" s="111" t="s">
        <v>590</v>
      </c>
      <c r="H1213" s="102" t="s">
        <v>4412</v>
      </c>
      <c r="I1213" s="21">
        <v>2411276</v>
      </c>
      <c r="J1213" s="71">
        <v>106.19199999999999</v>
      </c>
      <c r="K1213" s="21">
        <v>2495050</v>
      </c>
      <c r="L1213" s="21">
        <v>2349569</v>
      </c>
      <c r="M1213" s="21">
        <v>2329502</v>
      </c>
      <c r="N1213" s="21"/>
      <c r="O1213" s="21">
        <v>-20067</v>
      </c>
      <c r="P1213" s="21"/>
      <c r="Q1213" s="21"/>
      <c r="R1213" s="22">
        <v>3.0550000000000002</v>
      </c>
      <c r="S1213" s="22">
        <v>2.9049999999999998</v>
      </c>
      <c r="T1213" s="20" t="s">
        <v>5189</v>
      </c>
      <c r="U1213" s="21">
        <v>5982</v>
      </c>
      <c r="V1213" s="21">
        <v>99733</v>
      </c>
      <c r="W1213" s="34">
        <v>39506</v>
      </c>
      <c r="X1213" s="34">
        <v>50131</v>
      </c>
      <c r="Y1213" s="114" t="s">
        <v>13736</v>
      </c>
      <c r="Z1213" s="70" t="s">
        <v>4927</v>
      </c>
      <c r="AA1213" s="20" t="s">
        <v>4926</v>
      </c>
      <c r="AB1213" s="109"/>
      <c r="AC1213" s="19"/>
      <c r="AD1213" s="22"/>
      <c r="AE1213" s="28">
        <v>50072</v>
      </c>
    </row>
    <row r="1214" spans="2:31" x14ac:dyDescent="0.2">
      <c r="B1214" s="14" t="s">
        <v>15523</v>
      </c>
      <c r="C1214" s="33" t="s">
        <v>15522</v>
      </c>
      <c r="D1214" s="16" t="s">
        <v>15521</v>
      </c>
      <c r="E1214" s="103" t="s">
        <v>26</v>
      </c>
      <c r="F1214" s="18" t="s">
        <v>26</v>
      </c>
      <c r="G1214" s="111" t="s">
        <v>590</v>
      </c>
      <c r="H1214" s="102" t="s">
        <v>4412</v>
      </c>
      <c r="I1214" s="21">
        <v>990247</v>
      </c>
      <c r="J1214" s="71">
        <v>105.825</v>
      </c>
      <c r="K1214" s="21">
        <v>1032884</v>
      </c>
      <c r="L1214" s="21">
        <v>976026</v>
      </c>
      <c r="M1214" s="21">
        <v>970781</v>
      </c>
      <c r="N1214" s="21"/>
      <c r="O1214" s="21">
        <v>-5245</v>
      </c>
      <c r="P1214" s="21"/>
      <c r="Q1214" s="21"/>
      <c r="R1214" s="22">
        <v>3.23</v>
      </c>
      <c r="S1214" s="22">
        <v>3.1360000000000001</v>
      </c>
      <c r="T1214" s="20" t="s">
        <v>5189</v>
      </c>
      <c r="U1214" s="21">
        <v>2627</v>
      </c>
      <c r="V1214" s="21">
        <v>40273</v>
      </c>
      <c r="W1214" s="34">
        <v>39440</v>
      </c>
      <c r="X1214" s="34">
        <v>50100</v>
      </c>
      <c r="Y1214" s="114" t="s">
        <v>13736</v>
      </c>
      <c r="Z1214" s="70" t="s">
        <v>4927</v>
      </c>
      <c r="AA1214" s="20" t="s">
        <v>4926</v>
      </c>
      <c r="AB1214" s="109"/>
      <c r="AC1214" s="19"/>
      <c r="AD1214" s="22"/>
      <c r="AE1214" s="28">
        <v>50041</v>
      </c>
    </row>
    <row r="1215" spans="2:31" x14ac:dyDescent="0.2">
      <c r="B1215" s="14" t="s">
        <v>15520</v>
      </c>
      <c r="C1215" s="33" t="s">
        <v>15519</v>
      </c>
      <c r="D1215" s="16" t="s">
        <v>15518</v>
      </c>
      <c r="E1215" s="103" t="s">
        <v>26</v>
      </c>
      <c r="F1215" s="18" t="s">
        <v>26</v>
      </c>
      <c r="G1215" s="111" t="s">
        <v>590</v>
      </c>
      <c r="H1215" s="102" t="s">
        <v>4412</v>
      </c>
      <c r="I1215" s="21">
        <v>5345957</v>
      </c>
      <c r="J1215" s="71">
        <v>106.157</v>
      </c>
      <c r="K1215" s="21">
        <v>5466869</v>
      </c>
      <c r="L1215" s="21">
        <v>5149798</v>
      </c>
      <c r="M1215" s="21">
        <v>5082061</v>
      </c>
      <c r="N1215" s="21"/>
      <c r="O1215" s="21">
        <v>-67737</v>
      </c>
      <c r="P1215" s="21"/>
      <c r="Q1215" s="21"/>
      <c r="R1215" s="22">
        <v>2.5099999999999998</v>
      </c>
      <c r="S1215" s="22">
        <v>2.524</v>
      </c>
      <c r="T1215" s="20" t="s">
        <v>5189</v>
      </c>
      <c r="U1215" s="21">
        <v>10772</v>
      </c>
      <c r="V1215" s="21">
        <v>227500</v>
      </c>
      <c r="W1215" s="34">
        <v>39898</v>
      </c>
      <c r="X1215" s="34">
        <v>50161</v>
      </c>
      <c r="Y1215" s="114" t="s">
        <v>13736</v>
      </c>
      <c r="Z1215" s="70" t="s">
        <v>4927</v>
      </c>
      <c r="AA1215" s="20" t="s">
        <v>4926</v>
      </c>
      <c r="AB1215" s="109"/>
      <c r="AC1215" s="19"/>
      <c r="AD1215" s="22"/>
      <c r="AE1215" s="28">
        <v>50100</v>
      </c>
    </row>
    <row r="1216" spans="2:31" x14ac:dyDescent="0.2">
      <c r="B1216" s="14" t="s">
        <v>15517</v>
      </c>
      <c r="C1216" s="33" t="s">
        <v>15516</v>
      </c>
      <c r="D1216" s="16" t="s">
        <v>15515</v>
      </c>
      <c r="E1216" s="103" t="s">
        <v>26</v>
      </c>
      <c r="F1216" s="18" t="s">
        <v>26</v>
      </c>
      <c r="G1216" s="111" t="s">
        <v>590</v>
      </c>
      <c r="H1216" s="102" t="s">
        <v>4412</v>
      </c>
      <c r="I1216" s="21">
        <v>470628</v>
      </c>
      <c r="J1216" s="71">
        <v>107.607</v>
      </c>
      <c r="K1216" s="21">
        <v>494759</v>
      </c>
      <c r="L1216" s="21">
        <v>459783</v>
      </c>
      <c r="M1216" s="21">
        <v>448610</v>
      </c>
      <c r="N1216" s="21"/>
      <c r="O1216" s="21">
        <v>-11171</v>
      </c>
      <c r="P1216" s="21"/>
      <c r="Q1216" s="21"/>
      <c r="R1216" s="22">
        <v>5.6139999999999999</v>
      </c>
      <c r="S1216" s="22">
        <v>3.2090000000000001</v>
      </c>
      <c r="T1216" s="20" t="s">
        <v>5189</v>
      </c>
      <c r="U1216" s="21">
        <v>2151</v>
      </c>
      <c r="V1216" s="21">
        <v>27824</v>
      </c>
      <c r="W1216" s="34">
        <v>39505</v>
      </c>
      <c r="X1216" s="34">
        <v>50131</v>
      </c>
      <c r="Y1216" s="114" t="s">
        <v>13736</v>
      </c>
      <c r="Z1216" s="70" t="s">
        <v>4927</v>
      </c>
      <c r="AA1216" s="20" t="s">
        <v>4926</v>
      </c>
      <c r="AB1216" s="109"/>
      <c r="AC1216" s="19"/>
      <c r="AD1216" s="22"/>
      <c r="AE1216" s="28">
        <v>50072</v>
      </c>
    </row>
    <row r="1217" spans="2:31" x14ac:dyDescent="0.2">
      <c r="B1217" s="14" t="s">
        <v>15514</v>
      </c>
      <c r="C1217" s="33" t="s">
        <v>15513</v>
      </c>
      <c r="D1217" s="16" t="s">
        <v>15512</v>
      </c>
      <c r="E1217" s="103" t="s">
        <v>5057</v>
      </c>
      <c r="F1217" s="18" t="s">
        <v>26</v>
      </c>
      <c r="G1217" s="111" t="s">
        <v>590</v>
      </c>
      <c r="H1217" s="102" t="s">
        <v>4412</v>
      </c>
      <c r="I1217" s="21">
        <v>4739987</v>
      </c>
      <c r="J1217" s="71">
        <v>107.07899999999999</v>
      </c>
      <c r="K1217" s="21">
        <v>4897871</v>
      </c>
      <c r="L1217" s="21">
        <v>4574082</v>
      </c>
      <c r="M1217" s="21">
        <v>4646989</v>
      </c>
      <c r="N1217" s="21"/>
      <c r="O1217" s="21">
        <v>-27513</v>
      </c>
      <c r="P1217" s="21"/>
      <c r="Q1217" s="21"/>
      <c r="R1217" s="22">
        <v>4.9080000000000004</v>
      </c>
      <c r="S1217" s="22">
        <v>2.883</v>
      </c>
      <c r="T1217" s="20" t="s">
        <v>5189</v>
      </c>
      <c r="U1217" s="21">
        <v>18708</v>
      </c>
      <c r="V1217" s="21">
        <v>243985</v>
      </c>
      <c r="W1217" s="34">
        <v>39980</v>
      </c>
      <c r="X1217" s="34">
        <v>50496</v>
      </c>
      <c r="Y1217" s="114" t="s">
        <v>13736</v>
      </c>
      <c r="Z1217" s="70" t="s">
        <v>4927</v>
      </c>
      <c r="AA1217" s="20" t="s">
        <v>4926</v>
      </c>
      <c r="AB1217" s="109"/>
      <c r="AC1217" s="19"/>
      <c r="AD1217" s="22"/>
      <c r="AE1217" s="28">
        <v>50437</v>
      </c>
    </row>
    <row r="1218" spans="2:31" x14ac:dyDescent="0.2">
      <c r="B1218" s="14" t="s">
        <v>15511</v>
      </c>
      <c r="C1218" s="33" t="s">
        <v>15510</v>
      </c>
      <c r="D1218" s="16" t="s">
        <v>15509</v>
      </c>
      <c r="E1218" s="103" t="s">
        <v>5057</v>
      </c>
      <c r="F1218" s="18" t="s">
        <v>26</v>
      </c>
      <c r="G1218" s="111" t="s">
        <v>590</v>
      </c>
      <c r="H1218" s="102" t="s">
        <v>4412</v>
      </c>
      <c r="I1218" s="21">
        <v>6966288</v>
      </c>
      <c r="J1218" s="71">
        <v>107.15</v>
      </c>
      <c r="K1218" s="21">
        <v>7198289</v>
      </c>
      <c r="L1218" s="21">
        <v>6717979</v>
      </c>
      <c r="M1218" s="21">
        <v>6866711</v>
      </c>
      <c r="N1218" s="21"/>
      <c r="O1218" s="21">
        <v>20993</v>
      </c>
      <c r="P1218" s="21"/>
      <c r="Q1218" s="21"/>
      <c r="R1218" s="22">
        <v>4.8250000000000002</v>
      </c>
      <c r="S1218" s="22">
        <v>3.2469999999999999</v>
      </c>
      <c r="T1218" s="20" t="s">
        <v>5189</v>
      </c>
      <c r="U1218" s="21">
        <v>27012</v>
      </c>
      <c r="V1218" s="21">
        <v>350535</v>
      </c>
      <c r="W1218" s="34">
        <v>40002</v>
      </c>
      <c r="X1218" s="34">
        <v>50952</v>
      </c>
      <c r="Y1218" s="114" t="s">
        <v>13736</v>
      </c>
      <c r="Z1218" s="70" t="s">
        <v>4927</v>
      </c>
      <c r="AA1218" s="20" t="s">
        <v>4926</v>
      </c>
      <c r="AB1218" s="109"/>
      <c r="AC1218" s="19"/>
      <c r="AD1218" s="22"/>
      <c r="AE1218" s="28">
        <v>50557</v>
      </c>
    </row>
    <row r="1219" spans="2:31" x14ac:dyDescent="0.2">
      <c r="B1219" s="14" t="s">
        <v>15508</v>
      </c>
      <c r="C1219" s="33" t="s">
        <v>15507</v>
      </c>
      <c r="D1219" s="16" t="s">
        <v>15506</v>
      </c>
      <c r="E1219" s="103" t="s">
        <v>26</v>
      </c>
      <c r="F1219" s="18" t="s">
        <v>26</v>
      </c>
      <c r="G1219" s="111" t="s">
        <v>590</v>
      </c>
      <c r="H1219" s="102" t="s">
        <v>4412</v>
      </c>
      <c r="I1219" s="21">
        <v>9011974</v>
      </c>
      <c r="J1219" s="71">
        <v>106.851</v>
      </c>
      <c r="K1219" s="21">
        <v>9338417</v>
      </c>
      <c r="L1219" s="21">
        <v>8739650</v>
      </c>
      <c r="M1219" s="21">
        <v>8764504</v>
      </c>
      <c r="N1219" s="21"/>
      <c r="O1219" s="21">
        <v>-41303</v>
      </c>
      <c r="P1219" s="21"/>
      <c r="Q1219" s="21"/>
      <c r="R1219" s="22">
        <v>4.2510000000000003</v>
      </c>
      <c r="S1219" s="22">
        <v>3.0539999999999998</v>
      </c>
      <c r="T1219" s="20" t="s">
        <v>5189</v>
      </c>
      <c r="U1219" s="21">
        <v>30960</v>
      </c>
      <c r="V1219" s="21">
        <v>399118</v>
      </c>
      <c r="W1219" s="34">
        <v>40028</v>
      </c>
      <c r="X1219" s="34">
        <v>50952</v>
      </c>
      <c r="Y1219" s="114" t="s">
        <v>13736</v>
      </c>
      <c r="Z1219" s="70" t="s">
        <v>4927</v>
      </c>
      <c r="AA1219" s="20" t="s">
        <v>4926</v>
      </c>
      <c r="AB1219" s="109"/>
      <c r="AC1219" s="19"/>
      <c r="AD1219" s="22"/>
      <c r="AE1219" s="28">
        <v>50891</v>
      </c>
    </row>
    <row r="1220" spans="2:31" x14ac:dyDescent="0.2">
      <c r="B1220" s="14" t="s">
        <v>15505</v>
      </c>
      <c r="C1220" s="33" t="s">
        <v>15504</v>
      </c>
      <c r="D1220" s="16" t="s">
        <v>15503</v>
      </c>
      <c r="E1220" s="103" t="s">
        <v>26</v>
      </c>
      <c r="F1220" s="18" t="s">
        <v>26</v>
      </c>
      <c r="G1220" s="111" t="s">
        <v>590</v>
      </c>
      <c r="H1220" s="102" t="s">
        <v>4412</v>
      </c>
      <c r="I1220" s="21">
        <v>143329</v>
      </c>
      <c r="J1220" s="71">
        <v>106.511</v>
      </c>
      <c r="K1220" s="21">
        <v>150322</v>
      </c>
      <c r="L1220" s="21">
        <v>141132</v>
      </c>
      <c r="M1220" s="21">
        <v>140841</v>
      </c>
      <c r="N1220" s="21"/>
      <c r="O1220" s="21">
        <v>-277</v>
      </c>
      <c r="P1220" s="21"/>
      <c r="Q1220" s="21"/>
      <c r="R1220" s="22">
        <v>3.13</v>
      </c>
      <c r="S1220" s="22">
        <v>3.0030000000000001</v>
      </c>
      <c r="T1220" s="20" t="s">
        <v>5189</v>
      </c>
      <c r="U1220" s="21">
        <v>368</v>
      </c>
      <c r="V1220" s="21">
        <v>5369</v>
      </c>
      <c r="W1220" s="34">
        <v>39433</v>
      </c>
      <c r="X1220" s="34">
        <v>50072</v>
      </c>
      <c r="Y1220" s="114" t="s">
        <v>13736</v>
      </c>
      <c r="Z1220" s="70" t="s">
        <v>4927</v>
      </c>
      <c r="AA1220" s="20" t="s">
        <v>4926</v>
      </c>
      <c r="AB1220" s="109"/>
      <c r="AC1220" s="19"/>
      <c r="AD1220" s="22"/>
      <c r="AE1220" s="28">
        <v>50010</v>
      </c>
    </row>
    <row r="1221" spans="2:31" x14ac:dyDescent="0.2">
      <c r="B1221" s="14" t="s">
        <v>15502</v>
      </c>
      <c r="C1221" s="33" t="s">
        <v>15501</v>
      </c>
      <c r="D1221" s="16" t="s">
        <v>15500</v>
      </c>
      <c r="E1221" s="103" t="s">
        <v>5057</v>
      </c>
      <c r="F1221" s="18" t="s">
        <v>26</v>
      </c>
      <c r="G1221" s="111" t="s">
        <v>590</v>
      </c>
      <c r="H1221" s="102" t="s">
        <v>4412</v>
      </c>
      <c r="I1221" s="21">
        <v>5120649</v>
      </c>
      <c r="J1221" s="71">
        <v>107.64700000000001</v>
      </c>
      <c r="K1221" s="21">
        <v>5313423</v>
      </c>
      <c r="L1221" s="21">
        <v>4935974</v>
      </c>
      <c r="M1221" s="21">
        <v>4829820</v>
      </c>
      <c r="N1221" s="21"/>
      <c r="O1221" s="21">
        <v>-106117</v>
      </c>
      <c r="P1221" s="21"/>
      <c r="Q1221" s="21"/>
      <c r="R1221" s="22">
        <v>5.931</v>
      </c>
      <c r="S1221" s="22">
        <v>3.7970000000000002</v>
      </c>
      <c r="T1221" s="20" t="s">
        <v>5189</v>
      </c>
      <c r="U1221" s="21">
        <v>24396</v>
      </c>
      <c r="V1221" s="21">
        <v>317147</v>
      </c>
      <c r="W1221" s="34">
        <v>39849</v>
      </c>
      <c r="X1221" s="34">
        <v>50072</v>
      </c>
      <c r="Y1221" s="114" t="s">
        <v>13736</v>
      </c>
      <c r="Z1221" s="70" t="s">
        <v>4927</v>
      </c>
      <c r="AA1221" s="20" t="s">
        <v>4926</v>
      </c>
      <c r="AB1221" s="109"/>
      <c r="AC1221" s="19"/>
      <c r="AD1221" s="22"/>
      <c r="AE1221" s="28">
        <v>50010</v>
      </c>
    </row>
    <row r="1222" spans="2:31" x14ac:dyDescent="0.2">
      <c r="B1222" s="14" t="s">
        <v>15499</v>
      </c>
      <c r="C1222" s="33" t="s">
        <v>15498</v>
      </c>
      <c r="D1222" s="16" t="s">
        <v>15497</v>
      </c>
      <c r="E1222" s="103" t="s">
        <v>26</v>
      </c>
      <c r="F1222" s="18" t="s">
        <v>26</v>
      </c>
      <c r="G1222" s="111" t="s">
        <v>590</v>
      </c>
      <c r="H1222" s="102" t="s">
        <v>4412</v>
      </c>
      <c r="I1222" s="21">
        <v>1086320</v>
      </c>
      <c r="J1222" s="71">
        <v>106.318</v>
      </c>
      <c r="K1222" s="21">
        <v>1137326</v>
      </c>
      <c r="L1222" s="21">
        <v>1069738</v>
      </c>
      <c r="M1222" s="21">
        <v>1069738</v>
      </c>
      <c r="N1222" s="21"/>
      <c r="O1222" s="21"/>
      <c r="P1222" s="21"/>
      <c r="Q1222" s="21"/>
      <c r="R1222" s="22">
        <v>2.8570000000000002</v>
      </c>
      <c r="S1222" s="22">
        <v>2.68</v>
      </c>
      <c r="T1222" s="20" t="s">
        <v>5189</v>
      </c>
      <c r="U1222" s="21">
        <v>2547</v>
      </c>
      <c r="V1222" s="21">
        <v>34792</v>
      </c>
      <c r="W1222" s="34">
        <v>39434</v>
      </c>
      <c r="X1222" s="34">
        <v>50072</v>
      </c>
      <c r="Y1222" s="114" t="s">
        <v>13736</v>
      </c>
      <c r="Z1222" s="70" t="s">
        <v>4927</v>
      </c>
      <c r="AA1222" s="20" t="s">
        <v>4926</v>
      </c>
      <c r="AB1222" s="109"/>
      <c r="AC1222" s="19"/>
      <c r="AD1222" s="22"/>
      <c r="AE1222" s="28">
        <v>50010</v>
      </c>
    </row>
    <row r="1223" spans="2:31" x14ac:dyDescent="0.2">
      <c r="B1223" s="14" t="s">
        <v>15496</v>
      </c>
      <c r="C1223" s="33" t="s">
        <v>15495</v>
      </c>
      <c r="D1223" s="16" t="s">
        <v>15494</v>
      </c>
      <c r="E1223" s="103" t="s">
        <v>26</v>
      </c>
      <c r="F1223" s="18" t="s">
        <v>26</v>
      </c>
      <c r="G1223" s="111" t="s">
        <v>590</v>
      </c>
      <c r="H1223" s="102" t="s">
        <v>4412</v>
      </c>
      <c r="I1223" s="21">
        <v>2928820</v>
      </c>
      <c r="J1223" s="71">
        <v>105.92700000000001</v>
      </c>
      <c r="K1223" s="21">
        <v>2975923</v>
      </c>
      <c r="L1223" s="21">
        <v>2809420</v>
      </c>
      <c r="M1223" s="21">
        <v>2943863</v>
      </c>
      <c r="N1223" s="21"/>
      <c r="O1223" s="21">
        <v>695</v>
      </c>
      <c r="P1223" s="21"/>
      <c r="Q1223" s="21"/>
      <c r="R1223" s="22">
        <v>2.746</v>
      </c>
      <c r="S1223" s="22">
        <v>1.764</v>
      </c>
      <c r="T1223" s="20" t="s">
        <v>5189</v>
      </c>
      <c r="U1223" s="21">
        <v>6429</v>
      </c>
      <c r="V1223" s="21">
        <v>80582</v>
      </c>
      <c r="W1223" s="34">
        <v>40331</v>
      </c>
      <c r="X1223" s="34">
        <v>49430</v>
      </c>
      <c r="Y1223" s="114" t="s">
        <v>13736</v>
      </c>
      <c r="Z1223" s="70" t="s">
        <v>4927</v>
      </c>
      <c r="AA1223" s="20" t="s">
        <v>4926</v>
      </c>
      <c r="AB1223" s="109"/>
      <c r="AC1223" s="19"/>
      <c r="AD1223" s="22"/>
      <c r="AE1223" s="28">
        <v>49341</v>
      </c>
    </row>
    <row r="1224" spans="2:31" x14ac:dyDescent="0.2">
      <c r="B1224" s="14" t="s">
        <v>15493</v>
      </c>
      <c r="C1224" s="33" t="s">
        <v>15492</v>
      </c>
      <c r="D1224" s="16" t="s">
        <v>15491</v>
      </c>
      <c r="E1224" s="103" t="s">
        <v>26</v>
      </c>
      <c r="F1224" s="18" t="s">
        <v>26</v>
      </c>
      <c r="G1224" s="111" t="s">
        <v>590</v>
      </c>
      <c r="H1224" s="102" t="s">
        <v>4412</v>
      </c>
      <c r="I1224" s="21">
        <v>5856376</v>
      </c>
      <c r="J1224" s="71">
        <v>107.10599999999999</v>
      </c>
      <c r="K1224" s="21">
        <v>6037871</v>
      </c>
      <c r="L1224" s="21">
        <v>5637271</v>
      </c>
      <c r="M1224" s="21">
        <v>5827903</v>
      </c>
      <c r="N1224" s="21"/>
      <c r="O1224" s="21">
        <v>72566</v>
      </c>
      <c r="P1224" s="21"/>
      <c r="Q1224" s="21"/>
      <c r="R1224" s="22">
        <v>3.1230000000000002</v>
      </c>
      <c r="S1224" s="22">
        <v>1.829</v>
      </c>
      <c r="T1224" s="20" t="s">
        <v>5189</v>
      </c>
      <c r="U1224" s="21">
        <v>14671</v>
      </c>
      <c r="V1224" s="21">
        <v>229179</v>
      </c>
      <c r="W1224" s="34">
        <v>40219</v>
      </c>
      <c r="X1224" s="34">
        <v>51136</v>
      </c>
      <c r="Y1224" s="114" t="s">
        <v>13736</v>
      </c>
      <c r="Z1224" s="70" t="s">
        <v>4927</v>
      </c>
      <c r="AA1224" s="20" t="s">
        <v>4926</v>
      </c>
      <c r="AB1224" s="109"/>
      <c r="AC1224" s="19"/>
      <c r="AD1224" s="22"/>
      <c r="AE1224" s="28">
        <v>51075</v>
      </c>
    </row>
    <row r="1225" spans="2:31" x14ac:dyDescent="0.2">
      <c r="B1225" s="14" t="s">
        <v>15490</v>
      </c>
      <c r="C1225" s="33" t="s">
        <v>15489</v>
      </c>
      <c r="D1225" s="16" t="s">
        <v>15488</v>
      </c>
      <c r="E1225" s="103" t="s">
        <v>26</v>
      </c>
      <c r="F1225" s="18" t="s">
        <v>26</v>
      </c>
      <c r="G1225" s="111" t="s">
        <v>590</v>
      </c>
      <c r="H1225" s="102" t="s">
        <v>4412</v>
      </c>
      <c r="I1225" s="21">
        <v>211436</v>
      </c>
      <c r="J1225" s="71">
        <v>111.2</v>
      </c>
      <c r="K1225" s="21">
        <v>265013</v>
      </c>
      <c r="L1225" s="21">
        <v>238322</v>
      </c>
      <c r="M1225" s="21">
        <v>214008</v>
      </c>
      <c r="N1225" s="21"/>
      <c r="O1225" s="21">
        <v>13555</v>
      </c>
      <c r="P1225" s="21"/>
      <c r="Q1225" s="21"/>
      <c r="R1225" s="22">
        <v>6</v>
      </c>
      <c r="S1225" s="22">
        <v>10.148</v>
      </c>
      <c r="T1225" s="20" t="s">
        <v>5189</v>
      </c>
      <c r="U1225" s="21">
        <v>1192</v>
      </c>
      <c r="V1225" s="21">
        <v>14300</v>
      </c>
      <c r="W1225" s="34">
        <v>36655</v>
      </c>
      <c r="X1225" s="34">
        <v>47270</v>
      </c>
      <c r="Y1225" s="114" t="s">
        <v>13736</v>
      </c>
      <c r="Z1225" s="70" t="s">
        <v>4927</v>
      </c>
      <c r="AA1225" s="20" t="s">
        <v>4926</v>
      </c>
      <c r="AB1225" s="109"/>
      <c r="AC1225" s="19"/>
      <c r="AD1225" s="22"/>
      <c r="AE1225" s="19"/>
    </row>
    <row r="1226" spans="2:31" x14ac:dyDescent="0.2">
      <c r="B1226" s="14" t="s">
        <v>15487</v>
      </c>
      <c r="C1226" s="33" t="s">
        <v>15486</v>
      </c>
      <c r="D1226" s="16" t="s">
        <v>15485</v>
      </c>
      <c r="E1226" s="103" t="s">
        <v>26</v>
      </c>
      <c r="F1226" s="18" t="s">
        <v>26</v>
      </c>
      <c r="G1226" s="111" t="s">
        <v>590</v>
      </c>
      <c r="H1226" s="102" t="s">
        <v>4412</v>
      </c>
      <c r="I1226" s="21">
        <v>210550</v>
      </c>
      <c r="J1226" s="71">
        <v>117.08199999999999</v>
      </c>
      <c r="K1226" s="21">
        <v>261288</v>
      </c>
      <c r="L1226" s="21">
        <v>223166</v>
      </c>
      <c r="M1226" s="21">
        <v>209696</v>
      </c>
      <c r="N1226" s="21"/>
      <c r="O1226" s="21">
        <v>8486</v>
      </c>
      <c r="P1226" s="21"/>
      <c r="Q1226" s="21"/>
      <c r="R1226" s="22">
        <v>6.5</v>
      </c>
      <c r="S1226" s="22">
        <v>8.827</v>
      </c>
      <c r="T1226" s="20" t="s">
        <v>5189</v>
      </c>
      <c r="U1226" s="21">
        <v>1209</v>
      </c>
      <c r="V1226" s="21">
        <v>14506</v>
      </c>
      <c r="W1226" s="34">
        <v>36754</v>
      </c>
      <c r="X1226" s="34">
        <v>47270</v>
      </c>
      <c r="Y1226" s="114" t="s">
        <v>13736</v>
      </c>
      <c r="Z1226" s="70" t="s">
        <v>4927</v>
      </c>
      <c r="AA1226" s="20" t="s">
        <v>4926</v>
      </c>
      <c r="AB1226" s="109"/>
      <c r="AC1226" s="19"/>
      <c r="AD1226" s="22"/>
      <c r="AE1226" s="19"/>
    </row>
    <row r="1227" spans="2:31" x14ac:dyDescent="0.2">
      <c r="B1227" s="14" t="s">
        <v>15484</v>
      </c>
      <c r="C1227" s="33" t="s">
        <v>15483</v>
      </c>
      <c r="D1227" s="16" t="s">
        <v>15482</v>
      </c>
      <c r="E1227" s="103" t="s">
        <v>26</v>
      </c>
      <c r="F1227" s="18" t="s">
        <v>26</v>
      </c>
      <c r="G1227" s="111" t="s">
        <v>590</v>
      </c>
      <c r="H1227" s="102" t="s">
        <v>4412</v>
      </c>
      <c r="I1227" s="21">
        <v>275269</v>
      </c>
      <c r="J1227" s="71">
        <v>111.2</v>
      </c>
      <c r="K1227" s="21">
        <v>345264</v>
      </c>
      <c r="L1227" s="21">
        <v>310490</v>
      </c>
      <c r="M1227" s="21">
        <v>279074</v>
      </c>
      <c r="N1227" s="21"/>
      <c r="O1227" s="21">
        <v>19358</v>
      </c>
      <c r="P1227" s="21"/>
      <c r="Q1227" s="21"/>
      <c r="R1227" s="22">
        <v>6</v>
      </c>
      <c r="S1227" s="22">
        <v>10.103999999999999</v>
      </c>
      <c r="T1227" s="20" t="s">
        <v>5189</v>
      </c>
      <c r="U1227" s="21">
        <v>1552</v>
      </c>
      <c r="V1227" s="21">
        <v>18629</v>
      </c>
      <c r="W1227" s="34">
        <v>36655</v>
      </c>
      <c r="X1227" s="34">
        <v>47300</v>
      </c>
      <c r="Y1227" s="114" t="s">
        <v>13736</v>
      </c>
      <c r="Z1227" s="70" t="s">
        <v>4927</v>
      </c>
      <c r="AA1227" s="20" t="s">
        <v>4926</v>
      </c>
      <c r="AB1227" s="109"/>
      <c r="AC1227" s="19"/>
      <c r="AD1227" s="22"/>
      <c r="AE1227" s="19"/>
    </row>
    <row r="1228" spans="2:31" x14ac:dyDescent="0.2">
      <c r="B1228" s="14" t="s">
        <v>15481</v>
      </c>
      <c r="C1228" s="33" t="s">
        <v>15480</v>
      </c>
      <c r="D1228" s="16" t="s">
        <v>15479</v>
      </c>
      <c r="E1228" s="103" t="s">
        <v>26</v>
      </c>
      <c r="F1228" s="18" t="s">
        <v>26</v>
      </c>
      <c r="G1228" s="111" t="s">
        <v>590</v>
      </c>
      <c r="H1228" s="102" t="s">
        <v>4412</v>
      </c>
      <c r="I1228" s="21">
        <v>168975</v>
      </c>
      <c r="J1228" s="71">
        <v>117.08199999999999</v>
      </c>
      <c r="K1228" s="21">
        <v>207145</v>
      </c>
      <c r="L1228" s="21">
        <v>176923</v>
      </c>
      <c r="M1228" s="21">
        <v>167422</v>
      </c>
      <c r="N1228" s="21"/>
      <c r="O1228" s="21">
        <v>6954</v>
      </c>
      <c r="P1228" s="21"/>
      <c r="Q1228" s="21"/>
      <c r="R1228" s="22">
        <v>6.5</v>
      </c>
      <c r="S1228" s="22">
        <v>8.5519999999999996</v>
      </c>
      <c r="T1228" s="20" t="s">
        <v>5189</v>
      </c>
      <c r="U1228" s="21">
        <v>958</v>
      </c>
      <c r="V1228" s="21">
        <v>11500</v>
      </c>
      <c r="W1228" s="34">
        <v>36784</v>
      </c>
      <c r="X1228" s="34">
        <v>47300</v>
      </c>
      <c r="Y1228" s="114" t="s">
        <v>13736</v>
      </c>
      <c r="Z1228" s="70" t="s">
        <v>4927</v>
      </c>
      <c r="AA1228" s="20" t="s">
        <v>4926</v>
      </c>
      <c r="AB1228" s="109"/>
      <c r="AC1228" s="19"/>
      <c r="AD1228" s="22"/>
      <c r="AE1228" s="19"/>
    </row>
    <row r="1229" spans="2:31" x14ac:dyDescent="0.2">
      <c r="B1229" s="14" t="s">
        <v>15478</v>
      </c>
      <c r="C1229" s="33" t="s">
        <v>15477</v>
      </c>
      <c r="D1229" s="16" t="s">
        <v>15476</v>
      </c>
      <c r="E1229" s="103" t="s">
        <v>26</v>
      </c>
      <c r="F1229" s="18" t="s">
        <v>26</v>
      </c>
      <c r="G1229" s="111" t="s">
        <v>590</v>
      </c>
      <c r="H1229" s="102" t="s">
        <v>4412</v>
      </c>
      <c r="I1229" s="21">
        <v>242674</v>
      </c>
      <c r="J1229" s="71">
        <v>117.08199999999999</v>
      </c>
      <c r="K1229" s="21">
        <v>306750</v>
      </c>
      <c r="L1229" s="21">
        <v>261996</v>
      </c>
      <c r="M1229" s="21">
        <v>242041</v>
      </c>
      <c r="N1229" s="21"/>
      <c r="O1229" s="21">
        <v>11993</v>
      </c>
      <c r="P1229" s="21"/>
      <c r="Q1229" s="21"/>
      <c r="R1229" s="22">
        <v>6.5</v>
      </c>
      <c r="S1229" s="22">
        <v>9.48</v>
      </c>
      <c r="T1229" s="20" t="s">
        <v>5189</v>
      </c>
      <c r="U1229" s="21">
        <v>1419</v>
      </c>
      <c r="V1229" s="21">
        <v>17030</v>
      </c>
      <c r="W1229" s="34">
        <v>36563</v>
      </c>
      <c r="X1229" s="34">
        <v>47331</v>
      </c>
      <c r="Y1229" s="114" t="s">
        <v>13736</v>
      </c>
      <c r="Z1229" s="70" t="s">
        <v>4927</v>
      </c>
      <c r="AA1229" s="20" t="s">
        <v>4926</v>
      </c>
      <c r="AB1229" s="109"/>
      <c r="AC1229" s="19"/>
      <c r="AD1229" s="22"/>
      <c r="AE1229" s="19"/>
    </row>
    <row r="1230" spans="2:31" x14ac:dyDescent="0.2">
      <c r="B1230" s="14" t="s">
        <v>15475</v>
      </c>
      <c r="C1230" s="33" t="s">
        <v>15474</v>
      </c>
      <c r="D1230" s="16" t="s">
        <v>15473</v>
      </c>
      <c r="E1230" s="103" t="s">
        <v>26</v>
      </c>
      <c r="F1230" s="18" t="s">
        <v>26</v>
      </c>
      <c r="G1230" s="111" t="s">
        <v>590</v>
      </c>
      <c r="H1230" s="102" t="s">
        <v>4412</v>
      </c>
      <c r="I1230" s="21">
        <v>44552</v>
      </c>
      <c r="J1230" s="71">
        <v>119.10899999999999</v>
      </c>
      <c r="K1230" s="21">
        <v>53463</v>
      </c>
      <c r="L1230" s="21">
        <v>44885</v>
      </c>
      <c r="M1230" s="21">
        <v>44549</v>
      </c>
      <c r="N1230" s="21"/>
      <c r="O1230" s="21">
        <v>536</v>
      </c>
      <c r="P1230" s="21"/>
      <c r="Q1230" s="21"/>
      <c r="R1230" s="22">
        <v>7</v>
      </c>
      <c r="S1230" s="22">
        <v>7.2729999999999997</v>
      </c>
      <c r="T1230" s="20" t="s">
        <v>5189</v>
      </c>
      <c r="U1230" s="21">
        <v>262</v>
      </c>
      <c r="V1230" s="21">
        <v>3142</v>
      </c>
      <c r="W1230" s="34">
        <v>36362</v>
      </c>
      <c r="X1230" s="34">
        <v>47331</v>
      </c>
      <c r="Y1230" s="114" t="s">
        <v>13736</v>
      </c>
      <c r="Z1230" s="70" t="s">
        <v>4927</v>
      </c>
      <c r="AA1230" s="20" t="s">
        <v>4926</v>
      </c>
      <c r="AB1230" s="109"/>
      <c r="AC1230" s="19"/>
      <c r="AD1230" s="22"/>
      <c r="AE1230" s="19"/>
    </row>
    <row r="1231" spans="2:31" x14ac:dyDescent="0.2">
      <c r="B1231" s="14" t="s">
        <v>15472</v>
      </c>
      <c r="C1231" s="33" t="s">
        <v>15471</v>
      </c>
      <c r="D1231" s="16" t="s">
        <v>15470</v>
      </c>
      <c r="E1231" s="103" t="s">
        <v>26</v>
      </c>
      <c r="F1231" s="18" t="s">
        <v>26</v>
      </c>
      <c r="G1231" s="111" t="s">
        <v>590</v>
      </c>
      <c r="H1231" s="102" t="s">
        <v>4412</v>
      </c>
      <c r="I1231" s="21">
        <v>33705</v>
      </c>
      <c r="J1231" s="71">
        <v>117.08199999999999</v>
      </c>
      <c r="K1231" s="21">
        <v>42605</v>
      </c>
      <c r="L1231" s="21">
        <v>36389</v>
      </c>
      <c r="M1231" s="21">
        <v>33603</v>
      </c>
      <c r="N1231" s="21"/>
      <c r="O1231" s="21">
        <v>2329</v>
      </c>
      <c r="P1231" s="21"/>
      <c r="Q1231" s="21"/>
      <c r="R1231" s="22">
        <v>6.5</v>
      </c>
      <c r="S1231" s="22">
        <v>9.4930000000000003</v>
      </c>
      <c r="T1231" s="20" t="s">
        <v>5189</v>
      </c>
      <c r="U1231" s="21">
        <v>197</v>
      </c>
      <c r="V1231" s="21">
        <v>2365</v>
      </c>
      <c r="W1231" s="34">
        <v>36563</v>
      </c>
      <c r="X1231" s="34">
        <v>47362</v>
      </c>
      <c r="Y1231" s="114" t="s">
        <v>13736</v>
      </c>
      <c r="Z1231" s="70" t="s">
        <v>4927</v>
      </c>
      <c r="AA1231" s="20" t="s">
        <v>4926</v>
      </c>
      <c r="AB1231" s="109"/>
      <c r="AC1231" s="19"/>
      <c r="AD1231" s="22"/>
      <c r="AE1231" s="19"/>
    </row>
    <row r="1232" spans="2:31" x14ac:dyDescent="0.2">
      <c r="B1232" s="14" t="s">
        <v>15469</v>
      </c>
      <c r="C1232" s="33" t="s">
        <v>15468</v>
      </c>
      <c r="D1232" s="16" t="s">
        <v>15467</v>
      </c>
      <c r="E1232" s="103" t="s">
        <v>26</v>
      </c>
      <c r="F1232" s="18" t="s">
        <v>26</v>
      </c>
      <c r="G1232" s="111" t="s">
        <v>590</v>
      </c>
      <c r="H1232" s="102" t="s">
        <v>4412</v>
      </c>
      <c r="I1232" s="21">
        <v>520666</v>
      </c>
      <c r="J1232" s="71">
        <v>117.08199999999999</v>
      </c>
      <c r="K1232" s="21">
        <v>658146</v>
      </c>
      <c r="L1232" s="21">
        <v>562123</v>
      </c>
      <c r="M1232" s="21">
        <v>519470</v>
      </c>
      <c r="N1232" s="21"/>
      <c r="O1232" s="21">
        <v>3758</v>
      </c>
      <c r="P1232" s="21"/>
      <c r="Q1232" s="21"/>
      <c r="R1232" s="22">
        <v>6.5</v>
      </c>
      <c r="S1232" s="22">
        <v>9.4589999999999996</v>
      </c>
      <c r="T1232" s="20" t="s">
        <v>5189</v>
      </c>
      <c r="U1232" s="21">
        <v>3045</v>
      </c>
      <c r="V1232" s="21">
        <v>36538</v>
      </c>
      <c r="W1232" s="34">
        <v>36563</v>
      </c>
      <c r="X1232" s="34">
        <v>47392</v>
      </c>
      <c r="Y1232" s="114" t="s">
        <v>13736</v>
      </c>
      <c r="Z1232" s="70" t="s">
        <v>4927</v>
      </c>
      <c r="AA1232" s="20" t="s">
        <v>4926</v>
      </c>
      <c r="AB1232" s="109"/>
      <c r="AC1232" s="19"/>
      <c r="AD1232" s="22"/>
      <c r="AE1232" s="19"/>
    </row>
    <row r="1233" spans="2:31" x14ac:dyDescent="0.2">
      <c r="B1233" s="14" t="s">
        <v>15466</v>
      </c>
      <c r="C1233" s="33" t="s">
        <v>15465</v>
      </c>
      <c r="D1233" s="16" t="s">
        <v>15464</v>
      </c>
      <c r="E1233" s="103" t="s">
        <v>26</v>
      </c>
      <c r="F1233" s="18" t="s">
        <v>26</v>
      </c>
      <c r="G1233" s="111" t="s">
        <v>590</v>
      </c>
      <c r="H1233" s="102" t="s">
        <v>4412</v>
      </c>
      <c r="I1233" s="21">
        <v>869</v>
      </c>
      <c r="J1233" s="71">
        <v>121.797</v>
      </c>
      <c r="K1233" s="21">
        <v>996</v>
      </c>
      <c r="L1233" s="21">
        <v>817</v>
      </c>
      <c r="M1233" s="21">
        <v>927</v>
      </c>
      <c r="N1233" s="21"/>
      <c r="O1233" s="21">
        <v>67</v>
      </c>
      <c r="P1233" s="21"/>
      <c r="Q1233" s="21"/>
      <c r="R1233" s="22">
        <v>7.5</v>
      </c>
      <c r="S1233" s="22">
        <v>3.5430000000000001</v>
      </c>
      <c r="T1233" s="20" t="s">
        <v>5189</v>
      </c>
      <c r="U1233" s="21">
        <v>5</v>
      </c>
      <c r="V1233" s="21">
        <v>61</v>
      </c>
      <c r="W1233" s="34">
        <v>36861</v>
      </c>
      <c r="X1233" s="34">
        <v>47423</v>
      </c>
      <c r="Y1233" s="114" t="s">
        <v>13736</v>
      </c>
      <c r="Z1233" s="70" t="s">
        <v>4927</v>
      </c>
      <c r="AA1233" s="20" t="s">
        <v>4926</v>
      </c>
      <c r="AB1233" s="109"/>
      <c r="AC1233" s="19"/>
      <c r="AD1233" s="22"/>
      <c r="AE1233" s="19"/>
    </row>
    <row r="1234" spans="2:31" x14ac:dyDescent="0.2">
      <c r="B1234" s="14" t="s">
        <v>15463</v>
      </c>
      <c r="C1234" s="33" t="s">
        <v>15462</v>
      </c>
      <c r="D1234" s="16" t="s">
        <v>15461</v>
      </c>
      <c r="E1234" s="103" t="s">
        <v>26</v>
      </c>
      <c r="F1234" s="18" t="s">
        <v>26</v>
      </c>
      <c r="G1234" s="111" t="s">
        <v>590</v>
      </c>
      <c r="H1234" s="102" t="s">
        <v>4412</v>
      </c>
      <c r="I1234" s="21">
        <v>80734</v>
      </c>
      <c r="J1234" s="71">
        <v>109.012</v>
      </c>
      <c r="K1234" s="21">
        <v>92855</v>
      </c>
      <c r="L1234" s="21">
        <v>85179</v>
      </c>
      <c r="M1234" s="21">
        <v>82809</v>
      </c>
      <c r="N1234" s="21"/>
      <c r="O1234" s="21">
        <v>-195</v>
      </c>
      <c r="P1234" s="21"/>
      <c r="Q1234" s="21"/>
      <c r="R1234" s="22">
        <v>6</v>
      </c>
      <c r="S1234" s="22">
        <v>7.1689999999999996</v>
      </c>
      <c r="T1234" s="20" t="s">
        <v>5189</v>
      </c>
      <c r="U1234" s="21">
        <v>426</v>
      </c>
      <c r="V1234" s="21">
        <v>5111</v>
      </c>
      <c r="W1234" s="34">
        <v>35013</v>
      </c>
      <c r="X1234" s="34">
        <v>45170</v>
      </c>
      <c r="Y1234" s="114" t="s">
        <v>13736</v>
      </c>
      <c r="Z1234" s="70" t="s">
        <v>4927</v>
      </c>
      <c r="AA1234" s="20" t="s">
        <v>4926</v>
      </c>
      <c r="AB1234" s="109"/>
      <c r="AC1234" s="19"/>
      <c r="AD1234" s="22"/>
      <c r="AE1234" s="19"/>
    </row>
    <row r="1235" spans="2:31" x14ac:dyDescent="0.2">
      <c r="B1235" s="14" t="s">
        <v>15460</v>
      </c>
      <c r="C1235" s="33" t="s">
        <v>15459</v>
      </c>
      <c r="D1235" s="16" t="s">
        <v>15458</v>
      </c>
      <c r="E1235" s="103" t="s">
        <v>26</v>
      </c>
      <c r="F1235" s="18" t="s">
        <v>26</v>
      </c>
      <c r="G1235" s="111" t="s">
        <v>590</v>
      </c>
      <c r="H1235" s="102" t="s">
        <v>4412</v>
      </c>
      <c r="I1235" s="21">
        <v>153562</v>
      </c>
      <c r="J1235" s="71">
        <v>115.553</v>
      </c>
      <c r="K1235" s="21">
        <v>200574</v>
      </c>
      <c r="L1235" s="21">
        <v>173578</v>
      </c>
      <c r="M1235" s="21">
        <v>163041</v>
      </c>
      <c r="N1235" s="21"/>
      <c r="O1235" s="21">
        <v>-1168</v>
      </c>
      <c r="P1235" s="21"/>
      <c r="Q1235" s="21"/>
      <c r="R1235" s="22">
        <v>6.5</v>
      </c>
      <c r="S1235" s="22">
        <v>9.1120000000000001</v>
      </c>
      <c r="T1235" s="20" t="s">
        <v>5189</v>
      </c>
      <c r="U1235" s="21">
        <v>940</v>
      </c>
      <c r="V1235" s="21">
        <v>11282</v>
      </c>
      <c r="W1235" s="34">
        <v>34618</v>
      </c>
      <c r="X1235" s="34">
        <v>45383</v>
      </c>
      <c r="Y1235" s="114" t="s">
        <v>13736</v>
      </c>
      <c r="Z1235" s="70" t="s">
        <v>4927</v>
      </c>
      <c r="AA1235" s="20" t="s">
        <v>4926</v>
      </c>
      <c r="AB1235" s="109"/>
      <c r="AC1235" s="19"/>
      <c r="AD1235" s="22"/>
      <c r="AE1235" s="19"/>
    </row>
    <row r="1236" spans="2:31" x14ac:dyDescent="0.2">
      <c r="B1236" s="14" t="s">
        <v>15457</v>
      </c>
      <c r="C1236" s="33" t="s">
        <v>15456</v>
      </c>
      <c r="D1236" s="16" t="s">
        <v>15455</v>
      </c>
      <c r="E1236" s="103" t="s">
        <v>26</v>
      </c>
      <c r="F1236" s="18" t="s">
        <v>26</v>
      </c>
      <c r="G1236" s="111" t="s">
        <v>590</v>
      </c>
      <c r="H1236" s="102" t="s">
        <v>4412</v>
      </c>
      <c r="I1236" s="21">
        <v>967675</v>
      </c>
      <c r="J1236" s="71">
        <v>114.895</v>
      </c>
      <c r="K1236" s="21">
        <v>1131646</v>
      </c>
      <c r="L1236" s="21">
        <v>984938</v>
      </c>
      <c r="M1236" s="21">
        <v>975245</v>
      </c>
      <c r="N1236" s="21"/>
      <c r="O1236" s="21">
        <v>2065</v>
      </c>
      <c r="P1236" s="21"/>
      <c r="Q1236" s="21"/>
      <c r="R1236" s="22">
        <v>6.5</v>
      </c>
      <c r="S1236" s="22">
        <v>6.8920000000000003</v>
      </c>
      <c r="T1236" s="20" t="s">
        <v>5189</v>
      </c>
      <c r="U1236" s="21">
        <v>5335</v>
      </c>
      <c r="V1236" s="21">
        <v>64021</v>
      </c>
      <c r="W1236" s="34">
        <v>34618</v>
      </c>
      <c r="X1236" s="34">
        <v>45292</v>
      </c>
      <c r="Y1236" s="114" t="s">
        <v>13736</v>
      </c>
      <c r="Z1236" s="70" t="s">
        <v>4927</v>
      </c>
      <c r="AA1236" s="20" t="s">
        <v>4926</v>
      </c>
      <c r="AB1236" s="109"/>
      <c r="AC1236" s="19"/>
      <c r="AD1236" s="22"/>
      <c r="AE1236" s="19"/>
    </row>
    <row r="1237" spans="2:31" x14ac:dyDescent="0.2">
      <c r="B1237" s="14" t="s">
        <v>15454</v>
      </c>
      <c r="C1237" s="33" t="s">
        <v>15453</v>
      </c>
      <c r="D1237" s="16" t="s">
        <v>15452</v>
      </c>
      <c r="E1237" s="103" t="s">
        <v>26</v>
      </c>
      <c r="F1237" s="18" t="s">
        <v>26</v>
      </c>
      <c r="G1237" s="111" t="s">
        <v>590</v>
      </c>
      <c r="H1237" s="102" t="s">
        <v>4412</v>
      </c>
      <c r="I1237" s="21">
        <v>104032</v>
      </c>
      <c r="J1237" s="71">
        <v>115.553</v>
      </c>
      <c r="K1237" s="21">
        <v>135881</v>
      </c>
      <c r="L1237" s="21">
        <v>117592</v>
      </c>
      <c r="M1237" s="21">
        <v>110526</v>
      </c>
      <c r="N1237" s="21"/>
      <c r="O1237" s="21">
        <v>-968</v>
      </c>
      <c r="P1237" s="21"/>
      <c r="Q1237" s="21"/>
      <c r="R1237" s="22">
        <v>6.5</v>
      </c>
      <c r="S1237" s="22">
        <v>9.07</v>
      </c>
      <c r="T1237" s="20" t="s">
        <v>5189</v>
      </c>
      <c r="U1237" s="21">
        <v>637</v>
      </c>
      <c r="V1237" s="21">
        <v>7643</v>
      </c>
      <c r="W1237" s="34">
        <v>34618</v>
      </c>
      <c r="X1237" s="34">
        <v>45444</v>
      </c>
      <c r="Y1237" s="114" t="s">
        <v>13736</v>
      </c>
      <c r="Z1237" s="70" t="s">
        <v>4927</v>
      </c>
      <c r="AA1237" s="20" t="s">
        <v>4926</v>
      </c>
      <c r="AB1237" s="109"/>
      <c r="AC1237" s="19"/>
      <c r="AD1237" s="22"/>
      <c r="AE1237" s="19"/>
    </row>
    <row r="1238" spans="2:31" x14ac:dyDescent="0.2">
      <c r="B1238" s="14" t="s">
        <v>15451</v>
      </c>
      <c r="C1238" s="33" t="s">
        <v>15450</v>
      </c>
      <c r="D1238" s="16" t="s">
        <v>15449</v>
      </c>
      <c r="E1238" s="103" t="s">
        <v>26</v>
      </c>
      <c r="F1238" s="18" t="s">
        <v>26</v>
      </c>
      <c r="G1238" s="111" t="s">
        <v>590</v>
      </c>
      <c r="H1238" s="102" t="s">
        <v>4412</v>
      </c>
      <c r="I1238" s="21">
        <v>47023</v>
      </c>
      <c r="J1238" s="71">
        <v>119.161</v>
      </c>
      <c r="K1238" s="21">
        <v>55556</v>
      </c>
      <c r="L1238" s="21">
        <v>46623</v>
      </c>
      <c r="M1238" s="21">
        <v>46996</v>
      </c>
      <c r="N1238" s="21"/>
      <c r="O1238" s="21">
        <v>368</v>
      </c>
      <c r="P1238" s="21"/>
      <c r="Q1238" s="21"/>
      <c r="R1238" s="22">
        <v>7</v>
      </c>
      <c r="S1238" s="22">
        <v>6.7140000000000004</v>
      </c>
      <c r="T1238" s="20" t="s">
        <v>5189</v>
      </c>
      <c r="U1238" s="21">
        <v>272</v>
      </c>
      <c r="V1238" s="21">
        <v>3264</v>
      </c>
      <c r="W1238" s="34">
        <v>35858</v>
      </c>
      <c r="X1238" s="34">
        <v>46722</v>
      </c>
      <c r="Y1238" s="114" t="s">
        <v>13736</v>
      </c>
      <c r="Z1238" s="70" t="s">
        <v>4927</v>
      </c>
      <c r="AA1238" s="20" t="s">
        <v>4926</v>
      </c>
      <c r="AB1238" s="109"/>
      <c r="AC1238" s="19"/>
      <c r="AD1238" s="22"/>
      <c r="AE1238" s="19"/>
    </row>
    <row r="1239" spans="2:31" x14ac:dyDescent="0.2">
      <c r="B1239" s="14" t="s">
        <v>15448</v>
      </c>
      <c r="C1239" s="33" t="s">
        <v>15447</v>
      </c>
      <c r="D1239" s="16" t="s">
        <v>15446</v>
      </c>
      <c r="E1239" s="103" t="s">
        <v>26</v>
      </c>
      <c r="F1239" s="18" t="s">
        <v>26</v>
      </c>
      <c r="G1239" s="111" t="s">
        <v>590</v>
      </c>
      <c r="H1239" s="102" t="s">
        <v>4412</v>
      </c>
      <c r="I1239" s="21">
        <v>376916</v>
      </c>
      <c r="J1239" s="71">
        <v>117.126</v>
      </c>
      <c r="K1239" s="21">
        <v>447835</v>
      </c>
      <c r="L1239" s="21">
        <v>382353</v>
      </c>
      <c r="M1239" s="21">
        <v>377870</v>
      </c>
      <c r="N1239" s="21"/>
      <c r="O1239" s="21">
        <v>2783</v>
      </c>
      <c r="P1239" s="21"/>
      <c r="Q1239" s="21"/>
      <c r="R1239" s="22">
        <v>6.5</v>
      </c>
      <c r="S1239" s="22">
        <v>6.9370000000000003</v>
      </c>
      <c r="T1239" s="20" t="s">
        <v>5189</v>
      </c>
      <c r="U1239" s="21">
        <v>2071</v>
      </c>
      <c r="V1239" s="21">
        <v>24853</v>
      </c>
      <c r="W1239" s="34">
        <v>35780</v>
      </c>
      <c r="X1239" s="34">
        <v>46569</v>
      </c>
      <c r="Y1239" s="114" t="s">
        <v>13736</v>
      </c>
      <c r="Z1239" s="70" t="s">
        <v>4927</v>
      </c>
      <c r="AA1239" s="20" t="s">
        <v>4926</v>
      </c>
      <c r="AB1239" s="109"/>
      <c r="AC1239" s="19"/>
      <c r="AD1239" s="22"/>
      <c r="AE1239" s="19"/>
    </row>
    <row r="1240" spans="2:31" x14ac:dyDescent="0.2">
      <c r="B1240" s="14" t="s">
        <v>15445</v>
      </c>
      <c r="C1240" s="33" t="s">
        <v>15444</v>
      </c>
      <c r="D1240" s="16" t="s">
        <v>15443</v>
      </c>
      <c r="E1240" s="103" t="s">
        <v>26</v>
      </c>
      <c r="F1240" s="18" t="s">
        <v>26</v>
      </c>
      <c r="G1240" s="111" t="s">
        <v>590</v>
      </c>
      <c r="H1240" s="102" t="s">
        <v>4412</v>
      </c>
      <c r="I1240" s="21">
        <v>89971</v>
      </c>
      <c r="J1240" s="71">
        <v>117.126</v>
      </c>
      <c r="K1240" s="21">
        <v>107604</v>
      </c>
      <c r="L1240" s="21">
        <v>91871</v>
      </c>
      <c r="M1240" s="21">
        <v>96112</v>
      </c>
      <c r="N1240" s="21"/>
      <c r="O1240" s="21">
        <v>7299</v>
      </c>
      <c r="P1240" s="21"/>
      <c r="Q1240" s="21"/>
      <c r="R1240" s="22">
        <v>6.5</v>
      </c>
      <c r="S1240" s="22">
        <v>4.8550000000000004</v>
      </c>
      <c r="T1240" s="20" t="s">
        <v>5189</v>
      </c>
      <c r="U1240" s="21">
        <v>498</v>
      </c>
      <c r="V1240" s="21">
        <v>5972</v>
      </c>
      <c r="W1240" s="34">
        <v>35041</v>
      </c>
      <c r="X1240" s="34">
        <v>46661</v>
      </c>
      <c r="Y1240" s="114" t="s">
        <v>13736</v>
      </c>
      <c r="Z1240" s="70" t="s">
        <v>4927</v>
      </c>
      <c r="AA1240" s="20" t="s">
        <v>4926</v>
      </c>
      <c r="AB1240" s="109"/>
      <c r="AC1240" s="19"/>
      <c r="AD1240" s="22"/>
      <c r="AE1240" s="19"/>
    </row>
    <row r="1241" spans="2:31" x14ac:dyDescent="0.2">
      <c r="B1241" s="14" t="s">
        <v>15442</v>
      </c>
      <c r="C1241" s="33" t="s">
        <v>15441</v>
      </c>
      <c r="D1241" s="16" t="s">
        <v>15440</v>
      </c>
      <c r="E1241" s="103" t="s">
        <v>26</v>
      </c>
      <c r="F1241" s="18" t="s">
        <v>26</v>
      </c>
      <c r="G1241" s="111" t="s">
        <v>590</v>
      </c>
      <c r="H1241" s="102" t="s">
        <v>4412</v>
      </c>
      <c r="I1241" s="21">
        <v>34518</v>
      </c>
      <c r="J1241" s="71">
        <v>120.554</v>
      </c>
      <c r="K1241" s="21">
        <v>40653</v>
      </c>
      <c r="L1241" s="21">
        <v>33722</v>
      </c>
      <c r="M1241" s="21">
        <v>34690</v>
      </c>
      <c r="N1241" s="21"/>
      <c r="O1241" s="21">
        <v>667</v>
      </c>
      <c r="P1241" s="21"/>
      <c r="Q1241" s="21"/>
      <c r="R1241" s="22">
        <v>7.5</v>
      </c>
      <c r="S1241" s="22">
        <v>6.5469999999999997</v>
      </c>
      <c r="T1241" s="20" t="s">
        <v>5189</v>
      </c>
      <c r="U1241" s="21">
        <v>211</v>
      </c>
      <c r="V1241" s="21">
        <v>2529</v>
      </c>
      <c r="W1241" s="34">
        <v>35858</v>
      </c>
      <c r="X1241" s="34">
        <v>46722</v>
      </c>
      <c r="Y1241" s="114" t="s">
        <v>13736</v>
      </c>
      <c r="Z1241" s="70" t="s">
        <v>4927</v>
      </c>
      <c r="AA1241" s="20" t="s">
        <v>4926</v>
      </c>
      <c r="AB1241" s="109"/>
      <c r="AC1241" s="19"/>
      <c r="AD1241" s="22"/>
      <c r="AE1241" s="19"/>
    </row>
    <row r="1242" spans="2:31" x14ac:dyDescent="0.2">
      <c r="B1242" s="14" t="s">
        <v>15439</v>
      </c>
      <c r="C1242" s="33" t="s">
        <v>15438</v>
      </c>
      <c r="D1242" s="16" t="s">
        <v>15437</v>
      </c>
      <c r="E1242" s="103" t="s">
        <v>26</v>
      </c>
      <c r="F1242" s="18" t="s">
        <v>26</v>
      </c>
      <c r="G1242" s="111" t="s">
        <v>590</v>
      </c>
      <c r="H1242" s="102" t="s">
        <v>4412</v>
      </c>
      <c r="I1242" s="21">
        <v>149354</v>
      </c>
      <c r="J1242" s="71">
        <v>117.54300000000001</v>
      </c>
      <c r="K1242" s="21">
        <v>177464</v>
      </c>
      <c r="L1242" s="21">
        <v>150978</v>
      </c>
      <c r="M1242" s="21">
        <v>149636</v>
      </c>
      <c r="N1242" s="21"/>
      <c r="O1242" s="21">
        <v>1986</v>
      </c>
      <c r="P1242" s="21"/>
      <c r="Q1242" s="21"/>
      <c r="R1242" s="22">
        <v>6.5</v>
      </c>
      <c r="S1242" s="22">
        <v>6.8259999999999996</v>
      </c>
      <c r="T1242" s="20" t="s">
        <v>5189</v>
      </c>
      <c r="U1242" s="21">
        <v>818</v>
      </c>
      <c r="V1242" s="21">
        <v>9814</v>
      </c>
      <c r="W1242" s="34">
        <v>35912</v>
      </c>
      <c r="X1242" s="34">
        <v>46874</v>
      </c>
      <c r="Y1242" s="114" t="s">
        <v>13736</v>
      </c>
      <c r="Z1242" s="70" t="s">
        <v>4927</v>
      </c>
      <c r="AA1242" s="20" t="s">
        <v>4926</v>
      </c>
      <c r="AB1242" s="109"/>
      <c r="AC1242" s="19"/>
      <c r="AD1242" s="22"/>
      <c r="AE1242" s="19"/>
    </row>
    <row r="1243" spans="2:31" x14ac:dyDescent="0.2">
      <c r="B1243" s="14" t="s">
        <v>15436</v>
      </c>
      <c r="C1243" s="33" t="s">
        <v>15435</v>
      </c>
      <c r="D1243" s="16" t="s">
        <v>15434</v>
      </c>
      <c r="E1243" s="103" t="s">
        <v>26</v>
      </c>
      <c r="F1243" s="18" t="s">
        <v>26</v>
      </c>
      <c r="G1243" s="111" t="s">
        <v>590</v>
      </c>
      <c r="H1243" s="102" t="s">
        <v>4412</v>
      </c>
      <c r="I1243" s="21">
        <v>324635</v>
      </c>
      <c r="J1243" s="71">
        <v>111.2</v>
      </c>
      <c r="K1243" s="21">
        <v>403909</v>
      </c>
      <c r="L1243" s="21">
        <v>363228</v>
      </c>
      <c r="M1243" s="21">
        <v>327578</v>
      </c>
      <c r="N1243" s="21"/>
      <c r="O1243" s="21">
        <v>19607</v>
      </c>
      <c r="P1243" s="21"/>
      <c r="Q1243" s="21"/>
      <c r="R1243" s="22">
        <v>6</v>
      </c>
      <c r="S1243" s="22">
        <v>9.9849999999999994</v>
      </c>
      <c r="T1243" s="20" t="s">
        <v>5189</v>
      </c>
      <c r="U1243" s="21">
        <v>1816</v>
      </c>
      <c r="V1243" s="21">
        <v>21794</v>
      </c>
      <c r="W1243" s="34">
        <v>36676</v>
      </c>
      <c r="X1243" s="34">
        <v>47178</v>
      </c>
      <c r="Y1243" s="114" t="s">
        <v>13736</v>
      </c>
      <c r="Z1243" s="70" t="s">
        <v>4927</v>
      </c>
      <c r="AA1243" s="20" t="s">
        <v>4926</v>
      </c>
      <c r="AB1243" s="109"/>
      <c r="AC1243" s="19"/>
      <c r="AD1243" s="22"/>
      <c r="AE1243" s="19"/>
    </row>
    <row r="1244" spans="2:31" x14ac:dyDescent="0.2">
      <c r="B1244" s="14" t="s">
        <v>15433</v>
      </c>
      <c r="C1244" s="33" t="s">
        <v>15432</v>
      </c>
      <c r="D1244" s="16" t="s">
        <v>15431</v>
      </c>
      <c r="E1244" s="103" t="s">
        <v>26</v>
      </c>
      <c r="F1244" s="18" t="s">
        <v>26</v>
      </c>
      <c r="G1244" s="111" t="s">
        <v>590</v>
      </c>
      <c r="H1244" s="102" t="s">
        <v>4412</v>
      </c>
      <c r="I1244" s="21">
        <v>228951</v>
      </c>
      <c r="J1244" s="71">
        <v>111.2</v>
      </c>
      <c r="K1244" s="21">
        <v>284859</v>
      </c>
      <c r="L1244" s="21">
        <v>256169</v>
      </c>
      <c r="M1244" s="21">
        <v>230590</v>
      </c>
      <c r="N1244" s="21"/>
      <c r="O1244" s="21">
        <v>16905</v>
      </c>
      <c r="P1244" s="21"/>
      <c r="Q1244" s="21"/>
      <c r="R1244" s="22">
        <v>6</v>
      </c>
      <c r="S1244" s="22">
        <v>10.051</v>
      </c>
      <c r="T1244" s="20" t="s">
        <v>5189</v>
      </c>
      <c r="U1244" s="21">
        <v>1281</v>
      </c>
      <c r="V1244" s="21">
        <v>15370</v>
      </c>
      <c r="W1244" s="34">
        <v>36676</v>
      </c>
      <c r="X1244" s="34">
        <v>47239</v>
      </c>
      <c r="Y1244" s="114" t="s">
        <v>13736</v>
      </c>
      <c r="Z1244" s="70" t="s">
        <v>4927</v>
      </c>
      <c r="AA1244" s="20" t="s">
        <v>4926</v>
      </c>
      <c r="AB1244" s="109"/>
      <c r="AC1244" s="19"/>
      <c r="AD1244" s="22"/>
      <c r="AE1244" s="19"/>
    </row>
    <row r="1245" spans="2:31" x14ac:dyDescent="0.2">
      <c r="B1245" s="14" t="s">
        <v>15430</v>
      </c>
      <c r="C1245" s="33" t="s">
        <v>15429</v>
      </c>
      <c r="D1245" s="16" t="s">
        <v>15428</v>
      </c>
      <c r="E1245" s="103" t="s">
        <v>26</v>
      </c>
      <c r="F1245" s="18" t="s">
        <v>26</v>
      </c>
      <c r="G1245" s="111" t="s">
        <v>590</v>
      </c>
      <c r="H1245" s="102" t="s">
        <v>4412</v>
      </c>
      <c r="I1245" s="21">
        <v>1026258</v>
      </c>
      <c r="J1245" s="71">
        <v>117.08199999999999</v>
      </c>
      <c r="K1245" s="21">
        <v>1256143</v>
      </c>
      <c r="L1245" s="21">
        <v>1072874</v>
      </c>
      <c r="M1245" s="21">
        <v>1018799</v>
      </c>
      <c r="N1245" s="21"/>
      <c r="O1245" s="21">
        <v>22922</v>
      </c>
      <c r="P1245" s="21"/>
      <c r="Q1245" s="21"/>
      <c r="R1245" s="22">
        <v>6.5</v>
      </c>
      <c r="S1245" s="22">
        <v>8.423</v>
      </c>
      <c r="T1245" s="20" t="s">
        <v>5189</v>
      </c>
      <c r="U1245" s="21">
        <v>5811</v>
      </c>
      <c r="V1245" s="21">
        <v>69737</v>
      </c>
      <c r="W1245" s="34">
        <v>36830</v>
      </c>
      <c r="X1245" s="34">
        <v>47239</v>
      </c>
      <c r="Y1245" s="114" t="s">
        <v>13736</v>
      </c>
      <c r="Z1245" s="70" t="s">
        <v>4927</v>
      </c>
      <c r="AA1245" s="20" t="s">
        <v>4926</v>
      </c>
      <c r="AB1245" s="109"/>
      <c r="AC1245" s="19"/>
      <c r="AD1245" s="22"/>
      <c r="AE1245" s="19"/>
    </row>
    <row r="1246" spans="2:31" x14ac:dyDescent="0.2">
      <c r="B1246" s="14" t="s">
        <v>15427</v>
      </c>
      <c r="C1246" s="33" t="s">
        <v>15426</v>
      </c>
      <c r="D1246" s="16" t="s">
        <v>15425</v>
      </c>
      <c r="E1246" s="103" t="s">
        <v>26</v>
      </c>
      <c r="F1246" s="18" t="s">
        <v>26</v>
      </c>
      <c r="G1246" s="111" t="s">
        <v>590</v>
      </c>
      <c r="H1246" s="102" t="s">
        <v>4412</v>
      </c>
      <c r="I1246" s="21">
        <v>775</v>
      </c>
      <c r="J1246" s="71">
        <v>123.876</v>
      </c>
      <c r="K1246" s="21">
        <v>903</v>
      </c>
      <c r="L1246" s="21">
        <v>729</v>
      </c>
      <c r="M1246" s="21">
        <v>847</v>
      </c>
      <c r="N1246" s="21"/>
      <c r="O1246" s="21">
        <v>118</v>
      </c>
      <c r="P1246" s="21"/>
      <c r="Q1246" s="21"/>
      <c r="R1246" s="22">
        <v>8</v>
      </c>
      <c r="S1246" s="22">
        <v>3.2229999999999999</v>
      </c>
      <c r="T1246" s="20" t="s">
        <v>5189</v>
      </c>
      <c r="U1246" s="21">
        <v>5</v>
      </c>
      <c r="V1246" s="21">
        <v>58</v>
      </c>
      <c r="W1246" s="34">
        <v>36861</v>
      </c>
      <c r="X1246" s="34">
        <v>47757</v>
      </c>
      <c r="Y1246" s="114" t="s">
        <v>13736</v>
      </c>
      <c r="Z1246" s="70" t="s">
        <v>4927</v>
      </c>
      <c r="AA1246" s="20" t="s">
        <v>4926</v>
      </c>
      <c r="AB1246" s="109"/>
      <c r="AC1246" s="19"/>
      <c r="AD1246" s="22"/>
      <c r="AE1246" s="19"/>
    </row>
    <row r="1247" spans="2:31" x14ac:dyDescent="0.2">
      <c r="B1247" s="14" t="s">
        <v>15424</v>
      </c>
      <c r="C1247" s="33" t="s">
        <v>15423</v>
      </c>
      <c r="D1247" s="16" t="s">
        <v>15422</v>
      </c>
      <c r="E1247" s="103" t="s">
        <v>26</v>
      </c>
      <c r="F1247" s="18" t="s">
        <v>26</v>
      </c>
      <c r="G1247" s="111" t="s">
        <v>590</v>
      </c>
      <c r="H1247" s="102" t="s">
        <v>4412</v>
      </c>
      <c r="I1247" s="21">
        <v>3714367</v>
      </c>
      <c r="J1247" s="71">
        <v>108.60599999999999</v>
      </c>
      <c r="K1247" s="21">
        <v>3926359</v>
      </c>
      <c r="L1247" s="21">
        <v>3615230</v>
      </c>
      <c r="M1247" s="21">
        <v>3704982</v>
      </c>
      <c r="N1247" s="21"/>
      <c r="O1247" s="21">
        <v>-10655</v>
      </c>
      <c r="P1247" s="21"/>
      <c r="Q1247" s="21"/>
      <c r="R1247" s="22">
        <v>5</v>
      </c>
      <c r="S1247" s="22">
        <v>4.0069999999999997</v>
      </c>
      <c r="T1247" s="20" t="s">
        <v>5189</v>
      </c>
      <c r="U1247" s="21">
        <v>15063</v>
      </c>
      <c r="V1247" s="21">
        <v>180761</v>
      </c>
      <c r="W1247" s="34">
        <v>39841</v>
      </c>
      <c r="X1247" s="34">
        <v>48700</v>
      </c>
      <c r="Y1247" s="114" t="s">
        <v>13736</v>
      </c>
      <c r="Z1247" s="70" t="s">
        <v>4927</v>
      </c>
      <c r="AA1247" s="20" t="s">
        <v>4926</v>
      </c>
      <c r="AB1247" s="109"/>
      <c r="AC1247" s="19"/>
      <c r="AD1247" s="22"/>
      <c r="AE1247" s="19"/>
    </row>
    <row r="1248" spans="2:31" x14ac:dyDescent="0.2">
      <c r="B1248" s="14" t="s">
        <v>15421</v>
      </c>
      <c r="C1248" s="33" t="s">
        <v>15420</v>
      </c>
      <c r="D1248" s="16" t="s">
        <v>15419</v>
      </c>
      <c r="E1248" s="103" t="s">
        <v>26</v>
      </c>
      <c r="F1248" s="18" t="s">
        <v>26</v>
      </c>
      <c r="G1248" s="111" t="s">
        <v>590</v>
      </c>
      <c r="H1248" s="102" t="s">
        <v>4412</v>
      </c>
      <c r="I1248" s="21">
        <v>268993</v>
      </c>
      <c r="J1248" s="71">
        <v>108.684</v>
      </c>
      <c r="K1248" s="21">
        <v>295812</v>
      </c>
      <c r="L1248" s="21">
        <v>272176</v>
      </c>
      <c r="M1248" s="21">
        <v>270045</v>
      </c>
      <c r="N1248" s="21"/>
      <c r="O1248" s="21">
        <v>1654</v>
      </c>
      <c r="P1248" s="21"/>
      <c r="Q1248" s="21"/>
      <c r="R1248" s="22">
        <v>5.5</v>
      </c>
      <c r="S1248" s="22">
        <v>5.79</v>
      </c>
      <c r="T1248" s="20" t="s">
        <v>5189</v>
      </c>
      <c r="U1248" s="21">
        <v>1247</v>
      </c>
      <c r="V1248" s="21">
        <v>14970</v>
      </c>
      <c r="W1248" s="34">
        <v>38142</v>
      </c>
      <c r="X1248" s="34">
        <v>49096</v>
      </c>
      <c r="Y1248" s="114" t="s">
        <v>13736</v>
      </c>
      <c r="Z1248" s="70" t="s">
        <v>4927</v>
      </c>
      <c r="AA1248" s="20" t="s">
        <v>4926</v>
      </c>
      <c r="AB1248" s="109"/>
      <c r="AC1248" s="19"/>
      <c r="AD1248" s="22"/>
      <c r="AE1248" s="19"/>
    </row>
    <row r="1249" spans="2:31" x14ac:dyDescent="0.2">
      <c r="B1249" s="14" t="s">
        <v>15418</v>
      </c>
      <c r="C1249" s="33" t="s">
        <v>15417</v>
      </c>
      <c r="D1249" s="16" t="s">
        <v>15416</v>
      </c>
      <c r="E1249" s="103" t="s">
        <v>26</v>
      </c>
      <c r="F1249" s="18" t="s">
        <v>26</v>
      </c>
      <c r="G1249" s="111" t="s">
        <v>590</v>
      </c>
      <c r="H1249" s="102" t="s">
        <v>4412</v>
      </c>
      <c r="I1249" s="21">
        <v>49416</v>
      </c>
      <c r="J1249" s="71">
        <v>117.54300000000001</v>
      </c>
      <c r="K1249" s="21">
        <v>58244</v>
      </c>
      <c r="L1249" s="21">
        <v>49551</v>
      </c>
      <c r="M1249" s="21">
        <v>49418</v>
      </c>
      <c r="N1249" s="21"/>
      <c r="O1249" s="21">
        <v>507</v>
      </c>
      <c r="P1249" s="21"/>
      <c r="Q1249" s="21"/>
      <c r="R1249" s="22">
        <v>6.5</v>
      </c>
      <c r="S1249" s="22">
        <v>6.5940000000000003</v>
      </c>
      <c r="T1249" s="20" t="s">
        <v>5189</v>
      </c>
      <c r="U1249" s="21">
        <v>268</v>
      </c>
      <c r="V1249" s="21">
        <v>3221</v>
      </c>
      <c r="W1249" s="34">
        <v>35998</v>
      </c>
      <c r="X1249" s="34">
        <v>46966</v>
      </c>
      <c r="Y1249" s="114" t="s">
        <v>13736</v>
      </c>
      <c r="Z1249" s="70" t="s">
        <v>4927</v>
      </c>
      <c r="AA1249" s="20" t="s">
        <v>4926</v>
      </c>
      <c r="AB1249" s="109"/>
      <c r="AC1249" s="19"/>
      <c r="AD1249" s="22"/>
      <c r="AE1249" s="19"/>
    </row>
    <row r="1250" spans="2:31" x14ac:dyDescent="0.2">
      <c r="B1250" s="14" t="s">
        <v>15415</v>
      </c>
      <c r="C1250" s="33" t="s">
        <v>15414</v>
      </c>
      <c r="D1250" s="16" t="s">
        <v>15413</v>
      </c>
      <c r="E1250" s="103" t="s">
        <v>5057</v>
      </c>
      <c r="F1250" s="18" t="s">
        <v>26</v>
      </c>
      <c r="G1250" s="111" t="s">
        <v>590</v>
      </c>
      <c r="H1250" s="102" t="s">
        <v>4412</v>
      </c>
      <c r="I1250" s="21">
        <v>2551959</v>
      </c>
      <c r="J1250" s="71">
        <v>112.60599999999999</v>
      </c>
      <c r="K1250" s="21">
        <v>2805282</v>
      </c>
      <c r="L1250" s="21">
        <v>2491235</v>
      </c>
      <c r="M1250" s="21">
        <v>2531634</v>
      </c>
      <c r="N1250" s="21"/>
      <c r="O1250" s="21">
        <v>-5522</v>
      </c>
      <c r="P1250" s="21"/>
      <c r="Q1250" s="21"/>
      <c r="R1250" s="22">
        <v>5</v>
      </c>
      <c r="S1250" s="22">
        <v>4.4660000000000002</v>
      </c>
      <c r="T1250" s="20" t="s">
        <v>5189</v>
      </c>
      <c r="U1250" s="21">
        <v>10380</v>
      </c>
      <c r="V1250" s="21">
        <v>124562</v>
      </c>
      <c r="W1250" s="34">
        <v>39967</v>
      </c>
      <c r="X1250" s="34">
        <v>50802</v>
      </c>
      <c r="Y1250" s="114" t="s">
        <v>13736</v>
      </c>
      <c r="Z1250" s="70" t="s">
        <v>4927</v>
      </c>
      <c r="AA1250" s="20" t="s">
        <v>4926</v>
      </c>
      <c r="AB1250" s="109"/>
      <c r="AC1250" s="19"/>
      <c r="AD1250" s="22"/>
      <c r="AE1250" s="19"/>
    </row>
    <row r="1251" spans="2:31" x14ac:dyDescent="0.2">
      <c r="B1251" s="14" t="s">
        <v>15412</v>
      </c>
      <c r="C1251" s="33" t="s">
        <v>15411</v>
      </c>
      <c r="D1251" s="16" t="s">
        <v>15410</v>
      </c>
      <c r="E1251" s="103" t="s">
        <v>5057</v>
      </c>
      <c r="F1251" s="18" t="s">
        <v>26</v>
      </c>
      <c r="G1251" s="111" t="s">
        <v>590</v>
      </c>
      <c r="H1251" s="102" t="s">
        <v>4412</v>
      </c>
      <c r="I1251" s="21">
        <v>4534995</v>
      </c>
      <c r="J1251" s="71">
        <v>111.35599999999999</v>
      </c>
      <c r="K1251" s="21">
        <v>5005436</v>
      </c>
      <c r="L1251" s="21">
        <v>4494983</v>
      </c>
      <c r="M1251" s="21">
        <v>4517556</v>
      </c>
      <c r="N1251" s="21"/>
      <c r="O1251" s="21">
        <v>-2721</v>
      </c>
      <c r="P1251" s="21"/>
      <c r="Q1251" s="21"/>
      <c r="R1251" s="22">
        <v>5</v>
      </c>
      <c r="S1251" s="22">
        <v>4.8250000000000002</v>
      </c>
      <c r="T1251" s="20" t="s">
        <v>5189</v>
      </c>
      <c r="U1251" s="21">
        <v>18729</v>
      </c>
      <c r="V1251" s="21">
        <v>224889</v>
      </c>
      <c r="W1251" s="34">
        <v>39976</v>
      </c>
      <c r="X1251" s="34">
        <v>50922</v>
      </c>
      <c r="Y1251" s="114" t="s">
        <v>13736</v>
      </c>
      <c r="Z1251" s="70" t="s">
        <v>4927</v>
      </c>
      <c r="AA1251" s="20" t="s">
        <v>4926</v>
      </c>
      <c r="AB1251" s="109"/>
      <c r="AC1251" s="19"/>
      <c r="AD1251" s="22"/>
      <c r="AE1251" s="19"/>
    </row>
    <row r="1252" spans="2:31" x14ac:dyDescent="0.2">
      <c r="B1252" s="14" t="s">
        <v>15409</v>
      </c>
      <c r="C1252" s="33" t="s">
        <v>15408</v>
      </c>
      <c r="D1252" s="16" t="s">
        <v>15407</v>
      </c>
      <c r="E1252" s="103" t="s">
        <v>26</v>
      </c>
      <c r="F1252" s="18" t="s">
        <v>26</v>
      </c>
      <c r="G1252" s="111" t="s">
        <v>590</v>
      </c>
      <c r="H1252" s="102" t="s">
        <v>4412</v>
      </c>
      <c r="I1252" s="21">
        <v>7710815</v>
      </c>
      <c r="J1252" s="71">
        <v>112.637</v>
      </c>
      <c r="K1252" s="21">
        <v>8391867</v>
      </c>
      <c r="L1252" s="21">
        <v>7450344</v>
      </c>
      <c r="M1252" s="21">
        <v>7641634</v>
      </c>
      <c r="N1252" s="21"/>
      <c r="O1252" s="21">
        <v>280</v>
      </c>
      <c r="P1252" s="21"/>
      <c r="Q1252" s="21"/>
      <c r="R1252" s="22">
        <v>5</v>
      </c>
      <c r="S1252" s="22">
        <v>4.17</v>
      </c>
      <c r="T1252" s="20" t="s">
        <v>5189</v>
      </c>
      <c r="U1252" s="21">
        <v>31043</v>
      </c>
      <c r="V1252" s="21">
        <v>372518</v>
      </c>
      <c r="W1252" s="34">
        <v>40081</v>
      </c>
      <c r="X1252" s="34">
        <v>50952</v>
      </c>
      <c r="Y1252" s="114" t="s">
        <v>13736</v>
      </c>
      <c r="Z1252" s="70" t="s">
        <v>4927</v>
      </c>
      <c r="AA1252" s="20" t="s">
        <v>4926</v>
      </c>
      <c r="AB1252" s="109"/>
      <c r="AC1252" s="19"/>
      <c r="AD1252" s="22"/>
      <c r="AE1252" s="19"/>
    </row>
    <row r="1253" spans="2:31" x14ac:dyDescent="0.2">
      <c r="B1253" s="14" t="s">
        <v>15406</v>
      </c>
      <c r="C1253" s="33" t="s">
        <v>15405</v>
      </c>
      <c r="D1253" s="16" t="s">
        <v>15404</v>
      </c>
      <c r="E1253" s="103" t="s">
        <v>26</v>
      </c>
      <c r="F1253" s="18" t="s">
        <v>26</v>
      </c>
      <c r="G1253" s="111" t="s">
        <v>590</v>
      </c>
      <c r="H1253" s="102" t="s">
        <v>4412</v>
      </c>
      <c r="I1253" s="21">
        <v>8386956</v>
      </c>
      <c r="J1253" s="71">
        <v>110.52200000000001</v>
      </c>
      <c r="K1253" s="21">
        <v>8949222</v>
      </c>
      <c r="L1253" s="21">
        <v>8097227</v>
      </c>
      <c r="M1253" s="21">
        <v>8305626</v>
      </c>
      <c r="N1253" s="21"/>
      <c r="O1253" s="21">
        <v>-11139</v>
      </c>
      <c r="P1253" s="21"/>
      <c r="Q1253" s="21"/>
      <c r="R1253" s="22">
        <v>5</v>
      </c>
      <c r="S1253" s="22">
        <v>4.1689999999999996</v>
      </c>
      <c r="T1253" s="20" t="s">
        <v>5189</v>
      </c>
      <c r="U1253" s="21">
        <v>33738</v>
      </c>
      <c r="V1253" s="21">
        <v>404861</v>
      </c>
      <c r="W1253" s="34">
        <v>40121</v>
      </c>
      <c r="X1253" s="34">
        <v>50983</v>
      </c>
      <c r="Y1253" s="114" t="s">
        <v>13736</v>
      </c>
      <c r="Z1253" s="70" t="s">
        <v>4927</v>
      </c>
      <c r="AA1253" s="20" t="s">
        <v>4926</v>
      </c>
      <c r="AB1253" s="109"/>
      <c r="AC1253" s="19"/>
      <c r="AD1253" s="22"/>
      <c r="AE1253" s="19"/>
    </row>
    <row r="1254" spans="2:31" x14ac:dyDescent="0.2">
      <c r="B1254" s="14" t="s">
        <v>15403</v>
      </c>
      <c r="C1254" s="33" t="s">
        <v>15402</v>
      </c>
      <c r="D1254" s="16" t="s">
        <v>15401</v>
      </c>
      <c r="E1254" s="103" t="s">
        <v>26</v>
      </c>
      <c r="F1254" s="18" t="s">
        <v>26</v>
      </c>
      <c r="G1254" s="111" t="s">
        <v>590</v>
      </c>
      <c r="H1254" s="102" t="s">
        <v>4412</v>
      </c>
      <c r="I1254" s="21">
        <v>8364714</v>
      </c>
      <c r="J1254" s="71">
        <v>111.98099999999999</v>
      </c>
      <c r="K1254" s="21">
        <v>9065194</v>
      </c>
      <c r="L1254" s="21">
        <v>8095292</v>
      </c>
      <c r="M1254" s="21">
        <v>8288685</v>
      </c>
      <c r="N1254" s="21"/>
      <c r="O1254" s="21">
        <v>-23286</v>
      </c>
      <c r="P1254" s="21"/>
      <c r="Q1254" s="21"/>
      <c r="R1254" s="22">
        <v>5</v>
      </c>
      <c r="S1254" s="22">
        <v>4.2270000000000003</v>
      </c>
      <c r="T1254" s="20" t="s">
        <v>5189</v>
      </c>
      <c r="U1254" s="21">
        <v>33730</v>
      </c>
      <c r="V1254" s="21">
        <v>404765</v>
      </c>
      <c r="W1254" s="34">
        <v>40071</v>
      </c>
      <c r="X1254" s="34">
        <v>51014</v>
      </c>
      <c r="Y1254" s="114" t="s">
        <v>13736</v>
      </c>
      <c r="Z1254" s="70" t="s">
        <v>4927</v>
      </c>
      <c r="AA1254" s="20" t="s">
        <v>4926</v>
      </c>
      <c r="AB1254" s="109"/>
      <c r="AC1254" s="19"/>
      <c r="AD1254" s="22"/>
      <c r="AE1254" s="19"/>
    </row>
    <row r="1255" spans="2:31" x14ac:dyDescent="0.2">
      <c r="B1255" s="14" t="s">
        <v>15400</v>
      </c>
      <c r="C1255" s="33" t="s">
        <v>15399</v>
      </c>
      <c r="D1255" s="16" t="s">
        <v>15398</v>
      </c>
      <c r="E1255" s="103" t="s">
        <v>26</v>
      </c>
      <c r="F1255" s="18" t="s">
        <v>26</v>
      </c>
      <c r="G1255" s="111" t="s">
        <v>590</v>
      </c>
      <c r="H1255" s="102" t="s">
        <v>4412</v>
      </c>
      <c r="I1255" s="21">
        <v>7683436</v>
      </c>
      <c r="J1255" s="71">
        <v>111.98099999999999</v>
      </c>
      <c r="K1255" s="21">
        <v>8326865</v>
      </c>
      <c r="L1255" s="21">
        <v>7435958</v>
      </c>
      <c r="M1255" s="21">
        <v>7603307</v>
      </c>
      <c r="N1255" s="21"/>
      <c r="O1255" s="21">
        <v>-20125</v>
      </c>
      <c r="P1255" s="21"/>
      <c r="Q1255" s="21"/>
      <c r="R1255" s="22">
        <v>5</v>
      </c>
      <c r="S1255" s="22">
        <v>4.2709999999999999</v>
      </c>
      <c r="T1255" s="20" t="s">
        <v>5189</v>
      </c>
      <c r="U1255" s="21">
        <v>30983</v>
      </c>
      <c r="V1255" s="21">
        <v>371798</v>
      </c>
      <c r="W1255" s="34">
        <v>40071</v>
      </c>
      <c r="X1255" s="34">
        <v>51014</v>
      </c>
      <c r="Y1255" s="114" t="s">
        <v>13736</v>
      </c>
      <c r="Z1255" s="70" t="s">
        <v>4927</v>
      </c>
      <c r="AA1255" s="20" t="s">
        <v>4926</v>
      </c>
      <c r="AB1255" s="109"/>
      <c r="AC1255" s="19"/>
      <c r="AD1255" s="22"/>
      <c r="AE1255" s="19"/>
    </row>
    <row r="1256" spans="2:31" x14ac:dyDescent="0.2">
      <c r="B1256" s="14" t="s">
        <v>15397</v>
      </c>
      <c r="C1256" s="33" t="s">
        <v>15396</v>
      </c>
      <c r="D1256" s="16" t="s">
        <v>15395</v>
      </c>
      <c r="E1256" s="103" t="s">
        <v>26</v>
      </c>
      <c r="F1256" s="18" t="s">
        <v>26</v>
      </c>
      <c r="G1256" s="111" t="s">
        <v>590</v>
      </c>
      <c r="H1256" s="102" t="s">
        <v>4412</v>
      </c>
      <c r="I1256" s="21">
        <v>6138332</v>
      </c>
      <c r="J1256" s="71">
        <v>111.35899999999999</v>
      </c>
      <c r="K1256" s="21">
        <v>6605439</v>
      </c>
      <c r="L1256" s="21">
        <v>5931651</v>
      </c>
      <c r="M1256" s="21">
        <v>6077894</v>
      </c>
      <c r="N1256" s="21"/>
      <c r="O1256" s="21">
        <v>-28862</v>
      </c>
      <c r="P1256" s="21"/>
      <c r="Q1256" s="21"/>
      <c r="R1256" s="22">
        <v>4.5</v>
      </c>
      <c r="S1256" s="22">
        <v>3.629</v>
      </c>
      <c r="T1256" s="20" t="s">
        <v>5189</v>
      </c>
      <c r="U1256" s="21">
        <v>22244</v>
      </c>
      <c r="V1256" s="21">
        <v>266924</v>
      </c>
      <c r="W1256" s="34">
        <v>40346</v>
      </c>
      <c r="X1256" s="34">
        <v>51044</v>
      </c>
      <c r="Y1256" s="114" t="s">
        <v>13736</v>
      </c>
      <c r="Z1256" s="70" t="s">
        <v>4927</v>
      </c>
      <c r="AA1256" s="20" t="s">
        <v>4926</v>
      </c>
      <c r="AB1256" s="109"/>
      <c r="AC1256" s="19"/>
      <c r="AD1256" s="22"/>
      <c r="AE1256" s="19"/>
    </row>
    <row r="1257" spans="2:31" x14ac:dyDescent="0.2">
      <c r="B1257" s="14" t="s">
        <v>15394</v>
      </c>
      <c r="C1257" s="33" t="s">
        <v>15393</v>
      </c>
      <c r="D1257" s="16" t="s">
        <v>15392</v>
      </c>
      <c r="E1257" s="103" t="s">
        <v>26</v>
      </c>
      <c r="F1257" s="18" t="s">
        <v>26</v>
      </c>
      <c r="G1257" s="111" t="s">
        <v>590</v>
      </c>
      <c r="H1257" s="102" t="s">
        <v>4412</v>
      </c>
      <c r="I1257" s="21">
        <v>3979263</v>
      </c>
      <c r="J1257" s="71">
        <v>111.809</v>
      </c>
      <c r="K1257" s="21">
        <v>4348620</v>
      </c>
      <c r="L1257" s="21">
        <v>3889322</v>
      </c>
      <c r="M1257" s="21">
        <v>3948245</v>
      </c>
      <c r="N1257" s="21"/>
      <c r="O1257" s="21">
        <v>-12674</v>
      </c>
      <c r="P1257" s="21"/>
      <c r="Q1257" s="21"/>
      <c r="R1257" s="22">
        <v>4.5</v>
      </c>
      <c r="S1257" s="22">
        <v>3.952</v>
      </c>
      <c r="T1257" s="20" t="s">
        <v>5189</v>
      </c>
      <c r="U1257" s="21">
        <v>14585</v>
      </c>
      <c r="V1257" s="21">
        <v>175020</v>
      </c>
      <c r="W1257" s="34">
        <v>40331</v>
      </c>
      <c r="X1257" s="34">
        <v>51105</v>
      </c>
      <c r="Y1257" s="114" t="s">
        <v>13736</v>
      </c>
      <c r="Z1257" s="70" t="s">
        <v>4927</v>
      </c>
      <c r="AA1257" s="20" t="s">
        <v>4926</v>
      </c>
      <c r="AB1257" s="109"/>
      <c r="AC1257" s="19"/>
      <c r="AD1257" s="22"/>
      <c r="AE1257" s="19"/>
    </row>
    <row r="1258" spans="2:31" x14ac:dyDescent="0.2">
      <c r="B1258" s="14" t="s">
        <v>15391</v>
      </c>
      <c r="C1258" s="33" t="s">
        <v>15390</v>
      </c>
      <c r="D1258" s="16" t="s">
        <v>15389</v>
      </c>
      <c r="E1258" s="103" t="s">
        <v>26</v>
      </c>
      <c r="F1258" s="18" t="s">
        <v>26</v>
      </c>
      <c r="G1258" s="111" t="s">
        <v>590</v>
      </c>
      <c r="H1258" s="102" t="s">
        <v>4412</v>
      </c>
      <c r="I1258" s="21">
        <v>10747</v>
      </c>
      <c r="J1258" s="71">
        <v>117.54300000000001</v>
      </c>
      <c r="K1258" s="21">
        <v>12553</v>
      </c>
      <c r="L1258" s="21">
        <v>10680</v>
      </c>
      <c r="M1258" s="21">
        <v>10731</v>
      </c>
      <c r="N1258" s="21"/>
      <c r="O1258" s="21">
        <v>52</v>
      </c>
      <c r="P1258" s="21"/>
      <c r="Q1258" s="21"/>
      <c r="R1258" s="22">
        <v>6.5</v>
      </c>
      <c r="S1258" s="22">
        <v>6.32</v>
      </c>
      <c r="T1258" s="20" t="s">
        <v>5189</v>
      </c>
      <c r="U1258" s="21">
        <v>58</v>
      </c>
      <c r="V1258" s="21">
        <v>694</v>
      </c>
      <c r="W1258" s="34">
        <v>36041</v>
      </c>
      <c r="X1258" s="34">
        <v>46997</v>
      </c>
      <c r="Y1258" s="114" t="s">
        <v>13736</v>
      </c>
      <c r="Z1258" s="70" t="s">
        <v>4927</v>
      </c>
      <c r="AA1258" s="20" t="s">
        <v>4926</v>
      </c>
      <c r="AB1258" s="109"/>
      <c r="AC1258" s="19"/>
      <c r="AD1258" s="22"/>
      <c r="AE1258" s="19"/>
    </row>
    <row r="1259" spans="2:31" x14ac:dyDescent="0.2">
      <c r="B1259" s="14" t="s">
        <v>15388</v>
      </c>
      <c r="C1259" s="33" t="s">
        <v>15387</v>
      </c>
      <c r="D1259" s="16" t="s">
        <v>15386</v>
      </c>
      <c r="E1259" s="103" t="s">
        <v>26</v>
      </c>
      <c r="F1259" s="18" t="s">
        <v>26</v>
      </c>
      <c r="G1259" s="111" t="s">
        <v>590</v>
      </c>
      <c r="H1259" s="102" t="s">
        <v>4412</v>
      </c>
      <c r="I1259" s="21">
        <v>108616</v>
      </c>
      <c r="J1259" s="71">
        <v>117.54300000000001</v>
      </c>
      <c r="K1259" s="21">
        <v>137836</v>
      </c>
      <c r="L1259" s="21">
        <v>117264</v>
      </c>
      <c r="M1259" s="21">
        <v>108783</v>
      </c>
      <c r="N1259" s="21"/>
      <c r="O1259" s="21">
        <v>541</v>
      </c>
      <c r="P1259" s="21"/>
      <c r="Q1259" s="21"/>
      <c r="R1259" s="22">
        <v>6.5</v>
      </c>
      <c r="S1259" s="22">
        <v>9.3309999999999995</v>
      </c>
      <c r="T1259" s="20" t="s">
        <v>5189</v>
      </c>
      <c r="U1259" s="21">
        <v>635</v>
      </c>
      <c r="V1259" s="21">
        <v>7622</v>
      </c>
      <c r="W1259" s="34">
        <v>36563</v>
      </c>
      <c r="X1259" s="34">
        <v>47209</v>
      </c>
      <c r="Y1259" s="114" t="s">
        <v>13736</v>
      </c>
      <c r="Z1259" s="70" t="s">
        <v>4927</v>
      </c>
      <c r="AA1259" s="20" t="s">
        <v>4926</v>
      </c>
      <c r="AB1259" s="109"/>
      <c r="AC1259" s="19"/>
      <c r="AD1259" s="22"/>
      <c r="AE1259" s="19"/>
    </row>
    <row r="1260" spans="2:31" x14ac:dyDescent="0.2">
      <c r="B1260" s="14" t="s">
        <v>15385</v>
      </c>
      <c r="C1260" s="33" t="s">
        <v>15384</v>
      </c>
      <c r="D1260" s="16" t="s">
        <v>15383</v>
      </c>
      <c r="E1260" s="103" t="s">
        <v>26</v>
      </c>
      <c r="F1260" s="18" t="s">
        <v>26</v>
      </c>
      <c r="G1260" s="111" t="s">
        <v>590</v>
      </c>
      <c r="H1260" s="102" t="s">
        <v>4412</v>
      </c>
      <c r="I1260" s="21">
        <v>85256</v>
      </c>
      <c r="J1260" s="71">
        <v>111.2</v>
      </c>
      <c r="K1260" s="21">
        <v>106075</v>
      </c>
      <c r="L1260" s="21">
        <v>95391</v>
      </c>
      <c r="M1260" s="21">
        <v>84639</v>
      </c>
      <c r="N1260" s="21"/>
      <c r="O1260" s="21">
        <v>13976</v>
      </c>
      <c r="P1260" s="21"/>
      <c r="Q1260" s="21"/>
      <c r="R1260" s="22">
        <v>6</v>
      </c>
      <c r="S1260" s="22">
        <v>10.656000000000001</v>
      </c>
      <c r="T1260" s="20" t="s">
        <v>5189</v>
      </c>
      <c r="U1260" s="21">
        <v>477</v>
      </c>
      <c r="V1260" s="21">
        <v>5723</v>
      </c>
      <c r="W1260" s="34">
        <v>36676</v>
      </c>
      <c r="X1260" s="34">
        <v>47178</v>
      </c>
      <c r="Y1260" s="114" t="s">
        <v>13736</v>
      </c>
      <c r="Z1260" s="70" t="s">
        <v>4927</v>
      </c>
      <c r="AA1260" s="20" t="s">
        <v>4926</v>
      </c>
      <c r="AB1260" s="109"/>
      <c r="AC1260" s="19"/>
      <c r="AD1260" s="22"/>
      <c r="AE1260" s="19"/>
    </row>
    <row r="1261" spans="2:31" x14ac:dyDescent="0.2">
      <c r="B1261" s="14" t="s">
        <v>15382</v>
      </c>
      <c r="C1261" s="33" t="s">
        <v>15381</v>
      </c>
      <c r="D1261" s="16" t="s">
        <v>15380</v>
      </c>
      <c r="E1261" s="103" t="s">
        <v>26</v>
      </c>
      <c r="F1261" s="18" t="s">
        <v>26</v>
      </c>
      <c r="G1261" s="111" t="s">
        <v>590</v>
      </c>
      <c r="H1261" s="102" t="s">
        <v>4412</v>
      </c>
      <c r="I1261" s="21">
        <v>411542</v>
      </c>
      <c r="J1261" s="71">
        <v>111.2</v>
      </c>
      <c r="K1261" s="21">
        <v>469519</v>
      </c>
      <c r="L1261" s="21">
        <v>422230</v>
      </c>
      <c r="M1261" s="21">
        <v>408536</v>
      </c>
      <c r="N1261" s="21"/>
      <c r="O1261" s="21">
        <v>17353</v>
      </c>
      <c r="P1261" s="21"/>
      <c r="Q1261" s="21"/>
      <c r="R1261" s="22">
        <v>6</v>
      </c>
      <c r="S1261" s="22">
        <v>7.2160000000000002</v>
      </c>
      <c r="T1261" s="20" t="s">
        <v>5189</v>
      </c>
      <c r="U1261" s="21">
        <v>2111</v>
      </c>
      <c r="V1261" s="21">
        <v>25334</v>
      </c>
      <c r="W1261" s="34">
        <v>36930</v>
      </c>
      <c r="X1261" s="34">
        <v>47178</v>
      </c>
      <c r="Y1261" s="114" t="s">
        <v>13736</v>
      </c>
      <c r="Z1261" s="70" t="s">
        <v>4927</v>
      </c>
      <c r="AA1261" s="20" t="s">
        <v>4926</v>
      </c>
      <c r="AB1261" s="109"/>
      <c r="AC1261" s="19"/>
      <c r="AD1261" s="22"/>
      <c r="AE1261" s="19"/>
    </row>
    <row r="1262" spans="2:31" x14ac:dyDescent="0.2">
      <c r="B1262" s="14" t="s">
        <v>15379</v>
      </c>
      <c r="C1262" s="33" t="s">
        <v>15378</v>
      </c>
      <c r="D1262" s="16" t="s">
        <v>15377</v>
      </c>
      <c r="E1262" s="103" t="s">
        <v>26</v>
      </c>
      <c r="F1262" s="18" t="s">
        <v>26</v>
      </c>
      <c r="G1262" s="111" t="s">
        <v>590</v>
      </c>
      <c r="H1262" s="102" t="s">
        <v>4412</v>
      </c>
      <c r="I1262" s="21">
        <v>40046</v>
      </c>
      <c r="J1262" s="71">
        <v>111.2</v>
      </c>
      <c r="K1262" s="21">
        <v>49825</v>
      </c>
      <c r="L1262" s="21">
        <v>44807</v>
      </c>
      <c r="M1262" s="21">
        <v>40035</v>
      </c>
      <c r="N1262" s="21"/>
      <c r="O1262" s="21">
        <v>38615</v>
      </c>
      <c r="P1262" s="21"/>
      <c r="Q1262" s="21"/>
      <c r="R1262" s="22">
        <v>6</v>
      </c>
      <c r="S1262" s="22">
        <v>10.366</v>
      </c>
      <c r="T1262" s="20" t="s">
        <v>5189</v>
      </c>
      <c r="U1262" s="21">
        <v>224</v>
      </c>
      <c r="V1262" s="21">
        <v>2688</v>
      </c>
      <c r="W1262" s="34">
        <v>36676</v>
      </c>
      <c r="X1262" s="34">
        <v>47178</v>
      </c>
      <c r="Y1262" s="114" t="s">
        <v>13736</v>
      </c>
      <c r="Z1262" s="70" t="s">
        <v>4927</v>
      </c>
      <c r="AA1262" s="20" t="s">
        <v>4926</v>
      </c>
      <c r="AB1262" s="109"/>
      <c r="AC1262" s="19"/>
      <c r="AD1262" s="22"/>
      <c r="AE1262" s="19"/>
    </row>
    <row r="1263" spans="2:31" x14ac:dyDescent="0.2">
      <c r="B1263" s="14" t="s">
        <v>15376</v>
      </c>
      <c r="C1263" s="33" t="s">
        <v>15375</v>
      </c>
      <c r="D1263" s="16" t="s">
        <v>15374</v>
      </c>
      <c r="E1263" s="103" t="s">
        <v>26</v>
      </c>
      <c r="F1263" s="18" t="s">
        <v>26</v>
      </c>
      <c r="G1263" s="111" t="s">
        <v>590</v>
      </c>
      <c r="H1263" s="102" t="s">
        <v>4412</v>
      </c>
      <c r="I1263" s="21">
        <v>98396</v>
      </c>
      <c r="J1263" s="71">
        <v>110.437</v>
      </c>
      <c r="K1263" s="21">
        <v>119351</v>
      </c>
      <c r="L1263" s="21">
        <v>108071</v>
      </c>
      <c r="M1263" s="21">
        <v>99317</v>
      </c>
      <c r="N1263" s="21"/>
      <c r="O1263" s="21">
        <v>17297</v>
      </c>
      <c r="P1263" s="21"/>
      <c r="Q1263" s="21"/>
      <c r="R1263" s="22">
        <v>6</v>
      </c>
      <c r="S1263" s="22">
        <v>9.2219999999999995</v>
      </c>
      <c r="T1263" s="20" t="s">
        <v>5189</v>
      </c>
      <c r="U1263" s="21">
        <v>540</v>
      </c>
      <c r="V1263" s="21">
        <v>6484</v>
      </c>
      <c r="W1263" s="34">
        <v>36616</v>
      </c>
      <c r="X1263" s="34">
        <v>47209</v>
      </c>
      <c r="Y1263" s="114" t="s">
        <v>13736</v>
      </c>
      <c r="Z1263" s="70" t="s">
        <v>4927</v>
      </c>
      <c r="AA1263" s="20" t="s">
        <v>4926</v>
      </c>
      <c r="AB1263" s="109"/>
      <c r="AC1263" s="19"/>
      <c r="AD1263" s="22"/>
      <c r="AE1263" s="19"/>
    </row>
    <row r="1264" spans="2:31" x14ac:dyDescent="0.2">
      <c r="B1264" s="14" t="s">
        <v>15373</v>
      </c>
      <c r="C1264" s="33" t="s">
        <v>15372</v>
      </c>
      <c r="D1264" s="16" t="s">
        <v>15371</v>
      </c>
      <c r="E1264" s="103" t="s">
        <v>26</v>
      </c>
      <c r="F1264" s="18" t="s">
        <v>26</v>
      </c>
      <c r="G1264" s="111" t="s">
        <v>590</v>
      </c>
      <c r="H1264" s="102" t="s">
        <v>4412</v>
      </c>
      <c r="I1264" s="21">
        <v>72842</v>
      </c>
      <c r="J1264" s="71">
        <v>113.934</v>
      </c>
      <c r="K1264" s="21">
        <v>89599</v>
      </c>
      <c r="L1264" s="21">
        <v>78641</v>
      </c>
      <c r="M1264" s="21">
        <v>72882</v>
      </c>
      <c r="N1264" s="21"/>
      <c r="O1264" s="21">
        <v>3987</v>
      </c>
      <c r="P1264" s="21"/>
      <c r="Q1264" s="21"/>
      <c r="R1264" s="22">
        <v>6.5</v>
      </c>
      <c r="S1264" s="22">
        <v>9.3789999999999996</v>
      </c>
      <c r="T1264" s="20" t="s">
        <v>5189</v>
      </c>
      <c r="U1264" s="21">
        <v>426</v>
      </c>
      <c r="V1264" s="21">
        <v>5112</v>
      </c>
      <c r="W1264" s="34">
        <v>36563</v>
      </c>
      <c r="X1264" s="34">
        <v>47209</v>
      </c>
      <c r="Y1264" s="114" t="s">
        <v>13736</v>
      </c>
      <c r="Z1264" s="70" t="s">
        <v>4927</v>
      </c>
      <c r="AA1264" s="20" t="s">
        <v>4926</v>
      </c>
      <c r="AB1264" s="109"/>
      <c r="AC1264" s="19"/>
      <c r="AD1264" s="22"/>
      <c r="AE1264" s="19"/>
    </row>
    <row r="1265" spans="2:31" x14ac:dyDescent="0.2">
      <c r="B1265" s="14" t="s">
        <v>15370</v>
      </c>
      <c r="C1265" s="33" t="s">
        <v>15369</v>
      </c>
      <c r="D1265" s="16" t="s">
        <v>15368</v>
      </c>
      <c r="E1265" s="103" t="s">
        <v>26</v>
      </c>
      <c r="F1265" s="18" t="s">
        <v>26</v>
      </c>
      <c r="G1265" s="111" t="s">
        <v>590</v>
      </c>
      <c r="H1265" s="102" t="s">
        <v>4412</v>
      </c>
      <c r="I1265" s="21">
        <v>105292</v>
      </c>
      <c r="J1265" s="71">
        <v>117.54300000000001</v>
      </c>
      <c r="K1265" s="21">
        <v>133618</v>
      </c>
      <c r="L1265" s="21">
        <v>113676</v>
      </c>
      <c r="M1265" s="21">
        <v>106907</v>
      </c>
      <c r="N1265" s="21"/>
      <c r="O1265" s="21">
        <v>16489</v>
      </c>
      <c r="P1265" s="21"/>
      <c r="Q1265" s="21"/>
      <c r="R1265" s="22">
        <v>6.5</v>
      </c>
      <c r="S1265" s="22">
        <v>8.8019999999999996</v>
      </c>
      <c r="T1265" s="20" t="s">
        <v>5189</v>
      </c>
      <c r="U1265" s="21">
        <v>616</v>
      </c>
      <c r="V1265" s="21">
        <v>7389</v>
      </c>
      <c r="W1265" s="34">
        <v>36563</v>
      </c>
      <c r="X1265" s="34">
        <v>47209</v>
      </c>
      <c r="Y1265" s="114" t="s">
        <v>13736</v>
      </c>
      <c r="Z1265" s="70" t="s">
        <v>4927</v>
      </c>
      <c r="AA1265" s="20" t="s">
        <v>4926</v>
      </c>
      <c r="AB1265" s="109"/>
      <c r="AC1265" s="19"/>
      <c r="AD1265" s="22"/>
      <c r="AE1265" s="19"/>
    </row>
    <row r="1266" spans="2:31" x14ac:dyDescent="0.2">
      <c r="B1266" s="14" t="s">
        <v>15367</v>
      </c>
      <c r="C1266" s="33" t="s">
        <v>15366</v>
      </c>
      <c r="D1266" s="16" t="s">
        <v>15365</v>
      </c>
      <c r="E1266" s="103" t="s">
        <v>26</v>
      </c>
      <c r="F1266" s="18" t="s">
        <v>26</v>
      </c>
      <c r="G1266" s="111" t="s">
        <v>590</v>
      </c>
      <c r="H1266" s="102" t="s">
        <v>4412</v>
      </c>
      <c r="I1266" s="21">
        <v>142505</v>
      </c>
      <c r="J1266" s="71">
        <v>114.194</v>
      </c>
      <c r="K1266" s="21">
        <v>175688</v>
      </c>
      <c r="L1266" s="21">
        <v>153851</v>
      </c>
      <c r="M1266" s="21">
        <v>144167</v>
      </c>
      <c r="N1266" s="21"/>
      <c r="O1266" s="21">
        <v>6147</v>
      </c>
      <c r="P1266" s="21"/>
      <c r="Q1266" s="21"/>
      <c r="R1266" s="22">
        <v>6.5</v>
      </c>
      <c r="S1266" s="22">
        <v>8.9410000000000007</v>
      </c>
      <c r="T1266" s="20" t="s">
        <v>5189</v>
      </c>
      <c r="U1266" s="21">
        <v>833</v>
      </c>
      <c r="V1266" s="21">
        <v>10000</v>
      </c>
      <c r="W1266" s="34">
        <v>36563</v>
      </c>
      <c r="X1266" s="34">
        <v>47209</v>
      </c>
      <c r="Y1266" s="114" t="s">
        <v>13736</v>
      </c>
      <c r="Z1266" s="70" t="s">
        <v>4927</v>
      </c>
      <c r="AA1266" s="20" t="s">
        <v>4926</v>
      </c>
      <c r="AB1266" s="109"/>
      <c r="AC1266" s="19"/>
      <c r="AD1266" s="22"/>
      <c r="AE1266" s="19"/>
    </row>
    <row r="1267" spans="2:31" x14ac:dyDescent="0.2">
      <c r="B1267" s="14" t="s">
        <v>15364</v>
      </c>
      <c r="C1267" s="33" t="s">
        <v>15363</v>
      </c>
      <c r="D1267" s="16" t="s">
        <v>15362</v>
      </c>
      <c r="E1267" s="103" t="s">
        <v>26</v>
      </c>
      <c r="F1267" s="18" t="s">
        <v>26</v>
      </c>
      <c r="G1267" s="111" t="s">
        <v>590</v>
      </c>
      <c r="H1267" s="102" t="s">
        <v>4412</v>
      </c>
      <c r="I1267" s="21">
        <v>214025</v>
      </c>
      <c r="J1267" s="71">
        <v>111.2</v>
      </c>
      <c r="K1267" s="21">
        <v>266289</v>
      </c>
      <c r="L1267" s="21">
        <v>239469</v>
      </c>
      <c r="M1267" s="21">
        <v>216073</v>
      </c>
      <c r="N1267" s="21"/>
      <c r="O1267" s="21">
        <v>13522</v>
      </c>
      <c r="P1267" s="21"/>
      <c r="Q1267" s="21"/>
      <c r="R1267" s="22">
        <v>6</v>
      </c>
      <c r="S1267" s="22">
        <v>9.9649999999999999</v>
      </c>
      <c r="T1267" s="20" t="s">
        <v>5189</v>
      </c>
      <c r="U1267" s="21">
        <v>1197</v>
      </c>
      <c r="V1267" s="21">
        <v>14368</v>
      </c>
      <c r="W1267" s="34">
        <v>36676</v>
      </c>
      <c r="X1267" s="34">
        <v>47209</v>
      </c>
      <c r="Y1267" s="114" t="s">
        <v>13736</v>
      </c>
      <c r="Z1267" s="70" t="s">
        <v>4927</v>
      </c>
      <c r="AA1267" s="20" t="s">
        <v>4926</v>
      </c>
      <c r="AB1267" s="109"/>
      <c r="AC1267" s="19"/>
      <c r="AD1267" s="22"/>
      <c r="AE1267" s="19"/>
    </row>
    <row r="1268" spans="2:31" x14ac:dyDescent="0.2">
      <c r="B1268" s="14" t="s">
        <v>15361</v>
      </c>
      <c r="C1268" s="33" t="s">
        <v>15360</v>
      </c>
      <c r="D1268" s="16" t="s">
        <v>15359</v>
      </c>
      <c r="E1268" s="103" t="s">
        <v>26</v>
      </c>
      <c r="F1268" s="18" t="s">
        <v>26</v>
      </c>
      <c r="G1268" s="111" t="s">
        <v>590</v>
      </c>
      <c r="H1268" s="102" t="s">
        <v>4412</v>
      </c>
      <c r="I1268" s="21">
        <v>78641</v>
      </c>
      <c r="J1268" s="71">
        <v>117.54300000000001</v>
      </c>
      <c r="K1268" s="21">
        <v>99797</v>
      </c>
      <c r="L1268" s="21">
        <v>84903</v>
      </c>
      <c r="M1268" s="21">
        <v>78350</v>
      </c>
      <c r="N1268" s="21"/>
      <c r="O1268" s="21">
        <v>166</v>
      </c>
      <c r="P1268" s="21"/>
      <c r="Q1268" s="21"/>
      <c r="R1268" s="22">
        <v>6.5</v>
      </c>
      <c r="S1268" s="22">
        <v>9.5329999999999995</v>
      </c>
      <c r="T1268" s="20" t="s">
        <v>5189</v>
      </c>
      <c r="U1268" s="21">
        <v>460</v>
      </c>
      <c r="V1268" s="21">
        <v>5519</v>
      </c>
      <c r="W1268" s="34">
        <v>36563</v>
      </c>
      <c r="X1268" s="34">
        <v>47209</v>
      </c>
      <c r="Y1268" s="114" t="s">
        <v>13736</v>
      </c>
      <c r="Z1268" s="70" t="s">
        <v>4927</v>
      </c>
      <c r="AA1268" s="20" t="s">
        <v>4926</v>
      </c>
      <c r="AB1268" s="109"/>
      <c r="AC1268" s="19"/>
      <c r="AD1268" s="22"/>
      <c r="AE1268" s="19"/>
    </row>
    <row r="1269" spans="2:31" x14ac:dyDescent="0.2">
      <c r="B1269" s="14" t="s">
        <v>15358</v>
      </c>
      <c r="C1269" s="33" t="s">
        <v>15357</v>
      </c>
      <c r="D1269" s="16" t="s">
        <v>15356</v>
      </c>
      <c r="E1269" s="103" t="s">
        <v>26</v>
      </c>
      <c r="F1269" s="18" t="s">
        <v>26</v>
      </c>
      <c r="G1269" s="111" t="s">
        <v>590</v>
      </c>
      <c r="H1269" s="102" t="s">
        <v>4412</v>
      </c>
      <c r="I1269" s="21">
        <v>63714</v>
      </c>
      <c r="J1269" s="71">
        <v>117.08199999999999</v>
      </c>
      <c r="K1269" s="21">
        <v>80537</v>
      </c>
      <c r="L1269" s="21">
        <v>68787</v>
      </c>
      <c r="M1269" s="21">
        <v>63420</v>
      </c>
      <c r="N1269" s="21"/>
      <c r="O1269" s="21">
        <v>1306</v>
      </c>
      <c r="P1269" s="21"/>
      <c r="Q1269" s="21"/>
      <c r="R1269" s="22">
        <v>6.5</v>
      </c>
      <c r="S1269" s="22">
        <v>9.5790000000000006</v>
      </c>
      <c r="T1269" s="20" t="s">
        <v>5189</v>
      </c>
      <c r="U1269" s="21">
        <v>373</v>
      </c>
      <c r="V1269" s="21">
        <v>4471</v>
      </c>
      <c r="W1269" s="34">
        <v>36563</v>
      </c>
      <c r="X1269" s="34">
        <v>47209</v>
      </c>
      <c r="Y1269" s="114" t="s">
        <v>13736</v>
      </c>
      <c r="Z1269" s="70" t="s">
        <v>4927</v>
      </c>
      <c r="AA1269" s="20" t="s">
        <v>4926</v>
      </c>
      <c r="AB1269" s="109"/>
      <c r="AC1269" s="19"/>
      <c r="AD1269" s="22"/>
      <c r="AE1269" s="19"/>
    </row>
    <row r="1270" spans="2:31" x14ac:dyDescent="0.2">
      <c r="B1270" s="14" t="s">
        <v>15355</v>
      </c>
      <c r="C1270" s="33" t="s">
        <v>15354</v>
      </c>
      <c r="D1270" s="16" t="s">
        <v>15353</v>
      </c>
      <c r="E1270" s="103" t="s">
        <v>26</v>
      </c>
      <c r="F1270" s="18" t="s">
        <v>26</v>
      </c>
      <c r="G1270" s="111" t="s">
        <v>590</v>
      </c>
      <c r="H1270" s="102" t="s">
        <v>4412</v>
      </c>
      <c r="I1270" s="21">
        <v>81019</v>
      </c>
      <c r="J1270" s="71">
        <v>111.2</v>
      </c>
      <c r="K1270" s="21">
        <v>100803</v>
      </c>
      <c r="L1270" s="21">
        <v>90650</v>
      </c>
      <c r="M1270" s="21">
        <v>82395</v>
      </c>
      <c r="N1270" s="21"/>
      <c r="O1270" s="21">
        <v>12498</v>
      </c>
      <c r="P1270" s="21"/>
      <c r="Q1270" s="21"/>
      <c r="R1270" s="22">
        <v>6</v>
      </c>
      <c r="S1270" s="22">
        <v>9.6649999999999991</v>
      </c>
      <c r="T1270" s="20" t="s">
        <v>5189</v>
      </c>
      <c r="U1270" s="21">
        <v>453</v>
      </c>
      <c r="V1270" s="21">
        <v>5439</v>
      </c>
      <c r="W1270" s="34">
        <v>36676</v>
      </c>
      <c r="X1270" s="34">
        <v>47209</v>
      </c>
      <c r="Y1270" s="114" t="s">
        <v>13736</v>
      </c>
      <c r="Z1270" s="70" t="s">
        <v>4927</v>
      </c>
      <c r="AA1270" s="20" t="s">
        <v>4926</v>
      </c>
      <c r="AB1270" s="109"/>
      <c r="AC1270" s="19"/>
      <c r="AD1270" s="22"/>
      <c r="AE1270" s="19"/>
    </row>
    <row r="1271" spans="2:31" x14ac:dyDescent="0.2">
      <c r="B1271" s="14" t="s">
        <v>15352</v>
      </c>
      <c r="C1271" s="33" t="s">
        <v>15351</v>
      </c>
      <c r="D1271" s="16" t="s">
        <v>15350</v>
      </c>
      <c r="E1271" s="103" t="s">
        <v>26</v>
      </c>
      <c r="F1271" s="18" t="s">
        <v>26</v>
      </c>
      <c r="G1271" s="111" t="s">
        <v>590</v>
      </c>
      <c r="H1271" s="102" t="s">
        <v>4412</v>
      </c>
      <c r="I1271" s="21">
        <v>1014801</v>
      </c>
      <c r="J1271" s="71">
        <v>113.934</v>
      </c>
      <c r="K1271" s="21">
        <v>1248265</v>
      </c>
      <c r="L1271" s="21">
        <v>1095602</v>
      </c>
      <c r="M1271" s="21">
        <v>1038710</v>
      </c>
      <c r="N1271" s="21"/>
      <c r="O1271" s="21">
        <v>-17239</v>
      </c>
      <c r="P1271" s="21"/>
      <c r="Q1271" s="21"/>
      <c r="R1271" s="22">
        <v>6.5</v>
      </c>
      <c r="S1271" s="22">
        <v>8.4909999999999997</v>
      </c>
      <c r="T1271" s="20" t="s">
        <v>5189</v>
      </c>
      <c r="U1271" s="21">
        <v>5935</v>
      </c>
      <c r="V1271" s="21">
        <v>71214</v>
      </c>
      <c r="W1271" s="34">
        <v>36563</v>
      </c>
      <c r="X1271" s="34">
        <v>47209</v>
      </c>
      <c r="Y1271" s="114" t="s">
        <v>13736</v>
      </c>
      <c r="Z1271" s="70" t="s">
        <v>4927</v>
      </c>
      <c r="AA1271" s="20" t="s">
        <v>4926</v>
      </c>
      <c r="AB1271" s="109"/>
      <c r="AC1271" s="19"/>
      <c r="AD1271" s="22"/>
      <c r="AE1271" s="19"/>
    </row>
    <row r="1272" spans="2:31" x14ac:dyDescent="0.2">
      <c r="B1272" s="14" t="s">
        <v>15349</v>
      </c>
      <c r="C1272" s="33" t="s">
        <v>15348</v>
      </c>
      <c r="D1272" s="16" t="s">
        <v>15347</v>
      </c>
      <c r="E1272" s="103" t="s">
        <v>26</v>
      </c>
      <c r="F1272" s="18" t="s">
        <v>26</v>
      </c>
      <c r="G1272" s="111" t="s">
        <v>590</v>
      </c>
      <c r="H1272" s="102" t="s">
        <v>4412</v>
      </c>
      <c r="I1272" s="21">
        <v>375394</v>
      </c>
      <c r="J1272" s="71">
        <v>110.038</v>
      </c>
      <c r="K1272" s="21">
        <v>462185</v>
      </c>
      <c r="L1272" s="21">
        <v>420022</v>
      </c>
      <c r="M1272" s="21">
        <v>384097</v>
      </c>
      <c r="N1272" s="21"/>
      <c r="O1272" s="21">
        <v>-4883</v>
      </c>
      <c r="P1272" s="21"/>
      <c r="Q1272" s="21"/>
      <c r="R1272" s="22">
        <v>6</v>
      </c>
      <c r="S1272" s="22">
        <v>9.4209999999999994</v>
      </c>
      <c r="T1272" s="20" t="s">
        <v>5189</v>
      </c>
      <c r="U1272" s="21">
        <v>2100</v>
      </c>
      <c r="V1272" s="21">
        <v>25201</v>
      </c>
      <c r="W1272" s="34">
        <v>36676</v>
      </c>
      <c r="X1272" s="34">
        <v>47209</v>
      </c>
      <c r="Y1272" s="114" t="s">
        <v>13736</v>
      </c>
      <c r="Z1272" s="70" t="s">
        <v>4927</v>
      </c>
      <c r="AA1272" s="20" t="s">
        <v>4926</v>
      </c>
      <c r="AB1272" s="109"/>
      <c r="AC1272" s="19"/>
      <c r="AD1272" s="22"/>
      <c r="AE1272" s="19"/>
    </row>
    <row r="1273" spans="2:31" x14ac:dyDescent="0.2">
      <c r="B1273" s="14" t="s">
        <v>15346</v>
      </c>
      <c r="C1273" s="33" t="s">
        <v>15345</v>
      </c>
      <c r="D1273" s="16" t="s">
        <v>15344</v>
      </c>
      <c r="E1273" s="103" t="s">
        <v>26</v>
      </c>
      <c r="F1273" s="18" t="s">
        <v>26</v>
      </c>
      <c r="G1273" s="111" t="s">
        <v>590</v>
      </c>
      <c r="H1273" s="102" t="s">
        <v>4412</v>
      </c>
      <c r="I1273" s="21">
        <v>230706</v>
      </c>
      <c r="J1273" s="71">
        <v>110.746</v>
      </c>
      <c r="K1273" s="21">
        <v>285870</v>
      </c>
      <c r="L1273" s="21">
        <v>258133</v>
      </c>
      <c r="M1273" s="21">
        <v>234706</v>
      </c>
      <c r="N1273" s="21"/>
      <c r="O1273" s="21">
        <v>2668</v>
      </c>
      <c r="P1273" s="21"/>
      <c r="Q1273" s="21"/>
      <c r="R1273" s="22">
        <v>6</v>
      </c>
      <c r="S1273" s="22">
        <v>9.6530000000000005</v>
      </c>
      <c r="T1273" s="20" t="s">
        <v>5189</v>
      </c>
      <c r="U1273" s="21">
        <v>1291</v>
      </c>
      <c r="V1273" s="21">
        <v>15488</v>
      </c>
      <c r="W1273" s="34">
        <v>36676</v>
      </c>
      <c r="X1273" s="34">
        <v>47209</v>
      </c>
      <c r="Y1273" s="114" t="s">
        <v>13736</v>
      </c>
      <c r="Z1273" s="70" t="s">
        <v>4927</v>
      </c>
      <c r="AA1273" s="20" t="s">
        <v>4926</v>
      </c>
      <c r="AB1273" s="109"/>
      <c r="AC1273" s="19"/>
      <c r="AD1273" s="22"/>
      <c r="AE1273" s="19"/>
    </row>
    <row r="1274" spans="2:31" x14ac:dyDescent="0.2">
      <c r="B1274" s="14" t="s">
        <v>15343</v>
      </c>
      <c r="C1274" s="33" t="s">
        <v>15342</v>
      </c>
      <c r="D1274" s="16" t="s">
        <v>15341</v>
      </c>
      <c r="E1274" s="103" t="s">
        <v>26</v>
      </c>
      <c r="F1274" s="18" t="s">
        <v>26</v>
      </c>
      <c r="G1274" s="111" t="s">
        <v>590</v>
      </c>
      <c r="H1274" s="102" t="s">
        <v>4412</v>
      </c>
      <c r="I1274" s="21">
        <v>116335</v>
      </c>
      <c r="J1274" s="71">
        <v>112.715</v>
      </c>
      <c r="K1274" s="21">
        <v>141568</v>
      </c>
      <c r="L1274" s="21">
        <v>125598</v>
      </c>
      <c r="M1274" s="21">
        <v>115541</v>
      </c>
      <c r="N1274" s="21"/>
      <c r="O1274" s="21">
        <v>-363</v>
      </c>
      <c r="P1274" s="21"/>
      <c r="Q1274" s="21"/>
      <c r="R1274" s="22">
        <v>6.5</v>
      </c>
      <c r="S1274" s="22">
        <v>9.66</v>
      </c>
      <c r="T1274" s="20" t="s">
        <v>5189</v>
      </c>
      <c r="U1274" s="21">
        <v>680</v>
      </c>
      <c r="V1274" s="21">
        <v>8164</v>
      </c>
      <c r="W1274" s="34">
        <v>36563</v>
      </c>
      <c r="X1274" s="34">
        <v>47239</v>
      </c>
      <c r="Y1274" s="114" t="s">
        <v>13736</v>
      </c>
      <c r="Z1274" s="70" t="s">
        <v>4927</v>
      </c>
      <c r="AA1274" s="20" t="s">
        <v>4926</v>
      </c>
      <c r="AB1274" s="109"/>
      <c r="AC1274" s="19"/>
      <c r="AD1274" s="22"/>
      <c r="AE1274" s="19"/>
    </row>
    <row r="1275" spans="2:31" x14ac:dyDescent="0.2">
      <c r="B1275" s="14" t="s">
        <v>15340</v>
      </c>
      <c r="C1275" s="33" t="s">
        <v>15339</v>
      </c>
      <c r="D1275" s="16" t="s">
        <v>15338</v>
      </c>
      <c r="E1275" s="103" t="s">
        <v>26</v>
      </c>
      <c r="F1275" s="18" t="s">
        <v>26</v>
      </c>
      <c r="G1275" s="111" t="s">
        <v>590</v>
      </c>
      <c r="H1275" s="102" t="s">
        <v>4412</v>
      </c>
      <c r="I1275" s="21">
        <v>149526</v>
      </c>
      <c r="J1275" s="71">
        <v>111.2</v>
      </c>
      <c r="K1275" s="21">
        <v>186040</v>
      </c>
      <c r="L1275" s="21">
        <v>167302</v>
      </c>
      <c r="M1275" s="21">
        <v>150068</v>
      </c>
      <c r="N1275" s="21"/>
      <c r="O1275" s="21">
        <v>26660</v>
      </c>
      <c r="P1275" s="21"/>
      <c r="Q1275" s="21"/>
      <c r="R1275" s="22">
        <v>6</v>
      </c>
      <c r="S1275" s="22">
        <v>10.208</v>
      </c>
      <c r="T1275" s="20" t="s">
        <v>5189</v>
      </c>
      <c r="U1275" s="21">
        <v>837</v>
      </c>
      <c r="V1275" s="21">
        <v>10038</v>
      </c>
      <c r="W1275" s="34">
        <v>36676</v>
      </c>
      <c r="X1275" s="34">
        <v>47209</v>
      </c>
      <c r="Y1275" s="114" t="s">
        <v>13736</v>
      </c>
      <c r="Z1275" s="70" t="s">
        <v>4927</v>
      </c>
      <c r="AA1275" s="20" t="s">
        <v>4926</v>
      </c>
      <c r="AB1275" s="109"/>
      <c r="AC1275" s="19"/>
      <c r="AD1275" s="22"/>
      <c r="AE1275" s="19"/>
    </row>
    <row r="1276" spans="2:31" x14ac:dyDescent="0.2">
      <c r="B1276" s="14" t="s">
        <v>15337</v>
      </c>
      <c r="C1276" s="33" t="s">
        <v>15336</v>
      </c>
      <c r="D1276" s="16" t="s">
        <v>15335</v>
      </c>
      <c r="E1276" s="103" t="s">
        <v>26</v>
      </c>
      <c r="F1276" s="18" t="s">
        <v>26</v>
      </c>
      <c r="G1276" s="111" t="s">
        <v>590</v>
      </c>
      <c r="H1276" s="102" t="s">
        <v>4412</v>
      </c>
      <c r="I1276" s="21">
        <v>134088</v>
      </c>
      <c r="J1276" s="71">
        <v>111.2</v>
      </c>
      <c r="K1276" s="21">
        <v>168184</v>
      </c>
      <c r="L1276" s="21">
        <v>151245</v>
      </c>
      <c r="M1276" s="21">
        <v>133134</v>
      </c>
      <c r="N1276" s="21"/>
      <c r="O1276" s="21">
        <v>16347</v>
      </c>
      <c r="P1276" s="21"/>
      <c r="Q1276" s="21"/>
      <c r="R1276" s="22">
        <v>6</v>
      </c>
      <c r="S1276" s="22">
        <v>10.98</v>
      </c>
      <c r="T1276" s="20" t="s">
        <v>5189</v>
      </c>
      <c r="U1276" s="21">
        <v>756</v>
      </c>
      <c r="V1276" s="21">
        <v>9075</v>
      </c>
      <c r="W1276" s="34">
        <v>36655</v>
      </c>
      <c r="X1276" s="34">
        <v>47209</v>
      </c>
      <c r="Y1276" s="114" t="s">
        <v>13736</v>
      </c>
      <c r="Z1276" s="70" t="s">
        <v>4927</v>
      </c>
      <c r="AA1276" s="20" t="s">
        <v>4926</v>
      </c>
      <c r="AB1276" s="109"/>
      <c r="AC1276" s="19"/>
      <c r="AD1276" s="22"/>
      <c r="AE1276" s="19"/>
    </row>
    <row r="1277" spans="2:31" x14ac:dyDescent="0.2">
      <c r="B1277" s="14" t="s">
        <v>15334</v>
      </c>
      <c r="C1277" s="33" t="s">
        <v>15333</v>
      </c>
      <c r="D1277" s="16" t="s">
        <v>15332</v>
      </c>
      <c r="E1277" s="103" t="s">
        <v>26</v>
      </c>
      <c r="F1277" s="18" t="s">
        <v>26</v>
      </c>
      <c r="G1277" s="111" t="s">
        <v>590</v>
      </c>
      <c r="H1277" s="102" t="s">
        <v>4412</v>
      </c>
      <c r="I1277" s="21">
        <v>43767</v>
      </c>
      <c r="J1277" s="71">
        <v>113.934</v>
      </c>
      <c r="K1277" s="21">
        <v>52211</v>
      </c>
      <c r="L1277" s="21">
        <v>45826</v>
      </c>
      <c r="M1277" s="21">
        <v>43553</v>
      </c>
      <c r="N1277" s="21"/>
      <c r="O1277" s="21">
        <v>2324</v>
      </c>
      <c r="P1277" s="21"/>
      <c r="Q1277" s="21"/>
      <c r="R1277" s="22">
        <v>6.5</v>
      </c>
      <c r="S1277" s="22">
        <v>8.3960000000000008</v>
      </c>
      <c r="T1277" s="20" t="s">
        <v>5189</v>
      </c>
      <c r="U1277" s="21">
        <v>248</v>
      </c>
      <c r="V1277" s="21">
        <v>2979</v>
      </c>
      <c r="W1277" s="34">
        <v>36784</v>
      </c>
      <c r="X1277" s="34">
        <v>47209</v>
      </c>
      <c r="Y1277" s="114" t="s">
        <v>13736</v>
      </c>
      <c r="Z1277" s="70" t="s">
        <v>4927</v>
      </c>
      <c r="AA1277" s="20" t="s">
        <v>4926</v>
      </c>
      <c r="AB1277" s="109"/>
      <c r="AC1277" s="19"/>
      <c r="AD1277" s="22"/>
      <c r="AE1277" s="19"/>
    </row>
    <row r="1278" spans="2:31" x14ac:dyDescent="0.2">
      <c r="B1278" s="14" t="s">
        <v>15331</v>
      </c>
      <c r="C1278" s="33" t="s">
        <v>15330</v>
      </c>
      <c r="D1278" s="16" t="s">
        <v>15329</v>
      </c>
      <c r="E1278" s="103" t="s">
        <v>26</v>
      </c>
      <c r="F1278" s="18" t="s">
        <v>26</v>
      </c>
      <c r="G1278" s="111" t="s">
        <v>590</v>
      </c>
      <c r="H1278" s="102" t="s">
        <v>4412</v>
      </c>
      <c r="I1278" s="21">
        <v>368369</v>
      </c>
      <c r="J1278" s="71">
        <v>111.2</v>
      </c>
      <c r="K1278" s="21">
        <v>462038</v>
      </c>
      <c r="L1278" s="21">
        <v>415502</v>
      </c>
      <c r="M1278" s="21">
        <v>373815</v>
      </c>
      <c r="N1278" s="21"/>
      <c r="O1278" s="21">
        <v>8189</v>
      </c>
      <c r="P1278" s="21"/>
      <c r="Q1278" s="21"/>
      <c r="R1278" s="22">
        <v>6</v>
      </c>
      <c r="S1278" s="22">
        <v>10.079000000000001</v>
      </c>
      <c r="T1278" s="20" t="s">
        <v>5189</v>
      </c>
      <c r="U1278" s="21">
        <v>2078</v>
      </c>
      <c r="V1278" s="21">
        <v>24930</v>
      </c>
      <c r="W1278" s="34">
        <v>36655</v>
      </c>
      <c r="X1278" s="34">
        <v>47209</v>
      </c>
      <c r="Y1278" s="114" t="s">
        <v>13736</v>
      </c>
      <c r="Z1278" s="70" t="s">
        <v>4927</v>
      </c>
      <c r="AA1278" s="20" t="s">
        <v>4926</v>
      </c>
      <c r="AB1278" s="109"/>
      <c r="AC1278" s="19"/>
      <c r="AD1278" s="22"/>
      <c r="AE1278" s="19"/>
    </row>
    <row r="1279" spans="2:31" x14ac:dyDescent="0.2">
      <c r="B1279" s="14" t="s">
        <v>15328</v>
      </c>
      <c r="C1279" s="33" t="s">
        <v>15327</v>
      </c>
      <c r="D1279" s="16" t="s">
        <v>15326</v>
      </c>
      <c r="E1279" s="103" t="s">
        <v>26</v>
      </c>
      <c r="F1279" s="18" t="s">
        <v>26</v>
      </c>
      <c r="G1279" s="111" t="s">
        <v>590</v>
      </c>
      <c r="H1279" s="102" t="s">
        <v>4412</v>
      </c>
      <c r="I1279" s="21">
        <v>130962</v>
      </c>
      <c r="J1279" s="71">
        <v>111.2</v>
      </c>
      <c r="K1279" s="21">
        <v>162942</v>
      </c>
      <c r="L1279" s="21">
        <v>146530</v>
      </c>
      <c r="M1279" s="21">
        <v>131125</v>
      </c>
      <c r="N1279" s="21"/>
      <c r="O1279" s="21">
        <v>9028</v>
      </c>
      <c r="P1279" s="21"/>
      <c r="Q1279" s="21"/>
      <c r="R1279" s="22">
        <v>6</v>
      </c>
      <c r="S1279" s="22">
        <v>10.289</v>
      </c>
      <c r="T1279" s="20" t="s">
        <v>5189</v>
      </c>
      <c r="U1279" s="21">
        <v>733</v>
      </c>
      <c r="V1279" s="21">
        <v>8792</v>
      </c>
      <c r="W1279" s="34">
        <v>36676</v>
      </c>
      <c r="X1279" s="34">
        <v>47239</v>
      </c>
      <c r="Y1279" s="114" t="s">
        <v>13736</v>
      </c>
      <c r="Z1279" s="70" t="s">
        <v>4927</v>
      </c>
      <c r="AA1279" s="20" t="s">
        <v>4926</v>
      </c>
      <c r="AB1279" s="109"/>
      <c r="AC1279" s="19"/>
      <c r="AD1279" s="22"/>
      <c r="AE1279" s="19"/>
    </row>
    <row r="1280" spans="2:31" x14ac:dyDescent="0.2">
      <c r="B1280" s="14" t="s">
        <v>15325</v>
      </c>
      <c r="C1280" s="33" t="s">
        <v>15324</v>
      </c>
      <c r="D1280" s="16" t="s">
        <v>15323</v>
      </c>
      <c r="E1280" s="103" t="s">
        <v>26</v>
      </c>
      <c r="F1280" s="18" t="s">
        <v>26</v>
      </c>
      <c r="G1280" s="111" t="s">
        <v>590</v>
      </c>
      <c r="H1280" s="102" t="s">
        <v>4412</v>
      </c>
      <c r="I1280" s="21">
        <v>85451</v>
      </c>
      <c r="J1280" s="71">
        <v>111.2</v>
      </c>
      <c r="K1280" s="21">
        <v>106318</v>
      </c>
      <c r="L1280" s="21">
        <v>95610</v>
      </c>
      <c r="M1280" s="21">
        <v>85349</v>
      </c>
      <c r="N1280" s="21"/>
      <c r="O1280" s="21">
        <v>10383</v>
      </c>
      <c r="P1280" s="21"/>
      <c r="Q1280" s="21"/>
      <c r="R1280" s="22">
        <v>6</v>
      </c>
      <c r="S1280" s="22">
        <v>10.391</v>
      </c>
      <c r="T1280" s="20" t="s">
        <v>5189</v>
      </c>
      <c r="U1280" s="21">
        <v>478</v>
      </c>
      <c r="V1280" s="21">
        <v>5737</v>
      </c>
      <c r="W1280" s="34">
        <v>36676</v>
      </c>
      <c r="X1280" s="34">
        <v>47239</v>
      </c>
      <c r="Y1280" s="114" t="s">
        <v>13736</v>
      </c>
      <c r="Z1280" s="70" t="s">
        <v>4927</v>
      </c>
      <c r="AA1280" s="20" t="s">
        <v>4926</v>
      </c>
      <c r="AB1280" s="109"/>
      <c r="AC1280" s="19"/>
      <c r="AD1280" s="22"/>
      <c r="AE1280" s="19"/>
    </row>
    <row r="1281" spans="2:31" x14ac:dyDescent="0.2">
      <c r="B1281" s="14" t="s">
        <v>15322</v>
      </c>
      <c r="C1281" s="33" t="s">
        <v>15321</v>
      </c>
      <c r="D1281" s="16" t="s">
        <v>15320</v>
      </c>
      <c r="E1281" s="103" t="s">
        <v>26</v>
      </c>
      <c r="F1281" s="18" t="s">
        <v>26</v>
      </c>
      <c r="G1281" s="111" t="s">
        <v>590</v>
      </c>
      <c r="H1281" s="102" t="s">
        <v>4412</v>
      </c>
      <c r="I1281" s="21">
        <v>50142</v>
      </c>
      <c r="J1281" s="71">
        <v>112.715</v>
      </c>
      <c r="K1281" s="21">
        <v>59176</v>
      </c>
      <c r="L1281" s="21">
        <v>52501</v>
      </c>
      <c r="M1281" s="21">
        <v>49839</v>
      </c>
      <c r="N1281" s="21"/>
      <c r="O1281" s="21">
        <v>-429</v>
      </c>
      <c r="P1281" s="21"/>
      <c r="Q1281" s="21"/>
      <c r="R1281" s="22">
        <v>6.5</v>
      </c>
      <c r="S1281" s="22">
        <v>8.4359999999999999</v>
      </c>
      <c r="T1281" s="20" t="s">
        <v>5189</v>
      </c>
      <c r="U1281" s="21">
        <v>284</v>
      </c>
      <c r="V1281" s="21">
        <v>3413</v>
      </c>
      <c r="W1281" s="34">
        <v>36784</v>
      </c>
      <c r="X1281" s="34">
        <v>47239</v>
      </c>
      <c r="Y1281" s="114" t="s">
        <v>13736</v>
      </c>
      <c r="Z1281" s="70" t="s">
        <v>4927</v>
      </c>
      <c r="AA1281" s="20" t="s">
        <v>4926</v>
      </c>
      <c r="AB1281" s="109"/>
      <c r="AC1281" s="19"/>
      <c r="AD1281" s="22"/>
      <c r="AE1281" s="19"/>
    </row>
    <row r="1282" spans="2:31" x14ac:dyDescent="0.2">
      <c r="B1282" s="14" t="s">
        <v>15319</v>
      </c>
      <c r="C1282" s="33" t="s">
        <v>15318</v>
      </c>
      <c r="D1282" s="16" t="s">
        <v>15317</v>
      </c>
      <c r="E1282" s="103" t="s">
        <v>26</v>
      </c>
      <c r="F1282" s="18" t="s">
        <v>26</v>
      </c>
      <c r="G1282" s="111" t="s">
        <v>590</v>
      </c>
      <c r="H1282" s="102" t="s">
        <v>4412</v>
      </c>
      <c r="I1282" s="21">
        <v>215459</v>
      </c>
      <c r="J1282" s="71">
        <v>111.2</v>
      </c>
      <c r="K1282" s="21">
        <v>268073</v>
      </c>
      <c r="L1282" s="21">
        <v>241073</v>
      </c>
      <c r="M1282" s="21">
        <v>215164</v>
      </c>
      <c r="N1282" s="21"/>
      <c r="O1282" s="21">
        <v>11536</v>
      </c>
      <c r="P1282" s="21"/>
      <c r="Q1282" s="21"/>
      <c r="R1282" s="22">
        <v>6</v>
      </c>
      <c r="S1282" s="22">
        <v>10.404</v>
      </c>
      <c r="T1282" s="20" t="s">
        <v>5189</v>
      </c>
      <c r="U1282" s="21">
        <v>1205</v>
      </c>
      <c r="V1282" s="21">
        <v>14465</v>
      </c>
      <c r="W1282" s="34">
        <v>36676</v>
      </c>
      <c r="X1282" s="34">
        <v>47239</v>
      </c>
      <c r="Y1282" s="114" t="s">
        <v>13736</v>
      </c>
      <c r="Z1282" s="70" t="s">
        <v>4927</v>
      </c>
      <c r="AA1282" s="20" t="s">
        <v>4926</v>
      </c>
      <c r="AB1282" s="109"/>
      <c r="AC1282" s="19"/>
      <c r="AD1282" s="22"/>
      <c r="AE1282" s="19"/>
    </row>
    <row r="1283" spans="2:31" x14ac:dyDescent="0.2">
      <c r="B1283" s="14" t="s">
        <v>15316</v>
      </c>
      <c r="C1283" s="33" t="s">
        <v>15315</v>
      </c>
      <c r="D1283" s="16" t="s">
        <v>15314</v>
      </c>
      <c r="E1283" s="103" t="s">
        <v>26</v>
      </c>
      <c r="F1283" s="18" t="s">
        <v>26</v>
      </c>
      <c r="G1283" s="111" t="s">
        <v>590</v>
      </c>
      <c r="H1283" s="102" t="s">
        <v>4412</v>
      </c>
      <c r="I1283" s="21">
        <v>198551</v>
      </c>
      <c r="J1283" s="71">
        <v>117.54300000000001</v>
      </c>
      <c r="K1283" s="21">
        <v>251965</v>
      </c>
      <c r="L1283" s="21">
        <v>214360</v>
      </c>
      <c r="M1283" s="21">
        <v>200304</v>
      </c>
      <c r="N1283" s="21"/>
      <c r="O1283" s="21">
        <v>4391</v>
      </c>
      <c r="P1283" s="21"/>
      <c r="Q1283" s="21"/>
      <c r="R1283" s="22">
        <v>6.5</v>
      </c>
      <c r="S1283" s="22">
        <v>9.0510000000000002</v>
      </c>
      <c r="T1283" s="20" t="s">
        <v>5189</v>
      </c>
      <c r="U1283" s="21">
        <v>1161</v>
      </c>
      <c r="V1283" s="21">
        <v>13933</v>
      </c>
      <c r="W1283" s="34">
        <v>36563</v>
      </c>
      <c r="X1283" s="34">
        <v>47239</v>
      </c>
      <c r="Y1283" s="114" t="s">
        <v>13736</v>
      </c>
      <c r="Z1283" s="70" t="s">
        <v>4927</v>
      </c>
      <c r="AA1283" s="20" t="s">
        <v>4926</v>
      </c>
      <c r="AB1283" s="109"/>
      <c r="AC1283" s="19"/>
      <c r="AD1283" s="22"/>
      <c r="AE1283" s="19"/>
    </row>
    <row r="1284" spans="2:31" x14ac:dyDescent="0.2">
      <c r="B1284" s="14" t="s">
        <v>15313</v>
      </c>
      <c r="C1284" s="33" t="s">
        <v>15312</v>
      </c>
      <c r="D1284" s="16" t="s">
        <v>15311</v>
      </c>
      <c r="E1284" s="103" t="s">
        <v>26</v>
      </c>
      <c r="F1284" s="18" t="s">
        <v>26</v>
      </c>
      <c r="G1284" s="111" t="s">
        <v>590</v>
      </c>
      <c r="H1284" s="102" t="s">
        <v>4412</v>
      </c>
      <c r="I1284" s="21">
        <v>186541</v>
      </c>
      <c r="J1284" s="71">
        <v>111.2</v>
      </c>
      <c r="K1284" s="21">
        <v>232093</v>
      </c>
      <c r="L1284" s="21">
        <v>208717</v>
      </c>
      <c r="M1284" s="21">
        <v>189676</v>
      </c>
      <c r="N1284" s="21"/>
      <c r="O1284" s="21">
        <v>30419</v>
      </c>
      <c r="P1284" s="21"/>
      <c r="Q1284" s="21"/>
      <c r="R1284" s="22">
        <v>6</v>
      </c>
      <c r="S1284" s="22">
        <v>9.67</v>
      </c>
      <c r="T1284" s="20" t="s">
        <v>5189</v>
      </c>
      <c r="U1284" s="21">
        <v>1044</v>
      </c>
      <c r="V1284" s="21">
        <v>12523</v>
      </c>
      <c r="W1284" s="34">
        <v>36676</v>
      </c>
      <c r="X1284" s="34">
        <v>47239</v>
      </c>
      <c r="Y1284" s="114" t="s">
        <v>13736</v>
      </c>
      <c r="Z1284" s="70" t="s">
        <v>4927</v>
      </c>
      <c r="AA1284" s="20" t="s">
        <v>4926</v>
      </c>
      <c r="AB1284" s="109"/>
      <c r="AC1284" s="19"/>
      <c r="AD1284" s="22"/>
      <c r="AE1284" s="19"/>
    </row>
    <row r="1285" spans="2:31" x14ac:dyDescent="0.2">
      <c r="B1285" s="14" t="s">
        <v>15310</v>
      </c>
      <c r="C1285" s="33" t="s">
        <v>15309</v>
      </c>
      <c r="D1285" s="16" t="s">
        <v>15308</v>
      </c>
      <c r="E1285" s="103" t="s">
        <v>26</v>
      </c>
      <c r="F1285" s="18" t="s">
        <v>26</v>
      </c>
      <c r="G1285" s="111" t="s">
        <v>590</v>
      </c>
      <c r="H1285" s="102" t="s">
        <v>4412</v>
      </c>
      <c r="I1285" s="21">
        <v>23458</v>
      </c>
      <c r="J1285" s="71">
        <v>117.08199999999999</v>
      </c>
      <c r="K1285" s="21">
        <v>28804</v>
      </c>
      <c r="L1285" s="21">
        <v>24601</v>
      </c>
      <c r="M1285" s="21">
        <v>23079</v>
      </c>
      <c r="N1285" s="21"/>
      <c r="O1285" s="21">
        <v>1190</v>
      </c>
      <c r="P1285" s="21"/>
      <c r="Q1285" s="21"/>
      <c r="R1285" s="22">
        <v>6.5</v>
      </c>
      <c r="S1285" s="22">
        <v>8.8889999999999993</v>
      </c>
      <c r="T1285" s="20" t="s">
        <v>5189</v>
      </c>
      <c r="U1285" s="21">
        <v>133</v>
      </c>
      <c r="V1285" s="21">
        <v>1599</v>
      </c>
      <c r="W1285" s="34">
        <v>36754</v>
      </c>
      <c r="X1285" s="34">
        <v>47239</v>
      </c>
      <c r="Y1285" s="114" t="s">
        <v>13736</v>
      </c>
      <c r="Z1285" s="70" t="s">
        <v>4927</v>
      </c>
      <c r="AA1285" s="20" t="s">
        <v>4926</v>
      </c>
      <c r="AB1285" s="109"/>
      <c r="AC1285" s="19"/>
      <c r="AD1285" s="22"/>
      <c r="AE1285" s="19"/>
    </row>
    <row r="1286" spans="2:31" x14ac:dyDescent="0.2">
      <c r="B1286" s="14" t="s">
        <v>15307</v>
      </c>
      <c r="C1286" s="33" t="s">
        <v>15306</v>
      </c>
      <c r="D1286" s="16" t="s">
        <v>15305</v>
      </c>
      <c r="E1286" s="103" t="s">
        <v>26</v>
      </c>
      <c r="F1286" s="18" t="s">
        <v>26</v>
      </c>
      <c r="G1286" s="111" t="s">
        <v>590</v>
      </c>
      <c r="H1286" s="102" t="s">
        <v>4412</v>
      </c>
      <c r="I1286" s="21">
        <v>97840</v>
      </c>
      <c r="J1286" s="71">
        <v>117.08199999999999</v>
      </c>
      <c r="K1286" s="21">
        <v>123674</v>
      </c>
      <c r="L1286" s="21">
        <v>105630</v>
      </c>
      <c r="M1286" s="21">
        <v>97400</v>
      </c>
      <c r="N1286" s="21"/>
      <c r="O1286" s="21">
        <v>-1918</v>
      </c>
      <c r="P1286" s="21"/>
      <c r="Q1286" s="21"/>
      <c r="R1286" s="22">
        <v>6.5</v>
      </c>
      <c r="S1286" s="22">
        <v>9.5660000000000007</v>
      </c>
      <c r="T1286" s="20" t="s">
        <v>5189</v>
      </c>
      <c r="U1286" s="21">
        <v>572</v>
      </c>
      <c r="V1286" s="21">
        <v>6866</v>
      </c>
      <c r="W1286" s="34">
        <v>36563</v>
      </c>
      <c r="X1286" s="34">
        <v>47270</v>
      </c>
      <c r="Y1286" s="114" t="s">
        <v>13736</v>
      </c>
      <c r="Z1286" s="70" t="s">
        <v>4927</v>
      </c>
      <c r="AA1286" s="20" t="s">
        <v>4926</v>
      </c>
      <c r="AB1286" s="109"/>
      <c r="AC1286" s="19"/>
      <c r="AD1286" s="22"/>
      <c r="AE1286" s="19"/>
    </row>
    <row r="1287" spans="2:31" x14ac:dyDescent="0.2">
      <c r="B1287" s="14" t="s">
        <v>15304</v>
      </c>
      <c r="C1287" s="33" t="s">
        <v>15303</v>
      </c>
      <c r="D1287" s="16" t="s">
        <v>15302</v>
      </c>
      <c r="E1287" s="103" t="s">
        <v>26</v>
      </c>
      <c r="F1287" s="18" t="s">
        <v>26</v>
      </c>
      <c r="G1287" s="111" t="s">
        <v>590</v>
      </c>
      <c r="H1287" s="102" t="s">
        <v>4412</v>
      </c>
      <c r="I1287" s="21">
        <v>72254</v>
      </c>
      <c r="J1287" s="71">
        <v>117.08199999999999</v>
      </c>
      <c r="K1287" s="21">
        <v>91332</v>
      </c>
      <c r="L1287" s="21">
        <v>78007</v>
      </c>
      <c r="M1287" s="21">
        <v>72783</v>
      </c>
      <c r="N1287" s="21"/>
      <c r="O1287" s="21">
        <v>-1143</v>
      </c>
      <c r="P1287" s="21"/>
      <c r="Q1287" s="21"/>
      <c r="R1287" s="22">
        <v>6.5</v>
      </c>
      <c r="S1287" s="22">
        <v>9.1029999999999998</v>
      </c>
      <c r="T1287" s="20" t="s">
        <v>5189</v>
      </c>
      <c r="U1287" s="21">
        <v>423</v>
      </c>
      <c r="V1287" s="21">
        <v>5070</v>
      </c>
      <c r="W1287" s="34">
        <v>36563</v>
      </c>
      <c r="X1287" s="34">
        <v>47270</v>
      </c>
      <c r="Y1287" s="114" t="s">
        <v>13736</v>
      </c>
      <c r="Z1287" s="70" t="s">
        <v>4927</v>
      </c>
      <c r="AA1287" s="20" t="s">
        <v>4926</v>
      </c>
      <c r="AB1287" s="109"/>
      <c r="AC1287" s="19"/>
      <c r="AD1287" s="22"/>
      <c r="AE1287" s="19"/>
    </row>
    <row r="1288" spans="2:31" x14ac:dyDescent="0.2">
      <c r="B1288" s="14" t="s">
        <v>15301</v>
      </c>
      <c r="C1288" s="33" t="s">
        <v>15300</v>
      </c>
      <c r="D1288" s="16" t="s">
        <v>15299</v>
      </c>
      <c r="E1288" s="103" t="s">
        <v>26</v>
      </c>
      <c r="F1288" s="18" t="s">
        <v>26</v>
      </c>
      <c r="G1288" s="111" t="s">
        <v>590</v>
      </c>
      <c r="H1288" s="102" t="s">
        <v>4412</v>
      </c>
      <c r="I1288" s="21">
        <v>194466</v>
      </c>
      <c r="J1288" s="71">
        <v>111.2</v>
      </c>
      <c r="K1288" s="21">
        <v>241954</v>
      </c>
      <c r="L1288" s="21">
        <v>217584</v>
      </c>
      <c r="M1288" s="21">
        <v>197207</v>
      </c>
      <c r="N1288" s="21"/>
      <c r="O1288" s="21">
        <v>-7400</v>
      </c>
      <c r="P1288" s="21"/>
      <c r="Q1288" s="21"/>
      <c r="R1288" s="22">
        <v>6</v>
      </c>
      <c r="S1288" s="22">
        <v>9.7769999999999992</v>
      </c>
      <c r="T1288" s="20" t="s">
        <v>5189</v>
      </c>
      <c r="U1288" s="21">
        <v>1088</v>
      </c>
      <c r="V1288" s="21">
        <v>13055</v>
      </c>
      <c r="W1288" s="34">
        <v>36676</v>
      </c>
      <c r="X1288" s="34">
        <v>47239</v>
      </c>
      <c r="Y1288" s="114" t="s">
        <v>13736</v>
      </c>
      <c r="Z1288" s="70" t="s">
        <v>4927</v>
      </c>
      <c r="AA1288" s="20" t="s">
        <v>4926</v>
      </c>
      <c r="AB1288" s="109"/>
      <c r="AC1288" s="19"/>
      <c r="AD1288" s="22"/>
      <c r="AE1288" s="19"/>
    </row>
    <row r="1289" spans="2:31" x14ac:dyDescent="0.2">
      <c r="B1289" s="14" t="s">
        <v>15298</v>
      </c>
      <c r="C1289" s="33" t="s">
        <v>15297</v>
      </c>
      <c r="D1289" s="16" t="s">
        <v>15296</v>
      </c>
      <c r="E1289" s="103" t="s">
        <v>26</v>
      </c>
      <c r="F1289" s="18" t="s">
        <v>26</v>
      </c>
      <c r="G1289" s="111" t="s">
        <v>590</v>
      </c>
      <c r="H1289" s="102" t="s">
        <v>4412</v>
      </c>
      <c r="I1289" s="21">
        <v>39660</v>
      </c>
      <c r="J1289" s="71">
        <v>117.54300000000001</v>
      </c>
      <c r="K1289" s="21">
        <v>50329</v>
      </c>
      <c r="L1289" s="21">
        <v>42818</v>
      </c>
      <c r="M1289" s="21">
        <v>39800</v>
      </c>
      <c r="N1289" s="21"/>
      <c r="O1289" s="21">
        <v>-1020</v>
      </c>
      <c r="P1289" s="21"/>
      <c r="Q1289" s="21"/>
      <c r="R1289" s="22">
        <v>6.5</v>
      </c>
      <c r="S1289" s="22">
        <v>9.2479999999999993</v>
      </c>
      <c r="T1289" s="20" t="s">
        <v>5189</v>
      </c>
      <c r="U1289" s="21">
        <v>232</v>
      </c>
      <c r="V1289" s="21">
        <v>2783</v>
      </c>
      <c r="W1289" s="34">
        <v>36563</v>
      </c>
      <c r="X1289" s="34">
        <v>47300</v>
      </c>
      <c r="Y1289" s="114" t="s">
        <v>13736</v>
      </c>
      <c r="Z1289" s="70" t="s">
        <v>4927</v>
      </c>
      <c r="AA1289" s="20" t="s">
        <v>4926</v>
      </c>
      <c r="AB1289" s="109"/>
      <c r="AC1289" s="19"/>
      <c r="AD1289" s="22"/>
      <c r="AE1289" s="19"/>
    </row>
    <row r="1290" spans="2:31" x14ac:dyDescent="0.2">
      <c r="B1290" s="14" t="s">
        <v>15295</v>
      </c>
      <c r="C1290" s="33" t="s">
        <v>15294</v>
      </c>
      <c r="D1290" s="16" t="s">
        <v>15293</v>
      </c>
      <c r="E1290" s="103" t="s">
        <v>26</v>
      </c>
      <c r="F1290" s="18" t="s">
        <v>26</v>
      </c>
      <c r="G1290" s="111" t="s">
        <v>590</v>
      </c>
      <c r="H1290" s="102" t="s">
        <v>4412</v>
      </c>
      <c r="I1290" s="21">
        <v>296013</v>
      </c>
      <c r="J1290" s="71">
        <v>113.934</v>
      </c>
      <c r="K1290" s="21">
        <v>364114</v>
      </c>
      <c r="L1290" s="21">
        <v>319582</v>
      </c>
      <c r="M1290" s="21">
        <v>304647</v>
      </c>
      <c r="N1290" s="21"/>
      <c r="O1290" s="21">
        <v>-8696</v>
      </c>
      <c r="P1290" s="21"/>
      <c r="Q1290" s="21"/>
      <c r="R1290" s="22">
        <v>6.5</v>
      </c>
      <c r="S1290" s="22">
        <v>8.2759999999999998</v>
      </c>
      <c r="T1290" s="20" t="s">
        <v>5189</v>
      </c>
      <c r="U1290" s="21">
        <v>1731</v>
      </c>
      <c r="V1290" s="21">
        <v>20773</v>
      </c>
      <c r="W1290" s="34">
        <v>36563</v>
      </c>
      <c r="X1290" s="34">
        <v>47270</v>
      </c>
      <c r="Y1290" s="114" t="s">
        <v>13736</v>
      </c>
      <c r="Z1290" s="70" t="s">
        <v>4927</v>
      </c>
      <c r="AA1290" s="20" t="s">
        <v>4926</v>
      </c>
      <c r="AB1290" s="109"/>
      <c r="AC1290" s="19"/>
      <c r="AD1290" s="22"/>
      <c r="AE1290" s="19"/>
    </row>
    <row r="1291" spans="2:31" x14ac:dyDescent="0.2">
      <c r="B1291" s="14" t="s">
        <v>15292</v>
      </c>
      <c r="C1291" s="33" t="s">
        <v>15291</v>
      </c>
      <c r="D1291" s="16" t="s">
        <v>15290</v>
      </c>
      <c r="E1291" s="103" t="s">
        <v>26</v>
      </c>
      <c r="F1291" s="18" t="s">
        <v>26</v>
      </c>
      <c r="G1291" s="111" t="s">
        <v>590</v>
      </c>
      <c r="H1291" s="102" t="s">
        <v>4412</v>
      </c>
      <c r="I1291" s="21">
        <v>28305</v>
      </c>
      <c r="J1291" s="71">
        <v>117.08199999999999</v>
      </c>
      <c r="K1291" s="21">
        <v>35121</v>
      </c>
      <c r="L1291" s="21">
        <v>29997</v>
      </c>
      <c r="M1291" s="21">
        <v>28210</v>
      </c>
      <c r="N1291" s="21"/>
      <c r="O1291" s="21">
        <v>2043</v>
      </c>
      <c r="P1291" s="21"/>
      <c r="Q1291" s="21"/>
      <c r="R1291" s="22">
        <v>6.5</v>
      </c>
      <c r="S1291" s="22">
        <v>8.7899999999999991</v>
      </c>
      <c r="T1291" s="20" t="s">
        <v>5189</v>
      </c>
      <c r="U1291" s="21">
        <v>162</v>
      </c>
      <c r="V1291" s="21">
        <v>1950</v>
      </c>
      <c r="W1291" s="34">
        <v>36524</v>
      </c>
      <c r="X1291" s="34">
        <v>47300</v>
      </c>
      <c r="Y1291" s="114" t="s">
        <v>13736</v>
      </c>
      <c r="Z1291" s="70" t="s">
        <v>4927</v>
      </c>
      <c r="AA1291" s="20" t="s">
        <v>4926</v>
      </c>
      <c r="AB1291" s="109"/>
      <c r="AC1291" s="19"/>
      <c r="AD1291" s="22"/>
      <c r="AE1291" s="19"/>
    </row>
    <row r="1292" spans="2:31" x14ac:dyDescent="0.2">
      <c r="B1292" s="14" t="s">
        <v>15289</v>
      </c>
      <c r="C1292" s="33" t="s">
        <v>15288</v>
      </c>
      <c r="D1292" s="16" t="s">
        <v>15287</v>
      </c>
      <c r="E1292" s="103" t="s">
        <v>26</v>
      </c>
      <c r="F1292" s="18" t="s">
        <v>26</v>
      </c>
      <c r="G1292" s="111" t="s">
        <v>590</v>
      </c>
      <c r="H1292" s="102" t="s">
        <v>4412</v>
      </c>
      <c r="I1292" s="21">
        <v>9541</v>
      </c>
      <c r="J1292" s="71">
        <v>117.08199999999999</v>
      </c>
      <c r="K1292" s="21">
        <v>12060</v>
      </c>
      <c r="L1292" s="21">
        <v>10300</v>
      </c>
      <c r="M1292" s="21">
        <v>9621</v>
      </c>
      <c r="N1292" s="21"/>
      <c r="O1292" s="21">
        <v>1706</v>
      </c>
      <c r="P1292" s="21"/>
      <c r="Q1292" s="21"/>
      <c r="R1292" s="22">
        <v>6.5</v>
      </c>
      <c r="S1292" s="22">
        <v>9.0540000000000003</v>
      </c>
      <c r="T1292" s="20" t="s">
        <v>5189</v>
      </c>
      <c r="U1292" s="21">
        <v>56</v>
      </c>
      <c r="V1292" s="21">
        <v>669</v>
      </c>
      <c r="W1292" s="34">
        <v>36563</v>
      </c>
      <c r="X1292" s="34">
        <v>47331</v>
      </c>
      <c r="Y1292" s="114" t="s">
        <v>13736</v>
      </c>
      <c r="Z1292" s="70" t="s">
        <v>4927</v>
      </c>
      <c r="AA1292" s="20" t="s">
        <v>4926</v>
      </c>
      <c r="AB1292" s="109"/>
      <c r="AC1292" s="19"/>
      <c r="AD1292" s="22"/>
      <c r="AE1292" s="19"/>
    </row>
    <row r="1293" spans="2:31" x14ac:dyDescent="0.2">
      <c r="B1293" s="14" t="s">
        <v>15286</v>
      </c>
      <c r="C1293" s="33" t="s">
        <v>15285</v>
      </c>
      <c r="D1293" s="16" t="s">
        <v>15284</v>
      </c>
      <c r="E1293" s="103" t="s">
        <v>26</v>
      </c>
      <c r="F1293" s="18" t="s">
        <v>26</v>
      </c>
      <c r="G1293" s="111" t="s">
        <v>590</v>
      </c>
      <c r="H1293" s="102" t="s">
        <v>4412</v>
      </c>
      <c r="I1293" s="21">
        <v>316931</v>
      </c>
      <c r="J1293" s="71">
        <v>111.2</v>
      </c>
      <c r="K1293" s="21">
        <v>394324</v>
      </c>
      <c r="L1293" s="21">
        <v>354609</v>
      </c>
      <c r="M1293" s="21">
        <v>325782</v>
      </c>
      <c r="N1293" s="21"/>
      <c r="O1293" s="21">
        <v>10451</v>
      </c>
      <c r="P1293" s="21"/>
      <c r="Q1293" s="21"/>
      <c r="R1293" s="22">
        <v>6</v>
      </c>
      <c r="S1293" s="22">
        <v>9.2200000000000006</v>
      </c>
      <c r="T1293" s="20" t="s">
        <v>5189</v>
      </c>
      <c r="U1293" s="21">
        <v>1773</v>
      </c>
      <c r="V1293" s="21">
        <v>21277</v>
      </c>
      <c r="W1293" s="34">
        <v>36676</v>
      </c>
      <c r="X1293" s="34">
        <v>47300</v>
      </c>
      <c r="Y1293" s="114" t="s">
        <v>13736</v>
      </c>
      <c r="Z1293" s="70" t="s">
        <v>4927</v>
      </c>
      <c r="AA1293" s="20" t="s">
        <v>4926</v>
      </c>
      <c r="AB1293" s="109"/>
      <c r="AC1293" s="19"/>
      <c r="AD1293" s="22"/>
      <c r="AE1293" s="19"/>
    </row>
    <row r="1294" spans="2:31" x14ac:dyDescent="0.2">
      <c r="B1294" s="14" t="s">
        <v>15283</v>
      </c>
      <c r="C1294" s="33" t="s">
        <v>15282</v>
      </c>
      <c r="D1294" s="16" t="s">
        <v>15281</v>
      </c>
      <c r="E1294" s="103" t="s">
        <v>26</v>
      </c>
      <c r="F1294" s="18" t="s">
        <v>26</v>
      </c>
      <c r="G1294" s="111" t="s">
        <v>590</v>
      </c>
      <c r="H1294" s="102" t="s">
        <v>4412</v>
      </c>
      <c r="I1294" s="21">
        <v>174696</v>
      </c>
      <c r="J1294" s="71">
        <v>109.623</v>
      </c>
      <c r="K1294" s="21">
        <v>214275</v>
      </c>
      <c r="L1294" s="21">
        <v>195465</v>
      </c>
      <c r="M1294" s="21">
        <v>176579</v>
      </c>
      <c r="N1294" s="21"/>
      <c r="O1294" s="21">
        <v>-4208</v>
      </c>
      <c r="P1294" s="21"/>
      <c r="Q1294" s="21"/>
      <c r="R1294" s="22">
        <v>6</v>
      </c>
      <c r="S1294" s="22">
        <v>9.8979999999999997</v>
      </c>
      <c r="T1294" s="20" t="s">
        <v>5189</v>
      </c>
      <c r="U1294" s="21">
        <v>977</v>
      </c>
      <c r="V1294" s="21">
        <v>11728</v>
      </c>
      <c r="W1294" s="34">
        <v>36676</v>
      </c>
      <c r="X1294" s="34">
        <v>47300</v>
      </c>
      <c r="Y1294" s="114" t="s">
        <v>13736</v>
      </c>
      <c r="Z1294" s="70" t="s">
        <v>4927</v>
      </c>
      <c r="AA1294" s="20" t="s">
        <v>4926</v>
      </c>
      <c r="AB1294" s="109"/>
      <c r="AC1294" s="19"/>
      <c r="AD1294" s="22"/>
      <c r="AE1294" s="19"/>
    </row>
    <row r="1295" spans="2:31" x14ac:dyDescent="0.2">
      <c r="B1295" s="14" t="s">
        <v>15280</v>
      </c>
      <c r="C1295" s="33" t="s">
        <v>15279</v>
      </c>
      <c r="D1295" s="16" t="s">
        <v>15278</v>
      </c>
      <c r="E1295" s="103" t="s">
        <v>26</v>
      </c>
      <c r="F1295" s="18" t="s">
        <v>26</v>
      </c>
      <c r="G1295" s="111" t="s">
        <v>590</v>
      </c>
      <c r="H1295" s="102" t="s">
        <v>4412</v>
      </c>
      <c r="I1295" s="21">
        <v>172937</v>
      </c>
      <c r="J1295" s="71">
        <v>111.2</v>
      </c>
      <c r="K1295" s="21">
        <v>216759</v>
      </c>
      <c r="L1295" s="21">
        <v>194928</v>
      </c>
      <c r="M1295" s="21">
        <v>173654</v>
      </c>
      <c r="N1295" s="21"/>
      <c r="O1295" s="21">
        <v>17984</v>
      </c>
      <c r="P1295" s="21"/>
      <c r="Q1295" s="21"/>
      <c r="R1295" s="22">
        <v>6</v>
      </c>
      <c r="S1295" s="22">
        <v>10.468</v>
      </c>
      <c r="T1295" s="20" t="s">
        <v>5189</v>
      </c>
      <c r="U1295" s="21">
        <v>975</v>
      </c>
      <c r="V1295" s="21">
        <v>11696</v>
      </c>
      <c r="W1295" s="34">
        <v>36655</v>
      </c>
      <c r="X1295" s="34">
        <v>47300</v>
      </c>
      <c r="Y1295" s="114" t="s">
        <v>13736</v>
      </c>
      <c r="Z1295" s="70" t="s">
        <v>4927</v>
      </c>
      <c r="AA1295" s="20" t="s">
        <v>4926</v>
      </c>
      <c r="AB1295" s="109"/>
      <c r="AC1295" s="19"/>
      <c r="AD1295" s="22"/>
      <c r="AE1295" s="19"/>
    </row>
    <row r="1296" spans="2:31" x14ac:dyDescent="0.2">
      <c r="B1296" s="14" t="s">
        <v>15277</v>
      </c>
      <c r="C1296" s="33" t="s">
        <v>15276</v>
      </c>
      <c r="D1296" s="16" t="s">
        <v>15275</v>
      </c>
      <c r="E1296" s="103" t="s">
        <v>26</v>
      </c>
      <c r="F1296" s="18" t="s">
        <v>26</v>
      </c>
      <c r="G1296" s="111" t="s">
        <v>590</v>
      </c>
      <c r="H1296" s="102" t="s">
        <v>4412</v>
      </c>
      <c r="I1296" s="21">
        <v>57404</v>
      </c>
      <c r="J1296" s="71">
        <v>117.08199999999999</v>
      </c>
      <c r="K1296" s="21">
        <v>71227</v>
      </c>
      <c r="L1296" s="21">
        <v>60835</v>
      </c>
      <c r="M1296" s="21">
        <v>57353</v>
      </c>
      <c r="N1296" s="21"/>
      <c r="O1296" s="21">
        <v>1459</v>
      </c>
      <c r="P1296" s="21"/>
      <c r="Q1296" s="21"/>
      <c r="R1296" s="22">
        <v>6.5</v>
      </c>
      <c r="S1296" s="22">
        <v>8.6969999999999992</v>
      </c>
      <c r="T1296" s="20" t="s">
        <v>5189</v>
      </c>
      <c r="U1296" s="21">
        <v>330</v>
      </c>
      <c r="V1296" s="21">
        <v>3954</v>
      </c>
      <c r="W1296" s="34">
        <v>36524</v>
      </c>
      <c r="X1296" s="34">
        <v>47300</v>
      </c>
      <c r="Y1296" s="114" t="s">
        <v>13736</v>
      </c>
      <c r="Z1296" s="70" t="s">
        <v>4927</v>
      </c>
      <c r="AA1296" s="20" t="s">
        <v>4926</v>
      </c>
      <c r="AB1296" s="109"/>
      <c r="AC1296" s="19"/>
      <c r="AD1296" s="22"/>
      <c r="AE1296" s="19"/>
    </row>
    <row r="1297" spans="2:31" x14ac:dyDescent="0.2">
      <c r="B1297" s="14" t="s">
        <v>15274</v>
      </c>
      <c r="C1297" s="33" t="s">
        <v>15273</v>
      </c>
      <c r="D1297" s="16" t="s">
        <v>15272</v>
      </c>
      <c r="E1297" s="103" t="s">
        <v>26</v>
      </c>
      <c r="F1297" s="18" t="s">
        <v>26</v>
      </c>
      <c r="G1297" s="111" t="s">
        <v>590</v>
      </c>
      <c r="H1297" s="102" t="s">
        <v>4412</v>
      </c>
      <c r="I1297" s="21">
        <v>361927</v>
      </c>
      <c r="J1297" s="71">
        <v>111.2</v>
      </c>
      <c r="K1297" s="21">
        <v>450307</v>
      </c>
      <c r="L1297" s="21">
        <v>404953</v>
      </c>
      <c r="M1297" s="21">
        <v>366705</v>
      </c>
      <c r="N1297" s="21"/>
      <c r="O1297" s="21">
        <v>1974</v>
      </c>
      <c r="P1297" s="21"/>
      <c r="Q1297" s="21"/>
      <c r="R1297" s="22">
        <v>6</v>
      </c>
      <c r="S1297" s="22">
        <v>9.7970000000000006</v>
      </c>
      <c r="T1297" s="20" t="s">
        <v>5189</v>
      </c>
      <c r="U1297" s="21">
        <v>2025</v>
      </c>
      <c r="V1297" s="21">
        <v>24297</v>
      </c>
      <c r="W1297" s="34">
        <v>36676</v>
      </c>
      <c r="X1297" s="34">
        <v>47300</v>
      </c>
      <c r="Y1297" s="114" t="s">
        <v>13736</v>
      </c>
      <c r="Z1297" s="70" t="s">
        <v>4927</v>
      </c>
      <c r="AA1297" s="20" t="s">
        <v>4926</v>
      </c>
      <c r="AB1297" s="109"/>
      <c r="AC1297" s="19"/>
      <c r="AD1297" s="22"/>
      <c r="AE1297" s="19"/>
    </row>
    <row r="1298" spans="2:31" x14ac:dyDescent="0.2">
      <c r="B1298" s="14" t="s">
        <v>15271</v>
      </c>
      <c r="C1298" s="33" t="s">
        <v>15270</v>
      </c>
      <c r="D1298" s="16" t="s">
        <v>15269</v>
      </c>
      <c r="E1298" s="103" t="s">
        <v>26</v>
      </c>
      <c r="F1298" s="18" t="s">
        <v>26</v>
      </c>
      <c r="G1298" s="111" t="s">
        <v>590</v>
      </c>
      <c r="H1298" s="102" t="s">
        <v>4412</v>
      </c>
      <c r="I1298" s="21">
        <v>31247</v>
      </c>
      <c r="J1298" s="71">
        <v>119.10899999999999</v>
      </c>
      <c r="K1298" s="21">
        <v>38295</v>
      </c>
      <c r="L1298" s="21">
        <v>32151</v>
      </c>
      <c r="M1298" s="21">
        <v>31213</v>
      </c>
      <c r="N1298" s="21"/>
      <c r="O1298" s="21">
        <v>2196</v>
      </c>
      <c r="P1298" s="21"/>
      <c r="Q1298" s="21"/>
      <c r="R1298" s="22">
        <v>7</v>
      </c>
      <c r="S1298" s="22">
        <v>8.0739999999999998</v>
      </c>
      <c r="T1298" s="20" t="s">
        <v>5189</v>
      </c>
      <c r="U1298" s="21">
        <v>188</v>
      </c>
      <c r="V1298" s="21">
        <v>2251</v>
      </c>
      <c r="W1298" s="34">
        <v>36377</v>
      </c>
      <c r="X1298" s="34">
        <v>47331</v>
      </c>
      <c r="Y1298" s="114" t="s">
        <v>13736</v>
      </c>
      <c r="Z1298" s="70" t="s">
        <v>4927</v>
      </c>
      <c r="AA1298" s="20" t="s">
        <v>4926</v>
      </c>
      <c r="AB1298" s="109"/>
      <c r="AC1298" s="19"/>
      <c r="AD1298" s="22"/>
      <c r="AE1298" s="19"/>
    </row>
    <row r="1299" spans="2:31" x14ac:dyDescent="0.2">
      <c r="B1299" s="14" t="s">
        <v>15268</v>
      </c>
      <c r="C1299" s="33" t="s">
        <v>15267</v>
      </c>
      <c r="D1299" s="16" t="s">
        <v>15266</v>
      </c>
      <c r="E1299" s="103" t="s">
        <v>26</v>
      </c>
      <c r="F1299" s="18" t="s">
        <v>26</v>
      </c>
      <c r="G1299" s="111" t="s">
        <v>590</v>
      </c>
      <c r="H1299" s="102" t="s">
        <v>4412</v>
      </c>
      <c r="I1299" s="21">
        <v>28884</v>
      </c>
      <c r="J1299" s="71">
        <v>117.08199999999999</v>
      </c>
      <c r="K1299" s="21">
        <v>34703</v>
      </c>
      <c r="L1299" s="21">
        <v>29640</v>
      </c>
      <c r="M1299" s="21">
        <v>28949</v>
      </c>
      <c r="N1299" s="21"/>
      <c r="O1299" s="21">
        <v>-691</v>
      </c>
      <c r="P1299" s="21"/>
      <c r="Q1299" s="21"/>
      <c r="R1299" s="22">
        <v>6.5</v>
      </c>
      <c r="S1299" s="22">
        <v>7.3609999999999998</v>
      </c>
      <c r="T1299" s="20" t="s">
        <v>5189</v>
      </c>
      <c r="U1299" s="21">
        <v>161</v>
      </c>
      <c r="V1299" s="21">
        <v>1927</v>
      </c>
      <c r="W1299" s="34">
        <v>36861</v>
      </c>
      <c r="X1299" s="34">
        <v>47331</v>
      </c>
      <c r="Y1299" s="114" t="s">
        <v>13736</v>
      </c>
      <c r="Z1299" s="70" t="s">
        <v>4927</v>
      </c>
      <c r="AA1299" s="20" t="s">
        <v>4926</v>
      </c>
      <c r="AB1299" s="109"/>
      <c r="AC1299" s="19"/>
      <c r="AD1299" s="22"/>
      <c r="AE1299" s="19"/>
    </row>
    <row r="1300" spans="2:31" x14ac:dyDescent="0.2">
      <c r="B1300" s="14" t="s">
        <v>15265</v>
      </c>
      <c r="C1300" s="33" t="s">
        <v>15264</v>
      </c>
      <c r="D1300" s="16" t="s">
        <v>15263</v>
      </c>
      <c r="E1300" s="103" t="s">
        <v>5057</v>
      </c>
      <c r="F1300" s="18" t="s">
        <v>26</v>
      </c>
      <c r="G1300" s="111" t="s">
        <v>590</v>
      </c>
      <c r="H1300" s="102" t="s">
        <v>4412</v>
      </c>
      <c r="I1300" s="21">
        <v>28555991</v>
      </c>
      <c r="J1300" s="71">
        <v>112.247</v>
      </c>
      <c r="K1300" s="21">
        <v>30862072</v>
      </c>
      <c r="L1300" s="21">
        <v>27494861</v>
      </c>
      <c r="M1300" s="21">
        <v>28222802</v>
      </c>
      <c r="N1300" s="21"/>
      <c r="O1300" s="21">
        <v>-191377</v>
      </c>
      <c r="P1300" s="21"/>
      <c r="Q1300" s="21"/>
      <c r="R1300" s="22">
        <v>4.5</v>
      </c>
      <c r="S1300" s="22">
        <v>3.5710000000000002</v>
      </c>
      <c r="T1300" s="20" t="s">
        <v>5189</v>
      </c>
      <c r="U1300" s="21">
        <v>103106</v>
      </c>
      <c r="V1300" s="21">
        <v>1238366</v>
      </c>
      <c r="W1300" s="34">
        <v>40352</v>
      </c>
      <c r="X1300" s="34">
        <v>51288</v>
      </c>
      <c r="Y1300" s="114" t="s">
        <v>13736</v>
      </c>
      <c r="Z1300" s="70" t="s">
        <v>4927</v>
      </c>
      <c r="AA1300" s="20" t="s">
        <v>4926</v>
      </c>
      <c r="AB1300" s="109"/>
      <c r="AC1300" s="19"/>
      <c r="AD1300" s="22"/>
      <c r="AE1300" s="19"/>
    </row>
    <row r="1301" spans="2:31" x14ac:dyDescent="0.2">
      <c r="B1301" s="14" t="s">
        <v>15262</v>
      </c>
      <c r="C1301" s="33" t="s">
        <v>15261</v>
      </c>
      <c r="D1301" s="16" t="s">
        <v>15260</v>
      </c>
      <c r="E1301" s="103" t="s">
        <v>5057</v>
      </c>
      <c r="F1301" s="18" t="s">
        <v>26</v>
      </c>
      <c r="G1301" s="111" t="s">
        <v>590</v>
      </c>
      <c r="H1301" s="102" t="s">
        <v>4412</v>
      </c>
      <c r="I1301" s="21">
        <v>35681946</v>
      </c>
      <c r="J1301" s="71">
        <v>111.809</v>
      </c>
      <c r="K1301" s="21">
        <v>38581512</v>
      </c>
      <c r="L1301" s="21">
        <v>34506566</v>
      </c>
      <c r="M1301" s="21">
        <v>35310299</v>
      </c>
      <c r="N1301" s="21"/>
      <c r="O1301" s="21">
        <v>-178207</v>
      </c>
      <c r="P1301" s="21"/>
      <c r="Q1301" s="21"/>
      <c r="R1301" s="22">
        <v>4.5</v>
      </c>
      <c r="S1301" s="22">
        <v>3.6779999999999999</v>
      </c>
      <c r="T1301" s="20" t="s">
        <v>5189</v>
      </c>
      <c r="U1301" s="21">
        <v>129400</v>
      </c>
      <c r="V1301" s="21">
        <v>1553553</v>
      </c>
      <c r="W1301" s="34">
        <v>40347</v>
      </c>
      <c r="X1301" s="34">
        <v>51288</v>
      </c>
      <c r="Y1301" s="114" t="s">
        <v>13736</v>
      </c>
      <c r="Z1301" s="70" t="s">
        <v>4927</v>
      </c>
      <c r="AA1301" s="20" t="s">
        <v>4926</v>
      </c>
      <c r="AB1301" s="109"/>
      <c r="AC1301" s="19"/>
      <c r="AD1301" s="22"/>
      <c r="AE1301" s="19"/>
    </row>
    <row r="1302" spans="2:31" x14ac:dyDescent="0.2">
      <c r="B1302" s="14" t="s">
        <v>15259</v>
      </c>
      <c r="C1302" s="33" t="s">
        <v>15258</v>
      </c>
      <c r="D1302" s="16" t="s">
        <v>15257</v>
      </c>
      <c r="E1302" s="103" t="s">
        <v>26</v>
      </c>
      <c r="F1302" s="18" t="s">
        <v>26</v>
      </c>
      <c r="G1302" s="111" t="s">
        <v>590</v>
      </c>
      <c r="H1302" s="102" t="s">
        <v>4412</v>
      </c>
      <c r="I1302" s="21">
        <v>3618366</v>
      </c>
      <c r="J1302" s="71">
        <v>110.65300000000001</v>
      </c>
      <c r="K1302" s="21">
        <v>3851571</v>
      </c>
      <c r="L1302" s="21">
        <v>3480767</v>
      </c>
      <c r="M1302" s="21">
        <v>3590922</v>
      </c>
      <c r="N1302" s="21"/>
      <c r="O1302" s="21">
        <v>-14092</v>
      </c>
      <c r="P1302" s="21"/>
      <c r="Q1302" s="21"/>
      <c r="R1302" s="22">
        <v>4.5</v>
      </c>
      <c r="S1302" s="22">
        <v>3.3980000000000001</v>
      </c>
      <c r="T1302" s="20" t="s">
        <v>5189</v>
      </c>
      <c r="U1302" s="21">
        <v>13053</v>
      </c>
      <c r="V1302" s="21">
        <v>156634</v>
      </c>
      <c r="W1302" s="34">
        <v>40368</v>
      </c>
      <c r="X1302" s="34">
        <v>51257</v>
      </c>
      <c r="Y1302" s="114" t="s">
        <v>13736</v>
      </c>
      <c r="Z1302" s="70" t="s">
        <v>4927</v>
      </c>
      <c r="AA1302" s="20" t="s">
        <v>4926</v>
      </c>
      <c r="AB1302" s="109"/>
      <c r="AC1302" s="19"/>
      <c r="AD1302" s="22"/>
      <c r="AE1302" s="19"/>
    </row>
    <row r="1303" spans="2:31" x14ac:dyDescent="0.2">
      <c r="B1303" s="14" t="s">
        <v>15256</v>
      </c>
      <c r="C1303" s="33" t="s">
        <v>15255</v>
      </c>
      <c r="D1303" s="16" t="s">
        <v>15254</v>
      </c>
      <c r="E1303" s="103" t="s">
        <v>26</v>
      </c>
      <c r="F1303" s="18" t="s">
        <v>26</v>
      </c>
      <c r="G1303" s="111" t="s">
        <v>590</v>
      </c>
      <c r="H1303" s="102" t="s">
        <v>4412</v>
      </c>
      <c r="I1303" s="21">
        <v>11748010</v>
      </c>
      <c r="J1303" s="71">
        <v>112.247</v>
      </c>
      <c r="K1303" s="21">
        <v>12696737</v>
      </c>
      <c r="L1303" s="21">
        <v>11311458</v>
      </c>
      <c r="M1303" s="21">
        <v>11611921</v>
      </c>
      <c r="N1303" s="21"/>
      <c r="O1303" s="21">
        <v>-82743</v>
      </c>
      <c r="P1303" s="21"/>
      <c r="Q1303" s="21"/>
      <c r="R1303" s="22">
        <v>4.5</v>
      </c>
      <c r="S1303" s="22">
        <v>3.5670000000000002</v>
      </c>
      <c r="T1303" s="20" t="s">
        <v>5189</v>
      </c>
      <c r="U1303" s="21">
        <v>42418</v>
      </c>
      <c r="V1303" s="21">
        <v>509973</v>
      </c>
      <c r="W1303" s="34">
        <v>40352</v>
      </c>
      <c r="X1303" s="34">
        <v>51257</v>
      </c>
      <c r="Y1303" s="114" t="s">
        <v>13736</v>
      </c>
      <c r="Z1303" s="70" t="s">
        <v>4927</v>
      </c>
      <c r="AA1303" s="20" t="s">
        <v>4926</v>
      </c>
      <c r="AB1303" s="109"/>
      <c r="AC1303" s="19"/>
      <c r="AD1303" s="22"/>
      <c r="AE1303" s="19"/>
    </row>
    <row r="1304" spans="2:31" x14ac:dyDescent="0.2">
      <c r="B1304" s="14" t="s">
        <v>15253</v>
      </c>
      <c r="C1304" s="33" t="s">
        <v>15252</v>
      </c>
      <c r="D1304" s="16" t="s">
        <v>15251</v>
      </c>
      <c r="E1304" s="103" t="s">
        <v>26</v>
      </c>
      <c r="F1304" s="18" t="s">
        <v>26</v>
      </c>
      <c r="G1304" s="111" t="s">
        <v>590</v>
      </c>
      <c r="H1304" s="102" t="s">
        <v>4412</v>
      </c>
      <c r="I1304" s="21">
        <v>6859109</v>
      </c>
      <c r="J1304" s="71">
        <v>109.53700000000001</v>
      </c>
      <c r="K1304" s="21">
        <v>7223744</v>
      </c>
      <c r="L1304" s="21">
        <v>6594802</v>
      </c>
      <c r="M1304" s="21">
        <v>6781192</v>
      </c>
      <c r="N1304" s="21"/>
      <c r="O1304" s="21">
        <v>-55740</v>
      </c>
      <c r="P1304" s="21"/>
      <c r="Q1304" s="21"/>
      <c r="R1304" s="22">
        <v>4</v>
      </c>
      <c r="S1304" s="22">
        <v>3.0659999999999998</v>
      </c>
      <c r="T1304" s="20" t="s">
        <v>5189</v>
      </c>
      <c r="U1304" s="21">
        <v>21983</v>
      </c>
      <c r="V1304" s="21">
        <v>263792</v>
      </c>
      <c r="W1304" s="34">
        <v>40470</v>
      </c>
      <c r="X1304" s="34">
        <v>51410</v>
      </c>
      <c r="Y1304" s="114" t="s">
        <v>13736</v>
      </c>
      <c r="Z1304" s="70" t="s">
        <v>4927</v>
      </c>
      <c r="AA1304" s="20" t="s">
        <v>4926</v>
      </c>
      <c r="AB1304" s="109"/>
      <c r="AC1304" s="19"/>
      <c r="AD1304" s="22"/>
      <c r="AE1304" s="19"/>
    </row>
    <row r="1305" spans="2:31" x14ac:dyDescent="0.2">
      <c r="B1305" s="14" t="s">
        <v>15250</v>
      </c>
      <c r="C1305" s="33" t="s">
        <v>15249</v>
      </c>
      <c r="D1305" s="16" t="s">
        <v>15248</v>
      </c>
      <c r="E1305" s="103" t="s">
        <v>26</v>
      </c>
      <c r="F1305" s="18" t="s">
        <v>26</v>
      </c>
      <c r="G1305" s="111" t="s">
        <v>590</v>
      </c>
      <c r="H1305" s="102" t="s">
        <v>4412</v>
      </c>
      <c r="I1305" s="21">
        <v>8868620</v>
      </c>
      <c r="J1305" s="71">
        <v>111.724</v>
      </c>
      <c r="K1305" s="21">
        <v>10150278</v>
      </c>
      <c r="L1305" s="21">
        <v>9085101</v>
      </c>
      <c r="M1305" s="21">
        <v>8924212</v>
      </c>
      <c r="N1305" s="21"/>
      <c r="O1305" s="21">
        <v>39908</v>
      </c>
      <c r="P1305" s="21"/>
      <c r="Q1305" s="21"/>
      <c r="R1305" s="22">
        <v>4</v>
      </c>
      <c r="S1305" s="22">
        <v>4.5830000000000002</v>
      </c>
      <c r="T1305" s="20" t="s">
        <v>5189</v>
      </c>
      <c r="U1305" s="21">
        <v>30284</v>
      </c>
      <c r="V1305" s="21">
        <v>363404</v>
      </c>
      <c r="W1305" s="34">
        <v>40641</v>
      </c>
      <c r="X1305" s="34">
        <v>51502</v>
      </c>
      <c r="Y1305" s="114" t="s">
        <v>13736</v>
      </c>
      <c r="Z1305" s="70" t="s">
        <v>4927</v>
      </c>
      <c r="AA1305" s="20" t="s">
        <v>4926</v>
      </c>
      <c r="AB1305" s="109"/>
      <c r="AC1305" s="19"/>
      <c r="AD1305" s="22"/>
      <c r="AE1305" s="19"/>
    </row>
    <row r="1306" spans="2:31" x14ac:dyDescent="0.2">
      <c r="B1306" s="14" t="s">
        <v>15247</v>
      </c>
      <c r="C1306" s="33" t="s">
        <v>15246</v>
      </c>
      <c r="D1306" s="16" t="s">
        <v>15245</v>
      </c>
      <c r="E1306" s="103" t="s">
        <v>26</v>
      </c>
      <c r="F1306" s="18" t="s">
        <v>26</v>
      </c>
      <c r="G1306" s="111" t="s">
        <v>590</v>
      </c>
      <c r="H1306" s="102" t="s">
        <v>4412</v>
      </c>
      <c r="I1306" s="21">
        <v>15605349</v>
      </c>
      <c r="J1306" s="71">
        <v>111.809</v>
      </c>
      <c r="K1306" s="21">
        <v>17179781</v>
      </c>
      <c r="L1306" s="21">
        <v>15365267</v>
      </c>
      <c r="M1306" s="21">
        <v>15529059</v>
      </c>
      <c r="N1306" s="21"/>
      <c r="O1306" s="21">
        <v>-50660</v>
      </c>
      <c r="P1306" s="21"/>
      <c r="Q1306" s="21"/>
      <c r="R1306" s="22">
        <v>4.5</v>
      </c>
      <c r="S1306" s="22">
        <v>4.1180000000000003</v>
      </c>
      <c r="T1306" s="20" t="s">
        <v>5189</v>
      </c>
      <c r="U1306" s="21">
        <v>57620</v>
      </c>
      <c r="V1306" s="21">
        <v>691437</v>
      </c>
      <c r="W1306" s="34">
        <v>40641</v>
      </c>
      <c r="X1306" s="34">
        <v>51533</v>
      </c>
      <c r="Y1306" s="114" t="s">
        <v>13736</v>
      </c>
      <c r="Z1306" s="70" t="s">
        <v>4927</v>
      </c>
      <c r="AA1306" s="20" t="s">
        <v>4926</v>
      </c>
      <c r="AB1306" s="109"/>
      <c r="AC1306" s="19"/>
      <c r="AD1306" s="22"/>
      <c r="AE1306" s="19"/>
    </row>
    <row r="1307" spans="2:31" x14ac:dyDescent="0.2">
      <c r="B1307" s="14" t="s">
        <v>15244</v>
      </c>
      <c r="C1307" s="33" t="s">
        <v>15243</v>
      </c>
      <c r="D1307" s="16" t="s">
        <v>15242</v>
      </c>
      <c r="E1307" s="103" t="s">
        <v>26</v>
      </c>
      <c r="F1307" s="18" t="s">
        <v>26</v>
      </c>
      <c r="G1307" s="111" t="s">
        <v>590</v>
      </c>
      <c r="H1307" s="102" t="s">
        <v>4412</v>
      </c>
      <c r="I1307" s="21">
        <v>8229</v>
      </c>
      <c r="J1307" s="71">
        <v>118.512</v>
      </c>
      <c r="K1307" s="21">
        <v>10188</v>
      </c>
      <c r="L1307" s="21">
        <v>8597</v>
      </c>
      <c r="M1307" s="21">
        <v>8168</v>
      </c>
      <c r="N1307" s="21"/>
      <c r="O1307" s="21">
        <v>1155</v>
      </c>
      <c r="P1307" s="21"/>
      <c r="Q1307" s="21"/>
      <c r="R1307" s="22">
        <v>7</v>
      </c>
      <c r="S1307" s="22">
        <v>8.8559999999999999</v>
      </c>
      <c r="T1307" s="20" t="s">
        <v>5189</v>
      </c>
      <c r="U1307" s="21">
        <v>50</v>
      </c>
      <c r="V1307" s="21">
        <v>602</v>
      </c>
      <c r="W1307" s="34">
        <v>36539</v>
      </c>
      <c r="X1307" s="34">
        <v>47515</v>
      </c>
      <c r="Y1307" s="114" t="s">
        <v>13736</v>
      </c>
      <c r="Z1307" s="70" t="s">
        <v>4927</v>
      </c>
      <c r="AA1307" s="20" t="s">
        <v>4926</v>
      </c>
      <c r="AB1307" s="109"/>
      <c r="AC1307" s="19"/>
      <c r="AD1307" s="22"/>
      <c r="AE1307" s="19"/>
    </row>
    <row r="1308" spans="2:31" x14ac:dyDescent="0.2">
      <c r="B1308" s="14" t="s">
        <v>15241</v>
      </c>
      <c r="C1308" s="33" t="s">
        <v>15240</v>
      </c>
      <c r="D1308" s="16" t="s">
        <v>15239</v>
      </c>
      <c r="E1308" s="103" t="s">
        <v>26</v>
      </c>
      <c r="F1308" s="18" t="s">
        <v>26</v>
      </c>
      <c r="G1308" s="111" t="s">
        <v>590</v>
      </c>
      <c r="H1308" s="102" t="s">
        <v>4412</v>
      </c>
      <c r="I1308" s="21">
        <v>84720</v>
      </c>
      <c r="J1308" s="71">
        <v>116.562</v>
      </c>
      <c r="K1308" s="21">
        <v>106614</v>
      </c>
      <c r="L1308" s="21">
        <v>91465</v>
      </c>
      <c r="M1308" s="21">
        <v>82892</v>
      </c>
      <c r="N1308" s="21"/>
      <c r="O1308" s="21">
        <v>3555</v>
      </c>
      <c r="P1308" s="21"/>
      <c r="Q1308" s="21"/>
      <c r="R1308" s="22">
        <v>6.5</v>
      </c>
      <c r="S1308" s="22">
        <v>10.201000000000001</v>
      </c>
      <c r="T1308" s="20" t="s">
        <v>5189</v>
      </c>
      <c r="U1308" s="21">
        <v>495</v>
      </c>
      <c r="V1308" s="21">
        <v>5945</v>
      </c>
      <c r="W1308" s="34">
        <v>36563</v>
      </c>
      <c r="X1308" s="34">
        <v>47543</v>
      </c>
      <c r="Y1308" s="114" t="s">
        <v>13736</v>
      </c>
      <c r="Z1308" s="70" t="s">
        <v>4927</v>
      </c>
      <c r="AA1308" s="20" t="s">
        <v>4926</v>
      </c>
      <c r="AB1308" s="109"/>
      <c r="AC1308" s="19"/>
      <c r="AD1308" s="22"/>
      <c r="AE1308" s="19"/>
    </row>
    <row r="1309" spans="2:31" x14ac:dyDescent="0.2">
      <c r="B1309" s="14" t="s">
        <v>15238</v>
      </c>
      <c r="C1309" s="33" t="s">
        <v>15237</v>
      </c>
      <c r="D1309" s="16" t="s">
        <v>15236</v>
      </c>
      <c r="E1309" s="103" t="s">
        <v>26</v>
      </c>
      <c r="F1309" s="18" t="s">
        <v>26</v>
      </c>
      <c r="G1309" s="111" t="s">
        <v>590</v>
      </c>
      <c r="H1309" s="102" t="s">
        <v>4412</v>
      </c>
      <c r="I1309" s="21">
        <v>138785</v>
      </c>
      <c r="J1309" s="71">
        <v>116.562</v>
      </c>
      <c r="K1309" s="21">
        <v>174651</v>
      </c>
      <c r="L1309" s="21">
        <v>149835</v>
      </c>
      <c r="M1309" s="21">
        <v>140964</v>
      </c>
      <c r="N1309" s="21"/>
      <c r="O1309" s="21">
        <v>-5588</v>
      </c>
      <c r="P1309" s="21"/>
      <c r="Q1309" s="21"/>
      <c r="R1309" s="22">
        <v>6.5</v>
      </c>
      <c r="S1309" s="22">
        <v>8.7509999999999994</v>
      </c>
      <c r="T1309" s="20" t="s">
        <v>5189</v>
      </c>
      <c r="U1309" s="21">
        <v>812</v>
      </c>
      <c r="V1309" s="21">
        <v>9739</v>
      </c>
      <c r="W1309" s="34">
        <v>36563</v>
      </c>
      <c r="X1309" s="34">
        <v>47543</v>
      </c>
      <c r="Y1309" s="114" t="s">
        <v>13736</v>
      </c>
      <c r="Z1309" s="70" t="s">
        <v>4927</v>
      </c>
      <c r="AA1309" s="20" t="s">
        <v>4926</v>
      </c>
      <c r="AB1309" s="109"/>
      <c r="AC1309" s="19"/>
      <c r="AD1309" s="22"/>
      <c r="AE1309" s="19"/>
    </row>
    <row r="1310" spans="2:31" x14ac:dyDescent="0.2">
      <c r="B1310" s="14" t="s">
        <v>15235</v>
      </c>
      <c r="C1310" s="33" t="s">
        <v>15234</v>
      </c>
      <c r="D1310" s="16" t="s">
        <v>15233</v>
      </c>
      <c r="E1310" s="103" t="s">
        <v>26</v>
      </c>
      <c r="F1310" s="18" t="s">
        <v>26</v>
      </c>
      <c r="G1310" s="111" t="s">
        <v>590</v>
      </c>
      <c r="H1310" s="102" t="s">
        <v>4412</v>
      </c>
      <c r="I1310" s="21">
        <v>1237</v>
      </c>
      <c r="J1310" s="71">
        <v>118.512</v>
      </c>
      <c r="K1310" s="21">
        <v>1380</v>
      </c>
      <c r="L1310" s="21">
        <v>1164</v>
      </c>
      <c r="M1310" s="21">
        <v>1317</v>
      </c>
      <c r="N1310" s="21"/>
      <c r="O1310" s="21">
        <v>92</v>
      </c>
      <c r="P1310" s="21"/>
      <c r="Q1310" s="21"/>
      <c r="R1310" s="22">
        <v>7</v>
      </c>
      <c r="S1310" s="22">
        <v>2.9449999999999998</v>
      </c>
      <c r="T1310" s="20" t="s">
        <v>5189</v>
      </c>
      <c r="U1310" s="21">
        <v>7</v>
      </c>
      <c r="V1310" s="21">
        <v>82</v>
      </c>
      <c r="W1310" s="34">
        <v>36861</v>
      </c>
      <c r="X1310" s="34">
        <v>47574</v>
      </c>
      <c r="Y1310" s="114" t="s">
        <v>13736</v>
      </c>
      <c r="Z1310" s="70" t="s">
        <v>4927</v>
      </c>
      <c r="AA1310" s="20" t="s">
        <v>4926</v>
      </c>
      <c r="AB1310" s="109"/>
      <c r="AC1310" s="19"/>
      <c r="AD1310" s="22"/>
      <c r="AE1310" s="19"/>
    </row>
    <row r="1311" spans="2:31" x14ac:dyDescent="0.2">
      <c r="B1311" s="14" t="s">
        <v>15232</v>
      </c>
      <c r="C1311" s="33" t="s">
        <v>15231</v>
      </c>
      <c r="D1311" s="16" t="s">
        <v>15230</v>
      </c>
      <c r="E1311" s="103" t="s">
        <v>26</v>
      </c>
      <c r="F1311" s="18" t="s">
        <v>26</v>
      </c>
      <c r="G1311" s="111" t="s">
        <v>590</v>
      </c>
      <c r="H1311" s="102" t="s">
        <v>4412</v>
      </c>
      <c r="I1311" s="21">
        <v>46654</v>
      </c>
      <c r="J1311" s="71">
        <v>118.512</v>
      </c>
      <c r="K1311" s="21">
        <v>57580</v>
      </c>
      <c r="L1311" s="21">
        <v>48586</v>
      </c>
      <c r="M1311" s="21">
        <v>45478</v>
      </c>
      <c r="N1311" s="21"/>
      <c r="O1311" s="21">
        <v>3413</v>
      </c>
      <c r="P1311" s="21"/>
      <c r="Q1311" s="21"/>
      <c r="R1311" s="22">
        <v>7</v>
      </c>
      <c r="S1311" s="22">
        <v>9.3979999999999997</v>
      </c>
      <c r="T1311" s="20" t="s">
        <v>5189</v>
      </c>
      <c r="U1311" s="21">
        <v>283</v>
      </c>
      <c r="V1311" s="21">
        <v>3401</v>
      </c>
      <c r="W1311" s="34">
        <v>36686</v>
      </c>
      <c r="X1311" s="34">
        <v>47604</v>
      </c>
      <c r="Y1311" s="114" t="s">
        <v>13736</v>
      </c>
      <c r="Z1311" s="70" t="s">
        <v>4927</v>
      </c>
      <c r="AA1311" s="20" t="s">
        <v>4926</v>
      </c>
      <c r="AB1311" s="109"/>
      <c r="AC1311" s="19"/>
      <c r="AD1311" s="22"/>
      <c r="AE1311" s="19"/>
    </row>
    <row r="1312" spans="2:31" x14ac:dyDescent="0.2">
      <c r="B1312" s="14" t="s">
        <v>15229</v>
      </c>
      <c r="C1312" s="33" t="s">
        <v>15228</v>
      </c>
      <c r="D1312" s="16" t="s">
        <v>15227</v>
      </c>
      <c r="E1312" s="103" t="s">
        <v>26</v>
      </c>
      <c r="F1312" s="18" t="s">
        <v>26</v>
      </c>
      <c r="G1312" s="111" t="s">
        <v>590</v>
      </c>
      <c r="H1312" s="102" t="s">
        <v>4412</v>
      </c>
      <c r="I1312" s="21">
        <v>477</v>
      </c>
      <c r="J1312" s="71">
        <v>101.14</v>
      </c>
      <c r="K1312" s="21">
        <v>473</v>
      </c>
      <c r="L1312" s="21">
        <v>468</v>
      </c>
      <c r="M1312" s="21">
        <v>467</v>
      </c>
      <c r="N1312" s="21"/>
      <c r="O1312" s="21">
        <v>-1</v>
      </c>
      <c r="P1312" s="21"/>
      <c r="Q1312" s="21"/>
      <c r="R1312" s="22">
        <v>7</v>
      </c>
      <c r="S1312" s="22">
        <v>6.3440000000000003</v>
      </c>
      <c r="T1312" s="20" t="s">
        <v>5189</v>
      </c>
      <c r="U1312" s="21">
        <v>3</v>
      </c>
      <c r="V1312" s="21">
        <v>33</v>
      </c>
      <c r="W1312" s="34">
        <v>35873</v>
      </c>
      <c r="X1312" s="34">
        <v>41334</v>
      </c>
      <c r="Y1312" s="114" t="s">
        <v>13736</v>
      </c>
      <c r="Z1312" s="70" t="s">
        <v>4927</v>
      </c>
      <c r="AA1312" s="20" t="s">
        <v>4926</v>
      </c>
      <c r="AB1312" s="109"/>
      <c r="AC1312" s="19"/>
      <c r="AD1312" s="22"/>
      <c r="AE1312" s="19"/>
    </row>
    <row r="1313" spans="2:31" x14ac:dyDescent="0.2">
      <c r="B1313" s="14" t="s">
        <v>15226</v>
      </c>
      <c r="C1313" s="33" t="s">
        <v>15225</v>
      </c>
      <c r="D1313" s="16" t="s">
        <v>15224</v>
      </c>
      <c r="E1313" s="103" t="s">
        <v>26</v>
      </c>
      <c r="F1313" s="18" t="s">
        <v>26</v>
      </c>
      <c r="G1313" s="111" t="s">
        <v>590</v>
      </c>
      <c r="H1313" s="102" t="s">
        <v>4412</v>
      </c>
      <c r="I1313" s="21">
        <v>67133</v>
      </c>
      <c r="J1313" s="71">
        <v>102.449</v>
      </c>
      <c r="K1313" s="21">
        <v>72661</v>
      </c>
      <c r="L1313" s="21">
        <v>70923</v>
      </c>
      <c r="M1313" s="21">
        <v>70347</v>
      </c>
      <c r="N1313" s="21"/>
      <c r="O1313" s="21">
        <v>186</v>
      </c>
      <c r="P1313" s="21"/>
      <c r="Q1313" s="21"/>
      <c r="R1313" s="22">
        <v>5</v>
      </c>
      <c r="S1313" s="22">
        <v>6.2779999999999996</v>
      </c>
      <c r="T1313" s="20" t="s">
        <v>5189</v>
      </c>
      <c r="U1313" s="21">
        <v>296</v>
      </c>
      <c r="V1313" s="21">
        <v>3546</v>
      </c>
      <c r="W1313" s="34">
        <v>36220</v>
      </c>
      <c r="X1313" s="34">
        <v>41671</v>
      </c>
      <c r="Y1313" s="114" t="s">
        <v>13736</v>
      </c>
      <c r="Z1313" s="70" t="s">
        <v>4927</v>
      </c>
      <c r="AA1313" s="20" t="s">
        <v>4926</v>
      </c>
      <c r="AB1313" s="109"/>
      <c r="AC1313" s="19"/>
      <c r="AD1313" s="22"/>
      <c r="AE1313" s="19"/>
    </row>
    <row r="1314" spans="2:31" x14ac:dyDescent="0.2">
      <c r="B1314" s="14" t="s">
        <v>15223</v>
      </c>
      <c r="C1314" s="33" t="s">
        <v>15222</v>
      </c>
      <c r="D1314" s="16" t="s">
        <v>15221</v>
      </c>
      <c r="E1314" s="103" t="s">
        <v>26</v>
      </c>
      <c r="F1314" s="18" t="s">
        <v>26</v>
      </c>
      <c r="G1314" s="111" t="s">
        <v>590</v>
      </c>
      <c r="H1314" s="102" t="s">
        <v>4412</v>
      </c>
      <c r="I1314" s="21">
        <v>10708</v>
      </c>
      <c r="J1314" s="71">
        <v>102.128</v>
      </c>
      <c r="K1314" s="21">
        <v>11274</v>
      </c>
      <c r="L1314" s="21">
        <v>11039</v>
      </c>
      <c r="M1314" s="21">
        <v>10985</v>
      </c>
      <c r="N1314" s="21"/>
      <c r="O1314" s="21">
        <v>50</v>
      </c>
      <c r="P1314" s="21"/>
      <c r="Q1314" s="21"/>
      <c r="R1314" s="22">
        <v>5</v>
      </c>
      <c r="S1314" s="22">
        <v>5.7290000000000001</v>
      </c>
      <c r="T1314" s="20" t="s">
        <v>5189</v>
      </c>
      <c r="U1314" s="21">
        <v>46</v>
      </c>
      <c r="V1314" s="21">
        <v>552</v>
      </c>
      <c r="W1314" s="34">
        <v>36131</v>
      </c>
      <c r="X1314" s="34">
        <v>41609</v>
      </c>
      <c r="Y1314" s="114" t="s">
        <v>13736</v>
      </c>
      <c r="Z1314" s="70" t="s">
        <v>4927</v>
      </c>
      <c r="AA1314" s="20" t="s">
        <v>4926</v>
      </c>
      <c r="AB1314" s="109"/>
      <c r="AC1314" s="19"/>
      <c r="AD1314" s="22"/>
      <c r="AE1314" s="19"/>
    </row>
    <row r="1315" spans="2:31" x14ac:dyDescent="0.2">
      <c r="B1315" s="14" t="s">
        <v>15220</v>
      </c>
      <c r="C1315" s="33" t="s">
        <v>15219</v>
      </c>
      <c r="D1315" s="16" t="s">
        <v>15218</v>
      </c>
      <c r="E1315" s="103" t="s">
        <v>26</v>
      </c>
      <c r="F1315" s="18" t="s">
        <v>26</v>
      </c>
      <c r="G1315" s="111" t="s">
        <v>590</v>
      </c>
      <c r="H1315" s="102" t="s">
        <v>4412</v>
      </c>
      <c r="I1315" s="21">
        <v>10639</v>
      </c>
      <c r="J1315" s="71">
        <v>102.29</v>
      </c>
      <c r="K1315" s="21">
        <v>11878</v>
      </c>
      <c r="L1315" s="21">
        <v>11612</v>
      </c>
      <c r="M1315" s="21">
        <v>11471</v>
      </c>
      <c r="N1315" s="21"/>
      <c r="O1315" s="21">
        <v>67</v>
      </c>
      <c r="P1315" s="21"/>
      <c r="Q1315" s="21"/>
      <c r="R1315" s="22">
        <v>5</v>
      </c>
      <c r="S1315" s="22">
        <v>7.2130000000000001</v>
      </c>
      <c r="T1315" s="20" t="s">
        <v>5189</v>
      </c>
      <c r="U1315" s="21">
        <v>48</v>
      </c>
      <c r="V1315" s="21">
        <v>581</v>
      </c>
      <c r="W1315" s="34">
        <v>36369</v>
      </c>
      <c r="X1315" s="34">
        <v>41640</v>
      </c>
      <c r="Y1315" s="114" t="s">
        <v>13736</v>
      </c>
      <c r="Z1315" s="70" t="s">
        <v>4927</v>
      </c>
      <c r="AA1315" s="20" t="s">
        <v>4926</v>
      </c>
      <c r="AB1315" s="109"/>
      <c r="AC1315" s="19"/>
      <c r="AD1315" s="22"/>
      <c r="AE1315" s="19"/>
    </row>
    <row r="1316" spans="2:31" x14ac:dyDescent="0.2">
      <c r="B1316" s="14" t="s">
        <v>15217</v>
      </c>
      <c r="C1316" s="33" t="s">
        <v>15216</v>
      </c>
      <c r="D1316" s="16" t="s">
        <v>15215</v>
      </c>
      <c r="E1316" s="103" t="s">
        <v>26</v>
      </c>
      <c r="F1316" s="18" t="s">
        <v>26</v>
      </c>
      <c r="G1316" s="111" t="s">
        <v>590</v>
      </c>
      <c r="H1316" s="102" t="s">
        <v>4412</v>
      </c>
      <c r="I1316" s="21">
        <v>74166</v>
      </c>
      <c r="J1316" s="71">
        <v>102.762</v>
      </c>
      <c r="K1316" s="21">
        <v>83181</v>
      </c>
      <c r="L1316" s="21">
        <v>80945</v>
      </c>
      <c r="M1316" s="21">
        <v>79850</v>
      </c>
      <c r="N1316" s="21"/>
      <c r="O1316" s="21">
        <v>195</v>
      </c>
      <c r="P1316" s="21"/>
      <c r="Q1316" s="21"/>
      <c r="R1316" s="22">
        <v>5</v>
      </c>
      <c r="S1316" s="22">
        <v>7.101</v>
      </c>
      <c r="T1316" s="20" t="s">
        <v>5189</v>
      </c>
      <c r="U1316" s="21">
        <v>337</v>
      </c>
      <c r="V1316" s="21">
        <v>4047</v>
      </c>
      <c r="W1316" s="34">
        <v>36369</v>
      </c>
      <c r="X1316" s="34">
        <v>41730</v>
      </c>
      <c r="Y1316" s="114" t="s">
        <v>13736</v>
      </c>
      <c r="Z1316" s="70" t="s">
        <v>4927</v>
      </c>
      <c r="AA1316" s="20" t="s">
        <v>4926</v>
      </c>
      <c r="AB1316" s="109"/>
      <c r="AC1316" s="19"/>
      <c r="AD1316" s="22"/>
      <c r="AE1316" s="19"/>
    </row>
    <row r="1317" spans="2:31" x14ac:dyDescent="0.2">
      <c r="B1317" s="14" t="s">
        <v>15214</v>
      </c>
      <c r="C1317" s="33" t="s">
        <v>15213</v>
      </c>
      <c r="D1317" s="16" t="s">
        <v>15212</v>
      </c>
      <c r="E1317" s="103" t="s">
        <v>26</v>
      </c>
      <c r="F1317" s="18" t="s">
        <v>26</v>
      </c>
      <c r="G1317" s="111" t="s">
        <v>590</v>
      </c>
      <c r="H1317" s="102" t="s">
        <v>4412</v>
      </c>
      <c r="I1317" s="21">
        <v>118350</v>
      </c>
      <c r="J1317" s="71">
        <v>102.45099999999999</v>
      </c>
      <c r="K1317" s="21">
        <v>128095</v>
      </c>
      <c r="L1317" s="21">
        <v>125031</v>
      </c>
      <c r="M1317" s="21">
        <v>123999</v>
      </c>
      <c r="N1317" s="21"/>
      <c r="O1317" s="21">
        <v>267</v>
      </c>
      <c r="P1317" s="21"/>
      <c r="Q1317" s="21"/>
      <c r="R1317" s="22">
        <v>5</v>
      </c>
      <c r="S1317" s="22">
        <v>6.3</v>
      </c>
      <c r="T1317" s="20" t="s">
        <v>5189</v>
      </c>
      <c r="U1317" s="21">
        <v>521</v>
      </c>
      <c r="V1317" s="21">
        <v>6252</v>
      </c>
      <c r="W1317" s="34">
        <v>36220</v>
      </c>
      <c r="X1317" s="34">
        <v>41671</v>
      </c>
      <c r="Y1317" s="114" t="s">
        <v>13736</v>
      </c>
      <c r="Z1317" s="70" t="s">
        <v>4927</v>
      </c>
      <c r="AA1317" s="20" t="s">
        <v>4926</v>
      </c>
      <c r="AB1317" s="109"/>
      <c r="AC1317" s="19"/>
      <c r="AD1317" s="22"/>
      <c r="AE1317" s="19"/>
    </row>
    <row r="1318" spans="2:31" x14ac:dyDescent="0.2">
      <c r="B1318" s="14" t="s">
        <v>15211</v>
      </c>
      <c r="C1318" s="33" t="s">
        <v>15210</v>
      </c>
      <c r="D1318" s="16" t="s">
        <v>15209</v>
      </c>
      <c r="E1318" s="103" t="s">
        <v>26</v>
      </c>
      <c r="F1318" s="18" t="s">
        <v>26</v>
      </c>
      <c r="G1318" s="111" t="s">
        <v>590</v>
      </c>
      <c r="H1318" s="102" t="s">
        <v>4412</v>
      </c>
      <c r="I1318" s="21">
        <v>60168</v>
      </c>
      <c r="J1318" s="71">
        <v>102.893</v>
      </c>
      <c r="K1318" s="21">
        <v>65340</v>
      </c>
      <c r="L1318" s="21">
        <v>63502</v>
      </c>
      <c r="M1318" s="21">
        <v>62717</v>
      </c>
      <c r="N1318" s="21"/>
      <c r="O1318" s="21">
        <v>486</v>
      </c>
      <c r="P1318" s="21"/>
      <c r="Q1318" s="21"/>
      <c r="R1318" s="22">
        <v>5.5</v>
      </c>
      <c r="S1318" s="22">
        <v>7.5529999999999999</v>
      </c>
      <c r="T1318" s="20" t="s">
        <v>5189</v>
      </c>
      <c r="U1318" s="21">
        <v>291</v>
      </c>
      <c r="V1318" s="21">
        <v>3493</v>
      </c>
      <c r="W1318" s="34">
        <v>36825</v>
      </c>
      <c r="X1318" s="34">
        <v>41671</v>
      </c>
      <c r="Y1318" s="114" t="s">
        <v>13736</v>
      </c>
      <c r="Z1318" s="70" t="s">
        <v>4927</v>
      </c>
      <c r="AA1318" s="20" t="s">
        <v>4926</v>
      </c>
      <c r="AB1318" s="109"/>
      <c r="AC1318" s="19"/>
      <c r="AD1318" s="22"/>
      <c r="AE1318" s="19"/>
    </row>
    <row r="1319" spans="2:31" x14ac:dyDescent="0.2">
      <c r="B1319" s="14" t="s">
        <v>15208</v>
      </c>
      <c r="C1319" s="33" t="s">
        <v>15207</v>
      </c>
      <c r="D1319" s="16" t="s">
        <v>15206</v>
      </c>
      <c r="E1319" s="103" t="s">
        <v>26</v>
      </c>
      <c r="F1319" s="18" t="s">
        <v>26</v>
      </c>
      <c r="G1319" s="111" t="s">
        <v>590</v>
      </c>
      <c r="H1319" s="102" t="s">
        <v>4412</v>
      </c>
      <c r="I1319" s="21">
        <v>73234</v>
      </c>
      <c r="J1319" s="71">
        <v>103.8</v>
      </c>
      <c r="K1319" s="21">
        <v>83242</v>
      </c>
      <c r="L1319" s="21">
        <v>80195</v>
      </c>
      <c r="M1319" s="21">
        <v>78408</v>
      </c>
      <c r="N1319" s="21"/>
      <c r="O1319" s="21">
        <v>501</v>
      </c>
      <c r="P1319" s="21"/>
      <c r="Q1319" s="21"/>
      <c r="R1319" s="22">
        <v>5.5</v>
      </c>
      <c r="S1319" s="22">
        <v>8.4280000000000008</v>
      </c>
      <c r="T1319" s="20" t="s">
        <v>5189</v>
      </c>
      <c r="U1319" s="21">
        <v>368</v>
      </c>
      <c r="V1319" s="21">
        <v>4411</v>
      </c>
      <c r="W1319" s="34">
        <v>36634</v>
      </c>
      <c r="X1319" s="34">
        <v>41852</v>
      </c>
      <c r="Y1319" s="114" t="s">
        <v>13736</v>
      </c>
      <c r="Z1319" s="70" t="s">
        <v>4927</v>
      </c>
      <c r="AA1319" s="20" t="s">
        <v>4926</v>
      </c>
      <c r="AB1319" s="109"/>
      <c r="AC1319" s="19"/>
      <c r="AD1319" s="22"/>
      <c r="AE1319" s="19"/>
    </row>
    <row r="1320" spans="2:31" x14ac:dyDescent="0.2">
      <c r="B1320" s="14" t="s">
        <v>15205</v>
      </c>
      <c r="C1320" s="33" t="s">
        <v>15204</v>
      </c>
      <c r="D1320" s="16" t="s">
        <v>15203</v>
      </c>
      <c r="E1320" s="103" t="s">
        <v>26</v>
      </c>
      <c r="F1320" s="18" t="s">
        <v>26</v>
      </c>
      <c r="G1320" s="111" t="s">
        <v>590</v>
      </c>
      <c r="H1320" s="102" t="s">
        <v>4412</v>
      </c>
      <c r="I1320" s="21">
        <v>8880676</v>
      </c>
      <c r="J1320" s="71">
        <v>105.879</v>
      </c>
      <c r="K1320" s="21">
        <v>9000573</v>
      </c>
      <c r="L1320" s="21">
        <v>8500797</v>
      </c>
      <c r="M1320" s="21">
        <v>8861276</v>
      </c>
      <c r="N1320" s="21"/>
      <c r="O1320" s="21">
        <v>-19401</v>
      </c>
      <c r="P1320" s="21"/>
      <c r="Q1320" s="21"/>
      <c r="R1320" s="22">
        <v>3</v>
      </c>
      <c r="S1320" s="22">
        <v>1.3220000000000001</v>
      </c>
      <c r="T1320" s="20" t="s">
        <v>5189</v>
      </c>
      <c r="U1320" s="21">
        <v>21252</v>
      </c>
      <c r="V1320" s="21">
        <v>148764</v>
      </c>
      <c r="W1320" s="34">
        <v>41053</v>
      </c>
      <c r="X1320" s="34">
        <v>46508</v>
      </c>
      <c r="Y1320" s="114" t="s">
        <v>13736</v>
      </c>
      <c r="Z1320" s="70" t="s">
        <v>4927</v>
      </c>
      <c r="AA1320" s="20" t="s">
        <v>4926</v>
      </c>
      <c r="AB1320" s="109"/>
      <c r="AC1320" s="19"/>
      <c r="AD1320" s="22"/>
      <c r="AE1320" s="19"/>
    </row>
    <row r="1321" spans="2:31" x14ac:dyDescent="0.2">
      <c r="B1321" s="14" t="s">
        <v>15202</v>
      </c>
      <c r="C1321" s="33" t="s">
        <v>15201</v>
      </c>
      <c r="D1321" s="16" t="s">
        <v>15200</v>
      </c>
      <c r="E1321" s="103" t="s">
        <v>26</v>
      </c>
      <c r="F1321" s="18" t="s">
        <v>26</v>
      </c>
      <c r="G1321" s="111" t="s">
        <v>590</v>
      </c>
      <c r="H1321" s="102" t="s">
        <v>4412</v>
      </c>
      <c r="I1321" s="21">
        <v>635861</v>
      </c>
      <c r="J1321" s="71">
        <v>107.58799999999999</v>
      </c>
      <c r="K1321" s="21">
        <v>681131</v>
      </c>
      <c r="L1321" s="21">
        <v>633091</v>
      </c>
      <c r="M1321" s="21">
        <v>633831</v>
      </c>
      <c r="N1321" s="21"/>
      <c r="O1321" s="21">
        <v>739</v>
      </c>
      <c r="P1321" s="21"/>
      <c r="Q1321" s="21"/>
      <c r="R1321" s="22">
        <v>5</v>
      </c>
      <c r="S1321" s="22">
        <v>4.88</v>
      </c>
      <c r="T1321" s="20" t="s">
        <v>5189</v>
      </c>
      <c r="U1321" s="21">
        <v>2638</v>
      </c>
      <c r="V1321" s="21">
        <v>31655</v>
      </c>
      <c r="W1321" s="34">
        <v>38197</v>
      </c>
      <c r="X1321" s="34">
        <v>43497</v>
      </c>
      <c r="Y1321" s="114" t="s">
        <v>13736</v>
      </c>
      <c r="Z1321" s="70" t="s">
        <v>4927</v>
      </c>
      <c r="AA1321" s="20" t="s">
        <v>4926</v>
      </c>
      <c r="AB1321" s="109"/>
      <c r="AC1321" s="19"/>
      <c r="AD1321" s="22"/>
      <c r="AE1321" s="19"/>
    </row>
    <row r="1322" spans="2:31" x14ac:dyDescent="0.2">
      <c r="B1322" s="14" t="s">
        <v>15199</v>
      </c>
      <c r="C1322" s="33" t="s">
        <v>15198</v>
      </c>
      <c r="D1322" s="16" t="s">
        <v>15197</v>
      </c>
      <c r="E1322" s="103" t="s">
        <v>26</v>
      </c>
      <c r="F1322" s="18" t="s">
        <v>26</v>
      </c>
      <c r="G1322" s="111" t="s">
        <v>590</v>
      </c>
      <c r="H1322" s="102" t="s">
        <v>4412</v>
      </c>
      <c r="I1322" s="21">
        <v>795433</v>
      </c>
      <c r="J1322" s="71">
        <v>106.58799999999999</v>
      </c>
      <c r="K1322" s="21">
        <v>856401</v>
      </c>
      <c r="L1322" s="21">
        <v>803468</v>
      </c>
      <c r="M1322" s="21">
        <v>798936</v>
      </c>
      <c r="N1322" s="21"/>
      <c r="O1322" s="21">
        <v>5652</v>
      </c>
      <c r="P1322" s="21"/>
      <c r="Q1322" s="21"/>
      <c r="R1322" s="22">
        <v>4.5</v>
      </c>
      <c r="S1322" s="22">
        <v>4.7510000000000003</v>
      </c>
      <c r="T1322" s="20" t="s">
        <v>5189</v>
      </c>
      <c r="U1322" s="21">
        <v>3013</v>
      </c>
      <c r="V1322" s="21">
        <v>36156</v>
      </c>
      <c r="W1322" s="34">
        <v>38098</v>
      </c>
      <c r="X1322" s="34">
        <v>43556</v>
      </c>
      <c r="Y1322" s="114" t="s">
        <v>13736</v>
      </c>
      <c r="Z1322" s="70" t="s">
        <v>4927</v>
      </c>
      <c r="AA1322" s="20" t="s">
        <v>4926</v>
      </c>
      <c r="AB1322" s="109"/>
      <c r="AC1322" s="19"/>
      <c r="AD1322" s="22"/>
      <c r="AE1322" s="19"/>
    </row>
    <row r="1323" spans="2:31" x14ac:dyDescent="0.2">
      <c r="B1323" s="14" t="s">
        <v>15196</v>
      </c>
      <c r="C1323" s="33" t="s">
        <v>15195</v>
      </c>
      <c r="D1323" s="16" t="s">
        <v>15194</v>
      </c>
      <c r="E1323" s="103" t="s">
        <v>26</v>
      </c>
      <c r="F1323" s="18" t="s">
        <v>26</v>
      </c>
      <c r="G1323" s="111" t="s">
        <v>590</v>
      </c>
      <c r="H1323" s="102" t="s">
        <v>4412</v>
      </c>
      <c r="I1323" s="21">
        <v>1681816</v>
      </c>
      <c r="J1323" s="71">
        <v>107.744</v>
      </c>
      <c r="K1323" s="21">
        <v>1817456</v>
      </c>
      <c r="L1323" s="21">
        <v>1686824</v>
      </c>
      <c r="M1323" s="21">
        <v>1683004</v>
      </c>
      <c r="N1323" s="21"/>
      <c r="O1323" s="21">
        <v>4665</v>
      </c>
      <c r="P1323" s="21"/>
      <c r="Q1323" s="21"/>
      <c r="R1323" s="22">
        <v>4.5</v>
      </c>
      <c r="S1323" s="22">
        <v>4.57</v>
      </c>
      <c r="T1323" s="20" t="s">
        <v>5189</v>
      </c>
      <c r="U1323" s="21">
        <v>6326</v>
      </c>
      <c r="V1323" s="21">
        <v>75907</v>
      </c>
      <c r="W1323" s="34">
        <v>38219</v>
      </c>
      <c r="X1323" s="34">
        <v>43586</v>
      </c>
      <c r="Y1323" s="114" t="s">
        <v>13736</v>
      </c>
      <c r="Z1323" s="70" t="s">
        <v>4927</v>
      </c>
      <c r="AA1323" s="20" t="s">
        <v>4926</v>
      </c>
      <c r="AB1323" s="109"/>
      <c r="AC1323" s="19"/>
      <c r="AD1323" s="22"/>
      <c r="AE1323" s="19"/>
    </row>
    <row r="1324" spans="2:31" x14ac:dyDescent="0.2">
      <c r="B1324" s="14" t="s">
        <v>15193</v>
      </c>
      <c r="C1324" s="33" t="s">
        <v>15192</v>
      </c>
      <c r="D1324" s="16" t="s">
        <v>15191</v>
      </c>
      <c r="E1324" s="103" t="s">
        <v>26</v>
      </c>
      <c r="F1324" s="18" t="s">
        <v>26</v>
      </c>
      <c r="G1324" s="111" t="s">
        <v>590</v>
      </c>
      <c r="H1324" s="102" t="s">
        <v>4412</v>
      </c>
      <c r="I1324" s="21">
        <v>1550953</v>
      </c>
      <c r="J1324" s="71">
        <v>109.026</v>
      </c>
      <c r="K1324" s="21">
        <v>1695970</v>
      </c>
      <c r="L1324" s="21">
        <v>1555571</v>
      </c>
      <c r="M1324" s="21">
        <v>1551970</v>
      </c>
      <c r="N1324" s="21"/>
      <c r="O1324" s="21">
        <v>3950</v>
      </c>
      <c r="P1324" s="21"/>
      <c r="Q1324" s="21"/>
      <c r="R1324" s="22">
        <v>4.5</v>
      </c>
      <c r="S1324" s="22">
        <v>4.5720000000000001</v>
      </c>
      <c r="T1324" s="20" t="s">
        <v>5189</v>
      </c>
      <c r="U1324" s="21">
        <v>5833</v>
      </c>
      <c r="V1324" s="21">
        <v>70001</v>
      </c>
      <c r="W1324" s="34">
        <v>38219</v>
      </c>
      <c r="X1324" s="34">
        <v>43586</v>
      </c>
      <c r="Y1324" s="114" t="s">
        <v>13736</v>
      </c>
      <c r="Z1324" s="70" t="s">
        <v>4927</v>
      </c>
      <c r="AA1324" s="20" t="s">
        <v>4926</v>
      </c>
      <c r="AB1324" s="109"/>
      <c r="AC1324" s="19"/>
      <c r="AD1324" s="22"/>
      <c r="AE1324" s="19"/>
    </row>
    <row r="1325" spans="2:31" x14ac:dyDescent="0.2">
      <c r="B1325" s="14" t="s">
        <v>15190</v>
      </c>
      <c r="C1325" s="33" t="s">
        <v>15189</v>
      </c>
      <c r="D1325" s="16" t="s">
        <v>15188</v>
      </c>
      <c r="E1325" s="103" t="s">
        <v>26</v>
      </c>
      <c r="F1325" s="18" t="s">
        <v>26</v>
      </c>
      <c r="G1325" s="111" t="s">
        <v>590</v>
      </c>
      <c r="H1325" s="102" t="s">
        <v>4412</v>
      </c>
      <c r="I1325" s="21">
        <v>813190</v>
      </c>
      <c r="J1325" s="71">
        <v>106.58799999999999</v>
      </c>
      <c r="K1325" s="21">
        <v>869344</v>
      </c>
      <c r="L1325" s="21">
        <v>815612</v>
      </c>
      <c r="M1325" s="21">
        <v>813723</v>
      </c>
      <c r="N1325" s="21"/>
      <c r="O1325" s="21">
        <v>2328</v>
      </c>
      <c r="P1325" s="21"/>
      <c r="Q1325" s="21"/>
      <c r="R1325" s="22">
        <v>4.5</v>
      </c>
      <c r="S1325" s="22">
        <v>4.5720000000000001</v>
      </c>
      <c r="T1325" s="20" t="s">
        <v>5189</v>
      </c>
      <c r="U1325" s="21">
        <v>3059</v>
      </c>
      <c r="V1325" s="21">
        <v>36702</v>
      </c>
      <c r="W1325" s="34">
        <v>38219</v>
      </c>
      <c r="X1325" s="34">
        <v>43617</v>
      </c>
      <c r="Y1325" s="114" t="s">
        <v>13736</v>
      </c>
      <c r="Z1325" s="70" t="s">
        <v>4927</v>
      </c>
      <c r="AA1325" s="20" t="s">
        <v>4926</v>
      </c>
      <c r="AB1325" s="109"/>
      <c r="AC1325" s="19"/>
      <c r="AD1325" s="22"/>
      <c r="AE1325" s="19"/>
    </row>
    <row r="1326" spans="2:31" x14ac:dyDescent="0.2">
      <c r="B1326" s="14" t="s">
        <v>15187</v>
      </c>
      <c r="C1326" s="33" t="s">
        <v>15186</v>
      </c>
      <c r="D1326" s="16" t="s">
        <v>15185</v>
      </c>
      <c r="E1326" s="103" t="s">
        <v>26</v>
      </c>
      <c r="F1326" s="18" t="s">
        <v>26</v>
      </c>
      <c r="G1326" s="111" t="s">
        <v>590</v>
      </c>
      <c r="H1326" s="102" t="s">
        <v>4412</v>
      </c>
      <c r="I1326" s="21">
        <v>764308</v>
      </c>
      <c r="J1326" s="71">
        <v>107.58799999999999</v>
      </c>
      <c r="K1326" s="21">
        <v>824623</v>
      </c>
      <c r="L1326" s="21">
        <v>766464</v>
      </c>
      <c r="M1326" s="21">
        <v>764661</v>
      </c>
      <c r="N1326" s="21"/>
      <c r="O1326" s="21">
        <v>2308</v>
      </c>
      <c r="P1326" s="21"/>
      <c r="Q1326" s="21"/>
      <c r="R1326" s="22">
        <v>5</v>
      </c>
      <c r="S1326" s="22">
        <v>5.0739999999999998</v>
      </c>
      <c r="T1326" s="20" t="s">
        <v>5189</v>
      </c>
      <c r="U1326" s="21">
        <v>3194</v>
      </c>
      <c r="V1326" s="21">
        <v>38323</v>
      </c>
      <c r="W1326" s="34">
        <v>38142</v>
      </c>
      <c r="X1326" s="34">
        <v>43617</v>
      </c>
      <c r="Y1326" s="114" t="s">
        <v>13736</v>
      </c>
      <c r="Z1326" s="70" t="s">
        <v>4927</v>
      </c>
      <c r="AA1326" s="20" t="s">
        <v>4926</v>
      </c>
      <c r="AB1326" s="109"/>
      <c r="AC1326" s="19"/>
      <c r="AD1326" s="22"/>
      <c r="AE1326" s="19"/>
    </row>
    <row r="1327" spans="2:31" x14ac:dyDescent="0.2">
      <c r="B1327" s="14" t="s">
        <v>15184</v>
      </c>
      <c r="C1327" s="33" t="s">
        <v>15183</v>
      </c>
      <c r="D1327" s="16" t="s">
        <v>15182</v>
      </c>
      <c r="E1327" s="103" t="s">
        <v>26</v>
      </c>
      <c r="F1327" s="18" t="s">
        <v>26</v>
      </c>
      <c r="G1327" s="111" t="s">
        <v>590</v>
      </c>
      <c r="H1327" s="102" t="s">
        <v>4412</v>
      </c>
      <c r="I1327" s="21">
        <v>9115014</v>
      </c>
      <c r="J1327" s="71">
        <v>107.622</v>
      </c>
      <c r="K1327" s="21">
        <v>10051599</v>
      </c>
      <c r="L1327" s="21">
        <v>9339752</v>
      </c>
      <c r="M1327" s="21">
        <v>9199436</v>
      </c>
      <c r="N1327" s="21"/>
      <c r="O1327" s="21">
        <v>81406</v>
      </c>
      <c r="P1327" s="21"/>
      <c r="Q1327" s="21"/>
      <c r="R1327" s="22">
        <v>4.5</v>
      </c>
      <c r="S1327" s="22">
        <v>4.9729999999999999</v>
      </c>
      <c r="T1327" s="20" t="s">
        <v>5189</v>
      </c>
      <c r="U1327" s="21">
        <v>35024</v>
      </c>
      <c r="V1327" s="21">
        <v>420289</v>
      </c>
      <c r="W1327" s="34">
        <v>38075</v>
      </c>
      <c r="X1327" s="34">
        <v>48853</v>
      </c>
      <c r="Y1327" s="114" t="s">
        <v>13736</v>
      </c>
      <c r="Z1327" s="70" t="s">
        <v>4927</v>
      </c>
      <c r="AA1327" s="20" t="s">
        <v>4926</v>
      </c>
      <c r="AB1327" s="109"/>
      <c r="AC1327" s="19"/>
      <c r="AD1327" s="22"/>
      <c r="AE1327" s="19"/>
    </row>
    <row r="1328" spans="2:31" x14ac:dyDescent="0.2">
      <c r="B1328" s="14" t="s">
        <v>15181</v>
      </c>
      <c r="C1328" s="33" t="s">
        <v>15180</v>
      </c>
      <c r="D1328" s="16" t="s">
        <v>15179</v>
      </c>
      <c r="E1328" s="103" t="s">
        <v>26</v>
      </c>
      <c r="F1328" s="18" t="s">
        <v>26</v>
      </c>
      <c r="G1328" s="111" t="s">
        <v>590</v>
      </c>
      <c r="H1328" s="102" t="s">
        <v>4412</v>
      </c>
      <c r="I1328" s="21">
        <v>4027726</v>
      </c>
      <c r="J1328" s="71">
        <v>108.10599999999999</v>
      </c>
      <c r="K1328" s="21">
        <v>4464074</v>
      </c>
      <c r="L1328" s="21">
        <v>4129347</v>
      </c>
      <c r="M1328" s="21">
        <v>4073545</v>
      </c>
      <c r="N1328" s="21"/>
      <c r="O1328" s="21">
        <v>59123</v>
      </c>
      <c r="P1328" s="21"/>
      <c r="Q1328" s="21"/>
      <c r="R1328" s="22">
        <v>5</v>
      </c>
      <c r="S1328" s="22">
        <v>5.5209999999999999</v>
      </c>
      <c r="T1328" s="20" t="s">
        <v>5189</v>
      </c>
      <c r="U1328" s="21">
        <v>17206</v>
      </c>
      <c r="V1328" s="21">
        <v>206467</v>
      </c>
      <c r="W1328" s="34">
        <v>38098</v>
      </c>
      <c r="X1328" s="34">
        <v>49035</v>
      </c>
      <c r="Y1328" s="114" t="s">
        <v>13736</v>
      </c>
      <c r="Z1328" s="70" t="s">
        <v>4927</v>
      </c>
      <c r="AA1328" s="20" t="s">
        <v>4926</v>
      </c>
      <c r="AB1328" s="109"/>
      <c r="AC1328" s="19"/>
      <c r="AD1328" s="22"/>
      <c r="AE1328" s="19"/>
    </row>
    <row r="1329" spans="2:31" x14ac:dyDescent="0.2">
      <c r="B1329" s="14" t="s">
        <v>15178</v>
      </c>
      <c r="C1329" s="33" t="s">
        <v>15177</v>
      </c>
      <c r="D1329" s="16" t="s">
        <v>15176</v>
      </c>
      <c r="E1329" s="103" t="s">
        <v>5057</v>
      </c>
      <c r="F1329" s="18" t="s">
        <v>26</v>
      </c>
      <c r="G1329" s="111" t="s">
        <v>590</v>
      </c>
      <c r="H1329" s="102" t="s">
        <v>4412</v>
      </c>
      <c r="I1329" s="21">
        <v>6919226</v>
      </c>
      <c r="J1329" s="71">
        <v>107.60599999999999</v>
      </c>
      <c r="K1329" s="21">
        <v>7301754</v>
      </c>
      <c r="L1329" s="21">
        <v>6785634</v>
      </c>
      <c r="M1329" s="21">
        <v>6872889</v>
      </c>
      <c r="N1329" s="21"/>
      <c r="O1329" s="21">
        <v>-6142</v>
      </c>
      <c r="P1329" s="21"/>
      <c r="Q1329" s="21"/>
      <c r="R1329" s="22">
        <v>5</v>
      </c>
      <c r="S1329" s="22">
        <v>4.5739999999999998</v>
      </c>
      <c r="T1329" s="20" t="s">
        <v>5189</v>
      </c>
      <c r="U1329" s="21">
        <v>28273</v>
      </c>
      <c r="V1329" s="21">
        <v>339282</v>
      </c>
      <c r="W1329" s="34">
        <v>39869</v>
      </c>
      <c r="X1329" s="34">
        <v>50802</v>
      </c>
      <c r="Y1329" s="114" t="s">
        <v>13736</v>
      </c>
      <c r="Z1329" s="70" t="s">
        <v>4927</v>
      </c>
      <c r="AA1329" s="20" t="s">
        <v>4926</v>
      </c>
      <c r="AB1329" s="109"/>
      <c r="AC1329" s="19"/>
      <c r="AD1329" s="22"/>
      <c r="AE1329" s="19"/>
    </row>
    <row r="1330" spans="2:31" x14ac:dyDescent="0.2">
      <c r="B1330" s="14" t="s">
        <v>15175</v>
      </c>
      <c r="C1330" s="33" t="s">
        <v>15174</v>
      </c>
      <c r="D1330" s="16" t="s">
        <v>15173</v>
      </c>
      <c r="E1330" s="103" t="s">
        <v>26</v>
      </c>
      <c r="F1330" s="18" t="s">
        <v>26</v>
      </c>
      <c r="G1330" s="111" t="s">
        <v>590</v>
      </c>
      <c r="H1330" s="102" t="s">
        <v>4412</v>
      </c>
      <c r="I1330" s="21">
        <v>2440799</v>
      </c>
      <c r="J1330" s="71">
        <v>110.012</v>
      </c>
      <c r="K1330" s="21">
        <v>2631119</v>
      </c>
      <c r="L1330" s="21">
        <v>2391658</v>
      </c>
      <c r="M1330" s="21">
        <v>2442387</v>
      </c>
      <c r="N1330" s="21"/>
      <c r="O1330" s="21">
        <v>-2902</v>
      </c>
      <c r="P1330" s="21"/>
      <c r="Q1330" s="21"/>
      <c r="R1330" s="22">
        <v>6</v>
      </c>
      <c r="S1330" s="22">
        <v>5.2789999999999999</v>
      </c>
      <c r="T1330" s="20" t="s">
        <v>5189</v>
      </c>
      <c r="U1330" s="21">
        <v>11958</v>
      </c>
      <c r="V1330" s="21">
        <v>143500</v>
      </c>
      <c r="W1330" s="34">
        <v>38441</v>
      </c>
      <c r="X1330" s="34">
        <v>49126</v>
      </c>
      <c r="Y1330" s="114" t="s">
        <v>13736</v>
      </c>
      <c r="Z1330" s="70" t="s">
        <v>4927</v>
      </c>
      <c r="AA1330" s="20" t="s">
        <v>4926</v>
      </c>
      <c r="AB1330" s="109"/>
      <c r="AC1330" s="19"/>
      <c r="AD1330" s="22"/>
      <c r="AE1330" s="19"/>
    </row>
    <row r="1331" spans="2:31" x14ac:dyDescent="0.2">
      <c r="B1331" s="14" t="s">
        <v>15172</v>
      </c>
      <c r="C1331" s="33" t="s">
        <v>15171</v>
      </c>
      <c r="D1331" s="16" t="s">
        <v>15170</v>
      </c>
      <c r="E1331" s="103" t="s">
        <v>26</v>
      </c>
      <c r="F1331" s="18" t="s">
        <v>26</v>
      </c>
      <c r="G1331" s="111" t="s">
        <v>590</v>
      </c>
      <c r="H1331" s="102" t="s">
        <v>4412</v>
      </c>
      <c r="I1331" s="21">
        <v>5800225</v>
      </c>
      <c r="J1331" s="71">
        <v>111.703</v>
      </c>
      <c r="K1331" s="21">
        <v>6375421</v>
      </c>
      <c r="L1331" s="21">
        <v>5707478</v>
      </c>
      <c r="M1331" s="21">
        <v>5751215</v>
      </c>
      <c r="N1331" s="21"/>
      <c r="O1331" s="21">
        <v>-10068</v>
      </c>
      <c r="P1331" s="21"/>
      <c r="Q1331" s="21"/>
      <c r="R1331" s="22">
        <v>5.5</v>
      </c>
      <c r="S1331" s="22">
        <v>5.1790000000000003</v>
      </c>
      <c r="T1331" s="20" t="s">
        <v>5189</v>
      </c>
      <c r="U1331" s="21">
        <v>26159</v>
      </c>
      <c r="V1331" s="21">
        <v>313911</v>
      </c>
      <c r="W1331" s="34">
        <v>38350</v>
      </c>
      <c r="X1331" s="34">
        <v>49279</v>
      </c>
      <c r="Y1331" s="114" t="s">
        <v>13736</v>
      </c>
      <c r="Z1331" s="70" t="s">
        <v>4927</v>
      </c>
      <c r="AA1331" s="20" t="s">
        <v>4926</v>
      </c>
      <c r="AB1331" s="109"/>
      <c r="AC1331" s="19"/>
      <c r="AD1331" s="22"/>
      <c r="AE1331" s="19"/>
    </row>
    <row r="1332" spans="2:31" x14ac:dyDescent="0.2">
      <c r="B1332" s="14" t="s">
        <v>15169</v>
      </c>
      <c r="C1332" s="33" t="s">
        <v>15168</v>
      </c>
      <c r="D1332" s="16" t="s">
        <v>15167</v>
      </c>
      <c r="E1332" s="103" t="s">
        <v>5057</v>
      </c>
      <c r="F1332" s="18" t="s">
        <v>26</v>
      </c>
      <c r="G1332" s="111" t="s">
        <v>590</v>
      </c>
      <c r="H1332" s="102" t="s">
        <v>4412</v>
      </c>
      <c r="I1332" s="21">
        <v>3284752</v>
      </c>
      <c r="J1332" s="71">
        <v>112.122</v>
      </c>
      <c r="K1332" s="21">
        <v>3624030</v>
      </c>
      <c r="L1332" s="21">
        <v>3232229</v>
      </c>
      <c r="M1332" s="21">
        <v>3258302</v>
      </c>
      <c r="N1332" s="21"/>
      <c r="O1332" s="21">
        <v>-11342</v>
      </c>
      <c r="P1332" s="21"/>
      <c r="Q1332" s="21"/>
      <c r="R1332" s="22">
        <v>5.5</v>
      </c>
      <c r="S1332" s="22">
        <v>5.1639999999999997</v>
      </c>
      <c r="T1332" s="20" t="s">
        <v>5189</v>
      </c>
      <c r="U1332" s="21">
        <v>14814</v>
      </c>
      <c r="V1332" s="21">
        <v>177980</v>
      </c>
      <c r="W1332" s="34">
        <v>38350</v>
      </c>
      <c r="X1332" s="34">
        <v>49279</v>
      </c>
      <c r="Y1332" s="114" t="s">
        <v>13736</v>
      </c>
      <c r="Z1332" s="70" t="s">
        <v>4927</v>
      </c>
      <c r="AA1332" s="20" t="s">
        <v>4926</v>
      </c>
      <c r="AB1332" s="109"/>
      <c r="AC1332" s="19"/>
      <c r="AD1332" s="22"/>
      <c r="AE1332" s="19"/>
    </row>
    <row r="1333" spans="2:31" x14ac:dyDescent="0.2">
      <c r="B1333" s="14" t="s">
        <v>15166</v>
      </c>
      <c r="C1333" s="33" t="s">
        <v>15165</v>
      </c>
      <c r="D1333" s="16" t="s">
        <v>15164</v>
      </c>
      <c r="E1333" s="103" t="s">
        <v>26</v>
      </c>
      <c r="F1333" s="18" t="s">
        <v>26</v>
      </c>
      <c r="G1333" s="111" t="s">
        <v>590</v>
      </c>
      <c r="H1333" s="102" t="s">
        <v>4412</v>
      </c>
      <c r="I1333" s="21">
        <v>2862888</v>
      </c>
      <c r="J1333" s="71">
        <v>112.122</v>
      </c>
      <c r="K1333" s="21">
        <v>3170534</v>
      </c>
      <c r="L1333" s="21">
        <v>2827762</v>
      </c>
      <c r="M1333" s="21">
        <v>2843239</v>
      </c>
      <c r="N1333" s="21"/>
      <c r="O1333" s="21">
        <v>1669</v>
      </c>
      <c r="P1333" s="21"/>
      <c r="Q1333" s="21"/>
      <c r="R1333" s="22">
        <v>5.5</v>
      </c>
      <c r="S1333" s="22">
        <v>5.266</v>
      </c>
      <c r="T1333" s="20" t="s">
        <v>5189</v>
      </c>
      <c r="U1333" s="21">
        <v>12961</v>
      </c>
      <c r="V1333" s="21">
        <v>155527</v>
      </c>
      <c r="W1333" s="34">
        <v>38471</v>
      </c>
      <c r="X1333" s="34">
        <v>49400</v>
      </c>
      <c r="Y1333" s="114" t="s">
        <v>13736</v>
      </c>
      <c r="Z1333" s="70" t="s">
        <v>4927</v>
      </c>
      <c r="AA1333" s="20" t="s">
        <v>4926</v>
      </c>
      <c r="AB1333" s="109"/>
      <c r="AC1333" s="19"/>
      <c r="AD1333" s="22"/>
      <c r="AE1333" s="19"/>
    </row>
    <row r="1334" spans="2:31" x14ac:dyDescent="0.2">
      <c r="B1334" s="14" t="s">
        <v>15163</v>
      </c>
      <c r="C1334" s="33" t="s">
        <v>15162</v>
      </c>
      <c r="D1334" s="16" t="s">
        <v>15161</v>
      </c>
      <c r="E1334" s="103" t="s">
        <v>26</v>
      </c>
      <c r="F1334" s="18" t="s">
        <v>26</v>
      </c>
      <c r="G1334" s="111" t="s">
        <v>590</v>
      </c>
      <c r="H1334" s="102" t="s">
        <v>4412</v>
      </c>
      <c r="I1334" s="21">
        <v>2032025</v>
      </c>
      <c r="J1334" s="71">
        <v>107.497</v>
      </c>
      <c r="K1334" s="21">
        <v>2240010</v>
      </c>
      <c r="L1334" s="21">
        <v>2083795</v>
      </c>
      <c r="M1334" s="21">
        <v>2051780</v>
      </c>
      <c r="N1334" s="21"/>
      <c r="O1334" s="21">
        <v>10203</v>
      </c>
      <c r="P1334" s="21"/>
      <c r="Q1334" s="21"/>
      <c r="R1334" s="22">
        <v>4.5</v>
      </c>
      <c r="S1334" s="22">
        <v>4.9770000000000003</v>
      </c>
      <c r="T1334" s="20" t="s">
        <v>5189</v>
      </c>
      <c r="U1334" s="21">
        <v>7814</v>
      </c>
      <c r="V1334" s="21">
        <v>93771</v>
      </c>
      <c r="W1334" s="34">
        <v>38503</v>
      </c>
      <c r="X1334" s="34">
        <v>49430</v>
      </c>
      <c r="Y1334" s="114" t="s">
        <v>13736</v>
      </c>
      <c r="Z1334" s="70" t="s">
        <v>4927</v>
      </c>
      <c r="AA1334" s="20" t="s">
        <v>4926</v>
      </c>
      <c r="AB1334" s="109"/>
      <c r="AC1334" s="19"/>
      <c r="AD1334" s="22"/>
      <c r="AE1334" s="19"/>
    </row>
    <row r="1335" spans="2:31" x14ac:dyDescent="0.2">
      <c r="B1335" s="14" t="s">
        <v>15160</v>
      </c>
      <c r="C1335" s="33" t="s">
        <v>15159</v>
      </c>
      <c r="D1335" s="16" t="s">
        <v>15158</v>
      </c>
      <c r="E1335" s="103" t="s">
        <v>26</v>
      </c>
      <c r="F1335" s="18" t="s">
        <v>26</v>
      </c>
      <c r="G1335" s="111" t="s">
        <v>590</v>
      </c>
      <c r="H1335" s="102" t="s">
        <v>4412</v>
      </c>
      <c r="I1335" s="21">
        <v>296008</v>
      </c>
      <c r="J1335" s="71">
        <v>107.98099999999999</v>
      </c>
      <c r="K1335" s="21">
        <v>312934</v>
      </c>
      <c r="L1335" s="21">
        <v>289805</v>
      </c>
      <c r="M1335" s="21">
        <v>295106</v>
      </c>
      <c r="N1335" s="21"/>
      <c r="O1335" s="21">
        <v>-125</v>
      </c>
      <c r="P1335" s="21"/>
      <c r="Q1335" s="21"/>
      <c r="R1335" s="22">
        <v>5</v>
      </c>
      <c r="S1335" s="22">
        <v>4.2690000000000001</v>
      </c>
      <c r="T1335" s="20" t="s">
        <v>5189</v>
      </c>
      <c r="U1335" s="21">
        <v>1208</v>
      </c>
      <c r="V1335" s="21">
        <v>14490</v>
      </c>
      <c r="W1335" s="34">
        <v>39995</v>
      </c>
      <c r="X1335" s="34">
        <v>49522</v>
      </c>
      <c r="Y1335" s="114" t="s">
        <v>13736</v>
      </c>
      <c r="Z1335" s="70" t="s">
        <v>4927</v>
      </c>
      <c r="AA1335" s="20" t="s">
        <v>4926</v>
      </c>
      <c r="AB1335" s="109"/>
      <c r="AC1335" s="19"/>
      <c r="AD1335" s="22"/>
      <c r="AE1335" s="31"/>
    </row>
    <row r="1336" spans="2:31" x14ac:dyDescent="0.2">
      <c r="B1336" s="14" t="s">
        <v>15157</v>
      </c>
      <c r="C1336" s="33" t="s">
        <v>15156</v>
      </c>
      <c r="D1336" s="16" t="s">
        <v>15155</v>
      </c>
      <c r="E1336" s="103" t="s">
        <v>26</v>
      </c>
      <c r="F1336" s="18" t="s">
        <v>26</v>
      </c>
      <c r="G1336" s="111" t="s">
        <v>590</v>
      </c>
      <c r="H1336" s="102" t="s">
        <v>4412</v>
      </c>
      <c r="I1336" s="21">
        <v>10347331</v>
      </c>
      <c r="J1336" s="71">
        <v>107.98099999999999</v>
      </c>
      <c r="K1336" s="21">
        <v>11280677</v>
      </c>
      <c r="L1336" s="21">
        <v>10446903</v>
      </c>
      <c r="M1336" s="21">
        <v>10382825</v>
      </c>
      <c r="N1336" s="21"/>
      <c r="O1336" s="21">
        <v>46909</v>
      </c>
      <c r="P1336" s="21"/>
      <c r="Q1336" s="21"/>
      <c r="R1336" s="22">
        <v>5</v>
      </c>
      <c r="S1336" s="22">
        <v>5.2190000000000003</v>
      </c>
      <c r="T1336" s="20" t="s">
        <v>5189</v>
      </c>
      <c r="U1336" s="21">
        <v>43529</v>
      </c>
      <c r="V1336" s="21">
        <v>522345</v>
      </c>
      <c r="W1336" s="34">
        <v>38601</v>
      </c>
      <c r="X1336" s="34">
        <v>49553</v>
      </c>
      <c r="Y1336" s="114" t="s">
        <v>13736</v>
      </c>
      <c r="Z1336" s="70" t="s">
        <v>4927</v>
      </c>
      <c r="AA1336" s="20" t="s">
        <v>4926</v>
      </c>
      <c r="AB1336" s="109"/>
      <c r="AC1336" s="19"/>
      <c r="AD1336" s="22"/>
      <c r="AE1336" s="19"/>
    </row>
    <row r="1337" spans="2:31" x14ac:dyDescent="0.2">
      <c r="B1337" s="14" t="s">
        <v>15154</v>
      </c>
      <c r="C1337" s="33" t="s">
        <v>15153</v>
      </c>
      <c r="D1337" s="16" t="s">
        <v>15152</v>
      </c>
      <c r="E1337" s="103" t="s">
        <v>26</v>
      </c>
      <c r="F1337" s="18" t="s">
        <v>26</v>
      </c>
      <c r="G1337" s="111" t="s">
        <v>590</v>
      </c>
      <c r="H1337" s="102" t="s">
        <v>4412</v>
      </c>
      <c r="I1337" s="21">
        <v>13509083</v>
      </c>
      <c r="J1337" s="71">
        <v>105.114</v>
      </c>
      <c r="K1337" s="21">
        <v>13550988</v>
      </c>
      <c r="L1337" s="21">
        <v>12891692</v>
      </c>
      <c r="M1337" s="21">
        <v>13506679</v>
      </c>
      <c r="N1337" s="21"/>
      <c r="O1337" s="21">
        <v>-2405</v>
      </c>
      <c r="P1337" s="21"/>
      <c r="Q1337" s="21"/>
      <c r="R1337" s="22">
        <v>3</v>
      </c>
      <c r="S1337" s="22">
        <v>2.23</v>
      </c>
      <c r="T1337" s="20" t="s">
        <v>5189</v>
      </c>
      <c r="U1337" s="21">
        <v>32229</v>
      </c>
      <c r="V1337" s="21"/>
      <c r="W1337" s="34">
        <v>41261</v>
      </c>
      <c r="X1337" s="34">
        <v>52201</v>
      </c>
      <c r="Y1337" s="114" t="s">
        <v>13736</v>
      </c>
      <c r="Z1337" s="70" t="s">
        <v>4927</v>
      </c>
      <c r="AA1337" s="20" t="s">
        <v>4926</v>
      </c>
      <c r="AB1337" s="109"/>
      <c r="AC1337" s="19"/>
      <c r="AD1337" s="22"/>
      <c r="AE1337" s="19"/>
    </row>
    <row r="1338" spans="2:31" x14ac:dyDescent="0.2">
      <c r="B1338" s="14" t="s">
        <v>15151</v>
      </c>
      <c r="C1338" s="33" t="s">
        <v>15150</v>
      </c>
      <c r="D1338" s="16" t="s">
        <v>15149</v>
      </c>
      <c r="E1338" s="103" t="s">
        <v>5057</v>
      </c>
      <c r="F1338" s="18" t="s">
        <v>26</v>
      </c>
      <c r="G1338" s="111" t="s">
        <v>590</v>
      </c>
      <c r="H1338" s="102" t="s">
        <v>4412</v>
      </c>
      <c r="I1338" s="21">
        <v>23806616</v>
      </c>
      <c r="J1338" s="71">
        <v>104.771</v>
      </c>
      <c r="K1338" s="21">
        <v>23829124</v>
      </c>
      <c r="L1338" s="21">
        <v>22744043</v>
      </c>
      <c r="M1338" s="21">
        <v>23795653</v>
      </c>
      <c r="N1338" s="21"/>
      <c r="O1338" s="21">
        <v>-10963</v>
      </c>
      <c r="P1338" s="21"/>
      <c r="Q1338" s="21"/>
      <c r="R1338" s="22">
        <v>2.5</v>
      </c>
      <c r="S1338" s="22">
        <v>1.4710000000000001</v>
      </c>
      <c r="T1338" s="20" t="s">
        <v>5189</v>
      </c>
      <c r="U1338" s="21">
        <v>47383</v>
      </c>
      <c r="V1338" s="21"/>
      <c r="W1338" s="34">
        <v>41253</v>
      </c>
      <c r="X1338" s="34">
        <v>46692</v>
      </c>
      <c r="Y1338" s="114" t="s">
        <v>13736</v>
      </c>
      <c r="Z1338" s="70" t="s">
        <v>4927</v>
      </c>
      <c r="AA1338" s="20" t="s">
        <v>4926</v>
      </c>
      <c r="AB1338" s="109"/>
      <c r="AC1338" s="19"/>
      <c r="AD1338" s="22"/>
      <c r="AE1338" s="19"/>
    </row>
    <row r="1339" spans="2:31" x14ac:dyDescent="0.2">
      <c r="B1339" s="14" t="s">
        <v>15148</v>
      </c>
      <c r="C1339" s="33" t="s">
        <v>15147</v>
      </c>
      <c r="D1339" s="16" t="s">
        <v>15146</v>
      </c>
      <c r="E1339" s="103" t="s">
        <v>26</v>
      </c>
      <c r="F1339" s="18" t="s">
        <v>26</v>
      </c>
      <c r="G1339" s="111" t="s">
        <v>590</v>
      </c>
      <c r="H1339" s="102" t="s">
        <v>4412</v>
      </c>
      <c r="I1339" s="21">
        <v>18114965</v>
      </c>
      <c r="J1339" s="71">
        <v>109.53700000000001</v>
      </c>
      <c r="K1339" s="21">
        <v>19016546</v>
      </c>
      <c r="L1339" s="21">
        <v>17360853</v>
      </c>
      <c r="M1339" s="21">
        <v>17991193</v>
      </c>
      <c r="N1339" s="21"/>
      <c r="O1339" s="21">
        <v>-84907</v>
      </c>
      <c r="P1339" s="21"/>
      <c r="Q1339" s="21"/>
      <c r="R1339" s="22">
        <v>4</v>
      </c>
      <c r="S1339" s="22">
        <v>2.82</v>
      </c>
      <c r="T1339" s="20" t="s">
        <v>5189</v>
      </c>
      <c r="U1339" s="21">
        <v>57870</v>
      </c>
      <c r="V1339" s="21">
        <v>694434</v>
      </c>
      <c r="W1339" s="34">
        <v>40787</v>
      </c>
      <c r="X1339" s="34">
        <v>51714</v>
      </c>
      <c r="Y1339" s="114" t="s">
        <v>13736</v>
      </c>
      <c r="Z1339" s="70" t="s">
        <v>4927</v>
      </c>
      <c r="AA1339" s="20" t="s">
        <v>4926</v>
      </c>
      <c r="AB1339" s="109"/>
      <c r="AC1339" s="19"/>
      <c r="AD1339" s="22"/>
      <c r="AE1339" s="19"/>
    </row>
    <row r="1340" spans="2:31" x14ac:dyDescent="0.2">
      <c r="B1340" s="14" t="s">
        <v>15145</v>
      </c>
      <c r="C1340" s="33" t="s">
        <v>15144</v>
      </c>
      <c r="D1340" s="16" t="s">
        <v>15143</v>
      </c>
      <c r="E1340" s="103" t="s">
        <v>5057</v>
      </c>
      <c r="F1340" s="18" t="s">
        <v>26</v>
      </c>
      <c r="G1340" s="111" t="s">
        <v>590</v>
      </c>
      <c r="H1340" s="102" t="s">
        <v>4412</v>
      </c>
      <c r="I1340" s="21">
        <v>22107397</v>
      </c>
      <c r="J1340" s="71">
        <v>108.681</v>
      </c>
      <c r="K1340" s="21">
        <v>23186048</v>
      </c>
      <c r="L1340" s="21">
        <v>21334038</v>
      </c>
      <c r="M1340" s="21">
        <v>21986308</v>
      </c>
      <c r="N1340" s="21"/>
      <c r="O1340" s="21">
        <v>-86514</v>
      </c>
      <c r="P1340" s="21"/>
      <c r="Q1340" s="21"/>
      <c r="R1340" s="22">
        <v>4</v>
      </c>
      <c r="S1340" s="22">
        <v>3.0009999999999999</v>
      </c>
      <c r="T1340" s="20" t="s">
        <v>5189</v>
      </c>
      <c r="U1340" s="21">
        <v>71113</v>
      </c>
      <c r="V1340" s="21">
        <v>853362</v>
      </c>
      <c r="W1340" s="34">
        <v>40833</v>
      </c>
      <c r="X1340" s="34">
        <v>51775</v>
      </c>
      <c r="Y1340" s="114" t="s">
        <v>13736</v>
      </c>
      <c r="Z1340" s="70" t="s">
        <v>4927</v>
      </c>
      <c r="AA1340" s="20" t="s">
        <v>4926</v>
      </c>
      <c r="AB1340" s="109"/>
      <c r="AC1340" s="19"/>
      <c r="AD1340" s="22"/>
      <c r="AE1340" s="19"/>
    </row>
    <row r="1341" spans="2:31" x14ac:dyDescent="0.2">
      <c r="B1341" s="14" t="s">
        <v>15142</v>
      </c>
      <c r="C1341" s="33" t="s">
        <v>15141</v>
      </c>
      <c r="D1341" s="16" t="s">
        <v>15140</v>
      </c>
      <c r="E1341" s="103" t="s">
        <v>26</v>
      </c>
      <c r="F1341" s="18" t="s">
        <v>26</v>
      </c>
      <c r="G1341" s="111" t="s">
        <v>590</v>
      </c>
      <c r="H1341" s="102" t="s">
        <v>4412</v>
      </c>
      <c r="I1341" s="21">
        <v>9765899</v>
      </c>
      <c r="J1341" s="71">
        <v>108.047</v>
      </c>
      <c r="K1341" s="21">
        <v>10094371</v>
      </c>
      <c r="L1341" s="21">
        <v>9342564</v>
      </c>
      <c r="M1341" s="21">
        <v>9716138</v>
      </c>
      <c r="N1341" s="21"/>
      <c r="O1341" s="21">
        <v>-49761</v>
      </c>
      <c r="P1341" s="21"/>
      <c r="Q1341" s="21"/>
      <c r="R1341" s="22">
        <v>3.5</v>
      </c>
      <c r="S1341" s="22">
        <v>2.1930000000000001</v>
      </c>
      <c r="T1341" s="20" t="s">
        <v>5189</v>
      </c>
      <c r="U1341" s="21">
        <v>27249</v>
      </c>
      <c r="V1341" s="21">
        <v>190744</v>
      </c>
      <c r="W1341" s="34">
        <v>41053</v>
      </c>
      <c r="X1341" s="34">
        <v>51926</v>
      </c>
      <c r="Y1341" s="114" t="s">
        <v>13736</v>
      </c>
      <c r="Z1341" s="70" t="s">
        <v>4927</v>
      </c>
      <c r="AA1341" s="20" t="s">
        <v>4926</v>
      </c>
      <c r="AB1341" s="109"/>
      <c r="AC1341" s="19"/>
      <c r="AD1341" s="22"/>
      <c r="AE1341" s="19"/>
    </row>
    <row r="1342" spans="2:31" x14ac:dyDescent="0.2">
      <c r="B1342" s="14" t="s">
        <v>15139</v>
      </c>
      <c r="C1342" s="33" t="s">
        <v>15138</v>
      </c>
      <c r="D1342" s="16" t="s">
        <v>15137</v>
      </c>
      <c r="E1342" s="103" t="s">
        <v>5057</v>
      </c>
      <c r="F1342" s="18" t="s">
        <v>26</v>
      </c>
      <c r="G1342" s="111" t="s">
        <v>590</v>
      </c>
      <c r="H1342" s="102" t="s">
        <v>4412</v>
      </c>
      <c r="I1342" s="21">
        <v>10387757</v>
      </c>
      <c r="J1342" s="71">
        <v>107.672</v>
      </c>
      <c r="K1342" s="21">
        <v>10585950</v>
      </c>
      <c r="L1342" s="21">
        <v>9831654</v>
      </c>
      <c r="M1342" s="21">
        <v>10327235</v>
      </c>
      <c r="N1342" s="21"/>
      <c r="O1342" s="21">
        <v>-60523</v>
      </c>
      <c r="P1342" s="21"/>
      <c r="Q1342" s="21"/>
      <c r="R1342" s="22">
        <v>3.5</v>
      </c>
      <c r="S1342" s="22">
        <v>1.8759999999999999</v>
      </c>
      <c r="T1342" s="20" t="s">
        <v>5189</v>
      </c>
      <c r="U1342" s="21">
        <v>28676</v>
      </c>
      <c r="V1342" s="21">
        <v>172054</v>
      </c>
      <c r="W1342" s="34">
        <v>41079</v>
      </c>
      <c r="X1342" s="34">
        <v>51987</v>
      </c>
      <c r="Y1342" s="114" t="s">
        <v>13736</v>
      </c>
      <c r="Z1342" s="70" t="s">
        <v>4927</v>
      </c>
      <c r="AA1342" s="20" t="s">
        <v>4926</v>
      </c>
      <c r="AB1342" s="109"/>
      <c r="AC1342" s="19"/>
      <c r="AD1342" s="22"/>
      <c r="AE1342" s="19"/>
    </row>
    <row r="1343" spans="2:31" x14ac:dyDescent="0.2">
      <c r="B1343" s="14" t="s">
        <v>15136</v>
      </c>
      <c r="C1343" s="33" t="s">
        <v>15135</v>
      </c>
      <c r="D1343" s="16" t="s">
        <v>15134</v>
      </c>
      <c r="E1343" s="103" t="s">
        <v>5057</v>
      </c>
      <c r="F1343" s="18" t="s">
        <v>26</v>
      </c>
      <c r="G1343" s="111" t="s">
        <v>590</v>
      </c>
      <c r="H1343" s="102" t="s">
        <v>4412</v>
      </c>
      <c r="I1343" s="21">
        <v>22805022</v>
      </c>
      <c r="J1343" s="71">
        <v>105.06699999999999</v>
      </c>
      <c r="K1343" s="21">
        <v>22806899</v>
      </c>
      <c r="L1343" s="21">
        <v>21706956</v>
      </c>
      <c r="M1343" s="21">
        <v>22774944</v>
      </c>
      <c r="N1343" s="21"/>
      <c r="O1343" s="21">
        <v>-30079</v>
      </c>
      <c r="P1343" s="21"/>
      <c r="Q1343" s="21"/>
      <c r="R1343" s="22">
        <v>3</v>
      </c>
      <c r="S1343" s="22">
        <v>1.5029999999999999</v>
      </c>
      <c r="T1343" s="20" t="s">
        <v>5189</v>
      </c>
      <c r="U1343" s="21">
        <v>54267</v>
      </c>
      <c r="V1343" s="21">
        <v>54267</v>
      </c>
      <c r="W1343" s="34">
        <v>41232</v>
      </c>
      <c r="X1343" s="34">
        <v>52171</v>
      </c>
      <c r="Y1343" s="114" t="s">
        <v>13736</v>
      </c>
      <c r="Z1343" s="70" t="s">
        <v>4927</v>
      </c>
      <c r="AA1343" s="20" t="s">
        <v>4926</v>
      </c>
      <c r="AB1343" s="109"/>
      <c r="AC1343" s="19"/>
      <c r="AD1343" s="22"/>
      <c r="AE1343" s="19"/>
    </row>
    <row r="1344" spans="2:31" x14ac:dyDescent="0.2">
      <c r="B1344" s="14" t="s">
        <v>15133</v>
      </c>
      <c r="C1344" s="33" t="s">
        <v>15132</v>
      </c>
      <c r="D1344" s="16" t="s">
        <v>15131</v>
      </c>
      <c r="E1344" s="103" t="s">
        <v>5057</v>
      </c>
      <c r="F1344" s="18" t="s">
        <v>26</v>
      </c>
      <c r="G1344" s="111" t="s">
        <v>590</v>
      </c>
      <c r="H1344" s="102" t="s">
        <v>4412</v>
      </c>
      <c r="I1344" s="21">
        <v>8636797</v>
      </c>
      <c r="J1344" s="71">
        <v>107.672</v>
      </c>
      <c r="K1344" s="21">
        <v>8649054</v>
      </c>
      <c r="L1344" s="21">
        <v>8032771</v>
      </c>
      <c r="M1344" s="21">
        <v>8619212</v>
      </c>
      <c r="N1344" s="21"/>
      <c r="O1344" s="21">
        <v>-17585</v>
      </c>
      <c r="P1344" s="21"/>
      <c r="Q1344" s="21"/>
      <c r="R1344" s="22">
        <v>3.5</v>
      </c>
      <c r="S1344" s="22">
        <v>1.2130000000000001</v>
      </c>
      <c r="T1344" s="20" t="s">
        <v>5189</v>
      </c>
      <c r="U1344" s="21">
        <v>23429</v>
      </c>
      <c r="V1344" s="21">
        <v>23429</v>
      </c>
      <c r="W1344" s="34">
        <v>41232</v>
      </c>
      <c r="X1344" s="34">
        <v>52171</v>
      </c>
      <c r="Y1344" s="114" t="s">
        <v>13736</v>
      </c>
      <c r="Z1344" s="70" t="s">
        <v>4927</v>
      </c>
      <c r="AA1344" s="20" t="s">
        <v>4926</v>
      </c>
      <c r="AB1344" s="109"/>
      <c r="AC1344" s="19"/>
      <c r="AD1344" s="22"/>
      <c r="AE1344" s="19"/>
    </row>
    <row r="1345" spans="2:31" x14ac:dyDescent="0.2">
      <c r="B1345" s="14" t="s">
        <v>15130</v>
      </c>
      <c r="C1345" s="33" t="s">
        <v>15129</v>
      </c>
      <c r="D1345" s="16" t="s">
        <v>15128</v>
      </c>
      <c r="E1345" s="103" t="s">
        <v>26</v>
      </c>
      <c r="F1345" s="18" t="s">
        <v>26</v>
      </c>
      <c r="G1345" s="111" t="s">
        <v>590</v>
      </c>
      <c r="H1345" s="102" t="s">
        <v>4412</v>
      </c>
      <c r="I1345" s="21">
        <v>207572</v>
      </c>
      <c r="J1345" s="71">
        <v>114.895</v>
      </c>
      <c r="K1345" s="21">
        <v>269575</v>
      </c>
      <c r="L1345" s="21">
        <v>234627</v>
      </c>
      <c r="M1345" s="21">
        <v>220216</v>
      </c>
      <c r="N1345" s="21"/>
      <c r="O1345" s="21">
        <v>-1851</v>
      </c>
      <c r="P1345" s="21"/>
      <c r="Q1345" s="21"/>
      <c r="R1345" s="22">
        <v>6.5</v>
      </c>
      <c r="S1345" s="22">
        <v>9.1660000000000004</v>
      </c>
      <c r="T1345" s="20" t="s">
        <v>5189</v>
      </c>
      <c r="U1345" s="21">
        <v>1271</v>
      </c>
      <c r="V1345" s="21">
        <v>15251</v>
      </c>
      <c r="W1345" s="34">
        <v>34618</v>
      </c>
      <c r="X1345" s="34">
        <v>45292</v>
      </c>
      <c r="Y1345" s="114" t="s">
        <v>13736</v>
      </c>
      <c r="Z1345" s="70" t="s">
        <v>4927</v>
      </c>
      <c r="AA1345" s="20" t="s">
        <v>4926</v>
      </c>
      <c r="AB1345" s="109"/>
      <c r="AC1345" s="19"/>
      <c r="AD1345" s="22"/>
      <c r="AE1345" s="19"/>
    </row>
    <row r="1346" spans="2:31" x14ac:dyDescent="0.2">
      <c r="B1346" s="14" t="s">
        <v>15127</v>
      </c>
      <c r="C1346" s="33" t="s">
        <v>15126</v>
      </c>
      <c r="D1346" s="16" t="s">
        <v>15125</v>
      </c>
      <c r="E1346" s="103" t="s">
        <v>26</v>
      </c>
      <c r="F1346" s="18" t="s">
        <v>26</v>
      </c>
      <c r="G1346" s="111" t="s">
        <v>590</v>
      </c>
      <c r="H1346" s="102" t="s">
        <v>4412</v>
      </c>
      <c r="I1346" s="21">
        <v>439</v>
      </c>
      <c r="J1346" s="71">
        <v>109.012</v>
      </c>
      <c r="K1346" s="21">
        <v>495</v>
      </c>
      <c r="L1346" s="21">
        <v>455</v>
      </c>
      <c r="M1346" s="21">
        <v>447</v>
      </c>
      <c r="N1346" s="21"/>
      <c r="O1346" s="21"/>
      <c r="P1346" s="21"/>
      <c r="Q1346" s="21"/>
      <c r="R1346" s="22">
        <v>6</v>
      </c>
      <c r="S1346" s="22">
        <v>6.6390000000000002</v>
      </c>
      <c r="T1346" s="20" t="s">
        <v>5189</v>
      </c>
      <c r="U1346" s="21">
        <v>2</v>
      </c>
      <c r="V1346" s="21">
        <v>27</v>
      </c>
      <c r="W1346" s="34">
        <v>34312</v>
      </c>
      <c r="X1346" s="34">
        <v>45261</v>
      </c>
      <c r="Y1346" s="114" t="s">
        <v>13736</v>
      </c>
      <c r="Z1346" s="70" t="s">
        <v>4927</v>
      </c>
      <c r="AA1346" s="20" t="s">
        <v>4926</v>
      </c>
      <c r="AB1346" s="109"/>
      <c r="AC1346" s="19"/>
      <c r="AD1346" s="22"/>
      <c r="AE1346" s="19"/>
    </row>
    <row r="1347" spans="2:31" x14ac:dyDescent="0.2">
      <c r="B1347" s="14" t="s">
        <v>15124</v>
      </c>
      <c r="C1347" s="33" t="s">
        <v>15123</v>
      </c>
      <c r="D1347" s="16" t="s">
        <v>15122</v>
      </c>
      <c r="E1347" s="103" t="s">
        <v>26</v>
      </c>
      <c r="F1347" s="18" t="s">
        <v>26</v>
      </c>
      <c r="G1347" s="111" t="s">
        <v>590</v>
      </c>
      <c r="H1347" s="102" t="s">
        <v>4412</v>
      </c>
      <c r="I1347" s="21">
        <v>63282</v>
      </c>
      <c r="J1347" s="71">
        <v>109.881</v>
      </c>
      <c r="K1347" s="21">
        <v>73364</v>
      </c>
      <c r="L1347" s="21">
        <v>66767</v>
      </c>
      <c r="M1347" s="21">
        <v>64880</v>
      </c>
      <c r="N1347" s="21"/>
      <c r="O1347" s="21">
        <v>-304</v>
      </c>
      <c r="P1347" s="21"/>
      <c r="Q1347" s="21"/>
      <c r="R1347" s="22">
        <v>6</v>
      </c>
      <c r="S1347" s="22">
        <v>7.1749999999999998</v>
      </c>
      <c r="T1347" s="20" t="s">
        <v>5189</v>
      </c>
      <c r="U1347" s="21">
        <v>334</v>
      </c>
      <c r="V1347" s="21">
        <v>4006</v>
      </c>
      <c r="W1347" s="34">
        <v>35013</v>
      </c>
      <c r="X1347" s="34">
        <v>45323</v>
      </c>
      <c r="Y1347" s="114" t="s">
        <v>13736</v>
      </c>
      <c r="Z1347" s="70" t="s">
        <v>4927</v>
      </c>
      <c r="AA1347" s="20" t="s">
        <v>4926</v>
      </c>
      <c r="AB1347" s="109"/>
      <c r="AC1347" s="19"/>
      <c r="AD1347" s="22"/>
      <c r="AE1347" s="19"/>
    </row>
    <row r="1348" spans="2:31" x14ac:dyDescent="0.2">
      <c r="B1348" s="14" t="s">
        <v>15121</v>
      </c>
      <c r="C1348" s="33" t="s">
        <v>15120</v>
      </c>
      <c r="D1348" s="16" t="s">
        <v>15119</v>
      </c>
      <c r="E1348" s="103" t="s">
        <v>26</v>
      </c>
      <c r="F1348" s="18" t="s">
        <v>26</v>
      </c>
      <c r="G1348" s="111" t="s">
        <v>590</v>
      </c>
      <c r="H1348" s="102" t="s">
        <v>4412</v>
      </c>
      <c r="I1348" s="21">
        <v>156493</v>
      </c>
      <c r="J1348" s="71">
        <v>115.553</v>
      </c>
      <c r="K1348" s="21">
        <v>204402</v>
      </c>
      <c r="L1348" s="21">
        <v>176891</v>
      </c>
      <c r="M1348" s="21">
        <v>166082</v>
      </c>
      <c r="N1348" s="21"/>
      <c r="O1348" s="21">
        <v>-2575</v>
      </c>
      <c r="P1348" s="21"/>
      <c r="Q1348" s="21"/>
      <c r="R1348" s="22">
        <v>6.5</v>
      </c>
      <c r="S1348" s="22">
        <v>9.1310000000000002</v>
      </c>
      <c r="T1348" s="20" t="s">
        <v>5189</v>
      </c>
      <c r="U1348" s="21">
        <v>958</v>
      </c>
      <c r="V1348" s="21">
        <v>11498</v>
      </c>
      <c r="W1348" s="34">
        <v>34618</v>
      </c>
      <c r="X1348" s="34">
        <v>45383</v>
      </c>
      <c r="Y1348" s="114" t="s">
        <v>13736</v>
      </c>
      <c r="Z1348" s="70" t="s">
        <v>4927</v>
      </c>
      <c r="AA1348" s="20" t="s">
        <v>4926</v>
      </c>
      <c r="AB1348" s="109"/>
      <c r="AC1348" s="19"/>
      <c r="AD1348" s="22"/>
      <c r="AE1348" s="19"/>
    </row>
    <row r="1349" spans="2:31" x14ac:dyDescent="0.2">
      <c r="B1349" s="14" t="s">
        <v>15118</v>
      </c>
      <c r="C1349" s="33" t="s">
        <v>15117</v>
      </c>
      <c r="D1349" s="16" t="s">
        <v>15116</v>
      </c>
      <c r="E1349" s="103" t="s">
        <v>26</v>
      </c>
      <c r="F1349" s="18" t="s">
        <v>26</v>
      </c>
      <c r="G1349" s="111" t="s">
        <v>590</v>
      </c>
      <c r="H1349" s="102" t="s">
        <v>4412</v>
      </c>
      <c r="I1349" s="21">
        <v>66678</v>
      </c>
      <c r="J1349" s="71">
        <v>109.169</v>
      </c>
      <c r="K1349" s="21">
        <v>76800</v>
      </c>
      <c r="L1349" s="21">
        <v>70350</v>
      </c>
      <c r="M1349" s="21">
        <v>68430</v>
      </c>
      <c r="N1349" s="21"/>
      <c r="O1349" s="21">
        <v>-92</v>
      </c>
      <c r="P1349" s="21"/>
      <c r="Q1349" s="21"/>
      <c r="R1349" s="22">
        <v>6</v>
      </c>
      <c r="S1349" s="22">
        <v>7.1280000000000001</v>
      </c>
      <c r="T1349" s="20" t="s">
        <v>5189</v>
      </c>
      <c r="U1349" s="21">
        <v>352</v>
      </c>
      <c r="V1349" s="21">
        <v>4221</v>
      </c>
      <c r="W1349" s="34">
        <v>35013</v>
      </c>
      <c r="X1349" s="34">
        <v>45383</v>
      </c>
      <c r="Y1349" s="114" t="s">
        <v>13736</v>
      </c>
      <c r="Z1349" s="70" t="s">
        <v>4927</v>
      </c>
      <c r="AA1349" s="20" t="s">
        <v>4926</v>
      </c>
      <c r="AB1349" s="109"/>
      <c r="AC1349" s="19"/>
      <c r="AD1349" s="22"/>
      <c r="AE1349" s="19"/>
    </row>
    <row r="1350" spans="2:31" x14ac:dyDescent="0.2">
      <c r="B1350" s="14" t="s">
        <v>15115</v>
      </c>
      <c r="C1350" s="33" t="s">
        <v>15114</v>
      </c>
      <c r="D1350" s="16" t="s">
        <v>15113</v>
      </c>
      <c r="E1350" s="103" t="s">
        <v>26</v>
      </c>
      <c r="F1350" s="18" t="s">
        <v>26</v>
      </c>
      <c r="G1350" s="111" t="s">
        <v>590</v>
      </c>
      <c r="H1350" s="102" t="s">
        <v>4412</v>
      </c>
      <c r="I1350" s="21">
        <v>15344</v>
      </c>
      <c r="J1350" s="71">
        <v>115.553</v>
      </c>
      <c r="K1350" s="21">
        <v>20042</v>
      </c>
      <c r="L1350" s="21">
        <v>17344</v>
      </c>
      <c r="M1350" s="21">
        <v>16258</v>
      </c>
      <c r="N1350" s="21"/>
      <c r="O1350" s="21">
        <v>-1086</v>
      </c>
      <c r="P1350" s="21"/>
      <c r="Q1350" s="21"/>
      <c r="R1350" s="22">
        <v>6.5</v>
      </c>
      <c r="S1350" s="22">
        <v>9.1809999999999992</v>
      </c>
      <c r="T1350" s="20" t="s">
        <v>5189</v>
      </c>
      <c r="U1350" s="21">
        <v>94</v>
      </c>
      <c r="V1350" s="21">
        <v>1127</v>
      </c>
      <c r="W1350" s="34">
        <v>34618</v>
      </c>
      <c r="X1350" s="34">
        <v>45474</v>
      </c>
      <c r="Y1350" s="114" t="s">
        <v>13736</v>
      </c>
      <c r="Z1350" s="70" t="s">
        <v>4927</v>
      </c>
      <c r="AA1350" s="20" t="s">
        <v>4926</v>
      </c>
      <c r="AB1350" s="109"/>
      <c r="AC1350" s="19"/>
      <c r="AD1350" s="22"/>
      <c r="AE1350" s="19"/>
    </row>
    <row r="1351" spans="2:31" x14ac:dyDescent="0.2">
      <c r="B1351" s="14" t="s">
        <v>15112</v>
      </c>
      <c r="C1351" s="33" t="s">
        <v>15111</v>
      </c>
      <c r="D1351" s="16" t="s">
        <v>15110</v>
      </c>
      <c r="E1351" s="103" t="s">
        <v>26</v>
      </c>
      <c r="F1351" s="18" t="s">
        <v>26</v>
      </c>
      <c r="G1351" s="111" t="s">
        <v>590</v>
      </c>
      <c r="H1351" s="102" t="s">
        <v>4412</v>
      </c>
      <c r="I1351" s="21">
        <v>40705</v>
      </c>
      <c r="J1351" s="71">
        <v>119.12</v>
      </c>
      <c r="K1351" s="21">
        <v>47241</v>
      </c>
      <c r="L1351" s="21">
        <v>39658</v>
      </c>
      <c r="M1351" s="21">
        <v>40840</v>
      </c>
      <c r="N1351" s="21"/>
      <c r="O1351" s="21">
        <v>848</v>
      </c>
      <c r="P1351" s="21"/>
      <c r="Q1351" s="21"/>
      <c r="R1351" s="22">
        <v>7.5</v>
      </c>
      <c r="S1351" s="22">
        <v>6.4589999999999996</v>
      </c>
      <c r="T1351" s="20" t="s">
        <v>5189</v>
      </c>
      <c r="U1351" s="21">
        <v>248</v>
      </c>
      <c r="V1351" s="21">
        <v>2975</v>
      </c>
      <c r="W1351" s="34">
        <v>36216</v>
      </c>
      <c r="X1351" s="34">
        <v>46023</v>
      </c>
      <c r="Y1351" s="114" t="s">
        <v>13736</v>
      </c>
      <c r="Z1351" s="70" t="s">
        <v>4927</v>
      </c>
      <c r="AA1351" s="20" t="s">
        <v>4926</v>
      </c>
      <c r="AB1351" s="109"/>
      <c r="AC1351" s="19"/>
      <c r="AD1351" s="22"/>
      <c r="AE1351" s="19"/>
    </row>
    <row r="1352" spans="2:31" x14ac:dyDescent="0.2">
      <c r="B1352" s="14" t="s">
        <v>15109</v>
      </c>
      <c r="C1352" s="33" t="s">
        <v>15108</v>
      </c>
      <c r="D1352" s="16" t="s">
        <v>15107</v>
      </c>
      <c r="E1352" s="103" t="s">
        <v>26</v>
      </c>
      <c r="F1352" s="18" t="s">
        <v>26</v>
      </c>
      <c r="G1352" s="111" t="s">
        <v>590</v>
      </c>
      <c r="H1352" s="102" t="s">
        <v>4412</v>
      </c>
      <c r="I1352" s="21">
        <v>44378</v>
      </c>
      <c r="J1352" s="71">
        <v>109.262</v>
      </c>
      <c r="K1352" s="21">
        <v>53988</v>
      </c>
      <c r="L1352" s="21">
        <v>49411</v>
      </c>
      <c r="M1352" s="21">
        <v>46612</v>
      </c>
      <c r="N1352" s="21"/>
      <c r="O1352" s="21">
        <v>623</v>
      </c>
      <c r="P1352" s="21"/>
      <c r="Q1352" s="21"/>
      <c r="R1352" s="22">
        <v>6</v>
      </c>
      <c r="S1352" s="22">
        <v>8.3190000000000008</v>
      </c>
      <c r="T1352" s="20" t="s">
        <v>5189</v>
      </c>
      <c r="U1352" s="21">
        <v>247</v>
      </c>
      <c r="V1352" s="21">
        <v>2965</v>
      </c>
      <c r="W1352" s="34">
        <v>35191</v>
      </c>
      <c r="X1352" s="34">
        <v>46023</v>
      </c>
      <c r="Y1352" s="114" t="s">
        <v>13736</v>
      </c>
      <c r="Z1352" s="70" t="s">
        <v>4927</v>
      </c>
      <c r="AA1352" s="20" t="s">
        <v>4926</v>
      </c>
      <c r="AB1352" s="109"/>
      <c r="AC1352" s="19"/>
      <c r="AD1352" s="22"/>
      <c r="AE1352" s="19"/>
    </row>
    <row r="1353" spans="2:31" x14ac:dyDescent="0.2">
      <c r="B1353" s="14" t="s">
        <v>15106</v>
      </c>
      <c r="C1353" s="33" t="s">
        <v>15105</v>
      </c>
      <c r="D1353" s="16" t="s">
        <v>15104</v>
      </c>
      <c r="E1353" s="103" t="s">
        <v>26</v>
      </c>
      <c r="F1353" s="18" t="s">
        <v>26</v>
      </c>
      <c r="G1353" s="111" t="s">
        <v>590</v>
      </c>
      <c r="H1353" s="102" t="s">
        <v>4412</v>
      </c>
      <c r="I1353" s="21">
        <v>126874</v>
      </c>
      <c r="J1353" s="71">
        <v>113.01</v>
      </c>
      <c r="K1353" s="21">
        <v>146407</v>
      </c>
      <c r="L1353" s="21">
        <v>129552</v>
      </c>
      <c r="M1353" s="21">
        <v>129071</v>
      </c>
      <c r="N1353" s="21"/>
      <c r="O1353" s="21">
        <v>2684</v>
      </c>
      <c r="P1353" s="21"/>
      <c r="Q1353" s="21"/>
      <c r="R1353" s="22">
        <v>6.5</v>
      </c>
      <c r="S1353" s="22">
        <v>6.6340000000000003</v>
      </c>
      <c r="T1353" s="20" t="s">
        <v>5189</v>
      </c>
      <c r="U1353" s="21">
        <v>702</v>
      </c>
      <c r="V1353" s="21">
        <v>8421</v>
      </c>
      <c r="W1353" s="34">
        <v>35041</v>
      </c>
      <c r="X1353" s="34">
        <v>46113</v>
      </c>
      <c r="Y1353" s="114" t="s">
        <v>13736</v>
      </c>
      <c r="Z1353" s="70" t="s">
        <v>4927</v>
      </c>
      <c r="AA1353" s="20" t="s">
        <v>4926</v>
      </c>
      <c r="AB1353" s="109"/>
      <c r="AC1353" s="19"/>
      <c r="AD1353" s="22"/>
      <c r="AE1353" s="19"/>
    </row>
    <row r="1354" spans="2:31" x14ac:dyDescent="0.2">
      <c r="B1354" s="14" t="s">
        <v>15103</v>
      </c>
      <c r="C1354" s="33" t="s">
        <v>15102</v>
      </c>
      <c r="D1354" s="16" t="s">
        <v>15101</v>
      </c>
      <c r="E1354" s="103" t="s">
        <v>26</v>
      </c>
      <c r="F1354" s="18" t="s">
        <v>26</v>
      </c>
      <c r="G1354" s="111" t="s">
        <v>590</v>
      </c>
      <c r="H1354" s="102" t="s">
        <v>4412</v>
      </c>
      <c r="I1354" s="21">
        <v>106574</v>
      </c>
      <c r="J1354" s="71">
        <v>111.185</v>
      </c>
      <c r="K1354" s="21">
        <v>131981</v>
      </c>
      <c r="L1354" s="21">
        <v>118704</v>
      </c>
      <c r="M1354" s="21">
        <v>112102</v>
      </c>
      <c r="N1354" s="21"/>
      <c r="O1354" s="21">
        <v>1227</v>
      </c>
      <c r="P1354" s="21"/>
      <c r="Q1354" s="21"/>
      <c r="R1354" s="22">
        <v>6</v>
      </c>
      <c r="S1354" s="22">
        <v>8.2690000000000001</v>
      </c>
      <c r="T1354" s="20" t="s">
        <v>5189</v>
      </c>
      <c r="U1354" s="21">
        <v>594</v>
      </c>
      <c r="V1354" s="21">
        <v>7122</v>
      </c>
      <c r="W1354" s="34">
        <v>35191</v>
      </c>
      <c r="X1354" s="34">
        <v>46082</v>
      </c>
      <c r="Y1354" s="114" t="s">
        <v>13736</v>
      </c>
      <c r="Z1354" s="70" t="s">
        <v>4927</v>
      </c>
      <c r="AA1354" s="20" t="s">
        <v>4926</v>
      </c>
      <c r="AB1354" s="109"/>
      <c r="AC1354" s="19"/>
      <c r="AD1354" s="22"/>
      <c r="AE1354" s="19"/>
    </row>
    <row r="1355" spans="2:31" x14ac:dyDescent="0.2">
      <c r="B1355" s="14" t="s">
        <v>15100</v>
      </c>
      <c r="C1355" s="33" t="s">
        <v>15099</v>
      </c>
      <c r="D1355" s="16" t="s">
        <v>15098</v>
      </c>
      <c r="E1355" s="103" t="s">
        <v>26</v>
      </c>
      <c r="F1355" s="18" t="s">
        <v>26</v>
      </c>
      <c r="G1355" s="111" t="s">
        <v>590</v>
      </c>
      <c r="H1355" s="102" t="s">
        <v>4412</v>
      </c>
      <c r="I1355" s="21">
        <v>51454</v>
      </c>
      <c r="J1355" s="71">
        <v>109.35599999999999</v>
      </c>
      <c r="K1355" s="21">
        <v>62663</v>
      </c>
      <c r="L1355" s="21">
        <v>57302</v>
      </c>
      <c r="M1355" s="21">
        <v>54017</v>
      </c>
      <c r="N1355" s="21"/>
      <c r="O1355" s="21">
        <v>1291</v>
      </c>
      <c r="P1355" s="21"/>
      <c r="Q1355" s="21"/>
      <c r="R1355" s="22">
        <v>6</v>
      </c>
      <c r="S1355" s="22">
        <v>8.3390000000000004</v>
      </c>
      <c r="T1355" s="20" t="s">
        <v>5189</v>
      </c>
      <c r="U1355" s="21">
        <v>287</v>
      </c>
      <c r="V1355" s="21">
        <v>3438</v>
      </c>
      <c r="W1355" s="34">
        <v>35256</v>
      </c>
      <c r="X1355" s="34">
        <v>46113</v>
      </c>
      <c r="Y1355" s="114" t="s">
        <v>13736</v>
      </c>
      <c r="Z1355" s="70" t="s">
        <v>4927</v>
      </c>
      <c r="AA1355" s="20" t="s">
        <v>4926</v>
      </c>
      <c r="AB1355" s="109"/>
      <c r="AC1355" s="19"/>
      <c r="AD1355" s="22"/>
      <c r="AE1355" s="19"/>
    </row>
    <row r="1356" spans="2:31" x14ac:dyDescent="0.2">
      <c r="B1356" s="14" t="s">
        <v>15097</v>
      </c>
      <c r="C1356" s="33" t="s">
        <v>15096</v>
      </c>
      <c r="D1356" s="16" t="s">
        <v>15095</v>
      </c>
      <c r="E1356" s="103" t="s">
        <v>26</v>
      </c>
      <c r="F1356" s="18" t="s">
        <v>26</v>
      </c>
      <c r="G1356" s="111" t="s">
        <v>590</v>
      </c>
      <c r="H1356" s="102" t="s">
        <v>4412</v>
      </c>
      <c r="I1356" s="21">
        <v>30898</v>
      </c>
      <c r="J1356" s="71">
        <v>109.044</v>
      </c>
      <c r="K1356" s="21">
        <v>37514</v>
      </c>
      <c r="L1356" s="21">
        <v>34402</v>
      </c>
      <c r="M1356" s="21">
        <v>32477</v>
      </c>
      <c r="N1356" s="21"/>
      <c r="O1356" s="21">
        <v>1149</v>
      </c>
      <c r="P1356" s="21"/>
      <c r="Q1356" s="21"/>
      <c r="R1356" s="22">
        <v>6</v>
      </c>
      <c r="S1356" s="22">
        <v>8.2759999999999998</v>
      </c>
      <c r="T1356" s="20" t="s">
        <v>5189</v>
      </c>
      <c r="U1356" s="21">
        <v>172</v>
      </c>
      <c r="V1356" s="21">
        <v>2064</v>
      </c>
      <c r="W1356" s="34">
        <v>35191</v>
      </c>
      <c r="X1356" s="34">
        <v>46143</v>
      </c>
      <c r="Y1356" s="114" t="s">
        <v>13736</v>
      </c>
      <c r="Z1356" s="70" t="s">
        <v>4927</v>
      </c>
      <c r="AA1356" s="20" t="s">
        <v>4926</v>
      </c>
      <c r="AB1356" s="109"/>
      <c r="AC1356" s="19"/>
      <c r="AD1356" s="22"/>
      <c r="AE1356" s="19"/>
    </row>
    <row r="1357" spans="2:31" x14ac:dyDescent="0.2">
      <c r="B1357" s="14" t="s">
        <v>15094</v>
      </c>
      <c r="C1357" s="33" t="s">
        <v>15093</v>
      </c>
      <c r="D1357" s="16" t="s">
        <v>15092</v>
      </c>
      <c r="E1357" s="103" t="s">
        <v>26</v>
      </c>
      <c r="F1357" s="18" t="s">
        <v>26</v>
      </c>
      <c r="G1357" s="111" t="s">
        <v>590</v>
      </c>
      <c r="H1357" s="102" t="s">
        <v>4412</v>
      </c>
      <c r="I1357" s="21">
        <v>12029</v>
      </c>
      <c r="J1357" s="71">
        <v>121.515</v>
      </c>
      <c r="K1357" s="21">
        <v>14057</v>
      </c>
      <c r="L1357" s="21">
        <v>11568</v>
      </c>
      <c r="M1357" s="21">
        <v>12119</v>
      </c>
      <c r="N1357" s="21"/>
      <c r="O1357" s="21">
        <v>446</v>
      </c>
      <c r="P1357" s="21"/>
      <c r="Q1357" s="21"/>
      <c r="R1357" s="22">
        <v>8</v>
      </c>
      <c r="S1357" s="22">
        <v>6.3140000000000001</v>
      </c>
      <c r="T1357" s="20" t="s">
        <v>5189</v>
      </c>
      <c r="U1357" s="21">
        <v>77</v>
      </c>
      <c r="V1357" s="21">
        <v>925</v>
      </c>
      <c r="W1357" s="34">
        <v>36216</v>
      </c>
      <c r="X1357" s="34">
        <v>46143</v>
      </c>
      <c r="Y1357" s="114" t="s">
        <v>13736</v>
      </c>
      <c r="Z1357" s="70" t="s">
        <v>4927</v>
      </c>
      <c r="AA1357" s="20" t="s">
        <v>4926</v>
      </c>
      <c r="AB1357" s="109"/>
      <c r="AC1357" s="19"/>
      <c r="AD1357" s="22"/>
      <c r="AE1357" s="19"/>
    </row>
    <row r="1358" spans="2:31" x14ac:dyDescent="0.2">
      <c r="B1358" s="14" t="s">
        <v>15091</v>
      </c>
      <c r="C1358" s="33" t="s">
        <v>15090</v>
      </c>
      <c r="D1358" s="16" t="s">
        <v>15089</v>
      </c>
      <c r="E1358" s="103" t="s">
        <v>26</v>
      </c>
      <c r="F1358" s="18" t="s">
        <v>26</v>
      </c>
      <c r="G1358" s="111" t="s">
        <v>590</v>
      </c>
      <c r="H1358" s="102" t="s">
        <v>4412</v>
      </c>
      <c r="I1358" s="21">
        <v>3831698</v>
      </c>
      <c r="J1358" s="71">
        <v>109.169</v>
      </c>
      <c r="K1358" s="21">
        <v>4211967</v>
      </c>
      <c r="L1358" s="21">
        <v>3858223</v>
      </c>
      <c r="M1358" s="21">
        <v>3839458</v>
      </c>
      <c r="N1358" s="21"/>
      <c r="O1358" s="21">
        <v>17920</v>
      </c>
      <c r="P1358" s="21"/>
      <c r="Q1358" s="21"/>
      <c r="R1358" s="22">
        <v>5</v>
      </c>
      <c r="S1358" s="22">
        <v>5.1680000000000001</v>
      </c>
      <c r="T1358" s="20" t="s">
        <v>5189</v>
      </c>
      <c r="U1358" s="21">
        <v>16076</v>
      </c>
      <c r="V1358" s="21">
        <v>192911</v>
      </c>
      <c r="W1358" s="34">
        <v>38188</v>
      </c>
      <c r="X1358" s="34">
        <v>45383</v>
      </c>
      <c r="Y1358" s="114" t="s">
        <v>13736</v>
      </c>
      <c r="Z1358" s="70" t="s">
        <v>4927</v>
      </c>
      <c r="AA1358" s="20" t="s">
        <v>4926</v>
      </c>
      <c r="AB1358" s="109"/>
      <c r="AC1358" s="19"/>
      <c r="AD1358" s="22"/>
      <c r="AE1358" s="31"/>
    </row>
    <row r="1359" spans="2:31" x14ac:dyDescent="0.2">
      <c r="B1359" s="14" t="s">
        <v>15088</v>
      </c>
      <c r="C1359" s="33" t="s">
        <v>15087</v>
      </c>
      <c r="D1359" s="16" t="s">
        <v>15086</v>
      </c>
      <c r="E1359" s="103" t="s">
        <v>26</v>
      </c>
      <c r="F1359" s="18" t="s">
        <v>26</v>
      </c>
      <c r="G1359" s="111" t="s">
        <v>590</v>
      </c>
      <c r="H1359" s="102" t="s">
        <v>4412</v>
      </c>
      <c r="I1359" s="21">
        <v>2538535</v>
      </c>
      <c r="J1359" s="71">
        <v>109.419</v>
      </c>
      <c r="K1359" s="21">
        <v>2818139</v>
      </c>
      <c r="L1359" s="21">
        <v>2575558</v>
      </c>
      <c r="M1359" s="21">
        <v>2553527</v>
      </c>
      <c r="N1359" s="21"/>
      <c r="O1359" s="21">
        <v>19998</v>
      </c>
      <c r="P1359" s="21"/>
      <c r="Q1359" s="21"/>
      <c r="R1359" s="22">
        <v>4.5</v>
      </c>
      <c r="S1359" s="22">
        <v>4.8239999999999998</v>
      </c>
      <c r="T1359" s="20" t="s">
        <v>5189</v>
      </c>
      <c r="U1359" s="21">
        <v>9658</v>
      </c>
      <c r="V1359" s="21">
        <v>115900</v>
      </c>
      <c r="W1359" s="34">
        <v>38293</v>
      </c>
      <c r="X1359" s="34">
        <v>45413</v>
      </c>
      <c r="Y1359" s="114" t="s">
        <v>13736</v>
      </c>
      <c r="Z1359" s="70" t="s">
        <v>4927</v>
      </c>
      <c r="AA1359" s="20" t="s">
        <v>4926</v>
      </c>
      <c r="AB1359" s="109"/>
      <c r="AC1359" s="19"/>
      <c r="AD1359" s="22"/>
      <c r="AE1359" s="19"/>
    </row>
    <row r="1360" spans="2:31" x14ac:dyDescent="0.2">
      <c r="B1360" s="14" t="s">
        <v>15085</v>
      </c>
      <c r="C1360" s="33" t="s">
        <v>15084</v>
      </c>
      <c r="D1360" s="16" t="s">
        <v>15083</v>
      </c>
      <c r="E1360" s="103" t="s">
        <v>26</v>
      </c>
      <c r="F1360" s="18" t="s">
        <v>26</v>
      </c>
      <c r="G1360" s="111" t="s">
        <v>590</v>
      </c>
      <c r="H1360" s="102" t="s">
        <v>4412</v>
      </c>
      <c r="I1360" s="21">
        <v>11140123</v>
      </c>
      <c r="J1360" s="71">
        <v>109.419</v>
      </c>
      <c r="K1360" s="21">
        <v>12353431</v>
      </c>
      <c r="L1360" s="21">
        <v>11290069</v>
      </c>
      <c r="M1360" s="21">
        <v>11200303</v>
      </c>
      <c r="N1360" s="21"/>
      <c r="O1360" s="21">
        <v>82904</v>
      </c>
      <c r="P1360" s="21"/>
      <c r="Q1360" s="21"/>
      <c r="R1360" s="22">
        <v>4.5</v>
      </c>
      <c r="S1360" s="22">
        <v>4.798</v>
      </c>
      <c r="T1360" s="20" t="s">
        <v>5189</v>
      </c>
      <c r="U1360" s="21">
        <v>42338</v>
      </c>
      <c r="V1360" s="21">
        <v>508053</v>
      </c>
      <c r="W1360" s="34">
        <v>38292</v>
      </c>
      <c r="X1360" s="34">
        <v>45444</v>
      </c>
      <c r="Y1360" s="114" t="s">
        <v>13736</v>
      </c>
      <c r="Z1360" s="70" t="s">
        <v>4927</v>
      </c>
      <c r="AA1360" s="20" t="s">
        <v>4926</v>
      </c>
      <c r="AB1360" s="109"/>
      <c r="AC1360" s="19"/>
      <c r="AD1360" s="22"/>
      <c r="AE1360" s="19"/>
    </row>
    <row r="1361" spans="2:31" x14ac:dyDescent="0.2">
      <c r="B1361" s="14" t="s">
        <v>15082</v>
      </c>
      <c r="C1361" s="33" t="s">
        <v>15081</v>
      </c>
      <c r="D1361" s="16" t="s">
        <v>15080</v>
      </c>
      <c r="E1361" s="103" t="s">
        <v>26</v>
      </c>
      <c r="F1361" s="18" t="s">
        <v>26</v>
      </c>
      <c r="G1361" s="111" t="s">
        <v>590</v>
      </c>
      <c r="H1361" s="102" t="s">
        <v>4412</v>
      </c>
      <c r="I1361" s="21">
        <v>990</v>
      </c>
      <c r="J1361" s="71">
        <v>111.497</v>
      </c>
      <c r="K1361" s="21">
        <v>1131</v>
      </c>
      <c r="L1361" s="21">
        <v>1015</v>
      </c>
      <c r="M1361" s="21">
        <v>1003</v>
      </c>
      <c r="N1361" s="21"/>
      <c r="O1361" s="21">
        <v>9</v>
      </c>
      <c r="P1361" s="21"/>
      <c r="Q1361" s="21"/>
      <c r="R1361" s="22">
        <v>6.5</v>
      </c>
      <c r="S1361" s="22">
        <v>7.1769999999999996</v>
      </c>
      <c r="T1361" s="20" t="s">
        <v>5189</v>
      </c>
      <c r="U1361" s="21">
        <v>6</v>
      </c>
      <c r="V1361" s="21">
        <v>66</v>
      </c>
      <c r="W1361" s="34">
        <v>35471</v>
      </c>
      <c r="X1361" s="34">
        <v>42736</v>
      </c>
      <c r="Y1361" s="114" t="s">
        <v>13736</v>
      </c>
      <c r="Z1361" s="70" t="s">
        <v>4927</v>
      </c>
      <c r="AA1361" s="20" t="s">
        <v>4926</v>
      </c>
      <c r="AB1361" s="109"/>
      <c r="AC1361" s="19"/>
      <c r="AD1361" s="22"/>
      <c r="AE1361" s="19"/>
    </row>
    <row r="1362" spans="2:31" x14ac:dyDescent="0.2">
      <c r="B1362" s="14" t="s">
        <v>15079</v>
      </c>
      <c r="C1362" s="33" t="s">
        <v>15078</v>
      </c>
      <c r="D1362" s="16" t="s">
        <v>15077</v>
      </c>
      <c r="E1362" s="103" t="s">
        <v>26</v>
      </c>
      <c r="F1362" s="18" t="s">
        <v>26</v>
      </c>
      <c r="G1362" s="111" t="s">
        <v>590</v>
      </c>
      <c r="H1362" s="102" t="s">
        <v>4412</v>
      </c>
      <c r="I1362" s="21">
        <v>17912</v>
      </c>
      <c r="J1362" s="71">
        <v>107.934</v>
      </c>
      <c r="K1362" s="21">
        <v>21400</v>
      </c>
      <c r="L1362" s="21">
        <v>19827</v>
      </c>
      <c r="M1362" s="21">
        <v>18674</v>
      </c>
      <c r="N1362" s="21"/>
      <c r="O1362" s="21">
        <v>-125</v>
      </c>
      <c r="P1362" s="21"/>
      <c r="Q1362" s="21"/>
      <c r="R1362" s="22">
        <v>5.5</v>
      </c>
      <c r="S1362" s="22">
        <v>8.6419999999999995</v>
      </c>
      <c r="T1362" s="20" t="s">
        <v>5189</v>
      </c>
      <c r="U1362" s="21">
        <v>91</v>
      </c>
      <c r="V1362" s="21">
        <v>1091</v>
      </c>
      <c r="W1362" s="34">
        <v>36777</v>
      </c>
      <c r="X1362" s="34">
        <v>43556</v>
      </c>
      <c r="Y1362" s="114" t="s">
        <v>13736</v>
      </c>
      <c r="Z1362" s="70" t="s">
        <v>4927</v>
      </c>
      <c r="AA1362" s="20" t="s">
        <v>4926</v>
      </c>
      <c r="AB1362" s="109"/>
      <c r="AC1362" s="19"/>
      <c r="AD1362" s="22"/>
      <c r="AE1362" s="19"/>
    </row>
    <row r="1363" spans="2:31" x14ac:dyDescent="0.2">
      <c r="B1363" s="14" t="s">
        <v>15076</v>
      </c>
      <c r="C1363" s="33" t="s">
        <v>15075</v>
      </c>
      <c r="D1363" s="16" t="s">
        <v>15074</v>
      </c>
      <c r="E1363" s="103" t="s">
        <v>26</v>
      </c>
      <c r="F1363" s="18" t="s">
        <v>26</v>
      </c>
      <c r="G1363" s="111" t="s">
        <v>590</v>
      </c>
      <c r="H1363" s="102" t="s">
        <v>4412</v>
      </c>
      <c r="I1363" s="21">
        <v>1326631</v>
      </c>
      <c r="J1363" s="71">
        <v>107.934</v>
      </c>
      <c r="K1363" s="21">
        <v>1436828</v>
      </c>
      <c r="L1363" s="21">
        <v>1331208</v>
      </c>
      <c r="M1363" s="21">
        <v>1326941</v>
      </c>
      <c r="N1363" s="21"/>
      <c r="O1363" s="21">
        <v>9943</v>
      </c>
      <c r="P1363" s="21"/>
      <c r="Q1363" s="21"/>
      <c r="R1363" s="22">
        <v>5.5</v>
      </c>
      <c r="S1363" s="22">
        <v>5.6070000000000002</v>
      </c>
      <c r="T1363" s="20" t="s">
        <v>5189</v>
      </c>
      <c r="U1363" s="21">
        <v>6101</v>
      </c>
      <c r="V1363" s="21">
        <v>73216</v>
      </c>
      <c r="W1363" s="34">
        <v>37847</v>
      </c>
      <c r="X1363" s="34">
        <v>44866</v>
      </c>
      <c r="Y1363" s="114" t="s">
        <v>13736</v>
      </c>
      <c r="Z1363" s="70" t="s">
        <v>4927</v>
      </c>
      <c r="AA1363" s="20" t="s">
        <v>4926</v>
      </c>
      <c r="AB1363" s="109"/>
      <c r="AC1363" s="19"/>
      <c r="AD1363" s="22"/>
      <c r="AE1363" s="19"/>
    </row>
    <row r="1364" spans="2:31" x14ac:dyDescent="0.2">
      <c r="B1364" s="14" t="s">
        <v>15073</v>
      </c>
      <c r="C1364" s="33" t="s">
        <v>15072</v>
      </c>
      <c r="D1364" s="16" t="s">
        <v>15071</v>
      </c>
      <c r="E1364" s="103" t="s">
        <v>26</v>
      </c>
      <c r="F1364" s="18" t="s">
        <v>26</v>
      </c>
      <c r="G1364" s="111" t="s">
        <v>590</v>
      </c>
      <c r="H1364" s="102" t="s">
        <v>4412</v>
      </c>
      <c r="I1364" s="21">
        <v>2368</v>
      </c>
      <c r="J1364" s="71">
        <v>108.7</v>
      </c>
      <c r="K1364" s="21">
        <v>2670</v>
      </c>
      <c r="L1364" s="21">
        <v>2456</v>
      </c>
      <c r="M1364" s="21">
        <v>2441</v>
      </c>
      <c r="N1364" s="21"/>
      <c r="O1364" s="21">
        <v>-12</v>
      </c>
      <c r="P1364" s="21"/>
      <c r="Q1364" s="21"/>
      <c r="R1364" s="22">
        <v>6</v>
      </c>
      <c r="S1364" s="22">
        <v>6.742</v>
      </c>
      <c r="T1364" s="20" t="s">
        <v>5189</v>
      </c>
      <c r="U1364" s="21">
        <v>12</v>
      </c>
      <c r="V1364" s="21">
        <v>147</v>
      </c>
      <c r="W1364" s="34">
        <v>35025</v>
      </c>
      <c r="X1364" s="34">
        <v>41699</v>
      </c>
      <c r="Y1364" s="114" t="s">
        <v>13736</v>
      </c>
      <c r="Z1364" s="70" t="s">
        <v>4927</v>
      </c>
      <c r="AA1364" s="20" t="s">
        <v>4926</v>
      </c>
      <c r="AB1364" s="109"/>
      <c r="AC1364" s="19"/>
      <c r="AD1364" s="22"/>
      <c r="AE1364" s="19"/>
    </row>
    <row r="1365" spans="2:31" x14ac:dyDescent="0.2">
      <c r="B1365" s="14" t="s">
        <v>15070</v>
      </c>
      <c r="C1365" s="33" t="s">
        <v>15069</v>
      </c>
      <c r="D1365" s="16" t="s">
        <v>15068</v>
      </c>
      <c r="E1365" s="103" t="s">
        <v>26</v>
      </c>
      <c r="F1365" s="18" t="s">
        <v>26</v>
      </c>
      <c r="G1365" s="111" t="s">
        <v>590</v>
      </c>
      <c r="H1365" s="102" t="s">
        <v>4412</v>
      </c>
      <c r="I1365" s="21">
        <v>8353</v>
      </c>
      <c r="J1365" s="71">
        <v>108.7</v>
      </c>
      <c r="K1365" s="21">
        <v>9415</v>
      </c>
      <c r="L1365" s="21">
        <v>8662</v>
      </c>
      <c r="M1365" s="21">
        <v>8611</v>
      </c>
      <c r="N1365" s="21"/>
      <c r="O1365" s="21">
        <v>-45</v>
      </c>
      <c r="P1365" s="21"/>
      <c r="Q1365" s="21"/>
      <c r="R1365" s="22">
        <v>6</v>
      </c>
      <c r="S1365" s="22">
        <v>6.8</v>
      </c>
      <c r="T1365" s="20" t="s">
        <v>5189</v>
      </c>
      <c r="U1365" s="21">
        <v>43</v>
      </c>
      <c r="V1365" s="21">
        <v>520</v>
      </c>
      <c r="W1365" s="34">
        <v>35024</v>
      </c>
      <c r="X1365" s="34">
        <v>41640</v>
      </c>
      <c r="Y1365" s="114" t="s">
        <v>13736</v>
      </c>
      <c r="Z1365" s="70" t="s">
        <v>4927</v>
      </c>
      <c r="AA1365" s="20" t="s">
        <v>4926</v>
      </c>
      <c r="AB1365" s="109"/>
      <c r="AC1365" s="19"/>
      <c r="AD1365" s="22"/>
      <c r="AE1365" s="19"/>
    </row>
    <row r="1366" spans="2:31" x14ac:dyDescent="0.2">
      <c r="B1366" s="14" t="s">
        <v>15067</v>
      </c>
      <c r="C1366" s="33" t="s">
        <v>15066</v>
      </c>
      <c r="D1366" s="16" t="s">
        <v>15065</v>
      </c>
      <c r="E1366" s="103" t="s">
        <v>26</v>
      </c>
      <c r="F1366" s="18" t="s">
        <v>26</v>
      </c>
      <c r="G1366" s="111" t="s">
        <v>590</v>
      </c>
      <c r="H1366" s="102" t="s">
        <v>4412</v>
      </c>
      <c r="I1366" s="21">
        <v>37812</v>
      </c>
      <c r="J1366" s="71">
        <v>107.934</v>
      </c>
      <c r="K1366" s="21">
        <v>42777</v>
      </c>
      <c r="L1366" s="21">
        <v>39633</v>
      </c>
      <c r="M1366" s="21">
        <v>39378</v>
      </c>
      <c r="N1366" s="21"/>
      <c r="O1366" s="21">
        <v>25</v>
      </c>
      <c r="P1366" s="21"/>
      <c r="Q1366" s="21"/>
      <c r="R1366" s="22">
        <v>5.5</v>
      </c>
      <c r="S1366" s="22">
        <v>6.4</v>
      </c>
      <c r="T1366" s="20" t="s">
        <v>5189</v>
      </c>
      <c r="U1366" s="21">
        <v>182</v>
      </c>
      <c r="V1366" s="21">
        <v>2180</v>
      </c>
      <c r="W1366" s="34">
        <v>35097</v>
      </c>
      <c r="X1366" s="34">
        <v>41671</v>
      </c>
      <c r="Y1366" s="114" t="s">
        <v>13736</v>
      </c>
      <c r="Z1366" s="70" t="s">
        <v>4927</v>
      </c>
      <c r="AA1366" s="20" t="s">
        <v>4926</v>
      </c>
      <c r="AB1366" s="109"/>
      <c r="AC1366" s="19"/>
      <c r="AD1366" s="22"/>
      <c r="AE1366" s="19"/>
    </row>
    <row r="1367" spans="2:31" x14ac:dyDescent="0.2">
      <c r="B1367" s="14" t="s">
        <v>15064</v>
      </c>
      <c r="C1367" s="33" t="s">
        <v>15063</v>
      </c>
      <c r="D1367" s="16" t="s">
        <v>15062</v>
      </c>
      <c r="E1367" s="103" t="s">
        <v>26</v>
      </c>
      <c r="F1367" s="18" t="s">
        <v>26</v>
      </c>
      <c r="G1367" s="111" t="s">
        <v>590</v>
      </c>
      <c r="H1367" s="102" t="s">
        <v>4412</v>
      </c>
      <c r="I1367" s="21">
        <v>12700</v>
      </c>
      <c r="J1367" s="71">
        <v>108.7</v>
      </c>
      <c r="K1367" s="21">
        <v>14315</v>
      </c>
      <c r="L1367" s="21">
        <v>13169</v>
      </c>
      <c r="M1367" s="21">
        <v>13086</v>
      </c>
      <c r="N1367" s="21"/>
      <c r="O1367" s="21">
        <v>1</v>
      </c>
      <c r="P1367" s="21"/>
      <c r="Q1367" s="21"/>
      <c r="R1367" s="22">
        <v>6</v>
      </c>
      <c r="S1367" s="22">
        <v>6.7969999999999997</v>
      </c>
      <c r="T1367" s="20" t="s">
        <v>5189</v>
      </c>
      <c r="U1367" s="21">
        <v>66</v>
      </c>
      <c r="V1367" s="21">
        <v>790</v>
      </c>
      <c r="W1367" s="34">
        <v>35025</v>
      </c>
      <c r="X1367" s="34">
        <v>41699</v>
      </c>
      <c r="Y1367" s="114" t="s">
        <v>13736</v>
      </c>
      <c r="Z1367" s="70" t="s">
        <v>4927</v>
      </c>
      <c r="AA1367" s="20" t="s">
        <v>4926</v>
      </c>
      <c r="AB1367" s="109"/>
      <c r="AC1367" s="19"/>
      <c r="AD1367" s="22"/>
      <c r="AE1367" s="19"/>
    </row>
    <row r="1368" spans="2:31" x14ac:dyDescent="0.2">
      <c r="B1368" s="14" t="s">
        <v>15061</v>
      </c>
      <c r="C1368" s="33" t="s">
        <v>15060</v>
      </c>
      <c r="D1368" s="16" t="s">
        <v>15059</v>
      </c>
      <c r="E1368" s="103" t="s">
        <v>26</v>
      </c>
      <c r="F1368" s="18" t="s">
        <v>26</v>
      </c>
      <c r="G1368" s="111" t="s">
        <v>590</v>
      </c>
      <c r="H1368" s="102" t="s">
        <v>4412</v>
      </c>
      <c r="I1368" s="21">
        <v>96961</v>
      </c>
      <c r="J1368" s="71">
        <v>107.934</v>
      </c>
      <c r="K1368" s="21">
        <v>115840</v>
      </c>
      <c r="L1368" s="21">
        <v>107324</v>
      </c>
      <c r="M1368" s="21">
        <v>102882</v>
      </c>
      <c r="N1368" s="21"/>
      <c r="O1368" s="21">
        <v>-2663</v>
      </c>
      <c r="P1368" s="21"/>
      <c r="Q1368" s="21"/>
      <c r="R1368" s="22">
        <v>5.5</v>
      </c>
      <c r="S1368" s="22">
        <v>7.6689999999999996</v>
      </c>
      <c r="T1368" s="20" t="s">
        <v>5189</v>
      </c>
      <c r="U1368" s="21">
        <v>492</v>
      </c>
      <c r="V1368" s="21">
        <v>5903</v>
      </c>
      <c r="W1368" s="34">
        <v>36777</v>
      </c>
      <c r="X1368" s="34">
        <v>43586</v>
      </c>
      <c r="Y1368" s="114" t="s">
        <v>13736</v>
      </c>
      <c r="Z1368" s="70" t="s">
        <v>4927</v>
      </c>
      <c r="AA1368" s="20" t="s">
        <v>4926</v>
      </c>
      <c r="AB1368" s="109"/>
      <c r="AC1368" s="19"/>
      <c r="AD1368" s="22"/>
      <c r="AE1368" s="19"/>
    </row>
    <row r="1369" spans="2:31" x14ac:dyDescent="0.2">
      <c r="B1369" s="14" t="s">
        <v>15058</v>
      </c>
      <c r="C1369" s="33" t="s">
        <v>15057</v>
      </c>
      <c r="D1369" s="16" t="s">
        <v>15056</v>
      </c>
      <c r="E1369" s="103" t="s">
        <v>26</v>
      </c>
      <c r="F1369" s="18" t="s">
        <v>26</v>
      </c>
      <c r="G1369" s="111" t="s">
        <v>590</v>
      </c>
      <c r="H1369" s="102" t="s">
        <v>4412</v>
      </c>
      <c r="I1369" s="21">
        <v>432</v>
      </c>
      <c r="J1369" s="71">
        <v>101.794</v>
      </c>
      <c r="K1369" s="21">
        <v>456</v>
      </c>
      <c r="L1369" s="21">
        <v>448</v>
      </c>
      <c r="M1369" s="21">
        <v>446</v>
      </c>
      <c r="N1369" s="21"/>
      <c r="O1369" s="21">
        <v>-2</v>
      </c>
      <c r="P1369" s="21"/>
      <c r="Q1369" s="21"/>
      <c r="R1369" s="22">
        <v>6</v>
      </c>
      <c r="S1369" s="22">
        <v>6.9349999999999996</v>
      </c>
      <c r="T1369" s="20" t="s">
        <v>5189</v>
      </c>
      <c r="U1369" s="21">
        <v>2</v>
      </c>
      <c r="V1369" s="21">
        <v>27</v>
      </c>
      <c r="W1369" s="34">
        <v>35024</v>
      </c>
      <c r="X1369" s="34">
        <v>41579</v>
      </c>
      <c r="Y1369" s="114" t="s">
        <v>13736</v>
      </c>
      <c r="Z1369" s="70" t="s">
        <v>4927</v>
      </c>
      <c r="AA1369" s="20" t="s">
        <v>4926</v>
      </c>
      <c r="AB1369" s="109"/>
      <c r="AC1369" s="19"/>
      <c r="AD1369" s="22"/>
      <c r="AE1369" s="19"/>
    </row>
    <row r="1370" spans="2:31" x14ac:dyDescent="0.2">
      <c r="B1370" s="14" t="s">
        <v>15055</v>
      </c>
      <c r="C1370" s="33" t="s">
        <v>15054</v>
      </c>
      <c r="D1370" s="16" t="s">
        <v>15053</v>
      </c>
      <c r="E1370" s="103" t="s">
        <v>26</v>
      </c>
      <c r="F1370" s="18" t="s">
        <v>26</v>
      </c>
      <c r="G1370" s="111" t="s">
        <v>590</v>
      </c>
      <c r="H1370" s="102" t="s">
        <v>4412</v>
      </c>
      <c r="I1370" s="21">
        <v>909</v>
      </c>
      <c r="J1370" s="71">
        <v>101.54900000000001</v>
      </c>
      <c r="K1370" s="21">
        <v>869</v>
      </c>
      <c r="L1370" s="21">
        <v>855</v>
      </c>
      <c r="M1370" s="21">
        <v>863</v>
      </c>
      <c r="N1370" s="21"/>
      <c r="O1370" s="21">
        <v>8</v>
      </c>
      <c r="P1370" s="21"/>
      <c r="Q1370" s="21"/>
      <c r="R1370" s="22">
        <v>6.5</v>
      </c>
      <c r="S1370" s="22">
        <v>4.0469999999999997</v>
      </c>
      <c r="T1370" s="20" t="s">
        <v>5189</v>
      </c>
      <c r="U1370" s="21">
        <v>5</v>
      </c>
      <c r="V1370" s="21">
        <v>56</v>
      </c>
      <c r="W1370" s="34">
        <v>36861</v>
      </c>
      <c r="X1370" s="34">
        <v>41609</v>
      </c>
      <c r="Y1370" s="114" t="s">
        <v>13736</v>
      </c>
      <c r="Z1370" s="70" t="s">
        <v>4927</v>
      </c>
      <c r="AA1370" s="20" t="s">
        <v>4926</v>
      </c>
      <c r="AB1370" s="109"/>
      <c r="AC1370" s="19"/>
      <c r="AD1370" s="22"/>
      <c r="AE1370" s="19"/>
    </row>
    <row r="1371" spans="2:31" x14ac:dyDescent="0.2">
      <c r="B1371" s="14" t="s">
        <v>15052</v>
      </c>
      <c r="C1371" s="33" t="s">
        <v>15051</v>
      </c>
      <c r="D1371" s="16" t="s">
        <v>15050</v>
      </c>
      <c r="E1371" s="103" t="s">
        <v>26</v>
      </c>
      <c r="F1371" s="18" t="s">
        <v>26</v>
      </c>
      <c r="G1371" s="111" t="s">
        <v>590</v>
      </c>
      <c r="H1371" s="102" t="s">
        <v>4412</v>
      </c>
      <c r="I1371" s="21">
        <v>449</v>
      </c>
      <c r="J1371" s="71">
        <v>104.044</v>
      </c>
      <c r="K1371" s="21">
        <v>485</v>
      </c>
      <c r="L1371" s="21">
        <v>466</v>
      </c>
      <c r="M1371" s="21">
        <v>463</v>
      </c>
      <c r="N1371" s="21"/>
      <c r="O1371" s="21">
        <v>-3</v>
      </c>
      <c r="P1371" s="21"/>
      <c r="Q1371" s="21"/>
      <c r="R1371" s="22">
        <v>6</v>
      </c>
      <c r="S1371" s="22">
        <v>6.9080000000000004</v>
      </c>
      <c r="T1371" s="20" t="s">
        <v>5189</v>
      </c>
      <c r="U1371" s="21">
        <v>2</v>
      </c>
      <c r="V1371" s="21">
        <v>28</v>
      </c>
      <c r="W1371" s="34">
        <v>35024</v>
      </c>
      <c r="X1371" s="34">
        <v>41671</v>
      </c>
      <c r="Y1371" s="114" t="s">
        <v>13736</v>
      </c>
      <c r="Z1371" s="70" t="s">
        <v>4927</v>
      </c>
      <c r="AA1371" s="20" t="s">
        <v>4926</v>
      </c>
      <c r="AB1371" s="109"/>
      <c r="AC1371" s="19"/>
      <c r="AD1371" s="22"/>
      <c r="AE1371" s="19"/>
    </row>
    <row r="1372" spans="2:31" x14ac:dyDescent="0.2">
      <c r="B1372" s="14" t="s">
        <v>15049</v>
      </c>
      <c r="C1372" s="33" t="s">
        <v>15048</v>
      </c>
      <c r="D1372" s="16" t="s">
        <v>15047</v>
      </c>
      <c r="E1372" s="103" t="s">
        <v>26</v>
      </c>
      <c r="F1372" s="18" t="s">
        <v>26</v>
      </c>
      <c r="G1372" s="111" t="s">
        <v>590</v>
      </c>
      <c r="H1372" s="102" t="s">
        <v>4412</v>
      </c>
      <c r="I1372" s="21">
        <v>12232</v>
      </c>
      <c r="J1372" s="71">
        <v>107.822</v>
      </c>
      <c r="K1372" s="21">
        <v>13514</v>
      </c>
      <c r="L1372" s="21">
        <v>12533</v>
      </c>
      <c r="M1372" s="21">
        <v>12404</v>
      </c>
      <c r="N1372" s="21"/>
      <c r="O1372" s="21">
        <v>49</v>
      </c>
      <c r="P1372" s="21"/>
      <c r="Q1372" s="21"/>
      <c r="R1372" s="22">
        <v>6.5</v>
      </c>
      <c r="S1372" s="22">
        <v>7.2220000000000004</v>
      </c>
      <c r="T1372" s="20" t="s">
        <v>5189</v>
      </c>
      <c r="U1372" s="21">
        <v>68</v>
      </c>
      <c r="V1372" s="21">
        <v>815</v>
      </c>
      <c r="W1372" s="34">
        <v>35471</v>
      </c>
      <c r="X1372" s="34">
        <v>42430</v>
      </c>
      <c r="Y1372" s="114" t="s">
        <v>13736</v>
      </c>
      <c r="Z1372" s="70" t="s">
        <v>4927</v>
      </c>
      <c r="AA1372" s="20" t="s">
        <v>4926</v>
      </c>
      <c r="AB1372" s="109"/>
      <c r="AC1372" s="19"/>
      <c r="AD1372" s="22"/>
      <c r="AE1372" s="19"/>
    </row>
    <row r="1373" spans="2:31" x14ac:dyDescent="0.2">
      <c r="B1373" s="14" t="s">
        <v>15046</v>
      </c>
      <c r="C1373" s="33" t="s">
        <v>15045</v>
      </c>
      <c r="D1373" s="16" t="s">
        <v>15044</v>
      </c>
      <c r="E1373" s="103" t="s">
        <v>26</v>
      </c>
      <c r="F1373" s="18" t="s">
        <v>26</v>
      </c>
      <c r="G1373" s="111" t="s">
        <v>590</v>
      </c>
      <c r="H1373" s="102" t="s">
        <v>4412</v>
      </c>
      <c r="I1373" s="21">
        <v>6347</v>
      </c>
      <c r="J1373" s="71">
        <v>107.35599999999999</v>
      </c>
      <c r="K1373" s="21">
        <v>7190</v>
      </c>
      <c r="L1373" s="21">
        <v>6697</v>
      </c>
      <c r="M1373" s="21">
        <v>6560</v>
      </c>
      <c r="N1373" s="21"/>
      <c r="O1373" s="21">
        <v>-65</v>
      </c>
      <c r="P1373" s="21"/>
      <c r="Q1373" s="21"/>
      <c r="R1373" s="22">
        <v>6</v>
      </c>
      <c r="S1373" s="22">
        <v>7.5359999999999996</v>
      </c>
      <c r="T1373" s="20" t="s">
        <v>5189</v>
      </c>
      <c r="U1373" s="21">
        <v>33</v>
      </c>
      <c r="V1373" s="21">
        <v>402</v>
      </c>
      <c r="W1373" s="34">
        <v>35467</v>
      </c>
      <c r="X1373" s="34">
        <v>42461</v>
      </c>
      <c r="Y1373" s="114" t="s">
        <v>13736</v>
      </c>
      <c r="Z1373" s="70" t="s">
        <v>4927</v>
      </c>
      <c r="AA1373" s="20" t="s">
        <v>4926</v>
      </c>
      <c r="AB1373" s="109"/>
      <c r="AC1373" s="19"/>
      <c r="AD1373" s="22"/>
      <c r="AE1373" s="19"/>
    </row>
    <row r="1374" spans="2:31" x14ac:dyDescent="0.2">
      <c r="B1374" s="14" t="s">
        <v>15043</v>
      </c>
      <c r="C1374" s="33" t="s">
        <v>15042</v>
      </c>
      <c r="D1374" s="16" t="s">
        <v>15041</v>
      </c>
      <c r="E1374" s="103" t="s">
        <v>26</v>
      </c>
      <c r="F1374" s="18" t="s">
        <v>26</v>
      </c>
      <c r="G1374" s="111" t="s">
        <v>590</v>
      </c>
      <c r="H1374" s="102" t="s">
        <v>4412</v>
      </c>
      <c r="I1374" s="21">
        <v>227</v>
      </c>
      <c r="J1374" s="71">
        <v>106.08799999999999</v>
      </c>
      <c r="K1374" s="21">
        <v>247</v>
      </c>
      <c r="L1374" s="21">
        <v>233</v>
      </c>
      <c r="M1374" s="21">
        <v>230</v>
      </c>
      <c r="N1374" s="21"/>
      <c r="O1374" s="21">
        <v>1</v>
      </c>
      <c r="P1374" s="21"/>
      <c r="Q1374" s="21"/>
      <c r="R1374" s="22">
        <v>6.5</v>
      </c>
      <c r="S1374" s="22">
        <v>7.133</v>
      </c>
      <c r="T1374" s="20" t="s">
        <v>5189</v>
      </c>
      <c r="U1374" s="21">
        <v>1</v>
      </c>
      <c r="V1374" s="21">
        <v>16</v>
      </c>
      <c r="W1374" s="34">
        <v>35471</v>
      </c>
      <c r="X1374" s="34">
        <v>42522</v>
      </c>
      <c r="Y1374" s="114" t="s">
        <v>13736</v>
      </c>
      <c r="Z1374" s="70" t="s">
        <v>4927</v>
      </c>
      <c r="AA1374" s="20" t="s">
        <v>4926</v>
      </c>
      <c r="AB1374" s="109"/>
      <c r="AC1374" s="19"/>
      <c r="AD1374" s="22"/>
      <c r="AE1374" s="19"/>
    </row>
    <row r="1375" spans="2:31" x14ac:dyDescent="0.2">
      <c r="B1375" s="14" t="s">
        <v>15040</v>
      </c>
      <c r="C1375" s="33" t="s">
        <v>15039</v>
      </c>
      <c r="D1375" s="16" t="s">
        <v>15038</v>
      </c>
      <c r="E1375" s="103" t="s">
        <v>26</v>
      </c>
      <c r="F1375" s="18" t="s">
        <v>26</v>
      </c>
      <c r="G1375" s="111" t="s">
        <v>590</v>
      </c>
      <c r="H1375" s="102" t="s">
        <v>4412</v>
      </c>
      <c r="I1375" s="21">
        <v>30975</v>
      </c>
      <c r="J1375" s="71">
        <v>102.495</v>
      </c>
      <c r="K1375" s="21">
        <v>31609</v>
      </c>
      <c r="L1375" s="21">
        <v>30839</v>
      </c>
      <c r="M1375" s="21">
        <v>30839</v>
      </c>
      <c r="N1375" s="21"/>
      <c r="O1375" s="21"/>
      <c r="P1375" s="21"/>
      <c r="Q1375" s="21"/>
      <c r="R1375" s="22">
        <v>2.15</v>
      </c>
      <c r="S1375" s="22">
        <v>2.161</v>
      </c>
      <c r="T1375" s="20" t="s">
        <v>5189</v>
      </c>
      <c r="U1375" s="21">
        <v>55</v>
      </c>
      <c r="V1375" s="21">
        <v>719</v>
      </c>
      <c r="W1375" s="34">
        <v>38496</v>
      </c>
      <c r="X1375" s="34">
        <v>49310</v>
      </c>
      <c r="Y1375" s="114" t="s">
        <v>13736</v>
      </c>
      <c r="Z1375" s="70" t="s">
        <v>4927</v>
      </c>
      <c r="AA1375" s="20" t="s">
        <v>4926</v>
      </c>
      <c r="AB1375" s="109"/>
      <c r="AC1375" s="19"/>
      <c r="AD1375" s="22"/>
      <c r="AE1375" s="28">
        <v>49249</v>
      </c>
    </row>
    <row r="1376" spans="2:31" x14ac:dyDescent="0.2">
      <c r="B1376" s="14" t="s">
        <v>15037</v>
      </c>
      <c r="C1376" s="33" t="s">
        <v>15036</v>
      </c>
      <c r="D1376" s="16" t="s">
        <v>15035</v>
      </c>
      <c r="E1376" s="103" t="s">
        <v>26</v>
      </c>
      <c r="F1376" s="18" t="s">
        <v>26</v>
      </c>
      <c r="G1376" s="111" t="s">
        <v>590</v>
      </c>
      <c r="H1376" s="102" t="s">
        <v>4412</v>
      </c>
      <c r="I1376" s="21">
        <v>108994</v>
      </c>
      <c r="J1376" s="71">
        <v>109.169</v>
      </c>
      <c r="K1376" s="21">
        <v>125539</v>
      </c>
      <c r="L1376" s="21">
        <v>114996</v>
      </c>
      <c r="M1376" s="21">
        <v>112066</v>
      </c>
      <c r="N1376" s="21"/>
      <c r="O1376" s="21">
        <v>-1235</v>
      </c>
      <c r="P1376" s="21"/>
      <c r="Q1376" s="21"/>
      <c r="R1376" s="22">
        <v>6</v>
      </c>
      <c r="S1376" s="22">
        <v>7.056</v>
      </c>
      <c r="T1376" s="20" t="s">
        <v>5189</v>
      </c>
      <c r="U1376" s="21">
        <v>575</v>
      </c>
      <c r="V1376" s="21">
        <v>6900</v>
      </c>
      <c r="W1376" s="34">
        <v>35013</v>
      </c>
      <c r="X1376" s="34">
        <v>45323</v>
      </c>
      <c r="Y1376" s="114" t="s">
        <v>13736</v>
      </c>
      <c r="Z1376" s="70" t="s">
        <v>4927</v>
      </c>
      <c r="AA1376" s="20" t="s">
        <v>4926</v>
      </c>
      <c r="AB1376" s="109"/>
      <c r="AC1376" s="19"/>
      <c r="AD1376" s="22"/>
      <c r="AE1376" s="19"/>
    </row>
    <row r="1377" spans="2:31" x14ac:dyDescent="0.2">
      <c r="B1377" s="14" t="s">
        <v>15034</v>
      </c>
      <c r="C1377" s="33" t="s">
        <v>15033</v>
      </c>
      <c r="D1377" s="16" t="s">
        <v>15032</v>
      </c>
      <c r="E1377" s="103" t="s">
        <v>26</v>
      </c>
      <c r="F1377" s="18" t="s">
        <v>26</v>
      </c>
      <c r="G1377" s="111" t="s">
        <v>590</v>
      </c>
      <c r="H1377" s="102" t="s">
        <v>4412</v>
      </c>
      <c r="I1377" s="21">
        <v>83136</v>
      </c>
      <c r="J1377" s="71">
        <v>109.169</v>
      </c>
      <c r="K1377" s="21">
        <v>95756</v>
      </c>
      <c r="L1377" s="21">
        <v>87714</v>
      </c>
      <c r="M1377" s="21">
        <v>85593</v>
      </c>
      <c r="N1377" s="21"/>
      <c r="O1377" s="21">
        <v>-430</v>
      </c>
      <c r="P1377" s="21"/>
      <c r="Q1377" s="21"/>
      <c r="R1377" s="22">
        <v>6</v>
      </c>
      <c r="S1377" s="22">
        <v>7.0010000000000003</v>
      </c>
      <c r="T1377" s="20" t="s">
        <v>5189</v>
      </c>
      <c r="U1377" s="21">
        <v>439</v>
      </c>
      <c r="V1377" s="21">
        <v>5263</v>
      </c>
      <c r="W1377" s="34">
        <v>35013</v>
      </c>
      <c r="X1377" s="34">
        <v>45323</v>
      </c>
      <c r="Y1377" s="114" t="s">
        <v>13736</v>
      </c>
      <c r="Z1377" s="70" t="s">
        <v>4927</v>
      </c>
      <c r="AA1377" s="20" t="s">
        <v>4926</v>
      </c>
      <c r="AB1377" s="109"/>
      <c r="AC1377" s="19"/>
      <c r="AD1377" s="22"/>
      <c r="AE1377" s="19"/>
    </row>
    <row r="1378" spans="2:31" x14ac:dyDescent="0.2">
      <c r="B1378" s="14" t="s">
        <v>15031</v>
      </c>
      <c r="C1378" s="33" t="s">
        <v>15030</v>
      </c>
      <c r="D1378" s="16" t="s">
        <v>15029</v>
      </c>
      <c r="E1378" s="103" t="s">
        <v>26</v>
      </c>
      <c r="F1378" s="18" t="s">
        <v>26</v>
      </c>
      <c r="G1378" s="111" t="s">
        <v>590</v>
      </c>
      <c r="H1378" s="102" t="s">
        <v>4412</v>
      </c>
      <c r="I1378" s="21">
        <v>6274</v>
      </c>
      <c r="J1378" s="71">
        <v>112.09</v>
      </c>
      <c r="K1378" s="21">
        <v>7949</v>
      </c>
      <c r="L1378" s="21">
        <v>7091</v>
      </c>
      <c r="M1378" s="21">
        <v>6620</v>
      </c>
      <c r="N1378" s="21"/>
      <c r="O1378" s="21">
        <v>-471</v>
      </c>
      <c r="P1378" s="21"/>
      <c r="Q1378" s="21"/>
      <c r="R1378" s="22">
        <v>6.5</v>
      </c>
      <c r="S1378" s="22">
        <v>9.3800000000000008</v>
      </c>
      <c r="T1378" s="20" t="s">
        <v>5189</v>
      </c>
      <c r="U1378" s="21">
        <v>38</v>
      </c>
      <c r="V1378" s="21">
        <v>461</v>
      </c>
      <c r="W1378" s="34">
        <v>34618</v>
      </c>
      <c r="X1378" s="34">
        <v>45352</v>
      </c>
      <c r="Y1378" s="114" t="s">
        <v>13736</v>
      </c>
      <c r="Z1378" s="70" t="s">
        <v>4927</v>
      </c>
      <c r="AA1378" s="20" t="s">
        <v>4926</v>
      </c>
      <c r="AB1378" s="109"/>
      <c r="AC1378" s="19"/>
      <c r="AD1378" s="22"/>
      <c r="AE1378" s="19"/>
    </row>
    <row r="1379" spans="2:31" x14ac:dyDescent="0.2">
      <c r="B1379" s="14" t="s">
        <v>15028</v>
      </c>
      <c r="C1379" s="33" t="s">
        <v>15027</v>
      </c>
      <c r="D1379" s="16" t="s">
        <v>15026</v>
      </c>
      <c r="E1379" s="103" t="s">
        <v>26</v>
      </c>
      <c r="F1379" s="18" t="s">
        <v>26</v>
      </c>
      <c r="G1379" s="111" t="s">
        <v>590</v>
      </c>
      <c r="H1379" s="102" t="s">
        <v>4412</v>
      </c>
      <c r="I1379" s="21">
        <v>41947</v>
      </c>
      <c r="J1379" s="71">
        <v>112.247</v>
      </c>
      <c r="K1379" s="21">
        <v>53222</v>
      </c>
      <c r="L1379" s="21">
        <v>47415</v>
      </c>
      <c r="M1379" s="21">
        <v>44692</v>
      </c>
      <c r="N1379" s="21"/>
      <c r="O1379" s="21">
        <v>-2723</v>
      </c>
      <c r="P1379" s="21"/>
      <c r="Q1379" s="21"/>
      <c r="R1379" s="22">
        <v>6.5</v>
      </c>
      <c r="S1379" s="22">
        <v>8.9619999999999997</v>
      </c>
      <c r="T1379" s="20" t="s">
        <v>5189</v>
      </c>
      <c r="U1379" s="21">
        <v>257</v>
      </c>
      <c r="V1379" s="21">
        <v>3082</v>
      </c>
      <c r="W1379" s="34">
        <v>34618</v>
      </c>
      <c r="X1379" s="34">
        <v>45383</v>
      </c>
      <c r="Y1379" s="114" t="s">
        <v>13736</v>
      </c>
      <c r="Z1379" s="70" t="s">
        <v>4927</v>
      </c>
      <c r="AA1379" s="20" t="s">
        <v>4926</v>
      </c>
      <c r="AB1379" s="109"/>
      <c r="AC1379" s="19"/>
      <c r="AD1379" s="22"/>
      <c r="AE1379" s="31"/>
    </row>
    <row r="1380" spans="2:31" x14ac:dyDescent="0.2">
      <c r="B1380" s="14" t="s">
        <v>15025</v>
      </c>
      <c r="C1380" s="33" t="s">
        <v>15024</v>
      </c>
      <c r="D1380" s="16" t="s">
        <v>15023</v>
      </c>
      <c r="E1380" s="103" t="s">
        <v>26</v>
      </c>
      <c r="F1380" s="18" t="s">
        <v>26</v>
      </c>
      <c r="G1380" s="111" t="s">
        <v>590</v>
      </c>
      <c r="H1380" s="102" t="s">
        <v>4412</v>
      </c>
      <c r="I1380" s="21">
        <v>31050</v>
      </c>
      <c r="J1380" s="71">
        <v>109.169</v>
      </c>
      <c r="K1380" s="21">
        <v>35764</v>
      </c>
      <c r="L1380" s="21">
        <v>32760</v>
      </c>
      <c r="M1380" s="21">
        <v>31744</v>
      </c>
      <c r="N1380" s="21"/>
      <c r="O1380" s="21">
        <v>-550</v>
      </c>
      <c r="P1380" s="21"/>
      <c r="Q1380" s="21"/>
      <c r="R1380" s="22">
        <v>6</v>
      </c>
      <c r="S1380" s="22">
        <v>7.2880000000000003</v>
      </c>
      <c r="T1380" s="20" t="s">
        <v>5189</v>
      </c>
      <c r="U1380" s="21">
        <v>164</v>
      </c>
      <c r="V1380" s="21">
        <v>1966</v>
      </c>
      <c r="W1380" s="34">
        <v>35013</v>
      </c>
      <c r="X1380" s="34">
        <v>45383</v>
      </c>
      <c r="Y1380" s="114" t="s">
        <v>13736</v>
      </c>
      <c r="Z1380" s="70" t="s">
        <v>4927</v>
      </c>
      <c r="AA1380" s="20" t="s">
        <v>4926</v>
      </c>
      <c r="AB1380" s="109"/>
      <c r="AC1380" s="19"/>
      <c r="AD1380" s="22"/>
      <c r="AE1380" s="19"/>
    </row>
    <row r="1381" spans="2:31" x14ac:dyDescent="0.2">
      <c r="B1381" s="14" t="s">
        <v>15022</v>
      </c>
      <c r="C1381" s="33" t="s">
        <v>15021</v>
      </c>
      <c r="D1381" s="16" t="s">
        <v>15020</v>
      </c>
      <c r="E1381" s="103" t="s">
        <v>26</v>
      </c>
      <c r="F1381" s="18" t="s">
        <v>26</v>
      </c>
      <c r="G1381" s="111" t="s">
        <v>590</v>
      </c>
      <c r="H1381" s="102" t="s">
        <v>4412</v>
      </c>
      <c r="I1381" s="21">
        <v>5149</v>
      </c>
      <c r="J1381" s="71">
        <v>113.247</v>
      </c>
      <c r="K1381" s="21">
        <v>6591</v>
      </c>
      <c r="L1381" s="21">
        <v>5820</v>
      </c>
      <c r="M1381" s="21">
        <v>5437</v>
      </c>
      <c r="N1381" s="21"/>
      <c r="O1381" s="21">
        <v>-383</v>
      </c>
      <c r="P1381" s="21"/>
      <c r="Q1381" s="21"/>
      <c r="R1381" s="22">
        <v>6.5</v>
      </c>
      <c r="S1381" s="22">
        <v>9.3469999999999995</v>
      </c>
      <c r="T1381" s="20" t="s">
        <v>5189</v>
      </c>
      <c r="U1381" s="21">
        <v>32</v>
      </c>
      <c r="V1381" s="21">
        <v>378</v>
      </c>
      <c r="W1381" s="34">
        <v>34618</v>
      </c>
      <c r="X1381" s="34">
        <v>45383</v>
      </c>
      <c r="Y1381" s="114" t="s">
        <v>13736</v>
      </c>
      <c r="Z1381" s="70" t="s">
        <v>4927</v>
      </c>
      <c r="AA1381" s="20" t="s">
        <v>4926</v>
      </c>
      <c r="AB1381" s="109"/>
      <c r="AC1381" s="19"/>
      <c r="AD1381" s="22"/>
      <c r="AE1381" s="19"/>
    </row>
    <row r="1382" spans="2:31" x14ac:dyDescent="0.2">
      <c r="B1382" s="14" t="s">
        <v>15019</v>
      </c>
      <c r="C1382" s="33" t="s">
        <v>15018</v>
      </c>
      <c r="D1382" s="16" t="s">
        <v>15017</v>
      </c>
      <c r="E1382" s="103" t="s">
        <v>26</v>
      </c>
      <c r="F1382" s="18" t="s">
        <v>26</v>
      </c>
      <c r="G1382" s="111" t="s">
        <v>590</v>
      </c>
      <c r="H1382" s="102" t="s">
        <v>4412</v>
      </c>
      <c r="I1382" s="21">
        <v>54837</v>
      </c>
      <c r="J1382" s="71">
        <v>113.321</v>
      </c>
      <c r="K1382" s="21">
        <v>70242</v>
      </c>
      <c r="L1382" s="21">
        <v>61985</v>
      </c>
      <c r="M1382" s="21">
        <v>58366</v>
      </c>
      <c r="N1382" s="21"/>
      <c r="O1382" s="21">
        <v>-3619</v>
      </c>
      <c r="P1382" s="21"/>
      <c r="Q1382" s="21"/>
      <c r="R1382" s="22">
        <v>6.5</v>
      </c>
      <c r="S1382" s="22">
        <v>9.1039999999999992</v>
      </c>
      <c r="T1382" s="20" t="s">
        <v>5189</v>
      </c>
      <c r="U1382" s="21">
        <v>336</v>
      </c>
      <c r="V1382" s="21">
        <v>4029</v>
      </c>
      <c r="W1382" s="34">
        <v>34618</v>
      </c>
      <c r="X1382" s="34">
        <v>44958</v>
      </c>
      <c r="Y1382" s="114" t="s">
        <v>13736</v>
      </c>
      <c r="Z1382" s="70" t="s">
        <v>4927</v>
      </c>
      <c r="AA1382" s="20" t="s">
        <v>4926</v>
      </c>
      <c r="AB1382" s="109"/>
      <c r="AC1382" s="19"/>
      <c r="AD1382" s="22"/>
      <c r="AE1382" s="19"/>
    </row>
    <row r="1383" spans="2:31" x14ac:dyDescent="0.2">
      <c r="B1383" s="14" t="s">
        <v>15016</v>
      </c>
      <c r="C1383" s="33" t="s">
        <v>15015</v>
      </c>
      <c r="D1383" s="16" t="s">
        <v>15014</v>
      </c>
      <c r="E1383" s="103" t="s">
        <v>26</v>
      </c>
      <c r="F1383" s="18" t="s">
        <v>26</v>
      </c>
      <c r="G1383" s="111" t="s">
        <v>590</v>
      </c>
      <c r="H1383" s="102" t="s">
        <v>4412</v>
      </c>
      <c r="I1383" s="21">
        <v>557</v>
      </c>
      <c r="J1383" s="71">
        <v>109.169</v>
      </c>
      <c r="K1383" s="21">
        <v>632</v>
      </c>
      <c r="L1383" s="21">
        <v>579</v>
      </c>
      <c r="M1383" s="21">
        <v>567</v>
      </c>
      <c r="N1383" s="21"/>
      <c r="O1383" s="21">
        <v>36</v>
      </c>
      <c r="P1383" s="21"/>
      <c r="Q1383" s="21"/>
      <c r="R1383" s="22">
        <v>6</v>
      </c>
      <c r="S1383" s="22">
        <v>6.8079999999999998</v>
      </c>
      <c r="T1383" s="20" t="s">
        <v>5189</v>
      </c>
      <c r="U1383" s="21">
        <v>3</v>
      </c>
      <c r="V1383" s="21">
        <v>35</v>
      </c>
      <c r="W1383" s="34">
        <v>35075</v>
      </c>
      <c r="X1383" s="34">
        <v>45383</v>
      </c>
      <c r="Y1383" s="114" t="s">
        <v>13736</v>
      </c>
      <c r="Z1383" s="70" t="s">
        <v>4927</v>
      </c>
      <c r="AA1383" s="20" t="s">
        <v>4926</v>
      </c>
      <c r="AB1383" s="109"/>
      <c r="AC1383" s="19"/>
      <c r="AD1383" s="22"/>
      <c r="AE1383" s="19"/>
    </row>
    <row r="1384" spans="2:31" x14ac:dyDescent="0.2">
      <c r="B1384" s="14" t="s">
        <v>15013</v>
      </c>
      <c r="C1384" s="33" t="s">
        <v>15012</v>
      </c>
      <c r="D1384" s="16" t="s">
        <v>15011</v>
      </c>
      <c r="E1384" s="103" t="s">
        <v>26</v>
      </c>
      <c r="F1384" s="18" t="s">
        <v>26</v>
      </c>
      <c r="G1384" s="111" t="s">
        <v>590</v>
      </c>
      <c r="H1384" s="102" t="s">
        <v>4412</v>
      </c>
      <c r="I1384" s="21">
        <v>208007</v>
      </c>
      <c r="J1384" s="71">
        <v>110.012</v>
      </c>
      <c r="K1384" s="21">
        <v>241433</v>
      </c>
      <c r="L1384" s="21">
        <v>219460</v>
      </c>
      <c r="M1384" s="21">
        <v>214333</v>
      </c>
      <c r="N1384" s="21"/>
      <c r="O1384" s="21">
        <v>-1926</v>
      </c>
      <c r="P1384" s="21"/>
      <c r="Q1384" s="21"/>
      <c r="R1384" s="22">
        <v>6</v>
      </c>
      <c r="S1384" s="22">
        <v>6.9580000000000002</v>
      </c>
      <c r="T1384" s="20" t="s">
        <v>5189</v>
      </c>
      <c r="U1384" s="21">
        <v>1097</v>
      </c>
      <c r="V1384" s="21">
        <v>13168</v>
      </c>
      <c r="W1384" s="34">
        <v>35013</v>
      </c>
      <c r="X1384" s="34">
        <v>45383</v>
      </c>
      <c r="Y1384" s="114" t="s">
        <v>13736</v>
      </c>
      <c r="Z1384" s="70" t="s">
        <v>4927</v>
      </c>
      <c r="AA1384" s="20" t="s">
        <v>4926</v>
      </c>
      <c r="AB1384" s="109"/>
      <c r="AC1384" s="19"/>
      <c r="AD1384" s="22"/>
      <c r="AE1384" s="19"/>
    </row>
    <row r="1385" spans="2:31" x14ac:dyDescent="0.2">
      <c r="B1385" s="14" t="s">
        <v>15010</v>
      </c>
      <c r="C1385" s="33" t="s">
        <v>15009</v>
      </c>
      <c r="D1385" s="16" t="s">
        <v>15008</v>
      </c>
      <c r="E1385" s="103" t="s">
        <v>26</v>
      </c>
      <c r="F1385" s="18" t="s">
        <v>26</v>
      </c>
      <c r="G1385" s="111" t="s">
        <v>590</v>
      </c>
      <c r="H1385" s="102" t="s">
        <v>4412</v>
      </c>
      <c r="I1385" s="21">
        <v>63549</v>
      </c>
      <c r="J1385" s="71">
        <v>107.622</v>
      </c>
      <c r="K1385" s="21">
        <v>77008</v>
      </c>
      <c r="L1385" s="21">
        <v>71555</v>
      </c>
      <c r="M1385" s="21">
        <v>67914</v>
      </c>
      <c r="N1385" s="21"/>
      <c r="O1385" s="21">
        <v>-1832</v>
      </c>
      <c r="P1385" s="21"/>
      <c r="Q1385" s="21"/>
      <c r="R1385" s="22">
        <v>5.5</v>
      </c>
      <c r="S1385" s="22">
        <v>7.8940000000000001</v>
      </c>
      <c r="T1385" s="20" t="s">
        <v>5189</v>
      </c>
      <c r="U1385" s="21">
        <v>328</v>
      </c>
      <c r="V1385" s="21">
        <v>3935</v>
      </c>
      <c r="W1385" s="34">
        <v>35179</v>
      </c>
      <c r="X1385" s="34">
        <v>45474</v>
      </c>
      <c r="Y1385" s="114" t="s">
        <v>13736</v>
      </c>
      <c r="Z1385" s="70" t="s">
        <v>4927</v>
      </c>
      <c r="AA1385" s="20" t="s">
        <v>4926</v>
      </c>
      <c r="AB1385" s="109"/>
      <c r="AC1385" s="19"/>
      <c r="AD1385" s="22"/>
      <c r="AE1385" s="19"/>
    </row>
    <row r="1386" spans="2:31" x14ac:dyDescent="0.2">
      <c r="B1386" s="14" t="s">
        <v>15007</v>
      </c>
      <c r="C1386" s="33" t="s">
        <v>15006</v>
      </c>
      <c r="D1386" s="16" t="s">
        <v>15005</v>
      </c>
      <c r="E1386" s="103" t="s">
        <v>26</v>
      </c>
      <c r="F1386" s="18" t="s">
        <v>26</v>
      </c>
      <c r="G1386" s="111" t="s">
        <v>590</v>
      </c>
      <c r="H1386" s="102" t="s">
        <v>4412</v>
      </c>
      <c r="I1386" s="21">
        <v>28357</v>
      </c>
      <c r="J1386" s="71">
        <v>107.622</v>
      </c>
      <c r="K1386" s="21">
        <v>28711</v>
      </c>
      <c r="L1386" s="21">
        <v>26677</v>
      </c>
      <c r="M1386" s="21">
        <v>27699</v>
      </c>
      <c r="N1386" s="21"/>
      <c r="O1386" s="21">
        <v>630</v>
      </c>
      <c r="P1386" s="21"/>
      <c r="Q1386" s="21"/>
      <c r="R1386" s="22">
        <v>5.5</v>
      </c>
      <c r="S1386" s="22">
        <v>3.7850000000000001</v>
      </c>
      <c r="T1386" s="20" t="s">
        <v>5189</v>
      </c>
      <c r="U1386" s="21">
        <v>122</v>
      </c>
      <c r="V1386" s="21">
        <v>1467</v>
      </c>
      <c r="W1386" s="34">
        <v>36861</v>
      </c>
      <c r="X1386" s="34">
        <v>45352</v>
      </c>
      <c r="Y1386" s="114" t="s">
        <v>13736</v>
      </c>
      <c r="Z1386" s="70" t="s">
        <v>4927</v>
      </c>
      <c r="AA1386" s="20" t="s">
        <v>4926</v>
      </c>
      <c r="AB1386" s="109"/>
      <c r="AC1386" s="19"/>
      <c r="AD1386" s="22"/>
      <c r="AE1386" s="19"/>
    </row>
    <row r="1387" spans="2:31" x14ac:dyDescent="0.2">
      <c r="B1387" s="14" t="s">
        <v>15004</v>
      </c>
      <c r="C1387" s="33" t="s">
        <v>15003</v>
      </c>
      <c r="D1387" s="16" t="s">
        <v>15002</v>
      </c>
      <c r="E1387" s="103" t="s">
        <v>26</v>
      </c>
      <c r="F1387" s="18" t="s">
        <v>26</v>
      </c>
      <c r="G1387" s="111" t="s">
        <v>590</v>
      </c>
      <c r="H1387" s="102" t="s">
        <v>4412</v>
      </c>
      <c r="I1387" s="21">
        <v>61575</v>
      </c>
      <c r="J1387" s="71">
        <v>107.77800000000001</v>
      </c>
      <c r="K1387" s="21">
        <v>74724</v>
      </c>
      <c r="L1387" s="21">
        <v>69331</v>
      </c>
      <c r="M1387" s="21">
        <v>65339</v>
      </c>
      <c r="N1387" s="21"/>
      <c r="O1387" s="21">
        <v>-2445</v>
      </c>
      <c r="P1387" s="21"/>
      <c r="Q1387" s="21"/>
      <c r="R1387" s="22">
        <v>5.5</v>
      </c>
      <c r="S1387" s="22">
        <v>8.2270000000000003</v>
      </c>
      <c r="T1387" s="20" t="s">
        <v>5189</v>
      </c>
      <c r="U1387" s="21">
        <v>318</v>
      </c>
      <c r="V1387" s="21">
        <v>3813</v>
      </c>
      <c r="W1387" s="34">
        <v>35179</v>
      </c>
      <c r="X1387" s="34">
        <v>45444</v>
      </c>
      <c r="Y1387" s="114" t="s">
        <v>13736</v>
      </c>
      <c r="Z1387" s="70" t="s">
        <v>4927</v>
      </c>
      <c r="AA1387" s="20" t="s">
        <v>4926</v>
      </c>
      <c r="AB1387" s="109"/>
      <c r="AC1387" s="19"/>
      <c r="AD1387" s="22"/>
      <c r="AE1387" s="19"/>
    </row>
    <row r="1388" spans="2:31" x14ac:dyDescent="0.2">
      <c r="B1388" s="14" t="s">
        <v>15001</v>
      </c>
      <c r="C1388" s="33" t="s">
        <v>15000</v>
      </c>
      <c r="D1388" s="16" t="s">
        <v>14999</v>
      </c>
      <c r="E1388" s="103" t="s">
        <v>26</v>
      </c>
      <c r="F1388" s="18" t="s">
        <v>26</v>
      </c>
      <c r="G1388" s="111" t="s">
        <v>590</v>
      </c>
      <c r="H1388" s="102" t="s">
        <v>4412</v>
      </c>
      <c r="I1388" s="21">
        <v>32811</v>
      </c>
      <c r="J1388" s="71">
        <v>111.959</v>
      </c>
      <c r="K1388" s="21">
        <v>41604</v>
      </c>
      <c r="L1388" s="21">
        <v>37160</v>
      </c>
      <c r="M1388" s="21">
        <v>34745</v>
      </c>
      <c r="N1388" s="21"/>
      <c r="O1388" s="21">
        <v>-2415</v>
      </c>
      <c r="P1388" s="21"/>
      <c r="Q1388" s="21"/>
      <c r="R1388" s="22">
        <v>6.5</v>
      </c>
      <c r="S1388" s="22">
        <v>9.3360000000000003</v>
      </c>
      <c r="T1388" s="20" t="s">
        <v>5189</v>
      </c>
      <c r="U1388" s="21">
        <v>201</v>
      </c>
      <c r="V1388" s="21">
        <v>2416</v>
      </c>
      <c r="W1388" s="34">
        <v>34695</v>
      </c>
      <c r="X1388" s="34">
        <v>45047</v>
      </c>
      <c r="Y1388" s="114" t="s">
        <v>13736</v>
      </c>
      <c r="Z1388" s="70" t="s">
        <v>4927</v>
      </c>
      <c r="AA1388" s="20" t="s">
        <v>4926</v>
      </c>
      <c r="AB1388" s="109"/>
      <c r="AC1388" s="19"/>
      <c r="AD1388" s="22"/>
      <c r="AE1388" s="19"/>
    </row>
    <row r="1389" spans="2:31" x14ac:dyDescent="0.2">
      <c r="B1389" s="14" t="s">
        <v>14998</v>
      </c>
      <c r="C1389" s="33" t="s">
        <v>14997</v>
      </c>
      <c r="D1389" s="16" t="s">
        <v>14996</v>
      </c>
      <c r="E1389" s="103" t="s">
        <v>26</v>
      </c>
      <c r="F1389" s="18" t="s">
        <v>26</v>
      </c>
      <c r="G1389" s="111" t="s">
        <v>590</v>
      </c>
      <c r="H1389" s="102" t="s">
        <v>4412</v>
      </c>
      <c r="I1389" s="21">
        <v>67288</v>
      </c>
      <c r="J1389" s="71">
        <v>114.822</v>
      </c>
      <c r="K1389" s="21">
        <v>80533</v>
      </c>
      <c r="L1389" s="21">
        <v>70137</v>
      </c>
      <c r="M1389" s="21">
        <v>68474</v>
      </c>
      <c r="N1389" s="21"/>
      <c r="O1389" s="21">
        <v>137</v>
      </c>
      <c r="P1389" s="21"/>
      <c r="Q1389" s="21"/>
      <c r="R1389" s="22">
        <v>6.5</v>
      </c>
      <c r="S1389" s="22">
        <v>7.4180000000000001</v>
      </c>
      <c r="T1389" s="20" t="s">
        <v>5189</v>
      </c>
      <c r="U1389" s="21">
        <v>380</v>
      </c>
      <c r="V1389" s="21">
        <v>4559</v>
      </c>
      <c r="W1389" s="34">
        <v>34858</v>
      </c>
      <c r="X1389" s="34">
        <v>45200</v>
      </c>
      <c r="Y1389" s="114" t="s">
        <v>13736</v>
      </c>
      <c r="Z1389" s="70" t="s">
        <v>4927</v>
      </c>
      <c r="AA1389" s="20" t="s">
        <v>4926</v>
      </c>
      <c r="AB1389" s="109"/>
      <c r="AC1389" s="19"/>
      <c r="AD1389" s="22"/>
      <c r="AE1389" s="19"/>
    </row>
    <row r="1390" spans="2:31" x14ac:dyDescent="0.2">
      <c r="B1390" s="14" t="s">
        <v>14995</v>
      </c>
      <c r="C1390" s="33" t="s">
        <v>14994</v>
      </c>
      <c r="D1390" s="16" t="s">
        <v>14993</v>
      </c>
      <c r="E1390" s="103" t="s">
        <v>26</v>
      </c>
      <c r="F1390" s="18" t="s">
        <v>26</v>
      </c>
      <c r="G1390" s="111" t="s">
        <v>590</v>
      </c>
      <c r="H1390" s="102" t="s">
        <v>4412</v>
      </c>
      <c r="I1390" s="21">
        <v>225507</v>
      </c>
      <c r="J1390" s="71">
        <v>113.843</v>
      </c>
      <c r="K1390" s="21">
        <v>291156</v>
      </c>
      <c r="L1390" s="21">
        <v>255752</v>
      </c>
      <c r="M1390" s="21">
        <v>239574</v>
      </c>
      <c r="N1390" s="21"/>
      <c r="O1390" s="21">
        <v>-2095</v>
      </c>
      <c r="P1390" s="21"/>
      <c r="Q1390" s="21"/>
      <c r="R1390" s="22">
        <v>6.5</v>
      </c>
      <c r="S1390" s="22">
        <v>9.2100000000000009</v>
      </c>
      <c r="T1390" s="20" t="s">
        <v>5189</v>
      </c>
      <c r="U1390" s="21">
        <v>1385</v>
      </c>
      <c r="V1390" s="21">
        <v>16624</v>
      </c>
      <c r="W1390" s="34">
        <v>34695</v>
      </c>
      <c r="X1390" s="34">
        <v>45231</v>
      </c>
      <c r="Y1390" s="114" t="s">
        <v>13736</v>
      </c>
      <c r="Z1390" s="70" t="s">
        <v>4927</v>
      </c>
      <c r="AA1390" s="20" t="s">
        <v>4926</v>
      </c>
      <c r="AB1390" s="109"/>
      <c r="AC1390" s="19"/>
      <c r="AD1390" s="22"/>
      <c r="AE1390" s="19"/>
    </row>
    <row r="1391" spans="2:31" x14ac:dyDescent="0.2">
      <c r="B1391" s="14" t="s">
        <v>14992</v>
      </c>
      <c r="C1391" s="33" t="s">
        <v>14991</v>
      </c>
      <c r="D1391" s="16" t="s">
        <v>14990</v>
      </c>
      <c r="E1391" s="103" t="s">
        <v>26</v>
      </c>
      <c r="F1391" s="18" t="s">
        <v>26</v>
      </c>
      <c r="G1391" s="111" t="s">
        <v>590</v>
      </c>
      <c r="H1391" s="102" t="s">
        <v>4412</v>
      </c>
      <c r="I1391" s="21">
        <v>258439</v>
      </c>
      <c r="J1391" s="71">
        <v>111.89100000000001</v>
      </c>
      <c r="K1391" s="21">
        <v>313022</v>
      </c>
      <c r="L1391" s="21">
        <v>279757</v>
      </c>
      <c r="M1391" s="21">
        <v>268096</v>
      </c>
      <c r="N1391" s="21"/>
      <c r="O1391" s="21">
        <v>-1355</v>
      </c>
      <c r="P1391" s="21"/>
      <c r="Q1391" s="21"/>
      <c r="R1391" s="22">
        <v>6.5</v>
      </c>
      <c r="S1391" s="22">
        <v>8.2089999999999996</v>
      </c>
      <c r="T1391" s="20" t="s">
        <v>5189</v>
      </c>
      <c r="U1391" s="21">
        <v>1515</v>
      </c>
      <c r="V1391" s="21">
        <v>18184</v>
      </c>
      <c r="W1391" s="34">
        <v>34858</v>
      </c>
      <c r="X1391" s="34">
        <v>45261</v>
      </c>
      <c r="Y1391" s="114" t="s">
        <v>13736</v>
      </c>
      <c r="Z1391" s="70" t="s">
        <v>4927</v>
      </c>
      <c r="AA1391" s="20" t="s">
        <v>4926</v>
      </c>
      <c r="AB1391" s="109"/>
      <c r="AC1391" s="19"/>
      <c r="AD1391" s="22"/>
      <c r="AE1391" s="19"/>
    </row>
    <row r="1392" spans="2:31" x14ac:dyDescent="0.2">
      <c r="B1392" s="14" t="s">
        <v>14989</v>
      </c>
      <c r="C1392" s="33" t="s">
        <v>14988</v>
      </c>
      <c r="D1392" s="16" t="s">
        <v>14987</v>
      </c>
      <c r="E1392" s="103" t="s">
        <v>26</v>
      </c>
      <c r="F1392" s="18" t="s">
        <v>26</v>
      </c>
      <c r="G1392" s="111" t="s">
        <v>590</v>
      </c>
      <c r="H1392" s="102" t="s">
        <v>4412</v>
      </c>
      <c r="I1392" s="21">
        <v>512409</v>
      </c>
      <c r="J1392" s="71">
        <v>111.169</v>
      </c>
      <c r="K1392" s="21">
        <v>578496</v>
      </c>
      <c r="L1392" s="21">
        <v>520377</v>
      </c>
      <c r="M1392" s="21">
        <v>515832</v>
      </c>
      <c r="N1392" s="21"/>
      <c r="O1392" s="21">
        <v>3991</v>
      </c>
      <c r="P1392" s="21"/>
      <c r="Q1392" s="21"/>
      <c r="R1392" s="22">
        <v>6</v>
      </c>
      <c r="S1392" s="22">
        <v>6.2750000000000004</v>
      </c>
      <c r="T1392" s="20" t="s">
        <v>5189</v>
      </c>
      <c r="U1392" s="21">
        <v>2602</v>
      </c>
      <c r="V1392" s="21">
        <v>31223</v>
      </c>
      <c r="W1392" s="34">
        <v>35111</v>
      </c>
      <c r="X1392" s="34">
        <v>45292</v>
      </c>
      <c r="Y1392" s="114" t="s">
        <v>13736</v>
      </c>
      <c r="Z1392" s="70" t="s">
        <v>4927</v>
      </c>
      <c r="AA1392" s="20" t="s">
        <v>4926</v>
      </c>
      <c r="AB1392" s="109"/>
      <c r="AC1392" s="19"/>
      <c r="AD1392" s="22"/>
      <c r="AE1392" s="19"/>
    </row>
    <row r="1393" spans="2:31" x14ac:dyDescent="0.2">
      <c r="B1393" s="14" t="s">
        <v>14986</v>
      </c>
      <c r="C1393" s="33" t="s">
        <v>14985</v>
      </c>
      <c r="D1393" s="16" t="s">
        <v>14984</v>
      </c>
      <c r="E1393" s="103" t="s">
        <v>26</v>
      </c>
      <c r="F1393" s="18" t="s">
        <v>26</v>
      </c>
      <c r="G1393" s="111" t="s">
        <v>590</v>
      </c>
      <c r="H1393" s="102" t="s">
        <v>4412</v>
      </c>
      <c r="I1393" s="21">
        <v>405107</v>
      </c>
      <c r="J1393" s="71">
        <v>114.822</v>
      </c>
      <c r="K1393" s="21">
        <v>484851</v>
      </c>
      <c r="L1393" s="21">
        <v>422262</v>
      </c>
      <c r="M1393" s="21">
        <v>412328</v>
      </c>
      <c r="N1393" s="21"/>
      <c r="O1393" s="21">
        <v>799</v>
      </c>
      <c r="P1393" s="21"/>
      <c r="Q1393" s="21"/>
      <c r="R1393" s="22">
        <v>6.5</v>
      </c>
      <c r="S1393" s="22">
        <v>7.4039999999999999</v>
      </c>
      <c r="T1393" s="20" t="s">
        <v>5189</v>
      </c>
      <c r="U1393" s="21">
        <v>2287</v>
      </c>
      <c r="V1393" s="21">
        <v>27447</v>
      </c>
      <c r="W1393" s="34">
        <v>34858</v>
      </c>
      <c r="X1393" s="34">
        <v>45292</v>
      </c>
      <c r="Y1393" s="114" t="s">
        <v>13736</v>
      </c>
      <c r="Z1393" s="70" t="s">
        <v>4927</v>
      </c>
      <c r="AA1393" s="20" t="s">
        <v>4926</v>
      </c>
      <c r="AB1393" s="109"/>
      <c r="AC1393" s="19"/>
      <c r="AD1393" s="22"/>
      <c r="AE1393" s="19"/>
    </row>
    <row r="1394" spans="2:31" x14ac:dyDescent="0.2">
      <c r="B1394" s="14" t="s">
        <v>14983</v>
      </c>
      <c r="C1394" s="33" t="s">
        <v>14982</v>
      </c>
      <c r="D1394" s="16" t="s">
        <v>14981</v>
      </c>
      <c r="E1394" s="103" t="s">
        <v>26</v>
      </c>
      <c r="F1394" s="18" t="s">
        <v>26</v>
      </c>
      <c r="G1394" s="111" t="s">
        <v>590</v>
      </c>
      <c r="H1394" s="102" t="s">
        <v>4412</v>
      </c>
      <c r="I1394" s="21">
        <v>120843</v>
      </c>
      <c r="J1394" s="71">
        <v>115.47799999999999</v>
      </c>
      <c r="K1394" s="21">
        <v>145456</v>
      </c>
      <c r="L1394" s="21">
        <v>125960</v>
      </c>
      <c r="M1394" s="21">
        <v>123003</v>
      </c>
      <c r="N1394" s="21"/>
      <c r="O1394" s="21">
        <v>-2957</v>
      </c>
      <c r="P1394" s="21"/>
      <c r="Q1394" s="21"/>
      <c r="R1394" s="22">
        <v>6.5</v>
      </c>
      <c r="S1394" s="22">
        <v>7.399</v>
      </c>
      <c r="T1394" s="20" t="s">
        <v>5189</v>
      </c>
      <c r="U1394" s="21">
        <v>682</v>
      </c>
      <c r="V1394" s="21">
        <v>8187</v>
      </c>
      <c r="W1394" s="34">
        <v>34858</v>
      </c>
      <c r="X1394" s="34">
        <v>45323</v>
      </c>
      <c r="Y1394" s="114" t="s">
        <v>13736</v>
      </c>
      <c r="Z1394" s="70" t="s">
        <v>4927</v>
      </c>
      <c r="AA1394" s="20" t="s">
        <v>4926</v>
      </c>
      <c r="AB1394" s="109"/>
      <c r="AC1394" s="19"/>
      <c r="AD1394" s="22"/>
      <c r="AE1394" s="19"/>
    </row>
    <row r="1395" spans="2:31" x14ac:dyDescent="0.2">
      <c r="B1395" s="14" t="s">
        <v>14980</v>
      </c>
      <c r="C1395" s="33" t="s">
        <v>14979</v>
      </c>
      <c r="D1395" s="16" t="s">
        <v>14978</v>
      </c>
      <c r="E1395" s="103" t="s">
        <v>26</v>
      </c>
      <c r="F1395" s="18" t="s">
        <v>26</v>
      </c>
      <c r="G1395" s="111" t="s">
        <v>590</v>
      </c>
      <c r="H1395" s="102" t="s">
        <v>4412</v>
      </c>
      <c r="I1395" s="21">
        <v>18297</v>
      </c>
      <c r="J1395" s="71">
        <v>115.47799999999999</v>
      </c>
      <c r="K1395" s="21">
        <v>22023</v>
      </c>
      <c r="L1395" s="21">
        <v>19072</v>
      </c>
      <c r="M1395" s="21">
        <v>18628</v>
      </c>
      <c r="N1395" s="21"/>
      <c r="O1395" s="21">
        <v>-444</v>
      </c>
      <c r="P1395" s="21"/>
      <c r="Q1395" s="21"/>
      <c r="R1395" s="22">
        <v>6.5</v>
      </c>
      <c r="S1395" s="22">
        <v>7.3879999999999999</v>
      </c>
      <c r="T1395" s="20" t="s">
        <v>5189</v>
      </c>
      <c r="U1395" s="21">
        <v>103</v>
      </c>
      <c r="V1395" s="21">
        <v>1240</v>
      </c>
      <c r="W1395" s="34">
        <v>34858</v>
      </c>
      <c r="X1395" s="34">
        <v>45352</v>
      </c>
      <c r="Y1395" s="114" t="s">
        <v>13736</v>
      </c>
      <c r="Z1395" s="70" t="s">
        <v>4927</v>
      </c>
      <c r="AA1395" s="20" t="s">
        <v>4926</v>
      </c>
      <c r="AB1395" s="109"/>
      <c r="AC1395" s="19"/>
      <c r="AD1395" s="22"/>
      <c r="AE1395" s="19"/>
    </row>
    <row r="1396" spans="2:31" x14ac:dyDescent="0.2">
      <c r="B1396" s="14" t="s">
        <v>14977</v>
      </c>
      <c r="C1396" s="33" t="s">
        <v>14976</v>
      </c>
      <c r="D1396" s="16" t="s">
        <v>14975</v>
      </c>
      <c r="E1396" s="103" t="s">
        <v>26</v>
      </c>
      <c r="F1396" s="18" t="s">
        <v>26</v>
      </c>
      <c r="G1396" s="111" t="s">
        <v>590</v>
      </c>
      <c r="H1396" s="102" t="s">
        <v>4412</v>
      </c>
      <c r="I1396" s="21">
        <v>121501</v>
      </c>
      <c r="J1396" s="71">
        <v>114.822</v>
      </c>
      <c r="K1396" s="21">
        <v>158001</v>
      </c>
      <c r="L1396" s="21">
        <v>137605</v>
      </c>
      <c r="M1396" s="21">
        <v>129022</v>
      </c>
      <c r="N1396" s="21"/>
      <c r="O1396" s="21">
        <v>-440</v>
      </c>
      <c r="P1396" s="21"/>
      <c r="Q1396" s="21"/>
      <c r="R1396" s="22">
        <v>6.5</v>
      </c>
      <c r="S1396" s="22">
        <v>9.1890000000000001</v>
      </c>
      <c r="T1396" s="20" t="s">
        <v>5189</v>
      </c>
      <c r="U1396" s="21">
        <v>745</v>
      </c>
      <c r="V1396" s="21">
        <v>8944</v>
      </c>
      <c r="W1396" s="34">
        <v>34695</v>
      </c>
      <c r="X1396" s="34">
        <v>45139</v>
      </c>
      <c r="Y1396" s="114" t="s">
        <v>13736</v>
      </c>
      <c r="Z1396" s="70" t="s">
        <v>4927</v>
      </c>
      <c r="AA1396" s="20" t="s">
        <v>4926</v>
      </c>
      <c r="AB1396" s="109"/>
      <c r="AC1396" s="19"/>
      <c r="AD1396" s="22"/>
      <c r="AE1396" s="19"/>
    </row>
    <row r="1397" spans="2:31" x14ac:dyDescent="0.2">
      <c r="B1397" s="14" t="s">
        <v>14974</v>
      </c>
      <c r="C1397" s="33" t="s">
        <v>14973</v>
      </c>
      <c r="D1397" s="16" t="s">
        <v>14972</v>
      </c>
      <c r="E1397" s="103" t="s">
        <v>26</v>
      </c>
      <c r="F1397" s="18" t="s">
        <v>26</v>
      </c>
      <c r="G1397" s="111" t="s">
        <v>590</v>
      </c>
      <c r="H1397" s="102" t="s">
        <v>4412</v>
      </c>
      <c r="I1397" s="21">
        <v>9501</v>
      </c>
      <c r="J1397" s="71">
        <v>116.539</v>
      </c>
      <c r="K1397" s="21">
        <v>10415</v>
      </c>
      <c r="L1397" s="21">
        <v>8937</v>
      </c>
      <c r="M1397" s="21">
        <v>9564</v>
      </c>
      <c r="N1397" s="21"/>
      <c r="O1397" s="21">
        <v>627</v>
      </c>
      <c r="P1397" s="21"/>
      <c r="Q1397" s="21"/>
      <c r="R1397" s="22">
        <v>7</v>
      </c>
      <c r="S1397" s="22">
        <v>4.2140000000000004</v>
      </c>
      <c r="T1397" s="20" t="s">
        <v>5189</v>
      </c>
      <c r="U1397" s="21">
        <v>52</v>
      </c>
      <c r="V1397" s="21">
        <v>626</v>
      </c>
      <c r="W1397" s="34">
        <v>36861</v>
      </c>
      <c r="X1397" s="34">
        <v>45139</v>
      </c>
      <c r="Y1397" s="114" t="s">
        <v>13736</v>
      </c>
      <c r="Z1397" s="70" t="s">
        <v>4927</v>
      </c>
      <c r="AA1397" s="20" t="s">
        <v>4926</v>
      </c>
      <c r="AB1397" s="109"/>
      <c r="AC1397" s="19"/>
      <c r="AD1397" s="22"/>
      <c r="AE1397" s="19"/>
    </row>
    <row r="1398" spans="2:31" x14ac:dyDescent="0.2">
      <c r="B1398" s="14" t="s">
        <v>14971</v>
      </c>
      <c r="C1398" s="33" t="s">
        <v>14970</v>
      </c>
      <c r="D1398" s="16" t="s">
        <v>14391</v>
      </c>
      <c r="E1398" s="103" t="s">
        <v>26</v>
      </c>
      <c r="F1398" s="18" t="s">
        <v>26</v>
      </c>
      <c r="G1398" s="111" t="s">
        <v>590</v>
      </c>
      <c r="H1398" s="102" t="s">
        <v>4412</v>
      </c>
      <c r="I1398" s="21">
        <v>10042188</v>
      </c>
      <c r="J1398" s="71">
        <v>106.261</v>
      </c>
      <c r="K1398" s="21">
        <v>10626140</v>
      </c>
      <c r="L1398" s="21">
        <v>10000000</v>
      </c>
      <c r="M1398" s="21">
        <v>10032500</v>
      </c>
      <c r="N1398" s="21"/>
      <c r="O1398" s="21">
        <v>-7938</v>
      </c>
      <c r="P1398" s="21"/>
      <c r="Q1398" s="21"/>
      <c r="R1398" s="22">
        <v>3.5</v>
      </c>
      <c r="S1398" s="22">
        <v>3.4319999999999999</v>
      </c>
      <c r="T1398" s="20" t="s">
        <v>5189</v>
      </c>
      <c r="U1398" s="21">
        <v>29167</v>
      </c>
      <c r="V1398" s="21">
        <v>350000</v>
      </c>
      <c r="W1398" s="34">
        <v>40774</v>
      </c>
      <c r="X1398" s="34">
        <v>48085</v>
      </c>
      <c r="Y1398" s="114" t="s">
        <v>13682</v>
      </c>
      <c r="Z1398" s="70" t="s">
        <v>4927</v>
      </c>
      <c r="AA1398" s="20" t="s">
        <v>4926</v>
      </c>
      <c r="AB1398" s="109"/>
      <c r="AC1398" s="19"/>
      <c r="AD1398" s="22"/>
      <c r="AE1398" s="28">
        <v>47757</v>
      </c>
    </row>
    <row r="1399" spans="2:31" x14ac:dyDescent="0.2">
      <c r="B1399" s="14" t="s">
        <v>14969</v>
      </c>
      <c r="C1399" s="33" t="s">
        <v>14968</v>
      </c>
      <c r="D1399" s="16" t="s">
        <v>14967</v>
      </c>
      <c r="E1399" s="103" t="s">
        <v>26</v>
      </c>
      <c r="F1399" s="18" t="s">
        <v>26</v>
      </c>
      <c r="G1399" s="111" t="s">
        <v>590</v>
      </c>
      <c r="H1399" s="102" t="s">
        <v>4412</v>
      </c>
      <c r="I1399" s="21">
        <v>7665</v>
      </c>
      <c r="J1399" s="71">
        <v>116.539</v>
      </c>
      <c r="K1399" s="21">
        <v>8403</v>
      </c>
      <c r="L1399" s="21">
        <v>7211</v>
      </c>
      <c r="M1399" s="21">
        <v>7718</v>
      </c>
      <c r="N1399" s="21"/>
      <c r="O1399" s="21">
        <v>508</v>
      </c>
      <c r="P1399" s="21"/>
      <c r="Q1399" s="21"/>
      <c r="R1399" s="22">
        <v>7</v>
      </c>
      <c r="S1399" s="22">
        <v>4.2030000000000003</v>
      </c>
      <c r="T1399" s="20" t="s">
        <v>5189</v>
      </c>
      <c r="U1399" s="21">
        <v>42</v>
      </c>
      <c r="V1399" s="21">
        <v>505</v>
      </c>
      <c r="W1399" s="34">
        <v>36861</v>
      </c>
      <c r="X1399" s="34">
        <v>45139</v>
      </c>
      <c r="Y1399" s="114" t="s">
        <v>13736</v>
      </c>
      <c r="Z1399" s="70" t="s">
        <v>4927</v>
      </c>
      <c r="AA1399" s="20" t="s">
        <v>4926</v>
      </c>
      <c r="AB1399" s="109"/>
      <c r="AC1399" s="19"/>
      <c r="AD1399" s="22"/>
      <c r="AE1399" s="19"/>
    </row>
    <row r="1400" spans="2:31" x14ac:dyDescent="0.2">
      <c r="B1400" s="14" t="s">
        <v>14966</v>
      </c>
      <c r="C1400" s="33" t="s">
        <v>14965</v>
      </c>
      <c r="D1400" s="16" t="s">
        <v>14964</v>
      </c>
      <c r="E1400" s="103" t="s">
        <v>26</v>
      </c>
      <c r="F1400" s="18" t="s">
        <v>26</v>
      </c>
      <c r="G1400" s="111" t="s">
        <v>590</v>
      </c>
      <c r="H1400" s="102" t="s">
        <v>4412</v>
      </c>
      <c r="I1400" s="21">
        <v>16128</v>
      </c>
      <c r="J1400" s="71">
        <v>112.669</v>
      </c>
      <c r="K1400" s="21">
        <v>18466</v>
      </c>
      <c r="L1400" s="21">
        <v>16389</v>
      </c>
      <c r="M1400" s="21">
        <v>16245</v>
      </c>
      <c r="N1400" s="21"/>
      <c r="O1400" s="21">
        <v>218</v>
      </c>
      <c r="P1400" s="21"/>
      <c r="Q1400" s="21"/>
      <c r="R1400" s="22">
        <v>6</v>
      </c>
      <c r="S1400" s="22">
        <v>6.2770000000000001</v>
      </c>
      <c r="T1400" s="20" t="s">
        <v>5189</v>
      </c>
      <c r="U1400" s="21">
        <v>82</v>
      </c>
      <c r="V1400" s="21">
        <v>983</v>
      </c>
      <c r="W1400" s="34">
        <v>34262</v>
      </c>
      <c r="X1400" s="34">
        <v>45292</v>
      </c>
      <c r="Y1400" s="114" t="s">
        <v>13736</v>
      </c>
      <c r="Z1400" s="70" t="s">
        <v>4927</v>
      </c>
      <c r="AA1400" s="20" t="s">
        <v>4926</v>
      </c>
      <c r="AB1400" s="109"/>
      <c r="AC1400" s="19"/>
      <c r="AD1400" s="22"/>
      <c r="AE1400" s="19"/>
    </row>
    <row r="1401" spans="2:31" x14ac:dyDescent="0.2">
      <c r="B1401" s="14" t="s">
        <v>14963</v>
      </c>
      <c r="C1401" s="33" t="s">
        <v>14962</v>
      </c>
      <c r="D1401" s="16" t="s">
        <v>14961</v>
      </c>
      <c r="E1401" s="103" t="s">
        <v>26</v>
      </c>
      <c r="F1401" s="18" t="s">
        <v>26</v>
      </c>
      <c r="G1401" s="111" t="s">
        <v>590</v>
      </c>
      <c r="H1401" s="102" t="s">
        <v>4412</v>
      </c>
      <c r="I1401" s="21">
        <v>14559</v>
      </c>
      <c r="J1401" s="71">
        <v>114.622</v>
      </c>
      <c r="K1401" s="21">
        <v>18817</v>
      </c>
      <c r="L1401" s="21">
        <v>16416</v>
      </c>
      <c r="M1401" s="21">
        <v>15675</v>
      </c>
      <c r="N1401" s="21"/>
      <c r="O1401" s="21">
        <v>56</v>
      </c>
      <c r="P1401" s="21"/>
      <c r="Q1401" s="21"/>
      <c r="R1401" s="22">
        <v>5.5</v>
      </c>
      <c r="S1401" s="22">
        <v>7.5570000000000004</v>
      </c>
      <c r="T1401" s="20" t="s">
        <v>5189</v>
      </c>
      <c r="U1401" s="21">
        <v>75</v>
      </c>
      <c r="V1401" s="21">
        <v>903</v>
      </c>
      <c r="W1401" s="34">
        <v>35179</v>
      </c>
      <c r="X1401" s="34">
        <v>45078</v>
      </c>
      <c r="Y1401" s="114" t="s">
        <v>13736</v>
      </c>
      <c r="Z1401" s="70" t="s">
        <v>4927</v>
      </c>
      <c r="AA1401" s="20" t="s">
        <v>4926</v>
      </c>
      <c r="AB1401" s="109"/>
      <c r="AC1401" s="19"/>
      <c r="AD1401" s="22"/>
      <c r="AE1401" s="19"/>
    </row>
    <row r="1402" spans="2:31" x14ac:dyDescent="0.2">
      <c r="B1402" s="14" t="s">
        <v>14960</v>
      </c>
      <c r="C1402" s="33" t="s">
        <v>14959</v>
      </c>
      <c r="D1402" s="16" t="s">
        <v>14958</v>
      </c>
      <c r="E1402" s="103" t="s">
        <v>26</v>
      </c>
      <c r="F1402" s="18" t="s">
        <v>26</v>
      </c>
      <c r="G1402" s="111" t="s">
        <v>590</v>
      </c>
      <c r="H1402" s="102" t="s">
        <v>4412</v>
      </c>
      <c r="I1402" s="21">
        <v>109647</v>
      </c>
      <c r="J1402" s="71">
        <v>111.343</v>
      </c>
      <c r="K1402" s="21">
        <v>138266</v>
      </c>
      <c r="L1402" s="21">
        <v>124180</v>
      </c>
      <c r="M1402" s="21">
        <v>116208</v>
      </c>
      <c r="N1402" s="21"/>
      <c r="O1402" s="21">
        <v>-1714</v>
      </c>
      <c r="P1402" s="21"/>
      <c r="Q1402" s="21"/>
      <c r="R1402" s="22">
        <v>6.5</v>
      </c>
      <c r="S1402" s="22">
        <v>9.27</v>
      </c>
      <c r="T1402" s="20" t="s">
        <v>5189</v>
      </c>
      <c r="U1402" s="21">
        <v>673</v>
      </c>
      <c r="V1402" s="21">
        <v>8072</v>
      </c>
      <c r="W1402" s="34">
        <v>34695</v>
      </c>
      <c r="X1402" s="34">
        <v>45170</v>
      </c>
      <c r="Y1402" s="114" t="s">
        <v>13736</v>
      </c>
      <c r="Z1402" s="70" t="s">
        <v>4927</v>
      </c>
      <c r="AA1402" s="20" t="s">
        <v>4926</v>
      </c>
      <c r="AB1402" s="109"/>
      <c r="AC1402" s="19"/>
      <c r="AD1402" s="22"/>
      <c r="AE1402" s="19"/>
    </row>
    <row r="1403" spans="2:31" x14ac:dyDescent="0.2">
      <c r="B1403" s="14" t="s">
        <v>14957</v>
      </c>
      <c r="C1403" s="33" t="s">
        <v>14956</v>
      </c>
      <c r="D1403" s="16" t="s">
        <v>14955</v>
      </c>
      <c r="E1403" s="103" t="s">
        <v>26</v>
      </c>
      <c r="F1403" s="18" t="s">
        <v>26</v>
      </c>
      <c r="G1403" s="111" t="s">
        <v>590</v>
      </c>
      <c r="H1403" s="102" t="s">
        <v>4412</v>
      </c>
      <c r="I1403" s="21">
        <v>153251</v>
      </c>
      <c r="J1403" s="71">
        <v>114.822</v>
      </c>
      <c r="K1403" s="21">
        <v>199289</v>
      </c>
      <c r="L1403" s="21">
        <v>173563</v>
      </c>
      <c r="M1403" s="21">
        <v>161999</v>
      </c>
      <c r="N1403" s="21"/>
      <c r="O1403" s="21">
        <v>-11564</v>
      </c>
      <c r="P1403" s="21"/>
      <c r="Q1403" s="21"/>
      <c r="R1403" s="22">
        <v>6.5</v>
      </c>
      <c r="S1403" s="22">
        <v>9.3640000000000008</v>
      </c>
      <c r="T1403" s="20" t="s">
        <v>5189</v>
      </c>
      <c r="U1403" s="21">
        <v>940</v>
      </c>
      <c r="V1403" s="21">
        <v>11282</v>
      </c>
      <c r="W1403" s="34">
        <v>34695</v>
      </c>
      <c r="X1403" s="34">
        <v>45231</v>
      </c>
      <c r="Y1403" s="114" t="s">
        <v>13736</v>
      </c>
      <c r="Z1403" s="70" t="s">
        <v>4927</v>
      </c>
      <c r="AA1403" s="20" t="s">
        <v>4926</v>
      </c>
      <c r="AB1403" s="109"/>
      <c r="AC1403" s="19"/>
      <c r="AD1403" s="22"/>
      <c r="AE1403" s="19"/>
    </row>
    <row r="1404" spans="2:31" x14ac:dyDescent="0.2">
      <c r="B1404" s="14" t="s">
        <v>14954</v>
      </c>
      <c r="C1404" s="33" t="s">
        <v>14953</v>
      </c>
      <c r="D1404" s="16" t="s">
        <v>14952</v>
      </c>
      <c r="E1404" s="103" t="s">
        <v>26</v>
      </c>
      <c r="F1404" s="18" t="s">
        <v>26</v>
      </c>
      <c r="G1404" s="111" t="s">
        <v>590</v>
      </c>
      <c r="H1404" s="102" t="s">
        <v>4412</v>
      </c>
      <c r="I1404" s="21">
        <v>65965</v>
      </c>
      <c r="J1404" s="71">
        <v>112.372</v>
      </c>
      <c r="K1404" s="21">
        <v>83288</v>
      </c>
      <c r="L1404" s="21">
        <v>74118</v>
      </c>
      <c r="M1404" s="21">
        <v>69735</v>
      </c>
      <c r="N1404" s="21"/>
      <c r="O1404" s="21">
        <v>284</v>
      </c>
      <c r="P1404" s="21"/>
      <c r="Q1404" s="21"/>
      <c r="R1404" s="22">
        <v>6.5</v>
      </c>
      <c r="S1404" s="22">
        <v>8.984</v>
      </c>
      <c r="T1404" s="20" t="s">
        <v>5189</v>
      </c>
      <c r="U1404" s="21">
        <v>401</v>
      </c>
      <c r="V1404" s="21">
        <v>4818</v>
      </c>
      <c r="W1404" s="34">
        <v>34621</v>
      </c>
      <c r="X1404" s="34">
        <v>45383</v>
      </c>
      <c r="Y1404" s="114" t="s">
        <v>13736</v>
      </c>
      <c r="Z1404" s="70" t="s">
        <v>4927</v>
      </c>
      <c r="AA1404" s="20" t="s">
        <v>4926</v>
      </c>
      <c r="AB1404" s="109"/>
      <c r="AC1404" s="19"/>
      <c r="AD1404" s="22"/>
      <c r="AE1404" s="19"/>
    </row>
    <row r="1405" spans="2:31" x14ac:dyDescent="0.2">
      <c r="B1405" s="14" t="s">
        <v>14951</v>
      </c>
      <c r="C1405" s="33" t="s">
        <v>14950</v>
      </c>
      <c r="D1405" s="16" t="s">
        <v>14949</v>
      </c>
      <c r="E1405" s="103" t="s">
        <v>26</v>
      </c>
      <c r="F1405" s="18" t="s">
        <v>26</v>
      </c>
      <c r="G1405" s="111" t="s">
        <v>590</v>
      </c>
      <c r="H1405" s="102" t="s">
        <v>4412</v>
      </c>
      <c r="I1405" s="21">
        <v>4337</v>
      </c>
      <c r="J1405" s="71">
        <v>115.47799999999999</v>
      </c>
      <c r="K1405" s="21">
        <v>5672</v>
      </c>
      <c r="L1405" s="21">
        <v>4912</v>
      </c>
      <c r="M1405" s="21">
        <v>4602</v>
      </c>
      <c r="N1405" s="21"/>
      <c r="O1405" s="21">
        <v>259</v>
      </c>
      <c r="P1405" s="21"/>
      <c r="Q1405" s="21"/>
      <c r="R1405" s="22">
        <v>6.5</v>
      </c>
      <c r="S1405" s="22">
        <v>9.1669999999999998</v>
      </c>
      <c r="T1405" s="20" t="s">
        <v>5189</v>
      </c>
      <c r="U1405" s="21">
        <v>27</v>
      </c>
      <c r="V1405" s="21">
        <v>319</v>
      </c>
      <c r="W1405" s="34">
        <v>34695</v>
      </c>
      <c r="X1405" s="34">
        <v>45383</v>
      </c>
      <c r="Y1405" s="114" t="s">
        <v>13736</v>
      </c>
      <c r="Z1405" s="70" t="s">
        <v>4927</v>
      </c>
      <c r="AA1405" s="20" t="s">
        <v>4926</v>
      </c>
      <c r="AB1405" s="109"/>
      <c r="AC1405" s="19"/>
      <c r="AD1405" s="22"/>
      <c r="AE1405" s="19"/>
    </row>
    <row r="1406" spans="2:31" x14ac:dyDescent="0.2">
      <c r="B1406" s="14" t="s">
        <v>14948</v>
      </c>
      <c r="C1406" s="33" t="s">
        <v>14947</v>
      </c>
      <c r="D1406" s="16" t="s">
        <v>14946</v>
      </c>
      <c r="E1406" s="103" t="s">
        <v>26</v>
      </c>
      <c r="F1406" s="18" t="s">
        <v>26</v>
      </c>
      <c r="G1406" s="111" t="s">
        <v>590</v>
      </c>
      <c r="H1406" s="102" t="s">
        <v>4412</v>
      </c>
      <c r="I1406" s="21">
        <v>203530</v>
      </c>
      <c r="J1406" s="71">
        <v>115.47799999999999</v>
      </c>
      <c r="K1406" s="21">
        <v>264185</v>
      </c>
      <c r="L1406" s="21">
        <v>228776</v>
      </c>
      <c r="M1406" s="21">
        <v>215458</v>
      </c>
      <c r="N1406" s="21"/>
      <c r="O1406" s="21">
        <v>-2204</v>
      </c>
      <c r="P1406" s="21"/>
      <c r="Q1406" s="21"/>
      <c r="R1406" s="22">
        <v>6.5</v>
      </c>
      <c r="S1406" s="22">
        <v>8.9410000000000007</v>
      </c>
      <c r="T1406" s="20" t="s">
        <v>5189</v>
      </c>
      <c r="U1406" s="21">
        <v>1239</v>
      </c>
      <c r="V1406" s="21">
        <v>14870</v>
      </c>
      <c r="W1406" s="34">
        <v>34858</v>
      </c>
      <c r="X1406" s="34">
        <v>45383</v>
      </c>
      <c r="Y1406" s="114" t="s">
        <v>13736</v>
      </c>
      <c r="Z1406" s="70" t="s">
        <v>4927</v>
      </c>
      <c r="AA1406" s="20" t="s">
        <v>4926</v>
      </c>
      <c r="AB1406" s="109"/>
      <c r="AC1406" s="19"/>
      <c r="AD1406" s="22"/>
      <c r="AE1406" s="19"/>
    </row>
    <row r="1407" spans="2:31" x14ac:dyDescent="0.2">
      <c r="B1407" s="14" t="s">
        <v>14945</v>
      </c>
      <c r="C1407" s="33" t="s">
        <v>14944</v>
      </c>
      <c r="D1407" s="16" t="s">
        <v>14943</v>
      </c>
      <c r="E1407" s="103" t="s">
        <v>26</v>
      </c>
      <c r="F1407" s="18" t="s">
        <v>26</v>
      </c>
      <c r="G1407" s="111" t="s">
        <v>590</v>
      </c>
      <c r="H1407" s="102" t="s">
        <v>4412</v>
      </c>
      <c r="I1407" s="21">
        <v>54598</v>
      </c>
      <c r="J1407" s="71">
        <v>115.47799999999999</v>
      </c>
      <c r="K1407" s="21">
        <v>66825</v>
      </c>
      <c r="L1407" s="21">
        <v>57868</v>
      </c>
      <c r="M1407" s="21">
        <v>56019</v>
      </c>
      <c r="N1407" s="21"/>
      <c r="O1407" s="21">
        <v>-1019</v>
      </c>
      <c r="P1407" s="21"/>
      <c r="Q1407" s="21"/>
      <c r="R1407" s="22">
        <v>6.5</v>
      </c>
      <c r="S1407" s="22">
        <v>7.7590000000000003</v>
      </c>
      <c r="T1407" s="20" t="s">
        <v>5189</v>
      </c>
      <c r="U1407" s="21">
        <v>313</v>
      </c>
      <c r="V1407" s="21">
        <v>3762</v>
      </c>
      <c r="W1407" s="34">
        <v>34858</v>
      </c>
      <c r="X1407" s="34">
        <v>45413</v>
      </c>
      <c r="Y1407" s="114" t="s">
        <v>13736</v>
      </c>
      <c r="Z1407" s="70" t="s">
        <v>4927</v>
      </c>
      <c r="AA1407" s="20" t="s">
        <v>4926</v>
      </c>
      <c r="AB1407" s="109"/>
      <c r="AC1407" s="19"/>
      <c r="AD1407" s="22"/>
      <c r="AE1407" s="19"/>
    </row>
    <row r="1408" spans="2:31" x14ac:dyDescent="0.2">
      <c r="B1408" s="14" t="s">
        <v>14942</v>
      </c>
      <c r="C1408" s="33" t="s">
        <v>14941</v>
      </c>
      <c r="D1408" s="16" t="s">
        <v>14940</v>
      </c>
      <c r="E1408" s="103" t="s">
        <v>26</v>
      </c>
      <c r="F1408" s="18" t="s">
        <v>26</v>
      </c>
      <c r="G1408" s="111" t="s">
        <v>590</v>
      </c>
      <c r="H1408" s="102" t="s">
        <v>4412</v>
      </c>
      <c r="I1408" s="21">
        <v>146058</v>
      </c>
      <c r="J1408" s="71">
        <v>112.372</v>
      </c>
      <c r="K1408" s="21">
        <v>185881</v>
      </c>
      <c r="L1408" s="21">
        <v>165417</v>
      </c>
      <c r="M1408" s="21">
        <v>154932</v>
      </c>
      <c r="N1408" s="21"/>
      <c r="O1408" s="21">
        <v>-1946</v>
      </c>
      <c r="P1408" s="21"/>
      <c r="Q1408" s="21"/>
      <c r="R1408" s="22">
        <v>6.5</v>
      </c>
      <c r="S1408" s="22">
        <v>9.1649999999999991</v>
      </c>
      <c r="T1408" s="20" t="s">
        <v>5189</v>
      </c>
      <c r="U1408" s="21">
        <v>896</v>
      </c>
      <c r="V1408" s="21">
        <v>10752</v>
      </c>
      <c r="W1408" s="34">
        <v>34695</v>
      </c>
      <c r="X1408" s="34">
        <v>45444</v>
      </c>
      <c r="Y1408" s="114" t="s">
        <v>13736</v>
      </c>
      <c r="Z1408" s="70" t="s">
        <v>4927</v>
      </c>
      <c r="AA1408" s="20" t="s">
        <v>4926</v>
      </c>
      <c r="AB1408" s="109"/>
      <c r="AC1408" s="19"/>
      <c r="AD1408" s="22"/>
      <c r="AE1408" s="19"/>
    </row>
    <row r="1409" spans="2:31" x14ac:dyDescent="0.2">
      <c r="B1409" s="14" t="s">
        <v>14939</v>
      </c>
      <c r="C1409" s="33" t="s">
        <v>14938</v>
      </c>
      <c r="D1409" s="16" t="s">
        <v>14937</v>
      </c>
      <c r="E1409" s="103" t="s">
        <v>26</v>
      </c>
      <c r="F1409" s="18" t="s">
        <v>26</v>
      </c>
      <c r="G1409" s="111" t="s">
        <v>590</v>
      </c>
      <c r="H1409" s="102" t="s">
        <v>4412</v>
      </c>
      <c r="I1409" s="21">
        <v>31922</v>
      </c>
      <c r="J1409" s="71">
        <v>113.184</v>
      </c>
      <c r="K1409" s="21">
        <v>37660</v>
      </c>
      <c r="L1409" s="21">
        <v>33273</v>
      </c>
      <c r="M1409" s="21">
        <v>32457</v>
      </c>
      <c r="N1409" s="21"/>
      <c r="O1409" s="21">
        <v>-817</v>
      </c>
      <c r="P1409" s="21"/>
      <c r="Q1409" s="21"/>
      <c r="R1409" s="22">
        <v>6.5</v>
      </c>
      <c r="S1409" s="22">
        <v>7.4080000000000004</v>
      </c>
      <c r="T1409" s="20" t="s">
        <v>5189</v>
      </c>
      <c r="U1409" s="21">
        <v>180</v>
      </c>
      <c r="V1409" s="21">
        <v>2163</v>
      </c>
      <c r="W1409" s="34">
        <v>34858</v>
      </c>
      <c r="X1409" s="34">
        <v>45870</v>
      </c>
      <c r="Y1409" s="114" t="s">
        <v>13736</v>
      </c>
      <c r="Z1409" s="70" t="s">
        <v>4927</v>
      </c>
      <c r="AA1409" s="20" t="s">
        <v>4926</v>
      </c>
      <c r="AB1409" s="109"/>
      <c r="AC1409" s="19"/>
      <c r="AD1409" s="22"/>
      <c r="AE1409" s="19"/>
    </row>
    <row r="1410" spans="2:31" x14ac:dyDescent="0.2">
      <c r="B1410" s="14" t="s">
        <v>14936</v>
      </c>
      <c r="C1410" s="33" t="s">
        <v>14935</v>
      </c>
      <c r="D1410" s="16" t="s">
        <v>14934</v>
      </c>
      <c r="E1410" s="103" t="s">
        <v>26</v>
      </c>
      <c r="F1410" s="18" t="s">
        <v>26</v>
      </c>
      <c r="G1410" s="111" t="s">
        <v>590</v>
      </c>
      <c r="H1410" s="102" t="s">
        <v>4412</v>
      </c>
      <c r="I1410" s="21">
        <v>42882</v>
      </c>
      <c r="J1410" s="71">
        <v>112.669</v>
      </c>
      <c r="K1410" s="21">
        <v>53832</v>
      </c>
      <c r="L1410" s="21">
        <v>47779</v>
      </c>
      <c r="M1410" s="21">
        <v>44377</v>
      </c>
      <c r="N1410" s="21"/>
      <c r="O1410" s="21">
        <v>4853</v>
      </c>
      <c r="P1410" s="21"/>
      <c r="Q1410" s="21"/>
      <c r="R1410" s="22">
        <v>6</v>
      </c>
      <c r="S1410" s="22">
        <v>8.9120000000000008</v>
      </c>
      <c r="T1410" s="20" t="s">
        <v>5189</v>
      </c>
      <c r="U1410" s="21">
        <v>239</v>
      </c>
      <c r="V1410" s="21">
        <v>2867</v>
      </c>
      <c r="W1410" s="34">
        <v>35317</v>
      </c>
      <c r="X1410" s="34">
        <v>46023</v>
      </c>
      <c r="Y1410" s="114" t="s">
        <v>13736</v>
      </c>
      <c r="Z1410" s="70" t="s">
        <v>4927</v>
      </c>
      <c r="AA1410" s="20" t="s">
        <v>4926</v>
      </c>
      <c r="AB1410" s="109"/>
      <c r="AC1410" s="19"/>
      <c r="AD1410" s="22"/>
      <c r="AE1410" s="19"/>
    </row>
    <row r="1411" spans="2:31" x14ac:dyDescent="0.2">
      <c r="B1411" s="14" t="s">
        <v>14933</v>
      </c>
      <c r="C1411" s="33" t="s">
        <v>14932</v>
      </c>
      <c r="D1411" s="16" t="s">
        <v>14931</v>
      </c>
      <c r="E1411" s="103" t="s">
        <v>26</v>
      </c>
      <c r="F1411" s="18" t="s">
        <v>26</v>
      </c>
      <c r="G1411" s="111" t="s">
        <v>590</v>
      </c>
      <c r="H1411" s="102" t="s">
        <v>4412</v>
      </c>
      <c r="I1411" s="21">
        <v>57145</v>
      </c>
      <c r="J1411" s="71">
        <v>116.581</v>
      </c>
      <c r="K1411" s="21">
        <v>71719</v>
      </c>
      <c r="L1411" s="21">
        <v>61518</v>
      </c>
      <c r="M1411" s="21">
        <v>58703</v>
      </c>
      <c r="N1411" s="21"/>
      <c r="O1411" s="21">
        <v>1567</v>
      </c>
      <c r="P1411" s="21"/>
      <c r="Q1411" s="21"/>
      <c r="R1411" s="22">
        <v>6.5</v>
      </c>
      <c r="S1411" s="22">
        <v>8.2829999999999995</v>
      </c>
      <c r="T1411" s="20" t="s">
        <v>5189</v>
      </c>
      <c r="U1411" s="21">
        <v>333</v>
      </c>
      <c r="V1411" s="21">
        <v>3998</v>
      </c>
      <c r="W1411" s="34">
        <v>35221</v>
      </c>
      <c r="X1411" s="34">
        <v>46082</v>
      </c>
      <c r="Y1411" s="114" t="s">
        <v>13736</v>
      </c>
      <c r="Z1411" s="70" t="s">
        <v>4927</v>
      </c>
      <c r="AA1411" s="20" t="s">
        <v>4926</v>
      </c>
      <c r="AB1411" s="109"/>
      <c r="AC1411" s="19"/>
      <c r="AD1411" s="22"/>
      <c r="AE1411" s="19"/>
    </row>
    <row r="1412" spans="2:31" x14ac:dyDescent="0.2">
      <c r="B1412" s="14" t="s">
        <v>14930</v>
      </c>
      <c r="C1412" s="33" t="s">
        <v>14929</v>
      </c>
      <c r="D1412" s="16" t="s">
        <v>14928</v>
      </c>
      <c r="E1412" s="103" t="s">
        <v>26</v>
      </c>
      <c r="F1412" s="18" t="s">
        <v>26</v>
      </c>
      <c r="G1412" s="111" t="s">
        <v>590</v>
      </c>
      <c r="H1412" s="102" t="s">
        <v>4412</v>
      </c>
      <c r="I1412" s="21">
        <v>44189</v>
      </c>
      <c r="J1412" s="71">
        <v>111.169</v>
      </c>
      <c r="K1412" s="21">
        <v>54038</v>
      </c>
      <c r="L1412" s="21">
        <v>48609</v>
      </c>
      <c r="M1412" s="21">
        <v>45897</v>
      </c>
      <c r="N1412" s="21"/>
      <c r="O1412" s="21">
        <v>1518</v>
      </c>
      <c r="P1412" s="21"/>
      <c r="Q1412" s="21"/>
      <c r="R1412" s="22">
        <v>6</v>
      </c>
      <c r="S1412" s="22">
        <v>8.2219999999999995</v>
      </c>
      <c r="T1412" s="20" t="s">
        <v>5189</v>
      </c>
      <c r="U1412" s="21">
        <v>243</v>
      </c>
      <c r="V1412" s="21">
        <v>2917</v>
      </c>
      <c r="W1412" s="34">
        <v>35195</v>
      </c>
      <c r="X1412" s="34">
        <v>46082</v>
      </c>
      <c r="Y1412" s="114" t="s">
        <v>13736</v>
      </c>
      <c r="Z1412" s="70" t="s">
        <v>4927</v>
      </c>
      <c r="AA1412" s="20" t="s">
        <v>4926</v>
      </c>
      <c r="AB1412" s="109"/>
      <c r="AC1412" s="19"/>
      <c r="AD1412" s="22"/>
      <c r="AE1412" s="19"/>
    </row>
    <row r="1413" spans="2:31" x14ac:dyDescent="0.2">
      <c r="B1413" s="14" t="s">
        <v>14927</v>
      </c>
      <c r="C1413" s="33" t="s">
        <v>14926</v>
      </c>
      <c r="D1413" s="16" t="s">
        <v>14925</v>
      </c>
      <c r="E1413" s="103" t="s">
        <v>26</v>
      </c>
      <c r="F1413" s="18" t="s">
        <v>26</v>
      </c>
      <c r="G1413" s="111" t="s">
        <v>590</v>
      </c>
      <c r="H1413" s="102" t="s">
        <v>4412</v>
      </c>
      <c r="I1413" s="21">
        <v>160352</v>
      </c>
      <c r="J1413" s="71">
        <v>111.169</v>
      </c>
      <c r="K1413" s="21">
        <v>198619</v>
      </c>
      <c r="L1413" s="21">
        <v>178665</v>
      </c>
      <c r="M1413" s="21">
        <v>167754</v>
      </c>
      <c r="N1413" s="21"/>
      <c r="O1413" s="21">
        <v>9485</v>
      </c>
      <c r="P1413" s="21"/>
      <c r="Q1413" s="21"/>
      <c r="R1413" s="22">
        <v>6</v>
      </c>
      <c r="S1413" s="22">
        <v>8.4529999999999994</v>
      </c>
      <c r="T1413" s="20" t="s">
        <v>5189</v>
      </c>
      <c r="U1413" s="21">
        <v>893</v>
      </c>
      <c r="V1413" s="21">
        <v>10720</v>
      </c>
      <c r="W1413" s="34">
        <v>35317</v>
      </c>
      <c r="X1413" s="34">
        <v>46143</v>
      </c>
      <c r="Y1413" s="114" t="s">
        <v>13736</v>
      </c>
      <c r="Z1413" s="70" t="s">
        <v>4927</v>
      </c>
      <c r="AA1413" s="20" t="s">
        <v>4926</v>
      </c>
      <c r="AB1413" s="109"/>
      <c r="AC1413" s="19"/>
      <c r="AD1413" s="22"/>
      <c r="AE1413" s="19"/>
    </row>
    <row r="1414" spans="2:31" x14ac:dyDescent="0.2">
      <c r="B1414" s="14" t="s">
        <v>14924</v>
      </c>
      <c r="C1414" s="33" t="s">
        <v>14923</v>
      </c>
      <c r="D1414" s="16" t="s">
        <v>14922</v>
      </c>
      <c r="E1414" s="103" t="s">
        <v>26</v>
      </c>
      <c r="F1414" s="18" t="s">
        <v>26</v>
      </c>
      <c r="G1414" s="111" t="s">
        <v>590</v>
      </c>
      <c r="H1414" s="102" t="s">
        <v>4412</v>
      </c>
      <c r="I1414" s="21">
        <v>907</v>
      </c>
      <c r="J1414" s="71">
        <v>117.045</v>
      </c>
      <c r="K1414" s="21">
        <v>1087</v>
      </c>
      <c r="L1414" s="21">
        <v>929</v>
      </c>
      <c r="M1414" s="21">
        <v>912</v>
      </c>
      <c r="N1414" s="21"/>
      <c r="O1414" s="21">
        <v>-18</v>
      </c>
      <c r="P1414" s="21"/>
      <c r="Q1414" s="21"/>
      <c r="R1414" s="22">
        <v>6.5</v>
      </c>
      <c r="S1414" s="22">
        <v>7.1459999999999999</v>
      </c>
      <c r="T1414" s="20" t="s">
        <v>5189</v>
      </c>
      <c r="U1414" s="21">
        <v>5</v>
      </c>
      <c r="V1414" s="21">
        <v>60</v>
      </c>
      <c r="W1414" s="34">
        <v>35704</v>
      </c>
      <c r="X1414" s="34">
        <v>46692</v>
      </c>
      <c r="Y1414" s="114" t="s">
        <v>13736</v>
      </c>
      <c r="Z1414" s="70" t="s">
        <v>4927</v>
      </c>
      <c r="AA1414" s="20" t="s">
        <v>4926</v>
      </c>
      <c r="AB1414" s="109"/>
      <c r="AC1414" s="19"/>
      <c r="AD1414" s="22"/>
      <c r="AE1414" s="19"/>
    </row>
    <row r="1415" spans="2:31" x14ac:dyDescent="0.2">
      <c r="B1415" s="14" t="s">
        <v>14921</v>
      </c>
      <c r="C1415" s="33" t="s">
        <v>14920</v>
      </c>
      <c r="D1415" s="16" t="s">
        <v>14919</v>
      </c>
      <c r="E1415" s="103" t="s">
        <v>26</v>
      </c>
      <c r="F1415" s="18" t="s">
        <v>26</v>
      </c>
      <c r="G1415" s="111" t="s">
        <v>590</v>
      </c>
      <c r="H1415" s="102" t="s">
        <v>4412</v>
      </c>
      <c r="I1415" s="21">
        <v>312960</v>
      </c>
      <c r="J1415" s="71">
        <v>109.23099999999999</v>
      </c>
      <c r="K1415" s="21">
        <v>362886</v>
      </c>
      <c r="L1415" s="21">
        <v>332218</v>
      </c>
      <c r="M1415" s="21">
        <v>316844</v>
      </c>
      <c r="N1415" s="21"/>
      <c r="O1415" s="21">
        <v>7853</v>
      </c>
      <c r="P1415" s="21"/>
      <c r="Q1415" s="21"/>
      <c r="R1415" s="22">
        <v>6</v>
      </c>
      <c r="S1415" s="22">
        <v>8.19</v>
      </c>
      <c r="T1415" s="20" t="s">
        <v>5189</v>
      </c>
      <c r="U1415" s="21">
        <v>1661</v>
      </c>
      <c r="V1415" s="21">
        <v>19933</v>
      </c>
      <c r="W1415" s="34">
        <v>36777</v>
      </c>
      <c r="X1415" s="34">
        <v>43647</v>
      </c>
      <c r="Y1415" s="114" t="s">
        <v>13736</v>
      </c>
      <c r="Z1415" s="70" t="s">
        <v>4927</v>
      </c>
      <c r="AA1415" s="20" t="s">
        <v>4926</v>
      </c>
      <c r="AB1415" s="109"/>
      <c r="AC1415" s="19"/>
      <c r="AD1415" s="22"/>
      <c r="AE1415" s="19"/>
    </row>
    <row r="1416" spans="2:31" x14ac:dyDescent="0.2">
      <c r="B1416" s="14" t="s">
        <v>14918</v>
      </c>
      <c r="C1416" s="33" t="s">
        <v>14917</v>
      </c>
      <c r="D1416" s="16" t="s">
        <v>14916</v>
      </c>
      <c r="E1416" s="103" t="s">
        <v>26</v>
      </c>
      <c r="F1416" s="18" t="s">
        <v>26</v>
      </c>
      <c r="G1416" s="111" t="s">
        <v>590</v>
      </c>
      <c r="H1416" s="102" t="s">
        <v>4412</v>
      </c>
      <c r="I1416" s="21">
        <v>44067</v>
      </c>
      <c r="J1416" s="71">
        <v>103.164</v>
      </c>
      <c r="K1416" s="21">
        <v>49331</v>
      </c>
      <c r="L1416" s="21">
        <v>47818</v>
      </c>
      <c r="M1416" s="21">
        <v>46586</v>
      </c>
      <c r="N1416" s="21"/>
      <c r="O1416" s="21">
        <v>273</v>
      </c>
      <c r="P1416" s="21"/>
      <c r="Q1416" s="21"/>
      <c r="R1416" s="22">
        <v>6</v>
      </c>
      <c r="S1416" s="22">
        <v>8.8219999999999992</v>
      </c>
      <c r="T1416" s="20" t="s">
        <v>5189</v>
      </c>
      <c r="U1416" s="21">
        <v>239</v>
      </c>
      <c r="V1416" s="21">
        <v>2869</v>
      </c>
      <c r="W1416" s="34">
        <v>36665</v>
      </c>
      <c r="X1416" s="34">
        <v>41913</v>
      </c>
      <c r="Y1416" s="114" t="s">
        <v>13736</v>
      </c>
      <c r="Z1416" s="70" t="s">
        <v>4927</v>
      </c>
      <c r="AA1416" s="20" t="s">
        <v>4926</v>
      </c>
      <c r="AB1416" s="109"/>
      <c r="AC1416" s="19"/>
      <c r="AD1416" s="22"/>
      <c r="AE1416" s="19"/>
    </row>
    <row r="1417" spans="2:31" x14ac:dyDescent="0.2">
      <c r="B1417" s="14" t="s">
        <v>14915</v>
      </c>
      <c r="C1417" s="33" t="s">
        <v>14914</v>
      </c>
      <c r="D1417" s="16" t="s">
        <v>14913</v>
      </c>
      <c r="E1417" s="103" t="s">
        <v>26</v>
      </c>
      <c r="F1417" s="18" t="s">
        <v>26</v>
      </c>
      <c r="G1417" s="111" t="s">
        <v>590</v>
      </c>
      <c r="H1417" s="102" t="s">
        <v>4412</v>
      </c>
      <c r="I1417" s="21">
        <v>3180238</v>
      </c>
      <c r="J1417" s="71">
        <v>107.535</v>
      </c>
      <c r="K1417" s="21">
        <v>3316730</v>
      </c>
      <c r="L1417" s="21">
        <v>3084335</v>
      </c>
      <c r="M1417" s="21">
        <v>3150602</v>
      </c>
      <c r="N1417" s="21"/>
      <c r="O1417" s="21">
        <v>17791</v>
      </c>
      <c r="P1417" s="21"/>
      <c r="Q1417" s="21"/>
      <c r="R1417" s="22">
        <v>5.5</v>
      </c>
      <c r="S1417" s="22">
        <v>4.133</v>
      </c>
      <c r="T1417" s="20" t="s">
        <v>5189</v>
      </c>
      <c r="U1417" s="21">
        <v>14137</v>
      </c>
      <c r="V1417" s="21">
        <v>169638</v>
      </c>
      <c r="W1417" s="34">
        <v>37523</v>
      </c>
      <c r="X1417" s="34">
        <v>43009</v>
      </c>
      <c r="Y1417" s="114" t="s">
        <v>13736</v>
      </c>
      <c r="Z1417" s="70" t="s">
        <v>4927</v>
      </c>
      <c r="AA1417" s="20" t="s">
        <v>4926</v>
      </c>
      <c r="AB1417" s="109"/>
      <c r="AC1417" s="19"/>
      <c r="AD1417" s="22"/>
      <c r="AE1417" s="19"/>
    </row>
    <row r="1418" spans="2:31" x14ac:dyDescent="0.2">
      <c r="B1418" s="14" t="s">
        <v>14912</v>
      </c>
      <c r="C1418" s="33" t="s">
        <v>14911</v>
      </c>
      <c r="D1418" s="16" t="s">
        <v>14910</v>
      </c>
      <c r="E1418" s="103" t="s">
        <v>26</v>
      </c>
      <c r="F1418" s="18" t="s">
        <v>26</v>
      </c>
      <c r="G1418" s="111" t="s">
        <v>590</v>
      </c>
      <c r="H1418" s="102" t="s">
        <v>4412</v>
      </c>
      <c r="I1418" s="21">
        <v>1766804</v>
      </c>
      <c r="J1418" s="71">
        <v>108.65300000000001</v>
      </c>
      <c r="K1418" s="21">
        <v>1866036</v>
      </c>
      <c r="L1418" s="21">
        <v>1717428</v>
      </c>
      <c r="M1418" s="21">
        <v>1758544</v>
      </c>
      <c r="N1418" s="21"/>
      <c r="O1418" s="21">
        <v>4529</v>
      </c>
      <c r="P1418" s="21"/>
      <c r="Q1418" s="21"/>
      <c r="R1418" s="22">
        <v>5.5</v>
      </c>
      <c r="S1418" s="22">
        <v>4.5359999999999996</v>
      </c>
      <c r="T1418" s="20" t="s">
        <v>5189</v>
      </c>
      <c r="U1418" s="21">
        <v>7872</v>
      </c>
      <c r="V1418" s="21">
        <v>94459</v>
      </c>
      <c r="W1418" s="34">
        <v>37645</v>
      </c>
      <c r="X1418" s="34">
        <v>44927</v>
      </c>
      <c r="Y1418" s="114" t="s">
        <v>13736</v>
      </c>
      <c r="Z1418" s="70" t="s">
        <v>4927</v>
      </c>
      <c r="AA1418" s="20" t="s">
        <v>4926</v>
      </c>
      <c r="AB1418" s="109"/>
      <c r="AC1418" s="19"/>
      <c r="AD1418" s="22"/>
      <c r="AE1418" s="19"/>
    </row>
    <row r="1419" spans="2:31" x14ac:dyDescent="0.2">
      <c r="B1419" s="14" t="s">
        <v>14909</v>
      </c>
      <c r="C1419" s="33" t="s">
        <v>14908</v>
      </c>
      <c r="D1419" s="16" t="s">
        <v>14907</v>
      </c>
      <c r="E1419" s="103" t="s">
        <v>26</v>
      </c>
      <c r="F1419" s="18" t="s">
        <v>26</v>
      </c>
      <c r="G1419" s="111" t="s">
        <v>590</v>
      </c>
      <c r="H1419" s="102" t="s">
        <v>4412</v>
      </c>
      <c r="I1419" s="21">
        <v>51408</v>
      </c>
      <c r="J1419" s="71">
        <v>105.71299999999999</v>
      </c>
      <c r="K1419" s="21">
        <v>54142</v>
      </c>
      <c r="L1419" s="21">
        <v>51216</v>
      </c>
      <c r="M1419" s="21">
        <v>51216</v>
      </c>
      <c r="N1419" s="21"/>
      <c r="O1419" s="21"/>
      <c r="P1419" s="21"/>
      <c r="Q1419" s="21"/>
      <c r="R1419" s="22">
        <v>2.7450000000000001</v>
      </c>
      <c r="S1419" s="22">
        <v>2.5950000000000002</v>
      </c>
      <c r="T1419" s="20" t="s">
        <v>5189</v>
      </c>
      <c r="U1419" s="21">
        <v>117</v>
      </c>
      <c r="V1419" s="21">
        <v>1395</v>
      </c>
      <c r="W1419" s="34">
        <v>38496</v>
      </c>
      <c r="X1419" s="34">
        <v>49310</v>
      </c>
      <c r="Y1419" s="114" t="s">
        <v>13736</v>
      </c>
      <c r="Z1419" s="70" t="s">
        <v>4927</v>
      </c>
      <c r="AA1419" s="20" t="s">
        <v>4926</v>
      </c>
      <c r="AB1419" s="109"/>
      <c r="AC1419" s="19"/>
      <c r="AD1419" s="22"/>
      <c r="AE1419" s="28">
        <v>49279</v>
      </c>
    </row>
    <row r="1420" spans="2:31" x14ac:dyDescent="0.2">
      <c r="B1420" s="14" t="s">
        <v>14906</v>
      </c>
      <c r="C1420" s="33" t="s">
        <v>14905</v>
      </c>
      <c r="D1420" s="16" t="s">
        <v>14904</v>
      </c>
      <c r="E1420" s="103" t="s">
        <v>26</v>
      </c>
      <c r="F1420" s="18" t="s">
        <v>26</v>
      </c>
      <c r="G1420" s="111" t="s">
        <v>590</v>
      </c>
      <c r="H1420" s="102" t="s">
        <v>4412</v>
      </c>
      <c r="I1420" s="21">
        <v>282973</v>
      </c>
      <c r="J1420" s="71">
        <v>109.90300000000001</v>
      </c>
      <c r="K1420" s="21">
        <v>306920</v>
      </c>
      <c r="L1420" s="21">
        <v>279264</v>
      </c>
      <c r="M1420" s="21">
        <v>281420</v>
      </c>
      <c r="N1420" s="21"/>
      <c r="O1420" s="21">
        <v>688</v>
      </c>
      <c r="P1420" s="21"/>
      <c r="Q1420" s="21"/>
      <c r="R1420" s="22">
        <v>5.5</v>
      </c>
      <c r="S1420" s="22">
        <v>5.1239999999999997</v>
      </c>
      <c r="T1420" s="20" t="s">
        <v>5189</v>
      </c>
      <c r="U1420" s="21">
        <v>1280</v>
      </c>
      <c r="V1420" s="21">
        <v>15359</v>
      </c>
      <c r="W1420" s="34">
        <v>38499</v>
      </c>
      <c r="X1420" s="34">
        <v>48853</v>
      </c>
      <c r="Y1420" s="114" t="s">
        <v>13736</v>
      </c>
      <c r="Z1420" s="70" t="s">
        <v>4927</v>
      </c>
      <c r="AA1420" s="20" t="s">
        <v>4926</v>
      </c>
      <c r="AB1420" s="109"/>
      <c r="AC1420" s="19"/>
      <c r="AD1420" s="22"/>
      <c r="AE1420" s="19"/>
    </row>
    <row r="1421" spans="2:31" x14ac:dyDescent="0.2">
      <c r="B1421" s="14" t="s">
        <v>14903</v>
      </c>
      <c r="C1421" s="33" t="s">
        <v>14902</v>
      </c>
      <c r="D1421" s="16" t="s">
        <v>14901</v>
      </c>
      <c r="E1421" s="103" t="s">
        <v>26</v>
      </c>
      <c r="F1421" s="18" t="s">
        <v>26</v>
      </c>
      <c r="G1421" s="111" t="s">
        <v>590</v>
      </c>
      <c r="H1421" s="102" t="s">
        <v>4412</v>
      </c>
      <c r="I1421" s="21">
        <v>561842</v>
      </c>
      <c r="J1421" s="71">
        <v>109.40300000000001</v>
      </c>
      <c r="K1421" s="21">
        <v>622452</v>
      </c>
      <c r="L1421" s="21">
        <v>568953</v>
      </c>
      <c r="M1421" s="21">
        <v>563558</v>
      </c>
      <c r="N1421" s="21"/>
      <c r="O1421" s="21">
        <v>3717</v>
      </c>
      <c r="P1421" s="21"/>
      <c r="Q1421" s="21"/>
      <c r="R1421" s="22">
        <v>5.5</v>
      </c>
      <c r="S1421" s="22">
        <v>5.7910000000000004</v>
      </c>
      <c r="T1421" s="20" t="s">
        <v>5189</v>
      </c>
      <c r="U1421" s="21">
        <v>2608</v>
      </c>
      <c r="V1421" s="21">
        <v>31292</v>
      </c>
      <c r="W1421" s="34">
        <v>38674</v>
      </c>
      <c r="X1421" s="34">
        <v>49096</v>
      </c>
      <c r="Y1421" s="114" t="s">
        <v>13736</v>
      </c>
      <c r="Z1421" s="70" t="s">
        <v>4927</v>
      </c>
      <c r="AA1421" s="20" t="s">
        <v>4926</v>
      </c>
      <c r="AB1421" s="109"/>
      <c r="AC1421" s="19"/>
      <c r="AD1421" s="22"/>
      <c r="AE1421" s="19"/>
    </row>
    <row r="1422" spans="2:31" x14ac:dyDescent="0.2">
      <c r="B1422" s="14" t="s">
        <v>14900</v>
      </c>
      <c r="C1422" s="33" t="s">
        <v>14899</v>
      </c>
      <c r="D1422" s="16" t="s">
        <v>14898</v>
      </c>
      <c r="E1422" s="103" t="s">
        <v>26</v>
      </c>
      <c r="F1422" s="18" t="s">
        <v>26</v>
      </c>
      <c r="G1422" s="111" t="s">
        <v>590</v>
      </c>
      <c r="H1422" s="102" t="s">
        <v>4412</v>
      </c>
      <c r="I1422" s="21">
        <v>1518684</v>
      </c>
      <c r="J1422" s="71">
        <v>109.27800000000001</v>
      </c>
      <c r="K1422" s="21">
        <v>1663990</v>
      </c>
      <c r="L1422" s="21">
        <v>1522714</v>
      </c>
      <c r="M1422" s="21">
        <v>1517337</v>
      </c>
      <c r="N1422" s="21"/>
      <c r="O1422" s="21">
        <v>-1521</v>
      </c>
      <c r="P1422" s="21"/>
      <c r="Q1422" s="21"/>
      <c r="R1422" s="22">
        <v>5.5</v>
      </c>
      <c r="S1422" s="22">
        <v>5.5590000000000002</v>
      </c>
      <c r="T1422" s="20" t="s">
        <v>5189</v>
      </c>
      <c r="U1422" s="21">
        <v>6979</v>
      </c>
      <c r="V1422" s="21">
        <v>83749</v>
      </c>
      <c r="W1422" s="34">
        <v>38898</v>
      </c>
      <c r="X1422" s="34">
        <v>49522</v>
      </c>
      <c r="Y1422" s="114" t="s">
        <v>13736</v>
      </c>
      <c r="Z1422" s="70" t="s">
        <v>4927</v>
      </c>
      <c r="AA1422" s="20" t="s">
        <v>4926</v>
      </c>
      <c r="AB1422" s="109"/>
      <c r="AC1422" s="19"/>
      <c r="AD1422" s="22"/>
      <c r="AE1422" s="19"/>
    </row>
    <row r="1423" spans="2:31" x14ac:dyDescent="0.2">
      <c r="B1423" s="14" t="s">
        <v>14897</v>
      </c>
      <c r="C1423" s="33" t="s">
        <v>14896</v>
      </c>
      <c r="D1423" s="16" t="s">
        <v>14895</v>
      </c>
      <c r="E1423" s="103" t="s">
        <v>26</v>
      </c>
      <c r="F1423" s="18" t="s">
        <v>26</v>
      </c>
      <c r="G1423" s="111" t="s">
        <v>590</v>
      </c>
      <c r="H1423" s="102" t="s">
        <v>4412</v>
      </c>
      <c r="I1423" s="21">
        <v>2219405</v>
      </c>
      <c r="J1423" s="71">
        <v>109.02500000000001</v>
      </c>
      <c r="K1423" s="21">
        <v>2411797</v>
      </c>
      <c r="L1423" s="21">
        <v>2212146</v>
      </c>
      <c r="M1423" s="21">
        <v>2223595</v>
      </c>
      <c r="N1423" s="21"/>
      <c r="O1423" s="21">
        <v>5580</v>
      </c>
      <c r="P1423" s="21"/>
      <c r="Q1423" s="21"/>
      <c r="R1423" s="22">
        <v>4.5</v>
      </c>
      <c r="S1423" s="22">
        <v>4.234</v>
      </c>
      <c r="T1423" s="20" t="s">
        <v>5189</v>
      </c>
      <c r="U1423" s="21">
        <v>8296</v>
      </c>
      <c r="V1423" s="21">
        <v>99547</v>
      </c>
      <c r="W1423" s="34">
        <v>40032</v>
      </c>
      <c r="X1423" s="34">
        <v>46844</v>
      </c>
      <c r="Y1423" s="114" t="s">
        <v>13736</v>
      </c>
      <c r="Z1423" s="70" t="s">
        <v>4927</v>
      </c>
      <c r="AA1423" s="20" t="s">
        <v>4926</v>
      </c>
      <c r="AB1423" s="109"/>
      <c r="AC1423" s="19"/>
      <c r="AD1423" s="22"/>
      <c r="AE1423" s="19"/>
    </row>
    <row r="1424" spans="2:31" x14ac:dyDescent="0.2">
      <c r="B1424" s="14" t="s">
        <v>14894</v>
      </c>
      <c r="C1424" s="33" t="s">
        <v>14893</v>
      </c>
      <c r="D1424" s="16" t="s">
        <v>14892</v>
      </c>
      <c r="E1424" s="103" t="s">
        <v>26</v>
      </c>
      <c r="F1424" s="18" t="s">
        <v>26</v>
      </c>
      <c r="G1424" s="111" t="s">
        <v>590</v>
      </c>
      <c r="H1424" s="102" t="s">
        <v>4412</v>
      </c>
      <c r="I1424" s="21">
        <v>62000</v>
      </c>
      <c r="J1424" s="71">
        <v>112.02800000000001</v>
      </c>
      <c r="K1424" s="21">
        <v>74937</v>
      </c>
      <c r="L1424" s="21">
        <v>66891</v>
      </c>
      <c r="M1424" s="21">
        <v>63859</v>
      </c>
      <c r="N1424" s="21"/>
      <c r="O1424" s="21">
        <v>4299</v>
      </c>
      <c r="P1424" s="21"/>
      <c r="Q1424" s="21"/>
      <c r="R1424" s="22">
        <v>6.5</v>
      </c>
      <c r="S1424" s="22">
        <v>8.3740000000000006</v>
      </c>
      <c r="T1424" s="20" t="s">
        <v>5189</v>
      </c>
      <c r="U1424" s="21">
        <v>362</v>
      </c>
      <c r="V1424" s="21">
        <v>4348</v>
      </c>
      <c r="W1424" s="34">
        <v>35317</v>
      </c>
      <c r="X1424" s="34">
        <v>45261</v>
      </c>
      <c r="Y1424" s="114" t="s">
        <v>13736</v>
      </c>
      <c r="Z1424" s="70" t="s">
        <v>4927</v>
      </c>
      <c r="AA1424" s="20" t="s">
        <v>4926</v>
      </c>
      <c r="AB1424" s="109"/>
      <c r="AC1424" s="19"/>
      <c r="AD1424" s="22"/>
      <c r="AE1424" s="19"/>
    </row>
    <row r="1425" spans="2:31" x14ac:dyDescent="0.2">
      <c r="B1425" s="14" t="s">
        <v>14891</v>
      </c>
      <c r="C1425" s="33" t="s">
        <v>14890</v>
      </c>
      <c r="D1425" s="16" t="s">
        <v>14889</v>
      </c>
      <c r="E1425" s="103" t="s">
        <v>26</v>
      </c>
      <c r="F1425" s="18" t="s">
        <v>26</v>
      </c>
      <c r="G1425" s="111" t="s">
        <v>590</v>
      </c>
      <c r="H1425" s="102" t="s">
        <v>4412</v>
      </c>
      <c r="I1425" s="21">
        <v>78823</v>
      </c>
      <c r="J1425" s="71">
        <v>114.822</v>
      </c>
      <c r="K1425" s="21">
        <v>102502</v>
      </c>
      <c r="L1425" s="21">
        <v>89270</v>
      </c>
      <c r="M1425" s="21">
        <v>83214</v>
      </c>
      <c r="N1425" s="21"/>
      <c r="O1425" s="21">
        <v>1436</v>
      </c>
      <c r="P1425" s="21"/>
      <c r="Q1425" s="21"/>
      <c r="R1425" s="22">
        <v>6.5</v>
      </c>
      <c r="S1425" s="22">
        <v>9.4060000000000006</v>
      </c>
      <c r="T1425" s="20" t="s">
        <v>5189</v>
      </c>
      <c r="U1425" s="21">
        <v>484</v>
      </c>
      <c r="V1425" s="21">
        <v>5802</v>
      </c>
      <c r="W1425" s="34">
        <v>34695</v>
      </c>
      <c r="X1425" s="34">
        <v>45323</v>
      </c>
      <c r="Y1425" s="114" t="s">
        <v>13736</v>
      </c>
      <c r="Z1425" s="70" t="s">
        <v>4927</v>
      </c>
      <c r="AA1425" s="20" t="s">
        <v>4926</v>
      </c>
      <c r="AB1425" s="109"/>
      <c r="AC1425" s="19"/>
      <c r="AD1425" s="22"/>
      <c r="AE1425" s="19"/>
    </row>
    <row r="1426" spans="2:31" x14ac:dyDescent="0.2">
      <c r="B1426" s="14" t="s">
        <v>14888</v>
      </c>
      <c r="C1426" s="33" t="s">
        <v>14887</v>
      </c>
      <c r="D1426" s="16" t="s">
        <v>14886</v>
      </c>
      <c r="E1426" s="103" t="s">
        <v>26</v>
      </c>
      <c r="F1426" s="18" t="s">
        <v>26</v>
      </c>
      <c r="G1426" s="111" t="s">
        <v>590</v>
      </c>
      <c r="H1426" s="102" t="s">
        <v>4412</v>
      </c>
      <c r="I1426" s="21">
        <v>190941</v>
      </c>
      <c r="J1426" s="71">
        <v>111.432</v>
      </c>
      <c r="K1426" s="21">
        <v>241526</v>
      </c>
      <c r="L1426" s="21">
        <v>216747</v>
      </c>
      <c r="M1426" s="21">
        <v>205623</v>
      </c>
      <c r="N1426" s="21"/>
      <c r="O1426" s="21">
        <v>-11124</v>
      </c>
      <c r="P1426" s="21"/>
      <c r="Q1426" s="21"/>
      <c r="R1426" s="22">
        <v>6.5</v>
      </c>
      <c r="S1426" s="22">
        <v>8.65</v>
      </c>
      <c r="T1426" s="20" t="s">
        <v>5189</v>
      </c>
      <c r="U1426" s="21">
        <v>1174</v>
      </c>
      <c r="V1426" s="21">
        <v>14089</v>
      </c>
      <c r="W1426" s="34">
        <v>34687</v>
      </c>
      <c r="X1426" s="34">
        <v>45231</v>
      </c>
      <c r="Y1426" s="114" t="s">
        <v>13736</v>
      </c>
      <c r="Z1426" s="70" t="s">
        <v>4927</v>
      </c>
      <c r="AA1426" s="20" t="s">
        <v>4926</v>
      </c>
      <c r="AB1426" s="109"/>
      <c r="AC1426" s="19"/>
      <c r="AD1426" s="22"/>
      <c r="AE1426" s="19"/>
    </row>
    <row r="1427" spans="2:31" x14ac:dyDescent="0.2">
      <c r="B1427" s="14" t="s">
        <v>14885</v>
      </c>
      <c r="C1427" s="33" t="s">
        <v>14884</v>
      </c>
      <c r="D1427" s="16" t="s">
        <v>14883</v>
      </c>
      <c r="E1427" s="103" t="s">
        <v>26</v>
      </c>
      <c r="F1427" s="18" t="s">
        <v>26</v>
      </c>
      <c r="G1427" s="111" t="s">
        <v>590</v>
      </c>
      <c r="H1427" s="102" t="s">
        <v>4412</v>
      </c>
      <c r="I1427" s="21">
        <v>62201</v>
      </c>
      <c r="J1427" s="71">
        <v>111.169</v>
      </c>
      <c r="K1427" s="21">
        <v>70379</v>
      </c>
      <c r="L1427" s="21">
        <v>63309</v>
      </c>
      <c r="M1427" s="21">
        <v>62714</v>
      </c>
      <c r="N1427" s="21"/>
      <c r="O1427" s="21">
        <v>119</v>
      </c>
      <c r="P1427" s="21"/>
      <c r="Q1427" s="21"/>
      <c r="R1427" s="22">
        <v>6</v>
      </c>
      <c r="S1427" s="22">
        <v>6.3019999999999996</v>
      </c>
      <c r="T1427" s="20" t="s">
        <v>5189</v>
      </c>
      <c r="U1427" s="21">
        <v>317</v>
      </c>
      <c r="V1427" s="21">
        <v>3799</v>
      </c>
      <c r="W1427" s="34">
        <v>34263</v>
      </c>
      <c r="X1427" s="34">
        <v>45292</v>
      </c>
      <c r="Y1427" s="114" t="s">
        <v>13736</v>
      </c>
      <c r="Z1427" s="70" t="s">
        <v>4927</v>
      </c>
      <c r="AA1427" s="20" t="s">
        <v>4926</v>
      </c>
      <c r="AB1427" s="109"/>
      <c r="AC1427" s="19"/>
      <c r="AD1427" s="22"/>
      <c r="AE1427" s="19"/>
    </row>
    <row r="1428" spans="2:31" x14ac:dyDescent="0.2">
      <c r="B1428" s="14" t="s">
        <v>14882</v>
      </c>
      <c r="C1428" s="33" t="s">
        <v>14881</v>
      </c>
      <c r="D1428" s="16" t="s">
        <v>14880</v>
      </c>
      <c r="E1428" s="103" t="s">
        <v>26</v>
      </c>
      <c r="F1428" s="18" t="s">
        <v>26</v>
      </c>
      <c r="G1428" s="111" t="s">
        <v>590</v>
      </c>
      <c r="H1428" s="102" t="s">
        <v>4412</v>
      </c>
      <c r="I1428" s="21">
        <v>19023</v>
      </c>
      <c r="J1428" s="71">
        <v>111.169</v>
      </c>
      <c r="K1428" s="21">
        <v>21490</v>
      </c>
      <c r="L1428" s="21">
        <v>19331</v>
      </c>
      <c r="M1428" s="21">
        <v>19158</v>
      </c>
      <c r="N1428" s="21"/>
      <c r="O1428" s="21">
        <v>282</v>
      </c>
      <c r="P1428" s="21"/>
      <c r="Q1428" s="21"/>
      <c r="R1428" s="22">
        <v>6</v>
      </c>
      <c r="S1428" s="22">
        <v>6.2839999999999998</v>
      </c>
      <c r="T1428" s="20" t="s">
        <v>5189</v>
      </c>
      <c r="U1428" s="21">
        <v>97</v>
      </c>
      <c r="V1428" s="21">
        <v>1160</v>
      </c>
      <c r="W1428" s="34">
        <v>34262</v>
      </c>
      <c r="X1428" s="34">
        <v>45292</v>
      </c>
      <c r="Y1428" s="114" t="s">
        <v>13736</v>
      </c>
      <c r="Z1428" s="70" t="s">
        <v>4927</v>
      </c>
      <c r="AA1428" s="20" t="s">
        <v>4926</v>
      </c>
      <c r="AB1428" s="109"/>
      <c r="AC1428" s="19"/>
      <c r="AD1428" s="22"/>
      <c r="AE1428" s="19"/>
    </row>
    <row r="1429" spans="2:31" x14ac:dyDescent="0.2">
      <c r="B1429" s="14" t="s">
        <v>14879</v>
      </c>
      <c r="C1429" s="33" t="s">
        <v>14878</v>
      </c>
      <c r="D1429" s="16" t="s">
        <v>14877</v>
      </c>
      <c r="E1429" s="103" t="s">
        <v>26</v>
      </c>
      <c r="F1429" s="18" t="s">
        <v>26</v>
      </c>
      <c r="G1429" s="111" t="s">
        <v>590</v>
      </c>
      <c r="H1429" s="102" t="s">
        <v>4412</v>
      </c>
      <c r="I1429" s="21">
        <v>5815</v>
      </c>
      <c r="J1429" s="71">
        <v>109.637</v>
      </c>
      <c r="K1429" s="21">
        <v>7189</v>
      </c>
      <c r="L1429" s="21">
        <v>6557</v>
      </c>
      <c r="M1429" s="21">
        <v>6195</v>
      </c>
      <c r="N1429" s="21"/>
      <c r="O1429" s="21">
        <v>418</v>
      </c>
      <c r="P1429" s="21"/>
      <c r="Q1429" s="21"/>
      <c r="R1429" s="22">
        <v>5.5</v>
      </c>
      <c r="S1429" s="22">
        <v>8.0120000000000005</v>
      </c>
      <c r="T1429" s="20" t="s">
        <v>5189</v>
      </c>
      <c r="U1429" s="21">
        <v>30</v>
      </c>
      <c r="V1429" s="21">
        <v>361</v>
      </c>
      <c r="W1429" s="34">
        <v>35179</v>
      </c>
      <c r="X1429" s="34">
        <v>45292</v>
      </c>
      <c r="Y1429" s="114" t="s">
        <v>13736</v>
      </c>
      <c r="Z1429" s="70" t="s">
        <v>4927</v>
      </c>
      <c r="AA1429" s="20" t="s">
        <v>4926</v>
      </c>
      <c r="AB1429" s="109"/>
      <c r="AC1429" s="19"/>
      <c r="AD1429" s="22"/>
      <c r="AE1429" s="19"/>
    </row>
    <row r="1430" spans="2:31" x14ac:dyDescent="0.2">
      <c r="B1430" s="14" t="s">
        <v>14876</v>
      </c>
      <c r="C1430" s="33" t="s">
        <v>14875</v>
      </c>
      <c r="D1430" s="16" t="s">
        <v>14874</v>
      </c>
      <c r="E1430" s="103" t="s">
        <v>26</v>
      </c>
      <c r="F1430" s="18" t="s">
        <v>26</v>
      </c>
      <c r="G1430" s="111" t="s">
        <v>590</v>
      </c>
      <c r="H1430" s="102" t="s">
        <v>4412</v>
      </c>
      <c r="I1430" s="21">
        <v>97795</v>
      </c>
      <c r="J1430" s="71">
        <v>113.02800000000001</v>
      </c>
      <c r="K1430" s="21">
        <v>125187</v>
      </c>
      <c r="L1430" s="21">
        <v>110757</v>
      </c>
      <c r="M1430" s="21">
        <v>103673</v>
      </c>
      <c r="N1430" s="21"/>
      <c r="O1430" s="21">
        <v>896</v>
      </c>
      <c r="P1430" s="21"/>
      <c r="Q1430" s="21"/>
      <c r="R1430" s="22">
        <v>6.5</v>
      </c>
      <c r="S1430" s="22">
        <v>9.2279999999999998</v>
      </c>
      <c r="T1430" s="20" t="s">
        <v>5189</v>
      </c>
      <c r="U1430" s="21">
        <v>600</v>
      </c>
      <c r="V1430" s="21">
        <v>7199</v>
      </c>
      <c r="W1430" s="34">
        <v>34695</v>
      </c>
      <c r="X1430" s="34">
        <v>45292</v>
      </c>
      <c r="Y1430" s="114" t="s">
        <v>13736</v>
      </c>
      <c r="Z1430" s="70" t="s">
        <v>4927</v>
      </c>
      <c r="AA1430" s="20" t="s">
        <v>4926</v>
      </c>
      <c r="AB1430" s="109"/>
      <c r="AC1430" s="19"/>
      <c r="AD1430" s="22"/>
      <c r="AE1430" s="19"/>
    </row>
    <row r="1431" spans="2:31" x14ac:dyDescent="0.2">
      <c r="B1431" s="14" t="s">
        <v>14873</v>
      </c>
      <c r="C1431" s="33" t="s">
        <v>14872</v>
      </c>
      <c r="D1431" s="16" t="s">
        <v>14871</v>
      </c>
      <c r="E1431" s="103" t="s">
        <v>26</v>
      </c>
      <c r="F1431" s="18" t="s">
        <v>26</v>
      </c>
      <c r="G1431" s="111" t="s">
        <v>590</v>
      </c>
      <c r="H1431" s="102" t="s">
        <v>4412</v>
      </c>
      <c r="I1431" s="21">
        <v>2360</v>
      </c>
      <c r="J1431" s="71">
        <v>108.559</v>
      </c>
      <c r="K1431" s="21">
        <v>2893</v>
      </c>
      <c r="L1431" s="21">
        <v>2665</v>
      </c>
      <c r="M1431" s="21">
        <v>2528</v>
      </c>
      <c r="N1431" s="21"/>
      <c r="O1431" s="21">
        <v>-137</v>
      </c>
      <c r="P1431" s="21"/>
      <c r="Q1431" s="21"/>
      <c r="R1431" s="22">
        <v>5.5</v>
      </c>
      <c r="S1431" s="22">
        <v>7.8390000000000004</v>
      </c>
      <c r="T1431" s="20" t="s">
        <v>5189</v>
      </c>
      <c r="U1431" s="21">
        <v>12</v>
      </c>
      <c r="V1431" s="21">
        <v>146</v>
      </c>
      <c r="W1431" s="34">
        <v>35179</v>
      </c>
      <c r="X1431" s="34">
        <v>45292</v>
      </c>
      <c r="Y1431" s="114" t="s">
        <v>13736</v>
      </c>
      <c r="Z1431" s="70" t="s">
        <v>4927</v>
      </c>
      <c r="AA1431" s="20" t="s">
        <v>4926</v>
      </c>
      <c r="AB1431" s="109"/>
      <c r="AC1431" s="19"/>
      <c r="AD1431" s="22"/>
      <c r="AE1431" s="19"/>
    </row>
    <row r="1432" spans="2:31" x14ac:dyDescent="0.2">
      <c r="B1432" s="14" t="s">
        <v>14870</v>
      </c>
      <c r="C1432" s="33" t="s">
        <v>14869</v>
      </c>
      <c r="D1432" s="16" t="s">
        <v>14868</v>
      </c>
      <c r="E1432" s="103" t="s">
        <v>26</v>
      </c>
      <c r="F1432" s="18" t="s">
        <v>26</v>
      </c>
      <c r="G1432" s="111" t="s">
        <v>590</v>
      </c>
      <c r="H1432" s="102" t="s">
        <v>4412</v>
      </c>
      <c r="I1432" s="21">
        <v>24149</v>
      </c>
      <c r="J1432" s="71">
        <v>112.58799999999999</v>
      </c>
      <c r="K1432" s="21">
        <v>30792</v>
      </c>
      <c r="L1432" s="21">
        <v>27350</v>
      </c>
      <c r="M1432" s="21">
        <v>25586</v>
      </c>
      <c r="N1432" s="21"/>
      <c r="O1432" s="21">
        <v>-916</v>
      </c>
      <c r="P1432" s="21"/>
      <c r="Q1432" s="21"/>
      <c r="R1432" s="22">
        <v>6.5</v>
      </c>
      <c r="S1432" s="22">
        <v>9.2330000000000005</v>
      </c>
      <c r="T1432" s="20" t="s">
        <v>5189</v>
      </c>
      <c r="U1432" s="21">
        <v>148</v>
      </c>
      <c r="V1432" s="21">
        <v>1778</v>
      </c>
      <c r="W1432" s="34">
        <v>34695</v>
      </c>
      <c r="X1432" s="34">
        <v>45383</v>
      </c>
      <c r="Y1432" s="114" t="s">
        <v>13736</v>
      </c>
      <c r="Z1432" s="70" t="s">
        <v>4927</v>
      </c>
      <c r="AA1432" s="20" t="s">
        <v>4926</v>
      </c>
      <c r="AB1432" s="109"/>
      <c r="AC1432" s="19"/>
      <c r="AD1432" s="22"/>
      <c r="AE1432" s="19"/>
    </row>
    <row r="1433" spans="2:31" x14ac:dyDescent="0.2">
      <c r="B1433" s="14" t="s">
        <v>14867</v>
      </c>
      <c r="C1433" s="33" t="s">
        <v>14866</v>
      </c>
      <c r="D1433" s="16" t="s">
        <v>14865</v>
      </c>
      <c r="E1433" s="103" t="s">
        <v>26</v>
      </c>
      <c r="F1433" s="18" t="s">
        <v>26</v>
      </c>
      <c r="G1433" s="111" t="s">
        <v>590</v>
      </c>
      <c r="H1433" s="102" t="s">
        <v>4412</v>
      </c>
      <c r="I1433" s="21">
        <v>150548</v>
      </c>
      <c r="J1433" s="71">
        <v>111.684</v>
      </c>
      <c r="K1433" s="21">
        <v>190423</v>
      </c>
      <c r="L1433" s="21">
        <v>170502</v>
      </c>
      <c r="M1433" s="21">
        <v>160391</v>
      </c>
      <c r="N1433" s="21"/>
      <c r="O1433" s="21">
        <v>-2145</v>
      </c>
      <c r="P1433" s="21"/>
      <c r="Q1433" s="21"/>
      <c r="R1433" s="22">
        <v>6.5</v>
      </c>
      <c r="S1433" s="22">
        <v>8.9939999999999998</v>
      </c>
      <c r="T1433" s="20" t="s">
        <v>5189</v>
      </c>
      <c r="U1433" s="21">
        <v>924</v>
      </c>
      <c r="V1433" s="21">
        <v>11083</v>
      </c>
      <c r="W1433" s="34">
        <v>34695</v>
      </c>
      <c r="X1433" s="34">
        <v>45383</v>
      </c>
      <c r="Y1433" s="114" t="s">
        <v>13736</v>
      </c>
      <c r="Z1433" s="70" t="s">
        <v>4927</v>
      </c>
      <c r="AA1433" s="20" t="s">
        <v>4926</v>
      </c>
      <c r="AB1433" s="109"/>
      <c r="AC1433" s="19"/>
      <c r="AD1433" s="22"/>
      <c r="AE1433" s="19"/>
    </row>
    <row r="1434" spans="2:31" x14ac:dyDescent="0.2">
      <c r="B1434" s="14" t="s">
        <v>14864</v>
      </c>
      <c r="C1434" s="33" t="s">
        <v>14863</v>
      </c>
      <c r="D1434" s="16" t="s">
        <v>14862</v>
      </c>
      <c r="E1434" s="103" t="s">
        <v>26</v>
      </c>
      <c r="F1434" s="18" t="s">
        <v>26</v>
      </c>
      <c r="G1434" s="111" t="s">
        <v>590</v>
      </c>
      <c r="H1434" s="102" t="s">
        <v>4412</v>
      </c>
      <c r="I1434" s="21">
        <v>12109</v>
      </c>
      <c r="J1434" s="71">
        <v>113.02800000000001</v>
      </c>
      <c r="K1434" s="21">
        <v>14267</v>
      </c>
      <c r="L1434" s="21">
        <v>12622</v>
      </c>
      <c r="M1434" s="21">
        <v>12322</v>
      </c>
      <c r="N1434" s="21"/>
      <c r="O1434" s="21">
        <v>-300</v>
      </c>
      <c r="P1434" s="21"/>
      <c r="Q1434" s="21"/>
      <c r="R1434" s="22">
        <v>6.5</v>
      </c>
      <c r="S1434" s="22">
        <v>7.4119999999999999</v>
      </c>
      <c r="T1434" s="20" t="s">
        <v>5189</v>
      </c>
      <c r="U1434" s="21">
        <v>68</v>
      </c>
      <c r="V1434" s="21">
        <v>820</v>
      </c>
      <c r="W1434" s="34">
        <v>34858</v>
      </c>
      <c r="X1434" s="34">
        <v>45292</v>
      </c>
      <c r="Y1434" s="114" t="s">
        <v>13736</v>
      </c>
      <c r="Z1434" s="70" t="s">
        <v>4927</v>
      </c>
      <c r="AA1434" s="20" t="s">
        <v>4926</v>
      </c>
      <c r="AB1434" s="109"/>
      <c r="AC1434" s="19"/>
      <c r="AD1434" s="22"/>
      <c r="AE1434" s="19"/>
    </row>
    <row r="1435" spans="2:31" x14ac:dyDescent="0.2">
      <c r="B1435" s="14" t="s">
        <v>14861</v>
      </c>
      <c r="C1435" s="33" t="s">
        <v>14860</v>
      </c>
      <c r="D1435" s="16" t="s">
        <v>14859</v>
      </c>
      <c r="E1435" s="103" t="s">
        <v>26</v>
      </c>
      <c r="F1435" s="18" t="s">
        <v>26</v>
      </c>
      <c r="G1435" s="111" t="s">
        <v>590</v>
      </c>
      <c r="H1435" s="102" t="s">
        <v>4412</v>
      </c>
      <c r="I1435" s="21">
        <v>144052</v>
      </c>
      <c r="J1435" s="71">
        <v>112.372</v>
      </c>
      <c r="K1435" s="21">
        <v>183328</v>
      </c>
      <c r="L1435" s="21">
        <v>163145</v>
      </c>
      <c r="M1435" s="21">
        <v>152583</v>
      </c>
      <c r="N1435" s="21"/>
      <c r="O1435" s="21">
        <v>-10562</v>
      </c>
      <c r="P1435" s="21"/>
      <c r="Q1435" s="21"/>
      <c r="R1435" s="22">
        <v>6.5</v>
      </c>
      <c r="S1435" s="22">
        <v>9.2520000000000007</v>
      </c>
      <c r="T1435" s="20" t="s">
        <v>5189</v>
      </c>
      <c r="U1435" s="21">
        <v>884</v>
      </c>
      <c r="V1435" s="21">
        <v>10604</v>
      </c>
      <c r="W1435" s="34">
        <v>34695</v>
      </c>
      <c r="X1435" s="34">
        <v>45323</v>
      </c>
      <c r="Y1435" s="114" t="s">
        <v>13736</v>
      </c>
      <c r="Z1435" s="70" t="s">
        <v>4927</v>
      </c>
      <c r="AA1435" s="20" t="s">
        <v>4926</v>
      </c>
      <c r="AB1435" s="109"/>
      <c r="AC1435" s="19"/>
      <c r="AD1435" s="22"/>
      <c r="AE1435" s="19"/>
    </row>
    <row r="1436" spans="2:31" x14ac:dyDescent="0.2">
      <c r="B1436" s="14" t="s">
        <v>14858</v>
      </c>
      <c r="C1436" s="33" t="s">
        <v>14857</v>
      </c>
      <c r="D1436" s="16" t="s">
        <v>14856</v>
      </c>
      <c r="E1436" s="103" t="s">
        <v>26</v>
      </c>
      <c r="F1436" s="18" t="s">
        <v>26</v>
      </c>
      <c r="G1436" s="111" t="s">
        <v>590</v>
      </c>
      <c r="H1436" s="102" t="s">
        <v>4412</v>
      </c>
      <c r="I1436" s="21">
        <v>21030</v>
      </c>
      <c r="J1436" s="71">
        <v>115.47799999999999</v>
      </c>
      <c r="K1436" s="21">
        <v>27504</v>
      </c>
      <c r="L1436" s="21">
        <v>23817</v>
      </c>
      <c r="M1436" s="21">
        <v>22183</v>
      </c>
      <c r="N1436" s="21"/>
      <c r="O1436" s="21">
        <v>3925</v>
      </c>
      <c r="P1436" s="21"/>
      <c r="Q1436" s="21"/>
      <c r="R1436" s="22">
        <v>6.5</v>
      </c>
      <c r="S1436" s="22">
        <v>9.4350000000000005</v>
      </c>
      <c r="T1436" s="20" t="s">
        <v>5189</v>
      </c>
      <c r="U1436" s="21">
        <v>129</v>
      </c>
      <c r="V1436" s="21">
        <v>1548</v>
      </c>
      <c r="W1436" s="34">
        <v>34695</v>
      </c>
      <c r="X1436" s="34">
        <v>45323</v>
      </c>
      <c r="Y1436" s="114" t="s">
        <v>13736</v>
      </c>
      <c r="Z1436" s="70" t="s">
        <v>4927</v>
      </c>
      <c r="AA1436" s="20" t="s">
        <v>4926</v>
      </c>
      <c r="AB1436" s="109"/>
      <c r="AC1436" s="19"/>
      <c r="AD1436" s="22"/>
      <c r="AE1436" s="19"/>
    </row>
    <row r="1437" spans="2:31" x14ac:dyDescent="0.2">
      <c r="B1437" s="14" t="s">
        <v>14855</v>
      </c>
      <c r="C1437" s="33" t="s">
        <v>14854</v>
      </c>
      <c r="D1437" s="16" t="s">
        <v>14853</v>
      </c>
      <c r="E1437" s="103" t="s">
        <v>26</v>
      </c>
      <c r="F1437" s="18" t="s">
        <v>26</v>
      </c>
      <c r="G1437" s="111" t="s">
        <v>590</v>
      </c>
      <c r="H1437" s="102" t="s">
        <v>4412</v>
      </c>
      <c r="I1437" s="21">
        <v>65234</v>
      </c>
      <c r="J1437" s="71">
        <v>115.47799999999999</v>
      </c>
      <c r="K1437" s="21">
        <v>85315</v>
      </c>
      <c r="L1437" s="21">
        <v>73880</v>
      </c>
      <c r="M1437" s="21">
        <v>69006</v>
      </c>
      <c r="N1437" s="21"/>
      <c r="O1437" s="21">
        <v>402</v>
      </c>
      <c r="P1437" s="21"/>
      <c r="Q1437" s="21"/>
      <c r="R1437" s="22">
        <v>6.5</v>
      </c>
      <c r="S1437" s="22">
        <v>9.3209999999999997</v>
      </c>
      <c r="T1437" s="20" t="s">
        <v>5189</v>
      </c>
      <c r="U1437" s="21">
        <v>400</v>
      </c>
      <c r="V1437" s="21">
        <v>4802</v>
      </c>
      <c r="W1437" s="34">
        <v>34695</v>
      </c>
      <c r="X1437" s="34">
        <v>45292</v>
      </c>
      <c r="Y1437" s="114" t="s">
        <v>13736</v>
      </c>
      <c r="Z1437" s="70" t="s">
        <v>4927</v>
      </c>
      <c r="AA1437" s="20" t="s">
        <v>4926</v>
      </c>
      <c r="AB1437" s="109"/>
      <c r="AC1437" s="19"/>
      <c r="AD1437" s="22"/>
      <c r="AE1437" s="19"/>
    </row>
    <row r="1438" spans="2:31" x14ac:dyDescent="0.2">
      <c r="B1438" s="14" t="s">
        <v>14852</v>
      </c>
      <c r="C1438" s="33" t="s">
        <v>14851</v>
      </c>
      <c r="D1438" s="16" t="s">
        <v>14850</v>
      </c>
      <c r="E1438" s="103" t="s">
        <v>26</v>
      </c>
      <c r="F1438" s="18" t="s">
        <v>26</v>
      </c>
      <c r="G1438" s="111" t="s">
        <v>590</v>
      </c>
      <c r="H1438" s="102" t="s">
        <v>4412</v>
      </c>
      <c r="I1438" s="21">
        <v>162916</v>
      </c>
      <c r="J1438" s="71">
        <v>113.02800000000001</v>
      </c>
      <c r="K1438" s="21">
        <v>209028</v>
      </c>
      <c r="L1438" s="21">
        <v>184935</v>
      </c>
      <c r="M1438" s="21">
        <v>173206</v>
      </c>
      <c r="N1438" s="21"/>
      <c r="O1438" s="21">
        <v>28288</v>
      </c>
      <c r="P1438" s="21"/>
      <c r="Q1438" s="21"/>
      <c r="R1438" s="22">
        <v>6.5</v>
      </c>
      <c r="S1438" s="22">
        <v>9.1929999999999996</v>
      </c>
      <c r="T1438" s="20" t="s">
        <v>5189</v>
      </c>
      <c r="U1438" s="21">
        <v>1002</v>
      </c>
      <c r="V1438" s="21">
        <v>12021</v>
      </c>
      <c r="W1438" s="34">
        <v>34687</v>
      </c>
      <c r="X1438" s="34">
        <v>45323</v>
      </c>
      <c r="Y1438" s="114" t="s">
        <v>13736</v>
      </c>
      <c r="Z1438" s="70" t="s">
        <v>4927</v>
      </c>
      <c r="AA1438" s="20" t="s">
        <v>4926</v>
      </c>
      <c r="AB1438" s="109"/>
      <c r="AC1438" s="19"/>
      <c r="AD1438" s="22"/>
      <c r="AE1438" s="19"/>
    </row>
    <row r="1439" spans="2:31" x14ac:dyDescent="0.2">
      <c r="B1439" s="14" t="s">
        <v>14849</v>
      </c>
      <c r="C1439" s="33" t="s">
        <v>14848</v>
      </c>
      <c r="D1439" s="16" t="s">
        <v>14847</v>
      </c>
      <c r="E1439" s="103" t="s">
        <v>26</v>
      </c>
      <c r="F1439" s="18" t="s">
        <v>26</v>
      </c>
      <c r="G1439" s="111" t="s">
        <v>590</v>
      </c>
      <c r="H1439" s="102" t="s">
        <v>4412</v>
      </c>
      <c r="I1439" s="21">
        <v>8825</v>
      </c>
      <c r="J1439" s="71">
        <v>111.959</v>
      </c>
      <c r="K1439" s="21">
        <v>10299</v>
      </c>
      <c r="L1439" s="21">
        <v>9199</v>
      </c>
      <c r="M1439" s="21">
        <v>8981</v>
      </c>
      <c r="N1439" s="21"/>
      <c r="O1439" s="21">
        <v>-219</v>
      </c>
      <c r="P1439" s="21"/>
      <c r="Q1439" s="21"/>
      <c r="R1439" s="22">
        <v>6.5</v>
      </c>
      <c r="S1439" s="22">
        <v>7.41</v>
      </c>
      <c r="T1439" s="20" t="s">
        <v>5189</v>
      </c>
      <c r="U1439" s="21">
        <v>50</v>
      </c>
      <c r="V1439" s="21">
        <v>598</v>
      </c>
      <c r="W1439" s="34">
        <v>34858</v>
      </c>
      <c r="X1439" s="34">
        <v>45323</v>
      </c>
      <c r="Y1439" s="114" t="s">
        <v>13736</v>
      </c>
      <c r="Z1439" s="70" t="s">
        <v>4927</v>
      </c>
      <c r="AA1439" s="20" t="s">
        <v>4926</v>
      </c>
      <c r="AB1439" s="109"/>
      <c r="AC1439" s="19"/>
      <c r="AD1439" s="22"/>
      <c r="AE1439" s="19"/>
    </row>
    <row r="1440" spans="2:31" x14ac:dyDescent="0.2">
      <c r="B1440" s="14" t="s">
        <v>14846</v>
      </c>
      <c r="C1440" s="33" t="s">
        <v>14845</v>
      </c>
      <c r="D1440" s="16" t="s">
        <v>14844</v>
      </c>
      <c r="E1440" s="103" t="s">
        <v>26</v>
      </c>
      <c r="F1440" s="18" t="s">
        <v>26</v>
      </c>
      <c r="G1440" s="111" t="s">
        <v>590</v>
      </c>
      <c r="H1440" s="102" t="s">
        <v>4412</v>
      </c>
      <c r="I1440" s="21">
        <v>44721</v>
      </c>
      <c r="J1440" s="71">
        <v>108.559</v>
      </c>
      <c r="K1440" s="21">
        <v>54741</v>
      </c>
      <c r="L1440" s="21">
        <v>50425</v>
      </c>
      <c r="M1440" s="21">
        <v>48249</v>
      </c>
      <c r="N1440" s="21"/>
      <c r="O1440" s="21">
        <v>2438</v>
      </c>
      <c r="P1440" s="21"/>
      <c r="Q1440" s="21"/>
      <c r="R1440" s="22">
        <v>5.5</v>
      </c>
      <c r="S1440" s="22">
        <v>7.415</v>
      </c>
      <c r="T1440" s="20" t="s">
        <v>5189</v>
      </c>
      <c r="U1440" s="21">
        <v>231</v>
      </c>
      <c r="V1440" s="21">
        <v>2773</v>
      </c>
      <c r="W1440" s="34">
        <v>35179</v>
      </c>
      <c r="X1440" s="34">
        <v>45323</v>
      </c>
      <c r="Y1440" s="114" t="s">
        <v>13736</v>
      </c>
      <c r="Z1440" s="70" t="s">
        <v>4927</v>
      </c>
      <c r="AA1440" s="20" t="s">
        <v>4926</v>
      </c>
      <c r="AB1440" s="109"/>
      <c r="AC1440" s="19"/>
      <c r="AD1440" s="22"/>
      <c r="AE1440" s="19"/>
    </row>
    <row r="1441" spans="2:31" x14ac:dyDescent="0.2">
      <c r="B1441" s="14" t="s">
        <v>14843</v>
      </c>
      <c r="C1441" s="33" t="s">
        <v>14842</v>
      </c>
      <c r="D1441" s="16" t="s">
        <v>14841</v>
      </c>
      <c r="E1441" s="103" t="s">
        <v>26</v>
      </c>
      <c r="F1441" s="18" t="s">
        <v>26</v>
      </c>
      <c r="G1441" s="111" t="s">
        <v>590</v>
      </c>
      <c r="H1441" s="102" t="s">
        <v>4412</v>
      </c>
      <c r="I1441" s="21">
        <v>70758</v>
      </c>
      <c r="J1441" s="71">
        <v>112.02800000000001</v>
      </c>
      <c r="K1441" s="21">
        <v>89776</v>
      </c>
      <c r="L1441" s="21">
        <v>80137</v>
      </c>
      <c r="M1441" s="21">
        <v>74986</v>
      </c>
      <c r="N1441" s="21"/>
      <c r="O1441" s="21">
        <v>525</v>
      </c>
      <c r="P1441" s="21"/>
      <c r="Q1441" s="21"/>
      <c r="R1441" s="22">
        <v>6.5</v>
      </c>
      <c r="S1441" s="22">
        <v>9.2330000000000005</v>
      </c>
      <c r="T1441" s="20" t="s">
        <v>5189</v>
      </c>
      <c r="U1441" s="21">
        <v>434</v>
      </c>
      <c r="V1441" s="21">
        <v>5209</v>
      </c>
      <c r="W1441" s="34">
        <v>34695</v>
      </c>
      <c r="X1441" s="34">
        <v>45323</v>
      </c>
      <c r="Y1441" s="114" t="s">
        <v>13736</v>
      </c>
      <c r="Z1441" s="70" t="s">
        <v>4927</v>
      </c>
      <c r="AA1441" s="20" t="s">
        <v>4926</v>
      </c>
      <c r="AB1441" s="109"/>
      <c r="AC1441" s="19"/>
      <c r="AD1441" s="22"/>
      <c r="AE1441" s="19"/>
    </row>
    <row r="1442" spans="2:31" x14ac:dyDescent="0.2">
      <c r="B1442" s="14" t="s">
        <v>14840</v>
      </c>
      <c r="C1442" s="33" t="s">
        <v>14839</v>
      </c>
      <c r="D1442" s="16" t="s">
        <v>14838</v>
      </c>
      <c r="E1442" s="103" t="s">
        <v>26</v>
      </c>
      <c r="F1442" s="18" t="s">
        <v>26</v>
      </c>
      <c r="G1442" s="111" t="s">
        <v>590</v>
      </c>
      <c r="H1442" s="102" t="s">
        <v>4412</v>
      </c>
      <c r="I1442" s="21">
        <v>21846</v>
      </c>
      <c r="J1442" s="71">
        <v>111.337</v>
      </c>
      <c r="K1442" s="21">
        <v>27547</v>
      </c>
      <c r="L1442" s="21">
        <v>24742</v>
      </c>
      <c r="M1442" s="21">
        <v>23107</v>
      </c>
      <c r="N1442" s="21"/>
      <c r="O1442" s="21">
        <v>584</v>
      </c>
      <c r="P1442" s="21"/>
      <c r="Q1442" s="21"/>
      <c r="R1442" s="22">
        <v>6.5</v>
      </c>
      <c r="S1442" s="22">
        <v>9.31</v>
      </c>
      <c r="T1442" s="20" t="s">
        <v>5189</v>
      </c>
      <c r="U1442" s="21">
        <v>134</v>
      </c>
      <c r="V1442" s="21">
        <v>1608</v>
      </c>
      <c r="W1442" s="34">
        <v>34695</v>
      </c>
      <c r="X1442" s="34">
        <v>45352</v>
      </c>
      <c r="Y1442" s="114" t="s">
        <v>13736</v>
      </c>
      <c r="Z1442" s="70" t="s">
        <v>4927</v>
      </c>
      <c r="AA1442" s="20" t="s">
        <v>4926</v>
      </c>
      <c r="AB1442" s="109"/>
      <c r="AC1442" s="19"/>
      <c r="AD1442" s="22"/>
      <c r="AE1442" s="19"/>
    </row>
    <row r="1443" spans="2:31" x14ac:dyDescent="0.2">
      <c r="B1443" s="14" t="s">
        <v>14837</v>
      </c>
      <c r="C1443" s="33" t="s">
        <v>14836</v>
      </c>
      <c r="D1443" s="16" t="s">
        <v>14835</v>
      </c>
      <c r="E1443" s="103" t="s">
        <v>26</v>
      </c>
      <c r="F1443" s="18" t="s">
        <v>26</v>
      </c>
      <c r="G1443" s="111" t="s">
        <v>590</v>
      </c>
      <c r="H1443" s="102" t="s">
        <v>4412</v>
      </c>
      <c r="I1443" s="21">
        <v>22092</v>
      </c>
      <c r="J1443" s="71">
        <v>115.47799999999999</v>
      </c>
      <c r="K1443" s="21">
        <v>28665</v>
      </c>
      <c r="L1443" s="21">
        <v>24823</v>
      </c>
      <c r="M1443" s="21">
        <v>23375</v>
      </c>
      <c r="N1443" s="21"/>
      <c r="O1443" s="21">
        <v>372</v>
      </c>
      <c r="P1443" s="21"/>
      <c r="Q1443" s="21"/>
      <c r="R1443" s="22">
        <v>6.5</v>
      </c>
      <c r="S1443" s="22">
        <v>8.9499999999999993</v>
      </c>
      <c r="T1443" s="20" t="s">
        <v>5189</v>
      </c>
      <c r="U1443" s="21">
        <v>134</v>
      </c>
      <c r="V1443" s="21">
        <v>1614</v>
      </c>
      <c r="W1443" s="34">
        <v>34621</v>
      </c>
      <c r="X1443" s="34">
        <v>45352</v>
      </c>
      <c r="Y1443" s="114" t="s">
        <v>13736</v>
      </c>
      <c r="Z1443" s="70" t="s">
        <v>4927</v>
      </c>
      <c r="AA1443" s="20" t="s">
        <v>4926</v>
      </c>
      <c r="AB1443" s="109"/>
      <c r="AC1443" s="19"/>
      <c r="AD1443" s="22"/>
      <c r="AE1443" s="19"/>
    </row>
    <row r="1444" spans="2:31" x14ac:dyDescent="0.2">
      <c r="B1444" s="14" t="s">
        <v>14834</v>
      </c>
      <c r="C1444" s="33" t="s">
        <v>14833</v>
      </c>
      <c r="D1444" s="16" t="s">
        <v>14832</v>
      </c>
      <c r="E1444" s="103" t="s">
        <v>26</v>
      </c>
      <c r="F1444" s="18" t="s">
        <v>26</v>
      </c>
      <c r="G1444" s="111" t="s">
        <v>590</v>
      </c>
      <c r="H1444" s="102" t="s">
        <v>4412</v>
      </c>
      <c r="I1444" s="21">
        <v>161865</v>
      </c>
      <c r="J1444" s="71">
        <v>114.822</v>
      </c>
      <c r="K1444" s="21">
        <v>193727</v>
      </c>
      <c r="L1444" s="21">
        <v>168719</v>
      </c>
      <c r="M1444" s="21">
        <v>165049</v>
      </c>
      <c r="N1444" s="21"/>
      <c r="O1444" s="21">
        <v>1475</v>
      </c>
      <c r="P1444" s="21"/>
      <c r="Q1444" s="21"/>
      <c r="R1444" s="22">
        <v>6.5</v>
      </c>
      <c r="S1444" s="22">
        <v>7.3230000000000004</v>
      </c>
      <c r="T1444" s="20" t="s">
        <v>5189</v>
      </c>
      <c r="U1444" s="21">
        <v>914</v>
      </c>
      <c r="V1444" s="21">
        <v>10967</v>
      </c>
      <c r="W1444" s="34">
        <v>34858</v>
      </c>
      <c r="X1444" s="34">
        <v>45352</v>
      </c>
      <c r="Y1444" s="114" t="s">
        <v>13736</v>
      </c>
      <c r="Z1444" s="70" t="s">
        <v>4927</v>
      </c>
      <c r="AA1444" s="20" t="s">
        <v>4926</v>
      </c>
      <c r="AB1444" s="109"/>
      <c r="AC1444" s="19"/>
      <c r="AD1444" s="22"/>
      <c r="AE1444" s="19"/>
    </row>
    <row r="1445" spans="2:31" x14ac:dyDescent="0.2">
      <c r="B1445" s="14" t="s">
        <v>14831</v>
      </c>
      <c r="C1445" s="33" t="s">
        <v>14830</v>
      </c>
      <c r="D1445" s="16" t="s">
        <v>14829</v>
      </c>
      <c r="E1445" s="103" t="s">
        <v>26</v>
      </c>
      <c r="F1445" s="18" t="s">
        <v>26</v>
      </c>
      <c r="G1445" s="111" t="s">
        <v>590</v>
      </c>
      <c r="H1445" s="102" t="s">
        <v>4412</v>
      </c>
      <c r="I1445" s="21">
        <v>115450</v>
      </c>
      <c r="J1445" s="71">
        <v>112.465</v>
      </c>
      <c r="K1445" s="21">
        <v>145889</v>
      </c>
      <c r="L1445" s="21">
        <v>129719</v>
      </c>
      <c r="M1445" s="21">
        <v>122144</v>
      </c>
      <c r="N1445" s="21"/>
      <c r="O1445" s="21">
        <v>-2289</v>
      </c>
      <c r="P1445" s="21"/>
      <c r="Q1445" s="21"/>
      <c r="R1445" s="22">
        <v>6.5</v>
      </c>
      <c r="S1445" s="22">
        <v>8.9450000000000003</v>
      </c>
      <c r="T1445" s="20" t="s">
        <v>5189</v>
      </c>
      <c r="U1445" s="21">
        <v>703</v>
      </c>
      <c r="V1445" s="21">
        <v>8432</v>
      </c>
      <c r="W1445" s="34">
        <v>34621</v>
      </c>
      <c r="X1445" s="34">
        <v>45383</v>
      </c>
      <c r="Y1445" s="114" t="s">
        <v>13736</v>
      </c>
      <c r="Z1445" s="70" t="s">
        <v>4927</v>
      </c>
      <c r="AA1445" s="20" t="s">
        <v>4926</v>
      </c>
      <c r="AB1445" s="109"/>
      <c r="AC1445" s="19"/>
      <c r="AD1445" s="22"/>
      <c r="AE1445" s="19"/>
    </row>
    <row r="1446" spans="2:31" x14ac:dyDescent="0.2">
      <c r="B1446" s="14" t="s">
        <v>14828</v>
      </c>
      <c r="C1446" s="33" t="s">
        <v>14827</v>
      </c>
      <c r="D1446" s="16" t="s">
        <v>14826</v>
      </c>
      <c r="E1446" s="103" t="s">
        <v>26</v>
      </c>
      <c r="F1446" s="18" t="s">
        <v>26</v>
      </c>
      <c r="G1446" s="111" t="s">
        <v>590</v>
      </c>
      <c r="H1446" s="102" t="s">
        <v>4412</v>
      </c>
      <c r="I1446" s="21">
        <v>5327</v>
      </c>
      <c r="J1446" s="71">
        <v>115.47799999999999</v>
      </c>
      <c r="K1446" s="21">
        <v>6983</v>
      </c>
      <c r="L1446" s="21">
        <v>6047</v>
      </c>
      <c r="M1446" s="21">
        <v>5666</v>
      </c>
      <c r="N1446" s="21"/>
      <c r="O1446" s="21">
        <v>1502</v>
      </c>
      <c r="P1446" s="21"/>
      <c r="Q1446" s="21"/>
      <c r="R1446" s="22">
        <v>6.5</v>
      </c>
      <c r="S1446" s="22">
        <v>9.1639999999999997</v>
      </c>
      <c r="T1446" s="20" t="s">
        <v>5189</v>
      </c>
      <c r="U1446" s="21">
        <v>33</v>
      </c>
      <c r="V1446" s="21">
        <v>393</v>
      </c>
      <c r="W1446" s="34">
        <v>34687</v>
      </c>
      <c r="X1446" s="34">
        <v>45383</v>
      </c>
      <c r="Y1446" s="114" t="s">
        <v>13736</v>
      </c>
      <c r="Z1446" s="70" t="s">
        <v>4927</v>
      </c>
      <c r="AA1446" s="20" t="s">
        <v>4926</v>
      </c>
      <c r="AB1446" s="109"/>
      <c r="AC1446" s="19"/>
      <c r="AD1446" s="22"/>
      <c r="AE1446" s="19"/>
    </row>
    <row r="1447" spans="2:31" x14ac:dyDescent="0.2">
      <c r="B1447" s="14" t="s">
        <v>14825</v>
      </c>
      <c r="C1447" s="33" t="s">
        <v>14824</v>
      </c>
      <c r="D1447" s="16" t="s">
        <v>14823</v>
      </c>
      <c r="E1447" s="103" t="s">
        <v>26</v>
      </c>
      <c r="F1447" s="18" t="s">
        <v>26</v>
      </c>
      <c r="G1447" s="111" t="s">
        <v>590</v>
      </c>
      <c r="H1447" s="102" t="s">
        <v>4412</v>
      </c>
      <c r="I1447" s="21">
        <v>66097</v>
      </c>
      <c r="J1447" s="71">
        <v>115.47799999999999</v>
      </c>
      <c r="K1447" s="21">
        <v>79559</v>
      </c>
      <c r="L1447" s="21">
        <v>68895</v>
      </c>
      <c r="M1447" s="21">
        <v>67307</v>
      </c>
      <c r="N1447" s="21"/>
      <c r="O1447" s="21">
        <v>-846</v>
      </c>
      <c r="P1447" s="21"/>
      <c r="Q1447" s="21"/>
      <c r="R1447" s="22">
        <v>6.5</v>
      </c>
      <c r="S1447" s="22">
        <v>7.3769999999999998</v>
      </c>
      <c r="T1447" s="20" t="s">
        <v>5189</v>
      </c>
      <c r="U1447" s="21">
        <v>373</v>
      </c>
      <c r="V1447" s="21">
        <v>4478</v>
      </c>
      <c r="W1447" s="34">
        <v>34858</v>
      </c>
      <c r="X1447" s="34">
        <v>45383</v>
      </c>
      <c r="Y1447" s="114" t="s">
        <v>13736</v>
      </c>
      <c r="Z1447" s="70" t="s">
        <v>4927</v>
      </c>
      <c r="AA1447" s="20" t="s">
        <v>4926</v>
      </c>
      <c r="AB1447" s="109"/>
      <c r="AC1447" s="19"/>
      <c r="AD1447" s="22"/>
      <c r="AE1447" s="19"/>
    </row>
    <row r="1448" spans="2:31" x14ac:dyDescent="0.2">
      <c r="B1448" s="14" t="s">
        <v>14822</v>
      </c>
      <c r="C1448" s="33" t="s">
        <v>14821</v>
      </c>
      <c r="D1448" s="16" t="s">
        <v>14820</v>
      </c>
      <c r="E1448" s="103" t="s">
        <v>26</v>
      </c>
      <c r="F1448" s="18" t="s">
        <v>26</v>
      </c>
      <c r="G1448" s="111" t="s">
        <v>590</v>
      </c>
      <c r="H1448" s="102" t="s">
        <v>4412</v>
      </c>
      <c r="I1448" s="21">
        <v>50354</v>
      </c>
      <c r="J1448" s="71">
        <v>115.47799999999999</v>
      </c>
      <c r="K1448" s="21">
        <v>60611</v>
      </c>
      <c r="L1448" s="21">
        <v>52487</v>
      </c>
      <c r="M1448" s="21">
        <v>51431</v>
      </c>
      <c r="N1448" s="21"/>
      <c r="O1448" s="21">
        <v>-1056</v>
      </c>
      <c r="P1448" s="21"/>
      <c r="Q1448" s="21"/>
      <c r="R1448" s="22">
        <v>6.5</v>
      </c>
      <c r="S1448" s="22">
        <v>7.25</v>
      </c>
      <c r="T1448" s="20" t="s">
        <v>5189</v>
      </c>
      <c r="U1448" s="21">
        <v>284</v>
      </c>
      <c r="V1448" s="21">
        <v>3412</v>
      </c>
      <c r="W1448" s="34">
        <v>34858</v>
      </c>
      <c r="X1448" s="34">
        <v>45413</v>
      </c>
      <c r="Y1448" s="114" t="s">
        <v>13736</v>
      </c>
      <c r="Z1448" s="70" t="s">
        <v>4927</v>
      </c>
      <c r="AA1448" s="20" t="s">
        <v>4926</v>
      </c>
      <c r="AB1448" s="109"/>
      <c r="AC1448" s="19"/>
      <c r="AD1448" s="22"/>
      <c r="AE1448" s="19"/>
    </row>
    <row r="1449" spans="2:31" x14ac:dyDescent="0.2">
      <c r="B1449" s="14" t="s">
        <v>14819</v>
      </c>
      <c r="C1449" s="33" t="s">
        <v>14818</v>
      </c>
      <c r="D1449" s="16" t="s">
        <v>14817</v>
      </c>
      <c r="E1449" s="103" t="s">
        <v>26</v>
      </c>
      <c r="F1449" s="18" t="s">
        <v>26</v>
      </c>
      <c r="G1449" s="111" t="s">
        <v>590</v>
      </c>
      <c r="H1449" s="102" t="s">
        <v>4412</v>
      </c>
      <c r="I1449" s="21">
        <v>31968</v>
      </c>
      <c r="J1449" s="71">
        <v>112.372</v>
      </c>
      <c r="K1449" s="21">
        <v>37444</v>
      </c>
      <c r="L1449" s="21">
        <v>33321</v>
      </c>
      <c r="M1449" s="21">
        <v>32582</v>
      </c>
      <c r="N1449" s="21"/>
      <c r="O1449" s="21">
        <v>264</v>
      </c>
      <c r="P1449" s="21"/>
      <c r="Q1449" s="21"/>
      <c r="R1449" s="22">
        <v>6.5</v>
      </c>
      <c r="S1449" s="22">
        <v>7.3390000000000004</v>
      </c>
      <c r="T1449" s="20" t="s">
        <v>5189</v>
      </c>
      <c r="U1449" s="21">
        <v>181</v>
      </c>
      <c r="V1449" s="21">
        <v>2166</v>
      </c>
      <c r="W1449" s="34">
        <v>34858</v>
      </c>
      <c r="X1449" s="34">
        <v>45383</v>
      </c>
      <c r="Y1449" s="114" t="s">
        <v>13736</v>
      </c>
      <c r="Z1449" s="70" t="s">
        <v>4927</v>
      </c>
      <c r="AA1449" s="20" t="s">
        <v>4926</v>
      </c>
      <c r="AB1449" s="109"/>
      <c r="AC1449" s="19"/>
      <c r="AD1449" s="22"/>
      <c r="AE1449" s="19"/>
    </row>
    <row r="1450" spans="2:31" x14ac:dyDescent="0.2">
      <c r="B1450" s="14" t="s">
        <v>14816</v>
      </c>
      <c r="C1450" s="33" t="s">
        <v>14815</v>
      </c>
      <c r="D1450" s="16" t="s">
        <v>14814</v>
      </c>
      <c r="E1450" s="103" t="s">
        <v>26</v>
      </c>
      <c r="F1450" s="18" t="s">
        <v>26</v>
      </c>
      <c r="G1450" s="111" t="s">
        <v>590</v>
      </c>
      <c r="H1450" s="102" t="s">
        <v>4412</v>
      </c>
      <c r="I1450" s="21">
        <v>40922</v>
      </c>
      <c r="J1450" s="71">
        <v>115.47799999999999</v>
      </c>
      <c r="K1450" s="21">
        <v>53643</v>
      </c>
      <c r="L1450" s="21">
        <v>46453</v>
      </c>
      <c r="M1450" s="21">
        <v>43324</v>
      </c>
      <c r="N1450" s="21"/>
      <c r="O1450" s="21">
        <v>-2114</v>
      </c>
      <c r="P1450" s="21"/>
      <c r="Q1450" s="21"/>
      <c r="R1450" s="22">
        <v>6.5</v>
      </c>
      <c r="S1450" s="22">
        <v>9.3610000000000007</v>
      </c>
      <c r="T1450" s="20" t="s">
        <v>5189</v>
      </c>
      <c r="U1450" s="21">
        <v>252</v>
      </c>
      <c r="V1450" s="21">
        <v>3019</v>
      </c>
      <c r="W1450" s="34">
        <v>34687</v>
      </c>
      <c r="X1450" s="34">
        <v>45413</v>
      </c>
      <c r="Y1450" s="114" t="s">
        <v>13736</v>
      </c>
      <c r="Z1450" s="70" t="s">
        <v>4927</v>
      </c>
      <c r="AA1450" s="20" t="s">
        <v>4926</v>
      </c>
      <c r="AB1450" s="109"/>
      <c r="AC1450" s="19"/>
      <c r="AD1450" s="22"/>
      <c r="AE1450" s="19"/>
    </row>
    <row r="1451" spans="2:31" x14ac:dyDescent="0.2">
      <c r="B1451" s="14" t="s">
        <v>14813</v>
      </c>
      <c r="C1451" s="33" t="s">
        <v>14812</v>
      </c>
      <c r="D1451" s="16" t="s">
        <v>14811</v>
      </c>
      <c r="E1451" s="103" t="s">
        <v>26</v>
      </c>
      <c r="F1451" s="18" t="s">
        <v>26</v>
      </c>
      <c r="G1451" s="111" t="s">
        <v>590</v>
      </c>
      <c r="H1451" s="102" t="s">
        <v>4412</v>
      </c>
      <c r="I1451" s="21">
        <v>1169</v>
      </c>
      <c r="J1451" s="71">
        <v>114.822</v>
      </c>
      <c r="K1451" s="21">
        <v>1399</v>
      </c>
      <c r="L1451" s="21">
        <v>1218</v>
      </c>
      <c r="M1451" s="21">
        <v>1192</v>
      </c>
      <c r="N1451" s="21"/>
      <c r="O1451" s="21">
        <v>-26</v>
      </c>
      <c r="P1451" s="21"/>
      <c r="Q1451" s="21"/>
      <c r="R1451" s="22">
        <v>6.5</v>
      </c>
      <c r="S1451" s="22">
        <v>7.2939999999999996</v>
      </c>
      <c r="T1451" s="20" t="s">
        <v>5189</v>
      </c>
      <c r="U1451" s="21">
        <v>7</v>
      </c>
      <c r="V1451" s="21">
        <v>79</v>
      </c>
      <c r="W1451" s="34">
        <v>34858</v>
      </c>
      <c r="X1451" s="34">
        <v>45566</v>
      </c>
      <c r="Y1451" s="114" t="s">
        <v>13736</v>
      </c>
      <c r="Z1451" s="70" t="s">
        <v>4927</v>
      </c>
      <c r="AA1451" s="20" t="s">
        <v>4926</v>
      </c>
      <c r="AB1451" s="109"/>
      <c r="AC1451" s="19"/>
      <c r="AD1451" s="22"/>
      <c r="AE1451" s="19"/>
    </row>
    <row r="1452" spans="2:31" x14ac:dyDescent="0.2">
      <c r="B1452" s="14" t="s">
        <v>14810</v>
      </c>
      <c r="C1452" s="33" t="s">
        <v>14809</v>
      </c>
      <c r="D1452" s="16" t="s">
        <v>14808</v>
      </c>
      <c r="E1452" s="103" t="s">
        <v>26</v>
      </c>
      <c r="F1452" s="18" t="s">
        <v>26</v>
      </c>
      <c r="G1452" s="111" t="s">
        <v>590</v>
      </c>
      <c r="H1452" s="102" t="s">
        <v>4412</v>
      </c>
      <c r="I1452" s="21">
        <v>8506</v>
      </c>
      <c r="J1452" s="71">
        <v>115.47799999999999</v>
      </c>
      <c r="K1452" s="21">
        <v>10238</v>
      </c>
      <c r="L1452" s="21">
        <v>8866</v>
      </c>
      <c r="M1452" s="21">
        <v>8654</v>
      </c>
      <c r="N1452" s="21"/>
      <c r="O1452" s="21">
        <v>125</v>
      </c>
      <c r="P1452" s="21"/>
      <c r="Q1452" s="21"/>
      <c r="R1452" s="22">
        <v>6.5</v>
      </c>
      <c r="S1452" s="22">
        <v>7.4109999999999996</v>
      </c>
      <c r="T1452" s="20" t="s">
        <v>5189</v>
      </c>
      <c r="U1452" s="21">
        <v>48</v>
      </c>
      <c r="V1452" s="21">
        <v>576</v>
      </c>
      <c r="W1452" s="34">
        <v>34858</v>
      </c>
      <c r="X1452" s="34">
        <v>45413</v>
      </c>
      <c r="Y1452" s="114" t="s">
        <v>13736</v>
      </c>
      <c r="Z1452" s="70" t="s">
        <v>4927</v>
      </c>
      <c r="AA1452" s="20" t="s">
        <v>4926</v>
      </c>
      <c r="AB1452" s="109"/>
      <c r="AC1452" s="19"/>
      <c r="AD1452" s="22"/>
      <c r="AE1452" s="19"/>
    </row>
    <row r="1453" spans="2:31" x14ac:dyDescent="0.2">
      <c r="B1453" s="14" t="s">
        <v>14807</v>
      </c>
      <c r="C1453" s="33" t="s">
        <v>14806</v>
      </c>
      <c r="D1453" s="16" t="s">
        <v>14805</v>
      </c>
      <c r="E1453" s="103" t="s">
        <v>26</v>
      </c>
      <c r="F1453" s="18" t="s">
        <v>26</v>
      </c>
      <c r="G1453" s="111" t="s">
        <v>590</v>
      </c>
      <c r="H1453" s="102" t="s">
        <v>4412</v>
      </c>
      <c r="I1453" s="21">
        <v>64086</v>
      </c>
      <c r="J1453" s="71">
        <v>115.47799999999999</v>
      </c>
      <c r="K1453" s="21">
        <v>84007</v>
      </c>
      <c r="L1453" s="21">
        <v>72747</v>
      </c>
      <c r="M1453" s="21">
        <v>68188</v>
      </c>
      <c r="N1453" s="21"/>
      <c r="O1453" s="21">
        <v>-1483</v>
      </c>
      <c r="P1453" s="21"/>
      <c r="Q1453" s="21"/>
      <c r="R1453" s="22">
        <v>6.5</v>
      </c>
      <c r="S1453" s="22">
        <v>9.1340000000000003</v>
      </c>
      <c r="T1453" s="20" t="s">
        <v>5189</v>
      </c>
      <c r="U1453" s="21">
        <v>394</v>
      </c>
      <c r="V1453" s="21">
        <v>4729</v>
      </c>
      <c r="W1453" s="34">
        <v>34687</v>
      </c>
      <c r="X1453" s="34">
        <v>45444</v>
      </c>
      <c r="Y1453" s="114" t="s">
        <v>13736</v>
      </c>
      <c r="Z1453" s="70" t="s">
        <v>4927</v>
      </c>
      <c r="AA1453" s="20" t="s">
        <v>4926</v>
      </c>
      <c r="AB1453" s="109"/>
      <c r="AC1453" s="19"/>
      <c r="AD1453" s="22"/>
      <c r="AE1453" s="19"/>
    </row>
    <row r="1454" spans="2:31" x14ac:dyDescent="0.2">
      <c r="B1454" s="14" t="s">
        <v>14804</v>
      </c>
      <c r="C1454" s="33" t="s">
        <v>14803</v>
      </c>
      <c r="D1454" s="16" t="s">
        <v>14802</v>
      </c>
      <c r="E1454" s="103" t="s">
        <v>26</v>
      </c>
      <c r="F1454" s="18" t="s">
        <v>26</v>
      </c>
      <c r="G1454" s="111" t="s">
        <v>590</v>
      </c>
      <c r="H1454" s="102" t="s">
        <v>4412</v>
      </c>
      <c r="I1454" s="21">
        <v>55612</v>
      </c>
      <c r="J1454" s="71">
        <v>114.822</v>
      </c>
      <c r="K1454" s="21">
        <v>66559</v>
      </c>
      <c r="L1454" s="21">
        <v>57967</v>
      </c>
      <c r="M1454" s="21">
        <v>56696</v>
      </c>
      <c r="N1454" s="21"/>
      <c r="O1454" s="21">
        <v>-1271</v>
      </c>
      <c r="P1454" s="21"/>
      <c r="Q1454" s="21"/>
      <c r="R1454" s="22">
        <v>6.5</v>
      </c>
      <c r="S1454" s="22">
        <v>7.3209999999999997</v>
      </c>
      <c r="T1454" s="20" t="s">
        <v>5189</v>
      </c>
      <c r="U1454" s="21">
        <v>314</v>
      </c>
      <c r="V1454" s="21">
        <v>3768</v>
      </c>
      <c r="W1454" s="34">
        <v>34858</v>
      </c>
      <c r="X1454" s="34">
        <v>45505</v>
      </c>
      <c r="Y1454" s="114" t="s">
        <v>13736</v>
      </c>
      <c r="Z1454" s="70" t="s">
        <v>4927</v>
      </c>
      <c r="AA1454" s="20" t="s">
        <v>4926</v>
      </c>
      <c r="AB1454" s="109"/>
      <c r="AC1454" s="19"/>
      <c r="AD1454" s="22"/>
      <c r="AE1454" s="19"/>
    </row>
    <row r="1455" spans="2:31" x14ac:dyDescent="0.2">
      <c r="B1455" s="14" t="s">
        <v>14801</v>
      </c>
      <c r="C1455" s="33" t="s">
        <v>14800</v>
      </c>
      <c r="D1455" s="16" t="s">
        <v>14799</v>
      </c>
      <c r="E1455" s="103" t="s">
        <v>26</v>
      </c>
      <c r="F1455" s="18" t="s">
        <v>26</v>
      </c>
      <c r="G1455" s="111" t="s">
        <v>590</v>
      </c>
      <c r="H1455" s="102" t="s">
        <v>4412</v>
      </c>
      <c r="I1455" s="21">
        <v>19669</v>
      </c>
      <c r="J1455" s="71">
        <v>114.822</v>
      </c>
      <c r="K1455" s="21">
        <v>25637</v>
      </c>
      <c r="L1455" s="21">
        <v>22327</v>
      </c>
      <c r="M1455" s="21">
        <v>20994</v>
      </c>
      <c r="N1455" s="21"/>
      <c r="O1455" s="21">
        <v>-852</v>
      </c>
      <c r="P1455" s="21"/>
      <c r="Q1455" s="21"/>
      <c r="R1455" s="22">
        <v>6.5</v>
      </c>
      <c r="S1455" s="22">
        <v>9.0310000000000006</v>
      </c>
      <c r="T1455" s="20" t="s">
        <v>5189</v>
      </c>
      <c r="U1455" s="21">
        <v>121</v>
      </c>
      <c r="V1455" s="21">
        <v>1451</v>
      </c>
      <c r="W1455" s="34">
        <v>34687</v>
      </c>
      <c r="X1455" s="34">
        <v>45292</v>
      </c>
      <c r="Y1455" s="114" t="s">
        <v>13736</v>
      </c>
      <c r="Z1455" s="70" t="s">
        <v>4927</v>
      </c>
      <c r="AA1455" s="20" t="s">
        <v>4926</v>
      </c>
      <c r="AB1455" s="109"/>
      <c r="AC1455" s="19"/>
      <c r="AD1455" s="22"/>
      <c r="AE1455" s="19"/>
    </row>
    <row r="1456" spans="2:31" x14ac:dyDescent="0.2">
      <c r="B1456" s="14" t="s">
        <v>14798</v>
      </c>
      <c r="C1456" s="33" t="s">
        <v>14797</v>
      </c>
      <c r="D1456" s="16" t="s">
        <v>14796</v>
      </c>
      <c r="E1456" s="103" t="s">
        <v>26</v>
      </c>
      <c r="F1456" s="18" t="s">
        <v>26</v>
      </c>
      <c r="G1456" s="111" t="s">
        <v>590</v>
      </c>
      <c r="H1456" s="102" t="s">
        <v>4412</v>
      </c>
      <c r="I1456" s="21">
        <v>36795</v>
      </c>
      <c r="J1456" s="71">
        <v>116.06100000000001</v>
      </c>
      <c r="K1456" s="21">
        <v>44514</v>
      </c>
      <c r="L1456" s="21">
        <v>38354</v>
      </c>
      <c r="M1456" s="21">
        <v>37325</v>
      </c>
      <c r="N1456" s="21"/>
      <c r="O1456" s="21">
        <v>-289</v>
      </c>
      <c r="P1456" s="21"/>
      <c r="Q1456" s="21"/>
      <c r="R1456" s="22">
        <v>6.5</v>
      </c>
      <c r="S1456" s="22">
        <v>7.5030000000000001</v>
      </c>
      <c r="T1456" s="20" t="s">
        <v>5189</v>
      </c>
      <c r="U1456" s="21">
        <v>208</v>
      </c>
      <c r="V1456" s="21">
        <v>2493</v>
      </c>
      <c r="W1456" s="34">
        <v>34858</v>
      </c>
      <c r="X1456" s="34">
        <v>45839</v>
      </c>
      <c r="Y1456" s="114" t="s">
        <v>13736</v>
      </c>
      <c r="Z1456" s="70" t="s">
        <v>4927</v>
      </c>
      <c r="AA1456" s="20" t="s">
        <v>4926</v>
      </c>
      <c r="AB1456" s="109"/>
      <c r="AC1456" s="19"/>
      <c r="AD1456" s="22"/>
      <c r="AE1456" s="19"/>
    </row>
    <row r="1457" spans="2:31" x14ac:dyDescent="0.2">
      <c r="B1457" s="14" t="s">
        <v>14795</v>
      </c>
      <c r="C1457" s="33" t="s">
        <v>14794</v>
      </c>
      <c r="D1457" s="16" t="s">
        <v>14793</v>
      </c>
      <c r="E1457" s="103" t="s">
        <v>26</v>
      </c>
      <c r="F1457" s="18" t="s">
        <v>26</v>
      </c>
      <c r="G1457" s="111" t="s">
        <v>590</v>
      </c>
      <c r="H1457" s="102" t="s">
        <v>4412</v>
      </c>
      <c r="I1457" s="21">
        <v>46821</v>
      </c>
      <c r="J1457" s="71">
        <v>111.169</v>
      </c>
      <c r="K1457" s="21">
        <v>57995</v>
      </c>
      <c r="L1457" s="21">
        <v>52169</v>
      </c>
      <c r="M1457" s="21">
        <v>48920</v>
      </c>
      <c r="N1457" s="21"/>
      <c r="O1457" s="21">
        <v>2509</v>
      </c>
      <c r="P1457" s="21"/>
      <c r="Q1457" s="21"/>
      <c r="R1457" s="22">
        <v>6</v>
      </c>
      <c r="S1457" s="22">
        <v>8.4939999999999998</v>
      </c>
      <c r="T1457" s="20" t="s">
        <v>5189</v>
      </c>
      <c r="U1457" s="21">
        <v>261</v>
      </c>
      <c r="V1457" s="21">
        <v>3130</v>
      </c>
      <c r="W1457" s="34">
        <v>35317</v>
      </c>
      <c r="X1457" s="34">
        <v>46235</v>
      </c>
      <c r="Y1457" s="114" t="s">
        <v>13736</v>
      </c>
      <c r="Z1457" s="70" t="s">
        <v>4927</v>
      </c>
      <c r="AA1457" s="20" t="s">
        <v>4926</v>
      </c>
      <c r="AB1457" s="109"/>
      <c r="AC1457" s="19"/>
      <c r="AD1457" s="22"/>
      <c r="AE1457" s="19"/>
    </row>
    <row r="1458" spans="2:31" x14ac:dyDescent="0.2">
      <c r="B1458" s="14" t="s">
        <v>14792</v>
      </c>
      <c r="C1458" s="33" t="s">
        <v>14791</v>
      </c>
      <c r="D1458" s="16" t="s">
        <v>14790</v>
      </c>
      <c r="E1458" s="103" t="s">
        <v>26</v>
      </c>
      <c r="F1458" s="18" t="s">
        <v>26</v>
      </c>
      <c r="G1458" s="111" t="s">
        <v>590</v>
      </c>
      <c r="H1458" s="102" t="s">
        <v>4412</v>
      </c>
      <c r="I1458" s="21">
        <v>3330</v>
      </c>
      <c r="J1458" s="71">
        <v>116.581</v>
      </c>
      <c r="K1458" s="21">
        <v>3978</v>
      </c>
      <c r="L1458" s="21">
        <v>3413</v>
      </c>
      <c r="M1458" s="21">
        <v>3345</v>
      </c>
      <c r="N1458" s="21"/>
      <c r="O1458" s="21">
        <v>-68</v>
      </c>
      <c r="P1458" s="21"/>
      <c r="Q1458" s="21"/>
      <c r="R1458" s="22">
        <v>6.5</v>
      </c>
      <c r="S1458" s="22">
        <v>7.1909999999999998</v>
      </c>
      <c r="T1458" s="20" t="s">
        <v>5189</v>
      </c>
      <c r="U1458" s="21">
        <v>18</v>
      </c>
      <c r="V1458" s="21">
        <v>222</v>
      </c>
      <c r="W1458" s="34">
        <v>35704</v>
      </c>
      <c r="X1458" s="34">
        <v>46478</v>
      </c>
      <c r="Y1458" s="114" t="s">
        <v>13736</v>
      </c>
      <c r="Z1458" s="70" t="s">
        <v>4927</v>
      </c>
      <c r="AA1458" s="20" t="s">
        <v>4926</v>
      </c>
      <c r="AB1458" s="109"/>
      <c r="AC1458" s="19"/>
      <c r="AD1458" s="22"/>
      <c r="AE1458" s="19"/>
    </row>
    <row r="1459" spans="2:31" x14ac:dyDescent="0.2">
      <c r="B1459" s="14" t="s">
        <v>14789</v>
      </c>
      <c r="C1459" s="33" t="s">
        <v>14788</v>
      </c>
      <c r="D1459" s="16" t="s">
        <v>14787</v>
      </c>
      <c r="E1459" s="103" t="s">
        <v>26</v>
      </c>
      <c r="F1459" s="18" t="s">
        <v>26</v>
      </c>
      <c r="G1459" s="111" t="s">
        <v>590</v>
      </c>
      <c r="H1459" s="102" t="s">
        <v>4412</v>
      </c>
      <c r="I1459" s="21">
        <v>4483</v>
      </c>
      <c r="J1459" s="71">
        <v>115.47799999999999</v>
      </c>
      <c r="K1459" s="21">
        <v>5396</v>
      </c>
      <c r="L1459" s="21">
        <v>4673</v>
      </c>
      <c r="M1459" s="21">
        <v>4551</v>
      </c>
      <c r="N1459" s="21"/>
      <c r="O1459" s="21">
        <v>-62</v>
      </c>
      <c r="P1459" s="21"/>
      <c r="Q1459" s="21"/>
      <c r="R1459" s="22">
        <v>6.5</v>
      </c>
      <c r="S1459" s="22">
        <v>7.4710000000000001</v>
      </c>
      <c r="T1459" s="20" t="s">
        <v>5189</v>
      </c>
      <c r="U1459" s="21">
        <v>25</v>
      </c>
      <c r="V1459" s="21">
        <v>304</v>
      </c>
      <c r="W1459" s="34">
        <v>34858</v>
      </c>
      <c r="X1459" s="34">
        <v>45839</v>
      </c>
      <c r="Y1459" s="114" t="s">
        <v>13736</v>
      </c>
      <c r="Z1459" s="70" t="s">
        <v>4927</v>
      </c>
      <c r="AA1459" s="20" t="s">
        <v>4926</v>
      </c>
      <c r="AB1459" s="109"/>
      <c r="AC1459" s="19"/>
      <c r="AD1459" s="22"/>
      <c r="AE1459" s="19"/>
    </row>
    <row r="1460" spans="2:31" x14ac:dyDescent="0.2">
      <c r="B1460" s="14" t="s">
        <v>14786</v>
      </c>
      <c r="C1460" s="33" t="s">
        <v>14785</v>
      </c>
      <c r="D1460" s="16" t="s">
        <v>14784</v>
      </c>
      <c r="E1460" s="103" t="s">
        <v>26</v>
      </c>
      <c r="F1460" s="18" t="s">
        <v>26</v>
      </c>
      <c r="G1460" s="111" t="s">
        <v>590</v>
      </c>
      <c r="H1460" s="102" t="s">
        <v>4412</v>
      </c>
      <c r="I1460" s="21">
        <v>56663</v>
      </c>
      <c r="J1460" s="71">
        <v>115.47799999999999</v>
      </c>
      <c r="K1460" s="21">
        <v>68204</v>
      </c>
      <c r="L1460" s="21">
        <v>59063</v>
      </c>
      <c r="M1460" s="21">
        <v>57707</v>
      </c>
      <c r="N1460" s="21"/>
      <c r="O1460" s="21">
        <v>-1356</v>
      </c>
      <c r="P1460" s="21"/>
      <c r="Q1460" s="21"/>
      <c r="R1460" s="22">
        <v>6.5</v>
      </c>
      <c r="S1460" s="22">
        <v>7.3440000000000003</v>
      </c>
      <c r="T1460" s="20" t="s">
        <v>5189</v>
      </c>
      <c r="U1460" s="21">
        <v>320</v>
      </c>
      <c r="V1460" s="21">
        <v>3839</v>
      </c>
      <c r="W1460" s="34">
        <v>34858</v>
      </c>
      <c r="X1460" s="34">
        <v>45839</v>
      </c>
      <c r="Y1460" s="114" t="s">
        <v>13736</v>
      </c>
      <c r="Z1460" s="70" t="s">
        <v>4927</v>
      </c>
      <c r="AA1460" s="20" t="s">
        <v>4926</v>
      </c>
      <c r="AB1460" s="109"/>
      <c r="AC1460" s="19"/>
      <c r="AD1460" s="22"/>
      <c r="AE1460" s="19"/>
    </row>
    <row r="1461" spans="2:31" x14ac:dyDescent="0.2">
      <c r="B1461" s="14" t="s">
        <v>14783</v>
      </c>
      <c r="C1461" s="33" t="s">
        <v>14782</v>
      </c>
      <c r="D1461" s="16" t="s">
        <v>14781</v>
      </c>
      <c r="E1461" s="103" t="s">
        <v>26</v>
      </c>
      <c r="F1461" s="18" t="s">
        <v>26</v>
      </c>
      <c r="G1461" s="111" t="s">
        <v>590</v>
      </c>
      <c r="H1461" s="102" t="s">
        <v>4412</v>
      </c>
      <c r="I1461" s="21">
        <v>19885</v>
      </c>
      <c r="J1461" s="71">
        <v>114.822</v>
      </c>
      <c r="K1461" s="21">
        <v>23800</v>
      </c>
      <c r="L1461" s="21">
        <v>20727</v>
      </c>
      <c r="M1461" s="21">
        <v>20199</v>
      </c>
      <c r="N1461" s="21"/>
      <c r="O1461" s="21">
        <v>105</v>
      </c>
      <c r="P1461" s="21"/>
      <c r="Q1461" s="21"/>
      <c r="R1461" s="22">
        <v>6.5</v>
      </c>
      <c r="S1461" s="22">
        <v>7.4779999999999998</v>
      </c>
      <c r="T1461" s="20" t="s">
        <v>5189</v>
      </c>
      <c r="U1461" s="21">
        <v>112</v>
      </c>
      <c r="V1461" s="21">
        <v>1347</v>
      </c>
      <c r="W1461" s="34">
        <v>34858</v>
      </c>
      <c r="X1461" s="34">
        <v>45413</v>
      </c>
      <c r="Y1461" s="114" t="s">
        <v>13736</v>
      </c>
      <c r="Z1461" s="70" t="s">
        <v>4927</v>
      </c>
      <c r="AA1461" s="20" t="s">
        <v>4926</v>
      </c>
      <c r="AB1461" s="109"/>
      <c r="AC1461" s="19"/>
      <c r="AD1461" s="22"/>
      <c r="AE1461" s="19"/>
    </row>
    <row r="1462" spans="2:31" x14ac:dyDescent="0.2">
      <c r="B1462" s="14" t="s">
        <v>14780</v>
      </c>
      <c r="C1462" s="33" t="s">
        <v>14779</v>
      </c>
      <c r="D1462" s="16" t="s">
        <v>14778</v>
      </c>
      <c r="E1462" s="103" t="s">
        <v>26</v>
      </c>
      <c r="F1462" s="18" t="s">
        <v>26</v>
      </c>
      <c r="G1462" s="111" t="s">
        <v>590</v>
      </c>
      <c r="H1462" s="102" t="s">
        <v>4412</v>
      </c>
      <c r="I1462" s="21">
        <v>9535</v>
      </c>
      <c r="J1462" s="71">
        <v>116.06100000000001</v>
      </c>
      <c r="K1462" s="21">
        <v>11535</v>
      </c>
      <c r="L1462" s="21">
        <v>9939</v>
      </c>
      <c r="M1462" s="21">
        <v>9682</v>
      </c>
      <c r="N1462" s="21"/>
      <c r="O1462" s="21">
        <v>-164</v>
      </c>
      <c r="P1462" s="21"/>
      <c r="Q1462" s="21"/>
      <c r="R1462" s="22">
        <v>6.5</v>
      </c>
      <c r="S1462" s="22">
        <v>7.4619999999999997</v>
      </c>
      <c r="T1462" s="20" t="s">
        <v>5189</v>
      </c>
      <c r="U1462" s="21">
        <v>54</v>
      </c>
      <c r="V1462" s="21">
        <v>646</v>
      </c>
      <c r="W1462" s="34">
        <v>34858</v>
      </c>
      <c r="X1462" s="34">
        <v>45839</v>
      </c>
      <c r="Y1462" s="114" t="s">
        <v>13736</v>
      </c>
      <c r="Z1462" s="70" t="s">
        <v>4927</v>
      </c>
      <c r="AA1462" s="20" t="s">
        <v>4926</v>
      </c>
      <c r="AB1462" s="109"/>
      <c r="AC1462" s="19"/>
      <c r="AD1462" s="22"/>
      <c r="AE1462" s="19"/>
    </row>
    <row r="1463" spans="2:31" x14ac:dyDescent="0.2">
      <c r="B1463" s="14" t="s">
        <v>14777</v>
      </c>
      <c r="C1463" s="33" t="s">
        <v>14776</v>
      </c>
      <c r="D1463" s="16" t="s">
        <v>14775</v>
      </c>
      <c r="E1463" s="103" t="s">
        <v>26</v>
      </c>
      <c r="F1463" s="18" t="s">
        <v>26</v>
      </c>
      <c r="G1463" s="111" t="s">
        <v>590</v>
      </c>
      <c r="H1463" s="102" t="s">
        <v>4412</v>
      </c>
      <c r="I1463" s="21">
        <v>88593</v>
      </c>
      <c r="J1463" s="71">
        <v>108.434</v>
      </c>
      <c r="K1463" s="21">
        <v>99614</v>
      </c>
      <c r="L1463" s="21">
        <v>91866</v>
      </c>
      <c r="M1463" s="21">
        <v>90680</v>
      </c>
      <c r="N1463" s="21"/>
      <c r="O1463" s="21">
        <v>-159</v>
      </c>
      <c r="P1463" s="21"/>
      <c r="Q1463" s="21"/>
      <c r="R1463" s="22">
        <v>5.5</v>
      </c>
      <c r="S1463" s="22">
        <v>5.9770000000000003</v>
      </c>
      <c r="T1463" s="20" t="s">
        <v>5189</v>
      </c>
      <c r="U1463" s="21">
        <v>421</v>
      </c>
      <c r="V1463" s="21">
        <v>5053</v>
      </c>
      <c r="W1463" s="34">
        <v>36056</v>
      </c>
      <c r="X1463" s="34">
        <v>45536</v>
      </c>
      <c r="Y1463" s="114" t="s">
        <v>13736</v>
      </c>
      <c r="Z1463" s="70" t="s">
        <v>4927</v>
      </c>
      <c r="AA1463" s="20" t="s">
        <v>4926</v>
      </c>
      <c r="AB1463" s="109"/>
      <c r="AC1463" s="19"/>
      <c r="AD1463" s="22"/>
      <c r="AE1463" s="19"/>
    </row>
    <row r="1464" spans="2:31" x14ac:dyDescent="0.2">
      <c r="B1464" s="14" t="s">
        <v>14774</v>
      </c>
      <c r="C1464" s="33" t="s">
        <v>14773</v>
      </c>
      <c r="D1464" s="16" t="s">
        <v>14772</v>
      </c>
      <c r="E1464" s="103" t="s">
        <v>26</v>
      </c>
      <c r="F1464" s="18" t="s">
        <v>26</v>
      </c>
      <c r="G1464" s="111" t="s">
        <v>590</v>
      </c>
      <c r="H1464" s="102" t="s">
        <v>4412</v>
      </c>
      <c r="I1464" s="21">
        <v>20765</v>
      </c>
      <c r="J1464" s="71">
        <v>102.983</v>
      </c>
      <c r="K1464" s="21">
        <v>23205</v>
      </c>
      <c r="L1464" s="21">
        <v>22533</v>
      </c>
      <c r="M1464" s="21">
        <v>21961</v>
      </c>
      <c r="N1464" s="21"/>
      <c r="O1464" s="21">
        <v>200</v>
      </c>
      <c r="P1464" s="21"/>
      <c r="Q1464" s="21"/>
      <c r="R1464" s="22">
        <v>6</v>
      </c>
      <c r="S1464" s="22">
        <v>8.8789999999999996</v>
      </c>
      <c r="T1464" s="20" t="s">
        <v>5189</v>
      </c>
      <c r="U1464" s="21">
        <v>113</v>
      </c>
      <c r="V1464" s="21">
        <v>1352</v>
      </c>
      <c r="W1464" s="34">
        <v>36665</v>
      </c>
      <c r="X1464" s="34">
        <v>41883</v>
      </c>
      <c r="Y1464" s="114" t="s">
        <v>13736</v>
      </c>
      <c r="Z1464" s="70" t="s">
        <v>4927</v>
      </c>
      <c r="AA1464" s="20" t="s">
        <v>4926</v>
      </c>
      <c r="AB1464" s="109"/>
      <c r="AC1464" s="19"/>
      <c r="AD1464" s="22"/>
      <c r="AE1464" s="19"/>
    </row>
    <row r="1465" spans="2:31" x14ac:dyDescent="0.2">
      <c r="B1465" s="14" t="s">
        <v>14771</v>
      </c>
      <c r="C1465" s="33" t="s">
        <v>14770</v>
      </c>
      <c r="D1465" s="16" t="s">
        <v>14769</v>
      </c>
      <c r="E1465" s="103" t="s">
        <v>26</v>
      </c>
      <c r="F1465" s="18" t="s">
        <v>26</v>
      </c>
      <c r="G1465" s="111" t="s">
        <v>590</v>
      </c>
      <c r="H1465" s="102" t="s">
        <v>4412</v>
      </c>
      <c r="I1465" s="21">
        <v>37767</v>
      </c>
      <c r="J1465" s="71">
        <v>108.747</v>
      </c>
      <c r="K1465" s="21">
        <v>46309</v>
      </c>
      <c r="L1465" s="21">
        <v>42584</v>
      </c>
      <c r="M1465" s="21">
        <v>40588</v>
      </c>
      <c r="N1465" s="21"/>
      <c r="O1465" s="21">
        <v>3847</v>
      </c>
      <c r="P1465" s="21"/>
      <c r="Q1465" s="21"/>
      <c r="R1465" s="22">
        <v>5.5</v>
      </c>
      <c r="S1465" s="22">
        <v>7.5140000000000002</v>
      </c>
      <c r="T1465" s="20" t="s">
        <v>5189</v>
      </c>
      <c r="U1465" s="21">
        <v>195</v>
      </c>
      <c r="V1465" s="21">
        <v>2342</v>
      </c>
      <c r="W1465" s="34">
        <v>35179</v>
      </c>
      <c r="X1465" s="34">
        <v>45962</v>
      </c>
      <c r="Y1465" s="114" t="s">
        <v>13736</v>
      </c>
      <c r="Z1465" s="70" t="s">
        <v>4927</v>
      </c>
      <c r="AA1465" s="20" t="s">
        <v>4926</v>
      </c>
      <c r="AB1465" s="109"/>
      <c r="AC1465" s="19"/>
      <c r="AD1465" s="22"/>
      <c r="AE1465" s="19"/>
    </row>
    <row r="1466" spans="2:31" x14ac:dyDescent="0.2">
      <c r="B1466" s="14" t="s">
        <v>14768</v>
      </c>
      <c r="C1466" s="33" t="s">
        <v>14767</v>
      </c>
      <c r="D1466" s="16" t="s">
        <v>14766</v>
      </c>
      <c r="E1466" s="103" t="s">
        <v>26</v>
      </c>
      <c r="F1466" s="18" t="s">
        <v>26</v>
      </c>
      <c r="G1466" s="111" t="s">
        <v>590</v>
      </c>
      <c r="H1466" s="102" t="s">
        <v>4412</v>
      </c>
      <c r="I1466" s="21">
        <v>10244</v>
      </c>
      <c r="J1466" s="71">
        <v>116.581</v>
      </c>
      <c r="K1466" s="21">
        <v>12856</v>
      </c>
      <c r="L1466" s="21">
        <v>11028</v>
      </c>
      <c r="M1466" s="21">
        <v>10485</v>
      </c>
      <c r="N1466" s="21"/>
      <c r="O1466" s="21">
        <v>92</v>
      </c>
      <c r="P1466" s="21"/>
      <c r="Q1466" s="21"/>
      <c r="R1466" s="22">
        <v>6.5</v>
      </c>
      <c r="S1466" s="22">
        <v>8.423</v>
      </c>
      <c r="T1466" s="20" t="s">
        <v>5189</v>
      </c>
      <c r="U1466" s="21">
        <v>60</v>
      </c>
      <c r="V1466" s="21">
        <v>717</v>
      </c>
      <c r="W1466" s="34">
        <v>35221</v>
      </c>
      <c r="X1466" s="34">
        <v>46143</v>
      </c>
      <c r="Y1466" s="114" t="s">
        <v>13736</v>
      </c>
      <c r="Z1466" s="70" t="s">
        <v>4927</v>
      </c>
      <c r="AA1466" s="20" t="s">
        <v>4926</v>
      </c>
      <c r="AB1466" s="109"/>
      <c r="AC1466" s="19"/>
      <c r="AD1466" s="22"/>
      <c r="AE1466" s="19"/>
    </row>
    <row r="1467" spans="2:31" x14ac:dyDescent="0.2">
      <c r="B1467" s="14" t="s">
        <v>14765</v>
      </c>
      <c r="C1467" s="33" t="s">
        <v>14764</v>
      </c>
      <c r="D1467" s="16" t="s">
        <v>14763</v>
      </c>
      <c r="E1467" s="103" t="s">
        <v>26</v>
      </c>
      <c r="F1467" s="18" t="s">
        <v>26</v>
      </c>
      <c r="G1467" s="111" t="s">
        <v>590</v>
      </c>
      <c r="H1467" s="102" t="s">
        <v>4412</v>
      </c>
      <c r="I1467" s="21">
        <v>3378</v>
      </c>
      <c r="J1467" s="71">
        <v>112.72799999999999</v>
      </c>
      <c r="K1467" s="21">
        <v>4099</v>
      </c>
      <c r="L1467" s="21">
        <v>3637</v>
      </c>
      <c r="M1467" s="21">
        <v>3461</v>
      </c>
      <c r="N1467" s="21"/>
      <c r="O1467" s="21">
        <v>410</v>
      </c>
      <c r="P1467" s="21"/>
      <c r="Q1467" s="21"/>
      <c r="R1467" s="22">
        <v>6.5</v>
      </c>
      <c r="S1467" s="22">
        <v>8.3919999999999995</v>
      </c>
      <c r="T1467" s="20" t="s">
        <v>5189</v>
      </c>
      <c r="U1467" s="21">
        <v>20</v>
      </c>
      <c r="V1467" s="21">
        <v>236</v>
      </c>
      <c r="W1467" s="34">
        <v>35221</v>
      </c>
      <c r="X1467" s="34">
        <v>46082</v>
      </c>
      <c r="Y1467" s="114" t="s">
        <v>13736</v>
      </c>
      <c r="Z1467" s="70" t="s">
        <v>4927</v>
      </c>
      <c r="AA1467" s="20" t="s">
        <v>4926</v>
      </c>
      <c r="AB1467" s="109"/>
      <c r="AC1467" s="19"/>
      <c r="AD1467" s="22"/>
      <c r="AE1467" s="19"/>
    </row>
    <row r="1468" spans="2:31" x14ac:dyDescent="0.2">
      <c r="B1468" s="14" t="s">
        <v>14762</v>
      </c>
      <c r="C1468" s="33" t="s">
        <v>14761</v>
      </c>
      <c r="D1468" s="16" t="s">
        <v>14760</v>
      </c>
      <c r="E1468" s="103" t="s">
        <v>26</v>
      </c>
      <c r="F1468" s="18" t="s">
        <v>26</v>
      </c>
      <c r="G1468" s="111" t="s">
        <v>590</v>
      </c>
      <c r="H1468" s="102" t="s">
        <v>4412</v>
      </c>
      <c r="I1468" s="21">
        <v>1076</v>
      </c>
      <c r="J1468" s="71">
        <v>111.169</v>
      </c>
      <c r="K1468" s="21">
        <v>1333</v>
      </c>
      <c r="L1468" s="21">
        <v>1199</v>
      </c>
      <c r="M1468" s="21">
        <v>1121</v>
      </c>
      <c r="N1468" s="21"/>
      <c r="O1468" s="21">
        <v>338</v>
      </c>
      <c r="P1468" s="21"/>
      <c r="Q1468" s="21"/>
      <c r="R1468" s="22">
        <v>6</v>
      </c>
      <c r="S1468" s="22">
        <v>8.6300000000000008</v>
      </c>
      <c r="T1468" s="20" t="s">
        <v>5189</v>
      </c>
      <c r="U1468" s="21">
        <v>6</v>
      </c>
      <c r="V1468" s="21">
        <v>72</v>
      </c>
      <c r="W1468" s="34">
        <v>35317</v>
      </c>
      <c r="X1468" s="34">
        <v>46082</v>
      </c>
      <c r="Y1468" s="114" t="s">
        <v>13736</v>
      </c>
      <c r="Z1468" s="70" t="s">
        <v>4927</v>
      </c>
      <c r="AA1468" s="20" t="s">
        <v>4926</v>
      </c>
      <c r="AB1468" s="109"/>
      <c r="AC1468" s="19"/>
      <c r="AD1468" s="22"/>
      <c r="AE1468" s="19"/>
    </row>
    <row r="1469" spans="2:31" x14ac:dyDescent="0.2">
      <c r="B1469" s="14" t="s">
        <v>14759</v>
      </c>
      <c r="C1469" s="33" t="s">
        <v>14758</v>
      </c>
      <c r="D1469" s="16" t="s">
        <v>14757</v>
      </c>
      <c r="E1469" s="103" t="s">
        <v>26</v>
      </c>
      <c r="F1469" s="18" t="s">
        <v>26</v>
      </c>
      <c r="G1469" s="111" t="s">
        <v>590</v>
      </c>
      <c r="H1469" s="102" t="s">
        <v>4412</v>
      </c>
      <c r="I1469" s="21">
        <v>16954</v>
      </c>
      <c r="J1469" s="71">
        <v>112.465</v>
      </c>
      <c r="K1469" s="21">
        <v>20527</v>
      </c>
      <c r="L1469" s="21">
        <v>18252</v>
      </c>
      <c r="M1469" s="21">
        <v>17429</v>
      </c>
      <c r="N1469" s="21"/>
      <c r="O1469" s="21">
        <v>-132</v>
      </c>
      <c r="P1469" s="21"/>
      <c r="Q1469" s="21"/>
      <c r="R1469" s="22">
        <v>6.5</v>
      </c>
      <c r="S1469" s="22">
        <v>8.2539999999999996</v>
      </c>
      <c r="T1469" s="20" t="s">
        <v>5189</v>
      </c>
      <c r="U1469" s="21">
        <v>99</v>
      </c>
      <c r="V1469" s="21">
        <v>1187</v>
      </c>
      <c r="W1469" s="34">
        <v>35221</v>
      </c>
      <c r="X1469" s="34">
        <v>46082</v>
      </c>
      <c r="Y1469" s="114" t="s">
        <v>13736</v>
      </c>
      <c r="Z1469" s="70" t="s">
        <v>4927</v>
      </c>
      <c r="AA1469" s="20" t="s">
        <v>4926</v>
      </c>
      <c r="AB1469" s="109"/>
      <c r="AC1469" s="19"/>
      <c r="AD1469" s="22"/>
      <c r="AE1469" s="19"/>
    </row>
    <row r="1470" spans="2:31" x14ac:dyDescent="0.2">
      <c r="B1470" s="14" t="s">
        <v>14756</v>
      </c>
      <c r="C1470" s="33" t="s">
        <v>14755</v>
      </c>
      <c r="D1470" s="16" t="s">
        <v>14754</v>
      </c>
      <c r="E1470" s="103" t="s">
        <v>26</v>
      </c>
      <c r="F1470" s="18" t="s">
        <v>26</v>
      </c>
      <c r="G1470" s="111" t="s">
        <v>590</v>
      </c>
      <c r="H1470" s="102" t="s">
        <v>4412</v>
      </c>
      <c r="I1470" s="21">
        <v>953</v>
      </c>
      <c r="J1470" s="71">
        <v>113.27800000000001</v>
      </c>
      <c r="K1470" s="21">
        <v>1106</v>
      </c>
      <c r="L1470" s="21">
        <v>976</v>
      </c>
      <c r="M1470" s="21">
        <v>956</v>
      </c>
      <c r="N1470" s="21"/>
      <c r="O1470" s="21">
        <v>-21</v>
      </c>
      <c r="P1470" s="21"/>
      <c r="Q1470" s="21"/>
      <c r="R1470" s="22">
        <v>6.5</v>
      </c>
      <c r="S1470" s="22">
        <v>7.2510000000000003</v>
      </c>
      <c r="T1470" s="20" t="s">
        <v>5189</v>
      </c>
      <c r="U1470" s="21">
        <v>5</v>
      </c>
      <c r="V1470" s="21">
        <v>63</v>
      </c>
      <c r="W1470" s="34">
        <v>35704</v>
      </c>
      <c r="X1470" s="34">
        <v>46113</v>
      </c>
      <c r="Y1470" s="114" t="s">
        <v>13736</v>
      </c>
      <c r="Z1470" s="70" t="s">
        <v>4927</v>
      </c>
      <c r="AA1470" s="20" t="s">
        <v>4926</v>
      </c>
      <c r="AB1470" s="109"/>
      <c r="AC1470" s="19"/>
      <c r="AD1470" s="22"/>
      <c r="AE1470" s="19"/>
    </row>
    <row r="1471" spans="2:31" x14ac:dyDescent="0.2">
      <c r="B1471" s="14" t="s">
        <v>14753</v>
      </c>
      <c r="C1471" s="33" t="s">
        <v>14752</v>
      </c>
      <c r="D1471" s="16" t="s">
        <v>14751</v>
      </c>
      <c r="E1471" s="103" t="s">
        <v>26</v>
      </c>
      <c r="F1471" s="18" t="s">
        <v>26</v>
      </c>
      <c r="G1471" s="111" t="s">
        <v>590</v>
      </c>
      <c r="H1471" s="102" t="s">
        <v>4412</v>
      </c>
      <c r="I1471" s="21">
        <v>64505</v>
      </c>
      <c r="J1471" s="71">
        <v>111.169</v>
      </c>
      <c r="K1471" s="21">
        <v>78884</v>
      </c>
      <c r="L1471" s="21">
        <v>70959</v>
      </c>
      <c r="M1471" s="21">
        <v>66708</v>
      </c>
      <c r="N1471" s="21"/>
      <c r="O1471" s="21">
        <v>-3522</v>
      </c>
      <c r="P1471" s="21"/>
      <c r="Q1471" s="21"/>
      <c r="R1471" s="22">
        <v>6</v>
      </c>
      <c r="S1471" s="22">
        <v>8.407</v>
      </c>
      <c r="T1471" s="20" t="s">
        <v>5189</v>
      </c>
      <c r="U1471" s="21">
        <v>355</v>
      </c>
      <c r="V1471" s="21">
        <v>4257</v>
      </c>
      <c r="W1471" s="34">
        <v>35195</v>
      </c>
      <c r="X1471" s="34">
        <v>46143</v>
      </c>
      <c r="Y1471" s="114" t="s">
        <v>13736</v>
      </c>
      <c r="Z1471" s="70" t="s">
        <v>4927</v>
      </c>
      <c r="AA1471" s="20" t="s">
        <v>4926</v>
      </c>
      <c r="AB1471" s="109"/>
      <c r="AC1471" s="19"/>
      <c r="AD1471" s="22"/>
      <c r="AE1471" s="19"/>
    </row>
    <row r="1472" spans="2:31" x14ac:dyDescent="0.2">
      <c r="B1472" s="14" t="s">
        <v>14750</v>
      </c>
      <c r="C1472" s="33" t="s">
        <v>14749</v>
      </c>
      <c r="D1472" s="16" t="s">
        <v>14748</v>
      </c>
      <c r="E1472" s="103" t="s">
        <v>26</v>
      </c>
      <c r="F1472" s="18" t="s">
        <v>26</v>
      </c>
      <c r="G1472" s="111" t="s">
        <v>590</v>
      </c>
      <c r="H1472" s="102" t="s">
        <v>4412</v>
      </c>
      <c r="I1472" s="21">
        <v>18075</v>
      </c>
      <c r="J1472" s="71">
        <v>112.465</v>
      </c>
      <c r="K1472" s="21">
        <v>21884</v>
      </c>
      <c r="L1472" s="21">
        <v>19458</v>
      </c>
      <c r="M1472" s="21">
        <v>18553</v>
      </c>
      <c r="N1472" s="21"/>
      <c r="O1472" s="21">
        <v>881</v>
      </c>
      <c r="P1472" s="21"/>
      <c r="Q1472" s="21"/>
      <c r="R1472" s="22">
        <v>6.5</v>
      </c>
      <c r="S1472" s="22">
        <v>8.3010000000000002</v>
      </c>
      <c r="T1472" s="20" t="s">
        <v>5189</v>
      </c>
      <c r="U1472" s="21">
        <v>105</v>
      </c>
      <c r="V1472" s="21">
        <v>1265</v>
      </c>
      <c r="W1472" s="34">
        <v>35221</v>
      </c>
      <c r="X1472" s="34">
        <v>46204</v>
      </c>
      <c r="Y1472" s="114" t="s">
        <v>13736</v>
      </c>
      <c r="Z1472" s="70" t="s">
        <v>4927</v>
      </c>
      <c r="AA1472" s="20" t="s">
        <v>4926</v>
      </c>
      <c r="AB1472" s="109"/>
      <c r="AC1472" s="19"/>
      <c r="AD1472" s="22"/>
      <c r="AE1472" s="19"/>
    </row>
    <row r="1473" spans="2:31" x14ac:dyDescent="0.2">
      <c r="B1473" s="14" t="s">
        <v>14747</v>
      </c>
      <c r="C1473" s="33" t="s">
        <v>14746</v>
      </c>
      <c r="D1473" s="16" t="s">
        <v>14745</v>
      </c>
      <c r="E1473" s="103" t="s">
        <v>26</v>
      </c>
      <c r="F1473" s="18" t="s">
        <v>26</v>
      </c>
      <c r="G1473" s="111" t="s">
        <v>590</v>
      </c>
      <c r="H1473" s="102" t="s">
        <v>4412</v>
      </c>
      <c r="I1473" s="21">
        <v>25873</v>
      </c>
      <c r="J1473" s="71">
        <v>111.97799999999999</v>
      </c>
      <c r="K1473" s="21">
        <v>30457</v>
      </c>
      <c r="L1473" s="21">
        <v>27199</v>
      </c>
      <c r="M1473" s="21">
        <v>27680</v>
      </c>
      <c r="N1473" s="21"/>
      <c r="O1473" s="21">
        <v>1788</v>
      </c>
      <c r="P1473" s="21"/>
      <c r="Q1473" s="21"/>
      <c r="R1473" s="22">
        <v>6.5</v>
      </c>
      <c r="S1473" s="22">
        <v>5.7610000000000001</v>
      </c>
      <c r="T1473" s="20" t="s">
        <v>5189</v>
      </c>
      <c r="U1473" s="21">
        <v>147</v>
      </c>
      <c r="V1473" s="21">
        <v>1768</v>
      </c>
      <c r="W1473" s="34">
        <v>35436</v>
      </c>
      <c r="X1473" s="34">
        <v>46388</v>
      </c>
      <c r="Y1473" s="114" t="s">
        <v>13736</v>
      </c>
      <c r="Z1473" s="70" t="s">
        <v>4927</v>
      </c>
      <c r="AA1473" s="20" t="s">
        <v>4926</v>
      </c>
      <c r="AB1473" s="109"/>
      <c r="AC1473" s="19"/>
      <c r="AD1473" s="22"/>
      <c r="AE1473" s="19"/>
    </row>
    <row r="1474" spans="2:31" x14ac:dyDescent="0.2">
      <c r="B1474" s="14" t="s">
        <v>14744</v>
      </c>
      <c r="C1474" s="33" t="s">
        <v>14743</v>
      </c>
      <c r="D1474" s="16" t="s">
        <v>14742</v>
      </c>
      <c r="E1474" s="103" t="s">
        <v>26</v>
      </c>
      <c r="F1474" s="18" t="s">
        <v>26</v>
      </c>
      <c r="G1474" s="111" t="s">
        <v>590</v>
      </c>
      <c r="H1474" s="102" t="s">
        <v>4412</v>
      </c>
      <c r="I1474" s="21">
        <v>14826</v>
      </c>
      <c r="J1474" s="71">
        <v>117.045</v>
      </c>
      <c r="K1474" s="21">
        <v>17769</v>
      </c>
      <c r="L1474" s="21">
        <v>15182</v>
      </c>
      <c r="M1474" s="21">
        <v>14871</v>
      </c>
      <c r="N1474" s="21"/>
      <c r="O1474" s="21">
        <v>-323</v>
      </c>
      <c r="P1474" s="21"/>
      <c r="Q1474" s="21"/>
      <c r="R1474" s="22">
        <v>6.5</v>
      </c>
      <c r="S1474" s="22">
        <v>7.22</v>
      </c>
      <c r="T1474" s="20" t="s">
        <v>5189</v>
      </c>
      <c r="U1474" s="21">
        <v>82</v>
      </c>
      <c r="V1474" s="21">
        <v>987</v>
      </c>
      <c r="W1474" s="34">
        <v>35704</v>
      </c>
      <c r="X1474" s="34">
        <v>46388</v>
      </c>
      <c r="Y1474" s="114" t="s">
        <v>13736</v>
      </c>
      <c r="Z1474" s="70" t="s">
        <v>4927</v>
      </c>
      <c r="AA1474" s="20" t="s">
        <v>4926</v>
      </c>
      <c r="AB1474" s="109"/>
      <c r="AC1474" s="19"/>
      <c r="AD1474" s="22"/>
      <c r="AE1474" s="19"/>
    </row>
    <row r="1475" spans="2:31" x14ac:dyDescent="0.2">
      <c r="B1475" s="14" t="s">
        <v>14741</v>
      </c>
      <c r="C1475" s="33" t="s">
        <v>14740</v>
      </c>
      <c r="D1475" s="16" t="s">
        <v>14739</v>
      </c>
      <c r="E1475" s="103" t="s">
        <v>26</v>
      </c>
      <c r="F1475" s="18" t="s">
        <v>26</v>
      </c>
      <c r="G1475" s="111" t="s">
        <v>590</v>
      </c>
      <c r="H1475" s="102" t="s">
        <v>4412</v>
      </c>
      <c r="I1475" s="21">
        <v>1492</v>
      </c>
      <c r="J1475" s="71">
        <v>117.045</v>
      </c>
      <c r="K1475" s="21">
        <v>1790</v>
      </c>
      <c r="L1475" s="21">
        <v>1529</v>
      </c>
      <c r="M1475" s="21">
        <v>1498</v>
      </c>
      <c r="N1475" s="21"/>
      <c r="O1475" s="21">
        <v>-31</v>
      </c>
      <c r="P1475" s="21"/>
      <c r="Q1475" s="21"/>
      <c r="R1475" s="22">
        <v>6.5</v>
      </c>
      <c r="S1475" s="22">
        <v>7.2149999999999999</v>
      </c>
      <c r="T1475" s="20" t="s">
        <v>5189</v>
      </c>
      <c r="U1475" s="21">
        <v>8</v>
      </c>
      <c r="V1475" s="21">
        <v>99</v>
      </c>
      <c r="W1475" s="34">
        <v>35704</v>
      </c>
      <c r="X1475" s="34">
        <v>46419</v>
      </c>
      <c r="Y1475" s="114" t="s">
        <v>13736</v>
      </c>
      <c r="Z1475" s="70" t="s">
        <v>4927</v>
      </c>
      <c r="AA1475" s="20" t="s">
        <v>4926</v>
      </c>
      <c r="AB1475" s="109"/>
      <c r="AC1475" s="19"/>
      <c r="AD1475" s="22"/>
      <c r="AE1475" s="19"/>
    </row>
    <row r="1476" spans="2:31" x14ac:dyDescent="0.2">
      <c r="B1476" s="14" t="s">
        <v>14738</v>
      </c>
      <c r="C1476" s="33" t="s">
        <v>14737</v>
      </c>
      <c r="D1476" s="16" t="s">
        <v>14736</v>
      </c>
      <c r="E1476" s="103" t="s">
        <v>26</v>
      </c>
      <c r="F1476" s="18" t="s">
        <v>26</v>
      </c>
      <c r="G1476" s="111" t="s">
        <v>590</v>
      </c>
      <c r="H1476" s="102" t="s">
        <v>4412</v>
      </c>
      <c r="I1476" s="21">
        <v>250277</v>
      </c>
      <c r="J1476" s="71">
        <v>123.706</v>
      </c>
      <c r="K1476" s="21">
        <v>295259</v>
      </c>
      <c r="L1476" s="21">
        <v>238678</v>
      </c>
      <c r="M1476" s="21">
        <v>250360</v>
      </c>
      <c r="N1476" s="21"/>
      <c r="O1476" s="21">
        <v>11682</v>
      </c>
      <c r="P1476" s="21"/>
      <c r="Q1476" s="21"/>
      <c r="R1476" s="22">
        <v>9</v>
      </c>
      <c r="S1476" s="22">
        <v>7.6059999999999999</v>
      </c>
      <c r="T1476" s="20" t="s">
        <v>5189</v>
      </c>
      <c r="U1476" s="21">
        <v>1790</v>
      </c>
      <c r="V1476" s="21">
        <v>21481</v>
      </c>
      <c r="W1476" s="34">
        <v>35528</v>
      </c>
      <c r="X1476" s="34">
        <v>46327</v>
      </c>
      <c r="Y1476" s="114" t="s">
        <v>13736</v>
      </c>
      <c r="Z1476" s="70" t="s">
        <v>4927</v>
      </c>
      <c r="AA1476" s="20" t="s">
        <v>4926</v>
      </c>
      <c r="AB1476" s="109"/>
      <c r="AC1476" s="19"/>
      <c r="AD1476" s="22"/>
      <c r="AE1476" s="19"/>
    </row>
    <row r="1477" spans="2:31" x14ac:dyDescent="0.2">
      <c r="B1477" s="14" t="s">
        <v>14735</v>
      </c>
      <c r="C1477" s="33" t="s">
        <v>14734</v>
      </c>
      <c r="D1477" s="16" t="s">
        <v>14733</v>
      </c>
      <c r="E1477" s="103" t="s">
        <v>26</v>
      </c>
      <c r="F1477" s="18" t="s">
        <v>26</v>
      </c>
      <c r="G1477" s="111" t="s">
        <v>590</v>
      </c>
      <c r="H1477" s="102" t="s">
        <v>4412</v>
      </c>
      <c r="I1477" s="21">
        <v>4892</v>
      </c>
      <c r="J1477" s="71">
        <v>117.045</v>
      </c>
      <c r="K1477" s="21">
        <v>5885</v>
      </c>
      <c r="L1477" s="21">
        <v>5028</v>
      </c>
      <c r="M1477" s="21">
        <v>4925</v>
      </c>
      <c r="N1477" s="21"/>
      <c r="O1477" s="21">
        <v>139</v>
      </c>
      <c r="P1477" s="21"/>
      <c r="Q1477" s="21"/>
      <c r="R1477" s="22">
        <v>6.5</v>
      </c>
      <c r="S1477" s="22">
        <v>7.2089999999999996</v>
      </c>
      <c r="T1477" s="20" t="s">
        <v>5189</v>
      </c>
      <c r="U1477" s="21">
        <v>27</v>
      </c>
      <c r="V1477" s="21">
        <v>327</v>
      </c>
      <c r="W1477" s="34">
        <v>35703</v>
      </c>
      <c r="X1477" s="34">
        <v>46661</v>
      </c>
      <c r="Y1477" s="114" t="s">
        <v>13736</v>
      </c>
      <c r="Z1477" s="70" t="s">
        <v>4927</v>
      </c>
      <c r="AA1477" s="20" t="s">
        <v>4926</v>
      </c>
      <c r="AB1477" s="109"/>
      <c r="AC1477" s="19"/>
      <c r="AD1477" s="22"/>
      <c r="AE1477" s="19"/>
    </row>
    <row r="1478" spans="2:31" x14ac:dyDescent="0.2">
      <c r="B1478" s="14" t="s">
        <v>14732</v>
      </c>
      <c r="C1478" s="33" t="s">
        <v>14731</v>
      </c>
      <c r="D1478" s="16" t="s">
        <v>14730</v>
      </c>
      <c r="E1478" s="103" t="s">
        <v>26</v>
      </c>
      <c r="F1478" s="18" t="s">
        <v>26</v>
      </c>
      <c r="G1478" s="111" t="s">
        <v>590</v>
      </c>
      <c r="H1478" s="102" t="s">
        <v>4412</v>
      </c>
      <c r="I1478" s="21">
        <v>7585</v>
      </c>
      <c r="J1478" s="71">
        <v>117.045</v>
      </c>
      <c r="K1478" s="21">
        <v>9123</v>
      </c>
      <c r="L1478" s="21">
        <v>7794</v>
      </c>
      <c r="M1478" s="21">
        <v>7615</v>
      </c>
      <c r="N1478" s="21"/>
      <c r="O1478" s="21">
        <v>-36</v>
      </c>
      <c r="P1478" s="21"/>
      <c r="Q1478" s="21"/>
      <c r="R1478" s="22">
        <v>6.5</v>
      </c>
      <c r="S1478" s="22">
        <v>7.3079999999999998</v>
      </c>
      <c r="T1478" s="20" t="s">
        <v>5189</v>
      </c>
      <c r="U1478" s="21">
        <v>42</v>
      </c>
      <c r="V1478" s="21">
        <v>507</v>
      </c>
      <c r="W1478" s="34">
        <v>35703</v>
      </c>
      <c r="X1478" s="34">
        <v>46661</v>
      </c>
      <c r="Y1478" s="114" t="s">
        <v>13736</v>
      </c>
      <c r="Z1478" s="70" t="s">
        <v>4927</v>
      </c>
      <c r="AA1478" s="20" t="s">
        <v>4926</v>
      </c>
      <c r="AB1478" s="109"/>
      <c r="AC1478" s="19"/>
      <c r="AD1478" s="22"/>
      <c r="AE1478" s="19"/>
    </row>
    <row r="1479" spans="2:31" x14ac:dyDescent="0.2">
      <c r="B1479" s="14" t="s">
        <v>14729</v>
      </c>
      <c r="C1479" s="33" t="s">
        <v>14728</v>
      </c>
      <c r="D1479" s="16" t="s">
        <v>14727</v>
      </c>
      <c r="E1479" s="103" t="s">
        <v>26</v>
      </c>
      <c r="F1479" s="18" t="s">
        <v>26</v>
      </c>
      <c r="G1479" s="111" t="s">
        <v>590</v>
      </c>
      <c r="H1479" s="102" t="s">
        <v>4412</v>
      </c>
      <c r="I1479" s="21">
        <v>4058</v>
      </c>
      <c r="J1479" s="71">
        <v>113.715</v>
      </c>
      <c r="K1479" s="21">
        <v>4759</v>
      </c>
      <c r="L1479" s="21">
        <v>4185</v>
      </c>
      <c r="M1479" s="21">
        <v>4088</v>
      </c>
      <c r="N1479" s="21"/>
      <c r="O1479" s="21">
        <v>-71</v>
      </c>
      <c r="P1479" s="21"/>
      <c r="Q1479" s="21"/>
      <c r="R1479" s="22">
        <v>6.5</v>
      </c>
      <c r="S1479" s="22">
        <v>7.3150000000000004</v>
      </c>
      <c r="T1479" s="20" t="s">
        <v>5189</v>
      </c>
      <c r="U1479" s="21">
        <v>23</v>
      </c>
      <c r="V1479" s="21">
        <v>272</v>
      </c>
      <c r="W1479" s="34">
        <v>35704</v>
      </c>
      <c r="X1479" s="34">
        <v>46692</v>
      </c>
      <c r="Y1479" s="114" t="s">
        <v>13736</v>
      </c>
      <c r="Z1479" s="70" t="s">
        <v>4927</v>
      </c>
      <c r="AA1479" s="20" t="s">
        <v>4926</v>
      </c>
      <c r="AB1479" s="109"/>
      <c r="AC1479" s="19"/>
      <c r="AD1479" s="22"/>
      <c r="AE1479" s="19"/>
    </row>
    <row r="1480" spans="2:31" x14ac:dyDescent="0.2">
      <c r="B1480" s="14" t="s">
        <v>14726</v>
      </c>
      <c r="C1480" s="33" t="s">
        <v>14725</v>
      </c>
      <c r="D1480" s="16" t="s">
        <v>14724</v>
      </c>
      <c r="E1480" s="103" t="s">
        <v>26</v>
      </c>
      <c r="F1480" s="18" t="s">
        <v>26</v>
      </c>
      <c r="G1480" s="111" t="s">
        <v>590</v>
      </c>
      <c r="H1480" s="102" t="s">
        <v>4412</v>
      </c>
      <c r="I1480" s="21">
        <v>2961</v>
      </c>
      <c r="J1480" s="71">
        <v>117.045</v>
      </c>
      <c r="K1480" s="21">
        <v>3562</v>
      </c>
      <c r="L1480" s="21">
        <v>3043</v>
      </c>
      <c r="M1480" s="21">
        <v>2976</v>
      </c>
      <c r="N1480" s="21"/>
      <c r="O1480" s="21">
        <v>144</v>
      </c>
      <c r="P1480" s="21"/>
      <c r="Q1480" s="21"/>
      <c r="R1480" s="22">
        <v>6.5</v>
      </c>
      <c r="S1480" s="22">
        <v>7.282</v>
      </c>
      <c r="T1480" s="20" t="s">
        <v>5189</v>
      </c>
      <c r="U1480" s="21">
        <v>16</v>
      </c>
      <c r="V1480" s="21">
        <v>198</v>
      </c>
      <c r="W1480" s="34">
        <v>35703</v>
      </c>
      <c r="X1480" s="34">
        <v>46600</v>
      </c>
      <c r="Y1480" s="114" t="s">
        <v>13736</v>
      </c>
      <c r="Z1480" s="70" t="s">
        <v>4927</v>
      </c>
      <c r="AA1480" s="20" t="s">
        <v>4926</v>
      </c>
      <c r="AB1480" s="109"/>
      <c r="AC1480" s="19"/>
      <c r="AD1480" s="22"/>
      <c r="AE1480" s="19"/>
    </row>
    <row r="1481" spans="2:31" x14ac:dyDescent="0.2">
      <c r="B1481" s="14" t="s">
        <v>14723</v>
      </c>
      <c r="C1481" s="33" t="s">
        <v>14722</v>
      </c>
      <c r="D1481" s="16" t="s">
        <v>14721</v>
      </c>
      <c r="E1481" s="103" t="s">
        <v>26</v>
      </c>
      <c r="F1481" s="18" t="s">
        <v>26</v>
      </c>
      <c r="G1481" s="111" t="s">
        <v>590</v>
      </c>
      <c r="H1481" s="102" t="s">
        <v>4412</v>
      </c>
      <c r="I1481" s="21">
        <v>2737</v>
      </c>
      <c r="J1481" s="71">
        <v>117.045</v>
      </c>
      <c r="K1481" s="21">
        <v>3293</v>
      </c>
      <c r="L1481" s="21">
        <v>2813</v>
      </c>
      <c r="M1481" s="21">
        <v>2747</v>
      </c>
      <c r="N1481" s="21"/>
      <c r="O1481" s="21">
        <v>69</v>
      </c>
      <c r="P1481" s="21"/>
      <c r="Q1481" s="21"/>
      <c r="R1481" s="22">
        <v>6.5</v>
      </c>
      <c r="S1481" s="22">
        <v>7.3239999999999998</v>
      </c>
      <c r="T1481" s="20" t="s">
        <v>5189</v>
      </c>
      <c r="U1481" s="21">
        <v>15</v>
      </c>
      <c r="V1481" s="21">
        <v>183</v>
      </c>
      <c r="W1481" s="34">
        <v>35703</v>
      </c>
      <c r="X1481" s="34">
        <v>46661</v>
      </c>
      <c r="Y1481" s="114" t="s">
        <v>13736</v>
      </c>
      <c r="Z1481" s="70" t="s">
        <v>4927</v>
      </c>
      <c r="AA1481" s="20" t="s">
        <v>4926</v>
      </c>
      <c r="AB1481" s="109"/>
      <c r="AC1481" s="19"/>
      <c r="AD1481" s="22"/>
      <c r="AE1481" s="19"/>
    </row>
    <row r="1482" spans="2:31" x14ac:dyDescent="0.2">
      <c r="B1482" s="14" t="s">
        <v>14720</v>
      </c>
      <c r="C1482" s="33" t="s">
        <v>14719</v>
      </c>
      <c r="D1482" s="16" t="s">
        <v>14718</v>
      </c>
      <c r="E1482" s="103" t="s">
        <v>26</v>
      </c>
      <c r="F1482" s="18" t="s">
        <v>26</v>
      </c>
      <c r="G1482" s="111" t="s">
        <v>590</v>
      </c>
      <c r="H1482" s="102" t="s">
        <v>4412</v>
      </c>
      <c r="I1482" s="21">
        <v>918</v>
      </c>
      <c r="J1482" s="71">
        <v>117.045</v>
      </c>
      <c r="K1482" s="21">
        <v>1101</v>
      </c>
      <c r="L1482" s="21">
        <v>940</v>
      </c>
      <c r="M1482" s="21">
        <v>922</v>
      </c>
      <c r="N1482" s="21"/>
      <c r="O1482" s="21">
        <v>-18</v>
      </c>
      <c r="P1482" s="21"/>
      <c r="Q1482" s="21"/>
      <c r="R1482" s="22">
        <v>6.5</v>
      </c>
      <c r="S1482" s="22">
        <v>7.1719999999999997</v>
      </c>
      <c r="T1482" s="20" t="s">
        <v>5189</v>
      </c>
      <c r="U1482" s="21">
        <v>5</v>
      </c>
      <c r="V1482" s="21">
        <v>61</v>
      </c>
      <c r="W1482" s="34">
        <v>35704</v>
      </c>
      <c r="X1482" s="34">
        <v>46661</v>
      </c>
      <c r="Y1482" s="114" t="s">
        <v>13736</v>
      </c>
      <c r="Z1482" s="70" t="s">
        <v>4927</v>
      </c>
      <c r="AA1482" s="20" t="s">
        <v>4926</v>
      </c>
      <c r="AB1482" s="109"/>
      <c r="AC1482" s="19"/>
      <c r="AD1482" s="22"/>
      <c r="AE1482" s="19"/>
    </row>
    <row r="1483" spans="2:31" x14ac:dyDescent="0.2">
      <c r="B1483" s="14" t="s">
        <v>14717</v>
      </c>
      <c r="C1483" s="33" t="s">
        <v>14716</v>
      </c>
      <c r="D1483" s="16" t="s">
        <v>14715</v>
      </c>
      <c r="E1483" s="103" t="s">
        <v>26</v>
      </c>
      <c r="F1483" s="18" t="s">
        <v>26</v>
      </c>
      <c r="G1483" s="111" t="s">
        <v>590</v>
      </c>
      <c r="H1483" s="102" t="s">
        <v>4412</v>
      </c>
      <c r="I1483" s="21">
        <v>16749</v>
      </c>
      <c r="J1483" s="71">
        <v>113.715</v>
      </c>
      <c r="K1483" s="21">
        <v>19518</v>
      </c>
      <c r="L1483" s="21">
        <v>17164</v>
      </c>
      <c r="M1483" s="21">
        <v>16842</v>
      </c>
      <c r="N1483" s="21"/>
      <c r="O1483" s="21">
        <v>-322</v>
      </c>
      <c r="P1483" s="21"/>
      <c r="Q1483" s="21"/>
      <c r="R1483" s="22">
        <v>6.5</v>
      </c>
      <c r="S1483" s="22">
        <v>7.1420000000000003</v>
      </c>
      <c r="T1483" s="20" t="s">
        <v>5189</v>
      </c>
      <c r="U1483" s="21">
        <v>93</v>
      </c>
      <c r="V1483" s="21">
        <v>1116</v>
      </c>
      <c r="W1483" s="34">
        <v>35704</v>
      </c>
      <c r="X1483" s="34">
        <v>46722</v>
      </c>
      <c r="Y1483" s="114" t="s">
        <v>13736</v>
      </c>
      <c r="Z1483" s="70" t="s">
        <v>4927</v>
      </c>
      <c r="AA1483" s="20" t="s">
        <v>4926</v>
      </c>
      <c r="AB1483" s="109"/>
      <c r="AC1483" s="19"/>
      <c r="AD1483" s="22"/>
      <c r="AE1483" s="19"/>
    </row>
    <row r="1484" spans="2:31" x14ac:dyDescent="0.2">
      <c r="B1484" s="14" t="s">
        <v>14714</v>
      </c>
      <c r="C1484" s="33" t="s">
        <v>14713</v>
      </c>
      <c r="D1484" s="16" t="s">
        <v>14712</v>
      </c>
      <c r="E1484" s="103" t="s">
        <v>26</v>
      </c>
      <c r="F1484" s="18" t="s">
        <v>26</v>
      </c>
      <c r="G1484" s="111" t="s">
        <v>590</v>
      </c>
      <c r="H1484" s="102" t="s">
        <v>4412</v>
      </c>
      <c r="I1484" s="21">
        <v>29889</v>
      </c>
      <c r="J1484" s="71">
        <v>117.045</v>
      </c>
      <c r="K1484" s="21">
        <v>35956</v>
      </c>
      <c r="L1484" s="21">
        <v>30720</v>
      </c>
      <c r="M1484" s="21">
        <v>30139</v>
      </c>
      <c r="N1484" s="21"/>
      <c r="O1484" s="21">
        <v>-141</v>
      </c>
      <c r="P1484" s="21"/>
      <c r="Q1484" s="21"/>
      <c r="R1484" s="22">
        <v>6.5</v>
      </c>
      <c r="S1484" s="22">
        <v>7.15</v>
      </c>
      <c r="T1484" s="20" t="s">
        <v>5189</v>
      </c>
      <c r="U1484" s="21">
        <v>166</v>
      </c>
      <c r="V1484" s="21">
        <v>1997</v>
      </c>
      <c r="W1484" s="34">
        <v>35703</v>
      </c>
      <c r="X1484" s="34">
        <v>46631</v>
      </c>
      <c r="Y1484" s="114" t="s">
        <v>13736</v>
      </c>
      <c r="Z1484" s="70" t="s">
        <v>4927</v>
      </c>
      <c r="AA1484" s="20" t="s">
        <v>4926</v>
      </c>
      <c r="AB1484" s="109"/>
      <c r="AC1484" s="19"/>
      <c r="AD1484" s="22"/>
      <c r="AE1484" s="19"/>
    </row>
    <row r="1485" spans="2:31" x14ac:dyDescent="0.2">
      <c r="B1485" s="14" t="s">
        <v>14711</v>
      </c>
      <c r="C1485" s="33" t="s">
        <v>14710</v>
      </c>
      <c r="D1485" s="16" t="s">
        <v>14709</v>
      </c>
      <c r="E1485" s="103" t="s">
        <v>26</v>
      </c>
      <c r="F1485" s="18" t="s">
        <v>26</v>
      </c>
      <c r="G1485" s="111" t="s">
        <v>590</v>
      </c>
      <c r="H1485" s="102" t="s">
        <v>4412</v>
      </c>
      <c r="I1485" s="21">
        <v>107961</v>
      </c>
      <c r="J1485" s="71">
        <v>117.045</v>
      </c>
      <c r="K1485" s="21">
        <v>129873</v>
      </c>
      <c r="L1485" s="21">
        <v>110960</v>
      </c>
      <c r="M1485" s="21">
        <v>108805</v>
      </c>
      <c r="N1485" s="21"/>
      <c r="O1485" s="21">
        <v>1884</v>
      </c>
      <c r="P1485" s="21"/>
      <c r="Q1485" s="21"/>
      <c r="R1485" s="22">
        <v>6.5</v>
      </c>
      <c r="S1485" s="22">
        <v>7.1710000000000003</v>
      </c>
      <c r="T1485" s="20" t="s">
        <v>5189</v>
      </c>
      <c r="U1485" s="21">
        <v>601</v>
      </c>
      <c r="V1485" s="21">
        <v>7212</v>
      </c>
      <c r="W1485" s="34">
        <v>35703</v>
      </c>
      <c r="X1485" s="34">
        <v>46631</v>
      </c>
      <c r="Y1485" s="114" t="s">
        <v>13736</v>
      </c>
      <c r="Z1485" s="70" t="s">
        <v>4927</v>
      </c>
      <c r="AA1485" s="20" t="s">
        <v>4926</v>
      </c>
      <c r="AB1485" s="109"/>
      <c r="AC1485" s="19"/>
      <c r="AD1485" s="22"/>
      <c r="AE1485" s="19"/>
    </row>
    <row r="1486" spans="2:31" x14ac:dyDescent="0.2">
      <c r="B1486" s="14" t="s">
        <v>14708</v>
      </c>
      <c r="C1486" s="33" t="s">
        <v>14707</v>
      </c>
      <c r="D1486" s="16" t="s">
        <v>14706</v>
      </c>
      <c r="E1486" s="103" t="s">
        <v>26</v>
      </c>
      <c r="F1486" s="18" t="s">
        <v>26</v>
      </c>
      <c r="G1486" s="111" t="s">
        <v>590</v>
      </c>
      <c r="H1486" s="102" t="s">
        <v>4412</v>
      </c>
      <c r="I1486" s="21">
        <v>5050</v>
      </c>
      <c r="J1486" s="71">
        <v>117.045</v>
      </c>
      <c r="K1486" s="21">
        <v>6075</v>
      </c>
      <c r="L1486" s="21">
        <v>5190</v>
      </c>
      <c r="M1486" s="21">
        <v>5089</v>
      </c>
      <c r="N1486" s="21"/>
      <c r="O1486" s="21">
        <v>247</v>
      </c>
      <c r="P1486" s="21"/>
      <c r="Q1486" s="21"/>
      <c r="R1486" s="22">
        <v>6.5</v>
      </c>
      <c r="S1486" s="22">
        <v>7.1689999999999996</v>
      </c>
      <c r="T1486" s="20" t="s">
        <v>5189</v>
      </c>
      <c r="U1486" s="21">
        <v>28</v>
      </c>
      <c r="V1486" s="21">
        <v>337</v>
      </c>
      <c r="W1486" s="34">
        <v>35703</v>
      </c>
      <c r="X1486" s="34">
        <v>46661</v>
      </c>
      <c r="Y1486" s="114" t="s">
        <v>13736</v>
      </c>
      <c r="Z1486" s="70" t="s">
        <v>4927</v>
      </c>
      <c r="AA1486" s="20" t="s">
        <v>4926</v>
      </c>
      <c r="AB1486" s="109"/>
      <c r="AC1486" s="19"/>
      <c r="AD1486" s="22"/>
      <c r="AE1486" s="19"/>
    </row>
    <row r="1487" spans="2:31" x14ac:dyDescent="0.2">
      <c r="B1487" s="14" t="s">
        <v>14705</v>
      </c>
      <c r="C1487" s="33" t="s">
        <v>14704</v>
      </c>
      <c r="D1487" s="16" t="s">
        <v>14703</v>
      </c>
      <c r="E1487" s="103" t="s">
        <v>26</v>
      </c>
      <c r="F1487" s="18" t="s">
        <v>26</v>
      </c>
      <c r="G1487" s="111" t="s">
        <v>590</v>
      </c>
      <c r="H1487" s="102" t="s">
        <v>4412</v>
      </c>
      <c r="I1487" s="21">
        <v>132765</v>
      </c>
      <c r="J1487" s="71">
        <v>117.045</v>
      </c>
      <c r="K1487" s="21">
        <v>159712</v>
      </c>
      <c r="L1487" s="21">
        <v>136454</v>
      </c>
      <c r="M1487" s="21">
        <v>133791</v>
      </c>
      <c r="N1487" s="21"/>
      <c r="O1487" s="21">
        <v>1137</v>
      </c>
      <c r="P1487" s="21"/>
      <c r="Q1487" s="21"/>
      <c r="R1487" s="22">
        <v>6.5</v>
      </c>
      <c r="S1487" s="22">
        <v>7.1719999999999997</v>
      </c>
      <c r="T1487" s="20" t="s">
        <v>5189</v>
      </c>
      <c r="U1487" s="21">
        <v>739</v>
      </c>
      <c r="V1487" s="21">
        <v>8870</v>
      </c>
      <c r="W1487" s="34">
        <v>35703</v>
      </c>
      <c r="X1487" s="34">
        <v>46692</v>
      </c>
      <c r="Y1487" s="114" t="s">
        <v>13736</v>
      </c>
      <c r="Z1487" s="70" t="s">
        <v>4927</v>
      </c>
      <c r="AA1487" s="20" t="s">
        <v>4926</v>
      </c>
      <c r="AB1487" s="109"/>
      <c r="AC1487" s="19"/>
      <c r="AD1487" s="22"/>
      <c r="AE1487" s="19"/>
    </row>
    <row r="1488" spans="2:31" x14ac:dyDescent="0.2">
      <c r="B1488" s="14" t="s">
        <v>14702</v>
      </c>
      <c r="C1488" s="33" t="s">
        <v>14701</v>
      </c>
      <c r="D1488" s="16" t="s">
        <v>14700</v>
      </c>
      <c r="E1488" s="103" t="s">
        <v>26</v>
      </c>
      <c r="F1488" s="18" t="s">
        <v>26</v>
      </c>
      <c r="G1488" s="111" t="s">
        <v>590</v>
      </c>
      <c r="H1488" s="102" t="s">
        <v>4412</v>
      </c>
      <c r="I1488" s="21">
        <v>7900</v>
      </c>
      <c r="J1488" s="71">
        <v>117.045</v>
      </c>
      <c r="K1488" s="21">
        <v>9492</v>
      </c>
      <c r="L1488" s="21">
        <v>8110</v>
      </c>
      <c r="M1488" s="21">
        <v>7942</v>
      </c>
      <c r="N1488" s="21"/>
      <c r="O1488" s="21">
        <v>-168</v>
      </c>
      <c r="P1488" s="21"/>
      <c r="Q1488" s="21"/>
      <c r="R1488" s="22">
        <v>6.5</v>
      </c>
      <c r="S1488" s="22">
        <v>7.2210000000000001</v>
      </c>
      <c r="T1488" s="20" t="s">
        <v>5189</v>
      </c>
      <c r="U1488" s="21">
        <v>44</v>
      </c>
      <c r="V1488" s="21">
        <v>527</v>
      </c>
      <c r="W1488" s="34">
        <v>35704</v>
      </c>
      <c r="X1488" s="34">
        <v>46661</v>
      </c>
      <c r="Y1488" s="114" t="s">
        <v>13736</v>
      </c>
      <c r="Z1488" s="70" t="s">
        <v>4927</v>
      </c>
      <c r="AA1488" s="20" t="s">
        <v>4926</v>
      </c>
      <c r="AB1488" s="109"/>
      <c r="AC1488" s="19"/>
      <c r="AD1488" s="22"/>
      <c r="AE1488" s="19"/>
    </row>
    <row r="1489" spans="2:31" x14ac:dyDescent="0.2">
      <c r="B1489" s="14" t="s">
        <v>14699</v>
      </c>
      <c r="C1489" s="33" t="s">
        <v>14698</v>
      </c>
      <c r="D1489" s="16" t="s">
        <v>14697</v>
      </c>
      <c r="E1489" s="103" t="s">
        <v>26</v>
      </c>
      <c r="F1489" s="18" t="s">
        <v>26</v>
      </c>
      <c r="G1489" s="111" t="s">
        <v>590</v>
      </c>
      <c r="H1489" s="102" t="s">
        <v>4412</v>
      </c>
      <c r="I1489" s="21">
        <v>1077</v>
      </c>
      <c r="J1489" s="71">
        <v>117.045</v>
      </c>
      <c r="K1489" s="21">
        <v>1292</v>
      </c>
      <c r="L1489" s="21">
        <v>1104</v>
      </c>
      <c r="M1489" s="21">
        <v>1081</v>
      </c>
      <c r="N1489" s="21"/>
      <c r="O1489" s="21">
        <v>-23</v>
      </c>
      <c r="P1489" s="21"/>
      <c r="Q1489" s="21"/>
      <c r="R1489" s="22">
        <v>6.5</v>
      </c>
      <c r="S1489" s="22">
        <v>7.2270000000000003</v>
      </c>
      <c r="T1489" s="20" t="s">
        <v>5189</v>
      </c>
      <c r="U1489" s="21">
        <v>6</v>
      </c>
      <c r="V1489" s="21">
        <v>72</v>
      </c>
      <c r="W1489" s="34">
        <v>35704</v>
      </c>
      <c r="X1489" s="34">
        <v>46631</v>
      </c>
      <c r="Y1489" s="114" t="s">
        <v>13736</v>
      </c>
      <c r="Z1489" s="70" t="s">
        <v>4927</v>
      </c>
      <c r="AA1489" s="20" t="s">
        <v>4926</v>
      </c>
      <c r="AB1489" s="109"/>
      <c r="AC1489" s="19"/>
      <c r="AD1489" s="22"/>
      <c r="AE1489" s="19"/>
    </row>
    <row r="1490" spans="2:31" x14ac:dyDescent="0.2">
      <c r="B1490" s="14" t="s">
        <v>14696</v>
      </c>
      <c r="C1490" s="33" t="s">
        <v>14695</v>
      </c>
      <c r="D1490" s="16" t="s">
        <v>14694</v>
      </c>
      <c r="E1490" s="103" t="s">
        <v>26</v>
      </c>
      <c r="F1490" s="18" t="s">
        <v>26</v>
      </c>
      <c r="G1490" s="111" t="s">
        <v>590</v>
      </c>
      <c r="H1490" s="102" t="s">
        <v>4412</v>
      </c>
      <c r="I1490" s="21">
        <v>10664</v>
      </c>
      <c r="J1490" s="71">
        <v>117.045</v>
      </c>
      <c r="K1490" s="21">
        <v>12828</v>
      </c>
      <c r="L1490" s="21">
        <v>10960</v>
      </c>
      <c r="M1490" s="21">
        <v>10719</v>
      </c>
      <c r="N1490" s="21"/>
      <c r="O1490" s="21">
        <v>25</v>
      </c>
      <c r="P1490" s="21"/>
      <c r="Q1490" s="21"/>
      <c r="R1490" s="22">
        <v>6.5</v>
      </c>
      <c r="S1490" s="22">
        <v>7.2709999999999999</v>
      </c>
      <c r="T1490" s="20" t="s">
        <v>5189</v>
      </c>
      <c r="U1490" s="21">
        <v>59</v>
      </c>
      <c r="V1490" s="21">
        <v>712</v>
      </c>
      <c r="W1490" s="34">
        <v>35703</v>
      </c>
      <c r="X1490" s="34">
        <v>46600</v>
      </c>
      <c r="Y1490" s="114" t="s">
        <v>13736</v>
      </c>
      <c r="Z1490" s="70" t="s">
        <v>4927</v>
      </c>
      <c r="AA1490" s="20" t="s">
        <v>4926</v>
      </c>
      <c r="AB1490" s="109"/>
      <c r="AC1490" s="19"/>
      <c r="AD1490" s="22"/>
      <c r="AE1490" s="19"/>
    </row>
    <row r="1491" spans="2:31" x14ac:dyDescent="0.2">
      <c r="B1491" s="14" t="s">
        <v>14693</v>
      </c>
      <c r="C1491" s="33" t="s">
        <v>14692</v>
      </c>
      <c r="D1491" s="16" t="s">
        <v>14691</v>
      </c>
      <c r="E1491" s="103" t="s">
        <v>26</v>
      </c>
      <c r="F1491" s="18" t="s">
        <v>26</v>
      </c>
      <c r="G1491" s="111" t="s">
        <v>590</v>
      </c>
      <c r="H1491" s="102" t="s">
        <v>4412</v>
      </c>
      <c r="I1491" s="21">
        <v>2729</v>
      </c>
      <c r="J1491" s="71">
        <v>117.045</v>
      </c>
      <c r="K1491" s="21">
        <v>3273</v>
      </c>
      <c r="L1491" s="21">
        <v>2797</v>
      </c>
      <c r="M1491" s="21">
        <v>2743</v>
      </c>
      <c r="N1491" s="21"/>
      <c r="O1491" s="21">
        <v>-54</v>
      </c>
      <c r="P1491" s="21"/>
      <c r="Q1491" s="21"/>
      <c r="R1491" s="22">
        <v>6.5</v>
      </c>
      <c r="S1491" s="22">
        <v>7.1619999999999999</v>
      </c>
      <c r="T1491" s="20" t="s">
        <v>5189</v>
      </c>
      <c r="U1491" s="21">
        <v>15</v>
      </c>
      <c r="V1491" s="21">
        <v>182</v>
      </c>
      <c r="W1491" s="34">
        <v>35704</v>
      </c>
      <c r="X1491" s="34">
        <v>46722</v>
      </c>
      <c r="Y1491" s="114" t="s">
        <v>13736</v>
      </c>
      <c r="Z1491" s="70" t="s">
        <v>4927</v>
      </c>
      <c r="AA1491" s="20" t="s">
        <v>4926</v>
      </c>
      <c r="AB1491" s="109"/>
      <c r="AC1491" s="19"/>
      <c r="AD1491" s="22"/>
      <c r="AE1491" s="19"/>
    </row>
    <row r="1492" spans="2:31" x14ac:dyDescent="0.2">
      <c r="B1492" s="14" t="s">
        <v>14690</v>
      </c>
      <c r="C1492" s="33" t="s">
        <v>14689</v>
      </c>
      <c r="D1492" s="16" t="s">
        <v>14688</v>
      </c>
      <c r="E1492" s="103" t="s">
        <v>26</v>
      </c>
      <c r="F1492" s="18" t="s">
        <v>26</v>
      </c>
      <c r="G1492" s="111" t="s">
        <v>590</v>
      </c>
      <c r="H1492" s="102" t="s">
        <v>4412</v>
      </c>
      <c r="I1492" s="21">
        <v>4793</v>
      </c>
      <c r="J1492" s="71">
        <v>117.045</v>
      </c>
      <c r="K1492" s="21">
        <v>5749</v>
      </c>
      <c r="L1492" s="21">
        <v>4912</v>
      </c>
      <c r="M1492" s="21">
        <v>4815</v>
      </c>
      <c r="N1492" s="21"/>
      <c r="O1492" s="21">
        <v>-97</v>
      </c>
      <c r="P1492" s="21"/>
      <c r="Q1492" s="21"/>
      <c r="R1492" s="22">
        <v>6.5</v>
      </c>
      <c r="S1492" s="22">
        <v>7.181</v>
      </c>
      <c r="T1492" s="20" t="s">
        <v>5189</v>
      </c>
      <c r="U1492" s="21">
        <v>27</v>
      </c>
      <c r="V1492" s="21">
        <v>319</v>
      </c>
      <c r="W1492" s="34">
        <v>35704</v>
      </c>
      <c r="X1492" s="34">
        <v>46722</v>
      </c>
      <c r="Y1492" s="114" t="s">
        <v>13736</v>
      </c>
      <c r="Z1492" s="70" t="s">
        <v>4927</v>
      </c>
      <c r="AA1492" s="20" t="s">
        <v>4926</v>
      </c>
      <c r="AB1492" s="109"/>
      <c r="AC1492" s="19"/>
      <c r="AD1492" s="22"/>
      <c r="AE1492" s="19"/>
    </row>
    <row r="1493" spans="2:31" x14ac:dyDescent="0.2">
      <c r="B1493" s="14" t="s">
        <v>14687</v>
      </c>
      <c r="C1493" s="33" t="s">
        <v>14686</v>
      </c>
      <c r="D1493" s="16" t="s">
        <v>14685</v>
      </c>
      <c r="E1493" s="103" t="s">
        <v>26</v>
      </c>
      <c r="F1493" s="18" t="s">
        <v>26</v>
      </c>
      <c r="G1493" s="111" t="s">
        <v>590</v>
      </c>
      <c r="H1493" s="102" t="s">
        <v>4412</v>
      </c>
      <c r="I1493" s="21">
        <v>5297</v>
      </c>
      <c r="J1493" s="71">
        <v>117.045</v>
      </c>
      <c r="K1493" s="21">
        <v>6354</v>
      </c>
      <c r="L1493" s="21">
        <v>5428</v>
      </c>
      <c r="M1493" s="21">
        <v>5312</v>
      </c>
      <c r="N1493" s="21"/>
      <c r="O1493" s="21">
        <v>-117</v>
      </c>
      <c r="P1493" s="21"/>
      <c r="Q1493" s="21"/>
      <c r="R1493" s="22">
        <v>6.5</v>
      </c>
      <c r="S1493" s="22">
        <v>7.2539999999999996</v>
      </c>
      <c r="T1493" s="20" t="s">
        <v>5189</v>
      </c>
      <c r="U1493" s="21">
        <v>29</v>
      </c>
      <c r="V1493" s="21">
        <v>353</v>
      </c>
      <c r="W1493" s="34">
        <v>35704</v>
      </c>
      <c r="X1493" s="34">
        <v>46661</v>
      </c>
      <c r="Y1493" s="114" t="s">
        <v>13736</v>
      </c>
      <c r="Z1493" s="70" t="s">
        <v>4927</v>
      </c>
      <c r="AA1493" s="20" t="s">
        <v>4926</v>
      </c>
      <c r="AB1493" s="109"/>
      <c r="AC1493" s="19"/>
      <c r="AD1493" s="22"/>
      <c r="AE1493" s="19"/>
    </row>
    <row r="1494" spans="2:31" x14ac:dyDescent="0.2">
      <c r="B1494" s="14" t="s">
        <v>14684</v>
      </c>
      <c r="C1494" s="33" t="s">
        <v>14683</v>
      </c>
      <c r="D1494" s="16" t="s">
        <v>14682</v>
      </c>
      <c r="E1494" s="103" t="s">
        <v>26</v>
      </c>
      <c r="F1494" s="18" t="s">
        <v>26</v>
      </c>
      <c r="G1494" s="111" t="s">
        <v>590</v>
      </c>
      <c r="H1494" s="102" t="s">
        <v>4412</v>
      </c>
      <c r="I1494" s="21">
        <v>4049</v>
      </c>
      <c r="J1494" s="71">
        <v>112.494</v>
      </c>
      <c r="K1494" s="21">
        <v>4681</v>
      </c>
      <c r="L1494" s="21">
        <v>4161</v>
      </c>
      <c r="M1494" s="21">
        <v>4066</v>
      </c>
      <c r="N1494" s="21"/>
      <c r="O1494" s="21">
        <v>158</v>
      </c>
      <c r="P1494" s="21"/>
      <c r="Q1494" s="21"/>
      <c r="R1494" s="22">
        <v>6.5</v>
      </c>
      <c r="S1494" s="22">
        <v>7.306</v>
      </c>
      <c r="T1494" s="20" t="s">
        <v>5189</v>
      </c>
      <c r="U1494" s="21">
        <v>23</v>
      </c>
      <c r="V1494" s="21">
        <v>271</v>
      </c>
      <c r="W1494" s="34">
        <v>35703</v>
      </c>
      <c r="X1494" s="34">
        <v>46631</v>
      </c>
      <c r="Y1494" s="114" t="s">
        <v>13736</v>
      </c>
      <c r="Z1494" s="70" t="s">
        <v>4927</v>
      </c>
      <c r="AA1494" s="20" t="s">
        <v>4926</v>
      </c>
      <c r="AB1494" s="109"/>
      <c r="AC1494" s="19"/>
      <c r="AD1494" s="22"/>
      <c r="AE1494" s="19"/>
    </row>
    <row r="1495" spans="2:31" x14ac:dyDescent="0.2">
      <c r="B1495" s="14" t="s">
        <v>14681</v>
      </c>
      <c r="C1495" s="33" t="s">
        <v>14680</v>
      </c>
      <c r="D1495" s="16" t="s">
        <v>14679</v>
      </c>
      <c r="E1495" s="103" t="s">
        <v>26</v>
      </c>
      <c r="F1495" s="18" t="s">
        <v>26</v>
      </c>
      <c r="G1495" s="111" t="s">
        <v>590</v>
      </c>
      <c r="H1495" s="102" t="s">
        <v>4412</v>
      </c>
      <c r="I1495" s="21">
        <v>2915</v>
      </c>
      <c r="J1495" s="71">
        <v>113.715</v>
      </c>
      <c r="K1495" s="21">
        <v>3397</v>
      </c>
      <c r="L1495" s="21">
        <v>2987</v>
      </c>
      <c r="M1495" s="21">
        <v>2926</v>
      </c>
      <c r="N1495" s="21"/>
      <c r="O1495" s="21">
        <v>-62</v>
      </c>
      <c r="P1495" s="21"/>
      <c r="Q1495" s="21"/>
      <c r="R1495" s="22">
        <v>6.5</v>
      </c>
      <c r="S1495" s="22">
        <v>7.2160000000000002</v>
      </c>
      <c r="T1495" s="20" t="s">
        <v>5189</v>
      </c>
      <c r="U1495" s="21">
        <v>16</v>
      </c>
      <c r="V1495" s="21">
        <v>194</v>
      </c>
      <c r="W1495" s="34">
        <v>35704</v>
      </c>
      <c r="X1495" s="34">
        <v>46661</v>
      </c>
      <c r="Y1495" s="114" t="s">
        <v>13736</v>
      </c>
      <c r="Z1495" s="70" t="s">
        <v>4927</v>
      </c>
      <c r="AA1495" s="20" t="s">
        <v>4926</v>
      </c>
      <c r="AB1495" s="109"/>
      <c r="AC1495" s="19"/>
      <c r="AD1495" s="22"/>
      <c r="AE1495" s="19"/>
    </row>
    <row r="1496" spans="2:31" x14ac:dyDescent="0.2">
      <c r="B1496" s="14" t="s">
        <v>14678</v>
      </c>
      <c r="C1496" s="33" t="s">
        <v>14677</v>
      </c>
      <c r="D1496" s="16" t="s">
        <v>14676</v>
      </c>
      <c r="E1496" s="103" t="s">
        <v>26</v>
      </c>
      <c r="F1496" s="18" t="s">
        <v>26</v>
      </c>
      <c r="G1496" s="111" t="s">
        <v>590</v>
      </c>
      <c r="H1496" s="102" t="s">
        <v>4412</v>
      </c>
      <c r="I1496" s="21">
        <v>17146</v>
      </c>
      <c r="J1496" s="71">
        <v>117.045</v>
      </c>
      <c r="K1496" s="21">
        <v>20623</v>
      </c>
      <c r="L1496" s="21">
        <v>17619</v>
      </c>
      <c r="M1496" s="21">
        <v>17294</v>
      </c>
      <c r="N1496" s="21"/>
      <c r="O1496" s="21">
        <v>678</v>
      </c>
      <c r="P1496" s="21"/>
      <c r="Q1496" s="21"/>
      <c r="R1496" s="22">
        <v>6.5</v>
      </c>
      <c r="S1496" s="22">
        <v>7.133</v>
      </c>
      <c r="T1496" s="20" t="s">
        <v>5189</v>
      </c>
      <c r="U1496" s="21">
        <v>95</v>
      </c>
      <c r="V1496" s="21">
        <v>1145</v>
      </c>
      <c r="W1496" s="34">
        <v>35703</v>
      </c>
      <c r="X1496" s="34">
        <v>46661</v>
      </c>
      <c r="Y1496" s="114" t="s">
        <v>13736</v>
      </c>
      <c r="Z1496" s="70" t="s">
        <v>4927</v>
      </c>
      <c r="AA1496" s="20" t="s">
        <v>4926</v>
      </c>
      <c r="AB1496" s="109"/>
      <c r="AC1496" s="19"/>
      <c r="AD1496" s="22"/>
      <c r="AE1496" s="19"/>
    </row>
    <row r="1497" spans="2:31" x14ac:dyDescent="0.2">
      <c r="B1497" s="14" t="s">
        <v>14675</v>
      </c>
      <c r="C1497" s="33" t="s">
        <v>14674</v>
      </c>
      <c r="D1497" s="16" t="s">
        <v>14673</v>
      </c>
      <c r="E1497" s="103" t="s">
        <v>26</v>
      </c>
      <c r="F1497" s="18" t="s">
        <v>26</v>
      </c>
      <c r="G1497" s="111" t="s">
        <v>590</v>
      </c>
      <c r="H1497" s="102" t="s">
        <v>4412</v>
      </c>
      <c r="I1497" s="21">
        <v>39525</v>
      </c>
      <c r="J1497" s="71">
        <v>117.045</v>
      </c>
      <c r="K1497" s="21">
        <v>47540</v>
      </c>
      <c r="L1497" s="21">
        <v>40617</v>
      </c>
      <c r="M1497" s="21">
        <v>39909</v>
      </c>
      <c r="N1497" s="21"/>
      <c r="O1497" s="21">
        <v>662</v>
      </c>
      <c r="P1497" s="21"/>
      <c r="Q1497" s="21"/>
      <c r="R1497" s="22">
        <v>6.5</v>
      </c>
      <c r="S1497" s="22">
        <v>7.0910000000000002</v>
      </c>
      <c r="T1497" s="20" t="s">
        <v>5189</v>
      </c>
      <c r="U1497" s="21">
        <v>220</v>
      </c>
      <c r="V1497" s="21">
        <v>2640</v>
      </c>
      <c r="W1497" s="34">
        <v>35703</v>
      </c>
      <c r="X1497" s="34">
        <v>46661</v>
      </c>
      <c r="Y1497" s="114" t="s">
        <v>13736</v>
      </c>
      <c r="Z1497" s="70" t="s">
        <v>4927</v>
      </c>
      <c r="AA1497" s="20" t="s">
        <v>4926</v>
      </c>
      <c r="AB1497" s="109"/>
      <c r="AC1497" s="19"/>
      <c r="AD1497" s="22"/>
      <c r="AE1497" s="19"/>
    </row>
    <row r="1498" spans="2:31" x14ac:dyDescent="0.2">
      <c r="B1498" s="14" t="s">
        <v>14672</v>
      </c>
      <c r="C1498" s="33" t="s">
        <v>14671</v>
      </c>
      <c r="D1498" s="16" t="s">
        <v>14670</v>
      </c>
      <c r="E1498" s="103" t="s">
        <v>26</v>
      </c>
      <c r="F1498" s="18" t="s">
        <v>26</v>
      </c>
      <c r="G1498" s="111" t="s">
        <v>590</v>
      </c>
      <c r="H1498" s="102" t="s">
        <v>4412</v>
      </c>
      <c r="I1498" s="21">
        <v>8214</v>
      </c>
      <c r="J1498" s="71">
        <v>117.045</v>
      </c>
      <c r="K1498" s="21">
        <v>9882</v>
      </c>
      <c r="L1498" s="21">
        <v>8443</v>
      </c>
      <c r="M1498" s="21">
        <v>8265</v>
      </c>
      <c r="N1498" s="21"/>
      <c r="O1498" s="21">
        <v>12</v>
      </c>
      <c r="P1498" s="21"/>
      <c r="Q1498" s="21"/>
      <c r="R1498" s="22">
        <v>6.5</v>
      </c>
      <c r="S1498" s="22">
        <v>7.23</v>
      </c>
      <c r="T1498" s="20" t="s">
        <v>5189</v>
      </c>
      <c r="U1498" s="21">
        <v>46</v>
      </c>
      <c r="V1498" s="21">
        <v>549</v>
      </c>
      <c r="W1498" s="34">
        <v>35703</v>
      </c>
      <c r="X1498" s="34">
        <v>46692</v>
      </c>
      <c r="Y1498" s="114" t="s">
        <v>13736</v>
      </c>
      <c r="Z1498" s="70" t="s">
        <v>4927</v>
      </c>
      <c r="AA1498" s="20" t="s">
        <v>4926</v>
      </c>
      <c r="AB1498" s="109"/>
      <c r="AC1498" s="19"/>
      <c r="AD1498" s="22"/>
      <c r="AE1498" s="19"/>
    </row>
    <row r="1499" spans="2:31" x14ac:dyDescent="0.2">
      <c r="B1499" s="14" t="s">
        <v>14669</v>
      </c>
      <c r="C1499" s="33" t="s">
        <v>14668</v>
      </c>
      <c r="D1499" s="16" t="s">
        <v>14667</v>
      </c>
      <c r="E1499" s="103" t="s">
        <v>26</v>
      </c>
      <c r="F1499" s="18" t="s">
        <v>26</v>
      </c>
      <c r="G1499" s="111" t="s">
        <v>590</v>
      </c>
      <c r="H1499" s="102" t="s">
        <v>4412</v>
      </c>
      <c r="I1499" s="21">
        <v>27266</v>
      </c>
      <c r="J1499" s="71">
        <v>117.045</v>
      </c>
      <c r="K1499" s="21">
        <v>32800</v>
      </c>
      <c r="L1499" s="21">
        <v>28024</v>
      </c>
      <c r="M1499" s="21">
        <v>27401</v>
      </c>
      <c r="N1499" s="21"/>
      <c r="O1499" s="21">
        <v>-25</v>
      </c>
      <c r="P1499" s="21"/>
      <c r="Q1499" s="21"/>
      <c r="R1499" s="22">
        <v>6.5</v>
      </c>
      <c r="S1499" s="22">
        <v>7.2789999999999999</v>
      </c>
      <c r="T1499" s="20" t="s">
        <v>5189</v>
      </c>
      <c r="U1499" s="21">
        <v>152</v>
      </c>
      <c r="V1499" s="21">
        <v>1821</v>
      </c>
      <c r="W1499" s="34">
        <v>35703</v>
      </c>
      <c r="X1499" s="34">
        <v>46661</v>
      </c>
      <c r="Y1499" s="114" t="s">
        <v>13736</v>
      </c>
      <c r="Z1499" s="70" t="s">
        <v>4927</v>
      </c>
      <c r="AA1499" s="20" t="s">
        <v>4926</v>
      </c>
      <c r="AB1499" s="109"/>
      <c r="AC1499" s="19"/>
      <c r="AD1499" s="22"/>
      <c r="AE1499" s="19"/>
    </row>
    <row r="1500" spans="2:31" x14ac:dyDescent="0.2">
      <c r="B1500" s="14" t="s">
        <v>14666</v>
      </c>
      <c r="C1500" s="33" t="s">
        <v>14665</v>
      </c>
      <c r="D1500" s="16" t="s">
        <v>14664</v>
      </c>
      <c r="E1500" s="103" t="s">
        <v>26</v>
      </c>
      <c r="F1500" s="18" t="s">
        <v>26</v>
      </c>
      <c r="G1500" s="111" t="s">
        <v>590</v>
      </c>
      <c r="H1500" s="102" t="s">
        <v>4412</v>
      </c>
      <c r="I1500" s="21">
        <v>6474</v>
      </c>
      <c r="J1500" s="71">
        <v>117.045</v>
      </c>
      <c r="K1500" s="21">
        <v>7766</v>
      </c>
      <c r="L1500" s="21">
        <v>6635</v>
      </c>
      <c r="M1500" s="21">
        <v>6515</v>
      </c>
      <c r="N1500" s="21"/>
      <c r="O1500" s="21">
        <v>-120</v>
      </c>
      <c r="P1500" s="21"/>
      <c r="Q1500" s="21"/>
      <c r="R1500" s="22">
        <v>6.5</v>
      </c>
      <c r="S1500" s="22">
        <v>7.1150000000000002</v>
      </c>
      <c r="T1500" s="20" t="s">
        <v>5189</v>
      </c>
      <c r="U1500" s="21">
        <v>36</v>
      </c>
      <c r="V1500" s="21">
        <v>431</v>
      </c>
      <c r="W1500" s="34">
        <v>35704</v>
      </c>
      <c r="X1500" s="34">
        <v>46661</v>
      </c>
      <c r="Y1500" s="114" t="s">
        <v>13736</v>
      </c>
      <c r="Z1500" s="70" t="s">
        <v>4927</v>
      </c>
      <c r="AA1500" s="20" t="s">
        <v>4926</v>
      </c>
      <c r="AB1500" s="109"/>
      <c r="AC1500" s="19"/>
      <c r="AD1500" s="22"/>
      <c r="AE1500" s="19"/>
    </row>
    <row r="1501" spans="2:31" x14ac:dyDescent="0.2">
      <c r="B1501" s="14" t="s">
        <v>14663</v>
      </c>
      <c r="C1501" s="33" t="s">
        <v>14662</v>
      </c>
      <c r="D1501" s="16" t="s">
        <v>14661</v>
      </c>
      <c r="E1501" s="103" t="s">
        <v>26</v>
      </c>
      <c r="F1501" s="18" t="s">
        <v>26</v>
      </c>
      <c r="G1501" s="111" t="s">
        <v>590</v>
      </c>
      <c r="H1501" s="102" t="s">
        <v>4412</v>
      </c>
      <c r="I1501" s="21">
        <v>116</v>
      </c>
      <c r="J1501" s="71">
        <v>117.045</v>
      </c>
      <c r="K1501" s="21">
        <v>140</v>
      </c>
      <c r="L1501" s="21">
        <v>119</v>
      </c>
      <c r="M1501" s="21">
        <v>117</v>
      </c>
      <c r="N1501" s="21"/>
      <c r="O1501" s="21">
        <v>-2</v>
      </c>
      <c r="P1501" s="21"/>
      <c r="Q1501" s="21"/>
      <c r="R1501" s="22">
        <v>6.5</v>
      </c>
      <c r="S1501" s="22">
        <v>7.1719999999999997</v>
      </c>
      <c r="T1501" s="20" t="s">
        <v>5189</v>
      </c>
      <c r="U1501" s="21">
        <v>1</v>
      </c>
      <c r="V1501" s="21">
        <v>8</v>
      </c>
      <c r="W1501" s="34">
        <v>35704</v>
      </c>
      <c r="X1501" s="34">
        <v>46692</v>
      </c>
      <c r="Y1501" s="114" t="s">
        <v>13736</v>
      </c>
      <c r="Z1501" s="70" t="s">
        <v>4927</v>
      </c>
      <c r="AA1501" s="20" t="s">
        <v>4926</v>
      </c>
      <c r="AB1501" s="109"/>
      <c r="AC1501" s="19"/>
      <c r="AD1501" s="22"/>
      <c r="AE1501" s="19"/>
    </row>
    <row r="1502" spans="2:31" x14ac:dyDescent="0.2">
      <c r="B1502" s="14" t="s">
        <v>14660</v>
      </c>
      <c r="C1502" s="33" t="s">
        <v>14659</v>
      </c>
      <c r="D1502" s="16" t="s">
        <v>14658</v>
      </c>
      <c r="E1502" s="103" t="s">
        <v>26</v>
      </c>
      <c r="F1502" s="18" t="s">
        <v>26</v>
      </c>
      <c r="G1502" s="111" t="s">
        <v>590</v>
      </c>
      <c r="H1502" s="102" t="s">
        <v>4412</v>
      </c>
      <c r="I1502" s="21">
        <v>5356</v>
      </c>
      <c r="J1502" s="71">
        <v>117.045</v>
      </c>
      <c r="K1502" s="21">
        <v>6443</v>
      </c>
      <c r="L1502" s="21">
        <v>5505</v>
      </c>
      <c r="M1502" s="21">
        <v>5386</v>
      </c>
      <c r="N1502" s="21"/>
      <c r="O1502" s="21">
        <v>116</v>
      </c>
      <c r="P1502" s="21"/>
      <c r="Q1502" s="21"/>
      <c r="R1502" s="22">
        <v>6.5</v>
      </c>
      <c r="S1502" s="22">
        <v>7.25</v>
      </c>
      <c r="T1502" s="20" t="s">
        <v>5189</v>
      </c>
      <c r="U1502" s="21">
        <v>30</v>
      </c>
      <c r="V1502" s="21">
        <v>358</v>
      </c>
      <c r="W1502" s="34">
        <v>35703</v>
      </c>
      <c r="X1502" s="34">
        <v>46692</v>
      </c>
      <c r="Y1502" s="114" t="s">
        <v>13736</v>
      </c>
      <c r="Z1502" s="70" t="s">
        <v>4927</v>
      </c>
      <c r="AA1502" s="20" t="s">
        <v>4926</v>
      </c>
      <c r="AB1502" s="109"/>
      <c r="AC1502" s="19"/>
      <c r="AD1502" s="22"/>
      <c r="AE1502" s="19"/>
    </row>
    <row r="1503" spans="2:31" x14ac:dyDescent="0.2">
      <c r="B1503" s="14" t="s">
        <v>14657</v>
      </c>
      <c r="C1503" s="33" t="s">
        <v>14656</v>
      </c>
      <c r="D1503" s="16" t="s">
        <v>14655</v>
      </c>
      <c r="E1503" s="103" t="s">
        <v>26</v>
      </c>
      <c r="F1503" s="18" t="s">
        <v>26</v>
      </c>
      <c r="G1503" s="111" t="s">
        <v>590</v>
      </c>
      <c r="H1503" s="102" t="s">
        <v>4412</v>
      </c>
      <c r="I1503" s="21">
        <v>68490</v>
      </c>
      <c r="J1503" s="71">
        <v>117.045</v>
      </c>
      <c r="K1503" s="21">
        <v>82391</v>
      </c>
      <c r="L1503" s="21">
        <v>70392</v>
      </c>
      <c r="M1503" s="21">
        <v>69136</v>
      </c>
      <c r="N1503" s="21"/>
      <c r="O1503" s="21">
        <v>1932</v>
      </c>
      <c r="P1503" s="21"/>
      <c r="Q1503" s="21"/>
      <c r="R1503" s="22">
        <v>6.5</v>
      </c>
      <c r="S1503" s="22">
        <v>7.109</v>
      </c>
      <c r="T1503" s="20" t="s">
        <v>5189</v>
      </c>
      <c r="U1503" s="21">
        <v>381</v>
      </c>
      <c r="V1503" s="21">
        <v>4576</v>
      </c>
      <c r="W1503" s="34">
        <v>35703</v>
      </c>
      <c r="X1503" s="34">
        <v>46661</v>
      </c>
      <c r="Y1503" s="114" t="s">
        <v>13736</v>
      </c>
      <c r="Z1503" s="70" t="s">
        <v>4927</v>
      </c>
      <c r="AA1503" s="20" t="s">
        <v>4926</v>
      </c>
      <c r="AB1503" s="109"/>
      <c r="AC1503" s="19"/>
      <c r="AD1503" s="22"/>
      <c r="AE1503" s="19"/>
    </row>
    <row r="1504" spans="2:31" x14ac:dyDescent="0.2">
      <c r="B1504" s="14" t="s">
        <v>14654</v>
      </c>
      <c r="C1504" s="33" t="s">
        <v>14653</v>
      </c>
      <c r="D1504" s="16" t="s">
        <v>14652</v>
      </c>
      <c r="E1504" s="103" t="s">
        <v>26</v>
      </c>
      <c r="F1504" s="18" t="s">
        <v>26</v>
      </c>
      <c r="G1504" s="111" t="s">
        <v>590</v>
      </c>
      <c r="H1504" s="102" t="s">
        <v>4412</v>
      </c>
      <c r="I1504" s="21">
        <v>12747</v>
      </c>
      <c r="J1504" s="71">
        <v>117.045</v>
      </c>
      <c r="K1504" s="21">
        <v>15273</v>
      </c>
      <c r="L1504" s="21">
        <v>13049</v>
      </c>
      <c r="M1504" s="21">
        <v>12808</v>
      </c>
      <c r="N1504" s="21"/>
      <c r="O1504" s="21">
        <v>439</v>
      </c>
      <c r="P1504" s="21"/>
      <c r="Q1504" s="21"/>
      <c r="R1504" s="22">
        <v>6.5</v>
      </c>
      <c r="S1504" s="22">
        <v>7.1310000000000002</v>
      </c>
      <c r="T1504" s="20" t="s">
        <v>5189</v>
      </c>
      <c r="U1504" s="21">
        <v>71</v>
      </c>
      <c r="V1504" s="21">
        <v>848</v>
      </c>
      <c r="W1504" s="34">
        <v>35705</v>
      </c>
      <c r="X1504" s="34">
        <v>46722</v>
      </c>
      <c r="Y1504" s="114" t="s">
        <v>13736</v>
      </c>
      <c r="Z1504" s="70" t="s">
        <v>4927</v>
      </c>
      <c r="AA1504" s="20" t="s">
        <v>4926</v>
      </c>
      <c r="AB1504" s="109"/>
      <c r="AC1504" s="19"/>
      <c r="AD1504" s="22"/>
      <c r="AE1504" s="19"/>
    </row>
    <row r="1505" spans="2:31" x14ac:dyDescent="0.2">
      <c r="B1505" s="14" t="s">
        <v>14651</v>
      </c>
      <c r="C1505" s="33" t="s">
        <v>14650</v>
      </c>
      <c r="D1505" s="16" t="s">
        <v>14649</v>
      </c>
      <c r="E1505" s="103" t="s">
        <v>26</v>
      </c>
      <c r="F1505" s="18" t="s">
        <v>26</v>
      </c>
      <c r="G1505" s="111" t="s">
        <v>590</v>
      </c>
      <c r="H1505" s="102" t="s">
        <v>4412</v>
      </c>
      <c r="I1505" s="21">
        <v>48865</v>
      </c>
      <c r="J1505" s="71">
        <v>117.045</v>
      </c>
      <c r="K1505" s="21">
        <v>58548</v>
      </c>
      <c r="L1505" s="21">
        <v>50021</v>
      </c>
      <c r="M1505" s="21">
        <v>49132</v>
      </c>
      <c r="N1505" s="21"/>
      <c r="O1505" s="21">
        <v>2162</v>
      </c>
      <c r="P1505" s="21"/>
      <c r="Q1505" s="21"/>
      <c r="R1505" s="22">
        <v>6.5</v>
      </c>
      <c r="S1505" s="22">
        <v>7.1040000000000001</v>
      </c>
      <c r="T1505" s="20" t="s">
        <v>5189</v>
      </c>
      <c r="U1505" s="21">
        <v>271</v>
      </c>
      <c r="V1505" s="21">
        <v>3253</v>
      </c>
      <c r="W1505" s="34">
        <v>35705</v>
      </c>
      <c r="X1505" s="34">
        <v>46722</v>
      </c>
      <c r="Y1505" s="114" t="s">
        <v>13736</v>
      </c>
      <c r="Z1505" s="70" t="s">
        <v>4927</v>
      </c>
      <c r="AA1505" s="20" t="s">
        <v>4926</v>
      </c>
      <c r="AB1505" s="109"/>
      <c r="AC1505" s="19"/>
      <c r="AD1505" s="22"/>
      <c r="AE1505" s="19"/>
    </row>
    <row r="1506" spans="2:31" x14ac:dyDescent="0.2">
      <c r="B1506" s="14" t="s">
        <v>14648</v>
      </c>
      <c r="C1506" s="33" t="s">
        <v>14647</v>
      </c>
      <c r="D1506" s="16" t="s">
        <v>14646</v>
      </c>
      <c r="E1506" s="103" t="s">
        <v>26</v>
      </c>
      <c r="F1506" s="18" t="s">
        <v>26</v>
      </c>
      <c r="G1506" s="111" t="s">
        <v>590</v>
      </c>
      <c r="H1506" s="102" t="s">
        <v>4412</v>
      </c>
      <c r="I1506" s="21">
        <v>6302</v>
      </c>
      <c r="J1506" s="71">
        <v>113.54600000000001</v>
      </c>
      <c r="K1506" s="21">
        <v>7334</v>
      </c>
      <c r="L1506" s="21">
        <v>6459</v>
      </c>
      <c r="M1506" s="21">
        <v>6335</v>
      </c>
      <c r="N1506" s="21"/>
      <c r="O1506" s="21">
        <v>-123</v>
      </c>
      <c r="P1506" s="21"/>
      <c r="Q1506" s="21"/>
      <c r="R1506" s="22">
        <v>6.5</v>
      </c>
      <c r="S1506" s="22">
        <v>7.1550000000000002</v>
      </c>
      <c r="T1506" s="20" t="s">
        <v>5189</v>
      </c>
      <c r="U1506" s="21">
        <v>35</v>
      </c>
      <c r="V1506" s="21">
        <v>420</v>
      </c>
      <c r="W1506" s="34">
        <v>35704</v>
      </c>
      <c r="X1506" s="34">
        <v>46692</v>
      </c>
      <c r="Y1506" s="114" t="s">
        <v>13736</v>
      </c>
      <c r="Z1506" s="70" t="s">
        <v>4927</v>
      </c>
      <c r="AA1506" s="20" t="s">
        <v>4926</v>
      </c>
      <c r="AB1506" s="109"/>
      <c r="AC1506" s="19"/>
      <c r="AD1506" s="22"/>
      <c r="AE1506" s="19"/>
    </row>
    <row r="1507" spans="2:31" x14ac:dyDescent="0.2">
      <c r="B1507" s="14" t="s">
        <v>14645</v>
      </c>
      <c r="C1507" s="33" t="s">
        <v>14644</v>
      </c>
      <c r="D1507" s="16" t="s">
        <v>14643</v>
      </c>
      <c r="E1507" s="103" t="s">
        <v>26</v>
      </c>
      <c r="F1507" s="18" t="s">
        <v>26</v>
      </c>
      <c r="G1507" s="111" t="s">
        <v>590</v>
      </c>
      <c r="H1507" s="102" t="s">
        <v>4412</v>
      </c>
      <c r="I1507" s="21">
        <v>54799</v>
      </c>
      <c r="J1507" s="71">
        <v>113.715</v>
      </c>
      <c r="K1507" s="21">
        <v>64046</v>
      </c>
      <c r="L1507" s="21">
        <v>56322</v>
      </c>
      <c r="M1507" s="21">
        <v>55043</v>
      </c>
      <c r="N1507" s="21"/>
      <c r="O1507" s="21">
        <v>-14</v>
      </c>
      <c r="P1507" s="21"/>
      <c r="Q1507" s="21"/>
      <c r="R1507" s="22">
        <v>6.5</v>
      </c>
      <c r="S1507" s="22">
        <v>7.2969999999999997</v>
      </c>
      <c r="T1507" s="20" t="s">
        <v>5189</v>
      </c>
      <c r="U1507" s="21">
        <v>305</v>
      </c>
      <c r="V1507" s="21">
        <v>3661</v>
      </c>
      <c r="W1507" s="34">
        <v>35703</v>
      </c>
      <c r="X1507" s="34">
        <v>46692</v>
      </c>
      <c r="Y1507" s="114" t="s">
        <v>13736</v>
      </c>
      <c r="Z1507" s="70" t="s">
        <v>4927</v>
      </c>
      <c r="AA1507" s="20" t="s">
        <v>4926</v>
      </c>
      <c r="AB1507" s="109"/>
      <c r="AC1507" s="19"/>
      <c r="AD1507" s="22"/>
      <c r="AE1507" s="19"/>
    </row>
    <row r="1508" spans="2:31" x14ac:dyDescent="0.2">
      <c r="B1508" s="14" t="s">
        <v>14642</v>
      </c>
      <c r="C1508" s="33" t="s">
        <v>14641</v>
      </c>
      <c r="D1508" s="16" t="s">
        <v>14640</v>
      </c>
      <c r="E1508" s="103" t="s">
        <v>26</v>
      </c>
      <c r="F1508" s="18" t="s">
        <v>26</v>
      </c>
      <c r="G1508" s="111" t="s">
        <v>590</v>
      </c>
      <c r="H1508" s="102" t="s">
        <v>4412</v>
      </c>
      <c r="I1508" s="21">
        <v>2313</v>
      </c>
      <c r="J1508" s="71">
        <v>100.39100000000001</v>
      </c>
      <c r="K1508" s="21">
        <v>2386</v>
      </c>
      <c r="L1508" s="21">
        <v>2377</v>
      </c>
      <c r="M1508" s="21">
        <v>2324</v>
      </c>
      <c r="N1508" s="21"/>
      <c r="O1508" s="21">
        <v>151</v>
      </c>
      <c r="P1508" s="21"/>
      <c r="Q1508" s="21"/>
      <c r="R1508" s="22">
        <v>6.5</v>
      </c>
      <c r="S1508" s="22">
        <v>7.2880000000000003</v>
      </c>
      <c r="T1508" s="20" t="s">
        <v>5189</v>
      </c>
      <c r="U1508" s="21">
        <v>13</v>
      </c>
      <c r="V1508" s="21">
        <v>154</v>
      </c>
      <c r="W1508" s="34">
        <v>35703</v>
      </c>
      <c r="X1508" s="34">
        <v>46692</v>
      </c>
      <c r="Y1508" s="114" t="s">
        <v>13736</v>
      </c>
      <c r="Z1508" s="70" t="s">
        <v>4927</v>
      </c>
      <c r="AA1508" s="20" t="s">
        <v>4926</v>
      </c>
      <c r="AB1508" s="109"/>
      <c r="AC1508" s="19"/>
      <c r="AD1508" s="22"/>
      <c r="AE1508" s="19"/>
    </row>
    <row r="1509" spans="2:31" x14ac:dyDescent="0.2">
      <c r="B1509" s="14" t="s">
        <v>14639</v>
      </c>
      <c r="C1509" s="33" t="s">
        <v>14638</v>
      </c>
      <c r="D1509" s="16" t="s">
        <v>14637</v>
      </c>
      <c r="E1509" s="103" t="s">
        <v>26</v>
      </c>
      <c r="F1509" s="18" t="s">
        <v>26</v>
      </c>
      <c r="G1509" s="111" t="s">
        <v>590</v>
      </c>
      <c r="H1509" s="102" t="s">
        <v>4412</v>
      </c>
      <c r="I1509" s="21">
        <v>10185</v>
      </c>
      <c r="J1509" s="71">
        <v>112.52800000000001</v>
      </c>
      <c r="K1509" s="21">
        <v>11597</v>
      </c>
      <c r="L1509" s="21">
        <v>10306</v>
      </c>
      <c r="M1509" s="21">
        <v>10201</v>
      </c>
      <c r="N1509" s="21"/>
      <c r="O1509" s="21">
        <v>242</v>
      </c>
      <c r="P1509" s="21"/>
      <c r="Q1509" s="21"/>
      <c r="R1509" s="22">
        <v>6.5</v>
      </c>
      <c r="S1509" s="22">
        <v>6.81</v>
      </c>
      <c r="T1509" s="20" t="s">
        <v>5189</v>
      </c>
      <c r="U1509" s="21">
        <v>56</v>
      </c>
      <c r="V1509" s="21">
        <v>670</v>
      </c>
      <c r="W1509" s="34">
        <v>35852</v>
      </c>
      <c r="X1509" s="34">
        <v>46844</v>
      </c>
      <c r="Y1509" s="114" t="s">
        <v>13736</v>
      </c>
      <c r="Z1509" s="70" t="s">
        <v>4927</v>
      </c>
      <c r="AA1509" s="20" t="s">
        <v>4926</v>
      </c>
      <c r="AB1509" s="109"/>
      <c r="AC1509" s="19"/>
      <c r="AD1509" s="22"/>
      <c r="AE1509" s="31"/>
    </row>
    <row r="1510" spans="2:31" x14ac:dyDescent="0.2">
      <c r="B1510" s="14" t="s">
        <v>14636</v>
      </c>
      <c r="C1510" s="33" t="s">
        <v>14635</v>
      </c>
      <c r="D1510" s="16" t="s">
        <v>14634</v>
      </c>
      <c r="E1510" s="103" t="s">
        <v>26</v>
      </c>
      <c r="F1510" s="18" t="s">
        <v>26</v>
      </c>
      <c r="G1510" s="111" t="s">
        <v>590</v>
      </c>
      <c r="H1510" s="102" t="s">
        <v>4412</v>
      </c>
      <c r="I1510" s="21">
        <v>65471</v>
      </c>
      <c r="J1510" s="71">
        <v>113.715</v>
      </c>
      <c r="K1510" s="21">
        <v>75061</v>
      </c>
      <c r="L1510" s="21">
        <v>66007</v>
      </c>
      <c r="M1510" s="21">
        <v>65530</v>
      </c>
      <c r="N1510" s="21"/>
      <c r="O1510" s="21">
        <v>1098</v>
      </c>
      <c r="P1510" s="21"/>
      <c r="Q1510" s="21"/>
      <c r="R1510" s="22">
        <v>6.5</v>
      </c>
      <c r="S1510" s="22">
        <v>6.6970000000000001</v>
      </c>
      <c r="T1510" s="20" t="s">
        <v>5189</v>
      </c>
      <c r="U1510" s="21">
        <v>358</v>
      </c>
      <c r="V1510" s="21">
        <v>4291</v>
      </c>
      <c r="W1510" s="34">
        <v>35954</v>
      </c>
      <c r="X1510" s="34">
        <v>46935</v>
      </c>
      <c r="Y1510" s="114" t="s">
        <v>13736</v>
      </c>
      <c r="Z1510" s="70" t="s">
        <v>4927</v>
      </c>
      <c r="AA1510" s="20" t="s">
        <v>4926</v>
      </c>
      <c r="AB1510" s="109"/>
      <c r="AC1510" s="19"/>
      <c r="AD1510" s="22"/>
      <c r="AE1510" s="31"/>
    </row>
    <row r="1511" spans="2:31" x14ac:dyDescent="0.2">
      <c r="B1511" s="14" t="s">
        <v>14633</v>
      </c>
      <c r="C1511" s="33" t="s">
        <v>14632</v>
      </c>
      <c r="D1511" s="16" t="s">
        <v>14631</v>
      </c>
      <c r="E1511" s="103" t="s">
        <v>26</v>
      </c>
      <c r="F1511" s="18" t="s">
        <v>26</v>
      </c>
      <c r="G1511" s="111" t="s">
        <v>590</v>
      </c>
      <c r="H1511" s="102" t="s">
        <v>4412</v>
      </c>
      <c r="I1511" s="21">
        <v>44259</v>
      </c>
      <c r="J1511" s="71">
        <v>111.309</v>
      </c>
      <c r="K1511" s="21">
        <v>50054</v>
      </c>
      <c r="L1511" s="21">
        <v>44968</v>
      </c>
      <c r="M1511" s="21">
        <v>44401</v>
      </c>
      <c r="N1511" s="21"/>
      <c r="O1511" s="21">
        <v>1453</v>
      </c>
      <c r="P1511" s="21"/>
      <c r="Q1511" s="21"/>
      <c r="R1511" s="22">
        <v>6</v>
      </c>
      <c r="S1511" s="22">
        <v>6.4009999999999998</v>
      </c>
      <c r="T1511" s="20" t="s">
        <v>5189</v>
      </c>
      <c r="U1511" s="21">
        <v>225</v>
      </c>
      <c r="V1511" s="21">
        <v>2698</v>
      </c>
      <c r="W1511" s="34">
        <v>36103</v>
      </c>
      <c r="X1511" s="34">
        <v>47058</v>
      </c>
      <c r="Y1511" s="114" t="s">
        <v>13736</v>
      </c>
      <c r="Z1511" s="70" t="s">
        <v>4927</v>
      </c>
      <c r="AA1511" s="20" t="s">
        <v>4926</v>
      </c>
      <c r="AB1511" s="109"/>
      <c r="AC1511" s="19"/>
      <c r="AD1511" s="22"/>
      <c r="AE1511" s="31"/>
    </row>
    <row r="1512" spans="2:31" x14ac:dyDescent="0.2">
      <c r="B1512" s="14" t="s">
        <v>14630</v>
      </c>
      <c r="C1512" s="33" t="s">
        <v>14629</v>
      </c>
      <c r="D1512" s="16" t="s">
        <v>14628</v>
      </c>
      <c r="E1512" s="103" t="s">
        <v>26</v>
      </c>
      <c r="F1512" s="18" t="s">
        <v>26</v>
      </c>
      <c r="G1512" s="111" t="s">
        <v>590</v>
      </c>
      <c r="H1512" s="102" t="s">
        <v>4412</v>
      </c>
      <c r="I1512" s="21">
        <v>4973251</v>
      </c>
      <c r="J1512" s="71">
        <v>110.584</v>
      </c>
      <c r="K1512" s="21">
        <v>5451895</v>
      </c>
      <c r="L1512" s="21">
        <v>4930113</v>
      </c>
      <c r="M1512" s="21">
        <v>4939589</v>
      </c>
      <c r="N1512" s="21"/>
      <c r="O1512" s="21">
        <v>-21855</v>
      </c>
      <c r="P1512" s="21"/>
      <c r="Q1512" s="21"/>
      <c r="R1512" s="22">
        <v>4.38</v>
      </c>
      <c r="S1512" s="22">
        <v>4.1589999999999998</v>
      </c>
      <c r="T1512" s="20" t="s">
        <v>5189</v>
      </c>
      <c r="U1512" s="21">
        <v>18595</v>
      </c>
      <c r="V1512" s="21">
        <v>219538</v>
      </c>
      <c r="W1512" s="34">
        <v>40032</v>
      </c>
      <c r="X1512" s="34">
        <v>42614</v>
      </c>
      <c r="Y1512" s="114" t="s">
        <v>13736</v>
      </c>
      <c r="Z1512" s="70" t="s">
        <v>4927</v>
      </c>
      <c r="AA1512" s="20" t="s">
        <v>4926</v>
      </c>
      <c r="AB1512" s="109"/>
      <c r="AC1512" s="19"/>
      <c r="AD1512" s="22"/>
      <c r="AE1512" s="31"/>
    </row>
    <row r="1513" spans="2:31" x14ac:dyDescent="0.2">
      <c r="B1513" s="14" t="s">
        <v>14627</v>
      </c>
      <c r="C1513" s="33" t="s">
        <v>14626</v>
      </c>
      <c r="D1513" s="16" t="s">
        <v>14625</v>
      </c>
      <c r="E1513" s="103" t="s">
        <v>26</v>
      </c>
      <c r="F1513" s="18" t="s">
        <v>26</v>
      </c>
      <c r="G1513" s="111" t="s">
        <v>590</v>
      </c>
      <c r="H1513" s="102" t="s">
        <v>4412</v>
      </c>
      <c r="I1513" s="21">
        <v>1510152</v>
      </c>
      <c r="J1513" s="71">
        <v>110.622</v>
      </c>
      <c r="K1513" s="21">
        <v>1855851</v>
      </c>
      <c r="L1513" s="21">
        <v>1677656</v>
      </c>
      <c r="M1513" s="21">
        <v>1594917</v>
      </c>
      <c r="N1513" s="21"/>
      <c r="O1513" s="21">
        <v>22949</v>
      </c>
      <c r="P1513" s="21"/>
      <c r="Q1513" s="21"/>
      <c r="R1513" s="22">
        <v>5.5</v>
      </c>
      <c r="S1513" s="22">
        <v>7.5229999999999997</v>
      </c>
      <c r="T1513" s="20" t="s">
        <v>5189</v>
      </c>
      <c r="U1513" s="21">
        <v>7689</v>
      </c>
      <c r="V1513" s="21">
        <v>92271</v>
      </c>
      <c r="W1513" s="34">
        <v>36425</v>
      </c>
      <c r="X1513" s="34">
        <v>47150</v>
      </c>
      <c r="Y1513" s="114" t="s">
        <v>13736</v>
      </c>
      <c r="Z1513" s="70" t="s">
        <v>4927</v>
      </c>
      <c r="AA1513" s="20" t="s">
        <v>4926</v>
      </c>
      <c r="AB1513" s="109"/>
      <c r="AC1513" s="19"/>
      <c r="AD1513" s="22"/>
      <c r="AE1513" s="31"/>
    </row>
    <row r="1514" spans="2:31" x14ac:dyDescent="0.2">
      <c r="B1514" s="14" t="s">
        <v>14624</v>
      </c>
      <c r="C1514" s="33" t="s">
        <v>14623</v>
      </c>
      <c r="D1514" s="16" t="s">
        <v>14622</v>
      </c>
      <c r="E1514" s="103" t="s">
        <v>26</v>
      </c>
      <c r="F1514" s="18" t="s">
        <v>26</v>
      </c>
      <c r="G1514" s="111" t="s">
        <v>590</v>
      </c>
      <c r="H1514" s="102" t="s">
        <v>4412</v>
      </c>
      <c r="I1514" s="21">
        <v>89513</v>
      </c>
      <c r="J1514" s="71">
        <v>103.164</v>
      </c>
      <c r="K1514" s="21">
        <v>100307</v>
      </c>
      <c r="L1514" s="21">
        <v>97231</v>
      </c>
      <c r="M1514" s="21">
        <v>95392</v>
      </c>
      <c r="N1514" s="21"/>
      <c r="O1514" s="21">
        <v>1119</v>
      </c>
      <c r="P1514" s="21"/>
      <c r="Q1514" s="21"/>
      <c r="R1514" s="22">
        <v>6</v>
      </c>
      <c r="S1514" s="22">
        <v>8.6809999999999992</v>
      </c>
      <c r="T1514" s="20" t="s">
        <v>5189</v>
      </c>
      <c r="U1514" s="21">
        <v>486</v>
      </c>
      <c r="V1514" s="21">
        <v>5834</v>
      </c>
      <c r="W1514" s="34">
        <v>36664</v>
      </c>
      <c r="X1514" s="34">
        <v>41699</v>
      </c>
      <c r="Y1514" s="114" t="s">
        <v>13736</v>
      </c>
      <c r="Z1514" s="70" t="s">
        <v>4927</v>
      </c>
      <c r="AA1514" s="20" t="s">
        <v>4926</v>
      </c>
      <c r="AB1514" s="109"/>
      <c r="AC1514" s="19"/>
      <c r="AD1514" s="22"/>
      <c r="AE1514" s="31"/>
    </row>
    <row r="1515" spans="2:31" x14ac:dyDescent="0.2">
      <c r="B1515" s="14" t="s">
        <v>14621</v>
      </c>
      <c r="C1515" s="33" t="s">
        <v>14620</v>
      </c>
      <c r="D1515" s="16" t="s">
        <v>14619</v>
      </c>
      <c r="E1515" s="103" t="s">
        <v>26</v>
      </c>
      <c r="F1515" s="18" t="s">
        <v>26</v>
      </c>
      <c r="G1515" s="111" t="s">
        <v>590</v>
      </c>
      <c r="H1515" s="102" t="s">
        <v>4412</v>
      </c>
      <c r="I1515" s="21">
        <v>15632</v>
      </c>
      <c r="J1515" s="71">
        <v>103.164</v>
      </c>
      <c r="K1515" s="21">
        <v>17499</v>
      </c>
      <c r="L1515" s="21">
        <v>16962</v>
      </c>
      <c r="M1515" s="21">
        <v>16533</v>
      </c>
      <c r="N1515" s="21"/>
      <c r="O1515" s="21">
        <v>134</v>
      </c>
      <c r="P1515" s="21"/>
      <c r="Q1515" s="21"/>
      <c r="R1515" s="22">
        <v>6</v>
      </c>
      <c r="S1515" s="22">
        <v>8.9949999999999992</v>
      </c>
      <c r="T1515" s="20" t="s">
        <v>5189</v>
      </c>
      <c r="U1515" s="21">
        <v>85</v>
      </c>
      <c r="V1515" s="21">
        <v>1018</v>
      </c>
      <c r="W1515" s="34">
        <v>36665</v>
      </c>
      <c r="X1515" s="34">
        <v>41852</v>
      </c>
      <c r="Y1515" s="114" t="s">
        <v>13736</v>
      </c>
      <c r="Z1515" s="70" t="s">
        <v>4927</v>
      </c>
      <c r="AA1515" s="20" t="s">
        <v>4926</v>
      </c>
      <c r="AB1515" s="109"/>
      <c r="AC1515" s="19"/>
      <c r="AD1515" s="22"/>
      <c r="AE1515" s="31"/>
    </row>
    <row r="1516" spans="2:31" x14ac:dyDescent="0.2">
      <c r="B1516" s="14" t="s">
        <v>14618</v>
      </c>
      <c r="C1516" s="33" t="s">
        <v>14617</v>
      </c>
      <c r="D1516" s="16" t="s">
        <v>14616</v>
      </c>
      <c r="E1516" s="103" t="s">
        <v>26</v>
      </c>
      <c r="F1516" s="18" t="s">
        <v>26</v>
      </c>
      <c r="G1516" s="111" t="s">
        <v>590</v>
      </c>
      <c r="H1516" s="102" t="s">
        <v>4412</v>
      </c>
      <c r="I1516" s="21">
        <v>1157</v>
      </c>
      <c r="J1516" s="71">
        <v>123.434</v>
      </c>
      <c r="K1516" s="21">
        <v>1343</v>
      </c>
      <c r="L1516" s="21">
        <v>1088</v>
      </c>
      <c r="M1516" s="21">
        <v>1272</v>
      </c>
      <c r="N1516" s="21"/>
      <c r="O1516" s="21">
        <v>147</v>
      </c>
      <c r="P1516" s="21"/>
      <c r="Q1516" s="21"/>
      <c r="R1516" s="22">
        <v>8</v>
      </c>
      <c r="S1516" s="22">
        <v>2.944</v>
      </c>
      <c r="T1516" s="20" t="s">
        <v>5189</v>
      </c>
      <c r="U1516" s="21">
        <v>7</v>
      </c>
      <c r="V1516" s="21">
        <v>87</v>
      </c>
      <c r="W1516" s="34">
        <v>36861</v>
      </c>
      <c r="X1516" s="34">
        <v>47635</v>
      </c>
      <c r="Y1516" s="114" t="s">
        <v>13736</v>
      </c>
      <c r="Z1516" s="70" t="s">
        <v>4927</v>
      </c>
      <c r="AA1516" s="20" t="s">
        <v>4926</v>
      </c>
      <c r="AB1516" s="109"/>
      <c r="AC1516" s="19"/>
      <c r="AD1516" s="22"/>
      <c r="AE1516" s="31"/>
    </row>
    <row r="1517" spans="2:31" x14ac:dyDescent="0.2">
      <c r="B1517" s="14" t="s">
        <v>14615</v>
      </c>
      <c r="C1517" s="33" t="s">
        <v>14614</v>
      </c>
      <c r="D1517" s="16" t="s">
        <v>14613</v>
      </c>
      <c r="E1517" s="103" t="s">
        <v>26</v>
      </c>
      <c r="F1517" s="18" t="s">
        <v>26</v>
      </c>
      <c r="G1517" s="111" t="s">
        <v>590</v>
      </c>
      <c r="H1517" s="102" t="s">
        <v>4412</v>
      </c>
      <c r="I1517" s="21">
        <v>1951300</v>
      </c>
      <c r="J1517" s="71">
        <v>106.985</v>
      </c>
      <c r="K1517" s="21">
        <v>2007313</v>
      </c>
      <c r="L1517" s="21">
        <v>1876250</v>
      </c>
      <c r="M1517" s="21">
        <v>1935783</v>
      </c>
      <c r="N1517" s="21"/>
      <c r="O1517" s="21">
        <v>30354</v>
      </c>
      <c r="P1517" s="21"/>
      <c r="Q1517" s="21"/>
      <c r="R1517" s="22">
        <v>6.5</v>
      </c>
      <c r="S1517" s="22">
        <v>4.28</v>
      </c>
      <c r="T1517" s="20" t="s">
        <v>5189</v>
      </c>
      <c r="U1517" s="21">
        <v>10163</v>
      </c>
      <c r="V1517" s="21">
        <v>121956</v>
      </c>
      <c r="W1517" s="34">
        <v>37433</v>
      </c>
      <c r="X1517" s="34">
        <v>42705</v>
      </c>
      <c r="Y1517" s="114" t="s">
        <v>13736</v>
      </c>
      <c r="Z1517" s="70" t="s">
        <v>4927</v>
      </c>
      <c r="AA1517" s="20" t="s">
        <v>4926</v>
      </c>
      <c r="AB1517" s="109"/>
      <c r="AC1517" s="19"/>
      <c r="AD1517" s="22"/>
      <c r="AE1517" s="31"/>
    </row>
    <row r="1518" spans="2:31" x14ac:dyDescent="0.2">
      <c r="B1518" s="14" t="s">
        <v>14612</v>
      </c>
      <c r="C1518" s="33" t="s">
        <v>14611</v>
      </c>
      <c r="D1518" s="16" t="s">
        <v>14610</v>
      </c>
      <c r="E1518" s="103" t="s">
        <v>26</v>
      </c>
      <c r="F1518" s="18" t="s">
        <v>26</v>
      </c>
      <c r="G1518" s="111" t="s">
        <v>590</v>
      </c>
      <c r="H1518" s="102" t="s">
        <v>4412</v>
      </c>
      <c r="I1518" s="21">
        <v>12632252</v>
      </c>
      <c r="J1518" s="71">
        <v>113.54900000000001</v>
      </c>
      <c r="K1518" s="21">
        <v>14017423</v>
      </c>
      <c r="L1518" s="21">
        <v>12344849</v>
      </c>
      <c r="M1518" s="21">
        <v>12589960</v>
      </c>
      <c r="N1518" s="21"/>
      <c r="O1518" s="21">
        <v>186789</v>
      </c>
      <c r="P1518" s="21"/>
      <c r="Q1518" s="21"/>
      <c r="R1518" s="22">
        <v>6.5</v>
      </c>
      <c r="S1518" s="22">
        <v>5.7469999999999999</v>
      </c>
      <c r="T1518" s="20" t="s">
        <v>5189</v>
      </c>
      <c r="U1518" s="21">
        <v>66868</v>
      </c>
      <c r="V1518" s="21">
        <v>802415</v>
      </c>
      <c r="W1518" s="34">
        <v>37844</v>
      </c>
      <c r="X1518" s="34">
        <v>48396</v>
      </c>
      <c r="Y1518" s="114" t="s">
        <v>13736</v>
      </c>
      <c r="Z1518" s="70" t="s">
        <v>4927</v>
      </c>
      <c r="AA1518" s="20" t="s">
        <v>4926</v>
      </c>
      <c r="AB1518" s="109"/>
      <c r="AC1518" s="19"/>
      <c r="AD1518" s="22"/>
      <c r="AE1518" s="31"/>
    </row>
    <row r="1519" spans="2:31" x14ac:dyDescent="0.2">
      <c r="B1519" s="14" t="s">
        <v>14609</v>
      </c>
      <c r="C1519" s="33" t="s">
        <v>14608</v>
      </c>
      <c r="D1519" s="16" t="s">
        <v>14607</v>
      </c>
      <c r="E1519" s="103" t="s">
        <v>5057</v>
      </c>
      <c r="F1519" s="18" t="s">
        <v>26</v>
      </c>
      <c r="G1519" s="111" t="s">
        <v>590</v>
      </c>
      <c r="H1519" s="102" t="s">
        <v>4412</v>
      </c>
      <c r="I1519" s="21">
        <v>15708470</v>
      </c>
      <c r="J1519" s="71">
        <v>108.268</v>
      </c>
      <c r="K1519" s="21">
        <v>17116854</v>
      </c>
      <c r="L1519" s="21">
        <v>15809751</v>
      </c>
      <c r="M1519" s="21">
        <v>15728653</v>
      </c>
      <c r="N1519" s="21"/>
      <c r="O1519" s="21">
        <v>19558</v>
      </c>
      <c r="P1519" s="21"/>
      <c r="Q1519" s="21"/>
      <c r="R1519" s="22">
        <v>3.5</v>
      </c>
      <c r="S1519" s="22">
        <v>3.6419999999999999</v>
      </c>
      <c r="T1519" s="20" t="s">
        <v>5189</v>
      </c>
      <c r="U1519" s="21">
        <v>46112</v>
      </c>
      <c r="V1519" s="21">
        <v>553341</v>
      </c>
      <c r="W1519" s="34">
        <v>40528</v>
      </c>
      <c r="X1519" s="34">
        <v>46023</v>
      </c>
      <c r="Y1519" s="114" t="s">
        <v>13736</v>
      </c>
      <c r="Z1519" s="70" t="s">
        <v>4927</v>
      </c>
      <c r="AA1519" s="20" t="s">
        <v>4926</v>
      </c>
      <c r="AB1519" s="109"/>
      <c r="AC1519" s="19"/>
      <c r="AD1519" s="22"/>
      <c r="AE1519" s="31"/>
    </row>
    <row r="1520" spans="2:31" x14ac:dyDescent="0.2">
      <c r="B1520" s="14" t="s">
        <v>14606</v>
      </c>
      <c r="C1520" s="33" t="s">
        <v>14605</v>
      </c>
      <c r="D1520" s="16" t="s">
        <v>14604</v>
      </c>
      <c r="E1520" s="103" t="s">
        <v>26</v>
      </c>
      <c r="F1520" s="18" t="s">
        <v>26</v>
      </c>
      <c r="G1520" s="111" t="s">
        <v>590</v>
      </c>
      <c r="H1520" s="102" t="s">
        <v>4412</v>
      </c>
      <c r="I1520" s="21">
        <v>19096852</v>
      </c>
      <c r="J1520" s="71">
        <v>107.67400000000001</v>
      </c>
      <c r="K1520" s="21">
        <v>20447319</v>
      </c>
      <c r="L1520" s="21">
        <v>18990033</v>
      </c>
      <c r="M1520" s="21">
        <v>19051350</v>
      </c>
      <c r="N1520" s="21"/>
      <c r="O1520" s="21">
        <v>-24191</v>
      </c>
      <c r="P1520" s="21"/>
      <c r="Q1520" s="21"/>
      <c r="R1520" s="22">
        <v>3.5</v>
      </c>
      <c r="S1520" s="22">
        <v>3.2949999999999999</v>
      </c>
      <c r="T1520" s="20" t="s">
        <v>5189</v>
      </c>
      <c r="U1520" s="21">
        <v>55388</v>
      </c>
      <c r="V1520" s="21">
        <v>664651</v>
      </c>
      <c r="W1520" s="34">
        <v>40534</v>
      </c>
      <c r="X1520" s="34">
        <v>45992</v>
      </c>
      <c r="Y1520" s="114" t="s">
        <v>13736</v>
      </c>
      <c r="Z1520" s="70" t="s">
        <v>4927</v>
      </c>
      <c r="AA1520" s="20" t="s">
        <v>4926</v>
      </c>
      <c r="AB1520" s="109"/>
      <c r="AC1520" s="19"/>
      <c r="AD1520" s="22"/>
      <c r="AE1520" s="31"/>
    </row>
    <row r="1521" spans="2:31" x14ac:dyDescent="0.2">
      <c r="B1521" s="14" t="s">
        <v>14603</v>
      </c>
      <c r="C1521" s="33" t="s">
        <v>14602</v>
      </c>
      <c r="D1521" s="16" t="s">
        <v>14601</v>
      </c>
      <c r="E1521" s="103" t="s">
        <v>26</v>
      </c>
      <c r="F1521" s="18" t="s">
        <v>26</v>
      </c>
      <c r="G1521" s="111" t="s">
        <v>590</v>
      </c>
      <c r="H1521" s="102" t="s">
        <v>4412</v>
      </c>
      <c r="I1521" s="21">
        <v>10183132</v>
      </c>
      <c r="J1521" s="71">
        <v>106.143</v>
      </c>
      <c r="K1521" s="21">
        <v>10432117</v>
      </c>
      <c r="L1521" s="21">
        <v>9828388</v>
      </c>
      <c r="M1521" s="21">
        <v>10145213</v>
      </c>
      <c r="N1521" s="21"/>
      <c r="O1521" s="21">
        <v>-31982</v>
      </c>
      <c r="P1521" s="21"/>
      <c r="Q1521" s="21"/>
      <c r="R1521" s="22">
        <v>3.5</v>
      </c>
      <c r="S1521" s="22">
        <v>2.1379999999999999</v>
      </c>
      <c r="T1521" s="20" t="s">
        <v>5189</v>
      </c>
      <c r="U1521" s="21">
        <v>28666</v>
      </c>
      <c r="V1521" s="21">
        <v>343994</v>
      </c>
      <c r="W1521" s="34">
        <v>40829</v>
      </c>
      <c r="X1521" s="34">
        <v>46054</v>
      </c>
      <c r="Y1521" s="114" t="s">
        <v>13736</v>
      </c>
      <c r="Z1521" s="70" t="s">
        <v>4927</v>
      </c>
      <c r="AA1521" s="20" t="s">
        <v>4926</v>
      </c>
      <c r="AB1521" s="109"/>
      <c r="AC1521" s="19"/>
      <c r="AD1521" s="22"/>
      <c r="AE1521" s="31"/>
    </row>
    <row r="1522" spans="2:31" x14ac:dyDescent="0.2">
      <c r="B1522" s="14" t="s">
        <v>14600</v>
      </c>
      <c r="C1522" s="33" t="s">
        <v>14599</v>
      </c>
      <c r="D1522" s="16" t="s">
        <v>14598</v>
      </c>
      <c r="E1522" s="103" t="s">
        <v>26</v>
      </c>
      <c r="F1522" s="18" t="s">
        <v>26</v>
      </c>
      <c r="G1522" s="111" t="s">
        <v>590</v>
      </c>
      <c r="H1522" s="102" t="s">
        <v>4412</v>
      </c>
      <c r="I1522" s="21">
        <v>17819437</v>
      </c>
      <c r="J1522" s="71">
        <v>111.02500000000001</v>
      </c>
      <c r="K1522" s="21">
        <v>19381300</v>
      </c>
      <c r="L1522" s="21">
        <v>17456666</v>
      </c>
      <c r="M1522" s="21">
        <v>17709325</v>
      </c>
      <c r="N1522" s="21"/>
      <c r="O1522" s="21">
        <v>-72128</v>
      </c>
      <c r="P1522" s="21"/>
      <c r="Q1522" s="21"/>
      <c r="R1522" s="22">
        <v>4.5</v>
      </c>
      <c r="S1522" s="22">
        <v>3.9620000000000002</v>
      </c>
      <c r="T1522" s="20" t="s">
        <v>5189</v>
      </c>
      <c r="U1522" s="21">
        <v>65463</v>
      </c>
      <c r="V1522" s="21">
        <v>785645</v>
      </c>
      <c r="W1522" s="34">
        <v>40598</v>
      </c>
      <c r="X1522" s="34">
        <v>51533</v>
      </c>
      <c r="Y1522" s="114" t="s">
        <v>13736</v>
      </c>
      <c r="Z1522" s="70" t="s">
        <v>4927</v>
      </c>
      <c r="AA1522" s="20" t="s">
        <v>4926</v>
      </c>
      <c r="AB1522" s="109"/>
      <c r="AC1522" s="19"/>
      <c r="AD1522" s="22"/>
      <c r="AE1522" s="31"/>
    </row>
    <row r="1523" spans="2:31" x14ac:dyDescent="0.2">
      <c r="B1523" s="14" t="s">
        <v>14597</v>
      </c>
      <c r="C1523" s="33" t="s">
        <v>14596</v>
      </c>
      <c r="D1523" s="16" t="s">
        <v>14595</v>
      </c>
      <c r="E1523" s="103" t="s">
        <v>5057</v>
      </c>
      <c r="F1523" s="18" t="s">
        <v>26</v>
      </c>
      <c r="G1523" s="111" t="s">
        <v>590</v>
      </c>
      <c r="H1523" s="102" t="s">
        <v>4412</v>
      </c>
      <c r="I1523" s="21">
        <v>25497415</v>
      </c>
      <c r="J1523" s="71">
        <v>109.9</v>
      </c>
      <c r="K1523" s="21">
        <v>28615102</v>
      </c>
      <c r="L1523" s="21">
        <v>26037489</v>
      </c>
      <c r="M1523" s="21">
        <v>25634169</v>
      </c>
      <c r="N1523" s="21"/>
      <c r="O1523" s="21">
        <v>93174</v>
      </c>
      <c r="P1523" s="21"/>
      <c r="Q1523" s="21"/>
      <c r="R1523" s="22">
        <v>4</v>
      </c>
      <c r="S1523" s="22">
        <v>4.5</v>
      </c>
      <c r="T1523" s="20" t="s">
        <v>5189</v>
      </c>
      <c r="U1523" s="21">
        <v>86792</v>
      </c>
      <c r="V1523" s="21">
        <v>1041788</v>
      </c>
      <c r="W1523" s="34">
        <v>40605</v>
      </c>
      <c r="X1523" s="34">
        <v>51561</v>
      </c>
      <c r="Y1523" s="114" t="s">
        <v>13736</v>
      </c>
      <c r="Z1523" s="70" t="s">
        <v>4927</v>
      </c>
      <c r="AA1523" s="20" t="s">
        <v>4926</v>
      </c>
      <c r="AB1523" s="109"/>
      <c r="AC1523" s="19"/>
      <c r="AD1523" s="22"/>
      <c r="AE1523" s="31"/>
    </row>
    <row r="1524" spans="2:31" x14ac:dyDescent="0.2">
      <c r="B1524" s="14" t="s">
        <v>14594</v>
      </c>
      <c r="C1524" s="33" t="s">
        <v>14593</v>
      </c>
      <c r="D1524" s="16" t="s">
        <v>14592</v>
      </c>
      <c r="E1524" s="103" t="s">
        <v>26</v>
      </c>
      <c r="F1524" s="18" t="s">
        <v>26</v>
      </c>
      <c r="G1524" s="111" t="s">
        <v>590</v>
      </c>
      <c r="H1524" s="102" t="s">
        <v>4412</v>
      </c>
      <c r="I1524" s="21">
        <v>23626169</v>
      </c>
      <c r="J1524" s="71">
        <v>107.337</v>
      </c>
      <c r="K1524" s="21">
        <v>23975992</v>
      </c>
      <c r="L1524" s="21">
        <v>22337093</v>
      </c>
      <c r="M1524" s="21">
        <v>23540542</v>
      </c>
      <c r="N1524" s="21"/>
      <c r="O1524" s="21">
        <v>-85628</v>
      </c>
      <c r="P1524" s="21"/>
      <c r="Q1524" s="21"/>
      <c r="R1524" s="22">
        <v>4</v>
      </c>
      <c r="S1524" s="22">
        <v>2.1190000000000002</v>
      </c>
      <c r="T1524" s="20" t="s">
        <v>5189</v>
      </c>
      <c r="U1524" s="21">
        <v>74457</v>
      </c>
      <c r="V1524" s="21">
        <v>595708</v>
      </c>
      <c r="W1524" s="34">
        <v>41009</v>
      </c>
      <c r="X1524" s="34">
        <v>51561</v>
      </c>
      <c r="Y1524" s="114" t="s">
        <v>13736</v>
      </c>
      <c r="Z1524" s="70" t="s">
        <v>4927</v>
      </c>
      <c r="AA1524" s="20" t="s">
        <v>4926</v>
      </c>
      <c r="AB1524" s="109"/>
      <c r="AC1524" s="19"/>
      <c r="AD1524" s="22"/>
      <c r="AE1524" s="31"/>
    </row>
    <row r="1525" spans="2:31" x14ac:dyDescent="0.2">
      <c r="B1525" s="14" t="s">
        <v>14591</v>
      </c>
      <c r="C1525" s="33" t="s">
        <v>14590</v>
      </c>
      <c r="D1525" s="16" t="s">
        <v>14589</v>
      </c>
      <c r="E1525" s="103" t="s">
        <v>5057</v>
      </c>
      <c r="F1525" s="18" t="s">
        <v>26</v>
      </c>
      <c r="G1525" s="111" t="s">
        <v>590</v>
      </c>
      <c r="H1525" s="102" t="s">
        <v>4412</v>
      </c>
      <c r="I1525" s="21">
        <v>15506285</v>
      </c>
      <c r="J1525" s="71">
        <v>109.02500000000001</v>
      </c>
      <c r="K1525" s="21">
        <v>16233500</v>
      </c>
      <c r="L1525" s="21">
        <v>14889756</v>
      </c>
      <c r="M1525" s="21">
        <v>15408966</v>
      </c>
      <c r="N1525" s="21"/>
      <c r="O1525" s="21">
        <v>-84334</v>
      </c>
      <c r="P1525" s="21"/>
      <c r="Q1525" s="21"/>
      <c r="R1525" s="22">
        <v>4</v>
      </c>
      <c r="S1525" s="22">
        <v>2.74</v>
      </c>
      <c r="T1525" s="20" t="s">
        <v>5189</v>
      </c>
      <c r="U1525" s="21">
        <v>49633</v>
      </c>
      <c r="V1525" s="21">
        <v>595590</v>
      </c>
      <c r="W1525" s="34">
        <v>40829</v>
      </c>
      <c r="X1525" s="34">
        <v>51775</v>
      </c>
      <c r="Y1525" s="114" t="s">
        <v>13736</v>
      </c>
      <c r="Z1525" s="70" t="s">
        <v>4927</v>
      </c>
      <c r="AA1525" s="20" t="s">
        <v>4926</v>
      </c>
      <c r="AB1525" s="109"/>
      <c r="AC1525" s="19"/>
      <c r="AD1525" s="22"/>
      <c r="AE1525" s="31"/>
    </row>
    <row r="1526" spans="2:31" x14ac:dyDescent="0.2">
      <c r="B1526" s="14" t="s">
        <v>14588</v>
      </c>
      <c r="C1526" s="33" t="s">
        <v>14587</v>
      </c>
      <c r="D1526" s="16" t="s">
        <v>14586</v>
      </c>
      <c r="E1526" s="103" t="s">
        <v>26</v>
      </c>
      <c r="F1526" s="18" t="s">
        <v>26</v>
      </c>
      <c r="G1526" s="111" t="s">
        <v>590</v>
      </c>
      <c r="H1526" s="102" t="s">
        <v>4412</v>
      </c>
      <c r="I1526" s="21">
        <v>8307778</v>
      </c>
      <c r="J1526" s="71">
        <v>107.65</v>
      </c>
      <c r="K1526" s="21">
        <v>8754522</v>
      </c>
      <c r="L1526" s="21">
        <v>8132423</v>
      </c>
      <c r="M1526" s="21">
        <v>8264330</v>
      </c>
      <c r="N1526" s="21"/>
      <c r="O1526" s="21">
        <v>-25495</v>
      </c>
      <c r="P1526" s="21"/>
      <c r="Q1526" s="21"/>
      <c r="R1526" s="22">
        <v>4</v>
      </c>
      <c r="S1526" s="22">
        <v>3.32</v>
      </c>
      <c r="T1526" s="20" t="s">
        <v>5189</v>
      </c>
      <c r="U1526" s="21">
        <v>27108</v>
      </c>
      <c r="V1526" s="21">
        <v>325297</v>
      </c>
      <c r="W1526" s="34">
        <v>40731</v>
      </c>
      <c r="X1526" s="34">
        <v>47939</v>
      </c>
      <c r="Y1526" s="114" t="s">
        <v>13736</v>
      </c>
      <c r="Z1526" s="70" t="s">
        <v>4927</v>
      </c>
      <c r="AA1526" s="20" t="s">
        <v>4926</v>
      </c>
      <c r="AB1526" s="109"/>
      <c r="AC1526" s="19"/>
      <c r="AD1526" s="22"/>
      <c r="AE1526" s="31"/>
    </row>
    <row r="1527" spans="2:31" x14ac:dyDescent="0.2">
      <c r="B1527" s="14" t="s">
        <v>14585</v>
      </c>
      <c r="C1527" s="33" t="s">
        <v>14584</v>
      </c>
      <c r="D1527" s="16" t="s">
        <v>14583</v>
      </c>
      <c r="E1527" s="103" t="s">
        <v>26</v>
      </c>
      <c r="F1527" s="18" t="s">
        <v>26</v>
      </c>
      <c r="G1527" s="111" t="s">
        <v>590</v>
      </c>
      <c r="H1527" s="102" t="s">
        <v>4412</v>
      </c>
      <c r="I1527" s="21">
        <v>20746815</v>
      </c>
      <c r="J1527" s="71">
        <v>107.65</v>
      </c>
      <c r="K1527" s="21">
        <v>21872495</v>
      </c>
      <c r="L1527" s="21">
        <v>20318228</v>
      </c>
      <c r="M1527" s="21">
        <v>20641550</v>
      </c>
      <c r="N1527" s="21"/>
      <c r="O1527" s="21">
        <v>-58630</v>
      </c>
      <c r="P1527" s="21"/>
      <c r="Q1527" s="21"/>
      <c r="R1527" s="22">
        <v>4</v>
      </c>
      <c r="S1527" s="22">
        <v>3.331</v>
      </c>
      <c r="T1527" s="20" t="s">
        <v>5189</v>
      </c>
      <c r="U1527" s="21">
        <v>67727</v>
      </c>
      <c r="V1527" s="21">
        <v>812729</v>
      </c>
      <c r="W1527" s="34">
        <v>40731</v>
      </c>
      <c r="X1527" s="34">
        <v>47939</v>
      </c>
      <c r="Y1527" s="114" t="s">
        <v>13736</v>
      </c>
      <c r="Z1527" s="70" t="s">
        <v>4927</v>
      </c>
      <c r="AA1527" s="20" t="s">
        <v>4926</v>
      </c>
      <c r="AB1527" s="109"/>
      <c r="AC1527" s="19"/>
      <c r="AD1527" s="22"/>
      <c r="AE1527" s="31"/>
    </row>
    <row r="1528" spans="2:31" x14ac:dyDescent="0.2">
      <c r="B1528" s="14" t="s">
        <v>14582</v>
      </c>
      <c r="C1528" s="33" t="s">
        <v>14581</v>
      </c>
      <c r="D1528" s="16" t="s">
        <v>14580</v>
      </c>
      <c r="E1528" s="103" t="s">
        <v>26</v>
      </c>
      <c r="F1528" s="18" t="s">
        <v>26</v>
      </c>
      <c r="G1528" s="111" t="s">
        <v>590</v>
      </c>
      <c r="H1528" s="102" t="s">
        <v>4412</v>
      </c>
      <c r="I1528" s="21">
        <v>23220124</v>
      </c>
      <c r="J1528" s="71">
        <v>107.337</v>
      </c>
      <c r="K1528" s="21">
        <v>23807821</v>
      </c>
      <c r="L1528" s="21">
        <v>22180417</v>
      </c>
      <c r="M1528" s="21">
        <v>23177145</v>
      </c>
      <c r="N1528" s="21"/>
      <c r="O1528" s="21">
        <v>-18870</v>
      </c>
      <c r="P1528" s="21"/>
      <c r="Q1528" s="21"/>
      <c r="R1528" s="22">
        <v>4</v>
      </c>
      <c r="S1528" s="22">
        <v>2.411</v>
      </c>
      <c r="T1528" s="20" t="s">
        <v>5189</v>
      </c>
      <c r="U1528" s="21">
        <v>73935</v>
      </c>
      <c r="V1528" s="21">
        <v>887217</v>
      </c>
      <c r="W1528" s="34">
        <v>40884</v>
      </c>
      <c r="X1528" s="34">
        <v>51806</v>
      </c>
      <c r="Y1528" s="114" t="s">
        <v>13736</v>
      </c>
      <c r="Z1528" s="70" t="s">
        <v>4927</v>
      </c>
      <c r="AA1528" s="20" t="s">
        <v>4926</v>
      </c>
      <c r="AB1528" s="109"/>
      <c r="AC1528" s="19"/>
      <c r="AD1528" s="22"/>
      <c r="AE1528" s="31"/>
    </row>
    <row r="1529" spans="2:31" x14ac:dyDescent="0.2">
      <c r="B1529" s="14" t="s">
        <v>14579</v>
      </c>
      <c r="C1529" s="33" t="s">
        <v>14578</v>
      </c>
      <c r="D1529" s="16" t="s">
        <v>14577</v>
      </c>
      <c r="E1529" s="103" t="s">
        <v>26</v>
      </c>
      <c r="F1529" s="18" t="s">
        <v>26</v>
      </c>
      <c r="G1529" s="111" t="s">
        <v>590</v>
      </c>
      <c r="H1529" s="102" t="s">
        <v>4412</v>
      </c>
      <c r="I1529" s="21">
        <v>16855268</v>
      </c>
      <c r="J1529" s="71">
        <v>107.337</v>
      </c>
      <c r="K1529" s="21">
        <v>17150047</v>
      </c>
      <c r="L1529" s="21">
        <v>15977740</v>
      </c>
      <c r="M1529" s="21">
        <v>16650119</v>
      </c>
      <c r="N1529" s="21"/>
      <c r="O1529" s="21">
        <v>-205149</v>
      </c>
      <c r="P1529" s="21"/>
      <c r="Q1529" s="21"/>
      <c r="R1529" s="22">
        <v>4</v>
      </c>
      <c r="S1529" s="22">
        <v>2.5059999999999998</v>
      </c>
      <c r="T1529" s="20" t="s">
        <v>5189</v>
      </c>
      <c r="U1529" s="21">
        <v>53259</v>
      </c>
      <c r="V1529" s="21">
        <v>639110</v>
      </c>
      <c r="W1529" s="34">
        <v>40896</v>
      </c>
      <c r="X1529" s="34">
        <v>51775</v>
      </c>
      <c r="Y1529" s="114" t="s">
        <v>13736</v>
      </c>
      <c r="Z1529" s="70" t="s">
        <v>4927</v>
      </c>
      <c r="AA1529" s="20" t="s">
        <v>4926</v>
      </c>
      <c r="AB1529" s="109"/>
      <c r="AC1529" s="19"/>
      <c r="AD1529" s="22"/>
      <c r="AE1529" s="31"/>
    </row>
    <row r="1530" spans="2:31" x14ac:dyDescent="0.2">
      <c r="B1530" s="14" t="s">
        <v>14576</v>
      </c>
      <c r="C1530" s="33" t="s">
        <v>14575</v>
      </c>
      <c r="D1530" s="16" t="s">
        <v>14574</v>
      </c>
      <c r="E1530" s="103" t="s">
        <v>26</v>
      </c>
      <c r="F1530" s="18" t="s">
        <v>26</v>
      </c>
      <c r="G1530" s="111" t="s">
        <v>590</v>
      </c>
      <c r="H1530" s="102" t="s">
        <v>4412</v>
      </c>
      <c r="I1530" s="21">
        <v>8787873</v>
      </c>
      <c r="J1530" s="71">
        <v>107.09699999999999</v>
      </c>
      <c r="K1530" s="21">
        <v>9120812</v>
      </c>
      <c r="L1530" s="21">
        <v>8516412</v>
      </c>
      <c r="M1530" s="21">
        <v>8726625</v>
      </c>
      <c r="N1530" s="21"/>
      <c r="O1530" s="21">
        <v>-61248</v>
      </c>
      <c r="P1530" s="21"/>
      <c r="Q1530" s="21"/>
      <c r="R1530" s="22">
        <v>3</v>
      </c>
      <c r="S1530" s="22">
        <v>1.9430000000000001</v>
      </c>
      <c r="T1530" s="20" t="s">
        <v>5189</v>
      </c>
      <c r="U1530" s="21">
        <v>21291</v>
      </c>
      <c r="V1530" s="21">
        <v>234201</v>
      </c>
      <c r="W1530" s="34">
        <v>40897</v>
      </c>
      <c r="X1530" s="34">
        <v>46357</v>
      </c>
      <c r="Y1530" s="114" t="s">
        <v>13736</v>
      </c>
      <c r="Z1530" s="70" t="s">
        <v>4927</v>
      </c>
      <c r="AA1530" s="20" t="s">
        <v>4926</v>
      </c>
      <c r="AB1530" s="109"/>
      <c r="AC1530" s="19"/>
      <c r="AD1530" s="22"/>
      <c r="AE1530" s="19"/>
    </row>
    <row r="1531" spans="2:31" x14ac:dyDescent="0.2">
      <c r="B1531" s="14" t="s">
        <v>14573</v>
      </c>
      <c r="C1531" s="33" t="s">
        <v>14572</v>
      </c>
      <c r="D1531" s="16" t="s">
        <v>14571</v>
      </c>
      <c r="E1531" s="103" t="s">
        <v>26</v>
      </c>
      <c r="F1531" s="18" t="s">
        <v>26</v>
      </c>
      <c r="G1531" s="111" t="s">
        <v>590</v>
      </c>
      <c r="H1531" s="102" t="s">
        <v>4412</v>
      </c>
      <c r="I1531" s="21">
        <v>11917886</v>
      </c>
      <c r="J1531" s="71">
        <v>106.65900000000001</v>
      </c>
      <c r="K1531" s="21">
        <v>12326345</v>
      </c>
      <c r="L1531" s="21">
        <v>11556738</v>
      </c>
      <c r="M1531" s="21">
        <v>11838599</v>
      </c>
      <c r="N1531" s="21"/>
      <c r="O1531" s="21">
        <v>-79287</v>
      </c>
      <c r="P1531" s="21"/>
      <c r="Q1531" s="21"/>
      <c r="R1531" s="22">
        <v>3</v>
      </c>
      <c r="S1531" s="22">
        <v>1.9550000000000001</v>
      </c>
      <c r="T1531" s="20" t="s">
        <v>5189</v>
      </c>
      <c r="U1531" s="21">
        <v>28892</v>
      </c>
      <c r="V1531" s="21">
        <v>317810</v>
      </c>
      <c r="W1531" s="34">
        <v>40897</v>
      </c>
      <c r="X1531" s="34">
        <v>46357</v>
      </c>
      <c r="Y1531" s="114" t="s">
        <v>13736</v>
      </c>
      <c r="Z1531" s="70" t="s">
        <v>4927</v>
      </c>
      <c r="AA1531" s="20" t="s">
        <v>4926</v>
      </c>
      <c r="AB1531" s="109"/>
      <c r="AC1531" s="19"/>
      <c r="AD1531" s="22"/>
      <c r="AE1531" s="19"/>
    </row>
    <row r="1532" spans="2:31" x14ac:dyDescent="0.2">
      <c r="B1532" s="14" t="s">
        <v>14570</v>
      </c>
      <c r="C1532" s="33" t="s">
        <v>14569</v>
      </c>
      <c r="D1532" s="16" t="s">
        <v>14568</v>
      </c>
      <c r="E1532" s="103" t="s">
        <v>26</v>
      </c>
      <c r="F1532" s="18" t="s">
        <v>26</v>
      </c>
      <c r="G1532" s="111" t="s">
        <v>590</v>
      </c>
      <c r="H1532" s="102" t="s">
        <v>4412</v>
      </c>
      <c r="I1532" s="21">
        <v>10516423</v>
      </c>
      <c r="J1532" s="71">
        <v>107.887</v>
      </c>
      <c r="K1532" s="21">
        <v>11009541</v>
      </c>
      <c r="L1532" s="21">
        <v>10204701</v>
      </c>
      <c r="M1532" s="21">
        <v>10457280</v>
      </c>
      <c r="N1532" s="21"/>
      <c r="O1532" s="21">
        <v>-59143</v>
      </c>
      <c r="P1532" s="21"/>
      <c r="Q1532" s="21"/>
      <c r="R1532" s="22">
        <v>3.5</v>
      </c>
      <c r="S1532" s="22">
        <v>2.544</v>
      </c>
      <c r="T1532" s="20" t="s">
        <v>5189</v>
      </c>
      <c r="U1532" s="21">
        <v>29764</v>
      </c>
      <c r="V1532" s="21">
        <v>357165</v>
      </c>
      <c r="W1532" s="34">
        <v>40896</v>
      </c>
      <c r="X1532" s="34">
        <v>51836</v>
      </c>
      <c r="Y1532" s="114" t="s">
        <v>13736</v>
      </c>
      <c r="Z1532" s="70" t="s">
        <v>4927</v>
      </c>
      <c r="AA1532" s="20" t="s">
        <v>4926</v>
      </c>
      <c r="AB1532" s="109"/>
      <c r="AC1532" s="19"/>
      <c r="AD1532" s="22"/>
      <c r="AE1532" s="19"/>
    </row>
    <row r="1533" spans="2:31" x14ac:dyDescent="0.2">
      <c r="B1533" s="14" t="s">
        <v>14567</v>
      </c>
      <c r="C1533" s="33" t="s">
        <v>14566</v>
      </c>
      <c r="D1533" s="16" t="s">
        <v>14565</v>
      </c>
      <c r="E1533" s="103" t="s">
        <v>5057</v>
      </c>
      <c r="F1533" s="18" t="s">
        <v>26</v>
      </c>
      <c r="G1533" s="111" t="s">
        <v>590</v>
      </c>
      <c r="H1533" s="102" t="s">
        <v>4412</v>
      </c>
      <c r="I1533" s="21">
        <v>10109452</v>
      </c>
      <c r="J1533" s="71">
        <v>107.09699999999999</v>
      </c>
      <c r="K1533" s="21">
        <v>10441864</v>
      </c>
      <c r="L1533" s="21">
        <v>9749924</v>
      </c>
      <c r="M1533" s="21">
        <v>10033442</v>
      </c>
      <c r="N1533" s="21"/>
      <c r="O1533" s="21">
        <v>-76010</v>
      </c>
      <c r="P1533" s="21"/>
      <c r="Q1533" s="21"/>
      <c r="R1533" s="22">
        <v>3</v>
      </c>
      <c r="S1533" s="22">
        <v>1.7729999999999999</v>
      </c>
      <c r="T1533" s="20" t="s">
        <v>5189</v>
      </c>
      <c r="U1533" s="21">
        <v>24375</v>
      </c>
      <c r="V1533" s="21">
        <v>243748</v>
      </c>
      <c r="W1533" s="34">
        <v>40932</v>
      </c>
      <c r="X1533" s="34">
        <v>46388</v>
      </c>
      <c r="Y1533" s="114" t="s">
        <v>13736</v>
      </c>
      <c r="Z1533" s="70" t="s">
        <v>4927</v>
      </c>
      <c r="AA1533" s="20" t="s">
        <v>4926</v>
      </c>
      <c r="AB1533" s="109"/>
      <c r="AC1533" s="19"/>
      <c r="AD1533" s="22"/>
      <c r="AE1533" s="19"/>
    </row>
    <row r="1534" spans="2:31" x14ac:dyDescent="0.2">
      <c r="B1534" s="14" t="s">
        <v>14564</v>
      </c>
      <c r="C1534" s="33" t="s">
        <v>14563</v>
      </c>
      <c r="D1534" s="16" t="s">
        <v>14562</v>
      </c>
      <c r="E1534" s="103" t="s">
        <v>26</v>
      </c>
      <c r="F1534" s="18" t="s">
        <v>26</v>
      </c>
      <c r="G1534" s="111" t="s">
        <v>590</v>
      </c>
      <c r="H1534" s="102" t="s">
        <v>4412</v>
      </c>
      <c r="I1534" s="21">
        <v>17660995</v>
      </c>
      <c r="J1534" s="71">
        <v>106.65900000000001</v>
      </c>
      <c r="K1534" s="21">
        <v>18085432</v>
      </c>
      <c r="L1534" s="21">
        <v>16956251</v>
      </c>
      <c r="M1534" s="21">
        <v>17538483</v>
      </c>
      <c r="N1534" s="21"/>
      <c r="O1534" s="21">
        <v>-122512</v>
      </c>
      <c r="P1534" s="21"/>
      <c r="Q1534" s="21"/>
      <c r="R1534" s="22">
        <v>3</v>
      </c>
      <c r="S1534" s="22">
        <v>1.573</v>
      </c>
      <c r="T1534" s="20" t="s">
        <v>5189</v>
      </c>
      <c r="U1534" s="21">
        <v>42391</v>
      </c>
      <c r="V1534" s="21">
        <v>339125</v>
      </c>
      <c r="W1534" s="34">
        <v>41002</v>
      </c>
      <c r="X1534" s="34">
        <v>46447</v>
      </c>
      <c r="Y1534" s="114" t="s">
        <v>13736</v>
      </c>
      <c r="Z1534" s="70" t="s">
        <v>4927</v>
      </c>
      <c r="AA1534" s="20" t="s">
        <v>4926</v>
      </c>
      <c r="AB1534" s="109"/>
      <c r="AC1534" s="19"/>
      <c r="AD1534" s="22"/>
      <c r="AE1534" s="19"/>
    </row>
    <row r="1535" spans="2:31" x14ac:dyDescent="0.2">
      <c r="B1535" s="14" t="s">
        <v>14561</v>
      </c>
      <c r="C1535" s="33" t="s">
        <v>14560</v>
      </c>
      <c r="D1535" s="16" t="s">
        <v>14559</v>
      </c>
      <c r="E1535" s="103" t="s">
        <v>26</v>
      </c>
      <c r="F1535" s="18" t="s">
        <v>26</v>
      </c>
      <c r="G1535" s="111" t="s">
        <v>590</v>
      </c>
      <c r="H1535" s="102" t="s">
        <v>4412</v>
      </c>
      <c r="I1535" s="21">
        <v>25171835</v>
      </c>
      <c r="J1535" s="71">
        <v>107.512</v>
      </c>
      <c r="K1535" s="21">
        <v>26094385</v>
      </c>
      <c r="L1535" s="21">
        <v>24271147</v>
      </c>
      <c r="M1535" s="21">
        <v>24989486</v>
      </c>
      <c r="N1535" s="21"/>
      <c r="O1535" s="21">
        <v>-182349</v>
      </c>
      <c r="P1535" s="21"/>
      <c r="Q1535" s="21"/>
      <c r="R1535" s="22">
        <v>3.5</v>
      </c>
      <c r="S1535" s="22">
        <v>2.3769999999999998</v>
      </c>
      <c r="T1535" s="20" t="s">
        <v>5189</v>
      </c>
      <c r="U1535" s="21">
        <v>70791</v>
      </c>
      <c r="V1535" s="21">
        <v>708359</v>
      </c>
      <c r="W1535" s="34">
        <v>40962</v>
      </c>
      <c r="X1535" s="34">
        <v>51926</v>
      </c>
      <c r="Y1535" s="114" t="s">
        <v>13736</v>
      </c>
      <c r="Z1535" s="70" t="s">
        <v>4927</v>
      </c>
      <c r="AA1535" s="20" t="s">
        <v>4926</v>
      </c>
      <c r="AB1535" s="109"/>
      <c r="AC1535" s="19"/>
      <c r="AD1535" s="22"/>
      <c r="AE1535" s="19"/>
    </row>
    <row r="1536" spans="2:31" x14ac:dyDescent="0.2">
      <c r="B1536" s="14" t="s">
        <v>14558</v>
      </c>
      <c r="C1536" s="33" t="s">
        <v>14557</v>
      </c>
      <c r="D1536" s="16" t="s">
        <v>14556</v>
      </c>
      <c r="E1536" s="103" t="s">
        <v>26</v>
      </c>
      <c r="F1536" s="18" t="s">
        <v>26</v>
      </c>
      <c r="G1536" s="111" t="s">
        <v>590</v>
      </c>
      <c r="H1536" s="102" t="s">
        <v>4412</v>
      </c>
      <c r="I1536" s="21">
        <v>12045393</v>
      </c>
      <c r="J1536" s="71">
        <v>106.65900000000001</v>
      </c>
      <c r="K1536" s="21">
        <v>12274111</v>
      </c>
      <c r="L1536" s="21">
        <v>11507765</v>
      </c>
      <c r="M1536" s="21">
        <v>11944948</v>
      </c>
      <c r="N1536" s="21"/>
      <c r="O1536" s="21">
        <v>-100445</v>
      </c>
      <c r="P1536" s="21"/>
      <c r="Q1536" s="21"/>
      <c r="R1536" s="22">
        <v>3</v>
      </c>
      <c r="S1536" s="22">
        <v>1.4350000000000001</v>
      </c>
      <c r="T1536" s="20" t="s">
        <v>5189</v>
      </c>
      <c r="U1536" s="21">
        <v>28769</v>
      </c>
      <c r="V1536" s="21">
        <v>230155</v>
      </c>
      <c r="W1536" s="34">
        <v>41009</v>
      </c>
      <c r="X1536" s="34">
        <v>46447</v>
      </c>
      <c r="Y1536" s="114" t="s">
        <v>13736</v>
      </c>
      <c r="Z1536" s="70" t="s">
        <v>4927</v>
      </c>
      <c r="AA1536" s="20" t="s">
        <v>4926</v>
      </c>
      <c r="AB1536" s="109"/>
      <c r="AC1536" s="19"/>
      <c r="AD1536" s="22"/>
      <c r="AE1536" s="19"/>
    </row>
    <row r="1537" spans="2:31" x14ac:dyDescent="0.2">
      <c r="B1537" s="14" t="s">
        <v>14555</v>
      </c>
      <c r="C1537" s="33" t="s">
        <v>14554</v>
      </c>
      <c r="D1537" s="16" t="s">
        <v>14553</v>
      </c>
      <c r="E1537" s="103" t="s">
        <v>26</v>
      </c>
      <c r="F1537" s="18" t="s">
        <v>26</v>
      </c>
      <c r="G1537" s="111" t="s">
        <v>590</v>
      </c>
      <c r="H1537" s="102" t="s">
        <v>4412</v>
      </c>
      <c r="I1537" s="21">
        <v>12652401</v>
      </c>
      <c r="J1537" s="71">
        <v>106.47199999999999</v>
      </c>
      <c r="K1537" s="21">
        <v>12691888</v>
      </c>
      <c r="L1537" s="21">
        <v>11920413</v>
      </c>
      <c r="M1537" s="21">
        <v>12571223</v>
      </c>
      <c r="N1537" s="21"/>
      <c r="O1537" s="21">
        <v>-81178</v>
      </c>
      <c r="P1537" s="21"/>
      <c r="Q1537" s="21"/>
      <c r="R1537" s="22">
        <v>3</v>
      </c>
      <c r="S1537" s="22">
        <v>0.82199999999999995</v>
      </c>
      <c r="T1537" s="20" t="s">
        <v>5189</v>
      </c>
      <c r="U1537" s="21">
        <v>29801</v>
      </c>
      <c r="V1537" s="21">
        <v>149005</v>
      </c>
      <c r="W1537" s="34">
        <v>41109</v>
      </c>
      <c r="X1537" s="34">
        <v>46539</v>
      </c>
      <c r="Y1537" s="114" t="s">
        <v>13736</v>
      </c>
      <c r="Z1537" s="70" t="s">
        <v>4927</v>
      </c>
      <c r="AA1537" s="20" t="s">
        <v>4926</v>
      </c>
      <c r="AB1537" s="109"/>
      <c r="AC1537" s="19"/>
      <c r="AD1537" s="22"/>
      <c r="AE1537" s="19"/>
    </row>
    <row r="1538" spans="2:31" x14ac:dyDescent="0.2">
      <c r="B1538" s="14" t="s">
        <v>14552</v>
      </c>
      <c r="C1538" s="33" t="s">
        <v>14551</v>
      </c>
      <c r="D1538" s="16" t="s">
        <v>14550</v>
      </c>
      <c r="E1538" s="103" t="s">
        <v>26</v>
      </c>
      <c r="F1538" s="18" t="s">
        <v>26</v>
      </c>
      <c r="G1538" s="111" t="s">
        <v>590</v>
      </c>
      <c r="H1538" s="102" t="s">
        <v>4412</v>
      </c>
      <c r="I1538" s="21">
        <v>4988602</v>
      </c>
      <c r="J1538" s="71">
        <v>104.958</v>
      </c>
      <c r="K1538" s="21">
        <v>4998523</v>
      </c>
      <c r="L1538" s="21">
        <v>4762388</v>
      </c>
      <c r="M1538" s="21">
        <v>4986315</v>
      </c>
      <c r="N1538" s="21"/>
      <c r="O1538" s="21">
        <v>-2287</v>
      </c>
      <c r="P1538" s="21"/>
      <c r="Q1538" s="21"/>
      <c r="R1538" s="22">
        <v>2.5</v>
      </c>
      <c r="S1538" s="22">
        <v>0.73699999999999999</v>
      </c>
      <c r="T1538" s="20" t="s">
        <v>5189</v>
      </c>
      <c r="U1538" s="21">
        <v>9922</v>
      </c>
      <c r="V1538" s="21"/>
      <c r="W1538" s="34">
        <v>41261</v>
      </c>
      <c r="X1538" s="34">
        <v>46661</v>
      </c>
      <c r="Y1538" s="114" t="s">
        <v>13736</v>
      </c>
      <c r="Z1538" s="70" t="s">
        <v>4927</v>
      </c>
      <c r="AA1538" s="20" t="s">
        <v>4926</v>
      </c>
      <c r="AB1538" s="109"/>
      <c r="AC1538" s="19"/>
      <c r="AD1538" s="22"/>
      <c r="AE1538" s="19"/>
    </row>
    <row r="1539" spans="2:31" x14ac:dyDescent="0.2">
      <c r="B1539" s="14" t="s">
        <v>14549</v>
      </c>
      <c r="C1539" s="33" t="s">
        <v>14548</v>
      </c>
      <c r="D1539" s="16" t="s">
        <v>14547</v>
      </c>
      <c r="E1539" s="103" t="s">
        <v>26</v>
      </c>
      <c r="F1539" s="18" t="s">
        <v>26</v>
      </c>
      <c r="G1539" s="111" t="s">
        <v>590</v>
      </c>
      <c r="H1539" s="102" t="s">
        <v>4412</v>
      </c>
      <c r="I1539" s="21">
        <v>4467625</v>
      </c>
      <c r="J1539" s="71">
        <v>105.099</v>
      </c>
      <c r="K1539" s="21">
        <v>4476499</v>
      </c>
      <c r="L1539" s="21">
        <v>4259318</v>
      </c>
      <c r="M1539" s="21">
        <v>4465522</v>
      </c>
      <c r="N1539" s="21"/>
      <c r="O1539" s="21">
        <v>-2104</v>
      </c>
      <c r="P1539" s="21"/>
      <c r="Q1539" s="21"/>
      <c r="R1539" s="22">
        <v>2.5</v>
      </c>
      <c r="S1539" s="22">
        <v>0.68899999999999995</v>
      </c>
      <c r="T1539" s="20" t="s">
        <v>5189</v>
      </c>
      <c r="U1539" s="21">
        <v>8874</v>
      </c>
      <c r="V1539" s="21"/>
      <c r="W1539" s="34">
        <v>41261</v>
      </c>
      <c r="X1539" s="34">
        <v>46692</v>
      </c>
      <c r="Y1539" s="114" t="s">
        <v>13736</v>
      </c>
      <c r="Z1539" s="70" t="s">
        <v>4927</v>
      </c>
      <c r="AA1539" s="20" t="s">
        <v>4926</v>
      </c>
      <c r="AB1539" s="109"/>
      <c r="AC1539" s="19"/>
      <c r="AD1539" s="22"/>
      <c r="AE1539" s="19"/>
    </row>
    <row r="1540" spans="2:31" x14ac:dyDescent="0.2">
      <c r="B1540" s="14" t="s">
        <v>14546</v>
      </c>
      <c r="C1540" s="33" t="s">
        <v>14545</v>
      </c>
      <c r="D1540" s="16" t="s">
        <v>14544</v>
      </c>
      <c r="E1540" s="103" t="s">
        <v>26</v>
      </c>
      <c r="F1540" s="18" t="s">
        <v>26</v>
      </c>
      <c r="G1540" s="111" t="s">
        <v>590</v>
      </c>
      <c r="H1540" s="102" t="s">
        <v>4412</v>
      </c>
      <c r="I1540" s="21">
        <v>11033846</v>
      </c>
      <c r="J1540" s="71">
        <v>105.255</v>
      </c>
      <c r="K1540" s="21">
        <v>10995167</v>
      </c>
      <c r="L1540" s="21">
        <v>10446244</v>
      </c>
      <c r="M1540" s="21">
        <v>11029581</v>
      </c>
      <c r="N1540" s="21"/>
      <c r="O1540" s="21">
        <v>-4265</v>
      </c>
      <c r="P1540" s="21"/>
      <c r="Q1540" s="21"/>
      <c r="R1540" s="22">
        <v>3</v>
      </c>
      <c r="S1540" s="22">
        <v>2.0289999999999999</v>
      </c>
      <c r="T1540" s="20" t="s">
        <v>5189</v>
      </c>
      <c r="U1540" s="21">
        <v>26116</v>
      </c>
      <c r="V1540" s="21"/>
      <c r="W1540" s="34">
        <v>41254</v>
      </c>
      <c r="X1540" s="34">
        <v>52201</v>
      </c>
      <c r="Y1540" s="114" t="s">
        <v>13736</v>
      </c>
      <c r="Z1540" s="70" t="s">
        <v>4927</v>
      </c>
      <c r="AA1540" s="20" t="s">
        <v>4926</v>
      </c>
      <c r="AB1540" s="109"/>
      <c r="AC1540" s="19"/>
      <c r="AD1540" s="22"/>
      <c r="AE1540" s="19"/>
    </row>
    <row r="1541" spans="2:31" x14ac:dyDescent="0.2">
      <c r="B1541" s="14" t="s">
        <v>14543</v>
      </c>
      <c r="C1541" s="33" t="s">
        <v>14542</v>
      </c>
      <c r="D1541" s="16" t="s">
        <v>14541</v>
      </c>
      <c r="E1541" s="103" t="s">
        <v>5057</v>
      </c>
      <c r="F1541" s="18" t="s">
        <v>26</v>
      </c>
      <c r="G1541" s="111" t="s">
        <v>590</v>
      </c>
      <c r="H1541" s="102" t="s">
        <v>4412</v>
      </c>
      <c r="I1541" s="21">
        <v>15177498</v>
      </c>
      <c r="J1541" s="71">
        <v>107.887</v>
      </c>
      <c r="K1541" s="21">
        <v>15198442</v>
      </c>
      <c r="L1541" s="21">
        <v>14087377</v>
      </c>
      <c r="M1541" s="21">
        <v>15141707</v>
      </c>
      <c r="N1541" s="21"/>
      <c r="O1541" s="21">
        <v>-35791</v>
      </c>
      <c r="P1541" s="21"/>
      <c r="Q1541" s="21"/>
      <c r="R1541" s="22">
        <v>3.5</v>
      </c>
      <c r="S1541" s="22">
        <v>0.876</v>
      </c>
      <c r="T1541" s="20" t="s">
        <v>5189</v>
      </c>
      <c r="U1541" s="21">
        <v>41088</v>
      </c>
      <c r="V1541" s="21">
        <v>41088</v>
      </c>
      <c r="W1541" s="34">
        <v>41232</v>
      </c>
      <c r="X1541" s="34">
        <v>52201</v>
      </c>
      <c r="Y1541" s="114" t="s">
        <v>13736</v>
      </c>
      <c r="Z1541" s="70" t="s">
        <v>4927</v>
      </c>
      <c r="AA1541" s="20" t="s">
        <v>4926</v>
      </c>
      <c r="AB1541" s="109"/>
      <c r="AC1541" s="19"/>
      <c r="AD1541" s="22"/>
      <c r="AE1541" s="19"/>
    </row>
    <row r="1542" spans="2:31" x14ac:dyDescent="0.2">
      <c r="B1542" s="14" t="s">
        <v>14540</v>
      </c>
      <c r="C1542" s="33" t="s">
        <v>14539</v>
      </c>
      <c r="D1542" s="16" t="s">
        <v>14538</v>
      </c>
      <c r="E1542" s="103" t="s">
        <v>26</v>
      </c>
      <c r="F1542" s="18" t="s">
        <v>26</v>
      </c>
      <c r="G1542" s="111" t="s">
        <v>590</v>
      </c>
      <c r="H1542" s="102" t="s">
        <v>4412</v>
      </c>
      <c r="I1542" s="21">
        <v>1250685</v>
      </c>
      <c r="J1542" s="71">
        <v>113.309</v>
      </c>
      <c r="K1542" s="21">
        <v>1384899</v>
      </c>
      <c r="L1542" s="21">
        <v>1222230</v>
      </c>
      <c r="M1542" s="21">
        <v>1248999</v>
      </c>
      <c r="N1542" s="21"/>
      <c r="O1542" s="21">
        <v>14586</v>
      </c>
      <c r="P1542" s="21"/>
      <c r="Q1542" s="21"/>
      <c r="R1542" s="22">
        <v>6.5</v>
      </c>
      <c r="S1542" s="22">
        <v>5.6769999999999996</v>
      </c>
      <c r="T1542" s="20" t="s">
        <v>5189</v>
      </c>
      <c r="U1542" s="21">
        <v>6620</v>
      </c>
      <c r="V1542" s="21">
        <v>79445</v>
      </c>
      <c r="W1542" s="34">
        <v>37432</v>
      </c>
      <c r="X1542" s="34">
        <v>48396</v>
      </c>
      <c r="Y1542" s="114" t="s">
        <v>13736</v>
      </c>
      <c r="Z1542" s="70" t="s">
        <v>4927</v>
      </c>
      <c r="AA1542" s="20" t="s">
        <v>4926</v>
      </c>
      <c r="AB1542" s="109"/>
      <c r="AC1542" s="19"/>
      <c r="AD1542" s="22"/>
      <c r="AE1542" s="19"/>
    </row>
    <row r="1543" spans="2:31" x14ac:dyDescent="0.2">
      <c r="B1543" s="14" t="s">
        <v>14537</v>
      </c>
      <c r="C1543" s="33" t="s">
        <v>14536</v>
      </c>
      <c r="D1543" s="16" t="s">
        <v>14535</v>
      </c>
      <c r="E1543" s="103" t="s">
        <v>26</v>
      </c>
      <c r="F1543" s="18" t="s">
        <v>26</v>
      </c>
      <c r="G1543" s="111" t="s">
        <v>590</v>
      </c>
      <c r="H1543" s="102" t="s">
        <v>4412</v>
      </c>
      <c r="I1543" s="21">
        <v>784313</v>
      </c>
      <c r="J1543" s="71">
        <v>113.29</v>
      </c>
      <c r="K1543" s="21">
        <v>868336</v>
      </c>
      <c r="L1543" s="21">
        <v>766469</v>
      </c>
      <c r="M1543" s="21">
        <v>787039</v>
      </c>
      <c r="N1543" s="21"/>
      <c r="O1543" s="21">
        <v>4603</v>
      </c>
      <c r="P1543" s="21"/>
      <c r="Q1543" s="21"/>
      <c r="R1543" s="22">
        <v>6.5</v>
      </c>
      <c r="S1543" s="22">
        <v>5.5110000000000001</v>
      </c>
      <c r="T1543" s="20" t="s">
        <v>5189</v>
      </c>
      <c r="U1543" s="21">
        <v>4152</v>
      </c>
      <c r="V1543" s="21">
        <v>49821</v>
      </c>
      <c r="W1543" s="34">
        <v>37432</v>
      </c>
      <c r="X1543" s="34">
        <v>48366</v>
      </c>
      <c r="Y1543" s="114" t="s">
        <v>13736</v>
      </c>
      <c r="Z1543" s="70" t="s">
        <v>4927</v>
      </c>
      <c r="AA1543" s="20" t="s">
        <v>4926</v>
      </c>
      <c r="AB1543" s="109"/>
      <c r="AC1543" s="19"/>
      <c r="AD1543" s="22"/>
      <c r="AE1543" s="19"/>
    </row>
    <row r="1544" spans="2:31" x14ac:dyDescent="0.2">
      <c r="B1544" s="14" t="s">
        <v>14534</v>
      </c>
      <c r="C1544" s="33" t="s">
        <v>14533</v>
      </c>
      <c r="D1544" s="16" t="s">
        <v>14532</v>
      </c>
      <c r="E1544" s="103" t="s">
        <v>26</v>
      </c>
      <c r="F1544" s="18" t="s">
        <v>26</v>
      </c>
      <c r="G1544" s="111" t="s">
        <v>590</v>
      </c>
      <c r="H1544" s="102" t="s">
        <v>4412</v>
      </c>
      <c r="I1544" s="21">
        <v>1900935</v>
      </c>
      <c r="J1544" s="71">
        <v>113.465</v>
      </c>
      <c r="K1544" s="21">
        <v>2107831</v>
      </c>
      <c r="L1544" s="21">
        <v>1857685</v>
      </c>
      <c r="M1544" s="21">
        <v>1896340</v>
      </c>
      <c r="N1544" s="21"/>
      <c r="O1544" s="21">
        <v>26228</v>
      </c>
      <c r="P1544" s="21"/>
      <c r="Q1544" s="21"/>
      <c r="R1544" s="22">
        <v>6.5</v>
      </c>
      <c r="S1544" s="22">
        <v>5.7140000000000004</v>
      </c>
      <c r="T1544" s="20" t="s">
        <v>5189</v>
      </c>
      <c r="U1544" s="21">
        <v>10062</v>
      </c>
      <c r="V1544" s="21">
        <v>120750</v>
      </c>
      <c r="W1544" s="34">
        <v>37432</v>
      </c>
      <c r="X1544" s="34">
        <v>48366</v>
      </c>
      <c r="Y1544" s="114" t="s">
        <v>13736</v>
      </c>
      <c r="Z1544" s="70" t="s">
        <v>4927</v>
      </c>
      <c r="AA1544" s="20" t="s">
        <v>4926</v>
      </c>
      <c r="AB1544" s="109"/>
      <c r="AC1544" s="19"/>
      <c r="AD1544" s="22"/>
      <c r="AE1544" s="19"/>
    </row>
    <row r="1545" spans="2:31" x14ac:dyDescent="0.2">
      <c r="B1545" s="14" t="s">
        <v>14531</v>
      </c>
      <c r="C1545" s="33" t="s">
        <v>14530</v>
      </c>
      <c r="D1545" s="16" t="s">
        <v>14529</v>
      </c>
      <c r="E1545" s="103" t="s">
        <v>26</v>
      </c>
      <c r="F1545" s="18" t="s">
        <v>26</v>
      </c>
      <c r="G1545" s="111" t="s">
        <v>590</v>
      </c>
      <c r="H1545" s="102" t="s">
        <v>4412</v>
      </c>
      <c r="I1545" s="21">
        <v>1302036</v>
      </c>
      <c r="J1545" s="71">
        <v>113.715</v>
      </c>
      <c r="K1545" s="21">
        <v>1446930</v>
      </c>
      <c r="L1545" s="21">
        <v>1272413</v>
      </c>
      <c r="M1545" s="21">
        <v>1300254</v>
      </c>
      <c r="N1545" s="21"/>
      <c r="O1545" s="21">
        <v>14422</v>
      </c>
      <c r="P1545" s="21"/>
      <c r="Q1545" s="21"/>
      <c r="R1545" s="22">
        <v>6.5</v>
      </c>
      <c r="S1545" s="22">
        <v>5.6779999999999999</v>
      </c>
      <c r="T1545" s="20" t="s">
        <v>5189</v>
      </c>
      <c r="U1545" s="21">
        <v>6892</v>
      </c>
      <c r="V1545" s="21">
        <v>82707</v>
      </c>
      <c r="W1545" s="34">
        <v>37432</v>
      </c>
      <c r="X1545" s="34">
        <v>48396</v>
      </c>
      <c r="Y1545" s="114" t="s">
        <v>13736</v>
      </c>
      <c r="Z1545" s="70" t="s">
        <v>4927</v>
      </c>
      <c r="AA1545" s="20" t="s">
        <v>4926</v>
      </c>
      <c r="AB1545" s="109"/>
      <c r="AC1545" s="19"/>
      <c r="AD1545" s="22"/>
      <c r="AE1545" s="19"/>
    </row>
    <row r="1546" spans="2:31" x14ac:dyDescent="0.2">
      <c r="B1546" s="14" t="s">
        <v>14528</v>
      </c>
      <c r="C1546" s="33" t="s">
        <v>14527</v>
      </c>
      <c r="D1546" s="16" t="s">
        <v>14526</v>
      </c>
      <c r="E1546" s="103" t="s">
        <v>26</v>
      </c>
      <c r="F1546" s="18" t="s">
        <v>26</v>
      </c>
      <c r="G1546" s="111" t="s">
        <v>590</v>
      </c>
      <c r="H1546" s="102" t="s">
        <v>4412</v>
      </c>
      <c r="I1546" s="21">
        <v>1185244</v>
      </c>
      <c r="J1546" s="71">
        <v>113.59</v>
      </c>
      <c r="K1546" s="21">
        <v>1315692</v>
      </c>
      <c r="L1546" s="21">
        <v>1158277</v>
      </c>
      <c r="M1546" s="21">
        <v>1183697</v>
      </c>
      <c r="N1546" s="21"/>
      <c r="O1546" s="21">
        <v>10501</v>
      </c>
      <c r="P1546" s="21"/>
      <c r="Q1546" s="21"/>
      <c r="R1546" s="22">
        <v>6.5</v>
      </c>
      <c r="S1546" s="22">
        <v>5.6740000000000004</v>
      </c>
      <c r="T1546" s="20" t="s">
        <v>5189</v>
      </c>
      <c r="U1546" s="21">
        <v>6274</v>
      </c>
      <c r="V1546" s="21">
        <v>75288</v>
      </c>
      <c r="W1546" s="34">
        <v>37432</v>
      </c>
      <c r="X1546" s="34">
        <v>48366</v>
      </c>
      <c r="Y1546" s="114" t="s">
        <v>13736</v>
      </c>
      <c r="Z1546" s="70" t="s">
        <v>4927</v>
      </c>
      <c r="AA1546" s="20" t="s">
        <v>4926</v>
      </c>
      <c r="AB1546" s="109"/>
      <c r="AC1546" s="19"/>
      <c r="AD1546" s="22"/>
      <c r="AE1546" s="19"/>
    </row>
    <row r="1547" spans="2:31" x14ac:dyDescent="0.2">
      <c r="B1547" s="14" t="s">
        <v>14525</v>
      </c>
      <c r="C1547" s="33" t="s">
        <v>14524</v>
      </c>
      <c r="D1547" s="16" t="s">
        <v>14523</v>
      </c>
      <c r="E1547" s="103" t="s">
        <v>26</v>
      </c>
      <c r="F1547" s="18" t="s">
        <v>26</v>
      </c>
      <c r="G1547" s="111" t="s">
        <v>590</v>
      </c>
      <c r="H1547" s="102" t="s">
        <v>4412</v>
      </c>
      <c r="I1547" s="21">
        <v>1309950</v>
      </c>
      <c r="J1547" s="71">
        <v>107.71299999999999</v>
      </c>
      <c r="K1547" s="21">
        <v>1368022</v>
      </c>
      <c r="L1547" s="21">
        <v>1270062</v>
      </c>
      <c r="M1547" s="21">
        <v>1296048</v>
      </c>
      <c r="N1547" s="21"/>
      <c r="O1547" s="21">
        <v>3900</v>
      </c>
      <c r="P1547" s="21"/>
      <c r="Q1547" s="21"/>
      <c r="R1547" s="22">
        <v>5.5</v>
      </c>
      <c r="S1547" s="22">
        <v>4.1719999999999997</v>
      </c>
      <c r="T1547" s="20" t="s">
        <v>5189</v>
      </c>
      <c r="U1547" s="21">
        <v>5821</v>
      </c>
      <c r="V1547" s="21">
        <v>69853</v>
      </c>
      <c r="W1547" s="34">
        <v>37523</v>
      </c>
      <c r="X1547" s="34">
        <v>42979</v>
      </c>
      <c r="Y1547" s="114" t="s">
        <v>13736</v>
      </c>
      <c r="Z1547" s="70" t="s">
        <v>4927</v>
      </c>
      <c r="AA1547" s="20" t="s">
        <v>4926</v>
      </c>
      <c r="AB1547" s="109"/>
      <c r="AC1547" s="19"/>
      <c r="AD1547" s="22"/>
      <c r="AE1547" s="19"/>
    </row>
    <row r="1548" spans="2:31" x14ac:dyDescent="0.2">
      <c r="B1548" s="14" t="s">
        <v>14522</v>
      </c>
      <c r="C1548" s="33" t="s">
        <v>14521</v>
      </c>
      <c r="D1548" s="16" t="s">
        <v>14520</v>
      </c>
      <c r="E1548" s="103" t="s">
        <v>26</v>
      </c>
      <c r="F1548" s="18" t="s">
        <v>26</v>
      </c>
      <c r="G1548" s="111" t="s">
        <v>590</v>
      </c>
      <c r="H1548" s="102" t="s">
        <v>4412</v>
      </c>
      <c r="I1548" s="21">
        <v>1458870</v>
      </c>
      <c r="J1548" s="71">
        <v>107.846</v>
      </c>
      <c r="K1548" s="21">
        <v>1533554</v>
      </c>
      <c r="L1548" s="21">
        <v>1421987</v>
      </c>
      <c r="M1548" s="21">
        <v>1434431</v>
      </c>
      <c r="N1548" s="21"/>
      <c r="O1548" s="21">
        <v>-210</v>
      </c>
      <c r="P1548" s="21"/>
      <c r="Q1548" s="21"/>
      <c r="R1548" s="22">
        <v>4.5</v>
      </c>
      <c r="S1548" s="22">
        <v>3.8719999999999999</v>
      </c>
      <c r="T1548" s="20" t="s">
        <v>5189</v>
      </c>
      <c r="U1548" s="21">
        <v>5332</v>
      </c>
      <c r="V1548" s="21">
        <v>63989</v>
      </c>
      <c r="W1548" s="34">
        <v>37770</v>
      </c>
      <c r="X1548" s="34">
        <v>43221</v>
      </c>
      <c r="Y1548" s="114" t="s">
        <v>13736</v>
      </c>
      <c r="Z1548" s="70" t="s">
        <v>4927</v>
      </c>
      <c r="AA1548" s="20" t="s">
        <v>4926</v>
      </c>
      <c r="AB1548" s="109"/>
      <c r="AC1548" s="19"/>
      <c r="AD1548" s="22"/>
      <c r="AE1548" s="19"/>
    </row>
    <row r="1549" spans="2:31" x14ac:dyDescent="0.2">
      <c r="B1549" s="14" t="s">
        <v>14519</v>
      </c>
      <c r="C1549" s="33" t="s">
        <v>14518</v>
      </c>
      <c r="D1549" s="16" t="s">
        <v>14391</v>
      </c>
      <c r="E1549" s="103" t="s">
        <v>26</v>
      </c>
      <c r="F1549" s="18" t="s">
        <v>26</v>
      </c>
      <c r="G1549" s="111" t="s">
        <v>590</v>
      </c>
      <c r="H1549" s="102" t="s">
        <v>4412</v>
      </c>
      <c r="I1549" s="21">
        <v>4354196</v>
      </c>
      <c r="J1549" s="71">
        <v>105.65900000000001</v>
      </c>
      <c r="K1549" s="21">
        <v>4788381</v>
      </c>
      <c r="L1549" s="21">
        <v>4531933</v>
      </c>
      <c r="M1549" s="21">
        <v>4482828</v>
      </c>
      <c r="N1549" s="21"/>
      <c r="O1549" s="21">
        <v>12223</v>
      </c>
      <c r="P1549" s="21"/>
      <c r="Q1549" s="21"/>
      <c r="R1549" s="22">
        <v>4.5</v>
      </c>
      <c r="S1549" s="22">
        <v>5.0199999999999996</v>
      </c>
      <c r="T1549" s="20" t="s">
        <v>5189</v>
      </c>
      <c r="U1549" s="21">
        <v>16995</v>
      </c>
      <c r="V1549" s="21">
        <v>203937</v>
      </c>
      <c r="W1549" s="34">
        <v>38028</v>
      </c>
      <c r="X1549" s="34">
        <v>43125</v>
      </c>
      <c r="Y1549" s="114" t="s">
        <v>13682</v>
      </c>
      <c r="Z1549" s="70" t="s">
        <v>4927</v>
      </c>
      <c r="AA1549" s="20" t="s">
        <v>4926</v>
      </c>
      <c r="AB1549" s="109"/>
      <c r="AC1549" s="19"/>
      <c r="AD1549" s="22"/>
      <c r="AE1549" s="28">
        <v>43070</v>
      </c>
    </row>
    <row r="1550" spans="2:31" x14ac:dyDescent="0.2">
      <c r="B1550" s="14" t="s">
        <v>14517</v>
      </c>
      <c r="C1550" s="33" t="s">
        <v>14516</v>
      </c>
      <c r="D1550" s="16" t="s">
        <v>14388</v>
      </c>
      <c r="E1550" s="103" t="s">
        <v>26</v>
      </c>
      <c r="F1550" s="18" t="s">
        <v>26</v>
      </c>
      <c r="G1550" s="111" t="s">
        <v>590</v>
      </c>
      <c r="H1550" s="102" t="s">
        <v>4412</v>
      </c>
      <c r="I1550" s="21">
        <v>427088</v>
      </c>
      <c r="J1550" s="71">
        <v>106.756</v>
      </c>
      <c r="K1550" s="21">
        <v>452829</v>
      </c>
      <c r="L1550" s="21">
        <v>424171</v>
      </c>
      <c r="M1550" s="21">
        <v>424500</v>
      </c>
      <c r="N1550" s="21"/>
      <c r="O1550" s="21">
        <v>329</v>
      </c>
      <c r="P1550" s="21"/>
      <c r="Q1550" s="21"/>
      <c r="R1550" s="22">
        <v>5</v>
      </c>
      <c r="S1550" s="22">
        <v>4.883</v>
      </c>
      <c r="T1550" s="20" t="s">
        <v>5189</v>
      </c>
      <c r="U1550" s="21">
        <v>1767</v>
      </c>
      <c r="V1550" s="21">
        <v>21209</v>
      </c>
      <c r="W1550" s="34">
        <v>38474</v>
      </c>
      <c r="X1550" s="34">
        <v>43084</v>
      </c>
      <c r="Y1550" s="114" t="s">
        <v>13682</v>
      </c>
      <c r="Z1550" s="70" t="s">
        <v>4927</v>
      </c>
      <c r="AA1550" s="20" t="s">
        <v>4926</v>
      </c>
      <c r="AB1550" s="109"/>
      <c r="AC1550" s="19"/>
      <c r="AD1550" s="22"/>
      <c r="AE1550" s="28">
        <v>42887</v>
      </c>
    </row>
    <row r="1551" spans="2:31" x14ac:dyDescent="0.2">
      <c r="B1551" s="14" t="s">
        <v>14515</v>
      </c>
      <c r="C1551" s="33" t="s">
        <v>14514</v>
      </c>
      <c r="D1551" s="16" t="s">
        <v>14391</v>
      </c>
      <c r="E1551" s="103" t="s">
        <v>5057</v>
      </c>
      <c r="F1551" s="18" t="s">
        <v>26</v>
      </c>
      <c r="G1551" s="111" t="s">
        <v>590</v>
      </c>
      <c r="H1551" s="102" t="s">
        <v>4412</v>
      </c>
      <c r="I1551" s="21">
        <v>6464790</v>
      </c>
      <c r="J1551" s="71">
        <v>114.02</v>
      </c>
      <c r="K1551" s="21">
        <v>7513187</v>
      </c>
      <c r="L1551" s="21">
        <v>6589370</v>
      </c>
      <c r="M1551" s="21">
        <v>6523364</v>
      </c>
      <c r="N1551" s="21"/>
      <c r="O1551" s="21">
        <v>21366</v>
      </c>
      <c r="P1551" s="21"/>
      <c r="Q1551" s="21"/>
      <c r="R1551" s="22">
        <v>5</v>
      </c>
      <c r="S1551" s="22">
        <v>5.2149999999999999</v>
      </c>
      <c r="T1551" s="20" t="s">
        <v>5189</v>
      </c>
      <c r="U1551" s="21">
        <v>27456</v>
      </c>
      <c r="V1551" s="21">
        <v>329469</v>
      </c>
      <c r="W1551" s="34">
        <v>38009</v>
      </c>
      <c r="X1551" s="34">
        <v>45255</v>
      </c>
      <c r="Y1551" s="114" t="s">
        <v>13682</v>
      </c>
      <c r="Z1551" s="70" t="s">
        <v>4927</v>
      </c>
      <c r="AA1551" s="20" t="s">
        <v>4926</v>
      </c>
      <c r="AB1551" s="109"/>
      <c r="AC1551" s="19"/>
      <c r="AD1551" s="22"/>
      <c r="AE1551" s="28">
        <v>44927</v>
      </c>
    </row>
    <row r="1552" spans="2:31" x14ac:dyDescent="0.2">
      <c r="B1552" s="14" t="s">
        <v>14513</v>
      </c>
      <c r="C1552" s="33" t="s">
        <v>14512</v>
      </c>
      <c r="D1552" s="16" t="s">
        <v>14391</v>
      </c>
      <c r="E1552" s="103" t="s">
        <v>26</v>
      </c>
      <c r="F1552" s="18" t="s">
        <v>26</v>
      </c>
      <c r="G1552" s="111" t="s">
        <v>590</v>
      </c>
      <c r="H1552" s="102" t="s">
        <v>4412</v>
      </c>
      <c r="I1552" s="21">
        <v>4291765</v>
      </c>
      <c r="J1552" s="71">
        <v>116.646</v>
      </c>
      <c r="K1552" s="21">
        <v>5145255</v>
      </c>
      <c r="L1552" s="21">
        <v>4411000</v>
      </c>
      <c r="M1552" s="21">
        <v>4340330</v>
      </c>
      <c r="N1552" s="21"/>
      <c r="O1552" s="21">
        <v>12588</v>
      </c>
      <c r="P1552" s="21"/>
      <c r="Q1552" s="21"/>
      <c r="R1552" s="22">
        <v>5</v>
      </c>
      <c r="S1552" s="22">
        <v>5.2779999999999996</v>
      </c>
      <c r="T1552" s="20" t="s">
        <v>5189</v>
      </c>
      <c r="U1552" s="21">
        <v>18379</v>
      </c>
      <c r="V1552" s="21">
        <v>220550</v>
      </c>
      <c r="W1552" s="34">
        <v>38009</v>
      </c>
      <c r="X1552" s="34">
        <v>45316</v>
      </c>
      <c r="Y1552" s="114" t="s">
        <v>13682</v>
      </c>
      <c r="Z1552" s="70" t="s">
        <v>4927</v>
      </c>
      <c r="AA1552" s="20" t="s">
        <v>4926</v>
      </c>
      <c r="AB1552" s="109"/>
      <c r="AC1552" s="19"/>
      <c r="AD1552" s="22"/>
      <c r="AE1552" s="28">
        <v>45078</v>
      </c>
    </row>
    <row r="1553" spans="2:31" x14ac:dyDescent="0.2">
      <c r="B1553" s="14" t="s">
        <v>14511</v>
      </c>
      <c r="C1553" s="33" t="s">
        <v>14510</v>
      </c>
      <c r="D1553" s="16" t="s">
        <v>14388</v>
      </c>
      <c r="E1553" s="103" t="s">
        <v>26</v>
      </c>
      <c r="F1553" s="18" t="s">
        <v>26</v>
      </c>
      <c r="G1553" s="111" t="s">
        <v>590</v>
      </c>
      <c r="H1553" s="102" t="s">
        <v>4412</v>
      </c>
      <c r="I1553" s="21">
        <v>2808311</v>
      </c>
      <c r="J1553" s="71">
        <v>102.181</v>
      </c>
      <c r="K1553" s="21">
        <v>2734140</v>
      </c>
      <c r="L1553" s="21">
        <v>2675776</v>
      </c>
      <c r="M1553" s="21">
        <v>2731430</v>
      </c>
      <c r="N1553" s="21"/>
      <c r="O1553" s="21">
        <v>-28739</v>
      </c>
      <c r="P1553" s="21"/>
      <c r="Q1553" s="21"/>
      <c r="R1553" s="22">
        <v>4.5</v>
      </c>
      <c r="S1553" s="22">
        <v>1.444</v>
      </c>
      <c r="T1553" s="20" t="s">
        <v>5189</v>
      </c>
      <c r="U1553" s="21">
        <v>10034</v>
      </c>
      <c r="V1553" s="21">
        <v>120410</v>
      </c>
      <c r="W1553" s="34">
        <v>40269</v>
      </c>
      <c r="X1553" s="34">
        <v>43146</v>
      </c>
      <c r="Y1553" s="114" t="s">
        <v>13682</v>
      </c>
      <c r="Z1553" s="70" t="s">
        <v>4927</v>
      </c>
      <c r="AA1553" s="20" t="s">
        <v>4926</v>
      </c>
      <c r="AB1553" s="109"/>
      <c r="AC1553" s="19"/>
      <c r="AD1553" s="22"/>
      <c r="AE1553" s="34">
        <v>41852</v>
      </c>
    </row>
    <row r="1554" spans="2:31" x14ac:dyDescent="0.2">
      <c r="B1554" s="14" t="s">
        <v>14509</v>
      </c>
      <c r="C1554" s="33" t="s">
        <v>14508</v>
      </c>
      <c r="D1554" s="16" t="s">
        <v>14391</v>
      </c>
      <c r="E1554" s="103" t="s">
        <v>26</v>
      </c>
      <c r="F1554" s="18" t="s">
        <v>26</v>
      </c>
      <c r="G1554" s="111" t="s">
        <v>590</v>
      </c>
      <c r="H1554" s="102" t="s">
        <v>4412</v>
      </c>
      <c r="I1554" s="21">
        <v>1228476</v>
      </c>
      <c r="J1554" s="71">
        <v>100.214</v>
      </c>
      <c r="K1554" s="21">
        <v>1375961</v>
      </c>
      <c r="L1554" s="21">
        <v>1373018</v>
      </c>
      <c r="M1554" s="21">
        <v>1366487</v>
      </c>
      <c r="N1554" s="21"/>
      <c r="O1554" s="21">
        <v>37179</v>
      </c>
      <c r="P1554" s="21"/>
      <c r="Q1554" s="21"/>
      <c r="R1554" s="22">
        <v>4.5</v>
      </c>
      <c r="S1554" s="22">
        <v>6.1790000000000003</v>
      </c>
      <c r="T1554" s="20" t="s">
        <v>5189</v>
      </c>
      <c r="U1554" s="21">
        <v>5149</v>
      </c>
      <c r="V1554" s="21">
        <v>61786</v>
      </c>
      <c r="W1554" s="34">
        <v>38195</v>
      </c>
      <c r="X1554" s="34">
        <v>48177</v>
      </c>
      <c r="Y1554" s="114" t="s">
        <v>13682</v>
      </c>
      <c r="Z1554" s="70" t="s">
        <v>4927</v>
      </c>
      <c r="AA1554" s="20" t="s">
        <v>4926</v>
      </c>
      <c r="AB1554" s="109"/>
      <c r="AC1554" s="19"/>
      <c r="AD1554" s="22"/>
      <c r="AE1554" s="34">
        <v>41334</v>
      </c>
    </row>
    <row r="1555" spans="2:31" x14ac:dyDescent="0.2">
      <c r="B1555" s="14" t="s">
        <v>14507</v>
      </c>
      <c r="C1555" s="33" t="s">
        <v>14506</v>
      </c>
      <c r="D1555" s="16" t="s">
        <v>14388</v>
      </c>
      <c r="E1555" s="103" t="s">
        <v>26</v>
      </c>
      <c r="F1555" s="18" t="s">
        <v>26</v>
      </c>
      <c r="G1555" s="111" t="s">
        <v>590</v>
      </c>
      <c r="H1555" s="102" t="s">
        <v>4412</v>
      </c>
      <c r="I1555" s="21">
        <v>1807591</v>
      </c>
      <c r="J1555" s="71">
        <v>112.127</v>
      </c>
      <c r="K1555" s="21">
        <v>2167781</v>
      </c>
      <c r="L1555" s="21">
        <v>1933333</v>
      </c>
      <c r="M1555" s="21">
        <v>1884069</v>
      </c>
      <c r="N1555" s="21"/>
      <c r="O1555" s="21">
        <v>23679</v>
      </c>
      <c r="P1555" s="21"/>
      <c r="Q1555" s="21"/>
      <c r="R1555" s="22">
        <v>5</v>
      </c>
      <c r="S1555" s="22">
        <v>5.782</v>
      </c>
      <c r="T1555" s="20" t="s">
        <v>5189</v>
      </c>
      <c r="U1555" s="21">
        <v>8056</v>
      </c>
      <c r="V1555" s="21">
        <v>96667</v>
      </c>
      <c r="W1555" s="34">
        <v>38098</v>
      </c>
      <c r="X1555" s="34">
        <v>45153</v>
      </c>
      <c r="Y1555" s="114" t="s">
        <v>13682</v>
      </c>
      <c r="Z1555" s="70" t="s">
        <v>4927</v>
      </c>
      <c r="AA1555" s="20" t="s">
        <v>4926</v>
      </c>
      <c r="AB1555" s="109"/>
      <c r="AC1555" s="19"/>
      <c r="AD1555" s="22"/>
      <c r="AE1555" s="34">
        <v>44896</v>
      </c>
    </row>
    <row r="1556" spans="2:31" x14ac:dyDescent="0.2">
      <c r="B1556" s="14" t="s">
        <v>14505</v>
      </c>
      <c r="C1556" s="33" t="s">
        <v>14504</v>
      </c>
      <c r="D1556" s="16" t="s">
        <v>14388</v>
      </c>
      <c r="E1556" s="103" t="s">
        <v>26</v>
      </c>
      <c r="F1556" s="18" t="s">
        <v>26</v>
      </c>
      <c r="G1556" s="111" t="s">
        <v>590</v>
      </c>
      <c r="H1556" s="102" t="s">
        <v>4412</v>
      </c>
      <c r="I1556" s="21">
        <v>6809120</v>
      </c>
      <c r="J1556" s="71">
        <v>114.242</v>
      </c>
      <c r="K1556" s="21">
        <v>8260259</v>
      </c>
      <c r="L1556" s="21">
        <v>7230524</v>
      </c>
      <c r="M1556" s="21">
        <v>7026859</v>
      </c>
      <c r="N1556" s="21"/>
      <c r="O1556" s="21">
        <v>53440</v>
      </c>
      <c r="P1556" s="21"/>
      <c r="Q1556" s="21"/>
      <c r="R1556" s="22">
        <v>5</v>
      </c>
      <c r="S1556" s="22">
        <v>5.6509999999999998</v>
      </c>
      <c r="T1556" s="20" t="s">
        <v>5189</v>
      </c>
      <c r="U1556" s="21">
        <v>30127</v>
      </c>
      <c r="V1556" s="21">
        <v>361526</v>
      </c>
      <c r="W1556" s="34">
        <v>38104</v>
      </c>
      <c r="X1556" s="34">
        <v>45214</v>
      </c>
      <c r="Y1556" s="114" t="s">
        <v>13682</v>
      </c>
      <c r="Z1556" s="70" t="s">
        <v>4927</v>
      </c>
      <c r="AA1556" s="20" t="s">
        <v>4926</v>
      </c>
      <c r="AB1556" s="109"/>
      <c r="AC1556" s="19"/>
      <c r="AD1556" s="22"/>
      <c r="AE1556" s="34">
        <v>45017</v>
      </c>
    </row>
    <row r="1557" spans="2:31" x14ac:dyDescent="0.2">
      <c r="B1557" s="14" t="s">
        <v>14503</v>
      </c>
      <c r="C1557" s="33" t="s">
        <v>14502</v>
      </c>
      <c r="D1557" s="16" t="s">
        <v>14388</v>
      </c>
      <c r="E1557" s="103" t="s">
        <v>26</v>
      </c>
      <c r="F1557" s="18" t="s">
        <v>26</v>
      </c>
      <c r="G1557" s="111" t="s">
        <v>590</v>
      </c>
      <c r="H1557" s="102" t="s">
        <v>4412</v>
      </c>
      <c r="I1557" s="21">
        <v>7476028</v>
      </c>
      <c r="J1557" s="71">
        <v>108.227</v>
      </c>
      <c r="K1557" s="21">
        <v>8632414</v>
      </c>
      <c r="L1557" s="21">
        <v>7976181</v>
      </c>
      <c r="M1557" s="21">
        <v>7816601</v>
      </c>
      <c r="N1557" s="21"/>
      <c r="O1557" s="21">
        <v>66575</v>
      </c>
      <c r="P1557" s="21"/>
      <c r="Q1557" s="21"/>
      <c r="R1557" s="22">
        <v>4.5</v>
      </c>
      <c r="S1557" s="22">
        <v>5.3440000000000003</v>
      </c>
      <c r="T1557" s="20" t="s">
        <v>5189</v>
      </c>
      <c r="U1557" s="21">
        <v>29911</v>
      </c>
      <c r="V1557" s="21">
        <v>358928</v>
      </c>
      <c r="W1557" s="34">
        <v>39430</v>
      </c>
      <c r="X1557" s="34">
        <v>45306</v>
      </c>
      <c r="Y1557" s="114" t="s">
        <v>13682</v>
      </c>
      <c r="Z1557" s="70" t="s">
        <v>4927</v>
      </c>
      <c r="AA1557" s="20" t="s">
        <v>4926</v>
      </c>
      <c r="AB1557" s="109"/>
      <c r="AC1557" s="19"/>
      <c r="AD1557" s="22"/>
      <c r="AE1557" s="34">
        <v>44986</v>
      </c>
    </row>
    <row r="1558" spans="2:31" x14ac:dyDescent="0.2">
      <c r="B1558" s="14" t="s">
        <v>14501</v>
      </c>
      <c r="C1558" s="33" t="s">
        <v>14500</v>
      </c>
      <c r="D1558" s="16" t="s">
        <v>14388</v>
      </c>
      <c r="E1558" s="103" t="s">
        <v>26</v>
      </c>
      <c r="F1558" s="18" t="s">
        <v>26</v>
      </c>
      <c r="G1558" s="111" t="s">
        <v>590</v>
      </c>
      <c r="H1558" s="102" t="s">
        <v>4412</v>
      </c>
      <c r="I1558" s="21">
        <v>5261306</v>
      </c>
      <c r="J1558" s="71">
        <v>108.227</v>
      </c>
      <c r="K1558" s="21">
        <v>6025309</v>
      </c>
      <c r="L1558" s="21">
        <v>5567268</v>
      </c>
      <c r="M1558" s="21">
        <v>5461865</v>
      </c>
      <c r="N1558" s="21"/>
      <c r="O1558" s="21">
        <v>57182</v>
      </c>
      <c r="P1558" s="21"/>
      <c r="Q1558" s="21"/>
      <c r="R1558" s="22">
        <v>4.5</v>
      </c>
      <c r="S1558" s="22">
        <v>5.2960000000000003</v>
      </c>
      <c r="T1558" s="20" t="s">
        <v>5189</v>
      </c>
      <c r="U1558" s="21">
        <v>20877</v>
      </c>
      <c r="V1558" s="21">
        <v>250527</v>
      </c>
      <c r="W1558" s="34">
        <v>39430</v>
      </c>
      <c r="X1558" s="34">
        <v>45306</v>
      </c>
      <c r="Y1558" s="114" t="s">
        <v>13682</v>
      </c>
      <c r="Z1558" s="70" t="s">
        <v>4927</v>
      </c>
      <c r="AA1558" s="20" t="s">
        <v>4926</v>
      </c>
      <c r="AB1558" s="109"/>
      <c r="AC1558" s="19"/>
      <c r="AD1558" s="22"/>
      <c r="AE1558" s="34">
        <v>44986</v>
      </c>
    </row>
    <row r="1559" spans="2:31" x14ac:dyDescent="0.2">
      <c r="B1559" s="14" t="s">
        <v>14499</v>
      </c>
      <c r="C1559" s="33" t="s">
        <v>14498</v>
      </c>
      <c r="D1559" s="16" t="s">
        <v>14388</v>
      </c>
      <c r="E1559" s="103" t="s">
        <v>26</v>
      </c>
      <c r="F1559" s="18" t="s">
        <v>26</v>
      </c>
      <c r="G1559" s="111" t="s">
        <v>590</v>
      </c>
      <c r="H1559" s="102" t="s">
        <v>4412</v>
      </c>
      <c r="I1559" s="21">
        <v>9667324</v>
      </c>
      <c r="J1559" s="71">
        <v>112.459</v>
      </c>
      <c r="K1559" s="21">
        <v>11245940</v>
      </c>
      <c r="L1559" s="21">
        <v>10000000</v>
      </c>
      <c r="M1559" s="21">
        <v>9865349</v>
      </c>
      <c r="N1559" s="21"/>
      <c r="O1559" s="21">
        <v>66178</v>
      </c>
      <c r="P1559" s="21"/>
      <c r="Q1559" s="21"/>
      <c r="R1559" s="22">
        <v>5</v>
      </c>
      <c r="S1559" s="22">
        <v>5.4180000000000001</v>
      </c>
      <c r="T1559" s="20" t="s">
        <v>5189</v>
      </c>
      <c r="U1559" s="21">
        <v>41667</v>
      </c>
      <c r="V1559" s="21">
        <v>500000</v>
      </c>
      <c r="W1559" s="34">
        <v>39430</v>
      </c>
      <c r="X1559" s="34">
        <v>45366</v>
      </c>
      <c r="Y1559" s="114" t="s">
        <v>13682</v>
      </c>
      <c r="Z1559" s="70" t="s">
        <v>4927</v>
      </c>
      <c r="AA1559" s="20" t="s">
        <v>4926</v>
      </c>
      <c r="AB1559" s="109"/>
      <c r="AC1559" s="19"/>
      <c r="AD1559" s="22"/>
      <c r="AE1559" s="34">
        <v>45108</v>
      </c>
    </row>
    <row r="1560" spans="2:31" x14ac:dyDescent="0.2">
      <c r="B1560" s="14" t="s">
        <v>14497</v>
      </c>
      <c r="C1560" s="33" t="s">
        <v>14496</v>
      </c>
      <c r="D1560" s="16" t="s">
        <v>14388</v>
      </c>
      <c r="E1560" s="103" t="s">
        <v>26</v>
      </c>
      <c r="F1560" s="18" t="s">
        <v>26</v>
      </c>
      <c r="G1560" s="111" t="s">
        <v>590</v>
      </c>
      <c r="H1560" s="102" t="s">
        <v>4412</v>
      </c>
      <c r="I1560" s="21">
        <v>7903125</v>
      </c>
      <c r="J1560" s="71">
        <v>111.306</v>
      </c>
      <c r="K1560" s="21">
        <v>9383079</v>
      </c>
      <c r="L1560" s="21">
        <v>8430000</v>
      </c>
      <c r="M1560" s="21">
        <v>8246703</v>
      </c>
      <c r="N1560" s="21"/>
      <c r="O1560" s="21">
        <v>107311</v>
      </c>
      <c r="P1560" s="21"/>
      <c r="Q1560" s="21"/>
      <c r="R1560" s="22">
        <v>5</v>
      </c>
      <c r="S1560" s="22">
        <v>5.7789999999999999</v>
      </c>
      <c r="T1560" s="20" t="s">
        <v>5189</v>
      </c>
      <c r="U1560" s="21">
        <v>35125</v>
      </c>
      <c r="V1560" s="21">
        <v>421500</v>
      </c>
      <c r="W1560" s="34">
        <v>38100</v>
      </c>
      <c r="X1560" s="34">
        <v>45397</v>
      </c>
      <c r="Y1560" s="114" t="s">
        <v>13682</v>
      </c>
      <c r="Z1560" s="70" t="s">
        <v>4927</v>
      </c>
      <c r="AA1560" s="20" t="s">
        <v>4926</v>
      </c>
      <c r="AB1560" s="109"/>
      <c r="AC1560" s="19"/>
      <c r="AD1560" s="22"/>
      <c r="AE1560" s="34">
        <v>45200</v>
      </c>
    </row>
    <row r="1561" spans="2:31" x14ac:dyDescent="0.2">
      <c r="B1561" s="14" t="s">
        <v>14495</v>
      </c>
      <c r="C1561" s="33" t="s">
        <v>14494</v>
      </c>
      <c r="D1561" s="16" t="s">
        <v>14388</v>
      </c>
      <c r="E1561" s="103" t="s">
        <v>26</v>
      </c>
      <c r="F1561" s="18" t="s">
        <v>26</v>
      </c>
      <c r="G1561" s="111" t="s">
        <v>590</v>
      </c>
      <c r="H1561" s="102" t="s">
        <v>4412</v>
      </c>
      <c r="I1561" s="21">
        <v>7802607</v>
      </c>
      <c r="J1561" s="71">
        <v>101.926</v>
      </c>
      <c r="K1561" s="21">
        <v>8047050</v>
      </c>
      <c r="L1561" s="21">
        <v>7895000</v>
      </c>
      <c r="M1561" s="21">
        <v>7873644</v>
      </c>
      <c r="N1561" s="21"/>
      <c r="O1561" s="21">
        <v>19507</v>
      </c>
      <c r="P1561" s="21"/>
      <c r="Q1561" s="21"/>
      <c r="R1561" s="22">
        <v>5</v>
      </c>
      <c r="S1561" s="22">
        <v>5.194</v>
      </c>
      <c r="T1561" s="20" t="s">
        <v>5189</v>
      </c>
      <c r="U1561" s="21">
        <v>32896</v>
      </c>
      <c r="V1561" s="21">
        <v>394750</v>
      </c>
      <c r="W1561" s="34">
        <v>39430</v>
      </c>
      <c r="X1561" s="34">
        <v>44607</v>
      </c>
      <c r="Y1561" s="114" t="s">
        <v>13682</v>
      </c>
      <c r="Z1561" s="70" t="s">
        <v>4927</v>
      </c>
      <c r="AA1561" s="20" t="s">
        <v>4926</v>
      </c>
      <c r="AB1561" s="109"/>
      <c r="AC1561" s="19"/>
      <c r="AD1561" s="22"/>
      <c r="AE1561" s="34">
        <v>41609</v>
      </c>
    </row>
    <row r="1562" spans="2:31" x14ac:dyDescent="0.2">
      <c r="B1562" s="14" t="s">
        <v>14493</v>
      </c>
      <c r="C1562" s="33" t="s">
        <v>14492</v>
      </c>
      <c r="D1562" s="16" t="s">
        <v>14388</v>
      </c>
      <c r="E1562" s="103" t="s">
        <v>26</v>
      </c>
      <c r="F1562" s="18" t="s">
        <v>26</v>
      </c>
      <c r="G1562" s="111" t="s">
        <v>590</v>
      </c>
      <c r="H1562" s="102" t="s">
        <v>4412</v>
      </c>
      <c r="I1562" s="21">
        <v>11736544</v>
      </c>
      <c r="J1562" s="71">
        <v>110.42100000000001</v>
      </c>
      <c r="K1562" s="21">
        <v>13711543</v>
      </c>
      <c r="L1562" s="21">
        <v>12417570</v>
      </c>
      <c r="M1562" s="21">
        <v>12190177</v>
      </c>
      <c r="N1562" s="21"/>
      <c r="O1562" s="21">
        <v>104726</v>
      </c>
      <c r="P1562" s="21"/>
      <c r="Q1562" s="21"/>
      <c r="R1562" s="22">
        <v>5</v>
      </c>
      <c r="S1562" s="22">
        <v>5.7210000000000001</v>
      </c>
      <c r="T1562" s="20" t="s">
        <v>5189</v>
      </c>
      <c r="U1562" s="21">
        <v>51740</v>
      </c>
      <c r="V1562" s="21">
        <v>620879</v>
      </c>
      <c r="W1562" s="34">
        <v>38099</v>
      </c>
      <c r="X1562" s="34">
        <v>45397</v>
      </c>
      <c r="Y1562" s="114" t="s">
        <v>13682</v>
      </c>
      <c r="Z1562" s="70" t="s">
        <v>4927</v>
      </c>
      <c r="AA1562" s="20" t="s">
        <v>4926</v>
      </c>
      <c r="AB1562" s="109"/>
      <c r="AC1562" s="19"/>
      <c r="AD1562" s="22"/>
      <c r="AE1562" s="28">
        <v>45292</v>
      </c>
    </row>
    <row r="1563" spans="2:31" x14ac:dyDescent="0.2">
      <c r="B1563" s="14" t="s">
        <v>14491</v>
      </c>
      <c r="C1563" s="33" t="s">
        <v>14490</v>
      </c>
      <c r="D1563" s="16" t="s">
        <v>14489</v>
      </c>
      <c r="E1563" s="103" t="s">
        <v>26</v>
      </c>
      <c r="F1563" s="18" t="s">
        <v>26</v>
      </c>
      <c r="G1563" s="111" t="s">
        <v>590</v>
      </c>
      <c r="H1563" s="102" t="s">
        <v>4412</v>
      </c>
      <c r="I1563" s="21">
        <v>3462326</v>
      </c>
      <c r="J1563" s="71">
        <v>101.673</v>
      </c>
      <c r="K1563" s="21">
        <v>3520264</v>
      </c>
      <c r="L1563" s="21">
        <v>3462326</v>
      </c>
      <c r="M1563" s="21">
        <v>3462326</v>
      </c>
      <c r="N1563" s="21"/>
      <c r="O1563" s="21"/>
      <c r="P1563" s="21"/>
      <c r="Q1563" s="21"/>
      <c r="R1563" s="22">
        <v>4.9989999999999997</v>
      </c>
      <c r="S1563" s="22">
        <v>5.35</v>
      </c>
      <c r="T1563" s="20" t="s">
        <v>5189</v>
      </c>
      <c r="U1563" s="21">
        <v>14423</v>
      </c>
      <c r="V1563" s="21">
        <v>176831</v>
      </c>
      <c r="W1563" s="34">
        <v>38737</v>
      </c>
      <c r="X1563" s="34">
        <v>52681</v>
      </c>
      <c r="Y1563" s="114" t="s">
        <v>13682</v>
      </c>
      <c r="Z1563" s="70" t="s">
        <v>4927</v>
      </c>
      <c r="AA1563" s="20" t="s">
        <v>4926</v>
      </c>
      <c r="AB1563" s="109"/>
      <c r="AC1563" s="19"/>
      <c r="AD1563" s="22"/>
      <c r="AE1563" s="28">
        <v>41699</v>
      </c>
    </row>
    <row r="1564" spans="2:31" x14ac:dyDescent="0.2">
      <c r="B1564" s="14" t="s">
        <v>14488</v>
      </c>
      <c r="C1564" s="33" t="s">
        <v>14487</v>
      </c>
      <c r="D1564" s="16" t="s">
        <v>14388</v>
      </c>
      <c r="E1564" s="103" t="s">
        <v>26</v>
      </c>
      <c r="F1564" s="18" t="s">
        <v>26</v>
      </c>
      <c r="G1564" s="111" t="s">
        <v>590</v>
      </c>
      <c r="H1564" s="102" t="s">
        <v>4412</v>
      </c>
      <c r="I1564" s="21">
        <v>5512389</v>
      </c>
      <c r="J1564" s="71">
        <v>106.998</v>
      </c>
      <c r="K1564" s="21">
        <v>5674715</v>
      </c>
      <c r="L1564" s="21">
        <v>5303561</v>
      </c>
      <c r="M1564" s="21">
        <v>5476820</v>
      </c>
      <c r="N1564" s="21"/>
      <c r="O1564" s="21">
        <v>-27341</v>
      </c>
      <c r="P1564" s="21"/>
      <c r="Q1564" s="21"/>
      <c r="R1564" s="22">
        <v>4.5</v>
      </c>
      <c r="S1564" s="22">
        <v>3.052</v>
      </c>
      <c r="T1564" s="20" t="s">
        <v>5189</v>
      </c>
      <c r="U1564" s="21">
        <v>19888</v>
      </c>
      <c r="V1564" s="21">
        <v>238660</v>
      </c>
      <c r="W1564" s="34">
        <v>40108</v>
      </c>
      <c r="X1564" s="34">
        <v>45853</v>
      </c>
      <c r="Y1564" s="114" t="s">
        <v>13682</v>
      </c>
      <c r="Z1564" s="70" t="s">
        <v>4927</v>
      </c>
      <c r="AA1564" s="20" t="s">
        <v>4926</v>
      </c>
      <c r="AB1564" s="109"/>
      <c r="AC1564" s="19"/>
      <c r="AD1564" s="22"/>
      <c r="AE1564" s="28">
        <v>45627</v>
      </c>
    </row>
    <row r="1565" spans="2:31" x14ac:dyDescent="0.2">
      <c r="B1565" s="14" t="s">
        <v>14486</v>
      </c>
      <c r="C1565" s="33" t="s">
        <v>14485</v>
      </c>
      <c r="D1565" s="16" t="s">
        <v>14391</v>
      </c>
      <c r="E1565" s="103" t="s">
        <v>26</v>
      </c>
      <c r="F1565" s="18" t="s">
        <v>26</v>
      </c>
      <c r="G1565" s="111" t="s">
        <v>590</v>
      </c>
      <c r="H1565" s="102" t="s">
        <v>4412</v>
      </c>
      <c r="I1565" s="21">
        <v>4233370</v>
      </c>
      <c r="J1565" s="71">
        <v>100.38500000000001</v>
      </c>
      <c r="K1565" s="21">
        <v>4317115</v>
      </c>
      <c r="L1565" s="21">
        <v>4300566</v>
      </c>
      <c r="M1565" s="21">
        <v>4232647</v>
      </c>
      <c r="N1565" s="21"/>
      <c r="O1565" s="21">
        <v>-4665</v>
      </c>
      <c r="P1565" s="21"/>
      <c r="Q1565" s="21"/>
      <c r="R1565" s="22">
        <v>0.56000000000000005</v>
      </c>
      <c r="S1565" s="22">
        <v>1.0660000000000001</v>
      </c>
      <c r="T1565" s="20" t="s">
        <v>5189</v>
      </c>
      <c r="U1565" s="21">
        <v>401</v>
      </c>
      <c r="V1565" s="21">
        <v>25426</v>
      </c>
      <c r="W1565" s="34">
        <v>40109</v>
      </c>
      <c r="X1565" s="34">
        <v>49912</v>
      </c>
      <c r="Y1565" s="114" t="s">
        <v>13682</v>
      </c>
      <c r="Z1565" s="70" t="s">
        <v>4927</v>
      </c>
      <c r="AA1565" s="20" t="s">
        <v>4926</v>
      </c>
      <c r="AB1565" s="109"/>
      <c r="AC1565" s="19"/>
      <c r="AD1565" s="22"/>
      <c r="AE1565" s="28">
        <v>49546</v>
      </c>
    </row>
    <row r="1566" spans="2:31" x14ac:dyDescent="0.2">
      <c r="B1566" s="14" t="s">
        <v>14484</v>
      </c>
      <c r="C1566" s="33" t="s">
        <v>14483</v>
      </c>
      <c r="D1566" s="16" t="s">
        <v>14391</v>
      </c>
      <c r="E1566" s="103" t="s">
        <v>26</v>
      </c>
      <c r="F1566" s="18" t="s">
        <v>26</v>
      </c>
      <c r="G1566" s="111" t="s">
        <v>590</v>
      </c>
      <c r="H1566" s="102" t="s">
        <v>4412</v>
      </c>
      <c r="I1566" s="21">
        <v>10080500</v>
      </c>
      <c r="J1566" s="71">
        <v>106.693</v>
      </c>
      <c r="K1566" s="21">
        <v>10832166</v>
      </c>
      <c r="L1566" s="21">
        <v>10152697</v>
      </c>
      <c r="M1566" s="21">
        <v>10083073</v>
      </c>
      <c r="N1566" s="21"/>
      <c r="O1566" s="21">
        <v>2410</v>
      </c>
      <c r="P1566" s="21"/>
      <c r="Q1566" s="21"/>
      <c r="R1566" s="22">
        <v>4</v>
      </c>
      <c r="S1566" s="22">
        <v>4.0819999999999999</v>
      </c>
      <c r="T1566" s="20" t="s">
        <v>5189</v>
      </c>
      <c r="U1566" s="21">
        <v>33842</v>
      </c>
      <c r="V1566" s="21">
        <v>397444</v>
      </c>
      <c r="W1566" s="34">
        <v>41244</v>
      </c>
      <c r="X1566" s="34">
        <v>51616</v>
      </c>
      <c r="Y1566" s="114" t="s">
        <v>13682</v>
      </c>
      <c r="Z1566" s="70" t="s">
        <v>4927</v>
      </c>
      <c r="AA1566" s="20" t="s">
        <v>4926</v>
      </c>
      <c r="AB1566" s="109"/>
      <c r="AC1566" s="19"/>
      <c r="AD1566" s="22"/>
      <c r="AE1566" s="28">
        <v>51380</v>
      </c>
    </row>
    <row r="1567" spans="2:31" x14ac:dyDescent="0.2">
      <c r="B1567" s="14" t="s">
        <v>14482</v>
      </c>
      <c r="C1567" s="33" t="s">
        <v>14481</v>
      </c>
      <c r="D1567" s="16" t="s">
        <v>14391</v>
      </c>
      <c r="E1567" s="103" t="s">
        <v>26</v>
      </c>
      <c r="F1567" s="18" t="s">
        <v>26</v>
      </c>
      <c r="G1567" s="111" t="s">
        <v>590</v>
      </c>
      <c r="H1567" s="102" t="s">
        <v>4412</v>
      </c>
      <c r="I1567" s="21">
        <v>16356534</v>
      </c>
      <c r="J1567" s="71">
        <v>103.572</v>
      </c>
      <c r="K1567" s="21">
        <v>16567993</v>
      </c>
      <c r="L1567" s="21">
        <v>15996610</v>
      </c>
      <c r="M1567" s="21">
        <v>16198565</v>
      </c>
      <c r="N1567" s="21"/>
      <c r="O1567" s="21">
        <v>-111874</v>
      </c>
      <c r="P1567" s="21"/>
      <c r="Q1567" s="21"/>
      <c r="R1567" s="22">
        <v>4</v>
      </c>
      <c r="S1567" s="22">
        <v>3.1360000000000001</v>
      </c>
      <c r="T1567" s="20" t="s">
        <v>5189</v>
      </c>
      <c r="U1567" s="21">
        <v>53322</v>
      </c>
      <c r="V1567" s="21">
        <v>639864</v>
      </c>
      <c r="W1567" s="34">
        <v>40641</v>
      </c>
      <c r="X1567" s="34">
        <v>51038</v>
      </c>
      <c r="Y1567" s="114" t="s">
        <v>13682</v>
      </c>
      <c r="Z1567" s="70" t="s">
        <v>4927</v>
      </c>
      <c r="AA1567" s="20" t="s">
        <v>4926</v>
      </c>
      <c r="AB1567" s="109"/>
      <c r="AC1567" s="19"/>
      <c r="AD1567" s="22"/>
      <c r="AE1567" s="28">
        <v>43191</v>
      </c>
    </row>
    <row r="1568" spans="2:31" x14ac:dyDescent="0.2">
      <c r="B1568" s="14" t="s">
        <v>14480</v>
      </c>
      <c r="C1568" s="33" t="s">
        <v>14479</v>
      </c>
      <c r="D1568" s="16" t="s">
        <v>14391</v>
      </c>
      <c r="E1568" s="103" t="s">
        <v>26</v>
      </c>
      <c r="F1568" s="18" t="s">
        <v>26</v>
      </c>
      <c r="G1568" s="111" t="s">
        <v>590</v>
      </c>
      <c r="H1568" s="102" t="s">
        <v>4412</v>
      </c>
      <c r="I1568" s="21">
        <v>19021875</v>
      </c>
      <c r="J1568" s="71">
        <v>108.67400000000001</v>
      </c>
      <c r="K1568" s="21">
        <v>21734820</v>
      </c>
      <c r="L1568" s="21">
        <v>20000000</v>
      </c>
      <c r="M1568" s="21">
        <v>19349848</v>
      </c>
      <c r="N1568" s="21"/>
      <c r="O1568" s="21">
        <v>269312</v>
      </c>
      <c r="P1568" s="21"/>
      <c r="Q1568" s="21"/>
      <c r="R1568" s="22">
        <v>4</v>
      </c>
      <c r="S1568" s="22">
        <v>5.3540000000000001</v>
      </c>
      <c r="T1568" s="20" t="s">
        <v>5189</v>
      </c>
      <c r="U1568" s="21">
        <v>66667</v>
      </c>
      <c r="V1568" s="21">
        <v>800000</v>
      </c>
      <c r="W1568" s="34">
        <v>40702</v>
      </c>
      <c r="X1568" s="34">
        <v>51707</v>
      </c>
      <c r="Y1568" s="114" t="s">
        <v>13682</v>
      </c>
      <c r="Z1568" s="70" t="s">
        <v>4927</v>
      </c>
      <c r="AA1568" s="20" t="s">
        <v>4926</v>
      </c>
      <c r="AB1568" s="109"/>
      <c r="AC1568" s="19"/>
      <c r="AD1568" s="22"/>
      <c r="AE1568" s="28">
        <v>51561</v>
      </c>
    </row>
    <row r="1569" spans="2:31" x14ac:dyDescent="0.2">
      <c r="B1569" s="14" t="s">
        <v>14478</v>
      </c>
      <c r="C1569" s="33" t="s">
        <v>14477</v>
      </c>
      <c r="D1569" s="16" t="s">
        <v>14388</v>
      </c>
      <c r="E1569" s="103" t="s">
        <v>26</v>
      </c>
      <c r="F1569" s="18" t="s">
        <v>26</v>
      </c>
      <c r="G1569" s="111" t="s">
        <v>590</v>
      </c>
      <c r="H1569" s="102" t="s">
        <v>4412</v>
      </c>
      <c r="I1569" s="21">
        <v>8293305</v>
      </c>
      <c r="J1569" s="71">
        <v>105.42100000000001</v>
      </c>
      <c r="K1569" s="21">
        <v>8742877</v>
      </c>
      <c r="L1569" s="21">
        <v>8293305</v>
      </c>
      <c r="M1569" s="21">
        <v>8293305</v>
      </c>
      <c r="N1569" s="21"/>
      <c r="O1569" s="21"/>
      <c r="P1569" s="21"/>
      <c r="Q1569" s="21"/>
      <c r="R1569" s="22">
        <v>4.7309999999999999</v>
      </c>
      <c r="S1569" s="22">
        <v>5.9829999999999997</v>
      </c>
      <c r="T1569" s="20" t="s">
        <v>5189</v>
      </c>
      <c r="U1569" s="21">
        <v>32695</v>
      </c>
      <c r="V1569" s="21">
        <v>447046</v>
      </c>
      <c r="W1569" s="34">
        <v>39847</v>
      </c>
      <c r="X1569" s="34">
        <v>50479</v>
      </c>
      <c r="Y1569" s="114" t="s">
        <v>13682</v>
      </c>
      <c r="Z1569" s="70" t="s">
        <v>4927</v>
      </c>
      <c r="AA1569" s="20" t="s">
        <v>4926</v>
      </c>
      <c r="AB1569" s="109"/>
      <c r="AC1569" s="19"/>
      <c r="AD1569" s="22"/>
      <c r="AE1569" s="28">
        <v>50192</v>
      </c>
    </row>
    <row r="1570" spans="2:31" x14ac:dyDescent="0.2">
      <c r="B1570" s="14" t="s">
        <v>14476</v>
      </c>
      <c r="C1570" s="33" t="s">
        <v>14475</v>
      </c>
      <c r="D1570" s="16" t="s">
        <v>14474</v>
      </c>
      <c r="E1570" s="103" t="s">
        <v>26</v>
      </c>
      <c r="F1570" s="18" t="s">
        <v>26</v>
      </c>
      <c r="G1570" s="111" t="s">
        <v>590</v>
      </c>
      <c r="H1570" s="102" t="s">
        <v>4412</v>
      </c>
      <c r="I1570" s="21">
        <v>76483</v>
      </c>
      <c r="J1570" s="71">
        <v>116.613</v>
      </c>
      <c r="K1570" s="21">
        <v>92613</v>
      </c>
      <c r="L1570" s="21">
        <v>79419</v>
      </c>
      <c r="M1570" s="21">
        <v>76947</v>
      </c>
      <c r="N1570" s="21"/>
      <c r="O1570" s="21">
        <v>-17</v>
      </c>
      <c r="P1570" s="21"/>
      <c r="Q1570" s="21"/>
      <c r="R1570" s="22">
        <v>7</v>
      </c>
      <c r="S1570" s="22">
        <v>8.2989999999999995</v>
      </c>
      <c r="T1570" s="20" t="s">
        <v>5189</v>
      </c>
      <c r="U1570" s="21">
        <v>463</v>
      </c>
      <c r="V1570" s="21">
        <v>5559</v>
      </c>
      <c r="W1570" s="34">
        <v>36526</v>
      </c>
      <c r="X1570" s="34">
        <v>45200</v>
      </c>
      <c r="Y1570" s="114" t="s">
        <v>13736</v>
      </c>
      <c r="Z1570" s="70" t="s">
        <v>4927</v>
      </c>
      <c r="AA1570" s="20" t="s">
        <v>4926</v>
      </c>
      <c r="AB1570" s="109"/>
      <c r="AC1570" s="19"/>
      <c r="AD1570" s="22"/>
      <c r="AE1570" s="19"/>
    </row>
    <row r="1571" spans="2:31" x14ac:dyDescent="0.2">
      <c r="B1571" s="14" t="s">
        <v>14473</v>
      </c>
      <c r="C1571" s="33" t="s">
        <v>14472</v>
      </c>
      <c r="D1571" s="16" t="s">
        <v>14471</v>
      </c>
      <c r="E1571" s="103" t="s">
        <v>26</v>
      </c>
      <c r="F1571" s="18" t="s">
        <v>26</v>
      </c>
      <c r="G1571" s="111" t="s">
        <v>590</v>
      </c>
      <c r="H1571" s="102" t="s">
        <v>4412</v>
      </c>
      <c r="I1571" s="21">
        <v>41140</v>
      </c>
      <c r="J1571" s="71">
        <v>110.075</v>
      </c>
      <c r="K1571" s="21">
        <v>47778</v>
      </c>
      <c r="L1571" s="21">
        <v>43405</v>
      </c>
      <c r="M1571" s="21">
        <v>42263</v>
      </c>
      <c r="N1571" s="21"/>
      <c r="O1571" s="21">
        <v>435</v>
      </c>
      <c r="P1571" s="21"/>
      <c r="Q1571" s="21"/>
      <c r="R1571" s="22">
        <v>6</v>
      </c>
      <c r="S1571" s="22">
        <v>7.0970000000000004</v>
      </c>
      <c r="T1571" s="20" t="s">
        <v>5189</v>
      </c>
      <c r="U1571" s="21">
        <v>217</v>
      </c>
      <c r="V1571" s="21">
        <v>2604</v>
      </c>
      <c r="W1571" s="34">
        <v>35013</v>
      </c>
      <c r="X1571" s="34">
        <v>45261</v>
      </c>
      <c r="Y1571" s="114" t="s">
        <v>13736</v>
      </c>
      <c r="Z1571" s="70" t="s">
        <v>4927</v>
      </c>
      <c r="AA1571" s="20" t="s">
        <v>4926</v>
      </c>
      <c r="AB1571" s="109"/>
      <c r="AC1571" s="19"/>
      <c r="AD1571" s="22"/>
      <c r="AE1571" s="19"/>
    </row>
    <row r="1572" spans="2:31" x14ac:dyDescent="0.2">
      <c r="B1572" s="14" t="s">
        <v>14470</v>
      </c>
      <c r="C1572" s="33" t="s">
        <v>14469</v>
      </c>
      <c r="D1572" s="16" t="s">
        <v>14468</v>
      </c>
      <c r="E1572" s="103" t="s">
        <v>26</v>
      </c>
      <c r="F1572" s="18" t="s">
        <v>26</v>
      </c>
      <c r="G1572" s="111" t="s">
        <v>590</v>
      </c>
      <c r="H1572" s="102" t="s">
        <v>4412</v>
      </c>
      <c r="I1572" s="21">
        <v>2351</v>
      </c>
      <c r="J1572" s="71">
        <v>114.895</v>
      </c>
      <c r="K1572" s="21">
        <v>2688</v>
      </c>
      <c r="L1572" s="21">
        <v>2339</v>
      </c>
      <c r="M1572" s="21">
        <v>2341</v>
      </c>
      <c r="N1572" s="21"/>
      <c r="O1572" s="21">
        <v>2</v>
      </c>
      <c r="P1572" s="21"/>
      <c r="Q1572" s="21"/>
      <c r="R1572" s="22">
        <v>6.5</v>
      </c>
      <c r="S1572" s="22">
        <v>6.4560000000000004</v>
      </c>
      <c r="T1572" s="20" t="s">
        <v>5189</v>
      </c>
      <c r="U1572" s="21">
        <v>13</v>
      </c>
      <c r="V1572" s="21">
        <v>152</v>
      </c>
      <c r="W1572" s="34">
        <v>34232</v>
      </c>
      <c r="X1572" s="34">
        <v>45261</v>
      </c>
      <c r="Y1572" s="114" t="s">
        <v>13736</v>
      </c>
      <c r="Z1572" s="70" t="s">
        <v>4927</v>
      </c>
      <c r="AA1572" s="20" t="s">
        <v>4926</v>
      </c>
      <c r="AB1572" s="109"/>
      <c r="AC1572" s="19"/>
      <c r="AD1572" s="22"/>
      <c r="AE1572" s="19"/>
    </row>
    <row r="1573" spans="2:31" x14ac:dyDescent="0.2">
      <c r="B1573" s="14" t="s">
        <v>14467</v>
      </c>
      <c r="C1573" s="33" t="s">
        <v>14466</v>
      </c>
      <c r="D1573" s="16" t="s">
        <v>14465</v>
      </c>
      <c r="E1573" s="103" t="s">
        <v>26</v>
      </c>
      <c r="F1573" s="18" t="s">
        <v>26</v>
      </c>
      <c r="G1573" s="111" t="s">
        <v>590</v>
      </c>
      <c r="H1573" s="102" t="s">
        <v>4412</v>
      </c>
      <c r="I1573" s="21">
        <v>24311</v>
      </c>
      <c r="J1573" s="71">
        <v>113.247</v>
      </c>
      <c r="K1573" s="21">
        <v>31120</v>
      </c>
      <c r="L1573" s="21">
        <v>27480</v>
      </c>
      <c r="M1573" s="21">
        <v>25776</v>
      </c>
      <c r="N1573" s="21"/>
      <c r="O1573" s="21">
        <v>-1703</v>
      </c>
      <c r="P1573" s="21"/>
      <c r="Q1573" s="21"/>
      <c r="R1573" s="22">
        <v>6.5</v>
      </c>
      <c r="S1573" s="22">
        <v>9.19</v>
      </c>
      <c r="T1573" s="20" t="s">
        <v>5189</v>
      </c>
      <c r="U1573" s="21">
        <v>149</v>
      </c>
      <c r="V1573" s="21">
        <v>1786</v>
      </c>
      <c r="W1573" s="34">
        <v>34618</v>
      </c>
      <c r="X1573" s="34">
        <v>45292</v>
      </c>
      <c r="Y1573" s="114" t="s">
        <v>13736</v>
      </c>
      <c r="Z1573" s="70" t="s">
        <v>4927</v>
      </c>
      <c r="AA1573" s="20" t="s">
        <v>4926</v>
      </c>
      <c r="AB1573" s="109"/>
      <c r="AC1573" s="19"/>
      <c r="AD1573" s="22"/>
      <c r="AE1573" s="19"/>
    </row>
    <row r="1574" spans="2:31" x14ac:dyDescent="0.2">
      <c r="B1574" s="14" t="s">
        <v>14464</v>
      </c>
      <c r="C1574" s="33" t="s">
        <v>14463</v>
      </c>
      <c r="D1574" s="16" t="s">
        <v>14462</v>
      </c>
      <c r="E1574" s="103" t="s">
        <v>26</v>
      </c>
      <c r="F1574" s="18" t="s">
        <v>26</v>
      </c>
      <c r="G1574" s="111" t="s">
        <v>590</v>
      </c>
      <c r="H1574" s="102" t="s">
        <v>4412</v>
      </c>
      <c r="I1574" s="21">
        <v>28812</v>
      </c>
      <c r="J1574" s="71">
        <v>112.59</v>
      </c>
      <c r="K1574" s="21">
        <v>36668</v>
      </c>
      <c r="L1574" s="21">
        <v>32568</v>
      </c>
      <c r="M1574" s="21">
        <v>30741</v>
      </c>
      <c r="N1574" s="21"/>
      <c r="O1574" s="21">
        <v>-1827</v>
      </c>
      <c r="P1574" s="21"/>
      <c r="Q1574" s="21"/>
      <c r="R1574" s="22">
        <v>6.5</v>
      </c>
      <c r="S1574" s="22">
        <v>8.9190000000000005</v>
      </c>
      <c r="T1574" s="20" t="s">
        <v>5189</v>
      </c>
      <c r="U1574" s="21">
        <v>176</v>
      </c>
      <c r="V1574" s="21">
        <v>2117</v>
      </c>
      <c r="W1574" s="34">
        <v>34618</v>
      </c>
      <c r="X1574" s="34">
        <v>45292</v>
      </c>
      <c r="Y1574" s="114" t="s">
        <v>13736</v>
      </c>
      <c r="Z1574" s="70" t="s">
        <v>4927</v>
      </c>
      <c r="AA1574" s="20" t="s">
        <v>4926</v>
      </c>
      <c r="AB1574" s="109"/>
      <c r="AC1574" s="19"/>
      <c r="AD1574" s="22"/>
      <c r="AE1574" s="19"/>
    </row>
    <row r="1575" spans="2:31" x14ac:dyDescent="0.2">
      <c r="B1575" s="14" t="s">
        <v>14461</v>
      </c>
      <c r="C1575" s="33" t="s">
        <v>14460</v>
      </c>
      <c r="D1575" s="16" t="s">
        <v>14459</v>
      </c>
      <c r="E1575" s="103" t="s">
        <v>26</v>
      </c>
      <c r="F1575" s="18" t="s">
        <v>26</v>
      </c>
      <c r="G1575" s="111" t="s">
        <v>590</v>
      </c>
      <c r="H1575" s="102" t="s">
        <v>4412</v>
      </c>
      <c r="I1575" s="21">
        <v>18709</v>
      </c>
      <c r="J1575" s="71">
        <v>114.895</v>
      </c>
      <c r="K1575" s="21">
        <v>24296</v>
      </c>
      <c r="L1575" s="21">
        <v>21147</v>
      </c>
      <c r="M1575" s="21">
        <v>19821</v>
      </c>
      <c r="N1575" s="21"/>
      <c r="O1575" s="21">
        <v>1834</v>
      </c>
      <c r="P1575" s="21"/>
      <c r="Q1575" s="21"/>
      <c r="R1575" s="22">
        <v>6.5</v>
      </c>
      <c r="S1575" s="22">
        <v>9.2249999999999996</v>
      </c>
      <c r="T1575" s="20" t="s">
        <v>5189</v>
      </c>
      <c r="U1575" s="21">
        <v>115</v>
      </c>
      <c r="V1575" s="21">
        <v>1375</v>
      </c>
      <c r="W1575" s="34">
        <v>34618</v>
      </c>
      <c r="X1575" s="34">
        <v>45292</v>
      </c>
      <c r="Y1575" s="114" t="s">
        <v>13736</v>
      </c>
      <c r="Z1575" s="70" t="s">
        <v>4927</v>
      </c>
      <c r="AA1575" s="20" t="s">
        <v>4926</v>
      </c>
      <c r="AB1575" s="109"/>
      <c r="AC1575" s="19"/>
      <c r="AD1575" s="22"/>
      <c r="AE1575" s="19"/>
    </row>
    <row r="1576" spans="2:31" x14ac:dyDescent="0.2">
      <c r="B1576" s="14" t="s">
        <v>14458</v>
      </c>
      <c r="C1576" s="33" t="s">
        <v>14457</v>
      </c>
      <c r="D1576" s="16" t="s">
        <v>14456</v>
      </c>
      <c r="E1576" s="103" t="s">
        <v>26</v>
      </c>
      <c r="F1576" s="18" t="s">
        <v>26</v>
      </c>
      <c r="G1576" s="111" t="s">
        <v>590</v>
      </c>
      <c r="H1576" s="102" t="s">
        <v>4412</v>
      </c>
      <c r="I1576" s="21">
        <v>109167</v>
      </c>
      <c r="J1576" s="71">
        <v>114.895</v>
      </c>
      <c r="K1576" s="21">
        <v>141777</v>
      </c>
      <c r="L1576" s="21">
        <v>123397</v>
      </c>
      <c r="M1576" s="21">
        <v>116360</v>
      </c>
      <c r="N1576" s="21"/>
      <c r="O1576" s="21">
        <v>-7036</v>
      </c>
      <c r="P1576" s="21"/>
      <c r="Q1576" s="21"/>
      <c r="R1576" s="22">
        <v>6.5</v>
      </c>
      <c r="S1576" s="22">
        <v>8.9610000000000003</v>
      </c>
      <c r="T1576" s="20" t="s">
        <v>5189</v>
      </c>
      <c r="U1576" s="21">
        <v>668</v>
      </c>
      <c r="V1576" s="21">
        <v>8021</v>
      </c>
      <c r="W1576" s="34">
        <v>34618</v>
      </c>
      <c r="X1576" s="34">
        <v>45292</v>
      </c>
      <c r="Y1576" s="114" t="s">
        <v>13736</v>
      </c>
      <c r="Z1576" s="70" t="s">
        <v>4927</v>
      </c>
      <c r="AA1576" s="20" t="s">
        <v>4926</v>
      </c>
      <c r="AB1576" s="109"/>
      <c r="AC1576" s="19"/>
      <c r="AD1576" s="22"/>
      <c r="AE1576" s="19"/>
    </row>
    <row r="1577" spans="2:31" x14ac:dyDescent="0.2">
      <c r="B1577" s="14" t="s">
        <v>14455</v>
      </c>
      <c r="C1577" s="33" t="s">
        <v>14454</v>
      </c>
      <c r="D1577" s="16" t="s">
        <v>14453</v>
      </c>
      <c r="E1577" s="103" t="s">
        <v>26</v>
      </c>
      <c r="F1577" s="18" t="s">
        <v>26</v>
      </c>
      <c r="G1577" s="111" t="s">
        <v>590</v>
      </c>
      <c r="H1577" s="102" t="s">
        <v>4412</v>
      </c>
      <c r="I1577" s="21">
        <v>38138</v>
      </c>
      <c r="J1577" s="71">
        <v>114.895</v>
      </c>
      <c r="K1577" s="21">
        <v>49530</v>
      </c>
      <c r="L1577" s="21">
        <v>43109</v>
      </c>
      <c r="M1577" s="21">
        <v>40592</v>
      </c>
      <c r="N1577" s="21"/>
      <c r="O1577" s="21">
        <v>-2517</v>
      </c>
      <c r="P1577" s="21"/>
      <c r="Q1577" s="21"/>
      <c r="R1577" s="22">
        <v>6.5</v>
      </c>
      <c r="S1577" s="22">
        <v>9.0250000000000004</v>
      </c>
      <c r="T1577" s="20" t="s">
        <v>5189</v>
      </c>
      <c r="U1577" s="21">
        <v>234</v>
      </c>
      <c r="V1577" s="21">
        <v>2802</v>
      </c>
      <c r="W1577" s="34">
        <v>34618</v>
      </c>
      <c r="X1577" s="34">
        <v>45292</v>
      </c>
      <c r="Y1577" s="114" t="s">
        <v>13736</v>
      </c>
      <c r="Z1577" s="70" t="s">
        <v>4927</v>
      </c>
      <c r="AA1577" s="20" t="s">
        <v>4926</v>
      </c>
      <c r="AB1577" s="109"/>
      <c r="AC1577" s="19"/>
      <c r="AD1577" s="22"/>
      <c r="AE1577" s="19"/>
    </row>
    <row r="1578" spans="2:31" x14ac:dyDescent="0.2">
      <c r="B1578" s="14" t="s">
        <v>14452</v>
      </c>
      <c r="C1578" s="33" t="s">
        <v>14451</v>
      </c>
      <c r="D1578" s="16" t="s">
        <v>14450</v>
      </c>
      <c r="E1578" s="103" t="s">
        <v>26</v>
      </c>
      <c r="F1578" s="18" t="s">
        <v>26</v>
      </c>
      <c r="G1578" s="111" t="s">
        <v>590</v>
      </c>
      <c r="H1578" s="102" t="s">
        <v>4412</v>
      </c>
      <c r="I1578" s="21">
        <v>12622</v>
      </c>
      <c r="J1578" s="71">
        <v>107.473</v>
      </c>
      <c r="K1578" s="21">
        <v>14313</v>
      </c>
      <c r="L1578" s="21">
        <v>13317</v>
      </c>
      <c r="M1578" s="21">
        <v>12938</v>
      </c>
      <c r="N1578" s="21"/>
      <c r="O1578" s="21">
        <v>325</v>
      </c>
      <c r="P1578" s="21"/>
      <c r="Q1578" s="21"/>
      <c r="R1578" s="22">
        <v>6</v>
      </c>
      <c r="S1578" s="22">
        <v>7.1890000000000001</v>
      </c>
      <c r="T1578" s="20" t="s">
        <v>5189</v>
      </c>
      <c r="U1578" s="21">
        <v>67</v>
      </c>
      <c r="V1578" s="21">
        <v>799</v>
      </c>
      <c r="W1578" s="34">
        <v>35013</v>
      </c>
      <c r="X1578" s="34">
        <v>45292</v>
      </c>
      <c r="Y1578" s="114" t="s">
        <v>13736</v>
      </c>
      <c r="Z1578" s="70" t="s">
        <v>4927</v>
      </c>
      <c r="AA1578" s="20" t="s">
        <v>4926</v>
      </c>
      <c r="AB1578" s="109"/>
      <c r="AC1578" s="19"/>
      <c r="AD1578" s="22"/>
      <c r="AE1578" s="31"/>
    </row>
    <row r="1579" spans="2:31" x14ac:dyDescent="0.2">
      <c r="B1579" s="14" t="s">
        <v>14449</v>
      </c>
      <c r="C1579" s="33" t="s">
        <v>14448</v>
      </c>
      <c r="D1579" s="16" t="s">
        <v>14447</v>
      </c>
      <c r="E1579" s="103" t="s">
        <v>26</v>
      </c>
      <c r="F1579" s="18" t="s">
        <v>26</v>
      </c>
      <c r="G1579" s="111" t="s">
        <v>590</v>
      </c>
      <c r="H1579" s="102" t="s">
        <v>4412</v>
      </c>
      <c r="I1579" s="21">
        <v>19503</v>
      </c>
      <c r="J1579" s="71">
        <v>109.012</v>
      </c>
      <c r="K1579" s="21">
        <v>22431</v>
      </c>
      <c r="L1579" s="21">
        <v>20577</v>
      </c>
      <c r="M1579" s="21">
        <v>20034</v>
      </c>
      <c r="N1579" s="21"/>
      <c r="O1579" s="21">
        <v>1385</v>
      </c>
      <c r="P1579" s="21"/>
      <c r="Q1579" s="21"/>
      <c r="R1579" s="22">
        <v>6</v>
      </c>
      <c r="S1579" s="22">
        <v>7.101</v>
      </c>
      <c r="T1579" s="20" t="s">
        <v>5189</v>
      </c>
      <c r="U1579" s="21">
        <v>103</v>
      </c>
      <c r="V1579" s="21">
        <v>1235</v>
      </c>
      <c r="W1579" s="34">
        <v>35013</v>
      </c>
      <c r="X1579" s="34">
        <v>45261</v>
      </c>
      <c r="Y1579" s="114" t="s">
        <v>13736</v>
      </c>
      <c r="Z1579" s="70" t="s">
        <v>4927</v>
      </c>
      <c r="AA1579" s="20" t="s">
        <v>4926</v>
      </c>
      <c r="AB1579" s="109"/>
      <c r="AC1579" s="19"/>
      <c r="AD1579" s="22"/>
      <c r="AE1579" s="19"/>
    </row>
    <row r="1580" spans="2:31" x14ac:dyDescent="0.2">
      <c r="B1580" s="14" t="s">
        <v>14446</v>
      </c>
      <c r="C1580" s="33" t="s">
        <v>14445</v>
      </c>
      <c r="D1580" s="16" t="s">
        <v>14444</v>
      </c>
      <c r="E1580" s="103" t="s">
        <v>26</v>
      </c>
      <c r="F1580" s="18" t="s">
        <v>26</v>
      </c>
      <c r="G1580" s="111" t="s">
        <v>590</v>
      </c>
      <c r="H1580" s="102" t="s">
        <v>4412</v>
      </c>
      <c r="I1580" s="21">
        <v>360664</v>
      </c>
      <c r="J1580" s="71">
        <v>110.012</v>
      </c>
      <c r="K1580" s="21">
        <v>409838</v>
      </c>
      <c r="L1580" s="21">
        <v>372538</v>
      </c>
      <c r="M1580" s="21">
        <v>366820</v>
      </c>
      <c r="N1580" s="21"/>
      <c r="O1580" s="21">
        <v>-2909</v>
      </c>
      <c r="P1580" s="21"/>
      <c r="Q1580" s="21"/>
      <c r="R1580" s="22">
        <v>6</v>
      </c>
      <c r="S1580" s="22">
        <v>6.6219999999999999</v>
      </c>
      <c r="T1580" s="20" t="s">
        <v>5189</v>
      </c>
      <c r="U1580" s="21">
        <v>1863</v>
      </c>
      <c r="V1580" s="21">
        <v>22352</v>
      </c>
      <c r="W1580" s="34">
        <v>34281</v>
      </c>
      <c r="X1580" s="34">
        <v>45292</v>
      </c>
      <c r="Y1580" s="114" t="s">
        <v>13736</v>
      </c>
      <c r="Z1580" s="70" t="s">
        <v>4927</v>
      </c>
      <c r="AA1580" s="20" t="s">
        <v>4926</v>
      </c>
      <c r="AB1580" s="109"/>
      <c r="AC1580" s="19"/>
      <c r="AD1580" s="22"/>
      <c r="AE1580" s="31"/>
    </row>
    <row r="1581" spans="2:31" x14ac:dyDescent="0.2">
      <c r="B1581" s="14" t="s">
        <v>14443</v>
      </c>
      <c r="C1581" s="33" t="s">
        <v>14442</v>
      </c>
      <c r="D1581" s="16" t="s">
        <v>14441</v>
      </c>
      <c r="E1581" s="103" t="s">
        <v>26</v>
      </c>
      <c r="F1581" s="18" t="s">
        <v>26</v>
      </c>
      <c r="G1581" s="111" t="s">
        <v>590</v>
      </c>
      <c r="H1581" s="102" t="s">
        <v>4412</v>
      </c>
      <c r="I1581" s="21">
        <v>23806</v>
      </c>
      <c r="J1581" s="71">
        <v>111.917</v>
      </c>
      <c r="K1581" s="21">
        <v>30116</v>
      </c>
      <c r="L1581" s="21">
        <v>26909</v>
      </c>
      <c r="M1581" s="21">
        <v>25121</v>
      </c>
      <c r="N1581" s="21"/>
      <c r="O1581" s="21">
        <v>-727</v>
      </c>
      <c r="P1581" s="21"/>
      <c r="Q1581" s="21"/>
      <c r="R1581" s="22">
        <v>6.5</v>
      </c>
      <c r="S1581" s="22">
        <v>9.407</v>
      </c>
      <c r="T1581" s="20" t="s">
        <v>5189</v>
      </c>
      <c r="U1581" s="21">
        <v>146</v>
      </c>
      <c r="V1581" s="21">
        <v>1749</v>
      </c>
      <c r="W1581" s="34">
        <v>34618</v>
      </c>
      <c r="X1581" s="34">
        <v>45261</v>
      </c>
      <c r="Y1581" s="114" t="s">
        <v>13736</v>
      </c>
      <c r="Z1581" s="70" t="s">
        <v>4927</v>
      </c>
      <c r="AA1581" s="20" t="s">
        <v>4926</v>
      </c>
      <c r="AB1581" s="109"/>
      <c r="AC1581" s="19"/>
      <c r="AD1581" s="22"/>
      <c r="AE1581" s="31"/>
    </row>
    <row r="1582" spans="2:31" x14ac:dyDescent="0.2">
      <c r="B1582" s="14" t="s">
        <v>14440</v>
      </c>
      <c r="C1582" s="33" t="s">
        <v>14439</v>
      </c>
      <c r="D1582" s="16" t="s">
        <v>14438</v>
      </c>
      <c r="E1582" s="103" t="s">
        <v>26</v>
      </c>
      <c r="F1582" s="18" t="s">
        <v>26</v>
      </c>
      <c r="G1582" s="111" t="s">
        <v>590</v>
      </c>
      <c r="H1582" s="102" t="s">
        <v>4412</v>
      </c>
      <c r="I1582" s="21">
        <v>89771</v>
      </c>
      <c r="J1582" s="71">
        <v>114.895</v>
      </c>
      <c r="K1582" s="21">
        <v>116586</v>
      </c>
      <c r="L1582" s="21">
        <v>101472</v>
      </c>
      <c r="M1582" s="21">
        <v>95309</v>
      </c>
      <c r="N1582" s="21"/>
      <c r="O1582" s="21">
        <v>-3141</v>
      </c>
      <c r="P1582" s="21"/>
      <c r="Q1582" s="21"/>
      <c r="R1582" s="22">
        <v>6.5</v>
      </c>
      <c r="S1582" s="22">
        <v>9.1340000000000003</v>
      </c>
      <c r="T1582" s="20" t="s">
        <v>5189</v>
      </c>
      <c r="U1582" s="21">
        <v>550</v>
      </c>
      <c r="V1582" s="21">
        <v>6596</v>
      </c>
      <c r="W1582" s="34">
        <v>34618</v>
      </c>
      <c r="X1582" s="34">
        <v>45292</v>
      </c>
      <c r="Y1582" s="114" t="s">
        <v>13736</v>
      </c>
      <c r="Z1582" s="70" t="s">
        <v>4927</v>
      </c>
      <c r="AA1582" s="20" t="s">
        <v>4926</v>
      </c>
      <c r="AB1582" s="109"/>
      <c r="AC1582" s="19"/>
      <c r="AD1582" s="22"/>
      <c r="AE1582" s="19"/>
    </row>
    <row r="1583" spans="2:31" x14ac:dyDescent="0.2">
      <c r="B1583" s="14" t="s">
        <v>14437</v>
      </c>
      <c r="C1583" s="33" t="s">
        <v>14436</v>
      </c>
      <c r="D1583" s="16" t="s">
        <v>14435</v>
      </c>
      <c r="E1583" s="103" t="s">
        <v>26</v>
      </c>
      <c r="F1583" s="18" t="s">
        <v>26</v>
      </c>
      <c r="G1583" s="111" t="s">
        <v>590</v>
      </c>
      <c r="H1583" s="102" t="s">
        <v>4412</v>
      </c>
      <c r="I1583" s="21">
        <v>75043</v>
      </c>
      <c r="J1583" s="71">
        <v>109.012</v>
      </c>
      <c r="K1583" s="21">
        <v>86310</v>
      </c>
      <c r="L1583" s="21">
        <v>79175</v>
      </c>
      <c r="M1583" s="21">
        <v>76838</v>
      </c>
      <c r="N1583" s="21"/>
      <c r="O1583" s="21">
        <v>-526</v>
      </c>
      <c r="P1583" s="21"/>
      <c r="Q1583" s="21"/>
      <c r="R1583" s="22">
        <v>6</v>
      </c>
      <c r="S1583" s="22">
        <v>7.2320000000000002</v>
      </c>
      <c r="T1583" s="20" t="s">
        <v>5189</v>
      </c>
      <c r="U1583" s="21">
        <v>396</v>
      </c>
      <c r="V1583" s="21">
        <v>4751</v>
      </c>
      <c r="W1583" s="34">
        <v>35013</v>
      </c>
      <c r="X1583" s="34">
        <v>45292</v>
      </c>
      <c r="Y1583" s="114" t="s">
        <v>13736</v>
      </c>
      <c r="Z1583" s="70" t="s">
        <v>4927</v>
      </c>
      <c r="AA1583" s="20" t="s">
        <v>4926</v>
      </c>
      <c r="AB1583" s="109"/>
      <c r="AC1583" s="19"/>
      <c r="AD1583" s="22"/>
      <c r="AE1583" s="19"/>
    </row>
    <row r="1584" spans="2:31" x14ac:dyDescent="0.2">
      <c r="B1584" s="14" t="s">
        <v>14434</v>
      </c>
      <c r="C1584" s="33" t="s">
        <v>14433</v>
      </c>
      <c r="D1584" s="16" t="s">
        <v>14432</v>
      </c>
      <c r="E1584" s="103" t="s">
        <v>26</v>
      </c>
      <c r="F1584" s="18" t="s">
        <v>26</v>
      </c>
      <c r="G1584" s="111" t="s">
        <v>590</v>
      </c>
      <c r="H1584" s="102" t="s">
        <v>4412</v>
      </c>
      <c r="I1584" s="21">
        <v>17126</v>
      </c>
      <c r="J1584" s="71">
        <v>115.553</v>
      </c>
      <c r="K1584" s="21">
        <v>22369</v>
      </c>
      <c r="L1584" s="21">
        <v>19359</v>
      </c>
      <c r="M1584" s="21">
        <v>18085</v>
      </c>
      <c r="N1584" s="21"/>
      <c r="O1584" s="21">
        <v>4219</v>
      </c>
      <c r="P1584" s="21"/>
      <c r="Q1584" s="21"/>
      <c r="R1584" s="22">
        <v>6.5</v>
      </c>
      <c r="S1584" s="22">
        <v>9.3710000000000004</v>
      </c>
      <c r="T1584" s="20" t="s">
        <v>5189</v>
      </c>
      <c r="U1584" s="21">
        <v>105</v>
      </c>
      <c r="V1584" s="21">
        <v>1258</v>
      </c>
      <c r="W1584" s="34">
        <v>34618</v>
      </c>
      <c r="X1584" s="34">
        <v>45292</v>
      </c>
      <c r="Y1584" s="114" t="s">
        <v>13736</v>
      </c>
      <c r="Z1584" s="70" t="s">
        <v>4927</v>
      </c>
      <c r="AA1584" s="20" t="s">
        <v>4926</v>
      </c>
      <c r="AB1584" s="109"/>
      <c r="AC1584" s="19"/>
      <c r="AD1584" s="22"/>
      <c r="AE1584" s="19"/>
    </row>
    <row r="1585" spans="2:31" x14ac:dyDescent="0.2">
      <c r="B1585" s="14" t="s">
        <v>14431</v>
      </c>
      <c r="C1585" s="33" t="s">
        <v>14430</v>
      </c>
      <c r="D1585" s="16" t="s">
        <v>14429</v>
      </c>
      <c r="E1585" s="103" t="s">
        <v>26</v>
      </c>
      <c r="F1585" s="18" t="s">
        <v>26</v>
      </c>
      <c r="G1585" s="111" t="s">
        <v>590</v>
      </c>
      <c r="H1585" s="102" t="s">
        <v>4412</v>
      </c>
      <c r="I1585" s="21">
        <v>107755</v>
      </c>
      <c r="J1585" s="71">
        <v>114.895</v>
      </c>
      <c r="K1585" s="21">
        <v>139942</v>
      </c>
      <c r="L1585" s="21">
        <v>121800</v>
      </c>
      <c r="M1585" s="21">
        <v>114350</v>
      </c>
      <c r="N1585" s="21"/>
      <c r="O1585" s="21">
        <v>-7450</v>
      </c>
      <c r="P1585" s="21"/>
      <c r="Q1585" s="21"/>
      <c r="R1585" s="22">
        <v>6.5</v>
      </c>
      <c r="S1585" s="22">
        <v>9.1539999999999999</v>
      </c>
      <c r="T1585" s="20" t="s">
        <v>5189</v>
      </c>
      <c r="U1585" s="21">
        <v>660</v>
      </c>
      <c r="V1585" s="21">
        <v>7917</v>
      </c>
      <c r="W1585" s="34">
        <v>34618</v>
      </c>
      <c r="X1585" s="34">
        <v>45292</v>
      </c>
      <c r="Y1585" s="114" t="s">
        <v>13736</v>
      </c>
      <c r="Z1585" s="70" t="s">
        <v>4927</v>
      </c>
      <c r="AA1585" s="20" t="s">
        <v>4926</v>
      </c>
      <c r="AB1585" s="109"/>
      <c r="AC1585" s="19"/>
      <c r="AD1585" s="22"/>
      <c r="AE1585" s="19"/>
    </row>
    <row r="1586" spans="2:31" x14ac:dyDescent="0.2">
      <c r="B1586" s="14" t="s">
        <v>14428</v>
      </c>
      <c r="C1586" s="33" t="s">
        <v>14427</v>
      </c>
      <c r="D1586" s="16" t="s">
        <v>14426</v>
      </c>
      <c r="E1586" s="103" t="s">
        <v>26</v>
      </c>
      <c r="F1586" s="18" t="s">
        <v>26</v>
      </c>
      <c r="G1586" s="111" t="s">
        <v>590</v>
      </c>
      <c r="H1586" s="102" t="s">
        <v>4412</v>
      </c>
      <c r="I1586" s="21">
        <v>7528</v>
      </c>
      <c r="J1586" s="71">
        <v>109.012</v>
      </c>
      <c r="K1586" s="21">
        <v>8659</v>
      </c>
      <c r="L1586" s="21">
        <v>7943</v>
      </c>
      <c r="M1586" s="21">
        <v>7712</v>
      </c>
      <c r="N1586" s="21"/>
      <c r="O1586" s="21">
        <v>576</v>
      </c>
      <c r="P1586" s="21"/>
      <c r="Q1586" s="21"/>
      <c r="R1586" s="22">
        <v>6</v>
      </c>
      <c r="S1586" s="22">
        <v>7.21</v>
      </c>
      <c r="T1586" s="20" t="s">
        <v>5189</v>
      </c>
      <c r="U1586" s="21">
        <v>40</v>
      </c>
      <c r="V1586" s="21">
        <v>477</v>
      </c>
      <c r="W1586" s="34">
        <v>35013</v>
      </c>
      <c r="X1586" s="34">
        <v>45292</v>
      </c>
      <c r="Y1586" s="114" t="s">
        <v>13736</v>
      </c>
      <c r="Z1586" s="70" t="s">
        <v>4927</v>
      </c>
      <c r="AA1586" s="20" t="s">
        <v>4926</v>
      </c>
      <c r="AB1586" s="109"/>
      <c r="AC1586" s="19"/>
      <c r="AD1586" s="22"/>
      <c r="AE1586" s="19"/>
    </row>
    <row r="1587" spans="2:31" x14ac:dyDescent="0.2">
      <c r="B1587" s="14" t="s">
        <v>14425</v>
      </c>
      <c r="C1587" s="33" t="s">
        <v>14424</v>
      </c>
      <c r="D1587" s="16" t="s">
        <v>14423</v>
      </c>
      <c r="E1587" s="103" t="s">
        <v>26</v>
      </c>
      <c r="F1587" s="18" t="s">
        <v>26</v>
      </c>
      <c r="G1587" s="111" t="s">
        <v>590</v>
      </c>
      <c r="H1587" s="102" t="s">
        <v>4412</v>
      </c>
      <c r="I1587" s="21">
        <v>6076</v>
      </c>
      <c r="J1587" s="71">
        <v>115.553</v>
      </c>
      <c r="K1587" s="21">
        <v>7936</v>
      </c>
      <c r="L1587" s="21">
        <v>6868</v>
      </c>
      <c r="M1587" s="21">
        <v>6446</v>
      </c>
      <c r="N1587" s="21"/>
      <c r="O1587" s="21">
        <v>1461</v>
      </c>
      <c r="P1587" s="21"/>
      <c r="Q1587" s="21"/>
      <c r="R1587" s="22">
        <v>6.5</v>
      </c>
      <c r="S1587" s="22">
        <v>9.1639999999999997</v>
      </c>
      <c r="T1587" s="20" t="s">
        <v>5189</v>
      </c>
      <c r="U1587" s="21">
        <v>37</v>
      </c>
      <c r="V1587" s="21">
        <v>447</v>
      </c>
      <c r="W1587" s="34">
        <v>34618</v>
      </c>
      <c r="X1587" s="34">
        <v>45292</v>
      </c>
      <c r="Y1587" s="114" t="s">
        <v>13736</v>
      </c>
      <c r="Z1587" s="70" t="s">
        <v>4927</v>
      </c>
      <c r="AA1587" s="20" t="s">
        <v>4926</v>
      </c>
      <c r="AB1587" s="109"/>
      <c r="AC1587" s="19"/>
      <c r="AD1587" s="22"/>
      <c r="AE1587" s="19"/>
    </row>
    <row r="1588" spans="2:31" x14ac:dyDescent="0.2">
      <c r="B1588" s="14" t="s">
        <v>14422</v>
      </c>
      <c r="C1588" s="33" t="s">
        <v>14421</v>
      </c>
      <c r="D1588" s="16" t="s">
        <v>14420</v>
      </c>
      <c r="E1588" s="103" t="s">
        <v>26</v>
      </c>
      <c r="F1588" s="18" t="s">
        <v>26</v>
      </c>
      <c r="G1588" s="111" t="s">
        <v>590</v>
      </c>
      <c r="H1588" s="102" t="s">
        <v>4412</v>
      </c>
      <c r="I1588" s="21">
        <v>19377</v>
      </c>
      <c r="J1588" s="71">
        <v>114.895</v>
      </c>
      <c r="K1588" s="21">
        <v>22646</v>
      </c>
      <c r="L1588" s="21">
        <v>19710</v>
      </c>
      <c r="M1588" s="21">
        <v>19477</v>
      </c>
      <c r="N1588" s="21"/>
      <c r="O1588" s="21">
        <v>-233</v>
      </c>
      <c r="P1588" s="21"/>
      <c r="Q1588" s="21"/>
      <c r="R1588" s="22">
        <v>6.5</v>
      </c>
      <c r="S1588" s="22">
        <v>6.9740000000000002</v>
      </c>
      <c r="T1588" s="20" t="s">
        <v>5189</v>
      </c>
      <c r="U1588" s="21">
        <v>107</v>
      </c>
      <c r="V1588" s="21">
        <v>1281</v>
      </c>
      <c r="W1588" s="34">
        <v>35041</v>
      </c>
      <c r="X1588" s="34">
        <v>45292</v>
      </c>
      <c r="Y1588" s="114" t="s">
        <v>13736</v>
      </c>
      <c r="Z1588" s="70" t="s">
        <v>4927</v>
      </c>
      <c r="AA1588" s="20" t="s">
        <v>4926</v>
      </c>
      <c r="AB1588" s="109"/>
      <c r="AC1588" s="19"/>
      <c r="AD1588" s="22"/>
      <c r="AE1588" s="19"/>
    </row>
    <row r="1589" spans="2:31" x14ac:dyDescent="0.2">
      <c r="B1589" s="14" t="s">
        <v>14419</v>
      </c>
      <c r="C1589" s="33" t="s">
        <v>14418</v>
      </c>
      <c r="D1589" s="16" t="s">
        <v>14417</v>
      </c>
      <c r="E1589" s="103" t="s">
        <v>26</v>
      </c>
      <c r="F1589" s="18" t="s">
        <v>26</v>
      </c>
      <c r="G1589" s="111" t="s">
        <v>590</v>
      </c>
      <c r="H1589" s="102" t="s">
        <v>4412</v>
      </c>
      <c r="I1589" s="21">
        <v>83139</v>
      </c>
      <c r="J1589" s="71">
        <v>110.012</v>
      </c>
      <c r="K1589" s="21">
        <v>96500</v>
      </c>
      <c r="L1589" s="21">
        <v>87717</v>
      </c>
      <c r="M1589" s="21">
        <v>85131</v>
      </c>
      <c r="N1589" s="21"/>
      <c r="O1589" s="21">
        <v>-1273</v>
      </c>
      <c r="P1589" s="21"/>
      <c r="Q1589" s="21"/>
      <c r="R1589" s="22">
        <v>6</v>
      </c>
      <c r="S1589" s="22">
        <v>7.23</v>
      </c>
      <c r="T1589" s="20" t="s">
        <v>5189</v>
      </c>
      <c r="U1589" s="21">
        <v>439</v>
      </c>
      <c r="V1589" s="21">
        <v>5263</v>
      </c>
      <c r="W1589" s="34">
        <v>35013</v>
      </c>
      <c r="X1589" s="34">
        <v>45292</v>
      </c>
      <c r="Y1589" s="114" t="s">
        <v>13736</v>
      </c>
      <c r="Z1589" s="70" t="s">
        <v>4927</v>
      </c>
      <c r="AA1589" s="20" t="s">
        <v>4926</v>
      </c>
      <c r="AB1589" s="109"/>
      <c r="AC1589" s="19"/>
      <c r="AD1589" s="22"/>
      <c r="AE1589" s="19"/>
    </row>
    <row r="1590" spans="2:31" x14ac:dyDescent="0.2">
      <c r="B1590" s="14" t="s">
        <v>14416</v>
      </c>
      <c r="C1590" s="33" t="s">
        <v>14415</v>
      </c>
      <c r="D1590" s="16" t="s">
        <v>14414</v>
      </c>
      <c r="E1590" s="103" t="s">
        <v>26</v>
      </c>
      <c r="F1590" s="18" t="s">
        <v>26</v>
      </c>
      <c r="G1590" s="111" t="s">
        <v>590</v>
      </c>
      <c r="H1590" s="102" t="s">
        <v>4412</v>
      </c>
      <c r="I1590" s="21">
        <v>29282</v>
      </c>
      <c r="J1590" s="71">
        <v>109.012</v>
      </c>
      <c r="K1590" s="21">
        <v>33679</v>
      </c>
      <c r="L1590" s="21">
        <v>30894</v>
      </c>
      <c r="M1590" s="21">
        <v>29941</v>
      </c>
      <c r="N1590" s="21"/>
      <c r="O1590" s="21">
        <v>-424</v>
      </c>
      <c r="P1590" s="21"/>
      <c r="Q1590" s="21"/>
      <c r="R1590" s="22">
        <v>6</v>
      </c>
      <c r="S1590" s="22">
        <v>7.2930000000000001</v>
      </c>
      <c r="T1590" s="20" t="s">
        <v>5189</v>
      </c>
      <c r="U1590" s="21">
        <v>154</v>
      </c>
      <c r="V1590" s="21">
        <v>1854</v>
      </c>
      <c r="W1590" s="34">
        <v>35013</v>
      </c>
      <c r="X1590" s="34">
        <v>45292</v>
      </c>
      <c r="Y1590" s="114" t="s">
        <v>13736</v>
      </c>
      <c r="Z1590" s="70" t="s">
        <v>4927</v>
      </c>
      <c r="AA1590" s="20" t="s">
        <v>4926</v>
      </c>
      <c r="AB1590" s="109"/>
      <c r="AC1590" s="19"/>
      <c r="AD1590" s="22"/>
      <c r="AE1590" s="19"/>
    </row>
    <row r="1591" spans="2:31" x14ac:dyDescent="0.2">
      <c r="B1591" s="14" t="s">
        <v>14413</v>
      </c>
      <c r="C1591" s="33" t="s">
        <v>14412</v>
      </c>
      <c r="D1591" s="16" t="s">
        <v>14411</v>
      </c>
      <c r="E1591" s="103" t="s">
        <v>26</v>
      </c>
      <c r="F1591" s="18" t="s">
        <v>26</v>
      </c>
      <c r="G1591" s="111" t="s">
        <v>590</v>
      </c>
      <c r="H1591" s="102" t="s">
        <v>4412</v>
      </c>
      <c r="I1591" s="21">
        <v>9061</v>
      </c>
      <c r="J1591" s="71">
        <v>113.52800000000001</v>
      </c>
      <c r="K1591" s="21">
        <v>11628</v>
      </c>
      <c r="L1591" s="21">
        <v>10242</v>
      </c>
      <c r="M1591" s="21">
        <v>9557</v>
      </c>
      <c r="N1591" s="21"/>
      <c r="O1591" s="21">
        <v>607</v>
      </c>
      <c r="P1591" s="21"/>
      <c r="Q1591" s="21"/>
      <c r="R1591" s="22">
        <v>6.5</v>
      </c>
      <c r="S1591" s="22">
        <v>9.41</v>
      </c>
      <c r="T1591" s="20" t="s">
        <v>5189</v>
      </c>
      <c r="U1591" s="21">
        <v>55</v>
      </c>
      <c r="V1591" s="21">
        <v>666</v>
      </c>
      <c r="W1591" s="34">
        <v>34618</v>
      </c>
      <c r="X1591" s="34">
        <v>45323</v>
      </c>
      <c r="Y1591" s="114" t="s">
        <v>13736</v>
      </c>
      <c r="Z1591" s="70" t="s">
        <v>4927</v>
      </c>
      <c r="AA1591" s="20" t="s">
        <v>4926</v>
      </c>
      <c r="AB1591" s="109"/>
      <c r="AC1591" s="19"/>
      <c r="AD1591" s="22"/>
      <c r="AE1591" s="31"/>
    </row>
    <row r="1592" spans="2:31" x14ac:dyDescent="0.2">
      <c r="B1592" s="14" t="s">
        <v>14410</v>
      </c>
      <c r="C1592" s="33" t="s">
        <v>14409</v>
      </c>
      <c r="D1592" s="16" t="s">
        <v>14408</v>
      </c>
      <c r="E1592" s="103" t="s">
        <v>26</v>
      </c>
      <c r="F1592" s="18" t="s">
        <v>26</v>
      </c>
      <c r="G1592" s="111" t="s">
        <v>590</v>
      </c>
      <c r="H1592" s="102" t="s">
        <v>4412</v>
      </c>
      <c r="I1592" s="21">
        <v>71685</v>
      </c>
      <c r="J1592" s="71">
        <v>109.169</v>
      </c>
      <c r="K1592" s="21">
        <v>82566</v>
      </c>
      <c r="L1592" s="21">
        <v>75632</v>
      </c>
      <c r="M1592" s="21">
        <v>73609</v>
      </c>
      <c r="N1592" s="21"/>
      <c r="O1592" s="21">
        <v>-289</v>
      </c>
      <c r="P1592" s="21"/>
      <c r="Q1592" s="21"/>
      <c r="R1592" s="22">
        <v>6</v>
      </c>
      <c r="S1592" s="22">
        <v>7.109</v>
      </c>
      <c r="T1592" s="20" t="s">
        <v>5189</v>
      </c>
      <c r="U1592" s="21">
        <v>378</v>
      </c>
      <c r="V1592" s="21">
        <v>4538</v>
      </c>
      <c r="W1592" s="34">
        <v>35013</v>
      </c>
      <c r="X1592" s="34">
        <v>45323</v>
      </c>
      <c r="Y1592" s="114" t="s">
        <v>13736</v>
      </c>
      <c r="Z1592" s="70" t="s">
        <v>4927</v>
      </c>
      <c r="AA1592" s="20" t="s">
        <v>4926</v>
      </c>
      <c r="AB1592" s="109"/>
      <c r="AC1592" s="19"/>
      <c r="AD1592" s="22"/>
      <c r="AE1592" s="19"/>
    </row>
    <row r="1593" spans="2:31" x14ac:dyDescent="0.2">
      <c r="B1593" s="14" t="s">
        <v>14407</v>
      </c>
      <c r="C1593" s="33" t="s">
        <v>14406</v>
      </c>
      <c r="D1593" s="16" t="s">
        <v>14388</v>
      </c>
      <c r="E1593" s="103" t="s">
        <v>26</v>
      </c>
      <c r="F1593" s="18" t="s">
        <v>26</v>
      </c>
      <c r="G1593" s="111" t="s">
        <v>590</v>
      </c>
      <c r="H1593" s="102" t="s">
        <v>4412</v>
      </c>
      <c r="I1593" s="21">
        <v>9686757</v>
      </c>
      <c r="J1593" s="71">
        <v>105.973</v>
      </c>
      <c r="K1593" s="21">
        <v>9990558</v>
      </c>
      <c r="L1593" s="21">
        <v>9427501</v>
      </c>
      <c r="M1593" s="21">
        <v>9021386</v>
      </c>
      <c r="N1593" s="21"/>
      <c r="O1593" s="21">
        <v>-589525</v>
      </c>
      <c r="P1593" s="21"/>
      <c r="Q1593" s="21"/>
      <c r="R1593" s="22">
        <v>4.9589999999999996</v>
      </c>
      <c r="S1593" s="22">
        <v>3.1739999999999999</v>
      </c>
      <c r="T1593" s="20" t="s">
        <v>5189</v>
      </c>
      <c r="U1593" s="21">
        <v>38960</v>
      </c>
      <c r="V1593" s="21">
        <v>509206</v>
      </c>
      <c r="W1593" s="34">
        <v>40311</v>
      </c>
      <c r="X1593" s="34">
        <v>50844</v>
      </c>
      <c r="Y1593" s="114" t="s">
        <v>13682</v>
      </c>
      <c r="Z1593" s="70" t="s">
        <v>4927</v>
      </c>
      <c r="AA1593" s="20" t="s">
        <v>4926</v>
      </c>
      <c r="AB1593" s="109"/>
      <c r="AC1593" s="19"/>
      <c r="AD1593" s="22"/>
      <c r="AE1593" s="34">
        <v>50041</v>
      </c>
    </row>
    <row r="1594" spans="2:31" x14ac:dyDescent="0.2">
      <c r="B1594" s="14" t="s">
        <v>14405</v>
      </c>
      <c r="C1594" s="33" t="s">
        <v>14404</v>
      </c>
      <c r="D1594" s="16" t="s">
        <v>14388</v>
      </c>
      <c r="E1594" s="103" t="s">
        <v>26</v>
      </c>
      <c r="F1594" s="18" t="s">
        <v>26</v>
      </c>
      <c r="G1594" s="111" t="s">
        <v>590</v>
      </c>
      <c r="H1594" s="102" t="s">
        <v>4412</v>
      </c>
      <c r="I1594" s="21">
        <v>4844576</v>
      </c>
      <c r="J1594" s="71">
        <v>110.48399999999999</v>
      </c>
      <c r="K1594" s="21">
        <v>5165028</v>
      </c>
      <c r="L1594" s="21">
        <v>4674927</v>
      </c>
      <c r="M1594" s="21">
        <v>4810630</v>
      </c>
      <c r="N1594" s="21"/>
      <c r="O1594" s="21">
        <v>-5552</v>
      </c>
      <c r="P1594" s="21"/>
      <c r="Q1594" s="21"/>
      <c r="R1594" s="22">
        <v>4.5</v>
      </c>
      <c r="S1594" s="22">
        <v>3.4159999999999999</v>
      </c>
      <c r="T1594" s="20" t="s">
        <v>5189</v>
      </c>
      <c r="U1594" s="21">
        <v>17531</v>
      </c>
      <c r="V1594" s="21">
        <v>210372</v>
      </c>
      <c r="W1594" s="34">
        <v>40102</v>
      </c>
      <c r="X1594" s="34">
        <v>49841</v>
      </c>
      <c r="Y1594" s="114" t="s">
        <v>13682</v>
      </c>
      <c r="Z1594" s="70" t="s">
        <v>4927</v>
      </c>
      <c r="AA1594" s="20" t="s">
        <v>4926</v>
      </c>
      <c r="AB1594" s="109"/>
      <c r="AC1594" s="19"/>
      <c r="AD1594" s="22"/>
      <c r="AE1594" s="34">
        <v>45323</v>
      </c>
    </row>
    <row r="1595" spans="2:31" x14ac:dyDescent="0.2">
      <c r="B1595" s="14" t="s">
        <v>14403</v>
      </c>
      <c r="C1595" s="33" t="s">
        <v>14402</v>
      </c>
      <c r="D1595" s="16" t="s">
        <v>14391</v>
      </c>
      <c r="E1595" s="103" t="s">
        <v>26</v>
      </c>
      <c r="F1595" s="18" t="s">
        <v>26</v>
      </c>
      <c r="G1595" s="111" t="s">
        <v>590</v>
      </c>
      <c r="H1595" s="102" t="s">
        <v>4412</v>
      </c>
      <c r="I1595" s="21">
        <v>9997454</v>
      </c>
      <c r="J1595" s="71">
        <v>105.342</v>
      </c>
      <c r="K1595" s="21">
        <v>10311581</v>
      </c>
      <c r="L1595" s="21">
        <v>9788679</v>
      </c>
      <c r="M1595" s="21">
        <v>9912536</v>
      </c>
      <c r="N1595" s="21"/>
      <c r="O1595" s="21">
        <v>-60623</v>
      </c>
      <c r="P1595" s="21"/>
      <c r="Q1595" s="21"/>
      <c r="R1595" s="22">
        <v>4</v>
      </c>
      <c r="S1595" s="22">
        <v>3.0529999999999999</v>
      </c>
      <c r="T1595" s="20" t="s">
        <v>5189</v>
      </c>
      <c r="U1595" s="21">
        <v>32629</v>
      </c>
      <c r="V1595" s="21">
        <v>391609</v>
      </c>
      <c r="W1595" s="34">
        <v>40108</v>
      </c>
      <c r="X1595" s="34">
        <v>45590</v>
      </c>
      <c r="Y1595" s="114" t="s">
        <v>13682</v>
      </c>
      <c r="Z1595" s="70" t="s">
        <v>4927</v>
      </c>
      <c r="AA1595" s="20" t="s">
        <v>4926</v>
      </c>
      <c r="AB1595" s="109"/>
      <c r="AC1595" s="19"/>
      <c r="AD1595" s="22"/>
      <c r="AE1595" s="28">
        <v>43770</v>
      </c>
    </row>
    <row r="1596" spans="2:31" x14ac:dyDescent="0.2">
      <c r="B1596" s="14" t="s">
        <v>14401</v>
      </c>
      <c r="C1596" s="33" t="s">
        <v>14400</v>
      </c>
      <c r="D1596" s="16" t="s">
        <v>14391</v>
      </c>
      <c r="E1596" s="103" t="s">
        <v>26</v>
      </c>
      <c r="F1596" s="18" t="s">
        <v>26</v>
      </c>
      <c r="G1596" s="111" t="s">
        <v>590</v>
      </c>
      <c r="H1596" s="102" t="s">
        <v>4412</v>
      </c>
      <c r="I1596" s="21">
        <v>4957609</v>
      </c>
      <c r="J1596" s="71">
        <v>101.14400000000001</v>
      </c>
      <c r="K1596" s="21">
        <v>4904349</v>
      </c>
      <c r="L1596" s="21">
        <v>4848888</v>
      </c>
      <c r="M1596" s="21">
        <v>4855398</v>
      </c>
      <c r="N1596" s="21"/>
      <c r="O1596" s="21">
        <v>-74024</v>
      </c>
      <c r="P1596" s="21"/>
      <c r="Q1596" s="21"/>
      <c r="R1596" s="22">
        <v>4</v>
      </c>
      <c r="S1596" s="22">
        <v>2.8140000000000001</v>
      </c>
      <c r="T1596" s="20" t="s">
        <v>5189</v>
      </c>
      <c r="U1596" s="21">
        <v>16163</v>
      </c>
      <c r="V1596" s="21">
        <v>194083</v>
      </c>
      <c r="W1596" s="34">
        <v>40101</v>
      </c>
      <c r="X1596" s="34">
        <v>46471</v>
      </c>
      <c r="Y1596" s="114" t="s">
        <v>13682</v>
      </c>
      <c r="Z1596" s="70" t="s">
        <v>4927</v>
      </c>
      <c r="AA1596" s="20" t="s">
        <v>4926</v>
      </c>
      <c r="AB1596" s="109"/>
      <c r="AC1596" s="19"/>
      <c r="AD1596" s="22"/>
      <c r="AE1596" s="28">
        <v>41487</v>
      </c>
    </row>
    <row r="1597" spans="2:31" x14ac:dyDescent="0.2">
      <c r="B1597" s="14" t="s">
        <v>14399</v>
      </c>
      <c r="C1597" s="33" t="s">
        <v>14398</v>
      </c>
      <c r="D1597" s="16" t="s">
        <v>14388</v>
      </c>
      <c r="E1597" s="103" t="s">
        <v>26</v>
      </c>
      <c r="F1597" s="18" t="s">
        <v>26</v>
      </c>
      <c r="G1597" s="111" t="s">
        <v>590</v>
      </c>
      <c r="H1597" s="102" t="s">
        <v>4412</v>
      </c>
      <c r="I1597" s="21">
        <v>8014966</v>
      </c>
      <c r="J1597" s="71">
        <v>101.949</v>
      </c>
      <c r="K1597" s="21">
        <v>7925945</v>
      </c>
      <c r="L1597" s="21">
        <v>7774444</v>
      </c>
      <c r="M1597" s="21">
        <v>7822624</v>
      </c>
      <c r="N1597" s="21"/>
      <c r="O1597" s="21">
        <v>-95331</v>
      </c>
      <c r="P1597" s="21"/>
      <c r="Q1597" s="21"/>
      <c r="R1597" s="22">
        <v>4.5</v>
      </c>
      <c r="S1597" s="22">
        <v>2.8919999999999999</v>
      </c>
      <c r="T1597" s="20" t="s">
        <v>5189</v>
      </c>
      <c r="U1597" s="21">
        <v>29154</v>
      </c>
      <c r="V1597" s="21">
        <v>349850</v>
      </c>
      <c r="W1597" s="34">
        <v>40074</v>
      </c>
      <c r="X1597" s="34">
        <v>49973</v>
      </c>
      <c r="Y1597" s="114" t="s">
        <v>13682</v>
      </c>
      <c r="Z1597" s="70" t="s">
        <v>4927</v>
      </c>
      <c r="AA1597" s="20" t="s">
        <v>4926</v>
      </c>
      <c r="AB1597" s="109"/>
      <c r="AC1597" s="19"/>
      <c r="AD1597" s="22"/>
      <c r="AE1597" s="28">
        <v>41671</v>
      </c>
    </row>
    <row r="1598" spans="2:31" x14ac:dyDescent="0.2">
      <c r="B1598" s="14" t="s">
        <v>14397</v>
      </c>
      <c r="C1598" s="33" t="s">
        <v>14396</v>
      </c>
      <c r="D1598" s="16" t="s">
        <v>14388</v>
      </c>
      <c r="E1598" s="103" t="s">
        <v>26</v>
      </c>
      <c r="F1598" s="18" t="s">
        <v>26</v>
      </c>
      <c r="G1598" s="111" t="s">
        <v>590</v>
      </c>
      <c r="H1598" s="102" t="s">
        <v>4412</v>
      </c>
      <c r="I1598" s="21">
        <v>5233054</v>
      </c>
      <c r="J1598" s="71">
        <v>101.654</v>
      </c>
      <c r="K1598" s="21">
        <v>5167010</v>
      </c>
      <c r="L1598" s="21">
        <v>5082948</v>
      </c>
      <c r="M1598" s="21">
        <v>5114851</v>
      </c>
      <c r="N1598" s="21"/>
      <c r="O1598" s="21">
        <v>-39467</v>
      </c>
      <c r="P1598" s="21"/>
      <c r="Q1598" s="21"/>
      <c r="R1598" s="22">
        <v>4</v>
      </c>
      <c r="S1598" s="22">
        <v>2.577</v>
      </c>
      <c r="T1598" s="20" t="s">
        <v>5189</v>
      </c>
      <c r="U1598" s="21">
        <v>16943</v>
      </c>
      <c r="V1598" s="21">
        <v>203318</v>
      </c>
      <c r="W1598" s="34">
        <v>40080</v>
      </c>
      <c r="X1598" s="34">
        <v>44849</v>
      </c>
      <c r="Y1598" s="114" t="s">
        <v>13682</v>
      </c>
      <c r="Z1598" s="70" t="s">
        <v>4927</v>
      </c>
      <c r="AA1598" s="20" t="s">
        <v>4926</v>
      </c>
      <c r="AB1598" s="109"/>
      <c r="AC1598" s="19"/>
      <c r="AD1598" s="22"/>
      <c r="AE1598" s="34">
        <v>41730</v>
      </c>
    </row>
    <row r="1599" spans="2:31" x14ac:dyDescent="0.2">
      <c r="B1599" s="14" t="s">
        <v>14395</v>
      </c>
      <c r="C1599" s="33" t="s">
        <v>14394</v>
      </c>
      <c r="D1599" s="16" t="s">
        <v>14388</v>
      </c>
      <c r="E1599" s="103" t="s">
        <v>5057</v>
      </c>
      <c r="F1599" s="18" t="s">
        <v>26</v>
      </c>
      <c r="G1599" s="111" t="s">
        <v>590</v>
      </c>
      <c r="H1599" s="102" t="s">
        <v>4412</v>
      </c>
      <c r="I1599" s="21">
        <v>8481866</v>
      </c>
      <c r="J1599" s="71">
        <v>102.642</v>
      </c>
      <c r="K1599" s="21">
        <v>8447258</v>
      </c>
      <c r="L1599" s="21">
        <v>8229834</v>
      </c>
      <c r="M1599" s="21">
        <v>8343167</v>
      </c>
      <c r="N1599" s="21"/>
      <c r="O1599" s="21">
        <v>-56676</v>
      </c>
      <c r="P1599" s="21"/>
      <c r="Q1599" s="21"/>
      <c r="R1599" s="22">
        <v>4</v>
      </c>
      <c r="S1599" s="22">
        <v>2.8879999999999999</v>
      </c>
      <c r="T1599" s="20" t="s">
        <v>5189</v>
      </c>
      <c r="U1599" s="21">
        <v>27433</v>
      </c>
      <c r="V1599" s="21">
        <v>330132</v>
      </c>
      <c r="W1599" s="34">
        <v>40122</v>
      </c>
      <c r="X1599" s="34">
        <v>44484</v>
      </c>
      <c r="Y1599" s="114" t="s">
        <v>13682</v>
      </c>
      <c r="Z1599" s="70" t="s">
        <v>4927</v>
      </c>
      <c r="AA1599" s="20" t="s">
        <v>4926</v>
      </c>
      <c r="AB1599" s="109"/>
      <c r="AC1599" s="19"/>
      <c r="AD1599" s="22"/>
      <c r="AE1599" s="34">
        <v>42522</v>
      </c>
    </row>
    <row r="1600" spans="2:31" x14ac:dyDescent="0.2">
      <c r="B1600" s="14" t="s">
        <v>14393</v>
      </c>
      <c r="C1600" s="33" t="s">
        <v>14392</v>
      </c>
      <c r="D1600" s="16" t="s">
        <v>14391</v>
      </c>
      <c r="E1600" s="103" t="s">
        <v>26</v>
      </c>
      <c r="F1600" s="18" t="s">
        <v>26</v>
      </c>
      <c r="G1600" s="111" t="s">
        <v>590</v>
      </c>
      <c r="H1600" s="102" t="s">
        <v>4412</v>
      </c>
      <c r="I1600" s="21">
        <v>4504995</v>
      </c>
      <c r="J1600" s="71">
        <v>101.099</v>
      </c>
      <c r="K1600" s="21">
        <v>4512185</v>
      </c>
      <c r="L1600" s="21">
        <v>4463153</v>
      </c>
      <c r="M1600" s="21">
        <v>4495174</v>
      </c>
      <c r="N1600" s="21"/>
      <c r="O1600" s="21">
        <v>-3937</v>
      </c>
      <c r="P1600" s="21"/>
      <c r="Q1600" s="21"/>
      <c r="R1600" s="22">
        <v>4.4210000000000003</v>
      </c>
      <c r="S1600" s="22">
        <v>4.33</v>
      </c>
      <c r="T1600" s="20" t="s">
        <v>5189</v>
      </c>
      <c r="U1600" s="21">
        <v>16442</v>
      </c>
      <c r="V1600" s="21">
        <v>203243</v>
      </c>
      <c r="W1600" s="34">
        <v>40249</v>
      </c>
      <c r="X1600" s="34">
        <v>51160</v>
      </c>
      <c r="Y1600" s="114" t="s">
        <v>13682</v>
      </c>
      <c r="Z1600" s="70" t="s">
        <v>4927</v>
      </c>
      <c r="AA1600" s="20" t="s">
        <v>4926</v>
      </c>
      <c r="AB1600" s="109"/>
      <c r="AC1600" s="19"/>
      <c r="AD1600" s="22"/>
      <c r="AE1600" s="28">
        <v>49400</v>
      </c>
    </row>
    <row r="1601" spans="2:31" x14ac:dyDescent="0.2">
      <c r="B1601" s="14" t="s">
        <v>14390</v>
      </c>
      <c r="C1601" s="33" t="s">
        <v>14389</v>
      </c>
      <c r="D1601" s="16" t="s">
        <v>14388</v>
      </c>
      <c r="E1601" s="103" t="s">
        <v>26</v>
      </c>
      <c r="F1601" s="18" t="s">
        <v>26</v>
      </c>
      <c r="G1601" s="111" t="s">
        <v>590</v>
      </c>
      <c r="H1601" s="102" t="s">
        <v>4412</v>
      </c>
      <c r="I1601" s="21">
        <v>8423245</v>
      </c>
      <c r="J1601" s="71">
        <v>100.349</v>
      </c>
      <c r="K1601" s="21">
        <v>8452600</v>
      </c>
      <c r="L1601" s="21">
        <v>8423245</v>
      </c>
      <c r="M1601" s="21">
        <v>8423245</v>
      </c>
      <c r="N1601" s="21"/>
      <c r="O1601" s="21"/>
      <c r="P1601" s="21"/>
      <c r="Q1601" s="21"/>
      <c r="R1601" s="22">
        <v>1.5</v>
      </c>
      <c r="S1601" s="22">
        <v>1.472</v>
      </c>
      <c r="T1601" s="20" t="s">
        <v>5189</v>
      </c>
      <c r="U1601" s="21">
        <v>10529</v>
      </c>
      <c r="V1601" s="21">
        <v>126349</v>
      </c>
      <c r="W1601" s="34">
        <v>40245</v>
      </c>
      <c r="X1601" s="34">
        <v>42078</v>
      </c>
      <c r="Y1601" s="114" t="s">
        <v>13682</v>
      </c>
      <c r="Z1601" s="70" t="s">
        <v>4927</v>
      </c>
      <c r="AA1601" s="20" t="s">
        <v>4926</v>
      </c>
      <c r="AB1601" s="109"/>
      <c r="AC1601" s="19"/>
      <c r="AD1601" s="22"/>
      <c r="AE1601" s="34">
        <v>41974</v>
      </c>
    </row>
    <row r="1602" spans="2:31" x14ac:dyDescent="0.2">
      <c r="B1602" s="14" t="s">
        <v>14387</v>
      </c>
      <c r="C1602" s="33" t="s">
        <v>14386</v>
      </c>
      <c r="D1602" s="16" t="s">
        <v>14385</v>
      </c>
      <c r="E1602" s="103" t="s">
        <v>26</v>
      </c>
      <c r="F1602" s="18" t="s">
        <v>26</v>
      </c>
      <c r="G1602" s="111" t="s">
        <v>590</v>
      </c>
      <c r="H1602" s="102" t="s">
        <v>4412</v>
      </c>
      <c r="I1602" s="21">
        <v>2993343</v>
      </c>
      <c r="J1602" s="71">
        <v>111.7</v>
      </c>
      <c r="K1602" s="21">
        <v>3313017</v>
      </c>
      <c r="L1602" s="21">
        <v>2966000</v>
      </c>
      <c r="M1602" s="21">
        <v>2983629</v>
      </c>
      <c r="N1602" s="21"/>
      <c r="O1602" s="21">
        <v>15273</v>
      </c>
      <c r="P1602" s="21"/>
      <c r="Q1602" s="21"/>
      <c r="R1602" s="22">
        <v>6</v>
      </c>
      <c r="S1602" s="22">
        <v>5.7240000000000002</v>
      </c>
      <c r="T1602" s="20" t="s">
        <v>5189</v>
      </c>
      <c r="U1602" s="21">
        <v>14830</v>
      </c>
      <c r="V1602" s="21">
        <v>177960</v>
      </c>
      <c r="W1602" s="34">
        <v>38699</v>
      </c>
      <c r="X1602" s="34">
        <v>48611</v>
      </c>
      <c r="Y1602" s="114" t="s">
        <v>13736</v>
      </c>
      <c r="Z1602" s="70" t="s">
        <v>4927</v>
      </c>
      <c r="AA1602" s="20" t="s">
        <v>4926</v>
      </c>
      <c r="AB1602" s="109"/>
      <c r="AC1602" s="19"/>
      <c r="AD1602" s="22"/>
      <c r="AE1602" s="19"/>
    </row>
    <row r="1603" spans="2:31" x14ac:dyDescent="0.2">
      <c r="B1603" s="14" t="s">
        <v>14384</v>
      </c>
      <c r="C1603" s="33" t="s">
        <v>14383</v>
      </c>
      <c r="D1603" s="16" t="s">
        <v>14382</v>
      </c>
      <c r="E1603" s="103" t="s">
        <v>26</v>
      </c>
      <c r="F1603" s="18" t="s">
        <v>26</v>
      </c>
      <c r="G1603" s="111" t="s">
        <v>590</v>
      </c>
      <c r="H1603" s="102" t="s">
        <v>4412</v>
      </c>
      <c r="I1603" s="21">
        <v>754070</v>
      </c>
      <c r="J1603" s="71">
        <v>111.7</v>
      </c>
      <c r="K1603" s="21">
        <v>832281</v>
      </c>
      <c r="L1603" s="21">
        <v>745105</v>
      </c>
      <c r="M1603" s="21">
        <v>752030</v>
      </c>
      <c r="N1603" s="21"/>
      <c r="O1603" s="21">
        <v>2689</v>
      </c>
      <c r="P1603" s="21"/>
      <c r="Q1603" s="21"/>
      <c r="R1603" s="22">
        <v>6</v>
      </c>
      <c r="S1603" s="22">
        <v>5.6070000000000002</v>
      </c>
      <c r="T1603" s="20" t="s">
        <v>5189</v>
      </c>
      <c r="U1603" s="21">
        <v>3726</v>
      </c>
      <c r="V1603" s="21">
        <v>44706</v>
      </c>
      <c r="W1603" s="34">
        <v>38705</v>
      </c>
      <c r="X1603" s="34">
        <v>48611</v>
      </c>
      <c r="Y1603" s="114" t="s">
        <v>13736</v>
      </c>
      <c r="Z1603" s="70" t="s">
        <v>4927</v>
      </c>
      <c r="AA1603" s="20" t="s">
        <v>4926</v>
      </c>
      <c r="AB1603" s="109"/>
      <c r="AC1603" s="19"/>
      <c r="AD1603" s="22"/>
      <c r="AE1603" s="19"/>
    </row>
    <row r="1604" spans="2:31" x14ac:dyDescent="0.2">
      <c r="B1604" s="14" t="s">
        <v>14381</v>
      </c>
      <c r="C1604" s="33" t="s">
        <v>14380</v>
      </c>
      <c r="D1604" s="16" t="s">
        <v>14379</v>
      </c>
      <c r="E1604" s="103" t="s">
        <v>26</v>
      </c>
      <c r="F1604" s="18" t="s">
        <v>26</v>
      </c>
      <c r="G1604" s="111" t="s">
        <v>590</v>
      </c>
      <c r="H1604" s="102" t="s">
        <v>4412</v>
      </c>
      <c r="I1604" s="21">
        <v>16226900</v>
      </c>
      <c r="J1604" s="71">
        <v>114.622</v>
      </c>
      <c r="K1604" s="21">
        <v>18239738</v>
      </c>
      <c r="L1604" s="21">
        <v>15912992</v>
      </c>
      <c r="M1604" s="21">
        <v>16050787</v>
      </c>
      <c r="N1604" s="21"/>
      <c r="O1604" s="21">
        <v>12904</v>
      </c>
      <c r="P1604" s="21"/>
      <c r="Q1604" s="21"/>
      <c r="R1604" s="22">
        <v>5.5</v>
      </c>
      <c r="S1604" s="22">
        <v>5.085</v>
      </c>
      <c r="T1604" s="20" t="s">
        <v>5189</v>
      </c>
      <c r="U1604" s="21">
        <v>72935</v>
      </c>
      <c r="V1604" s="21">
        <v>875214</v>
      </c>
      <c r="W1604" s="34">
        <v>37788</v>
      </c>
      <c r="X1604" s="34">
        <v>48580</v>
      </c>
      <c r="Y1604" s="114" t="s">
        <v>13736</v>
      </c>
      <c r="Z1604" s="70" t="s">
        <v>4927</v>
      </c>
      <c r="AA1604" s="20" t="s">
        <v>4926</v>
      </c>
      <c r="AB1604" s="109"/>
      <c r="AC1604" s="19"/>
      <c r="AD1604" s="22"/>
      <c r="AE1604" s="19"/>
    </row>
    <row r="1605" spans="2:31" x14ac:dyDescent="0.2">
      <c r="B1605" s="14" t="s">
        <v>14378</v>
      </c>
      <c r="C1605" s="33" t="s">
        <v>14377</v>
      </c>
      <c r="D1605" s="16" t="s">
        <v>14376</v>
      </c>
      <c r="E1605" s="103" t="s">
        <v>26</v>
      </c>
      <c r="F1605" s="18" t="s">
        <v>26</v>
      </c>
      <c r="G1605" s="111" t="s">
        <v>590</v>
      </c>
      <c r="H1605" s="102" t="s">
        <v>4412</v>
      </c>
      <c r="I1605" s="21">
        <v>2293075</v>
      </c>
      <c r="J1605" s="71">
        <v>109.90300000000001</v>
      </c>
      <c r="K1605" s="21">
        <v>2533119</v>
      </c>
      <c r="L1605" s="21">
        <v>2304869</v>
      </c>
      <c r="M1605" s="21">
        <v>2294280</v>
      </c>
      <c r="N1605" s="21"/>
      <c r="O1605" s="21">
        <v>14701</v>
      </c>
      <c r="P1605" s="21"/>
      <c r="Q1605" s="21"/>
      <c r="R1605" s="22">
        <v>5.5</v>
      </c>
      <c r="S1605" s="22">
        <v>5.6</v>
      </c>
      <c r="T1605" s="20" t="s">
        <v>5189</v>
      </c>
      <c r="U1605" s="21">
        <v>10564</v>
      </c>
      <c r="V1605" s="21">
        <v>126768</v>
      </c>
      <c r="W1605" s="34">
        <v>38643</v>
      </c>
      <c r="X1605" s="34">
        <v>48611</v>
      </c>
      <c r="Y1605" s="114" t="s">
        <v>13736</v>
      </c>
      <c r="Z1605" s="70" t="s">
        <v>4927</v>
      </c>
      <c r="AA1605" s="20" t="s">
        <v>4926</v>
      </c>
      <c r="AB1605" s="109"/>
      <c r="AC1605" s="19"/>
      <c r="AD1605" s="22"/>
      <c r="AE1605" s="31"/>
    </row>
    <row r="1606" spans="2:31" x14ac:dyDescent="0.2">
      <c r="B1606" s="14" t="s">
        <v>14375</v>
      </c>
      <c r="C1606" s="33" t="s">
        <v>14374</v>
      </c>
      <c r="D1606" s="16" t="s">
        <v>14373</v>
      </c>
      <c r="E1606" s="103" t="s">
        <v>26</v>
      </c>
      <c r="F1606" s="18" t="s">
        <v>26</v>
      </c>
      <c r="G1606" s="111" t="s">
        <v>590</v>
      </c>
      <c r="H1606" s="102" t="s">
        <v>4412</v>
      </c>
      <c r="I1606" s="21">
        <v>16362848</v>
      </c>
      <c r="J1606" s="71">
        <v>109.90300000000001</v>
      </c>
      <c r="K1606" s="21">
        <v>17706584</v>
      </c>
      <c r="L1606" s="21">
        <v>16111112</v>
      </c>
      <c r="M1606" s="21">
        <v>16265443</v>
      </c>
      <c r="N1606" s="21"/>
      <c r="O1606" s="21">
        <v>66808</v>
      </c>
      <c r="P1606" s="21"/>
      <c r="Q1606" s="21"/>
      <c r="R1606" s="22">
        <v>5.5</v>
      </c>
      <c r="S1606" s="22">
        <v>5.0510000000000002</v>
      </c>
      <c r="T1606" s="20" t="s">
        <v>5189</v>
      </c>
      <c r="U1606" s="21">
        <v>73843</v>
      </c>
      <c r="V1606" s="21">
        <v>886111</v>
      </c>
      <c r="W1606" s="34">
        <v>37844</v>
      </c>
      <c r="X1606" s="34">
        <v>48670</v>
      </c>
      <c r="Y1606" s="114" t="s">
        <v>13736</v>
      </c>
      <c r="Z1606" s="70" t="s">
        <v>4927</v>
      </c>
      <c r="AA1606" s="20" t="s">
        <v>4926</v>
      </c>
      <c r="AB1606" s="109"/>
      <c r="AC1606" s="19"/>
      <c r="AD1606" s="22"/>
      <c r="AE1606" s="19"/>
    </row>
    <row r="1607" spans="2:31" x14ac:dyDescent="0.2">
      <c r="B1607" s="14" t="s">
        <v>14372</v>
      </c>
      <c r="C1607" s="33" t="s">
        <v>14371</v>
      </c>
      <c r="D1607" s="16" t="s">
        <v>14370</v>
      </c>
      <c r="E1607" s="103" t="s">
        <v>26</v>
      </c>
      <c r="F1607" s="18" t="s">
        <v>26</v>
      </c>
      <c r="G1607" s="111" t="s">
        <v>590</v>
      </c>
      <c r="H1607" s="102" t="s">
        <v>4412</v>
      </c>
      <c r="I1607" s="21">
        <v>9709363</v>
      </c>
      <c r="J1607" s="71">
        <v>109.90300000000001</v>
      </c>
      <c r="K1607" s="21">
        <v>10508324</v>
      </c>
      <c r="L1607" s="21">
        <v>9561460</v>
      </c>
      <c r="M1607" s="21">
        <v>9664989</v>
      </c>
      <c r="N1607" s="21"/>
      <c r="O1607" s="21">
        <v>36460</v>
      </c>
      <c r="P1607" s="21"/>
      <c r="Q1607" s="21"/>
      <c r="R1607" s="22">
        <v>5.5</v>
      </c>
      <c r="S1607" s="22">
        <v>5.0030000000000001</v>
      </c>
      <c r="T1607" s="20" t="s">
        <v>5189</v>
      </c>
      <c r="U1607" s="21">
        <v>43823</v>
      </c>
      <c r="V1607" s="21">
        <v>525880</v>
      </c>
      <c r="W1607" s="34">
        <v>38006</v>
      </c>
      <c r="X1607" s="34">
        <v>48670</v>
      </c>
      <c r="Y1607" s="114" t="s">
        <v>13736</v>
      </c>
      <c r="Z1607" s="70" t="s">
        <v>4927</v>
      </c>
      <c r="AA1607" s="20" t="s">
        <v>4926</v>
      </c>
      <c r="AB1607" s="109"/>
      <c r="AC1607" s="19"/>
      <c r="AD1607" s="22"/>
      <c r="AE1607" s="19"/>
    </row>
    <row r="1608" spans="2:31" x14ac:dyDescent="0.2">
      <c r="B1608" s="14" t="s">
        <v>14369</v>
      </c>
      <c r="C1608" s="33" t="s">
        <v>14368</v>
      </c>
      <c r="D1608" s="16" t="s">
        <v>14367</v>
      </c>
      <c r="E1608" s="103" t="s">
        <v>5057</v>
      </c>
      <c r="F1608" s="18" t="s">
        <v>26</v>
      </c>
      <c r="G1608" s="111" t="s">
        <v>590</v>
      </c>
      <c r="H1608" s="102" t="s">
        <v>4412</v>
      </c>
      <c r="I1608" s="21">
        <v>5149210</v>
      </c>
      <c r="J1608" s="71">
        <v>108.95</v>
      </c>
      <c r="K1608" s="21">
        <v>5401587</v>
      </c>
      <c r="L1608" s="21">
        <v>4957867</v>
      </c>
      <c r="M1608" s="21">
        <v>5112741</v>
      </c>
      <c r="N1608" s="21"/>
      <c r="O1608" s="21">
        <v>-30844</v>
      </c>
      <c r="P1608" s="21"/>
      <c r="Q1608" s="21"/>
      <c r="R1608" s="22">
        <v>5</v>
      </c>
      <c r="S1608" s="22">
        <v>3.7290000000000001</v>
      </c>
      <c r="T1608" s="20" t="s">
        <v>5189</v>
      </c>
      <c r="U1608" s="21">
        <v>20658</v>
      </c>
      <c r="V1608" s="21">
        <v>247905</v>
      </c>
      <c r="W1608" s="34">
        <v>39890</v>
      </c>
      <c r="X1608" s="34">
        <v>48670</v>
      </c>
      <c r="Y1608" s="114" t="s">
        <v>13736</v>
      </c>
      <c r="Z1608" s="70" t="s">
        <v>4927</v>
      </c>
      <c r="AA1608" s="20" t="s">
        <v>4926</v>
      </c>
      <c r="AB1608" s="109"/>
      <c r="AC1608" s="19"/>
      <c r="AD1608" s="22"/>
      <c r="AE1608" s="19"/>
    </row>
    <row r="1609" spans="2:31" x14ac:dyDescent="0.2">
      <c r="B1609" s="14" t="s">
        <v>14366</v>
      </c>
      <c r="C1609" s="33" t="s">
        <v>14365</v>
      </c>
      <c r="D1609" s="16" t="s">
        <v>14364</v>
      </c>
      <c r="E1609" s="103" t="s">
        <v>26</v>
      </c>
      <c r="F1609" s="18" t="s">
        <v>26</v>
      </c>
      <c r="G1609" s="111" t="s">
        <v>590</v>
      </c>
      <c r="H1609" s="102" t="s">
        <v>4412</v>
      </c>
      <c r="I1609" s="21">
        <v>1505575</v>
      </c>
      <c r="J1609" s="71">
        <v>108.95</v>
      </c>
      <c r="K1609" s="21">
        <v>1597149</v>
      </c>
      <c r="L1609" s="21">
        <v>1465949</v>
      </c>
      <c r="M1609" s="21">
        <v>1500149</v>
      </c>
      <c r="N1609" s="21"/>
      <c r="O1609" s="21">
        <v>-3382</v>
      </c>
      <c r="P1609" s="21"/>
      <c r="Q1609" s="21"/>
      <c r="R1609" s="22">
        <v>5</v>
      </c>
      <c r="S1609" s="22">
        <v>4.0270000000000001</v>
      </c>
      <c r="T1609" s="20" t="s">
        <v>5189</v>
      </c>
      <c r="U1609" s="21">
        <v>6108</v>
      </c>
      <c r="V1609" s="21">
        <v>73298</v>
      </c>
      <c r="W1609" s="34">
        <v>39861</v>
      </c>
      <c r="X1609" s="34">
        <v>48792</v>
      </c>
      <c r="Y1609" s="114" t="s">
        <v>13736</v>
      </c>
      <c r="Z1609" s="70" t="s">
        <v>4927</v>
      </c>
      <c r="AA1609" s="20" t="s">
        <v>4926</v>
      </c>
      <c r="AB1609" s="109"/>
      <c r="AC1609" s="19"/>
      <c r="AD1609" s="22"/>
      <c r="AE1609" s="31"/>
    </row>
    <row r="1610" spans="2:31" x14ac:dyDescent="0.2">
      <c r="B1610" s="14" t="s">
        <v>14363</v>
      </c>
      <c r="C1610" s="33" t="s">
        <v>14362</v>
      </c>
      <c r="D1610" s="16" t="s">
        <v>14361</v>
      </c>
      <c r="E1610" s="103" t="s">
        <v>26</v>
      </c>
      <c r="F1610" s="18" t="s">
        <v>26</v>
      </c>
      <c r="G1610" s="111" t="s">
        <v>590</v>
      </c>
      <c r="H1610" s="102" t="s">
        <v>4412</v>
      </c>
      <c r="I1610" s="21">
        <v>3837618</v>
      </c>
      <c r="J1610" s="71">
        <v>112.559</v>
      </c>
      <c r="K1610" s="21">
        <v>4283449</v>
      </c>
      <c r="L1610" s="21">
        <v>3805509</v>
      </c>
      <c r="M1610" s="21">
        <v>3818380</v>
      </c>
      <c r="N1610" s="21"/>
      <c r="O1610" s="21">
        <v>9917</v>
      </c>
      <c r="P1610" s="21"/>
      <c r="Q1610" s="21"/>
      <c r="R1610" s="22">
        <v>5.5</v>
      </c>
      <c r="S1610" s="22">
        <v>5.2889999999999997</v>
      </c>
      <c r="T1610" s="20" t="s">
        <v>5189</v>
      </c>
      <c r="U1610" s="21">
        <v>17442</v>
      </c>
      <c r="V1610" s="21">
        <v>209303</v>
      </c>
      <c r="W1610" s="34">
        <v>37875</v>
      </c>
      <c r="X1610" s="34">
        <v>48761</v>
      </c>
      <c r="Y1610" s="114" t="s">
        <v>13736</v>
      </c>
      <c r="Z1610" s="70" t="s">
        <v>4927</v>
      </c>
      <c r="AA1610" s="20" t="s">
        <v>4926</v>
      </c>
      <c r="AB1610" s="109"/>
      <c r="AC1610" s="19"/>
      <c r="AD1610" s="22"/>
      <c r="AE1610" s="19"/>
    </row>
    <row r="1611" spans="2:31" x14ac:dyDescent="0.2">
      <c r="B1611" s="14" t="s">
        <v>14360</v>
      </c>
      <c r="C1611" s="33" t="s">
        <v>14359</v>
      </c>
      <c r="D1611" s="16" t="s">
        <v>14358</v>
      </c>
      <c r="E1611" s="103" t="s">
        <v>5057</v>
      </c>
      <c r="F1611" s="18" t="s">
        <v>26</v>
      </c>
      <c r="G1611" s="111" t="s">
        <v>590</v>
      </c>
      <c r="H1611" s="102" t="s">
        <v>4412</v>
      </c>
      <c r="I1611" s="21">
        <v>5330495</v>
      </c>
      <c r="J1611" s="71">
        <v>109.90300000000001</v>
      </c>
      <c r="K1611" s="21">
        <v>5784260</v>
      </c>
      <c r="L1611" s="21">
        <v>5263062</v>
      </c>
      <c r="M1611" s="21">
        <v>5303666</v>
      </c>
      <c r="N1611" s="21"/>
      <c r="O1611" s="21">
        <v>13937</v>
      </c>
      <c r="P1611" s="21"/>
      <c r="Q1611" s="21"/>
      <c r="R1611" s="22">
        <v>5.5</v>
      </c>
      <c r="S1611" s="22">
        <v>5.1260000000000003</v>
      </c>
      <c r="T1611" s="20" t="s">
        <v>5189</v>
      </c>
      <c r="U1611" s="21">
        <v>24122</v>
      </c>
      <c r="V1611" s="21">
        <v>289648</v>
      </c>
      <c r="W1611" s="34">
        <v>38495</v>
      </c>
      <c r="X1611" s="34">
        <v>49065</v>
      </c>
      <c r="Y1611" s="114" t="s">
        <v>13736</v>
      </c>
      <c r="Z1611" s="70" t="s">
        <v>4927</v>
      </c>
      <c r="AA1611" s="20" t="s">
        <v>4926</v>
      </c>
      <c r="AB1611" s="109"/>
      <c r="AC1611" s="19"/>
      <c r="AD1611" s="22"/>
      <c r="AE1611" s="31"/>
    </row>
    <row r="1612" spans="2:31" x14ac:dyDescent="0.2">
      <c r="B1612" s="14" t="s">
        <v>14357</v>
      </c>
      <c r="C1612" s="33" t="s">
        <v>14356</v>
      </c>
      <c r="D1612" s="16" t="s">
        <v>14355</v>
      </c>
      <c r="E1612" s="103" t="s">
        <v>26</v>
      </c>
      <c r="F1612" s="18" t="s">
        <v>26</v>
      </c>
      <c r="G1612" s="111" t="s">
        <v>590</v>
      </c>
      <c r="H1612" s="102" t="s">
        <v>4412</v>
      </c>
      <c r="I1612" s="21">
        <v>11026797</v>
      </c>
      <c r="J1612" s="71">
        <v>108.744</v>
      </c>
      <c r="K1612" s="21">
        <v>11968557</v>
      </c>
      <c r="L1612" s="21">
        <v>11006161</v>
      </c>
      <c r="M1612" s="21">
        <v>11003147</v>
      </c>
      <c r="N1612" s="21"/>
      <c r="O1612" s="21">
        <v>-3014</v>
      </c>
      <c r="P1612" s="21"/>
      <c r="Q1612" s="21"/>
      <c r="R1612" s="22">
        <v>5</v>
      </c>
      <c r="S1612" s="22">
        <v>4.9320000000000004</v>
      </c>
      <c r="T1612" s="20" t="s">
        <v>5189</v>
      </c>
      <c r="U1612" s="21">
        <v>45859</v>
      </c>
      <c r="V1612" s="21">
        <v>550308</v>
      </c>
      <c r="W1612" s="34">
        <v>38373</v>
      </c>
      <c r="X1612" s="34">
        <v>49004</v>
      </c>
      <c r="Y1612" s="114" t="s">
        <v>13736</v>
      </c>
      <c r="Z1612" s="70" t="s">
        <v>4927</v>
      </c>
      <c r="AA1612" s="20" t="s">
        <v>4926</v>
      </c>
      <c r="AB1612" s="109"/>
      <c r="AC1612" s="19"/>
      <c r="AD1612" s="22"/>
      <c r="AE1612" s="19"/>
    </row>
    <row r="1613" spans="2:31" x14ac:dyDescent="0.2">
      <c r="B1613" s="14" t="s">
        <v>14354</v>
      </c>
      <c r="C1613" s="33" t="s">
        <v>14353</v>
      </c>
      <c r="D1613" s="16" t="s">
        <v>14352</v>
      </c>
      <c r="E1613" s="103" t="s">
        <v>26</v>
      </c>
      <c r="F1613" s="18" t="s">
        <v>26</v>
      </c>
      <c r="G1613" s="111" t="s">
        <v>590</v>
      </c>
      <c r="H1613" s="102" t="s">
        <v>4412</v>
      </c>
      <c r="I1613" s="21">
        <v>2892311</v>
      </c>
      <c r="J1613" s="71">
        <v>108.7</v>
      </c>
      <c r="K1613" s="21">
        <v>3179206</v>
      </c>
      <c r="L1613" s="21">
        <v>2924757</v>
      </c>
      <c r="M1613" s="21">
        <v>2902241</v>
      </c>
      <c r="N1613" s="21"/>
      <c r="O1613" s="21">
        <v>21870</v>
      </c>
      <c r="P1613" s="21"/>
      <c r="Q1613" s="21"/>
      <c r="R1613" s="22">
        <v>5</v>
      </c>
      <c r="S1613" s="22">
        <v>5.2240000000000002</v>
      </c>
      <c r="T1613" s="20" t="s">
        <v>5189</v>
      </c>
      <c r="U1613" s="21">
        <v>12186</v>
      </c>
      <c r="V1613" s="21">
        <v>146238</v>
      </c>
      <c r="W1613" s="34">
        <v>38349</v>
      </c>
      <c r="X1613" s="34">
        <v>49126</v>
      </c>
      <c r="Y1613" s="114" t="s">
        <v>13736</v>
      </c>
      <c r="Z1613" s="70" t="s">
        <v>4927</v>
      </c>
      <c r="AA1613" s="20" t="s">
        <v>4926</v>
      </c>
      <c r="AB1613" s="109"/>
      <c r="AC1613" s="19"/>
      <c r="AD1613" s="22"/>
      <c r="AE1613" s="19"/>
    </row>
    <row r="1614" spans="2:31" x14ac:dyDescent="0.2">
      <c r="B1614" s="14" t="s">
        <v>14351</v>
      </c>
      <c r="C1614" s="33" t="s">
        <v>14350</v>
      </c>
      <c r="D1614" s="16" t="s">
        <v>14349</v>
      </c>
      <c r="E1614" s="103" t="s">
        <v>26</v>
      </c>
      <c r="F1614" s="18" t="s">
        <v>26</v>
      </c>
      <c r="G1614" s="111" t="s">
        <v>590</v>
      </c>
      <c r="H1614" s="102" t="s">
        <v>4412</v>
      </c>
      <c r="I1614" s="21">
        <v>9786186</v>
      </c>
      <c r="J1614" s="71">
        <v>111.452</v>
      </c>
      <c r="K1614" s="21">
        <v>10789607</v>
      </c>
      <c r="L1614" s="21">
        <v>9680962</v>
      </c>
      <c r="M1614" s="21">
        <v>9756948</v>
      </c>
      <c r="N1614" s="21"/>
      <c r="O1614" s="21">
        <v>50504</v>
      </c>
      <c r="P1614" s="21"/>
      <c r="Q1614" s="21"/>
      <c r="R1614" s="22">
        <v>6</v>
      </c>
      <c r="S1614" s="22">
        <v>5.6619999999999999</v>
      </c>
      <c r="T1614" s="20" t="s">
        <v>5189</v>
      </c>
      <c r="U1614" s="21">
        <v>48405</v>
      </c>
      <c r="V1614" s="21">
        <v>580858</v>
      </c>
      <c r="W1614" s="34">
        <v>38713</v>
      </c>
      <c r="X1614" s="34">
        <v>49157</v>
      </c>
      <c r="Y1614" s="114" t="s">
        <v>13736</v>
      </c>
      <c r="Z1614" s="70" t="s">
        <v>4927</v>
      </c>
      <c r="AA1614" s="20" t="s">
        <v>4926</v>
      </c>
      <c r="AB1614" s="109"/>
      <c r="AC1614" s="19"/>
      <c r="AD1614" s="22"/>
      <c r="AE1614" s="19"/>
    </row>
    <row r="1615" spans="2:31" x14ac:dyDescent="0.2">
      <c r="B1615" s="14" t="s">
        <v>14348</v>
      </c>
      <c r="C1615" s="33" t="s">
        <v>14347</v>
      </c>
      <c r="D1615" s="16" t="s">
        <v>14346</v>
      </c>
      <c r="E1615" s="103" t="s">
        <v>26</v>
      </c>
      <c r="F1615" s="18" t="s">
        <v>26</v>
      </c>
      <c r="G1615" s="111" t="s">
        <v>590</v>
      </c>
      <c r="H1615" s="102" t="s">
        <v>4412</v>
      </c>
      <c r="I1615" s="21">
        <v>2938903</v>
      </c>
      <c r="J1615" s="71">
        <v>109.40300000000001</v>
      </c>
      <c r="K1615" s="21">
        <v>3189106</v>
      </c>
      <c r="L1615" s="21">
        <v>2915010</v>
      </c>
      <c r="M1615" s="21">
        <v>2926864</v>
      </c>
      <c r="N1615" s="21"/>
      <c r="O1615" s="21">
        <v>10202</v>
      </c>
      <c r="P1615" s="21"/>
      <c r="Q1615" s="21"/>
      <c r="R1615" s="22">
        <v>5.5</v>
      </c>
      <c r="S1615" s="22">
        <v>5.2649999999999997</v>
      </c>
      <c r="T1615" s="20" t="s">
        <v>5189</v>
      </c>
      <c r="U1615" s="21">
        <v>13360</v>
      </c>
      <c r="V1615" s="21">
        <v>160326</v>
      </c>
      <c r="W1615" s="34">
        <v>38687</v>
      </c>
      <c r="X1615" s="34">
        <v>49188</v>
      </c>
      <c r="Y1615" s="114" t="s">
        <v>13736</v>
      </c>
      <c r="Z1615" s="70" t="s">
        <v>4927</v>
      </c>
      <c r="AA1615" s="20" t="s">
        <v>4926</v>
      </c>
      <c r="AB1615" s="109"/>
      <c r="AC1615" s="19"/>
      <c r="AD1615" s="22"/>
      <c r="AE1615" s="19"/>
    </row>
    <row r="1616" spans="2:31" x14ac:dyDescent="0.2">
      <c r="B1616" s="14" t="s">
        <v>14345</v>
      </c>
      <c r="C1616" s="33" t="s">
        <v>14344</v>
      </c>
      <c r="D1616" s="16" t="s">
        <v>14343</v>
      </c>
      <c r="E1616" s="103" t="s">
        <v>26</v>
      </c>
      <c r="F1616" s="18" t="s">
        <v>26</v>
      </c>
      <c r="G1616" s="111" t="s">
        <v>590</v>
      </c>
      <c r="H1616" s="102" t="s">
        <v>4412</v>
      </c>
      <c r="I1616" s="21">
        <v>3204464</v>
      </c>
      <c r="J1616" s="71">
        <v>109.90300000000001</v>
      </c>
      <c r="K1616" s="21">
        <v>3540748</v>
      </c>
      <c r="L1616" s="21">
        <v>3221705</v>
      </c>
      <c r="M1616" s="21">
        <v>3206351</v>
      </c>
      <c r="N1616" s="21"/>
      <c r="O1616" s="21">
        <v>23764</v>
      </c>
      <c r="P1616" s="21"/>
      <c r="Q1616" s="21"/>
      <c r="R1616" s="22">
        <v>5.5</v>
      </c>
      <c r="S1616" s="22">
        <v>5.6059999999999999</v>
      </c>
      <c r="T1616" s="20" t="s">
        <v>5189</v>
      </c>
      <c r="U1616" s="21">
        <v>14766</v>
      </c>
      <c r="V1616" s="21">
        <v>177194</v>
      </c>
      <c r="W1616" s="34">
        <v>38643</v>
      </c>
      <c r="X1616" s="34">
        <v>48853</v>
      </c>
      <c r="Y1616" s="114" t="s">
        <v>13736</v>
      </c>
      <c r="Z1616" s="70" t="s">
        <v>4927</v>
      </c>
      <c r="AA1616" s="20" t="s">
        <v>4926</v>
      </c>
      <c r="AB1616" s="109"/>
      <c r="AC1616" s="19"/>
      <c r="AD1616" s="22"/>
      <c r="AE1616" s="19"/>
    </row>
    <row r="1617" spans="2:31" x14ac:dyDescent="0.2">
      <c r="B1617" s="14" t="s">
        <v>14342</v>
      </c>
      <c r="C1617" s="33" t="s">
        <v>14341</v>
      </c>
      <c r="D1617" s="16" t="s">
        <v>14340</v>
      </c>
      <c r="E1617" s="103" t="s">
        <v>26</v>
      </c>
      <c r="F1617" s="18" t="s">
        <v>26</v>
      </c>
      <c r="G1617" s="111" t="s">
        <v>590</v>
      </c>
      <c r="H1617" s="102" t="s">
        <v>4412</v>
      </c>
      <c r="I1617" s="21">
        <v>4820858</v>
      </c>
      <c r="J1617" s="71">
        <v>113.15300000000001</v>
      </c>
      <c r="K1617" s="21">
        <v>5385105</v>
      </c>
      <c r="L1617" s="21">
        <v>4759138</v>
      </c>
      <c r="M1617" s="21">
        <v>4787989</v>
      </c>
      <c r="N1617" s="21"/>
      <c r="O1617" s="21">
        <v>4836</v>
      </c>
      <c r="P1617" s="21"/>
      <c r="Q1617" s="21"/>
      <c r="R1617" s="22">
        <v>5.5</v>
      </c>
      <c r="S1617" s="22">
        <v>5.1870000000000003</v>
      </c>
      <c r="T1617" s="20" t="s">
        <v>5189</v>
      </c>
      <c r="U1617" s="21">
        <v>21813</v>
      </c>
      <c r="V1617" s="21">
        <v>261753</v>
      </c>
      <c r="W1617" s="34">
        <v>38349</v>
      </c>
      <c r="X1617" s="34">
        <v>48823</v>
      </c>
      <c r="Y1617" s="114" t="s">
        <v>13736</v>
      </c>
      <c r="Z1617" s="70" t="s">
        <v>4927</v>
      </c>
      <c r="AA1617" s="20" t="s">
        <v>4926</v>
      </c>
      <c r="AB1617" s="109"/>
      <c r="AC1617" s="19"/>
      <c r="AD1617" s="22"/>
      <c r="AE1617" s="19"/>
    </row>
    <row r="1618" spans="2:31" x14ac:dyDescent="0.2">
      <c r="B1618" s="14" t="s">
        <v>14339</v>
      </c>
      <c r="C1618" s="33" t="s">
        <v>14338</v>
      </c>
      <c r="D1618" s="16" t="s">
        <v>14337</v>
      </c>
      <c r="E1618" s="103" t="s">
        <v>26</v>
      </c>
      <c r="F1618" s="18" t="s">
        <v>26</v>
      </c>
      <c r="G1618" s="111" t="s">
        <v>590</v>
      </c>
      <c r="H1618" s="102" t="s">
        <v>4412</v>
      </c>
      <c r="I1618" s="21">
        <v>2905736</v>
      </c>
      <c r="J1618" s="71">
        <v>107.607</v>
      </c>
      <c r="K1618" s="21">
        <v>3010131</v>
      </c>
      <c r="L1618" s="21">
        <v>2797339</v>
      </c>
      <c r="M1618" s="21">
        <v>2809790</v>
      </c>
      <c r="N1618" s="21"/>
      <c r="O1618" s="21">
        <v>-31912</v>
      </c>
      <c r="P1618" s="21"/>
      <c r="Q1618" s="21"/>
      <c r="R1618" s="22">
        <v>5.0439999999999996</v>
      </c>
      <c r="S1618" s="22">
        <v>3.1739999999999999</v>
      </c>
      <c r="T1618" s="20" t="s">
        <v>5189</v>
      </c>
      <c r="U1618" s="21">
        <v>11758</v>
      </c>
      <c r="V1618" s="21">
        <v>138741</v>
      </c>
      <c r="W1618" s="34">
        <v>40030</v>
      </c>
      <c r="X1618" s="34">
        <v>49310</v>
      </c>
      <c r="Y1618" s="114" t="s">
        <v>13736</v>
      </c>
      <c r="Z1618" s="70" t="s">
        <v>4927</v>
      </c>
      <c r="AA1618" s="20" t="s">
        <v>4926</v>
      </c>
      <c r="AB1618" s="109"/>
      <c r="AC1618" s="19"/>
      <c r="AD1618" s="22"/>
      <c r="AE1618" s="28">
        <v>49249</v>
      </c>
    </row>
    <row r="1619" spans="2:31" x14ac:dyDescent="0.2">
      <c r="B1619" s="14" t="s">
        <v>14336</v>
      </c>
      <c r="C1619" s="33" t="s">
        <v>14335</v>
      </c>
      <c r="D1619" s="16" t="s">
        <v>14334</v>
      </c>
      <c r="E1619" s="103" t="s">
        <v>26</v>
      </c>
      <c r="F1619" s="18" t="s">
        <v>26</v>
      </c>
      <c r="G1619" s="111" t="s">
        <v>590</v>
      </c>
      <c r="H1619" s="102" t="s">
        <v>4412</v>
      </c>
      <c r="I1619" s="21">
        <v>87591</v>
      </c>
      <c r="J1619" s="71">
        <v>108.95</v>
      </c>
      <c r="K1619" s="21">
        <v>95978</v>
      </c>
      <c r="L1619" s="21">
        <v>88093</v>
      </c>
      <c r="M1619" s="21">
        <v>87677</v>
      </c>
      <c r="N1619" s="21"/>
      <c r="O1619" s="21">
        <v>524</v>
      </c>
      <c r="P1619" s="21"/>
      <c r="Q1619" s="21"/>
      <c r="R1619" s="22">
        <v>5</v>
      </c>
      <c r="S1619" s="22">
        <v>5.1070000000000002</v>
      </c>
      <c r="T1619" s="20" t="s">
        <v>5189</v>
      </c>
      <c r="U1619" s="21">
        <v>367</v>
      </c>
      <c r="V1619" s="21">
        <v>4405</v>
      </c>
      <c r="W1619" s="34">
        <v>38363</v>
      </c>
      <c r="X1619" s="34">
        <v>48853</v>
      </c>
      <c r="Y1619" s="114" t="s">
        <v>13736</v>
      </c>
      <c r="Z1619" s="70" t="s">
        <v>4927</v>
      </c>
      <c r="AA1619" s="20" t="s">
        <v>4926</v>
      </c>
      <c r="AB1619" s="109"/>
      <c r="AC1619" s="19"/>
      <c r="AD1619" s="22"/>
      <c r="AE1619" s="19"/>
    </row>
    <row r="1620" spans="2:31" x14ac:dyDescent="0.2">
      <c r="B1620" s="14" t="s">
        <v>14333</v>
      </c>
      <c r="C1620" s="33" t="s">
        <v>14332</v>
      </c>
      <c r="D1620" s="16" t="s">
        <v>14331</v>
      </c>
      <c r="E1620" s="103" t="s">
        <v>26</v>
      </c>
      <c r="F1620" s="18" t="s">
        <v>26</v>
      </c>
      <c r="G1620" s="111" t="s">
        <v>590</v>
      </c>
      <c r="H1620" s="102" t="s">
        <v>4412</v>
      </c>
      <c r="I1620" s="21">
        <v>2888891</v>
      </c>
      <c r="J1620" s="71">
        <v>106.83799999999999</v>
      </c>
      <c r="K1620" s="21">
        <v>2916895</v>
      </c>
      <c r="L1620" s="21">
        <v>2730198</v>
      </c>
      <c r="M1620" s="21">
        <v>2734350</v>
      </c>
      <c r="N1620" s="21"/>
      <c r="O1620" s="21">
        <v>-54381</v>
      </c>
      <c r="P1620" s="21"/>
      <c r="Q1620" s="21"/>
      <c r="R1620" s="22">
        <v>2.2090000000000001</v>
      </c>
      <c r="S1620" s="22">
        <v>2.0350000000000001</v>
      </c>
      <c r="T1620" s="20" t="s">
        <v>5189</v>
      </c>
      <c r="U1620" s="21">
        <v>5026</v>
      </c>
      <c r="V1620" s="21">
        <v>123180</v>
      </c>
      <c r="W1620" s="34">
        <v>40200</v>
      </c>
      <c r="X1620" s="34">
        <v>49644</v>
      </c>
      <c r="Y1620" s="114" t="s">
        <v>13736</v>
      </c>
      <c r="Z1620" s="70" t="s">
        <v>4927</v>
      </c>
      <c r="AA1620" s="20" t="s">
        <v>4926</v>
      </c>
      <c r="AB1620" s="109"/>
      <c r="AC1620" s="19"/>
      <c r="AD1620" s="22"/>
      <c r="AE1620" s="28">
        <v>49583</v>
      </c>
    </row>
    <row r="1621" spans="2:31" x14ac:dyDescent="0.2">
      <c r="B1621" s="14" t="s">
        <v>14330</v>
      </c>
      <c r="C1621" s="33" t="s">
        <v>14329</v>
      </c>
      <c r="D1621" s="16" t="s">
        <v>14328</v>
      </c>
      <c r="E1621" s="103" t="s">
        <v>5057</v>
      </c>
      <c r="F1621" s="18" t="s">
        <v>26</v>
      </c>
      <c r="G1621" s="111" t="s">
        <v>590</v>
      </c>
      <c r="H1621" s="102" t="s">
        <v>4412</v>
      </c>
      <c r="I1621" s="21">
        <v>4358411</v>
      </c>
      <c r="J1621" s="71">
        <v>106.157</v>
      </c>
      <c r="K1621" s="21">
        <v>4427535</v>
      </c>
      <c r="L1621" s="21">
        <v>4170728</v>
      </c>
      <c r="M1621" s="21">
        <v>4206255</v>
      </c>
      <c r="N1621" s="21"/>
      <c r="O1621" s="21">
        <v>-36501</v>
      </c>
      <c r="P1621" s="21"/>
      <c r="Q1621" s="21"/>
      <c r="R1621" s="22">
        <v>2.78</v>
      </c>
      <c r="S1621" s="22">
        <v>2.3980000000000001</v>
      </c>
      <c r="T1621" s="20" t="s">
        <v>5189</v>
      </c>
      <c r="U1621" s="21">
        <v>9662</v>
      </c>
      <c r="V1621" s="21">
        <v>162439</v>
      </c>
      <c r="W1621" s="34">
        <v>40018</v>
      </c>
      <c r="X1621" s="34">
        <v>49553</v>
      </c>
      <c r="Y1621" s="114" t="s">
        <v>13736</v>
      </c>
      <c r="Z1621" s="70" t="s">
        <v>4927</v>
      </c>
      <c r="AA1621" s="20" t="s">
        <v>4926</v>
      </c>
      <c r="AB1621" s="109"/>
      <c r="AC1621" s="19"/>
      <c r="AD1621" s="22"/>
      <c r="AE1621" s="28">
        <v>49491</v>
      </c>
    </row>
    <row r="1622" spans="2:31" x14ac:dyDescent="0.2">
      <c r="B1622" s="14" t="s">
        <v>14327</v>
      </c>
      <c r="C1622" s="33" t="s">
        <v>14326</v>
      </c>
      <c r="D1622" s="16" t="s">
        <v>14325</v>
      </c>
      <c r="E1622" s="103" t="s">
        <v>26</v>
      </c>
      <c r="F1622" s="18" t="s">
        <v>26</v>
      </c>
      <c r="G1622" s="111" t="s">
        <v>590</v>
      </c>
      <c r="H1622" s="102" t="s">
        <v>4412</v>
      </c>
      <c r="I1622" s="21">
        <v>217616</v>
      </c>
      <c r="J1622" s="71">
        <v>109.40300000000001</v>
      </c>
      <c r="K1622" s="21">
        <v>244417</v>
      </c>
      <c r="L1622" s="21">
        <v>223410</v>
      </c>
      <c r="M1622" s="21">
        <v>219222</v>
      </c>
      <c r="N1622" s="21"/>
      <c r="O1622" s="21">
        <v>2222</v>
      </c>
      <c r="P1622" s="21"/>
      <c r="Q1622" s="21"/>
      <c r="R1622" s="22">
        <v>5.5</v>
      </c>
      <c r="S1622" s="22">
        <v>6.1539999999999999</v>
      </c>
      <c r="T1622" s="20" t="s">
        <v>5189</v>
      </c>
      <c r="U1622" s="21">
        <v>1024</v>
      </c>
      <c r="V1622" s="21">
        <v>12288</v>
      </c>
      <c r="W1622" s="34">
        <v>38826</v>
      </c>
      <c r="X1622" s="34">
        <v>49644</v>
      </c>
      <c r="Y1622" s="114" t="s">
        <v>13736</v>
      </c>
      <c r="Z1622" s="70" t="s">
        <v>4927</v>
      </c>
      <c r="AA1622" s="20" t="s">
        <v>4926</v>
      </c>
      <c r="AB1622" s="109"/>
      <c r="AC1622" s="19"/>
      <c r="AD1622" s="22"/>
      <c r="AE1622" s="19"/>
    </row>
    <row r="1623" spans="2:31" x14ac:dyDescent="0.2">
      <c r="B1623" s="14" t="s">
        <v>14324</v>
      </c>
      <c r="C1623" s="33" t="s">
        <v>14323</v>
      </c>
      <c r="D1623" s="16" t="s">
        <v>14322</v>
      </c>
      <c r="E1623" s="103" t="s">
        <v>26</v>
      </c>
      <c r="F1623" s="18" t="s">
        <v>26</v>
      </c>
      <c r="G1623" s="111" t="s">
        <v>590</v>
      </c>
      <c r="H1623" s="102" t="s">
        <v>4412</v>
      </c>
      <c r="I1623" s="21">
        <v>696695</v>
      </c>
      <c r="J1623" s="71">
        <v>107.33</v>
      </c>
      <c r="K1623" s="21">
        <v>756870</v>
      </c>
      <c r="L1623" s="21">
        <v>705179</v>
      </c>
      <c r="M1623" s="21">
        <v>700468</v>
      </c>
      <c r="N1623" s="21"/>
      <c r="O1623" s="21">
        <v>3497</v>
      </c>
      <c r="P1623" s="21"/>
      <c r="Q1623" s="21"/>
      <c r="R1623" s="22">
        <v>4</v>
      </c>
      <c r="S1623" s="22">
        <v>4.242</v>
      </c>
      <c r="T1623" s="20" t="s">
        <v>5189</v>
      </c>
      <c r="U1623" s="21">
        <v>2351</v>
      </c>
      <c r="V1623" s="21">
        <v>28207</v>
      </c>
      <c r="W1623" s="34">
        <v>38006</v>
      </c>
      <c r="X1623" s="34">
        <v>43405</v>
      </c>
      <c r="Y1623" s="114" t="s">
        <v>13736</v>
      </c>
      <c r="Z1623" s="70" t="s">
        <v>4927</v>
      </c>
      <c r="AA1623" s="20" t="s">
        <v>4926</v>
      </c>
      <c r="AB1623" s="109"/>
      <c r="AC1623" s="19"/>
      <c r="AD1623" s="22"/>
      <c r="AE1623" s="19"/>
    </row>
    <row r="1624" spans="2:31" x14ac:dyDescent="0.2">
      <c r="B1624" s="14" t="s">
        <v>14321</v>
      </c>
      <c r="C1624" s="33" t="s">
        <v>14320</v>
      </c>
      <c r="D1624" s="16" t="s">
        <v>14319</v>
      </c>
      <c r="E1624" s="103" t="s">
        <v>26</v>
      </c>
      <c r="F1624" s="18" t="s">
        <v>26</v>
      </c>
      <c r="G1624" s="111" t="s">
        <v>590</v>
      </c>
      <c r="H1624" s="102" t="s">
        <v>4412</v>
      </c>
      <c r="I1624" s="21">
        <v>478184</v>
      </c>
      <c r="J1624" s="71">
        <v>107.33</v>
      </c>
      <c r="K1624" s="21">
        <v>519486</v>
      </c>
      <c r="L1624" s="21">
        <v>484008</v>
      </c>
      <c r="M1624" s="21">
        <v>480842</v>
      </c>
      <c r="N1624" s="21"/>
      <c r="O1624" s="21">
        <v>3821</v>
      </c>
      <c r="P1624" s="21"/>
      <c r="Q1624" s="21"/>
      <c r="R1624" s="22">
        <v>4</v>
      </c>
      <c r="S1624" s="22">
        <v>4.2350000000000003</v>
      </c>
      <c r="T1624" s="20" t="s">
        <v>5189</v>
      </c>
      <c r="U1624" s="21">
        <v>1613</v>
      </c>
      <c r="V1624" s="21">
        <v>19360</v>
      </c>
      <c r="W1624" s="34">
        <v>38006</v>
      </c>
      <c r="X1624" s="34">
        <v>43405</v>
      </c>
      <c r="Y1624" s="114" t="s">
        <v>13736</v>
      </c>
      <c r="Z1624" s="70" t="s">
        <v>4927</v>
      </c>
      <c r="AA1624" s="20" t="s">
        <v>4926</v>
      </c>
      <c r="AB1624" s="109"/>
      <c r="AC1624" s="19"/>
      <c r="AD1624" s="22"/>
      <c r="AE1624" s="19"/>
    </row>
    <row r="1625" spans="2:31" x14ac:dyDescent="0.2">
      <c r="B1625" s="14" t="s">
        <v>14318</v>
      </c>
      <c r="C1625" s="33" t="s">
        <v>14317</v>
      </c>
      <c r="D1625" s="16" t="s">
        <v>14316</v>
      </c>
      <c r="E1625" s="103" t="s">
        <v>26</v>
      </c>
      <c r="F1625" s="18" t="s">
        <v>26</v>
      </c>
      <c r="G1625" s="111" t="s">
        <v>590</v>
      </c>
      <c r="H1625" s="102" t="s">
        <v>4412</v>
      </c>
      <c r="I1625" s="21">
        <v>499019</v>
      </c>
      <c r="J1625" s="71">
        <v>107.33</v>
      </c>
      <c r="K1625" s="21">
        <v>542120</v>
      </c>
      <c r="L1625" s="21">
        <v>505096</v>
      </c>
      <c r="M1625" s="21">
        <v>501722</v>
      </c>
      <c r="N1625" s="21"/>
      <c r="O1625" s="21">
        <v>2381</v>
      </c>
      <c r="P1625" s="21"/>
      <c r="Q1625" s="21"/>
      <c r="R1625" s="22">
        <v>4</v>
      </c>
      <c r="S1625" s="22">
        <v>4.24</v>
      </c>
      <c r="T1625" s="20" t="s">
        <v>5189</v>
      </c>
      <c r="U1625" s="21">
        <v>1684</v>
      </c>
      <c r="V1625" s="21">
        <v>20204</v>
      </c>
      <c r="W1625" s="34">
        <v>38006</v>
      </c>
      <c r="X1625" s="34">
        <v>43435</v>
      </c>
      <c r="Y1625" s="114" t="s">
        <v>13736</v>
      </c>
      <c r="Z1625" s="70" t="s">
        <v>4927</v>
      </c>
      <c r="AA1625" s="20" t="s">
        <v>4926</v>
      </c>
      <c r="AB1625" s="109"/>
      <c r="AC1625" s="19"/>
      <c r="AD1625" s="22"/>
      <c r="AE1625" s="19"/>
    </row>
    <row r="1626" spans="2:31" x14ac:dyDescent="0.2">
      <c r="B1626" s="14" t="s">
        <v>14315</v>
      </c>
      <c r="C1626" s="33" t="s">
        <v>14314</v>
      </c>
      <c r="D1626" s="16" t="s">
        <v>14313</v>
      </c>
      <c r="E1626" s="103" t="s">
        <v>26</v>
      </c>
      <c r="F1626" s="18" t="s">
        <v>26</v>
      </c>
      <c r="G1626" s="111" t="s">
        <v>590</v>
      </c>
      <c r="H1626" s="102" t="s">
        <v>4412</v>
      </c>
      <c r="I1626" s="21">
        <v>758266</v>
      </c>
      <c r="J1626" s="71">
        <v>107.33</v>
      </c>
      <c r="K1626" s="21">
        <v>823760</v>
      </c>
      <c r="L1626" s="21">
        <v>767500</v>
      </c>
      <c r="M1626" s="21">
        <v>762442</v>
      </c>
      <c r="N1626" s="21"/>
      <c r="O1626" s="21">
        <v>3292</v>
      </c>
      <c r="P1626" s="21"/>
      <c r="Q1626" s="21"/>
      <c r="R1626" s="22">
        <v>4</v>
      </c>
      <c r="S1626" s="22">
        <v>4.234</v>
      </c>
      <c r="T1626" s="20" t="s">
        <v>5189</v>
      </c>
      <c r="U1626" s="21">
        <v>2558</v>
      </c>
      <c r="V1626" s="21">
        <v>30700</v>
      </c>
      <c r="W1626" s="34">
        <v>38006</v>
      </c>
      <c r="X1626" s="34">
        <v>43466</v>
      </c>
      <c r="Y1626" s="114" t="s">
        <v>13736</v>
      </c>
      <c r="Z1626" s="70" t="s">
        <v>4927</v>
      </c>
      <c r="AA1626" s="20" t="s">
        <v>4926</v>
      </c>
      <c r="AB1626" s="109"/>
      <c r="AC1626" s="19"/>
      <c r="AD1626" s="22"/>
      <c r="AE1626" s="19"/>
    </row>
    <row r="1627" spans="2:31" x14ac:dyDescent="0.2">
      <c r="B1627" s="14" t="s">
        <v>14312</v>
      </c>
      <c r="C1627" s="33" t="s">
        <v>14311</v>
      </c>
      <c r="D1627" s="16" t="s">
        <v>14310</v>
      </c>
      <c r="E1627" s="103" t="s">
        <v>26</v>
      </c>
      <c r="F1627" s="18" t="s">
        <v>26</v>
      </c>
      <c r="G1627" s="111" t="s">
        <v>590</v>
      </c>
      <c r="H1627" s="102" t="s">
        <v>4412</v>
      </c>
      <c r="I1627" s="21">
        <v>498005</v>
      </c>
      <c r="J1627" s="71">
        <v>107.33</v>
      </c>
      <c r="K1627" s="21">
        <v>541019</v>
      </c>
      <c r="L1627" s="21">
        <v>504070</v>
      </c>
      <c r="M1627" s="21">
        <v>500494</v>
      </c>
      <c r="N1627" s="21"/>
      <c r="O1627" s="21">
        <v>4088</v>
      </c>
      <c r="P1627" s="21"/>
      <c r="Q1627" s="21"/>
      <c r="R1627" s="22">
        <v>4</v>
      </c>
      <c r="S1627" s="22">
        <v>4.26</v>
      </c>
      <c r="T1627" s="20" t="s">
        <v>5189</v>
      </c>
      <c r="U1627" s="21">
        <v>1680</v>
      </c>
      <c r="V1627" s="21">
        <v>20163</v>
      </c>
      <c r="W1627" s="34">
        <v>38006</v>
      </c>
      <c r="X1627" s="34">
        <v>43466</v>
      </c>
      <c r="Y1627" s="114" t="s">
        <v>13736</v>
      </c>
      <c r="Z1627" s="70" t="s">
        <v>4927</v>
      </c>
      <c r="AA1627" s="20" t="s">
        <v>4926</v>
      </c>
      <c r="AB1627" s="109"/>
      <c r="AC1627" s="19"/>
      <c r="AD1627" s="22"/>
      <c r="AE1627" s="19"/>
    </row>
    <row r="1628" spans="2:31" x14ac:dyDescent="0.2">
      <c r="B1628" s="14" t="s">
        <v>14309</v>
      </c>
      <c r="C1628" s="33" t="s">
        <v>14308</v>
      </c>
      <c r="D1628" s="16" t="s">
        <v>14307</v>
      </c>
      <c r="E1628" s="103" t="s">
        <v>26</v>
      </c>
      <c r="F1628" s="18" t="s">
        <v>26</v>
      </c>
      <c r="G1628" s="111" t="s">
        <v>590</v>
      </c>
      <c r="H1628" s="102" t="s">
        <v>4412</v>
      </c>
      <c r="I1628" s="21">
        <v>670623</v>
      </c>
      <c r="J1628" s="71">
        <v>108.7</v>
      </c>
      <c r="K1628" s="21">
        <v>746461</v>
      </c>
      <c r="L1628" s="21">
        <v>686718</v>
      </c>
      <c r="M1628" s="21">
        <v>676134</v>
      </c>
      <c r="N1628" s="21"/>
      <c r="O1628" s="21">
        <v>6835</v>
      </c>
      <c r="P1628" s="21"/>
      <c r="Q1628" s="21"/>
      <c r="R1628" s="22">
        <v>5</v>
      </c>
      <c r="S1628" s="22">
        <v>5.5339999999999998</v>
      </c>
      <c r="T1628" s="20" t="s">
        <v>5189</v>
      </c>
      <c r="U1628" s="21">
        <v>2861</v>
      </c>
      <c r="V1628" s="21">
        <v>34336</v>
      </c>
      <c r="W1628" s="34">
        <v>38737</v>
      </c>
      <c r="X1628" s="34">
        <v>49065</v>
      </c>
      <c r="Y1628" s="114" t="s">
        <v>13736</v>
      </c>
      <c r="Z1628" s="70" t="s">
        <v>4927</v>
      </c>
      <c r="AA1628" s="20" t="s">
        <v>4926</v>
      </c>
      <c r="AB1628" s="109"/>
      <c r="AC1628" s="19"/>
      <c r="AD1628" s="22"/>
      <c r="AE1628" s="19"/>
    </row>
    <row r="1629" spans="2:31" x14ac:dyDescent="0.2">
      <c r="B1629" s="14" t="s">
        <v>14306</v>
      </c>
      <c r="C1629" s="33" t="s">
        <v>14305</v>
      </c>
      <c r="D1629" s="16" t="s">
        <v>14304</v>
      </c>
      <c r="E1629" s="103" t="s">
        <v>5057</v>
      </c>
      <c r="F1629" s="18" t="s">
        <v>26</v>
      </c>
      <c r="G1629" s="111" t="s">
        <v>590</v>
      </c>
      <c r="H1629" s="102" t="s">
        <v>4412</v>
      </c>
      <c r="I1629" s="21">
        <v>5707418</v>
      </c>
      <c r="J1629" s="71">
        <v>112.637</v>
      </c>
      <c r="K1629" s="21">
        <v>6268063</v>
      </c>
      <c r="L1629" s="21">
        <v>5564820</v>
      </c>
      <c r="M1629" s="21">
        <v>5671333</v>
      </c>
      <c r="N1629" s="21"/>
      <c r="O1629" s="21">
        <v>-26206</v>
      </c>
      <c r="P1629" s="21"/>
      <c r="Q1629" s="21"/>
      <c r="R1629" s="22">
        <v>5</v>
      </c>
      <c r="S1629" s="22">
        <v>4.1900000000000004</v>
      </c>
      <c r="T1629" s="20" t="s">
        <v>5189</v>
      </c>
      <c r="U1629" s="21">
        <v>23187</v>
      </c>
      <c r="V1629" s="21">
        <v>278241</v>
      </c>
      <c r="W1629" s="34">
        <v>39877</v>
      </c>
      <c r="X1629" s="34">
        <v>49065</v>
      </c>
      <c r="Y1629" s="114" t="s">
        <v>13736</v>
      </c>
      <c r="Z1629" s="70" t="s">
        <v>4927</v>
      </c>
      <c r="AA1629" s="20" t="s">
        <v>4926</v>
      </c>
      <c r="AB1629" s="109"/>
      <c r="AC1629" s="19"/>
      <c r="AD1629" s="22"/>
      <c r="AE1629" s="19"/>
    </row>
    <row r="1630" spans="2:31" x14ac:dyDescent="0.2">
      <c r="B1630" s="14" t="s">
        <v>14303</v>
      </c>
      <c r="C1630" s="33" t="s">
        <v>14302</v>
      </c>
      <c r="D1630" s="16" t="s">
        <v>14301</v>
      </c>
      <c r="E1630" s="103" t="s">
        <v>26</v>
      </c>
      <c r="F1630" s="18" t="s">
        <v>26</v>
      </c>
      <c r="G1630" s="111" t="s">
        <v>590</v>
      </c>
      <c r="H1630" s="102" t="s">
        <v>4412</v>
      </c>
      <c r="I1630" s="21">
        <v>107615</v>
      </c>
      <c r="J1630" s="71">
        <v>108.7</v>
      </c>
      <c r="K1630" s="21">
        <v>118995</v>
      </c>
      <c r="L1630" s="21">
        <v>109471</v>
      </c>
      <c r="M1630" s="21">
        <v>108240</v>
      </c>
      <c r="N1630" s="21"/>
      <c r="O1630" s="21">
        <v>1086</v>
      </c>
      <c r="P1630" s="21"/>
      <c r="Q1630" s="21"/>
      <c r="R1630" s="22">
        <v>5</v>
      </c>
      <c r="S1630" s="22">
        <v>5.3659999999999997</v>
      </c>
      <c r="T1630" s="20" t="s">
        <v>5189</v>
      </c>
      <c r="U1630" s="21">
        <v>456</v>
      </c>
      <c r="V1630" s="21">
        <v>5473</v>
      </c>
      <c r="W1630" s="34">
        <v>38624</v>
      </c>
      <c r="X1630" s="34">
        <v>49065</v>
      </c>
      <c r="Y1630" s="114" t="s">
        <v>13736</v>
      </c>
      <c r="Z1630" s="70" t="s">
        <v>4927</v>
      </c>
      <c r="AA1630" s="20" t="s">
        <v>4926</v>
      </c>
      <c r="AB1630" s="109"/>
      <c r="AC1630" s="19"/>
      <c r="AD1630" s="22"/>
      <c r="AE1630" s="19"/>
    </row>
    <row r="1631" spans="2:31" x14ac:dyDescent="0.2">
      <c r="B1631" s="14" t="s">
        <v>14300</v>
      </c>
      <c r="C1631" s="33" t="s">
        <v>14299</v>
      </c>
      <c r="D1631" s="16" t="s">
        <v>14298</v>
      </c>
      <c r="E1631" s="103" t="s">
        <v>26</v>
      </c>
      <c r="F1631" s="18" t="s">
        <v>26</v>
      </c>
      <c r="G1631" s="111" t="s">
        <v>590</v>
      </c>
      <c r="H1631" s="102" t="s">
        <v>4412</v>
      </c>
      <c r="I1631" s="21">
        <v>31221</v>
      </c>
      <c r="J1631" s="71">
        <v>106.13</v>
      </c>
      <c r="K1631" s="21">
        <v>33073</v>
      </c>
      <c r="L1631" s="21">
        <v>31162</v>
      </c>
      <c r="M1631" s="21">
        <v>31215</v>
      </c>
      <c r="N1631" s="21"/>
      <c r="O1631" s="21">
        <v>53</v>
      </c>
      <c r="P1631" s="21"/>
      <c r="Q1631" s="21"/>
      <c r="R1631" s="22">
        <v>2.6970000000000001</v>
      </c>
      <c r="S1631" s="22">
        <v>2.4580000000000002</v>
      </c>
      <c r="T1631" s="20" t="s">
        <v>5189</v>
      </c>
      <c r="U1631" s="21">
        <v>70</v>
      </c>
      <c r="V1631" s="21">
        <v>784</v>
      </c>
      <c r="W1631" s="34">
        <v>38461</v>
      </c>
      <c r="X1631" s="34">
        <v>49157</v>
      </c>
      <c r="Y1631" s="114" t="s">
        <v>13736</v>
      </c>
      <c r="Z1631" s="70" t="s">
        <v>4927</v>
      </c>
      <c r="AA1631" s="20" t="s">
        <v>4926</v>
      </c>
      <c r="AB1631" s="109"/>
      <c r="AC1631" s="19"/>
      <c r="AD1631" s="22"/>
      <c r="AE1631" s="28">
        <v>49126</v>
      </c>
    </row>
    <row r="1632" spans="2:31" x14ac:dyDescent="0.2">
      <c r="B1632" s="14" t="s">
        <v>14297</v>
      </c>
      <c r="C1632" s="33" t="s">
        <v>14296</v>
      </c>
      <c r="D1632" s="16" t="s">
        <v>14295</v>
      </c>
      <c r="E1632" s="103" t="s">
        <v>26</v>
      </c>
      <c r="F1632" s="18" t="s">
        <v>26</v>
      </c>
      <c r="G1632" s="111" t="s">
        <v>590</v>
      </c>
      <c r="H1632" s="102" t="s">
        <v>4412</v>
      </c>
      <c r="I1632" s="21">
        <v>446132</v>
      </c>
      <c r="J1632" s="71">
        <v>109.40300000000001</v>
      </c>
      <c r="K1632" s="21">
        <v>494508</v>
      </c>
      <c r="L1632" s="21">
        <v>452007</v>
      </c>
      <c r="M1632" s="21">
        <v>447474</v>
      </c>
      <c r="N1632" s="21"/>
      <c r="O1632" s="21">
        <v>4050</v>
      </c>
      <c r="P1632" s="21"/>
      <c r="Q1632" s="21"/>
      <c r="R1632" s="22">
        <v>5.5</v>
      </c>
      <c r="S1632" s="22">
        <v>5.8120000000000003</v>
      </c>
      <c r="T1632" s="20" t="s">
        <v>5189</v>
      </c>
      <c r="U1632" s="21">
        <v>2072</v>
      </c>
      <c r="V1632" s="21">
        <v>24860</v>
      </c>
      <c r="W1632" s="34">
        <v>38796</v>
      </c>
      <c r="X1632" s="34">
        <v>49096</v>
      </c>
      <c r="Y1632" s="114" t="s">
        <v>13736</v>
      </c>
      <c r="Z1632" s="70" t="s">
        <v>4927</v>
      </c>
      <c r="AA1632" s="20" t="s">
        <v>4926</v>
      </c>
      <c r="AB1632" s="109"/>
      <c r="AC1632" s="19"/>
      <c r="AD1632" s="22"/>
      <c r="AE1632" s="19"/>
    </row>
    <row r="1633" spans="2:31" x14ac:dyDescent="0.2">
      <c r="B1633" s="14" t="s">
        <v>14294</v>
      </c>
      <c r="C1633" s="33" t="s">
        <v>14293</v>
      </c>
      <c r="D1633" s="16" t="s">
        <v>14292</v>
      </c>
      <c r="E1633" s="103" t="s">
        <v>26</v>
      </c>
      <c r="F1633" s="18" t="s">
        <v>26</v>
      </c>
      <c r="G1633" s="111" t="s">
        <v>590</v>
      </c>
      <c r="H1633" s="102" t="s">
        <v>4412</v>
      </c>
      <c r="I1633" s="21">
        <v>418612</v>
      </c>
      <c r="J1633" s="71">
        <v>107.349</v>
      </c>
      <c r="K1633" s="21">
        <v>440431</v>
      </c>
      <c r="L1633" s="21">
        <v>410278</v>
      </c>
      <c r="M1633" s="21">
        <v>410278</v>
      </c>
      <c r="N1633" s="21"/>
      <c r="O1633" s="21"/>
      <c r="P1633" s="21"/>
      <c r="Q1633" s="21"/>
      <c r="R1633" s="22">
        <v>5.3310000000000004</v>
      </c>
      <c r="S1633" s="22">
        <v>3.0739999999999998</v>
      </c>
      <c r="T1633" s="20" t="s">
        <v>5189</v>
      </c>
      <c r="U1633" s="21">
        <v>1823</v>
      </c>
      <c r="V1633" s="21">
        <v>21910</v>
      </c>
      <c r="W1633" s="34">
        <v>39799</v>
      </c>
      <c r="X1633" s="34">
        <v>49188</v>
      </c>
      <c r="Y1633" s="114" t="s">
        <v>13736</v>
      </c>
      <c r="Z1633" s="70" t="s">
        <v>4927</v>
      </c>
      <c r="AA1633" s="20" t="s">
        <v>4926</v>
      </c>
      <c r="AB1633" s="109"/>
      <c r="AC1633" s="19"/>
      <c r="AD1633" s="22"/>
      <c r="AE1633" s="34">
        <v>49157</v>
      </c>
    </row>
    <row r="1634" spans="2:31" x14ac:dyDescent="0.2">
      <c r="B1634" s="14" t="s">
        <v>14291</v>
      </c>
      <c r="C1634" s="33" t="s">
        <v>14290</v>
      </c>
      <c r="D1634" s="16" t="s">
        <v>14289</v>
      </c>
      <c r="E1634" s="103" t="s">
        <v>26</v>
      </c>
      <c r="F1634" s="18" t="s">
        <v>26</v>
      </c>
      <c r="G1634" s="111" t="s">
        <v>590</v>
      </c>
      <c r="H1634" s="102" t="s">
        <v>4412</v>
      </c>
      <c r="I1634" s="21">
        <v>47732</v>
      </c>
      <c r="J1634" s="71">
        <v>101.583</v>
      </c>
      <c r="K1634" s="21">
        <v>48495</v>
      </c>
      <c r="L1634" s="21">
        <v>47739</v>
      </c>
      <c r="M1634" s="21">
        <v>47747</v>
      </c>
      <c r="N1634" s="21"/>
      <c r="O1634" s="21">
        <v>8</v>
      </c>
      <c r="P1634" s="21"/>
      <c r="Q1634" s="21"/>
      <c r="R1634" s="22">
        <v>2.3109999999999999</v>
      </c>
      <c r="S1634" s="22">
        <v>2.323</v>
      </c>
      <c r="T1634" s="20" t="s">
        <v>5189</v>
      </c>
      <c r="U1634" s="21">
        <v>92</v>
      </c>
      <c r="V1634" s="21">
        <v>1101</v>
      </c>
      <c r="W1634" s="34">
        <v>38539</v>
      </c>
      <c r="X1634" s="34">
        <v>49188</v>
      </c>
      <c r="Y1634" s="114" t="s">
        <v>13736</v>
      </c>
      <c r="Z1634" s="70" t="s">
        <v>4927</v>
      </c>
      <c r="AA1634" s="20" t="s">
        <v>4926</v>
      </c>
      <c r="AB1634" s="109"/>
      <c r="AC1634" s="19"/>
      <c r="AD1634" s="22"/>
      <c r="AE1634" s="28">
        <v>49126</v>
      </c>
    </row>
    <row r="1635" spans="2:31" x14ac:dyDescent="0.2">
      <c r="B1635" s="14" t="s">
        <v>14288</v>
      </c>
      <c r="C1635" s="33" t="s">
        <v>14287</v>
      </c>
      <c r="D1635" s="16" t="s">
        <v>14286</v>
      </c>
      <c r="E1635" s="103" t="s">
        <v>26</v>
      </c>
      <c r="F1635" s="18" t="s">
        <v>26</v>
      </c>
      <c r="G1635" s="111" t="s">
        <v>590</v>
      </c>
      <c r="H1635" s="102" t="s">
        <v>4412</v>
      </c>
      <c r="I1635" s="21">
        <v>4282308</v>
      </c>
      <c r="J1635" s="71">
        <v>110.622</v>
      </c>
      <c r="K1635" s="21">
        <v>4665000</v>
      </c>
      <c r="L1635" s="21">
        <v>4217075</v>
      </c>
      <c r="M1635" s="21">
        <v>4254735</v>
      </c>
      <c r="N1635" s="21"/>
      <c r="O1635" s="21">
        <v>1255</v>
      </c>
      <c r="P1635" s="21"/>
      <c r="Q1635" s="21"/>
      <c r="R1635" s="22">
        <v>5.5</v>
      </c>
      <c r="S1635" s="22">
        <v>5.0819999999999999</v>
      </c>
      <c r="T1635" s="20" t="s">
        <v>5189</v>
      </c>
      <c r="U1635" s="21">
        <v>19328</v>
      </c>
      <c r="V1635" s="21">
        <v>231939</v>
      </c>
      <c r="W1635" s="34">
        <v>38530</v>
      </c>
      <c r="X1635" s="34">
        <v>49310</v>
      </c>
      <c r="Y1635" s="114" t="s">
        <v>13736</v>
      </c>
      <c r="Z1635" s="70" t="s">
        <v>4927</v>
      </c>
      <c r="AA1635" s="20" t="s">
        <v>4926</v>
      </c>
      <c r="AB1635" s="109"/>
      <c r="AC1635" s="19"/>
      <c r="AD1635" s="22"/>
      <c r="AE1635" s="19"/>
    </row>
    <row r="1636" spans="2:31" x14ac:dyDescent="0.2">
      <c r="B1636" s="14" t="s">
        <v>14285</v>
      </c>
      <c r="C1636" s="33" t="s">
        <v>14284</v>
      </c>
      <c r="D1636" s="16" t="s">
        <v>14283</v>
      </c>
      <c r="E1636" s="103" t="s">
        <v>5057</v>
      </c>
      <c r="F1636" s="18" t="s">
        <v>26</v>
      </c>
      <c r="G1636" s="111" t="s">
        <v>590</v>
      </c>
      <c r="H1636" s="102" t="s">
        <v>4412</v>
      </c>
      <c r="I1636" s="21">
        <v>4473086</v>
      </c>
      <c r="J1636" s="71">
        <v>108.7</v>
      </c>
      <c r="K1636" s="21">
        <v>4720260</v>
      </c>
      <c r="L1636" s="21">
        <v>4342473</v>
      </c>
      <c r="M1636" s="21">
        <v>4429040</v>
      </c>
      <c r="N1636" s="21"/>
      <c r="O1636" s="21">
        <v>-22655</v>
      </c>
      <c r="P1636" s="21"/>
      <c r="Q1636" s="21"/>
      <c r="R1636" s="22">
        <v>5</v>
      </c>
      <c r="S1636" s="22">
        <v>4.1619999999999999</v>
      </c>
      <c r="T1636" s="20" t="s">
        <v>5189</v>
      </c>
      <c r="U1636" s="21">
        <v>18094</v>
      </c>
      <c r="V1636" s="21">
        <v>217458</v>
      </c>
      <c r="W1636" s="34">
        <v>39883</v>
      </c>
      <c r="X1636" s="34">
        <v>49218</v>
      </c>
      <c r="Y1636" s="114" t="s">
        <v>13736</v>
      </c>
      <c r="Z1636" s="70" t="s">
        <v>4927</v>
      </c>
      <c r="AA1636" s="20" t="s">
        <v>4926</v>
      </c>
      <c r="AB1636" s="109"/>
      <c r="AC1636" s="19"/>
      <c r="AD1636" s="22"/>
      <c r="AE1636" s="19"/>
    </row>
    <row r="1637" spans="2:31" x14ac:dyDescent="0.2">
      <c r="B1637" s="14" t="s">
        <v>14282</v>
      </c>
      <c r="C1637" s="33" t="s">
        <v>14281</v>
      </c>
      <c r="D1637" s="16" t="s">
        <v>14280</v>
      </c>
      <c r="E1637" s="103" t="s">
        <v>26</v>
      </c>
      <c r="F1637" s="18" t="s">
        <v>26</v>
      </c>
      <c r="G1637" s="111" t="s">
        <v>590</v>
      </c>
      <c r="H1637" s="102" t="s">
        <v>4412</v>
      </c>
      <c r="I1637" s="21">
        <v>2205623</v>
      </c>
      <c r="J1637" s="71">
        <v>110.744</v>
      </c>
      <c r="K1637" s="21">
        <v>2480963</v>
      </c>
      <c r="L1637" s="21">
        <v>2240277</v>
      </c>
      <c r="M1637" s="21">
        <v>2217303</v>
      </c>
      <c r="N1637" s="21"/>
      <c r="O1637" s="21">
        <v>28439</v>
      </c>
      <c r="P1637" s="21"/>
      <c r="Q1637" s="21"/>
      <c r="R1637" s="22">
        <v>5</v>
      </c>
      <c r="S1637" s="22">
        <v>5.3239999999999998</v>
      </c>
      <c r="T1637" s="20" t="s">
        <v>5189</v>
      </c>
      <c r="U1637" s="21">
        <v>9334</v>
      </c>
      <c r="V1637" s="21">
        <v>112014</v>
      </c>
      <c r="W1637" s="34">
        <v>38412</v>
      </c>
      <c r="X1637" s="34">
        <v>49341</v>
      </c>
      <c r="Y1637" s="114" t="s">
        <v>13736</v>
      </c>
      <c r="Z1637" s="70" t="s">
        <v>4927</v>
      </c>
      <c r="AA1637" s="20" t="s">
        <v>4926</v>
      </c>
      <c r="AB1637" s="109"/>
      <c r="AC1637" s="19"/>
      <c r="AD1637" s="22"/>
      <c r="AE1637" s="19"/>
    </row>
    <row r="1638" spans="2:31" x14ac:dyDescent="0.2">
      <c r="B1638" s="14" t="s">
        <v>14279</v>
      </c>
      <c r="C1638" s="33" t="s">
        <v>14278</v>
      </c>
      <c r="D1638" s="16" t="s">
        <v>14277</v>
      </c>
      <c r="E1638" s="103" t="s">
        <v>26</v>
      </c>
      <c r="F1638" s="18" t="s">
        <v>26</v>
      </c>
      <c r="G1638" s="111" t="s">
        <v>590</v>
      </c>
      <c r="H1638" s="102" t="s">
        <v>4412</v>
      </c>
      <c r="I1638" s="21">
        <v>5361191</v>
      </c>
      <c r="J1638" s="71">
        <v>107.17700000000001</v>
      </c>
      <c r="K1638" s="21">
        <v>5511738</v>
      </c>
      <c r="L1638" s="21">
        <v>5142629</v>
      </c>
      <c r="M1638" s="21">
        <v>5205673</v>
      </c>
      <c r="N1638" s="21"/>
      <c r="O1638" s="21">
        <v>-58086</v>
      </c>
      <c r="P1638" s="21"/>
      <c r="Q1638" s="21"/>
      <c r="R1638" s="22">
        <v>4.8780000000000001</v>
      </c>
      <c r="S1638" s="22">
        <v>3.0529999999999999</v>
      </c>
      <c r="T1638" s="20" t="s">
        <v>5189</v>
      </c>
      <c r="U1638" s="21">
        <v>20905</v>
      </c>
      <c r="V1638" s="21">
        <v>254869</v>
      </c>
      <c r="W1638" s="34">
        <v>40032</v>
      </c>
      <c r="X1638" s="34">
        <v>49461</v>
      </c>
      <c r="Y1638" s="114" t="s">
        <v>13736</v>
      </c>
      <c r="Z1638" s="70" t="s">
        <v>4927</v>
      </c>
      <c r="AA1638" s="20" t="s">
        <v>4926</v>
      </c>
      <c r="AB1638" s="109"/>
      <c r="AC1638" s="19"/>
      <c r="AD1638" s="22"/>
      <c r="AE1638" s="28">
        <v>49430</v>
      </c>
    </row>
    <row r="1639" spans="2:31" x14ac:dyDescent="0.2">
      <c r="B1639" s="14" t="s">
        <v>14276</v>
      </c>
      <c r="C1639" s="33" t="s">
        <v>14275</v>
      </c>
      <c r="D1639" s="16" t="s">
        <v>14274</v>
      </c>
      <c r="E1639" s="103" t="s">
        <v>26</v>
      </c>
      <c r="F1639" s="18" t="s">
        <v>26</v>
      </c>
      <c r="G1639" s="111" t="s">
        <v>590</v>
      </c>
      <c r="H1639" s="102" t="s">
        <v>4412</v>
      </c>
      <c r="I1639" s="21">
        <v>71411</v>
      </c>
      <c r="J1639" s="71">
        <v>105.661</v>
      </c>
      <c r="K1639" s="21">
        <v>75643</v>
      </c>
      <c r="L1639" s="21">
        <v>71590</v>
      </c>
      <c r="M1639" s="21">
        <v>71587</v>
      </c>
      <c r="N1639" s="21"/>
      <c r="O1639" s="21">
        <v>-3</v>
      </c>
      <c r="P1639" s="21"/>
      <c r="Q1639" s="21"/>
      <c r="R1639" s="22">
        <v>2.3260000000000001</v>
      </c>
      <c r="S1639" s="22">
        <v>2.3610000000000002</v>
      </c>
      <c r="T1639" s="20" t="s">
        <v>5189</v>
      </c>
      <c r="U1639" s="21">
        <v>139</v>
      </c>
      <c r="V1639" s="21">
        <v>1685</v>
      </c>
      <c r="W1639" s="34">
        <v>38561</v>
      </c>
      <c r="X1639" s="34">
        <v>49400</v>
      </c>
      <c r="Y1639" s="114" t="s">
        <v>13736</v>
      </c>
      <c r="Z1639" s="70" t="s">
        <v>4927</v>
      </c>
      <c r="AA1639" s="20" t="s">
        <v>4926</v>
      </c>
      <c r="AB1639" s="109"/>
      <c r="AC1639" s="19"/>
      <c r="AD1639" s="22"/>
      <c r="AE1639" s="34">
        <v>49369</v>
      </c>
    </row>
    <row r="1640" spans="2:31" x14ac:dyDescent="0.2">
      <c r="B1640" s="14" t="s">
        <v>14273</v>
      </c>
      <c r="C1640" s="33" t="s">
        <v>14272</v>
      </c>
      <c r="D1640" s="16" t="s">
        <v>14271</v>
      </c>
      <c r="E1640" s="103" t="s">
        <v>5057</v>
      </c>
      <c r="F1640" s="18" t="s">
        <v>26</v>
      </c>
      <c r="G1640" s="111" t="s">
        <v>590</v>
      </c>
      <c r="H1640" s="102" t="s">
        <v>4412</v>
      </c>
      <c r="I1640" s="21">
        <v>6778001</v>
      </c>
      <c r="J1640" s="71">
        <v>112.206</v>
      </c>
      <c r="K1640" s="21">
        <v>7444230</v>
      </c>
      <c r="L1640" s="21">
        <v>6634428</v>
      </c>
      <c r="M1640" s="21">
        <v>6745808</v>
      </c>
      <c r="N1640" s="21"/>
      <c r="O1640" s="21">
        <v>-19640</v>
      </c>
      <c r="P1640" s="21"/>
      <c r="Q1640" s="21"/>
      <c r="R1640" s="22">
        <v>5</v>
      </c>
      <c r="S1640" s="22">
        <v>4.2839999999999998</v>
      </c>
      <c r="T1640" s="20" t="s">
        <v>5189</v>
      </c>
      <c r="U1640" s="21">
        <v>27643</v>
      </c>
      <c r="V1640" s="21">
        <v>331722</v>
      </c>
      <c r="W1640" s="34">
        <v>39869</v>
      </c>
      <c r="X1640" s="34">
        <v>49400</v>
      </c>
      <c r="Y1640" s="114" t="s">
        <v>13736</v>
      </c>
      <c r="Z1640" s="70" t="s">
        <v>4927</v>
      </c>
      <c r="AA1640" s="20" t="s">
        <v>4926</v>
      </c>
      <c r="AB1640" s="109"/>
      <c r="AC1640" s="19"/>
      <c r="AD1640" s="22"/>
      <c r="AE1640" s="19"/>
    </row>
    <row r="1641" spans="2:31" x14ac:dyDescent="0.2">
      <c r="B1641" s="14" t="s">
        <v>14270</v>
      </c>
      <c r="C1641" s="33" t="s">
        <v>14269</v>
      </c>
      <c r="D1641" s="16" t="s">
        <v>14268</v>
      </c>
      <c r="E1641" s="103" t="s">
        <v>5057</v>
      </c>
      <c r="F1641" s="18" t="s">
        <v>26</v>
      </c>
      <c r="G1641" s="111" t="s">
        <v>590</v>
      </c>
      <c r="H1641" s="102" t="s">
        <v>4412</v>
      </c>
      <c r="I1641" s="21">
        <v>3137424</v>
      </c>
      <c r="J1641" s="71">
        <v>107.28100000000001</v>
      </c>
      <c r="K1641" s="21">
        <v>3228634</v>
      </c>
      <c r="L1641" s="21">
        <v>3009519</v>
      </c>
      <c r="M1641" s="21">
        <v>3032789</v>
      </c>
      <c r="N1641" s="21"/>
      <c r="O1641" s="21">
        <v>-33957</v>
      </c>
      <c r="P1641" s="21"/>
      <c r="Q1641" s="21"/>
      <c r="R1641" s="22">
        <v>4.92</v>
      </c>
      <c r="S1641" s="22">
        <v>3.117</v>
      </c>
      <c r="T1641" s="20" t="s">
        <v>5189</v>
      </c>
      <c r="U1641" s="21">
        <v>12339</v>
      </c>
      <c r="V1641" s="21">
        <v>148936</v>
      </c>
      <c r="W1641" s="34">
        <v>40021</v>
      </c>
      <c r="X1641" s="34">
        <v>49491</v>
      </c>
      <c r="Y1641" s="114" t="s">
        <v>13736</v>
      </c>
      <c r="Z1641" s="70" t="s">
        <v>4927</v>
      </c>
      <c r="AA1641" s="20" t="s">
        <v>4926</v>
      </c>
      <c r="AB1641" s="109"/>
      <c r="AC1641" s="19"/>
      <c r="AD1641" s="22"/>
      <c r="AE1641" s="28">
        <v>49461</v>
      </c>
    </row>
    <row r="1642" spans="2:31" x14ac:dyDescent="0.2">
      <c r="B1642" s="14" t="s">
        <v>14267</v>
      </c>
      <c r="C1642" s="33" t="s">
        <v>14266</v>
      </c>
      <c r="D1642" s="16" t="s">
        <v>14265</v>
      </c>
      <c r="E1642" s="103" t="s">
        <v>26</v>
      </c>
      <c r="F1642" s="18" t="s">
        <v>26</v>
      </c>
      <c r="G1642" s="111" t="s">
        <v>590</v>
      </c>
      <c r="H1642" s="102" t="s">
        <v>4412</v>
      </c>
      <c r="I1642" s="21">
        <v>1948034</v>
      </c>
      <c r="J1642" s="71">
        <v>109.637</v>
      </c>
      <c r="K1642" s="21">
        <v>2103561</v>
      </c>
      <c r="L1642" s="21">
        <v>1918655</v>
      </c>
      <c r="M1642" s="21">
        <v>1935936</v>
      </c>
      <c r="N1642" s="21"/>
      <c r="O1642" s="21">
        <v>615</v>
      </c>
      <c r="P1642" s="21"/>
      <c r="Q1642" s="21"/>
      <c r="R1642" s="22">
        <v>5.5</v>
      </c>
      <c r="S1642" s="22">
        <v>5.08</v>
      </c>
      <c r="T1642" s="20" t="s">
        <v>5189</v>
      </c>
      <c r="U1642" s="21">
        <v>8794</v>
      </c>
      <c r="V1642" s="21">
        <v>105526</v>
      </c>
      <c r="W1642" s="34">
        <v>38531</v>
      </c>
      <c r="X1642" s="34">
        <v>49400</v>
      </c>
      <c r="Y1642" s="114" t="s">
        <v>13736</v>
      </c>
      <c r="Z1642" s="70" t="s">
        <v>4927</v>
      </c>
      <c r="AA1642" s="20" t="s">
        <v>4926</v>
      </c>
      <c r="AB1642" s="109"/>
      <c r="AC1642" s="19"/>
      <c r="AD1642" s="22"/>
      <c r="AE1642" s="19"/>
    </row>
    <row r="1643" spans="2:31" x14ac:dyDescent="0.2">
      <c r="B1643" s="14" t="s">
        <v>14264</v>
      </c>
      <c r="C1643" s="33" t="s">
        <v>14263</v>
      </c>
      <c r="D1643" s="16" t="s">
        <v>14262</v>
      </c>
      <c r="E1643" s="103" t="s">
        <v>26</v>
      </c>
      <c r="F1643" s="18" t="s">
        <v>26</v>
      </c>
      <c r="G1643" s="111" t="s">
        <v>590</v>
      </c>
      <c r="H1643" s="102" t="s">
        <v>4412</v>
      </c>
      <c r="I1643" s="21">
        <v>52433</v>
      </c>
      <c r="J1643" s="71">
        <v>109.27800000000001</v>
      </c>
      <c r="K1643" s="21">
        <v>59491</v>
      </c>
      <c r="L1643" s="21">
        <v>54440</v>
      </c>
      <c r="M1643" s="21">
        <v>53068</v>
      </c>
      <c r="N1643" s="21"/>
      <c r="O1643" s="21">
        <v>545</v>
      </c>
      <c r="P1643" s="21"/>
      <c r="Q1643" s="21"/>
      <c r="R1643" s="22">
        <v>5.5</v>
      </c>
      <c r="S1643" s="22">
        <v>6.4130000000000003</v>
      </c>
      <c r="T1643" s="20" t="s">
        <v>5189</v>
      </c>
      <c r="U1643" s="21">
        <v>250</v>
      </c>
      <c r="V1643" s="21">
        <v>2994</v>
      </c>
      <c r="W1643" s="34">
        <v>38849</v>
      </c>
      <c r="X1643" s="34">
        <v>49614</v>
      </c>
      <c r="Y1643" s="114" t="s">
        <v>13736</v>
      </c>
      <c r="Z1643" s="70" t="s">
        <v>4927</v>
      </c>
      <c r="AA1643" s="20" t="s">
        <v>4926</v>
      </c>
      <c r="AB1643" s="109"/>
      <c r="AC1643" s="19"/>
      <c r="AD1643" s="22"/>
      <c r="AE1643" s="19"/>
    </row>
    <row r="1644" spans="2:31" x14ac:dyDescent="0.2">
      <c r="B1644" s="14" t="s">
        <v>14261</v>
      </c>
      <c r="C1644" s="33" t="s">
        <v>14260</v>
      </c>
      <c r="D1644" s="16" t="s">
        <v>14259</v>
      </c>
      <c r="E1644" s="103" t="s">
        <v>26</v>
      </c>
      <c r="F1644" s="18" t="s">
        <v>26</v>
      </c>
      <c r="G1644" s="111" t="s">
        <v>590</v>
      </c>
      <c r="H1644" s="102" t="s">
        <v>4412</v>
      </c>
      <c r="I1644" s="21">
        <v>443573</v>
      </c>
      <c r="J1644" s="71">
        <v>109.48099999999999</v>
      </c>
      <c r="K1644" s="21">
        <v>491193</v>
      </c>
      <c r="L1644" s="21">
        <v>448656</v>
      </c>
      <c r="M1644" s="21">
        <v>444173</v>
      </c>
      <c r="N1644" s="21"/>
      <c r="O1644" s="21">
        <v>3862</v>
      </c>
      <c r="P1644" s="21"/>
      <c r="Q1644" s="21"/>
      <c r="R1644" s="22">
        <v>6</v>
      </c>
      <c r="S1644" s="22">
        <v>6.2859999999999996</v>
      </c>
      <c r="T1644" s="20" t="s">
        <v>5189</v>
      </c>
      <c r="U1644" s="21">
        <v>2243</v>
      </c>
      <c r="V1644" s="21">
        <v>26919</v>
      </c>
      <c r="W1644" s="34">
        <v>38849</v>
      </c>
      <c r="X1644" s="34">
        <v>49766</v>
      </c>
      <c r="Y1644" s="114" t="s">
        <v>13736</v>
      </c>
      <c r="Z1644" s="70" t="s">
        <v>4927</v>
      </c>
      <c r="AA1644" s="20" t="s">
        <v>4926</v>
      </c>
      <c r="AB1644" s="109"/>
      <c r="AC1644" s="19"/>
      <c r="AD1644" s="22"/>
      <c r="AE1644" s="19"/>
    </row>
    <row r="1645" spans="2:31" x14ac:dyDescent="0.2">
      <c r="B1645" s="14" t="s">
        <v>14258</v>
      </c>
      <c r="C1645" s="33" t="s">
        <v>14257</v>
      </c>
      <c r="D1645" s="16" t="s">
        <v>14256</v>
      </c>
      <c r="E1645" s="103" t="s">
        <v>5057</v>
      </c>
      <c r="F1645" s="18" t="s">
        <v>26</v>
      </c>
      <c r="G1645" s="111" t="s">
        <v>590</v>
      </c>
      <c r="H1645" s="102" t="s">
        <v>4412</v>
      </c>
      <c r="I1645" s="21">
        <v>8070270</v>
      </c>
      <c r="J1645" s="71">
        <v>106.358</v>
      </c>
      <c r="K1645" s="21">
        <v>8238420</v>
      </c>
      <c r="L1645" s="21">
        <v>7745910</v>
      </c>
      <c r="M1645" s="21">
        <v>7653025</v>
      </c>
      <c r="N1645" s="21"/>
      <c r="O1645" s="21">
        <v>-92884</v>
      </c>
      <c r="P1645" s="21"/>
      <c r="Q1645" s="21"/>
      <c r="R1645" s="22">
        <v>2.7709999999999999</v>
      </c>
      <c r="S1645" s="22">
        <v>2.7959999999999998</v>
      </c>
      <c r="T1645" s="20" t="s">
        <v>5189</v>
      </c>
      <c r="U1645" s="21">
        <v>17887</v>
      </c>
      <c r="V1645" s="21">
        <v>305092</v>
      </c>
      <c r="W1645" s="34">
        <v>39968</v>
      </c>
      <c r="X1645" s="34">
        <v>49491</v>
      </c>
      <c r="Y1645" s="114" t="s">
        <v>13736</v>
      </c>
      <c r="Z1645" s="70" t="s">
        <v>4927</v>
      </c>
      <c r="AA1645" s="20" t="s">
        <v>4926</v>
      </c>
      <c r="AB1645" s="109"/>
      <c r="AC1645" s="19"/>
      <c r="AD1645" s="22"/>
      <c r="AE1645" s="28">
        <v>49461</v>
      </c>
    </row>
    <row r="1646" spans="2:31" x14ac:dyDescent="0.2">
      <c r="B1646" s="14" t="s">
        <v>14255</v>
      </c>
      <c r="C1646" s="33" t="s">
        <v>14254</v>
      </c>
      <c r="D1646" s="16" t="s">
        <v>14253</v>
      </c>
      <c r="E1646" s="103" t="s">
        <v>26</v>
      </c>
      <c r="F1646" s="18" t="s">
        <v>26</v>
      </c>
      <c r="G1646" s="111" t="s">
        <v>590</v>
      </c>
      <c r="H1646" s="102" t="s">
        <v>4412</v>
      </c>
      <c r="I1646" s="21">
        <v>690517</v>
      </c>
      <c r="J1646" s="71">
        <v>108.575</v>
      </c>
      <c r="K1646" s="21">
        <v>761386</v>
      </c>
      <c r="L1646" s="21">
        <v>701255</v>
      </c>
      <c r="M1646" s="21">
        <v>694204</v>
      </c>
      <c r="N1646" s="21"/>
      <c r="O1646" s="21">
        <v>6186</v>
      </c>
      <c r="P1646" s="21"/>
      <c r="Q1646" s="21"/>
      <c r="R1646" s="22">
        <v>5</v>
      </c>
      <c r="S1646" s="22">
        <v>5.3159999999999998</v>
      </c>
      <c r="T1646" s="20" t="s">
        <v>5189</v>
      </c>
      <c r="U1646" s="21">
        <v>2922</v>
      </c>
      <c r="V1646" s="21">
        <v>35063</v>
      </c>
      <c r="W1646" s="34">
        <v>38579</v>
      </c>
      <c r="X1646" s="34">
        <v>49522</v>
      </c>
      <c r="Y1646" s="114" t="s">
        <v>13736</v>
      </c>
      <c r="Z1646" s="70" t="s">
        <v>4927</v>
      </c>
      <c r="AA1646" s="20" t="s">
        <v>4926</v>
      </c>
      <c r="AB1646" s="109"/>
      <c r="AC1646" s="19"/>
      <c r="AD1646" s="22"/>
      <c r="AE1646" s="19"/>
    </row>
    <row r="1647" spans="2:31" x14ac:dyDescent="0.2">
      <c r="B1647" s="14" t="s">
        <v>14252</v>
      </c>
      <c r="C1647" s="33" t="s">
        <v>14251</v>
      </c>
      <c r="D1647" s="16" t="s">
        <v>14250</v>
      </c>
      <c r="E1647" s="103" t="s">
        <v>26</v>
      </c>
      <c r="F1647" s="18" t="s">
        <v>26</v>
      </c>
      <c r="G1647" s="111" t="s">
        <v>590</v>
      </c>
      <c r="H1647" s="102" t="s">
        <v>4412</v>
      </c>
      <c r="I1647" s="21">
        <v>2095928</v>
      </c>
      <c r="J1647" s="71">
        <v>108.575</v>
      </c>
      <c r="K1647" s="21">
        <v>2364696</v>
      </c>
      <c r="L1647" s="21">
        <v>2177942</v>
      </c>
      <c r="M1647" s="21">
        <v>2095356</v>
      </c>
      <c r="N1647" s="21"/>
      <c r="O1647" s="21">
        <v>37310</v>
      </c>
      <c r="P1647" s="21"/>
      <c r="Q1647" s="21"/>
      <c r="R1647" s="22">
        <v>5</v>
      </c>
      <c r="S1647" s="22">
        <v>6.4480000000000004</v>
      </c>
      <c r="T1647" s="20" t="s">
        <v>5189</v>
      </c>
      <c r="U1647" s="21">
        <v>9075</v>
      </c>
      <c r="V1647" s="21">
        <v>108897</v>
      </c>
      <c r="W1647" s="34">
        <v>39731</v>
      </c>
      <c r="X1647" s="34">
        <v>49583</v>
      </c>
      <c r="Y1647" s="114" t="s">
        <v>13736</v>
      </c>
      <c r="Z1647" s="70" t="s">
        <v>4927</v>
      </c>
      <c r="AA1647" s="20" t="s">
        <v>4926</v>
      </c>
      <c r="AB1647" s="109"/>
      <c r="AC1647" s="19"/>
      <c r="AD1647" s="22"/>
      <c r="AE1647" s="19"/>
    </row>
    <row r="1648" spans="2:31" x14ac:dyDescent="0.2">
      <c r="B1648" s="14" t="s">
        <v>14249</v>
      </c>
      <c r="C1648" s="33" t="s">
        <v>14248</v>
      </c>
      <c r="D1648" s="16" t="s">
        <v>14247</v>
      </c>
      <c r="E1648" s="103" t="s">
        <v>26</v>
      </c>
      <c r="F1648" s="18" t="s">
        <v>26</v>
      </c>
      <c r="G1648" s="111" t="s">
        <v>590</v>
      </c>
      <c r="H1648" s="102" t="s">
        <v>4412</v>
      </c>
      <c r="I1648" s="21">
        <v>2860258</v>
      </c>
      <c r="J1648" s="71">
        <v>110.184</v>
      </c>
      <c r="K1648" s="21">
        <v>3125668</v>
      </c>
      <c r="L1648" s="21">
        <v>2836766</v>
      </c>
      <c r="M1648" s="21">
        <v>2851187</v>
      </c>
      <c r="N1648" s="21"/>
      <c r="O1648" s="21">
        <v>12778</v>
      </c>
      <c r="P1648" s="21"/>
      <c r="Q1648" s="21"/>
      <c r="R1648" s="22">
        <v>6</v>
      </c>
      <c r="S1648" s="22">
        <v>5.7610000000000001</v>
      </c>
      <c r="T1648" s="20" t="s">
        <v>5189</v>
      </c>
      <c r="U1648" s="21">
        <v>14184</v>
      </c>
      <c r="V1648" s="21">
        <v>170206</v>
      </c>
      <c r="W1648" s="34">
        <v>38769</v>
      </c>
      <c r="X1648" s="34">
        <v>49644</v>
      </c>
      <c r="Y1648" s="114" t="s">
        <v>13736</v>
      </c>
      <c r="Z1648" s="70" t="s">
        <v>4927</v>
      </c>
      <c r="AA1648" s="20" t="s">
        <v>4926</v>
      </c>
      <c r="AB1648" s="109"/>
      <c r="AC1648" s="19"/>
      <c r="AD1648" s="22"/>
      <c r="AE1648" s="19"/>
    </row>
    <row r="1649" spans="2:31" x14ac:dyDescent="0.2">
      <c r="B1649" s="14" t="s">
        <v>14246</v>
      </c>
      <c r="C1649" s="33" t="s">
        <v>14245</v>
      </c>
      <c r="D1649" s="16" t="s">
        <v>14244</v>
      </c>
      <c r="E1649" s="103" t="s">
        <v>26</v>
      </c>
      <c r="F1649" s="18" t="s">
        <v>26</v>
      </c>
      <c r="G1649" s="111" t="s">
        <v>590</v>
      </c>
      <c r="H1649" s="102" t="s">
        <v>4412</v>
      </c>
      <c r="I1649" s="21">
        <v>3068321</v>
      </c>
      <c r="J1649" s="71">
        <v>108.712</v>
      </c>
      <c r="K1649" s="21">
        <v>3233576</v>
      </c>
      <c r="L1649" s="21">
        <v>2974440</v>
      </c>
      <c r="M1649" s="21">
        <v>2920591</v>
      </c>
      <c r="N1649" s="21"/>
      <c r="O1649" s="21">
        <v>-53849</v>
      </c>
      <c r="P1649" s="21"/>
      <c r="Q1649" s="21"/>
      <c r="R1649" s="22">
        <v>5.931</v>
      </c>
      <c r="S1649" s="22">
        <v>4.1379999999999999</v>
      </c>
      <c r="T1649" s="20" t="s">
        <v>5189</v>
      </c>
      <c r="U1649" s="21">
        <v>14701</v>
      </c>
      <c r="V1649" s="21">
        <v>176270</v>
      </c>
      <c r="W1649" s="34">
        <v>39506</v>
      </c>
      <c r="X1649" s="34">
        <v>49735</v>
      </c>
      <c r="Y1649" s="114" t="s">
        <v>13736</v>
      </c>
      <c r="Z1649" s="70" t="s">
        <v>4927</v>
      </c>
      <c r="AA1649" s="20" t="s">
        <v>4926</v>
      </c>
      <c r="AB1649" s="109"/>
      <c r="AC1649" s="19"/>
      <c r="AD1649" s="22"/>
      <c r="AE1649" s="28">
        <v>49675</v>
      </c>
    </row>
    <row r="1650" spans="2:31" x14ac:dyDescent="0.2">
      <c r="B1650" s="14" t="s">
        <v>14243</v>
      </c>
      <c r="C1650" s="33" t="s">
        <v>14242</v>
      </c>
      <c r="D1650" s="16" t="s">
        <v>14241</v>
      </c>
      <c r="E1650" s="103" t="s">
        <v>26</v>
      </c>
      <c r="F1650" s="18" t="s">
        <v>26</v>
      </c>
      <c r="G1650" s="111" t="s">
        <v>590</v>
      </c>
      <c r="H1650" s="102" t="s">
        <v>4412</v>
      </c>
      <c r="I1650" s="21">
        <v>13255903</v>
      </c>
      <c r="J1650" s="71">
        <v>112.372</v>
      </c>
      <c r="K1650" s="21">
        <v>14325115</v>
      </c>
      <c r="L1650" s="21">
        <v>12747976</v>
      </c>
      <c r="M1650" s="21">
        <v>13240681</v>
      </c>
      <c r="N1650" s="21"/>
      <c r="O1650" s="21">
        <v>47573</v>
      </c>
      <c r="P1650" s="21"/>
      <c r="Q1650" s="21"/>
      <c r="R1650" s="22">
        <v>6.5</v>
      </c>
      <c r="S1650" s="22">
        <v>5.1820000000000004</v>
      </c>
      <c r="T1650" s="20" t="s">
        <v>5189</v>
      </c>
      <c r="U1650" s="21">
        <v>69052</v>
      </c>
      <c r="V1650" s="21">
        <v>828619</v>
      </c>
      <c r="W1650" s="34">
        <v>39589</v>
      </c>
      <c r="X1650" s="34">
        <v>50557</v>
      </c>
      <c r="Y1650" s="114" t="s">
        <v>13736</v>
      </c>
      <c r="Z1650" s="70" t="s">
        <v>4927</v>
      </c>
      <c r="AA1650" s="20" t="s">
        <v>4926</v>
      </c>
      <c r="AB1650" s="109"/>
      <c r="AC1650" s="19"/>
      <c r="AD1650" s="22"/>
      <c r="AE1650" s="19"/>
    </row>
    <row r="1651" spans="2:31" x14ac:dyDescent="0.2">
      <c r="B1651" s="14" t="s">
        <v>14240</v>
      </c>
      <c r="C1651" s="33" t="s">
        <v>14239</v>
      </c>
      <c r="D1651" s="16" t="s">
        <v>14238</v>
      </c>
      <c r="E1651" s="103" t="s">
        <v>26</v>
      </c>
      <c r="F1651" s="18" t="s">
        <v>26</v>
      </c>
      <c r="G1651" s="111" t="s">
        <v>590</v>
      </c>
      <c r="H1651" s="102" t="s">
        <v>4412</v>
      </c>
      <c r="I1651" s="21">
        <v>2977926</v>
      </c>
      <c r="J1651" s="71">
        <v>107.108</v>
      </c>
      <c r="K1651" s="21">
        <v>3005509</v>
      </c>
      <c r="L1651" s="21">
        <v>2806056</v>
      </c>
      <c r="M1651" s="21">
        <v>2942019</v>
      </c>
      <c r="N1651" s="21"/>
      <c r="O1651" s="21">
        <v>6606</v>
      </c>
      <c r="P1651" s="21"/>
      <c r="Q1651" s="21"/>
      <c r="R1651" s="22">
        <v>4.9980000000000002</v>
      </c>
      <c r="S1651" s="22">
        <v>2.218</v>
      </c>
      <c r="T1651" s="20" t="s">
        <v>5189</v>
      </c>
      <c r="U1651" s="21">
        <v>11687</v>
      </c>
      <c r="V1651" s="21">
        <v>141133</v>
      </c>
      <c r="W1651" s="34">
        <v>40235</v>
      </c>
      <c r="X1651" s="34">
        <v>50526</v>
      </c>
      <c r="Y1651" s="114" t="s">
        <v>13736</v>
      </c>
      <c r="Z1651" s="70" t="s">
        <v>4927</v>
      </c>
      <c r="AA1651" s="20" t="s">
        <v>4926</v>
      </c>
      <c r="AB1651" s="109"/>
      <c r="AC1651" s="19"/>
      <c r="AD1651" s="22"/>
      <c r="AE1651" s="28">
        <v>50496</v>
      </c>
    </row>
    <row r="1652" spans="2:31" x14ac:dyDescent="0.2">
      <c r="B1652" s="14" t="s">
        <v>14237</v>
      </c>
      <c r="C1652" s="33" t="s">
        <v>14236</v>
      </c>
      <c r="D1652" s="16" t="s">
        <v>14235</v>
      </c>
      <c r="E1652" s="103" t="s">
        <v>5057</v>
      </c>
      <c r="F1652" s="18" t="s">
        <v>26</v>
      </c>
      <c r="G1652" s="111" t="s">
        <v>590</v>
      </c>
      <c r="H1652" s="102" t="s">
        <v>4412</v>
      </c>
      <c r="I1652" s="21">
        <v>1131769</v>
      </c>
      <c r="J1652" s="71">
        <v>112.169</v>
      </c>
      <c r="K1652" s="21">
        <v>1230461</v>
      </c>
      <c r="L1652" s="21">
        <v>1096975</v>
      </c>
      <c r="M1652" s="21">
        <v>1124133</v>
      </c>
      <c r="N1652" s="21"/>
      <c r="O1652" s="21">
        <v>1871</v>
      </c>
      <c r="P1652" s="21"/>
      <c r="Q1652" s="21"/>
      <c r="R1652" s="22">
        <v>5.5</v>
      </c>
      <c r="S1652" s="22">
        <v>4.5090000000000003</v>
      </c>
      <c r="T1652" s="20" t="s">
        <v>5189</v>
      </c>
      <c r="U1652" s="21">
        <v>5028</v>
      </c>
      <c r="V1652" s="21">
        <v>60333</v>
      </c>
      <c r="W1652" s="34">
        <v>39976</v>
      </c>
      <c r="X1652" s="34">
        <v>50072</v>
      </c>
      <c r="Y1652" s="114" t="s">
        <v>13736</v>
      </c>
      <c r="Z1652" s="70" t="s">
        <v>4927</v>
      </c>
      <c r="AA1652" s="20" t="s">
        <v>4926</v>
      </c>
      <c r="AB1652" s="109"/>
      <c r="AC1652" s="19"/>
      <c r="AD1652" s="22"/>
      <c r="AE1652" s="31"/>
    </row>
    <row r="1653" spans="2:31" x14ac:dyDescent="0.2">
      <c r="B1653" s="14" t="s">
        <v>14234</v>
      </c>
      <c r="C1653" s="33" t="s">
        <v>14233</v>
      </c>
      <c r="D1653" s="16" t="s">
        <v>14232</v>
      </c>
      <c r="E1653" s="103" t="s">
        <v>26</v>
      </c>
      <c r="F1653" s="18" t="s">
        <v>26</v>
      </c>
      <c r="G1653" s="111" t="s">
        <v>590</v>
      </c>
      <c r="H1653" s="102" t="s">
        <v>4412</v>
      </c>
      <c r="I1653" s="21">
        <v>5887594</v>
      </c>
      <c r="J1653" s="71">
        <v>114.622</v>
      </c>
      <c r="K1653" s="21">
        <v>6785741</v>
      </c>
      <c r="L1653" s="21">
        <v>5920120</v>
      </c>
      <c r="M1653" s="21">
        <v>5891774</v>
      </c>
      <c r="N1653" s="21"/>
      <c r="O1653" s="21">
        <v>22143</v>
      </c>
      <c r="P1653" s="21"/>
      <c r="Q1653" s="21"/>
      <c r="R1653" s="22">
        <v>5.5</v>
      </c>
      <c r="S1653" s="22">
        <v>5.6059999999999999</v>
      </c>
      <c r="T1653" s="20" t="s">
        <v>5189</v>
      </c>
      <c r="U1653" s="21">
        <v>27134</v>
      </c>
      <c r="V1653" s="21">
        <v>325607</v>
      </c>
      <c r="W1653" s="34">
        <v>39073</v>
      </c>
      <c r="X1653" s="34">
        <v>50010</v>
      </c>
      <c r="Y1653" s="114" t="s">
        <v>13736</v>
      </c>
      <c r="Z1653" s="70" t="s">
        <v>4927</v>
      </c>
      <c r="AA1653" s="20" t="s">
        <v>4926</v>
      </c>
      <c r="AB1653" s="109"/>
      <c r="AC1653" s="19"/>
      <c r="AD1653" s="22"/>
      <c r="AE1653" s="19"/>
    </row>
    <row r="1654" spans="2:31" x14ac:dyDescent="0.2">
      <c r="B1654" s="14" t="s">
        <v>14231</v>
      </c>
      <c r="C1654" s="33" t="s">
        <v>14230</v>
      </c>
      <c r="D1654" s="16" t="s">
        <v>14229</v>
      </c>
      <c r="E1654" s="103" t="s">
        <v>26</v>
      </c>
      <c r="F1654" s="18" t="s">
        <v>26</v>
      </c>
      <c r="G1654" s="111" t="s">
        <v>590</v>
      </c>
      <c r="H1654" s="102" t="s">
        <v>4412</v>
      </c>
      <c r="I1654" s="21">
        <v>3739400</v>
      </c>
      <c r="J1654" s="71">
        <v>114.622</v>
      </c>
      <c r="K1654" s="21">
        <v>4309732</v>
      </c>
      <c r="L1654" s="21">
        <v>3759963</v>
      </c>
      <c r="M1654" s="21">
        <v>3742094</v>
      </c>
      <c r="N1654" s="21"/>
      <c r="O1654" s="21">
        <v>14655</v>
      </c>
      <c r="P1654" s="21"/>
      <c r="Q1654" s="21"/>
      <c r="R1654" s="22">
        <v>5.5</v>
      </c>
      <c r="S1654" s="22">
        <v>5.6050000000000004</v>
      </c>
      <c r="T1654" s="20" t="s">
        <v>5189</v>
      </c>
      <c r="U1654" s="21">
        <v>17233</v>
      </c>
      <c r="V1654" s="21">
        <v>206798</v>
      </c>
      <c r="W1654" s="34">
        <v>39073</v>
      </c>
      <c r="X1654" s="34">
        <v>50010</v>
      </c>
      <c r="Y1654" s="114" t="s">
        <v>13736</v>
      </c>
      <c r="Z1654" s="70" t="s">
        <v>4927</v>
      </c>
      <c r="AA1654" s="20" t="s">
        <v>4926</v>
      </c>
      <c r="AB1654" s="109"/>
      <c r="AC1654" s="19"/>
      <c r="AD1654" s="22"/>
      <c r="AE1654" s="31"/>
    </row>
    <row r="1655" spans="2:31" x14ac:dyDescent="0.2">
      <c r="B1655" s="14" t="s">
        <v>14228</v>
      </c>
      <c r="C1655" s="33" t="s">
        <v>14227</v>
      </c>
      <c r="D1655" s="16" t="s">
        <v>14226</v>
      </c>
      <c r="E1655" s="103" t="s">
        <v>5057</v>
      </c>
      <c r="F1655" s="18" t="s">
        <v>26</v>
      </c>
      <c r="G1655" s="111" t="s">
        <v>590</v>
      </c>
      <c r="H1655" s="102" t="s">
        <v>4412</v>
      </c>
      <c r="I1655" s="21">
        <v>6518906</v>
      </c>
      <c r="J1655" s="71">
        <v>114.622</v>
      </c>
      <c r="K1655" s="21">
        <v>7513167</v>
      </c>
      <c r="L1655" s="21">
        <v>6554752</v>
      </c>
      <c r="M1655" s="21">
        <v>6523790</v>
      </c>
      <c r="N1655" s="21"/>
      <c r="O1655" s="21">
        <v>23208</v>
      </c>
      <c r="P1655" s="21"/>
      <c r="Q1655" s="21"/>
      <c r="R1655" s="22">
        <v>5.5</v>
      </c>
      <c r="S1655" s="22">
        <v>5.6040000000000001</v>
      </c>
      <c r="T1655" s="20" t="s">
        <v>5189</v>
      </c>
      <c r="U1655" s="21">
        <v>30043</v>
      </c>
      <c r="V1655" s="21">
        <v>361378</v>
      </c>
      <c r="W1655" s="34">
        <v>39073</v>
      </c>
      <c r="X1655" s="34">
        <v>50010</v>
      </c>
      <c r="Y1655" s="114" t="s">
        <v>13736</v>
      </c>
      <c r="Z1655" s="70" t="s">
        <v>4927</v>
      </c>
      <c r="AA1655" s="20" t="s">
        <v>4926</v>
      </c>
      <c r="AB1655" s="109"/>
      <c r="AC1655" s="19"/>
      <c r="AD1655" s="22"/>
      <c r="AE1655" s="19"/>
    </row>
    <row r="1656" spans="2:31" x14ac:dyDescent="0.2">
      <c r="B1656" s="14" t="s">
        <v>14225</v>
      </c>
      <c r="C1656" s="33" t="s">
        <v>14224</v>
      </c>
      <c r="D1656" s="16" t="s">
        <v>14223</v>
      </c>
      <c r="E1656" s="103" t="s">
        <v>5057</v>
      </c>
      <c r="F1656" s="18" t="s">
        <v>26</v>
      </c>
      <c r="G1656" s="111" t="s">
        <v>590</v>
      </c>
      <c r="H1656" s="102" t="s">
        <v>4412</v>
      </c>
      <c r="I1656" s="21">
        <v>7300765</v>
      </c>
      <c r="J1656" s="71">
        <v>110.622</v>
      </c>
      <c r="K1656" s="21">
        <v>8139822</v>
      </c>
      <c r="L1656" s="21">
        <v>7358252</v>
      </c>
      <c r="M1656" s="21">
        <v>7311280</v>
      </c>
      <c r="N1656" s="21"/>
      <c r="O1656" s="21">
        <v>33570</v>
      </c>
      <c r="P1656" s="21"/>
      <c r="Q1656" s="21"/>
      <c r="R1656" s="22">
        <v>5.5</v>
      </c>
      <c r="S1656" s="22">
        <v>5.6669999999999998</v>
      </c>
      <c r="T1656" s="20" t="s">
        <v>5189</v>
      </c>
      <c r="U1656" s="21">
        <v>33725</v>
      </c>
      <c r="V1656" s="21">
        <v>406340</v>
      </c>
      <c r="W1656" s="34">
        <v>39073</v>
      </c>
      <c r="X1656" s="34">
        <v>50010</v>
      </c>
      <c r="Y1656" s="114" t="s">
        <v>13736</v>
      </c>
      <c r="Z1656" s="70" t="s">
        <v>4927</v>
      </c>
      <c r="AA1656" s="20" t="s">
        <v>4926</v>
      </c>
      <c r="AB1656" s="109"/>
      <c r="AC1656" s="19"/>
      <c r="AD1656" s="22"/>
      <c r="AE1656" s="31"/>
    </row>
    <row r="1657" spans="2:31" x14ac:dyDescent="0.2">
      <c r="B1657" s="14" t="s">
        <v>14222</v>
      </c>
      <c r="C1657" s="33" t="s">
        <v>14221</v>
      </c>
      <c r="D1657" s="16" t="s">
        <v>14220</v>
      </c>
      <c r="E1657" s="103" t="s">
        <v>26</v>
      </c>
      <c r="F1657" s="18" t="s">
        <v>26</v>
      </c>
      <c r="G1657" s="111" t="s">
        <v>590</v>
      </c>
      <c r="H1657" s="102" t="s">
        <v>4412</v>
      </c>
      <c r="I1657" s="21">
        <v>3188336</v>
      </c>
      <c r="J1657" s="71">
        <v>114.622</v>
      </c>
      <c r="K1657" s="21">
        <v>3678087</v>
      </c>
      <c r="L1657" s="21">
        <v>3208893</v>
      </c>
      <c r="M1657" s="21">
        <v>3191791</v>
      </c>
      <c r="N1657" s="21"/>
      <c r="O1657" s="21">
        <v>12149</v>
      </c>
      <c r="P1657" s="21"/>
      <c r="Q1657" s="21"/>
      <c r="R1657" s="22">
        <v>5.5</v>
      </c>
      <c r="S1657" s="22">
        <v>5.6269999999999998</v>
      </c>
      <c r="T1657" s="20" t="s">
        <v>5189</v>
      </c>
      <c r="U1657" s="21">
        <v>14707</v>
      </c>
      <c r="V1657" s="21">
        <v>176489</v>
      </c>
      <c r="W1657" s="34">
        <v>39071</v>
      </c>
      <c r="X1657" s="34">
        <v>50041</v>
      </c>
      <c r="Y1657" s="114" t="s">
        <v>13736</v>
      </c>
      <c r="Z1657" s="70" t="s">
        <v>4927</v>
      </c>
      <c r="AA1657" s="20" t="s">
        <v>4926</v>
      </c>
      <c r="AB1657" s="109"/>
      <c r="AC1657" s="19"/>
      <c r="AD1657" s="22"/>
      <c r="AE1657" s="19"/>
    </row>
    <row r="1658" spans="2:31" x14ac:dyDescent="0.2">
      <c r="B1658" s="14" t="s">
        <v>14219</v>
      </c>
      <c r="C1658" s="33" t="s">
        <v>14218</v>
      </c>
      <c r="D1658" s="16" t="s">
        <v>14217</v>
      </c>
      <c r="E1658" s="103" t="s">
        <v>26</v>
      </c>
      <c r="F1658" s="18" t="s">
        <v>26</v>
      </c>
      <c r="G1658" s="111" t="s">
        <v>590</v>
      </c>
      <c r="H1658" s="102" t="s">
        <v>4412</v>
      </c>
      <c r="I1658" s="21">
        <v>6385617</v>
      </c>
      <c r="J1658" s="71">
        <v>113.65300000000001</v>
      </c>
      <c r="K1658" s="21">
        <v>7312283</v>
      </c>
      <c r="L1658" s="21">
        <v>6433871</v>
      </c>
      <c r="M1658" s="21">
        <v>6394295</v>
      </c>
      <c r="N1658" s="21"/>
      <c r="O1658" s="21">
        <v>34959</v>
      </c>
      <c r="P1658" s="21"/>
      <c r="Q1658" s="21"/>
      <c r="R1658" s="22">
        <v>5.5</v>
      </c>
      <c r="S1658" s="22">
        <v>5.6589999999999998</v>
      </c>
      <c r="T1658" s="20" t="s">
        <v>5189</v>
      </c>
      <c r="U1658" s="21">
        <v>29489</v>
      </c>
      <c r="V1658" s="21">
        <v>353863</v>
      </c>
      <c r="W1658" s="34">
        <v>39073</v>
      </c>
      <c r="X1658" s="34">
        <v>50041</v>
      </c>
      <c r="Y1658" s="114" t="s">
        <v>13736</v>
      </c>
      <c r="Z1658" s="70" t="s">
        <v>4927</v>
      </c>
      <c r="AA1658" s="20" t="s">
        <v>4926</v>
      </c>
      <c r="AB1658" s="109"/>
      <c r="AC1658" s="19"/>
      <c r="AD1658" s="22"/>
      <c r="AE1658" s="19"/>
    </row>
    <row r="1659" spans="2:31" x14ac:dyDescent="0.2">
      <c r="B1659" s="14" t="s">
        <v>14216</v>
      </c>
      <c r="C1659" s="33" t="s">
        <v>14215</v>
      </c>
      <c r="D1659" s="16" t="s">
        <v>14214</v>
      </c>
      <c r="E1659" s="103" t="s">
        <v>26</v>
      </c>
      <c r="F1659" s="18" t="s">
        <v>26</v>
      </c>
      <c r="G1659" s="111" t="s">
        <v>590</v>
      </c>
      <c r="H1659" s="102" t="s">
        <v>4412</v>
      </c>
      <c r="I1659" s="21">
        <v>158511</v>
      </c>
      <c r="J1659" s="71">
        <v>112.125</v>
      </c>
      <c r="K1659" s="21">
        <v>171928</v>
      </c>
      <c r="L1659" s="21">
        <v>153336</v>
      </c>
      <c r="M1659" s="21">
        <v>159611</v>
      </c>
      <c r="N1659" s="21"/>
      <c r="O1659" s="21">
        <v>1514</v>
      </c>
      <c r="P1659" s="21"/>
      <c r="Q1659" s="21"/>
      <c r="R1659" s="22">
        <v>6.5</v>
      </c>
      <c r="S1659" s="22">
        <v>5.1040000000000001</v>
      </c>
      <c r="T1659" s="20" t="s">
        <v>5189</v>
      </c>
      <c r="U1659" s="21">
        <v>831</v>
      </c>
      <c r="V1659" s="21">
        <v>9967</v>
      </c>
      <c r="W1659" s="34">
        <v>39598</v>
      </c>
      <c r="X1659" s="34">
        <v>50100</v>
      </c>
      <c r="Y1659" s="114" t="s">
        <v>13736</v>
      </c>
      <c r="Z1659" s="70" t="s">
        <v>4927</v>
      </c>
      <c r="AA1659" s="20" t="s">
        <v>4926</v>
      </c>
      <c r="AB1659" s="109"/>
      <c r="AC1659" s="19"/>
      <c r="AD1659" s="22"/>
      <c r="AE1659" s="31"/>
    </row>
    <row r="1660" spans="2:31" x14ac:dyDescent="0.2">
      <c r="B1660" s="14" t="s">
        <v>14213</v>
      </c>
      <c r="C1660" s="33" t="s">
        <v>14212</v>
      </c>
      <c r="D1660" s="16" t="s">
        <v>14211</v>
      </c>
      <c r="E1660" s="103" t="s">
        <v>26</v>
      </c>
      <c r="F1660" s="18" t="s">
        <v>26</v>
      </c>
      <c r="G1660" s="111" t="s">
        <v>590</v>
      </c>
      <c r="H1660" s="102" t="s">
        <v>4412</v>
      </c>
      <c r="I1660" s="21">
        <v>4628772</v>
      </c>
      <c r="J1660" s="71">
        <v>111.669</v>
      </c>
      <c r="K1660" s="21">
        <v>5109801</v>
      </c>
      <c r="L1660" s="21">
        <v>4575864</v>
      </c>
      <c r="M1660" s="21">
        <v>4615252</v>
      </c>
      <c r="N1660" s="21"/>
      <c r="O1660" s="21">
        <v>22875</v>
      </c>
      <c r="P1660" s="21"/>
      <c r="Q1660" s="21"/>
      <c r="R1660" s="22">
        <v>6</v>
      </c>
      <c r="S1660" s="22">
        <v>5.6449999999999996</v>
      </c>
      <c r="T1660" s="20" t="s">
        <v>5189</v>
      </c>
      <c r="U1660" s="21">
        <v>22879</v>
      </c>
      <c r="V1660" s="21">
        <v>274552</v>
      </c>
      <c r="W1660" s="34">
        <v>39630</v>
      </c>
      <c r="X1660" s="34">
        <v>50131</v>
      </c>
      <c r="Y1660" s="114" t="s">
        <v>13736</v>
      </c>
      <c r="Z1660" s="70" t="s">
        <v>4927</v>
      </c>
      <c r="AA1660" s="20" t="s">
        <v>4926</v>
      </c>
      <c r="AB1660" s="109"/>
      <c r="AC1660" s="19"/>
      <c r="AD1660" s="22"/>
      <c r="AE1660" s="31"/>
    </row>
    <row r="1661" spans="2:31" x14ac:dyDescent="0.2">
      <c r="B1661" s="14" t="s">
        <v>14210</v>
      </c>
      <c r="C1661" s="33" t="s">
        <v>14209</v>
      </c>
      <c r="D1661" s="16" t="s">
        <v>14208</v>
      </c>
      <c r="E1661" s="103" t="s">
        <v>26</v>
      </c>
      <c r="F1661" s="18" t="s">
        <v>26</v>
      </c>
      <c r="G1661" s="111" t="s">
        <v>590</v>
      </c>
      <c r="H1661" s="102" t="s">
        <v>4412</v>
      </c>
      <c r="I1661" s="21">
        <v>776017</v>
      </c>
      <c r="J1661" s="71">
        <v>112.169</v>
      </c>
      <c r="K1661" s="21">
        <v>882233</v>
      </c>
      <c r="L1661" s="21">
        <v>786524</v>
      </c>
      <c r="M1661" s="21">
        <v>778623</v>
      </c>
      <c r="N1661" s="21"/>
      <c r="O1661" s="21">
        <v>2428</v>
      </c>
      <c r="P1661" s="21"/>
      <c r="Q1661" s="21"/>
      <c r="R1661" s="22">
        <v>6</v>
      </c>
      <c r="S1661" s="22">
        <v>6.2859999999999996</v>
      </c>
      <c r="T1661" s="20" t="s">
        <v>5189</v>
      </c>
      <c r="U1661" s="21">
        <v>3933</v>
      </c>
      <c r="V1661" s="21">
        <v>47192</v>
      </c>
      <c r="W1661" s="34">
        <v>39276</v>
      </c>
      <c r="X1661" s="34">
        <v>50161</v>
      </c>
      <c r="Y1661" s="114" t="s">
        <v>13736</v>
      </c>
      <c r="Z1661" s="70" t="s">
        <v>4927</v>
      </c>
      <c r="AA1661" s="20" t="s">
        <v>4926</v>
      </c>
      <c r="AB1661" s="109"/>
      <c r="AC1661" s="19"/>
      <c r="AD1661" s="22"/>
      <c r="AE1661" s="19"/>
    </row>
    <row r="1662" spans="2:31" x14ac:dyDescent="0.2">
      <c r="B1662" s="14" t="s">
        <v>14207</v>
      </c>
      <c r="C1662" s="33" t="s">
        <v>14206</v>
      </c>
      <c r="D1662" s="16" t="s">
        <v>14205</v>
      </c>
      <c r="E1662" s="103" t="s">
        <v>26</v>
      </c>
      <c r="F1662" s="18" t="s">
        <v>26</v>
      </c>
      <c r="G1662" s="111" t="s">
        <v>590</v>
      </c>
      <c r="H1662" s="102" t="s">
        <v>4412</v>
      </c>
      <c r="I1662" s="21">
        <v>2098016</v>
      </c>
      <c r="J1662" s="71">
        <v>109.669</v>
      </c>
      <c r="K1662" s="21">
        <v>2235544</v>
      </c>
      <c r="L1662" s="21">
        <v>2038454</v>
      </c>
      <c r="M1662" s="21">
        <v>2092196</v>
      </c>
      <c r="N1662" s="21"/>
      <c r="O1662" s="21">
        <v>-8433</v>
      </c>
      <c r="P1662" s="21"/>
      <c r="Q1662" s="21"/>
      <c r="R1662" s="22">
        <v>5</v>
      </c>
      <c r="S1662" s="22">
        <v>4.0330000000000004</v>
      </c>
      <c r="T1662" s="20" t="s">
        <v>5189</v>
      </c>
      <c r="U1662" s="21">
        <v>8494</v>
      </c>
      <c r="V1662" s="21">
        <v>101922</v>
      </c>
      <c r="W1662" s="34">
        <v>39833</v>
      </c>
      <c r="X1662" s="34">
        <v>50437</v>
      </c>
      <c r="Y1662" s="114" t="s">
        <v>13736</v>
      </c>
      <c r="Z1662" s="70" t="s">
        <v>4927</v>
      </c>
      <c r="AA1662" s="20" t="s">
        <v>4926</v>
      </c>
      <c r="AB1662" s="109"/>
      <c r="AC1662" s="19"/>
      <c r="AD1662" s="22"/>
      <c r="AE1662" s="19"/>
    </row>
    <row r="1663" spans="2:31" x14ac:dyDescent="0.2">
      <c r="B1663" s="14" t="s">
        <v>14204</v>
      </c>
      <c r="C1663" s="33" t="s">
        <v>14203</v>
      </c>
      <c r="D1663" s="16" t="s">
        <v>14202</v>
      </c>
      <c r="E1663" s="103" t="s">
        <v>5057</v>
      </c>
      <c r="F1663" s="18" t="s">
        <v>26</v>
      </c>
      <c r="G1663" s="111" t="s">
        <v>590</v>
      </c>
      <c r="H1663" s="102" t="s">
        <v>4412</v>
      </c>
      <c r="I1663" s="21">
        <v>5832027</v>
      </c>
      <c r="J1663" s="71">
        <v>112.637</v>
      </c>
      <c r="K1663" s="21">
        <v>6440233</v>
      </c>
      <c r="L1663" s="21">
        <v>5717673</v>
      </c>
      <c r="M1663" s="21">
        <v>5790536</v>
      </c>
      <c r="N1663" s="21"/>
      <c r="O1663" s="21">
        <v>-9827</v>
      </c>
      <c r="P1663" s="21"/>
      <c r="Q1663" s="21"/>
      <c r="R1663" s="22">
        <v>5</v>
      </c>
      <c r="S1663" s="22">
        <v>4.4960000000000004</v>
      </c>
      <c r="T1663" s="20" t="s">
        <v>5189</v>
      </c>
      <c r="U1663" s="21">
        <v>23824</v>
      </c>
      <c r="V1663" s="21">
        <v>285884</v>
      </c>
      <c r="W1663" s="34">
        <v>40021</v>
      </c>
      <c r="X1663" s="34">
        <v>50952</v>
      </c>
      <c r="Y1663" s="114" t="s">
        <v>13736</v>
      </c>
      <c r="Z1663" s="70" t="s">
        <v>4927</v>
      </c>
      <c r="AA1663" s="20" t="s">
        <v>4926</v>
      </c>
      <c r="AB1663" s="109"/>
      <c r="AC1663" s="19"/>
      <c r="AD1663" s="22"/>
      <c r="AE1663" s="31"/>
    </row>
    <row r="1664" spans="2:31" x14ac:dyDescent="0.2">
      <c r="B1664" s="14" t="s">
        <v>14201</v>
      </c>
      <c r="C1664" s="33" t="s">
        <v>14200</v>
      </c>
      <c r="D1664" s="16" t="s">
        <v>14199</v>
      </c>
      <c r="E1664" s="103" t="s">
        <v>26</v>
      </c>
      <c r="F1664" s="18" t="s">
        <v>26</v>
      </c>
      <c r="G1664" s="111" t="s">
        <v>590</v>
      </c>
      <c r="H1664" s="102" t="s">
        <v>4412</v>
      </c>
      <c r="I1664" s="21">
        <v>8157864</v>
      </c>
      <c r="J1664" s="71">
        <v>111.64400000000001</v>
      </c>
      <c r="K1664" s="21">
        <v>8806386</v>
      </c>
      <c r="L1664" s="21">
        <v>7887948</v>
      </c>
      <c r="M1664" s="21">
        <v>8111942</v>
      </c>
      <c r="N1664" s="21"/>
      <c r="O1664" s="21">
        <v>-15257</v>
      </c>
      <c r="P1664" s="21"/>
      <c r="Q1664" s="21"/>
      <c r="R1664" s="22">
        <v>5</v>
      </c>
      <c r="S1664" s="22">
        <v>3.97</v>
      </c>
      <c r="T1664" s="20" t="s">
        <v>5189</v>
      </c>
      <c r="U1664" s="21">
        <v>32866</v>
      </c>
      <c r="V1664" s="21">
        <v>394805</v>
      </c>
      <c r="W1664" s="34">
        <v>40109</v>
      </c>
      <c r="X1664" s="34">
        <v>50861</v>
      </c>
      <c r="Y1664" s="114" t="s">
        <v>13736</v>
      </c>
      <c r="Z1664" s="70" t="s">
        <v>4927</v>
      </c>
      <c r="AA1664" s="20" t="s">
        <v>4926</v>
      </c>
      <c r="AB1664" s="109"/>
      <c r="AC1664" s="19"/>
      <c r="AD1664" s="22"/>
      <c r="AE1664" s="31"/>
    </row>
    <row r="1665" spans="2:31" x14ac:dyDescent="0.2">
      <c r="B1665" s="14" t="s">
        <v>14198</v>
      </c>
      <c r="C1665" s="33" t="s">
        <v>14197</v>
      </c>
      <c r="D1665" s="16" t="s">
        <v>14196</v>
      </c>
      <c r="E1665" s="103" t="s">
        <v>5057</v>
      </c>
      <c r="F1665" s="18" t="s">
        <v>26</v>
      </c>
      <c r="G1665" s="111" t="s">
        <v>590</v>
      </c>
      <c r="H1665" s="102" t="s">
        <v>4412</v>
      </c>
      <c r="I1665" s="21">
        <v>18003395</v>
      </c>
      <c r="J1665" s="71">
        <v>112.637</v>
      </c>
      <c r="K1665" s="21">
        <v>19840312</v>
      </c>
      <c r="L1665" s="21">
        <v>17614334</v>
      </c>
      <c r="M1665" s="21">
        <v>17892050</v>
      </c>
      <c r="N1665" s="21"/>
      <c r="O1665" s="21">
        <v>-54238</v>
      </c>
      <c r="P1665" s="21"/>
      <c r="Q1665" s="21"/>
      <c r="R1665" s="22">
        <v>5</v>
      </c>
      <c r="S1665" s="22">
        <v>4.3920000000000003</v>
      </c>
      <c r="T1665" s="20" t="s">
        <v>5189</v>
      </c>
      <c r="U1665" s="21">
        <v>73393</v>
      </c>
      <c r="V1665" s="21">
        <v>881258</v>
      </c>
      <c r="W1665" s="34">
        <v>39983</v>
      </c>
      <c r="X1665" s="34">
        <v>50891</v>
      </c>
      <c r="Y1665" s="114" t="s">
        <v>13736</v>
      </c>
      <c r="Z1665" s="70" t="s">
        <v>4927</v>
      </c>
      <c r="AA1665" s="20" t="s">
        <v>4926</v>
      </c>
      <c r="AB1665" s="109"/>
      <c r="AC1665" s="19"/>
      <c r="AD1665" s="22"/>
      <c r="AE1665" s="31"/>
    </row>
    <row r="1666" spans="2:31" x14ac:dyDescent="0.2">
      <c r="B1666" s="14" t="s">
        <v>14195</v>
      </c>
      <c r="C1666" s="33" t="s">
        <v>14194</v>
      </c>
      <c r="D1666" s="16" t="s">
        <v>14193</v>
      </c>
      <c r="E1666" s="103" t="s">
        <v>26</v>
      </c>
      <c r="F1666" s="18" t="s">
        <v>26</v>
      </c>
      <c r="G1666" s="111" t="s">
        <v>590</v>
      </c>
      <c r="H1666" s="102" t="s">
        <v>4412</v>
      </c>
      <c r="I1666" s="21">
        <v>3918600</v>
      </c>
      <c r="J1666" s="71">
        <v>110.744</v>
      </c>
      <c r="K1666" s="21">
        <v>4248000</v>
      </c>
      <c r="L1666" s="21">
        <v>3835889</v>
      </c>
      <c r="M1666" s="21">
        <v>3891688</v>
      </c>
      <c r="N1666" s="21"/>
      <c r="O1666" s="21">
        <v>-4899</v>
      </c>
      <c r="P1666" s="21"/>
      <c r="Q1666" s="21"/>
      <c r="R1666" s="22">
        <v>5</v>
      </c>
      <c r="S1666" s="22">
        <v>4.4340000000000002</v>
      </c>
      <c r="T1666" s="20" t="s">
        <v>5189</v>
      </c>
      <c r="U1666" s="21">
        <v>15983</v>
      </c>
      <c r="V1666" s="21">
        <v>191795</v>
      </c>
      <c r="W1666" s="34">
        <v>39995</v>
      </c>
      <c r="X1666" s="34">
        <v>50891</v>
      </c>
      <c r="Y1666" s="114" t="s">
        <v>13736</v>
      </c>
      <c r="Z1666" s="70" t="s">
        <v>4927</v>
      </c>
      <c r="AA1666" s="20" t="s">
        <v>4926</v>
      </c>
      <c r="AB1666" s="109"/>
      <c r="AC1666" s="19"/>
      <c r="AD1666" s="22"/>
      <c r="AE1666" s="31"/>
    </row>
    <row r="1667" spans="2:31" x14ac:dyDescent="0.2">
      <c r="B1667" s="14" t="s">
        <v>14192</v>
      </c>
      <c r="C1667" s="33" t="s">
        <v>14191</v>
      </c>
      <c r="D1667" s="16" t="s">
        <v>14190</v>
      </c>
      <c r="E1667" s="103" t="s">
        <v>26</v>
      </c>
      <c r="F1667" s="18" t="s">
        <v>26</v>
      </c>
      <c r="G1667" s="111" t="s">
        <v>590</v>
      </c>
      <c r="H1667" s="102" t="s">
        <v>4412</v>
      </c>
      <c r="I1667" s="21">
        <v>5674106</v>
      </c>
      <c r="J1667" s="71">
        <v>112.637</v>
      </c>
      <c r="K1667" s="21">
        <v>6164796</v>
      </c>
      <c r="L1667" s="21">
        <v>5473139</v>
      </c>
      <c r="M1667" s="21">
        <v>5598731</v>
      </c>
      <c r="N1667" s="21"/>
      <c r="O1667" s="21">
        <v>-19732</v>
      </c>
      <c r="P1667" s="21"/>
      <c r="Q1667" s="21"/>
      <c r="R1667" s="22">
        <v>5</v>
      </c>
      <c r="S1667" s="22">
        <v>4.1550000000000002</v>
      </c>
      <c r="T1667" s="20" t="s">
        <v>5189</v>
      </c>
      <c r="U1667" s="21">
        <v>22805</v>
      </c>
      <c r="V1667" s="21">
        <v>273657</v>
      </c>
      <c r="W1667" s="34">
        <v>40228</v>
      </c>
      <c r="X1667" s="34">
        <v>51167</v>
      </c>
      <c r="Y1667" s="114" t="s">
        <v>13736</v>
      </c>
      <c r="Z1667" s="70" t="s">
        <v>4927</v>
      </c>
      <c r="AA1667" s="20" t="s">
        <v>4926</v>
      </c>
      <c r="AB1667" s="109"/>
      <c r="AC1667" s="19"/>
      <c r="AD1667" s="22"/>
      <c r="AE1667" s="19"/>
    </row>
    <row r="1668" spans="2:31" x14ac:dyDescent="0.2">
      <c r="B1668" s="14" t="s">
        <v>14189</v>
      </c>
      <c r="C1668" s="33" t="s">
        <v>14188</v>
      </c>
      <c r="D1668" s="16" t="s">
        <v>14187</v>
      </c>
      <c r="E1668" s="103" t="s">
        <v>5057</v>
      </c>
      <c r="F1668" s="18" t="s">
        <v>26</v>
      </c>
      <c r="G1668" s="111" t="s">
        <v>590</v>
      </c>
      <c r="H1668" s="102" t="s">
        <v>4412</v>
      </c>
      <c r="I1668" s="21">
        <v>9864423</v>
      </c>
      <c r="J1668" s="71">
        <v>106.143</v>
      </c>
      <c r="K1668" s="21">
        <v>10105616</v>
      </c>
      <c r="L1668" s="21">
        <v>9520782</v>
      </c>
      <c r="M1668" s="21">
        <v>9872404</v>
      </c>
      <c r="N1668" s="21"/>
      <c r="O1668" s="21">
        <v>1711</v>
      </c>
      <c r="P1668" s="21"/>
      <c r="Q1668" s="21"/>
      <c r="R1668" s="22">
        <v>3.5</v>
      </c>
      <c r="S1668" s="22">
        <v>1.9510000000000001</v>
      </c>
      <c r="T1668" s="20" t="s">
        <v>5189</v>
      </c>
      <c r="U1668" s="21">
        <v>27769</v>
      </c>
      <c r="V1668" s="21">
        <v>333859</v>
      </c>
      <c r="W1668" s="34">
        <v>40829</v>
      </c>
      <c r="X1668" s="34">
        <v>45992</v>
      </c>
      <c r="Y1668" s="114" t="s">
        <v>13736</v>
      </c>
      <c r="Z1668" s="70" t="s">
        <v>4927</v>
      </c>
      <c r="AA1668" s="20" t="s">
        <v>4926</v>
      </c>
      <c r="AB1668" s="109"/>
      <c r="AC1668" s="19"/>
      <c r="AD1668" s="22"/>
      <c r="AE1668" s="19"/>
    </row>
    <row r="1669" spans="2:31" x14ac:dyDescent="0.2">
      <c r="B1669" s="14" t="s">
        <v>14186</v>
      </c>
      <c r="C1669" s="33" t="s">
        <v>14185</v>
      </c>
      <c r="D1669" s="16" t="s">
        <v>14184</v>
      </c>
      <c r="E1669" s="103" t="s">
        <v>26</v>
      </c>
      <c r="F1669" s="18" t="s">
        <v>26</v>
      </c>
      <c r="G1669" s="111" t="s">
        <v>590</v>
      </c>
      <c r="H1669" s="102" t="s">
        <v>4412</v>
      </c>
      <c r="I1669" s="21">
        <v>14451208</v>
      </c>
      <c r="J1669" s="71">
        <v>109.9</v>
      </c>
      <c r="K1669" s="21">
        <v>15996800</v>
      </c>
      <c r="L1669" s="21">
        <v>14555828</v>
      </c>
      <c r="M1669" s="21">
        <v>14466742</v>
      </c>
      <c r="N1669" s="21"/>
      <c r="O1669" s="21">
        <v>17294</v>
      </c>
      <c r="P1669" s="21"/>
      <c r="Q1669" s="21"/>
      <c r="R1669" s="22">
        <v>4</v>
      </c>
      <c r="S1669" s="22">
        <v>4.1580000000000004</v>
      </c>
      <c r="T1669" s="20" t="s">
        <v>5189</v>
      </c>
      <c r="U1669" s="21">
        <v>48519</v>
      </c>
      <c r="V1669" s="21">
        <v>582233</v>
      </c>
      <c r="W1669" s="34">
        <v>40659</v>
      </c>
      <c r="X1669" s="34">
        <v>51502</v>
      </c>
      <c r="Y1669" s="114" t="s">
        <v>13736</v>
      </c>
      <c r="Z1669" s="70" t="s">
        <v>4927</v>
      </c>
      <c r="AA1669" s="20" t="s">
        <v>4926</v>
      </c>
      <c r="AB1669" s="109"/>
      <c r="AC1669" s="19"/>
      <c r="AD1669" s="22"/>
      <c r="AE1669" s="19"/>
    </row>
    <row r="1670" spans="2:31" x14ac:dyDescent="0.2">
      <c r="B1670" s="14" t="s">
        <v>14183</v>
      </c>
      <c r="C1670" s="33" t="s">
        <v>14182</v>
      </c>
      <c r="D1670" s="16" t="s">
        <v>14181</v>
      </c>
      <c r="E1670" s="103" t="s">
        <v>26</v>
      </c>
      <c r="F1670" s="18" t="s">
        <v>26</v>
      </c>
      <c r="G1670" s="111" t="s">
        <v>590</v>
      </c>
      <c r="H1670" s="102" t="s">
        <v>4412</v>
      </c>
      <c r="I1670" s="21">
        <v>639660</v>
      </c>
      <c r="J1670" s="71">
        <v>112.352</v>
      </c>
      <c r="K1670" s="21">
        <v>694473</v>
      </c>
      <c r="L1670" s="21">
        <v>618122</v>
      </c>
      <c r="M1670" s="21">
        <v>639523</v>
      </c>
      <c r="N1670" s="21"/>
      <c r="O1670" s="21">
        <v>-361</v>
      </c>
      <c r="P1670" s="21"/>
      <c r="Q1670" s="21"/>
      <c r="R1670" s="22">
        <v>6.5</v>
      </c>
      <c r="S1670" s="22">
        <v>5.1369999999999996</v>
      </c>
      <c r="T1670" s="20" t="s">
        <v>5189</v>
      </c>
      <c r="U1670" s="21">
        <v>3348</v>
      </c>
      <c r="V1670" s="21">
        <v>40178</v>
      </c>
      <c r="W1670" s="34">
        <v>39644</v>
      </c>
      <c r="X1670" s="34">
        <v>50526</v>
      </c>
      <c r="Y1670" s="114" t="s">
        <v>13736</v>
      </c>
      <c r="Z1670" s="70" t="s">
        <v>4927</v>
      </c>
      <c r="AA1670" s="20" t="s">
        <v>4926</v>
      </c>
      <c r="AB1670" s="109"/>
      <c r="AC1670" s="19"/>
      <c r="AD1670" s="22"/>
      <c r="AE1670" s="31"/>
    </row>
    <row r="1671" spans="2:31" x14ac:dyDescent="0.2">
      <c r="B1671" s="14" t="s">
        <v>14180</v>
      </c>
      <c r="C1671" s="33" t="s">
        <v>14179</v>
      </c>
      <c r="D1671" s="16" t="s">
        <v>14178</v>
      </c>
      <c r="E1671" s="103" t="s">
        <v>26</v>
      </c>
      <c r="F1671" s="18" t="s">
        <v>26</v>
      </c>
      <c r="G1671" s="111" t="s">
        <v>590</v>
      </c>
      <c r="H1671" s="102" t="s">
        <v>4412</v>
      </c>
      <c r="I1671" s="21">
        <v>1502098</v>
      </c>
      <c r="J1671" s="71">
        <v>111.669</v>
      </c>
      <c r="K1671" s="21">
        <v>1660764</v>
      </c>
      <c r="L1671" s="21">
        <v>1487226</v>
      </c>
      <c r="M1671" s="21">
        <v>1496286</v>
      </c>
      <c r="N1671" s="21"/>
      <c r="O1671" s="21">
        <v>2774</v>
      </c>
      <c r="P1671" s="21"/>
      <c r="Q1671" s="21"/>
      <c r="R1671" s="22">
        <v>6</v>
      </c>
      <c r="S1671" s="22">
        <v>5.7030000000000003</v>
      </c>
      <c r="T1671" s="20" t="s">
        <v>5189</v>
      </c>
      <c r="U1671" s="21">
        <v>7436</v>
      </c>
      <c r="V1671" s="21">
        <v>89234</v>
      </c>
      <c r="W1671" s="34">
        <v>39645</v>
      </c>
      <c r="X1671" s="34">
        <v>50496</v>
      </c>
      <c r="Y1671" s="114" t="s">
        <v>13736</v>
      </c>
      <c r="Z1671" s="70" t="s">
        <v>4927</v>
      </c>
      <c r="AA1671" s="20" t="s">
        <v>4926</v>
      </c>
      <c r="AB1671" s="109"/>
      <c r="AC1671" s="19"/>
      <c r="AD1671" s="22"/>
      <c r="AE1671" s="31"/>
    </row>
    <row r="1672" spans="2:31" x14ac:dyDescent="0.2">
      <c r="B1672" s="14" t="s">
        <v>14177</v>
      </c>
      <c r="C1672" s="33" t="s">
        <v>14176</v>
      </c>
      <c r="D1672" s="16" t="s">
        <v>14175</v>
      </c>
      <c r="E1672" s="103" t="s">
        <v>26</v>
      </c>
      <c r="F1672" s="18" t="s">
        <v>26</v>
      </c>
      <c r="G1672" s="111" t="s">
        <v>590</v>
      </c>
      <c r="H1672" s="102" t="s">
        <v>4412</v>
      </c>
      <c r="I1672" s="21">
        <v>2661808</v>
      </c>
      <c r="J1672" s="71">
        <v>109.262</v>
      </c>
      <c r="K1672" s="21">
        <v>2881341</v>
      </c>
      <c r="L1672" s="21">
        <v>2637086</v>
      </c>
      <c r="M1672" s="21">
        <v>2658620</v>
      </c>
      <c r="N1672" s="21"/>
      <c r="O1672" s="21">
        <v>10861</v>
      </c>
      <c r="P1672" s="21"/>
      <c r="Q1672" s="21"/>
      <c r="R1672" s="22">
        <v>6</v>
      </c>
      <c r="S1672" s="22">
        <v>5.6280000000000001</v>
      </c>
      <c r="T1672" s="20" t="s">
        <v>5189</v>
      </c>
      <c r="U1672" s="21">
        <v>13185</v>
      </c>
      <c r="V1672" s="21">
        <v>158225</v>
      </c>
      <c r="W1672" s="34">
        <v>39645</v>
      </c>
      <c r="X1672" s="34">
        <v>50587</v>
      </c>
      <c r="Y1672" s="114" t="s">
        <v>13736</v>
      </c>
      <c r="Z1672" s="70" t="s">
        <v>4927</v>
      </c>
      <c r="AA1672" s="20" t="s">
        <v>4926</v>
      </c>
      <c r="AB1672" s="109"/>
      <c r="AC1672" s="19"/>
      <c r="AD1672" s="22"/>
      <c r="AE1672" s="31"/>
    </row>
    <row r="1673" spans="2:31" x14ac:dyDescent="0.2">
      <c r="B1673" s="14" t="s">
        <v>14174</v>
      </c>
      <c r="C1673" s="33" t="s">
        <v>14173</v>
      </c>
      <c r="D1673" s="16" t="s">
        <v>14172</v>
      </c>
      <c r="E1673" s="103" t="s">
        <v>5057</v>
      </c>
      <c r="F1673" s="18" t="s">
        <v>26</v>
      </c>
      <c r="G1673" s="111" t="s">
        <v>590</v>
      </c>
      <c r="H1673" s="102" t="s">
        <v>4412</v>
      </c>
      <c r="I1673" s="21">
        <v>1584463</v>
      </c>
      <c r="J1673" s="71">
        <v>106.867</v>
      </c>
      <c r="K1673" s="21">
        <v>1628136</v>
      </c>
      <c r="L1673" s="21">
        <v>1523522</v>
      </c>
      <c r="M1673" s="21">
        <v>1588354</v>
      </c>
      <c r="N1673" s="21"/>
      <c r="O1673" s="21">
        <v>-5283</v>
      </c>
      <c r="P1673" s="21"/>
      <c r="Q1673" s="21"/>
      <c r="R1673" s="22">
        <v>4.3099999999999996</v>
      </c>
      <c r="S1673" s="22">
        <v>1.867</v>
      </c>
      <c r="T1673" s="20" t="s">
        <v>5189</v>
      </c>
      <c r="U1673" s="21">
        <v>5472</v>
      </c>
      <c r="V1673" s="21">
        <v>65303</v>
      </c>
      <c r="W1673" s="34">
        <v>40015</v>
      </c>
      <c r="X1673" s="34">
        <v>50922</v>
      </c>
      <c r="Y1673" s="114" t="s">
        <v>13736</v>
      </c>
      <c r="Z1673" s="70" t="s">
        <v>4927</v>
      </c>
      <c r="AA1673" s="20" t="s">
        <v>4926</v>
      </c>
      <c r="AB1673" s="109"/>
      <c r="AC1673" s="19"/>
      <c r="AD1673" s="22"/>
      <c r="AE1673" s="34">
        <v>50891</v>
      </c>
    </row>
    <row r="1674" spans="2:31" x14ac:dyDescent="0.2">
      <c r="B1674" s="14" t="s">
        <v>14171</v>
      </c>
      <c r="C1674" s="33" t="s">
        <v>14170</v>
      </c>
      <c r="D1674" s="16" t="s">
        <v>14169</v>
      </c>
      <c r="E1674" s="103" t="s">
        <v>26</v>
      </c>
      <c r="F1674" s="18" t="s">
        <v>26</v>
      </c>
      <c r="G1674" s="111" t="s">
        <v>590</v>
      </c>
      <c r="H1674" s="102" t="s">
        <v>4412</v>
      </c>
      <c r="I1674" s="21">
        <v>6828466</v>
      </c>
      <c r="J1674" s="71">
        <v>110.111</v>
      </c>
      <c r="K1674" s="21">
        <v>7352347</v>
      </c>
      <c r="L1674" s="21">
        <v>6677186</v>
      </c>
      <c r="M1674" s="21">
        <v>6764982</v>
      </c>
      <c r="N1674" s="21"/>
      <c r="O1674" s="21">
        <v>-30621</v>
      </c>
      <c r="P1674" s="21"/>
      <c r="Q1674" s="21"/>
      <c r="R1674" s="22">
        <v>4</v>
      </c>
      <c r="S1674" s="22">
        <v>3.3530000000000002</v>
      </c>
      <c r="T1674" s="20" t="s">
        <v>5189</v>
      </c>
      <c r="U1674" s="21">
        <v>22257</v>
      </c>
      <c r="V1674" s="21">
        <v>267165</v>
      </c>
      <c r="W1674" s="34">
        <v>40225</v>
      </c>
      <c r="X1674" s="34">
        <v>45658</v>
      </c>
      <c r="Y1674" s="114" t="s">
        <v>13736</v>
      </c>
      <c r="Z1674" s="70" t="s">
        <v>4927</v>
      </c>
      <c r="AA1674" s="20" t="s">
        <v>4926</v>
      </c>
      <c r="AB1674" s="109"/>
      <c r="AC1674" s="19"/>
      <c r="AD1674" s="22"/>
      <c r="AE1674" s="19"/>
    </row>
    <row r="1675" spans="2:31" x14ac:dyDescent="0.2">
      <c r="B1675" s="14" t="s">
        <v>14168</v>
      </c>
      <c r="C1675" s="33" t="s">
        <v>14167</v>
      </c>
      <c r="D1675" s="16" t="s">
        <v>14166</v>
      </c>
      <c r="E1675" s="103" t="s">
        <v>26</v>
      </c>
      <c r="F1675" s="18" t="s">
        <v>26</v>
      </c>
      <c r="G1675" s="111" t="s">
        <v>590</v>
      </c>
      <c r="H1675" s="102" t="s">
        <v>4412</v>
      </c>
      <c r="I1675" s="21">
        <v>3866228</v>
      </c>
      <c r="J1675" s="71">
        <v>112.012</v>
      </c>
      <c r="K1675" s="21">
        <v>4227926</v>
      </c>
      <c r="L1675" s="21">
        <v>3774519</v>
      </c>
      <c r="M1675" s="21">
        <v>3837102</v>
      </c>
      <c r="N1675" s="21"/>
      <c r="O1675" s="21">
        <v>-11521</v>
      </c>
      <c r="P1675" s="21"/>
      <c r="Q1675" s="21"/>
      <c r="R1675" s="22">
        <v>5</v>
      </c>
      <c r="S1675" s="22">
        <v>4.3659999999999997</v>
      </c>
      <c r="T1675" s="20" t="s">
        <v>5189</v>
      </c>
      <c r="U1675" s="21">
        <v>15727</v>
      </c>
      <c r="V1675" s="21">
        <v>188726</v>
      </c>
      <c r="W1675" s="34">
        <v>40044</v>
      </c>
      <c r="X1675" s="34">
        <v>50952</v>
      </c>
      <c r="Y1675" s="114" t="s">
        <v>13736</v>
      </c>
      <c r="Z1675" s="70" t="s">
        <v>4927</v>
      </c>
      <c r="AA1675" s="20" t="s">
        <v>4926</v>
      </c>
      <c r="AB1675" s="109"/>
      <c r="AC1675" s="19"/>
      <c r="AD1675" s="22"/>
      <c r="AE1675" s="19"/>
    </row>
    <row r="1676" spans="2:31" x14ac:dyDescent="0.2">
      <c r="B1676" s="14" t="s">
        <v>14165</v>
      </c>
      <c r="C1676" s="33" t="s">
        <v>14164</v>
      </c>
      <c r="D1676" s="16" t="s">
        <v>14163</v>
      </c>
      <c r="E1676" s="103" t="s">
        <v>26</v>
      </c>
      <c r="F1676" s="18" t="s">
        <v>26</v>
      </c>
      <c r="G1676" s="111" t="s">
        <v>590</v>
      </c>
      <c r="H1676" s="102" t="s">
        <v>4412</v>
      </c>
      <c r="I1676" s="21">
        <v>494081</v>
      </c>
      <c r="J1676" s="71">
        <v>112.184</v>
      </c>
      <c r="K1676" s="21">
        <v>536185</v>
      </c>
      <c r="L1676" s="21">
        <v>477951</v>
      </c>
      <c r="M1676" s="21">
        <v>493887</v>
      </c>
      <c r="N1676" s="21"/>
      <c r="O1676" s="21">
        <v>3147</v>
      </c>
      <c r="P1676" s="21"/>
      <c r="Q1676" s="21"/>
      <c r="R1676" s="22">
        <v>6.5</v>
      </c>
      <c r="S1676" s="22">
        <v>5.3419999999999996</v>
      </c>
      <c r="T1676" s="20" t="s">
        <v>5189</v>
      </c>
      <c r="U1676" s="21">
        <v>2589</v>
      </c>
      <c r="V1676" s="21">
        <v>31067</v>
      </c>
      <c r="W1676" s="34">
        <v>39598</v>
      </c>
      <c r="X1676" s="34">
        <v>50161</v>
      </c>
      <c r="Y1676" s="114" t="s">
        <v>13736</v>
      </c>
      <c r="Z1676" s="70" t="s">
        <v>4927</v>
      </c>
      <c r="AA1676" s="20" t="s">
        <v>4926</v>
      </c>
      <c r="AB1676" s="109"/>
      <c r="AC1676" s="19"/>
      <c r="AD1676" s="22"/>
      <c r="AE1676" s="19"/>
    </row>
    <row r="1677" spans="2:31" x14ac:dyDescent="0.2">
      <c r="B1677" s="14" t="s">
        <v>14162</v>
      </c>
      <c r="C1677" s="33" t="s">
        <v>14161</v>
      </c>
      <c r="D1677" s="16" t="s">
        <v>14160</v>
      </c>
      <c r="E1677" s="103" t="s">
        <v>26</v>
      </c>
      <c r="F1677" s="18" t="s">
        <v>26</v>
      </c>
      <c r="G1677" s="111" t="s">
        <v>590</v>
      </c>
      <c r="H1677" s="102" t="s">
        <v>4412</v>
      </c>
      <c r="I1677" s="21">
        <v>5494847</v>
      </c>
      <c r="J1677" s="71">
        <v>109.48099999999999</v>
      </c>
      <c r="K1677" s="21">
        <v>5951190</v>
      </c>
      <c r="L1677" s="21">
        <v>5435817</v>
      </c>
      <c r="M1677" s="21">
        <v>5476742</v>
      </c>
      <c r="N1677" s="21"/>
      <c r="O1677" s="21">
        <v>27306</v>
      </c>
      <c r="P1677" s="21"/>
      <c r="Q1677" s="21"/>
      <c r="R1677" s="22">
        <v>6</v>
      </c>
      <c r="S1677" s="22">
        <v>5.681</v>
      </c>
      <c r="T1677" s="20" t="s">
        <v>5189</v>
      </c>
      <c r="U1677" s="21">
        <v>27179</v>
      </c>
      <c r="V1677" s="21">
        <v>326149</v>
      </c>
      <c r="W1677" s="34">
        <v>39630</v>
      </c>
      <c r="X1677" s="34">
        <v>50192</v>
      </c>
      <c r="Y1677" s="114" t="s">
        <v>13736</v>
      </c>
      <c r="Z1677" s="70" t="s">
        <v>4927</v>
      </c>
      <c r="AA1677" s="20" t="s">
        <v>4926</v>
      </c>
      <c r="AB1677" s="109"/>
      <c r="AC1677" s="19"/>
      <c r="AD1677" s="22"/>
      <c r="AE1677" s="19"/>
    </row>
    <row r="1678" spans="2:31" x14ac:dyDescent="0.2">
      <c r="B1678" s="14" t="s">
        <v>14159</v>
      </c>
      <c r="C1678" s="33" t="s">
        <v>14158</v>
      </c>
      <c r="D1678" s="16" t="s">
        <v>14157</v>
      </c>
      <c r="E1678" s="103" t="s">
        <v>5057</v>
      </c>
      <c r="F1678" s="18" t="s">
        <v>26</v>
      </c>
      <c r="G1678" s="111" t="s">
        <v>590</v>
      </c>
      <c r="H1678" s="102" t="s">
        <v>4412</v>
      </c>
      <c r="I1678" s="21">
        <v>15684808</v>
      </c>
      <c r="J1678" s="71">
        <v>110.425</v>
      </c>
      <c r="K1678" s="21">
        <v>17518370</v>
      </c>
      <c r="L1678" s="21">
        <v>15864524</v>
      </c>
      <c r="M1678" s="21">
        <v>15722069</v>
      </c>
      <c r="N1678" s="21"/>
      <c r="O1678" s="21">
        <v>72208</v>
      </c>
      <c r="P1678" s="21"/>
      <c r="Q1678" s="21"/>
      <c r="R1678" s="22">
        <v>5.5</v>
      </c>
      <c r="S1678" s="22">
        <v>5.7670000000000003</v>
      </c>
      <c r="T1678" s="20" t="s">
        <v>5189</v>
      </c>
      <c r="U1678" s="21">
        <v>72712</v>
      </c>
      <c r="V1678" s="21">
        <v>875736</v>
      </c>
      <c r="W1678" s="34">
        <v>39344</v>
      </c>
      <c r="X1678" s="34">
        <v>50222</v>
      </c>
      <c r="Y1678" s="114" t="s">
        <v>13736</v>
      </c>
      <c r="Z1678" s="70" t="s">
        <v>4927</v>
      </c>
      <c r="AA1678" s="20" t="s">
        <v>4926</v>
      </c>
      <c r="AB1678" s="109"/>
      <c r="AC1678" s="19"/>
      <c r="AD1678" s="22"/>
      <c r="AE1678" s="19"/>
    </row>
    <row r="1679" spans="2:31" x14ac:dyDescent="0.2">
      <c r="B1679" s="14" t="s">
        <v>14156</v>
      </c>
      <c r="C1679" s="33" t="s">
        <v>14155</v>
      </c>
      <c r="D1679" s="16" t="s">
        <v>14154</v>
      </c>
      <c r="E1679" s="103" t="s">
        <v>26</v>
      </c>
      <c r="F1679" s="18" t="s">
        <v>26</v>
      </c>
      <c r="G1679" s="111" t="s">
        <v>590</v>
      </c>
      <c r="H1679" s="102" t="s">
        <v>4412</v>
      </c>
      <c r="I1679" s="21">
        <v>5071257</v>
      </c>
      <c r="J1679" s="71">
        <v>107.941</v>
      </c>
      <c r="K1679" s="21">
        <v>5359339</v>
      </c>
      <c r="L1679" s="21">
        <v>4965076</v>
      </c>
      <c r="M1679" s="21">
        <v>4847967</v>
      </c>
      <c r="N1679" s="21"/>
      <c r="O1679" s="21">
        <v>-117109</v>
      </c>
      <c r="P1679" s="21"/>
      <c r="Q1679" s="21"/>
      <c r="R1679" s="22">
        <v>5.6449999999999996</v>
      </c>
      <c r="S1679" s="22">
        <v>3.5619999999999998</v>
      </c>
      <c r="T1679" s="20" t="s">
        <v>5189</v>
      </c>
      <c r="U1679" s="21">
        <v>23357</v>
      </c>
      <c r="V1679" s="21">
        <v>285053</v>
      </c>
      <c r="W1679" s="34">
        <v>39622</v>
      </c>
      <c r="X1679" s="34">
        <v>50222</v>
      </c>
      <c r="Y1679" s="114" t="s">
        <v>13736</v>
      </c>
      <c r="Z1679" s="70" t="s">
        <v>4927</v>
      </c>
      <c r="AA1679" s="20" t="s">
        <v>4926</v>
      </c>
      <c r="AB1679" s="109"/>
      <c r="AC1679" s="19"/>
      <c r="AD1679" s="22"/>
      <c r="AE1679" s="28">
        <v>50192</v>
      </c>
    </row>
    <row r="1680" spans="2:31" x14ac:dyDescent="0.2">
      <c r="B1680" s="14" t="s">
        <v>14153</v>
      </c>
      <c r="C1680" s="33" t="s">
        <v>14152</v>
      </c>
      <c r="D1680" s="16" t="s">
        <v>14151</v>
      </c>
      <c r="E1680" s="103" t="s">
        <v>26</v>
      </c>
      <c r="F1680" s="18" t="s">
        <v>26</v>
      </c>
      <c r="G1680" s="111" t="s">
        <v>590</v>
      </c>
      <c r="H1680" s="102" t="s">
        <v>4412</v>
      </c>
      <c r="I1680" s="21">
        <v>2584763</v>
      </c>
      <c r="J1680" s="71">
        <v>114.2</v>
      </c>
      <c r="K1680" s="21">
        <v>2942141</v>
      </c>
      <c r="L1680" s="21">
        <v>2576310</v>
      </c>
      <c r="M1680" s="21">
        <v>2580220</v>
      </c>
      <c r="N1680" s="21"/>
      <c r="O1680" s="21">
        <v>3910</v>
      </c>
      <c r="P1680" s="21"/>
      <c r="Q1680" s="21"/>
      <c r="R1680" s="22">
        <v>6</v>
      </c>
      <c r="S1680" s="22">
        <v>5.8860000000000001</v>
      </c>
      <c r="T1680" s="20" t="s">
        <v>5189</v>
      </c>
      <c r="U1680" s="21">
        <v>12882</v>
      </c>
      <c r="V1680" s="21">
        <v>154579</v>
      </c>
      <c r="W1680" s="34">
        <v>39365</v>
      </c>
      <c r="X1680" s="34">
        <v>50284</v>
      </c>
      <c r="Y1680" s="114" t="s">
        <v>13736</v>
      </c>
      <c r="Z1680" s="70" t="s">
        <v>4927</v>
      </c>
      <c r="AA1680" s="20" t="s">
        <v>4926</v>
      </c>
      <c r="AB1680" s="109"/>
      <c r="AC1680" s="19"/>
      <c r="AD1680" s="22"/>
      <c r="AE1680" s="19"/>
    </row>
    <row r="1681" spans="2:31" x14ac:dyDescent="0.2">
      <c r="B1681" s="14" t="s">
        <v>14150</v>
      </c>
      <c r="C1681" s="33" t="s">
        <v>14149</v>
      </c>
      <c r="D1681" s="16" t="s">
        <v>14148</v>
      </c>
      <c r="E1681" s="103" t="s">
        <v>26</v>
      </c>
      <c r="F1681" s="18" t="s">
        <v>26</v>
      </c>
      <c r="G1681" s="111" t="s">
        <v>590</v>
      </c>
      <c r="H1681" s="102" t="s">
        <v>4412</v>
      </c>
      <c r="I1681" s="21">
        <v>5345870</v>
      </c>
      <c r="J1681" s="71">
        <v>112.46899999999999</v>
      </c>
      <c r="K1681" s="21">
        <v>5992773</v>
      </c>
      <c r="L1681" s="21">
        <v>5328386</v>
      </c>
      <c r="M1681" s="21">
        <v>5335289</v>
      </c>
      <c r="N1681" s="21"/>
      <c r="O1681" s="21">
        <v>6903</v>
      </c>
      <c r="P1681" s="21"/>
      <c r="Q1681" s="21"/>
      <c r="R1681" s="22">
        <v>6</v>
      </c>
      <c r="S1681" s="22">
        <v>5.8940000000000001</v>
      </c>
      <c r="T1681" s="20" t="s">
        <v>5189</v>
      </c>
      <c r="U1681" s="21">
        <v>26642</v>
      </c>
      <c r="V1681" s="21">
        <v>319703</v>
      </c>
      <c r="W1681" s="34">
        <v>39365</v>
      </c>
      <c r="X1681" s="34">
        <v>50314</v>
      </c>
      <c r="Y1681" s="114" t="s">
        <v>13736</v>
      </c>
      <c r="Z1681" s="70" t="s">
        <v>4927</v>
      </c>
      <c r="AA1681" s="20" t="s">
        <v>4926</v>
      </c>
      <c r="AB1681" s="109"/>
      <c r="AC1681" s="19"/>
      <c r="AD1681" s="22"/>
      <c r="AE1681" s="31"/>
    </row>
    <row r="1682" spans="2:31" x14ac:dyDescent="0.2">
      <c r="B1682" s="14" t="s">
        <v>14147</v>
      </c>
      <c r="C1682" s="33" t="s">
        <v>14146</v>
      </c>
      <c r="D1682" s="16" t="s">
        <v>14145</v>
      </c>
      <c r="E1682" s="103" t="s">
        <v>5057</v>
      </c>
      <c r="F1682" s="18" t="s">
        <v>26</v>
      </c>
      <c r="G1682" s="111" t="s">
        <v>590</v>
      </c>
      <c r="H1682" s="102" t="s">
        <v>4412</v>
      </c>
      <c r="I1682" s="21">
        <v>4168813</v>
      </c>
      <c r="J1682" s="71">
        <v>109.205</v>
      </c>
      <c r="K1682" s="21">
        <v>4412933</v>
      </c>
      <c r="L1682" s="21">
        <v>4040954</v>
      </c>
      <c r="M1682" s="21">
        <v>4132960</v>
      </c>
      <c r="N1682" s="21"/>
      <c r="O1682" s="21">
        <v>-2698</v>
      </c>
      <c r="P1682" s="21"/>
      <c r="Q1682" s="21"/>
      <c r="R1682" s="22">
        <v>5</v>
      </c>
      <c r="S1682" s="22">
        <v>3.927</v>
      </c>
      <c r="T1682" s="20" t="s">
        <v>5189</v>
      </c>
      <c r="U1682" s="21">
        <v>16837</v>
      </c>
      <c r="V1682" s="21">
        <v>202048</v>
      </c>
      <c r="W1682" s="34">
        <v>39870</v>
      </c>
      <c r="X1682" s="34">
        <v>45017</v>
      </c>
      <c r="Y1682" s="114" t="s">
        <v>13736</v>
      </c>
      <c r="Z1682" s="70" t="s">
        <v>4927</v>
      </c>
      <c r="AA1682" s="20" t="s">
        <v>4926</v>
      </c>
      <c r="AB1682" s="109"/>
      <c r="AC1682" s="19"/>
      <c r="AD1682" s="22"/>
      <c r="AE1682" s="31"/>
    </row>
    <row r="1683" spans="2:31" x14ac:dyDescent="0.2">
      <c r="B1683" s="14" t="s">
        <v>14144</v>
      </c>
      <c r="C1683" s="33" t="s">
        <v>14143</v>
      </c>
      <c r="D1683" s="16" t="s">
        <v>14142</v>
      </c>
      <c r="E1683" s="103" t="s">
        <v>26</v>
      </c>
      <c r="F1683" s="18" t="s">
        <v>26</v>
      </c>
      <c r="G1683" s="111" t="s">
        <v>590</v>
      </c>
      <c r="H1683" s="102" t="s">
        <v>4412</v>
      </c>
      <c r="I1683" s="21">
        <v>6509415</v>
      </c>
      <c r="J1683" s="71">
        <v>113.65300000000001</v>
      </c>
      <c r="K1683" s="21">
        <v>7503661</v>
      </c>
      <c r="L1683" s="21">
        <v>6602259</v>
      </c>
      <c r="M1683" s="21">
        <v>6532757</v>
      </c>
      <c r="N1683" s="21"/>
      <c r="O1683" s="21">
        <v>22827</v>
      </c>
      <c r="P1683" s="21"/>
      <c r="Q1683" s="21"/>
      <c r="R1683" s="22">
        <v>5.5</v>
      </c>
      <c r="S1683" s="22">
        <v>5.8259999999999996</v>
      </c>
      <c r="T1683" s="20" t="s">
        <v>5189</v>
      </c>
      <c r="U1683" s="21">
        <v>30260</v>
      </c>
      <c r="V1683" s="21">
        <v>363124</v>
      </c>
      <c r="W1683" s="34">
        <v>39395</v>
      </c>
      <c r="X1683" s="34">
        <v>50345</v>
      </c>
      <c r="Y1683" s="114" t="s">
        <v>13736</v>
      </c>
      <c r="Z1683" s="70" t="s">
        <v>4927</v>
      </c>
      <c r="AA1683" s="20" t="s">
        <v>4926</v>
      </c>
      <c r="AB1683" s="109"/>
      <c r="AC1683" s="19"/>
      <c r="AD1683" s="22"/>
      <c r="AE1683" s="31"/>
    </row>
    <row r="1684" spans="2:31" x14ac:dyDescent="0.2">
      <c r="B1684" s="14" t="s">
        <v>14141</v>
      </c>
      <c r="C1684" s="33" t="s">
        <v>14140</v>
      </c>
      <c r="D1684" s="16" t="s">
        <v>14139</v>
      </c>
      <c r="E1684" s="103" t="s">
        <v>26</v>
      </c>
      <c r="F1684" s="18" t="s">
        <v>26</v>
      </c>
      <c r="G1684" s="111" t="s">
        <v>590</v>
      </c>
      <c r="H1684" s="102" t="s">
        <v>4412</v>
      </c>
      <c r="I1684" s="21">
        <v>95925</v>
      </c>
      <c r="J1684" s="71">
        <v>118.84399999999999</v>
      </c>
      <c r="K1684" s="21">
        <v>110279</v>
      </c>
      <c r="L1684" s="21">
        <v>92794</v>
      </c>
      <c r="M1684" s="21">
        <v>97597</v>
      </c>
      <c r="N1684" s="21"/>
      <c r="O1684" s="21">
        <v>34</v>
      </c>
      <c r="P1684" s="21"/>
      <c r="Q1684" s="21"/>
      <c r="R1684" s="22">
        <v>6.5</v>
      </c>
      <c r="S1684" s="22">
        <v>4.7809999999999997</v>
      </c>
      <c r="T1684" s="20" t="s">
        <v>5189</v>
      </c>
      <c r="U1684" s="21">
        <v>503</v>
      </c>
      <c r="V1684" s="21">
        <v>6032</v>
      </c>
      <c r="W1684" s="34">
        <v>39598</v>
      </c>
      <c r="X1684" s="34">
        <v>50406</v>
      </c>
      <c r="Y1684" s="114" t="s">
        <v>13736</v>
      </c>
      <c r="Z1684" s="70" t="s">
        <v>4927</v>
      </c>
      <c r="AA1684" s="20" t="s">
        <v>4926</v>
      </c>
      <c r="AB1684" s="109"/>
      <c r="AC1684" s="19"/>
      <c r="AD1684" s="22"/>
      <c r="AE1684" s="31"/>
    </row>
    <row r="1685" spans="2:31" x14ac:dyDescent="0.2">
      <c r="B1685" s="14" t="s">
        <v>14138</v>
      </c>
      <c r="C1685" s="33" t="s">
        <v>14137</v>
      </c>
      <c r="D1685" s="16" t="s">
        <v>14136</v>
      </c>
      <c r="E1685" s="103" t="s">
        <v>26</v>
      </c>
      <c r="F1685" s="18" t="s">
        <v>26</v>
      </c>
      <c r="G1685" s="111" t="s">
        <v>590</v>
      </c>
      <c r="H1685" s="102" t="s">
        <v>4412</v>
      </c>
      <c r="I1685" s="21">
        <v>2712141</v>
      </c>
      <c r="J1685" s="71">
        <v>114.622</v>
      </c>
      <c r="K1685" s="21">
        <v>3105911</v>
      </c>
      <c r="L1685" s="21">
        <v>2709707</v>
      </c>
      <c r="M1685" s="21">
        <v>2707938</v>
      </c>
      <c r="N1685" s="21"/>
      <c r="O1685" s="21">
        <v>-1769</v>
      </c>
      <c r="P1685" s="21"/>
      <c r="Q1685" s="21"/>
      <c r="R1685" s="22">
        <v>5.5</v>
      </c>
      <c r="S1685" s="22">
        <v>5.4489999999999998</v>
      </c>
      <c r="T1685" s="20" t="s">
        <v>5189</v>
      </c>
      <c r="U1685" s="21">
        <v>12419</v>
      </c>
      <c r="V1685" s="21">
        <v>149034</v>
      </c>
      <c r="W1685" s="34">
        <v>39436</v>
      </c>
      <c r="X1685" s="34">
        <v>50375</v>
      </c>
      <c r="Y1685" s="114" t="s">
        <v>13736</v>
      </c>
      <c r="Z1685" s="70" t="s">
        <v>4927</v>
      </c>
      <c r="AA1685" s="20" t="s">
        <v>4926</v>
      </c>
      <c r="AB1685" s="109"/>
      <c r="AC1685" s="19"/>
      <c r="AD1685" s="22"/>
      <c r="AE1685" s="31"/>
    </row>
    <row r="1686" spans="2:31" x14ac:dyDescent="0.2">
      <c r="B1686" s="14" t="s">
        <v>14135</v>
      </c>
      <c r="C1686" s="33" t="s">
        <v>14134</v>
      </c>
      <c r="D1686" s="16" t="s">
        <v>14133</v>
      </c>
      <c r="E1686" s="103" t="s">
        <v>26</v>
      </c>
      <c r="F1686" s="18" t="s">
        <v>26</v>
      </c>
      <c r="G1686" s="111" t="s">
        <v>590</v>
      </c>
      <c r="H1686" s="102" t="s">
        <v>4412</v>
      </c>
      <c r="I1686" s="21">
        <v>2760300</v>
      </c>
      <c r="J1686" s="71">
        <v>114.622</v>
      </c>
      <c r="K1686" s="21">
        <v>3161063</v>
      </c>
      <c r="L1686" s="21">
        <v>2757823</v>
      </c>
      <c r="M1686" s="21">
        <v>2756081</v>
      </c>
      <c r="N1686" s="21"/>
      <c r="O1686" s="21">
        <v>-1741</v>
      </c>
      <c r="P1686" s="21"/>
      <c r="Q1686" s="21"/>
      <c r="R1686" s="22">
        <v>5.5</v>
      </c>
      <c r="S1686" s="22">
        <v>5.4480000000000004</v>
      </c>
      <c r="T1686" s="20" t="s">
        <v>5189</v>
      </c>
      <c r="U1686" s="21">
        <v>12640</v>
      </c>
      <c r="V1686" s="21">
        <v>151680</v>
      </c>
      <c r="W1686" s="34">
        <v>39436</v>
      </c>
      <c r="X1686" s="34">
        <v>50375</v>
      </c>
      <c r="Y1686" s="114" t="s">
        <v>13736</v>
      </c>
      <c r="Z1686" s="70" t="s">
        <v>4927</v>
      </c>
      <c r="AA1686" s="20" t="s">
        <v>4926</v>
      </c>
      <c r="AB1686" s="109"/>
      <c r="AC1686" s="19"/>
      <c r="AD1686" s="22"/>
      <c r="AE1686" s="19"/>
    </row>
    <row r="1687" spans="2:31" x14ac:dyDescent="0.2">
      <c r="B1687" s="14" t="s">
        <v>14132</v>
      </c>
      <c r="C1687" s="33" t="s">
        <v>14131</v>
      </c>
      <c r="D1687" s="16" t="s">
        <v>14130</v>
      </c>
      <c r="E1687" s="103" t="s">
        <v>26</v>
      </c>
      <c r="F1687" s="18" t="s">
        <v>26</v>
      </c>
      <c r="G1687" s="111" t="s">
        <v>590</v>
      </c>
      <c r="H1687" s="102" t="s">
        <v>4412</v>
      </c>
      <c r="I1687" s="21">
        <v>6316804</v>
      </c>
      <c r="J1687" s="71">
        <v>114.622</v>
      </c>
      <c r="K1687" s="21">
        <v>7270246</v>
      </c>
      <c r="L1687" s="21">
        <v>6342819</v>
      </c>
      <c r="M1687" s="21">
        <v>6317886</v>
      </c>
      <c r="N1687" s="21"/>
      <c r="O1687" s="21">
        <v>12883</v>
      </c>
      <c r="P1687" s="21"/>
      <c r="Q1687" s="21"/>
      <c r="R1687" s="22">
        <v>5.5</v>
      </c>
      <c r="S1687" s="22">
        <v>5.5730000000000004</v>
      </c>
      <c r="T1687" s="20" t="s">
        <v>5189</v>
      </c>
      <c r="U1687" s="21">
        <v>29071</v>
      </c>
      <c r="V1687" s="21">
        <v>348855</v>
      </c>
      <c r="W1687" s="34">
        <v>39435</v>
      </c>
      <c r="X1687" s="34">
        <v>50406</v>
      </c>
      <c r="Y1687" s="114" t="s">
        <v>13736</v>
      </c>
      <c r="Z1687" s="70" t="s">
        <v>4927</v>
      </c>
      <c r="AA1687" s="20" t="s">
        <v>4926</v>
      </c>
      <c r="AB1687" s="109"/>
      <c r="AC1687" s="19"/>
      <c r="AD1687" s="22"/>
      <c r="AE1687" s="31"/>
    </row>
    <row r="1688" spans="2:31" x14ac:dyDescent="0.2">
      <c r="B1688" s="14" t="s">
        <v>14129</v>
      </c>
      <c r="C1688" s="33" t="s">
        <v>14128</v>
      </c>
      <c r="D1688" s="16" t="s">
        <v>14127</v>
      </c>
      <c r="E1688" s="103" t="s">
        <v>26</v>
      </c>
      <c r="F1688" s="18" t="s">
        <v>26</v>
      </c>
      <c r="G1688" s="111" t="s">
        <v>590</v>
      </c>
      <c r="H1688" s="102" t="s">
        <v>4412</v>
      </c>
      <c r="I1688" s="21">
        <v>3514476</v>
      </c>
      <c r="J1688" s="71">
        <v>114.622</v>
      </c>
      <c r="K1688" s="21">
        <v>4042881</v>
      </c>
      <c r="L1688" s="21">
        <v>3527152</v>
      </c>
      <c r="M1688" s="21">
        <v>3514354</v>
      </c>
      <c r="N1688" s="21"/>
      <c r="O1688" s="21">
        <v>1640</v>
      </c>
      <c r="P1688" s="21"/>
      <c r="Q1688" s="21"/>
      <c r="R1688" s="22">
        <v>5.5</v>
      </c>
      <c r="S1688" s="22">
        <v>5.5620000000000003</v>
      </c>
      <c r="T1688" s="20" t="s">
        <v>5189</v>
      </c>
      <c r="U1688" s="21">
        <v>16166</v>
      </c>
      <c r="V1688" s="21">
        <v>193993</v>
      </c>
      <c r="W1688" s="34">
        <v>39427</v>
      </c>
      <c r="X1688" s="34">
        <v>50375</v>
      </c>
      <c r="Y1688" s="114" t="s">
        <v>13736</v>
      </c>
      <c r="Z1688" s="70" t="s">
        <v>4927</v>
      </c>
      <c r="AA1688" s="20" t="s">
        <v>4926</v>
      </c>
      <c r="AB1688" s="109"/>
      <c r="AC1688" s="19"/>
      <c r="AD1688" s="22"/>
      <c r="AE1688" s="31"/>
    </row>
    <row r="1689" spans="2:31" x14ac:dyDescent="0.2">
      <c r="B1689" s="14" t="s">
        <v>14126</v>
      </c>
      <c r="C1689" s="33" t="s">
        <v>14125</v>
      </c>
      <c r="D1689" s="16" t="s">
        <v>14124</v>
      </c>
      <c r="E1689" s="103" t="s">
        <v>26</v>
      </c>
      <c r="F1689" s="18" t="s">
        <v>26</v>
      </c>
      <c r="G1689" s="111" t="s">
        <v>590</v>
      </c>
      <c r="H1689" s="102" t="s">
        <v>4412</v>
      </c>
      <c r="I1689" s="21">
        <v>4453745</v>
      </c>
      <c r="J1689" s="71">
        <v>114.622</v>
      </c>
      <c r="K1689" s="21">
        <v>5125982</v>
      </c>
      <c r="L1689" s="21">
        <v>4472088</v>
      </c>
      <c r="M1689" s="21">
        <v>4454415</v>
      </c>
      <c r="N1689" s="21"/>
      <c r="O1689" s="21">
        <v>7631</v>
      </c>
      <c r="P1689" s="21"/>
      <c r="Q1689" s="21"/>
      <c r="R1689" s="22">
        <v>5.5</v>
      </c>
      <c r="S1689" s="22">
        <v>5.5739999999999998</v>
      </c>
      <c r="T1689" s="20" t="s">
        <v>5189</v>
      </c>
      <c r="U1689" s="21">
        <v>20497</v>
      </c>
      <c r="V1689" s="21">
        <v>245965</v>
      </c>
      <c r="W1689" s="34">
        <v>39435</v>
      </c>
      <c r="X1689" s="34">
        <v>50406</v>
      </c>
      <c r="Y1689" s="114" t="s">
        <v>13736</v>
      </c>
      <c r="Z1689" s="70" t="s">
        <v>4927</v>
      </c>
      <c r="AA1689" s="20" t="s">
        <v>4926</v>
      </c>
      <c r="AB1689" s="109"/>
      <c r="AC1689" s="19"/>
      <c r="AD1689" s="22"/>
      <c r="AE1689" s="19"/>
    </row>
    <row r="1690" spans="2:31" x14ac:dyDescent="0.2">
      <c r="B1690" s="14" t="s">
        <v>14123</v>
      </c>
      <c r="C1690" s="33" t="s">
        <v>14122</v>
      </c>
      <c r="D1690" s="16" t="s">
        <v>14121</v>
      </c>
      <c r="E1690" s="103" t="s">
        <v>26</v>
      </c>
      <c r="F1690" s="18" t="s">
        <v>26</v>
      </c>
      <c r="G1690" s="111" t="s">
        <v>590</v>
      </c>
      <c r="H1690" s="102" t="s">
        <v>4412</v>
      </c>
      <c r="I1690" s="21">
        <v>88533</v>
      </c>
      <c r="J1690" s="71">
        <v>118.93</v>
      </c>
      <c r="K1690" s="21">
        <v>101854</v>
      </c>
      <c r="L1690" s="21">
        <v>85642</v>
      </c>
      <c r="M1690" s="21">
        <v>89210</v>
      </c>
      <c r="N1690" s="21"/>
      <c r="O1690" s="21">
        <v>707</v>
      </c>
      <c r="P1690" s="21"/>
      <c r="Q1690" s="21"/>
      <c r="R1690" s="22">
        <v>6.5</v>
      </c>
      <c r="S1690" s="22">
        <v>4.8890000000000002</v>
      </c>
      <c r="T1690" s="20" t="s">
        <v>5189</v>
      </c>
      <c r="U1690" s="21">
        <v>464</v>
      </c>
      <c r="V1690" s="21">
        <v>5567</v>
      </c>
      <c r="W1690" s="34">
        <v>39598</v>
      </c>
      <c r="X1690" s="34">
        <v>50437</v>
      </c>
      <c r="Y1690" s="114" t="s">
        <v>13736</v>
      </c>
      <c r="Z1690" s="70" t="s">
        <v>4927</v>
      </c>
      <c r="AA1690" s="20" t="s">
        <v>4926</v>
      </c>
      <c r="AB1690" s="109"/>
      <c r="AC1690" s="19"/>
      <c r="AD1690" s="22"/>
      <c r="AE1690" s="19"/>
    </row>
    <row r="1691" spans="2:31" x14ac:dyDescent="0.2">
      <c r="B1691" s="14" t="s">
        <v>14120</v>
      </c>
      <c r="C1691" s="33" t="s">
        <v>14119</v>
      </c>
      <c r="D1691" s="16" t="s">
        <v>14118</v>
      </c>
      <c r="E1691" s="103" t="s">
        <v>26</v>
      </c>
      <c r="F1691" s="18" t="s">
        <v>26</v>
      </c>
      <c r="G1691" s="111" t="s">
        <v>590</v>
      </c>
      <c r="H1691" s="102" t="s">
        <v>4412</v>
      </c>
      <c r="I1691" s="21">
        <v>5961453</v>
      </c>
      <c r="J1691" s="71">
        <v>112.238</v>
      </c>
      <c r="K1691" s="21">
        <v>6472559</v>
      </c>
      <c r="L1691" s="21">
        <v>5766823</v>
      </c>
      <c r="M1691" s="21">
        <v>5979030</v>
      </c>
      <c r="N1691" s="21"/>
      <c r="O1691" s="21">
        <v>71025</v>
      </c>
      <c r="P1691" s="21"/>
      <c r="Q1691" s="21"/>
      <c r="R1691" s="22">
        <v>6.5</v>
      </c>
      <c r="S1691" s="22">
        <v>5.0620000000000003</v>
      </c>
      <c r="T1691" s="20" t="s">
        <v>5189</v>
      </c>
      <c r="U1691" s="21">
        <v>31237</v>
      </c>
      <c r="V1691" s="21">
        <v>374843</v>
      </c>
      <c r="W1691" s="34">
        <v>39598</v>
      </c>
      <c r="X1691" s="34">
        <v>50437</v>
      </c>
      <c r="Y1691" s="114" t="s">
        <v>13736</v>
      </c>
      <c r="Z1691" s="70" t="s">
        <v>4927</v>
      </c>
      <c r="AA1691" s="20" t="s">
        <v>4926</v>
      </c>
      <c r="AB1691" s="109"/>
      <c r="AC1691" s="19"/>
      <c r="AD1691" s="22"/>
      <c r="AE1691" s="19"/>
    </row>
    <row r="1692" spans="2:31" x14ac:dyDescent="0.2">
      <c r="B1692" s="14" t="s">
        <v>14117</v>
      </c>
      <c r="C1692" s="33" t="s">
        <v>14116</v>
      </c>
      <c r="D1692" s="16" t="s">
        <v>14115</v>
      </c>
      <c r="E1692" s="103" t="s">
        <v>5057</v>
      </c>
      <c r="F1692" s="18" t="s">
        <v>26</v>
      </c>
      <c r="G1692" s="111" t="s">
        <v>590</v>
      </c>
      <c r="H1692" s="102" t="s">
        <v>4412</v>
      </c>
      <c r="I1692" s="21">
        <v>4315366</v>
      </c>
      <c r="J1692" s="71">
        <v>107.193</v>
      </c>
      <c r="K1692" s="21">
        <v>4439842</v>
      </c>
      <c r="L1692" s="21">
        <v>4141923</v>
      </c>
      <c r="M1692" s="21">
        <v>4090396</v>
      </c>
      <c r="N1692" s="21"/>
      <c r="O1692" s="21">
        <v>-78068</v>
      </c>
      <c r="P1692" s="21"/>
      <c r="Q1692" s="21"/>
      <c r="R1692" s="22">
        <v>4.4740000000000002</v>
      </c>
      <c r="S1692" s="22">
        <v>2.383</v>
      </c>
      <c r="T1692" s="20" t="s">
        <v>5189</v>
      </c>
      <c r="U1692" s="21">
        <v>15442</v>
      </c>
      <c r="V1692" s="21">
        <v>186421</v>
      </c>
      <c r="W1692" s="34">
        <v>40025</v>
      </c>
      <c r="X1692" s="34">
        <v>50496</v>
      </c>
      <c r="Y1692" s="114" t="s">
        <v>13736</v>
      </c>
      <c r="Z1692" s="70" t="s">
        <v>4927</v>
      </c>
      <c r="AA1692" s="20" t="s">
        <v>4926</v>
      </c>
      <c r="AB1692" s="109"/>
      <c r="AC1692" s="19"/>
      <c r="AD1692" s="22"/>
      <c r="AE1692" s="28">
        <v>50465</v>
      </c>
    </row>
    <row r="1693" spans="2:31" x14ac:dyDescent="0.2">
      <c r="B1693" s="14" t="s">
        <v>14114</v>
      </c>
      <c r="C1693" s="33" t="s">
        <v>14113</v>
      </c>
      <c r="D1693" s="16" t="s">
        <v>14112</v>
      </c>
      <c r="E1693" s="103" t="s">
        <v>26</v>
      </c>
      <c r="F1693" s="18" t="s">
        <v>26</v>
      </c>
      <c r="G1693" s="111" t="s">
        <v>590</v>
      </c>
      <c r="H1693" s="102" t="s">
        <v>4412</v>
      </c>
      <c r="I1693" s="21">
        <v>9175500</v>
      </c>
      <c r="J1693" s="71">
        <v>110.622</v>
      </c>
      <c r="K1693" s="21">
        <v>9811297</v>
      </c>
      <c r="L1693" s="21">
        <v>8869235</v>
      </c>
      <c r="M1693" s="21">
        <v>9098400</v>
      </c>
      <c r="N1693" s="21"/>
      <c r="O1693" s="21">
        <v>-18923</v>
      </c>
      <c r="P1693" s="21"/>
      <c r="Q1693" s="21"/>
      <c r="R1693" s="22">
        <v>5.5</v>
      </c>
      <c r="S1693" s="22">
        <v>4.4470000000000001</v>
      </c>
      <c r="T1693" s="20" t="s">
        <v>5189</v>
      </c>
      <c r="U1693" s="21">
        <v>40651</v>
      </c>
      <c r="V1693" s="21">
        <v>487808</v>
      </c>
      <c r="W1693" s="34">
        <v>39861</v>
      </c>
      <c r="X1693" s="34">
        <v>50526</v>
      </c>
      <c r="Y1693" s="114" t="s">
        <v>13736</v>
      </c>
      <c r="Z1693" s="70" t="s">
        <v>4927</v>
      </c>
      <c r="AA1693" s="20" t="s">
        <v>4926</v>
      </c>
      <c r="AB1693" s="109"/>
      <c r="AC1693" s="19"/>
      <c r="AD1693" s="22"/>
      <c r="AE1693" s="19"/>
    </row>
    <row r="1694" spans="2:31" x14ac:dyDescent="0.2">
      <c r="B1694" s="14" t="s">
        <v>14111</v>
      </c>
      <c r="C1694" s="33" t="s">
        <v>14110</v>
      </c>
      <c r="D1694" s="16" t="s">
        <v>14109</v>
      </c>
      <c r="E1694" s="103" t="s">
        <v>5057</v>
      </c>
      <c r="F1694" s="18" t="s">
        <v>26</v>
      </c>
      <c r="G1694" s="111" t="s">
        <v>590</v>
      </c>
      <c r="H1694" s="102" t="s">
        <v>4412</v>
      </c>
      <c r="I1694" s="21">
        <v>5605628</v>
      </c>
      <c r="J1694" s="71">
        <v>107.527</v>
      </c>
      <c r="K1694" s="21">
        <v>5793799</v>
      </c>
      <c r="L1694" s="21">
        <v>5388206</v>
      </c>
      <c r="M1694" s="21">
        <v>5499900</v>
      </c>
      <c r="N1694" s="21"/>
      <c r="O1694" s="21">
        <v>-14562</v>
      </c>
      <c r="P1694" s="21"/>
      <c r="Q1694" s="21"/>
      <c r="R1694" s="22">
        <v>5.1050000000000004</v>
      </c>
      <c r="S1694" s="22">
        <v>3.7130000000000001</v>
      </c>
      <c r="T1694" s="20" t="s">
        <v>5189</v>
      </c>
      <c r="U1694" s="21">
        <v>22922</v>
      </c>
      <c r="V1694" s="21">
        <v>274049</v>
      </c>
      <c r="W1694" s="34">
        <v>40008</v>
      </c>
      <c r="X1694" s="34">
        <v>50587</v>
      </c>
      <c r="Y1694" s="114" t="s">
        <v>13736</v>
      </c>
      <c r="Z1694" s="70" t="s">
        <v>4927</v>
      </c>
      <c r="AA1694" s="20" t="s">
        <v>4926</v>
      </c>
      <c r="AB1694" s="109"/>
      <c r="AC1694" s="19"/>
      <c r="AD1694" s="22"/>
      <c r="AE1694" s="28">
        <v>50526</v>
      </c>
    </row>
    <row r="1695" spans="2:31" x14ac:dyDescent="0.2">
      <c r="B1695" s="14" t="s">
        <v>14108</v>
      </c>
      <c r="C1695" s="33" t="s">
        <v>14107</v>
      </c>
      <c r="D1695" s="16" t="s">
        <v>14106</v>
      </c>
      <c r="E1695" s="103" t="s">
        <v>26</v>
      </c>
      <c r="F1695" s="18" t="s">
        <v>26</v>
      </c>
      <c r="G1695" s="111" t="s">
        <v>590</v>
      </c>
      <c r="H1695" s="102" t="s">
        <v>4412</v>
      </c>
      <c r="I1695" s="21">
        <v>34448</v>
      </c>
      <c r="J1695" s="71">
        <v>118.84399999999999</v>
      </c>
      <c r="K1695" s="21">
        <v>39603</v>
      </c>
      <c r="L1695" s="21">
        <v>33323</v>
      </c>
      <c r="M1695" s="21">
        <v>35159</v>
      </c>
      <c r="N1695" s="21"/>
      <c r="O1695" s="21">
        <v>512</v>
      </c>
      <c r="P1695" s="21"/>
      <c r="Q1695" s="21"/>
      <c r="R1695" s="22">
        <v>6.5</v>
      </c>
      <c r="S1695" s="22">
        <v>4.6769999999999996</v>
      </c>
      <c r="T1695" s="20" t="s">
        <v>5189</v>
      </c>
      <c r="U1695" s="21">
        <v>181</v>
      </c>
      <c r="V1695" s="21">
        <v>2166</v>
      </c>
      <c r="W1695" s="34">
        <v>39598</v>
      </c>
      <c r="X1695" s="34">
        <v>50375</v>
      </c>
      <c r="Y1695" s="114" t="s">
        <v>13736</v>
      </c>
      <c r="Z1695" s="70" t="s">
        <v>4927</v>
      </c>
      <c r="AA1695" s="20" t="s">
        <v>4926</v>
      </c>
      <c r="AB1695" s="109"/>
      <c r="AC1695" s="19"/>
      <c r="AD1695" s="22"/>
      <c r="AE1695" s="19"/>
    </row>
    <row r="1696" spans="2:31" x14ac:dyDescent="0.2">
      <c r="B1696" s="14" t="s">
        <v>14105</v>
      </c>
      <c r="C1696" s="33" t="s">
        <v>14104</v>
      </c>
      <c r="D1696" s="16" t="s">
        <v>14103</v>
      </c>
      <c r="E1696" s="103" t="s">
        <v>26</v>
      </c>
      <c r="F1696" s="18" t="s">
        <v>26</v>
      </c>
      <c r="G1696" s="111" t="s">
        <v>590</v>
      </c>
      <c r="H1696" s="102" t="s">
        <v>4412</v>
      </c>
      <c r="I1696" s="21">
        <v>428691</v>
      </c>
      <c r="J1696" s="71">
        <v>108.479</v>
      </c>
      <c r="K1696" s="21">
        <v>450166</v>
      </c>
      <c r="L1696" s="21">
        <v>414981</v>
      </c>
      <c r="M1696" s="21">
        <v>444854</v>
      </c>
      <c r="N1696" s="21"/>
      <c r="O1696" s="21">
        <v>551</v>
      </c>
      <c r="P1696" s="21"/>
      <c r="Q1696" s="21"/>
      <c r="R1696" s="22">
        <v>5.9569999999999999</v>
      </c>
      <c r="S1696" s="22">
        <v>2.964</v>
      </c>
      <c r="T1696" s="20" t="s">
        <v>5189</v>
      </c>
      <c r="U1696" s="21">
        <v>2060</v>
      </c>
      <c r="V1696" s="21">
        <v>24717</v>
      </c>
      <c r="W1696" s="34">
        <v>39505</v>
      </c>
      <c r="X1696" s="34">
        <v>50375</v>
      </c>
      <c r="Y1696" s="114" t="s">
        <v>13736</v>
      </c>
      <c r="Z1696" s="70" t="s">
        <v>4927</v>
      </c>
      <c r="AA1696" s="20" t="s">
        <v>4926</v>
      </c>
      <c r="AB1696" s="109"/>
      <c r="AC1696" s="19"/>
      <c r="AD1696" s="22"/>
      <c r="AE1696" s="28">
        <v>50314</v>
      </c>
    </row>
    <row r="1697" spans="2:31" x14ac:dyDescent="0.2">
      <c r="B1697" s="14" t="s">
        <v>14102</v>
      </c>
      <c r="C1697" s="33" t="s">
        <v>14101</v>
      </c>
      <c r="D1697" s="16" t="s">
        <v>14100</v>
      </c>
      <c r="E1697" s="103" t="s">
        <v>26</v>
      </c>
      <c r="F1697" s="18" t="s">
        <v>26</v>
      </c>
      <c r="G1697" s="111" t="s">
        <v>590</v>
      </c>
      <c r="H1697" s="102" t="s">
        <v>4412</v>
      </c>
      <c r="I1697" s="21">
        <v>207086</v>
      </c>
      <c r="J1697" s="71">
        <v>118.84399999999999</v>
      </c>
      <c r="K1697" s="21">
        <v>238073</v>
      </c>
      <c r="L1697" s="21">
        <v>200325</v>
      </c>
      <c r="M1697" s="21">
        <v>207967</v>
      </c>
      <c r="N1697" s="21"/>
      <c r="O1697" s="21">
        <v>2560</v>
      </c>
      <c r="P1697" s="21"/>
      <c r="Q1697" s="21"/>
      <c r="R1697" s="22">
        <v>6.5</v>
      </c>
      <c r="S1697" s="22">
        <v>5.1980000000000004</v>
      </c>
      <c r="T1697" s="20" t="s">
        <v>5189</v>
      </c>
      <c r="U1697" s="21">
        <v>1085</v>
      </c>
      <c r="V1697" s="21">
        <v>13021</v>
      </c>
      <c r="W1697" s="34">
        <v>39598</v>
      </c>
      <c r="X1697" s="34">
        <v>50406</v>
      </c>
      <c r="Y1697" s="114" t="s">
        <v>13736</v>
      </c>
      <c r="Z1697" s="70" t="s">
        <v>4927</v>
      </c>
      <c r="AA1697" s="20" t="s">
        <v>4926</v>
      </c>
      <c r="AB1697" s="109"/>
      <c r="AC1697" s="19"/>
      <c r="AD1697" s="22"/>
      <c r="AE1697" s="19"/>
    </row>
    <row r="1698" spans="2:31" x14ac:dyDescent="0.2">
      <c r="B1698" s="14" t="s">
        <v>14099</v>
      </c>
      <c r="C1698" s="33" t="s">
        <v>14098</v>
      </c>
      <c r="D1698" s="16" t="s">
        <v>14097</v>
      </c>
      <c r="E1698" s="103" t="s">
        <v>26</v>
      </c>
      <c r="F1698" s="18" t="s">
        <v>26</v>
      </c>
      <c r="G1698" s="111" t="s">
        <v>590</v>
      </c>
      <c r="H1698" s="102" t="s">
        <v>4412</v>
      </c>
      <c r="I1698" s="21">
        <v>1087647</v>
      </c>
      <c r="J1698" s="71">
        <v>113.491</v>
      </c>
      <c r="K1698" s="21">
        <v>1188871</v>
      </c>
      <c r="L1698" s="21">
        <v>1047546</v>
      </c>
      <c r="M1698" s="21">
        <v>1092460</v>
      </c>
      <c r="N1698" s="21"/>
      <c r="O1698" s="21">
        <v>7671</v>
      </c>
      <c r="P1698" s="21"/>
      <c r="Q1698" s="21"/>
      <c r="R1698" s="22">
        <v>6.5</v>
      </c>
      <c r="S1698" s="22">
        <v>5.0460000000000003</v>
      </c>
      <c r="T1698" s="20" t="s">
        <v>5189</v>
      </c>
      <c r="U1698" s="21">
        <v>5674</v>
      </c>
      <c r="V1698" s="21">
        <v>68090</v>
      </c>
      <c r="W1698" s="34">
        <v>39590</v>
      </c>
      <c r="X1698" s="34">
        <v>50406</v>
      </c>
      <c r="Y1698" s="114" t="s">
        <v>13736</v>
      </c>
      <c r="Z1698" s="70" t="s">
        <v>4927</v>
      </c>
      <c r="AA1698" s="20" t="s">
        <v>4926</v>
      </c>
      <c r="AB1698" s="109"/>
      <c r="AC1698" s="19"/>
      <c r="AD1698" s="22"/>
      <c r="AE1698" s="19"/>
    </row>
    <row r="1699" spans="2:31" x14ac:dyDescent="0.2">
      <c r="B1699" s="14" t="s">
        <v>14096</v>
      </c>
      <c r="C1699" s="33" t="s">
        <v>14095</v>
      </c>
      <c r="D1699" s="16" t="s">
        <v>14094</v>
      </c>
      <c r="E1699" s="103" t="s">
        <v>26</v>
      </c>
      <c r="F1699" s="18" t="s">
        <v>26</v>
      </c>
      <c r="G1699" s="111" t="s">
        <v>590</v>
      </c>
      <c r="H1699" s="102" t="s">
        <v>4412</v>
      </c>
      <c r="I1699" s="21">
        <v>1035246</v>
      </c>
      <c r="J1699" s="71">
        <v>106.614</v>
      </c>
      <c r="K1699" s="21">
        <v>1084736</v>
      </c>
      <c r="L1699" s="21">
        <v>1017441</v>
      </c>
      <c r="M1699" s="21">
        <v>991764</v>
      </c>
      <c r="N1699" s="21"/>
      <c r="O1699" s="21">
        <v>-25677</v>
      </c>
      <c r="P1699" s="21"/>
      <c r="Q1699" s="21"/>
      <c r="R1699" s="22">
        <v>5.1369999999999996</v>
      </c>
      <c r="S1699" s="22">
        <v>2.718</v>
      </c>
      <c r="T1699" s="20" t="s">
        <v>5189</v>
      </c>
      <c r="U1699" s="21">
        <v>4356</v>
      </c>
      <c r="V1699" s="21">
        <v>52266</v>
      </c>
      <c r="W1699" s="34">
        <v>39799</v>
      </c>
      <c r="X1699" s="34">
        <v>50496</v>
      </c>
      <c r="Y1699" s="114" t="s">
        <v>13736</v>
      </c>
      <c r="Z1699" s="70" t="s">
        <v>4927</v>
      </c>
      <c r="AA1699" s="20" t="s">
        <v>4926</v>
      </c>
      <c r="AB1699" s="109"/>
      <c r="AC1699" s="19"/>
      <c r="AD1699" s="22"/>
      <c r="AE1699" s="28">
        <v>50437</v>
      </c>
    </row>
    <row r="1700" spans="2:31" x14ac:dyDescent="0.2">
      <c r="B1700" s="14" t="s">
        <v>14093</v>
      </c>
      <c r="C1700" s="33" t="s">
        <v>14092</v>
      </c>
      <c r="D1700" s="16" t="s">
        <v>14091</v>
      </c>
      <c r="E1700" s="103" t="s">
        <v>26</v>
      </c>
      <c r="F1700" s="18" t="s">
        <v>26</v>
      </c>
      <c r="G1700" s="111" t="s">
        <v>590</v>
      </c>
      <c r="H1700" s="102" t="s">
        <v>4412</v>
      </c>
      <c r="I1700" s="21">
        <v>250310</v>
      </c>
      <c r="J1700" s="71">
        <v>109.154</v>
      </c>
      <c r="K1700" s="21">
        <v>266012</v>
      </c>
      <c r="L1700" s="21">
        <v>243703</v>
      </c>
      <c r="M1700" s="21">
        <v>251000</v>
      </c>
      <c r="N1700" s="21"/>
      <c r="O1700" s="21">
        <v>-1630</v>
      </c>
      <c r="P1700" s="21"/>
      <c r="Q1700" s="21"/>
      <c r="R1700" s="22">
        <v>6.3250000000000002</v>
      </c>
      <c r="S1700" s="22">
        <v>4.0830000000000002</v>
      </c>
      <c r="T1700" s="20" t="s">
        <v>5189</v>
      </c>
      <c r="U1700" s="21">
        <v>1285</v>
      </c>
      <c r="V1700" s="21">
        <v>15414</v>
      </c>
      <c r="W1700" s="34">
        <v>39505</v>
      </c>
      <c r="X1700" s="34">
        <v>54089</v>
      </c>
      <c r="Y1700" s="114" t="s">
        <v>13736</v>
      </c>
      <c r="Z1700" s="70" t="s">
        <v>4927</v>
      </c>
      <c r="AA1700" s="20" t="s">
        <v>4926</v>
      </c>
      <c r="AB1700" s="109"/>
      <c r="AC1700" s="19"/>
      <c r="AD1700" s="22"/>
      <c r="AE1700" s="28">
        <v>54058</v>
      </c>
    </row>
    <row r="1701" spans="2:31" x14ac:dyDescent="0.2">
      <c r="B1701" s="14" t="s">
        <v>14090</v>
      </c>
      <c r="C1701" s="33" t="s">
        <v>14089</v>
      </c>
      <c r="D1701" s="16" t="s">
        <v>14088</v>
      </c>
      <c r="E1701" s="103" t="s">
        <v>5057</v>
      </c>
      <c r="F1701" s="18" t="s">
        <v>26</v>
      </c>
      <c r="G1701" s="111" t="s">
        <v>590</v>
      </c>
      <c r="H1701" s="102" t="s">
        <v>4412</v>
      </c>
      <c r="I1701" s="21">
        <v>2111229</v>
      </c>
      <c r="J1701" s="71">
        <v>107.627</v>
      </c>
      <c r="K1701" s="21">
        <v>2228382</v>
      </c>
      <c r="L1701" s="21">
        <v>2070466</v>
      </c>
      <c r="M1701" s="21">
        <v>2099033</v>
      </c>
      <c r="N1701" s="21"/>
      <c r="O1701" s="21">
        <v>-1746</v>
      </c>
      <c r="P1701" s="21"/>
      <c r="Q1701" s="21"/>
      <c r="R1701" s="22">
        <v>4.5</v>
      </c>
      <c r="S1701" s="22">
        <v>3.8039999999999998</v>
      </c>
      <c r="T1701" s="20" t="s">
        <v>5189</v>
      </c>
      <c r="U1701" s="21">
        <v>7764</v>
      </c>
      <c r="V1701" s="21">
        <v>93171</v>
      </c>
      <c r="W1701" s="34">
        <v>39870</v>
      </c>
      <c r="X1701" s="34">
        <v>45017</v>
      </c>
      <c r="Y1701" s="114" t="s">
        <v>13736</v>
      </c>
      <c r="Z1701" s="70" t="s">
        <v>4927</v>
      </c>
      <c r="AA1701" s="20" t="s">
        <v>4926</v>
      </c>
      <c r="AB1701" s="109"/>
      <c r="AC1701" s="19"/>
      <c r="AD1701" s="22"/>
      <c r="AE1701" s="19"/>
    </row>
    <row r="1702" spans="2:31" x14ac:dyDescent="0.2">
      <c r="B1702" s="14" t="s">
        <v>14087</v>
      </c>
      <c r="C1702" s="33" t="s">
        <v>14086</v>
      </c>
      <c r="D1702" s="16" t="s">
        <v>14085</v>
      </c>
      <c r="E1702" s="103" t="s">
        <v>26</v>
      </c>
      <c r="F1702" s="18" t="s">
        <v>26</v>
      </c>
      <c r="G1702" s="111" t="s">
        <v>590</v>
      </c>
      <c r="H1702" s="102" t="s">
        <v>4412</v>
      </c>
      <c r="I1702" s="21">
        <v>2202600</v>
      </c>
      <c r="J1702" s="71">
        <v>112.372</v>
      </c>
      <c r="K1702" s="21">
        <v>2374285</v>
      </c>
      <c r="L1702" s="21">
        <v>2112885</v>
      </c>
      <c r="M1702" s="21">
        <v>2174819</v>
      </c>
      <c r="N1702" s="21"/>
      <c r="O1702" s="21">
        <v>18430</v>
      </c>
      <c r="P1702" s="21"/>
      <c r="Q1702" s="21"/>
      <c r="R1702" s="22">
        <v>6.5</v>
      </c>
      <c r="S1702" s="22">
        <v>5.3250000000000002</v>
      </c>
      <c r="T1702" s="20" t="s">
        <v>5189</v>
      </c>
      <c r="U1702" s="21">
        <v>11445</v>
      </c>
      <c r="V1702" s="21">
        <v>137338</v>
      </c>
      <c r="W1702" s="34">
        <v>39589</v>
      </c>
      <c r="X1702" s="34">
        <v>50437</v>
      </c>
      <c r="Y1702" s="114" t="s">
        <v>13736</v>
      </c>
      <c r="Z1702" s="70" t="s">
        <v>4927</v>
      </c>
      <c r="AA1702" s="20" t="s">
        <v>4926</v>
      </c>
      <c r="AB1702" s="109"/>
      <c r="AC1702" s="19"/>
      <c r="AD1702" s="22"/>
      <c r="AE1702" s="19"/>
    </row>
    <row r="1703" spans="2:31" x14ac:dyDescent="0.2">
      <c r="B1703" s="14" t="s">
        <v>14084</v>
      </c>
      <c r="C1703" s="33" t="s">
        <v>14083</v>
      </c>
      <c r="D1703" s="16" t="s">
        <v>14082</v>
      </c>
      <c r="E1703" s="103" t="s">
        <v>5057</v>
      </c>
      <c r="F1703" s="18" t="s">
        <v>26</v>
      </c>
      <c r="G1703" s="111" t="s">
        <v>590</v>
      </c>
      <c r="H1703" s="102" t="s">
        <v>4412</v>
      </c>
      <c r="I1703" s="21">
        <v>8327518</v>
      </c>
      <c r="J1703" s="71">
        <v>107.32899999999999</v>
      </c>
      <c r="K1703" s="21">
        <v>8630408</v>
      </c>
      <c r="L1703" s="21">
        <v>8041055</v>
      </c>
      <c r="M1703" s="21">
        <v>8183346</v>
      </c>
      <c r="N1703" s="21"/>
      <c r="O1703" s="21">
        <v>-10948</v>
      </c>
      <c r="P1703" s="21"/>
      <c r="Q1703" s="21"/>
      <c r="R1703" s="22">
        <v>4.8170000000000002</v>
      </c>
      <c r="S1703" s="22">
        <v>3.4689999999999999</v>
      </c>
      <c r="T1703" s="20" t="s">
        <v>5189</v>
      </c>
      <c r="U1703" s="21">
        <v>32278</v>
      </c>
      <c r="V1703" s="21">
        <v>386554</v>
      </c>
      <c r="W1703" s="34">
        <v>40025</v>
      </c>
      <c r="X1703" s="34">
        <v>50496</v>
      </c>
      <c r="Y1703" s="114" t="s">
        <v>13736</v>
      </c>
      <c r="Z1703" s="70" t="s">
        <v>4927</v>
      </c>
      <c r="AA1703" s="20" t="s">
        <v>4926</v>
      </c>
      <c r="AB1703" s="109"/>
      <c r="AC1703" s="19"/>
      <c r="AD1703" s="22"/>
      <c r="AE1703" s="28">
        <v>50465</v>
      </c>
    </row>
    <row r="1704" spans="2:31" x14ac:dyDescent="0.2">
      <c r="B1704" s="14" t="s">
        <v>14081</v>
      </c>
      <c r="C1704" s="33" t="s">
        <v>14080</v>
      </c>
      <c r="D1704" s="16" t="s">
        <v>14079</v>
      </c>
      <c r="E1704" s="103" t="s">
        <v>26</v>
      </c>
      <c r="F1704" s="18" t="s">
        <v>26</v>
      </c>
      <c r="G1704" s="111" t="s">
        <v>590</v>
      </c>
      <c r="H1704" s="102" t="s">
        <v>4412</v>
      </c>
      <c r="I1704" s="21">
        <v>4539700</v>
      </c>
      <c r="J1704" s="71">
        <v>106.905</v>
      </c>
      <c r="K1704" s="21">
        <v>4677764</v>
      </c>
      <c r="L1704" s="21">
        <v>4375614</v>
      </c>
      <c r="M1704" s="21">
        <v>4328820</v>
      </c>
      <c r="N1704" s="21"/>
      <c r="O1704" s="21">
        <v>-69599</v>
      </c>
      <c r="P1704" s="21"/>
      <c r="Q1704" s="21"/>
      <c r="R1704" s="22">
        <v>4.4340000000000002</v>
      </c>
      <c r="S1704" s="22">
        <v>2.6309999999999998</v>
      </c>
      <c r="T1704" s="20" t="s">
        <v>5189</v>
      </c>
      <c r="U1704" s="21">
        <v>16168</v>
      </c>
      <c r="V1704" s="21">
        <v>194037</v>
      </c>
      <c r="W1704" s="34">
        <v>40053</v>
      </c>
      <c r="X1704" s="34">
        <v>50465</v>
      </c>
      <c r="Y1704" s="114" t="s">
        <v>13736</v>
      </c>
      <c r="Z1704" s="70" t="s">
        <v>4927</v>
      </c>
      <c r="AA1704" s="20" t="s">
        <v>4926</v>
      </c>
      <c r="AB1704" s="109"/>
      <c r="AC1704" s="19"/>
      <c r="AD1704" s="22"/>
      <c r="AE1704" s="34">
        <v>50437</v>
      </c>
    </row>
    <row r="1705" spans="2:31" x14ac:dyDescent="0.2">
      <c r="B1705" s="14" t="s">
        <v>14078</v>
      </c>
      <c r="C1705" s="33" t="s">
        <v>14077</v>
      </c>
      <c r="D1705" s="16" t="s">
        <v>14076</v>
      </c>
      <c r="E1705" s="103" t="s">
        <v>26</v>
      </c>
      <c r="F1705" s="18" t="s">
        <v>26</v>
      </c>
      <c r="G1705" s="111" t="s">
        <v>590</v>
      </c>
      <c r="H1705" s="102" t="s">
        <v>4412</v>
      </c>
      <c r="I1705" s="21">
        <v>3850077</v>
      </c>
      <c r="J1705" s="71">
        <v>107.042</v>
      </c>
      <c r="K1705" s="21">
        <v>3916792</v>
      </c>
      <c r="L1705" s="21">
        <v>3659117</v>
      </c>
      <c r="M1705" s="21">
        <v>3723122</v>
      </c>
      <c r="N1705" s="21"/>
      <c r="O1705" s="21">
        <v>-36998</v>
      </c>
      <c r="P1705" s="21"/>
      <c r="Q1705" s="21"/>
      <c r="R1705" s="22">
        <v>4.5209999999999999</v>
      </c>
      <c r="S1705" s="22">
        <v>2.2999999999999998</v>
      </c>
      <c r="T1705" s="20" t="s">
        <v>5189</v>
      </c>
      <c r="U1705" s="21">
        <v>13786</v>
      </c>
      <c r="V1705" s="21">
        <v>165914</v>
      </c>
      <c r="W1705" s="34">
        <v>40200</v>
      </c>
      <c r="X1705" s="34">
        <v>50496</v>
      </c>
      <c r="Y1705" s="114" t="s">
        <v>13736</v>
      </c>
      <c r="Z1705" s="70" t="s">
        <v>4927</v>
      </c>
      <c r="AA1705" s="20" t="s">
        <v>4926</v>
      </c>
      <c r="AB1705" s="109"/>
      <c r="AC1705" s="19"/>
      <c r="AD1705" s="22"/>
      <c r="AE1705" s="28">
        <v>50465</v>
      </c>
    </row>
    <row r="1706" spans="2:31" x14ac:dyDescent="0.2">
      <c r="B1706" s="14" t="s">
        <v>14075</v>
      </c>
      <c r="C1706" s="33" t="s">
        <v>14074</v>
      </c>
      <c r="D1706" s="16" t="s">
        <v>14073</v>
      </c>
      <c r="E1706" s="103" t="s">
        <v>26</v>
      </c>
      <c r="F1706" s="18" t="s">
        <v>26</v>
      </c>
      <c r="G1706" s="111" t="s">
        <v>590</v>
      </c>
      <c r="H1706" s="102" t="s">
        <v>4412</v>
      </c>
      <c r="I1706" s="21">
        <v>6512259</v>
      </c>
      <c r="J1706" s="71">
        <v>106.892</v>
      </c>
      <c r="K1706" s="21">
        <v>6656600</v>
      </c>
      <c r="L1706" s="21">
        <v>6227404</v>
      </c>
      <c r="M1706" s="21">
        <v>6377345</v>
      </c>
      <c r="N1706" s="21"/>
      <c r="O1706" s="21">
        <v>-53890</v>
      </c>
      <c r="P1706" s="21"/>
      <c r="Q1706" s="21"/>
      <c r="R1706" s="22">
        <v>4.7750000000000004</v>
      </c>
      <c r="S1706" s="22">
        <v>2.222</v>
      </c>
      <c r="T1706" s="20" t="s">
        <v>5189</v>
      </c>
      <c r="U1706" s="21">
        <v>24780</v>
      </c>
      <c r="V1706" s="21">
        <v>297265</v>
      </c>
      <c r="W1706" s="34">
        <v>40228</v>
      </c>
      <c r="X1706" s="34">
        <v>50496</v>
      </c>
      <c r="Y1706" s="114" t="s">
        <v>13736</v>
      </c>
      <c r="Z1706" s="70" t="s">
        <v>4927</v>
      </c>
      <c r="AA1706" s="20" t="s">
        <v>4926</v>
      </c>
      <c r="AB1706" s="109"/>
      <c r="AC1706" s="19"/>
      <c r="AD1706" s="22"/>
      <c r="AE1706" s="34">
        <v>50465</v>
      </c>
    </row>
    <row r="1707" spans="2:31" x14ac:dyDescent="0.2">
      <c r="B1707" s="14" t="s">
        <v>14072</v>
      </c>
      <c r="C1707" s="33" t="s">
        <v>14071</v>
      </c>
      <c r="D1707" s="16" t="s">
        <v>14070</v>
      </c>
      <c r="E1707" s="103" t="s">
        <v>26</v>
      </c>
      <c r="F1707" s="18" t="s">
        <v>26</v>
      </c>
      <c r="G1707" s="111" t="s">
        <v>590</v>
      </c>
      <c r="H1707" s="102" t="s">
        <v>4412</v>
      </c>
      <c r="I1707" s="21">
        <v>3276217</v>
      </c>
      <c r="J1707" s="71">
        <v>113.47799999999999</v>
      </c>
      <c r="K1707" s="21">
        <v>3569559</v>
      </c>
      <c r="L1707" s="21">
        <v>3145601</v>
      </c>
      <c r="M1707" s="21">
        <v>3245792</v>
      </c>
      <c r="N1707" s="21"/>
      <c r="O1707" s="21">
        <v>17565</v>
      </c>
      <c r="P1707" s="21"/>
      <c r="Q1707" s="21"/>
      <c r="R1707" s="22">
        <v>6.5</v>
      </c>
      <c r="S1707" s="22">
        <v>5.2350000000000003</v>
      </c>
      <c r="T1707" s="20" t="s">
        <v>5189</v>
      </c>
      <c r="U1707" s="21">
        <v>17039</v>
      </c>
      <c r="V1707" s="21">
        <v>204464</v>
      </c>
      <c r="W1707" s="34">
        <v>39588</v>
      </c>
      <c r="X1707" s="34">
        <v>50526</v>
      </c>
      <c r="Y1707" s="114" t="s">
        <v>13736</v>
      </c>
      <c r="Z1707" s="70" t="s">
        <v>4927</v>
      </c>
      <c r="AA1707" s="20" t="s">
        <v>4926</v>
      </c>
      <c r="AB1707" s="109"/>
      <c r="AC1707" s="19"/>
      <c r="AD1707" s="22"/>
      <c r="AE1707" s="19"/>
    </row>
    <row r="1708" spans="2:31" x14ac:dyDescent="0.2">
      <c r="B1708" s="14" t="s">
        <v>14069</v>
      </c>
      <c r="C1708" s="33" t="s">
        <v>14068</v>
      </c>
      <c r="D1708" s="16" t="s">
        <v>14067</v>
      </c>
      <c r="E1708" s="103" t="s">
        <v>5057</v>
      </c>
      <c r="F1708" s="18" t="s">
        <v>26</v>
      </c>
      <c r="G1708" s="111" t="s">
        <v>590</v>
      </c>
      <c r="H1708" s="102" t="s">
        <v>4412</v>
      </c>
      <c r="I1708" s="21">
        <v>2952881</v>
      </c>
      <c r="J1708" s="71">
        <v>109.03</v>
      </c>
      <c r="K1708" s="21">
        <v>3141965</v>
      </c>
      <c r="L1708" s="21">
        <v>2881738</v>
      </c>
      <c r="M1708" s="21">
        <v>2946145</v>
      </c>
      <c r="N1708" s="21"/>
      <c r="O1708" s="21">
        <v>-25988</v>
      </c>
      <c r="P1708" s="21"/>
      <c r="Q1708" s="21"/>
      <c r="R1708" s="22">
        <v>4.5</v>
      </c>
      <c r="S1708" s="22">
        <v>3.4340000000000002</v>
      </c>
      <c r="T1708" s="20" t="s">
        <v>5189</v>
      </c>
      <c r="U1708" s="21">
        <v>10807</v>
      </c>
      <c r="V1708" s="21">
        <v>129678</v>
      </c>
      <c r="W1708" s="34">
        <v>39878</v>
      </c>
      <c r="X1708" s="34">
        <v>44986</v>
      </c>
      <c r="Y1708" s="114" t="s">
        <v>13736</v>
      </c>
      <c r="Z1708" s="70" t="s">
        <v>4927</v>
      </c>
      <c r="AA1708" s="20" t="s">
        <v>4926</v>
      </c>
      <c r="AB1708" s="109"/>
      <c r="AC1708" s="19"/>
      <c r="AD1708" s="22"/>
      <c r="AE1708" s="19"/>
    </row>
    <row r="1709" spans="2:31" x14ac:dyDescent="0.2">
      <c r="B1709" s="14" t="s">
        <v>14066</v>
      </c>
      <c r="C1709" s="33" t="s">
        <v>14065</v>
      </c>
      <c r="D1709" s="16" t="s">
        <v>14064</v>
      </c>
      <c r="E1709" s="103" t="s">
        <v>5057</v>
      </c>
      <c r="F1709" s="18" t="s">
        <v>26</v>
      </c>
      <c r="G1709" s="111" t="s">
        <v>590</v>
      </c>
      <c r="H1709" s="102" t="s">
        <v>4412</v>
      </c>
      <c r="I1709" s="21">
        <v>1483265</v>
      </c>
      <c r="J1709" s="71">
        <v>110.19</v>
      </c>
      <c r="K1709" s="21">
        <v>1584876</v>
      </c>
      <c r="L1709" s="21">
        <v>1438318</v>
      </c>
      <c r="M1709" s="21">
        <v>1468806</v>
      </c>
      <c r="N1709" s="21"/>
      <c r="O1709" s="21">
        <v>-7823</v>
      </c>
      <c r="P1709" s="21"/>
      <c r="Q1709" s="21"/>
      <c r="R1709" s="22">
        <v>4.5</v>
      </c>
      <c r="S1709" s="22">
        <v>3.4830000000000001</v>
      </c>
      <c r="T1709" s="20" t="s">
        <v>5189</v>
      </c>
      <c r="U1709" s="21">
        <v>5394</v>
      </c>
      <c r="V1709" s="21">
        <v>64724</v>
      </c>
      <c r="W1709" s="34">
        <v>39898</v>
      </c>
      <c r="X1709" s="34">
        <v>44986</v>
      </c>
      <c r="Y1709" s="114" t="s">
        <v>13736</v>
      </c>
      <c r="Z1709" s="70" t="s">
        <v>4927</v>
      </c>
      <c r="AA1709" s="20" t="s">
        <v>4926</v>
      </c>
      <c r="AB1709" s="109"/>
      <c r="AC1709" s="19"/>
      <c r="AD1709" s="22"/>
      <c r="AE1709" s="19"/>
    </row>
    <row r="1710" spans="2:31" x14ac:dyDescent="0.2">
      <c r="B1710" s="14" t="s">
        <v>14063</v>
      </c>
      <c r="C1710" s="33" t="s">
        <v>14062</v>
      </c>
      <c r="D1710" s="16" t="s">
        <v>14061</v>
      </c>
      <c r="E1710" s="103" t="s">
        <v>5057</v>
      </c>
      <c r="F1710" s="18" t="s">
        <v>26</v>
      </c>
      <c r="G1710" s="111" t="s">
        <v>590</v>
      </c>
      <c r="H1710" s="102" t="s">
        <v>4412</v>
      </c>
      <c r="I1710" s="21">
        <v>13453084</v>
      </c>
      <c r="J1710" s="71">
        <v>107.238</v>
      </c>
      <c r="K1710" s="21">
        <v>13938926</v>
      </c>
      <c r="L1710" s="21">
        <v>12998148</v>
      </c>
      <c r="M1710" s="21">
        <v>13216631</v>
      </c>
      <c r="N1710" s="21"/>
      <c r="O1710" s="21">
        <v>-26157</v>
      </c>
      <c r="P1710" s="21"/>
      <c r="Q1710" s="21"/>
      <c r="R1710" s="22">
        <v>4.8920000000000003</v>
      </c>
      <c r="S1710" s="22">
        <v>3.605</v>
      </c>
      <c r="T1710" s="20" t="s">
        <v>5189</v>
      </c>
      <c r="U1710" s="21">
        <v>52989</v>
      </c>
      <c r="V1710" s="21">
        <v>635512</v>
      </c>
      <c r="W1710" s="34">
        <v>40015</v>
      </c>
      <c r="X1710" s="34">
        <v>50496</v>
      </c>
      <c r="Y1710" s="114" t="s">
        <v>13736</v>
      </c>
      <c r="Z1710" s="70" t="s">
        <v>4927</v>
      </c>
      <c r="AA1710" s="20" t="s">
        <v>4926</v>
      </c>
      <c r="AB1710" s="109"/>
      <c r="AC1710" s="19"/>
      <c r="AD1710" s="22"/>
      <c r="AE1710" s="28">
        <v>50465</v>
      </c>
    </row>
    <row r="1711" spans="2:31" x14ac:dyDescent="0.2">
      <c r="B1711" s="14" t="s">
        <v>14060</v>
      </c>
      <c r="C1711" s="33" t="s">
        <v>14059</v>
      </c>
      <c r="D1711" s="16" t="s">
        <v>14058</v>
      </c>
      <c r="E1711" s="103" t="s">
        <v>26</v>
      </c>
      <c r="F1711" s="18" t="s">
        <v>26</v>
      </c>
      <c r="G1711" s="111" t="s">
        <v>590</v>
      </c>
      <c r="H1711" s="102" t="s">
        <v>4412</v>
      </c>
      <c r="I1711" s="21">
        <v>11110624</v>
      </c>
      <c r="J1711" s="71">
        <v>107.559</v>
      </c>
      <c r="K1711" s="21">
        <v>11463316</v>
      </c>
      <c r="L1711" s="21">
        <v>10657673</v>
      </c>
      <c r="M1711" s="21">
        <v>10868001</v>
      </c>
      <c r="N1711" s="21"/>
      <c r="O1711" s="21">
        <v>-14670</v>
      </c>
      <c r="P1711" s="21"/>
      <c r="Q1711" s="21"/>
      <c r="R1711" s="22">
        <v>5.14</v>
      </c>
      <c r="S1711" s="22">
        <v>3.7170000000000001</v>
      </c>
      <c r="T1711" s="20" t="s">
        <v>5189</v>
      </c>
      <c r="U1711" s="21">
        <v>45650</v>
      </c>
      <c r="V1711" s="21">
        <v>547675</v>
      </c>
      <c r="W1711" s="34">
        <v>40002</v>
      </c>
      <c r="X1711" s="34">
        <v>50526</v>
      </c>
      <c r="Y1711" s="114" t="s">
        <v>13736</v>
      </c>
      <c r="Z1711" s="70" t="s">
        <v>4927</v>
      </c>
      <c r="AA1711" s="20" t="s">
        <v>4926</v>
      </c>
      <c r="AB1711" s="109"/>
      <c r="AC1711" s="19"/>
      <c r="AD1711" s="22"/>
      <c r="AE1711" s="28">
        <v>50496</v>
      </c>
    </row>
    <row r="1712" spans="2:31" x14ac:dyDescent="0.2">
      <c r="B1712" s="14" t="s">
        <v>14057</v>
      </c>
      <c r="C1712" s="33" t="s">
        <v>14056</v>
      </c>
      <c r="D1712" s="16" t="s">
        <v>14055</v>
      </c>
      <c r="E1712" s="103" t="s">
        <v>26</v>
      </c>
      <c r="F1712" s="18" t="s">
        <v>26</v>
      </c>
      <c r="G1712" s="111" t="s">
        <v>590</v>
      </c>
      <c r="H1712" s="102" t="s">
        <v>4412</v>
      </c>
      <c r="I1712" s="21">
        <v>3843340</v>
      </c>
      <c r="J1712" s="71">
        <v>107.59099999999999</v>
      </c>
      <c r="K1712" s="21">
        <v>4006906</v>
      </c>
      <c r="L1712" s="21">
        <v>3724195</v>
      </c>
      <c r="M1712" s="21">
        <v>3678011</v>
      </c>
      <c r="N1712" s="21"/>
      <c r="O1712" s="21">
        <v>-51904</v>
      </c>
      <c r="P1712" s="21"/>
      <c r="Q1712" s="21"/>
      <c r="R1712" s="22">
        <v>5.1879999999999997</v>
      </c>
      <c r="S1712" s="22">
        <v>3.835</v>
      </c>
      <c r="T1712" s="20" t="s">
        <v>5189</v>
      </c>
      <c r="U1712" s="21">
        <v>16101</v>
      </c>
      <c r="V1712" s="21">
        <v>192085</v>
      </c>
      <c r="W1712" s="34">
        <v>39885</v>
      </c>
      <c r="X1712" s="34">
        <v>50557</v>
      </c>
      <c r="Y1712" s="114" t="s">
        <v>13736</v>
      </c>
      <c r="Z1712" s="70" t="s">
        <v>4927</v>
      </c>
      <c r="AA1712" s="20" t="s">
        <v>4926</v>
      </c>
      <c r="AB1712" s="109"/>
      <c r="AC1712" s="19"/>
      <c r="AD1712" s="22"/>
      <c r="AE1712" s="28">
        <v>50526</v>
      </c>
    </row>
    <row r="1713" spans="2:31" x14ac:dyDescent="0.2">
      <c r="B1713" s="14" t="s">
        <v>14054</v>
      </c>
      <c r="C1713" s="33" t="s">
        <v>14053</v>
      </c>
      <c r="D1713" s="16" t="s">
        <v>14052</v>
      </c>
      <c r="E1713" s="103" t="s">
        <v>26</v>
      </c>
      <c r="F1713" s="18" t="s">
        <v>26</v>
      </c>
      <c r="G1713" s="111" t="s">
        <v>590</v>
      </c>
      <c r="H1713" s="102" t="s">
        <v>4412</v>
      </c>
      <c r="I1713" s="21">
        <v>5165016</v>
      </c>
      <c r="J1713" s="71">
        <v>107.667</v>
      </c>
      <c r="K1713" s="21">
        <v>5351974</v>
      </c>
      <c r="L1713" s="21">
        <v>4970842</v>
      </c>
      <c r="M1713" s="21">
        <v>5071535</v>
      </c>
      <c r="N1713" s="21"/>
      <c r="O1713" s="21">
        <v>-6308</v>
      </c>
      <c r="P1713" s="21"/>
      <c r="Q1713" s="21"/>
      <c r="R1713" s="22">
        <v>5.2270000000000003</v>
      </c>
      <c r="S1713" s="22">
        <v>3.75</v>
      </c>
      <c r="T1713" s="20" t="s">
        <v>5189</v>
      </c>
      <c r="U1713" s="21">
        <v>21652</v>
      </c>
      <c r="V1713" s="21">
        <v>260655</v>
      </c>
      <c r="W1713" s="34">
        <v>39981</v>
      </c>
      <c r="X1713" s="34">
        <v>50526</v>
      </c>
      <c r="Y1713" s="114" t="s">
        <v>13736</v>
      </c>
      <c r="Z1713" s="70" t="s">
        <v>4927</v>
      </c>
      <c r="AA1713" s="20" t="s">
        <v>4926</v>
      </c>
      <c r="AB1713" s="109"/>
      <c r="AC1713" s="19"/>
      <c r="AD1713" s="22"/>
      <c r="AE1713" s="28">
        <v>50465</v>
      </c>
    </row>
    <row r="1714" spans="2:31" x14ac:dyDescent="0.2">
      <c r="B1714" s="14" t="s">
        <v>14051</v>
      </c>
      <c r="C1714" s="33" t="s">
        <v>14050</v>
      </c>
      <c r="D1714" s="16" t="s">
        <v>14049</v>
      </c>
      <c r="E1714" s="103" t="s">
        <v>5057</v>
      </c>
      <c r="F1714" s="18" t="s">
        <v>26</v>
      </c>
      <c r="G1714" s="111" t="s">
        <v>590</v>
      </c>
      <c r="H1714" s="102" t="s">
        <v>4412</v>
      </c>
      <c r="I1714" s="21">
        <v>1378601</v>
      </c>
      <c r="J1714" s="71">
        <v>109.649</v>
      </c>
      <c r="K1714" s="21">
        <v>1480961</v>
      </c>
      <c r="L1714" s="21">
        <v>1350638</v>
      </c>
      <c r="M1714" s="21">
        <v>1372528</v>
      </c>
      <c r="N1714" s="21"/>
      <c r="O1714" s="21">
        <v>-6969</v>
      </c>
      <c r="P1714" s="21"/>
      <c r="Q1714" s="21"/>
      <c r="R1714" s="22">
        <v>4.5</v>
      </c>
      <c r="S1714" s="22">
        <v>3.7</v>
      </c>
      <c r="T1714" s="20" t="s">
        <v>5189</v>
      </c>
      <c r="U1714" s="21">
        <v>5065</v>
      </c>
      <c r="V1714" s="21">
        <v>60778</v>
      </c>
      <c r="W1714" s="34">
        <v>39870</v>
      </c>
      <c r="X1714" s="34">
        <v>45017</v>
      </c>
      <c r="Y1714" s="114" t="s">
        <v>13736</v>
      </c>
      <c r="Z1714" s="70" t="s">
        <v>4927</v>
      </c>
      <c r="AA1714" s="20" t="s">
        <v>4926</v>
      </c>
      <c r="AB1714" s="109"/>
      <c r="AC1714" s="19"/>
      <c r="AD1714" s="22"/>
      <c r="AE1714" s="19"/>
    </row>
    <row r="1715" spans="2:31" x14ac:dyDescent="0.2">
      <c r="B1715" s="14" t="s">
        <v>14048</v>
      </c>
      <c r="C1715" s="33" t="s">
        <v>14047</v>
      </c>
      <c r="D1715" s="16" t="s">
        <v>14046</v>
      </c>
      <c r="E1715" s="103" t="s">
        <v>26</v>
      </c>
      <c r="F1715" s="18" t="s">
        <v>26</v>
      </c>
      <c r="G1715" s="111" t="s">
        <v>590</v>
      </c>
      <c r="H1715" s="102" t="s">
        <v>4412</v>
      </c>
      <c r="I1715" s="21">
        <v>1632563</v>
      </c>
      <c r="J1715" s="71">
        <v>109.262</v>
      </c>
      <c r="K1715" s="21">
        <v>1774074</v>
      </c>
      <c r="L1715" s="21">
        <v>1623683</v>
      </c>
      <c r="M1715" s="21">
        <v>1630696</v>
      </c>
      <c r="N1715" s="21"/>
      <c r="O1715" s="21">
        <v>7013</v>
      </c>
      <c r="P1715" s="21"/>
      <c r="Q1715" s="21"/>
      <c r="R1715" s="22">
        <v>6</v>
      </c>
      <c r="S1715" s="22">
        <v>5.7679999999999998</v>
      </c>
      <c r="T1715" s="20" t="s">
        <v>5189</v>
      </c>
      <c r="U1715" s="21">
        <v>8118</v>
      </c>
      <c r="V1715" s="21">
        <v>97421</v>
      </c>
      <c r="W1715" s="34">
        <v>39616</v>
      </c>
      <c r="X1715" s="34">
        <v>50557</v>
      </c>
      <c r="Y1715" s="114" t="s">
        <v>13736</v>
      </c>
      <c r="Z1715" s="70" t="s">
        <v>4927</v>
      </c>
      <c r="AA1715" s="20" t="s">
        <v>4926</v>
      </c>
      <c r="AB1715" s="109"/>
      <c r="AC1715" s="19"/>
      <c r="AD1715" s="22"/>
      <c r="AE1715" s="19"/>
    </row>
    <row r="1716" spans="2:31" x14ac:dyDescent="0.2">
      <c r="B1716" s="14" t="s">
        <v>14045</v>
      </c>
      <c r="C1716" s="33" t="s">
        <v>14044</v>
      </c>
      <c r="D1716" s="16" t="s">
        <v>14043</v>
      </c>
      <c r="E1716" s="103" t="s">
        <v>26</v>
      </c>
      <c r="F1716" s="18" t="s">
        <v>26</v>
      </c>
      <c r="G1716" s="111" t="s">
        <v>590</v>
      </c>
      <c r="H1716" s="102" t="s">
        <v>4412</v>
      </c>
      <c r="I1716" s="21">
        <v>13980720</v>
      </c>
      <c r="J1716" s="71">
        <v>112.559</v>
      </c>
      <c r="K1716" s="21">
        <v>15232023</v>
      </c>
      <c r="L1716" s="21">
        <v>13532457</v>
      </c>
      <c r="M1716" s="21">
        <v>13841185</v>
      </c>
      <c r="N1716" s="21"/>
      <c r="O1716" s="21">
        <v>-14692</v>
      </c>
      <c r="P1716" s="21"/>
      <c r="Q1716" s="21"/>
      <c r="R1716" s="22">
        <v>5.5</v>
      </c>
      <c r="S1716" s="22">
        <v>4.5839999999999996</v>
      </c>
      <c r="T1716" s="20" t="s">
        <v>5189</v>
      </c>
      <c r="U1716" s="21">
        <v>62024</v>
      </c>
      <c r="V1716" s="21">
        <v>744429</v>
      </c>
      <c r="W1716" s="34">
        <v>39834</v>
      </c>
      <c r="X1716" s="34">
        <v>50526</v>
      </c>
      <c r="Y1716" s="114" t="s">
        <v>13736</v>
      </c>
      <c r="Z1716" s="70" t="s">
        <v>4927</v>
      </c>
      <c r="AA1716" s="20" t="s">
        <v>4926</v>
      </c>
      <c r="AB1716" s="109"/>
      <c r="AC1716" s="19"/>
      <c r="AD1716" s="22"/>
      <c r="AE1716" s="19"/>
    </row>
    <row r="1717" spans="2:31" x14ac:dyDescent="0.2">
      <c r="B1717" s="14" t="s">
        <v>14042</v>
      </c>
      <c r="C1717" s="33" t="s">
        <v>14041</v>
      </c>
      <c r="D1717" s="16" t="s">
        <v>14040</v>
      </c>
      <c r="E1717" s="103" t="s">
        <v>26</v>
      </c>
      <c r="F1717" s="18" t="s">
        <v>26</v>
      </c>
      <c r="G1717" s="111" t="s">
        <v>590</v>
      </c>
      <c r="H1717" s="102" t="s">
        <v>4412</v>
      </c>
      <c r="I1717" s="21">
        <v>1689727</v>
      </c>
      <c r="J1717" s="71">
        <v>110.328</v>
      </c>
      <c r="K1717" s="21">
        <v>1854966</v>
      </c>
      <c r="L1717" s="21">
        <v>1681320</v>
      </c>
      <c r="M1717" s="21">
        <v>1685095</v>
      </c>
      <c r="N1717" s="21"/>
      <c r="O1717" s="21">
        <v>3775</v>
      </c>
      <c r="P1717" s="21"/>
      <c r="Q1717" s="21"/>
      <c r="R1717" s="22">
        <v>6</v>
      </c>
      <c r="S1717" s="22">
        <v>5.8440000000000003</v>
      </c>
      <c r="T1717" s="20" t="s">
        <v>5189</v>
      </c>
      <c r="U1717" s="21">
        <v>8407</v>
      </c>
      <c r="V1717" s="21">
        <v>100879</v>
      </c>
      <c r="W1717" s="34">
        <v>39616</v>
      </c>
      <c r="X1717" s="34">
        <v>50526</v>
      </c>
      <c r="Y1717" s="114" t="s">
        <v>13736</v>
      </c>
      <c r="Z1717" s="70" t="s">
        <v>4927</v>
      </c>
      <c r="AA1717" s="20" t="s">
        <v>4926</v>
      </c>
      <c r="AB1717" s="109"/>
      <c r="AC1717" s="19"/>
      <c r="AD1717" s="22"/>
      <c r="AE1717" s="19"/>
    </row>
    <row r="1718" spans="2:31" x14ac:dyDescent="0.2">
      <c r="B1718" s="14" t="s">
        <v>14039</v>
      </c>
      <c r="C1718" s="33" t="s">
        <v>14038</v>
      </c>
      <c r="D1718" s="16" t="s">
        <v>14037</v>
      </c>
      <c r="E1718" s="103" t="s">
        <v>26</v>
      </c>
      <c r="F1718" s="18" t="s">
        <v>26</v>
      </c>
      <c r="G1718" s="111" t="s">
        <v>590</v>
      </c>
      <c r="H1718" s="102" t="s">
        <v>4412</v>
      </c>
      <c r="I1718" s="21">
        <v>1230574</v>
      </c>
      <c r="J1718" s="71">
        <v>109.84</v>
      </c>
      <c r="K1718" s="21">
        <v>1344944</v>
      </c>
      <c r="L1718" s="21">
        <v>1224452</v>
      </c>
      <c r="M1718" s="21">
        <v>1228936</v>
      </c>
      <c r="N1718" s="21"/>
      <c r="O1718" s="21">
        <v>4445</v>
      </c>
      <c r="P1718" s="21"/>
      <c r="Q1718" s="21"/>
      <c r="R1718" s="22">
        <v>6</v>
      </c>
      <c r="S1718" s="22">
        <v>5.7919999999999998</v>
      </c>
      <c r="T1718" s="20" t="s">
        <v>5189</v>
      </c>
      <c r="U1718" s="21">
        <v>6122</v>
      </c>
      <c r="V1718" s="21">
        <v>73467</v>
      </c>
      <c r="W1718" s="34">
        <v>39616</v>
      </c>
      <c r="X1718" s="34">
        <v>50526</v>
      </c>
      <c r="Y1718" s="114" t="s">
        <v>13736</v>
      </c>
      <c r="Z1718" s="70" t="s">
        <v>4927</v>
      </c>
      <c r="AA1718" s="20" t="s">
        <v>4926</v>
      </c>
      <c r="AB1718" s="109"/>
      <c r="AC1718" s="19"/>
      <c r="AD1718" s="22"/>
      <c r="AE1718" s="19"/>
    </row>
    <row r="1719" spans="2:31" x14ac:dyDescent="0.2">
      <c r="B1719" s="14" t="s">
        <v>14036</v>
      </c>
      <c r="C1719" s="33" t="s">
        <v>14035</v>
      </c>
      <c r="D1719" s="16" t="s">
        <v>14034</v>
      </c>
      <c r="E1719" s="103" t="s">
        <v>26</v>
      </c>
      <c r="F1719" s="18" t="s">
        <v>26</v>
      </c>
      <c r="G1719" s="111" t="s">
        <v>590</v>
      </c>
      <c r="H1719" s="102" t="s">
        <v>4412</v>
      </c>
      <c r="I1719" s="21">
        <v>1520084</v>
      </c>
      <c r="J1719" s="71">
        <v>110.45</v>
      </c>
      <c r="K1719" s="21">
        <v>1670577</v>
      </c>
      <c r="L1719" s="21">
        <v>1512521</v>
      </c>
      <c r="M1719" s="21">
        <v>1518567</v>
      </c>
      <c r="N1719" s="21"/>
      <c r="O1719" s="21">
        <v>5640</v>
      </c>
      <c r="P1719" s="21"/>
      <c r="Q1719" s="21"/>
      <c r="R1719" s="22">
        <v>6</v>
      </c>
      <c r="S1719" s="22">
        <v>5.78</v>
      </c>
      <c r="T1719" s="20" t="s">
        <v>5189</v>
      </c>
      <c r="U1719" s="21">
        <v>7563</v>
      </c>
      <c r="V1719" s="21">
        <v>90751</v>
      </c>
      <c r="W1719" s="34">
        <v>39616</v>
      </c>
      <c r="X1719" s="34">
        <v>50526</v>
      </c>
      <c r="Y1719" s="114" t="s">
        <v>13736</v>
      </c>
      <c r="Z1719" s="70" t="s">
        <v>4927</v>
      </c>
      <c r="AA1719" s="20" t="s">
        <v>4926</v>
      </c>
      <c r="AB1719" s="109"/>
      <c r="AC1719" s="19"/>
      <c r="AD1719" s="22"/>
      <c r="AE1719" s="19"/>
    </row>
    <row r="1720" spans="2:31" x14ac:dyDescent="0.2">
      <c r="B1720" s="14" t="s">
        <v>14033</v>
      </c>
      <c r="C1720" s="33" t="s">
        <v>14032</v>
      </c>
      <c r="D1720" s="16" t="s">
        <v>14031</v>
      </c>
      <c r="E1720" s="103" t="s">
        <v>5057</v>
      </c>
      <c r="F1720" s="18" t="s">
        <v>26</v>
      </c>
      <c r="G1720" s="111" t="s">
        <v>590</v>
      </c>
      <c r="H1720" s="102" t="s">
        <v>4412</v>
      </c>
      <c r="I1720" s="21">
        <v>3138991</v>
      </c>
      <c r="J1720" s="71">
        <v>109.877</v>
      </c>
      <c r="K1720" s="21">
        <v>3378816</v>
      </c>
      <c r="L1720" s="21">
        <v>3075087</v>
      </c>
      <c r="M1720" s="21">
        <v>3113934</v>
      </c>
      <c r="N1720" s="21"/>
      <c r="O1720" s="21">
        <v>-5440</v>
      </c>
      <c r="P1720" s="21"/>
      <c r="Q1720" s="21"/>
      <c r="R1720" s="22">
        <v>4.5</v>
      </c>
      <c r="S1720" s="22">
        <v>3.8740000000000001</v>
      </c>
      <c r="T1720" s="20" t="s">
        <v>5189</v>
      </c>
      <c r="U1720" s="21">
        <v>11532</v>
      </c>
      <c r="V1720" s="21">
        <v>138379</v>
      </c>
      <c r="W1720" s="34">
        <v>39870</v>
      </c>
      <c r="X1720" s="34">
        <v>45352</v>
      </c>
      <c r="Y1720" s="114" t="s">
        <v>13736</v>
      </c>
      <c r="Z1720" s="70" t="s">
        <v>4927</v>
      </c>
      <c r="AA1720" s="20" t="s">
        <v>4926</v>
      </c>
      <c r="AB1720" s="109"/>
      <c r="AC1720" s="19"/>
      <c r="AD1720" s="22"/>
      <c r="AE1720" s="19"/>
    </row>
    <row r="1721" spans="2:31" x14ac:dyDescent="0.2">
      <c r="B1721" s="14" t="s">
        <v>14030</v>
      </c>
      <c r="C1721" s="33" t="s">
        <v>14029</v>
      </c>
      <c r="D1721" s="16" t="s">
        <v>14028</v>
      </c>
      <c r="E1721" s="103" t="s">
        <v>5057</v>
      </c>
      <c r="F1721" s="18" t="s">
        <v>26</v>
      </c>
      <c r="G1721" s="111" t="s">
        <v>590</v>
      </c>
      <c r="H1721" s="102" t="s">
        <v>4412</v>
      </c>
      <c r="I1721" s="21">
        <v>991697</v>
      </c>
      <c r="J1721" s="71">
        <v>106.014</v>
      </c>
      <c r="K1721" s="21">
        <v>1024606</v>
      </c>
      <c r="L1721" s="21">
        <v>966478</v>
      </c>
      <c r="M1721" s="21">
        <v>1004561</v>
      </c>
      <c r="N1721" s="21"/>
      <c r="O1721" s="21">
        <v>9</v>
      </c>
      <c r="P1721" s="21"/>
      <c r="Q1721" s="21"/>
      <c r="R1721" s="22">
        <v>3.3580000000000001</v>
      </c>
      <c r="S1721" s="22">
        <v>1.1599999999999999</v>
      </c>
      <c r="T1721" s="20" t="s">
        <v>5189</v>
      </c>
      <c r="U1721" s="21">
        <v>2705</v>
      </c>
      <c r="V1721" s="21">
        <v>33254</v>
      </c>
      <c r="W1721" s="34">
        <v>40009</v>
      </c>
      <c r="X1721" s="34">
        <v>50922</v>
      </c>
      <c r="Y1721" s="114" t="s">
        <v>13736</v>
      </c>
      <c r="Z1721" s="70" t="s">
        <v>4927</v>
      </c>
      <c r="AA1721" s="20" t="s">
        <v>4926</v>
      </c>
      <c r="AB1721" s="109"/>
      <c r="AC1721" s="19"/>
      <c r="AD1721" s="22"/>
      <c r="AE1721" s="28">
        <v>50891</v>
      </c>
    </row>
    <row r="1722" spans="2:31" x14ac:dyDescent="0.2">
      <c r="B1722" s="14" t="s">
        <v>14027</v>
      </c>
      <c r="C1722" s="33" t="s">
        <v>14026</v>
      </c>
      <c r="D1722" s="16" t="s">
        <v>14025</v>
      </c>
      <c r="E1722" s="103" t="s">
        <v>5057</v>
      </c>
      <c r="F1722" s="18" t="s">
        <v>26</v>
      </c>
      <c r="G1722" s="111" t="s">
        <v>590</v>
      </c>
      <c r="H1722" s="102" t="s">
        <v>4412</v>
      </c>
      <c r="I1722" s="21">
        <v>3714107</v>
      </c>
      <c r="J1722" s="71">
        <v>106.247</v>
      </c>
      <c r="K1722" s="21">
        <v>3848695</v>
      </c>
      <c r="L1722" s="21">
        <v>3622414</v>
      </c>
      <c r="M1722" s="21">
        <v>3657923</v>
      </c>
      <c r="N1722" s="21"/>
      <c r="O1722" s="21">
        <v>-11190</v>
      </c>
      <c r="P1722" s="21"/>
      <c r="Q1722" s="21"/>
      <c r="R1722" s="22">
        <v>3.758</v>
      </c>
      <c r="S1722" s="22">
        <v>2.6</v>
      </c>
      <c r="T1722" s="20" t="s">
        <v>5189</v>
      </c>
      <c r="U1722" s="21">
        <v>11344</v>
      </c>
      <c r="V1722" s="21">
        <v>135684</v>
      </c>
      <c r="W1722" s="34">
        <v>40009</v>
      </c>
      <c r="X1722" s="34">
        <v>50922</v>
      </c>
      <c r="Y1722" s="114" t="s">
        <v>13736</v>
      </c>
      <c r="Z1722" s="70" t="s">
        <v>4927</v>
      </c>
      <c r="AA1722" s="20" t="s">
        <v>4926</v>
      </c>
      <c r="AB1722" s="109"/>
      <c r="AC1722" s="19"/>
      <c r="AD1722" s="22"/>
      <c r="AE1722" s="28">
        <v>50891</v>
      </c>
    </row>
    <row r="1723" spans="2:31" x14ac:dyDescent="0.2">
      <c r="B1723" s="14" t="s">
        <v>14024</v>
      </c>
      <c r="C1723" s="33" t="s">
        <v>14023</v>
      </c>
      <c r="D1723" s="16" t="s">
        <v>14022</v>
      </c>
      <c r="E1723" s="103" t="s">
        <v>5057</v>
      </c>
      <c r="F1723" s="18" t="s">
        <v>26</v>
      </c>
      <c r="G1723" s="111" t="s">
        <v>590</v>
      </c>
      <c r="H1723" s="102" t="s">
        <v>4412</v>
      </c>
      <c r="I1723" s="21">
        <v>3667777</v>
      </c>
      <c r="J1723" s="71">
        <v>106.33</v>
      </c>
      <c r="K1723" s="21">
        <v>3817630</v>
      </c>
      <c r="L1723" s="21">
        <v>3590360</v>
      </c>
      <c r="M1723" s="21">
        <v>3624039</v>
      </c>
      <c r="N1723" s="21"/>
      <c r="O1723" s="21">
        <v>-4943</v>
      </c>
      <c r="P1723" s="21"/>
      <c r="Q1723" s="21"/>
      <c r="R1723" s="22">
        <v>4.0990000000000002</v>
      </c>
      <c r="S1723" s="22">
        <v>3.16</v>
      </c>
      <c r="T1723" s="20" t="s">
        <v>5189</v>
      </c>
      <c r="U1723" s="21">
        <v>12264</v>
      </c>
      <c r="V1723" s="21">
        <v>147839</v>
      </c>
      <c r="W1723" s="34">
        <v>40015</v>
      </c>
      <c r="X1723" s="34">
        <v>50983</v>
      </c>
      <c r="Y1723" s="114" t="s">
        <v>13736</v>
      </c>
      <c r="Z1723" s="70" t="s">
        <v>4927</v>
      </c>
      <c r="AA1723" s="20" t="s">
        <v>4926</v>
      </c>
      <c r="AB1723" s="109"/>
      <c r="AC1723" s="19"/>
      <c r="AD1723" s="22"/>
      <c r="AE1723" s="28">
        <v>50952</v>
      </c>
    </row>
    <row r="1724" spans="2:31" x14ac:dyDescent="0.2">
      <c r="B1724" s="14" t="s">
        <v>14021</v>
      </c>
      <c r="C1724" s="33" t="s">
        <v>14020</v>
      </c>
      <c r="D1724" s="16" t="s">
        <v>14019</v>
      </c>
      <c r="E1724" s="103" t="s">
        <v>26</v>
      </c>
      <c r="F1724" s="18" t="s">
        <v>26</v>
      </c>
      <c r="G1724" s="111" t="s">
        <v>590</v>
      </c>
      <c r="H1724" s="102" t="s">
        <v>4412</v>
      </c>
      <c r="I1724" s="21">
        <v>5549283</v>
      </c>
      <c r="J1724" s="71">
        <v>106.21299999999999</v>
      </c>
      <c r="K1724" s="21">
        <v>5777617</v>
      </c>
      <c r="L1724" s="21">
        <v>5439640</v>
      </c>
      <c r="M1724" s="21">
        <v>5460005</v>
      </c>
      <c r="N1724" s="21"/>
      <c r="O1724" s="21">
        <v>-11835</v>
      </c>
      <c r="P1724" s="21"/>
      <c r="Q1724" s="21"/>
      <c r="R1724" s="22">
        <v>4.0549999999999997</v>
      </c>
      <c r="S1724" s="22">
        <v>3.3820000000000001</v>
      </c>
      <c r="T1724" s="20" t="s">
        <v>5189</v>
      </c>
      <c r="U1724" s="21">
        <v>18381</v>
      </c>
      <c r="V1724" s="21">
        <v>221117</v>
      </c>
      <c r="W1724" s="34">
        <v>40044</v>
      </c>
      <c r="X1724" s="34">
        <v>51014</v>
      </c>
      <c r="Y1724" s="114" t="s">
        <v>13736</v>
      </c>
      <c r="Z1724" s="70" t="s">
        <v>4927</v>
      </c>
      <c r="AA1724" s="20" t="s">
        <v>4926</v>
      </c>
      <c r="AB1724" s="109"/>
      <c r="AC1724" s="19"/>
      <c r="AD1724" s="22"/>
      <c r="AE1724" s="28">
        <v>50983</v>
      </c>
    </row>
    <row r="1725" spans="2:31" x14ac:dyDescent="0.2">
      <c r="B1725" s="14" t="s">
        <v>14018</v>
      </c>
      <c r="C1725" s="33" t="s">
        <v>14017</v>
      </c>
      <c r="D1725" s="16" t="s">
        <v>14016</v>
      </c>
      <c r="E1725" s="103" t="s">
        <v>26</v>
      </c>
      <c r="F1725" s="18" t="s">
        <v>26</v>
      </c>
      <c r="G1725" s="111" t="s">
        <v>590</v>
      </c>
      <c r="H1725" s="102" t="s">
        <v>4412</v>
      </c>
      <c r="I1725" s="21">
        <v>186355</v>
      </c>
      <c r="J1725" s="71">
        <v>106.755</v>
      </c>
      <c r="K1725" s="21">
        <v>195401</v>
      </c>
      <c r="L1725" s="21">
        <v>183038</v>
      </c>
      <c r="M1725" s="21">
        <v>179726</v>
      </c>
      <c r="N1725" s="21"/>
      <c r="O1725" s="21">
        <v>-3311</v>
      </c>
      <c r="P1725" s="21"/>
      <c r="Q1725" s="21"/>
      <c r="R1725" s="22">
        <v>4.9690000000000003</v>
      </c>
      <c r="S1725" s="22">
        <v>3.3050000000000002</v>
      </c>
      <c r="T1725" s="20" t="s">
        <v>5189</v>
      </c>
      <c r="U1725" s="21">
        <v>758</v>
      </c>
      <c r="V1725" s="21">
        <v>9101</v>
      </c>
      <c r="W1725" s="34">
        <v>39799</v>
      </c>
      <c r="X1725" s="34">
        <v>50710</v>
      </c>
      <c r="Y1725" s="114" t="s">
        <v>13736</v>
      </c>
      <c r="Z1725" s="70" t="s">
        <v>4927</v>
      </c>
      <c r="AA1725" s="20" t="s">
        <v>4926</v>
      </c>
      <c r="AB1725" s="109"/>
      <c r="AC1725" s="19"/>
      <c r="AD1725" s="22"/>
      <c r="AE1725" s="28">
        <v>50618</v>
      </c>
    </row>
    <row r="1726" spans="2:31" x14ac:dyDescent="0.2">
      <c r="B1726" s="14" t="s">
        <v>14015</v>
      </c>
      <c r="C1726" s="33" t="s">
        <v>14014</v>
      </c>
      <c r="D1726" s="16" t="s">
        <v>14013</v>
      </c>
      <c r="E1726" s="103" t="s">
        <v>5057</v>
      </c>
      <c r="F1726" s="18" t="s">
        <v>26</v>
      </c>
      <c r="G1726" s="111" t="s">
        <v>590</v>
      </c>
      <c r="H1726" s="102" t="s">
        <v>4412</v>
      </c>
      <c r="I1726" s="21">
        <v>4242760</v>
      </c>
      <c r="J1726" s="71">
        <v>107.658</v>
      </c>
      <c r="K1726" s="21">
        <v>4468539</v>
      </c>
      <c r="L1726" s="21">
        <v>4150667</v>
      </c>
      <c r="M1726" s="21">
        <v>4235808</v>
      </c>
      <c r="N1726" s="21"/>
      <c r="O1726" s="21">
        <v>-10740</v>
      </c>
      <c r="P1726" s="21"/>
      <c r="Q1726" s="21"/>
      <c r="R1726" s="22">
        <v>4.5</v>
      </c>
      <c r="S1726" s="22">
        <v>3.53</v>
      </c>
      <c r="T1726" s="20" t="s">
        <v>5189</v>
      </c>
      <c r="U1726" s="21">
        <v>15565</v>
      </c>
      <c r="V1726" s="21">
        <v>186826</v>
      </c>
      <c r="W1726" s="34">
        <v>39967</v>
      </c>
      <c r="X1726" s="34">
        <v>45170</v>
      </c>
      <c r="Y1726" s="114" t="s">
        <v>13736</v>
      </c>
      <c r="Z1726" s="70" t="s">
        <v>4927</v>
      </c>
      <c r="AA1726" s="20" t="s">
        <v>4926</v>
      </c>
      <c r="AB1726" s="109"/>
      <c r="AC1726" s="19"/>
      <c r="AD1726" s="22"/>
      <c r="AE1726" s="19"/>
    </row>
    <row r="1727" spans="2:31" x14ac:dyDescent="0.2">
      <c r="B1727" s="14" t="s">
        <v>14012</v>
      </c>
      <c r="C1727" s="33" t="s">
        <v>14011</v>
      </c>
      <c r="D1727" s="16" t="s">
        <v>14010</v>
      </c>
      <c r="E1727" s="103" t="s">
        <v>26</v>
      </c>
      <c r="F1727" s="18" t="s">
        <v>26</v>
      </c>
      <c r="G1727" s="111" t="s">
        <v>590</v>
      </c>
      <c r="H1727" s="102" t="s">
        <v>4412</v>
      </c>
      <c r="I1727" s="21">
        <v>11719687</v>
      </c>
      <c r="J1727" s="71">
        <v>106.636</v>
      </c>
      <c r="K1727" s="21">
        <v>12115509</v>
      </c>
      <c r="L1727" s="21">
        <v>11361532</v>
      </c>
      <c r="M1727" s="21">
        <v>11436158</v>
      </c>
      <c r="N1727" s="21"/>
      <c r="O1727" s="21">
        <v>-35897</v>
      </c>
      <c r="P1727" s="21"/>
      <c r="Q1727" s="21"/>
      <c r="R1727" s="22">
        <v>4.5380000000000003</v>
      </c>
      <c r="S1727" s="22">
        <v>3.3580000000000001</v>
      </c>
      <c r="T1727" s="20" t="s">
        <v>5189</v>
      </c>
      <c r="U1727" s="21">
        <v>42966</v>
      </c>
      <c r="V1727" s="21">
        <v>513982</v>
      </c>
      <c r="W1727" s="34">
        <v>39996</v>
      </c>
      <c r="X1727" s="34">
        <v>50922</v>
      </c>
      <c r="Y1727" s="114" t="s">
        <v>13736</v>
      </c>
      <c r="Z1727" s="70" t="s">
        <v>4927</v>
      </c>
      <c r="AA1727" s="20" t="s">
        <v>4926</v>
      </c>
      <c r="AB1727" s="109"/>
      <c r="AC1727" s="19"/>
      <c r="AD1727" s="22"/>
      <c r="AE1727" s="28">
        <v>50771</v>
      </c>
    </row>
    <row r="1728" spans="2:31" x14ac:dyDescent="0.2">
      <c r="B1728" s="14" t="s">
        <v>14009</v>
      </c>
      <c r="C1728" s="33" t="s">
        <v>14008</v>
      </c>
      <c r="D1728" s="16" t="s">
        <v>14007</v>
      </c>
      <c r="E1728" s="103" t="s">
        <v>26</v>
      </c>
      <c r="F1728" s="18" t="s">
        <v>26</v>
      </c>
      <c r="G1728" s="111" t="s">
        <v>590</v>
      </c>
      <c r="H1728" s="102" t="s">
        <v>4412</v>
      </c>
      <c r="I1728" s="21">
        <v>10268858</v>
      </c>
      <c r="J1728" s="71">
        <v>107.46</v>
      </c>
      <c r="K1728" s="21">
        <v>10613707</v>
      </c>
      <c r="L1728" s="21">
        <v>9876869</v>
      </c>
      <c r="M1728" s="21">
        <v>9981882</v>
      </c>
      <c r="N1728" s="21"/>
      <c r="O1728" s="21">
        <v>-104486</v>
      </c>
      <c r="P1728" s="21"/>
      <c r="Q1728" s="21"/>
      <c r="R1728" s="22">
        <v>4.8150000000000004</v>
      </c>
      <c r="S1728" s="22">
        <v>2.8780000000000001</v>
      </c>
      <c r="T1728" s="20" t="s">
        <v>5189</v>
      </c>
      <c r="U1728" s="21">
        <v>39631</v>
      </c>
      <c r="V1728" s="21">
        <v>474617</v>
      </c>
      <c r="W1728" s="34">
        <v>40029</v>
      </c>
      <c r="X1728" s="34">
        <v>49461</v>
      </c>
      <c r="Y1728" s="114" t="s">
        <v>13736</v>
      </c>
      <c r="Z1728" s="70" t="s">
        <v>4927</v>
      </c>
      <c r="AA1728" s="20" t="s">
        <v>4926</v>
      </c>
      <c r="AB1728" s="109"/>
      <c r="AC1728" s="19"/>
      <c r="AD1728" s="22"/>
      <c r="AE1728" s="28">
        <v>49188</v>
      </c>
    </row>
    <row r="1729" spans="2:31" x14ac:dyDescent="0.2">
      <c r="B1729" s="14" t="s">
        <v>14006</v>
      </c>
      <c r="C1729" s="33" t="s">
        <v>14005</v>
      </c>
      <c r="D1729" s="16" t="s">
        <v>14004</v>
      </c>
      <c r="E1729" s="103" t="s">
        <v>5057</v>
      </c>
      <c r="F1729" s="18" t="s">
        <v>26</v>
      </c>
      <c r="G1729" s="111" t="s">
        <v>590</v>
      </c>
      <c r="H1729" s="102" t="s">
        <v>4412</v>
      </c>
      <c r="I1729" s="21">
        <v>2933803</v>
      </c>
      <c r="J1729" s="71">
        <v>112.637</v>
      </c>
      <c r="K1729" s="21">
        <v>3217092</v>
      </c>
      <c r="L1729" s="21">
        <v>2856151</v>
      </c>
      <c r="M1729" s="21">
        <v>2910019</v>
      </c>
      <c r="N1729" s="21"/>
      <c r="O1729" s="21">
        <v>-19455</v>
      </c>
      <c r="P1729" s="21"/>
      <c r="Q1729" s="21"/>
      <c r="R1729" s="22">
        <v>5</v>
      </c>
      <c r="S1729" s="22">
        <v>4.2869999999999999</v>
      </c>
      <c r="T1729" s="20" t="s">
        <v>5189</v>
      </c>
      <c r="U1729" s="21">
        <v>11901</v>
      </c>
      <c r="V1729" s="21">
        <v>142808</v>
      </c>
      <c r="W1729" s="34">
        <v>39877</v>
      </c>
      <c r="X1729" s="34">
        <v>50802</v>
      </c>
      <c r="Y1729" s="114" t="s">
        <v>13736</v>
      </c>
      <c r="Z1729" s="70" t="s">
        <v>4927</v>
      </c>
      <c r="AA1729" s="20" t="s">
        <v>4926</v>
      </c>
      <c r="AB1729" s="109"/>
      <c r="AC1729" s="19"/>
      <c r="AD1729" s="22"/>
      <c r="AE1729" s="19"/>
    </row>
    <row r="1730" spans="2:31" x14ac:dyDescent="0.2">
      <c r="B1730" s="14" t="s">
        <v>14003</v>
      </c>
      <c r="C1730" s="33" t="s">
        <v>14002</v>
      </c>
      <c r="D1730" s="16" t="s">
        <v>14001</v>
      </c>
      <c r="E1730" s="103" t="s">
        <v>5057</v>
      </c>
      <c r="F1730" s="18" t="s">
        <v>26</v>
      </c>
      <c r="G1730" s="111" t="s">
        <v>590</v>
      </c>
      <c r="H1730" s="102" t="s">
        <v>4412</v>
      </c>
      <c r="I1730" s="21">
        <v>4632439</v>
      </c>
      <c r="J1730" s="71">
        <v>111.012</v>
      </c>
      <c r="K1730" s="21">
        <v>5009513</v>
      </c>
      <c r="L1730" s="21">
        <v>4512574</v>
      </c>
      <c r="M1730" s="21">
        <v>4606292</v>
      </c>
      <c r="N1730" s="21"/>
      <c r="O1730" s="21">
        <v>-10537</v>
      </c>
      <c r="P1730" s="21"/>
      <c r="Q1730" s="21"/>
      <c r="R1730" s="22">
        <v>5</v>
      </c>
      <c r="S1730" s="22">
        <v>4.2229999999999999</v>
      </c>
      <c r="T1730" s="20" t="s">
        <v>5189</v>
      </c>
      <c r="U1730" s="21">
        <v>18802</v>
      </c>
      <c r="V1730" s="21">
        <v>225629</v>
      </c>
      <c r="W1730" s="34">
        <v>39877</v>
      </c>
      <c r="X1730" s="34">
        <v>50830</v>
      </c>
      <c r="Y1730" s="114" t="s">
        <v>13736</v>
      </c>
      <c r="Z1730" s="70" t="s">
        <v>4927</v>
      </c>
      <c r="AA1730" s="20" t="s">
        <v>4926</v>
      </c>
      <c r="AB1730" s="109"/>
      <c r="AC1730" s="19"/>
      <c r="AD1730" s="22"/>
      <c r="AE1730" s="19"/>
    </row>
    <row r="1731" spans="2:31" x14ac:dyDescent="0.2">
      <c r="B1731" s="14" t="s">
        <v>14000</v>
      </c>
      <c r="C1731" s="33" t="s">
        <v>13999</v>
      </c>
      <c r="D1731" s="16" t="s">
        <v>13998</v>
      </c>
      <c r="E1731" s="103" t="s">
        <v>5057</v>
      </c>
      <c r="F1731" s="18" t="s">
        <v>26</v>
      </c>
      <c r="G1731" s="111" t="s">
        <v>590</v>
      </c>
      <c r="H1731" s="102" t="s">
        <v>4412</v>
      </c>
      <c r="I1731" s="21">
        <v>1772895</v>
      </c>
      <c r="J1731" s="71">
        <v>110.143</v>
      </c>
      <c r="K1731" s="21">
        <v>1876765</v>
      </c>
      <c r="L1731" s="21">
        <v>1703939</v>
      </c>
      <c r="M1731" s="21">
        <v>1752063</v>
      </c>
      <c r="N1731" s="21"/>
      <c r="O1731" s="21">
        <v>843</v>
      </c>
      <c r="P1731" s="21"/>
      <c r="Q1731" s="21"/>
      <c r="R1731" s="22">
        <v>5</v>
      </c>
      <c r="S1731" s="22">
        <v>3.7370000000000001</v>
      </c>
      <c r="T1731" s="20" t="s">
        <v>5189</v>
      </c>
      <c r="U1731" s="21">
        <v>7100</v>
      </c>
      <c r="V1731" s="21">
        <v>85197</v>
      </c>
      <c r="W1731" s="34">
        <v>39898</v>
      </c>
      <c r="X1731" s="34">
        <v>45323</v>
      </c>
      <c r="Y1731" s="114" t="s">
        <v>13736</v>
      </c>
      <c r="Z1731" s="70" t="s">
        <v>4927</v>
      </c>
      <c r="AA1731" s="20" t="s">
        <v>4926</v>
      </c>
      <c r="AB1731" s="109"/>
      <c r="AC1731" s="19"/>
      <c r="AD1731" s="22"/>
      <c r="AE1731" s="19"/>
    </row>
    <row r="1732" spans="2:31" x14ac:dyDescent="0.2">
      <c r="B1732" s="14" t="s">
        <v>13997</v>
      </c>
      <c r="C1732" s="33" t="s">
        <v>13996</v>
      </c>
      <c r="D1732" s="16" t="s">
        <v>13995</v>
      </c>
      <c r="E1732" s="103" t="s">
        <v>5057</v>
      </c>
      <c r="F1732" s="18" t="s">
        <v>26</v>
      </c>
      <c r="G1732" s="111" t="s">
        <v>590</v>
      </c>
      <c r="H1732" s="102" t="s">
        <v>4412</v>
      </c>
      <c r="I1732" s="21">
        <v>1533960</v>
      </c>
      <c r="J1732" s="71">
        <v>110.19</v>
      </c>
      <c r="K1732" s="21">
        <v>1647155</v>
      </c>
      <c r="L1732" s="21">
        <v>1494837</v>
      </c>
      <c r="M1732" s="21">
        <v>1521487</v>
      </c>
      <c r="N1732" s="21"/>
      <c r="O1732" s="21">
        <v>-4623</v>
      </c>
      <c r="P1732" s="21"/>
      <c r="Q1732" s="21"/>
      <c r="R1732" s="22">
        <v>4.5</v>
      </c>
      <c r="S1732" s="22">
        <v>3.657</v>
      </c>
      <c r="T1732" s="20" t="s">
        <v>5189</v>
      </c>
      <c r="U1732" s="21">
        <v>5606</v>
      </c>
      <c r="V1732" s="21">
        <v>67268</v>
      </c>
      <c r="W1732" s="34">
        <v>39878</v>
      </c>
      <c r="X1732" s="34">
        <v>45323</v>
      </c>
      <c r="Y1732" s="114" t="s">
        <v>13736</v>
      </c>
      <c r="Z1732" s="70" t="s">
        <v>4927</v>
      </c>
      <c r="AA1732" s="20" t="s">
        <v>4926</v>
      </c>
      <c r="AB1732" s="109"/>
      <c r="AC1732" s="19"/>
      <c r="AD1732" s="22"/>
      <c r="AE1732" s="19"/>
    </row>
    <row r="1733" spans="2:31" x14ac:dyDescent="0.2">
      <c r="B1733" s="14" t="s">
        <v>13994</v>
      </c>
      <c r="C1733" s="33" t="s">
        <v>13993</v>
      </c>
      <c r="D1733" s="16" t="s">
        <v>13992</v>
      </c>
      <c r="E1733" s="103" t="s">
        <v>5057</v>
      </c>
      <c r="F1733" s="18" t="s">
        <v>26</v>
      </c>
      <c r="G1733" s="111" t="s">
        <v>590</v>
      </c>
      <c r="H1733" s="102" t="s">
        <v>4412</v>
      </c>
      <c r="I1733" s="21">
        <v>1912049</v>
      </c>
      <c r="J1733" s="71">
        <v>107.611</v>
      </c>
      <c r="K1733" s="21">
        <v>2002210</v>
      </c>
      <c r="L1733" s="21">
        <v>1860592</v>
      </c>
      <c r="M1733" s="21">
        <v>1903040</v>
      </c>
      <c r="N1733" s="21"/>
      <c r="O1733" s="21">
        <v>-9376</v>
      </c>
      <c r="P1733" s="21"/>
      <c r="Q1733" s="21"/>
      <c r="R1733" s="22">
        <v>4.5</v>
      </c>
      <c r="S1733" s="22">
        <v>3.4540000000000002</v>
      </c>
      <c r="T1733" s="20" t="s">
        <v>5189</v>
      </c>
      <c r="U1733" s="21">
        <v>6977</v>
      </c>
      <c r="V1733" s="21">
        <v>83727</v>
      </c>
      <c r="W1733" s="34">
        <v>40016</v>
      </c>
      <c r="X1733" s="34">
        <v>45413</v>
      </c>
      <c r="Y1733" s="114" t="s">
        <v>13736</v>
      </c>
      <c r="Z1733" s="70" t="s">
        <v>4927</v>
      </c>
      <c r="AA1733" s="20" t="s">
        <v>4926</v>
      </c>
      <c r="AB1733" s="109"/>
      <c r="AC1733" s="19"/>
      <c r="AD1733" s="22"/>
      <c r="AE1733" s="19"/>
    </row>
    <row r="1734" spans="2:31" x14ac:dyDescent="0.2">
      <c r="B1734" s="14" t="s">
        <v>13991</v>
      </c>
      <c r="C1734" s="33" t="s">
        <v>13990</v>
      </c>
      <c r="D1734" s="16" t="s">
        <v>13989</v>
      </c>
      <c r="E1734" s="103" t="s">
        <v>26</v>
      </c>
      <c r="F1734" s="18" t="s">
        <v>26</v>
      </c>
      <c r="G1734" s="111" t="s">
        <v>590</v>
      </c>
      <c r="H1734" s="102" t="s">
        <v>4412</v>
      </c>
      <c r="I1734" s="21">
        <v>2317710</v>
      </c>
      <c r="J1734" s="71">
        <v>109.03</v>
      </c>
      <c r="K1734" s="21">
        <v>2479734</v>
      </c>
      <c r="L1734" s="21">
        <v>2274355</v>
      </c>
      <c r="M1734" s="21">
        <v>2325219</v>
      </c>
      <c r="N1734" s="21"/>
      <c r="O1734" s="21">
        <v>-11340</v>
      </c>
      <c r="P1734" s="21"/>
      <c r="Q1734" s="21"/>
      <c r="R1734" s="22">
        <v>4.5</v>
      </c>
      <c r="S1734" s="22">
        <v>3.4649999999999999</v>
      </c>
      <c r="T1734" s="20" t="s">
        <v>5189</v>
      </c>
      <c r="U1734" s="21">
        <v>8529</v>
      </c>
      <c r="V1734" s="21">
        <v>102346</v>
      </c>
      <c r="W1734" s="34">
        <v>40032</v>
      </c>
      <c r="X1734" s="34">
        <v>45292</v>
      </c>
      <c r="Y1734" s="114" t="s">
        <v>13736</v>
      </c>
      <c r="Z1734" s="70" t="s">
        <v>4927</v>
      </c>
      <c r="AA1734" s="20" t="s">
        <v>4926</v>
      </c>
      <c r="AB1734" s="109"/>
      <c r="AC1734" s="19"/>
      <c r="AD1734" s="22"/>
      <c r="AE1734" s="19"/>
    </row>
    <row r="1735" spans="2:31" x14ac:dyDescent="0.2">
      <c r="B1735" s="14" t="s">
        <v>13988</v>
      </c>
      <c r="C1735" s="33" t="s">
        <v>13987</v>
      </c>
      <c r="D1735" s="16" t="s">
        <v>13986</v>
      </c>
      <c r="E1735" s="103" t="s">
        <v>5057</v>
      </c>
      <c r="F1735" s="18" t="s">
        <v>26</v>
      </c>
      <c r="G1735" s="111" t="s">
        <v>590</v>
      </c>
      <c r="H1735" s="102" t="s">
        <v>4412</v>
      </c>
      <c r="I1735" s="21">
        <v>1012404</v>
      </c>
      <c r="J1735" s="71">
        <v>109.649</v>
      </c>
      <c r="K1735" s="21">
        <v>1082685</v>
      </c>
      <c r="L1735" s="21">
        <v>987410</v>
      </c>
      <c r="M1735" s="21">
        <v>1006796</v>
      </c>
      <c r="N1735" s="21"/>
      <c r="O1735" s="21">
        <v>-4344</v>
      </c>
      <c r="P1735" s="21"/>
      <c r="Q1735" s="21"/>
      <c r="R1735" s="22">
        <v>4.5</v>
      </c>
      <c r="S1735" s="22">
        <v>3.5790000000000002</v>
      </c>
      <c r="T1735" s="20" t="s">
        <v>5189</v>
      </c>
      <c r="U1735" s="21">
        <v>3703</v>
      </c>
      <c r="V1735" s="21">
        <v>44433</v>
      </c>
      <c r="W1735" s="34">
        <v>39878</v>
      </c>
      <c r="X1735" s="34">
        <v>45323</v>
      </c>
      <c r="Y1735" s="114" t="s">
        <v>13736</v>
      </c>
      <c r="Z1735" s="70" t="s">
        <v>4927</v>
      </c>
      <c r="AA1735" s="20" t="s">
        <v>4926</v>
      </c>
      <c r="AB1735" s="109"/>
      <c r="AC1735" s="19"/>
      <c r="AD1735" s="22"/>
      <c r="AE1735" s="19"/>
    </row>
    <row r="1736" spans="2:31" x14ac:dyDescent="0.2">
      <c r="B1736" s="14" t="s">
        <v>13985</v>
      </c>
      <c r="C1736" s="33" t="s">
        <v>13984</v>
      </c>
      <c r="D1736" s="16" t="s">
        <v>13983</v>
      </c>
      <c r="E1736" s="103" t="s">
        <v>5057</v>
      </c>
      <c r="F1736" s="18" t="s">
        <v>26</v>
      </c>
      <c r="G1736" s="111" t="s">
        <v>590</v>
      </c>
      <c r="H1736" s="102" t="s">
        <v>4412</v>
      </c>
      <c r="I1736" s="21">
        <v>3057945</v>
      </c>
      <c r="J1736" s="71">
        <v>109.649</v>
      </c>
      <c r="K1736" s="21">
        <v>3257445</v>
      </c>
      <c r="L1736" s="21">
        <v>2970794</v>
      </c>
      <c r="M1736" s="21">
        <v>3022281</v>
      </c>
      <c r="N1736" s="21"/>
      <c r="O1736" s="21">
        <v>-7356</v>
      </c>
      <c r="P1736" s="21"/>
      <c r="Q1736" s="21"/>
      <c r="R1736" s="22">
        <v>4.5</v>
      </c>
      <c r="S1736" s="22">
        <v>3.68</v>
      </c>
      <c r="T1736" s="20" t="s">
        <v>5189</v>
      </c>
      <c r="U1736" s="21">
        <v>11140</v>
      </c>
      <c r="V1736" s="21">
        <v>133686</v>
      </c>
      <c r="W1736" s="34">
        <v>39898</v>
      </c>
      <c r="X1736" s="34">
        <v>45383</v>
      </c>
      <c r="Y1736" s="114" t="s">
        <v>13736</v>
      </c>
      <c r="Z1736" s="70" t="s">
        <v>4927</v>
      </c>
      <c r="AA1736" s="20" t="s">
        <v>4926</v>
      </c>
      <c r="AB1736" s="109"/>
      <c r="AC1736" s="19"/>
      <c r="AD1736" s="22"/>
      <c r="AE1736" s="19"/>
    </row>
    <row r="1737" spans="2:31" x14ac:dyDescent="0.2">
      <c r="B1737" s="14" t="s">
        <v>13982</v>
      </c>
      <c r="C1737" s="33" t="s">
        <v>13981</v>
      </c>
      <c r="D1737" s="16" t="s">
        <v>13980</v>
      </c>
      <c r="E1737" s="103" t="s">
        <v>26</v>
      </c>
      <c r="F1737" s="18" t="s">
        <v>26</v>
      </c>
      <c r="G1737" s="111" t="s">
        <v>590</v>
      </c>
      <c r="H1737" s="102" t="s">
        <v>4412</v>
      </c>
      <c r="I1737" s="21">
        <v>6660247</v>
      </c>
      <c r="J1737" s="71">
        <v>112.637</v>
      </c>
      <c r="K1737" s="21">
        <v>7316161</v>
      </c>
      <c r="L1737" s="21">
        <v>6495326</v>
      </c>
      <c r="M1737" s="21">
        <v>6608243</v>
      </c>
      <c r="N1737" s="21"/>
      <c r="O1737" s="21">
        <v>-15916</v>
      </c>
      <c r="P1737" s="21"/>
      <c r="Q1737" s="21"/>
      <c r="R1737" s="22">
        <v>5</v>
      </c>
      <c r="S1737" s="22">
        <v>4.3380000000000001</v>
      </c>
      <c r="T1737" s="20" t="s">
        <v>5189</v>
      </c>
      <c r="U1737" s="21">
        <v>27064</v>
      </c>
      <c r="V1737" s="21">
        <v>324766</v>
      </c>
      <c r="W1737" s="34">
        <v>40044</v>
      </c>
      <c r="X1737" s="34">
        <v>50830</v>
      </c>
      <c r="Y1737" s="114" t="s">
        <v>13736</v>
      </c>
      <c r="Z1737" s="70" t="s">
        <v>4927</v>
      </c>
      <c r="AA1737" s="20" t="s">
        <v>4926</v>
      </c>
      <c r="AB1737" s="109"/>
      <c r="AC1737" s="19"/>
      <c r="AD1737" s="22"/>
      <c r="AE1737" s="19"/>
    </row>
    <row r="1738" spans="2:31" x14ac:dyDescent="0.2">
      <c r="B1738" s="14" t="s">
        <v>13979</v>
      </c>
      <c r="C1738" s="33" t="s">
        <v>13978</v>
      </c>
      <c r="D1738" s="16" t="s">
        <v>13977</v>
      </c>
      <c r="E1738" s="103" t="s">
        <v>5057</v>
      </c>
      <c r="F1738" s="18" t="s">
        <v>26</v>
      </c>
      <c r="G1738" s="111" t="s">
        <v>590</v>
      </c>
      <c r="H1738" s="102" t="s">
        <v>4412</v>
      </c>
      <c r="I1738" s="21">
        <v>3442245</v>
      </c>
      <c r="J1738" s="71">
        <v>107.611</v>
      </c>
      <c r="K1738" s="21">
        <v>3604561</v>
      </c>
      <c r="L1738" s="21">
        <v>3349607</v>
      </c>
      <c r="M1738" s="21">
        <v>3409033</v>
      </c>
      <c r="N1738" s="21"/>
      <c r="O1738" s="21">
        <v>-5143</v>
      </c>
      <c r="P1738" s="21"/>
      <c r="Q1738" s="21"/>
      <c r="R1738" s="22">
        <v>4.5</v>
      </c>
      <c r="S1738" s="22">
        <v>3.6659999999999999</v>
      </c>
      <c r="T1738" s="20" t="s">
        <v>5189</v>
      </c>
      <c r="U1738" s="21">
        <v>12561</v>
      </c>
      <c r="V1738" s="21">
        <v>150732</v>
      </c>
      <c r="W1738" s="34">
        <v>40016</v>
      </c>
      <c r="X1738" s="34">
        <v>45444</v>
      </c>
      <c r="Y1738" s="114" t="s">
        <v>13736</v>
      </c>
      <c r="Z1738" s="70" t="s">
        <v>4927</v>
      </c>
      <c r="AA1738" s="20" t="s">
        <v>4926</v>
      </c>
      <c r="AB1738" s="109"/>
      <c r="AC1738" s="19"/>
      <c r="AD1738" s="22"/>
      <c r="AE1738" s="19"/>
    </row>
    <row r="1739" spans="2:31" x14ac:dyDescent="0.2">
      <c r="B1739" s="14" t="s">
        <v>13976</v>
      </c>
      <c r="C1739" s="33" t="s">
        <v>13975</v>
      </c>
      <c r="D1739" s="16" t="s">
        <v>13974</v>
      </c>
      <c r="E1739" s="103" t="s">
        <v>5057</v>
      </c>
      <c r="F1739" s="18" t="s">
        <v>26</v>
      </c>
      <c r="G1739" s="111" t="s">
        <v>590</v>
      </c>
      <c r="H1739" s="102" t="s">
        <v>4412</v>
      </c>
      <c r="I1739" s="21">
        <v>12110654</v>
      </c>
      <c r="J1739" s="71">
        <v>108.325</v>
      </c>
      <c r="K1739" s="21">
        <v>12673767</v>
      </c>
      <c r="L1739" s="21">
        <v>11699782</v>
      </c>
      <c r="M1739" s="21">
        <v>12036496</v>
      </c>
      <c r="N1739" s="21"/>
      <c r="O1739" s="21">
        <v>25129</v>
      </c>
      <c r="P1739" s="21"/>
      <c r="Q1739" s="21"/>
      <c r="R1739" s="22">
        <v>5</v>
      </c>
      <c r="S1739" s="22">
        <v>3.9590000000000001</v>
      </c>
      <c r="T1739" s="20" t="s">
        <v>5189</v>
      </c>
      <c r="U1739" s="21">
        <v>48749</v>
      </c>
      <c r="V1739" s="21">
        <v>585186</v>
      </c>
      <c r="W1739" s="34">
        <v>40081</v>
      </c>
      <c r="X1739" s="34">
        <v>50891</v>
      </c>
      <c r="Y1739" s="114" t="s">
        <v>13736</v>
      </c>
      <c r="Z1739" s="70" t="s">
        <v>4927</v>
      </c>
      <c r="AA1739" s="20" t="s">
        <v>4926</v>
      </c>
      <c r="AB1739" s="109"/>
      <c r="AC1739" s="19"/>
      <c r="AD1739" s="22"/>
      <c r="AE1739" s="19"/>
    </row>
    <row r="1740" spans="2:31" x14ac:dyDescent="0.2">
      <c r="B1740" s="14" t="s">
        <v>13973</v>
      </c>
      <c r="C1740" s="33" t="s">
        <v>13972</v>
      </c>
      <c r="D1740" s="16" t="s">
        <v>13971</v>
      </c>
      <c r="E1740" s="103" t="s">
        <v>26</v>
      </c>
      <c r="F1740" s="18" t="s">
        <v>26</v>
      </c>
      <c r="G1740" s="111" t="s">
        <v>590</v>
      </c>
      <c r="H1740" s="102" t="s">
        <v>4412</v>
      </c>
      <c r="I1740" s="21">
        <v>5670955</v>
      </c>
      <c r="J1740" s="71">
        <v>112.012</v>
      </c>
      <c r="K1740" s="21">
        <v>6112445</v>
      </c>
      <c r="L1740" s="21">
        <v>5456940</v>
      </c>
      <c r="M1740" s="21">
        <v>5601110</v>
      </c>
      <c r="N1740" s="21"/>
      <c r="O1740" s="21">
        <v>-9642</v>
      </c>
      <c r="P1740" s="21"/>
      <c r="Q1740" s="21"/>
      <c r="R1740" s="22">
        <v>5</v>
      </c>
      <c r="S1740" s="22">
        <v>4.0369999999999999</v>
      </c>
      <c r="T1740" s="20" t="s">
        <v>5189</v>
      </c>
      <c r="U1740" s="21">
        <v>22737</v>
      </c>
      <c r="V1740" s="21">
        <v>272980</v>
      </c>
      <c r="W1740" s="34">
        <v>40235</v>
      </c>
      <c r="X1740" s="34">
        <v>50952</v>
      </c>
      <c r="Y1740" s="114" t="s">
        <v>13736</v>
      </c>
      <c r="Z1740" s="70" t="s">
        <v>4927</v>
      </c>
      <c r="AA1740" s="20" t="s">
        <v>4926</v>
      </c>
      <c r="AB1740" s="109"/>
      <c r="AC1740" s="19"/>
      <c r="AD1740" s="22"/>
      <c r="AE1740" s="19"/>
    </row>
    <row r="1741" spans="2:31" x14ac:dyDescent="0.2">
      <c r="B1741" s="14" t="s">
        <v>13970</v>
      </c>
      <c r="C1741" s="33" t="s">
        <v>13969</v>
      </c>
      <c r="D1741" s="16" t="s">
        <v>13968</v>
      </c>
      <c r="E1741" s="103" t="s">
        <v>5057</v>
      </c>
      <c r="F1741" s="18" t="s">
        <v>26</v>
      </c>
      <c r="G1741" s="111" t="s">
        <v>590</v>
      </c>
      <c r="H1741" s="102" t="s">
        <v>4412</v>
      </c>
      <c r="I1741" s="21">
        <v>3280500</v>
      </c>
      <c r="J1741" s="71">
        <v>109.877</v>
      </c>
      <c r="K1741" s="21">
        <v>3507513</v>
      </c>
      <c r="L1741" s="21">
        <v>3192215</v>
      </c>
      <c r="M1741" s="21">
        <v>3247073</v>
      </c>
      <c r="N1741" s="21"/>
      <c r="O1741" s="21">
        <v>-8615</v>
      </c>
      <c r="P1741" s="21"/>
      <c r="Q1741" s="21"/>
      <c r="R1741" s="22">
        <v>4.5</v>
      </c>
      <c r="S1741" s="22">
        <v>3.6869999999999998</v>
      </c>
      <c r="T1741" s="20" t="s">
        <v>5189</v>
      </c>
      <c r="U1741" s="21">
        <v>11971</v>
      </c>
      <c r="V1741" s="21">
        <v>143650</v>
      </c>
      <c r="W1741" s="34">
        <v>40016</v>
      </c>
      <c r="X1741" s="34">
        <v>45413</v>
      </c>
      <c r="Y1741" s="114" t="s">
        <v>13736</v>
      </c>
      <c r="Z1741" s="70" t="s">
        <v>4927</v>
      </c>
      <c r="AA1741" s="20" t="s">
        <v>4926</v>
      </c>
      <c r="AB1741" s="109"/>
      <c r="AC1741" s="19"/>
      <c r="AD1741" s="22"/>
      <c r="AE1741" s="19"/>
    </row>
    <row r="1742" spans="2:31" x14ac:dyDescent="0.2">
      <c r="B1742" s="14" t="s">
        <v>13967</v>
      </c>
      <c r="C1742" s="33" t="s">
        <v>13966</v>
      </c>
      <c r="D1742" s="16" t="s">
        <v>13965</v>
      </c>
      <c r="E1742" s="103" t="s">
        <v>26</v>
      </c>
      <c r="F1742" s="18" t="s">
        <v>26</v>
      </c>
      <c r="G1742" s="111" t="s">
        <v>590</v>
      </c>
      <c r="H1742" s="102" t="s">
        <v>4412</v>
      </c>
      <c r="I1742" s="21">
        <v>3689980</v>
      </c>
      <c r="J1742" s="71">
        <v>109.19</v>
      </c>
      <c r="K1742" s="21">
        <v>3953706</v>
      </c>
      <c r="L1742" s="21">
        <v>3620956</v>
      </c>
      <c r="M1742" s="21">
        <v>3662374</v>
      </c>
      <c r="N1742" s="21"/>
      <c r="O1742" s="21">
        <v>-3349</v>
      </c>
      <c r="P1742" s="21"/>
      <c r="Q1742" s="21"/>
      <c r="R1742" s="22">
        <v>4.5</v>
      </c>
      <c r="S1742" s="22">
        <v>3.927</v>
      </c>
      <c r="T1742" s="20" t="s">
        <v>5189</v>
      </c>
      <c r="U1742" s="21">
        <v>13579</v>
      </c>
      <c r="V1742" s="21">
        <v>162943</v>
      </c>
      <c r="W1742" s="34">
        <v>40032</v>
      </c>
      <c r="X1742" s="34">
        <v>45413</v>
      </c>
      <c r="Y1742" s="114" t="s">
        <v>13736</v>
      </c>
      <c r="Z1742" s="70" t="s">
        <v>4927</v>
      </c>
      <c r="AA1742" s="20" t="s">
        <v>4926</v>
      </c>
      <c r="AB1742" s="109"/>
      <c r="AC1742" s="19"/>
      <c r="AD1742" s="22"/>
      <c r="AE1742" s="31"/>
    </row>
    <row r="1743" spans="2:31" x14ac:dyDescent="0.2">
      <c r="B1743" s="14" t="s">
        <v>13964</v>
      </c>
      <c r="C1743" s="33" t="s">
        <v>13963</v>
      </c>
      <c r="D1743" s="16" t="s">
        <v>13962</v>
      </c>
      <c r="E1743" s="103" t="s">
        <v>5057</v>
      </c>
      <c r="F1743" s="18" t="s">
        <v>26</v>
      </c>
      <c r="G1743" s="111" t="s">
        <v>590</v>
      </c>
      <c r="H1743" s="102" t="s">
        <v>4412</v>
      </c>
      <c r="I1743" s="21">
        <v>8493026</v>
      </c>
      <c r="J1743" s="71">
        <v>111.012</v>
      </c>
      <c r="K1743" s="21">
        <v>9244852</v>
      </c>
      <c r="L1743" s="21">
        <v>8327772</v>
      </c>
      <c r="M1743" s="21">
        <v>8434258</v>
      </c>
      <c r="N1743" s="21"/>
      <c r="O1743" s="21">
        <v>4453</v>
      </c>
      <c r="P1743" s="21"/>
      <c r="Q1743" s="21"/>
      <c r="R1743" s="22">
        <v>5</v>
      </c>
      <c r="S1743" s="22">
        <v>4.4939999999999998</v>
      </c>
      <c r="T1743" s="20" t="s">
        <v>5189</v>
      </c>
      <c r="U1743" s="21">
        <v>34699</v>
      </c>
      <c r="V1743" s="21">
        <v>416389</v>
      </c>
      <c r="W1743" s="34">
        <v>40021</v>
      </c>
      <c r="X1743" s="34">
        <v>50891</v>
      </c>
      <c r="Y1743" s="114" t="s">
        <v>13736</v>
      </c>
      <c r="Z1743" s="70" t="s">
        <v>4927</v>
      </c>
      <c r="AA1743" s="20" t="s">
        <v>4926</v>
      </c>
      <c r="AB1743" s="109"/>
      <c r="AC1743" s="19"/>
      <c r="AD1743" s="22"/>
      <c r="AE1743" s="31"/>
    </row>
    <row r="1744" spans="2:31" x14ac:dyDescent="0.2">
      <c r="B1744" s="14" t="s">
        <v>13961</v>
      </c>
      <c r="C1744" s="33" t="s">
        <v>13960</v>
      </c>
      <c r="D1744" s="16" t="s">
        <v>13959</v>
      </c>
      <c r="E1744" s="103" t="s">
        <v>5057</v>
      </c>
      <c r="F1744" s="18" t="s">
        <v>26</v>
      </c>
      <c r="G1744" s="111" t="s">
        <v>590</v>
      </c>
      <c r="H1744" s="102" t="s">
        <v>4412</v>
      </c>
      <c r="I1744" s="21">
        <v>12382537</v>
      </c>
      <c r="J1744" s="71">
        <v>107.026</v>
      </c>
      <c r="K1744" s="21">
        <v>12890061</v>
      </c>
      <c r="L1744" s="21">
        <v>12043805</v>
      </c>
      <c r="M1744" s="21">
        <v>12038680</v>
      </c>
      <c r="N1744" s="21"/>
      <c r="O1744" s="21">
        <v>-84820</v>
      </c>
      <c r="P1744" s="21"/>
      <c r="Q1744" s="21"/>
      <c r="R1744" s="22">
        <v>4.24</v>
      </c>
      <c r="S1744" s="22">
        <v>3.081</v>
      </c>
      <c r="T1744" s="20" t="s">
        <v>5189</v>
      </c>
      <c r="U1744" s="21">
        <v>42555</v>
      </c>
      <c r="V1744" s="21">
        <v>511962</v>
      </c>
      <c r="W1744" s="34">
        <v>39989</v>
      </c>
      <c r="X1744" s="34">
        <v>50891</v>
      </c>
      <c r="Y1744" s="114" t="s">
        <v>13736</v>
      </c>
      <c r="Z1744" s="70" t="s">
        <v>4927</v>
      </c>
      <c r="AA1744" s="20" t="s">
        <v>4926</v>
      </c>
      <c r="AB1744" s="109"/>
      <c r="AC1744" s="19"/>
      <c r="AD1744" s="22"/>
      <c r="AE1744" s="34">
        <v>50861</v>
      </c>
    </row>
    <row r="1745" spans="2:31" x14ac:dyDescent="0.2">
      <c r="B1745" s="14" t="s">
        <v>13958</v>
      </c>
      <c r="C1745" s="33" t="s">
        <v>13957</v>
      </c>
      <c r="D1745" s="16" t="s">
        <v>13956</v>
      </c>
      <c r="E1745" s="103" t="s">
        <v>5057</v>
      </c>
      <c r="F1745" s="18" t="s">
        <v>26</v>
      </c>
      <c r="G1745" s="111" t="s">
        <v>590</v>
      </c>
      <c r="H1745" s="102" t="s">
        <v>4412</v>
      </c>
      <c r="I1745" s="21">
        <v>9925200</v>
      </c>
      <c r="J1745" s="71">
        <v>110.262</v>
      </c>
      <c r="K1745" s="21">
        <v>10564904</v>
      </c>
      <c r="L1745" s="21">
        <v>9581610</v>
      </c>
      <c r="M1745" s="21">
        <v>9855235</v>
      </c>
      <c r="N1745" s="21"/>
      <c r="O1745" s="21">
        <v>-5324</v>
      </c>
      <c r="P1745" s="21"/>
      <c r="Q1745" s="21"/>
      <c r="R1745" s="22">
        <v>5</v>
      </c>
      <c r="S1745" s="22">
        <v>3.9670000000000001</v>
      </c>
      <c r="T1745" s="20" t="s">
        <v>5189</v>
      </c>
      <c r="U1745" s="21">
        <v>39923</v>
      </c>
      <c r="V1745" s="21">
        <v>479446</v>
      </c>
      <c r="W1745" s="34">
        <v>40080</v>
      </c>
      <c r="X1745" s="34">
        <v>50891</v>
      </c>
      <c r="Y1745" s="114" t="s">
        <v>13736</v>
      </c>
      <c r="Z1745" s="70" t="s">
        <v>4927</v>
      </c>
      <c r="AA1745" s="20" t="s">
        <v>4926</v>
      </c>
      <c r="AB1745" s="109"/>
      <c r="AC1745" s="19"/>
      <c r="AD1745" s="22"/>
      <c r="AE1745" s="19"/>
    </row>
    <row r="1746" spans="2:31" x14ac:dyDescent="0.2">
      <c r="B1746" s="14" t="s">
        <v>13955</v>
      </c>
      <c r="C1746" s="33" t="s">
        <v>13954</v>
      </c>
      <c r="D1746" s="16" t="s">
        <v>13953</v>
      </c>
      <c r="E1746" s="103" t="s">
        <v>5057</v>
      </c>
      <c r="F1746" s="18" t="s">
        <v>26</v>
      </c>
      <c r="G1746" s="111" t="s">
        <v>590</v>
      </c>
      <c r="H1746" s="102" t="s">
        <v>4412</v>
      </c>
      <c r="I1746" s="21">
        <v>2511949</v>
      </c>
      <c r="J1746" s="71">
        <v>106.77200000000001</v>
      </c>
      <c r="K1746" s="21">
        <v>2581234</v>
      </c>
      <c r="L1746" s="21">
        <v>2417515</v>
      </c>
      <c r="M1746" s="21">
        <v>2548573</v>
      </c>
      <c r="N1746" s="21"/>
      <c r="O1746" s="21">
        <v>4856</v>
      </c>
      <c r="P1746" s="21"/>
      <c r="Q1746" s="21"/>
      <c r="R1746" s="22">
        <v>3.9140000000000001</v>
      </c>
      <c r="S1746" s="22">
        <v>1.276</v>
      </c>
      <c r="T1746" s="20" t="s">
        <v>5189</v>
      </c>
      <c r="U1746" s="21">
        <v>7885</v>
      </c>
      <c r="V1746" s="21">
        <v>93848</v>
      </c>
      <c r="W1746" s="34">
        <v>40015</v>
      </c>
      <c r="X1746" s="34">
        <v>50891</v>
      </c>
      <c r="Y1746" s="114" t="s">
        <v>13736</v>
      </c>
      <c r="Z1746" s="70" t="s">
        <v>4927</v>
      </c>
      <c r="AA1746" s="20" t="s">
        <v>4926</v>
      </c>
      <c r="AB1746" s="109"/>
      <c r="AC1746" s="19"/>
      <c r="AD1746" s="22"/>
      <c r="AE1746" s="28">
        <v>50861</v>
      </c>
    </row>
    <row r="1747" spans="2:31" x14ac:dyDescent="0.2">
      <c r="B1747" s="14" t="s">
        <v>13952</v>
      </c>
      <c r="C1747" s="33" t="s">
        <v>13951</v>
      </c>
      <c r="D1747" s="16" t="s">
        <v>13950</v>
      </c>
      <c r="E1747" s="103" t="s">
        <v>5057</v>
      </c>
      <c r="F1747" s="18" t="s">
        <v>26</v>
      </c>
      <c r="G1747" s="111" t="s">
        <v>590</v>
      </c>
      <c r="H1747" s="102" t="s">
        <v>4412</v>
      </c>
      <c r="I1747" s="21">
        <v>8409097</v>
      </c>
      <c r="J1747" s="71">
        <v>112.012</v>
      </c>
      <c r="K1747" s="21">
        <v>9325964</v>
      </c>
      <c r="L1747" s="21">
        <v>8325839</v>
      </c>
      <c r="M1747" s="21">
        <v>8369814</v>
      </c>
      <c r="N1747" s="21"/>
      <c r="O1747" s="21">
        <v>2441</v>
      </c>
      <c r="P1747" s="21"/>
      <c r="Q1747" s="21"/>
      <c r="R1747" s="22">
        <v>5</v>
      </c>
      <c r="S1747" s="22">
        <v>4.7519999999999998</v>
      </c>
      <c r="T1747" s="20" t="s">
        <v>5189</v>
      </c>
      <c r="U1747" s="21">
        <v>34691</v>
      </c>
      <c r="V1747" s="21">
        <v>416292</v>
      </c>
      <c r="W1747" s="34">
        <v>39976</v>
      </c>
      <c r="X1747" s="34">
        <v>50891</v>
      </c>
      <c r="Y1747" s="114" t="s">
        <v>13736</v>
      </c>
      <c r="Z1747" s="70" t="s">
        <v>4927</v>
      </c>
      <c r="AA1747" s="20" t="s">
        <v>4926</v>
      </c>
      <c r="AB1747" s="109"/>
      <c r="AC1747" s="19"/>
      <c r="AD1747" s="22"/>
      <c r="AE1747" s="19"/>
    </row>
    <row r="1748" spans="2:31" x14ac:dyDescent="0.2">
      <c r="B1748" s="14" t="s">
        <v>13949</v>
      </c>
      <c r="C1748" s="33" t="s">
        <v>13948</v>
      </c>
      <c r="D1748" s="16" t="s">
        <v>13947</v>
      </c>
      <c r="E1748" s="103" t="s">
        <v>5057</v>
      </c>
      <c r="F1748" s="18" t="s">
        <v>26</v>
      </c>
      <c r="G1748" s="111" t="s">
        <v>590</v>
      </c>
      <c r="H1748" s="102" t="s">
        <v>4412</v>
      </c>
      <c r="I1748" s="21">
        <v>5727992</v>
      </c>
      <c r="J1748" s="71">
        <v>110.637</v>
      </c>
      <c r="K1748" s="21">
        <v>6177078</v>
      </c>
      <c r="L1748" s="21">
        <v>5583178</v>
      </c>
      <c r="M1748" s="21">
        <v>5682147</v>
      </c>
      <c r="N1748" s="21"/>
      <c r="O1748" s="21">
        <v>15906</v>
      </c>
      <c r="P1748" s="21"/>
      <c r="Q1748" s="21"/>
      <c r="R1748" s="22">
        <v>5</v>
      </c>
      <c r="S1748" s="22">
        <v>4.327</v>
      </c>
      <c r="T1748" s="20" t="s">
        <v>5189</v>
      </c>
      <c r="U1748" s="21">
        <v>23263</v>
      </c>
      <c r="V1748" s="21">
        <v>279455</v>
      </c>
      <c r="W1748" s="34">
        <v>40003</v>
      </c>
      <c r="X1748" s="34">
        <v>50891</v>
      </c>
      <c r="Y1748" s="114" t="s">
        <v>13736</v>
      </c>
      <c r="Z1748" s="70" t="s">
        <v>4927</v>
      </c>
      <c r="AA1748" s="20" t="s">
        <v>4926</v>
      </c>
      <c r="AB1748" s="109"/>
      <c r="AC1748" s="19"/>
      <c r="AD1748" s="22"/>
      <c r="AE1748" s="19"/>
    </row>
    <row r="1749" spans="2:31" x14ac:dyDescent="0.2">
      <c r="B1749" s="14" t="s">
        <v>13946</v>
      </c>
      <c r="C1749" s="33" t="s">
        <v>13945</v>
      </c>
      <c r="D1749" s="16" t="s">
        <v>13944</v>
      </c>
      <c r="E1749" s="103" t="s">
        <v>26</v>
      </c>
      <c r="F1749" s="18" t="s">
        <v>26</v>
      </c>
      <c r="G1749" s="111" t="s">
        <v>590</v>
      </c>
      <c r="H1749" s="102" t="s">
        <v>4412</v>
      </c>
      <c r="I1749" s="21">
        <v>3044422</v>
      </c>
      <c r="J1749" s="71">
        <v>111.012</v>
      </c>
      <c r="K1749" s="21">
        <v>3301782</v>
      </c>
      <c r="L1749" s="21">
        <v>2974248</v>
      </c>
      <c r="M1749" s="21">
        <v>3018239</v>
      </c>
      <c r="N1749" s="21"/>
      <c r="O1749" s="21">
        <v>-41</v>
      </c>
      <c r="P1749" s="21"/>
      <c r="Q1749" s="21"/>
      <c r="R1749" s="22">
        <v>5</v>
      </c>
      <c r="S1749" s="22">
        <v>4.4269999999999996</v>
      </c>
      <c r="T1749" s="20" t="s">
        <v>5189</v>
      </c>
      <c r="U1749" s="21">
        <v>12393</v>
      </c>
      <c r="V1749" s="21">
        <v>148712</v>
      </c>
      <c r="W1749" s="34">
        <v>40044</v>
      </c>
      <c r="X1749" s="34">
        <v>50922</v>
      </c>
      <c r="Y1749" s="114" t="s">
        <v>13736</v>
      </c>
      <c r="Z1749" s="70" t="s">
        <v>4927</v>
      </c>
      <c r="AA1749" s="20" t="s">
        <v>4926</v>
      </c>
      <c r="AB1749" s="109"/>
      <c r="AC1749" s="19"/>
      <c r="AD1749" s="22"/>
      <c r="AE1749" s="19"/>
    </row>
    <row r="1750" spans="2:31" x14ac:dyDescent="0.2">
      <c r="B1750" s="14" t="s">
        <v>13943</v>
      </c>
      <c r="C1750" s="33" t="s">
        <v>13942</v>
      </c>
      <c r="D1750" s="16" t="s">
        <v>13941</v>
      </c>
      <c r="E1750" s="103" t="s">
        <v>5057</v>
      </c>
      <c r="F1750" s="18" t="s">
        <v>26</v>
      </c>
      <c r="G1750" s="111" t="s">
        <v>590</v>
      </c>
      <c r="H1750" s="102" t="s">
        <v>4412</v>
      </c>
      <c r="I1750" s="21">
        <v>7234292</v>
      </c>
      <c r="J1750" s="71">
        <v>112.012</v>
      </c>
      <c r="K1750" s="21">
        <v>7912894</v>
      </c>
      <c r="L1750" s="21">
        <v>7064308</v>
      </c>
      <c r="M1750" s="21">
        <v>7170571</v>
      </c>
      <c r="N1750" s="21"/>
      <c r="O1750" s="21">
        <v>-16697</v>
      </c>
      <c r="P1750" s="21"/>
      <c r="Q1750" s="21"/>
      <c r="R1750" s="22">
        <v>5</v>
      </c>
      <c r="S1750" s="22">
        <v>4.4180000000000001</v>
      </c>
      <c r="T1750" s="20" t="s">
        <v>5189</v>
      </c>
      <c r="U1750" s="21">
        <v>29435</v>
      </c>
      <c r="V1750" s="21">
        <v>353230</v>
      </c>
      <c r="W1750" s="34">
        <v>39989</v>
      </c>
      <c r="X1750" s="34">
        <v>50922</v>
      </c>
      <c r="Y1750" s="114" t="s">
        <v>13736</v>
      </c>
      <c r="Z1750" s="70" t="s">
        <v>4927</v>
      </c>
      <c r="AA1750" s="20" t="s">
        <v>4926</v>
      </c>
      <c r="AB1750" s="109"/>
      <c r="AC1750" s="19"/>
      <c r="AD1750" s="22"/>
      <c r="AE1750" s="19"/>
    </row>
    <row r="1751" spans="2:31" x14ac:dyDescent="0.2">
      <c r="B1751" s="14" t="s">
        <v>13940</v>
      </c>
      <c r="C1751" s="33" t="s">
        <v>13939</v>
      </c>
      <c r="D1751" s="16" t="s">
        <v>13938</v>
      </c>
      <c r="E1751" s="103" t="s">
        <v>5057</v>
      </c>
      <c r="F1751" s="18" t="s">
        <v>26</v>
      </c>
      <c r="G1751" s="111" t="s">
        <v>590</v>
      </c>
      <c r="H1751" s="102" t="s">
        <v>4412</v>
      </c>
      <c r="I1751" s="21">
        <v>1419124</v>
      </c>
      <c r="J1751" s="71">
        <v>108.669</v>
      </c>
      <c r="K1751" s="21">
        <v>1502925</v>
      </c>
      <c r="L1751" s="21">
        <v>1383036</v>
      </c>
      <c r="M1751" s="21">
        <v>1416666</v>
      </c>
      <c r="N1751" s="21"/>
      <c r="O1751" s="21">
        <v>-689</v>
      </c>
      <c r="P1751" s="21"/>
      <c r="Q1751" s="21"/>
      <c r="R1751" s="22">
        <v>5.5</v>
      </c>
      <c r="S1751" s="22">
        <v>4.5090000000000003</v>
      </c>
      <c r="T1751" s="20" t="s">
        <v>5189</v>
      </c>
      <c r="U1751" s="21">
        <v>6339</v>
      </c>
      <c r="V1751" s="21">
        <v>76067</v>
      </c>
      <c r="W1751" s="34">
        <v>39976</v>
      </c>
      <c r="X1751" s="34">
        <v>50861</v>
      </c>
      <c r="Y1751" s="114" t="s">
        <v>13736</v>
      </c>
      <c r="Z1751" s="70" t="s">
        <v>4927</v>
      </c>
      <c r="AA1751" s="20" t="s">
        <v>4926</v>
      </c>
      <c r="AB1751" s="109"/>
      <c r="AC1751" s="19"/>
      <c r="AD1751" s="22"/>
      <c r="AE1751" s="19"/>
    </row>
    <row r="1752" spans="2:31" x14ac:dyDescent="0.2">
      <c r="B1752" s="14" t="s">
        <v>13937</v>
      </c>
      <c r="C1752" s="33" t="s">
        <v>13936</v>
      </c>
      <c r="D1752" s="16" t="s">
        <v>13935</v>
      </c>
      <c r="E1752" s="103" t="s">
        <v>26</v>
      </c>
      <c r="F1752" s="18" t="s">
        <v>26</v>
      </c>
      <c r="G1752" s="111" t="s">
        <v>590</v>
      </c>
      <c r="H1752" s="102" t="s">
        <v>4412</v>
      </c>
      <c r="I1752" s="21">
        <v>7817161</v>
      </c>
      <c r="J1752" s="71">
        <v>111.012</v>
      </c>
      <c r="K1752" s="21">
        <v>8399769</v>
      </c>
      <c r="L1752" s="21">
        <v>7566520</v>
      </c>
      <c r="M1752" s="21">
        <v>7728075</v>
      </c>
      <c r="N1752" s="21"/>
      <c r="O1752" s="21">
        <v>-6308</v>
      </c>
      <c r="P1752" s="21"/>
      <c r="Q1752" s="21"/>
      <c r="R1752" s="22">
        <v>5</v>
      </c>
      <c r="S1752" s="22">
        <v>4.2060000000000004</v>
      </c>
      <c r="T1752" s="20" t="s">
        <v>5189</v>
      </c>
      <c r="U1752" s="21">
        <v>31527</v>
      </c>
      <c r="V1752" s="21">
        <v>378326</v>
      </c>
      <c r="W1752" s="34">
        <v>40102</v>
      </c>
      <c r="X1752" s="34">
        <v>50922</v>
      </c>
      <c r="Y1752" s="114" t="s">
        <v>13736</v>
      </c>
      <c r="Z1752" s="70" t="s">
        <v>4927</v>
      </c>
      <c r="AA1752" s="20" t="s">
        <v>4926</v>
      </c>
      <c r="AB1752" s="109"/>
      <c r="AC1752" s="19"/>
      <c r="AD1752" s="22"/>
      <c r="AE1752" s="31"/>
    </row>
    <row r="1753" spans="2:31" x14ac:dyDescent="0.2">
      <c r="B1753" s="14" t="s">
        <v>13934</v>
      </c>
      <c r="C1753" s="33" t="s">
        <v>13933</v>
      </c>
      <c r="D1753" s="16" t="s">
        <v>13932</v>
      </c>
      <c r="E1753" s="103" t="s">
        <v>26</v>
      </c>
      <c r="F1753" s="18" t="s">
        <v>26</v>
      </c>
      <c r="G1753" s="111" t="s">
        <v>590</v>
      </c>
      <c r="H1753" s="102" t="s">
        <v>4412</v>
      </c>
      <c r="I1753" s="21">
        <v>15609986</v>
      </c>
      <c r="J1753" s="71">
        <v>112.637</v>
      </c>
      <c r="K1753" s="21">
        <v>17070552</v>
      </c>
      <c r="L1753" s="21">
        <v>15155326</v>
      </c>
      <c r="M1753" s="21">
        <v>15423812</v>
      </c>
      <c r="N1753" s="21"/>
      <c r="O1753" s="21">
        <v>-54080</v>
      </c>
      <c r="P1753" s="21"/>
      <c r="Q1753" s="21"/>
      <c r="R1753" s="22">
        <v>5</v>
      </c>
      <c r="S1753" s="22">
        <v>4.327</v>
      </c>
      <c r="T1753" s="20" t="s">
        <v>5189</v>
      </c>
      <c r="U1753" s="21">
        <v>63147</v>
      </c>
      <c r="V1753" s="21">
        <v>757767</v>
      </c>
      <c r="W1753" s="34">
        <v>40070</v>
      </c>
      <c r="X1753" s="34">
        <v>50952</v>
      </c>
      <c r="Y1753" s="114" t="s">
        <v>13736</v>
      </c>
      <c r="Z1753" s="70" t="s">
        <v>4927</v>
      </c>
      <c r="AA1753" s="20" t="s">
        <v>4926</v>
      </c>
      <c r="AB1753" s="109"/>
      <c r="AC1753" s="19"/>
      <c r="AD1753" s="22"/>
      <c r="AE1753" s="19"/>
    </row>
    <row r="1754" spans="2:31" x14ac:dyDescent="0.2">
      <c r="B1754" s="14" t="s">
        <v>13931</v>
      </c>
      <c r="C1754" s="33" t="s">
        <v>13930</v>
      </c>
      <c r="D1754" s="16" t="s">
        <v>13929</v>
      </c>
      <c r="E1754" s="103" t="s">
        <v>26</v>
      </c>
      <c r="F1754" s="18" t="s">
        <v>26</v>
      </c>
      <c r="G1754" s="111" t="s">
        <v>590</v>
      </c>
      <c r="H1754" s="102" t="s">
        <v>4412</v>
      </c>
      <c r="I1754" s="21">
        <v>2407626</v>
      </c>
      <c r="J1754" s="71">
        <v>110.262</v>
      </c>
      <c r="K1754" s="21">
        <v>2601854</v>
      </c>
      <c r="L1754" s="21">
        <v>2359695</v>
      </c>
      <c r="M1754" s="21">
        <v>2393144</v>
      </c>
      <c r="N1754" s="21"/>
      <c r="O1754" s="21">
        <v>2225</v>
      </c>
      <c r="P1754" s="21"/>
      <c r="Q1754" s="21"/>
      <c r="R1754" s="22">
        <v>5</v>
      </c>
      <c r="S1754" s="22">
        <v>4.4480000000000004</v>
      </c>
      <c r="T1754" s="20" t="s">
        <v>5189</v>
      </c>
      <c r="U1754" s="21">
        <v>9832</v>
      </c>
      <c r="V1754" s="21">
        <v>117985</v>
      </c>
      <c r="W1754" s="34">
        <v>39995</v>
      </c>
      <c r="X1754" s="34">
        <v>50922</v>
      </c>
      <c r="Y1754" s="114" t="s">
        <v>13736</v>
      </c>
      <c r="Z1754" s="70" t="s">
        <v>4927</v>
      </c>
      <c r="AA1754" s="20" t="s">
        <v>4926</v>
      </c>
      <c r="AB1754" s="109"/>
      <c r="AC1754" s="19"/>
      <c r="AD1754" s="22"/>
      <c r="AE1754" s="19"/>
    </row>
    <row r="1755" spans="2:31" x14ac:dyDescent="0.2">
      <c r="B1755" s="14" t="s">
        <v>13928</v>
      </c>
      <c r="C1755" s="33" t="s">
        <v>13927</v>
      </c>
      <c r="D1755" s="16" t="s">
        <v>13926</v>
      </c>
      <c r="E1755" s="103" t="s">
        <v>5057</v>
      </c>
      <c r="F1755" s="18" t="s">
        <v>26</v>
      </c>
      <c r="G1755" s="111" t="s">
        <v>590</v>
      </c>
      <c r="H1755" s="102" t="s">
        <v>4412</v>
      </c>
      <c r="I1755" s="21">
        <v>10629403</v>
      </c>
      <c r="J1755" s="71">
        <v>110.306</v>
      </c>
      <c r="K1755" s="21">
        <v>11491497</v>
      </c>
      <c r="L1755" s="21">
        <v>10417791</v>
      </c>
      <c r="M1755" s="21">
        <v>10547170</v>
      </c>
      <c r="N1755" s="21"/>
      <c r="O1755" s="21">
        <v>-26744</v>
      </c>
      <c r="P1755" s="21"/>
      <c r="Q1755" s="21"/>
      <c r="R1755" s="22">
        <v>4.5</v>
      </c>
      <c r="S1755" s="22">
        <v>3.9750000000000001</v>
      </c>
      <c r="T1755" s="20" t="s">
        <v>5189</v>
      </c>
      <c r="U1755" s="21">
        <v>39067</v>
      </c>
      <c r="V1755" s="21">
        <v>469166</v>
      </c>
      <c r="W1755" s="34">
        <v>40102</v>
      </c>
      <c r="X1755" s="34">
        <v>47270</v>
      </c>
      <c r="Y1755" s="114" t="s">
        <v>13736</v>
      </c>
      <c r="Z1755" s="70" t="s">
        <v>4927</v>
      </c>
      <c r="AA1755" s="20" t="s">
        <v>4926</v>
      </c>
      <c r="AB1755" s="109"/>
      <c r="AC1755" s="19"/>
      <c r="AD1755" s="22"/>
      <c r="AE1755" s="19"/>
    </row>
    <row r="1756" spans="2:31" x14ac:dyDescent="0.2">
      <c r="B1756" s="14" t="s">
        <v>13925</v>
      </c>
      <c r="C1756" s="33" t="s">
        <v>13924</v>
      </c>
      <c r="D1756" s="16" t="s">
        <v>13923</v>
      </c>
      <c r="E1756" s="103" t="s">
        <v>5057</v>
      </c>
      <c r="F1756" s="18" t="s">
        <v>26</v>
      </c>
      <c r="G1756" s="111" t="s">
        <v>590</v>
      </c>
      <c r="H1756" s="102" t="s">
        <v>4412</v>
      </c>
      <c r="I1756" s="21">
        <v>2491766</v>
      </c>
      <c r="J1756" s="71">
        <v>107.143</v>
      </c>
      <c r="K1756" s="21">
        <v>2548683</v>
      </c>
      <c r="L1756" s="21">
        <v>2378774</v>
      </c>
      <c r="M1756" s="21">
        <v>2505230</v>
      </c>
      <c r="N1756" s="21"/>
      <c r="O1756" s="21">
        <v>1425</v>
      </c>
      <c r="P1756" s="21"/>
      <c r="Q1756" s="21"/>
      <c r="R1756" s="22">
        <v>4</v>
      </c>
      <c r="S1756" s="22">
        <v>1.6859999999999999</v>
      </c>
      <c r="T1756" s="20" t="s">
        <v>5189</v>
      </c>
      <c r="U1756" s="21">
        <v>7929</v>
      </c>
      <c r="V1756" s="21">
        <v>95151</v>
      </c>
      <c r="W1756" s="34">
        <v>40429</v>
      </c>
      <c r="X1756" s="34">
        <v>45444</v>
      </c>
      <c r="Y1756" s="114" t="s">
        <v>13736</v>
      </c>
      <c r="Z1756" s="70" t="s">
        <v>4927</v>
      </c>
      <c r="AA1756" s="20" t="s">
        <v>4926</v>
      </c>
      <c r="AB1756" s="109"/>
      <c r="AC1756" s="19"/>
      <c r="AD1756" s="22"/>
      <c r="AE1756" s="19"/>
    </row>
    <row r="1757" spans="2:31" x14ac:dyDescent="0.2">
      <c r="B1757" s="14" t="s">
        <v>13922</v>
      </c>
      <c r="C1757" s="33" t="s">
        <v>13921</v>
      </c>
      <c r="D1757" s="16" t="s">
        <v>13920</v>
      </c>
      <c r="E1757" s="103" t="s">
        <v>5057</v>
      </c>
      <c r="F1757" s="18" t="s">
        <v>26</v>
      </c>
      <c r="G1757" s="111" t="s">
        <v>590</v>
      </c>
      <c r="H1757" s="102" t="s">
        <v>4412</v>
      </c>
      <c r="I1757" s="21">
        <v>3921932</v>
      </c>
      <c r="J1757" s="71">
        <v>107.611</v>
      </c>
      <c r="K1757" s="21">
        <v>4131365</v>
      </c>
      <c r="L1757" s="21">
        <v>3839150</v>
      </c>
      <c r="M1757" s="21">
        <v>3910118</v>
      </c>
      <c r="N1757" s="21"/>
      <c r="O1757" s="21">
        <v>-543</v>
      </c>
      <c r="P1757" s="21"/>
      <c r="Q1757" s="21"/>
      <c r="R1757" s="22">
        <v>4.5</v>
      </c>
      <c r="S1757" s="22">
        <v>3.637</v>
      </c>
      <c r="T1757" s="20" t="s">
        <v>5189</v>
      </c>
      <c r="U1757" s="21">
        <v>14397</v>
      </c>
      <c r="V1757" s="21">
        <v>172762</v>
      </c>
      <c r="W1757" s="34">
        <v>40021</v>
      </c>
      <c r="X1757" s="34">
        <v>45474</v>
      </c>
      <c r="Y1757" s="114" t="s">
        <v>13736</v>
      </c>
      <c r="Z1757" s="70" t="s">
        <v>4927</v>
      </c>
      <c r="AA1757" s="20" t="s">
        <v>4926</v>
      </c>
      <c r="AB1757" s="109"/>
      <c r="AC1757" s="19"/>
      <c r="AD1757" s="22"/>
      <c r="AE1757" s="19"/>
    </row>
    <row r="1758" spans="2:31" x14ac:dyDescent="0.2">
      <c r="B1758" s="14" t="s">
        <v>13919</v>
      </c>
      <c r="C1758" s="33" t="s">
        <v>13918</v>
      </c>
      <c r="D1758" s="16" t="s">
        <v>13917</v>
      </c>
      <c r="E1758" s="103" t="s">
        <v>26</v>
      </c>
      <c r="F1758" s="18" t="s">
        <v>26</v>
      </c>
      <c r="G1758" s="111" t="s">
        <v>590</v>
      </c>
      <c r="H1758" s="102" t="s">
        <v>4412</v>
      </c>
      <c r="I1758" s="21">
        <v>4787539</v>
      </c>
      <c r="J1758" s="71">
        <v>109.11499999999999</v>
      </c>
      <c r="K1758" s="21">
        <v>5023739</v>
      </c>
      <c r="L1758" s="21">
        <v>4604095</v>
      </c>
      <c r="M1758" s="21">
        <v>4738356</v>
      </c>
      <c r="N1758" s="21"/>
      <c r="O1758" s="21">
        <v>-27565</v>
      </c>
      <c r="P1758" s="21"/>
      <c r="Q1758" s="21"/>
      <c r="R1758" s="22">
        <v>4.5</v>
      </c>
      <c r="S1758" s="22">
        <v>3.1989999999999998</v>
      </c>
      <c r="T1758" s="20" t="s">
        <v>5189</v>
      </c>
      <c r="U1758" s="21">
        <v>17265</v>
      </c>
      <c r="V1758" s="21">
        <v>207185</v>
      </c>
      <c r="W1758" s="34">
        <v>40102</v>
      </c>
      <c r="X1758" s="34">
        <v>45444</v>
      </c>
      <c r="Y1758" s="114" t="s">
        <v>13736</v>
      </c>
      <c r="Z1758" s="70" t="s">
        <v>4927</v>
      </c>
      <c r="AA1758" s="20" t="s">
        <v>4926</v>
      </c>
      <c r="AB1758" s="109"/>
      <c r="AC1758" s="19"/>
      <c r="AD1758" s="22"/>
      <c r="AE1758" s="19"/>
    </row>
    <row r="1759" spans="2:31" x14ac:dyDescent="0.2">
      <c r="B1759" s="14" t="s">
        <v>13916</v>
      </c>
      <c r="C1759" s="33" t="s">
        <v>13915</v>
      </c>
      <c r="D1759" s="16" t="s">
        <v>13914</v>
      </c>
      <c r="E1759" s="103" t="s">
        <v>5057</v>
      </c>
      <c r="F1759" s="18" t="s">
        <v>26</v>
      </c>
      <c r="G1759" s="111" t="s">
        <v>590</v>
      </c>
      <c r="H1759" s="102" t="s">
        <v>4412</v>
      </c>
      <c r="I1759" s="21">
        <v>3747051</v>
      </c>
      <c r="J1759" s="71">
        <v>112.494</v>
      </c>
      <c r="K1759" s="21">
        <v>4036557</v>
      </c>
      <c r="L1759" s="21">
        <v>3588244</v>
      </c>
      <c r="M1759" s="21">
        <v>3694864</v>
      </c>
      <c r="N1759" s="21"/>
      <c r="O1759" s="21">
        <v>-29873</v>
      </c>
      <c r="P1759" s="21"/>
      <c r="Q1759" s="21"/>
      <c r="R1759" s="22">
        <v>4.5</v>
      </c>
      <c r="S1759" s="22">
        <v>3.3330000000000002</v>
      </c>
      <c r="T1759" s="20" t="s">
        <v>5189</v>
      </c>
      <c r="U1759" s="21">
        <v>13456</v>
      </c>
      <c r="V1759" s="21">
        <v>161471</v>
      </c>
      <c r="W1759" s="34">
        <v>40378</v>
      </c>
      <c r="X1759" s="34">
        <v>51257</v>
      </c>
      <c r="Y1759" s="114" t="s">
        <v>13736</v>
      </c>
      <c r="Z1759" s="70" t="s">
        <v>4927</v>
      </c>
      <c r="AA1759" s="20" t="s">
        <v>4926</v>
      </c>
      <c r="AB1759" s="109"/>
      <c r="AC1759" s="19"/>
      <c r="AD1759" s="22"/>
      <c r="AE1759" s="19"/>
    </row>
    <row r="1760" spans="2:31" x14ac:dyDescent="0.2">
      <c r="B1760" s="14" t="s">
        <v>13913</v>
      </c>
      <c r="C1760" s="33" t="s">
        <v>13912</v>
      </c>
      <c r="D1760" s="16" t="s">
        <v>13911</v>
      </c>
      <c r="E1760" s="103" t="s">
        <v>5057</v>
      </c>
      <c r="F1760" s="18" t="s">
        <v>26</v>
      </c>
      <c r="G1760" s="111" t="s">
        <v>590</v>
      </c>
      <c r="H1760" s="102" t="s">
        <v>4412</v>
      </c>
      <c r="I1760" s="21">
        <v>29101935</v>
      </c>
      <c r="J1760" s="71">
        <v>110.111</v>
      </c>
      <c r="K1760" s="21">
        <v>30768165</v>
      </c>
      <c r="L1760" s="21">
        <v>27942747</v>
      </c>
      <c r="M1760" s="21">
        <v>28712236</v>
      </c>
      <c r="N1760" s="21"/>
      <c r="O1760" s="21">
        <v>-205680</v>
      </c>
      <c r="P1760" s="21"/>
      <c r="Q1760" s="21"/>
      <c r="R1760" s="22">
        <v>4</v>
      </c>
      <c r="S1760" s="22">
        <v>2.7639999999999998</v>
      </c>
      <c r="T1760" s="20" t="s">
        <v>5189</v>
      </c>
      <c r="U1760" s="21">
        <v>93142</v>
      </c>
      <c r="V1760" s="21">
        <v>1118198</v>
      </c>
      <c r="W1760" s="34">
        <v>40352</v>
      </c>
      <c r="X1760" s="34">
        <v>45809</v>
      </c>
      <c r="Y1760" s="114" t="s">
        <v>13736</v>
      </c>
      <c r="Z1760" s="70" t="s">
        <v>4927</v>
      </c>
      <c r="AA1760" s="20" t="s">
        <v>4926</v>
      </c>
      <c r="AB1760" s="109"/>
      <c r="AC1760" s="19"/>
      <c r="AD1760" s="22"/>
      <c r="AE1760" s="19"/>
    </row>
    <row r="1761" spans="2:31" x14ac:dyDescent="0.2">
      <c r="B1761" s="14" t="s">
        <v>13910</v>
      </c>
      <c r="C1761" s="33" t="s">
        <v>13909</v>
      </c>
      <c r="D1761" s="16" t="s">
        <v>13908</v>
      </c>
      <c r="E1761" s="103" t="s">
        <v>5057</v>
      </c>
      <c r="F1761" s="18" t="s">
        <v>26</v>
      </c>
      <c r="G1761" s="111" t="s">
        <v>590</v>
      </c>
      <c r="H1761" s="102" t="s">
        <v>4412</v>
      </c>
      <c r="I1761" s="21">
        <v>31078871</v>
      </c>
      <c r="J1761" s="71">
        <v>109.54900000000001</v>
      </c>
      <c r="K1761" s="21">
        <v>32309920</v>
      </c>
      <c r="L1761" s="21">
        <v>29493591</v>
      </c>
      <c r="M1761" s="21">
        <v>30651093</v>
      </c>
      <c r="N1761" s="21"/>
      <c r="O1761" s="21">
        <v>-246598</v>
      </c>
      <c r="P1761" s="21"/>
      <c r="Q1761" s="21"/>
      <c r="R1761" s="22">
        <v>4</v>
      </c>
      <c r="S1761" s="22">
        <v>2.282</v>
      </c>
      <c r="T1761" s="20" t="s">
        <v>5189</v>
      </c>
      <c r="U1761" s="21">
        <v>98312</v>
      </c>
      <c r="V1761" s="21">
        <v>1180987</v>
      </c>
      <c r="W1761" s="34">
        <v>40436</v>
      </c>
      <c r="X1761" s="34">
        <v>45901</v>
      </c>
      <c r="Y1761" s="114" t="s">
        <v>13736</v>
      </c>
      <c r="Z1761" s="70" t="s">
        <v>4927</v>
      </c>
      <c r="AA1761" s="20" t="s">
        <v>4926</v>
      </c>
      <c r="AB1761" s="109"/>
      <c r="AC1761" s="19"/>
      <c r="AD1761" s="22"/>
      <c r="AE1761" s="31"/>
    </row>
    <row r="1762" spans="2:31" x14ac:dyDescent="0.2">
      <c r="B1762" s="14" t="s">
        <v>13907</v>
      </c>
      <c r="C1762" s="33" t="s">
        <v>13906</v>
      </c>
      <c r="D1762" s="16" t="s">
        <v>13905</v>
      </c>
      <c r="E1762" s="103" t="s">
        <v>26</v>
      </c>
      <c r="F1762" s="18" t="s">
        <v>26</v>
      </c>
      <c r="G1762" s="111" t="s">
        <v>590</v>
      </c>
      <c r="H1762" s="102" t="s">
        <v>4412</v>
      </c>
      <c r="I1762" s="21">
        <v>9287276</v>
      </c>
      <c r="J1762" s="71">
        <v>107.512</v>
      </c>
      <c r="K1762" s="21">
        <v>9816970</v>
      </c>
      <c r="L1762" s="21">
        <v>9131049</v>
      </c>
      <c r="M1762" s="21">
        <v>9256690</v>
      </c>
      <c r="N1762" s="21"/>
      <c r="O1762" s="21">
        <v>-24960</v>
      </c>
      <c r="P1762" s="21"/>
      <c r="Q1762" s="21"/>
      <c r="R1762" s="22">
        <v>3.5</v>
      </c>
      <c r="S1762" s="22">
        <v>2.9340000000000002</v>
      </c>
      <c r="T1762" s="20" t="s">
        <v>5189</v>
      </c>
      <c r="U1762" s="21">
        <v>26632</v>
      </c>
      <c r="V1762" s="21">
        <v>320065</v>
      </c>
      <c r="W1762" s="34">
        <v>40793</v>
      </c>
      <c r="X1762" s="34">
        <v>51410</v>
      </c>
      <c r="Y1762" s="114" t="s">
        <v>13736</v>
      </c>
      <c r="Z1762" s="70" t="s">
        <v>4927</v>
      </c>
      <c r="AA1762" s="20" t="s">
        <v>4926</v>
      </c>
      <c r="AB1762" s="109"/>
      <c r="AC1762" s="19"/>
      <c r="AD1762" s="22"/>
      <c r="AE1762" s="19"/>
    </row>
    <row r="1763" spans="2:31" x14ac:dyDescent="0.2">
      <c r="B1763" s="14" t="s">
        <v>13904</v>
      </c>
      <c r="C1763" s="33" t="s">
        <v>13903</v>
      </c>
      <c r="D1763" s="16" t="s">
        <v>13902</v>
      </c>
      <c r="E1763" s="103" t="s">
        <v>5057</v>
      </c>
      <c r="F1763" s="18" t="s">
        <v>26</v>
      </c>
      <c r="G1763" s="111" t="s">
        <v>590</v>
      </c>
      <c r="H1763" s="102" t="s">
        <v>4412</v>
      </c>
      <c r="I1763" s="21">
        <v>22788465</v>
      </c>
      <c r="J1763" s="71">
        <v>108.556</v>
      </c>
      <c r="K1763" s="21">
        <v>23826123</v>
      </c>
      <c r="L1763" s="21">
        <v>21948258</v>
      </c>
      <c r="M1763" s="21">
        <v>22495216</v>
      </c>
      <c r="N1763" s="21"/>
      <c r="O1763" s="21">
        <v>-171652</v>
      </c>
      <c r="P1763" s="21"/>
      <c r="Q1763" s="21"/>
      <c r="R1763" s="22">
        <v>4</v>
      </c>
      <c r="S1763" s="22">
        <v>3.07</v>
      </c>
      <c r="T1763" s="20" t="s">
        <v>5189</v>
      </c>
      <c r="U1763" s="21">
        <v>73161</v>
      </c>
      <c r="V1763" s="21">
        <v>878538</v>
      </c>
      <c r="W1763" s="34">
        <v>40463</v>
      </c>
      <c r="X1763" s="34">
        <v>51410</v>
      </c>
      <c r="Y1763" s="114" t="s">
        <v>13736</v>
      </c>
      <c r="Z1763" s="70" t="s">
        <v>4927</v>
      </c>
      <c r="AA1763" s="20" t="s">
        <v>4926</v>
      </c>
      <c r="AB1763" s="109"/>
      <c r="AC1763" s="19"/>
      <c r="AD1763" s="22"/>
      <c r="AE1763" s="19"/>
    </row>
    <row r="1764" spans="2:31" x14ac:dyDescent="0.2">
      <c r="B1764" s="14" t="s">
        <v>13901</v>
      </c>
      <c r="C1764" s="33" t="s">
        <v>13900</v>
      </c>
      <c r="D1764" s="16" t="s">
        <v>13899</v>
      </c>
      <c r="E1764" s="103" t="s">
        <v>5057</v>
      </c>
      <c r="F1764" s="18" t="s">
        <v>26</v>
      </c>
      <c r="G1764" s="111" t="s">
        <v>590</v>
      </c>
      <c r="H1764" s="102" t="s">
        <v>4412</v>
      </c>
      <c r="I1764" s="21">
        <v>86823572</v>
      </c>
      <c r="J1764" s="71">
        <v>111.4</v>
      </c>
      <c r="K1764" s="21">
        <v>96894871</v>
      </c>
      <c r="L1764" s="21">
        <v>86979533</v>
      </c>
      <c r="M1764" s="21">
        <v>86798963</v>
      </c>
      <c r="N1764" s="21"/>
      <c r="O1764" s="21">
        <v>8235</v>
      </c>
      <c r="P1764" s="21"/>
      <c r="Q1764" s="21"/>
      <c r="R1764" s="22">
        <v>4</v>
      </c>
      <c r="S1764" s="22">
        <v>4.0119999999999996</v>
      </c>
      <c r="T1764" s="20" t="s">
        <v>5189</v>
      </c>
      <c r="U1764" s="21">
        <v>289932</v>
      </c>
      <c r="V1764" s="21">
        <v>3481178</v>
      </c>
      <c r="W1764" s="34">
        <v>40529</v>
      </c>
      <c r="X1764" s="34">
        <v>51471</v>
      </c>
      <c r="Y1764" s="114" t="s">
        <v>13736</v>
      </c>
      <c r="Z1764" s="70" t="s">
        <v>4927</v>
      </c>
      <c r="AA1764" s="20" t="s">
        <v>4926</v>
      </c>
      <c r="AB1764" s="109"/>
      <c r="AC1764" s="19"/>
      <c r="AD1764" s="22"/>
      <c r="AE1764" s="19"/>
    </row>
    <row r="1765" spans="2:31" x14ac:dyDescent="0.2">
      <c r="B1765" s="14" t="s">
        <v>13898</v>
      </c>
      <c r="C1765" s="33" t="s">
        <v>13897</v>
      </c>
      <c r="D1765" s="16" t="s">
        <v>13896</v>
      </c>
      <c r="E1765" s="103" t="s">
        <v>5057</v>
      </c>
      <c r="F1765" s="18" t="s">
        <v>26</v>
      </c>
      <c r="G1765" s="111" t="s">
        <v>590</v>
      </c>
      <c r="H1765" s="102" t="s">
        <v>4412</v>
      </c>
      <c r="I1765" s="21">
        <v>67513643</v>
      </c>
      <c r="J1765" s="71">
        <v>110.306</v>
      </c>
      <c r="K1765" s="21">
        <v>75286167</v>
      </c>
      <c r="L1765" s="21">
        <v>68252185</v>
      </c>
      <c r="M1765" s="21">
        <v>67674488</v>
      </c>
      <c r="N1765" s="21"/>
      <c r="O1765" s="21">
        <v>134445</v>
      </c>
      <c r="P1765" s="21"/>
      <c r="Q1765" s="21"/>
      <c r="R1765" s="22">
        <v>4</v>
      </c>
      <c r="S1765" s="22">
        <v>4.2430000000000003</v>
      </c>
      <c r="T1765" s="20" t="s">
        <v>5189</v>
      </c>
      <c r="U1765" s="21">
        <v>227507</v>
      </c>
      <c r="V1765" s="21">
        <v>2730311</v>
      </c>
      <c r="W1765" s="34">
        <v>40534</v>
      </c>
      <c r="X1765" s="34">
        <v>51471</v>
      </c>
      <c r="Y1765" s="114" t="s">
        <v>13736</v>
      </c>
      <c r="Z1765" s="70" t="s">
        <v>4927</v>
      </c>
      <c r="AA1765" s="20" t="s">
        <v>4926</v>
      </c>
      <c r="AB1765" s="109"/>
      <c r="AC1765" s="19"/>
      <c r="AD1765" s="22"/>
      <c r="AE1765" s="19"/>
    </row>
    <row r="1766" spans="2:31" x14ac:dyDescent="0.2">
      <c r="B1766" s="14" t="s">
        <v>13895</v>
      </c>
      <c r="C1766" s="33" t="s">
        <v>13894</v>
      </c>
      <c r="D1766" s="16" t="s">
        <v>13893</v>
      </c>
      <c r="E1766" s="103" t="s">
        <v>26</v>
      </c>
      <c r="F1766" s="18" t="s">
        <v>26</v>
      </c>
      <c r="G1766" s="111" t="s">
        <v>590</v>
      </c>
      <c r="H1766" s="102" t="s">
        <v>4412</v>
      </c>
      <c r="I1766" s="21">
        <v>14499907</v>
      </c>
      <c r="J1766" s="71">
        <v>107.67400000000001</v>
      </c>
      <c r="K1766" s="21">
        <v>15547034</v>
      </c>
      <c r="L1766" s="21">
        <v>14438992</v>
      </c>
      <c r="M1766" s="21">
        <v>14471918</v>
      </c>
      <c r="N1766" s="21"/>
      <c r="O1766" s="21">
        <v>-13459</v>
      </c>
      <c r="P1766" s="21"/>
      <c r="Q1766" s="21"/>
      <c r="R1766" s="22">
        <v>3.5</v>
      </c>
      <c r="S1766" s="22">
        <v>3.3340000000000001</v>
      </c>
      <c r="T1766" s="20" t="s">
        <v>5189</v>
      </c>
      <c r="U1766" s="21">
        <v>42114</v>
      </c>
      <c r="V1766" s="21">
        <v>505523</v>
      </c>
      <c r="W1766" s="34">
        <v>40529</v>
      </c>
      <c r="X1766" s="34">
        <v>45992</v>
      </c>
      <c r="Y1766" s="114" t="s">
        <v>13736</v>
      </c>
      <c r="Z1766" s="70" t="s">
        <v>4927</v>
      </c>
      <c r="AA1766" s="20" t="s">
        <v>4926</v>
      </c>
      <c r="AB1766" s="109"/>
      <c r="AC1766" s="19"/>
      <c r="AD1766" s="22"/>
      <c r="AE1766" s="19"/>
    </row>
    <row r="1767" spans="2:31" x14ac:dyDescent="0.2">
      <c r="B1767" s="14" t="s">
        <v>13892</v>
      </c>
      <c r="C1767" s="33" t="s">
        <v>13891</v>
      </c>
      <c r="D1767" s="16" t="s">
        <v>13890</v>
      </c>
      <c r="E1767" s="103" t="s">
        <v>26</v>
      </c>
      <c r="F1767" s="18" t="s">
        <v>26</v>
      </c>
      <c r="G1767" s="111" t="s">
        <v>590</v>
      </c>
      <c r="H1767" s="102" t="s">
        <v>4412</v>
      </c>
      <c r="I1767" s="21">
        <v>8086281</v>
      </c>
      <c r="J1767" s="71">
        <v>108.268</v>
      </c>
      <c r="K1767" s="21">
        <v>8777460</v>
      </c>
      <c r="L1767" s="21">
        <v>8107183</v>
      </c>
      <c r="M1767" s="21">
        <v>8086813</v>
      </c>
      <c r="N1767" s="21"/>
      <c r="O1767" s="21">
        <v>1682</v>
      </c>
      <c r="P1767" s="21"/>
      <c r="Q1767" s="21"/>
      <c r="R1767" s="22">
        <v>3.5</v>
      </c>
      <c r="S1767" s="22">
        <v>3.5329999999999999</v>
      </c>
      <c r="T1767" s="20" t="s">
        <v>5189</v>
      </c>
      <c r="U1767" s="21">
        <v>23646</v>
      </c>
      <c r="V1767" s="21">
        <v>283751</v>
      </c>
      <c r="W1767" s="34">
        <v>40605</v>
      </c>
      <c r="X1767" s="34">
        <v>46023</v>
      </c>
      <c r="Y1767" s="114" t="s">
        <v>13736</v>
      </c>
      <c r="Z1767" s="70" t="s">
        <v>4927</v>
      </c>
      <c r="AA1767" s="20" t="s">
        <v>4926</v>
      </c>
      <c r="AB1767" s="109"/>
      <c r="AC1767" s="19"/>
      <c r="AD1767" s="22"/>
      <c r="AE1767" s="19"/>
    </row>
    <row r="1768" spans="2:31" x14ac:dyDescent="0.2">
      <c r="B1768" s="14" t="s">
        <v>13889</v>
      </c>
      <c r="C1768" s="33" t="s">
        <v>13888</v>
      </c>
      <c r="D1768" s="16" t="s">
        <v>13887</v>
      </c>
      <c r="E1768" s="103" t="s">
        <v>5057</v>
      </c>
      <c r="F1768" s="18" t="s">
        <v>26</v>
      </c>
      <c r="G1768" s="111" t="s">
        <v>590</v>
      </c>
      <c r="H1768" s="102" t="s">
        <v>4412</v>
      </c>
      <c r="I1768" s="21">
        <v>27385321</v>
      </c>
      <c r="J1768" s="71">
        <v>111.02500000000001</v>
      </c>
      <c r="K1768" s="21">
        <v>29920736</v>
      </c>
      <c r="L1768" s="21">
        <v>26949497</v>
      </c>
      <c r="M1768" s="21">
        <v>27279879</v>
      </c>
      <c r="N1768" s="21"/>
      <c r="O1768" s="21">
        <v>-56564</v>
      </c>
      <c r="P1768" s="21"/>
      <c r="Q1768" s="21"/>
      <c r="R1768" s="22">
        <v>4.5</v>
      </c>
      <c r="S1768" s="22">
        <v>4.0350000000000001</v>
      </c>
      <c r="T1768" s="20" t="s">
        <v>5189</v>
      </c>
      <c r="U1768" s="21">
        <v>101061</v>
      </c>
      <c r="V1768" s="21">
        <v>1216560</v>
      </c>
      <c r="W1768" s="34">
        <v>40589</v>
      </c>
      <c r="X1768" s="34">
        <v>51533</v>
      </c>
      <c r="Y1768" s="114" t="s">
        <v>13736</v>
      </c>
      <c r="Z1768" s="70" t="s">
        <v>4927</v>
      </c>
      <c r="AA1768" s="20" t="s">
        <v>4926</v>
      </c>
      <c r="AB1768" s="109"/>
      <c r="AC1768" s="19"/>
      <c r="AD1768" s="22"/>
      <c r="AE1768" s="19"/>
    </row>
    <row r="1769" spans="2:31" x14ac:dyDescent="0.2">
      <c r="B1769" s="14" t="s">
        <v>13886</v>
      </c>
      <c r="C1769" s="33" t="s">
        <v>13885</v>
      </c>
      <c r="D1769" s="16" t="s">
        <v>13884</v>
      </c>
      <c r="E1769" s="103" t="s">
        <v>26</v>
      </c>
      <c r="F1769" s="18" t="s">
        <v>26</v>
      </c>
      <c r="G1769" s="111" t="s">
        <v>590</v>
      </c>
      <c r="H1769" s="102" t="s">
        <v>4412</v>
      </c>
      <c r="I1769" s="21">
        <v>17696359</v>
      </c>
      <c r="J1769" s="71">
        <v>108.931</v>
      </c>
      <c r="K1769" s="21">
        <v>18452215</v>
      </c>
      <c r="L1769" s="21">
        <v>16939381</v>
      </c>
      <c r="M1769" s="21">
        <v>17546472</v>
      </c>
      <c r="N1769" s="21"/>
      <c r="O1769" s="21">
        <v>-94133</v>
      </c>
      <c r="P1769" s="21"/>
      <c r="Q1769" s="21"/>
      <c r="R1769" s="22">
        <v>4</v>
      </c>
      <c r="S1769" s="22">
        <v>2.71</v>
      </c>
      <c r="T1769" s="20" t="s">
        <v>5189</v>
      </c>
      <c r="U1769" s="21">
        <v>56465</v>
      </c>
      <c r="V1769" s="21">
        <v>677575</v>
      </c>
      <c r="W1769" s="34">
        <v>40793</v>
      </c>
      <c r="X1769" s="34">
        <v>51745</v>
      </c>
      <c r="Y1769" s="114" t="s">
        <v>13736</v>
      </c>
      <c r="Z1769" s="70" t="s">
        <v>4927</v>
      </c>
      <c r="AA1769" s="20" t="s">
        <v>4926</v>
      </c>
      <c r="AB1769" s="109"/>
      <c r="AC1769" s="19"/>
      <c r="AD1769" s="22"/>
      <c r="AE1769" s="19"/>
    </row>
    <row r="1770" spans="2:31" x14ac:dyDescent="0.2">
      <c r="B1770" s="14" t="s">
        <v>13883</v>
      </c>
      <c r="C1770" s="33" t="s">
        <v>13882</v>
      </c>
      <c r="D1770" s="16" t="s">
        <v>13881</v>
      </c>
      <c r="E1770" s="103" t="s">
        <v>26</v>
      </c>
      <c r="F1770" s="18" t="s">
        <v>26</v>
      </c>
      <c r="G1770" s="111" t="s">
        <v>590</v>
      </c>
      <c r="H1770" s="102" t="s">
        <v>4412</v>
      </c>
      <c r="I1770" s="21">
        <v>8701860</v>
      </c>
      <c r="J1770" s="71">
        <v>106.111</v>
      </c>
      <c r="K1770" s="21">
        <v>8739351</v>
      </c>
      <c r="L1770" s="21">
        <v>8236011</v>
      </c>
      <c r="M1770" s="21">
        <v>8692818</v>
      </c>
      <c r="N1770" s="21"/>
      <c r="O1770" s="21">
        <v>13389</v>
      </c>
      <c r="P1770" s="21"/>
      <c r="Q1770" s="21"/>
      <c r="R1770" s="22">
        <v>3.5</v>
      </c>
      <c r="S1770" s="22">
        <v>0.88300000000000001</v>
      </c>
      <c r="T1770" s="20" t="s">
        <v>5189</v>
      </c>
      <c r="U1770" s="21">
        <v>24022</v>
      </c>
      <c r="V1770" s="21">
        <v>288260</v>
      </c>
      <c r="W1770" s="34">
        <v>40800</v>
      </c>
      <c r="X1770" s="34">
        <v>44440</v>
      </c>
      <c r="Y1770" s="114" t="s">
        <v>13736</v>
      </c>
      <c r="Z1770" s="70" t="s">
        <v>4927</v>
      </c>
      <c r="AA1770" s="20" t="s">
        <v>4926</v>
      </c>
      <c r="AB1770" s="109"/>
      <c r="AC1770" s="19"/>
      <c r="AD1770" s="22"/>
      <c r="AE1770" s="19"/>
    </row>
    <row r="1771" spans="2:31" x14ac:dyDescent="0.2">
      <c r="B1771" s="14" t="s">
        <v>13880</v>
      </c>
      <c r="C1771" s="33" t="s">
        <v>13879</v>
      </c>
      <c r="D1771" s="16" t="s">
        <v>13878</v>
      </c>
      <c r="E1771" s="103" t="s">
        <v>26</v>
      </c>
      <c r="F1771" s="18" t="s">
        <v>26</v>
      </c>
      <c r="G1771" s="111" t="s">
        <v>590</v>
      </c>
      <c r="H1771" s="102" t="s">
        <v>4412</v>
      </c>
      <c r="I1771" s="21">
        <v>12017964</v>
      </c>
      <c r="J1771" s="71">
        <v>106.111</v>
      </c>
      <c r="K1771" s="21">
        <v>12181432</v>
      </c>
      <c r="L1771" s="21">
        <v>11479846</v>
      </c>
      <c r="M1771" s="21">
        <v>12019808</v>
      </c>
      <c r="N1771" s="21"/>
      <c r="O1771" s="21">
        <v>8307</v>
      </c>
      <c r="P1771" s="21"/>
      <c r="Q1771" s="21"/>
      <c r="R1771" s="22">
        <v>3.5</v>
      </c>
      <c r="S1771" s="22">
        <v>1.2430000000000001</v>
      </c>
      <c r="T1771" s="20" t="s">
        <v>5189</v>
      </c>
      <c r="U1771" s="21">
        <v>33483</v>
      </c>
      <c r="V1771" s="21">
        <v>401795</v>
      </c>
      <c r="W1771" s="34">
        <v>40856</v>
      </c>
      <c r="X1771" s="34">
        <v>44409</v>
      </c>
      <c r="Y1771" s="114" t="s">
        <v>13736</v>
      </c>
      <c r="Z1771" s="70" t="s">
        <v>4927</v>
      </c>
      <c r="AA1771" s="20" t="s">
        <v>4926</v>
      </c>
      <c r="AB1771" s="109"/>
      <c r="AC1771" s="19"/>
      <c r="AD1771" s="22"/>
      <c r="AE1771" s="19"/>
    </row>
    <row r="1772" spans="2:31" x14ac:dyDescent="0.2">
      <c r="B1772" s="14" t="s">
        <v>13877</v>
      </c>
      <c r="C1772" s="33" t="s">
        <v>13876</v>
      </c>
      <c r="D1772" s="16" t="s">
        <v>13875</v>
      </c>
      <c r="E1772" s="103" t="s">
        <v>5057</v>
      </c>
      <c r="F1772" s="18" t="s">
        <v>26</v>
      </c>
      <c r="G1772" s="111" t="s">
        <v>590</v>
      </c>
      <c r="H1772" s="102" t="s">
        <v>4412</v>
      </c>
      <c r="I1772" s="21">
        <v>30373635</v>
      </c>
      <c r="J1772" s="71">
        <v>107.65</v>
      </c>
      <c r="K1772" s="21">
        <v>31090094</v>
      </c>
      <c r="L1772" s="21">
        <v>28880820</v>
      </c>
      <c r="M1772" s="21">
        <v>30234649</v>
      </c>
      <c r="N1772" s="21"/>
      <c r="O1772" s="21">
        <v>-117632</v>
      </c>
      <c r="P1772" s="21"/>
      <c r="Q1772" s="21"/>
      <c r="R1772" s="22">
        <v>4</v>
      </c>
      <c r="S1772" s="22">
        <v>2.226</v>
      </c>
      <c r="T1772" s="20" t="s">
        <v>5189</v>
      </c>
      <c r="U1772" s="21">
        <v>96269</v>
      </c>
      <c r="V1772" s="21">
        <v>1120477</v>
      </c>
      <c r="W1772" s="34">
        <v>40932</v>
      </c>
      <c r="X1772" s="34">
        <v>48061</v>
      </c>
      <c r="Y1772" s="114" t="s">
        <v>13736</v>
      </c>
      <c r="Z1772" s="70" t="s">
        <v>4927</v>
      </c>
      <c r="AA1772" s="20" t="s">
        <v>4926</v>
      </c>
      <c r="AB1772" s="109"/>
      <c r="AC1772" s="19"/>
      <c r="AD1772" s="22"/>
      <c r="AE1772" s="19"/>
    </row>
    <row r="1773" spans="2:31" x14ac:dyDescent="0.2">
      <c r="B1773" s="14" t="s">
        <v>13874</v>
      </c>
      <c r="C1773" s="33" t="s">
        <v>13873</v>
      </c>
      <c r="D1773" s="16" t="s">
        <v>13872</v>
      </c>
      <c r="E1773" s="103" t="s">
        <v>5057</v>
      </c>
      <c r="F1773" s="18" t="s">
        <v>26</v>
      </c>
      <c r="G1773" s="111" t="s">
        <v>590</v>
      </c>
      <c r="H1773" s="102" t="s">
        <v>4412</v>
      </c>
      <c r="I1773" s="21">
        <v>12301532</v>
      </c>
      <c r="J1773" s="71">
        <v>109.02500000000001</v>
      </c>
      <c r="K1773" s="21">
        <v>12721932</v>
      </c>
      <c r="L1773" s="21">
        <v>11668861</v>
      </c>
      <c r="M1773" s="21">
        <v>12234825</v>
      </c>
      <c r="N1773" s="21"/>
      <c r="O1773" s="21">
        <v>-66707</v>
      </c>
      <c r="P1773" s="21"/>
      <c r="Q1773" s="21"/>
      <c r="R1773" s="22">
        <v>4</v>
      </c>
      <c r="S1773" s="22">
        <v>2.294</v>
      </c>
      <c r="T1773" s="20" t="s">
        <v>5189</v>
      </c>
      <c r="U1773" s="21">
        <v>38896</v>
      </c>
      <c r="V1773" s="21">
        <v>427858</v>
      </c>
      <c r="W1773" s="34">
        <v>40933</v>
      </c>
      <c r="X1773" s="34">
        <v>51806</v>
      </c>
      <c r="Y1773" s="114" t="s">
        <v>13736</v>
      </c>
      <c r="Z1773" s="70" t="s">
        <v>4927</v>
      </c>
      <c r="AA1773" s="20" t="s">
        <v>4926</v>
      </c>
      <c r="AB1773" s="109"/>
      <c r="AC1773" s="19"/>
      <c r="AD1773" s="22"/>
      <c r="AE1773" s="19"/>
    </row>
    <row r="1774" spans="2:31" x14ac:dyDescent="0.2">
      <c r="B1774" s="14" t="s">
        <v>13871</v>
      </c>
      <c r="C1774" s="33" t="s">
        <v>13870</v>
      </c>
      <c r="D1774" s="16" t="s">
        <v>13869</v>
      </c>
      <c r="E1774" s="103" t="s">
        <v>5057</v>
      </c>
      <c r="F1774" s="18" t="s">
        <v>26</v>
      </c>
      <c r="G1774" s="111" t="s">
        <v>590</v>
      </c>
      <c r="H1774" s="102" t="s">
        <v>4412</v>
      </c>
      <c r="I1774" s="21">
        <v>13447734</v>
      </c>
      <c r="J1774" s="71">
        <v>107.887</v>
      </c>
      <c r="K1774" s="21">
        <v>14081505</v>
      </c>
      <c r="L1774" s="21">
        <v>13052093</v>
      </c>
      <c r="M1774" s="21">
        <v>13370018</v>
      </c>
      <c r="N1774" s="21"/>
      <c r="O1774" s="21">
        <v>-77716</v>
      </c>
      <c r="P1774" s="21"/>
      <c r="Q1774" s="21"/>
      <c r="R1774" s="22">
        <v>3.5</v>
      </c>
      <c r="S1774" s="22">
        <v>2.5590000000000002</v>
      </c>
      <c r="T1774" s="20" t="s">
        <v>5189</v>
      </c>
      <c r="U1774" s="21">
        <v>38069</v>
      </c>
      <c r="V1774" s="21">
        <v>418755</v>
      </c>
      <c r="W1774" s="34">
        <v>40932</v>
      </c>
      <c r="X1774" s="34">
        <v>51867</v>
      </c>
      <c r="Y1774" s="114" t="s">
        <v>13736</v>
      </c>
      <c r="Z1774" s="70" t="s">
        <v>4927</v>
      </c>
      <c r="AA1774" s="20" t="s">
        <v>4926</v>
      </c>
      <c r="AB1774" s="109"/>
      <c r="AC1774" s="19"/>
      <c r="AD1774" s="22"/>
      <c r="AE1774" s="19"/>
    </row>
    <row r="1775" spans="2:31" x14ac:dyDescent="0.2">
      <c r="B1775" s="14" t="s">
        <v>13868</v>
      </c>
      <c r="C1775" s="33" t="s">
        <v>13867</v>
      </c>
      <c r="D1775" s="16" t="s">
        <v>13866</v>
      </c>
      <c r="E1775" s="103" t="s">
        <v>26</v>
      </c>
      <c r="F1775" s="18" t="s">
        <v>26</v>
      </c>
      <c r="G1775" s="111" t="s">
        <v>590</v>
      </c>
      <c r="H1775" s="102" t="s">
        <v>4412</v>
      </c>
      <c r="I1775" s="21">
        <v>20421726</v>
      </c>
      <c r="J1775" s="71">
        <v>107.65</v>
      </c>
      <c r="K1775" s="21">
        <v>20754835</v>
      </c>
      <c r="L1775" s="21">
        <v>19279989</v>
      </c>
      <c r="M1775" s="21">
        <v>20317684</v>
      </c>
      <c r="N1775" s="21"/>
      <c r="O1775" s="21">
        <v>-104042</v>
      </c>
      <c r="P1775" s="21"/>
      <c r="Q1775" s="21"/>
      <c r="R1775" s="22">
        <v>4</v>
      </c>
      <c r="S1775" s="22">
        <v>1.996</v>
      </c>
      <c r="T1775" s="20" t="s">
        <v>5189</v>
      </c>
      <c r="U1775" s="21">
        <v>64267</v>
      </c>
      <c r="V1775" s="21">
        <v>514133</v>
      </c>
      <c r="W1775" s="34">
        <v>41003</v>
      </c>
      <c r="X1775" s="34">
        <v>48214</v>
      </c>
      <c r="Y1775" s="114" t="s">
        <v>13736</v>
      </c>
      <c r="Z1775" s="70" t="s">
        <v>4927</v>
      </c>
      <c r="AA1775" s="20" t="s">
        <v>4926</v>
      </c>
      <c r="AB1775" s="109"/>
      <c r="AC1775" s="19"/>
      <c r="AD1775" s="22"/>
      <c r="AE1775" s="19"/>
    </row>
    <row r="1776" spans="2:31" x14ac:dyDescent="0.2">
      <c r="B1776" s="14" t="s">
        <v>13865</v>
      </c>
      <c r="C1776" s="33" t="s">
        <v>13864</v>
      </c>
      <c r="D1776" s="16" t="s">
        <v>13863</v>
      </c>
      <c r="E1776" s="103" t="s">
        <v>5057</v>
      </c>
      <c r="F1776" s="18" t="s">
        <v>26</v>
      </c>
      <c r="G1776" s="111" t="s">
        <v>590</v>
      </c>
      <c r="H1776" s="102" t="s">
        <v>4412</v>
      </c>
      <c r="I1776" s="21">
        <v>28022688</v>
      </c>
      <c r="J1776" s="71">
        <v>107.387</v>
      </c>
      <c r="K1776" s="21">
        <v>28481714</v>
      </c>
      <c r="L1776" s="21">
        <v>26522509</v>
      </c>
      <c r="M1776" s="21">
        <v>27816049</v>
      </c>
      <c r="N1776" s="21"/>
      <c r="O1776" s="21">
        <v>-206639</v>
      </c>
      <c r="P1776" s="21"/>
      <c r="Q1776" s="21"/>
      <c r="R1776" s="22">
        <v>3.5</v>
      </c>
      <c r="S1776" s="22">
        <v>1.7230000000000001</v>
      </c>
      <c r="T1776" s="20" t="s">
        <v>5189</v>
      </c>
      <c r="U1776" s="21">
        <v>77357</v>
      </c>
      <c r="V1776" s="21">
        <v>464144</v>
      </c>
      <c r="W1776" s="34">
        <v>41081</v>
      </c>
      <c r="X1776" s="34">
        <v>52018</v>
      </c>
      <c r="Y1776" s="114" t="s">
        <v>13736</v>
      </c>
      <c r="Z1776" s="70" t="s">
        <v>4927</v>
      </c>
      <c r="AA1776" s="20" t="s">
        <v>4926</v>
      </c>
      <c r="AB1776" s="109"/>
      <c r="AC1776" s="19"/>
      <c r="AD1776" s="22"/>
      <c r="AE1776" s="19"/>
    </row>
    <row r="1777" spans="2:31" x14ac:dyDescent="0.2">
      <c r="B1777" s="14" t="s">
        <v>13862</v>
      </c>
      <c r="C1777" s="33" t="s">
        <v>13861</v>
      </c>
      <c r="D1777" s="16" t="s">
        <v>13860</v>
      </c>
      <c r="E1777" s="103" t="s">
        <v>26</v>
      </c>
      <c r="F1777" s="18" t="s">
        <v>26</v>
      </c>
      <c r="G1777" s="111" t="s">
        <v>590</v>
      </c>
      <c r="H1777" s="102" t="s">
        <v>4412</v>
      </c>
      <c r="I1777" s="21">
        <v>24348432</v>
      </c>
      <c r="J1777" s="71">
        <v>104.88800000000001</v>
      </c>
      <c r="K1777" s="21">
        <v>24598725</v>
      </c>
      <c r="L1777" s="21">
        <v>23452475</v>
      </c>
      <c r="M1777" s="21">
        <v>24295021</v>
      </c>
      <c r="N1777" s="21"/>
      <c r="O1777" s="21">
        <v>-53411</v>
      </c>
      <c r="P1777" s="21"/>
      <c r="Q1777" s="21"/>
      <c r="R1777" s="22">
        <v>3</v>
      </c>
      <c r="S1777" s="22">
        <v>1.8640000000000001</v>
      </c>
      <c r="T1777" s="20" t="s">
        <v>5189</v>
      </c>
      <c r="U1777" s="21">
        <v>58631</v>
      </c>
      <c r="V1777" s="21">
        <v>293156</v>
      </c>
      <c r="W1777" s="34">
        <v>41108</v>
      </c>
      <c r="X1777" s="34">
        <v>52018</v>
      </c>
      <c r="Y1777" s="114" t="s">
        <v>13736</v>
      </c>
      <c r="Z1777" s="70" t="s">
        <v>4927</v>
      </c>
      <c r="AA1777" s="20" t="s">
        <v>4926</v>
      </c>
      <c r="AB1777" s="109"/>
      <c r="AC1777" s="19"/>
      <c r="AD1777" s="22"/>
      <c r="AE1777" s="19"/>
    </row>
    <row r="1778" spans="2:31" x14ac:dyDescent="0.2">
      <c r="B1778" s="14" t="s">
        <v>13859</v>
      </c>
      <c r="C1778" s="33" t="s">
        <v>13858</v>
      </c>
      <c r="D1778" s="16" t="s">
        <v>13857</v>
      </c>
      <c r="E1778" s="103" t="s">
        <v>5057</v>
      </c>
      <c r="F1778" s="18" t="s">
        <v>26</v>
      </c>
      <c r="G1778" s="111" t="s">
        <v>590</v>
      </c>
      <c r="H1778" s="102" t="s">
        <v>4412</v>
      </c>
      <c r="I1778" s="21">
        <v>22120111</v>
      </c>
      <c r="J1778" s="71">
        <v>104.88800000000001</v>
      </c>
      <c r="K1778" s="21">
        <v>22576851</v>
      </c>
      <c r="L1778" s="21">
        <v>21524815</v>
      </c>
      <c r="M1778" s="21">
        <v>22070145</v>
      </c>
      <c r="N1778" s="21"/>
      <c r="O1778" s="21">
        <v>-49966</v>
      </c>
      <c r="P1778" s="21"/>
      <c r="Q1778" s="21"/>
      <c r="R1778" s="22">
        <v>3</v>
      </c>
      <c r="S1778" s="22">
        <v>2.177</v>
      </c>
      <c r="T1778" s="20" t="s">
        <v>5189</v>
      </c>
      <c r="U1778" s="21">
        <v>53812</v>
      </c>
      <c r="V1778" s="21">
        <v>322872</v>
      </c>
      <c r="W1778" s="34">
        <v>41079</v>
      </c>
      <c r="X1778" s="34">
        <v>52018</v>
      </c>
      <c r="Y1778" s="114" t="s">
        <v>13736</v>
      </c>
      <c r="Z1778" s="70" t="s">
        <v>4927</v>
      </c>
      <c r="AA1778" s="20" t="s">
        <v>4926</v>
      </c>
      <c r="AB1778" s="109"/>
      <c r="AC1778" s="19"/>
      <c r="AD1778" s="22"/>
      <c r="AE1778" s="19"/>
    </row>
    <row r="1779" spans="2:31" x14ac:dyDescent="0.2">
      <c r="B1779" s="14" t="s">
        <v>13856</v>
      </c>
      <c r="C1779" s="33" t="s">
        <v>13855</v>
      </c>
      <c r="D1779" s="16" t="s">
        <v>13854</v>
      </c>
      <c r="E1779" s="103" t="s">
        <v>5057</v>
      </c>
      <c r="F1779" s="18" t="s">
        <v>26</v>
      </c>
      <c r="G1779" s="111" t="s">
        <v>590</v>
      </c>
      <c r="H1779" s="102" t="s">
        <v>4412</v>
      </c>
      <c r="I1779" s="21">
        <v>13159790</v>
      </c>
      <c r="J1779" s="71">
        <v>104.88800000000001</v>
      </c>
      <c r="K1779" s="21">
        <v>13432537</v>
      </c>
      <c r="L1779" s="21">
        <v>12806608</v>
      </c>
      <c r="M1779" s="21">
        <v>13127573</v>
      </c>
      <c r="N1779" s="21"/>
      <c r="O1779" s="21">
        <v>-32217</v>
      </c>
      <c r="P1779" s="21"/>
      <c r="Q1779" s="21"/>
      <c r="R1779" s="22">
        <v>3</v>
      </c>
      <c r="S1779" s="22">
        <v>2.1850000000000001</v>
      </c>
      <c r="T1779" s="20" t="s">
        <v>5189</v>
      </c>
      <c r="U1779" s="21">
        <v>32017</v>
      </c>
      <c r="V1779" s="21">
        <v>192099</v>
      </c>
      <c r="W1779" s="28">
        <v>41081</v>
      </c>
      <c r="X1779" s="28">
        <v>52018</v>
      </c>
      <c r="Y1779" s="114" t="s">
        <v>13736</v>
      </c>
      <c r="Z1779" s="70" t="s">
        <v>4927</v>
      </c>
      <c r="AA1779" s="20" t="s">
        <v>4926</v>
      </c>
      <c r="AB1779" s="109"/>
      <c r="AC1779" s="19"/>
      <c r="AD1779" s="22"/>
      <c r="AE1779" s="19"/>
    </row>
    <row r="1780" spans="2:31" x14ac:dyDescent="0.2">
      <c r="B1780" s="14" t="s">
        <v>13853</v>
      </c>
      <c r="C1780" s="33" t="s">
        <v>13852</v>
      </c>
      <c r="D1780" s="16" t="s">
        <v>13851</v>
      </c>
      <c r="E1780" s="103" t="s">
        <v>26</v>
      </c>
      <c r="F1780" s="18" t="s">
        <v>26</v>
      </c>
      <c r="G1780" s="111" t="s">
        <v>590</v>
      </c>
      <c r="H1780" s="102" t="s">
        <v>4412</v>
      </c>
      <c r="I1780" s="21">
        <v>26121833</v>
      </c>
      <c r="J1780" s="71">
        <v>105.489</v>
      </c>
      <c r="K1780" s="21">
        <v>26231803</v>
      </c>
      <c r="L1780" s="21">
        <v>24866835</v>
      </c>
      <c r="M1780" s="21">
        <v>26111688</v>
      </c>
      <c r="N1780" s="21"/>
      <c r="O1780" s="21">
        <v>-10145</v>
      </c>
      <c r="P1780" s="21"/>
      <c r="Q1780" s="21"/>
      <c r="R1780" s="22">
        <v>3</v>
      </c>
      <c r="S1780" s="22">
        <v>1.46</v>
      </c>
      <c r="T1780" s="20" t="s">
        <v>5189</v>
      </c>
      <c r="U1780" s="21">
        <v>62167</v>
      </c>
      <c r="V1780" s="21"/>
      <c r="W1780" s="34">
        <v>41261</v>
      </c>
      <c r="X1780" s="34">
        <v>52140</v>
      </c>
      <c r="Y1780" s="114" t="s">
        <v>13736</v>
      </c>
      <c r="Z1780" s="70" t="s">
        <v>4927</v>
      </c>
      <c r="AA1780" s="20" t="s">
        <v>4926</v>
      </c>
      <c r="AB1780" s="109"/>
      <c r="AC1780" s="19"/>
      <c r="AD1780" s="22"/>
      <c r="AE1780" s="31"/>
    </row>
    <row r="1781" spans="2:31" x14ac:dyDescent="0.2">
      <c r="B1781" s="14" t="s">
        <v>13850</v>
      </c>
      <c r="C1781" s="33" t="s">
        <v>13849</v>
      </c>
      <c r="D1781" s="16" t="s">
        <v>13848</v>
      </c>
      <c r="E1781" s="103" t="s">
        <v>26</v>
      </c>
      <c r="F1781" s="18" t="s">
        <v>26</v>
      </c>
      <c r="G1781" s="111" t="s">
        <v>590</v>
      </c>
      <c r="H1781" s="102" t="s">
        <v>4412</v>
      </c>
      <c r="I1781" s="21">
        <v>7396780</v>
      </c>
      <c r="J1781" s="71">
        <v>112.637</v>
      </c>
      <c r="K1781" s="21">
        <v>8065620</v>
      </c>
      <c r="L1781" s="21">
        <v>7160700</v>
      </c>
      <c r="M1781" s="21">
        <v>7307872</v>
      </c>
      <c r="N1781" s="21"/>
      <c r="O1781" s="21">
        <v>-23607</v>
      </c>
      <c r="P1781" s="21"/>
      <c r="Q1781" s="21"/>
      <c r="R1781" s="22">
        <v>5</v>
      </c>
      <c r="S1781" s="22">
        <v>4.2329999999999997</v>
      </c>
      <c r="T1781" s="20" t="s">
        <v>5189</v>
      </c>
      <c r="U1781" s="21">
        <v>29836</v>
      </c>
      <c r="V1781" s="21">
        <v>358035</v>
      </c>
      <c r="W1781" s="34">
        <v>40071</v>
      </c>
      <c r="X1781" s="34">
        <v>51014</v>
      </c>
      <c r="Y1781" s="114" t="s">
        <v>13736</v>
      </c>
      <c r="Z1781" s="70" t="s">
        <v>4927</v>
      </c>
      <c r="AA1781" s="20" t="s">
        <v>4926</v>
      </c>
      <c r="AB1781" s="109"/>
      <c r="AC1781" s="19"/>
      <c r="AD1781" s="22"/>
      <c r="AE1781" s="31"/>
    </row>
    <row r="1782" spans="2:31" x14ac:dyDescent="0.2">
      <c r="B1782" s="14" t="s">
        <v>13847</v>
      </c>
      <c r="C1782" s="33" t="s">
        <v>13846</v>
      </c>
      <c r="D1782" s="16" t="s">
        <v>13845</v>
      </c>
      <c r="E1782" s="103" t="s">
        <v>26</v>
      </c>
      <c r="F1782" s="18" t="s">
        <v>26</v>
      </c>
      <c r="G1782" s="111" t="s">
        <v>590</v>
      </c>
      <c r="H1782" s="102" t="s">
        <v>4412</v>
      </c>
      <c r="I1782" s="21">
        <v>4384929</v>
      </c>
      <c r="J1782" s="71">
        <v>106.619</v>
      </c>
      <c r="K1782" s="21">
        <v>4558375</v>
      </c>
      <c r="L1782" s="21">
        <v>4275373</v>
      </c>
      <c r="M1782" s="21">
        <v>4317941</v>
      </c>
      <c r="N1782" s="21"/>
      <c r="O1782" s="21">
        <v>-11651</v>
      </c>
      <c r="P1782" s="21"/>
      <c r="Q1782" s="21"/>
      <c r="R1782" s="22">
        <v>4.415</v>
      </c>
      <c r="S1782" s="22">
        <v>3.3460000000000001</v>
      </c>
      <c r="T1782" s="20" t="s">
        <v>5189</v>
      </c>
      <c r="U1782" s="21">
        <v>15730</v>
      </c>
      <c r="V1782" s="21">
        <v>187760</v>
      </c>
      <c r="W1782" s="34">
        <v>40044</v>
      </c>
      <c r="X1782" s="34">
        <v>51014</v>
      </c>
      <c r="Y1782" s="114" t="s">
        <v>13736</v>
      </c>
      <c r="Z1782" s="70" t="s">
        <v>4927</v>
      </c>
      <c r="AA1782" s="20" t="s">
        <v>4926</v>
      </c>
      <c r="AB1782" s="109"/>
      <c r="AC1782" s="19"/>
      <c r="AD1782" s="22"/>
      <c r="AE1782" s="34">
        <v>50983</v>
      </c>
    </row>
    <row r="1783" spans="2:31" x14ac:dyDescent="0.2">
      <c r="B1783" s="14" t="s">
        <v>13844</v>
      </c>
      <c r="C1783" s="33" t="s">
        <v>13843</v>
      </c>
      <c r="D1783" s="16" t="s">
        <v>13842</v>
      </c>
      <c r="E1783" s="103" t="s">
        <v>26</v>
      </c>
      <c r="F1783" s="18" t="s">
        <v>26</v>
      </c>
      <c r="G1783" s="111" t="s">
        <v>590</v>
      </c>
      <c r="H1783" s="102" t="s">
        <v>4412</v>
      </c>
      <c r="I1783" s="21">
        <v>3373255</v>
      </c>
      <c r="J1783" s="71">
        <v>106.548</v>
      </c>
      <c r="K1783" s="21">
        <v>3505949</v>
      </c>
      <c r="L1783" s="21">
        <v>3290479</v>
      </c>
      <c r="M1783" s="21">
        <v>3324668</v>
      </c>
      <c r="N1783" s="21"/>
      <c r="O1783" s="21">
        <v>-11798</v>
      </c>
      <c r="P1783" s="21"/>
      <c r="Q1783" s="21"/>
      <c r="R1783" s="22">
        <v>4.1710000000000003</v>
      </c>
      <c r="S1783" s="22">
        <v>3.2589999999999999</v>
      </c>
      <c r="T1783" s="20" t="s">
        <v>5189</v>
      </c>
      <c r="U1783" s="21">
        <v>11437</v>
      </c>
      <c r="V1783" s="21">
        <v>139281</v>
      </c>
      <c r="W1783" s="34">
        <v>40044</v>
      </c>
      <c r="X1783" s="34">
        <v>51014</v>
      </c>
      <c r="Y1783" s="114" t="s">
        <v>13736</v>
      </c>
      <c r="Z1783" s="70" t="s">
        <v>4927</v>
      </c>
      <c r="AA1783" s="20" t="s">
        <v>4926</v>
      </c>
      <c r="AB1783" s="109"/>
      <c r="AC1783" s="19"/>
      <c r="AD1783" s="22"/>
      <c r="AE1783" s="34">
        <v>50983</v>
      </c>
    </row>
    <row r="1784" spans="2:31" x14ac:dyDescent="0.2">
      <c r="B1784" s="14" t="s">
        <v>13841</v>
      </c>
      <c r="C1784" s="33" t="s">
        <v>13840</v>
      </c>
      <c r="D1784" s="16" t="s">
        <v>13839</v>
      </c>
      <c r="E1784" s="103" t="s">
        <v>5057</v>
      </c>
      <c r="F1784" s="18" t="s">
        <v>26</v>
      </c>
      <c r="G1784" s="111" t="s">
        <v>590</v>
      </c>
      <c r="H1784" s="102" t="s">
        <v>4412</v>
      </c>
      <c r="I1784" s="21">
        <v>11694747</v>
      </c>
      <c r="J1784" s="71">
        <v>105.82599999999999</v>
      </c>
      <c r="K1784" s="21">
        <v>12289718</v>
      </c>
      <c r="L1784" s="21">
        <v>11613093</v>
      </c>
      <c r="M1784" s="21">
        <v>11589392</v>
      </c>
      <c r="N1784" s="21"/>
      <c r="O1784" s="21">
        <v>-23701</v>
      </c>
      <c r="P1784" s="21"/>
      <c r="Q1784" s="21"/>
      <c r="R1784" s="22">
        <v>3.58</v>
      </c>
      <c r="S1784" s="22">
        <v>3.3250000000000002</v>
      </c>
      <c r="T1784" s="20" t="s">
        <v>5189</v>
      </c>
      <c r="U1784" s="21">
        <v>34646</v>
      </c>
      <c r="V1784" s="21">
        <v>415749</v>
      </c>
      <c r="W1784" s="34">
        <v>40025</v>
      </c>
      <c r="X1784" s="34">
        <v>50952</v>
      </c>
      <c r="Y1784" s="114" t="s">
        <v>13736</v>
      </c>
      <c r="Z1784" s="70" t="s">
        <v>4927</v>
      </c>
      <c r="AA1784" s="20" t="s">
        <v>4926</v>
      </c>
      <c r="AB1784" s="109"/>
      <c r="AC1784" s="19"/>
      <c r="AD1784" s="22"/>
      <c r="AE1784" s="34">
        <v>50922</v>
      </c>
    </row>
    <row r="1785" spans="2:31" x14ac:dyDescent="0.2">
      <c r="B1785" s="14" t="s">
        <v>13838</v>
      </c>
      <c r="C1785" s="33" t="s">
        <v>13837</v>
      </c>
      <c r="D1785" s="16" t="s">
        <v>13836</v>
      </c>
      <c r="E1785" s="103" t="s">
        <v>5057</v>
      </c>
      <c r="F1785" s="18" t="s">
        <v>26</v>
      </c>
      <c r="G1785" s="111" t="s">
        <v>590</v>
      </c>
      <c r="H1785" s="102" t="s">
        <v>4412</v>
      </c>
      <c r="I1785" s="21">
        <v>14199512</v>
      </c>
      <c r="J1785" s="71">
        <v>112.012</v>
      </c>
      <c r="K1785" s="21">
        <v>15354595</v>
      </c>
      <c r="L1785" s="21">
        <v>13707953</v>
      </c>
      <c r="M1785" s="21">
        <v>14017356</v>
      </c>
      <c r="N1785" s="21"/>
      <c r="O1785" s="21">
        <v>-62148</v>
      </c>
      <c r="P1785" s="21"/>
      <c r="Q1785" s="21"/>
      <c r="R1785" s="22">
        <v>5</v>
      </c>
      <c r="S1785" s="22">
        <v>4.165</v>
      </c>
      <c r="T1785" s="20" t="s">
        <v>5189</v>
      </c>
      <c r="U1785" s="21">
        <v>57116</v>
      </c>
      <c r="V1785" s="21">
        <v>685501</v>
      </c>
      <c r="W1785" s="34">
        <v>40080</v>
      </c>
      <c r="X1785" s="34">
        <v>50983</v>
      </c>
      <c r="Y1785" s="114" t="s">
        <v>13736</v>
      </c>
      <c r="Z1785" s="70" t="s">
        <v>4927</v>
      </c>
      <c r="AA1785" s="20" t="s">
        <v>4926</v>
      </c>
      <c r="AB1785" s="109"/>
      <c r="AC1785" s="19"/>
      <c r="AD1785" s="22"/>
      <c r="AE1785" s="31"/>
    </row>
    <row r="1786" spans="2:31" x14ac:dyDescent="0.2">
      <c r="B1786" s="14" t="s">
        <v>13835</v>
      </c>
      <c r="C1786" s="33" t="s">
        <v>13834</v>
      </c>
      <c r="D1786" s="16" t="s">
        <v>13833</v>
      </c>
      <c r="E1786" s="103" t="s">
        <v>26</v>
      </c>
      <c r="F1786" s="18" t="s">
        <v>26</v>
      </c>
      <c r="G1786" s="111" t="s">
        <v>590</v>
      </c>
      <c r="H1786" s="102" t="s">
        <v>4412</v>
      </c>
      <c r="I1786" s="21">
        <v>5028733</v>
      </c>
      <c r="J1786" s="71">
        <v>112.637</v>
      </c>
      <c r="K1786" s="21">
        <v>5483447</v>
      </c>
      <c r="L1786" s="21">
        <v>4868234</v>
      </c>
      <c r="M1786" s="21">
        <v>4979954</v>
      </c>
      <c r="N1786" s="21"/>
      <c r="O1786" s="21">
        <v>-15248</v>
      </c>
      <c r="P1786" s="21"/>
      <c r="Q1786" s="21"/>
      <c r="R1786" s="22">
        <v>5</v>
      </c>
      <c r="S1786" s="22">
        <v>4.1529999999999996</v>
      </c>
      <c r="T1786" s="20" t="s">
        <v>5189</v>
      </c>
      <c r="U1786" s="21">
        <v>20284</v>
      </c>
      <c r="V1786" s="21">
        <v>243412</v>
      </c>
      <c r="W1786" s="34">
        <v>40071</v>
      </c>
      <c r="X1786" s="34">
        <v>51014</v>
      </c>
      <c r="Y1786" s="114" t="s">
        <v>13736</v>
      </c>
      <c r="Z1786" s="70" t="s">
        <v>4927</v>
      </c>
      <c r="AA1786" s="20" t="s">
        <v>4926</v>
      </c>
      <c r="AB1786" s="109"/>
      <c r="AC1786" s="19"/>
      <c r="AD1786" s="22"/>
      <c r="AE1786" s="31"/>
    </row>
    <row r="1787" spans="2:31" x14ac:dyDescent="0.2">
      <c r="B1787" s="14" t="s">
        <v>13832</v>
      </c>
      <c r="C1787" s="33" t="s">
        <v>13831</v>
      </c>
      <c r="D1787" s="16" t="s">
        <v>13830</v>
      </c>
      <c r="E1787" s="103" t="s">
        <v>26</v>
      </c>
      <c r="F1787" s="18" t="s">
        <v>26</v>
      </c>
      <c r="G1787" s="111" t="s">
        <v>590</v>
      </c>
      <c r="H1787" s="102" t="s">
        <v>4412</v>
      </c>
      <c r="I1787" s="21">
        <v>7110476</v>
      </c>
      <c r="J1787" s="71">
        <v>110.306</v>
      </c>
      <c r="K1787" s="21">
        <v>7687169</v>
      </c>
      <c r="L1787" s="21">
        <v>6968920</v>
      </c>
      <c r="M1787" s="21">
        <v>7052775</v>
      </c>
      <c r="N1787" s="21"/>
      <c r="O1787" s="21">
        <v>-14462</v>
      </c>
      <c r="P1787" s="21"/>
      <c r="Q1787" s="21"/>
      <c r="R1787" s="22">
        <v>4.5</v>
      </c>
      <c r="S1787" s="22">
        <v>3.9910000000000001</v>
      </c>
      <c r="T1787" s="20" t="s">
        <v>5189</v>
      </c>
      <c r="U1787" s="21">
        <v>26133</v>
      </c>
      <c r="V1787" s="21">
        <v>313602</v>
      </c>
      <c r="W1787" s="34">
        <v>40102</v>
      </c>
      <c r="X1787" s="34">
        <v>47392</v>
      </c>
      <c r="Y1787" s="114" t="s">
        <v>13736</v>
      </c>
      <c r="Z1787" s="70" t="s">
        <v>4927</v>
      </c>
      <c r="AA1787" s="20" t="s">
        <v>4926</v>
      </c>
      <c r="AB1787" s="109"/>
      <c r="AC1787" s="19"/>
      <c r="AD1787" s="22"/>
      <c r="AE1787" s="31"/>
    </row>
    <row r="1788" spans="2:31" x14ac:dyDescent="0.2">
      <c r="B1788" s="14" t="s">
        <v>13829</v>
      </c>
      <c r="C1788" s="33" t="s">
        <v>13828</v>
      </c>
      <c r="D1788" s="16" t="s">
        <v>13827</v>
      </c>
      <c r="E1788" s="103" t="s">
        <v>26</v>
      </c>
      <c r="F1788" s="18" t="s">
        <v>26</v>
      </c>
      <c r="G1788" s="111" t="s">
        <v>590</v>
      </c>
      <c r="H1788" s="102" t="s">
        <v>4412</v>
      </c>
      <c r="I1788" s="21">
        <v>13245438</v>
      </c>
      <c r="J1788" s="71">
        <v>112.012</v>
      </c>
      <c r="K1788" s="21">
        <v>14319671</v>
      </c>
      <c r="L1788" s="21">
        <v>12784015</v>
      </c>
      <c r="M1788" s="21">
        <v>13091490</v>
      </c>
      <c r="N1788" s="21"/>
      <c r="O1788" s="21">
        <v>-33904</v>
      </c>
      <c r="P1788" s="21"/>
      <c r="Q1788" s="21"/>
      <c r="R1788" s="22">
        <v>5</v>
      </c>
      <c r="S1788" s="22">
        <v>4.1159999999999997</v>
      </c>
      <c r="T1788" s="20" t="s">
        <v>5189</v>
      </c>
      <c r="U1788" s="21">
        <v>53267</v>
      </c>
      <c r="V1788" s="21">
        <v>639201</v>
      </c>
      <c r="W1788" s="34">
        <v>40121</v>
      </c>
      <c r="X1788" s="34">
        <v>51044</v>
      </c>
      <c r="Y1788" s="114" t="s">
        <v>13736</v>
      </c>
      <c r="Z1788" s="70" t="s">
        <v>4927</v>
      </c>
      <c r="AA1788" s="20" t="s">
        <v>4926</v>
      </c>
      <c r="AB1788" s="109"/>
      <c r="AC1788" s="19"/>
      <c r="AD1788" s="22"/>
      <c r="AE1788" s="31"/>
    </row>
    <row r="1789" spans="2:31" x14ac:dyDescent="0.2">
      <c r="B1789" s="14" t="s">
        <v>13826</v>
      </c>
      <c r="C1789" s="33" t="s">
        <v>13825</v>
      </c>
      <c r="D1789" s="16" t="s">
        <v>13824</v>
      </c>
      <c r="E1789" s="103" t="s">
        <v>26</v>
      </c>
      <c r="F1789" s="18" t="s">
        <v>26</v>
      </c>
      <c r="G1789" s="111" t="s">
        <v>590</v>
      </c>
      <c r="H1789" s="102" t="s">
        <v>4412</v>
      </c>
      <c r="I1789" s="21">
        <v>6662266</v>
      </c>
      <c r="J1789" s="71">
        <v>110.556</v>
      </c>
      <c r="K1789" s="21">
        <v>7212304</v>
      </c>
      <c r="L1789" s="21">
        <v>6523638</v>
      </c>
      <c r="M1789" s="21">
        <v>6607935</v>
      </c>
      <c r="N1789" s="21"/>
      <c r="O1789" s="21">
        <v>-22645</v>
      </c>
      <c r="P1789" s="21"/>
      <c r="Q1789" s="21"/>
      <c r="R1789" s="22">
        <v>4.5</v>
      </c>
      <c r="S1789" s="22">
        <v>3.96</v>
      </c>
      <c r="T1789" s="20" t="s">
        <v>5189</v>
      </c>
      <c r="U1789" s="21">
        <v>24464</v>
      </c>
      <c r="V1789" s="21">
        <v>293564</v>
      </c>
      <c r="W1789" s="34">
        <v>40102</v>
      </c>
      <c r="X1789" s="34">
        <v>47392</v>
      </c>
      <c r="Y1789" s="114" t="s">
        <v>13736</v>
      </c>
      <c r="Z1789" s="70" t="s">
        <v>4927</v>
      </c>
      <c r="AA1789" s="20" t="s">
        <v>4926</v>
      </c>
      <c r="AB1789" s="109"/>
      <c r="AC1789" s="19"/>
      <c r="AD1789" s="22"/>
      <c r="AE1789" s="31"/>
    </row>
    <row r="1790" spans="2:31" x14ac:dyDescent="0.2">
      <c r="B1790" s="14" t="s">
        <v>13823</v>
      </c>
      <c r="C1790" s="33" t="s">
        <v>13822</v>
      </c>
      <c r="D1790" s="16" t="s">
        <v>13821</v>
      </c>
      <c r="E1790" s="103" t="s">
        <v>26</v>
      </c>
      <c r="F1790" s="18" t="s">
        <v>26</v>
      </c>
      <c r="G1790" s="111" t="s">
        <v>590</v>
      </c>
      <c r="H1790" s="102" t="s">
        <v>4412</v>
      </c>
      <c r="I1790" s="21">
        <v>3488226</v>
      </c>
      <c r="J1790" s="71">
        <v>110.306</v>
      </c>
      <c r="K1790" s="21">
        <v>3771138</v>
      </c>
      <c r="L1790" s="21">
        <v>3418782</v>
      </c>
      <c r="M1790" s="21">
        <v>3459667</v>
      </c>
      <c r="N1790" s="21"/>
      <c r="O1790" s="21">
        <v>-9555</v>
      </c>
      <c r="P1790" s="21"/>
      <c r="Q1790" s="21"/>
      <c r="R1790" s="22">
        <v>4.5</v>
      </c>
      <c r="S1790" s="22">
        <v>3.9940000000000002</v>
      </c>
      <c r="T1790" s="20" t="s">
        <v>5189</v>
      </c>
      <c r="U1790" s="21">
        <v>12820</v>
      </c>
      <c r="V1790" s="21">
        <v>153845</v>
      </c>
      <c r="W1790" s="34">
        <v>40102</v>
      </c>
      <c r="X1790" s="34">
        <v>47392</v>
      </c>
      <c r="Y1790" s="114" t="s">
        <v>13736</v>
      </c>
      <c r="Z1790" s="70" t="s">
        <v>4927</v>
      </c>
      <c r="AA1790" s="20" t="s">
        <v>4926</v>
      </c>
      <c r="AB1790" s="109"/>
      <c r="AC1790" s="19"/>
      <c r="AD1790" s="22"/>
      <c r="AE1790" s="31"/>
    </row>
    <row r="1791" spans="2:31" x14ac:dyDescent="0.2">
      <c r="B1791" s="14" t="s">
        <v>13820</v>
      </c>
      <c r="C1791" s="33" t="s">
        <v>13819</v>
      </c>
      <c r="D1791" s="16" t="s">
        <v>13818</v>
      </c>
      <c r="E1791" s="103" t="s">
        <v>26</v>
      </c>
      <c r="F1791" s="18" t="s">
        <v>26</v>
      </c>
      <c r="G1791" s="111" t="s">
        <v>590</v>
      </c>
      <c r="H1791" s="102" t="s">
        <v>4412</v>
      </c>
      <c r="I1791" s="21">
        <v>3909707</v>
      </c>
      <c r="J1791" s="71">
        <v>107.111</v>
      </c>
      <c r="K1791" s="21">
        <v>4068239</v>
      </c>
      <c r="L1791" s="21">
        <v>3798137</v>
      </c>
      <c r="M1791" s="21">
        <v>3884462</v>
      </c>
      <c r="N1791" s="21"/>
      <c r="O1791" s="21">
        <v>1526</v>
      </c>
      <c r="P1791" s="21"/>
      <c r="Q1791" s="21"/>
      <c r="R1791" s="22">
        <v>4</v>
      </c>
      <c r="S1791" s="22">
        <v>2.9580000000000002</v>
      </c>
      <c r="T1791" s="20" t="s">
        <v>5189</v>
      </c>
      <c r="U1791" s="21">
        <v>12660</v>
      </c>
      <c r="V1791" s="21">
        <v>151925</v>
      </c>
      <c r="W1791" s="34">
        <v>40339</v>
      </c>
      <c r="X1791" s="34">
        <v>45778</v>
      </c>
      <c r="Y1791" s="114" t="s">
        <v>13736</v>
      </c>
      <c r="Z1791" s="70" t="s">
        <v>4927</v>
      </c>
      <c r="AA1791" s="20" t="s">
        <v>4926</v>
      </c>
      <c r="AB1791" s="109"/>
      <c r="AC1791" s="19"/>
      <c r="AD1791" s="22"/>
      <c r="AE1791" s="31"/>
    </row>
    <row r="1792" spans="2:31" x14ac:dyDescent="0.2">
      <c r="B1792" s="14" t="s">
        <v>13817</v>
      </c>
      <c r="C1792" s="33" t="s">
        <v>13816</v>
      </c>
      <c r="D1792" s="16" t="s">
        <v>13815</v>
      </c>
      <c r="E1792" s="103" t="s">
        <v>26</v>
      </c>
      <c r="F1792" s="18" t="s">
        <v>26</v>
      </c>
      <c r="G1792" s="111" t="s">
        <v>590</v>
      </c>
      <c r="H1792" s="102" t="s">
        <v>4412</v>
      </c>
      <c r="I1792" s="21">
        <v>4539803</v>
      </c>
      <c r="J1792" s="71">
        <v>106.753</v>
      </c>
      <c r="K1792" s="21">
        <v>4657183</v>
      </c>
      <c r="L1792" s="21">
        <v>4362573</v>
      </c>
      <c r="M1792" s="21">
        <v>4486089</v>
      </c>
      <c r="N1792" s="21"/>
      <c r="O1792" s="21">
        <v>-11983</v>
      </c>
      <c r="P1792" s="21"/>
      <c r="Q1792" s="21"/>
      <c r="R1792" s="22">
        <v>3.1859999999999999</v>
      </c>
      <c r="S1792" s="22">
        <v>1.8280000000000001</v>
      </c>
      <c r="T1792" s="20" t="s">
        <v>5189</v>
      </c>
      <c r="U1792" s="21">
        <v>11583</v>
      </c>
      <c r="V1792" s="21">
        <v>139738</v>
      </c>
      <c r="W1792" s="34">
        <v>40235</v>
      </c>
      <c r="X1792" s="34">
        <v>50952</v>
      </c>
      <c r="Y1792" s="114" t="s">
        <v>13736</v>
      </c>
      <c r="Z1792" s="70" t="s">
        <v>4927</v>
      </c>
      <c r="AA1792" s="20" t="s">
        <v>4926</v>
      </c>
      <c r="AB1792" s="109"/>
      <c r="AC1792" s="19"/>
      <c r="AD1792" s="22"/>
      <c r="AE1792" s="34">
        <v>49644</v>
      </c>
    </row>
    <row r="1793" spans="2:31" x14ac:dyDescent="0.2">
      <c r="B1793" s="14" t="s">
        <v>13814</v>
      </c>
      <c r="C1793" s="33" t="s">
        <v>13813</v>
      </c>
      <c r="D1793" s="16" t="s">
        <v>13812</v>
      </c>
      <c r="E1793" s="103" t="s">
        <v>26</v>
      </c>
      <c r="F1793" s="18" t="s">
        <v>26</v>
      </c>
      <c r="G1793" s="111" t="s">
        <v>590</v>
      </c>
      <c r="H1793" s="102" t="s">
        <v>4412</v>
      </c>
      <c r="I1793" s="21">
        <v>2016676</v>
      </c>
      <c r="J1793" s="71">
        <v>107.111</v>
      </c>
      <c r="K1793" s="21">
        <v>2119035</v>
      </c>
      <c r="L1793" s="21">
        <v>1978346</v>
      </c>
      <c r="M1793" s="21">
        <v>2008573</v>
      </c>
      <c r="N1793" s="21"/>
      <c r="O1793" s="21">
        <v>-1608</v>
      </c>
      <c r="P1793" s="21"/>
      <c r="Q1793" s="21"/>
      <c r="R1793" s="22">
        <v>4</v>
      </c>
      <c r="S1793" s="22">
        <v>3.262</v>
      </c>
      <c r="T1793" s="20" t="s">
        <v>5189</v>
      </c>
      <c r="U1793" s="21">
        <v>6594</v>
      </c>
      <c r="V1793" s="21">
        <v>79134</v>
      </c>
      <c r="W1793" s="34">
        <v>40200</v>
      </c>
      <c r="X1793" s="34">
        <v>45658</v>
      </c>
      <c r="Y1793" s="114" t="s">
        <v>13736</v>
      </c>
      <c r="Z1793" s="70" t="s">
        <v>4927</v>
      </c>
      <c r="AA1793" s="20" t="s">
        <v>4926</v>
      </c>
      <c r="AB1793" s="109"/>
      <c r="AC1793" s="19"/>
      <c r="AD1793" s="22"/>
      <c r="AE1793" s="31"/>
    </row>
    <row r="1794" spans="2:31" x14ac:dyDescent="0.2">
      <c r="B1794" s="14" t="s">
        <v>13811</v>
      </c>
      <c r="C1794" s="33" t="s">
        <v>13810</v>
      </c>
      <c r="D1794" s="16" t="s">
        <v>13809</v>
      </c>
      <c r="E1794" s="103" t="s">
        <v>26</v>
      </c>
      <c r="F1794" s="18" t="s">
        <v>26</v>
      </c>
      <c r="G1794" s="111" t="s">
        <v>590</v>
      </c>
      <c r="H1794" s="102" t="s">
        <v>4412</v>
      </c>
      <c r="I1794" s="21">
        <v>14014817</v>
      </c>
      <c r="J1794" s="71">
        <v>106.111</v>
      </c>
      <c r="K1794" s="21">
        <v>14075197</v>
      </c>
      <c r="L1794" s="21">
        <v>13264541</v>
      </c>
      <c r="M1794" s="21">
        <v>13890743</v>
      </c>
      <c r="N1794" s="21"/>
      <c r="O1794" s="21">
        <v>-112624</v>
      </c>
      <c r="P1794" s="21"/>
      <c r="Q1794" s="21"/>
      <c r="R1794" s="22">
        <v>3.5</v>
      </c>
      <c r="S1794" s="22">
        <v>1.2190000000000001</v>
      </c>
      <c r="T1794" s="20" t="s">
        <v>5189</v>
      </c>
      <c r="U1794" s="21">
        <v>38688</v>
      </c>
      <c r="V1794" s="21">
        <v>464259</v>
      </c>
      <c r="W1794" s="34">
        <v>40800</v>
      </c>
      <c r="X1794" s="34">
        <v>44348</v>
      </c>
      <c r="Y1794" s="114" t="s">
        <v>13736</v>
      </c>
      <c r="Z1794" s="70" t="s">
        <v>4927</v>
      </c>
      <c r="AA1794" s="20" t="s">
        <v>4926</v>
      </c>
      <c r="AB1794" s="109"/>
      <c r="AC1794" s="19"/>
      <c r="AD1794" s="22"/>
      <c r="AE1794" s="31"/>
    </row>
    <row r="1795" spans="2:31" x14ac:dyDescent="0.2">
      <c r="B1795" s="14" t="s">
        <v>13808</v>
      </c>
      <c r="C1795" s="33" t="s">
        <v>13807</v>
      </c>
      <c r="D1795" s="16" t="s">
        <v>13806</v>
      </c>
      <c r="E1795" s="103" t="s">
        <v>5057</v>
      </c>
      <c r="F1795" s="18" t="s">
        <v>26</v>
      </c>
      <c r="G1795" s="111" t="s">
        <v>590</v>
      </c>
      <c r="H1795" s="102" t="s">
        <v>4412</v>
      </c>
      <c r="I1795" s="21">
        <v>14705458</v>
      </c>
      <c r="J1795" s="71">
        <v>106.91800000000001</v>
      </c>
      <c r="K1795" s="21">
        <v>15250984</v>
      </c>
      <c r="L1795" s="21">
        <v>14264160</v>
      </c>
      <c r="M1795" s="21">
        <v>14681218</v>
      </c>
      <c r="N1795" s="21"/>
      <c r="O1795" s="21">
        <v>-15434</v>
      </c>
      <c r="P1795" s="21"/>
      <c r="Q1795" s="21"/>
      <c r="R1795" s="22">
        <v>3.5</v>
      </c>
      <c r="S1795" s="22">
        <v>2.4049999999999998</v>
      </c>
      <c r="T1795" s="20" t="s">
        <v>5189</v>
      </c>
      <c r="U1795" s="21">
        <v>41604</v>
      </c>
      <c r="V1795" s="21">
        <v>499246</v>
      </c>
      <c r="W1795" s="34">
        <v>40829</v>
      </c>
      <c r="X1795" s="34">
        <v>48122</v>
      </c>
      <c r="Y1795" s="114" t="s">
        <v>13736</v>
      </c>
      <c r="Z1795" s="70" t="s">
        <v>4927</v>
      </c>
      <c r="AA1795" s="20" t="s">
        <v>4926</v>
      </c>
      <c r="AB1795" s="109"/>
      <c r="AC1795" s="19"/>
      <c r="AD1795" s="22"/>
      <c r="AE1795" s="31"/>
    </row>
    <row r="1796" spans="2:31" x14ac:dyDescent="0.2">
      <c r="B1796" s="14" t="s">
        <v>13805</v>
      </c>
      <c r="C1796" s="33" t="s">
        <v>13804</v>
      </c>
      <c r="D1796" s="16" t="s">
        <v>13803</v>
      </c>
      <c r="E1796" s="103" t="s">
        <v>5057</v>
      </c>
      <c r="F1796" s="18" t="s">
        <v>26</v>
      </c>
      <c r="G1796" s="111" t="s">
        <v>590</v>
      </c>
      <c r="H1796" s="102" t="s">
        <v>4412</v>
      </c>
      <c r="I1796" s="21">
        <v>21136712</v>
      </c>
      <c r="J1796" s="71">
        <v>107.111</v>
      </c>
      <c r="K1796" s="21">
        <v>21940487</v>
      </c>
      <c r="L1796" s="21">
        <v>20483792</v>
      </c>
      <c r="M1796" s="21">
        <v>20953294</v>
      </c>
      <c r="N1796" s="21"/>
      <c r="O1796" s="21">
        <v>-90688</v>
      </c>
      <c r="P1796" s="21"/>
      <c r="Q1796" s="21"/>
      <c r="R1796" s="22">
        <v>4</v>
      </c>
      <c r="S1796" s="22">
        <v>2.7290000000000001</v>
      </c>
      <c r="T1796" s="20" t="s">
        <v>5189</v>
      </c>
      <c r="U1796" s="21">
        <v>68279</v>
      </c>
      <c r="V1796" s="21">
        <v>819352</v>
      </c>
      <c r="W1796" s="34">
        <v>40106</v>
      </c>
      <c r="X1796" s="34">
        <v>43739</v>
      </c>
      <c r="Y1796" s="114" t="s">
        <v>13736</v>
      </c>
      <c r="Z1796" s="70" t="s">
        <v>4927</v>
      </c>
      <c r="AA1796" s="20" t="s">
        <v>4926</v>
      </c>
      <c r="AB1796" s="109"/>
      <c r="AC1796" s="19"/>
      <c r="AD1796" s="22"/>
      <c r="AE1796" s="31"/>
    </row>
    <row r="1797" spans="2:31" x14ac:dyDescent="0.2">
      <c r="B1797" s="14" t="s">
        <v>13802</v>
      </c>
      <c r="C1797" s="33" t="s">
        <v>13801</v>
      </c>
      <c r="D1797" s="16" t="s">
        <v>13800</v>
      </c>
      <c r="E1797" s="103" t="s">
        <v>5057</v>
      </c>
      <c r="F1797" s="18" t="s">
        <v>26</v>
      </c>
      <c r="G1797" s="111" t="s">
        <v>590</v>
      </c>
      <c r="H1797" s="102" t="s">
        <v>4412</v>
      </c>
      <c r="I1797" s="21">
        <v>37516879</v>
      </c>
      <c r="J1797" s="71">
        <v>107.65</v>
      </c>
      <c r="K1797" s="21">
        <v>39831318</v>
      </c>
      <c r="L1797" s="21">
        <v>37000890</v>
      </c>
      <c r="M1797" s="21">
        <v>37406319</v>
      </c>
      <c r="N1797" s="21"/>
      <c r="O1797" s="21">
        <v>-66052</v>
      </c>
      <c r="P1797" s="21"/>
      <c r="Q1797" s="21"/>
      <c r="R1797" s="22">
        <v>4</v>
      </c>
      <c r="S1797" s="22">
        <v>3.516</v>
      </c>
      <c r="T1797" s="20" t="s">
        <v>5189</v>
      </c>
      <c r="U1797" s="21">
        <v>123336</v>
      </c>
      <c r="V1797" s="21">
        <v>1485252</v>
      </c>
      <c r="W1797" s="34">
        <v>40709</v>
      </c>
      <c r="X1797" s="34">
        <v>47908</v>
      </c>
      <c r="Y1797" s="114" t="s">
        <v>13736</v>
      </c>
      <c r="Z1797" s="70" t="s">
        <v>4927</v>
      </c>
      <c r="AA1797" s="20" t="s">
        <v>4926</v>
      </c>
      <c r="AB1797" s="109"/>
      <c r="AC1797" s="19"/>
      <c r="AD1797" s="22"/>
      <c r="AE1797" s="31"/>
    </row>
    <row r="1798" spans="2:31" x14ac:dyDescent="0.2">
      <c r="B1798" s="14" t="s">
        <v>13799</v>
      </c>
      <c r="C1798" s="33" t="s">
        <v>13798</v>
      </c>
      <c r="D1798" s="16" t="s">
        <v>13797</v>
      </c>
      <c r="E1798" s="103" t="s">
        <v>26</v>
      </c>
      <c r="F1798" s="18" t="s">
        <v>26</v>
      </c>
      <c r="G1798" s="111" t="s">
        <v>590</v>
      </c>
      <c r="H1798" s="102" t="s">
        <v>4412</v>
      </c>
      <c r="I1798" s="21">
        <v>11275010</v>
      </c>
      <c r="J1798" s="71">
        <v>107.65</v>
      </c>
      <c r="K1798" s="21">
        <v>11540638</v>
      </c>
      <c r="L1798" s="21">
        <v>10720556</v>
      </c>
      <c r="M1798" s="21">
        <v>11220395</v>
      </c>
      <c r="N1798" s="21"/>
      <c r="O1798" s="21">
        <v>-42416</v>
      </c>
      <c r="P1798" s="21"/>
      <c r="Q1798" s="21"/>
      <c r="R1798" s="22">
        <v>4</v>
      </c>
      <c r="S1798" s="22">
        <v>2.2240000000000002</v>
      </c>
      <c r="T1798" s="20" t="s">
        <v>5189</v>
      </c>
      <c r="U1798" s="21">
        <v>35735</v>
      </c>
      <c r="V1798" s="21">
        <v>428822</v>
      </c>
      <c r="W1798" s="34">
        <v>40884</v>
      </c>
      <c r="X1798" s="34">
        <v>47880</v>
      </c>
      <c r="Y1798" s="114" t="s">
        <v>13736</v>
      </c>
      <c r="Z1798" s="70" t="s">
        <v>4927</v>
      </c>
      <c r="AA1798" s="20" t="s">
        <v>4926</v>
      </c>
      <c r="AB1798" s="109"/>
      <c r="AC1798" s="19"/>
      <c r="AD1798" s="22"/>
      <c r="AE1798" s="31"/>
    </row>
    <row r="1799" spans="2:31" x14ac:dyDescent="0.2">
      <c r="B1799" s="14" t="s">
        <v>13796</v>
      </c>
      <c r="C1799" s="33" t="s">
        <v>13795</v>
      </c>
      <c r="D1799" s="16" t="s">
        <v>13794</v>
      </c>
      <c r="E1799" s="103" t="s">
        <v>5057</v>
      </c>
      <c r="F1799" s="18" t="s">
        <v>26</v>
      </c>
      <c r="G1799" s="111" t="s">
        <v>590</v>
      </c>
      <c r="H1799" s="102" t="s">
        <v>4412</v>
      </c>
      <c r="I1799" s="21">
        <v>11842459</v>
      </c>
      <c r="J1799" s="71">
        <v>107.65</v>
      </c>
      <c r="K1799" s="21">
        <v>12584178</v>
      </c>
      <c r="L1799" s="21">
        <v>11689941</v>
      </c>
      <c r="M1799" s="21">
        <v>11800473</v>
      </c>
      <c r="N1799" s="21"/>
      <c r="O1799" s="21">
        <v>-23444</v>
      </c>
      <c r="P1799" s="21"/>
      <c r="Q1799" s="21"/>
      <c r="R1799" s="22">
        <v>4</v>
      </c>
      <c r="S1799" s="22">
        <v>3.573</v>
      </c>
      <c r="T1799" s="20" t="s">
        <v>5189</v>
      </c>
      <c r="U1799" s="21">
        <v>38966</v>
      </c>
      <c r="V1799" s="21">
        <v>467598</v>
      </c>
      <c r="W1799" s="34">
        <v>40659</v>
      </c>
      <c r="X1799" s="34">
        <v>47939</v>
      </c>
      <c r="Y1799" s="114" t="s">
        <v>13736</v>
      </c>
      <c r="Z1799" s="70" t="s">
        <v>4927</v>
      </c>
      <c r="AA1799" s="20" t="s">
        <v>4926</v>
      </c>
      <c r="AB1799" s="109"/>
      <c r="AC1799" s="19"/>
      <c r="AD1799" s="22"/>
      <c r="AE1799" s="31"/>
    </row>
    <row r="1800" spans="2:31" x14ac:dyDescent="0.2">
      <c r="B1800" s="14" t="s">
        <v>13793</v>
      </c>
      <c r="C1800" s="33" t="s">
        <v>13792</v>
      </c>
      <c r="D1800" s="16" t="s">
        <v>13791</v>
      </c>
      <c r="E1800" s="103" t="s">
        <v>26</v>
      </c>
      <c r="F1800" s="18" t="s">
        <v>26</v>
      </c>
      <c r="G1800" s="111" t="s">
        <v>590</v>
      </c>
      <c r="H1800" s="102" t="s">
        <v>4412</v>
      </c>
      <c r="I1800" s="21">
        <v>22957357</v>
      </c>
      <c r="J1800" s="71">
        <v>105.255</v>
      </c>
      <c r="K1800" s="21">
        <v>22846464</v>
      </c>
      <c r="L1800" s="21">
        <v>21705878</v>
      </c>
      <c r="M1800" s="21">
        <v>22947195</v>
      </c>
      <c r="N1800" s="21"/>
      <c r="O1800" s="21">
        <v>-10162</v>
      </c>
      <c r="P1800" s="21"/>
      <c r="Q1800" s="21"/>
      <c r="R1800" s="22">
        <v>3</v>
      </c>
      <c r="S1800" s="22">
        <v>2.0049999999999999</v>
      </c>
      <c r="T1800" s="20" t="s">
        <v>5189</v>
      </c>
      <c r="U1800" s="21">
        <v>54265</v>
      </c>
      <c r="V1800" s="21"/>
      <c r="W1800" s="34">
        <v>41253</v>
      </c>
      <c r="X1800" s="34">
        <v>52201</v>
      </c>
      <c r="Y1800" s="114" t="s">
        <v>13736</v>
      </c>
      <c r="Z1800" s="70" t="s">
        <v>4927</v>
      </c>
      <c r="AA1800" s="20" t="s">
        <v>4926</v>
      </c>
      <c r="AB1800" s="109"/>
      <c r="AC1800" s="19"/>
      <c r="AD1800" s="22"/>
      <c r="AE1800" s="31"/>
    </row>
    <row r="1801" spans="2:31" x14ac:dyDescent="0.2">
      <c r="B1801" s="14" t="s">
        <v>13790</v>
      </c>
      <c r="C1801" s="33" t="s">
        <v>13789</v>
      </c>
      <c r="D1801" s="16" t="s">
        <v>13788</v>
      </c>
      <c r="E1801" s="103" t="s">
        <v>5057</v>
      </c>
      <c r="F1801" s="18" t="s">
        <v>26</v>
      </c>
      <c r="G1801" s="111" t="s">
        <v>590</v>
      </c>
      <c r="H1801" s="102" t="s">
        <v>4412</v>
      </c>
      <c r="I1801" s="21">
        <v>12172688</v>
      </c>
      <c r="J1801" s="71">
        <v>106.27</v>
      </c>
      <c r="K1801" s="21">
        <v>12677425</v>
      </c>
      <c r="L1801" s="21">
        <v>11929439</v>
      </c>
      <c r="M1801" s="21">
        <v>11954685</v>
      </c>
      <c r="N1801" s="21"/>
      <c r="O1801" s="21">
        <v>-25970</v>
      </c>
      <c r="P1801" s="21"/>
      <c r="Q1801" s="21"/>
      <c r="R1801" s="22">
        <v>4.1260000000000003</v>
      </c>
      <c r="S1801" s="22">
        <v>3.5139999999999998</v>
      </c>
      <c r="T1801" s="20" t="s">
        <v>5189</v>
      </c>
      <c r="U1801" s="21">
        <v>41017</v>
      </c>
      <c r="V1801" s="21">
        <v>493093</v>
      </c>
      <c r="W1801" s="34">
        <v>40025</v>
      </c>
      <c r="X1801" s="34">
        <v>50952</v>
      </c>
      <c r="Y1801" s="114" t="s">
        <v>13736</v>
      </c>
      <c r="Z1801" s="70" t="s">
        <v>4927</v>
      </c>
      <c r="AA1801" s="20" t="s">
        <v>4926</v>
      </c>
      <c r="AB1801" s="109"/>
      <c r="AC1801" s="19"/>
      <c r="AD1801" s="22"/>
      <c r="AE1801" s="34">
        <v>50922</v>
      </c>
    </row>
    <row r="1802" spans="2:31" x14ac:dyDescent="0.2">
      <c r="B1802" s="14" t="s">
        <v>13787</v>
      </c>
      <c r="C1802" s="33" t="s">
        <v>13786</v>
      </c>
      <c r="D1802" s="16" t="s">
        <v>13785</v>
      </c>
      <c r="E1802" s="103" t="s">
        <v>26</v>
      </c>
      <c r="F1802" s="18" t="s">
        <v>26</v>
      </c>
      <c r="G1802" s="111" t="s">
        <v>590</v>
      </c>
      <c r="H1802" s="102" t="s">
        <v>4412</v>
      </c>
      <c r="I1802" s="21">
        <v>3942577</v>
      </c>
      <c r="J1802" s="71">
        <v>112.494</v>
      </c>
      <c r="K1802" s="21">
        <v>4334751</v>
      </c>
      <c r="L1802" s="21">
        <v>3853319</v>
      </c>
      <c r="M1802" s="21">
        <v>3912205</v>
      </c>
      <c r="N1802" s="21"/>
      <c r="O1802" s="21">
        <v>-18582</v>
      </c>
      <c r="P1802" s="21"/>
      <c r="Q1802" s="21"/>
      <c r="R1802" s="22">
        <v>4.5</v>
      </c>
      <c r="S1802" s="22">
        <v>3.855</v>
      </c>
      <c r="T1802" s="20" t="s">
        <v>5189</v>
      </c>
      <c r="U1802" s="21">
        <v>14450</v>
      </c>
      <c r="V1802" s="21">
        <v>173399</v>
      </c>
      <c r="W1802" s="34">
        <v>40325</v>
      </c>
      <c r="X1802" s="34">
        <v>51136</v>
      </c>
      <c r="Y1802" s="114" t="s">
        <v>13736</v>
      </c>
      <c r="Z1802" s="70" t="s">
        <v>4927</v>
      </c>
      <c r="AA1802" s="20" t="s">
        <v>4926</v>
      </c>
      <c r="AB1802" s="109"/>
      <c r="AC1802" s="19"/>
      <c r="AD1802" s="22"/>
      <c r="AE1802" s="31"/>
    </row>
    <row r="1803" spans="2:31" x14ac:dyDescent="0.2">
      <c r="B1803" s="14" t="s">
        <v>13784</v>
      </c>
      <c r="C1803" s="33" t="s">
        <v>13783</v>
      </c>
      <c r="D1803" s="16" t="s">
        <v>13782</v>
      </c>
      <c r="E1803" s="103" t="s">
        <v>26</v>
      </c>
      <c r="F1803" s="18" t="s">
        <v>26</v>
      </c>
      <c r="G1803" s="111" t="s">
        <v>590</v>
      </c>
      <c r="H1803" s="102" t="s">
        <v>4412</v>
      </c>
      <c r="I1803" s="21">
        <v>5199456</v>
      </c>
      <c r="J1803" s="71">
        <v>107.111</v>
      </c>
      <c r="K1803" s="21">
        <v>5427587</v>
      </c>
      <c r="L1803" s="21">
        <v>5067233</v>
      </c>
      <c r="M1803" s="21">
        <v>5162157</v>
      </c>
      <c r="N1803" s="21"/>
      <c r="O1803" s="21">
        <v>-4900</v>
      </c>
      <c r="P1803" s="21"/>
      <c r="Q1803" s="21"/>
      <c r="R1803" s="22">
        <v>4</v>
      </c>
      <c r="S1803" s="22">
        <v>3.1219999999999999</v>
      </c>
      <c r="T1803" s="20" t="s">
        <v>5189</v>
      </c>
      <c r="U1803" s="21">
        <v>16891</v>
      </c>
      <c r="V1803" s="21">
        <v>202689</v>
      </c>
      <c r="W1803" s="34">
        <v>40331</v>
      </c>
      <c r="X1803" s="34">
        <v>45748</v>
      </c>
      <c r="Y1803" s="114" t="s">
        <v>13736</v>
      </c>
      <c r="Z1803" s="70" t="s">
        <v>4927</v>
      </c>
      <c r="AA1803" s="20" t="s">
        <v>4926</v>
      </c>
      <c r="AB1803" s="109"/>
      <c r="AC1803" s="19"/>
      <c r="AD1803" s="22"/>
      <c r="AE1803" s="31"/>
    </row>
    <row r="1804" spans="2:31" x14ac:dyDescent="0.2">
      <c r="B1804" s="14" t="s">
        <v>13781</v>
      </c>
      <c r="C1804" s="33" t="s">
        <v>13780</v>
      </c>
      <c r="D1804" s="16" t="s">
        <v>13779</v>
      </c>
      <c r="E1804" s="103" t="s">
        <v>5057</v>
      </c>
      <c r="F1804" s="18" t="s">
        <v>26</v>
      </c>
      <c r="G1804" s="111" t="s">
        <v>590</v>
      </c>
      <c r="H1804" s="102" t="s">
        <v>4412</v>
      </c>
      <c r="I1804" s="21">
        <v>5770053</v>
      </c>
      <c r="J1804" s="71">
        <v>109.54900000000001</v>
      </c>
      <c r="K1804" s="21">
        <v>6046123</v>
      </c>
      <c r="L1804" s="21">
        <v>5519106</v>
      </c>
      <c r="M1804" s="21">
        <v>5678107</v>
      </c>
      <c r="N1804" s="21"/>
      <c r="O1804" s="21">
        <v>-45445</v>
      </c>
      <c r="P1804" s="21"/>
      <c r="Q1804" s="21"/>
      <c r="R1804" s="22">
        <v>4</v>
      </c>
      <c r="S1804" s="22">
        <v>2.7109999999999999</v>
      </c>
      <c r="T1804" s="20" t="s">
        <v>5189</v>
      </c>
      <c r="U1804" s="21">
        <v>18397</v>
      </c>
      <c r="V1804" s="21">
        <v>221090</v>
      </c>
      <c r="W1804" s="34">
        <v>40378</v>
      </c>
      <c r="X1804" s="34">
        <v>45809</v>
      </c>
      <c r="Y1804" s="114" t="s">
        <v>13736</v>
      </c>
      <c r="Z1804" s="70" t="s">
        <v>4927</v>
      </c>
      <c r="AA1804" s="20" t="s">
        <v>4926</v>
      </c>
      <c r="AB1804" s="109"/>
      <c r="AC1804" s="19"/>
      <c r="AD1804" s="22"/>
      <c r="AE1804" s="31"/>
    </row>
    <row r="1805" spans="2:31" x14ac:dyDescent="0.2">
      <c r="B1805" s="14" t="s">
        <v>13778</v>
      </c>
      <c r="C1805" s="33" t="s">
        <v>13777</v>
      </c>
      <c r="D1805" s="16" t="s">
        <v>13776</v>
      </c>
      <c r="E1805" s="103" t="s">
        <v>26</v>
      </c>
      <c r="F1805" s="18" t="s">
        <v>26</v>
      </c>
      <c r="G1805" s="111" t="s">
        <v>590</v>
      </c>
      <c r="H1805" s="102" t="s">
        <v>4412</v>
      </c>
      <c r="I1805" s="21">
        <v>7192278</v>
      </c>
      <c r="J1805" s="71">
        <v>110.111</v>
      </c>
      <c r="K1805" s="21">
        <v>7699368</v>
      </c>
      <c r="L1805" s="21">
        <v>6992341</v>
      </c>
      <c r="M1805" s="21">
        <v>7113349</v>
      </c>
      <c r="N1805" s="21"/>
      <c r="O1805" s="21">
        <v>-35442</v>
      </c>
      <c r="P1805" s="21"/>
      <c r="Q1805" s="21"/>
      <c r="R1805" s="22">
        <v>4</v>
      </c>
      <c r="S1805" s="22">
        <v>3.1840000000000002</v>
      </c>
      <c r="T1805" s="20" t="s">
        <v>5189</v>
      </c>
      <c r="U1805" s="21">
        <v>23308</v>
      </c>
      <c r="V1805" s="21">
        <v>279693</v>
      </c>
      <c r="W1805" s="34">
        <v>40325</v>
      </c>
      <c r="X1805" s="34">
        <v>45778</v>
      </c>
      <c r="Y1805" s="114" t="s">
        <v>13736</v>
      </c>
      <c r="Z1805" s="70" t="s">
        <v>4927</v>
      </c>
      <c r="AA1805" s="20" t="s">
        <v>4926</v>
      </c>
      <c r="AB1805" s="109"/>
      <c r="AC1805" s="19"/>
      <c r="AD1805" s="22"/>
      <c r="AE1805" s="31"/>
    </row>
    <row r="1806" spans="2:31" x14ac:dyDescent="0.2">
      <c r="B1806" s="14" t="s">
        <v>13775</v>
      </c>
      <c r="C1806" s="33" t="s">
        <v>13774</v>
      </c>
      <c r="D1806" s="16" t="s">
        <v>13773</v>
      </c>
      <c r="E1806" s="103" t="s">
        <v>5057</v>
      </c>
      <c r="F1806" s="18" t="s">
        <v>26</v>
      </c>
      <c r="G1806" s="111" t="s">
        <v>590</v>
      </c>
      <c r="H1806" s="102" t="s">
        <v>4412</v>
      </c>
      <c r="I1806" s="21">
        <v>4276604</v>
      </c>
      <c r="J1806" s="71">
        <v>112.494</v>
      </c>
      <c r="K1806" s="21">
        <v>4682518</v>
      </c>
      <c r="L1806" s="21">
        <v>4162462</v>
      </c>
      <c r="M1806" s="21">
        <v>4232285</v>
      </c>
      <c r="N1806" s="21"/>
      <c r="O1806" s="21">
        <v>-26027</v>
      </c>
      <c r="P1806" s="21"/>
      <c r="Q1806" s="21"/>
      <c r="R1806" s="22">
        <v>4.5</v>
      </c>
      <c r="S1806" s="22">
        <v>3.8010000000000002</v>
      </c>
      <c r="T1806" s="20" t="s">
        <v>5189</v>
      </c>
      <c r="U1806" s="21">
        <v>15609</v>
      </c>
      <c r="V1806" s="21">
        <v>187469</v>
      </c>
      <c r="W1806" s="28">
        <v>40339</v>
      </c>
      <c r="X1806" s="28">
        <v>51257</v>
      </c>
      <c r="Y1806" s="114" t="s">
        <v>13736</v>
      </c>
      <c r="Z1806" s="70" t="s">
        <v>4927</v>
      </c>
      <c r="AA1806" s="20" t="s">
        <v>4926</v>
      </c>
      <c r="AB1806" s="109"/>
      <c r="AC1806" s="19"/>
      <c r="AD1806" s="22"/>
      <c r="AE1806" s="19"/>
    </row>
    <row r="1807" spans="2:31" x14ac:dyDescent="0.2">
      <c r="B1807" s="14" t="s">
        <v>13772</v>
      </c>
      <c r="C1807" s="33" t="s">
        <v>13771</v>
      </c>
      <c r="D1807" s="16" t="s">
        <v>13770</v>
      </c>
      <c r="E1807" s="103" t="s">
        <v>5057</v>
      </c>
      <c r="F1807" s="18" t="s">
        <v>26</v>
      </c>
      <c r="G1807" s="111" t="s">
        <v>590</v>
      </c>
      <c r="H1807" s="102" t="s">
        <v>4412</v>
      </c>
      <c r="I1807" s="21">
        <v>15575327</v>
      </c>
      <c r="J1807" s="71">
        <v>107.111</v>
      </c>
      <c r="K1807" s="21">
        <v>16102999</v>
      </c>
      <c r="L1807" s="21">
        <v>15033872</v>
      </c>
      <c r="M1807" s="21">
        <v>15471855</v>
      </c>
      <c r="N1807" s="21"/>
      <c r="O1807" s="21">
        <v>35407</v>
      </c>
      <c r="P1807" s="21"/>
      <c r="Q1807" s="21"/>
      <c r="R1807" s="22">
        <v>4</v>
      </c>
      <c r="S1807" s="22">
        <v>2.6989999999999998</v>
      </c>
      <c r="T1807" s="20" t="s">
        <v>5189</v>
      </c>
      <c r="U1807" s="21">
        <v>50113</v>
      </c>
      <c r="V1807" s="21">
        <v>608055</v>
      </c>
      <c r="W1807" s="34">
        <v>40346</v>
      </c>
      <c r="X1807" s="34">
        <v>45809</v>
      </c>
      <c r="Y1807" s="114" t="s">
        <v>13736</v>
      </c>
      <c r="Z1807" s="70" t="s">
        <v>4927</v>
      </c>
      <c r="AA1807" s="20" t="s">
        <v>4926</v>
      </c>
      <c r="AB1807" s="109"/>
      <c r="AC1807" s="19"/>
      <c r="AD1807" s="22"/>
      <c r="AE1807" s="19"/>
    </row>
    <row r="1808" spans="2:31" x14ac:dyDescent="0.2">
      <c r="B1808" s="14" t="s">
        <v>13769</v>
      </c>
      <c r="C1808" s="33" t="s">
        <v>13768</v>
      </c>
      <c r="D1808" s="16" t="s">
        <v>13767</v>
      </c>
      <c r="E1808" s="103" t="s">
        <v>26</v>
      </c>
      <c r="F1808" s="18" t="s">
        <v>26</v>
      </c>
      <c r="G1808" s="111" t="s">
        <v>590</v>
      </c>
      <c r="H1808" s="102" t="s">
        <v>4412</v>
      </c>
      <c r="I1808" s="21">
        <v>3254392</v>
      </c>
      <c r="J1808" s="71">
        <v>107.111</v>
      </c>
      <c r="K1808" s="21">
        <v>3348235</v>
      </c>
      <c r="L1808" s="21">
        <v>3125936</v>
      </c>
      <c r="M1808" s="21">
        <v>3222498</v>
      </c>
      <c r="N1808" s="21"/>
      <c r="O1808" s="21">
        <v>1514</v>
      </c>
      <c r="P1808" s="21"/>
      <c r="Q1808" s="21"/>
      <c r="R1808" s="22">
        <v>4</v>
      </c>
      <c r="S1808" s="22">
        <v>2.6269999999999998</v>
      </c>
      <c r="T1808" s="20" t="s">
        <v>5189</v>
      </c>
      <c r="U1808" s="21">
        <v>10420</v>
      </c>
      <c r="V1808" s="21">
        <v>125037</v>
      </c>
      <c r="W1808" s="34">
        <v>40367</v>
      </c>
      <c r="X1808" s="34">
        <v>45809</v>
      </c>
      <c r="Y1808" s="114" t="s">
        <v>13736</v>
      </c>
      <c r="Z1808" s="70" t="s">
        <v>4927</v>
      </c>
      <c r="AA1808" s="20" t="s">
        <v>4926</v>
      </c>
      <c r="AB1808" s="109"/>
      <c r="AC1808" s="19"/>
      <c r="AD1808" s="22"/>
      <c r="AE1808" s="19"/>
    </row>
    <row r="1809" spans="2:31" x14ac:dyDescent="0.2">
      <c r="B1809" s="14" t="s">
        <v>13766</v>
      </c>
      <c r="C1809" s="33" t="s">
        <v>13765</v>
      </c>
      <c r="D1809" s="16" t="s">
        <v>13764</v>
      </c>
      <c r="E1809" s="103" t="s">
        <v>5057</v>
      </c>
      <c r="F1809" s="18" t="s">
        <v>26</v>
      </c>
      <c r="G1809" s="111" t="s">
        <v>590</v>
      </c>
      <c r="H1809" s="102" t="s">
        <v>4412</v>
      </c>
      <c r="I1809" s="21">
        <v>12042711</v>
      </c>
      <c r="J1809" s="71">
        <v>109.9</v>
      </c>
      <c r="K1809" s="21">
        <v>12702005</v>
      </c>
      <c r="L1809" s="21">
        <v>11557824</v>
      </c>
      <c r="M1809" s="21">
        <v>11879974</v>
      </c>
      <c r="N1809" s="21"/>
      <c r="O1809" s="21">
        <v>-112110</v>
      </c>
      <c r="P1809" s="21"/>
      <c r="Q1809" s="21"/>
      <c r="R1809" s="22">
        <v>4</v>
      </c>
      <c r="S1809" s="22">
        <v>2.97</v>
      </c>
      <c r="T1809" s="20" t="s">
        <v>5189</v>
      </c>
      <c r="U1809" s="21">
        <v>38526</v>
      </c>
      <c r="V1809" s="21">
        <v>462313</v>
      </c>
      <c r="W1809" s="34">
        <v>40470</v>
      </c>
      <c r="X1809" s="34">
        <v>51410</v>
      </c>
      <c r="Y1809" s="114" t="s">
        <v>13736</v>
      </c>
      <c r="Z1809" s="70" t="s">
        <v>4927</v>
      </c>
      <c r="AA1809" s="20" t="s">
        <v>4926</v>
      </c>
      <c r="AB1809" s="109"/>
      <c r="AC1809" s="19"/>
      <c r="AD1809" s="22"/>
      <c r="AE1809" s="19"/>
    </row>
    <row r="1810" spans="2:31" x14ac:dyDescent="0.2">
      <c r="B1810" s="14" t="s">
        <v>13763</v>
      </c>
      <c r="C1810" s="33" t="s">
        <v>13762</v>
      </c>
      <c r="D1810" s="16" t="s">
        <v>13761</v>
      </c>
      <c r="E1810" s="103" t="s">
        <v>26</v>
      </c>
      <c r="F1810" s="18" t="s">
        <v>26</v>
      </c>
      <c r="G1810" s="111" t="s">
        <v>590</v>
      </c>
      <c r="H1810" s="102" t="s">
        <v>4412</v>
      </c>
      <c r="I1810" s="21">
        <v>4189993</v>
      </c>
      <c r="J1810" s="71">
        <v>111.712</v>
      </c>
      <c r="K1810" s="21">
        <v>4529967</v>
      </c>
      <c r="L1810" s="21">
        <v>4055037</v>
      </c>
      <c r="M1810" s="21">
        <v>4144250</v>
      </c>
      <c r="N1810" s="21"/>
      <c r="O1810" s="21">
        <v>-31423</v>
      </c>
      <c r="P1810" s="21"/>
      <c r="Q1810" s="21"/>
      <c r="R1810" s="22">
        <v>4</v>
      </c>
      <c r="S1810" s="22">
        <v>3.17</v>
      </c>
      <c r="T1810" s="20" t="s">
        <v>5189</v>
      </c>
      <c r="U1810" s="21">
        <v>13517</v>
      </c>
      <c r="V1810" s="21">
        <v>162201</v>
      </c>
      <c r="W1810" s="34">
        <v>40445</v>
      </c>
      <c r="X1810" s="34">
        <v>51380</v>
      </c>
      <c r="Y1810" s="114" t="s">
        <v>13736</v>
      </c>
      <c r="Z1810" s="70" t="s">
        <v>4927</v>
      </c>
      <c r="AA1810" s="20" t="s">
        <v>4926</v>
      </c>
      <c r="AB1810" s="109"/>
      <c r="AC1810" s="19"/>
      <c r="AD1810" s="22"/>
      <c r="AE1810" s="19"/>
    </row>
    <row r="1811" spans="2:31" x14ac:dyDescent="0.2">
      <c r="B1811" s="14" t="s">
        <v>13760</v>
      </c>
      <c r="C1811" s="33" t="s">
        <v>13759</v>
      </c>
      <c r="D1811" s="16" t="s">
        <v>13758</v>
      </c>
      <c r="E1811" s="103" t="s">
        <v>26</v>
      </c>
      <c r="F1811" s="18" t="s">
        <v>26</v>
      </c>
      <c r="G1811" s="111" t="s">
        <v>590</v>
      </c>
      <c r="H1811" s="102" t="s">
        <v>4412</v>
      </c>
      <c r="I1811" s="21">
        <v>8401797</v>
      </c>
      <c r="J1811" s="71">
        <v>109.9</v>
      </c>
      <c r="K1811" s="21">
        <v>9330493</v>
      </c>
      <c r="L1811" s="21">
        <v>8490014</v>
      </c>
      <c r="M1811" s="21">
        <v>8420906</v>
      </c>
      <c r="N1811" s="21"/>
      <c r="O1811" s="21">
        <v>16122</v>
      </c>
      <c r="P1811" s="21"/>
      <c r="Q1811" s="21"/>
      <c r="R1811" s="22">
        <v>4</v>
      </c>
      <c r="S1811" s="22">
        <v>4.2309999999999999</v>
      </c>
      <c r="T1811" s="20" t="s">
        <v>5189</v>
      </c>
      <c r="U1811" s="21">
        <v>28300</v>
      </c>
      <c r="V1811" s="21">
        <v>339600</v>
      </c>
      <c r="W1811" s="34">
        <v>40563</v>
      </c>
      <c r="X1811" s="34">
        <v>51441</v>
      </c>
      <c r="Y1811" s="114" t="s">
        <v>13736</v>
      </c>
      <c r="Z1811" s="70" t="s">
        <v>4927</v>
      </c>
      <c r="AA1811" s="20" t="s">
        <v>4926</v>
      </c>
      <c r="AB1811" s="109"/>
      <c r="AC1811" s="19"/>
      <c r="AD1811" s="22"/>
      <c r="AE1811" s="19"/>
    </row>
    <row r="1812" spans="2:31" x14ac:dyDescent="0.2">
      <c r="B1812" s="14" t="s">
        <v>13757</v>
      </c>
      <c r="C1812" s="33" t="s">
        <v>13756</v>
      </c>
      <c r="D1812" s="16" t="s">
        <v>13755</v>
      </c>
      <c r="E1812" s="103" t="s">
        <v>5057</v>
      </c>
      <c r="F1812" s="18" t="s">
        <v>26</v>
      </c>
      <c r="G1812" s="111" t="s">
        <v>590</v>
      </c>
      <c r="H1812" s="102" t="s">
        <v>4412</v>
      </c>
      <c r="I1812" s="21">
        <v>18051015</v>
      </c>
      <c r="J1812" s="71">
        <v>109.9</v>
      </c>
      <c r="K1812" s="21">
        <v>19204837</v>
      </c>
      <c r="L1812" s="21">
        <v>17474890</v>
      </c>
      <c r="M1812" s="21">
        <v>17857917</v>
      </c>
      <c r="N1812" s="21"/>
      <c r="O1812" s="21">
        <v>-105383</v>
      </c>
      <c r="P1812" s="21"/>
      <c r="Q1812" s="21"/>
      <c r="R1812" s="22">
        <v>4</v>
      </c>
      <c r="S1812" s="22">
        <v>3.1739999999999999</v>
      </c>
      <c r="T1812" s="20" t="s">
        <v>5189</v>
      </c>
      <c r="U1812" s="21">
        <v>58250</v>
      </c>
      <c r="V1812" s="21">
        <v>698995</v>
      </c>
      <c r="W1812" s="34">
        <v>40429</v>
      </c>
      <c r="X1812" s="34">
        <v>51380</v>
      </c>
      <c r="Y1812" s="114" t="s">
        <v>13736</v>
      </c>
      <c r="Z1812" s="70" t="s">
        <v>4927</v>
      </c>
      <c r="AA1812" s="20" t="s">
        <v>4926</v>
      </c>
      <c r="AB1812" s="109"/>
      <c r="AC1812" s="19"/>
      <c r="AD1812" s="22"/>
      <c r="AE1812" s="19"/>
    </row>
    <row r="1813" spans="2:31" x14ac:dyDescent="0.2">
      <c r="B1813" s="14" t="s">
        <v>13754</v>
      </c>
      <c r="C1813" s="33" t="s">
        <v>13753</v>
      </c>
      <c r="D1813" s="16" t="s">
        <v>13752</v>
      </c>
      <c r="E1813" s="103" t="s">
        <v>5057</v>
      </c>
      <c r="F1813" s="18" t="s">
        <v>26</v>
      </c>
      <c r="G1813" s="111" t="s">
        <v>590</v>
      </c>
      <c r="H1813" s="102" t="s">
        <v>4412</v>
      </c>
      <c r="I1813" s="21">
        <v>14128453</v>
      </c>
      <c r="J1813" s="71">
        <v>109.9</v>
      </c>
      <c r="K1813" s="21">
        <v>14954634</v>
      </c>
      <c r="L1813" s="21">
        <v>13607539</v>
      </c>
      <c r="M1813" s="21">
        <v>13954214</v>
      </c>
      <c r="N1813" s="21"/>
      <c r="O1813" s="21">
        <v>-96880</v>
      </c>
      <c r="P1813" s="21"/>
      <c r="Q1813" s="21"/>
      <c r="R1813" s="22">
        <v>4</v>
      </c>
      <c r="S1813" s="22">
        <v>3.052</v>
      </c>
      <c r="T1813" s="20" t="s">
        <v>5189</v>
      </c>
      <c r="U1813" s="21">
        <v>45358</v>
      </c>
      <c r="V1813" s="21">
        <v>544301</v>
      </c>
      <c r="W1813" s="34">
        <v>40463</v>
      </c>
      <c r="X1813" s="34">
        <v>51410</v>
      </c>
      <c r="Y1813" s="114" t="s">
        <v>13736</v>
      </c>
      <c r="Z1813" s="70" t="s">
        <v>4927</v>
      </c>
      <c r="AA1813" s="20" t="s">
        <v>4926</v>
      </c>
      <c r="AB1813" s="109"/>
      <c r="AC1813" s="19"/>
      <c r="AD1813" s="22"/>
      <c r="AE1813" s="19"/>
    </row>
    <row r="1814" spans="2:31" x14ac:dyDescent="0.2">
      <c r="B1814" s="14" t="s">
        <v>13751</v>
      </c>
      <c r="C1814" s="33" t="s">
        <v>13750</v>
      </c>
      <c r="D1814" s="16" t="s">
        <v>13749</v>
      </c>
      <c r="E1814" s="103" t="s">
        <v>26</v>
      </c>
      <c r="F1814" s="18" t="s">
        <v>26</v>
      </c>
      <c r="G1814" s="111" t="s">
        <v>590</v>
      </c>
      <c r="H1814" s="102" t="s">
        <v>4412</v>
      </c>
      <c r="I1814" s="21">
        <v>9320831</v>
      </c>
      <c r="J1814" s="71">
        <v>110.02500000000001</v>
      </c>
      <c r="K1814" s="21">
        <v>9868986</v>
      </c>
      <c r="L1814" s="21">
        <v>8969749</v>
      </c>
      <c r="M1814" s="21">
        <v>9227415</v>
      </c>
      <c r="N1814" s="21"/>
      <c r="O1814" s="21">
        <v>-47862</v>
      </c>
      <c r="P1814" s="21"/>
      <c r="Q1814" s="21"/>
      <c r="R1814" s="22">
        <v>4.5</v>
      </c>
      <c r="S1814" s="22">
        <v>3.5049999999999999</v>
      </c>
      <c r="T1814" s="20" t="s">
        <v>5189</v>
      </c>
      <c r="U1814" s="21">
        <v>33637</v>
      </c>
      <c r="V1814" s="21">
        <v>403639</v>
      </c>
      <c r="W1814" s="34">
        <v>40680</v>
      </c>
      <c r="X1814" s="34">
        <v>51471</v>
      </c>
      <c r="Y1814" s="114" t="s">
        <v>13736</v>
      </c>
      <c r="Z1814" s="70" t="s">
        <v>4927</v>
      </c>
      <c r="AA1814" s="20" t="s">
        <v>4926</v>
      </c>
      <c r="AB1814" s="109"/>
      <c r="AC1814" s="31"/>
      <c r="AD1814" s="22"/>
      <c r="AE1814" s="19"/>
    </row>
    <row r="1815" spans="2:31" x14ac:dyDescent="0.2">
      <c r="B1815" s="14" t="s">
        <v>13748</v>
      </c>
      <c r="C1815" s="33" t="s">
        <v>13747</v>
      </c>
      <c r="D1815" s="16" t="s">
        <v>13746</v>
      </c>
      <c r="E1815" s="103" t="s">
        <v>26</v>
      </c>
      <c r="F1815" s="18" t="s">
        <v>26</v>
      </c>
      <c r="G1815" s="111" t="s">
        <v>590</v>
      </c>
      <c r="H1815" s="102" t="s">
        <v>4412</v>
      </c>
      <c r="I1815" s="21">
        <v>12478609</v>
      </c>
      <c r="J1815" s="71">
        <v>107.306</v>
      </c>
      <c r="K1815" s="21">
        <v>12705381</v>
      </c>
      <c r="L1815" s="21">
        <v>11840341</v>
      </c>
      <c r="M1815" s="21">
        <v>12431924</v>
      </c>
      <c r="N1815" s="21"/>
      <c r="O1815" s="21">
        <v>-46685</v>
      </c>
      <c r="P1815" s="21"/>
      <c r="Q1815" s="21"/>
      <c r="R1815" s="22">
        <v>4</v>
      </c>
      <c r="S1815" s="22">
        <v>2.2410000000000001</v>
      </c>
      <c r="T1815" s="20" t="s">
        <v>5189</v>
      </c>
      <c r="U1815" s="21">
        <v>39468</v>
      </c>
      <c r="V1815" s="21">
        <v>315742</v>
      </c>
      <c r="W1815" s="34">
        <v>41001</v>
      </c>
      <c r="X1815" s="34">
        <v>51441</v>
      </c>
      <c r="Y1815" s="114" t="s">
        <v>13736</v>
      </c>
      <c r="Z1815" s="70" t="s">
        <v>4927</v>
      </c>
      <c r="AA1815" s="20" t="s">
        <v>4926</v>
      </c>
      <c r="AB1815" s="109"/>
      <c r="AC1815" s="31"/>
      <c r="AD1815" s="22"/>
      <c r="AE1815" s="19"/>
    </row>
    <row r="1816" spans="2:31" x14ac:dyDescent="0.2">
      <c r="B1816" s="14" t="s">
        <v>13745</v>
      </c>
      <c r="C1816" s="33" t="s">
        <v>13744</v>
      </c>
      <c r="D1816" s="16" t="s">
        <v>13743</v>
      </c>
      <c r="E1816" s="103" t="s">
        <v>5057</v>
      </c>
      <c r="F1816" s="18" t="s">
        <v>26</v>
      </c>
      <c r="G1816" s="111" t="s">
        <v>590</v>
      </c>
      <c r="H1816" s="102" t="s">
        <v>4412</v>
      </c>
      <c r="I1816" s="21">
        <v>13359601</v>
      </c>
      <c r="J1816" s="71">
        <v>109.9</v>
      </c>
      <c r="K1816" s="21">
        <v>14836310</v>
      </c>
      <c r="L1816" s="21">
        <v>13499873</v>
      </c>
      <c r="M1816" s="21">
        <v>13391437</v>
      </c>
      <c r="N1816" s="21"/>
      <c r="O1816" s="21">
        <v>24885</v>
      </c>
      <c r="P1816" s="21"/>
      <c r="Q1816" s="21"/>
      <c r="R1816" s="22">
        <v>4</v>
      </c>
      <c r="S1816" s="22">
        <v>4.2270000000000003</v>
      </c>
      <c r="T1816" s="20" t="s">
        <v>5189</v>
      </c>
      <c r="U1816" s="21">
        <v>45000</v>
      </c>
      <c r="V1816" s="21">
        <v>539995</v>
      </c>
      <c r="W1816" s="34">
        <v>40563</v>
      </c>
      <c r="X1816" s="34">
        <v>51471</v>
      </c>
      <c r="Y1816" s="114" t="s">
        <v>13736</v>
      </c>
      <c r="Z1816" s="70" t="s">
        <v>4927</v>
      </c>
      <c r="AA1816" s="20" t="s">
        <v>4926</v>
      </c>
      <c r="AB1816" s="109"/>
      <c r="AC1816" s="31"/>
      <c r="AD1816" s="22"/>
      <c r="AE1816" s="19"/>
    </row>
    <row r="1817" spans="2:31" x14ac:dyDescent="0.2">
      <c r="B1817" s="14" t="s">
        <v>13742</v>
      </c>
      <c r="C1817" s="33" t="s">
        <v>13741</v>
      </c>
      <c r="D1817" s="16" t="s">
        <v>13740</v>
      </c>
      <c r="E1817" s="103" t="s">
        <v>5057</v>
      </c>
      <c r="F1817" s="18" t="s">
        <v>26</v>
      </c>
      <c r="G1817" s="111" t="s">
        <v>590</v>
      </c>
      <c r="H1817" s="102" t="s">
        <v>4412</v>
      </c>
      <c r="I1817" s="21">
        <v>49161846</v>
      </c>
      <c r="J1817" s="71">
        <v>109.212</v>
      </c>
      <c r="K1817" s="21">
        <v>55111539</v>
      </c>
      <c r="L1817" s="21">
        <v>50462841</v>
      </c>
      <c r="M1817" s="21">
        <v>49502078</v>
      </c>
      <c r="N1817" s="21"/>
      <c r="O1817" s="21">
        <v>199324</v>
      </c>
      <c r="P1817" s="21"/>
      <c r="Q1817" s="21"/>
      <c r="R1817" s="22">
        <v>4</v>
      </c>
      <c r="S1817" s="22">
        <v>4.6310000000000002</v>
      </c>
      <c r="T1817" s="20" t="s">
        <v>5189</v>
      </c>
      <c r="U1817" s="21">
        <v>168209</v>
      </c>
      <c r="V1817" s="21">
        <v>2018759</v>
      </c>
      <c r="W1817" s="34">
        <v>40527</v>
      </c>
      <c r="X1817" s="34">
        <v>51441</v>
      </c>
      <c r="Y1817" s="114" t="s">
        <v>13736</v>
      </c>
      <c r="Z1817" s="70" t="s">
        <v>4927</v>
      </c>
      <c r="AA1817" s="20" t="s">
        <v>4926</v>
      </c>
      <c r="AB1817" s="109"/>
      <c r="AC1817" s="31"/>
      <c r="AD1817" s="22"/>
      <c r="AE1817" s="19"/>
    </row>
    <row r="1818" spans="2:31" x14ac:dyDescent="0.2">
      <c r="B1818" s="14" t="s">
        <v>13739</v>
      </c>
      <c r="C1818" s="33" t="s">
        <v>13738</v>
      </c>
      <c r="D1818" s="16" t="s">
        <v>13737</v>
      </c>
      <c r="E1818" s="103" t="s">
        <v>26</v>
      </c>
      <c r="F1818" s="18" t="s">
        <v>26</v>
      </c>
      <c r="G1818" s="111" t="s">
        <v>590</v>
      </c>
      <c r="H1818" s="102" t="s">
        <v>4412</v>
      </c>
      <c r="I1818" s="21">
        <v>14570945</v>
      </c>
      <c r="J1818" s="71">
        <v>106.699</v>
      </c>
      <c r="K1818" s="21">
        <v>15361105</v>
      </c>
      <c r="L1818" s="21">
        <v>14396611</v>
      </c>
      <c r="M1818" s="21">
        <v>14545472</v>
      </c>
      <c r="N1818" s="21"/>
      <c r="O1818" s="21">
        <v>-15412</v>
      </c>
      <c r="P1818" s="21"/>
      <c r="Q1818" s="21"/>
      <c r="R1818" s="22">
        <v>3.5</v>
      </c>
      <c r="S1818" s="22">
        <v>3.0579999999999998</v>
      </c>
      <c r="T1818" s="20" t="s">
        <v>5189</v>
      </c>
      <c r="U1818" s="21">
        <v>41990</v>
      </c>
      <c r="V1818" s="21">
        <v>503881</v>
      </c>
      <c r="W1818" s="34">
        <v>40787</v>
      </c>
      <c r="X1818" s="34">
        <v>51471</v>
      </c>
      <c r="Y1818" s="114" t="s">
        <v>13736</v>
      </c>
      <c r="Z1818" s="70" t="s">
        <v>4927</v>
      </c>
      <c r="AA1818" s="20" t="s">
        <v>4926</v>
      </c>
      <c r="AB1818" s="109"/>
      <c r="AC1818" s="31"/>
      <c r="AD1818" s="22"/>
      <c r="AE1818" s="19"/>
    </row>
    <row r="1819" spans="2:31" x14ac:dyDescent="0.2">
      <c r="B1819" s="11" t="s">
        <v>24</v>
      </c>
      <c r="C1819" s="12" t="s">
        <v>24</v>
      </c>
      <c r="D1819" s="13" t="s">
        <v>24</v>
      </c>
      <c r="E1819" s="12" t="s">
        <v>24</v>
      </c>
      <c r="F1819" s="12" t="s">
        <v>24</v>
      </c>
      <c r="G1819" s="12" t="s">
        <v>24</v>
      </c>
      <c r="H1819" s="12" t="s">
        <v>24</v>
      </c>
      <c r="I1819" s="12" t="s">
        <v>24</v>
      </c>
      <c r="J1819" s="12" t="s">
        <v>24</v>
      </c>
      <c r="K1819" s="12" t="s">
        <v>24</v>
      </c>
      <c r="L1819" s="12" t="s">
        <v>24</v>
      </c>
      <c r="M1819" s="12" t="s">
        <v>24</v>
      </c>
      <c r="N1819" s="12" t="s">
        <v>24</v>
      </c>
      <c r="O1819" s="12" t="s">
        <v>24</v>
      </c>
      <c r="P1819" s="12" t="s">
        <v>24</v>
      </c>
      <c r="Q1819" s="12" t="s">
        <v>24</v>
      </c>
      <c r="R1819" s="12" t="s">
        <v>24</v>
      </c>
      <c r="S1819" s="12" t="s">
        <v>24</v>
      </c>
      <c r="T1819" s="12" t="s">
        <v>24</v>
      </c>
      <c r="U1819" s="12" t="s">
        <v>24</v>
      </c>
      <c r="V1819" s="12" t="s">
        <v>24</v>
      </c>
      <c r="W1819" s="29" t="s">
        <v>24</v>
      </c>
      <c r="X1819" s="29" t="s">
        <v>24</v>
      </c>
      <c r="Y1819" s="12" t="s">
        <v>24</v>
      </c>
      <c r="Z1819" s="12" t="s">
        <v>24</v>
      </c>
      <c r="AA1819" s="12" t="s">
        <v>24</v>
      </c>
      <c r="AB1819" s="12" t="s">
        <v>24</v>
      </c>
      <c r="AC1819" s="12" t="s">
        <v>24</v>
      </c>
      <c r="AD1819" s="12" t="s">
        <v>24</v>
      </c>
      <c r="AE1819" s="12" t="s">
        <v>24</v>
      </c>
    </row>
    <row r="1820" spans="2:31" ht="51" x14ac:dyDescent="0.2">
      <c r="B1820" s="23" t="s">
        <v>93</v>
      </c>
      <c r="C1820" s="24" t="s">
        <v>94</v>
      </c>
      <c r="D1820" s="110"/>
      <c r="E1820" s="109"/>
      <c r="F1820" s="109"/>
      <c r="G1820" s="109"/>
      <c r="H1820" s="109"/>
      <c r="I1820" s="52">
        <f>SUM(SCDPT1!I1033:'SCDPT1'!I1819)</f>
        <v>2901873003</v>
      </c>
      <c r="J1820" s="109"/>
      <c r="K1820" s="52">
        <f>SUM(SCDPT1!K1033:'SCDPT1'!K1819)</f>
        <v>3091382344</v>
      </c>
      <c r="L1820" s="52">
        <f>SUM(SCDPT1!L1033:'SCDPT1'!L1819)</f>
        <v>2839899231</v>
      </c>
      <c r="M1820" s="52">
        <f>SUM(SCDPT1!M1033:'SCDPT1'!M1819)</f>
        <v>2885193964</v>
      </c>
      <c r="N1820" s="52">
        <f>SUM(SCDPT1!N1033:'SCDPT1'!N1819)</f>
        <v>0</v>
      </c>
      <c r="O1820" s="52">
        <f>SUM(SCDPT1!O1033:'SCDPT1'!O1819)</f>
        <v>-5640910</v>
      </c>
      <c r="P1820" s="52">
        <f>SUM(SCDPT1!P1033:'SCDPT1'!P1819)</f>
        <v>0</v>
      </c>
      <c r="Q1820" s="52">
        <f>SUM(SCDPT1!Q1033:'SCDPT1'!Q1819)</f>
        <v>0</v>
      </c>
      <c r="R1820" s="109"/>
      <c r="S1820" s="109"/>
      <c r="T1820" s="109"/>
      <c r="U1820" s="52">
        <f>SUM(SCDPT1!U1033:'SCDPT1'!U1819)</f>
        <v>10160539</v>
      </c>
      <c r="V1820" s="52">
        <f>SUM(SCDPT1!V1033:'SCDPT1'!V1819)</f>
        <v>115015486</v>
      </c>
      <c r="W1820" s="112"/>
      <c r="X1820" s="112"/>
      <c r="Y1820" s="109"/>
      <c r="Z1820" s="109"/>
      <c r="AA1820" s="109"/>
      <c r="AB1820" s="109"/>
      <c r="AC1820" s="112"/>
      <c r="AD1820" s="109"/>
      <c r="AE1820" s="109"/>
    </row>
    <row r="1821" spans="2:31" x14ac:dyDescent="0.2">
      <c r="B1821" s="11" t="s">
        <v>24</v>
      </c>
      <c r="C1821" s="12" t="s">
        <v>24</v>
      </c>
      <c r="D1821" s="13" t="s">
        <v>24</v>
      </c>
      <c r="E1821" s="12" t="s">
        <v>24</v>
      </c>
      <c r="F1821" s="12" t="s">
        <v>24</v>
      </c>
      <c r="G1821" s="12" t="s">
        <v>24</v>
      </c>
      <c r="H1821" s="12" t="s">
        <v>24</v>
      </c>
      <c r="I1821" s="12" t="s">
        <v>24</v>
      </c>
      <c r="J1821" s="12" t="s">
        <v>24</v>
      </c>
      <c r="K1821" s="12" t="s">
        <v>24</v>
      </c>
      <c r="L1821" s="12" t="s">
        <v>24</v>
      </c>
      <c r="M1821" s="12" t="s">
        <v>24</v>
      </c>
      <c r="N1821" s="12" t="s">
        <v>24</v>
      </c>
      <c r="O1821" s="12" t="s">
        <v>24</v>
      </c>
      <c r="P1821" s="12" t="s">
        <v>24</v>
      </c>
      <c r="Q1821" s="12" t="s">
        <v>24</v>
      </c>
      <c r="R1821" s="12" t="s">
        <v>24</v>
      </c>
      <c r="S1821" s="12" t="s">
        <v>24</v>
      </c>
      <c r="T1821" s="12" t="s">
        <v>24</v>
      </c>
      <c r="U1821" s="12" t="s">
        <v>24</v>
      </c>
      <c r="V1821" s="12" t="s">
        <v>24</v>
      </c>
      <c r="W1821" s="29" t="s">
        <v>24</v>
      </c>
      <c r="X1821" s="29" t="s">
        <v>24</v>
      </c>
      <c r="Y1821" s="12" t="s">
        <v>24</v>
      </c>
      <c r="Z1821" s="12" t="s">
        <v>24</v>
      </c>
      <c r="AA1821" s="12" t="s">
        <v>24</v>
      </c>
      <c r="AB1821" s="12" t="s">
        <v>24</v>
      </c>
      <c r="AC1821" s="12" t="s">
        <v>24</v>
      </c>
      <c r="AD1821" s="12" t="s">
        <v>24</v>
      </c>
      <c r="AE1821" s="12" t="s">
        <v>24</v>
      </c>
    </row>
    <row r="1822" spans="2:31" x14ac:dyDescent="0.2">
      <c r="B1822" s="14" t="s">
        <v>13735</v>
      </c>
      <c r="C1822" s="33" t="s">
        <v>13734</v>
      </c>
      <c r="D1822" s="16" t="s">
        <v>13683</v>
      </c>
      <c r="E1822" s="103" t="s">
        <v>26</v>
      </c>
      <c r="F1822" s="18" t="s">
        <v>26</v>
      </c>
      <c r="G1822" s="111" t="s">
        <v>6685</v>
      </c>
      <c r="H1822" s="102" t="s">
        <v>4412</v>
      </c>
      <c r="I1822" s="21">
        <v>5970740</v>
      </c>
      <c r="J1822" s="71">
        <v>8.2579999999999991</v>
      </c>
      <c r="K1822" s="21">
        <v>5229717</v>
      </c>
      <c r="L1822" s="21"/>
      <c r="M1822" s="21">
        <v>4697440</v>
      </c>
      <c r="N1822" s="21"/>
      <c r="O1822" s="21">
        <v>-569453</v>
      </c>
      <c r="P1822" s="21"/>
      <c r="Q1822" s="21"/>
      <c r="R1822" s="22">
        <v>1.5049999999999999</v>
      </c>
      <c r="S1822" s="22">
        <v>7.7590000000000003</v>
      </c>
      <c r="T1822" s="20" t="s">
        <v>5189</v>
      </c>
      <c r="U1822" s="21">
        <v>79435</v>
      </c>
      <c r="V1822" s="21">
        <v>1009471</v>
      </c>
      <c r="W1822" s="34">
        <v>40499</v>
      </c>
      <c r="X1822" s="34">
        <v>44068</v>
      </c>
      <c r="Y1822" s="114" t="s">
        <v>13682</v>
      </c>
      <c r="Z1822" s="70" t="s">
        <v>4927</v>
      </c>
      <c r="AA1822" s="20" t="s">
        <v>4926</v>
      </c>
      <c r="AB1822" s="109"/>
      <c r="AC1822" s="31"/>
      <c r="AD1822" s="22"/>
      <c r="AE1822" s="28">
        <v>44044</v>
      </c>
    </row>
    <row r="1823" spans="2:31" x14ac:dyDescent="0.2">
      <c r="B1823" s="14" t="s">
        <v>13733</v>
      </c>
      <c r="C1823" s="33" t="s">
        <v>13732</v>
      </c>
      <c r="D1823" s="16" t="s">
        <v>13683</v>
      </c>
      <c r="E1823" s="103" t="s">
        <v>5057</v>
      </c>
      <c r="F1823" s="18" t="s">
        <v>26</v>
      </c>
      <c r="G1823" s="111" t="s">
        <v>6685</v>
      </c>
      <c r="H1823" s="102" t="s">
        <v>4412</v>
      </c>
      <c r="I1823" s="21">
        <v>2075384</v>
      </c>
      <c r="J1823" s="71">
        <v>2.02</v>
      </c>
      <c r="K1823" s="21">
        <v>1686166</v>
      </c>
      <c r="L1823" s="21"/>
      <c r="M1823" s="21">
        <v>1527356</v>
      </c>
      <c r="N1823" s="21"/>
      <c r="O1823" s="21">
        <v>-245220</v>
      </c>
      <c r="P1823" s="21"/>
      <c r="Q1823" s="21"/>
      <c r="R1823" s="22">
        <v>0.40600000000000003</v>
      </c>
      <c r="S1823" s="22">
        <v>8.8940000000000001</v>
      </c>
      <c r="T1823" s="20" t="s">
        <v>5189</v>
      </c>
      <c r="U1823" s="21">
        <v>28264</v>
      </c>
      <c r="V1823" s="21">
        <v>409401</v>
      </c>
      <c r="W1823" s="34">
        <v>40571</v>
      </c>
      <c r="X1823" s="34">
        <v>44129</v>
      </c>
      <c r="Y1823" s="114" t="s">
        <v>13682</v>
      </c>
      <c r="Z1823" s="70" t="s">
        <v>4927</v>
      </c>
      <c r="AA1823" s="20" t="s">
        <v>4926</v>
      </c>
      <c r="AB1823" s="109"/>
      <c r="AC1823" s="19"/>
      <c r="AD1823" s="22"/>
      <c r="AE1823" s="28">
        <v>44105</v>
      </c>
    </row>
    <row r="1824" spans="2:31" x14ac:dyDescent="0.2">
      <c r="B1824" s="14" t="s">
        <v>13731</v>
      </c>
      <c r="C1824" s="33" t="s">
        <v>13730</v>
      </c>
      <c r="D1824" s="16" t="s">
        <v>13683</v>
      </c>
      <c r="E1824" s="103" t="s">
        <v>5057</v>
      </c>
      <c r="F1824" s="18" t="s">
        <v>26</v>
      </c>
      <c r="G1824" s="111" t="s">
        <v>590</v>
      </c>
      <c r="H1824" s="102" t="s">
        <v>4412</v>
      </c>
      <c r="I1824" s="21">
        <v>10292344</v>
      </c>
      <c r="J1824" s="71">
        <v>115.08499999999999</v>
      </c>
      <c r="K1824" s="21">
        <v>10357623</v>
      </c>
      <c r="L1824" s="21">
        <v>9000000</v>
      </c>
      <c r="M1824" s="21">
        <v>10236420</v>
      </c>
      <c r="N1824" s="21"/>
      <c r="O1824" s="21">
        <v>-55924</v>
      </c>
      <c r="P1824" s="21"/>
      <c r="Q1824" s="21"/>
      <c r="R1824" s="22">
        <v>4.0839999999999996</v>
      </c>
      <c r="S1824" s="22">
        <v>2.1309999999999998</v>
      </c>
      <c r="T1824" s="20" t="s">
        <v>5189</v>
      </c>
      <c r="U1824" s="21">
        <v>30630</v>
      </c>
      <c r="V1824" s="21">
        <v>122520</v>
      </c>
      <c r="W1824" s="34">
        <v>41134</v>
      </c>
      <c r="X1824" s="34">
        <v>44160</v>
      </c>
      <c r="Y1824" s="114" t="s">
        <v>13682</v>
      </c>
      <c r="Z1824" s="70" t="s">
        <v>4927</v>
      </c>
      <c r="AA1824" s="20" t="s">
        <v>4926</v>
      </c>
      <c r="AB1824" s="109"/>
      <c r="AC1824" s="19"/>
      <c r="AD1824" s="22"/>
      <c r="AE1824" s="28">
        <v>44136</v>
      </c>
    </row>
    <row r="1825" spans="2:31" x14ac:dyDescent="0.2">
      <c r="B1825" s="14" t="s">
        <v>13729</v>
      </c>
      <c r="C1825" s="33" t="s">
        <v>13728</v>
      </c>
      <c r="D1825" s="16" t="s">
        <v>13683</v>
      </c>
      <c r="E1825" s="103" t="s">
        <v>5057</v>
      </c>
      <c r="F1825" s="18" t="s">
        <v>26</v>
      </c>
      <c r="G1825" s="111" t="s">
        <v>590</v>
      </c>
      <c r="H1825" s="102" t="s">
        <v>4412</v>
      </c>
      <c r="I1825" s="21">
        <v>26368644</v>
      </c>
      <c r="J1825" s="71">
        <v>115.926</v>
      </c>
      <c r="K1825" s="21">
        <v>26660661</v>
      </c>
      <c r="L1825" s="21">
        <v>22998000</v>
      </c>
      <c r="M1825" s="21">
        <v>26226389</v>
      </c>
      <c r="N1825" s="21"/>
      <c r="O1825" s="21">
        <v>-142256</v>
      </c>
      <c r="P1825" s="21"/>
      <c r="Q1825" s="21"/>
      <c r="R1825" s="22">
        <v>4.1859999999999999</v>
      </c>
      <c r="S1825" s="22">
        <v>2.2109999999999999</v>
      </c>
      <c r="T1825" s="20" t="s">
        <v>5189</v>
      </c>
      <c r="U1825" s="21">
        <v>80225</v>
      </c>
      <c r="V1825" s="21">
        <v>320899</v>
      </c>
      <c r="W1825" s="34">
        <v>41135</v>
      </c>
      <c r="X1825" s="34">
        <v>44190</v>
      </c>
      <c r="Y1825" s="114" t="s">
        <v>13682</v>
      </c>
      <c r="Z1825" s="70" t="s">
        <v>4927</v>
      </c>
      <c r="AA1825" s="20" t="s">
        <v>4926</v>
      </c>
      <c r="AB1825" s="109"/>
      <c r="AC1825" s="19"/>
      <c r="AD1825" s="22"/>
      <c r="AE1825" s="28">
        <v>44166</v>
      </c>
    </row>
    <row r="1826" spans="2:31" x14ac:dyDescent="0.2">
      <c r="B1826" s="14" t="s">
        <v>13727</v>
      </c>
      <c r="C1826" s="33" t="s">
        <v>13726</v>
      </c>
      <c r="D1826" s="16" t="s">
        <v>13683</v>
      </c>
      <c r="E1826" s="103" t="s">
        <v>26</v>
      </c>
      <c r="F1826" s="18" t="s">
        <v>26</v>
      </c>
      <c r="G1826" s="111" t="s">
        <v>6685</v>
      </c>
      <c r="H1826" s="102" t="s">
        <v>4412</v>
      </c>
      <c r="I1826" s="21">
        <v>7751109</v>
      </c>
      <c r="J1826" s="71">
        <v>3.9609999999999999</v>
      </c>
      <c r="K1826" s="21">
        <v>6827340</v>
      </c>
      <c r="L1826" s="21"/>
      <c r="M1826" s="21">
        <v>6400412</v>
      </c>
      <c r="N1826" s="21"/>
      <c r="O1826" s="21">
        <v>-831178</v>
      </c>
      <c r="P1826" s="21"/>
      <c r="Q1826" s="21"/>
      <c r="R1826" s="22">
        <v>0.67600000000000005</v>
      </c>
      <c r="S1826" s="22">
        <v>5.92</v>
      </c>
      <c r="T1826" s="20" t="s">
        <v>5189</v>
      </c>
      <c r="U1826" s="21">
        <v>97145</v>
      </c>
      <c r="V1826" s="21">
        <v>1307466</v>
      </c>
      <c r="W1826" s="34">
        <v>40680</v>
      </c>
      <c r="X1826" s="34">
        <v>44221</v>
      </c>
      <c r="Y1826" s="114" t="s">
        <v>13682</v>
      </c>
      <c r="Z1826" s="70" t="s">
        <v>4927</v>
      </c>
      <c r="AA1826" s="20" t="s">
        <v>4926</v>
      </c>
      <c r="AB1826" s="109"/>
      <c r="AC1826" s="19"/>
      <c r="AD1826" s="22"/>
      <c r="AE1826" s="28">
        <v>44197</v>
      </c>
    </row>
    <row r="1827" spans="2:31" x14ac:dyDescent="0.2">
      <c r="B1827" s="14" t="s">
        <v>13725</v>
      </c>
      <c r="C1827" s="33" t="s">
        <v>13724</v>
      </c>
      <c r="D1827" s="16" t="s">
        <v>13683</v>
      </c>
      <c r="E1827" s="103" t="s">
        <v>5057</v>
      </c>
      <c r="F1827" s="18" t="s">
        <v>26</v>
      </c>
      <c r="G1827" s="111" t="s">
        <v>6685</v>
      </c>
      <c r="H1827" s="102" t="s">
        <v>4412</v>
      </c>
      <c r="I1827" s="21">
        <v>8544408</v>
      </c>
      <c r="J1827" s="71">
        <v>8.5039999999999996</v>
      </c>
      <c r="K1827" s="21">
        <v>8061714</v>
      </c>
      <c r="L1827" s="21"/>
      <c r="M1827" s="21">
        <v>7430191</v>
      </c>
      <c r="N1827" s="21"/>
      <c r="O1827" s="21">
        <v>-739025</v>
      </c>
      <c r="P1827" s="21"/>
      <c r="Q1827" s="21"/>
      <c r="R1827" s="22">
        <v>1.3939999999999999</v>
      </c>
      <c r="S1827" s="22">
        <v>6.0949999999999998</v>
      </c>
      <c r="T1827" s="20" t="s">
        <v>5189</v>
      </c>
      <c r="U1827" s="21">
        <v>110129</v>
      </c>
      <c r="V1827" s="21">
        <v>1329264</v>
      </c>
      <c r="W1827" s="34">
        <v>40696</v>
      </c>
      <c r="X1827" s="34">
        <v>44372</v>
      </c>
      <c r="Y1827" s="114" t="s">
        <v>13682</v>
      </c>
      <c r="Z1827" s="70" t="s">
        <v>4927</v>
      </c>
      <c r="AA1827" s="20" t="s">
        <v>4926</v>
      </c>
      <c r="AB1827" s="109"/>
      <c r="AC1827" s="19"/>
      <c r="AD1827" s="22"/>
      <c r="AE1827" s="28">
        <v>44348</v>
      </c>
    </row>
    <row r="1828" spans="2:31" x14ac:dyDescent="0.2">
      <c r="B1828" s="14" t="s">
        <v>13723</v>
      </c>
      <c r="C1828" s="33" t="s">
        <v>13722</v>
      </c>
      <c r="D1828" s="16" t="s">
        <v>13683</v>
      </c>
      <c r="E1828" s="103" t="s">
        <v>26</v>
      </c>
      <c r="F1828" s="18" t="s">
        <v>26</v>
      </c>
      <c r="G1828" s="111" t="s">
        <v>6685</v>
      </c>
      <c r="H1828" s="102" t="s">
        <v>4412</v>
      </c>
      <c r="I1828" s="21">
        <v>18076891</v>
      </c>
      <c r="J1828" s="71">
        <v>8.39</v>
      </c>
      <c r="K1828" s="21">
        <v>17182529</v>
      </c>
      <c r="L1828" s="21"/>
      <c r="M1828" s="21">
        <v>15807254</v>
      </c>
      <c r="N1828" s="21"/>
      <c r="O1828" s="21">
        <v>-1588719</v>
      </c>
      <c r="P1828" s="21"/>
      <c r="Q1828" s="21"/>
      <c r="R1828" s="22">
        <v>1.27</v>
      </c>
      <c r="S1828" s="22">
        <v>6.1820000000000004</v>
      </c>
      <c r="T1828" s="20" t="s">
        <v>5189</v>
      </c>
      <c r="U1828" s="21">
        <v>216694</v>
      </c>
      <c r="V1828" s="21">
        <v>2789060</v>
      </c>
      <c r="W1828" s="34">
        <v>40750</v>
      </c>
      <c r="X1828" s="34">
        <v>44311</v>
      </c>
      <c r="Y1828" s="114" t="s">
        <v>13682</v>
      </c>
      <c r="Z1828" s="70" t="s">
        <v>4927</v>
      </c>
      <c r="AA1828" s="20" t="s">
        <v>4926</v>
      </c>
      <c r="AB1828" s="109"/>
      <c r="AC1828" s="19"/>
      <c r="AD1828" s="22"/>
      <c r="AE1828" s="28">
        <v>44287</v>
      </c>
    </row>
    <row r="1829" spans="2:31" x14ac:dyDescent="0.2">
      <c r="B1829" s="14" t="s">
        <v>13721</v>
      </c>
      <c r="C1829" s="33" t="s">
        <v>13720</v>
      </c>
      <c r="D1829" s="16" t="s">
        <v>13683</v>
      </c>
      <c r="E1829" s="103" t="s">
        <v>5057</v>
      </c>
      <c r="F1829" s="18" t="s">
        <v>26</v>
      </c>
      <c r="G1829" s="111" t="s">
        <v>6685</v>
      </c>
      <c r="H1829" s="102" t="s">
        <v>4412</v>
      </c>
      <c r="I1829" s="21">
        <v>7455753</v>
      </c>
      <c r="J1829" s="71">
        <v>9.6359999999999992</v>
      </c>
      <c r="K1829" s="21">
        <v>6568974</v>
      </c>
      <c r="L1829" s="21"/>
      <c r="M1829" s="21">
        <v>6208507</v>
      </c>
      <c r="N1829" s="21"/>
      <c r="O1829" s="21">
        <v>-997263</v>
      </c>
      <c r="P1829" s="21"/>
      <c r="Q1829" s="21"/>
      <c r="R1829" s="22">
        <v>2.09</v>
      </c>
      <c r="S1829" s="22">
        <v>6.6689999999999996</v>
      </c>
      <c r="T1829" s="20" t="s">
        <v>5189</v>
      </c>
      <c r="U1829" s="21">
        <v>118710</v>
      </c>
      <c r="V1829" s="21">
        <v>1482215</v>
      </c>
      <c r="W1829" s="34">
        <v>40787</v>
      </c>
      <c r="X1829" s="34">
        <v>43245</v>
      </c>
      <c r="Y1829" s="114" t="s">
        <v>13682</v>
      </c>
      <c r="Z1829" s="70" t="s">
        <v>4927</v>
      </c>
      <c r="AA1829" s="20" t="s">
        <v>4926</v>
      </c>
      <c r="AB1829" s="109"/>
      <c r="AC1829" s="31"/>
      <c r="AD1829" s="22"/>
      <c r="AE1829" s="28">
        <v>43221</v>
      </c>
    </row>
    <row r="1830" spans="2:31" x14ac:dyDescent="0.2">
      <c r="B1830" s="14" t="s">
        <v>13719</v>
      </c>
      <c r="C1830" s="33" t="s">
        <v>13718</v>
      </c>
      <c r="D1830" s="16" t="s">
        <v>13683</v>
      </c>
      <c r="E1830" s="103" t="s">
        <v>26</v>
      </c>
      <c r="F1830" s="18" t="s">
        <v>26</v>
      </c>
      <c r="G1830" s="111" t="s">
        <v>6685</v>
      </c>
      <c r="H1830" s="102" t="s">
        <v>4412</v>
      </c>
      <c r="I1830" s="21">
        <v>4920562</v>
      </c>
      <c r="J1830" s="71">
        <v>11.265000000000001</v>
      </c>
      <c r="K1830" s="21">
        <v>4918248</v>
      </c>
      <c r="L1830" s="21"/>
      <c r="M1830" s="21">
        <v>4456331</v>
      </c>
      <c r="N1830" s="21"/>
      <c r="O1830" s="21">
        <v>-426912</v>
      </c>
      <c r="P1830" s="21"/>
      <c r="Q1830" s="21"/>
      <c r="R1830" s="22">
        <v>1.6739999999999999</v>
      </c>
      <c r="S1830" s="22">
        <v>6.5830000000000002</v>
      </c>
      <c r="T1830" s="20" t="s">
        <v>5189</v>
      </c>
      <c r="U1830" s="21">
        <v>60924</v>
      </c>
      <c r="V1830" s="21">
        <v>769191</v>
      </c>
      <c r="W1830" s="34">
        <v>40842</v>
      </c>
      <c r="X1830" s="34">
        <v>44402</v>
      </c>
      <c r="Y1830" s="114" t="s">
        <v>13682</v>
      </c>
      <c r="Z1830" s="70" t="s">
        <v>4927</v>
      </c>
      <c r="AA1830" s="20" t="s">
        <v>4926</v>
      </c>
      <c r="AB1830" s="109"/>
      <c r="AC1830" s="19"/>
      <c r="AD1830" s="22"/>
      <c r="AE1830" s="28">
        <v>44378</v>
      </c>
    </row>
    <row r="1831" spans="2:31" x14ac:dyDescent="0.2">
      <c r="B1831" s="14" t="s">
        <v>13717</v>
      </c>
      <c r="C1831" s="33" t="s">
        <v>13716</v>
      </c>
      <c r="D1831" s="16" t="s">
        <v>13683</v>
      </c>
      <c r="E1831" s="103" t="s">
        <v>26</v>
      </c>
      <c r="F1831" s="18" t="s">
        <v>26</v>
      </c>
      <c r="G1831" s="111" t="s">
        <v>6685</v>
      </c>
      <c r="H1831" s="102" t="s">
        <v>4412</v>
      </c>
      <c r="I1831" s="21">
        <v>4981489</v>
      </c>
      <c r="J1831" s="71">
        <v>9.6059999999999999</v>
      </c>
      <c r="K1831" s="21">
        <v>4510442</v>
      </c>
      <c r="L1831" s="21"/>
      <c r="M1831" s="21">
        <v>4261275</v>
      </c>
      <c r="N1831" s="21"/>
      <c r="O1831" s="21">
        <v>-663505</v>
      </c>
      <c r="P1831" s="21"/>
      <c r="Q1831" s="21"/>
      <c r="R1831" s="22">
        <v>2.0089999999999999</v>
      </c>
      <c r="S1831" s="22">
        <v>6.5049999999999999</v>
      </c>
      <c r="T1831" s="20" t="s">
        <v>5189</v>
      </c>
      <c r="U1831" s="21">
        <v>78610</v>
      </c>
      <c r="V1831" s="21">
        <v>980091</v>
      </c>
      <c r="W1831" s="34">
        <v>40864</v>
      </c>
      <c r="X1831" s="34">
        <v>43337</v>
      </c>
      <c r="Y1831" s="114" t="s">
        <v>13682</v>
      </c>
      <c r="Z1831" s="70" t="s">
        <v>4927</v>
      </c>
      <c r="AA1831" s="20" t="s">
        <v>4926</v>
      </c>
      <c r="AB1831" s="109"/>
      <c r="AC1831" s="19"/>
      <c r="AD1831" s="22"/>
      <c r="AE1831" s="28">
        <v>43313</v>
      </c>
    </row>
    <row r="1832" spans="2:31" x14ac:dyDescent="0.2">
      <c r="B1832" s="14" t="s">
        <v>13715</v>
      </c>
      <c r="C1832" s="33" t="s">
        <v>13714</v>
      </c>
      <c r="D1832" s="16" t="s">
        <v>13683</v>
      </c>
      <c r="E1832" s="103" t="s">
        <v>5057</v>
      </c>
      <c r="F1832" s="18" t="s">
        <v>26</v>
      </c>
      <c r="G1832" s="111" t="s">
        <v>6685</v>
      </c>
      <c r="H1832" s="102" t="s">
        <v>4412</v>
      </c>
      <c r="I1832" s="21">
        <v>7359986</v>
      </c>
      <c r="J1832" s="71">
        <v>10.907</v>
      </c>
      <c r="K1832" s="21">
        <v>7532542</v>
      </c>
      <c r="L1832" s="21"/>
      <c r="M1832" s="21">
        <v>6968537</v>
      </c>
      <c r="N1832" s="21"/>
      <c r="O1832" s="21">
        <v>-466306</v>
      </c>
      <c r="P1832" s="21">
        <v>6742</v>
      </c>
      <c r="Q1832" s="21"/>
      <c r="R1832" s="22">
        <v>1.5820000000000001</v>
      </c>
      <c r="S1832" s="22">
        <v>5.9580000000000002</v>
      </c>
      <c r="T1832" s="20" t="s">
        <v>5189</v>
      </c>
      <c r="U1832" s="21">
        <v>91028</v>
      </c>
      <c r="V1832" s="21">
        <v>1148330</v>
      </c>
      <c r="W1832" s="34">
        <v>40890</v>
      </c>
      <c r="X1832" s="34">
        <v>44494</v>
      </c>
      <c r="Y1832" s="114" t="s">
        <v>13682</v>
      </c>
      <c r="Z1832" s="70" t="s">
        <v>4927</v>
      </c>
      <c r="AA1832" s="20" t="s">
        <v>4926</v>
      </c>
      <c r="AB1832" s="109"/>
      <c r="AC1832" s="31"/>
      <c r="AD1832" s="22"/>
      <c r="AE1832" s="28">
        <v>44470</v>
      </c>
    </row>
    <row r="1833" spans="2:31" x14ac:dyDescent="0.2">
      <c r="B1833" s="14" t="s">
        <v>13713</v>
      </c>
      <c r="C1833" s="33" t="s">
        <v>13712</v>
      </c>
      <c r="D1833" s="16" t="s">
        <v>13683</v>
      </c>
      <c r="E1833" s="103" t="s">
        <v>26</v>
      </c>
      <c r="F1833" s="18" t="s">
        <v>26</v>
      </c>
      <c r="G1833" s="111" t="s">
        <v>590</v>
      </c>
      <c r="H1833" s="102" t="s">
        <v>4412</v>
      </c>
      <c r="I1833" s="21">
        <v>5049860</v>
      </c>
      <c r="J1833" s="71">
        <v>105.258</v>
      </c>
      <c r="K1833" s="21">
        <v>5262895</v>
      </c>
      <c r="L1833" s="21">
        <v>5000000</v>
      </c>
      <c r="M1833" s="21">
        <v>5042417</v>
      </c>
      <c r="N1833" s="21"/>
      <c r="O1833" s="21">
        <v>-7443</v>
      </c>
      <c r="P1833" s="21"/>
      <c r="Q1833" s="21"/>
      <c r="R1833" s="22">
        <v>2.3029999999999999</v>
      </c>
      <c r="S1833" s="22">
        <v>2.1240000000000001</v>
      </c>
      <c r="T1833" s="20" t="s">
        <v>5189</v>
      </c>
      <c r="U1833" s="21">
        <v>9596</v>
      </c>
      <c r="V1833" s="21">
        <v>95958</v>
      </c>
      <c r="W1833" s="34">
        <v>40927</v>
      </c>
      <c r="X1833" s="34">
        <v>43368</v>
      </c>
      <c r="Y1833" s="114" t="s">
        <v>13682</v>
      </c>
      <c r="Z1833" s="70" t="s">
        <v>4927</v>
      </c>
      <c r="AA1833" s="20" t="s">
        <v>4926</v>
      </c>
      <c r="AB1833" s="109"/>
      <c r="AC1833" s="31"/>
      <c r="AD1833" s="22"/>
      <c r="AE1833" s="28">
        <v>43344</v>
      </c>
    </row>
    <row r="1834" spans="2:31" x14ac:dyDescent="0.2">
      <c r="B1834" s="14" t="s">
        <v>13711</v>
      </c>
      <c r="C1834" s="33" t="s">
        <v>13710</v>
      </c>
      <c r="D1834" s="16" t="s">
        <v>13683</v>
      </c>
      <c r="E1834" s="103" t="s">
        <v>5057</v>
      </c>
      <c r="F1834" s="18" t="s">
        <v>26</v>
      </c>
      <c r="G1834" s="111" t="s">
        <v>6685</v>
      </c>
      <c r="H1834" s="102" t="s">
        <v>4412</v>
      </c>
      <c r="I1834" s="21">
        <v>14412788</v>
      </c>
      <c r="J1834" s="71">
        <v>8.6340000000000003</v>
      </c>
      <c r="K1834" s="21">
        <v>13331894</v>
      </c>
      <c r="L1834" s="21"/>
      <c r="M1834" s="21">
        <v>12671082</v>
      </c>
      <c r="N1834" s="21"/>
      <c r="O1834" s="21">
        <v>-1741706</v>
      </c>
      <c r="P1834" s="21"/>
      <c r="Q1834" s="21"/>
      <c r="R1834" s="22">
        <v>1.76</v>
      </c>
      <c r="S1834" s="22">
        <v>6.1379999999999999</v>
      </c>
      <c r="T1834" s="20" t="s">
        <v>5189</v>
      </c>
      <c r="U1834" s="21">
        <v>226511</v>
      </c>
      <c r="V1834" s="21">
        <v>2358369</v>
      </c>
      <c r="W1834" s="34">
        <v>40932</v>
      </c>
      <c r="X1834" s="34">
        <v>43368</v>
      </c>
      <c r="Y1834" s="114" t="s">
        <v>13682</v>
      </c>
      <c r="Z1834" s="70" t="s">
        <v>4927</v>
      </c>
      <c r="AA1834" s="20" t="s">
        <v>4926</v>
      </c>
      <c r="AB1834" s="109"/>
      <c r="AC1834" s="31"/>
      <c r="AD1834" s="22"/>
      <c r="AE1834" s="28">
        <v>43344</v>
      </c>
    </row>
    <row r="1835" spans="2:31" x14ac:dyDescent="0.2">
      <c r="B1835" s="14" t="s">
        <v>13709</v>
      </c>
      <c r="C1835" s="33" t="s">
        <v>13708</v>
      </c>
      <c r="D1835" s="16" t="s">
        <v>13683</v>
      </c>
      <c r="E1835" s="103" t="s">
        <v>26</v>
      </c>
      <c r="F1835" s="18" t="s">
        <v>26</v>
      </c>
      <c r="G1835" s="111" t="s">
        <v>590</v>
      </c>
      <c r="H1835" s="102" t="s">
        <v>4412</v>
      </c>
      <c r="I1835" s="21">
        <v>9134856</v>
      </c>
      <c r="J1835" s="71">
        <v>105.514</v>
      </c>
      <c r="K1835" s="21">
        <v>9496260</v>
      </c>
      <c r="L1835" s="21">
        <v>9000000</v>
      </c>
      <c r="M1835" s="21">
        <v>9116962</v>
      </c>
      <c r="N1835" s="21"/>
      <c r="O1835" s="21">
        <v>-17894</v>
      </c>
      <c r="P1835" s="21"/>
      <c r="Q1835" s="21"/>
      <c r="R1835" s="22">
        <v>2.323</v>
      </c>
      <c r="S1835" s="22">
        <v>2.0630000000000002</v>
      </c>
      <c r="T1835" s="20" t="s">
        <v>5189</v>
      </c>
      <c r="U1835" s="21">
        <v>17423</v>
      </c>
      <c r="V1835" s="21">
        <v>174225</v>
      </c>
      <c r="W1835" s="34">
        <v>40948</v>
      </c>
      <c r="X1835" s="34">
        <v>43398</v>
      </c>
      <c r="Y1835" s="114" t="s">
        <v>13682</v>
      </c>
      <c r="Z1835" s="70" t="s">
        <v>4927</v>
      </c>
      <c r="AA1835" s="20" t="s">
        <v>4926</v>
      </c>
      <c r="AB1835" s="109"/>
      <c r="AC1835" s="19"/>
      <c r="AD1835" s="22"/>
      <c r="AE1835" s="28">
        <v>43374</v>
      </c>
    </row>
    <row r="1836" spans="2:31" x14ac:dyDescent="0.2">
      <c r="B1836" s="14" t="s">
        <v>13707</v>
      </c>
      <c r="C1836" s="33" t="s">
        <v>13706</v>
      </c>
      <c r="D1836" s="16" t="s">
        <v>13683</v>
      </c>
      <c r="E1836" s="103" t="s">
        <v>5057</v>
      </c>
      <c r="F1836" s="18" t="s">
        <v>26</v>
      </c>
      <c r="G1836" s="111" t="s">
        <v>6685</v>
      </c>
      <c r="H1836" s="102" t="s">
        <v>4412</v>
      </c>
      <c r="I1836" s="21">
        <v>8485177</v>
      </c>
      <c r="J1836" s="71">
        <v>7.9889999999999999</v>
      </c>
      <c r="K1836" s="21">
        <v>7792613</v>
      </c>
      <c r="L1836" s="21"/>
      <c r="M1836" s="21">
        <v>7505318</v>
      </c>
      <c r="N1836" s="21"/>
      <c r="O1836" s="21">
        <v>-979859</v>
      </c>
      <c r="P1836" s="21"/>
      <c r="Q1836" s="21"/>
      <c r="R1836" s="22">
        <v>1.5940000000000001</v>
      </c>
      <c r="S1836" s="22">
        <v>5.5890000000000004</v>
      </c>
      <c r="T1836" s="20" t="s">
        <v>5189</v>
      </c>
      <c r="U1836" s="21">
        <v>129556</v>
      </c>
      <c r="V1836" s="21">
        <v>1352733</v>
      </c>
      <c r="W1836" s="34">
        <v>40953</v>
      </c>
      <c r="X1836" s="34">
        <v>43398</v>
      </c>
      <c r="Y1836" s="114" t="s">
        <v>13682</v>
      </c>
      <c r="Z1836" s="70" t="s">
        <v>4927</v>
      </c>
      <c r="AA1836" s="20" t="s">
        <v>4926</v>
      </c>
      <c r="AB1836" s="109"/>
      <c r="AC1836" s="19"/>
      <c r="AD1836" s="22"/>
      <c r="AE1836" s="28">
        <v>43374</v>
      </c>
    </row>
    <row r="1837" spans="2:31" x14ac:dyDescent="0.2">
      <c r="B1837" s="14" t="s">
        <v>13705</v>
      </c>
      <c r="C1837" s="33" t="s">
        <v>13704</v>
      </c>
      <c r="D1837" s="16" t="s">
        <v>13683</v>
      </c>
      <c r="E1837" s="103" t="s">
        <v>26</v>
      </c>
      <c r="F1837" s="18" t="s">
        <v>26</v>
      </c>
      <c r="G1837" s="111" t="s">
        <v>6685</v>
      </c>
      <c r="H1837" s="102" t="s">
        <v>4412</v>
      </c>
      <c r="I1837" s="21">
        <v>7043371</v>
      </c>
      <c r="J1837" s="71">
        <v>9.9489999999999998</v>
      </c>
      <c r="K1837" s="21">
        <v>6785948</v>
      </c>
      <c r="L1837" s="21"/>
      <c r="M1837" s="21">
        <v>6544871</v>
      </c>
      <c r="N1837" s="21"/>
      <c r="O1837" s="21">
        <v>-498499</v>
      </c>
      <c r="P1837" s="21"/>
      <c r="Q1837" s="21"/>
      <c r="R1837" s="22">
        <v>1.4550000000000001</v>
      </c>
      <c r="S1837" s="22">
        <v>4.9290000000000003</v>
      </c>
      <c r="T1837" s="20" t="s">
        <v>5189</v>
      </c>
      <c r="U1837" s="21">
        <v>82729</v>
      </c>
      <c r="V1837" s="21">
        <v>788240</v>
      </c>
      <c r="W1837" s="34">
        <v>40975</v>
      </c>
      <c r="X1837" s="34">
        <v>44555</v>
      </c>
      <c r="Y1837" s="114" t="s">
        <v>13682</v>
      </c>
      <c r="Z1837" s="70" t="s">
        <v>4927</v>
      </c>
      <c r="AA1837" s="20" t="s">
        <v>4926</v>
      </c>
      <c r="AB1837" s="109"/>
      <c r="AC1837" s="19"/>
      <c r="AD1837" s="22"/>
      <c r="AE1837" s="28">
        <v>44531</v>
      </c>
    </row>
    <row r="1838" spans="2:31" x14ac:dyDescent="0.2">
      <c r="B1838" s="14" t="s">
        <v>13703</v>
      </c>
      <c r="C1838" s="33" t="s">
        <v>13702</v>
      </c>
      <c r="D1838" s="16" t="s">
        <v>13683</v>
      </c>
      <c r="E1838" s="103" t="s">
        <v>26</v>
      </c>
      <c r="F1838" s="18" t="s">
        <v>26</v>
      </c>
      <c r="G1838" s="111" t="s">
        <v>6685</v>
      </c>
      <c r="H1838" s="102" t="s">
        <v>4412</v>
      </c>
      <c r="I1838" s="21">
        <v>2740603</v>
      </c>
      <c r="J1838" s="71">
        <v>4.6820000000000004</v>
      </c>
      <c r="K1838" s="21">
        <v>2197505</v>
      </c>
      <c r="L1838" s="21"/>
      <c r="M1838" s="21">
        <v>2297048</v>
      </c>
      <c r="N1838" s="21"/>
      <c r="O1838" s="21">
        <v>-443556</v>
      </c>
      <c r="P1838" s="21"/>
      <c r="Q1838" s="21"/>
      <c r="R1838" s="22">
        <v>1.7549999999999999</v>
      </c>
      <c r="S1838" s="22">
        <v>7.9710000000000001</v>
      </c>
      <c r="T1838" s="20" t="s">
        <v>5189</v>
      </c>
      <c r="U1838" s="21">
        <v>68652</v>
      </c>
      <c r="V1838" s="21">
        <v>568905</v>
      </c>
      <c r="W1838" s="34">
        <v>40994</v>
      </c>
      <c r="X1838" s="34">
        <v>42607</v>
      </c>
      <c r="Y1838" s="114" t="s">
        <v>13682</v>
      </c>
      <c r="Z1838" s="70" t="s">
        <v>4927</v>
      </c>
      <c r="AA1838" s="20" t="s">
        <v>4926</v>
      </c>
      <c r="AB1838" s="109"/>
      <c r="AC1838" s="31"/>
      <c r="AD1838" s="22"/>
      <c r="AE1838" s="28">
        <v>42583</v>
      </c>
    </row>
    <row r="1839" spans="2:31" x14ac:dyDescent="0.2">
      <c r="B1839" s="14" t="s">
        <v>13701</v>
      </c>
      <c r="C1839" s="33" t="s">
        <v>4468</v>
      </c>
      <c r="D1839" s="16" t="s">
        <v>13683</v>
      </c>
      <c r="E1839" s="103" t="s">
        <v>26</v>
      </c>
      <c r="F1839" s="18" t="s">
        <v>26</v>
      </c>
      <c r="G1839" s="111" t="s">
        <v>590</v>
      </c>
      <c r="H1839" s="102" t="s">
        <v>4412</v>
      </c>
      <c r="I1839" s="21">
        <v>10099770</v>
      </c>
      <c r="J1839" s="71">
        <v>104.673</v>
      </c>
      <c r="K1839" s="21">
        <v>10467270</v>
      </c>
      <c r="L1839" s="21">
        <v>10000000</v>
      </c>
      <c r="M1839" s="21">
        <v>10088517</v>
      </c>
      <c r="N1839" s="21"/>
      <c r="O1839" s="21">
        <v>-11253</v>
      </c>
      <c r="P1839" s="21"/>
      <c r="Q1839" s="21"/>
      <c r="R1839" s="22">
        <v>2.2200000000000002</v>
      </c>
      <c r="S1839" s="22">
        <v>2.0409999999999999</v>
      </c>
      <c r="T1839" s="20" t="s">
        <v>5189</v>
      </c>
      <c r="U1839" s="21">
        <v>18500</v>
      </c>
      <c r="V1839" s="21">
        <v>148000</v>
      </c>
      <c r="W1839" s="34">
        <v>41010</v>
      </c>
      <c r="X1839" s="34">
        <v>43459</v>
      </c>
      <c r="Y1839" s="114" t="s">
        <v>13682</v>
      </c>
      <c r="Z1839" s="70" t="s">
        <v>4927</v>
      </c>
      <c r="AA1839" s="20" t="s">
        <v>4926</v>
      </c>
      <c r="AB1839" s="109"/>
      <c r="AC1839" s="19"/>
      <c r="AD1839" s="22"/>
      <c r="AE1839" s="28">
        <v>43435</v>
      </c>
    </row>
    <row r="1840" spans="2:31" x14ac:dyDescent="0.2">
      <c r="B1840" s="14" t="s">
        <v>13700</v>
      </c>
      <c r="C1840" s="33" t="s">
        <v>13699</v>
      </c>
      <c r="D1840" s="16" t="s">
        <v>13683</v>
      </c>
      <c r="E1840" s="103" t="s">
        <v>26</v>
      </c>
      <c r="F1840" s="18" t="s">
        <v>26</v>
      </c>
      <c r="G1840" s="111" t="s">
        <v>6685</v>
      </c>
      <c r="H1840" s="102" t="s">
        <v>4412</v>
      </c>
      <c r="I1840" s="21">
        <v>8524070</v>
      </c>
      <c r="J1840" s="71">
        <v>7.9080000000000004</v>
      </c>
      <c r="K1840" s="21">
        <v>7887316</v>
      </c>
      <c r="L1840" s="21"/>
      <c r="M1840" s="21">
        <v>7719335</v>
      </c>
      <c r="N1840" s="21"/>
      <c r="O1840" s="21">
        <v>-804735</v>
      </c>
      <c r="P1840" s="21"/>
      <c r="Q1840" s="21"/>
      <c r="R1840" s="22">
        <v>1.5589999999999999</v>
      </c>
      <c r="S1840" s="22">
        <v>4.9829999999999997</v>
      </c>
      <c r="T1840" s="20" t="s">
        <v>5189</v>
      </c>
      <c r="U1840" s="21">
        <v>129570</v>
      </c>
      <c r="V1840" s="21">
        <v>1082300</v>
      </c>
      <c r="W1840" s="34">
        <v>41016</v>
      </c>
      <c r="X1840" s="34">
        <v>43459</v>
      </c>
      <c r="Y1840" s="114" t="s">
        <v>13682</v>
      </c>
      <c r="Z1840" s="70" t="s">
        <v>4927</v>
      </c>
      <c r="AA1840" s="20" t="s">
        <v>4926</v>
      </c>
      <c r="AB1840" s="109"/>
      <c r="AC1840" s="19"/>
      <c r="AD1840" s="22"/>
      <c r="AE1840" s="28">
        <v>43435</v>
      </c>
    </row>
    <row r="1841" spans="2:31" x14ac:dyDescent="0.2">
      <c r="B1841" s="14" t="s">
        <v>13698</v>
      </c>
      <c r="C1841" s="33" t="s">
        <v>13697</v>
      </c>
      <c r="D1841" s="16" t="s">
        <v>13683</v>
      </c>
      <c r="E1841" s="103" t="s">
        <v>26</v>
      </c>
      <c r="F1841" s="18" t="s">
        <v>26</v>
      </c>
      <c r="G1841" s="111" t="s">
        <v>6685</v>
      </c>
      <c r="H1841" s="102" t="s">
        <v>4412</v>
      </c>
      <c r="I1841" s="21">
        <v>10401439</v>
      </c>
      <c r="J1841" s="71">
        <v>10.128</v>
      </c>
      <c r="K1841" s="21">
        <v>10249142</v>
      </c>
      <c r="L1841" s="21"/>
      <c r="M1841" s="21">
        <v>9784303</v>
      </c>
      <c r="N1841" s="21"/>
      <c r="O1841" s="21">
        <v>-617136</v>
      </c>
      <c r="P1841" s="21"/>
      <c r="Q1841" s="21"/>
      <c r="R1841" s="22">
        <v>1.4650000000000001</v>
      </c>
      <c r="S1841" s="22">
        <v>4.8559999999999999</v>
      </c>
      <c r="T1841" s="20" t="s">
        <v>5189</v>
      </c>
      <c r="U1841" s="21">
        <v>123526</v>
      </c>
      <c r="V1841" s="21">
        <v>915380</v>
      </c>
      <c r="W1841" s="34">
        <v>41037</v>
      </c>
      <c r="X1841" s="34">
        <v>44586</v>
      </c>
      <c r="Y1841" s="114" t="s">
        <v>13682</v>
      </c>
      <c r="Z1841" s="70" t="s">
        <v>4927</v>
      </c>
      <c r="AA1841" s="20" t="s">
        <v>4926</v>
      </c>
      <c r="AB1841" s="109"/>
      <c r="AC1841" s="19"/>
      <c r="AD1841" s="22"/>
      <c r="AE1841" s="28">
        <v>44562</v>
      </c>
    </row>
    <row r="1842" spans="2:31" x14ac:dyDescent="0.2">
      <c r="B1842" s="14" t="s">
        <v>13696</v>
      </c>
      <c r="C1842" s="33" t="s">
        <v>13695</v>
      </c>
      <c r="D1842" s="16" t="s">
        <v>13683</v>
      </c>
      <c r="E1842" s="103" t="s">
        <v>5057</v>
      </c>
      <c r="F1842" s="18" t="s">
        <v>26</v>
      </c>
      <c r="G1842" s="111" t="s">
        <v>6685</v>
      </c>
      <c r="H1842" s="102" t="s">
        <v>4412</v>
      </c>
      <c r="I1842" s="21">
        <v>5986870</v>
      </c>
      <c r="J1842" s="71">
        <v>7.8719999999999999</v>
      </c>
      <c r="K1842" s="21">
        <v>5761388</v>
      </c>
      <c r="L1842" s="21"/>
      <c r="M1842" s="21">
        <v>5525231</v>
      </c>
      <c r="N1842" s="21"/>
      <c r="O1842" s="21">
        <v>-461639</v>
      </c>
      <c r="P1842" s="21"/>
      <c r="Q1842" s="21"/>
      <c r="R1842" s="22">
        <v>1.512</v>
      </c>
      <c r="S1842" s="22">
        <v>5.5039999999999996</v>
      </c>
      <c r="T1842" s="20" t="s">
        <v>5189</v>
      </c>
      <c r="U1842" s="21">
        <v>92218</v>
      </c>
      <c r="V1842" s="21">
        <v>577587</v>
      </c>
      <c r="W1842" s="34">
        <v>41060</v>
      </c>
      <c r="X1842" s="34">
        <v>43490</v>
      </c>
      <c r="Y1842" s="114" t="s">
        <v>13682</v>
      </c>
      <c r="Z1842" s="70" t="s">
        <v>4927</v>
      </c>
      <c r="AA1842" s="20" t="s">
        <v>4926</v>
      </c>
      <c r="AB1842" s="109"/>
      <c r="AC1842" s="19"/>
      <c r="AD1842" s="22"/>
      <c r="AE1842" s="28">
        <v>43466</v>
      </c>
    </row>
    <row r="1843" spans="2:31" x14ac:dyDescent="0.2">
      <c r="B1843" s="14" t="s">
        <v>13694</v>
      </c>
      <c r="C1843" s="33" t="s">
        <v>13693</v>
      </c>
      <c r="D1843" s="16" t="s">
        <v>13683</v>
      </c>
      <c r="E1843" s="103" t="s">
        <v>5057</v>
      </c>
      <c r="F1843" s="18" t="s">
        <v>26</v>
      </c>
      <c r="G1843" s="111" t="s">
        <v>6685</v>
      </c>
      <c r="H1843" s="102" t="s">
        <v>4412</v>
      </c>
      <c r="I1843" s="21">
        <v>6731645</v>
      </c>
      <c r="J1843" s="71">
        <v>8.11</v>
      </c>
      <c r="K1843" s="21">
        <v>6514063</v>
      </c>
      <c r="L1843" s="21"/>
      <c r="M1843" s="21">
        <v>6266126</v>
      </c>
      <c r="N1843" s="21"/>
      <c r="O1843" s="21">
        <v>-465519</v>
      </c>
      <c r="P1843" s="21"/>
      <c r="Q1843" s="21"/>
      <c r="R1843" s="22">
        <v>1.546</v>
      </c>
      <c r="S1843" s="22">
        <v>5.4169999999999998</v>
      </c>
      <c r="T1843" s="20" t="s">
        <v>5189</v>
      </c>
      <c r="U1843" s="21">
        <v>103487</v>
      </c>
      <c r="V1843" s="21">
        <v>647513</v>
      </c>
      <c r="W1843" s="34">
        <v>41075</v>
      </c>
      <c r="X1843" s="34">
        <v>43549</v>
      </c>
      <c r="Y1843" s="114" t="s">
        <v>13682</v>
      </c>
      <c r="Z1843" s="70" t="s">
        <v>4927</v>
      </c>
      <c r="AA1843" s="20" t="s">
        <v>4926</v>
      </c>
      <c r="AB1843" s="109"/>
      <c r="AC1843" s="19"/>
      <c r="AD1843" s="22"/>
      <c r="AE1843" s="28">
        <v>43525</v>
      </c>
    </row>
    <row r="1844" spans="2:31" x14ac:dyDescent="0.2">
      <c r="B1844" s="14" t="s">
        <v>13692</v>
      </c>
      <c r="C1844" s="33" t="s">
        <v>13691</v>
      </c>
      <c r="D1844" s="16" t="s">
        <v>13683</v>
      </c>
      <c r="E1844" s="103" t="s">
        <v>26</v>
      </c>
      <c r="F1844" s="18" t="s">
        <v>26</v>
      </c>
      <c r="G1844" s="111" t="s">
        <v>6685</v>
      </c>
      <c r="H1844" s="102" t="s">
        <v>4412</v>
      </c>
      <c r="I1844" s="21">
        <v>5009617</v>
      </c>
      <c r="J1844" s="71">
        <v>9.2949999999999999</v>
      </c>
      <c r="K1844" s="21">
        <v>4920576</v>
      </c>
      <c r="L1844" s="21"/>
      <c r="M1844" s="21">
        <v>4931484</v>
      </c>
      <c r="N1844" s="21"/>
      <c r="O1844" s="21">
        <v>-78133</v>
      </c>
      <c r="P1844" s="21"/>
      <c r="Q1844" s="21"/>
      <c r="R1844" s="22">
        <v>1.7110000000000001</v>
      </c>
      <c r="S1844" s="22">
        <v>4.1639999999999997</v>
      </c>
      <c r="T1844" s="20" t="s">
        <v>5189</v>
      </c>
      <c r="U1844" s="21">
        <v>75499</v>
      </c>
      <c r="V1844" s="21">
        <v>75502</v>
      </c>
      <c r="W1844" s="34">
        <v>41227</v>
      </c>
      <c r="X1844" s="34">
        <v>43671</v>
      </c>
      <c r="Y1844" s="114" t="s">
        <v>13682</v>
      </c>
      <c r="Z1844" s="70" t="s">
        <v>4927</v>
      </c>
      <c r="AA1844" s="20" t="s">
        <v>4926</v>
      </c>
      <c r="AB1844" s="109"/>
      <c r="AC1844" s="31"/>
      <c r="AD1844" s="22"/>
      <c r="AE1844" s="34">
        <v>43647</v>
      </c>
    </row>
    <row r="1845" spans="2:31" x14ac:dyDescent="0.2">
      <c r="B1845" s="14" t="s">
        <v>13690</v>
      </c>
      <c r="C1845" s="33" t="s">
        <v>13689</v>
      </c>
      <c r="D1845" s="16" t="s">
        <v>13688</v>
      </c>
      <c r="E1845" s="103" t="s">
        <v>5057</v>
      </c>
      <c r="F1845" s="18" t="s">
        <v>26</v>
      </c>
      <c r="G1845" s="111" t="s">
        <v>590</v>
      </c>
      <c r="H1845" s="102" t="s">
        <v>4412</v>
      </c>
      <c r="I1845" s="21">
        <v>9907941</v>
      </c>
      <c r="J1845" s="71">
        <v>107.57</v>
      </c>
      <c r="K1845" s="21">
        <v>10552207</v>
      </c>
      <c r="L1845" s="21">
        <v>9809637</v>
      </c>
      <c r="M1845" s="21">
        <v>9865169</v>
      </c>
      <c r="N1845" s="21"/>
      <c r="O1845" s="21">
        <v>675</v>
      </c>
      <c r="P1845" s="21"/>
      <c r="Q1845" s="21"/>
      <c r="R1845" s="22">
        <v>3.4</v>
      </c>
      <c r="S1845" s="22">
        <v>3.1469999999999998</v>
      </c>
      <c r="T1845" s="20" t="s">
        <v>5189</v>
      </c>
      <c r="U1845" s="21">
        <v>27794</v>
      </c>
      <c r="V1845" s="21">
        <v>333528</v>
      </c>
      <c r="W1845" s="34">
        <v>40107</v>
      </c>
      <c r="X1845" s="34">
        <v>43671</v>
      </c>
      <c r="Y1845" s="114" t="s">
        <v>13682</v>
      </c>
      <c r="Z1845" s="70" t="s">
        <v>4927</v>
      </c>
      <c r="AA1845" s="20" t="s">
        <v>4926</v>
      </c>
      <c r="AB1845" s="109"/>
      <c r="AC1845" s="31"/>
      <c r="AD1845" s="22"/>
      <c r="AE1845" s="28">
        <v>43374</v>
      </c>
    </row>
    <row r="1846" spans="2:31" x14ac:dyDescent="0.2">
      <c r="B1846" s="14" t="s">
        <v>13687</v>
      </c>
      <c r="C1846" s="33" t="s">
        <v>13686</v>
      </c>
      <c r="D1846" s="16" t="s">
        <v>13683</v>
      </c>
      <c r="E1846" s="103" t="s">
        <v>26</v>
      </c>
      <c r="F1846" s="18" t="s">
        <v>26</v>
      </c>
      <c r="G1846" s="111" t="s">
        <v>590</v>
      </c>
      <c r="H1846" s="102" t="s">
        <v>4412</v>
      </c>
      <c r="I1846" s="21">
        <v>14973071</v>
      </c>
      <c r="J1846" s="71">
        <v>108.57</v>
      </c>
      <c r="K1846" s="21">
        <v>16096029</v>
      </c>
      <c r="L1846" s="21">
        <v>14825553</v>
      </c>
      <c r="M1846" s="21">
        <v>14909908</v>
      </c>
      <c r="N1846" s="21"/>
      <c r="O1846" s="21">
        <v>-3848</v>
      </c>
      <c r="P1846" s="21"/>
      <c r="Q1846" s="21"/>
      <c r="R1846" s="22">
        <v>3.4129999999999998</v>
      </c>
      <c r="S1846" s="22">
        <v>3.1960000000000002</v>
      </c>
      <c r="T1846" s="20" t="s">
        <v>5189</v>
      </c>
      <c r="U1846" s="21">
        <v>42166</v>
      </c>
      <c r="V1846" s="21">
        <v>505996</v>
      </c>
      <c r="W1846" s="34">
        <v>40093</v>
      </c>
      <c r="X1846" s="34">
        <v>43610</v>
      </c>
      <c r="Y1846" s="114" t="s">
        <v>13682</v>
      </c>
      <c r="Z1846" s="70" t="s">
        <v>4927</v>
      </c>
      <c r="AA1846" s="20" t="s">
        <v>4926</v>
      </c>
      <c r="AB1846" s="109"/>
      <c r="AC1846" s="31"/>
      <c r="AD1846" s="22"/>
      <c r="AE1846" s="28">
        <v>43586</v>
      </c>
    </row>
    <row r="1847" spans="2:31" x14ac:dyDescent="0.2">
      <c r="B1847" s="14" t="s">
        <v>13685</v>
      </c>
      <c r="C1847" s="33" t="s">
        <v>13684</v>
      </c>
      <c r="D1847" s="16" t="s">
        <v>13683</v>
      </c>
      <c r="E1847" s="103" t="s">
        <v>26</v>
      </c>
      <c r="F1847" s="18" t="s">
        <v>26</v>
      </c>
      <c r="G1847" s="111" t="s">
        <v>590</v>
      </c>
      <c r="H1847" s="102" t="s">
        <v>4412</v>
      </c>
      <c r="I1847" s="21">
        <v>11299609</v>
      </c>
      <c r="J1847" s="71">
        <v>115.55200000000001</v>
      </c>
      <c r="K1847" s="21">
        <v>11555220</v>
      </c>
      <c r="L1847" s="21">
        <v>10000000</v>
      </c>
      <c r="M1847" s="21">
        <v>11195238</v>
      </c>
      <c r="N1847" s="21"/>
      <c r="O1847" s="21">
        <v>-104371</v>
      </c>
      <c r="P1847" s="21"/>
      <c r="Q1847" s="21"/>
      <c r="R1847" s="22">
        <v>4.2510000000000003</v>
      </c>
      <c r="S1847" s="22">
        <v>2.3380000000000001</v>
      </c>
      <c r="T1847" s="20" t="s">
        <v>5189</v>
      </c>
      <c r="U1847" s="21">
        <v>35425</v>
      </c>
      <c r="V1847" s="21">
        <v>247975</v>
      </c>
      <c r="W1847" s="34">
        <v>41036</v>
      </c>
      <c r="X1847" s="34">
        <v>43855</v>
      </c>
      <c r="Y1847" s="114" t="s">
        <v>13682</v>
      </c>
      <c r="Z1847" s="70" t="s">
        <v>4927</v>
      </c>
      <c r="AA1847" s="20" t="s">
        <v>4926</v>
      </c>
      <c r="AB1847" s="109"/>
      <c r="AC1847" s="31"/>
      <c r="AD1847" s="22"/>
      <c r="AE1847" s="28">
        <v>43831</v>
      </c>
    </row>
    <row r="1848" spans="2:31" x14ac:dyDescent="0.2">
      <c r="B1848" s="11" t="s">
        <v>24</v>
      </c>
      <c r="C1848" s="12" t="s">
        <v>24</v>
      </c>
      <c r="D1848" s="13" t="s">
        <v>24</v>
      </c>
      <c r="E1848" s="12" t="s">
        <v>24</v>
      </c>
      <c r="F1848" s="12" t="s">
        <v>24</v>
      </c>
      <c r="G1848" s="12" t="s">
        <v>24</v>
      </c>
      <c r="H1848" s="12" t="s">
        <v>24</v>
      </c>
      <c r="I1848" s="12" t="s">
        <v>24</v>
      </c>
      <c r="J1848" s="12" t="s">
        <v>24</v>
      </c>
      <c r="K1848" s="12" t="s">
        <v>24</v>
      </c>
      <c r="L1848" s="12" t="s">
        <v>24</v>
      </c>
      <c r="M1848" s="12" t="s">
        <v>24</v>
      </c>
      <c r="N1848" s="12" t="s">
        <v>24</v>
      </c>
      <c r="O1848" s="12" t="s">
        <v>24</v>
      </c>
      <c r="P1848" s="12" t="s">
        <v>24</v>
      </c>
      <c r="Q1848" s="12" t="s">
        <v>24</v>
      </c>
      <c r="R1848" s="12" t="s">
        <v>24</v>
      </c>
      <c r="S1848" s="12" t="s">
        <v>24</v>
      </c>
      <c r="T1848" s="12" t="s">
        <v>24</v>
      </c>
      <c r="U1848" s="12" t="s">
        <v>24</v>
      </c>
      <c r="V1848" s="12" t="s">
        <v>24</v>
      </c>
      <c r="W1848" s="29" t="s">
        <v>24</v>
      </c>
      <c r="X1848" s="29" t="s">
        <v>24</v>
      </c>
      <c r="Y1848" s="12" t="s">
        <v>24</v>
      </c>
      <c r="Z1848" s="12" t="s">
        <v>24</v>
      </c>
      <c r="AA1848" s="12" t="s">
        <v>24</v>
      </c>
      <c r="AB1848" s="12" t="s">
        <v>24</v>
      </c>
      <c r="AC1848" s="12" t="s">
        <v>24</v>
      </c>
      <c r="AD1848" s="12" t="s">
        <v>24</v>
      </c>
      <c r="AE1848" s="12" t="s">
        <v>24</v>
      </c>
    </row>
    <row r="1849" spans="2:31" ht="51" x14ac:dyDescent="0.2">
      <c r="B1849" s="23" t="s">
        <v>96</v>
      </c>
      <c r="C1849" s="24" t="s">
        <v>97</v>
      </c>
      <c r="D1849" s="110"/>
      <c r="E1849" s="109"/>
      <c r="F1849" s="109"/>
      <c r="G1849" s="109"/>
      <c r="H1849" s="109"/>
      <c r="I1849" s="52">
        <f>SUM(SCDPT1!I1821:'SCDPT1'!I1848)</f>
        <v>233597997</v>
      </c>
      <c r="J1849" s="109"/>
      <c r="K1849" s="52">
        <f>SUM(SCDPT1!K1821:'SCDPT1'!K1848)</f>
        <v>228406282</v>
      </c>
      <c r="L1849" s="52">
        <f>SUM(SCDPT1!L1821:'SCDPT1'!L1848)</f>
        <v>90633190</v>
      </c>
      <c r="M1849" s="52">
        <f>SUM(SCDPT1!M1821:'SCDPT1'!M1848)</f>
        <v>217683121</v>
      </c>
      <c r="N1849" s="52">
        <f>SUM(SCDPT1!N1821:'SCDPT1'!N1848)</f>
        <v>0</v>
      </c>
      <c r="O1849" s="52">
        <f>SUM(SCDPT1!O1821:'SCDPT1'!O1848)</f>
        <v>-12960677</v>
      </c>
      <c r="P1849" s="52">
        <f>SUM(SCDPT1!P1821:'SCDPT1'!P1848)</f>
        <v>6742</v>
      </c>
      <c r="Q1849" s="52">
        <f>SUM(SCDPT1!Q1821:'SCDPT1'!Q1848)</f>
        <v>0</v>
      </c>
      <c r="R1849" s="109"/>
      <c r="S1849" s="109"/>
      <c r="T1849" s="109"/>
      <c r="U1849" s="52">
        <f>SUM(SCDPT1!U1821:'SCDPT1'!U1848)</f>
        <v>2174446</v>
      </c>
      <c r="V1849" s="52">
        <f>SUM(SCDPT1!V1821:'SCDPT1'!V1848)</f>
        <v>21540119</v>
      </c>
      <c r="W1849" s="112"/>
      <c r="X1849" s="112"/>
      <c r="Y1849" s="109"/>
      <c r="Z1849" s="109"/>
      <c r="AA1849" s="109"/>
      <c r="AB1849" s="109"/>
      <c r="AC1849" s="109"/>
      <c r="AD1849" s="109"/>
      <c r="AE1849" s="109"/>
    </row>
    <row r="1850" spans="2:31" x14ac:dyDescent="0.2">
      <c r="B1850" s="11" t="s">
        <v>24</v>
      </c>
      <c r="C1850" s="12" t="s">
        <v>24</v>
      </c>
      <c r="D1850" s="13" t="s">
        <v>24</v>
      </c>
      <c r="E1850" s="12" t="s">
        <v>24</v>
      </c>
      <c r="F1850" s="12" t="s">
        <v>24</v>
      </c>
      <c r="G1850" s="12" t="s">
        <v>24</v>
      </c>
      <c r="H1850" s="12" t="s">
        <v>24</v>
      </c>
      <c r="I1850" s="12" t="s">
        <v>24</v>
      </c>
      <c r="J1850" s="12" t="s">
        <v>24</v>
      </c>
      <c r="K1850" s="12" t="s">
        <v>24</v>
      </c>
      <c r="L1850" s="12" t="s">
        <v>24</v>
      </c>
      <c r="M1850" s="12" t="s">
        <v>24</v>
      </c>
      <c r="N1850" s="12" t="s">
        <v>24</v>
      </c>
      <c r="O1850" s="12" t="s">
        <v>24</v>
      </c>
      <c r="P1850" s="12" t="s">
        <v>24</v>
      </c>
      <c r="Q1850" s="12" t="s">
        <v>24</v>
      </c>
      <c r="R1850" s="12" t="s">
        <v>24</v>
      </c>
      <c r="S1850" s="12" t="s">
        <v>24</v>
      </c>
      <c r="T1850" s="12" t="s">
        <v>24</v>
      </c>
      <c r="U1850" s="12" t="s">
        <v>24</v>
      </c>
      <c r="V1850" s="12" t="s">
        <v>24</v>
      </c>
      <c r="W1850" s="29" t="s">
        <v>24</v>
      </c>
      <c r="X1850" s="29" t="s">
        <v>24</v>
      </c>
      <c r="Y1850" s="12" t="s">
        <v>24</v>
      </c>
      <c r="Z1850" s="12" t="s">
        <v>24</v>
      </c>
      <c r="AA1850" s="12" t="s">
        <v>24</v>
      </c>
      <c r="AB1850" s="12" t="s">
        <v>24</v>
      </c>
      <c r="AC1850" s="12" t="s">
        <v>24</v>
      </c>
      <c r="AD1850" s="12" t="s">
        <v>24</v>
      </c>
      <c r="AE1850" s="12" t="s">
        <v>24</v>
      </c>
    </row>
    <row r="1851" spans="2:31" x14ac:dyDescent="0.2">
      <c r="B1851" s="14" t="s">
        <v>13681</v>
      </c>
      <c r="C1851" s="33" t="s">
        <v>13680</v>
      </c>
      <c r="D1851" s="16" t="s">
        <v>13661</v>
      </c>
      <c r="E1851" s="103" t="s">
        <v>26</v>
      </c>
      <c r="F1851" s="18" t="s">
        <v>26</v>
      </c>
      <c r="G1851" s="111" t="s">
        <v>26</v>
      </c>
      <c r="H1851" s="102" t="s">
        <v>323</v>
      </c>
      <c r="I1851" s="21">
        <v>230000</v>
      </c>
      <c r="J1851" s="71">
        <v>100.32899999999999</v>
      </c>
      <c r="K1851" s="21">
        <v>230757</v>
      </c>
      <c r="L1851" s="21">
        <v>230000</v>
      </c>
      <c r="M1851" s="21">
        <v>230000</v>
      </c>
      <c r="N1851" s="21"/>
      <c r="O1851" s="21"/>
      <c r="P1851" s="21"/>
      <c r="Q1851" s="21"/>
      <c r="R1851" s="22">
        <v>4.0999999999999996</v>
      </c>
      <c r="S1851" s="22">
        <v>4.0999999999999996</v>
      </c>
      <c r="T1851" s="20" t="s">
        <v>4949</v>
      </c>
      <c r="U1851" s="21">
        <v>2357</v>
      </c>
      <c r="V1851" s="21">
        <v>9430</v>
      </c>
      <c r="W1851" s="34">
        <v>39378</v>
      </c>
      <c r="X1851" s="34">
        <v>41365</v>
      </c>
      <c r="Y1851" s="114" t="s">
        <v>13660</v>
      </c>
      <c r="Z1851" s="70" t="s">
        <v>4927</v>
      </c>
      <c r="AA1851" s="20" t="s">
        <v>4926</v>
      </c>
      <c r="AB1851" s="109"/>
      <c r="AC1851" s="31"/>
      <c r="AD1851" s="22"/>
      <c r="AE1851" s="31"/>
    </row>
    <row r="1852" spans="2:31" x14ac:dyDescent="0.2">
      <c r="B1852" s="14" t="s">
        <v>13679</v>
      </c>
      <c r="C1852" s="33" t="s">
        <v>13678</v>
      </c>
      <c r="D1852" s="16" t="s">
        <v>13661</v>
      </c>
      <c r="E1852" s="103" t="s">
        <v>26</v>
      </c>
      <c r="F1852" s="18" t="s">
        <v>26</v>
      </c>
      <c r="G1852" s="111" t="s">
        <v>26</v>
      </c>
      <c r="H1852" s="102" t="s">
        <v>323</v>
      </c>
      <c r="I1852" s="21">
        <v>240000</v>
      </c>
      <c r="J1852" s="71">
        <v>101.018</v>
      </c>
      <c r="K1852" s="21">
        <v>242443</v>
      </c>
      <c r="L1852" s="21">
        <v>240000</v>
      </c>
      <c r="M1852" s="21">
        <v>240000</v>
      </c>
      <c r="N1852" s="21"/>
      <c r="O1852" s="21"/>
      <c r="P1852" s="21"/>
      <c r="Q1852" s="21"/>
      <c r="R1852" s="22">
        <v>4.0999999999999996</v>
      </c>
      <c r="S1852" s="22">
        <v>4.0999999999999996</v>
      </c>
      <c r="T1852" s="20" t="s">
        <v>4949</v>
      </c>
      <c r="U1852" s="21">
        <v>2460</v>
      </c>
      <c r="V1852" s="21">
        <v>9840</v>
      </c>
      <c r="W1852" s="34">
        <v>39378</v>
      </c>
      <c r="X1852" s="34">
        <v>41548</v>
      </c>
      <c r="Y1852" s="114" t="s">
        <v>13660</v>
      </c>
      <c r="Z1852" s="70" t="s">
        <v>4927</v>
      </c>
      <c r="AA1852" s="20" t="s">
        <v>4926</v>
      </c>
      <c r="AB1852" s="109"/>
      <c r="AC1852" s="19"/>
      <c r="AD1852" s="22"/>
      <c r="AE1852" s="19"/>
    </row>
    <row r="1853" spans="2:31" x14ac:dyDescent="0.2">
      <c r="B1853" s="14" t="s">
        <v>13677</v>
      </c>
      <c r="C1853" s="33" t="s">
        <v>13676</v>
      </c>
      <c r="D1853" s="16" t="s">
        <v>13661</v>
      </c>
      <c r="E1853" s="103" t="s">
        <v>26</v>
      </c>
      <c r="F1853" s="18" t="s">
        <v>26</v>
      </c>
      <c r="G1853" s="111" t="s">
        <v>26</v>
      </c>
      <c r="H1853" s="102" t="s">
        <v>323</v>
      </c>
      <c r="I1853" s="21">
        <v>240000</v>
      </c>
      <c r="J1853" s="71">
        <v>101.411</v>
      </c>
      <c r="K1853" s="21">
        <v>243386</v>
      </c>
      <c r="L1853" s="21">
        <v>240000</v>
      </c>
      <c r="M1853" s="21">
        <v>240000</v>
      </c>
      <c r="N1853" s="21"/>
      <c r="O1853" s="21"/>
      <c r="P1853" s="21"/>
      <c r="Q1853" s="21"/>
      <c r="R1853" s="22">
        <v>4.2</v>
      </c>
      <c r="S1853" s="22">
        <v>4.2</v>
      </c>
      <c r="T1853" s="20" t="s">
        <v>4949</v>
      </c>
      <c r="U1853" s="21">
        <v>2520</v>
      </c>
      <c r="V1853" s="21">
        <v>10080</v>
      </c>
      <c r="W1853" s="34">
        <v>39378</v>
      </c>
      <c r="X1853" s="34">
        <v>41730</v>
      </c>
      <c r="Y1853" s="114" t="s">
        <v>13660</v>
      </c>
      <c r="Z1853" s="70" t="s">
        <v>4927</v>
      </c>
      <c r="AA1853" s="20" t="s">
        <v>4926</v>
      </c>
      <c r="AB1853" s="109"/>
      <c r="AC1853" s="19"/>
      <c r="AD1853" s="22"/>
      <c r="AE1853" s="19"/>
    </row>
    <row r="1854" spans="2:31" x14ac:dyDescent="0.2">
      <c r="B1854" s="14" t="s">
        <v>13675</v>
      </c>
      <c r="C1854" s="33" t="s">
        <v>13674</v>
      </c>
      <c r="D1854" s="16" t="s">
        <v>13661</v>
      </c>
      <c r="E1854" s="103" t="s">
        <v>26</v>
      </c>
      <c r="F1854" s="18" t="s">
        <v>26</v>
      </c>
      <c r="G1854" s="111" t="s">
        <v>26</v>
      </c>
      <c r="H1854" s="102" t="s">
        <v>323</v>
      </c>
      <c r="I1854" s="21">
        <v>250000</v>
      </c>
      <c r="J1854" s="71">
        <v>101.96599999999999</v>
      </c>
      <c r="K1854" s="21">
        <v>254915</v>
      </c>
      <c r="L1854" s="21">
        <v>250000</v>
      </c>
      <c r="M1854" s="21">
        <v>250000</v>
      </c>
      <c r="N1854" s="21"/>
      <c r="O1854" s="21"/>
      <c r="P1854" s="21"/>
      <c r="Q1854" s="21"/>
      <c r="R1854" s="22">
        <v>4.2</v>
      </c>
      <c r="S1854" s="22">
        <v>4.2</v>
      </c>
      <c r="T1854" s="20" t="s">
        <v>4949</v>
      </c>
      <c r="U1854" s="21">
        <v>2625</v>
      </c>
      <c r="V1854" s="21">
        <v>10500</v>
      </c>
      <c r="W1854" s="34">
        <v>39378</v>
      </c>
      <c r="X1854" s="34">
        <v>41913</v>
      </c>
      <c r="Y1854" s="114" t="s">
        <v>13660</v>
      </c>
      <c r="Z1854" s="70" t="s">
        <v>4927</v>
      </c>
      <c r="AA1854" s="20" t="s">
        <v>4926</v>
      </c>
      <c r="AB1854" s="109"/>
      <c r="AC1854" s="19"/>
      <c r="AD1854" s="22"/>
      <c r="AE1854" s="19"/>
    </row>
    <row r="1855" spans="2:31" x14ac:dyDescent="0.2">
      <c r="B1855" s="14" t="s">
        <v>13673</v>
      </c>
      <c r="C1855" s="33" t="s">
        <v>13672</v>
      </c>
      <c r="D1855" s="16" t="s">
        <v>13661</v>
      </c>
      <c r="E1855" s="103" t="s">
        <v>26</v>
      </c>
      <c r="F1855" s="18" t="s">
        <v>26</v>
      </c>
      <c r="G1855" s="111" t="s">
        <v>26</v>
      </c>
      <c r="H1855" s="102" t="s">
        <v>323</v>
      </c>
      <c r="I1855" s="21">
        <v>250000</v>
      </c>
      <c r="J1855" s="71">
        <v>101.727</v>
      </c>
      <c r="K1855" s="21">
        <v>254318</v>
      </c>
      <c r="L1855" s="21">
        <v>250000</v>
      </c>
      <c r="M1855" s="21">
        <v>250000</v>
      </c>
      <c r="N1855" s="21"/>
      <c r="O1855" s="21"/>
      <c r="P1855" s="21"/>
      <c r="Q1855" s="21"/>
      <c r="R1855" s="22">
        <v>4.3</v>
      </c>
      <c r="S1855" s="22">
        <v>4.3</v>
      </c>
      <c r="T1855" s="20" t="s">
        <v>4949</v>
      </c>
      <c r="U1855" s="21">
        <v>2688</v>
      </c>
      <c r="V1855" s="21">
        <v>10750</v>
      </c>
      <c r="W1855" s="34">
        <v>39378</v>
      </c>
      <c r="X1855" s="34">
        <v>42095</v>
      </c>
      <c r="Y1855" s="114" t="s">
        <v>13660</v>
      </c>
      <c r="Z1855" s="70" t="s">
        <v>4927</v>
      </c>
      <c r="AA1855" s="20" t="s">
        <v>4926</v>
      </c>
      <c r="AB1855" s="109"/>
      <c r="AC1855" s="19"/>
      <c r="AD1855" s="22"/>
      <c r="AE1855" s="19"/>
    </row>
    <row r="1856" spans="2:31" x14ac:dyDescent="0.2">
      <c r="B1856" s="14" t="s">
        <v>13671</v>
      </c>
      <c r="C1856" s="33" t="s">
        <v>13670</v>
      </c>
      <c r="D1856" s="16" t="s">
        <v>13661</v>
      </c>
      <c r="E1856" s="103" t="s">
        <v>26</v>
      </c>
      <c r="F1856" s="18" t="s">
        <v>26</v>
      </c>
      <c r="G1856" s="111" t="s">
        <v>26</v>
      </c>
      <c r="H1856" s="102" t="s">
        <v>323</v>
      </c>
      <c r="I1856" s="21">
        <v>245000</v>
      </c>
      <c r="J1856" s="71">
        <v>102.122</v>
      </c>
      <c r="K1856" s="21">
        <v>250199</v>
      </c>
      <c r="L1856" s="21">
        <v>245000</v>
      </c>
      <c r="M1856" s="21">
        <v>245000</v>
      </c>
      <c r="N1856" s="21"/>
      <c r="O1856" s="21"/>
      <c r="P1856" s="21"/>
      <c r="Q1856" s="21"/>
      <c r="R1856" s="22">
        <v>4.3</v>
      </c>
      <c r="S1856" s="22">
        <v>4.3</v>
      </c>
      <c r="T1856" s="20" t="s">
        <v>4949</v>
      </c>
      <c r="U1856" s="21">
        <v>2634</v>
      </c>
      <c r="V1856" s="21">
        <v>10535</v>
      </c>
      <c r="W1856" s="34">
        <v>39378</v>
      </c>
      <c r="X1856" s="34">
        <v>42278</v>
      </c>
      <c r="Y1856" s="114" t="s">
        <v>13660</v>
      </c>
      <c r="Z1856" s="70" t="s">
        <v>4927</v>
      </c>
      <c r="AA1856" s="20" t="s">
        <v>4926</v>
      </c>
      <c r="AB1856" s="109"/>
      <c r="AC1856" s="19"/>
      <c r="AD1856" s="22"/>
      <c r="AE1856" s="19"/>
    </row>
    <row r="1857" spans="2:31" x14ac:dyDescent="0.2">
      <c r="B1857" s="14" t="s">
        <v>13669</v>
      </c>
      <c r="C1857" s="33" t="s">
        <v>13668</v>
      </c>
      <c r="D1857" s="16" t="s">
        <v>13661</v>
      </c>
      <c r="E1857" s="103" t="s">
        <v>26</v>
      </c>
      <c r="F1857" s="18" t="s">
        <v>26</v>
      </c>
      <c r="G1857" s="111" t="s">
        <v>26</v>
      </c>
      <c r="H1857" s="102" t="s">
        <v>323</v>
      </c>
      <c r="I1857" s="21">
        <v>245000</v>
      </c>
      <c r="J1857" s="71">
        <v>102.7</v>
      </c>
      <c r="K1857" s="21">
        <v>251615</v>
      </c>
      <c r="L1857" s="21">
        <v>245000</v>
      </c>
      <c r="M1857" s="21">
        <v>245000</v>
      </c>
      <c r="N1857" s="21"/>
      <c r="O1857" s="21"/>
      <c r="P1857" s="21"/>
      <c r="Q1857" s="21"/>
      <c r="R1857" s="22">
        <v>4.4000000000000004</v>
      </c>
      <c r="S1857" s="22">
        <v>4.4000000000000004</v>
      </c>
      <c r="T1857" s="20" t="s">
        <v>4949</v>
      </c>
      <c r="U1857" s="21">
        <v>2695</v>
      </c>
      <c r="V1857" s="21">
        <v>10780</v>
      </c>
      <c r="W1857" s="34">
        <v>39378</v>
      </c>
      <c r="X1857" s="34">
        <v>42461</v>
      </c>
      <c r="Y1857" s="114" t="s">
        <v>13660</v>
      </c>
      <c r="Z1857" s="70" t="s">
        <v>4927</v>
      </c>
      <c r="AA1857" s="20" t="s">
        <v>4926</v>
      </c>
      <c r="AB1857" s="109"/>
      <c r="AC1857" s="31"/>
      <c r="AD1857" s="22"/>
      <c r="AE1857" s="19"/>
    </row>
    <row r="1858" spans="2:31" x14ac:dyDescent="0.2">
      <c r="B1858" s="14" t="s">
        <v>13667</v>
      </c>
      <c r="C1858" s="33" t="s">
        <v>13666</v>
      </c>
      <c r="D1858" s="16" t="s">
        <v>13661</v>
      </c>
      <c r="E1858" s="103" t="s">
        <v>26</v>
      </c>
      <c r="F1858" s="18" t="s">
        <v>26</v>
      </c>
      <c r="G1858" s="111" t="s">
        <v>4412</v>
      </c>
      <c r="H1858" s="102" t="s">
        <v>323</v>
      </c>
      <c r="I1858" s="21">
        <v>250000</v>
      </c>
      <c r="J1858" s="71">
        <v>102.854</v>
      </c>
      <c r="K1858" s="21">
        <v>257135</v>
      </c>
      <c r="L1858" s="21">
        <v>250000</v>
      </c>
      <c r="M1858" s="21">
        <v>250000</v>
      </c>
      <c r="N1858" s="21"/>
      <c r="O1858" s="21"/>
      <c r="P1858" s="21"/>
      <c r="Q1858" s="21"/>
      <c r="R1858" s="22">
        <v>4.4000000000000004</v>
      </c>
      <c r="S1858" s="22">
        <v>4.4000000000000004</v>
      </c>
      <c r="T1858" s="20" t="s">
        <v>4949</v>
      </c>
      <c r="U1858" s="21">
        <v>2750</v>
      </c>
      <c r="V1858" s="21">
        <v>11000</v>
      </c>
      <c r="W1858" s="34">
        <v>39378</v>
      </c>
      <c r="X1858" s="34">
        <v>42644</v>
      </c>
      <c r="Y1858" s="114" t="s">
        <v>13660</v>
      </c>
      <c r="Z1858" s="70" t="s">
        <v>4927</v>
      </c>
      <c r="AA1858" s="20" t="s">
        <v>4926</v>
      </c>
      <c r="AB1858" s="109"/>
      <c r="AC1858" s="28">
        <v>42461</v>
      </c>
      <c r="AD1858" s="22">
        <v>100</v>
      </c>
      <c r="AE1858" s="19"/>
    </row>
    <row r="1859" spans="2:31" x14ac:dyDescent="0.2">
      <c r="B1859" s="14" t="s">
        <v>13665</v>
      </c>
      <c r="C1859" s="33" t="s">
        <v>13664</v>
      </c>
      <c r="D1859" s="16" t="s">
        <v>13661</v>
      </c>
      <c r="E1859" s="103" t="s">
        <v>26</v>
      </c>
      <c r="F1859" s="18" t="s">
        <v>26</v>
      </c>
      <c r="G1859" s="111" t="s">
        <v>4412</v>
      </c>
      <c r="H1859" s="102" t="s">
        <v>323</v>
      </c>
      <c r="I1859" s="21">
        <v>260000</v>
      </c>
      <c r="J1859" s="71">
        <v>102.35599999999999</v>
      </c>
      <c r="K1859" s="21">
        <v>266126</v>
      </c>
      <c r="L1859" s="21">
        <v>260000</v>
      </c>
      <c r="M1859" s="21">
        <v>260000</v>
      </c>
      <c r="N1859" s="21"/>
      <c r="O1859" s="21"/>
      <c r="P1859" s="21"/>
      <c r="Q1859" s="21"/>
      <c r="R1859" s="22">
        <v>4.5</v>
      </c>
      <c r="S1859" s="22">
        <v>4.5</v>
      </c>
      <c r="T1859" s="20" t="s">
        <v>4949</v>
      </c>
      <c r="U1859" s="21">
        <v>2925</v>
      </c>
      <c r="V1859" s="21">
        <v>11700</v>
      </c>
      <c r="W1859" s="34">
        <v>39378</v>
      </c>
      <c r="X1859" s="34">
        <v>42826</v>
      </c>
      <c r="Y1859" s="114" t="s">
        <v>13660</v>
      </c>
      <c r="Z1859" s="70" t="s">
        <v>4927</v>
      </c>
      <c r="AA1859" s="20" t="s">
        <v>4926</v>
      </c>
      <c r="AB1859" s="109"/>
      <c r="AC1859" s="28">
        <v>42461</v>
      </c>
      <c r="AD1859" s="22">
        <v>100</v>
      </c>
      <c r="AE1859" s="19"/>
    </row>
    <row r="1860" spans="2:31" x14ac:dyDescent="0.2">
      <c r="B1860" s="14" t="s">
        <v>13663</v>
      </c>
      <c r="C1860" s="33" t="s">
        <v>13662</v>
      </c>
      <c r="D1860" s="16" t="s">
        <v>13661</v>
      </c>
      <c r="E1860" s="103" t="s">
        <v>26</v>
      </c>
      <c r="F1860" s="18" t="s">
        <v>26</v>
      </c>
      <c r="G1860" s="111" t="s">
        <v>4412</v>
      </c>
      <c r="H1860" s="102" t="s">
        <v>323</v>
      </c>
      <c r="I1860" s="21">
        <v>315000</v>
      </c>
      <c r="J1860" s="71">
        <v>102.203</v>
      </c>
      <c r="K1860" s="21">
        <v>321939</v>
      </c>
      <c r="L1860" s="21">
        <v>315000</v>
      </c>
      <c r="M1860" s="21">
        <v>315000</v>
      </c>
      <c r="N1860" s="21"/>
      <c r="O1860" s="21"/>
      <c r="P1860" s="21"/>
      <c r="Q1860" s="21"/>
      <c r="R1860" s="22">
        <v>4.5</v>
      </c>
      <c r="S1860" s="22">
        <v>4.5</v>
      </c>
      <c r="T1860" s="20" t="s">
        <v>4949</v>
      </c>
      <c r="U1860" s="21">
        <v>3544</v>
      </c>
      <c r="V1860" s="21">
        <v>14175</v>
      </c>
      <c r="W1860" s="34">
        <v>39378</v>
      </c>
      <c r="X1860" s="34">
        <v>43009</v>
      </c>
      <c r="Y1860" s="114" t="s">
        <v>13660</v>
      </c>
      <c r="Z1860" s="70" t="s">
        <v>4927</v>
      </c>
      <c r="AA1860" s="20" t="s">
        <v>4926</v>
      </c>
      <c r="AB1860" s="109"/>
      <c r="AC1860" s="28">
        <v>42461</v>
      </c>
      <c r="AD1860" s="22">
        <v>100</v>
      </c>
      <c r="AE1860" s="19"/>
    </row>
    <row r="1861" spans="2:31" x14ac:dyDescent="0.2">
      <c r="B1861" s="14" t="s">
        <v>13659</v>
      </c>
      <c r="C1861" s="33" t="s">
        <v>13658</v>
      </c>
      <c r="D1861" s="16" t="s">
        <v>13655</v>
      </c>
      <c r="E1861" s="103" t="s">
        <v>26</v>
      </c>
      <c r="F1861" s="18" t="s">
        <v>26</v>
      </c>
      <c r="G1861" s="111" t="s">
        <v>4412</v>
      </c>
      <c r="H1861" s="102" t="s">
        <v>323</v>
      </c>
      <c r="I1861" s="21">
        <v>181402</v>
      </c>
      <c r="J1861" s="71">
        <v>100.881</v>
      </c>
      <c r="K1861" s="21">
        <v>186630</v>
      </c>
      <c r="L1861" s="21">
        <v>185000</v>
      </c>
      <c r="M1861" s="21">
        <v>181992</v>
      </c>
      <c r="N1861" s="21"/>
      <c r="O1861" s="21">
        <v>645</v>
      </c>
      <c r="P1861" s="21"/>
      <c r="Q1861" s="21"/>
      <c r="R1861" s="22">
        <v>3.75</v>
      </c>
      <c r="S1861" s="22">
        <v>3.8639999999999999</v>
      </c>
      <c r="T1861" s="20" t="s">
        <v>85</v>
      </c>
      <c r="U1861" s="21">
        <v>3469</v>
      </c>
      <c r="V1861" s="21">
        <v>10486</v>
      </c>
      <c r="W1861" s="34">
        <v>38658</v>
      </c>
      <c r="X1861" s="34">
        <v>48945</v>
      </c>
      <c r="Y1861" s="114" t="s">
        <v>13654</v>
      </c>
      <c r="Z1861" s="70" t="s">
        <v>4927</v>
      </c>
      <c r="AA1861" s="20" t="s">
        <v>4926</v>
      </c>
      <c r="AB1861" s="109"/>
      <c r="AC1861" s="28">
        <v>41456</v>
      </c>
      <c r="AD1861" s="22">
        <v>100</v>
      </c>
      <c r="AE1861" s="19"/>
    </row>
    <row r="1862" spans="2:31" x14ac:dyDescent="0.2">
      <c r="B1862" s="14" t="s">
        <v>13657</v>
      </c>
      <c r="C1862" s="33" t="s">
        <v>13656</v>
      </c>
      <c r="D1862" s="16" t="s">
        <v>13655</v>
      </c>
      <c r="E1862" s="103" t="s">
        <v>26</v>
      </c>
      <c r="F1862" s="18" t="s">
        <v>26</v>
      </c>
      <c r="G1862" s="111" t="s">
        <v>4412</v>
      </c>
      <c r="H1862" s="102" t="s">
        <v>323</v>
      </c>
      <c r="I1862" s="21">
        <v>995000</v>
      </c>
      <c r="J1862" s="71">
        <v>99.73</v>
      </c>
      <c r="K1862" s="21">
        <v>992313</v>
      </c>
      <c r="L1862" s="21">
        <v>995000</v>
      </c>
      <c r="M1862" s="21">
        <v>995000</v>
      </c>
      <c r="N1862" s="21"/>
      <c r="O1862" s="21"/>
      <c r="P1862" s="21"/>
      <c r="Q1862" s="21"/>
      <c r="R1862" s="22">
        <v>4.09</v>
      </c>
      <c r="S1862" s="22">
        <v>4.09</v>
      </c>
      <c r="T1862" s="20" t="s">
        <v>85</v>
      </c>
      <c r="U1862" s="21">
        <v>20348</v>
      </c>
      <c r="V1862" s="21">
        <v>40696</v>
      </c>
      <c r="W1862" s="34">
        <v>39170</v>
      </c>
      <c r="X1862" s="34">
        <v>42917</v>
      </c>
      <c r="Y1862" s="114" t="s">
        <v>13654</v>
      </c>
      <c r="Z1862" s="70" t="s">
        <v>4927</v>
      </c>
      <c r="AA1862" s="20" t="s">
        <v>4926</v>
      </c>
      <c r="AB1862" s="109"/>
      <c r="AC1862" s="28">
        <v>42736</v>
      </c>
      <c r="AD1862" s="22">
        <v>100</v>
      </c>
      <c r="AE1862" s="19"/>
    </row>
    <row r="1863" spans="2:31" x14ac:dyDescent="0.2">
      <c r="B1863" s="14" t="s">
        <v>13653</v>
      </c>
      <c r="C1863" s="33" t="s">
        <v>13652</v>
      </c>
      <c r="D1863" s="16" t="s">
        <v>13651</v>
      </c>
      <c r="E1863" s="103" t="s">
        <v>26</v>
      </c>
      <c r="F1863" s="18" t="s">
        <v>26</v>
      </c>
      <c r="G1863" s="111" t="s">
        <v>26</v>
      </c>
      <c r="H1863" s="102" t="s">
        <v>5570</v>
      </c>
      <c r="I1863" s="21">
        <v>147962</v>
      </c>
      <c r="J1863" s="71">
        <v>101.1</v>
      </c>
      <c r="K1863" s="21">
        <v>146595</v>
      </c>
      <c r="L1863" s="21">
        <v>145000</v>
      </c>
      <c r="M1863" s="21">
        <v>145236</v>
      </c>
      <c r="N1863" s="21"/>
      <c r="O1863" s="21">
        <v>-5708</v>
      </c>
      <c r="P1863" s="21"/>
      <c r="Q1863" s="21"/>
      <c r="R1863" s="22">
        <v>5.2</v>
      </c>
      <c r="S1863" s="22">
        <v>4.867</v>
      </c>
      <c r="T1863" s="20" t="s">
        <v>85</v>
      </c>
      <c r="U1863" s="21">
        <v>3770</v>
      </c>
      <c r="V1863" s="21">
        <v>7540</v>
      </c>
      <c r="W1863" s="34">
        <v>38755</v>
      </c>
      <c r="X1863" s="34">
        <v>41456</v>
      </c>
      <c r="Y1863" s="114" t="s">
        <v>13650</v>
      </c>
      <c r="Z1863" s="70" t="s">
        <v>4927</v>
      </c>
      <c r="AA1863" s="20" t="s">
        <v>4926</v>
      </c>
      <c r="AB1863" s="109"/>
      <c r="AC1863" s="19"/>
      <c r="AD1863" s="22"/>
      <c r="AE1863" s="19"/>
    </row>
    <row r="1864" spans="2:31" x14ac:dyDescent="0.2">
      <c r="B1864" s="14" t="s">
        <v>13649</v>
      </c>
      <c r="C1864" s="33" t="s">
        <v>13648</v>
      </c>
      <c r="D1864" s="16" t="s">
        <v>13647</v>
      </c>
      <c r="E1864" s="103" t="s">
        <v>26</v>
      </c>
      <c r="F1864" s="18" t="s">
        <v>26</v>
      </c>
      <c r="G1864" s="111" t="s">
        <v>4412</v>
      </c>
      <c r="H1864" s="102" t="s">
        <v>5570</v>
      </c>
      <c r="I1864" s="21">
        <v>2353939</v>
      </c>
      <c r="J1864" s="71">
        <v>97.783000000000001</v>
      </c>
      <c r="K1864" s="21">
        <v>2381016</v>
      </c>
      <c r="L1864" s="21">
        <v>2435000</v>
      </c>
      <c r="M1864" s="21">
        <v>2384390</v>
      </c>
      <c r="N1864" s="21"/>
      <c r="O1864" s="21">
        <v>4996</v>
      </c>
      <c r="P1864" s="21"/>
      <c r="Q1864" s="21"/>
      <c r="R1864" s="22">
        <v>4.25</v>
      </c>
      <c r="S1864" s="22">
        <v>4.55</v>
      </c>
      <c r="T1864" s="20" t="s">
        <v>89</v>
      </c>
      <c r="U1864" s="21">
        <v>8624</v>
      </c>
      <c r="V1864" s="21">
        <v>106942</v>
      </c>
      <c r="W1864" s="34">
        <v>38646</v>
      </c>
      <c r="X1864" s="34">
        <v>44348</v>
      </c>
      <c r="Y1864" s="114" t="s">
        <v>13646</v>
      </c>
      <c r="Z1864" s="70" t="s">
        <v>4927</v>
      </c>
      <c r="AA1864" s="20" t="s">
        <v>4926</v>
      </c>
      <c r="AB1864" s="109"/>
      <c r="AC1864" s="34">
        <v>42156</v>
      </c>
      <c r="AD1864" s="22">
        <v>100</v>
      </c>
      <c r="AE1864" s="31"/>
    </row>
    <row r="1865" spans="2:31" x14ac:dyDescent="0.2">
      <c r="B1865" s="14" t="s">
        <v>13645</v>
      </c>
      <c r="C1865" s="33" t="s">
        <v>13644</v>
      </c>
      <c r="D1865" s="16" t="s">
        <v>13641</v>
      </c>
      <c r="E1865" s="103" t="s">
        <v>26</v>
      </c>
      <c r="F1865" s="18" t="s">
        <v>26</v>
      </c>
      <c r="G1865" s="111" t="s">
        <v>26</v>
      </c>
      <c r="H1865" s="102" t="s">
        <v>323</v>
      </c>
      <c r="I1865" s="21">
        <v>1469544</v>
      </c>
      <c r="J1865" s="71">
        <v>100.10599999999999</v>
      </c>
      <c r="K1865" s="21">
        <v>1491579</v>
      </c>
      <c r="L1865" s="21">
        <v>1490000</v>
      </c>
      <c r="M1865" s="21">
        <v>1479795</v>
      </c>
      <c r="N1865" s="21"/>
      <c r="O1865" s="21">
        <v>-627</v>
      </c>
      <c r="P1865" s="21"/>
      <c r="Q1865" s="21"/>
      <c r="R1865" s="22">
        <v>4.2</v>
      </c>
      <c r="S1865" s="22">
        <v>4.3620000000000001</v>
      </c>
      <c r="T1865" s="20" t="s">
        <v>4985</v>
      </c>
      <c r="U1865" s="21">
        <v>17557</v>
      </c>
      <c r="V1865" s="21">
        <v>63579</v>
      </c>
      <c r="W1865" s="34">
        <v>39113</v>
      </c>
      <c r="X1865" s="34">
        <v>42998</v>
      </c>
      <c r="Y1865" s="114" t="s">
        <v>13622</v>
      </c>
      <c r="Z1865" s="70" t="s">
        <v>4927</v>
      </c>
      <c r="AA1865" s="20" t="s">
        <v>4926</v>
      </c>
      <c r="AB1865" s="109"/>
      <c r="AC1865" s="31"/>
      <c r="AD1865" s="22"/>
      <c r="AE1865" s="31"/>
    </row>
    <row r="1866" spans="2:31" x14ac:dyDescent="0.2">
      <c r="B1866" s="14" t="s">
        <v>13643</v>
      </c>
      <c r="C1866" s="33" t="s">
        <v>13642</v>
      </c>
      <c r="D1866" s="16" t="s">
        <v>13641</v>
      </c>
      <c r="E1866" s="103" t="s">
        <v>26</v>
      </c>
      <c r="F1866" s="18" t="s">
        <v>26</v>
      </c>
      <c r="G1866" s="111" t="s">
        <v>4412</v>
      </c>
      <c r="H1866" s="102" t="s">
        <v>323</v>
      </c>
      <c r="I1866" s="21">
        <v>3448389</v>
      </c>
      <c r="J1866" s="71">
        <v>101.80500000000001</v>
      </c>
      <c r="K1866" s="21">
        <v>3629348</v>
      </c>
      <c r="L1866" s="21">
        <v>3565000</v>
      </c>
      <c r="M1866" s="21">
        <v>3471402</v>
      </c>
      <c r="N1866" s="21"/>
      <c r="O1866" s="21">
        <v>-4234</v>
      </c>
      <c r="P1866" s="21"/>
      <c r="Q1866" s="21"/>
      <c r="R1866" s="22">
        <v>4.5</v>
      </c>
      <c r="S1866" s="22">
        <v>4.75</v>
      </c>
      <c r="T1866" s="20" t="s">
        <v>4985</v>
      </c>
      <c r="U1866" s="21">
        <v>45008</v>
      </c>
      <c r="V1866" s="21">
        <v>160425</v>
      </c>
      <c r="W1866" s="34">
        <v>39111</v>
      </c>
      <c r="X1866" s="34">
        <v>46650</v>
      </c>
      <c r="Y1866" s="114" t="s">
        <v>13622</v>
      </c>
      <c r="Z1866" s="70" t="s">
        <v>4927</v>
      </c>
      <c r="AA1866" s="20" t="s">
        <v>4926</v>
      </c>
      <c r="AB1866" s="109"/>
      <c r="AC1866" s="34">
        <v>43575</v>
      </c>
      <c r="AD1866" s="22">
        <v>100</v>
      </c>
      <c r="AE1866" s="31"/>
    </row>
    <row r="1867" spans="2:31" x14ac:dyDescent="0.2">
      <c r="B1867" s="14" t="s">
        <v>13640</v>
      </c>
      <c r="C1867" s="33" t="s">
        <v>13639</v>
      </c>
      <c r="D1867" s="16" t="s">
        <v>13626</v>
      </c>
      <c r="E1867" s="103" t="s">
        <v>26</v>
      </c>
      <c r="F1867" s="18" t="s">
        <v>26</v>
      </c>
      <c r="G1867" s="111" t="s">
        <v>26</v>
      </c>
      <c r="H1867" s="102" t="s">
        <v>323</v>
      </c>
      <c r="I1867" s="21">
        <v>300804</v>
      </c>
      <c r="J1867" s="71">
        <v>100</v>
      </c>
      <c r="K1867" s="21">
        <v>300000</v>
      </c>
      <c r="L1867" s="21">
        <v>300000</v>
      </c>
      <c r="M1867" s="21">
        <v>300000</v>
      </c>
      <c r="N1867" s="21"/>
      <c r="O1867" s="21">
        <v>-121</v>
      </c>
      <c r="P1867" s="21"/>
      <c r="Q1867" s="21"/>
      <c r="R1867" s="22">
        <v>4.5999999999999996</v>
      </c>
      <c r="S1867" s="22">
        <v>4.55</v>
      </c>
      <c r="T1867" s="20" t="s">
        <v>85</v>
      </c>
      <c r="U1867" s="21">
        <v>6900</v>
      </c>
      <c r="V1867" s="21">
        <v>13800</v>
      </c>
      <c r="W1867" s="34">
        <v>38915</v>
      </c>
      <c r="X1867" s="34">
        <v>41275</v>
      </c>
      <c r="Y1867" s="114" t="s">
        <v>13522</v>
      </c>
      <c r="Z1867" s="70" t="s">
        <v>4927</v>
      </c>
      <c r="AA1867" s="20" t="s">
        <v>4926</v>
      </c>
      <c r="AB1867" s="109"/>
      <c r="AC1867" s="31"/>
      <c r="AD1867" s="22"/>
      <c r="AE1867" s="31"/>
    </row>
    <row r="1868" spans="2:31" x14ac:dyDescent="0.2">
      <c r="B1868" s="14" t="s">
        <v>13638</v>
      </c>
      <c r="C1868" s="33" t="s">
        <v>13637</v>
      </c>
      <c r="D1868" s="16" t="s">
        <v>13626</v>
      </c>
      <c r="E1868" s="103" t="s">
        <v>26</v>
      </c>
      <c r="F1868" s="18" t="s">
        <v>26</v>
      </c>
      <c r="G1868" s="111" t="s">
        <v>26</v>
      </c>
      <c r="H1868" s="102" t="s">
        <v>323</v>
      </c>
      <c r="I1868" s="21">
        <v>505000</v>
      </c>
      <c r="J1868" s="71">
        <v>100.521</v>
      </c>
      <c r="K1868" s="21">
        <v>507631</v>
      </c>
      <c r="L1868" s="21">
        <v>505000</v>
      </c>
      <c r="M1868" s="21">
        <v>505000</v>
      </c>
      <c r="N1868" s="21"/>
      <c r="O1868" s="21"/>
      <c r="P1868" s="21"/>
      <c r="Q1868" s="21"/>
      <c r="R1868" s="22">
        <v>4.5999999999999996</v>
      </c>
      <c r="S1868" s="22">
        <v>4.5999999999999996</v>
      </c>
      <c r="T1868" s="20" t="s">
        <v>85</v>
      </c>
      <c r="U1868" s="21">
        <v>11615</v>
      </c>
      <c r="V1868" s="21">
        <v>23230</v>
      </c>
      <c r="W1868" s="34">
        <v>38911</v>
      </c>
      <c r="X1868" s="34">
        <v>41456</v>
      </c>
      <c r="Y1868" s="114" t="s">
        <v>13522</v>
      </c>
      <c r="Z1868" s="70" t="s">
        <v>4927</v>
      </c>
      <c r="AA1868" s="20" t="s">
        <v>4926</v>
      </c>
      <c r="AB1868" s="109"/>
      <c r="AC1868" s="19"/>
      <c r="AD1868" s="22"/>
      <c r="AE1868" s="19"/>
    </row>
    <row r="1869" spans="2:31" x14ac:dyDescent="0.2">
      <c r="B1869" s="14" t="s">
        <v>13636</v>
      </c>
      <c r="C1869" s="33" t="s">
        <v>13635</v>
      </c>
      <c r="D1869" s="16" t="s">
        <v>13626</v>
      </c>
      <c r="E1869" s="103" t="s">
        <v>26</v>
      </c>
      <c r="F1869" s="18" t="s">
        <v>26</v>
      </c>
      <c r="G1869" s="111" t="s">
        <v>26</v>
      </c>
      <c r="H1869" s="102" t="s">
        <v>323</v>
      </c>
      <c r="I1869" s="21">
        <v>531940</v>
      </c>
      <c r="J1869" s="71">
        <v>101.04300000000001</v>
      </c>
      <c r="K1869" s="21">
        <v>535528</v>
      </c>
      <c r="L1869" s="21">
        <v>530000</v>
      </c>
      <c r="M1869" s="21">
        <v>530307</v>
      </c>
      <c r="N1869" s="21"/>
      <c r="O1869" s="21">
        <v>-245</v>
      </c>
      <c r="P1869" s="21"/>
      <c r="Q1869" s="21"/>
      <c r="R1869" s="22">
        <v>4.6500000000000004</v>
      </c>
      <c r="S1869" s="22">
        <v>4.59</v>
      </c>
      <c r="T1869" s="20" t="s">
        <v>85</v>
      </c>
      <c r="U1869" s="21">
        <v>12323</v>
      </c>
      <c r="V1869" s="21">
        <v>24645</v>
      </c>
      <c r="W1869" s="34">
        <v>38925</v>
      </c>
      <c r="X1869" s="34">
        <v>41640</v>
      </c>
      <c r="Y1869" s="114" t="s">
        <v>13522</v>
      </c>
      <c r="Z1869" s="70" t="s">
        <v>4927</v>
      </c>
      <c r="AA1869" s="20" t="s">
        <v>4926</v>
      </c>
      <c r="AB1869" s="109"/>
      <c r="AC1869" s="31"/>
      <c r="AD1869" s="22"/>
      <c r="AE1869" s="19"/>
    </row>
    <row r="1870" spans="2:31" x14ac:dyDescent="0.2">
      <c r="B1870" s="14" t="s">
        <v>13634</v>
      </c>
      <c r="C1870" s="33" t="s">
        <v>13633</v>
      </c>
      <c r="D1870" s="16" t="s">
        <v>13626</v>
      </c>
      <c r="E1870" s="103" t="s">
        <v>26</v>
      </c>
      <c r="F1870" s="18" t="s">
        <v>26</v>
      </c>
      <c r="G1870" s="111" t="s">
        <v>26</v>
      </c>
      <c r="H1870" s="102" t="s">
        <v>323</v>
      </c>
      <c r="I1870" s="21">
        <v>65000</v>
      </c>
      <c r="J1870" s="71">
        <v>100.51300000000001</v>
      </c>
      <c r="K1870" s="21">
        <v>65333</v>
      </c>
      <c r="L1870" s="21">
        <v>65000</v>
      </c>
      <c r="M1870" s="21">
        <v>65000</v>
      </c>
      <c r="N1870" s="21"/>
      <c r="O1870" s="21"/>
      <c r="P1870" s="21"/>
      <c r="Q1870" s="21"/>
      <c r="R1870" s="22">
        <v>4.0999999999999996</v>
      </c>
      <c r="S1870" s="22">
        <v>4.0999999999999996</v>
      </c>
      <c r="T1870" s="20" t="s">
        <v>85</v>
      </c>
      <c r="U1870" s="21">
        <v>1333</v>
      </c>
      <c r="V1870" s="21">
        <v>2665</v>
      </c>
      <c r="W1870" s="34">
        <v>39136</v>
      </c>
      <c r="X1870" s="34">
        <v>41456</v>
      </c>
      <c r="Y1870" s="114" t="s">
        <v>13522</v>
      </c>
      <c r="Z1870" s="70" t="s">
        <v>4927</v>
      </c>
      <c r="AA1870" s="20" t="s">
        <v>4926</v>
      </c>
      <c r="AB1870" s="109"/>
      <c r="AC1870" s="19"/>
      <c r="AD1870" s="22"/>
      <c r="AE1870" s="19"/>
    </row>
    <row r="1871" spans="2:31" x14ac:dyDescent="0.2">
      <c r="B1871" s="14" t="s">
        <v>13632</v>
      </c>
      <c r="C1871" s="33" t="s">
        <v>13631</v>
      </c>
      <c r="D1871" s="16" t="s">
        <v>13626</v>
      </c>
      <c r="E1871" s="103" t="s">
        <v>26</v>
      </c>
      <c r="F1871" s="18" t="s">
        <v>26</v>
      </c>
      <c r="G1871" s="111" t="s">
        <v>26</v>
      </c>
      <c r="H1871" s="102" t="s">
        <v>323</v>
      </c>
      <c r="I1871" s="21">
        <v>230000</v>
      </c>
      <c r="J1871" s="71">
        <v>101.16800000000001</v>
      </c>
      <c r="K1871" s="21">
        <v>232686</v>
      </c>
      <c r="L1871" s="21">
        <v>230000</v>
      </c>
      <c r="M1871" s="21">
        <v>230000</v>
      </c>
      <c r="N1871" s="21"/>
      <c r="O1871" s="21"/>
      <c r="P1871" s="21"/>
      <c r="Q1871" s="21"/>
      <c r="R1871" s="22">
        <v>4.2</v>
      </c>
      <c r="S1871" s="22">
        <v>4.2</v>
      </c>
      <c r="T1871" s="20" t="s">
        <v>85</v>
      </c>
      <c r="U1871" s="21">
        <v>4830</v>
      </c>
      <c r="V1871" s="21">
        <v>9660</v>
      </c>
      <c r="W1871" s="34">
        <v>39136</v>
      </c>
      <c r="X1871" s="34">
        <v>41821</v>
      </c>
      <c r="Y1871" s="114" t="s">
        <v>13522</v>
      </c>
      <c r="Z1871" s="70" t="s">
        <v>4927</v>
      </c>
      <c r="AA1871" s="20" t="s">
        <v>4926</v>
      </c>
      <c r="AB1871" s="109"/>
      <c r="AC1871" s="19"/>
      <c r="AD1871" s="22"/>
      <c r="AE1871" s="19"/>
    </row>
    <row r="1872" spans="2:31" x14ac:dyDescent="0.2">
      <c r="B1872" s="14" t="s">
        <v>13630</v>
      </c>
      <c r="C1872" s="33" t="s">
        <v>13629</v>
      </c>
      <c r="D1872" s="16" t="s">
        <v>13626</v>
      </c>
      <c r="E1872" s="103" t="s">
        <v>26</v>
      </c>
      <c r="F1872" s="18" t="s">
        <v>26</v>
      </c>
      <c r="G1872" s="111" t="s">
        <v>26</v>
      </c>
      <c r="H1872" s="102" t="s">
        <v>323</v>
      </c>
      <c r="I1872" s="21">
        <v>145000</v>
      </c>
      <c r="J1872" s="71">
        <v>102.34099999999999</v>
      </c>
      <c r="K1872" s="21">
        <v>148394</v>
      </c>
      <c r="L1872" s="21">
        <v>145000</v>
      </c>
      <c r="M1872" s="21">
        <v>145000</v>
      </c>
      <c r="N1872" s="21"/>
      <c r="O1872" s="21"/>
      <c r="P1872" s="21"/>
      <c r="Q1872" s="21"/>
      <c r="R1872" s="22">
        <v>4.3499999999999996</v>
      </c>
      <c r="S1872" s="22">
        <v>4.3499999999999996</v>
      </c>
      <c r="T1872" s="20" t="s">
        <v>85</v>
      </c>
      <c r="U1872" s="21">
        <v>3154</v>
      </c>
      <c r="V1872" s="21">
        <v>6307</v>
      </c>
      <c r="W1872" s="34">
        <v>39136</v>
      </c>
      <c r="X1872" s="34">
        <v>42552</v>
      </c>
      <c r="Y1872" s="114" t="s">
        <v>13522</v>
      </c>
      <c r="Z1872" s="70" t="s">
        <v>4927</v>
      </c>
      <c r="AA1872" s="20" t="s">
        <v>4926</v>
      </c>
      <c r="AB1872" s="109"/>
      <c r="AC1872" s="31"/>
      <c r="AD1872" s="22"/>
      <c r="AE1872" s="31"/>
    </row>
    <row r="1873" spans="2:31" x14ac:dyDescent="0.2">
      <c r="B1873" s="14" t="s">
        <v>13628</v>
      </c>
      <c r="C1873" s="33" t="s">
        <v>13627</v>
      </c>
      <c r="D1873" s="16" t="s">
        <v>13626</v>
      </c>
      <c r="E1873" s="103" t="s">
        <v>26</v>
      </c>
      <c r="F1873" s="18" t="s">
        <v>26</v>
      </c>
      <c r="G1873" s="111" t="s">
        <v>4412</v>
      </c>
      <c r="H1873" s="102" t="s">
        <v>323</v>
      </c>
      <c r="I1873" s="21">
        <v>120000</v>
      </c>
      <c r="J1873" s="71">
        <v>100.248</v>
      </c>
      <c r="K1873" s="21">
        <v>120298</v>
      </c>
      <c r="L1873" s="21">
        <v>120000</v>
      </c>
      <c r="M1873" s="21">
        <v>120000</v>
      </c>
      <c r="N1873" s="21"/>
      <c r="O1873" s="21"/>
      <c r="P1873" s="21"/>
      <c r="Q1873" s="21"/>
      <c r="R1873" s="22">
        <v>4.375</v>
      </c>
      <c r="S1873" s="22">
        <v>4.375</v>
      </c>
      <c r="T1873" s="20" t="s">
        <v>85</v>
      </c>
      <c r="U1873" s="21">
        <v>2625</v>
      </c>
      <c r="V1873" s="21">
        <v>5250</v>
      </c>
      <c r="W1873" s="34">
        <v>39136</v>
      </c>
      <c r="X1873" s="34">
        <v>42917</v>
      </c>
      <c r="Y1873" s="114" t="s">
        <v>13522</v>
      </c>
      <c r="Z1873" s="70" t="s">
        <v>4927</v>
      </c>
      <c r="AA1873" s="20" t="s">
        <v>4926</v>
      </c>
      <c r="AB1873" s="109"/>
      <c r="AC1873" s="34">
        <v>42552</v>
      </c>
      <c r="AD1873" s="22">
        <v>100</v>
      </c>
      <c r="AE1873" s="19"/>
    </row>
    <row r="1874" spans="2:31" x14ac:dyDescent="0.2">
      <c r="B1874" s="14" t="s">
        <v>13625</v>
      </c>
      <c r="C1874" s="33" t="s">
        <v>13624</v>
      </c>
      <c r="D1874" s="16" t="s">
        <v>13623</v>
      </c>
      <c r="E1874" s="103" t="s">
        <v>26</v>
      </c>
      <c r="F1874" s="18" t="s">
        <v>26</v>
      </c>
      <c r="G1874" s="111" t="s">
        <v>26</v>
      </c>
      <c r="H1874" s="102" t="s">
        <v>323</v>
      </c>
      <c r="I1874" s="21">
        <v>560000</v>
      </c>
      <c r="J1874" s="71">
        <v>100.855</v>
      </c>
      <c r="K1874" s="21">
        <v>564788</v>
      </c>
      <c r="L1874" s="21">
        <v>560000</v>
      </c>
      <c r="M1874" s="21">
        <v>560000</v>
      </c>
      <c r="N1874" s="21"/>
      <c r="O1874" s="21"/>
      <c r="P1874" s="21"/>
      <c r="Q1874" s="21"/>
      <c r="R1874" s="22">
        <v>3.95</v>
      </c>
      <c r="S1874" s="22">
        <v>3.95</v>
      </c>
      <c r="T1874" s="20" t="s">
        <v>118</v>
      </c>
      <c r="U1874" s="21">
        <v>9217</v>
      </c>
      <c r="V1874" s="21">
        <v>22120</v>
      </c>
      <c r="W1874" s="34">
        <v>38730</v>
      </c>
      <c r="X1874" s="34">
        <v>41487</v>
      </c>
      <c r="Y1874" s="114" t="s">
        <v>13622</v>
      </c>
      <c r="Z1874" s="70" t="s">
        <v>4927</v>
      </c>
      <c r="AA1874" s="20" t="s">
        <v>4926</v>
      </c>
      <c r="AB1874" s="109"/>
      <c r="AC1874" s="31"/>
      <c r="AD1874" s="22"/>
      <c r="AE1874" s="19"/>
    </row>
    <row r="1875" spans="2:31" x14ac:dyDescent="0.2">
      <c r="B1875" s="14" t="s">
        <v>13621</v>
      </c>
      <c r="C1875" s="33" t="s">
        <v>13620</v>
      </c>
      <c r="D1875" s="16" t="s">
        <v>13615</v>
      </c>
      <c r="E1875" s="103" t="s">
        <v>26</v>
      </c>
      <c r="F1875" s="18" t="s">
        <v>26</v>
      </c>
      <c r="G1875" s="111" t="s">
        <v>26</v>
      </c>
      <c r="H1875" s="102" t="s">
        <v>323</v>
      </c>
      <c r="I1875" s="21">
        <v>1640000</v>
      </c>
      <c r="J1875" s="71">
        <v>101.65</v>
      </c>
      <c r="K1875" s="21">
        <v>1667060</v>
      </c>
      <c r="L1875" s="21">
        <v>1640000</v>
      </c>
      <c r="M1875" s="21">
        <v>1640000</v>
      </c>
      <c r="N1875" s="21"/>
      <c r="O1875" s="21"/>
      <c r="P1875" s="21"/>
      <c r="Q1875" s="21"/>
      <c r="R1875" s="22">
        <v>4.17</v>
      </c>
      <c r="S1875" s="22">
        <v>4.17</v>
      </c>
      <c r="T1875" s="20" t="s">
        <v>85</v>
      </c>
      <c r="U1875" s="21">
        <v>34194</v>
      </c>
      <c r="V1875" s="21">
        <v>68388</v>
      </c>
      <c r="W1875" s="34">
        <v>39216</v>
      </c>
      <c r="X1875" s="34">
        <v>41821</v>
      </c>
      <c r="Y1875" s="114" t="s">
        <v>13614</v>
      </c>
      <c r="Z1875" s="70" t="s">
        <v>4927</v>
      </c>
      <c r="AA1875" s="20" t="s">
        <v>4926</v>
      </c>
      <c r="AB1875" s="109"/>
      <c r="AC1875" s="19"/>
      <c r="AD1875" s="22"/>
      <c r="AE1875" s="19"/>
    </row>
    <row r="1876" spans="2:31" x14ac:dyDescent="0.2">
      <c r="B1876" s="14" t="s">
        <v>13619</v>
      </c>
      <c r="C1876" s="33" t="s">
        <v>13618</v>
      </c>
      <c r="D1876" s="16" t="s">
        <v>13615</v>
      </c>
      <c r="E1876" s="103" t="s">
        <v>26</v>
      </c>
      <c r="F1876" s="18" t="s">
        <v>26</v>
      </c>
      <c r="G1876" s="111" t="s">
        <v>4412</v>
      </c>
      <c r="H1876" s="102" t="s">
        <v>323</v>
      </c>
      <c r="I1876" s="21">
        <v>1560000</v>
      </c>
      <c r="J1876" s="71">
        <v>102.40900000000001</v>
      </c>
      <c r="K1876" s="21">
        <v>1597580</v>
      </c>
      <c r="L1876" s="21">
        <v>1560000</v>
      </c>
      <c r="M1876" s="21">
        <v>1560000</v>
      </c>
      <c r="N1876" s="21"/>
      <c r="O1876" s="21"/>
      <c r="P1876" s="21"/>
      <c r="Q1876" s="21"/>
      <c r="R1876" s="22">
        <v>4.375</v>
      </c>
      <c r="S1876" s="22">
        <v>4.375</v>
      </c>
      <c r="T1876" s="20" t="s">
        <v>85</v>
      </c>
      <c r="U1876" s="21">
        <v>34125</v>
      </c>
      <c r="V1876" s="21">
        <v>68250</v>
      </c>
      <c r="W1876" s="34">
        <v>39216</v>
      </c>
      <c r="X1876" s="34">
        <v>42917</v>
      </c>
      <c r="Y1876" s="114" t="s">
        <v>13614</v>
      </c>
      <c r="Z1876" s="70" t="s">
        <v>4927</v>
      </c>
      <c r="AA1876" s="20" t="s">
        <v>4926</v>
      </c>
      <c r="AB1876" s="109"/>
      <c r="AC1876" s="28">
        <v>42736</v>
      </c>
      <c r="AD1876" s="22">
        <v>100</v>
      </c>
      <c r="AE1876" s="19"/>
    </row>
    <row r="1877" spans="2:31" x14ac:dyDescent="0.2">
      <c r="B1877" s="14" t="s">
        <v>13617</v>
      </c>
      <c r="C1877" s="33" t="s">
        <v>13616</v>
      </c>
      <c r="D1877" s="16" t="s">
        <v>13615</v>
      </c>
      <c r="E1877" s="103" t="s">
        <v>26</v>
      </c>
      <c r="F1877" s="18" t="s">
        <v>26</v>
      </c>
      <c r="G1877" s="111" t="s">
        <v>4412</v>
      </c>
      <c r="H1877" s="102" t="s">
        <v>323</v>
      </c>
      <c r="I1877" s="21">
        <v>1685000</v>
      </c>
      <c r="J1877" s="71">
        <v>109.15900000000001</v>
      </c>
      <c r="K1877" s="21">
        <v>1839329</v>
      </c>
      <c r="L1877" s="21">
        <v>1685000</v>
      </c>
      <c r="M1877" s="21">
        <v>1685000</v>
      </c>
      <c r="N1877" s="21"/>
      <c r="O1877" s="21"/>
      <c r="P1877" s="21"/>
      <c r="Q1877" s="21"/>
      <c r="R1877" s="22">
        <v>4.6500000000000004</v>
      </c>
      <c r="S1877" s="22">
        <v>4.6500000000000004</v>
      </c>
      <c r="T1877" s="20" t="s">
        <v>85</v>
      </c>
      <c r="U1877" s="21">
        <v>39176</v>
      </c>
      <c r="V1877" s="21">
        <v>78353</v>
      </c>
      <c r="W1877" s="34">
        <v>39216</v>
      </c>
      <c r="X1877" s="34">
        <v>44743</v>
      </c>
      <c r="Y1877" s="114" t="s">
        <v>13614</v>
      </c>
      <c r="Z1877" s="70" t="s">
        <v>4927</v>
      </c>
      <c r="AA1877" s="20" t="s">
        <v>4926</v>
      </c>
      <c r="AB1877" s="109"/>
      <c r="AC1877" s="28">
        <v>42736</v>
      </c>
      <c r="AD1877" s="22">
        <v>100</v>
      </c>
      <c r="AE1877" s="19"/>
    </row>
    <row r="1878" spans="2:31" x14ac:dyDescent="0.2">
      <c r="B1878" s="14" t="s">
        <v>13613</v>
      </c>
      <c r="C1878" s="33" t="s">
        <v>13612</v>
      </c>
      <c r="D1878" s="16" t="s">
        <v>13611</v>
      </c>
      <c r="E1878" s="103" t="s">
        <v>26</v>
      </c>
      <c r="F1878" s="18" t="s">
        <v>26</v>
      </c>
      <c r="G1878" s="111" t="s">
        <v>4412</v>
      </c>
      <c r="H1878" s="102" t="s">
        <v>323</v>
      </c>
      <c r="I1878" s="21">
        <v>2330710</v>
      </c>
      <c r="J1878" s="71">
        <v>100.292</v>
      </c>
      <c r="K1878" s="21">
        <v>2346833</v>
      </c>
      <c r="L1878" s="21">
        <v>2340000</v>
      </c>
      <c r="M1878" s="21">
        <v>2334377</v>
      </c>
      <c r="N1878" s="21"/>
      <c r="O1878" s="21">
        <v>947</v>
      </c>
      <c r="P1878" s="21"/>
      <c r="Q1878" s="21"/>
      <c r="R1878" s="22">
        <v>4.625</v>
      </c>
      <c r="S1878" s="22">
        <v>4.6749999999999998</v>
      </c>
      <c r="T1878" s="20" t="s">
        <v>85</v>
      </c>
      <c r="U1878" s="21">
        <v>54113</v>
      </c>
      <c r="V1878" s="21">
        <v>108225</v>
      </c>
      <c r="W1878" s="34">
        <v>39617</v>
      </c>
      <c r="X1878" s="34">
        <v>43282</v>
      </c>
      <c r="Y1878" s="114" t="s">
        <v>13610</v>
      </c>
      <c r="Z1878" s="70" t="s">
        <v>4927</v>
      </c>
      <c r="AA1878" s="20" t="s">
        <v>4926</v>
      </c>
      <c r="AB1878" s="109"/>
      <c r="AC1878" s="28">
        <v>42917</v>
      </c>
      <c r="AD1878" s="22">
        <v>100</v>
      </c>
      <c r="AE1878" s="19"/>
    </row>
    <row r="1879" spans="2:31" x14ac:dyDescent="0.2">
      <c r="B1879" s="14" t="s">
        <v>13609</v>
      </c>
      <c r="C1879" s="33" t="s">
        <v>13608</v>
      </c>
      <c r="D1879" s="16" t="s">
        <v>13605</v>
      </c>
      <c r="E1879" s="103" t="s">
        <v>26</v>
      </c>
      <c r="F1879" s="18" t="s">
        <v>26</v>
      </c>
      <c r="G1879" s="111" t="s">
        <v>26</v>
      </c>
      <c r="H1879" s="102" t="s">
        <v>323</v>
      </c>
      <c r="I1879" s="21">
        <v>5000000</v>
      </c>
      <c r="J1879" s="71">
        <v>102.137</v>
      </c>
      <c r="K1879" s="21">
        <v>5106850</v>
      </c>
      <c r="L1879" s="21">
        <v>5000000</v>
      </c>
      <c r="M1879" s="21">
        <v>5000000</v>
      </c>
      <c r="N1879" s="21"/>
      <c r="O1879" s="21"/>
      <c r="P1879" s="21"/>
      <c r="Q1879" s="21"/>
      <c r="R1879" s="22">
        <v>3.8</v>
      </c>
      <c r="S1879" s="22">
        <v>3.8</v>
      </c>
      <c r="T1879" s="20" t="s">
        <v>4965</v>
      </c>
      <c r="U1879" s="21">
        <v>24278</v>
      </c>
      <c r="V1879" s="21">
        <v>190000</v>
      </c>
      <c r="W1879" s="34">
        <v>40486</v>
      </c>
      <c r="X1879" s="34">
        <v>43054</v>
      </c>
      <c r="Y1879" s="114" t="s">
        <v>13604</v>
      </c>
      <c r="Z1879" s="70" t="s">
        <v>4927</v>
      </c>
      <c r="AA1879" s="20" t="s">
        <v>4926</v>
      </c>
      <c r="AB1879" s="109"/>
      <c r="AC1879" s="19"/>
      <c r="AD1879" s="22"/>
      <c r="AE1879" s="19"/>
    </row>
    <row r="1880" spans="2:31" x14ac:dyDescent="0.2">
      <c r="B1880" s="14" t="s">
        <v>13607</v>
      </c>
      <c r="C1880" s="33" t="s">
        <v>13606</v>
      </c>
      <c r="D1880" s="16" t="s">
        <v>13605</v>
      </c>
      <c r="E1880" s="103" t="s">
        <v>26</v>
      </c>
      <c r="F1880" s="18" t="s">
        <v>26</v>
      </c>
      <c r="G1880" s="111" t="s">
        <v>26</v>
      </c>
      <c r="H1880" s="102" t="s">
        <v>323</v>
      </c>
      <c r="I1880" s="21">
        <v>1009352</v>
      </c>
      <c r="J1880" s="71">
        <v>102.676</v>
      </c>
      <c r="K1880" s="21">
        <v>1031894</v>
      </c>
      <c r="L1880" s="21">
        <v>1005000</v>
      </c>
      <c r="M1880" s="21">
        <v>1006989</v>
      </c>
      <c r="N1880" s="21"/>
      <c r="O1880" s="21">
        <v>-433</v>
      </c>
      <c r="P1880" s="21"/>
      <c r="Q1880" s="21"/>
      <c r="R1880" s="22">
        <v>4.4000000000000004</v>
      </c>
      <c r="S1880" s="22">
        <v>4.3440000000000003</v>
      </c>
      <c r="T1880" s="20" t="s">
        <v>4965</v>
      </c>
      <c r="U1880" s="21">
        <v>5650</v>
      </c>
      <c r="V1880" s="21">
        <v>44220</v>
      </c>
      <c r="W1880" s="34">
        <v>39211</v>
      </c>
      <c r="X1880" s="34">
        <v>42689</v>
      </c>
      <c r="Y1880" s="114" t="s">
        <v>13604</v>
      </c>
      <c r="Z1880" s="70" t="s">
        <v>4927</v>
      </c>
      <c r="AA1880" s="20" t="s">
        <v>4926</v>
      </c>
      <c r="AB1880" s="109"/>
      <c r="AC1880" s="19"/>
      <c r="AD1880" s="22"/>
      <c r="AE1880" s="19"/>
    </row>
    <row r="1881" spans="2:31" x14ac:dyDescent="0.2">
      <c r="B1881" s="14" t="s">
        <v>13603</v>
      </c>
      <c r="C1881" s="33" t="s">
        <v>13602</v>
      </c>
      <c r="D1881" s="16" t="s">
        <v>13599</v>
      </c>
      <c r="E1881" s="103" t="s">
        <v>26</v>
      </c>
      <c r="F1881" s="18" t="s">
        <v>26</v>
      </c>
      <c r="G1881" s="111" t="s">
        <v>26</v>
      </c>
      <c r="H1881" s="102" t="s">
        <v>323</v>
      </c>
      <c r="I1881" s="21">
        <v>3274594</v>
      </c>
      <c r="J1881" s="71">
        <v>102.102</v>
      </c>
      <c r="K1881" s="21">
        <v>3374471</v>
      </c>
      <c r="L1881" s="21">
        <v>3305000</v>
      </c>
      <c r="M1881" s="21">
        <v>3291712</v>
      </c>
      <c r="N1881" s="21"/>
      <c r="O1881" s="21">
        <v>3103</v>
      </c>
      <c r="P1881" s="21"/>
      <c r="Q1881" s="21"/>
      <c r="R1881" s="22">
        <v>4.25</v>
      </c>
      <c r="S1881" s="22">
        <v>4.37</v>
      </c>
      <c r="T1881" s="20" t="s">
        <v>4985</v>
      </c>
      <c r="U1881" s="21">
        <v>46821</v>
      </c>
      <c r="V1881" s="21">
        <v>140463</v>
      </c>
      <c r="W1881" s="34">
        <v>39181</v>
      </c>
      <c r="X1881" s="34">
        <v>42614</v>
      </c>
      <c r="Y1881" s="114" t="s">
        <v>13598</v>
      </c>
      <c r="Z1881" s="70" t="s">
        <v>4927</v>
      </c>
      <c r="AA1881" s="20" t="s">
        <v>4926</v>
      </c>
      <c r="AB1881" s="109"/>
      <c r="AC1881" s="19"/>
      <c r="AD1881" s="22"/>
      <c r="AE1881" s="19"/>
    </row>
    <row r="1882" spans="2:31" x14ac:dyDescent="0.2">
      <c r="B1882" s="14" t="s">
        <v>13601</v>
      </c>
      <c r="C1882" s="33" t="s">
        <v>13600</v>
      </c>
      <c r="D1882" s="16" t="s">
        <v>13599</v>
      </c>
      <c r="E1882" s="103" t="s">
        <v>26</v>
      </c>
      <c r="F1882" s="18" t="s">
        <v>26</v>
      </c>
      <c r="G1882" s="111" t="s">
        <v>4412</v>
      </c>
      <c r="H1882" s="102" t="s">
        <v>323</v>
      </c>
      <c r="I1882" s="21">
        <v>2126076</v>
      </c>
      <c r="J1882" s="71">
        <v>102.065</v>
      </c>
      <c r="K1882" s="21">
        <v>2179088</v>
      </c>
      <c r="L1882" s="21">
        <v>2135000</v>
      </c>
      <c r="M1882" s="21">
        <v>2130537</v>
      </c>
      <c r="N1882" s="21"/>
      <c r="O1882" s="21">
        <v>953</v>
      </c>
      <c r="P1882" s="21"/>
      <c r="Q1882" s="21"/>
      <c r="R1882" s="22">
        <v>4.3</v>
      </c>
      <c r="S1882" s="22">
        <v>4.3499999999999996</v>
      </c>
      <c r="T1882" s="20" t="s">
        <v>4985</v>
      </c>
      <c r="U1882" s="21">
        <v>30602</v>
      </c>
      <c r="V1882" s="21">
        <v>91805</v>
      </c>
      <c r="W1882" s="34">
        <v>39198</v>
      </c>
      <c r="X1882" s="34">
        <v>42979</v>
      </c>
      <c r="Y1882" s="114" t="s">
        <v>13598</v>
      </c>
      <c r="Z1882" s="70" t="s">
        <v>4927</v>
      </c>
      <c r="AA1882" s="20" t="s">
        <v>4926</v>
      </c>
      <c r="AB1882" s="109"/>
      <c r="AC1882" s="28">
        <v>42614</v>
      </c>
      <c r="AD1882" s="22">
        <v>100</v>
      </c>
      <c r="AE1882" s="19"/>
    </row>
    <row r="1883" spans="2:31" x14ac:dyDescent="0.2">
      <c r="B1883" s="14" t="s">
        <v>13597</v>
      </c>
      <c r="C1883" s="33" t="s">
        <v>13596</v>
      </c>
      <c r="D1883" s="16" t="s">
        <v>13587</v>
      </c>
      <c r="E1883" s="103" t="s">
        <v>26</v>
      </c>
      <c r="F1883" s="18" t="s">
        <v>26</v>
      </c>
      <c r="G1883" s="111" t="s">
        <v>26</v>
      </c>
      <c r="H1883" s="102" t="s">
        <v>323</v>
      </c>
      <c r="I1883" s="21">
        <v>1860000</v>
      </c>
      <c r="J1883" s="71">
        <v>101.646</v>
      </c>
      <c r="K1883" s="21">
        <v>1890616</v>
      </c>
      <c r="L1883" s="21">
        <v>1860000</v>
      </c>
      <c r="M1883" s="21">
        <v>1860000</v>
      </c>
      <c r="N1883" s="21"/>
      <c r="O1883" s="21"/>
      <c r="P1883" s="21"/>
      <c r="Q1883" s="21"/>
      <c r="R1883" s="22">
        <v>3.3</v>
      </c>
      <c r="S1883" s="22">
        <v>3.3</v>
      </c>
      <c r="T1883" s="20" t="s">
        <v>89</v>
      </c>
      <c r="U1883" s="21">
        <v>5115</v>
      </c>
      <c r="V1883" s="21">
        <v>61380</v>
      </c>
      <c r="W1883" s="34">
        <v>40486</v>
      </c>
      <c r="X1883" s="34">
        <v>42522</v>
      </c>
      <c r="Y1883" s="114" t="s">
        <v>13586</v>
      </c>
      <c r="Z1883" s="70" t="s">
        <v>4927</v>
      </c>
      <c r="AA1883" s="20" t="s">
        <v>4926</v>
      </c>
      <c r="AB1883" s="109"/>
      <c r="AC1883" s="19"/>
      <c r="AD1883" s="22"/>
      <c r="AE1883" s="19"/>
    </row>
    <row r="1884" spans="2:31" x14ac:dyDescent="0.2">
      <c r="B1884" s="14" t="s">
        <v>13595</v>
      </c>
      <c r="C1884" s="33" t="s">
        <v>13594</v>
      </c>
      <c r="D1884" s="16" t="s">
        <v>13587</v>
      </c>
      <c r="E1884" s="103" t="s">
        <v>26</v>
      </c>
      <c r="F1884" s="18" t="s">
        <v>26</v>
      </c>
      <c r="G1884" s="111" t="s">
        <v>26</v>
      </c>
      <c r="H1884" s="102" t="s">
        <v>323</v>
      </c>
      <c r="I1884" s="21">
        <v>1940000</v>
      </c>
      <c r="J1884" s="71">
        <v>102.827</v>
      </c>
      <c r="K1884" s="21">
        <v>1994844</v>
      </c>
      <c r="L1884" s="21">
        <v>1940000</v>
      </c>
      <c r="M1884" s="21">
        <v>1940000</v>
      </c>
      <c r="N1884" s="21"/>
      <c r="O1884" s="21"/>
      <c r="P1884" s="21"/>
      <c r="Q1884" s="21"/>
      <c r="R1884" s="22">
        <v>3.7</v>
      </c>
      <c r="S1884" s="22">
        <v>3.7</v>
      </c>
      <c r="T1884" s="20" t="s">
        <v>89</v>
      </c>
      <c r="U1884" s="21">
        <v>5982</v>
      </c>
      <c r="V1884" s="21">
        <v>71780</v>
      </c>
      <c r="W1884" s="34">
        <v>40486</v>
      </c>
      <c r="X1884" s="34">
        <v>42887</v>
      </c>
      <c r="Y1884" s="114" t="s">
        <v>13586</v>
      </c>
      <c r="Z1884" s="70" t="s">
        <v>4927</v>
      </c>
      <c r="AA1884" s="20" t="s">
        <v>4926</v>
      </c>
      <c r="AB1884" s="109"/>
      <c r="AC1884" s="31"/>
      <c r="AD1884" s="22"/>
      <c r="AE1884" s="19"/>
    </row>
    <row r="1885" spans="2:31" x14ac:dyDescent="0.2">
      <c r="B1885" s="14" t="s">
        <v>13593</v>
      </c>
      <c r="C1885" s="33" t="s">
        <v>13592</v>
      </c>
      <c r="D1885" s="16" t="s">
        <v>13587</v>
      </c>
      <c r="E1885" s="103" t="s">
        <v>26</v>
      </c>
      <c r="F1885" s="18" t="s">
        <v>26</v>
      </c>
      <c r="G1885" s="111" t="s">
        <v>26</v>
      </c>
      <c r="H1885" s="102" t="s">
        <v>323</v>
      </c>
      <c r="I1885" s="21">
        <v>110000</v>
      </c>
      <c r="J1885" s="71">
        <v>101.28</v>
      </c>
      <c r="K1885" s="21">
        <v>111408</v>
      </c>
      <c r="L1885" s="21">
        <v>110000</v>
      </c>
      <c r="M1885" s="21">
        <v>110000</v>
      </c>
      <c r="N1885" s="21"/>
      <c r="O1885" s="21"/>
      <c r="P1885" s="21"/>
      <c r="Q1885" s="21"/>
      <c r="R1885" s="22">
        <v>3</v>
      </c>
      <c r="S1885" s="22">
        <v>3</v>
      </c>
      <c r="T1885" s="20" t="s">
        <v>89</v>
      </c>
      <c r="U1885" s="21">
        <v>275</v>
      </c>
      <c r="V1885" s="21">
        <v>3300</v>
      </c>
      <c r="W1885" s="28">
        <v>40486</v>
      </c>
      <c r="X1885" s="28">
        <v>42339</v>
      </c>
      <c r="Y1885" s="114" t="s">
        <v>13586</v>
      </c>
      <c r="Z1885" s="70" t="s">
        <v>4927</v>
      </c>
      <c r="AA1885" s="20" t="s">
        <v>4926</v>
      </c>
      <c r="AB1885" s="109"/>
      <c r="AC1885" s="19"/>
      <c r="AD1885" s="22"/>
      <c r="AE1885" s="19"/>
    </row>
    <row r="1886" spans="2:31" x14ac:dyDescent="0.2">
      <c r="B1886" s="14" t="s">
        <v>13591</v>
      </c>
      <c r="C1886" s="33" t="s">
        <v>13590</v>
      </c>
      <c r="D1886" s="16" t="s">
        <v>13587</v>
      </c>
      <c r="E1886" s="103" t="s">
        <v>26</v>
      </c>
      <c r="F1886" s="18" t="s">
        <v>26</v>
      </c>
      <c r="G1886" s="111" t="s">
        <v>26</v>
      </c>
      <c r="H1886" s="102" t="s">
        <v>323</v>
      </c>
      <c r="I1886" s="21">
        <v>1900000</v>
      </c>
      <c r="J1886" s="71">
        <v>101.31699999999999</v>
      </c>
      <c r="K1886" s="21">
        <v>1925023</v>
      </c>
      <c r="L1886" s="21">
        <v>1900000</v>
      </c>
      <c r="M1886" s="21">
        <v>1900000</v>
      </c>
      <c r="N1886" s="21"/>
      <c r="O1886" s="21"/>
      <c r="P1886" s="21"/>
      <c r="Q1886" s="21"/>
      <c r="R1886" s="22">
        <v>3.35</v>
      </c>
      <c r="S1886" s="22">
        <v>3.35</v>
      </c>
      <c r="T1886" s="20" t="s">
        <v>89</v>
      </c>
      <c r="U1886" s="21">
        <v>5304</v>
      </c>
      <c r="V1886" s="21">
        <v>63650</v>
      </c>
      <c r="W1886" s="28">
        <v>40486</v>
      </c>
      <c r="X1886" s="28">
        <v>42705</v>
      </c>
      <c r="Y1886" s="114" t="s">
        <v>13586</v>
      </c>
      <c r="Z1886" s="70" t="s">
        <v>4927</v>
      </c>
      <c r="AA1886" s="20" t="s">
        <v>4926</v>
      </c>
      <c r="AB1886" s="109"/>
      <c r="AC1886" s="19"/>
      <c r="AD1886" s="22"/>
      <c r="AE1886" s="19"/>
    </row>
    <row r="1887" spans="2:31" x14ac:dyDescent="0.2">
      <c r="B1887" s="14" t="s">
        <v>13589</v>
      </c>
      <c r="C1887" s="33" t="s">
        <v>13588</v>
      </c>
      <c r="D1887" s="16" t="s">
        <v>13587</v>
      </c>
      <c r="E1887" s="103" t="s">
        <v>26</v>
      </c>
      <c r="F1887" s="18" t="s">
        <v>26</v>
      </c>
      <c r="G1887" s="111" t="s">
        <v>26</v>
      </c>
      <c r="H1887" s="102" t="s">
        <v>323</v>
      </c>
      <c r="I1887" s="21">
        <v>1985000</v>
      </c>
      <c r="J1887" s="71">
        <v>102.89</v>
      </c>
      <c r="K1887" s="21">
        <v>2042367</v>
      </c>
      <c r="L1887" s="21">
        <v>1985000</v>
      </c>
      <c r="M1887" s="21">
        <v>1985000</v>
      </c>
      <c r="N1887" s="21"/>
      <c r="O1887" s="21"/>
      <c r="P1887" s="21"/>
      <c r="Q1887" s="21"/>
      <c r="R1887" s="22">
        <v>3.75</v>
      </c>
      <c r="S1887" s="22">
        <v>3.75</v>
      </c>
      <c r="T1887" s="20" t="s">
        <v>89</v>
      </c>
      <c r="U1887" s="21">
        <v>6203</v>
      </c>
      <c r="V1887" s="21">
        <v>74438</v>
      </c>
      <c r="W1887" s="34">
        <v>40486</v>
      </c>
      <c r="X1887" s="34">
        <v>43070</v>
      </c>
      <c r="Y1887" s="114" t="s">
        <v>13586</v>
      </c>
      <c r="Z1887" s="70" t="s">
        <v>4927</v>
      </c>
      <c r="AA1887" s="20" t="s">
        <v>4926</v>
      </c>
      <c r="AB1887" s="109"/>
      <c r="AC1887" s="19"/>
      <c r="AD1887" s="22"/>
      <c r="AE1887" s="19"/>
    </row>
    <row r="1888" spans="2:31" x14ac:dyDescent="0.2">
      <c r="B1888" s="14" t="s">
        <v>13585</v>
      </c>
      <c r="C1888" s="33" t="s">
        <v>13584</v>
      </c>
      <c r="D1888" s="16" t="s">
        <v>13583</v>
      </c>
      <c r="E1888" s="103" t="s">
        <v>26</v>
      </c>
      <c r="F1888" s="18" t="s">
        <v>26</v>
      </c>
      <c r="G1888" s="111" t="s">
        <v>4412</v>
      </c>
      <c r="H1888" s="102" t="s">
        <v>323</v>
      </c>
      <c r="I1888" s="21">
        <v>475115</v>
      </c>
      <c r="J1888" s="71">
        <v>106.628</v>
      </c>
      <c r="K1888" s="21">
        <v>479826</v>
      </c>
      <c r="L1888" s="21">
        <v>450000</v>
      </c>
      <c r="M1888" s="21">
        <v>456938</v>
      </c>
      <c r="N1888" s="21"/>
      <c r="O1888" s="21">
        <v>946</v>
      </c>
      <c r="P1888" s="21"/>
      <c r="Q1888" s="21"/>
      <c r="R1888" s="22">
        <v>5.3</v>
      </c>
      <c r="S1888" s="22">
        <v>4.57</v>
      </c>
      <c r="T1888" s="20" t="s">
        <v>4949</v>
      </c>
      <c r="U1888" s="21">
        <v>5963</v>
      </c>
      <c r="V1888" s="21">
        <v>23850</v>
      </c>
      <c r="W1888" s="34">
        <v>38589</v>
      </c>
      <c r="X1888" s="34">
        <v>49949</v>
      </c>
      <c r="Y1888" s="114" t="s">
        <v>13522</v>
      </c>
      <c r="Z1888" s="70" t="s">
        <v>4927</v>
      </c>
      <c r="AA1888" s="20" t="s">
        <v>4926</v>
      </c>
      <c r="AB1888" s="109"/>
      <c r="AC1888" s="28">
        <v>42095</v>
      </c>
      <c r="AD1888" s="22">
        <v>100</v>
      </c>
      <c r="AE1888" s="28">
        <v>42095</v>
      </c>
    </row>
    <row r="1889" spans="2:31" x14ac:dyDescent="0.2">
      <c r="B1889" s="14" t="s">
        <v>13582</v>
      </c>
      <c r="C1889" s="33" t="s">
        <v>13581</v>
      </c>
      <c r="D1889" s="16" t="s">
        <v>13580</v>
      </c>
      <c r="E1889" s="103" t="s">
        <v>26</v>
      </c>
      <c r="F1889" s="18" t="s">
        <v>26</v>
      </c>
      <c r="G1889" s="111" t="s">
        <v>4412</v>
      </c>
      <c r="H1889" s="102" t="s">
        <v>323</v>
      </c>
      <c r="I1889" s="21">
        <v>2751684</v>
      </c>
      <c r="J1889" s="71">
        <v>103.565</v>
      </c>
      <c r="K1889" s="21">
        <v>2987850</v>
      </c>
      <c r="L1889" s="21">
        <v>2885000</v>
      </c>
      <c r="M1889" s="21">
        <v>2800588</v>
      </c>
      <c r="N1889" s="21"/>
      <c r="O1889" s="21">
        <v>11594</v>
      </c>
      <c r="P1889" s="21"/>
      <c r="Q1889" s="21"/>
      <c r="R1889" s="22">
        <v>4.375</v>
      </c>
      <c r="S1889" s="22">
        <v>4.952</v>
      </c>
      <c r="T1889" s="20" t="s">
        <v>89</v>
      </c>
      <c r="U1889" s="21">
        <v>10518</v>
      </c>
      <c r="V1889" s="21">
        <v>142690</v>
      </c>
      <c r="W1889" s="34">
        <v>39665</v>
      </c>
      <c r="X1889" s="34">
        <v>43435</v>
      </c>
      <c r="Y1889" s="114" t="s">
        <v>13579</v>
      </c>
      <c r="Z1889" s="70" t="s">
        <v>4927</v>
      </c>
      <c r="AA1889" s="20" t="s">
        <v>4926</v>
      </c>
      <c r="AB1889" s="109"/>
      <c r="AC1889" s="28">
        <v>43070</v>
      </c>
      <c r="AD1889" s="22">
        <v>100</v>
      </c>
      <c r="AE1889" s="19"/>
    </row>
    <row r="1890" spans="2:31" x14ac:dyDescent="0.2">
      <c r="B1890" s="14" t="s">
        <v>13578</v>
      </c>
      <c r="C1890" s="33" t="s">
        <v>13577</v>
      </c>
      <c r="D1890" s="16" t="s">
        <v>13576</v>
      </c>
      <c r="E1890" s="103" t="s">
        <v>26</v>
      </c>
      <c r="F1890" s="18" t="s">
        <v>26</v>
      </c>
      <c r="G1890" s="111" t="s">
        <v>4412</v>
      </c>
      <c r="H1890" s="102" t="s">
        <v>323</v>
      </c>
      <c r="I1890" s="21">
        <v>1440000</v>
      </c>
      <c r="J1890" s="71">
        <v>101.313</v>
      </c>
      <c r="K1890" s="21">
        <v>1458907</v>
      </c>
      <c r="L1890" s="21">
        <v>1440000</v>
      </c>
      <c r="M1890" s="21">
        <v>1440000</v>
      </c>
      <c r="N1890" s="21"/>
      <c r="O1890" s="21"/>
      <c r="P1890" s="21"/>
      <c r="Q1890" s="21"/>
      <c r="R1890" s="22">
        <v>4.7</v>
      </c>
      <c r="S1890" s="22">
        <v>4.7</v>
      </c>
      <c r="T1890" s="20" t="s">
        <v>4985</v>
      </c>
      <c r="U1890" s="21">
        <v>22560</v>
      </c>
      <c r="V1890" s="21">
        <v>67680</v>
      </c>
      <c r="W1890" s="34">
        <v>39198</v>
      </c>
      <c r="X1890" s="34">
        <v>45170</v>
      </c>
      <c r="Y1890" s="114" t="s">
        <v>13572</v>
      </c>
      <c r="Z1890" s="70" t="s">
        <v>4927</v>
      </c>
      <c r="AA1890" s="20" t="s">
        <v>4926</v>
      </c>
      <c r="AB1890" s="109"/>
      <c r="AC1890" s="28">
        <v>42795</v>
      </c>
      <c r="AD1890" s="22">
        <v>100</v>
      </c>
      <c r="AE1890" s="19"/>
    </row>
    <row r="1891" spans="2:31" x14ac:dyDescent="0.2">
      <c r="B1891" s="14" t="s">
        <v>13575</v>
      </c>
      <c r="C1891" s="33" t="s">
        <v>13574</v>
      </c>
      <c r="D1891" s="16" t="s">
        <v>13573</v>
      </c>
      <c r="E1891" s="103" t="s">
        <v>26</v>
      </c>
      <c r="F1891" s="18" t="s">
        <v>26</v>
      </c>
      <c r="G1891" s="111" t="s">
        <v>4412</v>
      </c>
      <c r="H1891" s="102" t="s">
        <v>323</v>
      </c>
      <c r="I1891" s="21">
        <v>2040000</v>
      </c>
      <c r="J1891" s="71">
        <v>104.307</v>
      </c>
      <c r="K1891" s="21">
        <v>2127863</v>
      </c>
      <c r="L1891" s="21">
        <v>2040000</v>
      </c>
      <c r="M1891" s="21">
        <v>2040000</v>
      </c>
      <c r="N1891" s="21"/>
      <c r="O1891" s="21"/>
      <c r="P1891" s="21"/>
      <c r="Q1891" s="21"/>
      <c r="R1891" s="22">
        <v>4.7</v>
      </c>
      <c r="S1891" s="22">
        <v>4.7</v>
      </c>
      <c r="T1891" s="20" t="s">
        <v>4985</v>
      </c>
      <c r="U1891" s="21">
        <v>31960</v>
      </c>
      <c r="V1891" s="21">
        <v>95880</v>
      </c>
      <c r="W1891" s="34">
        <v>39654</v>
      </c>
      <c r="X1891" s="34">
        <v>43344</v>
      </c>
      <c r="Y1891" s="114" t="s">
        <v>13572</v>
      </c>
      <c r="Z1891" s="70" t="s">
        <v>4927</v>
      </c>
      <c r="AA1891" s="20" t="s">
        <v>4926</v>
      </c>
      <c r="AB1891" s="109"/>
      <c r="AC1891" s="28">
        <v>43160</v>
      </c>
      <c r="AD1891" s="22">
        <v>100</v>
      </c>
      <c r="AE1891" s="19"/>
    </row>
    <row r="1892" spans="2:31" x14ac:dyDescent="0.2">
      <c r="B1892" s="14" t="s">
        <v>13571</v>
      </c>
      <c r="C1892" s="33" t="s">
        <v>13570</v>
      </c>
      <c r="D1892" s="16" t="s">
        <v>13565</v>
      </c>
      <c r="E1892" s="103" t="s">
        <v>26</v>
      </c>
      <c r="F1892" s="18" t="s">
        <v>26</v>
      </c>
      <c r="G1892" s="111" t="s">
        <v>26</v>
      </c>
      <c r="H1892" s="102" t="s">
        <v>323</v>
      </c>
      <c r="I1892" s="21">
        <v>590000</v>
      </c>
      <c r="J1892" s="71">
        <v>102.20099999999999</v>
      </c>
      <c r="K1892" s="21">
        <v>602986</v>
      </c>
      <c r="L1892" s="21">
        <v>590000</v>
      </c>
      <c r="M1892" s="21">
        <v>590000</v>
      </c>
      <c r="N1892" s="21"/>
      <c r="O1892" s="21"/>
      <c r="P1892" s="21"/>
      <c r="Q1892" s="21"/>
      <c r="R1892" s="22">
        <v>4.2</v>
      </c>
      <c r="S1892" s="22">
        <v>4.2</v>
      </c>
      <c r="T1892" s="20" t="s">
        <v>4985</v>
      </c>
      <c r="U1892" s="21">
        <v>8260</v>
      </c>
      <c r="V1892" s="21">
        <v>24780</v>
      </c>
      <c r="W1892" s="34">
        <v>39205</v>
      </c>
      <c r="X1892" s="34">
        <v>41883</v>
      </c>
      <c r="Y1892" s="114" t="s">
        <v>13564</v>
      </c>
      <c r="Z1892" s="70" t="s">
        <v>4927</v>
      </c>
      <c r="AA1892" s="20" t="s">
        <v>4926</v>
      </c>
      <c r="AB1892" s="109"/>
      <c r="AC1892" s="19"/>
      <c r="AD1892" s="22"/>
      <c r="AE1892" s="19"/>
    </row>
    <row r="1893" spans="2:31" x14ac:dyDescent="0.2">
      <c r="B1893" s="14" t="s">
        <v>13569</v>
      </c>
      <c r="C1893" s="33" t="s">
        <v>13568</v>
      </c>
      <c r="D1893" s="16" t="s">
        <v>13565</v>
      </c>
      <c r="E1893" s="103" t="s">
        <v>26</v>
      </c>
      <c r="F1893" s="18" t="s">
        <v>26</v>
      </c>
      <c r="G1893" s="111" t="s">
        <v>26</v>
      </c>
      <c r="H1893" s="102" t="s">
        <v>323</v>
      </c>
      <c r="I1893" s="21">
        <v>515000</v>
      </c>
      <c r="J1893" s="71">
        <v>102.002</v>
      </c>
      <c r="K1893" s="21">
        <v>525310</v>
      </c>
      <c r="L1893" s="21">
        <v>515000</v>
      </c>
      <c r="M1893" s="21">
        <v>515000</v>
      </c>
      <c r="N1893" s="21"/>
      <c r="O1893" s="21"/>
      <c r="P1893" s="21"/>
      <c r="Q1893" s="21"/>
      <c r="R1893" s="22">
        <v>4.25</v>
      </c>
      <c r="S1893" s="22">
        <v>4.25</v>
      </c>
      <c r="T1893" s="20" t="s">
        <v>4985</v>
      </c>
      <c r="U1893" s="21">
        <v>7296</v>
      </c>
      <c r="V1893" s="21">
        <v>21887</v>
      </c>
      <c r="W1893" s="34">
        <v>39205</v>
      </c>
      <c r="X1893" s="34">
        <v>42064</v>
      </c>
      <c r="Y1893" s="114" t="s">
        <v>13564</v>
      </c>
      <c r="Z1893" s="70" t="s">
        <v>4927</v>
      </c>
      <c r="AA1893" s="20" t="s">
        <v>4926</v>
      </c>
      <c r="AB1893" s="109"/>
      <c r="AC1893" s="19"/>
      <c r="AD1893" s="22"/>
      <c r="AE1893" s="19"/>
    </row>
    <row r="1894" spans="2:31" x14ac:dyDescent="0.2">
      <c r="B1894" s="14" t="s">
        <v>13567</v>
      </c>
      <c r="C1894" s="33" t="s">
        <v>13566</v>
      </c>
      <c r="D1894" s="16" t="s">
        <v>13565</v>
      </c>
      <c r="E1894" s="103" t="s">
        <v>26</v>
      </c>
      <c r="F1894" s="18" t="s">
        <v>26</v>
      </c>
      <c r="G1894" s="111" t="s">
        <v>26</v>
      </c>
      <c r="H1894" s="102" t="s">
        <v>323</v>
      </c>
      <c r="I1894" s="21">
        <v>600000</v>
      </c>
      <c r="J1894" s="71">
        <v>102.446</v>
      </c>
      <c r="K1894" s="21">
        <v>614676</v>
      </c>
      <c r="L1894" s="21">
        <v>600000</v>
      </c>
      <c r="M1894" s="21">
        <v>600000</v>
      </c>
      <c r="N1894" s="21"/>
      <c r="O1894" s="21"/>
      <c r="P1894" s="21"/>
      <c r="Q1894" s="21"/>
      <c r="R1894" s="22">
        <v>4.25</v>
      </c>
      <c r="S1894" s="22">
        <v>4.25</v>
      </c>
      <c r="T1894" s="20" t="s">
        <v>4985</v>
      </c>
      <c r="U1894" s="21">
        <v>8500</v>
      </c>
      <c r="V1894" s="21">
        <v>25500</v>
      </c>
      <c r="W1894" s="34">
        <v>39205</v>
      </c>
      <c r="X1894" s="34">
        <v>42248</v>
      </c>
      <c r="Y1894" s="114" t="s">
        <v>13564</v>
      </c>
      <c r="Z1894" s="70" t="s">
        <v>4927</v>
      </c>
      <c r="AA1894" s="20" t="s">
        <v>4926</v>
      </c>
      <c r="AB1894" s="109"/>
      <c r="AC1894" s="19"/>
      <c r="AD1894" s="22"/>
      <c r="AE1894" s="19"/>
    </row>
    <row r="1895" spans="2:31" x14ac:dyDescent="0.2">
      <c r="B1895" s="14" t="s">
        <v>13563</v>
      </c>
      <c r="C1895" s="33" t="s">
        <v>13562</v>
      </c>
      <c r="D1895" s="16" t="s">
        <v>13559</v>
      </c>
      <c r="E1895" s="103" t="s">
        <v>26</v>
      </c>
      <c r="F1895" s="18" t="s">
        <v>26</v>
      </c>
      <c r="G1895" s="111" t="s">
        <v>4412</v>
      </c>
      <c r="H1895" s="102" t="s">
        <v>323</v>
      </c>
      <c r="I1895" s="21">
        <v>714331</v>
      </c>
      <c r="J1895" s="71">
        <v>101.765</v>
      </c>
      <c r="K1895" s="21">
        <v>671649</v>
      </c>
      <c r="L1895" s="21">
        <v>660000</v>
      </c>
      <c r="M1895" s="21">
        <v>673820</v>
      </c>
      <c r="N1895" s="21"/>
      <c r="O1895" s="21">
        <v>13820</v>
      </c>
      <c r="P1895" s="21"/>
      <c r="Q1895" s="21"/>
      <c r="R1895" s="22">
        <v>6</v>
      </c>
      <c r="S1895" s="22">
        <v>4.8879999999999999</v>
      </c>
      <c r="T1895" s="20" t="s">
        <v>85</v>
      </c>
      <c r="U1895" s="21">
        <v>19800</v>
      </c>
      <c r="V1895" s="21">
        <v>39600</v>
      </c>
      <c r="W1895" s="34">
        <v>38581</v>
      </c>
      <c r="X1895" s="34">
        <v>49310</v>
      </c>
      <c r="Y1895" s="114" t="s">
        <v>13558</v>
      </c>
      <c r="Z1895" s="70" t="s">
        <v>4927</v>
      </c>
      <c r="AA1895" s="20" t="s">
        <v>4926</v>
      </c>
      <c r="AB1895" s="109"/>
      <c r="AC1895" s="28">
        <v>42005</v>
      </c>
      <c r="AD1895" s="22">
        <v>100</v>
      </c>
      <c r="AE1895" s="28">
        <v>42005</v>
      </c>
    </row>
    <row r="1896" spans="2:31" x14ac:dyDescent="0.2">
      <c r="B1896" s="14" t="s">
        <v>13561</v>
      </c>
      <c r="C1896" s="33" t="s">
        <v>13560</v>
      </c>
      <c r="D1896" s="16" t="s">
        <v>13559</v>
      </c>
      <c r="E1896" s="103" t="s">
        <v>26</v>
      </c>
      <c r="F1896" s="18" t="s">
        <v>26</v>
      </c>
      <c r="G1896" s="111" t="s">
        <v>26</v>
      </c>
      <c r="H1896" s="102" t="s">
        <v>323</v>
      </c>
      <c r="I1896" s="21">
        <v>1040000</v>
      </c>
      <c r="J1896" s="71">
        <v>102.446</v>
      </c>
      <c r="K1896" s="21">
        <v>1065438</v>
      </c>
      <c r="L1896" s="21">
        <v>1040000</v>
      </c>
      <c r="M1896" s="21">
        <v>1040000</v>
      </c>
      <c r="N1896" s="21"/>
      <c r="O1896" s="21"/>
      <c r="P1896" s="21"/>
      <c r="Q1896" s="21"/>
      <c r="R1896" s="22">
        <v>4.625</v>
      </c>
      <c r="S1896" s="22">
        <v>4.625</v>
      </c>
      <c r="T1896" s="20" t="s">
        <v>85</v>
      </c>
      <c r="U1896" s="21">
        <v>24050</v>
      </c>
      <c r="V1896" s="21">
        <v>48100</v>
      </c>
      <c r="W1896" s="34">
        <v>39674</v>
      </c>
      <c r="X1896" s="34">
        <v>42186</v>
      </c>
      <c r="Y1896" s="114" t="s">
        <v>13558</v>
      </c>
      <c r="Z1896" s="70" t="s">
        <v>4927</v>
      </c>
      <c r="AA1896" s="20" t="s">
        <v>4926</v>
      </c>
      <c r="AB1896" s="109"/>
      <c r="AC1896" s="19"/>
      <c r="AD1896" s="22"/>
      <c r="AE1896" s="19"/>
    </row>
    <row r="1897" spans="2:31" x14ac:dyDescent="0.2">
      <c r="B1897" s="14" t="s">
        <v>13557</v>
      </c>
      <c r="C1897" s="33" t="s">
        <v>13556</v>
      </c>
      <c r="D1897" s="16" t="s">
        <v>13555</v>
      </c>
      <c r="E1897" s="103" t="s">
        <v>26</v>
      </c>
      <c r="F1897" s="18" t="s">
        <v>26</v>
      </c>
      <c r="G1897" s="111" t="s">
        <v>26</v>
      </c>
      <c r="H1897" s="102" t="s">
        <v>323</v>
      </c>
      <c r="I1897" s="21">
        <v>680000</v>
      </c>
      <c r="J1897" s="71">
        <v>102.087</v>
      </c>
      <c r="K1897" s="21">
        <v>694192</v>
      </c>
      <c r="L1897" s="21">
        <v>680000</v>
      </c>
      <c r="M1897" s="21">
        <v>680000</v>
      </c>
      <c r="N1897" s="21"/>
      <c r="O1897" s="21"/>
      <c r="P1897" s="21"/>
      <c r="Q1897" s="21"/>
      <c r="R1897" s="22">
        <v>5</v>
      </c>
      <c r="S1897" s="22">
        <v>5</v>
      </c>
      <c r="T1897" s="20" t="s">
        <v>85</v>
      </c>
      <c r="U1897" s="21">
        <v>17000</v>
      </c>
      <c r="V1897" s="21">
        <v>34000</v>
      </c>
      <c r="W1897" s="34">
        <v>39624</v>
      </c>
      <c r="X1897" s="34">
        <v>43101</v>
      </c>
      <c r="Y1897" s="114" t="s">
        <v>13554</v>
      </c>
      <c r="Z1897" s="70" t="s">
        <v>4927</v>
      </c>
      <c r="AA1897" s="20" t="s">
        <v>4926</v>
      </c>
      <c r="AB1897" s="109"/>
      <c r="AC1897" s="19"/>
      <c r="AD1897" s="22"/>
      <c r="AE1897" s="19"/>
    </row>
    <row r="1898" spans="2:31" x14ac:dyDescent="0.2">
      <c r="B1898" s="14" t="s">
        <v>13553</v>
      </c>
      <c r="C1898" s="33" t="s">
        <v>13552</v>
      </c>
      <c r="D1898" s="16" t="s">
        <v>83</v>
      </c>
      <c r="E1898" s="103" t="s">
        <v>26</v>
      </c>
      <c r="F1898" s="18" t="s">
        <v>26</v>
      </c>
      <c r="G1898" s="111" t="s">
        <v>26</v>
      </c>
      <c r="H1898" s="102" t="s">
        <v>323</v>
      </c>
      <c r="I1898" s="21">
        <v>560000</v>
      </c>
      <c r="J1898" s="71">
        <v>101.854</v>
      </c>
      <c r="K1898" s="21">
        <v>570382</v>
      </c>
      <c r="L1898" s="21">
        <v>560000</v>
      </c>
      <c r="M1898" s="21">
        <v>560000</v>
      </c>
      <c r="N1898" s="21"/>
      <c r="O1898" s="21"/>
      <c r="P1898" s="21"/>
      <c r="Q1898" s="21"/>
      <c r="R1898" s="22">
        <v>4.25</v>
      </c>
      <c r="S1898" s="22">
        <v>4.25</v>
      </c>
      <c r="T1898" s="20" t="s">
        <v>85</v>
      </c>
      <c r="U1898" s="21">
        <v>11900</v>
      </c>
      <c r="V1898" s="21">
        <v>23800</v>
      </c>
      <c r="W1898" s="34">
        <v>39128</v>
      </c>
      <c r="X1898" s="34">
        <v>41821</v>
      </c>
      <c r="Y1898" s="114" t="s">
        <v>13545</v>
      </c>
      <c r="Z1898" s="70" t="s">
        <v>4927</v>
      </c>
      <c r="AA1898" s="20" t="s">
        <v>4926</v>
      </c>
      <c r="AB1898" s="109"/>
      <c r="AC1898" s="19"/>
      <c r="AD1898" s="22"/>
      <c r="AE1898" s="19"/>
    </row>
    <row r="1899" spans="2:31" x14ac:dyDescent="0.2">
      <c r="B1899" s="14" t="s">
        <v>13551</v>
      </c>
      <c r="C1899" s="33" t="s">
        <v>13550</v>
      </c>
      <c r="D1899" s="16" t="s">
        <v>83</v>
      </c>
      <c r="E1899" s="103" t="s">
        <v>26</v>
      </c>
      <c r="F1899" s="18" t="s">
        <v>26</v>
      </c>
      <c r="G1899" s="111" t="s">
        <v>26</v>
      </c>
      <c r="H1899" s="102" t="s">
        <v>323</v>
      </c>
      <c r="I1899" s="21">
        <v>890000</v>
      </c>
      <c r="J1899" s="71">
        <v>103.485</v>
      </c>
      <c r="K1899" s="21">
        <v>921017</v>
      </c>
      <c r="L1899" s="21">
        <v>890000</v>
      </c>
      <c r="M1899" s="21">
        <v>890000</v>
      </c>
      <c r="N1899" s="21"/>
      <c r="O1899" s="21"/>
      <c r="P1899" s="21"/>
      <c r="Q1899" s="21"/>
      <c r="R1899" s="22">
        <v>4.3499999999999996</v>
      </c>
      <c r="S1899" s="22">
        <v>4.3499999999999996</v>
      </c>
      <c r="T1899" s="20" t="s">
        <v>85</v>
      </c>
      <c r="U1899" s="21">
        <v>19358</v>
      </c>
      <c r="V1899" s="21">
        <v>38715</v>
      </c>
      <c r="W1899" s="34">
        <v>39128</v>
      </c>
      <c r="X1899" s="34">
        <v>42186</v>
      </c>
      <c r="Y1899" s="114" t="s">
        <v>13545</v>
      </c>
      <c r="Z1899" s="70" t="s">
        <v>4927</v>
      </c>
      <c r="AA1899" s="20" t="s">
        <v>4926</v>
      </c>
      <c r="AB1899" s="109"/>
      <c r="AC1899" s="19"/>
      <c r="AD1899" s="22"/>
      <c r="AE1899" s="19"/>
    </row>
    <row r="1900" spans="2:31" x14ac:dyDescent="0.2">
      <c r="B1900" s="14" t="s">
        <v>13549</v>
      </c>
      <c r="C1900" s="33" t="s">
        <v>13548</v>
      </c>
      <c r="D1900" s="16" t="s">
        <v>83</v>
      </c>
      <c r="E1900" s="103" t="s">
        <v>26</v>
      </c>
      <c r="F1900" s="18" t="s">
        <v>26</v>
      </c>
      <c r="G1900" s="111" t="s">
        <v>26</v>
      </c>
      <c r="H1900" s="102" t="s">
        <v>323</v>
      </c>
      <c r="I1900" s="21">
        <v>310000</v>
      </c>
      <c r="J1900" s="71">
        <v>104.035</v>
      </c>
      <c r="K1900" s="21">
        <v>322509</v>
      </c>
      <c r="L1900" s="21">
        <v>310000</v>
      </c>
      <c r="M1900" s="21">
        <v>310000</v>
      </c>
      <c r="N1900" s="21"/>
      <c r="O1900" s="21"/>
      <c r="P1900" s="21"/>
      <c r="Q1900" s="21"/>
      <c r="R1900" s="22">
        <v>4.4000000000000004</v>
      </c>
      <c r="S1900" s="22">
        <v>4.4000000000000004</v>
      </c>
      <c r="T1900" s="20" t="s">
        <v>85</v>
      </c>
      <c r="U1900" s="21">
        <v>6820</v>
      </c>
      <c r="V1900" s="21">
        <v>13640</v>
      </c>
      <c r="W1900" s="34">
        <v>39128</v>
      </c>
      <c r="X1900" s="34">
        <v>42552</v>
      </c>
      <c r="Y1900" s="114" t="s">
        <v>13545</v>
      </c>
      <c r="Z1900" s="70" t="s">
        <v>4927</v>
      </c>
      <c r="AA1900" s="20" t="s">
        <v>4926</v>
      </c>
      <c r="AB1900" s="109"/>
      <c r="AC1900" s="19"/>
      <c r="AD1900" s="22"/>
      <c r="AE1900" s="19"/>
    </row>
    <row r="1901" spans="2:31" x14ac:dyDescent="0.2">
      <c r="B1901" s="14" t="s">
        <v>13547</v>
      </c>
      <c r="C1901" s="33" t="s">
        <v>13546</v>
      </c>
      <c r="D1901" s="16" t="s">
        <v>83</v>
      </c>
      <c r="E1901" s="103" t="s">
        <v>26</v>
      </c>
      <c r="F1901" s="18" t="s">
        <v>26</v>
      </c>
      <c r="G1901" s="111" t="s">
        <v>4412</v>
      </c>
      <c r="H1901" s="102" t="s">
        <v>323</v>
      </c>
      <c r="I1901" s="21">
        <v>250000</v>
      </c>
      <c r="J1901" s="71">
        <v>102.991</v>
      </c>
      <c r="K1901" s="21">
        <v>257478</v>
      </c>
      <c r="L1901" s="21">
        <v>250000</v>
      </c>
      <c r="M1901" s="21">
        <v>250000</v>
      </c>
      <c r="N1901" s="21"/>
      <c r="O1901" s="21"/>
      <c r="P1901" s="21"/>
      <c r="Q1901" s="21"/>
      <c r="R1901" s="22">
        <v>4.45</v>
      </c>
      <c r="S1901" s="22">
        <v>4.45</v>
      </c>
      <c r="T1901" s="20" t="s">
        <v>85</v>
      </c>
      <c r="U1901" s="21">
        <v>5563</v>
      </c>
      <c r="V1901" s="21">
        <v>11125</v>
      </c>
      <c r="W1901" s="34">
        <v>39128</v>
      </c>
      <c r="X1901" s="34">
        <v>42917</v>
      </c>
      <c r="Y1901" s="114" t="s">
        <v>13545</v>
      </c>
      <c r="Z1901" s="70" t="s">
        <v>4927</v>
      </c>
      <c r="AA1901" s="20" t="s">
        <v>4926</v>
      </c>
      <c r="AB1901" s="109"/>
      <c r="AC1901" s="28">
        <v>42370</v>
      </c>
      <c r="AD1901" s="22">
        <v>100</v>
      </c>
      <c r="AE1901" s="19"/>
    </row>
    <row r="1902" spans="2:31" x14ac:dyDescent="0.2">
      <c r="B1902" s="14" t="s">
        <v>13544</v>
      </c>
      <c r="C1902" s="33" t="s">
        <v>13543</v>
      </c>
      <c r="D1902" s="16" t="s">
        <v>13531</v>
      </c>
      <c r="E1902" s="103" t="s">
        <v>26</v>
      </c>
      <c r="F1902" s="18" t="s">
        <v>26</v>
      </c>
      <c r="G1902" s="111" t="s">
        <v>26</v>
      </c>
      <c r="H1902" s="102" t="s">
        <v>323</v>
      </c>
      <c r="I1902" s="21">
        <v>547725</v>
      </c>
      <c r="J1902" s="71">
        <v>101.01300000000001</v>
      </c>
      <c r="K1902" s="21">
        <v>550521</v>
      </c>
      <c r="L1902" s="21">
        <v>545000</v>
      </c>
      <c r="M1902" s="21">
        <v>545942</v>
      </c>
      <c r="N1902" s="21"/>
      <c r="O1902" s="21">
        <v>461</v>
      </c>
      <c r="P1902" s="21"/>
      <c r="Q1902" s="21"/>
      <c r="R1902" s="22">
        <v>4.75</v>
      </c>
      <c r="S1902" s="22">
        <v>4.6829999999999998</v>
      </c>
      <c r="T1902" s="20" t="s">
        <v>4949</v>
      </c>
      <c r="U1902" s="21">
        <v>5106</v>
      </c>
      <c r="V1902" s="21">
        <v>25887</v>
      </c>
      <c r="W1902" s="34">
        <v>38845</v>
      </c>
      <c r="X1902" s="34">
        <v>42297</v>
      </c>
      <c r="Y1902" s="114" t="s">
        <v>13530</v>
      </c>
      <c r="Z1902" s="70" t="s">
        <v>4927</v>
      </c>
      <c r="AA1902" s="20" t="s">
        <v>4926</v>
      </c>
      <c r="AB1902" s="109"/>
      <c r="AC1902" s="19"/>
      <c r="AD1902" s="22"/>
      <c r="AE1902" s="19"/>
    </row>
    <row r="1903" spans="2:31" x14ac:dyDescent="0.2">
      <c r="B1903" s="14" t="s">
        <v>13542</v>
      </c>
      <c r="C1903" s="33" t="s">
        <v>13541</v>
      </c>
      <c r="D1903" s="16" t="s">
        <v>13540</v>
      </c>
      <c r="E1903" s="103" t="s">
        <v>26</v>
      </c>
      <c r="F1903" s="18" t="s">
        <v>26</v>
      </c>
      <c r="G1903" s="111" t="s">
        <v>26</v>
      </c>
      <c r="H1903" s="102" t="s">
        <v>323</v>
      </c>
      <c r="I1903" s="21">
        <v>380000</v>
      </c>
      <c r="J1903" s="71">
        <v>101.099</v>
      </c>
      <c r="K1903" s="21">
        <v>384176</v>
      </c>
      <c r="L1903" s="21">
        <v>380000</v>
      </c>
      <c r="M1903" s="21">
        <v>380000</v>
      </c>
      <c r="N1903" s="21"/>
      <c r="O1903" s="21"/>
      <c r="P1903" s="21"/>
      <c r="Q1903" s="21"/>
      <c r="R1903" s="22">
        <v>4.4000000000000004</v>
      </c>
      <c r="S1903" s="22">
        <v>4.4000000000000004</v>
      </c>
      <c r="T1903" s="20" t="s">
        <v>4985</v>
      </c>
      <c r="U1903" s="21">
        <v>5573</v>
      </c>
      <c r="V1903" s="21">
        <v>16720</v>
      </c>
      <c r="W1903" s="34">
        <v>38832</v>
      </c>
      <c r="X1903" s="34">
        <v>41518</v>
      </c>
      <c r="Y1903" s="114" t="s">
        <v>13530</v>
      </c>
      <c r="Z1903" s="70" t="s">
        <v>4927</v>
      </c>
      <c r="AA1903" s="20" t="s">
        <v>4926</v>
      </c>
      <c r="AB1903" s="109"/>
      <c r="AC1903" s="19"/>
      <c r="AD1903" s="22"/>
      <c r="AE1903" s="19"/>
    </row>
    <row r="1904" spans="2:31" x14ac:dyDescent="0.2">
      <c r="B1904" s="14" t="s">
        <v>13539</v>
      </c>
      <c r="C1904" s="33" t="s">
        <v>13538</v>
      </c>
      <c r="D1904" s="16" t="s">
        <v>13535</v>
      </c>
      <c r="E1904" s="103" t="s">
        <v>26</v>
      </c>
      <c r="F1904" s="18" t="s">
        <v>26</v>
      </c>
      <c r="G1904" s="111" t="s">
        <v>590</v>
      </c>
      <c r="H1904" s="102" t="s">
        <v>323</v>
      </c>
      <c r="I1904" s="21">
        <v>1700000</v>
      </c>
      <c r="J1904" s="71">
        <v>113</v>
      </c>
      <c r="K1904" s="21">
        <v>1921000</v>
      </c>
      <c r="L1904" s="21">
        <v>1700000</v>
      </c>
      <c r="M1904" s="21">
        <v>1700000</v>
      </c>
      <c r="N1904" s="21"/>
      <c r="O1904" s="21"/>
      <c r="P1904" s="21"/>
      <c r="Q1904" s="21"/>
      <c r="R1904" s="22">
        <v>5.4710000000000001</v>
      </c>
      <c r="S1904" s="22">
        <v>5.47</v>
      </c>
      <c r="T1904" s="20" t="s">
        <v>4949</v>
      </c>
      <c r="U1904" s="21">
        <v>23252</v>
      </c>
      <c r="V1904" s="21">
        <v>93007</v>
      </c>
      <c r="W1904" s="34">
        <v>38099</v>
      </c>
      <c r="X1904" s="34">
        <v>44470</v>
      </c>
      <c r="Y1904" s="114" t="s">
        <v>13534</v>
      </c>
      <c r="Z1904" s="70" t="s">
        <v>321</v>
      </c>
      <c r="AA1904" s="20" t="s">
        <v>8942</v>
      </c>
      <c r="AB1904" s="109"/>
      <c r="AC1904" s="19"/>
      <c r="AD1904" s="22"/>
      <c r="AE1904" s="19"/>
    </row>
    <row r="1905" spans="2:31" x14ac:dyDescent="0.2">
      <c r="B1905" s="14" t="s">
        <v>13537</v>
      </c>
      <c r="C1905" s="33" t="s">
        <v>13536</v>
      </c>
      <c r="D1905" s="16" t="s">
        <v>13535</v>
      </c>
      <c r="E1905" s="103" t="s">
        <v>26</v>
      </c>
      <c r="F1905" s="18" t="s">
        <v>26</v>
      </c>
      <c r="G1905" s="111" t="s">
        <v>590</v>
      </c>
      <c r="H1905" s="102" t="s">
        <v>323</v>
      </c>
      <c r="I1905" s="21">
        <v>5000000</v>
      </c>
      <c r="J1905" s="71">
        <v>110.256</v>
      </c>
      <c r="K1905" s="21">
        <v>5512800</v>
      </c>
      <c r="L1905" s="21">
        <v>5000000</v>
      </c>
      <c r="M1905" s="21">
        <v>5000000</v>
      </c>
      <c r="N1905" s="21"/>
      <c r="O1905" s="21"/>
      <c r="P1905" s="21"/>
      <c r="Q1905" s="21"/>
      <c r="R1905" s="22">
        <v>6.0430000000000001</v>
      </c>
      <c r="S1905" s="22">
        <v>6.0419999999999998</v>
      </c>
      <c r="T1905" s="20" t="s">
        <v>4949</v>
      </c>
      <c r="U1905" s="21">
        <v>75538</v>
      </c>
      <c r="V1905" s="21">
        <v>302150</v>
      </c>
      <c r="W1905" s="34">
        <v>38099</v>
      </c>
      <c r="X1905" s="34">
        <v>49218</v>
      </c>
      <c r="Y1905" s="114" t="s">
        <v>13534</v>
      </c>
      <c r="Z1905" s="70" t="s">
        <v>4927</v>
      </c>
      <c r="AA1905" s="20" t="s">
        <v>4926</v>
      </c>
      <c r="AB1905" s="109"/>
      <c r="AC1905" s="19"/>
      <c r="AD1905" s="22"/>
      <c r="AE1905" s="19"/>
    </row>
    <row r="1906" spans="2:31" x14ac:dyDescent="0.2">
      <c r="B1906" s="14" t="s">
        <v>13533</v>
      </c>
      <c r="C1906" s="33" t="s">
        <v>13532</v>
      </c>
      <c r="D1906" s="16" t="s">
        <v>13531</v>
      </c>
      <c r="E1906" s="103" t="s">
        <v>26</v>
      </c>
      <c r="F1906" s="18" t="s">
        <v>26</v>
      </c>
      <c r="G1906" s="111" t="s">
        <v>26</v>
      </c>
      <c r="H1906" s="102" t="s">
        <v>323</v>
      </c>
      <c r="I1906" s="21">
        <v>8835000</v>
      </c>
      <c r="J1906" s="71">
        <v>100.732</v>
      </c>
      <c r="K1906" s="21">
        <v>8899672</v>
      </c>
      <c r="L1906" s="21">
        <v>8835000</v>
      </c>
      <c r="M1906" s="21">
        <v>8835000</v>
      </c>
      <c r="N1906" s="21"/>
      <c r="O1906" s="21"/>
      <c r="P1906" s="21"/>
      <c r="Q1906" s="21"/>
      <c r="R1906" s="22">
        <v>4.7</v>
      </c>
      <c r="S1906" s="22">
        <v>4.7</v>
      </c>
      <c r="T1906" s="20" t="s">
        <v>4985</v>
      </c>
      <c r="U1906" s="21">
        <v>138415</v>
      </c>
      <c r="V1906" s="21">
        <v>415245</v>
      </c>
      <c r="W1906" s="34">
        <v>39605</v>
      </c>
      <c r="X1906" s="34">
        <v>42979</v>
      </c>
      <c r="Y1906" s="114" t="s">
        <v>13530</v>
      </c>
      <c r="Z1906" s="70" t="s">
        <v>4927</v>
      </c>
      <c r="AA1906" s="20" t="s">
        <v>4926</v>
      </c>
      <c r="AB1906" s="109"/>
      <c r="AC1906" s="19"/>
      <c r="AD1906" s="22"/>
      <c r="AE1906" s="19"/>
    </row>
    <row r="1907" spans="2:31" x14ac:dyDescent="0.2">
      <c r="B1907" s="14" t="s">
        <v>13529</v>
      </c>
      <c r="C1907" s="33" t="s">
        <v>13528</v>
      </c>
      <c r="D1907" s="16" t="s">
        <v>13527</v>
      </c>
      <c r="E1907" s="103" t="s">
        <v>26</v>
      </c>
      <c r="F1907" s="18" t="s">
        <v>26</v>
      </c>
      <c r="G1907" s="111" t="s">
        <v>26</v>
      </c>
      <c r="H1907" s="102" t="s">
        <v>323</v>
      </c>
      <c r="I1907" s="21">
        <v>4565000</v>
      </c>
      <c r="J1907" s="71">
        <v>100.955</v>
      </c>
      <c r="K1907" s="21">
        <v>4608596</v>
      </c>
      <c r="L1907" s="21">
        <v>4565000</v>
      </c>
      <c r="M1907" s="21">
        <v>4565000</v>
      </c>
      <c r="N1907" s="21"/>
      <c r="O1907" s="21"/>
      <c r="P1907" s="21"/>
      <c r="Q1907" s="21"/>
      <c r="R1907" s="22">
        <v>4.7</v>
      </c>
      <c r="S1907" s="22">
        <v>4.7</v>
      </c>
      <c r="T1907" s="20" t="s">
        <v>85</v>
      </c>
      <c r="U1907" s="21">
        <v>107278</v>
      </c>
      <c r="V1907" s="21">
        <v>214555</v>
      </c>
      <c r="W1907" s="34">
        <v>39570</v>
      </c>
      <c r="X1907" s="34">
        <v>42552</v>
      </c>
      <c r="Y1907" s="114" t="s">
        <v>13526</v>
      </c>
      <c r="Z1907" s="70" t="s">
        <v>4927</v>
      </c>
      <c r="AA1907" s="20" t="s">
        <v>4926</v>
      </c>
      <c r="AB1907" s="109"/>
      <c r="AC1907" s="19"/>
      <c r="AD1907" s="22"/>
      <c r="AE1907" s="19"/>
    </row>
    <row r="1908" spans="2:31" x14ac:dyDescent="0.2">
      <c r="B1908" s="14" t="s">
        <v>13525</v>
      </c>
      <c r="C1908" s="33" t="s">
        <v>13524</v>
      </c>
      <c r="D1908" s="16" t="s">
        <v>13523</v>
      </c>
      <c r="E1908" s="103" t="s">
        <v>26</v>
      </c>
      <c r="F1908" s="18" t="s">
        <v>26</v>
      </c>
      <c r="G1908" s="111" t="s">
        <v>4412</v>
      </c>
      <c r="H1908" s="102" t="s">
        <v>323</v>
      </c>
      <c r="I1908" s="21">
        <v>383980</v>
      </c>
      <c r="J1908" s="71">
        <v>100.764</v>
      </c>
      <c r="K1908" s="21">
        <v>367789</v>
      </c>
      <c r="L1908" s="21">
        <v>365000</v>
      </c>
      <c r="M1908" s="21">
        <v>370089</v>
      </c>
      <c r="N1908" s="21"/>
      <c r="O1908" s="21">
        <v>-1597</v>
      </c>
      <c r="P1908" s="21"/>
      <c r="Q1908" s="21"/>
      <c r="R1908" s="22">
        <v>5.2</v>
      </c>
      <c r="S1908" s="22">
        <v>4.516</v>
      </c>
      <c r="T1908" s="20" t="s">
        <v>4985</v>
      </c>
      <c r="U1908" s="21">
        <v>6327</v>
      </c>
      <c r="V1908" s="21">
        <v>18980</v>
      </c>
      <c r="W1908" s="34">
        <v>38589</v>
      </c>
      <c r="X1908" s="34">
        <v>49735</v>
      </c>
      <c r="Y1908" s="114" t="s">
        <v>13522</v>
      </c>
      <c r="Z1908" s="70" t="s">
        <v>4927</v>
      </c>
      <c r="AA1908" s="20" t="s">
        <v>4926</v>
      </c>
      <c r="AB1908" s="109"/>
      <c r="AC1908" s="28">
        <v>42064</v>
      </c>
      <c r="AD1908" s="22">
        <v>100</v>
      </c>
      <c r="AE1908" s="28">
        <v>42064</v>
      </c>
    </row>
    <row r="1909" spans="2:31" x14ac:dyDescent="0.2">
      <c r="B1909" s="14" t="s">
        <v>13521</v>
      </c>
      <c r="C1909" s="33" t="s">
        <v>13520</v>
      </c>
      <c r="D1909" s="16" t="s">
        <v>13519</v>
      </c>
      <c r="E1909" s="103" t="s">
        <v>26</v>
      </c>
      <c r="F1909" s="18" t="s">
        <v>26</v>
      </c>
      <c r="G1909" s="111" t="s">
        <v>4412</v>
      </c>
      <c r="H1909" s="102" t="s">
        <v>323</v>
      </c>
      <c r="I1909" s="21">
        <v>1426329</v>
      </c>
      <c r="J1909" s="71">
        <v>100.373</v>
      </c>
      <c r="K1909" s="21">
        <v>1380129</v>
      </c>
      <c r="L1909" s="21">
        <v>1375000</v>
      </c>
      <c r="M1909" s="21">
        <v>1389557</v>
      </c>
      <c r="N1909" s="21"/>
      <c r="O1909" s="21">
        <v>-6210</v>
      </c>
      <c r="P1909" s="21"/>
      <c r="Q1909" s="21"/>
      <c r="R1909" s="22">
        <v>5</v>
      </c>
      <c r="S1909" s="22">
        <v>4.4989999999999997</v>
      </c>
      <c r="T1909" s="20" t="s">
        <v>4949</v>
      </c>
      <c r="U1909" s="21">
        <v>17188</v>
      </c>
      <c r="V1909" s="21">
        <v>68750</v>
      </c>
      <c r="W1909" s="34">
        <v>38728</v>
      </c>
      <c r="X1909" s="34">
        <v>49949</v>
      </c>
      <c r="Y1909" s="114" t="s">
        <v>13518</v>
      </c>
      <c r="Z1909" s="70" t="s">
        <v>4927</v>
      </c>
      <c r="AA1909" s="20" t="s">
        <v>4926</v>
      </c>
      <c r="AB1909" s="109"/>
      <c r="AC1909" s="28">
        <v>42095</v>
      </c>
      <c r="AD1909" s="22">
        <v>100</v>
      </c>
      <c r="AE1909" s="28">
        <v>42095</v>
      </c>
    </row>
    <row r="1910" spans="2:31" x14ac:dyDescent="0.2">
      <c r="B1910" s="14" t="s">
        <v>13517</v>
      </c>
      <c r="C1910" s="33" t="s">
        <v>13516</v>
      </c>
      <c r="D1910" s="16" t="s">
        <v>13513</v>
      </c>
      <c r="E1910" s="103" t="s">
        <v>26</v>
      </c>
      <c r="F1910" s="18" t="s">
        <v>26</v>
      </c>
      <c r="G1910" s="111" t="s">
        <v>4412</v>
      </c>
      <c r="H1910" s="102" t="s">
        <v>323</v>
      </c>
      <c r="I1910" s="21">
        <v>421070</v>
      </c>
      <c r="J1910" s="71">
        <v>102.89700000000001</v>
      </c>
      <c r="K1910" s="21">
        <v>406443</v>
      </c>
      <c r="L1910" s="21">
        <v>395000</v>
      </c>
      <c r="M1910" s="21">
        <v>404793</v>
      </c>
      <c r="N1910" s="21"/>
      <c r="O1910" s="21">
        <v>-6296</v>
      </c>
      <c r="P1910" s="21"/>
      <c r="Q1910" s="21"/>
      <c r="R1910" s="22">
        <v>5.5</v>
      </c>
      <c r="S1910" s="22">
        <v>4.7050000000000001</v>
      </c>
      <c r="T1910" s="20" t="s">
        <v>89</v>
      </c>
      <c r="U1910" s="21">
        <v>1810</v>
      </c>
      <c r="V1910" s="21">
        <v>21725</v>
      </c>
      <c r="W1910" s="34">
        <v>38583</v>
      </c>
      <c r="X1910" s="34">
        <v>46905</v>
      </c>
      <c r="Y1910" s="114" t="s">
        <v>13512</v>
      </c>
      <c r="Z1910" s="70" t="s">
        <v>4927</v>
      </c>
      <c r="AA1910" s="20" t="s">
        <v>4926</v>
      </c>
      <c r="AB1910" s="109"/>
      <c r="AC1910" s="28">
        <v>42522</v>
      </c>
      <c r="AD1910" s="22">
        <v>100</v>
      </c>
      <c r="AE1910" s="28">
        <v>42522</v>
      </c>
    </row>
    <row r="1911" spans="2:31" x14ac:dyDescent="0.2">
      <c r="B1911" s="14" t="s">
        <v>13515</v>
      </c>
      <c r="C1911" s="33" t="s">
        <v>13514</v>
      </c>
      <c r="D1911" s="16" t="s">
        <v>13513</v>
      </c>
      <c r="E1911" s="103" t="s">
        <v>26</v>
      </c>
      <c r="F1911" s="18" t="s">
        <v>26</v>
      </c>
      <c r="G1911" s="111" t="s">
        <v>4412</v>
      </c>
      <c r="H1911" s="102" t="s">
        <v>323</v>
      </c>
      <c r="I1911" s="21">
        <v>378430</v>
      </c>
      <c r="J1911" s="71">
        <v>103.367</v>
      </c>
      <c r="K1911" s="21">
        <v>366953</v>
      </c>
      <c r="L1911" s="21">
        <v>355000</v>
      </c>
      <c r="M1911" s="21">
        <v>363968</v>
      </c>
      <c r="N1911" s="21"/>
      <c r="O1911" s="21">
        <v>-3815</v>
      </c>
      <c r="P1911" s="21"/>
      <c r="Q1911" s="21"/>
      <c r="R1911" s="22">
        <v>5.6</v>
      </c>
      <c r="S1911" s="22">
        <v>4.7889999999999997</v>
      </c>
      <c r="T1911" s="20" t="s">
        <v>89</v>
      </c>
      <c r="U1911" s="21">
        <v>1657</v>
      </c>
      <c r="V1911" s="21">
        <v>19880</v>
      </c>
      <c r="W1911" s="34">
        <v>38674</v>
      </c>
      <c r="X1911" s="34">
        <v>47088</v>
      </c>
      <c r="Y1911" s="114" t="s">
        <v>13512</v>
      </c>
      <c r="Z1911" s="70" t="s">
        <v>4927</v>
      </c>
      <c r="AA1911" s="20" t="s">
        <v>4926</v>
      </c>
      <c r="AB1911" s="109"/>
      <c r="AC1911" s="34">
        <v>42522</v>
      </c>
      <c r="AD1911" s="22">
        <v>100</v>
      </c>
      <c r="AE1911" s="28">
        <v>42522</v>
      </c>
    </row>
    <row r="1912" spans="2:31" x14ac:dyDescent="0.2">
      <c r="B1912" s="14" t="s">
        <v>13511</v>
      </c>
      <c r="C1912" s="33" t="s">
        <v>13510</v>
      </c>
      <c r="D1912" s="16" t="s">
        <v>13509</v>
      </c>
      <c r="E1912" s="103" t="s">
        <v>26</v>
      </c>
      <c r="F1912" s="18" t="s">
        <v>26</v>
      </c>
      <c r="G1912" s="111" t="s">
        <v>26</v>
      </c>
      <c r="H1912" s="102" t="s">
        <v>323</v>
      </c>
      <c r="I1912" s="21">
        <v>4440000</v>
      </c>
      <c r="J1912" s="71">
        <v>103.45699999999999</v>
      </c>
      <c r="K1912" s="21">
        <v>4593491</v>
      </c>
      <c r="L1912" s="21">
        <v>4440000</v>
      </c>
      <c r="M1912" s="21">
        <v>4440000</v>
      </c>
      <c r="N1912" s="21"/>
      <c r="O1912" s="21"/>
      <c r="P1912" s="21"/>
      <c r="Q1912" s="21"/>
      <c r="R1912" s="22">
        <v>4.75</v>
      </c>
      <c r="S1912" s="22">
        <v>4.75</v>
      </c>
      <c r="T1912" s="20" t="s">
        <v>85</v>
      </c>
      <c r="U1912" s="21">
        <v>105450</v>
      </c>
      <c r="V1912" s="21">
        <v>210900</v>
      </c>
      <c r="W1912" s="34">
        <v>39661</v>
      </c>
      <c r="X1912" s="34">
        <v>43282</v>
      </c>
      <c r="Y1912" s="114" t="s">
        <v>13508</v>
      </c>
      <c r="Z1912" s="70" t="s">
        <v>4927</v>
      </c>
      <c r="AA1912" s="20" t="s">
        <v>4926</v>
      </c>
      <c r="AB1912" s="109"/>
      <c r="AC1912" s="19"/>
      <c r="AD1912" s="22"/>
      <c r="AE1912" s="19"/>
    </row>
    <row r="1913" spans="2:31" x14ac:dyDescent="0.2">
      <c r="B1913" s="14" t="s">
        <v>13507</v>
      </c>
      <c r="C1913" s="33" t="s">
        <v>13506</v>
      </c>
      <c r="D1913" s="16" t="s">
        <v>13501</v>
      </c>
      <c r="E1913" s="103" t="s">
        <v>26</v>
      </c>
      <c r="F1913" s="18" t="s">
        <v>26</v>
      </c>
      <c r="G1913" s="111" t="s">
        <v>4412</v>
      </c>
      <c r="H1913" s="102" t="s">
        <v>323</v>
      </c>
      <c r="I1913" s="21">
        <v>1625000</v>
      </c>
      <c r="J1913" s="71">
        <v>101.91800000000001</v>
      </c>
      <c r="K1913" s="21">
        <v>1656168</v>
      </c>
      <c r="L1913" s="21">
        <v>1625000</v>
      </c>
      <c r="M1913" s="21">
        <v>1625000</v>
      </c>
      <c r="N1913" s="21"/>
      <c r="O1913" s="21"/>
      <c r="P1913" s="21"/>
      <c r="Q1913" s="21"/>
      <c r="R1913" s="22">
        <v>4.4000000000000004</v>
      </c>
      <c r="S1913" s="22">
        <v>4.4000000000000004</v>
      </c>
      <c r="T1913" s="20" t="s">
        <v>4985</v>
      </c>
      <c r="U1913" s="21">
        <v>23833</v>
      </c>
      <c r="V1913" s="21">
        <v>71500</v>
      </c>
      <c r="W1913" s="34">
        <v>38861</v>
      </c>
      <c r="X1913" s="34">
        <v>46813</v>
      </c>
      <c r="Y1913" s="114" t="s">
        <v>13500</v>
      </c>
      <c r="Z1913" s="70" t="s">
        <v>4927</v>
      </c>
      <c r="AA1913" s="20" t="s">
        <v>4926</v>
      </c>
      <c r="AB1913" s="109"/>
      <c r="AC1913" s="28">
        <v>42430</v>
      </c>
      <c r="AD1913" s="22">
        <v>100</v>
      </c>
      <c r="AE1913" s="19"/>
    </row>
    <row r="1914" spans="2:31" x14ac:dyDescent="0.2">
      <c r="B1914" s="14" t="s">
        <v>13505</v>
      </c>
      <c r="C1914" s="33" t="s">
        <v>13504</v>
      </c>
      <c r="D1914" s="16" t="s">
        <v>13501</v>
      </c>
      <c r="E1914" s="103" t="s">
        <v>26</v>
      </c>
      <c r="F1914" s="18" t="s">
        <v>26</v>
      </c>
      <c r="G1914" s="111" t="s">
        <v>26</v>
      </c>
      <c r="H1914" s="102" t="s">
        <v>323</v>
      </c>
      <c r="I1914" s="21">
        <v>904032</v>
      </c>
      <c r="J1914" s="71">
        <v>101.002</v>
      </c>
      <c r="K1914" s="21">
        <v>914068</v>
      </c>
      <c r="L1914" s="21">
        <v>905000</v>
      </c>
      <c r="M1914" s="21">
        <v>904883</v>
      </c>
      <c r="N1914" s="21"/>
      <c r="O1914" s="21">
        <v>229</v>
      </c>
      <c r="P1914" s="21"/>
      <c r="Q1914" s="21"/>
      <c r="R1914" s="22">
        <v>4.25</v>
      </c>
      <c r="S1914" s="22">
        <v>4.2699999999999996</v>
      </c>
      <c r="T1914" s="20" t="s">
        <v>4985</v>
      </c>
      <c r="U1914" s="21">
        <v>12821</v>
      </c>
      <c r="V1914" s="21">
        <v>38489</v>
      </c>
      <c r="W1914" s="34">
        <v>39413</v>
      </c>
      <c r="X1914" s="34">
        <v>41518</v>
      </c>
      <c r="Y1914" s="114" t="s">
        <v>13500</v>
      </c>
      <c r="Z1914" s="70" t="s">
        <v>4927</v>
      </c>
      <c r="AA1914" s="20" t="s">
        <v>4926</v>
      </c>
      <c r="AB1914" s="109"/>
      <c r="AC1914" s="19"/>
      <c r="AD1914" s="22"/>
      <c r="AE1914" s="19"/>
    </row>
    <row r="1915" spans="2:31" x14ac:dyDescent="0.2">
      <c r="B1915" s="14" t="s">
        <v>13503</v>
      </c>
      <c r="C1915" s="33" t="s">
        <v>13502</v>
      </c>
      <c r="D1915" s="16" t="s">
        <v>13501</v>
      </c>
      <c r="E1915" s="103" t="s">
        <v>26</v>
      </c>
      <c r="F1915" s="18" t="s">
        <v>26</v>
      </c>
      <c r="G1915" s="111" t="s">
        <v>26</v>
      </c>
      <c r="H1915" s="102" t="s">
        <v>323</v>
      </c>
      <c r="I1915" s="21">
        <v>628129</v>
      </c>
      <c r="J1915" s="71">
        <v>101.96899999999999</v>
      </c>
      <c r="K1915" s="21">
        <v>642405</v>
      </c>
      <c r="L1915" s="21">
        <v>630000</v>
      </c>
      <c r="M1915" s="21">
        <v>629500</v>
      </c>
      <c r="N1915" s="21"/>
      <c r="O1915" s="21">
        <v>309</v>
      </c>
      <c r="P1915" s="21"/>
      <c r="Q1915" s="21"/>
      <c r="R1915" s="22">
        <v>4.3499999999999996</v>
      </c>
      <c r="S1915" s="22">
        <v>4.4000000000000004</v>
      </c>
      <c r="T1915" s="20" t="s">
        <v>4985</v>
      </c>
      <c r="U1915" s="21">
        <v>9135</v>
      </c>
      <c r="V1915" s="21">
        <v>27512</v>
      </c>
      <c r="W1915" s="34">
        <v>39393</v>
      </c>
      <c r="X1915" s="34">
        <v>41883</v>
      </c>
      <c r="Y1915" s="114" t="s">
        <v>13500</v>
      </c>
      <c r="Z1915" s="70" t="s">
        <v>4927</v>
      </c>
      <c r="AA1915" s="20" t="s">
        <v>4926</v>
      </c>
      <c r="AB1915" s="109"/>
      <c r="AC1915" s="19"/>
      <c r="AD1915" s="22"/>
      <c r="AE1915" s="19"/>
    </row>
    <row r="1916" spans="2:31" x14ac:dyDescent="0.2">
      <c r="B1916" s="14" t="s">
        <v>13499</v>
      </c>
      <c r="C1916" s="33" t="s">
        <v>13498</v>
      </c>
      <c r="D1916" s="16" t="s">
        <v>13493</v>
      </c>
      <c r="E1916" s="103" t="s">
        <v>26</v>
      </c>
      <c r="F1916" s="18" t="s">
        <v>26</v>
      </c>
      <c r="G1916" s="111" t="s">
        <v>4412</v>
      </c>
      <c r="H1916" s="102" t="s">
        <v>323</v>
      </c>
      <c r="I1916" s="21">
        <v>1745616</v>
      </c>
      <c r="J1916" s="71">
        <v>104.26900000000001</v>
      </c>
      <c r="K1916" s="21">
        <v>1710012</v>
      </c>
      <c r="L1916" s="21">
        <v>1640000</v>
      </c>
      <c r="M1916" s="21">
        <v>1678417</v>
      </c>
      <c r="N1916" s="21"/>
      <c r="O1916" s="21">
        <v>13529</v>
      </c>
      <c r="P1916" s="21"/>
      <c r="Q1916" s="21"/>
      <c r="R1916" s="22">
        <v>5.5</v>
      </c>
      <c r="S1916" s="22">
        <v>4.7</v>
      </c>
      <c r="T1916" s="20" t="s">
        <v>89</v>
      </c>
      <c r="U1916" s="21">
        <v>7517</v>
      </c>
      <c r="V1916" s="21">
        <v>90200</v>
      </c>
      <c r="W1916" s="34">
        <v>38659</v>
      </c>
      <c r="X1916" s="34">
        <v>49644</v>
      </c>
      <c r="Y1916" s="114" t="s">
        <v>13492</v>
      </c>
      <c r="Z1916" s="70" t="s">
        <v>4927</v>
      </c>
      <c r="AA1916" s="20" t="s">
        <v>4926</v>
      </c>
      <c r="AB1916" s="109"/>
      <c r="AC1916" s="28">
        <v>41974</v>
      </c>
      <c r="AD1916" s="22">
        <v>100</v>
      </c>
      <c r="AE1916" s="28">
        <v>41974</v>
      </c>
    </row>
    <row r="1917" spans="2:31" x14ac:dyDescent="0.2">
      <c r="B1917" s="14" t="s">
        <v>13497</v>
      </c>
      <c r="C1917" s="33" t="s">
        <v>13496</v>
      </c>
      <c r="D1917" s="16" t="s">
        <v>13493</v>
      </c>
      <c r="E1917" s="103" t="s">
        <v>26</v>
      </c>
      <c r="F1917" s="18" t="s">
        <v>26</v>
      </c>
      <c r="G1917" s="111" t="s">
        <v>4412</v>
      </c>
      <c r="H1917" s="102" t="s">
        <v>323</v>
      </c>
      <c r="I1917" s="21">
        <v>1000000</v>
      </c>
      <c r="J1917" s="71">
        <v>102.44</v>
      </c>
      <c r="K1917" s="21">
        <v>1024400</v>
      </c>
      <c r="L1917" s="21">
        <v>1000000</v>
      </c>
      <c r="M1917" s="21">
        <v>1000000</v>
      </c>
      <c r="N1917" s="21"/>
      <c r="O1917" s="21"/>
      <c r="P1917" s="21"/>
      <c r="Q1917" s="21"/>
      <c r="R1917" s="22">
        <v>4.3499999999999996</v>
      </c>
      <c r="S1917" s="22">
        <v>4.3499999999999996</v>
      </c>
      <c r="T1917" s="20" t="s">
        <v>89</v>
      </c>
      <c r="U1917" s="21">
        <v>3625</v>
      </c>
      <c r="V1917" s="21">
        <v>43500</v>
      </c>
      <c r="W1917" s="34">
        <v>38974</v>
      </c>
      <c r="X1917" s="34">
        <v>42705</v>
      </c>
      <c r="Y1917" s="114" t="s">
        <v>13492</v>
      </c>
      <c r="Z1917" s="70" t="s">
        <v>4927</v>
      </c>
      <c r="AA1917" s="20" t="s">
        <v>4926</v>
      </c>
      <c r="AB1917" s="109"/>
      <c r="AC1917" s="28">
        <v>42339</v>
      </c>
      <c r="AD1917" s="22">
        <v>100</v>
      </c>
      <c r="AE1917" s="19"/>
    </row>
    <row r="1918" spans="2:31" x14ac:dyDescent="0.2">
      <c r="B1918" s="14" t="s">
        <v>13495</v>
      </c>
      <c r="C1918" s="33" t="s">
        <v>13494</v>
      </c>
      <c r="D1918" s="16" t="s">
        <v>13493</v>
      </c>
      <c r="E1918" s="103" t="s">
        <v>26</v>
      </c>
      <c r="F1918" s="18" t="s">
        <v>26</v>
      </c>
      <c r="G1918" s="111" t="s">
        <v>4412</v>
      </c>
      <c r="H1918" s="102" t="s">
        <v>323</v>
      </c>
      <c r="I1918" s="21">
        <v>960000</v>
      </c>
      <c r="J1918" s="71">
        <v>103.595</v>
      </c>
      <c r="K1918" s="21">
        <v>994512</v>
      </c>
      <c r="L1918" s="21">
        <v>960000</v>
      </c>
      <c r="M1918" s="21">
        <v>960000</v>
      </c>
      <c r="N1918" s="21"/>
      <c r="O1918" s="21"/>
      <c r="P1918" s="21"/>
      <c r="Q1918" s="21"/>
      <c r="R1918" s="22">
        <v>4.75</v>
      </c>
      <c r="S1918" s="22">
        <v>4.75</v>
      </c>
      <c r="T1918" s="20" t="s">
        <v>89</v>
      </c>
      <c r="U1918" s="21">
        <v>3800</v>
      </c>
      <c r="V1918" s="21">
        <v>45600</v>
      </c>
      <c r="W1918" s="34">
        <v>39618</v>
      </c>
      <c r="X1918" s="34">
        <v>43435</v>
      </c>
      <c r="Y1918" s="114" t="s">
        <v>13492</v>
      </c>
      <c r="Z1918" s="70" t="s">
        <v>4927</v>
      </c>
      <c r="AA1918" s="20" t="s">
        <v>4926</v>
      </c>
      <c r="AB1918" s="109"/>
      <c r="AC1918" s="28">
        <v>43070</v>
      </c>
      <c r="AD1918" s="22">
        <v>100</v>
      </c>
      <c r="AE1918" s="19"/>
    </row>
    <row r="1919" spans="2:31" x14ac:dyDescent="0.2">
      <c r="B1919" s="14" t="s">
        <v>13491</v>
      </c>
      <c r="C1919" s="33" t="s">
        <v>13490</v>
      </c>
      <c r="D1919" s="16" t="s">
        <v>13473</v>
      </c>
      <c r="E1919" s="103" t="s">
        <v>26</v>
      </c>
      <c r="F1919" s="18" t="s">
        <v>26</v>
      </c>
      <c r="G1919" s="111" t="s">
        <v>26</v>
      </c>
      <c r="H1919" s="102" t="s">
        <v>323</v>
      </c>
      <c r="I1919" s="21">
        <v>375000</v>
      </c>
      <c r="J1919" s="71">
        <v>100.429</v>
      </c>
      <c r="K1919" s="21">
        <v>376609</v>
      </c>
      <c r="L1919" s="21">
        <v>375000</v>
      </c>
      <c r="M1919" s="21">
        <v>375000</v>
      </c>
      <c r="N1919" s="21"/>
      <c r="O1919" s="21"/>
      <c r="P1919" s="21"/>
      <c r="Q1919" s="21"/>
      <c r="R1919" s="22">
        <v>4.05</v>
      </c>
      <c r="S1919" s="22">
        <v>4.05</v>
      </c>
      <c r="T1919" s="20" t="s">
        <v>4965</v>
      </c>
      <c r="U1919" s="21">
        <v>2531</v>
      </c>
      <c r="V1919" s="21">
        <v>15188</v>
      </c>
      <c r="W1919" s="34">
        <v>39146</v>
      </c>
      <c r="X1919" s="34">
        <v>41395</v>
      </c>
      <c r="Y1919" s="114" t="s">
        <v>13472</v>
      </c>
      <c r="Z1919" s="70" t="s">
        <v>4927</v>
      </c>
      <c r="AA1919" s="20" t="s">
        <v>4926</v>
      </c>
      <c r="AB1919" s="109"/>
      <c r="AC1919" s="19"/>
      <c r="AD1919" s="22"/>
      <c r="AE1919" s="19"/>
    </row>
    <row r="1920" spans="2:31" x14ac:dyDescent="0.2">
      <c r="B1920" s="14" t="s">
        <v>13489</v>
      </c>
      <c r="C1920" s="33" t="s">
        <v>13488</v>
      </c>
      <c r="D1920" s="16" t="s">
        <v>13473</v>
      </c>
      <c r="E1920" s="103" t="s">
        <v>26</v>
      </c>
      <c r="F1920" s="18" t="s">
        <v>26</v>
      </c>
      <c r="G1920" s="111" t="s">
        <v>26</v>
      </c>
      <c r="H1920" s="102" t="s">
        <v>323</v>
      </c>
      <c r="I1920" s="21">
        <v>385000</v>
      </c>
      <c r="J1920" s="71">
        <v>101.09099999999999</v>
      </c>
      <c r="K1920" s="21">
        <v>389200</v>
      </c>
      <c r="L1920" s="21">
        <v>385000</v>
      </c>
      <c r="M1920" s="21">
        <v>385000</v>
      </c>
      <c r="N1920" s="21"/>
      <c r="O1920" s="21"/>
      <c r="P1920" s="21"/>
      <c r="Q1920" s="21"/>
      <c r="R1920" s="22">
        <v>4.05</v>
      </c>
      <c r="S1920" s="22">
        <v>4.05</v>
      </c>
      <c r="T1920" s="20" t="s">
        <v>4965</v>
      </c>
      <c r="U1920" s="21">
        <v>2599</v>
      </c>
      <c r="V1920" s="21">
        <v>15593</v>
      </c>
      <c r="W1920" s="34">
        <v>39146</v>
      </c>
      <c r="X1920" s="34">
        <v>41579</v>
      </c>
      <c r="Y1920" s="114" t="s">
        <v>13472</v>
      </c>
      <c r="Z1920" s="70" t="s">
        <v>4927</v>
      </c>
      <c r="AA1920" s="20" t="s">
        <v>4926</v>
      </c>
      <c r="AB1920" s="109"/>
      <c r="AC1920" s="19"/>
      <c r="AD1920" s="22"/>
      <c r="AE1920" s="19"/>
    </row>
    <row r="1921" spans="2:31" x14ac:dyDescent="0.2">
      <c r="B1921" s="14" t="s">
        <v>13487</v>
      </c>
      <c r="C1921" s="33" t="s">
        <v>13486</v>
      </c>
      <c r="D1921" s="16" t="s">
        <v>13473</v>
      </c>
      <c r="E1921" s="103" t="s">
        <v>26</v>
      </c>
      <c r="F1921" s="18" t="s">
        <v>26</v>
      </c>
      <c r="G1921" s="111" t="s">
        <v>26</v>
      </c>
      <c r="H1921" s="102" t="s">
        <v>323</v>
      </c>
      <c r="I1921" s="21">
        <v>395000</v>
      </c>
      <c r="J1921" s="71">
        <v>101.408</v>
      </c>
      <c r="K1921" s="21">
        <v>400562</v>
      </c>
      <c r="L1921" s="21">
        <v>395000</v>
      </c>
      <c r="M1921" s="21">
        <v>395000</v>
      </c>
      <c r="N1921" s="21"/>
      <c r="O1921" s="21"/>
      <c r="P1921" s="21"/>
      <c r="Q1921" s="21"/>
      <c r="R1921" s="22">
        <v>4.125</v>
      </c>
      <c r="S1921" s="22">
        <v>4.125</v>
      </c>
      <c r="T1921" s="20" t="s">
        <v>4965</v>
      </c>
      <c r="U1921" s="21">
        <v>2716</v>
      </c>
      <c r="V1921" s="21">
        <v>16294</v>
      </c>
      <c r="W1921" s="34">
        <v>39146</v>
      </c>
      <c r="X1921" s="34">
        <v>41760</v>
      </c>
      <c r="Y1921" s="114" t="s">
        <v>13472</v>
      </c>
      <c r="Z1921" s="70" t="s">
        <v>4927</v>
      </c>
      <c r="AA1921" s="20" t="s">
        <v>4926</v>
      </c>
      <c r="AB1921" s="109"/>
      <c r="AC1921" s="19"/>
      <c r="AD1921" s="22"/>
      <c r="AE1921" s="19"/>
    </row>
    <row r="1922" spans="2:31" x14ac:dyDescent="0.2">
      <c r="B1922" s="14" t="s">
        <v>13485</v>
      </c>
      <c r="C1922" s="33" t="s">
        <v>13484</v>
      </c>
      <c r="D1922" s="16" t="s">
        <v>13473</v>
      </c>
      <c r="E1922" s="103" t="s">
        <v>26</v>
      </c>
      <c r="F1922" s="18" t="s">
        <v>26</v>
      </c>
      <c r="G1922" s="111" t="s">
        <v>26</v>
      </c>
      <c r="H1922" s="102" t="s">
        <v>323</v>
      </c>
      <c r="I1922" s="21">
        <v>400000</v>
      </c>
      <c r="J1922" s="71">
        <v>101.926</v>
      </c>
      <c r="K1922" s="21">
        <v>407704</v>
      </c>
      <c r="L1922" s="21">
        <v>400000</v>
      </c>
      <c r="M1922" s="21">
        <v>400000</v>
      </c>
      <c r="N1922" s="21"/>
      <c r="O1922" s="21"/>
      <c r="P1922" s="21"/>
      <c r="Q1922" s="21"/>
      <c r="R1922" s="22">
        <v>4.125</v>
      </c>
      <c r="S1922" s="22">
        <v>4.125</v>
      </c>
      <c r="T1922" s="20" t="s">
        <v>4965</v>
      </c>
      <c r="U1922" s="21">
        <v>2750</v>
      </c>
      <c r="V1922" s="21">
        <v>16500</v>
      </c>
      <c r="W1922" s="34">
        <v>39146</v>
      </c>
      <c r="X1922" s="34">
        <v>41944</v>
      </c>
      <c r="Y1922" s="114" t="s">
        <v>13472</v>
      </c>
      <c r="Z1922" s="70" t="s">
        <v>4927</v>
      </c>
      <c r="AA1922" s="20" t="s">
        <v>4926</v>
      </c>
      <c r="AB1922" s="109"/>
      <c r="AC1922" s="19"/>
      <c r="AD1922" s="22"/>
      <c r="AE1922" s="19"/>
    </row>
    <row r="1923" spans="2:31" x14ac:dyDescent="0.2">
      <c r="B1923" s="14" t="s">
        <v>13483</v>
      </c>
      <c r="C1923" s="33" t="s">
        <v>13482</v>
      </c>
      <c r="D1923" s="16" t="s">
        <v>13473</v>
      </c>
      <c r="E1923" s="103" t="s">
        <v>26</v>
      </c>
      <c r="F1923" s="18" t="s">
        <v>26</v>
      </c>
      <c r="G1923" s="111" t="s">
        <v>26</v>
      </c>
      <c r="H1923" s="102" t="s">
        <v>323</v>
      </c>
      <c r="I1923" s="21">
        <v>410000</v>
      </c>
      <c r="J1923" s="71">
        <v>101.458</v>
      </c>
      <c r="K1923" s="21">
        <v>415978</v>
      </c>
      <c r="L1923" s="21">
        <v>410000</v>
      </c>
      <c r="M1923" s="21">
        <v>410000</v>
      </c>
      <c r="N1923" s="21"/>
      <c r="O1923" s="21"/>
      <c r="P1923" s="21"/>
      <c r="Q1923" s="21"/>
      <c r="R1923" s="22">
        <v>4.1500000000000004</v>
      </c>
      <c r="S1923" s="22">
        <v>4.1500000000000004</v>
      </c>
      <c r="T1923" s="20" t="s">
        <v>4965</v>
      </c>
      <c r="U1923" s="21">
        <v>2836</v>
      </c>
      <c r="V1923" s="21">
        <v>17015</v>
      </c>
      <c r="W1923" s="34">
        <v>39146</v>
      </c>
      <c r="X1923" s="34">
        <v>42125</v>
      </c>
      <c r="Y1923" s="114" t="s">
        <v>13472</v>
      </c>
      <c r="Z1923" s="70" t="s">
        <v>4927</v>
      </c>
      <c r="AA1923" s="20" t="s">
        <v>4926</v>
      </c>
      <c r="AB1923" s="109"/>
      <c r="AC1923" s="19"/>
      <c r="AD1923" s="22"/>
      <c r="AE1923" s="19"/>
    </row>
    <row r="1924" spans="2:31" x14ac:dyDescent="0.2">
      <c r="B1924" s="14" t="s">
        <v>13481</v>
      </c>
      <c r="C1924" s="33" t="s">
        <v>13480</v>
      </c>
      <c r="D1924" s="16" t="s">
        <v>13473</v>
      </c>
      <c r="E1924" s="103" t="s">
        <v>26</v>
      </c>
      <c r="F1924" s="18" t="s">
        <v>26</v>
      </c>
      <c r="G1924" s="111" t="s">
        <v>26</v>
      </c>
      <c r="H1924" s="102" t="s">
        <v>323</v>
      </c>
      <c r="I1924" s="21">
        <v>420000</v>
      </c>
      <c r="J1924" s="71">
        <v>101.78400000000001</v>
      </c>
      <c r="K1924" s="21">
        <v>427493</v>
      </c>
      <c r="L1924" s="21">
        <v>420000</v>
      </c>
      <c r="M1924" s="21">
        <v>420000</v>
      </c>
      <c r="N1924" s="21"/>
      <c r="O1924" s="21"/>
      <c r="P1924" s="21"/>
      <c r="Q1924" s="21"/>
      <c r="R1924" s="22">
        <v>4.1500000000000004</v>
      </c>
      <c r="S1924" s="22">
        <v>4.1500000000000004</v>
      </c>
      <c r="T1924" s="20" t="s">
        <v>4965</v>
      </c>
      <c r="U1924" s="21">
        <v>2905</v>
      </c>
      <c r="V1924" s="21">
        <v>17430</v>
      </c>
      <c r="W1924" s="34">
        <v>39146</v>
      </c>
      <c r="X1924" s="34">
        <v>42309</v>
      </c>
      <c r="Y1924" s="114" t="s">
        <v>13472</v>
      </c>
      <c r="Z1924" s="70" t="s">
        <v>4927</v>
      </c>
      <c r="AA1924" s="20" t="s">
        <v>4926</v>
      </c>
      <c r="AB1924" s="109"/>
      <c r="AC1924" s="19"/>
      <c r="AD1924" s="22"/>
      <c r="AE1924" s="19"/>
    </row>
    <row r="1925" spans="2:31" x14ac:dyDescent="0.2">
      <c r="B1925" s="14" t="s">
        <v>13479</v>
      </c>
      <c r="C1925" s="33" t="s">
        <v>13478</v>
      </c>
      <c r="D1925" s="16" t="s">
        <v>13473</v>
      </c>
      <c r="E1925" s="103" t="s">
        <v>26</v>
      </c>
      <c r="F1925" s="18" t="s">
        <v>26</v>
      </c>
      <c r="G1925" s="111" t="s">
        <v>26</v>
      </c>
      <c r="H1925" s="102" t="s">
        <v>323</v>
      </c>
      <c r="I1925" s="21">
        <v>430000</v>
      </c>
      <c r="J1925" s="71">
        <v>102.14400000000001</v>
      </c>
      <c r="K1925" s="21">
        <v>439219</v>
      </c>
      <c r="L1925" s="21">
        <v>430000</v>
      </c>
      <c r="M1925" s="21">
        <v>430000</v>
      </c>
      <c r="N1925" s="21"/>
      <c r="O1925" s="21"/>
      <c r="P1925" s="21"/>
      <c r="Q1925" s="21"/>
      <c r="R1925" s="22">
        <v>4.2</v>
      </c>
      <c r="S1925" s="22">
        <v>4.2</v>
      </c>
      <c r="T1925" s="20" t="s">
        <v>4965</v>
      </c>
      <c r="U1925" s="21">
        <v>3010</v>
      </c>
      <c r="V1925" s="21">
        <v>18060</v>
      </c>
      <c r="W1925" s="34">
        <v>39146</v>
      </c>
      <c r="X1925" s="34">
        <v>42491</v>
      </c>
      <c r="Y1925" s="114" t="s">
        <v>13472</v>
      </c>
      <c r="Z1925" s="70" t="s">
        <v>4927</v>
      </c>
      <c r="AA1925" s="20" t="s">
        <v>4926</v>
      </c>
      <c r="AB1925" s="109"/>
      <c r="AC1925" s="19"/>
      <c r="AD1925" s="22"/>
      <c r="AE1925" s="19"/>
    </row>
    <row r="1926" spans="2:31" x14ac:dyDescent="0.2">
      <c r="B1926" s="14" t="s">
        <v>13477</v>
      </c>
      <c r="C1926" s="33" t="s">
        <v>13476</v>
      </c>
      <c r="D1926" s="16" t="s">
        <v>13473</v>
      </c>
      <c r="E1926" s="103" t="s">
        <v>26</v>
      </c>
      <c r="F1926" s="18" t="s">
        <v>26</v>
      </c>
      <c r="G1926" s="111" t="s">
        <v>26</v>
      </c>
      <c r="H1926" s="102" t="s">
        <v>323</v>
      </c>
      <c r="I1926" s="21">
        <v>440000</v>
      </c>
      <c r="J1926" s="71">
        <v>102.446</v>
      </c>
      <c r="K1926" s="21">
        <v>450762</v>
      </c>
      <c r="L1926" s="21">
        <v>440000</v>
      </c>
      <c r="M1926" s="21">
        <v>440000</v>
      </c>
      <c r="N1926" s="21"/>
      <c r="O1926" s="21"/>
      <c r="P1926" s="21"/>
      <c r="Q1926" s="21"/>
      <c r="R1926" s="22">
        <v>4.2</v>
      </c>
      <c r="S1926" s="22">
        <v>4.2</v>
      </c>
      <c r="T1926" s="20" t="s">
        <v>4965</v>
      </c>
      <c r="U1926" s="21">
        <v>3080</v>
      </c>
      <c r="V1926" s="21">
        <v>18480</v>
      </c>
      <c r="W1926" s="34">
        <v>39146</v>
      </c>
      <c r="X1926" s="34">
        <v>42675</v>
      </c>
      <c r="Y1926" s="114" t="s">
        <v>13472</v>
      </c>
      <c r="Z1926" s="70" t="s">
        <v>4927</v>
      </c>
      <c r="AA1926" s="20" t="s">
        <v>4926</v>
      </c>
      <c r="AB1926" s="109"/>
      <c r="AC1926" s="19"/>
      <c r="AD1926" s="22"/>
      <c r="AE1926" s="19"/>
    </row>
    <row r="1927" spans="2:31" x14ac:dyDescent="0.2">
      <c r="B1927" s="14" t="s">
        <v>13475</v>
      </c>
      <c r="C1927" s="33" t="s">
        <v>13474</v>
      </c>
      <c r="D1927" s="16" t="s">
        <v>13473</v>
      </c>
      <c r="E1927" s="103" t="s">
        <v>26</v>
      </c>
      <c r="F1927" s="18" t="s">
        <v>26</v>
      </c>
      <c r="G1927" s="111" t="s">
        <v>26</v>
      </c>
      <c r="H1927" s="102" t="s">
        <v>323</v>
      </c>
      <c r="I1927" s="21">
        <v>1890000</v>
      </c>
      <c r="J1927" s="71">
        <v>101.44</v>
      </c>
      <c r="K1927" s="21">
        <v>1917216</v>
      </c>
      <c r="L1927" s="21">
        <v>1890000</v>
      </c>
      <c r="M1927" s="21">
        <v>1890000</v>
      </c>
      <c r="N1927" s="21"/>
      <c r="O1927" s="21"/>
      <c r="P1927" s="21"/>
      <c r="Q1927" s="21"/>
      <c r="R1927" s="22">
        <v>4.45</v>
      </c>
      <c r="S1927" s="22">
        <v>4.45</v>
      </c>
      <c r="T1927" s="20" t="s">
        <v>4965</v>
      </c>
      <c r="U1927" s="21">
        <v>14018</v>
      </c>
      <c r="V1927" s="21">
        <v>84105</v>
      </c>
      <c r="W1927" s="34">
        <v>39605</v>
      </c>
      <c r="X1927" s="34">
        <v>42675</v>
      </c>
      <c r="Y1927" s="114" t="s">
        <v>13472</v>
      </c>
      <c r="Z1927" s="70" t="s">
        <v>4927</v>
      </c>
      <c r="AA1927" s="20" t="s">
        <v>4926</v>
      </c>
      <c r="AB1927" s="109"/>
      <c r="AC1927" s="19"/>
      <c r="AD1927" s="22"/>
      <c r="AE1927" s="19"/>
    </row>
    <row r="1928" spans="2:31" x14ac:dyDescent="0.2">
      <c r="B1928" s="14" t="s">
        <v>13471</v>
      </c>
      <c r="C1928" s="33" t="s">
        <v>13470</v>
      </c>
      <c r="D1928" s="16" t="s">
        <v>13469</v>
      </c>
      <c r="E1928" s="103" t="s">
        <v>26</v>
      </c>
      <c r="F1928" s="18" t="s">
        <v>26</v>
      </c>
      <c r="G1928" s="111" t="s">
        <v>4412</v>
      </c>
      <c r="H1928" s="102" t="s">
        <v>323</v>
      </c>
      <c r="I1928" s="21">
        <v>3050000</v>
      </c>
      <c r="J1928" s="71">
        <v>103.48399999999999</v>
      </c>
      <c r="K1928" s="21">
        <v>3156262</v>
      </c>
      <c r="L1928" s="21">
        <v>3050000</v>
      </c>
      <c r="M1928" s="21">
        <v>3050000</v>
      </c>
      <c r="N1928" s="21"/>
      <c r="O1928" s="21"/>
      <c r="P1928" s="21"/>
      <c r="Q1928" s="21"/>
      <c r="R1928" s="22">
        <v>4.3499999999999996</v>
      </c>
      <c r="S1928" s="22">
        <v>4.3499999999999996</v>
      </c>
      <c r="T1928" s="20" t="s">
        <v>89</v>
      </c>
      <c r="U1928" s="21">
        <v>11056</v>
      </c>
      <c r="V1928" s="21">
        <v>132675</v>
      </c>
      <c r="W1928" s="34">
        <v>39155</v>
      </c>
      <c r="X1928" s="34">
        <v>43070</v>
      </c>
      <c r="Y1928" s="114" t="s">
        <v>13468</v>
      </c>
      <c r="Z1928" s="70" t="s">
        <v>4927</v>
      </c>
      <c r="AA1928" s="20" t="s">
        <v>4926</v>
      </c>
      <c r="AB1928" s="109"/>
      <c r="AC1928" s="28">
        <v>42705</v>
      </c>
      <c r="AD1928" s="22">
        <v>100</v>
      </c>
      <c r="AE1928" s="19"/>
    </row>
    <row r="1929" spans="2:31" x14ac:dyDescent="0.2">
      <c r="B1929" s="11" t="s">
        <v>24</v>
      </c>
      <c r="C1929" s="12" t="s">
        <v>24</v>
      </c>
      <c r="D1929" s="13" t="s">
        <v>24</v>
      </c>
      <c r="E1929" s="12" t="s">
        <v>24</v>
      </c>
      <c r="F1929" s="12" t="s">
        <v>24</v>
      </c>
      <c r="G1929" s="12" t="s">
        <v>24</v>
      </c>
      <c r="H1929" s="12" t="s">
        <v>24</v>
      </c>
      <c r="I1929" s="12" t="s">
        <v>24</v>
      </c>
      <c r="J1929" s="12" t="s">
        <v>24</v>
      </c>
      <c r="K1929" s="12" t="s">
        <v>24</v>
      </c>
      <c r="L1929" s="12" t="s">
        <v>24</v>
      </c>
      <c r="M1929" s="12" t="s">
        <v>24</v>
      </c>
      <c r="N1929" s="12" t="s">
        <v>24</v>
      </c>
      <c r="O1929" s="12" t="s">
        <v>24</v>
      </c>
      <c r="P1929" s="12" t="s">
        <v>24</v>
      </c>
      <c r="Q1929" s="12" t="s">
        <v>24</v>
      </c>
      <c r="R1929" s="12" t="s">
        <v>24</v>
      </c>
      <c r="S1929" s="12" t="s">
        <v>24</v>
      </c>
      <c r="T1929" s="12" t="s">
        <v>24</v>
      </c>
      <c r="U1929" s="12" t="s">
        <v>24</v>
      </c>
      <c r="V1929" s="12" t="s">
        <v>24</v>
      </c>
      <c r="W1929" s="29" t="s">
        <v>24</v>
      </c>
      <c r="X1929" s="29" t="s">
        <v>24</v>
      </c>
      <c r="Y1929" s="12" t="s">
        <v>24</v>
      </c>
      <c r="Z1929" s="12" t="s">
        <v>24</v>
      </c>
      <c r="AA1929" s="12" t="s">
        <v>24</v>
      </c>
      <c r="AB1929" s="12" t="s">
        <v>24</v>
      </c>
      <c r="AC1929" s="12" t="s">
        <v>24</v>
      </c>
      <c r="AD1929" s="12" t="s">
        <v>24</v>
      </c>
      <c r="AE1929" s="12" t="s">
        <v>24</v>
      </c>
    </row>
    <row r="1930" spans="2:31" ht="51" x14ac:dyDescent="0.2">
      <c r="B1930" s="23" t="s">
        <v>99</v>
      </c>
      <c r="C1930" s="24" t="s">
        <v>100</v>
      </c>
      <c r="D1930" s="110"/>
      <c r="E1930" s="109"/>
      <c r="F1930" s="109"/>
      <c r="G1930" s="109"/>
      <c r="H1930" s="109"/>
      <c r="I1930" s="52">
        <f>SUM(SCDPT1!I1850:'SCDPT1'!I1929)</f>
        <v>95991153</v>
      </c>
      <c r="J1930" s="109"/>
      <c r="K1930" s="52">
        <f>SUM(SCDPT1!K1850:'SCDPT1'!K1929)</f>
        <v>98596558</v>
      </c>
      <c r="L1930" s="52">
        <f>SUM(SCDPT1!L1850:'SCDPT1'!L1929)</f>
        <v>96080000</v>
      </c>
      <c r="M1930" s="52">
        <f>SUM(SCDPT1!M1850:'SCDPT1'!M1929)</f>
        <v>95915232</v>
      </c>
      <c r="N1930" s="52">
        <f>SUM(SCDPT1!N1850:'SCDPT1'!N1929)</f>
        <v>0</v>
      </c>
      <c r="O1930" s="52">
        <f>SUM(SCDPT1!O1850:'SCDPT1'!O1929)</f>
        <v>22246</v>
      </c>
      <c r="P1930" s="52">
        <f>SUM(SCDPT1!P1850:'SCDPT1'!P1929)</f>
        <v>0</v>
      </c>
      <c r="Q1930" s="52">
        <f>SUM(SCDPT1!Q1850:'SCDPT1'!Q1929)</f>
        <v>0</v>
      </c>
      <c r="R1930" s="109"/>
      <c r="S1930" s="109"/>
      <c r="T1930" s="109"/>
      <c r="U1930" s="52">
        <f>SUM(SCDPT1!U1850:'SCDPT1'!U1929)</f>
        <v>1265183</v>
      </c>
      <c r="V1930" s="52">
        <f>SUM(SCDPT1!V1850:'SCDPT1'!V1929)</f>
        <v>4357574</v>
      </c>
      <c r="W1930" s="112"/>
      <c r="X1930" s="112"/>
      <c r="Y1930" s="109"/>
      <c r="Z1930" s="109"/>
      <c r="AA1930" s="109"/>
      <c r="AB1930" s="109"/>
      <c r="AC1930" s="109"/>
      <c r="AD1930" s="109"/>
      <c r="AE1930" s="109"/>
    </row>
    <row r="1931" spans="2:31" ht="25.5" x14ac:dyDescent="0.2">
      <c r="B1931" s="23" t="s">
        <v>101</v>
      </c>
      <c r="C1931" s="24" t="s">
        <v>102</v>
      </c>
      <c r="D1931" s="110"/>
      <c r="E1931" s="109"/>
      <c r="F1931" s="109"/>
      <c r="G1931" s="109"/>
      <c r="H1931" s="109"/>
      <c r="I1931" s="52">
        <f>SCDPT1!I1032+SCDPT1!I1820+SCDPT1!I1849+SCDPT1!I1930</f>
        <v>6213412082</v>
      </c>
      <c r="J1931" s="109"/>
      <c r="K1931" s="52">
        <f>SCDPT1!K1032+SCDPT1!K1820+SCDPT1!K1849+SCDPT1!K1930</f>
        <v>6571720248</v>
      </c>
      <c r="L1931" s="52">
        <f>SCDPT1!L1032+SCDPT1!L1820+SCDPT1!L1849+SCDPT1!L1930</f>
        <v>5922396921</v>
      </c>
      <c r="M1931" s="52">
        <f>SCDPT1!M1032+SCDPT1!M1820+SCDPT1!M1849+SCDPT1!M1930</f>
        <v>6137156613</v>
      </c>
      <c r="N1931" s="52">
        <f>SCDPT1!N1032+SCDPT1!N1820+SCDPT1!N1849+SCDPT1!N1930</f>
        <v>0</v>
      </c>
      <c r="O1931" s="52">
        <f>SCDPT1!O1032+SCDPT1!O1820+SCDPT1!O1849+SCDPT1!O1930</f>
        <v>-31535692</v>
      </c>
      <c r="P1931" s="52">
        <f>SCDPT1!P1032+SCDPT1!P1820+SCDPT1!P1849+SCDPT1!P1930</f>
        <v>6742</v>
      </c>
      <c r="Q1931" s="52">
        <f>SCDPT1!Q1032+SCDPT1!Q1820+SCDPT1!Q1849+SCDPT1!Q1930</f>
        <v>0</v>
      </c>
      <c r="R1931" s="109"/>
      <c r="S1931" s="109"/>
      <c r="T1931" s="109"/>
      <c r="U1931" s="52">
        <f>SCDPT1!U1032+SCDPT1!U1820+SCDPT1!U1849+SCDPT1!U1930</f>
        <v>44127300</v>
      </c>
      <c r="V1931" s="52">
        <f>SCDPT1!V1032+SCDPT1!V1820+SCDPT1!V1849+SCDPT1!V1930</f>
        <v>247737952</v>
      </c>
      <c r="W1931" s="112"/>
      <c r="X1931" s="112"/>
      <c r="Y1931" s="109"/>
      <c r="Z1931" s="109"/>
      <c r="AA1931" s="109"/>
      <c r="AB1931" s="109"/>
      <c r="AC1931" s="109"/>
      <c r="AD1931" s="109"/>
      <c r="AE1931" s="109"/>
    </row>
    <row r="1932" spans="2:31" x14ac:dyDescent="0.2">
      <c r="B1932" s="11" t="s">
        <v>24</v>
      </c>
      <c r="C1932" s="12" t="s">
        <v>24</v>
      </c>
      <c r="D1932" s="13" t="s">
        <v>24</v>
      </c>
      <c r="E1932" s="12" t="s">
        <v>24</v>
      </c>
      <c r="F1932" s="12" t="s">
        <v>24</v>
      </c>
      <c r="G1932" s="12" t="s">
        <v>24</v>
      </c>
      <c r="H1932" s="12" t="s">
        <v>24</v>
      </c>
      <c r="I1932" s="12" t="s">
        <v>24</v>
      </c>
      <c r="J1932" s="12" t="s">
        <v>24</v>
      </c>
      <c r="K1932" s="12" t="s">
        <v>24</v>
      </c>
      <c r="L1932" s="12" t="s">
        <v>24</v>
      </c>
      <c r="M1932" s="12" t="s">
        <v>24</v>
      </c>
      <c r="N1932" s="12" t="s">
        <v>24</v>
      </c>
      <c r="O1932" s="12" t="s">
        <v>24</v>
      </c>
      <c r="P1932" s="12" t="s">
        <v>24</v>
      </c>
      <c r="Q1932" s="12" t="s">
        <v>24</v>
      </c>
      <c r="R1932" s="12" t="s">
        <v>24</v>
      </c>
      <c r="S1932" s="12" t="s">
        <v>24</v>
      </c>
      <c r="T1932" s="12" t="s">
        <v>24</v>
      </c>
      <c r="U1932" s="12" t="s">
        <v>24</v>
      </c>
      <c r="V1932" s="12" t="s">
        <v>24</v>
      </c>
      <c r="W1932" s="29" t="s">
        <v>24</v>
      </c>
      <c r="X1932" s="29" t="s">
        <v>24</v>
      </c>
      <c r="Y1932" s="12" t="s">
        <v>24</v>
      </c>
      <c r="Z1932" s="12" t="s">
        <v>24</v>
      </c>
      <c r="AA1932" s="12" t="s">
        <v>24</v>
      </c>
      <c r="AB1932" s="12" t="s">
        <v>24</v>
      </c>
      <c r="AC1932" s="12" t="s">
        <v>24</v>
      </c>
      <c r="AD1932" s="12" t="s">
        <v>24</v>
      </c>
      <c r="AE1932" s="12" t="s">
        <v>24</v>
      </c>
    </row>
    <row r="1933" spans="2:31" x14ac:dyDescent="0.2">
      <c r="B1933" s="14" t="s">
        <v>103</v>
      </c>
      <c r="C1933" s="33" t="s">
        <v>5015</v>
      </c>
      <c r="D1933" s="16" t="s">
        <v>13467</v>
      </c>
      <c r="E1933" s="104" t="s">
        <v>26</v>
      </c>
      <c r="F1933" s="18" t="s">
        <v>26</v>
      </c>
      <c r="G1933" s="111" t="s">
        <v>26</v>
      </c>
      <c r="H1933" s="102" t="s">
        <v>6793</v>
      </c>
      <c r="I1933" s="21">
        <v>10326799</v>
      </c>
      <c r="J1933" s="71">
        <v>75.218999999999994</v>
      </c>
      <c r="K1933" s="21">
        <v>8096597</v>
      </c>
      <c r="L1933" s="21">
        <v>10764032</v>
      </c>
      <c r="M1933" s="21">
        <v>10632612</v>
      </c>
      <c r="N1933" s="21"/>
      <c r="O1933" s="21">
        <v>54665</v>
      </c>
      <c r="P1933" s="21"/>
      <c r="Q1933" s="21"/>
      <c r="R1933" s="22">
        <v>3.7130000000000001</v>
      </c>
      <c r="S1933" s="22">
        <v>8.5410000000000004</v>
      </c>
      <c r="T1933" s="20" t="s">
        <v>5189</v>
      </c>
      <c r="U1933" s="21">
        <v>24424</v>
      </c>
      <c r="V1933" s="21">
        <v>400057</v>
      </c>
      <c r="W1933" s="34">
        <v>39498</v>
      </c>
      <c r="X1933" s="34">
        <v>41922</v>
      </c>
      <c r="Y1933" s="109"/>
      <c r="Z1933" s="70" t="s">
        <v>4927</v>
      </c>
      <c r="AA1933" s="20" t="s">
        <v>9861</v>
      </c>
      <c r="AB1933" s="109"/>
      <c r="AC1933" s="31"/>
      <c r="AD1933" s="22"/>
      <c r="AE1933" s="19"/>
    </row>
    <row r="1934" spans="2:31" x14ac:dyDescent="0.2">
      <c r="B1934" s="14" t="s">
        <v>106</v>
      </c>
      <c r="C1934" s="33" t="s">
        <v>5015</v>
      </c>
      <c r="D1934" s="16" t="s">
        <v>13466</v>
      </c>
      <c r="E1934" s="104" t="s">
        <v>26</v>
      </c>
      <c r="F1934" s="18" t="s">
        <v>26</v>
      </c>
      <c r="G1934" s="111" t="s">
        <v>26</v>
      </c>
      <c r="H1934" s="102" t="s">
        <v>611</v>
      </c>
      <c r="I1934" s="21">
        <v>14913250</v>
      </c>
      <c r="J1934" s="71">
        <v>100.75</v>
      </c>
      <c r="K1934" s="21">
        <v>15036938</v>
      </c>
      <c r="L1934" s="21">
        <v>14925000</v>
      </c>
      <c r="M1934" s="21">
        <v>14915698</v>
      </c>
      <c r="N1934" s="21"/>
      <c r="O1934" s="21">
        <v>2448</v>
      </c>
      <c r="P1934" s="21"/>
      <c r="Q1934" s="21"/>
      <c r="R1934" s="22">
        <v>4.25</v>
      </c>
      <c r="S1934" s="22">
        <v>4.3040000000000003</v>
      </c>
      <c r="T1934" s="20" t="s">
        <v>5189</v>
      </c>
      <c r="U1934" s="21">
        <v>10572</v>
      </c>
      <c r="V1934" s="21">
        <v>378949</v>
      </c>
      <c r="W1934" s="34">
        <v>41053</v>
      </c>
      <c r="X1934" s="34">
        <v>42814</v>
      </c>
      <c r="Y1934" s="109"/>
      <c r="Z1934" s="70" t="s">
        <v>4927</v>
      </c>
      <c r="AA1934" s="20" t="s">
        <v>9861</v>
      </c>
      <c r="AB1934" s="109"/>
      <c r="AC1934" s="19"/>
      <c r="AD1934" s="22"/>
      <c r="AE1934" s="19"/>
    </row>
    <row r="1935" spans="2:31" x14ac:dyDescent="0.2">
      <c r="B1935" s="14" t="s">
        <v>108</v>
      </c>
      <c r="C1935" s="33" t="s">
        <v>5015</v>
      </c>
      <c r="D1935" s="16" t="s">
        <v>13465</v>
      </c>
      <c r="E1935" s="104" t="s">
        <v>26</v>
      </c>
      <c r="F1935" s="18" t="s">
        <v>26</v>
      </c>
      <c r="G1935" s="111" t="s">
        <v>26</v>
      </c>
      <c r="H1935" s="102" t="s">
        <v>5022</v>
      </c>
      <c r="I1935" s="21">
        <v>4858165.1399999997</v>
      </c>
      <c r="J1935" s="71">
        <v>100.375</v>
      </c>
      <c r="K1935" s="21">
        <v>4876383.25</v>
      </c>
      <c r="L1935" s="21">
        <v>4858165.1399999997</v>
      </c>
      <c r="M1935" s="21">
        <v>4858165.1399999997</v>
      </c>
      <c r="N1935" s="21"/>
      <c r="O1935" s="21"/>
      <c r="P1935" s="21"/>
      <c r="Q1935" s="21"/>
      <c r="R1935" s="22">
        <v>5.8109999999999999</v>
      </c>
      <c r="S1935" s="22">
        <v>5.9630000000000001</v>
      </c>
      <c r="T1935" s="20" t="s">
        <v>5189</v>
      </c>
      <c r="U1935" s="21">
        <v>784.19</v>
      </c>
      <c r="V1935" s="21">
        <v>290012.61</v>
      </c>
      <c r="W1935" s="34">
        <v>40543</v>
      </c>
      <c r="X1935" s="34">
        <v>42868</v>
      </c>
      <c r="Y1935" s="109"/>
      <c r="Z1935" s="70" t="s">
        <v>4927</v>
      </c>
      <c r="AA1935" s="20" t="s">
        <v>9861</v>
      </c>
      <c r="AB1935" s="109"/>
      <c r="AC1935" s="19"/>
      <c r="AD1935" s="22"/>
      <c r="AE1935" s="19"/>
    </row>
    <row r="1936" spans="2:31" x14ac:dyDescent="0.2">
      <c r="B1936" s="14" t="s">
        <v>109</v>
      </c>
      <c r="C1936" s="33" t="s">
        <v>5015</v>
      </c>
      <c r="D1936" s="16" t="s">
        <v>13465</v>
      </c>
      <c r="E1936" s="104" t="s">
        <v>26</v>
      </c>
      <c r="F1936" s="18" t="s">
        <v>26</v>
      </c>
      <c r="G1936" s="111" t="s">
        <v>26</v>
      </c>
      <c r="H1936" s="102" t="s">
        <v>5022</v>
      </c>
      <c r="I1936" s="21">
        <v>4139793.23</v>
      </c>
      <c r="J1936" s="71">
        <v>100.35</v>
      </c>
      <c r="K1936" s="21">
        <v>4172356.46</v>
      </c>
      <c r="L1936" s="21">
        <v>4157804.15</v>
      </c>
      <c r="M1936" s="21">
        <v>4142242.87</v>
      </c>
      <c r="N1936" s="21"/>
      <c r="O1936" s="21">
        <v>2450</v>
      </c>
      <c r="P1936" s="21"/>
      <c r="Q1936" s="21"/>
      <c r="R1936" s="22">
        <v>5.8109999999999999</v>
      </c>
      <c r="S1936" s="22">
        <v>6.0330000000000004</v>
      </c>
      <c r="T1936" s="20" t="s">
        <v>5189</v>
      </c>
      <c r="U1936" s="21">
        <v>671.15</v>
      </c>
      <c r="V1936" s="21">
        <v>195116.01</v>
      </c>
      <c r="W1936" s="34">
        <v>40970</v>
      </c>
      <c r="X1936" s="34">
        <v>42868</v>
      </c>
      <c r="Y1936" s="109"/>
      <c r="Z1936" s="70" t="s">
        <v>4927</v>
      </c>
      <c r="AA1936" s="20" t="s">
        <v>9861</v>
      </c>
      <c r="AB1936" s="109"/>
      <c r="AC1936" s="31"/>
      <c r="AD1936" s="22"/>
      <c r="AE1936" s="19"/>
    </row>
    <row r="1937" spans="2:31" x14ac:dyDescent="0.2">
      <c r="B1937" s="14" t="s">
        <v>110</v>
      </c>
      <c r="C1937" s="33" t="s">
        <v>5015</v>
      </c>
      <c r="D1937" s="16" t="s">
        <v>13464</v>
      </c>
      <c r="E1937" s="104" t="s">
        <v>26</v>
      </c>
      <c r="F1937" s="18" t="s">
        <v>26</v>
      </c>
      <c r="G1937" s="111" t="s">
        <v>26</v>
      </c>
      <c r="H1937" s="102" t="s">
        <v>5022</v>
      </c>
      <c r="I1937" s="21">
        <v>8043751</v>
      </c>
      <c r="J1937" s="71">
        <v>101.125</v>
      </c>
      <c r="K1937" s="21">
        <v>8216406</v>
      </c>
      <c r="L1937" s="21">
        <v>8125000</v>
      </c>
      <c r="M1937" s="21">
        <v>8045010</v>
      </c>
      <c r="N1937" s="21"/>
      <c r="O1937" s="21">
        <v>1259</v>
      </c>
      <c r="P1937" s="21"/>
      <c r="Q1937" s="21"/>
      <c r="R1937" s="22">
        <v>5.75</v>
      </c>
      <c r="S1937" s="22">
        <v>6.0789999999999997</v>
      </c>
      <c r="T1937" s="20" t="s">
        <v>5189</v>
      </c>
      <c r="U1937" s="21">
        <v>1298</v>
      </c>
      <c r="V1937" s="21">
        <v>36337</v>
      </c>
      <c r="W1937" s="34">
        <v>41246</v>
      </c>
      <c r="X1937" s="34">
        <v>42871</v>
      </c>
      <c r="Y1937" s="109"/>
      <c r="Z1937" s="70" t="s">
        <v>4927</v>
      </c>
      <c r="AA1937" s="20" t="s">
        <v>9861</v>
      </c>
      <c r="AB1937" s="109"/>
      <c r="AC1937" s="19"/>
      <c r="AD1937" s="22"/>
      <c r="AE1937" s="19"/>
    </row>
    <row r="1938" spans="2:31" x14ac:dyDescent="0.2">
      <c r="B1938" s="14" t="s">
        <v>114</v>
      </c>
      <c r="C1938" s="33" t="s">
        <v>5015</v>
      </c>
      <c r="D1938" s="16" t="s">
        <v>13453</v>
      </c>
      <c r="E1938" s="104" t="s">
        <v>26</v>
      </c>
      <c r="F1938" s="18" t="s">
        <v>26</v>
      </c>
      <c r="G1938" s="111" t="s">
        <v>26</v>
      </c>
      <c r="H1938" s="102" t="s">
        <v>611</v>
      </c>
      <c r="I1938" s="21">
        <v>4795313</v>
      </c>
      <c r="J1938" s="71">
        <v>100.54600000000001</v>
      </c>
      <c r="K1938" s="21">
        <v>4870197</v>
      </c>
      <c r="L1938" s="21">
        <v>4843750</v>
      </c>
      <c r="M1938" s="21">
        <v>4798850</v>
      </c>
      <c r="N1938" s="21"/>
      <c r="O1938" s="21">
        <v>3537</v>
      </c>
      <c r="P1938" s="21"/>
      <c r="Q1938" s="21"/>
      <c r="R1938" s="22">
        <v>4.75</v>
      </c>
      <c r="S1938" s="22">
        <v>5.008</v>
      </c>
      <c r="T1938" s="20" t="s">
        <v>4940</v>
      </c>
      <c r="U1938" s="21">
        <v>2556</v>
      </c>
      <c r="V1938" s="21">
        <v>95866</v>
      </c>
      <c r="W1938" s="34">
        <v>41108</v>
      </c>
      <c r="X1938" s="34">
        <v>42926</v>
      </c>
      <c r="Y1938" s="109"/>
      <c r="Z1938" s="70" t="s">
        <v>4927</v>
      </c>
      <c r="AA1938" s="20" t="s">
        <v>9861</v>
      </c>
      <c r="AB1938" s="109"/>
      <c r="AC1938" s="19"/>
      <c r="AD1938" s="22"/>
      <c r="AE1938" s="19"/>
    </row>
    <row r="1939" spans="2:31" x14ac:dyDescent="0.2">
      <c r="B1939" s="14" t="s">
        <v>119</v>
      </c>
      <c r="C1939" s="33" t="s">
        <v>5015</v>
      </c>
      <c r="D1939" s="16" t="s">
        <v>13463</v>
      </c>
      <c r="E1939" s="104" t="s">
        <v>26</v>
      </c>
      <c r="F1939" s="18" t="s">
        <v>26</v>
      </c>
      <c r="G1939" s="111" t="s">
        <v>26</v>
      </c>
      <c r="H1939" s="102" t="s">
        <v>611</v>
      </c>
      <c r="I1939" s="21">
        <v>944976</v>
      </c>
      <c r="J1939" s="71">
        <v>100.53100000000001</v>
      </c>
      <c r="K1939" s="21">
        <v>954768</v>
      </c>
      <c r="L1939" s="21">
        <v>949725</v>
      </c>
      <c r="M1939" s="21">
        <v>946043</v>
      </c>
      <c r="N1939" s="21"/>
      <c r="O1939" s="21">
        <v>1086</v>
      </c>
      <c r="P1939" s="21"/>
      <c r="Q1939" s="21"/>
      <c r="R1939" s="22">
        <v>4.25</v>
      </c>
      <c r="S1939" s="22">
        <v>4.3769999999999998</v>
      </c>
      <c r="T1939" s="20" t="s">
        <v>5189</v>
      </c>
      <c r="U1939" s="21">
        <v>1682</v>
      </c>
      <c r="V1939" s="21">
        <v>39608</v>
      </c>
      <c r="W1939" s="34">
        <v>40672</v>
      </c>
      <c r="X1939" s="34">
        <v>43052</v>
      </c>
      <c r="Y1939" s="109"/>
      <c r="Z1939" s="70" t="s">
        <v>4927</v>
      </c>
      <c r="AA1939" s="20" t="s">
        <v>9861</v>
      </c>
      <c r="AB1939" s="109"/>
      <c r="AC1939" s="19"/>
      <c r="AD1939" s="22"/>
      <c r="AE1939" s="19"/>
    </row>
    <row r="1940" spans="2:31" x14ac:dyDescent="0.2">
      <c r="B1940" s="14" t="s">
        <v>13462</v>
      </c>
      <c r="C1940" s="33" t="s">
        <v>5015</v>
      </c>
      <c r="D1940" s="16" t="s">
        <v>13461</v>
      </c>
      <c r="E1940" s="104" t="s">
        <v>26</v>
      </c>
      <c r="F1940" s="18" t="s">
        <v>26</v>
      </c>
      <c r="G1940" s="111" t="s">
        <v>26</v>
      </c>
      <c r="H1940" s="102" t="s">
        <v>5022</v>
      </c>
      <c r="I1940" s="21">
        <v>6600137</v>
      </c>
      <c r="J1940" s="71">
        <v>89.125</v>
      </c>
      <c r="K1940" s="21">
        <v>6471969</v>
      </c>
      <c r="L1940" s="21">
        <v>7261676</v>
      </c>
      <c r="M1940" s="21">
        <v>6676821</v>
      </c>
      <c r="N1940" s="21"/>
      <c r="O1940" s="21">
        <v>76684</v>
      </c>
      <c r="P1940" s="21"/>
      <c r="Q1940" s="21"/>
      <c r="R1940" s="22">
        <v>5.46</v>
      </c>
      <c r="S1940" s="22">
        <v>7.49</v>
      </c>
      <c r="T1940" s="20" t="s">
        <v>5189</v>
      </c>
      <c r="U1940" s="21">
        <v>6607</v>
      </c>
      <c r="V1940" s="21">
        <v>332859</v>
      </c>
      <c r="W1940" s="34">
        <v>40970</v>
      </c>
      <c r="X1940" s="34">
        <v>43128</v>
      </c>
      <c r="Y1940" s="109"/>
      <c r="Z1940" s="70" t="s">
        <v>4927</v>
      </c>
      <c r="AA1940" s="20" t="s">
        <v>9861</v>
      </c>
      <c r="AB1940" s="109"/>
      <c r="AC1940" s="19"/>
      <c r="AD1940" s="22"/>
      <c r="AE1940" s="19"/>
    </row>
    <row r="1941" spans="2:31" x14ac:dyDescent="0.2">
      <c r="B1941" s="14" t="s">
        <v>13460</v>
      </c>
      <c r="C1941" s="33" t="s">
        <v>5015</v>
      </c>
      <c r="D1941" s="16" t="s">
        <v>13459</v>
      </c>
      <c r="E1941" s="104" t="s">
        <v>26</v>
      </c>
      <c r="F1941" s="18" t="s">
        <v>26</v>
      </c>
      <c r="G1941" s="111" t="s">
        <v>26</v>
      </c>
      <c r="H1941" s="102" t="s">
        <v>611</v>
      </c>
      <c r="I1941" s="21">
        <v>15291820</v>
      </c>
      <c r="J1941" s="71">
        <v>100.208</v>
      </c>
      <c r="K1941" s="21">
        <v>15817321</v>
      </c>
      <c r="L1941" s="21">
        <v>15784489</v>
      </c>
      <c r="M1941" s="21">
        <v>15502628</v>
      </c>
      <c r="N1941" s="21"/>
      <c r="O1941" s="21">
        <v>-85366</v>
      </c>
      <c r="P1941" s="21"/>
      <c r="Q1941" s="21"/>
      <c r="R1941" s="22">
        <v>3.4620000000000002</v>
      </c>
      <c r="S1941" s="22">
        <v>8.9220000000000006</v>
      </c>
      <c r="T1941" s="20" t="s">
        <v>5189</v>
      </c>
      <c r="U1941" s="21">
        <v>1518</v>
      </c>
      <c r="V1941" s="21">
        <v>561701</v>
      </c>
      <c r="W1941" s="34">
        <v>39469</v>
      </c>
      <c r="X1941" s="34">
        <v>43221</v>
      </c>
      <c r="Y1941" s="109"/>
      <c r="Z1941" s="70" t="s">
        <v>4927</v>
      </c>
      <c r="AA1941" s="20" t="s">
        <v>9861</v>
      </c>
      <c r="AB1941" s="109"/>
      <c r="AC1941" s="19"/>
      <c r="AD1941" s="22"/>
      <c r="AE1941" s="19"/>
    </row>
    <row r="1942" spans="2:31" x14ac:dyDescent="0.2">
      <c r="B1942" s="14" t="s">
        <v>13458</v>
      </c>
      <c r="C1942" s="33" t="s">
        <v>5015</v>
      </c>
      <c r="D1942" s="16" t="s">
        <v>13457</v>
      </c>
      <c r="E1942" s="104" t="s">
        <v>26</v>
      </c>
      <c r="F1942" s="18" t="s">
        <v>26</v>
      </c>
      <c r="G1942" s="111" t="s">
        <v>26</v>
      </c>
      <c r="H1942" s="102" t="s">
        <v>5022</v>
      </c>
      <c r="I1942" s="21">
        <v>5984887</v>
      </c>
      <c r="J1942" s="71">
        <v>100.98399999999999</v>
      </c>
      <c r="K1942" s="21">
        <v>6043778</v>
      </c>
      <c r="L1942" s="21">
        <v>5984887</v>
      </c>
      <c r="M1942" s="21">
        <v>5984887</v>
      </c>
      <c r="N1942" s="21"/>
      <c r="O1942" s="21"/>
      <c r="P1942" s="21"/>
      <c r="Q1942" s="21"/>
      <c r="R1942" s="22">
        <v>5.5</v>
      </c>
      <c r="S1942" s="22">
        <v>5.5380000000000003</v>
      </c>
      <c r="T1942" s="20" t="s">
        <v>4940</v>
      </c>
      <c r="U1942" s="21">
        <v>3657</v>
      </c>
      <c r="V1942" s="21">
        <v>39317</v>
      </c>
      <c r="W1942" s="34">
        <v>41219</v>
      </c>
      <c r="X1942" s="34">
        <v>43224</v>
      </c>
      <c r="Y1942" s="109"/>
      <c r="Z1942" s="70" t="s">
        <v>4927</v>
      </c>
      <c r="AA1942" s="20" t="s">
        <v>9861</v>
      </c>
      <c r="AB1942" s="109"/>
      <c r="AC1942" s="19"/>
      <c r="AD1942" s="22"/>
      <c r="AE1942" s="19"/>
    </row>
    <row r="1943" spans="2:31" x14ac:dyDescent="0.2">
      <c r="B1943" s="14" t="s">
        <v>13456</v>
      </c>
      <c r="C1943" s="33" t="s">
        <v>5015</v>
      </c>
      <c r="D1943" s="16" t="s">
        <v>13455</v>
      </c>
      <c r="E1943" s="104" t="s">
        <v>26</v>
      </c>
      <c r="F1943" s="18" t="s">
        <v>26</v>
      </c>
      <c r="G1943" s="111" t="s">
        <v>26</v>
      </c>
      <c r="H1943" s="102" t="s">
        <v>5022</v>
      </c>
      <c r="I1943" s="21">
        <v>5689756</v>
      </c>
      <c r="J1943" s="71">
        <v>100.625</v>
      </c>
      <c r="K1943" s="21">
        <v>5735625</v>
      </c>
      <c r="L1943" s="21">
        <v>5700000</v>
      </c>
      <c r="M1943" s="21">
        <v>5689893</v>
      </c>
      <c r="N1943" s="21"/>
      <c r="O1943" s="21">
        <v>137</v>
      </c>
      <c r="P1943" s="21"/>
      <c r="Q1943" s="21"/>
      <c r="R1943" s="22">
        <v>5</v>
      </c>
      <c r="S1943" s="22">
        <v>5.0359999999999996</v>
      </c>
      <c r="T1943" s="20" t="s">
        <v>4965</v>
      </c>
      <c r="U1943" s="21">
        <v>25313</v>
      </c>
      <c r="V1943" s="21">
        <v>77854</v>
      </c>
      <c r="W1943" s="34">
        <v>41244</v>
      </c>
      <c r="X1943" s="34">
        <v>43244</v>
      </c>
      <c r="Y1943" s="109"/>
      <c r="Z1943" s="70" t="s">
        <v>4927</v>
      </c>
      <c r="AA1943" s="20" t="s">
        <v>9861</v>
      </c>
      <c r="AB1943" s="109"/>
      <c r="AC1943" s="19"/>
      <c r="AD1943" s="22"/>
      <c r="AE1943" s="19"/>
    </row>
    <row r="1944" spans="2:31" x14ac:dyDescent="0.2">
      <c r="B1944" s="14" t="s">
        <v>13454</v>
      </c>
      <c r="C1944" s="33" t="s">
        <v>5015</v>
      </c>
      <c r="D1944" s="16" t="s">
        <v>13453</v>
      </c>
      <c r="E1944" s="104" t="s">
        <v>26</v>
      </c>
      <c r="F1944" s="18" t="s">
        <v>26</v>
      </c>
      <c r="G1944" s="111" t="s">
        <v>26</v>
      </c>
      <c r="H1944" s="102" t="s">
        <v>611</v>
      </c>
      <c r="I1944" s="21">
        <v>11055509</v>
      </c>
      <c r="J1944" s="71">
        <v>100.925</v>
      </c>
      <c r="K1944" s="21">
        <v>11326537</v>
      </c>
      <c r="L1944" s="21">
        <v>11222727</v>
      </c>
      <c r="M1944" s="21">
        <v>11071928</v>
      </c>
      <c r="N1944" s="21"/>
      <c r="O1944" s="21">
        <v>16419</v>
      </c>
      <c r="P1944" s="21"/>
      <c r="Q1944" s="21"/>
      <c r="R1944" s="22">
        <v>5.5</v>
      </c>
      <c r="S1944" s="22">
        <v>5.83</v>
      </c>
      <c r="T1944" s="20" t="s">
        <v>4940</v>
      </c>
      <c r="U1944" s="21">
        <v>1715</v>
      </c>
      <c r="V1944" s="21">
        <v>463446</v>
      </c>
      <c r="W1944" s="34">
        <v>40982</v>
      </c>
      <c r="X1944" s="34">
        <v>43244</v>
      </c>
      <c r="Y1944" s="109"/>
      <c r="Z1944" s="70" t="s">
        <v>4927</v>
      </c>
      <c r="AA1944" s="20" t="s">
        <v>9861</v>
      </c>
      <c r="AB1944" s="109"/>
      <c r="AC1944" s="19"/>
      <c r="AD1944" s="22"/>
      <c r="AE1944" s="19"/>
    </row>
    <row r="1945" spans="2:31" x14ac:dyDescent="0.2">
      <c r="B1945" s="14" t="s">
        <v>13452</v>
      </c>
      <c r="C1945" s="33" t="s">
        <v>5015</v>
      </c>
      <c r="D1945" s="16" t="s">
        <v>13451</v>
      </c>
      <c r="E1945" s="104" t="s">
        <v>26</v>
      </c>
      <c r="F1945" s="18" t="s">
        <v>26</v>
      </c>
      <c r="G1945" s="111" t="s">
        <v>26</v>
      </c>
      <c r="H1945" s="102" t="s">
        <v>5022</v>
      </c>
      <c r="I1945" s="21">
        <v>9920750</v>
      </c>
      <c r="J1945" s="71">
        <v>100.678</v>
      </c>
      <c r="K1945" s="21">
        <v>9992292</v>
      </c>
      <c r="L1945" s="21">
        <v>9925000</v>
      </c>
      <c r="M1945" s="21">
        <v>9921229</v>
      </c>
      <c r="N1945" s="21"/>
      <c r="O1945" s="21">
        <v>479</v>
      </c>
      <c r="P1945" s="21"/>
      <c r="Q1945" s="21"/>
      <c r="R1945" s="22">
        <v>4.75</v>
      </c>
      <c r="S1945" s="22">
        <v>4.8040000000000003</v>
      </c>
      <c r="T1945" s="20" t="s">
        <v>5189</v>
      </c>
      <c r="U1945" s="21">
        <v>37977</v>
      </c>
      <c r="V1945" s="21">
        <v>223911</v>
      </c>
      <c r="W1945" s="34">
        <v>41050</v>
      </c>
      <c r="X1945" s="34">
        <v>43390</v>
      </c>
      <c r="Y1945" s="109"/>
      <c r="Z1945" s="70" t="s">
        <v>4927</v>
      </c>
      <c r="AA1945" s="20" t="s">
        <v>9861</v>
      </c>
      <c r="AB1945" s="109"/>
      <c r="AC1945" s="19"/>
      <c r="AD1945" s="22"/>
      <c r="AE1945" s="19"/>
    </row>
    <row r="1946" spans="2:31" x14ac:dyDescent="0.2">
      <c r="B1946" s="14" t="s">
        <v>13450</v>
      </c>
      <c r="C1946" s="33" t="s">
        <v>5015</v>
      </c>
      <c r="D1946" s="16" t="s">
        <v>13449</v>
      </c>
      <c r="E1946" s="104" t="s">
        <v>26</v>
      </c>
      <c r="F1946" s="18" t="s">
        <v>26</v>
      </c>
      <c r="G1946" s="111" t="s">
        <v>26</v>
      </c>
      <c r="H1946" s="102" t="s">
        <v>611</v>
      </c>
      <c r="I1946" s="21">
        <v>11611650</v>
      </c>
      <c r="J1946" s="71">
        <v>100.438</v>
      </c>
      <c r="K1946" s="21">
        <v>11721115</v>
      </c>
      <c r="L1946" s="21">
        <v>11670000</v>
      </c>
      <c r="M1946" s="21">
        <v>11611799</v>
      </c>
      <c r="N1946" s="21"/>
      <c r="O1946" s="21">
        <v>149</v>
      </c>
      <c r="P1946" s="21"/>
      <c r="Q1946" s="21"/>
      <c r="R1946" s="22">
        <v>5.25</v>
      </c>
      <c r="S1946" s="22">
        <v>5.383</v>
      </c>
      <c r="T1946" s="20" t="s">
        <v>4940</v>
      </c>
      <c r="U1946" s="21">
        <v>1702</v>
      </c>
      <c r="V1946" s="21">
        <v>17019</v>
      </c>
      <c r="W1946" s="34">
        <v>41254</v>
      </c>
      <c r="X1946" s="34">
        <v>43445</v>
      </c>
      <c r="Y1946" s="109"/>
      <c r="Z1946" s="70" t="s">
        <v>4927</v>
      </c>
      <c r="AA1946" s="20" t="s">
        <v>9861</v>
      </c>
      <c r="AB1946" s="109"/>
      <c r="AC1946" s="19"/>
      <c r="AD1946" s="22"/>
      <c r="AE1946" s="19"/>
    </row>
    <row r="1947" spans="2:31" x14ac:dyDescent="0.2">
      <c r="B1947" s="14" t="s">
        <v>13448</v>
      </c>
      <c r="C1947" s="33" t="s">
        <v>5015</v>
      </c>
      <c r="D1947" s="16" t="s">
        <v>13447</v>
      </c>
      <c r="E1947" s="104" t="s">
        <v>26</v>
      </c>
      <c r="F1947" s="18" t="s">
        <v>26</v>
      </c>
      <c r="G1947" s="111" t="s">
        <v>26</v>
      </c>
      <c r="H1947" s="102" t="s">
        <v>611</v>
      </c>
      <c r="I1947" s="21">
        <v>18462306</v>
      </c>
      <c r="J1947" s="71">
        <v>101.107</v>
      </c>
      <c r="K1947" s="21">
        <v>18658033</v>
      </c>
      <c r="L1947" s="21">
        <v>18453750</v>
      </c>
      <c r="M1947" s="21">
        <v>18462202</v>
      </c>
      <c r="N1947" s="21"/>
      <c r="O1947" s="21">
        <v>-105</v>
      </c>
      <c r="P1947" s="21"/>
      <c r="Q1947" s="21"/>
      <c r="R1947" s="22">
        <v>4.5</v>
      </c>
      <c r="S1947" s="22">
        <v>4.5339999999999998</v>
      </c>
      <c r="T1947" s="20" t="s">
        <v>5189</v>
      </c>
      <c r="U1947" s="21">
        <v>2307</v>
      </c>
      <c r="V1947" s="21">
        <v>242066</v>
      </c>
      <c r="W1947" s="34">
        <v>41121</v>
      </c>
      <c r="X1947" s="34">
        <v>43678</v>
      </c>
      <c r="Y1947" s="109"/>
      <c r="Z1947" s="70" t="s">
        <v>4927</v>
      </c>
      <c r="AA1947" s="20" t="s">
        <v>9861</v>
      </c>
      <c r="AB1947" s="109"/>
      <c r="AC1947" s="19"/>
      <c r="AD1947" s="22"/>
      <c r="AE1947" s="19"/>
    </row>
    <row r="1948" spans="2:31" x14ac:dyDescent="0.2">
      <c r="B1948" s="14" t="s">
        <v>13446</v>
      </c>
      <c r="C1948" s="33" t="s">
        <v>5015</v>
      </c>
      <c r="D1948" s="16" t="s">
        <v>10140</v>
      </c>
      <c r="E1948" s="104" t="s">
        <v>26</v>
      </c>
      <c r="F1948" s="18" t="s">
        <v>26</v>
      </c>
      <c r="G1948" s="111" t="s">
        <v>26</v>
      </c>
      <c r="H1948" s="102" t="s">
        <v>611</v>
      </c>
      <c r="I1948" s="21">
        <v>4737288</v>
      </c>
      <c r="J1948" s="71">
        <v>100.84399999999999</v>
      </c>
      <c r="K1948" s="21">
        <v>4790090</v>
      </c>
      <c r="L1948" s="21">
        <v>4750000</v>
      </c>
      <c r="M1948" s="21">
        <v>4737819</v>
      </c>
      <c r="N1948" s="21"/>
      <c r="O1948" s="21">
        <v>532</v>
      </c>
      <c r="P1948" s="21"/>
      <c r="Q1948" s="21"/>
      <c r="R1948" s="22">
        <v>5.25</v>
      </c>
      <c r="S1948" s="22">
        <v>5.33</v>
      </c>
      <c r="T1948" s="20" t="s">
        <v>113</v>
      </c>
      <c r="U1948" s="21">
        <v>60958</v>
      </c>
      <c r="V1948" s="21">
        <v>32120</v>
      </c>
      <c r="W1948" s="34">
        <v>41123</v>
      </c>
      <c r="X1948" s="34">
        <v>43678</v>
      </c>
      <c r="Y1948" s="109"/>
      <c r="Z1948" s="70" t="s">
        <v>4927</v>
      </c>
      <c r="AA1948" s="20" t="s">
        <v>9861</v>
      </c>
      <c r="AB1948" s="109"/>
      <c r="AC1948" s="19"/>
      <c r="AD1948" s="22"/>
      <c r="AE1948" s="19"/>
    </row>
    <row r="1949" spans="2:31" x14ac:dyDescent="0.2">
      <c r="B1949" s="14" t="s">
        <v>13445</v>
      </c>
      <c r="C1949" s="33" t="s">
        <v>13444</v>
      </c>
      <c r="D1949" s="16" t="s">
        <v>13441</v>
      </c>
      <c r="E1949" s="104" t="s">
        <v>5057</v>
      </c>
      <c r="F1949" s="18" t="s">
        <v>26</v>
      </c>
      <c r="G1949" s="111" t="s">
        <v>26</v>
      </c>
      <c r="H1949" s="102" t="s">
        <v>8467</v>
      </c>
      <c r="I1949" s="21">
        <v>14000000</v>
      </c>
      <c r="J1949" s="71">
        <v>104.45699999999999</v>
      </c>
      <c r="K1949" s="21">
        <v>14623980</v>
      </c>
      <c r="L1949" s="21">
        <v>14000000</v>
      </c>
      <c r="M1949" s="21">
        <v>14000000</v>
      </c>
      <c r="N1949" s="21"/>
      <c r="O1949" s="21"/>
      <c r="P1949" s="21"/>
      <c r="Q1949" s="21"/>
      <c r="R1949" s="22">
        <v>3.11</v>
      </c>
      <c r="S1949" s="22">
        <v>3.11</v>
      </c>
      <c r="T1949" s="20" t="s">
        <v>118</v>
      </c>
      <c r="U1949" s="21">
        <v>156018</v>
      </c>
      <c r="V1949" s="21"/>
      <c r="W1949" s="34">
        <v>41128</v>
      </c>
      <c r="X1949" s="34">
        <v>43699</v>
      </c>
      <c r="Y1949" s="109"/>
      <c r="Z1949" s="70" t="s">
        <v>531</v>
      </c>
      <c r="AA1949" s="20" t="s">
        <v>26</v>
      </c>
      <c r="AB1949" s="109"/>
      <c r="AC1949" s="19"/>
      <c r="AD1949" s="22"/>
      <c r="AE1949" s="19"/>
    </row>
    <row r="1950" spans="2:31" x14ac:dyDescent="0.2">
      <c r="B1950" s="14" t="s">
        <v>13443</v>
      </c>
      <c r="C1950" s="33" t="s">
        <v>13442</v>
      </c>
      <c r="D1950" s="16" t="s">
        <v>13441</v>
      </c>
      <c r="E1950" s="104" t="s">
        <v>26</v>
      </c>
      <c r="F1950" s="18" t="s">
        <v>26</v>
      </c>
      <c r="G1950" s="111" t="s">
        <v>26</v>
      </c>
      <c r="H1950" s="102" t="s">
        <v>8467</v>
      </c>
      <c r="I1950" s="21">
        <v>6700000</v>
      </c>
      <c r="J1950" s="71">
        <v>103.489</v>
      </c>
      <c r="K1950" s="21">
        <v>6933763</v>
      </c>
      <c r="L1950" s="21">
        <v>6700000</v>
      </c>
      <c r="M1950" s="21">
        <v>6700000</v>
      </c>
      <c r="N1950" s="21"/>
      <c r="O1950" s="21"/>
      <c r="P1950" s="21"/>
      <c r="Q1950" s="21"/>
      <c r="R1950" s="22">
        <v>3.63</v>
      </c>
      <c r="S1950" s="22">
        <v>3.63</v>
      </c>
      <c r="T1950" s="20" t="s">
        <v>118</v>
      </c>
      <c r="U1950" s="21">
        <v>87150</v>
      </c>
      <c r="V1950" s="21"/>
      <c r="W1950" s="34">
        <v>41128</v>
      </c>
      <c r="X1950" s="34">
        <v>44795</v>
      </c>
      <c r="Y1950" s="109"/>
      <c r="Z1950" s="70" t="s">
        <v>531</v>
      </c>
      <c r="AA1950" s="20" t="s">
        <v>26</v>
      </c>
      <c r="AB1950" s="109"/>
      <c r="AC1950" s="19"/>
      <c r="AD1950" s="22"/>
      <c r="AE1950" s="19"/>
    </row>
    <row r="1951" spans="2:31" x14ac:dyDescent="0.2">
      <c r="B1951" s="14" t="s">
        <v>13440</v>
      </c>
      <c r="C1951" s="33" t="s">
        <v>13439</v>
      </c>
      <c r="D1951" s="16" t="s">
        <v>13438</v>
      </c>
      <c r="E1951" s="104" t="s">
        <v>26</v>
      </c>
      <c r="F1951" s="18" t="s">
        <v>26</v>
      </c>
      <c r="G1951" s="111" t="s">
        <v>26</v>
      </c>
      <c r="H1951" s="102" t="s">
        <v>334</v>
      </c>
      <c r="I1951" s="21">
        <v>24882250</v>
      </c>
      <c r="J1951" s="71">
        <v>115.21599999999999</v>
      </c>
      <c r="K1951" s="21">
        <v>28804000</v>
      </c>
      <c r="L1951" s="21">
        <v>25000000</v>
      </c>
      <c r="M1951" s="21">
        <v>24934820</v>
      </c>
      <c r="N1951" s="21"/>
      <c r="O1951" s="21">
        <v>11543</v>
      </c>
      <c r="P1951" s="21"/>
      <c r="Q1951" s="21"/>
      <c r="R1951" s="22">
        <v>6.625</v>
      </c>
      <c r="S1951" s="22">
        <v>6.69</v>
      </c>
      <c r="T1951" s="20" t="s">
        <v>4949</v>
      </c>
      <c r="U1951" s="21">
        <v>414063</v>
      </c>
      <c r="V1951" s="21">
        <v>1656250</v>
      </c>
      <c r="W1951" s="34">
        <v>39345</v>
      </c>
      <c r="X1951" s="34">
        <v>43009</v>
      </c>
      <c r="Y1951" s="109"/>
      <c r="Z1951" s="70" t="s">
        <v>4927</v>
      </c>
      <c r="AA1951" s="20" t="s">
        <v>4926</v>
      </c>
      <c r="AB1951" s="109"/>
      <c r="AC1951" s="19"/>
      <c r="AD1951" s="22"/>
      <c r="AE1951" s="19"/>
    </row>
    <row r="1952" spans="2:31" x14ac:dyDescent="0.2">
      <c r="B1952" s="14" t="s">
        <v>13437</v>
      </c>
      <c r="C1952" s="33" t="s">
        <v>13436</v>
      </c>
      <c r="D1952" s="16" t="s">
        <v>13435</v>
      </c>
      <c r="E1952" s="104" t="s">
        <v>26</v>
      </c>
      <c r="F1952" s="18" t="s">
        <v>26</v>
      </c>
      <c r="G1952" s="111" t="s">
        <v>590</v>
      </c>
      <c r="H1952" s="102" t="s">
        <v>5022</v>
      </c>
      <c r="I1952" s="21">
        <v>7097958</v>
      </c>
      <c r="J1952" s="71">
        <v>117.25</v>
      </c>
      <c r="K1952" s="21">
        <v>8322356</v>
      </c>
      <c r="L1952" s="21">
        <v>7097958</v>
      </c>
      <c r="M1952" s="21">
        <v>7097958</v>
      </c>
      <c r="N1952" s="21"/>
      <c r="O1952" s="21"/>
      <c r="P1952" s="21"/>
      <c r="Q1952" s="21"/>
      <c r="R1952" s="22">
        <v>8.8569999999999993</v>
      </c>
      <c r="S1952" s="22">
        <v>8.9540000000000006</v>
      </c>
      <c r="T1952" s="20" t="s">
        <v>4969</v>
      </c>
      <c r="U1952" s="21">
        <v>54135</v>
      </c>
      <c r="V1952" s="21">
        <v>628666</v>
      </c>
      <c r="W1952" s="34">
        <v>40909</v>
      </c>
      <c r="X1952" s="34">
        <v>45991</v>
      </c>
      <c r="Y1952" s="109"/>
      <c r="Z1952" s="70" t="s">
        <v>4927</v>
      </c>
      <c r="AA1952" s="20" t="s">
        <v>4926</v>
      </c>
      <c r="AB1952" s="109"/>
      <c r="AC1952" s="19"/>
      <c r="AD1952" s="22"/>
      <c r="AE1952" s="19"/>
    </row>
    <row r="1953" spans="2:31" x14ac:dyDescent="0.2">
      <c r="B1953" s="14" t="s">
        <v>13434</v>
      </c>
      <c r="C1953" s="33" t="s">
        <v>13433</v>
      </c>
      <c r="D1953" s="16" t="s">
        <v>13432</v>
      </c>
      <c r="E1953" s="104" t="s">
        <v>26</v>
      </c>
      <c r="F1953" s="18" t="s">
        <v>26</v>
      </c>
      <c r="G1953" s="111" t="s">
        <v>590</v>
      </c>
      <c r="H1953" s="102" t="s">
        <v>5022</v>
      </c>
      <c r="I1953" s="21">
        <v>10000000</v>
      </c>
      <c r="J1953" s="71">
        <v>110.5</v>
      </c>
      <c r="K1953" s="21">
        <v>11050000</v>
      </c>
      <c r="L1953" s="21">
        <v>10000000</v>
      </c>
      <c r="M1953" s="21">
        <v>10000000</v>
      </c>
      <c r="N1953" s="21"/>
      <c r="O1953" s="21"/>
      <c r="P1953" s="21"/>
      <c r="Q1953" s="21"/>
      <c r="R1953" s="22">
        <v>9.1999999999999993</v>
      </c>
      <c r="S1953" s="22">
        <v>9.3049999999999997</v>
      </c>
      <c r="T1953" s="20" t="s">
        <v>4969</v>
      </c>
      <c r="U1953" s="21">
        <v>79222</v>
      </c>
      <c r="V1953" s="21">
        <v>920000</v>
      </c>
      <c r="W1953" s="34">
        <v>36595</v>
      </c>
      <c r="X1953" s="34">
        <v>47452</v>
      </c>
      <c r="Y1953" s="109"/>
      <c r="Z1953" s="70" t="s">
        <v>4927</v>
      </c>
      <c r="AA1953" s="20" t="s">
        <v>4926</v>
      </c>
      <c r="AB1953" s="109"/>
      <c r="AC1953" s="19"/>
      <c r="AD1953" s="22"/>
      <c r="AE1953" s="19"/>
    </row>
    <row r="1954" spans="2:31" x14ac:dyDescent="0.2">
      <c r="B1954" s="14" t="s">
        <v>13431</v>
      </c>
      <c r="C1954" s="33" t="s">
        <v>13430</v>
      </c>
      <c r="D1954" s="16" t="s">
        <v>13429</v>
      </c>
      <c r="E1954" s="104" t="s">
        <v>26</v>
      </c>
      <c r="F1954" s="18" t="s">
        <v>26</v>
      </c>
      <c r="G1954" s="111" t="s">
        <v>26</v>
      </c>
      <c r="H1954" s="102" t="s">
        <v>590</v>
      </c>
      <c r="I1954" s="21">
        <v>15000000</v>
      </c>
      <c r="J1954" s="71">
        <v>107.086</v>
      </c>
      <c r="K1954" s="21">
        <v>16062900</v>
      </c>
      <c r="L1954" s="21">
        <v>15000000</v>
      </c>
      <c r="M1954" s="21">
        <v>15000000</v>
      </c>
      <c r="N1954" s="21"/>
      <c r="O1954" s="21"/>
      <c r="P1954" s="21"/>
      <c r="Q1954" s="21"/>
      <c r="R1954" s="22">
        <v>3.5</v>
      </c>
      <c r="S1954" s="22">
        <v>3.5</v>
      </c>
      <c r="T1954" s="20" t="s">
        <v>4949</v>
      </c>
      <c r="U1954" s="21">
        <v>93333</v>
      </c>
      <c r="V1954" s="21">
        <v>525000</v>
      </c>
      <c r="W1954" s="34">
        <v>40747</v>
      </c>
      <c r="X1954" s="34">
        <v>43400</v>
      </c>
      <c r="Y1954" s="109"/>
      <c r="Z1954" s="70" t="s">
        <v>531</v>
      </c>
      <c r="AA1954" s="20" t="s">
        <v>26</v>
      </c>
      <c r="AB1954" s="109"/>
      <c r="AC1954" s="19"/>
      <c r="AD1954" s="22"/>
      <c r="AE1954" s="19"/>
    </row>
    <row r="1955" spans="2:31" x14ac:dyDescent="0.2">
      <c r="B1955" s="14" t="s">
        <v>13428</v>
      </c>
      <c r="C1955" s="33" t="s">
        <v>13427</v>
      </c>
      <c r="D1955" s="16" t="s">
        <v>13422</v>
      </c>
      <c r="E1955" s="104" t="s">
        <v>26</v>
      </c>
      <c r="F1955" s="18" t="s">
        <v>26</v>
      </c>
      <c r="G1955" s="111" t="s">
        <v>26</v>
      </c>
      <c r="H1955" s="102" t="s">
        <v>334</v>
      </c>
      <c r="I1955" s="21">
        <v>6987745</v>
      </c>
      <c r="J1955" s="71">
        <v>128.96299999999999</v>
      </c>
      <c r="K1955" s="21">
        <v>9027389</v>
      </c>
      <c r="L1955" s="21">
        <v>7000000</v>
      </c>
      <c r="M1955" s="21">
        <v>6989414</v>
      </c>
      <c r="N1955" s="21"/>
      <c r="O1955" s="21">
        <v>-899</v>
      </c>
      <c r="P1955" s="21"/>
      <c r="Q1955" s="21"/>
      <c r="R1955" s="22">
        <v>6</v>
      </c>
      <c r="S1955" s="22">
        <v>6.0129999999999999</v>
      </c>
      <c r="T1955" s="20" t="s">
        <v>4949</v>
      </c>
      <c r="U1955" s="21">
        <v>105000</v>
      </c>
      <c r="V1955" s="21">
        <v>420000</v>
      </c>
      <c r="W1955" s="34">
        <v>39430</v>
      </c>
      <c r="X1955" s="34">
        <v>49218</v>
      </c>
      <c r="Y1955" s="109"/>
      <c r="Z1955" s="70" t="s">
        <v>4927</v>
      </c>
      <c r="AA1955" s="20" t="s">
        <v>4926</v>
      </c>
      <c r="AB1955" s="109"/>
      <c r="AC1955" s="19"/>
      <c r="AD1955" s="22"/>
      <c r="AE1955" s="19"/>
    </row>
    <row r="1956" spans="2:31" x14ac:dyDescent="0.2">
      <c r="B1956" s="14" t="s">
        <v>13426</v>
      </c>
      <c r="C1956" s="33" t="s">
        <v>13425</v>
      </c>
      <c r="D1956" s="16" t="s">
        <v>13422</v>
      </c>
      <c r="E1956" s="104" t="s">
        <v>26</v>
      </c>
      <c r="F1956" s="18" t="s">
        <v>26</v>
      </c>
      <c r="G1956" s="111" t="s">
        <v>26</v>
      </c>
      <c r="H1956" s="102" t="s">
        <v>334</v>
      </c>
      <c r="I1956" s="21">
        <v>24903500</v>
      </c>
      <c r="J1956" s="71">
        <v>117.71299999999999</v>
      </c>
      <c r="K1956" s="21">
        <v>29428225</v>
      </c>
      <c r="L1956" s="21">
        <v>25000000</v>
      </c>
      <c r="M1956" s="21">
        <v>24955509</v>
      </c>
      <c r="N1956" s="21"/>
      <c r="O1956" s="21">
        <v>11875</v>
      </c>
      <c r="P1956" s="21"/>
      <c r="Q1956" s="21"/>
      <c r="R1956" s="22">
        <v>6.375</v>
      </c>
      <c r="S1956" s="22">
        <v>6.4320000000000004</v>
      </c>
      <c r="T1956" s="20" t="s">
        <v>85</v>
      </c>
      <c r="U1956" s="21">
        <v>734896</v>
      </c>
      <c r="V1956" s="21">
        <v>1593750</v>
      </c>
      <c r="W1956" s="34">
        <v>39427</v>
      </c>
      <c r="X1956" s="34">
        <v>42566</v>
      </c>
      <c r="Y1956" s="109"/>
      <c r="Z1956" s="70" t="s">
        <v>4927</v>
      </c>
      <c r="AA1956" s="20" t="s">
        <v>4926</v>
      </c>
      <c r="AB1956" s="109"/>
      <c r="AC1956" s="19"/>
      <c r="AD1956" s="22"/>
      <c r="AE1956" s="19"/>
    </row>
    <row r="1957" spans="2:31" x14ac:dyDescent="0.2">
      <c r="B1957" s="14" t="s">
        <v>13424</v>
      </c>
      <c r="C1957" s="33" t="s">
        <v>13423</v>
      </c>
      <c r="D1957" s="16" t="s">
        <v>13422</v>
      </c>
      <c r="E1957" s="104" t="s">
        <v>26</v>
      </c>
      <c r="F1957" s="18" t="s">
        <v>26</v>
      </c>
      <c r="G1957" s="111" t="s">
        <v>4412</v>
      </c>
      <c r="H1957" s="102" t="s">
        <v>334</v>
      </c>
      <c r="I1957" s="21">
        <v>4924150</v>
      </c>
      <c r="J1957" s="71">
        <v>108.24</v>
      </c>
      <c r="K1957" s="21">
        <v>5412010</v>
      </c>
      <c r="L1957" s="21">
        <v>5000000</v>
      </c>
      <c r="M1957" s="21">
        <v>4932417</v>
      </c>
      <c r="N1957" s="21"/>
      <c r="O1957" s="21">
        <v>6673</v>
      </c>
      <c r="P1957" s="21"/>
      <c r="Q1957" s="21"/>
      <c r="R1957" s="22">
        <v>3.5</v>
      </c>
      <c r="S1957" s="22">
        <v>3.6829999999999998</v>
      </c>
      <c r="T1957" s="20" t="s">
        <v>4985</v>
      </c>
      <c r="U1957" s="21">
        <v>51528</v>
      </c>
      <c r="V1957" s="21">
        <v>172569</v>
      </c>
      <c r="W1957" s="34">
        <v>40801</v>
      </c>
      <c r="X1957" s="34">
        <v>44454</v>
      </c>
      <c r="Y1957" s="109"/>
      <c r="Z1957" s="70" t="s">
        <v>4927</v>
      </c>
      <c r="AA1957" s="20" t="s">
        <v>4926</v>
      </c>
      <c r="AB1957" s="109"/>
      <c r="AC1957" s="28">
        <v>44362</v>
      </c>
      <c r="AD1957" s="22">
        <v>100</v>
      </c>
      <c r="AE1957" s="19"/>
    </row>
    <row r="1958" spans="2:31" x14ac:dyDescent="0.2">
      <c r="B1958" s="14" t="s">
        <v>13421</v>
      </c>
      <c r="C1958" s="33" t="s">
        <v>13420</v>
      </c>
      <c r="D1958" s="16" t="s">
        <v>10976</v>
      </c>
      <c r="E1958" s="104" t="s">
        <v>26</v>
      </c>
      <c r="F1958" s="18" t="s">
        <v>26</v>
      </c>
      <c r="G1958" s="111" t="s">
        <v>26</v>
      </c>
      <c r="H1958" s="102" t="s">
        <v>334</v>
      </c>
      <c r="I1958" s="21">
        <v>14971260</v>
      </c>
      <c r="J1958" s="71">
        <v>101.88800000000001</v>
      </c>
      <c r="K1958" s="21">
        <v>15206709</v>
      </c>
      <c r="L1958" s="21">
        <v>14925000</v>
      </c>
      <c r="M1958" s="21">
        <v>14929415</v>
      </c>
      <c r="N1958" s="21"/>
      <c r="O1958" s="21">
        <v>-8092</v>
      </c>
      <c r="P1958" s="21"/>
      <c r="Q1958" s="21"/>
      <c r="R1958" s="22">
        <v>6.3</v>
      </c>
      <c r="S1958" s="22">
        <v>6.226</v>
      </c>
      <c r="T1958" s="20" t="s">
        <v>89</v>
      </c>
      <c r="U1958" s="21">
        <v>78356</v>
      </c>
      <c r="V1958" s="21">
        <v>940275</v>
      </c>
      <c r="W1958" s="34">
        <v>39567</v>
      </c>
      <c r="X1958" s="34">
        <v>41426</v>
      </c>
      <c r="Y1958" s="109"/>
      <c r="Z1958" s="70" t="s">
        <v>4927</v>
      </c>
      <c r="AA1958" s="20" t="s">
        <v>4926</v>
      </c>
      <c r="AB1958" s="109"/>
      <c r="AC1958" s="19"/>
      <c r="AD1958" s="22"/>
      <c r="AE1958" s="19"/>
    </row>
    <row r="1959" spans="2:31" x14ac:dyDescent="0.2">
      <c r="B1959" s="14" t="s">
        <v>13419</v>
      </c>
      <c r="C1959" s="33" t="s">
        <v>13418</v>
      </c>
      <c r="D1959" s="16" t="s">
        <v>10514</v>
      </c>
      <c r="E1959" s="104" t="s">
        <v>5057</v>
      </c>
      <c r="F1959" s="18" t="s">
        <v>26</v>
      </c>
      <c r="G1959" s="111" t="s">
        <v>26</v>
      </c>
      <c r="H1959" s="102" t="s">
        <v>334</v>
      </c>
      <c r="I1959" s="21">
        <v>34318172</v>
      </c>
      <c r="J1959" s="71">
        <v>137.66800000000001</v>
      </c>
      <c r="K1959" s="21">
        <v>47110058</v>
      </c>
      <c r="L1959" s="21">
        <v>34220000</v>
      </c>
      <c r="M1959" s="21">
        <v>34309024</v>
      </c>
      <c r="N1959" s="21"/>
      <c r="O1959" s="21">
        <v>-1310</v>
      </c>
      <c r="P1959" s="21"/>
      <c r="Q1959" s="21"/>
      <c r="R1959" s="22">
        <v>7.625</v>
      </c>
      <c r="S1959" s="22">
        <v>7.5970000000000004</v>
      </c>
      <c r="T1959" s="20" t="s">
        <v>4949</v>
      </c>
      <c r="U1959" s="21">
        <v>550847</v>
      </c>
      <c r="V1959" s="21">
        <v>2609275</v>
      </c>
      <c r="W1959" s="34">
        <v>38895</v>
      </c>
      <c r="X1959" s="34">
        <v>47953</v>
      </c>
      <c r="Y1959" s="109"/>
      <c r="Z1959" s="70" t="s">
        <v>4927</v>
      </c>
      <c r="AA1959" s="20" t="s">
        <v>4926</v>
      </c>
      <c r="AB1959" s="109"/>
      <c r="AC1959" s="19"/>
      <c r="AD1959" s="22"/>
      <c r="AE1959" s="19"/>
    </row>
    <row r="1960" spans="2:31" x14ac:dyDescent="0.2">
      <c r="B1960" s="14" t="s">
        <v>13417</v>
      </c>
      <c r="C1960" s="33" t="s">
        <v>13416</v>
      </c>
      <c r="D1960" s="16" t="s">
        <v>10514</v>
      </c>
      <c r="E1960" s="104" t="s">
        <v>26</v>
      </c>
      <c r="F1960" s="18" t="s">
        <v>26</v>
      </c>
      <c r="G1960" s="111" t="s">
        <v>26</v>
      </c>
      <c r="H1960" s="102" t="s">
        <v>334</v>
      </c>
      <c r="I1960" s="21">
        <v>19875200</v>
      </c>
      <c r="J1960" s="71">
        <v>139.81800000000001</v>
      </c>
      <c r="K1960" s="21">
        <v>27963540</v>
      </c>
      <c r="L1960" s="21">
        <v>20000000</v>
      </c>
      <c r="M1960" s="21">
        <v>19894423</v>
      </c>
      <c r="N1960" s="21"/>
      <c r="O1960" s="21">
        <v>4014</v>
      </c>
      <c r="P1960" s="21"/>
      <c r="Q1960" s="21"/>
      <c r="R1960" s="22">
        <v>7.7</v>
      </c>
      <c r="S1960" s="22">
        <v>7.7530000000000001</v>
      </c>
      <c r="T1960" s="20" t="s">
        <v>4965</v>
      </c>
      <c r="U1960" s="21">
        <v>256667</v>
      </c>
      <c r="V1960" s="21">
        <v>1540000</v>
      </c>
      <c r="W1960" s="34">
        <v>37349</v>
      </c>
      <c r="X1960" s="34">
        <v>48335</v>
      </c>
      <c r="Y1960" s="109"/>
      <c r="Z1960" s="70" t="s">
        <v>4927</v>
      </c>
      <c r="AA1960" s="20" t="s">
        <v>4926</v>
      </c>
      <c r="AB1960" s="109"/>
      <c r="AC1960" s="19"/>
      <c r="AD1960" s="22"/>
      <c r="AE1960" s="19"/>
    </row>
    <row r="1961" spans="2:31" x14ac:dyDescent="0.2">
      <c r="B1961" s="14" t="s">
        <v>13415</v>
      </c>
      <c r="C1961" s="33" t="s">
        <v>13414</v>
      </c>
      <c r="D1961" s="16" t="s">
        <v>13405</v>
      </c>
      <c r="E1961" s="104" t="s">
        <v>5057</v>
      </c>
      <c r="F1961" s="18" t="s">
        <v>26</v>
      </c>
      <c r="G1961" s="111" t="s">
        <v>26</v>
      </c>
      <c r="H1961" s="102" t="s">
        <v>323</v>
      </c>
      <c r="I1961" s="21">
        <v>1993780</v>
      </c>
      <c r="J1961" s="71">
        <v>122.703</v>
      </c>
      <c r="K1961" s="21">
        <v>2454068</v>
      </c>
      <c r="L1961" s="21">
        <v>2000000</v>
      </c>
      <c r="M1961" s="21">
        <v>1995825</v>
      </c>
      <c r="N1961" s="21"/>
      <c r="O1961" s="21">
        <v>597</v>
      </c>
      <c r="P1961" s="21"/>
      <c r="Q1961" s="21"/>
      <c r="R1961" s="22">
        <v>5.8</v>
      </c>
      <c r="S1961" s="22">
        <v>5.8410000000000002</v>
      </c>
      <c r="T1961" s="20" t="s">
        <v>118</v>
      </c>
      <c r="U1961" s="21">
        <v>43822</v>
      </c>
      <c r="V1961" s="21">
        <v>116000</v>
      </c>
      <c r="W1961" s="34">
        <v>39842</v>
      </c>
      <c r="X1961" s="34">
        <v>43511</v>
      </c>
      <c r="Y1961" s="109"/>
      <c r="Z1961" s="70" t="s">
        <v>4927</v>
      </c>
      <c r="AA1961" s="20" t="s">
        <v>4926</v>
      </c>
      <c r="AB1961" s="109"/>
      <c r="AC1961" s="19"/>
      <c r="AD1961" s="22"/>
      <c r="AE1961" s="19"/>
    </row>
    <row r="1962" spans="2:31" x14ac:dyDescent="0.2">
      <c r="B1962" s="14" t="s">
        <v>13413</v>
      </c>
      <c r="C1962" s="33" t="s">
        <v>13412</v>
      </c>
      <c r="D1962" s="16" t="s">
        <v>13405</v>
      </c>
      <c r="E1962" s="104" t="s">
        <v>26</v>
      </c>
      <c r="F1962" s="18" t="s">
        <v>26</v>
      </c>
      <c r="G1962" s="111" t="s">
        <v>26</v>
      </c>
      <c r="H1962" s="102" t="s">
        <v>323</v>
      </c>
      <c r="I1962" s="21">
        <v>23457230</v>
      </c>
      <c r="J1962" s="71">
        <v>105.872</v>
      </c>
      <c r="K1962" s="21">
        <v>24879967</v>
      </c>
      <c r="L1962" s="21">
        <v>23500000</v>
      </c>
      <c r="M1962" s="21">
        <v>23470871</v>
      </c>
      <c r="N1962" s="21"/>
      <c r="O1962" s="21">
        <v>8353</v>
      </c>
      <c r="P1962" s="21"/>
      <c r="Q1962" s="21"/>
      <c r="R1962" s="22">
        <v>2.95</v>
      </c>
      <c r="S1962" s="22">
        <v>2.9889999999999999</v>
      </c>
      <c r="T1962" s="20" t="s">
        <v>4965</v>
      </c>
      <c r="U1962" s="21">
        <v>88582</v>
      </c>
      <c r="V1962" s="21">
        <v>693250</v>
      </c>
      <c r="W1962" s="34">
        <v>40659</v>
      </c>
      <c r="X1962" s="34">
        <v>42505</v>
      </c>
      <c r="Y1962" s="109"/>
      <c r="Z1962" s="70" t="s">
        <v>4927</v>
      </c>
      <c r="AA1962" s="20" t="s">
        <v>4926</v>
      </c>
      <c r="AB1962" s="109"/>
      <c r="AC1962" s="19"/>
      <c r="AD1962" s="22"/>
      <c r="AE1962" s="19"/>
    </row>
    <row r="1963" spans="2:31" x14ac:dyDescent="0.2">
      <c r="B1963" s="14" t="s">
        <v>13411</v>
      </c>
      <c r="C1963" s="33" t="s">
        <v>13410</v>
      </c>
      <c r="D1963" s="16" t="s">
        <v>13405</v>
      </c>
      <c r="E1963" s="104" t="s">
        <v>26</v>
      </c>
      <c r="F1963" s="18" t="s">
        <v>26</v>
      </c>
      <c r="G1963" s="111" t="s">
        <v>26</v>
      </c>
      <c r="H1963" s="102" t="s">
        <v>323</v>
      </c>
      <c r="I1963" s="21">
        <v>3747188</v>
      </c>
      <c r="J1963" s="71">
        <v>115.486</v>
      </c>
      <c r="K1963" s="21">
        <v>4330725</v>
      </c>
      <c r="L1963" s="21">
        <v>3750000</v>
      </c>
      <c r="M1963" s="21">
        <v>3747639</v>
      </c>
      <c r="N1963" s="21"/>
      <c r="O1963" s="21">
        <v>306</v>
      </c>
      <c r="P1963" s="21"/>
      <c r="Q1963" s="21"/>
      <c r="R1963" s="22">
        <v>4.45</v>
      </c>
      <c r="S1963" s="22">
        <v>4.4589999999999996</v>
      </c>
      <c r="T1963" s="20" t="s">
        <v>4965</v>
      </c>
      <c r="U1963" s="21">
        <v>21323</v>
      </c>
      <c r="V1963" s="21">
        <v>166875</v>
      </c>
      <c r="W1963" s="34">
        <v>40659</v>
      </c>
      <c r="X1963" s="34">
        <v>44331</v>
      </c>
      <c r="Y1963" s="109"/>
      <c r="Z1963" s="70" t="s">
        <v>4927</v>
      </c>
      <c r="AA1963" s="20" t="s">
        <v>4926</v>
      </c>
      <c r="AB1963" s="109"/>
      <c r="AC1963" s="19"/>
      <c r="AD1963" s="22"/>
      <c r="AE1963" s="19"/>
    </row>
    <row r="1964" spans="2:31" x14ac:dyDescent="0.2">
      <c r="B1964" s="14" t="s">
        <v>13409</v>
      </c>
      <c r="C1964" s="33" t="s">
        <v>13408</v>
      </c>
      <c r="D1964" s="16" t="s">
        <v>13405</v>
      </c>
      <c r="E1964" s="104" t="s">
        <v>26</v>
      </c>
      <c r="F1964" s="18" t="s">
        <v>26</v>
      </c>
      <c r="G1964" s="111" t="s">
        <v>26</v>
      </c>
      <c r="H1964" s="102" t="s">
        <v>323</v>
      </c>
      <c r="I1964" s="21">
        <v>10964030</v>
      </c>
      <c r="J1964" s="71">
        <v>104.357</v>
      </c>
      <c r="K1964" s="21">
        <v>11479281</v>
      </c>
      <c r="L1964" s="21">
        <v>11000000</v>
      </c>
      <c r="M1964" s="21">
        <v>10973457</v>
      </c>
      <c r="N1964" s="21"/>
      <c r="O1964" s="21">
        <v>7150</v>
      </c>
      <c r="P1964" s="21"/>
      <c r="Q1964" s="21"/>
      <c r="R1964" s="22">
        <v>2.4</v>
      </c>
      <c r="S1964" s="22">
        <v>2.4700000000000002</v>
      </c>
      <c r="T1964" s="20" t="s">
        <v>118</v>
      </c>
      <c r="U1964" s="21">
        <v>99733</v>
      </c>
      <c r="V1964" s="21">
        <v>261800</v>
      </c>
      <c r="W1964" s="34">
        <v>40770</v>
      </c>
      <c r="X1964" s="34">
        <v>42597</v>
      </c>
      <c r="Y1964" s="109"/>
      <c r="Z1964" s="70" t="s">
        <v>4927</v>
      </c>
      <c r="AA1964" s="20" t="s">
        <v>4926</v>
      </c>
      <c r="AB1964" s="109"/>
      <c r="AC1964" s="19"/>
      <c r="AD1964" s="22"/>
      <c r="AE1964" s="19"/>
    </row>
    <row r="1965" spans="2:31" x14ac:dyDescent="0.2">
      <c r="B1965" s="14" t="s">
        <v>13407</v>
      </c>
      <c r="C1965" s="33" t="s">
        <v>13406</v>
      </c>
      <c r="D1965" s="16" t="s">
        <v>13405</v>
      </c>
      <c r="E1965" s="104" t="s">
        <v>26</v>
      </c>
      <c r="F1965" s="18" t="s">
        <v>26</v>
      </c>
      <c r="G1965" s="111" t="s">
        <v>26</v>
      </c>
      <c r="H1965" s="102" t="s">
        <v>323</v>
      </c>
      <c r="I1965" s="21">
        <v>9471975</v>
      </c>
      <c r="J1965" s="71">
        <v>111.45099999999999</v>
      </c>
      <c r="K1965" s="21">
        <v>10587826</v>
      </c>
      <c r="L1965" s="21">
        <v>9500000</v>
      </c>
      <c r="M1965" s="21">
        <v>9475182</v>
      </c>
      <c r="N1965" s="21"/>
      <c r="O1965" s="21">
        <v>2429</v>
      </c>
      <c r="P1965" s="21"/>
      <c r="Q1965" s="21"/>
      <c r="R1965" s="22">
        <v>3.875</v>
      </c>
      <c r="S1965" s="22">
        <v>3.911</v>
      </c>
      <c r="T1965" s="20" t="s">
        <v>118</v>
      </c>
      <c r="U1965" s="21">
        <v>139069</v>
      </c>
      <c r="V1965" s="21">
        <v>365057</v>
      </c>
      <c r="W1965" s="34">
        <v>40770</v>
      </c>
      <c r="X1965" s="34">
        <v>44423</v>
      </c>
      <c r="Y1965" s="109"/>
      <c r="Z1965" s="70" t="s">
        <v>4927</v>
      </c>
      <c r="AA1965" s="20" t="s">
        <v>4926</v>
      </c>
      <c r="AB1965" s="109"/>
      <c r="AC1965" s="19"/>
      <c r="AD1965" s="22"/>
      <c r="AE1965" s="19"/>
    </row>
    <row r="1966" spans="2:31" x14ac:dyDescent="0.2">
      <c r="B1966" s="14" t="s">
        <v>13404</v>
      </c>
      <c r="C1966" s="33" t="s">
        <v>13403</v>
      </c>
      <c r="D1966" s="16" t="s">
        <v>13402</v>
      </c>
      <c r="E1966" s="104" t="s">
        <v>26</v>
      </c>
      <c r="F1966" s="18" t="s">
        <v>26</v>
      </c>
      <c r="G1966" s="111" t="s">
        <v>26</v>
      </c>
      <c r="H1966" s="102" t="s">
        <v>323</v>
      </c>
      <c r="I1966" s="21">
        <v>31031810</v>
      </c>
      <c r="J1966" s="71">
        <v>162.25399999999999</v>
      </c>
      <c r="K1966" s="21">
        <v>49414364</v>
      </c>
      <c r="L1966" s="21">
        <v>30455000</v>
      </c>
      <c r="M1966" s="21">
        <v>30946016</v>
      </c>
      <c r="N1966" s="21"/>
      <c r="O1966" s="21">
        <v>-11963</v>
      </c>
      <c r="P1966" s="21"/>
      <c r="Q1966" s="21"/>
      <c r="R1966" s="22">
        <v>8.75</v>
      </c>
      <c r="S1966" s="22">
        <v>8.5719999999999992</v>
      </c>
      <c r="T1966" s="20" t="s">
        <v>4985</v>
      </c>
      <c r="U1966" s="21">
        <v>888271</v>
      </c>
      <c r="V1966" s="21">
        <v>2664813</v>
      </c>
      <c r="W1966" s="34">
        <v>37326</v>
      </c>
      <c r="X1966" s="34">
        <v>47908</v>
      </c>
      <c r="Y1966" s="109"/>
      <c r="Z1966" s="70" t="s">
        <v>4927</v>
      </c>
      <c r="AA1966" s="20" t="s">
        <v>4926</v>
      </c>
      <c r="AB1966" s="109"/>
      <c r="AC1966" s="19"/>
      <c r="AD1966" s="22"/>
      <c r="AE1966" s="19"/>
    </row>
    <row r="1967" spans="2:31" x14ac:dyDescent="0.2">
      <c r="B1967" s="14" t="s">
        <v>13401</v>
      </c>
      <c r="C1967" s="33" t="s">
        <v>13400</v>
      </c>
      <c r="D1967" s="16" t="s">
        <v>13395</v>
      </c>
      <c r="E1967" s="104" t="s">
        <v>26</v>
      </c>
      <c r="F1967" s="18" t="s">
        <v>26</v>
      </c>
      <c r="G1967" s="111" t="s">
        <v>26</v>
      </c>
      <c r="H1967" s="102" t="s">
        <v>323</v>
      </c>
      <c r="I1967" s="21">
        <v>5229000</v>
      </c>
      <c r="J1967" s="71">
        <v>138.548</v>
      </c>
      <c r="K1967" s="21">
        <v>7273744</v>
      </c>
      <c r="L1967" s="21">
        <v>5250000</v>
      </c>
      <c r="M1967" s="21">
        <v>5230714</v>
      </c>
      <c r="N1967" s="21"/>
      <c r="O1967" s="21">
        <v>648</v>
      </c>
      <c r="P1967" s="21"/>
      <c r="Q1967" s="21"/>
      <c r="R1967" s="22">
        <v>6.15</v>
      </c>
      <c r="S1967" s="22">
        <v>6.1790000000000003</v>
      </c>
      <c r="T1967" s="20" t="s">
        <v>4965</v>
      </c>
      <c r="U1967" s="21">
        <v>27803</v>
      </c>
      <c r="V1967" s="21">
        <v>322875</v>
      </c>
      <c r="W1967" s="34">
        <v>39392</v>
      </c>
      <c r="X1967" s="34">
        <v>50374</v>
      </c>
      <c r="Y1967" s="109"/>
      <c r="Z1967" s="70" t="s">
        <v>4927</v>
      </c>
      <c r="AA1967" s="20" t="s">
        <v>4926</v>
      </c>
      <c r="AB1967" s="109"/>
      <c r="AC1967" s="19"/>
      <c r="AD1967" s="22"/>
      <c r="AE1967" s="19"/>
    </row>
    <row r="1968" spans="2:31" x14ac:dyDescent="0.2">
      <c r="B1968" s="14" t="s">
        <v>13399</v>
      </c>
      <c r="C1968" s="33" t="s">
        <v>13398</v>
      </c>
      <c r="D1968" s="16" t="s">
        <v>13395</v>
      </c>
      <c r="E1968" s="104" t="s">
        <v>5057</v>
      </c>
      <c r="F1968" s="18" t="s">
        <v>26</v>
      </c>
      <c r="G1968" s="111" t="s">
        <v>26</v>
      </c>
      <c r="H1968" s="102" t="s">
        <v>323</v>
      </c>
      <c r="I1968" s="21">
        <v>7375923</v>
      </c>
      <c r="J1968" s="71">
        <v>119.253</v>
      </c>
      <c r="K1968" s="21">
        <v>8834247</v>
      </c>
      <c r="L1968" s="21">
        <v>7408000</v>
      </c>
      <c r="M1968" s="21">
        <v>7386440</v>
      </c>
      <c r="N1968" s="21"/>
      <c r="O1968" s="21">
        <v>3170</v>
      </c>
      <c r="P1968" s="21"/>
      <c r="Q1968" s="21"/>
      <c r="R1968" s="22">
        <v>5.125</v>
      </c>
      <c r="S1968" s="22">
        <v>5.18</v>
      </c>
      <c r="T1968" s="20" t="s">
        <v>4949</v>
      </c>
      <c r="U1968" s="21">
        <v>94915</v>
      </c>
      <c r="V1968" s="21">
        <v>815204</v>
      </c>
      <c r="W1968" s="34">
        <v>39870</v>
      </c>
      <c r="X1968" s="34">
        <v>43556</v>
      </c>
      <c r="Y1968" s="109"/>
      <c r="Z1968" s="70" t="s">
        <v>4927</v>
      </c>
      <c r="AA1968" s="20" t="s">
        <v>4926</v>
      </c>
      <c r="AB1968" s="109"/>
      <c r="AC1968" s="19"/>
      <c r="AD1968" s="22"/>
      <c r="AE1968" s="19"/>
    </row>
    <row r="1969" spans="2:31" x14ac:dyDescent="0.2">
      <c r="B1969" s="14" t="s">
        <v>13397</v>
      </c>
      <c r="C1969" s="33" t="s">
        <v>13396</v>
      </c>
      <c r="D1969" s="16" t="s">
        <v>13395</v>
      </c>
      <c r="E1969" s="104" t="s">
        <v>26</v>
      </c>
      <c r="F1969" s="18" t="s">
        <v>26</v>
      </c>
      <c r="G1969" s="111" t="s">
        <v>26</v>
      </c>
      <c r="H1969" s="102" t="s">
        <v>323</v>
      </c>
      <c r="I1969" s="21">
        <v>2398824</v>
      </c>
      <c r="J1969" s="71">
        <v>115.694</v>
      </c>
      <c r="K1969" s="21">
        <v>2776666</v>
      </c>
      <c r="L1969" s="21">
        <v>2400000</v>
      </c>
      <c r="M1969" s="21">
        <v>2399085</v>
      </c>
      <c r="N1969" s="21"/>
      <c r="O1969" s="21">
        <v>105</v>
      </c>
      <c r="P1969" s="21"/>
      <c r="Q1969" s="21"/>
      <c r="R1969" s="22">
        <v>4.125</v>
      </c>
      <c r="S1969" s="22">
        <v>4.1310000000000002</v>
      </c>
      <c r="T1969" s="20" t="s">
        <v>4965</v>
      </c>
      <c r="U1969" s="21">
        <v>9350</v>
      </c>
      <c r="V1969" s="21">
        <v>99000</v>
      </c>
      <c r="W1969" s="34">
        <v>40322</v>
      </c>
      <c r="X1969" s="34">
        <v>43978</v>
      </c>
      <c r="Y1969" s="109"/>
      <c r="Z1969" s="70" t="s">
        <v>4927</v>
      </c>
      <c r="AA1969" s="20" t="s">
        <v>4926</v>
      </c>
      <c r="AB1969" s="109"/>
      <c r="AC1969" s="19"/>
      <c r="AD1969" s="22"/>
      <c r="AE1969" s="19"/>
    </row>
    <row r="1970" spans="2:31" x14ac:dyDescent="0.2">
      <c r="B1970" s="14" t="s">
        <v>13394</v>
      </c>
      <c r="C1970" s="33" t="s">
        <v>13393</v>
      </c>
      <c r="D1970" s="16" t="s">
        <v>13390</v>
      </c>
      <c r="E1970" s="104" t="s">
        <v>26</v>
      </c>
      <c r="F1970" s="18" t="s">
        <v>5793</v>
      </c>
      <c r="G1970" s="111" t="s">
        <v>26</v>
      </c>
      <c r="H1970" s="102" t="s">
        <v>323</v>
      </c>
      <c r="I1970" s="21">
        <v>4515830</v>
      </c>
      <c r="J1970" s="71">
        <v>101</v>
      </c>
      <c r="K1970" s="21">
        <v>4545000</v>
      </c>
      <c r="L1970" s="21">
        <v>4500000</v>
      </c>
      <c r="M1970" s="21">
        <v>4515641</v>
      </c>
      <c r="N1970" s="21"/>
      <c r="O1970" s="21">
        <v>-189</v>
      </c>
      <c r="P1970" s="21"/>
      <c r="Q1970" s="21"/>
      <c r="R1970" s="22">
        <v>2.5</v>
      </c>
      <c r="S1970" s="22">
        <v>2.4260000000000002</v>
      </c>
      <c r="T1970" s="20" t="s">
        <v>85</v>
      </c>
      <c r="U1970" s="21">
        <v>5938</v>
      </c>
      <c r="V1970" s="21"/>
      <c r="W1970" s="34">
        <v>41249</v>
      </c>
      <c r="X1970" s="34">
        <v>43112</v>
      </c>
      <c r="Y1970" s="109"/>
      <c r="Z1970" s="70" t="s">
        <v>4927</v>
      </c>
      <c r="AA1970" s="20" t="s">
        <v>4926</v>
      </c>
      <c r="AB1970" s="109"/>
      <c r="AC1970" s="19"/>
      <c r="AD1970" s="22"/>
      <c r="AE1970" s="19"/>
    </row>
    <row r="1971" spans="2:31" x14ac:dyDescent="0.2">
      <c r="B1971" s="14" t="s">
        <v>13392</v>
      </c>
      <c r="C1971" s="33" t="s">
        <v>13391</v>
      </c>
      <c r="D1971" s="16" t="s">
        <v>13390</v>
      </c>
      <c r="E1971" s="104" t="s">
        <v>26</v>
      </c>
      <c r="F1971" s="18" t="s">
        <v>5793</v>
      </c>
      <c r="G1971" s="111" t="s">
        <v>26</v>
      </c>
      <c r="H1971" s="102" t="s">
        <v>323</v>
      </c>
      <c r="I1971" s="21">
        <v>5029040</v>
      </c>
      <c r="J1971" s="71">
        <v>103</v>
      </c>
      <c r="K1971" s="21">
        <v>5150000</v>
      </c>
      <c r="L1971" s="21">
        <v>5000000</v>
      </c>
      <c r="M1971" s="21">
        <v>5028838</v>
      </c>
      <c r="N1971" s="21"/>
      <c r="O1971" s="21">
        <v>-202</v>
      </c>
      <c r="P1971" s="21"/>
      <c r="Q1971" s="21"/>
      <c r="R1971" s="22">
        <v>3.625</v>
      </c>
      <c r="S1971" s="22">
        <v>3.5550000000000002</v>
      </c>
      <c r="T1971" s="20" t="s">
        <v>85</v>
      </c>
      <c r="U1971" s="21">
        <v>9566</v>
      </c>
      <c r="V1971" s="21"/>
      <c r="W1971" s="34">
        <v>41249</v>
      </c>
      <c r="X1971" s="34">
        <v>44938</v>
      </c>
      <c r="Y1971" s="109"/>
      <c r="Z1971" s="70" t="s">
        <v>4927</v>
      </c>
      <c r="AA1971" s="20" t="s">
        <v>4926</v>
      </c>
      <c r="AB1971" s="109"/>
      <c r="AC1971" s="19"/>
      <c r="AD1971" s="22"/>
      <c r="AE1971" s="19"/>
    </row>
    <row r="1972" spans="2:31" x14ac:dyDescent="0.2">
      <c r="B1972" s="14" t="s">
        <v>13389</v>
      </c>
      <c r="C1972" s="33" t="s">
        <v>13388</v>
      </c>
      <c r="D1972" s="16" t="s">
        <v>13383</v>
      </c>
      <c r="E1972" s="104" t="s">
        <v>26</v>
      </c>
      <c r="F1972" s="18" t="s">
        <v>26</v>
      </c>
      <c r="G1972" s="111" t="s">
        <v>26</v>
      </c>
      <c r="H1972" s="102" t="s">
        <v>334</v>
      </c>
      <c r="I1972" s="21">
        <v>9999250</v>
      </c>
      <c r="J1972" s="71">
        <v>124.33199999999999</v>
      </c>
      <c r="K1972" s="21">
        <v>12433170</v>
      </c>
      <c r="L1972" s="21">
        <v>10000000</v>
      </c>
      <c r="M1972" s="21">
        <v>9999559</v>
      </c>
      <c r="N1972" s="21"/>
      <c r="O1972" s="21">
        <v>153</v>
      </c>
      <c r="P1972" s="21"/>
      <c r="Q1972" s="21"/>
      <c r="R1972" s="22">
        <v>6.5</v>
      </c>
      <c r="S1972" s="22">
        <v>6.5010000000000003</v>
      </c>
      <c r="T1972" s="20" t="s">
        <v>4985</v>
      </c>
      <c r="U1972" s="21">
        <v>191389</v>
      </c>
      <c r="V1972" s="21">
        <v>650000</v>
      </c>
      <c r="W1972" s="34">
        <v>39700</v>
      </c>
      <c r="X1972" s="34">
        <v>43358</v>
      </c>
      <c r="Y1972" s="109"/>
      <c r="Z1972" s="70" t="s">
        <v>4927</v>
      </c>
      <c r="AA1972" s="20" t="s">
        <v>4926</v>
      </c>
      <c r="AB1972" s="109"/>
      <c r="AC1972" s="19"/>
      <c r="AD1972" s="22"/>
      <c r="AE1972" s="19"/>
    </row>
    <row r="1973" spans="2:31" x14ac:dyDescent="0.2">
      <c r="B1973" s="14" t="s">
        <v>13387</v>
      </c>
      <c r="C1973" s="33" t="s">
        <v>13386</v>
      </c>
      <c r="D1973" s="16" t="s">
        <v>13383</v>
      </c>
      <c r="E1973" s="104" t="s">
        <v>26</v>
      </c>
      <c r="F1973" s="18" t="s">
        <v>26</v>
      </c>
      <c r="G1973" s="111" t="s">
        <v>26</v>
      </c>
      <c r="H1973" s="102" t="s">
        <v>334</v>
      </c>
      <c r="I1973" s="21">
        <v>21828940</v>
      </c>
      <c r="J1973" s="71">
        <v>134.59899999999999</v>
      </c>
      <c r="K1973" s="21">
        <v>28265811</v>
      </c>
      <c r="L1973" s="21">
        <v>21000000</v>
      </c>
      <c r="M1973" s="21">
        <v>21757613</v>
      </c>
      <c r="N1973" s="21"/>
      <c r="O1973" s="21">
        <v>-10259</v>
      </c>
      <c r="P1973" s="21"/>
      <c r="Q1973" s="21"/>
      <c r="R1973" s="22">
        <v>6.625</v>
      </c>
      <c r="S1973" s="22">
        <v>6.3280000000000003</v>
      </c>
      <c r="T1973" s="20" t="s">
        <v>89</v>
      </c>
      <c r="U1973" s="21">
        <v>61833</v>
      </c>
      <c r="V1973" s="21">
        <v>1391250</v>
      </c>
      <c r="W1973" s="34">
        <v>39002</v>
      </c>
      <c r="X1973" s="34">
        <v>49841</v>
      </c>
      <c r="Y1973" s="109"/>
      <c r="Z1973" s="70" t="s">
        <v>4927</v>
      </c>
      <c r="AA1973" s="20" t="s">
        <v>4926</v>
      </c>
      <c r="AB1973" s="109"/>
      <c r="AC1973" s="19"/>
      <c r="AD1973" s="22"/>
      <c r="AE1973" s="19"/>
    </row>
    <row r="1974" spans="2:31" x14ac:dyDescent="0.2">
      <c r="B1974" s="14" t="s">
        <v>13385</v>
      </c>
      <c r="C1974" s="33" t="s">
        <v>13384</v>
      </c>
      <c r="D1974" s="16" t="s">
        <v>13383</v>
      </c>
      <c r="E1974" s="104" t="s">
        <v>26</v>
      </c>
      <c r="F1974" s="18" t="s">
        <v>26</v>
      </c>
      <c r="G1974" s="111" t="s">
        <v>26</v>
      </c>
      <c r="H1974" s="102" t="s">
        <v>334</v>
      </c>
      <c r="I1974" s="21">
        <v>4966100</v>
      </c>
      <c r="J1974" s="71">
        <v>138.72300000000001</v>
      </c>
      <c r="K1974" s="21">
        <v>6936125</v>
      </c>
      <c r="L1974" s="21">
        <v>5000000</v>
      </c>
      <c r="M1974" s="21">
        <v>4968377</v>
      </c>
      <c r="N1974" s="21"/>
      <c r="O1974" s="21">
        <v>664</v>
      </c>
      <c r="P1974" s="21"/>
      <c r="Q1974" s="21"/>
      <c r="R1974" s="22">
        <v>6.75</v>
      </c>
      <c r="S1974" s="22">
        <v>6.8029999999999999</v>
      </c>
      <c r="T1974" s="20" t="s">
        <v>89</v>
      </c>
      <c r="U1974" s="21">
        <v>15000</v>
      </c>
      <c r="V1974" s="21">
        <v>337500</v>
      </c>
      <c r="W1974" s="34">
        <v>39415</v>
      </c>
      <c r="X1974" s="34">
        <v>50389</v>
      </c>
      <c r="Y1974" s="109"/>
      <c r="Z1974" s="70" t="s">
        <v>4927</v>
      </c>
      <c r="AA1974" s="20" t="s">
        <v>4926</v>
      </c>
      <c r="AB1974" s="109"/>
      <c r="AC1974" s="19"/>
      <c r="AD1974" s="22"/>
      <c r="AE1974" s="19"/>
    </row>
    <row r="1975" spans="2:31" x14ac:dyDescent="0.2">
      <c r="B1975" s="14" t="s">
        <v>13382</v>
      </c>
      <c r="C1975" s="33" t="s">
        <v>13381</v>
      </c>
      <c r="D1975" s="16" t="s">
        <v>13378</v>
      </c>
      <c r="E1975" s="104" t="s">
        <v>26</v>
      </c>
      <c r="F1975" s="18" t="s">
        <v>26</v>
      </c>
      <c r="G1975" s="111" t="s">
        <v>26</v>
      </c>
      <c r="H1975" s="102" t="s">
        <v>334</v>
      </c>
      <c r="I1975" s="21">
        <v>30373080</v>
      </c>
      <c r="J1975" s="71">
        <v>120.884</v>
      </c>
      <c r="K1975" s="21">
        <v>36785062</v>
      </c>
      <c r="L1975" s="21">
        <v>30430000</v>
      </c>
      <c r="M1975" s="21">
        <v>30398015</v>
      </c>
      <c r="N1975" s="21"/>
      <c r="O1975" s="21">
        <v>5489</v>
      </c>
      <c r="P1975" s="21"/>
      <c r="Q1975" s="21"/>
      <c r="R1975" s="22">
        <v>6.5</v>
      </c>
      <c r="S1975" s="22">
        <v>6.5259999999999998</v>
      </c>
      <c r="T1975" s="20" t="s">
        <v>4965</v>
      </c>
      <c r="U1975" s="21">
        <v>329658</v>
      </c>
      <c r="V1975" s="21">
        <v>1977950</v>
      </c>
      <c r="W1975" s="34">
        <v>39380</v>
      </c>
      <c r="X1975" s="34">
        <v>43040</v>
      </c>
      <c r="Y1975" s="109"/>
      <c r="Z1975" s="70" t="s">
        <v>4927</v>
      </c>
      <c r="AA1975" s="20" t="s">
        <v>4926</v>
      </c>
      <c r="AB1975" s="109"/>
      <c r="AC1975" s="19"/>
      <c r="AD1975" s="22"/>
      <c r="AE1975" s="19"/>
    </row>
    <row r="1976" spans="2:31" x14ac:dyDescent="0.2">
      <c r="B1976" s="14" t="s">
        <v>13380</v>
      </c>
      <c r="C1976" s="33" t="s">
        <v>13379</v>
      </c>
      <c r="D1976" s="16" t="s">
        <v>13378</v>
      </c>
      <c r="E1976" s="104" t="s">
        <v>5057</v>
      </c>
      <c r="F1976" s="18" t="s">
        <v>26</v>
      </c>
      <c r="G1976" s="111" t="s">
        <v>26</v>
      </c>
      <c r="H1976" s="102" t="s">
        <v>334</v>
      </c>
      <c r="I1976" s="21">
        <v>5289506</v>
      </c>
      <c r="J1976" s="71">
        <v>101.17700000000001</v>
      </c>
      <c r="K1976" s="21">
        <v>5362381</v>
      </c>
      <c r="L1976" s="21">
        <v>5300000</v>
      </c>
      <c r="M1976" s="21">
        <v>5289790</v>
      </c>
      <c r="N1976" s="21"/>
      <c r="O1976" s="21">
        <v>284</v>
      </c>
      <c r="P1976" s="21"/>
      <c r="Q1976" s="21"/>
      <c r="R1976" s="22">
        <v>3.2</v>
      </c>
      <c r="S1976" s="22">
        <v>3.2229999999999999</v>
      </c>
      <c r="T1976" s="20" t="s">
        <v>4949</v>
      </c>
      <c r="U1976" s="21">
        <v>50880</v>
      </c>
      <c r="V1976" s="21"/>
      <c r="W1976" s="34">
        <v>41162</v>
      </c>
      <c r="X1976" s="34">
        <v>44835</v>
      </c>
      <c r="Y1976" s="109"/>
      <c r="Z1976" s="70" t="s">
        <v>4927</v>
      </c>
      <c r="AA1976" s="20" t="s">
        <v>4926</v>
      </c>
      <c r="AB1976" s="109"/>
      <c r="AC1976" s="19"/>
      <c r="AD1976" s="22"/>
      <c r="AE1976" s="19"/>
    </row>
    <row r="1977" spans="2:31" x14ac:dyDescent="0.2">
      <c r="B1977" s="14" t="s">
        <v>13377</v>
      </c>
      <c r="C1977" s="33" t="s">
        <v>13376</v>
      </c>
      <c r="D1977" s="16" t="s">
        <v>13369</v>
      </c>
      <c r="E1977" s="104" t="s">
        <v>26</v>
      </c>
      <c r="F1977" s="18" t="s">
        <v>26</v>
      </c>
      <c r="G1977" s="111" t="s">
        <v>590</v>
      </c>
      <c r="H1977" s="102" t="s">
        <v>611</v>
      </c>
      <c r="I1977" s="21">
        <v>2251000</v>
      </c>
      <c r="J1977" s="71">
        <v>95.649000000000001</v>
      </c>
      <c r="K1977" s="21">
        <v>2153059</v>
      </c>
      <c r="L1977" s="21">
        <v>2251000</v>
      </c>
      <c r="M1977" s="21">
        <v>2251000</v>
      </c>
      <c r="N1977" s="21"/>
      <c r="O1977" s="21"/>
      <c r="P1977" s="21"/>
      <c r="Q1977" s="21"/>
      <c r="R1977" s="22">
        <v>6.08</v>
      </c>
      <c r="S1977" s="22">
        <v>6.0780000000000003</v>
      </c>
      <c r="T1977" s="20" t="s">
        <v>4949</v>
      </c>
      <c r="U1977" s="21">
        <v>34215</v>
      </c>
      <c r="V1977" s="21">
        <v>136861</v>
      </c>
      <c r="W1977" s="34">
        <v>39022</v>
      </c>
      <c r="X1977" s="34">
        <v>42644</v>
      </c>
      <c r="Y1977" s="109"/>
      <c r="Z1977" s="70" t="s">
        <v>4927</v>
      </c>
      <c r="AA1977" s="20" t="s">
        <v>4926</v>
      </c>
      <c r="AB1977" s="109"/>
      <c r="AC1977" s="31"/>
      <c r="AD1977" s="22"/>
      <c r="AE1977" s="19"/>
    </row>
    <row r="1978" spans="2:31" x14ac:dyDescent="0.2">
      <c r="B1978" s="14" t="s">
        <v>13375</v>
      </c>
      <c r="C1978" s="33" t="s">
        <v>13374</v>
      </c>
      <c r="D1978" s="16" t="s">
        <v>13369</v>
      </c>
      <c r="E1978" s="104" t="s">
        <v>26</v>
      </c>
      <c r="F1978" s="18" t="s">
        <v>26</v>
      </c>
      <c r="G1978" s="111" t="s">
        <v>590</v>
      </c>
      <c r="H1978" s="102" t="s">
        <v>611</v>
      </c>
      <c r="I1978" s="21">
        <v>1685000</v>
      </c>
      <c r="J1978" s="71">
        <v>95.649000000000001</v>
      </c>
      <c r="K1978" s="21">
        <v>1611686</v>
      </c>
      <c r="L1978" s="21">
        <v>1685000</v>
      </c>
      <c r="M1978" s="21">
        <v>1685000</v>
      </c>
      <c r="N1978" s="21"/>
      <c r="O1978" s="21"/>
      <c r="P1978" s="21"/>
      <c r="Q1978" s="21"/>
      <c r="R1978" s="22">
        <v>6.44</v>
      </c>
      <c r="S1978" s="22">
        <v>6.4379999999999997</v>
      </c>
      <c r="T1978" s="20" t="s">
        <v>4949</v>
      </c>
      <c r="U1978" s="21">
        <v>27129</v>
      </c>
      <c r="V1978" s="21">
        <v>108514</v>
      </c>
      <c r="W1978" s="34">
        <v>39233</v>
      </c>
      <c r="X1978" s="34">
        <v>42644</v>
      </c>
      <c r="Y1978" s="109"/>
      <c r="Z1978" s="70" t="s">
        <v>4927</v>
      </c>
      <c r="AA1978" s="20" t="s">
        <v>4926</v>
      </c>
      <c r="AB1978" s="109"/>
      <c r="AC1978" s="19"/>
      <c r="AD1978" s="22"/>
      <c r="AE1978" s="19"/>
    </row>
    <row r="1979" spans="2:31" x14ac:dyDescent="0.2">
      <c r="B1979" s="14" t="s">
        <v>13373</v>
      </c>
      <c r="C1979" s="33" t="s">
        <v>13372</v>
      </c>
      <c r="D1979" s="16" t="s">
        <v>13369</v>
      </c>
      <c r="E1979" s="104" t="s">
        <v>26</v>
      </c>
      <c r="F1979" s="18" t="s">
        <v>26</v>
      </c>
      <c r="G1979" s="111" t="s">
        <v>4412</v>
      </c>
      <c r="H1979" s="102" t="s">
        <v>611</v>
      </c>
      <c r="I1979" s="21">
        <v>3500000</v>
      </c>
      <c r="J1979" s="71">
        <v>101.65900000000001</v>
      </c>
      <c r="K1979" s="21">
        <v>3558065</v>
      </c>
      <c r="L1979" s="21">
        <v>3500000</v>
      </c>
      <c r="M1979" s="21">
        <v>3500000</v>
      </c>
      <c r="N1979" s="21"/>
      <c r="O1979" s="21"/>
      <c r="P1979" s="21"/>
      <c r="Q1979" s="21"/>
      <c r="R1979" s="22">
        <v>6.85</v>
      </c>
      <c r="S1979" s="22">
        <v>6.8479999999999999</v>
      </c>
      <c r="T1979" s="20" t="s">
        <v>4949</v>
      </c>
      <c r="U1979" s="21">
        <v>59938</v>
      </c>
      <c r="V1979" s="21">
        <v>239750</v>
      </c>
      <c r="W1979" s="34">
        <v>39233</v>
      </c>
      <c r="X1979" s="34">
        <v>44470</v>
      </c>
      <c r="Y1979" s="109"/>
      <c r="Z1979" s="70" t="s">
        <v>4927</v>
      </c>
      <c r="AA1979" s="20" t="s">
        <v>4926</v>
      </c>
      <c r="AB1979" s="109"/>
      <c r="AC1979" s="28">
        <v>42644</v>
      </c>
      <c r="AD1979" s="22">
        <v>101</v>
      </c>
      <c r="AE1979" s="19"/>
    </row>
    <row r="1980" spans="2:31" x14ac:dyDescent="0.2">
      <c r="B1980" s="14" t="s">
        <v>13371</v>
      </c>
      <c r="C1980" s="33" t="s">
        <v>13370</v>
      </c>
      <c r="D1980" s="16" t="s">
        <v>13369</v>
      </c>
      <c r="E1980" s="104" t="s">
        <v>26</v>
      </c>
      <c r="F1980" s="18" t="s">
        <v>26</v>
      </c>
      <c r="G1980" s="111" t="s">
        <v>590</v>
      </c>
      <c r="H1980" s="102" t="s">
        <v>611</v>
      </c>
      <c r="I1980" s="21">
        <v>1090000</v>
      </c>
      <c r="J1980" s="71">
        <v>97</v>
      </c>
      <c r="K1980" s="21">
        <v>1057300</v>
      </c>
      <c r="L1980" s="21">
        <v>1090000</v>
      </c>
      <c r="M1980" s="21">
        <v>1090000</v>
      </c>
      <c r="N1980" s="21"/>
      <c r="O1980" s="21"/>
      <c r="P1980" s="21"/>
      <c r="Q1980" s="21"/>
      <c r="R1980" s="22">
        <v>6.35</v>
      </c>
      <c r="S1980" s="22">
        <v>6.3479999999999999</v>
      </c>
      <c r="T1980" s="20" t="s">
        <v>4949</v>
      </c>
      <c r="U1980" s="21">
        <v>17304</v>
      </c>
      <c r="V1980" s="21">
        <v>69215</v>
      </c>
      <c r="W1980" s="34">
        <v>39490</v>
      </c>
      <c r="X1980" s="34">
        <v>42278</v>
      </c>
      <c r="Y1980" s="109"/>
      <c r="Z1980" s="70" t="s">
        <v>4927</v>
      </c>
      <c r="AA1980" s="20" t="s">
        <v>4926</v>
      </c>
      <c r="AB1980" s="109"/>
      <c r="AC1980" s="31"/>
      <c r="AD1980" s="22"/>
      <c r="AE1980" s="31"/>
    </row>
    <row r="1981" spans="2:31" x14ac:dyDescent="0.2">
      <c r="B1981" s="14" t="s">
        <v>13368</v>
      </c>
      <c r="C1981" s="33" t="s">
        <v>13367</v>
      </c>
      <c r="D1981" s="16" t="s">
        <v>13366</v>
      </c>
      <c r="E1981" s="104" t="s">
        <v>5057</v>
      </c>
      <c r="F1981" s="18" t="s">
        <v>26</v>
      </c>
      <c r="G1981" s="111" t="s">
        <v>26</v>
      </c>
      <c r="H1981" s="102" t="s">
        <v>323</v>
      </c>
      <c r="I1981" s="21">
        <v>5585975</v>
      </c>
      <c r="J1981" s="71">
        <v>115.38200000000001</v>
      </c>
      <c r="K1981" s="21">
        <v>6449831</v>
      </c>
      <c r="L1981" s="21">
        <v>5590000</v>
      </c>
      <c r="M1981" s="21">
        <v>5587139</v>
      </c>
      <c r="N1981" s="21"/>
      <c r="O1981" s="21">
        <v>363</v>
      </c>
      <c r="P1981" s="21"/>
      <c r="Q1981" s="21"/>
      <c r="R1981" s="22">
        <v>4.375</v>
      </c>
      <c r="S1981" s="22">
        <v>4.3840000000000003</v>
      </c>
      <c r="T1981" s="20" t="s">
        <v>118</v>
      </c>
      <c r="U1981" s="21">
        <v>88314</v>
      </c>
      <c r="V1981" s="21">
        <v>244563</v>
      </c>
      <c r="W1981" s="34">
        <v>40043</v>
      </c>
      <c r="X1981" s="34">
        <v>43698</v>
      </c>
      <c r="Y1981" s="109"/>
      <c r="Z1981" s="70" t="s">
        <v>4927</v>
      </c>
      <c r="AA1981" s="20" t="s">
        <v>4926</v>
      </c>
      <c r="AB1981" s="109"/>
      <c r="AC1981" s="19"/>
      <c r="AD1981" s="22"/>
      <c r="AE1981" s="19"/>
    </row>
    <row r="1982" spans="2:31" x14ac:dyDescent="0.2">
      <c r="B1982" s="14" t="s">
        <v>13365</v>
      </c>
      <c r="C1982" s="33" t="s">
        <v>13364</v>
      </c>
      <c r="D1982" s="16" t="s">
        <v>13363</v>
      </c>
      <c r="E1982" s="104" t="s">
        <v>5057</v>
      </c>
      <c r="F1982" s="18" t="s">
        <v>26</v>
      </c>
      <c r="G1982" s="111" t="s">
        <v>4412</v>
      </c>
      <c r="H1982" s="102" t="s">
        <v>334</v>
      </c>
      <c r="I1982" s="21">
        <v>9986000</v>
      </c>
      <c r="J1982" s="71">
        <v>105.49299999999999</v>
      </c>
      <c r="K1982" s="21">
        <v>10549320</v>
      </c>
      <c r="L1982" s="21">
        <v>10000000</v>
      </c>
      <c r="M1982" s="21">
        <v>9990221</v>
      </c>
      <c r="N1982" s="21"/>
      <c r="O1982" s="21">
        <v>2703</v>
      </c>
      <c r="P1982" s="21"/>
      <c r="Q1982" s="21"/>
      <c r="R1982" s="22">
        <v>2.95</v>
      </c>
      <c r="S1982" s="22">
        <v>2.98</v>
      </c>
      <c r="T1982" s="20" t="s">
        <v>89</v>
      </c>
      <c r="U1982" s="21">
        <v>13111</v>
      </c>
      <c r="V1982" s="21">
        <v>295000</v>
      </c>
      <c r="W1982" s="34">
        <v>40694</v>
      </c>
      <c r="X1982" s="34">
        <v>42536</v>
      </c>
      <c r="Y1982" s="109"/>
      <c r="Z1982" s="70" t="s">
        <v>4927</v>
      </c>
      <c r="AA1982" s="20" t="s">
        <v>4926</v>
      </c>
      <c r="AB1982" s="109"/>
      <c r="AC1982" s="28">
        <v>42505</v>
      </c>
      <c r="AD1982" s="22">
        <v>100</v>
      </c>
      <c r="AE1982" s="19"/>
    </row>
    <row r="1983" spans="2:31" x14ac:dyDescent="0.2">
      <c r="B1983" s="14" t="s">
        <v>13362</v>
      </c>
      <c r="C1983" s="33" t="s">
        <v>13361</v>
      </c>
      <c r="D1983" s="16" t="s">
        <v>13358</v>
      </c>
      <c r="E1983" s="104" t="s">
        <v>26</v>
      </c>
      <c r="F1983" s="18" t="s">
        <v>26</v>
      </c>
      <c r="G1983" s="111" t="s">
        <v>26</v>
      </c>
      <c r="H1983" s="102" t="s">
        <v>323</v>
      </c>
      <c r="I1983" s="21">
        <v>9237328</v>
      </c>
      <c r="J1983" s="71">
        <v>121.73399999999999</v>
      </c>
      <c r="K1983" s="21">
        <v>11260367</v>
      </c>
      <c r="L1983" s="21">
        <v>9250000</v>
      </c>
      <c r="M1983" s="21">
        <v>9237737</v>
      </c>
      <c r="N1983" s="21"/>
      <c r="O1983" s="21">
        <v>308</v>
      </c>
      <c r="P1983" s="21"/>
      <c r="Q1983" s="21"/>
      <c r="R1983" s="22">
        <v>5.2</v>
      </c>
      <c r="S1983" s="22">
        <v>5.2089999999999996</v>
      </c>
      <c r="T1983" s="20" t="s">
        <v>89</v>
      </c>
      <c r="U1983" s="21">
        <v>40083</v>
      </c>
      <c r="V1983" s="21">
        <v>481000</v>
      </c>
      <c r="W1983" s="34">
        <v>40681</v>
      </c>
      <c r="X1983" s="34">
        <v>51653</v>
      </c>
      <c r="Y1983" s="109"/>
      <c r="Z1983" s="70" t="s">
        <v>4927</v>
      </c>
      <c r="AA1983" s="20" t="s">
        <v>4926</v>
      </c>
      <c r="AB1983" s="109"/>
      <c r="AC1983" s="19"/>
      <c r="AD1983" s="22"/>
      <c r="AE1983" s="19"/>
    </row>
    <row r="1984" spans="2:31" x14ac:dyDescent="0.2">
      <c r="B1984" s="14" t="s">
        <v>13360</v>
      </c>
      <c r="C1984" s="33" t="s">
        <v>13359</v>
      </c>
      <c r="D1984" s="16" t="s">
        <v>13358</v>
      </c>
      <c r="E1984" s="104" t="s">
        <v>5057</v>
      </c>
      <c r="F1984" s="18" t="s">
        <v>26</v>
      </c>
      <c r="G1984" s="111" t="s">
        <v>26</v>
      </c>
      <c r="H1984" s="102" t="s">
        <v>323</v>
      </c>
      <c r="I1984" s="21">
        <v>11944560</v>
      </c>
      <c r="J1984" s="71">
        <v>102.681</v>
      </c>
      <c r="K1984" s="21">
        <v>12321768</v>
      </c>
      <c r="L1984" s="21">
        <v>12000000</v>
      </c>
      <c r="M1984" s="21">
        <v>11945436</v>
      </c>
      <c r="N1984" s="21"/>
      <c r="O1984" s="21">
        <v>876</v>
      </c>
      <c r="P1984" s="21"/>
      <c r="Q1984" s="21"/>
      <c r="R1984" s="22">
        <v>4.0999999999999996</v>
      </c>
      <c r="S1984" s="22">
        <v>4.1269999999999998</v>
      </c>
      <c r="T1984" s="20" t="s">
        <v>85</v>
      </c>
      <c r="U1984" s="21">
        <v>226867</v>
      </c>
      <c r="V1984" s="21">
        <v>241900</v>
      </c>
      <c r="W1984" s="34">
        <v>40918</v>
      </c>
      <c r="X1984" s="34">
        <v>51881</v>
      </c>
      <c r="Y1984" s="109"/>
      <c r="Z1984" s="70" t="s">
        <v>4927</v>
      </c>
      <c r="AA1984" s="20" t="s">
        <v>4926</v>
      </c>
      <c r="AB1984" s="109"/>
      <c r="AC1984" s="19"/>
      <c r="AD1984" s="22"/>
      <c r="AE1984" s="19"/>
    </row>
    <row r="1985" spans="2:31" x14ac:dyDescent="0.2">
      <c r="B1985" s="14" t="s">
        <v>13357</v>
      </c>
      <c r="C1985" s="33" t="s">
        <v>4680</v>
      </c>
      <c r="D1985" s="16" t="s">
        <v>13355</v>
      </c>
      <c r="E1985" s="104" t="s">
        <v>26</v>
      </c>
      <c r="F1985" s="18" t="s">
        <v>26</v>
      </c>
      <c r="G1985" s="111" t="s">
        <v>26</v>
      </c>
      <c r="H1985" s="102" t="s">
        <v>334</v>
      </c>
      <c r="I1985" s="21">
        <v>9750200</v>
      </c>
      <c r="J1985" s="71">
        <v>108.254</v>
      </c>
      <c r="K1985" s="21">
        <v>10825400</v>
      </c>
      <c r="L1985" s="21">
        <v>10000000</v>
      </c>
      <c r="M1985" s="21">
        <v>9871056</v>
      </c>
      <c r="N1985" s="21"/>
      <c r="O1985" s="21">
        <v>25291</v>
      </c>
      <c r="P1985" s="21"/>
      <c r="Q1985" s="21"/>
      <c r="R1985" s="22">
        <v>5.55</v>
      </c>
      <c r="S1985" s="22">
        <v>5.91</v>
      </c>
      <c r="T1985" s="20" t="s">
        <v>118</v>
      </c>
      <c r="U1985" s="21">
        <v>231250</v>
      </c>
      <c r="V1985" s="21">
        <v>555000</v>
      </c>
      <c r="W1985" s="34">
        <v>39457</v>
      </c>
      <c r="X1985" s="34">
        <v>42767</v>
      </c>
      <c r="Y1985" s="109"/>
      <c r="Z1985" s="70" t="s">
        <v>4927</v>
      </c>
      <c r="AA1985" s="20" t="s">
        <v>4926</v>
      </c>
      <c r="AB1985" s="109"/>
      <c r="AC1985" s="19"/>
      <c r="AD1985" s="22"/>
      <c r="AE1985" s="19"/>
    </row>
    <row r="1986" spans="2:31" x14ac:dyDescent="0.2">
      <c r="B1986" s="14" t="s">
        <v>13356</v>
      </c>
      <c r="C1986" s="33" t="s">
        <v>4538</v>
      </c>
      <c r="D1986" s="16" t="s">
        <v>13355</v>
      </c>
      <c r="E1986" s="104" t="s">
        <v>26</v>
      </c>
      <c r="F1986" s="18" t="s">
        <v>26</v>
      </c>
      <c r="G1986" s="111" t="s">
        <v>26</v>
      </c>
      <c r="H1986" s="102" t="s">
        <v>334</v>
      </c>
      <c r="I1986" s="21">
        <v>14952600</v>
      </c>
      <c r="J1986" s="71">
        <v>114.242</v>
      </c>
      <c r="K1986" s="21">
        <v>17136240</v>
      </c>
      <c r="L1986" s="21">
        <v>15000000</v>
      </c>
      <c r="M1986" s="21">
        <v>14969921</v>
      </c>
      <c r="N1986" s="21"/>
      <c r="O1986" s="21">
        <v>4010</v>
      </c>
      <c r="P1986" s="21"/>
      <c r="Q1986" s="21"/>
      <c r="R1986" s="22">
        <v>6.75</v>
      </c>
      <c r="S1986" s="22">
        <v>6.7939999999999996</v>
      </c>
      <c r="T1986" s="20" t="s">
        <v>85</v>
      </c>
      <c r="U1986" s="21">
        <v>466875</v>
      </c>
      <c r="V1986" s="21">
        <v>1012500</v>
      </c>
      <c r="W1986" s="34">
        <v>39639</v>
      </c>
      <c r="X1986" s="34">
        <v>43296</v>
      </c>
      <c r="Y1986" s="109"/>
      <c r="Z1986" s="70" t="s">
        <v>4927</v>
      </c>
      <c r="AA1986" s="20" t="s">
        <v>4926</v>
      </c>
      <c r="AB1986" s="109"/>
      <c r="AC1986" s="19"/>
      <c r="AD1986" s="22"/>
      <c r="AE1986" s="19"/>
    </row>
    <row r="1987" spans="2:31" x14ac:dyDescent="0.2">
      <c r="B1987" s="14" t="s">
        <v>13354</v>
      </c>
      <c r="C1987" s="33" t="s">
        <v>13353</v>
      </c>
      <c r="D1987" s="16" t="s">
        <v>13350</v>
      </c>
      <c r="E1987" s="104" t="s">
        <v>26</v>
      </c>
      <c r="F1987" s="18" t="s">
        <v>26</v>
      </c>
      <c r="G1987" s="111" t="s">
        <v>26</v>
      </c>
      <c r="H1987" s="102" t="s">
        <v>323</v>
      </c>
      <c r="I1987" s="21">
        <v>16999580</v>
      </c>
      <c r="J1987" s="71">
        <v>115.069</v>
      </c>
      <c r="K1987" s="21">
        <v>19613579</v>
      </c>
      <c r="L1987" s="21">
        <v>17045000</v>
      </c>
      <c r="M1987" s="21">
        <v>17027458</v>
      </c>
      <c r="N1987" s="21"/>
      <c r="O1987" s="21">
        <v>5625</v>
      </c>
      <c r="P1987" s="21"/>
      <c r="Q1987" s="21"/>
      <c r="R1987" s="22">
        <v>5.75</v>
      </c>
      <c r="S1987" s="22">
        <v>5.7850000000000001</v>
      </c>
      <c r="T1987" s="20" t="s">
        <v>4949</v>
      </c>
      <c r="U1987" s="21">
        <v>245022</v>
      </c>
      <c r="V1987" s="21">
        <v>980088</v>
      </c>
      <c r="W1987" s="34">
        <v>38811</v>
      </c>
      <c r="X1987" s="34">
        <v>42461</v>
      </c>
      <c r="Y1987" s="109"/>
      <c r="Z1987" s="70" t="s">
        <v>4927</v>
      </c>
      <c r="AA1987" s="20" t="s">
        <v>4926</v>
      </c>
      <c r="AB1987" s="109"/>
      <c r="AC1987" s="19"/>
      <c r="AD1987" s="22"/>
      <c r="AE1987" s="19"/>
    </row>
    <row r="1988" spans="2:31" x14ac:dyDescent="0.2">
      <c r="B1988" s="14" t="s">
        <v>13352</v>
      </c>
      <c r="C1988" s="33" t="s">
        <v>13351</v>
      </c>
      <c r="D1988" s="16" t="s">
        <v>13350</v>
      </c>
      <c r="E1988" s="104" t="s">
        <v>26</v>
      </c>
      <c r="F1988" s="18" t="s">
        <v>26</v>
      </c>
      <c r="G1988" s="111" t="s">
        <v>26</v>
      </c>
      <c r="H1988" s="102" t="s">
        <v>323</v>
      </c>
      <c r="I1988" s="21">
        <v>9969700</v>
      </c>
      <c r="J1988" s="71">
        <v>108.161</v>
      </c>
      <c r="K1988" s="21">
        <v>10816080</v>
      </c>
      <c r="L1988" s="21">
        <v>10000000</v>
      </c>
      <c r="M1988" s="21">
        <v>9975801</v>
      </c>
      <c r="N1988" s="21"/>
      <c r="O1988" s="21">
        <v>2605</v>
      </c>
      <c r="P1988" s="21"/>
      <c r="Q1988" s="21"/>
      <c r="R1988" s="22">
        <v>3.375</v>
      </c>
      <c r="S1988" s="22">
        <v>3.411</v>
      </c>
      <c r="T1988" s="20" t="s">
        <v>4985</v>
      </c>
      <c r="U1988" s="21">
        <v>99375</v>
      </c>
      <c r="V1988" s="21">
        <v>337500</v>
      </c>
      <c r="W1988" s="34">
        <v>40428</v>
      </c>
      <c r="X1988" s="34">
        <v>44089</v>
      </c>
      <c r="Y1988" s="109"/>
      <c r="Z1988" s="70" t="s">
        <v>4927</v>
      </c>
      <c r="AA1988" s="20" t="s">
        <v>4926</v>
      </c>
      <c r="AB1988" s="109"/>
      <c r="AC1988" s="19"/>
      <c r="AD1988" s="22"/>
      <c r="AE1988" s="19"/>
    </row>
    <row r="1989" spans="2:31" x14ac:dyDescent="0.2">
      <c r="B1989" s="14" t="s">
        <v>13349</v>
      </c>
      <c r="C1989" s="33" t="s">
        <v>13348</v>
      </c>
      <c r="D1989" s="16" t="s">
        <v>13347</v>
      </c>
      <c r="E1989" s="104" t="s">
        <v>26</v>
      </c>
      <c r="F1989" s="18" t="s">
        <v>26</v>
      </c>
      <c r="G1989" s="111" t="s">
        <v>590</v>
      </c>
      <c r="H1989" s="102" t="s">
        <v>323</v>
      </c>
      <c r="I1989" s="21">
        <v>248800</v>
      </c>
      <c r="J1989" s="71">
        <v>104.58199999999999</v>
      </c>
      <c r="K1989" s="21">
        <v>264948</v>
      </c>
      <c r="L1989" s="21">
        <v>253340</v>
      </c>
      <c r="M1989" s="21">
        <v>252576</v>
      </c>
      <c r="N1989" s="21"/>
      <c r="O1989" s="21">
        <v>4758</v>
      </c>
      <c r="P1989" s="21"/>
      <c r="Q1989" s="21"/>
      <c r="R1989" s="22">
        <v>7.77</v>
      </c>
      <c r="S1989" s="22">
        <v>8.0239999999999991</v>
      </c>
      <c r="T1989" s="20" t="s">
        <v>89</v>
      </c>
      <c r="U1989" s="21">
        <v>55</v>
      </c>
      <c r="V1989" s="21">
        <v>19685</v>
      </c>
      <c r="W1989" s="34">
        <v>36425</v>
      </c>
      <c r="X1989" s="34">
        <v>42185</v>
      </c>
      <c r="Y1989" s="109"/>
      <c r="Z1989" s="70" t="s">
        <v>4927</v>
      </c>
      <c r="AA1989" s="20" t="s">
        <v>4926</v>
      </c>
      <c r="AB1989" s="109"/>
      <c r="AC1989" s="31"/>
      <c r="AD1989" s="22"/>
      <c r="AE1989" s="19"/>
    </row>
    <row r="1990" spans="2:31" x14ac:dyDescent="0.2">
      <c r="B1990" s="14" t="s">
        <v>13346</v>
      </c>
      <c r="C1990" s="33" t="s">
        <v>13345</v>
      </c>
      <c r="D1990" s="16" t="s">
        <v>13344</v>
      </c>
      <c r="E1990" s="104" t="s">
        <v>26</v>
      </c>
      <c r="F1990" s="18" t="s">
        <v>26</v>
      </c>
      <c r="G1990" s="111" t="s">
        <v>26</v>
      </c>
      <c r="H1990" s="102" t="s">
        <v>590</v>
      </c>
      <c r="I1990" s="21">
        <v>19350000</v>
      </c>
      <c r="J1990" s="71">
        <v>112.288</v>
      </c>
      <c r="K1990" s="21">
        <v>21727728</v>
      </c>
      <c r="L1990" s="21">
        <v>19350000</v>
      </c>
      <c r="M1990" s="21">
        <v>19350000</v>
      </c>
      <c r="N1990" s="21"/>
      <c r="O1990" s="21"/>
      <c r="P1990" s="21"/>
      <c r="Q1990" s="21"/>
      <c r="R1990" s="22">
        <v>6.28</v>
      </c>
      <c r="S1990" s="22">
        <v>6.28</v>
      </c>
      <c r="T1990" s="20" t="s">
        <v>89</v>
      </c>
      <c r="U1990" s="21">
        <v>16878</v>
      </c>
      <c r="V1990" s="21">
        <v>1215180</v>
      </c>
      <c r="W1990" s="34">
        <v>39605</v>
      </c>
      <c r="X1990" s="34">
        <v>42181</v>
      </c>
      <c r="Y1990" s="109"/>
      <c r="Z1990" s="70" t="s">
        <v>531</v>
      </c>
      <c r="AA1990" s="20" t="s">
        <v>26</v>
      </c>
      <c r="AB1990" s="109"/>
      <c r="AC1990" s="31"/>
      <c r="AD1990" s="22"/>
      <c r="AE1990" s="19"/>
    </row>
    <row r="1991" spans="2:31" x14ac:dyDescent="0.2">
      <c r="B1991" s="14" t="s">
        <v>13343</v>
      </c>
      <c r="C1991" s="33" t="s">
        <v>13342</v>
      </c>
      <c r="D1991" s="16" t="s">
        <v>13341</v>
      </c>
      <c r="E1991" s="104" t="s">
        <v>5057</v>
      </c>
      <c r="F1991" s="18" t="s">
        <v>26</v>
      </c>
      <c r="G1991" s="111" t="s">
        <v>26</v>
      </c>
      <c r="H1991" s="102" t="s">
        <v>590</v>
      </c>
      <c r="I1991" s="21">
        <v>10000000</v>
      </c>
      <c r="J1991" s="71">
        <v>98.977999999999994</v>
      </c>
      <c r="K1991" s="21">
        <v>9897800</v>
      </c>
      <c r="L1991" s="21">
        <v>10000000</v>
      </c>
      <c r="M1991" s="21">
        <v>10000000</v>
      </c>
      <c r="N1991" s="21"/>
      <c r="O1991" s="21"/>
      <c r="P1991" s="21"/>
      <c r="Q1991" s="21"/>
      <c r="R1991" s="22">
        <v>3.45</v>
      </c>
      <c r="S1991" s="22">
        <v>3.45</v>
      </c>
      <c r="T1991" s="20" t="s">
        <v>4985</v>
      </c>
      <c r="U1991" s="21">
        <v>97750</v>
      </c>
      <c r="V1991" s="21"/>
      <c r="W1991" s="34">
        <v>41142</v>
      </c>
      <c r="X1991" s="34">
        <v>44823</v>
      </c>
      <c r="Y1991" s="109"/>
      <c r="Z1991" s="70" t="s">
        <v>531</v>
      </c>
      <c r="AA1991" s="20" t="s">
        <v>26</v>
      </c>
      <c r="AB1991" s="109"/>
      <c r="AC1991" s="19"/>
      <c r="AD1991" s="22"/>
      <c r="AE1991" s="19"/>
    </row>
    <row r="1992" spans="2:31" x14ac:dyDescent="0.2">
      <c r="B1992" s="14" t="s">
        <v>13340</v>
      </c>
      <c r="C1992" s="33" t="s">
        <v>13339</v>
      </c>
      <c r="D1992" s="16" t="s">
        <v>13338</v>
      </c>
      <c r="E1992" s="104" t="s">
        <v>26</v>
      </c>
      <c r="F1992" s="18" t="s">
        <v>26</v>
      </c>
      <c r="G1992" s="111" t="s">
        <v>26</v>
      </c>
      <c r="H1992" s="102" t="s">
        <v>611</v>
      </c>
      <c r="I1992" s="21">
        <v>3006687</v>
      </c>
      <c r="J1992" s="71">
        <v>100.354</v>
      </c>
      <c r="K1992" s="21">
        <v>3071075</v>
      </c>
      <c r="L1992" s="21">
        <v>3060241</v>
      </c>
      <c r="M1992" s="21">
        <v>3046670</v>
      </c>
      <c r="N1992" s="21"/>
      <c r="O1992" s="21">
        <v>-9070</v>
      </c>
      <c r="P1992" s="21"/>
      <c r="Q1992" s="21"/>
      <c r="R1992" s="22">
        <v>2.71</v>
      </c>
      <c r="S1992" s="22">
        <v>8.0920000000000005</v>
      </c>
      <c r="T1992" s="20" t="s">
        <v>5189</v>
      </c>
      <c r="U1992" s="21">
        <v>1382</v>
      </c>
      <c r="V1992" s="21">
        <v>89663</v>
      </c>
      <c r="W1992" s="34">
        <v>39370</v>
      </c>
      <c r="X1992" s="34">
        <v>41858</v>
      </c>
      <c r="Y1992" s="109"/>
      <c r="Z1992" s="70" t="s">
        <v>4927</v>
      </c>
      <c r="AA1992" s="20" t="s">
        <v>9861</v>
      </c>
      <c r="AB1992" s="109"/>
      <c r="AC1992" s="19"/>
      <c r="AD1992" s="22"/>
      <c r="AE1992" s="19"/>
    </row>
    <row r="1993" spans="2:31" x14ac:dyDescent="0.2">
      <c r="B1993" s="14" t="s">
        <v>13337</v>
      </c>
      <c r="C1993" s="33" t="s">
        <v>13336</v>
      </c>
      <c r="D1993" s="16" t="s">
        <v>13327</v>
      </c>
      <c r="E1993" s="104" t="s">
        <v>26</v>
      </c>
      <c r="F1993" s="18" t="s">
        <v>26</v>
      </c>
      <c r="G1993" s="111" t="s">
        <v>26</v>
      </c>
      <c r="H1993" s="102" t="s">
        <v>323</v>
      </c>
      <c r="I1993" s="21">
        <v>1034320</v>
      </c>
      <c r="J1993" s="71">
        <v>125.06</v>
      </c>
      <c r="K1993" s="21">
        <v>1250602</v>
      </c>
      <c r="L1993" s="21">
        <v>1000000</v>
      </c>
      <c r="M1993" s="21">
        <v>1018729</v>
      </c>
      <c r="N1993" s="21"/>
      <c r="O1993" s="21">
        <v>-2496</v>
      </c>
      <c r="P1993" s="21"/>
      <c r="Q1993" s="21"/>
      <c r="R1993" s="22">
        <v>6.75</v>
      </c>
      <c r="S1993" s="22">
        <v>6.3330000000000002</v>
      </c>
      <c r="T1993" s="20" t="s">
        <v>4965</v>
      </c>
      <c r="U1993" s="21">
        <v>8625</v>
      </c>
      <c r="V1993" s="21">
        <v>67500</v>
      </c>
      <c r="W1993" s="34">
        <v>38896</v>
      </c>
      <c r="X1993" s="34">
        <v>43235</v>
      </c>
      <c r="Y1993" s="109"/>
      <c r="Z1993" s="70" t="s">
        <v>4927</v>
      </c>
      <c r="AA1993" s="20" t="s">
        <v>4926</v>
      </c>
      <c r="AB1993" s="109"/>
      <c r="AC1993" s="19"/>
      <c r="AD1993" s="22"/>
      <c r="AE1993" s="19"/>
    </row>
    <row r="1994" spans="2:31" x14ac:dyDescent="0.2">
      <c r="B1994" s="14" t="s">
        <v>13335</v>
      </c>
      <c r="C1994" s="33" t="s">
        <v>13334</v>
      </c>
      <c r="D1994" s="16" t="s">
        <v>13327</v>
      </c>
      <c r="E1994" s="104" t="s">
        <v>26</v>
      </c>
      <c r="F1994" s="18" t="s">
        <v>26</v>
      </c>
      <c r="G1994" s="111" t="s">
        <v>26</v>
      </c>
      <c r="H1994" s="102" t="s">
        <v>323</v>
      </c>
      <c r="I1994" s="21">
        <v>5979600</v>
      </c>
      <c r="J1994" s="71">
        <v>126.711</v>
      </c>
      <c r="K1994" s="21">
        <v>7602636</v>
      </c>
      <c r="L1994" s="21">
        <v>6000000</v>
      </c>
      <c r="M1994" s="21">
        <v>5982940</v>
      </c>
      <c r="N1994" s="21"/>
      <c r="O1994" s="21">
        <v>503</v>
      </c>
      <c r="P1994" s="21"/>
      <c r="Q1994" s="21"/>
      <c r="R1994" s="22">
        <v>6.125</v>
      </c>
      <c r="S1994" s="22">
        <v>6.15</v>
      </c>
      <c r="T1994" s="20" t="s">
        <v>89</v>
      </c>
      <c r="U1994" s="21">
        <v>16333</v>
      </c>
      <c r="V1994" s="21">
        <v>367500</v>
      </c>
      <c r="W1994" s="34">
        <v>37602</v>
      </c>
      <c r="X1994" s="34">
        <v>48563</v>
      </c>
      <c r="Y1994" s="109"/>
      <c r="Z1994" s="70" t="s">
        <v>4927</v>
      </c>
      <c r="AA1994" s="20" t="s">
        <v>4926</v>
      </c>
      <c r="AB1994" s="109"/>
      <c r="AC1994" s="19"/>
      <c r="AD1994" s="22"/>
      <c r="AE1994" s="19"/>
    </row>
    <row r="1995" spans="2:31" x14ac:dyDescent="0.2">
      <c r="B1995" s="14" t="s">
        <v>13333</v>
      </c>
      <c r="C1995" s="33" t="s">
        <v>13332</v>
      </c>
      <c r="D1995" s="16" t="s">
        <v>13327</v>
      </c>
      <c r="E1995" s="104" t="s">
        <v>26</v>
      </c>
      <c r="F1995" s="18" t="s">
        <v>26</v>
      </c>
      <c r="G1995" s="111" t="s">
        <v>26</v>
      </c>
      <c r="H1995" s="102" t="s">
        <v>323</v>
      </c>
      <c r="I1995" s="21">
        <v>24466439</v>
      </c>
      <c r="J1995" s="71">
        <v>106.94799999999999</v>
      </c>
      <c r="K1995" s="21">
        <v>25667616</v>
      </c>
      <c r="L1995" s="21">
        <v>24000000</v>
      </c>
      <c r="M1995" s="21">
        <v>24148233</v>
      </c>
      <c r="N1995" s="21"/>
      <c r="O1995" s="21">
        <v>-112248</v>
      </c>
      <c r="P1995" s="21"/>
      <c r="Q1995" s="21"/>
      <c r="R1995" s="22">
        <v>5</v>
      </c>
      <c r="S1995" s="22">
        <v>4.5990000000000002</v>
      </c>
      <c r="T1995" s="20" t="s">
        <v>118</v>
      </c>
      <c r="U1995" s="21">
        <v>453333</v>
      </c>
      <c r="V1995" s="21">
        <v>1200000</v>
      </c>
      <c r="W1995" s="34">
        <v>39721</v>
      </c>
      <c r="X1995" s="34">
        <v>41866</v>
      </c>
      <c r="Y1995" s="109"/>
      <c r="Z1995" s="70" t="s">
        <v>4927</v>
      </c>
      <c r="AA1995" s="20" t="s">
        <v>4926</v>
      </c>
      <c r="AB1995" s="109"/>
      <c r="AC1995" s="19"/>
      <c r="AD1995" s="22"/>
      <c r="AE1995" s="19"/>
    </row>
    <row r="1996" spans="2:31" x14ac:dyDescent="0.2">
      <c r="B1996" s="14" t="s">
        <v>13331</v>
      </c>
      <c r="C1996" s="33" t="s">
        <v>13330</v>
      </c>
      <c r="D1996" s="16" t="s">
        <v>13327</v>
      </c>
      <c r="E1996" s="104" t="s">
        <v>5057</v>
      </c>
      <c r="F1996" s="18" t="s">
        <v>26</v>
      </c>
      <c r="G1996" s="111" t="s">
        <v>26</v>
      </c>
      <c r="H1996" s="102" t="s">
        <v>323</v>
      </c>
      <c r="I1996" s="21">
        <v>4975400</v>
      </c>
      <c r="J1996" s="71">
        <v>122.35</v>
      </c>
      <c r="K1996" s="21">
        <v>6117520</v>
      </c>
      <c r="L1996" s="21">
        <v>5000000</v>
      </c>
      <c r="M1996" s="21">
        <v>4978474</v>
      </c>
      <c r="N1996" s="21"/>
      <c r="O1996" s="21">
        <v>1</v>
      </c>
      <c r="P1996" s="21"/>
      <c r="Q1996" s="21"/>
      <c r="R1996" s="22">
        <v>5.55</v>
      </c>
      <c r="S1996" s="22">
        <v>5.5839999999999996</v>
      </c>
      <c r="T1996" s="20" t="s">
        <v>4965</v>
      </c>
      <c r="U1996" s="21">
        <v>40083</v>
      </c>
      <c r="V1996" s="21">
        <v>277500</v>
      </c>
      <c r="W1996" s="34">
        <v>38476</v>
      </c>
      <c r="X1996" s="34">
        <v>49438</v>
      </c>
      <c r="Y1996" s="109"/>
      <c r="Z1996" s="70" t="s">
        <v>4927</v>
      </c>
      <c r="AA1996" s="20" t="s">
        <v>4926</v>
      </c>
      <c r="AB1996" s="109"/>
      <c r="AC1996" s="19"/>
      <c r="AD1996" s="22"/>
      <c r="AE1996" s="19"/>
    </row>
    <row r="1997" spans="2:31" x14ac:dyDescent="0.2">
      <c r="B1997" s="14" t="s">
        <v>13329</v>
      </c>
      <c r="C1997" s="33" t="s">
        <v>13328</v>
      </c>
      <c r="D1997" s="16" t="s">
        <v>13327</v>
      </c>
      <c r="E1997" s="104" t="s">
        <v>26</v>
      </c>
      <c r="F1997" s="18" t="s">
        <v>26</v>
      </c>
      <c r="G1997" s="111" t="s">
        <v>26</v>
      </c>
      <c r="H1997" s="102" t="s">
        <v>323</v>
      </c>
      <c r="I1997" s="21">
        <v>905580</v>
      </c>
      <c r="J1997" s="71">
        <v>128.89699999999999</v>
      </c>
      <c r="K1997" s="21">
        <v>1288966</v>
      </c>
      <c r="L1997" s="21">
        <v>1000000</v>
      </c>
      <c r="M1997" s="21">
        <v>913986</v>
      </c>
      <c r="N1997" s="21"/>
      <c r="O1997" s="21">
        <v>1589</v>
      </c>
      <c r="P1997" s="21"/>
      <c r="Q1997" s="21"/>
      <c r="R1997" s="22">
        <v>5.95</v>
      </c>
      <c r="S1997" s="22">
        <v>6.6840000000000002</v>
      </c>
      <c r="T1997" s="20" t="s">
        <v>4949</v>
      </c>
      <c r="U1997" s="21">
        <v>14875</v>
      </c>
      <c r="V1997" s="21">
        <v>59500</v>
      </c>
      <c r="W1997" s="34">
        <v>38896</v>
      </c>
      <c r="X1997" s="34">
        <v>49766</v>
      </c>
      <c r="Y1997" s="109"/>
      <c r="Z1997" s="70" t="s">
        <v>4927</v>
      </c>
      <c r="AA1997" s="20" t="s">
        <v>4926</v>
      </c>
      <c r="AB1997" s="109"/>
      <c r="AC1997" s="19"/>
      <c r="AD1997" s="22"/>
      <c r="AE1997" s="19"/>
    </row>
    <row r="1998" spans="2:31" x14ac:dyDescent="0.2">
      <c r="B1998" s="14" t="s">
        <v>13326</v>
      </c>
      <c r="C1998" s="33" t="s">
        <v>13325</v>
      </c>
      <c r="D1998" s="16" t="s">
        <v>13324</v>
      </c>
      <c r="E1998" s="104" t="s">
        <v>26</v>
      </c>
      <c r="F1998" s="18" t="s">
        <v>26</v>
      </c>
      <c r="G1998" s="111" t="s">
        <v>26</v>
      </c>
      <c r="H1998" s="102" t="s">
        <v>5022</v>
      </c>
      <c r="I1998" s="21">
        <v>9944500</v>
      </c>
      <c r="J1998" s="71">
        <v>100.108</v>
      </c>
      <c r="K1998" s="21">
        <v>10010770</v>
      </c>
      <c r="L1998" s="21">
        <v>10000000</v>
      </c>
      <c r="M1998" s="21">
        <v>9945669</v>
      </c>
      <c r="N1998" s="21"/>
      <c r="O1998" s="21">
        <v>1169</v>
      </c>
      <c r="P1998" s="21"/>
      <c r="Q1998" s="21"/>
      <c r="R1998" s="22">
        <v>3.125</v>
      </c>
      <c r="S1998" s="22">
        <v>3.3130000000000002</v>
      </c>
      <c r="T1998" s="20" t="s">
        <v>85</v>
      </c>
      <c r="U1998" s="21">
        <v>24306</v>
      </c>
      <c r="V1998" s="21"/>
      <c r="W1998" s="34">
        <v>41241</v>
      </c>
      <c r="X1998" s="34">
        <v>42384</v>
      </c>
      <c r="Y1998" s="109"/>
      <c r="Z1998" s="70" t="s">
        <v>4927</v>
      </c>
      <c r="AA1998" s="20" t="s">
        <v>4926</v>
      </c>
      <c r="AB1998" s="109"/>
      <c r="AC1998" s="19"/>
      <c r="AD1998" s="22"/>
      <c r="AE1998" s="19"/>
    </row>
    <row r="1999" spans="2:31" x14ac:dyDescent="0.2">
      <c r="B1999" s="14" t="s">
        <v>13323</v>
      </c>
      <c r="C1999" s="33" t="s">
        <v>13322</v>
      </c>
      <c r="D1999" s="16" t="s">
        <v>13317</v>
      </c>
      <c r="E1999" s="104" t="s">
        <v>26</v>
      </c>
      <c r="F1999" s="18" t="s">
        <v>26</v>
      </c>
      <c r="G1999" s="111" t="s">
        <v>26</v>
      </c>
      <c r="H1999" s="102" t="s">
        <v>334</v>
      </c>
      <c r="I1999" s="21">
        <v>1498965</v>
      </c>
      <c r="J1999" s="71">
        <v>139.99299999999999</v>
      </c>
      <c r="K1999" s="21">
        <v>2099892</v>
      </c>
      <c r="L1999" s="21">
        <v>1500000</v>
      </c>
      <c r="M1999" s="21">
        <v>1499280</v>
      </c>
      <c r="N1999" s="21"/>
      <c r="O1999" s="21">
        <v>77</v>
      </c>
      <c r="P1999" s="21"/>
      <c r="Q1999" s="21"/>
      <c r="R1999" s="22">
        <v>9.6999999999999993</v>
      </c>
      <c r="S1999" s="22">
        <v>9.7110000000000003</v>
      </c>
      <c r="T1999" s="20" t="s">
        <v>4965</v>
      </c>
      <c r="U1999" s="21">
        <v>20613</v>
      </c>
      <c r="V1999" s="21">
        <v>145500</v>
      </c>
      <c r="W1999" s="34">
        <v>39757</v>
      </c>
      <c r="X1999" s="34">
        <v>43414</v>
      </c>
      <c r="Y1999" s="109"/>
      <c r="Z1999" s="70" t="s">
        <v>4927</v>
      </c>
      <c r="AA1999" s="20" t="s">
        <v>4926</v>
      </c>
      <c r="AB1999" s="109"/>
      <c r="AC1999" s="19"/>
      <c r="AD1999" s="22"/>
      <c r="AE1999" s="19"/>
    </row>
    <row r="2000" spans="2:31" x14ac:dyDescent="0.2">
      <c r="B2000" s="14" t="s">
        <v>13321</v>
      </c>
      <c r="C2000" s="33" t="s">
        <v>13320</v>
      </c>
      <c r="D2000" s="16" t="s">
        <v>13317</v>
      </c>
      <c r="E2000" s="104" t="s">
        <v>26</v>
      </c>
      <c r="F2000" s="18" t="s">
        <v>26</v>
      </c>
      <c r="G2000" s="111" t="s">
        <v>26</v>
      </c>
      <c r="H2000" s="102" t="s">
        <v>334</v>
      </c>
      <c r="I2000" s="21">
        <v>9983700</v>
      </c>
      <c r="J2000" s="71">
        <v>107.48</v>
      </c>
      <c r="K2000" s="21">
        <v>10747950</v>
      </c>
      <c r="L2000" s="21">
        <v>10000000</v>
      </c>
      <c r="M2000" s="21">
        <v>9995875</v>
      </c>
      <c r="N2000" s="21"/>
      <c r="O2000" s="21">
        <v>3441</v>
      </c>
      <c r="P2000" s="21"/>
      <c r="Q2000" s="21"/>
      <c r="R2000" s="22">
        <v>7.75</v>
      </c>
      <c r="S2000" s="22">
        <v>7.79</v>
      </c>
      <c r="T2000" s="20" t="s">
        <v>118</v>
      </c>
      <c r="U2000" s="21">
        <v>312153</v>
      </c>
      <c r="V2000" s="21">
        <v>775000</v>
      </c>
      <c r="W2000" s="34">
        <v>39847</v>
      </c>
      <c r="X2000" s="34">
        <v>41676</v>
      </c>
      <c r="Y2000" s="109"/>
      <c r="Z2000" s="70" t="s">
        <v>4927</v>
      </c>
      <c r="AA2000" s="20" t="s">
        <v>4926</v>
      </c>
      <c r="AB2000" s="109"/>
      <c r="AC2000" s="19"/>
      <c r="AD2000" s="22"/>
      <c r="AE2000" s="19"/>
    </row>
    <row r="2001" spans="2:31" x14ac:dyDescent="0.2">
      <c r="B2001" s="14" t="s">
        <v>13319</v>
      </c>
      <c r="C2001" s="33" t="s">
        <v>13318</v>
      </c>
      <c r="D2001" s="16" t="s">
        <v>13317</v>
      </c>
      <c r="E2001" s="104" t="s">
        <v>26</v>
      </c>
      <c r="F2001" s="18" t="s">
        <v>26</v>
      </c>
      <c r="G2001" s="111" t="s">
        <v>26</v>
      </c>
      <c r="H2001" s="102" t="s">
        <v>334</v>
      </c>
      <c r="I2001" s="21">
        <v>9957400</v>
      </c>
      <c r="J2001" s="71">
        <v>108.545</v>
      </c>
      <c r="K2001" s="21">
        <v>10854470</v>
      </c>
      <c r="L2001" s="21">
        <v>10000000</v>
      </c>
      <c r="M2001" s="21">
        <v>9977304</v>
      </c>
      <c r="N2001" s="21"/>
      <c r="O2001" s="21">
        <v>8455</v>
      </c>
      <c r="P2001" s="21"/>
      <c r="Q2001" s="21"/>
      <c r="R2001" s="22">
        <v>4.125</v>
      </c>
      <c r="S2001" s="22">
        <v>4.2149999999999999</v>
      </c>
      <c r="T2001" s="20" t="s">
        <v>4985</v>
      </c>
      <c r="U2001" s="21">
        <v>126042</v>
      </c>
      <c r="V2001" s="21">
        <v>412500</v>
      </c>
      <c r="W2001" s="34">
        <v>40337</v>
      </c>
      <c r="X2001" s="34">
        <v>42258</v>
      </c>
      <c r="Y2001" s="109"/>
      <c r="Z2001" s="70" t="s">
        <v>4927</v>
      </c>
      <c r="AA2001" s="20" t="s">
        <v>4926</v>
      </c>
      <c r="AB2001" s="109"/>
      <c r="AC2001" s="19"/>
      <c r="AD2001" s="22"/>
      <c r="AE2001" s="19"/>
    </row>
    <row r="2002" spans="2:31" x14ac:dyDescent="0.2">
      <c r="B2002" s="14" t="s">
        <v>13316</v>
      </c>
      <c r="C2002" s="33" t="s">
        <v>13315</v>
      </c>
      <c r="D2002" s="16" t="s">
        <v>13314</v>
      </c>
      <c r="E2002" s="104" t="s">
        <v>5057</v>
      </c>
      <c r="F2002" s="18" t="s">
        <v>26</v>
      </c>
      <c r="G2002" s="111" t="s">
        <v>26</v>
      </c>
      <c r="H2002" s="102" t="s">
        <v>334</v>
      </c>
      <c r="I2002" s="21">
        <v>9988800</v>
      </c>
      <c r="J2002" s="71">
        <v>98.953000000000003</v>
      </c>
      <c r="K2002" s="21">
        <v>9895290</v>
      </c>
      <c r="L2002" s="21">
        <v>10000000</v>
      </c>
      <c r="M2002" s="21">
        <v>9989184</v>
      </c>
      <c r="N2002" s="21"/>
      <c r="O2002" s="21">
        <v>384</v>
      </c>
      <c r="P2002" s="21"/>
      <c r="Q2002" s="21"/>
      <c r="R2002" s="22">
        <v>2.85</v>
      </c>
      <c r="S2002" s="22">
        <v>2.863</v>
      </c>
      <c r="T2002" s="20" t="s">
        <v>118</v>
      </c>
      <c r="U2002" s="21">
        <v>112417</v>
      </c>
      <c r="V2002" s="21"/>
      <c r="W2002" s="34">
        <v>41127</v>
      </c>
      <c r="X2002" s="34">
        <v>44782</v>
      </c>
      <c r="Y2002" s="109"/>
      <c r="Z2002" s="70" t="s">
        <v>4927</v>
      </c>
      <c r="AA2002" s="20" t="s">
        <v>4926</v>
      </c>
      <c r="AB2002" s="109"/>
      <c r="AC2002" s="19"/>
      <c r="AD2002" s="22"/>
      <c r="AE2002" s="19"/>
    </row>
    <row r="2003" spans="2:31" x14ac:dyDescent="0.2">
      <c r="B2003" s="14" t="s">
        <v>13313</v>
      </c>
      <c r="C2003" s="33" t="s">
        <v>13312</v>
      </c>
      <c r="D2003" s="16" t="s">
        <v>13309</v>
      </c>
      <c r="E2003" s="104" t="s">
        <v>26</v>
      </c>
      <c r="F2003" s="18" t="s">
        <v>26</v>
      </c>
      <c r="G2003" s="111" t="s">
        <v>590</v>
      </c>
      <c r="H2003" s="102" t="s">
        <v>590</v>
      </c>
      <c r="I2003" s="21">
        <v>6873047</v>
      </c>
      <c r="J2003" s="71">
        <v>121.986</v>
      </c>
      <c r="K2003" s="21">
        <v>8384155</v>
      </c>
      <c r="L2003" s="21">
        <v>6873047</v>
      </c>
      <c r="M2003" s="21">
        <v>6873047</v>
      </c>
      <c r="N2003" s="21"/>
      <c r="O2003" s="21"/>
      <c r="P2003" s="21"/>
      <c r="Q2003" s="21"/>
      <c r="R2003" s="22">
        <v>7.4</v>
      </c>
      <c r="S2003" s="22">
        <v>7.3979999999999997</v>
      </c>
      <c r="T2003" s="20" t="s">
        <v>85</v>
      </c>
      <c r="U2003" s="21">
        <v>252890</v>
      </c>
      <c r="V2003" s="21">
        <v>508605</v>
      </c>
      <c r="W2003" s="34">
        <v>36971</v>
      </c>
      <c r="X2003" s="34">
        <v>44928</v>
      </c>
      <c r="Y2003" s="109"/>
      <c r="Z2003" s="70" t="s">
        <v>531</v>
      </c>
      <c r="AA2003" s="20" t="s">
        <v>26</v>
      </c>
      <c r="AB2003" s="109"/>
      <c r="AC2003" s="19"/>
      <c r="AD2003" s="22"/>
      <c r="AE2003" s="19"/>
    </row>
    <row r="2004" spans="2:31" x14ac:dyDescent="0.2">
      <c r="B2004" s="14" t="s">
        <v>13311</v>
      </c>
      <c r="C2004" s="33" t="s">
        <v>13310</v>
      </c>
      <c r="D2004" s="16" t="s">
        <v>13309</v>
      </c>
      <c r="E2004" s="104" t="s">
        <v>26</v>
      </c>
      <c r="F2004" s="18" t="s">
        <v>26</v>
      </c>
      <c r="G2004" s="111" t="s">
        <v>590</v>
      </c>
      <c r="H2004" s="102" t="s">
        <v>590</v>
      </c>
      <c r="I2004" s="21">
        <v>13012488</v>
      </c>
      <c r="J2004" s="71">
        <v>121.867</v>
      </c>
      <c r="K2004" s="21">
        <v>15857929</v>
      </c>
      <c r="L2004" s="21">
        <v>13012488</v>
      </c>
      <c r="M2004" s="21">
        <v>13012488</v>
      </c>
      <c r="N2004" s="21"/>
      <c r="O2004" s="21"/>
      <c r="P2004" s="21"/>
      <c r="Q2004" s="21"/>
      <c r="R2004" s="22">
        <v>7.55</v>
      </c>
      <c r="S2004" s="22">
        <v>7.548</v>
      </c>
      <c r="T2004" s="20" t="s">
        <v>85</v>
      </c>
      <c r="U2004" s="21">
        <v>488492</v>
      </c>
      <c r="V2004" s="21">
        <v>982443</v>
      </c>
      <c r="W2004" s="34">
        <v>37025</v>
      </c>
      <c r="X2004" s="34">
        <v>44928</v>
      </c>
      <c r="Y2004" s="109"/>
      <c r="Z2004" s="70" t="s">
        <v>531</v>
      </c>
      <c r="AA2004" s="20" t="s">
        <v>26</v>
      </c>
      <c r="AB2004" s="109"/>
      <c r="AC2004" s="19"/>
      <c r="AD2004" s="22"/>
      <c r="AE2004" s="19"/>
    </row>
    <row r="2005" spans="2:31" x14ac:dyDescent="0.2">
      <c r="B2005" s="14" t="s">
        <v>13308</v>
      </c>
      <c r="C2005" s="33" t="s">
        <v>13307</v>
      </c>
      <c r="D2005" s="16" t="s">
        <v>13306</v>
      </c>
      <c r="E2005" s="104" t="s">
        <v>26</v>
      </c>
      <c r="F2005" s="18" t="s">
        <v>26</v>
      </c>
      <c r="G2005" s="111" t="s">
        <v>590</v>
      </c>
      <c r="H2005" s="102" t="s">
        <v>590</v>
      </c>
      <c r="I2005" s="21">
        <v>31223485</v>
      </c>
      <c r="J2005" s="71">
        <v>128.04300000000001</v>
      </c>
      <c r="K2005" s="21">
        <v>39979487</v>
      </c>
      <c r="L2005" s="21">
        <v>31223485</v>
      </c>
      <c r="M2005" s="21">
        <v>31223485</v>
      </c>
      <c r="N2005" s="21"/>
      <c r="O2005" s="21"/>
      <c r="P2005" s="21"/>
      <c r="Q2005" s="21"/>
      <c r="R2005" s="22">
        <v>7.63</v>
      </c>
      <c r="S2005" s="22">
        <v>7.6289999999999996</v>
      </c>
      <c r="T2005" s="20" t="s">
        <v>85</v>
      </c>
      <c r="U2005" s="21">
        <v>1184558</v>
      </c>
      <c r="V2005" s="21">
        <v>2382352</v>
      </c>
      <c r="W2005" s="34">
        <v>37238</v>
      </c>
      <c r="X2005" s="34">
        <v>45293</v>
      </c>
      <c r="Y2005" s="109"/>
      <c r="Z2005" s="70" t="s">
        <v>531</v>
      </c>
      <c r="AA2005" s="20" t="s">
        <v>26</v>
      </c>
      <c r="AB2005" s="109"/>
      <c r="AC2005" s="19"/>
      <c r="AD2005" s="22"/>
      <c r="AE2005" s="19"/>
    </row>
    <row r="2006" spans="2:31" x14ac:dyDescent="0.2">
      <c r="B2006" s="14" t="s">
        <v>13305</v>
      </c>
      <c r="C2006" s="33" t="s">
        <v>13304</v>
      </c>
      <c r="D2006" s="16" t="s">
        <v>13303</v>
      </c>
      <c r="E2006" s="104" t="s">
        <v>26</v>
      </c>
      <c r="F2006" s="18" t="s">
        <v>26</v>
      </c>
      <c r="G2006" s="111" t="s">
        <v>26</v>
      </c>
      <c r="H2006" s="102" t="s">
        <v>334</v>
      </c>
      <c r="I2006" s="21">
        <v>1494060</v>
      </c>
      <c r="J2006" s="71">
        <v>119.98099999999999</v>
      </c>
      <c r="K2006" s="21">
        <v>1835712</v>
      </c>
      <c r="L2006" s="21">
        <v>1530000</v>
      </c>
      <c r="M2006" s="21">
        <v>1508945</v>
      </c>
      <c r="N2006" s="21"/>
      <c r="O2006" s="21">
        <v>3381</v>
      </c>
      <c r="P2006" s="21"/>
      <c r="Q2006" s="21"/>
      <c r="R2006" s="22">
        <v>6.125</v>
      </c>
      <c r="S2006" s="22">
        <v>6.4589999999999996</v>
      </c>
      <c r="T2006" s="20" t="s">
        <v>4965</v>
      </c>
      <c r="U2006" s="21">
        <v>11974</v>
      </c>
      <c r="V2006" s="21">
        <v>93713</v>
      </c>
      <c r="W2006" s="34">
        <v>39573</v>
      </c>
      <c r="X2006" s="34">
        <v>43054</v>
      </c>
      <c r="Y2006" s="109"/>
      <c r="Z2006" s="70" t="s">
        <v>4927</v>
      </c>
      <c r="AA2006" s="20" t="s">
        <v>4926</v>
      </c>
      <c r="AB2006" s="109"/>
      <c r="AC2006" s="19"/>
      <c r="AD2006" s="22"/>
      <c r="AE2006" s="19"/>
    </row>
    <row r="2007" spans="2:31" x14ac:dyDescent="0.2">
      <c r="B2007" s="14" t="s">
        <v>13302</v>
      </c>
      <c r="C2007" s="33" t="s">
        <v>13301</v>
      </c>
      <c r="D2007" s="16" t="s">
        <v>13298</v>
      </c>
      <c r="E2007" s="104" t="s">
        <v>26</v>
      </c>
      <c r="F2007" s="18" t="s">
        <v>26</v>
      </c>
      <c r="G2007" s="111" t="s">
        <v>26</v>
      </c>
      <c r="H2007" s="102" t="s">
        <v>323</v>
      </c>
      <c r="I2007" s="21">
        <v>34909700</v>
      </c>
      <c r="J2007" s="71">
        <v>120.497</v>
      </c>
      <c r="K2007" s="21">
        <v>42174055</v>
      </c>
      <c r="L2007" s="21">
        <v>35000000</v>
      </c>
      <c r="M2007" s="21">
        <v>34951118</v>
      </c>
      <c r="N2007" s="21"/>
      <c r="O2007" s="21">
        <v>8393</v>
      </c>
      <c r="P2007" s="21"/>
      <c r="Q2007" s="21"/>
      <c r="R2007" s="22">
        <v>6.15</v>
      </c>
      <c r="S2007" s="22">
        <v>6.1849999999999996</v>
      </c>
      <c r="T2007" s="20" t="s">
        <v>118</v>
      </c>
      <c r="U2007" s="21">
        <v>735438</v>
      </c>
      <c r="V2007" s="21">
        <v>2152500</v>
      </c>
      <c r="W2007" s="34">
        <v>39316</v>
      </c>
      <c r="X2007" s="34">
        <v>42975</v>
      </c>
      <c r="Y2007" s="109"/>
      <c r="Z2007" s="70" t="s">
        <v>4927</v>
      </c>
      <c r="AA2007" s="20" t="s">
        <v>4926</v>
      </c>
      <c r="AB2007" s="109"/>
      <c r="AC2007" s="19"/>
      <c r="AD2007" s="22"/>
      <c r="AE2007" s="19"/>
    </row>
    <row r="2008" spans="2:31" x14ac:dyDescent="0.2">
      <c r="B2008" s="14" t="s">
        <v>13300</v>
      </c>
      <c r="C2008" s="33" t="s">
        <v>13299</v>
      </c>
      <c r="D2008" s="16" t="s">
        <v>13298</v>
      </c>
      <c r="E2008" s="104" t="s">
        <v>26</v>
      </c>
      <c r="F2008" s="18" t="s">
        <v>26</v>
      </c>
      <c r="G2008" s="111" t="s">
        <v>26</v>
      </c>
      <c r="H2008" s="102" t="s">
        <v>323</v>
      </c>
      <c r="I2008" s="21">
        <v>11508300</v>
      </c>
      <c r="J2008" s="71">
        <v>108.821</v>
      </c>
      <c r="K2008" s="21">
        <v>10882070</v>
      </c>
      <c r="L2008" s="21">
        <v>10000000</v>
      </c>
      <c r="M2008" s="21">
        <v>10727318</v>
      </c>
      <c r="N2008" s="21"/>
      <c r="O2008" s="21">
        <v>-526750</v>
      </c>
      <c r="P2008" s="21"/>
      <c r="Q2008" s="21"/>
      <c r="R2008" s="22">
        <v>7.25</v>
      </c>
      <c r="S2008" s="22">
        <v>1.899</v>
      </c>
      <c r="T2008" s="20" t="s">
        <v>4965</v>
      </c>
      <c r="U2008" s="21">
        <v>82569</v>
      </c>
      <c r="V2008" s="21">
        <v>725000</v>
      </c>
      <c r="W2008" s="34">
        <v>40711</v>
      </c>
      <c r="X2008" s="34">
        <v>41779</v>
      </c>
      <c r="Y2008" s="109"/>
      <c r="Z2008" s="70" t="s">
        <v>4927</v>
      </c>
      <c r="AA2008" s="20" t="s">
        <v>4926</v>
      </c>
      <c r="AB2008" s="109"/>
      <c r="AC2008" s="19"/>
      <c r="AD2008" s="22"/>
      <c r="AE2008" s="19"/>
    </row>
    <row r="2009" spans="2:31" x14ac:dyDescent="0.2">
      <c r="B2009" s="14" t="s">
        <v>13297</v>
      </c>
      <c r="C2009" s="33" t="s">
        <v>13296</v>
      </c>
      <c r="D2009" s="16" t="s">
        <v>13291</v>
      </c>
      <c r="E2009" s="104" t="s">
        <v>26</v>
      </c>
      <c r="F2009" s="18" t="s">
        <v>26</v>
      </c>
      <c r="G2009" s="111" t="s">
        <v>26</v>
      </c>
      <c r="H2009" s="102" t="s">
        <v>323</v>
      </c>
      <c r="I2009" s="21">
        <v>19931400</v>
      </c>
      <c r="J2009" s="71">
        <v>101.806</v>
      </c>
      <c r="K2009" s="21">
        <v>20361120</v>
      </c>
      <c r="L2009" s="21">
        <v>20000000</v>
      </c>
      <c r="M2009" s="21">
        <v>19994801</v>
      </c>
      <c r="N2009" s="21"/>
      <c r="O2009" s="21">
        <v>13555</v>
      </c>
      <c r="P2009" s="21"/>
      <c r="Q2009" s="21"/>
      <c r="R2009" s="22">
        <v>5.875</v>
      </c>
      <c r="S2009" s="22">
        <v>5.9550000000000001</v>
      </c>
      <c r="T2009" s="20" t="s">
        <v>4965</v>
      </c>
      <c r="U2009" s="21">
        <v>192569</v>
      </c>
      <c r="V2009" s="21">
        <v>1175000</v>
      </c>
      <c r="W2009" s="34">
        <v>39596</v>
      </c>
      <c r="X2009" s="34">
        <v>41396</v>
      </c>
      <c r="Y2009" s="109"/>
      <c r="Z2009" s="70" t="s">
        <v>4927</v>
      </c>
      <c r="AA2009" s="20" t="s">
        <v>4926</v>
      </c>
      <c r="AB2009" s="109"/>
      <c r="AC2009" s="19"/>
      <c r="AD2009" s="22"/>
      <c r="AE2009" s="19"/>
    </row>
    <row r="2010" spans="2:31" x14ac:dyDescent="0.2">
      <c r="B2010" s="14" t="s">
        <v>13295</v>
      </c>
      <c r="C2010" s="33" t="s">
        <v>13294</v>
      </c>
      <c r="D2010" s="16" t="s">
        <v>13291</v>
      </c>
      <c r="E2010" s="104" t="s">
        <v>26</v>
      </c>
      <c r="F2010" s="18" t="s">
        <v>26</v>
      </c>
      <c r="G2010" s="111" t="s">
        <v>26</v>
      </c>
      <c r="H2010" s="102" t="s">
        <v>323</v>
      </c>
      <c r="I2010" s="21">
        <v>14685888</v>
      </c>
      <c r="J2010" s="71">
        <v>107.134</v>
      </c>
      <c r="K2010" s="21">
        <v>15748742</v>
      </c>
      <c r="L2010" s="21">
        <v>14700000</v>
      </c>
      <c r="M2010" s="21">
        <v>14694947</v>
      </c>
      <c r="N2010" s="21"/>
      <c r="O2010" s="21">
        <v>2856</v>
      </c>
      <c r="P2010" s="21"/>
      <c r="Q2010" s="21"/>
      <c r="R2010" s="22">
        <v>5.125</v>
      </c>
      <c r="S2010" s="22">
        <v>5.1470000000000002</v>
      </c>
      <c r="T2010" s="20" t="s">
        <v>118</v>
      </c>
      <c r="U2010" s="21">
        <v>263681</v>
      </c>
      <c r="V2010" s="21">
        <v>753375</v>
      </c>
      <c r="W2010" s="34">
        <v>40045</v>
      </c>
      <c r="X2010" s="34">
        <v>41876</v>
      </c>
      <c r="Y2010" s="109"/>
      <c r="Z2010" s="70" t="s">
        <v>4927</v>
      </c>
      <c r="AA2010" s="20" t="s">
        <v>4926</v>
      </c>
      <c r="AB2010" s="109"/>
      <c r="AC2010" s="31"/>
      <c r="AD2010" s="22"/>
      <c r="AE2010" s="31"/>
    </row>
    <row r="2011" spans="2:31" x14ac:dyDescent="0.2">
      <c r="B2011" s="14" t="s">
        <v>13293</v>
      </c>
      <c r="C2011" s="33" t="s">
        <v>13292</v>
      </c>
      <c r="D2011" s="16" t="s">
        <v>13291</v>
      </c>
      <c r="E2011" s="104" t="s">
        <v>26</v>
      </c>
      <c r="F2011" s="18" t="s">
        <v>26</v>
      </c>
      <c r="G2011" s="111" t="s">
        <v>26</v>
      </c>
      <c r="H2011" s="102" t="s">
        <v>323</v>
      </c>
      <c r="I2011" s="21">
        <v>4995850</v>
      </c>
      <c r="J2011" s="71">
        <v>105.80500000000001</v>
      </c>
      <c r="K2011" s="21">
        <v>5290225</v>
      </c>
      <c r="L2011" s="21">
        <v>5000000</v>
      </c>
      <c r="M2011" s="21">
        <v>4996864</v>
      </c>
      <c r="N2011" s="21"/>
      <c r="O2011" s="21">
        <v>818</v>
      </c>
      <c r="P2011" s="21"/>
      <c r="Q2011" s="21"/>
      <c r="R2011" s="22">
        <v>2.8</v>
      </c>
      <c r="S2011" s="22">
        <v>2.8180000000000001</v>
      </c>
      <c r="T2011" s="20" t="s">
        <v>4985</v>
      </c>
      <c r="U2011" s="21">
        <v>39667</v>
      </c>
      <c r="V2011" s="21">
        <v>140000</v>
      </c>
      <c r="W2011" s="34">
        <v>40800</v>
      </c>
      <c r="X2011" s="34">
        <v>42632</v>
      </c>
      <c r="Y2011" s="109"/>
      <c r="Z2011" s="70" t="s">
        <v>4927</v>
      </c>
      <c r="AA2011" s="20" t="s">
        <v>4926</v>
      </c>
      <c r="AB2011" s="109"/>
      <c r="AC2011" s="31"/>
      <c r="AD2011" s="22"/>
      <c r="AE2011" s="19"/>
    </row>
    <row r="2012" spans="2:31" x14ac:dyDescent="0.2">
      <c r="B2012" s="14" t="s">
        <v>13290</v>
      </c>
      <c r="C2012" s="33" t="s">
        <v>13289</v>
      </c>
      <c r="D2012" s="16" t="s">
        <v>10164</v>
      </c>
      <c r="E2012" s="104" t="s">
        <v>26</v>
      </c>
      <c r="F2012" s="18" t="s">
        <v>26</v>
      </c>
      <c r="G2012" s="111" t="s">
        <v>26</v>
      </c>
      <c r="H2012" s="102" t="s">
        <v>323</v>
      </c>
      <c r="I2012" s="21">
        <v>2313980</v>
      </c>
      <c r="J2012" s="71">
        <v>141.328</v>
      </c>
      <c r="K2012" s="21">
        <v>2826554</v>
      </c>
      <c r="L2012" s="21">
        <v>2000000</v>
      </c>
      <c r="M2012" s="21">
        <v>2221630</v>
      </c>
      <c r="N2012" s="21"/>
      <c r="O2012" s="21">
        <v>-13916</v>
      </c>
      <c r="P2012" s="21"/>
      <c r="Q2012" s="21"/>
      <c r="R2012" s="22">
        <v>7.25</v>
      </c>
      <c r="S2012" s="22">
        <v>5.7919999999999998</v>
      </c>
      <c r="T2012" s="20" t="s">
        <v>4985</v>
      </c>
      <c r="U2012" s="21">
        <v>48333</v>
      </c>
      <c r="V2012" s="21">
        <v>145000</v>
      </c>
      <c r="W2012" s="34">
        <v>38727</v>
      </c>
      <c r="X2012" s="34">
        <v>44986</v>
      </c>
      <c r="Y2012" s="109"/>
      <c r="Z2012" s="70" t="s">
        <v>4927</v>
      </c>
      <c r="AA2012" s="20" t="s">
        <v>4926</v>
      </c>
      <c r="AB2012" s="109"/>
      <c r="AC2012" s="19"/>
      <c r="AD2012" s="22"/>
      <c r="AE2012" s="19"/>
    </row>
    <row r="2013" spans="2:31" x14ac:dyDescent="0.2">
      <c r="B2013" s="14" t="s">
        <v>13288</v>
      </c>
      <c r="C2013" s="33" t="s">
        <v>13287</v>
      </c>
      <c r="D2013" s="16" t="s">
        <v>13278</v>
      </c>
      <c r="E2013" s="104" t="s">
        <v>26</v>
      </c>
      <c r="F2013" s="18" t="s">
        <v>26</v>
      </c>
      <c r="G2013" s="111" t="s">
        <v>26</v>
      </c>
      <c r="H2013" s="102" t="s">
        <v>323</v>
      </c>
      <c r="I2013" s="21">
        <v>25204700</v>
      </c>
      <c r="J2013" s="71">
        <v>101.039</v>
      </c>
      <c r="K2013" s="21">
        <v>25259825</v>
      </c>
      <c r="L2013" s="21">
        <v>25000000</v>
      </c>
      <c r="M2013" s="21">
        <v>25015240</v>
      </c>
      <c r="N2013" s="21"/>
      <c r="O2013" s="21">
        <v>-59305</v>
      </c>
      <c r="P2013" s="21"/>
      <c r="Q2013" s="21"/>
      <c r="R2013" s="22">
        <v>4.625</v>
      </c>
      <c r="S2013" s="22">
        <v>4.3760000000000003</v>
      </c>
      <c r="T2013" s="20" t="s">
        <v>4949</v>
      </c>
      <c r="U2013" s="21">
        <v>285851</v>
      </c>
      <c r="V2013" s="21">
        <v>1156250</v>
      </c>
      <c r="W2013" s="34">
        <v>40043</v>
      </c>
      <c r="X2013" s="34">
        <v>41366</v>
      </c>
      <c r="Y2013" s="109"/>
      <c r="Z2013" s="70" t="s">
        <v>4927</v>
      </c>
      <c r="AA2013" s="20" t="s">
        <v>4926</v>
      </c>
      <c r="AB2013" s="109"/>
      <c r="AC2013" s="19"/>
      <c r="AD2013" s="22"/>
      <c r="AE2013" s="19"/>
    </row>
    <row r="2014" spans="2:31" x14ac:dyDescent="0.2">
      <c r="B2014" s="14" t="s">
        <v>13286</v>
      </c>
      <c r="C2014" s="33" t="s">
        <v>13285</v>
      </c>
      <c r="D2014" s="16" t="s">
        <v>13278</v>
      </c>
      <c r="E2014" s="104" t="s">
        <v>26</v>
      </c>
      <c r="F2014" s="18" t="s">
        <v>26</v>
      </c>
      <c r="G2014" s="111" t="s">
        <v>26</v>
      </c>
      <c r="H2014" s="102" t="s">
        <v>323</v>
      </c>
      <c r="I2014" s="21">
        <v>9990400</v>
      </c>
      <c r="J2014" s="71">
        <v>104.542</v>
      </c>
      <c r="K2014" s="21">
        <v>10454150</v>
      </c>
      <c r="L2014" s="21">
        <v>10000000</v>
      </c>
      <c r="M2014" s="21">
        <v>9998372</v>
      </c>
      <c r="N2014" s="21"/>
      <c r="O2014" s="21">
        <v>1981</v>
      </c>
      <c r="P2014" s="21"/>
      <c r="Q2014" s="21"/>
      <c r="R2014" s="22">
        <v>6.7</v>
      </c>
      <c r="S2014" s="22">
        <v>6.7229999999999999</v>
      </c>
      <c r="T2014" s="20" t="s">
        <v>4949</v>
      </c>
      <c r="U2014" s="21">
        <v>167500</v>
      </c>
      <c r="V2014" s="21">
        <v>670000</v>
      </c>
      <c r="W2014" s="34">
        <v>39715</v>
      </c>
      <c r="X2014" s="34">
        <v>41548</v>
      </c>
      <c r="Y2014" s="109"/>
      <c r="Z2014" s="70" t="s">
        <v>4927</v>
      </c>
      <c r="AA2014" s="20" t="s">
        <v>4926</v>
      </c>
      <c r="AB2014" s="109"/>
      <c r="AC2014" s="19"/>
      <c r="AD2014" s="22"/>
      <c r="AE2014" s="19"/>
    </row>
    <row r="2015" spans="2:31" x14ac:dyDescent="0.2">
      <c r="B2015" s="14" t="s">
        <v>13284</v>
      </c>
      <c r="C2015" s="33" t="s">
        <v>13283</v>
      </c>
      <c r="D2015" s="16" t="s">
        <v>13278</v>
      </c>
      <c r="E2015" s="104" t="s">
        <v>26</v>
      </c>
      <c r="F2015" s="18" t="s">
        <v>26</v>
      </c>
      <c r="G2015" s="111" t="s">
        <v>26</v>
      </c>
      <c r="H2015" s="102" t="s">
        <v>323</v>
      </c>
      <c r="I2015" s="21">
        <v>7982560</v>
      </c>
      <c r="J2015" s="71">
        <v>105.79</v>
      </c>
      <c r="K2015" s="21">
        <v>8463224</v>
      </c>
      <c r="L2015" s="21">
        <v>8000000</v>
      </c>
      <c r="M2015" s="21">
        <v>7991936</v>
      </c>
      <c r="N2015" s="21"/>
      <c r="O2015" s="21">
        <v>3569</v>
      </c>
      <c r="P2015" s="21"/>
      <c r="Q2015" s="21"/>
      <c r="R2015" s="22">
        <v>3.5</v>
      </c>
      <c r="S2015" s="22">
        <v>3.548</v>
      </c>
      <c r="T2015" s="20" t="s">
        <v>4985</v>
      </c>
      <c r="U2015" s="21">
        <v>81667</v>
      </c>
      <c r="V2015" s="21">
        <v>280000</v>
      </c>
      <c r="W2015" s="34">
        <v>40246</v>
      </c>
      <c r="X2015" s="34">
        <v>42079</v>
      </c>
      <c r="Y2015" s="109"/>
      <c r="Z2015" s="70" t="s">
        <v>4927</v>
      </c>
      <c r="AA2015" s="20" t="s">
        <v>4926</v>
      </c>
      <c r="AB2015" s="109"/>
      <c r="AC2015" s="19"/>
      <c r="AD2015" s="22"/>
      <c r="AE2015" s="19"/>
    </row>
    <row r="2016" spans="2:31" x14ac:dyDescent="0.2">
      <c r="B2016" s="14" t="s">
        <v>13282</v>
      </c>
      <c r="C2016" s="33" t="s">
        <v>13281</v>
      </c>
      <c r="D2016" s="16" t="s">
        <v>13278</v>
      </c>
      <c r="E2016" s="104" t="s">
        <v>26</v>
      </c>
      <c r="F2016" s="18" t="s">
        <v>26</v>
      </c>
      <c r="G2016" s="111" t="s">
        <v>26</v>
      </c>
      <c r="H2016" s="102" t="s">
        <v>323</v>
      </c>
      <c r="I2016" s="21">
        <v>1998140</v>
      </c>
      <c r="J2016" s="71">
        <v>104.28100000000001</v>
      </c>
      <c r="K2016" s="21">
        <v>2085620</v>
      </c>
      <c r="L2016" s="21">
        <v>2000000</v>
      </c>
      <c r="M2016" s="21">
        <v>1998960</v>
      </c>
      <c r="N2016" s="21"/>
      <c r="O2016" s="21">
        <v>372</v>
      </c>
      <c r="P2016" s="21"/>
      <c r="Q2016" s="21"/>
      <c r="R2016" s="22">
        <v>2.5</v>
      </c>
      <c r="S2016" s="22">
        <v>2.52</v>
      </c>
      <c r="T2016" s="20" t="s">
        <v>4985</v>
      </c>
      <c r="U2016" s="21">
        <v>13889</v>
      </c>
      <c r="V2016" s="21">
        <v>50000</v>
      </c>
      <c r="W2016" s="34">
        <v>40435</v>
      </c>
      <c r="X2016" s="34">
        <v>42268</v>
      </c>
      <c r="Y2016" s="109"/>
      <c r="Z2016" s="70" t="s">
        <v>4927</v>
      </c>
      <c r="AA2016" s="20" t="s">
        <v>4926</v>
      </c>
      <c r="AB2016" s="109"/>
      <c r="AC2016" s="19"/>
      <c r="AD2016" s="22"/>
      <c r="AE2016" s="19"/>
    </row>
    <row r="2017" spans="2:31" x14ac:dyDescent="0.2">
      <c r="B2017" s="14" t="s">
        <v>13280</v>
      </c>
      <c r="C2017" s="33" t="s">
        <v>13279</v>
      </c>
      <c r="D2017" s="16" t="s">
        <v>13278</v>
      </c>
      <c r="E2017" s="104" t="s">
        <v>26</v>
      </c>
      <c r="F2017" s="18" t="s">
        <v>26</v>
      </c>
      <c r="G2017" s="111" t="s">
        <v>26</v>
      </c>
      <c r="H2017" s="102" t="s">
        <v>323</v>
      </c>
      <c r="I2017" s="21">
        <v>5008060</v>
      </c>
      <c r="J2017" s="71">
        <v>109.917</v>
      </c>
      <c r="K2017" s="21">
        <v>5495840</v>
      </c>
      <c r="L2017" s="21">
        <v>5000000</v>
      </c>
      <c r="M2017" s="21">
        <v>5006514</v>
      </c>
      <c r="N2017" s="21"/>
      <c r="O2017" s="21">
        <v>-682</v>
      </c>
      <c r="P2017" s="21"/>
      <c r="Q2017" s="21"/>
      <c r="R2017" s="22">
        <v>3.875</v>
      </c>
      <c r="S2017" s="22">
        <v>3.855</v>
      </c>
      <c r="T2017" s="20" t="s">
        <v>4985</v>
      </c>
      <c r="U2017" s="21">
        <v>53819</v>
      </c>
      <c r="V2017" s="21">
        <v>193750</v>
      </c>
      <c r="W2017" s="34">
        <v>40445</v>
      </c>
      <c r="X2017" s="34">
        <v>44095</v>
      </c>
      <c r="Y2017" s="109"/>
      <c r="Z2017" s="70" t="s">
        <v>4927</v>
      </c>
      <c r="AA2017" s="20" t="s">
        <v>4926</v>
      </c>
      <c r="AB2017" s="109"/>
      <c r="AC2017" s="19"/>
      <c r="AD2017" s="22"/>
      <c r="AE2017" s="19"/>
    </row>
    <row r="2018" spans="2:31" x14ac:dyDescent="0.2">
      <c r="B2018" s="14" t="s">
        <v>13277</v>
      </c>
      <c r="C2018" s="33" t="s">
        <v>13276</v>
      </c>
      <c r="D2018" s="16" t="s">
        <v>13273</v>
      </c>
      <c r="E2018" s="104" t="s">
        <v>26</v>
      </c>
      <c r="F2018" s="18" t="s">
        <v>26</v>
      </c>
      <c r="G2018" s="111" t="s">
        <v>26</v>
      </c>
      <c r="H2018" s="102" t="s">
        <v>323</v>
      </c>
      <c r="I2018" s="21">
        <v>12473875</v>
      </c>
      <c r="J2018" s="71">
        <v>100.56399999999999</v>
      </c>
      <c r="K2018" s="21">
        <v>12570463</v>
      </c>
      <c r="L2018" s="21">
        <v>12500000</v>
      </c>
      <c r="M2018" s="21">
        <v>12476556</v>
      </c>
      <c r="N2018" s="21"/>
      <c r="O2018" s="21">
        <v>2681</v>
      </c>
      <c r="P2018" s="21"/>
      <c r="Q2018" s="21"/>
      <c r="R2018" s="22">
        <v>1</v>
      </c>
      <c r="S2018" s="22">
        <v>1.073</v>
      </c>
      <c r="T2018" s="20" t="s">
        <v>118</v>
      </c>
      <c r="U2018" s="21">
        <v>38194</v>
      </c>
      <c r="V2018" s="21"/>
      <c r="W2018" s="34">
        <v>41156</v>
      </c>
      <c r="X2018" s="34">
        <v>42227</v>
      </c>
      <c r="Y2018" s="109"/>
      <c r="Z2018" s="70" t="s">
        <v>4927</v>
      </c>
      <c r="AA2018" s="20" t="s">
        <v>4926</v>
      </c>
      <c r="AB2018" s="109"/>
      <c r="AC2018" s="19"/>
      <c r="AD2018" s="22"/>
      <c r="AE2018" s="19"/>
    </row>
    <row r="2019" spans="2:31" x14ac:dyDescent="0.2">
      <c r="B2019" s="14" t="s">
        <v>13275</v>
      </c>
      <c r="C2019" s="33" t="s">
        <v>13274</v>
      </c>
      <c r="D2019" s="16" t="s">
        <v>13273</v>
      </c>
      <c r="E2019" s="104" t="s">
        <v>26</v>
      </c>
      <c r="F2019" s="18" t="s">
        <v>26</v>
      </c>
      <c r="G2019" s="111" t="s">
        <v>26</v>
      </c>
      <c r="H2019" s="102" t="s">
        <v>323</v>
      </c>
      <c r="I2019" s="21">
        <v>9221603</v>
      </c>
      <c r="J2019" s="71">
        <v>99.971999999999994</v>
      </c>
      <c r="K2019" s="21">
        <v>9247438</v>
      </c>
      <c r="L2019" s="21">
        <v>9250000</v>
      </c>
      <c r="M2019" s="21">
        <v>9223299</v>
      </c>
      <c r="N2019" s="21"/>
      <c r="O2019" s="21">
        <v>1696</v>
      </c>
      <c r="P2019" s="21"/>
      <c r="Q2019" s="21"/>
      <c r="R2019" s="22">
        <v>1.5</v>
      </c>
      <c r="S2019" s="22">
        <v>1.5640000000000001</v>
      </c>
      <c r="T2019" s="20" t="s">
        <v>4985</v>
      </c>
      <c r="U2019" s="21">
        <v>42396</v>
      </c>
      <c r="V2019" s="21"/>
      <c r="W2019" s="34">
        <v>41156</v>
      </c>
      <c r="X2019" s="34">
        <v>42989</v>
      </c>
      <c r="Y2019" s="109"/>
      <c r="Z2019" s="70" t="s">
        <v>4927</v>
      </c>
      <c r="AA2019" s="20" t="s">
        <v>4926</v>
      </c>
      <c r="AB2019" s="109"/>
      <c r="AC2019" s="19"/>
      <c r="AD2019" s="22"/>
      <c r="AE2019" s="19"/>
    </row>
    <row r="2020" spans="2:31" x14ac:dyDescent="0.2">
      <c r="B2020" s="14" t="s">
        <v>13272</v>
      </c>
      <c r="C2020" s="33" t="s">
        <v>13271</v>
      </c>
      <c r="D2020" s="16" t="s">
        <v>13268</v>
      </c>
      <c r="E2020" s="104" t="s">
        <v>26</v>
      </c>
      <c r="F2020" s="18" t="s">
        <v>26</v>
      </c>
      <c r="G2020" s="111" t="s">
        <v>26</v>
      </c>
      <c r="H2020" s="102" t="s">
        <v>334</v>
      </c>
      <c r="I2020" s="21">
        <v>9944800</v>
      </c>
      <c r="J2020" s="71">
        <v>105.34</v>
      </c>
      <c r="K2020" s="21">
        <v>10533990</v>
      </c>
      <c r="L2020" s="21">
        <v>10000000</v>
      </c>
      <c r="M2020" s="21">
        <v>9967893</v>
      </c>
      <c r="N2020" s="21"/>
      <c r="O2020" s="21">
        <v>17279</v>
      </c>
      <c r="P2020" s="21"/>
      <c r="Q2020" s="21"/>
      <c r="R2020" s="22">
        <v>4.25</v>
      </c>
      <c r="S2020" s="22">
        <v>4.4480000000000004</v>
      </c>
      <c r="T2020" s="20" t="s">
        <v>4985</v>
      </c>
      <c r="U2020" s="21">
        <v>125139</v>
      </c>
      <c r="V2020" s="21">
        <v>427361</v>
      </c>
      <c r="W2020" s="34">
        <v>40794</v>
      </c>
      <c r="X2020" s="34">
        <v>41897</v>
      </c>
      <c r="Y2020" s="109"/>
      <c r="Z2020" s="70" t="s">
        <v>4927</v>
      </c>
      <c r="AA2020" s="20" t="s">
        <v>4926</v>
      </c>
      <c r="AB2020" s="109"/>
      <c r="AC2020" s="19"/>
      <c r="AD2020" s="22"/>
      <c r="AE2020" s="19"/>
    </row>
    <row r="2021" spans="2:31" x14ac:dyDescent="0.2">
      <c r="B2021" s="14" t="s">
        <v>13270</v>
      </c>
      <c r="C2021" s="33" t="s">
        <v>13269</v>
      </c>
      <c r="D2021" s="16" t="s">
        <v>13268</v>
      </c>
      <c r="E2021" s="104" t="s">
        <v>5057</v>
      </c>
      <c r="F2021" s="18" t="s">
        <v>26</v>
      </c>
      <c r="G2021" s="111" t="s">
        <v>26</v>
      </c>
      <c r="H2021" s="102" t="s">
        <v>334</v>
      </c>
      <c r="I2021" s="21">
        <v>13627032</v>
      </c>
      <c r="J2021" s="71">
        <v>118.22</v>
      </c>
      <c r="K2021" s="21">
        <v>15368561</v>
      </c>
      <c r="L2021" s="21">
        <v>13000000</v>
      </c>
      <c r="M2021" s="21">
        <v>13475700</v>
      </c>
      <c r="N2021" s="21"/>
      <c r="O2021" s="21">
        <v>-79706</v>
      </c>
      <c r="P2021" s="21"/>
      <c r="Q2021" s="21"/>
      <c r="R2021" s="22">
        <v>5.85</v>
      </c>
      <c r="S2021" s="22">
        <v>5.0190000000000001</v>
      </c>
      <c r="T2021" s="20" t="s">
        <v>85</v>
      </c>
      <c r="U2021" s="21">
        <v>348563</v>
      </c>
      <c r="V2021" s="21">
        <v>760500</v>
      </c>
      <c r="W2021" s="34">
        <v>40574</v>
      </c>
      <c r="X2021" s="34">
        <v>43116</v>
      </c>
      <c r="Y2021" s="109"/>
      <c r="Z2021" s="70" t="s">
        <v>4927</v>
      </c>
      <c r="AA2021" s="20" t="s">
        <v>4926</v>
      </c>
      <c r="AB2021" s="109"/>
      <c r="AC2021" s="19"/>
      <c r="AD2021" s="22"/>
      <c r="AE2021" s="19"/>
    </row>
    <row r="2022" spans="2:31" x14ac:dyDescent="0.2">
      <c r="B2022" s="14" t="s">
        <v>13267</v>
      </c>
      <c r="C2022" s="33" t="s">
        <v>13266</v>
      </c>
      <c r="D2022" s="16" t="s">
        <v>13265</v>
      </c>
      <c r="E2022" s="104" t="s">
        <v>5057</v>
      </c>
      <c r="F2022" s="18" t="s">
        <v>26</v>
      </c>
      <c r="G2022" s="111" t="s">
        <v>26</v>
      </c>
      <c r="H2022" s="102" t="s">
        <v>334</v>
      </c>
      <c r="I2022" s="21">
        <v>9491830</v>
      </c>
      <c r="J2022" s="71">
        <v>115.158</v>
      </c>
      <c r="K2022" s="21">
        <v>10939972</v>
      </c>
      <c r="L2022" s="21">
        <v>9500000</v>
      </c>
      <c r="M2022" s="21">
        <v>9493796</v>
      </c>
      <c r="N2022" s="21"/>
      <c r="O2022" s="21">
        <v>1032</v>
      </c>
      <c r="P2022" s="21"/>
      <c r="Q2022" s="21"/>
      <c r="R2022" s="22">
        <v>5.25</v>
      </c>
      <c r="S2022" s="22">
        <v>5.2590000000000003</v>
      </c>
      <c r="T2022" s="20" t="s">
        <v>85</v>
      </c>
      <c r="U2022" s="21">
        <v>229979</v>
      </c>
      <c r="V2022" s="21">
        <v>498750</v>
      </c>
      <c r="W2022" s="34">
        <v>40157</v>
      </c>
      <c r="X2022" s="34">
        <v>44576</v>
      </c>
      <c r="Y2022" s="109"/>
      <c r="Z2022" s="70" t="s">
        <v>4927</v>
      </c>
      <c r="AA2022" s="20" t="s">
        <v>4926</v>
      </c>
      <c r="AB2022" s="109"/>
      <c r="AC2022" s="19"/>
      <c r="AD2022" s="22"/>
      <c r="AE2022" s="19"/>
    </row>
    <row r="2023" spans="2:31" x14ac:dyDescent="0.2">
      <c r="B2023" s="14" t="s">
        <v>13264</v>
      </c>
      <c r="C2023" s="33" t="s">
        <v>13263</v>
      </c>
      <c r="D2023" s="16" t="s">
        <v>13262</v>
      </c>
      <c r="E2023" s="104" t="s">
        <v>5057</v>
      </c>
      <c r="F2023" s="18" t="s">
        <v>26</v>
      </c>
      <c r="G2023" s="111" t="s">
        <v>4412</v>
      </c>
      <c r="H2023" s="102" t="s">
        <v>334</v>
      </c>
      <c r="I2023" s="21">
        <v>9981800</v>
      </c>
      <c r="J2023" s="71">
        <v>103.85299999999999</v>
      </c>
      <c r="K2023" s="21">
        <v>10385320</v>
      </c>
      <c r="L2023" s="21">
        <v>10000000</v>
      </c>
      <c r="M2023" s="21">
        <v>9981800</v>
      </c>
      <c r="N2023" s="21"/>
      <c r="O2023" s="21"/>
      <c r="P2023" s="21"/>
      <c r="Q2023" s="21"/>
      <c r="R2023" s="22">
        <v>4.3</v>
      </c>
      <c r="S2023" s="22">
        <v>4.3109999999999999</v>
      </c>
      <c r="T2023" s="20" t="s">
        <v>89</v>
      </c>
      <c r="U2023" s="21">
        <v>16722</v>
      </c>
      <c r="V2023" s="21"/>
      <c r="W2023" s="34">
        <v>41255</v>
      </c>
      <c r="X2023" s="34">
        <v>52201</v>
      </c>
      <c r="Y2023" s="109"/>
      <c r="Z2023" s="70" t="s">
        <v>4927</v>
      </c>
      <c r="AA2023" s="20" t="s">
        <v>4926</v>
      </c>
      <c r="AB2023" s="109"/>
      <c r="AC2023" s="28">
        <v>52018</v>
      </c>
      <c r="AD2023" s="22">
        <v>100</v>
      </c>
      <c r="AE2023" s="19"/>
    </row>
    <row r="2024" spans="2:31" x14ac:dyDescent="0.2">
      <c r="B2024" s="14" t="s">
        <v>13261</v>
      </c>
      <c r="C2024" s="33" t="s">
        <v>13260</v>
      </c>
      <c r="D2024" s="16" t="s">
        <v>13259</v>
      </c>
      <c r="E2024" s="104" t="s">
        <v>26</v>
      </c>
      <c r="F2024" s="18" t="s">
        <v>26</v>
      </c>
      <c r="G2024" s="111" t="s">
        <v>26</v>
      </c>
      <c r="H2024" s="102" t="s">
        <v>334</v>
      </c>
      <c r="I2024" s="21">
        <v>10887777</v>
      </c>
      <c r="J2024" s="71">
        <v>101.887</v>
      </c>
      <c r="K2024" s="21">
        <v>10367023</v>
      </c>
      <c r="L2024" s="21">
        <v>10175000</v>
      </c>
      <c r="M2024" s="21">
        <v>10211459</v>
      </c>
      <c r="N2024" s="21"/>
      <c r="O2024" s="21">
        <v>-106152</v>
      </c>
      <c r="P2024" s="21"/>
      <c r="Q2024" s="21"/>
      <c r="R2024" s="22">
        <v>7.875</v>
      </c>
      <c r="S2024" s="22">
        <v>6.758</v>
      </c>
      <c r="T2024" s="20" t="s">
        <v>4965</v>
      </c>
      <c r="U2024" s="21">
        <v>133547</v>
      </c>
      <c r="V2024" s="21">
        <v>801281</v>
      </c>
      <c r="W2024" s="34">
        <v>38357</v>
      </c>
      <c r="X2024" s="34">
        <v>41395</v>
      </c>
      <c r="Y2024" s="109"/>
      <c r="Z2024" s="70" t="s">
        <v>4927</v>
      </c>
      <c r="AA2024" s="20" t="s">
        <v>4926</v>
      </c>
      <c r="AB2024" s="109"/>
      <c r="AC2024" s="31"/>
      <c r="AD2024" s="22"/>
      <c r="AE2024" s="19"/>
    </row>
    <row r="2025" spans="2:31" x14ac:dyDescent="0.2">
      <c r="B2025" s="14" t="s">
        <v>13258</v>
      </c>
      <c r="C2025" s="33" t="s">
        <v>13257</v>
      </c>
      <c r="D2025" s="16" t="s">
        <v>13256</v>
      </c>
      <c r="E2025" s="104" t="s">
        <v>26</v>
      </c>
      <c r="F2025" s="18" t="s">
        <v>26</v>
      </c>
      <c r="G2025" s="111" t="s">
        <v>26</v>
      </c>
      <c r="H2025" s="102" t="s">
        <v>323</v>
      </c>
      <c r="I2025" s="21">
        <v>19952200</v>
      </c>
      <c r="J2025" s="71">
        <v>118.37</v>
      </c>
      <c r="K2025" s="21">
        <v>23674060</v>
      </c>
      <c r="L2025" s="21">
        <v>20000000</v>
      </c>
      <c r="M2025" s="21">
        <v>19963306</v>
      </c>
      <c r="N2025" s="21"/>
      <c r="O2025" s="21">
        <v>4089</v>
      </c>
      <c r="P2025" s="21"/>
      <c r="Q2025" s="21"/>
      <c r="R2025" s="22">
        <v>5.3</v>
      </c>
      <c r="S2025" s="22">
        <v>5.3310000000000004</v>
      </c>
      <c r="T2025" s="20" t="s">
        <v>4985</v>
      </c>
      <c r="U2025" s="21">
        <v>312111</v>
      </c>
      <c r="V2025" s="21">
        <v>1060000</v>
      </c>
      <c r="W2025" s="34">
        <v>40245</v>
      </c>
      <c r="X2025" s="34">
        <v>43905</v>
      </c>
      <c r="Y2025" s="109"/>
      <c r="Z2025" s="70" t="s">
        <v>4927</v>
      </c>
      <c r="AA2025" s="20" t="s">
        <v>4926</v>
      </c>
      <c r="AB2025" s="109"/>
      <c r="AC2025" s="19"/>
      <c r="AD2025" s="22"/>
      <c r="AE2025" s="19"/>
    </row>
    <row r="2026" spans="2:31" x14ac:dyDescent="0.2">
      <c r="B2026" s="14" t="s">
        <v>13255</v>
      </c>
      <c r="C2026" s="33" t="s">
        <v>13254</v>
      </c>
      <c r="D2026" s="16" t="s">
        <v>13253</v>
      </c>
      <c r="E2026" s="104" t="s">
        <v>26</v>
      </c>
      <c r="F2026" s="18" t="s">
        <v>26</v>
      </c>
      <c r="G2026" s="111" t="s">
        <v>4412</v>
      </c>
      <c r="H2026" s="102" t="s">
        <v>611</v>
      </c>
      <c r="I2026" s="21">
        <v>5437500</v>
      </c>
      <c r="J2026" s="71">
        <v>111.25</v>
      </c>
      <c r="K2026" s="21">
        <v>5562500</v>
      </c>
      <c r="L2026" s="21">
        <v>5000000</v>
      </c>
      <c r="M2026" s="21">
        <v>5429539</v>
      </c>
      <c r="N2026" s="21"/>
      <c r="O2026" s="21">
        <v>-7961</v>
      </c>
      <c r="P2026" s="21"/>
      <c r="Q2026" s="21"/>
      <c r="R2026" s="22">
        <v>7</v>
      </c>
      <c r="S2026" s="22">
        <v>5.4850000000000003</v>
      </c>
      <c r="T2026" s="20" t="s">
        <v>4965</v>
      </c>
      <c r="U2026" s="21">
        <v>39861</v>
      </c>
      <c r="V2026" s="21">
        <v>175000</v>
      </c>
      <c r="W2026" s="34">
        <v>41213</v>
      </c>
      <c r="X2026" s="34">
        <v>44701</v>
      </c>
      <c r="Y2026" s="109"/>
      <c r="Z2026" s="70" t="s">
        <v>4927</v>
      </c>
      <c r="AA2026" s="20" t="s">
        <v>4926</v>
      </c>
      <c r="AB2026" s="109"/>
      <c r="AC2026" s="28">
        <v>42875</v>
      </c>
      <c r="AD2026" s="22">
        <v>100</v>
      </c>
      <c r="AE2026" s="28">
        <v>42875</v>
      </c>
    </row>
    <row r="2027" spans="2:31" x14ac:dyDescent="0.2">
      <c r="B2027" s="14" t="s">
        <v>13252</v>
      </c>
      <c r="C2027" s="33" t="s">
        <v>13251</v>
      </c>
      <c r="D2027" s="16" t="s">
        <v>13246</v>
      </c>
      <c r="E2027" s="104" t="s">
        <v>5057</v>
      </c>
      <c r="F2027" s="18" t="s">
        <v>26</v>
      </c>
      <c r="G2027" s="111" t="s">
        <v>26</v>
      </c>
      <c r="H2027" s="102" t="s">
        <v>334</v>
      </c>
      <c r="I2027" s="21">
        <v>24960750</v>
      </c>
      <c r="J2027" s="71">
        <v>118.42400000000001</v>
      </c>
      <c r="K2027" s="21">
        <v>29605875</v>
      </c>
      <c r="L2027" s="21">
        <v>25000000</v>
      </c>
      <c r="M2027" s="21">
        <v>24979898</v>
      </c>
      <c r="N2027" s="21"/>
      <c r="O2027" s="21">
        <v>3699</v>
      </c>
      <c r="P2027" s="21"/>
      <c r="Q2027" s="21"/>
      <c r="R2027" s="22">
        <v>5.85</v>
      </c>
      <c r="S2027" s="22">
        <v>5.8710000000000004</v>
      </c>
      <c r="T2027" s="20" t="s">
        <v>89</v>
      </c>
      <c r="U2027" s="21">
        <v>121875</v>
      </c>
      <c r="V2027" s="21">
        <v>1462500</v>
      </c>
      <c r="W2027" s="34">
        <v>39226</v>
      </c>
      <c r="X2027" s="34">
        <v>42887</v>
      </c>
      <c r="Y2027" s="109"/>
      <c r="Z2027" s="70" t="s">
        <v>4927</v>
      </c>
      <c r="AA2027" s="20" t="s">
        <v>4926</v>
      </c>
      <c r="AB2027" s="109"/>
      <c r="AC2027" s="31"/>
      <c r="AD2027" s="22"/>
      <c r="AE2027" s="19"/>
    </row>
    <row r="2028" spans="2:31" x14ac:dyDescent="0.2">
      <c r="B2028" s="14" t="s">
        <v>13250</v>
      </c>
      <c r="C2028" s="33" t="s">
        <v>13249</v>
      </c>
      <c r="D2028" s="16" t="s">
        <v>13246</v>
      </c>
      <c r="E2028" s="104" t="s">
        <v>26</v>
      </c>
      <c r="F2028" s="18" t="s">
        <v>26</v>
      </c>
      <c r="G2028" s="111" t="s">
        <v>26</v>
      </c>
      <c r="H2028" s="102" t="s">
        <v>334</v>
      </c>
      <c r="I2028" s="21">
        <v>24973250</v>
      </c>
      <c r="J2028" s="71">
        <v>125.79900000000001</v>
      </c>
      <c r="K2028" s="21">
        <v>31449700</v>
      </c>
      <c r="L2028" s="21">
        <v>25000000</v>
      </c>
      <c r="M2028" s="21">
        <v>24975329</v>
      </c>
      <c r="N2028" s="21"/>
      <c r="O2028" s="21">
        <v>526</v>
      </c>
      <c r="P2028" s="21"/>
      <c r="Q2028" s="21"/>
      <c r="R2028" s="22">
        <v>6.375</v>
      </c>
      <c r="S2028" s="22">
        <v>6.383</v>
      </c>
      <c r="T2028" s="20" t="s">
        <v>89</v>
      </c>
      <c r="U2028" s="21">
        <v>132813</v>
      </c>
      <c r="V2028" s="21">
        <v>1593750</v>
      </c>
      <c r="W2028" s="34">
        <v>39226</v>
      </c>
      <c r="X2028" s="34">
        <v>50192</v>
      </c>
      <c r="Y2028" s="109"/>
      <c r="Z2028" s="70" t="s">
        <v>4927</v>
      </c>
      <c r="AA2028" s="20" t="s">
        <v>4926</v>
      </c>
      <c r="AB2028" s="109"/>
      <c r="AC2028" s="19"/>
      <c r="AD2028" s="22"/>
      <c r="AE2028" s="19"/>
    </row>
    <row r="2029" spans="2:31" x14ac:dyDescent="0.2">
      <c r="B2029" s="14" t="s">
        <v>13248</v>
      </c>
      <c r="C2029" s="33" t="s">
        <v>13247</v>
      </c>
      <c r="D2029" s="16" t="s">
        <v>13246</v>
      </c>
      <c r="E2029" s="104" t="s">
        <v>26</v>
      </c>
      <c r="F2029" s="18" t="s">
        <v>26</v>
      </c>
      <c r="G2029" s="111" t="s">
        <v>26</v>
      </c>
      <c r="H2029" s="102" t="s">
        <v>334</v>
      </c>
      <c r="I2029" s="21">
        <v>4988850</v>
      </c>
      <c r="J2029" s="71">
        <v>120.908</v>
      </c>
      <c r="K2029" s="21">
        <v>6045420</v>
      </c>
      <c r="L2029" s="21">
        <v>5000000</v>
      </c>
      <c r="M2029" s="21">
        <v>4992614</v>
      </c>
      <c r="N2029" s="21"/>
      <c r="O2029" s="21">
        <v>1195</v>
      </c>
      <c r="P2029" s="21"/>
      <c r="Q2029" s="21"/>
      <c r="R2029" s="22">
        <v>5.7</v>
      </c>
      <c r="S2029" s="22">
        <v>5.7290000000000001</v>
      </c>
      <c r="T2029" s="20" t="s">
        <v>118</v>
      </c>
      <c r="U2029" s="21">
        <v>118750</v>
      </c>
      <c r="V2029" s="21">
        <v>285000</v>
      </c>
      <c r="W2029" s="34">
        <v>39826</v>
      </c>
      <c r="X2029" s="34">
        <v>43497</v>
      </c>
      <c r="Y2029" s="109"/>
      <c r="Z2029" s="70" t="s">
        <v>4927</v>
      </c>
      <c r="AA2029" s="20" t="s">
        <v>4926</v>
      </c>
      <c r="AB2029" s="109"/>
      <c r="AC2029" s="19"/>
      <c r="AD2029" s="22"/>
      <c r="AE2029" s="19"/>
    </row>
    <row r="2030" spans="2:31" x14ac:dyDescent="0.2">
      <c r="B2030" s="14" t="s">
        <v>13245</v>
      </c>
      <c r="C2030" s="33" t="s">
        <v>13244</v>
      </c>
      <c r="D2030" s="16" t="s">
        <v>13243</v>
      </c>
      <c r="E2030" s="104" t="s">
        <v>5057</v>
      </c>
      <c r="F2030" s="18" t="s">
        <v>26</v>
      </c>
      <c r="G2030" s="111" t="s">
        <v>26</v>
      </c>
      <c r="H2030" s="102" t="s">
        <v>611</v>
      </c>
      <c r="I2030" s="21">
        <v>19803076</v>
      </c>
      <c r="J2030" s="71">
        <v>99.647999999999996</v>
      </c>
      <c r="K2030" s="21">
        <v>20642042</v>
      </c>
      <c r="L2030" s="21">
        <v>20715000</v>
      </c>
      <c r="M2030" s="21">
        <v>20064278</v>
      </c>
      <c r="N2030" s="21"/>
      <c r="O2030" s="21">
        <v>-634538</v>
      </c>
      <c r="P2030" s="21"/>
      <c r="Q2030" s="21"/>
      <c r="R2030" s="22">
        <v>6.75</v>
      </c>
      <c r="S2030" s="22">
        <v>7.1280000000000001</v>
      </c>
      <c r="T2030" s="20" t="s">
        <v>4965</v>
      </c>
      <c r="U2030" s="21">
        <v>233044</v>
      </c>
      <c r="V2030" s="21">
        <v>1398263</v>
      </c>
      <c r="W2030" s="34">
        <v>36781</v>
      </c>
      <c r="X2030" s="34">
        <v>45962</v>
      </c>
      <c r="Y2030" s="109"/>
      <c r="Z2030" s="70" t="s">
        <v>4927</v>
      </c>
      <c r="AA2030" s="20" t="s">
        <v>4926</v>
      </c>
      <c r="AB2030" s="109"/>
      <c r="AC2030" s="19"/>
      <c r="AD2030" s="22"/>
      <c r="AE2030" s="19"/>
    </row>
    <row r="2031" spans="2:31" x14ac:dyDescent="0.2">
      <c r="B2031" s="14" t="s">
        <v>13242</v>
      </c>
      <c r="C2031" s="33" t="s">
        <v>13241</v>
      </c>
      <c r="D2031" s="16" t="s">
        <v>13240</v>
      </c>
      <c r="E2031" s="104" t="s">
        <v>5057</v>
      </c>
      <c r="F2031" s="18" t="s">
        <v>26</v>
      </c>
      <c r="G2031" s="111" t="s">
        <v>26</v>
      </c>
      <c r="H2031" s="102" t="s">
        <v>323</v>
      </c>
      <c r="I2031" s="21">
        <v>6469320</v>
      </c>
      <c r="J2031" s="71">
        <v>106.056</v>
      </c>
      <c r="K2031" s="21">
        <v>6893653</v>
      </c>
      <c r="L2031" s="21">
        <v>6500000</v>
      </c>
      <c r="M2031" s="21">
        <v>6479462</v>
      </c>
      <c r="N2031" s="21"/>
      <c r="O2031" s="21">
        <v>5844</v>
      </c>
      <c r="P2031" s="21"/>
      <c r="Q2031" s="21"/>
      <c r="R2031" s="22">
        <v>3</v>
      </c>
      <c r="S2031" s="22">
        <v>3.1019999999999999</v>
      </c>
      <c r="T2031" s="20" t="s">
        <v>4949</v>
      </c>
      <c r="U2031" s="21">
        <v>41167</v>
      </c>
      <c r="V2031" s="21">
        <v>195000</v>
      </c>
      <c r="W2031" s="34">
        <v>40632</v>
      </c>
      <c r="X2031" s="34">
        <v>42475</v>
      </c>
      <c r="Y2031" s="109"/>
      <c r="Z2031" s="70" t="s">
        <v>4927</v>
      </c>
      <c r="AA2031" s="20" t="s">
        <v>4926</v>
      </c>
      <c r="AB2031" s="109"/>
      <c r="AC2031" s="19"/>
      <c r="AD2031" s="22"/>
      <c r="AE2031" s="19"/>
    </row>
    <row r="2032" spans="2:31" x14ac:dyDescent="0.2">
      <c r="B2032" s="14" t="s">
        <v>13239</v>
      </c>
      <c r="C2032" s="33" t="s">
        <v>13238</v>
      </c>
      <c r="D2032" s="16" t="s">
        <v>13237</v>
      </c>
      <c r="E2032" s="104" t="s">
        <v>26</v>
      </c>
      <c r="F2032" s="18" t="s">
        <v>26</v>
      </c>
      <c r="G2032" s="111" t="s">
        <v>26</v>
      </c>
      <c r="H2032" s="102" t="s">
        <v>334</v>
      </c>
      <c r="I2032" s="21">
        <v>8956530</v>
      </c>
      <c r="J2032" s="71">
        <v>105.321</v>
      </c>
      <c r="K2032" s="21">
        <v>9478845</v>
      </c>
      <c r="L2032" s="21">
        <v>9000000</v>
      </c>
      <c r="M2032" s="21">
        <v>8975531</v>
      </c>
      <c r="N2032" s="21"/>
      <c r="O2032" s="21">
        <v>8250</v>
      </c>
      <c r="P2032" s="21"/>
      <c r="Q2032" s="21"/>
      <c r="R2032" s="22">
        <v>3.5</v>
      </c>
      <c r="S2032" s="22">
        <v>3.605</v>
      </c>
      <c r="T2032" s="20" t="s">
        <v>4985</v>
      </c>
      <c r="U2032" s="21">
        <v>79625</v>
      </c>
      <c r="V2032" s="21">
        <v>315000</v>
      </c>
      <c r="W2032" s="34">
        <v>40428</v>
      </c>
      <c r="X2032" s="34">
        <v>42277</v>
      </c>
      <c r="Y2032" s="109"/>
      <c r="Z2032" s="70" t="s">
        <v>4927</v>
      </c>
      <c r="AA2032" s="20" t="s">
        <v>4926</v>
      </c>
      <c r="AB2032" s="109"/>
      <c r="AC2032" s="19"/>
      <c r="AD2032" s="22"/>
      <c r="AE2032" s="19"/>
    </row>
    <row r="2033" spans="2:31" x14ac:dyDescent="0.2">
      <c r="B2033" s="14" t="s">
        <v>13236</v>
      </c>
      <c r="C2033" s="33" t="s">
        <v>13235</v>
      </c>
      <c r="D2033" s="16" t="s">
        <v>13228</v>
      </c>
      <c r="E2033" s="104" t="s">
        <v>5057</v>
      </c>
      <c r="F2033" s="18" t="s">
        <v>26</v>
      </c>
      <c r="G2033" s="111" t="s">
        <v>26</v>
      </c>
      <c r="H2033" s="102" t="s">
        <v>323</v>
      </c>
      <c r="I2033" s="21">
        <v>6663097</v>
      </c>
      <c r="J2033" s="71">
        <v>126.294</v>
      </c>
      <c r="K2033" s="21">
        <v>8474301</v>
      </c>
      <c r="L2033" s="21">
        <v>6710000</v>
      </c>
      <c r="M2033" s="21">
        <v>6667258</v>
      </c>
      <c r="N2033" s="21"/>
      <c r="O2033" s="21">
        <v>827</v>
      </c>
      <c r="P2033" s="21"/>
      <c r="Q2033" s="21"/>
      <c r="R2033" s="22">
        <v>6</v>
      </c>
      <c r="S2033" s="22">
        <v>6.0510000000000002</v>
      </c>
      <c r="T2033" s="20" t="s">
        <v>85</v>
      </c>
      <c r="U2033" s="21">
        <v>185643</v>
      </c>
      <c r="V2033" s="21">
        <v>402600</v>
      </c>
      <c r="W2033" s="34">
        <v>39105</v>
      </c>
      <c r="X2033" s="34">
        <v>50055</v>
      </c>
      <c r="Y2033" s="109"/>
      <c r="Z2033" s="70" t="s">
        <v>4927</v>
      </c>
      <c r="AA2033" s="20" t="s">
        <v>4926</v>
      </c>
      <c r="AB2033" s="109"/>
      <c r="AC2033" s="19"/>
      <c r="AD2033" s="22"/>
      <c r="AE2033" s="19"/>
    </row>
    <row r="2034" spans="2:31" x14ac:dyDescent="0.2">
      <c r="B2034" s="14" t="s">
        <v>13234</v>
      </c>
      <c r="C2034" s="33" t="s">
        <v>13233</v>
      </c>
      <c r="D2034" s="16" t="s">
        <v>13228</v>
      </c>
      <c r="E2034" s="104" t="s">
        <v>26</v>
      </c>
      <c r="F2034" s="18" t="s">
        <v>26</v>
      </c>
      <c r="G2034" s="111" t="s">
        <v>26</v>
      </c>
      <c r="H2034" s="102" t="s">
        <v>323</v>
      </c>
      <c r="I2034" s="21">
        <v>3501635</v>
      </c>
      <c r="J2034" s="71">
        <v>117.13</v>
      </c>
      <c r="K2034" s="21">
        <v>4105399</v>
      </c>
      <c r="L2034" s="21">
        <v>3505000</v>
      </c>
      <c r="M2034" s="21">
        <v>3503447</v>
      </c>
      <c r="N2034" s="21"/>
      <c r="O2034" s="21">
        <v>309</v>
      </c>
      <c r="P2034" s="21"/>
      <c r="Q2034" s="21"/>
      <c r="R2034" s="22">
        <v>5.625</v>
      </c>
      <c r="S2034" s="22">
        <v>5.6369999999999996</v>
      </c>
      <c r="T2034" s="20" t="s">
        <v>85</v>
      </c>
      <c r="U2034" s="21">
        <v>90911</v>
      </c>
      <c r="V2034" s="21">
        <v>197156</v>
      </c>
      <c r="W2034" s="34">
        <v>39105</v>
      </c>
      <c r="X2034" s="34">
        <v>42750</v>
      </c>
      <c r="Y2034" s="109"/>
      <c r="Z2034" s="70" t="s">
        <v>4927</v>
      </c>
      <c r="AA2034" s="20" t="s">
        <v>4926</v>
      </c>
      <c r="AB2034" s="109"/>
      <c r="AC2034" s="19"/>
      <c r="AD2034" s="22"/>
      <c r="AE2034" s="19"/>
    </row>
    <row r="2035" spans="2:31" x14ac:dyDescent="0.2">
      <c r="B2035" s="14" t="s">
        <v>13232</v>
      </c>
      <c r="C2035" s="33" t="s">
        <v>13231</v>
      </c>
      <c r="D2035" s="16" t="s">
        <v>13228</v>
      </c>
      <c r="E2035" s="104" t="s">
        <v>26</v>
      </c>
      <c r="F2035" s="18" t="s">
        <v>26</v>
      </c>
      <c r="G2035" s="111" t="s">
        <v>4412</v>
      </c>
      <c r="H2035" s="102" t="s">
        <v>323</v>
      </c>
      <c r="I2035" s="21">
        <v>1979400</v>
      </c>
      <c r="J2035" s="71">
        <v>108.976</v>
      </c>
      <c r="K2035" s="21">
        <v>2179518</v>
      </c>
      <c r="L2035" s="21">
        <v>2000000</v>
      </c>
      <c r="M2035" s="21">
        <v>1983065</v>
      </c>
      <c r="N2035" s="21"/>
      <c r="O2035" s="21">
        <v>1824</v>
      </c>
      <c r="P2035" s="21"/>
      <c r="Q2035" s="21"/>
      <c r="R2035" s="22">
        <v>3.625</v>
      </c>
      <c r="S2035" s="22">
        <v>3.7469999999999999</v>
      </c>
      <c r="T2035" s="20" t="s">
        <v>118</v>
      </c>
      <c r="U2035" s="21">
        <v>30208</v>
      </c>
      <c r="V2035" s="21">
        <v>72500</v>
      </c>
      <c r="W2035" s="34">
        <v>40512</v>
      </c>
      <c r="X2035" s="34">
        <v>44228</v>
      </c>
      <c r="Y2035" s="109"/>
      <c r="Z2035" s="70" t="s">
        <v>4927</v>
      </c>
      <c r="AA2035" s="20" t="s">
        <v>4926</v>
      </c>
      <c r="AB2035" s="109"/>
      <c r="AC2035" s="28">
        <v>44136</v>
      </c>
      <c r="AD2035" s="22">
        <v>100</v>
      </c>
      <c r="AE2035" s="19"/>
    </row>
    <row r="2036" spans="2:31" x14ac:dyDescent="0.2">
      <c r="B2036" s="14" t="s">
        <v>13230</v>
      </c>
      <c r="C2036" s="33" t="s">
        <v>13229</v>
      </c>
      <c r="D2036" s="16" t="s">
        <v>13228</v>
      </c>
      <c r="E2036" s="104" t="s">
        <v>26</v>
      </c>
      <c r="F2036" s="18" t="s">
        <v>26</v>
      </c>
      <c r="G2036" s="111" t="s">
        <v>4412</v>
      </c>
      <c r="H2036" s="102" t="s">
        <v>323</v>
      </c>
      <c r="I2036" s="21">
        <v>4629253</v>
      </c>
      <c r="J2036" s="71">
        <v>105.98099999999999</v>
      </c>
      <c r="K2036" s="21">
        <v>4922799</v>
      </c>
      <c r="L2036" s="21">
        <v>4645000</v>
      </c>
      <c r="M2036" s="21">
        <v>4630258</v>
      </c>
      <c r="N2036" s="21"/>
      <c r="O2036" s="21">
        <v>1004</v>
      </c>
      <c r="P2036" s="21"/>
      <c r="Q2036" s="21"/>
      <c r="R2036" s="22">
        <v>3.25</v>
      </c>
      <c r="S2036" s="22">
        <v>3.29</v>
      </c>
      <c r="T2036" s="20" t="s">
        <v>4949</v>
      </c>
      <c r="U2036" s="21">
        <v>31870</v>
      </c>
      <c r="V2036" s="21">
        <v>77997</v>
      </c>
      <c r="W2036" s="34">
        <v>41002</v>
      </c>
      <c r="X2036" s="34">
        <v>44666</v>
      </c>
      <c r="Y2036" s="109"/>
      <c r="Z2036" s="70" t="s">
        <v>4927</v>
      </c>
      <c r="AA2036" s="20" t="s">
        <v>4926</v>
      </c>
      <c r="AB2036" s="109"/>
      <c r="AC2036" s="28">
        <v>44576</v>
      </c>
      <c r="AD2036" s="22">
        <v>100</v>
      </c>
      <c r="AE2036" s="19"/>
    </row>
    <row r="2037" spans="2:31" x14ac:dyDescent="0.2">
      <c r="B2037" s="14" t="s">
        <v>13227</v>
      </c>
      <c r="C2037" s="33" t="s">
        <v>13226</v>
      </c>
      <c r="D2037" s="16" t="s">
        <v>13225</v>
      </c>
      <c r="E2037" s="104" t="s">
        <v>26</v>
      </c>
      <c r="F2037" s="18" t="s">
        <v>26</v>
      </c>
      <c r="G2037" s="111" t="s">
        <v>26</v>
      </c>
      <c r="H2037" s="102" t="s">
        <v>323</v>
      </c>
      <c r="I2037" s="21">
        <v>22607913</v>
      </c>
      <c r="J2037" s="71">
        <v>142.523</v>
      </c>
      <c r="K2037" s="21">
        <v>26737277</v>
      </c>
      <c r="L2037" s="21">
        <v>18760000</v>
      </c>
      <c r="M2037" s="21">
        <v>22053203</v>
      </c>
      <c r="N2037" s="21"/>
      <c r="O2037" s="21">
        <v>-113743</v>
      </c>
      <c r="P2037" s="21"/>
      <c r="Q2037" s="21"/>
      <c r="R2037" s="22">
        <v>7.75</v>
      </c>
      <c r="S2037" s="22">
        <v>6.077</v>
      </c>
      <c r="T2037" s="20" t="s">
        <v>89</v>
      </c>
      <c r="U2037" s="21">
        <v>64618</v>
      </c>
      <c r="V2037" s="21">
        <v>1453900</v>
      </c>
      <c r="W2037" s="34">
        <v>39430</v>
      </c>
      <c r="X2037" s="34">
        <v>47467</v>
      </c>
      <c r="Y2037" s="109"/>
      <c r="Z2037" s="70" t="s">
        <v>4927</v>
      </c>
      <c r="AA2037" s="20" t="s">
        <v>4926</v>
      </c>
      <c r="AB2037" s="109"/>
      <c r="AC2037" s="19"/>
      <c r="AD2037" s="22"/>
      <c r="AE2037" s="19"/>
    </row>
    <row r="2038" spans="2:31" x14ac:dyDescent="0.2">
      <c r="B2038" s="14" t="s">
        <v>13224</v>
      </c>
      <c r="C2038" s="33" t="s">
        <v>13223</v>
      </c>
      <c r="D2038" s="16" t="s">
        <v>13220</v>
      </c>
      <c r="E2038" s="104" t="s">
        <v>26</v>
      </c>
      <c r="F2038" s="18" t="s">
        <v>26</v>
      </c>
      <c r="G2038" s="111" t="s">
        <v>26</v>
      </c>
      <c r="H2038" s="102" t="s">
        <v>334</v>
      </c>
      <c r="I2038" s="21">
        <v>9711398</v>
      </c>
      <c r="J2038" s="71">
        <v>114.35</v>
      </c>
      <c r="K2038" s="21">
        <v>12148576</v>
      </c>
      <c r="L2038" s="21">
        <v>10624000</v>
      </c>
      <c r="M2038" s="21">
        <v>10115430</v>
      </c>
      <c r="N2038" s="21"/>
      <c r="O2038" s="21">
        <v>97473</v>
      </c>
      <c r="P2038" s="21"/>
      <c r="Q2038" s="21"/>
      <c r="R2038" s="22">
        <v>5</v>
      </c>
      <c r="S2038" s="22">
        <v>6.258</v>
      </c>
      <c r="T2038" s="20" t="s">
        <v>89</v>
      </c>
      <c r="U2038" s="21">
        <v>44267</v>
      </c>
      <c r="V2038" s="21">
        <v>531200</v>
      </c>
      <c r="W2038" s="34">
        <v>39581</v>
      </c>
      <c r="X2038" s="34">
        <v>42887</v>
      </c>
      <c r="Y2038" s="109"/>
      <c r="Z2038" s="70" t="s">
        <v>4927</v>
      </c>
      <c r="AA2038" s="20" t="s">
        <v>4926</v>
      </c>
      <c r="AB2038" s="109"/>
      <c r="AC2038" s="19"/>
      <c r="AD2038" s="22"/>
      <c r="AE2038" s="19"/>
    </row>
    <row r="2039" spans="2:31" x14ac:dyDescent="0.2">
      <c r="B2039" s="14" t="s">
        <v>13222</v>
      </c>
      <c r="C2039" s="33" t="s">
        <v>13221</v>
      </c>
      <c r="D2039" s="16" t="s">
        <v>13220</v>
      </c>
      <c r="E2039" s="104" t="s">
        <v>26</v>
      </c>
      <c r="F2039" s="18" t="s">
        <v>26</v>
      </c>
      <c r="G2039" s="111" t="s">
        <v>26</v>
      </c>
      <c r="H2039" s="102" t="s">
        <v>334</v>
      </c>
      <c r="I2039" s="21">
        <v>9972700</v>
      </c>
      <c r="J2039" s="71">
        <v>105.655</v>
      </c>
      <c r="K2039" s="21">
        <v>10565480</v>
      </c>
      <c r="L2039" s="21">
        <v>10000000</v>
      </c>
      <c r="M2039" s="21">
        <v>9986342</v>
      </c>
      <c r="N2039" s="21"/>
      <c r="O2039" s="21">
        <v>5427</v>
      </c>
      <c r="P2039" s="21"/>
      <c r="Q2039" s="21"/>
      <c r="R2039" s="22">
        <v>3.4</v>
      </c>
      <c r="S2039" s="22">
        <v>3.46</v>
      </c>
      <c r="T2039" s="20" t="s">
        <v>4965</v>
      </c>
      <c r="U2039" s="21">
        <v>34944</v>
      </c>
      <c r="V2039" s="21">
        <v>340000</v>
      </c>
      <c r="W2039" s="34">
        <v>40317</v>
      </c>
      <c r="X2039" s="34">
        <v>42148</v>
      </c>
      <c r="Y2039" s="109"/>
      <c r="Z2039" s="70" t="s">
        <v>4927</v>
      </c>
      <c r="AA2039" s="20" t="s">
        <v>4926</v>
      </c>
      <c r="AB2039" s="109"/>
      <c r="AC2039" s="19"/>
      <c r="AD2039" s="22"/>
      <c r="AE2039" s="19"/>
    </row>
    <row r="2040" spans="2:31" x14ac:dyDescent="0.2">
      <c r="B2040" s="14" t="s">
        <v>13219</v>
      </c>
      <c r="C2040" s="33" t="s">
        <v>13218</v>
      </c>
      <c r="D2040" s="16" t="s">
        <v>13217</v>
      </c>
      <c r="E2040" s="104" t="s">
        <v>5057</v>
      </c>
      <c r="F2040" s="18" t="s">
        <v>26</v>
      </c>
      <c r="G2040" s="111" t="s">
        <v>26</v>
      </c>
      <c r="H2040" s="102" t="s">
        <v>323</v>
      </c>
      <c r="I2040" s="21">
        <v>10991750</v>
      </c>
      <c r="J2040" s="71">
        <v>105.17700000000001</v>
      </c>
      <c r="K2040" s="21">
        <v>11569492</v>
      </c>
      <c r="L2040" s="21">
        <v>11000000</v>
      </c>
      <c r="M2040" s="21">
        <v>10994233</v>
      </c>
      <c r="N2040" s="21"/>
      <c r="O2040" s="21">
        <v>1579</v>
      </c>
      <c r="P2040" s="21"/>
      <c r="Q2040" s="21"/>
      <c r="R2040" s="22">
        <v>2.65</v>
      </c>
      <c r="S2040" s="22">
        <v>2.6659999999999999</v>
      </c>
      <c r="T2040" s="20" t="s">
        <v>89</v>
      </c>
      <c r="U2040" s="21">
        <v>12956</v>
      </c>
      <c r="V2040" s="21">
        <v>291500</v>
      </c>
      <c r="W2040" s="34">
        <v>40695</v>
      </c>
      <c r="X2040" s="34">
        <v>42536</v>
      </c>
      <c r="Y2040" s="109"/>
      <c r="Z2040" s="70" t="s">
        <v>4927</v>
      </c>
      <c r="AA2040" s="20" t="s">
        <v>4926</v>
      </c>
      <c r="AB2040" s="109"/>
      <c r="AC2040" s="19"/>
      <c r="AD2040" s="22"/>
      <c r="AE2040" s="19"/>
    </row>
    <row r="2041" spans="2:31" x14ac:dyDescent="0.2">
      <c r="B2041" s="14" t="s">
        <v>13216</v>
      </c>
      <c r="C2041" s="33" t="s">
        <v>13215</v>
      </c>
      <c r="D2041" s="16" t="s">
        <v>13206</v>
      </c>
      <c r="E2041" s="104" t="s">
        <v>26</v>
      </c>
      <c r="F2041" s="18" t="s">
        <v>26</v>
      </c>
      <c r="G2041" s="111" t="s">
        <v>26</v>
      </c>
      <c r="H2041" s="102" t="s">
        <v>323</v>
      </c>
      <c r="I2041" s="21">
        <v>4401148</v>
      </c>
      <c r="J2041" s="71">
        <v>129.351</v>
      </c>
      <c r="K2041" s="21">
        <v>4475548</v>
      </c>
      <c r="L2041" s="21">
        <v>3460000</v>
      </c>
      <c r="M2041" s="21">
        <v>3858209</v>
      </c>
      <c r="N2041" s="21"/>
      <c r="O2041" s="21">
        <v>-65406</v>
      </c>
      <c r="P2041" s="21"/>
      <c r="Q2041" s="21"/>
      <c r="R2041" s="22">
        <v>8.375</v>
      </c>
      <c r="S2041" s="22">
        <v>5.3339999999999996</v>
      </c>
      <c r="T2041" s="20" t="s">
        <v>4949</v>
      </c>
      <c r="U2041" s="21">
        <v>61175</v>
      </c>
      <c r="V2041" s="21">
        <v>289775</v>
      </c>
      <c r="W2041" s="34">
        <v>38898</v>
      </c>
      <c r="X2041" s="34">
        <v>42840</v>
      </c>
      <c r="Y2041" s="109"/>
      <c r="Z2041" s="70" t="s">
        <v>4927</v>
      </c>
      <c r="AA2041" s="20" t="s">
        <v>4926</v>
      </c>
      <c r="AB2041" s="109"/>
      <c r="AC2041" s="19"/>
      <c r="AD2041" s="22"/>
      <c r="AE2041" s="19"/>
    </row>
    <row r="2042" spans="2:31" x14ac:dyDescent="0.2">
      <c r="B2042" s="14" t="s">
        <v>13214</v>
      </c>
      <c r="C2042" s="33" t="s">
        <v>13213</v>
      </c>
      <c r="D2042" s="16" t="s">
        <v>13206</v>
      </c>
      <c r="E2042" s="104" t="s">
        <v>5057</v>
      </c>
      <c r="F2042" s="18" t="s">
        <v>26</v>
      </c>
      <c r="G2042" s="111" t="s">
        <v>26</v>
      </c>
      <c r="H2042" s="102" t="s">
        <v>323</v>
      </c>
      <c r="I2042" s="21">
        <v>26240995</v>
      </c>
      <c r="J2042" s="71">
        <v>123.673</v>
      </c>
      <c r="K2042" s="21">
        <v>32965145</v>
      </c>
      <c r="L2042" s="21">
        <v>26655000</v>
      </c>
      <c r="M2042" s="21">
        <v>26310931</v>
      </c>
      <c r="N2042" s="21"/>
      <c r="O2042" s="21">
        <v>9920</v>
      </c>
      <c r="P2042" s="21"/>
      <c r="Q2042" s="21"/>
      <c r="R2042" s="22">
        <v>5.9349999999999996</v>
      </c>
      <c r="S2042" s="22">
        <v>6.048</v>
      </c>
      <c r="T2042" s="20" t="s">
        <v>4949</v>
      </c>
      <c r="U2042" s="21">
        <v>395494</v>
      </c>
      <c r="V2042" s="21">
        <v>1581974</v>
      </c>
      <c r="W2042" s="34">
        <v>37545</v>
      </c>
      <c r="X2042" s="34">
        <v>48488</v>
      </c>
      <c r="Y2042" s="109"/>
      <c r="Z2042" s="70" t="s">
        <v>4927</v>
      </c>
      <c r="AA2042" s="20" t="s">
        <v>4926</v>
      </c>
      <c r="AB2042" s="109"/>
      <c r="AC2042" s="19"/>
      <c r="AD2042" s="22"/>
      <c r="AE2042" s="19"/>
    </row>
    <row r="2043" spans="2:31" x14ac:dyDescent="0.2">
      <c r="B2043" s="14" t="s">
        <v>13212</v>
      </c>
      <c r="C2043" s="33" t="s">
        <v>13211</v>
      </c>
      <c r="D2043" s="16" t="s">
        <v>13206</v>
      </c>
      <c r="E2043" s="104" t="s">
        <v>26</v>
      </c>
      <c r="F2043" s="18" t="s">
        <v>26</v>
      </c>
      <c r="G2043" s="111" t="s">
        <v>26</v>
      </c>
      <c r="H2043" s="102" t="s">
        <v>323</v>
      </c>
      <c r="I2043" s="21">
        <v>974020</v>
      </c>
      <c r="J2043" s="71">
        <v>116.69199999999999</v>
      </c>
      <c r="K2043" s="21">
        <v>1166920</v>
      </c>
      <c r="L2043" s="21">
        <v>1000000</v>
      </c>
      <c r="M2043" s="21">
        <v>977087</v>
      </c>
      <c r="N2043" s="21"/>
      <c r="O2043" s="21">
        <v>550</v>
      </c>
      <c r="P2043" s="21"/>
      <c r="Q2043" s="21"/>
      <c r="R2043" s="22">
        <v>5.375</v>
      </c>
      <c r="S2043" s="22">
        <v>5.5540000000000003</v>
      </c>
      <c r="T2043" s="20" t="s">
        <v>4985</v>
      </c>
      <c r="U2043" s="21">
        <v>15826</v>
      </c>
      <c r="V2043" s="21">
        <v>53750</v>
      </c>
      <c r="W2043" s="34">
        <v>38614</v>
      </c>
      <c r="X2043" s="34">
        <v>49567</v>
      </c>
      <c r="Y2043" s="109"/>
      <c r="Z2043" s="70" t="s">
        <v>4927</v>
      </c>
      <c r="AA2043" s="20" t="s">
        <v>4926</v>
      </c>
      <c r="AB2043" s="109"/>
      <c r="AC2043" s="19"/>
      <c r="AD2043" s="22"/>
      <c r="AE2043" s="19"/>
    </row>
    <row r="2044" spans="2:31" x14ac:dyDescent="0.2">
      <c r="B2044" s="14" t="s">
        <v>13210</v>
      </c>
      <c r="C2044" s="33" t="s">
        <v>13209</v>
      </c>
      <c r="D2044" s="16" t="s">
        <v>13206</v>
      </c>
      <c r="E2044" s="104" t="s">
        <v>26</v>
      </c>
      <c r="F2044" s="18" t="s">
        <v>26</v>
      </c>
      <c r="G2044" s="111" t="s">
        <v>26</v>
      </c>
      <c r="H2044" s="102" t="s">
        <v>323</v>
      </c>
      <c r="I2044" s="21">
        <v>9999800</v>
      </c>
      <c r="J2044" s="71">
        <v>119.708</v>
      </c>
      <c r="K2044" s="21">
        <v>11970820</v>
      </c>
      <c r="L2044" s="21">
        <v>10000000</v>
      </c>
      <c r="M2044" s="21">
        <v>10000006</v>
      </c>
      <c r="N2044" s="21"/>
      <c r="O2044" s="21">
        <v>253</v>
      </c>
      <c r="P2044" s="21"/>
      <c r="Q2044" s="21"/>
      <c r="R2044" s="22">
        <v>5.45</v>
      </c>
      <c r="S2044" s="22">
        <v>5.45</v>
      </c>
      <c r="T2044" s="20" t="s">
        <v>4985</v>
      </c>
      <c r="U2044" s="21">
        <v>160472</v>
      </c>
      <c r="V2044" s="21">
        <v>545000</v>
      </c>
      <c r="W2044" s="34">
        <v>39506</v>
      </c>
      <c r="X2044" s="34">
        <v>43174</v>
      </c>
      <c r="Y2044" s="109"/>
      <c r="Z2044" s="70" t="s">
        <v>4927</v>
      </c>
      <c r="AA2044" s="20" t="s">
        <v>4926</v>
      </c>
      <c r="AB2044" s="109"/>
      <c r="AC2044" s="19"/>
      <c r="AD2044" s="22"/>
      <c r="AE2044" s="19"/>
    </row>
    <row r="2045" spans="2:31" x14ac:dyDescent="0.2">
      <c r="B2045" s="14" t="s">
        <v>13208</v>
      </c>
      <c r="C2045" s="33" t="s">
        <v>13207</v>
      </c>
      <c r="D2045" s="16" t="s">
        <v>13206</v>
      </c>
      <c r="E2045" s="104" t="s">
        <v>26</v>
      </c>
      <c r="F2045" s="18" t="s">
        <v>26</v>
      </c>
      <c r="G2045" s="111" t="s">
        <v>26</v>
      </c>
      <c r="H2045" s="102" t="s">
        <v>323</v>
      </c>
      <c r="I2045" s="21">
        <v>7302853</v>
      </c>
      <c r="J2045" s="71">
        <v>112.98</v>
      </c>
      <c r="K2045" s="21">
        <v>8191072</v>
      </c>
      <c r="L2045" s="21">
        <v>7250000</v>
      </c>
      <c r="M2045" s="21">
        <v>7295331</v>
      </c>
      <c r="N2045" s="21"/>
      <c r="O2045" s="21">
        <v>-4210</v>
      </c>
      <c r="P2045" s="21"/>
      <c r="Q2045" s="21"/>
      <c r="R2045" s="22">
        <v>4.4790000000000001</v>
      </c>
      <c r="S2045" s="22">
        <v>4.3869999999999996</v>
      </c>
      <c r="T2045" s="20" t="s">
        <v>4985</v>
      </c>
      <c r="U2045" s="21">
        <v>108243</v>
      </c>
      <c r="V2045" s="21">
        <v>324728</v>
      </c>
      <c r="W2045" s="34">
        <v>40632</v>
      </c>
      <c r="X2045" s="34">
        <v>44256</v>
      </c>
      <c r="Y2045" s="109"/>
      <c r="Z2045" s="70" t="s">
        <v>4927</v>
      </c>
      <c r="AA2045" s="20" t="s">
        <v>4926</v>
      </c>
      <c r="AB2045" s="109"/>
      <c r="AC2045" s="19"/>
      <c r="AD2045" s="22"/>
      <c r="AE2045" s="19"/>
    </row>
    <row r="2046" spans="2:31" x14ac:dyDescent="0.2">
      <c r="B2046" s="14" t="s">
        <v>13205</v>
      </c>
      <c r="C2046" s="33" t="s">
        <v>13204</v>
      </c>
      <c r="D2046" s="16" t="s">
        <v>12221</v>
      </c>
      <c r="E2046" s="104" t="s">
        <v>26</v>
      </c>
      <c r="F2046" s="18" t="s">
        <v>26</v>
      </c>
      <c r="G2046" s="111" t="s">
        <v>26</v>
      </c>
      <c r="H2046" s="102" t="s">
        <v>334</v>
      </c>
      <c r="I2046" s="21">
        <v>9988300</v>
      </c>
      <c r="J2046" s="71">
        <v>103.16</v>
      </c>
      <c r="K2046" s="21">
        <v>10315950</v>
      </c>
      <c r="L2046" s="21">
        <v>10000000</v>
      </c>
      <c r="M2046" s="21">
        <v>9992531</v>
      </c>
      <c r="N2046" s="21"/>
      <c r="O2046" s="21">
        <v>3917</v>
      </c>
      <c r="P2046" s="21"/>
      <c r="Q2046" s="21"/>
      <c r="R2046" s="22">
        <v>2.75</v>
      </c>
      <c r="S2046" s="22">
        <v>2.7909999999999999</v>
      </c>
      <c r="T2046" s="20" t="s">
        <v>4965</v>
      </c>
      <c r="U2046" s="21">
        <v>30556</v>
      </c>
      <c r="V2046" s="21">
        <v>275000</v>
      </c>
      <c r="W2046" s="34">
        <v>40861</v>
      </c>
      <c r="X2046" s="34">
        <v>41964</v>
      </c>
      <c r="Y2046" s="109"/>
      <c r="Z2046" s="70" t="s">
        <v>4927</v>
      </c>
      <c r="AA2046" s="20" t="s">
        <v>4926</v>
      </c>
      <c r="AB2046" s="109"/>
      <c r="AC2046" s="19"/>
      <c r="AD2046" s="22"/>
      <c r="AE2046" s="19"/>
    </row>
    <row r="2047" spans="2:31" x14ac:dyDescent="0.2">
      <c r="B2047" s="14" t="s">
        <v>13203</v>
      </c>
      <c r="C2047" s="33" t="s">
        <v>13202</v>
      </c>
      <c r="D2047" s="16" t="s">
        <v>12221</v>
      </c>
      <c r="E2047" s="104" t="s">
        <v>26</v>
      </c>
      <c r="F2047" s="18" t="s">
        <v>26</v>
      </c>
      <c r="G2047" s="111" t="s">
        <v>26</v>
      </c>
      <c r="H2047" s="102" t="s">
        <v>334</v>
      </c>
      <c r="I2047" s="21">
        <v>9497435</v>
      </c>
      <c r="J2047" s="71">
        <v>106.917</v>
      </c>
      <c r="K2047" s="21">
        <v>10157068</v>
      </c>
      <c r="L2047" s="21">
        <v>9500000</v>
      </c>
      <c r="M2047" s="21">
        <v>9497934</v>
      </c>
      <c r="N2047" s="21"/>
      <c r="O2047" s="21">
        <v>459</v>
      </c>
      <c r="P2047" s="21"/>
      <c r="Q2047" s="21"/>
      <c r="R2047" s="22">
        <v>3.5</v>
      </c>
      <c r="S2047" s="22">
        <v>3.5059999999999998</v>
      </c>
      <c r="T2047" s="20" t="s">
        <v>4965</v>
      </c>
      <c r="U2047" s="21">
        <v>42486</v>
      </c>
      <c r="V2047" s="21">
        <v>326958</v>
      </c>
      <c r="W2047" s="34">
        <v>40861</v>
      </c>
      <c r="X2047" s="34">
        <v>42689</v>
      </c>
      <c r="Y2047" s="109"/>
      <c r="Z2047" s="70" t="s">
        <v>4927</v>
      </c>
      <c r="AA2047" s="20" t="s">
        <v>4926</v>
      </c>
      <c r="AB2047" s="109"/>
      <c r="AC2047" s="19"/>
      <c r="AD2047" s="22"/>
      <c r="AE2047" s="19"/>
    </row>
    <row r="2048" spans="2:31" x14ac:dyDescent="0.2">
      <c r="B2048" s="14" t="s">
        <v>13201</v>
      </c>
      <c r="C2048" s="33" t="s">
        <v>13200</v>
      </c>
      <c r="D2048" s="16" t="s">
        <v>13197</v>
      </c>
      <c r="E2048" s="104" t="s">
        <v>26</v>
      </c>
      <c r="F2048" s="18" t="s">
        <v>26</v>
      </c>
      <c r="G2048" s="111" t="s">
        <v>26</v>
      </c>
      <c r="H2048" s="102" t="s">
        <v>334</v>
      </c>
      <c r="I2048" s="21">
        <v>4229090</v>
      </c>
      <c r="J2048" s="71">
        <v>101.866</v>
      </c>
      <c r="K2048" s="21">
        <v>4329284</v>
      </c>
      <c r="L2048" s="21">
        <v>4250000</v>
      </c>
      <c r="M2048" s="21">
        <v>4235164</v>
      </c>
      <c r="N2048" s="21"/>
      <c r="O2048" s="21">
        <v>6074</v>
      </c>
      <c r="P2048" s="21"/>
      <c r="Q2048" s="21"/>
      <c r="R2048" s="22">
        <v>2.1</v>
      </c>
      <c r="S2048" s="22">
        <v>2.27</v>
      </c>
      <c r="T2048" s="20" t="s">
        <v>118</v>
      </c>
      <c r="U2048" s="21">
        <v>34460</v>
      </c>
      <c r="V2048" s="21">
        <v>45369</v>
      </c>
      <c r="W2048" s="34">
        <v>40945</v>
      </c>
      <c r="X2048" s="34">
        <v>42047</v>
      </c>
      <c r="Y2048" s="109"/>
      <c r="Z2048" s="70" t="s">
        <v>4927</v>
      </c>
      <c r="AA2048" s="20" t="s">
        <v>4926</v>
      </c>
      <c r="AB2048" s="109"/>
      <c r="AC2048" s="19"/>
      <c r="AD2048" s="22"/>
      <c r="AE2048" s="19"/>
    </row>
    <row r="2049" spans="2:31" x14ac:dyDescent="0.2">
      <c r="B2049" s="14" t="s">
        <v>13199</v>
      </c>
      <c r="C2049" s="33" t="s">
        <v>13198</v>
      </c>
      <c r="D2049" s="16" t="s">
        <v>13197</v>
      </c>
      <c r="E2049" s="104" t="s">
        <v>26</v>
      </c>
      <c r="F2049" s="18" t="s">
        <v>26</v>
      </c>
      <c r="G2049" s="111" t="s">
        <v>26</v>
      </c>
      <c r="H2049" s="102" t="s">
        <v>334</v>
      </c>
      <c r="I2049" s="21">
        <v>13863500</v>
      </c>
      <c r="J2049" s="71">
        <v>103.93899999999999</v>
      </c>
      <c r="K2049" s="21">
        <v>14551446</v>
      </c>
      <c r="L2049" s="21">
        <v>14000000</v>
      </c>
      <c r="M2049" s="21">
        <v>13886488</v>
      </c>
      <c r="N2049" s="21"/>
      <c r="O2049" s="21">
        <v>22988</v>
      </c>
      <c r="P2049" s="21"/>
      <c r="Q2049" s="21"/>
      <c r="R2049" s="22">
        <v>2.65</v>
      </c>
      <c r="S2049" s="22">
        <v>2.86</v>
      </c>
      <c r="T2049" s="20" t="s">
        <v>118</v>
      </c>
      <c r="U2049" s="21">
        <v>140156</v>
      </c>
      <c r="V2049" s="21">
        <v>191683</v>
      </c>
      <c r="W2049" s="34">
        <v>40945</v>
      </c>
      <c r="X2049" s="34">
        <v>42781</v>
      </c>
      <c r="Y2049" s="109"/>
      <c r="Z2049" s="70" t="s">
        <v>4927</v>
      </c>
      <c r="AA2049" s="20" t="s">
        <v>4926</v>
      </c>
      <c r="AB2049" s="109"/>
      <c r="AC2049" s="19"/>
      <c r="AD2049" s="22"/>
      <c r="AE2049" s="19"/>
    </row>
    <row r="2050" spans="2:31" x14ac:dyDescent="0.2">
      <c r="B2050" s="14" t="s">
        <v>13196</v>
      </c>
      <c r="C2050" s="33" t="s">
        <v>13195</v>
      </c>
      <c r="D2050" s="16" t="s">
        <v>13190</v>
      </c>
      <c r="E2050" s="104" t="s">
        <v>26</v>
      </c>
      <c r="F2050" s="18" t="s">
        <v>26</v>
      </c>
      <c r="G2050" s="111" t="s">
        <v>26</v>
      </c>
      <c r="H2050" s="102" t="s">
        <v>334</v>
      </c>
      <c r="I2050" s="21">
        <v>8482037</v>
      </c>
      <c r="J2050" s="71">
        <v>107.413</v>
      </c>
      <c r="K2050" s="21">
        <v>9135493</v>
      </c>
      <c r="L2050" s="21">
        <v>8505000</v>
      </c>
      <c r="M2050" s="21">
        <v>8500680</v>
      </c>
      <c r="N2050" s="21"/>
      <c r="O2050" s="21">
        <v>2728</v>
      </c>
      <c r="P2050" s="21"/>
      <c r="Q2050" s="21"/>
      <c r="R2050" s="22">
        <v>5.8</v>
      </c>
      <c r="S2050" s="22">
        <v>5.8360000000000003</v>
      </c>
      <c r="T2050" s="20" t="s">
        <v>89</v>
      </c>
      <c r="U2050" s="21">
        <v>1370</v>
      </c>
      <c r="V2050" s="21">
        <v>493290</v>
      </c>
      <c r="W2050" s="34">
        <v>38162</v>
      </c>
      <c r="X2050" s="34">
        <v>41820</v>
      </c>
      <c r="Y2050" s="109"/>
      <c r="Z2050" s="70" t="s">
        <v>4927</v>
      </c>
      <c r="AA2050" s="20" t="s">
        <v>4926</v>
      </c>
      <c r="AB2050" s="109"/>
      <c r="AC2050" s="19"/>
      <c r="AD2050" s="22"/>
      <c r="AE2050" s="19"/>
    </row>
    <row r="2051" spans="2:31" x14ac:dyDescent="0.2">
      <c r="B2051" s="14" t="s">
        <v>13194</v>
      </c>
      <c r="C2051" s="33" t="s">
        <v>13193</v>
      </c>
      <c r="D2051" s="16" t="s">
        <v>13190</v>
      </c>
      <c r="E2051" s="104" t="s">
        <v>26</v>
      </c>
      <c r="F2051" s="18" t="s">
        <v>26</v>
      </c>
      <c r="G2051" s="111" t="s">
        <v>26</v>
      </c>
      <c r="H2051" s="102" t="s">
        <v>334</v>
      </c>
      <c r="I2051" s="21">
        <v>19891600</v>
      </c>
      <c r="J2051" s="71">
        <v>117.379</v>
      </c>
      <c r="K2051" s="21">
        <v>23475760</v>
      </c>
      <c r="L2051" s="21">
        <v>20000000</v>
      </c>
      <c r="M2051" s="21">
        <v>19953258</v>
      </c>
      <c r="N2051" s="21"/>
      <c r="O2051" s="21">
        <v>10494</v>
      </c>
      <c r="P2051" s="21"/>
      <c r="Q2051" s="21"/>
      <c r="R2051" s="22">
        <v>6.25</v>
      </c>
      <c r="S2051" s="22">
        <v>6.3239999999999998</v>
      </c>
      <c r="T2051" s="20" t="s">
        <v>118</v>
      </c>
      <c r="U2051" s="21">
        <v>520833</v>
      </c>
      <c r="V2051" s="21">
        <v>1250000</v>
      </c>
      <c r="W2051" s="34">
        <v>38929</v>
      </c>
      <c r="X2051" s="34">
        <v>42583</v>
      </c>
      <c r="Y2051" s="109"/>
      <c r="Z2051" s="70" t="s">
        <v>4927</v>
      </c>
      <c r="AA2051" s="20" t="s">
        <v>4926</v>
      </c>
      <c r="AB2051" s="109"/>
      <c r="AC2051" s="19"/>
      <c r="AD2051" s="22"/>
      <c r="AE2051" s="19"/>
    </row>
    <row r="2052" spans="2:31" x14ac:dyDescent="0.2">
      <c r="B2052" s="14" t="s">
        <v>13192</v>
      </c>
      <c r="C2052" s="33" t="s">
        <v>13191</v>
      </c>
      <c r="D2052" s="16" t="s">
        <v>13190</v>
      </c>
      <c r="E2052" s="104" t="s">
        <v>26</v>
      </c>
      <c r="F2052" s="18" t="s">
        <v>26</v>
      </c>
      <c r="G2052" s="111" t="s">
        <v>26</v>
      </c>
      <c r="H2052" s="102" t="s">
        <v>334</v>
      </c>
      <c r="I2052" s="21">
        <v>1996980</v>
      </c>
      <c r="J2052" s="71">
        <v>133.864</v>
      </c>
      <c r="K2052" s="21">
        <v>2677270</v>
      </c>
      <c r="L2052" s="21">
        <v>2000000</v>
      </c>
      <c r="M2052" s="21">
        <v>1997240</v>
      </c>
      <c r="N2052" s="21"/>
      <c r="O2052" s="21">
        <v>50</v>
      </c>
      <c r="P2052" s="21"/>
      <c r="Q2052" s="21"/>
      <c r="R2052" s="22">
        <v>6.875</v>
      </c>
      <c r="S2052" s="22">
        <v>6.8869999999999996</v>
      </c>
      <c r="T2052" s="20" t="s">
        <v>118</v>
      </c>
      <c r="U2052" s="21">
        <v>57292</v>
      </c>
      <c r="V2052" s="21">
        <v>137500</v>
      </c>
      <c r="W2052" s="34">
        <v>38929</v>
      </c>
      <c r="X2052" s="34">
        <v>49888</v>
      </c>
      <c r="Y2052" s="109"/>
      <c r="Z2052" s="70" t="s">
        <v>4927</v>
      </c>
      <c r="AA2052" s="20" t="s">
        <v>4926</v>
      </c>
      <c r="AB2052" s="109"/>
      <c r="AC2052" s="19"/>
      <c r="AD2052" s="22"/>
      <c r="AE2052" s="19"/>
    </row>
    <row r="2053" spans="2:31" x14ac:dyDescent="0.2">
      <c r="B2053" s="14" t="s">
        <v>13189</v>
      </c>
      <c r="C2053" s="33" t="s">
        <v>13188</v>
      </c>
      <c r="D2053" s="16" t="s">
        <v>13187</v>
      </c>
      <c r="E2053" s="104" t="s">
        <v>26</v>
      </c>
      <c r="F2053" s="18" t="s">
        <v>26</v>
      </c>
      <c r="G2053" s="111" t="s">
        <v>26</v>
      </c>
      <c r="H2053" s="102" t="s">
        <v>334</v>
      </c>
      <c r="I2053" s="21">
        <v>4990300</v>
      </c>
      <c r="J2053" s="71">
        <v>102.81399999999999</v>
      </c>
      <c r="K2053" s="21">
        <v>5140700</v>
      </c>
      <c r="L2053" s="21">
        <v>5000000</v>
      </c>
      <c r="M2053" s="21">
        <v>4999348</v>
      </c>
      <c r="N2053" s="21"/>
      <c r="O2053" s="21">
        <v>1260</v>
      </c>
      <c r="P2053" s="21"/>
      <c r="Q2053" s="21"/>
      <c r="R2053" s="22">
        <v>6.875</v>
      </c>
      <c r="S2053" s="22">
        <v>6.9020000000000001</v>
      </c>
      <c r="T2053" s="20" t="s">
        <v>85</v>
      </c>
      <c r="U2053" s="21">
        <v>171875</v>
      </c>
      <c r="V2053" s="21">
        <v>343750</v>
      </c>
      <c r="W2053" s="34">
        <v>37796</v>
      </c>
      <c r="X2053" s="34">
        <v>41456</v>
      </c>
      <c r="Y2053" s="109"/>
      <c r="Z2053" s="70" t="s">
        <v>4927</v>
      </c>
      <c r="AA2053" s="20" t="s">
        <v>4926</v>
      </c>
      <c r="AB2053" s="109"/>
      <c r="AC2053" s="19"/>
      <c r="AD2053" s="22"/>
      <c r="AE2053" s="19"/>
    </row>
    <row r="2054" spans="2:31" x14ac:dyDescent="0.2">
      <c r="B2054" s="14" t="s">
        <v>13186</v>
      </c>
      <c r="C2054" s="33" t="s">
        <v>13185</v>
      </c>
      <c r="D2054" s="16" t="s">
        <v>13182</v>
      </c>
      <c r="E2054" s="104" t="s">
        <v>26</v>
      </c>
      <c r="F2054" s="18" t="s">
        <v>26</v>
      </c>
      <c r="G2054" s="111" t="s">
        <v>26</v>
      </c>
      <c r="H2054" s="102" t="s">
        <v>590</v>
      </c>
      <c r="I2054" s="21">
        <v>15000000</v>
      </c>
      <c r="J2054" s="71">
        <v>107.214</v>
      </c>
      <c r="K2054" s="21">
        <v>16082100</v>
      </c>
      <c r="L2054" s="21">
        <v>15000000</v>
      </c>
      <c r="M2054" s="21">
        <v>15000000</v>
      </c>
      <c r="N2054" s="21"/>
      <c r="O2054" s="21"/>
      <c r="P2054" s="21"/>
      <c r="Q2054" s="21"/>
      <c r="R2054" s="22">
        <v>6.26</v>
      </c>
      <c r="S2054" s="22">
        <v>6.26</v>
      </c>
      <c r="T2054" s="20" t="s">
        <v>118</v>
      </c>
      <c r="U2054" s="21">
        <v>386033</v>
      </c>
      <c r="V2054" s="21">
        <v>939000</v>
      </c>
      <c r="W2054" s="34">
        <v>39283</v>
      </c>
      <c r="X2054" s="34">
        <v>41854</v>
      </c>
      <c r="Y2054" s="109"/>
      <c r="Z2054" s="70" t="s">
        <v>531</v>
      </c>
      <c r="AA2054" s="20" t="s">
        <v>26</v>
      </c>
      <c r="AB2054" s="109"/>
      <c r="AC2054" s="19"/>
      <c r="AD2054" s="22"/>
      <c r="AE2054" s="19"/>
    </row>
    <row r="2055" spans="2:31" x14ac:dyDescent="0.2">
      <c r="B2055" s="14" t="s">
        <v>13184</v>
      </c>
      <c r="C2055" s="33" t="s">
        <v>13183</v>
      </c>
      <c r="D2055" s="16" t="s">
        <v>13182</v>
      </c>
      <c r="E2055" s="104" t="s">
        <v>26</v>
      </c>
      <c r="F2055" s="18" t="s">
        <v>26</v>
      </c>
      <c r="G2055" s="111" t="s">
        <v>26</v>
      </c>
      <c r="H2055" s="102" t="s">
        <v>590</v>
      </c>
      <c r="I2055" s="21">
        <v>10000000</v>
      </c>
      <c r="J2055" s="71">
        <v>116.11799999999999</v>
      </c>
      <c r="K2055" s="21">
        <v>11611800</v>
      </c>
      <c r="L2055" s="21">
        <v>10000000</v>
      </c>
      <c r="M2055" s="21">
        <v>10000000</v>
      </c>
      <c r="N2055" s="21"/>
      <c r="O2055" s="21"/>
      <c r="P2055" s="21"/>
      <c r="Q2055" s="21"/>
      <c r="R2055" s="22">
        <v>6.44</v>
      </c>
      <c r="S2055" s="22">
        <v>6.44</v>
      </c>
      <c r="T2055" s="20" t="s">
        <v>118</v>
      </c>
      <c r="U2055" s="21">
        <v>264756</v>
      </c>
      <c r="V2055" s="21">
        <v>644000</v>
      </c>
      <c r="W2055" s="34">
        <v>39283</v>
      </c>
      <c r="X2055" s="34">
        <v>42950</v>
      </c>
      <c r="Y2055" s="109"/>
      <c r="Z2055" s="70" t="s">
        <v>531</v>
      </c>
      <c r="AA2055" s="20" t="s">
        <v>26</v>
      </c>
      <c r="AB2055" s="109"/>
      <c r="AC2055" s="19"/>
      <c r="AD2055" s="22"/>
      <c r="AE2055" s="19"/>
    </row>
    <row r="2056" spans="2:31" x14ac:dyDescent="0.2">
      <c r="B2056" s="14" t="s">
        <v>13181</v>
      </c>
      <c r="C2056" s="33" t="s">
        <v>13180</v>
      </c>
      <c r="D2056" s="16" t="s">
        <v>13179</v>
      </c>
      <c r="E2056" s="104" t="s">
        <v>26</v>
      </c>
      <c r="F2056" s="18" t="s">
        <v>26</v>
      </c>
      <c r="G2056" s="111" t="s">
        <v>4412</v>
      </c>
      <c r="H2056" s="102" t="s">
        <v>334</v>
      </c>
      <c r="I2056" s="21">
        <v>11594870</v>
      </c>
      <c r="J2056" s="71">
        <v>109.771</v>
      </c>
      <c r="K2056" s="21">
        <v>12513894</v>
      </c>
      <c r="L2056" s="21">
        <v>11400000</v>
      </c>
      <c r="M2056" s="21">
        <v>11542938</v>
      </c>
      <c r="N2056" s="21"/>
      <c r="O2056" s="21">
        <v>-40404</v>
      </c>
      <c r="P2056" s="21"/>
      <c r="Q2056" s="21"/>
      <c r="R2056" s="22">
        <v>5.125</v>
      </c>
      <c r="S2056" s="22">
        <v>4.6870000000000003</v>
      </c>
      <c r="T2056" s="20" t="s">
        <v>4985</v>
      </c>
      <c r="U2056" s="21">
        <v>150931</v>
      </c>
      <c r="V2056" s="21">
        <v>584250</v>
      </c>
      <c r="W2056" s="34">
        <v>40794</v>
      </c>
      <c r="X2056" s="34">
        <v>42457</v>
      </c>
      <c r="Y2056" s="109"/>
      <c r="Z2056" s="70" t="s">
        <v>4927</v>
      </c>
      <c r="AA2056" s="20" t="s">
        <v>4926</v>
      </c>
      <c r="AB2056" s="109"/>
      <c r="AC2056" s="28">
        <v>42428</v>
      </c>
      <c r="AD2056" s="22">
        <v>100</v>
      </c>
      <c r="AE2056" s="28">
        <v>42428</v>
      </c>
    </row>
    <row r="2057" spans="2:31" x14ac:dyDescent="0.2">
      <c r="B2057" s="14" t="s">
        <v>13178</v>
      </c>
      <c r="C2057" s="33" t="s">
        <v>13177</v>
      </c>
      <c r="D2057" s="16" t="s">
        <v>13176</v>
      </c>
      <c r="E2057" s="104" t="s">
        <v>26</v>
      </c>
      <c r="F2057" s="18" t="s">
        <v>26</v>
      </c>
      <c r="G2057" s="111" t="s">
        <v>4412</v>
      </c>
      <c r="H2057" s="102" t="s">
        <v>334</v>
      </c>
      <c r="I2057" s="21">
        <v>8998290</v>
      </c>
      <c r="J2057" s="71">
        <v>100.015</v>
      </c>
      <c r="K2057" s="21">
        <v>9001341</v>
      </c>
      <c r="L2057" s="21">
        <v>9000000</v>
      </c>
      <c r="M2057" s="21">
        <v>8998636</v>
      </c>
      <c r="N2057" s="21"/>
      <c r="O2057" s="21">
        <v>346</v>
      </c>
      <c r="P2057" s="21"/>
      <c r="Q2057" s="21"/>
      <c r="R2057" s="22">
        <v>1.875</v>
      </c>
      <c r="S2057" s="22">
        <v>1.8879999999999999</v>
      </c>
      <c r="T2057" s="20" t="s">
        <v>4985</v>
      </c>
      <c r="U2057" s="21">
        <v>51094</v>
      </c>
      <c r="V2057" s="21"/>
      <c r="W2057" s="34">
        <v>41157</v>
      </c>
      <c r="X2057" s="34">
        <v>41710</v>
      </c>
      <c r="Y2057" s="109"/>
      <c r="Z2057" s="70" t="s">
        <v>4927</v>
      </c>
      <c r="AA2057" s="20" t="s">
        <v>4926</v>
      </c>
      <c r="AB2057" s="109"/>
      <c r="AC2057" s="28">
        <v>41682</v>
      </c>
      <c r="AD2057" s="22">
        <v>100</v>
      </c>
      <c r="AE2057" s="19"/>
    </row>
    <row r="2058" spans="2:31" x14ac:dyDescent="0.2">
      <c r="B2058" s="14" t="s">
        <v>13175</v>
      </c>
      <c r="C2058" s="33" t="s">
        <v>13174</v>
      </c>
      <c r="D2058" s="16" t="s">
        <v>13171</v>
      </c>
      <c r="E2058" s="104" t="s">
        <v>26</v>
      </c>
      <c r="F2058" s="18" t="s">
        <v>26</v>
      </c>
      <c r="G2058" s="111" t="s">
        <v>26</v>
      </c>
      <c r="H2058" s="102" t="s">
        <v>334</v>
      </c>
      <c r="I2058" s="21">
        <v>9489265</v>
      </c>
      <c r="J2058" s="71">
        <v>104.334</v>
      </c>
      <c r="K2058" s="21">
        <v>9911702</v>
      </c>
      <c r="L2058" s="21">
        <v>9500000</v>
      </c>
      <c r="M2058" s="21">
        <v>9498487</v>
      </c>
      <c r="N2058" s="21"/>
      <c r="O2058" s="21">
        <v>1350</v>
      </c>
      <c r="P2058" s="21"/>
      <c r="Q2058" s="21"/>
      <c r="R2058" s="22">
        <v>5.625</v>
      </c>
      <c r="S2058" s="22">
        <v>5.64</v>
      </c>
      <c r="T2058" s="20" t="s">
        <v>118</v>
      </c>
      <c r="U2058" s="21">
        <v>201875</v>
      </c>
      <c r="V2058" s="21">
        <v>534375</v>
      </c>
      <c r="W2058" s="34">
        <v>38027</v>
      </c>
      <c r="X2058" s="34">
        <v>41685</v>
      </c>
      <c r="Y2058" s="109"/>
      <c r="Z2058" s="70" t="s">
        <v>4927</v>
      </c>
      <c r="AA2058" s="20" t="s">
        <v>4926</v>
      </c>
      <c r="AB2058" s="109"/>
      <c r="AC2058" s="19"/>
      <c r="AD2058" s="22"/>
      <c r="AE2058" s="19"/>
    </row>
    <row r="2059" spans="2:31" x14ac:dyDescent="0.2">
      <c r="B2059" s="14" t="s">
        <v>13173</v>
      </c>
      <c r="C2059" s="33" t="s">
        <v>13172</v>
      </c>
      <c r="D2059" s="16" t="s">
        <v>13171</v>
      </c>
      <c r="E2059" s="104" t="s">
        <v>5057</v>
      </c>
      <c r="F2059" s="18" t="s">
        <v>26</v>
      </c>
      <c r="G2059" s="111" t="s">
        <v>26</v>
      </c>
      <c r="H2059" s="102" t="s">
        <v>334</v>
      </c>
      <c r="I2059" s="21">
        <v>21677906</v>
      </c>
      <c r="J2059" s="71">
        <v>111.42100000000001</v>
      </c>
      <c r="K2059" s="21">
        <v>23732716</v>
      </c>
      <c r="L2059" s="21">
        <v>21300000</v>
      </c>
      <c r="M2059" s="21">
        <v>21628516</v>
      </c>
      <c r="N2059" s="21"/>
      <c r="O2059" s="21">
        <v>-6971</v>
      </c>
      <c r="P2059" s="21"/>
      <c r="Q2059" s="21"/>
      <c r="R2059" s="22">
        <v>6.75</v>
      </c>
      <c r="S2059" s="22">
        <v>6.6120000000000001</v>
      </c>
      <c r="T2059" s="20" t="s">
        <v>118</v>
      </c>
      <c r="U2059" s="21">
        <v>543150</v>
      </c>
      <c r="V2059" s="21">
        <v>1437750</v>
      </c>
      <c r="W2059" s="34">
        <v>38075</v>
      </c>
      <c r="X2059" s="34">
        <v>48990</v>
      </c>
      <c r="Y2059" s="109"/>
      <c r="Z2059" s="70" t="s">
        <v>4927</v>
      </c>
      <c r="AA2059" s="20" t="s">
        <v>4926</v>
      </c>
      <c r="AB2059" s="109"/>
      <c r="AC2059" s="19"/>
      <c r="AD2059" s="22"/>
      <c r="AE2059" s="19"/>
    </row>
    <row r="2060" spans="2:31" x14ac:dyDescent="0.2">
      <c r="B2060" s="14" t="s">
        <v>13170</v>
      </c>
      <c r="C2060" s="33" t="s">
        <v>13169</v>
      </c>
      <c r="D2060" s="16" t="s">
        <v>13168</v>
      </c>
      <c r="E2060" s="104" t="s">
        <v>5057</v>
      </c>
      <c r="F2060" s="18" t="s">
        <v>26</v>
      </c>
      <c r="G2060" s="111" t="s">
        <v>26</v>
      </c>
      <c r="H2060" s="102" t="s">
        <v>323</v>
      </c>
      <c r="I2060" s="21">
        <v>4984650</v>
      </c>
      <c r="J2060" s="71">
        <v>119.66200000000001</v>
      </c>
      <c r="K2060" s="21">
        <v>5983080</v>
      </c>
      <c r="L2060" s="21">
        <v>5000000</v>
      </c>
      <c r="M2060" s="21">
        <v>4987104</v>
      </c>
      <c r="N2060" s="21"/>
      <c r="O2060" s="21">
        <v>623</v>
      </c>
      <c r="P2060" s="21"/>
      <c r="Q2060" s="21"/>
      <c r="R2060" s="22">
        <v>5.8</v>
      </c>
      <c r="S2060" s="22">
        <v>5.8209999999999997</v>
      </c>
      <c r="T2060" s="20" t="s">
        <v>4965</v>
      </c>
      <c r="U2060" s="21">
        <v>37056</v>
      </c>
      <c r="V2060" s="21">
        <v>290000</v>
      </c>
      <c r="W2060" s="34">
        <v>38078</v>
      </c>
      <c r="X2060" s="34">
        <v>49079</v>
      </c>
      <c r="Y2060" s="109"/>
      <c r="Z2060" s="70" t="s">
        <v>4927</v>
      </c>
      <c r="AA2060" s="20" t="s">
        <v>4926</v>
      </c>
      <c r="AB2060" s="109"/>
      <c r="AC2060" s="19"/>
      <c r="AD2060" s="22"/>
      <c r="AE2060" s="19"/>
    </row>
    <row r="2061" spans="2:31" x14ac:dyDescent="0.2">
      <c r="B2061" s="14" t="s">
        <v>13167</v>
      </c>
      <c r="C2061" s="33" t="s">
        <v>13166</v>
      </c>
      <c r="D2061" s="16" t="s">
        <v>13165</v>
      </c>
      <c r="E2061" s="104" t="s">
        <v>26</v>
      </c>
      <c r="F2061" s="18" t="s">
        <v>26</v>
      </c>
      <c r="G2061" s="111" t="s">
        <v>26</v>
      </c>
      <c r="H2061" s="102" t="s">
        <v>334</v>
      </c>
      <c r="I2061" s="21">
        <v>6981030</v>
      </c>
      <c r="J2061" s="71">
        <v>120.965</v>
      </c>
      <c r="K2061" s="21">
        <v>8467529</v>
      </c>
      <c r="L2061" s="21">
        <v>7000000</v>
      </c>
      <c r="M2061" s="21">
        <v>6990088</v>
      </c>
      <c r="N2061" s="21"/>
      <c r="O2061" s="21">
        <v>-4194</v>
      </c>
      <c r="P2061" s="21"/>
      <c r="Q2061" s="21"/>
      <c r="R2061" s="22">
        <v>6.35</v>
      </c>
      <c r="S2061" s="22">
        <v>6.3869999999999996</v>
      </c>
      <c r="T2061" s="20" t="s">
        <v>89</v>
      </c>
      <c r="U2061" s="21">
        <v>19756</v>
      </c>
      <c r="V2061" s="21">
        <v>444500</v>
      </c>
      <c r="W2061" s="34">
        <v>39244</v>
      </c>
      <c r="X2061" s="34">
        <v>42901</v>
      </c>
      <c r="Y2061" s="109"/>
      <c r="Z2061" s="70" t="s">
        <v>4927</v>
      </c>
      <c r="AA2061" s="20" t="s">
        <v>4926</v>
      </c>
      <c r="AB2061" s="109"/>
      <c r="AC2061" s="19"/>
      <c r="AD2061" s="22"/>
      <c r="AE2061" s="19"/>
    </row>
    <row r="2062" spans="2:31" x14ac:dyDescent="0.2">
      <c r="B2062" s="14" t="s">
        <v>13164</v>
      </c>
      <c r="C2062" s="33" t="s">
        <v>13163</v>
      </c>
      <c r="D2062" s="16" t="s">
        <v>13162</v>
      </c>
      <c r="E2062" s="104" t="s">
        <v>5057</v>
      </c>
      <c r="F2062" s="18" t="s">
        <v>26</v>
      </c>
      <c r="G2062" s="111" t="s">
        <v>26</v>
      </c>
      <c r="H2062" s="102" t="s">
        <v>611</v>
      </c>
      <c r="I2062" s="21">
        <v>8750000</v>
      </c>
      <c r="J2062" s="71">
        <v>107.375</v>
      </c>
      <c r="K2062" s="21">
        <v>9395313</v>
      </c>
      <c r="L2062" s="21">
        <v>8750000</v>
      </c>
      <c r="M2062" s="21">
        <v>8750000</v>
      </c>
      <c r="N2062" s="21"/>
      <c r="O2062" s="21"/>
      <c r="P2062" s="21"/>
      <c r="Q2062" s="21"/>
      <c r="R2062" s="22">
        <v>5.5</v>
      </c>
      <c r="S2062" s="22">
        <v>5.5</v>
      </c>
      <c r="T2062" s="20" t="s">
        <v>118</v>
      </c>
      <c r="U2062" s="21">
        <v>200521</v>
      </c>
      <c r="V2062" s="21">
        <v>240625</v>
      </c>
      <c r="W2062" s="34">
        <v>40935</v>
      </c>
      <c r="X2062" s="34">
        <v>43862</v>
      </c>
      <c r="Y2062" s="109"/>
      <c r="Z2062" s="70" t="s">
        <v>4927</v>
      </c>
      <c r="AA2062" s="20" t="s">
        <v>4926</v>
      </c>
      <c r="AB2062" s="109"/>
      <c r="AC2062" s="19"/>
      <c r="AD2062" s="22"/>
      <c r="AE2062" s="19"/>
    </row>
    <row r="2063" spans="2:31" x14ac:dyDescent="0.2">
      <c r="B2063" s="14" t="s">
        <v>13161</v>
      </c>
      <c r="C2063" s="33" t="s">
        <v>13160</v>
      </c>
      <c r="D2063" s="16" t="s">
        <v>13159</v>
      </c>
      <c r="E2063" s="104" t="s">
        <v>26</v>
      </c>
      <c r="F2063" s="18" t="s">
        <v>26</v>
      </c>
      <c r="G2063" s="111" t="s">
        <v>26</v>
      </c>
      <c r="H2063" s="102" t="s">
        <v>334</v>
      </c>
      <c r="I2063" s="21">
        <v>10972440</v>
      </c>
      <c r="J2063" s="71">
        <v>104.74299999999999</v>
      </c>
      <c r="K2063" s="21">
        <v>11521686</v>
      </c>
      <c r="L2063" s="21">
        <v>11000000</v>
      </c>
      <c r="M2063" s="21">
        <v>10977012</v>
      </c>
      <c r="N2063" s="21"/>
      <c r="O2063" s="21">
        <v>730</v>
      </c>
      <c r="P2063" s="21"/>
      <c r="Q2063" s="21"/>
      <c r="R2063" s="22">
        <v>6</v>
      </c>
      <c r="S2063" s="22">
        <v>6.0179999999999998</v>
      </c>
      <c r="T2063" s="20" t="s">
        <v>85</v>
      </c>
      <c r="U2063" s="21">
        <v>304333</v>
      </c>
      <c r="V2063" s="21">
        <v>660000</v>
      </c>
      <c r="W2063" s="34">
        <v>37636</v>
      </c>
      <c r="X2063" s="34">
        <v>48594</v>
      </c>
      <c r="Y2063" s="109"/>
      <c r="Z2063" s="70" t="s">
        <v>4927</v>
      </c>
      <c r="AA2063" s="20" t="s">
        <v>4926</v>
      </c>
      <c r="AB2063" s="109"/>
      <c r="AC2063" s="19"/>
      <c r="AD2063" s="22"/>
      <c r="AE2063" s="19"/>
    </row>
    <row r="2064" spans="2:31" x14ac:dyDescent="0.2">
      <c r="B2064" s="14" t="s">
        <v>13158</v>
      </c>
      <c r="C2064" s="33" t="s">
        <v>13157</v>
      </c>
      <c r="D2064" s="16" t="s">
        <v>13152</v>
      </c>
      <c r="E2064" s="104" t="s">
        <v>26</v>
      </c>
      <c r="F2064" s="18" t="s">
        <v>26</v>
      </c>
      <c r="G2064" s="111" t="s">
        <v>26</v>
      </c>
      <c r="H2064" s="102" t="s">
        <v>334</v>
      </c>
      <c r="I2064" s="21">
        <v>20000000</v>
      </c>
      <c r="J2064" s="71">
        <v>105.033</v>
      </c>
      <c r="K2064" s="21">
        <v>21006600</v>
      </c>
      <c r="L2064" s="21">
        <v>20000000</v>
      </c>
      <c r="M2064" s="21">
        <v>20000000</v>
      </c>
      <c r="N2064" s="21"/>
      <c r="O2064" s="21"/>
      <c r="P2064" s="21"/>
      <c r="Q2064" s="21"/>
      <c r="R2064" s="22">
        <v>5.71</v>
      </c>
      <c r="S2064" s="22">
        <v>5.71</v>
      </c>
      <c r="T2064" s="20" t="s">
        <v>4949</v>
      </c>
      <c r="U2064" s="21">
        <v>263294</v>
      </c>
      <c r="V2064" s="21">
        <v>1142000</v>
      </c>
      <c r="W2064" s="34">
        <v>40249</v>
      </c>
      <c r="X2064" s="34">
        <v>42102</v>
      </c>
      <c r="Y2064" s="109"/>
      <c r="Z2064" s="70" t="s">
        <v>531</v>
      </c>
      <c r="AA2064" s="20" t="s">
        <v>26</v>
      </c>
      <c r="AB2064" s="109"/>
      <c r="AC2064" s="19"/>
      <c r="AD2064" s="22"/>
      <c r="AE2064" s="19"/>
    </row>
    <row r="2065" spans="2:31" x14ac:dyDescent="0.2">
      <c r="B2065" s="14" t="s">
        <v>13156</v>
      </c>
      <c r="C2065" s="33" t="s">
        <v>13155</v>
      </c>
      <c r="D2065" s="16" t="s">
        <v>13152</v>
      </c>
      <c r="E2065" s="104" t="s">
        <v>26</v>
      </c>
      <c r="F2065" s="18" t="s">
        <v>26</v>
      </c>
      <c r="G2065" s="111" t="s">
        <v>26</v>
      </c>
      <c r="H2065" s="102" t="s">
        <v>5232</v>
      </c>
      <c r="I2065" s="21">
        <v>9500000</v>
      </c>
      <c r="J2065" s="71">
        <v>110.209</v>
      </c>
      <c r="K2065" s="21">
        <v>10469855</v>
      </c>
      <c r="L2065" s="21">
        <v>9500000</v>
      </c>
      <c r="M2065" s="21">
        <v>9500000</v>
      </c>
      <c r="N2065" s="21"/>
      <c r="O2065" s="21"/>
      <c r="P2065" s="21"/>
      <c r="Q2065" s="21"/>
      <c r="R2065" s="22">
        <v>6</v>
      </c>
      <c r="S2065" s="22">
        <v>6</v>
      </c>
      <c r="T2065" s="20" t="s">
        <v>4949</v>
      </c>
      <c r="U2065" s="21">
        <v>136167</v>
      </c>
      <c r="V2065" s="21">
        <v>285000</v>
      </c>
      <c r="W2065" s="34">
        <v>40970</v>
      </c>
      <c r="X2065" s="34">
        <v>43195</v>
      </c>
      <c r="Y2065" s="109"/>
      <c r="Z2065" s="70" t="s">
        <v>531</v>
      </c>
      <c r="AA2065" s="20" t="s">
        <v>26</v>
      </c>
      <c r="AB2065" s="109"/>
      <c r="AC2065" s="19"/>
      <c r="AD2065" s="22"/>
      <c r="AE2065" s="19"/>
    </row>
    <row r="2066" spans="2:31" x14ac:dyDescent="0.2">
      <c r="B2066" s="14" t="s">
        <v>13154</v>
      </c>
      <c r="C2066" s="33" t="s">
        <v>13153</v>
      </c>
      <c r="D2066" s="16" t="s">
        <v>13152</v>
      </c>
      <c r="E2066" s="104" t="s">
        <v>5057</v>
      </c>
      <c r="F2066" s="18" t="s">
        <v>26</v>
      </c>
      <c r="G2066" s="111" t="s">
        <v>26</v>
      </c>
      <c r="H2066" s="102" t="s">
        <v>611</v>
      </c>
      <c r="I2066" s="21">
        <v>9000000</v>
      </c>
      <c r="J2066" s="71">
        <v>103.37</v>
      </c>
      <c r="K2066" s="21">
        <v>9303300</v>
      </c>
      <c r="L2066" s="21">
        <v>9000000</v>
      </c>
      <c r="M2066" s="21">
        <v>9000000</v>
      </c>
      <c r="N2066" s="21"/>
      <c r="O2066" s="21"/>
      <c r="P2066" s="21"/>
      <c r="Q2066" s="21"/>
      <c r="R2066" s="22">
        <v>6.75</v>
      </c>
      <c r="S2066" s="22">
        <v>6.75</v>
      </c>
      <c r="T2066" s="20" t="s">
        <v>4949</v>
      </c>
      <c r="U2066" s="21">
        <v>143438</v>
      </c>
      <c r="V2066" s="21">
        <v>607500</v>
      </c>
      <c r="W2066" s="34">
        <v>40632</v>
      </c>
      <c r="X2066" s="34">
        <v>44292</v>
      </c>
      <c r="Y2066" s="109"/>
      <c r="Z2066" s="70" t="s">
        <v>4927</v>
      </c>
      <c r="AA2066" s="20" t="s">
        <v>4926</v>
      </c>
      <c r="AB2066" s="109"/>
      <c r="AC2066" s="19"/>
      <c r="AD2066" s="22"/>
      <c r="AE2066" s="19"/>
    </row>
    <row r="2067" spans="2:31" x14ac:dyDescent="0.2">
      <c r="B2067" s="14" t="s">
        <v>13151</v>
      </c>
      <c r="C2067" s="33" t="s">
        <v>13150</v>
      </c>
      <c r="D2067" s="16" t="s">
        <v>13149</v>
      </c>
      <c r="E2067" s="104" t="s">
        <v>26</v>
      </c>
      <c r="F2067" s="18" t="s">
        <v>26</v>
      </c>
      <c r="G2067" s="111" t="s">
        <v>26</v>
      </c>
      <c r="H2067" s="102" t="s">
        <v>334</v>
      </c>
      <c r="I2067" s="21">
        <v>14978250</v>
      </c>
      <c r="J2067" s="71">
        <v>100.53100000000001</v>
      </c>
      <c r="K2067" s="21">
        <v>15079590</v>
      </c>
      <c r="L2067" s="21">
        <v>15000000</v>
      </c>
      <c r="M2067" s="21">
        <v>14999213</v>
      </c>
      <c r="N2067" s="21"/>
      <c r="O2067" s="21">
        <v>4580</v>
      </c>
      <c r="P2067" s="21"/>
      <c r="Q2067" s="21"/>
      <c r="R2067" s="22">
        <v>4.8</v>
      </c>
      <c r="S2067" s="22">
        <v>4.8330000000000002</v>
      </c>
      <c r="T2067" s="20" t="s">
        <v>4985</v>
      </c>
      <c r="U2067" s="21">
        <v>240000</v>
      </c>
      <c r="V2067" s="21">
        <v>720000</v>
      </c>
      <c r="W2067" s="34">
        <v>39505</v>
      </c>
      <c r="X2067" s="34">
        <v>41334</v>
      </c>
      <c r="Y2067" s="109"/>
      <c r="Z2067" s="70" t="s">
        <v>4927</v>
      </c>
      <c r="AA2067" s="20" t="s">
        <v>4926</v>
      </c>
      <c r="AB2067" s="109"/>
      <c r="AC2067" s="19"/>
      <c r="AD2067" s="22"/>
      <c r="AE2067" s="19"/>
    </row>
    <row r="2068" spans="2:31" x14ac:dyDescent="0.2">
      <c r="B2068" s="14" t="s">
        <v>13148</v>
      </c>
      <c r="C2068" s="33" t="s">
        <v>13147</v>
      </c>
      <c r="D2068" s="16" t="s">
        <v>13146</v>
      </c>
      <c r="E2068" s="104" t="s">
        <v>5057</v>
      </c>
      <c r="F2068" s="18" t="s">
        <v>26</v>
      </c>
      <c r="G2068" s="111" t="s">
        <v>26</v>
      </c>
      <c r="H2068" s="102" t="s">
        <v>323</v>
      </c>
      <c r="I2068" s="21">
        <v>31935821</v>
      </c>
      <c r="J2068" s="71">
        <v>111.486</v>
      </c>
      <c r="K2068" s="21">
        <v>35834977</v>
      </c>
      <c r="L2068" s="21">
        <v>32143000</v>
      </c>
      <c r="M2068" s="21">
        <v>32076979</v>
      </c>
      <c r="N2068" s="21"/>
      <c r="O2068" s="21">
        <v>4774</v>
      </c>
      <c r="P2068" s="21"/>
      <c r="Q2068" s="21"/>
      <c r="R2068" s="22">
        <v>5.2</v>
      </c>
      <c r="S2068" s="22">
        <v>5.2750000000000004</v>
      </c>
      <c r="T2068" s="20" t="s">
        <v>89</v>
      </c>
      <c r="U2068" s="21">
        <v>37143</v>
      </c>
      <c r="V2068" s="21">
        <v>1671436</v>
      </c>
      <c r="W2068" s="34">
        <v>39430</v>
      </c>
      <c r="X2068" s="34">
        <v>42361</v>
      </c>
      <c r="Y2068" s="109"/>
      <c r="Z2068" s="70" t="s">
        <v>4927</v>
      </c>
      <c r="AA2068" s="20" t="s">
        <v>4926</v>
      </c>
      <c r="AB2068" s="109"/>
      <c r="AC2068" s="19"/>
      <c r="AD2068" s="22"/>
      <c r="AE2068" s="19"/>
    </row>
    <row r="2069" spans="2:31" x14ac:dyDescent="0.2">
      <c r="B2069" s="14" t="s">
        <v>13145</v>
      </c>
      <c r="C2069" s="33" t="s">
        <v>13144</v>
      </c>
      <c r="D2069" s="16" t="s">
        <v>13141</v>
      </c>
      <c r="E2069" s="104" t="s">
        <v>26</v>
      </c>
      <c r="F2069" s="18" t="s">
        <v>26</v>
      </c>
      <c r="G2069" s="111" t="s">
        <v>26</v>
      </c>
      <c r="H2069" s="102" t="s">
        <v>323</v>
      </c>
      <c r="I2069" s="21">
        <v>9991100</v>
      </c>
      <c r="J2069" s="71">
        <v>102.08</v>
      </c>
      <c r="K2069" s="21">
        <v>10207950</v>
      </c>
      <c r="L2069" s="21">
        <v>10000000</v>
      </c>
      <c r="M2069" s="21">
        <v>9998289</v>
      </c>
      <c r="N2069" s="21"/>
      <c r="O2069" s="21">
        <v>2292</v>
      </c>
      <c r="P2069" s="21"/>
      <c r="Q2069" s="21"/>
      <c r="R2069" s="22">
        <v>3.375</v>
      </c>
      <c r="S2069" s="22">
        <v>3.399</v>
      </c>
      <c r="T2069" s="20" t="s">
        <v>4985</v>
      </c>
      <c r="U2069" s="21">
        <v>90000</v>
      </c>
      <c r="V2069" s="21">
        <v>337500</v>
      </c>
      <c r="W2069" s="34">
        <v>40078</v>
      </c>
      <c r="X2069" s="34">
        <v>41542</v>
      </c>
      <c r="Y2069" s="109"/>
      <c r="Z2069" s="70" t="s">
        <v>4927</v>
      </c>
      <c r="AA2069" s="20" t="s">
        <v>4926</v>
      </c>
      <c r="AB2069" s="109"/>
      <c r="AC2069" s="19"/>
      <c r="AD2069" s="22"/>
      <c r="AE2069" s="19"/>
    </row>
    <row r="2070" spans="2:31" x14ac:dyDescent="0.2">
      <c r="B2070" s="14" t="s">
        <v>13143</v>
      </c>
      <c r="C2070" s="33" t="s">
        <v>13142</v>
      </c>
      <c r="D2070" s="16" t="s">
        <v>13141</v>
      </c>
      <c r="E2070" s="104" t="s">
        <v>5057</v>
      </c>
      <c r="F2070" s="18" t="s">
        <v>26</v>
      </c>
      <c r="G2070" s="111" t="s">
        <v>4412</v>
      </c>
      <c r="H2070" s="102" t="s">
        <v>323</v>
      </c>
      <c r="I2070" s="21">
        <v>9486795</v>
      </c>
      <c r="J2070" s="71">
        <v>106.435</v>
      </c>
      <c r="K2070" s="21">
        <v>10111287</v>
      </c>
      <c r="L2070" s="21">
        <v>9500000</v>
      </c>
      <c r="M2070" s="21">
        <v>9491375</v>
      </c>
      <c r="N2070" s="21"/>
      <c r="O2070" s="21">
        <v>1743</v>
      </c>
      <c r="P2070" s="21"/>
      <c r="Q2070" s="21"/>
      <c r="R2070" s="22">
        <v>3.2</v>
      </c>
      <c r="S2070" s="22">
        <v>3.23</v>
      </c>
      <c r="T2070" s="20" t="s">
        <v>4985</v>
      </c>
      <c r="U2070" s="21">
        <v>89511</v>
      </c>
      <c r="V2070" s="21">
        <v>304000</v>
      </c>
      <c r="W2070" s="34">
        <v>40602</v>
      </c>
      <c r="X2070" s="34">
        <v>42444</v>
      </c>
      <c r="Y2070" s="109"/>
      <c r="Z2070" s="70" t="s">
        <v>4927</v>
      </c>
      <c r="AA2070" s="20" t="s">
        <v>4926</v>
      </c>
      <c r="AB2070" s="109"/>
      <c r="AC2070" s="28">
        <v>42416</v>
      </c>
      <c r="AD2070" s="22">
        <v>100</v>
      </c>
      <c r="AE2070" s="19"/>
    </row>
    <row r="2071" spans="2:31" x14ac:dyDescent="0.2">
      <c r="B2071" s="14" t="s">
        <v>13140</v>
      </c>
      <c r="C2071" s="33" t="s">
        <v>13139</v>
      </c>
      <c r="D2071" s="16" t="s">
        <v>13138</v>
      </c>
      <c r="E2071" s="104" t="s">
        <v>26</v>
      </c>
      <c r="F2071" s="18" t="s">
        <v>26</v>
      </c>
      <c r="G2071" s="111" t="s">
        <v>26</v>
      </c>
      <c r="H2071" s="102" t="s">
        <v>323</v>
      </c>
      <c r="I2071" s="21">
        <v>6968010</v>
      </c>
      <c r="J2071" s="71">
        <v>122.45099999999999</v>
      </c>
      <c r="K2071" s="21">
        <v>8571584</v>
      </c>
      <c r="L2071" s="21">
        <v>7000000</v>
      </c>
      <c r="M2071" s="21">
        <v>6980514</v>
      </c>
      <c r="N2071" s="21"/>
      <c r="O2071" s="21">
        <v>3201</v>
      </c>
      <c r="P2071" s="21"/>
      <c r="Q2071" s="21"/>
      <c r="R2071" s="22">
        <v>6</v>
      </c>
      <c r="S2071" s="22">
        <v>6.0609999999999999</v>
      </c>
      <c r="T2071" s="20" t="s">
        <v>89</v>
      </c>
      <c r="U2071" s="21">
        <v>35000</v>
      </c>
      <c r="V2071" s="21">
        <v>420000</v>
      </c>
      <c r="W2071" s="34">
        <v>39582</v>
      </c>
      <c r="X2071" s="34">
        <v>43252</v>
      </c>
      <c r="Y2071" s="109"/>
      <c r="Z2071" s="70" t="s">
        <v>4927</v>
      </c>
      <c r="AA2071" s="20" t="s">
        <v>4926</v>
      </c>
      <c r="AB2071" s="109"/>
      <c r="AC2071" s="19"/>
      <c r="AD2071" s="22"/>
      <c r="AE2071" s="19"/>
    </row>
    <row r="2072" spans="2:31" x14ac:dyDescent="0.2">
      <c r="B2072" s="14" t="s">
        <v>13137</v>
      </c>
      <c r="C2072" s="33" t="s">
        <v>13136</v>
      </c>
      <c r="D2072" s="16" t="s">
        <v>13135</v>
      </c>
      <c r="E2072" s="104" t="s">
        <v>26</v>
      </c>
      <c r="F2072" s="18" t="s">
        <v>5793</v>
      </c>
      <c r="G2072" s="111" t="s">
        <v>26</v>
      </c>
      <c r="H2072" s="102" t="s">
        <v>323</v>
      </c>
      <c r="I2072" s="21">
        <v>13390650</v>
      </c>
      <c r="J2072" s="71">
        <v>108.94199999999999</v>
      </c>
      <c r="K2072" s="21">
        <v>14707197</v>
      </c>
      <c r="L2072" s="21">
        <v>13500000</v>
      </c>
      <c r="M2072" s="21">
        <v>13404197</v>
      </c>
      <c r="N2072" s="21"/>
      <c r="O2072" s="21">
        <v>9273</v>
      </c>
      <c r="P2072" s="21"/>
      <c r="Q2072" s="21"/>
      <c r="R2072" s="22">
        <v>4.875</v>
      </c>
      <c r="S2072" s="22">
        <v>4.9779999999999998</v>
      </c>
      <c r="T2072" s="20" t="s">
        <v>85</v>
      </c>
      <c r="U2072" s="21">
        <v>303469</v>
      </c>
      <c r="V2072" s="21">
        <v>689203</v>
      </c>
      <c r="W2072" s="34">
        <v>40716</v>
      </c>
      <c r="X2072" s="34">
        <v>44392</v>
      </c>
      <c r="Y2072" s="109"/>
      <c r="Z2072" s="70" t="s">
        <v>4927</v>
      </c>
      <c r="AA2072" s="20" t="s">
        <v>4926</v>
      </c>
      <c r="AB2072" s="109"/>
      <c r="AC2072" s="19"/>
      <c r="AD2072" s="22"/>
      <c r="AE2072" s="19"/>
    </row>
    <row r="2073" spans="2:31" x14ac:dyDescent="0.2">
      <c r="B2073" s="14" t="s">
        <v>13134</v>
      </c>
      <c r="C2073" s="33" t="s">
        <v>13133</v>
      </c>
      <c r="D2073" s="16" t="s">
        <v>13132</v>
      </c>
      <c r="E2073" s="104" t="s">
        <v>26</v>
      </c>
      <c r="F2073" s="18" t="s">
        <v>26</v>
      </c>
      <c r="G2073" s="111" t="s">
        <v>4412</v>
      </c>
      <c r="H2073" s="102" t="s">
        <v>323</v>
      </c>
      <c r="I2073" s="21">
        <v>13309437</v>
      </c>
      <c r="J2073" s="71">
        <v>106.61</v>
      </c>
      <c r="K2073" s="21">
        <v>14216497</v>
      </c>
      <c r="L2073" s="21">
        <v>13335000</v>
      </c>
      <c r="M2073" s="21">
        <v>13311412</v>
      </c>
      <c r="N2073" s="21"/>
      <c r="O2073" s="21">
        <v>1975</v>
      </c>
      <c r="P2073" s="21"/>
      <c r="Q2073" s="21"/>
      <c r="R2073" s="22">
        <v>3.2</v>
      </c>
      <c r="S2073" s="22">
        <v>3.2240000000000002</v>
      </c>
      <c r="T2073" s="20" t="s">
        <v>118</v>
      </c>
      <c r="U2073" s="21">
        <v>161205</v>
      </c>
      <c r="V2073" s="21">
        <v>213360</v>
      </c>
      <c r="W2073" s="34">
        <v>41031</v>
      </c>
      <c r="X2073" s="34">
        <v>44423</v>
      </c>
      <c r="Y2073" s="109"/>
      <c r="Z2073" s="70" t="s">
        <v>4927</v>
      </c>
      <c r="AA2073" s="20" t="s">
        <v>4926</v>
      </c>
      <c r="AB2073" s="109"/>
      <c r="AC2073" s="28">
        <v>44331</v>
      </c>
      <c r="AD2073" s="22">
        <v>100</v>
      </c>
      <c r="AE2073" s="19"/>
    </row>
    <row r="2074" spans="2:31" x14ac:dyDescent="0.2">
      <c r="B2074" s="14" t="s">
        <v>13131</v>
      </c>
      <c r="C2074" s="33" t="s">
        <v>13130</v>
      </c>
      <c r="D2074" s="16" t="s">
        <v>13127</v>
      </c>
      <c r="E2074" s="104" t="s">
        <v>26</v>
      </c>
      <c r="F2074" s="18" t="s">
        <v>26</v>
      </c>
      <c r="G2074" s="111" t="s">
        <v>26</v>
      </c>
      <c r="H2074" s="102" t="s">
        <v>334</v>
      </c>
      <c r="I2074" s="21">
        <v>7482300</v>
      </c>
      <c r="J2074" s="71">
        <v>116.693</v>
      </c>
      <c r="K2074" s="21">
        <v>8751938</v>
      </c>
      <c r="L2074" s="21">
        <v>7500000</v>
      </c>
      <c r="M2074" s="21">
        <v>7492207</v>
      </c>
      <c r="N2074" s="21"/>
      <c r="O2074" s="21">
        <v>1616</v>
      </c>
      <c r="P2074" s="21"/>
      <c r="Q2074" s="21"/>
      <c r="R2074" s="22">
        <v>5.9</v>
      </c>
      <c r="S2074" s="22">
        <v>5.931</v>
      </c>
      <c r="T2074" s="20" t="s">
        <v>4949</v>
      </c>
      <c r="U2074" s="21">
        <v>110625</v>
      </c>
      <c r="V2074" s="21">
        <v>442500</v>
      </c>
      <c r="W2074" s="34">
        <v>39001</v>
      </c>
      <c r="X2074" s="34">
        <v>42644</v>
      </c>
      <c r="Y2074" s="109"/>
      <c r="Z2074" s="70" t="s">
        <v>4927</v>
      </c>
      <c r="AA2074" s="20" t="s">
        <v>4926</v>
      </c>
      <c r="AB2074" s="109"/>
      <c r="AC2074" s="19"/>
      <c r="AD2074" s="22"/>
      <c r="AE2074" s="19"/>
    </row>
    <row r="2075" spans="2:31" x14ac:dyDescent="0.2">
      <c r="B2075" s="14" t="s">
        <v>13129</v>
      </c>
      <c r="C2075" s="33" t="s">
        <v>13128</v>
      </c>
      <c r="D2075" s="16" t="s">
        <v>13127</v>
      </c>
      <c r="E2075" s="104" t="s">
        <v>26</v>
      </c>
      <c r="F2075" s="18" t="s">
        <v>26</v>
      </c>
      <c r="G2075" s="111" t="s">
        <v>26</v>
      </c>
      <c r="H2075" s="102" t="s">
        <v>334</v>
      </c>
      <c r="I2075" s="21">
        <v>8268460</v>
      </c>
      <c r="J2075" s="71">
        <v>101.298</v>
      </c>
      <c r="K2075" s="21">
        <v>8407767</v>
      </c>
      <c r="L2075" s="21">
        <v>8300000</v>
      </c>
      <c r="M2075" s="21">
        <v>8269477</v>
      </c>
      <c r="N2075" s="21"/>
      <c r="O2075" s="21">
        <v>1017</v>
      </c>
      <c r="P2075" s="21"/>
      <c r="Q2075" s="21"/>
      <c r="R2075" s="22">
        <v>2.8</v>
      </c>
      <c r="S2075" s="22">
        <v>2.8439999999999999</v>
      </c>
      <c r="T2075" s="20" t="s">
        <v>118</v>
      </c>
      <c r="U2075" s="21">
        <v>86504</v>
      </c>
      <c r="V2075" s="21"/>
      <c r="W2075" s="34">
        <v>41135</v>
      </c>
      <c r="X2075" s="34">
        <v>44788</v>
      </c>
      <c r="Y2075" s="109"/>
      <c r="Z2075" s="70" t="s">
        <v>4927</v>
      </c>
      <c r="AA2075" s="20" t="s">
        <v>4926</v>
      </c>
      <c r="AB2075" s="109"/>
      <c r="AC2075" s="19"/>
      <c r="AD2075" s="22"/>
      <c r="AE2075" s="19"/>
    </row>
    <row r="2076" spans="2:31" x14ac:dyDescent="0.2">
      <c r="B2076" s="14" t="s">
        <v>13126</v>
      </c>
      <c r="C2076" s="33" t="s">
        <v>13125</v>
      </c>
      <c r="D2076" s="16" t="s">
        <v>13124</v>
      </c>
      <c r="E2076" s="104" t="s">
        <v>26</v>
      </c>
      <c r="F2076" s="18" t="s">
        <v>26</v>
      </c>
      <c r="G2076" s="111" t="s">
        <v>26</v>
      </c>
      <c r="H2076" s="102" t="s">
        <v>334</v>
      </c>
      <c r="I2076" s="21">
        <v>22400840</v>
      </c>
      <c r="J2076" s="71">
        <v>102.765</v>
      </c>
      <c r="K2076" s="21">
        <v>22860119</v>
      </c>
      <c r="L2076" s="21">
        <v>22245000</v>
      </c>
      <c r="M2076" s="21">
        <v>22262693</v>
      </c>
      <c r="N2076" s="21"/>
      <c r="O2076" s="21">
        <v>-32005</v>
      </c>
      <c r="P2076" s="21"/>
      <c r="Q2076" s="21"/>
      <c r="R2076" s="22">
        <v>6.125</v>
      </c>
      <c r="S2076" s="22">
        <v>5.9610000000000003</v>
      </c>
      <c r="T2076" s="20" t="s">
        <v>85</v>
      </c>
      <c r="U2076" s="21">
        <v>681253</v>
      </c>
      <c r="V2076" s="21">
        <v>1362506</v>
      </c>
      <c r="W2076" s="34">
        <v>39629</v>
      </c>
      <c r="X2076" s="34">
        <v>41456</v>
      </c>
      <c r="Y2076" s="109"/>
      <c r="Z2076" s="70" t="s">
        <v>4927</v>
      </c>
      <c r="AA2076" s="20" t="s">
        <v>4926</v>
      </c>
      <c r="AB2076" s="109"/>
      <c r="AC2076" s="19"/>
      <c r="AD2076" s="22"/>
      <c r="AE2076" s="19"/>
    </row>
    <row r="2077" spans="2:31" x14ac:dyDescent="0.2">
      <c r="B2077" s="14" t="s">
        <v>13123</v>
      </c>
      <c r="C2077" s="33" t="s">
        <v>13122</v>
      </c>
      <c r="D2077" s="16" t="s">
        <v>13103</v>
      </c>
      <c r="E2077" s="104" t="s">
        <v>26</v>
      </c>
      <c r="F2077" s="18" t="s">
        <v>26</v>
      </c>
      <c r="G2077" s="111" t="s">
        <v>26</v>
      </c>
      <c r="H2077" s="102" t="s">
        <v>323</v>
      </c>
      <c r="I2077" s="21">
        <v>6086850</v>
      </c>
      <c r="J2077" s="71">
        <v>135.60499999999999</v>
      </c>
      <c r="K2077" s="21">
        <v>6780250</v>
      </c>
      <c r="L2077" s="21">
        <v>5000000</v>
      </c>
      <c r="M2077" s="21">
        <v>5814751</v>
      </c>
      <c r="N2077" s="21"/>
      <c r="O2077" s="21">
        <v>-39856</v>
      </c>
      <c r="P2077" s="21"/>
      <c r="Q2077" s="21"/>
      <c r="R2077" s="22">
        <v>7.625</v>
      </c>
      <c r="S2077" s="22">
        <v>5.883</v>
      </c>
      <c r="T2077" s="20" t="s">
        <v>4949</v>
      </c>
      <c r="U2077" s="21">
        <v>80486</v>
      </c>
      <c r="V2077" s="21">
        <v>381250</v>
      </c>
      <c r="W2077" s="34">
        <v>37951</v>
      </c>
      <c r="X2077" s="34">
        <v>46310</v>
      </c>
      <c r="Y2077" s="109"/>
      <c r="Z2077" s="70" t="s">
        <v>4927</v>
      </c>
      <c r="AA2077" s="20" t="s">
        <v>4926</v>
      </c>
      <c r="AB2077" s="109"/>
      <c r="AC2077" s="19"/>
      <c r="AD2077" s="22"/>
      <c r="AE2077" s="19"/>
    </row>
    <row r="2078" spans="2:31" x14ac:dyDescent="0.2">
      <c r="B2078" s="14" t="s">
        <v>13121</v>
      </c>
      <c r="C2078" s="33" t="s">
        <v>13120</v>
      </c>
      <c r="D2078" s="16" t="s">
        <v>13103</v>
      </c>
      <c r="E2078" s="104" t="s">
        <v>26</v>
      </c>
      <c r="F2078" s="18" t="s">
        <v>26</v>
      </c>
      <c r="G2078" s="111" t="s">
        <v>26</v>
      </c>
      <c r="H2078" s="102" t="s">
        <v>323</v>
      </c>
      <c r="I2078" s="21">
        <v>6487350</v>
      </c>
      <c r="J2078" s="71">
        <v>141.03299999999999</v>
      </c>
      <c r="K2078" s="21">
        <v>7051670</v>
      </c>
      <c r="L2078" s="21">
        <v>5000000</v>
      </c>
      <c r="M2078" s="21">
        <v>6115511</v>
      </c>
      <c r="N2078" s="21"/>
      <c r="O2078" s="21">
        <v>-51031</v>
      </c>
      <c r="P2078" s="21"/>
      <c r="Q2078" s="21"/>
      <c r="R2078" s="22">
        <v>8</v>
      </c>
      <c r="S2078" s="22">
        <v>5.7</v>
      </c>
      <c r="T2078" s="20" t="s">
        <v>4949</v>
      </c>
      <c r="U2078" s="21">
        <v>68889</v>
      </c>
      <c r="V2078" s="21">
        <v>400000</v>
      </c>
      <c r="W2078" s="34">
        <v>37810</v>
      </c>
      <c r="X2078" s="34">
        <v>46506</v>
      </c>
      <c r="Y2078" s="109"/>
      <c r="Z2078" s="70" t="s">
        <v>4927</v>
      </c>
      <c r="AA2078" s="20" t="s">
        <v>4926</v>
      </c>
      <c r="AB2078" s="109"/>
      <c r="AC2078" s="19"/>
      <c r="AD2078" s="22"/>
      <c r="AE2078" s="19"/>
    </row>
    <row r="2079" spans="2:31" x14ac:dyDescent="0.2">
      <c r="B2079" s="14" t="s">
        <v>13119</v>
      </c>
      <c r="C2079" s="33" t="s">
        <v>13118</v>
      </c>
      <c r="D2079" s="16" t="s">
        <v>13115</v>
      </c>
      <c r="E2079" s="104" t="s">
        <v>5057</v>
      </c>
      <c r="F2079" s="18" t="s">
        <v>26</v>
      </c>
      <c r="G2079" s="111" t="s">
        <v>26</v>
      </c>
      <c r="H2079" s="102" t="s">
        <v>590</v>
      </c>
      <c r="I2079" s="21">
        <v>5000000</v>
      </c>
      <c r="J2079" s="71">
        <v>101.35299999999999</v>
      </c>
      <c r="K2079" s="21">
        <v>5067650</v>
      </c>
      <c r="L2079" s="21">
        <v>5000000</v>
      </c>
      <c r="M2079" s="21">
        <v>5000000</v>
      </c>
      <c r="N2079" s="21"/>
      <c r="O2079" s="21"/>
      <c r="P2079" s="21"/>
      <c r="Q2079" s="21"/>
      <c r="R2079" s="22">
        <v>3.61</v>
      </c>
      <c r="S2079" s="22">
        <v>3.61</v>
      </c>
      <c r="T2079" s="20" t="s">
        <v>85</v>
      </c>
      <c r="U2079" s="21">
        <v>75710</v>
      </c>
      <c r="V2079" s="21">
        <v>90250</v>
      </c>
      <c r="W2079" s="34">
        <v>40893</v>
      </c>
      <c r="X2079" s="34">
        <v>44592</v>
      </c>
      <c r="Y2079" s="109"/>
      <c r="Z2079" s="70" t="s">
        <v>531</v>
      </c>
      <c r="AA2079" s="20" t="s">
        <v>26</v>
      </c>
      <c r="AB2079" s="109"/>
      <c r="AC2079" s="19"/>
      <c r="AD2079" s="22"/>
      <c r="AE2079" s="19"/>
    </row>
    <row r="2080" spans="2:31" x14ac:dyDescent="0.2">
      <c r="B2080" s="14" t="s">
        <v>13117</v>
      </c>
      <c r="C2080" s="33" t="s">
        <v>13116</v>
      </c>
      <c r="D2080" s="16" t="s">
        <v>13115</v>
      </c>
      <c r="E2080" s="104" t="s">
        <v>26</v>
      </c>
      <c r="F2080" s="18" t="s">
        <v>26</v>
      </c>
      <c r="G2080" s="111" t="s">
        <v>590</v>
      </c>
      <c r="H2080" s="102" t="s">
        <v>590</v>
      </c>
      <c r="I2080" s="21">
        <v>11724676</v>
      </c>
      <c r="J2080" s="71">
        <v>111.367</v>
      </c>
      <c r="K2080" s="21">
        <v>13136244</v>
      </c>
      <c r="L2080" s="21">
        <v>11795455</v>
      </c>
      <c r="M2080" s="21">
        <v>11768486</v>
      </c>
      <c r="N2080" s="21"/>
      <c r="O2080" s="21">
        <v>8069</v>
      </c>
      <c r="P2080" s="21"/>
      <c r="Q2080" s="21"/>
      <c r="R2080" s="22">
        <v>5.31</v>
      </c>
      <c r="S2080" s="22">
        <v>5.3920000000000003</v>
      </c>
      <c r="T2080" s="20" t="s">
        <v>118</v>
      </c>
      <c r="U2080" s="21">
        <v>250535</v>
      </c>
      <c r="V2080" s="21">
        <v>626339</v>
      </c>
      <c r="W2080" s="34">
        <v>37958</v>
      </c>
      <c r="X2080" s="34">
        <v>43319</v>
      </c>
      <c r="Y2080" s="109"/>
      <c r="Z2080" s="70" t="s">
        <v>531</v>
      </c>
      <c r="AA2080" s="20" t="s">
        <v>26</v>
      </c>
      <c r="AB2080" s="109"/>
      <c r="AC2080" s="19"/>
      <c r="AD2080" s="22"/>
      <c r="AE2080" s="19"/>
    </row>
    <row r="2081" spans="2:31" x14ac:dyDescent="0.2">
      <c r="B2081" s="14" t="s">
        <v>13114</v>
      </c>
      <c r="C2081" s="33" t="s">
        <v>13113</v>
      </c>
      <c r="D2081" s="16" t="s">
        <v>13106</v>
      </c>
      <c r="E2081" s="104" t="s">
        <v>26</v>
      </c>
      <c r="F2081" s="18" t="s">
        <v>26</v>
      </c>
      <c r="G2081" s="111" t="s">
        <v>26</v>
      </c>
      <c r="H2081" s="102" t="s">
        <v>323</v>
      </c>
      <c r="I2081" s="21">
        <v>7836067</v>
      </c>
      <c r="J2081" s="71">
        <v>103.13</v>
      </c>
      <c r="K2081" s="21">
        <v>8044109</v>
      </c>
      <c r="L2081" s="21">
        <v>7800000</v>
      </c>
      <c r="M2081" s="21">
        <v>7831933</v>
      </c>
      <c r="N2081" s="21"/>
      <c r="O2081" s="21">
        <v>-4134</v>
      </c>
      <c r="P2081" s="21"/>
      <c r="Q2081" s="21"/>
      <c r="R2081" s="22">
        <v>1.9690000000000001</v>
      </c>
      <c r="S2081" s="22">
        <v>1.873</v>
      </c>
      <c r="T2081" s="20" t="s">
        <v>89</v>
      </c>
      <c r="U2081" s="21">
        <v>4693</v>
      </c>
      <c r="V2081" s="21">
        <v>286902</v>
      </c>
      <c r="W2081" s="34">
        <v>41039</v>
      </c>
      <c r="X2081" s="34">
        <v>42906</v>
      </c>
      <c r="Y2081" s="109"/>
      <c r="Z2081" s="70" t="s">
        <v>4927</v>
      </c>
      <c r="AA2081" s="20" t="s">
        <v>4926</v>
      </c>
      <c r="AB2081" s="109"/>
      <c r="AC2081" s="19"/>
      <c r="AD2081" s="22"/>
      <c r="AE2081" s="19"/>
    </row>
    <row r="2082" spans="2:31" x14ac:dyDescent="0.2">
      <c r="B2082" s="14" t="s">
        <v>13112</v>
      </c>
      <c r="C2082" s="33" t="s">
        <v>13111</v>
      </c>
      <c r="D2082" s="16" t="s">
        <v>13106</v>
      </c>
      <c r="E2082" s="104" t="s">
        <v>5057</v>
      </c>
      <c r="F2082" s="18" t="s">
        <v>26</v>
      </c>
      <c r="G2082" s="111" t="s">
        <v>26</v>
      </c>
      <c r="H2082" s="102" t="s">
        <v>323</v>
      </c>
      <c r="I2082" s="21">
        <v>6238568</v>
      </c>
      <c r="J2082" s="71">
        <v>101.01900000000001</v>
      </c>
      <c r="K2082" s="21">
        <v>6308605</v>
      </c>
      <c r="L2082" s="21">
        <v>6245000</v>
      </c>
      <c r="M2082" s="21">
        <v>6244652</v>
      </c>
      <c r="N2082" s="21"/>
      <c r="O2082" s="21">
        <v>1412</v>
      </c>
      <c r="P2082" s="21"/>
      <c r="Q2082" s="21"/>
      <c r="R2082" s="22">
        <v>4.5</v>
      </c>
      <c r="S2082" s="22">
        <v>4.5229999999999997</v>
      </c>
      <c r="T2082" s="20" t="s">
        <v>4949</v>
      </c>
      <c r="U2082" s="21">
        <v>70256</v>
      </c>
      <c r="V2082" s="21">
        <v>281025</v>
      </c>
      <c r="W2082" s="34">
        <v>39526</v>
      </c>
      <c r="X2082" s="34">
        <v>41365</v>
      </c>
      <c r="Y2082" s="109"/>
      <c r="Z2082" s="70" t="s">
        <v>4927</v>
      </c>
      <c r="AA2082" s="20" t="s">
        <v>4926</v>
      </c>
      <c r="AB2082" s="109"/>
      <c r="AC2082" s="19"/>
      <c r="AD2082" s="22"/>
      <c r="AE2082" s="19"/>
    </row>
    <row r="2083" spans="2:31" x14ac:dyDescent="0.2">
      <c r="B2083" s="14" t="s">
        <v>13110</v>
      </c>
      <c r="C2083" s="33" t="s">
        <v>13109</v>
      </c>
      <c r="D2083" s="16" t="s">
        <v>13106</v>
      </c>
      <c r="E2083" s="104" t="s">
        <v>26</v>
      </c>
      <c r="F2083" s="18" t="s">
        <v>26</v>
      </c>
      <c r="G2083" s="111" t="s">
        <v>26</v>
      </c>
      <c r="H2083" s="102" t="s">
        <v>323</v>
      </c>
      <c r="I2083" s="21">
        <v>14947050</v>
      </c>
      <c r="J2083" s="71">
        <v>103.09399999999999</v>
      </c>
      <c r="K2083" s="21">
        <v>15464100</v>
      </c>
      <c r="L2083" s="21">
        <v>15000000</v>
      </c>
      <c r="M2083" s="21">
        <v>14992282</v>
      </c>
      <c r="N2083" s="21"/>
      <c r="O2083" s="21">
        <v>11120</v>
      </c>
      <c r="P2083" s="21"/>
      <c r="Q2083" s="21"/>
      <c r="R2083" s="22">
        <v>5.125</v>
      </c>
      <c r="S2083" s="22">
        <v>5.2060000000000004</v>
      </c>
      <c r="T2083" s="20" t="s">
        <v>118</v>
      </c>
      <c r="U2083" s="21">
        <v>264792</v>
      </c>
      <c r="V2083" s="21">
        <v>768750</v>
      </c>
      <c r="W2083" s="34">
        <v>39680</v>
      </c>
      <c r="X2083" s="34">
        <v>41513</v>
      </c>
      <c r="Y2083" s="109"/>
      <c r="Z2083" s="70" t="s">
        <v>4927</v>
      </c>
      <c r="AA2083" s="20" t="s">
        <v>4926</v>
      </c>
      <c r="AB2083" s="109"/>
      <c r="AC2083" s="19"/>
      <c r="AD2083" s="22"/>
      <c r="AE2083" s="19"/>
    </row>
    <row r="2084" spans="2:31" x14ac:dyDescent="0.2">
      <c r="B2084" s="14" t="s">
        <v>13108</v>
      </c>
      <c r="C2084" s="33" t="s">
        <v>13107</v>
      </c>
      <c r="D2084" s="16" t="s">
        <v>13106</v>
      </c>
      <c r="E2084" s="104" t="s">
        <v>5057</v>
      </c>
      <c r="F2084" s="18" t="s">
        <v>26</v>
      </c>
      <c r="G2084" s="111" t="s">
        <v>26</v>
      </c>
      <c r="H2084" s="102" t="s">
        <v>323</v>
      </c>
      <c r="I2084" s="21">
        <v>8984700</v>
      </c>
      <c r="J2084" s="71">
        <v>112.264</v>
      </c>
      <c r="K2084" s="21">
        <v>10103751</v>
      </c>
      <c r="L2084" s="21">
        <v>9000000</v>
      </c>
      <c r="M2084" s="21">
        <v>8987165</v>
      </c>
      <c r="N2084" s="21"/>
      <c r="O2084" s="21">
        <v>1297</v>
      </c>
      <c r="P2084" s="21"/>
      <c r="Q2084" s="21"/>
      <c r="R2084" s="22">
        <v>4.1500000000000004</v>
      </c>
      <c r="S2084" s="22">
        <v>4.1710000000000003</v>
      </c>
      <c r="T2084" s="20" t="s">
        <v>118</v>
      </c>
      <c r="U2084" s="21">
        <v>155625</v>
      </c>
      <c r="V2084" s="21">
        <v>373500</v>
      </c>
      <c r="W2084" s="34">
        <v>40568</v>
      </c>
      <c r="X2084" s="34">
        <v>44228</v>
      </c>
      <c r="Y2084" s="109"/>
      <c r="Z2084" s="70" t="s">
        <v>4927</v>
      </c>
      <c r="AA2084" s="20" t="s">
        <v>4926</v>
      </c>
      <c r="AB2084" s="109"/>
      <c r="AC2084" s="19"/>
      <c r="AD2084" s="22"/>
      <c r="AE2084" s="19"/>
    </row>
    <row r="2085" spans="2:31" x14ac:dyDescent="0.2">
      <c r="B2085" s="14" t="s">
        <v>13105</v>
      </c>
      <c r="C2085" s="33" t="s">
        <v>13104</v>
      </c>
      <c r="D2085" s="16" t="s">
        <v>13103</v>
      </c>
      <c r="E2085" s="104" t="s">
        <v>26</v>
      </c>
      <c r="F2085" s="18" t="s">
        <v>26</v>
      </c>
      <c r="G2085" s="111" t="s">
        <v>26</v>
      </c>
      <c r="H2085" s="102" t="s">
        <v>323</v>
      </c>
      <c r="I2085" s="21">
        <v>10914090</v>
      </c>
      <c r="J2085" s="71">
        <v>100.34</v>
      </c>
      <c r="K2085" s="21">
        <v>11037422</v>
      </c>
      <c r="L2085" s="21">
        <v>11000000</v>
      </c>
      <c r="M2085" s="21">
        <v>10999166</v>
      </c>
      <c r="N2085" s="21"/>
      <c r="O2085" s="21">
        <v>10621</v>
      </c>
      <c r="P2085" s="21"/>
      <c r="Q2085" s="21"/>
      <c r="R2085" s="22">
        <v>5.25</v>
      </c>
      <c r="S2085" s="22">
        <v>5.3490000000000002</v>
      </c>
      <c r="T2085" s="20" t="s">
        <v>85</v>
      </c>
      <c r="U2085" s="21">
        <v>242229</v>
      </c>
      <c r="V2085" s="21">
        <v>577500</v>
      </c>
      <c r="W2085" s="34">
        <v>37546</v>
      </c>
      <c r="X2085" s="34">
        <v>41304</v>
      </c>
      <c r="Y2085" s="109"/>
      <c r="Z2085" s="70" t="s">
        <v>4927</v>
      </c>
      <c r="AA2085" s="20" t="s">
        <v>4926</v>
      </c>
      <c r="AB2085" s="109"/>
      <c r="AC2085" s="19"/>
      <c r="AD2085" s="22"/>
      <c r="AE2085" s="19"/>
    </row>
    <row r="2086" spans="2:31" x14ac:dyDescent="0.2">
      <c r="B2086" s="14" t="s">
        <v>13102</v>
      </c>
      <c r="C2086" s="33" t="s">
        <v>13101</v>
      </c>
      <c r="D2086" s="16" t="s">
        <v>13100</v>
      </c>
      <c r="E2086" s="104" t="s">
        <v>26</v>
      </c>
      <c r="F2086" s="18" t="s">
        <v>26</v>
      </c>
      <c r="G2086" s="111" t="s">
        <v>26</v>
      </c>
      <c r="H2086" s="102" t="s">
        <v>590</v>
      </c>
      <c r="I2086" s="21">
        <v>10000000</v>
      </c>
      <c r="J2086" s="71">
        <v>105.175</v>
      </c>
      <c r="K2086" s="21">
        <v>10517500</v>
      </c>
      <c r="L2086" s="21">
        <v>10000000</v>
      </c>
      <c r="M2086" s="21">
        <v>10000000</v>
      </c>
      <c r="N2086" s="21"/>
      <c r="O2086" s="21"/>
      <c r="P2086" s="21"/>
      <c r="Q2086" s="21"/>
      <c r="R2086" s="22">
        <v>5.51</v>
      </c>
      <c r="S2086" s="22">
        <v>5.51</v>
      </c>
      <c r="T2086" s="20" t="s">
        <v>4949</v>
      </c>
      <c r="U2086" s="21">
        <v>94894</v>
      </c>
      <c r="V2086" s="21">
        <v>551000</v>
      </c>
      <c r="W2086" s="34">
        <v>38079</v>
      </c>
      <c r="X2086" s="34">
        <v>41758</v>
      </c>
      <c r="Y2086" s="109"/>
      <c r="Z2086" s="70" t="s">
        <v>531</v>
      </c>
      <c r="AA2086" s="20" t="s">
        <v>26</v>
      </c>
      <c r="AB2086" s="109"/>
      <c r="AC2086" s="19"/>
      <c r="AD2086" s="22"/>
      <c r="AE2086" s="19"/>
    </row>
    <row r="2087" spans="2:31" x14ac:dyDescent="0.2">
      <c r="B2087" s="14" t="s">
        <v>13099</v>
      </c>
      <c r="C2087" s="33" t="s">
        <v>13098</v>
      </c>
      <c r="D2087" s="16" t="s">
        <v>13097</v>
      </c>
      <c r="E2087" s="104" t="s">
        <v>26</v>
      </c>
      <c r="F2087" s="18" t="s">
        <v>26</v>
      </c>
      <c r="G2087" s="111" t="s">
        <v>590</v>
      </c>
      <c r="H2087" s="102" t="s">
        <v>4412</v>
      </c>
      <c r="I2087" s="21">
        <v>2400000</v>
      </c>
      <c r="J2087" s="71">
        <v>108.977</v>
      </c>
      <c r="K2087" s="21">
        <v>2615448</v>
      </c>
      <c r="L2087" s="21">
        <v>2400000</v>
      </c>
      <c r="M2087" s="21">
        <v>2400000</v>
      </c>
      <c r="N2087" s="21"/>
      <c r="O2087" s="21"/>
      <c r="P2087" s="21"/>
      <c r="Q2087" s="21"/>
      <c r="R2087" s="22">
        <v>4</v>
      </c>
      <c r="S2087" s="22">
        <v>4</v>
      </c>
      <c r="T2087" s="20" t="s">
        <v>4949</v>
      </c>
      <c r="U2087" s="21">
        <v>16800</v>
      </c>
      <c r="V2087" s="21">
        <v>96000</v>
      </c>
      <c r="W2087" s="34">
        <v>40087</v>
      </c>
      <c r="X2087" s="34">
        <v>42671</v>
      </c>
      <c r="Y2087" s="109"/>
      <c r="Z2087" s="70" t="s">
        <v>531</v>
      </c>
      <c r="AA2087" s="20" t="s">
        <v>26</v>
      </c>
      <c r="AB2087" s="109"/>
      <c r="AC2087" s="31"/>
      <c r="AD2087" s="22"/>
      <c r="AE2087" s="19"/>
    </row>
    <row r="2088" spans="2:31" x14ac:dyDescent="0.2">
      <c r="B2088" s="14" t="s">
        <v>13096</v>
      </c>
      <c r="C2088" s="33" t="s">
        <v>13095</v>
      </c>
      <c r="D2088" s="16" t="s">
        <v>13094</v>
      </c>
      <c r="E2088" s="104" t="s">
        <v>26</v>
      </c>
      <c r="F2088" s="18" t="s">
        <v>26</v>
      </c>
      <c r="G2088" s="111" t="s">
        <v>590</v>
      </c>
      <c r="H2088" s="102" t="s">
        <v>4412</v>
      </c>
      <c r="I2088" s="21">
        <v>21621600</v>
      </c>
      <c r="J2088" s="71">
        <v>110.20399999999999</v>
      </c>
      <c r="K2088" s="21">
        <v>23827868</v>
      </c>
      <c r="L2088" s="21">
        <v>21621600</v>
      </c>
      <c r="M2088" s="21">
        <v>21621600</v>
      </c>
      <c r="N2088" s="21"/>
      <c r="O2088" s="21"/>
      <c r="P2088" s="21"/>
      <c r="Q2088" s="21"/>
      <c r="R2088" s="22">
        <v>4</v>
      </c>
      <c r="S2088" s="22">
        <v>4</v>
      </c>
      <c r="T2088" s="20" t="s">
        <v>4949</v>
      </c>
      <c r="U2088" s="21">
        <v>216216</v>
      </c>
      <c r="V2088" s="21">
        <v>795194</v>
      </c>
      <c r="W2088" s="34">
        <v>40835</v>
      </c>
      <c r="X2088" s="34">
        <v>48122</v>
      </c>
      <c r="Y2088" s="109"/>
      <c r="Z2088" s="70" t="s">
        <v>531</v>
      </c>
      <c r="AA2088" s="20" t="s">
        <v>26</v>
      </c>
      <c r="AB2088" s="109"/>
      <c r="AC2088" s="19"/>
      <c r="AD2088" s="22"/>
      <c r="AE2088" s="19"/>
    </row>
    <row r="2089" spans="2:31" x14ac:dyDescent="0.2">
      <c r="B2089" s="14" t="s">
        <v>13093</v>
      </c>
      <c r="C2089" s="33" t="s">
        <v>13092</v>
      </c>
      <c r="D2089" s="16" t="s">
        <v>13076</v>
      </c>
      <c r="E2089" s="104" t="s">
        <v>26</v>
      </c>
      <c r="F2089" s="18" t="s">
        <v>26</v>
      </c>
      <c r="G2089" s="111" t="s">
        <v>26</v>
      </c>
      <c r="H2089" s="102" t="s">
        <v>323</v>
      </c>
      <c r="I2089" s="21">
        <v>5980320</v>
      </c>
      <c r="J2089" s="71">
        <v>117.90300000000001</v>
      </c>
      <c r="K2089" s="21">
        <v>7074156</v>
      </c>
      <c r="L2089" s="21">
        <v>6000000</v>
      </c>
      <c r="M2089" s="21">
        <v>5991597</v>
      </c>
      <c r="N2089" s="21"/>
      <c r="O2089" s="21">
        <v>2290</v>
      </c>
      <c r="P2089" s="21"/>
      <c r="Q2089" s="21"/>
      <c r="R2089" s="22">
        <v>5.9</v>
      </c>
      <c r="S2089" s="22">
        <v>5.9429999999999996</v>
      </c>
      <c r="T2089" s="20" t="s">
        <v>4985</v>
      </c>
      <c r="U2089" s="21">
        <v>118000</v>
      </c>
      <c r="V2089" s="21">
        <v>354000</v>
      </c>
      <c r="W2089" s="34">
        <v>38932</v>
      </c>
      <c r="X2089" s="34">
        <v>42614</v>
      </c>
      <c r="Y2089" s="109"/>
      <c r="Z2089" s="70" t="s">
        <v>4927</v>
      </c>
      <c r="AA2089" s="20" t="s">
        <v>4926</v>
      </c>
      <c r="AB2089" s="109"/>
      <c r="AC2089" s="19"/>
      <c r="AD2089" s="22"/>
      <c r="AE2089" s="19"/>
    </row>
    <row r="2090" spans="2:31" x14ac:dyDescent="0.2">
      <c r="B2090" s="14" t="s">
        <v>13091</v>
      </c>
      <c r="C2090" s="33" t="s">
        <v>13090</v>
      </c>
      <c r="D2090" s="16" t="s">
        <v>13076</v>
      </c>
      <c r="E2090" s="104" t="s">
        <v>26</v>
      </c>
      <c r="F2090" s="18" t="s">
        <v>26</v>
      </c>
      <c r="G2090" s="111" t="s">
        <v>26</v>
      </c>
      <c r="H2090" s="102" t="s">
        <v>323</v>
      </c>
      <c r="I2090" s="21">
        <v>6804096</v>
      </c>
      <c r="J2090" s="71">
        <v>136.75700000000001</v>
      </c>
      <c r="K2090" s="21">
        <v>9320010</v>
      </c>
      <c r="L2090" s="21">
        <v>6815000</v>
      </c>
      <c r="M2090" s="21">
        <v>6804942</v>
      </c>
      <c r="N2090" s="21"/>
      <c r="O2090" s="21">
        <v>219</v>
      </c>
      <c r="P2090" s="21"/>
      <c r="Q2090" s="21"/>
      <c r="R2090" s="22">
        <v>6.25</v>
      </c>
      <c r="S2090" s="22">
        <v>6.2619999999999996</v>
      </c>
      <c r="T2090" s="20" t="s">
        <v>89</v>
      </c>
      <c r="U2090" s="21">
        <v>35495</v>
      </c>
      <c r="V2090" s="21">
        <v>425938</v>
      </c>
      <c r="W2090" s="34">
        <v>39420</v>
      </c>
      <c r="X2090" s="34">
        <v>50375</v>
      </c>
      <c r="Y2090" s="109"/>
      <c r="Z2090" s="70" t="s">
        <v>4927</v>
      </c>
      <c r="AA2090" s="20" t="s">
        <v>4926</v>
      </c>
      <c r="AB2090" s="109"/>
      <c r="AC2090" s="19"/>
      <c r="AD2090" s="22"/>
      <c r="AE2090" s="19"/>
    </row>
    <row r="2091" spans="2:31" x14ac:dyDescent="0.2">
      <c r="B2091" s="14" t="s">
        <v>13089</v>
      </c>
      <c r="C2091" s="33" t="s">
        <v>13088</v>
      </c>
      <c r="D2091" s="16" t="s">
        <v>13076</v>
      </c>
      <c r="E2091" s="104" t="s">
        <v>26</v>
      </c>
      <c r="F2091" s="18" t="s">
        <v>26</v>
      </c>
      <c r="G2091" s="111" t="s">
        <v>26</v>
      </c>
      <c r="H2091" s="102" t="s">
        <v>323</v>
      </c>
      <c r="I2091" s="21">
        <v>9970700</v>
      </c>
      <c r="J2091" s="71">
        <v>120.14700000000001</v>
      </c>
      <c r="K2091" s="21">
        <v>12014670</v>
      </c>
      <c r="L2091" s="21">
        <v>10000000</v>
      </c>
      <c r="M2091" s="21">
        <v>9982357</v>
      </c>
      <c r="N2091" s="21"/>
      <c r="O2091" s="21">
        <v>2924</v>
      </c>
      <c r="P2091" s="21"/>
      <c r="Q2091" s="21"/>
      <c r="R2091" s="22">
        <v>5.375</v>
      </c>
      <c r="S2091" s="22">
        <v>5.4130000000000003</v>
      </c>
      <c r="T2091" s="20" t="s">
        <v>89</v>
      </c>
      <c r="U2091" s="21">
        <v>44792</v>
      </c>
      <c r="V2091" s="21">
        <v>537500</v>
      </c>
      <c r="W2091" s="34">
        <v>39587</v>
      </c>
      <c r="X2091" s="34">
        <v>43252</v>
      </c>
      <c r="Y2091" s="109"/>
      <c r="Z2091" s="70" t="s">
        <v>4927</v>
      </c>
      <c r="AA2091" s="20" t="s">
        <v>4926</v>
      </c>
      <c r="AB2091" s="109"/>
      <c r="AC2091" s="19"/>
      <c r="AD2091" s="22"/>
      <c r="AE2091" s="19"/>
    </row>
    <row r="2092" spans="2:31" x14ac:dyDescent="0.2">
      <c r="B2092" s="14" t="s">
        <v>13087</v>
      </c>
      <c r="C2092" s="33" t="s">
        <v>13086</v>
      </c>
      <c r="D2092" s="16" t="s">
        <v>13085</v>
      </c>
      <c r="E2092" s="104" t="s">
        <v>26</v>
      </c>
      <c r="F2092" s="18" t="s">
        <v>26</v>
      </c>
      <c r="G2092" s="111" t="s">
        <v>26</v>
      </c>
      <c r="H2092" s="102" t="s">
        <v>323</v>
      </c>
      <c r="I2092" s="21">
        <v>2667403</v>
      </c>
      <c r="J2092" s="71">
        <v>103.867</v>
      </c>
      <c r="K2092" s="21">
        <v>2778440</v>
      </c>
      <c r="L2092" s="21">
        <v>2675000</v>
      </c>
      <c r="M2092" s="21">
        <v>2673104</v>
      </c>
      <c r="N2092" s="21"/>
      <c r="O2092" s="21">
        <v>1575</v>
      </c>
      <c r="P2092" s="21"/>
      <c r="Q2092" s="21"/>
      <c r="R2092" s="22">
        <v>4</v>
      </c>
      <c r="S2092" s="22">
        <v>4.0629999999999997</v>
      </c>
      <c r="T2092" s="20" t="s">
        <v>4985</v>
      </c>
      <c r="U2092" s="21">
        <v>35667</v>
      </c>
      <c r="V2092" s="21">
        <v>107000</v>
      </c>
      <c r="W2092" s="34">
        <v>39867</v>
      </c>
      <c r="X2092" s="34">
        <v>41699</v>
      </c>
      <c r="Y2092" s="109"/>
      <c r="Z2092" s="70" t="s">
        <v>4927</v>
      </c>
      <c r="AA2092" s="20" t="s">
        <v>4926</v>
      </c>
      <c r="AB2092" s="109"/>
      <c r="AC2092" s="19"/>
      <c r="AD2092" s="22"/>
      <c r="AE2092" s="19"/>
    </row>
    <row r="2093" spans="2:31" x14ac:dyDescent="0.2">
      <c r="B2093" s="14" t="s">
        <v>13084</v>
      </c>
      <c r="C2093" s="33" t="s">
        <v>13083</v>
      </c>
      <c r="D2093" s="16" t="s">
        <v>13076</v>
      </c>
      <c r="E2093" s="104" t="s">
        <v>5057</v>
      </c>
      <c r="F2093" s="18" t="s">
        <v>26</v>
      </c>
      <c r="G2093" s="111" t="s">
        <v>26</v>
      </c>
      <c r="H2093" s="102" t="s">
        <v>323</v>
      </c>
      <c r="I2093" s="21">
        <v>7355351</v>
      </c>
      <c r="J2093" s="71">
        <v>115.38</v>
      </c>
      <c r="K2093" s="21">
        <v>8515022</v>
      </c>
      <c r="L2093" s="21">
        <v>7380000</v>
      </c>
      <c r="M2093" s="21">
        <v>7362492</v>
      </c>
      <c r="N2093" s="21"/>
      <c r="O2093" s="21">
        <v>2277</v>
      </c>
      <c r="P2093" s="21"/>
      <c r="Q2093" s="21"/>
      <c r="R2093" s="22">
        <v>4.5</v>
      </c>
      <c r="S2093" s="22">
        <v>4.5419999999999998</v>
      </c>
      <c r="T2093" s="20" t="s">
        <v>118</v>
      </c>
      <c r="U2093" s="21">
        <v>125460</v>
      </c>
      <c r="V2093" s="21">
        <v>332100</v>
      </c>
      <c r="W2093" s="34">
        <v>40042</v>
      </c>
      <c r="X2093" s="34">
        <v>43692</v>
      </c>
      <c r="Y2093" s="109"/>
      <c r="Z2093" s="70" t="s">
        <v>4927</v>
      </c>
      <c r="AA2093" s="20" t="s">
        <v>4926</v>
      </c>
      <c r="AB2093" s="109"/>
      <c r="AC2093" s="19"/>
      <c r="AD2093" s="22"/>
      <c r="AE2093" s="19"/>
    </row>
    <row r="2094" spans="2:31" x14ac:dyDescent="0.2">
      <c r="B2094" s="14" t="s">
        <v>13082</v>
      </c>
      <c r="C2094" s="33" t="s">
        <v>13081</v>
      </c>
      <c r="D2094" s="16" t="s">
        <v>13076</v>
      </c>
      <c r="E2094" s="104" t="s">
        <v>5057</v>
      </c>
      <c r="F2094" s="18" t="s">
        <v>26</v>
      </c>
      <c r="G2094" s="111" t="s">
        <v>26</v>
      </c>
      <c r="H2094" s="102" t="s">
        <v>323</v>
      </c>
      <c r="I2094" s="21">
        <v>9811782</v>
      </c>
      <c r="J2094" s="71">
        <v>113.965</v>
      </c>
      <c r="K2094" s="21">
        <v>11225513</v>
      </c>
      <c r="L2094" s="21">
        <v>9850000</v>
      </c>
      <c r="M2094" s="21">
        <v>9820993</v>
      </c>
      <c r="N2094" s="21"/>
      <c r="O2094" s="21">
        <v>3336</v>
      </c>
      <c r="P2094" s="21"/>
      <c r="Q2094" s="21"/>
      <c r="R2094" s="22">
        <v>4.25</v>
      </c>
      <c r="S2094" s="22">
        <v>4.298</v>
      </c>
      <c r="T2094" s="20" t="s">
        <v>4985</v>
      </c>
      <c r="U2094" s="21">
        <v>123262</v>
      </c>
      <c r="V2094" s="21">
        <v>418625</v>
      </c>
      <c r="W2094" s="34">
        <v>40241</v>
      </c>
      <c r="X2094" s="34">
        <v>43905</v>
      </c>
      <c r="Y2094" s="109"/>
      <c r="Z2094" s="70" t="s">
        <v>4927</v>
      </c>
      <c r="AA2094" s="20" t="s">
        <v>4926</v>
      </c>
      <c r="AB2094" s="109"/>
      <c r="AC2094" s="19"/>
      <c r="AD2094" s="22"/>
      <c r="AE2094" s="19"/>
    </row>
    <row r="2095" spans="2:31" x14ac:dyDescent="0.2">
      <c r="B2095" s="14" t="s">
        <v>13080</v>
      </c>
      <c r="C2095" s="33" t="s">
        <v>13079</v>
      </c>
      <c r="D2095" s="16" t="s">
        <v>13076</v>
      </c>
      <c r="E2095" s="104" t="s">
        <v>26</v>
      </c>
      <c r="F2095" s="18" t="s">
        <v>26</v>
      </c>
      <c r="G2095" s="111" t="s">
        <v>26</v>
      </c>
      <c r="H2095" s="102" t="s">
        <v>323</v>
      </c>
      <c r="I2095" s="21">
        <v>7495575</v>
      </c>
      <c r="J2095" s="71">
        <v>103.047</v>
      </c>
      <c r="K2095" s="21">
        <v>7728518</v>
      </c>
      <c r="L2095" s="21">
        <v>7500000</v>
      </c>
      <c r="M2095" s="21">
        <v>7496486</v>
      </c>
      <c r="N2095" s="21"/>
      <c r="O2095" s="21">
        <v>911</v>
      </c>
      <c r="P2095" s="21"/>
      <c r="Q2095" s="21"/>
      <c r="R2095" s="22">
        <v>1.85</v>
      </c>
      <c r="S2095" s="22">
        <v>1.8620000000000001</v>
      </c>
      <c r="T2095" s="20" t="s">
        <v>85</v>
      </c>
      <c r="U2095" s="21">
        <v>63979</v>
      </c>
      <c r="V2095" s="21">
        <v>79396</v>
      </c>
      <c r="W2095" s="34">
        <v>40891</v>
      </c>
      <c r="X2095" s="34">
        <v>42750</v>
      </c>
      <c r="Y2095" s="109"/>
      <c r="Z2095" s="70" t="s">
        <v>4927</v>
      </c>
      <c r="AA2095" s="20" t="s">
        <v>4926</v>
      </c>
      <c r="AB2095" s="109"/>
      <c r="AC2095" s="19"/>
      <c r="AD2095" s="22"/>
      <c r="AE2095" s="19"/>
    </row>
    <row r="2096" spans="2:31" x14ac:dyDescent="0.2">
      <c r="B2096" s="14" t="s">
        <v>13078</v>
      </c>
      <c r="C2096" s="33" t="s">
        <v>13077</v>
      </c>
      <c r="D2096" s="16" t="s">
        <v>13076</v>
      </c>
      <c r="E2096" s="104" t="s">
        <v>26</v>
      </c>
      <c r="F2096" s="18" t="s">
        <v>26</v>
      </c>
      <c r="G2096" s="111" t="s">
        <v>26</v>
      </c>
      <c r="H2096" s="102" t="s">
        <v>323</v>
      </c>
      <c r="I2096" s="21">
        <v>8961030</v>
      </c>
      <c r="J2096" s="71">
        <v>98.929000000000002</v>
      </c>
      <c r="K2096" s="21">
        <v>8903592</v>
      </c>
      <c r="L2096" s="21">
        <v>9000000</v>
      </c>
      <c r="M2096" s="21">
        <v>8962360</v>
      </c>
      <c r="N2096" s="21"/>
      <c r="O2096" s="21">
        <v>1330</v>
      </c>
      <c r="P2096" s="21"/>
      <c r="Q2096" s="21"/>
      <c r="R2096" s="22">
        <v>2.4</v>
      </c>
      <c r="S2096" s="22">
        <v>2.4489999999999998</v>
      </c>
      <c r="T2096" s="20" t="s">
        <v>118</v>
      </c>
      <c r="U2096" s="21">
        <v>82800</v>
      </c>
      <c r="V2096" s="21"/>
      <c r="W2096" s="34">
        <v>41129</v>
      </c>
      <c r="X2096" s="34">
        <v>44788</v>
      </c>
      <c r="Y2096" s="109"/>
      <c r="Z2096" s="70" t="s">
        <v>4927</v>
      </c>
      <c r="AA2096" s="20" t="s">
        <v>4926</v>
      </c>
      <c r="AB2096" s="109"/>
      <c r="AC2096" s="19"/>
      <c r="AD2096" s="22"/>
      <c r="AE2096" s="19"/>
    </row>
    <row r="2097" spans="2:31" x14ac:dyDescent="0.2">
      <c r="B2097" s="14" t="s">
        <v>13075</v>
      </c>
      <c r="C2097" s="33" t="s">
        <v>13074</v>
      </c>
      <c r="D2097" s="16" t="s">
        <v>13071</v>
      </c>
      <c r="E2097" s="104" t="s">
        <v>5057</v>
      </c>
      <c r="F2097" s="18" t="s">
        <v>26</v>
      </c>
      <c r="G2097" s="111" t="s">
        <v>26</v>
      </c>
      <c r="H2097" s="102" t="s">
        <v>334</v>
      </c>
      <c r="I2097" s="21">
        <v>16838505</v>
      </c>
      <c r="J2097" s="71">
        <v>138.80799999999999</v>
      </c>
      <c r="K2097" s="21">
        <v>22903320</v>
      </c>
      <c r="L2097" s="21">
        <v>16500000</v>
      </c>
      <c r="M2097" s="21">
        <v>16696139</v>
      </c>
      <c r="N2097" s="21"/>
      <c r="O2097" s="21">
        <v>-9067</v>
      </c>
      <c r="P2097" s="21"/>
      <c r="Q2097" s="21"/>
      <c r="R2097" s="22">
        <v>8.625</v>
      </c>
      <c r="S2097" s="22">
        <v>8.4320000000000004</v>
      </c>
      <c r="T2097" s="20" t="s">
        <v>4965</v>
      </c>
      <c r="U2097" s="21">
        <v>181844</v>
      </c>
      <c r="V2097" s="21">
        <v>1423125</v>
      </c>
      <c r="W2097" s="34">
        <v>34466</v>
      </c>
      <c r="X2097" s="34">
        <v>44515</v>
      </c>
      <c r="Y2097" s="109"/>
      <c r="Z2097" s="70" t="s">
        <v>4927</v>
      </c>
      <c r="AA2097" s="20" t="s">
        <v>4926</v>
      </c>
      <c r="AB2097" s="109"/>
      <c r="AC2097" s="19"/>
      <c r="AD2097" s="22"/>
      <c r="AE2097" s="19"/>
    </row>
    <row r="2098" spans="2:31" x14ac:dyDescent="0.2">
      <c r="B2098" s="14" t="s">
        <v>13073</v>
      </c>
      <c r="C2098" s="33" t="s">
        <v>13072</v>
      </c>
      <c r="D2098" s="16" t="s">
        <v>13071</v>
      </c>
      <c r="E2098" s="104" t="s">
        <v>26</v>
      </c>
      <c r="F2098" s="18" t="s">
        <v>26</v>
      </c>
      <c r="G2098" s="111" t="s">
        <v>26</v>
      </c>
      <c r="H2098" s="102" t="s">
        <v>334</v>
      </c>
      <c r="I2098" s="21">
        <v>1995360</v>
      </c>
      <c r="J2098" s="71">
        <v>102.15</v>
      </c>
      <c r="K2098" s="21">
        <v>2042998</v>
      </c>
      <c r="L2098" s="21">
        <v>2000000</v>
      </c>
      <c r="M2098" s="21">
        <v>1995905</v>
      </c>
      <c r="N2098" s="21"/>
      <c r="O2098" s="21">
        <v>545</v>
      </c>
      <c r="P2098" s="21"/>
      <c r="Q2098" s="21"/>
      <c r="R2098" s="22">
        <v>1.875</v>
      </c>
      <c r="S2098" s="22">
        <v>1.9239999999999999</v>
      </c>
      <c r="T2098" s="20" t="s">
        <v>4965</v>
      </c>
      <c r="U2098" s="21">
        <v>4792</v>
      </c>
      <c r="V2098" s="21">
        <v>18125</v>
      </c>
      <c r="W2098" s="34">
        <v>41039</v>
      </c>
      <c r="X2098" s="34">
        <v>42870</v>
      </c>
      <c r="Y2098" s="109"/>
      <c r="Z2098" s="70" t="s">
        <v>4927</v>
      </c>
      <c r="AA2098" s="20" t="s">
        <v>4926</v>
      </c>
      <c r="AB2098" s="109"/>
      <c r="AC2098" s="19"/>
      <c r="AD2098" s="22"/>
      <c r="AE2098" s="19"/>
    </row>
    <row r="2099" spans="2:31" x14ac:dyDescent="0.2">
      <c r="B2099" s="14" t="s">
        <v>13070</v>
      </c>
      <c r="C2099" s="33" t="s">
        <v>13069</v>
      </c>
      <c r="D2099" s="16" t="s">
        <v>13061</v>
      </c>
      <c r="E2099" s="104" t="s">
        <v>26</v>
      </c>
      <c r="F2099" s="18" t="s">
        <v>26</v>
      </c>
      <c r="G2099" s="111" t="s">
        <v>26</v>
      </c>
      <c r="H2099" s="102" t="s">
        <v>323</v>
      </c>
      <c r="I2099" s="21">
        <v>32940558</v>
      </c>
      <c r="J2099" s="71">
        <v>108.667</v>
      </c>
      <c r="K2099" s="21">
        <v>34311668</v>
      </c>
      <c r="L2099" s="21">
        <v>31575000</v>
      </c>
      <c r="M2099" s="21">
        <v>32034161</v>
      </c>
      <c r="N2099" s="21"/>
      <c r="O2099" s="21">
        <v>-232803</v>
      </c>
      <c r="P2099" s="21"/>
      <c r="Q2099" s="21"/>
      <c r="R2099" s="22">
        <v>5.7</v>
      </c>
      <c r="S2099" s="22">
        <v>4.8719999999999999</v>
      </c>
      <c r="T2099" s="20" t="s">
        <v>4965</v>
      </c>
      <c r="U2099" s="21">
        <v>229971</v>
      </c>
      <c r="V2099" s="21">
        <v>1799775</v>
      </c>
      <c r="W2099" s="34">
        <v>39721</v>
      </c>
      <c r="X2099" s="34">
        <v>41958</v>
      </c>
      <c r="Y2099" s="109"/>
      <c r="Z2099" s="70" t="s">
        <v>4927</v>
      </c>
      <c r="AA2099" s="20" t="s">
        <v>4926</v>
      </c>
      <c r="AB2099" s="109"/>
      <c r="AC2099" s="19"/>
      <c r="AD2099" s="22"/>
      <c r="AE2099" s="19"/>
    </row>
    <row r="2100" spans="2:31" x14ac:dyDescent="0.2">
      <c r="B2100" s="14" t="s">
        <v>13068</v>
      </c>
      <c r="C2100" s="33" t="s">
        <v>13067</v>
      </c>
      <c r="D2100" s="16" t="s">
        <v>13061</v>
      </c>
      <c r="E2100" s="104" t="s">
        <v>26</v>
      </c>
      <c r="F2100" s="18" t="s">
        <v>26</v>
      </c>
      <c r="G2100" s="111" t="s">
        <v>26</v>
      </c>
      <c r="H2100" s="102" t="s">
        <v>323</v>
      </c>
      <c r="I2100" s="21">
        <v>16105842</v>
      </c>
      <c r="J2100" s="71">
        <v>113.196</v>
      </c>
      <c r="K2100" s="21">
        <v>18892429</v>
      </c>
      <c r="L2100" s="21">
        <v>16690000</v>
      </c>
      <c r="M2100" s="21">
        <v>16410590</v>
      </c>
      <c r="N2100" s="21"/>
      <c r="O2100" s="21">
        <v>20805</v>
      </c>
      <c r="P2100" s="21"/>
      <c r="Q2100" s="21"/>
      <c r="R2100" s="22">
        <v>4.6500000000000004</v>
      </c>
      <c r="S2100" s="22">
        <v>4.9980000000000002</v>
      </c>
      <c r="T2100" s="20" t="s">
        <v>85</v>
      </c>
      <c r="U2100" s="21">
        <v>385887</v>
      </c>
      <c r="V2100" s="21">
        <v>776085</v>
      </c>
      <c r="W2100" s="34">
        <v>38258</v>
      </c>
      <c r="X2100" s="34">
        <v>43283</v>
      </c>
      <c r="Y2100" s="109"/>
      <c r="Z2100" s="70" t="s">
        <v>4927</v>
      </c>
      <c r="AA2100" s="20" t="s">
        <v>4926</v>
      </c>
      <c r="AB2100" s="109"/>
      <c r="AC2100" s="19"/>
      <c r="AD2100" s="22"/>
      <c r="AE2100" s="19"/>
    </row>
    <row r="2101" spans="2:31" x14ac:dyDescent="0.2">
      <c r="B2101" s="14" t="s">
        <v>13066</v>
      </c>
      <c r="C2101" s="33" t="s">
        <v>4658</v>
      </c>
      <c r="D2101" s="16" t="s">
        <v>13061</v>
      </c>
      <c r="E2101" s="104" t="s">
        <v>26</v>
      </c>
      <c r="F2101" s="18" t="s">
        <v>26</v>
      </c>
      <c r="G2101" s="111" t="s">
        <v>26</v>
      </c>
      <c r="H2101" s="102" t="s">
        <v>323</v>
      </c>
      <c r="I2101" s="21">
        <v>13874706</v>
      </c>
      <c r="J2101" s="71">
        <v>110.819</v>
      </c>
      <c r="K2101" s="21">
        <v>15514702</v>
      </c>
      <c r="L2101" s="21">
        <v>14000000</v>
      </c>
      <c r="M2101" s="21">
        <v>13957527</v>
      </c>
      <c r="N2101" s="21"/>
      <c r="O2101" s="21">
        <v>-12985</v>
      </c>
      <c r="P2101" s="21"/>
      <c r="Q2101" s="21"/>
      <c r="R2101" s="22">
        <v>5.3</v>
      </c>
      <c r="S2101" s="22">
        <v>5.4169999999999998</v>
      </c>
      <c r="T2101" s="20" t="s">
        <v>4949</v>
      </c>
      <c r="U2101" s="21">
        <v>125728</v>
      </c>
      <c r="V2101" s="21">
        <v>742000</v>
      </c>
      <c r="W2101" s="34">
        <v>38651</v>
      </c>
      <c r="X2101" s="34">
        <v>42307</v>
      </c>
      <c r="Y2101" s="109"/>
      <c r="Z2101" s="70" t="s">
        <v>4927</v>
      </c>
      <c r="AA2101" s="20" t="s">
        <v>4926</v>
      </c>
      <c r="AB2101" s="109"/>
      <c r="AC2101" s="19"/>
      <c r="AD2101" s="22"/>
      <c r="AE2101" s="19"/>
    </row>
    <row r="2102" spans="2:31" x14ac:dyDescent="0.2">
      <c r="B2102" s="14" t="s">
        <v>13065</v>
      </c>
      <c r="C2102" s="33" t="s">
        <v>13064</v>
      </c>
      <c r="D2102" s="16" t="s">
        <v>13061</v>
      </c>
      <c r="E2102" s="104" t="s">
        <v>26</v>
      </c>
      <c r="F2102" s="18" t="s">
        <v>26</v>
      </c>
      <c r="G2102" s="111" t="s">
        <v>26</v>
      </c>
      <c r="H2102" s="102" t="s">
        <v>323</v>
      </c>
      <c r="I2102" s="21">
        <v>9972600</v>
      </c>
      <c r="J2102" s="71">
        <v>125.304</v>
      </c>
      <c r="K2102" s="21">
        <v>12530430</v>
      </c>
      <c r="L2102" s="21">
        <v>10000000</v>
      </c>
      <c r="M2102" s="21">
        <v>9983652</v>
      </c>
      <c r="N2102" s="21"/>
      <c r="O2102" s="21">
        <v>2456</v>
      </c>
      <c r="P2102" s="21"/>
      <c r="Q2102" s="21"/>
      <c r="R2102" s="22">
        <v>7.25</v>
      </c>
      <c r="S2102" s="22">
        <v>7.2889999999999997</v>
      </c>
      <c r="T2102" s="20" t="s">
        <v>118</v>
      </c>
      <c r="U2102" s="21">
        <v>302083</v>
      </c>
      <c r="V2102" s="21">
        <v>725000</v>
      </c>
      <c r="W2102" s="34">
        <v>39476</v>
      </c>
      <c r="X2102" s="34">
        <v>43132</v>
      </c>
      <c r="Y2102" s="109"/>
      <c r="Z2102" s="70" t="s">
        <v>4927</v>
      </c>
      <c r="AA2102" s="20" t="s">
        <v>4926</v>
      </c>
      <c r="AB2102" s="109"/>
      <c r="AC2102" s="19"/>
      <c r="AD2102" s="22"/>
      <c r="AE2102" s="19"/>
    </row>
    <row r="2103" spans="2:31" x14ac:dyDescent="0.2">
      <c r="B2103" s="14" t="s">
        <v>13063</v>
      </c>
      <c r="C2103" s="33" t="s">
        <v>13062</v>
      </c>
      <c r="D2103" s="16" t="s">
        <v>13061</v>
      </c>
      <c r="E2103" s="104" t="s">
        <v>26</v>
      </c>
      <c r="F2103" s="18" t="s">
        <v>26</v>
      </c>
      <c r="G2103" s="111" t="s">
        <v>26</v>
      </c>
      <c r="H2103" s="102" t="s">
        <v>323</v>
      </c>
      <c r="I2103" s="21">
        <v>10000000</v>
      </c>
      <c r="J2103" s="71">
        <v>100.229</v>
      </c>
      <c r="K2103" s="21">
        <v>10022930</v>
      </c>
      <c r="L2103" s="21">
        <v>10000000</v>
      </c>
      <c r="M2103" s="21">
        <v>10000000</v>
      </c>
      <c r="N2103" s="21"/>
      <c r="O2103" s="21"/>
      <c r="P2103" s="21"/>
      <c r="Q2103" s="21"/>
      <c r="R2103" s="22">
        <v>1.034</v>
      </c>
      <c r="S2103" s="22">
        <v>2.839</v>
      </c>
      <c r="T2103" s="20" t="s">
        <v>113</v>
      </c>
      <c r="U2103" s="21">
        <v>18099</v>
      </c>
      <c r="V2103" s="21">
        <v>119269</v>
      </c>
      <c r="W2103" s="34">
        <v>38274</v>
      </c>
      <c r="X2103" s="34">
        <v>41940</v>
      </c>
      <c r="Y2103" s="109"/>
      <c r="Z2103" s="70" t="s">
        <v>4927</v>
      </c>
      <c r="AA2103" s="20" t="s">
        <v>4926</v>
      </c>
      <c r="AB2103" s="109"/>
      <c r="AC2103" s="19"/>
      <c r="AD2103" s="22"/>
      <c r="AE2103" s="19"/>
    </row>
    <row r="2104" spans="2:31" x14ac:dyDescent="0.2">
      <c r="B2104" s="14" t="s">
        <v>13060</v>
      </c>
      <c r="C2104" s="33" t="s">
        <v>13059</v>
      </c>
      <c r="D2104" s="16" t="s">
        <v>13056</v>
      </c>
      <c r="E2104" s="104" t="s">
        <v>26</v>
      </c>
      <c r="F2104" s="18" t="s">
        <v>26</v>
      </c>
      <c r="G2104" s="111" t="s">
        <v>26</v>
      </c>
      <c r="H2104" s="102" t="s">
        <v>323</v>
      </c>
      <c r="I2104" s="21">
        <v>9730013</v>
      </c>
      <c r="J2104" s="71">
        <v>106.85</v>
      </c>
      <c r="K2104" s="21">
        <v>10417836</v>
      </c>
      <c r="L2104" s="21">
        <v>9750000</v>
      </c>
      <c r="M2104" s="21">
        <v>9732006</v>
      </c>
      <c r="N2104" s="21"/>
      <c r="O2104" s="21">
        <v>1708</v>
      </c>
      <c r="P2104" s="21"/>
      <c r="Q2104" s="21"/>
      <c r="R2104" s="22">
        <v>3.125</v>
      </c>
      <c r="S2104" s="22">
        <v>3.149</v>
      </c>
      <c r="T2104" s="20" t="s">
        <v>4965</v>
      </c>
      <c r="U2104" s="21">
        <v>44857</v>
      </c>
      <c r="V2104" s="21">
        <v>304688</v>
      </c>
      <c r="W2104" s="34">
        <v>40850</v>
      </c>
      <c r="X2104" s="34">
        <v>44508</v>
      </c>
      <c r="Y2104" s="109"/>
      <c r="Z2104" s="70" t="s">
        <v>4927</v>
      </c>
      <c r="AA2104" s="20" t="s">
        <v>4926</v>
      </c>
      <c r="AB2104" s="109"/>
      <c r="AC2104" s="19"/>
      <c r="AD2104" s="22"/>
      <c r="AE2104" s="19"/>
    </row>
    <row r="2105" spans="2:31" x14ac:dyDescent="0.2">
      <c r="B2105" s="14" t="s">
        <v>13058</v>
      </c>
      <c r="C2105" s="33" t="s">
        <v>13057</v>
      </c>
      <c r="D2105" s="16" t="s">
        <v>13056</v>
      </c>
      <c r="E2105" s="104" t="s">
        <v>26</v>
      </c>
      <c r="F2105" s="18" t="s">
        <v>26</v>
      </c>
      <c r="G2105" s="111" t="s">
        <v>26</v>
      </c>
      <c r="H2105" s="102" t="s">
        <v>323</v>
      </c>
      <c r="I2105" s="21">
        <v>9496865</v>
      </c>
      <c r="J2105" s="71">
        <v>102.953</v>
      </c>
      <c r="K2105" s="21">
        <v>9780573</v>
      </c>
      <c r="L2105" s="21">
        <v>9500000</v>
      </c>
      <c r="M2105" s="21">
        <v>9497562</v>
      </c>
      <c r="N2105" s="21"/>
      <c r="O2105" s="21">
        <v>595</v>
      </c>
      <c r="P2105" s="21"/>
      <c r="Q2105" s="21"/>
      <c r="R2105" s="22">
        <v>1.75</v>
      </c>
      <c r="S2105" s="22">
        <v>1.7569999999999999</v>
      </c>
      <c r="T2105" s="20" t="s">
        <v>4965</v>
      </c>
      <c r="U2105" s="21">
        <v>24476</v>
      </c>
      <c r="V2105" s="21">
        <v>166250</v>
      </c>
      <c r="W2105" s="34">
        <v>40850</v>
      </c>
      <c r="X2105" s="34">
        <v>42682</v>
      </c>
      <c r="Y2105" s="109"/>
      <c r="Z2105" s="70" t="s">
        <v>4927</v>
      </c>
      <c r="AA2105" s="20" t="s">
        <v>4926</v>
      </c>
      <c r="AB2105" s="109"/>
      <c r="AC2105" s="19"/>
      <c r="AD2105" s="22"/>
      <c r="AE2105" s="19"/>
    </row>
    <row r="2106" spans="2:31" x14ac:dyDescent="0.2">
      <c r="B2106" s="14" t="s">
        <v>13055</v>
      </c>
      <c r="C2106" s="33" t="s">
        <v>13054</v>
      </c>
      <c r="D2106" s="16" t="s">
        <v>13053</v>
      </c>
      <c r="E2106" s="104" t="s">
        <v>26</v>
      </c>
      <c r="F2106" s="18" t="s">
        <v>26</v>
      </c>
      <c r="G2106" s="111" t="s">
        <v>26</v>
      </c>
      <c r="H2106" s="102" t="s">
        <v>323</v>
      </c>
      <c r="I2106" s="21">
        <v>11551140</v>
      </c>
      <c r="J2106" s="71">
        <v>131.78</v>
      </c>
      <c r="K2106" s="21">
        <v>11649325</v>
      </c>
      <c r="L2106" s="21">
        <v>8840000</v>
      </c>
      <c r="M2106" s="21">
        <v>10992453</v>
      </c>
      <c r="N2106" s="21"/>
      <c r="O2106" s="21">
        <v>-78971</v>
      </c>
      <c r="P2106" s="21"/>
      <c r="Q2106" s="21"/>
      <c r="R2106" s="22">
        <v>7.875</v>
      </c>
      <c r="S2106" s="22">
        <v>5.6390000000000002</v>
      </c>
      <c r="T2106" s="20" t="s">
        <v>118</v>
      </c>
      <c r="U2106" s="21">
        <v>262990</v>
      </c>
      <c r="V2106" s="21">
        <v>696150</v>
      </c>
      <c r="W2106" s="34">
        <v>37761</v>
      </c>
      <c r="X2106" s="34">
        <v>47529</v>
      </c>
      <c r="Y2106" s="109"/>
      <c r="Z2106" s="70" t="s">
        <v>4927</v>
      </c>
      <c r="AA2106" s="20" t="s">
        <v>4926</v>
      </c>
      <c r="AB2106" s="109"/>
      <c r="AC2106" s="19"/>
      <c r="AD2106" s="22"/>
      <c r="AE2106" s="19"/>
    </row>
    <row r="2107" spans="2:31" x14ac:dyDescent="0.2">
      <c r="B2107" s="14" t="s">
        <v>13052</v>
      </c>
      <c r="C2107" s="33" t="s">
        <v>13051</v>
      </c>
      <c r="D2107" s="16" t="s">
        <v>13048</v>
      </c>
      <c r="E2107" s="104" t="s">
        <v>26</v>
      </c>
      <c r="F2107" s="18" t="s">
        <v>26</v>
      </c>
      <c r="G2107" s="111" t="s">
        <v>26</v>
      </c>
      <c r="H2107" s="102" t="s">
        <v>323</v>
      </c>
      <c r="I2107" s="21">
        <v>20758062</v>
      </c>
      <c r="J2107" s="71">
        <v>124.428</v>
      </c>
      <c r="K2107" s="21">
        <v>25470453</v>
      </c>
      <c r="L2107" s="21">
        <v>20470000</v>
      </c>
      <c r="M2107" s="21">
        <v>20714864</v>
      </c>
      <c r="N2107" s="21"/>
      <c r="O2107" s="21">
        <v>-5818</v>
      </c>
      <c r="P2107" s="21"/>
      <c r="Q2107" s="21"/>
      <c r="R2107" s="22">
        <v>6.875</v>
      </c>
      <c r="S2107" s="22">
        <v>6.7590000000000003</v>
      </c>
      <c r="T2107" s="20" t="s">
        <v>4949</v>
      </c>
      <c r="U2107" s="21">
        <v>297099</v>
      </c>
      <c r="V2107" s="21">
        <v>1407313</v>
      </c>
      <c r="W2107" s="34">
        <v>38895</v>
      </c>
      <c r="X2107" s="34">
        <v>48136</v>
      </c>
      <c r="Y2107" s="109"/>
      <c r="Z2107" s="70" t="s">
        <v>4927</v>
      </c>
      <c r="AA2107" s="20" t="s">
        <v>4926</v>
      </c>
      <c r="AB2107" s="109"/>
      <c r="AC2107" s="19"/>
      <c r="AD2107" s="22"/>
      <c r="AE2107" s="19"/>
    </row>
    <row r="2108" spans="2:31" x14ac:dyDescent="0.2">
      <c r="B2108" s="14" t="s">
        <v>13050</v>
      </c>
      <c r="C2108" s="33" t="s">
        <v>13049</v>
      </c>
      <c r="D2108" s="16" t="s">
        <v>13048</v>
      </c>
      <c r="E2108" s="104" t="s">
        <v>26</v>
      </c>
      <c r="F2108" s="18" t="s">
        <v>26</v>
      </c>
      <c r="G2108" s="111" t="s">
        <v>26</v>
      </c>
      <c r="H2108" s="102" t="s">
        <v>323</v>
      </c>
      <c r="I2108" s="21">
        <v>11063700</v>
      </c>
      <c r="J2108" s="71">
        <v>107.41200000000001</v>
      </c>
      <c r="K2108" s="21">
        <v>10741160</v>
      </c>
      <c r="L2108" s="21">
        <v>10000000</v>
      </c>
      <c r="M2108" s="21">
        <v>10567457</v>
      </c>
      <c r="N2108" s="21"/>
      <c r="O2108" s="21">
        <v>-335103</v>
      </c>
      <c r="P2108" s="21"/>
      <c r="Q2108" s="21"/>
      <c r="R2108" s="22">
        <v>5.2</v>
      </c>
      <c r="S2108" s="22">
        <v>1.798</v>
      </c>
      <c r="T2108" s="20" t="s">
        <v>4985</v>
      </c>
      <c r="U2108" s="21">
        <v>153111</v>
      </c>
      <c r="V2108" s="21">
        <v>520000</v>
      </c>
      <c r="W2108" s="34">
        <v>40710</v>
      </c>
      <c r="X2108" s="34">
        <v>41897</v>
      </c>
      <c r="Y2108" s="109"/>
      <c r="Z2108" s="70" t="s">
        <v>4927</v>
      </c>
      <c r="AA2108" s="20" t="s">
        <v>4926</v>
      </c>
      <c r="AB2108" s="109"/>
      <c r="AC2108" s="19"/>
      <c r="AD2108" s="22"/>
      <c r="AE2108" s="19"/>
    </row>
    <row r="2109" spans="2:31" x14ac:dyDescent="0.2">
      <c r="B2109" s="14" t="s">
        <v>13047</v>
      </c>
      <c r="C2109" s="33" t="s">
        <v>13046</v>
      </c>
      <c r="D2109" s="16" t="s">
        <v>13045</v>
      </c>
      <c r="E2109" s="104" t="s">
        <v>26</v>
      </c>
      <c r="F2109" s="18" t="s">
        <v>26</v>
      </c>
      <c r="G2109" s="111" t="s">
        <v>26</v>
      </c>
      <c r="H2109" s="102" t="s">
        <v>323</v>
      </c>
      <c r="I2109" s="21">
        <v>9039330</v>
      </c>
      <c r="J2109" s="71">
        <v>96.272999999999996</v>
      </c>
      <c r="K2109" s="21">
        <v>25993683</v>
      </c>
      <c r="L2109" s="21">
        <v>27000000</v>
      </c>
      <c r="M2109" s="21">
        <v>19755993</v>
      </c>
      <c r="N2109" s="21"/>
      <c r="O2109" s="21">
        <v>1712811</v>
      </c>
      <c r="P2109" s="21"/>
      <c r="Q2109" s="21"/>
      <c r="R2109" s="22">
        <v>0</v>
      </c>
      <c r="S2109" s="22">
        <v>7.3470000000000004</v>
      </c>
      <c r="T2109" s="20" t="s">
        <v>89</v>
      </c>
      <c r="U2109" s="21"/>
      <c r="V2109" s="21"/>
      <c r="W2109" s="34">
        <v>37313</v>
      </c>
      <c r="X2109" s="34">
        <v>71573</v>
      </c>
      <c r="Y2109" s="109"/>
      <c r="Z2109" s="70" t="s">
        <v>4927</v>
      </c>
      <c r="AA2109" s="20" t="s">
        <v>4926</v>
      </c>
      <c r="AB2109" s="109"/>
      <c r="AC2109" s="19"/>
      <c r="AD2109" s="22"/>
      <c r="AE2109" s="19"/>
    </row>
    <row r="2110" spans="2:31" x14ac:dyDescent="0.2">
      <c r="B2110" s="14" t="s">
        <v>13044</v>
      </c>
      <c r="C2110" s="33" t="s">
        <v>13043</v>
      </c>
      <c r="D2110" s="16" t="s">
        <v>13040</v>
      </c>
      <c r="E2110" s="104" t="s">
        <v>26</v>
      </c>
      <c r="F2110" s="18" t="s">
        <v>26</v>
      </c>
      <c r="G2110" s="111" t="s">
        <v>26</v>
      </c>
      <c r="H2110" s="102" t="s">
        <v>334</v>
      </c>
      <c r="I2110" s="21">
        <v>12601211</v>
      </c>
      <c r="J2110" s="71">
        <v>127.056</v>
      </c>
      <c r="K2110" s="21">
        <v>12705620</v>
      </c>
      <c r="L2110" s="21">
        <v>10000000</v>
      </c>
      <c r="M2110" s="21">
        <v>11673251</v>
      </c>
      <c r="N2110" s="21"/>
      <c r="O2110" s="21">
        <v>-137091</v>
      </c>
      <c r="P2110" s="21"/>
      <c r="Q2110" s="21"/>
      <c r="R2110" s="22">
        <v>8.6999999999999993</v>
      </c>
      <c r="S2110" s="22">
        <v>6.242</v>
      </c>
      <c r="T2110" s="20" t="s">
        <v>85</v>
      </c>
      <c r="U2110" s="21">
        <v>435000</v>
      </c>
      <c r="V2110" s="21">
        <v>870000</v>
      </c>
      <c r="W2110" s="34">
        <v>39430</v>
      </c>
      <c r="X2110" s="34">
        <v>44562</v>
      </c>
      <c r="Y2110" s="109"/>
      <c r="Z2110" s="70" t="s">
        <v>4927</v>
      </c>
      <c r="AA2110" s="20" t="s">
        <v>4926</v>
      </c>
      <c r="AB2110" s="109"/>
      <c r="AC2110" s="19"/>
      <c r="AD2110" s="22"/>
      <c r="AE2110" s="19"/>
    </row>
    <row r="2111" spans="2:31" x14ac:dyDescent="0.2">
      <c r="B2111" s="14" t="s">
        <v>13042</v>
      </c>
      <c r="C2111" s="33" t="s">
        <v>13041</v>
      </c>
      <c r="D2111" s="16" t="s">
        <v>13040</v>
      </c>
      <c r="E2111" s="104" t="s">
        <v>26</v>
      </c>
      <c r="F2111" s="18" t="s">
        <v>26</v>
      </c>
      <c r="G2111" s="111" t="s">
        <v>26</v>
      </c>
      <c r="H2111" s="102" t="s">
        <v>334</v>
      </c>
      <c r="I2111" s="21">
        <v>21941985</v>
      </c>
      <c r="J2111" s="71">
        <v>113.968</v>
      </c>
      <c r="K2111" s="21">
        <v>25073048</v>
      </c>
      <c r="L2111" s="21">
        <v>22000000</v>
      </c>
      <c r="M2111" s="21">
        <v>21969248</v>
      </c>
      <c r="N2111" s="21"/>
      <c r="O2111" s="21">
        <v>9722</v>
      </c>
      <c r="P2111" s="21"/>
      <c r="Q2111" s="21"/>
      <c r="R2111" s="22">
        <v>6.15</v>
      </c>
      <c r="S2111" s="22">
        <v>6.1760000000000002</v>
      </c>
      <c r="T2111" s="20" t="s">
        <v>118</v>
      </c>
      <c r="U2111" s="21">
        <v>511133</v>
      </c>
      <c r="V2111" s="21">
        <v>1353000</v>
      </c>
      <c r="W2111" s="34">
        <v>39430</v>
      </c>
      <c r="X2111" s="34">
        <v>43692</v>
      </c>
      <c r="Y2111" s="109"/>
      <c r="Z2111" s="70" t="s">
        <v>4927</v>
      </c>
      <c r="AA2111" s="20" t="s">
        <v>4926</v>
      </c>
      <c r="AB2111" s="109"/>
      <c r="AC2111" s="19"/>
      <c r="AD2111" s="22"/>
      <c r="AE2111" s="19"/>
    </row>
    <row r="2112" spans="2:31" x14ac:dyDescent="0.2">
      <c r="B2112" s="14" t="s">
        <v>13039</v>
      </c>
      <c r="C2112" s="33" t="s">
        <v>13038</v>
      </c>
      <c r="D2112" s="16" t="s">
        <v>13037</v>
      </c>
      <c r="E2112" s="104" t="s">
        <v>26</v>
      </c>
      <c r="F2112" s="18" t="s">
        <v>26</v>
      </c>
      <c r="G2112" s="111" t="s">
        <v>26</v>
      </c>
      <c r="H2112" s="102" t="s">
        <v>323</v>
      </c>
      <c r="I2112" s="21">
        <v>14456439</v>
      </c>
      <c r="J2112" s="71">
        <v>103.158</v>
      </c>
      <c r="K2112" s="21">
        <v>15473640</v>
      </c>
      <c r="L2112" s="21">
        <v>15000000</v>
      </c>
      <c r="M2112" s="21">
        <v>14936669</v>
      </c>
      <c r="N2112" s="21"/>
      <c r="O2112" s="21">
        <v>75471</v>
      </c>
      <c r="P2112" s="21"/>
      <c r="Q2112" s="21"/>
      <c r="R2112" s="22">
        <v>4.625</v>
      </c>
      <c r="S2112" s="22">
        <v>5.181</v>
      </c>
      <c r="T2112" s="20" t="s">
        <v>4949</v>
      </c>
      <c r="U2112" s="21">
        <v>146458</v>
      </c>
      <c r="V2112" s="21">
        <v>693750</v>
      </c>
      <c r="W2112" s="34">
        <v>38623</v>
      </c>
      <c r="X2112" s="34">
        <v>41562</v>
      </c>
      <c r="Y2112" s="109"/>
      <c r="Z2112" s="70" t="s">
        <v>4927</v>
      </c>
      <c r="AA2112" s="20" t="s">
        <v>4926</v>
      </c>
      <c r="AB2112" s="109"/>
      <c r="AC2112" s="19"/>
      <c r="AD2112" s="22"/>
      <c r="AE2112" s="19"/>
    </row>
    <row r="2113" spans="2:31" x14ac:dyDescent="0.2">
      <c r="B2113" s="14" t="s">
        <v>13036</v>
      </c>
      <c r="C2113" s="33" t="s">
        <v>13035</v>
      </c>
      <c r="D2113" s="16" t="s">
        <v>13034</v>
      </c>
      <c r="E2113" s="104" t="s">
        <v>26</v>
      </c>
      <c r="F2113" s="18" t="s">
        <v>26</v>
      </c>
      <c r="G2113" s="111" t="s">
        <v>26</v>
      </c>
      <c r="H2113" s="102" t="s">
        <v>611</v>
      </c>
      <c r="I2113" s="21">
        <v>5046697</v>
      </c>
      <c r="J2113" s="71">
        <v>101.25</v>
      </c>
      <c r="K2113" s="21">
        <v>5062500</v>
      </c>
      <c r="L2113" s="21">
        <v>5000000</v>
      </c>
      <c r="M2113" s="21">
        <v>5005818</v>
      </c>
      <c r="N2113" s="21"/>
      <c r="O2113" s="21">
        <v>-9033</v>
      </c>
      <c r="P2113" s="21"/>
      <c r="Q2113" s="21"/>
      <c r="R2113" s="22">
        <v>7.25</v>
      </c>
      <c r="S2113" s="22">
        <v>6.5289999999999999</v>
      </c>
      <c r="T2113" s="20" t="s">
        <v>85</v>
      </c>
      <c r="U2113" s="21">
        <v>167083</v>
      </c>
      <c r="V2113" s="21">
        <v>337500</v>
      </c>
      <c r="W2113" s="34">
        <v>39630</v>
      </c>
      <c r="X2113" s="34">
        <v>41470</v>
      </c>
      <c r="Y2113" s="109"/>
      <c r="Z2113" s="70" t="s">
        <v>4927</v>
      </c>
      <c r="AA2113" s="20" t="s">
        <v>4926</v>
      </c>
      <c r="AB2113" s="109"/>
      <c r="AC2113" s="19"/>
      <c r="AD2113" s="22"/>
      <c r="AE2113" s="19"/>
    </row>
    <row r="2114" spans="2:31" x14ac:dyDescent="0.2">
      <c r="B2114" s="14" t="s">
        <v>13033</v>
      </c>
      <c r="C2114" s="33" t="s">
        <v>13032</v>
      </c>
      <c r="D2114" s="16" t="s">
        <v>13025</v>
      </c>
      <c r="E2114" s="104" t="s">
        <v>26</v>
      </c>
      <c r="F2114" s="18" t="s">
        <v>26</v>
      </c>
      <c r="G2114" s="111" t="s">
        <v>26</v>
      </c>
      <c r="H2114" s="102" t="s">
        <v>323</v>
      </c>
      <c r="I2114" s="21">
        <v>24799000</v>
      </c>
      <c r="J2114" s="71">
        <v>122.209</v>
      </c>
      <c r="K2114" s="21">
        <v>30552200</v>
      </c>
      <c r="L2114" s="21">
        <v>25000000</v>
      </c>
      <c r="M2114" s="21">
        <v>24889919</v>
      </c>
      <c r="N2114" s="21"/>
      <c r="O2114" s="21">
        <v>19322</v>
      </c>
      <c r="P2114" s="21"/>
      <c r="Q2114" s="21"/>
      <c r="R2114" s="22">
        <v>6.25</v>
      </c>
      <c r="S2114" s="22">
        <v>6.36</v>
      </c>
      <c r="T2114" s="20" t="s">
        <v>4985</v>
      </c>
      <c r="U2114" s="21">
        <v>460069</v>
      </c>
      <c r="V2114" s="21">
        <v>1562500</v>
      </c>
      <c r="W2114" s="34">
        <v>39337</v>
      </c>
      <c r="X2114" s="34">
        <v>42993</v>
      </c>
      <c r="Y2114" s="109"/>
      <c r="Z2114" s="70" t="s">
        <v>4927</v>
      </c>
      <c r="AA2114" s="20" t="s">
        <v>4926</v>
      </c>
      <c r="AB2114" s="109"/>
      <c r="AC2114" s="19"/>
      <c r="AD2114" s="22"/>
      <c r="AE2114" s="19"/>
    </row>
    <row r="2115" spans="2:31" x14ac:dyDescent="0.2">
      <c r="B2115" s="14" t="s">
        <v>13031</v>
      </c>
      <c r="C2115" s="33" t="s">
        <v>13030</v>
      </c>
      <c r="D2115" s="16" t="s">
        <v>13025</v>
      </c>
      <c r="E2115" s="104" t="s">
        <v>5057</v>
      </c>
      <c r="F2115" s="18" t="s">
        <v>26</v>
      </c>
      <c r="G2115" s="111" t="s">
        <v>26</v>
      </c>
      <c r="H2115" s="102" t="s">
        <v>323</v>
      </c>
      <c r="I2115" s="21">
        <v>7988400</v>
      </c>
      <c r="J2115" s="71">
        <v>105.61199999999999</v>
      </c>
      <c r="K2115" s="21">
        <v>8448920</v>
      </c>
      <c r="L2115" s="21">
        <v>8000000</v>
      </c>
      <c r="M2115" s="21">
        <v>7995259</v>
      </c>
      <c r="N2115" s="21"/>
      <c r="O2115" s="21">
        <v>2217</v>
      </c>
      <c r="P2115" s="21"/>
      <c r="Q2115" s="21"/>
      <c r="R2115" s="22">
        <v>3.5</v>
      </c>
      <c r="S2115" s="22">
        <v>3.532</v>
      </c>
      <c r="T2115" s="20" t="s">
        <v>89</v>
      </c>
      <c r="U2115" s="21">
        <v>16333</v>
      </c>
      <c r="V2115" s="21">
        <v>280000</v>
      </c>
      <c r="W2115" s="34">
        <v>40154</v>
      </c>
      <c r="X2115" s="34">
        <v>41983</v>
      </c>
      <c r="Y2115" s="109"/>
      <c r="Z2115" s="70" t="s">
        <v>4927</v>
      </c>
      <c r="AA2115" s="20" t="s">
        <v>4926</v>
      </c>
      <c r="AB2115" s="109"/>
      <c r="AC2115" s="19"/>
      <c r="AD2115" s="22"/>
      <c r="AE2115" s="19"/>
    </row>
    <row r="2116" spans="2:31" x14ac:dyDescent="0.2">
      <c r="B2116" s="14" t="s">
        <v>13029</v>
      </c>
      <c r="C2116" s="33" t="s">
        <v>13028</v>
      </c>
      <c r="D2116" s="16" t="s">
        <v>13025</v>
      </c>
      <c r="E2116" s="104" t="s">
        <v>5057</v>
      </c>
      <c r="F2116" s="18" t="s">
        <v>26</v>
      </c>
      <c r="G2116" s="111" t="s">
        <v>26</v>
      </c>
      <c r="H2116" s="102" t="s">
        <v>323</v>
      </c>
      <c r="I2116" s="21">
        <v>14794649</v>
      </c>
      <c r="J2116" s="71">
        <v>119.65300000000001</v>
      </c>
      <c r="K2116" s="21">
        <v>17750523</v>
      </c>
      <c r="L2116" s="21">
        <v>14835000</v>
      </c>
      <c r="M2116" s="21">
        <v>14804947</v>
      </c>
      <c r="N2116" s="21"/>
      <c r="O2116" s="21">
        <v>3371</v>
      </c>
      <c r="P2116" s="21"/>
      <c r="Q2116" s="21"/>
      <c r="R2116" s="22">
        <v>5</v>
      </c>
      <c r="S2116" s="22">
        <v>5.0350000000000001</v>
      </c>
      <c r="T2116" s="20" t="s">
        <v>89</v>
      </c>
      <c r="U2116" s="21">
        <v>43269</v>
      </c>
      <c r="V2116" s="21">
        <v>741750</v>
      </c>
      <c r="W2116" s="34">
        <v>40154</v>
      </c>
      <c r="X2116" s="34">
        <v>43809</v>
      </c>
      <c r="Y2116" s="109"/>
      <c r="Z2116" s="70" t="s">
        <v>4927</v>
      </c>
      <c r="AA2116" s="20" t="s">
        <v>4926</v>
      </c>
      <c r="AB2116" s="109"/>
      <c r="AC2116" s="31"/>
      <c r="AD2116" s="22"/>
      <c r="AE2116" s="19"/>
    </row>
    <row r="2117" spans="2:31" x14ac:dyDescent="0.2">
      <c r="B2117" s="14" t="s">
        <v>13027</v>
      </c>
      <c r="C2117" s="33" t="s">
        <v>13026</v>
      </c>
      <c r="D2117" s="16" t="s">
        <v>13025</v>
      </c>
      <c r="E2117" s="104" t="s">
        <v>26</v>
      </c>
      <c r="F2117" s="18" t="s">
        <v>26</v>
      </c>
      <c r="G2117" s="111" t="s">
        <v>26</v>
      </c>
      <c r="H2117" s="102" t="s">
        <v>323</v>
      </c>
      <c r="I2117" s="21">
        <v>14982750</v>
      </c>
      <c r="J2117" s="71">
        <v>101.56</v>
      </c>
      <c r="K2117" s="21">
        <v>15234045</v>
      </c>
      <c r="L2117" s="21">
        <v>15000000</v>
      </c>
      <c r="M2117" s="21">
        <v>14986145</v>
      </c>
      <c r="N2117" s="21"/>
      <c r="O2117" s="21">
        <v>3395</v>
      </c>
      <c r="P2117" s="21"/>
      <c r="Q2117" s="21"/>
      <c r="R2117" s="22">
        <v>1.375</v>
      </c>
      <c r="S2117" s="22">
        <v>1.4139999999999999</v>
      </c>
      <c r="T2117" s="20" t="s">
        <v>89</v>
      </c>
      <c r="U2117" s="21">
        <v>17188</v>
      </c>
      <c r="V2117" s="21">
        <v>106563</v>
      </c>
      <c r="W2117" s="34">
        <v>41051</v>
      </c>
      <c r="X2117" s="34">
        <v>42156</v>
      </c>
      <c r="Y2117" s="109"/>
      <c r="Z2117" s="70" t="s">
        <v>4927</v>
      </c>
      <c r="AA2117" s="20" t="s">
        <v>4926</v>
      </c>
      <c r="AB2117" s="109"/>
      <c r="AC2117" s="19"/>
      <c r="AD2117" s="22"/>
      <c r="AE2117" s="19"/>
    </row>
    <row r="2118" spans="2:31" x14ac:dyDescent="0.2">
      <c r="B2118" s="14" t="s">
        <v>13024</v>
      </c>
      <c r="C2118" s="33" t="s">
        <v>13023</v>
      </c>
      <c r="D2118" s="16" t="s">
        <v>13020</v>
      </c>
      <c r="E2118" s="104" t="s">
        <v>5057</v>
      </c>
      <c r="F2118" s="18" t="s">
        <v>26</v>
      </c>
      <c r="G2118" s="111" t="s">
        <v>26</v>
      </c>
      <c r="H2118" s="102" t="s">
        <v>323</v>
      </c>
      <c r="I2118" s="21">
        <v>26377935</v>
      </c>
      <c r="J2118" s="71">
        <v>115.84</v>
      </c>
      <c r="K2118" s="21">
        <v>30523919</v>
      </c>
      <c r="L2118" s="21">
        <v>26350000</v>
      </c>
      <c r="M2118" s="21">
        <v>26371331</v>
      </c>
      <c r="N2118" s="21"/>
      <c r="O2118" s="21">
        <v>-1137</v>
      </c>
      <c r="P2118" s="21"/>
      <c r="Q2118" s="21"/>
      <c r="R2118" s="22">
        <v>6.625</v>
      </c>
      <c r="S2118" s="22">
        <v>6.609</v>
      </c>
      <c r="T2118" s="20" t="s">
        <v>118</v>
      </c>
      <c r="U2118" s="21">
        <v>659482</v>
      </c>
      <c r="V2118" s="21">
        <v>1745688</v>
      </c>
      <c r="W2118" s="34">
        <v>40058</v>
      </c>
      <c r="X2118" s="34">
        <v>43692</v>
      </c>
      <c r="Y2118" s="109"/>
      <c r="Z2118" s="70" t="s">
        <v>4927</v>
      </c>
      <c r="AA2118" s="20" t="s">
        <v>4926</v>
      </c>
      <c r="AB2118" s="109"/>
      <c r="AC2118" s="19"/>
      <c r="AD2118" s="22"/>
      <c r="AE2118" s="19"/>
    </row>
    <row r="2119" spans="2:31" x14ac:dyDescent="0.2">
      <c r="B2119" s="14" t="s">
        <v>13022</v>
      </c>
      <c r="C2119" s="33" t="s">
        <v>13021</v>
      </c>
      <c r="D2119" s="16" t="s">
        <v>13020</v>
      </c>
      <c r="E2119" s="104" t="s">
        <v>26</v>
      </c>
      <c r="F2119" s="18" t="s">
        <v>26</v>
      </c>
      <c r="G2119" s="111" t="s">
        <v>26</v>
      </c>
      <c r="H2119" s="102" t="s">
        <v>323</v>
      </c>
      <c r="I2119" s="21">
        <v>9951500</v>
      </c>
      <c r="J2119" s="71">
        <v>112.798</v>
      </c>
      <c r="K2119" s="21">
        <v>11279770</v>
      </c>
      <c r="L2119" s="21">
        <v>10000000</v>
      </c>
      <c r="M2119" s="21">
        <v>9959792</v>
      </c>
      <c r="N2119" s="21"/>
      <c r="O2119" s="21">
        <v>3865</v>
      </c>
      <c r="P2119" s="21"/>
      <c r="Q2119" s="21"/>
      <c r="R2119" s="22">
        <v>5.875</v>
      </c>
      <c r="S2119" s="22">
        <v>5.9379999999999997</v>
      </c>
      <c r="T2119" s="20" t="s">
        <v>4985</v>
      </c>
      <c r="U2119" s="21">
        <v>172986</v>
      </c>
      <c r="V2119" s="21">
        <v>587500</v>
      </c>
      <c r="W2119" s="34">
        <v>40436</v>
      </c>
      <c r="X2119" s="34">
        <v>44270</v>
      </c>
      <c r="Y2119" s="109"/>
      <c r="Z2119" s="70" t="s">
        <v>4927</v>
      </c>
      <c r="AA2119" s="20" t="s">
        <v>4926</v>
      </c>
      <c r="AB2119" s="109"/>
      <c r="AC2119" s="19"/>
      <c r="AD2119" s="22"/>
      <c r="AE2119" s="19"/>
    </row>
    <row r="2120" spans="2:31" x14ac:dyDescent="0.2">
      <c r="B2120" s="14" t="s">
        <v>13019</v>
      </c>
      <c r="C2120" s="33" t="s">
        <v>13018</v>
      </c>
      <c r="D2120" s="16" t="s">
        <v>13017</v>
      </c>
      <c r="E2120" s="104" t="s">
        <v>26</v>
      </c>
      <c r="F2120" s="18" t="s">
        <v>26</v>
      </c>
      <c r="G2120" s="111" t="s">
        <v>26</v>
      </c>
      <c r="H2120" s="102" t="s">
        <v>334</v>
      </c>
      <c r="I2120" s="21">
        <v>6832173</v>
      </c>
      <c r="J2120" s="71">
        <v>110.47199999999999</v>
      </c>
      <c r="K2120" s="21">
        <v>7572862</v>
      </c>
      <c r="L2120" s="21">
        <v>6855000</v>
      </c>
      <c r="M2120" s="21">
        <v>6845600</v>
      </c>
      <c r="N2120" s="21"/>
      <c r="O2120" s="21">
        <v>2133</v>
      </c>
      <c r="P2120" s="21"/>
      <c r="Q2120" s="21"/>
      <c r="R2120" s="22">
        <v>5.5</v>
      </c>
      <c r="S2120" s="22">
        <v>5.5380000000000003</v>
      </c>
      <c r="T2120" s="20" t="s">
        <v>118</v>
      </c>
      <c r="U2120" s="21">
        <v>157094</v>
      </c>
      <c r="V2120" s="21">
        <v>377025</v>
      </c>
      <c r="W2120" s="34">
        <v>38364</v>
      </c>
      <c r="X2120" s="34">
        <v>42767</v>
      </c>
      <c r="Y2120" s="109"/>
      <c r="Z2120" s="70" t="s">
        <v>4927</v>
      </c>
      <c r="AA2120" s="20" t="s">
        <v>4926</v>
      </c>
      <c r="AB2120" s="109"/>
      <c r="AC2120" s="19"/>
      <c r="AD2120" s="22"/>
      <c r="AE2120" s="19"/>
    </row>
    <row r="2121" spans="2:31" x14ac:dyDescent="0.2">
      <c r="B2121" s="14" t="s">
        <v>13016</v>
      </c>
      <c r="C2121" s="33" t="s">
        <v>13015</v>
      </c>
      <c r="D2121" s="16" t="s">
        <v>13014</v>
      </c>
      <c r="E2121" s="104" t="s">
        <v>26</v>
      </c>
      <c r="F2121" s="18" t="s">
        <v>26</v>
      </c>
      <c r="G2121" s="111" t="s">
        <v>26</v>
      </c>
      <c r="H2121" s="102" t="s">
        <v>323</v>
      </c>
      <c r="I2121" s="21">
        <v>26261447</v>
      </c>
      <c r="J2121" s="71">
        <v>100.173</v>
      </c>
      <c r="K2121" s="21">
        <v>26119030</v>
      </c>
      <c r="L2121" s="21">
        <v>26074000</v>
      </c>
      <c r="M2121" s="21">
        <v>26074935</v>
      </c>
      <c r="N2121" s="21"/>
      <c r="O2121" s="21">
        <v>-24924</v>
      </c>
      <c r="P2121" s="21"/>
      <c r="Q2121" s="21"/>
      <c r="R2121" s="22">
        <v>5.8</v>
      </c>
      <c r="S2121" s="22">
        <v>5.7030000000000003</v>
      </c>
      <c r="T2121" s="20" t="s">
        <v>85</v>
      </c>
      <c r="U2121" s="21">
        <v>697335</v>
      </c>
      <c r="V2121" s="21">
        <v>1512292</v>
      </c>
      <c r="W2121" s="34">
        <v>37733</v>
      </c>
      <c r="X2121" s="34">
        <v>41289</v>
      </c>
      <c r="Y2121" s="109"/>
      <c r="Z2121" s="70" t="s">
        <v>4927</v>
      </c>
      <c r="AA2121" s="20" t="s">
        <v>4926</v>
      </c>
      <c r="AB2121" s="109"/>
      <c r="AC2121" s="19"/>
      <c r="AD2121" s="22"/>
      <c r="AE2121" s="19"/>
    </row>
    <row r="2122" spans="2:31" x14ac:dyDescent="0.2">
      <c r="B2122" s="14" t="s">
        <v>13013</v>
      </c>
      <c r="C2122" s="33" t="s">
        <v>13012</v>
      </c>
      <c r="D2122" s="16" t="s">
        <v>13005</v>
      </c>
      <c r="E2122" s="104" t="s">
        <v>26</v>
      </c>
      <c r="F2122" s="18" t="s">
        <v>26</v>
      </c>
      <c r="G2122" s="111" t="s">
        <v>26</v>
      </c>
      <c r="H2122" s="102" t="s">
        <v>323</v>
      </c>
      <c r="I2122" s="21">
        <v>6869940</v>
      </c>
      <c r="J2122" s="71">
        <v>133.77699999999999</v>
      </c>
      <c r="K2122" s="21">
        <v>9364362</v>
      </c>
      <c r="L2122" s="21">
        <v>7000000</v>
      </c>
      <c r="M2122" s="21">
        <v>6890373</v>
      </c>
      <c r="N2122" s="21"/>
      <c r="O2122" s="21">
        <v>2957</v>
      </c>
      <c r="P2122" s="21"/>
      <c r="Q2122" s="21"/>
      <c r="R2122" s="22">
        <v>6.125</v>
      </c>
      <c r="S2122" s="22">
        <v>6.2629999999999999</v>
      </c>
      <c r="T2122" s="20" t="s">
        <v>118</v>
      </c>
      <c r="U2122" s="21">
        <v>161972</v>
      </c>
      <c r="V2122" s="21">
        <v>428750</v>
      </c>
      <c r="W2122" s="34">
        <v>37658</v>
      </c>
      <c r="X2122" s="34">
        <v>48625</v>
      </c>
      <c r="Y2122" s="109"/>
      <c r="Z2122" s="70" t="s">
        <v>4927</v>
      </c>
      <c r="AA2122" s="20" t="s">
        <v>4926</v>
      </c>
      <c r="AB2122" s="109"/>
      <c r="AC2122" s="19"/>
      <c r="AD2122" s="22"/>
      <c r="AE2122" s="19"/>
    </row>
    <row r="2123" spans="2:31" x14ac:dyDescent="0.2">
      <c r="B2123" s="14" t="s">
        <v>13011</v>
      </c>
      <c r="C2123" s="33" t="s">
        <v>13010</v>
      </c>
      <c r="D2123" s="16" t="s">
        <v>13005</v>
      </c>
      <c r="E2123" s="104" t="s">
        <v>5057</v>
      </c>
      <c r="F2123" s="18" t="s">
        <v>26</v>
      </c>
      <c r="G2123" s="111" t="s">
        <v>26</v>
      </c>
      <c r="H2123" s="102" t="s">
        <v>323</v>
      </c>
      <c r="I2123" s="21">
        <v>6053126</v>
      </c>
      <c r="J2123" s="71">
        <v>105.313</v>
      </c>
      <c r="K2123" s="21">
        <v>6403037</v>
      </c>
      <c r="L2123" s="21">
        <v>6080000</v>
      </c>
      <c r="M2123" s="21">
        <v>6072932</v>
      </c>
      <c r="N2123" s="21"/>
      <c r="O2123" s="21">
        <v>5298</v>
      </c>
      <c r="P2123" s="21"/>
      <c r="Q2123" s="21"/>
      <c r="R2123" s="22">
        <v>5</v>
      </c>
      <c r="S2123" s="22">
        <v>5.101</v>
      </c>
      <c r="T2123" s="20" t="s">
        <v>4985</v>
      </c>
      <c r="U2123" s="21">
        <v>89511</v>
      </c>
      <c r="V2123" s="21">
        <v>304000</v>
      </c>
      <c r="W2123" s="34">
        <v>39882</v>
      </c>
      <c r="X2123" s="34">
        <v>41713</v>
      </c>
      <c r="Y2123" s="109"/>
      <c r="Z2123" s="70" t="s">
        <v>4927</v>
      </c>
      <c r="AA2123" s="20" t="s">
        <v>4926</v>
      </c>
      <c r="AB2123" s="109"/>
      <c r="AC2123" s="19"/>
      <c r="AD2123" s="22"/>
      <c r="AE2123" s="19"/>
    </row>
    <row r="2124" spans="2:31" x14ac:dyDescent="0.2">
      <c r="B2124" s="14" t="s">
        <v>13009</v>
      </c>
      <c r="C2124" s="33" t="s">
        <v>13008</v>
      </c>
      <c r="D2124" s="16" t="s">
        <v>13005</v>
      </c>
      <c r="E2124" s="104" t="s">
        <v>26</v>
      </c>
      <c r="F2124" s="18" t="s">
        <v>26</v>
      </c>
      <c r="G2124" s="111" t="s">
        <v>26</v>
      </c>
      <c r="H2124" s="102" t="s">
        <v>323</v>
      </c>
      <c r="I2124" s="21">
        <v>12885452</v>
      </c>
      <c r="J2124" s="71">
        <v>105.87</v>
      </c>
      <c r="K2124" s="21">
        <v>13757820</v>
      </c>
      <c r="L2124" s="21">
        <v>12995000</v>
      </c>
      <c r="M2124" s="21">
        <v>12950550</v>
      </c>
      <c r="N2124" s="21"/>
      <c r="O2124" s="21">
        <v>19829</v>
      </c>
      <c r="P2124" s="21"/>
      <c r="Q2124" s="21"/>
      <c r="R2124" s="22">
        <v>3.5</v>
      </c>
      <c r="S2124" s="22">
        <v>3.669</v>
      </c>
      <c r="T2124" s="20" t="s">
        <v>118</v>
      </c>
      <c r="U2124" s="21">
        <v>171823</v>
      </c>
      <c r="V2124" s="21">
        <v>454825</v>
      </c>
      <c r="W2124" s="34">
        <v>40017</v>
      </c>
      <c r="X2124" s="34">
        <v>42050</v>
      </c>
      <c r="Y2124" s="109"/>
      <c r="Z2124" s="70" t="s">
        <v>4927</v>
      </c>
      <c r="AA2124" s="20" t="s">
        <v>4926</v>
      </c>
      <c r="AB2124" s="109"/>
      <c r="AC2124" s="19"/>
      <c r="AD2124" s="22"/>
      <c r="AE2124" s="19"/>
    </row>
    <row r="2125" spans="2:31" x14ac:dyDescent="0.2">
      <c r="B2125" s="14" t="s">
        <v>13007</v>
      </c>
      <c r="C2125" s="33" t="s">
        <v>13006</v>
      </c>
      <c r="D2125" s="16" t="s">
        <v>13005</v>
      </c>
      <c r="E2125" s="104" t="s">
        <v>26</v>
      </c>
      <c r="F2125" s="18" t="s">
        <v>26</v>
      </c>
      <c r="G2125" s="111" t="s">
        <v>26</v>
      </c>
      <c r="H2125" s="102" t="s">
        <v>323</v>
      </c>
      <c r="I2125" s="21">
        <v>18529823</v>
      </c>
      <c r="J2125" s="71">
        <v>120.482</v>
      </c>
      <c r="K2125" s="21">
        <v>21560182</v>
      </c>
      <c r="L2125" s="21">
        <v>17895000</v>
      </c>
      <c r="M2125" s="21">
        <v>18361927</v>
      </c>
      <c r="N2125" s="21"/>
      <c r="O2125" s="21">
        <v>-51761</v>
      </c>
      <c r="P2125" s="21"/>
      <c r="Q2125" s="21"/>
      <c r="R2125" s="22">
        <v>4.875</v>
      </c>
      <c r="S2125" s="22">
        <v>4.4429999999999996</v>
      </c>
      <c r="T2125" s="20" t="s">
        <v>118</v>
      </c>
      <c r="U2125" s="21">
        <v>329566</v>
      </c>
      <c r="V2125" s="21">
        <v>872381</v>
      </c>
      <c r="W2125" s="34">
        <v>40087</v>
      </c>
      <c r="X2125" s="34">
        <v>43876</v>
      </c>
      <c r="Y2125" s="109"/>
      <c r="Z2125" s="70" t="s">
        <v>4927</v>
      </c>
      <c r="AA2125" s="20" t="s">
        <v>4926</v>
      </c>
      <c r="AB2125" s="109"/>
      <c r="AC2125" s="31"/>
      <c r="AD2125" s="22"/>
      <c r="AE2125" s="19"/>
    </row>
    <row r="2126" spans="2:31" x14ac:dyDescent="0.2">
      <c r="B2126" s="14" t="s">
        <v>13004</v>
      </c>
      <c r="C2126" s="33" t="s">
        <v>13003</v>
      </c>
      <c r="D2126" s="16" t="s">
        <v>13002</v>
      </c>
      <c r="E2126" s="104" t="s">
        <v>5057</v>
      </c>
      <c r="F2126" s="18" t="s">
        <v>26</v>
      </c>
      <c r="G2126" s="111" t="s">
        <v>26</v>
      </c>
      <c r="H2126" s="102" t="s">
        <v>323</v>
      </c>
      <c r="I2126" s="21">
        <v>12000000</v>
      </c>
      <c r="J2126" s="71">
        <v>105.76600000000001</v>
      </c>
      <c r="K2126" s="21">
        <v>12691872</v>
      </c>
      <c r="L2126" s="21">
        <v>12000000</v>
      </c>
      <c r="M2126" s="21">
        <v>12000000</v>
      </c>
      <c r="N2126" s="21"/>
      <c r="O2126" s="21"/>
      <c r="P2126" s="21"/>
      <c r="Q2126" s="21"/>
      <c r="R2126" s="22">
        <v>4.4870000000000001</v>
      </c>
      <c r="S2126" s="22">
        <v>4.4870000000000001</v>
      </c>
      <c r="T2126" s="20" t="s">
        <v>118</v>
      </c>
      <c r="U2126" s="21">
        <v>203411</v>
      </c>
      <c r="V2126" s="21">
        <v>266229</v>
      </c>
      <c r="W2126" s="34">
        <v>40953</v>
      </c>
      <c r="X2126" s="34">
        <v>51912</v>
      </c>
      <c r="Y2126" s="109"/>
      <c r="Z2126" s="70" t="s">
        <v>4927</v>
      </c>
      <c r="AA2126" s="20" t="s">
        <v>4926</v>
      </c>
      <c r="AB2126" s="109"/>
      <c r="AC2126" s="19"/>
      <c r="AD2126" s="22"/>
      <c r="AE2126" s="19"/>
    </row>
    <row r="2127" spans="2:31" x14ac:dyDescent="0.2">
      <c r="B2127" s="14" t="s">
        <v>13001</v>
      </c>
      <c r="C2127" s="33" t="s">
        <v>13000</v>
      </c>
      <c r="D2127" s="16" t="s">
        <v>12995</v>
      </c>
      <c r="E2127" s="104" t="s">
        <v>26</v>
      </c>
      <c r="F2127" s="18" t="s">
        <v>26</v>
      </c>
      <c r="G2127" s="111" t="s">
        <v>26</v>
      </c>
      <c r="H2127" s="102" t="s">
        <v>334</v>
      </c>
      <c r="I2127" s="21">
        <v>24525195</v>
      </c>
      <c r="J2127" s="71">
        <v>110.533</v>
      </c>
      <c r="K2127" s="21">
        <v>27329185</v>
      </c>
      <c r="L2127" s="21">
        <v>24725000</v>
      </c>
      <c r="M2127" s="21">
        <v>24633542</v>
      </c>
      <c r="N2127" s="21"/>
      <c r="O2127" s="21">
        <v>77625</v>
      </c>
      <c r="P2127" s="21"/>
      <c r="Q2127" s="21"/>
      <c r="R2127" s="22">
        <v>5.125</v>
      </c>
      <c r="S2127" s="22">
        <v>5.226</v>
      </c>
      <c r="T2127" s="20" t="s">
        <v>85</v>
      </c>
      <c r="U2127" s="21">
        <v>594859</v>
      </c>
      <c r="V2127" s="21">
        <v>1267156</v>
      </c>
      <c r="W2127" s="34">
        <v>38898</v>
      </c>
      <c r="X2127" s="34">
        <v>42747</v>
      </c>
      <c r="Y2127" s="109"/>
      <c r="Z2127" s="70" t="s">
        <v>4927</v>
      </c>
      <c r="AA2127" s="20" t="s">
        <v>4926</v>
      </c>
      <c r="AB2127" s="109"/>
      <c r="AC2127" s="19"/>
      <c r="AD2127" s="22"/>
      <c r="AE2127" s="19"/>
    </row>
    <row r="2128" spans="2:31" x14ac:dyDescent="0.2">
      <c r="B2128" s="14" t="s">
        <v>12999</v>
      </c>
      <c r="C2128" s="33" t="s">
        <v>12998</v>
      </c>
      <c r="D2128" s="16" t="s">
        <v>12995</v>
      </c>
      <c r="E2128" s="104" t="s">
        <v>26</v>
      </c>
      <c r="F2128" s="18" t="s">
        <v>26</v>
      </c>
      <c r="G2128" s="111" t="s">
        <v>26</v>
      </c>
      <c r="H2128" s="102" t="s">
        <v>334</v>
      </c>
      <c r="I2128" s="21">
        <v>1789380</v>
      </c>
      <c r="J2128" s="71">
        <v>125.88</v>
      </c>
      <c r="K2128" s="21">
        <v>2265838</v>
      </c>
      <c r="L2128" s="21">
        <v>1800000</v>
      </c>
      <c r="M2128" s="21">
        <v>1790361</v>
      </c>
      <c r="N2128" s="21"/>
      <c r="O2128" s="21">
        <v>3150</v>
      </c>
      <c r="P2128" s="21"/>
      <c r="Q2128" s="21"/>
      <c r="R2128" s="22">
        <v>7</v>
      </c>
      <c r="S2128" s="22">
        <v>6.2939999999999996</v>
      </c>
      <c r="T2128" s="20" t="s">
        <v>4965</v>
      </c>
      <c r="U2128" s="21">
        <v>16100</v>
      </c>
      <c r="V2128" s="21">
        <v>126000</v>
      </c>
      <c r="W2128" s="34">
        <v>38670</v>
      </c>
      <c r="X2128" s="34">
        <v>49628</v>
      </c>
      <c r="Y2128" s="109"/>
      <c r="Z2128" s="70" t="s">
        <v>4927</v>
      </c>
      <c r="AA2128" s="20" t="s">
        <v>4926</v>
      </c>
      <c r="AB2128" s="109"/>
      <c r="AC2128" s="19"/>
      <c r="AD2128" s="22"/>
      <c r="AE2128" s="19"/>
    </row>
    <row r="2129" spans="2:31" x14ac:dyDescent="0.2">
      <c r="B2129" s="14" t="s">
        <v>12997</v>
      </c>
      <c r="C2129" s="33" t="s">
        <v>12996</v>
      </c>
      <c r="D2129" s="16" t="s">
        <v>12995</v>
      </c>
      <c r="E2129" s="104" t="s">
        <v>26</v>
      </c>
      <c r="F2129" s="18" t="s">
        <v>26</v>
      </c>
      <c r="G2129" s="111" t="s">
        <v>26</v>
      </c>
      <c r="H2129" s="102" t="s">
        <v>334</v>
      </c>
      <c r="I2129" s="21">
        <v>19845600</v>
      </c>
      <c r="J2129" s="71">
        <v>112.673</v>
      </c>
      <c r="K2129" s="21">
        <v>22534500</v>
      </c>
      <c r="L2129" s="21">
        <v>20000000</v>
      </c>
      <c r="M2129" s="21">
        <v>19945474</v>
      </c>
      <c r="N2129" s="21"/>
      <c r="O2129" s="21">
        <v>17667</v>
      </c>
      <c r="P2129" s="21"/>
      <c r="Q2129" s="21"/>
      <c r="R2129" s="22">
        <v>6.25</v>
      </c>
      <c r="S2129" s="22">
        <v>5.6020000000000003</v>
      </c>
      <c r="T2129" s="20" t="s">
        <v>4965</v>
      </c>
      <c r="U2129" s="21">
        <v>159722</v>
      </c>
      <c r="V2129" s="21">
        <v>1250000</v>
      </c>
      <c r="W2129" s="34">
        <v>38670</v>
      </c>
      <c r="X2129" s="34">
        <v>42323</v>
      </c>
      <c r="Y2129" s="109"/>
      <c r="Z2129" s="70" t="s">
        <v>4927</v>
      </c>
      <c r="AA2129" s="20" t="s">
        <v>4926</v>
      </c>
      <c r="AB2129" s="109"/>
      <c r="AC2129" s="19"/>
      <c r="AD2129" s="22"/>
      <c r="AE2129" s="19"/>
    </row>
    <row r="2130" spans="2:31" x14ac:dyDescent="0.2">
      <c r="B2130" s="14" t="s">
        <v>12994</v>
      </c>
      <c r="C2130" s="33" t="s">
        <v>12993</v>
      </c>
      <c r="D2130" s="16" t="s">
        <v>12992</v>
      </c>
      <c r="E2130" s="104" t="s">
        <v>26</v>
      </c>
      <c r="F2130" s="18" t="s">
        <v>26</v>
      </c>
      <c r="G2130" s="111" t="s">
        <v>26</v>
      </c>
      <c r="H2130" s="102" t="s">
        <v>323</v>
      </c>
      <c r="I2130" s="21">
        <v>19854950</v>
      </c>
      <c r="J2130" s="71">
        <v>118.07599999999999</v>
      </c>
      <c r="K2130" s="21">
        <v>23585681</v>
      </c>
      <c r="L2130" s="21">
        <v>19975000</v>
      </c>
      <c r="M2130" s="21">
        <v>19895344</v>
      </c>
      <c r="N2130" s="21"/>
      <c r="O2130" s="21">
        <v>11063</v>
      </c>
      <c r="P2130" s="21"/>
      <c r="Q2130" s="21"/>
      <c r="R2130" s="22">
        <v>5.125</v>
      </c>
      <c r="S2130" s="22">
        <v>5.2030000000000003</v>
      </c>
      <c r="T2130" s="20" t="s">
        <v>85</v>
      </c>
      <c r="U2130" s="21">
        <v>472048</v>
      </c>
      <c r="V2130" s="21">
        <v>1023719</v>
      </c>
      <c r="W2130" s="34">
        <v>39827</v>
      </c>
      <c r="X2130" s="34">
        <v>43480</v>
      </c>
      <c r="Y2130" s="109"/>
      <c r="Z2130" s="70" t="s">
        <v>4927</v>
      </c>
      <c r="AA2130" s="20" t="s">
        <v>4926</v>
      </c>
      <c r="AB2130" s="109"/>
      <c r="AC2130" s="19"/>
      <c r="AD2130" s="22"/>
      <c r="AE2130" s="19"/>
    </row>
    <row r="2131" spans="2:31" x14ac:dyDescent="0.2">
      <c r="B2131" s="14" t="s">
        <v>12991</v>
      </c>
      <c r="C2131" s="33" t="s">
        <v>12990</v>
      </c>
      <c r="D2131" s="16" t="s">
        <v>12989</v>
      </c>
      <c r="E2131" s="104" t="s">
        <v>26</v>
      </c>
      <c r="F2131" s="18" t="s">
        <v>26</v>
      </c>
      <c r="G2131" s="111" t="s">
        <v>590</v>
      </c>
      <c r="H2131" s="102" t="s">
        <v>590</v>
      </c>
      <c r="I2131" s="21">
        <v>10714286</v>
      </c>
      <c r="J2131" s="71">
        <v>109.07599999999999</v>
      </c>
      <c r="K2131" s="21">
        <v>11686714</v>
      </c>
      <c r="L2131" s="21">
        <v>10714286</v>
      </c>
      <c r="M2131" s="21">
        <v>10714286</v>
      </c>
      <c r="N2131" s="21"/>
      <c r="O2131" s="21"/>
      <c r="P2131" s="21"/>
      <c r="Q2131" s="21"/>
      <c r="R2131" s="22">
        <v>5.33</v>
      </c>
      <c r="S2131" s="22">
        <v>5.33</v>
      </c>
      <c r="T2131" s="20" t="s">
        <v>4985</v>
      </c>
      <c r="U2131" s="21">
        <v>155458</v>
      </c>
      <c r="V2131" s="21">
        <v>571071</v>
      </c>
      <c r="W2131" s="34">
        <v>39148</v>
      </c>
      <c r="X2131" s="34">
        <v>42817</v>
      </c>
      <c r="Y2131" s="109"/>
      <c r="Z2131" s="70" t="s">
        <v>531</v>
      </c>
      <c r="AA2131" s="20" t="s">
        <v>26</v>
      </c>
      <c r="AB2131" s="109"/>
      <c r="AC2131" s="19"/>
      <c r="AD2131" s="22"/>
      <c r="AE2131" s="19"/>
    </row>
    <row r="2132" spans="2:31" x14ac:dyDescent="0.2">
      <c r="B2132" s="14" t="s">
        <v>12988</v>
      </c>
      <c r="C2132" s="33" t="s">
        <v>12987</v>
      </c>
      <c r="D2132" s="16" t="s">
        <v>12986</v>
      </c>
      <c r="E2132" s="104" t="s">
        <v>26</v>
      </c>
      <c r="F2132" s="18" t="s">
        <v>26</v>
      </c>
      <c r="G2132" s="111" t="s">
        <v>26</v>
      </c>
      <c r="H2132" s="102" t="s">
        <v>334</v>
      </c>
      <c r="I2132" s="21">
        <v>5970120</v>
      </c>
      <c r="J2132" s="71">
        <v>106.81399999999999</v>
      </c>
      <c r="K2132" s="21">
        <v>6408828</v>
      </c>
      <c r="L2132" s="21">
        <v>6000000</v>
      </c>
      <c r="M2132" s="21">
        <v>5993300</v>
      </c>
      <c r="N2132" s="21"/>
      <c r="O2132" s="21">
        <v>3476</v>
      </c>
      <c r="P2132" s="21"/>
      <c r="Q2132" s="21"/>
      <c r="R2132" s="22">
        <v>5.4</v>
      </c>
      <c r="S2132" s="22">
        <v>5.4649999999999999</v>
      </c>
      <c r="T2132" s="20" t="s">
        <v>4965</v>
      </c>
      <c r="U2132" s="21">
        <v>54000</v>
      </c>
      <c r="V2132" s="21">
        <v>324000</v>
      </c>
      <c r="W2132" s="34">
        <v>38279</v>
      </c>
      <c r="X2132" s="34">
        <v>41944</v>
      </c>
      <c r="Y2132" s="109"/>
      <c r="Z2132" s="70" t="s">
        <v>4927</v>
      </c>
      <c r="AA2132" s="20" t="s">
        <v>4926</v>
      </c>
      <c r="AB2132" s="109"/>
      <c r="AC2132" s="19"/>
      <c r="AD2132" s="22"/>
      <c r="AE2132" s="19"/>
    </row>
    <row r="2133" spans="2:31" x14ac:dyDescent="0.2">
      <c r="B2133" s="14" t="s">
        <v>12985</v>
      </c>
      <c r="C2133" s="33" t="s">
        <v>12984</v>
      </c>
      <c r="D2133" s="16" t="s">
        <v>12983</v>
      </c>
      <c r="E2133" s="104" t="s">
        <v>26</v>
      </c>
      <c r="F2133" s="18" t="s">
        <v>26</v>
      </c>
      <c r="G2133" s="111" t="s">
        <v>4412</v>
      </c>
      <c r="H2133" s="102" t="s">
        <v>611</v>
      </c>
      <c r="I2133" s="21">
        <v>3200000</v>
      </c>
      <c r="J2133" s="71">
        <v>107</v>
      </c>
      <c r="K2133" s="21">
        <v>3424000</v>
      </c>
      <c r="L2133" s="21">
        <v>3200000</v>
      </c>
      <c r="M2133" s="21">
        <v>3200000</v>
      </c>
      <c r="N2133" s="21"/>
      <c r="O2133" s="21"/>
      <c r="P2133" s="21"/>
      <c r="Q2133" s="21"/>
      <c r="R2133" s="22">
        <v>6.25</v>
      </c>
      <c r="S2133" s="22">
        <v>6.25</v>
      </c>
      <c r="T2133" s="20" t="s">
        <v>4949</v>
      </c>
      <c r="U2133" s="21">
        <v>43889</v>
      </c>
      <c r="V2133" s="21"/>
      <c r="W2133" s="34">
        <v>41179</v>
      </c>
      <c r="X2133" s="34">
        <v>44849</v>
      </c>
      <c r="Y2133" s="109"/>
      <c r="Z2133" s="70" t="s">
        <v>4927</v>
      </c>
      <c r="AA2133" s="20" t="s">
        <v>4926</v>
      </c>
      <c r="AB2133" s="109"/>
      <c r="AC2133" s="28">
        <v>43023</v>
      </c>
      <c r="AD2133" s="22">
        <v>103.125</v>
      </c>
      <c r="AE2133" s="19"/>
    </row>
    <row r="2134" spans="2:31" x14ac:dyDescent="0.2">
      <c r="B2134" s="14" t="s">
        <v>12982</v>
      </c>
      <c r="C2134" s="33" t="s">
        <v>12981</v>
      </c>
      <c r="D2134" s="16" t="s">
        <v>12980</v>
      </c>
      <c r="E2134" s="104" t="s">
        <v>26</v>
      </c>
      <c r="F2134" s="18" t="s">
        <v>26</v>
      </c>
      <c r="G2134" s="111" t="s">
        <v>26</v>
      </c>
      <c r="H2134" s="102" t="s">
        <v>334</v>
      </c>
      <c r="I2134" s="21">
        <v>29549600</v>
      </c>
      <c r="J2134" s="71">
        <v>112.5</v>
      </c>
      <c r="K2134" s="21">
        <v>33750000</v>
      </c>
      <c r="L2134" s="21">
        <v>30000000</v>
      </c>
      <c r="M2134" s="21">
        <v>29765208</v>
      </c>
      <c r="N2134" s="21"/>
      <c r="O2134" s="21">
        <v>44173</v>
      </c>
      <c r="P2134" s="21"/>
      <c r="Q2134" s="21"/>
      <c r="R2134" s="22">
        <v>6.125</v>
      </c>
      <c r="S2134" s="22">
        <v>6.3310000000000004</v>
      </c>
      <c r="T2134" s="20" t="s">
        <v>89</v>
      </c>
      <c r="U2134" s="21">
        <v>153125</v>
      </c>
      <c r="V2134" s="21">
        <v>1837500</v>
      </c>
      <c r="W2134" s="34">
        <v>39287</v>
      </c>
      <c r="X2134" s="34">
        <v>42887</v>
      </c>
      <c r="Y2134" s="109"/>
      <c r="Z2134" s="70" t="s">
        <v>4927</v>
      </c>
      <c r="AA2134" s="20" t="s">
        <v>4926</v>
      </c>
      <c r="AB2134" s="109"/>
      <c r="AC2134" s="19"/>
      <c r="AD2134" s="22"/>
      <c r="AE2134" s="19"/>
    </row>
    <row r="2135" spans="2:31" x14ac:dyDescent="0.2">
      <c r="B2135" s="14" t="s">
        <v>12979</v>
      </c>
      <c r="C2135" s="33" t="s">
        <v>12978</v>
      </c>
      <c r="D2135" s="16" t="s">
        <v>12955</v>
      </c>
      <c r="E2135" s="104" t="s">
        <v>26</v>
      </c>
      <c r="F2135" s="18" t="s">
        <v>26</v>
      </c>
      <c r="G2135" s="111" t="s">
        <v>590</v>
      </c>
      <c r="H2135" s="102" t="s">
        <v>590</v>
      </c>
      <c r="I2135" s="21">
        <v>48817</v>
      </c>
      <c r="J2135" s="71">
        <v>102.02500000000001</v>
      </c>
      <c r="K2135" s="21">
        <v>49805</v>
      </c>
      <c r="L2135" s="21">
        <v>48817</v>
      </c>
      <c r="M2135" s="21">
        <v>48817</v>
      </c>
      <c r="N2135" s="21"/>
      <c r="O2135" s="21"/>
      <c r="P2135" s="21"/>
      <c r="Q2135" s="21"/>
      <c r="R2135" s="22">
        <v>6.43</v>
      </c>
      <c r="S2135" s="22">
        <v>6.5170000000000003</v>
      </c>
      <c r="T2135" s="20" t="s">
        <v>5189</v>
      </c>
      <c r="U2135" s="21">
        <v>262</v>
      </c>
      <c r="V2135" s="21">
        <v>3139</v>
      </c>
      <c r="W2135" s="34">
        <v>36041</v>
      </c>
      <c r="X2135" s="34">
        <v>41548</v>
      </c>
      <c r="Y2135" s="109"/>
      <c r="Z2135" s="70" t="s">
        <v>531</v>
      </c>
      <c r="AA2135" s="20" t="s">
        <v>26</v>
      </c>
      <c r="AB2135" s="109"/>
      <c r="AC2135" s="31"/>
      <c r="AD2135" s="22"/>
      <c r="AE2135" s="31"/>
    </row>
    <row r="2136" spans="2:31" x14ac:dyDescent="0.2">
      <c r="B2136" s="14" t="s">
        <v>12977</v>
      </c>
      <c r="C2136" s="33" t="s">
        <v>12976</v>
      </c>
      <c r="D2136" s="16" t="s">
        <v>12955</v>
      </c>
      <c r="E2136" s="104" t="s">
        <v>26</v>
      </c>
      <c r="F2136" s="18" t="s">
        <v>26</v>
      </c>
      <c r="G2136" s="111" t="s">
        <v>590</v>
      </c>
      <c r="H2136" s="102" t="s">
        <v>590</v>
      </c>
      <c r="I2136" s="21">
        <v>53574</v>
      </c>
      <c r="J2136" s="71">
        <v>102.02500000000001</v>
      </c>
      <c r="K2136" s="21">
        <v>54659</v>
      </c>
      <c r="L2136" s="21">
        <v>53574</v>
      </c>
      <c r="M2136" s="21">
        <v>53574</v>
      </c>
      <c r="N2136" s="21"/>
      <c r="O2136" s="21"/>
      <c r="P2136" s="21"/>
      <c r="Q2136" s="21"/>
      <c r="R2136" s="22">
        <v>6.43</v>
      </c>
      <c r="S2136" s="22">
        <v>6.5170000000000003</v>
      </c>
      <c r="T2136" s="20" t="s">
        <v>5189</v>
      </c>
      <c r="U2136" s="21">
        <v>287</v>
      </c>
      <c r="V2136" s="21">
        <v>3445</v>
      </c>
      <c r="W2136" s="34">
        <v>36041</v>
      </c>
      <c r="X2136" s="34">
        <v>41548</v>
      </c>
      <c r="Y2136" s="109"/>
      <c r="Z2136" s="70" t="s">
        <v>531</v>
      </c>
      <c r="AA2136" s="20" t="s">
        <v>26</v>
      </c>
      <c r="AB2136" s="109"/>
      <c r="AC2136" s="19"/>
      <c r="AD2136" s="22"/>
      <c r="AE2136" s="19"/>
    </row>
    <row r="2137" spans="2:31" x14ac:dyDescent="0.2">
      <c r="B2137" s="14" t="s">
        <v>12975</v>
      </c>
      <c r="C2137" s="33" t="s">
        <v>12974</v>
      </c>
      <c r="D2137" s="16" t="s">
        <v>12955</v>
      </c>
      <c r="E2137" s="104" t="s">
        <v>26</v>
      </c>
      <c r="F2137" s="18" t="s">
        <v>26</v>
      </c>
      <c r="G2137" s="111" t="s">
        <v>590</v>
      </c>
      <c r="H2137" s="102" t="s">
        <v>590</v>
      </c>
      <c r="I2137" s="21">
        <v>53736</v>
      </c>
      <c r="J2137" s="71">
        <v>102.02500000000001</v>
      </c>
      <c r="K2137" s="21">
        <v>54824</v>
      </c>
      <c r="L2137" s="21">
        <v>53736</v>
      </c>
      <c r="M2137" s="21">
        <v>53736</v>
      </c>
      <c r="N2137" s="21"/>
      <c r="O2137" s="21"/>
      <c r="P2137" s="21"/>
      <c r="Q2137" s="21"/>
      <c r="R2137" s="22">
        <v>6.43</v>
      </c>
      <c r="S2137" s="22">
        <v>6.5170000000000003</v>
      </c>
      <c r="T2137" s="20" t="s">
        <v>5189</v>
      </c>
      <c r="U2137" s="21">
        <v>288</v>
      </c>
      <c r="V2137" s="21">
        <v>3455</v>
      </c>
      <c r="W2137" s="34">
        <v>36041</v>
      </c>
      <c r="X2137" s="34">
        <v>41548</v>
      </c>
      <c r="Y2137" s="109"/>
      <c r="Z2137" s="70" t="s">
        <v>531</v>
      </c>
      <c r="AA2137" s="20" t="s">
        <v>26</v>
      </c>
      <c r="AB2137" s="109"/>
      <c r="AC2137" s="31"/>
      <c r="AD2137" s="22"/>
      <c r="AE2137" s="19"/>
    </row>
    <row r="2138" spans="2:31" x14ac:dyDescent="0.2">
      <c r="B2138" s="14" t="s">
        <v>12973</v>
      </c>
      <c r="C2138" s="33" t="s">
        <v>12972</v>
      </c>
      <c r="D2138" s="16" t="s">
        <v>12955</v>
      </c>
      <c r="E2138" s="104" t="s">
        <v>26</v>
      </c>
      <c r="F2138" s="18" t="s">
        <v>26</v>
      </c>
      <c r="G2138" s="111" t="s">
        <v>590</v>
      </c>
      <c r="H2138" s="102" t="s">
        <v>590</v>
      </c>
      <c r="I2138" s="21">
        <v>52413</v>
      </c>
      <c r="J2138" s="71">
        <v>102.02500000000001</v>
      </c>
      <c r="K2138" s="21">
        <v>53475</v>
      </c>
      <c r="L2138" s="21">
        <v>52413</v>
      </c>
      <c r="M2138" s="21">
        <v>52413</v>
      </c>
      <c r="N2138" s="21"/>
      <c r="O2138" s="21"/>
      <c r="P2138" s="21"/>
      <c r="Q2138" s="21"/>
      <c r="R2138" s="22">
        <v>6.43</v>
      </c>
      <c r="S2138" s="22">
        <v>6.5170000000000003</v>
      </c>
      <c r="T2138" s="20" t="s">
        <v>5189</v>
      </c>
      <c r="U2138" s="21">
        <v>281</v>
      </c>
      <c r="V2138" s="21">
        <v>3365</v>
      </c>
      <c r="W2138" s="34">
        <v>36041</v>
      </c>
      <c r="X2138" s="34">
        <v>41548</v>
      </c>
      <c r="Y2138" s="109"/>
      <c r="Z2138" s="70" t="s">
        <v>531</v>
      </c>
      <c r="AA2138" s="20" t="s">
        <v>26</v>
      </c>
      <c r="AB2138" s="109"/>
      <c r="AC2138" s="19"/>
      <c r="AD2138" s="22"/>
      <c r="AE2138" s="19"/>
    </row>
    <row r="2139" spans="2:31" x14ac:dyDescent="0.2">
      <c r="B2139" s="14" t="s">
        <v>12971</v>
      </c>
      <c r="C2139" s="33" t="s">
        <v>12970</v>
      </c>
      <c r="D2139" s="16" t="s">
        <v>12955</v>
      </c>
      <c r="E2139" s="104" t="s">
        <v>26</v>
      </c>
      <c r="F2139" s="18" t="s">
        <v>26</v>
      </c>
      <c r="G2139" s="111" t="s">
        <v>590</v>
      </c>
      <c r="H2139" s="102" t="s">
        <v>590</v>
      </c>
      <c r="I2139" s="21">
        <v>114437</v>
      </c>
      <c r="J2139" s="71">
        <v>102.02500000000001</v>
      </c>
      <c r="K2139" s="21">
        <v>116754</v>
      </c>
      <c r="L2139" s="21">
        <v>114437</v>
      </c>
      <c r="M2139" s="21">
        <v>114437</v>
      </c>
      <c r="N2139" s="21"/>
      <c r="O2139" s="21"/>
      <c r="P2139" s="21"/>
      <c r="Q2139" s="21"/>
      <c r="R2139" s="22">
        <v>6.43</v>
      </c>
      <c r="S2139" s="22">
        <v>6.5170000000000003</v>
      </c>
      <c r="T2139" s="20" t="s">
        <v>5189</v>
      </c>
      <c r="U2139" s="21">
        <v>613</v>
      </c>
      <c r="V2139" s="21">
        <v>7358</v>
      </c>
      <c r="W2139" s="34">
        <v>36041</v>
      </c>
      <c r="X2139" s="34">
        <v>41548</v>
      </c>
      <c r="Y2139" s="109"/>
      <c r="Z2139" s="70" t="s">
        <v>531</v>
      </c>
      <c r="AA2139" s="20" t="s">
        <v>26</v>
      </c>
      <c r="AB2139" s="109"/>
      <c r="AC2139" s="19"/>
      <c r="AD2139" s="22"/>
      <c r="AE2139" s="19"/>
    </row>
    <row r="2140" spans="2:31" x14ac:dyDescent="0.2">
      <c r="B2140" s="14" t="s">
        <v>12969</v>
      </c>
      <c r="C2140" s="33" t="s">
        <v>12968</v>
      </c>
      <c r="D2140" s="16" t="s">
        <v>12955</v>
      </c>
      <c r="E2140" s="104" t="s">
        <v>26</v>
      </c>
      <c r="F2140" s="18" t="s">
        <v>26</v>
      </c>
      <c r="G2140" s="111" t="s">
        <v>590</v>
      </c>
      <c r="H2140" s="102" t="s">
        <v>590</v>
      </c>
      <c r="I2140" s="21">
        <v>4969459</v>
      </c>
      <c r="J2140" s="71">
        <v>116.374</v>
      </c>
      <c r="K2140" s="21">
        <v>5783158</v>
      </c>
      <c r="L2140" s="21">
        <v>4969459</v>
      </c>
      <c r="M2140" s="21">
        <v>4969459</v>
      </c>
      <c r="N2140" s="21"/>
      <c r="O2140" s="21"/>
      <c r="P2140" s="21"/>
      <c r="Q2140" s="21"/>
      <c r="R2140" s="22">
        <v>7.1</v>
      </c>
      <c r="S2140" s="22">
        <v>7.1</v>
      </c>
      <c r="T2140" s="20" t="s">
        <v>118</v>
      </c>
      <c r="U2140" s="21">
        <v>147013</v>
      </c>
      <c r="V2140" s="21">
        <v>352832</v>
      </c>
      <c r="W2140" s="34">
        <v>36377</v>
      </c>
      <c r="X2140" s="34">
        <v>43678</v>
      </c>
      <c r="Y2140" s="109"/>
      <c r="Z2140" s="70" t="s">
        <v>531</v>
      </c>
      <c r="AA2140" s="20" t="s">
        <v>26</v>
      </c>
      <c r="AB2140" s="109"/>
      <c r="AC2140" s="19"/>
      <c r="AD2140" s="22"/>
      <c r="AE2140" s="19"/>
    </row>
    <row r="2141" spans="2:31" x14ac:dyDescent="0.2">
      <c r="B2141" s="14" t="s">
        <v>12967</v>
      </c>
      <c r="C2141" s="33" t="s">
        <v>12966</v>
      </c>
      <c r="D2141" s="16" t="s">
        <v>12955</v>
      </c>
      <c r="E2141" s="104" t="s">
        <v>26</v>
      </c>
      <c r="F2141" s="18" t="s">
        <v>26</v>
      </c>
      <c r="G2141" s="111" t="s">
        <v>590</v>
      </c>
      <c r="H2141" s="102" t="s">
        <v>590</v>
      </c>
      <c r="I2141" s="21">
        <v>1195407</v>
      </c>
      <c r="J2141" s="71">
        <v>110.173</v>
      </c>
      <c r="K2141" s="21">
        <v>1317015</v>
      </c>
      <c r="L2141" s="21">
        <v>1195407</v>
      </c>
      <c r="M2141" s="21">
        <v>1195407</v>
      </c>
      <c r="N2141" s="21"/>
      <c r="O2141" s="21"/>
      <c r="P2141" s="21"/>
      <c r="Q2141" s="21"/>
      <c r="R2141" s="22">
        <v>7.99</v>
      </c>
      <c r="S2141" s="22">
        <v>8.1240000000000006</v>
      </c>
      <c r="T2141" s="20" t="s">
        <v>5189</v>
      </c>
      <c r="U2141" s="21">
        <v>7959</v>
      </c>
      <c r="V2141" s="21">
        <v>95513</v>
      </c>
      <c r="W2141" s="34">
        <v>36839</v>
      </c>
      <c r="X2141" s="34">
        <v>42339</v>
      </c>
      <c r="Y2141" s="109"/>
      <c r="Z2141" s="70" t="s">
        <v>531</v>
      </c>
      <c r="AA2141" s="20" t="s">
        <v>26</v>
      </c>
      <c r="AB2141" s="109"/>
      <c r="AC2141" s="19"/>
      <c r="AD2141" s="22"/>
      <c r="AE2141" s="19"/>
    </row>
    <row r="2142" spans="2:31" x14ac:dyDescent="0.2">
      <c r="B2142" s="14" t="s">
        <v>12965</v>
      </c>
      <c r="C2142" s="33" t="s">
        <v>12964</v>
      </c>
      <c r="D2142" s="16" t="s">
        <v>12955</v>
      </c>
      <c r="E2142" s="104" t="s">
        <v>26</v>
      </c>
      <c r="F2142" s="18" t="s">
        <v>26</v>
      </c>
      <c r="G2142" s="111" t="s">
        <v>590</v>
      </c>
      <c r="H2142" s="102" t="s">
        <v>590</v>
      </c>
      <c r="I2142" s="21">
        <v>715550</v>
      </c>
      <c r="J2142" s="71">
        <v>110.173</v>
      </c>
      <c r="K2142" s="21">
        <v>788343</v>
      </c>
      <c r="L2142" s="21">
        <v>715550</v>
      </c>
      <c r="M2142" s="21">
        <v>715550</v>
      </c>
      <c r="N2142" s="21"/>
      <c r="O2142" s="21"/>
      <c r="P2142" s="21"/>
      <c r="Q2142" s="21"/>
      <c r="R2142" s="22">
        <v>7.99</v>
      </c>
      <c r="S2142" s="22">
        <v>8.1240000000000006</v>
      </c>
      <c r="T2142" s="20" t="s">
        <v>5189</v>
      </c>
      <c r="U2142" s="21">
        <v>4764</v>
      </c>
      <c r="V2142" s="21">
        <v>57172</v>
      </c>
      <c r="W2142" s="34">
        <v>36839</v>
      </c>
      <c r="X2142" s="34">
        <v>42339</v>
      </c>
      <c r="Y2142" s="109"/>
      <c r="Z2142" s="70" t="s">
        <v>531</v>
      </c>
      <c r="AA2142" s="20" t="s">
        <v>26</v>
      </c>
      <c r="AB2142" s="109"/>
      <c r="AC2142" s="19"/>
      <c r="AD2142" s="22"/>
      <c r="AE2142" s="19"/>
    </row>
    <row r="2143" spans="2:31" x14ac:dyDescent="0.2">
      <c r="B2143" s="14" t="s">
        <v>12963</v>
      </c>
      <c r="C2143" s="33" t="s">
        <v>12962</v>
      </c>
      <c r="D2143" s="16" t="s">
        <v>12955</v>
      </c>
      <c r="E2143" s="104" t="s">
        <v>26</v>
      </c>
      <c r="F2143" s="18" t="s">
        <v>26</v>
      </c>
      <c r="G2143" s="111" t="s">
        <v>590</v>
      </c>
      <c r="H2143" s="102" t="s">
        <v>590</v>
      </c>
      <c r="I2143" s="21">
        <v>1142430</v>
      </c>
      <c r="J2143" s="71">
        <v>110.173</v>
      </c>
      <c r="K2143" s="21">
        <v>1258650</v>
      </c>
      <c r="L2143" s="21">
        <v>1142430</v>
      </c>
      <c r="M2143" s="21">
        <v>1142430</v>
      </c>
      <c r="N2143" s="21"/>
      <c r="O2143" s="21"/>
      <c r="P2143" s="21"/>
      <c r="Q2143" s="21"/>
      <c r="R2143" s="22">
        <v>7.99</v>
      </c>
      <c r="S2143" s="22">
        <v>8.1240000000000006</v>
      </c>
      <c r="T2143" s="20" t="s">
        <v>5189</v>
      </c>
      <c r="U2143" s="21">
        <v>7607</v>
      </c>
      <c r="V2143" s="21">
        <v>91280</v>
      </c>
      <c r="W2143" s="34">
        <v>36839</v>
      </c>
      <c r="X2143" s="34">
        <v>42339</v>
      </c>
      <c r="Y2143" s="109"/>
      <c r="Z2143" s="70" t="s">
        <v>531</v>
      </c>
      <c r="AA2143" s="20" t="s">
        <v>26</v>
      </c>
      <c r="AB2143" s="109"/>
      <c r="AC2143" s="19"/>
      <c r="AD2143" s="22"/>
      <c r="AE2143" s="19"/>
    </row>
    <row r="2144" spans="2:31" x14ac:dyDescent="0.2">
      <c r="B2144" s="14" t="s">
        <v>12961</v>
      </c>
      <c r="C2144" s="33" t="s">
        <v>12960</v>
      </c>
      <c r="D2144" s="16" t="s">
        <v>12955</v>
      </c>
      <c r="E2144" s="104" t="s">
        <v>26</v>
      </c>
      <c r="F2144" s="18" t="s">
        <v>26</v>
      </c>
      <c r="G2144" s="111" t="s">
        <v>590</v>
      </c>
      <c r="H2144" s="102" t="s">
        <v>590</v>
      </c>
      <c r="I2144" s="21">
        <v>667506</v>
      </c>
      <c r="J2144" s="71">
        <v>110.173</v>
      </c>
      <c r="K2144" s="21">
        <v>735411</v>
      </c>
      <c r="L2144" s="21">
        <v>667506</v>
      </c>
      <c r="M2144" s="21">
        <v>667506</v>
      </c>
      <c r="N2144" s="21"/>
      <c r="O2144" s="21"/>
      <c r="P2144" s="21"/>
      <c r="Q2144" s="21"/>
      <c r="R2144" s="22">
        <v>7.99</v>
      </c>
      <c r="S2144" s="22">
        <v>8.1240000000000006</v>
      </c>
      <c r="T2144" s="20" t="s">
        <v>5189</v>
      </c>
      <c r="U2144" s="21">
        <v>4444</v>
      </c>
      <c r="V2144" s="21">
        <v>53334</v>
      </c>
      <c r="W2144" s="34">
        <v>36839</v>
      </c>
      <c r="X2144" s="34">
        <v>42339</v>
      </c>
      <c r="Y2144" s="109"/>
      <c r="Z2144" s="70" t="s">
        <v>531</v>
      </c>
      <c r="AA2144" s="20" t="s">
        <v>26</v>
      </c>
      <c r="AB2144" s="109"/>
      <c r="AC2144" s="19"/>
      <c r="AD2144" s="22"/>
      <c r="AE2144" s="19"/>
    </row>
    <row r="2145" spans="2:31" x14ac:dyDescent="0.2">
      <c r="B2145" s="14" t="s">
        <v>12959</v>
      </c>
      <c r="C2145" s="33" t="s">
        <v>12958</v>
      </c>
      <c r="D2145" s="16" t="s">
        <v>12955</v>
      </c>
      <c r="E2145" s="104" t="s">
        <v>26</v>
      </c>
      <c r="F2145" s="18" t="s">
        <v>26</v>
      </c>
      <c r="G2145" s="111" t="s">
        <v>590</v>
      </c>
      <c r="H2145" s="102" t="s">
        <v>590</v>
      </c>
      <c r="I2145" s="21">
        <v>653857</v>
      </c>
      <c r="J2145" s="71">
        <v>110.173</v>
      </c>
      <c r="K2145" s="21">
        <v>720374</v>
      </c>
      <c r="L2145" s="21">
        <v>653857</v>
      </c>
      <c r="M2145" s="21">
        <v>653857</v>
      </c>
      <c r="N2145" s="21"/>
      <c r="O2145" s="21"/>
      <c r="P2145" s="21"/>
      <c r="Q2145" s="21"/>
      <c r="R2145" s="22">
        <v>7.99</v>
      </c>
      <c r="S2145" s="22">
        <v>8.1240000000000006</v>
      </c>
      <c r="T2145" s="20" t="s">
        <v>5189</v>
      </c>
      <c r="U2145" s="21">
        <v>4354</v>
      </c>
      <c r="V2145" s="21">
        <v>52243</v>
      </c>
      <c r="W2145" s="34">
        <v>36839</v>
      </c>
      <c r="X2145" s="34">
        <v>42339</v>
      </c>
      <c r="Y2145" s="109"/>
      <c r="Z2145" s="70" t="s">
        <v>531</v>
      </c>
      <c r="AA2145" s="20" t="s">
        <v>26</v>
      </c>
      <c r="AB2145" s="109"/>
      <c r="AC2145" s="19"/>
      <c r="AD2145" s="22"/>
      <c r="AE2145" s="19"/>
    </row>
    <row r="2146" spans="2:31" x14ac:dyDescent="0.2">
      <c r="B2146" s="14" t="s">
        <v>12957</v>
      </c>
      <c r="C2146" s="33" t="s">
        <v>12956</v>
      </c>
      <c r="D2146" s="16" t="s">
        <v>12955</v>
      </c>
      <c r="E2146" s="104" t="s">
        <v>26</v>
      </c>
      <c r="F2146" s="18" t="s">
        <v>26</v>
      </c>
      <c r="G2146" s="111" t="s">
        <v>590</v>
      </c>
      <c r="H2146" s="102" t="s">
        <v>590</v>
      </c>
      <c r="I2146" s="21">
        <v>1382177</v>
      </c>
      <c r="J2146" s="71">
        <v>110.173</v>
      </c>
      <c r="K2146" s="21">
        <v>1522785</v>
      </c>
      <c r="L2146" s="21">
        <v>1382177</v>
      </c>
      <c r="M2146" s="21">
        <v>1382177</v>
      </c>
      <c r="N2146" s="21"/>
      <c r="O2146" s="21"/>
      <c r="P2146" s="21"/>
      <c r="Q2146" s="21"/>
      <c r="R2146" s="22">
        <v>7.99</v>
      </c>
      <c r="S2146" s="22">
        <v>8.1240000000000006</v>
      </c>
      <c r="T2146" s="20" t="s">
        <v>5189</v>
      </c>
      <c r="U2146" s="21">
        <v>9203</v>
      </c>
      <c r="V2146" s="21">
        <v>110436</v>
      </c>
      <c r="W2146" s="34">
        <v>36839</v>
      </c>
      <c r="X2146" s="34">
        <v>42339</v>
      </c>
      <c r="Y2146" s="109"/>
      <c r="Z2146" s="70" t="s">
        <v>531</v>
      </c>
      <c r="AA2146" s="20" t="s">
        <v>26</v>
      </c>
      <c r="AB2146" s="109"/>
      <c r="AC2146" s="19"/>
      <c r="AD2146" s="22"/>
      <c r="AE2146" s="19"/>
    </row>
    <row r="2147" spans="2:31" x14ac:dyDescent="0.2">
      <c r="B2147" s="14" t="s">
        <v>12954</v>
      </c>
      <c r="C2147" s="33" t="s">
        <v>12953</v>
      </c>
      <c r="D2147" s="16" t="s">
        <v>12952</v>
      </c>
      <c r="E2147" s="104" t="s">
        <v>26</v>
      </c>
      <c r="F2147" s="18" t="s">
        <v>26</v>
      </c>
      <c r="G2147" s="111" t="s">
        <v>26</v>
      </c>
      <c r="H2147" s="102" t="s">
        <v>323</v>
      </c>
      <c r="I2147" s="21">
        <v>3985360</v>
      </c>
      <c r="J2147" s="71">
        <v>104.82899999999999</v>
      </c>
      <c r="K2147" s="21">
        <v>4193176</v>
      </c>
      <c r="L2147" s="21">
        <v>4000000</v>
      </c>
      <c r="M2147" s="21">
        <v>3996578</v>
      </c>
      <c r="N2147" s="21"/>
      <c r="O2147" s="21">
        <v>3018</v>
      </c>
      <c r="P2147" s="21"/>
      <c r="Q2147" s="21"/>
      <c r="R2147" s="22">
        <v>5</v>
      </c>
      <c r="S2147" s="22">
        <v>5.0819999999999999</v>
      </c>
      <c r="T2147" s="20" t="s">
        <v>118</v>
      </c>
      <c r="U2147" s="21">
        <v>83333</v>
      </c>
      <c r="V2147" s="21">
        <v>200000</v>
      </c>
      <c r="W2147" s="34">
        <v>39819</v>
      </c>
      <c r="X2147" s="34">
        <v>41671</v>
      </c>
      <c r="Y2147" s="109"/>
      <c r="Z2147" s="70" t="s">
        <v>4927</v>
      </c>
      <c r="AA2147" s="20" t="s">
        <v>4926</v>
      </c>
      <c r="AB2147" s="109"/>
      <c r="AC2147" s="19"/>
      <c r="AD2147" s="22"/>
      <c r="AE2147" s="19"/>
    </row>
    <row r="2148" spans="2:31" x14ac:dyDescent="0.2">
      <c r="B2148" s="14" t="s">
        <v>12951</v>
      </c>
      <c r="C2148" s="33" t="s">
        <v>12950</v>
      </c>
      <c r="D2148" s="16" t="s">
        <v>12949</v>
      </c>
      <c r="E2148" s="104" t="s">
        <v>26</v>
      </c>
      <c r="F2148" s="18" t="s">
        <v>26</v>
      </c>
      <c r="G2148" s="111" t="s">
        <v>26</v>
      </c>
      <c r="H2148" s="102" t="s">
        <v>5022</v>
      </c>
      <c r="I2148" s="21">
        <v>9735600</v>
      </c>
      <c r="J2148" s="71">
        <v>103.125</v>
      </c>
      <c r="K2148" s="21">
        <v>10312500</v>
      </c>
      <c r="L2148" s="21">
        <v>10000000</v>
      </c>
      <c r="M2148" s="21">
        <v>9834736</v>
      </c>
      <c r="N2148" s="21"/>
      <c r="O2148" s="21">
        <v>9840</v>
      </c>
      <c r="P2148" s="21"/>
      <c r="Q2148" s="21"/>
      <c r="R2148" s="22">
        <v>7.375</v>
      </c>
      <c r="S2148" s="22">
        <v>7.6040000000000001</v>
      </c>
      <c r="T2148" s="20" t="s">
        <v>4985</v>
      </c>
      <c r="U2148" s="21">
        <v>245833</v>
      </c>
      <c r="V2148" s="21">
        <v>737500</v>
      </c>
      <c r="W2148" s="34">
        <v>34956</v>
      </c>
      <c r="X2148" s="34">
        <v>45170</v>
      </c>
      <c r="Y2148" s="109"/>
      <c r="Z2148" s="70" t="s">
        <v>4927</v>
      </c>
      <c r="AA2148" s="20" t="s">
        <v>4926</v>
      </c>
      <c r="AB2148" s="109"/>
      <c r="AC2148" s="19"/>
      <c r="AD2148" s="22"/>
      <c r="AE2148" s="19"/>
    </row>
    <row r="2149" spans="2:31" x14ac:dyDescent="0.2">
      <c r="B2149" s="14" t="s">
        <v>12948</v>
      </c>
      <c r="C2149" s="33" t="s">
        <v>12947</v>
      </c>
      <c r="D2149" s="16" t="s">
        <v>12941</v>
      </c>
      <c r="E2149" s="104" t="s">
        <v>26</v>
      </c>
      <c r="F2149" s="18" t="s">
        <v>26</v>
      </c>
      <c r="G2149" s="111" t="s">
        <v>26</v>
      </c>
      <c r="H2149" s="102" t="s">
        <v>334</v>
      </c>
      <c r="I2149" s="21">
        <v>4981550</v>
      </c>
      <c r="J2149" s="71">
        <v>107.02200000000001</v>
      </c>
      <c r="K2149" s="21">
        <v>5351075</v>
      </c>
      <c r="L2149" s="21">
        <v>5000000</v>
      </c>
      <c r="M2149" s="21">
        <v>4984110</v>
      </c>
      <c r="N2149" s="21"/>
      <c r="O2149" s="21">
        <v>444</v>
      </c>
      <c r="P2149" s="21"/>
      <c r="Q2149" s="21"/>
      <c r="R2149" s="22">
        <v>6.75</v>
      </c>
      <c r="S2149" s="22">
        <v>6.7789999999999999</v>
      </c>
      <c r="T2149" s="20" t="s">
        <v>118</v>
      </c>
      <c r="U2149" s="21">
        <v>127500</v>
      </c>
      <c r="V2149" s="21">
        <v>337500</v>
      </c>
      <c r="W2149" s="34">
        <v>37847</v>
      </c>
      <c r="X2149" s="34">
        <v>48806</v>
      </c>
      <c r="Y2149" s="109"/>
      <c r="Z2149" s="70" t="s">
        <v>4927</v>
      </c>
      <c r="AA2149" s="20" t="s">
        <v>4926</v>
      </c>
      <c r="AB2149" s="109"/>
      <c r="AC2149" s="19"/>
      <c r="AD2149" s="22"/>
      <c r="AE2149" s="19"/>
    </row>
    <row r="2150" spans="2:31" x14ac:dyDescent="0.2">
      <c r="B2150" s="14" t="s">
        <v>12946</v>
      </c>
      <c r="C2150" s="33" t="s">
        <v>12945</v>
      </c>
      <c r="D2150" s="16" t="s">
        <v>12941</v>
      </c>
      <c r="E2150" s="104" t="s">
        <v>26</v>
      </c>
      <c r="F2150" s="18" t="s">
        <v>26</v>
      </c>
      <c r="G2150" s="111" t="s">
        <v>26</v>
      </c>
      <c r="H2150" s="102" t="s">
        <v>334</v>
      </c>
      <c r="I2150" s="21">
        <v>891649</v>
      </c>
      <c r="J2150" s="71">
        <v>107.496</v>
      </c>
      <c r="K2150" s="21">
        <v>1074959</v>
      </c>
      <c r="L2150" s="21">
        <v>1000000</v>
      </c>
      <c r="M2150" s="21">
        <v>946339</v>
      </c>
      <c r="N2150" s="21"/>
      <c r="O2150" s="21">
        <v>3575</v>
      </c>
      <c r="P2150" s="21"/>
      <c r="Q2150" s="21"/>
      <c r="R2150" s="22">
        <v>5.125</v>
      </c>
      <c r="S2150" s="22">
        <v>6.52</v>
      </c>
      <c r="T2150" s="20" t="s">
        <v>85</v>
      </c>
      <c r="U2150" s="21">
        <v>25625</v>
      </c>
      <c r="V2150" s="21">
        <v>51250</v>
      </c>
      <c r="W2150" s="34">
        <v>38898</v>
      </c>
      <c r="X2150" s="34">
        <v>42917</v>
      </c>
      <c r="Y2150" s="109"/>
      <c r="Z2150" s="70" t="s">
        <v>4927</v>
      </c>
      <c r="AA2150" s="20" t="s">
        <v>4926</v>
      </c>
      <c r="AB2150" s="109"/>
      <c r="AC2150" s="19"/>
      <c r="AD2150" s="22"/>
      <c r="AE2150" s="19"/>
    </row>
    <row r="2151" spans="2:31" x14ac:dyDescent="0.2">
      <c r="B2151" s="14" t="s">
        <v>12944</v>
      </c>
      <c r="C2151" s="33" t="s">
        <v>4718</v>
      </c>
      <c r="D2151" s="16" t="s">
        <v>12941</v>
      </c>
      <c r="E2151" s="104" t="s">
        <v>26</v>
      </c>
      <c r="F2151" s="18" t="s">
        <v>26</v>
      </c>
      <c r="G2151" s="111" t="s">
        <v>26</v>
      </c>
      <c r="H2151" s="102" t="s">
        <v>334</v>
      </c>
      <c r="I2151" s="21">
        <v>10000000</v>
      </c>
      <c r="J2151" s="71">
        <v>112.577</v>
      </c>
      <c r="K2151" s="21">
        <v>11257690</v>
      </c>
      <c r="L2151" s="21">
        <v>10000000</v>
      </c>
      <c r="M2151" s="21">
        <v>10000000</v>
      </c>
      <c r="N2151" s="21"/>
      <c r="O2151" s="21"/>
      <c r="P2151" s="21"/>
      <c r="Q2151" s="21"/>
      <c r="R2151" s="22">
        <v>6.05</v>
      </c>
      <c r="S2151" s="22">
        <v>6.05</v>
      </c>
      <c r="T2151" s="20" t="s">
        <v>85</v>
      </c>
      <c r="U2151" s="21">
        <v>278972</v>
      </c>
      <c r="V2151" s="21">
        <v>605000</v>
      </c>
      <c r="W2151" s="34">
        <v>39455</v>
      </c>
      <c r="X2151" s="34">
        <v>43115</v>
      </c>
      <c r="Y2151" s="109"/>
      <c r="Z2151" s="70" t="s">
        <v>4927</v>
      </c>
      <c r="AA2151" s="20" t="s">
        <v>4926</v>
      </c>
      <c r="AB2151" s="109"/>
      <c r="AC2151" s="19"/>
      <c r="AD2151" s="22"/>
      <c r="AE2151" s="19"/>
    </row>
    <row r="2152" spans="2:31" x14ac:dyDescent="0.2">
      <c r="B2152" s="14" t="s">
        <v>12943</v>
      </c>
      <c r="C2152" s="33" t="s">
        <v>12942</v>
      </c>
      <c r="D2152" s="16" t="s">
        <v>12941</v>
      </c>
      <c r="E2152" s="104" t="s">
        <v>26</v>
      </c>
      <c r="F2152" s="18" t="s">
        <v>26</v>
      </c>
      <c r="G2152" s="111" t="s">
        <v>26</v>
      </c>
      <c r="H2152" s="102" t="s">
        <v>334</v>
      </c>
      <c r="I2152" s="21">
        <v>11921880</v>
      </c>
      <c r="J2152" s="71">
        <v>109.27200000000001</v>
      </c>
      <c r="K2152" s="21">
        <v>13112616</v>
      </c>
      <c r="L2152" s="21">
        <v>12000000</v>
      </c>
      <c r="M2152" s="21">
        <v>11943650</v>
      </c>
      <c r="N2152" s="21"/>
      <c r="O2152" s="21">
        <v>6962</v>
      </c>
      <c r="P2152" s="21"/>
      <c r="Q2152" s="21"/>
      <c r="R2152" s="22">
        <v>5.5</v>
      </c>
      <c r="S2152" s="22">
        <v>5.5860000000000003</v>
      </c>
      <c r="T2152" s="20" t="s">
        <v>118</v>
      </c>
      <c r="U2152" s="21">
        <v>249333</v>
      </c>
      <c r="V2152" s="21">
        <v>660000</v>
      </c>
      <c r="W2152" s="34">
        <v>40036</v>
      </c>
      <c r="X2152" s="34">
        <v>43692</v>
      </c>
      <c r="Y2152" s="109"/>
      <c r="Z2152" s="70" t="s">
        <v>4927</v>
      </c>
      <c r="AA2152" s="20" t="s">
        <v>4926</v>
      </c>
      <c r="AB2152" s="109"/>
      <c r="AC2152" s="31"/>
      <c r="AD2152" s="22"/>
      <c r="AE2152" s="19"/>
    </row>
    <row r="2153" spans="2:31" x14ac:dyDescent="0.2">
      <c r="B2153" s="14" t="s">
        <v>12940</v>
      </c>
      <c r="C2153" s="33" t="s">
        <v>12939</v>
      </c>
      <c r="D2153" s="16" t="s">
        <v>12932</v>
      </c>
      <c r="E2153" s="104" t="s">
        <v>26</v>
      </c>
      <c r="F2153" s="18" t="s">
        <v>26</v>
      </c>
      <c r="G2153" s="111" t="s">
        <v>26</v>
      </c>
      <c r="H2153" s="102" t="s">
        <v>334</v>
      </c>
      <c r="I2153" s="21">
        <v>23427463</v>
      </c>
      <c r="J2153" s="71">
        <v>101.773</v>
      </c>
      <c r="K2153" s="21">
        <v>24079539</v>
      </c>
      <c r="L2153" s="21">
        <v>23660000</v>
      </c>
      <c r="M2153" s="21">
        <v>23643539</v>
      </c>
      <c r="N2153" s="21"/>
      <c r="O2153" s="21">
        <v>40178</v>
      </c>
      <c r="P2153" s="21"/>
      <c r="Q2153" s="21"/>
      <c r="R2153" s="22">
        <v>5.875</v>
      </c>
      <c r="S2153" s="22">
        <v>6.069</v>
      </c>
      <c r="T2153" s="20" t="s">
        <v>4965</v>
      </c>
      <c r="U2153" s="21">
        <v>177614</v>
      </c>
      <c r="V2153" s="21">
        <v>1390025</v>
      </c>
      <c r="W2153" s="34">
        <v>38937</v>
      </c>
      <c r="X2153" s="34">
        <v>41409</v>
      </c>
      <c r="Y2153" s="109"/>
      <c r="Z2153" s="70" t="s">
        <v>4927</v>
      </c>
      <c r="AA2153" s="20" t="s">
        <v>4926</v>
      </c>
      <c r="AB2153" s="109"/>
      <c r="AC2153" s="19"/>
      <c r="AD2153" s="22"/>
      <c r="AE2153" s="19"/>
    </row>
    <row r="2154" spans="2:31" x14ac:dyDescent="0.2">
      <c r="B2154" s="14" t="s">
        <v>12938</v>
      </c>
      <c r="C2154" s="33" t="s">
        <v>12937</v>
      </c>
      <c r="D2154" s="16" t="s">
        <v>12932</v>
      </c>
      <c r="E2154" s="104" t="s">
        <v>26</v>
      </c>
      <c r="F2154" s="18" t="s">
        <v>26</v>
      </c>
      <c r="G2154" s="111" t="s">
        <v>26</v>
      </c>
      <c r="H2154" s="102" t="s">
        <v>334</v>
      </c>
      <c r="I2154" s="21">
        <v>18015772</v>
      </c>
      <c r="J2154" s="71">
        <v>105.227</v>
      </c>
      <c r="K2154" s="21">
        <v>19714204</v>
      </c>
      <c r="L2154" s="21">
        <v>18735000</v>
      </c>
      <c r="M2154" s="21">
        <v>18591690</v>
      </c>
      <c r="N2154" s="21"/>
      <c r="O2154" s="21">
        <v>100404</v>
      </c>
      <c r="P2154" s="21"/>
      <c r="Q2154" s="21"/>
      <c r="R2154" s="22">
        <v>5.35</v>
      </c>
      <c r="S2154" s="22">
        <v>5.9770000000000003</v>
      </c>
      <c r="T2154" s="20" t="s">
        <v>4949</v>
      </c>
      <c r="U2154" s="21">
        <v>211601</v>
      </c>
      <c r="V2154" s="21">
        <v>1002323</v>
      </c>
      <c r="W2154" s="34">
        <v>38930</v>
      </c>
      <c r="X2154" s="34">
        <v>41744</v>
      </c>
      <c r="Y2154" s="109"/>
      <c r="Z2154" s="70" t="s">
        <v>4927</v>
      </c>
      <c r="AA2154" s="20" t="s">
        <v>4926</v>
      </c>
      <c r="AB2154" s="109"/>
      <c r="AC2154" s="19"/>
      <c r="AD2154" s="22"/>
      <c r="AE2154" s="19"/>
    </row>
    <row r="2155" spans="2:31" x14ac:dyDescent="0.2">
      <c r="B2155" s="14" t="s">
        <v>12936</v>
      </c>
      <c r="C2155" s="33" t="s">
        <v>12935</v>
      </c>
      <c r="D2155" s="16" t="s">
        <v>12932</v>
      </c>
      <c r="E2155" s="104" t="s">
        <v>26</v>
      </c>
      <c r="F2155" s="18" t="s">
        <v>26</v>
      </c>
      <c r="G2155" s="111" t="s">
        <v>26</v>
      </c>
      <c r="H2155" s="102" t="s">
        <v>334</v>
      </c>
      <c r="I2155" s="21">
        <v>4775950</v>
      </c>
      <c r="J2155" s="71">
        <v>108.26300000000001</v>
      </c>
      <c r="K2155" s="21">
        <v>5413135</v>
      </c>
      <c r="L2155" s="21">
        <v>5000000</v>
      </c>
      <c r="M2155" s="21">
        <v>4927394</v>
      </c>
      <c r="N2155" s="21"/>
      <c r="O2155" s="21">
        <v>24879</v>
      </c>
      <c r="P2155" s="21"/>
      <c r="Q2155" s="21"/>
      <c r="R2155" s="22">
        <v>5.0999999999999996</v>
      </c>
      <c r="S2155" s="22">
        <v>5.7229999999999999</v>
      </c>
      <c r="T2155" s="20" t="s">
        <v>85</v>
      </c>
      <c r="U2155" s="21">
        <v>117583</v>
      </c>
      <c r="V2155" s="21">
        <v>255000</v>
      </c>
      <c r="W2155" s="34">
        <v>38770</v>
      </c>
      <c r="X2155" s="34">
        <v>42200</v>
      </c>
      <c r="Y2155" s="109"/>
      <c r="Z2155" s="70" t="s">
        <v>4927</v>
      </c>
      <c r="AA2155" s="20" t="s">
        <v>4926</v>
      </c>
      <c r="AB2155" s="109"/>
      <c r="AC2155" s="19"/>
      <c r="AD2155" s="22"/>
      <c r="AE2155" s="19"/>
    </row>
    <row r="2156" spans="2:31" x14ac:dyDescent="0.2">
      <c r="B2156" s="14" t="s">
        <v>12934</v>
      </c>
      <c r="C2156" s="33" t="s">
        <v>12933</v>
      </c>
      <c r="D2156" s="16" t="s">
        <v>12932</v>
      </c>
      <c r="E2156" s="104" t="s">
        <v>5057</v>
      </c>
      <c r="F2156" s="18" t="s">
        <v>26</v>
      </c>
      <c r="G2156" s="111" t="s">
        <v>26</v>
      </c>
      <c r="H2156" s="102" t="s">
        <v>334</v>
      </c>
      <c r="I2156" s="21">
        <v>6999370</v>
      </c>
      <c r="J2156" s="71">
        <v>107.423</v>
      </c>
      <c r="K2156" s="21">
        <v>7519582</v>
      </c>
      <c r="L2156" s="21">
        <v>7000000</v>
      </c>
      <c r="M2156" s="21">
        <v>6999604</v>
      </c>
      <c r="N2156" s="21"/>
      <c r="O2156" s="21">
        <v>137</v>
      </c>
      <c r="P2156" s="21"/>
      <c r="Q2156" s="21"/>
      <c r="R2156" s="22">
        <v>4.0999999999999996</v>
      </c>
      <c r="S2156" s="22">
        <v>4.1020000000000003</v>
      </c>
      <c r="T2156" s="20" t="s">
        <v>4985</v>
      </c>
      <c r="U2156" s="21">
        <v>84506</v>
      </c>
      <c r="V2156" s="21">
        <v>287000</v>
      </c>
      <c r="W2156" s="34">
        <v>40610</v>
      </c>
      <c r="X2156" s="34">
        <v>42444</v>
      </c>
      <c r="Y2156" s="109"/>
      <c r="Z2156" s="70" t="s">
        <v>4927</v>
      </c>
      <c r="AA2156" s="20" t="s">
        <v>4926</v>
      </c>
      <c r="AB2156" s="109"/>
      <c r="AC2156" s="19"/>
      <c r="AD2156" s="22"/>
      <c r="AE2156" s="19"/>
    </row>
    <row r="2157" spans="2:31" x14ac:dyDescent="0.2">
      <c r="B2157" s="14" t="s">
        <v>12931</v>
      </c>
      <c r="C2157" s="33" t="s">
        <v>12930</v>
      </c>
      <c r="D2157" s="16" t="s">
        <v>12927</v>
      </c>
      <c r="E2157" s="104" t="s">
        <v>26</v>
      </c>
      <c r="F2157" s="18" t="s">
        <v>26</v>
      </c>
      <c r="G2157" s="111" t="s">
        <v>26</v>
      </c>
      <c r="H2157" s="102" t="s">
        <v>334</v>
      </c>
      <c r="I2157" s="21">
        <v>14699000</v>
      </c>
      <c r="J2157" s="71">
        <v>135.86600000000001</v>
      </c>
      <c r="K2157" s="21">
        <v>20379840</v>
      </c>
      <c r="L2157" s="21">
        <v>15000000</v>
      </c>
      <c r="M2157" s="21">
        <v>14779758</v>
      </c>
      <c r="N2157" s="21"/>
      <c r="O2157" s="21">
        <v>12825</v>
      </c>
      <c r="P2157" s="21"/>
      <c r="Q2157" s="21"/>
      <c r="R2157" s="22">
        <v>7</v>
      </c>
      <c r="S2157" s="22">
        <v>7.1760000000000002</v>
      </c>
      <c r="T2157" s="20" t="s">
        <v>89</v>
      </c>
      <c r="U2157" s="21">
        <v>46667</v>
      </c>
      <c r="V2157" s="21">
        <v>1050000</v>
      </c>
      <c r="W2157" s="34">
        <v>37337</v>
      </c>
      <c r="X2157" s="34">
        <v>46006</v>
      </c>
      <c r="Y2157" s="109"/>
      <c r="Z2157" s="70" t="s">
        <v>4927</v>
      </c>
      <c r="AA2157" s="20" t="s">
        <v>4926</v>
      </c>
      <c r="AB2157" s="109"/>
      <c r="AC2157" s="19"/>
      <c r="AD2157" s="22"/>
      <c r="AE2157" s="19"/>
    </row>
    <row r="2158" spans="2:31" x14ac:dyDescent="0.2">
      <c r="B2158" s="14" t="s">
        <v>12929</v>
      </c>
      <c r="C2158" s="33" t="s">
        <v>12928</v>
      </c>
      <c r="D2158" s="16" t="s">
        <v>12927</v>
      </c>
      <c r="E2158" s="104" t="s">
        <v>26</v>
      </c>
      <c r="F2158" s="18" t="s">
        <v>26</v>
      </c>
      <c r="G2158" s="111" t="s">
        <v>26</v>
      </c>
      <c r="H2158" s="102" t="s">
        <v>334</v>
      </c>
      <c r="I2158" s="21">
        <v>999830</v>
      </c>
      <c r="J2158" s="71">
        <v>106.751</v>
      </c>
      <c r="K2158" s="21">
        <v>1067508</v>
      </c>
      <c r="L2158" s="21">
        <v>1000000</v>
      </c>
      <c r="M2158" s="21">
        <v>999991</v>
      </c>
      <c r="N2158" s="21"/>
      <c r="O2158" s="21">
        <v>-9</v>
      </c>
      <c r="P2158" s="21"/>
      <c r="Q2158" s="21"/>
      <c r="R2158" s="22">
        <v>7</v>
      </c>
      <c r="S2158" s="22">
        <v>7.0010000000000003</v>
      </c>
      <c r="T2158" s="20" t="s">
        <v>118</v>
      </c>
      <c r="U2158" s="21">
        <v>29167</v>
      </c>
      <c r="V2158" s="21">
        <v>70000</v>
      </c>
      <c r="W2158" s="34">
        <v>39777</v>
      </c>
      <c r="X2158" s="34">
        <v>41671</v>
      </c>
      <c r="Y2158" s="109"/>
      <c r="Z2158" s="70" t="s">
        <v>4927</v>
      </c>
      <c r="AA2158" s="20" t="s">
        <v>4926</v>
      </c>
      <c r="AB2158" s="109"/>
      <c r="AC2158" s="19"/>
      <c r="AD2158" s="22"/>
      <c r="AE2158" s="19"/>
    </row>
    <row r="2159" spans="2:31" x14ac:dyDescent="0.2">
      <c r="B2159" s="14" t="s">
        <v>12926</v>
      </c>
      <c r="C2159" s="33" t="s">
        <v>12925</v>
      </c>
      <c r="D2159" s="16" t="s">
        <v>12924</v>
      </c>
      <c r="E2159" s="104" t="s">
        <v>26</v>
      </c>
      <c r="F2159" s="18" t="s">
        <v>26</v>
      </c>
      <c r="G2159" s="111" t="s">
        <v>26</v>
      </c>
      <c r="H2159" s="102" t="s">
        <v>334</v>
      </c>
      <c r="I2159" s="21">
        <v>4498039</v>
      </c>
      <c r="J2159" s="71">
        <v>101.879</v>
      </c>
      <c r="K2159" s="21">
        <v>4635481</v>
      </c>
      <c r="L2159" s="21">
        <v>4550000</v>
      </c>
      <c r="M2159" s="21">
        <v>4503268</v>
      </c>
      <c r="N2159" s="21"/>
      <c r="O2159" s="21">
        <v>5229</v>
      </c>
      <c r="P2159" s="21"/>
      <c r="Q2159" s="21"/>
      <c r="R2159" s="22">
        <v>1.95</v>
      </c>
      <c r="S2159" s="22">
        <v>2.1909999999999998</v>
      </c>
      <c r="T2159" s="20" t="s">
        <v>85</v>
      </c>
      <c r="U2159" s="21">
        <v>47074</v>
      </c>
      <c r="V2159" s="21"/>
      <c r="W2159" s="34">
        <v>41071</v>
      </c>
      <c r="X2159" s="34">
        <v>42917</v>
      </c>
      <c r="Y2159" s="109"/>
      <c r="Z2159" s="70" t="s">
        <v>4927</v>
      </c>
      <c r="AA2159" s="20" t="s">
        <v>4926</v>
      </c>
      <c r="AB2159" s="109"/>
      <c r="AC2159" s="19"/>
      <c r="AD2159" s="22"/>
      <c r="AE2159" s="19"/>
    </row>
    <row r="2160" spans="2:31" x14ac:dyDescent="0.2">
      <c r="B2160" s="14" t="s">
        <v>12923</v>
      </c>
      <c r="C2160" s="33" t="s">
        <v>12922</v>
      </c>
      <c r="D2160" s="16" t="s">
        <v>12921</v>
      </c>
      <c r="E2160" s="104" t="s">
        <v>26</v>
      </c>
      <c r="F2160" s="18" t="s">
        <v>26</v>
      </c>
      <c r="G2160" s="111" t="s">
        <v>26</v>
      </c>
      <c r="H2160" s="102" t="s">
        <v>590</v>
      </c>
      <c r="I2160" s="21">
        <v>20000000</v>
      </c>
      <c r="J2160" s="71">
        <v>103.473</v>
      </c>
      <c r="K2160" s="21">
        <v>20694600</v>
      </c>
      <c r="L2160" s="21">
        <v>20000000</v>
      </c>
      <c r="M2160" s="21">
        <v>20000000</v>
      </c>
      <c r="N2160" s="21"/>
      <c r="O2160" s="21"/>
      <c r="P2160" s="21"/>
      <c r="Q2160" s="21"/>
      <c r="R2160" s="22">
        <v>5.86</v>
      </c>
      <c r="S2160" s="22">
        <v>5.86</v>
      </c>
      <c r="T2160" s="20" t="s">
        <v>4985</v>
      </c>
      <c r="U2160" s="21">
        <v>309278</v>
      </c>
      <c r="V2160" s="21">
        <v>1172000</v>
      </c>
      <c r="W2160" s="34">
        <v>39700</v>
      </c>
      <c r="X2160" s="34">
        <v>41543</v>
      </c>
      <c r="Y2160" s="109"/>
      <c r="Z2160" s="70" t="s">
        <v>531</v>
      </c>
      <c r="AA2160" s="20" t="s">
        <v>26</v>
      </c>
      <c r="AB2160" s="109"/>
      <c r="AC2160" s="19"/>
      <c r="AD2160" s="22"/>
      <c r="AE2160" s="19"/>
    </row>
    <row r="2161" spans="2:31" x14ac:dyDescent="0.2">
      <c r="B2161" s="14" t="s">
        <v>12920</v>
      </c>
      <c r="C2161" s="33" t="s">
        <v>12919</v>
      </c>
      <c r="D2161" s="16" t="s">
        <v>12918</v>
      </c>
      <c r="E2161" s="104" t="s">
        <v>26</v>
      </c>
      <c r="F2161" s="18" t="s">
        <v>26</v>
      </c>
      <c r="G2161" s="111" t="s">
        <v>590</v>
      </c>
      <c r="H2161" s="102" t="s">
        <v>590</v>
      </c>
      <c r="I2161" s="21">
        <v>20000000</v>
      </c>
      <c r="J2161" s="71">
        <v>112.46899999999999</v>
      </c>
      <c r="K2161" s="21">
        <v>22493800</v>
      </c>
      <c r="L2161" s="21">
        <v>20000000</v>
      </c>
      <c r="M2161" s="21">
        <v>20000000</v>
      </c>
      <c r="N2161" s="21"/>
      <c r="O2161" s="21"/>
      <c r="P2161" s="21"/>
      <c r="Q2161" s="21"/>
      <c r="R2161" s="22">
        <v>6.18</v>
      </c>
      <c r="S2161" s="22">
        <v>6.18</v>
      </c>
      <c r="T2161" s="20" t="s">
        <v>4949</v>
      </c>
      <c r="U2161" s="21">
        <v>298700</v>
      </c>
      <c r="V2161" s="21">
        <v>1236000</v>
      </c>
      <c r="W2161" s="34">
        <v>39339</v>
      </c>
      <c r="X2161" s="34">
        <v>43012</v>
      </c>
      <c r="Y2161" s="109"/>
      <c r="Z2161" s="70" t="s">
        <v>531</v>
      </c>
      <c r="AA2161" s="20" t="s">
        <v>26</v>
      </c>
      <c r="AB2161" s="109"/>
      <c r="AC2161" s="31"/>
      <c r="AD2161" s="22"/>
      <c r="AE2161" s="19"/>
    </row>
    <row r="2162" spans="2:31" x14ac:dyDescent="0.2">
      <c r="B2162" s="14" t="s">
        <v>12917</v>
      </c>
      <c r="C2162" s="33" t="s">
        <v>12916</v>
      </c>
      <c r="D2162" s="16" t="s">
        <v>12915</v>
      </c>
      <c r="E2162" s="104" t="s">
        <v>5057</v>
      </c>
      <c r="F2162" s="18" t="s">
        <v>26</v>
      </c>
      <c r="G2162" s="111" t="s">
        <v>4412</v>
      </c>
      <c r="H2162" s="102" t="s">
        <v>611</v>
      </c>
      <c r="I2162" s="21">
        <v>7320000</v>
      </c>
      <c r="J2162" s="71">
        <v>104.25</v>
      </c>
      <c r="K2162" s="21">
        <v>7631100</v>
      </c>
      <c r="L2162" s="21">
        <v>7320000</v>
      </c>
      <c r="M2162" s="21">
        <v>7320000</v>
      </c>
      <c r="N2162" s="21"/>
      <c r="O2162" s="21"/>
      <c r="P2162" s="21"/>
      <c r="Q2162" s="21"/>
      <c r="R2162" s="22">
        <v>5.125</v>
      </c>
      <c r="S2162" s="22">
        <v>5.125</v>
      </c>
      <c r="T2162" s="20" t="s">
        <v>118</v>
      </c>
      <c r="U2162" s="21">
        <v>139639</v>
      </c>
      <c r="V2162" s="21"/>
      <c r="W2162" s="34">
        <v>41129</v>
      </c>
      <c r="X2162" s="34">
        <v>43327</v>
      </c>
      <c r="Y2162" s="109"/>
      <c r="Z2162" s="70" t="s">
        <v>4927</v>
      </c>
      <c r="AA2162" s="20" t="s">
        <v>4926</v>
      </c>
      <c r="AB2162" s="109"/>
      <c r="AC2162" s="28">
        <v>42231</v>
      </c>
      <c r="AD2162" s="22">
        <v>102.563</v>
      </c>
      <c r="AE2162" s="19"/>
    </row>
    <row r="2163" spans="2:31" x14ac:dyDescent="0.2">
      <c r="B2163" s="14" t="s">
        <v>12914</v>
      </c>
      <c r="C2163" s="33" t="s">
        <v>12913</v>
      </c>
      <c r="D2163" s="16" t="s">
        <v>12909</v>
      </c>
      <c r="E2163" s="104" t="s">
        <v>26</v>
      </c>
      <c r="F2163" s="18" t="s">
        <v>26</v>
      </c>
      <c r="G2163" s="111" t="s">
        <v>26</v>
      </c>
      <c r="H2163" s="102" t="s">
        <v>334</v>
      </c>
      <c r="I2163" s="21">
        <v>11337355</v>
      </c>
      <c r="J2163" s="71">
        <v>132.066</v>
      </c>
      <c r="K2163" s="21">
        <v>12651923</v>
      </c>
      <c r="L2163" s="21">
        <v>9580000</v>
      </c>
      <c r="M2163" s="21">
        <v>10926073</v>
      </c>
      <c r="N2163" s="21"/>
      <c r="O2163" s="21">
        <v>-59075</v>
      </c>
      <c r="P2163" s="21"/>
      <c r="Q2163" s="21"/>
      <c r="R2163" s="22">
        <v>7.875</v>
      </c>
      <c r="S2163" s="22">
        <v>6.3680000000000003</v>
      </c>
      <c r="T2163" s="20" t="s">
        <v>4965</v>
      </c>
      <c r="U2163" s="21">
        <v>96399</v>
      </c>
      <c r="V2163" s="21">
        <v>754425</v>
      </c>
      <c r="W2163" s="34">
        <v>37810</v>
      </c>
      <c r="X2163" s="34">
        <v>46522</v>
      </c>
      <c r="Y2163" s="109"/>
      <c r="Z2163" s="70" t="s">
        <v>4927</v>
      </c>
      <c r="AA2163" s="20" t="s">
        <v>4926</v>
      </c>
      <c r="AB2163" s="109"/>
      <c r="AC2163" s="19"/>
      <c r="AD2163" s="22"/>
      <c r="AE2163" s="19"/>
    </row>
    <row r="2164" spans="2:31" x14ac:dyDescent="0.2">
      <c r="B2164" s="14" t="s">
        <v>12912</v>
      </c>
      <c r="C2164" s="33" t="s">
        <v>4666</v>
      </c>
      <c r="D2164" s="16" t="s">
        <v>12909</v>
      </c>
      <c r="E2164" s="104" t="s">
        <v>26</v>
      </c>
      <c r="F2164" s="18" t="s">
        <v>26</v>
      </c>
      <c r="G2164" s="111" t="s">
        <v>26</v>
      </c>
      <c r="H2164" s="102" t="s">
        <v>334</v>
      </c>
      <c r="I2164" s="21">
        <v>5908320</v>
      </c>
      <c r="J2164" s="71">
        <v>113.24299999999999</v>
      </c>
      <c r="K2164" s="21">
        <v>6794592</v>
      </c>
      <c r="L2164" s="21">
        <v>6000000</v>
      </c>
      <c r="M2164" s="21">
        <v>5952504</v>
      </c>
      <c r="N2164" s="21"/>
      <c r="O2164" s="21">
        <v>9661</v>
      </c>
      <c r="P2164" s="21"/>
      <c r="Q2164" s="21"/>
      <c r="R2164" s="22">
        <v>5.375</v>
      </c>
      <c r="S2164" s="22">
        <v>5.5890000000000004</v>
      </c>
      <c r="T2164" s="20" t="s">
        <v>4985</v>
      </c>
      <c r="U2164" s="21">
        <v>94958</v>
      </c>
      <c r="V2164" s="21">
        <v>322500</v>
      </c>
      <c r="W2164" s="34">
        <v>39456</v>
      </c>
      <c r="X2164" s="34">
        <v>42809</v>
      </c>
      <c r="Y2164" s="109"/>
      <c r="Z2164" s="70" t="s">
        <v>4927</v>
      </c>
      <c r="AA2164" s="20" t="s">
        <v>4926</v>
      </c>
      <c r="AB2164" s="109"/>
      <c r="AC2164" s="19"/>
      <c r="AD2164" s="22"/>
      <c r="AE2164" s="19"/>
    </row>
    <row r="2165" spans="2:31" x14ac:dyDescent="0.2">
      <c r="B2165" s="14" t="s">
        <v>12911</v>
      </c>
      <c r="C2165" s="33" t="s">
        <v>12910</v>
      </c>
      <c r="D2165" s="16" t="s">
        <v>12909</v>
      </c>
      <c r="E2165" s="104" t="s">
        <v>26</v>
      </c>
      <c r="F2165" s="18" t="s">
        <v>26</v>
      </c>
      <c r="G2165" s="111" t="s">
        <v>26</v>
      </c>
      <c r="H2165" s="102" t="s">
        <v>334</v>
      </c>
      <c r="I2165" s="21">
        <v>8865060</v>
      </c>
      <c r="J2165" s="71">
        <v>117.82599999999999</v>
      </c>
      <c r="K2165" s="21">
        <v>10457066</v>
      </c>
      <c r="L2165" s="21">
        <v>8875000</v>
      </c>
      <c r="M2165" s="21">
        <v>8869185</v>
      </c>
      <c r="N2165" s="21"/>
      <c r="O2165" s="21">
        <v>1071</v>
      </c>
      <c r="P2165" s="21"/>
      <c r="Q2165" s="21"/>
      <c r="R2165" s="22">
        <v>6.35</v>
      </c>
      <c r="S2165" s="22">
        <v>6.3650000000000002</v>
      </c>
      <c r="T2165" s="20" t="s">
        <v>4985</v>
      </c>
      <c r="U2165" s="21">
        <v>165938</v>
      </c>
      <c r="V2165" s="21">
        <v>563563</v>
      </c>
      <c r="W2165" s="34">
        <v>39511</v>
      </c>
      <c r="X2165" s="34">
        <v>43174</v>
      </c>
      <c r="Y2165" s="109"/>
      <c r="Z2165" s="70" t="s">
        <v>4927</v>
      </c>
      <c r="AA2165" s="20" t="s">
        <v>4926</v>
      </c>
      <c r="AB2165" s="109"/>
      <c r="AC2165" s="19"/>
      <c r="AD2165" s="22"/>
      <c r="AE2165" s="19"/>
    </row>
    <row r="2166" spans="2:31" x14ac:dyDescent="0.2">
      <c r="B2166" s="14" t="s">
        <v>12908</v>
      </c>
      <c r="C2166" s="33" t="s">
        <v>12907</v>
      </c>
      <c r="D2166" s="16" t="s">
        <v>12904</v>
      </c>
      <c r="E2166" s="104" t="s">
        <v>5057</v>
      </c>
      <c r="F2166" s="18" t="s">
        <v>26</v>
      </c>
      <c r="G2166" s="111" t="s">
        <v>26</v>
      </c>
      <c r="H2166" s="102" t="s">
        <v>611</v>
      </c>
      <c r="I2166" s="21">
        <v>7500000</v>
      </c>
      <c r="J2166" s="71">
        <v>104</v>
      </c>
      <c r="K2166" s="21">
        <v>7800000</v>
      </c>
      <c r="L2166" s="21">
        <v>7500000</v>
      </c>
      <c r="M2166" s="21">
        <v>7500000</v>
      </c>
      <c r="N2166" s="21"/>
      <c r="O2166" s="21"/>
      <c r="P2166" s="21"/>
      <c r="Q2166" s="21"/>
      <c r="R2166" s="22">
        <v>4.75</v>
      </c>
      <c r="S2166" s="22">
        <v>4.75</v>
      </c>
      <c r="T2166" s="20" t="s">
        <v>118</v>
      </c>
      <c r="U2166" s="21">
        <v>134583</v>
      </c>
      <c r="V2166" s="21">
        <v>186042</v>
      </c>
      <c r="W2166" s="34">
        <v>40941</v>
      </c>
      <c r="X2166" s="34">
        <v>42050</v>
      </c>
      <c r="Y2166" s="109"/>
      <c r="Z2166" s="70" t="s">
        <v>4927</v>
      </c>
      <c r="AA2166" s="20" t="s">
        <v>4926</v>
      </c>
      <c r="AB2166" s="109"/>
      <c r="AC2166" s="19"/>
      <c r="AD2166" s="22"/>
      <c r="AE2166" s="19"/>
    </row>
    <row r="2167" spans="2:31" x14ac:dyDescent="0.2">
      <c r="B2167" s="14" t="s">
        <v>12906</v>
      </c>
      <c r="C2167" s="33" t="s">
        <v>12905</v>
      </c>
      <c r="D2167" s="16" t="s">
        <v>12904</v>
      </c>
      <c r="E2167" s="104" t="s">
        <v>5057</v>
      </c>
      <c r="F2167" s="18" t="s">
        <v>26</v>
      </c>
      <c r="G2167" s="111" t="s">
        <v>26</v>
      </c>
      <c r="H2167" s="102" t="s">
        <v>611</v>
      </c>
      <c r="I2167" s="21">
        <v>5710000</v>
      </c>
      <c r="J2167" s="71">
        <v>107</v>
      </c>
      <c r="K2167" s="21">
        <v>6109700</v>
      </c>
      <c r="L2167" s="21">
        <v>5710000</v>
      </c>
      <c r="M2167" s="21">
        <v>5710000</v>
      </c>
      <c r="N2167" s="21"/>
      <c r="O2167" s="21"/>
      <c r="P2167" s="21"/>
      <c r="Q2167" s="21"/>
      <c r="R2167" s="22">
        <v>5.25</v>
      </c>
      <c r="S2167" s="22">
        <v>5.25</v>
      </c>
      <c r="T2167" s="20" t="s">
        <v>4985</v>
      </c>
      <c r="U2167" s="21">
        <v>88267</v>
      </c>
      <c r="V2167" s="21">
        <v>149888</v>
      </c>
      <c r="W2167" s="34">
        <v>40980</v>
      </c>
      <c r="X2167" s="34">
        <v>43174</v>
      </c>
      <c r="Y2167" s="109"/>
      <c r="Z2167" s="70" t="s">
        <v>4927</v>
      </c>
      <c r="AA2167" s="20" t="s">
        <v>4926</v>
      </c>
      <c r="AB2167" s="109"/>
      <c r="AC2167" s="19"/>
      <c r="AD2167" s="22"/>
      <c r="AE2167" s="19"/>
    </row>
    <row r="2168" spans="2:31" x14ac:dyDescent="0.2">
      <c r="B2168" s="14" t="s">
        <v>12903</v>
      </c>
      <c r="C2168" s="33" t="s">
        <v>12902</v>
      </c>
      <c r="D2168" s="16" t="s">
        <v>12899</v>
      </c>
      <c r="E2168" s="104" t="s">
        <v>26</v>
      </c>
      <c r="F2168" s="18" t="s">
        <v>26</v>
      </c>
      <c r="G2168" s="111" t="s">
        <v>26</v>
      </c>
      <c r="H2168" s="102" t="s">
        <v>323</v>
      </c>
      <c r="I2168" s="21">
        <v>26082131</v>
      </c>
      <c r="J2168" s="71">
        <v>102.85</v>
      </c>
      <c r="K2168" s="21">
        <v>26828344</v>
      </c>
      <c r="L2168" s="21">
        <v>26085000</v>
      </c>
      <c r="M2168" s="21">
        <v>26084693</v>
      </c>
      <c r="N2168" s="21"/>
      <c r="O2168" s="21">
        <v>214</v>
      </c>
      <c r="P2168" s="21"/>
      <c r="Q2168" s="21"/>
      <c r="R2168" s="22">
        <v>5.4</v>
      </c>
      <c r="S2168" s="22">
        <v>5.4020000000000001</v>
      </c>
      <c r="T2168" s="20" t="s">
        <v>118</v>
      </c>
      <c r="U2168" s="21">
        <v>586913</v>
      </c>
      <c r="V2168" s="21">
        <v>1408590</v>
      </c>
      <c r="W2168" s="34">
        <v>39667</v>
      </c>
      <c r="X2168" s="34">
        <v>41487</v>
      </c>
      <c r="Y2168" s="109"/>
      <c r="Z2168" s="70" t="s">
        <v>4927</v>
      </c>
      <c r="AA2168" s="20" t="s">
        <v>4926</v>
      </c>
      <c r="AB2168" s="109"/>
      <c r="AC2168" s="19"/>
      <c r="AD2168" s="22"/>
      <c r="AE2168" s="19"/>
    </row>
    <row r="2169" spans="2:31" x14ac:dyDescent="0.2">
      <c r="B2169" s="14" t="s">
        <v>12901</v>
      </c>
      <c r="C2169" s="33" t="s">
        <v>12900</v>
      </c>
      <c r="D2169" s="16" t="s">
        <v>12899</v>
      </c>
      <c r="E2169" s="104" t="s">
        <v>26</v>
      </c>
      <c r="F2169" s="18" t="s">
        <v>26</v>
      </c>
      <c r="G2169" s="111" t="s">
        <v>26</v>
      </c>
      <c r="H2169" s="102" t="s">
        <v>323</v>
      </c>
      <c r="I2169" s="21">
        <v>6988730</v>
      </c>
      <c r="J2169" s="71">
        <v>105.605</v>
      </c>
      <c r="K2169" s="21">
        <v>7392378</v>
      </c>
      <c r="L2169" s="21">
        <v>7000000</v>
      </c>
      <c r="M2169" s="21">
        <v>6997218</v>
      </c>
      <c r="N2169" s="21"/>
      <c r="O2169" s="21">
        <v>2428</v>
      </c>
      <c r="P2169" s="21"/>
      <c r="Q2169" s="21"/>
      <c r="R2169" s="22">
        <v>5.75</v>
      </c>
      <c r="S2169" s="22">
        <v>5.7869999999999999</v>
      </c>
      <c r="T2169" s="20" t="s">
        <v>118</v>
      </c>
      <c r="U2169" s="21">
        <v>152056</v>
      </c>
      <c r="V2169" s="21">
        <v>402500</v>
      </c>
      <c r="W2169" s="34">
        <v>39848</v>
      </c>
      <c r="X2169" s="34">
        <v>41685</v>
      </c>
      <c r="Y2169" s="109"/>
      <c r="Z2169" s="70" t="s">
        <v>4927</v>
      </c>
      <c r="AA2169" s="20" t="s">
        <v>4926</v>
      </c>
      <c r="AB2169" s="109"/>
      <c r="AC2169" s="19"/>
      <c r="AD2169" s="22"/>
      <c r="AE2169" s="19"/>
    </row>
    <row r="2170" spans="2:31" x14ac:dyDescent="0.2">
      <c r="B2170" s="14" t="s">
        <v>12898</v>
      </c>
      <c r="C2170" s="33" t="s">
        <v>12897</v>
      </c>
      <c r="D2170" s="16" t="s">
        <v>12896</v>
      </c>
      <c r="E2170" s="104" t="s">
        <v>26</v>
      </c>
      <c r="F2170" s="18" t="s">
        <v>26</v>
      </c>
      <c r="G2170" s="111" t="s">
        <v>26</v>
      </c>
      <c r="H2170" s="102" t="s">
        <v>323</v>
      </c>
      <c r="I2170" s="21">
        <v>19960000</v>
      </c>
      <c r="J2170" s="71">
        <v>113.669</v>
      </c>
      <c r="K2170" s="21">
        <v>22733820</v>
      </c>
      <c r="L2170" s="21">
        <v>20000000</v>
      </c>
      <c r="M2170" s="21">
        <v>19972465</v>
      </c>
      <c r="N2170" s="21"/>
      <c r="O2170" s="21">
        <v>4787</v>
      </c>
      <c r="P2170" s="21"/>
      <c r="Q2170" s="21"/>
      <c r="R2170" s="22">
        <v>4.4000000000000004</v>
      </c>
      <c r="S2170" s="22">
        <v>4.43</v>
      </c>
      <c r="T2170" s="20" t="s">
        <v>4985</v>
      </c>
      <c r="U2170" s="21">
        <v>259111</v>
      </c>
      <c r="V2170" s="21">
        <v>880000</v>
      </c>
      <c r="W2170" s="34">
        <v>40245</v>
      </c>
      <c r="X2170" s="34">
        <v>43174</v>
      </c>
      <c r="Y2170" s="109"/>
      <c r="Z2170" s="70" t="s">
        <v>4927</v>
      </c>
      <c r="AA2170" s="20" t="s">
        <v>4926</v>
      </c>
      <c r="AB2170" s="109"/>
      <c r="AC2170" s="19"/>
      <c r="AD2170" s="22"/>
      <c r="AE2170" s="19"/>
    </row>
    <row r="2171" spans="2:31" x14ac:dyDescent="0.2">
      <c r="B2171" s="14" t="s">
        <v>12895</v>
      </c>
      <c r="C2171" s="33" t="s">
        <v>12894</v>
      </c>
      <c r="D2171" s="16" t="s">
        <v>12893</v>
      </c>
      <c r="E2171" s="104" t="s">
        <v>5057</v>
      </c>
      <c r="F2171" s="18" t="s">
        <v>26</v>
      </c>
      <c r="G2171" s="111" t="s">
        <v>4412</v>
      </c>
      <c r="H2171" s="102" t="s">
        <v>611</v>
      </c>
      <c r="I2171" s="21">
        <v>5433051</v>
      </c>
      <c r="J2171" s="71">
        <v>111.447</v>
      </c>
      <c r="K2171" s="21">
        <v>6073840</v>
      </c>
      <c r="L2171" s="21">
        <v>5450000</v>
      </c>
      <c r="M2171" s="21">
        <v>5434152</v>
      </c>
      <c r="N2171" s="21"/>
      <c r="O2171" s="21">
        <v>1102</v>
      </c>
      <c r="P2171" s="21"/>
      <c r="Q2171" s="21"/>
      <c r="R2171" s="22">
        <v>5.05</v>
      </c>
      <c r="S2171" s="22">
        <v>5.09</v>
      </c>
      <c r="T2171" s="20" t="s">
        <v>4985</v>
      </c>
      <c r="U2171" s="21">
        <v>81038</v>
      </c>
      <c r="V2171" s="21">
        <v>139906</v>
      </c>
      <c r="W2171" s="34">
        <v>40975</v>
      </c>
      <c r="X2171" s="34">
        <v>44635</v>
      </c>
      <c r="Y2171" s="109"/>
      <c r="Z2171" s="70" t="s">
        <v>4927</v>
      </c>
      <c r="AA2171" s="20" t="s">
        <v>4926</v>
      </c>
      <c r="AB2171" s="109"/>
      <c r="AC2171" s="28">
        <v>44545</v>
      </c>
      <c r="AD2171" s="22">
        <v>100</v>
      </c>
      <c r="AE2171" s="19"/>
    </row>
    <row r="2172" spans="2:31" x14ac:dyDescent="0.2">
      <c r="B2172" s="14" t="s">
        <v>12892</v>
      </c>
      <c r="C2172" s="33" t="s">
        <v>12891</v>
      </c>
      <c r="D2172" s="16" t="s">
        <v>12890</v>
      </c>
      <c r="E2172" s="104" t="s">
        <v>26</v>
      </c>
      <c r="F2172" s="18" t="s">
        <v>26</v>
      </c>
      <c r="G2172" s="111" t="s">
        <v>26</v>
      </c>
      <c r="H2172" s="102" t="s">
        <v>334</v>
      </c>
      <c r="I2172" s="21">
        <v>14984550</v>
      </c>
      <c r="J2172" s="71">
        <v>106.425</v>
      </c>
      <c r="K2172" s="21">
        <v>15963780</v>
      </c>
      <c r="L2172" s="21">
        <v>15000000</v>
      </c>
      <c r="M2172" s="21">
        <v>14986503</v>
      </c>
      <c r="N2172" s="21"/>
      <c r="O2172" s="21">
        <v>345</v>
      </c>
      <c r="P2172" s="21"/>
      <c r="Q2172" s="21"/>
      <c r="R2172" s="22">
        <v>6.7</v>
      </c>
      <c r="S2172" s="22">
        <v>6.7080000000000002</v>
      </c>
      <c r="T2172" s="20" t="s">
        <v>4965</v>
      </c>
      <c r="U2172" s="21">
        <v>167500</v>
      </c>
      <c r="V2172" s="21">
        <v>1005000</v>
      </c>
      <c r="W2172" s="34">
        <v>38104</v>
      </c>
      <c r="X2172" s="34">
        <v>49065</v>
      </c>
      <c r="Y2172" s="109"/>
      <c r="Z2172" s="70" t="s">
        <v>4927</v>
      </c>
      <c r="AA2172" s="20" t="s">
        <v>4926</v>
      </c>
      <c r="AB2172" s="109"/>
      <c r="AC2172" s="19"/>
      <c r="AD2172" s="22"/>
      <c r="AE2172" s="19"/>
    </row>
    <row r="2173" spans="2:31" x14ac:dyDescent="0.2">
      <c r="B2173" s="14" t="s">
        <v>12889</v>
      </c>
      <c r="C2173" s="33" t="s">
        <v>12888</v>
      </c>
      <c r="D2173" s="16" t="s">
        <v>12887</v>
      </c>
      <c r="E2173" s="104" t="s">
        <v>26</v>
      </c>
      <c r="F2173" s="18" t="s">
        <v>26</v>
      </c>
      <c r="G2173" s="111" t="s">
        <v>26</v>
      </c>
      <c r="H2173" s="102" t="s">
        <v>323</v>
      </c>
      <c r="I2173" s="21">
        <v>7892480</v>
      </c>
      <c r="J2173" s="71">
        <v>100.157</v>
      </c>
      <c r="K2173" s="21">
        <v>8012568</v>
      </c>
      <c r="L2173" s="21">
        <v>8000000</v>
      </c>
      <c r="M2173" s="21">
        <v>7999468</v>
      </c>
      <c r="N2173" s="21"/>
      <c r="O2173" s="21">
        <v>14472</v>
      </c>
      <c r="P2173" s="21"/>
      <c r="Q2173" s="21"/>
      <c r="R2173" s="22">
        <v>6</v>
      </c>
      <c r="S2173" s="22">
        <v>6.18</v>
      </c>
      <c r="T2173" s="20" t="s">
        <v>85</v>
      </c>
      <c r="U2173" s="21">
        <v>221333</v>
      </c>
      <c r="V2173" s="21">
        <v>480000</v>
      </c>
      <c r="W2173" s="34">
        <v>37601</v>
      </c>
      <c r="X2173" s="34">
        <v>41289</v>
      </c>
      <c r="Y2173" s="109"/>
      <c r="Z2173" s="70" t="s">
        <v>4927</v>
      </c>
      <c r="AA2173" s="20" t="s">
        <v>4926</v>
      </c>
      <c r="AB2173" s="109"/>
      <c r="AC2173" s="19"/>
      <c r="AD2173" s="22"/>
      <c r="AE2173" s="19"/>
    </row>
    <row r="2174" spans="2:31" x14ac:dyDescent="0.2">
      <c r="B2174" s="14" t="s">
        <v>12886</v>
      </c>
      <c r="C2174" s="33" t="s">
        <v>12885</v>
      </c>
      <c r="D2174" s="16" t="s">
        <v>12884</v>
      </c>
      <c r="E2174" s="104" t="s">
        <v>26</v>
      </c>
      <c r="F2174" s="18" t="s">
        <v>26</v>
      </c>
      <c r="G2174" s="111" t="s">
        <v>26</v>
      </c>
      <c r="H2174" s="102" t="s">
        <v>611</v>
      </c>
      <c r="I2174" s="21">
        <v>6750000</v>
      </c>
      <c r="J2174" s="71">
        <v>103.125</v>
      </c>
      <c r="K2174" s="21">
        <v>6960938</v>
      </c>
      <c r="L2174" s="21">
        <v>6750000</v>
      </c>
      <c r="M2174" s="21">
        <v>6750000</v>
      </c>
      <c r="N2174" s="21"/>
      <c r="O2174" s="21"/>
      <c r="P2174" s="21"/>
      <c r="Q2174" s="21"/>
      <c r="R2174" s="22">
        <v>3.875</v>
      </c>
      <c r="S2174" s="22">
        <v>3.875</v>
      </c>
      <c r="T2174" s="20" t="s">
        <v>4965</v>
      </c>
      <c r="U2174" s="21">
        <v>53039</v>
      </c>
      <c r="V2174" s="21"/>
      <c r="W2174" s="34">
        <v>41198</v>
      </c>
      <c r="X2174" s="34">
        <v>42309</v>
      </c>
      <c r="Y2174" s="109"/>
      <c r="Z2174" s="70" t="s">
        <v>4927</v>
      </c>
      <c r="AA2174" s="20" t="s">
        <v>4926</v>
      </c>
      <c r="AB2174" s="109"/>
      <c r="AC2174" s="19"/>
      <c r="AD2174" s="22"/>
      <c r="AE2174" s="19"/>
    </row>
    <row r="2175" spans="2:31" x14ac:dyDescent="0.2">
      <c r="B2175" s="14" t="s">
        <v>12883</v>
      </c>
      <c r="C2175" s="33" t="s">
        <v>12882</v>
      </c>
      <c r="D2175" s="16" t="s">
        <v>12878</v>
      </c>
      <c r="E2175" s="104" t="s">
        <v>26</v>
      </c>
      <c r="F2175" s="18" t="s">
        <v>26</v>
      </c>
      <c r="G2175" s="111" t="s">
        <v>26</v>
      </c>
      <c r="H2175" s="102" t="s">
        <v>334</v>
      </c>
      <c r="I2175" s="21">
        <v>11157440</v>
      </c>
      <c r="J2175" s="71">
        <v>137.94999999999999</v>
      </c>
      <c r="K2175" s="21">
        <v>13795010</v>
      </c>
      <c r="L2175" s="21">
        <v>10000000</v>
      </c>
      <c r="M2175" s="21">
        <v>10730338</v>
      </c>
      <c r="N2175" s="21"/>
      <c r="O2175" s="21">
        <v>-56186</v>
      </c>
      <c r="P2175" s="21"/>
      <c r="Q2175" s="21"/>
      <c r="R2175" s="22">
        <v>8.625</v>
      </c>
      <c r="S2175" s="22">
        <v>7.5250000000000004</v>
      </c>
      <c r="T2175" s="20" t="s">
        <v>4965</v>
      </c>
      <c r="U2175" s="21">
        <v>110208</v>
      </c>
      <c r="V2175" s="21">
        <v>862500</v>
      </c>
      <c r="W2175" s="34">
        <v>36910</v>
      </c>
      <c r="X2175" s="34">
        <v>44696</v>
      </c>
      <c r="Y2175" s="109"/>
      <c r="Z2175" s="70" t="s">
        <v>4927</v>
      </c>
      <c r="AA2175" s="20" t="s">
        <v>4926</v>
      </c>
      <c r="AB2175" s="109"/>
      <c r="AC2175" s="19"/>
      <c r="AD2175" s="22"/>
      <c r="AE2175" s="19"/>
    </row>
    <row r="2176" spans="2:31" x14ac:dyDescent="0.2">
      <c r="B2176" s="14" t="s">
        <v>12881</v>
      </c>
      <c r="C2176" s="33" t="s">
        <v>12880</v>
      </c>
      <c r="D2176" s="16" t="s">
        <v>12878</v>
      </c>
      <c r="E2176" s="104" t="s">
        <v>5057</v>
      </c>
      <c r="F2176" s="18" t="s">
        <v>26</v>
      </c>
      <c r="G2176" s="111" t="s">
        <v>26</v>
      </c>
      <c r="H2176" s="102" t="s">
        <v>334</v>
      </c>
      <c r="I2176" s="21">
        <v>14674790</v>
      </c>
      <c r="J2176" s="71">
        <v>134.065</v>
      </c>
      <c r="K2176" s="21">
        <v>17428463</v>
      </c>
      <c r="L2176" s="21">
        <v>13000000</v>
      </c>
      <c r="M2176" s="21">
        <v>14085215</v>
      </c>
      <c r="N2176" s="21"/>
      <c r="O2176" s="21">
        <v>-82047</v>
      </c>
      <c r="P2176" s="21"/>
      <c r="Q2176" s="21"/>
      <c r="R2176" s="22">
        <v>8.1</v>
      </c>
      <c r="S2176" s="22">
        <v>6.9050000000000002</v>
      </c>
      <c r="T2176" s="20" t="s">
        <v>4985</v>
      </c>
      <c r="U2176" s="21">
        <v>310050</v>
      </c>
      <c r="V2176" s="21">
        <v>1053000</v>
      </c>
      <c r="W2176" s="34">
        <v>37456</v>
      </c>
      <c r="X2176" s="34">
        <v>44819</v>
      </c>
      <c r="Y2176" s="109"/>
      <c r="Z2176" s="70" t="s">
        <v>4927</v>
      </c>
      <c r="AA2176" s="20" t="s">
        <v>4926</v>
      </c>
      <c r="AB2176" s="109"/>
      <c r="AC2176" s="19"/>
      <c r="AD2176" s="22"/>
      <c r="AE2176" s="19"/>
    </row>
    <row r="2177" spans="2:31" x14ac:dyDescent="0.2">
      <c r="B2177" s="14" t="s">
        <v>12879</v>
      </c>
      <c r="C2177" s="33" t="s">
        <v>4615</v>
      </c>
      <c r="D2177" s="16" t="s">
        <v>12878</v>
      </c>
      <c r="E2177" s="104" t="s">
        <v>26</v>
      </c>
      <c r="F2177" s="18" t="s">
        <v>26</v>
      </c>
      <c r="G2177" s="111" t="s">
        <v>26</v>
      </c>
      <c r="H2177" s="102" t="s">
        <v>334</v>
      </c>
      <c r="I2177" s="21">
        <v>10096900</v>
      </c>
      <c r="J2177" s="71">
        <v>111.976</v>
      </c>
      <c r="K2177" s="21">
        <v>11197590</v>
      </c>
      <c r="L2177" s="21">
        <v>10000000</v>
      </c>
      <c r="M2177" s="21">
        <v>10035597</v>
      </c>
      <c r="N2177" s="21"/>
      <c r="O2177" s="21">
        <v>-13800</v>
      </c>
      <c r="P2177" s="21"/>
      <c r="Q2177" s="21"/>
      <c r="R2177" s="22">
        <v>6.25</v>
      </c>
      <c r="S2177" s="22">
        <v>6.0780000000000003</v>
      </c>
      <c r="T2177" s="20" t="s">
        <v>4949</v>
      </c>
      <c r="U2177" s="21">
        <v>156250</v>
      </c>
      <c r="V2177" s="21">
        <v>625000</v>
      </c>
      <c r="W2177" s="34">
        <v>39532</v>
      </c>
      <c r="X2177" s="34">
        <v>42095</v>
      </c>
      <c r="Y2177" s="109"/>
      <c r="Z2177" s="70" t="s">
        <v>4927</v>
      </c>
      <c r="AA2177" s="20" t="s">
        <v>4926</v>
      </c>
      <c r="AB2177" s="109"/>
      <c r="AC2177" s="19"/>
      <c r="AD2177" s="22"/>
      <c r="AE2177" s="19"/>
    </row>
    <row r="2178" spans="2:31" x14ac:dyDescent="0.2">
      <c r="B2178" s="14" t="s">
        <v>12877</v>
      </c>
      <c r="C2178" s="33" t="s">
        <v>12876</v>
      </c>
      <c r="D2178" s="16" t="s">
        <v>12875</v>
      </c>
      <c r="E2178" s="104" t="s">
        <v>26</v>
      </c>
      <c r="F2178" s="18" t="s">
        <v>26</v>
      </c>
      <c r="G2178" s="111" t="s">
        <v>590</v>
      </c>
      <c r="H2178" s="102" t="s">
        <v>323</v>
      </c>
      <c r="I2178" s="21">
        <v>7987296</v>
      </c>
      <c r="J2178" s="71">
        <v>121</v>
      </c>
      <c r="K2178" s="21">
        <v>9664628</v>
      </c>
      <c r="L2178" s="21">
        <v>7987296</v>
      </c>
      <c r="M2178" s="21">
        <v>7987296</v>
      </c>
      <c r="N2178" s="21"/>
      <c r="O2178" s="21"/>
      <c r="P2178" s="21"/>
      <c r="Q2178" s="21"/>
      <c r="R2178" s="22">
        <v>6.2510000000000003</v>
      </c>
      <c r="S2178" s="22">
        <v>6.25</v>
      </c>
      <c r="T2178" s="20" t="s">
        <v>85</v>
      </c>
      <c r="U2178" s="21">
        <v>230226</v>
      </c>
      <c r="V2178" s="21">
        <v>499286</v>
      </c>
      <c r="W2178" s="34">
        <v>39426</v>
      </c>
      <c r="X2178" s="34">
        <v>44941</v>
      </c>
      <c r="Y2178" s="109"/>
      <c r="Z2178" s="70" t="s">
        <v>4927</v>
      </c>
      <c r="AA2178" s="20" t="s">
        <v>4926</v>
      </c>
      <c r="AB2178" s="109"/>
      <c r="AC2178" s="19"/>
      <c r="AD2178" s="22"/>
      <c r="AE2178" s="19"/>
    </row>
    <row r="2179" spans="2:31" x14ac:dyDescent="0.2">
      <c r="B2179" s="14" t="s">
        <v>12874</v>
      </c>
      <c r="C2179" s="33" t="s">
        <v>12873</v>
      </c>
      <c r="D2179" s="16" t="s">
        <v>12872</v>
      </c>
      <c r="E2179" s="104" t="s">
        <v>26</v>
      </c>
      <c r="F2179" s="18" t="s">
        <v>26</v>
      </c>
      <c r="G2179" s="111" t="s">
        <v>26</v>
      </c>
      <c r="H2179" s="102" t="s">
        <v>590</v>
      </c>
      <c r="I2179" s="21">
        <v>29000000</v>
      </c>
      <c r="J2179" s="71">
        <v>113.017</v>
      </c>
      <c r="K2179" s="21">
        <v>32774930</v>
      </c>
      <c r="L2179" s="21">
        <v>29000000</v>
      </c>
      <c r="M2179" s="21">
        <v>29000000</v>
      </c>
      <c r="N2179" s="21"/>
      <c r="O2179" s="21"/>
      <c r="P2179" s="21"/>
      <c r="Q2179" s="21"/>
      <c r="R2179" s="22">
        <v>5.99</v>
      </c>
      <c r="S2179" s="22">
        <v>5.99</v>
      </c>
      <c r="T2179" s="20" t="s">
        <v>118</v>
      </c>
      <c r="U2179" s="21">
        <v>598334</v>
      </c>
      <c r="V2179" s="21">
        <v>1737100</v>
      </c>
      <c r="W2179" s="34">
        <v>38707</v>
      </c>
      <c r="X2179" s="34">
        <v>42427</v>
      </c>
      <c r="Y2179" s="109"/>
      <c r="Z2179" s="70" t="s">
        <v>531</v>
      </c>
      <c r="AA2179" s="20" t="s">
        <v>26</v>
      </c>
      <c r="AB2179" s="109"/>
      <c r="AC2179" s="19"/>
      <c r="AD2179" s="22"/>
      <c r="AE2179" s="19"/>
    </row>
    <row r="2180" spans="2:31" x14ac:dyDescent="0.2">
      <c r="B2180" s="14" t="s">
        <v>12871</v>
      </c>
      <c r="C2180" s="33" t="s">
        <v>12870</v>
      </c>
      <c r="D2180" s="16" t="s">
        <v>12869</v>
      </c>
      <c r="E2180" s="104" t="s">
        <v>26</v>
      </c>
      <c r="F2180" s="18" t="s">
        <v>26</v>
      </c>
      <c r="G2180" s="111" t="s">
        <v>26</v>
      </c>
      <c r="H2180" s="102" t="s">
        <v>590</v>
      </c>
      <c r="I2180" s="21">
        <v>5480905</v>
      </c>
      <c r="J2180" s="71">
        <v>107.102</v>
      </c>
      <c r="K2180" s="21">
        <v>5870159</v>
      </c>
      <c r="L2180" s="21">
        <v>5480905</v>
      </c>
      <c r="M2180" s="21">
        <v>5480905</v>
      </c>
      <c r="N2180" s="21"/>
      <c r="O2180" s="21"/>
      <c r="P2180" s="21"/>
      <c r="Q2180" s="21"/>
      <c r="R2180" s="22">
        <v>6.33</v>
      </c>
      <c r="S2180" s="22">
        <v>6.33</v>
      </c>
      <c r="T2180" s="20" t="s">
        <v>85</v>
      </c>
      <c r="U2180" s="21">
        <v>159978</v>
      </c>
      <c r="V2180" s="21">
        <v>346941</v>
      </c>
      <c r="W2180" s="34">
        <v>39254</v>
      </c>
      <c r="X2180" s="34">
        <v>41835</v>
      </c>
      <c r="Y2180" s="109"/>
      <c r="Z2180" s="70" t="s">
        <v>531</v>
      </c>
      <c r="AA2180" s="20" t="s">
        <v>26</v>
      </c>
      <c r="AB2180" s="109"/>
      <c r="AC2180" s="19"/>
      <c r="AD2180" s="22"/>
      <c r="AE2180" s="19"/>
    </row>
    <row r="2181" spans="2:31" x14ac:dyDescent="0.2">
      <c r="B2181" s="14" t="s">
        <v>12868</v>
      </c>
      <c r="C2181" s="33" t="s">
        <v>12867</v>
      </c>
      <c r="D2181" s="16" t="s">
        <v>12866</v>
      </c>
      <c r="E2181" s="104" t="s">
        <v>5057</v>
      </c>
      <c r="F2181" s="18" t="s">
        <v>26</v>
      </c>
      <c r="G2181" s="111" t="s">
        <v>4412</v>
      </c>
      <c r="H2181" s="102" t="s">
        <v>323</v>
      </c>
      <c r="I2181" s="21">
        <v>3489960</v>
      </c>
      <c r="J2181" s="71">
        <v>98.224999999999994</v>
      </c>
      <c r="K2181" s="21">
        <v>2946750</v>
      </c>
      <c r="L2181" s="21">
        <v>3000000</v>
      </c>
      <c r="M2181" s="21">
        <v>3019983</v>
      </c>
      <c r="N2181" s="21"/>
      <c r="O2181" s="21">
        <v>-96068</v>
      </c>
      <c r="P2181" s="21"/>
      <c r="Q2181" s="21"/>
      <c r="R2181" s="22">
        <v>8.52</v>
      </c>
      <c r="S2181" s="22">
        <v>0.72699999999999998</v>
      </c>
      <c r="T2181" s="20" t="s">
        <v>4949</v>
      </c>
      <c r="U2181" s="21">
        <v>63900</v>
      </c>
      <c r="V2181" s="21">
        <v>255600</v>
      </c>
      <c r="W2181" s="34">
        <v>38231</v>
      </c>
      <c r="X2181" s="34">
        <v>42095</v>
      </c>
      <c r="Y2181" s="109"/>
      <c r="Z2181" s="70" t="s">
        <v>4927</v>
      </c>
      <c r="AA2181" s="20" t="s">
        <v>4926</v>
      </c>
      <c r="AB2181" s="109"/>
      <c r="AC2181" s="28">
        <v>41365</v>
      </c>
      <c r="AD2181" s="22">
        <v>100</v>
      </c>
      <c r="AE2181" s="28">
        <v>41365</v>
      </c>
    </row>
    <row r="2182" spans="2:31" x14ac:dyDescent="0.2">
      <c r="B2182" s="14" t="s">
        <v>12865</v>
      </c>
      <c r="C2182" s="33" t="s">
        <v>12864</v>
      </c>
      <c r="D2182" s="16" t="s">
        <v>12861</v>
      </c>
      <c r="E2182" s="104" t="s">
        <v>26</v>
      </c>
      <c r="F2182" s="18" t="s">
        <v>26</v>
      </c>
      <c r="G2182" s="111" t="s">
        <v>26</v>
      </c>
      <c r="H2182" s="102" t="s">
        <v>334</v>
      </c>
      <c r="I2182" s="21">
        <v>31458886</v>
      </c>
      <c r="J2182" s="71">
        <v>120.96599999999999</v>
      </c>
      <c r="K2182" s="21">
        <v>38043650</v>
      </c>
      <c r="L2182" s="21">
        <v>31450000</v>
      </c>
      <c r="M2182" s="21">
        <v>31456435</v>
      </c>
      <c r="N2182" s="21"/>
      <c r="O2182" s="21">
        <v>1179</v>
      </c>
      <c r="P2182" s="21"/>
      <c r="Q2182" s="21"/>
      <c r="R2182" s="22">
        <v>6.375</v>
      </c>
      <c r="S2182" s="22">
        <v>6.3710000000000004</v>
      </c>
      <c r="T2182" s="20" t="s">
        <v>85</v>
      </c>
      <c r="U2182" s="21">
        <v>924499</v>
      </c>
      <c r="V2182" s="21">
        <v>2004938</v>
      </c>
      <c r="W2182" s="34">
        <v>39630</v>
      </c>
      <c r="X2182" s="34">
        <v>43296</v>
      </c>
      <c r="Y2182" s="109"/>
      <c r="Z2182" s="70" t="s">
        <v>4927</v>
      </c>
      <c r="AA2182" s="20" t="s">
        <v>4926</v>
      </c>
      <c r="AB2182" s="109"/>
      <c r="AC2182" s="19"/>
      <c r="AD2182" s="22"/>
      <c r="AE2182" s="19"/>
    </row>
    <row r="2183" spans="2:31" x14ac:dyDescent="0.2">
      <c r="B2183" s="14" t="s">
        <v>12863</v>
      </c>
      <c r="C2183" s="33" t="s">
        <v>12862</v>
      </c>
      <c r="D2183" s="16" t="s">
        <v>12861</v>
      </c>
      <c r="E2183" s="104" t="s">
        <v>5057</v>
      </c>
      <c r="F2183" s="18" t="s">
        <v>26</v>
      </c>
      <c r="G2183" s="111" t="s">
        <v>4412</v>
      </c>
      <c r="H2183" s="102" t="s">
        <v>334</v>
      </c>
      <c r="I2183" s="21">
        <v>8759991</v>
      </c>
      <c r="J2183" s="71">
        <v>111.896</v>
      </c>
      <c r="K2183" s="21">
        <v>9885985</v>
      </c>
      <c r="L2183" s="21">
        <v>8835000</v>
      </c>
      <c r="M2183" s="21">
        <v>8769727</v>
      </c>
      <c r="N2183" s="21"/>
      <c r="O2183" s="21">
        <v>6197</v>
      </c>
      <c r="P2183" s="21"/>
      <c r="Q2183" s="21"/>
      <c r="R2183" s="22">
        <v>4.5</v>
      </c>
      <c r="S2183" s="22">
        <v>4.6070000000000002</v>
      </c>
      <c r="T2183" s="20" t="s">
        <v>89</v>
      </c>
      <c r="U2183" s="21">
        <v>33131</v>
      </c>
      <c r="V2183" s="21">
        <v>397575</v>
      </c>
      <c r="W2183" s="34">
        <v>40688</v>
      </c>
      <c r="X2183" s="34">
        <v>44348</v>
      </c>
      <c r="Y2183" s="109"/>
      <c r="Z2183" s="70" t="s">
        <v>4927</v>
      </c>
      <c r="AA2183" s="20" t="s">
        <v>4926</v>
      </c>
      <c r="AB2183" s="109"/>
      <c r="AC2183" s="28">
        <v>44256</v>
      </c>
      <c r="AD2183" s="22">
        <v>100</v>
      </c>
      <c r="AE2183" s="19"/>
    </row>
    <row r="2184" spans="2:31" x14ac:dyDescent="0.2">
      <c r="B2184" s="14" t="s">
        <v>12860</v>
      </c>
      <c r="C2184" s="33" t="s">
        <v>12859</v>
      </c>
      <c r="D2184" s="16" t="s">
        <v>12858</v>
      </c>
      <c r="E2184" s="104" t="s">
        <v>26</v>
      </c>
      <c r="F2184" s="18" t="s">
        <v>26</v>
      </c>
      <c r="G2184" s="111" t="s">
        <v>26</v>
      </c>
      <c r="H2184" s="102" t="s">
        <v>323</v>
      </c>
      <c r="I2184" s="21">
        <v>9908643</v>
      </c>
      <c r="J2184" s="71">
        <v>113.486</v>
      </c>
      <c r="K2184" s="21">
        <v>11325863</v>
      </c>
      <c r="L2184" s="21">
        <v>9980000</v>
      </c>
      <c r="M2184" s="21">
        <v>9933018</v>
      </c>
      <c r="N2184" s="21"/>
      <c r="O2184" s="21">
        <v>6910</v>
      </c>
      <c r="P2184" s="21"/>
      <c r="Q2184" s="21"/>
      <c r="R2184" s="22">
        <v>4.5</v>
      </c>
      <c r="S2184" s="22">
        <v>4.5890000000000004</v>
      </c>
      <c r="T2184" s="20" t="s">
        <v>118</v>
      </c>
      <c r="U2184" s="21">
        <v>169660</v>
      </c>
      <c r="V2184" s="21">
        <v>449100</v>
      </c>
      <c r="W2184" s="34">
        <v>39827</v>
      </c>
      <c r="X2184" s="34">
        <v>43511</v>
      </c>
      <c r="Y2184" s="109"/>
      <c r="Z2184" s="70" t="s">
        <v>4927</v>
      </c>
      <c r="AA2184" s="20" t="s">
        <v>4926</v>
      </c>
      <c r="AB2184" s="109"/>
      <c r="AC2184" s="19"/>
      <c r="AD2184" s="22"/>
      <c r="AE2184" s="19"/>
    </row>
    <row r="2185" spans="2:31" x14ac:dyDescent="0.2">
      <c r="B2185" s="14" t="s">
        <v>12857</v>
      </c>
      <c r="C2185" s="33" t="s">
        <v>12856</v>
      </c>
      <c r="D2185" s="16" t="s">
        <v>12851</v>
      </c>
      <c r="E2185" s="104" t="s">
        <v>26</v>
      </c>
      <c r="F2185" s="18" t="s">
        <v>26</v>
      </c>
      <c r="G2185" s="111" t="s">
        <v>26</v>
      </c>
      <c r="H2185" s="102" t="s">
        <v>334</v>
      </c>
      <c r="I2185" s="21">
        <v>14957400</v>
      </c>
      <c r="J2185" s="71">
        <v>122.128</v>
      </c>
      <c r="K2185" s="21">
        <v>18319185</v>
      </c>
      <c r="L2185" s="21">
        <v>15000000</v>
      </c>
      <c r="M2185" s="21">
        <v>14976765</v>
      </c>
      <c r="N2185" s="21"/>
      <c r="O2185" s="21">
        <v>4512</v>
      </c>
      <c r="P2185" s="21"/>
      <c r="Q2185" s="21"/>
      <c r="R2185" s="22">
        <v>6.75</v>
      </c>
      <c r="S2185" s="22">
        <v>6.7889999999999997</v>
      </c>
      <c r="T2185" s="20" t="s">
        <v>4985</v>
      </c>
      <c r="U2185" s="21">
        <v>298125</v>
      </c>
      <c r="V2185" s="21">
        <v>1012500</v>
      </c>
      <c r="W2185" s="34">
        <v>39322</v>
      </c>
      <c r="X2185" s="34">
        <v>42993</v>
      </c>
      <c r="Y2185" s="109"/>
      <c r="Z2185" s="70" t="s">
        <v>4927</v>
      </c>
      <c r="AA2185" s="20" t="s">
        <v>4926</v>
      </c>
      <c r="AB2185" s="109"/>
      <c r="AC2185" s="19"/>
      <c r="AD2185" s="22"/>
      <c r="AE2185" s="19"/>
    </row>
    <row r="2186" spans="2:31" x14ac:dyDescent="0.2">
      <c r="B2186" s="14" t="s">
        <v>12855</v>
      </c>
      <c r="C2186" s="33" t="s">
        <v>12854</v>
      </c>
      <c r="D2186" s="16" t="s">
        <v>12851</v>
      </c>
      <c r="E2186" s="104" t="s">
        <v>5057</v>
      </c>
      <c r="F2186" s="18" t="s">
        <v>26</v>
      </c>
      <c r="G2186" s="111" t="s">
        <v>26</v>
      </c>
      <c r="H2186" s="102" t="s">
        <v>334</v>
      </c>
      <c r="I2186" s="21">
        <v>17490375</v>
      </c>
      <c r="J2186" s="71">
        <v>101.798</v>
      </c>
      <c r="K2186" s="21">
        <v>17814668</v>
      </c>
      <c r="L2186" s="21">
        <v>17500000</v>
      </c>
      <c r="M2186" s="21">
        <v>17494960</v>
      </c>
      <c r="N2186" s="21"/>
      <c r="O2186" s="21">
        <v>3354</v>
      </c>
      <c r="P2186" s="21"/>
      <c r="Q2186" s="21"/>
      <c r="R2186" s="22">
        <v>2.125</v>
      </c>
      <c r="S2186" s="22">
        <v>2.1440000000000001</v>
      </c>
      <c r="T2186" s="20" t="s">
        <v>85</v>
      </c>
      <c r="U2186" s="21">
        <v>171476</v>
      </c>
      <c r="V2186" s="21">
        <v>367743</v>
      </c>
      <c r="W2186" s="34">
        <v>40738</v>
      </c>
      <c r="X2186" s="34">
        <v>41835</v>
      </c>
      <c r="Y2186" s="109"/>
      <c r="Z2186" s="70" t="s">
        <v>4927</v>
      </c>
      <c r="AA2186" s="20" t="s">
        <v>4926</v>
      </c>
      <c r="AB2186" s="109"/>
      <c r="AC2186" s="19"/>
      <c r="AD2186" s="22"/>
      <c r="AE2186" s="19"/>
    </row>
    <row r="2187" spans="2:31" x14ac:dyDescent="0.2">
      <c r="B2187" s="14" t="s">
        <v>12853</v>
      </c>
      <c r="C2187" s="33" t="s">
        <v>12852</v>
      </c>
      <c r="D2187" s="16" t="s">
        <v>12851</v>
      </c>
      <c r="E2187" s="104" t="s">
        <v>26</v>
      </c>
      <c r="F2187" s="18" t="s">
        <v>26</v>
      </c>
      <c r="G2187" s="111" t="s">
        <v>26</v>
      </c>
      <c r="H2187" s="102" t="s">
        <v>334</v>
      </c>
      <c r="I2187" s="21">
        <v>4987450</v>
      </c>
      <c r="J2187" s="71">
        <v>106.169</v>
      </c>
      <c r="K2187" s="21">
        <v>5308430</v>
      </c>
      <c r="L2187" s="21">
        <v>5000000</v>
      </c>
      <c r="M2187" s="21">
        <v>4990888</v>
      </c>
      <c r="N2187" s="21"/>
      <c r="O2187" s="21">
        <v>2454</v>
      </c>
      <c r="P2187" s="21"/>
      <c r="Q2187" s="21"/>
      <c r="R2187" s="22">
        <v>3.15</v>
      </c>
      <c r="S2187" s="22">
        <v>3.2050000000000001</v>
      </c>
      <c r="T2187" s="20" t="s">
        <v>85</v>
      </c>
      <c r="U2187" s="21">
        <v>72625</v>
      </c>
      <c r="V2187" s="21">
        <v>155750</v>
      </c>
      <c r="W2187" s="34">
        <v>40738</v>
      </c>
      <c r="X2187" s="34">
        <v>42566</v>
      </c>
      <c r="Y2187" s="109"/>
      <c r="Z2187" s="70" t="s">
        <v>4927</v>
      </c>
      <c r="AA2187" s="20" t="s">
        <v>4926</v>
      </c>
      <c r="AB2187" s="109"/>
      <c r="AC2187" s="19"/>
      <c r="AD2187" s="22"/>
      <c r="AE2187" s="19"/>
    </row>
    <row r="2188" spans="2:31" x14ac:dyDescent="0.2">
      <c r="B2188" s="14" t="s">
        <v>12850</v>
      </c>
      <c r="C2188" s="33" t="s">
        <v>12849</v>
      </c>
      <c r="D2188" s="16" t="s">
        <v>12848</v>
      </c>
      <c r="E2188" s="104" t="s">
        <v>26</v>
      </c>
      <c r="F2188" s="18" t="s">
        <v>26</v>
      </c>
      <c r="G2188" s="111" t="s">
        <v>26</v>
      </c>
      <c r="H2188" s="102" t="s">
        <v>334</v>
      </c>
      <c r="I2188" s="21">
        <v>5640452</v>
      </c>
      <c r="J2188" s="71">
        <v>101.863</v>
      </c>
      <c r="K2188" s="21">
        <v>5755243</v>
      </c>
      <c r="L2188" s="21">
        <v>5650000</v>
      </c>
      <c r="M2188" s="21">
        <v>5641593</v>
      </c>
      <c r="N2188" s="21"/>
      <c r="O2188" s="21">
        <v>1142</v>
      </c>
      <c r="P2188" s="21"/>
      <c r="Q2188" s="21"/>
      <c r="R2188" s="22">
        <v>1.9</v>
      </c>
      <c r="S2188" s="22">
        <v>1.9350000000000001</v>
      </c>
      <c r="T2188" s="20" t="s">
        <v>89</v>
      </c>
      <c r="U2188" s="21">
        <v>4771</v>
      </c>
      <c r="V2188" s="21">
        <v>60832</v>
      </c>
      <c r="W2188" s="34">
        <v>41045</v>
      </c>
      <c r="X2188" s="34">
        <v>42901</v>
      </c>
      <c r="Y2188" s="109"/>
      <c r="Z2188" s="70" t="s">
        <v>4927</v>
      </c>
      <c r="AA2188" s="20" t="s">
        <v>4926</v>
      </c>
      <c r="AB2188" s="109"/>
      <c r="AC2188" s="19"/>
      <c r="AD2188" s="22"/>
      <c r="AE2188" s="19"/>
    </row>
    <row r="2189" spans="2:31" x14ac:dyDescent="0.2">
      <c r="B2189" s="14" t="s">
        <v>12847</v>
      </c>
      <c r="C2189" s="33" t="s">
        <v>12846</v>
      </c>
      <c r="D2189" s="16" t="s">
        <v>12833</v>
      </c>
      <c r="E2189" s="104" t="s">
        <v>26</v>
      </c>
      <c r="F2189" s="18" t="s">
        <v>26</v>
      </c>
      <c r="G2189" s="111" t="s">
        <v>26</v>
      </c>
      <c r="H2189" s="102" t="s">
        <v>323</v>
      </c>
      <c r="I2189" s="21">
        <v>5640100</v>
      </c>
      <c r="J2189" s="71">
        <v>133.45400000000001</v>
      </c>
      <c r="K2189" s="21">
        <v>6672705</v>
      </c>
      <c r="L2189" s="21">
        <v>5000000</v>
      </c>
      <c r="M2189" s="21">
        <v>5580555</v>
      </c>
      <c r="N2189" s="21"/>
      <c r="O2189" s="21">
        <v>-10182</v>
      </c>
      <c r="P2189" s="21"/>
      <c r="Q2189" s="21"/>
      <c r="R2189" s="22">
        <v>6.875</v>
      </c>
      <c r="S2189" s="22">
        <v>5.944</v>
      </c>
      <c r="T2189" s="20" t="s">
        <v>118</v>
      </c>
      <c r="U2189" s="21">
        <v>143229</v>
      </c>
      <c r="V2189" s="21">
        <v>343750</v>
      </c>
      <c r="W2189" s="34">
        <v>39091</v>
      </c>
      <c r="X2189" s="34">
        <v>49706</v>
      </c>
      <c r="Y2189" s="109"/>
      <c r="Z2189" s="70" t="s">
        <v>4927</v>
      </c>
      <c r="AA2189" s="20" t="s">
        <v>4926</v>
      </c>
      <c r="AB2189" s="109"/>
      <c r="AC2189" s="31"/>
      <c r="AD2189" s="22"/>
      <c r="AE2189" s="19"/>
    </row>
    <row r="2190" spans="2:31" x14ac:dyDescent="0.2">
      <c r="B2190" s="14" t="s">
        <v>12845</v>
      </c>
      <c r="C2190" s="33" t="s">
        <v>12844</v>
      </c>
      <c r="D2190" s="16" t="s">
        <v>12833</v>
      </c>
      <c r="E2190" s="104" t="s">
        <v>26</v>
      </c>
      <c r="F2190" s="18" t="s">
        <v>26</v>
      </c>
      <c r="G2190" s="111" t="s">
        <v>26</v>
      </c>
      <c r="H2190" s="102" t="s">
        <v>323</v>
      </c>
      <c r="I2190" s="21">
        <v>5893950</v>
      </c>
      <c r="J2190" s="71">
        <v>145.52000000000001</v>
      </c>
      <c r="K2190" s="21">
        <v>7276000</v>
      </c>
      <c r="L2190" s="21">
        <v>5000000</v>
      </c>
      <c r="M2190" s="21">
        <v>5720870</v>
      </c>
      <c r="N2190" s="21"/>
      <c r="O2190" s="21">
        <v>-29888</v>
      </c>
      <c r="P2190" s="21"/>
      <c r="Q2190" s="21"/>
      <c r="R2190" s="22">
        <v>7.5</v>
      </c>
      <c r="S2190" s="22">
        <v>5.944</v>
      </c>
      <c r="T2190" s="20" t="s">
        <v>4985</v>
      </c>
      <c r="U2190" s="21">
        <v>125000</v>
      </c>
      <c r="V2190" s="21">
        <v>375000</v>
      </c>
      <c r="W2190" s="34">
        <v>39091</v>
      </c>
      <c r="X2190" s="34">
        <v>46266</v>
      </c>
      <c r="Y2190" s="109"/>
      <c r="Z2190" s="70" t="s">
        <v>4927</v>
      </c>
      <c r="AA2190" s="20" t="s">
        <v>4926</v>
      </c>
      <c r="AB2190" s="109"/>
      <c r="AC2190" s="19"/>
      <c r="AD2190" s="22"/>
      <c r="AE2190" s="19"/>
    </row>
    <row r="2191" spans="2:31" x14ac:dyDescent="0.2">
      <c r="B2191" s="14" t="s">
        <v>12843</v>
      </c>
      <c r="C2191" s="33" t="s">
        <v>12842</v>
      </c>
      <c r="D2191" s="16" t="s">
        <v>12833</v>
      </c>
      <c r="E2191" s="104" t="s">
        <v>26</v>
      </c>
      <c r="F2191" s="18" t="s">
        <v>26</v>
      </c>
      <c r="G2191" s="111" t="s">
        <v>26</v>
      </c>
      <c r="H2191" s="102" t="s">
        <v>323</v>
      </c>
      <c r="I2191" s="21">
        <v>11823720</v>
      </c>
      <c r="J2191" s="71">
        <v>122.511</v>
      </c>
      <c r="K2191" s="21">
        <v>14701296</v>
      </c>
      <c r="L2191" s="21">
        <v>12000000</v>
      </c>
      <c r="M2191" s="21">
        <v>11847165</v>
      </c>
      <c r="N2191" s="21"/>
      <c r="O2191" s="21">
        <v>3736</v>
      </c>
      <c r="P2191" s="21"/>
      <c r="Q2191" s="21"/>
      <c r="R2191" s="22">
        <v>6.125</v>
      </c>
      <c r="S2191" s="22">
        <v>6.234</v>
      </c>
      <c r="T2191" s="20" t="s">
        <v>4949</v>
      </c>
      <c r="U2191" s="21">
        <v>147000</v>
      </c>
      <c r="V2191" s="21">
        <v>735000</v>
      </c>
      <c r="W2191" s="34">
        <v>38091</v>
      </c>
      <c r="X2191" s="34">
        <v>49053</v>
      </c>
      <c r="Y2191" s="109"/>
      <c r="Z2191" s="70" t="s">
        <v>4927</v>
      </c>
      <c r="AA2191" s="20" t="s">
        <v>4926</v>
      </c>
      <c r="AB2191" s="109"/>
      <c r="AC2191" s="19"/>
      <c r="AD2191" s="22"/>
      <c r="AE2191" s="19"/>
    </row>
    <row r="2192" spans="2:31" x14ac:dyDescent="0.2">
      <c r="B2192" s="14" t="s">
        <v>12841</v>
      </c>
      <c r="C2192" s="33" t="s">
        <v>12840</v>
      </c>
      <c r="D2192" s="16" t="s">
        <v>12833</v>
      </c>
      <c r="E2192" s="104" t="s">
        <v>26</v>
      </c>
      <c r="F2192" s="18" t="s">
        <v>26</v>
      </c>
      <c r="G2192" s="111" t="s">
        <v>26</v>
      </c>
      <c r="H2192" s="102" t="s">
        <v>323</v>
      </c>
      <c r="I2192" s="21">
        <v>16005000</v>
      </c>
      <c r="J2192" s="71">
        <v>110.17700000000001</v>
      </c>
      <c r="K2192" s="21">
        <v>17633845</v>
      </c>
      <c r="L2192" s="21">
        <v>16005000</v>
      </c>
      <c r="M2192" s="21">
        <v>16005000</v>
      </c>
      <c r="N2192" s="21"/>
      <c r="O2192" s="21"/>
      <c r="P2192" s="21"/>
      <c r="Q2192" s="21"/>
      <c r="R2192" s="22">
        <v>4.3070000000000004</v>
      </c>
      <c r="S2192" s="22">
        <v>4.3070000000000004</v>
      </c>
      <c r="T2192" s="20" t="s">
        <v>4965</v>
      </c>
      <c r="U2192" s="21">
        <v>89997</v>
      </c>
      <c r="V2192" s="21">
        <v>689335</v>
      </c>
      <c r="W2192" s="34">
        <v>40679</v>
      </c>
      <c r="X2192" s="34">
        <v>44330</v>
      </c>
      <c r="Y2192" s="109"/>
      <c r="Z2192" s="70" t="s">
        <v>4927</v>
      </c>
      <c r="AA2192" s="20" t="s">
        <v>4926</v>
      </c>
      <c r="AB2192" s="109"/>
      <c r="AC2192" s="19"/>
      <c r="AD2192" s="22"/>
      <c r="AE2192" s="19"/>
    </row>
    <row r="2193" spans="2:31" x14ac:dyDescent="0.2">
      <c r="B2193" s="14" t="s">
        <v>12839</v>
      </c>
      <c r="C2193" s="33" t="s">
        <v>12838</v>
      </c>
      <c r="D2193" s="16" t="s">
        <v>12833</v>
      </c>
      <c r="E2193" s="104" t="s">
        <v>26</v>
      </c>
      <c r="F2193" s="18" t="s">
        <v>26</v>
      </c>
      <c r="G2193" s="111" t="s">
        <v>26</v>
      </c>
      <c r="H2193" s="102" t="s">
        <v>323</v>
      </c>
      <c r="I2193" s="21">
        <v>13930000</v>
      </c>
      <c r="J2193" s="71">
        <v>103.541</v>
      </c>
      <c r="K2193" s="21">
        <v>14495782</v>
      </c>
      <c r="L2193" s="21">
        <v>14000000</v>
      </c>
      <c r="M2193" s="21">
        <v>13936983</v>
      </c>
      <c r="N2193" s="21"/>
      <c r="O2193" s="21">
        <v>5991</v>
      </c>
      <c r="P2193" s="21"/>
      <c r="Q2193" s="21"/>
      <c r="R2193" s="22">
        <v>3.25</v>
      </c>
      <c r="S2193" s="22">
        <v>3.3090000000000002</v>
      </c>
      <c r="T2193" s="20" t="s">
        <v>4965</v>
      </c>
      <c r="U2193" s="21">
        <v>58139</v>
      </c>
      <c r="V2193" s="21">
        <v>463847</v>
      </c>
      <c r="W2193" s="34">
        <v>40850</v>
      </c>
      <c r="X2193" s="34">
        <v>44515</v>
      </c>
      <c r="Y2193" s="109"/>
      <c r="Z2193" s="70" t="s">
        <v>4927</v>
      </c>
      <c r="AA2193" s="20" t="s">
        <v>4926</v>
      </c>
      <c r="AB2193" s="109"/>
      <c r="AC2193" s="19"/>
      <c r="AD2193" s="22"/>
      <c r="AE2193" s="19"/>
    </row>
    <row r="2194" spans="2:31" x14ac:dyDescent="0.2">
      <c r="B2194" s="14" t="s">
        <v>12837</v>
      </c>
      <c r="C2194" s="33" t="s">
        <v>12836</v>
      </c>
      <c r="D2194" s="16" t="s">
        <v>12833</v>
      </c>
      <c r="E2194" s="104" t="s">
        <v>26</v>
      </c>
      <c r="F2194" s="18" t="s">
        <v>26</v>
      </c>
      <c r="G2194" s="111" t="s">
        <v>590</v>
      </c>
      <c r="H2194" s="102" t="s">
        <v>4412</v>
      </c>
      <c r="I2194" s="21">
        <v>18938535</v>
      </c>
      <c r="J2194" s="71">
        <v>127.637</v>
      </c>
      <c r="K2194" s="21">
        <v>21060105</v>
      </c>
      <c r="L2194" s="21">
        <v>16500000</v>
      </c>
      <c r="M2194" s="21">
        <v>17922859</v>
      </c>
      <c r="N2194" s="21"/>
      <c r="O2194" s="21">
        <v>-403933</v>
      </c>
      <c r="P2194" s="21"/>
      <c r="Q2194" s="21"/>
      <c r="R2194" s="22">
        <v>7.28</v>
      </c>
      <c r="S2194" s="22">
        <v>5.367</v>
      </c>
      <c r="T2194" s="20" t="s">
        <v>89</v>
      </c>
      <c r="U2194" s="21">
        <v>3337</v>
      </c>
      <c r="V2194" s="21">
        <v>1201200</v>
      </c>
      <c r="W2194" s="34">
        <v>37594</v>
      </c>
      <c r="X2194" s="34">
        <v>45107</v>
      </c>
      <c r="Y2194" s="109"/>
      <c r="Z2194" s="70" t="s">
        <v>531</v>
      </c>
      <c r="AA2194" s="20" t="s">
        <v>26</v>
      </c>
      <c r="AB2194" s="109"/>
      <c r="AC2194" s="19"/>
      <c r="AD2194" s="22"/>
      <c r="AE2194" s="19"/>
    </row>
    <row r="2195" spans="2:31" x14ac:dyDescent="0.2">
      <c r="B2195" s="14" t="s">
        <v>12835</v>
      </c>
      <c r="C2195" s="33" t="s">
        <v>12834</v>
      </c>
      <c r="D2195" s="16" t="s">
        <v>12833</v>
      </c>
      <c r="E2195" s="104" t="s">
        <v>26</v>
      </c>
      <c r="F2195" s="18" t="s">
        <v>26</v>
      </c>
      <c r="G2195" s="111" t="s">
        <v>26</v>
      </c>
      <c r="H2195" s="102" t="s">
        <v>323</v>
      </c>
      <c r="I2195" s="21">
        <v>20032300</v>
      </c>
      <c r="J2195" s="71">
        <v>103.61</v>
      </c>
      <c r="K2195" s="21">
        <v>20721900</v>
      </c>
      <c r="L2195" s="21">
        <v>20000000</v>
      </c>
      <c r="M2195" s="21">
        <v>20003649</v>
      </c>
      <c r="N2195" s="21"/>
      <c r="O2195" s="21">
        <v>-3997</v>
      </c>
      <c r="P2195" s="21"/>
      <c r="Q2195" s="21"/>
      <c r="R2195" s="22">
        <v>5</v>
      </c>
      <c r="S2195" s="22">
        <v>4.9779999999999998</v>
      </c>
      <c r="T2195" s="20" t="s">
        <v>4965</v>
      </c>
      <c r="U2195" s="21">
        <v>127778</v>
      </c>
      <c r="V2195" s="21">
        <v>1000000</v>
      </c>
      <c r="W2195" s="34">
        <v>38008</v>
      </c>
      <c r="X2195" s="34">
        <v>41593</v>
      </c>
      <c r="Y2195" s="109"/>
      <c r="Z2195" s="70" t="s">
        <v>4927</v>
      </c>
      <c r="AA2195" s="20" t="s">
        <v>4926</v>
      </c>
      <c r="AB2195" s="109"/>
      <c r="AC2195" s="19"/>
      <c r="AD2195" s="22"/>
      <c r="AE2195" s="19"/>
    </row>
    <row r="2196" spans="2:31" x14ac:dyDescent="0.2">
      <c r="B2196" s="14" t="s">
        <v>12832</v>
      </c>
      <c r="C2196" s="33" t="s">
        <v>12831</v>
      </c>
      <c r="D2196" s="16" t="s">
        <v>12830</v>
      </c>
      <c r="E2196" s="104" t="s">
        <v>26</v>
      </c>
      <c r="F2196" s="18" t="s">
        <v>26</v>
      </c>
      <c r="G2196" s="111" t="s">
        <v>26</v>
      </c>
      <c r="H2196" s="102" t="s">
        <v>334</v>
      </c>
      <c r="I2196" s="21">
        <v>9925000</v>
      </c>
      <c r="J2196" s="71">
        <v>113.139</v>
      </c>
      <c r="K2196" s="21">
        <v>11313870</v>
      </c>
      <c r="L2196" s="21">
        <v>10000000</v>
      </c>
      <c r="M2196" s="21">
        <v>9967436</v>
      </c>
      <c r="N2196" s="21"/>
      <c r="O2196" s="21">
        <v>7562</v>
      </c>
      <c r="P2196" s="21"/>
      <c r="Q2196" s="21"/>
      <c r="R2196" s="22">
        <v>6.125</v>
      </c>
      <c r="S2196" s="22">
        <v>6.2270000000000003</v>
      </c>
      <c r="T2196" s="20" t="s">
        <v>118</v>
      </c>
      <c r="U2196" s="21">
        <v>231389</v>
      </c>
      <c r="V2196" s="21">
        <v>612500</v>
      </c>
      <c r="W2196" s="34">
        <v>38944</v>
      </c>
      <c r="X2196" s="34">
        <v>42597</v>
      </c>
      <c r="Y2196" s="109"/>
      <c r="Z2196" s="70" t="s">
        <v>4927</v>
      </c>
      <c r="AA2196" s="20" t="s">
        <v>4926</v>
      </c>
      <c r="AB2196" s="109"/>
      <c r="AC2196" s="19"/>
      <c r="AD2196" s="22"/>
      <c r="AE2196" s="19"/>
    </row>
    <row r="2197" spans="2:31" x14ac:dyDescent="0.2">
      <c r="B2197" s="14" t="s">
        <v>12829</v>
      </c>
      <c r="C2197" s="33" t="s">
        <v>12828</v>
      </c>
      <c r="D2197" s="16" t="s">
        <v>12827</v>
      </c>
      <c r="E2197" s="104" t="s">
        <v>26</v>
      </c>
      <c r="F2197" s="18" t="s">
        <v>26</v>
      </c>
      <c r="G2197" s="111" t="s">
        <v>26</v>
      </c>
      <c r="H2197" s="102" t="s">
        <v>323</v>
      </c>
      <c r="I2197" s="21">
        <v>454581</v>
      </c>
      <c r="J2197" s="71">
        <v>120.267</v>
      </c>
      <c r="K2197" s="21">
        <v>547216</v>
      </c>
      <c r="L2197" s="21">
        <v>455000</v>
      </c>
      <c r="M2197" s="21">
        <v>454722</v>
      </c>
      <c r="N2197" s="21"/>
      <c r="O2197" s="21">
        <v>35</v>
      </c>
      <c r="P2197" s="21"/>
      <c r="Q2197" s="21"/>
      <c r="R2197" s="22">
        <v>5.3</v>
      </c>
      <c r="S2197" s="22">
        <v>5.3120000000000003</v>
      </c>
      <c r="T2197" s="20" t="s">
        <v>85</v>
      </c>
      <c r="U2197" s="21">
        <v>11120</v>
      </c>
      <c r="V2197" s="21">
        <v>24115</v>
      </c>
      <c r="W2197" s="34">
        <v>39821</v>
      </c>
      <c r="X2197" s="34">
        <v>43480</v>
      </c>
      <c r="Y2197" s="109"/>
      <c r="Z2197" s="70" t="s">
        <v>4927</v>
      </c>
      <c r="AA2197" s="20" t="s">
        <v>4926</v>
      </c>
      <c r="AB2197" s="109"/>
      <c r="AC2197" s="19"/>
      <c r="AD2197" s="22"/>
      <c r="AE2197" s="19"/>
    </row>
    <row r="2198" spans="2:31" x14ac:dyDescent="0.2">
      <c r="B2198" s="14" t="s">
        <v>12826</v>
      </c>
      <c r="C2198" s="33" t="s">
        <v>12825</v>
      </c>
      <c r="D2198" s="16" t="s">
        <v>12824</v>
      </c>
      <c r="E2198" s="104" t="s">
        <v>26</v>
      </c>
      <c r="F2198" s="18" t="s">
        <v>26</v>
      </c>
      <c r="G2198" s="111" t="s">
        <v>4412</v>
      </c>
      <c r="H2198" s="102" t="s">
        <v>323</v>
      </c>
      <c r="I2198" s="21">
        <v>7462800</v>
      </c>
      <c r="J2198" s="71">
        <v>102.34399999999999</v>
      </c>
      <c r="K2198" s="21">
        <v>7675763</v>
      </c>
      <c r="L2198" s="21">
        <v>7500000</v>
      </c>
      <c r="M2198" s="21">
        <v>7463173</v>
      </c>
      <c r="N2198" s="21"/>
      <c r="O2198" s="21">
        <v>373</v>
      </c>
      <c r="P2198" s="21"/>
      <c r="Q2198" s="21"/>
      <c r="R2198" s="22">
        <v>4.0999999999999996</v>
      </c>
      <c r="S2198" s="22">
        <v>4.1289999999999996</v>
      </c>
      <c r="T2198" s="20" t="s">
        <v>4965</v>
      </c>
      <c r="U2198" s="21">
        <v>39292</v>
      </c>
      <c r="V2198" s="21">
        <v>151187</v>
      </c>
      <c r="W2198" s="34">
        <v>41044</v>
      </c>
      <c r="X2198" s="34">
        <v>52001</v>
      </c>
      <c r="Y2198" s="109"/>
      <c r="Z2198" s="70" t="s">
        <v>4927</v>
      </c>
      <c r="AA2198" s="20" t="s">
        <v>4926</v>
      </c>
      <c r="AB2198" s="109"/>
      <c r="AC2198" s="28">
        <v>51820</v>
      </c>
      <c r="AD2198" s="22">
        <v>100</v>
      </c>
      <c r="AE2198" s="19"/>
    </row>
    <row r="2199" spans="2:31" x14ac:dyDescent="0.2">
      <c r="B2199" s="14" t="s">
        <v>12823</v>
      </c>
      <c r="C2199" s="33" t="s">
        <v>12822</v>
      </c>
      <c r="D2199" s="16" t="s">
        <v>12819</v>
      </c>
      <c r="E2199" s="104" t="s">
        <v>26</v>
      </c>
      <c r="F2199" s="18" t="s">
        <v>26</v>
      </c>
      <c r="G2199" s="111" t="s">
        <v>26</v>
      </c>
      <c r="H2199" s="102" t="s">
        <v>323</v>
      </c>
      <c r="I2199" s="21">
        <v>2059105</v>
      </c>
      <c r="J2199" s="71">
        <v>135.64599999999999</v>
      </c>
      <c r="K2199" s="21">
        <v>2712922</v>
      </c>
      <c r="L2199" s="21">
        <v>2000000</v>
      </c>
      <c r="M2199" s="21">
        <v>2040861</v>
      </c>
      <c r="N2199" s="21"/>
      <c r="O2199" s="21">
        <v>-5263</v>
      </c>
      <c r="P2199" s="21"/>
      <c r="Q2199" s="21"/>
      <c r="R2199" s="22">
        <v>7.9</v>
      </c>
      <c r="S2199" s="22">
        <v>7.4580000000000002</v>
      </c>
      <c r="T2199" s="20" t="s">
        <v>89</v>
      </c>
      <c r="U2199" s="21">
        <v>7022</v>
      </c>
      <c r="V2199" s="21">
        <v>158000</v>
      </c>
      <c r="W2199" s="34">
        <v>39966</v>
      </c>
      <c r="X2199" s="34">
        <v>43449</v>
      </c>
      <c r="Y2199" s="109"/>
      <c r="Z2199" s="70" t="s">
        <v>4927</v>
      </c>
      <c r="AA2199" s="20" t="s">
        <v>4926</v>
      </c>
      <c r="AB2199" s="109"/>
      <c r="AC2199" s="19"/>
      <c r="AD2199" s="22"/>
      <c r="AE2199" s="19"/>
    </row>
    <row r="2200" spans="2:31" x14ac:dyDescent="0.2">
      <c r="B2200" s="14" t="s">
        <v>12821</v>
      </c>
      <c r="C2200" s="33" t="s">
        <v>12820</v>
      </c>
      <c r="D2200" s="16" t="s">
        <v>12819</v>
      </c>
      <c r="E2200" s="104" t="s">
        <v>26</v>
      </c>
      <c r="F2200" s="18" t="s">
        <v>26</v>
      </c>
      <c r="G2200" s="111" t="s">
        <v>26</v>
      </c>
      <c r="H2200" s="102" t="s">
        <v>323</v>
      </c>
      <c r="I2200" s="21">
        <v>10948630</v>
      </c>
      <c r="J2200" s="71">
        <v>112.18899999999999</v>
      </c>
      <c r="K2200" s="21">
        <v>12340779</v>
      </c>
      <c r="L2200" s="21">
        <v>11000000</v>
      </c>
      <c r="M2200" s="21">
        <v>10955547</v>
      </c>
      <c r="N2200" s="21"/>
      <c r="O2200" s="21">
        <v>4421</v>
      </c>
      <c r="P2200" s="21"/>
      <c r="Q2200" s="21"/>
      <c r="R2200" s="22">
        <v>3.9</v>
      </c>
      <c r="S2200" s="22">
        <v>3.9569999999999999</v>
      </c>
      <c r="T2200" s="20" t="s">
        <v>4965</v>
      </c>
      <c r="U2200" s="21">
        <v>40517</v>
      </c>
      <c r="V2200" s="21">
        <v>429000</v>
      </c>
      <c r="W2200" s="34">
        <v>40687</v>
      </c>
      <c r="X2200" s="34">
        <v>44343</v>
      </c>
      <c r="Y2200" s="109"/>
      <c r="Z2200" s="70" t="s">
        <v>4927</v>
      </c>
      <c r="AA2200" s="20" t="s">
        <v>4926</v>
      </c>
      <c r="AB2200" s="109"/>
      <c r="AC2200" s="19"/>
      <c r="AD2200" s="22"/>
      <c r="AE2200" s="19"/>
    </row>
    <row r="2201" spans="2:31" x14ac:dyDescent="0.2">
      <c r="B2201" s="14" t="s">
        <v>12818</v>
      </c>
      <c r="C2201" s="33" t="s">
        <v>12817</v>
      </c>
      <c r="D2201" s="16" t="s">
        <v>12813</v>
      </c>
      <c r="E2201" s="104" t="s">
        <v>5057</v>
      </c>
      <c r="F2201" s="18" t="s">
        <v>26</v>
      </c>
      <c r="G2201" s="111" t="s">
        <v>26</v>
      </c>
      <c r="H2201" s="102" t="s">
        <v>323</v>
      </c>
      <c r="I2201" s="21">
        <v>9975100</v>
      </c>
      <c r="J2201" s="71">
        <v>119.45</v>
      </c>
      <c r="K2201" s="21">
        <v>11945020</v>
      </c>
      <c r="L2201" s="21">
        <v>10000000</v>
      </c>
      <c r="M2201" s="21">
        <v>9985436</v>
      </c>
      <c r="N2201" s="21"/>
      <c r="O2201" s="21">
        <v>2716</v>
      </c>
      <c r="P2201" s="21"/>
      <c r="Q2201" s="21"/>
      <c r="R2201" s="22">
        <v>5.45</v>
      </c>
      <c r="S2201" s="22">
        <v>5.4820000000000002</v>
      </c>
      <c r="T2201" s="20" t="s">
        <v>4949</v>
      </c>
      <c r="U2201" s="21">
        <v>115056</v>
      </c>
      <c r="V2201" s="21">
        <v>545000</v>
      </c>
      <c r="W2201" s="34">
        <v>39526</v>
      </c>
      <c r="X2201" s="34">
        <v>43205</v>
      </c>
      <c r="Y2201" s="109"/>
      <c r="Z2201" s="70" t="s">
        <v>4927</v>
      </c>
      <c r="AA2201" s="20" t="s">
        <v>4926</v>
      </c>
      <c r="AB2201" s="109"/>
      <c r="AC2201" s="19"/>
      <c r="AD2201" s="22"/>
      <c r="AE2201" s="19"/>
    </row>
    <row r="2202" spans="2:31" x14ac:dyDescent="0.2">
      <c r="B2202" s="14" t="s">
        <v>12816</v>
      </c>
      <c r="C2202" s="33" t="s">
        <v>4579</v>
      </c>
      <c r="D2202" s="16" t="s">
        <v>12813</v>
      </c>
      <c r="E2202" s="104" t="s">
        <v>5057</v>
      </c>
      <c r="F2202" s="18" t="s">
        <v>26</v>
      </c>
      <c r="G2202" s="111" t="s">
        <v>26</v>
      </c>
      <c r="H2202" s="102" t="s">
        <v>323</v>
      </c>
      <c r="I2202" s="21">
        <v>21246566</v>
      </c>
      <c r="J2202" s="71">
        <v>102.76300000000001</v>
      </c>
      <c r="K2202" s="21">
        <v>21292473</v>
      </c>
      <c r="L2202" s="21">
        <v>20720000</v>
      </c>
      <c r="M2202" s="21">
        <v>20806269</v>
      </c>
      <c r="N2202" s="21"/>
      <c r="O2202" s="21">
        <v>-135219</v>
      </c>
      <c r="P2202" s="21"/>
      <c r="Q2202" s="21"/>
      <c r="R2202" s="22">
        <v>4.9000000000000004</v>
      </c>
      <c r="S2202" s="22">
        <v>4.2140000000000004</v>
      </c>
      <c r="T2202" s="20" t="s">
        <v>118</v>
      </c>
      <c r="U2202" s="21">
        <v>383550</v>
      </c>
      <c r="V2202" s="21">
        <v>1015280</v>
      </c>
      <c r="W2202" s="34">
        <v>40010</v>
      </c>
      <c r="X2202" s="34">
        <v>41501</v>
      </c>
      <c r="Y2202" s="109"/>
      <c r="Z2202" s="70" t="s">
        <v>4927</v>
      </c>
      <c r="AA2202" s="20" t="s">
        <v>4926</v>
      </c>
      <c r="AB2202" s="109"/>
      <c r="AC2202" s="19"/>
      <c r="AD2202" s="22"/>
      <c r="AE2202" s="19"/>
    </row>
    <row r="2203" spans="2:31" x14ac:dyDescent="0.2">
      <c r="B2203" s="14" t="s">
        <v>12815</v>
      </c>
      <c r="C2203" s="33" t="s">
        <v>12814</v>
      </c>
      <c r="D2203" s="16" t="s">
        <v>12813</v>
      </c>
      <c r="E2203" s="104" t="s">
        <v>5057</v>
      </c>
      <c r="F2203" s="18" t="s">
        <v>26</v>
      </c>
      <c r="G2203" s="111" t="s">
        <v>26</v>
      </c>
      <c r="H2203" s="102" t="s">
        <v>323</v>
      </c>
      <c r="I2203" s="21">
        <v>13982704</v>
      </c>
      <c r="J2203" s="71">
        <v>130.20599999999999</v>
      </c>
      <c r="K2203" s="21">
        <v>17942332</v>
      </c>
      <c r="L2203" s="21">
        <v>13780000</v>
      </c>
      <c r="M2203" s="21">
        <v>13924340</v>
      </c>
      <c r="N2203" s="21"/>
      <c r="O2203" s="21">
        <v>-15240</v>
      </c>
      <c r="P2203" s="21"/>
      <c r="Q2203" s="21"/>
      <c r="R2203" s="22">
        <v>7.15</v>
      </c>
      <c r="S2203" s="22">
        <v>6.9370000000000003</v>
      </c>
      <c r="T2203" s="20" t="s">
        <v>118</v>
      </c>
      <c r="U2203" s="21">
        <v>372213</v>
      </c>
      <c r="V2203" s="21">
        <v>985270</v>
      </c>
      <c r="W2203" s="34">
        <v>39961</v>
      </c>
      <c r="X2203" s="34">
        <v>43511</v>
      </c>
      <c r="Y2203" s="109"/>
      <c r="Z2203" s="70" t="s">
        <v>4927</v>
      </c>
      <c r="AA2203" s="20" t="s">
        <v>4926</v>
      </c>
      <c r="AB2203" s="109"/>
      <c r="AC2203" s="19"/>
      <c r="AD2203" s="22"/>
      <c r="AE2203" s="19"/>
    </row>
    <row r="2204" spans="2:31" x14ac:dyDescent="0.2">
      <c r="B2204" s="14" t="s">
        <v>12812</v>
      </c>
      <c r="C2204" s="33" t="s">
        <v>12811</v>
      </c>
      <c r="D2204" s="16" t="s">
        <v>12810</v>
      </c>
      <c r="E2204" s="104" t="s">
        <v>5057</v>
      </c>
      <c r="F2204" s="18" t="s">
        <v>26</v>
      </c>
      <c r="G2204" s="111" t="s">
        <v>26</v>
      </c>
      <c r="H2204" s="102" t="s">
        <v>611</v>
      </c>
      <c r="I2204" s="21">
        <v>21908670</v>
      </c>
      <c r="J2204" s="71">
        <v>107.5</v>
      </c>
      <c r="K2204" s="21">
        <v>23089925</v>
      </c>
      <c r="L2204" s="21">
        <v>21479000</v>
      </c>
      <c r="M2204" s="21">
        <v>21927337</v>
      </c>
      <c r="N2204" s="21"/>
      <c r="O2204" s="21">
        <v>8525</v>
      </c>
      <c r="P2204" s="21"/>
      <c r="Q2204" s="21"/>
      <c r="R2204" s="22">
        <v>5.75</v>
      </c>
      <c r="S2204" s="22">
        <v>5.2009999999999996</v>
      </c>
      <c r="T2204" s="20" t="s">
        <v>89</v>
      </c>
      <c r="U2204" s="21">
        <v>102920</v>
      </c>
      <c r="V2204" s="21">
        <v>947543</v>
      </c>
      <c r="W2204" s="34">
        <v>41215</v>
      </c>
      <c r="X2204" s="34">
        <v>42887</v>
      </c>
      <c r="Y2204" s="109"/>
      <c r="Z2204" s="70" t="s">
        <v>4927</v>
      </c>
      <c r="AA2204" s="20" t="s">
        <v>4926</v>
      </c>
      <c r="AB2204" s="109"/>
      <c r="AC2204" s="19"/>
      <c r="AD2204" s="22"/>
      <c r="AE2204" s="19"/>
    </row>
    <row r="2205" spans="2:31" x14ac:dyDescent="0.2">
      <c r="B2205" s="14" t="s">
        <v>12809</v>
      </c>
      <c r="C2205" s="33" t="s">
        <v>12808</v>
      </c>
      <c r="D2205" s="16" t="s">
        <v>12807</v>
      </c>
      <c r="E2205" s="104" t="s">
        <v>26</v>
      </c>
      <c r="F2205" s="18" t="s">
        <v>26</v>
      </c>
      <c r="G2205" s="111" t="s">
        <v>26</v>
      </c>
      <c r="H2205" s="102" t="s">
        <v>334</v>
      </c>
      <c r="I2205" s="21">
        <v>1736048</v>
      </c>
      <c r="J2205" s="71">
        <v>121.97499999999999</v>
      </c>
      <c r="K2205" s="21">
        <v>2128464</v>
      </c>
      <c r="L2205" s="21">
        <v>1745000</v>
      </c>
      <c r="M2205" s="21">
        <v>1739530</v>
      </c>
      <c r="N2205" s="21"/>
      <c r="O2205" s="21">
        <v>792</v>
      </c>
      <c r="P2205" s="21"/>
      <c r="Q2205" s="21"/>
      <c r="R2205" s="22">
        <v>6.5</v>
      </c>
      <c r="S2205" s="22">
        <v>6.5709999999999997</v>
      </c>
      <c r="T2205" s="20" t="s">
        <v>4965</v>
      </c>
      <c r="U2205" s="21">
        <v>18904</v>
      </c>
      <c r="V2205" s="21">
        <v>113425</v>
      </c>
      <c r="W2205" s="34">
        <v>39569</v>
      </c>
      <c r="X2205" s="34">
        <v>43221</v>
      </c>
      <c r="Y2205" s="109"/>
      <c r="Z2205" s="70" t="s">
        <v>4927</v>
      </c>
      <c r="AA2205" s="20" t="s">
        <v>4926</v>
      </c>
      <c r="AB2205" s="109"/>
      <c r="AC2205" s="19"/>
      <c r="AD2205" s="22"/>
      <c r="AE2205" s="19"/>
    </row>
    <row r="2206" spans="2:31" x14ac:dyDescent="0.2">
      <c r="B2206" s="14" t="s">
        <v>12806</v>
      </c>
      <c r="C2206" s="33" t="s">
        <v>12805</v>
      </c>
      <c r="D2206" s="16" t="s">
        <v>12802</v>
      </c>
      <c r="E2206" s="104" t="s">
        <v>26</v>
      </c>
      <c r="F2206" s="18" t="s">
        <v>26</v>
      </c>
      <c r="G2206" s="111" t="s">
        <v>26</v>
      </c>
      <c r="H2206" s="102" t="s">
        <v>334</v>
      </c>
      <c r="I2206" s="21">
        <v>8817497</v>
      </c>
      <c r="J2206" s="71">
        <v>104.971</v>
      </c>
      <c r="K2206" s="21">
        <v>9342446</v>
      </c>
      <c r="L2206" s="21">
        <v>8900000</v>
      </c>
      <c r="M2206" s="21">
        <v>8889253</v>
      </c>
      <c r="N2206" s="21"/>
      <c r="O2206" s="21">
        <v>10399</v>
      </c>
      <c r="P2206" s="21"/>
      <c r="Q2206" s="21"/>
      <c r="R2206" s="22">
        <v>5.95</v>
      </c>
      <c r="S2206" s="22">
        <v>6.0720000000000001</v>
      </c>
      <c r="T2206" s="20" t="s">
        <v>85</v>
      </c>
      <c r="U2206" s="21">
        <v>244181</v>
      </c>
      <c r="V2206" s="21">
        <v>529550</v>
      </c>
      <c r="W2206" s="34">
        <v>37924</v>
      </c>
      <c r="X2206" s="34">
        <v>41654</v>
      </c>
      <c r="Y2206" s="109"/>
      <c r="Z2206" s="70" t="s">
        <v>4927</v>
      </c>
      <c r="AA2206" s="20" t="s">
        <v>4926</v>
      </c>
      <c r="AB2206" s="109"/>
      <c r="AC2206" s="19"/>
      <c r="AD2206" s="22"/>
      <c r="AE2206" s="19"/>
    </row>
    <row r="2207" spans="2:31" x14ac:dyDescent="0.2">
      <c r="B2207" s="14" t="s">
        <v>12804</v>
      </c>
      <c r="C2207" s="33" t="s">
        <v>12803</v>
      </c>
      <c r="D2207" s="16" t="s">
        <v>12802</v>
      </c>
      <c r="E2207" s="104" t="s">
        <v>5057</v>
      </c>
      <c r="F2207" s="18" t="s">
        <v>26</v>
      </c>
      <c r="G2207" s="111" t="s">
        <v>4412</v>
      </c>
      <c r="H2207" s="102" t="s">
        <v>334</v>
      </c>
      <c r="I2207" s="21">
        <v>9992800</v>
      </c>
      <c r="J2207" s="71">
        <v>113.72499999999999</v>
      </c>
      <c r="K2207" s="21">
        <v>11372500</v>
      </c>
      <c r="L2207" s="21">
        <v>10000000</v>
      </c>
      <c r="M2207" s="21">
        <v>9992800</v>
      </c>
      <c r="N2207" s="21"/>
      <c r="O2207" s="21">
        <v>-587</v>
      </c>
      <c r="P2207" s="21"/>
      <c r="Q2207" s="21"/>
      <c r="R2207" s="22">
        <v>4.5</v>
      </c>
      <c r="S2207" s="22">
        <v>4.8140000000000001</v>
      </c>
      <c r="T2207" s="20" t="s">
        <v>85</v>
      </c>
      <c r="U2207" s="21">
        <v>207500</v>
      </c>
      <c r="V2207" s="21">
        <v>450000</v>
      </c>
      <c r="W2207" s="34">
        <v>40547</v>
      </c>
      <c r="X2207" s="34">
        <v>44211</v>
      </c>
      <c r="Y2207" s="109"/>
      <c r="Z2207" s="70" t="s">
        <v>4927</v>
      </c>
      <c r="AA2207" s="20" t="s">
        <v>4926</v>
      </c>
      <c r="AB2207" s="109"/>
      <c r="AC2207" s="28">
        <v>44119</v>
      </c>
      <c r="AD2207" s="22">
        <v>100</v>
      </c>
      <c r="AE2207" s="19"/>
    </row>
    <row r="2208" spans="2:31" x14ac:dyDescent="0.2">
      <c r="B2208" s="14" t="s">
        <v>12801</v>
      </c>
      <c r="C2208" s="33" t="s">
        <v>12800</v>
      </c>
      <c r="D2208" s="16" t="s">
        <v>12797</v>
      </c>
      <c r="E2208" s="104" t="s">
        <v>26</v>
      </c>
      <c r="F2208" s="18" t="s">
        <v>26</v>
      </c>
      <c r="G2208" s="111" t="s">
        <v>26</v>
      </c>
      <c r="H2208" s="102" t="s">
        <v>323</v>
      </c>
      <c r="I2208" s="21">
        <v>10085667</v>
      </c>
      <c r="J2208" s="71">
        <v>101.069</v>
      </c>
      <c r="K2208" s="21">
        <v>10106850</v>
      </c>
      <c r="L2208" s="21">
        <v>10000000</v>
      </c>
      <c r="M2208" s="21">
        <v>10002210</v>
      </c>
      <c r="N2208" s="21"/>
      <c r="O2208" s="21">
        <v>-11227</v>
      </c>
      <c r="P2208" s="21"/>
      <c r="Q2208" s="21"/>
      <c r="R2208" s="22">
        <v>5.7</v>
      </c>
      <c r="S2208" s="22">
        <v>5.5869999999999997</v>
      </c>
      <c r="T2208" s="20" t="s">
        <v>4985</v>
      </c>
      <c r="U2208" s="21">
        <v>167833</v>
      </c>
      <c r="V2208" s="21">
        <v>570000</v>
      </c>
      <c r="W2208" s="34">
        <v>37694</v>
      </c>
      <c r="X2208" s="34">
        <v>41348</v>
      </c>
      <c r="Y2208" s="109"/>
      <c r="Z2208" s="70" t="s">
        <v>4927</v>
      </c>
      <c r="AA2208" s="20" t="s">
        <v>4926</v>
      </c>
      <c r="AB2208" s="109"/>
      <c r="AC2208" s="19"/>
      <c r="AD2208" s="22"/>
      <c r="AE2208" s="19"/>
    </row>
    <row r="2209" spans="2:31" x14ac:dyDescent="0.2">
      <c r="B2209" s="14" t="s">
        <v>12799</v>
      </c>
      <c r="C2209" s="33" t="s">
        <v>12798</v>
      </c>
      <c r="D2209" s="16" t="s">
        <v>12797</v>
      </c>
      <c r="E2209" s="104" t="s">
        <v>26</v>
      </c>
      <c r="F2209" s="18" t="s">
        <v>26</v>
      </c>
      <c r="G2209" s="111" t="s">
        <v>26</v>
      </c>
      <c r="H2209" s="102" t="s">
        <v>323</v>
      </c>
      <c r="I2209" s="21">
        <v>10056550</v>
      </c>
      <c r="J2209" s="71">
        <v>141.93199999999999</v>
      </c>
      <c r="K2209" s="21">
        <v>14193240</v>
      </c>
      <c r="L2209" s="21">
        <v>10000000</v>
      </c>
      <c r="M2209" s="21">
        <v>10048416</v>
      </c>
      <c r="N2209" s="21"/>
      <c r="O2209" s="21">
        <v>-1167</v>
      </c>
      <c r="P2209" s="21"/>
      <c r="Q2209" s="21"/>
      <c r="R2209" s="22">
        <v>6.95</v>
      </c>
      <c r="S2209" s="22">
        <v>6.9050000000000002</v>
      </c>
      <c r="T2209" s="20" t="s">
        <v>4985</v>
      </c>
      <c r="U2209" s="21">
        <v>204639</v>
      </c>
      <c r="V2209" s="21">
        <v>695000</v>
      </c>
      <c r="W2209" s="34">
        <v>37693</v>
      </c>
      <c r="X2209" s="34">
        <v>48653</v>
      </c>
      <c r="Y2209" s="109"/>
      <c r="Z2209" s="70" t="s">
        <v>4927</v>
      </c>
      <c r="AA2209" s="20" t="s">
        <v>4926</v>
      </c>
      <c r="AB2209" s="109"/>
      <c r="AC2209" s="19"/>
      <c r="AD2209" s="22"/>
      <c r="AE2209" s="19"/>
    </row>
    <row r="2210" spans="2:31" x14ac:dyDescent="0.2">
      <c r="B2210" s="14" t="s">
        <v>12796</v>
      </c>
      <c r="C2210" s="33" t="s">
        <v>12795</v>
      </c>
      <c r="D2210" s="16" t="s">
        <v>12794</v>
      </c>
      <c r="E2210" s="104" t="s">
        <v>26</v>
      </c>
      <c r="F2210" s="18" t="s">
        <v>26</v>
      </c>
      <c r="G2210" s="111" t="s">
        <v>26</v>
      </c>
      <c r="H2210" s="102" t="s">
        <v>334</v>
      </c>
      <c r="I2210" s="21">
        <v>4987500</v>
      </c>
      <c r="J2210" s="71">
        <v>107.74299999999999</v>
      </c>
      <c r="K2210" s="21">
        <v>5387130</v>
      </c>
      <c r="L2210" s="21">
        <v>5000000</v>
      </c>
      <c r="M2210" s="21">
        <v>4990368</v>
      </c>
      <c r="N2210" s="21"/>
      <c r="O2210" s="21">
        <v>1958</v>
      </c>
      <c r="P2210" s="21"/>
      <c r="Q2210" s="21"/>
      <c r="R2210" s="22">
        <v>5.15</v>
      </c>
      <c r="S2210" s="22">
        <v>5.1989999999999998</v>
      </c>
      <c r="T2210" s="20" t="s">
        <v>89</v>
      </c>
      <c r="U2210" s="21">
        <v>11444</v>
      </c>
      <c r="V2210" s="21">
        <v>257500</v>
      </c>
      <c r="W2210" s="34">
        <v>40703</v>
      </c>
      <c r="X2210" s="34">
        <v>42901</v>
      </c>
      <c r="Y2210" s="109"/>
      <c r="Z2210" s="70" t="s">
        <v>4927</v>
      </c>
      <c r="AA2210" s="20" t="s">
        <v>4926</v>
      </c>
      <c r="AB2210" s="109"/>
      <c r="AC2210" s="19"/>
      <c r="AD2210" s="22"/>
      <c r="AE2210" s="19"/>
    </row>
    <row r="2211" spans="2:31" x14ac:dyDescent="0.2">
      <c r="B2211" s="14" t="s">
        <v>12793</v>
      </c>
      <c r="C2211" s="33" t="s">
        <v>12792</v>
      </c>
      <c r="D2211" s="16" t="s">
        <v>12791</v>
      </c>
      <c r="E2211" s="104" t="s">
        <v>26</v>
      </c>
      <c r="F2211" s="18" t="s">
        <v>10114</v>
      </c>
      <c r="G2211" s="111" t="s">
        <v>590</v>
      </c>
      <c r="H2211" s="102" t="s">
        <v>4412</v>
      </c>
      <c r="I2211" s="21">
        <v>22461428</v>
      </c>
      <c r="J2211" s="71">
        <v>107.877</v>
      </c>
      <c r="K2211" s="21">
        <v>22545351</v>
      </c>
      <c r="L2211" s="21">
        <v>20899127</v>
      </c>
      <c r="M2211" s="21">
        <v>20899127</v>
      </c>
      <c r="N2211" s="21"/>
      <c r="O2211" s="21"/>
      <c r="P2211" s="21"/>
      <c r="Q2211" s="21">
        <v>917865</v>
      </c>
      <c r="R2211" s="22">
        <v>5.54</v>
      </c>
      <c r="S2211" s="22">
        <v>5.54</v>
      </c>
      <c r="T2211" s="20" t="s">
        <v>4965</v>
      </c>
      <c r="U2211" s="21">
        <v>192969</v>
      </c>
      <c r="V2211" s="21">
        <v>1152517</v>
      </c>
      <c r="W2211" s="34">
        <v>38636</v>
      </c>
      <c r="X2211" s="34">
        <v>42309</v>
      </c>
      <c r="Y2211" s="109"/>
      <c r="Z2211" s="70" t="s">
        <v>531</v>
      </c>
      <c r="AA2211" s="20" t="s">
        <v>26</v>
      </c>
      <c r="AB2211" s="109"/>
      <c r="AC2211" s="19"/>
      <c r="AD2211" s="22"/>
      <c r="AE2211" s="19"/>
    </row>
    <row r="2212" spans="2:31" x14ac:dyDescent="0.2">
      <c r="B2212" s="14" t="s">
        <v>12790</v>
      </c>
      <c r="C2212" s="33" t="s">
        <v>12789</v>
      </c>
      <c r="D2212" s="16" t="s">
        <v>12788</v>
      </c>
      <c r="E2212" s="104" t="s">
        <v>26</v>
      </c>
      <c r="F2212" s="18" t="s">
        <v>26</v>
      </c>
      <c r="G2212" s="111" t="s">
        <v>26</v>
      </c>
      <c r="H2212" s="102" t="s">
        <v>334</v>
      </c>
      <c r="I2212" s="21">
        <v>22694940</v>
      </c>
      <c r="J2212" s="71">
        <v>116.392</v>
      </c>
      <c r="K2212" s="21">
        <v>24517933</v>
      </c>
      <c r="L2212" s="21">
        <v>21065000</v>
      </c>
      <c r="M2212" s="21">
        <v>22265100</v>
      </c>
      <c r="N2212" s="21"/>
      <c r="O2212" s="21">
        <v>-59657</v>
      </c>
      <c r="P2212" s="21"/>
      <c r="Q2212" s="21"/>
      <c r="R2212" s="22">
        <v>7.35</v>
      </c>
      <c r="S2212" s="22">
        <v>6.6820000000000004</v>
      </c>
      <c r="T2212" s="20" t="s">
        <v>4965</v>
      </c>
      <c r="U2212" s="21">
        <v>258046</v>
      </c>
      <c r="V2212" s="21">
        <v>1548278</v>
      </c>
      <c r="W2212" s="34">
        <v>38132</v>
      </c>
      <c r="X2212" s="34">
        <v>45962</v>
      </c>
      <c r="Y2212" s="109"/>
      <c r="Z2212" s="70" t="s">
        <v>4927</v>
      </c>
      <c r="AA2212" s="20" t="s">
        <v>4926</v>
      </c>
      <c r="AB2212" s="109"/>
      <c r="AC2212" s="19"/>
      <c r="AD2212" s="22"/>
      <c r="AE2212" s="19"/>
    </row>
    <row r="2213" spans="2:31" x14ac:dyDescent="0.2">
      <c r="B2213" s="14" t="s">
        <v>12787</v>
      </c>
      <c r="C2213" s="33" t="s">
        <v>12786</v>
      </c>
      <c r="D2213" s="16" t="s">
        <v>12785</v>
      </c>
      <c r="E2213" s="104" t="s">
        <v>26</v>
      </c>
      <c r="F2213" s="18" t="s">
        <v>26</v>
      </c>
      <c r="G2213" s="111" t="s">
        <v>26</v>
      </c>
      <c r="H2213" s="102" t="s">
        <v>323</v>
      </c>
      <c r="I2213" s="21">
        <v>10415000</v>
      </c>
      <c r="J2213" s="71">
        <v>133.209</v>
      </c>
      <c r="K2213" s="21">
        <v>13320940</v>
      </c>
      <c r="L2213" s="21">
        <v>10000000</v>
      </c>
      <c r="M2213" s="21">
        <v>10256130</v>
      </c>
      <c r="N2213" s="21"/>
      <c r="O2213" s="21">
        <v>-20704</v>
      </c>
      <c r="P2213" s="21"/>
      <c r="Q2213" s="21"/>
      <c r="R2213" s="22">
        <v>7.875</v>
      </c>
      <c r="S2213" s="22">
        <v>7.48</v>
      </c>
      <c r="T2213" s="20" t="s">
        <v>85</v>
      </c>
      <c r="U2213" s="21">
        <v>363125</v>
      </c>
      <c r="V2213" s="21">
        <v>787500</v>
      </c>
      <c r="W2213" s="34">
        <v>36895</v>
      </c>
      <c r="X2213" s="34">
        <v>44576</v>
      </c>
      <c r="Y2213" s="109"/>
      <c r="Z2213" s="70" t="s">
        <v>4927</v>
      </c>
      <c r="AA2213" s="20" t="s">
        <v>4926</v>
      </c>
      <c r="AB2213" s="109"/>
      <c r="AC2213" s="19"/>
      <c r="AD2213" s="22"/>
      <c r="AE2213" s="19"/>
    </row>
    <row r="2214" spans="2:31" x14ac:dyDescent="0.2">
      <c r="B2214" s="14" t="s">
        <v>12784</v>
      </c>
      <c r="C2214" s="33" t="s">
        <v>12783</v>
      </c>
      <c r="D2214" s="16" t="s">
        <v>12782</v>
      </c>
      <c r="E2214" s="104" t="s">
        <v>26</v>
      </c>
      <c r="F2214" s="18" t="s">
        <v>26</v>
      </c>
      <c r="G2214" s="111" t="s">
        <v>26</v>
      </c>
      <c r="H2214" s="102" t="s">
        <v>611</v>
      </c>
      <c r="I2214" s="21">
        <v>15125000</v>
      </c>
      <c r="J2214" s="71">
        <v>103</v>
      </c>
      <c r="K2214" s="21">
        <v>15450000</v>
      </c>
      <c r="L2214" s="21">
        <v>15000000</v>
      </c>
      <c r="M2214" s="21">
        <v>15015763</v>
      </c>
      <c r="N2214" s="21"/>
      <c r="O2214" s="21">
        <v>-27294</v>
      </c>
      <c r="P2214" s="21"/>
      <c r="Q2214" s="21"/>
      <c r="R2214" s="22">
        <v>7.625</v>
      </c>
      <c r="S2214" s="22">
        <v>7.4219999999999997</v>
      </c>
      <c r="T2214" s="20" t="s">
        <v>85</v>
      </c>
      <c r="U2214" s="21">
        <v>527396</v>
      </c>
      <c r="V2214" s="21">
        <v>1143750</v>
      </c>
      <c r="W2214" s="34">
        <v>39645</v>
      </c>
      <c r="X2214" s="34">
        <v>41470</v>
      </c>
      <c r="Y2214" s="109"/>
      <c r="Z2214" s="70" t="s">
        <v>4927</v>
      </c>
      <c r="AA2214" s="20" t="s">
        <v>4926</v>
      </c>
      <c r="AB2214" s="109"/>
      <c r="AC2214" s="19"/>
      <c r="AD2214" s="22"/>
      <c r="AE2214" s="19"/>
    </row>
    <row r="2215" spans="2:31" x14ac:dyDescent="0.2">
      <c r="B2215" s="14" t="s">
        <v>12781</v>
      </c>
      <c r="C2215" s="33" t="s">
        <v>12780</v>
      </c>
      <c r="D2215" s="16" t="s">
        <v>12779</v>
      </c>
      <c r="E2215" s="104" t="s">
        <v>26</v>
      </c>
      <c r="F2215" s="18" t="s">
        <v>26</v>
      </c>
      <c r="G2215" s="111" t="s">
        <v>26</v>
      </c>
      <c r="H2215" s="102" t="s">
        <v>611</v>
      </c>
      <c r="I2215" s="21">
        <v>8181281</v>
      </c>
      <c r="J2215" s="71">
        <v>103.75</v>
      </c>
      <c r="K2215" s="21">
        <v>8870625</v>
      </c>
      <c r="L2215" s="21">
        <v>8550000</v>
      </c>
      <c r="M2215" s="21">
        <v>8203362</v>
      </c>
      <c r="N2215" s="21"/>
      <c r="O2215" s="21">
        <v>22081</v>
      </c>
      <c r="P2215" s="21"/>
      <c r="Q2215" s="21"/>
      <c r="R2215" s="22">
        <v>6.125</v>
      </c>
      <c r="S2215" s="22">
        <v>6.782</v>
      </c>
      <c r="T2215" s="20" t="s">
        <v>118</v>
      </c>
      <c r="U2215" s="21">
        <v>197838</v>
      </c>
      <c r="V2215" s="21">
        <v>261844</v>
      </c>
      <c r="W2215" s="34">
        <v>41025</v>
      </c>
      <c r="X2215" s="34">
        <v>44242</v>
      </c>
      <c r="Y2215" s="109"/>
      <c r="Z2215" s="70" t="s">
        <v>4927</v>
      </c>
      <c r="AA2215" s="20" t="s">
        <v>4926</v>
      </c>
      <c r="AB2215" s="109"/>
      <c r="AC2215" s="31"/>
      <c r="AD2215" s="22"/>
      <c r="AE2215" s="19"/>
    </row>
    <row r="2216" spans="2:31" x14ac:dyDescent="0.2">
      <c r="B2216" s="14" t="s">
        <v>12778</v>
      </c>
      <c r="C2216" s="33" t="s">
        <v>12777</v>
      </c>
      <c r="D2216" s="16" t="s">
        <v>12776</v>
      </c>
      <c r="E2216" s="104" t="s">
        <v>26</v>
      </c>
      <c r="F2216" s="18" t="s">
        <v>26</v>
      </c>
      <c r="G2216" s="111" t="s">
        <v>26</v>
      </c>
      <c r="H2216" s="102" t="s">
        <v>323</v>
      </c>
      <c r="I2216" s="21">
        <v>2499225</v>
      </c>
      <c r="J2216" s="71">
        <v>119.297</v>
      </c>
      <c r="K2216" s="21">
        <v>2982428</v>
      </c>
      <c r="L2216" s="21">
        <v>2500000</v>
      </c>
      <c r="M2216" s="21">
        <v>2499478</v>
      </c>
      <c r="N2216" s="21"/>
      <c r="O2216" s="21">
        <v>66</v>
      </c>
      <c r="P2216" s="21"/>
      <c r="Q2216" s="21"/>
      <c r="R2216" s="22">
        <v>4.95</v>
      </c>
      <c r="S2216" s="22">
        <v>4.9539999999999997</v>
      </c>
      <c r="T2216" s="20" t="s">
        <v>4985</v>
      </c>
      <c r="U2216" s="21">
        <v>40563</v>
      </c>
      <c r="V2216" s="21">
        <v>123750</v>
      </c>
      <c r="W2216" s="34">
        <v>39870</v>
      </c>
      <c r="X2216" s="34">
        <v>43527</v>
      </c>
      <c r="Y2216" s="109"/>
      <c r="Z2216" s="70" t="s">
        <v>4927</v>
      </c>
      <c r="AA2216" s="20" t="s">
        <v>4926</v>
      </c>
      <c r="AB2216" s="109"/>
      <c r="AC2216" s="19"/>
      <c r="AD2216" s="22"/>
      <c r="AE2216" s="19"/>
    </row>
    <row r="2217" spans="2:31" x14ac:dyDescent="0.2">
      <c r="B2217" s="14" t="s">
        <v>12775</v>
      </c>
      <c r="C2217" s="33" t="s">
        <v>12774</v>
      </c>
      <c r="D2217" s="16" t="s">
        <v>12771</v>
      </c>
      <c r="E2217" s="104" t="s">
        <v>26</v>
      </c>
      <c r="F2217" s="18" t="s">
        <v>26</v>
      </c>
      <c r="G2217" s="111" t="s">
        <v>26</v>
      </c>
      <c r="H2217" s="102" t="s">
        <v>323</v>
      </c>
      <c r="I2217" s="21">
        <v>9948000</v>
      </c>
      <c r="J2217" s="71">
        <v>101.169</v>
      </c>
      <c r="K2217" s="21">
        <v>10116930</v>
      </c>
      <c r="L2217" s="21">
        <v>10000000</v>
      </c>
      <c r="M2217" s="21">
        <v>9998384</v>
      </c>
      <c r="N2217" s="21"/>
      <c r="O2217" s="21">
        <v>6473</v>
      </c>
      <c r="P2217" s="21"/>
      <c r="Q2217" s="21"/>
      <c r="R2217" s="22">
        <v>5.2</v>
      </c>
      <c r="S2217" s="22">
        <v>5.2670000000000003</v>
      </c>
      <c r="T2217" s="20" t="s">
        <v>4949</v>
      </c>
      <c r="U2217" s="21">
        <v>130000</v>
      </c>
      <c r="V2217" s="21">
        <v>520000</v>
      </c>
      <c r="W2217" s="34">
        <v>37694</v>
      </c>
      <c r="X2217" s="34">
        <v>41365</v>
      </c>
      <c r="Y2217" s="109"/>
      <c r="Z2217" s="70" t="s">
        <v>4927</v>
      </c>
      <c r="AA2217" s="20" t="s">
        <v>4926</v>
      </c>
      <c r="AB2217" s="109"/>
      <c r="AC2217" s="19"/>
      <c r="AD2217" s="22"/>
      <c r="AE2217" s="19"/>
    </row>
    <row r="2218" spans="2:31" x14ac:dyDescent="0.2">
      <c r="B2218" s="14" t="s">
        <v>12773</v>
      </c>
      <c r="C2218" s="33" t="s">
        <v>12772</v>
      </c>
      <c r="D2218" s="16" t="s">
        <v>12771</v>
      </c>
      <c r="E2218" s="104" t="s">
        <v>5057</v>
      </c>
      <c r="F2218" s="18" t="s">
        <v>26</v>
      </c>
      <c r="G2218" s="111" t="s">
        <v>26</v>
      </c>
      <c r="H2218" s="102" t="s">
        <v>323</v>
      </c>
      <c r="I2218" s="21">
        <v>14993700</v>
      </c>
      <c r="J2218" s="71">
        <v>130.49100000000001</v>
      </c>
      <c r="K2218" s="21">
        <v>19573575</v>
      </c>
      <c r="L2218" s="21">
        <v>15000000</v>
      </c>
      <c r="M2218" s="21">
        <v>14994210</v>
      </c>
      <c r="N2218" s="21"/>
      <c r="O2218" s="21">
        <v>124</v>
      </c>
      <c r="P2218" s="21"/>
      <c r="Q2218" s="21"/>
      <c r="R2218" s="22">
        <v>6</v>
      </c>
      <c r="S2218" s="22">
        <v>6.0030000000000001</v>
      </c>
      <c r="T2218" s="20" t="s">
        <v>4965</v>
      </c>
      <c r="U2218" s="21">
        <v>125000</v>
      </c>
      <c r="V2218" s="21">
        <v>900000</v>
      </c>
      <c r="W2218" s="34">
        <v>39210</v>
      </c>
      <c r="X2218" s="34">
        <v>50171</v>
      </c>
      <c r="Y2218" s="109"/>
      <c r="Z2218" s="70" t="s">
        <v>4927</v>
      </c>
      <c r="AA2218" s="20" t="s">
        <v>4926</v>
      </c>
      <c r="AB2218" s="109"/>
      <c r="AC2218" s="19"/>
      <c r="AD2218" s="22"/>
      <c r="AE2218" s="19"/>
    </row>
    <row r="2219" spans="2:31" x14ac:dyDescent="0.2">
      <c r="B2219" s="14" t="s">
        <v>12770</v>
      </c>
      <c r="C2219" s="33" t="s">
        <v>12769</v>
      </c>
      <c r="D2219" s="16" t="s">
        <v>12768</v>
      </c>
      <c r="E2219" s="104" t="s">
        <v>26</v>
      </c>
      <c r="F2219" s="18" t="s">
        <v>26</v>
      </c>
      <c r="G2219" s="111" t="s">
        <v>26</v>
      </c>
      <c r="H2219" s="102" t="s">
        <v>334</v>
      </c>
      <c r="I2219" s="21">
        <v>14785940</v>
      </c>
      <c r="J2219" s="71">
        <v>100.327</v>
      </c>
      <c r="K2219" s="21">
        <v>14848426</v>
      </c>
      <c r="L2219" s="21">
        <v>14800000</v>
      </c>
      <c r="M2219" s="21">
        <v>14786278</v>
      </c>
      <c r="N2219" s="21"/>
      <c r="O2219" s="21">
        <v>338</v>
      </c>
      <c r="P2219" s="21"/>
      <c r="Q2219" s="21"/>
      <c r="R2219" s="22">
        <v>2.875</v>
      </c>
      <c r="S2219" s="22">
        <v>2.8860000000000001</v>
      </c>
      <c r="T2219" s="20" t="s">
        <v>4949</v>
      </c>
      <c r="U2219" s="21">
        <v>112285</v>
      </c>
      <c r="V2219" s="21"/>
      <c r="W2219" s="34">
        <v>41171</v>
      </c>
      <c r="X2219" s="34">
        <v>44835</v>
      </c>
      <c r="Y2219" s="109"/>
      <c r="Z2219" s="70" t="s">
        <v>4927</v>
      </c>
      <c r="AA2219" s="20" t="s">
        <v>4926</v>
      </c>
      <c r="AB2219" s="109"/>
      <c r="AC2219" s="31"/>
      <c r="AD2219" s="22"/>
      <c r="AE2219" s="31"/>
    </row>
    <row r="2220" spans="2:31" x14ac:dyDescent="0.2">
      <c r="B2220" s="14" t="s">
        <v>12767</v>
      </c>
      <c r="C2220" s="33" t="s">
        <v>12766</v>
      </c>
      <c r="D2220" s="16" t="s">
        <v>12765</v>
      </c>
      <c r="E2220" s="104" t="s">
        <v>26</v>
      </c>
      <c r="F2220" s="18" t="s">
        <v>26</v>
      </c>
      <c r="G2220" s="111" t="s">
        <v>26</v>
      </c>
      <c r="H2220" s="102" t="s">
        <v>334</v>
      </c>
      <c r="I2220" s="21">
        <v>2893156</v>
      </c>
      <c r="J2220" s="71">
        <v>109.492</v>
      </c>
      <c r="K2220" s="21">
        <v>3175259</v>
      </c>
      <c r="L2220" s="21">
        <v>2900000</v>
      </c>
      <c r="M2220" s="21">
        <v>2894308</v>
      </c>
      <c r="N2220" s="21"/>
      <c r="O2220" s="21">
        <v>169</v>
      </c>
      <c r="P2220" s="21"/>
      <c r="Q2220" s="21"/>
      <c r="R2220" s="22">
        <v>5.4</v>
      </c>
      <c r="S2220" s="22">
        <v>5.4160000000000004</v>
      </c>
      <c r="T2220" s="20" t="s">
        <v>89</v>
      </c>
      <c r="U2220" s="21">
        <v>6960</v>
      </c>
      <c r="V2220" s="21">
        <v>156600</v>
      </c>
      <c r="W2220" s="34">
        <v>37784</v>
      </c>
      <c r="X2220" s="34">
        <v>48745</v>
      </c>
      <c r="Y2220" s="109"/>
      <c r="Z2220" s="70" t="s">
        <v>4927</v>
      </c>
      <c r="AA2220" s="20" t="s">
        <v>4926</v>
      </c>
      <c r="AB2220" s="109"/>
      <c r="AC2220" s="31"/>
      <c r="AD2220" s="22"/>
      <c r="AE2220" s="19"/>
    </row>
    <row r="2221" spans="2:31" x14ac:dyDescent="0.2">
      <c r="B2221" s="14" t="s">
        <v>12764</v>
      </c>
      <c r="C2221" s="33" t="s">
        <v>12763</v>
      </c>
      <c r="D2221" s="16" t="s">
        <v>12762</v>
      </c>
      <c r="E2221" s="104" t="s">
        <v>26</v>
      </c>
      <c r="F2221" s="18" t="s">
        <v>26</v>
      </c>
      <c r="G2221" s="111" t="s">
        <v>26</v>
      </c>
      <c r="H2221" s="102" t="s">
        <v>323</v>
      </c>
      <c r="I2221" s="21">
        <v>11329505</v>
      </c>
      <c r="J2221" s="71">
        <v>134.40700000000001</v>
      </c>
      <c r="K2221" s="21">
        <v>15187946</v>
      </c>
      <c r="L2221" s="21">
        <v>11300000</v>
      </c>
      <c r="M2221" s="21">
        <v>11324513</v>
      </c>
      <c r="N2221" s="21"/>
      <c r="O2221" s="21">
        <v>-539</v>
      </c>
      <c r="P2221" s="21"/>
      <c r="Q2221" s="21"/>
      <c r="R2221" s="22">
        <v>7.125</v>
      </c>
      <c r="S2221" s="22">
        <v>7.1040000000000001</v>
      </c>
      <c r="T2221" s="20" t="s">
        <v>89</v>
      </c>
      <c r="U2221" s="21">
        <v>35783</v>
      </c>
      <c r="V2221" s="21">
        <v>805125</v>
      </c>
      <c r="W2221" s="34">
        <v>37245</v>
      </c>
      <c r="X2221" s="34">
        <v>48197</v>
      </c>
      <c r="Y2221" s="109"/>
      <c r="Z2221" s="70" t="s">
        <v>4927</v>
      </c>
      <c r="AA2221" s="20" t="s">
        <v>4926</v>
      </c>
      <c r="AB2221" s="109"/>
      <c r="AC2221" s="19"/>
      <c r="AD2221" s="22"/>
      <c r="AE2221" s="19"/>
    </row>
    <row r="2222" spans="2:31" x14ac:dyDescent="0.2">
      <c r="B2222" s="14" t="s">
        <v>12761</v>
      </c>
      <c r="C2222" s="33" t="s">
        <v>12760</v>
      </c>
      <c r="D2222" s="16" t="s">
        <v>12755</v>
      </c>
      <c r="E2222" s="104" t="s">
        <v>5057</v>
      </c>
      <c r="F2222" s="18" t="s">
        <v>26</v>
      </c>
      <c r="G2222" s="111" t="s">
        <v>26</v>
      </c>
      <c r="H2222" s="102" t="s">
        <v>323</v>
      </c>
      <c r="I2222" s="21">
        <v>4988700</v>
      </c>
      <c r="J2222" s="71">
        <v>118.38200000000001</v>
      </c>
      <c r="K2222" s="21">
        <v>5919090</v>
      </c>
      <c r="L2222" s="21">
        <v>5000000</v>
      </c>
      <c r="M2222" s="21">
        <v>4992446</v>
      </c>
      <c r="N2222" s="21"/>
      <c r="O2222" s="21">
        <v>1052</v>
      </c>
      <c r="P2222" s="21"/>
      <c r="Q2222" s="21"/>
      <c r="R2222" s="22">
        <v>4.95</v>
      </c>
      <c r="S2222" s="22">
        <v>4.9790000000000001</v>
      </c>
      <c r="T2222" s="20" t="s">
        <v>118</v>
      </c>
      <c r="U2222" s="21">
        <v>93500</v>
      </c>
      <c r="V2222" s="21">
        <v>247500</v>
      </c>
      <c r="W2222" s="34">
        <v>39853</v>
      </c>
      <c r="X2222" s="34">
        <v>43511</v>
      </c>
      <c r="Y2222" s="109"/>
      <c r="Z2222" s="70" t="s">
        <v>4927</v>
      </c>
      <c r="AA2222" s="20" t="s">
        <v>4926</v>
      </c>
      <c r="AB2222" s="109"/>
      <c r="AC2222" s="19"/>
      <c r="AD2222" s="22"/>
      <c r="AE2222" s="19"/>
    </row>
    <row r="2223" spans="2:31" x14ac:dyDescent="0.2">
      <c r="B2223" s="14" t="s">
        <v>12759</v>
      </c>
      <c r="C2223" s="33" t="s">
        <v>12758</v>
      </c>
      <c r="D2223" s="16" t="s">
        <v>12755</v>
      </c>
      <c r="E2223" s="104" t="s">
        <v>26</v>
      </c>
      <c r="F2223" s="18" t="s">
        <v>26</v>
      </c>
      <c r="G2223" s="111" t="s">
        <v>26</v>
      </c>
      <c r="H2223" s="102" t="s">
        <v>323</v>
      </c>
      <c r="I2223" s="21">
        <v>3161948</v>
      </c>
      <c r="J2223" s="71">
        <v>104.369</v>
      </c>
      <c r="K2223" s="21">
        <v>3308494</v>
      </c>
      <c r="L2223" s="21">
        <v>3170000</v>
      </c>
      <c r="M2223" s="21">
        <v>3166841</v>
      </c>
      <c r="N2223" s="21"/>
      <c r="O2223" s="21">
        <v>1662</v>
      </c>
      <c r="P2223" s="21"/>
      <c r="Q2223" s="21"/>
      <c r="R2223" s="22">
        <v>2.9</v>
      </c>
      <c r="S2223" s="22">
        <v>2.9550000000000001</v>
      </c>
      <c r="T2223" s="20" t="s">
        <v>4965</v>
      </c>
      <c r="U2223" s="21">
        <v>11236</v>
      </c>
      <c r="V2223" s="21">
        <v>91930</v>
      </c>
      <c r="W2223" s="34">
        <v>40126</v>
      </c>
      <c r="X2223" s="34">
        <v>41960</v>
      </c>
      <c r="Y2223" s="109"/>
      <c r="Z2223" s="70" t="s">
        <v>4927</v>
      </c>
      <c r="AA2223" s="20" t="s">
        <v>4926</v>
      </c>
      <c r="AB2223" s="109"/>
      <c r="AC2223" s="19"/>
      <c r="AD2223" s="22"/>
      <c r="AE2223" s="19"/>
    </row>
    <row r="2224" spans="2:31" x14ac:dyDescent="0.2">
      <c r="B2224" s="14" t="s">
        <v>12757</v>
      </c>
      <c r="C2224" s="33" t="s">
        <v>12756</v>
      </c>
      <c r="D2224" s="16" t="s">
        <v>12755</v>
      </c>
      <c r="E2224" s="104" t="s">
        <v>5057</v>
      </c>
      <c r="F2224" s="18" t="s">
        <v>26</v>
      </c>
      <c r="G2224" s="111" t="s">
        <v>26</v>
      </c>
      <c r="H2224" s="102" t="s">
        <v>323</v>
      </c>
      <c r="I2224" s="21">
        <v>29847800</v>
      </c>
      <c r="J2224" s="71">
        <v>115.95699999999999</v>
      </c>
      <c r="K2224" s="21">
        <v>34787040</v>
      </c>
      <c r="L2224" s="21">
        <v>30000000</v>
      </c>
      <c r="M2224" s="21">
        <v>29886665</v>
      </c>
      <c r="N2224" s="21"/>
      <c r="O2224" s="21">
        <v>14654</v>
      </c>
      <c r="P2224" s="21"/>
      <c r="Q2224" s="21"/>
      <c r="R2224" s="22">
        <v>4.45</v>
      </c>
      <c r="S2224" s="22">
        <v>4.5129999999999999</v>
      </c>
      <c r="T2224" s="20" t="s">
        <v>85</v>
      </c>
      <c r="U2224" s="21">
        <v>615583</v>
      </c>
      <c r="V2224" s="21">
        <v>1335000</v>
      </c>
      <c r="W2224" s="34">
        <v>40219</v>
      </c>
      <c r="X2224" s="34">
        <v>43845</v>
      </c>
      <c r="Y2224" s="109"/>
      <c r="Z2224" s="70" t="s">
        <v>4927</v>
      </c>
      <c r="AA2224" s="20" t="s">
        <v>4926</v>
      </c>
      <c r="AB2224" s="109"/>
      <c r="AC2224" s="19"/>
      <c r="AD2224" s="22"/>
      <c r="AE2224" s="19"/>
    </row>
    <row r="2225" spans="2:31" x14ac:dyDescent="0.2">
      <c r="B2225" s="14" t="s">
        <v>12754</v>
      </c>
      <c r="C2225" s="33" t="s">
        <v>12753</v>
      </c>
      <c r="D2225" s="16" t="s">
        <v>12746</v>
      </c>
      <c r="E2225" s="104" t="s">
        <v>26</v>
      </c>
      <c r="F2225" s="18" t="s">
        <v>26</v>
      </c>
      <c r="G2225" s="111" t="s">
        <v>26</v>
      </c>
      <c r="H2225" s="102" t="s">
        <v>334</v>
      </c>
      <c r="I2225" s="21">
        <v>24335169</v>
      </c>
      <c r="J2225" s="71">
        <v>115.506</v>
      </c>
      <c r="K2225" s="21">
        <v>29020757</v>
      </c>
      <c r="L2225" s="21">
        <v>25125000</v>
      </c>
      <c r="M2225" s="21">
        <v>24459765</v>
      </c>
      <c r="N2225" s="21"/>
      <c r="O2225" s="21">
        <v>19739</v>
      </c>
      <c r="P2225" s="21"/>
      <c r="Q2225" s="21"/>
      <c r="R2225" s="22">
        <v>6.625</v>
      </c>
      <c r="S2225" s="22">
        <v>6.8730000000000002</v>
      </c>
      <c r="T2225" s="20" t="s">
        <v>89</v>
      </c>
      <c r="U2225" s="21">
        <v>73979</v>
      </c>
      <c r="V2225" s="21">
        <v>1664531</v>
      </c>
      <c r="W2225" s="34">
        <v>37474</v>
      </c>
      <c r="X2225" s="34">
        <v>48380</v>
      </c>
      <c r="Y2225" s="109"/>
      <c r="Z2225" s="70" t="s">
        <v>4927</v>
      </c>
      <c r="AA2225" s="20" t="s">
        <v>4926</v>
      </c>
      <c r="AB2225" s="109"/>
      <c r="AC2225" s="19"/>
      <c r="AD2225" s="22"/>
      <c r="AE2225" s="19"/>
    </row>
    <row r="2226" spans="2:31" x14ac:dyDescent="0.2">
      <c r="B2226" s="14" t="s">
        <v>12752</v>
      </c>
      <c r="C2226" s="33" t="s">
        <v>12751</v>
      </c>
      <c r="D2226" s="16" t="s">
        <v>12746</v>
      </c>
      <c r="E2226" s="104" t="s">
        <v>26</v>
      </c>
      <c r="F2226" s="18" t="s">
        <v>26</v>
      </c>
      <c r="G2226" s="111" t="s">
        <v>26</v>
      </c>
      <c r="H2226" s="102" t="s">
        <v>334</v>
      </c>
      <c r="I2226" s="21">
        <v>2486575</v>
      </c>
      <c r="J2226" s="71">
        <v>107.779</v>
      </c>
      <c r="K2226" s="21">
        <v>2694475</v>
      </c>
      <c r="L2226" s="21">
        <v>2500000</v>
      </c>
      <c r="M2226" s="21">
        <v>2488541</v>
      </c>
      <c r="N2226" s="21"/>
      <c r="O2226" s="21">
        <v>291</v>
      </c>
      <c r="P2226" s="21"/>
      <c r="Q2226" s="21"/>
      <c r="R2226" s="22">
        <v>6</v>
      </c>
      <c r="S2226" s="22">
        <v>6.0389999999999997</v>
      </c>
      <c r="T2226" s="20" t="s">
        <v>4949</v>
      </c>
      <c r="U2226" s="21">
        <v>25417</v>
      </c>
      <c r="V2226" s="21">
        <v>150000</v>
      </c>
      <c r="W2226" s="34">
        <v>37918</v>
      </c>
      <c r="X2226" s="34">
        <v>48883</v>
      </c>
      <c r="Y2226" s="109"/>
      <c r="Z2226" s="70" t="s">
        <v>4927</v>
      </c>
      <c r="AA2226" s="20" t="s">
        <v>4926</v>
      </c>
      <c r="AB2226" s="109"/>
      <c r="AC2226" s="19"/>
      <c r="AD2226" s="22"/>
      <c r="AE2226" s="19"/>
    </row>
    <row r="2227" spans="2:31" x14ac:dyDescent="0.2">
      <c r="B2227" s="14" t="s">
        <v>12750</v>
      </c>
      <c r="C2227" s="33" t="s">
        <v>12749</v>
      </c>
      <c r="D2227" s="16" t="s">
        <v>12741</v>
      </c>
      <c r="E2227" s="104" t="s">
        <v>26</v>
      </c>
      <c r="F2227" s="18" t="s">
        <v>26</v>
      </c>
      <c r="G2227" s="111" t="s">
        <v>26</v>
      </c>
      <c r="H2227" s="102" t="s">
        <v>323</v>
      </c>
      <c r="I2227" s="21">
        <v>14323248</v>
      </c>
      <c r="J2227" s="71">
        <v>105.346</v>
      </c>
      <c r="K2227" s="21">
        <v>15169795</v>
      </c>
      <c r="L2227" s="21">
        <v>14400000</v>
      </c>
      <c r="M2227" s="21">
        <v>14387285</v>
      </c>
      <c r="N2227" s="21"/>
      <c r="O2227" s="21">
        <v>-12715</v>
      </c>
      <c r="P2227" s="21"/>
      <c r="Q2227" s="21"/>
      <c r="R2227" s="22">
        <v>5.125</v>
      </c>
      <c r="S2227" s="22">
        <v>5.194</v>
      </c>
      <c r="T2227" s="20" t="s">
        <v>4965</v>
      </c>
      <c r="U2227" s="21">
        <v>114800</v>
      </c>
      <c r="V2227" s="21">
        <v>738000</v>
      </c>
      <c r="W2227" s="34">
        <v>38105</v>
      </c>
      <c r="X2227" s="34">
        <v>41764</v>
      </c>
      <c r="Y2227" s="109"/>
      <c r="Z2227" s="70" t="s">
        <v>4927</v>
      </c>
      <c r="AA2227" s="20" t="s">
        <v>4926</v>
      </c>
      <c r="AB2227" s="109"/>
      <c r="AC2227" s="19"/>
      <c r="AD2227" s="22"/>
      <c r="AE2227" s="19"/>
    </row>
    <row r="2228" spans="2:31" x14ac:dyDescent="0.2">
      <c r="B2228" s="14" t="s">
        <v>12748</v>
      </c>
      <c r="C2228" s="33" t="s">
        <v>12747</v>
      </c>
      <c r="D2228" s="16" t="s">
        <v>12746</v>
      </c>
      <c r="E2228" s="104" t="s">
        <v>5057</v>
      </c>
      <c r="F2228" s="18" t="s">
        <v>26</v>
      </c>
      <c r="G2228" s="111" t="s">
        <v>26</v>
      </c>
      <c r="H2228" s="102" t="s">
        <v>334</v>
      </c>
      <c r="I2228" s="21">
        <v>19231166</v>
      </c>
      <c r="J2228" s="71">
        <v>105.209</v>
      </c>
      <c r="K2228" s="21">
        <v>20294778</v>
      </c>
      <c r="L2228" s="21">
        <v>19290000</v>
      </c>
      <c r="M2228" s="21">
        <v>19277898</v>
      </c>
      <c r="N2228" s="21"/>
      <c r="O2228" s="21">
        <v>-12102</v>
      </c>
      <c r="P2228" s="21"/>
      <c r="Q2228" s="21"/>
      <c r="R2228" s="22">
        <v>5</v>
      </c>
      <c r="S2228" s="22">
        <v>5.0389999999999997</v>
      </c>
      <c r="T2228" s="20" t="s">
        <v>4985</v>
      </c>
      <c r="U2228" s="21">
        <v>283992</v>
      </c>
      <c r="V2228" s="21">
        <v>964500</v>
      </c>
      <c r="W2228" s="34">
        <v>38261</v>
      </c>
      <c r="X2228" s="34">
        <v>41897</v>
      </c>
      <c r="Y2228" s="109"/>
      <c r="Z2228" s="70" t="s">
        <v>4927</v>
      </c>
      <c r="AA2228" s="20" t="s">
        <v>4926</v>
      </c>
      <c r="AB2228" s="109"/>
      <c r="AC2228" s="19"/>
      <c r="AD2228" s="22"/>
      <c r="AE2228" s="19"/>
    </row>
    <row r="2229" spans="2:31" x14ac:dyDescent="0.2">
      <c r="B2229" s="14" t="s">
        <v>12745</v>
      </c>
      <c r="C2229" s="33" t="s">
        <v>12744</v>
      </c>
      <c r="D2229" s="16" t="s">
        <v>12741</v>
      </c>
      <c r="E2229" s="104" t="s">
        <v>26</v>
      </c>
      <c r="F2229" s="18" t="s">
        <v>26</v>
      </c>
      <c r="G2229" s="111" t="s">
        <v>26</v>
      </c>
      <c r="H2229" s="102" t="s">
        <v>323</v>
      </c>
      <c r="I2229" s="21">
        <v>5985660</v>
      </c>
      <c r="J2229" s="71">
        <v>117.24299999999999</v>
      </c>
      <c r="K2229" s="21">
        <v>7034586</v>
      </c>
      <c r="L2229" s="21">
        <v>6000000</v>
      </c>
      <c r="M2229" s="21">
        <v>5987534</v>
      </c>
      <c r="N2229" s="21"/>
      <c r="O2229" s="21">
        <v>335</v>
      </c>
      <c r="P2229" s="21"/>
      <c r="Q2229" s="21"/>
      <c r="R2229" s="22">
        <v>5.85</v>
      </c>
      <c r="S2229" s="22">
        <v>5.867</v>
      </c>
      <c r="T2229" s="20" t="s">
        <v>89</v>
      </c>
      <c r="U2229" s="21">
        <v>19500</v>
      </c>
      <c r="V2229" s="21">
        <v>351000</v>
      </c>
      <c r="W2229" s="34">
        <v>38323</v>
      </c>
      <c r="X2229" s="34">
        <v>49289</v>
      </c>
      <c r="Y2229" s="109"/>
      <c r="Z2229" s="70" t="s">
        <v>4927</v>
      </c>
      <c r="AA2229" s="20" t="s">
        <v>4926</v>
      </c>
      <c r="AB2229" s="109"/>
      <c r="AC2229" s="19"/>
      <c r="AD2229" s="22"/>
      <c r="AE2229" s="19"/>
    </row>
    <row r="2230" spans="2:31" x14ac:dyDescent="0.2">
      <c r="B2230" s="14" t="s">
        <v>12743</v>
      </c>
      <c r="C2230" s="33" t="s">
        <v>12742</v>
      </c>
      <c r="D2230" s="16" t="s">
        <v>12741</v>
      </c>
      <c r="E2230" s="104" t="s">
        <v>5057</v>
      </c>
      <c r="F2230" s="18" t="s">
        <v>26</v>
      </c>
      <c r="G2230" s="111" t="s">
        <v>26</v>
      </c>
      <c r="H2230" s="102" t="s">
        <v>323</v>
      </c>
      <c r="I2230" s="21">
        <v>9986300</v>
      </c>
      <c r="J2230" s="71">
        <v>110.78</v>
      </c>
      <c r="K2230" s="21">
        <v>11078000</v>
      </c>
      <c r="L2230" s="21">
        <v>10000000</v>
      </c>
      <c r="M2230" s="21">
        <v>9988741</v>
      </c>
      <c r="N2230" s="21"/>
      <c r="O2230" s="21">
        <v>2441</v>
      </c>
      <c r="P2230" s="21"/>
      <c r="Q2230" s="21"/>
      <c r="R2230" s="22">
        <v>4.45</v>
      </c>
      <c r="S2230" s="22">
        <v>4.4809999999999999</v>
      </c>
      <c r="T2230" s="20" t="s">
        <v>85</v>
      </c>
      <c r="U2230" s="21">
        <v>211375</v>
      </c>
      <c r="V2230" s="21">
        <v>222500</v>
      </c>
      <c r="W2230" s="34">
        <v>40911</v>
      </c>
      <c r="X2230" s="34">
        <v>42745</v>
      </c>
      <c r="Y2230" s="109"/>
      <c r="Z2230" s="70" t="s">
        <v>4927</v>
      </c>
      <c r="AA2230" s="20" t="s">
        <v>4926</v>
      </c>
      <c r="AB2230" s="109"/>
      <c r="AC2230" s="19"/>
      <c r="AD2230" s="22"/>
      <c r="AE2230" s="19"/>
    </row>
    <row r="2231" spans="2:31" x14ac:dyDescent="0.2">
      <c r="B2231" s="14" t="s">
        <v>12740</v>
      </c>
      <c r="C2231" s="33" t="s">
        <v>12739</v>
      </c>
      <c r="D2231" s="16" t="s">
        <v>12738</v>
      </c>
      <c r="E2231" s="104" t="s">
        <v>26</v>
      </c>
      <c r="F2231" s="18" t="s">
        <v>26</v>
      </c>
      <c r="G2231" s="111" t="s">
        <v>26</v>
      </c>
      <c r="H2231" s="102" t="s">
        <v>334</v>
      </c>
      <c r="I2231" s="21">
        <v>15000000</v>
      </c>
      <c r="J2231" s="71">
        <v>131.87</v>
      </c>
      <c r="K2231" s="21">
        <v>19780500</v>
      </c>
      <c r="L2231" s="21">
        <v>15000000</v>
      </c>
      <c r="M2231" s="21">
        <v>15000000</v>
      </c>
      <c r="N2231" s="21"/>
      <c r="O2231" s="21"/>
      <c r="P2231" s="21"/>
      <c r="Q2231" s="21"/>
      <c r="R2231" s="22">
        <v>10.44</v>
      </c>
      <c r="S2231" s="22">
        <v>7.048</v>
      </c>
      <c r="T2231" s="20" t="s">
        <v>118</v>
      </c>
      <c r="U2231" s="21">
        <v>561150</v>
      </c>
      <c r="V2231" s="21">
        <v>1598261</v>
      </c>
      <c r="W2231" s="34">
        <v>39302</v>
      </c>
      <c r="X2231" s="34">
        <v>42969</v>
      </c>
      <c r="Y2231" s="109"/>
      <c r="Z2231" s="70" t="s">
        <v>531</v>
      </c>
      <c r="AA2231" s="20" t="s">
        <v>26</v>
      </c>
      <c r="AB2231" s="109"/>
      <c r="AC2231" s="19"/>
      <c r="AD2231" s="22"/>
      <c r="AE2231" s="19"/>
    </row>
    <row r="2232" spans="2:31" x14ac:dyDescent="0.2">
      <c r="B2232" s="14" t="s">
        <v>12737</v>
      </c>
      <c r="C2232" s="33" t="s">
        <v>12736</v>
      </c>
      <c r="D2232" s="16" t="s">
        <v>12735</v>
      </c>
      <c r="E2232" s="104" t="s">
        <v>26</v>
      </c>
      <c r="F2232" s="18" t="s">
        <v>26</v>
      </c>
      <c r="G2232" s="111" t="s">
        <v>26</v>
      </c>
      <c r="H2232" s="102" t="s">
        <v>323</v>
      </c>
      <c r="I2232" s="21">
        <v>8903160</v>
      </c>
      <c r="J2232" s="71">
        <v>100.501</v>
      </c>
      <c r="K2232" s="21">
        <v>9045054</v>
      </c>
      <c r="L2232" s="21">
        <v>9000000</v>
      </c>
      <c r="M2232" s="21">
        <v>8997492</v>
      </c>
      <c r="N2232" s="21"/>
      <c r="O2232" s="21">
        <v>20425</v>
      </c>
      <c r="P2232" s="21"/>
      <c r="Q2232" s="21"/>
      <c r="R2232" s="22">
        <v>5.125</v>
      </c>
      <c r="S2232" s="22">
        <v>5.359</v>
      </c>
      <c r="T2232" s="20" t="s">
        <v>118</v>
      </c>
      <c r="U2232" s="21">
        <v>174250</v>
      </c>
      <c r="V2232" s="21">
        <v>461250</v>
      </c>
      <c r="W2232" s="34">
        <v>39378</v>
      </c>
      <c r="X2232" s="34">
        <v>41320</v>
      </c>
      <c r="Y2232" s="109"/>
      <c r="Z2232" s="70" t="s">
        <v>4927</v>
      </c>
      <c r="AA2232" s="20" t="s">
        <v>4926</v>
      </c>
      <c r="AB2232" s="109"/>
      <c r="AC2232" s="19"/>
      <c r="AD2232" s="22"/>
      <c r="AE2232" s="19"/>
    </row>
    <row r="2233" spans="2:31" x14ac:dyDescent="0.2">
      <c r="B2233" s="14" t="s">
        <v>12734</v>
      </c>
      <c r="C2233" s="33" t="s">
        <v>12733</v>
      </c>
      <c r="D2233" s="16" t="s">
        <v>12730</v>
      </c>
      <c r="E2233" s="104" t="s">
        <v>26</v>
      </c>
      <c r="F2233" s="18" t="s">
        <v>26</v>
      </c>
      <c r="G2233" s="111" t="s">
        <v>26</v>
      </c>
      <c r="H2233" s="102" t="s">
        <v>590</v>
      </c>
      <c r="I2233" s="21">
        <v>4545000</v>
      </c>
      <c r="J2233" s="71">
        <v>111.714</v>
      </c>
      <c r="K2233" s="21">
        <v>5077401</v>
      </c>
      <c r="L2233" s="21">
        <v>4545000</v>
      </c>
      <c r="M2233" s="21">
        <v>4545000</v>
      </c>
      <c r="N2233" s="21"/>
      <c r="O2233" s="21"/>
      <c r="P2233" s="21"/>
      <c r="Q2233" s="21"/>
      <c r="R2233" s="22">
        <v>5.73</v>
      </c>
      <c r="S2233" s="22">
        <v>5.73</v>
      </c>
      <c r="T2233" s="20" t="s">
        <v>89</v>
      </c>
      <c r="U2233" s="21">
        <v>18085</v>
      </c>
      <c r="V2233" s="21">
        <v>260429</v>
      </c>
      <c r="W2233" s="34">
        <v>39057</v>
      </c>
      <c r="X2233" s="34">
        <v>42710</v>
      </c>
      <c r="Y2233" s="109"/>
      <c r="Z2233" s="70" t="s">
        <v>531</v>
      </c>
      <c r="AA2233" s="20" t="s">
        <v>26</v>
      </c>
      <c r="AB2233" s="109"/>
      <c r="AC2233" s="19"/>
      <c r="AD2233" s="22"/>
      <c r="AE2233" s="19"/>
    </row>
    <row r="2234" spans="2:31" x14ac:dyDescent="0.2">
      <c r="B2234" s="14" t="s">
        <v>12732</v>
      </c>
      <c r="C2234" s="33" t="s">
        <v>12731</v>
      </c>
      <c r="D2234" s="16" t="s">
        <v>12730</v>
      </c>
      <c r="E2234" s="104" t="s">
        <v>26</v>
      </c>
      <c r="F2234" s="18" t="s">
        <v>26</v>
      </c>
      <c r="G2234" s="111" t="s">
        <v>26</v>
      </c>
      <c r="H2234" s="102" t="s">
        <v>590</v>
      </c>
      <c r="I2234" s="21">
        <v>7000000</v>
      </c>
      <c r="J2234" s="71">
        <v>115.631</v>
      </c>
      <c r="K2234" s="21">
        <v>8094170</v>
      </c>
      <c r="L2234" s="21">
        <v>7000000</v>
      </c>
      <c r="M2234" s="21">
        <v>7000000</v>
      </c>
      <c r="N2234" s="21"/>
      <c r="O2234" s="21"/>
      <c r="P2234" s="21"/>
      <c r="Q2234" s="21"/>
      <c r="R2234" s="22">
        <v>5.83</v>
      </c>
      <c r="S2234" s="22">
        <v>5.83</v>
      </c>
      <c r="T2234" s="20" t="s">
        <v>89</v>
      </c>
      <c r="U2234" s="21">
        <v>28340</v>
      </c>
      <c r="V2234" s="21">
        <v>408100</v>
      </c>
      <c r="W2234" s="34">
        <v>39017</v>
      </c>
      <c r="X2234" s="34">
        <v>43440</v>
      </c>
      <c r="Y2234" s="109"/>
      <c r="Z2234" s="70" t="s">
        <v>531</v>
      </c>
      <c r="AA2234" s="20" t="s">
        <v>26</v>
      </c>
      <c r="AB2234" s="109"/>
      <c r="AC2234" s="19"/>
      <c r="AD2234" s="22"/>
      <c r="AE2234" s="19"/>
    </row>
    <row r="2235" spans="2:31" x14ac:dyDescent="0.2">
      <c r="B2235" s="14" t="s">
        <v>12729</v>
      </c>
      <c r="C2235" s="33" t="s">
        <v>12728</v>
      </c>
      <c r="D2235" s="16" t="s">
        <v>12727</v>
      </c>
      <c r="E2235" s="104" t="s">
        <v>26</v>
      </c>
      <c r="F2235" s="18" t="s">
        <v>26</v>
      </c>
      <c r="G2235" s="111" t="s">
        <v>4412</v>
      </c>
      <c r="H2235" s="102" t="s">
        <v>611</v>
      </c>
      <c r="I2235" s="21">
        <v>4500000</v>
      </c>
      <c r="J2235" s="71">
        <v>104.25</v>
      </c>
      <c r="K2235" s="21">
        <v>4691250</v>
      </c>
      <c r="L2235" s="21">
        <v>4500000</v>
      </c>
      <c r="M2235" s="21">
        <v>4500000</v>
      </c>
      <c r="N2235" s="21"/>
      <c r="O2235" s="21"/>
      <c r="P2235" s="21"/>
      <c r="Q2235" s="21"/>
      <c r="R2235" s="22">
        <v>5.25</v>
      </c>
      <c r="S2235" s="22">
        <v>5.25</v>
      </c>
      <c r="T2235" s="20" t="s">
        <v>118</v>
      </c>
      <c r="U2235" s="21">
        <v>99094</v>
      </c>
      <c r="V2235" s="21"/>
      <c r="W2235" s="34">
        <v>41227</v>
      </c>
      <c r="X2235" s="34">
        <v>44044</v>
      </c>
      <c r="Y2235" s="109"/>
      <c r="Z2235" s="70" t="s">
        <v>4927</v>
      </c>
      <c r="AA2235" s="20" t="s">
        <v>4926</v>
      </c>
      <c r="AB2235" s="109"/>
      <c r="AC2235" s="28">
        <v>42583</v>
      </c>
      <c r="AD2235" s="22">
        <v>102.625</v>
      </c>
      <c r="AE2235" s="19"/>
    </row>
    <row r="2236" spans="2:31" x14ac:dyDescent="0.2">
      <c r="B2236" s="14" t="s">
        <v>12726</v>
      </c>
      <c r="C2236" s="33" t="s">
        <v>12725</v>
      </c>
      <c r="D2236" s="16" t="s">
        <v>12724</v>
      </c>
      <c r="E2236" s="104" t="s">
        <v>26</v>
      </c>
      <c r="F2236" s="18" t="s">
        <v>26</v>
      </c>
      <c r="G2236" s="111" t="s">
        <v>26</v>
      </c>
      <c r="H2236" s="102" t="s">
        <v>334</v>
      </c>
      <c r="I2236" s="21">
        <v>14946450</v>
      </c>
      <c r="J2236" s="71">
        <v>122.932</v>
      </c>
      <c r="K2236" s="21">
        <v>18439815</v>
      </c>
      <c r="L2236" s="21">
        <v>15000000</v>
      </c>
      <c r="M2236" s="21">
        <v>14966913</v>
      </c>
      <c r="N2236" s="21"/>
      <c r="O2236" s="21">
        <v>7686</v>
      </c>
      <c r="P2236" s="21"/>
      <c r="Q2236" s="21"/>
      <c r="R2236" s="22">
        <v>6.65</v>
      </c>
      <c r="S2236" s="22">
        <v>6.6989999999999998</v>
      </c>
      <c r="T2236" s="20" t="s">
        <v>89</v>
      </c>
      <c r="U2236" s="21">
        <v>44333</v>
      </c>
      <c r="V2236" s="21">
        <v>997500</v>
      </c>
      <c r="W2236" s="34">
        <v>39596</v>
      </c>
      <c r="X2236" s="34">
        <v>43266</v>
      </c>
      <c r="Y2236" s="109"/>
      <c r="Z2236" s="70" t="s">
        <v>4927</v>
      </c>
      <c r="AA2236" s="20" t="s">
        <v>4926</v>
      </c>
      <c r="AB2236" s="109"/>
      <c r="AC2236" s="19"/>
      <c r="AD2236" s="22"/>
      <c r="AE2236" s="19"/>
    </row>
    <row r="2237" spans="2:31" x14ac:dyDescent="0.2">
      <c r="B2237" s="14" t="s">
        <v>12723</v>
      </c>
      <c r="C2237" s="33" t="s">
        <v>12722</v>
      </c>
      <c r="D2237" s="16" t="s">
        <v>12721</v>
      </c>
      <c r="E2237" s="104" t="s">
        <v>26</v>
      </c>
      <c r="F2237" s="18" t="s">
        <v>26</v>
      </c>
      <c r="G2237" s="111" t="s">
        <v>26</v>
      </c>
      <c r="H2237" s="102" t="s">
        <v>334</v>
      </c>
      <c r="I2237" s="21">
        <v>14386747</v>
      </c>
      <c r="J2237" s="71">
        <v>100.73</v>
      </c>
      <c r="K2237" s="21">
        <v>14520157</v>
      </c>
      <c r="L2237" s="21">
        <v>14415000</v>
      </c>
      <c r="M2237" s="21">
        <v>14413973</v>
      </c>
      <c r="N2237" s="21"/>
      <c r="O2237" s="21">
        <v>5871</v>
      </c>
      <c r="P2237" s="21"/>
      <c r="Q2237" s="21"/>
      <c r="R2237" s="22">
        <v>5</v>
      </c>
      <c r="S2237" s="22">
        <v>5.0449999999999999</v>
      </c>
      <c r="T2237" s="20" t="s">
        <v>4985</v>
      </c>
      <c r="U2237" s="21">
        <v>240250</v>
      </c>
      <c r="V2237" s="21">
        <v>720750</v>
      </c>
      <c r="W2237" s="34">
        <v>39505</v>
      </c>
      <c r="X2237" s="34">
        <v>41334</v>
      </c>
      <c r="Y2237" s="109"/>
      <c r="Z2237" s="70" t="s">
        <v>4927</v>
      </c>
      <c r="AA2237" s="20" t="s">
        <v>4926</v>
      </c>
      <c r="AB2237" s="109"/>
      <c r="AC2237" s="31"/>
      <c r="AD2237" s="22"/>
      <c r="AE2237" s="19"/>
    </row>
    <row r="2238" spans="2:31" x14ac:dyDescent="0.2">
      <c r="B2238" s="14" t="s">
        <v>12720</v>
      </c>
      <c r="C2238" s="33" t="s">
        <v>12719</v>
      </c>
      <c r="D2238" s="16" t="s">
        <v>12714</v>
      </c>
      <c r="E2238" s="104" t="s">
        <v>5057</v>
      </c>
      <c r="F2238" s="18" t="s">
        <v>26</v>
      </c>
      <c r="G2238" s="111" t="s">
        <v>26</v>
      </c>
      <c r="H2238" s="102" t="s">
        <v>323</v>
      </c>
      <c r="I2238" s="21">
        <v>2972310</v>
      </c>
      <c r="J2238" s="71">
        <v>119.28100000000001</v>
      </c>
      <c r="K2238" s="21">
        <v>3578427</v>
      </c>
      <c r="L2238" s="21">
        <v>3000000</v>
      </c>
      <c r="M2238" s="21">
        <v>2981327</v>
      </c>
      <c r="N2238" s="21"/>
      <c r="O2238" s="21">
        <v>2466</v>
      </c>
      <c r="P2238" s="21"/>
      <c r="Q2238" s="21"/>
      <c r="R2238" s="22">
        <v>4.875</v>
      </c>
      <c r="S2238" s="22">
        <v>4.9930000000000003</v>
      </c>
      <c r="T2238" s="20" t="s">
        <v>4985</v>
      </c>
      <c r="U2238" s="21">
        <v>43063</v>
      </c>
      <c r="V2238" s="21">
        <v>146250</v>
      </c>
      <c r="W2238" s="34">
        <v>39875</v>
      </c>
      <c r="X2238" s="34">
        <v>43539</v>
      </c>
      <c r="Y2238" s="109"/>
      <c r="Z2238" s="70" t="s">
        <v>4927</v>
      </c>
      <c r="AA2238" s="20" t="s">
        <v>4926</v>
      </c>
      <c r="AB2238" s="109"/>
      <c r="AC2238" s="31"/>
      <c r="AD2238" s="22"/>
      <c r="AE2238" s="31"/>
    </row>
    <row r="2239" spans="2:31" x14ac:dyDescent="0.2">
      <c r="B2239" s="14" t="s">
        <v>12718</v>
      </c>
      <c r="C2239" s="33" t="s">
        <v>12717</v>
      </c>
      <c r="D2239" s="16" t="s">
        <v>12714</v>
      </c>
      <c r="E2239" s="104" t="s">
        <v>26</v>
      </c>
      <c r="F2239" s="18" t="s">
        <v>26</v>
      </c>
      <c r="G2239" s="111" t="s">
        <v>26</v>
      </c>
      <c r="H2239" s="102" t="s">
        <v>323</v>
      </c>
      <c r="I2239" s="21">
        <v>13997200</v>
      </c>
      <c r="J2239" s="71">
        <v>103.285</v>
      </c>
      <c r="K2239" s="21">
        <v>14459900</v>
      </c>
      <c r="L2239" s="21">
        <v>14000000</v>
      </c>
      <c r="M2239" s="21">
        <v>13998001</v>
      </c>
      <c r="N2239" s="21"/>
      <c r="O2239" s="21">
        <v>588</v>
      </c>
      <c r="P2239" s="21"/>
      <c r="Q2239" s="21"/>
      <c r="R2239" s="22">
        <v>1.8</v>
      </c>
      <c r="S2239" s="22">
        <v>1.804</v>
      </c>
      <c r="T2239" s="20" t="s">
        <v>4985</v>
      </c>
      <c r="U2239" s="21">
        <v>84000</v>
      </c>
      <c r="V2239" s="21">
        <v>266700</v>
      </c>
      <c r="W2239" s="34">
        <v>40758</v>
      </c>
      <c r="X2239" s="34">
        <v>42614</v>
      </c>
      <c r="Y2239" s="109"/>
      <c r="Z2239" s="70" t="s">
        <v>4927</v>
      </c>
      <c r="AA2239" s="20" t="s">
        <v>4926</v>
      </c>
      <c r="AB2239" s="109"/>
      <c r="AC2239" s="19"/>
      <c r="AD2239" s="22"/>
      <c r="AE2239" s="19"/>
    </row>
    <row r="2240" spans="2:31" x14ac:dyDescent="0.2">
      <c r="B2240" s="14" t="s">
        <v>12716</v>
      </c>
      <c r="C2240" s="33" t="s">
        <v>12715</v>
      </c>
      <c r="D2240" s="16" t="s">
        <v>12714</v>
      </c>
      <c r="E2240" s="104" t="s">
        <v>26</v>
      </c>
      <c r="F2240" s="18" t="s">
        <v>26</v>
      </c>
      <c r="G2240" s="111" t="s">
        <v>26</v>
      </c>
      <c r="H2240" s="102" t="s">
        <v>323</v>
      </c>
      <c r="I2240" s="21">
        <v>13987820</v>
      </c>
      <c r="J2240" s="71">
        <v>110.239</v>
      </c>
      <c r="K2240" s="21">
        <v>15433474</v>
      </c>
      <c r="L2240" s="21">
        <v>14000000</v>
      </c>
      <c r="M2240" s="21">
        <v>13989494</v>
      </c>
      <c r="N2240" s="21"/>
      <c r="O2240" s="21">
        <v>1257</v>
      </c>
      <c r="P2240" s="21"/>
      <c r="Q2240" s="21"/>
      <c r="R2240" s="22">
        <v>3.3</v>
      </c>
      <c r="S2240" s="22">
        <v>3.31</v>
      </c>
      <c r="T2240" s="20" t="s">
        <v>4985</v>
      </c>
      <c r="U2240" s="21">
        <v>154000</v>
      </c>
      <c r="V2240" s="21">
        <v>488950</v>
      </c>
      <c r="W2240" s="34">
        <v>40758</v>
      </c>
      <c r="X2240" s="34">
        <v>44440</v>
      </c>
      <c r="Y2240" s="109"/>
      <c r="Z2240" s="70" t="s">
        <v>4927</v>
      </c>
      <c r="AA2240" s="20" t="s">
        <v>4926</v>
      </c>
      <c r="AB2240" s="109"/>
      <c r="AC2240" s="19"/>
      <c r="AD2240" s="22"/>
      <c r="AE2240" s="19"/>
    </row>
    <row r="2241" spans="2:31" x14ac:dyDescent="0.2">
      <c r="B2241" s="14" t="s">
        <v>12713</v>
      </c>
      <c r="C2241" s="33" t="s">
        <v>12712</v>
      </c>
      <c r="D2241" s="16" t="s">
        <v>12709</v>
      </c>
      <c r="E2241" s="104" t="s">
        <v>26</v>
      </c>
      <c r="F2241" s="18" t="s">
        <v>26</v>
      </c>
      <c r="G2241" s="111" t="s">
        <v>26</v>
      </c>
      <c r="H2241" s="102" t="s">
        <v>323</v>
      </c>
      <c r="I2241" s="21">
        <v>2022280</v>
      </c>
      <c r="J2241" s="71">
        <v>107.441</v>
      </c>
      <c r="K2241" s="21">
        <v>2148822</v>
      </c>
      <c r="L2241" s="21">
        <v>2000000</v>
      </c>
      <c r="M2241" s="21">
        <v>2008926</v>
      </c>
      <c r="N2241" s="21"/>
      <c r="O2241" s="21">
        <v>-3626</v>
      </c>
      <c r="P2241" s="21"/>
      <c r="Q2241" s="21"/>
      <c r="R2241" s="22">
        <v>4.25</v>
      </c>
      <c r="S2241" s="22">
        <v>4.032</v>
      </c>
      <c r="T2241" s="20" t="s">
        <v>4985</v>
      </c>
      <c r="U2241" s="21">
        <v>28333</v>
      </c>
      <c r="V2241" s="21">
        <v>85000</v>
      </c>
      <c r="W2241" s="34">
        <v>39934</v>
      </c>
      <c r="X2241" s="34">
        <v>42064</v>
      </c>
      <c r="Y2241" s="109"/>
      <c r="Z2241" s="70" t="s">
        <v>4927</v>
      </c>
      <c r="AA2241" s="20" t="s">
        <v>4926</v>
      </c>
      <c r="AB2241" s="109"/>
      <c r="AC2241" s="19"/>
      <c r="AD2241" s="22"/>
      <c r="AE2241" s="19"/>
    </row>
    <row r="2242" spans="2:31" x14ac:dyDescent="0.2">
      <c r="B2242" s="14" t="s">
        <v>12711</v>
      </c>
      <c r="C2242" s="33" t="s">
        <v>12710</v>
      </c>
      <c r="D2242" s="16" t="s">
        <v>12709</v>
      </c>
      <c r="E2242" s="104" t="s">
        <v>26</v>
      </c>
      <c r="F2242" s="18" t="s">
        <v>26</v>
      </c>
      <c r="G2242" s="111" t="s">
        <v>26</v>
      </c>
      <c r="H2242" s="102" t="s">
        <v>323</v>
      </c>
      <c r="I2242" s="21">
        <v>6928740</v>
      </c>
      <c r="J2242" s="71">
        <v>113.917</v>
      </c>
      <c r="K2242" s="21">
        <v>7974169</v>
      </c>
      <c r="L2242" s="21">
        <v>7000000</v>
      </c>
      <c r="M2242" s="21">
        <v>6949417</v>
      </c>
      <c r="N2242" s="21"/>
      <c r="O2242" s="21">
        <v>24738</v>
      </c>
      <c r="P2242" s="21"/>
      <c r="Q2242" s="21"/>
      <c r="R2242" s="22">
        <v>4.5</v>
      </c>
      <c r="S2242" s="22">
        <v>4.6280000000000001</v>
      </c>
      <c r="T2242" s="20" t="s">
        <v>118</v>
      </c>
      <c r="U2242" s="21">
        <v>119000</v>
      </c>
      <c r="V2242" s="21">
        <v>315000</v>
      </c>
      <c r="W2242" s="34">
        <v>40029</v>
      </c>
      <c r="X2242" s="34">
        <v>43692</v>
      </c>
      <c r="Y2242" s="109"/>
      <c r="Z2242" s="70" t="s">
        <v>4927</v>
      </c>
      <c r="AA2242" s="20" t="s">
        <v>4926</v>
      </c>
      <c r="AB2242" s="109"/>
      <c r="AC2242" s="19"/>
      <c r="AD2242" s="22"/>
      <c r="AE2242" s="19"/>
    </row>
    <row r="2243" spans="2:31" x14ac:dyDescent="0.2">
      <c r="B2243" s="14" t="s">
        <v>12708</v>
      </c>
      <c r="C2243" s="33" t="s">
        <v>12707</v>
      </c>
      <c r="D2243" s="16" t="s">
        <v>11861</v>
      </c>
      <c r="E2243" s="104" t="s">
        <v>5057</v>
      </c>
      <c r="F2243" s="18" t="s">
        <v>26</v>
      </c>
      <c r="G2243" s="111" t="s">
        <v>26</v>
      </c>
      <c r="H2243" s="102" t="s">
        <v>334</v>
      </c>
      <c r="I2243" s="21">
        <v>5993460</v>
      </c>
      <c r="J2243" s="71">
        <v>102.774</v>
      </c>
      <c r="K2243" s="21">
        <v>6166410</v>
      </c>
      <c r="L2243" s="21">
        <v>6000000</v>
      </c>
      <c r="M2243" s="21">
        <v>5995184</v>
      </c>
      <c r="N2243" s="21"/>
      <c r="O2243" s="21">
        <v>1307</v>
      </c>
      <c r="P2243" s="21"/>
      <c r="Q2243" s="21"/>
      <c r="R2243" s="22">
        <v>2</v>
      </c>
      <c r="S2243" s="22">
        <v>2.0230000000000001</v>
      </c>
      <c r="T2243" s="20" t="s">
        <v>118</v>
      </c>
      <c r="U2243" s="21">
        <v>44000</v>
      </c>
      <c r="V2243" s="21">
        <v>120000</v>
      </c>
      <c r="W2243" s="34">
        <v>40771</v>
      </c>
      <c r="X2243" s="34">
        <v>42601</v>
      </c>
      <c r="Y2243" s="109"/>
      <c r="Z2243" s="70" t="s">
        <v>4927</v>
      </c>
      <c r="AA2243" s="20" t="s">
        <v>4926</v>
      </c>
      <c r="AB2243" s="109"/>
      <c r="AC2243" s="19"/>
      <c r="AD2243" s="22"/>
      <c r="AE2243" s="19"/>
    </row>
    <row r="2244" spans="2:31" x14ac:dyDescent="0.2">
      <c r="B2244" s="14" t="s">
        <v>12706</v>
      </c>
      <c r="C2244" s="33" t="s">
        <v>12705</v>
      </c>
      <c r="D2244" s="16" t="s">
        <v>12700</v>
      </c>
      <c r="E2244" s="104" t="s">
        <v>26</v>
      </c>
      <c r="F2244" s="18" t="s">
        <v>26</v>
      </c>
      <c r="G2244" s="111" t="s">
        <v>26</v>
      </c>
      <c r="H2244" s="102" t="s">
        <v>323</v>
      </c>
      <c r="I2244" s="21">
        <v>16042810</v>
      </c>
      <c r="J2244" s="71">
        <v>152.447</v>
      </c>
      <c r="K2244" s="21">
        <v>21190189</v>
      </c>
      <c r="L2244" s="21">
        <v>13900000</v>
      </c>
      <c r="M2244" s="21">
        <v>15734346</v>
      </c>
      <c r="N2244" s="21"/>
      <c r="O2244" s="21">
        <v>-49872</v>
      </c>
      <c r="P2244" s="21"/>
      <c r="Q2244" s="21"/>
      <c r="R2244" s="22">
        <v>8.375</v>
      </c>
      <c r="S2244" s="22">
        <v>7.0529999999999999</v>
      </c>
      <c r="T2244" s="20" t="s">
        <v>4965</v>
      </c>
      <c r="U2244" s="21">
        <v>194021</v>
      </c>
      <c r="V2244" s="21">
        <v>1164125</v>
      </c>
      <c r="W2244" s="34">
        <v>39289</v>
      </c>
      <c r="X2244" s="34">
        <v>47788</v>
      </c>
      <c r="Y2244" s="109"/>
      <c r="Z2244" s="70" t="s">
        <v>4927</v>
      </c>
      <c r="AA2244" s="20" t="s">
        <v>4926</v>
      </c>
      <c r="AB2244" s="109"/>
      <c r="AC2244" s="19"/>
      <c r="AD2244" s="22"/>
      <c r="AE2244" s="19"/>
    </row>
    <row r="2245" spans="2:31" x14ac:dyDescent="0.2">
      <c r="B2245" s="14" t="s">
        <v>12704</v>
      </c>
      <c r="C2245" s="33" t="s">
        <v>12703</v>
      </c>
      <c r="D2245" s="16" t="s">
        <v>12700</v>
      </c>
      <c r="E2245" s="104" t="s">
        <v>26</v>
      </c>
      <c r="F2245" s="18" t="s">
        <v>26</v>
      </c>
      <c r="G2245" s="111" t="s">
        <v>26</v>
      </c>
      <c r="H2245" s="102" t="s">
        <v>323</v>
      </c>
      <c r="I2245" s="21">
        <v>36989358</v>
      </c>
      <c r="J2245" s="71">
        <v>143.779</v>
      </c>
      <c r="K2245" s="21">
        <v>52191741</v>
      </c>
      <c r="L2245" s="21">
        <v>36300000</v>
      </c>
      <c r="M2245" s="21">
        <v>36887164</v>
      </c>
      <c r="N2245" s="21"/>
      <c r="O2245" s="21">
        <v>-10246</v>
      </c>
      <c r="P2245" s="21"/>
      <c r="Q2245" s="21"/>
      <c r="R2245" s="22">
        <v>7.63</v>
      </c>
      <c r="S2245" s="22">
        <v>7.4690000000000003</v>
      </c>
      <c r="T2245" s="20" t="s">
        <v>4965</v>
      </c>
      <c r="U2245" s="21">
        <v>238501</v>
      </c>
      <c r="V2245" s="21">
        <v>2769690</v>
      </c>
      <c r="W2245" s="34">
        <v>37468</v>
      </c>
      <c r="X2245" s="34">
        <v>48319</v>
      </c>
      <c r="Y2245" s="109"/>
      <c r="Z2245" s="70" t="s">
        <v>4927</v>
      </c>
      <c r="AA2245" s="20" t="s">
        <v>4926</v>
      </c>
      <c r="AB2245" s="109"/>
      <c r="AC2245" s="19"/>
      <c r="AD2245" s="22"/>
      <c r="AE2245" s="19"/>
    </row>
    <row r="2246" spans="2:31" x14ac:dyDescent="0.2">
      <c r="B2246" s="14" t="s">
        <v>12702</v>
      </c>
      <c r="C2246" s="33" t="s">
        <v>12701</v>
      </c>
      <c r="D2246" s="16" t="s">
        <v>12700</v>
      </c>
      <c r="E2246" s="104" t="s">
        <v>26</v>
      </c>
      <c r="F2246" s="18" t="s">
        <v>26</v>
      </c>
      <c r="G2246" s="111" t="s">
        <v>26</v>
      </c>
      <c r="H2246" s="102" t="s">
        <v>323</v>
      </c>
      <c r="I2246" s="21">
        <v>4996350</v>
      </c>
      <c r="J2246" s="71">
        <v>129.661</v>
      </c>
      <c r="K2246" s="21">
        <v>6483025</v>
      </c>
      <c r="L2246" s="21">
        <v>5000000</v>
      </c>
      <c r="M2246" s="21">
        <v>4998553</v>
      </c>
      <c r="N2246" s="21"/>
      <c r="O2246" s="21">
        <v>1703</v>
      </c>
      <c r="P2246" s="21"/>
      <c r="Q2246" s="21"/>
      <c r="R2246" s="22">
        <v>6.58</v>
      </c>
      <c r="S2246" s="22">
        <v>6.5830000000000002</v>
      </c>
      <c r="T2246" s="20" t="s">
        <v>118</v>
      </c>
      <c r="U2246" s="21">
        <v>112408</v>
      </c>
      <c r="V2246" s="21">
        <v>329000</v>
      </c>
      <c r="W2246" s="34">
        <v>37488</v>
      </c>
      <c r="X2246" s="34">
        <v>48454</v>
      </c>
      <c r="Y2246" s="109"/>
      <c r="Z2246" s="70" t="s">
        <v>4927</v>
      </c>
      <c r="AA2246" s="20" t="s">
        <v>4926</v>
      </c>
      <c r="AB2246" s="109"/>
      <c r="AC2246" s="19"/>
      <c r="AD2246" s="22"/>
      <c r="AE2246" s="19"/>
    </row>
    <row r="2247" spans="2:31" x14ac:dyDescent="0.2">
      <c r="B2247" s="14" t="s">
        <v>12699</v>
      </c>
      <c r="C2247" s="33" t="s">
        <v>12698</v>
      </c>
      <c r="D2247" s="16" t="s">
        <v>12697</v>
      </c>
      <c r="E2247" s="104" t="s">
        <v>26</v>
      </c>
      <c r="F2247" s="18" t="s">
        <v>26</v>
      </c>
      <c r="G2247" s="111" t="s">
        <v>590</v>
      </c>
      <c r="H2247" s="102" t="s">
        <v>323</v>
      </c>
      <c r="I2247" s="21">
        <v>16675301</v>
      </c>
      <c r="J2247" s="71">
        <v>119.741</v>
      </c>
      <c r="K2247" s="21">
        <v>19967172</v>
      </c>
      <c r="L2247" s="21">
        <v>16675301</v>
      </c>
      <c r="M2247" s="21">
        <v>16675301</v>
      </c>
      <c r="N2247" s="21"/>
      <c r="O2247" s="21"/>
      <c r="P2247" s="21"/>
      <c r="Q2247" s="21"/>
      <c r="R2247" s="22">
        <v>10.19</v>
      </c>
      <c r="S2247" s="22">
        <v>10.188000000000001</v>
      </c>
      <c r="T2247" s="20" t="s">
        <v>4965</v>
      </c>
      <c r="U2247" s="21">
        <v>217122</v>
      </c>
      <c r="V2247" s="21">
        <v>1699213</v>
      </c>
      <c r="W2247" s="34">
        <v>34667</v>
      </c>
      <c r="X2247" s="34">
        <v>42689</v>
      </c>
      <c r="Y2247" s="109"/>
      <c r="Z2247" s="70" t="s">
        <v>531</v>
      </c>
      <c r="AA2247" s="20" t="s">
        <v>26</v>
      </c>
      <c r="AB2247" s="109"/>
      <c r="AC2247" s="19"/>
      <c r="AD2247" s="22"/>
      <c r="AE2247" s="19"/>
    </row>
    <row r="2248" spans="2:31" x14ac:dyDescent="0.2">
      <c r="B2248" s="14" t="s">
        <v>12696</v>
      </c>
      <c r="C2248" s="33" t="s">
        <v>12695</v>
      </c>
      <c r="D2248" s="16" t="s">
        <v>11253</v>
      </c>
      <c r="E2248" s="104" t="s">
        <v>26</v>
      </c>
      <c r="F2248" s="18" t="s">
        <v>26</v>
      </c>
      <c r="G2248" s="111" t="s">
        <v>26</v>
      </c>
      <c r="H2248" s="102" t="s">
        <v>334</v>
      </c>
      <c r="I2248" s="21">
        <v>6657445</v>
      </c>
      <c r="J2248" s="71">
        <v>100.79600000000001</v>
      </c>
      <c r="K2248" s="21">
        <v>6728100</v>
      </c>
      <c r="L2248" s="21">
        <v>6675000</v>
      </c>
      <c r="M2248" s="21">
        <v>6674640</v>
      </c>
      <c r="N2248" s="21"/>
      <c r="O2248" s="21">
        <v>2205</v>
      </c>
      <c r="P2248" s="21"/>
      <c r="Q2248" s="21"/>
      <c r="R2248" s="22">
        <v>5.5</v>
      </c>
      <c r="S2248" s="22">
        <v>5.5339999999999998</v>
      </c>
      <c r="T2248" s="20" t="s">
        <v>4985</v>
      </c>
      <c r="U2248" s="21">
        <v>122375</v>
      </c>
      <c r="V2248" s="21">
        <v>367125</v>
      </c>
      <c r="W2248" s="34">
        <v>37663</v>
      </c>
      <c r="X2248" s="34">
        <v>41334</v>
      </c>
      <c r="Y2248" s="109"/>
      <c r="Z2248" s="70" t="s">
        <v>4927</v>
      </c>
      <c r="AA2248" s="20" t="s">
        <v>4926</v>
      </c>
      <c r="AB2248" s="109"/>
      <c r="AC2248" s="19"/>
      <c r="AD2248" s="22"/>
      <c r="AE2248" s="19"/>
    </row>
    <row r="2249" spans="2:31" x14ac:dyDescent="0.2">
      <c r="B2249" s="14" t="s">
        <v>12694</v>
      </c>
      <c r="C2249" s="33" t="s">
        <v>12693</v>
      </c>
      <c r="D2249" s="16" t="s">
        <v>12690</v>
      </c>
      <c r="E2249" s="104" t="s">
        <v>26</v>
      </c>
      <c r="F2249" s="18" t="s">
        <v>26</v>
      </c>
      <c r="G2249" s="111" t="s">
        <v>26</v>
      </c>
      <c r="H2249" s="102" t="s">
        <v>334</v>
      </c>
      <c r="I2249" s="21">
        <v>5685100</v>
      </c>
      <c r="J2249" s="71">
        <v>129.685</v>
      </c>
      <c r="K2249" s="21">
        <v>6484225</v>
      </c>
      <c r="L2249" s="21">
        <v>5000000</v>
      </c>
      <c r="M2249" s="21">
        <v>5284855</v>
      </c>
      <c r="N2249" s="21"/>
      <c r="O2249" s="21">
        <v>-55759</v>
      </c>
      <c r="P2249" s="21"/>
      <c r="Q2249" s="21"/>
      <c r="R2249" s="22">
        <v>8.875</v>
      </c>
      <c r="S2249" s="22">
        <v>7.3159999999999998</v>
      </c>
      <c r="T2249" s="20" t="s">
        <v>4965</v>
      </c>
      <c r="U2249" s="21">
        <v>73958</v>
      </c>
      <c r="V2249" s="21">
        <v>443750</v>
      </c>
      <c r="W2249" s="34">
        <v>37607</v>
      </c>
      <c r="X2249" s="34">
        <v>42856</v>
      </c>
      <c r="Y2249" s="109"/>
      <c r="Z2249" s="70" t="s">
        <v>4927</v>
      </c>
      <c r="AA2249" s="20" t="s">
        <v>4926</v>
      </c>
      <c r="AB2249" s="109"/>
      <c r="AC2249" s="19"/>
      <c r="AD2249" s="22"/>
      <c r="AE2249" s="19"/>
    </row>
    <row r="2250" spans="2:31" x14ac:dyDescent="0.2">
      <c r="B2250" s="14" t="s">
        <v>12692</v>
      </c>
      <c r="C2250" s="33" t="s">
        <v>12691</v>
      </c>
      <c r="D2250" s="16" t="s">
        <v>12690</v>
      </c>
      <c r="E2250" s="104" t="s">
        <v>26</v>
      </c>
      <c r="F2250" s="18" t="s">
        <v>26</v>
      </c>
      <c r="G2250" s="111" t="s">
        <v>26</v>
      </c>
      <c r="H2250" s="102" t="s">
        <v>334</v>
      </c>
      <c r="I2250" s="21">
        <v>14873100</v>
      </c>
      <c r="J2250" s="71">
        <v>102.941</v>
      </c>
      <c r="K2250" s="21">
        <v>15441120</v>
      </c>
      <c r="L2250" s="21">
        <v>15000000</v>
      </c>
      <c r="M2250" s="21">
        <v>14993043</v>
      </c>
      <c r="N2250" s="21"/>
      <c r="O2250" s="21">
        <v>15409</v>
      </c>
      <c r="P2250" s="21"/>
      <c r="Q2250" s="21"/>
      <c r="R2250" s="22">
        <v>7.125</v>
      </c>
      <c r="S2250" s="22">
        <v>7.2309999999999999</v>
      </c>
      <c r="T2250" s="20" t="s">
        <v>89</v>
      </c>
      <c r="U2250" s="21">
        <v>47500</v>
      </c>
      <c r="V2250" s="21">
        <v>1068750</v>
      </c>
      <c r="W2250" s="34">
        <v>37041</v>
      </c>
      <c r="X2250" s="34">
        <v>41440</v>
      </c>
      <c r="Y2250" s="109"/>
      <c r="Z2250" s="70" t="s">
        <v>4927</v>
      </c>
      <c r="AA2250" s="20" t="s">
        <v>4926</v>
      </c>
      <c r="AB2250" s="109"/>
      <c r="AC2250" s="19"/>
      <c r="AD2250" s="22"/>
      <c r="AE2250" s="19"/>
    </row>
    <row r="2251" spans="2:31" x14ac:dyDescent="0.2">
      <c r="B2251" s="14" t="s">
        <v>12689</v>
      </c>
      <c r="C2251" s="33" t="s">
        <v>12688</v>
      </c>
      <c r="D2251" s="16" t="s">
        <v>12678</v>
      </c>
      <c r="E2251" s="104" t="s">
        <v>26</v>
      </c>
      <c r="F2251" s="18" t="s">
        <v>26</v>
      </c>
      <c r="G2251" s="111" t="s">
        <v>26</v>
      </c>
      <c r="H2251" s="102" t="s">
        <v>334</v>
      </c>
      <c r="I2251" s="21">
        <v>3988400</v>
      </c>
      <c r="J2251" s="71">
        <v>111.428</v>
      </c>
      <c r="K2251" s="21">
        <v>4457112</v>
      </c>
      <c r="L2251" s="21">
        <v>4000000</v>
      </c>
      <c r="M2251" s="21">
        <v>3997366</v>
      </c>
      <c r="N2251" s="21"/>
      <c r="O2251" s="21">
        <v>1240</v>
      </c>
      <c r="P2251" s="21"/>
      <c r="Q2251" s="21"/>
      <c r="R2251" s="22">
        <v>6.5</v>
      </c>
      <c r="S2251" s="22">
        <v>6.5350000000000001</v>
      </c>
      <c r="T2251" s="20" t="s">
        <v>85</v>
      </c>
      <c r="U2251" s="21">
        <v>119889</v>
      </c>
      <c r="V2251" s="21">
        <v>260000</v>
      </c>
      <c r="W2251" s="34">
        <v>37628</v>
      </c>
      <c r="X2251" s="34">
        <v>42019</v>
      </c>
      <c r="Y2251" s="109"/>
      <c r="Z2251" s="70" t="s">
        <v>4927</v>
      </c>
      <c r="AA2251" s="20" t="s">
        <v>4926</v>
      </c>
      <c r="AB2251" s="109"/>
      <c r="AC2251" s="19"/>
      <c r="AD2251" s="22"/>
      <c r="AE2251" s="19"/>
    </row>
    <row r="2252" spans="2:31" x14ac:dyDescent="0.2">
      <c r="B2252" s="14" t="s">
        <v>12687</v>
      </c>
      <c r="C2252" s="33" t="s">
        <v>12686</v>
      </c>
      <c r="D2252" s="16" t="s">
        <v>12681</v>
      </c>
      <c r="E2252" s="104" t="s">
        <v>26</v>
      </c>
      <c r="F2252" s="18" t="s">
        <v>26</v>
      </c>
      <c r="G2252" s="111" t="s">
        <v>26</v>
      </c>
      <c r="H2252" s="102" t="s">
        <v>334</v>
      </c>
      <c r="I2252" s="21">
        <v>6999440</v>
      </c>
      <c r="J2252" s="71">
        <v>113.82</v>
      </c>
      <c r="K2252" s="21">
        <v>7967428</v>
      </c>
      <c r="L2252" s="21">
        <v>7000000</v>
      </c>
      <c r="M2252" s="21">
        <v>6999811</v>
      </c>
      <c r="N2252" s="21"/>
      <c r="O2252" s="21">
        <v>68</v>
      </c>
      <c r="P2252" s="21"/>
      <c r="Q2252" s="21"/>
      <c r="R2252" s="22">
        <v>5.85</v>
      </c>
      <c r="S2252" s="22">
        <v>5.851</v>
      </c>
      <c r="T2252" s="20" t="s">
        <v>4965</v>
      </c>
      <c r="U2252" s="21">
        <v>52325</v>
      </c>
      <c r="V2252" s="21">
        <v>409500</v>
      </c>
      <c r="W2252" s="34">
        <v>38664</v>
      </c>
      <c r="X2252" s="34">
        <v>42323</v>
      </c>
      <c r="Y2252" s="109"/>
      <c r="Z2252" s="70" t="s">
        <v>4927</v>
      </c>
      <c r="AA2252" s="20" t="s">
        <v>4926</v>
      </c>
      <c r="AB2252" s="109"/>
      <c r="AC2252" s="19"/>
      <c r="AD2252" s="22"/>
      <c r="AE2252" s="19"/>
    </row>
    <row r="2253" spans="2:31" x14ac:dyDescent="0.2">
      <c r="B2253" s="14" t="s">
        <v>12685</v>
      </c>
      <c r="C2253" s="33" t="s">
        <v>12684</v>
      </c>
      <c r="D2253" s="16" t="s">
        <v>12681</v>
      </c>
      <c r="E2253" s="104" t="s">
        <v>26</v>
      </c>
      <c r="F2253" s="18" t="s">
        <v>26</v>
      </c>
      <c r="G2253" s="111" t="s">
        <v>26</v>
      </c>
      <c r="H2253" s="102" t="s">
        <v>334</v>
      </c>
      <c r="I2253" s="21">
        <v>26288928</v>
      </c>
      <c r="J2253" s="71">
        <v>114.893</v>
      </c>
      <c r="K2253" s="21">
        <v>30239943</v>
      </c>
      <c r="L2253" s="21">
        <v>26320000</v>
      </c>
      <c r="M2253" s="21">
        <v>26308338</v>
      </c>
      <c r="N2253" s="21"/>
      <c r="O2253" s="21">
        <v>3929</v>
      </c>
      <c r="P2253" s="21"/>
      <c r="Q2253" s="21"/>
      <c r="R2253" s="22">
        <v>5.9</v>
      </c>
      <c r="S2253" s="22">
        <v>5.915</v>
      </c>
      <c r="T2253" s="20" t="s">
        <v>4985</v>
      </c>
      <c r="U2253" s="21">
        <v>457237</v>
      </c>
      <c r="V2253" s="21">
        <v>1552880</v>
      </c>
      <c r="W2253" s="34">
        <v>38796</v>
      </c>
      <c r="X2253" s="34">
        <v>42444</v>
      </c>
      <c r="Y2253" s="109"/>
      <c r="Z2253" s="70" t="s">
        <v>4927</v>
      </c>
      <c r="AA2253" s="20" t="s">
        <v>4926</v>
      </c>
      <c r="AB2253" s="109"/>
      <c r="AC2253" s="19"/>
      <c r="AD2253" s="22"/>
      <c r="AE2253" s="19"/>
    </row>
    <row r="2254" spans="2:31" x14ac:dyDescent="0.2">
      <c r="B2254" s="14" t="s">
        <v>12683</v>
      </c>
      <c r="C2254" s="33" t="s">
        <v>12682</v>
      </c>
      <c r="D2254" s="16" t="s">
        <v>12681</v>
      </c>
      <c r="E2254" s="104" t="s">
        <v>26</v>
      </c>
      <c r="F2254" s="18" t="s">
        <v>26</v>
      </c>
      <c r="G2254" s="111" t="s">
        <v>26</v>
      </c>
      <c r="H2254" s="102" t="s">
        <v>334</v>
      </c>
      <c r="I2254" s="21">
        <v>8978310</v>
      </c>
      <c r="J2254" s="71">
        <v>120.604</v>
      </c>
      <c r="K2254" s="21">
        <v>10854387</v>
      </c>
      <c r="L2254" s="21">
        <v>9000000</v>
      </c>
      <c r="M2254" s="21">
        <v>8989912</v>
      </c>
      <c r="N2254" s="21"/>
      <c r="O2254" s="21">
        <v>19455</v>
      </c>
      <c r="P2254" s="21"/>
      <c r="Q2254" s="21"/>
      <c r="R2254" s="22">
        <v>6.5</v>
      </c>
      <c r="S2254" s="22">
        <v>6.532</v>
      </c>
      <c r="T2254" s="20" t="s">
        <v>85</v>
      </c>
      <c r="U2254" s="21">
        <v>269750</v>
      </c>
      <c r="V2254" s="21">
        <v>585000</v>
      </c>
      <c r="W2254" s="34">
        <v>38909</v>
      </c>
      <c r="X2254" s="34">
        <v>42750</v>
      </c>
      <c r="Y2254" s="109"/>
      <c r="Z2254" s="70" t="s">
        <v>4927</v>
      </c>
      <c r="AA2254" s="20" t="s">
        <v>4926</v>
      </c>
      <c r="AB2254" s="109"/>
      <c r="AC2254" s="19"/>
      <c r="AD2254" s="22"/>
      <c r="AE2254" s="19"/>
    </row>
    <row r="2255" spans="2:31" x14ac:dyDescent="0.2">
      <c r="B2255" s="14" t="s">
        <v>12680</v>
      </c>
      <c r="C2255" s="33" t="s">
        <v>12679</v>
      </c>
      <c r="D2255" s="16" t="s">
        <v>12678</v>
      </c>
      <c r="E2255" s="104" t="s">
        <v>26</v>
      </c>
      <c r="F2255" s="18" t="s">
        <v>26</v>
      </c>
      <c r="G2255" s="111" t="s">
        <v>26</v>
      </c>
      <c r="H2255" s="102" t="s">
        <v>334</v>
      </c>
      <c r="I2255" s="21">
        <v>13738175</v>
      </c>
      <c r="J2255" s="71">
        <v>104.184</v>
      </c>
      <c r="K2255" s="21">
        <v>14325231</v>
      </c>
      <c r="L2255" s="21">
        <v>13750000</v>
      </c>
      <c r="M2255" s="21">
        <v>13738789</v>
      </c>
      <c r="N2255" s="21"/>
      <c r="O2255" s="21">
        <v>614</v>
      </c>
      <c r="P2255" s="21"/>
      <c r="Q2255" s="21"/>
      <c r="R2255" s="22">
        <v>3.125</v>
      </c>
      <c r="S2255" s="22">
        <v>3.1349999999999998</v>
      </c>
      <c r="T2255" s="20" t="s">
        <v>85</v>
      </c>
      <c r="U2255" s="21">
        <v>213650</v>
      </c>
      <c r="V2255" s="21"/>
      <c r="W2255" s="34">
        <v>41086</v>
      </c>
      <c r="X2255" s="34">
        <v>44757</v>
      </c>
      <c r="Y2255" s="109"/>
      <c r="Z2255" s="70" t="s">
        <v>4927</v>
      </c>
      <c r="AA2255" s="20" t="s">
        <v>4926</v>
      </c>
      <c r="AB2255" s="109"/>
      <c r="AC2255" s="19"/>
      <c r="AD2255" s="22"/>
      <c r="AE2255" s="19"/>
    </row>
    <row r="2256" spans="2:31" x14ac:dyDescent="0.2">
      <c r="B2256" s="14" t="s">
        <v>12677</v>
      </c>
      <c r="C2256" s="33" t="s">
        <v>12676</v>
      </c>
      <c r="D2256" s="16" t="s">
        <v>12675</v>
      </c>
      <c r="E2256" s="104" t="s">
        <v>26</v>
      </c>
      <c r="F2256" s="18" t="s">
        <v>26</v>
      </c>
      <c r="G2256" s="111" t="s">
        <v>26</v>
      </c>
      <c r="H2256" s="102" t="s">
        <v>323</v>
      </c>
      <c r="I2256" s="21">
        <v>9483565</v>
      </c>
      <c r="J2256" s="71">
        <v>106.64</v>
      </c>
      <c r="K2256" s="21">
        <v>10130791</v>
      </c>
      <c r="L2256" s="21">
        <v>9500000</v>
      </c>
      <c r="M2256" s="21">
        <v>9497084</v>
      </c>
      <c r="N2256" s="21"/>
      <c r="O2256" s="21">
        <v>1953</v>
      </c>
      <c r="P2256" s="21"/>
      <c r="Q2256" s="21"/>
      <c r="R2256" s="22">
        <v>5.7</v>
      </c>
      <c r="S2256" s="22">
        <v>5.7229999999999999</v>
      </c>
      <c r="T2256" s="20" t="s">
        <v>89</v>
      </c>
      <c r="U2256" s="21">
        <v>45125</v>
      </c>
      <c r="V2256" s="21">
        <v>541500</v>
      </c>
      <c r="W2256" s="34">
        <v>38133</v>
      </c>
      <c r="X2256" s="34">
        <v>41791</v>
      </c>
      <c r="Y2256" s="109"/>
      <c r="Z2256" s="70" t="s">
        <v>4927</v>
      </c>
      <c r="AA2256" s="20" t="s">
        <v>4926</v>
      </c>
      <c r="AB2256" s="109"/>
      <c r="AC2256" s="19"/>
      <c r="AD2256" s="22"/>
      <c r="AE2256" s="19"/>
    </row>
    <row r="2257" spans="2:31" x14ac:dyDescent="0.2">
      <c r="B2257" s="14" t="s">
        <v>12674</v>
      </c>
      <c r="C2257" s="33" t="s">
        <v>12673</v>
      </c>
      <c r="D2257" s="16" t="s">
        <v>12670</v>
      </c>
      <c r="E2257" s="104" t="s">
        <v>26</v>
      </c>
      <c r="F2257" s="18" t="s">
        <v>26</v>
      </c>
      <c r="G2257" s="111" t="s">
        <v>26</v>
      </c>
      <c r="H2257" s="102" t="s">
        <v>611</v>
      </c>
      <c r="I2257" s="21">
        <v>3345176</v>
      </c>
      <c r="J2257" s="71">
        <v>103</v>
      </c>
      <c r="K2257" s="21">
        <v>3450500</v>
      </c>
      <c r="L2257" s="21">
        <v>3350000</v>
      </c>
      <c r="M2257" s="21">
        <v>3349469</v>
      </c>
      <c r="N2257" s="21"/>
      <c r="O2257" s="21">
        <v>609</v>
      </c>
      <c r="P2257" s="21"/>
      <c r="Q2257" s="21"/>
      <c r="R2257" s="22">
        <v>5.625</v>
      </c>
      <c r="S2257" s="22">
        <v>5.6440000000000001</v>
      </c>
      <c r="T2257" s="20" t="s">
        <v>4965</v>
      </c>
      <c r="U2257" s="21">
        <v>24078</v>
      </c>
      <c r="V2257" s="21">
        <v>188438</v>
      </c>
      <c r="W2257" s="34">
        <v>37931</v>
      </c>
      <c r="X2257" s="34">
        <v>41593</v>
      </c>
      <c r="Y2257" s="109"/>
      <c r="Z2257" s="70" t="s">
        <v>4927</v>
      </c>
      <c r="AA2257" s="20" t="s">
        <v>4926</v>
      </c>
      <c r="AB2257" s="109"/>
      <c r="AC2257" s="19"/>
      <c r="AD2257" s="22"/>
      <c r="AE2257" s="19"/>
    </row>
    <row r="2258" spans="2:31" x14ac:dyDescent="0.2">
      <c r="B2258" s="14" t="s">
        <v>12672</v>
      </c>
      <c r="C2258" s="33" t="s">
        <v>12671</v>
      </c>
      <c r="D2258" s="16" t="s">
        <v>12670</v>
      </c>
      <c r="E2258" s="104" t="s">
        <v>26</v>
      </c>
      <c r="F2258" s="18" t="s">
        <v>26</v>
      </c>
      <c r="G2258" s="111" t="s">
        <v>26</v>
      </c>
      <c r="H2258" s="102" t="s">
        <v>611</v>
      </c>
      <c r="I2258" s="21">
        <v>17528508</v>
      </c>
      <c r="J2258" s="71">
        <v>106.75</v>
      </c>
      <c r="K2258" s="21">
        <v>18729288</v>
      </c>
      <c r="L2258" s="21">
        <v>17545000</v>
      </c>
      <c r="M2258" s="21">
        <v>17536255</v>
      </c>
      <c r="N2258" s="21"/>
      <c r="O2258" s="21">
        <v>1591</v>
      </c>
      <c r="P2258" s="21"/>
      <c r="Q2258" s="21"/>
      <c r="R2258" s="22">
        <v>6.5</v>
      </c>
      <c r="S2258" s="22">
        <v>6.5129999999999999</v>
      </c>
      <c r="T2258" s="20" t="s">
        <v>85</v>
      </c>
      <c r="U2258" s="21">
        <v>525863</v>
      </c>
      <c r="V2258" s="21">
        <v>1140425</v>
      </c>
      <c r="W2258" s="34">
        <v>39275</v>
      </c>
      <c r="X2258" s="34">
        <v>42931</v>
      </c>
      <c r="Y2258" s="109"/>
      <c r="Z2258" s="70" t="s">
        <v>4927</v>
      </c>
      <c r="AA2258" s="20" t="s">
        <v>4926</v>
      </c>
      <c r="AB2258" s="109"/>
      <c r="AC2258" s="19"/>
      <c r="AD2258" s="22"/>
      <c r="AE2258" s="19"/>
    </row>
    <row r="2259" spans="2:31" x14ac:dyDescent="0.2">
      <c r="B2259" s="14" t="s">
        <v>12669</v>
      </c>
      <c r="C2259" s="33" t="s">
        <v>12668</v>
      </c>
      <c r="D2259" s="16" t="s">
        <v>12665</v>
      </c>
      <c r="E2259" s="104" t="s">
        <v>26</v>
      </c>
      <c r="F2259" s="18" t="s">
        <v>26</v>
      </c>
      <c r="G2259" s="111" t="s">
        <v>26</v>
      </c>
      <c r="H2259" s="102" t="s">
        <v>323</v>
      </c>
      <c r="I2259" s="21">
        <v>4258047</v>
      </c>
      <c r="J2259" s="71">
        <v>129.00700000000001</v>
      </c>
      <c r="K2259" s="21">
        <v>5527937</v>
      </c>
      <c r="L2259" s="21">
        <v>4285000</v>
      </c>
      <c r="M2259" s="21">
        <v>4260883</v>
      </c>
      <c r="N2259" s="21"/>
      <c r="O2259" s="21">
        <v>587</v>
      </c>
      <c r="P2259" s="21"/>
      <c r="Q2259" s="21"/>
      <c r="R2259" s="22">
        <v>5.9</v>
      </c>
      <c r="S2259" s="22">
        <v>5.9450000000000003</v>
      </c>
      <c r="T2259" s="20" t="s">
        <v>4985</v>
      </c>
      <c r="U2259" s="21">
        <v>74440</v>
      </c>
      <c r="V2259" s="21">
        <v>252815</v>
      </c>
      <c r="W2259" s="34">
        <v>38775</v>
      </c>
      <c r="X2259" s="34">
        <v>49749</v>
      </c>
      <c r="Y2259" s="109"/>
      <c r="Z2259" s="70" t="s">
        <v>4927</v>
      </c>
      <c r="AA2259" s="20" t="s">
        <v>4926</v>
      </c>
      <c r="AB2259" s="109"/>
      <c r="AC2259" s="19"/>
      <c r="AD2259" s="22"/>
      <c r="AE2259" s="19"/>
    </row>
    <row r="2260" spans="2:31" x14ac:dyDescent="0.2">
      <c r="B2260" s="14" t="s">
        <v>12667</v>
      </c>
      <c r="C2260" s="33" t="s">
        <v>12666</v>
      </c>
      <c r="D2260" s="16" t="s">
        <v>12665</v>
      </c>
      <c r="E2260" s="104" t="s">
        <v>26</v>
      </c>
      <c r="F2260" s="18" t="s">
        <v>26</v>
      </c>
      <c r="G2260" s="111" t="s">
        <v>26</v>
      </c>
      <c r="H2260" s="102" t="s">
        <v>323</v>
      </c>
      <c r="I2260" s="21">
        <v>18569451</v>
      </c>
      <c r="J2260" s="71">
        <v>116.544</v>
      </c>
      <c r="K2260" s="21">
        <v>21327625</v>
      </c>
      <c r="L2260" s="21">
        <v>18300000</v>
      </c>
      <c r="M2260" s="21">
        <v>18416988</v>
      </c>
      <c r="N2260" s="21"/>
      <c r="O2260" s="21">
        <v>-25658</v>
      </c>
      <c r="P2260" s="21"/>
      <c r="Q2260" s="21"/>
      <c r="R2260" s="22">
        <v>5.95</v>
      </c>
      <c r="S2260" s="22">
        <v>5.7519999999999998</v>
      </c>
      <c r="T2260" s="20" t="s">
        <v>118</v>
      </c>
      <c r="U2260" s="21">
        <v>411343</v>
      </c>
      <c r="V2260" s="21">
        <v>1088850</v>
      </c>
      <c r="W2260" s="34">
        <v>38985</v>
      </c>
      <c r="X2260" s="34">
        <v>42597</v>
      </c>
      <c r="Y2260" s="109"/>
      <c r="Z2260" s="70" t="s">
        <v>4927</v>
      </c>
      <c r="AA2260" s="20" t="s">
        <v>4926</v>
      </c>
      <c r="AB2260" s="109"/>
      <c r="AC2260" s="19"/>
      <c r="AD2260" s="22"/>
      <c r="AE2260" s="19"/>
    </row>
    <row r="2261" spans="2:31" x14ac:dyDescent="0.2">
      <c r="B2261" s="14" t="s">
        <v>12664</v>
      </c>
      <c r="C2261" s="33" t="s">
        <v>12663</v>
      </c>
      <c r="D2261" s="16" t="s">
        <v>12662</v>
      </c>
      <c r="E2261" s="104" t="s">
        <v>26</v>
      </c>
      <c r="F2261" s="18" t="s">
        <v>26</v>
      </c>
      <c r="G2261" s="111" t="s">
        <v>4412</v>
      </c>
      <c r="H2261" s="102" t="s">
        <v>323</v>
      </c>
      <c r="I2261" s="21">
        <v>11978640</v>
      </c>
      <c r="J2261" s="71">
        <v>98.174999999999997</v>
      </c>
      <c r="K2261" s="21">
        <v>11780988</v>
      </c>
      <c r="L2261" s="21">
        <v>12000000</v>
      </c>
      <c r="M2261" s="21">
        <v>11978738</v>
      </c>
      <c r="N2261" s="21"/>
      <c r="O2261" s="21">
        <v>98</v>
      </c>
      <c r="P2261" s="21"/>
      <c r="Q2261" s="21"/>
      <c r="R2261" s="22">
        <v>3.8</v>
      </c>
      <c r="S2261" s="22">
        <v>3.81</v>
      </c>
      <c r="T2261" s="20" t="s">
        <v>4949</v>
      </c>
      <c r="U2261" s="21">
        <v>114000</v>
      </c>
      <c r="V2261" s="21"/>
      <c r="W2261" s="34">
        <v>41176</v>
      </c>
      <c r="X2261" s="34">
        <v>52140</v>
      </c>
      <c r="Y2261" s="109"/>
      <c r="Z2261" s="70" t="s">
        <v>4927</v>
      </c>
      <c r="AA2261" s="20" t="s">
        <v>4926</v>
      </c>
      <c r="AB2261" s="109"/>
      <c r="AC2261" s="28">
        <v>51957</v>
      </c>
      <c r="AD2261" s="22">
        <v>100</v>
      </c>
      <c r="AE2261" s="19"/>
    </row>
    <row r="2262" spans="2:31" x14ac:dyDescent="0.2">
      <c r="B2262" s="14" t="s">
        <v>12661</v>
      </c>
      <c r="C2262" s="33" t="s">
        <v>12660</v>
      </c>
      <c r="D2262" s="16" t="s">
        <v>12659</v>
      </c>
      <c r="E2262" s="104" t="s">
        <v>26</v>
      </c>
      <c r="F2262" s="18" t="s">
        <v>26</v>
      </c>
      <c r="G2262" s="111" t="s">
        <v>26</v>
      </c>
      <c r="H2262" s="102" t="s">
        <v>334</v>
      </c>
      <c r="I2262" s="21">
        <v>10037200</v>
      </c>
      <c r="J2262" s="71">
        <v>116.646</v>
      </c>
      <c r="K2262" s="21">
        <v>11664610</v>
      </c>
      <c r="L2262" s="21">
        <v>10000000</v>
      </c>
      <c r="M2262" s="21">
        <v>10022266</v>
      </c>
      <c r="N2262" s="21"/>
      <c r="O2262" s="21">
        <v>-2789</v>
      </c>
      <c r="P2262" s="21"/>
      <c r="Q2262" s="21"/>
      <c r="R2262" s="22">
        <v>6.5</v>
      </c>
      <c r="S2262" s="22">
        <v>6.4489999999999998</v>
      </c>
      <c r="T2262" s="20" t="s">
        <v>4985</v>
      </c>
      <c r="U2262" s="21">
        <v>191389</v>
      </c>
      <c r="V2262" s="21">
        <v>650000</v>
      </c>
      <c r="W2262" s="34">
        <v>39518</v>
      </c>
      <c r="X2262" s="34">
        <v>43174</v>
      </c>
      <c r="Y2262" s="109"/>
      <c r="Z2262" s="70" t="s">
        <v>4927</v>
      </c>
      <c r="AA2262" s="20" t="s">
        <v>4926</v>
      </c>
      <c r="AB2262" s="109"/>
      <c r="AC2262" s="31"/>
      <c r="AD2262" s="22"/>
      <c r="AE2262" s="19"/>
    </row>
    <row r="2263" spans="2:31" x14ac:dyDescent="0.2">
      <c r="B2263" s="14" t="s">
        <v>12658</v>
      </c>
      <c r="C2263" s="33" t="s">
        <v>12657</v>
      </c>
      <c r="D2263" s="16" t="s">
        <v>12656</v>
      </c>
      <c r="E2263" s="104" t="s">
        <v>26</v>
      </c>
      <c r="F2263" s="18" t="s">
        <v>26</v>
      </c>
      <c r="G2263" s="111" t="s">
        <v>26</v>
      </c>
      <c r="H2263" s="102" t="s">
        <v>334</v>
      </c>
      <c r="I2263" s="21">
        <v>11991480</v>
      </c>
      <c r="J2263" s="71">
        <v>101.96599999999999</v>
      </c>
      <c r="K2263" s="21">
        <v>12235872</v>
      </c>
      <c r="L2263" s="21">
        <v>12000000</v>
      </c>
      <c r="M2263" s="21">
        <v>11992273</v>
      </c>
      <c r="N2263" s="21"/>
      <c r="O2263" s="21">
        <v>793</v>
      </c>
      <c r="P2263" s="21"/>
      <c r="Q2263" s="21"/>
      <c r="R2263" s="22">
        <v>2.5</v>
      </c>
      <c r="S2263" s="22">
        <v>2.5249999999999999</v>
      </c>
      <c r="T2263" s="20" t="s">
        <v>4985</v>
      </c>
      <c r="U2263" s="21">
        <v>85833</v>
      </c>
      <c r="V2263" s="21"/>
      <c r="W2263" s="34">
        <v>41163</v>
      </c>
      <c r="X2263" s="34">
        <v>42262</v>
      </c>
      <c r="Y2263" s="109"/>
      <c r="Z2263" s="70" t="s">
        <v>4927</v>
      </c>
      <c r="AA2263" s="20" t="s">
        <v>4926</v>
      </c>
      <c r="AB2263" s="109"/>
      <c r="AC2263" s="19"/>
      <c r="AD2263" s="22"/>
      <c r="AE2263" s="19"/>
    </row>
    <row r="2264" spans="2:31" x14ac:dyDescent="0.2">
      <c r="B2264" s="14" t="s">
        <v>12655</v>
      </c>
      <c r="C2264" s="33" t="s">
        <v>12654</v>
      </c>
      <c r="D2264" s="16" t="s">
        <v>12653</v>
      </c>
      <c r="E2264" s="104" t="s">
        <v>26</v>
      </c>
      <c r="F2264" s="18" t="s">
        <v>26</v>
      </c>
      <c r="G2264" s="111" t="s">
        <v>26</v>
      </c>
      <c r="H2264" s="102" t="s">
        <v>334</v>
      </c>
      <c r="I2264" s="21">
        <v>9978100</v>
      </c>
      <c r="J2264" s="71">
        <v>99.997</v>
      </c>
      <c r="K2264" s="21">
        <v>9999690</v>
      </c>
      <c r="L2264" s="21">
        <v>10000000</v>
      </c>
      <c r="M2264" s="21">
        <v>9980283</v>
      </c>
      <c r="N2264" s="21"/>
      <c r="O2264" s="21">
        <v>2183</v>
      </c>
      <c r="P2264" s="21"/>
      <c r="Q2264" s="21"/>
      <c r="R2264" s="22">
        <v>1.35</v>
      </c>
      <c r="S2264" s="22">
        <v>1.425</v>
      </c>
      <c r="T2264" s="20" t="s">
        <v>4985</v>
      </c>
      <c r="U2264" s="21">
        <v>40500</v>
      </c>
      <c r="V2264" s="21"/>
      <c r="W2264" s="34">
        <v>41162</v>
      </c>
      <c r="X2264" s="34">
        <v>42257</v>
      </c>
      <c r="Y2264" s="109"/>
      <c r="Z2264" s="70" t="s">
        <v>4927</v>
      </c>
      <c r="AA2264" s="20" t="s">
        <v>4926</v>
      </c>
      <c r="AB2264" s="109"/>
      <c r="AC2264" s="19"/>
      <c r="AD2264" s="22"/>
      <c r="AE2264" s="19"/>
    </row>
    <row r="2265" spans="2:31" x14ac:dyDescent="0.2">
      <c r="B2265" s="14" t="s">
        <v>12652</v>
      </c>
      <c r="C2265" s="33" t="s">
        <v>12651</v>
      </c>
      <c r="D2265" s="16" t="s">
        <v>12648</v>
      </c>
      <c r="E2265" s="104" t="s">
        <v>26</v>
      </c>
      <c r="F2265" s="18" t="s">
        <v>26</v>
      </c>
      <c r="G2265" s="111" t="s">
        <v>4412</v>
      </c>
      <c r="H2265" s="102" t="s">
        <v>5022</v>
      </c>
      <c r="I2265" s="21">
        <v>3215500</v>
      </c>
      <c r="J2265" s="71">
        <v>108.875</v>
      </c>
      <c r="K2265" s="21">
        <v>3211813</v>
      </c>
      <c r="L2265" s="21">
        <v>2950000</v>
      </c>
      <c r="M2265" s="21">
        <v>3134795</v>
      </c>
      <c r="N2265" s="21"/>
      <c r="O2265" s="21">
        <v>-74696</v>
      </c>
      <c r="P2265" s="21"/>
      <c r="Q2265" s="21"/>
      <c r="R2265" s="22">
        <v>8.625</v>
      </c>
      <c r="S2265" s="22">
        <v>5.67</v>
      </c>
      <c r="T2265" s="20" t="s">
        <v>4949</v>
      </c>
      <c r="U2265" s="21">
        <v>63609</v>
      </c>
      <c r="V2265" s="21">
        <v>254438</v>
      </c>
      <c r="W2265" s="34">
        <v>40882</v>
      </c>
      <c r="X2265" s="34">
        <v>43009</v>
      </c>
      <c r="Y2265" s="109"/>
      <c r="Z2265" s="70" t="s">
        <v>4927</v>
      </c>
      <c r="AA2265" s="20" t="s">
        <v>4926</v>
      </c>
      <c r="AB2265" s="109"/>
      <c r="AC2265" s="28">
        <v>41548</v>
      </c>
      <c r="AD2265" s="22">
        <v>100</v>
      </c>
      <c r="AE2265" s="28">
        <v>41548</v>
      </c>
    </row>
    <row r="2266" spans="2:31" x14ac:dyDescent="0.2">
      <c r="B2266" s="14" t="s">
        <v>12650</v>
      </c>
      <c r="C2266" s="33" t="s">
        <v>12649</v>
      </c>
      <c r="D2266" s="16" t="s">
        <v>12648</v>
      </c>
      <c r="E2266" s="104" t="s">
        <v>5057</v>
      </c>
      <c r="F2266" s="18" t="s">
        <v>26</v>
      </c>
      <c r="G2266" s="111" t="s">
        <v>4412</v>
      </c>
      <c r="H2266" s="102" t="s">
        <v>5022</v>
      </c>
      <c r="I2266" s="21">
        <v>7000000</v>
      </c>
      <c r="J2266" s="71">
        <v>104.75</v>
      </c>
      <c r="K2266" s="21">
        <v>7332500</v>
      </c>
      <c r="L2266" s="21">
        <v>7000000</v>
      </c>
      <c r="M2266" s="21">
        <v>7000000</v>
      </c>
      <c r="N2266" s="21"/>
      <c r="O2266" s="21"/>
      <c r="P2266" s="21"/>
      <c r="Q2266" s="21"/>
      <c r="R2266" s="22">
        <v>5.5</v>
      </c>
      <c r="S2266" s="22">
        <v>5.5</v>
      </c>
      <c r="T2266" s="20" t="s">
        <v>4949</v>
      </c>
      <c r="U2266" s="21">
        <v>96250</v>
      </c>
      <c r="V2266" s="21">
        <v>47056</v>
      </c>
      <c r="W2266" s="34">
        <v>41135</v>
      </c>
      <c r="X2266" s="34">
        <v>45017</v>
      </c>
      <c r="Y2266" s="109"/>
      <c r="Z2266" s="70" t="s">
        <v>4927</v>
      </c>
      <c r="AA2266" s="20" t="s">
        <v>4926</v>
      </c>
      <c r="AB2266" s="109"/>
      <c r="AC2266" s="28">
        <v>43009</v>
      </c>
      <c r="AD2266" s="22">
        <v>102.75</v>
      </c>
      <c r="AE2266" s="19"/>
    </row>
    <row r="2267" spans="2:31" x14ac:dyDescent="0.2">
      <c r="B2267" s="14" t="s">
        <v>12647</v>
      </c>
      <c r="C2267" s="33" t="s">
        <v>12646</v>
      </c>
      <c r="D2267" s="16" t="s">
        <v>12637</v>
      </c>
      <c r="E2267" s="104" t="s">
        <v>26</v>
      </c>
      <c r="F2267" s="18" t="s">
        <v>26</v>
      </c>
      <c r="G2267" s="111" t="s">
        <v>26</v>
      </c>
      <c r="H2267" s="102" t="s">
        <v>323</v>
      </c>
      <c r="I2267" s="21">
        <v>4640886</v>
      </c>
      <c r="J2267" s="71">
        <v>106.82599999999999</v>
      </c>
      <c r="K2267" s="21">
        <v>4967395</v>
      </c>
      <c r="L2267" s="21">
        <v>4650000</v>
      </c>
      <c r="M2267" s="21">
        <v>4648131</v>
      </c>
      <c r="N2267" s="21"/>
      <c r="O2267" s="21">
        <v>-1869</v>
      </c>
      <c r="P2267" s="21"/>
      <c r="Q2267" s="21"/>
      <c r="R2267" s="22">
        <v>4.8</v>
      </c>
      <c r="S2267" s="22">
        <v>4.8250000000000002</v>
      </c>
      <c r="T2267" s="20" t="s">
        <v>4985</v>
      </c>
      <c r="U2267" s="21">
        <v>65720</v>
      </c>
      <c r="V2267" s="21">
        <v>223200</v>
      </c>
      <c r="W2267" s="34">
        <v>38243</v>
      </c>
      <c r="X2267" s="34">
        <v>41897</v>
      </c>
      <c r="Y2267" s="109"/>
      <c r="Z2267" s="70" t="s">
        <v>4927</v>
      </c>
      <c r="AA2267" s="20" t="s">
        <v>4926</v>
      </c>
      <c r="AB2267" s="109"/>
      <c r="AC2267" s="19"/>
      <c r="AD2267" s="22"/>
      <c r="AE2267" s="19"/>
    </row>
    <row r="2268" spans="2:31" x14ac:dyDescent="0.2">
      <c r="B2268" s="14" t="s">
        <v>12645</v>
      </c>
      <c r="C2268" s="33" t="s">
        <v>12644</v>
      </c>
      <c r="D2268" s="16" t="s">
        <v>12637</v>
      </c>
      <c r="E2268" s="104" t="s">
        <v>5057</v>
      </c>
      <c r="F2268" s="18" t="s">
        <v>26</v>
      </c>
      <c r="G2268" s="111" t="s">
        <v>26</v>
      </c>
      <c r="H2268" s="102" t="s">
        <v>323</v>
      </c>
      <c r="I2268" s="21">
        <v>4963950</v>
      </c>
      <c r="J2268" s="71">
        <v>122.345</v>
      </c>
      <c r="K2268" s="21">
        <v>6117225</v>
      </c>
      <c r="L2268" s="21">
        <v>5000000</v>
      </c>
      <c r="M2268" s="21">
        <v>4968770</v>
      </c>
      <c r="N2268" s="21"/>
      <c r="O2268" s="21">
        <v>800</v>
      </c>
      <c r="P2268" s="21"/>
      <c r="Q2268" s="21"/>
      <c r="R2268" s="22">
        <v>5.75</v>
      </c>
      <c r="S2268" s="22">
        <v>5.8010000000000002</v>
      </c>
      <c r="T2268" s="20" t="s">
        <v>4985</v>
      </c>
      <c r="U2268" s="21">
        <v>84653</v>
      </c>
      <c r="V2268" s="21">
        <v>287500</v>
      </c>
      <c r="W2268" s="34">
        <v>38243</v>
      </c>
      <c r="X2268" s="34">
        <v>49202</v>
      </c>
      <c r="Y2268" s="109"/>
      <c r="Z2268" s="70" t="s">
        <v>4927</v>
      </c>
      <c r="AA2268" s="20" t="s">
        <v>4926</v>
      </c>
      <c r="AB2268" s="109"/>
      <c r="AC2268" s="19"/>
      <c r="AD2268" s="22"/>
      <c r="AE2268" s="19"/>
    </row>
    <row r="2269" spans="2:31" x14ac:dyDescent="0.2">
      <c r="B2269" s="14" t="s">
        <v>12643</v>
      </c>
      <c r="C2269" s="33" t="s">
        <v>12642</v>
      </c>
      <c r="D2269" s="16" t="s">
        <v>12637</v>
      </c>
      <c r="E2269" s="104" t="s">
        <v>26</v>
      </c>
      <c r="F2269" s="18" t="s">
        <v>26</v>
      </c>
      <c r="G2269" s="111" t="s">
        <v>26</v>
      </c>
      <c r="H2269" s="102" t="s">
        <v>323</v>
      </c>
      <c r="I2269" s="21">
        <v>2998748</v>
      </c>
      <c r="J2269" s="71">
        <v>121.71</v>
      </c>
      <c r="K2269" s="21">
        <v>3651303</v>
      </c>
      <c r="L2269" s="21">
        <v>3000000</v>
      </c>
      <c r="M2269" s="21">
        <v>2998968</v>
      </c>
      <c r="N2269" s="21"/>
      <c r="O2269" s="21">
        <v>-92</v>
      </c>
      <c r="P2269" s="21"/>
      <c r="Q2269" s="21"/>
      <c r="R2269" s="22">
        <v>5.625</v>
      </c>
      <c r="S2269" s="22">
        <v>5.6280000000000001</v>
      </c>
      <c r="T2269" s="20" t="s">
        <v>4949</v>
      </c>
      <c r="U2269" s="21">
        <v>42188</v>
      </c>
      <c r="V2269" s="21">
        <v>168750</v>
      </c>
      <c r="W2269" s="34">
        <v>39430</v>
      </c>
      <c r="X2269" s="34">
        <v>49400</v>
      </c>
      <c r="Y2269" s="109"/>
      <c r="Z2269" s="70" t="s">
        <v>4927</v>
      </c>
      <c r="AA2269" s="20" t="s">
        <v>4926</v>
      </c>
      <c r="AB2269" s="109"/>
      <c r="AC2269" s="19"/>
      <c r="AD2269" s="22"/>
      <c r="AE2269" s="19"/>
    </row>
    <row r="2270" spans="2:31" x14ac:dyDescent="0.2">
      <c r="B2270" s="14" t="s">
        <v>12641</v>
      </c>
      <c r="C2270" s="33" t="s">
        <v>12640</v>
      </c>
      <c r="D2270" s="16" t="s">
        <v>12637</v>
      </c>
      <c r="E2270" s="104" t="s">
        <v>26</v>
      </c>
      <c r="F2270" s="18" t="s">
        <v>26</v>
      </c>
      <c r="G2270" s="111" t="s">
        <v>26</v>
      </c>
      <c r="H2270" s="102" t="s">
        <v>323</v>
      </c>
      <c r="I2270" s="21">
        <v>6982990</v>
      </c>
      <c r="J2270" s="71">
        <v>121.08</v>
      </c>
      <c r="K2270" s="21">
        <v>8475600</v>
      </c>
      <c r="L2270" s="21">
        <v>7000000</v>
      </c>
      <c r="M2270" s="21">
        <v>6989914</v>
      </c>
      <c r="N2270" s="21"/>
      <c r="O2270" s="21">
        <v>1599</v>
      </c>
      <c r="P2270" s="21"/>
      <c r="Q2270" s="21"/>
      <c r="R2270" s="22">
        <v>5.65</v>
      </c>
      <c r="S2270" s="22">
        <v>5.6820000000000004</v>
      </c>
      <c r="T2270" s="20" t="s">
        <v>4965</v>
      </c>
      <c r="U2270" s="21">
        <v>65917</v>
      </c>
      <c r="V2270" s="21">
        <v>395500</v>
      </c>
      <c r="W2270" s="34">
        <v>39587</v>
      </c>
      <c r="X2270" s="34">
        <v>43221</v>
      </c>
      <c r="Y2270" s="109"/>
      <c r="Z2270" s="70" t="s">
        <v>4927</v>
      </c>
      <c r="AA2270" s="20" t="s">
        <v>4926</v>
      </c>
      <c r="AB2270" s="109"/>
      <c r="AC2270" s="19"/>
      <c r="AD2270" s="22"/>
      <c r="AE2270" s="19"/>
    </row>
    <row r="2271" spans="2:31" x14ac:dyDescent="0.2">
      <c r="B2271" s="14" t="s">
        <v>12639</v>
      </c>
      <c r="C2271" s="33" t="s">
        <v>12638</v>
      </c>
      <c r="D2271" s="16" t="s">
        <v>12637</v>
      </c>
      <c r="E2271" s="104" t="s">
        <v>5057</v>
      </c>
      <c r="F2271" s="18" t="s">
        <v>26</v>
      </c>
      <c r="G2271" s="111" t="s">
        <v>26</v>
      </c>
      <c r="H2271" s="102" t="s">
        <v>323</v>
      </c>
      <c r="I2271" s="21">
        <v>996010</v>
      </c>
      <c r="J2271" s="71">
        <v>119.96</v>
      </c>
      <c r="K2271" s="21">
        <v>1199601</v>
      </c>
      <c r="L2271" s="21">
        <v>1000000</v>
      </c>
      <c r="M2271" s="21">
        <v>997328</v>
      </c>
      <c r="N2271" s="21"/>
      <c r="O2271" s="21">
        <v>344</v>
      </c>
      <c r="P2271" s="21"/>
      <c r="Q2271" s="21"/>
      <c r="R2271" s="22">
        <v>5.5</v>
      </c>
      <c r="S2271" s="22">
        <v>5.5519999999999996</v>
      </c>
      <c r="T2271" s="20" t="s">
        <v>118</v>
      </c>
      <c r="U2271" s="21">
        <v>22917</v>
      </c>
      <c r="V2271" s="21">
        <v>55000</v>
      </c>
      <c r="W2271" s="34">
        <v>39853</v>
      </c>
      <c r="X2271" s="34">
        <v>43497</v>
      </c>
      <c r="Y2271" s="109"/>
      <c r="Z2271" s="70" t="s">
        <v>4927</v>
      </c>
      <c r="AA2271" s="20" t="s">
        <v>4926</v>
      </c>
      <c r="AB2271" s="109"/>
      <c r="AC2271" s="19"/>
      <c r="AD2271" s="22"/>
      <c r="AE2271" s="19"/>
    </row>
    <row r="2272" spans="2:31" x14ac:dyDescent="0.2">
      <c r="B2272" s="14" t="s">
        <v>12636</v>
      </c>
      <c r="C2272" s="33" t="s">
        <v>12635</v>
      </c>
      <c r="D2272" s="16" t="s">
        <v>12634</v>
      </c>
      <c r="E2272" s="104" t="s">
        <v>26</v>
      </c>
      <c r="F2272" s="18" t="s">
        <v>26</v>
      </c>
      <c r="G2272" s="111" t="s">
        <v>26</v>
      </c>
      <c r="H2272" s="102" t="s">
        <v>323</v>
      </c>
      <c r="I2272" s="21">
        <v>1552137</v>
      </c>
      <c r="J2272" s="71">
        <v>139.417</v>
      </c>
      <c r="K2272" s="21">
        <v>1910017</v>
      </c>
      <c r="L2272" s="21">
        <v>1370000</v>
      </c>
      <c r="M2272" s="21">
        <v>1521904</v>
      </c>
      <c r="N2272" s="21"/>
      <c r="O2272" s="21">
        <v>-5255</v>
      </c>
      <c r="P2272" s="21"/>
      <c r="Q2272" s="21"/>
      <c r="R2272" s="22">
        <v>6.95</v>
      </c>
      <c r="S2272" s="22">
        <v>5.8819999999999997</v>
      </c>
      <c r="T2272" s="20" t="s">
        <v>4949</v>
      </c>
      <c r="U2272" s="21">
        <v>20101</v>
      </c>
      <c r="V2272" s="21">
        <v>95215</v>
      </c>
      <c r="W2272" s="34">
        <v>38895</v>
      </c>
      <c r="X2272" s="34">
        <v>47223</v>
      </c>
      <c r="Y2272" s="109"/>
      <c r="Z2272" s="70" t="s">
        <v>4927</v>
      </c>
      <c r="AA2272" s="20" t="s">
        <v>4926</v>
      </c>
      <c r="AB2272" s="109"/>
      <c r="AC2272" s="19"/>
      <c r="AD2272" s="22"/>
      <c r="AE2272" s="19"/>
    </row>
    <row r="2273" spans="2:31" x14ac:dyDescent="0.2">
      <c r="B2273" s="14" t="s">
        <v>12633</v>
      </c>
      <c r="C2273" s="33" t="s">
        <v>12632</v>
      </c>
      <c r="D2273" s="16" t="s">
        <v>12629</v>
      </c>
      <c r="E2273" s="104" t="s">
        <v>26</v>
      </c>
      <c r="F2273" s="18" t="s">
        <v>26</v>
      </c>
      <c r="G2273" s="111" t="s">
        <v>26</v>
      </c>
      <c r="H2273" s="102" t="s">
        <v>323</v>
      </c>
      <c r="I2273" s="21">
        <v>9875200</v>
      </c>
      <c r="J2273" s="71">
        <v>128.13399999999999</v>
      </c>
      <c r="K2273" s="21">
        <v>12813390</v>
      </c>
      <c r="L2273" s="21">
        <v>10000000</v>
      </c>
      <c r="M2273" s="21">
        <v>9896525</v>
      </c>
      <c r="N2273" s="21"/>
      <c r="O2273" s="21">
        <v>2923</v>
      </c>
      <c r="P2273" s="21"/>
      <c r="Q2273" s="21"/>
      <c r="R2273" s="22">
        <v>5.9</v>
      </c>
      <c r="S2273" s="22">
        <v>5.99</v>
      </c>
      <c r="T2273" s="20" t="s">
        <v>4949</v>
      </c>
      <c r="U2273" s="21">
        <v>124556</v>
      </c>
      <c r="V2273" s="21">
        <v>590000</v>
      </c>
      <c r="W2273" s="34">
        <v>37531</v>
      </c>
      <c r="X2273" s="34">
        <v>48502</v>
      </c>
      <c r="Y2273" s="109"/>
      <c r="Z2273" s="70" t="s">
        <v>4927</v>
      </c>
      <c r="AA2273" s="20" t="s">
        <v>4926</v>
      </c>
      <c r="AB2273" s="109"/>
      <c r="AC2273" s="19"/>
      <c r="AD2273" s="22"/>
      <c r="AE2273" s="19"/>
    </row>
    <row r="2274" spans="2:31" x14ac:dyDescent="0.2">
      <c r="B2274" s="14" t="s">
        <v>12631</v>
      </c>
      <c r="C2274" s="33" t="s">
        <v>12630</v>
      </c>
      <c r="D2274" s="16" t="s">
        <v>12629</v>
      </c>
      <c r="E2274" s="104" t="s">
        <v>5057</v>
      </c>
      <c r="F2274" s="18" t="s">
        <v>26</v>
      </c>
      <c r="G2274" s="111" t="s">
        <v>26</v>
      </c>
      <c r="H2274" s="102" t="s">
        <v>323</v>
      </c>
      <c r="I2274" s="21">
        <v>1986520</v>
      </c>
      <c r="J2274" s="71">
        <v>122.992</v>
      </c>
      <c r="K2274" s="21">
        <v>2459842</v>
      </c>
      <c r="L2274" s="21">
        <v>2000000</v>
      </c>
      <c r="M2274" s="21">
        <v>1990903</v>
      </c>
      <c r="N2274" s="21"/>
      <c r="O2274" s="21">
        <v>1225</v>
      </c>
      <c r="P2274" s="21"/>
      <c r="Q2274" s="21"/>
      <c r="R2274" s="22">
        <v>5.75</v>
      </c>
      <c r="S2274" s="22">
        <v>5.84</v>
      </c>
      <c r="T2274" s="20" t="s">
        <v>118</v>
      </c>
      <c r="U2274" s="21">
        <v>47917</v>
      </c>
      <c r="V2274" s="21">
        <v>115000</v>
      </c>
      <c r="W2274" s="34">
        <v>39843</v>
      </c>
      <c r="X2274" s="34">
        <v>43497</v>
      </c>
      <c r="Y2274" s="109"/>
      <c r="Z2274" s="70" t="s">
        <v>4927</v>
      </c>
      <c r="AA2274" s="20" t="s">
        <v>4926</v>
      </c>
      <c r="AB2274" s="109"/>
      <c r="AC2274" s="19"/>
      <c r="AD2274" s="22"/>
      <c r="AE2274" s="19"/>
    </row>
    <row r="2275" spans="2:31" x14ac:dyDescent="0.2">
      <c r="B2275" s="14" t="s">
        <v>12628</v>
      </c>
      <c r="C2275" s="33" t="s">
        <v>12627</v>
      </c>
      <c r="D2275" s="16" t="s">
        <v>12626</v>
      </c>
      <c r="E2275" s="104" t="s">
        <v>26</v>
      </c>
      <c r="F2275" s="18" t="s">
        <v>26</v>
      </c>
      <c r="G2275" s="111" t="s">
        <v>26</v>
      </c>
      <c r="H2275" s="102" t="s">
        <v>323</v>
      </c>
      <c r="I2275" s="21">
        <v>5384273</v>
      </c>
      <c r="J2275" s="71">
        <v>147.32900000000001</v>
      </c>
      <c r="K2275" s="21">
        <v>8029441</v>
      </c>
      <c r="L2275" s="21">
        <v>5450000</v>
      </c>
      <c r="M2275" s="21">
        <v>5394963</v>
      </c>
      <c r="N2275" s="21"/>
      <c r="O2275" s="21">
        <v>1567</v>
      </c>
      <c r="P2275" s="21"/>
      <c r="Q2275" s="21"/>
      <c r="R2275" s="22">
        <v>7.25</v>
      </c>
      <c r="S2275" s="22">
        <v>7.35</v>
      </c>
      <c r="T2275" s="20" t="s">
        <v>4949</v>
      </c>
      <c r="U2275" s="21">
        <v>83415</v>
      </c>
      <c r="V2275" s="21">
        <v>395125</v>
      </c>
      <c r="W2275" s="34">
        <v>37167</v>
      </c>
      <c r="X2275" s="34">
        <v>48136</v>
      </c>
      <c r="Y2275" s="109"/>
      <c r="Z2275" s="70" t="s">
        <v>4927</v>
      </c>
      <c r="AA2275" s="20" t="s">
        <v>4926</v>
      </c>
      <c r="AB2275" s="109"/>
      <c r="AC2275" s="19"/>
      <c r="AD2275" s="22"/>
      <c r="AE2275" s="19"/>
    </row>
    <row r="2276" spans="2:31" x14ac:dyDescent="0.2">
      <c r="B2276" s="14" t="s">
        <v>12625</v>
      </c>
      <c r="C2276" s="33" t="s">
        <v>12624</v>
      </c>
      <c r="D2276" s="16" t="s">
        <v>12621</v>
      </c>
      <c r="E2276" s="104" t="s">
        <v>5057</v>
      </c>
      <c r="F2276" s="18" t="s">
        <v>26</v>
      </c>
      <c r="G2276" s="111" t="s">
        <v>26</v>
      </c>
      <c r="H2276" s="102" t="s">
        <v>323</v>
      </c>
      <c r="I2276" s="21">
        <v>4625106</v>
      </c>
      <c r="J2276" s="71">
        <v>121.25</v>
      </c>
      <c r="K2276" s="21">
        <v>6062515</v>
      </c>
      <c r="L2276" s="21">
        <v>5000000</v>
      </c>
      <c r="M2276" s="21">
        <v>4666067</v>
      </c>
      <c r="N2276" s="21"/>
      <c r="O2276" s="21">
        <v>7982</v>
      </c>
      <c r="P2276" s="21"/>
      <c r="Q2276" s="21"/>
      <c r="R2276" s="22">
        <v>5.7</v>
      </c>
      <c r="S2276" s="22">
        <v>6.274</v>
      </c>
      <c r="T2276" s="20" t="s">
        <v>118</v>
      </c>
      <c r="U2276" s="21">
        <v>118750</v>
      </c>
      <c r="V2276" s="21">
        <v>285000</v>
      </c>
      <c r="W2276" s="34">
        <v>38898</v>
      </c>
      <c r="X2276" s="34">
        <v>48976</v>
      </c>
      <c r="Y2276" s="109"/>
      <c r="Z2276" s="70" t="s">
        <v>4927</v>
      </c>
      <c r="AA2276" s="20" t="s">
        <v>4926</v>
      </c>
      <c r="AB2276" s="109"/>
      <c r="AC2276" s="19"/>
      <c r="AD2276" s="22"/>
      <c r="AE2276" s="19"/>
    </row>
    <row r="2277" spans="2:31" x14ac:dyDescent="0.2">
      <c r="B2277" s="14" t="s">
        <v>12623</v>
      </c>
      <c r="C2277" s="33" t="s">
        <v>12622</v>
      </c>
      <c r="D2277" s="16" t="s">
        <v>12621</v>
      </c>
      <c r="E2277" s="104" t="s">
        <v>26</v>
      </c>
      <c r="F2277" s="18" t="s">
        <v>26</v>
      </c>
      <c r="G2277" s="111" t="s">
        <v>26</v>
      </c>
      <c r="H2277" s="102" t="s">
        <v>323</v>
      </c>
      <c r="I2277" s="21">
        <v>2492875</v>
      </c>
      <c r="J2277" s="71">
        <v>126.839</v>
      </c>
      <c r="K2277" s="21">
        <v>3170980</v>
      </c>
      <c r="L2277" s="21">
        <v>2500000</v>
      </c>
      <c r="M2277" s="21">
        <v>2493534</v>
      </c>
      <c r="N2277" s="21"/>
      <c r="O2277" s="21">
        <v>115</v>
      </c>
      <c r="P2277" s="21"/>
      <c r="Q2277" s="21"/>
      <c r="R2277" s="22">
        <v>5.7</v>
      </c>
      <c r="S2277" s="22">
        <v>5.72</v>
      </c>
      <c r="T2277" s="20" t="s">
        <v>89</v>
      </c>
      <c r="U2277" s="21">
        <v>11875</v>
      </c>
      <c r="V2277" s="21">
        <v>142500</v>
      </c>
      <c r="W2277" s="34">
        <v>39049</v>
      </c>
      <c r="X2277" s="34">
        <v>50010</v>
      </c>
      <c r="Y2277" s="109"/>
      <c r="Z2277" s="70" t="s">
        <v>4927</v>
      </c>
      <c r="AA2277" s="20" t="s">
        <v>4926</v>
      </c>
      <c r="AB2277" s="109"/>
      <c r="AC2277" s="19"/>
      <c r="AD2277" s="22"/>
      <c r="AE2277" s="19"/>
    </row>
    <row r="2278" spans="2:31" x14ac:dyDescent="0.2">
      <c r="B2278" s="14" t="s">
        <v>12620</v>
      </c>
      <c r="C2278" s="33" t="s">
        <v>4672</v>
      </c>
      <c r="D2278" s="16" t="s">
        <v>12617</v>
      </c>
      <c r="E2278" s="104" t="s">
        <v>26</v>
      </c>
      <c r="F2278" s="18" t="s">
        <v>26</v>
      </c>
      <c r="G2278" s="111" t="s">
        <v>26</v>
      </c>
      <c r="H2278" s="102" t="s">
        <v>334</v>
      </c>
      <c r="I2278" s="21">
        <v>6013464</v>
      </c>
      <c r="J2278" s="71">
        <v>104.902</v>
      </c>
      <c r="K2278" s="21">
        <v>6467202</v>
      </c>
      <c r="L2278" s="21">
        <v>6165000</v>
      </c>
      <c r="M2278" s="21">
        <v>6131858</v>
      </c>
      <c r="N2278" s="21"/>
      <c r="O2278" s="21">
        <v>26785</v>
      </c>
      <c r="P2278" s="21"/>
      <c r="Q2278" s="21"/>
      <c r="R2278" s="22">
        <v>5</v>
      </c>
      <c r="S2278" s="22">
        <v>5.484</v>
      </c>
      <c r="T2278" s="20" t="s">
        <v>4985</v>
      </c>
      <c r="U2278" s="21">
        <v>102750</v>
      </c>
      <c r="V2278" s="21">
        <v>308250</v>
      </c>
      <c r="W2278" s="34">
        <v>39493</v>
      </c>
      <c r="X2278" s="34">
        <v>41699</v>
      </c>
      <c r="Y2278" s="109"/>
      <c r="Z2278" s="70" t="s">
        <v>4927</v>
      </c>
      <c r="AA2278" s="20" t="s">
        <v>4926</v>
      </c>
      <c r="AB2278" s="109"/>
      <c r="AC2278" s="19"/>
      <c r="AD2278" s="22"/>
      <c r="AE2278" s="19"/>
    </row>
    <row r="2279" spans="2:31" x14ac:dyDescent="0.2">
      <c r="B2279" s="14" t="s">
        <v>12619</v>
      </c>
      <c r="C2279" s="33" t="s">
        <v>12618</v>
      </c>
      <c r="D2279" s="16" t="s">
        <v>12617</v>
      </c>
      <c r="E2279" s="104" t="s">
        <v>26</v>
      </c>
      <c r="F2279" s="18" t="s">
        <v>26</v>
      </c>
      <c r="G2279" s="111" t="s">
        <v>26</v>
      </c>
      <c r="H2279" s="102" t="s">
        <v>334</v>
      </c>
      <c r="I2279" s="21">
        <v>9878700</v>
      </c>
      <c r="J2279" s="71">
        <v>107.55</v>
      </c>
      <c r="K2279" s="21">
        <v>10755030</v>
      </c>
      <c r="L2279" s="21">
        <v>10000000</v>
      </c>
      <c r="M2279" s="21">
        <v>9961850</v>
      </c>
      <c r="N2279" s="21"/>
      <c r="O2279" s="21">
        <v>18659</v>
      </c>
      <c r="P2279" s="21"/>
      <c r="Q2279" s="21"/>
      <c r="R2279" s="22">
        <v>5</v>
      </c>
      <c r="S2279" s="22">
        <v>5.2119999999999997</v>
      </c>
      <c r="T2279" s="20" t="s">
        <v>89</v>
      </c>
      <c r="U2279" s="21">
        <v>41667</v>
      </c>
      <c r="V2279" s="21">
        <v>500000</v>
      </c>
      <c r="W2279" s="34">
        <v>39476</v>
      </c>
      <c r="X2279" s="34">
        <v>41974</v>
      </c>
      <c r="Y2279" s="109"/>
      <c r="Z2279" s="70" t="s">
        <v>4927</v>
      </c>
      <c r="AA2279" s="20" t="s">
        <v>4926</v>
      </c>
      <c r="AB2279" s="109"/>
      <c r="AC2279" s="19"/>
      <c r="AD2279" s="22"/>
      <c r="AE2279" s="19"/>
    </row>
    <row r="2280" spans="2:31" x14ac:dyDescent="0.2">
      <c r="B2280" s="14" t="s">
        <v>12616</v>
      </c>
      <c r="C2280" s="33" t="s">
        <v>12615</v>
      </c>
      <c r="D2280" s="16" t="s">
        <v>12612</v>
      </c>
      <c r="E2280" s="104" t="s">
        <v>5057</v>
      </c>
      <c r="F2280" s="18" t="s">
        <v>26</v>
      </c>
      <c r="G2280" s="111" t="s">
        <v>26</v>
      </c>
      <c r="H2280" s="102" t="s">
        <v>611</v>
      </c>
      <c r="I2280" s="21">
        <v>5272500</v>
      </c>
      <c r="J2280" s="71">
        <v>117.75</v>
      </c>
      <c r="K2280" s="21">
        <v>5593125</v>
      </c>
      <c r="L2280" s="21">
        <v>4750000</v>
      </c>
      <c r="M2280" s="21">
        <v>5206901</v>
      </c>
      <c r="N2280" s="21"/>
      <c r="O2280" s="21">
        <v>-65599</v>
      </c>
      <c r="P2280" s="21"/>
      <c r="Q2280" s="21"/>
      <c r="R2280" s="22">
        <v>7.25</v>
      </c>
      <c r="S2280" s="22">
        <v>4.7839999999999998</v>
      </c>
      <c r="T2280" s="20" t="s">
        <v>4965</v>
      </c>
      <c r="U2280" s="21">
        <v>44003</v>
      </c>
      <c r="V2280" s="21">
        <v>344375</v>
      </c>
      <c r="W2280" s="34">
        <v>41010</v>
      </c>
      <c r="X2280" s="34">
        <v>42870</v>
      </c>
      <c r="Y2280" s="109"/>
      <c r="Z2280" s="70" t="s">
        <v>4927</v>
      </c>
      <c r="AA2280" s="20" t="s">
        <v>4926</v>
      </c>
      <c r="AB2280" s="109"/>
      <c r="AC2280" s="19"/>
      <c r="AD2280" s="22"/>
      <c r="AE2280" s="19"/>
    </row>
    <row r="2281" spans="2:31" x14ac:dyDescent="0.2">
      <c r="B2281" s="14" t="s">
        <v>12614</v>
      </c>
      <c r="C2281" s="33" t="s">
        <v>12613</v>
      </c>
      <c r="D2281" s="16" t="s">
        <v>12612</v>
      </c>
      <c r="E2281" s="104" t="s">
        <v>5057</v>
      </c>
      <c r="F2281" s="18" t="s">
        <v>26</v>
      </c>
      <c r="G2281" s="111" t="s">
        <v>26</v>
      </c>
      <c r="H2281" s="102" t="s">
        <v>611</v>
      </c>
      <c r="I2281" s="21">
        <v>4750000</v>
      </c>
      <c r="J2281" s="71">
        <v>114.5</v>
      </c>
      <c r="K2281" s="21">
        <v>5438750</v>
      </c>
      <c r="L2281" s="21">
        <v>4750000</v>
      </c>
      <c r="M2281" s="21">
        <v>4750000</v>
      </c>
      <c r="N2281" s="21"/>
      <c r="O2281" s="21"/>
      <c r="P2281" s="21"/>
      <c r="Q2281" s="21"/>
      <c r="R2281" s="22">
        <v>6</v>
      </c>
      <c r="S2281" s="22">
        <v>6</v>
      </c>
      <c r="T2281" s="20" t="s">
        <v>4965</v>
      </c>
      <c r="U2281" s="21">
        <v>47500</v>
      </c>
      <c r="V2281" s="21">
        <v>153583</v>
      </c>
      <c r="W2281" s="34">
        <v>41009</v>
      </c>
      <c r="X2281" s="34">
        <v>44682</v>
      </c>
      <c r="Y2281" s="109"/>
      <c r="Z2281" s="70" t="s">
        <v>4927</v>
      </c>
      <c r="AA2281" s="20" t="s">
        <v>4926</v>
      </c>
      <c r="AB2281" s="109"/>
      <c r="AC2281" s="31"/>
      <c r="AD2281" s="22"/>
      <c r="AE2281" s="31"/>
    </row>
    <row r="2282" spans="2:31" x14ac:dyDescent="0.2">
      <c r="B2282" s="14" t="s">
        <v>12611</v>
      </c>
      <c r="C2282" s="33" t="s">
        <v>12610</v>
      </c>
      <c r="D2282" s="16" t="s">
        <v>12609</v>
      </c>
      <c r="E2282" s="104" t="s">
        <v>26</v>
      </c>
      <c r="F2282" s="18" t="s">
        <v>26</v>
      </c>
      <c r="G2282" s="111" t="s">
        <v>26</v>
      </c>
      <c r="H2282" s="102" t="s">
        <v>611</v>
      </c>
      <c r="I2282" s="21">
        <v>13841250</v>
      </c>
      <c r="J2282" s="71">
        <v>104.5</v>
      </c>
      <c r="K2282" s="21">
        <v>14332175</v>
      </c>
      <c r="L2282" s="21">
        <v>13715000</v>
      </c>
      <c r="M2282" s="21">
        <v>13837667</v>
      </c>
      <c r="N2282" s="21"/>
      <c r="O2282" s="21">
        <v>-3583</v>
      </c>
      <c r="P2282" s="21"/>
      <c r="Q2282" s="21"/>
      <c r="R2282" s="22">
        <v>4.625</v>
      </c>
      <c r="S2282" s="22">
        <v>4.5140000000000002</v>
      </c>
      <c r="T2282" s="20" t="s">
        <v>4985</v>
      </c>
      <c r="U2282" s="21">
        <v>241394</v>
      </c>
      <c r="V2282" s="21"/>
      <c r="W2282" s="34">
        <v>41130</v>
      </c>
      <c r="X2282" s="34">
        <v>44986</v>
      </c>
      <c r="Y2282" s="109"/>
      <c r="Z2282" s="70" t="s">
        <v>4927</v>
      </c>
      <c r="AA2282" s="20" t="s">
        <v>4926</v>
      </c>
      <c r="AB2282" s="109"/>
      <c r="AC2282" s="19"/>
      <c r="AD2282" s="22"/>
      <c r="AE2282" s="19"/>
    </row>
    <row r="2283" spans="2:31" x14ac:dyDescent="0.2">
      <c r="B2283" s="14" t="s">
        <v>12608</v>
      </c>
      <c r="C2283" s="33" t="s">
        <v>12607</v>
      </c>
      <c r="D2283" s="16" t="s">
        <v>12606</v>
      </c>
      <c r="E2283" s="104" t="s">
        <v>26</v>
      </c>
      <c r="F2283" s="18" t="s">
        <v>26</v>
      </c>
      <c r="G2283" s="111" t="s">
        <v>4412</v>
      </c>
      <c r="H2283" s="102" t="s">
        <v>323</v>
      </c>
      <c r="I2283" s="21">
        <v>7499325</v>
      </c>
      <c r="J2283" s="71">
        <v>103.36199999999999</v>
      </c>
      <c r="K2283" s="21">
        <v>7752150</v>
      </c>
      <c r="L2283" s="21">
        <v>7500000</v>
      </c>
      <c r="M2283" s="21">
        <v>7499392</v>
      </c>
      <c r="N2283" s="21"/>
      <c r="O2283" s="21">
        <v>67</v>
      </c>
      <c r="P2283" s="21"/>
      <c r="Q2283" s="21"/>
      <c r="R2283" s="22">
        <v>2.85</v>
      </c>
      <c r="S2283" s="22">
        <v>2.851</v>
      </c>
      <c r="T2283" s="20" t="s">
        <v>4965</v>
      </c>
      <c r="U2283" s="21">
        <v>27313</v>
      </c>
      <c r="V2283" s="21">
        <v>111031</v>
      </c>
      <c r="W2283" s="34">
        <v>41030</v>
      </c>
      <c r="X2283" s="34">
        <v>44696</v>
      </c>
      <c r="Y2283" s="109"/>
      <c r="Z2283" s="70" t="s">
        <v>4927</v>
      </c>
      <c r="AA2283" s="20" t="s">
        <v>4926</v>
      </c>
      <c r="AB2283" s="109"/>
      <c r="AC2283" s="28">
        <v>44607</v>
      </c>
      <c r="AD2283" s="22">
        <v>100</v>
      </c>
      <c r="AE2283" s="19"/>
    </row>
    <row r="2284" spans="2:31" x14ac:dyDescent="0.2">
      <c r="B2284" s="14" t="s">
        <v>12605</v>
      </c>
      <c r="C2284" s="33" t="s">
        <v>12604</v>
      </c>
      <c r="D2284" s="16" t="s">
        <v>12603</v>
      </c>
      <c r="E2284" s="104" t="s">
        <v>5057</v>
      </c>
      <c r="F2284" s="18" t="s">
        <v>26</v>
      </c>
      <c r="G2284" s="111" t="s">
        <v>4412</v>
      </c>
      <c r="H2284" s="102" t="s">
        <v>611</v>
      </c>
      <c r="I2284" s="21">
        <v>15346966</v>
      </c>
      <c r="J2284" s="71">
        <v>107.75</v>
      </c>
      <c r="K2284" s="21">
        <v>16162500</v>
      </c>
      <c r="L2284" s="21">
        <v>15000000</v>
      </c>
      <c r="M2284" s="21">
        <v>15342085</v>
      </c>
      <c r="N2284" s="21"/>
      <c r="O2284" s="21">
        <v>-4881</v>
      </c>
      <c r="P2284" s="21"/>
      <c r="Q2284" s="21"/>
      <c r="R2284" s="22">
        <v>5</v>
      </c>
      <c r="S2284" s="22">
        <v>4.6230000000000002</v>
      </c>
      <c r="T2284" s="20" t="s">
        <v>4985</v>
      </c>
      <c r="U2284" s="21">
        <v>220833</v>
      </c>
      <c r="V2284" s="21"/>
      <c r="W2284" s="34">
        <v>41227</v>
      </c>
      <c r="X2284" s="34">
        <v>44819</v>
      </c>
      <c r="Y2284" s="109"/>
      <c r="Z2284" s="70" t="s">
        <v>4927</v>
      </c>
      <c r="AA2284" s="20" t="s">
        <v>4926</v>
      </c>
      <c r="AB2284" s="109"/>
      <c r="AC2284" s="28">
        <v>43905</v>
      </c>
      <c r="AD2284" s="22">
        <v>100</v>
      </c>
      <c r="AE2284" s="28">
        <v>43905</v>
      </c>
    </row>
    <row r="2285" spans="2:31" x14ac:dyDescent="0.2">
      <c r="B2285" s="14" t="s">
        <v>12602</v>
      </c>
      <c r="C2285" s="33" t="s">
        <v>12601</v>
      </c>
      <c r="D2285" s="16" t="s">
        <v>12600</v>
      </c>
      <c r="E2285" s="104" t="s">
        <v>26</v>
      </c>
      <c r="F2285" s="18" t="s">
        <v>26</v>
      </c>
      <c r="G2285" s="111" t="s">
        <v>26</v>
      </c>
      <c r="H2285" s="102" t="s">
        <v>4412</v>
      </c>
      <c r="I2285" s="21">
        <v>9375000</v>
      </c>
      <c r="J2285" s="71">
        <v>105.72499999999999</v>
      </c>
      <c r="K2285" s="21">
        <v>9911719</v>
      </c>
      <c r="L2285" s="21">
        <v>9375000</v>
      </c>
      <c r="M2285" s="21">
        <v>9375000</v>
      </c>
      <c r="N2285" s="21"/>
      <c r="O2285" s="21"/>
      <c r="P2285" s="21"/>
      <c r="Q2285" s="21"/>
      <c r="R2285" s="22">
        <v>2.75</v>
      </c>
      <c r="S2285" s="22">
        <v>2.75</v>
      </c>
      <c r="T2285" s="20" t="s">
        <v>4965</v>
      </c>
      <c r="U2285" s="21">
        <v>27930</v>
      </c>
      <c r="V2285" s="21">
        <v>257813</v>
      </c>
      <c r="W2285" s="34">
        <v>40841</v>
      </c>
      <c r="X2285" s="34">
        <v>42696</v>
      </c>
      <c r="Y2285" s="109"/>
      <c r="Z2285" s="70" t="s">
        <v>531</v>
      </c>
      <c r="AA2285" s="20" t="s">
        <v>26</v>
      </c>
      <c r="AB2285" s="109"/>
      <c r="AC2285" s="19"/>
      <c r="AD2285" s="22"/>
      <c r="AE2285" s="19"/>
    </row>
    <row r="2286" spans="2:31" x14ac:dyDescent="0.2">
      <c r="B2286" s="14" t="s">
        <v>12599</v>
      </c>
      <c r="C2286" s="33" t="s">
        <v>12598</v>
      </c>
      <c r="D2286" s="16" t="s">
        <v>12597</v>
      </c>
      <c r="E2286" s="104" t="s">
        <v>26</v>
      </c>
      <c r="F2286" s="18" t="s">
        <v>26</v>
      </c>
      <c r="G2286" s="111" t="s">
        <v>590</v>
      </c>
      <c r="H2286" s="102" t="s">
        <v>4412</v>
      </c>
      <c r="I2286" s="21">
        <v>13636364</v>
      </c>
      <c r="J2286" s="71">
        <v>125.182</v>
      </c>
      <c r="K2286" s="21">
        <v>17070273</v>
      </c>
      <c r="L2286" s="21">
        <v>13636364</v>
      </c>
      <c r="M2286" s="21">
        <v>13636364</v>
      </c>
      <c r="N2286" s="21"/>
      <c r="O2286" s="21"/>
      <c r="P2286" s="21"/>
      <c r="Q2286" s="21"/>
      <c r="R2286" s="22">
        <v>7.39</v>
      </c>
      <c r="S2286" s="22">
        <v>7.39</v>
      </c>
      <c r="T2286" s="20" t="s">
        <v>4985</v>
      </c>
      <c r="U2286" s="21">
        <v>288322</v>
      </c>
      <c r="V2286" s="21">
        <v>1004928</v>
      </c>
      <c r="W2286" s="34">
        <v>35507</v>
      </c>
      <c r="X2286" s="34">
        <v>44638</v>
      </c>
      <c r="Y2286" s="109"/>
      <c r="Z2286" s="70" t="s">
        <v>531</v>
      </c>
      <c r="AA2286" s="20" t="s">
        <v>26</v>
      </c>
      <c r="AB2286" s="109"/>
      <c r="AC2286" s="19"/>
      <c r="AD2286" s="22"/>
      <c r="AE2286" s="19"/>
    </row>
    <row r="2287" spans="2:31" x14ac:dyDescent="0.2">
      <c r="B2287" s="14" t="s">
        <v>12596</v>
      </c>
      <c r="C2287" s="33" t="s">
        <v>12595</v>
      </c>
      <c r="D2287" s="16" t="s">
        <v>12594</v>
      </c>
      <c r="E2287" s="104" t="s">
        <v>26</v>
      </c>
      <c r="F2287" s="18" t="s">
        <v>26</v>
      </c>
      <c r="G2287" s="111" t="s">
        <v>26</v>
      </c>
      <c r="H2287" s="102" t="s">
        <v>334</v>
      </c>
      <c r="I2287" s="21">
        <v>7461620</v>
      </c>
      <c r="J2287" s="71">
        <v>109.919</v>
      </c>
      <c r="K2287" s="21">
        <v>8216423</v>
      </c>
      <c r="L2287" s="21">
        <v>7475000</v>
      </c>
      <c r="M2287" s="21">
        <v>7470173</v>
      </c>
      <c r="N2287" s="21"/>
      <c r="O2287" s="21">
        <v>2023</v>
      </c>
      <c r="P2287" s="21"/>
      <c r="Q2287" s="21"/>
      <c r="R2287" s="22">
        <v>5.45</v>
      </c>
      <c r="S2287" s="22">
        <v>5.4809999999999999</v>
      </c>
      <c r="T2287" s="20" t="s">
        <v>4949</v>
      </c>
      <c r="U2287" s="21">
        <v>101847</v>
      </c>
      <c r="V2287" s="21">
        <v>407388</v>
      </c>
      <c r="W2287" s="34">
        <v>39531</v>
      </c>
      <c r="X2287" s="34">
        <v>42095</v>
      </c>
      <c r="Y2287" s="109"/>
      <c r="Z2287" s="70" t="s">
        <v>4927</v>
      </c>
      <c r="AA2287" s="20" t="s">
        <v>4926</v>
      </c>
      <c r="AB2287" s="109"/>
      <c r="AC2287" s="19"/>
      <c r="AD2287" s="22"/>
      <c r="AE2287" s="19"/>
    </row>
    <row r="2288" spans="2:31" x14ac:dyDescent="0.2">
      <c r="B2288" s="14" t="s">
        <v>12593</v>
      </c>
      <c r="C2288" s="33" t="s">
        <v>12592</v>
      </c>
      <c r="D2288" s="16" t="s">
        <v>12591</v>
      </c>
      <c r="E2288" s="104" t="s">
        <v>26</v>
      </c>
      <c r="F2288" s="18" t="s">
        <v>26</v>
      </c>
      <c r="G2288" s="111" t="s">
        <v>590</v>
      </c>
      <c r="H2288" s="102" t="s">
        <v>5565</v>
      </c>
      <c r="I2288" s="21">
        <v>12322723</v>
      </c>
      <c r="J2288" s="71">
        <v>43.808</v>
      </c>
      <c r="K2288" s="21">
        <v>5398338</v>
      </c>
      <c r="L2288" s="21">
        <v>12322723</v>
      </c>
      <c r="M2288" s="21">
        <v>5398338</v>
      </c>
      <c r="N2288" s="21">
        <v>-6924384</v>
      </c>
      <c r="O2288" s="21"/>
      <c r="P2288" s="21"/>
      <c r="Q2288" s="21"/>
      <c r="R2288" s="22">
        <v>7</v>
      </c>
      <c r="S2288" s="22">
        <v>6.9989999999999997</v>
      </c>
      <c r="T2288" s="20" t="s">
        <v>85</v>
      </c>
      <c r="U2288" s="21">
        <v>397750</v>
      </c>
      <c r="V2288" s="21">
        <v>862591</v>
      </c>
      <c r="W2288" s="34">
        <v>39419</v>
      </c>
      <c r="X2288" s="34">
        <v>46218</v>
      </c>
      <c r="Y2288" s="109"/>
      <c r="Z2288" s="70" t="s">
        <v>4927</v>
      </c>
      <c r="AA2288" s="20" t="s">
        <v>4926</v>
      </c>
      <c r="AB2288" s="109"/>
      <c r="AC2288" s="31"/>
      <c r="AD2288" s="22"/>
      <c r="AE2288" s="19"/>
    </row>
    <row r="2289" spans="2:31" x14ac:dyDescent="0.2">
      <c r="B2289" s="14" t="s">
        <v>12590</v>
      </c>
      <c r="C2289" s="33" t="s">
        <v>12589</v>
      </c>
      <c r="D2289" s="16" t="s">
        <v>12588</v>
      </c>
      <c r="E2289" s="104" t="s">
        <v>26</v>
      </c>
      <c r="F2289" s="18" t="s">
        <v>26</v>
      </c>
      <c r="G2289" s="111" t="s">
        <v>26</v>
      </c>
      <c r="H2289" s="102" t="s">
        <v>323</v>
      </c>
      <c r="I2289" s="21">
        <v>1244472</v>
      </c>
      <c r="J2289" s="71">
        <v>117.892</v>
      </c>
      <c r="K2289" s="21">
        <v>1414706</v>
      </c>
      <c r="L2289" s="21">
        <v>1200000</v>
      </c>
      <c r="M2289" s="21">
        <v>1224934</v>
      </c>
      <c r="N2289" s="21"/>
      <c r="O2289" s="21">
        <v>-5183</v>
      </c>
      <c r="P2289" s="21"/>
      <c r="Q2289" s="21"/>
      <c r="R2289" s="22">
        <v>5.5</v>
      </c>
      <c r="S2289" s="22">
        <v>4.9459999999999997</v>
      </c>
      <c r="T2289" s="20" t="s">
        <v>4985</v>
      </c>
      <c r="U2289" s="21">
        <v>19433</v>
      </c>
      <c r="V2289" s="21">
        <v>66000</v>
      </c>
      <c r="W2289" s="34">
        <v>39793</v>
      </c>
      <c r="X2289" s="34">
        <v>42809</v>
      </c>
      <c r="Y2289" s="109"/>
      <c r="Z2289" s="70" t="s">
        <v>4927</v>
      </c>
      <c r="AA2289" s="20" t="s">
        <v>4926</v>
      </c>
      <c r="AB2289" s="109"/>
      <c r="AC2289" s="19"/>
      <c r="AD2289" s="22"/>
      <c r="AE2289" s="19"/>
    </row>
    <row r="2290" spans="2:31" x14ac:dyDescent="0.2">
      <c r="B2290" s="14" t="s">
        <v>12587</v>
      </c>
      <c r="C2290" s="33" t="s">
        <v>12586</v>
      </c>
      <c r="D2290" s="16" t="s">
        <v>12581</v>
      </c>
      <c r="E2290" s="104" t="s">
        <v>26</v>
      </c>
      <c r="F2290" s="18" t="s">
        <v>26</v>
      </c>
      <c r="G2290" s="111" t="s">
        <v>26</v>
      </c>
      <c r="H2290" s="102" t="s">
        <v>334</v>
      </c>
      <c r="I2290" s="21">
        <v>26858700</v>
      </c>
      <c r="J2290" s="71">
        <v>109.247</v>
      </c>
      <c r="K2290" s="21">
        <v>29578490</v>
      </c>
      <c r="L2290" s="21">
        <v>27075000</v>
      </c>
      <c r="M2290" s="21">
        <v>27011664</v>
      </c>
      <c r="N2290" s="21"/>
      <c r="O2290" s="21">
        <v>25488</v>
      </c>
      <c r="P2290" s="21"/>
      <c r="Q2290" s="21"/>
      <c r="R2290" s="22">
        <v>6.125</v>
      </c>
      <c r="S2290" s="22">
        <v>6.2489999999999997</v>
      </c>
      <c r="T2290" s="20" t="s">
        <v>85</v>
      </c>
      <c r="U2290" s="21">
        <v>764681</v>
      </c>
      <c r="V2290" s="21">
        <v>1658344</v>
      </c>
      <c r="W2290" s="34">
        <v>38971</v>
      </c>
      <c r="X2290" s="34">
        <v>42019</v>
      </c>
      <c r="Y2290" s="109"/>
      <c r="Z2290" s="70" t="s">
        <v>4927</v>
      </c>
      <c r="AA2290" s="20" t="s">
        <v>4926</v>
      </c>
      <c r="AB2290" s="109"/>
      <c r="AC2290" s="19"/>
      <c r="AD2290" s="22"/>
      <c r="AE2290" s="19"/>
    </row>
    <row r="2291" spans="2:31" x14ac:dyDescent="0.2">
      <c r="B2291" s="14" t="s">
        <v>12585</v>
      </c>
      <c r="C2291" s="33" t="s">
        <v>12584</v>
      </c>
      <c r="D2291" s="16" t="s">
        <v>12581</v>
      </c>
      <c r="E2291" s="104" t="s">
        <v>26</v>
      </c>
      <c r="F2291" s="18" t="s">
        <v>26</v>
      </c>
      <c r="G2291" s="111" t="s">
        <v>26</v>
      </c>
      <c r="H2291" s="102" t="s">
        <v>334</v>
      </c>
      <c r="I2291" s="21">
        <v>16571200</v>
      </c>
      <c r="J2291" s="71">
        <v>116.245</v>
      </c>
      <c r="K2291" s="21">
        <v>19296687</v>
      </c>
      <c r="L2291" s="21">
        <v>16600000</v>
      </c>
      <c r="M2291" s="21">
        <v>16585883</v>
      </c>
      <c r="N2291" s="21"/>
      <c r="O2291" s="21">
        <v>2784</v>
      </c>
      <c r="P2291" s="21"/>
      <c r="Q2291" s="21"/>
      <c r="R2291" s="22">
        <v>5.95</v>
      </c>
      <c r="S2291" s="22">
        <v>5.9729999999999999</v>
      </c>
      <c r="T2291" s="20" t="s">
        <v>4985</v>
      </c>
      <c r="U2291" s="21">
        <v>290823</v>
      </c>
      <c r="V2291" s="21">
        <v>987700</v>
      </c>
      <c r="W2291" s="34">
        <v>39157</v>
      </c>
      <c r="X2291" s="34">
        <v>42809</v>
      </c>
      <c r="Y2291" s="109"/>
      <c r="Z2291" s="70" t="s">
        <v>4927</v>
      </c>
      <c r="AA2291" s="20" t="s">
        <v>4926</v>
      </c>
      <c r="AB2291" s="109"/>
      <c r="AC2291" s="31"/>
      <c r="AD2291" s="22"/>
      <c r="AE2291" s="31"/>
    </row>
    <row r="2292" spans="2:31" x14ac:dyDescent="0.2">
      <c r="B2292" s="14" t="s">
        <v>12583</v>
      </c>
      <c r="C2292" s="33" t="s">
        <v>12582</v>
      </c>
      <c r="D2292" s="16" t="s">
        <v>12581</v>
      </c>
      <c r="E2292" s="104" t="s">
        <v>26</v>
      </c>
      <c r="F2292" s="18" t="s">
        <v>26</v>
      </c>
      <c r="G2292" s="111" t="s">
        <v>26</v>
      </c>
      <c r="H2292" s="102" t="s">
        <v>334</v>
      </c>
      <c r="I2292" s="21">
        <v>9957500</v>
      </c>
      <c r="J2292" s="71">
        <v>108.02</v>
      </c>
      <c r="K2292" s="21">
        <v>10802030</v>
      </c>
      <c r="L2292" s="21">
        <v>10000000</v>
      </c>
      <c r="M2292" s="21">
        <v>9988477</v>
      </c>
      <c r="N2292" s="21"/>
      <c r="O2292" s="21">
        <v>6147</v>
      </c>
      <c r="P2292" s="21"/>
      <c r="Q2292" s="21"/>
      <c r="R2292" s="22">
        <v>6.3</v>
      </c>
      <c r="S2292" s="22">
        <v>6.3760000000000003</v>
      </c>
      <c r="T2292" s="20" t="s">
        <v>118</v>
      </c>
      <c r="U2292" s="21">
        <v>238000</v>
      </c>
      <c r="V2292" s="21">
        <v>630000</v>
      </c>
      <c r="W2292" s="34">
        <v>39316</v>
      </c>
      <c r="X2292" s="34">
        <v>41866</v>
      </c>
      <c r="Y2292" s="109"/>
      <c r="Z2292" s="70" t="s">
        <v>4927</v>
      </c>
      <c r="AA2292" s="20" t="s">
        <v>4926</v>
      </c>
      <c r="AB2292" s="109"/>
      <c r="AC2292" s="19"/>
      <c r="AD2292" s="22"/>
      <c r="AE2292" s="19"/>
    </row>
    <row r="2293" spans="2:31" x14ac:dyDescent="0.2">
      <c r="B2293" s="14" t="s">
        <v>12580</v>
      </c>
      <c r="C2293" s="33" t="s">
        <v>12579</v>
      </c>
      <c r="D2293" s="16" t="s">
        <v>12572</v>
      </c>
      <c r="E2293" s="104" t="s">
        <v>26</v>
      </c>
      <c r="F2293" s="18" t="s">
        <v>26</v>
      </c>
      <c r="G2293" s="111" t="s">
        <v>26</v>
      </c>
      <c r="H2293" s="102" t="s">
        <v>334</v>
      </c>
      <c r="I2293" s="21">
        <v>9939175</v>
      </c>
      <c r="J2293" s="71">
        <v>122.083</v>
      </c>
      <c r="K2293" s="21">
        <v>11433026</v>
      </c>
      <c r="L2293" s="21">
        <v>9365000</v>
      </c>
      <c r="M2293" s="21">
        <v>9822860</v>
      </c>
      <c r="N2293" s="21"/>
      <c r="O2293" s="21">
        <v>-16729</v>
      </c>
      <c r="P2293" s="21"/>
      <c r="Q2293" s="21"/>
      <c r="R2293" s="22">
        <v>6.8</v>
      </c>
      <c r="S2293" s="22">
        <v>6.3029999999999999</v>
      </c>
      <c r="T2293" s="20" t="s">
        <v>118</v>
      </c>
      <c r="U2293" s="21">
        <v>265342</v>
      </c>
      <c r="V2293" s="21">
        <v>636820</v>
      </c>
      <c r="W2293" s="34">
        <v>38092</v>
      </c>
      <c r="X2293" s="34">
        <v>46966</v>
      </c>
      <c r="Y2293" s="109"/>
      <c r="Z2293" s="70" t="s">
        <v>4927</v>
      </c>
      <c r="AA2293" s="20" t="s">
        <v>4926</v>
      </c>
      <c r="AB2293" s="109"/>
      <c r="AC2293" s="19"/>
      <c r="AD2293" s="22"/>
      <c r="AE2293" s="19"/>
    </row>
    <row r="2294" spans="2:31" x14ac:dyDescent="0.2">
      <c r="B2294" s="14" t="s">
        <v>12578</v>
      </c>
      <c r="C2294" s="33" t="s">
        <v>12577</v>
      </c>
      <c r="D2294" s="16" t="s">
        <v>12572</v>
      </c>
      <c r="E2294" s="104" t="s">
        <v>26</v>
      </c>
      <c r="F2294" s="18" t="s">
        <v>26</v>
      </c>
      <c r="G2294" s="111" t="s">
        <v>26</v>
      </c>
      <c r="H2294" s="102" t="s">
        <v>334</v>
      </c>
      <c r="I2294" s="21">
        <v>9339288</v>
      </c>
      <c r="J2294" s="71">
        <v>112.29300000000001</v>
      </c>
      <c r="K2294" s="21">
        <v>10387056</v>
      </c>
      <c r="L2294" s="21">
        <v>9250000</v>
      </c>
      <c r="M2294" s="21">
        <v>9276281</v>
      </c>
      <c r="N2294" s="21"/>
      <c r="O2294" s="21">
        <v>-7920</v>
      </c>
      <c r="P2294" s="21"/>
      <c r="Q2294" s="21"/>
      <c r="R2294" s="22">
        <v>5.5</v>
      </c>
      <c r="S2294" s="22">
        <v>5.3869999999999996</v>
      </c>
      <c r="T2294" s="20" t="s">
        <v>4949</v>
      </c>
      <c r="U2294" s="21">
        <v>127188</v>
      </c>
      <c r="V2294" s="21">
        <v>508750</v>
      </c>
      <c r="W2294" s="34">
        <v>37978</v>
      </c>
      <c r="X2294" s="34">
        <v>42278</v>
      </c>
      <c r="Y2294" s="109"/>
      <c r="Z2294" s="70" t="s">
        <v>4927</v>
      </c>
      <c r="AA2294" s="20" t="s">
        <v>4926</v>
      </c>
      <c r="AB2294" s="109"/>
      <c r="AC2294" s="19"/>
      <c r="AD2294" s="22"/>
      <c r="AE2294" s="19"/>
    </row>
    <row r="2295" spans="2:31" x14ac:dyDescent="0.2">
      <c r="B2295" s="14" t="s">
        <v>12576</v>
      </c>
      <c r="C2295" s="33" t="s">
        <v>12575</v>
      </c>
      <c r="D2295" s="16" t="s">
        <v>12572</v>
      </c>
      <c r="E2295" s="104" t="s">
        <v>26</v>
      </c>
      <c r="F2295" s="18" t="s">
        <v>26</v>
      </c>
      <c r="G2295" s="111" t="s">
        <v>26</v>
      </c>
      <c r="H2295" s="102" t="s">
        <v>334</v>
      </c>
      <c r="I2295" s="21">
        <v>3185555</v>
      </c>
      <c r="J2295" s="71">
        <v>109.059</v>
      </c>
      <c r="K2295" s="21">
        <v>3486600</v>
      </c>
      <c r="L2295" s="21">
        <v>3197000</v>
      </c>
      <c r="M2295" s="21">
        <v>3194253</v>
      </c>
      <c r="N2295" s="21"/>
      <c r="O2295" s="21">
        <v>1260</v>
      </c>
      <c r="P2295" s="21"/>
      <c r="Q2295" s="21"/>
      <c r="R2295" s="22">
        <v>5.45</v>
      </c>
      <c r="S2295" s="22">
        <v>5.4969999999999999</v>
      </c>
      <c r="T2295" s="20" t="s">
        <v>89</v>
      </c>
      <c r="U2295" s="21">
        <v>7744</v>
      </c>
      <c r="V2295" s="21">
        <v>842825</v>
      </c>
      <c r="W2295" s="34">
        <v>38331</v>
      </c>
      <c r="X2295" s="34">
        <v>41988</v>
      </c>
      <c r="Y2295" s="109"/>
      <c r="Z2295" s="70" t="s">
        <v>4927</v>
      </c>
      <c r="AA2295" s="20" t="s">
        <v>4926</v>
      </c>
      <c r="AB2295" s="109"/>
      <c r="AC2295" s="19"/>
      <c r="AD2295" s="22"/>
      <c r="AE2295" s="19"/>
    </row>
    <row r="2296" spans="2:31" x14ac:dyDescent="0.2">
      <c r="B2296" s="14" t="s">
        <v>12574</v>
      </c>
      <c r="C2296" s="33" t="s">
        <v>12573</v>
      </c>
      <c r="D2296" s="16" t="s">
        <v>12572</v>
      </c>
      <c r="E2296" s="104" t="s">
        <v>26</v>
      </c>
      <c r="F2296" s="18" t="s">
        <v>26</v>
      </c>
      <c r="G2296" s="111" t="s">
        <v>26</v>
      </c>
      <c r="H2296" s="102" t="s">
        <v>334</v>
      </c>
      <c r="I2296" s="21">
        <v>9872800</v>
      </c>
      <c r="J2296" s="71">
        <v>122.17400000000001</v>
      </c>
      <c r="K2296" s="21">
        <v>12217420</v>
      </c>
      <c r="L2296" s="21">
        <v>10000000</v>
      </c>
      <c r="M2296" s="21">
        <v>9921143</v>
      </c>
      <c r="N2296" s="21"/>
      <c r="O2296" s="21">
        <v>12876</v>
      </c>
      <c r="P2296" s="21"/>
      <c r="Q2296" s="21"/>
      <c r="R2296" s="22">
        <v>6.25</v>
      </c>
      <c r="S2296" s="22">
        <v>6.4249999999999998</v>
      </c>
      <c r="T2296" s="20" t="s">
        <v>89</v>
      </c>
      <c r="U2296" s="21">
        <v>52083</v>
      </c>
      <c r="V2296" s="21">
        <v>625000</v>
      </c>
      <c r="W2296" s="34">
        <v>39645</v>
      </c>
      <c r="X2296" s="34">
        <v>43252</v>
      </c>
      <c r="Y2296" s="109"/>
      <c r="Z2296" s="70" t="s">
        <v>4927</v>
      </c>
      <c r="AA2296" s="20" t="s">
        <v>4926</v>
      </c>
      <c r="AB2296" s="109"/>
      <c r="AC2296" s="19"/>
      <c r="AD2296" s="22"/>
      <c r="AE2296" s="19"/>
    </row>
    <row r="2297" spans="2:31" x14ac:dyDescent="0.2">
      <c r="B2297" s="14" t="s">
        <v>12571</v>
      </c>
      <c r="C2297" s="33" t="s">
        <v>12570</v>
      </c>
      <c r="D2297" s="16" t="s">
        <v>12569</v>
      </c>
      <c r="E2297" s="104" t="s">
        <v>26</v>
      </c>
      <c r="F2297" s="18" t="s">
        <v>26</v>
      </c>
      <c r="G2297" s="111" t="s">
        <v>26</v>
      </c>
      <c r="H2297" s="102" t="s">
        <v>334</v>
      </c>
      <c r="I2297" s="21">
        <v>7462050</v>
      </c>
      <c r="J2297" s="71">
        <v>107.935</v>
      </c>
      <c r="K2297" s="21">
        <v>8095095</v>
      </c>
      <c r="L2297" s="21">
        <v>7500000</v>
      </c>
      <c r="M2297" s="21">
        <v>7465234</v>
      </c>
      <c r="N2297" s="21"/>
      <c r="O2297" s="21">
        <v>629</v>
      </c>
      <c r="P2297" s="21"/>
      <c r="Q2297" s="21"/>
      <c r="R2297" s="22">
        <v>6.55</v>
      </c>
      <c r="S2297" s="22">
        <v>6.5890000000000004</v>
      </c>
      <c r="T2297" s="20" t="s">
        <v>4965</v>
      </c>
      <c r="U2297" s="21">
        <v>62771</v>
      </c>
      <c r="V2297" s="21">
        <v>491250</v>
      </c>
      <c r="W2297" s="34">
        <v>39036</v>
      </c>
      <c r="X2297" s="34">
        <v>49994</v>
      </c>
      <c r="Y2297" s="109"/>
      <c r="Z2297" s="70" t="s">
        <v>4927</v>
      </c>
      <c r="AA2297" s="20" t="s">
        <v>4926</v>
      </c>
      <c r="AB2297" s="109"/>
      <c r="AC2297" s="19"/>
      <c r="AD2297" s="22"/>
      <c r="AE2297" s="19"/>
    </row>
    <row r="2298" spans="2:31" x14ac:dyDescent="0.2">
      <c r="B2298" s="14" t="s">
        <v>12568</v>
      </c>
      <c r="C2298" s="33" t="s">
        <v>12567</v>
      </c>
      <c r="D2298" s="16" t="s">
        <v>12566</v>
      </c>
      <c r="E2298" s="104" t="s">
        <v>26</v>
      </c>
      <c r="F2298" s="18" t="s">
        <v>26</v>
      </c>
      <c r="G2298" s="111" t="s">
        <v>590</v>
      </c>
      <c r="H2298" s="102" t="s">
        <v>334</v>
      </c>
      <c r="I2298" s="21">
        <v>7530448</v>
      </c>
      <c r="J2298" s="71">
        <v>103.04300000000001</v>
      </c>
      <c r="K2298" s="21">
        <v>8170185</v>
      </c>
      <c r="L2298" s="21">
        <v>7928909</v>
      </c>
      <c r="M2298" s="21">
        <v>7620959</v>
      </c>
      <c r="N2298" s="21"/>
      <c r="O2298" s="21">
        <v>7666</v>
      </c>
      <c r="P2298" s="21"/>
      <c r="Q2298" s="21"/>
      <c r="R2298" s="22">
        <v>5.8689999999999998</v>
      </c>
      <c r="S2298" s="22">
        <v>6.7270000000000003</v>
      </c>
      <c r="T2298" s="20" t="s">
        <v>4940</v>
      </c>
      <c r="U2298" s="21">
        <v>1293</v>
      </c>
      <c r="V2298" s="21">
        <v>465348</v>
      </c>
      <c r="W2298" s="34">
        <v>39428</v>
      </c>
      <c r="X2298" s="34">
        <v>45746</v>
      </c>
      <c r="Y2298" s="109"/>
      <c r="Z2298" s="70" t="s">
        <v>4927</v>
      </c>
      <c r="AA2298" s="20" t="s">
        <v>4926</v>
      </c>
      <c r="AB2298" s="109"/>
      <c r="AC2298" s="19"/>
      <c r="AD2298" s="22"/>
      <c r="AE2298" s="19"/>
    </row>
    <row r="2299" spans="2:31" x14ac:dyDescent="0.2">
      <c r="B2299" s="14" t="s">
        <v>12565</v>
      </c>
      <c r="C2299" s="33" t="s">
        <v>12564</v>
      </c>
      <c r="D2299" s="16" t="s">
        <v>12563</v>
      </c>
      <c r="E2299" s="104" t="s">
        <v>26</v>
      </c>
      <c r="F2299" s="18" t="s">
        <v>26</v>
      </c>
      <c r="G2299" s="111" t="s">
        <v>26</v>
      </c>
      <c r="H2299" s="102" t="s">
        <v>323</v>
      </c>
      <c r="I2299" s="21">
        <v>3500000</v>
      </c>
      <c r="J2299" s="71">
        <v>104.262</v>
      </c>
      <c r="K2299" s="21">
        <v>3649160</v>
      </c>
      <c r="L2299" s="21">
        <v>3500000</v>
      </c>
      <c r="M2299" s="21">
        <v>3500000</v>
      </c>
      <c r="N2299" s="21"/>
      <c r="O2299" s="21"/>
      <c r="P2299" s="21"/>
      <c r="Q2299" s="21"/>
      <c r="R2299" s="22">
        <v>3.214</v>
      </c>
      <c r="S2299" s="22">
        <v>3.214</v>
      </c>
      <c r="T2299" s="20" t="s">
        <v>5189</v>
      </c>
      <c r="U2299" s="21">
        <v>5000</v>
      </c>
      <c r="V2299" s="21">
        <v>112490</v>
      </c>
      <c r="W2299" s="34">
        <v>40388</v>
      </c>
      <c r="X2299" s="34">
        <v>42231</v>
      </c>
      <c r="Y2299" s="109"/>
      <c r="Z2299" s="70" t="s">
        <v>4927</v>
      </c>
      <c r="AA2299" s="20" t="s">
        <v>4926</v>
      </c>
      <c r="AB2299" s="109"/>
      <c r="AC2299" s="19"/>
      <c r="AD2299" s="22"/>
      <c r="AE2299" s="19"/>
    </row>
    <row r="2300" spans="2:31" x14ac:dyDescent="0.2">
      <c r="B2300" s="14" t="s">
        <v>12562</v>
      </c>
      <c r="C2300" s="33" t="s">
        <v>12561</v>
      </c>
      <c r="D2300" s="16" t="s">
        <v>12558</v>
      </c>
      <c r="E2300" s="104" t="s">
        <v>26</v>
      </c>
      <c r="F2300" s="18" t="s">
        <v>26</v>
      </c>
      <c r="G2300" s="111" t="s">
        <v>26</v>
      </c>
      <c r="H2300" s="102" t="s">
        <v>590</v>
      </c>
      <c r="I2300" s="21">
        <v>9000000</v>
      </c>
      <c r="J2300" s="71">
        <v>119.419</v>
      </c>
      <c r="K2300" s="21">
        <v>10747710</v>
      </c>
      <c r="L2300" s="21">
        <v>9000000</v>
      </c>
      <c r="M2300" s="21">
        <v>9000000</v>
      </c>
      <c r="N2300" s="21"/>
      <c r="O2300" s="21"/>
      <c r="P2300" s="21"/>
      <c r="Q2300" s="21"/>
      <c r="R2300" s="22">
        <v>6.48</v>
      </c>
      <c r="S2300" s="22">
        <v>6.55</v>
      </c>
      <c r="T2300" s="20" t="s">
        <v>89</v>
      </c>
      <c r="U2300" s="21">
        <v>27540</v>
      </c>
      <c r="V2300" s="21">
        <v>588222</v>
      </c>
      <c r="W2300" s="34">
        <v>39394</v>
      </c>
      <c r="X2300" s="34">
        <v>43083</v>
      </c>
      <c r="Y2300" s="109"/>
      <c r="Z2300" s="70" t="s">
        <v>531</v>
      </c>
      <c r="AA2300" s="20" t="s">
        <v>26</v>
      </c>
      <c r="AB2300" s="109"/>
      <c r="AC2300" s="19"/>
      <c r="AD2300" s="22"/>
      <c r="AE2300" s="19"/>
    </row>
    <row r="2301" spans="2:31" x14ac:dyDescent="0.2">
      <c r="B2301" s="14" t="s">
        <v>12560</v>
      </c>
      <c r="C2301" s="33" t="s">
        <v>12559</v>
      </c>
      <c r="D2301" s="16" t="s">
        <v>12558</v>
      </c>
      <c r="E2301" s="104" t="s">
        <v>26</v>
      </c>
      <c r="F2301" s="18" t="s">
        <v>26</v>
      </c>
      <c r="G2301" s="111" t="s">
        <v>26</v>
      </c>
      <c r="H2301" s="102" t="s">
        <v>590</v>
      </c>
      <c r="I2301" s="21">
        <v>20000000</v>
      </c>
      <c r="J2301" s="71">
        <v>122.175</v>
      </c>
      <c r="K2301" s="21">
        <v>24435000</v>
      </c>
      <c r="L2301" s="21">
        <v>20000000</v>
      </c>
      <c r="M2301" s="21">
        <v>20000000</v>
      </c>
      <c r="N2301" s="21"/>
      <c r="O2301" s="21"/>
      <c r="P2301" s="21"/>
      <c r="Q2301" s="21"/>
      <c r="R2301" s="22">
        <v>6.53</v>
      </c>
      <c r="S2301" s="22">
        <v>6.6</v>
      </c>
      <c r="T2301" s="20" t="s">
        <v>89</v>
      </c>
      <c r="U2301" s="21">
        <v>61672</v>
      </c>
      <c r="V2301" s="21">
        <v>1317161</v>
      </c>
      <c r="W2301" s="34">
        <v>39394</v>
      </c>
      <c r="X2301" s="34">
        <v>43448</v>
      </c>
      <c r="Y2301" s="109"/>
      <c r="Z2301" s="70" t="s">
        <v>531</v>
      </c>
      <c r="AA2301" s="20" t="s">
        <v>26</v>
      </c>
      <c r="AB2301" s="109"/>
      <c r="AC2301" s="31"/>
      <c r="AD2301" s="22"/>
      <c r="AE2301" s="19"/>
    </row>
    <row r="2302" spans="2:31" x14ac:dyDescent="0.2">
      <c r="B2302" s="14" t="s">
        <v>12557</v>
      </c>
      <c r="C2302" s="33" t="s">
        <v>12556</v>
      </c>
      <c r="D2302" s="16" t="s">
        <v>12555</v>
      </c>
      <c r="E2302" s="104" t="s">
        <v>26</v>
      </c>
      <c r="F2302" s="18" t="s">
        <v>26</v>
      </c>
      <c r="G2302" s="111" t="s">
        <v>26</v>
      </c>
      <c r="H2302" s="102" t="s">
        <v>590</v>
      </c>
      <c r="I2302" s="21">
        <v>3300000</v>
      </c>
      <c r="J2302" s="71">
        <v>103.373</v>
      </c>
      <c r="K2302" s="21">
        <v>3411309</v>
      </c>
      <c r="L2302" s="21">
        <v>3300000</v>
      </c>
      <c r="M2302" s="21">
        <v>3300000</v>
      </c>
      <c r="N2302" s="21"/>
      <c r="O2302" s="21"/>
      <c r="P2302" s="21"/>
      <c r="Q2302" s="21"/>
      <c r="R2302" s="22">
        <v>5.74</v>
      </c>
      <c r="S2302" s="22">
        <v>5.74</v>
      </c>
      <c r="T2302" s="20" t="s">
        <v>4985</v>
      </c>
      <c r="U2302" s="21">
        <v>50512</v>
      </c>
      <c r="V2302" s="21">
        <v>189420</v>
      </c>
      <c r="W2302" s="34">
        <v>37847</v>
      </c>
      <c r="X2302" s="34">
        <v>41542</v>
      </c>
      <c r="Y2302" s="109"/>
      <c r="Z2302" s="70" t="s">
        <v>531</v>
      </c>
      <c r="AA2302" s="20" t="s">
        <v>26</v>
      </c>
      <c r="AB2302" s="109"/>
      <c r="AC2302" s="19"/>
      <c r="AD2302" s="22"/>
      <c r="AE2302" s="19"/>
    </row>
    <row r="2303" spans="2:31" x14ac:dyDescent="0.2">
      <c r="B2303" s="14" t="s">
        <v>12554</v>
      </c>
      <c r="C2303" s="33" t="s">
        <v>12553</v>
      </c>
      <c r="D2303" s="16" t="s">
        <v>12402</v>
      </c>
      <c r="E2303" s="104" t="s">
        <v>26</v>
      </c>
      <c r="F2303" s="18" t="s">
        <v>26</v>
      </c>
      <c r="G2303" s="111" t="s">
        <v>26</v>
      </c>
      <c r="H2303" s="102" t="s">
        <v>334</v>
      </c>
      <c r="I2303" s="21">
        <v>14927400</v>
      </c>
      <c r="J2303" s="71">
        <v>118.684</v>
      </c>
      <c r="K2303" s="21">
        <v>17802660</v>
      </c>
      <c r="L2303" s="21">
        <v>15000000</v>
      </c>
      <c r="M2303" s="21">
        <v>14932291</v>
      </c>
      <c r="N2303" s="21"/>
      <c r="O2303" s="21">
        <v>1101</v>
      </c>
      <c r="P2303" s="21"/>
      <c r="Q2303" s="21"/>
      <c r="R2303" s="22">
        <v>6.75</v>
      </c>
      <c r="S2303" s="22">
        <v>6.7880000000000003</v>
      </c>
      <c r="T2303" s="20" t="s">
        <v>4985</v>
      </c>
      <c r="U2303" s="21">
        <v>298125</v>
      </c>
      <c r="V2303" s="21">
        <v>1012500</v>
      </c>
      <c r="W2303" s="34">
        <v>39337</v>
      </c>
      <c r="X2303" s="34">
        <v>50298</v>
      </c>
      <c r="Y2303" s="109"/>
      <c r="Z2303" s="70" t="s">
        <v>4927</v>
      </c>
      <c r="AA2303" s="20" t="s">
        <v>4926</v>
      </c>
      <c r="AB2303" s="109"/>
      <c r="AC2303" s="19"/>
      <c r="AD2303" s="22"/>
      <c r="AE2303" s="19"/>
    </row>
    <row r="2304" spans="2:31" x14ac:dyDescent="0.2">
      <c r="B2304" s="14" t="s">
        <v>12552</v>
      </c>
      <c r="C2304" s="33" t="s">
        <v>12551</v>
      </c>
      <c r="D2304" s="16" t="s">
        <v>12550</v>
      </c>
      <c r="E2304" s="104" t="s">
        <v>26</v>
      </c>
      <c r="F2304" s="18" t="s">
        <v>26</v>
      </c>
      <c r="G2304" s="111" t="s">
        <v>26</v>
      </c>
      <c r="H2304" s="102" t="s">
        <v>334</v>
      </c>
      <c r="I2304" s="21">
        <v>13177885</v>
      </c>
      <c r="J2304" s="71">
        <v>129.911</v>
      </c>
      <c r="K2304" s="21">
        <v>17213194</v>
      </c>
      <c r="L2304" s="21">
        <v>13250000</v>
      </c>
      <c r="M2304" s="21">
        <v>13189506</v>
      </c>
      <c r="N2304" s="21"/>
      <c r="O2304" s="21">
        <v>2552</v>
      </c>
      <c r="P2304" s="21"/>
      <c r="Q2304" s="21"/>
      <c r="R2304" s="22">
        <v>6.375</v>
      </c>
      <c r="S2304" s="22">
        <v>6.4160000000000004</v>
      </c>
      <c r="T2304" s="20" t="s">
        <v>4949</v>
      </c>
      <c r="U2304" s="21">
        <v>178323</v>
      </c>
      <c r="V2304" s="21">
        <v>844688</v>
      </c>
      <c r="W2304" s="34">
        <v>37994</v>
      </c>
      <c r="X2304" s="34">
        <v>48684</v>
      </c>
      <c r="Y2304" s="109"/>
      <c r="Z2304" s="70" t="s">
        <v>4927</v>
      </c>
      <c r="AA2304" s="20" t="s">
        <v>4926</v>
      </c>
      <c r="AB2304" s="109"/>
      <c r="AC2304" s="19"/>
      <c r="AD2304" s="22"/>
      <c r="AE2304" s="19"/>
    </row>
    <row r="2305" spans="2:31" x14ac:dyDescent="0.2">
      <c r="B2305" s="14" t="s">
        <v>12549</v>
      </c>
      <c r="C2305" s="33" t="s">
        <v>12548</v>
      </c>
      <c r="D2305" s="16" t="s">
        <v>12547</v>
      </c>
      <c r="E2305" s="104" t="s">
        <v>26</v>
      </c>
      <c r="F2305" s="18" t="s">
        <v>26</v>
      </c>
      <c r="G2305" s="111" t="s">
        <v>26</v>
      </c>
      <c r="H2305" s="102" t="s">
        <v>323</v>
      </c>
      <c r="I2305" s="21">
        <v>9981800</v>
      </c>
      <c r="J2305" s="71">
        <v>100.581</v>
      </c>
      <c r="K2305" s="21">
        <v>10058050</v>
      </c>
      <c r="L2305" s="21">
        <v>10000000</v>
      </c>
      <c r="M2305" s="21">
        <v>9984293</v>
      </c>
      <c r="N2305" s="21"/>
      <c r="O2305" s="21">
        <v>2493</v>
      </c>
      <c r="P2305" s="21"/>
      <c r="Q2305" s="21"/>
      <c r="R2305" s="22">
        <v>1.3</v>
      </c>
      <c r="S2305" s="22">
        <v>1.3620000000000001</v>
      </c>
      <c r="T2305" s="20" t="s">
        <v>85</v>
      </c>
      <c r="U2305" s="21">
        <v>54167</v>
      </c>
      <c r="V2305" s="21"/>
      <c r="W2305" s="34">
        <v>41115</v>
      </c>
      <c r="X2305" s="34">
        <v>42216</v>
      </c>
      <c r="Y2305" s="109"/>
      <c r="Z2305" s="70" t="s">
        <v>4927</v>
      </c>
      <c r="AA2305" s="20" t="s">
        <v>4926</v>
      </c>
      <c r="AB2305" s="109"/>
      <c r="AC2305" s="19"/>
      <c r="AD2305" s="22"/>
      <c r="AE2305" s="19"/>
    </row>
    <row r="2306" spans="2:31" x14ac:dyDescent="0.2">
      <c r="B2306" s="14" t="s">
        <v>12546</v>
      </c>
      <c r="C2306" s="33" t="s">
        <v>12545</v>
      </c>
      <c r="D2306" s="16" t="s">
        <v>12540</v>
      </c>
      <c r="E2306" s="104" t="s">
        <v>26</v>
      </c>
      <c r="F2306" s="18" t="s">
        <v>26</v>
      </c>
      <c r="G2306" s="111" t="s">
        <v>26</v>
      </c>
      <c r="H2306" s="102" t="s">
        <v>323</v>
      </c>
      <c r="I2306" s="21">
        <v>2498300</v>
      </c>
      <c r="J2306" s="71">
        <v>120.929</v>
      </c>
      <c r="K2306" s="21">
        <v>3023220</v>
      </c>
      <c r="L2306" s="21">
        <v>2500000</v>
      </c>
      <c r="M2306" s="21">
        <v>2498860</v>
      </c>
      <c r="N2306" s="21"/>
      <c r="O2306" s="21">
        <v>154</v>
      </c>
      <c r="P2306" s="21"/>
      <c r="Q2306" s="21"/>
      <c r="R2306" s="22">
        <v>5.4</v>
      </c>
      <c r="S2306" s="22">
        <v>5.4089999999999998</v>
      </c>
      <c r="T2306" s="20" t="s">
        <v>4985</v>
      </c>
      <c r="U2306" s="21">
        <v>45000</v>
      </c>
      <c r="V2306" s="21">
        <v>135000</v>
      </c>
      <c r="W2306" s="34">
        <v>39870</v>
      </c>
      <c r="X2306" s="34">
        <v>43525</v>
      </c>
      <c r="Y2306" s="109"/>
      <c r="Z2306" s="70" t="s">
        <v>4927</v>
      </c>
      <c r="AA2306" s="20" t="s">
        <v>4926</v>
      </c>
      <c r="AB2306" s="109"/>
      <c r="AC2306" s="19"/>
      <c r="AD2306" s="22"/>
      <c r="AE2306" s="19"/>
    </row>
    <row r="2307" spans="2:31" x14ac:dyDescent="0.2">
      <c r="B2307" s="14" t="s">
        <v>12544</v>
      </c>
      <c r="C2307" s="33" t="s">
        <v>12543</v>
      </c>
      <c r="D2307" s="16" t="s">
        <v>12540</v>
      </c>
      <c r="E2307" s="104" t="s">
        <v>26</v>
      </c>
      <c r="F2307" s="18" t="s">
        <v>26</v>
      </c>
      <c r="G2307" s="111" t="s">
        <v>26</v>
      </c>
      <c r="H2307" s="102" t="s">
        <v>323</v>
      </c>
      <c r="I2307" s="21">
        <v>9984000</v>
      </c>
      <c r="J2307" s="71">
        <v>104.572</v>
      </c>
      <c r="K2307" s="21">
        <v>10457220</v>
      </c>
      <c r="L2307" s="21">
        <v>10000000</v>
      </c>
      <c r="M2307" s="21">
        <v>9988684</v>
      </c>
      <c r="N2307" s="21"/>
      <c r="O2307" s="21">
        <v>3164</v>
      </c>
      <c r="P2307" s="21"/>
      <c r="Q2307" s="21"/>
      <c r="R2307" s="22">
        <v>2.2999999999999998</v>
      </c>
      <c r="S2307" s="22">
        <v>2.3340000000000001</v>
      </c>
      <c r="T2307" s="20" t="s">
        <v>89</v>
      </c>
      <c r="U2307" s="21">
        <v>5111</v>
      </c>
      <c r="V2307" s="21">
        <v>230000</v>
      </c>
      <c r="W2307" s="34">
        <v>40714</v>
      </c>
      <c r="X2307" s="34">
        <v>42544</v>
      </c>
      <c r="Y2307" s="109"/>
      <c r="Z2307" s="70" t="s">
        <v>4927</v>
      </c>
      <c r="AA2307" s="20" t="s">
        <v>4926</v>
      </c>
      <c r="AB2307" s="109"/>
      <c r="AC2307" s="19"/>
      <c r="AD2307" s="22"/>
      <c r="AE2307" s="19"/>
    </row>
    <row r="2308" spans="2:31" x14ac:dyDescent="0.2">
      <c r="B2308" s="14" t="s">
        <v>12542</v>
      </c>
      <c r="C2308" s="33" t="s">
        <v>12541</v>
      </c>
      <c r="D2308" s="16" t="s">
        <v>12540</v>
      </c>
      <c r="E2308" s="104" t="s">
        <v>5057</v>
      </c>
      <c r="F2308" s="18" t="s">
        <v>26</v>
      </c>
      <c r="G2308" s="111" t="s">
        <v>4412</v>
      </c>
      <c r="H2308" s="102" t="s">
        <v>323</v>
      </c>
      <c r="I2308" s="21">
        <v>4998750</v>
      </c>
      <c r="J2308" s="71">
        <v>112.51600000000001</v>
      </c>
      <c r="K2308" s="21">
        <v>5625810</v>
      </c>
      <c r="L2308" s="21">
        <v>5000000</v>
      </c>
      <c r="M2308" s="21">
        <v>4998911</v>
      </c>
      <c r="N2308" s="21"/>
      <c r="O2308" s="21">
        <v>110</v>
      </c>
      <c r="P2308" s="21"/>
      <c r="Q2308" s="21"/>
      <c r="R2308" s="22">
        <v>3.9</v>
      </c>
      <c r="S2308" s="22">
        <v>3.903</v>
      </c>
      <c r="T2308" s="20" t="s">
        <v>89</v>
      </c>
      <c r="U2308" s="21">
        <v>4333</v>
      </c>
      <c r="V2308" s="21">
        <v>195000</v>
      </c>
      <c r="W2308" s="34">
        <v>40714</v>
      </c>
      <c r="X2308" s="34">
        <v>44370</v>
      </c>
      <c r="Y2308" s="109"/>
      <c r="Z2308" s="70" t="s">
        <v>4927</v>
      </c>
      <c r="AA2308" s="20" t="s">
        <v>4926</v>
      </c>
      <c r="AB2308" s="109"/>
      <c r="AC2308" s="28">
        <v>44278</v>
      </c>
      <c r="AD2308" s="22">
        <v>100</v>
      </c>
      <c r="AE2308" s="19"/>
    </row>
    <row r="2309" spans="2:31" x14ac:dyDescent="0.2">
      <c r="B2309" s="14" t="s">
        <v>12539</v>
      </c>
      <c r="C2309" s="33" t="s">
        <v>12538</v>
      </c>
      <c r="D2309" s="16" t="s">
        <v>12535</v>
      </c>
      <c r="E2309" s="104" t="s">
        <v>26</v>
      </c>
      <c r="F2309" s="18" t="s">
        <v>26</v>
      </c>
      <c r="G2309" s="111" t="s">
        <v>26</v>
      </c>
      <c r="H2309" s="102" t="s">
        <v>334</v>
      </c>
      <c r="I2309" s="21">
        <v>6329729</v>
      </c>
      <c r="J2309" s="71">
        <v>118.232</v>
      </c>
      <c r="K2309" s="21">
        <v>7495934</v>
      </c>
      <c r="L2309" s="21">
        <v>6340000</v>
      </c>
      <c r="M2309" s="21">
        <v>6334312</v>
      </c>
      <c r="N2309" s="21"/>
      <c r="O2309" s="21">
        <v>999</v>
      </c>
      <c r="P2309" s="21"/>
      <c r="Q2309" s="21"/>
      <c r="R2309" s="22">
        <v>6.2</v>
      </c>
      <c r="S2309" s="22">
        <v>6.2220000000000004</v>
      </c>
      <c r="T2309" s="20" t="s">
        <v>4949</v>
      </c>
      <c r="U2309" s="21">
        <v>82984</v>
      </c>
      <c r="V2309" s="21">
        <v>393080</v>
      </c>
      <c r="W2309" s="34">
        <v>39365</v>
      </c>
      <c r="X2309" s="34">
        <v>43023</v>
      </c>
      <c r="Y2309" s="109"/>
      <c r="Z2309" s="70" t="s">
        <v>4927</v>
      </c>
      <c r="AA2309" s="20" t="s">
        <v>4926</v>
      </c>
      <c r="AB2309" s="109"/>
      <c r="AC2309" s="19"/>
      <c r="AD2309" s="22"/>
      <c r="AE2309" s="19"/>
    </row>
    <row r="2310" spans="2:31" x14ac:dyDescent="0.2">
      <c r="B2310" s="14" t="s">
        <v>12537</v>
      </c>
      <c r="C2310" s="33" t="s">
        <v>12536</v>
      </c>
      <c r="D2310" s="16" t="s">
        <v>12535</v>
      </c>
      <c r="E2310" s="104" t="s">
        <v>26</v>
      </c>
      <c r="F2310" s="18" t="s">
        <v>26</v>
      </c>
      <c r="G2310" s="111" t="s">
        <v>26</v>
      </c>
      <c r="H2310" s="102" t="s">
        <v>334</v>
      </c>
      <c r="I2310" s="21">
        <v>3486035</v>
      </c>
      <c r="J2310" s="71">
        <v>107.532</v>
      </c>
      <c r="K2310" s="21">
        <v>3763627</v>
      </c>
      <c r="L2310" s="21">
        <v>3500000</v>
      </c>
      <c r="M2310" s="21">
        <v>3487446</v>
      </c>
      <c r="N2310" s="21"/>
      <c r="O2310" s="21">
        <v>1131</v>
      </c>
      <c r="P2310" s="21"/>
      <c r="Q2310" s="21"/>
      <c r="R2310" s="22">
        <v>4.5</v>
      </c>
      <c r="S2310" s="22">
        <v>4.55</v>
      </c>
      <c r="T2310" s="20" t="s">
        <v>4949</v>
      </c>
      <c r="U2310" s="21">
        <v>33250</v>
      </c>
      <c r="V2310" s="21">
        <v>159250</v>
      </c>
      <c r="W2310" s="34">
        <v>40821</v>
      </c>
      <c r="X2310" s="34">
        <v>44484</v>
      </c>
      <c r="Y2310" s="109"/>
      <c r="Z2310" s="70" t="s">
        <v>4927</v>
      </c>
      <c r="AA2310" s="20" t="s">
        <v>4926</v>
      </c>
      <c r="AB2310" s="109"/>
      <c r="AC2310" s="19"/>
      <c r="AD2310" s="22"/>
      <c r="AE2310" s="19"/>
    </row>
    <row r="2311" spans="2:31" x14ac:dyDescent="0.2">
      <c r="B2311" s="14" t="s">
        <v>12534</v>
      </c>
      <c r="C2311" s="33" t="s">
        <v>12533</v>
      </c>
      <c r="D2311" s="16" t="s">
        <v>10568</v>
      </c>
      <c r="E2311" s="104" t="s">
        <v>26</v>
      </c>
      <c r="F2311" s="18" t="s">
        <v>26</v>
      </c>
      <c r="G2311" s="111" t="s">
        <v>26</v>
      </c>
      <c r="H2311" s="102" t="s">
        <v>323</v>
      </c>
      <c r="I2311" s="21">
        <v>6375300</v>
      </c>
      <c r="J2311" s="71">
        <v>139.08799999999999</v>
      </c>
      <c r="K2311" s="21">
        <v>8345286</v>
      </c>
      <c r="L2311" s="21">
        <v>6000000</v>
      </c>
      <c r="M2311" s="21">
        <v>6221218</v>
      </c>
      <c r="N2311" s="21"/>
      <c r="O2311" s="21">
        <v>-9150</v>
      </c>
      <c r="P2311" s="21"/>
      <c r="Q2311" s="21"/>
      <c r="R2311" s="22">
        <v>8.875</v>
      </c>
      <c r="S2311" s="22">
        <v>8.2959999999999994</v>
      </c>
      <c r="T2311" s="20" t="s">
        <v>4949</v>
      </c>
      <c r="U2311" s="21">
        <v>133125</v>
      </c>
      <c r="V2311" s="21">
        <v>532500</v>
      </c>
      <c r="W2311" s="34">
        <v>34429</v>
      </c>
      <c r="X2311" s="34">
        <v>44652</v>
      </c>
      <c r="Y2311" s="109"/>
      <c r="Z2311" s="70" t="s">
        <v>4927</v>
      </c>
      <c r="AA2311" s="20" t="s">
        <v>4926</v>
      </c>
      <c r="AB2311" s="109"/>
      <c r="AC2311" s="19"/>
      <c r="AD2311" s="22"/>
      <c r="AE2311" s="19"/>
    </row>
    <row r="2312" spans="2:31" x14ac:dyDescent="0.2">
      <c r="B2312" s="14" t="s">
        <v>12532</v>
      </c>
      <c r="C2312" s="33" t="s">
        <v>12531</v>
      </c>
      <c r="D2312" s="16" t="s">
        <v>12530</v>
      </c>
      <c r="E2312" s="104" t="s">
        <v>26</v>
      </c>
      <c r="F2312" s="18" t="s">
        <v>26</v>
      </c>
      <c r="G2312" s="111" t="s">
        <v>26</v>
      </c>
      <c r="H2312" s="102" t="s">
        <v>334</v>
      </c>
      <c r="I2312" s="21">
        <v>4482585</v>
      </c>
      <c r="J2312" s="71">
        <v>103.303</v>
      </c>
      <c r="K2312" s="21">
        <v>4648644</v>
      </c>
      <c r="L2312" s="21">
        <v>4500000</v>
      </c>
      <c r="M2312" s="21">
        <v>4498375</v>
      </c>
      <c r="N2312" s="21"/>
      <c r="O2312" s="21">
        <v>-1625</v>
      </c>
      <c r="P2312" s="21"/>
      <c r="Q2312" s="21"/>
      <c r="R2312" s="22">
        <v>5.125</v>
      </c>
      <c r="S2312" s="22">
        <v>5.1749999999999998</v>
      </c>
      <c r="T2312" s="20" t="s">
        <v>4949</v>
      </c>
      <c r="U2312" s="21">
        <v>57656</v>
      </c>
      <c r="V2312" s="21">
        <v>230625</v>
      </c>
      <c r="W2312" s="34">
        <v>37888</v>
      </c>
      <c r="X2312" s="34">
        <v>41548</v>
      </c>
      <c r="Y2312" s="109"/>
      <c r="Z2312" s="70" t="s">
        <v>4927</v>
      </c>
      <c r="AA2312" s="20" t="s">
        <v>4926</v>
      </c>
      <c r="AB2312" s="109"/>
      <c r="AC2312" s="19"/>
      <c r="AD2312" s="22"/>
      <c r="AE2312" s="19"/>
    </row>
    <row r="2313" spans="2:31" x14ac:dyDescent="0.2">
      <c r="B2313" s="14" t="s">
        <v>12529</v>
      </c>
      <c r="C2313" s="33" t="s">
        <v>12528</v>
      </c>
      <c r="D2313" s="16" t="s">
        <v>12525</v>
      </c>
      <c r="E2313" s="104" t="s">
        <v>26</v>
      </c>
      <c r="F2313" s="18" t="s">
        <v>26</v>
      </c>
      <c r="G2313" s="111" t="s">
        <v>26</v>
      </c>
      <c r="H2313" s="102" t="s">
        <v>323</v>
      </c>
      <c r="I2313" s="21">
        <v>5036700</v>
      </c>
      <c r="J2313" s="71">
        <v>108.375</v>
      </c>
      <c r="K2313" s="21">
        <v>5418730</v>
      </c>
      <c r="L2313" s="21">
        <v>5000000</v>
      </c>
      <c r="M2313" s="21">
        <v>5005610</v>
      </c>
      <c r="N2313" s="21"/>
      <c r="O2313" s="21">
        <v>-4059</v>
      </c>
      <c r="P2313" s="21"/>
      <c r="Q2313" s="21"/>
      <c r="R2313" s="22">
        <v>6.95</v>
      </c>
      <c r="S2313" s="22">
        <v>6.859</v>
      </c>
      <c r="T2313" s="20" t="s">
        <v>4949</v>
      </c>
      <c r="U2313" s="21">
        <v>63708</v>
      </c>
      <c r="V2313" s="21">
        <v>347500</v>
      </c>
      <c r="W2313" s="34">
        <v>37357</v>
      </c>
      <c r="X2313" s="34">
        <v>41754</v>
      </c>
      <c r="Y2313" s="109"/>
      <c r="Z2313" s="70" t="s">
        <v>4927</v>
      </c>
      <c r="AA2313" s="20" t="s">
        <v>4926</v>
      </c>
      <c r="AB2313" s="109"/>
      <c r="AC2313" s="31"/>
      <c r="AD2313" s="22"/>
      <c r="AE2313" s="19"/>
    </row>
    <row r="2314" spans="2:31" x14ac:dyDescent="0.2">
      <c r="B2314" s="14" t="s">
        <v>12527</v>
      </c>
      <c r="C2314" s="33" t="s">
        <v>12526</v>
      </c>
      <c r="D2314" s="16" t="s">
        <v>12525</v>
      </c>
      <c r="E2314" s="104" t="s">
        <v>5057</v>
      </c>
      <c r="F2314" s="18" t="s">
        <v>26</v>
      </c>
      <c r="G2314" s="111" t="s">
        <v>26</v>
      </c>
      <c r="H2314" s="102" t="s">
        <v>323</v>
      </c>
      <c r="I2314" s="21">
        <v>34710144</v>
      </c>
      <c r="J2314" s="71">
        <v>115.782</v>
      </c>
      <c r="K2314" s="21">
        <v>40408023</v>
      </c>
      <c r="L2314" s="21">
        <v>34900000</v>
      </c>
      <c r="M2314" s="21">
        <v>34762315</v>
      </c>
      <c r="N2314" s="21"/>
      <c r="O2314" s="21">
        <v>17448</v>
      </c>
      <c r="P2314" s="21"/>
      <c r="Q2314" s="21"/>
      <c r="R2314" s="22">
        <v>4.375</v>
      </c>
      <c r="S2314" s="22">
        <v>4.4429999999999996</v>
      </c>
      <c r="T2314" s="20" t="s">
        <v>4949</v>
      </c>
      <c r="U2314" s="21">
        <v>318099</v>
      </c>
      <c r="V2314" s="21">
        <v>1526875</v>
      </c>
      <c r="W2314" s="34">
        <v>40099</v>
      </c>
      <c r="X2314" s="34">
        <v>43754</v>
      </c>
      <c r="Y2314" s="109"/>
      <c r="Z2314" s="70" t="s">
        <v>4927</v>
      </c>
      <c r="AA2314" s="20" t="s">
        <v>4926</v>
      </c>
      <c r="AB2314" s="109"/>
      <c r="AC2314" s="19"/>
      <c r="AD2314" s="22"/>
      <c r="AE2314" s="19"/>
    </row>
    <row r="2315" spans="2:31" x14ac:dyDescent="0.2">
      <c r="B2315" s="14" t="s">
        <v>12524</v>
      </c>
      <c r="C2315" s="33" t="s">
        <v>12523</v>
      </c>
      <c r="D2315" s="16" t="s">
        <v>12516</v>
      </c>
      <c r="E2315" s="104" t="s">
        <v>26</v>
      </c>
      <c r="F2315" s="18" t="s">
        <v>26</v>
      </c>
      <c r="G2315" s="111" t="s">
        <v>26</v>
      </c>
      <c r="H2315" s="102" t="s">
        <v>323</v>
      </c>
      <c r="I2315" s="21">
        <v>14947050</v>
      </c>
      <c r="J2315" s="71">
        <v>121.94499999999999</v>
      </c>
      <c r="K2315" s="21">
        <v>18291690</v>
      </c>
      <c r="L2315" s="21">
        <v>15000000</v>
      </c>
      <c r="M2315" s="21">
        <v>14966291</v>
      </c>
      <c r="N2315" s="21"/>
      <c r="O2315" s="21">
        <v>4698</v>
      </c>
      <c r="P2315" s="21"/>
      <c r="Q2315" s="21"/>
      <c r="R2315" s="22">
        <v>5.75</v>
      </c>
      <c r="S2315" s="22">
        <v>5.7969999999999997</v>
      </c>
      <c r="T2315" s="20" t="s">
        <v>4985</v>
      </c>
      <c r="U2315" s="21">
        <v>270729</v>
      </c>
      <c r="V2315" s="21">
        <v>862500</v>
      </c>
      <c r="W2315" s="34">
        <v>39694</v>
      </c>
      <c r="X2315" s="34">
        <v>43353</v>
      </c>
      <c r="Y2315" s="109"/>
      <c r="Z2315" s="70" t="s">
        <v>4927</v>
      </c>
      <c r="AA2315" s="20" t="s">
        <v>4926</v>
      </c>
      <c r="AB2315" s="109"/>
      <c r="AC2315" s="19"/>
      <c r="AD2315" s="22"/>
      <c r="AE2315" s="19"/>
    </row>
    <row r="2316" spans="2:31" x14ac:dyDescent="0.2">
      <c r="B2316" s="14" t="s">
        <v>12522</v>
      </c>
      <c r="C2316" s="33" t="s">
        <v>12521</v>
      </c>
      <c r="D2316" s="16" t="s">
        <v>12516</v>
      </c>
      <c r="E2316" s="104" t="s">
        <v>5057</v>
      </c>
      <c r="F2316" s="18" t="s">
        <v>26</v>
      </c>
      <c r="G2316" s="111" t="s">
        <v>26</v>
      </c>
      <c r="H2316" s="102" t="s">
        <v>323</v>
      </c>
      <c r="I2316" s="21">
        <v>8990370</v>
      </c>
      <c r="J2316" s="71">
        <v>111.53400000000001</v>
      </c>
      <c r="K2316" s="21">
        <v>10038078</v>
      </c>
      <c r="L2316" s="21">
        <v>9000000</v>
      </c>
      <c r="M2316" s="21">
        <v>8991563</v>
      </c>
      <c r="N2316" s="21"/>
      <c r="O2316" s="21">
        <v>793</v>
      </c>
      <c r="P2316" s="21"/>
      <c r="Q2316" s="21"/>
      <c r="R2316" s="22">
        <v>3.9</v>
      </c>
      <c r="S2316" s="22">
        <v>3.9129999999999998</v>
      </c>
      <c r="T2316" s="20" t="s">
        <v>85</v>
      </c>
      <c r="U2316" s="21">
        <v>164775</v>
      </c>
      <c r="V2316" s="21">
        <v>351000</v>
      </c>
      <c r="W2316" s="34">
        <v>40731</v>
      </c>
      <c r="X2316" s="34">
        <v>44389</v>
      </c>
      <c r="Y2316" s="109"/>
      <c r="Z2316" s="70" t="s">
        <v>4927</v>
      </c>
      <c r="AA2316" s="20" t="s">
        <v>4926</v>
      </c>
      <c r="AB2316" s="109"/>
      <c r="AC2316" s="19"/>
      <c r="AD2316" s="22"/>
      <c r="AE2316" s="19"/>
    </row>
    <row r="2317" spans="2:31" x14ac:dyDescent="0.2">
      <c r="B2317" s="14" t="s">
        <v>12520</v>
      </c>
      <c r="C2317" s="33" t="s">
        <v>12519</v>
      </c>
      <c r="D2317" s="16" t="s">
        <v>12516</v>
      </c>
      <c r="E2317" s="104" t="s">
        <v>5057</v>
      </c>
      <c r="F2317" s="18" t="s">
        <v>26</v>
      </c>
      <c r="G2317" s="111" t="s">
        <v>26</v>
      </c>
      <c r="H2317" s="102" t="s">
        <v>323</v>
      </c>
      <c r="I2317" s="21">
        <v>9994700</v>
      </c>
      <c r="J2317" s="71">
        <v>103.42700000000001</v>
      </c>
      <c r="K2317" s="21">
        <v>10342680</v>
      </c>
      <c r="L2317" s="21">
        <v>10000000</v>
      </c>
      <c r="M2317" s="21">
        <v>9996106</v>
      </c>
      <c r="N2317" s="21"/>
      <c r="O2317" s="21">
        <v>1072</v>
      </c>
      <c r="P2317" s="21"/>
      <c r="Q2317" s="21"/>
      <c r="R2317" s="22">
        <v>1.85</v>
      </c>
      <c r="S2317" s="22">
        <v>1.861</v>
      </c>
      <c r="T2317" s="20" t="s">
        <v>4985</v>
      </c>
      <c r="U2317" s="21">
        <v>54472</v>
      </c>
      <c r="V2317" s="21">
        <v>194764</v>
      </c>
      <c r="W2317" s="34">
        <v>40778</v>
      </c>
      <c r="X2317" s="34">
        <v>42628</v>
      </c>
      <c r="Y2317" s="109"/>
      <c r="Z2317" s="70" t="s">
        <v>4927</v>
      </c>
      <c r="AA2317" s="20" t="s">
        <v>4926</v>
      </c>
      <c r="AB2317" s="109"/>
      <c r="AC2317" s="19"/>
      <c r="AD2317" s="22"/>
      <c r="AE2317" s="19"/>
    </row>
    <row r="2318" spans="2:31" x14ac:dyDescent="0.2">
      <c r="B2318" s="14" t="s">
        <v>12518</v>
      </c>
      <c r="C2318" s="33" t="s">
        <v>12517</v>
      </c>
      <c r="D2318" s="16" t="s">
        <v>12516</v>
      </c>
      <c r="E2318" s="104" t="s">
        <v>26</v>
      </c>
      <c r="F2318" s="18" t="s">
        <v>26</v>
      </c>
      <c r="G2318" s="111" t="s">
        <v>26</v>
      </c>
      <c r="H2318" s="102" t="s">
        <v>323</v>
      </c>
      <c r="I2318" s="21">
        <v>9988700</v>
      </c>
      <c r="J2318" s="71">
        <v>103.47199999999999</v>
      </c>
      <c r="K2318" s="21">
        <v>10347210</v>
      </c>
      <c r="L2318" s="21">
        <v>10000000</v>
      </c>
      <c r="M2318" s="21">
        <v>9991105</v>
      </c>
      <c r="N2318" s="21"/>
      <c r="O2318" s="21">
        <v>2232</v>
      </c>
      <c r="P2318" s="21"/>
      <c r="Q2318" s="21"/>
      <c r="R2318" s="22">
        <v>2</v>
      </c>
      <c r="S2318" s="22">
        <v>2.0230000000000001</v>
      </c>
      <c r="T2318" s="20" t="s">
        <v>85</v>
      </c>
      <c r="U2318" s="21">
        <v>93333</v>
      </c>
      <c r="V2318" s="21">
        <v>122778</v>
      </c>
      <c r="W2318" s="34">
        <v>40876</v>
      </c>
      <c r="X2318" s="34">
        <v>42748</v>
      </c>
      <c r="Y2318" s="109"/>
      <c r="Z2318" s="70" t="s">
        <v>4927</v>
      </c>
      <c r="AA2318" s="20" t="s">
        <v>4926</v>
      </c>
      <c r="AB2318" s="109"/>
      <c r="AC2318" s="19"/>
      <c r="AD2318" s="22"/>
      <c r="AE2318" s="19"/>
    </row>
    <row r="2319" spans="2:31" x14ac:dyDescent="0.2">
      <c r="B2319" s="14" t="s">
        <v>12515</v>
      </c>
      <c r="C2319" s="33" t="s">
        <v>12514</v>
      </c>
      <c r="D2319" s="16" t="s">
        <v>12513</v>
      </c>
      <c r="E2319" s="104" t="s">
        <v>26</v>
      </c>
      <c r="F2319" s="18" t="s">
        <v>26</v>
      </c>
      <c r="G2319" s="111" t="s">
        <v>26</v>
      </c>
      <c r="H2319" s="102" t="s">
        <v>334</v>
      </c>
      <c r="I2319" s="21">
        <v>21946050</v>
      </c>
      <c r="J2319" s="71">
        <v>122.51900000000001</v>
      </c>
      <c r="K2319" s="21">
        <v>24503800</v>
      </c>
      <c r="L2319" s="21">
        <v>20000000</v>
      </c>
      <c r="M2319" s="21">
        <v>21663233</v>
      </c>
      <c r="N2319" s="21"/>
      <c r="O2319" s="21">
        <v>-41165</v>
      </c>
      <c r="P2319" s="21"/>
      <c r="Q2319" s="21"/>
      <c r="R2319" s="22">
        <v>9</v>
      </c>
      <c r="S2319" s="22">
        <v>8.1189999999999998</v>
      </c>
      <c r="T2319" s="20" t="s">
        <v>4949</v>
      </c>
      <c r="U2319" s="21">
        <v>380000</v>
      </c>
      <c r="V2319" s="21">
        <v>1800000</v>
      </c>
      <c r="W2319" s="34">
        <v>37431</v>
      </c>
      <c r="X2319" s="34">
        <v>47953</v>
      </c>
      <c r="Y2319" s="109"/>
      <c r="Z2319" s="70" t="s">
        <v>4927</v>
      </c>
      <c r="AA2319" s="20" t="s">
        <v>4926</v>
      </c>
      <c r="AB2319" s="109"/>
      <c r="AC2319" s="19"/>
      <c r="AD2319" s="22"/>
      <c r="AE2319" s="19"/>
    </row>
    <row r="2320" spans="2:31" x14ac:dyDescent="0.2">
      <c r="B2320" s="14" t="s">
        <v>12512</v>
      </c>
      <c r="C2320" s="33" t="s">
        <v>12511</v>
      </c>
      <c r="D2320" s="16" t="s">
        <v>12510</v>
      </c>
      <c r="E2320" s="104" t="s">
        <v>26</v>
      </c>
      <c r="F2320" s="18" t="s">
        <v>26</v>
      </c>
      <c r="G2320" s="111" t="s">
        <v>26</v>
      </c>
      <c r="H2320" s="102" t="s">
        <v>323</v>
      </c>
      <c r="I2320" s="21">
        <v>7201470</v>
      </c>
      <c r="J2320" s="71">
        <v>106.78700000000001</v>
      </c>
      <c r="K2320" s="21">
        <v>7693975</v>
      </c>
      <c r="L2320" s="21">
        <v>7205000</v>
      </c>
      <c r="M2320" s="21">
        <v>7204352</v>
      </c>
      <c r="N2320" s="21"/>
      <c r="O2320" s="21">
        <v>420</v>
      </c>
      <c r="P2320" s="21"/>
      <c r="Q2320" s="21"/>
      <c r="R2320" s="22">
        <v>5.4</v>
      </c>
      <c r="S2320" s="22">
        <v>5.4059999999999997</v>
      </c>
      <c r="T2320" s="20" t="s">
        <v>118</v>
      </c>
      <c r="U2320" s="21">
        <v>162113</v>
      </c>
      <c r="V2320" s="21">
        <v>389070</v>
      </c>
      <c r="W2320" s="34">
        <v>38176</v>
      </c>
      <c r="X2320" s="34">
        <v>41852</v>
      </c>
      <c r="Y2320" s="109"/>
      <c r="Z2320" s="70" t="s">
        <v>4927</v>
      </c>
      <c r="AA2320" s="20" t="s">
        <v>4926</v>
      </c>
      <c r="AB2320" s="109"/>
      <c r="AC2320" s="19"/>
      <c r="AD2320" s="22"/>
      <c r="AE2320" s="19"/>
    </row>
    <row r="2321" spans="2:31" x14ac:dyDescent="0.2">
      <c r="B2321" s="14" t="s">
        <v>12509</v>
      </c>
      <c r="C2321" s="33" t="s">
        <v>12508</v>
      </c>
      <c r="D2321" s="16" t="s">
        <v>12507</v>
      </c>
      <c r="E2321" s="104" t="s">
        <v>26</v>
      </c>
      <c r="F2321" s="18" t="s">
        <v>26</v>
      </c>
      <c r="G2321" s="111" t="s">
        <v>26</v>
      </c>
      <c r="H2321" s="102" t="s">
        <v>334</v>
      </c>
      <c r="I2321" s="21">
        <v>11634569</v>
      </c>
      <c r="J2321" s="71">
        <v>122.98099999999999</v>
      </c>
      <c r="K2321" s="21">
        <v>12812161</v>
      </c>
      <c r="L2321" s="21">
        <v>10418000</v>
      </c>
      <c r="M2321" s="21">
        <v>11003264</v>
      </c>
      <c r="N2321" s="21"/>
      <c r="O2321" s="21">
        <v>-83826</v>
      </c>
      <c r="P2321" s="21"/>
      <c r="Q2321" s="21"/>
      <c r="R2321" s="22">
        <v>7.5</v>
      </c>
      <c r="S2321" s="22">
        <v>6.2830000000000004</v>
      </c>
      <c r="T2321" s="20" t="s">
        <v>4965</v>
      </c>
      <c r="U2321" s="21">
        <v>99839</v>
      </c>
      <c r="V2321" s="21">
        <v>781350</v>
      </c>
      <c r="W2321" s="34">
        <v>37868</v>
      </c>
      <c r="X2321" s="34">
        <v>43296</v>
      </c>
      <c r="Y2321" s="109"/>
      <c r="Z2321" s="70" t="s">
        <v>4927</v>
      </c>
      <c r="AA2321" s="20" t="s">
        <v>4926</v>
      </c>
      <c r="AB2321" s="109"/>
      <c r="AC2321" s="19"/>
      <c r="AD2321" s="22"/>
      <c r="AE2321" s="19"/>
    </row>
    <row r="2322" spans="2:31" x14ac:dyDescent="0.2">
      <c r="B2322" s="14" t="s">
        <v>12506</v>
      </c>
      <c r="C2322" s="33" t="s">
        <v>12505</v>
      </c>
      <c r="D2322" s="16" t="s">
        <v>12504</v>
      </c>
      <c r="E2322" s="104" t="s">
        <v>26</v>
      </c>
      <c r="F2322" s="18" t="s">
        <v>26</v>
      </c>
      <c r="G2322" s="111" t="s">
        <v>26</v>
      </c>
      <c r="H2322" s="102" t="s">
        <v>334</v>
      </c>
      <c r="I2322" s="21">
        <v>8311638</v>
      </c>
      <c r="J2322" s="71">
        <v>147.946</v>
      </c>
      <c r="K2322" s="21">
        <v>12360880</v>
      </c>
      <c r="L2322" s="21">
        <v>8355000</v>
      </c>
      <c r="M2322" s="21">
        <v>8318218</v>
      </c>
      <c r="N2322" s="21"/>
      <c r="O2322" s="21">
        <v>1484</v>
      </c>
      <c r="P2322" s="21"/>
      <c r="Q2322" s="21"/>
      <c r="R2322" s="22">
        <v>7.95</v>
      </c>
      <c r="S2322" s="22">
        <v>7.9950000000000001</v>
      </c>
      <c r="T2322" s="20" t="s">
        <v>4949</v>
      </c>
      <c r="U2322" s="21">
        <v>140225</v>
      </c>
      <c r="V2322" s="21">
        <v>664223</v>
      </c>
      <c r="W2322" s="34">
        <v>37335</v>
      </c>
      <c r="X2322" s="34">
        <v>48319</v>
      </c>
      <c r="Y2322" s="109"/>
      <c r="Z2322" s="70" t="s">
        <v>4927</v>
      </c>
      <c r="AA2322" s="20" t="s">
        <v>4926</v>
      </c>
      <c r="AB2322" s="109"/>
      <c r="AC2322" s="19"/>
      <c r="AD2322" s="22"/>
      <c r="AE2322" s="19"/>
    </row>
    <row r="2323" spans="2:31" x14ac:dyDescent="0.2">
      <c r="B2323" s="14" t="s">
        <v>12503</v>
      </c>
      <c r="C2323" s="33" t="s">
        <v>12502</v>
      </c>
      <c r="D2323" s="16" t="s">
        <v>12501</v>
      </c>
      <c r="E2323" s="104" t="s">
        <v>26</v>
      </c>
      <c r="F2323" s="18" t="s">
        <v>26</v>
      </c>
      <c r="G2323" s="111" t="s">
        <v>26</v>
      </c>
      <c r="H2323" s="102" t="s">
        <v>334</v>
      </c>
      <c r="I2323" s="21">
        <v>21680687</v>
      </c>
      <c r="J2323" s="71">
        <v>145.44200000000001</v>
      </c>
      <c r="K2323" s="21">
        <v>31080913</v>
      </c>
      <c r="L2323" s="21">
        <v>21370000</v>
      </c>
      <c r="M2323" s="21">
        <v>21639134</v>
      </c>
      <c r="N2323" s="21"/>
      <c r="O2323" s="21">
        <v>-5780</v>
      </c>
      <c r="P2323" s="21"/>
      <c r="Q2323" s="21"/>
      <c r="R2323" s="22">
        <v>7.875</v>
      </c>
      <c r="S2323" s="22">
        <v>7.7439999999999998</v>
      </c>
      <c r="T2323" s="20" t="s">
        <v>4985</v>
      </c>
      <c r="U2323" s="21">
        <v>425397</v>
      </c>
      <c r="V2323" s="21">
        <v>1682888</v>
      </c>
      <c r="W2323" s="34">
        <v>38895</v>
      </c>
      <c r="X2323" s="34">
        <v>48121</v>
      </c>
      <c r="Y2323" s="109"/>
      <c r="Z2323" s="70" t="s">
        <v>4927</v>
      </c>
      <c r="AA2323" s="20" t="s">
        <v>4926</v>
      </c>
      <c r="AB2323" s="109"/>
      <c r="AC2323" s="19"/>
      <c r="AD2323" s="22"/>
      <c r="AE2323" s="19"/>
    </row>
    <row r="2324" spans="2:31" x14ac:dyDescent="0.2">
      <c r="B2324" s="14" t="s">
        <v>12500</v>
      </c>
      <c r="C2324" s="33" t="s">
        <v>12499</v>
      </c>
      <c r="D2324" s="16" t="s">
        <v>12498</v>
      </c>
      <c r="E2324" s="104" t="s">
        <v>26</v>
      </c>
      <c r="F2324" s="18" t="s">
        <v>26</v>
      </c>
      <c r="G2324" s="111" t="s">
        <v>26</v>
      </c>
      <c r="H2324" s="102" t="s">
        <v>5565</v>
      </c>
      <c r="I2324" s="21">
        <v>8590453</v>
      </c>
      <c r="J2324" s="71">
        <v>69.8</v>
      </c>
      <c r="K2324" s="21">
        <v>8590453</v>
      </c>
      <c r="L2324" s="21">
        <v>12307240</v>
      </c>
      <c r="M2324" s="21">
        <v>8590453</v>
      </c>
      <c r="N2324" s="21"/>
      <c r="O2324" s="21">
        <v>-17763</v>
      </c>
      <c r="P2324" s="21">
        <v>3687889</v>
      </c>
      <c r="Q2324" s="21"/>
      <c r="R2324" s="22">
        <v>2.8109999999999999</v>
      </c>
      <c r="S2324" s="22">
        <v>7.7309999999999999</v>
      </c>
      <c r="T2324" s="20" t="s">
        <v>5189</v>
      </c>
      <c r="U2324" s="21">
        <v>961</v>
      </c>
      <c r="V2324" s="21">
        <v>377259</v>
      </c>
      <c r="W2324" s="34">
        <v>39472</v>
      </c>
      <c r="X2324" s="34">
        <v>41936</v>
      </c>
      <c r="Y2324" s="109"/>
      <c r="Z2324" s="70" t="s">
        <v>4927</v>
      </c>
      <c r="AA2324" s="20" t="s">
        <v>9861</v>
      </c>
      <c r="AB2324" s="109"/>
      <c r="AC2324" s="19"/>
      <c r="AD2324" s="22"/>
      <c r="AE2324" s="19"/>
    </row>
    <row r="2325" spans="2:31" x14ac:dyDescent="0.2">
      <c r="B2325" s="14" t="s">
        <v>12497</v>
      </c>
      <c r="C2325" s="33" t="s">
        <v>12496</v>
      </c>
      <c r="D2325" s="16" t="s">
        <v>12495</v>
      </c>
      <c r="E2325" s="104" t="s">
        <v>26</v>
      </c>
      <c r="F2325" s="18" t="s">
        <v>26</v>
      </c>
      <c r="G2325" s="111" t="s">
        <v>26</v>
      </c>
      <c r="H2325" s="102" t="s">
        <v>590</v>
      </c>
      <c r="I2325" s="21">
        <v>17400000</v>
      </c>
      <c r="J2325" s="71">
        <v>112.88200000000001</v>
      </c>
      <c r="K2325" s="21">
        <v>19641468</v>
      </c>
      <c r="L2325" s="21">
        <v>17400000</v>
      </c>
      <c r="M2325" s="21">
        <v>17400000</v>
      </c>
      <c r="N2325" s="21"/>
      <c r="O2325" s="21"/>
      <c r="P2325" s="21"/>
      <c r="Q2325" s="21"/>
      <c r="R2325" s="22">
        <v>5.5</v>
      </c>
      <c r="S2325" s="22">
        <v>5.5</v>
      </c>
      <c r="T2325" s="20" t="s">
        <v>4965</v>
      </c>
      <c r="U2325" s="21">
        <v>122283</v>
      </c>
      <c r="V2325" s="21">
        <v>957000</v>
      </c>
      <c r="W2325" s="34">
        <v>38762</v>
      </c>
      <c r="X2325" s="34">
        <v>42431</v>
      </c>
      <c r="Y2325" s="109"/>
      <c r="Z2325" s="70" t="s">
        <v>531</v>
      </c>
      <c r="AA2325" s="20" t="s">
        <v>26</v>
      </c>
      <c r="AB2325" s="109"/>
      <c r="AC2325" s="19"/>
      <c r="AD2325" s="22"/>
      <c r="AE2325" s="19"/>
    </row>
    <row r="2326" spans="2:31" x14ac:dyDescent="0.2">
      <c r="B2326" s="14" t="s">
        <v>12494</v>
      </c>
      <c r="C2326" s="33" t="s">
        <v>12493</v>
      </c>
      <c r="D2326" s="16" t="s">
        <v>12492</v>
      </c>
      <c r="E2326" s="104" t="s">
        <v>26</v>
      </c>
      <c r="F2326" s="18" t="s">
        <v>26</v>
      </c>
      <c r="G2326" s="111" t="s">
        <v>26</v>
      </c>
      <c r="H2326" s="102" t="s">
        <v>611</v>
      </c>
      <c r="I2326" s="21">
        <v>4822721</v>
      </c>
      <c r="J2326" s="71">
        <v>100.71899999999999</v>
      </c>
      <c r="K2326" s="21">
        <v>4857396</v>
      </c>
      <c r="L2326" s="21">
        <v>4822721</v>
      </c>
      <c r="M2326" s="21">
        <v>4822721</v>
      </c>
      <c r="N2326" s="21"/>
      <c r="O2326" s="21"/>
      <c r="P2326" s="21"/>
      <c r="Q2326" s="21"/>
      <c r="R2326" s="22">
        <v>4.25</v>
      </c>
      <c r="S2326" s="22">
        <v>4.2629999999999999</v>
      </c>
      <c r="T2326" s="20" t="s">
        <v>5189</v>
      </c>
      <c r="U2326" s="21">
        <v>569</v>
      </c>
      <c r="V2326" s="21">
        <v>212169</v>
      </c>
      <c r="W2326" s="34">
        <v>40598</v>
      </c>
      <c r="X2326" s="34">
        <v>43027</v>
      </c>
      <c r="Y2326" s="109"/>
      <c r="Z2326" s="70" t="s">
        <v>4927</v>
      </c>
      <c r="AA2326" s="20" t="s">
        <v>9861</v>
      </c>
      <c r="AB2326" s="109"/>
      <c r="AC2326" s="19"/>
      <c r="AD2326" s="22"/>
      <c r="AE2326" s="19"/>
    </row>
    <row r="2327" spans="2:31" x14ac:dyDescent="0.2">
      <c r="B2327" s="14" t="s">
        <v>12491</v>
      </c>
      <c r="C2327" s="33" t="s">
        <v>12490</v>
      </c>
      <c r="D2327" s="16" t="s">
        <v>12487</v>
      </c>
      <c r="E2327" s="104" t="s">
        <v>26</v>
      </c>
      <c r="F2327" s="18" t="s">
        <v>26</v>
      </c>
      <c r="G2327" s="111" t="s">
        <v>4412</v>
      </c>
      <c r="H2327" s="102" t="s">
        <v>334</v>
      </c>
      <c r="I2327" s="21">
        <v>3091830</v>
      </c>
      <c r="J2327" s="71">
        <v>108.254</v>
      </c>
      <c r="K2327" s="21">
        <v>3247623</v>
      </c>
      <c r="L2327" s="21">
        <v>3000000</v>
      </c>
      <c r="M2327" s="21">
        <v>3074739</v>
      </c>
      <c r="N2327" s="21"/>
      <c r="O2327" s="21">
        <v>-7924</v>
      </c>
      <c r="P2327" s="21"/>
      <c r="Q2327" s="21"/>
      <c r="R2327" s="22">
        <v>4.5999999999999996</v>
      </c>
      <c r="S2327" s="22">
        <v>4.2249999999999996</v>
      </c>
      <c r="T2327" s="20" t="s">
        <v>118</v>
      </c>
      <c r="U2327" s="21">
        <v>52133</v>
      </c>
      <c r="V2327" s="21">
        <v>138000</v>
      </c>
      <c r="W2327" s="34">
        <v>40445</v>
      </c>
      <c r="X2327" s="34">
        <v>44242</v>
      </c>
      <c r="Y2327" s="109"/>
      <c r="Z2327" s="70" t="s">
        <v>4927</v>
      </c>
      <c r="AA2327" s="20" t="s">
        <v>4926</v>
      </c>
      <c r="AB2327" s="109"/>
      <c r="AC2327" s="34">
        <v>44150</v>
      </c>
      <c r="AD2327" s="22">
        <v>100</v>
      </c>
      <c r="AE2327" s="28">
        <v>44150</v>
      </c>
    </row>
    <row r="2328" spans="2:31" x14ac:dyDescent="0.2">
      <c r="B2328" s="14" t="s">
        <v>12489</v>
      </c>
      <c r="C2328" s="33" t="s">
        <v>12488</v>
      </c>
      <c r="D2328" s="16" t="s">
        <v>12487</v>
      </c>
      <c r="E2328" s="104" t="s">
        <v>26</v>
      </c>
      <c r="F2328" s="18" t="s">
        <v>26</v>
      </c>
      <c r="G2328" s="111" t="s">
        <v>26</v>
      </c>
      <c r="H2328" s="102" t="s">
        <v>334</v>
      </c>
      <c r="I2328" s="21">
        <v>3484565</v>
      </c>
      <c r="J2328" s="71">
        <v>112.178</v>
      </c>
      <c r="K2328" s="21">
        <v>3926230</v>
      </c>
      <c r="L2328" s="21">
        <v>3500000</v>
      </c>
      <c r="M2328" s="21">
        <v>3486875</v>
      </c>
      <c r="N2328" s="21"/>
      <c r="O2328" s="21">
        <v>1279</v>
      </c>
      <c r="P2328" s="21"/>
      <c r="Q2328" s="21"/>
      <c r="R2328" s="22">
        <v>5</v>
      </c>
      <c r="S2328" s="22">
        <v>5.0570000000000004</v>
      </c>
      <c r="T2328" s="20" t="s">
        <v>4985</v>
      </c>
      <c r="U2328" s="21">
        <v>58333</v>
      </c>
      <c r="V2328" s="21">
        <v>175000</v>
      </c>
      <c r="W2328" s="34">
        <v>40609</v>
      </c>
      <c r="X2328" s="34">
        <v>44256</v>
      </c>
      <c r="Y2328" s="109"/>
      <c r="Z2328" s="70" t="s">
        <v>4927</v>
      </c>
      <c r="AA2328" s="20" t="s">
        <v>4926</v>
      </c>
      <c r="AB2328" s="109"/>
      <c r="AC2328" s="19"/>
      <c r="AD2328" s="22"/>
      <c r="AE2328" s="19"/>
    </row>
    <row r="2329" spans="2:31" x14ac:dyDescent="0.2">
      <c r="B2329" s="14" t="s">
        <v>12486</v>
      </c>
      <c r="C2329" s="33" t="s">
        <v>12485</v>
      </c>
      <c r="D2329" s="16" t="s">
        <v>12482</v>
      </c>
      <c r="E2329" s="104" t="s">
        <v>26</v>
      </c>
      <c r="F2329" s="18" t="s">
        <v>26</v>
      </c>
      <c r="G2329" s="111" t="s">
        <v>26</v>
      </c>
      <c r="H2329" s="102" t="s">
        <v>334</v>
      </c>
      <c r="I2329" s="21">
        <v>18980848</v>
      </c>
      <c r="J2329" s="71">
        <v>102.432</v>
      </c>
      <c r="K2329" s="21">
        <v>19462023</v>
      </c>
      <c r="L2329" s="21">
        <v>19000000</v>
      </c>
      <c r="M2329" s="21">
        <v>18983599</v>
      </c>
      <c r="N2329" s="21"/>
      <c r="O2329" s="21">
        <v>2752</v>
      </c>
      <c r="P2329" s="21"/>
      <c r="Q2329" s="21"/>
      <c r="R2329" s="22">
        <v>2.4</v>
      </c>
      <c r="S2329" s="22">
        <v>2.4220000000000002</v>
      </c>
      <c r="T2329" s="20" t="s">
        <v>4985</v>
      </c>
      <c r="U2329" s="21">
        <v>134267</v>
      </c>
      <c r="V2329" s="21">
        <v>236867</v>
      </c>
      <c r="W2329" s="34">
        <v>41037</v>
      </c>
      <c r="X2329" s="34">
        <v>42809</v>
      </c>
      <c r="Y2329" s="109"/>
      <c r="Z2329" s="70" t="s">
        <v>4927</v>
      </c>
      <c r="AA2329" s="20" t="s">
        <v>4926</v>
      </c>
      <c r="AB2329" s="109"/>
      <c r="AC2329" s="19"/>
      <c r="AD2329" s="22"/>
      <c r="AE2329" s="19"/>
    </row>
    <row r="2330" spans="2:31" x14ac:dyDescent="0.2">
      <c r="B2330" s="14" t="s">
        <v>12484</v>
      </c>
      <c r="C2330" s="33" t="s">
        <v>12483</v>
      </c>
      <c r="D2330" s="16" t="s">
        <v>12482</v>
      </c>
      <c r="E2330" s="104" t="s">
        <v>5057</v>
      </c>
      <c r="F2330" s="18" t="s">
        <v>26</v>
      </c>
      <c r="G2330" s="111" t="s">
        <v>26</v>
      </c>
      <c r="H2330" s="102" t="s">
        <v>334</v>
      </c>
      <c r="I2330" s="21">
        <v>7996700</v>
      </c>
      <c r="J2330" s="71">
        <v>103.166</v>
      </c>
      <c r="K2330" s="21">
        <v>8253240</v>
      </c>
      <c r="L2330" s="21">
        <v>8000000</v>
      </c>
      <c r="M2330" s="21">
        <v>7997238</v>
      </c>
      <c r="N2330" s="21"/>
      <c r="O2330" s="21">
        <v>539</v>
      </c>
      <c r="P2330" s="21"/>
      <c r="Q2330" s="21"/>
      <c r="R2330" s="22">
        <v>3.8</v>
      </c>
      <c r="S2330" s="22">
        <v>3.8039999999999998</v>
      </c>
      <c r="T2330" s="20" t="s">
        <v>4985</v>
      </c>
      <c r="U2330" s="21">
        <v>89511</v>
      </c>
      <c r="V2330" s="21">
        <v>157911</v>
      </c>
      <c r="W2330" s="34">
        <v>41037</v>
      </c>
      <c r="X2330" s="34">
        <v>44635</v>
      </c>
      <c r="Y2330" s="109"/>
      <c r="Z2330" s="70" t="s">
        <v>4927</v>
      </c>
      <c r="AA2330" s="20" t="s">
        <v>4926</v>
      </c>
      <c r="AB2330" s="109"/>
      <c r="AC2330" s="19"/>
      <c r="AD2330" s="22"/>
      <c r="AE2330" s="19"/>
    </row>
    <row r="2331" spans="2:31" x14ac:dyDescent="0.2">
      <c r="B2331" s="14" t="s">
        <v>12481</v>
      </c>
      <c r="C2331" s="33" t="s">
        <v>12480</v>
      </c>
      <c r="D2331" s="16" t="s">
        <v>12472</v>
      </c>
      <c r="E2331" s="104" t="s">
        <v>26</v>
      </c>
      <c r="F2331" s="18" t="s">
        <v>26</v>
      </c>
      <c r="G2331" s="111" t="s">
        <v>26</v>
      </c>
      <c r="H2331" s="102" t="s">
        <v>323</v>
      </c>
      <c r="I2331" s="21">
        <v>48015758</v>
      </c>
      <c r="J2331" s="71">
        <v>143.715</v>
      </c>
      <c r="K2331" s="21">
        <v>66757101</v>
      </c>
      <c r="L2331" s="21">
        <v>46451000</v>
      </c>
      <c r="M2331" s="21">
        <v>47759174</v>
      </c>
      <c r="N2331" s="21"/>
      <c r="O2331" s="21">
        <v>-34428</v>
      </c>
      <c r="P2331" s="21"/>
      <c r="Q2331" s="21"/>
      <c r="R2331" s="22">
        <v>7</v>
      </c>
      <c r="S2331" s="22">
        <v>6.7350000000000003</v>
      </c>
      <c r="T2331" s="20" t="s">
        <v>4985</v>
      </c>
      <c r="U2331" s="21">
        <v>1083857</v>
      </c>
      <c r="V2331" s="21">
        <v>3251570</v>
      </c>
      <c r="W2331" s="34">
        <v>37536</v>
      </c>
      <c r="X2331" s="34">
        <v>48274</v>
      </c>
      <c r="Y2331" s="109"/>
      <c r="Z2331" s="70" t="s">
        <v>4927</v>
      </c>
      <c r="AA2331" s="20" t="s">
        <v>4926</v>
      </c>
      <c r="AB2331" s="109"/>
      <c r="AC2331" s="19"/>
      <c r="AD2331" s="22"/>
      <c r="AE2331" s="19"/>
    </row>
    <row r="2332" spans="2:31" x14ac:dyDescent="0.2">
      <c r="B2332" s="14" t="s">
        <v>12479</v>
      </c>
      <c r="C2332" s="33" t="s">
        <v>12478</v>
      </c>
      <c r="D2332" s="16" t="s">
        <v>12475</v>
      </c>
      <c r="E2332" s="104" t="s">
        <v>26</v>
      </c>
      <c r="F2332" s="18" t="s">
        <v>26</v>
      </c>
      <c r="G2332" s="111" t="s">
        <v>26</v>
      </c>
      <c r="H2332" s="102" t="s">
        <v>323</v>
      </c>
      <c r="I2332" s="21">
        <v>14880900</v>
      </c>
      <c r="J2332" s="71">
        <v>101.36199999999999</v>
      </c>
      <c r="K2332" s="21">
        <v>15204345</v>
      </c>
      <c r="L2332" s="21">
        <v>15000000</v>
      </c>
      <c r="M2332" s="21">
        <v>14912479</v>
      </c>
      <c r="N2332" s="21"/>
      <c r="O2332" s="21">
        <v>23867</v>
      </c>
      <c r="P2332" s="21"/>
      <c r="Q2332" s="21"/>
      <c r="R2332" s="22">
        <v>1.35</v>
      </c>
      <c r="S2332" s="22">
        <v>1.516</v>
      </c>
      <c r="T2332" s="20" t="s">
        <v>118</v>
      </c>
      <c r="U2332" s="21">
        <v>75938</v>
      </c>
      <c r="V2332" s="21">
        <v>199125</v>
      </c>
      <c r="W2332" s="34">
        <v>40772</v>
      </c>
      <c r="X2332" s="34">
        <v>42598</v>
      </c>
      <c r="Y2332" s="109"/>
      <c r="Z2332" s="70" t="s">
        <v>4927</v>
      </c>
      <c r="AA2332" s="20" t="s">
        <v>4926</v>
      </c>
      <c r="AB2332" s="109"/>
      <c r="AC2332" s="19"/>
      <c r="AD2332" s="22"/>
      <c r="AE2332" s="19"/>
    </row>
    <row r="2333" spans="2:31" x14ac:dyDescent="0.2">
      <c r="B2333" s="14" t="s">
        <v>12477</v>
      </c>
      <c r="C2333" s="33" t="s">
        <v>12476</v>
      </c>
      <c r="D2333" s="16" t="s">
        <v>12475</v>
      </c>
      <c r="E2333" s="104" t="s">
        <v>26</v>
      </c>
      <c r="F2333" s="18" t="s">
        <v>26</v>
      </c>
      <c r="G2333" s="111" t="s">
        <v>26</v>
      </c>
      <c r="H2333" s="102" t="s">
        <v>323</v>
      </c>
      <c r="I2333" s="21">
        <v>19743400</v>
      </c>
      <c r="J2333" s="71">
        <v>104.408</v>
      </c>
      <c r="K2333" s="21">
        <v>20881520</v>
      </c>
      <c r="L2333" s="21">
        <v>20000000</v>
      </c>
      <c r="M2333" s="21">
        <v>19774094</v>
      </c>
      <c r="N2333" s="21"/>
      <c r="O2333" s="21">
        <v>23213</v>
      </c>
      <c r="P2333" s="21"/>
      <c r="Q2333" s="21"/>
      <c r="R2333" s="22">
        <v>2.75</v>
      </c>
      <c r="S2333" s="22">
        <v>2.899</v>
      </c>
      <c r="T2333" s="20" t="s">
        <v>118</v>
      </c>
      <c r="U2333" s="21">
        <v>206250</v>
      </c>
      <c r="V2333" s="21">
        <v>540833</v>
      </c>
      <c r="W2333" s="34">
        <v>40772</v>
      </c>
      <c r="X2333" s="34">
        <v>44424</v>
      </c>
      <c r="Y2333" s="109"/>
      <c r="Z2333" s="70" t="s">
        <v>4927</v>
      </c>
      <c r="AA2333" s="20" t="s">
        <v>4926</v>
      </c>
      <c r="AB2333" s="109"/>
      <c r="AC2333" s="31"/>
      <c r="AD2333" s="22"/>
      <c r="AE2333" s="19"/>
    </row>
    <row r="2334" spans="2:31" x14ac:dyDescent="0.2">
      <c r="B2334" s="14" t="s">
        <v>12474</v>
      </c>
      <c r="C2334" s="33" t="s">
        <v>12473</v>
      </c>
      <c r="D2334" s="16" t="s">
        <v>12472</v>
      </c>
      <c r="E2334" s="104" t="s">
        <v>26</v>
      </c>
      <c r="F2334" s="18" t="s">
        <v>26</v>
      </c>
      <c r="G2334" s="111" t="s">
        <v>4412</v>
      </c>
      <c r="H2334" s="102" t="s">
        <v>323</v>
      </c>
      <c r="I2334" s="21">
        <v>1984640</v>
      </c>
      <c r="J2334" s="71">
        <v>100.919</v>
      </c>
      <c r="K2334" s="21">
        <v>2018370</v>
      </c>
      <c r="L2334" s="21">
        <v>2000000</v>
      </c>
      <c r="M2334" s="21">
        <v>1984760</v>
      </c>
      <c r="N2334" s="21"/>
      <c r="O2334" s="21">
        <v>120</v>
      </c>
      <c r="P2334" s="21"/>
      <c r="Q2334" s="21"/>
      <c r="R2334" s="22">
        <v>2.35</v>
      </c>
      <c r="S2334" s="22">
        <v>2.4369999999999998</v>
      </c>
      <c r="T2334" s="20" t="s">
        <v>89</v>
      </c>
      <c r="U2334" s="21">
        <v>4047</v>
      </c>
      <c r="V2334" s="21"/>
      <c r="W2334" s="34">
        <v>41240</v>
      </c>
      <c r="X2334" s="34">
        <v>44896</v>
      </c>
      <c r="Y2334" s="109"/>
      <c r="Z2334" s="70" t="s">
        <v>4927</v>
      </c>
      <c r="AA2334" s="20" t="s">
        <v>4926</v>
      </c>
      <c r="AB2334" s="109"/>
      <c r="AC2334" s="28">
        <v>44819</v>
      </c>
      <c r="AD2334" s="22">
        <v>100</v>
      </c>
      <c r="AE2334" s="19"/>
    </row>
    <row r="2335" spans="2:31" x14ac:dyDescent="0.2">
      <c r="B2335" s="14" t="s">
        <v>12471</v>
      </c>
      <c r="C2335" s="33" t="s">
        <v>12470</v>
      </c>
      <c r="D2335" s="16" t="s">
        <v>12469</v>
      </c>
      <c r="E2335" s="104" t="s">
        <v>26</v>
      </c>
      <c r="F2335" s="18" t="s">
        <v>26</v>
      </c>
      <c r="G2335" s="111" t="s">
        <v>26</v>
      </c>
      <c r="H2335" s="102" t="s">
        <v>334</v>
      </c>
      <c r="I2335" s="21">
        <v>5714178</v>
      </c>
      <c r="J2335" s="71">
        <v>111.65</v>
      </c>
      <c r="K2335" s="21">
        <v>6419852</v>
      </c>
      <c r="L2335" s="21">
        <v>5750000</v>
      </c>
      <c r="M2335" s="21">
        <v>5718740</v>
      </c>
      <c r="N2335" s="21"/>
      <c r="O2335" s="21">
        <v>3105</v>
      </c>
      <c r="P2335" s="21"/>
      <c r="Q2335" s="21"/>
      <c r="R2335" s="22">
        <v>4.375</v>
      </c>
      <c r="S2335" s="22">
        <v>4.4530000000000003</v>
      </c>
      <c r="T2335" s="20" t="s">
        <v>89</v>
      </c>
      <c r="U2335" s="21">
        <v>11181</v>
      </c>
      <c r="V2335" s="21">
        <v>251563</v>
      </c>
      <c r="W2335" s="34">
        <v>40707</v>
      </c>
      <c r="X2335" s="34">
        <v>44362</v>
      </c>
      <c r="Y2335" s="109"/>
      <c r="Z2335" s="70" t="s">
        <v>4927</v>
      </c>
      <c r="AA2335" s="20" t="s">
        <v>4926</v>
      </c>
      <c r="AB2335" s="109"/>
      <c r="AC2335" s="19"/>
      <c r="AD2335" s="22"/>
      <c r="AE2335" s="19"/>
    </row>
    <row r="2336" spans="2:31" x14ac:dyDescent="0.2">
      <c r="B2336" s="14" t="s">
        <v>12468</v>
      </c>
      <c r="C2336" s="33" t="s">
        <v>12467</v>
      </c>
      <c r="D2336" s="16" t="s">
        <v>12349</v>
      </c>
      <c r="E2336" s="104" t="s">
        <v>26</v>
      </c>
      <c r="F2336" s="18" t="s">
        <v>26</v>
      </c>
      <c r="G2336" s="111" t="s">
        <v>26</v>
      </c>
      <c r="H2336" s="102" t="s">
        <v>611</v>
      </c>
      <c r="I2336" s="21">
        <v>14650000</v>
      </c>
      <c r="J2336" s="71">
        <v>104.25</v>
      </c>
      <c r="K2336" s="21">
        <v>15012000</v>
      </c>
      <c r="L2336" s="21">
        <v>14400000</v>
      </c>
      <c r="M2336" s="21">
        <v>14648987</v>
      </c>
      <c r="N2336" s="21"/>
      <c r="O2336" s="21">
        <v>-1013</v>
      </c>
      <c r="P2336" s="21"/>
      <c r="Q2336" s="21"/>
      <c r="R2336" s="22">
        <v>4.625</v>
      </c>
      <c r="S2336" s="22">
        <v>4.1970000000000001</v>
      </c>
      <c r="T2336" s="20" t="s">
        <v>85</v>
      </c>
      <c r="U2336" s="21">
        <v>416250</v>
      </c>
      <c r="V2336" s="21"/>
      <c r="W2336" s="34">
        <v>41262</v>
      </c>
      <c r="X2336" s="34">
        <v>42931</v>
      </c>
      <c r="Y2336" s="109"/>
      <c r="Z2336" s="70" t="s">
        <v>4927</v>
      </c>
      <c r="AA2336" s="20" t="s">
        <v>4926</v>
      </c>
      <c r="AB2336" s="109"/>
      <c r="AC2336" s="19"/>
      <c r="AD2336" s="22"/>
      <c r="AE2336" s="19"/>
    </row>
    <row r="2337" spans="2:31" x14ac:dyDescent="0.2">
      <c r="B2337" s="14" t="s">
        <v>12466</v>
      </c>
      <c r="C2337" s="33" t="s">
        <v>12465</v>
      </c>
      <c r="D2337" s="16" t="s">
        <v>12464</v>
      </c>
      <c r="E2337" s="104" t="s">
        <v>26</v>
      </c>
      <c r="F2337" s="18" t="s">
        <v>26</v>
      </c>
      <c r="G2337" s="111" t="s">
        <v>4412</v>
      </c>
      <c r="H2337" s="102" t="s">
        <v>611</v>
      </c>
      <c r="I2337" s="21">
        <v>6540000</v>
      </c>
      <c r="J2337" s="71">
        <v>105.75</v>
      </c>
      <c r="K2337" s="21">
        <v>6345000</v>
      </c>
      <c r="L2337" s="21">
        <v>6000000</v>
      </c>
      <c r="M2337" s="21">
        <v>6519510</v>
      </c>
      <c r="N2337" s="21"/>
      <c r="O2337" s="21">
        <v>-20490</v>
      </c>
      <c r="P2337" s="21"/>
      <c r="Q2337" s="21"/>
      <c r="R2337" s="22">
        <v>6.5</v>
      </c>
      <c r="S2337" s="22">
        <v>3.9630000000000001</v>
      </c>
      <c r="T2337" s="20" t="s">
        <v>4949</v>
      </c>
      <c r="U2337" s="21">
        <v>82333</v>
      </c>
      <c r="V2337" s="21"/>
      <c r="W2337" s="34">
        <v>41213</v>
      </c>
      <c r="X2337" s="34">
        <v>42658</v>
      </c>
      <c r="Y2337" s="109"/>
      <c r="Z2337" s="70" t="s">
        <v>4927</v>
      </c>
      <c r="AA2337" s="20" t="s">
        <v>4926</v>
      </c>
      <c r="AB2337" s="109"/>
      <c r="AC2337" s="28">
        <v>42628</v>
      </c>
      <c r="AD2337" s="22">
        <v>100</v>
      </c>
      <c r="AE2337" s="28">
        <v>42628</v>
      </c>
    </row>
    <row r="2338" spans="2:31" x14ac:dyDescent="0.2">
      <c r="B2338" s="14" t="s">
        <v>12463</v>
      </c>
      <c r="C2338" s="33" t="s">
        <v>12462</v>
      </c>
      <c r="D2338" s="16" t="s">
        <v>12453</v>
      </c>
      <c r="E2338" s="104" t="s">
        <v>26</v>
      </c>
      <c r="F2338" s="18" t="s">
        <v>26</v>
      </c>
      <c r="G2338" s="111" t="s">
        <v>26</v>
      </c>
      <c r="H2338" s="102" t="s">
        <v>334</v>
      </c>
      <c r="I2338" s="21">
        <v>5774370</v>
      </c>
      <c r="J2338" s="71">
        <v>131.405</v>
      </c>
      <c r="K2338" s="21">
        <v>6898747</v>
      </c>
      <c r="L2338" s="21">
        <v>5250000</v>
      </c>
      <c r="M2338" s="21">
        <v>5691017</v>
      </c>
      <c r="N2338" s="21"/>
      <c r="O2338" s="21">
        <v>-11834</v>
      </c>
      <c r="P2338" s="21"/>
      <c r="Q2338" s="21"/>
      <c r="R2338" s="22">
        <v>6.75</v>
      </c>
      <c r="S2338" s="22">
        <v>6.0209999999999999</v>
      </c>
      <c r="T2338" s="20" t="s">
        <v>89</v>
      </c>
      <c r="U2338" s="21">
        <v>15750</v>
      </c>
      <c r="V2338" s="21">
        <v>354375</v>
      </c>
      <c r="W2338" s="34">
        <v>37810</v>
      </c>
      <c r="X2338" s="34">
        <v>48563</v>
      </c>
      <c r="Y2338" s="109"/>
      <c r="Z2338" s="70" t="s">
        <v>4927</v>
      </c>
      <c r="AA2338" s="20" t="s">
        <v>4926</v>
      </c>
      <c r="AB2338" s="109"/>
      <c r="AC2338" s="19"/>
      <c r="AD2338" s="22"/>
      <c r="AE2338" s="19"/>
    </row>
    <row r="2339" spans="2:31" x14ac:dyDescent="0.2">
      <c r="B2339" s="14" t="s">
        <v>12461</v>
      </c>
      <c r="C2339" s="33" t="s">
        <v>12460</v>
      </c>
      <c r="D2339" s="16" t="s">
        <v>12450</v>
      </c>
      <c r="E2339" s="104" t="s">
        <v>26</v>
      </c>
      <c r="F2339" s="18" t="s">
        <v>26</v>
      </c>
      <c r="G2339" s="111" t="s">
        <v>26</v>
      </c>
      <c r="H2339" s="102" t="s">
        <v>334</v>
      </c>
      <c r="I2339" s="21">
        <v>724746</v>
      </c>
      <c r="J2339" s="71">
        <v>111.512</v>
      </c>
      <c r="K2339" s="21">
        <v>808461</v>
      </c>
      <c r="L2339" s="21">
        <v>725000</v>
      </c>
      <c r="M2339" s="21">
        <v>724920</v>
      </c>
      <c r="N2339" s="21"/>
      <c r="O2339" s="21">
        <v>23</v>
      </c>
      <c r="P2339" s="21"/>
      <c r="Q2339" s="21"/>
      <c r="R2339" s="22">
        <v>5.2</v>
      </c>
      <c r="S2339" s="22">
        <v>5.2039999999999997</v>
      </c>
      <c r="T2339" s="20" t="s">
        <v>85</v>
      </c>
      <c r="U2339" s="21">
        <v>17384</v>
      </c>
      <c r="V2339" s="21">
        <v>37700</v>
      </c>
      <c r="W2339" s="34">
        <v>37998</v>
      </c>
      <c r="X2339" s="34">
        <v>42384</v>
      </c>
      <c r="Y2339" s="109"/>
      <c r="Z2339" s="70" t="s">
        <v>4927</v>
      </c>
      <c r="AA2339" s="20" t="s">
        <v>4926</v>
      </c>
      <c r="AB2339" s="109"/>
      <c r="AC2339" s="19"/>
      <c r="AD2339" s="22"/>
      <c r="AE2339" s="19"/>
    </row>
    <row r="2340" spans="2:31" x14ac:dyDescent="0.2">
      <c r="B2340" s="14" t="s">
        <v>12459</v>
      </c>
      <c r="C2340" s="33" t="s">
        <v>12458</v>
      </c>
      <c r="D2340" s="16" t="s">
        <v>12450</v>
      </c>
      <c r="E2340" s="104" t="s">
        <v>26</v>
      </c>
      <c r="F2340" s="18" t="s">
        <v>26</v>
      </c>
      <c r="G2340" s="111" t="s">
        <v>26</v>
      </c>
      <c r="H2340" s="102" t="s">
        <v>334</v>
      </c>
      <c r="I2340" s="21">
        <v>500000</v>
      </c>
      <c r="J2340" s="71">
        <v>126.566</v>
      </c>
      <c r="K2340" s="21">
        <v>632830</v>
      </c>
      <c r="L2340" s="21">
        <v>500000</v>
      </c>
      <c r="M2340" s="21">
        <v>500000</v>
      </c>
      <c r="N2340" s="21"/>
      <c r="O2340" s="21"/>
      <c r="P2340" s="21"/>
      <c r="Q2340" s="21"/>
      <c r="R2340" s="22">
        <v>5.95</v>
      </c>
      <c r="S2340" s="22">
        <v>5.95</v>
      </c>
      <c r="T2340" s="20" t="s">
        <v>89</v>
      </c>
      <c r="U2340" s="21">
        <v>1322</v>
      </c>
      <c r="V2340" s="21">
        <v>29750</v>
      </c>
      <c r="W2340" s="34">
        <v>38518</v>
      </c>
      <c r="X2340" s="34">
        <v>49475</v>
      </c>
      <c r="Y2340" s="109"/>
      <c r="Z2340" s="70" t="s">
        <v>4927</v>
      </c>
      <c r="AA2340" s="20" t="s">
        <v>4926</v>
      </c>
      <c r="AB2340" s="109"/>
      <c r="AC2340" s="19"/>
      <c r="AD2340" s="22"/>
      <c r="AE2340" s="19"/>
    </row>
    <row r="2341" spans="2:31" x14ac:dyDescent="0.2">
      <c r="B2341" s="14" t="s">
        <v>12457</v>
      </c>
      <c r="C2341" s="33" t="s">
        <v>12456</v>
      </c>
      <c r="D2341" s="16" t="s">
        <v>12450</v>
      </c>
      <c r="E2341" s="104" t="s">
        <v>26</v>
      </c>
      <c r="F2341" s="18" t="s">
        <v>26</v>
      </c>
      <c r="G2341" s="111" t="s">
        <v>26</v>
      </c>
      <c r="H2341" s="102" t="s">
        <v>334</v>
      </c>
      <c r="I2341" s="21">
        <v>9081455</v>
      </c>
      <c r="J2341" s="71">
        <v>124.27</v>
      </c>
      <c r="K2341" s="21">
        <v>11296143</v>
      </c>
      <c r="L2341" s="21">
        <v>9090000</v>
      </c>
      <c r="M2341" s="21">
        <v>9084713</v>
      </c>
      <c r="N2341" s="21"/>
      <c r="O2341" s="21">
        <v>778</v>
      </c>
      <c r="P2341" s="21"/>
      <c r="Q2341" s="21"/>
      <c r="R2341" s="22">
        <v>6.4</v>
      </c>
      <c r="S2341" s="22">
        <v>6.4130000000000003</v>
      </c>
      <c r="T2341" s="20" t="s">
        <v>89</v>
      </c>
      <c r="U2341" s="21">
        <v>25856</v>
      </c>
      <c r="V2341" s="21">
        <v>581760</v>
      </c>
      <c r="W2341" s="34">
        <v>39611</v>
      </c>
      <c r="X2341" s="34">
        <v>43266</v>
      </c>
      <c r="Y2341" s="109"/>
      <c r="Z2341" s="70" t="s">
        <v>4927</v>
      </c>
      <c r="AA2341" s="20" t="s">
        <v>4926</v>
      </c>
      <c r="AB2341" s="109"/>
      <c r="AC2341" s="19"/>
      <c r="AD2341" s="22"/>
      <c r="AE2341" s="19"/>
    </row>
    <row r="2342" spans="2:31" x14ac:dyDescent="0.2">
      <c r="B2342" s="14" t="s">
        <v>12455</v>
      </c>
      <c r="C2342" s="33" t="s">
        <v>12454</v>
      </c>
      <c r="D2342" s="16" t="s">
        <v>12453</v>
      </c>
      <c r="E2342" s="104" t="s">
        <v>26</v>
      </c>
      <c r="F2342" s="18" t="s">
        <v>26</v>
      </c>
      <c r="G2342" s="111" t="s">
        <v>26</v>
      </c>
      <c r="H2342" s="102" t="s">
        <v>334</v>
      </c>
      <c r="I2342" s="21">
        <v>7949572</v>
      </c>
      <c r="J2342" s="71">
        <v>118.878</v>
      </c>
      <c r="K2342" s="21">
        <v>9462697</v>
      </c>
      <c r="L2342" s="21">
        <v>7960000</v>
      </c>
      <c r="M2342" s="21">
        <v>7952527</v>
      </c>
      <c r="N2342" s="21"/>
      <c r="O2342" s="21">
        <v>875</v>
      </c>
      <c r="P2342" s="21"/>
      <c r="Q2342" s="21"/>
      <c r="R2342" s="22">
        <v>5.2</v>
      </c>
      <c r="S2342" s="22">
        <v>5.2169999999999996</v>
      </c>
      <c r="T2342" s="20" t="s">
        <v>118</v>
      </c>
      <c r="U2342" s="21">
        <v>156370</v>
      </c>
      <c r="V2342" s="21">
        <v>413920</v>
      </c>
      <c r="W2342" s="34">
        <v>40036</v>
      </c>
      <c r="X2342" s="34">
        <v>43692</v>
      </c>
      <c r="Y2342" s="109"/>
      <c r="Z2342" s="70" t="s">
        <v>4927</v>
      </c>
      <c r="AA2342" s="20" t="s">
        <v>4926</v>
      </c>
      <c r="AB2342" s="109"/>
      <c r="AC2342" s="19"/>
      <c r="AD2342" s="22"/>
      <c r="AE2342" s="19"/>
    </row>
    <row r="2343" spans="2:31" x14ac:dyDescent="0.2">
      <c r="B2343" s="14" t="s">
        <v>12452</v>
      </c>
      <c r="C2343" s="33" t="s">
        <v>12451</v>
      </c>
      <c r="D2343" s="16" t="s">
        <v>12450</v>
      </c>
      <c r="E2343" s="104" t="s">
        <v>26</v>
      </c>
      <c r="F2343" s="18" t="s">
        <v>26</v>
      </c>
      <c r="G2343" s="111" t="s">
        <v>26</v>
      </c>
      <c r="H2343" s="102" t="s">
        <v>334</v>
      </c>
      <c r="I2343" s="21">
        <v>11097336</v>
      </c>
      <c r="J2343" s="71">
        <v>102.768</v>
      </c>
      <c r="K2343" s="21">
        <v>11407259</v>
      </c>
      <c r="L2343" s="21">
        <v>11100000</v>
      </c>
      <c r="M2343" s="21">
        <v>11098045</v>
      </c>
      <c r="N2343" s="21"/>
      <c r="O2343" s="21">
        <v>498</v>
      </c>
      <c r="P2343" s="21"/>
      <c r="Q2343" s="21"/>
      <c r="R2343" s="22">
        <v>1.95</v>
      </c>
      <c r="S2343" s="22">
        <v>1.9550000000000001</v>
      </c>
      <c r="T2343" s="20" t="s">
        <v>118</v>
      </c>
      <c r="U2343" s="21">
        <v>81770</v>
      </c>
      <c r="V2343" s="21">
        <v>216450</v>
      </c>
      <c r="W2343" s="34">
        <v>40765</v>
      </c>
      <c r="X2343" s="34">
        <v>42597</v>
      </c>
      <c r="Y2343" s="109"/>
      <c r="Z2343" s="70" t="s">
        <v>4927</v>
      </c>
      <c r="AA2343" s="20" t="s">
        <v>4926</v>
      </c>
      <c r="AB2343" s="109"/>
      <c r="AC2343" s="31"/>
      <c r="AD2343" s="22"/>
      <c r="AE2343" s="19"/>
    </row>
    <row r="2344" spans="2:31" x14ac:dyDescent="0.2">
      <c r="B2344" s="14" t="s">
        <v>12449</v>
      </c>
      <c r="C2344" s="33" t="s">
        <v>12448</v>
      </c>
      <c r="D2344" s="16" t="s">
        <v>12445</v>
      </c>
      <c r="E2344" s="104" t="s">
        <v>26</v>
      </c>
      <c r="F2344" s="18" t="s">
        <v>26</v>
      </c>
      <c r="G2344" s="111" t="s">
        <v>26</v>
      </c>
      <c r="H2344" s="102" t="s">
        <v>323</v>
      </c>
      <c r="I2344" s="21">
        <v>2495450</v>
      </c>
      <c r="J2344" s="71">
        <v>141.761</v>
      </c>
      <c r="K2344" s="21">
        <v>3544015</v>
      </c>
      <c r="L2344" s="21">
        <v>2500000</v>
      </c>
      <c r="M2344" s="21">
        <v>2495733</v>
      </c>
      <c r="N2344" s="21"/>
      <c r="O2344" s="21">
        <v>70</v>
      </c>
      <c r="P2344" s="21"/>
      <c r="Q2344" s="21"/>
      <c r="R2344" s="22">
        <v>6.6</v>
      </c>
      <c r="S2344" s="22">
        <v>6.6139999999999999</v>
      </c>
      <c r="T2344" s="20" t="s">
        <v>4985</v>
      </c>
      <c r="U2344" s="21">
        <v>48583</v>
      </c>
      <c r="V2344" s="21">
        <v>165000</v>
      </c>
      <c r="W2344" s="34">
        <v>39518</v>
      </c>
      <c r="X2344" s="34">
        <v>50479</v>
      </c>
      <c r="Y2344" s="109"/>
      <c r="Z2344" s="70" t="s">
        <v>4927</v>
      </c>
      <c r="AA2344" s="20" t="s">
        <v>4926</v>
      </c>
      <c r="AB2344" s="109"/>
      <c r="AC2344" s="19"/>
      <c r="AD2344" s="22"/>
      <c r="AE2344" s="19"/>
    </row>
    <row r="2345" spans="2:31" x14ac:dyDescent="0.2">
      <c r="B2345" s="14" t="s">
        <v>12447</v>
      </c>
      <c r="C2345" s="33" t="s">
        <v>12446</v>
      </c>
      <c r="D2345" s="16" t="s">
        <v>12445</v>
      </c>
      <c r="E2345" s="104" t="s">
        <v>26</v>
      </c>
      <c r="F2345" s="18" t="s">
        <v>26</v>
      </c>
      <c r="G2345" s="111" t="s">
        <v>26</v>
      </c>
      <c r="H2345" s="102" t="s">
        <v>323</v>
      </c>
      <c r="I2345" s="21">
        <v>19945000</v>
      </c>
      <c r="J2345" s="71">
        <v>118.55200000000001</v>
      </c>
      <c r="K2345" s="21">
        <v>23710380</v>
      </c>
      <c r="L2345" s="21">
        <v>20000000</v>
      </c>
      <c r="M2345" s="21">
        <v>19967751</v>
      </c>
      <c r="N2345" s="21"/>
      <c r="O2345" s="21">
        <v>4952</v>
      </c>
      <c r="P2345" s="21"/>
      <c r="Q2345" s="21"/>
      <c r="R2345" s="22">
        <v>5.45</v>
      </c>
      <c r="S2345" s="22">
        <v>5.4859999999999998</v>
      </c>
      <c r="T2345" s="20" t="s">
        <v>4985</v>
      </c>
      <c r="U2345" s="21">
        <v>320944</v>
      </c>
      <c r="V2345" s="21">
        <v>1090000</v>
      </c>
      <c r="W2345" s="34">
        <v>39518</v>
      </c>
      <c r="X2345" s="34">
        <v>43174</v>
      </c>
      <c r="Y2345" s="109"/>
      <c r="Z2345" s="70" t="s">
        <v>4927</v>
      </c>
      <c r="AA2345" s="20" t="s">
        <v>4926</v>
      </c>
      <c r="AB2345" s="109"/>
      <c r="AC2345" s="19"/>
      <c r="AD2345" s="22"/>
      <c r="AE2345" s="19"/>
    </row>
    <row r="2346" spans="2:31" x14ac:dyDescent="0.2">
      <c r="B2346" s="14" t="s">
        <v>12444</v>
      </c>
      <c r="C2346" s="33" t="s">
        <v>12443</v>
      </c>
      <c r="D2346" s="16" t="s">
        <v>12438</v>
      </c>
      <c r="E2346" s="104" t="s">
        <v>26</v>
      </c>
      <c r="F2346" s="18" t="s">
        <v>26</v>
      </c>
      <c r="G2346" s="111" t="s">
        <v>26</v>
      </c>
      <c r="H2346" s="102" t="s">
        <v>334</v>
      </c>
      <c r="I2346" s="21">
        <v>3414668</v>
      </c>
      <c r="J2346" s="71">
        <v>118.92700000000001</v>
      </c>
      <c r="K2346" s="21">
        <v>4079210</v>
      </c>
      <c r="L2346" s="21">
        <v>3430000</v>
      </c>
      <c r="M2346" s="21">
        <v>3420758</v>
      </c>
      <c r="N2346" s="21"/>
      <c r="O2346" s="21">
        <v>1446</v>
      </c>
      <c r="P2346" s="21"/>
      <c r="Q2346" s="21"/>
      <c r="R2346" s="22">
        <v>5.7</v>
      </c>
      <c r="S2346" s="22">
        <v>5.7590000000000003</v>
      </c>
      <c r="T2346" s="20" t="s">
        <v>4965</v>
      </c>
      <c r="U2346" s="21">
        <v>24982</v>
      </c>
      <c r="V2346" s="21">
        <v>195510</v>
      </c>
      <c r="W2346" s="34">
        <v>39569</v>
      </c>
      <c r="X2346" s="34">
        <v>43235</v>
      </c>
      <c r="Y2346" s="109"/>
      <c r="Z2346" s="70" t="s">
        <v>4927</v>
      </c>
      <c r="AA2346" s="20" t="s">
        <v>4926</v>
      </c>
      <c r="AB2346" s="109"/>
      <c r="AC2346" s="19"/>
      <c r="AD2346" s="22"/>
      <c r="AE2346" s="19"/>
    </row>
    <row r="2347" spans="2:31" x14ac:dyDescent="0.2">
      <c r="B2347" s="14" t="s">
        <v>12442</v>
      </c>
      <c r="C2347" s="33" t="s">
        <v>12441</v>
      </c>
      <c r="D2347" s="16" t="s">
        <v>12438</v>
      </c>
      <c r="E2347" s="104" t="s">
        <v>5057</v>
      </c>
      <c r="F2347" s="18" t="s">
        <v>26</v>
      </c>
      <c r="G2347" s="111" t="s">
        <v>4412</v>
      </c>
      <c r="H2347" s="102" t="s">
        <v>334</v>
      </c>
      <c r="I2347" s="21">
        <v>13952958</v>
      </c>
      <c r="J2347" s="71">
        <v>111.17100000000001</v>
      </c>
      <c r="K2347" s="21">
        <v>16119839</v>
      </c>
      <c r="L2347" s="21">
        <v>14500000</v>
      </c>
      <c r="M2347" s="21">
        <v>14036484</v>
      </c>
      <c r="N2347" s="21"/>
      <c r="O2347" s="21">
        <v>47582</v>
      </c>
      <c r="P2347" s="21"/>
      <c r="Q2347" s="21"/>
      <c r="R2347" s="22">
        <v>4.25</v>
      </c>
      <c r="S2347" s="22">
        <v>4.7409999999999997</v>
      </c>
      <c r="T2347" s="20" t="s">
        <v>4965</v>
      </c>
      <c r="U2347" s="21">
        <v>78743</v>
      </c>
      <c r="V2347" s="21">
        <v>616250</v>
      </c>
      <c r="W2347" s="34">
        <v>40658</v>
      </c>
      <c r="X2347" s="34">
        <v>44150</v>
      </c>
      <c r="Y2347" s="109"/>
      <c r="Z2347" s="70" t="s">
        <v>4927</v>
      </c>
      <c r="AA2347" s="20" t="s">
        <v>4926</v>
      </c>
      <c r="AB2347" s="109"/>
      <c r="AC2347" s="28">
        <v>44058</v>
      </c>
      <c r="AD2347" s="22">
        <v>100</v>
      </c>
      <c r="AE2347" s="19"/>
    </row>
    <row r="2348" spans="2:31" x14ac:dyDescent="0.2">
      <c r="B2348" s="14" t="s">
        <v>12440</v>
      </c>
      <c r="C2348" s="33" t="s">
        <v>12439</v>
      </c>
      <c r="D2348" s="16" t="s">
        <v>12438</v>
      </c>
      <c r="E2348" s="104" t="s">
        <v>5057</v>
      </c>
      <c r="F2348" s="18" t="s">
        <v>26</v>
      </c>
      <c r="G2348" s="111" t="s">
        <v>26</v>
      </c>
      <c r="H2348" s="102" t="s">
        <v>334</v>
      </c>
      <c r="I2348" s="21">
        <v>2380900</v>
      </c>
      <c r="J2348" s="71">
        <v>103.883</v>
      </c>
      <c r="K2348" s="21">
        <v>2597085</v>
      </c>
      <c r="L2348" s="21">
        <v>2500000</v>
      </c>
      <c r="M2348" s="21">
        <v>2423451</v>
      </c>
      <c r="N2348" s="21"/>
      <c r="O2348" s="21">
        <v>22174</v>
      </c>
      <c r="P2348" s="21"/>
      <c r="Q2348" s="21"/>
      <c r="R2348" s="22">
        <v>2.5</v>
      </c>
      <c r="S2348" s="22">
        <v>3.5449999999999999</v>
      </c>
      <c r="T2348" s="20" t="s">
        <v>118</v>
      </c>
      <c r="U2348" s="21">
        <v>23611</v>
      </c>
      <c r="V2348" s="21">
        <v>62500</v>
      </c>
      <c r="W2348" s="34">
        <v>40578</v>
      </c>
      <c r="X2348" s="34">
        <v>42415</v>
      </c>
      <c r="Y2348" s="109"/>
      <c r="Z2348" s="70" t="s">
        <v>4927</v>
      </c>
      <c r="AA2348" s="20" t="s">
        <v>4926</v>
      </c>
      <c r="AB2348" s="109"/>
      <c r="AC2348" s="19"/>
      <c r="AD2348" s="22"/>
      <c r="AE2348" s="19"/>
    </row>
    <row r="2349" spans="2:31" x14ac:dyDescent="0.2">
      <c r="B2349" s="14" t="s">
        <v>12437</v>
      </c>
      <c r="C2349" s="33" t="s">
        <v>12436</v>
      </c>
      <c r="D2349" s="16" t="s">
        <v>12433</v>
      </c>
      <c r="E2349" s="104" t="s">
        <v>26</v>
      </c>
      <c r="F2349" s="18" t="s">
        <v>26</v>
      </c>
      <c r="G2349" s="111" t="s">
        <v>26</v>
      </c>
      <c r="H2349" s="102" t="s">
        <v>4412</v>
      </c>
      <c r="I2349" s="21">
        <v>5000000</v>
      </c>
      <c r="J2349" s="71">
        <v>113.756</v>
      </c>
      <c r="K2349" s="21">
        <v>5687800</v>
      </c>
      <c r="L2349" s="21">
        <v>5000000</v>
      </c>
      <c r="M2349" s="21">
        <v>5000000</v>
      </c>
      <c r="N2349" s="21"/>
      <c r="O2349" s="21"/>
      <c r="P2349" s="21"/>
      <c r="Q2349" s="21"/>
      <c r="R2349" s="22">
        <v>4.78</v>
      </c>
      <c r="S2349" s="22">
        <v>4.78</v>
      </c>
      <c r="T2349" s="20" t="s">
        <v>4985</v>
      </c>
      <c r="U2349" s="21">
        <v>65061</v>
      </c>
      <c r="V2349" s="21">
        <v>239000</v>
      </c>
      <c r="W2349" s="34">
        <v>40606</v>
      </c>
      <c r="X2349" s="34">
        <v>44278</v>
      </c>
      <c r="Y2349" s="109"/>
      <c r="Z2349" s="70" t="s">
        <v>531</v>
      </c>
      <c r="AA2349" s="20" t="s">
        <v>26</v>
      </c>
      <c r="AB2349" s="109"/>
      <c r="AC2349" s="19"/>
      <c r="AD2349" s="22"/>
      <c r="AE2349" s="19"/>
    </row>
    <row r="2350" spans="2:31" x14ac:dyDescent="0.2">
      <c r="B2350" s="14" t="s">
        <v>12435</v>
      </c>
      <c r="C2350" s="33" t="s">
        <v>12434</v>
      </c>
      <c r="D2350" s="16" t="s">
        <v>12433</v>
      </c>
      <c r="E2350" s="104" t="s">
        <v>26</v>
      </c>
      <c r="F2350" s="18" t="s">
        <v>26</v>
      </c>
      <c r="G2350" s="111" t="s">
        <v>26</v>
      </c>
      <c r="H2350" s="102" t="s">
        <v>4412</v>
      </c>
      <c r="I2350" s="21">
        <v>14000000</v>
      </c>
      <c r="J2350" s="71">
        <v>110.139</v>
      </c>
      <c r="K2350" s="21">
        <v>15419460</v>
      </c>
      <c r="L2350" s="21">
        <v>14000000</v>
      </c>
      <c r="M2350" s="21">
        <v>14000000</v>
      </c>
      <c r="N2350" s="21"/>
      <c r="O2350" s="21"/>
      <c r="P2350" s="21"/>
      <c r="Q2350" s="21"/>
      <c r="R2350" s="22">
        <v>4.13</v>
      </c>
      <c r="S2350" s="22">
        <v>4.13</v>
      </c>
      <c r="T2350" s="20" t="s">
        <v>4985</v>
      </c>
      <c r="U2350" s="21">
        <v>157399</v>
      </c>
      <c r="V2350" s="21">
        <v>578200</v>
      </c>
      <c r="W2350" s="34">
        <v>40606</v>
      </c>
      <c r="X2350" s="34">
        <v>43182</v>
      </c>
      <c r="Y2350" s="109"/>
      <c r="Z2350" s="70" t="s">
        <v>531</v>
      </c>
      <c r="AA2350" s="20" t="s">
        <v>26</v>
      </c>
      <c r="AB2350" s="109"/>
      <c r="AC2350" s="19"/>
      <c r="AD2350" s="22"/>
      <c r="AE2350" s="19"/>
    </row>
    <row r="2351" spans="2:31" x14ac:dyDescent="0.2">
      <c r="B2351" s="14" t="s">
        <v>12432</v>
      </c>
      <c r="C2351" s="33" t="s">
        <v>12431</v>
      </c>
      <c r="D2351" s="16" t="s">
        <v>12426</v>
      </c>
      <c r="E2351" s="104" t="s">
        <v>26</v>
      </c>
      <c r="F2351" s="18" t="s">
        <v>26</v>
      </c>
      <c r="G2351" s="111" t="s">
        <v>26</v>
      </c>
      <c r="H2351" s="102" t="s">
        <v>334</v>
      </c>
      <c r="I2351" s="21">
        <v>5104336</v>
      </c>
      <c r="J2351" s="71">
        <v>101.84399999999999</v>
      </c>
      <c r="K2351" s="21">
        <v>5199157</v>
      </c>
      <c r="L2351" s="21">
        <v>5105000</v>
      </c>
      <c r="M2351" s="21">
        <v>5104951</v>
      </c>
      <c r="N2351" s="21"/>
      <c r="O2351" s="21">
        <v>153</v>
      </c>
      <c r="P2351" s="21"/>
      <c r="Q2351" s="21"/>
      <c r="R2351" s="22">
        <v>6.12</v>
      </c>
      <c r="S2351" s="22">
        <v>6.1230000000000002</v>
      </c>
      <c r="T2351" s="20" t="s">
        <v>4965</v>
      </c>
      <c r="U2351" s="21">
        <v>52071</v>
      </c>
      <c r="V2351" s="21">
        <v>312426</v>
      </c>
      <c r="W2351" s="34">
        <v>39563</v>
      </c>
      <c r="X2351" s="34">
        <v>41395</v>
      </c>
      <c r="Y2351" s="109"/>
      <c r="Z2351" s="70" t="s">
        <v>4927</v>
      </c>
      <c r="AA2351" s="20" t="s">
        <v>4926</v>
      </c>
      <c r="AB2351" s="109"/>
      <c r="AC2351" s="19"/>
      <c r="AD2351" s="22"/>
      <c r="AE2351" s="19"/>
    </row>
    <row r="2352" spans="2:31" x14ac:dyDescent="0.2">
      <c r="B2352" s="14" t="s">
        <v>12430</v>
      </c>
      <c r="C2352" s="33" t="s">
        <v>12429</v>
      </c>
      <c r="D2352" s="16" t="s">
        <v>12426</v>
      </c>
      <c r="E2352" s="104" t="s">
        <v>26</v>
      </c>
      <c r="F2352" s="18" t="s">
        <v>26</v>
      </c>
      <c r="G2352" s="111" t="s">
        <v>26</v>
      </c>
      <c r="H2352" s="102" t="s">
        <v>334</v>
      </c>
      <c r="I2352" s="21">
        <v>4999250</v>
      </c>
      <c r="J2352" s="71">
        <v>125.994</v>
      </c>
      <c r="K2352" s="21">
        <v>6299705</v>
      </c>
      <c r="L2352" s="21">
        <v>5000000</v>
      </c>
      <c r="M2352" s="21">
        <v>4999549</v>
      </c>
      <c r="N2352" s="21"/>
      <c r="O2352" s="21">
        <v>-451</v>
      </c>
      <c r="P2352" s="21"/>
      <c r="Q2352" s="21"/>
      <c r="R2352" s="22">
        <v>6.82</v>
      </c>
      <c r="S2352" s="22">
        <v>6.8220000000000001</v>
      </c>
      <c r="T2352" s="20" t="s">
        <v>4965</v>
      </c>
      <c r="U2352" s="21">
        <v>56833</v>
      </c>
      <c r="V2352" s="21">
        <v>341000</v>
      </c>
      <c r="W2352" s="34">
        <v>39563</v>
      </c>
      <c r="X2352" s="34">
        <v>43221</v>
      </c>
      <c r="Y2352" s="109"/>
      <c r="Z2352" s="70" t="s">
        <v>4927</v>
      </c>
      <c r="AA2352" s="20" t="s">
        <v>4926</v>
      </c>
      <c r="AB2352" s="109"/>
      <c r="AC2352" s="19"/>
      <c r="AD2352" s="22"/>
      <c r="AE2352" s="19"/>
    </row>
    <row r="2353" spans="2:31" x14ac:dyDescent="0.2">
      <c r="B2353" s="14" t="s">
        <v>12428</v>
      </c>
      <c r="C2353" s="33" t="s">
        <v>12427</v>
      </c>
      <c r="D2353" s="16" t="s">
        <v>12426</v>
      </c>
      <c r="E2353" s="104" t="s">
        <v>5057</v>
      </c>
      <c r="F2353" s="18" t="s">
        <v>26</v>
      </c>
      <c r="G2353" s="111" t="s">
        <v>26</v>
      </c>
      <c r="H2353" s="102" t="s">
        <v>334</v>
      </c>
      <c r="I2353" s="21">
        <v>11996830</v>
      </c>
      <c r="J2353" s="71">
        <v>105.36799999999999</v>
      </c>
      <c r="K2353" s="21">
        <v>12644100</v>
      </c>
      <c r="L2353" s="21">
        <v>12000000</v>
      </c>
      <c r="M2353" s="21">
        <v>11998039</v>
      </c>
      <c r="N2353" s="21"/>
      <c r="O2353" s="21">
        <v>616</v>
      </c>
      <c r="P2353" s="21"/>
      <c r="Q2353" s="21"/>
      <c r="R2353" s="22">
        <v>2.9</v>
      </c>
      <c r="S2353" s="22">
        <v>2.9060000000000001</v>
      </c>
      <c r="T2353" s="20" t="s">
        <v>85</v>
      </c>
      <c r="U2353" s="21">
        <v>160467</v>
      </c>
      <c r="V2353" s="21">
        <v>348000</v>
      </c>
      <c r="W2353" s="34">
        <v>40549</v>
      </c>
      <c r="X2353" s="34">
        <v>42384</v>
      </c>
      <c r="Y2353" s="109"/>
      <c r="Z2353" s="70" t="s">
        <v>4927</v>
      </c>
      <c r="AA2353" s="20" t="s">
        <v>4926</v>
      </c>
      <c r="AB2353" s="109"/>
      <c r="AC2353" s="19"/>
      <c r="AD2353" s="22"/>
      <c r="AE2353" s="19"/>
    </row>
    <row r="2354" spans="2:31" x14ac:dyDescent="0.2">
      <c r="B2354" s="14" t="s">
        <v>12425</v>
      </c>
      <c r="C2354" s="33" t="s">
        <v>12424</v>
      </c>
      <c r="D2354" s="16" t="s">
        <v>12419</v>
      </c>
      <c r="E2354" s="104" t="s">
        <v>26</v>
      </c>
      <c r="F2354" s="18" t="s">
        <v>26</v>
      </c>
      <c r="G2354" s="111" t="s">
        <v>26</v>
      </c>
      <c r="H2354" s="102" t="s">
        <v>323</v>
      </c>
      <c r="I2354" s="21">
        <v>4865370</v>
      </c>
      <c r="J2354" s="71">
        <v>100.157</v>
      </c>
      <c r="K2354" s="21">
        <v>4883641</v>
      </c>
      <c r="L2354" s="21">
        <v>4876000</v>
      </c>
      <c r="M2354" s="21">
        <v>4875914</v>
      </c>
      <c r="N2354" s="21"/>
      <c r="O2354" s="21">
        <v>2603</v>
      </c>
      <c r="P2354" s="21"/>
      <c r="Q2354" s="21"/>
      <c r="R2354" s="22">
        <v>5</v>
      </c>
      <c r="S2354" s="22">
        <v>5.048</v>
      </c>
      <c r="T2354" s="20" t="s">
        <v>85</v>
      </c>
      <c r="U2354" s="21">
        <v>112419</v>
      </c>
      <c r="V2354" s="21">
        <v>243800</v>
      </c>
      <c r="W2354" s="34">
        <v>39414</v>
      </c>
      <c r="X2354" s="34">
        <v>41289</v>
      </c>
      <c r="Y2354" s="109"/>
      <c r="Z2354" s="70" t="s">
        <v>4927</v>
      </c>
      <c r="AA2354" s="20" t="s">
        <v>4926</v>
      </c>
      <c r="AB2354" s="109"/>
      <c r="AC2354" s="19"/>
      <c r="AD2354" s="22"/>
      <c r="AE2354" s="19"/>
    </row>
    <row r="2355" spans="2:31" x14ac:dyDescent="0.2">
      <c r="B2355" s="14" t="s">
        <v>12423</v>
      </c>
      <c r="C2355" s="33" t="s">
        <v>12422</v>
      </c>
      <c r="D2355" s="16" t="s">
        <v>12419</v>
      </c>
      <c r="E2355" s="104" t="s">
        <v>26</v>
      </c>
      <c r="F2355" s="18" t="s">
        <v>26</v>
      </c>
      <c r="G2355" s="111" t="s">
        <v>26</v>
      </c>
      <c r="H2355" s="102" t="s">
        <v>323</v>
      </c>
      <c r="I2355" s="21">
        <v>15462335</v>
      </c>
      <c r="J2355" s="71">
        <v>105.262</v>
      </c>
      <c r="K2355" s="21">
        <v>16315610</v>
      </c>
      <c r="L2355" s="21">
        <v>15500000</v>
      </c>
      <c r="M2355" s="21">
        <v>15484624</v>
      </c>
      <c r="N2355" s="21"/>
      <c r="O2355" s="21">
        <v>7695</v>
      </c>
      <c r="P2355" s="21"/>
      <c r="Q2355" s="21"/>
      <c r="R2355" s="22">
        <v>3.25</v>
      </c>
      <c r="S2355" s="22">
        <v>3.3010000000000002</v>
      </c>
      <c r="T2355" s="20" t="s">
        <v>85</v>
      </c>
      <c r="U2355" s="21">
        <v>232285</v>
      </c>
      <c r="V2355" s="21">
        <v>503750</v>
      </c>
      <c r="W2355" s="34">
        <v>40121</v>
      </c>
      <c r="X2355" s="34">
        <v>42019</v>
      </c>
      <c r="Y2355" s="109"/>
      <c r="Z2355" s="70" t="s">
        <v>4927</v>
      </c>
      <c r="AA2355" s="20" t="s">
        <v>4926</v>
      </c>
      <c r="AB2355" s="109"/>
      <c r="AC2355" s="19"/>
      <c r="AD2355" s="22"/>
      <c r="AE2355" s="19"/>
    </row>
    <row r="2356" spans="2:31" x14ac:dyDescent="0.2">
      <c r="B2356" s="14" t="s">
        <v>12421</v>
      </c>
      <c r="C2356" s="33" t="s">
        <v>12420</v>
      </c>
      <c r="D2356" s="16" t="s">
        <v>12419</v>
      </c>
      <c r="E2356" s="104" t="s">
        <v>26</v>
      </c>
      <c r="F2356" s="18" t="s">
        <v>26</v>
      </c>
      <c r="G2356" s="111" t="s">
        <v>26</v>
      </c>
      <c r="H2356" s="102" t="s">
        <v>323</v>
      </c>
      <c r="I2356" s="21">
        <v>19917000</v>
      </c>
      <c r="J2356" s="71">
        <v>117.889</v>
      </c>
      <c r="K2356" s="21">
        <v>23577880</v>
      </c>
      <c r="L2356" s="21">
        <v>20000000</v>
      </c>
      <c r="M2356" s="21">
        <v>19939529</v>
      </c>
      <c r="N2356" s="21"/>
      <c r="O2356" s="21">
        <v>8603</v>
      </c>
      <c r="P2356" s="21"/>
      <c r="Q2356" s="21"/>
      <c r="R2356" s="22">
        <v>4.625</v>
      </c>
      <c r="S2356" s="22">
        <v>4.6760000000000002</v>
      </c>
      <c r="T2356" s="20" t="s">
        <v>85</v>
      </c>
      <c r="U2356" s="21">
        <v>426528</v>
      </c>
      <c r="V2356" s="21">
        <v>925000</v>
      </c>
      <c r="W2356" s="34">
        <v>40121</v>
      </c>
      <c r="X2356" s="34">
        <v>43845</v>
      </c>
      <c r="Y2356" s="109"/>
      <c r="Z2356" s="70" t="s">
        <v>4927</v>
      </c>
      <c r="AA2356" s="20" t="s">
        <v>4926</v>
      </c>
      <c r="AB2356" s="109"/>
      <c r="AC2356" s="19"/>
      <c r="AD2356" s="22"/>
      <c r="AE2356" s="19"/>
    </row>
    <row r="2357" spans="2:31" x14ac:dyDescent="0.2">
      <c r="B2357" s="14" t="s">
        <v>12418</v>
      </c>
      <c r="C2357" s="33" t="s">
        <v>12417</v>
      </c>
      <c r="D2357" s="16" t="s">
        <v>12412</v>
      </c>
      <c r="E2357" s="104" t="s">
        <v>26</v>
      </c>
      <c r="F2357" s="18" t="s">
        <v>26</v>
      </c>
      <c r="G2357" s="111" t="s">
        <v>26</v>
      </c>
      <c r="H2357" s="102" t="s">
        <v>323</v>
      </c>
      <c r="I2357" s="21">
        <v>14952300</v>
      </c>
      <c r="J2357" s="71">
        <v>132.126</v>
      </c>
      <c r="K2357" s="21">
        <v>19818960</v>
      </c>
      <c r="L2357" s="21">
        <v>15000000</v>
      </c>
      <c r="M2357" s="21">
        <v>14955226</v>
      </c>
      <c r="N2357" s="21"/>
      <c r="O2357" s="21">
        <v>854</v>
      </c>
      <c r="P2357" s="21"/>
      <c r="Q2357" s="21"/>
      <c r="R2357" s="22">
        <v>6.35</v>
      </c>
      <c r="S2357" s="22">
        <v>6.3739999999999997</v>
      </c>
      <c r="T2357" s="20" t="s">
        <v>118</v>
      </c>
      <c r="U2357" s="21">
        <v>359833</v>
      </c>
      <c r="V2357" s="21">
        <v>952500</v>
      </c>
      <c r="W2357" s="34">
        <v>39678</v>
      </c>
      <c r="X2357" s="34">
        <v>50632</v>
      </c>
      <c r="Y2357" s="109"/>
      <c r="Z2357" s="70" t="s">
        <v>4927</v>
      </c>
      <c r="AA2357" s="20" t="s">
        <v>4926</v>
      </c>
      <c r="AB2357" s="109"/>
      <c r="AC2357" s="31"/>
      <c r="AD2357" s="22"/>
      <c r="AE2357" s="19"/>
    </row>
    <row r="2358" spans="2:31" x14ac:dyDescent="0.2">
      <c r="B2358" s="14" t="s">
        <v>12416</v>
      </c>
      <c r="C2358" s="33" t="s">
        <v>12415</v>
      </c>
      <c r="D2358" s="16" t="s">
        <v>12412</v>
      </c>
      <c r="E2358" s="104" t="s">
        <v>26</v>
      </c>
      <c r="F2358" s="18" t="s">
        <v>26</v>
      </c>
      <c r="G2358" s="111" t="s">
        <v>26</v>
      </c>
      <c r="H2358" s="102" t="s">
        <v>323</v>
      </c>
      <c r="I2358" s="21">
        <v>4995400</v>
      </c>
      <c r="J2358" s="71">
        <v>110.735</v>
      </c>
      <c r="K2358" s="21">
        <v>5536750</v>
      </c>
      <c r="L2358" s="21">
        <v>5000000</v>
      </c>
      <c r="M2358" s="21">
        <v>4996406</v>
      </c>
      <c r="N2358" s="21"/>
      <c r="O2358" s="21">
        <v>425</v>
      </c>
      <c r="P2358" s="21"/>
      <c r="Q2358" s="21"/>
      <c r="R2358" s="22">
        <v>3.75</v>
      </c>
      <c r="S2358" s="22">
        <v>3.7610000000000001</v>
      </c>
      <c r="T2358" s="20" t="s">
        <v>85</v>
      </c>
      <c r="U2358" s="21">
        <v>86458</v>
      </c>
      <c r="V2358" s="21">
        <v>187500</v>
      </c>
      <c r="W2358" s="34">
        <v>40365</v>
      </c>
      <c r="X2358" s="34">
        <v>44027</v>
      </c>
      <c r="Y2358" s="109"/>
      <c r="Z2358" s="70" t="s">
        <v>4927</v>
      </c>
      <c r="AA2358" s="20" t="s">
        <v>4926</v>
      </c>
      <c r="AB2358" s="109"/>
      <c r="AC2358" s="31"/>
      <c r="AD2358" s="22"/>
      <c r="AE2358" s="31"/>
    </row>
    <row r="2359" spans="2:31" x14ac:dyDescent="0.2">
      <c r="B2359" s="14" t="s">
        <v>12414</v>
      </c>
      <c r="C2359" s="33" t="s">
        <v>12413</v>
      </c>
      <c r="D2359" s="16" t="s">
        <v>12412</v>
      </c>
      <c r="E2359" s="104" t="s">
        <v>26</v>
      </c>
      <c r="F2359" s="18" t="s">
        <v>26</v>
      </c>
      <c r="G2359" s="111" t="s">
        <v>4412</v>
      </c>
      <c r="H2359" s="102" t="s">
        <v>323</v>
      </c>
      <c r="I2359" s="21">
        <v>8484190</v>
      </c>
      <c r="J2359" s="71">
        <v>102.13500000000001</v>
      </c>
      <c r="K2359" s="21">
        <v>8681484</v>
      </c>
      <c r="L2359" s="21">
        <v>8500000</v>
      </c>
      <c r="M2359" s="21">
        <v>8484405</v>
      </c>
      <c r="N2359" s="21"/>
      <c r="O2359" s="21">
        <v>215</v>
      </c>
      <c r="P2359" s="21"/>
      <c r="Q2359" s="21"/>
      <c r="R2359" s="22">
        <v>4.2</v>
      </c>
      <c r="S2359" s="22">
        <v>4.2110000000000003</v>
      </c>
      <c r="T2359" s="20" t="s">
        <v>4985</v>
      </c>
      <c r="U2359" s="21">
        <v>105117</v>
      </c>
      <c r="V2359" s="21">
        <v>178500</v>
      </c>
      <c r="W2359" s="34">
        <v>40980</v>
      </c>
      <c r="X2359" s="34">
        <v>51940</v>
      </c>
      <c r="Y2359" s="109"/>
      <c r="Z2359" s="70" t="s">
        <v>4927</v>
      </c>
      <c r="AA2359" s="20" t="s">
        <v>4926</v>
      </c>
      <c r="AB2359" s="109"/>
      <c r="AC2359" s="28">
        <v>51759</v>
      </c>
      <c r="AD2359" s="22">
        <v>100</v>
      </c>
      <c r="AE2359" s="19"/>
    </row>
    <row r="2360" spans="2:31" x14ac:dyDescent="0.2">
      <c r="B2360" s="14" t="s">
        <v>12411</v>
      </c>
      <c r="C2360" s="33" t="s">
        <v>12410</v>
      </c>
      <c r="D2360" s="16" t="s">
        <v>12409</v>
      </c>
      <c r="E2360" s="104" t="s">
        <v>26</v>
      </c>
      <c r="F2360" s="18" t="s">
        <v>26</v>
      </c>
      <c r="G2360" s="111" t="s">
        <v>26</v>
      </c>
      <c r="H2360" s="102" t="s">
        <v>323</v>
      </c>
      <c r="I2360" s="21">
        <v>3745429</v>
      </c>
      <c r="J2360" s="71">
        <v>122.518</v>
      </c>
      <c r="K2360" s="21">
        <v>5268274</v>
      </c>
      <c r="L2360" s="21">
        <v>4300000</v>
      </c>
      <c r="M2360" s="21">
        <v>3858207</v>
      </c>
      <c r="N2360" s="21"/>
      <c r="O2360" s="21">
        <v>16154</v>
      </c>
      <c r="P2360" s="21"/>
      <c r="Q2360" s="21"/>
      <c r="R2360" s="22">
        <v>6</v>
      </c>
      <c r="S2360" s="22">
        <v>7.0869999999999997</v>
      </c>
      <c r="T2360" s="20" t="s">
        <v>89</v>
      </c>
      <c r="U2360" s="21">
        <v>21500</v>
      </c>
      <c r="V2360" s="21">
        <v>258000</v>
      </c>
      <c r="W2360" s="34">
        <v>37468</v>
      </c>
      <c r="X2360" s="34">
        <v>47088</v>
      </c>
      <c r="Y2360" s="109"/>
      <c r="Z2360" s="70" t="s">
        <v>4927</v>
      </c>
      <c r="AA2360" s="20" t="s">
        <v>4926</v>
      </c>
      <c r="AB2360" s="109"/>
      <c r="AC2360" s="19"/>
      <c r="AD2360" s="22"/>
      <c r="AE2360" s="19"/>
    </row>
    <row r="2361" spans="2:31" x14ac:dyDescent="0.2">
      <c r="B2361" s="14" t="s">
        <v>12408</v>
      </c>
      <c r="C2361" s="33" t="s">
        <v>12407</v>
      </c>
      <c r="D2361" s="16" t="s">
        <v>12405</v>
      </c>
      <c r="E2361" s="104" t="s">
        <v>26</v>
      </c>
      <c r="F2361" s="18" t="s">
        <v>26</v>
      </c>
      <c r="G2361" s="111" t="s">
        <v>26</v>
      </c>
      <c r="H2361" s="102" t="s">
        <v>334</v>
      </c>
      <c r="I2361" s="21">
        <v>1138466</v>
      </c>
      <c r="J2361" s="71">
        <v>123.867</v>
      </c>
      <c r="K2361" s="21">
        <v>1424473</v>
      </c>
      <c r="L2361" s="21">
        <v>1150000</v>
      </c>
      <c r="M2361" s="21">
        <v>1140376</v>
      </c>
      <c r="N2361" s="21"/>
      <c r="O2361" s="21">
        <v>253</v>
      </c>
      <c r="P2361" s="21"/>
      <c r="Q2361" s="21"/>
      <c r="R2361" s="22">
        <v>6.75</v>
      </c>
      <c r="S2361" s="22">
        <v>6.8289999999999997</v>
      </c>
      <c r="T2361" s="20" t="s">
        <v>118</v>
      </c>
      <c r="U2361" s="21">
        <v>29325</v>
      </c>
      <c r="V2361" s="21">
        <v>77625</v>
      </c>
      <c r="W2361" s="34">
        <v>37299</v>
      </c>
      <c r="X2361" s="34">
        <v>48259</v>
      </c>
      <c r="Y2361" s="109"/>
      <c r="Z2361" s="70" t="s">
        <v>4927</v>
      </c>
      <c r="AA2361" s="20" t="s">
        <v>4926</v>
      </c>
      <c r="AB2361" s="109"/>
      <c r="AC2361" s="19"/>
      <c r="AD2361" s="22"/>
      <c r="AE2361" s="19"/>
    </row>
    <row r="2362" spans="2:31" x14ac:dyDescent="0.2">
      <c r="B2362" s="14" t="s">
        <v>12406</v>
      </c>
      <c r="C2362" s="33" t="s">
        <v>4640</v>
      </c>
      <c r="D2362" s="16" t="s">
        <v>12405</v>
      </c>
      <c r="E2362" s="104" t="s">
        <v>26</v>
      </c>
      <c r="F2362" s="18" t="s">
        <v>26</v>
      </c>
      <c r="G2362" s="111" t="s">
        <v>26</v>
      </c>
      <c r="H2362" s="102" t="s">
        <v>334</v>
      </c>
      <c r="I2362" s="21">
        <v>20352383</v>
      </c>
      <c r="J2362" s="71">
        <v>107.297</v>
      </c>
      <c r="K2362" s="21">
        <v>21861703</v>
      </c>
      <c r="L2362" s="21">
        <v>20375000</v>
      </c>
      <c r="M2362" s="21">
        <v>20368647</v>
      </c>
      <c r="N2362" s="21"/>
      <c r="O2362" s="21">
        <v>4046</v>
      </c>
      <c r="P2362" s="21"/>
      <c r="Q2362" s="21"/>
      <c r="R2362" s="22">
        <v>5.6680000000000001</v>
      </c>
      <c r="S2362" s="22">
        <v>5.6879999999999997</v>
      </c>
      <c r="T2362" s="20" t="s">
        <v>118</v>
      </c>
      <c r="U2362" s="21">
        <v>436279</v>
      </c>
      <c r="V2362" s="21">
        <v>1154855</v>
      </c>
      <c r="W2362" s="34">
        <v>39519</v>
      </c>
      <c r="X2362" s="34">
        <v>41866</v>
      </c>
      <c r="Y2362" s="109"/>
      <c r="Z2362" s="70" t="s">
        <v>4927</v>
      </c>
      <c r="AA2362" s="20" t="s">
        <v>4926</v>
      </c>
      <c r="AB2362" s="109"/>
      <c r="AC2362" s="31"/>
      <c r="AD2362" s="22"/>
      <c r="AE2362" s="19"/>
    </row>
    <row r="2363" spans="2:31" x14ac:dyDescent="0.2">
      <c r="B2363" s="14" t="s">
        <v>12404</v>
      </c>
      <c r="C2363" s="33" t="s">
        <v>12403</v>
      </c>
      <c r="D2363" s="16" t="s">
        <v>12402</v>
      </c>
      <c r="E2363" s="104" t="s">
        <v>5057</v>
      </c>
      <c r="F2363" s="18" t="s">
        <v>26</v>
      </c>
      <c r="G2363" s="111" t="s">
        <v>26</v>
      </c>
      <c r="H2363" s="102" t="s">
        <v>334</v>
      </c>
      <c r="I2363" s="21">
        <v>17732698</v>
      </c>
      <c r="J2363" s="71">
        <v>129.04900000000001</v>
      </c>
      <c r="K2363" s="21">
        <v>21228478</v>
      </c>
      <c r="L2363" s="21">
        <v>16450000</v>
      </c>
      <c r="M2363" s="21">
        <v>17504740</v>
      </c>
      <c r="N2363" s="21"/>
      <c r="O2363" s="21">
        <v>-30555</v>
      </c>
      <c r="P2363" s="21"/>
      <c r="Q2363" s="21"/>
      <c r="R2363" s="22">
        <v>8.125</v>
      </c>
      <c r="S2363" s="22">
        <v>7.4649999999999999</v>
      </c>
      <c r="T2363" s="20" t="s">
        <v>118</v>
      </c>
      <c r="U2363" s="21">
        <v>501211</v>
      </c>
      <c r="V2363" s="21">
        <v>1336563</v>
      </c>
      <c r="W2363" s="34">
        <v>37131</v>
      </c>
      <c r="X2363" s="34">
        <v>47711</v>
      </c>
      <c r="Y2363" s="109"/>
      <c r="Z2363" s="70" t="s">
        <v>4927</v>
      </c>
      <c r="AA2363" s="20" t="s">
        <v>4926</v>
      </c>
      <c r="AB2363" s="109"/>
      <c r="AC2363" s="19"/>
      <c r="AD2363" s="22"/>
      <c r="AE2363" s="19"/>
    </row>
    <row r="2364" spans="2:31" x14ac:dyDescent="0.2">
      <c r="B2364" s="14" t="s">
        <v>12401</v>
      </c>
      <c r="C2364" s="33" t="s">
        <v>12400</v>
      </c>
      <c r="D2364" s="16" t="s">
        <v>12399</v>
      </c>
      <c r="E2364" s="104" t="s">
        <v>26</v>
      </c>
      <c r="F2364" s="18" t="s">
        <v>26</v>
      </c>
      <c r="G2364" s="111" t="s">
        <v>26</v>
      </c>
      <c r="H2364" s="102" t="s">
        <v>334</v>
      </c>
      <c r="I2364" s="21">
        <v>9499525</v>
      </c>
      <c r="J2364" s="71">
        <v>103.402</v>
      </c>
      <c r="K2364" s="21">
        <v>9823152</v>
      </c>
      <c r="L2364" s="21">
        <v>9500000</v>
      </c>
      <c r="M2364" s="21">
        <v>9499623</v>
      </c>
      <c r="N2364" s="21"/>
      <c r="O2364" s="21">
        <v>91</v>
      </c>
      <c r="P2364" s="21"/>
      <c r="Q2364" s="21"/>
      <c r="R2364" s="22">
        <v>2.15</v>
      </c>
      <c r="S2364" s="22">
        <v>2.1509999999999998</v>
      </c>
      <c r="T2364" s="20" t="s">
        <v>4965</v>
      </c>
      <c r="U2364" s="21">
        <v>26099</v>
      </c>
      <c r="V2364" s="21">
        <v>203115</v>
      </c>
      <c r="W2364" s="34">
        <v>40861</v>
      </c>
      <c r="X2364" s="34">
        <v>42689</v>
      </c>
      <c r="Y2364" s="109"/>
      <c r="Z2364" s="70" t="s">
        <v>4927</v>
      </c>
      <c r="AA2364" s="20" t="s">
        <v>4926</v>
      </c>
      <c r="AB2364" s="109"/>
      <c r="AC2364" s="19"/>
      <c r="AD2364" s="22"/>
      <c r="AE2364" s="19"/>
    </row>
    <row r="2365" spans="2:31" x14ac:dyDescent="0.2">
      <c r="B2365" s="14" t="s">
        <v>12398</v>
      </c>
      <c r="C2365" s="33" t="s">
        <v>12397</v>
      </c>
      <c r="D2365" s="16" t="s">
        <v>12394</v>
      </c>
      <c r="E2365" s="104" t="s">
        <v>26</v>
      </c>
      <c r="F2365" s="18" t="s">
        <v>26</v>
      </c>
      <c r="G2365" s="111" t="s">
        <v>26</v>
      </c>
      <c r="H2365" s="102" t="s">
        <v>334</v>
      </c>
      <c r="I2365" s="21">
        <v>9987000</v>
      </c>
      <c r="J2365" s="71">
        <v>106.214</v>
      </c>
      <c r="K2365" s="21">
        <v>10621440</v>
      </c>
      <c r="L2365" s="21">
        <v>10000000</v>
      </c>
      <c r="M2365" s="21">
        <v>9997397</v>
      </c>
      <c r="N2365" s="21"/>
      <c r="O2365" s="21">
        <v>1576</v>
      </c>
      <c r="P2365" s="21"/>
      <c r="Q2365" s="21"/>
      <c r="R2365" s="22">
        <v>5.4</v>
      </c>
      <c r="S2365" s="22">
        <v>5.4169999999999998</v>
      </c>
      <c r="T2365" s="20" t="s">
        <v>118</v>
      </c>
      <c r="U2365" s="21">
        <v>204000</v>
      </c>
      <c r="V2365" s="21">
        <v>540000</v>
      </c>
      <c r="W2365" s="34">
        <v>38210</v>
      </c>
      <c r="X2365" s="34">
        <v>41866</v>
      </c>
      <c r="Y2365" s="109"/>
      <c r="Z2365" s="70" t="s">
        <v>4927</v>
      </c>
      <c r="AA2365" s="20" t="s">
        <v>4926</v>
      </c>
      <c r="AB2365" s="109"/>
      <c r="AC2365" s="31"/>
      <c r="AD2365" s="22"/>
      <c r="AE2365" s="19"/>
    </row>
    <row r="2366" spans="2:31" x14ac:dyDescent="0.2">
      <c r="B2366" s="14" t="s">
        <v>12396</v>
      </c>
      <c r="C2366" s="33" t="s">
        <v>12395</v>
      </c>
      <c r="D2366" s="16" t="s">
        <v>12394</v>
      </c>
      <c r="E2366" s="104" t="s">
        <v>26</v>
      </c>
      <c r="F2366" s="18" t="s">
        <v>26</v>
      </c>
      <c r="G2366" s="111" t="s">
        <v>26</v>
      </c>
      <c r="H2366" s="102" t="s">
        <v>334</v>
      </c>
      <c r="I2366" s="21">
        <v>9964000</v>
      </c>
      <c r="J2366" s="71">
        <v>118.568</v>
      </c>
      <c r="K2366" s="21">
        <v>11856750</v>
      </c>
      <c r="L2366" s="21">
        <v>10000000</v>
      </c>
      <c r="M2366" s="21">
        <v>9980129</v>
      </c>
      <c r="N2366" s="21"/>
      <c r="O2366" s="21">
        <v>2931</v>
      </c>
      <c r="P2366" s="21"/>
      <c r="Q2366" s="21"/>
      <c r="R2366" s="22">
        <v>6.5</v>
      </c>
      <c r="S2366" s="22">
        <v>6.5469999999999997</v>
      </c>
      <c r="T2366" s="20" t="s">
        <v>85</v>
      </c>
      <c r="U2366" s="21">
        <v>299722</v>
      </c>
      <c r="V2366" s="21">
        <v>650000</v>
      </c>
      <c r="W2366" s="34">
        <v>39331</v>
      </c>
      <c r="X2366" s="34">
        <v>43115</v>
      </c>
      <c r="Y2366" s="109"/>
      <c r="Z2366" s="70" t="s">
        <v>4927</v>
      </c>
      <c r="AA2366" s="20" t="s">
        <v>4926</v>
      </c>
      <c r="AB2366" s="109"/>
      <c r="AC2366" s="19"/>
      <c r="AD2366" s="22"/>
      <c r="AE2366" s="19"/>
    </row>
    <row r="2367" spans="2:31" x14ac:dyDescent="0.2">
      <c r="B2367" s="14" t="s">
        <v>12393</v>
      </c>
      <c r="C2367" s="33" t="s">
        <v>12392</v>
      </c>
      <c r="D2367" s="16" t="s">
        <v>12389</v>
      </c>
      <c r="E2367" s="104" t="s">
        <v>26</v>
      </c>
      <c r="F2367" s="18" t="s">
        <v>26</v>
      </c>
      <c r="G2367" s="111" t="s">
        <v>26</v>
      </c>
      <c r="H2367" s="102" t="s">
        <v>323</v>
      </c>
      <c r="I2367" s="21">
        <v>957050</v>
      </c>
      <c r="J2367" s="71">
        <v>128.00800000000001</v>
      </c>
      <c r="K2367" s="21">
        <v>1280079</v>
      </c>
      <c r="L2367" s="21">
        <v>1000000</v>
      </c>
      <c r="M2367" s="21">
        <v>959545</v>
      </c>
      <c r="N2367" s="21"/>
      <c r="O2367" s="21">
        <v>717</v>
      </c>
      <c r="P2367" s="21"/>
      <c r="Q2367" s="21"/>
      <c r="R2367" s="22">
        <v>6</v>
      </c>
      <c r="S2367" s="22">
        <v>6.3239999999999998</v>
      </c>
      <c r="T2367" s="20" t="s">
        <v>85</v>
      </c>
      <c r="U2367" s="21">
        <v>27667</v>
      </c>
      <c r="V2367" s="21">
        <v>60000</v>
      </c>
      <c r="W2367" s="34">
        <v>39784</v>
      </c>
      <c r="X2367" s="34">
        <v>50420</v>
      </c>
      <c r="Y2367" s="109"/>
      <c r="Z2367" s="70" t="s">
        <v>4927</v>
      </c>
      <c r="AA2367" s="20" t="s">
        <v>4926</v>
      </c>
      <c r="AB2367" s="109"/>
      <c r="AC2367" s="31"/>
      <c r="AD2367" s="22"/>
      <c r="AE2367" s="19"/>
    </row>
    <row r="2368" spans="2:31" x14ac:dyDescent="0.2">
      <c r="B2368" s="14" t="s">
        <v>12391</v>
      </c>
      <c r="C2368" s="33" t="s">
        <v>12390</v>
      </c>
      <c r="D2368" s="16" t="s">
        <v>12389</v>
      </c>
      <c r="E2368" s="104" t="s">
        <v>5057</v>
      </c>
      <c r="F2368" s="18" t="s">
        <v>26</v>
      </c>
      <c r="G2368" s="111" t="s">
        <v>26</v>
      </c>
      <c r="H2368" s="102" t="s">
        <v>323</v>
      </c>
      <c r="I2368" s="21">
        <v>5985900</v>
      </c>
      <c r="J2368" s="71">
        <v>114.017</v>
      </c>
      <c r="K2368" s="21">
        <v>6841038</v>
      </c>
      <c r="L2368" s="21">
        <v>6000000</v>
      </c>
      <c r="M2368" s="21">
        <v>5989006</v>
      </c>
      <c r="N2368" s="21"/>
      <c r="O2368" s="21">
        <v>1258</v>
      </c>
      <c r="P2368" s="21"/>
      <c r="Q2368" s="21"/>
      <c r="R2368" s="22">
        <v>4.3</v>
      </c>
      <c r="S2368" s="22">
        <v>4.3289999999999997</v>
      </c>
      <c r="T2368" s="20" t="s">
        <v>89</v>
      </c>
      <c r="U2368" s="21">
        <v>11467</v>
      </c>
      <c r="V2368" s="21">
        <v>258000</v>
      </c>
      <c r="W2368" s="34">
        <v>40331</v>
      </c>
      <c r="X2368" s="34">
        <v>43997</v>
      </c>
      <c r="Y2368" s="109"/>
      <c r="Z2368" s="70" t="s">
        <v>4927</v>
      </c>
      <c r="AA2368" s="20" t="s">
        <v>4926</v>
      </c>
      <c r="AB2368" s="109"/>
      <c r="AC2368" s="19"/>
      <c r="AD2368" s="22"/>
      <c r="AE2368" s="19"/>
    </row>
    <row r="2369" spans="2:31" x14ac:dyDescent="0.2">
      <c r="B2369" s="14" t="s">
        <v>12388</v>
      </c>
      <c r="C2369" s="33" t="s">
        <v>12387</v>
      </c>
      <c r="D2369" s="16" t="s">
        <v>12386</v>
      </c>
      <c r="E2369" s="104" t="s">
        <v>5057</v>
      </c>
      <c r="F2369" s="18" t="s">
        <v>26</v>
      </c>
      <c r="G2369" s="111" t="s">
        <v>26</v>
      </c>
      <c r="H2369" s="102" t="s">
        <v>323</v>
      </c>
      <c r="I2369" s="21">
        <v>4437224</v>
      </c>
      <c r="J2369" s="71">
        <v>120.506</v>
      </c>
      <c r="K2369" s="21">
        <v>5349279</v>
      </c>
      <c r="L2369" s="21">
        <v>4439000</v>
      </c>
      <c r="M2369" s="21">
        <v>4437832</v>
      </c>
      <c r="N2369" s="21"/>
      <c r="O2369" s="21">
        <v>237</v>
      </c>
      <c r="P2369" s="21"/>
      <c r="Q2369" s="21"/>
      <c r="R2369" s="22">
        <v>5.45</v>
      </c>
      <c r="S2369" s="22">
        <v>5.4550000000000001</v>
      </c>
      <c r="T2369" s="20" t="s">
        <v>4949</v>
      </c>
      <c r="U2369" s="21">
        <v>60481</v>
      </c>
      <c r="V2369" s="21">
        <v>241926</v>
      </c>
      <c r="W2369" s="34">
        <v>39890</v>
      </c>
      <c r="X2369" s="34">
        <v>43556</v>
      </c>
      <c r="Y2369" s="109"/>
      <c r="Z2369" s="70" t="s">
        <v>4927</v>
      </c>
      <c r="AA2369" s="20" t="s">
        <v>4926</v>
      </c>
      <c r="AB2369" s="109"/>
      <c r="AC2369" s="19"/>
      <c r="AD2369" s="22"/>
      <c r="AE2369" s="19"/>
    </row>
    <row r="2370" spans="2:31" x14ac:dyDescent="0.2">
      <c r="B2370" s="14" t="s">
        <v>12385</v>
      </c>
      <c r="C2370" s="33" t="s">
        <v>12384</v>
      </c>
      <c r="D2370" s="16" t="s">
        <v>10433</v>
      </c>
      <c r="E2370" s="104" t="s">
        <v>26</v>
      </c>
      <c r="F2370" s="18" t="s">
        <v>26</v>
      </c>
      <c r="G2370" s="111" t="s">
        <v>26</v>
      </c>
      <c r="H2370" s="102" t="s">
        <v>334</v>
      </c>
      <c r="I2370" s="21">
        <v>12951380</v>
      </c>
      <c r="J2370" s="71">
        <v>111.32</v>
      </c>
      <c r="K2370" s="21">
        <v>14471626</v>
      </c>
      <c r="L2370" s="21">
        <v>13000000</v>
      </c>
      <c r="M2370" s="21">
        <v>12964990</v>
      </c>
      <c r="N2370" s="21"/>
      <c r="O2370" s="21">
        <v>4548</v>
      </c>
      <c r="P2370" s="21"/>
      <c r="Q2370" s="21"/>
      <c r="R2370" s="22">
        <v>4.6500000000000004</v>
      </c>
      <c r="S2370" s="22">
        <v>4.6970000000000001</v>
      </c>
      <c r="T2370" s="20" t="s">
        <v>4949</v>
      </c>
      <c r="U2370" s="21">
        <v>151125</v>
      </c>
      <c r="V2370" s="21">
        <v>604500</v>
      </c>
      <c r="W2370" s="34">
        <v>40073</v>
      </c>
      <c r="X2370" s="34">
        <v>43739</v>
      </c>
      <c r="Y2370" s="109"/>
      <c r="Z2370" s="70" t="s">
        <v>4927</v>
      </c>
      <c r="AA2370" s="20" t="s">
        <v>4926</v>
      </c>
      <c r="AB2370" s="109"/>
      <c r="AC2370" s="19"/>
      <c r="AD2370" s="22"/>
      <c r="AE2370" s="19"/>
    </row>
    <row r="2371" spans="2:31" x14ac:dyDescent="0.2">
      <c r="B2371" s="14" t="s">
        <v>12383</v>
      </c>
      <c r="C2371" s="33" t="s">
        <v>12382</v>
      </c>
      <c r="D2371" s="16" t="s">
        <v>12377</v>
      </c>
      <c r="E2371" s="104" t="s">
        <v>26</v>
      </c>
      <c r="F2371" s="18" t="s">
        <v>26</v>
      </c>
      <c r="G2371" s="111" t="s">
        <v>26</v>
      </c>
      <c r="H2371" s="102" t="s">
        <v>323</v>
      </c>
      <c r="I2371" s="21">
        <v>7994480</v>
      </c>
      <c r="J2371" s="71">
        <v>120.964</v>
      </c>
      <c r="K2371" s="21">
        <v>9677112</v>
      </c>
      <c r="L2371" s="21">
        <v>8000000</v>
      </c>
      <c r="M2371" s="21">
        <v>7997061</v>
      </c>
      <c r="N2371" s="21"/>
      <c r="O2371" s="21">
        <v>635</v>
      </c>
      <c r="P2371" s="21"/>
      <c r="Q2371" s="21"/>
      <c r="R2371" s="22">
        <v>5.875</v>
      </c>
      <c r="S2371" s="22">
        <v>5.8840000000000003</v>
      </c>
      <c r="T2371" s="20" t="s">
        <v>4985</v>
      </c>
      <c r="U2371" s="21">
        <v>138389</v>
      </c>
      <c r="V2371" s="21">
        <v>470000</v>
      </c>
      <c r="W2371" s="34">
        <v>39330</v>
      </c>
      <c r="X2371" s="34">
        <v>42993</v>
      </c>
      <c r="Y2371" s="109"/>
      <c r="Z2371" s="70" t="s">
        <v>4927</v>
      </c>
      <c r="AA2371" s="20" t="s">
        <v>4926</v>
      </c>
      <c r="AB2371" s="109"/>
      <c r="AC2371" s="19"/>
      <c r="AD2371" s="22"/>
      <c r="AE2371" s="19"/>
    </row>
    <row r="2372" spans="2:31" x14ac:dyDescent="0.2">
      <c r="B2372" s="14" t="s">
        <v>12381</v>
      </c>
      <c r="C2372" s="33" t="s">
        <v>12380</v>
      </c>
      <c r="D2372" s="16" t="s">
        <v>12377</v>
      </c>
      <c r="E2372" s="104" t="s">
        <v>26</v>
      </c>
      <c r="F2372" s="18" t="s">
        <v>26</v>
      </c>
      <c r="G2372" s="111" t="s">
        <v>26</v>
      </c>
      <c r="H2372" s="102" t="s">
        <v>323</v>
      </c>
      <c r="I2372" s="21">
        <v>8304691</v>
      </c>
      <c r="J2372" s="71">
        <v>122.748</v>
      </c>
      <c r="K2372" s="21">
        <v>10212650</v>
      </c>
      <c r="L2372" s="21">
        <v>8320000</v>
      </c>
      <c r="M2372" s="21">
        <v>8309375</v>
      </c>
      <c r="N2372" s="21"/>
      <c r="O2372" s="21">
        <v>1543</v>
      </c>
      <c r="P2372" s="21"/>
      <c r="Q2372" s="21"/>
      <c r="R2372" s="22">
        <v>5.625</v>
      </c>
      <c r="S2372" s="22">
        <v>5.649</v>
      </c>
      <c r="T2372" s="20" t="s">
        <v>89</v>
      </c>
      <c r="U2372" s="21">
        <v>39000</v>
      </c>
      <c r="V2372" s="21">
        <v>468000</v>
      </c>
      <c r="W2372" s="34">
        <v>39951</v>
      </c>
      <c r="X2372" s="34">
        <v>43617</v>
      </c>
      <c r="Y2372" s="109"/>
      <c r="Z2372" s="70" t="s">
        <v>4927</v>
      </c>
      <c r="AA2372" s="20" t="s">
        <v>4926</v>
      </c>
      <c r="AB2372" s="109"/>
      <c r="AC2372" s="19"/>
      <c r="AD2372" s="22"/>
      <c r="AE2372" s="19"/>
    </row>
    <row r="2373" spans="2:31" x14ac:dyDescent="0.2">
      <c r="B2373" s="14" t="s">
        <v>12379</v>
      </c>
      <c r="C2373" s="33" t="s">
        <v>12378</v>
      </c>
      <c r="D2373" s="16" t="s">
        <v>12377</v>
      </c>
      <c r="E2373" s="104" t="s">
        <v>5057</v>
      </c>
      <c r="F2373" s="18" t="s">
        <v>26</v>
      </c>
      <c r="G2373" s="111" t="s">
        <v>4412</v>
      </c>
      <c r="H2373" s="102" t="s">
        <v>323</v>
      </c>
      <c r="I2373" s="21">
        <v>12422625</v>
      </c>
      <c r="J2373" s="71">
        <v>100.70399999999999</v>
      </c>
      <c r="K2373" s="21">
        <v>12587950</v>
      </c>
      <c r="L2373" s="21">
        <v>12500000</v>
      </c>
      <c r="M2373" s="21">
        <v>12424634</v>
      </c>
      <c r="N2373" s="21"/>
      <c r="O2373" s="21">
        <v>2009</v>
      </c>
      <c r="P2373" s="21"/>
      <c r="Q2373" s="21"/>
      <c r="R2373" s="22">
        <v>2.625</v>
      </c>
      <c r="S2373" s="22">
        <v>2.6930000000000001</v>
      </c>
      <c r="T2373" s="20" t="s">
        <v>4985</v>
      </c>
      <c r="U2373" s="21">
        <v>101172</v>
      </c>
      <c r="V2373" s="21"/>
      <c r="W2373" s="34">
        <v>41157</v>
      </c>
      <c r="X2373" s="34">
        <v>45000</v>
      </c>
      <c r="Y2373" s="109"/>
      <c r="Z2373" s="70" t="s">
        <v>4927</v>
      </c>
      <c r="AA2373" s="20" t="s">
        <v>4926</v>
      </c>
      <c r="AB2373" s="109"/>
      <c r="AC2373" s="28">
        <v>44910</v>
      </c>
      <c r="AD2373" s="22">
        <v>100</v>
      </c>
      <c r="AE2373" s="19"/>
    </row>
    <row r="2374" spans="2:31" x14ac:dyDescent="0.2">
      <c r="B2374" s="14" t="s">
        <v>12376</v>
      </c>
      <c r="C2374" s="33" t="s">
        <v>12375</v>
      </c>
      <c r="D2374" s="16" t="s">
        <v>12361</v>
      </c>
      <c r="E2374" s="104" t="s">
        <v>26</v>
      </c>
      <c r="F2374" s="18" t="s">
        <v>26</v>
      </c>
      <c r="G2374" s="111" t="s">
        <v>26</v>
      </c>
      <c r="H2374" s="102" t="s">
        <v>334</v>
      </c>
      <c r="I2374" s="21">
        <v>9989800</v>
      </c>
      <c r="J2374" s="71">
        <v>121.07899999999999</v>
      </c>
      <c r="K2374" s="21">
        <v>12107890</v>
      </c>
      <c r="L2374" s="21">
        <v>10000000</v>
      </c>
      <c r="M2374" s="21">
        <v>9991073</v>
      </c>
      <c r="N2374" s="21"/>
      <c r="O2374" s="21">
        <v>225</v>
      </c>
      <c r="P2374" s="21"/>
      <c r="Q2374" s="21"/>
      <c r="R2374" s="22">
        <v>6.7</v>
      </c>
      <c r="S2374" s="22">
        <v>6.7080000000000002</v>
      </c>
      <c r="T2374" s="20" t="s">
        <v>89</v>
      </c>
      <c r="U2374" s="21">
        <v>55833</v>
      </c>
      <c r="V2374" s="21">
        <v>670000</v>
      </c>
      <c r="W2374" s="34">
        <v>38132</v>
      </c>
      <c r="X2374" s="34">
        <v>49096</v>
      </c>
      <c r="Y2374" s="109"/>
      <c r="Z2374" s="70" t="s">
        <v>4927</v>
      </c>
      <c r="AA2374" s="20" t="s">
        <v>4926</v>
      </c>
      <c r="AB2374" s="109"/>
      <c r="AC2374" s="19"/>
      <c r="AD2374" s="22"/>
      <c r="AE2374" s="19"/>
    </row>
    <row r="2375" spans="2:31" x14ac:dyDescent="0.2">
      <c r="B2375" s="14" t="s">
        <v>12374</v>
      </c>
      <c r="C2375" s="33" t="s">
        <v>12373</v>
      </c>
      <c r="D2375" s="16" t="s">
        <v>12361</v>
      </c>
      <c r="E2375" s="104" t="s">
        <v>26</v>
      </c>
      <c r="F2375" s="18" t="s">
        <v>26</v>
      </c>
      <c r="G2375" s="111" t="s">
        <v>26</v>
      </c>
      <c r="H2375" s="102" t="s">
        <v>334</v>
      </c>
      <c r="I2375" s="21">
        <v>5990760</v>
      </c>
      <c r="J2375" s="71">
        <v>109.461</v>
      </c>
      <c r="K2375" s="21">
        <v>6567642</v>
      </c>
      <c r="L2375" s="21">
        <v>6000000</v>
      </c>
      <c r="M2375" s="21">
        <v>5997413</v>
      </c>
      <c r="N2375" s="21"/>
      <c r="O2375" s="21">
        <v>1083</v>
      </c>
      <c r="P2375" s="21"/>
      <c r="Q2375" s="21"/>
      <c r="R2375" s="22">
        <v>5.6</v>
      </c>
      <c r="S2375" s="22">
        <v>5.62</v>
      </c>
      <c r="T2375" s="20" t="s">
        <v>4965</v>
      </c>
      <c r="U2375" s="21">
        <v>56000</v>
      </c>
      <c r="V2375" s="21">
        <v>336000</v>
      </c>
      <c r="W2375" s="34">
        <v>38455</v>
      </c>
      <c r="X2375" s="34">
        <v>42125</v>
      </c>
      <c r="Y2375" s="109"/>
      <c r="Z2375" s="70" t="s">
        <v>4927</v>
      </c>
      <c r="AA2375" s="20" t="s">
        <v>4926</v>
      </c>
      <c r="AB2375" s="109"/>
      <c r="AC2375" s="19"/>
      <c r="AD2375" s="22"/>
      <c r="AE2375" s="19"/>
    </row>
    <row r="2376" spans="2:31" x14ac:dyDescent="0.2">
      <c r="B2376" s="14" t="s">
        <v>12372</v>
      </c>
      <c r="C2376" s="33" t="s">
        <v>12371</v>
      </c>
      <c r="D2376" s="16" t="s">
        <v>12361</v>
      </c>
      <c r="E2376" s="104" t="s">
        <v>26</v>
      </c>
      <c r="F2376" s="18" t="s">
        <v>26</v>
      </c>
      <c r="G2376" s="111" t="s">
        <v>26</v>
      </c>
      <c r="H2376" s="102" t="s">
        <v>334</v>
      </c>
      <c r="I2376" s="21">
        <v>24013110</v>
      </c>
      <c r="J2376" s="71">
        <v>112.35599999999999</v>
      </c>
      <c r="K2376" s="21">
        <v>26965392</v>
      </c>
      <c r="L2376" s="21">
        <v>24000000</v>
      </c>
      <c r="M2376" s="21">
        <v>24004831</v>
      </c>
      <c r="N2376" s="21"/>
      <c r="O2376" s="21">
        <v>-1203</v>
      </c>
      <c r="P2376" s="21"/>
      <c r="Q2376" s="21"/>
      <c r="R2376" s="22">
        <v>5.9</v>
      </c>
      <c r="S2376" s="22">
        <v>5.8920000000000003</v>
      </c>
      <c r="T2376" s="20" t="s">
        <v>4965</v>
      </c>
      <c r="U2376" s="21">
        <v>180933</v>
      </c>
      <c r="V2376" s="21">
        <v>1416000</v>
      </c>
      <c r="W2376" s="34">
        <v>38687</v>
      </c>
      <c r="X2376" s="34">
        <v>42323</v>
      </c>
      <c r="Y2376" s="109"/>
      <c r="Z2376" s="70" t="s">
        <v>4927</v>
      </c>
      <c r="AA2376" s="20" t="s">
        <v>4926</v>
      </c>
      <c r="AB2376" s="109"/>
      <c r="AC2376" s="19"/>
      <c r="AD2376" s="22"/>
      <c r="AE2376" s="19"/>
    </row>
    <row r="2377" spans="2:31" x14ac:dyDescent="0.2">
      <c r="B2377" s="14" t="s">
        <v>12370</v>
      </c>
      <c r="C2377" s="33" t="s">
        <v>12369</v>
      </c>
      <c r="D2377" s="16" t="s">
        <v>12361</v>
      </c>
      <c r="E2377" s="104" t="s">
        <v>26</v>
      </c>
      <c r="F2377" s="18" t="s">
        <v>26</v>
      </c>
      <c r="G2377" s="111" t="s">
        <v>26</v>
      </c>
      <c r="H2377" s="102" t="s">
        <v>334</v>
      </c>
      <c r="I2377" s="21">
        <v>4991250</v>
      </c>
      <c r="J2377" s="71">
        <v>120.946</v>
      </c>
      <c r="K2377" s="21">
        <v>6047315</v>
      </c>
      <c r="L2377" s="21">
        <v>5000000</v>
      </c>
      <c r="M2377" s="21">
        <v>4995142</v>
      </c>
      <c r="N2377" s="21"/>
      <c r="O2377" s="21">
        <v>845</v>
      </c>
      <c r="P2377" s="21"/>
      <c r="Q2377" s="21"/>
      <c r="R2377" s="22">
        <v>6.375</v>
      </c>
      <c r="S2377" s="22">
        <v>6.399</v>
      </c>
      <c r="T2377" s="20" t="s">
        <v>4949</v>
      </c>
      <c r="U2377" s="21">
        <v>67292</v>
      </c>
      <c r="V2377" s="21">
        <v>318750</v>
      </c>
      <c r="W2377" s="34">
        <v>39365</v>
      </c>
      <c r="X2377" s="34">
        <v>43023</v>
      </c>
      <c r="Y2377" s="109"/>
      <c r="Z2377" s="70" t="s">
        <v>4927</v>
      </c>
      <c r="AA2377" s="20" t="s">
        <v>4926</v>
      </c>
      <c r="AB2377" s="109"/>
      <c r="AC2377" s="19"/>
      <c r="AD2377" s="22"/>
      <c r="AE2377" s="19"/>
    </row>
    <row r="2378" spans="2:31" x14ac:dyDescent="0.2">
      <c r="B2378" s="14" t="s">
        <v>12368</v>
      </c>
      <c r="C2378" s="33" t="s">
        <v>12367</v>
      </c>
      <c r="D2378" s="16" t="s">
        <v>12364</v>
      </c>
      <c r="E2378" s="104" t="s">
        <v>26</v>
      </c>
      <c r="F2378" s="18" t="s">
        <v>26</v>
      </c>
      <c r="G2378" s="111" t="s">
        <v>26</v>
      </c>
      <c r="H2378" s="102" t="s">
        <v>334</v>
      </c>
      <c r="I2378" s="21">
        <v>14012743</v>
      </c>
      <c r="J2378" s="71">
        <v>107.42100000000001</v>
      </c>
      <c r="K2378" s="21">
        <v>15071222</v>
      </c>
      <c r="L2378" s="21">
        <v>14030000</v>
      </c>
      <c r="M2378" s="21">
        <v>14026406</v>
      </c>
      <c r="N2378" s="21"/>
      <c r="O2378" s="21">
        <v>-3594</v>
      </c>
      <c r="P2378" s="21"/>
      <c r="Q2378" s="21"/>
      <c r="R2378" s="22">
        <v>5.25</v>
      </c>
      <c r="S2378" s="22">
        <v>5.266</v>
      </c>
      <c r="T2378" s="20" t="s">
        <v>4985</v>
      </c>
      <c r="U2378" s="21">
        <v>216880</v>
      </c>
      <c r="V2378" s="21">
        <v>736575</v>
      </c>
      <c r="W2378" s="34">
        <v>38239</v>
      </c>
      <c r="X2378" s="34">
        <v>41897</v>
      </c>
      <c r="Y2378" s="109"/>
      <c r="Z2378" s="70" t="s">
        <v>4927</v>
      </c>
      <c r="AA2378" s="20" t="s">
        <v>4926</v>
      </c>
      <c r="AB2378" s="109"/>
      <c r="AC2378" s="19"/>
      <c r="AD2378" s="22"/>
      <c r="AE2378" s="19"/>
    </row>
    <row r="2379" spans="2:31" x14ac:dyDescent="0.2">
      <c r="B2379" s="14" t="s">
        <v>12366</v>
      </c>
      <c r="C2379" s="33" t="s">
        <v>12365</v>
      </c>
      <c r="D2379" s="16" t="s">
        <v>12364</v>
      </c>
      <c r="E2379" s="104" t="s">
        <v>5057</v>
      </c>
      <c r="F2379" s="18" t="s">
        <v>26</v>
      </c>
      <c r="G2379" s="111" t="s">
        <v>4412</v>
      </c>
      <c r="H2379" s="102" t="s">
        <v>334</v>
      </c>
      <c r="I2379" s="21">
        <v>7222378</v>
      </c>
      <c r="J2379" s="71">
        <v>112.64100000000001</v>
      </c>
      <c r="K2379" s="21">
        <v>8166494</v>
      </c>
      <c r="L2379" s="21">
        <v>7250000</v>
      </c>
      <c r="M2379" s="21">
        <v>7224755</v>
      </c>
      <c r="N2379" s="21"/>
      <c r="O2379" s="21">
        <v>2195</v>
      </c>
      <c r="P2379" s="21"/>
      <c r="Q2379" s="21"/>
      <c r="R2379" s="22">
        <v>4.625</v>
      </c>
      <c r="S2379" s="22">
        <v>4.673</v>
      </c>
      <c r="T2379" s="20" t="s">
        <v>89</v>
      </c>
      <c r="U2379" s="21">
        <v>14903</v>
      </c>
      <c r="V2379" s="21">
        <v>338107</v>
      </c>
      <c r="W2379" s="34">
        <v>40884</v>
      </c>
      <c r="X2379" s="34">
        <v>44545</v>
      </c>
      <c r="Y2379" s="109"/>
      <c r="Z2379" s="70" t="s">
        <v>4927</v>
      </c>
      <c r="AA2379" s="20" t="s">
        <v>4926</v>
      </c>
      <c r="AB2379" s="109"/>
      <c r="AC2379" s="34">
        <v>44454</v>
      </c>
      <c r="AD2379" s="22">
        <v>100</v>
      </c>
      <c r="AE2379" s="19"/>
    </row>
    <row r="2380" spans="2:31" x14ac:dyDescent="0.2">
      <c r="B2380" s="14" t="s">
        <v>12363</v>
      </c>
      <c r="C2380" s="33" t="s">
        <v>12362</v>
      </c>
      <c r="D2380" s="16" t="s">
        <v>12361</v>
      </c>
      <c r="E2380" s="104" t="s">
        <v>26</v>
      </c>
      <c r="F2380" s="18" t="s">
        <v>26</v>
      </c>
      <c r="G2380" s="111" t="s">
        <v>26</v>
      </c>
      <c r="H2380" s="102" t="s">
        <v>334</v>
      </c>
      <c r="I2380" s="21">
        <v>4990350</v>
      </c>
      <c r="J2380" s="71">
        <v>101.01900000000001</v>
      </c>
      <c r="K2380" s="21">
        <v>5050945</v>
      </c>
      <c r="L2380" s="21">
        <v>5000000</v>
      </c>
      <c r="M2380" s="21">
        <v>4996627</v>
      </c>
      <c r="N2380" s="21"/>
      <c r="O2380" s="21">
        <v>3118</v>
      </c>
      <c r="P2380" s="21"/>
      <c r="Q2380" s="21"/>
      <c r="R2380" s="22">
        <v>2.25</v>
      </c>
      <c r="S2380" s="22">
        <v>2.3170000000000002</v>
      </c>
      <c r="T2380" s="20" t="s">
        <v>85</v>
      </c>
      <c r="U2380" s="21">
        <v>53438</v>
      </c>
      <c r="V2380" s="21">
        <v>112500</v>
      </c>
      <c r="W2380" s="34">
        <v>40547</v>
      </c>
      <c r="X2380" s="34">
        <v>41649</v>
      </c>
      <c r="Y2380" s="109"/>
      <c r="Z2380" s="70" t="s">
        <v>4927</v>
      </c>
      <c r="AA2380" s="20" t="s">
        <v>4926</v>
      </c>
      <c r="AB2380" s="109"/>
      <c r="AC2380" s="19"/>
      <c r="AD2380" s="22"/>
      <c r="AE2380" s="19"/>
    </row>
    <row r="2381" spans="2:31" x14ac:dyDescent="0.2">
      <c r="B2381" s="14" t="s">
        <v>12360</v>
      </c>
      <c r="C2381" s="33" t="s">
        <v>12359</v>
      </c>
      <c r="D2381" s="16" t="s">
        <v>12358</v>
      </c>
      <c r="E2381" s="104" t="s">
        <v>26</v>
      </c>
      <c r="F2381" s="18" t="s">
        <v>26</v>
      </c>
      <c r="G2381" s="111" t="s">
        <v>590</v>
      </c>
      <c r="H2381" s="102" t="s">
        <v>334</v>
      </c>
      <c r="I2381" s="21">
        <v>6397706</v>
      </c>
      <c r="J2381" s="71">
        <v>110.18</v>
      </c>
      <c r="K2381" s="21">
        <v>6366015</v>
      </c>
      <c r="L2381" s="21">
        <v>5777832</v>
      </c>
      <c r="M2381" s="21">
        <v>5974483</v>
      </c>
      <c r="N2381" s="21"/>
      <c r="O2381" s="21">
        <v>-33926</v>
      </c>
      <c r="P2381" s="21"/>
      <c r="Q2381" s="21"/>
      <c r="R2381" s="22">
        <v>7.5359999999999996</v>
      </c>
      <c r="S2381" s="22">
        <v>6.1440000000000001</v>
      </c>
      <c r="T2381" s="20" t="s">
        <v>4940</v>
      </c>
      <c r="U2381" s="21">
        <v>1209</v>
      </c>
      <c r="V2381" s="21">
        <v>435417</v>
      </c>
      <c r="W2381" s="34">
        <v>38358</v>
      </c>
      <c r="X2381" s="34">
        <v>42916</v>
      </c>
      <c r="Y2381" s="109"/>
      <c r="Z2381" s="70" t="s">
        <v>4927</v>
      </c>
      <c r="AA2381" s="20" t="s">
        <v>4926</v>
      </c>
      <c r="AB2381" s="109"/>
      <c r="AC2381" s="19"/>
      <c r="AD2381" s="22"/>
      <c r="AE2381" s="19"/>
    </row>
    <row r="2382" spans="2:31" x14ac:dyDescent="0.2">
      <c r="B2382" s="14" t="s">
        <v>12357</v>
      </c>
      <c r="C2382" s="33" t="s">
        <v>12356</v>
      </c>
      <c r="D2382" s="16" t="s">
        <v>12355</v>
      </c>
      <c r="E2382" s="104" t="s">
        <v>26</v>
      </c>
      <c r="F2382" s="18" t="s">
        <v>5793</v>
      </c>
      <c r="G2382" s="111" t="s">
        <v>26</v>
      </c>
      <c r="H2382" s="102" t="s">
        <v>334</v>
      </c>
      <c r="I2382" s="21">
        <v>9996500</v>
      </c>
      <c r="J2382" s="71">
        <v>106.21899999999999</v>
      </c>
      <c r="K2382" s="21">
        <v>10621880</v>
      </c>
      <c r="L2382" s="21">
        <v>10000000</v>
      </c>
      <c r="M2382" s="21">
        <v>9999081</v>
      </c>
      <c r="N2382" s="21"/>
      <c r="O2382" s="21">
        <v>819</v>
      </c>
      <c r="P2382" s="21"/>
      <c r="Q2382" s="21"/>
      <c r="R2382" s="22">
        <v>5.95</v>
      </c>
      <c r="S2382" s="22">
        <v>5.9580000000000002</v>
      </c>
      <c r="T2382" s="20" t="s">
        <v>4985</v>
      </c>
      <c r="U2382" s="21">
        <v>166931</v>
      </c>
      <c r="V2382" s="21">
        <v>595000</v>
      </c>
      <c r="W2382" s="34">
        <v>39883</v>
      </c>
      <c r="X2382" s="34">
        <v>41718</v>
      </c>
      <c r="Y2382" s="109"/>
      <c r="Z2382" s="70" t="s">
        <v>4927</v>
      </c>
      <c r="AA2382" s="20" t="s">
        <v>4926</v>
      </c>
      <c r="AB2382" s="109"/>
      <c r="AC2382" s="31"/>
      <c r="AD2382" s="22"/>
      <c r="AE2382" s="19"/>
    </row>
    <row r="2383" spans="2:31" x14ac:dyDescent="0.2">
      <c r="B2383" s="14" t="s">
        <v>12354</v>
      </c>
      <c r="C2383" s="33" t="s">
        <v>12353</v>
      </c>
      <c r="D2383" s="16" t="s">
        <v>12352</v>
      </c>
      <c r="E2383" s="104" t="s">
        <v>26</v>
      </c>
      <c r="F2383" s="18" t="s">
        <v>26</v>
      </c>
      <c r="G2383" s="111" t="s">
        <v>26</v>
      </c>
      <c r="H2383" s="102" t="s">
        <v>323</v>
      </c>
      <c r="I2383" s="21">
        <v>22274686</v>
      </c>
      <c r="J2383" s="71">
        <v>120.652</v>
      </c>
      <c r="K2383" s="21">
        <v>26808874</v>
      </c>
      <c r="L2383" s="21">
        <v>22220000</v>
      </c>
      <c r="M2383" s="21">
        <v>22250237</v>
      </c>
      <c r="N2383" s="21"/>
      <c r="O2383" s="21">
        <v>-4998</v>
      </c>
      <c r="P2383" s="21"/>
      <c r="Q2383" s="21"/>
      <c r="R2383" s="22">
        <v>6.5</v>
      </c>
      <c r="S2383" s="22">
        <v>6.4660000000000002</v>
      </c>
      <c r="T2383" s="20" t="s">
        <v>4949</v>
      </c>
      <c r="U2383" s="21">
        <v>357063</v>
      </c>
      <c r="V2383" s="21">
        <v>1444300</v>
      </c>
      <c r="W2383" s="34">
        <v>39353</v>
      </c>
      <c r="X2383" s="34">
        <v>43010</v>
      </c>
      <c r="Y2383" s="109"/>
      <c r="Z2383" s="70" t="s">
        <v>4927</v>
      </c>
      <c r="AA2383" s="20" t="s">
        <v>4926</v>
      </c>
      <c r="AB2383" s="109"/>
      <c r="AC2383" s="31"/>
      <c r="AD2383" s="22"/>
      <c r="AE2383" s="19"/>
    </row>
    <row r="2384" spans="2:31" x14ac:dyDescent="0.2">
      <c r="B2384" s="14" t="s">
        <v>12351</v>
      </c>
      <c r="C2384" s="33" t="s">
        <v>12350</v>
      </c>
      <c r="D2384" s="16" t="s">
        <v>12349</v>
      </c>
      <c r="E2384" s="104" t="s">
        <v>26</v>
      </c>
      <c r="F2384" s="18" t="s">
        <v>26</v>
      </c>
      <c r="G2384" s="111" t="s">
        <v>26</v>
      </c>
      <c r="H2384" s="102" t="s">
        <v>611</v>
      </c>
      <c r="I2384" s="21">
        <v>14956669</v>
      </c>
      <c r="J2384" s="71">
        <v>107.5</v>
      </c>
      <c r="K2384" s="21">
        <v>15050000</v>
      </c>
      <c r="L2384" s="21">
        <v>14000000</v>
      </c>
      <c r="M2384" s="21">
        <v>14536091</v>
      </c>
      <c r="N2384" s="21"/>
      <c r="O2384" s="21">
        <v>-278919</v>
      </c>
      <c r="P2384" s="21"/>
      <c r="Q2384" s="21"/>
      <c r="R2384" s="22">
        <v>6.625</v>
      </c>
      <c r="S2384" s="22">
        <v>4.3239999999999998</v>
      </c>
      <c r="T2384" s="20" t="s">
        <v>4949</v>
      </c>
      <c r="U2384" s="21">
        <v>231875</v>
      </c>
      <c r="V2384" s="21">
        <v>927500</v>
      </c>
      <c r="W2384" s="34">
        <v>40732</v>
      </c>
      <c r="X2384" s="34">
        <v>41913</v>
      </c>
      <c r="Y2384" s="109"/>
      <c r="Z2384" s="70" t="s">
        <v>4927</v>
      </c>
      <c r="AA2384" s="20" t="s">
        <v>4926</v>
      </c>
      <c r="AB2384" s="109"/>
      <c r="AC2384" s="19"/>
      <c r="AD2384" s="22"/>
      <c r="AE2384" s="19"/>
    </row>
    <row r="2385" spans="2:31" x14ac:dyDescent="0.2">
      <c r="B2385" s="14" t="s">
        <v>12348</v>
      </c>
      <c r="C2385" s="33" t="s">
        <v>12347</v>
      </c>
      <c r="D2385" s="16" t="s">
        <v>12342</v>
      </c>
      <c r="E2385" s="104" t="s">
        <v>26</v>
      </c>
      <c r="F2385" s="18" t="s">
        <v>26</v>
      </c>
      <c r="G2385" s="111" t="s">
        <v>26</v>
      </c>
      <c r="H2385" s="102" t="s">
        <v>334</v>
      </c>
      <c r="I2385" s="21">
        <v>9994000</v>
      </c>
      <c r="J2385" s="71">
        <v>103.224</v>
      </c>
      <c r="K2385" s="21">
        <v>10322370</v>
      </c>
      <c r="L2385" s="21">
        <v>10000000</v>
      </c>
      <c r="M2385" s="21">
        <v>9996084</v>
      </c>
      <c r="N2385" s="21"/>
      <c r="O2385" s="21">
        <v>1921</v>
      </c>
      <c r="P2385" s="21"/>
      <c r="Q2385" s="21"/>
      <c r="R2385" s="22">
        <v>2.375</v>
      </c>
      <c r="S2385" s="22">
        <v>2.3959999999999999</v>
      </c>
      <c r="T2385" s="20" t="s">
        <v>89</v>
      </c>
      <c r="U2385" s="21">
        <v>15174</v>
      </c>
      <c r="V2385" s="21">
        <v>237500</v>
      </c>
      <c r="W2385" s="34">
        <v>40882</v>
      </c>
      <c r="X2385" s="34">
        <v>41981</v>
      </c>
      <c r="Y2385" s="109"/>
      <c r="Z2385" s="70" t="s">
        <v>4927</v>
      </c>
      <c r="AA2385" s="20" t="s">
        <v>4926</v>
      </c>
      <c r="AB2385" s="109"/>
      <c r="AC2385" s="19"/>
      <c r="AD2385" s="22"/>
      <c r="AE2385" s="19"/>
    </row>
    <row r="2386" spans="2:31" x14ac:dyDescent="0.2">
      <c r="B2386" s="14" t="s">
        <v>12346</v>
      </c>
      <c r="C2386" s="33" t="s">
        <v>12345</v>
      </c>
      <c r="D2386" s="16" t="s">
        <v>12342</v>
      </c>
      <c r="E2386" s="104" t="s">
        <v>26</v>
      </c>
      <c r="F2386" s="18" t="s">
        <v>26</v>
      </c>
      <c r="G2386" s="111" t="s">
        <v>26</v>
      </c>
      <c r="H2386" s="102" t="s">
        <v>334</v>
      </c>
      <c r="I2386" s="21">
        <v>11477230</v>
      </c>
      <c r="J2386" s="71">
        <v>106.271</v>
      </c>
      <c r="K2386" s="21">
        <v>12221211</v>
      </c>
      <c r="L2386" s="21">
        <v>11500000</v>
      </c>
      <c r="M2386" s="21">
        <v>11481802</v>
      </c>
      <c r="N2386" s="21"/>
      <c r="O2386" s="21">
        <v>4218</v>
      </c>
      <c r="P2386" s="21"/>
      <c r="Q2386" s="21"/>
      <c r="R2386" s="22">
        <v>3</v>
      </c>
      <c r="S2386" s="22">
        <v>3.0430000000000001</v>
      </c>
      <c r="T2386" s="20" t="s">
        <v>89</v>
      </c>
      <c r="U2386" s="21">
        <v>22042</v>
      </c>
      <c r="V2386" s="21">
        <v>345000</v>
      </c>
      <c r="W2386" s="34">
        <v>40882</v>
      </c>
      <c r="X2386" s="34">
        <v>42712</v>
      </c>
      <c r="Y2386" s="109"/>
      <c r="Z2386" s="70" t="s">
        <v>4927</v>
      </c>
      <c r="AA2386" s="20" t="s">
        <v>4926</v>
      </c>
      <c r="AB2386" s="109"/>
      <c r="AC2386" s="19"/>
      <c r="AD2386" s="22"/>
      <c r="AE2386" s="19"/>
    </row>
    <row r="2387" spans="2:31" x14ac:dyDescent="0.2">
      <c r="B2387" s="14" t="s">
        <v>12344</v>
      </c>
      <c r="C2387" s="33" t="s">
        <v>12343</v>
      </c>
      <c r="D2387" s="16" t="s">
        <v>12342</v>
      </c>
      <c r="E2387" s="104" t="s">
        <v>5057</v>
      </c>
      <c r="F2387" s="18" t="s">
        <v>26</v>
      </c>
      <c r="G2387" s="111" t="s">
        <v>26</v>
      </c>
      <c r="H2387" s="102" t="s">
        <v>334</v>
      </c>
      <c r="I2387" s="21">
        <v>3297888</v>
      </c>
      <c r="J2387" s="71">
        <v>111.61799999999999</v>
      </c>
      <c r="K2387" s="21">
        <v>3683397</v>
      </c>
      <c r="L2387" s="21">
        <v>3300000</v>
      </c>
      <c r="M2387" s="21">
        <v>3298072</v>
      </c>
      <c r="N2387" s="21"/>
      <c r="O2387" s="21">
        <v>170</v>
      </c>
      <c r="P2387" s="21"/>
      <c r="Q2387" s="21"/>
      <c r="R2387" s="22">
        <v>4.3499999999999996</v>
      </c>
      <c r="S2387" s="22">
        <v>4.3579999999999997</v>
      </c>
      <c r="T2387" s="20" t="s">
        <v>89</v>
      </c>
      <c r="U2387" s="21">
        <v>9171</v>
      </c>
      <c r="V2387" s="21">
        <v>143550</v>
      </c>
      <c r="W2387" s="34">
        <v>40882</v>
      </c>
      <c r="X2387" s="34">
        <v>44538</v>
      </c>
      <c r="Y2387" s="109"/>
      <c r="Z2387" s="70" t="s">
        <v>4927</v>
      </c>
      <c r="AA2387" s="20" t="s">
        <v>4926</v>
      </c>
      <c r="AB2387" s="109"/>
      <c r="AC2387" s="19"/>
      <c r="AD2387" s="22"/>
      <c r="AE2387" s="19"/>
    </row>
    <row r="2388" spans="2:31" x14ac:dyDescent="0.2">
      <c r="B2388" s="14" t="s">
        <v>12341</v>
      </c>
      <c r="C2388" s="33" t="s">
        <v>12340</v>
      </c>
      <c r="D2388" s="16" t="s">
        <v>12339</v>
      </c>
      <c r="E2388" s="104" t="s">
        <v>26</v>
      </c>
      <c r="F2388" s="18" t="s">
        <v>26</v>
      </c>
      <c r="G2388" s="111" t="s">
        <v>26</v>
      </c>
      <c r="H2388" s="102" t="s">
        <v>334</v>
      </c>
      <c r="I2388" s="21">
        <v>2979750</v>
      </c>
      <c r="J2388" s="71">
        <v>137.56100000000001</v>
      </c>
      <c r="K2388" s="21">
        <v>4126830</v>
      </c>
      <c r="L2388" s="21">
        <v>3000000</v>
      </c>
      <c r="M2388" s="21">
        <v>2988229</v>
      </c>
      <c r="N2388" s="21"/>
      <c r="O2388" s="21">
        <v>592</v>
      </c>
      <c r="P2388" s="21"/>
      <c r="Q2388" s="21"/>
      <c r="R2388" s="22">
        <v>8.625</v>
      </c>
      <c r="S2388" s="22">
        <v>8.6890000000000001</v>
      </c>
      <c r="T2388" s="20" t="s">
        <v>85</v>
      </c>
      <c r="U2388" s="21">
        <v>119313</v>
      </c>
      <c r="V2388" s="21">
        <v>258750</v>
      </c>
      <c r="W2388" s="34">
        <v>33612</v>
      </c>
      <c r="X2388" s="34">
        <v>44576</v>
      </c>
      <c r="Y2388" s="109"/>
      <c r="Z2388" s="70" t="s">
        <v>4927</v>
      </c>
      <c r="AA2388" s="20" t="s">
        <v>4926</v>
      </c>
      <c r="AB2388" s="109"/>
      <c r="AC2388" s="19"/>
      <c r="AD2388" s="22"/>
      <c r="AE2388" s="19"/>
    </row>
    <row r="2389" spans="2:31" x14ac:dyDescent="0.2">
      <c r="B2389" s="14" t="s">
        <v>12338</v>
      </c>
      <c r="C2389" s="33" t="s">
        <v>12337</v>
      </c>
      <c r="D2389" s="16" t="s">
        <v>12336</v>
      </c>
      <c r="E2389" s="104" t="s">
        <v>26</v>
      </c>
      <c r="F2389" s="18" t="s">
        <v>26</v>
      </c>
      <c r="G2389" s="111" t="s">
        <v>4412</v>
      </c>
      <c r="H2389" s="102" t="s">
        <v>334</v>
      </c>
      <c r="I2389" s="21">
        <v>9933700</v>
      </c>
      <c r="J2389" s="71">
        <v>113.32599999999999</v>
      </c>
      <c r="K2389" s="21">
        <v>11332640</v>
      </c>
      <c r="L2389" s="21">
        <v>10000000</v>
      </c>
      <c r="M2389" s="21">
        <v>9940627</v>
      </c>
      <c r="N2389" s="21"/>
      <c r="O2389" s="21">
        <v>5639</v>
      </c>
      <c r="P2389" s="21"/>
      <c r="Q2389" s="21"/>
      <c r="R2389" s="22">
        <v>5</v>
      </c>
      <c r="S2389" s="22">
        <v>5.085</v>
      </c>
      <c r="T2389" s="20" t="s">
        <v>4949</v>
      </c>
      <c r="U2389" s="21">
        <v>125000</v>
      </c>
      <c r="V2389" s="21">
        <v>515278</v>
      </c>
      <c r="W2389" s="34">
        <v>40801</v>
      </c>
      <c r="X2389" s="34">
        <v>44470</v>
      </c>
      <c r="Y2389" s="109"/>
      <c r="Z2389" s="70" t="s">
        <v>4927</v>
      </c>
      <c r="AA2389" s="20" t="s">
        <v>4926</v>
      </c>
      <c r="AB2389" s="109"/>
      <c r="AC2389" s="28">
        <v>44378</v>
      </c>
      <c r="AD2389" s="22">
        <v>100</v>
      </c>
      <c r="AE2389" s="19"/>
    </row>
    <row r="2390" spans="2:31" x14ac:dyDescent="0.2">
      <c r="B2390" s="14" t="s">
        <v>12335</v>
      </c>
      <c r="C2390" s="33" t="s">
        <v>12334</v>
      </c>
      <c r="D2390" s="16" t="s">
        <v>12333</v>
      </c>
      <c r="E2390" s="104" t="s">
        <v>26</v>
      </c>
      <c r="F2390" s="18" t="s">
        <v>26</v>
      </c>
      <c r="G2390" s="111" t="s">
        <v>26</v>
      </c>
      <c r="H2390" s="102" t="s">
        <v>334</v>
      </c>
      <c r="I2390" s="21">
        <v>19725500</v>
      </c>
      <c r="J2390" s="71">
        <v>102.518</v>
      </c>
      <c r="K2390" s="21">
        <v>20503660</v>
      </c>
      <c r="L2390" s="21">
        <v>20000000</v>
      </c>
      <c r="M2390" s="21">
        <v>19979224</v>
      </c>
      <c r="N2390" s="21"/>
      <c r="O2390" s="21">
        <v>100822</v>
      </c>
      <c r="P2390" s="21"/>
      <c r="Q2390" s="21"/>
      <c r="R2390" s="22">
        <v>6</v>
      </c>
      <c r="S2390" s="22">
        <v>6.1840000000000002</v>
      </c>
      <c r="T2390" s="20" t="s">
        <v>118</v>
      </c>
      <c r="U2390" s="21">
        <v>500000</v>
      </c>
      <c r="V2390" s="21">
        <v>1200000</v>
      </c>
      <c r="W2390" s="34">
        <v>37797</v>
      </c>
      <c r="X2390" s="34">
        <v>41487</v>
      </c>
      <c r="Y2390" s="109"/>
      <c r="Z2390" s="70" t="s">
        <v>4927</v>
      </c>
      <c r="AA2390" s="20" t="s">
        <v>4926</v>
      </c>
      <c r="AB2390" s="109"/>
      <c r="AC2390" s="19"/>
      <c r="AD2390" s="22"/>
      <c r="AE2390" s="19"/>
    </row>
    <row r="2391" spans="2:31" x14ac:dyDescent="0.2">
      <c r="B2391" s="14" t="s">
        <v>12332</v>
      </c>
      <c r="C2391" s="33" t="s">
        <v>12331</v>
      </c>
      <c r="D2391" s="16" t="s">
        <v>6340</v>
      </c>
      <c r="E2391" s="104" t="s">
        <v>5057</v>
      </c>
      <c r="F2391" s="18" t="s">
        <v>26</v>
      </c>
      <c r="G2391" s="111" t="s">
        <v>590</v>
      </c>
      <c r="H2391" s="102" t="s">
        <v>323</v>
      </c>
      <c r="I2391" s="21">
        <v>19191122</v>
      </c>
      <c r="J2391" s="71">
        <v>114.11199999999999</v>
      </c>
      <c r="K2391" s="21">
        <v>21899373</v>
      </c>
      <c r="L2391" s="21">
        <v>19191122</v>
      </c>
      <c r="M2391" s="21">
        <v>19191122</v>
      </c>
      <c r="N2391" s="21"/>
      <c r="O2391" s="21"/>
      <c r="P2391" s="21"/>
      <c r="Q2391" s="21"/>
      <c r="R2391" s="22">
        <v>4.673</v>
      </c>
      <c r="S2391" s="22">
        <v>4.673</v>
      </c>
      <c r="T2391" s="20" t="s">
        <v>85</v>
      </c>
      <c r="U2391" s="21">
        <v>403561</v>
      </c>
      <c r="V2391" s="21">
        <v>896801</v>
      </c>
      <c r="W2391" s="34">
        <v>40555</v>
      </c>
      <c r="X2391" s="34">
        <v>47867</v>
      </c>
      <c r="Y2391" s="109"/>
      <c r="Z2391" s="70" t="s">
        <v>4927</v>
      </c>
      <c r="AA2391" s="20" t="s">
        <v>4926</v>
      </c>
      <c r="AB2391" s="109"/>
      <c r="AC2391" s="19"/>
      <c r="AD2391" s="22"/>
      <c r="AE2391" s="19"/>
    </row>
    <row r="2392" spans="2:31" x14ac:dyDescent="0.2">
      <c r="B2392" s="14" t="s">
        <v>12330</v>
      </c>
      <c r="C2392" s="33" t="s">
        <v>12329</v>
      </c>
      <c r="D2392" s="16" t="s">
        <v>12328</v>
      </c>
      <c r="E2392" s="104" t="s">
        <v>26</v>
      </c>
      <c r="F2392" s="18" t="s">
        <v>26</v>
      </c>
      <c r="G2392" s="111" t="s">
        <v>590</v>
      </c>
      <c r="H2392" s="102" t="s">
        <v>611</v>
      </c>
      <c r="I2392" s="21">
        <v>14713318</v>
      </c>
      <c r="J2392" s="71">
        <v>104.125</v>
      </c>
      <c r="K2392" s="21">
        <v>15232654</v>
      </c>
      <c r="L2392" s="21">
        <v>14629200</v>
      </c>
      <c r="M2392" s="21">
        <v>14717857</v>
      </c>
      <c r="N2392" s="21"/>
      <c r="O2392" s="21">
        <v>-7338</v>
      </c>
      <c r="P2392" s="21"/>
      <c r="Q2392" s="21"/>
      <c r="R2392" s="22">
        <v>8.1590000000000007</v>
      </c>
      <c r="S2392" s="22">
        <v>8.0310000000000006</v>
      </c>
      <c r="T2392" s="20" t="s">
        <v>85</v>
      </c>
      <c r="U2392" s="21">
        <v>583536</v>
      </c>
      <c r="V2392" s="21">
        <v>676371</v>
      </c>
      <c r="W2392" s="34">
        <v>41207</v>
      </c>
      <c r="X2392" s="34">
        <v>46208</v>
      </c>
      <c r="Y2392" s="109"/>
      <c r="Z2392" s="70" t="s">
        <v>4927</v>
      </c>
      <c r="AA2392" s="20" t="s">
        <v>4926</v>
      </c>
      <c r="AB2392" s="109"/>
      <c r="AC2392" s="19"/>
      <c r="AD2392" s="22"/>
      <c r="AE2392" s="19"/>
    </row>
    <row r="2393" spans="2:31" x14ac:dyDescent="0.2">
      <c r="B2393" s="14" t="s">
        <v>12327</v>
      </c>
      <c r="C2393" s="33" t="s">
        <v>12326</v>
      </c>
      <c r="D2393" s="16" t="s">
        <v>12321</v>
      </c>
      <c r="E2393" s="104" t="s">
        <v>26</v>
      </c>
      <c r="F2393" s="18" t="s">
        <v>26</v>
      </c>
      <c r="G2393" s="111" t="s">
        <v>26</v>
      </c>
      <c r="H2393" s="102" t="s">
        <v>323</v>
      </c>
      <c r="I2393" s="21">
        <v>10158006</v>
      </c>
      <c r="J2393" s="71">
        <v>129.83199999999999</v>
      </c>
      <c r="K2393" s="21">
        <v>13411656</v>
      </c>
      <c r="L2393" s="21">
        <v>10330000</v>
      </c>
      <c r="M2393" s="21">
        <v>10187381</v>
      </c>
      <c r="N2393" s="21"/>
      <c r="O2393" s="21">
        <v>4189</v>
      </c>
      <c r="P2393" s="21"/>
      <c r="Q2393" s="21"/>
      <c r="R2393" s="22">
        <v>6</v>
      </c>
      <c r="S2393" s="22">
        <v>6.1219999999999999</v>
      </c>
      <c r="T2393" s="20" t="s">
        <v>118</v>
      </c>
      <c r="U2393" s="21">
        <v>234147</v>
      </c>
      <c r="V2393" s="21">
        <v>619800</v>
      </c>
      <c r="W2393" s="34">
        <v>37482</v>
      </c>
      <c r="X2393" s="34">
        <v>48441</v>
      </c>
      <c r="Y2393" s="109"/>
      <c r="Z2393" s="70" t="s">
        <v>4927</v>
      </c>
      <c r="AA2393" s="20" t="s">
        <v>4926</v>
      </c>
      <c r="AB2393" s="109"/>
      <c r="AC2393" s="19"/>
      <c r="AD2393" s="22"/>
      <c r="AE2393" s="19"/>
    </row>
    <row r="2394" spans="2:31" x14ac:dyDescent="0.2">
      <c r="B2394" s="14" t="s">
        <v>12325</v>
      </c>
      <c r="C2394" s="33" t="s">
        <v>12324</v>
      </c>
      <c r="D2394" s="16" t="s">
        <v>12321</v>
      </c>
      <c r="E2394" s="104" t="s">
        <v>26</v>
      </c>
      <c r="F2394" s="18" t="s">
        <v>26</v>
      </c>
      <c r="G2394" s="111" t="s">
        <v>26</v>
      </c>
      <c r="H2394" s="102" t="s">
        <v>323</v>
      </c>
      <c r="I2394" s="21">
        <v>4980950</v>
      </c>
      <c r="J2394" s="71">
        <v>119.72</v>
      </c>
      <c r="K2394" s="21">
        <v>5985985</v>
      </c>
      <c r="L2394" s="21">
        <v>5000000</v>
      </c>
      <c r="M2394" s="21">
        <v>4987091</v>
      </c>
      <c r="N2394" s="21"/>
      <c r="O2394" s="21">
        <v>1721</v>
      </c>
      <c r="P2394" s="21"/>
      <c r="Q2394" s="21"/>
      <c r="R2394" s="22">
        <v>4.875</v>
      </c>
      <c r="S2394" s="22">
        <v>4.92</v>
      </c>
      <c r="T2394" s="20" t="s">
        <v>4949</v>
      </c>
      <c r="U2394" s="21">
        <v>51458</v>
      </c>
      <c r="V2394" s="21">
        <v>243750</v>
      </c>
      <c r="W2394" s="34">
        <v>39828</v>
      </c>
      <c r="X2394" s="34">
        <v>43753</v>
      </c>
      <c r="Y2394" s="109"/>
      <c r="Z2394" s="70" t="s">
        <v>4927</v>
      </c>
      <c r="AA2394" s="20" t="s">
        <v>4926</v>
      </c>
      <c r="AB2394" s="109"/>
      <c r="AC2394" s="19"/>
      <c r="AD2394" s="22"/>
      <c r="AE2394" s="19"/>
    </row>
    <row r="2395" spans="2:31" x14ac:dyDescent="0.2">
      <c r="B2395" s="14" t="s">
        <v>12323</v>
      </c>
      <c r="C2395" s="33" t="s">
        <v>12322</v>
      </c>
      <c r="D2395" s="16" t="s">
        <v>12321</v>
      </c>
      <c r="E2395" s="104" t="s">
        <v>26</v>
      </c>
      <c r="F2395" s="18" t="s">
        <v>26</v>
      </c>
      <c r="G2395" s="111" t="s">
        <v>26</v>
      </c>
      <c r="H2395" s="102" t="s">
        <v>323</v>
      </c>
      <c r="I2395" s="21">
        <v>997530</v>
      </c>
      <c r="J2395" s="71">
        <v>107.789</v>
      </c>
      <c r="K2395" s="21">
        <v>1077890</v>
      </c>
      <c r="L2395" s="21">
        <v>1000000</v>
      </c>
      <c r="M2395" s="21">
        <v>998987</v>
      </c>
      <c r="N2395" s="21"/>
      <c r="O2395" s="21">
        <v>435</v>
      </c>
      <c r="P2395" s="21"/>
      <c r="Q2395" s="21"/>
      <c r="R2395" s="22">
        <v>4.125</v>
      </c>
      <c r="S2395" s="22">
        <v>4.1719999999999997</v>
      </c>
      <c r="T2395" s="20" t="s">
        <v>4949</v>
      </c>
      <c r="U2395" s="21">
        <v>8708</v>
      </c>
      <c r="V2395" s="21">
        <v>41250</v>
      </c>
      <c r="W2395" s="34">
        <v>39917</v>
      </c>
      <c r="X2395" s="34">
        <v>42109</v>
      </c>
      <c r="Y2395" s="109"/>
      <c r="Z2395" s="70" t="s">
        <v>4927</v>
      </c>
      <c r="AA2395" s="20" t="s">
        <v>4926</v>
      </c>
      <c r="AB2395" s="109"/>
      <c r="AC2395" s="19"/>
      <c r="AD2395" s="22"/>
      <c r="AE2395" s="19"/>
    </row>
    <row r="2396" spans="2:31" x14ac:dyDescent="0.2">
      <c r="B2396" s="14" t="s">
        <v>12320</v>
      </c>
      <c r="C2396" s="33" t="s">
        <v>12319</v>
      </c>
      <c r="D2396" s="16" t="s">
        <v>12316</v>
      </c>
      <c r="E2396" s="104" t="s">
        <v>26</v>
      </c>
      <c r="F2396" s="18" t="s">
        <v>26</v>
      </c>
      <c r="G2396" s="111" t="s">
        <v>26</v>
      </c>
      <c r="H2396" s="102" t="s">
        <v>334</v>
      </c>
      <c r="I2396" s="21">
        <v>14991600</v>
      </c>
      <c r="J2396" s="71">
        <v>115.303</v>
      </c>
      <c r="K2396" s="21">
        <v>17295405</v>
      </c>
      <c r="L2396" s="21">
        <v>15000000</v>
      </c>
      <c r="M2396" s="21">
        <v>14995179</v>
      </c>
      <c r="N2396" s="21"/>
      <c r="O2396" s="21">
        <v>1516</v>
      </c>
      <c r="P2396" s="21"/>
      <c r="Q2396" s="21"/>
      <c r="R2396" s="22">
        <v>6.375</v>
      </c>
      <c r="S2396" s="22">
        <v>6.3819999999999997</v>
      </c>
      <c r="T2396" s="20" t="s">
        <v>89</v>
      </c>
      <c r="U2396" s="21">
        <v>79688</v>
      </c>
      <c r="V2396" s="21">
        <v>956250</v>
      </c>
      <c r="W2396" s="34">
        <v>39581</v>
      </c>
      <c r="X2396" s="34">
        <v>43252</v>
      </c>
      <c r="Y2396" s="109"/>
      <c r="Z2396" s="70" t="s">
        <v>4927</v>
      </c>
      <c r="AA2396" s="20" t="s">
        <v>4926</v>
      </c>
      <c r="AB2396" s="109"/>
      <c r="AC2396" s="19"/>
      <c r="AD2396" s="22"/>
      <c r="AE2396" s="19"/>
    </row>
    <row r="2397" spans="2:31" x14ac:dyDescent="0.2">
      <c r="B2397" s="14" t="s">
        <v>12318</v>
      </c>
      <c r="C2397" s="33" t="s">
        <v>12317</v>
      </c>
      <c r="D2397" s="16" t="s">
        <v>12316</v>
      </c>
      <c r="E2397" s="104" t="s">
        <v>26</v>
      </c>
      <c r="F2397" s="18" t="s">
        <v>26</v>
      </c>
      <c r="G2397" s="111" t="s">
        <v>26</v>
      </c>
      <c r="H2397" s="102" t="s">
        <v>334</v>
      </c>
      <c r="I2397" s="21">
        <v>1995720</v>
      </c>
      <c r="J2397" s="71">
        <v>110.01</v>
      </c>
      <c r="K2397" s="21">
        <v>2200194</v>
      </c>
      <c r="L2397" s="21">
        <v>2000000</v>
      </c>
      <c r="M2397" s="21">
        <v>1996654</v>
      </c>
      <c r="N2397" s="21"/>
      <c r="O2397" s="21">
        <v>377</v>
      </c>
      <c r="P2397" s="21"/>
      <c r="Q2397" s="21"/>
      <c r="R2397" s="22">
        <v>4.6500000000000004</v>
      </c>
      <c r="S2397" s="22">
        <v>4.6769999999999996</v>
      </c>
      <c r="T2397" s="20" t="s">
        <v>89</v>
      </c>
      <c r="U2397" s="21">
        <v>7750</v>
      </c>
      <c r="V2397" s="21">
        <v>93000</v>
      </c>
      <c r="W2397" s="34">
        <v>40322</v>
      </c>
      <c r="X2397" s="34">
        <v>43983</v>
      </c>
      <c r="Y2397" s="109"/>
      <c r="Z2397" s="70" t="s">
        <v>4927</v>
      </c>
      <c r="AA2397" s="20" t="s">
        <v>4926</v>
      </c>
      <c r="AB2397" s="109"/>
      <c r="AC2397" s="19"/>
      <c r="AD2397" s="22"/>
      <c r="AE2397" s="19"/>
    </row>
    <row r="2398" spans="2:31" x14ac:dyDescent="0.2">
      <c r="B2398" s="14" t="s">
        <v>12315</v>
      </c>
      <c r="C2398" s="33" t="s">
        <v>12314</v>
      </c>
      <c r="D2398" s="16" t="s">
        <v>12303</v>
      </c>
      <c r="E2398" s="104" t="s">
        <v>26</v>
      </c>
      <c r="F2398" s="18" t="s">
        <v>26</v>
      </c>
      <c r="G2398" s="111" t="s">
        <v>26</v>
      </c>
      <c r="H2398" s="102" t="s">
        <v>334</v>
      </c>
      <c r="I2398" s="21">
        <v>15028660</v>
      </c>
      <c r="J2398" s="71">
        <v>101.38</v>
      </c>
      <c r="K2398" s="21">
        <v>15713869</v>
      </c>
      <c r="L2398" s="21">
        <v>15500000</v>
      </c>
      <c r="M2398" s="21">
        <v>15468518</v>
      </c>
      <c r="N2398" s="21"/>
      <c r="O2398" s="21">
        <v>73503</v>
      </c>
      <c r="P2398" s="21"/>
      <c r="Q2398" s="21"/>
      <c r="R2398" s="22">
        <v>4.75</v>
      </c>
      <c r="S2398" s="22">
        <v>5.2530000000000001</v>
      </c>
      <c r="T2398" s="20" t="s">
        <v>89</v>
      </c>
      <c r="U2398" s="21">
        <v>61354</v>
      </c>
      <c r="V2398" s="21">
        <v>736250</v>
      </c>
      <c r="W2398" s="34">
        <v>38721</v>
      </c>
      <c r="X2398" s="34">
        <v>41426</v>
      </c>
      <c r="Y2398" s="109"/>
      <c r="Z2398" s="70" t="s">
        <v>4927</v>
      </c>
      <c r="AA2398" s="20" t="s">
        <v>4926</v>
      </c>
      <c r="AB2398" s="109"/>
      <c r="AC2398" s="19"/>
      <c r="AD2398" s="22"/>
      <c r="AE2398" s="19"/>
    </row>
    <row r="2399" spans="2:31" x14ac:dyDescent="0.2">
      <c r="B2399" s="14" t="s">
        <v>12313</v>
      </c>
      <c r="C2399" s="33" t="s">
        <v>12312</v>
      </c>
      <c r="D2399" s="16" t="s">
        <v>12303</v>
      </c>
      <c r="E2399" s="104" t="s">
        <v>26</v>
      </c>
      <c r="F2399" s="18" t="s">
        <v>26</v>
      </c>
      <c r="G2399" s="111" t="s">
        <v>26</v>
      </c>
      <c r="H2399" s="102" t="s">
        <v>334</v>
      </c>
      <c r="I2399" s="21">
        <v>12686980</v>
      </c>
      <c r="J2399" s="71">
        <v>111.051</v>
      </c>
      <c r="K2399" s="21">
        <v>14436578</v>
      </c>
      <c r="L2399" s="21">
        <v>13000000</v>
      </c>
      <c r="M2399" s="21">
        <v>12734553</v>
      </c>
      <c r="N2399" s="21"/>
      <c r="O2399" s="21">
        <v>7313</v>
      </c>
      <c r="P2399" s="21"/>
      <c r="Q2399" s="21"/>
      <c r="R2399" s="22">
        <v>5.95</v>
      </c>
      <c r="S2399" s="22">
        <v>6.1260000000000003</v>
      </c>
      <c r="T2399" s="20" t="s">
        <v>89</v>
      </c>
      <c r="U2399" s="21">
        <v>64458</v>
      </c>
      <c r="V2399" s="21">
        <v>773500</v>
      </c>
      <c r="W2399" s="34">
        <v>37810</v>
      </c>
      <c r="X2399" s="34">
        <v>48731</v>
      </c>
      <c r="Y2399" s="109"/>
      <c r="Z2399" s="70" t="s">
        <v>4927</v>
      </c>
      <c r="AA2399" s="20" t="s">
        <v>4926</v>
      </c>
      <c r="AB2399" s="109"/>
      <c r="AC2399" s="19"/>
      <c r="AD2399" s="22"/>
      <c r="AE2399" s="19"/>
    </row>
    <row r="2400" spans="2:31" x14ac:dyDescent="0.2">
      <c r="B2400" s="14" t="s">
        <v>12311</v>
      </c>
      <c r="C2400" s="33" t="s">
        <v>12310</v>
      </c>
      <c r="D2400" s="16" t="s">
        <v>12303</v>
      </c>
      <c r="E2400" s="104" t="s">
        <v>26</v>
      </c>
      <c r="F2400" s="18" t="s">
        <v>26</v>
      </c>
      <c r="G2400" s="111" t="s">
        <v>26</v>
      </c>
      <c r="H2400" s="102" t="s">
        <v>334</v>
      </c>
      <c r="I2400" s="21">
        <v>6997130</v>
      </c>
      <c r="J2400" s="71">
        <v>108.008</v>
      </c>
      <c r="K2400" s="21">
        <v>7560567</v>
      </c>
      <c r="L2400" s="21">
        <v>7000000</v>
      </c>
      <c r="M2400" s="21">
        <v>6999353</v>
      </c>
      <c r="N2400" s="21"/>
      <c r="O2400" s="21">
        <v>374</v>
      </c>
      <c r="P2400" s="21"/>
      <c r="Q2400" s="21"/>
      <c r="R2400" s="22">
        <v>5.35</v>
      </c>
      <c r="S2400" s="22">
        <v>5.3550000000000004</v>
      </c>
      <c r="T2400" s="20" t="s">
        <v>89</v>
      </c>
      <c r="U2400" s="21">
        <v>16644</v>
      </c>
      <c r="V2400" s="21">
        <v>374500</v>
      </c>
      <c r="W2400" s="34">
        <v>38322</v>
      </c>
      <c r="X2400" s="34">
        <v>41988</v>
      </c>
      <c r="Y2400" s="109"/>
      <c r="Z2400" s="70" t="s">
        <v>4927</v>
      </c>
      <c r="AA2400" s="20" t="s">
        <v>4926</v>
      </c>
      <c r="AB2400" s="109"/>
      <c r="AC2400" s="19"/>
      <c r="AD2400" s="22"/>
      <c r="AE2400" s="19"/>
    </row>
    <row r="2401" spans="2:31" x14ac:dyDescent="0.2">
      <c r="B2401" s="14" t="s">
        <v>12309</v>
      </c>
      <c r="C2401" s="33" t="s">
        <v>12308</v>
      </c>
      <c r="D2401" s="16" t="s">
        <v>12303</v>
      </c>
      <c r="E2401" s="104" t="s">
        <v>26</v>
      </c>
      <c r="F2401" s="18" t="s">
        <v>26</v>
      </c>
      <c r="G2401" s="111" t="s">
        <v>26</v>
      </c>
      <c r="H2401" s="102" t="s">
        <v>334</v>
      </c>
      <c r="I2401" s="21">
        <v>9208880</v>
      </c>
      <c r="J2401" s="71">
        <v>116.70099999999999</v>
      </c>
      <c r="K2401" s="21">
        <v>10503072</v>
      </c>
      <c r="L2401" s="21">
        <v>9000000</v>
      </c>
      <c r="M2401" s="21">
        <v>9184574</v>
      </c>
      <c r="N2401" s="21"/>
      <c r="O2401" s="21">
        <v>-3965</v>
      </c>
      <c r="P2401" s="21"/>
      <c r="Q2401" s="21"/>
      <c r="R2401" s="22">
        <v>6.3</v>
      </c>
      <c r="S2401" s="22">
        <v>6.1280000000000001</v>
      </c>
      <c r="T2401" s="20" t="s">
        <v>89</v>
      </c>
      <c r="U2401" s="21">
        <v>25200</v>
      </c>
      <c r="V2401" s="21">
        <v>567000</v>
      </c>
      <c r="W2401" s="34">
        <v>38547</v>
      </c>
      <c r="X2401" s="34">
        <v>49293</v>
      </c>
      <c r="Y2401" s="109"/>
      <c r="Z2401" s="70" t="s">
        <v>4927</v>
      </c>
      <c r="AA2401" s="20" t="s">
        <v>4926</v>
      </c>
      <c r="AB2401" s="109"/>
      <c r="AC2401" s="19"/>
      <c r="AD2401" s="22"/>
      <c r="AE2401" s="19"/>
    </row>
    <row r="2402" spans="2:31" x14ac:dyDescent="0.2">
      <c r="B2402" s="14" t="s">
        <v>12307</v>
      </c>
      <c r="C2402" s="33" t="s">
        <v>12306</v>
      </c>
      <c r="D2402" s="16" t="s">
        <v>12303</v>
      </c>
      <c r="E2402" s="104" t="s">
        <v>26</v>
      </c>
      <c r="F2402" s="18" t="s">
        <v>26</v>
      </c>
      <c r="G2402" s="111" t="s">
        <v>26</v>
      </c>
      <c r="H2402" s="102" t="s">
        <v>334</v>
      </c>
      <c r="I2402" s="21">
        <v>12534653</v>
      </c>
      <c r="J2402" s="71">
        <v>112.79300000000001</v>
      </c>
      <c r="K2402" s="21">
        <v>14099175</v>
      </c>
      <c r="L2402" s="21">
        <v>12500000</v>
      </c>
      <c r="M2402" s="21">
        <v>12526775</v>
      </c>
      <c r="N2402" s="21"/>
      <c r="O2402" s="21">
        <v>-2648</v>
      </c>
      <c r="P2402" s="21"/>
      <c r="Q2402" s="21"/>
      <c r="R2402" s="22">
        <v>5.2</v>
      </c>
      <c r="S2402" s="22">
        <v>5.1639999999999997</v>
      </c>
      <c r="T2402" s="20" t="s">
        <v>4985</v>
      </c>
      <c r="U2402" s="21">
        <v>191389</v>
      </c>
      <c r="V2402" s="21">
        <v>650000</v>
      </c>
      <c r="W2402" s="34">
        <v>40234</v>
      </c>
      <c r="X2402" s="34">
        <v>43905</v>
      </c>
      <c r="Y2402" s="109"/>
      <c r="Z2402" s="70" t="s">
        <v>4927</v>
      </c>
      <c r="AA2402" s="20" t="s">
        <v>4926</v>
      </c>
      <c r="AB2402" s="109"/>
      <c r="AC2402" s="19"/>
      <c r="AD2402" s="22"/>
      <c r="AE2402" s="19"/>
    </row>
    <row r="2403" spans="2:31" x14ac:dyDescent="0.2">
      <c r="B2403" s="14" t="s">
        <v>12305</v>
      </c>
      <c r="C2403" s="33" t="s">
        <v>12304</v>
      </c>
      <c r="D2403" s="16" t="s">
        <v>12303</v>
      </c>
      <c r="E2403" s="104" t="s">
        <v>26</v>
      </c>
      <c r="F2403" s="18" t="s">
        <v>26</v>
      </c>
      <c r="G2403" s="111" t="s">
        <v>4412</v>
      </c>
      <c r="H2403" s="102" t="s">
        <v>334</v>
      </c>
      <c r="I2403" s="21">
        <v>9979800</v>
      </c>
      <c r="J2403" s="71">
        <v>107.491</v>
      </c>
      <c r="K2403" s="21">
        <v>10749050</v>
      </c>
      <c r="L2403" s="21">
        <v>10000000</v>
      </c>
      <c r="M2403" s="21">
        <v>9981973</v>
      </c>
      <c r="N2403" s="21"/>
      <c r="O2403" s="21">
        <v>1621</v>
      </c>
      <c r="P2403" s="21"/>
      <c r="Q2403" s="21"/>
      <c r="R2403" s="22">
        <v>4.2</v>
      </c>
      <c r="S2403" s="22">
        <v>4.2249999999999996</v>
      </c>
      <c r="T2403" s="20" t="s">
        <v>4985</v>
      </c>
      <c r="U2403" s="21">
        <v>123667</v>
      </c>
      <c r="V2403" s="21">
        <v>420000</v>
      </c>
      <c r="W2403" s="34">
        <v>40792</v>
      </c>
      <c r="X2403" s="34">
        <v>44454</v>
      </c>
      <c r="Y2403" s="109"/>
      <c r="Z2403" s="70" t="s">
        <v>4927</v>
      </c>
      <c r="AA2403" s="20" t="s">
        <v>4926</v>
      </c>
      <c r="AB2403" s="109"/>
      <c r="AC2403" s="28">
        <v>44362</v>
      </c>
      <c r="AD2403" s="22">
        <v>100</v>
      </c>
      <c r="AE2403" s="19"/>
    </row>
    <row r="2404" spans="2:31" x14ac:dyDescent="0.2">
      <c r="B2404" s="14" t="s">
        <v>12302</v>
      </c>
      <c r="C2404" s="33" t="s">
        <v>12301</v>
      </c>
      <c r="D2404" s="16" t="s">
        <v>12300</v>
      </c>
      <c r="E2404" s="104" t="s">
        <v>26</v>
      </c>
      <c r="F2404" s="18" t="s">
        <v>26</v>
      </c>
      <c r="G2404" s="111" t="s">
        <v>4412</v>
      </c>
      <c r="H2404" s="102" t="s">
        <v>611</v>
      </c>
      <c r="I2404" s="21">
        <v>10820000</v>
      </c>
      <c r="J2404" s="71">
        <v>106.625</v>
      </c>
      <c r="K2404" s="21">
        <v>10662500</v>
      </c>
      <c r="L2404" s="21">
        <v>10000000</v>
      </c>
      <c r="M2404" s="21">
        <v>10793722</v>
      </c>
      <c r="N2404" s="21"/>
      <c r="O2404" s="21">
        <v>-26278</v>
      </c>
      <c r="P2404" s="21"/>
      <c r="Q2404" s="21"/>
      <c r="R2404" s="22">
        <v>7</v>
      </c>
      <c r="S2404" s="22">
        <v>4.944</v>
      </c>
      <c r="T2404" s="20" t="s">
        <v>85</v>
      </c>
      <c r="U2404" s="21">
        <v>322778</v>
      </c>
      <c r="V2404" s="21"/>
      <c r="W2404" s="34">
        <v>41213</v>
      </c>
      <c r="X2404" s="34">
        <v>43661</v>
      </c>
      <c r="Y2404" s="109"/>
      <c r="Z2404" s="70" t="s">
        <v>4927</v>
      </c>
      <c r="AA2404" s="20" t="s">
        <v>4926</v>
      </c>
      <c r="AB2404" s="109"/>
      <c r="AC2404" s="28">
        <v>42200</v>
      </c>
      <c r="AD2404" s="22">
        <v>100</v>
      </c>
      <c r="AE2404" s="28">
        <v>42200</v>
      </c>
    </row>
    <row r="2405" spans="2:31" x14ac:dyDescent="0.2">
      <c r="B2405" s="14" t="s">
        <v>12299</v>
      </c>
      <c r="C2405" s="33" t="s">
        <v>12298</v>
      </c>
      <c r="D2405" s="16" t="s">
        <v>12297</v>
      </c>
      <c r="E2405" s="104" t="s">
        <v>26</v>
      </c>
      <c r="F2405" s="18" t="s">
        <v>26</v>
      </c>
      <c r="G2405" s="111" t="s">
        <v>26</v>
      </c>
      <c r="H2405" s="102" t="s">
        <v>590</v>
      </c>
      <c r="I2405" s="21">
        <v>5000000</v>
      </c>
      <c r="J2405" s="71">
        <v>116.80200000000001</v>
      </c>
      <c r="K2405" s="21">
        <v>5840100</v>
      </c>
      <c r="L2405" s="21">
        <v>5000000</v>
      </c>
      <c r="M2405" s="21">
        <v>5000000</v>
      </c>
      <c r="N2405" s="21"/>
      <c r="O2405" s="21"/>
      <c r="P2405" s="21"/>
      <c r="Q2405" s="21"/>
      <c r="R2405" s="22">
        <v>6.55</v>
      </c>
      <c r="S2405" s="22">
        <v>6.55</v>
      </c>
      <c r="T2405" s="20" t="s">
        <v>4949</v>
      </c>
      <c r="U2405" s="21">
        <v>69139</v>
      </c>
      <c r="V2405" s="21">
        <v>327500</v>
      </c>
      <c r="W2405" s="34">
        <v>39356</v>
      </c>
      <c r="X2405" s="34">
        <v>43023</v>
      </c>
      <c r="Y2405" s="109"/>
      <c r="Z2405" s="70" t="s">
        <v>531</v>
      </c>
      <c r="AA2405" s="20" t="s">
        <v>26</v>
      </c>
      <c r="AB2405" s="109"/>
      <c r="AC2405" s="19"/>
      <c r="AD2405" s="22"/>
      <c r="AE2405" s="19"/>
    </row>
    <row r="2406" spans="2:31" x14ac:dyDescent="0.2">
      <c r="B2406" s="14" t="s">
        <v>12296</v>
      </c>
      <c r="C2406" s="33" t="s">
        <v>12295</v>
      </c>
      <c r="D2406" s="16" t="s">
        <v>12290</v>
      </c>
      <c r="E2406" s="104" t="s">
        <v>26</v>
      </c>
      <c r="F2406" s="18" t="s">
        <v>26</v>
      </c>
      <c r="G2406" s="111" t="s">
        <v>26</v>
      </c>
      <c r="H2406" s="102" t="s">
        <v>334</v>
      </c>
      <c r="I2406" s="21">
        <v>9981100</v>
      </c>
      <c r="J2406" s="71">
        <v>102.37</v>
      </c>
      <c r="K2406" s="21">
        <v>10237020</v>
      </c>
      <c r="L2406" s="21">
        <v>10000000</v>
      </c>
      <c r="M2406" s="21">
        <v>9998059</v>
      </c>
      <c r="N2406" s="21"/>
      <c r="O2406" s="21">
        <v>4082</v>
      </c>
      <c r="P2406" s="21"/>
      <c r="Q2406" s="21"/>
      <c r="R2406" s="22">
        <v>6</v>
      </c>
      <c r="S2406" s="22">
        <v>6.04</v>
      </c>
      <c r="T2406" s="20" t="s">
        <v>85</v>
      </c>
      <c r="U2406" s="21">
        <v>300000</v>
      </c>
      <c r="V2406" s="21">
        <v>600000</v>
      </c>
      <c r="W2406" s="34">
        <v>39532</v>
      </c>
      <c r="X2406" s="34">
        <v>41456</v>
      </c>
      <c r="Y2406" s="109"/>
      <c r="Z2406" s="70" t="s">
        <v>4927</v>
      </c>
      <c r="AA2406" s="20" t="s">
        <v>4926</v>
      </c>
      <c r="AB2406" s="109"/>
      <c r="AC2406" s="31"/>
      <c r="AD2406" s="22"/>
      <c r="AE2406" s="19"/>
    </row>
    <row r="2407" spans="2:31" x14ac:dyDescent="0.2">
      <c r="B2407" s="14" t="s">
        <v>12294</v>
      </c>
      <c r="C2407" s="33" t="s">
        <v>12293</v>
      </c>
      <c r="D2407" s="16" t="s">
        <v>12290</v>
      </c>
      <c r="E2407" s="104" t="s">
        <v>26</v>
      </c>
      <c r="F2407" s="18" t="s">
        <v>26</v>
      </c>
      <c r="G2407" s="111" t="s">
        <v>26</v>
      </c>
      <c r="H2407" s="102" t="s">
        <v>334</v>
      </c>
      <c r="I2407" s="21">
        <v>2492650</v>
      </c>
      <c r="J2407" s="71">
        <v>120.491</v>
      </c>
      <c r="K2407" s="21">
        <v>3012273</v>
      </c>
      <c r="L2407" s="21">
        <v>2500000</v>
      </c>
      <c r="M2407" s="21">
        <v>2495663</v>
      </c>
      <c r="N2407" s="21"/>
      <c r="O2407" s="21">
        <v>655</v>
      </c>
      <c r="P2407" s="21"/>
      <c r="Q2407" s="21"/>
      <c r="R2407" s="22">
        <v>6.7</v>
      </c>
      <c r="S2407" s="22">
        <v>6.7380000000000004</v>
      </c>
      <c r="T2407" s="20" t="s">
        <v>85</v>
      </c>
      <c r="U2407" s="21">
        <v>83750</v>
      </c>
      <c r="V2407" s="21">
        <v>167500</v>
      </c>
      <c r="W2407" s="34">
        <v>39532</v>
      </c>
      <c r="X2407" s="34">
        <v>43282</v>
      </c>
      <c r="Y2407" s="109"/>
      <c r="Z2407" s="70" t="s">
        <v>4927</v>
      </c>
      <c r="AA2407" s="20" t="s">
        <v>4926</v>
      </c>
      <c r="AB2407" s="109"/>
      <c r="AC2407" s="19"/>
      <c r="AD2407" s="22"/>
      <c r="AE2407" s="19"/>
    </row>
    <row r="2408" spans="2:31" x14ac:dyDescent="0.2">
      <c r="B2408" s="14" t="s">
        <v>12292</v>
      </c>
      <c r="C2408" s="33" t="s">
        <v>12291</v>
      </c>
      <c r="D2408" s="16" t="s">
        <v>12290</v>
      </c>
      <c r="E2408" s="104" t="s">
        <v>5057</v>
      </c>
      <c r="F2408" s="18" t="s">
        <v>26</v>
      </c>
      <c r="G2408" s="111" t="s">
        <v>4412</v>
      </c>
      <c r="H2408" s="102" t="s">
        <v>334</v>
      </c>
      <c r="I2408" s="21">
        <v>9975800</v>
      </c>
      <c r="J2408" s="71">
        <v>114.071</v>
      </c>
      <c r="K2408" s="21">
        <v>11407120</v>
      </c>
      <c r="L2408" s="21">
        <v>10000000</v>
      </c>
      <c r="M2408" s="21">
        <v>9977856</v>
      </c>
      <c r="N2408" s="21"/>
      <c r="O2408" s="21">
        <v>2056</v>
      </c>
      <c r="P2408" s="21"/>
      <c r="Q2408" s="21"/>
      <c r="R2408" s="22">
        <v>5.2</v>
      </c>
      <c r="S2408" s="22">
        <v>5.2309999999999999</v>
      </c>
      <c r="T2408" s="20" t="s">
        <v>118</v>
      </c>
      <c r="U2408" s="21">
        <v>216667</v>
      </c>
      <c r="V2408" s="21">
        <v>280222</v>
      </c>
      <c r="W2408" s="34">
        <v>40917</v>
      </c>
      <c r="X2408" s="34">
        <v>44593</v>
      </c>
      <c r="Y2408" s="109"/>
      <c r="Z2408" s="70" t="s">
        <v>4927</v>
      </c>
      <c r="AA2408" s="20" t="s">
        <v>4926</v>
      </c>
      <c r="AB2408" s="109"/>
      <c r="AC2408" s="28">
        <v>44501</v>
      </c>
      <c r="AD2408" s="22">
        <v>100</v>
      </c>
      <c r="AE2408" s="19"/>
    </row>
    <row r="2409" spans="2:31" x14ac:dyDescent="0.2">
      <c r="B2409" s="14" t="s">
        <v>12289</v>
      </c>
      <c r="C2409" s="33" t="s">
        <v>12288</v>
      </c>
      <c r="D2409" s="16" t="s">
        <v>12285</v>
      </c>
      <c r="E2409" s="104" t="s">
        <v>26</v>
      </c>
      <c r="F2409" s="18" t="s">
        <v>26</v>
      </c>
      <c r="G2409" s="111" t="s">
        <v>26</v>
      </c>
      <c r="H2409" s="102" t="s">
        <v>323</v>
      </c>
      <c r="I2409" s="21">
        <v>4995050</v>
      </c>
      <c r="J2409" s="71">
        <v>100.07299999999999</v>
      </c>
      <c r="K2409" s="21">
        <v>5003645</v>
      </c>
      <c r="L2409" s="21">
        <v>5000000</v>
      </c>
      <c r="M2409" s="21">
        <v>4995856</v>
      </c>
      <c r="N2409" s="21"/>
      <c r="O2409" s="21">
        <v>305</v>
      </c>
      <c r="P2409" s="21"/>
      <c r="Q2409" s="21"/>
      <c r="R2409" s="22">
        <v>6.38</v>
      </c>
      <c r="S2409" s="22">
        <v>6.3869999999999996</v>
      </c>
      <c r="T2409" s="20" t="s">
        <v>4965</v>
      </c>
      <c r="U2409" s="21">
        <v>53167</v>
      </c>
      <c r="V2409" s="21">
        <v>319000</v>
      </c>
      <c r="W2409" s="34">
        <v>38265</v>
      </c>
      <c r="X2409" s="34">
        <v>49249</v>
      </c>
      <c r="Y2409" s="109"/>
      <c r="Z2409" s="70" t="s">
        <v>4927</v>
      </c>
      <c r="AA2409" s="20" t="s">
        <v>4926</v>
      </c>
      <c r="AB2409" s="109"/>
      <c r="AC2409" s="19"/>
      <c r="AD2409" s="22"/>
      <c r="AE2409" s="19"/>
    </row>
    <row r="2410" spans="2:31" x14ac:dyDescent="0.2">
      <c r="B2410" s="14" t="s">
        <v>12287</v>
      </c>
      <c r="C2410" s="33" t="s">
        <v>12286</v>
      </c>
      <c r="D2410" s="16" t="s">
        <v>12285</v>
      </c>
      <c r="E2410" s="104" t="s">
        <v>26</v>
      </c>
      <c r="F2410" s="18" t="s">
        <v>26</v>
      </c>
      <c r="G2410" s="111" t="s">
        <v>26</v>
      </c>
      <c r="H2410" s="102" t="s">
        <v>323</v>
      </c>
      <c r="I2410" s="21">
        <v>14998950</v>
      </c>
      <c r="J2410" s="71">
        <v>102.724</v>
      </c>
      <c r="K2410" s="21">
        <v>15408540</v>
      </c>
      <c r="L2410" s="21">
        <v>15000000</v>
      </c>
      <c r="M2410" s="21">
        <v>14999914</v>
      </c>
      <c r="N2410" s="21"/>
      <c r="O2410" s="21">
        <v>615</v>
      </c>
      <c r="P2410" s="21"/>
      <c r="Q2410" s="21"/>
      <c r="R2410" s="22">
        <v>5.4</v>
      </c>
      <c r="S2410" s="22">
        <v>5.4009999999999998</v>
      </c>
      <c r="T2410" s="20" t="s">
        <v>118</v>
      </c>
      <c r="U2410" s="21">
        <v>337500</v>
      </c>
      <c r="V2410" s="21">
        <v>810000</v>
      </c>
      <c r="W2410" s="34">
        <v>39643</v>
      </c>
      <c r="X2410" s="34">
        <v>41487</v>
      </c>
      <c r="Y2410" s="109"/>
      <c r="Z2410" s="70" t="s">
        <v>4927</v>
      </c>
      <c r="AA2410" s="20" t="s">
        <v>4926</v>
      </c>
      <c r="AB2410" s="109"/>
      <c r="AC2410" s="31"/>
      <c r="AD2410" s="22"/>
      <c r="AE2410" s="19"/>
    </row>
    <row r="2411" spans="2:31" x14ac:dyDescent="0.2">
      <c r="B2411" s="14" t="s">
        <v>12284</v>
      </c>
      <c r="C2411" s="33" t="s">
        <v>12283</v>
      </c>
      <c r="D2411" s="16" t="s">
        <v>12282</v>
      </c>
      <c r="E2411" s="104" t="s">
        <v>5057</v>
      </c>
      <c r="F2411" s="18" t="s">
        <v>26</v>
      </c>
      <c r="G2411" s="111" t="s">
        <v>4412</v>
      </c>
      <c r="H2411" s="102" t="s">
        <v>334</v>
      </c>
      <c r="I2411" s="21">
        <v>18978150</v>
      </c>
      <c r="J2411" s="71">
        <v>108.32599999999999</v>
      </c>
      <c r="K2411" s="21">
        <v>20581940</v>
      </c>
      <c r="L2411" s="21">
        <v>19000000</v>
      </c>
      <c r="M2411" s="21">
        <v>18982034</v>
      </c>
      <c r="N2411" s="21"/>
      <c r="O2411" s="21">
        <v>3884</v>
      </c>
      <c r="P2411" s="21"/>
      <c r="Q2411" s="21"/>
      <c r="R2411" s="22">
        <v>4.7</v>
      </c>
      <c r="S2411" s="22">
        <v>4.726</v>
      </c>
      <c r="T2411" s="20" t="s">
        <v>85</v>
      </c>
      <c r="U2411" s="21">
        <v>411772</v>
      </c>
      <c r="V2411" s="21">
        <v>451461</v>
      </c>
      <c r="W2411" s="34">
        <v>40918</v>
      </c>
      <c r="X2411" s="34">
        <v>42750</v>
      </c>
      <c r="Y2411" s="109"/>
      <c r="Z2411" s="70" t="s">
        <v>4927</v>
      </c>
      <c r="AA2411" s="20" t="s">
        <v>4926</v>
      </c>
      <c r="AB2411" s="109"/>
      <c r="AC2411" s="34">
        <v>42719</v>
      </c>
      <c r="AD2411" s="22">
        <v>100</v>
      </c>
      <c r="AE2411" s="19"/>
    </row>
    <row r="2412" spans="2:31" x14ac:dyDescent="0.2">
      <c r="B2412" s="14" t="s">
        <v>12281</v>
      </c>
      <c r="C2412" s="33" t="s">
        <v>12280</v>
      </c>
      <c r="D2412" s="16" t="s">
        <v>12279</v>
      </c>
      <c r="E2412" s="104" t="s">
        <v>26</v>
      </c>
      <c r="F2412" s="18" t="s">
        <v>26</v>
      </c>
      <c r="G2412" s="111" t="s">
        <v>26</v>
      </c>
      <c r="H2412" s="102" t="s">
        <v>334</v>
      </c>
      <c r="I2412" s="21">
        <v>9950000</v>
      </c>
      <c r="J2412" s="71">
        <v>100.28</v>
      </c>
      <c r="K2412" s="21">
        <v>10027990</v>
      </c>
      <c r="L2412" s="21">
        <v>10000000</v>
      </c>
      <c r="M2412" s="21">
        <v>9957456</v>
      </c>
      <c r="N2412" s="21"/>
      <c r="O2412" s="21">
        <v>1079</v>
      </c>
      <c r="P2412" s="21"/>
      <c r="Q2412" s="21"/>
      <c r="R2412" s="22">
        <v>6.2</v>
      </c>
      <c r="S2412" s="22">
        <v>6.2370000000000001</v>
      </c>
      <c r="T2412" s="20" t="s">
        <v>85</v>
      </c>
      <c r="U2412" s="21">
        <v>310000</v>
      </c>
      <c r="V2412" s="21">
        <v>620000</v>
      </c>
      <c r="W2412" s="34">
        <v>37796</v>
      </c>
      <c r="X2412" s="34">
        <v>48761</v>
      </c>
      <c r="Y2412" s="109"/>
      <c r="Z2412" s="70" t="s">
        <v>4927</v>
      </c>
      <c r="AA2412" s="20" t="s">
        <v>4926</v>
      </c>
      <c r="AB2412" s="109"/>
      <c r="AC2412" s="31"/>
      <c r="AD2412" s="22"/>
      <c r="AE2412" s="19"/>
    </row>
    <row r="2413" spans="2:31" x14ac:dyDescent="0.2">
      <c r="B2413" s="14" t="s">
        <v>12278</v>
      </c>
      <c r="C2413" s="33" t="s">
        <v>12277</v>
      </c>
      <c r="D2413" s="16" t="s">
        <v>12276</v>
      </c>
      <c r="E2413" s="104" t="s">
        <v>26</v>
      </c>
      <c r="F2413" s="18" t="s">
        <v>26</v>
      </c>
      <c r="G2413" s="111" t="s">
        <v>4412</v>
      </c>
      <c r="H2413" s="102" t="s">
        <v>334</v>
      </c>
      <c r="I2413" s="21">
        <v>9998500</v>
      </c>
      <c r="J2413" s="71">
        <v>105.06</v>
      </c>
      <c r="K2413" s="21">
        <v>10506040</v>
      </c>
      <c r="L2413" s="21">
        <v>10000000</v>
      </c>
      <c r="M2413" s="21">
        <v>9999041</v>
      </c>
      <c r="N2413" s="21"/>
      <c r="O2413" s="21">
        <v>372</v>
      </c>
      <c r="P2413" s="21"/>
      <c r="Q2413" s="21"/>
      <c r="R2413" s="22">
        <v>3.25</v>
      </c>
      <c r="S2413" s="22">
        <v>3.2530000000000001</v>
      </c>
      <c r="T2413" s="20" t="s">
        <v>89</v>
      </c>
      <c r="U2413" s="21">
        <v>27083</v>
      </c>
      <c r="V2413" s="21">
        <v>325000</v>
      </c>
      <c r="W2413" s="34">
        <v>40673</v>
      </c>
      <c r="X2413" s="34">
        <v>42522</v>
      </c>
      <c r="Y2413" s="109"/>
      <c r="Z2413" s="70" t="s">
        <v>4927</v>
      </c>
      <c r="AA2413" s="20" t="s">
        <v>4926</v>
      </c>
      <c r="AB2413" s="109"/>
      <c r="AC2413" s="28">
        <v>42491</v>
      </c>
      <c r="AD2413" s="22">
        <v>100</v>
      </c>
      <c r="AE2413" s="19"/>
    </row>
    <row r="2414" spans="2:31" x14ac:dyDescent="0.2">
      <c r="B2414" s="14" t="s">
        <v>12275</v>
      </c>
      <c r="C2414" s="33" t="s">
        <v>12274</v>
      </c>
      <c r="D2414" s="16" t="s">
        <v>12269</v>
      </c>
      <c r="E2414" s="104" t="s">
        <v>5057</v>
      </c>
      <c r="F2414" s="18" t="s">
        <v>26</v>
      </c>
      <c r="G2414" s="111" t="s">
        <v>26</v>
      </c>
      <c r="H2414" s="102" t="s">
        <v>323</v>
      </c>
      <c r="I2414" s="21">
        <v>2999640</v>
      </c>
      <c r="J2414" s="71">
        <v>100.00700000000001</v>
      </c>
      <c r="K2414" s="21">
        <v>3000213</v>
      </c>
      <c r="L2414" s="21">
        <v>3000000</v>
      </c>
      <c r="M2414" s="21">
        <v>2999705</v>
      </c>
      <c r="N2414" s="21"/>
      <c r="O2414" s="21">
        <v>29</v>
      </c>
      <c r="P2414" s="21"/>
      <c r="Q2414" s="21"/>
      <c r="R2414" s="22">
        <v>6.4</v>
      </c>
      <c r="S2414" s="22">
        <v>6.4009999999999998</v>
      </c>
      <c r="T2414" s="20" t="s">
        <v>4949</v>
      </c>
      <c r="U2414" s="21">
        <v>48000</v>
      </c>
      <c r="V2414" s="21">
        <v>192000</v>
      </c>
      <c r="W2414" s="34">
        <v>38260</v>
      </c>
      <c r="X2414" s="34">
        <v>49218</v>
      </c>
      <c r="Y2414" s="109"/>
      <c r="Z2414" s="70" t="s">
        <v>4927</v>
      </c>
      <c r="AA2414" s="20" t="s">
        <v>4926</v>
      </c>
      <c r="AB2414" s="109"/>
      <c r="AC2414" s="19"/>
      <c r="AD2414" s="22"/>
      <c r="AE2414" s="19"/>
    </row>
    <row r="2415" spans="2:31" x14ac:dyDescent="0.2">
      <c r="B2415" s="14" t="s">
        <v>12273</v>
      </c>
      <c r="C2415" s="33" t="s">
        <v>12272</v>
      </c>
      <c r="D2415" s="16" t="s">
        <v>12269</v>
      </c>
      <c r="E2415" s="104" t="s">
        <v>26</v>
      </c>
      <c r="F2415" s="18" t="s">
        <v>26</v>
      </c>
      <c r="G2415" s="111" t="s">
        <v>26</v>
      </c>
      <c r="H2415" s="102" t="s">
        <v>323</v>
      </c>
      <c r="I2415" s="21">
        <v>7487025</v>
      </c>
      <c r="J2415" s="71">
        <v>113.996</v>
      </c>
      <c r="K2415" s="21">
        <v>8549670</v>
      </c>
      <c r="L2415" s="21">
        <v>7500000</v>
      </c>
      <c r="M2415" s="21">
        <v>7489175</v>
      </c>
      <c r="N2415" s="21"/>
      <c r="O2415" s="21">
        <v>1427</v>
      </c>
      <c r="P2415" s="21"/>
      <c r="Q2415" s="21"/>
      <c r="R2415" s="22">
        <v>4.8</v>
      </c>
      <c r="S2415" s="22">
        <v>4.8209999999999997</v>
      </c>
      <c r="T2415" s="20" t="s">
        <v>4965</v>
      </c>
      <c r="U2415" s="21">
        <v>60000</v>
      </c>
      <c r="V2415" s="21">
        <v>360000</v>
      </c>
      <c r="W2415" s="34">
        <v>40623</v>
      </c>
      <c r="X2415" s="34">
        <v>44317</v>
      </c>
      <c r="Y2415" s="109"/>
      <c r="Z2415" s="70" t="s">
        <v>4927</v>
      </c>
      <c r="AA2415" s="20" t="s">
        <v>4926</v>
      </c>
      <c r="AB2415" s="109"/>
      <c r="AC2415" s="19"/>
      <c r="AD2415" s="22"/>
      <c r="AE2415" s="19"/>
    </row>
    <row r="2416" spans="2:31" x14ac:dyDescent="0.2">
      <c r="B2416" s="14" t="s">
        <v>12271</v>
      </c>
      <c r="C2416" s="33" t="s">
        <v>12270</v>
      </c>
      <c r="D2416" s="16" t="s">
        <v>12269</v>
      </c>
      <c r="E2416" s="104" t="s">
        <v>5057</v>
      </c>
      <c r="F2416" s="18" t="s">
        <v>26</v>
      </c>
      <c r="G2416" s="111" t="s">
        <v>26</v>
      </c>
      <c r="H2416" s="102" t="s">
        <v>323</v>
      </c>
      <c r="I2416" s="21">
        <v>12748610</v>
      </c>
      <c r="J2416" s="71">
        <v>102.172</v>
      </c>
      <c r="K2416" s="21">
        <v>13026879</v>
      </c>
      <c r="L2416" s="21">
        <v>12750000</v>
      </c>
      <c r="M2416" s="21">
        <v>12749015</v>
      </c>
      <c r="N2416" s="21"/>
      <c r="O2416" s="21">
        <v>405</v>
      </c>
      <c r="P2416" s="21"/>
      <c r="Q2416" s="21"/>
      <c r="R2416" s="22">
        <v>1.875</v>
      </c>
      <c r="S2416" s="22">
        <v>1.879</v>
      </c>
      <c r="T2416" s="20" t="s">
        <v>89</v>
      </c>
      <c r="U2416" s="21">
        <v>10625</v>
      </c>
      <c r="V2416" s="21">
        <v>221133</v>
      </c>
      <c r="W2416" s="34">
        <v>40913</v>
      </c>
      <c r="X2416" s="34">
        <v>41988</v>
      </c>
      <c r="Y2416" s="109"/>
      <c r="Z2416" s="70" t="s">
        <v>4927</v>
      </c>
      <c r="AA2416" s="20" t="s">
        <v>4926</v>
      </c>
      <c r="AB2416" s="109"/>
      <c r="AC2416" s="19"/>
      <c r="AD2416" s="22"/>
      <c r="AE2416" s="19"/>
    </row>
    <row r="2417" spans="2:31" x14ac:dyDescent="0.2">
      <c r="B2417" s="14" t="s">
        <v>12268</v>
      </c>
      <c r="C2417" s="33" t="s">
        <v>12267</v>
      </c>
      <c r="D2417" s="16" t="s">
        <v>12266</v>
      </c>
      <c r="E2417" s="104" t="s">
        <v>26</v>
      </c>
      <c r="F2417" s="18" t="s">
        <v>26</v>
      </c>
      <c r="G2417" s="111" t="s">
        <v>26</v>
      </c>
      <c r="H2417" s="102" t="s">
        <v>334</v>
      </c>
      <c r="I2417" s="21">
        <v>9956000</v>
      </c>
      <c r="J2417" s="71">
        <v>118.637</v>
      </c>
      <c r="K2417" s="21">
        <v>11863700</v>
      </c>
      <c r="L2417" s="21">
        <v>10000000</v>
      </c>
      <c r="M2417" s="21">
        <v>9973451</v>
      </c>
      <c r="N2417" s="21"/>
      <c r="O2417" s="21">
        <v>28735</v>
      </c>
      <c r="P2417" s="21"/>
      <c r="Q2417" s="21"/>
      <c r="R2417" s="22">
        <v>6</v>
      </c>
      <c r="S2417" s="22">
        <v>6.0590000000000002</v>
      </c>
      <c r="T2417" s="20" t="s">
        <v>4965</v>
      </c>
      <c r="U2417" s="21">
        <v>100000</v>
      </c>
      <c r="V2417" s="21">
        <v>600000</v>
      </c>
      <c r="W2417" s="34">
        <v>39580</v>
      </c>
      <c r="X2417" s="34">
        <v>43221</v>
      </c>
      <c r="Y2417" s="109"/>
      <c r="Z2417" s="70" t="s">
        <v>4927</v>
      </c>
      <c r="AA2417" s="20" t="s">
        <v>4926</v>
      </c>
      <c r="AB2417" s="109"/>
      <c r="AC2417" s="19"/>
      <c r="AD2417" s="22"/>
      <c r="AE2417" s="19"/>
    </row>
    <row r="2418" spans="2:31" x14ac:dyDescent="0.2">
      <c r="B2418" s="14" t="s">
        <v>12265</v>
      </c>
      <c r="C2418" s="33" t="s">
        <v>12264</v>
      </c>
      <c r="D2418" s="16" t="s">
        <v>12263</v>
      </c>
      <c r="E2418" s="104" t="s">
        <v>26</v>
      </c>
      <c r="F2418" s="18" t="s">
        <v>26</v>
      </c>
      <c r="G2418" s="111" t="s">
        <v>26</v>
      </c>
      <c r="H2418" s="102" t="s">
        <v>334</v>
      </c>
      <c r="I2418" s="21">
        <v>6993910</v>
      </c>
      <c r="J2418" s="71">
        <v>104.83</v>
      </c>
      <c r="K2418" s="21">
        <v>7338086</v>
      </c>
      <c r="L2418" s="21">
        <v>7000000</v>
      </c>
      <c r="M2418" s="21">
        <v>6996951</v>
      </c>
      <c r="N2418" s="21"/>
      <c r="O2418" s="21">
        <v>1235</v>
      </c>
      <c r="P2418" s="21"/>
      <c r="Q2418" s="21"/>
      <c r="R2418" s="22">
        <v>3.6</v>
      </c>
      <c r="S2418" s="22">
        <v>3.6190000000000002</v>
      </c>
      <c r="T2418" s="20" t="s">
        <v>89</v>
      </c>
      <c r="U2418" s="21">
        <v>21000</v>
      </c>
      <c r="V2418" s="21">
        <v>252000</v>
      </c>
      <c r="W2418" s="34">
        <v>40316</v>
      </c>
      <c r="X2418" s="34">
        <v>42156</v>
      </c>
      <c r="Y2418" s="109"/>
      <c r="Z2418" s="70" t="s">
        <v>4927</v>
      </c>
      <c r="AA2418" s="20" t="s">
        <v>4926</v>
      </c>
      <c r="AB2418" s="109"/>
      <c r="AC2418" s="19"/>
      <c r="AD2418" s="22"/>
      <c r="AE2418" s="19"/>
    </row>
    <row r="2419" spans="2:31" x14ac:dyDescent="0.2">
      <c r="B2419" s="14" t="s">
        <v>12262</v>
      </c>
      <c r="C2419" s="33" t="s">
        <v>12261</v>
      </c>
      <c r="D2419" s="16" t="s">
        <v>12253</v>
      </c>
      <c r="E2419" s="104" t="s">
        <v>26</v>
      </c>
      <c r="F2419" s="18" t="s">
        <v>26</v>
      </c>
      <c r="G2419" s="111" t="s">
        <v>26</v>
      </c>
      <c r="H2419" s="102" t="s">
        <v>334</v>
      </c>
      <c r="I2419" s="21">
        <v>1994020</v>
      </c>
      <c r="J2419" s="71">
        <v>119.361</v>
      </c>
      <c r="K2419" s="21">
        <v>2387226</v>
      </c>
      <c r="L2419" s="21">
        <v>2000000</v>
      </c>
      <c r="M2419" s="21">
        <v>1995387</v>
      </c>
      <c r="N2419" s="21"/>
      <c r="O2419" s="21">
        <v>599</v>
      </c>
      <c r="P2419" s="21"/>
      <c r="Q2419" s="21"/>
      <c r="R2419" s="22">
        <v>5.2</v>
      </c>
      <c r="S2419" s="22">
        <v>5.2370000000000001</v>
      </c>
      <c r="T2419" s="20" t="s">
        <v>4985</v>
      </c>
      <c r="U2419" s="21">
        <v>34667</v>
      </c>
      <c r="V2419" s="21">
        <v>104000</v>
      </c>
      <c r="W2419" s="34">
        <v>40309</v>
      </c>
      <c r="X2419" s="34">
        <v>44075</v>
      </c>
      <c r="Y2419" s="109"/>
      <c r="Z2419" s="70" t="s">
        <v>4927</v>
      </c>
      <c r="AA2419" s="20" t="s">
        <v>4926</v>
      </c>
      <c r="AB2419" s="109"/>
      <c r="AC2419" s="19"/>
      <c r="AD2419" s="22"/>
      <c r="AE2419" s="19"/>
    </row>
    <row r="2420" spans="2:31" x14ac:dyDescent="0.2">
      <c r="B2420" s="14" t="s">
        <v>12260</v>
      </c>
      <c r="C2420" s="33" t="s">
        <v>12259</v>
      </c>
      <c r="D2420" s="16" t="s">
        <v>12253</v>
      </c>
      <c r="E2420" s="104" t="s">
        <v>26</v>
      </c>
      <c r="F2420" s="18" t="s">
        <v>26</v>
      </c>
      <c r="G2420" s="111" t="s">
        <v>26</v>
      </c>
      <c r="H2420" s="102" t="s">
        <v>334</v>
      </c>
      <c r="I2420" s="21">
        <v>9979000</v>
      </c>
      <c r="J2420" s="71">
        <v>106.265</v>
      </c>
      <c r="K2420" s="21">
        <v>10626510</v>
      </c>
      <c r="L2420" s="21">
        <v>10000000</v>
      </c>
      <c r="M2420" s="21">
        <v>9989482</v>
      </c>
      <c r="N2420" s="21"/>
      <c r="O2420" s="21">
        <v>4272</v>
      </c>
      <c r="P2420" s="21"/>
      <c r="Q2420" s="21"/>
      <c r="R2420" s="22">
        <v>3.7</v>
      </c>
      <c r="S2420" s="22">
        <v>3.746</v>
      </c>
      <c r="T2420" s="20" t="s">
        <v>89</v>
      </c>
      <c r="U2420" s="21">
        <v>30833</v>
      </c>
      <c r="V2420" s="21">
        <v>370000</v>
      </c>
      <c r="W2420" s="34">
        <v>40309</v>
      </c>
      <c r="X2420" s="34">
        <v>42156</v>
      </c>
      <c r="Y2420" s="109"/>
      <c r="Z2420" s="70" t="s">
        <v>4927</v>
      </c>
      <c r="AA2420" s="20" t="s">
        <v>4926</v>
      </c>
      <c r="AB2420" s="109"/>
      <c r="AC2420" s="19"/>
      <c r="AD2420" s="22"/>
      <c r="AE2420" s="19"/>
    </row>
    <row r="2421" spans="2:31" x14ac:dyDescent="0.2">
      <c r="B2421" s="14" t="s">
        <v>12258</v>
      </c>
      <c r="C2421" s="33" t="s">
        <v>12257</v>
      </c>
      <c r="D2421" s="16" t="s">
        <v>12256</v>
      </c>
      <c r="E2421" s="104" t="s">
        <v>26</v>
      </c>
      <c r="F2421" s="18" t="s">
        <v>26</v>
      </c>
      <c r="G2421" s="111" t="s">
        <v>26</v>
      </c>
      <c r="H2421" s="102" t="s">
        <v>334</v>
      </c>
      <c r="I2421" s="21">
        <v>14968500</v>
      </c>
      <c r="J2421" s="71">
        <v>110.536</v>
      </c>
      <c r="K2421" s="21">
        <v>16580445</v>
      </c>
      <c r="L2421" s="21">
        <v>15000000</v>
      </c>
      <c r="M2421" s="21">
        <v>14971734</v>
      </c>
      <c r="N2421" s="21"/>
      <c r="O2421" s="21">
        <v>2408</v>
      </c>
      <c r="P2421" s="21"/>
      <c r="Q2421" s="21"/>
      <c r="R2421" s="22">
        <v>4.05</v>
      </c>
      <c r="S2421" s="22">
        <v>4.0750000000000002</v>
      </c>
      <c r="T2421" s="20" t="s">
        <v>118</v>
      </c>
      <c r="U2421" s="21">
        <v>229500</v>
      </c>
      <c r="V2421" s="21">
        <v>592313</v>
      </c>
      <c r="W2421" s="34">
        <v>40765</v>
      </c>
      <c r="X2421" s="34">
        <v>44607</v>
      </c>
      <c r="Y2421" s="109"/>
      <c r="Z2421" s="70" t="s">
        <v>4927</v>
      </c>
      <c r="AA2421" s="20" t="s">
        <v>4926</v>
      </c>
      <c r="AB2421" s="109"/>
      <c r="AC2421" s="19"/>
      <c r="AD2421" s="22"/>
      <c r="AE2421" s="19"/>
    </row>
    <row r="2422" spans="2:31" x14ac:dyDescent="0.2">
      <c r="B2422" s="14" t="s">
        <v>12255</v>
      </c>
      <c r="C2422" s="33" t="s">
        <v>12254</v>
      </c>
      <c r="D2422" s="16" t="s">
        <v>12253</v>
      </c>
      <c r="E2422" s="104" t="s">
        <v>26</v>
      </c>
      <c r="F2422" s="18" t="s">
        <v>26</v>
      </c>
      <c r="G2422" s="111" t="s">
        <v>26</v>
      </c>
      <c r="H2422" s="102" t="s">
        <v>334</v>
      </c>
      <c r="I2422" s="21">
        <v>9994100</v>
      </c>
      <c r="J2422" s="71">
        <v>100.614</v>
      </c>
      <c r="K2422" s="21">
        <v>10061410</v>
      </c>
      <c r="L2422" s="21">
        <v>10000000</v>
      </c>
      <c r="M2422" s="21">
        <v>9994842</v>
      </c>
      <c r="N2422" s="21"/>
      <c r="O2422" s="21">
        <v>742</v>
      </c>
      <c r="P2422" s="21"/>
      <c r="Q2422" s="21"/>
      <c r="R2422" s="22">
        <v>1.25</v>
      </c>
      <c r="S2422" s="22">
        <v>1.27</v>
      </c>
      <c r="T2422" s="20" t="s">
        <v>118</v>
      </c>
      <c r="U2422" s="21">
        <v>47917</v>
      </c>
      <c r="V2422" s="21"/>
      <c r="W2422" s="34">
        <v>41127</v>
      </c>
      <c r="X2422" s="34">
        <v>42229</v>
      </c>
      <c r="Y2422" s="109"/>
      <c r="Z2422" s="70" t="s">
        <v>4927</v>
      </c>
      <c r="AA2422" s="20" t="s">
        <v>4926</v>
      </c>
      <c r="AB2422" s="109"/>
      <c r="AC2422" s="19"/>
      <c r="AD2422" s="22"/>
      <c r="AE2422" s="19"/>
    </row>
    <row r="2423" spans="2:31" x14ac:dyDescent="0.2">
      <c r="B2423" s="14" t="s">
        <v>12252</v>
      </c>
      <c r="C2423" s="33" t="s">
        <v>12251</v>
      </c>
      <c r="D2423" s="16" t="s">
        <v>12246</v>
      </c>
      <c r="E2423" s="104" t="s">
        <v>5057</v>
      </c>
      <c r="F2423" s="18" t="s">
        <v>26</v>
      </c>
      <c r="G2423" s="111" t="s">
        <v>26</v>
      </c>
      <c r="H2423" s="102" t="s">
        <v>334</v>
      </c>
      <c r="I2423" s="21">
        <v>4950000</v>
      </c>
      <c r="J2423" s="71">
        <v>118.596</v>
      </c>
      <c r="K2423" s="21">
        <v>5929815</v>
      </c>
      <c r="L2423" s="21">
        <v>5000000</v>
      </c>
      <c r="M2423" s="21">
        <v>4962472</v>
      </c>
      <c r="N2423" s="21"/>
      <c r="O2423" s="21">
        <v>1443</v>
      </c>
      <c r="P2423" s="21"/>
      <c r="Q2423" s="21"/>
      <c r="R2423" s="22">
        <v>6.9</v>
      </c>
      <c r="S2423" s="22">
        <v>6.98</v>
      </c>
      <c r="T2423" s="20" t="s">
        <v>85</v>
      </c>
      <c r="U2423" s="21">
        <v>172500</v>
      </c>
      <c r="V2423" s="21">
        <v>345000</v>
      </c>
      <c r="W2423" s="34">
        <v>35972</v>
      </c>
      <c r="X2423" s="34">
        <v>46935</v>
      </c>
      <c r="Y2423" s="109"/>
      <c r="Z2423" s="70" t="s">
        <v>4927</v>
      </c>
      <c r="AA2423" s="20" t="s">
        <v>4926</v>
      </c>
      <c r="AB2423" s="109"/>
      <c r="AC2423" s="19"/>
      <c r="AD2423" s="22"/>
      <c r="AE2423" s="19"/>
    </row>
    <row r="2424" spans="2:31" x14ac:dyDescent="0.2">
      <c r="B2424" s="14" t="s">
        <v>12250</v>
      </c>
      <c r="C2424" s="33" t="s">
        <v>12249</v>
      </c>
      <c r="D2424" s="16" t="s">
        <v>12246</v>
      </c>
      <c r="E2424" s="104" t="s">
        <v>26</v>
      </c>
      <c r="F2424" s="18" t="s">
        <v>26</v>
      </c>
      <c r="G2424" s="111" t="s">
        <v>26</v>
      </c>
      <c r="H2424" s="102" t="s">
        <v>334</v>
      </c>
      <c r="I2424" s="21">
        <v>14966850</v>
      </c>
      <c r="J2424" s="71">
        <v>116.726</v>
      </c>
      <c r="K2424" s="21">
        <v>17508960</v>
      </c>
      <c r="L2424" s="21">
        <v>15000000</v>
      </c>
      <c r="M2424" s="21">
        <v>14982594</v>
      </c>
      <c r="N2424" s="21"/>
      <c r="O2424" s="21">
        <v>3278</v>
      </c>
      <c r="P2424" s="21"/>
      <c r="Q2424" s="21"/>
      <c r="R2424" s="22">
        <v>6.3</v>
      </c>
      <c r="S2424" s="22">
        <v>6.33</v>
      </c>
      <c r="T2424" s="20" t="s">
        <v>85</v>
      </c>
      <c r="U2424" s="21">
        <v>472500</v>
      </c>
      <c r="V2424" s="21">
        <v>945000</v>
      </c>
      <c r="W2424" s="34">
        <v>39258</v>
      </c>
      <c r="X2424" s="34">
        <v>42917</v>
      </c>
      <c r="Y2424" s="109"/>
      <c r="Z2424" s="70" t="s">
        <v>4927</v>
      </c>
      <c r="AA2424" s="20" t="s">
        <v>4926</v>
      </c>
      <c r="AB2424" s="109"/>
      <c r="AC2424" s="19"/>
      <c r="AD2424" s="22"/>
      <c r="AE2424" s="19"/>
    </row>
    <row r="2425" spans="2:31" x14ac:dyDescent="0.2">
      <c r="B2425" s="14" t="s">
        <v>12248</v>
      </c>
      <c r="C2425" s="33" t="s">
        <v>12247</v>
      </c>
      <c r="D2425" s="16" t="s">
        <v>12246</v>
      </c>
      <c r="E2425" s="104" t="s">
        <v>26</v>
      </c>
      <c r="F2425" s="18" t="s">
        <v>26</v>
      </c>
      <c r="G2425" s="111" t="s">
        <v>4412</v>
      </c>
      <c r="H2425" s="102" t="s">
        <v>334</v>
      </c>
      <c r="I2425" s="21">
        <v>9984800</v>
      </c>
      <c r="J2425" s="71">
        <v>99.194000000000003</v>
      </c>
      <c r="K2425" s="21">
        <v>9919420</v>
      </c>
      <c r="L2425" s="21">
        <v>10000000</v>
      </c>
      <c r="M2425" s="21">
        <v>9984852</v>
      </c>
      <c r="N2425" s="21"/>
      <c r="O2425" s="21">
        <v>52</v>
      </c>
      <c r="P2425" s="21"/>
      <c r="Q2425" s="21"/>
      <c r="R2425" s="22">
        <v>3.3</v>
      </c>
      <c r="S2425" s="22">
        <v>3.3180000000000001</v>
      </c>
      <c r="T2425" s="20" t="s">
        <v>89</v>
      </c>
      <c r="U2425" s="21">
        <v>12833</v>
      </c>
      <c r="V2425" s="21"/>
      <c r="W2425" s="34">
        <v>41253</v>
      </c>
      <c r="X2425" s="34">
        <v>44910</v>
      </c>
      <c r="Y2425" s="109"/>
      <c r="Z2425" s="70" t="s">
        <v>4927</v>
      </c>
      <c r="AA2425" s="20" t="s">
        <v>4926</v>
      </c>
      <c r="AB2425" s="109"/>
      <c r="AC2425" s="28">
        <v>44819</v>
      </c>
      <c r="AD2425" s="22">
        <v>100</v>
      </c>
      <c r="AE2425" s="19"/>
    </row>
    <row r="2426" spans="2:31" x14ac:dyDescent="0.2">
      <c r="B2426" s="14" t="s">
        <v>12245</v>
      </c>
      <c r="C2426" s="33" t="s">
        <v>12244</v>
      </c>
      <c r="D2426" s="16" t="s">
        <v>12243</v>
      </c>
      <c r="E2426" s="104" t="s">
        <v>26</v>
      </c>
      <c r="F2426" s="18" t="s">
        <v>26</v>
      </c>
      <c r="G2426" s="111" t="s">
        <v>26</v>
      </c>
      <c r="H2426" s="102" t="s">
        <v>323</v>
      </c>
      <c r="I2426" s="21">
        <v>14283013</v>
      </c>
      <c r="J2426" s="71">
        <v>118.965</v>
      </c>
      <c r="K2426" s="21">
        <v>14002133</v>
      </c>
      <c r="L2426" s="21">
        <v>11770000</v>
      </c>
      <c r="M2426" s="21">
        <v>13678831</v>
      </c>
      <c r="N2426" s="21"/>
      <c r="O2426" s="21">
        <v>-112131</v>
      </c>
      <c r="P2426" s="21"/>
      <c r="Q2426" s="21"/>
      <c r="R2426" s="22">
        <v>7</v>
      </c>
      <c r="S2426" s="22">
        <v>5.423</v>
      </c>
      <c r="T2426" s="20" t="s">
        <v>4949</v>
      </c>
      <c r="U2426" s="21">
        <v>205975</v>
      </c>
      <c r="V2426" s="21">
        <v>823900</v>
      </c>
      <c r="W2426" s="34">
        <v>37783</v>
      </c>
      <c r="X2426" s="34">
        <v>46844</v>
      </c>
      <c r="Y2426" s="109"/>
      <c r="Z2426" s="70" t="s">
        <v>4927</v>
      </c>
      <c r="AA2426" s="20" t="s">
        <v>4926</v>
      </c>
      <c r="AB2426" s="109"/>
      <c r="AC2426" s="19"/>
      <c r="AD2426" s="22"/>
      <c r="AE2426" s="19"/>
    </row>
    <row r="2427" spans="2:31" x14ac:dyDescent="0.2">
      <c r="B2427" s="14" t="s">
        <v>12242</v>
      </c>
      <c r="C2427" s="33" t="s">
        <v>12241</v>
      </c>
      <c r="D2427" s="16" t="s">
        <v>12240</v>
      </c>
      <c r="E2427" s="104" t="s">
        <v>26</v>
      </c>
      <c r="F2427" s="18" t="s">
        <v>26</v>
      </c>
      <c r="G2427" s="111" t="s">
        <v>26</v>
      </c>
      <c r="H2427" s="102" t="s">
        <v>334</v>
      </c>
      <c r="I2427" s="21">
        <v>20201114</v>
      </c>
      <c r="J2427" s="71">
        <v>116.25</v>
      </c>
      <c r="K2427" s="21">
        <v>23494206</v>
      </c>
      <c r="L2427" s="21">
        <v>20210000</v>
      </c>
      <c r="M2427" s="21">
        <v>20206341</v>
      </c>
      <c r="N2427" s="21"/>
      <c r="O2427" s="21">
        <v>3151</v>
      </c>
      <c r="P2427" s="21"/>
      <c r="Q2427" s="21"/>
      <c r="R2427" s="22">
        <v>6.5</v>
      </c>
      <c r="S2427" s="22">
        <v>6.5039999999999996</v>
      </c>
      <c r="T2427" s="20" t="s">
        <v>4949</v>
      </c>
      <c r="U2427" s="21">
        <v>328413</v>
      </c>
      <c r="V2427" s="21">
        <v>1313650</v>
      </c>
      <c r="W2427" s="34">
        <v>39632</v>
      </c>
      <c r="X2427" s="34">
        <v>43191</v>
      </c>
      <c r="Y2427" s="109"/>
      <c r="Z2427" s="70" t="s">
        <v>4927</v>
      </c>
      <c r="AA2427" s="20" t="s">
        <v>4926</v>
      </c>
      <c r="AB2427" s="109"/>
      <c r="AC2427" s="19"/>
      <c r="AD2427" s="22"/>
      <c r="AE2427" s="19"/>
    </row>
    <row r="2428" spans="2:31" x14ac:dyDescent="0.2">
      <c r="B2428" s="14" t="s">
        <v>12239</v>
      </c>
      <c r="C2428" s="33" t="s">
        <v>12238</v>
      </c>
      <c r="D2428" s="16" t="s">
        <v>12237</v>
      </c>
      <c r="E2428" s="104" t="s">
        <v>5057</v>
      </c>
      <c r="F2428" s="18" t="s">
        <v>26</v>
      </c>
      <c r="G2428" s="111" t="s">
        <v>4412</v>
      </c>
      <c r="H2428" s="102" t="s">
        <v>334</v>
      </c>
      <c r="I2428" s="21">
        <v>9899000</v>
      </c>
      <c r="J2428" s="71">
        <v>99.828000000000003</v>
      </c>
      <c r="K2428" s="21">
        <v>9982800</v>
      </c>
      <c r="L2428" s="21">
        <v>10000000</v>
      </c>
      <c r="M2428" s="21">
        <v>9902180</v>
      </c>
      <c r="N2428" s="21"/>
      <c r="O2428" s="21">
        <v>3180</v>
      </c>
      <c r="P2428" s="21"/>
      <c r="Q2428" s="21"/>
      <c r="R2428" s="22">
        <v>3.625</v>
      </c>
      <c r="S2428" s="22">
        <v>3.7469999999999999</v>
      </c>
      <c r="T2428" s="20" t="s">
        <v>118</v>
      </c>
      <c r="U2428" s="21">
        <v>136944</v>
      </c>
      <c r="V2428" s="21"/>
      <c r="W2428" s="34">
        <v>41129</v>
      </c>
      <c r="X2428" s="34">
        <v>44788</v>
      </c>
      <c r="Y2428" s="109"/>
      <c r="Z2428" s="70" t="s">
        <v>4927</v>
      </c>
      <c r="AA2428" s="20" t="s">
        <v>4926</v>
      </c>
      <c r="AB2428" s="109"/>
      <c r="AC2428" s="28">
        <v>44696</v>
      </c>
      <c r="AD2428" s="22">
        <v>100</v>
      </c>
      <c r="AE2428" s="19"/>
    </row>
    <row r="2429" spans="2:31" x14ac:dyDescent="0.2">
      <c r="B2429" s="14" t="s">
        <v>12236</v>
      </c>
      <c r="C2429" s="33" t="s">
        <v>12235</v>
      </c>
      <c r="D2429" s="16" t="s">
        <v>12234</v>
      </c>
      <c r="E2429" s="104" t="s">
        <v>5057</v>
      </c>
      <c r="F2429" s="18" t="s">
        <v>26</v>
      </c>
      <c r="G2429" s="111" t="s">
        <v>4412</v>
      </c>
      <c r="H2429" s="102" t="s">
        <v>5022</v>
      </c>
      <c r="I2429" s="21">
        <v>3960000</v>
      </c>
      <c r="J2429" s="71">
        <v>108.5</v>
      </c>
      <c r="K2429" s="21">
        <v>4296600</v>
      </c>
      <c r="L2429" s="21">
        <v>3960000</v>
      </c>
      <c r="M2429" s="21">
        <v>3960000</v>
      </c>
      <c r="N2429" s="21"/>
      <c r="O2429" s="21"/>
      <c r="P2429" s="21"/>
      <c r="Q2429" s="21"/>
      <c r="R2429" s="22">
        <v>6.875</v>
      </c>
      <c r="S2429" s="22">
        <v>6.875</v>
      </c>
      <c r="T2429" s="20" t="s">
        <v>4965</v>
      </c>
      <c r="U2429" s="21">
        <v>45375</v>
      </c>
      <c r="V2429" s="21"/>
      <c r="W2429" s="34">
        <v>41239</v>
      </c>
      <c r="X2429" s="34">
        <v>43586</v>
      </c>
      <c r="Y2429" s="109"/>
      <c r="Z2429" s="70" t="s">
        <v>4927</v>
      </c>
      <c r="AA2429" s="20" t="s">
        <v>4926</v>
      </c>
      <c r="AB2429" s="109"/>
      <c r="AC2429" s="28">
        <v>42125</v>
      </c>
      <c r="AD2429" s="22">
        <v>103.438</v>
      </c>
      <c r="AE2429" s="19"/>
    </row>
    <row r="2430" spans="2:31" x14ac:dyDescent="0.2">
      <c r="B2430" s="14" t="s">
        <v>12233</v>
      </c>
      <c r="C2430" s="33" t="s">
        <v>12232</v>
      </c>
      <c r="D2430" s="16" t="s">
        <v>12231</v>
      </c>
      <c r="E2430" s="104" t="s">
        <v>5057</v>
      </c>
      <c r="F2430" s="18" t="s">
        <v>26</v>
      </c>
      <c r="G2430" s="111" t="s">
        <v>26</v>
      </c>
      <c r="H2430" s="102" t="s">
        <v>323</v>
      </c>
      <c r="I2430" s="21">
        <v>14974650</v>
      </c>
      <c r="J2430" s="71">
        <v>105.554</v>
      </c>
      <c r="K2430" s="21">
        <v>15833130</v>
      </c>
      <c r="L2430" s="21">
        <v>15000000</v>
      </c>
      <c r="M2430" s="21">
        <v>14994454</v>
      </c>
      <c r="N2430" s="21"/>
      <c r="O2430" s="21">
        <v>3022</v>
      </c>
      <c r="P2430" s="21"/>
      <c r="Q2430" s="21"/>
      <c r="R2430" s="22">
        <v>5.4</v>
      </c>
      <c r="S2430" s="22">
        <v>5.4219999999999997</v>
      </c>
      <c r="T2430" s="20" t="s">
        <v>4949</v>
      </c>
      <c r="U2430" s="21">
        <v>171000</v>
      </c>
      <c r="V2430" s="21">
        <v>810000</v>
      </c>
      <c r="W2430" s="34">
        <v>38266</v>
      </c>
      <c r="X2430" s="34">
        <v>41927</v>
      </c>
      <c r="Y2430" s="109"/>
      <c r="Z2430" s="70" t="s">
        <v>4927</v>
      </c>
      <c r="AA2430" s="20" t="s">
        <v>4926</v>
      </c>
      <c r="AB2430" s="109"/>
      <c r="AC2430" s="19"/>
      <c r="AD2430" s="22"/>
      <c r="AE2430" s="19"/>
    </row>
    <row r="2431" spans="2:31" x14ac:dyDescent="0.2">
      <c r="B2431" s="14" t="s">
        <v>12230</v>
      </c>
      <c r="C2431" s="33" t="s">
        <v>12229</v>
      </c>
      <c r="D2431" s="16" t="s">
        <v>12224</v>
      </c>
      <c r="E2431" s="104" t="s">
        <v>26</v>
      </c>
      <c r="F2431" s="18" t="s">
        <v>26</v>
      </c>
      <c r="G2431" s="111" t="s">
        <v>26</v>
      </c>
      <c r="H2431" s="102" t="s">
        <v>334</v>
      </c>
      <c r="I2431" s="21">
        <v>9548783</v>
      </c>
      <c r="J2431" s="71">
        <v>104.6</v>
      </c>
      <c r="K2431" s="21">
        <v>9937038</v>
      </c>
      <c r="L2431" s="21">
        <v>9500000</v>
      </c>
      <c r="M2431" s="21">
        <v>9506325</v>
      </c>
      <c r="N2431" s="21"/>
      <c r="O2431" s="21">
        <v>-27868</v>
      </c>
      <c r="P2431" s="21"/>
      <c r="Q2431" s="21"/>
      <c r="R2431" s="22">
        <v>5.35</v>
      </c>
      <c r="S2431" s="22">
        <v>5.2830000000000004</v>
      </c>
      <c r="T2431" s="20" t="s">
        <v>85</v>
      </c>
      <c r="U2431" s="21">
        <v>234360</v>
      </c>
      <c r="V2431" s="21">
        <v>508250</v>
      </c>
      <c r="W2431" s="34">
        <v>37994</v>
      </c>
      <c r="X2431" s="34">
        <v>41654</v>
      </c>
      <c r="Y2431" s="109"/>
      <c r="Z2431" s="70" t="s">
        <v>4927</v>
      </c>
      <c r="AA2431" s="20" t="s">
        <v>4926</v>
      </c>
      <c r="AB2431" s="109"/>
      <c r="AC2431" s="19"/>
      <c r="AD2431" s="22"/>
      <c r="AE2431" s="19"/>
    </row>
    <row r="2432" spans="2:31" x14ac:dyDescent="0.2">
      <c r="B2432" s="14" t="s">
        <v>12228</v>
      </c>
      <c r="C2432" s="33" t="s">
        <v>12227</v>
      </c>
      <c r="D2432" s="16" t="s">
        <v>12224</v>
      </c>
      <c r="E2432" s="104" t="s">
        <v>26</v>
      </c>
      <c r="F2432" s="18" t="s">
        <v>26</v>
      </c>
      <c r="G2432" s="111" t="s">
        <v>26</v>
      </c>
      <c r="H2432" s="102" t="s">
        <v>334</v>
      </c>
      <c r="I2432" s="21">
        <v>13701487</v>
      </c>
      <c r="J2432" s="71">
        <v>118.092</v>
      </c>
      <c r="K2432" s="21">
        <v>16219868</v>
      </c>
      <c r="L2432" s="21">
        <v>13735000</v>
      </c>
      <c r="M2432" s="21">
        <v>13716609</v>
      </c>
      <c r="N2432" s="21"/>
      <c r="O2432" s="21">
        <v>3267</v>
      </c>
      <c r="P2432" s="21"/>
      <c r="Q2432" s="21"/>
      <c r="R2432" s="22">
        <v>6.2</v>
      </c>
      <c r="S2432" s="22">
        <v>6.2329999999999997</v>
      </c>
      <c r="T2432" s="20" t="s">
        <v>4949</v>
      </c>
      <c r="U2432" s="21">
        <v>212893</v>
      </c>
      <c r="V2432" s="21">
        <v>851570</v>
      </c>
      <c r="W2432" s="34">
        <v>39350</v>
      </c>
      <c r="X2432" s="34">
        <v>43009</v>
      </c>
      <c r="Y2432" s="109"/>
      <c r="Z2432" s="70" t="s">
        <v>4927</v>
      </c>
      <c r="AA2432" s="20" t="s">
        <v>4926</v>
      </c>
      <c r="AB2432" s="109"/>
      <c r="AC2432" s="19"/>
      <c r="AD2432" s="22"/>
      <c r="AE2432" s="19"/>
    </row>
    <row r="2433" spans="2:31" x14ac:dyDescent="0.2">
      <c r="B2433" s="14" t="s">
        <v>12226</v>
      </c>
      <c r="C2433" s="33" t="s">
        <v>12225</v>
      </c>
      <c r="D2433" s="16" t="s">
        <v>12224</v>
      </c>
      <c r="E2433" s="104" t="s">
        <v>5057</v>
      </c>
      <c r="F2433" s="18" t="s">
        <v>26</v>
      </c>
      <c r="G2433" s="111" t="s">
        <v>26</v>
      </c>
      <c r="H2433" s="102" t="s">
        <v>334</v>
      </c>
      <c r="I2433" s="21">
        <v>9980500</v>
      </c>
      <c r="J2433" s="71">
        <v>113.364</v>
      </c>
      <c r="K2433" s="21">
        <v>11336420</v>
      </c>
      <c r="L2433" s="21">
        <v>10000000</v>
      </c>
      <c r="M2433" s="21">
        <v>9985908</v>
      </c>
      <c r="N2433" s="21"/>
      <c r="O2433" s="21">
        <v>1880</v>
      </c>
      <c r="P2433" s="21"/>
      <c r="Q2433" s="21"/>
      <c r="R2433" s="22">
        <v>5.2</v>
      </c>
      <c r="S2433" s="22">
        <v>5.2249999999999996</v>
      </c>
      <c r="T2433" s="20" t="s">
        <v>4949</v>
      </c>
      <c r="U2433" s="21">
        <v>130000</v>
      </c>
      <c r="V2433" s="21">
        <v>520000</v>
      </c>
      <c r="W2433" s="34">
        <v>40072</v>
      </c>
      <c r="X2433" s="34">
        <v>43739</v>
      </c>
      <c r="Y2433" s="109"/>
      <c r="Z2433" s="70" t="s">
        <v>4927</v>
      </c>
      <c r="AA2433" s="20" t="s">
        <v>4926</v>
      </c>
      <c r="AB2433" s="109"/>
      <c r="AC2433" s="19"/>
      <c r="AD2433" s="22"/>
      <c r="AE2433" s="19"/>
    </row>
    <row r="2434" spans="2:31" x14ac:dyDescent="0.2">
      <c r="B2434" s="14" t="s">
        <v>12223</v>
      </c>
      <c r="C2434" s="33" t="s">
        <v>12222</v>
      </c>
      <c r="D2434" s="16" t="s">
        <v>12221</v>
      </c>
      <c r="E2434" s="104" t="s">
        <v>26</v>
      </c>
      <c r="F2434" s="18" t="s">
        <v>26</v>
      </c>
      <c r="G2434" s="111" t="s">
        <v>26</v>
      </c>
      <c r="H2434" s="102" t="s">
        <v>334</v>
      </c>
      <c r="I2434" s="21">
        <v>11951640</v>
      </c>
      <c r="J2434" s="71">
        <v>105.429</v>
      </c>
      <c r="K2434" s="21">
        <v>12651504</v>
      </c>
      <c r="L2434" s="21">
        <v>12000000</v>
      </c>
      <c r="M2434" s="21">
        <v>11966863</v>
      </c>
      <c r="N2434" s="21"/>
      <c r="O2434" s="21">
        <v>7875</v>
      </c>
      <c r="P2434" s="21"/>
      <c r="Q2434" s="21"/>
      <c r="R2434" s="22">
        <v>3.125</v>
      </c>
      <c r="S2434" s="22">
        <v>3.2120000000000002</v>
      </c>
      <c r="T2434" s="20" t="s">
        <v>4965</v>
      </c>
      <c r="U2434" s="21">
        <v>47917</v>
      </c>
      <c r="V2434" s="21">
        <v>375000</v>
      </c>
      <c r="W2434" s="34">
        <v>40660</v>
      </c>
      <c r="X2434" s="34">
        <v>42505</v>
      </c>
      <c r="Y2434" s="109"/>
      <c r="Z2434" s="70" t="s">
        <v>4927</v>
      </c>
      <c r="AA2434" s="20" t="s">
        <v>4926</v>
      </c>
      <c r="AB2434" s="109"/>
      <c r="AC2434" s="19"/>
      <c r="AD2434" s="22"/>
      <c r="AE2434" s="19"/>
    </row>
    <row r="2435" spans="2:31" x14ac:dyDescent="0.2">
      <c r="B2435" s="14" t="s">
        <v>12220</v>
      </c>
      <c r="C2435" s="33" t="s">
        <v>12219</v>
      </c>
      <c r="D2435" s="16" t="s">
        <v>12218</v>
      </c>
      <c r="E2435" s="104" t="s">
        <v>26</v>
      </c>
      <c r="F2435" s="18" t="s">
        <v>26</v>
      </c>
      <c r="G2435" s="111" t="s">
        <v>590</v>
      </c>
      <c r="H2435" s="102" t="s">
        <v>611</v>
      </c>
      <c r="I2435" s="21">
        <v>10174201</v>
      </c>
      <c r="J2435" s="71">
        <v>96.114000000000004</v>
      </c>
      <c r="K2435" s="21">
        <v>9595434</v>
      </c>
      <c r="L2435" s="21">
        <v>9983441</v>
      </c>
      <c r="M2435" s="21">
        <v>10144564</v>
      </c>
      <c r="N2435" s="21"/>
      <c r="O2435" s="21">
        <v>14921</v>
      </c>
      <c r="P2435" s="21"/>
      <c r="Q2435" s="21"/>
      <c r="R2435" s="22">
        <v>6.6390000000000002</v>
      </c>
      <c r="S2435" s="22">
        <v>6.1390000000000002</v>
      </c>
      <c r="T2435" s="20" t="s">
        <v>12217</v>
      </c>
      <c r="U2435" s="21">
        <v>351653</v>
      </c>
      <c r="V2435" s="21">
        <v>662801</v>
      </c>
      <c r="W2435" s="34">
        <v>39458</v>
      </c>
      <c r="X2435" s="34">
        <v>45097</v>
      </c>
      <c r="Y2435" s="109"/>
      <c r="Z2435" s="70" t="s">
        <v>4927</v>
      </c>
      <c r="AA2435" s="20" t="s">
        <v>4926</v>
      </c>
      <c r="AB2435" s="109"/>
      <c r="AC2435" s="19"/>
      <c r="AD2435" s="22"/>
      <c r="AE2435" s="19"/>
    </row>
    <row r="2436" spans="2:31" x14ac:dyDescent="0.2">
      <c r="B2436" s="14" t="s">
        <v>12216</v>
      </c>
      <c r="C2436" s="33" t="s">
        <v>12215</v>
      </c>
      <c r="D2436" s="16" t="s">
        <v>12214</v>
      </c>
      <c r="E2436" s="104" t="s">
        <v>26</v>
      </c>
      <c r="F2436" s="18" t="s">
        <v>26</v>
      </c>
      <c r="G2436" s="111" t="s">
        <v>590</v>
      </c>
      <c r="H2436" s="102" t="s">
        <v>611</v>
      </c>
      <c r="I2436" s="21">
        <v>13274905</v>
      </c>
      <c r="J2436" s="71">
        <v>106.77</v>
      </c>
      <c r="K2436" s="21">
        <v>13202629</v>
      </c>
      <c r="L2436" s="21">
        <v>12365543</v>
      </c>
      <c r="M2436" s="21">
        <v>12905296</v>
      </c>
      <c r="N2436" s="21"/>
      <c r="O2436" s="21">
        <v>-310227</v>
      </c>
      <c r="P2436" s="21"/>
      <c r="Q2436" s="21"/>
      <c r="R2436" s="22">
        <v>7.52</v>
      </c>
      <c r="S2436" s="22">
        <v>6.1050000000000004</v>
      </c>
      <c r="T2436" s="20" t="s">
        <v>89</v>
      </c>
      <c r="U2436" s="21">
        <v>2583</v>
      </c>
      <c r="V2436" s="21">
        <v>929889</v>
      </c>
      <c r="W2436" s="34">
        <v>38090</v>
      </c>
      <c r="X2436" s="34">
        <v>43646</v>
      </c>
      <c r="Y2436" s="109"/>
      <c r="Z2436" s="70" t="s">
        <v>4927</v>
      </c>
      <c r="AA2436" s="20" t="s">
        <v>4926</v>
      </c>
      <c r="AB2436" s="109"/>
      <c r="AC2436" s="19"/>
      <c r="AD2436" s="22"/>
      <c r="AE2436" s="19"/>
    </row>
    <row r="2437" spans="2:31" x14ac:dyDescent="0.2">
      <c r="B2437" s="14" t="s">
        <v>12213</v>
      </c>
      <c r="C2437" s="33" t="s">
        <v>12212</v>
      </c>
      <c r="D2437" s="16" t="s">
        <v>12207</v>
      </c>
      <c r="E2437" s="104" t="s">
        <v>26</v>
      </c>
      <c r="F2437" s="18" t="s">
        <v>26</v>
      </c>
      <c r="G2437" s="111" t="s">
        <v>26</v>
      </c>
      <c r="H2437" s="102" t="s">
        <v>334</v>
      </c>
      <c r="I2437" s="21">
        <v>15505860</v>
      </c>
      <c r="J2437" s="71">
        <v>102.054</v>
      </c>
      <c r="K2437" s="21">
        <v>15308085</v>
      </c>
      <c r="L2437" s="21">
        <v>15000000</v>
      </c>
      <c r="M2437" s="21">
        <v>15061525</v>
      </c>
      <c r="N2437" s="21"/>
      <c r="O2437" s="21">
        <v>-132769</v>
      </c>
      <c r="P2437" s="21"/>
      <c r="Q2437" s="21"/>
      <c r="R2437" s="22">
        <v>5.35</v>
      </c>
      <c r="S2437" s="22">
        <v>4.4249999999999998</v>
      </c>
      <c r="T2437" s="20" t="s">
        <v>89</v>
      </c>
      <c r="U2437" s="21">
        <v>35667</v>
      </c>
      <c r="V2437" s="21">
        <v>802500</v>
      </c>
      <c r="W2437" s="34">
        <v>39982</v>
      </c>
      <c r="X2437" s="34">
        <v>41440</v>
      </c>
      <c r="Y2437" s="109"/>
      <c r="Z2437" s="70" t="s">
        <v>4927</v>
      </c>
      <c r="AA2437" s="20" t="s">
        <v>4926</v>
      </c>
      <c r="AB2437" s="109"/>
      <c r="AC2437" s="19"/>
      <c r="AD2437" s="22"/>
      <c r="AE2437" s="19"/>
    </row>
    <row r="2438" spans="2:31" x14ac:dyDescent="0.2">
      <c r="B2438" s="14" t="s">
        <v>12211</v>
      </c>
      <c r="C2438" s="33" t="s">
        <v>12210</v>
      </c>
      <c r="D2438" s="16" t="s">
        <v>12207</v>
      </c>
      <c r="E2438" s="104" t="s">
        <v>5057</v>
      </c>
      <c r="F2438" s="18" t="s">
        <v>26</v>
      </c>
      <c r="G2438" s="111" t="s">
        <v>26</v>
      </c>
      <c r="H2438" s="102" t="s">
        <v>334</v>
      </c>
      <c r="I2438" s="21">
        <v>7881609</v>
      </c>
      <c r="J2438" s="71">
        <v>118.014</v>
      </c>
      <c r="K2438" s="21">
        <v>9305388</v>
      </c>
      <c r="L2438" s="21">
        <v>7885000</v>
      </c>
      <c r="M2438" s="21">
        <v>7882778</v>
      </c>
      <c r="N2438" s="21"/>
      <c r="O2438" s="21">
        <v>339</v>
      </c>
      <c r="P2438" s="21"/>
      <c r="Q2438" s="21"/>
      <c r="R2438" s="22">
        <v>6</v>
      </c>
      <c r="S2438" s="22">
        <v>6.0060000000000002</v>
      </c>
      <c r="T2438" s="20" t="s">
        <v>4985</v>
      </c>
      <c r="U2438" s="21">
        <v>157700</v>
      </c>
      <c r="V2438" s="21">
        <v>473100</v>
      </c>
      <c r="W2438" s="34">
        <v>39874</v>
      </c>
      <c r="X2438" s="34">
        <v>43525</v>
      </c>
      <c r="Y2438" s="109"/>
      <c r="Z2438" s="70" t="s">
        <v>4927</v>
      </c>
      <c r="AA2438" s="20" t="s">
        <v>4926</v>
      </c>
      <c r="AB2438" s="109"/>
      <c r="AC2438" s="19"/>
      <c r="AD2438" s="22"/>
      <c r="AE2438" s="19"/>
    </row>
    <row r="2439" spans="2:31" x14ac:dyDescent="0.2">
      <c r="B2439" s="14" t="s">
        <v>12209</v>
      </c>
      <c r="C2439" s="33" t="s">
        <v>12208</v>
      </c>
      <c r="D2439" s="16" t="s">
        <v>12207</v>
      </c>
      <c r="E2439" s="104" t="s">
        <v>26</v>
      </c>
      <c r="F2439" s="18" t="s">
        <v>26</v>
      </c>
      <c r="G2439" s="111" t="s">
        <v>26</v>
      </c>
      <c r="H2439" s="102" t="s">
        <v>334</v>
      </c>
      <c r="I2439" s="21">
        <v>14990100</v>
      </c>
      <c r="J2439" s="71">
        <v>101.58</v>
      </c>
      <c r="K2439" s="21">
        <v>15236925</v>
      </c>
      <c r="L2439" s="21">
        <v>15000000</v>
      </c>
      <c r="M2439" s="21">
        <v>14997457</v>
      </c>
      <c r="N2439" s="21"/>
      <c r="O2439" s="21">
        <v>2925</v>
      </c>
      <c r="P2439" s="21"/>
      <c r="Q2439" s="21"/>
      <c r="R2439" s="22">
        <v>2.5499999999999998</v>
      </c>
      <c r="S2439" s="22">
        <v>2.57</v>
      </c>
      <c r="T2439" s="20" t="s">
        <v>4965</v>
      </c>
      <c r="U2439" s="21">
        <v>48875</v>
      </c>
      <c r="V2439" s="21">
        <v>382500</v>
      </c>
      <c r="W2439" s="34">
        <v>40311</v>
      </c>
      <c r="X2439" s="34">
        <v>41593</v>
      </c>
      <c r="Y2439" s="109"/>
      <c r="Z2439" s="70" t="s">
        <v>4927</v>
      </c>
      <c r="AA2439" s="20" t="s">
        <v>4926</v>
      </c>
      <c r="AB2439" s="109"/>
      <c r="AC2439" s="19"/>
      <c r="AD2439" s="22"/>
      <c r="AE2439" s="19"/>
    </row>
    <row r="2440" spans="2:31" x14ac:dyDescent="0.2">
      <c r="B2440" s="14" t="s">
        <v>12206</v>
      </c>
      <c r="C2440" s="33" t="s">
        <v>12205</v>
      </c>
      <c r="D2440" s="16" t="s">
        <v>12204</v>
      </c>
      <c r="E2440" s="104" t="s">
        <v>26</v>
      </c>
      <c r="F2440" s="18" t="s">
        <v>26</v>
      </c>
      <c r="G2440" s="111" t="s">
        <v>590</v>
      </c>
      <c r="H2440" s="102" t="s">
        <v>611</v>
      </c>
      <c r="I2440" s="21">
        <v>5538200</v>
      </c>
      <c r="J2440" s="71">
        <v>94.855999999999995</v>
      </c>
      <c r="K2440" s="21">
        <v>5350830</v>
      </c>
      <c r="L2440" s="21">
        <v>5641015</v>
      </c>
      <c r="M2440" s="21">
        <v>5564870</v>
      </c>
      <c r="N2440" s="21"/>
      <c r="O2440" s="21">
        <v>825</v>
      </c>
      <c r="P2440" s="21"/>
      <c r="Q2440" s="21"/>
      <c r="R2440" s="22">
        <v>5.6079999999999997</v>
      </c>
      <c r="S2440" s="22">
        <v>5.9429999999999996</v>
      </c>
      <c r="T2440" s="20" t="s">
        <v>4985</v>
      </c>
      <c r="U2440" s="21">
        <v>97541</v>
      </c>
      <c r="V2440" s="21">
        <v>316348</v>
      </c>
      <c r="W2440" s="34">
        <v>39262</v>
      </c>
      <c r="X2440" s="34">
        <v>45361</v>
      </c>
      <c r="Y2440" s="109"/>
      <c r="Z2440" s="70" t="s">
        <v>4927</v>
      </c>
      <c r="AA2440" s="20" t="s">
        <v>4926</v>
      </c>
      <c r="AB2440" s="109"/>
      <c r="AC2440" s="19"/>
      <c r="AD2440" s="22"/>
      <c r="AE2440" s="19"/>
    </row>
    <row r="2441" spans="2:31" x14ac:dyDescent="0.2">
      <c r="B2441" s="14" t="s">
        <v>12203</v>
      </c>
      <c r="C2441" s="33" t="s">
        <v>12202</v>
      </c>
      <c r="D2441" s="16" t="s">
        <v>11574</v>
      </c>
      <c r="E2441" s="104" t="s">
        <v>26</v>
      </c>
      <c r="F2441" s="18" t="s">
        <v>26</v>
      </c>
      <c r="G2441" s="111" t="s">
        <v>26</v>
      </c>
      <c r="H2441" s="102" t="s">
        <v>334</v>
      </c>
      <c r="I2441" s="21">
        <v>1461750</v>
      </c>
      <c r="J2441" s="71">
        <v>120.65300000000001</v>
      </c>
      <c r="K2441" s="21">
        <v>1809792</v>
      </c>
      <c r="L2441" s="21">
        <v>1500000</v>
      </c>
      <c r="M2441" s="21">
        <v>1469233</v>
      </c>
      <c r="N2441" s="21"/>
      <c r="O2441" s="21">
        <v>1094</v>
      </c>
      <c r="P2441" s="21"/>
      <c r="Q2441" s="21"/>
      <c r="R2441" s="22">
        <v>6.9</v>
      </c>
      <c r="S2441" s="22">
        <v>7.1150000000000002</v>
      </c>
      <c r="T2441" s="20" t="s">
        <v>4949</v>
      </c>
      <c r="U2441" s="21">
        <v>25875</v>
      </c>
      <c r="V2441" s="21">
        <v>103500</v>
      </c>
      <c r="W2441" s="34">
        <v>37537</v>
      </c>
      <c r="X2441" s="34">
        <v>47209</v>
      </c>
      <c r="Y2441" s="109"/>
      <c r="Z2441" s="70" t="s">
        <v>4927</v>
      </c>
      <c r="AA2441" s="20" t="s">
        <v>4926</v>
      </c>
      <c r="AB2441" s="109"/>
      <c r="AC2441" s="19"/>
      <c r="AD2441" s="22"/>
      <c r="AE2441" s="19"/>
    </row>
    <row r="2442" spans="2:31" x14ac:dyDescent="0.2">
      <c r="B2442" s="14" t="s">
        <v>12201</v>
      </c>
      <c r="C2442" s="33" t="s">
        <v>12200</v>
      </c>
      <c r="D2442" s="16" t="s">
        <v>12199</v>
      </c>
      <c r="E2442" s="104" t="s">
        <v>26</v>
      </c>
      <c r="F2442" s="18" t="s">
        <v>26</v>
      </c>
      <c r="G2442" s="111" t="s">
        <v>590</v>
      </c>
      <c r="H2442" s="102" t="s">
        <v>590</v>
      </c>
      <c r="I2442" s="21">
        <v>32910522</v>
      </c>
      <c r="J2442" s="71">
        <v>110.589</v>
      </c>
      <c r="K2442" s="21">
        <v>36214894</v>
      </c>
      <c r="L2442" s="21">
        <v>32747285</v>
      </c>
      <c r="M2442" s="21">
        <v>32843606</v>
      </c>
      <c r="N2442" s="21"/>
      <c r="O2442" s="21">
        <v>-22458</v>
      </c>
      <c r="P2442" s="21"/>
      <c r="Q2442" s="21"/>
      <c r="R2442" s="22">
        <v>5.26</v>
      </c>
      <c r="S2442" s="22">
        <v>5.2569999999999997</v>
      </c>
      <c r="T2442" s="20" t="s">
        <v>5189</v>
      </c>
      <c r="U2442" s="21">
        <v>143542</v>
      </c>
      <c r="V2442" s="21">
        <v>1722507</v>
      </c>
      <c r="W2442" s="34">
        <v>37784</v>
      </c>
      <c r="X2442" s="34">
        <v>45231</v>
      </c>
      <c r="Y2442" s="109"/>
      <c r="Z2442" s="70" t="s">
        <v>531</v>
      </c>
      <c r="AA2442" s="20" t="s">
        <v>26</v>
      </c>
      <c r="AB2442" s="109"/>
      <c r="AC2442" s="19"/>
      <c r="AD2442" s="22"/>
      <c r="AE2442" s="19"/>
    </row>
    <row r="2443" spans="2:31" x14ac:dyDescent="0.2">
      <c r="B2443" s="14" t="s">
        <v>12198</v>
      </c>
      <c r="C2443" s="33" t="s">
        <v>12197</v>
      </c>
      <c r="D2443" s="16" t="s">
        <v>12194</v>
      </c>
      <c r="E2443" s="104" t="s">
        <v>26</v>
      </c>
      <c r="F2443" s="18" t="s">
        <v>26</v>
      </c>
      <c r="G2443" s="111" t="s">
        <v>26</v>
      </c>
      <c r="H2443" s="102" t="s">
        <v>611</v>
      </c>
      <c r="I2443" s="21">
        <v>14343178</v>
      </c>
      <c r="J2443" s="71">
        <v>105.577</v>
      </c>
      <c r="K2443" s="21">
        <v>14252868</v>
      </c>
      <c r="L2443" s="21">
        <v>13500000</v>
      </c>
      <c r="M2443" s="21">
        <v>13885196</v>
      </c>
      <c r="N2443" s="21"/>
      <c r="O2443" s="21">
        <v>-112154</v>
      </c>
      <c r="P2443" s="21"/>
      <c r="Q2443" s="21"/>
      <c r="R2443" s="22">
        <v>5.75</v>
      </c>
      <c r="S2443" s="22">
        <v>4.726</v>
      </c>
      <c r="T2443" s="20" t="s">
        <v>85</v>
      </c>
      <c r="U2443" s="21">
        <v>357937</v>
      </c>
      <c r="V2443" s="21">
        <v>776250</v>
      </c>
      <c r="W2443" s="34">
        <v>39721</v>
      </c>
      <c r="X2443" s="34">
        <v>42384</v>
      </c>
      <c r="Y2443" s="109"/>
      <c r="Z2443" s="70" t="s">
        <v>4927</v>
      </c>
      <c r="AA2443" s="20" t="s">
        <v>4926</v>
      </c>
      <c r="AB2443" s="109"/>
      <c r="AC2443" s="19"/>
      <c r="AD2443" s="22"/>
      <c r="AE2443" s="19"/>
    </row>
    <row r="2444" spans="2:31" x14ac:dyDescent="0.2">
      <c r="B2444" s="14" t="s">
        <v>12196</v>
      </c>
      <c r="C2444" s="33" t="s">
        <v>12195</v>
      </c>
      <c r="D2444" s="16" t="s">
        <v>12194</v>
      </c>
      <c r="E2444" s="104" t="s">
        <v>26</v>
      </c>
      <c r="F2444" s="18" t="s">
        <v>26</v>
      </c>
      <c r="G2444" s="111" t="s">
        <v>26</v>
      </c>
      <c r="H2444" s="102" t="s">
        <v>611</v>
      </c>
      <c r="I2444" s="21">
        <v>9973000</v>
      </c>
      <c r="J2444" s="71">
        <v>107.009</v>
      </c>
      <c r="K2444" s="21">
        <v>10700870</v>
      </c>
      <c r="L2444" s="21">
        <v>10000000</v>
      </c>
      <c r="M2444" s="21">
        <v>9986353</v>
      </c>
      <c r="N2444" s="21"/>
      <c r="O2444" s="21">
        <v>2703</v>
      </c>
      <c r="P2444" s="21"/>
      <c r="Q2444" s="21"/>
      <c r="R2444" s="22">
        <v>5.95</v>
      </c>
      <c r="S2444" s="22">
        <v>5.9859999999999998</v>
      </c>
      <c r="T2444" s="20" t="s">
        <v>4965</v>
      </c>
      <c r="U2444" s="21">
        <v>76028</v>
      </c>
      <c r="V2444" s="21">
        <v>595000</v>
      </c>
      <c r="W2444" s="34">
        <v>39203</v>
      </c>
      <c r="X2444" s="34">
        <v>42870</v>
      </c>
      <c r="Y2444" s="109"/>
      <c r="Z2444" s="70" t="s">
        <v>4927</v>
      </c>
      <c r="AA2444" s="20" t="s">
        <v>4926</v>
      </c>
      <c r="AB2444" s="109"/>
      <c r="AC2444" s="19"/>
      <c r="AD2444" s="22"/>
      <c r="AE2444" s="19"/>
    </row>
    <row r="2445" spans="2:31" x14ac:dyDescent="0.2">
      <c r="B2445" s="14" t="s">
        <v>12193</v>
      </c>
      <c r="C2445" s="33" t="s">
        <v>12192</v>
      </c>
      <c r="D2445" s="16" t="s">
        <v>12189</v>
      </c>
      <c r="E2445" s="104" t="s">
        <v>5057</v>
      </c>
      <c r="F2445" s="18" t="s">
        <v>26</v>
      </c>
      <c r="G2445" s="111" t="s">
        <v>26</v>
      </c>
      <c r="H2445" s="102" t="s">
        <v>611</v>
      </c>
      <c r="I2445" s="21">
        <v>6077273</v>
      </c>
      <c r="J2445" s="71">
        <v>104.313</v>
      </c>
      <c r="K2445" s="21">
        <v>6665620</v>
      </c>
      <c r="L2445" s="21">
        <v>6390000</v>
      </c>
      <c r="M2445" s="21">
        <v>6295891</v>
      </c>
      <c r="N2445" s="21"/>
      <c r="O2445" s="21">
        <v>40187</v>
      </c>
      <c r="P2445" s="21"/>
      <c r="Q2445" s="21"/>
      <c r="R2445" s="22">
        <v>5.05</v>
      </c>
      <c r="S2445" s="22">
        <v>5.827</v>
      </c>
      <c r="T2445" s="20" t="s">
        <v>85</v>
      </c>
      <c r="U2445" s="21">
        <v>148798</v>
      </c>
      <c r="V2445" s="21">
        <v>322695</v>
      </c>
      <c r="W2445" s="34">
        <v>39108</v>
      </c>
      <c r="X2445" s="34">
        <v>42019</v>
      </c>
      <c r="Y2445" s="109"/>
      <c r="Z2445" s="70" t="s">
        <v>4927</v>
      </c>
      <c r="AA2445" s="20" t="s">
        <v>4926</v>
      </c>
      <c r="AB2445" s="109"/>
      <c r="AC2445" s="19"/>
      <c r="AD2445" s="22"/>
      <c r="AE2445" s="19"/>
    </row>
    <row r="2446" spans="2:31" x14ac:dyDescent="0.2">
      <c r="B2446" s="14" t="s">
        <v>12191</v>
      </c>
      <c r="C2446" s="33" t="s">
        <v>12190</v>
      </c>
      <c r="D2446" s="16" t="s">
        <v>12189</v>
      </c>
      <c r="E2446" s="104" t="s">
        <v>5057</v>
      </c>
      <c r="F2446" s="18" t="s">
        <v>26</v>
      </c>
      <c r="G2446" s="111" t="s">
        <v>26</v>
      </c>
      <c r="H2446" s="102" t="s">
        <v>334</v>
      </c>
      <c r="I2446" s="21">
        <v>17749605</v>
      </c>
      <c r="J2446" s="71">
        <v>108.95099999999999</v>
      </c>
      <c r="K2446" s="21">
        <v>18853953</v>
      </c>
      <c r="L2446" s="21">
        <v>17305000</v>
      </c>
      <c r="M2446" s="21">
        <v>17518993</v>
      </c>
      <c r="N2446" s="21"/>
      <c r="O2446" s="21">
        <v>-57935</v>
      </c>
      <c r="P2446" s="21"/>
      <c r="Q2446" s="21"/>
      <c r="R2446" s="22">
        <v>5.65</v>
      </c>
      <c r="S2446" s="22">
        <v>5.226</v>
      </c>
      <c r="T2446" s="20" t="s">
        <v>4949</v>
      </c>
      <c r="U2446" s="21">
        <v>244433</v>
      </c>
      <c r="V2446" s="21">
        <v>977733</v>
      </c>
      <c r="W2446" s="34">
        <v>39721</v>
      </c>
      <c r="X2446" s="34">
        <v>42461</v>
      </c>
      <c r="Y2446" s="109"/>
      <c r="Z2446" s="70" t="s">
        <v>4927</v>
      </c>
      <c r="AA2446" s="20" t="s">
        <v>4926</v>
      </c>
      <c r="AB2446" s="109"/>
      <c r="AC2446" s="19"/>
      <c r="AD2446" s="22"/>
      <c r="AE2446" s="19"/>
    </row>
    <row r="2447" spans="2:31" x14ac:dyDescent="0.2">
      <c r="B2447" s="14" t="s">
        <v>12188</v>
      </c>
      <c r="C2447" s="33" t="s">
        <v>12187</v>
      </c>
      <c r="D2447" s="16" t="s">
        <v>12186</v>
      </c>
      <c r="E2447" s="104" t="s">
        <v>5057</v>
      </c>
      <c r="F2447" s="18" t="s">
        <v>26</v>
      </c>
      <c r="G2447" s="111" t="s">
        <v>26</v>
      </c>
      <c r="H2447" s="102" t="s">
        <v>323</v>
      </c>
      <c r="I2447" s="21">
        <v>8402849</v>
      </c>
      <c r="J2447" s="71">
        <v>122.762</v>
      </c>
      <c r="K2447" s="21">
        <v>10373414</v>
      </c>
      <c r="L2447" s="21">
        <v>8450000</v>
      </c>
      <c r="M2447" s="21">
        <v>8409896</v>
      </c>
      <c r="N2447" s="21"/>
      <c r="O2447" s="21">
        <v>1230</v>
      </c>
      <c r="P2447" s="21"/>
      <c r="Q2447" s="21"/>
      <c r="R2447" s="22">
        <v>6.18</v>
      </c>
      <c r="S2447" s="22">
        <v>6.2190000000000003</v>
      </c>
      <c r="T2447" s="20" t="s">
        <v>118</v>
      </c>
      <c r="U2447" s="21">
        <v>197279</v>
      </c>
      <c r="V2447" s="21">
        <v>522210</v>
      </c>
      <c r="W2447" s="34">
        <v>36952</v>
      </c>
      <c r="X2447" s="34">
        <v>49720</v>
      </c>
      <c r="Y2447" s="109"/>
      <c r="Z2447" s="70" t="s">
        <v>4927</v>
      </c>
      <c r="AA2447" s="20" t="s">
        <v>4926</v>
      </c>
      <c r="AB2447" s="109"/>
      <c r="AC2447" s="19"/>
      <c r="AD2447" s="22"/>
      <c r="AE2447" s="19"/>
    </row>
    <row r="2448" spans="2:31" x14ac:dyDescent="0.2">
      <c r="B2448" s="14" t="s">
        <v>12185</v>
      </c>
      <c r="C2448" s="33" t="s">
        <v>12184</v>
      </c>
      <c r="D2448" s="16" t="s">
        <v>12183</v>
      </c>
      <c r="E2448" s="104" t="s">
        <v>5057</v>
      </c>
      <c r="F2448" s="18" t="s">
        <v>26</v>
      </c>
      <c r="G2448" s="111" t="s">
        <v>26</v>
      </c>
      <c r="H2448" s="102" t="s">
        <v>323</v>
      </c>
      <c r="I2448" s="21">
        <v>6482735</v>
      </c>
      <c r="J2448" s="71">
        <v>122.762</v>
      </c>
      <c r="K2448" s="21">
        <v>8083897</v>
      </c>
      <c r="L2448" s="21">
        <v>6585000</v>
      </c>
      <c r="M2448" s="21">
        <v>6497188</v>
      </c>
      <c r="N2448" s="21"/>
      <c r="O2448" s="21">
        <v>-87812</v>
      </c>
      <c r="P2448" s="21"/>
      <c r="Q2448" s="21"/>
      <c r="R2448" s="22">
        <v>6.18</v>
      </c>
      <c r="S2448" s="22">
        <v>6.29</v>
      </c>
      <c r="T2448" s="20" t="s">
        <v>118</v>
      </c>
      <c r="U2448" s="21">
        <v>153738</v>
      </c>
      <c r="V2448" s="21">
        <v>406953</v>
      </c>
      <c r="W2448" s="34">
        <v>36938</v>
      </c>
      <c r="X2448" s="34">
        <v>49720</v>
      </c>
      <c r="Y2448" s="109"/>
      <c r="Z2448" s="70" t="s">
        <v>4927</v>
      </c>
      <c r="AA2448" s="20" t="s">
        <v>4926</v>
      </c>
      <c r="AB2448" s="109"/>
      <c r="AC2448" s="19"/>
      <c r="AD2448" s="22"/>
      <c r="AE2448" s="19"/>
    </row>
    <row r="2449" spans="2:31" x14ac:dyDescent="0.2">
      <c r="B2449" s="14" t="s">
        <v>12182</v>
      </c>
      <c r="C2449" s="33" t="s">
        <v>12181</v>
      </c>
      <c r="D2449" s="16" t="s">
        <v>12178</v>
      </c>
      <c r="E2449" s="104" t="s">
        <v>26</v>
      </c>
      <c r="F2449" s="18" t="s">
        <v>26</v>
      </c>
      <c r="G2449" s="111" t="s">
        <v>26</v>
      </c>
      <c r="H2449" s="102" t="s">
        <v>334</v>
      </c>
      <c r="I2449" s="21">
        <v>4983550</v>
      </c>
      <c r="J2449" s="71">
        <v>120.321</v>
      </c>
      <c r="K2449" s="21">
        <v>6016040</v>
      </c>
      <c r="L2449" s="21">
        <v>5000000</v>
      </c>
      <c r="M2449" s="21">
        <v>4990594</v>
      </c>
      <c r="N2449" s="21"/>
      <c r="O2449" s="21">
        <v>1532</v>
      </c>
      <c r="P2449" s="21"/>
      <c r="Q2449" s="21"/>
      <c r="R2449" s="22">
        <v>6.8</v>
      </c>
      <c r="S2449" s="22">
        <v>6.8460000000000001</v>
      </c>
      <c r="T2449" s="20" t="s">
        <v>4965</v>
      </c>
      <c r="U2449" s="21">
        <v>38722</v>
      </c>
      <c r="V2449" s="21">
        <v>340000</v>
      </c>
      <c r="W2449" s="34">
        <v>39401</v>
      </c>
      <c r="X2449" s="34">
        <v>43059</v>
      </c>
      <c r="Y2449" s="109"/>
      <c r="Z2449" s="70" t="s">
        <v>4927</v>
      </c>
      <c r="AA2449" s="20" t="s">
        <v>4926</v>
      </c>
      <c r="AB2449" s="109"/>
      <c r="AC2449" s="19"/>
      <c r="AD2449" s="22"/>
      <c r="AE2449" s="19"/>
    </row>
    <row r="2450" spans="2:31" x14ac:dyDescent="0.2">
      <c r="B2450" s="14" t="s">
        <v>12180</v>
      </c>
      <c r="C2450" s="33" t="s">
        <v>12179</v>
      </c>
      <c r="D2450" s="16" t="s">
        <v>12178</v>
      </c>
      <c r="E2450" s="104" t="s">
        <v>5057</v>
      </c>
      <c r="F2450" s="18" t="s">
        <v>26</v>
      </c>
      <c r="G2450" s="111" t="s">
        <v>26</v>
      </c>
      <c r="H2450" s="102" t="s">
        <v>334</v>
      </c>
      <c r="I2450" s="21">
        <v>9994000</v>
      </c>
      <c r="J2450" s="71">
        <v>105.047</v>
      </c>
      <c r="K2450" s="21">
        <v>10504720</v>
      </c>
      <c r="L2450" s="21">
        <v>10000000</v>
      </c>
      <c r="M2450" s="21">
        <v>9995765</v>
      </c>
      <c r="N2450" s="21"/>
      <c r="O2450" s="21">
        <v>1111</v>
      </c>
      <c r="P2450" s="21"/>
      <c r="Q2450" s="21"/>
      <c r="R2450" s="22">
        <v>3.125</v>
      </c>
      <c r="S2450" s="22">
        <v>3.1379999999999999</v>
      </c>
      <c r="T2450" s="20" t="s">
        <v>89</v>
      </c>
      <c r="U2450" s="21">
        <v>13889</v>
      </c>
      <c r="V2450" s="21">
        <v>312500</v>
      </c>
      <c r="W2450" s="34">
        <v>40700</v>
      </c>
      <c r="X2450" s="34">
        <v>42536</v>
      </c>
      <c r="Y2450" s="109"/>
      <c r="Z2450" s="70" t="s">
        <v>4927</v>
      </c>
      <c r="AA2450" s="20" t="s">
        <v>4926</v>
      </c>
      <c r="AB2450" s="109"/>
      <c r="AC2450" s="19"/>
      <c r="AD2450" s="22"/>
      <c r="AE2450" s="19"/>
    </row>
    <row r="2451" spans="2:31" x14ac:dyDescent="0.2">
      <c r="B2451" s="14" t="s">
        <v>12177</v>
      </c>
      <c r="C2451" s="33" t="s">
        <v>12176</v>
      </c>
      <c r="D2451" s="16" t="s">
        <v>12173</v>
      </c>
      <c r="E2451" s="104" t="s">
        <v>26</v>
      </c>
      <c r="F2451" s="18" t="s">
        <v>26</v>
      </c>
      <c r="G2451" s="111" t="s">
        <v>590</v>
      </c>
      <c r="H2451" s="102" t="s">
        <v>334</v>
      </c>
      <c r="I2451" s="21">
        <v>10234445</v>
      </c>
      <c r="J2451" s="71">
        <v>133.97900000000001</v>
      </c>
      <c r="K2451" s="21">
        <v>13665858</v>
      </c>
      <c r="L2451" s="21">
        <v>10200000</v>
      </c>
      <c r="M2451" s="21">
        <v>10215598</v>
      </c>
      <c r="N2451" s="21"/>
      <c r="O2451" s="21">
        <v>-10675</v>
      </c>
      <c r="P2451" s="21"/>
      <c r="Q2451" s="21"/>
      <c r="R2451" s="22">
        <v>9.19</v>
      </c>
      <c r="S2451" s="22">
        <v>9.15</v>
      </c>
      <c r="T2451" s="20" t="s">
        <v>4965</v>
      </c>
      <c r="U2451" s="21">
        <v>156230</v>
      </c>
      <c r="V2451" s="21">
        <v>937380</v>
      </c>
      <c r="W2451" s="34">
        <v>34670</v>
      </c>
      <c r="X2451" s="34">
        <v>45597</v>
      </c>
      <c r="Y2451" s="109"/>
      <c r="Z2451" s="70" t="s">
        <v>4927</v>
      </c>
      <c r="AA2451" s="20" t="s">
        <v>4926</v>
      </c>
      <c r="AB2451" s="109"/>
      <c r="AC2451" s="19"/>
      <c r="AD2451" s="22"/>
      <c r="AE2451" s="19"/>
    </row>
    <row r="2452" spans="2:31" x14ac:dyDescent="0.2">
      <c r="B2452" s="14" t="s">
        <v>12175</v>
      </c>
      <c r="C2452" s="33" t="s">
        <v>12174</v>
      </c>
      <c r="D2452" s="16" t="s">
        <v>12173</v>
      </c>
      <c r="E2452" s="104" t="s">
        <v>26</v>
      </c>
      <c r="F2452" s="18" t="s">
        <v>26</v>
      </c>
      <c r="G2452" s="111" t="s">
        <v>4412</v>
      </c>
      <c r="H2452" s="102" t="s">
        <v>334</v>
      </c>
      <c r="I2452" s="21">
        <v>9987300</v>
      </c>
      <c r="J2452" s="71">
        <v>105.419</v>
      </c>
      <c r="K2452" s="21">
        <v>10541880</v>
      </c>
      <c r="L2452" s="21">
        <v>10000000</v>
      </c>
      <c r="M2452" s="21">
        <v>9988118</v>
      </c>
      <c r="N2452" s="21"/>
      <c r="O2452" s="21">
        <v>818</v>
      </c>
      <c r="P2452" s="21"/>
      <c r="Q2452" s="21"/>
      <c r="R2452" s="22">
        <v>3.875</v>
      </c>
      <c r="S2452" s="22">
        <v>3.89</v>
      </c>
      <c r="T2452" s="20" t="s">
        <v>85</v>
      </c>
      <c r="U2452" s="21">
        <v>206667</v>
      </c>
      <c r="V2452" s="21"/>
      <c r="W2452" s="34">
        <v>41072</v>
      </c>
      <c r="X2452" s="34">
        <v>44757</v>
      </c>
      <c r="Y2452" s="109"/>
      <c r="Z2452" s="70" t="s">
        <v>4927</v>
      </c>
      <c r="AA2452" s="20" t="s">
        <v>4926</v>
      </c>
      <c r="AB2452" s="109"/>
      <c r="AC2452" s="28">
        <v>44666</v>
      </c>
      <c r="AD2452" s="22">
        <v>100</v>
      </c>
      <c r="AE2452" s="19"/>
    </row>
    <row r="2453" spans="2:31" x14ac:dyDescent="0.2">
      <c r="B2453" s="14" t="s">
        <v>12172</v>
      </c>
      <c r="C2453" s="33" t="s">
        <v>12171</v>
      </c>
      <c r="D2453" s="16" t="s">
        <v>12162</v>
      </c>
      <c r="E2453" s="104" t="s">
        <v>26</v>
      </c>
      <c r="F2453" s="18" t="s">
        <v>26</v>
      </c>
      <c r="G2453" s="111" t="s">
        <v>26</v>
      </c>
      <c r="H2453" s="102" t="s">
        <v>323</v>
      </c>
      <c r="I2453" s="21">
        <v>992880</v>
      </c>
      <c r="J2453" s="71">
        <v>126.72499999999999</v>
      </c>
      <c r="K2453" s="21">
        <v>1267254</v>
      </c>
      <c r="L2453" s="21">
        <v>1000000</v>
      </c>
      <c r="M2453" s="21">
        <v>993625</v>
      </c>
      <c r="N2453" s="21"/>
      <c r="O2453" s="21">
        <v>155</v>
      </c>
      <c r="P2453" s="21"/>
      <c r="Q2453" s="21"/>
      <c r="R2453" s="22">
        <v>5.65</v>
      </c>
      <c r="S2453" s="22">
        <v>5.6989999999999998</v>
      </c>
      <c r="T2453" s="20" t="s">
        <v>118</v>
      </c>
      <c r="U2453" s="21">
        <v>23542</v>
      </c>
      <c r="V2453" s="21">
        <v>56500</v>
      </c>
      <c r="W2453" s="34">
        <v>38728</v>
      </c>
      <c r="X2453" s="34">
        <v>50072</v>
      </c>
      <c r="Y2453" s="109"/>
      <c r="Z2453" s="70" t="s">
        <v>4927</v>
      </c>
      <c r="AA2453" s="20" t="s">
        <v>4926</v>
      </c>
      <c r="AB2453" s="109"/>
      <c r="AC2453" s="19"/>
      <c r="AD2453" s="22"/>
      <c r="AE2453" s="19"/>
    </row>
    <row r="2454" spans="2:31" x14ac:dyDescent="0.2">
      <c r="B2454" s="14" t="s">
        <v>12170</v>
      </c>
      <c r="C2454" s="33" t="s">
        <v>12169</v>
      </c>
      <c r="D2454" s="16" t="s">
        <v>12162</v>
      </c>
      <c r="E2454" s="104" t="s">
        <v>26</v>
      </c>
      <c r="F2454" s="18" t="s">
        <v>26</v>
      </c>
      <c r="G2454" s="111" t="s">
        <v>26</v>
      </c>
      <c r="H2454" s="102" t="s">
        <v>323</v>
      </c>
      <c r="I2454" s="21">
        <v>999745</v>
      </c>
      <c r="J2454" s="71">
        <v>135.584</v>
      </c>
      <c r="K2454" s="21">
        <v>1355838</v>
      </c>
      <c r="L2454" s="21">
        <v>1000000</v>
      </c>
      <c r="M2454" s="21">
        <v>999840</v>
      </c>
      <c r="N2454" s="21"/>
      <c r="O2454" s="21">
        <v>127</v>
      </c>
      <c r="P2454" s="21"/>
      <c r="Q2454" s="21"/>
      <c r="R2454" s="22">
        <v>6.2</v>
      </c>
      <c r="S2454" s="22">
        <v>6.2009999999999996</v>
      </c>
      <c r="T2454" s="20" t="s">
        <v>89</v>
      </c>
      <c r="U2454" s="21">
        <v>5167</v>
      </c>
      <c r="V2454" s="21">
        <v>62000</v>
      </c>
      <c r="W2454" s="34">
        <v>38826</v>
      </c>
      <c r="X2454" s="34">
        <v>49827</v>
      </c>
      <c r="Y2454" s="109"/>
      <c r="Z2454" s="70" t="s">
        <v>4927</v>
      </c>
      <c r="AA2454" s="20" t="s">
        <v>4926</v>
      </c>
      <c r="AB2454" s="109"/>
      <c r="AC2454" s="19"/>
      <c r="AD2454" s="22"/>
      <c r="AE2454" s="19"/>
    </row>
    <row r="2455" spans="2:31" x14ac:dyDescent="0.2">
      <c r="B2455" s="14" t="s">
        <v>12168</v>
      </c>
      <c r="C2455" s="33" t="s">
        <v>12167</v>
      </c>
      <c r="D2455" s="16" t="s">
        <v>12162</v>
      </c>
      <c r="E2455" s="104" t="s">
        <v>26</v>
      </c>
      <c r="F2455" s="18" t="s">
        <v>26</v>
      </c>
      <c r="G2455" s="111" t="s">
        <v>26</v>
      </c>
      <c r="H2455" s="102" t="s">
        <v>323</v>
      </c>
      <c r="I2455" s="21">
        <v>1598832</v>
      </c>
      <c r="J2455" s="71">
        <v>133.166</v>
      </c>
      <c r="K2455" s="21">
        <v>2130659</v>
      </c>
      <c r="L2455" s="21">
        <v>1600000</v>
      </c>
      <c r="M2455" s="21">
        <v>1598940</v>
      </c>
      <c r="N2455" s="21"/>
      <c r="O2455" s="21">
        <v>77</v>
      </c>
      <c r="P2455" s="21"/>
      <c r="Q2455" s="21"/>
      <c r="R2455" s="22">
        <v>5.96</v>
      </c>
      <c r="S2455" s="22">
        <v>5.9649999999999999</v>
      </c>
      <c r="T2455" s="20" t="s">
        <v>4949</v>
      </c>
      <c r="U2455" s="21">
        <v>23840</v>
      </c>
      <c r="V2455" s="21">
        <v>95360</v>
      </c>
      <c r="W2455" s="34">
        <v>39883</v>
      </c>
      <c r="X2455" s="34">
        <v>50861</v>
      </c>
      <c r="Y2455" s="109"/>
      <c r="Z2455" s="70" t="s">
        <v>4927</v>
      </c>
      <c r="AA2455" s="20" t="s">
        <v>4926</v>
      </c>
      <c r="AB2455" s="109"/>
      <c r="AC2455" s="19"/>
      <c r="AD2455" s="22"/>
      <c r="AE2455" s="19"/>
    </row>
    <row r="2456" spans="2:31" x14ac:dyDescent="0.2">
      <c r="B2456" s="14" t="s">
        <v>12166</v>
      </c>
      <c r="C2456" s="33" t="s">
        <v>12165</v>
      </c>
      <c r="D2456" s="16" t="s">
        <v>12162</v>
      </c>
      <c r="E2456" s="104" t="s">
        <v>26</v>
      </c>
      <c r="F2456" s="18" t="s">
        <v>26</v>
      </c>
      <c r="G2456" s="111" t="s">
        <v>4412</v>
      </c>
      <c r="H2456" s="102" t="s">
        <v>323</v>
      </c>
      <c r="I2456" s="21">
        <v>10490550</v>
      </c>
      <c r="J2456" s="71">
        <v>120.456</v>
      </c>
      <c r="K2456" s="21">
        <v>12647891</v>
      </c>
      <c r="L2456" s="21">
        <v>10500000</v>
      </c>
      <c r="M2456" s="21">
        <v>10490926</v>
      </c>
      <c r="N2456" s="21"/>
      <c r="O2456" s="21">
        <v>290</v>
      </c>
      <c r="P2456" s="21"/>
      <c r="Q2456" s="21"/>
      <c r="R2456" s="22">
        <v>5.125</v>
      </c>
      <c r="S2456" s="22">
        <v>5.1310000000000002</v>
      </c>
      <c r="T2456" s="20" t="s">
        <v>89</v>
      </c>
      <c r="U2456" s="21">
        <v>44844</v>
      </c>
      <c r="V2456" s="21">
        <v>538125</v>
      </c>
      <c r="W2456" s="34">
        <v>40700</v>
      </c>
      <c r="X2456" s="34">
        <v>51653</v>
      </c>
      <c r="Y2456" s="109"/>
      <c r="Z2456" s="70" t="s">
        <v>4927</v>
      </c>
      <c r="AA2456" s="20" t="s">
        <v>4926</v>
      </c>
      <c r="AB2456" s="109"/>
      <c r="AC2456" s="28">
        <v>51471</v>
      </c>
      <c r="AD2456" s="22">
        <v>100</v>
      </c>
      <c r="AE2456" s="19"/>
    </row>
    <row r="2457" spans="2:31" x14ac:dyDescent="0.2">
      <c r="B2457" s="14" t="s">
        <v>12164</v>
      </c>
      <c r="C2457" s="33" t="s">
        <v>12163</v>
      </c>
      <c r="D2457" s="16" t="s">
        <v>12162</v>
      </c>
      <c r="E2457" s="104" t="s">
        <v>5057</v>
      </c>
      <c r="F2457" s="18" t="s">
        <v>26</v>
      </c>
      <c r="G2457" s="111" t="s">
        <v>4412</v>
      </c>
      <c r="H2457" s="102" t="s">
        <v>323</v>
      </c>
      <c r="I2457" s="21">
        <v>8977770</v>
      </c>
      <c r="J2457" s="71">
        <v>104.532</v>
      </c>
      <c r="K2457" s="21">
        <v>9407907</v>
      </c>
      <c r="L2457" s="21">
        <v>9000000</v>
      </c>
      <c r="M2457" s="21">
        <v>8978789</v>
      </c>
      <c r="N2457" s="21"/>
      <c r="O2457" s="21">
        <v>990</v>
      </c>
      <c r="P2457" s="21"/>
      <c r="Q2457" s="21"/>
      <c r="R2457" s="22">
        <v>4.125</v>
      </c>
      <c r="S2457" s="22">
        <v>4.1390000000000002</v>
      </c>
      <c r="T2457" s="20" t="s">
        <v>118</v>
      </c>
      <c r="U2457" s="21">
        <v>154688</v>
      </c>
      <c r="V2457" s="21">
        <v>235125</v>
      </c>
      <c r="W2457" s="34">
        <v>40885</v>
      </c>
      <c r="X2457" s="34">
        <v>51898</v>
      </c>
      <c r="Y2457" s="109"/>
      <c r="Z2457" s="70" t="s">
        <v>4927</v>
      </c>
      <c r="AA2457" s="20" t="s">
        <v>4926</v>
      </c>
      <c r="AB2457" s="109"/>
      <c r="AC2457" s="28">
        <v>51715</v>
      </c>
      <c r="AD2457" s="22">
        <v>100</v>
      </c>
      <c r="AE2457" s="19"/>
    </row>
    <row r="2458" spans="2:31" x14ac:dyDescent="0.2">
      <c r="B2458" s="14" t="s">
        <v>12161</v>
      </c>
      <c r="C2458" s="33" t="s">
        <v>12160</v>
      </c>
      <c r="D2458" s="16" t="s">
        <v>12159</v>
      </c>
      <c r="E2458" s="104" t="s">
        <v>26</v>
      </c>
      <c r="F2458" s="18" t="s">
        <v>26</v>
      </c>
      <c r="G2458" s="111" t="s">
        <v>4412</v>
      </c>
      <c r="H2458" s="102" t="s">
        <v>323</v>
      </c>
      <c r="I2458" s="21">
        <v>9986000</v>
      </c>
      <c r="J2458" s="71">
        <v>104.148</v>
      </c>
      <c r="K2458" s="21">
        <v>10414810</v>
      </c>
      <c r="L2458" s="21">
        <v>10000000</v>
      </c>
      <c r="M2458" s="21">
        <v>9986344</v>
      </c>
      <c r="N2458" s="21"/>
      <c r="O2458" s="21">
        <v>344</v>
      </c>
      <c r="P2458" s="21"/>
      <c r="Q2458" s="21"/>
      <c r="R2458" s="22">
        <v>4.05</v>
      </c>
      <c r="S2458" s="22">
        <v>4.0579999999999998</v>
      </c>
      <c r="T2458" s="20" t="s">
        <v>89</v>
      </c>
      <c r="U2458" s="21">
        <v>33750</v>
      </c>
      <c r="V2458" s="21">
        <v>220500</v>
      </c>
      <c r="W2458" s="34">
        <v>41039</v>
      </c>
      <c r="X2458" s="34">
        <v>52018</v>
      </c>
      <c r="Y2458" s="109"/>
      <c r="Z2458" s="70" t="s">
        <v>4927</v>
      </c>
      <c r="AA2458" s="20" t="s">
        <v>4926</v>
      </c>
      <c r="AB2458" s="109"/>
      <c r="AC2458" s="28">
        <v>51836</v>
      </c>
      <c r="AD2458" s="22">
        <v>100</v>
      </c>
      <c r="AE2458" s="19"/>
    </row>
    <row r="2459" spans="2:31" x14ac:dyDescent="0.2">
      <c r="B2459" s="14" t="s">
        <v>12158</v>
      </c>
      <c r="C2459" s="33" t="s">
        <v>12157</v>
      </c>
      <c r="D2459" s="16" t="s">
        <v>12154</v>
      </c>
      <c r="E2459" s="104" t="s">
        <v>26</v>
      </c>
      <c r="F2459" s="18" t="s">
        <v>26</v>
      </c>
      <c r="G2459" s="111" t="s">
        <v>26</v>
      </c>
      <c r="H2459" s="102" t="s">
        <v>323</v>
      </c>
      <c r="I2459" s="21">
        <v>968990</v>
      </c>
      <c r="J2459" s="71">
        <v>123.36499999999999</v>
      </c>
      <c r="K2459" s="21">
        <v>1233650</v>
      </c>
      <c r="L2459" s="21">
        <v>1000000</v>
      </c>
      <c r="M2459" s="21">
        <v>971671</v>
      </c>
      <c r="N2459" s="21"/>
      <c r="O2459" s="21">
        <v>829</v>
      </c>
      <c r="P2459" s="21"/>
      <c r="Q2459" s="21"/>
      <c r="R2459" s="22">
        <v>5.9</v>
      </c>
      <c r="S2459" s="22">
        <v>6.1470000000000002</v>
      </c>
      <c r="T2459" s="20" t="s">
        <v>4985</v>
      </c>
      <c r="U2459" s="21">
        <v>19667</v>
      </c>
      <c r="V2459" s="21">
        <v>59000</v>
      </c>
      <c r="W2459" s="34">
        <v>39797</v>
      </c>
      <c r="X2459" s="34">
        <v>48639</v>
      </c>
      <c r="Y2459" s="109"/>
      <c r="Z2459" s="70" t="s">
        <v>4927</v>
      </c>
      <c r="AA2459" s="20" t="s">
        <v>4926</v>
      </c>
      <c r="AB2459" s="109"/>
      <c r="AC2459" s="31"/>
      <c r="AD2459" s="22"/>
      <c r="AE2459" s="31"/>
    </row>
    <row r="2460" spans="2:31" x14ac:dyDescent="0.2">
      <c r="B2460" s="14" t="s">
        <v>12156</v>
      </c>
      <c r="C2460" s="33" t="s">
        <v>12155</v>
      </c>
      <c r="D2460" s="16" t="s">
        <v>12154</v>
      </c>
      <c r="E2460" s="104" t="s">
        <v>26</v>
      </c>
      <c r="F2460" s="18" t="s">
        <v>26</v>
      </c>
      <c r="G2460" s="111" t="s">
        <v>26</v>
      </c>
      <c r="H2460" s="102" t="s">
        <v>323</v>
      </c>
      <c r="I2460" s="21">
        <v>9957800</v>
      </c>
      <c r="J2460" s="71">
        <v>134.69</v>
      </c>
      <c r="K2460" s="21">
        <v>13469010</v>
      </c>
      <c r="L2460" s="21">
        <v>10000000</v>
      </c>
      <c r="M2460" s="21">
        <v>9960352</v>
      </c>
      <c r="N2460" s="21"/>
      <c r="O2460" s="21">
        <v>651</v>
      </c>
      <c r="P2460" s="21"/>
      <c r="Q2460" s="21"/>
      <c r="R2460" s="22">
        <v>6.4</v>
      </c>
      <c r="S2460" s="22">
        <v>6.4320000000000004</v>
      </c>
      <c r="T2460" s="20" t="s">
        <v>89</v>
      </c>
      <c r="U2460" s="21">
        <v>28444</v>
      </c>
      <c r="V2460" s="21">
        <v>640000</v>
      </c>
      <c r="W2460" s="34">
        <v>39610</v>
      </c>
      <c r="X2460" s="34">
        <v>50571</v>
      </c>
      <c r="Y2460" s="109"/>
      <c r="Z2460" s="70" t="s">
        <v>4927</v>
      </c>
      <c r="AA2460" s="20" t="s">
        <v>4926</v>
      </c>
      <c r="AB2460" s="109"/>
      <c r="AC2460" s="31"/>
      <c r="AD2460" s="22"/>
      <c r="AE2460" s="19"/>
    </row>
    <row r="2461" spans="2:31" x14ac:dyDescent="0.2">
      <c r="B2461" s="14" t="s">
        <v>12153</v>
      </c>
      <c r="C2461" s="33" t="s">
        <v>12152</v>
      </c>
      <c r="D2461" s="16" t="s">
        <v>12145</v>
      </c>
      <c r="E2461" s="104" t="s">
        <v>26</v>
      </c>
      <c r="F2461" s="18" t="s">
        <v>26</v>
      </c>
      <c r="G2461" s="111" t="s">
        <v>26</v>
      </c>
      <c r="H2461" s="102" t="s">
        <v>334</v>
      </c>
      <c r="I2461" s="21">
        <v>17340000</v>
      </c>
      <c r="J2461" s="71">
        <v>110.34399999999999</v>
      </c>
      <c r="K2461" s="21">
        <v>19310130</v>
      </c>
      <c r="L2461" s="21">
        <v>17500000</v>
      </c>
      <c r="M2461" s="21">
        <v>17371240</v>
      </c>
      <c r="N2461" s="21"/>
      <c r="O2461" s="21">
        <v>19840</v>
      </c>
      <c r="P2461" s="21"/>
      <c r="Q2461" s="21"/>
      <c r="R2461" s="22">
        <v>5</v>
      </c>
      <c r="S2461" s="22">
        <v>5.1580000000000004</v>
      </c>
      <c r="T2461" s="20" t="s">
        <v>4965</v>
      </c>
      <c r="U2461" s="21">
        <v>111806</v>
      </c>
      <c r="V2461" s="21">
        <v>875000</v>
      </c>
      <c r="W2461" s="34">
        <v>40703</v>
      </c>
      <c r="X2461" s="34">
        <v>43235</v>
      </c>
      <c r="Y2461" s="109"/>
      <c r="Z2461" s="70" t="s">
        <v>4927</v>
      </c>
      <c r="AA2461" s="20" t="s">
        <v>4926</v>
      </c>
      <c r="AB2461" s="109"/>
      <c r="AC2461" s="31"/>
      <c r="AD2461" s="22"/>
      <c r="AE2461" s="19"/>
    </row>
    <row r="2462" spans="2:31" x14ac:dyDescent="0.2">
      <c r="B2462" s="14" t="s">
        <v>12151</v>
      </c>
      <c r="C2462" s="33" t="s">
        <v>12150</v>
      </c>
      <c r="D2462" s="16" t="s">
        <v>12145</v>
      </c>
      <c r="E2462" s="104" t="s">
        <v>26</v>
      </c>
      <c r="F2462" s="18" t="s">
        <v>26</v>
      </c>
      <c r="G2462" s="111" t="s">
        <v>26</v>
      </c>
      <c r="H2462" s="102" t="s">
        <v>334</v>
      </c>
      <c r="I2462" s="21">
        <v>9000000</v>
      </c>
      <c r="J2462" s="71">
        <v>104.28400000000001</v>
      </c>
      <c r="K2462" s="21">
        <v>9385587</v>
      </c>
      <c r="L2462" s="21">
        <v>9000000</v>
      </c>
      <c r="M2462" s="21">
        <v>9000000</v>
      </c>
      <c r="N2462" s="21"/>
      <c r="O2462" s="21"/>
      <c r="P2462" s="21"/>
      <c r="Q2462" s="21"/>
      <c r="R2462" s="22">
        <v>3.875</v>
      </c>
      <c r="S2462" s="22">
        <v>3.875</v>
      </c>
      <c r="T2462" s="20" t="s">
        <v>85</v>
      </c>
      <c r="U2462" s="21">
        <v>160813</v>
      </c>
      <c r="V2462" s="21">
        <v>245094</v>
      </c>
      <c r="W2462" s="34">
        <v>40844</v>
      </c>
      <c r="X2462" s="34">
        <v>42019</v>
      </c>
      <c r="Y2462" s="109"/>
      <c r="Z2462" s="70" t="s">
        <v>4927</v>
      </c>
      <c r="AA2462" s="20" t="s">
        <v>4926</v>
      </c>
      <c r="AB2462" s="109"/>
      <c r="AC2462" s="19"/>
      <c r="AD2462" s="22"/>
      <c r="AE2462" s="19"/>
    </row>
    <row r="2463" spans="2:31" x14ac:dyDescent="0.2">
      <c r="B2463" s="14" t="s">
        <v>12149</v>
      </c>
      <c r="C2463" s="33" t="s">
        <v>12148</v>
      </c>
      <c r="D2463" s="16" t="s">
        <v>12145</v>
      </c>
      <c r="E2463" s="104" t="s">
        <v>26</v>
      </c>
      <c r="F2463" s="18" t="s">
        <v>26</v>
      </c>
      <c r="G2463" s="111" t="s">
        <v>26</v>
      </c>
      <c r="H2463" s="102" t="s">
        <v>334</v>
      </c>
      <c r="I2463" s="21">
        <v>10140272</v>
      </c>
      <c r="J2463" s="71">
        <v>106.66200000000001</v>
      </c>
      <c r="K2463" s="21">
        <v>10399506</v>
      </c>
      <c r="L2463" s="21">
        <v>9750000</v>
      </c>
      <c r="M2463" s="21">
        <v>10110826</v>
      </c>
      <c r="N2463" s="21"/>
      <c r="O2463" s="21">
        <v>-29446</v>
      </c>
      <c r="P2463" s="21"/>
      <c r="Q2463" s="21"/>
      <c r="R2463" s="22">
        <v>4.2069999999999999</v>
      </c>
      <c r="S2463" s="22">
        <v>3.0150000000000001</v>
      </c>
      <c r="T2463" s="20" t="s">
        <v>4949</v>
      </c>
      <c r="U2463" s="21">
        <v>86594</v>
      </c>
      <c r="V2463" s="21">
        <v>205091</v>
      </c>
      <c r="W2463" s="34">
        <v>41171</v>
      </c>
      <c r="X2463" s="34">
        <v>42475</v>
      </c>
      <c r="Y2463" s="109"/>
      <c r="Z2463" s="70" t="s">
        <v>4927</v>
      </c>
      <c r="AA2463" s="20" t="s">
        <v>4926</v>
      </c>
      <c r="AB2463" s="109"/>
      <c r="AC2463" s="31"/>
      <c r="AD2463" s="22"/>
      <c r="AE2463" s="19"/>
    </row>
    <row r="2464" spans="2:31" x14ac:dyDescent="0.2">
      <c r="B2464" s="14" t="s">
        <v>12147</v>
      </c>
      <c r="C2464" s="33" t="s">
        <v>12146</v>
      </c>
      <c r="D2464" s="16" t="s">
        <v>12145</v>
      </c>
      <c r="E2464" s="104" t="s">
        <v>26</v>
      </c>
      <c r="F2464" s="18" t="s">
        <v>26</v>
      </c>
      <c r="G2464" s="111" t="s">
        <v>26</v>
      </c>
      <c r="H2464" s="102" t="s">
        <v>334</v>
      </c>
      <c r="I2464" s="21">
        <v>5897817</v>
      </c>
      <c r="J2464" s="71">
        <v>102.74299999999999</v>
      </c>
      <c r="K2464" s="21">
        <v>6061808</v>
      </c>
      <c r="L2464" s="21">
        <v>5900000</v>
      </c>
      <c r="M2464" s="21">
        <v>5898044</v>
      </c>
      <c r="N2464" s="21"/>
      <c r="O2464" s="21">
        <v>227</v>
      </c>
      <c r="P2464" s="21"/>
      <c r="Q2464" s="21"/>
      <c r="R2464" s="22">
        <v>3</v>
      </c>
      <c r="S2464" s="22">
        <v>3.008</v>
      </c>
      <c r="T2464" s="20" t="s">
        <v>89</v>
      </c>
      <c r="U2464" s="21">
        <v>9342</v>
      </c>
      <c r="V2464" s="21">
        <v>88500</v>
      </c>
      <c r="W2464" s="34">
        <v>41067</v>
      </c>
      <c r="X2464" s="34">
        <v>42898</v>
      </c>
      <c r="Y2464" s="109"/>
      <c r="Z2464" s="70" t="s">
        <v>4927</v>
      </c>
      <c r="AA2464" s="20" t="s">
        <v>4926</v>
      </c>
      <c r="AB2464" s="109"/>
      <c r="AC2464" s="31"/>
      <c r="AD2464" s="22"/>
      <c r="AE2464" s="19"/>
    </row>
    <row r="2465" spans="2:31" x14ac:dyDescent="0.2">
      <c r="B2465" s="14" t="s">
        <v>12144</v>
      </c>
      <c r="C2465" s="33" t="s">
        <v>12143</v>
      </c>
      <c r="D2465" s="16" t="s">
        <v>12142</v>
      </c>
      <c r="E2465" s="104" t="s">
        <v>26</v>
      </c>
      <c r="F2465" s="18" t="s">
        <v>26</v>
      </c>
      <c r="G2465" s="111" t="s">
        <v>26</v>
      </c>
      <c r="H2465" s="102" t="s">
        <v>5022</v>
      </c>
      <c r="I2465" s="21">
        <v>8616409</v>
      </c>
      <c r="J2465" s="71">
        <v>97.75</v>
      </c>
      <c r="K2465" s="21">
        <v>9154935</v>
      </c>
      <c r="L2465" s="21">
        <v>9365662</v>
      </c>
      <c r="M2465" s="21">
        <v>8896743</v>
      </c>
      <c r="N2465" s="21"/>
      <c r="O2465" s="21">
        <v>98272</v>
      </c>
      <c r="P2465" s="21"/>
      <c r="Q2465" s="21"/>
      <c r="R2465" s="22">
        <v>4.4640000000000004</v>
      </c>
      <c r="S2465" s="22">
        <v>5.8959999999999999</v>
      </c>
      <c r="T2465" s="20" t="s">
        <v>5189</v>
      </c>
      <c r="U2465" s="21">
        <v>33675</v>
      </c>
      <c r="V2465" s="21">
        <v>430358</v>
      </c>
      <c r="W2465" s="34">
        <v>40228</v>
      </c>
      <c r="X2465" s="34">
        <v>42705</v>
      </c>
      <c r="Y2465" s="109"/>
      <c r="Z2465" s="70" t="s">
        <v>4927</v>
      </c>
      <c r="AA2465" s="20" t="s">
        <v>9861</v>
      </c>
      <c r="AB2465" s="109"/>
      <c r="AC2465" s="19"/>
      <c r="AD2465" s="22"/>
      <c r="AE2465" s="19"/>
    </row>
    <row r="2466" spans="2:31" x14ac:dyDescent="0.2">
      <c r="B2466" s="14" t="s">
        <v>12141</v>
      </c>
      <c r="C2466" s="33" t="s">
        <v>12140</v>
      </c>
      <c r="D2466" s="16" t="s">
        <v>12137</v>
      </c>
      <c r="E2466" s="104" t="s">
        <v>26</v>
      </c>
      <c r="F2466" s="18" t="s">
        <v>26</v>
      </c>
      <c r="G2466" s="111" t="s">
        <v>26</v>
      </c>
      <c r="H2466" s="102" t="s">
        <v>611</v>
      </c>
      <c r="I2466" s="21">
        <v>1240843</v>
      </c>
      <c r="J2466" s="71">
        <v>111.75</v>
      </c>
      <c r="K2466" s="21">
        <v>1396875</v>
      </c>
      <c r="L2466" s="21">
        <v>1250000</v>
      </c>
      <c r="M2466" s="21">
        <v>1242243</v>
      </c>
      <c r="N2466" s="21"/>
      <c r="O2466" s="21">
        <v>1049</v>
      </c>
      <c r="P2466" s="21"/>
      <c r="Q2466" s="21"/>
      <c r="R2466" s="22">
        <v>6.5</v>
      </c>
      <c r="S2466" s="22">
        <v>6.6319999999999997</v>
      </c>
      <c r="T2466" s="20" t="s">
        <v>4985</v>
      </c>
      <c r="U2466" s="21">
        <v>23924</v>
      </c>
      <c r="V2466" s="21">
        <v>81476</v>
      </c>
      <c r="W2466" s="34">
        <v>40794</v>
      </c>
      <c r="X2466" s="34">
        <v>43358</v>
      </c>
      <c r="Y2466" s="109"/>
      <c r="Z2466" s="70" t="s">
        <v>4927</v>
      </c>
      <c r="AA2466" s="20" t="s">
        <v>4926</v>
      </c>
      <c r="AB2466" s="109"/>
      <c r="AC2466" s="19"/>
      <c r="AD2466" s="22"/>
      <c r="AE2466" s="19"/>
    </row>
    <row r="2467" spans="2:31" x14ac:dyDescent="0.2">
      <c r="B2467" s="14" t="s">
        <v>12139</v>
      </c>
      <c r="C2467" s="33" t="s">
        <v>12138</v>
      </c>
      <c r="D2467" s="16" t="s">
        <v>12137</v>
      </c>
      <c r="E2467" s="104" t="s">
        <v>5057</v>
      </c>
      <c r="F2467" s="18" t="s">
        <v>4929</v>
      </c>
      <c r="G2467" s="111" t="s">
        <v>26</v>
      </c>
      <c r="H2467" s="102" t="s">
        <v>611</v>
      </c>
      <c r="I2467" s="21">
        <v>9666700</v>
      </c>
      <c r="J2467" s="71">
        <v>107.375</v>
      </c>
      <c r="K2467" s="21">
        <v>10379619</v>
      </c>
      <c r="L2467" s="21">
        <v>9666700</v>
      </c>
      <c r="M2467" s="21">
        <v>9666700</v>
      </c>
      <c r="N2467" s="21"/>
      <c r="O2467" s="21"/>
      <c r="P2467" s="21"/>
      <c r="Q2467" s="21"/>
      <c r="R2467" s="22">
        <v>5.625</v>
      </c>
      <c r="S2467" s="22">
        <v>5.625</v>
      </c>
      <c r="T2467" s="20" t="s">
        <v>85</v>
      </c>
      <c r="U2467" s="21">
        <v>228074</v>
      </c>
      <c r="V2467" s="21">
        <v>279428</v>
      </c>
      <c r="W2467" s="34">
        <v>40925</v>
      </c>
      <c r="X2467" s="34">
        <v>43677</v>
      </c>
      <c r="Y2467" s="109"/>
      <c r="Z2467" s="70" t="s">
        <v>4927</v>
      </c>
      <c r="AA2467" s="20" t="s">
        <v>4926</v>
      </c>
      <c r="AB2467" s="109"/>
      <c r="AC2467" s="19"/>
      <c r="AD2467" s="22"/>
      <c r="AE2467" s="19"/>
    </row>
    <row r="2468" spans="2:31" x14ac:dyDescent="0.2">
      <c r="B2468" s="14" t="s">
        <v>12136</v>
      </c>
      <c r="C2468" s="33" t="s">
        <v>12135</v>
      </c>
      <c r="D2468" s="16" t="s">
        <v>12134</v>
      </c>
      <c r="E2468" s="104" t="s">
        <v>26</v>
      </c>
      <c r="F2468" s="18" t="s">
        <v>26</v>
      </c>
      <c r="G2468" s="111" t="s">
        <v>26</v>
      </c>
      <c r="H2468" s="102" t="s">
        <v>334</v>
      </c>
      <c r="I2468" s="21">
        <v>17219100</v>
      </c>
      <c r="J2468" s="71">
        <v>104.55500000000001</v>
      </c>
      <c r="K2468" s="21">
        <v>18297125</v>
      </c>
      <c r="L2468" s="21">
        <v>17500000</v>
      </c>
      <c r="M2468" s="21">
        <v>17355810</v>
      </c>
      <c r="N2468" s="21"/>
      <c r="O2468" s="21">
        <v>27015</v>
      </c>
      <c r="P2468" s="21"/>
      <c r="Q2468" s="21"/>
      <c r="R2468" s="22">
        <v>5.75</v>
      </c>
      <c r="S2468" s="22">
        <v>5.968</v>
      </c>
      <c r="T2468" s="20" t="s">
        <v>4965</v>
      </c>
      <c r="U2468" s="21">
        <v>167708</v>
      </c>
      <c r="V2468" s="21">
        <v>1006250</v>
      </c>
      <c r="W2468" s="34">
        <v>39273</v>
      </c>
      <c r="X2468" s="34">
        <v>42856</v>
      </c>
      <c r="Y2468" s="109"/>
      <c r="Z2468" s="70" t="s">
        <v>4927</v>
      </c>
      <c r="AA2468" s="20" t="s">
        <v>4926</v>
      </c>
      <c r="AB2468" s="109"/>
      <c r="AC2468" s="31"/>
      <c r="AD2468" s="22"/>
      <c r="AE2468" s="19"/>
    </row>
    <row r="2469" spans="2:31" x14ac:dyDescent="0.2">
      <c r="B2469" s="14" t="s">
        <v>12133</v>
      </c>
      <c r="C2469" s="33" t="s">
        <v>12132</v>
      </c>
      <c r="D2469" s="16" t="s">
        <v>12131</v>
      </c>
      <c r="E2469" s="104" t="s">
        <v>26</v>
      </c>
      <c r="F2469" s="18" t="s">
        <v>26</v>
      </c>
      <c r="G2469" s="111" t="s">
        <v>26</v>
      </c>
      <c r="H2469" s="102" t="s">
        <v>334</v>
      </c>
      <c r="I2469" s="21">
        <v>14917200</v>
      </c>
      <c r="J2469" s="71">
        <v>111.634</v>
      </c>
      <c r="K2469" s="21">
        <v>16745145</v>
      </c>
      <c r="L2469" s="21">
        <v>15000000</v>
      </c>
      <c r="M2469" s="21">
        <v>14951746</v>
      </c>
      <c r="N2469" s="21"/>
      <c r="O2469" s="21">
        <v>7779</v>
      </c>
      <c r="P2469" s="21"/>
      <c r="Q2469" s="21"/>
      <c r="R2469" s="22">
        <v>6</v>
      </c>
      <c r="S2469" s="22">
        <v>6.0739999999999998</v>
      </c>
      <c r="T2469" s="20" t="s">
        <v>118</v>
      </c>
      <c r="U2469" s="21">
        <v>340000</v>
      </c>
      <c r="V2469" s="21">
        <v>900000</v>
      </c>
      <c r="W2469" s="34">
        <v>39479</v>
      </c>
      <c r="X2469" s="34">
        <v>43146</v>
      </c>
      <c r="Y2469" s="109"/>
      <c r="Z2469" s="70" t="s">
        <v>4927</v>
      </c>
      <c r="AA2469" s="20" t="s">
        <v>4926</v>
      </c>
      <c r="AB2469" s="109"/>
      <c r="AC2469" s="19"/>
      <c r="AD2469" s="22"/>
      <c r="AE2469" s="19"/>
    </row>
    <row r="2470" spans="2:31" x14ac:dyDescent="0.2">
      <c r="B2470" s="14" t="s">
        <v>12130</v>
      </c>
      <c r="C2470" s="33" t="s">
        <v>12129</v>
      </c>
      <c r="D2470" s="16" t="s">
        <v>12128</v>
      </c>
      <c r="E2470" s="104" t="s">
        <v>26</v>
      </c>
      <c r="F2470" s="18" t="s">
        <v>26</v>
      </c>
      <c r="G2470" s="111" t="s">
        <v>26</v>
      </c>
      <c r="H2470" s="102" t="s">
        <v>323</v>
      </c>
      <c r="I2470" s="21">
        <v>29894225</v>
      </c>
      <c r="J2470" s="71">
        <v>100.381</v>
      </c>
      <c r="K2470" s="21">
        <v>30114300</v>
      </c>
      <c r="L2470" s="21">
        <v>30000000</v>
      </c>
      <c r="M2470" s="21">
        <v>29998885</v>
      </c>
      <c r="N2470" s="21"/>
      <c r="O2470" s="21">
        <v>13079</v>
      </c>
      <c r="P2470" s="21"/>
      <c r="Q2470" s="21"/>
      <c r="R2470" s="22">
        <v>5</v>
      </c>
      <c r="S2470" s="22">
        <v>5.0449999999999999</v>
      </c>
      <c r="T2470" s="20" t="s">
        <v>118</v>
      </c>
      <c r="U2470" s="21">
        <v>625000</v>
      </c>
      <c r="V2470" s="21">
        <v>1500000</v>
      </c>
      <c r="W2470" s="34">
        <v>37644</v>
      </c>
      <c r="X2470" s="34">
        <v>41306</v>
      </c>
      <c r="Y2470" s="109"/>
      <c r="Z2470" s="70" t="s">
        <v>4927</v>
      </c>
      <c r="AA2470" s="20" t="s">
        <v>4926</v>
      </c>
      <c r="AB2470" s="109"/>
      <c r="AC2470" s="19"/>
      <c r="AD2470" s="22"/>
      <c r="AE2470" s="19"/>
    </row>
    <row r="2471" spans="2:31" x14ac:dyDescent="0.2">
      <c r="B2471" s="14" t="s">
        <v>12127</v>
      </c>
      <c r="C2471" s="33" t="s">
        <v>12126</v>
      </c>
      <c r="D2471" s="16" t="s">
        <v>12123</v>
      </c>
      <c r="E2471" s="104" t="s">
        <v>26</v>
      </c>
      <c r="F2471" s="18" t="s">
        <v>26</v>
      </c>
      <c r="G2471" s="111" t="s">
        <v>26</v>
      </c>
      <c r="H2471" s="102" t="s">
        <v>323</v>
      </c>
      <c r="I2471" s="21">
        <v>9163415</v>
      </c>
      <c r="J2471" s="71">
        <v>101.931</v>
      </c>
      <c r="K2471" s="21">
        <v>9362335</v>
      </c>
      <c r="L2471" s="21">
        <v>9185000</v>
      </c>
      <c r="M2471" s="21">
        <v>9163852</v>
      </c>
      <c r="N2471" s="21"/>
      <c r="O2471" s="21">
        <v>437</v>
      </c>
      <c r="P2471" s="21"/>
      <c r="Q2471" s="21"/>
      <c r="R2471" s="22">
        <v>2.7</v>
      </c>
      <c r="S2471" s="22">
        <v>2.7269999999999999</v>
      </c>
      <c r="T2471" s="20" t="s">
        <v>4949</v>
      </c>
      <c r="U2471" s="21">
        <v>56488</v>
      </c>
      <c r="V2471" s="21"/>
      <c r="W2471" s="34">
        <v>41183</v>
      </c>
      <c r="X2471" s="34">
        <v>44843</v>
      </c>
      <c r="Y2471" s="109"/>
      <c r="Z2471" s="70" t="s">
        <v>4927</v>
      </c>
      <c r="AA2471" s="20" t="s">
        <v>4926</v>
      </c>
      <c r="AB2471" s="109"/>
      <c r="AC2471" s="19"/>
      <c r="AD2471" s="22"/>
      <c r="AE2471" s="19"/>
    </row>
    <row r="2472" spans="2:31" x14ac:dyDescent="0.2">
      <c r="B2472" s="14" t="s">
        <v>12125</v>
      </c>
      <c r="C2472" s="33" t="s">
        <v>12124</v>
      </c>
      <c r="D2472" s="16" t="s">
        <v>12123</v>
      </c>
      <c r="E2472" s="104" t="s">
        <v>26</v>
      </c>
      <c r="F2472" s="18" t="s">
        <v>26</v>
      </c>
      <c r="G2472" s="111" t="s">
        <v>26</v>
      </c>
      <c r="H2472" s="102" t="s">
        <v>323</v>
      </c>
      <c r="I2472" s="21">
        <v>15420835</v>
      </c>
      <c r="J2472" s="71">
        <v>100.35299999999999</v>
      </c>
      <c r="K2472" s="21">
        <v>15479373</v>
      </c>
      <c r="L2472" s="21">
        <v>15425000</v>
      </c>
      <c r="M2472" s="21">
        <v>15421152</v>
      </c>
      <c r="N2472" s="21"/>
      <c r="O2472" s="21">
        <v>317</v>
      </c>
      <c r="P2472" s="21"/>
      <c r="Q2472" s="21"/>
      <c r="R2472" s="22">
        <v>0.85</v>
      </c>
      <c r="S2472" s="22">
        <v>0.85899999999999999</v>
      </c>
      <c r="T2472" s="20" t="s">
        <v>4949</v>
      </c>
      <c r="U2472" s="21">
        <v>29865</v>
      </c>
      <c r="V2472" s="21"/>
      <c r="W2472" s="34">
        <v>41183</v>
      </c>
      <c r="X2472" s="34">
        <v>42286</v>
      </c>
      <c r="Y2472" s="109"/>
      <c r="Z2472" s="70" t="s">
        <v>4927</v>
      </c>
      <c r="AA2472" s="20" t="s">
        <v>4926</v>
      </c>
      <c r="AB2472" s="109"/>
      <c r="AC2472" s="19"/>
      <c r="AD2472" s="22"/>
      <c r="AE2472" s="19"/>
    </row>
    <row r="2473" spans="2:31" x14ac:dyDescent="0.2">
      <c r="B2473" s="14" t="s">
        <v>12122</v>
      </c>
      <c r="C2473" s="33" t="s">
        <v>12121</v>
      </c>
      <c r="D2473" s="16" t="s">
        <v>12114</v>
      </c>
      <c r="E2473" s="104" t="s">
        <v>26</v>
      </c>
      <c r="F2473" s="18" t="s">
        <v>26</v>
      </c>
      <c r="G2473" s="111" t="s">
        <v>26</v>
      </c>
      <c r="H2473" s="102" t="s">
        <v>323</v>
      </c>
      <c r="I2473" s="21">
        <v>17806599</v>
      </c>
      <c r="J2473" s="71">
        <v>124.32</v>
      </c>
      <c r="K2473" s="21">
        <v>22203481</v>
      </c>
      <c r="L2473" s="21">
        <v>17860000</v>
      </c>
      <c r="M2473" s="21">
        <v>17810594</v>
      </c>
      <c r="N2473" s="21"/>
      <c r="O2473" s="21">
        <v>789</v>
      </c>
      <c r="P2473" s="21"/>
      <c r="Q2473" s="21"/>
      <c r="R2473" s="22">
        <v>6.15</v>
      </c>
      <c r="S2473" s="22">
        <v>6.1719999999999997</v>
      </c>
      <c r="T2473" s="20" t="s">
        <v>118</v>
      </c>
      <c r="U2473" s="21">
        <v>439356</v>
      </c>
      <c r="V2473" s="21">
        <v>1098390</v>
      </c>
      <c r="W2473" s="34">
        <v>39296</v>
      </c>
      <c r="X2473" s="34">
        <v>50259</v>
      </c>
      <c r="Y2473" s="109"/>
      <c r="Z2473" s="70" t="s">
        <v>4927</v>
      </c>
      <c r="AA2473" s="20" t="s">
        <v>4926</v>
      </c>
      <c r="AB2473" s="109"/>
      <c r="AC2473" s="19"/>
      <c r="AD2473" s="22"/>
      <c r="AE2473" s="19"/>
    </row>
    <row r="2474" spans="2:31" x14ac:dyDescent="0.2">
      <c r="B2474" s="14" t="s">
        <v>12120</v>
      </c>
      <c r="C2474" s="33" t="s">
        <v>12119</v>
      </c>
      <c r="D2474" s="16" t="s">
        <v>12114</v>
      </c>
      <c r="E2474" s="104" t="s">
        <v>26</v>
      </c>
      <c r="F2474" s="18" t="s">
        <v>26</v>
      </c>
      <c r="G2474" s="111" t="s">
        <v>26</v>
      </c>
      <c r="H2474" s="102" t="s">
        <v>323</v>
      </c>
      <c r="I2474" s="21">
        <v>9989600</v>
      </c>
      <c r="J2474" s="71">
        <v>102.714</v>
      </c>
      <c r="K2474" s="21">
        <v>10271350</v>
      </c>
      <c r="L2474" s="21">
        <v>10000000</v>
      </c>
      <c r="M2474" s="21">
        <v>9992917</v>
      </c>
      <c r="N2474" s="21"/>
      <c r="O2474" s="21">
        <v>3317</v>
      </c>
      <c r="P2474" s="21"/>
      <c r="Q2474" s="21"/>
      <c r="R2474" s="22">
        <v>2.15</v>
      </c>
      <c r="S2474" s="22">
        <v>2.1859999999999999</v>
      </c>
      <c r="T2474" s="20" t="s">
        <v>85</v>
      </c>
      <c r="U2474" s="21">
        <v>102722</v>
      </c>
      <c r="V2474" s="21">
        <v>107500</v>
      </c>
      <c r="W2474" s="34">
        <v>40912</v>
      </c>
      <c r="X2474" s="34">
        <v>42013</v>
      </c>
      <c r="Y2474" s="109"/>
      <c r="Z2474" s="70" t="s">
        <v>4927</v>
      </c>
      <c r="AA2474" s="20" t="s">
        <v>4926</v>
      </c>
      <c r="AB2474" s="109"/>
      <c r="AC2474" s="19"/>
      <c r="AD2474" s="22"/>
      <c r="AE2474" s="19"/>
    </row>
    <row r="2475" spans="2:31" x14ac:dyDescent="0.2">
      <c r="B2475" s="14" t="s">
        <v>12118</v>
      </c>
      <c r="C2475" s="33" t="s">
        <v>12117</v>
      </c>
      <c r="D2475" s="16" t="s">
        <v>12114</v>
      </c>
      <c r="E2475" s="104" t="s">
        <v>5057</v>
      </c>
      <c r="F2475" s="18" t="s">
        <v>26</v>
      </c>
      <c r="G2475" s="111" t="s">
        <v>26</v>
      </c>
      <c r="H2475" s="102" t="s">
        <v>323</v>
      </c>
      <c r="I2475" s="21">
        <v>89083897</v>
      </c>
      <c r="J2475" s="71">
        <v>129.87299999999999</v>
      </c>
      <c r="K2475" s="21">
        <v>114937959</v>
      </c>
      <c r="L2475" s="21">
        <v>88500000</v>
      </c>
      <c r="M2475" s="21">
        <v>88980326</v>
      </c>
      <c r="N2475" s="21"/>
      <c r="O2475" s="21">
        <v>-2511</v>
      </c>
      <c r="P2475" s="21"/>
      <c r="Q2475" s="21"/>
      <c r="R2475" s="22">
        <v>6.75</v>
      </c>
      <c r="S2475" s="22">
        <v>6.6970000000000001</v>
      </c>
      <c r="T2475" s="20" t="s">
        <v>4985</v>
      </c>
      <c r="U2475" s="21">
        <v>1758938</v>
      </c>
      <c r="V2475" s="21">
        <v>5973750</v>
      </c>
      <c r="W2475" s="34">
        <v>39430</v>
      </c>
      <c r="X2475" s="34">
        <v>48288</v>
      </c>
      <c r="Y2475" s="109"/>
      <c r="Z2475" s="70" t="s">
        <v>4927</v>
      </c>
      <c r="AA2475" s="20" t="s">
        <v>4926</v>
      </c>
      <c r="AB2475" s="109"/>
      <c r="AC2475" s="19"/>
      <c r="AD2475" s="22"/>
      <c r="AE2475" s="19"/>
    </row>
    <row r="2476" spans="2:31" x14ac:dyDescent="0.2">
      <c r="B2476" s="14" t="s">
        <v>12116</v>
      </c>
      <c r="C2476" s="33" t="s">
        <v>12115</v>
      </c>
      <c r="D2476" s="16" t="s">
        <v>12114</v>
      </c>
      <c r="E2476" s="104" t="s">
        <v>26</v>
      </c>
      <c r="F2476" s="18" t="s">
        <v>26</v>
      </c>
      <c r="G2476" s="111" t="s">
        <v>26</v>
      </c>
      <c r="H2476" s="102" t="s">
        <v>323</v>
      </c>
      <c r="I2476" s="21">
        <v>18892980</v>
      </c>
      <c r="J2476" s="71">
        <v>100.172</v>
      </c>
      <c r="K2476" s="21">
        <v>19032699</v>
      </c>
      <c r="L2476" s="21">
        <v>19000000</v>
      </c>
      <c r="M2476" s="21">
        <v>18999489</v>
      </c>
      <c r="N2476" s="21"/>
      <c r="O2476" s="21">
        <v>-85</v>
      </c>
      <c r="P2476" s="21"/>
      <c r="Q2476" s="21"/>
      <c r="R2476" s="22">
        <v>5.45</v>
      </c>
      <c r="S2476" s="22">
        <v>5.5229999999999997</v>
      </c>
      <c r="T2476" s="20" t="s">
        <v>85</v>
      </c>
      <c r="U2476" s="21">
        <v>477481</v>
      </c>
      <c r="V2476" s="21">
        <v>1035500</v>
      </c>
      <c r="W2476" s="34">
        <v>37593</v>
      </c>
      <c r="X2476" s="34">
        <v>41289</v>
      </c>
      <c r="Y2476" s="109"/>
      <c r="Z2476" s="70" t="s">
        <v>4927</v>
      </c>
      <c r="AA2476" s="20" t="s">
        <v>4926</v>
      </c>
      <c r="AB2476" s="109"/>
      <c r="AC2476" s="19"/>
      <c r="AD2476" s="22"/>
      <c r="AE2476" s="19"/>
    </row>
    <row r="2477" spans="2:31" x14ac:dyDescent="0.2">
      <c r="B2477" s="14" t="s">
        <v>12113</v>
      </c>
      <c r="C2477" s="33" t="s">
        <v>12112</v>
      </c>
      <c r="D2477" s="16" t="s">
        <v>12109</v>
      </c>
      <c r="E2477" s="104" t="s">
        <v>26</v>
      </c>
      <c r="F2477" s="18" t="s">
        <v>26</v>
      </c>
      <c r="G2477" s="111" t="s">
        <v>26</v>
      </c>
      <c r="H2477" s="102" t="s">
        <v>334</v>
      </c>
      <c r="I2477" s="21">
        <v>24943500</v>
      </c>
      <c r="J2477" s="71">
        <v>109.828</v>
      </c>
      <c r="K2477" s="21">
        <v>27457075</v>
      </c>
      <c r="L2477" s="21">
        <v>25000000</v>
      </c>
      <c r="M2477" s="21">
        <v>24979947</v>
      </c>
      <c r="N2477" s="21"/>
      <c r="O2477" s="21">
        <v>8754</v>
      </c>
      <c r="P2477" s="21"/>
      <c r="Q2477" s="21"/>
      <c r="R2477" s="22">
        <v>5.2</v>
      </c>
      <c r="S2477" s="22">
        <v>5.2389999999999999</v>
      </c>
      <c r="T2477" s="20" t="s">
        <v>4985</v>
      </c>
      <c r="U2477" s="21">
        <v>375556</v>
      </c>
      <c r="V2477" s="21">
        <v>1300000</v>
      </c>
      <c r="W2477" s="34">
        <v>39519</v>
      </c>
      <c r="X2477" s="34">
        <v>42080</v>
      </c>
      <c r="Y2477" s="109"/>
      <c r="Z2477" s="70" t="s">
        <v>4927</v>
      </c>
      <c r="AA2477" s="20" t="s">
        <v>4926</v>
      </c>
      <c r="AB2477" s="109"/>
      <c r="AC2477" s="19"/>
      <c r="AD2477" s="22"/>
      <c r="AE2477" s="19"/>
    </row>
    <row r="2478" spans="2:31" x14ac:dyDescent="0.2">
      <c r="B2478" s="14" t="s">
        <v>12111</v>
      </c>
      <c r="C2478" s="33" t="s">
        <v>12110</v>
      </c>
      <c r="D2478" s="16" t="s">
        <v>12109</v>
      </c>
      <c r="E2478" s="104" t="s">
        <v>5057</v>
      </c>
      <c r="F2478" s="18" t="s">
        <v>26</v>
      </c>
      <c r="G2478" s="111" t="s">
        <v>26</v>
      </c>
      <c r="H2478" s="102" t="s">
        <v>334</v>
      </c>
      <c r="I2478" s="21">
        <v>4995700</v>
      </c>
      <c r="J2478" s="71">
        <v>121.58199999999999</v>
      </c>
      <c r="K2478" s="21">
        <v>6079090</v>
      </c>
      <c r="L2478" s="21">
        <v>5000000</v>
      </c>
      <c r="M2478" s="21">
        <v>4997181</v>
      </c>
      <c r="N2478" s="21"/>
      <c r="O2478" s="21">
        <v>511</v>
      </c>
      <c r="P2478" s="21"/>
      <c r="Q2478" s="21"/>
      <c r="R2478" s="22">
        <v>5.65</v>
      </c>
      <c r="S2478" s="22">
        <v>5.6609999999999996</v>
      </c>
      <c r="T2478" s="20" t="s">
        <v>118</v>
      </c>
      <c r="U2478" s="21">
        <v>106722</v>
      </c>
      <c r="V2478" s="21">
        <v>282500</v>
      </c>
      <c r="W2478" s="34">
        <v>39842</v>
      </c>
      <c r="X2478" s="34">
        <v>43511</v>
      </c>
      <c r="Y2478" s="109"/>
      <c r="Z2478" s="70" t="s">
        <v>4927</v>
      </c>
      <c r="AA2478" s="20" t="s">
        <v>4926</v>
      </c>
      <c r="AB2478" s="109"/>
      <c r="AC2478" s="19"/>
      <c r="AD2478" s="22"/>
      <c r="AE2478" s="19"/>
    </row>
    <row r="2479" spans="2:31" x14ac:dyDescent="0.2">
      <c r="B2479" s="14" t="s">
        <v>12108</v>
      </c>
      <c r="C2479" s="33" t="s">
        <v>12107</v>
      </c>
      <c r="D2479" s="16" t="s">
        <v>12104</v>
      </c>
      <c r="E2479" s="104" t="s">
        <v>26</v>
      </c>
      <c r="F2479" s="18" t="s">
        <v>26</v>
      </c>
      <c r="G2479" s="111" t="s">
        <v>590</v>
      </c>
      <c r="H2479" s="102" t="s">
        <v>611</v>
      </c>
      <c r="I2479" s="21">
        <v>12960000</v>
      </c>
      <c r="J2479" s="71">
        <v>99.01</v>
      </c>
      <c r="K2479" s="21">
        <v>12831696</v>
      </c>
      <c r="L2479" s="21">
        <v>12960000</v>
      </c>
      <c r="M2479" s="21">
        <v>12960000</v>
      </c>
      <c r="N2479" s="21"/>
      <c r="O2479" s="21"/>
      <c r="P2479" s="21"/>
      <c r="Q2479" s="21"/>
      <c r="R2479" s="22">
        <v>8.48</v>
      </c>
      <c r="S2479" s="22">
        <v>8.4719999999999995</v>
      </c>
      <c r="T2479" s="20" t="s">
        <v>4965</v>
      </c>
      <c r="U2479" s="21">
        <v>183168</v>
      </c>
      <c r="V2479" s="21">
        <v>1045008</v>
      </c>
      <c r="W2479" s="34">
        <v>40983</v>
      </c>
      <c r="X2479" s="34">
        <v>42675</v>
      </c>
      <c r="Y2479" s="109"/>
      <c r="Z2479" s="70" t="s">
        <v>321</v>
      </c>
      <c r="AA2479" s="20" t="s">
        <v>12103</v>
      </c>
      <c r="AB2479" s="109"/>
      <c r="AC2479" s="19"/>
      <c r="AD2479" s="22"/>
      <c r="AE2479" s="19"/>
    </row>
    <row r="2480" spans="2:31" x14ac:dyDescent="0.2">
      <c r="B2480" s="14" t="s">
        <v>12106</v>
      </c>
      <c r="C2480" s="33" t="s">
        <v>12105</v>
      </c>
      <c r="D2480" s="16" t="s">
        <v>12104</v>
      </c>
      <c r="E2480" s="104" t="s">
        <v>26</v>
      </c>
      <c r="F2480" s="18" t="s">
        <v>26</v>
      </c>
      <c r="G2480" s="111" t="s">
        <v>590</v>
      </c>
      <c r="H2480" s="102" t="s">
        <v>611</v>
      </c>
      <c r="I2480" s="21">
        <v>11375000</v>
      </c>
      <c r="J2480" s="71">
        <v>98.76</v>
      </c>
      <c r="K2480" s="21">
        <v>11233950</v>
      </c>
      <c r="L2480" s="21">
        <v>11375000</v>
      </c>
      <c r="M2480" s="21">
        <v>11375000</v>
      </c>
      <c r="N2480" s="21"/>
      <c r="O2480" s="21"/>
      <c r="P2480" s="21"/>
      <c r="Q2480" s="21"/>
      <c r="R2480" s="22">
        <v>9.57</v>
      </c>
      <c r="S2480" s="22">
        <v>9.5640000000000001</v>
      </c>
      <c r="T2480" s="20" t="s">
        <v>85</v>
      </c>
      <c r="U2480" s="21">
        <v>544294</v>
      </c>
      <c r="V2480" s="21">
        <v>544294</v>
      </c>
      <c r="W2480" s="34">
        <v>40983</v>
      </c>
      <c r="X2480" s="34">
        <v>44013</v>
      </c>
      <c r="Y2480" s="109"/>
      <c r="Z2480" s="70" t="s">
        <v>321</v>
      </c>
      <c r="AA2480" s="20" t="s">
        <v>12103</v>
      </c>
      <c r="AB2480" s="109"/>
      <c r="AC2480" s="19"/>
      <c r="AD2480" s="22"/>
      <c r="AE2480" s="19"/>
    </row>
    <row r="2481" spans="2:31" x14ac:dyDescent="0.2">
      <c r="B2481" s="14" t="s">
        <v>12102</v>
      </c>
      <c r="C2481" s="33" t="s">
        <v>12101</v>
      </c>
      <c r="D2481" s="16" t="s">
        <v>12100</v>
      </c>
      <c r="E2481" s="104" t="s">
        <v>26</v>
      </c>
      <c r="F2481" s="18" t="s">
        <v>26</v>
      </c>
      <c r="G2481" s="111" t="s">
        <v>26</v>
      </c>
      <c r="H2481" s="102" t="s">
        <v>334</v>
      </c>
      <c r="I2481" s="21">
        <v>25950800</v>
      </c>
      <c r="J2481" s="71">
        <v>105.11</v>
      </c>
      <c r="K2481" s="21">
        <v>27155065</v>
      </c>
      <c r="L2481" s="21">
        <v>25835000</v>
      </c>
      <c r="M2481" s="21">
        <v>25856080</v>
      </c>
      <c r="N2481" s="21"/>
      <c r="O2481" s="21">
        <v>-20000</v>
      </c>
      <c r="P2481" s="21"/>
      <c r="Q2481" s="21"/>
      <c r="R2481" s="22">
        <v>5.75</v>
      </c>
      <c r="S2481" s="22">
        <v>5.6909999999999998</v>
      </c>
      <c r="T2481" s="20" t="s">
        <v>89</v>
      </c>
      <c r="U2481" s="21">
        <v>66023</v>
      </c>
      <c r="V2481" s="21">
        <v>1485513</v>
      </c>
      <c r="W2481" s="34">
        <v>38181</v>
      </c>
      <c r="X2481" s="34">
        <v>41805</v>
      </c>
      <c r="Y2481" s="109"/>
      <c r="Z2481" s="70" t="s">
        <v>4927</v>
      </c>
      <c r="AA2481" s="20" t="s">
        <v>4926</v>
      </c>
      <c r="AB2481" s="109"/>
      <c r="AC2481" s="19"/>
      <c r="AD2481" s="22"/>
      <c r="AE2481" s="19"/>
    </row>
    <row r="2482" spans="2:31" x14ac:dyDescent="0.2">
      <c r="B2482" s="14" t="s">
        <v>12099</v>
      </c>
      <c r="C2482" s="33" t="s">
        <v>12098</v>
      </c>
      <c r="D2482" s="16" t="s">
        <v>12097</v>
      </c>
      <c r="E2482" s="104" t="s">
        <v>26</v>
      </c>
      <c r="F2482" s="18" t="s">
        <v>26</v>
      </c>
      <c r="G2482" s="111" t="s">
        <v>26</v>
      </c>
      <c r="H2482" s="102" t="s">
        <v>323</v>
      </c>
      <c r="I2482" s="21">
        <v>13791858</v>
      </c>
      <c r="J2482" s="71">
        <v>101.52200000000001</v>
      </c>
      <c r="K2482" s="21">
        <v>14010036</v>
      </c>
      <c r="L2482" s="21">
        <v>13800000</v>
      </c>
      <c r="M2482" s="21">
        <v>13799383</v>
      </c>
      <c r="N2482" s="21"/>
      <c r="O2482" s="21">
        <v>1597</v>
      </c>
      <c r="P2482" s="21"/>
      <c r="Q2482" s="21"/>
      <c r="R2482" s="22">
        <v>5.875</v>
      </c>
      <c r="S2482" s="22">
        <v>5.8890000000000002</v>
      </c>
      <c r="T2482" s="20" t="s">
        <v>4965</v>
      </c>
      <c r="U2482" s="21">
        <v>130621</v>
      </c>
      <c r="V2482" s="21">
        <v>810750</v>
      </c>
      <c r="W2482" s="34">
        <v>39567</v>
      </c>
      <c r="X2482" s="34">
        <v>41397</v>
      </c>
      <c r="Y2482" s="109"/>
      <c r="Z2482" s="70" t="s">
        <v>4927</v>
      </c>
      <c r="AA2482" s="20" t="s">
        <v>4926</v>
      </c>
      <c r="AB2482" s="109"/>
      <c r="AC2482" s="19"/>
      <c r="AD2482" s="22"/>
      <c r="AE2482" s="19"/>
    </row>
    <row r="2483" spans="2:31" x14ac:dyDescent="0.2">
      <c r="B2483" s="14" t="s">
        <v>12096</v>
      </c>
      <c r="C2483" s="33" t="s">
        <v>12095</v>
      </c>
      <c r="D2483" s="16" t="s">
        <v>12094</v>
      </c>
      <c r="E2483" s="104" t="s">
        <v>26</v>
      </c>
      <c r="F2483" s="18" t="s">
        <v>26</v>
      </c>
      <c r="G2483" s="111" t="s">
        <v>26</v>
      </c>
      <c r="H2483" s="102" t="s">
        <v>323</v>
      </c>
      <c r="I2483" s="21">
        <v>8995410</v>
      </c>
      <c r="J2483" s="71">
        <v>104.887</v>
      </c>
      <c r="K2483" s="21">
        <v>9439866</v>
      </c>
      <c r="L2483" s="21">
        <v>9000000</v>
      </c>
      <c r="M2483" s="21">
        <v>8995578</v>
      </c>
      <c r="N2483" s="21"/>
      <c r="O2483" s="21">
        <v>168</v>
      </c>
      <c r="P2483" s="21"/>
      <c r="Q2483" s="21"/>
      <c r="R2483" s="22">
        <v>4.3</v>
      </c>
      <c r="S2483" s="22">
        <v>4.3029999999999999</v>
      </c>
      <c r="T2483" s="20" t="s">
        <v>4985</v>
      </c>
      <c r="U2483" s="21">
        <v>113950</v>
      </c>
      <c r="V2483" s="21">
        <v>203175</v>
      </c>
      <c r="W2483" s="34">
        <v>40968</v>
      </c>
      <c r="X2483" s="34">
        <v>51940</v>
      </c>
      <c r="Y2483" s="109"/>
      <c r="Z2483" s="70" t="s">
        <v>4927</v>
      </c>
      <c r="AA2483" s="20" t="s">
        <v>4926</v>
      </c>
      <c r="AB2483" s="109"/>
      <c r="AC2483" s="19"/>
      <c r="AD2483" s="22"/>
      <c r="AE2483" s="19"/>
    </row>
    <row r="2484" spans="2:31" x14ac:dyDescent="0.2">
      <c r="B2484" s="14" t="s">
        <v>12093</v>
      </c>
      <c r="C2484" s="33" t="s">
        <v>12092</v>
      </c>
      <c r="D2484" s="16" t="s">
        <v>12089</v>
      </c>
      <c r="E2484" s="104" t="s">
        <v>26</v>
      </c>
      <c r="F2484" s="18" t="s">
        <v>26</v>
      </c>
      <c r="G2484" s="111" t="s">
        <v>26</v>
      </c>
      <c r="H2484" s="102" t="s">
        <v>334</v>
      </c>
      <c r="I2484" s="21">
        <v>11985000</v>
      </c>
      <c r="J2484" s="71">
        <v>103.123</v>
      </c>
      <c r="K2484" s="21">
        <v>12374736</v>
      </c>
      <c r="L2484" s="21">
        <v>12000000</v>
      </c>
      <c r="M2484" s="21">
        <v>11990162</v>
      </c>
      <c r="N2484" s="21"/>
      <c r="O2484" s="21">
        <v>4752</v>
      </c>
      <c r="P2484" s="21"/>
      <c r="Q2484" s="21"/>
      <c r="R2484" s="22">
        <v>2.4</v>
      </c>
      <c r="S2484" s="22">
        <v>2.444</v>
      </c>
      <c r="T2484" s="20" t="s">
        <v>89</v>
      </c>
      <c r="U2484" s="21">
        <v>24000</v>
      </c>
      <c r="V2484" s="21">
        <v>278400</v>
      </c>
      <c r="W2484" s="34">
        <v>40883</v>
      </c>
      <c r="X2484" s="34">
        <v>41974</v>
      </c>
      <c r="Y2484" s="109"/>
      <c r="Z2484" s="70" t="s">
        <v>4927</v>
      </c>
      <c r="AA2484" s="20" t="s">
        <v>4926</v>
      </c>
      <c r="AB2484" s="109"/>
      <c r="AC2484" s="19"/>
      <c r="AD2484" s="22"/>
      <c r="AE2484" s="19"/>
    </row>
    <row r="2485" spans="2:31" x14ac:dyDescent="0.2">
      <c r="B2485" s="14" t="s">
        <v>12091</v>
      </c>
      <c r="C2485" s="33" t="s">
        <v>12090</v>
      </c>
      <c r="D2485" s="16" t="s">
        <v>12089</v>
      </c>
      <c r="E2485" s="104" t="s">
        <v>26</v>
      </c>
      <c r="F2485" s="18" t="s">
        <v>26</v>
      </c>
      <c r="G2485" s="111" t="s">
        <v>26</v>
      </c>
      <c r="H2485" s="102" t="s">
        <v>334</v>
      </c>
      <c r="I2485" s="21">
        <v>11481140</v>
      </c>
      <c r="J2485" s="71">
        <v>107.10299999999999</v>
      </c>
      <c r="K2485" s="21">
        <v>12316799</v>
      </c>
      <c r="L2485" s="21">
        <v>11500000</v>
      </c>
      <c r="M2485" s="21">
        <v>11484834</v>
      </c>
      <c r="N2485" s="21"/>
      <c r="O2485" s="21">
        <v>3398</v>
      </c>
      <c r="P2485" s="21"/>
      <c r="Q2485" s="21"/>
      <c r="R2485" s="22">
        <v>3.05</v>
      </c>
      <c r="S2485" s="22">
        <v>3.0859999999999999</v>
      </c>
      <c r="T2485" s="20" t="s">
        <v>89</v>
      </c>
      <c r="U2485" s="21">
        <v>29229</v>
      </c>
      <c r="V2485" s="21">
        <v>339058</v>
      </c>
      <c r="W2485" s="34">
        <v>40883</v>
      </c>
      <c r="X2485" s="34">
        <v>42705</v>
      </c>
      <c r="Y2485" s="109"/>
      <c r="Z2485" s="70" t="s">
        <v>4927</v>
      </c>
      <c r="AA2485" s="20" t="s">
        <v>4926</v>
      </c>
      <c r="AB2485" s="109"/>
      <c r="AC2485" s="19"/>
      <c r="AD2485" s="22"/>
      <c r="AE2485" s="19"/>
    </row>
    <row r="2486" spans="2:31" x14ac:dyDescent="0.2">
      <c r="B2486" s="14" t="s">
        <v>12088</v>
      </c>
      <c r="C2486" s="33" t="s">
        <v>12087</v>
      </c>
      <c r="D2486" s="16" t="s">
        <v>12086</v>
      </c>
      <c r="E2486" s="104" t="s">
        <v>26</v>
      </c>
      <c r="F2486" s="18" t="s">
        <v>26</v>
      </c>
      <c r="G2486" s="111" t="s">
        <v>26</v>
      </c>
      <c r="H2486" s="102" t="s">
        <v>323</v>
      </c>
      <c r="I2486" s="21">
        <v>12000000</v>
      </c>
      <c r="J2486" s="71">
        <v>104.117</v>
      </c>
      <c r="K2486" s="21">
        <v>12494076</v>
      </c>
      <c r="L2486" s="21">
        <v>12000000</v>
      </c>
      <c r="M2486" s="21">
        <v>12000000</v>
      </c>
      <c r="N2486" s="21"/>
      <c r="O2486" s="21"/>
      <c r="P2486" s="21"/>
      <c r="Q2486" s="21"/>
      <c r="R2486" s="22">
        <v>4.4359999999999999</v>
      </c>
      <c r="S2486" s="22">
        <v>4.4359999999999999</v>
      </c>
      <c r="T2486" s="20" t="s">
        <v>5189</v>
      </c>
      <c r="U2486" s="21">
        <v>23659</v>
      </c>
      <c r="V2486" s="21">
        <v>532320</v>
      </c>
      <c r="W2486" s="34">
        <v>40220</v>
      </c>
      <c r="X2486" s="34">
        <v>42050</v>
      </c>
      <c r="Y2486" s="109"/>
      <c r="Z2486" s="70" t="s">
        <v>4927</v>
      </c>
      <c r="AA2486" s="20" t="s">
        <v>4926</v>
      </c>
      <c r="AB2486" s="109"/>
      <c r="AC2486" s="19"/>
      <c r="AD2486" s="22"/>
      <c r="AE2486" s="19"/>
    </row>
    <row r="2487" spans="2:31" x14ac:dyDescent="0.2">
      <c r="B2487" s="14" t="s">
        <v>12085</v>
      </c>
      <c r="C2487" s="33" t="s">
        <v>12084</v>
      </c>
      <c r="D2487" s="16" t="s">
        <v>12063</v>
      </c>
      <c r="E2487" s="104" t="s">
        <v>5057</v>
      </c>
      <c r="F2487" s="18" t="s">
        <v>26</v>
      </c>
      <c r="G2487" s="111" t="s">
        <v>26</v>
      </c>
      <c r="H2487" s="102" t="s">
        <v>323</v>
      </c>
      <c r="I2487" s="21">
        <v>5022560</v>
      </c>
      <c r="J2487" s="71">
        <v>117.05200000000001</v>
      </c>
      <c r="K2487" s="21">
        <v>5852615</v>
      </c>
      <c r="L2487" s="21">
        <v>5000000</v>
      </c>
      <c r="M2487" s="21">
        <v>5019085</v>
      </c>
      <c r="N2487" s="21"/>
      <c r="O2487" s="21">
        <v>-505</v>
      </c>
      <c r="P2487" s="21"/>
      <c r="Q2487" s="21"/>
      <c r="R2487" s="22">
        <v>6.125</v>
      </c>
      <c r="S2487" s="22">
        <v>6.0910000000000002</v>
      </c>
      <c r="T2487" s="20" t="s">
        <v>118</v>
      </c>
      <c r="U2487" s="21">
        <v>115694</v>
      </c>
      <c r="V2487" s="21">
        <v>306250</v>
      </c>
      <c r="W2487" s="34">
        <v>38051</v>
      </c>
      <c r="X2487" s="34">
        <v>48625</v>
      </c>
      <c r="Y2487" s="109"/>
      <c r="Z2487" s="70" t="s">
        <v>4927</v>
      </c>
      <c r="AA2487" s="20" t="s">
        <v>4926</v>
      </c>
      <c r="AB2487" s="109"/>
      <c r="AC2487" s="19"/>
      <c r="AD2487" s="22"/>
      <c r="AE2487" s="19"/>
    </row>
    <row r="2488" spans="2:31" x14ac:dyDescent="0.2">
      <c r="B2488" s="14" t="s">
        <v>12083</v>
      </c>
      <c r="C2488" s="33" t="s">
        <v>12082</v>
      </c>
      <c r="D2488" s="16" t="s">
        <v>12063</v>
      </c>
      <c r="E2488" s="104" t="s">
        <v>26</v>
      </c>
      <c r="F2488" s="18" t="s">
        <v>26</v>
      </c>
      <c r="G2488" s="111" t="s">
        <v>26</v>
      </c>
      <c r="H2488" s="102" t="s">
        <v>323</v>
      </c>
      <c r="I2488" s="21">
        <v>9997700</v>
      </c>
      <c r="J2488" s="71">
        <v>101.169</v>
      </c>
      <c r="K2488" s="21">
        <v>10116870</v>
      </c>
      <c r="L2488" s="21">
        <v>10000000</v>
      </c>
      <c r="M2488" s="21">
        <v>9999928</v>
      </c>
      <c r="N2488" s="21"/>
      <c r="O2488" s="21">
        <v>285</v>
      </c>
      <c r="P2488" s="21"/>
      <c r="Q2488" s="21"/>
      <c r="R2488" s="22">
        <v>5.25</v>
      </c>
      <c r="S2488" s="22">
        <v>5.2530000000000001</v>
      </c>
      <c r="T2488" s="20" t="s">
        <v>4949</v>
      </c>
      <c r="U2488" s="21">
        <v>131250</v>
      </c>
      <c r="V2488" s="21">
        <v>525000</v>
      </c>
      <c r="W2488" s="34">
        <v>37706</v>
      </c>
      <c r="X2488" s="34">
        <v>41365</v>
      </c>
      <c r="Y2488" s="109"/>
      <c r="Z2488" s="70" t="s">
        <v>4927</v>
      </c>
      <c r="AA2488" s="20" t="s">
        <v>4926</v>
      </c>
      <c r="AB2488" s="109"/>
      <c r="AC2488" s="19"/>
      <c r="AD2488" s="22"/>
      <c r="AE2488" s="19"/>
    </row>
    <row r="2489" spans="2:31" x14ac:dyDescent="0.2">
      <c r="B2489" s="14" t="s">
        <v>12081</v>
      </c>
      <c r="C2489" s="33" t="s">
        <v>12080</v>
      </c>
      <c r="D2489" s="16" t="s">
        <v>12063</v>
      </c>
      <c r="E2489" s="104" t="s">
        <v>26</v>
      </c>
      <c r="F2489" s="18" t="s">
        <v>26</v>
      </c>
      <c r="G2489" s="111" t="s">
        <v>26</v>
      </c>
      <c r="H2489" s="102" t="s">
        <v>323</v>
      </c>
      <c r="I2489" s="21">
        <v>12538317</v>
      </c>
      <c r="J2489" s="71">
        <v>102.09699999999999</v>
      </c>
      <c r="K2489" s="21">
        <v>12991869</v>
      </c>
      <c r="L2489" s="21">
        <v>12725000</v>
      </c>
      <c r="M2489" s="21">
        <v>12709154</v>
      </c>
      <c r="N2489" s="21"/>
      <c r="O2489" s="21">
        <v>29444</v>
      </c>
      <c r="P2489" s="21"/>
      <c r="Q2489" s="21"/>
      <c r="R2489" s="22">
        <v>4.75</v>
      </c>
      <c r="S2489" s="22">
        <v>4.9880000000000004</v>
      </c>
      <c r="T2489" s="20" t="s">
        <v>85</v>
      </c>
      <c r="U2489" s="21">
        <v>278713</v>
      </c>
      <c r="V2489" s="21">
        <v>604438</v>
      </c>
      <c r="W2489" s="34">
        <v>38744</v>
      </c>
      <c r="X2489" s="34">
        <v>41470</v>
      </c>
      <c r="Y2489" s="109"/>
      <c r="Z2489" s="70" t="s">
        <v>4927</v>
      </c>
      <c r="AA2489" s="20" t="s">
        <v>4926</v>
      </c>
      <c r="AB2489" s="109"/>
      <c r="AC2489" s="19"/>
      <c r="AD2489" s="22"/>
      <c r="AE2489" s="19"/>
    </row>
    <row r="2490" spans="2:31" x14ac:dyDescent="0.2">
      <c r="B2490" s="14" t="s">
        <v>12079</v>
      </c>
      <c r="C2490" s="33" t="s">
        <v>12078</v>
      </c>
      <c r="D2490" s="16" t="s">
        <v>12063</v>
      </c>
      <c r="E2490" s="104" t="s">
        <v>26</v>
      </c>
      <c r="F2490" s="18" t="s">
        <v>26</v>
      </c>
      <c r="G2490" s="111" t="s">
        <v>26</v>
      </c>
      <c r="H2490" s="102" t="s">
        <v>323</v>
      </c>
      <c r="I2490" s="21">
        <v>9973131</v>
      </c>
      <c r="J2490" s="71">
        <v>103.501</v>
      </c>
      <c r="K2490" s="21">
        <v>10350120</v>
      </c>
      <c r="L2490" s="21">
        <v>10000000</v>
      </c>
      <c r="M2490" s="21">
        <v>9996728</v>
      </c>
      <c r="N2490" s="21"/>
      <c r="O2490" s="21">
        <v>4441</v>
      </c>
      <c r="P2490" s="21"/>
      <c r="Q2490" s="21"/>
      <c r="R2490" s="22">
        <v>5.25</v>
      </c>
      <c r="S2490" s="22">
        <v>5.2930000000000001</v>
      </c>
      <c r="T2490" s="20" t="s">
        <v>4949</v>
      </c>
      <c r="U2490" s="21">
        <v>110833</v>
      </c>
      <c r="V2490" s="21">
        <v>525000</v>
      </c>
      <c r="W2490" s="34">
        <v>38898</v>
      </c>
      <c r="X2490" s="34">
        <v>41562</v>
      </c>
      <c r="Y2490" s="109"/>
      <c r="Z2490" s="70" t="s">
        <v>4927</v>
      </c>
      <c r="AA2490" s="20" t="s">
        <v>4926</v>
      </c>
      <c r="AB2490" s="109"/>
      <c r="AC2490" s="19"/>
      <c r="AD2490" s="22"/>
      <c r="AE2490" s="19"/>
    </row>
    <row r="2491" spans="2:31" x14ac:dyDescent="0.2">
      <c r="B2491" s="14" t="s">
        <v>12077</v>
      </c>
      <c r="C2491" s="33" t="s">
        <v>12076</v>
      </c>
      <c r="D2491" s="16" t="s">
        <v>12063</v>
      </c>
      <c r="E2491" s="104" t="s">
        <v>26</v>
      </c>
      <c r="F2491" s="18" t="s">
        <v>26</v>
      </c>
      <c r="G2491" s="111" t="s">
        <v>26</v>
      </c>
      <c r="H2491" s="102" t="s">
        <v>323</v>
      </c>
      <c r="I2491" s="21">
        <v>15309464</v>
      </c>
      <c r="J2491" s="71">
        <v>107.429</v>
      </c>
      <c r="K2491" s="21">
        <v>16114275</v>
      </c>
      <c r="L2491" s="21">
        <v>15000000</v>
      </c>
      <c r="M2491" s="21">
        <v>15234294</v>
      </c>
      <c r="N2491" s="21"/>
      <c r="O2491" s="21">
        <v>-101883</v>
      </c>
      <c r="P2491" s="21"/>
      <c r="Q2491" s="21"/>
      <c r="R2491" s="22">
        <v>5.125</v>
      </c>
      <c r="S2491" s="22">
        <v>4.3129999999999997</v>
      </c>
      <c r="T2491" s="20" t="s">
        <v>85</v>
      </c>
      <c r="U2491" s="21">
        <v>354479</v>
      </c>
      <c r="V2491" s="21">
        <v>512500</v>
      </c>
      <c r="W2491" s="34">
        <v>40927</v>
      </c>
      <c r="X2491" s="34">
        <v>42019</v>
      </c>
      <c r="Y2491" s="109"/>
      <c r="Z2491" s="70" t="s">
        <v>4927</v>
      </c>
      <c r="AA2491" s="20" t="s">
        <v>4926</v>
      </c>
      <c r="AB2491" s="109"/>
      <c r="AC2491" s="19"/>
      <c r="AD2491" s="22"/>
      <c r="AE2491" s="19"/>
    </row>
    <row r="2492" spans="2:31" x14ac:dyDescent="0.2">
      <c r="B2492" s="14" t="s">
        <v>12075</v>
      </c>
      <c r="C2492" s="33" t="s">
        <v>12074</v>
      </c>
      <c r="D2492" s="16" t="s">
        <v>12063</v>
      </c>
      <c r="E2492" s="104" t="s">
        <v>26</v>
      </c>
      <c r="F2492" s="18" t="s">
        <v>26</v>
      </c>
      <c r="G2492" s="111" t="s">
        <v>26</v>
      </c>
      <c r="H2492" s="102" t="s">
        <v>323</v>
      </c>
      <c r="I2492" s="21">
        <v>14896254</v>
      </c>
      <c r="J2492" s="71">
        <v>110.539</v>
      </c>
      <c r="K2492" s="21">
        <v>16580910</v>
      </c>
      <c r="L2492" s="21">
        <v>15000000</v>
      </c>
      <c r="M2492" s="21">
        <v>14962269</v>
      </c>
      <c r="N2492" s="21"/>
      <c r="O2492" s="21">
        <v>10096</v>
      </c>
      <c r="P2492" s="21"/>
      <c r="Q2492" s="21"/>
      <c r="R2492" s="22">
        <v>5.35</v>
      </c>
      <c r="S2492" s="22">
        <v>5.4409999999999998</v>
      </c>
      <c r="T2492" s="20" t="s">
        <v>85</v>
      </c>
      <c r="U2492" s="21">
        <v>370042</v>
      </c>
      <c r="V2492" s="21">
        <v>802500</v>
      </c>
      <c r="W2492" s="34">
        <v>39430</v>
      </c>
      <c r="X2492" s="34">
        <v>42384</v>
      </c>
      <c r="Y2492" s="109"/>
      <c r="Z2492" s="70" t="s">
        <v>4927</v>
      </c>
      <c r="AA2492" s="20" t="s">
        <v>4926</v>
      </c>
      <c r="AB2492" s="109"/>
      <c r="AC2492" s="19"/>
      <c r="AD2492" s="22"/>
      <c r="AE2492" s="19"/>
    </row>
    <row r="2493" spans="2:31" x14ac:dyDescent="0.2">
      <c r="B2493" s="14" t="s">
        <v>12073</v>
      </c>
      <c r="C2493" s="33" t="s">
        <v>12072</v>
      </c>
      <c r="D2493" s="16" t="s">
        <v>12063</v>
      </c>
      <c r="E2493" s="104" t="s">
        <v>26</v>
      </c>
      <c r="F2493" s="18" t="s">
        <v>26</v>
      </c>
      <c r="G2493" s="111" t="s">
        <v>26</v>
      </c>
      <c r="H2493" s="102" t="s">
        <v>323</v>
      </c>
      <c r="I2493" s="21">
        <v>5991900</v>
      </c>
      <c r="J2493" s="71">
        <v>118.221</v>
      </c>
      <c r="K2493" s="21">
        <v>7093272</v>
      </c>
      <c r="L2493" s="21">
        <v>6000000</v>
      </c>
      <c r="M2493" s="21">
        <v>5992480</v>
      </c>
      <c r="N2493" s="21"/>
      <c r="O2493" s="21">
        <v>580</v>
      </c>
      <c r="P2493" s="21"/>
      <c r="Q2493" s="21"/>
      <c r="R2493" s="22">
        <v>5.75</v>
      </c>
      <c r="S2493" s="22">
        <v>5.7679999999999998</v>
      </c>
      <c r="T2493" s="20" t="s">
        <v>85</v>
      </c>
      <c r="U2493" s="21">
        <v>150458</v>
      </c>
      <c r="V2493" s="21">
        <v>172500</v>
      </c>
      <c r="W2493" s="34">
        <v>40927</v>
      </c>
      <c r="X2493" s="34">
        <v>44585</v>
      </c>
      <c r="Y2493" s="109"/>
      <c r="Z2493" s="70" t="s">
        <v>4927</v>
      </c>
      <c r="AA2493" s="20" t="s">
        <v>4926</v>
      </c>
      <c r="AB2493" s="109"/>
      <c r="AC2493" s="19"/>
      <c r="AD2493" s="22"/>
      <c r="AE2493" s="19"/>
    </row>
    <row r="2494" spans="2:31" x14ac:dyDescent="0.2">
      <c r="B2494" s="14" t="s">
        <v>12071</v>
      </c>
      <c r="C2494" s="33" t="s">
        <v>12070</v>
      </c>
      <c r="D2494" s="16" t="s">
        <v>12063</v>
      </c>
      <c r="E2494" s="104" t="s">
        <v>26</v>
      </c>
      <c r="F2494" s="18" t="s">
        <v>26</v>
      </c>
      <c r="G2494" s="111" t="s">
        <v>26</v>
      </c>
      <c r="H2494" s="102" t="s">
        <v>323</v>
      </c>
      <c r="I2494" s="21">
        <v>3466811</v>
      </c>
      <c r="J2494" s="71">
        <v>104.291</v>
      </c>
      <c r="K2494" s="21">
        <v>3629313</v>
      </c>
      <c r="L2494" s="21">
        <v>3480000</v>
      </c>
      <c r="M2494" s="21">
        <v>3478299</v>
      </c>
      <c r="N2494" s="21"/>
      <c r="O2494" s="21">
        <v>-1701</v>
      </c>
      <c r="P2494" s="21"/>
      <c r="Q2494" s="21"/>
      <c r="R2494" s="22">
        <v>5.15</v>
      </c>
      <c r="S2494" s="22">
        <v>5.1989999999999998</v>
      </c>
      <c r="T2494" s="20" t="s">
        <v>85</v>
      </c>
      <c r="U2494" s="21">
        <v>82640</v>
      </c>
      <c r="V2494" s="21">
        <v>179220</v>
      </c>
      <c r="W2494" s="34">
        <v>37992</v>
      </c>
      <c r="X2494" s="34">
        <v>41654</v>
      </c>
      <c r="Y2494" s="109"/>
      <c r="Z2494" s="70" t="s">
        <v>4927</v>
      </c>
      <c r="AA2494" s="20" t="s">
        <v>4926</v>
      </c>
      <c r="AB2494" s="109"/>
      <c r="AC2494" s="19"/>
      <c r="AD2494" s="22"/>
      <c r="AE2494" s="19"/>
    </row>
    <row r="2495" spans="2:31" x14ac:dyDescent="0.2">
      <c r="B2495" s="14" t="s">
        <v>12069</v>
      </c>
      <c r="C2495" s="33" t="s">
        <v>12068</v>
      </c>
      <c r="D2495" s="16" t="s">
        <v>12063</v>
      </c>
      <c r="E2495" s="104" t="s">
        <v>26</v>
      </c>
      <c r="F2495" s="18" t="s">
        <v>26</v>
      </c>
      <c r="G2495" s="111" t="s">
        <v>26</v>
      </c>
      <c r="H2495" s="102" t="s">
        <v>323</v>
      </c>
      <c r="I2495" s="21">
        <v>20000000</v>
      </c>
      <c r="J2495" s="71">
        <v>99.582999999999998</v>
      </c>
      <c r="K2495" s="21">
        <v>19916520</v>
      </c>
      <c r="L2495" s="21">
        <v>20000000</v>
      </c>
      <c r="M2495" s="21">
        <v>20000000</v>
      </c>
      <c r="N2495" s="21"/>
      <c r="O2495" s="21"/>
      <c r="P2495" s="21"/>
      <c r="Q2495" s="21"/>
      <c r="R2495" s="22">
        <v>0.91100000000000003</v>
      </c>
      <c r="S2495" s="22">
        <v>2.57</v>
      </c>
      <c r="T2495" s="20" t="s">
        <v>4940</v>
      </c>
      <c r="U2495" s="21">
        <v>506</v>
      </c>
      <c r="V2495" s="21">
        <v>218033</v>
      </c>
      <c r="W2495" s="34">
        <v>38252</v>
      </c>
      <c r="X2495" s="34">
        <v>41911</v>
      </c>
      <c r="Y2495" s="109"/>
      <c r="Z2495" s="70" t="s">
        <v>4927</v>
      </c>
      <c r="AA2495" s="20" t="s">
        <v>4926</v>
      </c>
      <c r="AB2495" s="109"/>
      <c r="AC2495" s="19"/>
      <c r="AD2495" s="22"/>
      <c r="AE2495" s="19"/>
    </row>
    <row r="2496" spans="2:31" x14ac:dyDescent="0.2">
      <c r="B2496" s="14" t="s">
        <v>12067</v>
      </c>
      <c r="C2496" s="33" t="s">
        <v>12066</v>
      </c>
      <c r="D2496" s="16" t="s">
        <v>12063</v>
      </c>
      <c r="E2496" s="104" t="s">
        <v>26</v>
      </c>
      <c r="F2496" s="18" t="s">
        <v>26</v>
      </c>
      <c r="G2496" s="111" t="s">
        <v>26</v>
      </c>
      <c r="H2496" s="102" t="s">
        <v>323</v>
      </c>
      <c r="I2496" s="21">
        <v>9000000</v>
      </c>
      <c r="J2496" s="71">
        <v>106.51900000000001</v>
      </c>
      <c r="K2496" s="21">
        <v>9586710</v>
      </c>
      <c r="L2496" s="21">
        <v>9000000</v>
      </c>
      <c r="M2496" s="21">
        <v>9000000</v>
      </c>
      <c r="N2496" s="21"/>
      <c r="O2496" s="21">
        <v>-84</v>
      </c>
      <c r="P2496" s="21"/>
      <c r="Q2496" s="21"/>
      <c r="R2496" s="22">
        <v>5</v>
      </c>
      <c r="S2496" s="22">
        <v>5</v>
      </c>
      <c r="T2496" s="20" t="s">
        <v>4949</v>
      </c>
      <c r="U2496" s="21">
        <v>112500</v>
      </c>
      <c r="V2496" s="21">
        <v>450000</v>
      </c>
      <c r="W2496" s="34">
        <v>38252</v>
      </c>
      <c r="X2496" s="34">
        <v>41913</v>
      </c>
      <c r="Y2496" s="109"/>
      <c r="Z2496" s="70" t="s">
        <v>4927</v>
      </c>
      <c r="AA2496" s="20" t="s">
        <v>4926</v>
      </c>
      <c r="AB2496" s="109"/>
      <c r="AC2496" s="19"/>
      <c r="AD2496" s="22"/>
      <c r="AE2496" s="19"/>
    </row>
    <row r="2497" spans="2:31" x14ac:dyDescent="0.2">
      <c r="B2497" s="14" t="s">
        <v>12065</v>
      </c>
      <c r="C2497" s="33" t="s">
        <v>12064</v>
      </c>
      <c r="D2497" s="16" t="s">
        <v>12063</v>
      </c>
      <c r="E2497" s="104" t="s">
        <v>26</v>
      </c>
      <c r="F2497" s="18" t="s">
        <v>26</v>
      </c>
      <c r="G2497" s="111" t="s">
        <v>26</v>
      </c>
      <c r="H2497" s="102" t="s">
        <v>323</v>
      </c>
      <c r="I2497" s="21">
        <v>7032620</v>
      </c>
      <c r="J2497" s="71">
        <v>105.852</v>
      </c>
      <c r="K2497" s="21">
        <v>7409661</v>
      </c>
      <c r="L2497" s="21">
        <v>7000000</v>
      </c>
      <c r="M2497" s="21">
        <v>7022032</v>
      </c>
      <c r="N2497" s="21"/>
      <c r="O2497" s="21">
        <v>-6268</v>
      </c>
      <c r="P2497" s="21"/>
      <c r="Q2497" s="21"/>
      <c r="R2497" s="22">
        <v>3.625</v>
      </c>
      <c r="S2497" s="22">
        <v>3.5169999999999999</v>
      </c>
      <c r="T2497" s="20" t="s">
        <v>118</v>
      </c>
      <c r="U2497" s="21">
        <v>101500</v>
      </c>
      <c r="V2497" s="21">
        <v>253750</v>
      </c>
      <c r="W2497" s="34">
        <v>40661</v>
      </c>
      <c r="X2497" s="34">
        <v>42407</v>
      </c>
      <c r="Y2497" s="109"/>
      <c r="Z2497" s="70" t="s">
        <v>4927</v>
      </c>
      <c r="AA2497" s="20" t="s">
        <v>4926</v>
      </c>
      <c r="AB2497" s="109"/>
      <c r="AC2497" s="19"/>
      <c r="AD2497" s="22"/>
      <c r="AE2497" s="19"/>
    </row>
    <row r="2498" spans="2:31" x14ac:dyDescent="0.2">
      <c r="B2498" s="14" t="s">
        <v>12062</v>
      </c>
      <c r="C2498" s="33" t="s">
        <v>12061</v>
      </c>
      <c r="D2498" s="16" t="s">
        <v>12058</v>
      </c>
      <c r="E2498" s="104" t="s">
        <v>26</v>
      </c>
      <c r="F2498" s="18" t="s">
        <v>26</v>
      </c>
      <c r="G2498" s="111" t="s">
        <v>590</v>
      </c>
      <c r="H2498" s="102" t="s">
        <v>4412</v>
      </c>
      <c r="I2498" s="21">
        <v>1956287</v>
      </c>
      <c r="J2498" s="71">
        <v>112.883</v>
      </c>
      <c r="K2498" s="21">
        <v>2208316</v>
      </c>
      <c r="L2498" s="21">
        <v>1956287</v>
      </c>
      <c r="M2498" s="21">
        <v>1956287</v>
      </c>
      <c r="N2498" s="21"/>
      <c r="O2498" s="21"/>
      <c r="P2498" s="21"/>
      <c r="Q2498" s="21"/>
      <c r="R2498" s="22">
        <v>9.58</v>
      </c>
      <c r="S2498" s="22">
        <v>9.577</v>
      </c>
      <c r="T2498" s="20" t="s">
        <v>89</v>
      </c>
      <c r="U2498" s="21">
        <v>15618</v>
      </c>
      <c r="V2498" s="21">
        <v>187412</v>
      </c>
      <c r="W2498" s="34">
        <v>32968</v>
      </c>
      <c r="X2498" s="34">
        <v>42156</v>
      </c>
      <c r="Y2498" s="109"/>
      <c r="Z2498" s="70" t="s">
        <v>531</v>
      </c>
      <c r="AA2498" s="20" t="s">
        <v>26</v>
      </c>
      <c r="AB2498" s="109"/>
      <c r="AC2498" s="19"/>
      <c r="AD2498" s="22"/>
      <c r="AE2498" s="19"/>
    </row>
    <row r="2499" spans="2:31" x14ac:dyDescent="0.2">
      <c r="B2499" s="14" t="s">
        <v>12060</v>
      </c>
      <c r="C2499" s="33" t="s">
        <v>12059</v>
      </c>
      <c r="D2499" s="16" t="s">
        <v>12058</v>
      </c>
      <c r="E2499" s="104" t="s">
        <v>26</v>
      </c>
      <c r="F2499" s="18" t="s">
        <v>26</v>
      </c>
      <c r="G2499" s="111" t="s">
        <v>590</v>
      </c>
      <c r="H2499" s="102" t="s">
        <v>4412</v>
      </c>
      <c r="I2499" s="21">
        <v>1600599</v>
      </c>
      <c r="J2499" s="71">
        <v>112.883</v>
      </c>
      <c r="K2499" s="21">
        <v>1806804</v>
      </c>
      <c r="L2499" s="21">
        <v>1600599</v>
      </c>
      <c r="M2499" s="21">
        <v>1600599</v>
      </c>
      <c r="N2499" s="21"/>
      <c r="O2499" s="21"/>
      <c r="P2499" s="21"/>
      <c r="Q2499" s="21"/>
      <c r="R2499" s="22">
        <v>9.58</v>
      </c>
      <c r="S2499" s="22">
        <v>9.577</v>
      </c>
      <c r="T2499" s="20" t="s">
        <v>89</v>
      </c>
      <c r="U2499" s="21">
        <v>12778</v>
      </c>
      <c r="V2499" s="21">
        <v>153337</v>
      </c>
      <c r="W2499" s="34">
        <v>32968</v>
      </c>
      <c r="X2499" s="34">
        <v>42156</v>
      </c>
      <c r="Y2499" s="109"/>
      <c r="Z2499" s="70" t="s">
        <v>531</v>
      </c>
      <c r="AA2499" s="20" t="s">
        <v>26</v>
      </c>
      <c r="AB2499" s="109"/>
      <c r="AC2499" s="19"/>
      <c r="AD2499" s="22"/>
      <c r="AE2499" s="19"/>
    </row>
    <row r="2500" spans="2:31" x14ac:dyDescent="0.2">
      <c r="B2500" s="14" t="s">
        <v>12057</v>
      </c>
      <c r="C2500" s="33" t="s">
        <v>12056</v>
      </c>
      <c r="D2500" s="16" t="s">
        <v>12055</v>
      </c>
      <c r="E2500" s="104" t="s">
        <v>26</v>
      </c>
      <c r="F2500" s="18" t="s">
        <v>26</v>
      </c>
      <c r="G2500" s="111" t="s">
        <v>590</v>
      </c>
      <c r="H2500" s="102" t="s">
        <v>590</v>
      </c>
      <c r="I2500" s="21">
        <v>17000000</v>
      </c>
      <c r="J2500" s="71">
        <v>114.514</v>
      </c>
      <c r="K2500" s="21">
        <v>19467380</v>
      </c>
      <c r="L2500" s="21">
        <v>17000000</v>
      </c>
      <c r="M2500" s="21">
        <v>17000000</v>
      </c>
      <c r="N2500" s="21"/>
      <c r="O2500" s="21"/>
      <c r="P2500" s="21"/>
      <c r="Q2500" s="21"/>
      <c r="R2500" s="22">
        <v>6.11</v>
      </c>
      <c r="S2500" s="22">
        <v>6.11</v>
      </c>
      <c r="T2500" s="20" t="s">
        <v>89</v>
      </c>
      <c r="U2500" s="21">
        <v>54820</v>
      </c>
      <c r="V2500" s="21">
        <v>1038700</v>
      </c>
      <c r="W2500" s="34">
        <v>39399</v>
      </c>
      <c r="X2500" s="34">
        <v>43811</v>
      </c>
      <c r="Y2500" s="109"/>
      <c r="Z2500" s="70" t="s">
        <v>531</v>
      </c>
      <c r="AA2500" s="20" t="s">
        <v>26</v>
      </c>
      <c r="AB2500" s="109"/>
      <c r="AC2500" s="19"/>
      <c r="AD2500" s="22"/>
      <c r="AE2500" s="19"/>
    </row>
    <row r="2501" spans="2:31" x14ac:dyDescent="0.2">
      <c r="B2501" s="14" t="s">
        <v>12054</v>
      </c>
      <c r="C2501" s="33" t="s">
        <v>12053</v>
      </c>
      <c r="D2501" s="16" t="s">
        <v>12050</v>
      </c>
      <c r="E2501" s="104" t="s">
        <v>26</v>
      </c>
      <c r="F2501" s="18" t="s">
        <v>26</v>
      </c>
      <c r="G2501" s="111" t="s">
        <v>590</v>
      </c>
      <c r="H2501" s="102" t="s">
        <v>4412</v>
      </c>
      <c r="I2501" s="21">
        <v>18211628</v>
      </c>
      <c r="J2501" s="71">
        <v>119.432</v>
      </c>
      <c r="K2501" s="21">
        <v>21750511</v>
      </c>
      <c r="L2501" s="21">
        <v>18211628</v>
      </c>
      <c r="M2501" s="21">
        <v>18211628</v>
      </c>
      <c r="N2501" s="21"/>
      <c r="O2501" s="21"/>
      <c r="P2501" s="21"/>
      <c r="Q2501" s="21"/>
      <c r="R2501" s="22">
        <v>5.81</v>
      </c>
      <c r="S2501" s="22">
        <v>5.8090000000000002</v>
      </c>
      <c r="T2501" s="20" t="s">
        <v>85</v>
      </c>
      <c r="U2501" s="21">
        <v>529048</v>
      </c>
      <c r="V2501" s="21">
        <v>1058096</v>
      </c>
      <c r="W2501" s="34">
        <v>40038</v>
      </c>
      <c r="X2501" s="34">
        <v>44378</v>
      </c>
      <c r="Y2501" s="109"/>
      <c r="Z2501" s="70" t="s">
        <v>531</v>
      </c>
      <c r="AA2501" s="20" t="s">
        <v>26</v>
      </c>
      <c r="AB2501" s="109"/>
      <c r="AC2501" s="31"/>
      <c r="AD2501" s="22"/>
      <c r="AE2501" s="31"/>
    </row>
    <row r="2502" spans="2:31" x14ac:dyDescent="0.2">
      <c r="B2502" s="14" t="s">
        <v>12052</v>
      </c>
      <c r="C2502" s="33" t="s">
        <v>12051</v>
      </c>
      <c r="D2502" s="16" t="s">
        <v>12050</v>
      </c>
      <c r="E2502" s="104" t="s">
        <v>26</v>
      </c>
      <c r="F2502" s="18" t="s">
        <v>26</v>
      </c>
      <c r="G2502" s="111" t="s">
        <v>590</v>
      </c>
      <c r="H2502" s="102" t="s">
        <v>4412</v>
      </c>
      <c r="I2502" s="21">
        <v>5000000</v>
      </c>
      <c r="J2502" s="71">
        <v>130.959</v>
      </c>
      <c r="K2502" s="21">
        <v>6547950</v>
      </c>
      <c r="L2502" s="21">
        <v>5000000</v>
      </c>
      <c r="M2502" s="21">
        <v>5000000</v>
      </c>
      <c r="N2502" s="21"/>
      <c r="O2502" s="21"/>
      <c r="P2502" s="21"/>
      <c r="Q2502" s="21"/>
      <c r="R2502" s="22">
        <v>6.06</v>
      </c>
      <c r="S2502" s="22">
        <v>6.0590000000000002</v>
      </c>
      <c r="T2502" s="20" t="s">
        <v>85</v>
      </c>
      <c r="U2502" s="21">
        <v>151500</v>
      </c>
      <c r="V2502" s="21">
        <v>303000</v>
      </c>
      <c r="W2502" s="34">
        <v>40038</v>
      </c>
      <c r="X2502" s="34">
        <v>46204</v>
      </c>
      <c r="Y2502" s="109"/>
      <c r="Z2502" s="70" t="s">
        <v>531</v>
      </c>
      <c r="AA2502" s="20" t="s">
        <v>26</v>
      </c>
      <c r="AB2502" s="109"/>
      <c r="AC2502" s="19"/>
      <c r="AD2502" s="22"/>
      <c r="AE2502" s="19"/>
    </row>
    <row r="2503" spans="2:31" x14ac:dyDescent="0.2">
      <c r="B2503" s="14" t="s">
        <v>12049</v>
      </c>
      <c r="C2503" s="33" t="s">
        <v>12048</v>
      </c>
      <c r="D2503" s="16" t="s">
        <v>12047</v>
      </c>
      <c r="E2503" s="104" t="s">
        <v>26</v>
      </c>
      <c r="F2503" s="18" t="s">
        <v>26</v>
      </c>
      <c r="G2503" s="111" t="s">
        <v>590</v>
      </c>
      <c r="H2503" s="102" t="s">
        <v>323</v>
      </c>
      <c r="I2503" s="21">
        <v>14068350</v>
      </c>
      <c r="J2503" s="71">
        <v>128.78</v>
      </c>
      <c r="K2503" s="21">
        <v>18117221</v>
      </c>
      <c r="L2503" s="21">
        <v>14068350</v>
      </c>
      <c r="M2503" s="21">
        <v>14068350</v>
      </c>
      <c r="N2503" s="21"/>
      <c r="O2503" s="21"/>
      <c r="P2503" s="21"/>
      <c r="Q2503" s="21"/>
      <c r="R2503" s="22">
        <v>7.2329999999999997</v>
      </c>
      <c r="S2503" s="22">
        <v>7.2320000000000002</v>
      </c>
      <c r="T2503" s="20" t="s">
        <v>85</v>
      </c>
      <c r="U2503" s="21">
        <v>508782</v>
      </c>
      <c r="V2503" s="21">
        <v>1017564</v>
      </c>
      <c r="W2503" s="34">
        <v>39561</v>
      </c>
      <c r="X2503" s="34">
        <v>50587</v>
      </c>
      <c r="Y2503" s="109"/>
      <c r="Z2503" s="70" t="s">
        <v>4927</v>
      </c>
      <c r="AA2503" s="20" t="s">
        <v>5160</v>
      </c>
      <c r="AB2503" s="109"/>
      <c r="AC2503" s="19"/>
      <c r="AD2503" s="22"/>
      <c r="AE2503" s="19"/>
    </row>
    <row r="2504" spans="2:31" x14ac:dyDescent="0.2">
      <c r="B2504" s="14" t="s">
        <v>12046</v>
      </c>
      <c r="C2504" s="33" t="s">
        <v>12045</v>
      </c>
      <c r="D2504" s="16" t="s">
        <v>12044</v>
      </c>
      <c r="E2504" s="104" t="s">
        <v>26</v>
      </c>
      <c r="F2504" s="18" t="s">
        <v>26</v>
      </c>
      <c r="G2504" s="111" t="s">
        <v>590</v>
      </c>
      <c r="H2504" s="102" t="s">
        <v>323</v>
      </c>
      <c r="I2504" s="21">
        <v>9888000</v>
      </c>
      <c r="J2504" s="71">
        <v>110.004</v>
      </c>
      <c r="K2504" s="21">
        <v>10877196</v>
      </c>
      <c r="L2504" s="21">
        <v>9888000</v>
      </c>
      <c r="M2504" s="21">
        <v>9888000</v>
      </c>
      <c r="N2504" s="21"/>
      <c r="O2504" s="21"/>
      <c r="P2504" s="21"/>
      <c r="Q2504" s="21"/>
      <c r="R2504" s="22">
        <v>4.4779999999999998</v>
      </c>
      <c r="S2504" s="22">
        <v>4.4779999999999998</v>
      </c>
      <c r="T2504" s="20" t="s">
        <v>85</v>
      </c>
      <c r="U2504" s="21">
        <v>221392</v>
      </c>
      <c r="V2504" s="21">
        <v>442785</v>
      </c>
      <c r="W2504" s="34">
        <v>40470</v>
      </c>
      <c r="X2504" s="34">
        <v>47665</v>
      </c>
      <c r="Y2504" s="109"/>
      <c r="Z2504" s="70" t="s">
        <v>4927</v>
      </c>
      <c r="AA2504" s="20" t="s">
        <v>4926</v>
      </c>
      <c r="AB2504" s="109"/>
      <c r="AC2504" s="19"/>
      <c r="AD2504" s="22"/>
      <c r="AE2504" s="19"/>
    </row>
    <row r="2505" spans="2:31" x14ac:dyDescent="0.2">
      <c r="B2505" s="14" t="s">
        <v>12043</v>
      </c>
      <c r="C2505" s="33" t="s">
        <v>12042</v>
      </c>
      <c r="D2505" s="16" t="s">
        <v>5145</v>
      </c>
      <c r="E2505" s="104" t="s">
        <v>26</v>
      </c>
      <c r="F2505" s="18" t="s">
        <v>26</v>
      </c>
      <c r="G2505" s="111" t="s">
        <v>4412</v>
      </c>
      <c r="H2505" s="102" t="s">
        <v>334</v>
      </c>
      <c r="I2505" s="21">
        <v>20408909</v>
      </c>
      <c r="J2505" s="71">
        <v>103.5</v>
      </c>
      <c r="K2505" s="21">
        <v>19965150</v>
      </c>
      <c r="L2505" s="21">
        <v>19290000</v>
      </c>
      <c r="M2505" s="21">
        <v>19773892</v>
      </c>
      <c r="N2505" s="21"/>
      <c r="O2505" s="21">
        <v>-148639</v>
      </c>
      <c r="P2505" s="21"/>
      <c r="Q2505" s="21"/>
      <c r="R2505" s="22">
        <v>7.1529999999999996</v>
      </c>
      <c r="S2505" s="22">
        <v>6.3150000000000004</v>
      </c>
      <c r="T2505" s="20" t="s">
        <v>4965</v>
      </c>
      <c r="U2505" s="21">
        <v>172477</v>
      </c>
      <c r="V2505" s="21">
        <v>1379814</v>
      </c>
      <c r="W2505" s="34">
        <v>39115</v>
      </c>
      <c r="X2505" s="34">
        <v>53463</v>
      </c>
      <c r="Y2505" s="109"/>
      <c r="Z2505" s="70" t="s">
        <v>4927</v>
      </c>
      <c r="AA2505" s="20" t="s">
        <v>4926</v>
      </c>
      <c r="AB2505" s="109"/>
      <c r="AC2505" s="28">
        <v>42506</v>
      </c>
      <c r="AD2505" s="22">
        <v>100</v>
      </c>
      <c r="AE2505" s="28">
        <v>42506</v>
      </c>
    </row>
    <row r="2506" spans="2:31" x14ac:dyDescent="0.2">
      <c r="B2506" s="14" t="s">
        <v>12041</v>
      </c>
      <c r="C2506" s="33" t="s">
        <v>12040</v>
      </c>
      <c r="D2506" s="16" t="s">
        <v>12039</v>
      </c>
      <c r="E2506" s="104" t="s">
        <v>26</v>
      </c>
      <c r="F2506" s="18" t="s">
        <v>26</v>
      </c>
      <c r="G2506" s="111" t="s">
        <v>4412</v>
      </c>
      <c r="H2506" s="102" t="s">
        <v>323</v>
      </c>
      <c r="I2506" s="21">
        <v>4193750</v>
      </c>
      <c r="J2506" s="71">
        <v>105.53700000000001</v>
      </c>
      <c r="K2506" s="21">
        <v>5276850</v>
      </c>
      <c r="L2506" s="21">
        <v>5000000</v>
      </c>
      <c r="M2506" s="21">
        <v>4636551</v>
      </c>
      <c r="N2506" s="21"/>
      <c r="O2506" s="21">
        <v>38947</v>
      </c>
      <c r="P2506" s="21"/>
      <c r="Q2506" s="21"/>
      <c r="R2506" s="22">
        <v>6.7</v>
      </c>
      <c r="S2506" s="22">
        <v>8.298</v>
      </c>
      <c r="T2506" s="20" t="s">
        <v>4965</v>
      </c>
      <c r="U2506" s="21">
        <v>55833</v>
      </c>
      <c r="V2506" s="21">
        <v>335000</v>
      </c>
      <c r="W2506" s="34">
        <v>35249</v>
      </c>
      <c r="X2506" s="34">
        <v>43405</v>
      </c>
      <c r="Y2506" s="109"/>
      <c r="Z2506" s="70" t="s">
        <v>531</v>
      </c>
      <c r="AA2506" s="20" t="s">
        <v>26</v>
      </c>
      <c r="AB2506" s="109"/>
      <c r="AC2506" s="28">
        <v>41579</v>
      </c>
      <c r="AD2506" s="22">
        <v>101.12</v>
      </c>
      <c r="AE2506" s="19"/>
    </row>
    <row r="2507" spans="2:31" x14ac:dyDescent="0.2">
      <c r="B2507" s="14" t="s">
        <v>12038</v>
      </c>
      <c r="C2507" s="33" t="s">
        <v>12037</v>
      </c>
      <c r="D2507" s="16" t="s">
        <v>11965</v>
      </c>
      <c r="E2507" s="104" t="s">
        <v>5057</v>
      </c>
      <c r="F2507" s="18" t="s">
        <v>26</v>
      </c>
      <c r="G2507" s="111" t="s">
        <v>4412</v>
      </c>
      <c r="H2507" s="102" t="s">
        <v>334</v>
      </c>
      <c r="I2507" s="21">
        <v>8953110</v>
      </c>
      <c r="J2507" s="71">
        <v>113.876</v>
      </c>
      <c r="K2507" s="21">
        <v>10248804</v>
      </c>
      <c r="L2507" s="21">
        <v>9000000</v>
      </c>
      <c r="M2507" s="21">
        <v>8960422</v>
      </c>
      <c r="N2507" s="21"/>
      <c r="O2507" s="21">
        <v>3967</v>
      </c>
      <c r="P2507" s="21"/>
      <c r="Q2507" s="21"/>
      <c r="R2507" s="22">
        <v>5.375</v>
      </c>
      <c r="S2507" s="22">
        <v>5.4429999999999996</v>
      </c>
      <c r="T2507" s="20" t="s">
        <v>118</v>
      </c>
      <c r="U2507" s="21">
        <v>201563</v>
      </c>
      <c r="V2507" s="21">
        <v>483750</v>
      </c>
      <c r="W2507" s="34">
        <v>40562</v>
      </c>
      <c r="X2507" s="34">
        <v>44228</v>
      </c>
      <c r="Y2507" s="109"/>
      <c r="Z2507" s="70" t="s">
        <v>4927</v>
      </c>
      <c r="AA2507" s="20" t="s">
        <v>4926</v>
      </c>
      <c r="AB2507" s="109"/>
      <c r="AC2507" s="28">
        <v>44138</v>
      </c>
      <c r="AD2507" s="22">
        <v>100</v>
      </c>
      <c r="AE2507" s="19"/>
    </row>
    <row r="2508" spans="2:31" x14ac:dyDescent="0.2">
      <c r="B2508" s="14" t="s">
        <v>12036</v>
      </c>
      <c r="C2508" s="33" t="s">
        <v>12035</v>
      </c>
      <c r="D2508" s="16" t="s">
        <v>12034</v>
      </c>
      <c r="E2508" s="104" t="s">
        <v>26</v>
      </c>
      <c r="F2508" s="18" t="s">
        <v>26</v>
      </c>
      <c r="G2508" s="111" t="s">
        <v>26</v>
      </c>
      <c r="H2508" s="102" t="s">
        <v>590</v>
      </c>
      <c r="I2508" s="21">
        <v>4200000</v>
      </c>
      <c r="J2508" s="71">
        <v>111.976</v>
      </c>
      <c r="K2508" s="21">
        <v>4702992</v>
      </c>
      <c r="L2508" s="21">
        <v>4200000</v>
      </c>
      <c r="M2508" s="21">
        <v>4200000</v>
      </c>
      <c r="N2508" s="21"/>
      <c r="O2508" s="21"/>
      <c r="P2508" s="21"/>
      <c r="Q2508" s="21"/>
      <c r="R2508" s="22">
        <v>5.54</v>
      </c>
      <c r="S2508" s="22">
        <v>5.54</v>
      </c>
      <c r="T2508" s="20" t="s">
        <v>4949</v>
      </c>
      <c r="U2508" s="21">
        <v>54938</v>
      </c>
      <c r="V2508" s="21">
        <v>232680</v>
      </c>
      <c r="W2508" s="34">
        <v>38790</v>
      </c>
      <c r="X2508" s="34">
        <v>42466</v>
      </c>
      <c r="Y2508" s="109"/>
      <c r="Z2508" s="70" t="s">
        <v>531</v>
      </c>
      <c r="AA2508" s="20" t="s">
        <v>26</v>
      </c>
      <c r="AB2508" s="109"/>
      <c r="AC2508" s="31"/>
      <c r="AD2508" s="22"/>
      <c r="AE2508" s="19"/>
    </row>
    <row r="2509" spans="2:31" x14ac:dyDescent="0.2">
      <c r="B2509" s="14" t="s">
        <v>12033</v>
      </c>
      <c r="C2509" s="33" t="s">
        <v>12032</v>
      </c>
      <c r="D2509" s="16" t="s">
        <v>12029</v>
      </c>
      <c r="E2509" s="104" t="s">
        <v>26</v>
      </c>
      <c r="F2509" s="18" t="s">
        <v>26</v>
      </c>
      <c r="G2509" s="111" t="s">
        <v>4412</v>
      </c>
      <c r="H2509" s="102" t="s">
        <v>334</v>
      </c>
      <c r="I2509" s="21">
        <v>13952663</v>
      </c>
      <c r="J2509" s="71">
        <v>107.33499999999999</v>
      </c>
      <c r="K2509" s="21">
        <v>14822977</v>
      </c>
      <c r="L2509" s="21">
        <v>13810000</v>
      </c>
      <c r="M2509" s="21">
        <v>13842046</v>
      </c>
      <c r="N2509" s="21"/>
      <c r="O2509" s="21">
        <v>-17814</v>
      </c>
      <c r="P2509" s="21"/>
      <c r="Q2509" s="21"/>
      <c r="R2509" s="22">
        <v>6.4</v>
      </c>
      <c r="S2509" s="22">
        <v>6.2329999999999997</v>
      </c>
      <c r="T2509" s="20" t="s">
        <v>118</v>
      </c>
      <c r="U2509" s="21">
        <v>333895</v>
      </c>
      <c r="V2509" s="21">
        <v>883840</v>
      </c>
      <c r="W2509" s="34">
        <v>38723</v>
      </c>
      <c r="X2509" s="34">
        <v>42050</v>
      </c>
      <c r="Y2509" s="109"/>
      <c r="Z2509" s="70" t="s">
        <v>4927</v>
      </c>
      <c r="AA2509" s="20" t="s">
        <v>4926</v>
      </c>
      <c r="AB2509" s="109"/>
      <c r="AC2509" s="34">
        <v>41866</v>
      </c>
      <c r="AD2509" s="22">
        <v>100</v>
      </c>
      <c r="AE2509" s="19"/>
    </row>
    <row r="2510" spans="2:31" x14ac:dyDescent="0.2">
      <c r="B2510" s="14" t="s">
        <v>12031</v>
      </c>
      <c r="C2510" s="33" t="s">
        <v>12030</v>
      </c>
      <c r="D2510" s="16" t="s">
        <v>12029</v>
      </c>
      <c r="E2510" s="104" t="s">
        <v>26</v>
      </c>
      <c r="F2510" s="18" t="s">
        <v>26</v>
      </c>
      <c r="G2510" s="111" t="s">
        <v>4412</v>
      </c>
      <c r="H2510" s="102" t="s">
        <v>334</v>
      </c>
      <c r="I2510" s="21">
        <v>9914600</v>
      </c>
      <c r="J2510" s="71">
        <v>112.08</v>
      </c>
      <c r="K2510" s="21">
        <v>11207950</v>
      </c>
      <c r="L2510" s="21">
        <v>10000000</v>
      </c>
      <c r="M2510" s="21">
        <v>9951777</v>
      </c>
      <c r="N2510" s="21"/>
      <c r="O2510" s="21">
        <v>7628</v>
      </c>
      <c r="P2510" s="21"/>
      <c r="Q2510" s="21"/>
      <c r="R2510" s="22">
        <v>6.65</v>
      </c>
      <c r="S2510" s="22">
        <v>6.7649999999999997</v>
      </c>
      <c r="T2510" s="20" t="s">
        <v>85</v>
      </c>
      <c r="U2510" s="21">
        <v>306639</v>
      </c>
      <c r="V2510" s="21">
        <v>665000</v>
      </c>
      <c r="W2510" s="34">
        <v>39336</v>
      </c>
      <c r="X2510" s="34">
        <v>43115</v>
      </c>
      <c r="Y2510" s="109"/>
      <c r="Z2510" s="70" t="s">
        <v>4927</v>
      </c>
      <c r="AA2510" s="20" t="s">
        <v>4926</v>
      </c>
      <c r="AB2510" s="109"/>
      <c r="AC2510" s="28">
        <v>42931</v>
      </c>
      <c r="AD2510" s="22">
        <v>100</v>
      </c>
      <c r="AE2510" s="19"/>
    </row>
    <row r="2511" spans="2:31" x14ac:dyDescent="0.2">
      <c r="B2511" s="14" t="s">
        <v>12028</v>
      </c>
      <c r="C2511" s="33" t="s">
        <v>12027</v>
      </c>
      <c r="D2511" s="16" t="s">
        <v>12026</v>
      </c>
      <c r="E2511" s="104" t="s">
        <v>5057</v>
      </c>
      <c r="F2511" s="18" t="s">
        <v>26</v>
      </c>
      <c r="G2511" s="111" t="s">
        <v>26</v>
      </c>
      <c r="H2511" s="102" t="s">
        <v>323</v>
      </c>
      <c r="I2511" s="21">
        <v>14968050</v>
      </c>
      <c r="J2511" s="71">
        <v>102.863</v>
      </c>
      <c r="K2511" s="21">
        <v>15429390</v>
      </c>
      <c r="L2511" s="21">
        <v>15000000</v>
      </c>
      <c r="M2511" s="21">
        <v>14977220</v>
      </c>
      <c r="N2511" s="21"/>
      <c r="O2511" s="21">
        <v>9170</v>
      </c>
      <c r="P2511" s="21"/>
      <c r="Q2511" s="21"/>
      <c r="R2511" s="22">
        <v>2.375</v>
      </c>
      <c r="S2511" s="22">
        <v>2.4489999999999998</v>
      </c>
      <c r="T2511" s="20" t="s">
        <v>118</v>
      </c>
      <c r="U2511" s="21">
        <v>136563</v>
      </c>
      <c r="V2511" s="21">
        <v>178125</v>
      </c>
      <c r="W2511" s="34">
        <v>40947</v>
      </c>
      <c r="X2511" s="34">
        <v>42048</v>
      </c>
      <c r="Y2511" s="109"/>
      <c r="Z2511" s="70" t="s">
        <v>4927</v>
      </c>
      <c r="AA2511" s="20" t="s">
        <v>4926</v>
      </c>
      <c r="AB2511" s="109"/>
      <c r="AC2511" s="19"/>
      <c r="AD2511" s="22"/>
      <c r="AE2511" s="19"/>
    </row>
    <row r="2512" spans="2:31" x14ac:dyDescent="0.2">
      <c r="B2512" s="14" t="s">
        <v>12025</v>
      </c>
      <c r="C2512" s="33" t="s">
        <v>12024</v>
      </c>
      <c r="D2512" s="16" t="s">
        <v>12023</v>
      </c>
      <c r="E2512" s="104" t="s">
        <v>26</v>
      </c>
      <c r="F2512" s="18" t="s">
        <v>26</v>
      </c>
      <c r="G2512" s="111" t="s">
        <v>590</v>
      </c>
      <c r="H2512" s="102" t="s">
        <v>590</v>
      </c>
      <c r="I2512" s="21">
        <v>5144896</v>
      </c>
      <c r="J2512" s="71">
        <v>130.65299999999999</v>
      </c>
      <c r="K2512" s="21">
        <v>6721961</v>
      </c>
      <c r="L2512" s="21">
        <v>5144896</v>
      </c>
      <c r="M2512" s="21">
        <v>5144896</v>
      </c>
      <c r="N2512" s="21"/>
      <c r="O2512" s="21"/>
      <c r="P2512" s="21"/>
      <c r="Q2512" s="21"/>
      <c r="R2512" s="22">
        <v>7.95</v>
      </c>
      <c r="S2512" s="22">
        <v>8.0830000000000002</v>
      </c>
      <c r="T2512" s="20" t="s">
        <v>5189</v>
      </c>
      <c r="U2512" s="21">
        <v>34085</v>
      </c>
      <c r="V2512" s="21">
        <v>409019</v>
      </c>
      <c r="W2512" s="34">
        <v>35216</v>
      </c>
      <c r="X2512" s="34">
        <v>46905</v>
      </c>
      <c r="Y2512" s="109"/>
      <c r="Z2512" s="70" t="s">
        <v>531</v>
      </c>
      <c r="AA2512" s="20" t="s">
        <v>26</v>
      </c>
      <c r="AB2512" s="109"/>
      <c r="AC2512" s="19"/>
      <c r="AD2512" s="22"/>
      <c r="AE2512" s="19"/>
    </row>
    <row r="2513" spans="2:31" x14ac:dyDescent="0.2">
      <c r="B2513" s="14" t="s">
        <v>12022</v>
      </c>
      <c r="C2513" s="33" t="s">
        <v>12021</v>
      </c>
      <c r="D2513" s="16" t="s">
        <v>12016</v>
      </c>
      <c r="E2513" s="104" t="s">
        <v>26</v>
      </c>
      <c r="F2513" s="18" t="s">
        <v>26</v>
      </c>
      <c r="G2513" s="111" t="s">
        <v>26</v>
      </c>
      <c r="H2513" s="102" t="s">
        <v>323</v>
      </c>
      <c r="I2513" s="21">
        <v>19999800</v>
      </c>
      <c r="J2513" s="71">
        <v>139.578</v>
      </c>
      <c r="K2513" s="21">
        <v>27915540</v>
      </c>
      <c r="L2513" s="21">
        <v>20000000</v>
      </c>
      <c r="M2513" s="21">
        <v>19999983</v>
      </c>
      <c r="N2513" s="21"/>
      <c r="O2513" s="21">
        <v>233</v>
      </c>
      <c r="P2513" s="21"/>
      <c r="Q2513" s="21"/>
      <c r="R2513" s="22">
        <v>6.7</v>
      </c>
      <c r="S2513" s="22">
        <v>6.7</v>
      </c>
      <c r="T2513" s="20" t="s">
        <v>4985</v>
      </c>
      <c r="U2513" s="21">
        <v>394556</v>
      </c>
      <c r="V2513" s="21">
        <v>1340000</v>
      </c>
      <c r="W2513" s="34">
        <v>39700</v>
      </c>
      <c r="X2513" s="34">
        <v>50663</v>
      </c>
      <c r="Y2513" s="109"/>
      <c r="Z2513" s="70" t="s">
        <v>4927</v>
      </c>
      <c r="AA2513" s="20" t="s">
        <v>4926</v>
      </c>
      <c r="AB2513" s="109"/>
      <c r="AC2513" s="31"/>
      <c r="AD2513" s="22"/>
      <c r="AE2513" s="19"/>
    </row>
    <row r="2514" spans="2:31" x14ac:dyDescent="0.2">
      <c r="B2514" s="14" t="s">
        <v>12020</v>
      </c>
      <c r="C2514" s="33" t="s">
        <v>12019</v>
      </c>
      <c r="D2514" s="16" t="s">
        <v>12016</v>
      </c>
      <c r="E2514" s="104" t="s">
        <v>5057</v>
      </c>
      <c r="F2514" s="18" t="s">
        <v>26</v>
      </c>
      <c r="G2514" s="111" t="s">
        <v>4412</v>
      </c>
      <c r="H2514" s="102" t="s">
        <v>323</v>
      </c>
      <c r="I2514" s="21">
        <v>9967000</v>
      </c>
      <c r="J2514" s="71">
        <v>107.096</v>
      </c>
      <c r="K2514" s="21">
        <v>10709640</v>
      </c>
      <c r="L2514" s="21">
        <v>10000000</v>
      </c>
      <c r="M2514" s="21">
        <v>9970228</v>
      </c>
      <c r="N2514" s="21"/>
      <c r="O2514" s="21">
        <v>2758</v>
      </c>
      <c r="P2514" s="21"/>
      <c r="Q2514" s="21"/>
      <c r="R2514" s="22">
        <v>3.25</v>
      </c>
      <c r="S2514" s="22">
        <v>3.2890000000000001</v>
      </c>
      <c r="T2514" s="20" t="s">
        <v>4965</v>
      </c>
      <c r="U2514" s="21">
        <v>41528</v>
      </c>
      <c r="V2514" s="21">
        <v>325903</v>
      </c>
      <c r="W2514" s="34">
        <v>40855</v>
      </c>
      <c r="X2514" s="34">
        <v>44515</v>
      </c>
      <c r="Y2514" s="109"/>
      <c r="Z2514" s="70" t="s">
        <v>4927</v>
      </c>
      <c r="AA2514" s="20" t="s">
        <v>4926</v>
      </c>
      <c r="AB2514" s="109"/>
      <c r="AC2514" s="28">
        <v>44423</v>
      </c>
      <c r="AD2514" s="22">
        <v>100</v>
      </c>
      <c r="AE2514" s="19"/>
    </row>
    <row r="2515" spans="2:31" x14ac:dyDescent="0.2">
      <c r="B2515" s="14" t="s">
        <v>12018</v>
      </c>
      <c r="C2515" s="33" t="s">
        <v>12017</v>
      </c>
      <c r="D2515" s="16" t="s">
        <v>12016</v>
      </c>
      <c r="E2515" s="104" t="s">
        <v>5057</v>
      </c>
      <c r="F2515" s="18" t="s">
        <v>26</v>
      </c>
      <c r="G2515" s="111" t="s">
        <v>26</v>
      </c>
      <c r="H2515" s="102" t="s">
        <v>323</v>
      </c>
      <c r="I2515" s="21">
        <v>18786681</v>
      </c>
      <c r="J2515" s="71">
        <v>129.55500000000001</v>
      </c>
      <c r="K2515" s="21">
        <v>22698089</v>
      </c>
      <c r="L2515" s="21">
        <v>17520000</v>
      </c>
      <c r="M2515" s="21">
        <v>18566091</v>
      </c>
      <c r="N2515" s="21"/>
      <c r="O2515" s="21">
        <v>-31840</v>
      </c>
      <c r="P2515" s="21"/>
      <c r="Q2515" s="21"/>
      <c r="R2515" s="22">
        <v>6.75</v>
      </c>
      <c r="S2515" s="22">
        <v>6.1120000000000001</v>
      </c>
      <c r="T2515" s="20" t="s">
        <v>118</v>
      </c>
      <c r="U2515" s="21">
        <v>492750</v>
      </c>
      <c r="V2515" s="21">
        <v>1182600</v>
      </c>
      <c r="W2515" s="34">
        <v>39430</v>
      </c>
      <c r="X2515" s="34">
        <v>46419</v>
      </c>
      <c r="Y2515" s="109"/>
      <c r="Z2515" s="70" t="s">
        <v>4927</v>
      </c>
      <c r="AA2515" s="20" t="s">
        <v>4926</v>
      </c>
      <c r="AB2515" s="109"/>
      <c r="AC2515" s="19"/>
      <c r="AD2515" s="22"/>
      <c r="AE2515" s="19"/>
    </row>
    <row r="2516" spans="2:31" x14ac:dyDescent="0.2">
      <c r="B2516" s="14" t="s">
        <v>12015</v>
      </c>
      <c r="C2516" s="33" t="s">
        <v>12014</v>
      </c>
      <c r="D2516" s="16" t="s">
        <v>12013</v>
      </c>
      <c r="E2516" s="104" t="s">
        <v>26</v>
      </c>
      <c r="F2516" s="18" t="s">
        <v>26</v>
      </c>
      <c r="G2516" s="111" t="s">
        <v>26</v>
      </c>
      <c r="H2516" s="102" t="s">
        <v>590</v>
      </c>
      <c r="I2516" s="21">
        <v>9466667</v>
      </c>
      <c r="J2516" s="71">
        <v>147.83099999999999</v>
      </c>
      <c r="K2516" s="21">
        <v>13994668</v>
      </c>
      <c r="L2516" s="21">
        <v>9466667</v>
      </c>
      <c r="M2516" s="21">
        <v>9466667</v>
      </c>
      <c r="N2516" s="21"/>
      <c r="O2516" s="21"/>
      <c r="P2516" s="21"/>
      <c r="Q2516" s="21"/>
      <c r="R2516" s="22">
        <v>9.16</v>
      </c>
      <c r="S2516" s="22">
        <v>9.16</v>
      </c>
      <c r="T2516" s="20" t="s">
        <v>85</v>
      </c>
      <c r="U2516" s="21">
        <v>380581</v>
      </c>
      <c r="V2516" s="21">
        <v>867147</v>
      </c>
      <c r="W2516" s="34">
        <v>33808</v>
      </c>
      <c r="X2516" s="34">
        <v>44765</v>
      </c>
      <c r="Y2516" s="109"/>
      <c r="Z2516" s="70" t="s">
        <v>531</v>
      </c>
      <c r="AA2516" s="20" t="s">
        <v>26</v>
      </c>
      <c r="AB2516" s="109"/>
      <c r="AC2516" s="19"/>
      <c r="AD2516" s="22"/>
      <c r="AE2516" s="19"/>
    </row>
    <row r="2517" spans="2:31" x14ac:dyDescent="0.2">
      <c r="B2517" s="14" t="s">
        <v>12012</v>
      </c>
      <c r="C2517" s="33" t="s">
        <v>12011</v>
      </c>
      <c r="D2517" s="16" t="s">
        <v>12010</v>
      </c>
      <c r="E2517" s="104" t="s">
        <v>26</v>
      </c>
      <c r="F2517" s="18" t="s">
        <v>26</v>
      </c>
      <c r="G2517" s="111" t="s">
        <v>590</v>
      </c>
      <c r="H2517" s="102" t="s">
        <v>590</v>
      </c>
      <c r="I2517" s="21">
        <v>4869980</v>
      </c>
      <c r="J2517" s="71">
        <v>115.959</v>
      </c>
      <c r="K2517" s="21">
        <v>5647180</v>
      </c>
      <c r="L2517" s="21">
        <v>4869980</v>
      </c>
      <c r="M2517" s="21">
        <v>4869980</v>
      </c>
      <c r="N2517" s="21"/>
      <c r="O2517" s="21"/>
      <c r="P2517" s="21"/>
      <c r="Q2517" s="21"/>
      <c r="R2517" s="22">
        <v>5.8840000000000003</v>
      </c>
      <c r="S2517" s="22">
        <v>5.9569999999999999</v>
      </c>
      <c r="T2517" s="20" t="s">
        <v>5189</v>
      </c>
      <c r="U2517" s="21">
        <v>23879</v>
      </c>
      <c r="V2517" s="21">
        <v>286550</v>
      </c>
      <c r="W2517" s="34">
        <v>40254</v>
      </c>
      <c r="X2517" s="34">
        <v>44958</v>
      </c>
      <c r="Y2517" s="109"/>
      <c r="Z2517" s="70" t="s">
        <v>531</v>
      </c>
      <c r="AA2517" s="20" t="s">
        <v>26</v>
      </c>
      <c r="AB2517" s="109"/>
      <c r="AC2517" s="19"/>
      <c r="AD2517" s="22"/>
      <c r="AE2517" s="19"/>
    </row>
    <row r="2518" spans="2:31" x14ac:dyDescent="0.2">
      <c r="B2518" s="14" t="s">
        <v>12009</v>
      </c>
      <c r="C2518" s="33" t="s">
        <v>12008</v>
      </c>
      <c r="D2518" s="16" t="s">
        <v>12007</v>
      </c>
      <c r="E2518" s="104" t="s">
        <v>26</v>
      </c>
      <c r="F2518" s="18" t="s">
        <v>26</v>
      </c>
      <c r="G2518" s="111" t="s">
        <v>26</v>
      </c>
      <c r="H2518" s="102" t="s">
        <v>334</v>
      </c>
      <c r="I2518" s="21">
        <v>14970750</v>
      </c>
      <c r="J2518" s="71">
        <v>122.833</v>
      </c>
      <c r="K2518" s="21">
        <v>18424920</v>
      </c>
      <c r="L2518" s="21">
        <v>15000000</v>
      </c>
      <c r="M2518" s="21">
        <v>14982394</v>
      </c>
      <c r="N2518" s="21"/>
      <c r="O2518" s="21">
        <v>3941</v>
      </c>
      <c r="P2518" s="21"/>
      <c r="Q2518" s="21"/>
      <c r="R2518" s="22">
        <v>6.8</v>
      </c>
      <c r="S2518" s="22">
        <v>6.8259999999999996</v>
      </c>
      <c r="T2518" s="20" t="s">
        <v>89</v>
      </c>
      <c r="U2518" s="21">
        <v>45333</v>
      </c>
      <c r="V2518" s="21">
        <v>1020000</v>
      </c>
      <c r="W2518" s="34">
        <v>39583</v>
      </c>
      <c r="X2518" s="34">
        <v>43266</v>
      </c>
      <c r="Y2518" s="109"/>
      <c r="Z2518" s="70" t="s">
        <v>4927</v>
      </c>
      <c r="AA2518" s="20" t="s">
        <v>4926</v>
      </c>
      <c r="AB2518" s="109"/>
      <c r="AC2518" s="31"/>
      <c r="AD2518" s="22"/>
      <c r="AE2518" s="19"/>
    </row>
    <row r="2519" spans="2:31" x14ac:dyDescent="0.2">
      <c r="B2519" s="14" t="s">
        <v>12006</v>
      </c>
      <c r="C2519" s="33" t="s">
        <v>12005</v>
      </c>
      <c r="D2519" s="16" t="s">
        <v>12000</v>
      </c>
      <c r="E2519" s="104" t="s">
        <v>26</v>
      </c>
      <c r="F2519" s="18" t="s">
        <v>26</v>
      </c>
      <c r="G2519" s="111" t="s">
        <v>26</v>
      </c>
      <c r="H2519" s="102" t="s">
        <v>334</v>
      </c>
      <c r="I2519" s="21">
        <v>6995800</v>
      </c>
      <c r="J2519" s="71">
        <v>107.34</v>
      </c>
      <c r="K2519" s="21">
        <v>7513779</v>
      </c>
      <c r="L2519" s="21">
        <v>7000000</v>
      </c>
      <c r="M2519" s="21">
        <v>6997284</v>
      </c>
      <c r="N2519" s="21"/>
      <c r="O2519" s="21">
        <v>853</v>
      </c>
      <c r="P2519" s="21"/>
      <c r="Q2519" s="21"/>
      <c r="R2519" s="22">
        <v>3.875</v>
      </c>
      <c r="S2519" s="22">
        <v>3.8879999999999999</v>
      </c>
      <c r="T2519" s="20" t="s">
        <v>4985</v>
      </c>
      <c r="U2519" s="21">
        <v>79868</v>
      </c>
      <c r="V2519" s="21">
        <v>271250</v>
      </c>
      <c r="W2519" s="34">
        <v>40603</v>
      </c>
      <c r="X2519" s="34">
        <v>42444</v>
      </c>
      <c r="Y2519" s="109"/>
      <c r="Z2519" s="70" t="s">
        <v>4927</v>
      </c>
      <c r="AA2519" s="20" t="s">
        <v>4926</v>
      </c>
      <c r="AB2519" s="109"/>
      <c r="AC2519" s="31"/>
      <c r="AD2519" s="22"/>
      <c r="AE2519" s="19"/>
    </row>
    <row r="2520" spans="2:31" x14ac:dyDescent="0.2">
      <c r="B2520" s="14" t="s">
        <v>12004</v>
      </c>
      <c r="C2520" s="33" t="s">
        <v>12003</v>
      </c>
      <c r="D2520" s="16" t="s">
        <v>12000</v>
      </c>
      <c r="E2520" s="104" t="s">
        <v>26</v>
      </c>
      <c r="F2520" s="18" t="s">
        <v>26</v>
      </c>
      <c r="G2520" s="111" t="s">
        <v>26</v>
      </c>
      <c r="H2520" s="102" t="s">
        <v>334</v>
      </c>
      <c r="I2520" s="21">
        <v>8498130</v>
      </c>
      <c r="J2520" s="71">
        <v>103.35299999999999</v>
      </c>
      <c r="K2520" s="21">
        <v>8784963</v>
      </c>
      <c r="L2520" s="21">
        <v>8500000</v>
      </c>
      <c r="M2520" s="21">
        <v>8498646</v>
      </c>
      <c r="N2520" s="21"/>
      <c r="O2520" s="21">
        <v>516</v>
      </c>
      <c r="P2520" s="21"/>
      <c r="Q2520" s="21"/>
      <c r="R2520" s="22">
        <v>2.7</v>
      </c>
      <c r="S2520" s="22">
        <v>2.7040000000000002</v>
      </c>
      <c r="T2520" s="20" t="s">
        <v>4985</v>
      </c>
      <c r="U2520" s="21">
        <v>67575</v>
      </c>
      <c r="V2520" s="21">
        <v>143438</v>
      </c>
      <c r="W2520" s="34">
        <v>40934</v>
      </c>
      <c r="X2520" s="34">
        <v>42809</v>
      </c>
      <c r="Y2520" s="109"/>
      <c r="Z2520" s="70" t="s">
        <v>4927</v>
      </c>
      <c r="AA2520" s="20" t="s">
        <v>4926</v>
      </c>
      <c r="AB2520" s="109"/>
      <c r="AC2520" s="31"/>
      <c r="AD2520" s="22"/>
      <c r="AE2520" s="19"/>
    </row>
    <row r="2521" spans="2:31" x14ac:dyDescent="0.2">
      <c r="B2521" s="14" t="s">
        <v>12002</v>
      </c>
      <c r="C2521" s="33" t="s">
        <v>12001</v>
      </c>
      <c r="D2521" s="16" t="s">
        <v>12000</v>
      </c>
      <c r="E2521" s="104" t="s">
        <v>26</v>
      </c>
      <c r="F2521" s="18" t="s">
        <v>26</v>
      </c>
      <c r="G2521" s="111" t="s">
        <v>26</v>
      </c>
      <c r="H2521" s="102" t="s">
        <v>334</v>
      </c>
      <c r="I2521" s="21">
        <v>19972600</v>
      </c>
      <c r="J2521" s="71">
        <v>100.26300000000001</v>
      </c>
      <c r="K2521" s="21">
        <v>20052500</v>
      </c>
      <c r="L2521" s="21">
        <v>20000000</v>
      </c>
      <c r="M2521" s="21">
        <v>19975144</v>
      </c>
      <c r="N2521" s="21"/>
      <c r="O2521" s="21">
        <v>2544</v>
      </c>
      <c r="P2521" s="21"/>
      <c r="Q2521" s="21"/>
      <c r="R2521" s="22">
        <v>1.1499999999999999</v>
      </c>
      <c r="S2521" s="22">
        <v>1.1970000000000001</v>
      </c>
      <c r="T2521" s="20" t="s">
        <v>4985</v>
      </c>
      <c r="U2521" s="21">
        <v>63889</v>
      </c>
      <c r="V2521" s="21"/>
      <c r="W2521" s="34">
        <v>41170</v>
      </c>
      <c r="X2521" s="34">
        <v>42262</v>
      </c>
      <c r="Y2521" s="109"/>
      <c r="Z2521" s="70" t="s">
        <v>4927</v>
      </c>
      <c r="AA2521" s="20" t="s">
        <v>4926</v>
      </c>
      <c r="AB2521" s="109"/>
      <c r="AC2521" s="19"/>
      <c r="AD2521" s="22"/>
      <c r="AE2521" s="19"/>
    </row>
    <row r="2522" spans="2:31" x14ac:dyDescent="0.2">
      <c r="B2522" s="14" t="s">
        <v>11999</v>
      </c>
      <c r="C2522" s="33" t="s">
        <v>11998</v>
      </c>
      <c r="D2522" s="16" t="s">
        <v>11995</v>
      </c>
      <c r="E2522" s="104" t="s">
        <v>26</v>
      </c>
      <c r="F2522" s="18" t="s">
        <v>26</v>
      </c>
      <c r="G2522" s="111" t="s">
        <v>26</v>
      </c>
      <c r="H2522" s="102" t="s">
        <v>334</v>
      </c>
      <c r="I2522" s="21">
        <v>9965200</v>
      </c>
      <c r="J2522" s="71">
        <v>116.523</v>
      </c>
      <c r="K2522" s="21">
        <v>11652270</v>
      </c>
      <c r="L2522" s="21">
        <v>10000000</v>
      </c>
      <c r="M2522" s="21">
        <v>9980382</v>
      </c>
      <c r="N2522" s="21"/>
      <c r="O2522" s="21">
        <v>3127</v>
      </c>
      <c r="P2522" s="21"/>
      <c r="Q2522" s="21"/>
      <c r="R2522" s="22">
        <v>5.95</v>
      </c>
      <c r="S2522" s="22">
        <v>5.9969999999999999</v>
      </c>
      <c r="T2522" s="20" t="s">
        <v>89</v>
      </c>
      <c r="U2522" s="21">
        <v>49583</v>
      </c>
      <c r="V2522" s="21">
        <v>595000</v>
      </c>
      <c r="W2522" s="34">
        <v>39416</v>
      </c>
      <c r="X2522" s="34">
        <v>43070</v>
      </c>
      <c r="Y2522" s="109"/>
      <c r="Z2522" s="70" t="s">
        <v>4927</v>
      </c>
      <c r="AA2522" s="20" t="s">
        <v>4926</v>
      </c>
      <c r="AB2522" s="109"/>
      <c r="AC2522" s="19"/>
      <c r="AD2522" s="22"/>
      <c r="AE2522" s="19"/>
    </row>
    <row r="2523" spans="2:31" x14ac:dyDescent="0.2">
      <c r="B2523" s="14" t="s">
        <v>11997</v>
      </c>
      <c r="C2523" s="33" t="s">
        <v>11996</v>
      </c>
      <c r="D2523" s="16" t="s">
        <v>11995</v>
      </c>
      <c r="E2523" s="104" t="s">
        <v>5057</v>
      </c>
      <c r="F2523" s="18" t="s">
        <v>26</v>
      </c>
      <c r="G2523" s="111" t="s">
        <v>26</v>
      </c>
      <c r="H2523" s="102" t="s">
        <v>334</v>
      </c>
      <c r="I2523" s="21">
        <v>5547804</v>
      </c>
      <c r="J2523" s="71">
        <v>118.203</v>
      </c>
      <c r="K2523" s="21">
        <v>6578003</v>
      </c>
      <c r="L2523" s="21">
        <v>5565000</v>
      </c>
      <c r="M2523" s="21">
        <v>5552787</v>
      </c>
      <c r="N2523" s="21"/>
      <c r="O2523" s="21">
        <v>1526</v>
      </c>
      <c r="P2523" s="21"/>
      <c r="Q2523" s="21"/>
      <c r="R2523" s="22">
        <v>6.375</v>
      </c>
      <c r="S2523" s="22">
        <v>6.4169999999999998</v>
      </c>
      <c r="T2523" s="20" t="s">
        <v>89</v>
      </c>
      <c r="U2523" s="21">
        <v>15767</v>
      </c>
      <c r="V2523" s="21">
        <v>354769</v>
      </c>
      <c r="W2523" s="34">
        <v>39968</v>
      </c>
      <c r="X2523" s="34">
        <v>43631</v>
      </c>
      <c r="Y2523" s="109"/>
      <c r="Z2523" s="70" t="s">
        <v>4927</v>
      </c>
      <c r="AA2523" s="20" t="s">
        <v>4926</v>
      </c>
      <c r="AB2523" s="109"/>
      <c r="AC2523" s="19"/>
      <c r="AD2523" s="22"/>
      <c r="AE2523" s="19"/>
    </row>
    <row r="2524" spans="2:31" x14ac:dyDescent="0.2">
      <c r="B2524" s="14" t="s">
        <v>11994</v>
      </c>
      <c r="C2524" s="33" t="s">
        <v>11993</v>
      </c>
      <c r="D2524" s="16" t="s">
        <v>11992</v>
      </c>
      <c r="E2524" s="104" t="s">
        <v>5057</v>
      </c>
      <c r="F2524" s="18" t="s">
        <v>26</v>
      </c>
      <c r="G2524" s="111" t="s">
        <v>26</v>
      </c>
      <c r="H2524" s="102" t="s">
        <v>334</v>
      </c>
      <c r="I2524" s="21">
        <v>14984250</v>
      </c>
      <c r="J2524" s="71">
        <v>111.248</v>
      </c>
      <c r="K2524" s="21">
        <v>16687230</v>
      </c>
      <c r="L2524" s="21">
        <v>15000000</v>
      </c>
      <c r="M2524" s="21">
        <v>14990447</v>
      </c>
      <c r="N2524" s="21"/>
      <c r="O2524" s="21">
        <v>1342</v>
      </c>
      <c r="P2524" s="21"/>
      <c r="Q2524" s="21"/>
      <c r="R2524" s="22">
        <v>5.75</v>
      </c>
      <c r="S2524" s="22">
        <v>5.7640000000000002</v>
      </c>
      <c r="T2524" s="20" t="s">
        <v>4965</v>
      </c>
      <c r="U2524" s="21">
        <v>110208</v>
      </c>
      <c r="V2524" s="21">
        <v>862500</v>
      </c>
      <c r="W2524" s="34">
        <v>39580</v>
      </c>
      <c r="X2524" s="34">
        <v>43235</v>
      </c>
      <c r="Y2524" s="109"/>
      <c r="Z2524" s="70" t="s">
        <v>4927</v>
      </c>
      <c r="AA2524" s="20" t="s">
        <v>4926</v>
      </c>
      <c r="AB2524" s="109"/>
      <c r="AC2524" s="19"/>
      <c r="AD2524" s="22"/>
      <c r="AE2524" s="19"/>
    </row>
    <row r="2525" spans="2:31" x14ac:dyDescent="0.2">
      <c r="B2525" s="14" t="s">
        <v>11991</v>
      </c>
      <c r="C2525" s="33" t="s">
        <v>11990</v>
      </c>
      <c r="D2525" s="16" t="s">
        <v>11987</v>
      </c>
      <c r="E2525" s="104" t="s">
        <v>26</v>
      </c>
      <c r="F2525" s="18" t="s">
        <v>26</v>
      </c>
      <c r="G2525" s="111" t="s">
        <v>26</v>
      </c>
      <c r="H2525" s="102" t="s">
        <v>334</v>
      </c>
      <c r="I2525" s="21">
        <v>13948900</v>
      </c>
      <c r="J2525" s="71">
        <v>101.92400000000001</v>
      </c>
      <c r="K2525" s="21">
        <v>14269388</v>
      </c>
      <c r="L2525" s="21">
        <v>14000000</v>
      </c>
      <c r="M2525" s="21">
        <v>13996622</v>
      </c>
      <c r="N2525" s="21"/>
      <c r="O2525" s="21">
        <v>6316</v>
      </c>
      <c r="P2525" s="21"/>
      <c r="Q2525" s="21"/>
      <c r="R2525" s="22">
        <v>4.625</v>
      </c>
      <c r="S2525" s="22">
        <v>4.6710000000000003</v>
      </c>
      <c r="T2525" s="20" t="s">
        <v>85</v>
      </c>
      <c r="U2525" s="21">
        <v>298569</v>
      </c>
      <c r="V2525" s="21">
        <v>647500</v>
      </c>
      <c r="W2525" s="34">
        <v>37809</v>
      </c>
      <c r="X2525" s="34">
        <v>41470</v>
      </c>
      <c r="Y2525" s="109"/>
      <c r="Z2525" s="70" t="s">
        <v>4927</v>
      </c>
      <c r="AA2525" s="20" t="s">
        <v>4926</v>
      </c>
      <c r="AB2525" s="109"/>
      <c r="AC2525" s="19"/>
      <c r="AD2525" s="22"/>
      <c r="AE2525" s="19"/>
    </row>
    <row r="2526" spans="2:31" x14ac:dyDescent="0.2">
      <c r="B2526" s="14" t="s">
        <v>11989</v>
      </c>
      <c r="C2526" s="33" t="s">
        <v>11988</v>
      </c>
      <c r="D2526" s="16" t="s">
        <v>11987</v>
      </c>
      <c r="E2526" s="104" t="s">
        <v>26</v>
      </c>
      <c r="F2526" s="18" t="s">
        <v>26</v>
      </c>
      <c r="G2526" s="111" t="s">
        <v>26</v>
      </c>
      <c r="H2526" s="102" t="s">
        <v>334</v>
      </c>
      <c r="I2526" s="21">
        <v>14999550</v>
      </c>
      <c r="J2526" s="71">
        <v>119.13800000000001</v>
      </c>
      <c r="K2526" s="21">
        <v>17870670</v>
      </c>
      <c r="L2526" s="21">
        <v>15000000</v>
      </c>
      <c r="M2526" s="21">
        <v>14999984</v>
      </c>
      <c r="N2526" s="21"/>
      <c r="O2526" s="21">
        <v>556</v>
      </c>
      <c r="P2526" s="21"/>
      <c r="Q2526" s="21"/>
      <c r="R2526" s="22">
        <v>6.3</v>
      </c>
      <c r="S2526" s="22">
        <v>6.3</v>
      </c>
      <c r="T2526" s="20" t="s">
        <v>4985</v>
      </c>
      <c r="U2526" s="21">
        <v>278250</v>
      </c>
      <c r="V2526" s="21">
        <v>945000</v>
      </c>
      <c r="W2526" s="34">
        <v>39506</v>
      </c>
      <c r="X2526" s="34">
        <v>43174</v>
      </c>
      <c r="Y2526" s="109"/>
      <c r="Z2526" s="70" t="s">
        <v>4927</v>
      </c>
      <c r="AA2526" s="20" t="s">
        <v>4926</v>
      </c>
      <c r="AB2526" s="109"/>
      <c r="AC2526" s="19"/>
      <c r="AD2526" s="22"/>
      <c r="AE2526" s="19"/>
    </row>
    <row r="2527" spans="2:31" x14ac:dyDescent="0.2">
      <c r="B2527" s="14" t="s">
        <v>11986</v>
      </c>
      <c r="C2527" s="33" t="s">
        <v>11985</v>
      </c>
      <c r="D2527" s="16" t="s">
        <v>11982</v>
      </c>
      <c r="E2527" s="104" t="s">
        <v>26</v>
      </c>
      <c r="F2527" s="18" t="s">
        <v>26</v>
      </c>
      <c r="G2527" s="111" t="s">
        <v>26</v>
      </c>
      <c r="H2527" s="102" t="s">
        <v>334</v>
      </c>
      <c r="I2527" s="21">
        <v>20553724</v>
      </c>
      <c r="J2527" s="71">
        <v>127.68</v>
      </c>
      <c r="K2527" s="21">
        <v>23092241</v>
      </c>
      <c r="L2527" s="21">
        <v>18086000</v>
      </c>
      <c r="M2527" s="21">
        <v>19966679</v>
      </c>
      <c r="N2527" s="21"/>
      <c r="O2527" s="21">
        <v>-81446</v>
      </c>
      <c r="P2527" s="21"/>
      <c r="Q2527" s="21"/>
      <c r="R2527" s="22">
        <v>7.65</v>
      </c>
      <c r="S2527" s="22">
        <v>6.5270000000000001</v>
      </c>
      <c r="T2527" s="20" t="s">
        <v>89</v>
      </c>
      <c r="U2527" s="21">
        <v>61492</v>
      </c>
      <c r="V2527" s="21">
        <v>1383579</v>
      </c>
      <c r="W2527" s="34">
        <v>37957</v>
      </c>
      <c r="X2527" s="34">
        <v>46553</v>
      </c>
      <c r="Y2527" s="109"/>
      <c r="Z2527" s="70" t="s">
        <v>4927</v>
      </c>
      <c r="AA2527" s="20" t="s">
        <v>4926</v>
      </c>
      <c r="AB2527" s="109"/>
      <c r="AC2527" s="19"/>
      <c r="AD2527" s="22"/>
      <c r="AE2527" s="19"/>
    </row>
    <row r="2528" spans="2:31" x14ac:dyDescent="0.2">
      <c r="B2528" s="14" t="s">
        <v>11984</v>
      </c>
      <c r="C2528" s="33" t="s">
        <v>11983</v>
      </c>
      <c r="D2528" s="16" t="s">
        <v>11982</v>
      </c>
      <c r="E2528" s="104" t="s">
        <v>26</v>
      </c>
      <c r="F2528" s="18" t="s">
        <v>26</v>
      </c>
      <c r="G2528" s="111" t="s">
        <v>26</v>
      </c>
      <c r="H2528" s="102" t="s">
        <v>334</v>
      </c>
      <c r="I2528" s="21">
        <v>4056851</v>
      </c>
      <c r="J2528" s="71">
        <v>126.11799999999999</v>
      </c>
      <c r="K2528" s="21">
        <v>4571774</v>
      </c>
      <c r="L2528" s="21">
        <v>3625000</v>
      </c>
      <c r="M2528" s="21">
        <v>3981301</v>
      </c>
      <c r="N2528" s="21"/>
      <c r="O2528" s="21">
        <v>-10618</v>
      </c>
      <c r="P2528" s="21"/>
      <c r="Q2528" s="21"/>
      <c r="R2528" s="22">
        <v>7.375</v>
      </c>
      <c r="S2528" s="22">
        <v>6.4470000000000001</v>
      </c>
      <c r="T2528" s="20" t="s">
        <v>4985</v>
      </c>
      <c r="U2528" s="21">
        <v>89115</v>
      </c>
      <c r="V2528" s="21">
        <v>267344</v>
      </c>
      <c r="W2528" s="34">
        <v>37957</v>
      </c>
      <c r="X2528" s="34">
        <v>47908</v>
      </c>
      <c r="Y2528" s="109"/>
      <c r="Z2528" s="70" t="s">
        <v>4927</v>
      </c>
      <c r="AA2528" s="20" t="s">
        <v>4926</v>
      </c>
      <c r="AB2528" s="109"/>
      <c r="AC2528" s="19"/>
      <c r="AD2528" s="22"/>
      <c r="AE2528" s="19"/>
    </row>
    <row r="2529" spans="2:31" x14ac:dyDescent="0.2">
      <c r="B2529" s="14" t="s">
        <v>11981</v>
      </c>
      <c r="C2529" s="33" t="s">
        <v>4548</v>
      </c>
      <c r="D2529" s="16" t="s">
        <v>11980</v>
      </c>
      <c r="E2529" s="104" t="s">
        <v>26</v>
      </c>
      <c r="F2529" s="18" t="s">
        <v>26</v>
      </c>
      <c r="G2529" s="111" t="s">
        <v>26</v>
      </c>
      <c r="H2529" s="102" t="s">
        <v>334</v>
      </c>
      <c r="I2529" s="21">
        <v>44994550</v>
      </c>
      <c r="J2529" s="71">
        <v>115.949</v>
      </c>
      <c r="K2529" s="21">
        <v>52176825</v>
      </c>
      <c r="L2529" s="21">
        <v>45000000</v>
      </c>
      <c r="M2529" s="21">
        <v>44999236</v>
      </c>
      <c r="N2529" s="21"/>
      <c r="O2529" s="21">
        <v>3460</v>
      </c>
      <c r="P2529" s="21"/>
      <c r="Q2529" s="21"/>
      <c r="R2529" s="22">
        <v>6.3</v>
      </c>
      <c r="S2529" s="22">
        <v>6.3</v>
      </c>
      <c r="T2529" s="20" t="s">
        <v>4985</v>
      </c>
      <c r="U2529" s="21">
        <v>834750</v>
      </c>
      <c r="V2529" s="21">
        <v>2835000</v>
      </c>
      <c r="W2529" s="34">
        <v>39456</v>
      </c>
      <c r="X2529" s="34">
        <v>42993</v>
      </c>
      <c r="Y2529" s="109"/>
      <c r="Z2529" s="70" t="s">
        <v>4927</v>
      </c>
      <c r="AA2529" s="20" t="s">
        <v>4926</v>
      </c>
      <c r="AB2529" s="109"/>
      <c r="AC2529" s="19"/>
      <c r="AD2529" s="22"/>
      <c r="AE2529" s="19"/>
    </row>
    <row r="2530" spans="2:31" x14ac:dyDescent="0.2">
      <c r="B2530" s="14" t="s">
        <v>11979</v>
      </c>
      <c r="C2530" s="33" t="s">
        <v>11978</v>
      </c>
      <c r="D2530" s="16" t="s">
        <v>11965</v>
      </c>
      <c r="E2530" s="104" t="s">
        <v>26</v>
      </c>
      <c r="F2530" s="18" t="s">
        <v>26</v>
      </c>
      <c r="G2530" s="111" t="s">
        <v>26</v>
      </c>
      <c r="H2530" s="102" t="s">
        <v>334</v>
      </c>
      <c r="I2530" s="21">
        <v>10882700</v>
      </c>
      <c r="J2530" s="71">
        <v>111.97</v>
      </c>
      <c r="K2530" s="21">
        <v>11197000</v>
      </c>
      <c r="L2530" s="21">
        <v>10000000</v>
      </c>
      <c r="M2530" s="21">
        <v>10279582</v>
      </c>
      <c r="N2530" s="21"/>
      <c r="O2530" s="21">
        <v>-102790</v>
      </c>
      <c r="P2530" s="21"/>
      <c r="Q2530" s="21"/>
      <c r="R2530" s="22">
        <v>7.0720000000000001</v>
      </c>
      <c r="S2530" s="22">
        <v>5.8230000000000004</v>
      </c>
      <c r="T2530" s="20" t="s">
        <v>89</v>
      </c>
      <c r="U2530" s="21">
        <v>45182</v>
      </c>
      <c r="V2530" s="21">
        <v>707200</v>
      </c>
      <c r="W2530" s="34">
        <v>38777</v>
      </c>
      <c r="X2530" s="34">
        <v>42163</v>
      </c>
      <c r="Y2530" s="109"/>
      <c r="Z2530" s="70" t="s">
        <v>4927</v>
      </c>
      <c r="AA2530" s="20" t="s">
        <v>4926</v>
      </c>
      <c r="AB2530" s="109"/>
      <c r="AC2530" s="19"/>
      <c r="AD2530" s="22"/>
      <c r="AE2530" s="19"/>
    </row>
    <row r="2531" spans="2:31" x14ac:dyDescent="0.2">
      <c r="B2531" s="14" t="s">
        <v>11977</v>
      </c>
      <c r="C2531" s="33" t="s">
        <v>11976</v>
      </c>
      <c r="D2531" s="16" t="s">
        <v>11965</v>
      </c>
      <c r="E2531" s="104" t="s">
        <v>26</v>
      </c>
      <c r="F2531" s="18" t="s">
        <v>26</v>
      </c>
      <c r="G2531" s="111" t="s">
        <v>26</v>
      </c>
      <c r="H2531" s="102" t="s">
        <v>334</v>
      </c>
      <c r="I2531" s="21">
        <v>5493235</v>
      </c>
      <c r="J2531" s="71">
        <v>115.39</v>
      </c>
      <c r="K2531" s="21">
        <v>6346445</v>
      </c>
      <c r="L2531" s="21">
        <v>5500000</v>
      </c>
      <c r="M2531" s="21">
        <v>5497021</v>
      </c>
      <c r="N2531" s="21"/>
      <c r="O2531" s="21">
        <v>635</v>
      </c>
      <c r="P2531" s="21"/>
      <c r="Q2531" s="21"/>
      <c r="R2531" s="22">
        <v>6.3</v>
      </c>
      <c r="S2531" s="22">
        <v>6.3170000000000002</v>
      </c>
      <c r="T2531" s="20" t="s">
        <v>4985</v>
      </c>
      <c r="U2531" s="21">
        <v>102025</v>
      </c>
      <c r="V2531" s="21">
        <v>346500</v>
      </c>
      <c r="W2531" s="34">
        <v>38972</v>
      </c>
      <c r="X2531" s="34">
        <v>42628</v>
      </c>
      <c r="Y2531" s="109"/>
      <c r="Z2531" s="70" t="s">
        <v>4927</v>
      </c>
      <c r="AA2531" s="20" t="s">
        <v>4926</v>
      </c>
      <c r="AB2531" s="109"/>
      <c r="AC2531" s="19"/>
      <c r="AD2531" s="22"/>
      <c r="AE2531" s="19"/>
    </row>
    <row r="2532" spans="2:31" x14ac:dyDescent="0.2">
      <c r="B2532" s="14" t="s">
        <v>11975</v>
      </c>
      <c r="C2532" s="33" t="s">
        <v>11974</v>
      </c>
      <c r="D2532" s="16" t="s">
        <v>11968</v>
      </c>
      <c r="E2532" s="104" t="s">
        <v>26</v>
      </c>
      <c r="F2532" s="18" t="s">
        <v>26</v>
      </c>
      <c r="G2532" s="111" t="s">
        <v>26</v>
      </c>
      <c r="H2532" s="102" t="s">
        <v>4412</v>
      </c>
      <c r="I2532" s="21">
        <v>15000000</v>
      </c>
      <c r="J2532" s="71">
        <v>120.82299999999999</v>
      </c>
      <c r="K2532" s="21">
        <v>18123450</v>
      </c>
      <c r="L2532" s="21">
        <v>15000000</v>
      </c>
      <c r="M2532" s="21">
        <v>15000000</v>
      </c>
      <c r="N2532" s="21"/>
      <c r="O2532" s="21"/>
      <c r="P2532" s="21"/>
      <c r="Q2532" s="21"/>
      <c r="R2532" s="22">
        <v>7.65</v>
      </c>
      <c r="S2532" s="22">
        <v>7.65</v>
      </c>
      <c r="T2532" s="20" t="s">
        <v>118</v>
      </c>
      <c r="U2532" s="21">
        <v>478125</v>
      </c>
      <c r="V2532" s="21">
        <v>1147500</v>
      </c>
      <c r="W2532" s="34">
        <v>35047</v>
      </c>
      <c r="X2532" s="34">
        <v>42401</v>
      </c>
      <c r="Y2532" s="109"/>
      <c r="Z2532" s="70" t="s">
        <v>531</v>
      </c>
      <c r="AA2532" s="20" t="s">
        <v>26</v>
      </c>
      <c r="AB2532" s="109"/>
      <c r="AC2532" s="19"/>
      <c r="AD2532" s="22"/>
      <c r="AE2532" s="19"/>
    </row>
    <row r="2533" spans="2:31" x14ac:dyDescent="0.2">
      <c r="B2533" s="14" t="s">
        <v>11973</v>
      </c>
      <c r="C2533" s="33" t="s">
        <v>11972</v>
      </c>
      <c r="D2533" s="16" t="s">
        <v>11971</v>
      </c>
      <c r="E2533" s="104" t="s">
        <v>26</v>
      </c>
      <c r="F2533" s="18" t="s">
        <v>26</v>
      </c>
      <c r="G2533" s="111" t="s">
        <v>26</v>
      </c>
      <c r="H2533" s="102" t="s">
        <v>4412</v>
      </c>
      <c r="I2533" s="21">
        <v>10000000</v>
      </c>
      <c r="J2533" s="71">
        <v>104.694</v>
      </c>
      <c r="K2533" s="21">
        <v>10469400</v>
      </c>
      <c r="L2533" s="21">
        <v>10000000</v>
      </c>
      <c r="M2533" s="21">
        <v>10000000</v>
      </c>
      <c r="N2533" s="21"/>
      <c r="O2533" s="21"/>
      <c r="P2533" s="21"/>
      <c r="Q2533" s="21"/>
      <c r="R2533" s="22">
        <v>6.87</v>
      </c>
      <c r="S2533" s="22">
        <v>6.87</v>
      </c>
      <c r="T2533" s="20" t="s">
        <v>4949</v>
      </c>
      <c r="U2533" s="21">
        <v>171750</v>
      </c>
      <c r="V2533" s="21">
        <v>687000</v>
      </c>
      <c r="W2533" s="34">
        <v>36068</v>
      </c>
      <c r="X2533" s="34">
        <v>41548</v>
      </c>
      <c r="Y2533" s="109"/>
      <c r="Z2533" s="70" t="s">
        <v>531</v>
      </c>
      <c r="AA2533" s="20" t="s">
        <v>26</v>
      </c>
      <c r="AB2533" s="109"/>
      <c r="AC2533" s="19"/>
      <c r="AD2533" s="22"/>
      <c r="AE2533" s="19"/>
    </row>
    <row r="2534" spans="2:31" x14ac:dyDescent="0.2">
      <c r="B2534" s="14" t="s">
        <v>11970</v>
      </c>
      <c r="C2534" s="33" t="s">
        <v>11969</v>
      </c>
      <c r="D2534" s="16" t="s">
        <v>11968</v>
      </c>
      <c r="E2534" s="104" t="s">
        <v>26</v>
      </c>
      <c r="F2534" s="18" t="s">
        <v>26</v>
      </c>
      <c r="G2534" s="111" t="s">
        <v>26</v>
      </c>
      <c r="H2534" s="102" t="s">
        <v>4412</v>
      </c>
      <c r="I2534" s="21">
        <v>7500000</v>
      </c>
      <c r="J2534" s="71">
        <v>140.45400000000001</v>
      </c>
      <c r="K2534" s="21">
        <v>10534050</v>
      </c>
      <c r="L2534" s="21">
        <v>7500000</v>
      </c>
      <c r="M2534" s="21">
        <v>7500000</v>
      </c>
      <c r="N2534" s="21"/>
      <c r="O2534" s="21"/>
      <c r="P2534" s="21"/>
      <c r="Q2534" s="21"/>
      <c r="R2534" s="22">
        <v>7.05</v>
      </c>
      <c r="S2534" s="22">
        <v>7.05</v>
      </c>
      <c r="T2534" s="20" t="s">
        <v>89</v>
      </c>
      <c r="U2534" s="21">
        <v>44063</v>
      </c>
      <c r="V2534" s="21">
        <v>528750</v>
      </c>
      <c r="W2534" s="34">
        <v>36068</v>
      </c>
      <c r="X2534" s="34">
        <v>45261</v>
      </c>
      <c r="Y2534" s="109"/>
      <c r="Z2534" s="70" t="s">
        <v>531</v>
      </c>
      <c r="AA2534" s="20" t="s">
        <v>26</v>
      </c>
      <c r="AB2534" s="109"/>
      <c r="AC2534" s="19"/>
      <c r="AD2534" s="22"/>
      <c r="AE2534" s="19"/>
    </row>
    <row r="2535" spans="2:31" x14ac:dyDescent="0.2">
      <c r="B2535" s="14" t="s">
        <v>11967</v>
      </c>
      <c r="C2535" s="33" t="s">
        <v>11966</v>
      </c>
      <c r="D2535" s="16" t="s">
        <v>11965</v>
      </c>
      <c r="E2535" s="104" t="s">
        <v>26</v>
      </c>
      <c r="F2535" s="18" t="s">
        <v>26</v>
      </c>
      <c r="G2535" s="111" t="s">
        <v>26</v>
      </c>
      <c r="H2535" s="102" t="s">
        <v>334</v>
      </c>
      <c r="I2535" s="21">
        <v>11960520</v>
      </c>
      <c r="J2535" s="71">
        <v>100.742</v>
      </c>
      <c r="K2535" s="21">
        <v>12089040</v>
      </c>
      <c r="L2535" s="21">
        <v>12000000</v>
      </c>
      <c r="M2535" s="21">
        <v>11998941</v>
      </c>
      <c r="N2535" s="21"/>
      <c r="O2535" s="21">
        <v>6655</v>
      </c>
      <c r="P2535" s="21"/>
      <c r="Q2535" s="21"/>
      <c r="R2535" s="22">
        <v>5.625</v>
      </c>
      <c r="S2535" s="22">
        <v>5.6829999999999998</v>
      </c>
      <c r="T2535" s="20" t="s">
        <v>118</v>
      </c>
      <c r="U2535" s="21">
        <v>230625</v>
      </c>
      <c r="V2535" s="21">
        <v>675000</v>
      </c>
      <c r="W2535" s="34">
        <v>38770</v>
      </c>
      <c r="X2535" s="34">
        <v>41333</v>
      </c>
      <c r="Y2535" s="109"/>
      <c r="Z2535" s="70" t="s">
        <v>4927</v>
      </c>
      <c r="AA2535" s="20" t="s">
        <v>4926</v>
      </c>
      <c r="AB2535" s="109"/>
      <c r="AC2535" s="19"/>
      <c r="AD2535" s="22"/>
      <c r="AE2535" s="19"/>
    </row>
    <row r="2536" spans="2:31" x14ac:dyDescent="0.2">
      <c r="B2536" s="14" t="s">
        <v>11964</v>
      </c>
      <c r="C2536" s="33" t="s">
        <v>11963</v>
      </c>
      <c r="D2536" s="16" t="s">
        <v>11962</v>
      </c>
      <c r="E2536" s="104" t="s">
        <v>26</v>
      </c>
      <c r="F2536" s="18" t="s">
        <v>26</v>
      </c>
      <c r="G2536" s="111" t="s">
        <v>26</v>
      </c>
      <c r="H2536" s="102" t="s">
        <v>4412</v>
      </c>
      <c r="I2536" s="21">
        <v>10000000</v>
      </c>
      <c r="J2536" s="71">
        <v>119.02800000000001</v>
      </c>
      <c r="K2536" s="21">
        <v>11902800</v>
      </c>
      <c r="L2536" s="21">
        <v>10000000</v>
      </c>
      <c r="M2536" s="21">
        <v>10000000</v>
      </c>
      <c r="N2536" s="21"/>
      <c r="O2536" s="21"/>
      <c r="P2536" s="21"/>
      <c r="Q2536" s="21"/>
      <c r="R2536" s="22">
        <v>5.7</v>
      </c>
      <c r="S2536" s="22">
        <v>5.7</v>
      </c>
      <c r="T2536" s="20" t="s">
        <v>85</v>
      </c>
      <c r="U2536" s="21">
        <v>285000</v>
      </c>
      <c r="V2536" s="21">
        <v>570000</v>
      </c>
      <c r="W2536" s="34">
        <v>38134</v>
      </c>
      <c r="X2536" s="34">
        <v>42917</v>
      </c>
      <c r="Y2536" s="109"/>
      <c r="Z2536" s="70" t="s">
        <v>531</v>
      </c>
      <c r="AA2536" s="20" t="s">
        <v>26</v>
      </c>
      <c r="AB2536" s="109"/>
      <c r="AC2536" s="19"/>
      <c r="AD2536" s="22"/>
      <c r="AE2536" s="19"/>
    </row>
    <row r="2537" spans="2:31" x14ac:dyDescent="0.2">
      <c r="B2537" s="14" t="s">
        <v>11961</v>
      </c>
      <c r="C2537" s="33" t="s">
        <v>11960</v>
      </c>
      <c r="D2537" s="16" t="s">
        <v>11959</v>
      </c>
      <c r="E2537" s="104" t="s">
        <v>26</v>
      </c>
      <c r="F2537" s="18" t="s">
        <v>26</v>
      </c>
      <c r="G2537" s="111" t="s">
        <v>26</v>
      </c>
      <c r="H2537" s="102" t="s">
        <v>334</v>
      </c>
      <c r="I2537" s="21">
        <v>5891324</v>
      </c>
      <c r="J2537" s="71">
        <v>127.6</v>
      </c>
      <c r="K2537" s="21">
        <v>7655976</v>
      </c>
      <c r="L2537" s="21">
        <v>6000000</v>
      </c>
      <c r="M2537" s="21">
        <v>5905135</v>
      </c>
      <c r="N2537" s="21"/>
      <c r="O2537" s="21">
        <v>1878</v>
      </c>
      <c r="P2537" s="21"/>
      <c r="Q2537" s="21"/>
      <c r="R2537" s="22">
        <v>6.75</v>
      </c>
      <c r="S2537" s="22">
        <v>5.1870000000000003</v>
      </c>
      <c r="T2537" s="20" t="s">
        <v>4985</v>
      </c>
      <c r="U2537" s="21">
        <v>119250</v>
      </c>
      <c r="V2537" s="21">
        <v>405000</v>
      </c>
      <c r="W2537" s="34">
        <v>38898</v>
      </c>
      <c r="X2537" s="34">
        <v>48288</v>
      </c>
      <c r="Y2537" s="109"/>
      <c r="Z2537" s="70" t="s">
        <v>4927</v>
      </c>
      <c r="AA2537" s="20" t="s">
        <v>4926</v>
      </c>
      <c r="AB2537" s="109"/>
      <c r="AC2537" s="19"/>
      <c r="AD2537" s="22"/>
      <c r="AE2537" s="19"/>
    </row>
    <row r="2538" spans="2:31" x14ac:dyDescent="0.2">
      <c r="B2538" s="14" t="s">
        <v>11958</v>
      </c>
      <c r="C2538" s="33" t="s">
        <v>11957</v>
      </c>
      <c r="D2538" s="16" t="s">
        <v>11954</v>
      </c>
      <c r="E2538" s="104" t="s">
        <v>26</v>
      </c>
      <c r="F2538" s="18" t="s">
        <v>26</v>
      </c>
      <c r="G2538" s="111" t="s">
        <v>590</v>
      </c>
      <c r="H2538" s="102" t="s">
        <v>590</v>
      </c>
      <c r="I2538" s="21">
        <v>3000000</v>
      </c>
      <c r="J2538" s="71">
        <v>112.07</v>
      </c>
      <c r="K2538" s="21">
        <v>3362100</v>
      </c>
      <c r="L2538" s="21">
        <v>3000000</v>
      </c>
      <c r="M2538" s="21">
        <v>3000000</v>
      </c>
      <c r="N2538" s="21"/>
      <c r="O2538" s="21"/>
      <c r="P2538" s="21"/>
      <c r="Q2538" s="21"/>
      <c r="R2538" s="22">
        <v>8.75</v>
      </c>
      <c r="S2538" s="22">
        <v>8.8460000000000001</v>
      </c>
      <c r="T2538" s="20" t="s">
        <v>4969</v>
      </c>
      <c r="U2538" s="21">
        <v>33542</v>
      </c>
      <c r="V2538" s="21">
        <v>262500</v>
      </c>
      <c r="W2538" s="34">
        <v>36748</v>
      </c>
      <c r="X2538" s="34">
        <v>42231</v>
      </c>
      <c r="Y2538" s="109"/>
      <c r="Z2538" s="70" t="s">
        <v>531</v>
      </c>
      <c r="AA2538" s="20" t="s">
        <v>26</v>
      </c>
      <c r="AB2538" s="109"/>
      <c r="AC2538" s="19"/>
      <c r="AD2538" s="22"/>
      <c r="AE2538" s="19"/>
    </row>
    <row r="2539" spans="2:31" x14ac:dyDescent="0.2">
      <c r="B2539" s="14" t="s">
        <v>11956</v>
      </c>
      <c r="C2539" s="33" t="s">
        <v>11955</v>
      </c>
      <c r="D2539" s="16" t="s">
        <v>11954</v>
      </c>
      <c r="E2539" s="104" t="s">
        <v>26</v>
      </c>
      <c r="F2539" s="18" t="s">
        <v>26</v>
      </c>
      <c r="G2539" s="111" t="s">
        <v>590</v>
      </c>
      <c r="H2539" s="102" t="s">
        <v>590</v>
      </c>
      <c r="I2539" s="21">
        <v>4238653</v>
      </c>
      <c r="J2539" s="71">
        <v>124.92400000000001</v>
      </c>
      <c r="K2539" s="21">
        <v>4542690</v>
      </c>
      <c r="L2539" s="21">
        <v>3636363</v>
      </c>
      <c r="M2539" s="21">
        <v>3958810</v>
      </c>
      <c r="N2539" s="21"/>
      <c r="O2539" s="21">
        <v>-46479</v>
      </c>
      <c r="P2539" s="21"/>
      <c r="Q2539" s="21"/>
      <c r="R2539" s="22">
        <v>8.8699999999999992</v>
      </c>
      <c r="S2539" s="22">
        <v>6.3689999999999998</v>
      </c>
      <c r="T2539" s="20" t="s">
        <v>4969</v>
      </c>
      <c r="U2539" s="21">
        <v>41214</v>
      </c>
      <c r="V2539" s="21">
        <v>322545</v>
      </c>
      <c r="W2539" s="34">
        <v>39027</v>
      </c>
      <c r="X2539" s="34">
        <v>44058</v>
      </c>
      <c r="Y2539" s="109"/>
      <c r="Z2539" s="70" t="s">
        <v>531</v>
      </c>
      <c r="AA2539" s="20" t="s">
        <v>26</v>
      </c>
      <c r="AB2539" s="109"/>
      <c r="AC2539" s="19"/>
      <c r="AD2539" s="22"/>
      <c r="AE2539" s="19"/>
    </row>
    <row r="2540" spans="2:31" x14ac:dyDescent="0.2">
      <c r="B2540" s="14" t="s">
        <v>11953</v>
      </c>
      <c r="C2540" s="33" t="s">
        <v>11952</v>
      </c>
      <c r="D2540" s="16" t="s">
        <v>11943</v>
      </c>
      <c r="E2540" s="104" t="s">
        <v>26</v>
      </c>
      <c r="F2540" s="18" t="s">
        <v>26</v>
      </c>
      <c r="G2540" s="111" t="s">
        <v>26</v>
      </c>
      <c r="H2540" s="102" t="s">
        <v>334</v>
      </c>
      <c r="I2540" s="21">
        <v>1745872</v>
      </c>
      <c r="J2540" s="71">
        <v>105.122</v>
      </c>
      <c r="K2540" s="21">
        <v>1787069</v>
      </c>
      <c r="L2540" s="21">
        <v>1700000</v>
      </c>
      <c r="M2540" s="21">
        <v>1712090</v>
      </c>
      <c r="N2540" s="21"/>
      <c r="O2540" s="21">
        <v>-9853</v>
      </c>
      <c r="P2540" s="21"/>
      <c r="Q2540" s="21"/>
      <c r="R2540" s="22">
        <v>6.125</v>
      </c>
      <c r="S2540" s="22">
        <v>5.4809999999999999</v>
      </c>
      <c r="T2540" s="20" t="s">
        <v>4985</v>
      </c>
      <c r="U2540" s="21">
        <v>34708</v>
      </c>
      <c r="V2540" s="21">
        <v>104125</v>
      </c>
      <c r="W2540" s="34">
        <v>39966</v>
      </c>
      <c r="X2540" s="34">
        <v>41699</v>
      </c>
      <c r="Y2540" s="109"/>
      <c r="Z2540" s="70" t="s">
        <v>4927</v>
      </c>
      <c r="AA2540" s="20" t="s">
        <v>4926</v>
      </c>
      <c r="AB2540" s="109"/>
      <c r="AC2540" s="19"/>
      <c r="AD2540" s="22"/>
      <c r="AE2540" s="19"/>
    </row>
    <row r="2541" spans="2:31" x14ac:dyDescent="0.2">
      <c r="B2541" s="14" t="s">
        <v>11951</v>
      </c>
      <c r="C2541" s="33" t="s">
        <v>11950</v>
      </c>
      <c r="D2541" s="16" t="s">
        <v>11943</v>
      </c>
      <c r="E2541" s="104" t="s">
        <v>5057</v>
      </c>
      <c r="F2541" s="18" t="s">
        <v>26</v>
      </c>
      <c r="G2541" s="111" t="s">
        <v>26</v>
      </c>
      <c r="H2541" s="102" t="s">
        <v>334</v>
      </c>
      <c r="I2541" s="21">
        <v>19998600</v>
      </c>
      <c r="J2541" s="71">
        <v>104.24</v>
      </c>
      <c r="K2541" s="21">
        <v>20848060</v>
      </c>
      <c r="L2541" s="21">
        <v>20000000</v>
      </c>
      <c r="M2541" s="21">
        <v>19999996</v>
      </c>
      <c r="N2541" s="21"/>
      <c r="O2541" s="21">
        <v>-4</v>
      </c>
      <c r="P2541" s="21"/>
      <c r="Q2541" s="21"/>
      <c r="R2541" s="22">
        <v>4.75</v>
      </c>
      <c r="S2541" s="22">
        <v>4.75</v>
      </c>
      <c r="T2541" s="20" t="s">
        <v>89</v>
      </c>
      <c r="U2541" s="21">
        <v>76528</v>
      </c>
      <c r="V2541" s="21">
        <v>950000</v>
      </c>
      <c r="W2541" s="34">
        <v>39867</v>
      </c>
      <c r="X2541" s="34">
        <v>41792</v>
      </c>
      <c r="Y2541" s="109"/>
      <c r="Z2541" s="70" t="s">
        <v>4927</v>
      </c>
      <c r="AA2541" s="20" t="s">
        <v>4926</v>
      </c>
      <c r="AB2541" s="109"/>
      <c r="AC2541" s="19"/>
      <c r="AD2541" s="22"/>
      <c r="AE2541" s="19"/>
    </row>
    <row r="2542" spans="2:31" x14ac:dyDescent="0.2">
      <c r="B2542" s="14" t="s">
        <v>11949</v>
      </c>
      <c r="C2542" s="33" t="s">
        <v>11948</v>
      </c>
      <c r="D2542" s="16" t="s">
        <v>11943</v>
      </c>
      <c r="E2542" s="104" t="s">
        <v>26</v>
      </c>
      <c r="F2542" s="18" t="s">
        <v>26</v>
      </c>
      <c r="G2542" s="111" t="s">
        <v>26</v>
      </c>
      <c r="H2542" s="102" t="s">
        <v>334</v>
      </c>
      <c r="I2542" s="21">
        <v>999110</v>
      </c>
      <c r="J2542" s="71">
        <v>100.137</v>
      </c>
      <c r="K2542" s="21">
        <v>1001367</v>
      </c>
      <c r="L2542" s="21">
        <v>1000000</v>
      </c>
      <c r="M2542" s="21">
        <v>999469</v>
      </c>
      <c r="N2542" s="21"/>
      <c r="O2542" s="21">
        <v>173</v>
      </c>
      <c r="P2542" s="21"/>
      <c r="Q2542" s="21"/>
      <c r="R2542" s="22">
        <v>2.2000000000000002</v>
      </c>
      <c r="S2542" s="22">
        <v>2.2189999999999999</v>
      </c>
      <c r="T2542" s="20" t="s">
        <v>89</v>
      </c>
      <c r="U2542" s="21">
        <v>1833</v>
      </c>
      <c r="V2542" s="21">
        <v>22000</v>
      </c>
      <c r="W2542" s="34">
        <v>40511</v>
      </c>
      <c r="X2542" s="34">
        <v>42339</v>
      </c>
      <c r="Y2542" s="109"/>
      <c r="Z2542" s="70" t="s">
        <v>4927</v>
      </c>
      <c r="AA2542" s="20" t="s">
        <v>4926</v>
      </c>
      <c r="AB2542" s="109"/>
      <c r="AC2542" s="19"/>
      <c r="AD2542" s="22"/>
      <c r="AE2542" s="19"/>
    </row>
    <row r="2543" spans="2:31" x14ac:dyDescent="0.2">
      <c r="B2543" s="14" t="s">
        <v>11947</v>
      </c>
      <c r="C2543" s="33" t="s">
        <v>11946</v>
      </c>
      <c r="D2543" s="16" t="s">
        <v>11943</v>
      </c>
      <c r="E2543" s="104" t="s">
        <v>26</v>
      </c>
      <c r="F2543" s="18" t="s">
        <v>26</v>
      </c>
      <c r="G2543" s="111" t="s">
        <v>26</v>
      </c>
      <c r="H2543" s="102" t="s">
        <v>334</v>
      </c>
      <c r="I2543" s="21">
        <v>1996540</v>
      </c>
      <c r="J2543" s="71">
        <v>96.89</v>
      </c>
      <c r="K2543" s="21">
        <v>1937798</v>
      </c>
      <c r="L2543" s="21">
        <v>2000000</v>
      </c>
      <c r="M2543" s="21">
        <v>1997160</v>
      </c>
      <c r="N2543" s="21"/>
      <c r="O2543" s="21">
        <v>300</v>
      </c>
      <c r="P2543" s="21"/>
      <c r="Q2543" s="21"/>
      <c r="R2543" s="22">
        <v>3.75</v>
      </c>
      <c r="S2543" s="22">
        <v>3.7709999999999999</v>
      </c>
      <c r="T2543" s="20" t="s">
        <v>89</v>
      </c>
      <c r="U2543" s="21">
        <v>6250</v>
      </c>
      <c r="V2543" s="21">
        <v>75000</v>
      </c>
      <c r="W2543" s="34">
        <v>40511</v>
      </c>
      <c r="X2543" s="34">
        <v>44166</v>
      </c>
      <c r="Y2543" s="109"/>
      <c r="Z2543" s="70" t="s">
        <v>4927</v>
      </c>
      <c r="AA2543" s="20" t="s">
        <v>4926</v>
      </c>
      <c r="AB2543" s="109"/>
      <c r="AC2543" s="19"/>
      <c r="AD2543" s="22"/>
      <c r="AE2543" s="19"/>
    </row>
    <row r="2544" spans="2:31" x14ac:dyDescent="0.2">
      <c r="B2544" s="14" t="s">
        <v>11945</v>
      </c>
      <c r="C2544" s="33" t="s">
        <v>11944</v>
      </c>
      <c r="D2544" s="16" t="s">
        <v>11943</v>
      </c>
      <c r="E2544" s="104" t="s">
        <v>26</v>
      </c>
      <c r="F2544" s="18" t="s">
        <v>26</v>
      </c>
      <c r="G2544" s="111" t="s">
        <v>26</v>
      </c>
      <c r="H2544" s="102" t="s">
        <v>334</v>
      </c>
      <c r="I2544" s="21">
        <v>8997930</v>
      </c>
      <c r="J2544" s="71">
        <v>100.44499999999999</v>
      </c>
      <c r="K2544" s="21">
        <v>9040077</v>
      </c>
      <c r="L2544" s="21">
        <v>9000000</v>
      </c>
      <c r="M2544" s="21">
        <v>8998666</v>
      </c>
      <c r="N2544" s="21"/>
      <c r="O2544" s="21">
        <v>590</v>
      </c>
      <c r="P2544" s="21"/>
      <c r="Q2544" s="21"/>
      <c r="R2544" s="22">
        <v>2.35</v>
      </c>
      <c r="S2544" s="22">
        <v>2.3570000000000002</v>
      </c>
      <c r="T2544" s="20" t="s">
        <v>4985</v>
      </c>
      <c r="U2544" s="21">
        <v>62275</v>
      </c>
      <c r="V2544" s="21">
        <v>209150</v>
      </c>
      <c r="W2544" s="34">
        <v>40799</v>
      </c>
      <c r="X2544" s="34">
        <v>42078</v>
      </c>
      <c r="Y2544" s="109"/>
      <c r="Z2544" s="70" t="s">
        <v>4927</v>
      </c>
      <c r="AA2544" s="20" t="s">
        <v>4926</v>
      </c>
      <c r="AB2544" s="109"/>
      <c r="AC2544" s="19"/>
      <c r="AD2544" s="22"/>
      <c r="AE2544" s="19"/>
    </row>
    <row r="2545" spans="2:31" x14ac:dyDescent="0.2">
      <c r="B2545" s="14" t="s">
        <v>11942</v>
      </c>
      <c r="C2545" s="33" t="s">
        <v>11941</v>
      </c>
      <c r="D2545" s="16" t="s">
        <v>11940</v>
      </c>
      <c r="E2545" s="104" t="s">
        <v>26</v>
      </c>
      <c r="F2545" s="18" t="s">
        <v>26</v>
      </c>
      <c r="G2545" s="111" t="s">
        <v>26</v>
      </c>
      <c r="H2545" s="102" t="s">
        <v>323</v>
      </c>
      <c r="I2545" s="21">
        <v>44954559</v>
      </c>
      <c r="J2545" s="71">
        <v>102.69199999999999</v>
      </c>
      <c r="K2545" s="21">
        <v>44537477</v>
      </c>
      <c r="L2545" s="21">
        <v>43370000</v>
      </c>
      <c r="M2545" s="21">
        <v>43504750</v>
      </c>
      <c r="N2545" s="21"/>
      <c r="O2545" s="21">
        <v>-216199</v>
      </c>
      <c r="P2545" s="21"/>
      <c r="Q2545" s="21"/>
      <c r="R2545" s="22">
        <v>6.8</v>
      </c>
      <c r="S2545" s="22">
        <v>6.282</v>
      </c>
      <c r="T2545" s="20" t="s">
        <v>118</v>
      </c>
      <c r="U2545" s="21">
        <v>1114127</v>
      </c>
      <c r="V2545" s="21">
        <v>2949160</v>
      </c>
      <c r="W2545" s="34">
        <v>38279</v>
      </c>
      <c r="X2545" s="34">
        <v>41501</v>
      </c>
      <c r="Y2545" s="109"/>
      <c r="Z2545" s="70" t="s">
        <v>4927</v>
      </c>
      <c r="AA2545" s="20" t="s">
        <v>4926</v>
      </c>
      <c r="AB2545" s="109"/>
      <c r="AC2545" s="19"/>
      <c r="AD2545" s="22"/>
      <c r="AE2545" s="19"/>
    </row>
    <row r="2546" spans="2:31" x14ac:dyDescent="0.2">
      <c r="B2546" s="14" t="s">
        <v>11939</v>
      </c>
      <c r="C2546" s="33" t="s">
        <v>11938</v>
      </c>
      <c r="D2546" s="16" t="s">
        <v>11937</v>
      </c>
      <c r="E2546" s="104" t="s">
        <v>26</v>
      </c>
      <c r="F2546" s="18" t="s">
        <v>5793</v>
      </c>
      <c r="G2546" s="111" t="s">
        <v>26</v>
      </c>
      <c r="H2546" s="102" t="s">
        <v>4412</v>
      </c>
      <c r="I2546" s="21">
        <v>35206250</v>
      </c>
      <c r="J2546" s="71">
        <v>195.24199999999999</v>
      </c>
      <c r="K2546" s="21">
        <v>68334700</v>
      </c>
      <c r="L2546" s="21">
        <v>35000000</v>
      </c>
      <c r="M2546" s="21">
        <v>35165985</v>
      </c>
      <c r="N2546" s="21"/>
      <c r="O2546" s="21">
        <v>-4480</v>
      </c>
      <c r="P2546" s="21"/>
      <c r="Q2546" s="21"/>
      <c r="R2546" s="22">
        <v>8.4600000000000009</v>
      </c>
      <c r="S2546" s="22">
        <v>8.407</v>
      </c>
      <c r="T2546" s="20" t="s">
        <v>4949</v>
      </c>
      <c r="U2546" s="21">
        <v>625100</v>
      </c>
      <c r="V2546" s="21">
        <v>2961000</v>
      </c>
      <c r="W2546" s="34">
        <v>34802</v>
      </c>
      <c r="X2546" s="34">
        <v>47588</v>
      </c>
      <c r="Y2546" s="109"/>
      <c r="Z2546" s="70" t="s">
        <v>531</v>
      </c>
      <c r="AA2546" s="20" t="s">
        <v>26</v>
      </c>
      <c r="AB2546" s="109"/>
      <c r="AC2546" s="19"/>
      <c r="AD2546" s="22"/>
      <c r="AE2546" s="19"/>
    </row>
    <row r="2547" spans="2:31" x14ac:dyDescent="0.2">
      <c r="B2547" s="14" t="s">
        <v>11936</v>
      </c>
      <c r="C2547" s="33" t="s">
        <v>11935</v>
      </c>
      <c r="D2547" s="16" t="s">
        <v>11934</v>
      </c>
      <c r="E2547" s="104" t="s">
        <v>26</v>
      </c>
      <c r="F2547" s="18" t="s">
        <v>26</v>
      </c>
      <c r="G2547" s="111" t="s">
        <v>4412</v>
      </c>
      <c r="H2547" s="102" t="s">
        <v>323</v>
      </c>
      <c r="I2547" s="21">
        <v>5537890</v>
      </c>
      <c r="J2547" s="71">
        <v>114.495</v>
      </c>
      <c r="K2547" s="21">
        <v>6297209</v>
      </c>
      <c r="L2547" s="21">
        <v>5500000</v>
      </c>
      <c r="M2547" s="21">
        <v>5530315</v>
      </c>
      <c r="N2547" s="21"/>
      <c r="O2547" s="21">
        <v>-3532</v>
      </c>
      <c r="P2547" s="21"/>
      <c r="Q2547" s="21"/>
      <c r="R2547" s="22">
        <v>3.95</v>
      </c>
      <c r="S2547" s="22">
        <v>3.8639999999999999</v>
      </c>
      <c r="T2547" s="20" t="s">
        <v>4985</v>
      </c>
      <c r="U2547" s="21">
        <v>63968</v>
      </c>
      <c r="V2547" s="21">
        <v>217250</v>
      </c>
      <c r="W2547" s="34">
        <v>40445</v>
      </c>
      <c r="X2547" s="34">
        <v>44089</v>
      </c>
      <c r="Y2547" s="109"/>
      <c r="Z2547" s="70" t="s">
        <v>4927</v>
      </c>
      <c r="AA2547" s="20" t="s">
        <v>4926</v>
      </c>
      <c r="AB2547" s="109"/>
      <c r="AC2547" s="28">
        <v>43997</v>
      </c>
      <c r="AD2547" s="22">
        <v>100</v>
      </c>
      <c r="AE2547" s="28">
        <v>43997</v>
      </c>
    </row>
    <row r="2548" spans="2:31" x14ac:dyDescent="0.2">
      <c r="B2548" s="14" t="s">
        <v>11933</v>
      </c>
      <c r="C2548" s="33" t="s">
        <v>11932</v>
      </c>
      <c r="D2548" s="16" t="s">
        <v>11925</v>
      </c>
      <c r="E2548" s="104" t="s">
        <v>26</v>
      </c>
      <c r="F2548" s="18" t="s">
        <v>26</v>
      </c>
      <c r="G2548" s="111" t="s">
        <v>26</v>
      </c>
      <c r="H2548" s="102" t="s">
        <v>323</v>
      </c>
      <c r="I2548" s="21">
        <v>7569667</v>
      </c>
      <c r="J2548" s="71">
        <v>100.627</v>
      </c>
      <c r="K2548" s="21">
        <v>7657715</v>
      </c>
      <c r="L2548" s="21">
        <v>7610000</v>
      </c>
      <c r="M2548" s="21">
        <v>7608556</v>
      </c>
      <c r="N2548" s="21"/>
      <c r="O2548" s="21">
        <v>11670</v>
      </c>
      <c r="P2548" s="21"/>
      <c r="Q2548" s="21"/>
      <c r="R2548" s="22">
        <v>4.25</v>
      </c>
      <c r="S2548" s="22">
        <v>4.3689999999999998</v>
      </c>
      <c r="T2548" s="20" t="s">
        <v>4985</v>
      </c>
      <c r="U2548" s="21">
        <v>107808</v>
      </c>
      <c r="V2548" s="21">
        <v>323425</v>
      </c>
      <c r="W2548" s="34">
        <v>39504</v>
      </c>
      <c r="X2548" s="34">
        <v>41334</v>
      </c>
      <c r="Y2548" s="109"/>
      <c r="Z2548" s="70" t="s">
        <v>4927</v>
      </c>
      <c r="AA2548" s="20" t="s">
        <v>4926</v>
      </c>
      <c r="AB2548" s="109"/>
      <c r="AC2548" s="19"/>
      <c r="AD2548" s="22"/>
      <c r="AE2548" s="19"/>
    </row>
    <row r="2549" spans="2:31" x14ac:dyDescent="0.2">
      <c r="B2549" s="14" t="s">
        <v>11931</v>
      </c>
      <c r="C2549" s="33" t="s">
        <v>11930</v>
      </c>
      <c r="D2549" s="16" t="s">
        <v>11925</v>
      </c>
      <c r="E2549" s="104" t="s">
        <v>26</v>
      </c>
      <c r="F2549" s="18" t="s">
        <v>26</v>
      </c>
      <c r="G2549" s="111" t="s">
        <v>26</v>
      </c>
      <c r="H2549" s="102" t="s">
        <v>323</v>
      </c>
      <c r="I2549" s="21">
        <v>1135885</v>
      </c>
      <c r="J2549" s="71">
        <v>119.538</v>
      </c>
      <c r="K2549" s="21">
        <v>1362737</v>
      </c>
      <c r="L2549" s="21">
        <v>1140000</v>
      </c>
      <c r="M2549" s="21">
        <v>1137611</v>
      </c>
      <c r="N2549" s="21"/>
      <c r="O2549" s="21">
        <v>386</v>
      </c>
      <c r="P2549" s="21"/>
      <c r="Q2549" s="21"/>
      <c r="R2549" s="22">
        <v>5.3</v>
      </c>
      <c r="S2549" s="22">
        <v>5.3470000000000004</v>
      </c>
      <c r="T2549" s="20" t="s">
        <v>4985</v>
      </c>
      <c r="U2549" s="21">
        <v>20140</v>
      </c>
      <c r="V2549" s="21">
        <v>60420</v>
      </c>
      <c r="W2549" s="34">
        <v>39504</v>
      </c>
      <c r="X2549" s="34">
        <v>43160</v>
      </c>
      <c r="Y2549" s="109"/>
      <c r="Z2549" s="70" t="s">
        <v>4927</v>
      </c>
      <c r="AA2549" s="20" t="s">
        <v>4926</v>
      </c>
      <c r="AB2549" s="109"/>
      <c r="AC2549" s="19"/>
      <c r="AD2549" s="22"/>
      <c r="AE2549" s="19"/>
    </row>
    <row r="2550" spans="2:31" x14ac:dyDescent="0.2">
      <c r="B2550" s="14" t="s">
        <v>11929</v>
      </c>
      <c r="C2550" s="33" t="s">
        <v>11928</v>
      </c>
      <c r="D2550" s="16" t="s">
        <v>11925</v>
      </c>
      <c r="E2550" s="104" t="s">
        <v>5057</v>
      </c>
      <c r="F2550" s="18" t="s">
        <v>26</v>
      </c>
      <c r="G2550" s="111" t="s">
        <v>26</v>
      </c>
      <c r="H2550" s="102" t="s">
        <v>323</v>
      </c>
      <c r="I2550" s="21">
        <v>9779960</v>
      </c>
      <c r="J2550" s="71">
        <v>118.926</v>
      </c>
      <c r="K2550" s="21">
        <v>11672567</v>
      </c>
      <c r="L2550" s="21">
        <v>9815000</v>
      </c>
      <c r="M2550" s="21">
        <v>9791557</v>
      </c>
      <c r="N2550" s="21"/>
      <c r="O2550" s="21">
        <v>3249</v>
      </c>
      <c r="P2550" s="21"/>
      <c r="Q2550" s="21"/>
      <c r="R2550" s="22">
        <v>5</v>
      </c>
      <c r="S2550" s="22">
        <v>5.0460000000000003</v>
      </c>
      <c r="T2550" s="20" t="s">
        <v>118</v>
      </c>
      <c r="U2550" s="21">
        <v>185394</v>
      </c>
      <c r="V2550" s="21">
        <v>490750</v>
      </c>
      <c r="W2550" s="34">
        <v>39861</v>
      </c>
      <c r="X2550" s="34">
        <v>43511</v>
      </c>
      <c r="Y2550" s="109"/>
      <c r="Z2550" s="70" t="s">
        <v>4927</v>
      </c>
      <c r="AA2550" s="20" t="s">
        <v>4926</v>
      </c>
      <c r="AB2550" s="109"/>
      <c r="AC2550" s="19"/>
      <c r="AD2550" s="22"/>
      <c r="AE2550" s="19"/>
    </row>
    <row r="2551" spans="2:31" x14ac:dyDescent="0.2">
      <c r="B2551" s="14" t="s">
        <v>11927</v>
      </c>
      <c r="C2551" s="33" t="s">
        <v>11926</v>
      </c>
      <c r="D2551" s="16" t="s">
        <v>11925</v>
      </c>
      <c r="E2551" s="104" t="s">
        <v>5057</v>
      </c>
      <c r="F2551" s="18" t="s">
        <v>26</v>
      </c>
      <c r="G2551" s="111" t="s">
        <v>26</v>
      </c>
      <c r="H2551" s="102" t="s">
        <v>323</v>
      </c>
      <c r="I2551" s="21">
        <v>12468375</v>
      </c>
      <c r="J2551" s="71">
        <v>116.895</v>
      </c>
      <c r="K2551" s="21">
        <v>14611900</v>
      </c>
      <c r="L2551" s="21">
        <v>12500000</v>
      </c>
      <c r="M2551" s="21">
        <v>12473484</v>
      </c>
      <c r="N2551" s="21"/>
      <c r="O2551" s="21">
        <v>2974</v>
      </c>
      <c r="P2551" s="21"/>
      <c r="Q2551" s="21"/>
      <c r="R2551" s="22">
        <v>4.25</v>
      </c>
      <c r="S2551" s="22">
        <v>4.2809999999999997</v>
      </c>
      <c r="T2551" s="20" t="s">
        <v>4985</v>
      </c>
      <c r="U2551" s="21">
        <v>177083</v>
      </c>
      <c r="V2551" s="21">
        <v>531250</v>
      </c>
      <c r="W2551" s="34">
        <v>40588</v>
      </c>
      <c r="X2551" s="34">
        <v>44256</v>
      </c>
      <c r="Y2551" s="109"/>
      <c r="Z2551" s="70" t="s">
        <v>4927</v>
      </c>
      <c r="AA2551" s="20" t="s">
        <v>4926</v>
      </c>
      <c r="AB2551" s="109"/>
      <c r="AC2551" s="19"/>
      <c r="AD2551" s="22"/>
      <c r="AE2551" s="19"/>
    </row>
    <row r="2552" spans="2:31" x14ac:dyDescent="0.2">
      <c r="B2552" s="14" t="s">
        <v>11924</v>
      </c>
      <c r="C2552" s="33" t="s">
        <v>11923</v>
      </c>
      <c r="D2552" s="16" t="s">
        <v>11920</v>
      </c>
      <c r="E2552" s="104" t="s">
        <v>26</v>
      </c>
      <c r="F2552" s="18" t="s">
        <v>26</v>
      </c>
      <c r="G2552" s="111" t="s">
        <v>26</v>
      </c>
      <c r="H2552" s="102" t="s">
        <v>334</v>
      </c>
      <c r="I2552" s="21">
        <v>19990357</v>
      </c>
      <c r="J2552" s="71">
        <v>104.85299999999999</v>
      </c>
      <c r="K2552" s="21">
        <v>20970660</v>
      </c>
      <c r="L2552" s="21">
        <v>20000000</v>
      </c>
      <c r="M2552" s="21">
        <v>20013464</v>
      </c>
      <c r="N2552" s="21"/>
      <c r="O2552" s="21">
        <v>-5322</v>
      </c>
      <c r="P2552" s="21"/>
      <c r="Q2552" s="21"/>
      <c r="R2552" s="22">
        <v>6.05</v>
      </c>
      <c r="S2552" s="22">
        <v>6.0170000000000003</v>
      </c>
      <c r="T2552" s="20" t="s">
        <v>89</v>
      </c>
      <c r="U2552" s="21">
        <v>53778</v>
      </c>
      <c r="V2552" s="21">
        <v>1210000</v>
      </c>
      <c r="W2552" s="34">
        <v>39721</v>
      </c>
      <c r="X2552" s="34">
        <v>42170</v>
      </c>
      <c r="Y2552" s="109"/>
      <c r="Z2552" s="70" t="s">
        <v>4927</v>
      </c>
      <c r="AA2552" s="20" t="s">
        <v>4926</v>
      </c>
      <c r="AB2552" s="109"/>
      <c r="AC2552" s="19"/>
      <c r="AD2552" s="22"/>
      <c r="AE2552" s="19"/>
    </row>
    <row r="2553" spans="2:31" x14ac:dyDescent="0.2">
      <c r="B2553" s="14" t="s">
        <v>11922</v>
      </c>
      <c r="C2553" s="33" t="s">
        <v>11921</v>
      </c>
      <c r="D2553" s="16" t="s">
        <v>11920</v>
      </c>
      <c r="E2553" s="104" t="s">
        <v>26</v>
      </c>
      <c r="F2553" s="18" t="s">
        <v>26</v>
      </c>
      <c r="G2553" s="111" t="s">
        <v>26</v>
      </c>
      <c r="H2553" s="102" t="s">
        <v>334</v>
      </c>
      <c r="I2553" s="21">
        <v>18279118</v>
      </c>
      <c r="J2553" s="71">
        <v>109.111</v>
      </c>
      <c r="K2553" s="21">
        <v>19705392</v>
      </c>
      <c r="L2553" s="21">
        <v>18060000</v>
      </c>
      <c r="M2553" s="21">
        <v>18151244</v>
      </c>
      <c r="N2553" s="21"/>
      <c r="O2553" s="21">
        <v>-21959</v>
      </c>
      <c r="P2553" s="21"/>
      <c r="Q2553" s="21"/>
      <c r="R2553" s="22">
        <v>6.85</v>
      </c>
      <c r="S2553" s="22">
        <v>6.6749999999999998</v>
      </c>
      <c r="T2553" s="20" t="s">
        <v>4949</v>
      </c>
      <c r="U2553" s="21">
        <v>261168</v>
      </c>
      <c r="V2553" s="21">
        <v>1237110</v>
      </c>
      <c r="W2553" s="34">
        <v>38994</v>
      </c>
      <c r="X2553" s="34">
        <v>42475</v>
      </c>
      <c r="Y2553" s="109"/>
      <c r="Z2553" s="70" t="s">
        <v>4927</v>
      </c>
      <c r="AA2553" s="20" t="s">
        <v>4926</v>
      </c>
      <c r="AB2553" s="109"/>
      <c r="AC2553" s="19"/>
      <c r="AD2553" s="22"/>
      <c r="AE2553" s="19"/>
    </row>
    <row r="2554" spans="2:31" x14ac:dyDescent="0.2">
      <c r="B2554" s="14" t="s">
        <v>11919</v>
      </c>
      <c r="C2554" s="33" t="s">
        <v>11918</v>
      </c>
      <c r="D2554" s="16" t="s">
        <v>11915</v>
      </c>
      <c r="E2554" s="104" t="s">
        <v>26</v>
      </c>
      <c r="F2554" s="18" t="s">
        <v>26</v>
      </c>
      <c r="G2554" s="111" t="s">
        <v>4412</v>
      </c>
      <c r="H2554" s="102" t="s">
        <v>334</v>
      </c>
      <c r="I2554" s="21">
        <v>7996801</v>
      </c>
      <c r="J2554" s="71">
        <v>105.184</v>
      </c>
      <c r="K2554" s="21">
        <v>8735564</v>
      </c>
      <c r="L2554" s="21">
        <v>8305000</v>
      </c>
      <c r="M2554" s="21">
        <v>8218496</v>
      </c>
      <c r="N2554" s="21"/>
      <c r="O2554" s="21">
        <v>39223</v>
      </c>
      <c r="P2554" s="21"/>
      <c r="Q2554" s="21"/>
      <c r="R2554" s="22">
        <v>5.125</v>
      </c>
      <c r="S2554" s="22">
        <v>5.6529999999999996</v>
      </c>
      <c r="T2554" s="20" t="s">
        <v>118</v>
      </c>
      <c r="U2554" s="21">
        <v>160794</v>
      </c>
      <c r="V2554" s="21">
        <v>425631</v>
      </c>
      <c r="W2554" s="34">
        <v>38734</v>
      </c>
      <c r="X2554" s="34">
        <v>42050</v>
      </c>
      <c r="Y2554" s="109"/>
      <c r="Z2554" s="70" t="s">
        <v>4927</v>
      </c>
      <c r="AA2554" s="20" t="s">
        <v>4926</v>
      </c>
      <c r="AB2554" s="109"/>
      <c r="AC2554" s="34">
        <v>41866</v>
      </c>
      <c r="AD2554" s="22">
        <v>100</v>
      </c>
      <c r="AE2554" s="19"/>
    </row>
    <row r="2555" spans="2:31" x14ac:dyDescent="0.2">
      <c r="B2555" s="14" t="s">
        <v>11917</v>
      </c>
      <c r="C2555" s="33" t="s">
        <v>11916</v>
      </c>
      <c r="D2555" s="16" t="s">
        <v>11915</v>
      </c>
      <c r="E2555" s="104" t="s">
        <v>26</v>
      </c>
      <c r="F2555" s="18" t="s">
        <v>26</v>
      </c>
      <c r="G2555" s="111" t="s">
        <v>4412</v>
      </c>
      <c r="H2555" s="102" t="s">
        <v>334</v>
      </c>
      <c r="I2555" s="21">
        <v>9913600</v>
      </c>
      <c r="J2555" s="71">
        <v>114.81399999999999</v>
      </c>
      <c r="K2555" s="21">
        <v>11481380</v>
      </c>
      <c r="L2555" s="21">
        <v>10000000</v>
      </c>
      <c r="M2555" s="21">
        <v>9951114</v>
      </c>
      <c r="N2555" s="21"/>
      <c r="O2555" s="21">
        <v>7502</v>
      </c>
      <c r="P2555" s="21"/>
      <c r="Q2555" s="21"/>
      <c r="R2555" s="22">
        <v>6.7</v>
      </c>
      <c r="S2555" s="22">
        <v>6.8159999999999998</v>
      </c>
      <c r="T2555" s="20" t="s">
        <v>85</v>
      </c>
      <c r="U2555" s="21">
        <v>308944</v>
      </c>
      <c r="V2555" s="21">
        <v>670000</v>
      </c>
      <c r="W2555" s="34">
        <v>39349</v>
      </c>
      <c r="X2555" s="34">
        <v>43115</v>
      </c>
      <c r="Y2555" s="109"/>
      <c r="Z2555" s="70" t="s">
        <v>4927</v>
      </c>
      <c r="AA2555" s="20" t="s">
        <v>4926</v>
      </c>
      <c r="AB2555" s="109"/>
      <c r="AC2555" s="28">
        <v>42931</v>
      </c>
      <c r="AD2555" s="22">
        <v>100</v>
      </c>
      <c r="AE2555" s="19"/>
    </row>
    <row r="2556" spans="2:31" x14ac:dyDescent="0.2">
      <c r="B2556" s="14" t="s">
        <v>11914</v>
      </c>
      <c r="C2556" s="33" t="s">
        <v>11913</v>
      </c>
      <c r="D2556" s="16" t="s">
        <v>11912</v>
      </c>
      <c r="E2556" s="104" t="s">
        <v>26</v>
      </c>
      <c r="F2556" s="18" t="s">
        <v>26</v>
      </c>
      <c r="G2556" s="111" t="s">
        <v>26</v>
      </c>
      <c r="H2556" s="102" t="s">
        <v>323</v>
      </c>
      <c r="I2556" s="21">
        <v>19847200</v>
      </c>
      <c r="J2556" s="71">
        <v>119.616</v>
      </c>
      <c r="K2556" s="21">
        <v>23923220</v>
      </c>
      <c r="L2556" s="21">
        <v>20000000</v>
      </c>
      <c r="M2556" s="21">
        <v>19906151</v>
      </c>
      <c r="N2556" s="21"/>
      <c r="O2556" s="21">
        <v>13656</v>
      </c>
      <c r="P2556" s="21"/>
      <c r="Q2556" s="21"/>
      <c r="R2556" s="22">
        <v>5.95</v>
      </c>
      <c r="S2556" s="22">
        <v>6.0529999999999999</v>
      </c>
      <c r="T2556" s="20" t="s">
        <v>89</v>
      </c>
      <c r="U2556" s="21">
        <v>99167</v>
      </c>
      <c r="V2556" s="21">
        <v>1190000</v>
      </c>
      <c r="W2556" s="34">
        <v>39596</v>
      </c>
      <c r="X2556" s="34">
        <v>43252</v>
      </c>
      <c r="Y2556" s="109"/>
      <c r="Z2556" s="70" t="s">
        <v>4927</v>
      </c>
      <c r="AA2556" s="20" t="s">
        <v>4926</v>
      </c>
      <c r="AB2556" s="109"/>
      <c r="AC2556" s="19"/>
      <c r="AD2556" s="22"/>
      <c r="AE2556" s="19"/>
    </row>
    <row r="2557" spans="2:31" x14ac:dyDescent="0.2">
      <c r="B2557" s="14" t="s">
        <v>11911</v>
      </c>
      <c r="C2557" s="33" t="s">
        <v>11910</v>
      </c>
      <c r="D2557" s="16" t="s">
        <v>11905</v>
      </c>
      <c r="E2557" s="104" t="s">
        <v>26</v>
      </c>
      <c r="F2557" s="18" t="s">
        <v>26</v>
      </c>
      <c r="G2557" s="111" t="s">
        <v>26</v>
      </c>
      <c r="H2557" s="102" t="s">
        <v>334</v>
      </c>
      <c r="I2557" s="21">
        <v>15170700</v>
      </c>
      <c r="J2557" s="71">
        <v>113.587</v>
      </c>
      <c r="K2557" s="21">
        <v>17038050</v>
      </c>
      <c r="L2557" s="21">
        <v>15000000</v>
      </c>
      <c r="M2557" s="21">
        <v>15079094</v>
      </c>
      <c r="N2557" s="21"/>
      <c r="O2557" s="21">
        <v>-16883</v>
      </c>
      <c r="P2557" s="21"/>
      <c r="Q2557" s="21"/>
      <c r="R2557" s="22">
        <v>6.45</v>
      </c>
      <c r="S2557" s="22">
        <v>6.2759999999999998</v>
      </c>
      <c r="T2557" s="20" t="s">
        <v>89</v>
      </c>
      <c r="U2557" s="21">
        <v>80625</v>
      </c>
      <c r="V2557" s="21">
        <v>967500</v>
      </c>
      <c r="W2557" s="34">
        <v>39356</v>
      </c>
      <c r="X2557" s="34">
        <v>42522</v>
      </c>
      <c r="Y2557" s="109"/>
      <c r="Z2557" s="70" t="s">
        <v>4927</v>
      </c>
      <c r="AA2557" s="20" t="s">
        <v>4926</v>
      </c>
      <c r="AB2557" s="109"/>
      <c r="AC2557" s="19"/>
      <c r="AD2557" s="22"/>
      <c r="AE2557" s="19"/>
    </row>
    <row r="2558" spans="2:31" x14ac:dyDescent="0.2">
      <c r="B2558" s="14" t="s">
        <v>11909</v>
      </c>
      <c r="C2558" s="33" t="s">
        <v>11908</v>
      </c>
      <c r="D2558" s="16" t="s">
        <v>11905</v>
      </c>
      <c r="E2558" s="104" t="s">
        <v>26</v>
      </c>
      <c r="F2558" s="18" t="s">
        <v>26</v>
      </c>
      <c r="G2558" s="111" t="s">
        <v>26</v>
      </c>
      <c r="H2558" s="102" t="s">
        <v>334</v>
      </c>
      <c r="I2558" s="21">
        <v>11417541</v>
      </c>
      <c r="J2558" s="71">
        <v>123.313</v>
      </c>
      <c r="K2558" s="21">
        <v>14094619</v>
      </c>
      <c r="L2558" s="21">
        <v>11430000</v>
      </c>
      <c r="M2558" s="21">
        <v>11422392</v>
      </c>
      <c r="N2558" s="21"/>
      <c r="O2558" s="21">
        <v>1527</v>
      </c>
      <c r="P2558" s="21"/>
      <c r="Q2558" s="21"/>
      <c r="R2558" s="22">
        <v>7.2</v>
      </c>
      <c r="S2558" s="22">
        <v>7.2149999999999999</v>
      </c>
      <c r="T2558" s="20" t="s">
        <v>89</v>
      </c>
      <c r="U2558" s="21">
        <v>36576</v>
      </c>
      <c r="V2558" s="21">
        <v>822960</v>
      </c>
      <c r="W2558" s="34">
        <v>39601</v>
      </c>
      <c r="X2558" s="34">
        <v>43266</v>
      </c>
      <c r="Y2558" s="109"/>
      <c r="Z2558" s="70" t="s">
        <v>4927</v>
      </c>
      <c r="AA2558" s="20" t="s">
        <v>4926</v>
      </c>
      <c r="AB2558" s="109"/>
      <c r="AC2558" s="19"/>
      <c r="AD2558" s="22"/>
      <c r="AE2558" s="19"/>
    </row>
    <row r="2559" spans="2:31" x14ac:dyDescent="0.2">
      <c r="B2559" s="14" t="s">
        <v>11907</v>
      </c>
      <c r="C2559" s="33" t="s">
        <v>11906</v>
      </c>
      <c r="D2559" s="16" t="s">
        <v>11905</v>
      </c>
      <c r="E2559" s="104" t="s">
        <v>26</v>
      </c>
      <c r="F2559" s="18" t="s">
        <v>26</v>
      </c>
      <c r="G2559" s="111" t="s">
        <v>4412</v>
      </c>
      <c r="H2559" s="102" t="s">
        <v>334</v>
      </c>
      <c r="I2559" s="21">
        <v>1992200</v>
      </c>
      <c r="J2559" s="71">
        <v>99.442999999999998</v>
      </c>
      <c r="K2559" s="21">
        <v>1988858</v>
      </c>
      <c r="L2559" s="21">
        <v>2000000</v>
      </c>
      <c r="M2559" s="21">
        <v>1992239</v>
      </c>
      <c r="N2559" s="21"/>
      <c r="O2559" s="21">
        <v>39</v>
      </c>
      <c r="P2559" s="21"/>
      <c r="Q2559" s="21"/>
      <c r="R2559" s="22">
        <v>3.15</v>
      </c>
      <c r="S2559" s="22">
        <v>3.1960000000000002</v>
      </c>
      <c r="T2559" s="20" t="s">
        <v>89</v>
      </c>
      <c r="U2559" s="21">
        <v>3675</v>
      </c>
      <c r="V2559" s="21"/>
      <c r="W2559" s="34">
        <v>41248</v>
      </c>
      <c r="X2559" s="34">
        <v>44896</v>
      </c>
      <c r="Y2559" s="109"/>
      <c r="Z2559" s="70" t="s">
        <v>4927</v>
      </c>
      <c r="AA2559" s="20" t="s">
        <v>4926</v>
      </c>
      <c r="AB2559" s="109"/>
      <c r="AC2559" s="28">
        <v>44805</v>
      </c>
      <c r="AD2559" s="22">
        <v>100</v>
      </c>
      <c r="AE2559" s="19"/>
    </row>
    <row r="2560" spans="2:31" x14ac:dyDescent="0.2">
      <c r="B2560" s="14" t="s">
        <v>11904</v>
      </c>
      <c r="C2560" s="33" t="s">
        <v>11903</v>
      </c>
      <c r="D2560" s="16" t="s">
        <v>11902</v>
      </c>
      <c r="E2560" s="104" t="s">
        <v>26</v>
      </c>
      <c r="F2560" s="18" t="s">
        <v>26</v>
      </c>
      <c r="G2560" s="111" t="s">
        <v>26</v>
      </c>
      <c r="H2560" s="102" t="s">
        <v>334</v>
      </c>
      <c r="I2560" s="21">
        <v>4949750</v>
      </c>
      <c r="J2560" s="71">
        <v>122.137</v>
      </c>
      <c r="K2560" s="21">
        <v>6106855</v>
      </c>
      <c r="L2560" s="21">
        <v>5000000</v>
      </c>
      <c r="M2560" s="21">
        <v>4978116</v>
      </c>
      <c r="N2560" s="21"/>
      <c r="O2560" s="21">
        <v>3261</v>
      </c>
      <c r="P2560" s="21"/>
      <c r="Q2560" s="21"/>
      <c r="R2560" s="22">
        <v>7.375</v>
      </c>
      <c r="S2560" s="22">
        <v>7.4720000000000004</v>
      </c>
      <c r="T2560" s="20" t="s">
        <v>118</v>
      </c>
      <c r="U2560" s="21">
        <v>153646</v>
      </c>
      <c r="V2560" s="21">
        <v>368750</v>
      </c>
      <c r="W2560" s="34">
        <v>36013</v>
      </c>
      <c r="X2560" s="34">
        <v>43313</v>
      </c>
      <c r="Y2560" s="109"/>
      <c r="Z2560" s="70" t="s">
        <v>4927</v>
      </c>
      <c r="AA2560" s="20" t="s">
        <v>4926</v>
      </c>
      <c r="AB2560" s="109"/>
      <c r="AC2560" s="19"/>
      <c r="AD2560" s="22"/>
      <c r="AE2560" s="19"/>
    </row>
    <row r="2561" spans="2:31" x14ac:dyDescent="0.2">
      <c r="B2561" s="14" t="s">
        <v>11901</v>
      </c>
      <c r="C2561" s="33" t="s">
        <v>11900</v>
      </c>
      <c r="D2561" s="16" t="s">
        <v>11893</v>
      </c>
      <c r="E2561" s="104" t="s">
        <v>5057</v>
      </c>
      <c r="F2561" s="18" t="s">
        <v>26</v>
      </c>
      <c r="G2561" s="111" t="s">
        <v>26</v>
      </c>
      <c r="H2561" s="102" t="s">
        <v>323</v>
      </c>
      <c r="I2561" s="21">
        <v>10000000</v>
      </c>
      <c r="J2561" s="71">
        <v>121.182</v>
      </c>
      <c r="K2561" s="21">
        <v>12118200</v>
      </c>
      <c r="L2561" s="21">
        <v>10000000</v>
      </c>
      <c r="M2561" s="21">
        <v>10000000</v>
      </c>
      <c r="N2561" s="21"/>
      <c r="O2561" s="21"/>
      <c r="P2561" s="21"/>
      <c r="Q2561" s="21"/>
      <c r="R2561" s="22">
        <v>6.0250000000000004</v>
      </c>
      <c r="S2561" s="22">
        <v>6.0250000000000004</v>
      </c>
      <c r="T2561" s="20" t="s">
        <v>85</v>
      </c>
      <c r="U2561" s="21">
        <v>277819</v>
      </c>
      <c r="V2561" s="21">
        <v>602500</v>
      </c>
      <c r="W2561" s="34">
        <v>39636</v>
      </c>
      <c r="X2561" s="34">
        <v>43296</v>
      </c>
      <c r="Y2561" s="109"/>
      <c r="Z2561" s="70" t="s">
        <v>4927</v>
      </c>
      <c r="AA2561" s="20" t="s">
        <v>4926</v>
      </c>
      <c r="AB2561" s="109"/>
      <c r="AC2561" s="19"/>
      <c r="AD2561" s="22"/>
      <c r="AE2561" s="19"/>
    </row>
    <row r="2562" spans="2:31" x14ac:dyDescent="0.2">
      <c r="B2562" s="14" t="s">
        <v>11899</v>
      </c>
      <c r="C2562" s="33" t="s">
        <v>11898</v>
      </c>
      <c r="D2562" s="16" t="s">
        <v>11893</v>
      </c>
      <c r="E2562" s="104" t="s">
        <v>26</v>
      </c>
      <c r="F2562" s="18" t="s">
        <v>26</v>
      </c>
      <c r="G2562" s="111" t="s">
        <v>26</v>
      </c>
      <c r="H2562" s="102" t="s">
        <v>323</v>
      </c>
      <c r="I2562" s="21">
        <v>9981900</v>
      </c>
      <c r="J2562" s="71">
        <v>112.715</v>
      </c>
      <c r="K2562" s="21">
        <v>11271460</v>
      </c>
      <c r="L2562" s="21">
        <v>10000000</v>
      </c>
      <c r="M2562" s="21">
        <v>9987002</v>
      </c>
      <c r="N2562" s="21"/>
      <c r="O2562" s="21">
        <v>1872</v>
      </c>
      <c r="P2562" s="21"/>
      <c r="Q2562" s="21"/>
      <c r="R2562" s="22">
        <v>4.5</v>
      </c>
      <c r="S2562" s="22">
        <v>4.5209999999999999</v>
      </c>
      <c r="T2562" s="20" t="s">
        <v>4985</v>
      </c>
      <c r="U2562" s="21">
        <v>150000</v>
      </c>
      <c r="V2562" s="21">
        <v>450000</v>
      </c>
      <c r="W2562" s="34">
        <v>40134</v>
      </c>
      <c r="X2562" s="34">
        <v>43891</v>
      </c>
      <c r="Y2562" s="109"/>
      <c r="Z2562" s="70" t="s">
        <v>4927</v>
      </c>
      <c r="AA2562" s="20" t="s">
        <v>4926</v>
      </c>
      <c r="AB2562" s="109"/>
      <c r="AC2562" s="19"/>
      <c r="AD2562" s="22"/>
      <c r="AE2562" s="19"/>
    </row>
    <row r="2563" spans="2:31" x14ac:dyDescent="0.2">
      <c r="B2563" s="14" t="s">
        <v>11897</v>
      </c>
      <c r="C2563" s="33" t="s">
        <v>11896</v>
      </c>
      <c r="D2563" s="16" t="s">
        <v>11893</v>
      </c>
      <c r="E2563" s="104" t="s">
        <v>26</v>
      </c>
      <c r="F2563" s="18" t="s">
        <v>26</v>
      </c>
      <c r="G2563" s="111" t="s">
        <v>26</v>
      </c>
      <c r="H2563" s="102" t="s">
        <v>323</v>
      </c>
      <c r="I2563" s="21">
        <v>6965070</v>
      </c>
      <c r="J2563" s="71">
        <v>105.66</v>
      </c>
      <c r="K2563" s="21">
        <v>7396179</v>
      </c>
      <c r="L2563" s="21">
        <v>7000000</v>
      </c>
      <c r="M2563" s="21">
        <v>6972244</v>
      </c>
      <c r="N2563" s="21"/>
      <c r="O2563" s="21">
        <v>3193</v>
      </c>
      <c r="P2563" s="21"/>
      <c r="Q2563" s="21"/>
      <c r="R2563" s="22">
        <v>3.4</v>
      </c>
      <c r="S2563" s="22">
        <v>3.4580000000000002</v>
      </c>
      <c r="T2563" s="20" t="s">
        <v>4965</v>
      </c>
      <c r="U2563" s="21">
        <v>39667</v>
      </c>
      <c r="V2563" s="21">
        <v>238000</v>
      </c>
      <c r="W2563" s="34">
        <v>40415</v>
      </c>
      <c r="X2563" s="34">
        <v>44136</v>
      </c>
      <c r="Y2563" s="109"/>
      <c r="Z2563" s="70" t="s">
        <v>4927</v>
      </c>
      <c r="AA2563" s="20" t="s">
        <v>4926</v>
      </c>
      <c r="AB2563" s="109"/>
      <c r="AC2563" s="19"/>
      <c r="AD2563" s="22"/>
      <c r="AE2563" s="19"/>
    </row>
    <row r="2564" spans="2:31" x14ac:dyDescent="0.2">
      <c r="B2564" s="14" t="s">
        <v>11895</v>
      </c>
      <c r="C2564" s="33" t="s">
        <v>11894</v>
      </c>
      <c r="D2564" s="16" t="s">
        <v>11893</v>
      </c>
      <c r="E2564" s="104" t="s">
        <v>5057</v>
      </c>
      <c r="F2564" s="18" t="s">
        <v>26</v>
      </c>
      <c r="G2564" s="111" t="s">
        <v>4412</v>
      </c>
      <c r="H2564" s="102" t="s">
        <v>323</v>
      </c>
      <c r="I2564" s="21">
        <v>5996040</v>
      </c>
      <c r="J2564" s="71">
        <v>102.092</v>
      </c>
      <c r="K2564" s="21">
        <v>6125544</v>
      </c>
      <c r="L2564" s="21">
        <v>6000000</v>
      </c>
      <c r="M2564" s="21">
        <v>5996040</v>
      </c>
      <c r="N2564" s="21"/>
      <c r="O2564" s="21"/>
      <c r="P2564" s="21"/>
      <c r="Q2564" s="21"/>
      <c r="R2564" s="22">
        <v>4.3</v>
      </c>
      <c r="S2564" s="22">
        <v>4.3040000000000003</v>
      </c>
      <c r="T2564" s="20" t="s">
        <v>4949</v>
      </c>
      <c r="U2564" s="21">
        <v>64500</v>
      </c>
      <c r="V2564" s="21">
        <v>120400</v>
      </c>
      <c r="W2564" s="34">
        <v>41009</v>
      </c>
      <c r="X2564" s="34">
        <v>51957</v>
      </c>
      <c r="Y2564" s="109"/>
      <c r="Z2564" s="70" t="s">
        <v>4927</v>
      </c>
      <c r="AA2564" s="20" t="s">
        <v>4926</v>
      </c>
      <c r="AB2564" s="109"/>
      <c r="AC2564" s="28">
        <v>51775</v>
      </c>
      <c r="AD2564" s="22">
        <v>100</v>
      </c>
      <c r="AE2564" s="19"/>
    </row>
    <row r="2565" spans="2:31" x14ac:dyDescent="0.2">
      <c r="B2565" s="14" t="s">
        <v>11892</v>
      </c>
      <c r="C2565" s="33" t="s">
        <v>11891</v>
      </c>
      <c r="D2565" s="16" t="s">
        <v>11890</v>
      </c>
      <c r="E2565" s="104" t="s">
        <v>5057</v>
      </c>
      <c r="F2565" s="18" t="s">
        <v>26</v>
      </c>
      <c r="G2565" s="111" t="s">
        <v>4412</v>
      </c>
      <c r="H2565" s="102" t="s">
        <v>334</v>
      </c>
      <c r="I2565" s="21">
        <v>18952310</v>
      </c>
      <c r="J2565" s="71">
        <v>104.48</v>
      </c>
      <c r="K2565" s="21">
        <v>19851162</v>
      </c>
      <c r="L2565" s="21">
        <v>19000000</v>
      </c>
      <c r="M2565" s="21">
        <v>18956482</v>
      </c>
      <c r="N2565" s="21"/>
      <c r="O2565" s="21">
        <v>3850</v>
      </c>
      <c r="P2565" s="21"/>
      <c r="Q2565" s="21"/>
      <c r="R2565" s="22">
        <v>4.2</v>
      </c>
      <c r="S2565" s="22">
        <v>4.2309999999999999</v>
      </c>
      <c r="T2565" s="20" t="s">
        <v>89</v>
      </c>
      <c r="U2565" s="21">
        <v>35467</v>
      </c>
      <c r="V2565" s="21">
        <v>802433</v>
      </c>
      <c r="W2565" s="34">
        <v>40885</v>
      </c>
      <c r="X2565" s="34">
        <v>44545</v>
      </c>
      <c r="Y2565" s="109"/>
      <c r="Z2565" s="70" t="s">
        <v>4927</v>
      </c>
      <c r="AA2565" s="20" t="s">
        <v>4926</v>
      </c>
      <c r="AB2565" s="109"/>
      <c r="AC2565" s="28">
        <v>44454</v>
      </c>
      <c r="AD2565" s="22">
        <v>100</v>
      </c>
      <c r="AE2565" s="19"/>
    </row>
    <row r="2566" spans="2:31" x14ac:dyDescent="0.2">
      <c r="B2566" s="14" t="s">
        <v>11889</v>
      </c>
      <c r="C2566" s="33" t="s">
        <v>11888</v>
      </c>
      <c r="D2566" s="16" t="s">
        <v>11887</v>
      </c>
      <c r="E2566" s="104" t="s">
        <v>26</v>
      </c>
      <c r="F2566" s="18" t="s">
        <v>26</v>
      </c>
      <c r="G2566" s="111" t="s">
        <v>4412</v>
      </c>
      <c r="H2566" s="102" t="s">
        <v>323</v>
      </c>
      <c r="I2566" s="21">
        <v>5975071</v>
      </c>
      <c r="J2566" s="71">
        <v>108.792</v>
      </c>
      <c r="K2566" s="21">
        <v>6527544</v>
      </c>
      <c r="L2566" s="21">
        <v>6000000</v>
      </c>
      <c r="M2566" s="21">
        <v>5976471</v>
      </c>
      <c r="N2566" s="21"/>
      <c r="O2566" s="21">
        <v>1400</v>
      </c>
      <c r="P2566" s="21"/>
      <c r="Q2566" s="21"/>
      <c r="R2566" s="22">
        <v>3.375</v>
      </c>
      <c r="S2566" s="22">
        <v>3.4279999999999999</v>
      </c>
      <c r="T2566" s="20" t="s">
        <v>4985</v>
      </c>
      <c r="U2566" s="21">
        <v>59625</v>
      </c>
      <c r="V2566" s="21">
        <v>101250</v>
      </c>
      <c r="W2566" s="34">
        <v>41086</v>
      </c>
      <c r="X2566" s="34">
        <v>44454</v>
      </c>
      <c r="Y2566" s="109"/>
      <c r="Z2566" s="70" t="s">
        <v>4927</v>
      </c>
      <c r="AA2566" s="20" t="s">
        <v>4926</v>
      </c>
      <c r="AB2566" s="109"/>
      <c r="AC2566" s="28">
        <v>44362</v>
      </c>
      <c r="AD2566" s="22">
        <v>100</v>
      </c>
      <c r="AE2566" s="19"/>
    </row>
    <row r="2567" spans="2:31" x14ac:dyDescent="0.2">
      <c r="B2567" s="14" t="s">
        <v>11886</v>
      </c>
      <c r="C2567" s="33" t="s">
        <v>11885</v>
      </c>
      <c r="D2567" s="16" t="s">
        <v>11884</v>
      </c>
      <c r="E2567" s="104" t="s">
        <v>26</v>
      </c>
      <c r="F2567" s="18" t="s">
        <v>26</v>
      </c>
      <c r="G2567" s="111" t="s">
        <v>26</v>
      </c>
      <c r="H2567" s="102" t="s">
        <v>334</v>
      </c>
      <c r="I2567" s="21">
        <v>5991540</v>
      </c>
      <c r="J2567" s="71">
        <v>111.925</v>
      </c>
      <c r="K2567" s="21">
        <v>6715524</v>
      </c>
      <c r="L2567" s="21">
        <v>6000000</v>
      </c>
      <c r="M2567" s="21">
        <v>5997071</v>
      </c>
      <c r="N2567" s="21"/>
      <c r="O2567" s="21">
        <v>-2929</v>
      </c>
      <c r="P2567" s="21"/>
      <c r="Q2567" s="21"/>
      <c r="R2567" s="22">
        <v>5.65</v>
      </c>
      <c r="S2567" s="22">
        <v>5.6680000000000001</v>
      </c>
      <c r="T2567" s="20" t="s">
        <v>89</v>
      </c>
      <c r="U2567" s="21">
        <v>28250</v>
      </c>
      <c r="V2567" s="21">
        <v>339000</v>
      </c>
      <c r="W2567" s="34">
        <v>38693</v>
      </c>
      <c r="X2567" s="34">
        <v>42339</v>
      </c>
      <c r="Y2567" s="109"/>
      <c r="Z2567" s="70" t="s">
        <v>4927</v>
      </c>
      <c r="AA2567" s="20" t="s">
        <v>4926</v>
      </c>
      <c r="AB2567" s="109"/>
      <c r="AC2567" s="19"/>
      <c r="AD2567" s="22"/>
      <c r="AE2567" s="19"/>
    </row>
    <row r="2568" spans="2:31" x14ac:dyDescent="0.2">
      <c r="B2568" s="14" t="s">
        <v>11883</v>
      </c>
      <c r="C2568" s="33" t="s">
        <v>11882</v>
      </c>
      <c r="D2568" s="16" t="s">
        <v>11881</v>
      </c>
      <c r="E2568" s="104" t="s">
        <v>26</v>
      </c>
      <c r="F2568" s="18" t="s">
        <v>26</v>
      </c>
      <c r="G2568" s="111" t="s">
        <v>26</v>
      </c>
      <c r="H2568" s="102" t="s">
        <v>334</v>
      </c>
      <c r="I2568" s="21">
        <v>10061300</v>
      </c>
      <c r="J2568" s="71">
        <v>127.949</v>
      </c>
      <c r="K2568" s="21">
        <v>12794860</v>
      </c>
      <c r="L2568" s="21">
        <v>10000000</v>
      </c>
      <c r="M2568" s="21">
        <v>10053402</v>
      </c>
      <c r="N2568" s="21"/>
      <c r="O2568" s="21">
        <v>-904</v>
      </c>
      <c r="P2568" s="21"/>
      <c r="Q2568" s="21"/>
      <c r="R2568" s="22">
        <v>6.6</v>
      </c>
      <c r="S2568" s="22">
        <v>6.5529999999999999</v>
      </c>
      <c r="T2568" s="20" t="s">
        <v>85</v>
      </c>
      <c r="U2568" s="21">
        <v>330000</v>
      </c>
      <c r="V2568" s="21">
        <v>660000</v>
      </c>
      <c r="W2568" s="34">
        <v>37992</v>
      </c>
      <c r="X2568" s="34">
        <v>48945</v>
      </c>
      <c r="Y2568" s="109"/>
      <c r="Z2568" s="70" t="s">
        <v>4927</v>
      </c>
      <c r="AA2568" s="20" t="s">
        <v>4926</v>
      </c>
      <c r="AB2568" s="109"/>
      <c r="AC2568" s="19"/>
      <c r="AD2568" s="22"/>
      <c r="AE2568" s="19"/>
    </row>
    <row r="2569" spans="2:31" x14ac:dyDescent="0.2">
      <c r="B2569" s="14" t="s">
        <v>11880</v>
      </c>
      <c r="C2569" s="33" t="s">
        <v>11879</v>
      </c>
      <c r="D2569" s="16" t="s">
        <v>11878</v>
      </c>
      <c r="E2569" s="104" t="s">
        <v>26</v>
      </c>
      <c r="F2569" s="18" t="s">
        <v>26</v>
      </c>
      <c r="G2569" s="111" t="s">
        <v>26</v>
      </c>
      <c r="H2569" s="102" t="s">
        <v>590</v>
      </c>
      <c r="I2569" s="21">
        <v>25000000</v>
      </c>
      <c r="J2569" s="71">
        <v>102.759</v>
      </c>
      <c r="K2569" s="21">
        <v>25689750</v>
      </c>
      <c r="L2569" s="21">
        <v>25000000</v>
      </c>
      <c r="M2569" s="21">
        <v>25000000</v>
      </c>
      <c r="N2569" s="21"/>
      <c r="O2569" s="21"/>
      <c r="P2569" s="21"/>
      <c r="Q2569" s="21"/>
      <c r="R2569" s="22">
        <v>6.16</v>
      </c>
      <c r="S2569" s="22">
        <v>6.16</v>
      </c>
      <c r="T2569" s="20" t="s">
        <v>4969</v>
      </c>
      <c r="U2569" s="21">
        <v>226722</v>
      </c>
      <c r="V2569" s="21">
        <v>1540000</v>
      </c>
      <c r="W2569" s="34">
        <v>38931</v>
      </c>
      <c r="X2569" s="34">
        <v>41494</v>
      </c>
      <c r="Y2569" s="109"/>
      <c r="Z2569" s="70" t="s">
        <v>531</v>
      </c>
      <c r="AA2569" s="20" t="s">
        <v>26</v>
      </c>
      <c r="AB2569" s="109"/>
      <c r="AC2569" s="19"/>
      <c r="AD2569" s="22"/>
      <c r="AE2569" s="19"/>
    </row>
    <row r="2570" spans="2:31" x14ac:dyDescent="0.2">
      <c r="B2570" s="14" t="s">
        <v>11877</v>
      </c>
      <c r="C2570" s="33" t="s">
        <v>11876</v>
      </c>
      <c r="D2570" s="16" t="s">
        <v>11875</v>
      </c>
      <c r="E2570" s="104" t="s">
        <v>26</v>
      </c>
      <c r="F2570" s="18" t="s">
        <v>26</v>
      </c>
      <c r="G2570" s="111" t="s">
        <v>26</v>
      </c>
      <c r="H2570" s="102" t="s">
        <v>323</v>
      </c>
      <c r="I2570" s="21">
        <v>9984700</v>
      </c>
      <c r="J2570" s="71">
        <v>103.31</v>
      </c>
      <c r="K2570" s="21">
        <v>10331040</v>
      </c>
      <c r="L2570" s="21">
        <v>10000000</v>
      </c>
      <c r="M2570" s="21">
        <v>9988493</v>
      </c>
      <c r="N2570" s="21"/>
      <c r="O2570" s="21">
        <v>3068</v>
      </c>
      <c r="P2570" s="21"/>
      <c r="Q2570" s="21"/>
      <c r="R2570" s="22">
        <v>1.95</v>
      </c>
      <c r="S2570" s="22">
        <v>1.982</v>
      </c>
      <c r="T2570" s="20" t="s">
        <v>4949</v>
      </c>
      <c r="U2570" s="21">
        <v>48750</v>
      </c>
      <c r="V2570" s="21">
        <v>201500</v>
      </c>
      <c r="W2570" s="34">
        <v>40800</v>
      </c>
      <c r="X2570" s="34">
        <v>42644</v>
      </c>
      <c r="Y2570" s="109"/>
      <c r="Z2570" s="70" t="s">
        <v>4927</v>
      </c>
      <c r="AA2570" s="20" t="s">
        <v>4926</v>
      </c>
      <c r="AB2570" s="109"/>
      <c r="AC2570" s="19"/>
      <c r="AD2570" s="22"/>
      <c r="AE2570" s="19"/>
    </row>
    <row r="2571" spans="2:31" x14ac:dyDescent="0.2">
      <c r="B2571" s="14" t="s">
        <v>11874</v>
      </c>
      <c r="C2571" s="33" t="s">
        <v>11873</v>
      </c>
      <c r="D2571" s="16" t="s">
        <v>11864</v>
      </c>
      <c r="E2571" s="104" t="s">
        <v>26</v>
      </c>
      <c r="F2571" s="18" t="s">
        <v>26</v>
      </c>
      <c r="G2571" s="111" t="s">
        <v>26</v>
      </c>
      <c r="H2571" s="102" t="s">
        <v>323</v>
      </c>
      <c r="I2571" s="21">
        <v>5097675</v>
      </c>
      <c r="J2571" s="71">
        <v>142.09299999999999</v>
      </c>
      <c r="K2571" s="21">
        <v>5747674</v>
      </c>
      <c r="L2571" s="21">
        <v>4045000</v>
      </c>
      <c r="M2571" s="21">
        <v>4617045</v>
      </c>
      <c r="N2571" s="21"/>
      <c r="O2571" s="21">
        <v>-94534</v>
      </c>
      <c r="P2571" s="21"/>
      <c r="Q2571" s="21"/>
      <c r="R2571" s="22">
        <v>8.375</v>
      </c>
      <c r="S2571" s="22">
        <v>5.8280000000000003</v>
      </c>
      <c r="T2571" s="20" t="s">
        <v>4965</v>
      </c>
      <c r="U2571" s="21">
        <v>56461</v>
      </c>
      <c r="V2571" s="21">
        <v>338769</v>
      </c>
      <c r="W2571" s="34">
        <v>38272</v>
      </c>
      <c r="X2571" s="34">
        <v>43770</v>
      </c>
      <c r="Y2571" s="109"/>
      <c r="Z2571" s="70" t="s">
        <v>4927</v>
      </c>
      <c r="AA2571" s="20" t="s">
        <v>4926</v>
      </c>
      <c r="AB2571" s="109"/>
      <c r="AC2571" s="19"/>
      <c r="AD2571" s="22"/>
      <c r="AE2571" s="19"/>
    </row>
    <row r="2572" spans="2:31" x14ac:dyDescent="0.2">
      <c r="B2572" s="14" t="s">
        <v>11872</v>
      </c>
      <c r="C2572" s="33" t="s">
        <v>11871</v>
      </c>
      <c r="D2572" s="16" t="s">
        <v>11864</v>
      </c>
      <c r="E2572" s="104" t="s">
        <v>26</v>
      </c>
      <c r="F2572" s="18" t="s">
        <v>26</v>
      </c>
      <c r="G2572" s="111" t="s">
        <v>26</v>
      </c>
      <c r="H2572" s="102" t="s">
        <v>323</v>
      </c>
      <c r="I2572" s="21">
        <v>4882900</v>
      </c>
      <c r="J2572" s="71">
        <v>132.74100000000001</v>
      </c>
      <c r="K2572" s="21">
        <v>6637065</v>
      </c>
      <c r="L2572" s="21">
        <v>5000000</v>
      </c>
      <c r="M2572" s="21">
        <v>4902344</v>
      </c>
      <c r="N2572" s="21"/>
      <c r="O2572" s="21">
        <v>2711</v>
      </c>
      <c r="P2572" s="21"/>
      <c r="Q2572" s="21"/>
      <c r="R2572" s="22">
        <v>5.875</v>
      </c>
      <c r="S2572" s="22">
        <v>6.0449999999999999</v>
      </c>
      <c r="T2572" s="20" t="s">
        <v>4965</v>
      </c>
      <c r="U2572" s="21">
        <v>26111</v>
      </c>
      <c r="V2572" s="21">
        <v>293750</v>
      </c>
      <c r="W2572" s="34">
        <v>37580</v>
      </c>
      <c r="X2572" s="34">
        <v>48547</v>
      </c>
      <c r="Y2572" s="109"/>
      <c r="Z2572" s="70" t="s">
        <v>4927</v>
      </c>
      <c r="AA2572" s="20" t="s">
        <v>4926</v>
      </c>
      <c r="AB2572" s="109"/>
      <c r="AC2572" s="19"/>
      <c r="AD2572" s="22"/>
      <c r="AE2572" s="19"/>
    </row>
    <row r="2573" spans="2:31" x14ac:dyDescent="0.2">
      <c r="B2573" s="14" t="s">
        <v>11870</v>
      </c>
      <c r="C2573" s="33" t="s">
        <v>11869</v>
      </c>
      <c r="D2573" s="16" t="s">
        <v>11864</v>
      </c>
      <c r="E2573" s="104" t="s">
        <v>26</v>
      </c>
      <c r="F2573" s="18" t="s">
        <v>26</v>
      </c>
      <c r="G2573" s="111" t="s">
        <v>26</v>
      </c>
      <c r="H2573" s="102" t="s">
        <v>323</v>
      </c>
      <c r="I2573" s="21">
        <v>13841941</v>
      </c>
      <c r="J2573" s="71">
        <v>120.76600000000001</v>
      </c>
      <c r="K2573" s="21">
        <v>16774370</v>
      </c>
      <c r="L2573" s="21">
        <v>13890000</v>
      </c>
      <c r="M2573" s="21">
        <v>13864038</v>
      </c>
      <c r="N2573" s="21"/>
      <c r="O2573" s="21">
        <v>4294</v>
      </c>
      <c r="P2573" s="21"/>
      <c r="Q2573" s="21"/>
      <c r="R2573" s="22">
        <v>5.7</v>
      </c>
      <c r="S2573" s="22">
        <v>5.7460000000000004</v>
      </c>
      <c r="T2573" s="20" t="s">
        <v>4985</v>
      </c>
      <c r="U2573" s="21">
        <v>235320</v>
      </c>
      <c r="V2573" s="21">
        <v>791730</v>
      </c>
      <c r="W2573" s="34">
        <v>39336</v>
      </c>
      <c r="X2573" s="34">
        <v>42992</v>
      </c>
      <c r="Y2573" s="109"/>
      <c r="Z2573" s="70" t="s">
        <v>4927</v>
      </c>
      <c r="AA2573" s="20" t="s">
        <v>4926</v>
      </c>
      <c r="AB2573" s="109"/>
      <c r="AC2573" s="19"/>
      <c r="AD2573" s="22"/>
      <c r="AE2573" s="19"/>
    </row>
    <row r="2574" spans="2:31" x14ac:dyDescent="0.2">
      <c r="B2574" s="14" t="s">
        <v>11868</v>
      </c>
      <c r="C2574" s="33" t="s">
        <v>11867</v>
      </c>
      <c r="D2574" s="16" t="s">
        <v>11864</v>
      </c>
      <c r="E2574" s="104" t="s">
        <v>26</v>
      </c>
      <c r="F2574" s="18" t="s">
        <v>26</v>
      </c>
      <c r="G2574" s="111" t="s">
        <v>26</v>
      </c>
      <c r="H2574" s="102" t="s">
        <v>323</v>
      </c>
      <c r="I2574" s="21">
        <v>1631520</v>
      </c>
      <c r="J2574" s="71">
        <v>133.56899999999999</v>
      </c>
      <c r="K2574" s="21">
        <v>2003538</v>
      </c>
      <c r="L2574" s="21">
        <v>1500000</v>
      </c>
      <c r="M2574" s="21">
        <v>1586928</v>
      </c>
      <c r="N2574" s="21"/>
      <c r="O2574" s="21">
        <v>-11299</v>
      </c>
      <c r="P2574" s="21"/>
      <c r="Q2574" s="21"/>
      <c r="R2574" s="22">
        <v>7.625</v>
      </c>
      <c r="S2574" s="22">
        <v>6.41</v>
      </c>
      <c r="T2574" s="20" t="s">
        <v>4949</v>
      </c>
      <c r="U2574" s="21">
        <v>24146</v>
      </c>
      <c r="V2574" s="21">
        <v>114375</v>
      </c>
      <c r="W2574" s="34">
        <v>39784</v>
      </c>
      <c r="X2574" s="34">
        <v>43388</v>
      </c>
      <c r="Y2574" s="109"/>
      <c r="Z2574" s="70" t="s">
        <v>4927</v>
      </c>
      <c r="AA2574" s="20" t="s">
        <v>4926</v>
      </c>
      <c r="AB2574" s="109"/>
      <c r="AC2574" s="19"/>
      <c r="AD2574" s="22"/>
      <c r="AE2574" s="19"/>
    </row>
    <row r="2575" spans="2:31" x14ac:dyDescent="0.2">
      <c r="B2575" s="14" t="s">
        <v>11866</v>
      </c>
      <c r="C2575" s="33" t="s">
        <v>11865</v>
      </c>
      <c r="D2575" s="16" t="s">
        <v>11864</v>
      </c>
      <c r="E2575" s="104" t="s">
        <v>26</v>
      </c>
      <c r="F2575" s="18" t="s">
        <v>26</v>
      </c>
      <c r="G2575" s="111" t="s">
        <v>26</v>
      </c>
      <c r="H2575" s="102" t="s">
        <v>323</v>
      </c>
      <c r="I2575" s="21">
        <v>12925640</v>
      </c>
      <c r="J2575" s="71">
        <v>103.92700000000001</v>
      </c>
      <c r="K2575" s="21">
        <v>13510523</v>
      </c>
      <c r="L2575" s="21">
        <v>13000000</v>
      </c>
      <c r="M2575" s="21">
        <v>12946323</v>
      </c>
      <c r="N2575" s="21"/>
      <c r="O2575" s="21">
        <v>14750</v>
      </c>
      <c r="P2575" s="21"/>
      <c r="Q2575" s="21"/>
      <c r="R2575" s="22">
        <v>1.95</v>
      </c>
      <c r="S2575" s="22">
        <v>2.0710000000000002</v>
      </c>
      <c r="T2575" s="20" t="s">
        <v>85</v>
      </c>
      <c r="U2575" s="21">
        <v>111963</v>
      </c>
      <c r="V2575" s="21">
        <v>253500</v>
      </c>
      <c r="W2575" s="34">
        <v>40743</v>
      </c>
      <c r="X2575" s="34">
        <v>42573</v>
      </c>
      <c r="Y2575" s="109"/>
      <c r="Z2575" s="70" t="s">
        <v>4927</v>
      </c>
      <c r="AA2575" s="20" t="s">
        <v>4926</v>
      </c>
      <c r="AB2575" s="109"/>
      <c r="AC2575" s="19"/>
      <c r="AD2575" s="22"/>
      <c r="AE2575" s="19"/>
    </row>
    <row r="2576" spans="2:31" x14ac:dyDescent="0.2">
      <c r="B2576" s="14" t="s">
        <v>11863</v>
      </c>
      <c r="C2576" s="33" t="s">
        <v>11862</v>
      </c>
      <c r="D2576" s="16" t="s">
        <v>11861</v>
      </c>
      <c r="E2576" s="104" t="s">
        <v>26</v>
      </c>
      <c r="F2576" s="18" t="s">
        <v>26</v>
      </c>
      <c r="G2576" s="111" t="s">
        <v>26</v>
      </c>
      <c r="H2576" s="102" t="s">
        <v>334</v>
      </c>
      <c r="I2576" s="21">
        <v>19825000</v>
      </c>
      <c r="J2576" s="71">
        <v>106.27</v>
      </c>
      <c r="K2576" s="21">
        <v>21253960</v>
      </c>
      <c r="L2576" s="21">
        <v>20000000</v>
      </c>
      <c r="M2576" s="21">
        <v>19859938</v>
      </c>
      <c r="N2576" s="21"/>
      <c r="O2576" s="21">
        <v>14902</v>
      </c>
      <c r="P2576" s="21"/>
      <c r="Q2576" s="21"/>
      <c r="R2576" s="22">
        <v>3.5</v>
      </c>
      <c r="S2576" s="22">
        <v>3.605</v>
      </c>
      <c r="T2576" s="20" t="s">
        <v>4985</v>
      </c>
      <c r="U2576" s="21">
        <v>206111</v>
      </c>
      <c r="V2576" s="21">
        <v>700000</v>
      </c>
      <c r="W2576" s="34">
        <v>40428</v>
      </c>
      <c r="X2576" s="34">
        <v>44089</v>
      </c>
      <c r="Y2576" s="109"/>
      <c r="Z2576" s="70" t="s">
        <v>4927</v>
      </c>
      <c r="AA2576" s="20" t="s">
        <v>4926</v>
      </c>
      <c r="AB2576" s="109"/>
      <c r="AC2576" s="19"/>
      <c r="AD2576" s="22"/>
      <c r="AE2576" s="19"/>
    </row>
    <row r="2577" spans="2:31" x14ac:dyDescent="0.2">
      <c r="B2577" s="14" t="s">
        <v>11860</v>
      </c>
      <c r="C2577" s="33" t="s">
        <v>11859</v>
      </c>
      <c r="D2577" s="16" t="s">
        <v>11856</v>
      </c>
      <c r="E2577" s="104" t="s">
        <v>26</v>
      </c>
      <c r="F2577" s="18" t="s">
        <v>26</v>
      </c>
      <c r="G2577" s="111" t="s">
        <v>26</v>
      </c>
      <c r="H2577" s="102" t="s">
        <v>611</v>
      </c>
      <c r="I2577" s="21">
        <v>4984300</v>
      </c>
      <c r="J2577" s="71">
        <v>101.25</v>
      </c>
      <c r="K2577" s="21">
        <v>5062500</v>
      </c>
      <c r="L2577" s="21">
        <v>5000000</v>
      </c>
      <c r="M2577" s="21">
        <v>4999324</v>
      </c>
      <c r="N2577" s="21"/>
      <c r="O2577" s="21">
        <v>1990</v>
      </c>
      <c r="P2577" s="21"/>
      <c r="Q2577" s="21"/>
      <c r="R2577" s="22">
        <v>5.875</v>
      </c>
      <c r="S2577" s="22">
        <v>5.9169999999999998</v>
      </c>
      <c r="T2577" s="20" t="s">
        <v>4965</v>
      </c>
      <c r="U2577" s="21">
        <v>48958</v>
      </c>
      <c r="V2577" s="21">
        <v>293750</v>
      </c>
      <c r="W2577" s="34">
        <v>37735</v>
      </c>
      <c r="X2577" s="34">
        <v>41395</v>
      </c>
      <c r="Y2577" s="109"/>
      <c r="Z2577" s="70" t="s">
        <v>4927</v>
      </c>
      <c r="AA2577" s="20" t="s">
        <v>4926</v>
      </c>
      <c r="AB2577" s="109"/>
      <c r="AC2577" s="19"/>
      <c r="AD2577" s="22"/>
      <c r="AE2577" s="19"/>
    </row>
    <row r="2578" spans="2:31" x14ac:dyDescent="0.2">
      <c r="B2578" s="14" t="s">
        <v>11858</v>
      </c>
      <c r="C2578" s="33" t="s">
        <v>11857</v>
      </c>
      <c r="D2578" s="16" t="s">
        <v>11856</v>
      </c>
      <c r="E2578" s="104" t="s">
        <v>26</v>
      </c>
      <c r="F2578" s="18" t="s">
        <v>26</v>
      </c>
      <c r="G2578" s="111" t="s">
        <v>26</v>
      </c>
      <c r="H2578" s="102" t="s">
        <v>611</v>
      </c>
      <c r="I2578" s="21">
        <v>14939550</v>
      </c>
      <c r="J2578" s="71">
        <v>103.75</v>
      </c>
      <c r="K2578" s="21">
        <v>15562500</v>
      </c>
      <c r="L2578" s="21">
        <v>15000000</v>
      </c>
      <c r="M2578" s="21">
        <v>14988973</v>
      </c>
      <c r="N2578" s="21"/>
      <c r="O2578" s="21">
        <v>12291</v>
      </c>
      <c r="P2578" s="21"/>
      <c r="Q2578" s="21"/>
      <c r="R2578" s="22">
        <v>6.625</v>
      </c>
      <c r="S2578" s="22">
        <v>6.7140000000000004</v>
      </c>
      <c r="T2578" s="20" t="s">
        <v>4965</v>
      </c>
      <c r="U2578" s="21">
        <v>126979</v>
      </c>
      <c r="V2578" s="21">
        <v>993750</v>
      </c>
      <c r="W2578" s="34">
        <v>39589</v>
      </c>
      <c r="X2578" s="34">
        <v>41593</v>
      </c>
      <c r="Y2578" s="109"/>
      <c r="Z2578" s="70" t="s">
        <v>4927</v>
      </c>
      <c r="AA2578" s="20" t="s">
        <v>4926</v>
      </c>
      <c r="AB2578" s="109"/>
      <c r="AC2578" s="19"/>
      <c r="AD2578" s="22"/>
      <c r="AE2578" s="19"/>
    </row>
    <row r="2579" spans="2:31" x14ac:dyDescent="0.2">
      <c r="B2579" s="14" t="s">
        <v>11855</v>
      </c>
      <c r="C2579" s="33" t="s">
        <v>11854</v>
      </c>
      <c r="D2579" s="16" t="s">
        <v>11853</v>
      </c>
      <c r="E2579" s="104" t="s">
        <v>26</v>
      </c>
      <c r="F2579" s="18" t="s">
        <v>26</v>
      </c>
      <c r="G2579" s="111" t="s">
        <v>26</v>
      </c>
      <c r="H2579" s="102" t="s">
        <v>323</v>
      </c>
      <c r="I2579" s="21">
        <v>5993220</v>
      </c>
      <c r="J2579" s="71">
        <v>112.958</v>
      </c>
      <c r="K2579" s="21">
        <v>6777474</v>
      </c>
      <c r="L2579" s="21">
        <v>6000000</v>
      </c>
      <c r="M2579" s="21">
        <v>5995968</v>
      </c>
      <c r="N2579" s="21"/>
      <c r="O2579" s="21">
        <v>649</v>
      </c>
      <c r="P2579" s="21"/>
      <c r="Q2579" s="21"/>
      <c r="R2579" s="22">
        <v>5.75</v>
      </c>
      <c r="S2579" s="22">
        <v>5.7649999999999997</v>
      </c>
      <c r="T2579" s="20" t="s">
        <v>4949</v>
      </c>
      <c r="U2579" s="21">
        <v>86250</v>
      </c>
      <c r="V2579" s="21">
        <v>345000</v>
      </c>
      <c r="W2579" s="34">
        <v>39532</v>
      </c>
      <c r="X2579" s="34">
        <v>43191</v>
      </c>
      <c r="Y2579" s="109"/>
      <c r="Z2579" s="70" t="s">
        <v>4927</v>
      </c>
      <c r="AA2579" s="20" t="s">
        <v>4926</v>
      </c>
      <c r="AB2579" s="109"/>
      <c r="AC2579" s="19"/>
      <c r="AD2579" s="22"/>
      <c r="AE2579" s="19"/>
    </row>
    <row r="2580" spans="2:31" x14ac:dyDescent="0.2">
      <c r="B2580" s="14" t="s">
        <v>11852</v>
      </c>
      <c r="C2580" s="33" t="s">
        <v>11851</v>
      </c>
      <c r="D2580" s="16" t="s">
        <v>11850</v>
      </c>
      <c r="E2580" s="104" t="s">
        <v>26</v>
      </c>
      <c r="F2580" s="18" t="s">
        <v>26</v>
      </c>
      <c r="G2580" s="111" t="s">
        <v>26</v>
      </c>
      <c r="H2580" s="102" t="s">
        <v>334</v>
      </c>
      <c r="I2580" s="21">
        <v>3414250</v>
      </c>
      <c r="J2580" s="71">
        <v>108.25</v>
      </c>
      <c r="K2580" s="21">
        <v>3409875</v>
      </c>
      <c r="L2580" s="21">
        <v>3150000</v>
      </c>
      <c r="M2580" s="21">
        <v>3277193</v>
      </c>
      <c r="N2580" s="21"/>
      <c r="O2580" s="21">
        <v>-64626</v>
      </c>
      <c r="P2580" s="21"/>
      <c r="Q2580" s="21"/>
      <c r="R2580" s="22">
        <v>6.25</v>
      </c>
      <c r="S2580" s="22">
        <v>3.9870000000000001</v>
      </c>
      <c r="T2580" s="20" t="s">
        <v>4965</v>
      </c>
      <c r="U2580" s="21">
        <v>25156</v>
      </c>
      <c r="V2580" s="21">
        <v>196875</v>
      </c>
      <c r="W2580" s="34">
        <v>40479</v>
      </c>
      <c r="X2580" s="34">
        <v>41958</v>
      </c>
      <c r="Y2580" s="109"/>
      <c r="Z2580" s="70" t="s">
        <v>4927</v>
      </c>
      <c r="AA2580" s="20" t="s">
        <v>4926</v>
      </c>
      <c r="AB2580" s="109"/>
      <c r="AC2580" s="19"/>
      <c r="AD2580" s="22"/>
      <c r="AE2580" s="19"/>
    </row>
    <row r="2581" spans="2:31" x14ac:dyDescent="0.2">
      <c r="B2581" s="14" t="s">
        <v>11849</v>
      </c>
      <c r="C2581" s="33" t="s">
        <v>11848</v>
      </c>
      <c r="D2581" s="16" t="s">
        <v>11847</v>
      </c>
      <c r="E2581" s="104" t="s">
        <v>26</v>
      </c>
      <c r="F2581" s="18" t="s">
        <v>26</v>
      </c>
      <c r="G2581" s="111" t="s">
        <v>26</v>
      </c>
      <c r="H2581" s="102" t="s">
        <v>334</v>
      </c>
      <c r="I2581" s="21">
        <v>7955200</v>
      </c>
      <c r="J2581" s="71">
        <v>118.605</v>
      </c>
      <c r="K2581" s="21">
        <v>9488360</v>
      </c>
      <c r="L2581" s="21">
        <v>8000000</v>
      </c>
      <c r="M2581" s="21">
        <v>7978272</v>
      </c>
      <c r="N2581" s="21"/>
      <c r="O2581" s="21">
        <v>3345</v>
      </c>
      <c r="P2581" s="21"/>
      <c r="Q2581" s="21"/>
      <c r="R2581" s="22">
        <v>5.875</v>
      </c>
      <c r="S2581" s="22">
        <v>5.9320000000000004</v>
      </c>
      <c r="T2581" s="20" t="s">
        <v>4985</v>
      </c>
      <c r="U2581" s="21">
        <v>138389</v>
      </c>
      <c r="V2581" s="21">
        <v>470000</v>
      </c>
      <c r="W2581" s="34">
        <v>37874</v>
      </c>
      <c r="X2581" s="34">
        <v>43358</v>
      </c>
      <c r="Y2581" s="109"/>
      <c r="Z2581" s="70" t="s">
        <v>4927</v>
      </c>
      <c r="AA2581" s="20" t="s">
        <v>4926</v>
      </c>
      <c r="AB2581" s="109"/>
      <c r="AC2581" s="19"/>
      <c r="AD2581" s="22"/>
      <c r="AE2581" s="19"/>
    </row>
    <row r="2582" spans="2:31" x14ac:dyDescent="0.2">
      <c r="B2582" s="14" t="s">
        <v>11846</v>
      </c>
      <c r="C2582" s="33" t="s">
        <v>11845</v>
      </c>
      <c r="D2582" s="16" t="s">
        <v>11844</v>
      </c>
      <c r="E2582" s="104" t="s">
        <v>26</v>
      </c>
      <c r="F2582" s="18" t="s">
        <v>26</v>
      </c>
      <c r="G2582" s="111" t="s">
        <v>26</v>
      </c>
      <c r="H2582" s="102" t="s">
        <v>334</v>
      </c>
      <c r="I2582" s="21">
        <v>9955600</v>
      </c>
      <c r="J2582" s="71">
        <v>115.354</v>
      </c>
      <c r="K2582" s="21">
        <v>11535420</v>
      </c>
      <c r="L2582" s="21">
        <v>10000000</v>
      </c>
      <c r="M2582" s="21">
        <v>9978245</v>
      </c>
      <c r="N2582" s="21"/>
      <c r="O2582" s="21">
        <v>-14347</v>
      </c>
      <c r="P2582" s="21"/>
      <c r="Q2582" s="21"/>
      <c r="R2582" s="22">
        <v>5.75</v>
      </c>
      <c r="S2582" s="22">
        <v>5.8090000000000002</v>
      </c>
      <c r="T2582" s="20" t="s">
        <v>4985</v>
      </c>
      <c r="U2582" s="21">
        <v>169306</v>
      </c>
      <c r="V2582" s="21">
        <v>575000</v>
      </c>
      <c r="W2582" s="34">
        <v>39148</v>
      </c>
      <c r="X2582" s="34">
        <v>42809</v>
      </c>
      <c r="Y2582" s="109"/>
      <c r="Z2582" s="70" t="s">
        <v>4927</v>
      </c>
      <c r="AA2582" s="20" t="s">
        <v>4926</v>
      </c>
      <c r="AB2582" s="109"/>
      <c r="AC2582" s="19"/>
      <c r="AD2582" s="22"/>
      <c r="AE2582" s="19"/>
    </row>
    <row r="2583" spans="2:31" x14ac:dyDescent="0.2">
      <c r="B2583" s="14" t="s">
        <v>11843</v>
      </c>
      <c r="C2583" s="33" t="s">
        <v>11842</v>
      </c>
      <c r="D2583" s="16" t="s">
        <v>11839</v>
      </c>
      <c r="E2583" s="104" t="s">
        <v>26</v>
      </c>
      <c r="F2583" s="18" t="s">
        <v>26</v>
      </c>
      <c r="G2583" s="111" t="s">
        <v>26</v>
      </c>
      <c r="H2583" s="102" t="s">
        <v>323</v>
      </c>
      <c r="I2583" s="21">
        <v>4029891</v>
      </c>
      <c r="J2583" s="71">
        <v>108.783</v>
      </c>
      <c r="K2583" s="21">
        <v>4351312</v>
      </c>
      <c r="L2583" s="21">
        <v>4000000</v>
      </c>
      <c r="M2583" s="21">
        <v>4005317</v>
      </c>
      <c r="N2583" s="21"/>
      <c r="O2583" s="21">
        <v>-320</v>
      </c>
      <c r="P2583" s="21"/>
      <c r="Q2583" s="21"/>
      <c r="R2583" s="22">
        <v>5.25</v>
      </c>
      <c r="S2583" s="22">
        <v>5.1870000000000003</v>
      </c>
      <c r="T2583" s="20" t="s">
        <v>4965</v>
      </c>
      <c r="U2583" s="21">
        <v>35000</v>
      </c>
      <c r="V2583" s="21">
        <v>210000</v>
      </c>
      <c r="W2583" s="34">
        <v>38898</v>
      </c>
      <c r="X2583" s="34">
        <v>42125</v>
      </c>
      <c r="Y2583" s="109"/>
      <c r="Z2583" s="70" t="s">
        <v>4927</v>
      </c>
      <c r="AA2583" s="20" t="s">
        <v>4926</v>
      </c>
      <c r="AB2583" s="109"/>
      <c r="AC2583" s="19"/>
      <c r="AD2583" s="22"/>
      <c r="AE2583" s="19"/>
    </row>
    <row r="2584" spans="2:31" x14ac:dyDescent="0.2">
      <c r="B2584" s="14" t="s">
        <v>11841</v>
      </c>
      <c r="C2584" s="33" t="s">
        <v>11840</v>
      </c>
      <c r="D2584" s="16" t="s">
        <v>11839</v>
      </c>
      <c r="E2584" s="104" t="s">
        <v>5057</v>
      </c>
      <c r="F2584" s="18" t="s">
        <v>26</v>
      </c>
      <c r="G2584" s="111" t="s">
        <v>26</v>
      </c>
      <c r="H2584" s="102" t="s">
        <v>323</v>
      </c>
      <c r="I2584" s="21">
        <v>19496528</v>
      </c>
      <c r="J2584" s="71">
        <v>106.354</v>
      </c>
      <c r="K2584" s="21">
        <v>20786967</v>
      </c>
      <c r="L2584" s="21">
        <v>19545000</v>
      </c>
      <c r="M2584" s="21">
        <v>19534926</v>
      </c>
      <c r="N2584" s="21"/>
      <c r="O2584" s="21">
        <v>-10074</v>
      </c>
      <c r="P2584" s="21"/>
      <c r="Q2584" s="21"/>
      <c r="R2584" s="22">
        <v>5.125</v>
      </c>
      <c r="S2584" s="22">
        <v>5.157</v>
      </c>
      <c r="T2584" s="20" t="s">
        <v>4985</v>
      </c>
      <c r="U2584" s="21">
        <v>294940</v>
      </c>
      <c r="V2584" s="21">
        <v>1001681</v>
      </c>
      <c r="W2584" s="34">
        <v>38238</v>
      </c>
      <c r="X2584" s="34">
        <v>41897</v>
      </c>
      <c r="Y2584" s="109"/>
      <c r="Z2584" s="70" t="s">
        <v>4927</v>
      </c>
      <c r="AA2584" s="20" t="s">
        <v>4926</v>
      </c>
      <c r="AB2584" s="109"/>
      <c r="AC2584" s="19"/>
      <c r="AD2584" s="22"/>
      <c r="AE2584" s="19"/>
    </row>
    <row r="2585" spans="2:31" x14ac:dyDescent="0.2">
      <c r="B2585" s="14" t="s">
        <v>11838</v>
      </c>
      <c r="C2585" s="33" t="s">
        <v>11837</v>
      </c>
      <c r="D2585" s="16" t="s">
        <v>11834</v>
      </c>
      <c r="E2585" s="104" t="s">
        <v>26</v>
      </c>
      <c r="F2585" s="18" t="s">
        <v>26</v>
      </c>
      <c r="G2585" s="111" t="s">
        <v>26</v>
      </c>
      <c r="H2585" s="102" t="s">
        <v>323</v>
      </c>
      <c r="I2585" s="21">
        <v>9976000</v>
      </c>
      <c r="J2585" s="71">
        <v>105.94499999999999</v>
      </c>
      <c r="K2585" s="21">
        <v>10594500</v>
      </c>
      <c r="L2585" s="21">
        <v>10000000</v>
      </c>
      <c r="M2585" s="21">
        <v>9982837</v>
      </c>
      <c r="N2585" s="21"/>
      <c r="O2585" s="21">
        <v>4607</v>
      </c>
      <c r="P2585" s="21"/>
      <c r="Q2585" s="21"/>
      <c r="R2585" s="22">
        <v>3.15</v>
      </c>
      <c r="S2585" s="22">
        <v>3.202</v>
      </c>
      <c r="T2585" s="20" t="s">
        <v>85</v>
      </c>
      <c r="U2585" s="21">
        <v>154000</v>
      </c>
      <c r="V2585" s="21">
        <v>320250</v>
      </c>
      <c r="W2585" s="34">
        <v>40716</v>
      </c>
      <c r="X2585" s="34">
        <v>42556</v>
      </c>
      <c r="Y2585" s="109"/>
      <c r="Z2585" s="70" t="s">
        <v>4927</v>
      </c>
      <c r="AA2585" s="20" t="s">
        <v>4926</v>
      </c>
      <c r="AB2585" s="109"/>
      <c r="AC2585" s="19"/>
      <c r="AD2585" s="22"/>
      <c r="AE2585" s="19"/>
    </row>
    <row r="2586" spans="2:31" x14ac:dyDescent="0.2">
      <c r="B2586" s="14" t="s">
        <v>11836</v>
      </c>
      <c r="C2586" s="33" t="s">
        <v>11835</v>
      </c>
      <c r="D2586" s="16" t="s">
        <v>11834</v>
      </c>
      <c r="E2586" s="104" t="s">
        <v>26</v>
      </c>
      <c r="F2586" s="18" t="s">
        <v>26</v>
      </c>
      <c r="G2586" s="111" t="s">
        <v>26</v>
      </c>
      <c r="H2586" s="102" t="s">
        <v>323</v>
      </c>
      <c r="I2586" s="21">
        <v>7460025</v>
      </c>
      <c r="J2586" s="71">
        <v>113.124</v>
      </c>
      <c r="K2586" s="21">
        <v>8484278</v>
      </c>
      <c r="L2586" s="21">
        <v>7500000</v>
      </c>
      <c r="M2586" s="21">
        <v>7463073</v>
      </c>
      <c r="N2586" s="21"/>
      <c r="O2586" s="21">
        <v>3048</v>
      </c>
      <c r="P2586" s="21"/>
      <c r="Q2586" s="21"/>
      <c r="R2586" s="22">
        <v>4.5</v>
      </c>
      <c r="S2586" s="22">
        <v>4.5670000000000002</v>
      </c>
      <c r="T2586" s="20" t="s">
        <v>85</v>
      </c>
      <c r="U2586" s="21">
        <v>147188</v>
      </c>
      <c r="V2586" s="21">
        <v>169688</v>
      </c>
      <c r="W2586" s="34">
        <v>40921</v>
      </c>
      <c r="X2586" s="34">
        <v>44585</v>
      </c>
      <c r="Y2586" s="109"/>
      <c r="Z2586" s="70" t="s">
        <v>4927</v>
      </c>
      <c r="AA2586" s="20" t="s">
        <v>4926</v>
      </c>
      <c r="AB2586" s="109"/>
      <c r="AC2586" s="19"/>
      <c r="AD2586" s="22"/>
      <c r="AE2586" s="19"/>
    </row>
    <row r="2587" spans="2:31" x14ac:dyDescent="0.2">
      <c r="B2587" s="14" t="s">
        <v>11833</v>
      </c>
      <c r="C2587" s="33" t="s">
        <v>11832</v>
      </c>
      <c r="D2587" s="16" t="s">
        <v>11831</v>
      </c>
      <c r="E2587" s="104" t="s">
        <v>26</v>
      </c>
      <c r="F2587" s="18" t="s">
        <v>26</v>
      </c>
      <c r="G2587" s="111" t="s">
        <v>26</v>
      </c>
      <c r="H2587" s="102" t="s">
        <v>334</v>
      </c>
      <c r="I2587" s="21">
        <v>19993000</v>
      </c>
      <c r="J2587" s="71">
        <v>121.5</v>
      </c>
      <c r="K2587" s="21">
        <v>24300000</v>
      </c>
      <c r="L2587" s="21">
        <v>20000000</v>
      </c>
      <c r="M2587" s="21">
        <v>19997969</v>
      </c>
      <c r="N2587" s="21"/>
      <c r="O2587" s="21">
        <v>8035</v>
      </c>
      <c r="P2587" s="21"/>
      <c r="Q2587" s="21"/>
      <c r="R2587" s="22">
        <v>8.25</v>
      </c>
      <c r="S2587" s="22">
        <v>8.2520000000000007</v>
      </c>
      <c r="T2587" s="20" t="s">
        <v>4985</v>
      </c>
      <c r="U2587" s="21">
        <v>485833</v>
      </c>
      <c r="V2587" s="21">
        <v>1650000</v>
      </c>
      <c r="W2587" s="34">
        <v>39458</v>
      </c>
      <c r="X2587" s="34">
        <v>43174</v>
      </c>
      <c r="Y2587" s="109"/>
      <c r="Z2587" s="70" t="s">
        <v>4927</v>
      </c>
      <c r="AA2587" s="20" t="s">
        <v>4926</v>
      </c>
      <c r="AB2587" s="109"/>
      <c r="AC2587" s="19"/>
      <c r="AD2587" s="22"/>
      <c r="AE2587" s="19"/>
    </row>
    <row r="2588" spans="2:31" x14ac:dyDescent="0.2">
      <c r="B2588" s="14" t="s">
        <v>11830</v>
      </c>
      <c r="C2588" s="33" t="s">
        <v>11829</v>
      </c>
      <c r="D2588" s="16" t="s">
        <v>11828</v>
      </c>
      <c r="E2588" s="104" t="s">
        <v>26</v>
      </c>
      <c r="F2588" s="18" t="s">
        <v>26</v>
      </c>
      <c r="G2588" s="111" t="s">
        <v>26</v>
      </c>
      <c r="H2588" s="102" t="s">
        <v>323</v>
      </c>
      <c r="I2588" s="21">
        <v>15642465</v>
      </c>
      <c r="J2588" s="71">
        <v>109.60299999999999</v>
      </c>
      <c r="K2588" s="21">
        <v>17262441</v>
      </c>
      <c r="L2588" s="21">
        <v>15750000</v>
      </c>
      <c r="M2588" s="21">
        <v>15699716</v>
      </c>
      <c r="N2588" s="21"/>
      <c r="O2588" s="21">
        <v>7847</v>
      </c>
      <c r="P2588" s="21"/>
      <c r="Q2588" s="21"/>
      <c r="R2588" s="22">
        <v>4.7</v>
      </c>
      <c r="S2588" s="22">
        <v>4.7670000000000003</v>
      </c>
      <c r="T2588" s="20" t="s">
        <v>89</v>
      </c>
      <c r="U2588" s="21">
        <v>61688</v>
      </c>
      <c r="V2588" s="21">
        <v>740250</v>
      </c>
      <c r="W2588" s="34">
        <v>38420</v>
      </c>
      <c r="X2588" s="34">
        <v>43252</v>
      </c>
      <c r="Y2588" s="109"/>
      <c r="Z2588" s="70" t="s">
        <v>4927</v>
      </c>
      <c r="AA2588" s="20" t="s">
        <v>4926</v>
      </c>
      <c r="AB2588" s="109"/>
      <c r="AC2588" s="19"/>
      <c r="AD2588" s="22"/>
      <c r="AE2588" s="19"/>
    </row>
    <row r="2589" spans="2:31" x14ac:dyDescent="0.2">
      <c r="B2589" s="14" t="s">
        <v>11827</v>
      </c>
      <c r="C2589" s="33" t="s">
        <v>11826</v>
      </c>
      <c r="D2589" s="16" t="s">
        <v>11825</v>
      </c>
      <c r="E2589" s="104" t="s">
        <v>5057</v>
      </c>
      <c r="F2589" s="18" t="s">
        <v>26</v>
      </c>
      <c r="G2589" s="111" t="s">
        <v>26</v>
      </c>
      <c r="H2589" s="102" t="s">
        <v>334</v>
      </c>
      <c r="I2589" s="21">
        <v>9466940</v>
      </c>
      <c r="J2589" s="71">
        <v>105</v>
      </c>
      <c r="K2589" s="21">
        <v>9975000</v>
      </c>
      <c r="L2589" s="21">
        <v>9500000</v>
      </c>
      <c r="M2589" s="21">
        <v>9474007</v>
      </c>
      <c r="N2589" s="21"/>
      <c r="O2589" s="21">
        <v>4025</v>
      </c>
      <c r="P2589" s="21"/>
      <c r="Q2589" s="21"/>
      <c r="R2589" s="22">
        <v>5.125</v>
      </c>
      <c r="S2589" s="22">
        <v>5.1849999999999996</v>
      </c>
      <c r="T2589" s="20" t="s">
        <v>4949</v>
      </c>
      <c r="U2589" s="21">
        <v>105490</v>
      </c>
      <c r="V2589" s="21">
        <v>486875</v>
      </c>
      <c r="W2589" s="34">
        <v>40641</v>
      </c>
      <c r="X2589" s="34">
        <v>43203</v>
      </c>
      <c r="Y2589" s="109"/>
      <c r="Z2589" s="70" t="s">
        <v>4927</v>
      </c>
      <c r="AA2589" s="20" t="s">
        <v>4926</v>
      </c>
      <c r="AB2589" s="109"/>
      <c r="AC2589" s="19"/>
      <c r="AD2589" s="22"/>
      <c r="AE2589" s="19"/>
    </row>
    <row r="2590" spans="2:31" x14ac:dyDescent="0.2">
      <c r="B2590" s="14" t="s">
        <v>11824</v>
      </c>
      <c r="C2590" s="33" t="s">
        <v>11823</v>
      </c>
      <c r="D2590" s="16" t="s">
        <v>11822</v>
      </c>
      <c r="E2590" s="104" t="s">
        <v>26</v>
      </c>
      <c r="F2590" s="18" t="s">
        <v>26</v>
      </c>
      <c r="G2590" s="111" t="s">
        <v>26</v>
      </c>
      <c r="H2590" s="102" t="s">
        <v>323</v>
      </c>
      <c r="I2590" s="21">
        <v>2538495</v>
      </c>
      <c r="J2590" s="71">
        <v>103.648</v>
      </c>
      <c r="K2590" s="21">
        <v>2591210</v>
      </c>
      <c r="L2590" s="21">
        <v>2500000</v>
      </c>
      <c r="M2590" s="21">
        <v>2505030</v>
      </c>
      <c r="N2590" s="21"/>
      <c r="O2590" s="21">
        <v>-16287</v>
      </c>
      <c r="P2590" s="21"/>
      <c r="Q2590" s="21"/>
      <c r="R2590" s="22">
        <v>4.75</v>
      </c>
      <c r="S2590" s="22">
        <v>4.5570000000000004</v>
      </c>
      <c r="T2590" s="20" t="s">
        <v>85</v>
      </c>
      <c r="U2590" s="21">
        <v>49809</v>
      </c>
      <c r="V2590" s="21">
        <v>118750</v>
      </c>
      <c r="W2590" s="34">
        <v>38006</v>
      </c>
      <c r="X2590" s="34">
        <v>41669</v>
      </c>
      <c r="Y2590" s="109"/>
      <c r="Z2590" s="70" t="s">
        <v>4927</v>
      </c>
      <c r="AA2590" s="20" t="s">
        <v>4926</v>
      </c>
      <c r="AB2590" s="109"/>
      <c r="AC2590" s="19"/>
      <c r="AD2590" s="22"/>
      <c r="AE2590" s="19"/>
    </row>
    <row r="2591" spans="2:31" x14ac:dyDescent="0.2">
      <c r="B2591" s="14" t="s">
        <v>11821</v>
      </c>
      <c r="C2591" s="33" t="s">
        <v>11820</v>
      </c>
      <c r="D2591" s="16" t="s">
        <v>11817</v>
      </c>
      <c r="E2591" s="104" t="s">
        <v>26</v>
      </c>
      <c r="F2591" s="18" t="s">
        <v>26</v>
      </c>
      <c r="G2591" s="111" t="s">
        <v>26</v>
      </c>
      <c r="H2591" s="102" t="s">
        <v>334</v>
      </c>
      <c r="I2591" s="21">
        <v>4824004</v>
      </c>
      <c r="J2591" s="71">
        <v>113.458</v>
      </c>
      <c r="K2591" s="21">
        <v>5502698</v>
      </c>
      <c r="L2591" s="21">
        <v>4850000</v>
      </c>
      <c r="M2591" s="21">
        <v>4840999</v>
      </c>
      <c r="N2591" s="21"/>
      <c r="O2591" s="21">
        <v>2474</v>
      </c>
      <c r="P2591" s="21"/>
      <c r="Q2591" s="21"/>
      <c r="R2591" s="22">
        <v>5.625</v>
      </c>
      <c r="S2591" s="22">
        <v>5.6870000000000003</v>
      </c>
      <c r="T2591" s="20" t="s">
        <v>4965</v>
      </c>
      <c r="U2591" s="21">
        <v>45469</v>
      </c>
      <c r="V2591" s="21">
        <v>272813</v>
      </c>
      <c r="W2591" s="34">
        <v>38097</v>
      </c>
      <c r="X2591" s="34">
        <v>42491</v>
      </c>
      <c r="Y2591" s="109"/>
      <c r="Z2591" s="70" t="s">
        <v>4927</v>
      </c>
      <c r="AA2591" s="20" t="s">
        <v>4926</v>
      </c>
      <c r="AB2591" s="109"/>
      <c r="AC2591" s="19"/>
      <c r="AD2591" s="22"/>
      <c r="AE2591" s="19"/>
    </row>
    <row r="2592" spans="2:31" x14ac:dyDescent="0.2">
      <c r="B2592" s="14" t="s">
        <v>11819</v>
      </c>
      <c r="C2592" s="33" t="s">
        <v>11818</v>
      </c>
      <c r="D2592" s="16" t="s">
        <v>11817</v>
      </c>
      <c r="E2592" s="104" t="s">
        <v>5057</v>
      </c>
      <c r="F2592" s="18" t="s">
        <v>26</v>
      </c>
      <c r="G2592" s="111" t="s">
        <v>26</v>
      </c>
      <c r="H2592" s="102" t="s">
        <v>334</v>
      </c>
      <c r="I2592" s="21">
        <v>8195840</v>
      </c>
      <c r="J2592" s="71">
        <v>116.411</v>
      </c>
      <c r="K2592" s="21">
        <v>9312880</v>
      </c>
      <c r="L2592" s="21">
        <v>8000000</v>
      </c>
      <c r="M2592" s="21">
        <v>8120548</v>
      </c>
      <c r="N2592" s="21"/>
      <c r="O2592" s="21">
        <v>-22191</v>
      </c>
      <c r="P2592" s="21"/>
      <c r="Q2592" s="21"/>
      <c r="R2592" s="22">
        <v>5.65</v>
      </c>
      <c r="S2592" s="22">
        <v>5.2629999999999999</v>
      </c>
      <c r="T2592" s="20" t="s">
        <v>89</v>
      </c>
      <c r="U2592" s="21">
        <v>37667</v>
      </c>
      <c r="V2592" s="21">
        <v>452000</v>
      </c>
      <c r="W2592" s="34">
        <v>40024</v>
      </c>
      <c r="X2592" s="34">
        <v>42887</v>
      </c>
      <c r="Y2592" s="109"/>
      <c r="Z2592" s="70" t="s">
        <v>4927</v>
      </c>
      <c r="AA2592" s="20" t="s">
        <v>4926</v>
      </c>
      <c r="AB2592" s="109"/>
      <c r="AC2592" s="19"/>
      <c r="AD2592" s="22"/>
      <c r="AE2592" s="19"/>
    </row>
    <row r="2593" spans="2:31" x14ac:dyDescent="0.2">
      <c r="B2593" s="14" t="s">
        <v>11816</v>
      </c>
      <c r="C2593" s="33" t="s">
        <v>11815</v>
      </c>
      <c r="D2593" s="16" t="s">
        <v>11812</v>
      </c>
      <c r="E2593" s="104" t="s">
        <v>26</v>
      </c>
      <c r="F2593" s="18" t="s">
        <v>26</v>
      </c>
      <c r="G2593" s="111" t="s">
        <v>26</v>
      </c>
      <c r="H2593" s="102" t="s">
        <v>334</v>
      </c>
      <c r="I2593" s="21">
        <v>986450</v>
      </c>
      <c r="J2593" s="71">
        <v>118.896</v>
      </c>
      <c r="K2593" s="21">
        <v>1188961</v>
      </c>
      <c r="L2593" s="21">
        <v>1000000</v>
      </c>
      <c r="M2593" s="21">
        <v>987843</v>
      </c>
      <c r="N2593" s="21"/>
      <c r="O2593" s="21">
        <v>265</v>
      </c>
      <c r="P2593" s="21"/>
      <c r="Q2593" s="21"/>
      <c r="R2593" s="22">
        <v>6</v>
      </c>
      <c r="S2593" s="22">
        <v>6.0990000000000002</v>
      </c>
      <c r="T2593" s="20" t="s">
        <v>85</v>
      </c>
      <c r="U2593" s="21">
        <v>27667</v>
      </c>
      <c r="V2593" s="21">
        <v>60000</v>
      </c>
      <c r="W2593" s="34">
        <v>38726</v>
      </c>
      <c r="X2593" s="34">
        <v>49689</v>
      </c>
      <c r="Y2593" s="109"/>
      <c r="Z2593" s="70" t="s">
        <v>4927</v>
      </c>
      <c r="AA2593" s="20" t="s">
        <v>4926</v>
      </c>
      <c r="AB2593" s="109"/>
      <c r="AC2593" s="19"/>
      <c r="AD2593" s="22"/>
      <c r="AE2593" s="19"/>
    </row>
    <row r="2594" spans="2:31" x14ac:dyDescent="0.2">
      <c r="B2594" s="14" t="s">
        <v>11814</v>
      </c>
      <c r="C2594" s="33" t="s">
        <v>11813</v>
      </c>
      <c r="D2594" s="16" t="s">
        <v>11812</v>
      </c>
      <c r="E2594" s="104" t="s">
        <v>26</v>
      </c>
      <c r="F2594" s="18" t="s">
        <v>26</v>
      </c>
      <c r="G2594" s="111" t="s">
        <v>26</v>
      </c>
      <c r="H2594" s="102" t="s">
        <v>334</v>
      </c>
      <c r="I2594" s="21">
        <v>6992020</v>
      </c>
      <c r="J2594" s="71">
        <v>112.879</v>
      </c>
      <c r="K2594" s="21">
        <v>7901558</v>
      </c>
      <c r="L2594" s="21">
        <v>7000000</v>
      </c>
      <c r="M2594" s="21">
        <v>6997112</v>
      </c>
      <c r="N2594" s="21"/>
      <c r="O2594" s="21">
        <v>907</v>
      </c>
      <c r="P2594" s="21"/>
      <c r="Q2594" s="21"/>
      <c r="R2594" s="22">
        <v>5.5</v>
      </c>
      <c r="S2594" s="22">
        <v>5.5149999999999997</v>
      </c>
      <c r="T2594" s="20" t="s">
        <v>85</v>
      </c>
      <c r="U2594" s="21">
        <v>177528</v>
      </c>
      <c r="V2594" s="21">
        <v>385000</v>
      </c>
      <c r="W2594" s="34">
        <v>38726</v>
      </c>
      <c r="X2594" s="34">
        <v>42384</v>
      </c>
      <c r="Y2594" s="109"/>
      <c r="Z2594" s="70" t="s">
        <v>4927</v>
      </c>
      <c r="AA2594" s="20" t="s">
        <v>4926</v>
      </c>
      <c r="AB2594" s="109"/>
      <c r="AC2594" s="19"/>
      <c r="AD2594" s="22"/>
      <c r="AE2594" s="19"/>
    </row>
    <row r="2595" spans="2:31" x14ac:dyDescent="0.2">
      <c r="B2595" s="14" t="s">
        <v>11811</v>
      </c>
      <c r="C2595" s="33" t="s">
        <v>11810</v>
      </c>
      <c r="D2595" s="16" t="s">
        <v>11809</v>
      </c>
      <c r="E2595" s="104" t="s">
        <v>26</v>
      </c>
      <c r="F2595" s="18" t="s">
        <v>26</v>
      </c>
      <c r="G2595" s="111" t="s">
        <v>26</v>
      </c>
      <c r="H2595" s="102" t="s">
        <v>323</v>
      </c>
      <c r="I2595" s="21">
        <v>2829580</v>
      </c>
      <c r="J2595" s="71">
        <v>115.27800000000001</v>
      </c>
      <c r="K2595" s="21">
        <v>3261883</v>
      </c>
      <c r="L2595" s="21">
        <v>2829580</v>
      </c>
      <c r="M2595" s="21">
        <v>2829580</v>
      </c>
      <c r="N2595" s="21"/>
      <c r="O2595" s="21"/>
      <c r="P2595" s="21"/>
      <c r="Q2595" s="21"/>
      <c r="R2595" s="22">
        <v>6.8840000000000003</v>
      </c>
      <c r="S2595" s="22">
        <v>6.8840000000000003</v>
      </c>
      <c r="T2595" s="20" t="s">
        <v>118</v>
      </c>
      <c r="U2595" s="21">
        <v>81162</v>
      </c>
      <c r="V2595" s="21">
        <v>194788</v>
      </c>
      <c r="W2595" s="34">
        <v>36020</v>
      </c>
      <c r="X2595" s="34">
        <v>43313</v>
      </c>
      <c r="Y2595" s="109"/>
      <c r="Z2595" s="70" t="s">
        <v>4927</v>
      </c>
      <c r="AA2595" s="20" t="s">
        <v>5160</v>
      </c>
      <c r="AB2595" s="109"/>
      <c r="AC2595" s="19"/>
      <c r="AD2595" s="22"/>
      <c r="AE2595" s="19"/>
    </row>
    <row r="2596" spans="2:31" x14ac:dyDescent="0.2">
      <c r="B2596" s="14" t="s">
        <v>11808</v>
      </c>
      <c r="C2596" s="33" t="s">
        <v>11807</v>
      </c>
      <c r="D2596" s="16" t="s">
        <v>11806</v>
      </c>
      <c r="E2596" s="104" t="s">
        <v>26</v>
      </c>
      <c r="F2596" s="18" t="s">
        <v>26</v>
      </c>
      <c r="G2596" s="111" t="s">
        <v>26</v>
      </c>
      <c r="H2596" s="102" t="s">
        <v>334</v>
      </c>
      <c r="I2596" s="21">
        <v>14891400</v>
      </c>
      <c r="J2596" s="71">
        <v>120.124</v>
      </c>
      <c r="K2596" s="21">
        <v>18018570</v>
      </c>
      <c r="L2596" s="21">
        <v>15000000</v>
      </c>
      <c r="M2596" s="21">
        <v>14932996</v>
      </c>
      <c r="N2596" s="21"/>
      <c r="O2596" s="21">
        <v>9531</v>
      </c>
      <c r="P2596" s="21"/>
      <c r="Q2596" s="21"/>
      <c r="R2596" s="22">
        <v>6.9</v>
      </c>
      <c r="S2596" s="22">
        <v>7.0019999999999998</v>
      </c>
      <c r="T2596" s="20" t="s">
        <v>4965</v>
      </c>
      <c r="U2596" s="21">
        <v>172500</v>
      </c>
      <c r="V2596" s="21">
        <v>1035000</v>
      </c>
      <c r="W2596" s="34">
        <v>39567</v>
      </c>
      <c r="X2596" s="34">
        <v>43221</v>
      </c>
      <c r="Y2596" s="109"/>
      <c r="Z2596" s="70" t="s">
        <v>4927</v>
      </c>
      <c r="AA2596" s="20" t="s">
        <v>4926</v>
      </c>
      <c r="AB2596" s="109"/>
      <c r="AC2596" s="19"/>
      <c r="AD2596" s="22"/>
      <c r="AE2596" s="19"/>
    </row>
    <row r="2597" spans="2:31" x14ac:dyDescent="0.2">
      <c r="B2597" s="14" t="s">
        <v>11805</v>
      </c>
      <c r="C2597" s="33" t="s">
        <v>11804</v>
      </c>
      <c r="D2597" s="16" t="s">
        <v>11803</v>
      </c>
      <c r="E2597" s="104" t="s">
        <v>26</v>
      </c>
      <c r="F2597" s="18" t="s">
        <v>26</v>
      </c>
      <c r="G2597" s="111" t="s">
        <v>26</v>
      </c>
      <c r="H2597" s="102" t="s">
        <v>323</v>
      </c>
      <c r="I2597" s="21">
        <v>9958400</v>
      </c>
      <c r="J2597" s="71">
        <v>116.056</v>
      </c>
      <c r="K2597" s="21">
        <v>11605590</v>
      </c>
      <c r="L2597" s="21">
        <v>10000000</v>
      </c>
      <c r="M2597" s="21">
        <v>9965649</v>
      </c>
      <c r="N2597" s="21"/>
      <c r="O2597" s="21">
        <v>3323</v>
      </c>
      <c r="P2597" s="21"/>
      <c r="Q2597" s="21"/>
      <c r="R2597" s="22">
        <v>6.375</v>
      </c>
      <c r="S2597" s="22">
        <v>6.4320000000000004</v>
      </c>
      <c r="T2597" s="20" t="s">
        <v>4985</v>
      </c>
      <c r="U2597" s="21">
        <v>162917</v>
      </c>
      <c r="V2597" s="21">
        <v>637500</v>
      </c>
      <c r="W2597" s="34">
        <v>40443</v>
      </c>
      <c r="X2597" s="34">
        <v>44103</v>
      </c>
      <c r="Y2597" s="109"/>
      <c r="Z2597" s="70" t="s">
        <v>4927</v>
      </c>
      <c r="AA2597" s="20" t="s">
        <v>4926</v>
      </c>
      <c r="AB2597" s="109"/>
      <c r="AC2597" s="19"/>
      <c r="AD2597" s="22"/>
      <c r="AE2597" s="19"/>
    </row>
    <row r="2598" spans="2:31" x14ac:dyDescent="0.2">
      <c r="B2598" s="14" t="s">
        <v>11802</v>
      </c>
      <c r="C2598" s="33" t="s">
        <v>11801</v>
      </c>
      <c r="D2598" s="16" t="s">
        <v>11800</v>
      </c>
      <c r="E2598" s="104" t="s">
        <v>26</v>
      </c>
      <c r="F2598" s="18" t="s">
        <v>26</v>
      </c>
      <c r="G2598" s="111" t="s">
        <v>26</v>
      </c>
      <c r="H2598" s="102" t="s">
        <v>334</v>
      </c>
      <c r="I2598" s="21">
        <v>12000000</v>
      </c>
      <c r="J2598" s="71">
        <v>119.904</v>
      </c>
      <c r="K2598" s="21">
        <v>14388456</v>
      </c>
      <c r="L2598" s="21">
        <v>12000000</v>
      </c>
      <c r="M2598" s="21">
        <v>12000000</v>
      </c>
      <c r="N2598" s="21"/>
      <c r="O2598" s="21"/>
      <c r="P2598" s="21"/>
      <c r="Q2598" s="21"/>
      <c r="R2598" s="22">
        <v>6.375</v>
      </c>
      <c r="S2598" s="22">
        <v>6.375</v>
      </c>
      <c r="T2598" s="20" t="s">
        <v>4985</v>
      </c>
      <c r="U2598" s="21">
        <v>255000</v>
      </c>
      <c r="V2598" s="21">
        <v>765000</v>
      </c>
      <c r="W2598" s="34">
        <v>39513</v>
      </c>
      <c r="X2598" s="34">
        <v>43160</v>
      </c>
      <c r="Y2598" s="109"/>
      <c r="Z2598" s="70" t="s">
        <v>4927</v>
      </c>
      <c r="AA2598" s="20" t="s">
        <v>4926</v>
      </c>
      <c r="AB2598" s="109"/>
      <c r="AC2598" s="19"/>
      <c r="AD2598" s="22"/>
      <c r="AE2598" s="19"/>
    </row>
    <row r="2599" spans="2:31" x14ac:dyDescent="0.2">
      <c r="B2599" s="14" t="s">
        <v>11799</v>
      </c>
      <c r="C2599" s="33" t="s">
        <v>11798</v>
      </c>
      <c r="D2599" s="16" t="s">
        <v>11797</v>
      </c>
      <c r="E2599" s="104" t="s">
        <v>26</v>
      </c>
      <c r="F2599" s="18" t="s">
        <v>26</v>
      </c>
      <c r="G2599" s="111" t="s">
        <v>26</v>
      </c>
      <c r="H2599" s="102" t="s">
        <v>590</v>
      </c>
      <c r="I2599" s="21">
        <v>8000000</v>
      </c>
      <c r="J2599" s="71">
        <v>129.054</v>
      </c>
      <c r="K2599" s="21">
        <v>10324320</v>
      </c>
      <c r="L2599" s="21">
        <v>8000000</v>
      </c>
      <c r="M2599" s="21">
        <v>8000000</v>
      </c>
      <c r="N2599" s="21"/>
      <c r="O2599" s="21"/>
      <c r="P2599" s="21"/>
      <c r="Q2599" s="21"/>
      <c r="R2599" s="22">
        <v>6.64</v>
      </c>
      <c r="S2599" s="22">
        <v>6.64</v>
      </c>
      <c r="T2599" s="20" t="s">
        <v>4965</v>
      </c>
      <c r="U2599" s="21">
        <v>67876</v>
      </c>
      <c r="V2599" s="21">
        <v>531200</v>
      </c>
      <c r="W2599" s="34">
        <v>39569</v>
      </c>
      <c r="X2599" s="34">
        <v>50540</v>
      </c>
      <c r="Y2599" s="109"/>
      <c r="Z2599" s="70" t="s">
        <v>531</v>
      </c>
      <c r="AA2599" s="20" t="s">
        <v>26</v>
      </c>
      <c r="AB2599" s="109"/>
      <c r="AC2599" s="19"/>
      <c r="AD2599" s="22"/>
      <c r="AE2599" s="19"/>
    </row>
    <row r="2600" spans="2:31" x14ac:dyDescent="0.2">
      <c r="B2600" s="14" t="s">
        <v>11796</v>
      </c>
      <c r="C2600" s="33" t="s">
        <v>11795</v>
      </c>
      <c r="D2600" s="16" t="s">
        <v>11794</v>
      </c>
      <c r="E2600" s="104" t="s">
        <v>26</v>
      </c>
      <c r="F2600" s="18" t="s">
        <v>26</v>
      </c>
      <c r="G2600" s="111" t="s">
        <v>4412</v>
      </c>
      <c r="H2600" s="102" t="s">
        <v>323</v>
      </c>
      <c r="I2600" s="21">
        <v>6867665</v>
      </c>
      <c r="J2600" s="71">
        <v>113.13800000000001</v>
      </c>
      <c r="K2600" s="21">
        <v>8060437</v>
      </c>
      <c r="L2600" s="21">
        <v>7124430</v>
      </c>
      <c r="M2600" s="21">
        <v>6956695</v>
      </c>
      <c r="N2600" s="21"/>
      <c r="O2600" s="21">
        <v>16795</v>
      </c>
      <c r="P2600" s="21"/>
      <c r="Q2600" s="21"/>
      <c r="R2600" s="22">
        <v>5.6470000000000002</v>
      </c>
      <c r="S2600" s="22">
        <v>6.2880000000000003</v>
      </c>
      <c r="T2600" s="20" t="s">
        <v>4985</v>
      </c>
      <c r="U2600" s="21">
        <v>102814</v>
      </c>
      <c r="V2600" s="21">
        <v>402317</v>
      </c>
      <c r="W2600" s="34">
        <v>39506</v>
      </c>
      <c r="X2600" s="34">
        <v>44284</v>
      </c>
      <c r="Y2600" s="109"/>
      <c r="Z2600" s="70" t="s">
        <v>4927</v>
      </c>
      <c r="AA2600" s="20" t="s">
        <v>4926</v>
      </c>
      <c r="AB2600" s="109"/>
      <c r="AC2600" s="34">
        <v>42276</v>
      </c>
      <c r="AD2600" s="22">
        <v>100</v>
      </c>
      <c r="AE2600" s="19"/>
    </row>
    <row r="2601" spans="2:31" x14ac:dyDescent="0.2">
      <c r="B2601" s="14" t="s">
        <v>11793</v>
      </c>
      <c r="C2601" s="33" t="s">
        <v>11792</v>
      </c>
      <c r="D2601" s="16" t="s">
        <v>11789</v>
      </c>
      <c r="E2601" s="104" t="s">
        <v>5057</v>
      </c>
      <c r="F2601" s="18" t="s">
        <v>26</v>
      </c>
      <c r="G2601" s="111" t="s">
        <v>26</v>
      </c>
      <c r="H2601" s="102" t="s">
        <v>334</v>
      </c>
      <c r="I2601" s="21">
        <v>17368487</v>
      </c>
      <c r="J2601" s="71">
        <v>137.91399999999999</v>
      </c>
      <c r="K2601" s="21">
        <v>23266024</v>
      </c>
      <c r="L2601" s="21">
        <v>16870000</v>
      </c>
      <c r="M2601" s="21">
        <v>17288035</v>
      </c>
      <c r="N2601" s="21"/>
      <c r="O2601" s="21">
        <v>-11288</v>
      </c>
      <c r="P2601" s="21"/>
      <c r="Q2601" s="21"/>
      <c r="R2601" s="22">
        <v>7.45</v>
      </c>
      <c r="S2601" s="22">
        <v>7.2</v>
      </c>
      <c r="T2601" s="20" t="s">
        <v>4949</v>
      </c>
      <c r="U2601" s="21">
        <v>314204</v>
      </c>
      <c r="V2601" s="21">
        <v>1256815</v>
      </c>
      <c r="W2601" s="34">
        <v>38895</v>
      </c>
      <c r="X2601" s="34">
        <v>47939</v>
      </c>
      <c r="Y2601" s="109"/>
      <c r="Z2601" s="70" t="s">
        <v>4927</v>
      </c>
      <c r="AA2601" s="20" t="s">
        <v>4926</v>
      </c>
      <c r="AB2601" s="109"/>
      <c r="AC2601" s="19"/>
      <c r="AD2601" s="22"/>
      <c r="AE2601" s="19"/>
    </row>
    <row r="2602" spans="2:31" x14ac:dyDescent="0.2">
      <c r="B2602" s="14" t="s">
        <v>11791</v>
      </c>
      <c r="C2602" s="33" t="s">
        <v>11790</v>
      </c>
      <c r="D2602" s="16" t="s">
        <v>11789</v>
      </c>
      <c r="E2602" s="104" t="s">
        <v>26</v>
      </c>
      <c r="F2602" s="18" t="s">
        <v>26</v>
      </c>
      <c r="G2602" s="111" t="s">
        <v>26</v>
      </c>
      <c r="H2602" s="102" t="s">
        <v>334</v>
      </c>
      <c r="I2602" s="21">
        <v>2328836</v>
      </c>
      <c r="J2602" s="71">
        <v>110.623</v>
      </c>
      <c r="K2602" s="21">
        <v>2583042</v>
      </c>
      <c r="L2602" s="21">
        <v>2335000</v>
      </c>
      <c r="M2602" s="21">
        <v>2331781</v>
      </c>
      <c r="N2602" s="21"/>
      <c r="O2602" s="21">
        <v>894</v>
      </c>
      <c r="P2602" s="21"/>
      <c r="Q2602" s="21"/>
      <c r="R2602" s="22">
        <v>4.45</v>
      </c>
      <c r="S2602" s="22">
        <v>4.4939999999999998</v>
      </c>
      <c r="T2602" s="20" t="s">
        <v>4965</v>
      </c>
      <c r="U2602" s="21">
        <v>8948</v>
      </c>
      <c r="V2602" s="21">
        <v>103908</v>
      </c>
      <c r="W2602" s="34">
        <v>39951</v>
      </c>
      <c r="X2602" s="34">
        <v>42520</v>
      </c>
      <c r="Y2602" s="109"/>
      <c r="Z2602" s="70" t="s">
        <v>4927</v>
      </c>
      <c r="AA2602" s="20" t="s">
        <v>4926</v>
      </c>
      <c r="AB2602" s="109"/>
      <c r="AC2602" s="19"/>
      <c r="AD2602" s="22"/>
      <c r="AE2602" s="19"/>
    </row>
    <row r="2603" spans="2:31" x14ac:dyDescent="0.2">
      <c r="B2603" s="14" t="s">
        <v>11788</v>
      </c>
      <c r="C2603" s="33" t="s">
        <v>11787</v>
      </c>
      <c r="D2603" s="16" t="s">
        <v>11786</v>
      </c>
      <c r="E2603" s="104" t="s">
        <v>5057</v>
      </c>
      <c r="F2603" s="18" t="s">
        <v>26</v>
      </c>
      <c r="G2603" s="111" t="s">
        <v>26</v>
      </c>
      <c r="H2603" s="102" t="s">
        <v>334</v>
      </c>
      <c r="I2603" s="21">
        <v>14981550</v>
      </c>
      <c r="J2603" s="71">
        <v>104.42100000000001</v>
      </c>
      <c r="K2603" s="21">
        <v>15663075</v>
      </c>
      <c r="L2603" s="21">
        <v>15000000</v>
      </c>
      <c r="M2603" s="21">
        <v>14982920</v>
      </c>
      <c r="N2603" s="21"/>
      <c r="O2603" s="21">
        <v>1370</v>
      </c>
      <c r="P2603" s="21"/>
      <c r="Q2603" s="21"/>
      <c r="R2603" s="22">
        <v>3.875</v>
      </c>
      <c r="S2603" s="22">
        <v>3.89</v>
      </c>
      <c r="T2603" s="20" t="s">
        <v>118</v>
      </c>
      <c r="U2603" s="21">
        <v>219583</v>
      </c>
      <c r="V2603" s="21">
        <v>292240</v>
      </c>
      <c r="W2603" s="34">
        <v>40948</v>
      </c>
      <c r="X2603" s="34">
        <v>44607</v>
      </c>
      <c r="Y2603" s="109"/>
      <c r="Z2603" s="70" t="s">
        <v>4927</v>
      </c>
      <c r="AA2603" s="20" t="s">
        <v>4926</v>
      </c>
      <c r="AB2603" s="109"/>
      <c r="AC2603" s="19"/>
      <c r="AD2603" s="22"/>
      <c r="AE2603" s="19"/>
    </row>
    <row r="2604" spans="2:31" x14ac:dyDescent="0.2">
      <c r="B2604" s="14" t="s">
        <v>11785</v>
      </c>
      <c r="C2604" s="33" t="s">
        <v>11784</v>
      </c>
      <c r="D2604" s="16" t="s">
        <v>11783</v>
      </c>
      <c r="E2604" s="104" t="s">
        <v>26</v>
      </c>
      <c r="F2604" s="18" t="s">
        <v>26</v>
      </c>
      <c r="G2604" s="111" t="s">
        <v>26</v>
      </c>
      <c r="H2604" s="102" t="s">
        <v>334</v>
      </c>
      <c r="I2604" s="21">
        <v>5000000</v>
      </c>
      <c r="J2604" s="71">
        <v>106.202</v>
      </c>
      <c r="K2604" s="21">
        <v>5310095</v>
      </c>
      <c r="L2604" s="21">
        <v>5000000</v>
      </c>
      <c r="M2604" s="21">
        <v>5000000</v>
      </c>
      <c r="N2604" s="21"/>
      <c r="O2604" s="21"/>
      <c r="P2604" s="21"/>
      <c r="Q2604" s="21"/>
      <c r="R2604" s="22">
        <v>5.625</v>
      </c>
      <c r="S2604" s="22">
        <v>5.625</v>
      </c>
      <c r="T2604" s="20" t="s">
        <v>89</v>
      </c>
      <c r="U2604" s="21">
        <v>23438</v>
      </c>
      <c r="V2604" s="21">
        <v>281250</v>
      </c>
      <c r="W2604" s="34">
        <v>37782</v>
      </c>
      <c r="X2604" s="34">
        <v>48549</v>
      </c>
      <c r="Y2604" s="109"/>
      <c r="Z2604" s="70" t="s">
        <v>4927</v>
      </c>
      <c r="AA2604" s="20" t="s">
        <v>4926</v>
      </c>
      <c r="AB2604" s="109"/>
      <c r="AC2604" s="19"/>
      <c r="AD2604" s="22"/>
      <c r="AE2604" s="19"/>
    </row>
    <row r="2605" spans="2:31" x14ac:dyDescent="0.2">
      <c r="B2605" s="14" t="s">
        <v>11782</v>
      </c>
      <c r="C2605" s="33" t="s">
        <v>11781</v>
      </c>
      <c r="D2605" s="16" t="s">
        <v>11780</v>
      </c>
      <c r="E2605" s="104" t="s">
        <v>26</v>
      </c>
      <c r="F2605" s="18" t="s">
        <v>26</v>
      </c>
      <c r="G2605" s="111" t="s">
        <v>590</v>
      </c>
      <c r="H2605" s="102" t="s">
        <v>323</v>
      </c>
      <c r="I2605" s="21">
        <v>4795000</v>
      </c>
      <c r="J2605" s="71">
        <v>110.51600000000001</v>
      </c>
      <c r="K2605" s="21">
        <v>5299261</v>
      </c>
      <c r="L2605" s="21">
        <v>4795000</v>
      </c>
      <c r="M2605" s="21">
        <v>4795000</v>
      </c>
      <c r="N2605" s="21"/>
      <c r="O2605" s="21"/>
      <c r="P2605" s="21"/>
      <c r="Q2605" s="21"/>
      <c r="R2605" s="22">
        <v>4.8929999999999998</v>
      </c>
      <c r="S2605" s="22">
        <v>4.9420000000000002</v>
      </c>
      <c r="T2605" s="20" t="s">
        <v>5189</v>
      </c>
      <c r="U2605" s="21">
        <v>652</v>
      </c>
      <c r="V2605" s="21">
        <v>254171</v>
      </c>
      <c r="W2605" s="34">
        <v>37739</v>
      </c>
      <c r="X2605" s="34">
        <v>43220</v>
      </c>
      <c r="Y2605" s="109"/>
      <c r="Z2605" s="70" t="s">
        <v>4927</v>
      </c>
      <c r="AA2605" s="20" t="s">
        <v>4926</v>
      </c>
      <c r="AB2605" s="109"/>
      <c r="AC2605" s="19"/>
      <c r="AD2605" s="22"/>
      <c r="AE2605" s="19"/>
    </row>
    <row r="2606" spans="2:31" x14ac:dyDescent="0.2">
      <c r="B2606" s="14" t="s">
        <v>11779</v>
      </c>
      <c r="C2606" s="33" t="s">
        <v>11778</v>
      </c>
      <c r="D2606" s="16" t="s">
        <v>11777</v>
      </c>
      <c r="E2606" s="104" t="s">
        <v>5057</v>
      </c>
      <c r="F2606" s="18" t="s">
        <v>26</v>
      </c>
      <c r="G2606" s="111" t="s">
        <v>26</v>
      </c>
      <c r="H2606" s="102" t="s">
        <v>334</v>
      </c>
      <c r="I2606" s="21">
        <v>24907500</v>
      </c>
      <c r="J2606" s="71">
        <v>132.83199999999999</v>
      </c>
      <c r="K2606" s="21">
        <v>33208075</v>
      </c>
      <c r="L2606" s="21">
        <v>25000000</v>
      </c>
      <c r="M2606" s="21">
        <v>24910345</v>
      </c>
      <c r="N2606" s="21"/>
      <c r="O2606" s="21">
        <v>-9086</v>
      </c>
      <c r="P2606" s="21"/>
      <c r="Q2606" s="21"/>
      <c r="R2606" s="22">
        <v>7.875</v>
      </c>
      <c r="S2606" s="22">
        <v>7.907</v>
      </c>
      <c r="T2606" s="20" t="s">
        <v>4985</v>
      </c>
      <c r="U2606" s="21">
        <v>579688</v>
      </c>
      <c r="V2606" s="21">
        <v>1968750</v>
      </c>
      <c r="W2606" s="34">
        <v>37160</v>
      </c>
      <c r="X2606" s="34">
        <v>48106</v>
      </c>
      <c r="Y2606" s="109"/>
      <c r="Z2606" s="70" t="s">
        <v>4927</v>
      </c>
      <c r="AA2606" s="20" t="s">
        <v>4926</v>
      </c>
      <c r="AB2606" s="109"/>
      <c r="AC2606" s="19"/>
      <c r="AD2606" s="22"/>
      <c r="AE2606" s="19"/>
    </row>
    <row r="2607" spans="2:31" x14ac:dyDescent="0.2">
      <c r="B2607" s="14" t="s">
        <v>11776</v>
      </c>
      <c r="C2607" s="33" t="s">
        <v>11775</v>
      </c>
      <c r="D2607" s="16" t="s">
        <v>6099</v>
      </c>
      <c r="E2607" s="104" t="s">
        <v>26</v>
      </c>
      <c r="F2607" s="18" t="s">
        <v>26</v>
      </c>
      <c r="G2607" s="111" t="s">
        <v>590</v>
      </c>
      <c r="H2607" s="102" t="s">
        <v>590</v>
      </c>
      <c r="I2607" s="21">
        <v>1454018</v>
      </c>
      <c r="J2607" s="71">
        <v>113.70699999999999</v>
      </c>
      <c r="K2607" s="21">
        <v>1653320</v>
      </c>
      <c r="L2607" s="21">
        <v>1454018</v>
      </c>
      <c r="M2607" s="21">
        <v>1454018</v>
      </c>
      <c r="N2607" s="21"/>
      <c r="O2607" s="21"/>
      <c r="P2607" s="21"/>
      <c r="Q2607" s="21"/>
      <c r="R2607" s="22">
        <v>7.22</v>
      </c>
      <c r="S2607" s="22">
        <v>7.22</v>
      </c>
      <c r="T2607" s="20" t="s">
        <v>85</v>
      </c>
      <c r="U2607" s="21">
        <v>44033</v>
      </c>
      <c r="V2607" s="21">
        <v>104980</v>
      </c>
      <c r="W2607" s="34">
        <v>37285</v>
      </c>
      <c r="X2607" s="34">
        <v>43130</v>
      </c>
      <c r="Y2607" s="109"/>
      <c r="Z2607" s="70" t="s">
        <v>531</v>
      </c>
      <c r="AA2607" s="20" t="s">
        <v>26</v>
      </c>
      <c r="AB2607" s="109"/>
      <c r="AC2607" s="19"/>
      <c r="AD2607" s="22"/>
      <c r="AE2607" s="19"/>
    </row>
    <row r="2608" spans="2:31" x14ac:dyDescent="0.2">
      <c r="B2608" s="14" t="s">
        <v>11774</v>
      </c>
      <c r="C2608" s="33" t="s">
        <v>11773</v>
      </c>
      <c r="D2608" s="16" t="s">
        <v>11770</v>
      </c>
      <c r="E2608" s="104" t="s">
        <v>26</v>
      </c>
      <c r="F2608" s="18" t="s">
        <v>26</v>
      </c>
      <c r="G2608" s="111" t="s">
        <v>26</v>
      </c>
      <c r="H2608" s="102" t="s">
        <v>334</v>
      </c>
      <c r="I2608" s="21">
        <v>10510738</v>
      </c>
      <c r="J2608" s="71">
        <v>103.2</v>
      </c>
      <c r="K2608" s="21">
        <v>11351945</v>
      </c>
      <c r="L2608" s="21">
        <v>11000000</v>
      </c>
      <c r="M2608" s="21">
        <v>10743803</v>
      </c>
      <c r="N2608" s="21"/>
      <c r="O2608" s="21">
        <v>28690</v>
      </c>
      <c r="P2608" s="21"/>
      <c r="Q2608" s="21"/>
      <c r="R2608" s="22">
        <v>4.625</v>
      </c>
      <c r="S2608" s="22">
        <v>5.1120000000000001</v>
      </c>
      <c r="T2608" s="20" t="s">
        <v>89</v>
      </c>
      <c r="U2608" s="21">
        <v>22611</v>
      </c>
      <c r="V2608" s="21">
        <v>508750</v>
      </c>
      <c r="W2608" s="34">
        <v>38898</v>
      </c>
      <c r="X2608" s="34">
        <v>43266</v>
      </c>
      <c r="Y2608" s="109"/>
      <c r="Z2608" s="70" t="s">
        <v>4927</v>
      </c>
      <c r="AA2608" s="20" t="s">
        <v>4926</v>
      </c>
      <c r="AB2608" s="109"/>
      <c r="AC2608" s="19"/>
      <c r="AD2608" s="22"/>
      <c r="AE2608" s="19"/>
    </row>
    <row r="2609" spans="2:31" x14ac:dyDescent="0.2">
      <c r="B2609" s="14" t="s">
        <v>11772</v>
      </c>
      <c r="C2609" s="33" t="s">
        <v>11771</v>
      </c>
      <c r="D2609" s="16" t="s">
        <v>11770</v>
      </c>
      <c r="E2609" s="104" t="s">
        <v>26</v>
      </c>
      <c r="F2609" s="18" t="s">
        <v>26</v>
      </c>
      <c r="G2609" s="111" t="s">
        <v>26</v>
      </c>
      <c r="H2609" s="102" t="s">
        <v>334</v>
      </c>
      <c r="I2609" s="21">
        <v>12476875</v>
      </c>
      <c r="J2609" s="71">
        <v>107.116</v>
      </c>
      <c r="K2609" s="21">
        <v>13389538</v>
      </c>
      <c r="L2609" s="21">
        <v>12500000</v>
      </c>
      <c r="M2609" s="21">
        <v>12495731</v>
      </c>
      <c r="N2609" s="21"/>
      <c r="O2609" s="21">
        <v>2783</v>
      </c>
      <c r="P2609" s="21"/>
      <c r="Q2609" s="21"/>
      <c r="R2609" s="22">
        <v>5.8</v>
      </c>
      <c r="S2609" s="22">
        <v>5.8239999999999998</v>
      </c>
      <c r="T2609" s="20" t="s">
        <v>85</v>
      </c>
      <c r="U2609" s="21">
        <v>362500</v>
      </c>
      <c r="V2609" s="21">
        <v>725000</v>
      </c>
      <c r="W2609" s="34">
        <v>38146</v>
      </c>
      <c r="X2609" s="34">
        <v>41821</v>
      </c>
      <c r="Y2609" s="109"/>
      <c r="Z2609" s="70" t="s">
        <v>4927</v>
      </c>
      <c r="AA2609" s="20" t="s">
        <v>4926</v>
      </c>
      <c r="AB2609" s="109"/>
      <c r="AC2609" s="19"/>
      <c r="AD2609" s="22"/>
      <c r="AE2609" s="19"/>
    </row>
    <row r="2610" spans="2:31" x14ac:dyDescent="0.2">
      <c r="B2610" s="14" t="s">
        <v>11769</v>
      </c>
      <c r="C2610" s="33" t="s">
        <v>11768</v>
      </c>
      <c r="D2610" s="16" t="s">
        <v>11767</v>
      </c>
      <c r="E2610" s="104" t="s">
        <v>26</v>
      </c>
      <c r="F2610" s="18" t="s">
        <v>26</v>
      </c>
      <c r="G2610" s="111" t="s">
        <v>26</v>
      </c>
      <c r="H2610" s="102" t="s">
        <v>334</v>
      </c>
      <c r="I2610" s="21">
        <v>3996280</v>
      </c>
      <c r="J2610" s="71">
        <v>116.501</v>
      </c>
      <c r="K2610" s="21">
        <v>4660036</v>
      </c>
      <c r="L2610" s="21">
        <v>4000000</v>
      </c>
      <c r="M2610" s="21">
        <v>3996811</v>
      </c>
      <c r="N2610" s="21"/>
      <c r="O2610" s="21">
        <v>310</v>
      </c>
      <c r="P2610" s="21"/>
      <c r="Q2610" s="21"/>
      <c r="R2610" s="22">
        <v>5.0999999999999996</v>
      </c>
      <c r="S2610" s="22">
        <v>5.1120000000000001</v>
      </c>
      <c r="T2610" s="20" t="s">
        <v>4985</v>
      </c>
      <c r="U2610" s="21">
        <v>54967</v>
      </c>
      <c r="V2610" s="21">
        <v>204000</v>
      </c>
      <c r="W2610" s="34">
        <v>40623</v>
      </c>
      <c r="X2610" s="34">
        <v>44279</v>
      </c>
      <c r="Y2610" s="109"/>
      <c r="Z2610" s="70" t="s">
        <v>4927</v>
      </c>
      <c r="AA2610" s="20" t="s">
        <v>4926</v>
      </c>
      <c r="AB2610" s="109"/>
      <c r="AC2610" s="19"/>
      <c r="AD2610" s="22"/>
      <c r="AE2610" s="19"/>
    </row>
    <row r="2611" spans="2:31" x14ac:dyDescent="0.2">
      <c r="B2611" s="14" t="s">
        <v>11766</v>
      </c>
      <c r="C2611" s="33" t="s">
        <v>11765</v>
      </c>
      <c r="D2611" s="16" t="s">
        <v>11764</v>
      </c>
      <c r="E2611" s="104" t="s">
        <v>26</v>
      </c>
      <c r="F2611" s="18" t="s">
        <v>26</v>
      </c>
      <c r="G2611" s="111" t="s">
        <v>26</v>
      </c>
      <c r="H2611" s="102" t="s">
        <v>323</v>
      </c>
      <c r="I2611" s="21">
        <v>14000000</v>
      </c>
      <c r="J2611" s="71">
        <v>126.157</v>
      </c>
      <c r="K2611" s="21">
        <v>17661994</v>
      </c>
      <c r="L2611" s="21">
        <v>14000000</v>
      </c>
      <c r="M2611" s="21">
        <v>14000000</v>
      </c>
      <c r="N2611" s="21"/>
      <c r="O2611" s="21"/>
      <c r="P2611" s="21"/>
      <c r="Q2611" s="21"/>
      <c r="R2611" s="22">
        <v>5.819</v>
      </c>
      <c r="S2611" s="22">
        <v>5.819</v>
      </c>
      <c r="T2611" s="20" t="s">
        <v>4949</v>
      </c>
      <c r="U2611" s="21">
        <v>203665</v>
      </c>
      <c r="V2611" s="21">
        <v>814660</v>
      </c>
      <c r="W2611" s="34">
        <v>40630</v>
      </c>
      <c r="X2611" s="34">
        <v>51592</v>
      </c>
      <c r="Y2611" s="109"/>
      <c r="Z2611" s="70" t="s">
        <v>4927</v>
      </c>
      <c r="AA2611" s="20" t="s">
        <v>4926</v>
      </c>
      <c r="AB2611" s="109"/>
      <c r="AC2611" s="19"/>
      <c r="AD2611" s="22"/>
      <c r="AE2611" s="19"/>
    </row>
    <row r="2612" spans="2:31" x14ac:dyDescent="0.2">
      <c r="B2612" s="14" t="s">
        <v>11763</v>
      </c>
      <c r="C2612" s="33" t="s">
        <v>11762</v>
      </c>
      <c r="D2612" s="16" t="s">
        <v>11761</v>
      </c>
      <c r="E2612" s="104" t="s">
        <v>26</v>
      </c>
      <c r="F2612" s="18" t="s">
        <v>26</v>
      </c>
      <c r="G2612" s="111" t="s">
        <v>26</v>
      </c>
      <c r="H2612" s="102" t="s">
        <v>590</v>
      </c>
      <c r="I2612" s="21">
        <v>20000000</v>
      </c>
      <c r="J2612" s="71">
        <v>107.524</v>
      </c>
      <c r="K2612" s="21">
        <v>21504800</v>
      </c>
      <c r="L2612" s="21">
        <v>20000000</v>
      </c>
      <c r="M2612" s="21">
        <v>20000000</v>
      </c>
      <c r="N2612" s="21"/>
      <c r="O2612" s="21"/>
      <c r="P2612" s="21"/>
      <c r="Q2612" s="21"/>
      <c r="R2612" s="22">
        <v>6.45</v>
      </c>
      <c r="S2612" s="22">
        <v>6.45</v>
      </c>
      <c r="T2612" s="20" t="s">
        <v>118</v>
      </c>
      <c r="U2612" s="21">
        <v>526750</v>
      </c>
      <c r="V2612" s="21">
        <v>1290000</v>
      </c>
      <c r="W2612" s="34">
        <v>38156</v>
      </c>
      <c r="X2612" s="34">
        <v>41855</v>
      </c>
      <c r="Y2612" s="109"/>
      <c r="Z2612" s="70" t="s">
        <v>531</v>
      </c>
      <c r="AA2612" s="20" t="s">
        <v>26</v>
      </c>
      <c r="AB2612" s="109"/>
      <c r="AC2612" s="19"/>
      <c r="AD2612" s="22"/>
      <c r="AE2612" s="19"/>
    </row>
    <row r="2613" spans="2:31" x14ac:dyDescent="0.2">
      <c r="B2613" s="14" t="s">
        <v>11760</v>
      </c>
      <c r="C2613" s="33" t="s">
        <v>11759</v>
      </c>
      <c r="D2613" s="16" t="s">
        <v>11756</v>
      </c>
      <c r="E2613" s="104" t="s">
        <v>26</v>
      </c>
      <c r="F2613" s="18" t="s">
        <v>26</v>
      </c>
      <c r="G2613" s="111" t="s">
        <v>26</v>
      </c>
      <c r="H2613" s="102" t="s">
        <v>323</v>
      </c>
      <c r="I2613" s="21">
        <v>24924250</v>
      </c>
      <c r="J2613" s="71">
        <v>122.64400000000001</v>
      </c>
      <c r="K2613" s="21">
        <v>30660950</v>
      </c>
      <c r="L2613" s="21">
        <v>25000000</v>
      </c>
      <c r="M2613" s="21">
        <v>24959610</v>
      </c>
      <c r="N2613" s="21"/>
      <c r="O2613" s="21">
        <v>7119</v>
      </c>
      <c r="P2613" s="21"/>
      <c r="Q2613" s="21"/>
      <c r="R2613" s="22">
        <v>6.125</v>
      </c>
      <c r="S2613" s="22">
        <v>6.1660000000000004</v>
      </c>
      <c r="T2613" s="20" t="s">
        <v>118</v>
      </c>
      <c r="U2613" s="21">
        <v>638021</v>
      </c>
      <c r="V2613" s="21">
        <v>1531250</v>
      </c>
      <c r="W2613" s="34">
        <v>39288</v>
      </c>
      <c r="X2613" s="34">
        <v>42948</v>
      </c>
      <c r="Y2613" s="109"/>
      <c r="Z2613" s="70" t="s">
        <v>4927</v>
      </c>
      <c r="AA2613" s="20" t="s">
        <v>4926</v>
      </c>
      <c r="AB2613" s="109"/>
      <c r="AC2613" s="19"/>
      <c r="AD2613" s="22"/>
      <c r="AE2613" s="19"/>
    </row>
    <row r="2614" spans="2:31" x14ac:dyDescent="0.2">
      <c r="B2614" s="14" t="s">
        <v>11758</v>
      </c>
      <c r="C2614" s="33" t="s">
        <v>11757</v>
      </c>
      <c r="D2614" s="16" t="s">
        <v>11756</v>
      </c>
      <c r="E2614" s="104" t="s">
        <v>26</v>
      </c>
      <c r="F2614" s="18" t="s">
        <v>26</v>
      </c>
      <c r="G2614" s="111" t="s">
        <v>26</v>
      </c>
      <c r="H2614" s="102" t="s">
        <v>323</v>
      </c>
      <c r="I2614" s="21">
        <v>1008805</v>
      </c>
      <c r="J2614" s="71">
        <v>133.386</v>
      </c>
      <c r="K2614" s="21">
        <v>1333856</v>
      </c>
      <c r="L2614" s="21">
        <v>1000000</v>
      </c>
      <c r="M2614" s="21">
        <v>1005887</v>
      </c>
      <c r="N2614" s="21"/>
      <c r="O2614" s="21">
        <v>-741</v>
      </c>
      <c r="P2614" s="21"/>
      <c r="Q2614" s="21"/>
      <c r="R2614" s="22">
        <v>7.5</v>
      </c>
      <c r="S2614" s="22">
        <v>7.3739999999999997</v>
      </c>
      <c r="T2614" s="20" t="s">
        <v>4965</v>
      </c>
      <c r="U2614" s="21">
        <v>12500</v>
      </c>
      <c r="V2614" s="21">
        <v>75000</v>
      </c>
      <c r="W2614" s="34">
        <v>39751</v>
      </c>
      <c r="X2614" s="34">
        <v>43405</v>
      </c>
      <c r="Y2614" s="109"/>
      <c r="Z2614" s="70" t="s">
        <v>4927</v>
      </c>
      <c r="AA2614" s="20" t="s">
        <v>4926</v>
      </c>
      <c r="AB2614" s="109"/>
      <c r="AC2614" s="19"/>
      <c r="AD2614" s="22"/>
      <c r="AE2614" s="19"/>
    </row>
    <row r="2615" spans="2:31" x14ac:dyDescent="0.2">
      <c r="B2615" s="14" t="s">
        <v>11755</v>
      </c>
      <c r="C2615" s="33" t="s">
        <v>11754</v>
      </c>
      <c r="D2615" s="16" t="s">
        <v>11746</v>
      </c>
      <c r="E2615" s="104" t="s">
        <v>5057</v>
      </c>
      <c r="F2615" s="18" t="s">
        <v>26</v>
      </c>
      <c r="G2615" s="111" t="s">
        <v>26</v>
      </c>
      <c r="H2615" s="102" t="s">
        <v>334</v>
      </c>
      <c r="I2615" s="21">
        <v>16757664</v>
      </c>
      <c r="J2615" s="71">
        <v>130.24199999999999</v>
      </c>
      <c r="K2615" s="21">
        <v>21880639</v>
      </c>
      <c r="L2615" s="21">
        <v>16800000</v>
      </c>
      <c r="M2615" s="21">
        <v>16765125</v>
      </c>
      <c r="N2615" s="21"/>
      <c r="O2615" s="21">
        <v>1118</v>
      </c>
      <c r="P2615" s="21"/>
      <c r="Q2615" s="21"/>
      <c r="R2615" s="22">
        <v>7.4</v>
      </c>
      <c r="S2615" s="22">
        <v>7.4210000000000003</v>
      </c>
      <c r="T2615" s="20" t="s">
        <v>4985</v>
      </c>
      <c r="U2615" s="21">
        <v>366053</v>
      </c>
      <c r="V2615" s="21">
        <v>1243200</v>
      </c>
      <c r="W2615" s="34">
        <v>36957</v>
      </c>
      <c r="X2615" s="34">
        <v>47922</v>
      </c>
      <c r="Y2615" s="109"/>
      <c r="Z2615" s="70" t="s">
        <v>4927</v>
      </c>
      <c r="AA2615" s="20" t="s">
        <v>4926</v>
      </c>
      <c r="AB2615" s="109"/>
      <c r="AC2615" s="19"/>
      <c r="AD2615" s="22"/>
      <c r="AE2615" s="19"/>
    </row>
    <row r="2616" spans="2:31" x14ac:dyDescent="0.2">
      <c r="B2616" s="14" t="s">
        <v>11753</v>
      </c>
      <c r="C2616" s="33" t="s">
        <v>11752</v>
      </c>
      <c r="D2616" s="16" t="s">
        <v>11746</v>
      </c>
      <c r="E2616" s="104" t="s">
        <v>26</v>
      </c>
      <c r="F2616" s="18" t="s">
        <v>26</v>
      </c>
      <c r="G2616" s="111" t="s">
        <v>26</v>
      </c>
      <c r="H2616" s="102" t="s">
        <v>334</v>
      </c>
      <c r="I2616" s="21">
        <v>3979680</v>
      </c>
      <c r="J2616" s="71">
        <v>134.523</v>
      </c>
      <c r="K2616" s="21">
        <v>5380920</v>
      </c>
      <c r="L2616" s="21">
        <v>4000000</v>
      </c>
      <c r="M2616" s="21">
        <v>3982621</v>
      </c>
      <c r="N2616" s="21"/>
      <c r="O2616" s="21">
        <v>449</v>
      </c>
      <c r="P2616" s="21"/>
      <c r="Q2616" s="21"/>
      <c r="R2616" s="22">
        <v>7.75</v>
      </c>
      <c r="S2616" s="22">
        <v>7.7939999999999996</v>
      </c>
      <c r="T2616" s="20" t="s">
        <v>4985</v>
      </c>
      <c r="U2616" s="21">
        <v>91278</v>
      </c>
      <c r="V2616" s="21">
        <v>310000</v>
      </c>
      <c r="W2616" s="34">
        <v>37326</v>
      </c>
      <c r="X2616" s="34">
        <v>48288</v>
      </c>
      <c r="Y2616" s="109"/>
      <c r="Z2616" s="70" t="s">
        <v>4927</v>
      </c>
      <c r="AA2616" s="20" t="s">
        <v>4926</v>
      </c>
      <c r="AB2616" s="109"/>
      <c r="AC2616" s="19"/>
      <c r="AD2616" s="22"/>
      <c r="AE2616" s="19"/>
    </row>
    <row r="2617" spans="2:31" x14ac:dyDescent="0.2">
      <c r="B2617" s="14" t="s">
        <v>11751</v>
      </c>
      <c r="C2617" s="33" t="s">
        <v>11750</v>
      </c>
      <c r="D2617" s="16" t="s">
        <v>11746</v>
      </c>
      <c r="E2617" s="104" t="s">
        <v>26</v>
      </c>
      <c r="F2617" s="18" t="s">
        <v>26</v>
      </c>
      <c r="G2617" s="111" t="s">
        <v>26</v>
      </c>
      <c r="H2617" s="102" t="s">
        <v>334</v>
      </c>
      <c r="I2617" s="21">
        <v>9994000</v>
      </c>
      <c r="J2617" s="71">
        <v>130.38999999999999</v>
      </c>
      <c r="K2617" s="21">
        <v>13039000</v>
      </c>
      <c r="L2617" s="21">
        <v>10000000</v>
      </c>
      <c r="M2617" s="21">
        <v>9994927</v>
      </c>
      <c r="N2617" s="21"/>
      <c r="O2617" s="21">
        <v>244</v>
      </c>
      <c r="P2617" s="21"/>
      <c r="Q2617" s="21"/>
      <c r="R2617" s="22">
        <v>7.3</v>
      </c>
      <c r="S2617" s="22">
        <v>7.3049999999999997</v>
      </c>
      <c r="T2617" s="20" t="s">
        <v>118</v>
      </c>
      <c r="U2617" s="21">
        <v>275778</v>
      </c>
      <c r="V2617" s="21">
        <v>730000</v>
      </c>
      <c r="W2617" s="34">
        <v>37482</v>
      </c>
      <c r="X2617" s="34">
        <v>48806</v>
      </c>
      <c r="Y2617" s="109"/>
      <c r="Z2617" s="70" t="s">
        <v>4927</v>
      </c>
      <c r="AA2617" s="20" t="s">
        <v>4926</v>
      </c>
      <c r="AB2617" s="109"/>
      <c r="AC2617" s="19"/>
      <c r="AD2617" s="22"/>
      <c r="AE2617" s="19"/>
    </row>
    <row r="2618" spans="2:31" x14ac:dyDescent="0.2">
      <c r="B2618" s="14" t="s">
        <v>11749</v>
      </c>
      <c r="C2618" s="33" t="s">
        <v>11748</v>
      </c>
      <c r="D2618" s="16" t="s">
        <v>11746</v>
      </c>
      <c r="E2618" s="104" t="s">
        <v>5057</v>
      </c>
      <c r="F2618" s="18" t="s">
        <v>26</v>
      </c>
      <c r="G2618" s="111" t="s">
        <v>26</v>
      </c>
      <c r="H2618" s="102" t="s">
        <v>334</v>
      </c>
      <c r="I2618" s="21">
        <v>14964750</v>
      </c>
      <c r="J2618" s="71">
        <v>131.58699999999999</v>
      </c>
      <c r="K2618" s="21">
        <v>19737975</v>
      </c>
      <c r="L2618" s="21">
        <v>15000000</v>
      </c>
      <c r="M2618" s="21">
        <v>14968000</v>
      </c>
      <c r="N2618" s="21"/>
      <c r="O2618" s="21">
        <v>1966</v>
      </c>
      <c r="P2618" s="21"/>
      <c r="Q2618" s="21"/>
      <c r="R2618" s="22">
        <v>6.95</v>
      </c>
      <c r="S2618" s="22">
        <v>6.968</v>
      </c>
      <c r="T2618" s="20" t="s">
        <v>85</v>
      </c>
      <c r="U2618" s="21">
        <v>480708</v>
      </c>
      <c r="V2618" s="21">
        <v>1042500</v>
      </c>
      <c r="W2618" s="34">
        <v>39254</v>
      </c>
      <c r="X2618" s="34">
        <v>50420</v>
      </c>
      <c r="Y2618" s="109"/>
      <c r="Z2618" s="70" t="s">
        <v>4927</v>
      </c>
      <c r="AA2618" s="20" t="s">
        <v>4926</v>
      </c>
      <c r="AB2618" s="109"/>
      <c r="AC2618" s="19"/>
      <c r="AD2618" s="22"/>
      <c r="AE2618" s="19"/>
    </row>
    <row r="2619" spans="2:31" x14ac:dyDescent="0.2">
      <c r="B2619" s="14" t="s">
        <v>11747</v>
      </c>
      <c r="C2619" s="33" t="s">
        <v>4690</v>
      </c>
      <c r="D2619" s="16" t="s">
        <v>11746</v>
      </c>
      <c r="E2619" s="104" t="s">
        <v>26</v>
      </c>
      <c r="F2619" s="18" t="s">
        <v>26</v>
      </c>
      <c r="G2619" s="111" t="s">
        <v>26</v>
      </c>
      <c r="H2619" s="102" t="s">
        <v>334</v>
      </c>
      <c r="I2619" s="21">
        <v>9979100</v>
      </c>
      <c r="J2619" s="71">
        <v>119.73099999999999</v>
      </c>
      <c r="K2619" s="21">
        <v>11973130</v>
      </c>
      <c r="L2619" s="21">
        <v>10000000</v>
      </c>
      <c r="M2619" s="21">
        <v>9987824</v>
      </c>
      <c r="N2619" s="21"/>
      <c r="O2619" s="21">
        <v>1900</v>
      </c>
      <c r="P2619" s="21"/>
      <c r="Q2619" s="21"/>
      <c r="R2619" s="22">
        <v>5.95</v>
      </c>
      <c r="S2619" s="22">
        <v>5.9779999999999998</v>
      </c>
      <c r="T2619" s="20" t="s">
        <v>118</v>
      </c>
      <c r="U2619" s="21">
        <v>224778</v>
      </c>
      <c r="V2619" s="21">
        <v>595000</v>
      </c>
      <c r="W2619" s="34">
        <v>39483</v>
      </c>
      <c r="X2619" s="34">
        <v>43146</v>
      </c>
      <c r="Y2619" s="109"/>
      <c r="Z2619" s="70" t="s">
        <v>4927</v>
      </c>
      <c r="AA2619" s="20" t="s">
        <v>4926</v>
      </c>
      <c r="AB2619" s="109"/>
      <c r="AC2619" s="19"/>
      <c r="AD2619" s="22"/>
      <c r="AE2619" s="19"/>
    </row>
    <row r="2620" spans="2:31" x14ac:dyDescent="0.2">
      <c r="B2620" s="14" t="s">
        <v>11745</v>
      </c>
      <c r="C2620" s="33" t="s">
        <v>11744</v>
      </c>
      <c r="D2620" s="16" t="s">
        <v>11741</v>
      </c>
      <c r="E2620" s="104" t="s">
        <v>26</v>
      </c>
      <c r="F2620" s="18" t="s">
        <v>26</v>
      </c>
      <c r="G2620" s="111" t="s">
        <v>590</v>
      </c>
      <c r="H2620" s="102" t="s">
        <v>334</v>
      </c>
      <c r="I2620" s="21">
        <v>892780</v>
      </c>
      <c r="J2620" s="71">
        <v>100.688</v>
      </c>
      <c r="K2620" s="21">
        <v>898923</v>
      </c>
      <c r="L2620" s="21">
        <v>892780</v>
      </c>
      <c r="M2620" s="21">
        <v>892780</v>
      </c>
      <c r="N2620" s="21"/>
      <c r="O2620" s="21"/>
      <c r="P2620" s="21"/>
      <c r="Q2620" s="21"/>
      <c r="R2620" s="22">
        <v>4.8109999999999999</v>
      </c>
      <c r="S2620" s="22">
        <v>4.84</v>
      </c>
      <c r="T2620" s="20" t="s">
        <v>4940</v>
      </c>
      <c r="U2620" s="21">
        <v>119</v>
      </c>
      <c r="V2620" s="21">
        <v>42952</v>
      </c>
      <c r="W2620" s="34">
        <v>38310</v>
      </c>
      <c r="X2620" s="34">
        <v>41638</v>
      </c>
      <c r="Y2620" s="109"/>
      <c r="Z2620" s="70" t="s">
        <v>4927</v>
      </c>
      <c r="AA2620" s="20" t="s">
        <v>4926</v>
      </c>
      <c r="AB2620" s="109"/>
      <c r="AC2620" s="19"/>
      <c r="AD2620" s="22"/>
      <c r="AE2620" s="19"/>
    </row>
    <row r="2621" spans="2:31" x14ac:dyDescent="0.2">
      <c r="B2621" s="14" t="s">
        <v>11743</v>
      </c>
      <c r="C2621" s="33" t="s">
        <v>11742</v>
      </c>
      <c r="D2621" s="16" t="s">
        <v>11741</v>
      </c>
      <c r="E2621" s="104" t="s">
        <v>26</v>
      </c>
      <c r="F2621" s="18" t="s">
        <v>26</v>
      </c>
      <c r="G2621" s="111" t="s">
        <v>590</v>
      </c>
      <c r="H2621" s="102" t="s">
        <v>334</v>
      </c>
      <c r="I2621" s="21">
        <v>18798065</v>
      </c>
      <c r="J2621" s="71">
        <v>105.629</v>
      </c>
      <c r="K2621" s="21">
        <v>19541365</v>
      </c>
      <c r="L2621" s="21">
        <v>18500000</v>
      </c>
      <c r="M2621" s="21">
        <v>18629023</v>
      </c>
      <c r="N2621" s="21"/>
      <c r="O2621" s="21">
        <v>-73000</v>
      </c>
      <c r="P2621" s="21"/>
      <c r="Q2621" s="21"/>
      <c r="R2621" s="22">
        <v>5.7370000000000001</v>
      </c>
      <c r="S2621" s="22">
        <v>5.593</v>
      </c>
      <c r="T2621" s="20" t="s">
        <v>4940</v>
      </c>
      <c r="U2621" s="21">
        <v>2948</v>
      </c>
      <c r="V2621" s="21">
        <v>1061345</v>
      </c>
      <c r="W2621" s="34">
        <v>38377</v>
      </c>
      <c r="X2621" s="34">
        <v>44285</v>
      </c>
      <c r="Y2621" s="109"/>
      <c r="Z2621" s="70" t="s">
        <v>4927</v>
      </c>
      <c r="AA2621" s="20" t="s">
        <v>4926</v>
      </c>
      <c r="AB2621" s="109"/>
      <c r="AC2621" s="19"/>
      <c r="AD2621" s="22"/>
      <c r="AE2621" s="19"/>
    </row>
    <row r="2622" spans="2:31" x14ac:dyDescent="0.2">
      <c r="B2622" s="14" t="s">
        <v>11740</v>
      </c>
      <c r="C2622" s="33" t="s">
        <v>11739</v>
      </c>
      <c r="D2622" s="16" t="s">
        <v>11738</v>
      </c>
      <c r="E2622" s="104" t="s">
        <v>26</v>
      </c>
      <c r="F2622" s="18" t="s">
        <v>26</v>
      </c>
      <c r="G2622" s="111" t="s">
        <v>26</v>
      </c>
      <c r="H2622" s="102" t="s">
        <v>334</v>
      </c>
      <c r="I2622" s="21">
        <v>50000000</v>
      </c>
      <c r="J2622" s="71">
        <v>100.255</v>
      </c>
      <c r="K2622" s="21">
        <v>50127500</v>
      </c>
      <c r="L2622" s="21">
        <v>50000000</v>
      </c>
      <c r="M2622" s="21">
        <v>50000000</v>
      </c>
      <c r="N2622" s="21"/>
      <c r="O2622" s="21"/>
      <c r="P2622" s="21"/>
      <c r="Q2622" s="21"/>
      <c r="R2622" s="22">
        <v>3.4329999999999998</v>
      </c>
      <c r="S2622" s="22">
        <v>8.5730000000000004</v>
      </c>
      <c r="T2622" s="20" t="s">
        <v>4940</v>
      </c>
      <c r="U2622" s="21">
        <v>71521</v>
      </c>
      <c r="V2622" s="21">
        <v>1356095</v>
      </c>
      <c r="W2622" s="34">
        <v>39240</v>
      </c>
      <c r="X2622" s="34">
        <v>50236</v>
      </c>
      <c r="Y2622" s="109"/>
      <c r="Z2622" s="70" t="s">
        <v>531</v>
      </c>
      <c r="AA2622" s="20" t="s">
        <v>26</v>
      </c>
      <c r="AB2622" s="109"/>
      <c r="AC2622" s="19"/>
      <c r="AD2622" s="22"/>
      <c r="AE2622" s="19"/>
    </row>
    <row r="2623" spans="2:31" x14ac:dyDescent="0.2">
      <c r="B2623" s="14" t="s">
        <v>11737</v>
      </c>
      <c r="C2623" s="33" t="s">
        <v>11736</v>
      </c>
      <c r="D2623" s="16" t="s">
        <v>11733</v>
      </c>
      <c r="E2623" s="104" t="s">
        <v>5057</v>
      </c>
      <c r="F2623" s="18" t="s">
        <v>26</v>
      </c>
      <c r="G2623" s="111" t="s">
        <v>26</v>
      </c>
      <c r="H2623" s="102" t="s">
        <v>334</v>
      </c>
      <c r="I2623" s="21">
        <v>5889680</v>
      </c>
      <c r="J2623" s="71">
        <v>125.71</v>
      </c>
      <c r="K2623" s="21">
        <v>6285480</v>
      </c>
      <c r="L2623" s="21">
        <v>5000000</v>
      </c>
      <c r="M2623" s="21">
        <v>5718810</v>
      </c>
      <c r="N2623" s="21"/>
      <c r="O2623" s="21">
        <v>-26894</v>
      </c>
      <c r="P2623" s="21"/>
      <c r="Q2623" s="21"/>
      <c r="R2623" s="22">
        <v>7.25</v>
      </c>
      <c r="S2623" s="22">
        <v>5.8730000000000002</v>
      </c>
      <c r="T2623" s="20" t="s">
        <v>89</v>
      </c>
      <c r="U2623" s="21">
        <v>30208</v>
      </c>
      <c r="V2623" s="21">
        <v>362500</v>
      </c>
      <c r="W2623" s="34">
        <v>38274</v>
      </c>
      <c r="X2623" s="34">
        <v>47270</v>
      </c>
      <c r="Y2623" s="109"/>
      <c r="Z2623" s="70" t="s">
        <v>4927</v>
      </c>
      <c r="AA2623" s="20" t="s">
        <v>4926</v>
      </c>
      <c r="AB2623" s="109"/>
      <c r="AC2623" s="19"/>
      <c r="AD2623" s="22"/>
      <c r="AE2623" s="19"/>
    </row>
    <row r="2624" spans="2:31" x14ac:dyDescent="0.2">
      <c r="B2624" s="14" t="s">
        <v>11735</v>
      </c>
      <c r="C2624" s="33" t="s">
        <v>11734</v>
      </c>
      <c r="D2624" s="16" t="s">
        <v>11733</v>
      </c>
      <c r="E2624" s="104" t="s">
        <v>26</v>
      </c>
      <c r="F2624" s="18" t="s">
        <v>26</v>
      </c>
      <c r="G2624" s="111" t="s">
        <v>26</v>
      </c>
      <c r="H2624" s="102" t="s">
        <v>334</v>
      </c>
      <c r="I2624" s="21">
        <v>9965001</v>
      </c>
      <c r="J2624" s="71">
        <v>115.27500000000001</v>
      </c>
      <c r="K2624" s="21">
        <v>11573640</v>
      </c>
      <c r="L2624" s="21">
        <v>10040000</v>
      </c>
      <c r="M2624" s="21">
        <v>9978113</v>
      </c>
      <c r="N2624" s="21"/>
      <c r="O2624" s="21">
        <v>2538</v>
      </c>
      <c r="P2624" s="21"/>
      <c r="Q2624" s="21"/>
      <c r="R2624" s="22">
        <v>6</v>
      </c>
      <c r="S2624" s="22">
        <v>6.0540000000000003</v>
      </c>
      <c r="T2624" s="20" t="s">
        <v>85</v>
      </c>
      <c r="U2624" s="21">
        <v>277773</v>
      </c>
      <c r="V2624" s="21">
        <v>602400</v>
      </c>
      <c r="W2624" s="34">
        <v>37578</v>
      </c>
      <c r="X2624" s="34">
        <v>48594</v>
      </c>
      <c r="Y2624" s="109"/>
      <c r="Z2624" s="70" t="s">
        <v>4927</v>
      </c>
      <c r="AA2624" s="20" t="s">
        <v>4926</v>
      </c>
      <c r="AB2624" s="109"/>
      <c r="AC2624" s="31"/>
      <c r="AD2624" s="22"/>
      <c r="AE2624" s="31"/>
    </row>
    <row r="2625" spans="2:31" x14ac:dyDescent="0.2">
      <c r="B2625" s="14" t="s">
        <v>11732</v>
      </c>
      <c r="C2625" s="33" t="s">
        <v>11731</v>
      </c>
      <c r="D2625" s="16" t="s">
        <v>11728</v>
      </c>
      <c r="E2625" s="104" t="s">
        <v>26</v>
      </c>
      <c r="F2625" s="18" t="s">
        <v>26</v>
      </c>
      <c r="G2625" s="111" t="s">
        <v>26</v>
      </c>
      <c r="H2625" s="102" t="s">
        <v>334</v>
      </c>
      <c r="I2625" s="21">
        <v>9486550</v>
      </c>
      <c r="J2625" s="71">
        <v>100.547</v>
      </c>
      <c r="K2625" s="21">
        <v>9567085</v>
      </c>
      <c r="L2625" s="21">
        <v>9515000</v>
      </c>
      <c r="M2625" s="21">
        <v>9514334</v>
      </c>
      <c r="N2625" s="21"/>
      <c r="O2625" s="21">
        <v>5264</v>
      </c>
      <c r="P2625" s="21"/>
      <c r="Q2625" s="21"/>
      <c r="R2625" s="22">
        <v>6</v>
      </c>
      <c r="S2625" s="22">
        <v>6.0650000000000004</v>
      </c>
      <c r="T2625" s="20" t="s">
        <v>118</v>
      </c>
      <c r="U2625" s="21">
        <v>222017</v>
      </c>
      <c r="V2625" s="21">
        <v>570900</v>
      </c>
      <c r="W2625" s="34">
        <v>39302</v>
      </c>
      <c r="X2625" s="34">
        <v>41316</v>
      </c>
      <c r="Y2625" s="109"/>
      <c r="Z2625" s="70" t="s">
        <v>4927</v>
      </c>
      <c r="AA2625" s="20" t="s">
        <v>4926</v>
      </c>
      <c r="AB2625" s="109"/>
      <c r="AC2625" s="19"/>
      <c r="AD2625" s="22"/>
      <c r="AE2625" s="19"/>
    </row>
    <row r="2626" spans="2:31" x14ac:dyDescent="0.2">
      <c r="B2626" s="14" t="s">
        <v>11730</v>
      </c>
      <c r="C2626" s="33" t="s">
        <v>11729</v>
      </c>
      <c r="D2626" s="16" t="s">
        <v>11728</v>
      </c>
      <c r="E2626" s="104" t="s">
        <v>26</v>
      </c>
      <c r="F2626" s="18" t="s">
        <v>26</v>
      </c>
      <c r="G2626" s="111" t="s">
        <v>26</v>
      </c>
      <c r="H2626" s="102" t="s">
        <v>334</v>
      </c>
      <c r="I2626" s="21">
        <v>14166495</v>
      </c>
      <c r="J2626" s="71">
        <v>122.13800000000001</v>
      </c>
      <c r="K2626" s="21">
        <v>17404694</v>
      </c>
      <c r="L2626" s="21">
        <v>14250000</v>
      </c>
      <c r="M2626" s="21">
        <v>14204815</v>
      </c>
      <c r="N2626" s="21"/>
      <c r="O2626" s="21">
        <v>7423</v>
      </c>
      <c r="P2626" s="21"/>
      <c r="Q2626" s="21"/>
      <c r="R2626" s="22">
        <v>6.5</v>
      </c>
      <c r="S2626" s="22">
        <v>6.5810000000000004</v>
      </c>
      <c r="T2626" s="20" t="s">
        <v>118</v>
      </c>
      <c r="U2626" s="21">
        <v>360208</v>
      </c>
      <c r="V2626" s="21">
        <v>926250</v>
      </c>
      <c r="W2626" s="34">
        <v>39302</v>
      </c>
      <c r="X2626" s="34">
        <v>42958</v>
      </c>
      <c r="Y2626" s="109"/>
      <c r="Z2626" s="70" t="s">
        <v>4927</v>
      </c>
      <c r="AA2626" s="20" t="s">
        <v>4926</v>
      </c>
      <c r="AB2626" s="109"/>
      <c r="AC2626" s="19"/>
      <c r="AD2626" s="22"/>
      <c r="AE2626" s="19"/>
    </row>
    <row r="2627" spans="2:31" x14ac:dyDescent="0.2">
      <c r="B2627" s="14" t="s">
        <v>11727</v>
      </c>
      <c r="C2627" s="33" t="s">
        <v>11726</v>
      </c>
      <c r="D2627" s="16" t="s">
        <v>11721</v>
      </c>
      <c r="E2627" s="104" t="s">
        <v>5057</v>
      </c>
      <c r="F2627" s="18" t="s">
        <v>26</v>
      </c>
      <c r="G2627" s="111" t="s">
        <v>26</v>
      </c>
      <c r="H2627" s="102" t="s">
        <v>334</v>
      </c>
      <c r="I2627" s="21">
        <v>10730328</v>
      </c>
      <c r="J2627" s="71">
        <v>103.432</v>
      </c>
      <c r="K2627" s="21">
        <v>11118897</v>
      </c>
      <c r="L2627" s="21">
        <v>10750000</v>
      </c>
      <c r="M2627" s="21">
        <v>10732488</v>
      </c>
      <c r="N2627" s="21"/>
      <c r="O2627" s="21">
        <v>2161</v>
      </c>
      <c r="P2627" s="21"/>
      <c r="Q2627" s="21"/>
      <c r="R2627" s="22">
        <v>2.25</v>
      </c>
      <c r="S2627" s="22">
        <v>2.2890000000000001</v>
      </c>
      <c r="T2627" s="20" t="s">
        <v>89</v>
      </c>
      <c r="U2627" s="21">
        <v>17469</v>
      </c>
      <c r="V2627" s="21">
        <v>121609</v>
      </c>
      <c r="W2627" s="34">
        <v>41059</v>
      </c>
      <c r="X2627" s="34">
        <v>42891</v>
      </c>
      <c r="Y2627" s="109"/>
      <c r="Z2627" s="70" t="s">
        <v>4927</v>
      </c>
      <c r="AA2627" s="20" t="s">
        <v>4926</v>
      </c>
      <c r="AB2627" s="109"/>
      <c r="AC2627" s="19"/>
      <c r="AD2627" s="22"/>
      <c r="AE2627" s="19"/>
    </row>
    <row r="2628" spans="2:31" x14ac:dyDescent="0.2">
      <c r="B2628" s="14" t="s">
        <v>11725</v>
      </c>
      <c r="C2628" s="33" t="s">
        <v>11724</v>
      </c>
      <c r="D2628" s="16" t="s">
        <v>11721</v>
      </c>
      <c r="E2628" s="104" t="s">
        <v>26</v>
      </c>
      <c r="F2628" s="18" t="s">
        <v>26</v>
      </c>
      <c r="G2628" s="111" t="s">
        <v>26</v>
      </c>
      <c r="H2628" s="102" t="s">
        <v>334</v>
      </c>
      <c r="I2628" s="21">
        <v>4955000</v>
      </c>
      <c r="J2628" s="71">
        <v>106.73699999999999</v>
      </c>
      <c r="K2628" s="21">
        <v>5336835</v>
      </c>
      <c r="L2628" s="21">
        <v>5000000</v>
      </c>
      <c r="M2628" s="21">
        <v>4957191</v>
      </c>
      <c r="N2628" s="21"/>
      <c r="O2628" s="21">
        <v>2191</v>
      </c>
      <c r="P2628" s="21"/>
      <c r="Q2628" s="21"/>
      <c r="R2628" s="22">
        <v>3.5</v>
      </c>
      <c r="S2628" s="22">
        <v>3.6080000000000001</v>
      </c>
      <c r="T2628" s="20" t="s">
        <v>89</v>
      </c>
      <c r="U2628" s="21">
        <v>12153</v>
      </c>
      <c r="V2628" s="21">
        <v>88472</v>
      </c>
      <c r="W2628" s="34">
        <v>41059</v>
      </c>
      <c r="X2628" s="34">
        <v>44718</v>
      </c>
      <c r="Y2628" s="109"/>
      <c r="Z2628" s="70" t="s">
        <v>4927</v>
      </c>
      <c r="AA2628" s="20" t="s">
        <v>4926</v>
      </c>
      <c r="AB2628" s="109"/>
      <c r="AC2628" s="19"/>
      <c r="AD2628" s="22"/>
      <c r="AE2628" s="19"/>
    </row>
    <row r="2629" spans="2:31" x14ac:dyDescent="0.2">
      <c r="B2629" s="14" t="s">
        <v>11723</v>
      </c>
      <c r="C2629" s="33" t="s">
        <v>11722</v>
      </c>
      <c r="D2629" s="16" t="s">
        <v>11721</v>
      </c>
      <c r="E2629" s="104" t="s">
        <v>26</v>
      </c>
      <c r="F2629" s="18" t="s">
        <v>26</v>
      </c>
      <c r="G2629" s="111" t="s">
        <v>26</v>
      </c>
      <c r="H2629" s="102" t="s">
        <v>334</v>
      </c>
      <c r="I2629" s="21">
        <v>6981870</v>
      </c>
      <c r="J2629" s="71">
        <v>101.777</v>
      </c>
      <c r="K2629" s="21">
        <v>7124383</v>
      </c>
      <c r="L2629" s="21">
        <v>7000000</v>
      </c>
      <c r="M2629" s="21">
        <v>6985286</v>
      </c>
      <c r="N2629" s="21"/>
      <c r="O2629" s="21">
        <v>3416</v>
      </c>
      <c r="P2629" s="21"/>
      <c r="Q2629" s="21"/>
      <c r="R2629" s="22">
        <v>1.625</v>
      </c>
      <c r="S2629" s="22">
        <v>1.714</v>
      </c>
      <c r="T2629" s="20" t="s">
        <v>89</v>
      </c>
      <c r="U2629" s="21">
        <v>8531</v>
      </c>
      <c r="V2629" s="21">
        <v>56875</v>
      </c>
      <c r="W2629" s="34">
        <v>41059</v>
      </c>
      <c r="X2629" s="34">
        <v>42159</v>
      </c>
      <c r="Y2629" s="109"/>
      <c r="Z2629" s="70" t="s">
        <v>4927</v>
      </c>
      <c r="AA2629" s="20" t="s">
        <v>4926</v>
      </c>
      <c r="AB2629" s="109"/>
      <c r="AC2629" s="19"/>
      <c r="AD2629" s="22"/>
      <c r="AE2629" s="19"/>
    </row>
    <row r="2630" spans="2:31" x14ac:dyDescent="0.2">
      <c r="B2630" s="14" t="s">
        <v>11720</v>
      </c>
      <c r="C2630" s="33" t="s">
        <v>4633</v>
      </c>
      <c r="D2630" s="16" t="s">
        <v>11719</v>
      </c>
      <c r="E2630" s="104" t="s">
        <v>26</v>
      </c>
      <c r="F2630" s="18" t="s">
        <v>26</v>
      </c>
      <c r="G2630" s="111" t="s">
        <v>26</v>
      </c>
      <c r="H2630" s="102" t="s">
        <v>334</v>
      </c>
      <c r="I2630" s="21">
        <v>7260668</v>
      </c>
      <c r="J2630" s="71">
        <v>101.277</v>
      </c>
      <c r="K2630" s="21">
        <v>7367916</v>
      </c>
      <c r="L2630" s="21">
        <v>7275000</v>
      </c>
      <c r="M2630" s="21">
        <v>7274107</v>
      </c>
      <c r="N2630" s="21"/>
      <c r="O2630" s="21">
        <v>3228</v>
      </c>
      <c r="P2630" s="21"/>
      <c r="Q2630" s="21"/>
      <c r="R2630" s="22">
        <v>5</v>
      </c>
      <c r="S2630" s="22">
        <v>5.0439999999999996</v>
      </c>
      <c r="T2630" s="20" t="s">
        <v>4949</v>
      </c>
      <c r="U2630" s="21">
        <v>76792</v>
      </c>
      <c r="V2630" s="21">
        <v>363750</v>
      </c>
      <c r="W2630" s="34">
        <v>39526</v>
      </c>
      <c r="X2630" s="34">
        <v>41379</v>
      </c>
      <c r="Y2630" s="109"/>
      <c r="Z2630" s="70" t="s">
        <v>4927</v>
      </c>
      <c r="AA2630" s="20" t="s">
        <v>4926</v>
      </c>
      <c r="AB2630" s="109"/>
      <c r="AC2630" s="19"/>
      <c r="AD2630" s="22"/>
      <c r="AE2630" s="19"/>
    </row>
    <row r="2631" spans="2:31" x14ac:dyDescent="0.2">
      <c r="B2631" s="14" t="s">
        <v>11718</v>
      </c>
      <c r="C2631" s="33" t="s">
        <v>11717</v>
      </c>
      <c r="D2631" s="16" t="s">
        <v>11716</v>
      </c>
      <c r="E2631" s="104" t="s">
        <v>26</v>
      </c>
      <c r="F2631" s="18" t="s">
        <v>26</v>
      </c>
      <c r="G2631" s="111" t="s">
        <v>590</v>
      </c>
      <c r="H2631" s="102" t="s">
        <v>334</v>
      </c>
      <c r="I2631" s="21">
        <v>18727389</v>
      </c>
      <c r="J2631" s="71">
        <v>107.374</v>
      </c>
      <c r="K2631" s="21">
        <v>19875869</v>
      </c>
      <c r="L2631" s="21">
        <v>18510877</v>
      </c>
      <c r="M2631" s="21">
        <v>18567921</v>
      </c>
      <c r="N2631" s="21"/>
      <c r="O2631" s="21">
        <v>-62054</v>
      </c>
      <c r="P2631" s="21"/>
      <c r="Q2631" s="21"/>
      <c r="R2631" s="22">
        <v>8.08</v>
      </c>
      <c r="S2631" s="22">
        <v>7.9370000000000003</v>
      </c>
      <c r="T2631" s="20" t="s">
        <v>89</v>
      </c>
      <c r="U2631" s="21">
        <v>4155</v>
      </c>
      <c r="V2631" s="21">
        <v>1495679</v>
      </c>
      <c r="W2631" s="34">
        <v>36910</v>
      </c>
      <c r="X2631" s="34">
        <v>42734</v>
      </c>
      <c r="Y2631" s="109"/>
      <c r="Z2631" s="70" t="s">
        <v>4927</v>
      </c>
      <c r="AA2631" s="20" t="s">
        <v>4926</v>
      </c>
      <c r="AB2631" s="109"/>
      <c r="AC2631" s="19"/>
      <c r="AD2631" s="22"/>
      <c r="AE2631" s="19"/>
    </row>
    <row r="2632" spans="2:31" x14ac:dyDescent="0.2">
      <c r="B2632" s="14" t="s">
        <v>11715</v>
      </c>
      <c r="C2632" s="33" t="s">
        <v>11714</v>
      </c>
      <c r="D2632" s="16" t="s">
        <v>11711</v>
      </c>
      <c r="E2632" s="104" t="s">
        <v>26</v>
      </c>
      <c r="F2632" s="18" t="s">
        <v>26</v>
      </c>
      <c r="G2632" s="111" t="s">
        <v>26</v>
      </c>
      <c r="H2632" s="102" t="s">
        <v>334</v>
      </c>
      <c r="I2632" s="21">
        <v>2989260</v>
      </c>
      <c r="J2632" s="71">
        <v>114.027</v>
      </c>
      <c r="K2632" s="21">
        <v>3420798</v>
      </c>
      <c r="L2632" s="21">
        <v>3000000</v>
      </c>
      <c r="M2632" s="21">
        <v>2992200</v>
      </c>
      <c r="N2632" s="21"/>
      <c r="O2632" s="21">
        <v>994</v>
      </c>
      <c r="P2632" s="21"/>
      <c r="Q2632" s="21"/>
      <c r="R2632" s="22">
        <v>5.2</v>
      </c>
      <c r="S2632" s="22">
        <v>5.2460000000000004</v>
      </c>
      <c r="T2632" s="20" t="s">
        <v>4949</v>
      </c>
      <c r="U2632" s="21">
        <v>32933</v>
      </c>
      <c r="V2632" s="21">
        <v>156000</v>
      </c>
      <c r="W2632" s="34">
        <v>40085</v>
      </c>
      <c r="X2632" s="34">
        <v>43753</v>
      </c>
      <c r="Y2632" s="109"/>
      <c r="Z2632" s="70" t="s">
        <v>4927</v>
      </c>
      <c r="AA2632" s="20" t="s">
        <v>4926</v>
      </c>
      <c r="AB2632" s="109"/>
      <c r="AC2632" s="19"/>
      <c r="AD2632" s="22"/>
      <c r="AE2632" s="19"/>
    </row>
    <row r="2633" spans="2:31" x14ac:dyDescent="0.2">
      <c r="B2633" s="14" t="s">
        <v>11713</v>
      </c>
      <c r="C2633" s="33" t="s">
        <v>11712</v>
      </c>
      <c r="D2633" s="16" t="s">
        <v>11711</v>
      </c>
      <c r="E2633" s="104" t="s">
        <v>26</v>
      </c>
      <c r="F2633" s="18" t="s">
        <v>26</v>
      </c>
      <c r="G2633" s="111" t="s">
        <v>26</v>
      </c>
      <c r="H2633" s="102" t="s">
        <v>334</v>
      </c>
      <c r="I2633" s="21">
        <v>3987160</v>
      </c>
      <c r="J2633" s="71">
        <v>111.464</v>
      </c>
      <c r="K2633" s="21">
        <v>4458544</v>
      </c>
      <c r="L2633" s="21">
        <v>4000000</v>
      </c>
      <c r="M2633" s="21">
        <v>3990086</v>
      </c>
      <c r="N2633" s="21"/>
      <c r="O2633" s="21">
        <v>1375</v>
      </c>
      <c r="P2633" s="21"/>
      <c r="Q2633" s="21"/>
      <c r="R2633" s="22">
        <v>4.75</v>
      </c>
      <c r="S2633" s="22">
        <v>4.79</v>
      </c>
      <c r="T2633" s="20" t="s">
        <v>85</v>
      </c>
      <c r="U2633" s="21">
        <v>87611</v>
      </c>
      <c r="V2633" s="21">
        <v>190000</v>
      </c>
      <c r="W2633" s="34">
        <v>40316</v>
      </c>
      <c r="X2633" s="34">
        <v>44027</v>
      </c>
      <c r="Y2633" s="109"/>
      <c r="Z2633" s="70" t="s">
        <v>4927</v>
      </c>
      <c r="AA2633" s="20" t="s">
        <v>4926</v>
      </c>
      <c r="AB2633" s="109"/>
      <c r="AC2633" s="19"/>
      <c r="AD2633" s="22"/>
      <c r="AE2633" s="19"/>
    </row>
    <row r="2634" spans="2:31" x14ac:dyDescent="0.2">
      <c r="B2634" s="14" t="s">
        <v>11710</v>
      </c>
      <c r="C2634" s="33" t="s">
        <v>11709</v>
      </c>
      <c r="D2634" s="16" t="s">
        <v>11706</v>
      </c>
      <c r="E2634" s="104" t="s">
        <v>26</v>
      </c>
      <c r="F2634" s="18" t="s">
        <v>26</v>
      </c>
      <c r="G2634" s="111" t="s">
        <v>26</v>
      </c>
      <c r="H2634" s="102" t="s">
        <v>334</v>
      </c>
      <c r="I2634" s="21">
        <v>15202303</v>
      </c>
      <c r="J2634" s="71">
        <v>112.78400000000001</v>
      </c>
      <c r="K2634" s="21">
        <v>15789746</v>
      </c>
      <c r="L2634" s="21">
        <v>14000000</v>
      </c>
      <c r="M2634" s="21">
        <v>14537138</v>
      </c>
      <c r="N2634" s="21"/>
      <c r="O2634" s="21">
        <v>-162354</v>
      </c>
      <c r="P2634" s="21"/>
      <c r="Q2634" s="21"/>
      <c r="R2634" s="22">
        <v>5.625</v>
      </c>
      <c r="S2634" s="22">
        <v>4.2290000000000001</v>
      </c>
      <c r="T2634" s="20" t="s">
        <v>89</v>
      </c>
      <c r="U2634" s="21">
        <v>35000</v>
      </c>
      <c r="V2634" s="21">
        <v>787500</v>
      </c>
      <c r="W2634" s="34">
        <v>39721</v>
      </c>
      <c r="X2634" s="34">
        <v>42353</v>
      </c>
      <c r="Y2634" s="109"/>
      <c r="Z2634" s="70" t="s">
        <v>4927</v>
      </c>
      <c r="AA2634" s="20" t="s">
        <v>4926</v>
      </c>
      <c r="AB2634" s="109"/>
      <c r="AC2634" s="31"/>
      <c r="AD2634" s="22"/>
      <c r="AE2634" s="19"/>
    </row>
    <row r="2635" spans="2:31" x14ac:dyDescent="0.2">
      <c r="B2635" s="14" t="s">
        <v>11708</v>
      </c>
      <c r="C2635" s="33" t="s">
        <v>11707</v>
      </c>
      <c r="D2635" s="16" t="s">
        <v>11706</v>
      </c>
      <c r="E2635" s="104" t="s">
        <v>26</v>
      </c>
      <c r="F2635" s="18" t="s">
        <v>26</v>
      </c>
      <c r="G2635" s="111" t="s">
        <v>26</v>
      </c>
      <c r="H2635" s="102" t="s">
        <v>334</v>
      </c>
      <c r="I2635" s="21">
        <v>16964810</v>
      </c>
      <c r="J2635" s="71">
        <v>102.64400000000001</v>
      </c>
      <c r="K2635" s="21">
        <v>17449531</v>
      </c>
      <c r="L2635" s="21">
        <v>17000000</v>
      </c>
      <c r="M2635" s="21">
        <v>16967191</v>
      </c>
      <c r="N2635" s="21"/>
      <c r="O2635" s="21">
        <v>2381</v>
      </c>
      <c r="P2635" s="21"/>
      <c r="Q2635" s="21"/>
      <c r="R2635" s="22">
        <v>2.2000000000000002</v>
      </c>
      <c r="S2635" s="22">
        <v>2.2440000000000002</v>
      </c>
      <c r="T2635" s="20" t="s">
        <v>118</v>
      </c>
      <c r="U2635" s="21">
        <v>132978</v>
      </c>
      <c r="V2635" s="21"/>
      <c r="W2635" s="34">
        <v>41141</v>
      </c>
      <c r="X2635" s="34">
        <v>42970</v>
      </c>
      <c r="Y2635" s="109"/>
      <c r="Z2635" s="70" t="s">
        <v>4927</v>
      </c>
      <c r="AA2635" s="20" t="s">
        <v>4926</v>
      </c>
      <c r="AB2635" s="109"/>
      <c r="AC2635" s="19"/>
      <c r="AD2635" s="22"/>
      <c r="AE2635" s="19"/>
    </row>
    <row r="2636" spans="2:31" x14ac:dyDescent="0.2">
      <c r="B2636" s="14" t="s">
        <v>11705</v>
      </c>
      <c r="C2636" s="33" t="s">
        <v>11704</v>
      </c>
      <c r="D2636" s="16" t="s">
        <v>11701</v>
      </c>
      <c r="E2636" s="104" t="s">
        <v>26</v>
      </c>
      <c r="F2636" s="18" t="s">
        <v>26</v>
      </c>
      <c r="G2636" s="111" t="s">
        <v>26</v>
      </c>
      <c r="H2636" s="102" t="s">
        <v>323</v>
      </c>
      <c r="I2636" s="21">
        <v>7966800</v>
      </c>
      <c r="J2636" s="71">
        <v>115.893</v>
      </c>
      <c r="K2636" s="21">
        <v>9271416</v>
      </c>
      <c r="L2636" s="21">
        <v>8000000</v>
      </c>
      <c r="M2636" s="21">
        <v>7982677</v>
      </c>
      <c r="N2636" s="21"/>
      <c r="O2636" s="21">
        <v>2310</v>
      </c>
      <c r="P2636" s="21"/>
      <c r="Q2636" s="21"/>
      <c r="R2636" s="22">
        <v>5.5</v>
      </c>
      <c r="S2636" s="22">
        <v>5.5410000000000004</v>
      </c>
      <c r="T2636" s="20" t="s">
        <v>4965</v>
      </c>
      <c r="U2636" s="21">
        <v>73333</v>
      </c>
      <c r="V2636" s="21">
        <v>440000</v>
      </c>
      <c r="W2636" s="34">
        <v>38098</v>
      </c>
      <c r="X2636" s="34">
        <v>43586</v>
      </c>
      <c r="Y2636" s="109"/>
      <c r="Z2636" s="70" t="s">
        <v>4927</v>
      </c>
      <c r="AA2636" s="20" t="s">
        <v>4926</v>
      </c>
      <c r="AB2636" s="109"/>
      <c r="AC2636" s="19"/>
      <c r="AD2636" s="22"/>
      <c r="AE2636" s="19"/>
    </row>
    <row r="2637" spans="2:31" x14ac:dyDescent="0.2">
      <c r="B2637" s="14" t="s">
        <v>11703</v>
      </c>
      <c r="C2637" s="33" t="s">
        <v>11702</v>
      </c>
      <c r="D2637" s="16" t="s">
        <v>11701</v>
      </c>
      <c r="E2637" s="104" t="s">
        <v>26</v>
      </c>
      <c r="F2637" s="18" t="s">
        <v>26</v>
      </c>
      <c r="G2637" s="111" t="s">
        <v>26</v>
      </c>
      <c r="H2637" s="102" t="s">
        <v>323</v>
      </c>
      <c r="I2637" s="21">
        <v>9446230</v>
      </c>
      <c r="J2637" s="71">
        <v>122.55200000000001</v>
      </c>
      <c r="K2637" s="21">
        <v>11642469</v>
      </c>
      <c r="L2637" s="21">
        <v>9500000</v>
      </c>
      <c r="M2637" s="21">
        <v>9453613</v>
      </c>
      <c r="N2637" s="21"/>
      <c r="O2637" s="21">
        <v>1188</v>
      </c>
      <c r="P2637" s="21"/>
      <c r="Q2637" s="21"/>
      <c r="R2637" s="22">
        <v>6</v>
      </c>
      <c r="S2637" s="22">
        <v>6.0410000000000004</v>
      </c>
      <c r="T2637" s="20" t="s">
        <v>4965</v>
      </c>
      <c r="U2637" s="21">
        <v>95000</v>
      </c>
      <c r="V2637" s="21">
        <v>570000</v>
      </c>
      <c r="W2637" s="34">
        <v>38098</v>
      </c>
      <c r="X2637" s="34">
        <v>49065</v>
      </c>
      <c r="Y2637" s="109"/>
      <c r="Z2637" s="70" t="s">
        <v>4927</v>
      </c>
      <c r="AA2637" s="20" t="s">
        <v>4926</v>
      </c>
      <c r="AB2637" s="109"/>
      <c r="AC2637" s="19"/>
      <c r="AD2637" s="22"/>
      <c r="AE2637" s="19"/>
    </row>
    <row r="2638" spans="2:31" x14ac:dyDescent="0.2">
      <c r="B2638" s="14" t="s">
        <v>11700</v>
      </c>
      <c r="C2638" s="33" t="s">
        <v>11699</v>
      </c>
      <c r="D2638" s="16" t="s">
        <v>11698</v>
      </c>
      <c r="E2638" s="104" t="s">
        <v>26</v>
      </c>
      <c r="F2638" s="18" t="s">
        <v>5793</v>
      </c>
      <c r="G2638" s="111" t="s">
        <v>26</v>
      </c>
      <c r="H2638" s="102" t="s">
        <v>323</v>
      </c>
      <c r="I2638" s="21">
        <v>9000000</v>
      </c>
      <c r="J2638" s="71">
        <v>111.496</v>
      </c>
      <c r="K2638" s="21">
        <v>10034658</v>
      </c>
      <c r="L2638" s="21">
        <v>9000000</v>
      </c>
      <c r="M2638" s="21">
        <v>9000000</v>
      </c>
      <c r="N2638" s="21"/>
      <c r="O2638" s="21">
        <v>-19</v>
      </c>
      <c r="P2638" s="21"/>
      <c r="Q2638" s="21"/>
      <c r="R2638" s="22">
        <v>5.05</v>
      </c>
      <c r="S2638" s="22">
        <v>5.05</v>
      </c>
      <c r="T2638" s="20" t="s">
        <v>89</v>
      </c>
      <c r="U2638" s="21">
        <v>1263</v>
      </c>
      <c r="V2638" s="21">
        <v>454500</v>
      </c>
      <c r="W2638" s="34">
        <v>38022</v>
      </c>
      <c r="X2638" s="34">
        <v>42368</v>
      </c>
      <c r="Y2638" s="109"/>
      <c r="Z2638" s="70" t="s">
        <v>4927</v>
      </c>
      <c r="AA2638" s="20" t="s">
        <v>4926</v>
      </c>
      <c r="AB2638" s="109"/>
      <c r="AC2638" s="19"/>
      <c r="AD2638" s="22"/>
      <c r="AE2638" s="19"/>
    </row>
    <row r="2639" spans="2:31" x14ac:dyDescent="0.2">
      <c r="B2639" s="14" t="s">
        <v>11697</v>
      </c>
      <c r="C2639" s="33" t="s">
        <v>11696</v>
      </c>
      <c r="D2639" s="16" t="s">
        <v>11693</v>
      </c>
      <c r="E2639" s="104" t="s">
        <v>26</v>
      </c>
      <c r="F2639" s="18" t="s">
        <v>26</v>
      </c>
      <c r="G2639" s="111" t="s">
        <v>26</v>
      </c>
      <c r="H2639" s="102" t="s">
        <v>334</v>
      </c>
      <c r="I2639" s="21">
        <v>37996803</v>
      </c>
      <c r="J2639" s="71">
        <v>111.16800000000001</v>
      </c>
      <c r="K2639" s="21">
        <v>41132271</v>
      </c>
      <c r="L2639" s="21">
        <v>37000000</v>
      </c>
      <c r="M2639" s="21">
        <v>37355068</v>
      </c>
      <c r="N2639" s="21"/>
      <c r="O2639" s="21">
        <v>-126405</v>
      </c>
      <c r="P2639" s="21"/>
      <c r="Q2639" s="21"/>
      <c r="R2639" s="22">
        <v>7.125</v>
      </c>
      <c r="S2639" s="22">
        <v>6.6779999999999999</v>
      </c>
      <c r="T2639" s="20" t="s">
        <v>4965</v>
      </c>
      <c r="U2639" s="21">
        <v>336854</v>
      </c>
      <c r="V2639" s="21">
        <v>2636250</v>
      </c>
      <c r="W2639" s="34">
        <v>39721</v>
      </c>
      <c r="X2639" s="34">
        <v>42139</v>
      </c>
      <c r="Y2639" s="109"/>
      <c r="Z2639" s="70" t="s">
        <v>4927</v>
      </c>
      <c r="AA2639" s="20" t="s">
        <v>4926</v>
      </c>
      <c r="AB2639" s="109"/>
      <c r="AC2639" s="19"/>
      <c r="AD2639" s="22"/>
      <c r="AE2639" s="19"/>
    </row>
    <row r="2640" spans="2:31" x14ac:dyDescent="0.2">
      <c r="B2640" s="14" t="s">
        <v>11695</v>
      </c>
      <c r="C2640" s="33" t="s">
        <v>11694</v>
      </c>
      <c r="D2640" s="16" t="s">
        <v>11693</v>
      </c>
      <c r="E2640" s="104" t="s">
        <v>26</v>
      </c>
      <c r="F2640" s="18" t="s">
        <v>26</v>
      </c>
      <c r="G2640" s="111" t="s">
        <v>26</v>
      </c>
      <c r="H2640" s="102" t="s">
        <v>334</v>
      </c>
      <c r="I2640" s="21">
        <v>14955300</v>
      </c>
      <c r="J2640" s="71">
        <v>115.58199999999999</v>
      </c>
      <c r="K2640" s="21">
        <v>17337255</v>
      </c>
      <c r="L2640" s="21">
        <v>15000000</v>
      </c>
      <c r="M2640" s="21">
        <v>14976466</v>
      </c>
      <c r="N2640" s="21"/>
      <c r="O2640" s="21">
        <v>4238</v>
      </c>
      <c r="P2640" s="21"/>
      <c r="Q2640" s="21"/>
      <c r="R2640" s="22">
        <v>6.85</v>
      </c>
      <c r="S2640" s="22">
        <v>6.8920000000000003</v>
      </c>
      <c r="T2640" s="20" t="s">
        <v>89</v>
      </c>
      <c r="U2640" s="21">
        <v>45667</v>
      </c>
      <c r="V2640" s="21">
        <v>1027500</v>
      </c>
      <c r="W2640" s="34">
        <v>39251</v>
      </c>
      <c r="X2640" s="34">
        <v>42901</v>
      </c>
      <c r="Y2640" s="109"/>
      <c r="Z2640" s="70" t="s">
        <v>4927</v>
      </c>
      <c r="AA2640" s="20" t="s">
        <v>4926</v>
      </c>
      <c r="AB2640" s="109"/>
      <c r="AC2640" s="19"/>
      <c r="AD2640" s="22"/>
      <c r="AE2640" s="19"/>
    </row>
    <row r="2641" spans="2:31" x14ac:dyDescent="0.2">
      <c r="B2641" s="14" t="s">
        <v>11692</v>
      </c>
      <c r="C2641" s="33" t="s">
        <v>11691</v>
      </c>
      <c r="D2641" s="16" t="s">
        <v>11684</v>
      </c>
      <c r="E2641" s="104" t="s">
        <v>26</v>
      </c>
      <c r="F2641" s="18" t="s">
        <v>26</v>
      </c>
      <c r="G2641" s="111" t="s">
        <v>26</v>
      </c>
      <c r="H2641" s="102" t="s">
        <v>334</v>
      </c>
      <c r="I2641" s="21">
        <v>26564435</v>
      </c>
      <c r="J2641" s="71">
        <v>104.72499999999999</v>
      </c>
      <c r="K2641" s="21">
        <v>27972128</v>
      </c>
      <c r="L2641" s="21">
        <v>26710000</v>
      </c>
      <c r="M2641" s="21">
        <v>26686583</v>
      </c>
      <c r="N2641" s="21"/>
      <c r="O2641" s="21">
        <v>19616</v>
      </c>
      <c r="P2641" s="21"/>
      <c r="Q2641" s="21"/>
      <c r="R2641" s="22">
        <v>5.75</v>
      </c>
      <c r="S2641" s="22">
        <v>5.827</v>
      </c>
      <c r="T2641" s="20" t="s">
        <v>4985</v>
      </c>
      <c r="U2641" s="21">
        <v>452215</v>
      </c>
      <c r="V2641" s="21">
        <v>1535825</v>
      </c>
      <c r="W2641" s="34">
        <v>38547</v>
      </c>
      <c r="X2641" s="34">
        <v>41713</v>
      </c>
      <c r="Y2641" s="109"/>
      <c r="Z2641" s="70" t="s">
        <v>4927</v>
      </c>
      <c r="AA2641" s="20" t="s">
        <v>4926</v>
      </c>
      <c r="AB2641" s="109"/>
      <c r="AC2641" s="19"/>
      <c r="AD2641" s="22"/>
      <c r="AE2641" s="19"/>
    </row>
    <row r="2642" spans="2:31" x14ac:dyDescent="0.2">
      <c r="B2642" s="14" t="s">
        <v>11690</v>
      </c>
      <c r="C2642" s="33" t="s">
        <v>11689</v>
      </c>
      <c r="D2642" s="16" t="s">
        <v>11684</v>
      </c>
      <c r="E2642" s="104" t="s">
        <v>26</v>
      </c>
      <c r="F2642" s="18" t="s">
        <v>26</v>
      </c>
      <c r="G2642" s="111" t="s">
        <v>26</v>
      </c>
      <c r="H2642" s="102" t="s">
        <v>334</v>
      </c>
      <c r="I2642" s="21">
        <v>9944600</v>
      </c>
      <c r="J2642" s="71">
        <v>116.221</v>
      </c>
      <c r="K2642" s="21">
        <v>11622090</v>
      </c>
      <c r="L2642" s="21">
        <v>10000000</v>
      </c>
      <c r="M2642" s="21">
        <v>9951331</v>
      </c>
      <c r="N2642" s="21"/>
      <c r="O2642" s="21">
        <v>1311</v>
      </c>
      <c r="P2642" s="21"/>
      <c r="Q2642" s="21"/>
      <c r="R2642" s="22">
        <v>7</v>
      </c>
      <c r="S2642" s="22">
        <v>7.0439999999999996</v>
      </c>
      <c r="T2642" s="20" t="s">
        <v>4985</v>
      </c>
      <c r="U2642" s="21">
        <v>206111</v>
      </c>
      <c r="V2642" s="21">
        <v>700000</v>
      </c>
      <c r="W2642" s="34">
        <v>38062</v>
      </c>
      <c r="X2642" s="34">
        <v>49018</v>
      </c>
      <c r="Y2642" s="109"/>
      <c r="Z2642" s="70" t="s">
        <v>4927</v>
      </c>
      <c r="AA2642" s="20" t="s">
        <v>4926</v>
      </c>
      <c r="AB2642" s="109"/>
      <c r="AC2642" s="19"/>
      <c r="AD2642" s="22"/>
      <c r="AE2642" s="19"/>
    </row>
    <row r="2643" spans="2:31" x14ac:dyDescent="0.2">
      <c r="B2643" s="14" t="s">
        <v>11688</v>
      </c>
      <c r="C2643" s="33" t="s">
        <v>11687</v>
      </c>
      <c r="D2643" s="16" t="s">
        <v>11684</v>
      </c>
      <c r="E2643" s="104" t="s">
        <v>26</v>
      </c>
      <c r="F2643" s="18" t="s">
        <v>26</v>
      </c>
      <c r="G2643" s="111" t="s">
        <v>26</v>
      </c>
      <c r="H2643" s="102" t="s">
        <v>334</v>
      </c>
      <c r="I2643" s="21">
        <v>2941530</v>
      </c>
      <c r="J2643" s="71">
        <v>109.274</v>
      </c>
      <c r="K2643" s="21">
        <v>3278217</v>
      </c>
      <c r="L2643" s="21">
        <v>3000000</v>
      </c>
      <c r="M2643" s="21">
        <v>2947935</v>
      </c>
      <c r="N2643" s="21"/>
      <c r="O2643" s="21">
        <v>1174</v>
      </c>
      <c r="P2643" s="21"/>
      <c r="Q2643" s="21"/>
      <c r="R2643" s="22">
        <v>6.5</v>
      </c>
      <c r="S2643" s="22">
        <v>6.6509999999999998</v>
      </c>
      <c r="T2643" s="20" t="s">
        <v>4985</v>
      </c>
      <c r="U2643" s="21">
        <v>57417</v>
      </c>
      <c r="V2643" s="21">
        <v>195000</v>
      </c>
      <c r="W2643" s="34">
        <v>38426</v>
      </c>
      <c r="X2643" s="34">
        <v>49383</v>
      </c>
      <c r="Y2643" s="109"/>
      <c r="Z2643" s="70" t="s">
        <v>4927</v>
      </c>
      <c r="AA2643" s="20" t="s">
        <v>4926</v>
      </c>
      <c r="AB2643" s="109"/>
      <c r="AC2643" s="19"/>
      <c r="AD2643" s="22"/>
      <c r="AE2643" s="19"/>
    </row>
    <row r="2644" spans="2:31" x14ac:dyDescent="0.2">
      <c r="B2644" s="14" t="s">
        <v>11686</v>
      </c>
      <c r="C2644" s="33" t="s">
        <v>11685</v>
      </c>
      <c r="D2644" s="16" t="s">
        <v>11684</v>
      </c>
      <c r="E2644" s="104" t="s">
        <v>26</v>
      </c>
      <c r="F2644" s="18" t="s">
        <v>26</v>
      </c>
      <c r="G2644" s="111" t="s">
        <v>26</v>
      </c>
      <c r="H2644" s="102" t="s">
        <v>334</v>
      </c>
      <c r="I2644" s="21">
        <v>14956800</v>
      </c>
      <c r="J2644" s="71">
        <v>114.262</v>
      </c>
      <c r="K2644" s="21">
        <v>17139360</v>
      </c>
      <c r="L2644" s="21">
        <v>15000000</v>
      </c>
      <c r="M2644" s="21">
        <v>14980979</v>
      </c>
      <c r="N2644" s="21"/>
      <c r="O2644" s="21">
        <v>4056</v>
      </c>
      <c r="P2644" s="21"/>
      <c r="Q2644" s="21"/>
      <c r="R2644" s="22">
        <v>6.7</v>
      </c>
      <c r="S2644" s="22">
        <v>6.74</v>
      </c>
      <c r="T2644" s="20" t="s">
        <v>118</v>
      </c>
      <c r="U2644" s="21">
        <v>379667</v>
      </c>
      <c r="V2644" s="21">
        <v>1005000</v>
      </c>
      <c r="W2644" s="34">
        <v>38939</v>
      </c>
      <c r="X2644" s="34">
        <v>42597</v>
      </c>
      <c r="Y2644" s="109"/>
      <c r="Z2644" s="70" t="s">
        <v>4927</v>
      </c>
      <c r="AA2644" s="20" t="s">
        <v>4926</v>
      </c>
      <c r="AB2644" s="109"/>
      <c r="AC2644" s="19"/>
      <c r="AD2644" s="22"/>
      <c r="AE2644" s="19"/>
    </row>
    <row r="2645" spans="2:31" x14ac:dyDescent="0.2">
      <c r="B2645" s="14" t="s">
        <v>11683</v>
      </c>
      <c r="C2645" s="33" t="s">
        <v>11682</v>
      </c>
      <c r="D2645" s="16" t="s">
        <v>11679</v>
      </c>
      <c r="E2645" s="104" t="s">
        <v>26</v>
      </c>
      <c r="F2645" s="18" t="s">
        <v>26</v>
      </c>
      <c r="G2645" s="111" t="s">
        <v>26</v>
      </c>
      <c r="H2645" s="102" t="s">
        <v>334</v>
      </c>
      <c r="I2645" s="21">
        <v>3856138</v>
      </c>
      <c r="J2645" s="71">
        <v>119.34</v>
      </c>
      <c r="K2645" s="21">
        <v>4630404</v>
      </c>
      <c r="L2645" s="21">
        <v>3880000</v>
      </c>
      <c r="M2645" s="21">
        <v>3866774</v>
      </c>
      <c r="N2645" s="21"/>
      <c r="O2645" s="21">
        <v>2318</v>
      </c>
      <c r="P2645" s="21"/>
      <c r="Q2645" s="21"/>
      <c r="R2645" s="22">
        <v>6.625</v>
      </c>
      <c r="S2645" s="22">
        <v>6.71</v>
      </c>
      <c r="T2645" s="20" t="s">
        <v>4949</v>
      </c>
      <c r="U2645" s="21">
        <v>64263</v>
      </c>
      <c r="V2645" s="21">
        <v>257050</v>
      </c>
      <c r="W2645" s="34">
        <v>39345</v>
      </c>
      <c r="X2645" s="34">
        <v>43009</v>
      </c>
      <c r="Y2645" s="109"/>
      <c r="Z2645" s="70" t="s">
        <v>4927</v>
      </c>
      <c r="AA2645" s="20" t="s">
        <v>4926</v>
      </c>
      <c r="AB2645" s="109"/>
      <c r="AC2645" s="19"/>
      <c r="AD2645" s="22"/>
      <c r="AE2645" s="19"/>
    </row>
    <row r="2646" spans="2:31" x14ac:dyDescent="0.2">
      <c r="B2646" s="14" t="s">
        <v>11681</v>
      </c>
      <c r="C2646" s="33" t="s">
        <v>11680</v>
      </c>
      <c r="D2646" s="16" t="s">
        <v>11679</v>
      </c>
      <c r="E2646" s="104" t="s">
        <v>26</v>
      </c>
      <c r="F2646" s="18" t="s">
        <v>26</v>
      </c>
      <c r="G2646" s="111" t="s">
        <v>4412</v>
      </c>
      <c r="H2646" s="102" t="s">
        <v>334</v>
      </c>
      <c r="I2646" s="21">
        <v>1998060</v>
      </c>
      <c r="J2646" s="71">
        <v>98.945999999999998</v>
      </c>
      <c r="K2646" s="21">
        <v>1978926</v>
      </c>
      <c r="L2646" s="21">
        <v>2000000</v>
      </c>
      <c r="M2646" s="21">
        <v>1998068</v>
      </c>
      <c r="N2646" s="21"/>
      <c r="O2646" s="21">
        <v>8</v>
      </c>
      <c r="P2646" s="21"/>
      <c r="Q2646" s="21"/>
      <c r="R2646" s="22">
        <v>3.375</v>
      </c>
      <c r="S2646" s="22">
        <v>3.3860000000000001</v>
      </c>
      <c r="T2646" s="20" t="s">
        <v>89</v>
      </c>
      <c r="U2646" s="21">
        <v>3938</v>
      </c>
      <c r="V2646" s="21"/>
      <c r="W2646" s="34">
        <v>41248</v>
      </c>
      <c r="X2646" s="34">
        <v>45092</v>
      </c>
      <c r="Y2646" s="109"/>
      <c r="Z2646" s="70" t="s">
        <v>4927</v>
      </c>
      <c r="AA2646" s="20" t="s">
        <v>4926</v>
      </c>
      <c r="AB2646" s="109"/>
      <c r="AC2646" s="28">
        <v>45000</v>
      </c>
      <c r="AD2646" s="22">
        <v>100</v>
      </c>
      <c r="AE2646" s="19"/>
    </row>
    <row r="2647" spans="2:31" x14ac:dyDescent="0.2">
      <c r="B2647" s="14" t="s">
        <v>11678</v>
      </c>
      <c r="C2647" s="33" t="s">
        <v>11677</v>
      </c>
      <c r="D2647" s="16" t="s">
        <v>11674</v>
      </c>
      <c r="E2647" s="104" t="s">
        <v>26</v>
      </c>
      <c r="F2647" s="18" t="s">
        <v>26</v>
      </c>
      <c r="G2647" s="111" t="s">
        <v>26</v>
      </c>
      <c r="H2647" s="102" t="s">
        <v>323</v>
      </c>
      <c r="I2647" s="21">
        <v>1250000</v>
      </c>
      <c r="J2647" s="71">
        <v>125.251</v>
      </c>
      <c r="K2647" s="21">
        <v>1565636</v>
      </c>
      <c r="L2647" s="21">
        <v>1250000</v>
      </c>
      <c r="M2647" s="21">
        <v>1250000</v>
      </c>
      <c r="N2647" s="21"/>
      <c r="O2647" s="21"/>
      <c r="P2647" s="21"/>
      <c r="Q2647" s="21"/>
      <c r="R2647" s="22">
        <v>5.55</v>
      </c>
      <c r="S2647" s="22">
        <v>5.55</v>
      </c>
      <c r="T2647" s="20" t="s">
        <v>4985</v>
      </c>
      <c r="U2647" s="21">
        <v>20427</v>
      </c>
      <c r="V2647" s="21">
        <v>69375</v>
      </c>
      <c r="W2647" s="34">
        <v>39430</v>
      </c>
      <c r="X2647" s="34">
        <v>50114</v>
      </c>
      <c r="Y2647" s="109"/>
      <c r="Z2647" s="70" t="s">
        <v>4927</v>
      </c>
      <c r="AA2647" s="20" t="s">
        <v>4926</v>
      </c>
      <c r="AB2647" s="109"/>
      <c r="AC2647" s="19"/>
      <c r="AD2647" s="22"/>
      <c r="AE2647" s="19"/>
    </row>
    <row r="2648" spans="2:31" x14ac:dyDescent="0.2">
      <c r="B2648" s="14" t="s">
        <v>11676</v>
      </c>
      <c r="C2648" s="33" t="s">
        <v>11675</v>
      </c>
      <c r="D2648" s="16" t="s">
        <v>11674</v>
      </c>
      <c r="E2648" s="104" t="s">
        <v>5057</v>
      </c>
      <c r="F2648" s="18" t="s">
        <v>26</v>
      </c>
      <c r="G2648" s="111" t="s">
        <v>26</v>
      </c>
      <c r="H2648" s="102" t="s">
        <v>323</v>
      </c>
      <c r="I2648" s="21">
        <v>11889647</v>
      </c>
      <c r="J2648" s="71">
        <v>104.328</v>
      </c>
      <c r="K2648" s="21">
        <v>12409768</v>
      </c>
      <c r="L2648" s="21">
        <v>11895000</v>
      </c>
      <c r="M2648" s="21">
        <v>11893639</v>
      </c>
      <c r="N2648" s="21"/>
      <c r="O2648" s="21">
        <v>1098</v>
      </c>
      <c r="P2648" s="21"/>
      <c r="Q2648" s="21"/>
      <c r="R2648" s="22">
        <v>4.2</v>
      </c>
      <c r="S2648" s="22">
        <v>4.21</v>
      </c>
      <c r="T2648" s="20" t="s">
        <v>4985</v>
      </c>
      <c r="U2648" s="21">
        <v>159591</v>
      </c>
      <c r="V2648" s="21">
        <v>499590</v>
      </c>
      <c r="W2648" s="34">
        <v>39875</v>
      </c>
      <c r="X2648" s="34">
        <v>41704</v>
      </c>
      <c r="Y2648" s="109"/>
      <c r="Z2648" s="70" t="s">
        <v>4927</v>
      </c>
      <c r="AA2648" s="20" t="s">
        <v>4926</v>
      </c>
      <c r="AB2648" s="109"/>
      <c r="AC2648" s="19"/>
      <c r="AD2648" s="22"/>
      <c r="AE2648" s="19"/>
    </row>
    <row r="2649" spans="2:31" x14ac:dyDescent="0.2">
      <c r="B2649" s="14" t="s">
        <v>11673</v>
      </c>
      <c r="C2649" s="33" t="s">
        <v>11672</v>
      </c>
      <c r="D2649" s="16" t="s">
        <v>11671</v>
      </c>
      <c r="E2649" s="104" t="s">
        <v>26</v>
      </c>
      <c r="F2649" s="18" t="s">
        <v>26</v>
      </c>
      <c r="G2649" s="111" t="s">
        <v>26</v>
      </c>
      <c r="H2649" s="102" t="s">
        <v>611</v>
      </c>
      <c r="I2649" s="21">
        <v>10044000</v>
      </c>
      <c r="J2649" s="71">
        <v>114.75</v>
      </c>
      <c r="K2649" s="21">
        <v>10671750</v>
      </c>
      <c r="L2649" s="21">
        <v>9300000</v>
      </c>
      <c r="M2649" s="21">
        <v>9921950</v>
      </c>
      <c r="N2649" s="21"/>
      <c r="O2649" s="21">
        <v>-122050</v>
      </c>
      <c r="P2649" s="21"/>
      <c r="Q2649" s="21"/>
      <c r="R2649" s="22">
        <v>6.9</v>
      </c>
      <c r="S2649" s="22">
        <v>5.2249999999999996</v>
      </c>
      <c r="T2649" s="20" t="s">
        <v>85</v>
      </c>
      <c r="U2649" s="21">
        <v>295895</v>
      </c>
      <c r="V2649" s="21">
        <v>641700</v>
      </c>
      <c r="W2649" s="34">
        <v>40891</v>
      </c>
      <c r="X2649" s="34">
        <v>42931</v>
      </c>
      <c r="Y2649" s="109"/>
      <c r="Z2649" s="70" t="s">
        <v>4927</v>
      </c>
      <c r="AA2649" s="20" t="s">
        <v>4926</v>
      </c>
      <c r="AB2649" s="109"/>
      <c r="AC2649" s="19"/>
      <c r="AD2649" s="22"/>
      <c r="AE2649" s="19"/>
    </row>
    <row r="2650" spans="2:31" x14ac:dyDescent="0.2">
      <c r="B2650" s="14" t="s">
        <v>11670</v>
      </c>
      <c r="C2650" s="33" t="s">
        <v>11669</v>
      </c>
      <c r="D2650" s="16" t="s">
        <v>11664</v>
      </c>
      <c r="E2650" s="104" t="s">
        <v>5057</v>
      </c>
      <c r="F2650" s="18" t="s">
        <v>26</v>
      </c>
      <c r="G2650" s="111" t="s">
        <v>26</v>
      </c>
      <c r="H2650" s="102" t="s">
        <v>334</v>
      </c>
      <c r="I2650" s="21">
        <v>4871950</v>
      </c>
      <c r="J2650" s="71">
        <v>121.45099999999999</v>
      </c>
      <c r="K2650" s="21">
        <v>6072550</v>
      </c>
      <c r="L2650" s="21">
        <v>5000000</v>
      </c>
      <c r="M2650" s="21">
        <v>4943882</v>
      </c>
      <c r="N2650" s="21"/>
      <c r="O2650" s="21">
        <v>9389</v>
      </c>
      <c r="P2650" s="21"/>
      <c r="Q2650" s="21"/>
      <c r="R2650" s="22">
        <v>7</v>
      </c>
      <c r="S2650" s="22">
        <v>7.2629999999999999</v>
      </c>
      <c r="T2650" s="20" t="s">
        <v>4985</v>
      </c>
      <c r="U2650" s="21">
        <v>103056</v>
      </c>
      <c r="V2650" s="21">
        <v>350000</v>
      </c>
      <c r="W2650" s="34">
        <v>36929</v>
      </c>
      <c r="X2650" s="34">
        <v>43174</v>
      </c>
      <c r="Y2650" s="109"/>
      <c r="Z2650" s="70" t="s">
        <v>4927</v>
      </c>
      <c r="AA2650" s="20" t="s">
        <v>4926</v>
      </c>
      <c r="AB2650" s="109"/>
      <c r="AC2650" s="19"/>
      <c r="AD2650" s="22"/>
      <c r="AE2650" s="19"/>
    </row>
    <row r="2651" spans="2:31" x14ac:dyDescent="0.2">
      <c r="B2651" s="14" t="s">
        <v>11668</v>
      </c>
      <c r="C2651" s="33" t="s">
        <v>11667</v>
      </c>
      <c r="D2651" s="16" t="s">
        <v>11664</v>
      </c>
      <c r="E2651" s="104" t="s">
        <v>26</v>
      </c>
      <c r="F2651" s="18" t="s">
        <v>26</v>
      </c>
      <c r="G2651" s="111" t="s">
        <v>26</v>
      </c>
      <c r="H2651" s="102" t="s">
        <v>334</v>
      </c>
      <c r="I2651" s="21">
        <v>10174697</v>
      </c>
      <c r="J2651" s="71">
        <v>104.197</v>
      </c>
      <c r="K2651" s="21">
        <v>10747962</v>
      </c>
      <c r="L2651" s="21">
        <v>10315000</v>
      </c>
      <c r="M2651" s="21">
        <v>10294946</v>
      </c>
      <c r="N2651" s="21"/>
      <c r="O2651" s="21">
        <v>9422</v>
      </c>
      <c r="P2651" s="21"/>
      <c r="Q2651" s="21"/>
      <c r="R2651" s="22">
        <v>4.75</v>
      </c>
      <c r="S2651" s="22">
        <v>4.93</v>
      </c>
      <c r="T2651" s="20" t="s">
        <v>118</v>
      </c>
      <c r="U2651" s="21">
        <v>185097</v>
      </c>
      <c r="V2651" s="21">
        <v>489963</v>
      </c>
      <c r="W2651" s="34">
        <v>38898</v>
      </c>
      <c r="X2651" s="34">
        <v>41685</v>
      </c>
      <c r="Y2651" s="109"/>
      <c r="Z2651" s="70" t="s">
        <v>4927</v>
      </c>
      <c r="AA2651" s="20" t="s">
        <v>4926</v>
      </c>
      <c r="AB2651" s="109"/>
      <c r="AC2651" s="31"/>
      <c r="AD2651" s="22"/>
      <c r="AE2651" s="19"/>
    </row>
    <row r="2652" spans="2:31" x14ac:dyDescent="0.2">
      <c r="B2652" s="14" t="s">
        <v>11666</v>
      </c>
      <c r="C2652" s="33" t="s">
        <v>11665</v>
      </c>
      <c r="D2652" s="16" t="s">
        <v>11664</v>
      </c>
      <c r="E2652" s="104" t="s">
        <v>26</v>
      </c>
      <c r="F2652" s="18" t="s">
        <v>26</v>
      </c>
      <c r="G2652" s="111" t="s">
        <v>26</v>
      </c>
      <c r="H2652" s="102" t="s">
        <v>334</v>
      </c>
      <c r="I2652" s="21">
        <v>993360</v>
      </c>
      <c r="J2652" s="71">
        <v>116.858</v>
      </c>
      <c r="K2652" s="21">
        <v>1168582</v>
      </c>
      <c r="L2652" s="21">
        <v>1000000</v>
      </c>
      <c r="M2652" s="21">
        <v>994007</v>
      </c>
      <c r="N2652" s="21"/>
      <c r="O2652" s="21">
        <v>107</v>
      </c>
      <c r="P2652" s="21"/>
      <c r="Q2652" s="21"/>
      <c r="R2652" s="22">
        <v>6.15</v>
      </c>
      <c r="S2652" s="22">
        <v>6.1989999999999998</v>
      </c>
      <c r="T2652" s="20" t="s">
        <v>4949</v>
      </c>
      <c r="U2652" s="21">
        <v>14350</v>
      </c>
      <c r="V2652" s="21">
        <v>61500</v>
      </c>
      <c r="W2652" s="34">
        <v>38810</v>
      </c>
      <c r="X2652" s="34">
        <v>49772</v>
      </c>
      <c r="Y2652" s="109"/>
      <c r="Z2652" s="70" t="s">
        <v>4927</v>
      </c>
      <c r="AA2652" s="20" t="s">
        <v>4926</v>
      </c>
      <c r="AB2652" s="109"/>
      <c r="AC2652" s="19"/>
      <c r="AD2652" s="22"/>
      <c r="AE2652" s="19"/>
    </row>
    <row r="2653" spans="2:31" x14ac:dyDescent="0.2">
      <c r="B2653" s="14" t="s">
        <v>11663</v>
      </c>
      <c r="C2653" s="33" t="s">
        <v>11662</v>
      </c>
      <c r="D2653" s="16" t="s">
        <v>11657</v>
      </c>
      <c r="E2653" s="104" t="s">
        <v>26</v>
      </c>
      <c r="F2653" s="18" t="s">
        <v>26</v>
      </c>
      <c r="G2653" s="111" t="s">
        <v>26</v>
      </c>
      <c r="H2653" s="102" t="s">
        <v>323</v>
      </c>
      <c r="I2653" s="21">
        <v>1552137</v>
      </c>
      <c r="J2653" s="71">
        <v>148.01400000000001</v>
      </c>
      <c r="K2653" s="21">
        <v>2027793</v>
      </c>
      <c r="L2653" s="21">
        <v>1370000</v>
      </c>
      <c r="M2653" s="21">
        <v>1527450</v>
      </c>
      <c r="N2653" s="21"/>
      <c r="O2653" s="21">
        <v>-4452</v>
      </c>
      <c r="P2653" s="21"/>
      <c r="Q2653" s="21"/>
      <c r="R2653" s="22">
        <v>8.5</v>
      </c>
      <c r="S2653" s="22">
        <v>7.3049999999999997</v>
      </c>
      <c r="T2653" s="20" t="s">
        <v>89</v>
      </c>
      <c r="U2653" s="21">
        <v>9704</v>
      </c>
      <c r="V2653" s="21">
        <v>116450</v>
      </c>
      <c r="W2653" s="34">
        <v>38895</v>
      </c>
      <c r="X2653" s="34">
        <v>47453</v>
      </c>
      <c r="Y2653" s="109"/>
      <c r="Z2653" s="70" t="s">
        <v>4927</v>
      </c>
      <c r="AA2653" s="20" t="s">
        <v>4926</v>
      </c>
      <c r="AB2653" s="109"/>
      <c r="AC2653" s="19"/>
      <c r="AD2653" s="22"/>
      <c r="AE2653" s="19"/>
    </row>
    <row r="2654" spans="2:31" x14ac:dyDescent="0.2">
      <c r="B2654" s="14" t="s">
        <v>11661</v>
      </c>
      <c r="C2654" s="33" t="s">
        <v>11660</v>
      </c>
      <c r="D2654" s="16" t="s">
        <v>11657</v>
      </c>
      <c r="E2654" s="104" t="s">
        <v>5057</v>
      </c>
      <c r="F2654" s="18" t="s">
        <v>26</v>
      </c>
      <c r="G2654" s="111" t="s">
        <v>26</v>
      </c>
      <c r="H2654" s="102" t="s">
        <v>323</v>
      </c>
      <c r="I2654" s="21">
        <v>29975633</v>
      </c>
      <c r="J2654" s="71">
        <v>112.75700000000001</v>
      </c>
      <c r="K2654" s="21">
        <v>34108993</v>
      </c>
      <c r="L2654" s="21">
        <v>30250000</v>
      </c>
      <c r="M2654" s="21">
        <v>30049132</v>
      </c>
      <c r="N2654" s="21"/>
      <c r="O2654" s="21">
        <v>25148</v>
      </c>
      <c r="P2654" s="21"/>
      <c r="Q2654" s="21"/>
      <c r="R2654" s="22">
        <v>4.25</v>
      </c>
      <c r="S2654" s="22">
        <v>4.3630000000000004</v>
      </c>
      <c r="T2654" s="20" t="s">
        <v>4965</v>
      </c>
      <c r="U2654" s="21">
        <v>164274</v>
      </c>
      <c r="V2654" s="21">
        <v>1285625</v>
      </c>
      <c r="W2654" s="34">
        <v>40130</v>
      </c>
      <c r="X2654" s="34">
        <v>43784</v>
      </c>
      <c r="Y2654" s="109"/>
      <c r="Z2654" s="70" t="s">
        <v>4927</v>
      </c>
      <c r="AA2654" s="20" t="s">
        <v>4926</v>
      </c>
      <c r="AB2654" s="109"/>
      <c r="AC2654" s="19"/>
      <c r="AD2654" s="22"/>
      <c r="AE2654" s="19"/>
    </row>
    <row r="2655" spans="2:31" x14ac:dyDescent="0.2">
      <c r="B2655" s="14" t="s">
        <v>11659</v>
      </c>
      <c r="C2655" s="33" t="s">
        <v>11658</v>
      </c>
      <c r="D2655" s="16" t="s">
        <v>11657</v>
      </c>
      <c r="E2655" s="104" t="s">
        <v>26</v>
      </c>
      <c r="F2655" s="18" t="s">
        <v>26</v>
      </c>
      <c r="G2655" s="111" t="s">
        <v>26</v>
      </c>
      <c r="H2655" s="102" t="s">
        <v>323</v>
      </c>
      <c r="I2655" s="21">
        <v>8993160</v>
      </c>
      <c r="J2655" s="71">
        <v>103.61</v>
      </c>
      <c r="K2655" s="21">
        <v>9324873</v>
      </c>
      <c r="L2655" s="21">
        <v>9000000</v>
      </c>
      <c r="M2655" s="21">
        <v>8994897</v>
      </c>
      <c r="N2655" s="21"/>
      <c r="O2655" s="21">
        <v>1304</v>
      </c>
      <c r="P2655" s="21"/>
      <c r="Q2655" s="21"/>
      <c r="R2655" s="22">
        <v>2.125</v>
      </c>
      <c r="S2655" s="22">
        <v>2.141</v>
      </c>
      <c r="T2655" s="20" t="s">
        <v>4985</v>
      </c>
      <c r="U2655" s="21">
        <v>56313</v>
      </c>
      <c r="V2655" s="21">
        <v>194438</v>
      </c>
      <c r="W2655" s="34">
        <v>40792</v>
      </c>
      <c r="X2655" s="34">
        <v>42628</v>
      </c>
      <c r="Y2655" s="109"/>
      <c r="Z2655" s="70" t="s">
        <v>4927</v>
      </c>
      <c r="AA2655" s="20" t="s">
        <v>4926</v>
      </c>
      <c r="AB2655" s="109"/>
      <c r="AC2655" s="19"/>
      <c r="AD2655" s="22"/>
      <c r="AE2655" s="19"/>
    </row>
    <row r="2656" spans="2:31" x14ac:dyDescent="0.2">
      <c r="B2656" s="14" t="s">
        <v>11656</v>
      </c>
      <c r="C2656" s="33" t="s">
        <v>11655</v>
      </c>
      <c r="D2656" s="16" t="s">
        <v>11652</v>
      </c>
      <c r="E2656" s="104" t="s">
        <v>5057</v>
      </c>
      <c r="F2656" s="18" t="s">
        <v>26</v>
      </c>
      <c r="G2656" s="111" t="s">
        <v>26</v>
      </c>
      <c r="H2656" s="102" t="s">
        <v>323</v>
      </c>
      <c r="I2656" s="21">
        <v>14846783</v>
      </c>
      <c r="J2656" s="71">
        <v>111.452</v>
      </c>
      <c r="K2656" s="21">
        <v>16717830</v>
      </c>
      <c r="L2656" s="21">
        <v>15000000</v>
      </c>
      <c r="M2656" s="21">
        <v>14943533</v>
      </c>
      <c r="N2656" s="21"/>
      <c r="O2656" s="21">
        <v>15698</v>
      </c>
      <c r="P2656" s="21"/>
      <c r="Q2656" s="21"/>
      <c r="R2656" s="22">
        <v>5.25</v>
      </c>
      <c r="S2656" s="22">
        <v>5.3789999999999996</v>
      </c>
      <c r="T2656" s="20" t="s">
        <v>4985</v>
      </c>
      <c r="U2656" s="21">
        <v>231875</v>
      </c>
      <c r="V2656" s="21">
        <v>787500</v>
      </c>
      <c r="W2656" s="34">
        <v>38898</v>
      </c>
      <c r="X2656" s="34">
        <v>42444</v>
      </c>
      <c r="Y2656" s="109"/>
      <c r="Z2656" s="70" t="s">
        <v>4927</v>
      </c>
      <c r="AA2656" s="20" t="s">
        <v>4926</v>
      </c>
      <c r="AB2656" s="109"/>
      <c r="AC2656" s="19"/>
      <c r="AD2656" s="22"/>
      <c r="AE2656" s="19"/>
    </row>
    <row r="2657" spans="2:31" x14ac:dyDescent="0.2">
      <c r="B2657" s="14" t="s">
        <v>11654</v>
      </c>
      <c r="C2657" s="33" t="s">
        <v>11653</v>
      </c>
      <c r="D2657" s="16" t="s">
        <v>11652</v>
      </c>
      <c r="E2657" s="104" t="s">
        <v>26</v>
      </c>
      <c r="F2657" s="18" t="s">
        <v>26</v>
      </c>
      <c r="G2657" s="111" t="s">
        <v>26</v>
      </c>
      <c r="H2657" s="102" t="s">
        <v>323</v>
      </c>
      <c r="I2657" s="21">
        <v>4790113</v>
      </c>
      <c r="J2657" s="71">
        <v>118.136</v>
      </c>
      <c r="K2657" s="21">
        <v>5741390</v>
      </c>
      <c r="L2657" s="21">
        <v>4860000</v>
      </c>
      <c r="M2657" s="21">
        <v>4798561</v>
      </c>
      <c r="N2657" s="21"/>
      <c r="O2657" s="21">
        <v>1305</v>
      </c>
      <c r="P2657" s="21"/>
      <c r="Q2657" s="21"/>
      <c r="R2657" s="22">
        <v>6</v>
      </c>
      <c r="S2657" s="22">
        <v>6.1050000000000004</v>
      </c>
      <c r="T2657" s="20" t="s">
        <v>118</v>
      </c>
      <c r="U2657" s="21">
        <v>121500</v>
      </c>
      <c r="V2657" s="21">
        <v>291600</v>
      </c>
      <c r="W2657" s="34">
        <v>38376</v>
      </c>
      <c r="X2657" s="34">
        <v>49341</v>
      </c>
      <c r="Y2657" s="109"/>
      <c r="Z2657" s="70" t="s">
        <v>4927</v>
      </c>
      <c r="AA2657" s="20" t="s">
        <v>4926</v>
      </c>
      <c r="AB2657" s="109"/>
      <c r="AC2657" s="19"/>
      <c r="AD2657" s="22"/>
      <c r="AE2657" s="19"/>
    </row>
    <row r="2658" spans="2:31" x14ac:dyDescent="0.2">
      <c r="B2658" s="14" t="s">
        <v>11651</v>
      </c>
      <c r="C2658" s="33" t="s">
        <v>11650</v>
      </c>
      <c r="D2658" s="16" t="s">
        <v>11649</v>
      </c>
      <c r="E2658" s="104" t="s">
        <v>26</v>
      </c>
      <c r="F2658" s="18" t="s">
        <v>26</v>
      </c>
      <c r="G2658" s="111" t="s">
        <v>26</v>
      </c>
      <c r="H2658" s="102" t="s">
        <v>590</v>
      </c>
      <c r="I2658" s="21">
        <v>4000000</v>
      </c>
      <c r="J2658" s="71">
        <v>105.66200000000001</v>
      </c>
      <c r="K2658" s="21">
        <v>4226480</v>
      </c>
      <c r="L2658" s="21">
        <v>4000000</v>
      </c>
      <c r="M2658" s="21">
        <v>4000000</v>
      </c>
      <c r="N2658" s="21"/>
      <c r="O2658" s="21"/>
      <c r="P2658" s="21"/>
      <c r="Q2658" s="21"/>
      <c r="R2658" s="22">
        <v>7.07</v>
      </c>
      <c r="S2658" s="22">
        <v>6.07</v>
      </c>
      <c r="T2658" s="20" t="s">
        <v>89</v>
      </c>
      <c r="U2658" s="21">
        <v>10998</v>
      </c>
      <c r="V2658" s="21">
        <v>282800</v>
      </c>
      <c r="W2658" s="34">
        <v>37945</v>
      </c>
      <c r="X2658" s="34">
        <v>41625</v>
      </c>
      <c r="Y2658" s="109"/>
      <c r="Z2658" s="70" t="s">
        <v>531</v>
      </c>
      <c r="AA2658" s="20" t="s">
        <v>26</v>
      </c>
      <c r="AB2658" s="109"/>
      <c r="AC2658" s="19"/>
      <c r="AD2658" s="22"/>
      <c r="AE2658" s="19"/>
    </row>
    <row r="2659" spans="2:31" x14ac:dyDescent="0.2">
      <c r="B2659" s="14" t="s">
        <v>11648</v>
      </c>
      <c r="C2659" s="33" t="s">
        <v>11647</v>
      </c>
      <c r="D2659" s="16" t="s">
        <v>11646</v>
      </c>
      <c r="E2659" s="104" t="s">
        <v>26</v>
      </c>
      <c r="F2659" s="18" t="s">
        <v>26</v>
      </c>
      <c r="G2659" s="111" t="s">
        <v>26</v>
      </c>
      <c r="H2659" s="102" t="s">
        <v>323</v>
      </c>
      <c r="I2659" s="21">
        <v>2997540</v>
      </c>
      <c r="J2659" s="71">
        <v>121.426</v>
      </c>
      <c r="K2659" s="21">
        <v>3642789</v>
      </c>
      <c r="L2659" s="21">
        <v>3000000</v>
      </c>
      <c r="M2659" s="21">
        <v>2998677</v>
      </c>
      <c r="N2659" s="21"/>
      <c r="O2659" s="21">
        <v>248</v>
      </c>
      <c r="P2659" s="21"/>
      <c r="Q2659" s="21"/>
      <c r="R2659" s="22">
        <v>6.1</v>
      </c>
      <c r="S2659" s="22">
        <v>6.1109999999999998</v>
      </c>
      <c r="T2659" s="20" t="s">
        <v>4985</v>
      </c>
      <c r="U2659" s="21">
        <v>53883</v>
      </c>
      <c r="V2659" s="21">
        <v>183000</v>
      </c>
      <c r="W2659" s="34">
        <v>39331</v>
      </c>
      <c r="X2659" s="34">
        <v>42993</v>
      </c>
      <c r="Y2659" s="109"/>
      <c r="Z2659" s="70" t="s">
        <v>4927</v>
      </c>
      <c r="AA2659" s="20" t="s">
        <v>4926</v>
      </c>
      <c r="AB2659" s="109"/>
      <c r="AC2659" s="19"/>
      <c r="AD2659" s="22"/>
      <c r="AE2659" s="19"/>
    </row>
    <row r="2660" spans="2:31" x14ac:dyDescent="0.2">
      <c r="B2660" s="14" t="s">
        <v>11645</v>
      </c>
      <c r="C2660" s="33" t="s">
        <v>11644</v>
      </c>
      <c r="D2660" s="16" t="s">
        <v>11643</v>
      </c>
      <c r="E2660" s="104" t="s">
        <v>26</v>
      </c>
      <c r="F2660" s="18" t="s">
        <v>26</v>
      </c>
      <c r="G2660" s="111" t="s">
        <v>26</v>
      </c>
      <c r="H2660" s="102" t="s">
        <v>323</v>
      </c>
      <c r="I2660" s="21">
        <v>15927378</v>
      </c>
      <c r="J2660" s="71">
        <v>108.134</v>
      </c>
      <c r="K2660" s="21">
        <v>16220040</v>
      </c>
      <c r="L2660" s="21">
        <v>15000000</v>
      </c>
      <c r="M2660" s="21">
        <v>15369895</v>
      </c>
      <c r="N2660" s="21"/>
      <c r="O2660" s="21">
        <v>-138634</v>
      </c>
      <c r="P2660" s="21"/>
      <c r="Q2660" s="21"/>
      <c r="R2660" s="22">
        <v>5</v>
      </c>
      <c r="S2660" s="22">
        <v>3.93</v>
      </c>
      <c r="T2660" s="20" t="s">
        <v>89</v>
      </c>
      <c r="U2660" s="21">
        <v>33333</v>
      </c>
      <c r="V2660" s="21">
        <v>750000</v>
      </c>
      <c r="W2660" s="34">
        <v>39721</v>
      </c>
      <c r="X2660" s="34">
        <v>42170</v>
      </c>
      <c r="Y2660" s="109"/>
      <c r="Z2660" s="70" t="s">
        <v>4927</v>
      </c>
      <c r="AA2660" s="20" t="s">
        <v>4926</v>
      </c>
      <c r="AB2660" s="109"/>
      <c r="AC2660" s="19"/>
      <c r="AD2660" s="22"/>
      <c r="AE2660" s="19"/>
    </row>
    <row r="2661" spans="2:31" x14ac:dyDescent="0.2">
      <c r="B2661" s="14" t="s">
        <v>11642</v>
      </c>
      <c r="C2661" s="33" t="s">
        <v>11641</v>
      </c>
      <c r="D2661" s="16" t="s">
        <v>11640</v>
      </c>
      <c r="E2661" s="104" t="s">
        <v>26</v>
      </c>
      <c r="F2661" s="18" t="s">
        <v>26</v>
      </c>
      <c r="G2661" s="111" t="s">
        <v>26</v>
      </c>
      <c r="H2661" s="102" t="s">
        <v>334</v>
      </c>
      <c r="I2661" s="21">
        <v>14914971</v>
      </c>
      <c r="J2661" s="71">
        <v>107.545</v>
      </c>
      <c r="K2661" s="21">
        <v>16131720</v>
      </c>
      <c r="L2661" s="21">
        <v>15000000</v>
      </c>
      <c r="M2661" s="21">
        <v>14971628</v>
      </c>
      <c r="N2661" s="21"/>
      <c r="O2661" s="21">
        <v>9723</v>
      </c>
      <c r="P2661" s="21"/>
      <c r="Q2661" s="21"/>
      <c r="R2661" s="22">
        <v>5.375</v>
      </c>
      <c r="S2661" s="22">
        <v>5.4560000000000004</v>
      </c>
      <c r="T2661" s="20" t="s">
        <v>85</v>
      </c>
      <c r="U2661" s="21">
        <v>403125</v>
      </c>
      <c r="V2661" s="21">
        <v>806250</v>
      </c>
      <c r="W2661" s="34">
        <v>38898</v>
      </c>
      <c r="X2661" s="34">
        <v>42186</v>
      </c>
      <c r="Y2661" s="109"/>
      <c r="Z2661" s="70" t="s">
        <v>4927</v>
      </c>
      <c r="AA2661" s="20" t="s">
        <v>4926</v>
      </c>
      <c r="AB2661" s="109"/>
      <c r="AC2661" s="19"/>
      <c r="AD2661" s="22"/>
      <c r="AE2661" s="19"/>
    </row>
    <row r="2662" spans="2:31" x14ac:dyDescent="0.2">
      <c r="B2662" s="14" t="s">
        <v>11639</v>
      </c>
      <c r="C2662" s="33" t="s">
        <v>11638</v>
      </c>
      <c r="D2662" s="16" t="s">
        <v>11574</v>
      </c>
      <c r="E2662" s="104" t="s">
        <v>26</v>
      </c>
      <c r="F2662" s="18" t="s">
        <v>26</v>
      </c>
      <c r="G2662" s="111" t="s">
        <v>26</v>
      </c>
      <c r="H2662" s="102" t="s">
        <v>334</v>
      </c>
      <c r="I2662" s="21">
        <v>2239275</v>
      </c>
      <c r="J2662" s="71">
        <v>119.79900000000001</v>
      </c>
      <c r="K2662" s="21">
        <v>2994985</v>
      </c>
      <c r="L2662" s="21">
        <v>2500000</v>
      </c>
      <c r="M2662" s="21">
        <v>2293170</v>
      </c>
      <c r="N2662" s="21"/>
      <c r="O2662" s="21">
        <v>8139</v>
      </c>
      <c r="P2662" s="21"/>
      <c r="Q2662" s="21"/>
      <c r="R2662" s="22">
        <v>7</v>
      </c>
      <c r="S2662" s="22">
        <v>7.95</v>
      </c>
      <c r="T2662" s="20" t="s">
        <v>118</v>
      </c>
      <c r="U2662" s="21">
        <v>66111</v>
      </c>
      <c r="V2662" s="21">
        <v>175000</v>
      </c>
      <c r="W2662" s="34">
        <v>37182</v>
      </c>
      <c r="X2662" s="34">
        <v>46798</v>
      </c>
      <c r="Y2662" s="109"/>
      <c r="Z2662" s="70" t="s">
        <v>4927</v>
      </c>
      <c r="AA2662" s="20" t="s">
        <v>4926</v>
      </c>
      <c r="AB2662" s="109"/>
      <c r="AC2662" s="19"/>
      <c r="AD2662" s="22"/>
      <c r="AE2662" s="19"/>
    </row>
    <row r="2663" spans="2:31" x14ac:dyDescent="0.2">
      <c r="B2663" s="14" t="s">
        <v>11637</v>
      </c>
      <c r="C2663" s="33" t="s">
        <v>11636</v>
      </c>
      <c r="D2663" s="16" t="s">
        <v>11574</v>
      </c>
      <c r="E2663" s="104" t="s">
        <v>26</v>
      </c>
      <c r="F2663" s="18" t="s">
        <v>26</v>
      </c>
      <c r="G2663" s="111" t="s">
        <v>26</v>
      </c>
      <c r="H2663" s="102" t="s">
        <v>334</v>
      </c>
      <c r="I2663" s="21">
        <v>3705625</v>
      </c>
      <c r="J2663" s="71">
        <v>100.155</v>
      </c>
      <c r="K2663" s="21">
        <v>3505436</v>
      </c>
      <c r="L2663" s="21">
        <v>3500000</v>
      </c>
      <c r="M2663" s="21">
        <v>3503490</v>
      </c>
      <c r="N2663" s="21"/>
      <c r="O2663" s="21">
        <v>-91786</v>
      </c>
      <c r="P2663" s="21"/>
      <c r="Q2663" s="21"/>
      <c r="R2663" s="22">
        <v>5.875</v>
      </c>
      <c r="S2663" s="22">
        <v>3.2109999999999999</v>
      </c>
      <c r="T2663" s="20" t="s">
        <v>85</v>
      </c>
      <c r="U2663" s="21">
        <v>94816</v>
      </c>
      <c r="V2663" s="21">
        <v>205625</v>
      </c>
      <c r="W2663" s="34">
        <v>40442</v>
      </c>
      <c r="X2663" s="34">
        <v>41289</v>
      </c>
      <c r="Y2663" s="109"/>
      <c r="Z2663" s="70" t="s">
        <v>4927</v>
      </c>
      <c r="AA2663" s="20" t="s">
        <v>4926</v>
      </c>
      <c r="AB2663" s="109"/>
      <c r="AC2663" s="19"/>
      <c r="AD2663" s="22"/>
      <c r="AE2663" s="19"/>
    </row>
    <row r="2664" spans="2:31" x14ac:dyDescent="0.2">
      <c r="B2664" s="14" t="s">
        <v>11635</v>
      </c>
      <c r="C2664" s="33" t="s">
        <v>11634</v>
      </c>
      <c r="D2664" s="16" t="s">
        <v>11629</v>
      </c>
      <c r="E2664" s="104" t="s">
        <v>26</v>
      </c>
      <c r="F2664" s="18" t="s">
        <v>26</v>
      </c>
      <c r="G2664" s="111" t="s">
        <v>26</v>
      </c>
      <c r="H2664" s="102" t="s">
        <v>334</v>
      </c>
      <c r="I2664" s="21">
        <v>10409400</v>
      </c>
      <c r="J2664" s="71">
        <v>110.446</v>
      </c>
      <c r="K2664" s="21">
        <v>11044630</v>
      </c>
      <c r="L2664" s="21">
        <v>10000000</v>
      </c>
      <c r="M2664" s="21">
        <v>10359305</v>
      </c>
      <c r="N2664" s="21"/>
      <c r="O2664" s="21">
        <v>-37830</v>
      </c>
      <c r="P2664" s="21"/>
      <c r="Q2664" s="21"/>
      <c r="R2664" s="22">
        <v>4.25</v>
      </c>
      <c r="S2664" s="22">
        <v>3.7309999999999999</v>
      </c>
      <c r="T2664" s="20" t="s">
        <v>118</v>
      </c>
      <c r="U2664" s="21">
        <v>177083</v>
      </c>
      <c r="V2664" s="21">
        <v>425000</v>
      </c>
      <c r="W2664" s="34">
        <v>40772</v>
      </c>
      <c r="X2664" s="34">
        <v>44228</v>
      </c>
      <c r="Y2664" s="109"/>
      <c r="Z2664" s="70" t="s">
        <v>4927</v>
      </c>
      <c r="AA2664" s="20" t="s">
        <v>4926</v>
      </c>
      <c r="AB2664" s="109"/>
      <c r="AC2664" s="19"/>
      <c r="AD2664" s="22"/>
      <c r="AE2664" s="19"/>
    </row>
    <row r="2665" spans="2:31" x14ac:dyDescent="0.2">
      <c r="B2665" s="14" t="s">
        <v>11633</v>
      </c>
      <c r="C2665" s="33" t="s">
        <v>11632</v>
      </c>
      <c r="D2665" s="16" t="s">
        <v>11629</v>
      </c>
      <c r="E2665" s="104" t="s">
        <v>26</v>
      </c>
      <c r="F2665" s="18" t="s">
        <v>26</v>
      </c>
      <c r="G2665" s="111" t="s">
        <v>26</v>
      </c>
      <c r="H2665" s="102" t="s">
        <v>334</v>
      </c>
      <c r="I2665" s="21">
        <v>14998800</v>
      </c>
      <c r="J2665" s="71">
        <v>122.375</v>
      </c>
      <c r="K2665" s="21">
        <v>18356235</v>
      </c>
      <c r="L2665" s="21">
        <v>15000000</v>
      </c>
      <c r="M2665" s="21">
        <v>14999270</v>
      </c>
      <c r="N2665" s="21"/>
      <c r="O2665" s="21">
        <v>184</v>
      </c>
      <c r="P2665" s="21"/>
      <c r="Q2665" s="21"/>
      <c r="R2665" s="22">
        <v>6.4</v>
      </c>
      <c r="S2665" s="22">
        <v>6.4009999999999998</v>
      </c>
      <c r="T2665" s="20" t="s">
        <v>85</v>
      </c>
      <c r="U2665" s="21">
        <v>442667</v>
      </c>
      <c r="V2665" s="21">
        <v>960000</v>
      </c>
      <c r="W2665" s="34">
        <v>39638</v>
      </c>
      <c r="X2665" s="34">
        <v>43296</v>
      </c>
      <c r="Y2665" s="109"/>
      <c r="Z2665" s="70" t="s">
        <v>4927</v>
      </c>
      <c r="AA2665" s="20" t="s">
        <v>4926</v>
      </c>
      <c r="AB2665" s="109"/>
      <c r="AC2665" s="19"/>
      <c r="AD2665" s="22"/>
      <c r="AE2665" s="19"/>
    </row>
    <row r="2666" spans="2:31" x14ac:dyDescent="0.2">
      <c r="B2666" s="14" t="s">
        <v>11631</v>
      </c>
      <c r="C2666" s="33" t="s">
        <v>11630</v>
      </c>
      <c r="D2666" s="16" t="s">
        <v>11629</v>
      </c>
      <c r="E2666" s="104" t="s">
        <v>5057</v>
      </c>
      <c r="F2666" s="18" t="s">
        <v>26</v>
      </c>
      <c r="G2666" s="111" t="s">
        <v>26</v>
      </c>
      <c r="H2666" s="102" t="s">
        <v>334</v>
      </c>
      <c r="I2666" s="21">
        <v>5394806</v>
      </c>
      <c r="J2666" s="71">
        <v>123.622</v>
      </c>
      <c r="K2666" s="21">
        <v>6181080</v>
      </c>
      <c r="L2666" s="21">
        <v>5000000</v>
      </c>
      <c r="M2666" s="21">
        <v>5283378</v>
      </c>
      <c r="N2666" s="21"/>
      <c r="O2666" s="21">
        <v>-32743</v>
      </c>
      <c r="P2666" s="21"/>
      <c r="Q2666" s="21"/>
      <c r="R2666" s="22">
        <v>6.55</v>
      </c>
      <c r="S2666" s="22">
        <v>5.5060000000000002</v>
      </c>
      <c r="T2666" s="20" t="s">
        <v>85</v>
      </c>
      <c r="U2666" s="21">
        <v>151014</v>
      </c>
      <c r="V2666" s="21">
        <v>327500</v>
      </c>
      <c r="W2666" s="34">
        <v>40030</v>
      </c>
      <c r="X2666" s="34">
        <v>43661</v>
      </c>
      <c r="Y2666" s="109"/>
      <c r="Z2666" s="70" t="s">
        <v>4927</v>
      </c>
      <c r="AA2666" s="20" t="s">
        <v>4926</v>
      </c>
      <c r="AB2666" s="109"/>
      <c r="AC2666" s="19"/>
      <c r="AD2666" s="22"/>
      <c r="AE2666" s="19"/>
    </row>
    <row r="2667" spans="2:31" x14ac:dyDescent="0.2">
      <c r="B2667" s="14" t="s">
        <v>11628</v>
      </c>
      <c r="C2667" s="33" t="s">
        <v>11627</v>
      </c>
      <c r="D2667" s="16" t="s">
        <v>11626</v>
      </c>
      <c r="E2667" s="104" t="s">
        <v>26</v>
      </c>
      <c r="F2667" s="18" t="s">
        <v>26</v>
      </c>
      <c r="G2667" s="111" t="s">
        <v>26</v>
      </c>
      <c r="H2667" s="102" t="s">
        <v>334</v>
      </c>
      <c r="I2667" s="21">
        <v>9977600</v>
      </c>
      <c r="J2667" s="71">
        <v>120.959</v>
      </c>
      <c r="K2667" s="21">
        <v>12095890</v>
      </c>
      <c r="L2667" s="21">
        <v>10000000</v>
      </c>
      <c r="M2667" s="21">
        <v>9987155</v>
      </c>
      <c r="N2667" s="21"/>
      <c r="O2667" s="21">
        <v>2029</v>
      </c>
      <c r="P2667" s="21"/>
      <c r="Q2667" s="21"/>
      <c r="R2667" s="22">
        <v>6.625</v>
      </c>
      <c r="S2667" s="22">
        <v>6.6559999999999997</v>
      </c>
      <c r="T2667" s="20" t="s">
        <v>89</v>
      </c>
      <c r="U2667" s="21">
        <v>49688</v>
      </c>
      <c r="V2667" s="21">
        <v>662500</v>
      </c>
      <c r="W2667" s="34">
        <v>39414</v>
      </c>
      <c r="X2667" s="34">
        <v>43073</v>
      </c>
      <c r="Y2667" s="109"/>
      <c r="Z2667" s="70" t="s">
        <v>4927</v>
      </c>
      <c r="AA2667" s="20" t="s">
        <v>4926</v>
      </c>
      <c r="AB2667" s="109"/>
      <c r="AC2667" s="19"/>
      <c r="AD2667" s="22"/>
      <c r="AE2667" s="19"/>
    </row>
    <row r="2668" spans="2:31" x14ac:dyDescent="0.2">
      <c r="B2668" s="14" t="s">
        <v>11625</v>
      </c>
      <c r="C2668" s="33" t="s">
        <v>11624</v>
      </c>
      <c r="D2668" s="16" t="s">
        <v>11621</v>
      </c>
      <c r="E2668" s="104" t="s">
        <v>5057</v>
      </c>
      <c r="F2668" s="18" t="s">
        <v>26</v>
      </c>
      <c r="G2668" s="111" t="s">
        <v>26</v>
      </c>
      <c r="H2668" s="102" t="s">
        <v>334</v>
      </c>
      <c r="I2668" s="21">
        <v>12675829</v>
      </c>
      <c r="J2668" s="71">
        <v>131.13300000000001</v>
      </c>
      <c r="K2668" s="21">
        <v>15736008</v>
      </c>
      <c r="L2668" s="21">
        <v>12000000</v>
      </c>
      <c r="M2668" s="21">
        <v>12582291</v>
      </c>
      <c r="N2668" s="21"/>
      <c r="O2668" s="21">
        <v>-26272</v>
      </c>
      <c r="P2668" s="21"/>
      <c r="Q2668" s="21"/>
      <c r="R2668" s="22">
        <v>6.8</v>
      </c>
      <c r="S2668" s="22">
        <v>6.3520000000000003</v>
      </c>
      <c r="T2668" s="20" t="s">
        <v>4985</v>
      </c>
      <c r="U2668" s="21">
        <v>240267</v>
      </c>
      <c r="V2668" s="21">
        <v>816000</v>
      </c>
      <c r="W2668" s="34">
        <v>39430</v>
      </c>
      <c r="X2668" s="34">
        <v>48288</v>
      </c>
      <c r="Y2668" s="109"/>
      <c r="Z2668" s="70" t="s">
        <v>4927</v>
      </c>
      <c r="AA2668" s="20" t="s">
        <v>4926</v>
      </c>
      <c r="AB2668" s="109"/>
      <c r="AC2668" s="19"/>
      <c r="AD2668" s="22"/>
      <c r="AE2668" s="19"/>
    </row>
    <row r="2669" spans="2:31" x14ac:dyDescent="0.2">
      <c r="B2669" s="14" t="s">
        <v>11623</v>
      </c>
      <c r="C2669" s="33" t="s">
        <v>11622</v>
      </c>
      <c r="D2669" s="16" t="s">
        <v>11621</v>
      </c>
      <c r="E2669" s="104" t="s">
        <v>5057</v>
      </c>
      <c r="F2669" s="18" t="s">
        <v>26</v>
      </c>
      <c r="G2669" s="111" t="s">
        <v>26</v>
      </c>
      <c r="H2669" s="102" t="s">
        <v>334</v>
      </c>
      <c r="I2669" s="21">
        <v>29887704</v>
      </c>
      <c r="J2669" s="71">
        <v>120.94799999999999</v>
      </c>
      <c r="K2669" s="21">
        <v>36223926</v>
      </c>
      <c r="L2669" s="21">
        <v>29950000</v>
      </c>
      <c r="M2669" s="21">
        <v>29913183</v>
      </c>
      <c r="N2669" s="21"/>
      <c r="O2669" s="21">
        <v>6300</v>
      </c>
      <c r="P2669" s="21"/>
      <c r="Q2669" s="21"/>
      <c r="R2669" s="22">
        <v>5.9</v>
      </c>
      <c r="S2669" s="22">
        <v>5.9279999999999999</v>
      </c>
      <c r="T2669" s="20" t="s">
        <v>4985</v>
      </c>
      <c r="U2669" s="21">
        <v>520298</v>
      </c>
      <c r="V2669" s="21">
        <v>1767050</v>
      </c>
      <c r="W2669" s="34">
        <v>39519</v>
      </c>
      <c r="X2669" s="34">
        <v>43174</v>
      </c>
      <c r="Y2669" s="109"/>
      <c r="Z2669" s="70" t="s">
        <v>4927</v>
      </c>
      <c r="AA2669" s="20" t="s">
        <v>4926</v>
      </c>
      <c r="AB2669" s="109"/>
      <c r="AC2669" s="19"/>
      <c r="AD2669" s="22"/>
      <c r="AE2669" s="19"/>
    </row>
    <row r="2670" spans="2:31" x14ac:dyDescent="0.2">
      <c r="B2670" s="14" t="s">
        <v>11620</v>
      </c>
      <c r="C2670" s="33" t="s">
        <v>11619</v>
      </c>
      <c r="D2670" s="16" t="s">
        <v>11618</v>
      </c>
      <c r="E2670" s="104" t="s">
        <v>26</v>
      </c>
      <c r="F2670" s="18" t="s">
        <v>26</v>
      </c>
      <c r="G2670" s="111" t="s">
        <v>4412</v>
      </c>
      <c r="H2670" s="102" t="s">
        <v>611</v>
      </c>
      <c r="I2670" s="21">
        <v>20199500</v>
      </c>
      <c r="J2670" s="71">
        <v>108.5</v>
      </c>
      <c r="K2670" s="21">
        <v>21700000</v>
      </c>
      <c r="L2670" s="21">
        <v>20000000</v>
      </c>
      <c r="M2670" s="21">
        <v>20191521</v>
      </c>
      <c r="N2670" s="21"/>
      <c r="O2670" s="21">
        <v>-7979</v>
      </c>
      <c r="P2670" s="21"/>
      <c r="Q2670" s="21"/>
      <c r="R2670" s="22">
        <v>5.5</v>
      </c>
      <c r="S2670" s="22">
        <v>5.3369999999999997</v>
      </c>
      <c r="T2670" s="20" t="s">
        <v>118</v>
      </c>
      <c r="U2670" s="21">
        <v>430833</v>
      </c>
      <c r="V2670" s="21"/>
      <c r="W2670" s="34">
        <v>41134</v>
      </c>
      <c r="X2670" s="34">
        <v>44972</v>
      </c>
      <c r="Y2670" s="109"/>
      <c r="Z2670" s="70" t="s">
        <v>4927</v>
      </c>
      <c r="AA2670" s="20" t="s">
        <v>4926</v>
      </c>
      <c r="AB2670" s="109"/>
      <c r="AC2670" s="28">
        <v>44058</v>
      </c>
      <c r="AD2670" s="22">
        <v>100</v>
      </c>
      <c r="AE2670" s="28">
        <v>44058</v>
      </c>
    </row>
    <row r="2671" spans="2:31" x14ac:dyDescent="0.2">
      <c r="B2671" s="14" t="s">
        <v>11617</v>
      </c>
      <c r="C2671" s="33" t="s">
        <v>11616</v>
      </c>
      <c r="D2671" s="16" t="s">
        <v>11613</v>
      </c>
      <c r="E2671" s="104" t="s">
        <v>26</v>
      </c>
      <c r="F2671" s="18" t="s">
        <v>26</v>
      </c>
      <c r="G2671" s="111" t="s">
        <v>26</v>
      </c>
      <c r="H2671" s="102" t="s">
        <v>334</v>
      </c>
      <c r="I2671" s="21">
        <v>35168444</v>
      </c>
      <c r="J2671" s="71">
        <v>100.63200000000001</v>
      </c>
      <c r="K2671" s="21">
        <v>32428598</v>
      </c>
      <c r="L2671" s="21">
        <v>32225000</v>
      </c>
      <c r="M2671" s="21">
        <v>32273692</v>
      </c>
      <c r="N2671" s="21"/>
      <c r="O2671" s="21">
        <v>-407880</v>
      </c>
      <c r="P2671" s="21"/>
      <c r="Q2671" s="21"/>
      <c r="R2671" s="22">
        <v>6.8</v>
      </c>
      <c r="S2671" s="22">
        <v>5.5309999999999997</v>
      </c>
      <c r="T2671" s="20" t="s">
        <v>118</v>
      </c>
      <c r="U2671" s="21">
        <v>827824</v>
      </c>
      <c r="V2671" s="21">
        <v>2191300</v>
      </c>
      <c r="W2671" s="34">
        <v>38552</v>
      </c>
      <c r="X2671" s="34">
        <v>41320</v>
      </c>
      <c r="Y2671" s="109"/>
      <c r="Z2671" s="70" t="s">
        <v>4927</v>
      </c>
      <c r="AA2671" s="20" t="s">
        <v>4926</v>
      </c>
      <c r="AB2671" s="109"/>
      <c r="AC2671" s="19"/>
      <c r="AD2671" s="22"/>
      <c r="AE2671" s="19"/>
    </row>
    <row r="2672" spans="2:31" x14ac:dyDescent="0.2">
      <c r="B2672" s="14" t="s">
        <v>11615</v>
      </c>
      <c r="C2672" s="33" t="s">
        <v>11614</v>
      </c>
      <c r="D2672" s="16" t="s">
        <v>11613</v>
      </c>
      <c r="E2672" s="104" t="s">
        <v>26</v>
      </c>
      <c r="F2672" s="18" t="s">
        <v>26</v>
      </c>
      <c r="G2672" s="111" t="s">
        <v>26</v>
      </c>
      <c r="H2672" s="102" t="s">
        <v>334</v>
      </c>
      <c r="I2672" s="21">
        <v>18307028</v>
      </c>
      <c r="J2672" s="71">
        <v>124.334</v>
      </c>
      <c r="K2672" s="21">
        <v>22181114</v>
      </c>
      <c r="L2672" s="21">
        <v>17840000</v>
      </c>
      <c r="M2672" s="21">
        <v>18265348</v>
      </c>
      <c r="N2672" s="21"/>
      <c r="O2672" s="21">
        <v>-7290</v>
      </c>
      <c r="P2672" s="21"/>
      <c r="Q2672" s="21"/>
      <c r="R2672" s="22">
        <v>7.35</v>
      </c>
      <c r="S2672" s="22">
        <v>7.13</v>
      </c>
      <c r="T2672" s="20" t="s">
        <v>118</v>
      </c>
      <c r="U2672" s="21">
        <v>495357</v>
      </c>
      <c r="V2672" s="21">
        <v>1311240</v>
      </c>
      <c r="W2672" s="34">
        <v>39108</v>
      </c>
      <c r="X2672" s="34">
        <v>49171</v>
      </c>
      <c r="Y2672" s="109"/>
      <c r="Z2672" s="70" t="s">
        <v>4927</v>
      </c>
      <c r="AA2672" s="20" t="s">
        <v>4926</v>
      </c>
      <c r="AB2672" s="109"/>
      <c r="AC2672" s="19"/>
      <c r="AD2672" s="22"/>
      <c r="AE2672" s="19"/>
    </row>
    <row r="2673" spans="2:31" x14ac:dyDescent="0.2">
      <c r="B2673" s="14" t="s">
        <v>11612</v>
      </c>
      <c r="C2673" s="33" t="s">
        <v>11611</v>
      </c>
      <c r="D2673" s="16" t="s">
        <v>11598</v>
      </c>
      <c r="E2673" s="104" t="s">
        <v>26</v>
      </c>
      <c r="F2673" s="18" t="s">
        <v>26</v>
      </c>
      <c r="G2673" s="111" t="s">
        <v>26</v>
      </c>
      <c r="H2673" s="102" t="s">
        <v>4412</v>
      </c>
      <c r="I2673" s="21">
        <v>10000000</v>
      </c>
      <c r="J2673" s="71">
        <v>114.363</v>
      </c>
      <c r="K2673" s="21">
        <v>11436300</v>
      </c>
      <c r="L2673" s="21">
        <v>10000000</v>
      </c>
      <c r="M2673" s="21">
        <v>10000000</v>
      </c>
      <c r="N2673" s="21"/>
      <c r="O2673" s="21"/>
      <c r="P2673" s="21"/>
      <c r="Q2673" s="21"/>
      <c r="R2673" s="22">
        <v>6.02</v>
      </c>
      <c r="S2673" s="22">
        <v>6.02</v>
      </c>
      <c r="T2673" s="20" t="s">
        <v>4949</v>
      </c>
      <c r="U2673" s="21">
        <v>142139</v>
      </c>
      <c r="V2673" s="21">
        <v>602000</v>
      </c>
      <c r="W2673" s="34">
        <v>39458</v>
      </c>
      <c r="X2673" s="34">
        <v>42283</v>
      </c>
      <c r="Y2673" s="109"/>
      <c r="Z2673" s="70" t="s">
        <v>531</v>
      </c>
      <c r="AA2673" s="20" t="s">
        <v>26</v>
      </c>
      <c r="AB2673" s="109"/>
      <c r="AC2673" s="31"/>
      <c r="AD2673" s="22"/>
      <c r="AE2673" s="19"/>
    </row>
    <row r="2674" spans="2:31" x14ac:dyDescent="0.2">
      <c r="B2674" s="14" t="s">
        <v>11610</v>
      </c>
      <c r="C2674" s="33" t="s">
        <v>11609</v>
      </c>
      <c r="D2674" s="16" t="s">
        <v>11598</v>
      </c>
      <c r="E2674" s="104" t="s">
        <v>26</v>
      </c>
      <c r="F2674" s="18" t="s">
        <v>26</v>
      </c>
      <c r="G2674" s="111" t="s">
        <v>26</v>
      </c>
      <c r="H2674" s="102" t="s">
        <v>4412</v>
      </c>
      <c r="I2674" s="21">
        <v>18500000</v>
      </c>
      <c r="J2674" s="71">
        <v>137.08000000000001</v>
      </c>
      <c r="K2674" s="21">
        <v>25359800</v>
      </c>
      <c r="L2674" s="21">
        <v>18500000</v>
      </c>
      <c r="M2674" s="21">
        <v>18500000</v>
      </c>
      <c r="N2674" s="21"/>
      <c r="O2674" s="21"/>
      <c r="P2674" s="21"/>
      <c r="Q2674" s="21"/>
      <c r="R2674" s="22">
        <v>6.72</v>
      </c>
      <c r="S2674" s="22">
        <v>6.72</v>
      </c>
      <c r="T2674" s="20" t="s">
        <v>4949</v>
      </c>
      <c r="U2674" s="21">
        <v>293533</v>
      </c>
      <c r="V2674" s="21">
        <v>1243200</v>
      </c>
      <c r="W2674" s="34">
        <v>39703</v>
      </c>
      <c r="X2674" s="34">
        <v>45205</v>
      </c>
      <c r="Y2674" s="109"/>
      <c r="Z2674" s="70" t="s">
        <v>531</v>
      </c>
      <c r="AA2674" s="20" t="s">
        <v>26</v>
      </c>
      <c r="AB2674" s="109"/>
      <c r="AC2674" s="31"/>
      <c r="AD2674" s="22"/>
      <c r="AE2674" s="19"/>
    </row>
    <row r="2675" spans="2:31" x14ac:dyDescent="0.2">
      <c r="B2675" s="14" t="s">
        <v>11608</v>
      </c>
      <c r="C2675" s="33" t="s">
        <v>11607</v>
      </c>
      <c r="D2675" s="16" t="s">
        <v>11598</v>
      </c>
      <c r="E2675" s="104" t="s">
        <v>26</v>
      </c>
      <c r="F2675" s="18" t="s">
        <v>26</v>
      </c>
      <c r="G2675" s="111" t="s">
        <v>26</v>
      </c>
      <c r="H2675" s="102" t="s">
        <v>4412</v>
      </c>
      <c r="I2675" s="21">
        <v>24000000</v>
      </c>
      <c r="J2675" s="71">
        <v>103.651</v>
      </c>
      <c r="K2675" s="21">
        <v>24876240</v>
      </c>
      <c r="L2675" s="21">
        <v>24000000</v>
      </c>
      <c r="M2675" s="21">
        <v>24000000</v>
      </c>
      <c r="N2675" s="21"/>
      <c r="O2675" s="21"/>
      <c r="P2675" s="21"/>
      <c r="Q2675" s="21"/>
      <c r="R2675" s="22">
        <v>2.19</v>
      </c>
      <c r="S2675" s="22">
        <v>2.19</v>
      </c>
      <c r="T2675" s="20" t="s">
        <v>4949</v>
      </c>
      <c r="U2675" s="21">
        <v>116800</v>
      </c>
      <c r="V2675" s="21"/>
      <c r="W2675" s="34">
        <v>41171</v>
      </c>
      <c r="X2675" s="34">
        <v>43019</v>
      </c>
      <c r="Y2675" s="109"/>
      <c r="Z2675" s="70" t="s">
        <v>531</v>
      </c>
      <c r="AA2675" s="20" t="s">
        <v>26</v>
      </c>
      <c r="AB2675" s="109"/>
      <c r="AC2675" s="19"/>
      <c r="AD2675" s="22"/>
      <c r="AE2675" s="19"/>
    </row>
    <row r="2676" spans="2:31" x14ac:dyDescent="0.2">
      <c r="B2676" s="14" t="s">
        <v>11606</v>
      </c>
      <c r="C2676" s="33" t="s">
        <v>11605</v>
      </c>
      <c r="D2676" s="16" t="s">
        <v>11598</v>
      </c>
      <c r="E2676" s="104" t="s">
        <v>5057</v>
      </c>
      <c r="F2676" s="18" t="s">
        <v>26</v>
      </c>
      <c r="G2676" s="111" t="s">
        <v>26</v>
      </c>
      <c r="H2676" s="102" t="s">
        <v>323</v>
      </c>
      <c r="I2676" s="21">
        <v>25000000</v>
      </c>
      <c r="J2676" s="71">
        <v>105.733</v>
      </c>
      <c r="K2676" s="21">
        <v>26433250</v>
      </c>
      <c r="L2676" s="21">
        <v>25000000</v>
      </c>
      <c r="M2676" s="21">
        <v>25000000</v>
      </c>
      <c r="N2676" s="21"/>
      <c r="O2676" s="21"/>
      <c r="P2676" s="21"/>
      <c r="Q2676" s="21"/>
      <c r="R2676" s="22">
        <v>2.72</v>
      </c>
      <c r="S2676" s="22">
        <v>2.72</v>
      </c>
      <c r="T2676" s="20" t="s">
        <v>4949</v>
      </c>
      <c r="U2676" s="21">
        <v>151111</v>
      </c>
      <c r="V2676" s="21"/>
      <c r="W2676" s="34">
        <v>41171</v>
      </c>
      <c r="X2676" s="34">
        <v>43749</v>
      </c>
      <c r="Y2676" s="109"/>
      <c r="Z2676" s="70" t="s">
        <v>531</v>
      </c>
      <c r="AA2676" s="20" t="s">
        <v>26</v>
      </c>
      <c r="AB2676" s="109"/>
      <c r="AC2676" s="19"/>
      <c r="AD2676" s="22"/>
      <c r="AE2676" s="19"/>
    </row>
    <row r="2677" spans="2:31" x14ac:dyDescent="0.2">
      <c r="B2677" s="14" t="s">
        <v>11604</v>
      </c>
      <c r="C2677" s="33" t="s">
        <v>11603</v>
      </c>
      <c r="D2677" s="16" t="s">
        <v>11598</v>
      </c>
      <c r="E2677" s="104" t="s">
        <v>26</v>
      </c>
      <c r="F2677" s="18" t="s">
        <v>26</v>
      </c>
      <c r="G2677" s="111" t="s">
        <v>26</v>
      </c>
      <c r="H2677" s="102" t="s">
        <v>4412</v>
      </c>
      <c r="I2677" s="21">
        <v>5000000</v>
      </c>
      <c r="J2677" s="71">
        <v>106.038</v>
      </c>
      <c r="K2677" s="21">
        <v>5301900</v>
      </c>
      <c r="L2677" s="21">
        <v>5000000</v>
      </c>
      <c r="M2677" s="21">
        <v>5000000</v>
      </c>
      <c r="N2677" s="21"/>
      <c r="O2677" s="21"/>
      <c r="P2677" s="21"/>
      <c r="Q2677" s="21"/>
      <c r="R2677" s="22">
        <v>3.34</v>
      </c>
      <c r="S2677" s="22">
        <v>3.34</v>
      </c>
      <c r="T2677" s="20" t="s">
        <v>4949</v>
      </c>
      <c r="U2677" s="21">
        <v>37111</v>
      </c>
      <c r="V2677" s="21"/>
      <c r="W2677" s="34">
        <v>41171</v>
      </c>
      <c r="X2677" s="34">
        <v>44845</v>
      </c>
      <c r="Y2677" s="109"/>
      <c r="Z2677" s="70" t="s">
        <v>531</v>
      </c>
      <c r="AA2677" s="20" t="s">
        <v>26</v>
      </c>
      <c r="AB2677" s="109"/>
      <c r="AC2677" s="19"/>
      <c r="AD2677" s="22"/>
      <c r="AE2677" s="19"/>
    </row>
    <row r="2678" spans="2:31" x14ac:dyDescent="0.2">
      <c r="B2678" s="14" t="s">
        <v>11602</v>
      </c>
      <c r="C2678" s="33" t="s">
        <v>11601</v>
      </c>
      <c r="D2678" s="16" t="s">
        <v>11598</v>
      </c>
      <c r="E2678" s="104" t="s">
        <v>26</v>
      </c>
      <c r="F2678" s="18" t="s">
        <v>26</v>
      </c>
      <c r="G2678" s="111" t="s">
        <v>26</v>
      </c>
      <c r="H2678" s="102" t="s">
        <v>4412</v>
      </c>
      <c r="I2678" s="21">
        <v>7000000</v>
      </c>
      <c r="J2678" s="71">
        <v>105.14</v>
      </c>
      <c r="K2678" s="21">
        <v>7359800</v>
      </c>
      <c r="L2678" s="21">
        <v>7000000</v>
      </c>
      <c r="M2678" s="21">
        <v>7000000</v>
      </c>
      <c r="N2678" s="21"/>
      <c r="O2678" s="21"/>
      <c r="P2678" s="21"/>
      <c r="Q2678" s="21"/>
      <c r="R2678" s="22">
        <v>3.49</v>
      </c>
      <c r="S2678" s="22">
        <v>3.49</v>
      </c>
      <c r="T2678" s="20" t="s">
        <v>4949</v>
      </c>
      <c r="U2678" s="21">
        <v>54289</v>
      </c>
      <c r="V2678" s="21"/>
      <c r="W2678" s="34">
        <v>41171</v>
      </c>
      <c r="X2678" s="34">
        <v>45576</v>
      </c>
      <c r="Y2678" s="109"/>
      <c r="Z2678" s="70" t="s">
        <v>531</v>
      </c>
      <c r="AA2678" s="20" t="s">
        <v>26</v>
      </c>
      <c r="AB2678" s="109"/>
      <c r="AC2678" s="19"/>
      <c r="AD2678" s="22"/>
      <c r="AE2678" s="19"/>
    </row>
    <row r="2679" spans="2:31" x14ac:dyDescent="0.2">
      <c r="B2679" s="14" t="s">
        <v>11600</v>
      </c>
      <c r="C2679" s="33" t="s">
        <v>11599</v>
      </c>
      <c r="D2679" s="16" t="s">
        <v>11598</v>
      </c>
      <c r="E2679" s="104" t="s">
        <v>26</v>
      </c>
      <c r="F2679" s="18" t="s">
        <v>26</v>
      </c>
      <c r="G2679" s="111" t="s">
        <v>26</v>
      </c>
      <c r="H2679" s="102" t="s">
        <v>4412</v>
      </c>
      <c r="I2679" s="21">
        <v>5000000</v>
      </c>
      <c r="J2679" s="71">
        <v>105.57599999999999</v>
      </c>
      <c r="K2679" s="21">
        <v>5278800</v>
      </c>
      <c r="L2679" s="21">
        <v>5000000</v>
      </c>
      <c r="M2679" s="21">
        <v>5000000</v>
      </c>
      <c r="N2679" s="21"/>
      <c r="O2679" s="21"/>
      <c r="P2679" s="21"/>
      <c r="Q2679" s="21"/>
      <c r="R2679" s="22">
        <v>3.74</v>
      </c>
      <c r="S2679" s="22">
        <v>3.74</v>
      </c>
      <c r="T2679" s="20" t="s">
        <v>4949</v>
      </c>
      <c r="U2679" s="21">
        <v>41556</v>
      </c>
      <c r="V2679" s="21"/>
      <c r="W2679" s="34">
        <v>41171</v>
      </c>
      <c r="X2679" s="34">
        <v>46671</v>
      </c>
      <c r="Y2679" s="109"/>
      <c r="Z2679" s="70" t="s">
        <v>531</v>
      </c>
      <c r="AA2679" s="20" t="s">
        <v>26</v>
      </c>
      <c r="AB2679" s="109"/>
      <c r="AC2679" s="19"/>
      <c r="AD2679" s="22"/>
      <c r="AE2679" s="19"/>
    </row>
    <row r="2680" spans="2:31" x14ac:dyDescent="0.2">
      <c r="B2680" s="14" t="s">
        <v>11597</v>
      </c>
      <c r="C2680" s="33" t="s">
        <v>11596</v>
      </c>
      <c r="D2680" s="16" t="s">
        <v>11595</v>
      </c>
      <c r="E2680" s="104" t="s">
        <v>5057</v>
      </c>
      <c r="F2680" s="18" t="s">
        <v>26</v>
      </c>
      <c r="G2680" s="111" t="s">
        <v>4412</v>
      </c>
      <c r="H2680" s="102" t="s">
        <v>334</v>
      </c>
      <c r="I2680" s="21">
        <v>9971100</v>
      </c>
      <c r="J2680" s="71">
        <v>100.03</v>
      </c>
      <c r="K2680" s="21">
        <v>10002960</v>
      </c>
      <c r="L2680" s="21">
        <v>10000000</v>
      </c>
      <c r="M2680" s="21">
        <v>9971876</v>
      </c>
      <c r="N2680" s="21"/>
      <c r="O2680" s="21">
        <v>776</v>
      </c>
      <c r="P2680" s="21"/>
      <c r="Q2680" s="21"/>
      <c r="R2680" s="22">
        <v>3.25</v>
      </c>
      <c r="S2680" s="22">
        <v>3.2839999999999998</v>
      </c>
      <c r="T2680" s="20" t="s">
        <v>4985</v>
      </c>
      <c r="U2680" s="21">
        <v>100208</v>
      </c>
      <c r="V2680" s="21"/>
      <c r="W2680" s="34">
        <v>41157</v>
      </c>
      <c r="X2680" s="34">
        <v>44819</v>
      </c>
      <c r="Y2680" s="109"/>
      <c r="Z2680" s="70" t="s">
        <v>4927</v>
      </c>
      <c r="AA2680" s="20" t="s">
        <v>4926</v>
      </c>
      <c r="AB2680" s="109"/>
      <c r="AC2680" s="28">
        <v>44727</v>
      </c>
      <c r="AD2680" s="22">
        <v>100</v>
      </c>
      <c r="AE2680" s="19"/>
    </row>
    <row r="2681" spans="2:31" x14ac:dyDescent="0.2">
      <c r="B2681" s="14" t="s">
        <v>11594</v>
      </c>
      <c r="C2681" s="33" t="s">
        <v>11593</v>
      </c>
      <c r="D2681" s="16" t="s">
        <v>11592</v>
      </c>
      <c r="E2681" s="104" t="s">
        <v>26</v>
      </c>
      <c r="F2681" s="18" t="s">
        <v>26</v>
      </c>
      <c r="G2681" s="111" t="s">
        <v>26</v>
      </c>
      <c r="H2681" s="102" t="s">
        <v>323</v>
      </c>
      <c r="I2681" s="21">
        <v>10233100</v>
      </c>
      <c r="J2681" s="71">
        <v>101.869</v>
      </c>
      <c r="K2681" s="21">
        <v>10186940</v>
      </c>
      <c r="L2681" s="21">
        <v>10000000</v>
      </c>
      <c r="M2681" s="21">
        <v>10008029</v>
      </c>
      <c r="N2681" s="21"/>
      <c r="O2681" s="21">
        <v>-28315</v>
      </c>
      <c r="P2681" s="21"/>
      <c r="Q2681" s="21"/>
      <c r="R2681" s="22">
        <v>7.375</v>
      </c>
      <c r="S2681" s="22">
        <v>7.0839999999999996</v>
      </c>
      <c r="T2681" s="20" t="s">
        <v>4949</v>
      </c>
      <c r="U2681" s="21">
        <v>155694</v>
      </c>
      <c r="V2681" s="21">
        <v>737500</v>
      </c>
      <c r="W2681" s="34">
        <v>36937</v>
      </c>
      <c r="X2681" s="34">
        <v>41379</v>
      </c>
      <c r="Y2681" s="109"/>
      <c r="Z2681" s="70" t="s">
        <v>4927</v>
      </c>
      <c r="AA2681" s="20" t="s">
        <v>4926</v>
      </c>
      <c r="AB2681" s="109"/>
      <c r="AC2681" s="19"/>
      <c r="AD2681" s="22"/>
      <c r="AE2681" s="19"/>
    </row>
    <row r="2682" spans="2:31" x14ac:dyDescent="0.2">
      <c r="B2682" s="14" t="s">
        <v>11591</v>
      </c>
      <c r="C2682" s="33" t="s">
        <v>11590</v>
      </c>
      <c r="D2682" s="16" t="s">
        <v>11587</v>
      </c>
      <c r="E2682" s="104" t="s">
        <v>26</v>
      </c>
      <c r="F2682" s="18" t="s">
        <v>26</v>
      </c>
      <c r="G2682" s="111" t="s">
        <v>26</v>
      </c>
      <c r="H2682" s="102" t="s">
        <v>611</v>
      </c>
      <c r="I2682" s="21">
        <v>4359344</v>
      </c>
      <c r="J2682" s="71">
        <v>103.438</v>
      </c>
      <c r="K2682" s="21">
        <v>4551290</v>
      </c>
      <c r="L2682" s="21">
        <v>4400000</v>
      </c>
      <c r="M2682" s="21">
        <v>4365919</v>
      </c>
      <c r="N2682" s="21"/>
      <c r="O2682" s="21">
        <v>991</v>
      </c>
      <c r="P2682" s="21"/>
      <c r="Q2682" s="21"/>
      <c r="R2682" s="22">
        <v>6.5</v>
      </c>
      <c r="S2682" s="22">
        <v>6.5709999999999997</v>
      </c>
      <c r="T2682" s="20" t="s">
        <v>118</v>
      </c>
      <c r="U2682" s="21">
        <v>108044</v>
      </c>
      <c r="V2682" s="21">
        <v>286000</v>
      </c>
      <c r="W2682" s="34">
        <v>37483</v>
      </c>
      <c r="X2682" s="34">
        <v>48441</v>
      </c>
      <c r="Y2682" s="109"/>
      <c r="Z2682" s="70" t="s">
        <v>4927</v>
      </c>
      <c r="AA2682" s="20" t="s">
        <v>4926</v>
      </c>
      <c r="AB2682" s="109"/>
      <c r="AC2682" s="19"/>
      <c r="AD2682" s="22"/>
      <c r="AE2682" s="19"/>
    </row>
    <row r="2683" spans="2:31" x14ac:dyDescent="0.2">
      <c r="B2683" s="14" t="s">
        <v>11589</v>
      </c>
      <c r="C2683" s="33" t="s">
        <v>11588</v>
      </c>
      <c r="D2683" s="16" t="s">
        <v>11587</v>
      </c>
      <c r="E2683" s="104" t="s">
        <v>26</v>
      </c>
      <c r="F2683" s="18" t="s">
        <v>26</v>
      </c>
      <c r="G2683" s="111" t="s">
        <v>26</v>
      </c>
      <c r="H2683" s="102" t="s">
        <v>611</v>
      </c>
      <c r="I2683" s="21">
        <v>19898200</v>
      </c>
      <c r="J2683" s="71">
        <v>110.45399999999999</v>
      </c>
      <c r="K2683" s="21">
        <v>22090840</v>
      </c>
      <c r="L2683" s="21">
        <v>20000000</v>
      </c>
      <c r="M2683" s="21">
        <v>19954408</v>
      </c>
      <c r="N2683" s="21"/>
      <c r="O2683" s="21">
        <v>9851</v>
      </c>
      <c r="P2683" s="21"/>
      <c r="Q2683" s="21"/>
      <c r="R2683" s="22">
        <v>6.125</v>
      </c>
      <c r="S2683" s="22">
        <v>6.194</v>
      </c>
      <c r="T2683" s="20" t="s">
        <v>4949</v>
      </c>
      <c r="U2683" s="21">
        <v>299444</v>
      </c>
      <c r="V2683" s="21">
        <v>1225000</v>
      </c>
      <c r="W2683" s="34">
        <v>38988</v>
      </c>
      <c r="X2683" s="34">
        <v>42646</v>
      </c>
      <c r="Y2683" s="109"/>
      <c r="Z2683" s="70" t="s">
        <v>4927</v>
      </c>
      <c r="AA2683" s="20" t="s">
        <v>4926</v>
      </c>
      <c r="AB2683" s="109"/>
      <c r="AC2683" s="19"/>
      <c r="AD2683" s="22"/>
      <c r="AE2683" s="19"/>
    </row>
    <row r="2684" spans="2:31" x14ac:dyDescent="0.2">
      <c r="B2684" s="14" t="s">
        <v>11586</v>
      </c>
      <c r="C2684" s="33" t="s">
        <v>11585</v>
      </c>
      <c r="D2684" s="16" t="s">
        <v>11582</v>
      </c>
      <c r="E2684" s="104" t="s">
        <v>26</v>
      </c>
      <c r="F2684" s="18" t="s">
        <v>26</v>
      </c>
      <c r="G2684" s="111" t="s">
        <v>26</v>
      </c>
      <c r="H2684" s="102" t="s">
        <v>323</v>
      </c>
      <c r="I2684" s="21">
        <v>11961840</v>
      </c>
      <c r="J2684" s="71">
        <v>102.861</v>
      </c>
      <c r="K2684" s="21">
        <v>12343272</v>
      </c>
      <c r="L2684" s="21">
        <v>12000000</v>
      </c>
      <c r="M2684" s="21">
        <v>11987090</v>
      </c>
      <c r="N2684" s="21"/>
      <c r="O2684" s="21">
        <v>9773</v>
      </c>
      <c r="P2684" s="21"/>
      <c r="Q2684" s="21"/>
      <c r="R2684" s="22">
        <v>2.875</v>
      </c>
      <c r="S2684" s="22">
        <v>2.96</v>
      </c>
      <c r="T2684" s="20" t="s">
        <v>4949</v>
      </c>
      <c r="U2684" s="21">
        <v>67083</v>
      </c>
      <c r="V2684" s="21">
        <v>345000</v>
      </c>
      <c r="W2684" s="34">
        <v>40282</v>
      </c>
      <c r="X2684" s="34">
        <v>41750</v>
      </c>
      <c r="Y2684" s="109"/>
      <c r="Z2684" s="70" t="s">
        <v>4927</v>
      </c>
      <c r="AA2684" s="20" t="s">
        <v>4926</v>
      </c>
      <c r="AB2684" s="109"/>
      <c r="AC2684" s="19"/>
      <c r="AD2684" s="22"/>
      <c r="AE2684" s="19"/>
    </row>
    <row r="2685" spans="2:31" x14ac:dyDescent="0.2">
      <c r="B2685" s="14" t="s">
        <v>11584</v>
      </c>
      <c r="C2685" s="33" t="s">
        <v>11583</v>
      </c>
      <c r="D2685" s="16" t="s">
        <v>11582</v>
      </c>
      <c r="E2685" s="104" t="s">
        <v>26</v>
      </c>
      <c r="F2685" s="18" t="s">
        <v>26</v>
      </c>
      <c r="G2685" s="111" t="s">
        <v>26</v>
      </c>
      <c r="H2685" s="102" t="s">
        <v>323</v>
      </c>
      <c r="I2685" s="21">
        <v>9458675</v>
      </c>
      <c r="J2685" s="71">
        <v>103.03100000000001</v>
      </c>
      <c r="K2685" s="21">
        <v>9787926</v>
      </c>
      <c r="L2685" s="21">
        <v>9500000</v>
      </c>
      <c r="M2685" s="21">
        <v>9464543</v>
      </c>
      <c r="N2685" s="21"/>
      <c r="O2685" s="21">
        <v>5868</v>
      </c>
      <c r="P2685" s="21"/>
      <c r="Q2685" s="21"/>
      <c r="R2685" s="22">
        <v>2</v>
      </c>
      <c r="S2685" s="22">
        <v>2.0920000000000001</v>
      </c>
      <c r="T2685" s="20" t="s">
        <v>4949</v>
      </c>
      <c r="U2685" s="21">
        <v>45389</v>
      </c>
      <c r="V2685" s="21">
        <v>95000</v>
      </c>
      <c r="W2685" s="34">
        <v>40997</v>
      </c>
      <c r="X2685" s="34">
        <v>42830</v>
      </c>
      <c r="Y2685" s="109"/>
      <c r="Z2685" s="70" t="s">
        <v>4927</v>
      </c>
      <c r="AA2685" s="20" t="s">
        <v>4926</v>
      </c>
      <c r="AB2685" s="109"/>
      <c r="AC2685" s="19"/>
      <c r="AD2685" s="22"/>
      <c r="AE2685" s="19"/>
    </row>
    <row r="2686" spans="2:31" x14ac:dyDescent="0.2">
      <c r="B2686" s="14" t="s">
        <v>11581</v>
      </c>
      <c r="C2686" s="33" t="s">
        <v>11580</v>
      </c>
      <c r="D2686" s="16" t="s">
        <v>11579</v>
      </c>
      <c r="E2686" s="104" t="s">
        <v>26</v>
      </c>
      <c r="F2686" s="18" t="s">
        <v>26</v>
      </c>
      <c r="G2686" s="111" t="s">
        <v>26</v>
      </c>
      <c r="H2686" s="102" t="s">
        <v>334</v>
      </c>
      <c r="I2686" s="21">
        <v>6978860</v>
      </c>
      <c r="J2686" s="71">
        <v>104.024</v>
      </c>
      <c r="K2686" s="21">
        <v>7281680</v>
      </c>
      <c r="L2686" s="21">
        <v>7000000</v>
      </c>
      <c r="M2686" s="21">
        <v>6983489</v>
      </c>
      <c r="N2686" s="21"/>
      <c r="O2686" s="21">
        <v>3960</v>
      </c>
      <c r="P2686" s="21"/>
      <c r="Q2686" s="21"/>
      <c r="R2686" s="22">
        <v>2.5</v>
      </c>
      <c r="S2686" s="22">
        <v>2.5649999999999999</v>
      </c>
      <c r="T2686" s="20" t="s">
        <v>4965</v>
      </c>
      <c r="U2686" s="21">
        <v>29167</v>
      </c>
      <c r="V2686" s="21">
        <v>171597</v>
      </c>
      <c r="W2686" s="34">
        <v>40850</v>
      </c>
      <c r="X2686" s="34">
        <v>42675</v>
      </c>
      <c r="Y2686" s="109"/>
      <c r="Z2686" s="70" t="s">
        <v>4927</v>
      </c>
      <c r="AA2686" s="20" t="s">
        <v>4926</v>
      </c>
      <c r="AB2686" s="109"/>
      <c r="AC2686" s="19"/>
      <c r="AD2686" s="22"/>
      <c r="AE2686" s="19"/>
    </row>
    <row r="2687" spans="2:31" x14ac:dyDescent="0.2">
      <c r="B2687" s="14" t="s">
        <v>11578</v>
      </c>
      <c r="C2687" s="33" t="s">
        <v>11577</v>
      </c>
      <c r="D2687" s="16" t="s">
        <v>11574</v>
      </c>
      <c r="E2687" s="104" t="s">
        <v>26</v>
      </c>
      <c r="F2687" s="18" t="s">
        <v>26</v>
      </c>
      <c r="G2687" s="111" t="s">
        <v>590</v>
      </c>
      <c r="H2687" s="102" t="s">
        <v>334</v>
      </c>
      <c r="I2687" s="21">
        <v>11938003</v>
      </c>
      <c r="J2687" s="71">
        <v>128.84700000000001</v>
      </c>
      <c r="K2687" s="21">
        <v>14752862</v>
      </c>
      <c r="L2687" s="21">
        <v>11449925</v>
      </c>
      <c r="M2687" s="21">
        <v>11669993</v>
      </c>
      <c r="N2687" s="21"/>
      <c r="O2687" s="21">
        <v>80124</v>
      </c>
      <c r="P2687" s="21"/>
      <c r="Q2687" s="21"/>
      <c r="R2687" s="22">
        <v>9.75</v>
      </c>
      <c r="S2687" s="22">
        <v>9.1389999999999993</v>
      </c>
      <c r="T2687" s="20" t="s">
        <v>118</v>
      </c>
      <c r="U2687" s="21">
        <v>421739</v>
      </c>
      <c r="V2687" s="21">
        <v>1116368</v>
      </c>
      <c r="W2687" s="34">
        <v>34661</v>
      </c>
      <c r="X2687" s="34">
        <v>44242</v>
      </c>
      <c r="Y2687" s="109"/>
      <c r="Z2687" s="70" t="s">
        <v>4927</v>
      </c>
      <c r="AA2687" s="20" t="s">
        <v>4926</v>
      </c>
      <c r="AB2687" s="109"/>
      <c r="AC2687" s="19"/>
      <c r="AD2687" s="22"/>
      <c r="AE2687" s="19"/>
    </row>
    <row r="2688" spans="2:31" x14ac:dyDescent="0.2">
      <c r="B2688" s="14" t="s">
        <v>11576</v>
      </c>
      <c r="C2688" s="33" t="s">
        <v>11575</v>
      </c>
      <c r="D2688" s="16" t="s">
        <v>11574</v>
      </c>
      <c r="E2688" s="104" t="s">
        <v>26</v>
      </c>
      <c r="F2688" s="18" t="s">
        <v>26</v>
      </c>
      <c r="G2688" s="111" t="s">
        <v>590</v>
      </c>
      <c r="H2688" s="102" t="s">
        <v>334</v>
      </c>
      <c r="I2688" s="21">
        <v>11315220</v>
      </c>
      <c r="J2688" s="71">
        <v>128.94300000000001</v>
      </c>
      <c r="K2688" s="21">
        <v>13617982</v>
      </c>
      <c r="L2688" s="21">
        <v>10561250</v>
      </c>
      <c r="M2688" s="21">
        <v>11046263</v>
      </c>
      <c r="N2688" s="21"/>
      <c r="O2688" s="21">
        <v>117605</v>
      </c>
      <c r="P2688" s="21"/>
      <c r="Q2688" s="21"/>
      <c r="R2688" s="22">
        <v>9.5</v>
      </c>
      <c r="S2688" s="22">
        <v>8.1180000000000003</v>
      </c>
      <c r="T2688" s="20" t="s">
        <v>4949</v>
      </c>
      <c r="U2688" s="21">
        <v>211812</v>
      </c>
      <c r="V2688" s="21">
        <v>1003319</v>
      </c>
      <c r="W2688" s="34">
        <v>38898</v>
      </c>
      <c r="X2688" s="34">
        <v>44301</v>
      </c>
      <c r="Y2688" s="109"/>
      <c r="Z2688" s="70" t="s">
        <v>4927</v>
      </c>
      <c r="AA2688" s="20" t="s">
        <v>4926</v>
      </c>
      <c r="AB2688" s="109"/>
      <c r="AC2688" s="19"/>
      <c r="AD2688" s="22"/>
      <c r="AE2688" s="19"/>
    </row>
    <row r="2689" spans="2:31" x14ac:dyDescent="0.2">
      <c r="B2689" s="14" t="s">
        <v>11573</v>
      </c>
      <c r="C2689" s="33" t="s">
        <v>11572</v>
      </c>
      <c r="D2689" s="16" t="s">
        <v>11569</v>
      </c>
      <c r="E2689" s="104" t="s">
        <v>26</v>
      </c>
      <c r="F2689" s="18" t="s">
        <v>26</v>
      </c>
      <c r="G2689" s="111" t="s">
        <v>26</v>
      </c>
      <c r="H2689" s="102" t="s">
        <v>323</v>
      </c>
      <c r="I2689" s="21">
        <v>11995200</v>
      </c>
      <c r="J2689" s="71">
        <v>118.542</v>
      </c>
      <c r="K2689" s="21">
        <v>14225064</v>
      </c>
      <c r="L2689" s="21">
        <v>12000000</v>
      </c>
      <c r="M2689" s="21">
        <v>11997407</v>
      </c>
      <c r="N2689" s="21"/>
      <c r="O2689" s="21">
        <v>720</v>
      </c>
      <c r="P2689" s="21"/>
      <c r="Q2689" s="21"/>
      <c r="R2689" s="22">
        <v>5.75</v>
      </c>
      <c r="S2689" s="22">
        <v>5.7549999999999999</v>
      </c>
      <c r="T2689" s="20" t="s">
        <v>89</v>
      </c>
      <c r="U2689" s="21">
        <v>30667</v>
      </c>
      <c r="V2689" s="21">
        <v>690000</v>
      </c>
      <c r="W2689" s="34">
        <v>39420</v>
      </c>
      <c r="X2689" s="34">
        <v>43084</v>
      </c>
      <c r="Y2689" s="109"/>
      <c r="Z2689" s="70" t="s">
        <v>4927</v>
      </c>
      <c r="AA2689" s="20" t="s">
        <v>4926</v>
      </c>
      <c r="AB2689" s="109"/>
      <c r="AC2689" s="19"/>
      <c r="AD2689" s="22"/>
      <c r="AE2689" s="19"/>
    </row>
    <row r="2690" spans="2:31" x14ac:dyDescent="0.2">
      <c r="B2690" s="14" t="s">
        <v>11571</v>
      </c>
      <c r="C2690" s="33" t="s">
        <v>11570</v>
      </c>
      <c r="D2690" s="16" t="s">
        <v>11569</v>
      </c>
      <c r="E2690" s="104" t="s">
        <v>26</v>
      </c>
      <c r="F2690" s="18" t="s">
        <v>26</v>
      </c>
      <c r="G2690" s="111" t="s">
        <v>26</v>
      </c>
      <c r="H2690" s="102" t="s">
        <v>323</v>
      </c>
      <c r="I2690" s="21">
        <v>29944200</v>
      </c>
      <c r="J2690" s="71">
        <v>103.145</v>
      </c>
      <c r="K2690" s="21">
        <v>30943440</v>
      </c>
      <c r="L2690" s="21">
        <v>30000000</v>
      </c>
      <c r="M2690" s="21">
        <v>29991763</v>
      </c>
      <c r="N2690" s="21"/>
      <c r="O2690" s="21">
        <v>11390</v>
      </c>
      <c r="P2690" s="21"/>
      <c r="Q2690" s="21"/>
      <c r="R2690" s="22">
        <v>5.25</v>
      </c>
      <c r="S2690" s="22">
        <v>5.2930000000000001</v>
      </c>
      <c r="T2690" s="20" t="s">
        <v>4985</v>
      </c>
      <c r="U2690" s="21">
        <v>525000</v>
      </c>
      <c r="V2690" s="21">
        <v>1575000</v>
      </c>
      <c r="W2690" s="34">
        <v>39686</v>
      </c>
      <c r="X2690" s="34">
        <v>41518</v>
      </c>
      <c r="Y2690" s="109"/>
      <c r="Z2690" s="70" t="s">
        <v>4927</v>
      </c>
      <c r="AA2690" s="20" t="s">
        <v>4926</v>
      </c>
      <c r="AB2690" s="109"/>
      <c r="AC2690" s="19"/>
      <c r="AD2690" s="22"/>
      <c r="AE2690" s="19"/>
    </row>
    <row r="2691" spans="2:31" x14ac:dyDescent="0.2">
      <c r="B2691" s="14" t="s">
        <v>11568</v>
      </c>
      <c r="C2691" s="33" t="s">
        <v>11567</v>
      </c>
      <c r="D2691" s="16" t="s">
        <v>11560</v>
      </c>
      <c r="E2691" s="104" t="s">
        <v>26</v>
      </c>
      <c r="F2691" s="18" t="s">
        <v>26</v>
      </c>
      <c r="G2691" s="111" t="s">
        <v>26</v>
      </c>
      <c r="H2691" s="102" t="s">
        <v>323</v>
      </c>
      <c r="I2691" s="21">
        <v>6050001</v>
      </c>
      <c r="J2691" s="71">
        <v>100.629</v>
      </c>
      <c r="K2691" s="21">
        <v>6098087</v>
      </c>
      <c r="L2691" s="21">
        <v>6060000</v>
      </c>
      <c r="M2691" s="21">
        <v>6059643</v>
      </c>
      <c r="N2691" s="21"/>
      <c r="O2691" s="21">
        <v>2114</v>
      </c>
      <c r="P2691" s="21"/>
      <c r="Q2691" s="21"/>
      <c r="R2691" s="22">
        <v>4.3</v>
      </c>
      <c r="S2691" s="22">
        <v>4.3369999999999997</v>
      </c>
      <c r="T2691" s="20" t="s">
        <v>4985</v>
      </c>
      <c r="U2691" s="21">
        <v>86860</v>
      </c>
      <c r="V2691" s="21">
        <v>260580</v>
      </c>
      <c r="W2691" s="34">
        <v>39504</v>
      </c>
      <c r="X2691" s="34">
        <v>41334</v>
      </c>
      <c r="Y2691" s="109"/>
      <c r="Z2691" s="70" t="s">
        <v>4927</v>
      </c>
      <c r="AA2691" s="20" t="s">
        <v>4926</v>
      </c>
      <c r="AB2691" s="109"/>
      <c r="AC2691" s="19"/>
      <c r="AD2691" s="22"/>
      <c r="AE2691" s="19"/>
    </row>
    <row r="2692" spans="2:31" x14ac:dyDescent="0.2">
      <c r="B2692" s="14" t="s">
        <v>11566</v>
      </c>
      <c r="C2692" s="33" t="s">
        <v>11565</v>
      </c>
      <c r="D2692" s="16" t="s">
        <v>11560</v>
      </c>
      <c r="E2692" s="104" t="s">
        <v>26</v>
      </c>
      <c r="F2692" s="18" t="s">
        <v>26</v>
      </c>
      <c r="G2692" s="111" t="s">
        <v>26</v>
      </c>
      <c r="H2692" s="102" t="s">
        <v>323</v>
      </c>
      <c r="I2692" s="21">
        <v>1999840</v>
      </c>
      <c r="J2692" s="71">
        <v>120.61799999999999</v>
      </c>
      <c r="K2692" s="21">
        <v>2412358</v>
      </c>
      <c r="L2692" s="21">
        <v>2000000</v>
      </c>
      <c r="M2692" s="21">
        <v>1999912</v>
      </c>
      <c r="N2692" s="21"/>
      <c r="O2692" s="21">
        <v>23</v>
      </c>
      <c r="P2692" s="21"/>
      <c r="Q2692" s="21"/>
      <c r="R2692" s="22">
        <v>5.35</v>
      </c>
      <c r="S2692" s="22">
        <v>5.351</v>
      </c>
      <c r="T2692" s="20" t="s">
        <v>4985</v>
      </c>
      <c r="U2692" s="21">
        <v>35667</v>
      </c>
      <c r="V2692" s="21">
        <v>107000</v>
      </c>
      <c r="W2692" s="34">
        <v>39504</v>
      </c>
      <c r="X2692" s="34">
        <v>43160</v>
      </c>
      <c r="Y2692" s="109"/>
      <c r="Z2692" s="70" t="s">
        <v>4927</v>
      </c>
      <c r="AA2692" s="20" t="s">
        <v>4926</v>
      </c>
      <c r="AB2692" s="109"/>
      <c r="AC2692" s="19"/>
      <c r="AD2692" s="22"/>
      <c r="AE2692" s="19"/>
    </row>
    <row r="2693" spans="2:31" x14ac:dyDescent="0.2">
      <c r="B2693" s="14" t="s">
        <v>11564</v>
      </c>
      <c r="C2693" s="33" t="s">
        <v>11563</v>
      </c>
      <c r="D2693" s="16" t="s">
        <v>11560</v>
      </c>
      <c r="E2693" s="104" t="s">
        <v>26</v>
      </c>
      <c r="F2693" s="18" t="s">
        <v>26</v>
      </c>
      <c r="G2693" s="111" t="s">
        <v>26</v>
      </c>
      <c r="H2693" s="102" t="s">
        <v>323</v>
      </c>
      <c r="I2693" s="21">
        <v>2499150</v>
      </c>
      <c r="J2693" s="71">
        <v>116.489</v>
      </c>
      <c r="K2693" s="21">
        <v>2912233</v>
      </c>
      <c r="L2693" s="21">
        <v>2500000</v>
      </c>
      <c r="M2693" s="21">
        <v>2499475</v>
      </c>
      <c r="N2693" s="21"/>
      <c r="O2693" s="21">
        <v>145</v>
      </c>
      <c r="P2693" s="21"/>
      <c r="Q2693" s="21"/>
      <c r="R2693" s="22">
        <v>5</v>
      </c>
      <c r="S2693" s="22">
        <v>5.0039999999999996</v>
      </c>
      <c r="T2693" s="20" t="s">
        <v>118</v>
      </c>
      <c r="U2693" s="21">
        <v>52083</v>
      </c>
      <c r="V2693" s="21">
        <v>125000</v>
      </c>
      <c r="W2693" s="34">
        <v>39826</v>
      </c>
      <c r="X2693" s="34">
        <v>43497</v>
      </c>
      <c r="Y2693" s="109"/>
      <c r="Z2693" s="70" t="s">
        <v>4927</v>
      </c>
      <c r="AA2693" s="20" t="s">
        <v>4926</v>
      </c>
      <c r="AB2693" s="109"/>
      <c r="AC2693" s="19"/>
      <c r="AD2693" s="22"/>
      <c r="AE2693" s="19"/>
    </row>
    <row r="2694" spans="2:31" x14ac:dyDescent="0.2">
      <c r="B2694" s="14" t="s">
        <v>11562</v>
      </c>
      <c r="C2694" s="33" t="s">
        <v>11561</v>
      </c>
      <c r="D2694" s="16" t="s">
        <v>11560</v>
      </c>
      <c r="E2694" s="104" t="s">
        <v>26</v>
      </c>
      <c r="F2694" s="18" t="s">
        <v>26</v>
      </c>
      <c r="G2694" s="111" t="s">
        <v>26</v>
      </c>
      <c r="H2694" s="102" t="s">
        <v>323</v>
      </c>
      <c r="I2694" s="21">
        <v>1992040</v>
      </c>
      <c r="J2694" s="71">
        <v>110.84</v>
      </c>
      <c r="K2694" s="21">
        <v>2216794</v>
      </c>
      <c r="L2694" s="21">
        <v>2000000</v>
      </c>
      <c r="M2694" s="21">
        <v>1993744</v>
      </c>
      <c r="N2694" s="21"/>
      <c r="O2694" s="21">
        <v>721</v>
      </c>
      <c r="P2694" s="21"/>
      <c r="Q2694" s="21"/>
      <c r="R2694" s="22">
        <v>3.5</v>
      </c>
      <c r="S2694" s="22">
        <v>3.548</v>
      </c>
      <c r="T2694" s="20" t="s">
        <v>85</v>
      </c>
      <c r="U2694" s="21">
        <v>32278</v>
      </c>
      <c r="V2694" s="21">
        <v>70000</v>
      </c>
      <c r="W2694" s="34">
        <v>40387</v>
      </c>
      <c r="X2694" s="34">
        <v>44027</v>
      </c>
      <c r="Y2694" s="109"/>
      <c r="Z2694" s="70" t="s">
        <v>4927</v>
      </c>
      <c r="AA2694" s="20" t="s">
        <v>4926</v>
      </c>
      <c r="AB2694" s="109"/>
      <c r="AC2694" s="19"/>
      <c r="AD2694" s="22"/>
      <c r="AE2694" s="19"/>
    </row>
    <row r="2695" spans="2:31" x14ac:dyDescent="0.2">
      <c r="B2695" s="14" t="s">
        <v>11559</v>
      </c>
      <c r="C2695" s="33" t="s">
        <v>11558</v>
      </c>
      <c r="D2695" s="16" t="s">
        <v>11557</v>
      </c>
      <c r="E2695" s="104" t="s">
        <v>26</v>
      </c>
      <c r="F2695" s="18" t="s">
        <v>26</v>
      </c>
      <c r="G2695" s="111" t="s">
        <v>26</v>
      </c>
      <c r="H2695" s="102" t="s">
        <v>323</v>
      </c>
      <c r="I2695" s="21">
        <v>29928000</v>
      </c>
      <c r="J2695" s="71">
        <v>116.154</v>
      </c>
      <c r="K2695" s="21">
        <v>34846050</v>
      </c>
      <c r="L2695" s="21">
        <v>30000000</v>
      </c>
      <c r="M2695" s="21">
        <v>29961235</v>
      </c>
      <c r="N2695" s="21"/>
      <c r="O2695" s="21">
        <v>6705</v>
      </c>
      <c r="P2695" s="21"/>
      <c r="Q2695" s="21"/>
      <c r="R2695" s="22">
        <v>5.9</v>
      </c>
      <c r="S2695" s="22">
        <v>5.9320000000000004</v>
      </c>
      <c r="T2695" s="20" t="s">
        <v>4949</v>
      </c>
      <c r="U2695" s="21">
        <v>373667</v>
      </c>
      <c r="V2695" s="21">
        <v>1770000</v>
      </c>
      <c r="W2695" s="34">
        <v>39385</v>
      </c>
      <c r="X2695" s="34">
        <v>43054</v>
      </c>
      <c r="Y2695" s="109"/>
      <c r="Z2695" s="70" t="s">
        <v>4927</v>
      </c>
      <c r="AA2695" s="20" t="s">
        <v>4926</v>
      </c>
      <c r="AB2695" s="109"/>
      <c r="AC2695" s="19"/>
      <c r="AD2695" s="22"/>
      <c r="AE2695" s="19"/>
    </row>
    <row r="2696" spans="2:31" x14ac:dyDescent="0.2">
      <c r="B2696" s="14" t="s">
        <v>11556</v>
      </c>
      <c r="C2696" s="33" t="s">
        <v>11555</v>
      </c>
      <c r="D2696" s="16" t="s">
        <v>11552</v>
      </c>
      <c r="E2696" s="104" t="s">
        <v>26</v>
      </c>
      <c r="F2696" s="18" t="s">
        <v>26</v>
      </c>
      <c r="G2696" s="111" t="s">
        <v>26</v>
      </c>
      <c r="H2696" s="102" t="s">
        <v>323</v>
      </c>
      <c r="I2696" s="21">
        <v>3238983</v>
      </c>
      <c r="J2696" s="71">
        <v>107.19</v>
      </c>
      <c r="K2696" s="21">
        <v>3483685</v>
      </c>
      <c r="L2696" s="21">
        <v>3250000</v>
      </c>
      <c r="M2696" s="21">
        <v>3242839</v>
      </c>
      <c r="N2696" s="21"/>
      <c r="O2696" s="21">
        <v>2133</v>
      </c>
      <c r="P2696" s="21"/>
      <c r="Q2696" s="21"/>
      <c r="R2696" s="22">
        <v>3.25</v>
      </c>
      <c r="S2696" s="22">
        <v>3.3239999999999998</v>
      </c>
      <c r="T2696" s="20" t="s">
        <v>4985</v>
      </c>
      <c r="U2696" s="21">
        <v>35208</v>
      </c>
      <c r="V2696" s="21">
        <v>105625</v>
      </c>
      <c r="W2696" s="34">
        <v>40597</v>
      </c>
      <c r="X2696" s="34">
        <v>42430</v>
      </c>
      <c r="Y2696" s="109"/>
      <c r="Z2696" s="70" t="s">
        <v>4927</v>
      </c>
      <c r="AA2696" s="20" t="s">
        <v>4926</v>
      </c>
      <c r="AB2696" s="109"/>
      <c r="AC2696" s="19"/>
      <c r="AD2696" s="22"/>
      <c r="AE2696" s="19"/>
    </row>
    <row r="2697" spans="2:31" x14ac:dyDescent="0.2">
      <c r="B2697" s="14" t="s">
        <v>11554</v>
      </c>
      <c r="C2697" s="33" t="s">
        <v>11553</v>
      </c>
      <c r="D2697" s="16" t="s">
        <v>11552</v>
      </c>
      <c r="E2697" s="104" t="s">
        <v>26</v>
      </c>
      <c r="F2697" s="18" t="s">
        <v>26</v>
      </c>
      <c r="G2697" s="111" t="s">
        <v>4412</v>
      </c>
      <c r="H2697" s="102" t="s">
        <v>323</v>
      </c>
      <c r="I2697" s="21">
        <v>996930</v>
      </c>
      <c r="J2697" s="71">
        <v>116.146</v>
      </c>
      <c r="K2697" s="21">
        <v>1161458</v>
      </c>
      <c r="L2697" s="21">
        <v>1000000</v>
      </c>
      <c r="M2697" s="21">
        <v>997397</v>
      </c>
      <c r="N2697" s="21"/>
      <c r="O2697" s="21">
        <v>261</v>
      </c>
      <c r="P2697" s="21"/>
      <c r="Q2697" s="21"/>
      <c r="R2697" s="22">
        <v>4.75</v>
      </c>
      <c r="S2697" s="22">
        <v>4.7889999999999997</v>
      </c>
      <c r="T2697" s="20" t="s">
        <v>4985</v>
      </c>
      <c r="U2697" s="21">
        <v>15833</v>
      </c>
      <c r="V2697" s="21">
        <v>47500</v>
      </c>
      <c r="W2697" s="34">
        <v>40597</v>
      </c>
      <c r="X2697" s="34">
        <v>44256</v>
      </c>
      <c r="Y2697" s="109"/>
      <c r="Z2697" s="70" t="s">
        <v>4927</v>
      </c>
      <c r="AA2697" s="20" t="s">
        <v>4926</v>
      </c>
      <c r="AB2697" s="109"/>
      <c r="AC2697" s="28">
        <v>44166</v>
      </c>
      <c r="AD2697" s="22">
        <v>100</v>
      </c>
      <c r="AE2697" s="19"/>
    </row>
    <row r="2698" spans="2:31" x14ac:dyDescent="0.2">
      <c r="B2698" s="14" t="s">
        <v>11551</v>
      </c>
      <c r="C2698" s="33" t="s">
        <v>11550</v>
      </c>
      <c r="D2698" s="16" t="s">
        <v>11549</v>
      </c>
      <c r="E2698" s="104" t="s">
        <v>5057</v>
      </c>
      <c r="F2698" s="18" t="s">
        <v>26</v>
      </c>
      <c r="G2698" s="111" t="s">
        <v>26</v>
      </c>
      <c r="H2698" s="102" t="s">
        <v>334</v>
      </c>
      <c r="I2698" s="21">
        <v>10943117</v>
      </c>
      <c r="J2698" s="71">
        <v>115.97499999999999</v>
      </c>
      <c r="K2698" s="21">
        <v>11021057</v>
      </c>
      <c r="L2698" s="21">
        <v>9503000</v>
      </c>
      <c r="M2698" s="21">
        <v>10109195</v>
      </c>
      <c r="N2698" s="21"/>
      <c r="O2698" s="21">
        <v>-149266</v>
      </c>
      <c r="P2698" s="21"/>
      <c r="Q2698" s="21"/>
      <c r="R2698" s="22">
        <v>7.35</v>
      </c>
      <c r="S2698" s="22">
        <v>5.61</v>
      </c>
      <c r="T2698" s="20" t="s">
        <v>4985</v>
      </c>
      <c r="U2698" s="21">
        <v>232824</v>
      </c>
      <c r="V2698" s="21">
        <v>698471</v>
      </c>
      <c r="W2698" s="34">
        <v>39430</v>
      </c>
      <c r="X2698" s="34">
        <v>42795</v>
      </c>
      <c r="Y2698" s="109"/>
      <c r="Z2698" s="70" t="s">
        <v>4927</v>
      </c>
      <c r="AA2698" s="20" t="s">
        <v>4926</v>
      </c>
      <c r="AB2698" s="109"/>
      <c r="AC2698" s="19"/>
      <c r="AD2698" s="22"/>
      <c r="AE2698" s="19"/>
    </row>
    <row r="2699" spans="2:31" x14ac:dyDescent="0.2">
      <c r="B2699" s="14" t="s">
        <v>11548</v>
      </c>
      <c r="C2699" s="33" t="s">
        <v>11547</v>
      </c>
      <c r="D2699" s="16" t="s">
        <v>11544</v>
      </c>
      <c r="E2699" s="104" t="s">
        <v>26</v>
      </c>
      <c r="F2699" s="18" t="s">
        <v>26</v>
      </c>
      <c r="G2699" s="111" t="s">
        <v>26</v>
      </c>
      <c r="H2699" s="102" t="s">
        <v>334</v>
      </c>
      <c r="I2699" s="21">
        <v>20299550</v>
      </c>
      <c r="J2699" s="71">
        <v>124.65</v>
      </c>
      <c r="K2699" s="21">
        <v>24929920</v>
      </c>
      <c r="L2699" s="21">
        <v>20000000</v>
      </c>
      <c r="M2699" s="21">
        <v>20183355</v>
      </c>
      <c r="N2699" s="21"/>
      <c r="O2699" s="21">
        <v>-25648</v>
      </c>
      <c r="P2699" s="21"/>
      <c r="Q2699" s="21"/>
      <c r="R2699" s="22">
        <v>7.125</v>
      </c>
      <c r="S2699" s="22">
        <v>6.91</v>
      </c>
      <c r="T2699" s="20" t="s">
        <v>4985</v>
      </c>
      <c r="U2699" s="21">
        <v>419583</v>
      </c>
      <c r="V2699" s="21">
        <v>1425000</v>
      </c>
      <c r="W2699" s="34">
        <v>39597</v>
      </c>
      <c r="X2699" s="34">
        <v>43174</v>
      </c>
      <c r="Y2699" s="109"/>
      <c r="Z2699" s="70" t="s">
        <v>4927</v>
      </c>
      <c r="AA2699" s="20" t="s">
        <v>4926</v>
      </c>
      <c r="AB2699" s="109"/>
      <c r="AC2699" s="31"/>
      <c r="AD2699" s="22"/>
      <c r="AE2699" s="31"/>
    </row>
    <row r="2700" spans="2:31" x14ac:dyDescent="0.2">
      <c r="B2700" s="14" t="s">
        <v>11546</v>
      </c>
      <c r="C2700" s="33" t="s">
        <v>11545</v>
      </c>
      <c r="D2700" s="16" t="s">
        <v>11544</v>
      </c>
      <c r="E2700" s="104" t="s">
        <v>26</v>
      </c>
      <c r="F2700" s="18" t="s">
        <v>26</v>
      </c>
      <c r="G2700" s="111" t="s">
        <v>26</v>
      </c>
      <c r="H2700" s="102" t="s">
        <v>334</v>
      </c>
      <c r="I2700" s="21">
        <v>14913750</v>
      </c>
      <c r="J2700" s="71">
        <v>101.13</v>
      </c>
      <c r="K2700" s="21">
        <v>15169515</v>
      </c>
      <c r="L2700" s="21">
        <v>15000000</v>
      </c>
      <c r="M2700" s="21">
        <v>14996019</v>
      </c>
      <c r="N2700" s="21"/>
      <c r="O2700" s="21">
        <v>19052</v>
      </c>
      <c r="P2700" s="21"/>
      <c r="Q2700" s="21"/>
      <c r="R2700" s="22">
        <v>6.125</v>
      </c>
      <c r="S2700" s="22">
        <v>6.2610000000000001</v>
      </c>
      <c r="T2700" s="20" t="s">
        <v>4985</v>
      </c>
      <c r="U2700" s="21">
        <v>270521</v>
      </c>
      <c r="V2700" s="21">
        <v>918750</v>
      </c>
      <c r="W2700" s="34">
        <v>39520</v>
      </c>
      <c r="X2700" s="34">
        <v>41348</v>
      </c>
      <c r="Y2700" s="109"/>
      <c r="Z2700" s="70" t="s">
        <v>4927</v>
      </c>
      <c r="AA2700" s="20" t="s">
        <v>4926</v>
      </c>
      <c r="AB2700" s="109"/>
      <c r="AC2700" s="19"/>
      <c r="AD2700" s="22"/>
      <c r="AE2700" s="19"/>
    </row>
    <row r="2701" spans="2:31" x14ac:dyDescent="0.2">
      <c r="B2701" s="14" t="s">
        <v>11543</v>
      </c>
      <c r="C2701" s="33" t="s">
        <v>11542</v>
      </c>
      <c r="D2701" s="16" t="s">
        <v>11539</v>
      </c>
      <c r="E2701" s="104" t="s">
        <v>5057</v>
      </c>
      <c r="F2701" s="18" t="s">
        <v>26</v>
      </c>
      <c r="G2701" s="111" t="s">
        <v>26</v>
      </c>
      <c r="H2701" s="102" t="s">
        <v>323</v>
      </c>
      <c r="I2701" s="21">
        <v>19816000</v>
      </c>
      <c r="J2701" s="71">
        <v>104.654</v>
      </c>
      <c r="K2701" s="21">
        <v>20738276</v>
      </c>
      <c r="L2701" s="21">
        <v>19816000</v>
      </c>
      <c r="M2701" s="21">
        <v>19816000</v>
      </c>
      <c r="N2701" s="21"/>
      <c r="O2701" s="21"/>
      <c r="P2701" s="21"/>
      <c r="Q2701" s="21"/>
      <c r="R2701" s="22">
        <v>4.5</v>
      </c>
      <c r="S2701" s="22">
        <v>4.5</v>
      </c>
      <c r="T2701" s="20" t="s">
        <v>4985</v>
      </c>
      <c r="U2701" s="21">
        <v>262562</v>
      </c>
      <c r="V2701" s="21">
        <v>891720</v>
      </c>
      <c r="W2701" s="34">
        <v>39881</v>
      </c>
      <c r="X2701" s="34">
        <v>41713</v>
      </c>
      <c r="Y2701" s="109"/>
      <c r="Z2701" s="70" t="s">
        <v>4927</v>
      </c>
      <c r="AA2701" s="20" t="s">
        <v>4926</v>
      </c>
      <c r="AB2701" s="109"/>
      <c r="AC2701" s="19"/>
      <c r="AD2701" s="22"/>
      <c r="AE2701" s="19"/>
    </row>
    <row r="2702" spans="2:31" x14ac:dyDescent="0.2">
      <c r="B2702" s="14" t="s">
        <v>11541</v>
      </c>
      <c r="C2702" s="33" t="s">
        <v>11540</v>
      </c>
      <c r="D2702" s="16" t="s">
        <v>11539</v>
      </c>
      <c r="E2702" s="104" t="s">
        <v>5057</v>
      </c>
      <c r="F2702" s="18" t="s">
        <v>26</v>
      </c>
      <c r="G2702" s="111" t="s">
        <v>26</v>
      </c>
      <c r="H2702" s="102" t="s">
        <v>323</v>
      </c>
      <c r="I2702" s="21">
        <v>12480000</v>
      </c>
      <c r="J2702" s="71">
        <v>116.161</v>
      </c>
      <c r="K2702" s="21">
        <v>14520125</v>
      </c>
      <c r="L2702" s="21">
        <v>12500000</v>
      </c>
      <c r="M2702" s="21">
        <v>12484749</v>
      </c>
      <c r="N2702" s="21"/>
      <c r="O2702" s="21">
        <v>1832</v>
      </c>
      <c r="P2702" s="21"/>
      <c r="Q2702" s="21"/>
      <c r="R2702" s="22">
        <v>4.45</v>
      </c>
      <c r="S2702" s="22">
        <v>4.47</v>
      </c>
      <c r="T2702" s="20" t="s">
        <v>4985</v>
      </c>
      <c r="U2702" s="21">
        <v>163785</v>
      </c>
      <c r="V2702" s="21">
        <v>556250</v>
      </c>
      <c r="W2702" s="34">
        <v>40248</v>
      </c>
      <c r="X2702" s="34">
        <v>43905</v>
      </c>
      <c r="Y2702" s="109"/>
      <c r="Z2702" s="70" t="s">
        <v>4927</v>
      </c>
      <c r="AA2702" s="20" t="s">
        <v>4926</v>
      </c>
      <c r="AB2702" s="109"/>
      <c r="AC2702" s="19"/>
      <c r="AD2702" s="22"/>
      <c r="AE2702" s="19"/>
    </row>
    <row r="2703" spans="2:31" x14ac:dyDescent="0.2">
      <c r="B2703" s="14" t="s">
        <v>11538</v>
      </c>
      <c r="C2703" s="33" t="s">
        <v>11537</v>
      </c>
      <c r="D2703" s="16" t="s">
        <v>11536</v>
      </c>
      <c r="E2703" s="104" t="s">
        <v>26</v>
      </c>
      <c r="F2703" s="18" t="s">
        <v>26</v>
      </c>
      <c r="G2703" s="111" t="s">
        <v>26</v>
      </c>
      <c r="H2703" s="102" t="s">
        <v>4412</v>
      </c>
      <c r="I2703" s="21">
        <v>2291443</v>
      </c>
      <c r="J2703" s="71">
        <v>154.619</v>
      </c>
      <c r="K2703" s="21">
        <v>3274830</v>
      </c>
      <c r="L2703" s="21">
        <v>2118000</v>
      </c>
      <c r="M2703" s="21">
        <v>2245183</v>
      </c>
      <c r="N2703" s="21"/>
      <c r="O2703" s="21">
        <v>-6270</v>
      </c>
      <c r="P2703" s="21"/>
      <c r="Q2703" s="21"/>
      <c r="R2703" s="22">
        <v>8.49</v>
      </c>
      <c r="S2703" s="22">
        <v>7.7290000000000001</v>
      </c>
      <c r="T2703" s="20" t="s">
        <v>89</v>
      </c>
      <c r="U2703" s="21">
        <v>14985</v>
      </c>
      <c r="V2703" s="21">
        <v>179818</v>
      </c>
      <c r="W2703" s="34">
        <v>37174</v>
      </c>
      <c r="X2703" s="34">
        <v>45809</v>
      </c>
      <c r="Y2703" s="109"/>
      <c r="Z2703" s="70" t="s">
        <v>531</v>
      </c>
      <c r="AA2703" s="20" t="s">
        <v>26</v>
      </c>
      <c r="AB2703" s="109"/>
      <c r="AC2703" s="19"/>
      <c r="AD2703" s="22"/>
      <c r="AE2703" s="19"/>
    </row>
    <row r="2704" spans="2:31" x14ac:dyDescent="0.2">
      <c r="B2704" s="14" t="s">
        <v>11535</v>
      </c>
      <c r="C2704" s="33" t="s">
        <v>11534</v>
      </c>
      <c r="D2704" s="16" t="s">
        <v>11511</v>
      </c>
      <c r="E2704" s="104" t="s">
        <v>26</v>
      </c>
      <c r="F2704" s="18" t="s">
        <v>26</v>
      </c>
      <c r="G2704" s="111" t="s">
        <v>590</v>
      </c>
      <c r="H2704" s="102" t="s">
        <v>4412</v>
      </c>
      <c r="I2704" s="21">
        <v>2754605</v>
      </c>
      <c r="J2704" s="71">
        <v>118.077</v>
      </c>
      <c r="K2704" s="21">
        <v>3252554</v>
      </c>
      <c r="L2704" s="21">
        <v>2754605</v>
      </c>
      <c r="M2704" s="21">
        <v>2754605</v>
      </c>
      <c r="N2704" s="21"/>
      <c r="O2704" s="21"/>
      <c r="P2704" s="21"/>
      <c r="Q2704" s="21"/>
      <c r="R2704" s="22">
        <v>6.7889999999999997</v>
      </c>
      <c r="S2704" s="22">
        <v>6.7889999999999997</v>
      </c>
      <c r="T2704" s="20" t="s">
        <v>85</v>
      </c>
      <c r="U2704" s="21">
        <v>93505</v>
      </c>
      <c r="V2704" s="21">
        <v>187010</v>
      </c>
      <c r="W2704" s="34">
        <v>34325</v>
      </c>
      <c r="X2704" s="34">
        <v>43466</v>
      </c>
      <c r="Y2704" s="109"/>
      <c r="Z2704" s="70" t="s">
        <v>531</v>
      </c>
      <c r="AA2704" s="20" t="s">
        <v>26</v>
      </c>
      <c r="AB2704" s="109"/>
      <c r="AC2704" s="19"/>
      <c r="AD2704" s="22"/>
      <c r="AE2704" s="19"/>
    </row>
    <row r="2705" spans="2:31" x14ac:dyDescent="0.2">
      <c r="B2705" s="14" t="s">
        <v>11533</v>
      </c>
      <c r="C2705" s="33" t="s">
        <v>11532</v>
      </c>
      <c r="D2705" s="16" t="s">
        <v>11511</v>
      </c>
      <c r="E2705" s="104" t="s">
        <v>26</v>
      </c>
      <c r="F2705" s="18" t="s">
        <v>26</v>
      </c>
      <c r="G2705" s="111" t="s">
        <v>590</v>
      </c>
      <c r="H2705" s="102" t="s">
        <v>4412</v>
      </c>
      <c r="I2705" s="21">
        <v>2838077</v>
      </c>
      <c r="J2705" s="71">
        <v>118.077</v>
      </c>
      <c r="K2705" s="21">
        <v>3351117</v>
      </c>
      <c r="L2705" s="21">
        <v>2838077</v>
      </c>
      <c r="M2705" s="21">
        <v>2838077</v>
      </c>
      <c r="N2705" s="21"/>
      <c r="O2705" s="21"/>
      <c r="P2705" s="21"/>
      <c r="Q2705" s="21"/>
      <c r="R2705" s="22">
        <v>6.7889999999999997</v>
      </c>
      <c r="S2705" s="22">
        <v>6.7889999999999997</v>
      </c>
      <c r="T2705" s="20" t="s">
        <v>85</v>
      </c>
      <c r="U2705" s="21">
        <v>96339</v>
      </c>
      <c r="V2705" s="21">
        <v>192677</v>
      </c>
      <c r="W2705" s="34">
        <v>34325</v>
      </c>
      <c r="X2705" s="34">
        <v>43466</v>
      </c>
      <c r="Y2705" s="109"/>
      <c r="Z2705" s="70" t="s">
        <v>531</v>
      </c>
      <c r="AA2705" s="20" t="s">
        <v>26</v>
      </c>
      <c r="AB2705" s="109"/>
      <c r="AC2705" s="19"/>
      <c r="AD2705" s="22"/>
      <c r="AE2705" s="19"/>
    </row>
    <row r="2706" spans="2:31" x14ac:dyDescent="0.2">
      <c r="B2706" s="14" t="s">
        <v>11531</v>
      </c>
      <c r="C2706" s="33" t="s">
        <v>11530</v>
      </c>
      <c r="D2706" s="16" t="s">
        <v>11511</v>
      </c>
      <c r="E2706" s="104" t="s">
        <v>26</v>
      </c>
      <c r="F2706" s="18" t="s">
        <v>26</v>
      </c>
      <c r="G2706" s="111" t="s">
        <v>590</v>
      </c>
      <c r="H2706" s="102" t="s">
        <v>4412</v>
      </c>
      <c r="I2706" s="21">
        <v>2893726</v>
      </c>
      <c r="J2706" s="71">
        <v>118.077</v>
      </c>
      <c r="K2706" s="21">
        <v>3416825</v>
      </c>
      <c r="L2706" s="21">
        <v>2893726</v>
      </c>
      <c r="M2706" s="21">
        <v>2893726</v>
      </c>
      <c r="N2706" s="21"/>
      <c r="O2706" s="21"/>
      <c r="P2706" s="21"/>
      <c r="Q2706" s="21"/>
      <c r="R2706" s="22">
        <v>6.7889999999999997</v>
      </c>
      <c r="S2706" s="22">
        <v>6.7889999999999997</v>
      </c>
      <c r="T2706" s="20" t="s">
        <v>85</v>
      </c>
      <c r="U2706" s="21">
        <v>98228</v>
      </c>
      <c r="V2706" s="21">
        <v>196455</v>
      </c>
      <c r="W2706" s="34">
        <v>34325</v>
      </c>
      <c r="X2706" s="34">
        <v>43466</v>
      </c>
      <c r="Y2706" s="109"/>
      <c r="Z2706" s="70" t="s">
        <v>531</v>
      </c>
      <c r="AA2706" s="20" t="s">
        <v>26</v>
      </c>
      <c r="AB2706" s="109"/>
      <c r="AC2706" s="19"/>
      <c r="AD2706" s="22"/>
      <c r="AE2706" s="19"/>
    </row>
    <row r="2707" spans="2:31" x14ac:dyDescent="0.2">
      <c r="B2707" s="14" t="s">
        <v>11529</v>
      </c>
      <c r="C2707" s="33" t="s">
        <v>11528</v>
      </c>
      <c r="D2707" s="16" t="s">
        <v>11511</v>
      </c>
      <c r="E2707" s="104" t="s">
        <v>26</v>
      </c>
      <c r="F2707" s="18" t="s">
        <v>26</v>
      </c>
      <c r="G2707" s="111" t="s">
        <v>590</v>
      </c>
      <c r="H2707" s="102" t="s">
        <v>4412</v>
      </c>
      <c r="I2707" s="21">
        <v>2799780</v>
      </c>
      <c r="J2707" s="71">
        <v>128.114</v>
      </c>
      <c r="K2707" s="21">
        <v>3586910</v>
      </c>
      <c r="L2707" s="21">
        <v>2799780</v>
      </c>
      <c r="M2707" s="21">
        <v>2799780</v>
      </c>
      <c r="N2707" s="21"/>
      <c r="O2707" s="21"/>
      <c r="P2707" s="21"/>
      <c r="Q2707" s="21"/>
      <c r="R2707" s="22">
        <v>9</v>
      </c>
      <c r="S2707" s="22">
        <v>8.9979999999999993</v>
      </c>
      <c r="T2707" s="20" t="s">
        <v>89</v>
      </c>
      <c r="U2707" s="21">
        <v>20998</v>
      </c>
      <c r="V2707" s="21">
        <v>251980</v>
      </c>
      <c r="W2707" s="34">
        <v>34725</v>
      </c>
      <c r="X2707" s="34">
        <v>43800</v>
      </c>
      <c r="Y2707" s="109"/>
      <c r="Z2707" s="70" t="s">
        <v>531</v>
      </c>
      <c r="AA2707" s="20" t="s">
        <v>26</v>
      </c>
      <c r="AB2707" s="109"/>
      <c r="AC2707" s="19"/>
      <c r="AD2707" s="22"/>
      <c r="AE2707" s="19"/>
    </row>
    <row r="2708" spans="2:31" x14ac:dyDescent="0.2">
      <c r="B2708" s="14" t="s">
        <v>11527</v>
      </c>
      <c r="C2708" s="33" t="s">
        <v>11526</v>
      </c>
      <c r="D2708" s="16" t="s">
        <v>11511</v>
      </c>
      <c r="E2708" s="104" t="s">
        <v>26</v>
      </c>
      <c r="F2708" s="18" t="s">
        <v>26</v>
      </c>
      <c r="G2708" s="111" t="s">
        <v>590</v>
      </c>
      <c r="H2708" s="102" t="s">
        <v>4412</v>
      </c>
      <c r="I2708" s="21">
        <v>2802332</v>
      </c>
      <c r="J2708" s="71">
        <v>128.114</v>
      </c>
      <c r="K2708" s="21">
        <v>3590179</v>
      </c>
      <c r="L2708" s="21">
        <v>2802332</v>
      </c>
      <c r="M2708" s="21">
        <v>2802332</v>
      </c>
      <c r="N2708" s="21"/>
      <c r="O2708" s="21"/>
      <c r="P2708" s="21"/>
      <c r="Q2708" s="21"/>
      <c r="R2708" s="22">
        <v>9</v>
      </c>
      <c r="S2708" s="22">
        <v>8.9979999999999993</v>
      </c>
      <c r="T2708" s="20" t="s">
        <v>89</v>
      </c>
      <c r="U2708" s="21">
        <v>21017</v>
      </c>
      <c r="V2708" s="21">
        <v>252210</v>
      </c>
      <c r="W2708" s="34">
        <v>34725</v>
      </c>
      <c r="X2708" s="34">
        <v>43800</v>
      </c>
      <c r="Y2708" s="109"/>
      <c r="Z2708" s="70" t="s">
        <v>531</v>
      </c>
      <c r="AA2708" s="20" t="s">
        <v>26</v>
      </c>
      <c r="AB2708" s="109"/>
      <c r="AC2708" s="31"/>
      <c r="AD2708" s="22"/>
      <c r="AE2708" s="19"/>
    </row>
    <row r="2709" spans="2:31" x14ac:dyDescent="0.2">
      <c r="B2709" s="14" t="s">
        <v>11525</v>
      </c>
      <c r="C2709" s="33" t="s">
        <v>11524</v>
      </c>
      <c r="D2709" s="16" t="s">
        <v>11511</v>
      </c>
      <c r="E2709" s="104" t="s">
        <v>26</v>
      </c>
      <c r="F2709" s="18" t="s">
        <v>26</v>
      </c>
      <c r="G2709" s="111" t="s">
        <v>590</v>
      </c>
      <c r="H2709" s="102" t="s">
        <v>4412</v>
      </c>
      <c r="I2709" s="21">
        <v>2922924</v>
      </c>
      <c r="J2709" s="71">
        <v>128.113</v>
      </c>
      <c r="K2709" s="21">
        <v>3744646</v>
      </c>
      <c r="L2709" s="21">
        <v>2922924</v>
      </c>
      <c r="M2709" s="21">
        <v>2922924</v>
      </c>
      <c r="N2709" s="21"/>
      <c r="O2709" s="21"/>
      <c r="P2709" s="21"/>
      <c r="Q2709" s="21"/>
      <c r="R2709" s="22">
        <v>9</v>
      </c>
      <c r="S2709" s="22">
        <v>8.9979999999999993</v>
      </c>
      <c r="T2709" s="20" t="s">
        <v>89</v>
      </c>
      <c r="U2709" s="21">
        <v>21922</v>
      </c>
      <c r="V2709" s="21">
        <v>263063</v>
      </c>
      <c r="W2709" s="34">
        <v>34725</v>
      </c>
      <c r="X2709" s="34">
        <v>43800</v>
      </c>
      <c r="Y2709" s="109"/>
      <c r="Z2709" s="70" t="s">
        <v>531</v>
      </c>
      <c r="AA2709" s="20" t="s">
        <v>26</v>
      </c>
      <c r="AB2709" s="109"/>
      <c r="AC2709" s="19"/>
      <c r="AD2709" s="22"/>
      <c r="AE2709" s="19"/>
    </row>
    <row r="2710" spans="2:31" x14ac:dyDescent="0.2">
      <c r="B2710" s="14" t="s">
        <v>11523</v>
      </c>
      <c r="C2710" s="33" t="s">
        <v>11522</v>
      </c>
      <c r="D2710" s="16" t="s">
        <v>11511</v>
      </c>
      <c r="E2710" s="104" t="s">
        <v>26</v>
      </c>
      <c r="F2710" s="18" t="s">
        <v>26</v>
      </c>
      <c r="G2710" s="111" t="s">
        <v>590</v>
      </c>
      <c r="H2710" s="102" t="s">
        <v>4412</v>
      </c>
      <c r="I2710" s="21">
        <v>10677870</v>
      </c>
      <c r="J2710" s="71">
        <v>131.18100000000001</v>
      </c>
      <c r="K2710" s="21">
        <v>13380462</v>
      </c>
      <c r="L2710" s="21">
        <v>10200000</v>
      </c>
      <c r="M2710" s="21">
        <v>10425989</v>
      </c>
      <c r="N2710" s="21"/>
      <c r="O2710" s="21">
        <v>-38379</v>
      </c>
      <c r="P2710" s="21"/>
      <c r="Q2710" s="21"/>
      <c r="R2710" s="22">
        <v>7.71</v>
      </c>
      <c r="S2710" s="22">
        <v>7.2169999999999996</v>
      </c>
      <c r="T2710" s="20" t="s">
        <v>4949</v>
      </c>
      <c r="U2710" s="21">
        <v>196605</v>
      </c>
      <c r="V2710" s="21">
        <v>786420</v>
      </c>
      <c r="W2710" s="34">
        <v>37330</v>
      </c>
      <c r="X2710" s="34">
        <v>44105</v>
      </c>
      <c r="Y2710" s="109"/>
      <c r="Z2710" s="70" t="s">
        <v>531</v>
      </c>
      <c r="AA2710" s="20" t="s">
        <v>26</v>
      </c>
      <c r="AB2710" s="109"/>
      <c r="AC2710" s="19"/>
      <c r="AD2710" s="22"/>
      <c r="AE2710" s="19"/>
    </row>
    <row r="2711" spans="2:31" x14ac:dyDescent="0.2">
      <c r="B2711" s="14" t="s">
        <v>11521</v>
      </c>
      <c r="C2711" s="33" t="s">
        <v>11520</v>
      </c>
      <c r="D2711" s="16" t="s">
        <v>11511</v>
      </c>
      <c r="E2711" s="104" t="s">
        <v>26</v>
      </c>
      <c r="F2711" s="18" t="s">
        <v>26</v>
      </c>
      <c r="G2711" s="111" t="s">
        <v>26</v>
      </c>
      <c r="H2711" s="102" t="s">
        <v>4412</v>
      </c>
      <c r="I2711" s="21">
        <v>5227300</v>
      </c>
      <c r="J2711" s="71">
        <v>142.977</v>
      </c>
      <c r="K2711" s="21">
        <v>7473837</v>
      </c>
      <c r="L2711" s="21">
        <v>5227300</v>
      </c>
      <c r="M2711" s="21">
        <v>5227300</v>
      </c>
      <c r="N2711" s="21"/>
      <c r="O2711" s="21"/>
      <c r="P2711" s="21"/>
      <c r="Q2711" s="21"/>
      <c r="R2711" s="22">
        <v>8.1199999999999992</v>
      </c>
      <c r="S2711" s="22">
        <v>8.1199999999999992</v>
      </c>
      <c r="T2711" s="20" t="s">
        <v>4985</v>
      </c>
      <c r="U2711" s="21">
        <v>141486</v>
      </c>
      <c r="V2711" s="21">
        <v>424457</v>
      </c>
      <c r="W2711" s="34">
        <v>35362</v>
      </c>
      <c r="X2711" s="34">
        <v>44440</v>
      </c>
      <c r="Y2711" s="109"/>
      <c r="Z2711" s="70" t="s">
        <v>531</v>
      </c>
      <c r="AA2711" s="20" t="s">
        <v>26</v>
      </c>
      <c r="AB2711" s="109"/>
      <c r="AC2711" s="19"/>
      <c r="AD2711" s="22"/>
      <c r="AE2711" s="19"/>
    </row>
    <row r="2712" spans="2:31" x14ac:dyDescent="0.2">
      <c r="B2712" s="14" t="s">
        <v>11519</v>
      </c>
      <c r="C2712" s="33" t="s">
        <v>11518</v>
      </c>
      <c r="D2712" s="16" t="s">
        <v>11511</v>
      </c>
      <c r="E2712" s="104" t="s">
        <v>26</v>
      </c>
      <c r="F2712" s="18" t="s">
        <v>26</v>
      </c>
      <c r="G2712" s="111" t="s">
        <v>26</v>
      </c>
      <c r="H2712" s="102" t="s">
        <v>4412</v>
      </c>
      <c r="I2712" s="21">
        <v>4300000</v>
      </c>
      <c r="J2712" s="71">
        <v>142.977</v>
      </c>
      <c r="K2712" s="21">
        <v>6148011</v>
      </c>
      <c r="L2712" s="21">
        <v>4300000</v>
      </c>
      <c r="M2712" s="21">
        <v>4300000</v>
      </c>
      <c r="N2712" s="21"/>
      <c r="O2712" s="21"/>
      <c r="P2712" s="21"/>
      <c r="Q2712" s="21"/>
      <c r="R2712" s="22">
        <v>8.1199999999999992</v>
      </c>
      <c r="S2712" s="22">
        <v>8.1199999999999992</v>
      </c>
      <c r="T2712" s="20" t="s">
        <v>4985</v>
      </c>
      <c r="U2712" s="21">
        <v>116387</v>
      </c>
      <c r="V2712" s="21">
        <v>349160</v>
      </c>
      <c r="W2712" s="34">
        <v>35362</v>
      </c>
      <c r="X2712" s="34">
        <v>44440</v>
      </c>
      <c r="Y2712" s="109"/>
      <c r="Z2712" s="70" t="s">
        <v>531</v>
      </c>
      <c r="AA2712" s="20" t="s">
        <v>26</v>
      </c>
      <c r="AB2712" s="109"/>
      <c r="AC2712" s="19"/>
      <c r="AD2712" s="22"/>
      <c r="AE2712" s="19"/>
    </row>
    <row r="2713" spans="2:31" x14ac:dyDescent="0.2">
      <c r="B2713" s="14" t="s">
        <v>11517</v>
      </c>
      <c r="C2713" s="33" t="s">
        <v>11516</v>
      </c>
      <c r="D2713" s="16" t="s">
        <v>11511</v>
      </c>
      <c r="E2713" s="104" t="s">
        <v>26</v>
      </c>
      <c r="F2713" s="18" t="s">
        <v>26</v>
      </c>
      <c r="G2713" s="111" t="s">
        <v>26</v>
      </c>
      <c r="H2713" s="102" t="s">
        <v>4412</v>
      </c>
      <c r="I2713" s="21">
        <v>5443200</v>
      </c>
      <c r="J2713" s="71">
        <v>142.977</v>
      </c>
      <c r="K2713" s="21">
        <v>7782524</v>
      </c>
      <c r="L2713" s="21">
        <v>5443200</v>
      </c>
      <c r="M2713" s="21">
        <v>5443200</v>
      </c>
      <c r="N2713" s="21"/>
      <c r="O2713" s="21"/>
      <c r="P2713" s="21"/>
      <c r="Q2713" s="21"/>
      <c r="R2713" s="22">
        <v>8.1199999999999992</v>
      </c>
      <c r="S2713" s="22">
        <v>8.1199999999999992</v>
      </c>
      <c r="T2713" s="20" t="s">
        <v>4985</v>
      </c>
      <c r="U2713" s="21">
        <v>147329</v>
      </c>
      <c r="V2713" s="21">
        <v>441988</v>
      </c>
      <c r="W2713" s="34">
        <v>35362</v>
      </c>
      <c r="X2713" s="34">
        <v>44440</v>
      </c>
      <c r="Y2713" s="109"/>
      <c r="Z2713" s="70" t="s">
        <v>531</v>
      </c>
      <c r="AA2713" s="20" t="s">
        <v>26</v>
      </c>
      <c r="AB2713" s="109"/>
      <c r="AC2713" s="19"/>
      <c r="AD2713" s="22"/>
      <c r="AE2713" s="19"/>
    </row>
    <row r="2714" spans="2:31" x14ac:dyDescent="0.2">
      <c r="B2714" s="14" t="s">
        <v>11515</v>
      </c>
      <c r="C2714" s="33" t="s">
        <v>11514</v>
      </c>
      <c r="D2714" s="16" t="s">
        <v>11511</v>
      </c>
      <c r="E2714" s="104" t="s">
        <v>26</v>
      </c>
      <c r="F2714" s="18" t="s">
        <v>26</v>
      </c>
      <c r="G2714" s="111" t="s">
        <v>26</v>
      </c>
      <c r="H2714" s="102" t="s">
        <v>4412</v>
      </c>
      <c r="I2714" s="21">
        <v>492862</v>
      </c>
      <c r="J2714" s="71">
        <v>126.322</v>
      </c>
      <c r="K2714" s="21">
        <v>647779</v>
      </c>
      <c r="L2714" s="21">
        <v>512800</v>
      </c>
      <c r="M2714" s="21">
        <v>503995</v>
      </c>
      <c r="N2714" s="21"/>
      <c r="O2714" s="21">
        <v>1414</v>
      </c>
      <c r="P2714" s="21"/>
      <c r="Q2714" s="21"/>
      <c r="R2714" s="22">
        <v>7.16</v>
      </c>
      <c r="S2714" s="22">
        <v>7.5789999999999997</v>
      </c>
      <c r="T2714" s="20" t="s">
        <v>85</v>
      </c>
      <c r="U2714" s="21">
        <v>18358</v>
      </c>
      <c r="V2714" s="21">
        <v>36716</v>
      </c>
      <c r="W2714" s="34">
        <v>37174</v>
      </c>
      <c r="X2714" s="34">
        <v>43101</v>
      </c>
      <c r="Y2714" s="109"/>
      <c r="Z2714" s="70" t="s">
        <v>531</v>
      </c>
      <c r="AA2714" s="20" t="s">
        <v>26</v>
      </c>
      <c r="AB2714" s="109"/>
      <c r="AC2714" s="19"/>
      <c r="AD2714" s="22"/>
      <c r="AE2714" s="19"/>
    </row>
    <row r="2715" spans="2:31" x14ac:dyDescent="0.2">
      <c r="B2715" s="14" t="s">
        <v>11513</v>
      </c>
      <c r="C2715" s="33" t="s">
        <v>11512</v>
      </c>
      <c r="D2715" s="16" t="s">
        <v>11511</v>
      </c>
      <c r="E2715" s="104" t="s">
        <v>26</v>
      </c>
      <c r="F2715" s="18" t="s">
        <v>26</v>
      </c>
      <c r="G2715" s="111" t="s">
        <v>26</v>
      </c>
      <c r="H2715" s="102" t="s">
        <v>4412</v>
      </c>
      <c r="I2715" s="21">
        <v>476427</v>
      </c>
      <c r="J2715" s="71">
        <v>126.322</v>
      </c>
      <c r="K2715" s="21">
        <v>626178</v>
      </c>
      <c r="L2715" s="21">
        <v>495700</v>
      </c>
      <c r="M2715" s="21">
        <v>487188</v>
      </c>
      <c r="N2715" s="21"/>
      <c r="O2715" s="21">
        <v>1449</v>
      </c>
      <c r="P2715" s="21"/>
      <c r="Q2715" s="21"/>
      <c r="R2715" s="22">
        <v>7.16</v>
      </c>
      <c r="S2715" s="22">
        <v>7.5789999999999997</v>
      </c>
      <c r="T2715" s="20" t="s">
        <v>85</v>
      </c>
      <c r="U2715" s="21">
        <v>17746</v>
      </c>
      <c r="V2715" s="21">
        <v>35492</v>
      </c>
      <c r="W2715" s="34">
        <v>37174</v>
      </c>
      <c r="X2715" s="34">
        <v>43101</v>
      </c>
      <c r="Y2715" s="109"/>
      <c r="Z2715" s="70" t="s">
        <v>531</v>
      </c>
      <c r="AA2715" s="20" t="s">
        <v>26</v>
      </c>
      <c r="AB2715" s="109"/>
      <c r="AC2715" s="19"/>
      <c r="AD2715" s="22"/>
      <c r="AE2715" s="19"/>
    </row>
    <row r="2716" spans="2:31" x14ac:dyDescent="0.2">
      <c r="B2716" s="14" t="s">
        <v>11510</v>
      </c>
      <c r="C2716" s="33" t="s">
        <v>11509</v>
      </c>
      <c r="D2716" s="16" t="s">
        <v>10761</v>
      </c>
      <c r="E2716" s="104" t="s">
        <v>26</v>
      </c>
      <c r="F2716" s="18" t="s">
        <v>26</v>
      </c>
      <c r="G2716" s="111" t="s">
        <v>26</v>
      </c>
      <c r="H2716" s="102" t="s">
        <v>323</v>
      </c>
      <c r="I2716" s="21">
        <v>11597508</v>
      </c>
      <c r="J2716" s="71">
        <v>109.008</v>
      </c>
      <c r="K2716" s="21">
        <v>12753889</v>
      </c>
      <c r="L2716" s="21">
        <v>11700000</v>
      </c>
      <c r="M2716" s="21">
        <v>11673641</v>
      </c>
      <c r="N2716" s="21"/>
      <c r="O2716" s="21">
        <v>-26359</v>
      </c>
      <c r="P2716" s="21"/>
      <c r="Q2716" s="21"/>
      <c r="R2716" s="22">
        <v>4.75</v>
      </c>
      <c r="S2716" s="22">
        <v>4.8609999999999998</v>
      </c>
      <c r="T2716" s="20" t="s">
        <v>4985</v>
      </c>
      <c r="U2716" s="21">
        <v>185250</v>
      </c>
      <c r="V2716" s="21">
        <v>555750</v>
      </c>
      <c r="W2716" s="34">
        <v>38397</v>
      </c>
      <c r="X2716" s="34">
        <v>42064</v>
      </c>
      <c r="Y2716" s="109"/>
      <c r="Z2716" s="70" t="s">
        <v>4927</v>
      </c>
      <c r="AA2716" s="20" t="s">
        <v>4926</v>
      </c>
      <c r="AB2716" s="109"/>
      <c r="AC2716" s="19"/>
      <c r="AD2716" s="22"/>
      <c r="AE2716" s="19"/>
    </row>
    <row r="2717" spans="2:31" x14ac:dyDescent="0.2">
      <c r="B2717" s="14" t="s">
        <v>11508</v>
      </c>
      <c r="C2717" s="33" t="s">
        <v>11507</v>
      </c>
      <c r="D2717" s="16" t="s">
        <v>10761</v>
      </c>
      <c r="E2717" s="104" t="s">
        <v>26</v>
      </c>
      <c r="F2717" s="18" t="s">
        <v>26</v>
      </c>
      <c r="G2717" s="111" t="s">
        <v>26</v>
      </c>
      <c r="H2717" s="102" t="s">
        <v>323</v>
      </c>
      <c r="I2717" s="21">
        <v>9092264</v>
      </c>
      <c r="J2717" s="71">
        <v>120.36499999999999</v>
      </c>
      <c r="K2717" s="21">
        <v>11013398</v>
      </c>
      <c r="L2717" s="21">
        <v>9150000</v>
      </c>
      <c r="M2717" s="21">
        <v>9109401</v>
      </c>
      <c r="N2717" s="21"/>
      <c r="O2717" s="21">
        <v>5228</v>
      </c>
      <c r="P2717" s="21"/>
      <c r="Q2717" s="21"/>
      <c r="R2717" s="22">
        <v>5</v>
      </c>
      <c r="S2717" s="22">
        <v>5.0810000000000004</v>
      </c>
      <c r="T2717" s="20" t="s">
        <v>89</v>
      </c>
      <c r="U2717" s="21">
        <v>1271</v>
      </c>
      <c r="V2717" s="21">
        <v>457500</v>
      </c>
      <c r="W2717" s="34">
        <v>39986</v>
      </c>
      <c r="X2717" s="34">
        <v>43646</v>
      </c>
      <c r="Y2717" s="109"/>
      <c r="Z2717" s="70" t="s">
        <v>4927</v>
      </c>
      <c r="AA2717" s="20" t="s">
        <v>4926</v>
      </c>
      <c r="AB2717" s="109"/>
      <c r="AC2717" s="19"/>
      <c r="AD2717" s="22"/>
      <c r="AE2717" s="19"/>
    </row>
    <row r="2718" spans="2:31" x14ac:dyDescent="0.2">
      <c r="B2718" s="14" t="s">
        <v>11506</v>
      </c>
      <c r="C2718" s="33" t="s">
        <v>11505</v>
      </c>
      <c r="D2718" s="16" t="s">
        <v>10761</v>
      </c>
      <c r="E2718" s="104" t="s">
        <v>5057</v>
      </c>
      <c r="F2718" s="18" t="s">
        <v>26</v>
      </c>
      <c r="G2718" s="111" t="s">
        <v>26</v>
      </c>
      <c r="H2718" s="102" t="s">
        <v>323</v>
      </c>
      <c r="I2718" s="21">
        <v>13943720</v>
      </c>
      <c r="J2718" s="71">
        <v>108.533</v>
      </c>
      <c r="K2718" s="21">
        <v>15194592</v>
      </c>
      <c r="L2718" s="21">
        <v>14000000</v>
      </c>
      <c r="M2718" s="21">
        <v>13975023</v>
      </c>
      <c r="N2718" s="21"/>
      <c r="O2718" s="21">
        <v>9377</v>
      </c>
      <c r="P2718" s="21"/>
      <c r="Q2718" s="21"/>
      <c r="R2718" s="22">
        <v>4</v>
      </c>
      <c r="S2718" s="22">
        <v>4.0759999999999996</v>
      </c>
      <c r="T2718" s="20" t="s">
        <v>89</v>
      </c>
      <c r="U2718" s="21">
        <v>1556</v>
      </c>
      <c r="V2718" s="21">
        <v>560000</v>
      </c>
      <c r="W2718" s="34">
        <v>39986</v>
      </c>
      <c r="X2718" s="34">
        <v>42185</v>
      </c>
      <c r="Y2718" s="109"/>
      <c r="Z2718" s="70" t="s">
        <v>4927</v>
      </c>
      <c r="AA2718" s="20" t="s">
        <v>4926</v>
      </c>
      <c r="AB2718" s="109"/>
      <c r="AC2718" s="19"/>
      <c r="AD2718" s="22"/>
      <c r="AE2718" s="19"/>
    </row>
    <row r="2719" spans="2:31" x14ac:dyDescent="0.2">
      <c r="B2719" s="14" t="s">
        <v>11504</v>
      </c>
      <c r="C2719" s="33" t="s">
        <v>11503</v>
      </c>
      <c r="D2719" s="16" t="s">
        <v>11502</v>
      </c>
      <c r="E2719" s="104" t="s">
        <v>5057</v>
      </c>
      <c r="F2719" s="18" t="s">
        <v>26</v>
      </c>
      <c r="G2719" s="111" t="s">
        <v>4412</v>
      </c>
      <c r="H2719" s="102" t="s">
        <v>323</v>
      </c>
      <c r="I2719" s="21">
        <v>14744838</v>
      </c>
      <c r="J2719" s="71">
        <v>100.033</v>
      </c>
      <c r="K2719" s="21">
        <v>14754823</v>
      </c>
      <c r="L2719" s="21">
        <v>14750000</v>
      </c>
      <c r="M2719" s="21">
        <v>14744983</v>
      </c>
      <c r="N2719" s="21"/>
      <c r="O2719" s="21">
        <v>145</v>
      </c>
      <c r="P2719" s="21"/>
      <c r="Q2719" s="21"/>
      <c r="R2719" s="22">
        <v>2.4</v>
      </c>
      <c r="S2719" s="22">
        <v>2.4039999999999999</v>
      </c>
      <c r="T2719" s="20" t="s">
        <v>4985</v>
      </c>
      <c r="U2719" s="21">
        <v>106200</v>
      </c>
      <c r="V2719" s="21"/>
      <c r="W2719" s="34">
        <v>41162</v>
      </c>
      <c r="X2719" s="34">
        <v>44819</v>
      </c>
      <c r="Y2719" s="109"/>
      <c r="Z2719" s="70" t="s">
        <v>4927</v>
      </c>
      <c r="AA2719" s="20" t="s">
        <v>4926</v>
      </c>
      <c r="AB2719" s="109"/>
      <c r="AC2719" s="28">
        <v>44727</v>
      </c>
      <c r="AD2719" s="22">
        <v>100</v>
      </c>
      <c r="AE2719" s="19"/>
    </row>
    <row r="2720" spans="2:31" x14ac:dyDescent="0.2">
      <c r="B2720" s="14" t="s">
        <v>11501</v>
      </c>
      <c r="C2720" s="33" t="s">
        <v>11500</v>
      </c>
      <c r="D2720" s="16" t="s">
        <v>10761</v>
      </c>
      <c r="E2720" s="104" t="s">
        <v>5057</v>
      </c>
      <c r="F2720" s="18" t="s">
        <v>26</v>
      </c>
      <c r="G2720" s="111" t="s">
        <v>4412</v>
      </c>
      <c r="H2720" s="102" t="s">
        <v>323</v>
      </c>
      <c r="I2720" s="21">
        <v>12960740</v>
      </c>
      <c r="J2720" s="71">
        <v>112.22499999999999</v>
      </c>
      <c r="K2720" s="21">
        <v>14589198</v>
      </c>
      <c r="L2720" s="21">
        <v>13000000</v>
      </c>
      <c r="M2720" s="21">
        <v>12967868</v>
      </c>
      <c r="N2720" s="21"/>
      <c r="O2720" s="21">
        <v>3654</v>
      </c>
      <c r="P2720" s="21"/>
      <c r="Q2720" s="21"/>
      <c r="R2720" s="22">
        <v>3.875</v>
      </c>
      <c r="S2720" s="22">
        <v>3.911</v>
      </c>
      <c r="T2720" s="20" t="s">
        <v>85</v>
      </c>
      <c r="U2720" s="21">
        <v>232285</v>
      </c>
      <c r="V2720" s="21">
        <v>503750</v>
      </c>
      <c r="W2720" s="34">
        <v>40519</v>
      </c>
      <c r="X2720" s="34">
        <v>44211</v>
      </c>
      <c r="Y2720" s="109"/>
      <c r="Z2720" s="70" t="s">
        <v>4927</v>
      </c>
      <c r="AA2720" s="20" t="s">
        <v>4926</v>
      </c>
      <c r="AB2720" s="109"/>
      <c r="AC2720" s="28">
        <v>44119</v>
      </c>
      <c r="AD2720" s="22">
        <v>100</v>
      </c>
      <c r="AE2720" s="19"/>
    </row>
    <row r="2721" spans="2:31" x14ac:dyDescent="0.2">
      <c r="B2721" s="14" t="s">
        <v>11499</v>
      </c>
      <c r="C2721" s="33" t="s">
        <v>11498</v>
      </c>
      <c r="D2721" s="16" t="s">
        <v>11497</v>
      </c>
      <c r="E2721" s="104" t="s">
        <v>26</v>
      </c>
      <c r="F2721" s="18" t="s">
        <v>26</v>
      </c>
      <c r="G2721" s="111" t="s">
        <v>590</v>
      </c>
      <c r="H2721" s="102" t="s">
        <v>334</v>
      </c>
      <c r="I2721" s="21">
        <v>12863241</v>
      </c>
      <c r="J2721" s="71">
        <v>117.304</v>
      </c>
      <c r="K2721" s="21">
        <v>12642754</v>
      </c>
      <c r="L2721" s="21">
        <v>10777769</v>
      </c>
      <c r="M2721" s="21">
        <v>11985778</v>
      </c>
      <c r="N2721" s="21"/>
      <c r="O2721" s="21">
        <v>-136806</v>
      </c>
      <c r="P2721" s="21"/>
      <c r="Q2721" s="21"/>
      <c r="R2721" s="22">
        <v>8.85</v>
      </c>
      <c r="S2721" s="22">
        <v>5.7409999999999997</v>
      </c>
      <c r="T2721" s="20" t="s">
        <v>89</v>
      </c>
      <c r="U2721" s="21">
        <v>34444</v>
      </c>
      <c r="V2721" s="21">
        <v>953833</v>
      </c>
      <c r="W2721" s="34">
        <v>39147</v>
      </c>
      <c r="X2721" s="34">
        <v>43817</v>
      </c>
      <c r="Y2721" s="109"/>
      <c r="Z2721" s="70" t="s">
        <v>4927</v>
      </c>
      <c r="AA2721" s="20" t="s">
        <v>4926</v>
      </c>
      <c r="AB2721" s="109"/>
      <c r="AC2721" s="19"/>
      <c r="AD2721" s="22"/>
      <c r="AE2721" s="19"/>
    </row>
    <row r="2722" spans="2:31" x14ac:dyDescent="0.2">
      <c r="B2722" s="14" t="s">
        <v>11496</v>
      </c>
      <c r="C2722" s="33" t="s">
        <v>11495</v>
      </c>
      <c r="D2722" s="16" t="s">
        <v>11488</v>
      </c>
      <c r="E2722" s="104" t="s">
        <v>5057</v>
      </c>
      <c r="F2722" s="18" t="s">
        <v>26</v>
      </c>
      <c r="G2722" s="111" t="s">
        <v>26</v>
      </c>
      <c r="H2722" s="102" t="s">
        <v>323</v>
      </c>
      <c r="I2722" s="21">
        <v>8417775</v>
      </c>
      <c r="J2722" s="71">
        <v>123.24299999999999</v>
      </c>
      <c r="K2722" s="21">
        <v>9243195</v>
      </c>
      <c r="L2722" s="21">
        <v>7500000</v>
      </c>
      <c r="M2722" s="21">
        <v>8225962</v>
      </c>
      <c r="N2722" s="21"/>
      <c r="O2722" s="21">
        <v>-30080</v>
      </c>
      <c r="P2722" s="21"/>
      <c r="Q2722" s="21"/>
      <c r="R2722" s="22">
        <v>6.75</v>
      </c>
      <c r="S2722" s="22">
        <v>5.7919999999999998</v>
      </c>
      <c r="T2722" s="20" t="s">
        <v>89</v>
      </c>
      <c r="U2722" s="21">
        <v>42188</v>
      </c>
      <c r="V2722" s="21">
        <v>506250</v>
      </c>
      <c r="W2722" s="34">
        <v>38273</v>
      </c>
      <c r="X2722" s="34">
        <v>46905</v>
      </c>
      <c r="Y2722" s="109"/>
      <c r="Z2722" s="70" t="s">
        <v>4927</v>
      </c>
      <c r="AA2722" s="20" t="s">
        <v>4926</v>
      </c>
      <c r="AB2722" s="109"/>
      <c r="AC2722" s="19"/>
      <c r="AD2722" s="22"/>
      <c r="AE2722" s="19"/>
    </row>
    <row r="2723" spans="2:31" x14ac:dyDescent="0.2">
      <c r="B2723" s="14" t="s">
        <v>11494</v>
      </c>
      <c r="C2723" s="33" t="s">
        <v>11493</v>
      </c>
      <c r="D2723" s="16" t="s">
        <v>11488</v>
      </c>
      <c r="E2723" s="104" t="s">
        <v>26</v>
      </c>
      <c r="F2723" s="18" t="s">
        <v>26</v>
      </c>
      <c r="G2723" s="111" t="s">
        <v>26</v>
      </c>
      <c r="H2723" s="102" t="s">
        <v>323</v>
      </c>
      <c r="I2723" s="21">
        <v>2734550</v>
      </c>
      <c r="J2723" s="71">
        <v>116.57899999999999</v>
      </c>
      <c r="K2723" s="21">
        <v>2914473</v>
      </c>
      <c r="L2723" s="21">
        <v>2500000</v>
      </c>
      <c r="M2723" s="21">
        <v>2622216</v>
      </c>
      <c r="N2723" s="21"/>
      <c r="O2723" s="21">
        <v>-19014</v>
      </c>
      <c r="P2723" s="21"/>
      <c r="Q2723" s="21"/>
      <c r="R2723" s="22">
        <v>6.5</v>
      </c>
      <c r="S2723" s="22">
        <v>5.4649999999999999</v>
      </c>
      <c r="T2723" s="20" t="s">
        <v>85</v>
      </c>
      <c r="U2723" s="21">
        <v>74931</v>
      </c>
      <c r="V2723" s="21">
        <v>162500</v>
      </c>
      <c r="W2723" s="34">
        <v>38652</v>
      </c>
      <c r="X2723" s="34">
        <v>43296</v>
      </c>
      <c r="Y2723" s="109"/>
      <c r="Z2723" s="70" t="s">
        <v>4927</v>
      </c>
      <c r="AA2723" s="20" t="s">
        <v>4926</v>
      </c>
      <c r="AB2723" s="109"/>
      <c r="AC2723" s="19"/>
      <c r="AD2723" s="22"/>
      <c r="AE2723" s="19"/>
    </row>
    <row r="2724" spans="2:31" x14ac:dyDescent="0.2">
      <c r="B2724" s="14" t="s">
        <v>11492</v>
      </c>
      <c r="C2724" s="33" t="s">
        <v>11491</v>
      </c>
      <c r="D2724" s="16" t="s">
        <v>11488</v>
      </c>
      <c r="E2724" s="104" t="s">
        <v>26</v>
      </c>
      <c r="F2724" s="18" t="s">
        <v>26</v>
      </c>
      <c r="G2724" s="111" t="s">
        <v>26</v>
      </c>
      <c r="H2724" s="102" t="s">
        <v>323</v>
      </c>
      <c r="I2724" s="21">
        <v>6982160</v>
      </c>
      <c r="J2724" s="71">
        <v>109.485</v>
      </c>
      <c r="K2724" s="21">
        <v>7663964</v>
      </c>
      <c r="L2724" s="21">
        <v>7000000</v>
      </c>
      <c r="M2724" s="21">
        <v>6994903</v>
      </c>
      <c r="N2724" s="21"/>
      <c r="O2724" s="21">
        <v>-949</v>
      </c>
      <c r="P2724" s="21"/>
      <c r="Q2724" s="21"/>
      <c r="R2724" s="22">
        <v>5.3</v>
      </c>
      <c r="S2724" s="22">
        <v>5.3289999999999997</v>
      </c>
      <c r="T2724" s="20" t="s">
        <v>4985</v>
      </c>
      <c r="U2724" s="21">
        <v>93781</v>
      </c>
      <c r="V2724" s="21">
        <v>371000</v>
      </c>
      <c r="W2724" s="34">
        <v>37900</v>
      </c>
      <c r="X2724" s="34">
        <v>42277</v>
      </c>
      <c r="Y2724" s="109"/>
      <c r="Z2724" s="70" t="s">
        <v>4927</v>
      </c>
      <c r="AA2724" s="20" t="s">
        <v>4926</v>
      </c>
      <c r="AB2724" s="109"/>
      <c r="AC2724" s="19"/>
      <c r="AD2724" s="22"/>
      <c r="AE2724" s="19"/>
    </row>
    <row r="2725" spans="2:31" x14ac:dyDescent="0.2">
      <c r="B2725" s="14" t="s">
        <v>11490</v>
      </c>
      <c r="C2725" s="33" t="s">
        <v>11489</v>
      </c>
      <c r="D2725" s="16" t="s">
        <v>11488</v>
      </c>
      <c r="E2725" s="104" t="s">
        <v>26</v>
      </c>
      <c r="F2725" s="18" t="s">
        <v>26</v>
      </c>
      <c r="G2725" s="111" t="s">
        <v>26</v>
      </c>
      <c r="H2725" s="102" t="s">
        <v>323</v>
      </c>
      <c r="I2725" s="21">
        <v>9975100</v>
      </c>
      <c r="J2725" s="71">
        <v>104.065</v>
      </c>
      <c r="K2725" s="21">
        <v>10406470</v>
      </c>
      <c r="L2725" s="21">
        <v>10000000</v>
      </c>
      <c r="M2725" s="21">
        <v>9996651</v>
      </c>
      <c r="N2725" s="21"/>
      <c r="O2725" s="21">
        <v>2717</v>
      </c>
      <c r="P2725" s="21"/>
      <c r="Q2725" s="21"/>
      <c r="R2725" s="22">
        <v>5</v>
      </c>
      <c r="S2725" s="22">
        <v>5.032</v>
      </c>
      <c r="T2725" s="20" t="s">
        <v>118</v>
      </c>
      <c r="U2725" s="21">
        <v>205556</v>
      </c>
      <c r="V2725" s="21">
        <v>500000</v>
      </c>
      <c r="W2725" s="34">
        <v>38015</v>
      </c>
      <c r="X2725" s="34">
        <v>41673</v>
      </c>
      <c r="Y2725" s="109"/>
      <c r="Z2725" s="70" t="s">
        <v>4927</v>
      </c>
      <c r="AA2725" s="20" t="s">
        <v>4926</v>
      </c>
      <c r="AB2725" s="109"/>
      <c r="AC2725" s="19"/>
      <c r="AD2725" s="22"/>
      <c r="AE2725" s="19"/>
    </row>
    <row r="2726" spans="2:31" x14ac:dyDescent="0.2">
      <c r="B2726" s="14" t="s">
        <v>11487</v>
      </c>
      <c r="C2726" s="33" t="s">
        <v>11486</v>
      </c>
      <c r="D2726" s="16" t="s">
        <v>11481</v>
      </c>
      <c r="E2726" s="104" t="s">
        <v>26</v>
      </c>
      <c r="F2726" s="18" t="s">
        <v>26</v>
      </c>
      <c r="G2726" s="111" t="s">
        <v>26</v>
      </c>
      <c r="H2726" s="102" t="s">
        <v>323</v>
      </c>
      <c r="I2726" s="21">
        <v>35619367</v>
      </c>
      <c r="J2726" s="71">
        <v>130.48400000000001</v>
      </c>
      <c r="K2726" s="21">
        <v>46132654</v>
      </c>
      <c r="L2726" s="21">
        <v>35355000</v>
      </c>
      <c r="M2726" s="21">
        <v>35583321</v>
      </c>
      <c r="N2726" s="21"/>
      <c r="O2726" s="21">
        <v>-6068</v>
      </c>
      <c r="P2726" s="21"/>
      <c r="Q2726" s="21"/>
      <c r="R2726" s="22">
        <v>6.5</v>
      </c>
      <c r="S2726" s="22">
        <v>6.44</v>
      </c>
      <c r="T2726" s="20" t="s">
        <v>89</v>
      </c>
      <c r="U2726" s="21">
        <v>102137</v>
      </c>
      <c r="V2726" s="21">
        <v>2298075</v>
      </c>
      <c r="W2726" s="34">
        <v>38324</v>
      </c>
      <c r="X2726" s="34">
        <v>48563</v>
      </c>
      <c r="Y2726" s="109"/>
      <c r="Z2726" s="70" t="s">
        <v>4927</v>
      </c>
      <c r="AA2726" s="20" t="s">
        <v>4926</v>
      </c>
      <c r="AB2726" s="109"/>
      <c r="AC2726" s="19"/>
      <c r="AD2726" s="22"/>
      <c r="AE2726" s="19"/>
    </row>
    <row r="2727" spans="2:31" x14ac:dyDescent="0.2">
      <c r="B2727" s="14" t="s">
        <v>11485</v>
      </c>
      <c r="C2727" s="33" t="s">
        <v>11484</v>
      </c>
      <c r="D2727" s="16" t="s">
        <v>11481</v>
      </c>
      <c r="E2727" s="104" t="s">
        <v>26</v>
      </c>
      <c r="F2727" s="18" t="s">
        <v>26</v>
      </c>
      <c r="G2727" s="111" t="s">
        <v>26</v>
      </c>
      <c r="H2727" s="102" t="s">
        <v>323</v>
      </c>
      <c r="I2727" s="21">
        <v>7137900</v>
      </c>
      <c r="J2727" s="71">
        <v>130.483</v>
      </c>
      <c r="K2727" s="21">
        <v>9133782</v>
      </c>
      <c r="L2727" s="21">
        <v>7000000</v>
      </c>
      <c r="M2727" s="21">
        <v>7120596</v>
      </c>
      <c r="N2727" s="21"/>
      <c r="O2727" s="21">
        <v>-2400</v>
      </c>
      <c r="P2727" s="21"/>
      <c r="Q2727" s="21"/>
      <c r="R2727" s="22">
        <v>6.375</v>
      </c>
      <c r="S2727" s="22">
        <v>6.2279999999999998</v>
      </c>
      <c r="T2727" s="20" t="s">
        <v>89</v>
      </c>
      <c r="U2727" s="21">
        <v>19833</v>
      </c>
      <c r="V2727" s="21">
        <v>446250</v>
      </c>
      <c r="W2727" s="34">
        <v>38188</v>
      </c>
      <c r="X2727" s="34">
        <v>49110</v>
      </c>
      <c r="Y2727" s="109"/>
      <c r="Z2727" s="70" t="s">
        <v>4927</v>
      </c>
      <c r="AA2727" s="20" t="s">
        <v>4926</v>
      </c>
      <c r="AB2727" s="109"/>
      <c r="AC2727" s="19"/>
      <c r="AD2727" s="22"/>
      <c r="AE2727" s="19"/>
    </row>
    <row r="2728" spans="2:31" x14ac:dyDescent="0.2">
      <c r="B2728" s="14" t="s">
        <v>11483</v>
      </c>
      <c r="C2728" s="33" t="s">
        <v>11482</v>
      </c>
      <c r="D2728" s="16" t="s">
        <v>11481</v>
      </c>
      <c r="E2728" s="104" t="s">
        <v>26</v>
      </c>
      <c r="F2728" s="18" t="s">
        <v>26</v>
      </c>
      <c r="G2728" s="111" t="s">
        <v>26</v>
      </c>
      <c r="H2728" s="102" t="s">
        <v>323</v>
      </c>
      <c r="I2728" s="21">
        <v>20070000</v>
      </c>
      <c r="J2728" s="71">
        <v>125.977</v>
      </c>
      <c r="K2728" s="21">
        <v>25195440</v>
      </c>
      <c r="L2728" s="21">
        <v>20000000</v>
      </c>
      <c r="M2728" s="21">
        <v>20044950</v>
      </c>
      <c r="N2728" s="21"/>
      <c r="O2728" s="21">
        <v>-5651</v>
      </c>
      <c r="P2728" s="21"/>
      <c r="Q2728" s="21"/>
      <c r="R2728" s="22">
        <v>6.8170000000000002</v>
      </c>
      <c r="S2728" s="22">
        <v>6.7679999999999998</v>
      </c>
      <c r="T2728" s="20" t="s">
        <v>118</v>
      </c>
      <c r="U2728" s="21">
        <v>515062</v>
      </c>
      <c r="V2728" s="21">
        <v>1363400</v>
      </c>
      <c r="W2728" s="34">
        <v>39672</v>
      </c>
      <c r="X2728" s="34">
        <v>43327</v>
      </c>
      <c r="Y2728" s="109"/>
      <c r="Z2728" s="70" t="s">
        <v>4927</v>
      </c>
      <c r="AA2728" s="20" t="s">
        <v>4926</v>
      </c>
      <c r="AB2728" s="109"/>
      <c r="AC2728" s="19"/>
      <c r="AD2728" s="22"/>
      <c r="AE2728" s="19"/>
    </row>
    <row r="2729" spans="2:31" x14ac:dyDescent="0.2">
      <c r="B2729" s="14" t="s">
        <v>11480</v>
      </c>
      <c r="C2729" s="33" t="s">
        <v>11479</v>
      </c>
      <c r="D2729" s="16" t="s">
        <v>11478</v>
      </c>
      <c r="E2729" s="104" t="s">
        <v>26</v>
      </c>
      <c r="F2729" s="18" t="s">
        <v>26</v>
      </c>
      <c r="G2729" s="111" t="s">
        <v>26</v>
      </c>
      <c r="H2729" s="102" t="s">
        <v>323</v>
      </c>
      <c r="I2729" s="21">
        <v>9993600</v>
      </c>
      <c r="J2729" s="71">
        <v>101.876</v>
      </c>
      <c r="K2729" s="21">
        <v>10187610</v>
      </c>
      <c r="L2729" s="21">
        <v>10000000</v>
      </c>
      <c r="M2729" s="21">
        <v>9995166</v>
      </c>
      <c r="N2729" s="21"/>
      <c r="O2729" s="21">
        <v>1566</v>
      </c>
      <c r="P2729" s="21"/>
      <c r="Q2729" s="21"/>
      <c r="R2729" s="22">
        <v>1.625</v>
      </c>
      <c r="S2729" s="22">
        <v>1.647</v>
      </c>
      <c r="T2729" s="20" t="s">
        <v>4949</v>
      </c>
      <c r="U2729" s="21">
        <v>40174</v>
      </c>
      <c r="V2729" s="21">
        <v>80799</v>
      </c>
      <c r="W2729" s="34">
        <v>40995</v>
      </c>
      <c r="X2729" s="34">
        <v>42096</v>
      </c>
      <c r="Y2729" s="109"/>
      <c r="Z2729" s="70" t="s">
        <v>4927</v>
      </c>
      <c r="AA2729" s="20" t="s">
        <v>4926</v>
      </c>
      <c r="AB2729" s="109"/>
      <c r="AC2729" s="19"/>
      <c r="AD2729" s="22"/>
      <c r="AE2729" s="19"/>
    </row>
    <row r="2730" spans="2:31" x14ac:dyDescent="0.2">
      <c r="B2730" s="14" t="s">
        <v>11477</v>
      </c>
      <c r="C2730" s="33" t="s">
        <v>11476</v>
      </c>
      <c r="D2730" s="16" t="s">
        <v>11470</v>
      </c>
      <c r="E2730" s="104" t="s">
        <v>26</v>
      </c>
      <c r="F2730" s="18" t="s">
        <v>26</v>
      </c>
      <c r="G2730" s="111" t="s">
        <v>26</v>
      </c>
      <c r="H2730" s="102" t="s">
        <v>323</v>
      </c>
      <c r="I2730" s="21">
        <v>6205697</v>
      </c>
      <c r="J2730" s="71">
        <v>101.252</v>
      </c>
      <c r="K2730" s="21">
        <v>5852383</v>
      </c>
      <c r="L2730" s="21">
        <v>5780000</v>
      </c>
      <c r="M2730" s="21">
        <v>5819796</v>
      </c>
      <c r="N2730" s="21"/>
      <c r="O2730" s="21">
        <v>-140433</v>
      </c>
      <c r="P2730" s="21"/>
      <c r="Q2730" s="21"/>
      <c r="R2730" s="22">
        <v>5.125</v>
      </c>
      <c r="S2730" s="22">
        <v>2.5609999999999999</v>
      </c>
      <c r="T2730" s="20" t="s">
        <v>4949</v>
      </c>
      <c r="U2730" s="21">
        <v>66651</v>
      </c>
      <c r="V2730" s="21">
        <v>296225</v>
      </c>
      <c r="W2730" s="34">
        <v>40274</v>
      </c>
      <c r="X2730" s="34">
        <v>41374</v>
      </c>
      <c r="Y2730" s="109"/>
      <c r="Z2730" s="70" t="s">
        <v>4927</v>
      </c>
      <c r="AA2730" s="20" t="s">
        <v>4926</v>
      </c>
      <c r="AB2730" s="109"/>
      <c r="AC2730" s="19"/>
      <c r="AD2730" s="22"/>
      <c r="AE2730" s="19"/>
    </row>
    <row r="2731" spans="2:31" x14ac:dyDescent="0.2">
      <c r="B2731" s="14" t="s">
        <v>11475</v>
      </c>
      <c r="C2731" s="33" t="s">
        <v>11474</v>
      </c>
      <c r="D2731" s="16" t="s">
        <v>11473</v>
      </c>
      <c r="E2731" s="104" t="s">
        <v>26</v>
      </c>
      <c r="F2731" s="18" t="s">
        <v>26</v>
      </c>
      <c r="G2731" s="111" t="s">
        <v>26</v>
      </c>
      <c r="H2731" s="102" t="s">
        <v>323</v>
      </c>
      <c r="I2731" s="21">
        <v>4775808</v>
      </c>
      <c r="J2731" s="71">
        <v>106.31</v>
      </c>
      <c r="K2731" s="21">
        <v>5102880</v>
      </c>
      <c r="L2731" s="21">
        <v>4800000</v>
      </c>
      <c r="M2731" s="21">
        <v>4792386</v>
      </c>
      <c r="N2731" s="21"/>
      <c r="O2731" s="21">
        <v>4710</v>
      </c>
      <c r="P2731" s="21"/>
      <c r="Q2731" s="21"/>
      <c r="R2731" s="22">
        <v>5.125</v>
      </c>
      <c r="S2731" s="22">
        <v>5.2409999999999997</v>
      </c>
      <c r="T2731" s="20" t="s">
        <v>89</v>
      </c>
      <c r="U2731" s="21">
        <v>14350</v>
      </c>
      <c r="V2731" s="21">
        <v>246000</v>
      </c>
      <c r="W2731" s="34">
        <v>39967</v>
      </c>
      <c r="X2731" s="34">
        <v>41800</v>
      </c>
      <c r="Y2731" s="109"/>
      <c r="Z2731" s="70" t="s">
        <v>4927</v>
      </c>
      <c r="AA2731" s="20" t="s">
        <v>4926</v>
      </c>
      <c r="AB2731" s="109"/>
      <c r="AC2731" s="19"/>
      <c r="AD2731" s="22"/>
      <c r="AE2731" s="19"/>
    </row>
    <row r="2732" spans="2:31" x14ac:dyDescent="0.2">
      <c r="B2732" s="14" t="s">
        <v>11472</v>
      </c>
      <c r="C2732" s="33" t="s">
        <v>11471</v>
      </c>
      <c r="D2732" s="16" t="s">
        <v>11470</v>
      </c>
      <c r="E2732" s="104" t="s">
        <v>5057</v>
      </c>
      <c r="F2732" s="18" t="s">
        <v>26</v>
      </c>
      <c r="G2732" s="111" t="s">
        <v>26</v>
      </c>
      <c r="H2732" s="102" t="s">
        <v>323</v>
      </c>
      <c r="I2732" s="21">
        <v>8987220</v>
      </c>
      <c r="J2732" s="71">
        <v>106</v>
      </c>
      <c r="K2732" s="21">
        <v>9540000</v>
      </c>
      <c r="L2732" s="21">
        <v>9000000</v>
      </c>
      <c r="M2732" s="21">
        <v>8992053</v>
      </c>
      <c r="N2732" s="21"/>
      <c r="O2732" s="21">
        <v>2412</v>
      </c>
      <c r="P2732" s="21"/>
      <c r="Q2732" s="21"/>
      <c r="R2732" s="22">
        <v>3.125</v>
      </c>
      <c r="S2732" s="22">
        <v>3.1560000000000001</v>
      </c>
      <c r="T2732" s="20" t="s">
        <v>85</v>
      </c>
      <c r="U2732" s="21">
        <v>132812</v>
      </c>
      <c r="V2732" s="21">
        <v>281250</v>
      </c>
      <c r="W2732" s="34">
        <v>40547</v>
      </c>
      <c r="X2732" s="34">
        <v>42380</v>
      </c>
      <c r="Y2732" s="109"/>
      <c r="Z2732" s="70" t="s">
        <v>4927</v>
      </c>
      <c r="AA2732" s="20" t="s">
        <v>4926</v>
      </c>
      <c r="AB2732" s="109"/>
      <c r="AC2732" s="19"/>
      <c r="AD2732" s="22"/>
      <c r="AE2732" s="19"/>
    </row>
    <row r="2733" spans="2:31" x14ac:dyDescent="0.2">
      <c r="B2733" s="14" t="s">
        <v>11469</v>
      </c>
      <c r="C2733" s="33" t="s">
        <v>11468</v>
      </c>
      <c r="D2733" s="16" t="s">
        <v>11467</v>
      </c>
      <c r="E2733" s="104" t="s">
        <v>26</v>
      </c>
      <c r="F2733" s="18" t="s">
        <v>26</v>
      </c>
      <c r="G2733" s="111" t="s">
        <v>26</v>
      </c>
      <c r="H2733" s="102" t="s">
        <v>323</v>
      </c>
      <c r="I2733" s="21">
        <v>10907770</v>
      </c>
      <c r="J2733" s="71">
        <v>135.95500000000001</v>
      </c>
      <c r="K2733" s="21">
        <v>15050207</v>
      </c>
      <c r="L2733" s="21">
        <v>11070000</v>
      </c>
      <c r="M2733" s="21">
        <v>10935633</v>
      </c>
      <c r="N2733" s="21"/>
      <c r="O2733" s="21">
        <v>4630</v>
      </c>
      <c r="P2733" s="21"/>
      <c r="Q2733" s="21"/>
      <c r="R2733" s="22">
        <v>6.75</v>
      </c>
      <c r="S2733" s="22">
        <v>6.8650000000000002</v>
      </c>
      <c r="T2733" s="20" t="s">
        <v>89</v>
      </c>
      <c r="U2733" s="21">
        <v>2076</v>
      </c>
      <c r="V2733" s="21">
        <v>747225</v>
      </c>
      <c r="W2733" s="34">
        <v>37301</v>
      </c>
      <c r="X2733" s="34">
        <v>48212</v>
      </c>
      <c r="Y2733" s="109"/>
      <c r="Z2733" s="70" t="s">
        <v>4927</v>
      </c>
      <c r="AA2733" s="20" t="s">
        <v>4926</v>
      </c>
      <c r="AB2733" s="109"/>
      <c r="AC2733" s="19"/>
      <c r="AD2733" s="22"/>
      <c r="AE2733" s="19"/>
    </row>
    <row r="2734" spans="2:31" x14ac:dyDescent="0.2">
      <c r="B2734" s="14" t="s">
        <v>11466</v>
      </c>
      <c r="C2734" s="33" t="s">
        <v>11465</v>
      </c>
      <c r="D2734" s="16" t="s">
        <v>11464</v>
      </c>
      <c r="E2734" s="104" t="s">
        <v>26</v>
      </c>
      <c r="F2734" s="18" t="s">
        <v>26</v>
      </c>
      <c r="G2734" s="111" t="s">
        <v>590</v>
      </c>
      <c r="H2734" s="102" t="s">
        <v>4412</v>
      </c>
      <c r="I2734" s="21">
        <v>3300000</v>
      </c>
      <c r="J2734" s="71">
        <v>101.985</v>
      </c>
      <c r="K2734" s="21">
        <v>3365505</v>
      </c>
      <c r="L2734" s="21">
        <v>3300000</v>
      </c>
      <c r="M2734" s="21">
        <v>3300000</v>
      </c>
      <c r="N2734" s="21"/>
      <c r="O2734" s="21"/>
      <c r="P2734" s="21"/>
      <c r="Q2734" s="21"/>
      <c r="R2734" s="22">
        <v>4.49</v>
      </c>
      <c r="S2734" s="22">
        <v>4.4889999999999999</v>
      </c>
      <c r="T2734" s="20" t="s">
        <v>85</v>
      </c>
      <c r="U2734" s="21">
        <v>67911</v>
      </c>
      <c r="V2734" s="21">
        <v>148170</v>
      </c>
      <c r="W2734" s="34">
        <v>37970</v>
      </c>
      <c r="X2734" s="34">
        <v>41655</v>
      </c>
      <c r="Y2734" s="109"/>
      <c r="Z2734" s="70" t="s">
        <v>531</v>
      </c>
      <c r="AA2734" s="20" t="s">
        <v>26</v>
      </c>
      <c r="AB2734" s="109"/>
      <c r="AC2734" s="19"/>
      <c r="AD2734" s="22"/>
      <c r="AE2734" s="19"/>
    </row>
    <row r="2735" spans="2:31" x14ac:dyDescent="0.2">
      <c r="B2735" s="14" t="s">
        <v>11463</v>
      </c>
      <c r="C2735" s="33" t="s">
        <v>11462</v>
      </c>
      <c r="D2735" s="16" t="s">
        <v>11461</v>
      </c>
      <c r="E2735" s="104" t="s">
        <v>26</v>
      </c>
      <c r="F2735" s="18" t="s">
        <v>26</v>
      </c>
      <c r="G2735" s="111" t="s">
        <v>26</v>
      </c>
      <c r="H2735" s="102" t="s">
        <v>323</v>
      </c>
      <c r="I2735" s="21">
        <v>9983200</v>
      </c>
      <c r="J2735" s="71">
        <v>104.71</v>
      </c>
      <c r="K2735" s="21">
        <v>10471000</v>
      </c>
      <c r="L2735" s="21">
        <v>10000000</v>
      </c>
      <c r="M2735" s="21">
        <v>9987063</v>
      </c>
      <c r="N2735" s="21"/>
      <c r="O2735" s="21">
        <v>3329</v>
      </c>
      <c r="P2735" s="21"/>
      <c r="Q2735" s="21"/>
      <c r="R2735" s="22">
        <v>2.35</v>
      </c>
      <c r="S2735" s="22">
        <v>2.3860000000000001</v>
      </c>
      <c r="T2735" s="20" t="s">
        <v>4949</v>
      </c>
      <c r="U2735" s="21">
        <v>49611</v>
      </c>
      <c r="V2735" s="21">
        <v>232389</v>
      </c>
      <c r="W2735" s="34">
        <v>40827</v>
      </c>
      <c r="X2735" s="34">
        <v>42658</v>
      </c>
      <c r="Y2735" s="109"/>
      <c r="Z2735" s="70" t="s">
        <v>4927</v>
      </c>
      <c r="AA2735" s="20" t="s">
        <v>4926</v>
      </c>
      <c r="AB2735" s="109"/>
      <c r="AC2735" s="19"/>
      <c r="AD2735" s="22"/>
      <c r="AE2735" s="19"/>
    </row>
    <row r="2736" spans="2:31" x14ac:dyDescent="0.2">
      <c r="B2736" s="14" t="s">
        <v>11460</v>
      </c>
      <c r="C2736" s="33" t="s">
        <v>11459</v>
      </c>
      <c r="D2736" s="16" t="s">
        <v>11458</v>
      </c>
      <c r="E2736" s="104" t="s">
        <v>26</v>
      </c>
      <c r="F2736" s="18" t="s">
        <v>26</v>
      </c>
      <c r="G2736" s="111" t="s">
        <v>26</v>
      </c>
      <c r="H2736" s="102" t="s">
        <v>323</v>
      </c>
      <c r="I2736" s="21">
        <v>6987267</v>
      </c>
      <c r="J2736" s="71">
        <v>125.188</v>
      </c>
      <c r="K2736" s="21">
        <v>9013522</v>
      </c>
      <c r="L2736" s="21">
        <v>7200000</v>
      </c>
      <c r="M2736" s="21">
        <v>7011758</v>
      </c>
      <c r="N2736" s="21"/>
      <c r="O2736" s="21">
        <v>-10938</v>
      </c>
      <c r="P2736" s="21"/>
      <c r="Q2736" s="21"/>
      <c r="R2736" s="22">
        <v>5.5</v>
      </c>
      <c r="S2736" s="22">
        <v>5.7069999999999999</v>
      </c>
      <c r="T2736" s="20" t="s">
        <v>85</v>
      </c>
      <c r="U2736" s="21">
        <v>166100</v>
      </c>
      <c r="V2736" s="21">
        <v>396000</v>
      </c>
      <c r="W2736" s="34">
        <v>39430</v>
      </c>
      <c r="X2736" s="34">
        <v>49520</v>
      </c>
      <c r="Y2736" s="109"/>
      <c r="Z2736" s="70" t="s">
        <v>4927</v>
      </c>
      <c r="AA2736" s="20" t="s">
        <v>4926</v>
      </c>
      <c r="AB2736" s="109"/>
      <c r="AC2736" s="19"/>
      <c r="AD2736" s="22"/>
      <c r="AE2736" s="19"/>
    </row>
    <row r="2737" spans="2:31" x14ac:dyDescent="0.2">
      <c r="B2737" s="14" t="s">
        <v>11457</v>
      </c>
      <c r="C2737" s="33" t="s">
        <v>11456</v>
      </c>
      <c r="D2737" s="16" t="s">
        <v>11445</v>
      </c>
      <c r="E2737" s="104" t="s">
        <v>26</v>
      </c>
      <c r="F2737" s="18" t="s">
        <v>26</v>
      </c>
      <c r="G2737" s="111" t="s">
        <v>26</v>
      </c>
      <c r="H2737" s="102" t="s">
        <v>323</v>
      </c>
      <c r="I2737" s="21">
        <v>8866391</v>
      </c>
      <c r="J2737" s="71">
        <v>125.809</v>
      </c>
      <c r="K2737" s="21">
        <v>11165513</v>
      </c>
      <c r="L2737" s="21">
        <v>8875000</v>
      </c>
      <c r="M2737" s="21">
        <v>8867769</v>
      </c>
      <c r="N2737" s="21"/>
      <c r="O2737" s="21">
        <v>241</v>
      </c>
      <c r="P2737" s="21"/>
      <c r="Q2737" s="21"/>
      <c r="R2737" s="22">
        <v>7.25</v>
      </c>
      <c r="S2737" s="22">
        <v>7.258</v>
      </c>
      <c r="T2737" s="20" t="s">
        <v>4949</v>
      </c>
      <c r="U2737" s="21">
        <v>160859</v>
      </c>
      <c r="V2737" s="21">
        <v>643438</v>
      </c>
      <c r="W2737" s="34">
        <v>37342</v>
      </c>
      <c r="X2737" s="34">
        <v>48305</v>
      </c>
      <c r="Y2737" s="109"/>
      <c r="Z2737" s="70" t="s">
        <v>4927</v>
      </c>
      <c r="AA2737" s="20" t="s">
        <v>4926</v>
      </c>
      <c r="AB2737" s="109"/>
      <c r="AC2737" s="19"/>
      <c r="AD2737" s="22"/>
      <c r="AE2737" s="19"/>
    </row>
    <row r="2738" spans="2:31" x14ac:dyDescent="0.2">
      <c r="B2738" s="14" t="s">
        <v>11455</v>
      </c>
      <c r="C2738" s="33" t="s">
        <v>11454</v>
      </c>
      <c r="D2738" s="16" t="s">
        <v>11445</v>
      </c>
      <c r="E2738" s="104" t="s">
        <v>26</v>
      </c>
      <c r="F2738" s="18" t="s">
        <v>26</v>
      </c>
      <c r="G2738" s="111" t="s">
        <v>26</v>
      </c>
      <c r="H2738" s="102" t="s">
        <v>323</v>
      </c>
      <c r="I2738" s="21">
        <v>6634892</v>
      </c>
      <c r="J2738" s="71">
        <v>100.547</v>
      </c>
      <c r="K2738" s="21">
        <v>6696397</v>
      </c>
      <c r="L2738" s="21">
        <v>6660000</v>
      </c>
      <c r="M2738" s="21">
        <v>6659482</v>
      </c>
      <c r="N2738" s="21"/>
      <c r="O2738" s="21">
        <v>3147</v>
      </c>
      <c r="P2738" s="21"/>
      <c r="Q2738" s="21"/>
      <c r="R2738" s="22">
        <v>5.3</v>
      </c>
      <c r="S2738" s="22">
        <v>5.3490000000000002</v>
      </c>
      <c r="T2738" s="20" t="s">
        <v>4985</v>
      </c>
      <c r="U2738" s="21">
        <v>117660</v>
      </c>
      <c r="V2738" s="21">
        <v>352980</v>
      </c>
      <c r="W2738" s="34">
        <v>37671</v>
      </c>
      <c r="X2738" s="34">
        <v>41334</v>
      </c>
      <c r="Y2738" s="109"/>
      <c r="Z2738" s="70" t="s">
        <v>4927</v>
      </c>
      <c r="AA2738" s="20" t="s">
        <v>4926</v>
      </c>
      <c r="AB2738" s="109"/>
      <c r="AC2738" s="19"/>
      <c r="AD2738" s="22"/>
      <c r="AE2738" s="19"/>
    </row>
    <row r="2739" spans="2:31" x14ac:dyDescent="0.2">
      <c r="B2739" s="14" t="s">
        <v>11453</v>
      </c>
      <c r="C2739" s="33" t="s">
        <v>11452</v>
      </c>
      <c r="D2739" s="16" t="s">
        <v>11445</v>
      </c>
      <c r="E2739" s="104" t="s">
        <v>5057</v>
      </c>
      <c r="F2739" s="18" t="s">
        <v>26</v>
      </c>
      <c r="G2739" s="111" t="s">
        <v>26</v>
      </c>
      <c r="H2739" s="102" t="s">
        <v>323</v>
      </c>
      <c r="I2739" s="21">
        <v>19917000</v>
      </c>
      <c r="J2739" s="71">
        <v>113.098</v>
      </c>
      <c r="K2739" s="21">
        <v>22619600</v>
      </c>
      <c r="L2739" s="21">
        <v>20000000</v>
      </c>
      <c r="M2739" s="21">
        <v>19939278</v>
      </c>
      <c r="N2739" s="21"/>
      <c r="O2739" s="21">
        <v>7230</v>
      </c>
      <c r="P2739" s="21"/>
      <c r="Q2739" s="21"/>
      <c r="R2739" s="22">
        <v>5.625</v>
      </c>
      <c r="S2739" s="22">
        <v>5.68</v>
      </c>
      <c r="T2739" s="20" t="s">
        <v>4985</v>
      </c>
      <c r="U2739" s="21">
        <v>306250</v>
      </c>
      <c r="V2739" s="21">
        <v>1125000</v>
      </c>
      <c r="W2739" s="34">
        <v>40072</v>
      </c>
      <c r="X2739" s="34">
        <v>43731</v>
      </c>
      <c r="Y2739" s="109"/>
      <c r="Z2739" s="70" t="s">
        <v>4927</v>
      </c>
      <c r="AA2739" s="20" t="s">
        <v>4926</v>
      </c>
      <c r="AB2739" s="109"/>
      <c r="AC2739" s="19"/>
      <c r="AD2739" s="22"/>
      <c r="AE2739" s="19"/>
    </row>
    <row r="2740" spans="2:31" x14ac:dyDescent="0.2">
      <c r="B2740" s="14" t="s">
        <v>11451</v>
      </c>
      <c r="C2740" s="33" t="s">
        <v>11450</v>
      </c>
      <c r="D2740" s="16" t="s">
        <v>11445</v>
      </c>
      <c r="E2740" s="104" t="s">
        <v>5057</v>
      </c>
      <c r="F2740" s="18" t="s">
        <v>26</v>
      </c>
      <c r="G2740" s="111" t="s">
        <v>26</v>
      </c>
      <c r="H2740" s="102" t="s">
        <v>323</v>
      </c>
      <c r="I2740" s="21">
        <v>14996700</v>
      </c>
      <c r="J2740" s="71">
        <v>104.22199999999999</v>
      </c>
      <c r="K2740" s="21">
        <v>15633315</v>
      </c>
      <c r="L2740" s="21">
        <v>15000000</v>
      </c>
      <c r="M2740" s="21">
        <v>14998554</v>
      </c>
      <c r="N2740" s="21"/>
      <c r="O2740" s="21">
        <v>631</v>
      </c>
      <c r="P2740" s="21"/>
      <c r="Q2740" s="21"/>
      <c r="R2740" s="22">
        <v>4.0999999999999996</v>
      </c>
      <c r="S2740" s="22">
        <v>4.1050000000000004</v>
      </c>
      <c r="T2740" s="20" t="s">
        <v>85</v>
      </c>
      <c r="U2740" s="21">
        <v>264792</v>
      </c>
      <c r="V2740" s="21">
        <v>615000</v>
      </c>
      <c r="W2740" s="34">
        <v>40199</v>
      </c>
      <c r="X2740" s="34">
        <v>42030</v>
      </c>
      <c r="Y2740" s="109"/>
      <c r="Z2740" s="70" t="s">
        <v>4927</v>
      </c>
      <c r="AA2740" s="20" t="s">
        <v>4926</v>
      </c>
      <c r="AB2740" s="109"/>
      <c r="AC2740" s="19"/>
      <c r="AD2740" s="22"/>
      <c r="AE2740" s="19"/>
    </row>
    <row r="2741" spans="2:31" x14ac:dyDescent="0.2">
      <c r="B2741" s="14" t="s">
        <v>11449</v>
      </c>
      <c r="C2741" s="33" t="s">
        <v>11448</v>
      </c>
      <c r="D2741" s="16" t="s">
        <v>11445</v>
      </c>
      <c r="E2741" s="104" t="s">
        <v>5057</v>
      </c>
      <c r="F2741" s="18" t="s">
        <v>26</v>
      </c>
      <c r="G2741" s="111" t="s">
        <v>26</v>
      </c>
      <c r="H2741" s="102" t="s">
        <v>323</v>
      </c>
      <c r="I2741" s="21">
        <v>4999600</v>
      </c>
      <c r="J2741" s="71">
        <v>112.179</v>
      </c>
      <c r="K2741" s="21">
        <v>5608965</v>
      </c>
      <c r="L2741" s="21">
        <v>5000000</v>
      </c>
      <c r="M2741" s="21">
        <v>4999696</v>
      </c>
      <c r="N2741" s="21"/>
      <c r="O2741" s="21">
        <v>39</v>
      </c>
      <c r="P2741" s="21"/>
      <c r="Q2741" s="21"/>
      <c r="R2741" s="22">
        <v>5.5</v>
      </c>
      <c r="S2741" s="22">
        <v>5.5010000000000003</v>
      </c>
      <c r="T2741" s="20" t="s">
        <v>85</v>
      </c>
      <c r="U2741" s="21">
        <v>118403</v>
      </c>
      <c r="V2741" s="21">
        <v>275000</v>
      </c>
      <c r="W2741" s="34">
        <v>40199</v>
      </c>
      <c r="X2741" s="34">
        <v>43856</v>
      </c>
      <c r="Y2741" s="109"/>
      <c r="Z2741" s="70" t="s">
        <v>4927</v>
      </c>
      <c r="AA2741" s="20" t="s">
        <v>4926</v>
      </c>
      <c r="AB2741" s="109"/>
      <c r="AC2741" s="19"/>
      <c r="AD2741" s="22"/>
      <c r="AE2741" s="19"/>
    </row>
    <row r="2742" spans="2:31" x14ac:dyDescent="0.2">
      <c r="B2742" s="14" t="s">
        <v>11447</v>
      </c>
      <c r="C2742" s="33" t="s">
        <v>11446</v>
      </c>
      <c r="D2742" s="16" t="s">
        <v>11445</v>
      </c>
      <c r="E2742" s="104" t="s">
        <v>26</v>
      </c>
      <c r="F2742" s="18" t="s">
        <v>26</v>
      </c>
      <c r="G2742" s="111" t="s">
        <v>26</v>
      </c>
      <c r="H2742" s="102" t="s">
        <v>323</v>
      </c>
      <c r="I2742" s="21">
        <v>9990100</v>
      </c>
      <c r="J2742" s="71">
        <v>104.979</v>
      </c>
      <c r="K2742" s="21">
        <v>10497850</v>
      </c>
      <c r="L2742" s="21">
        <v>10000000</v>
      </c>
      <c r="M2742" s="21">
        <v>9993214</v>
      </c>
      <c r="N2742" s="21"/>
      <c r="O2742" s="21">
        <v>1892</v>
      </c>
      <c r="P2742" s="21"/>
      <c r="Q2742" s="21"/>
      <c r="R2742" s="22">
        <v>3.8</v>
      </c>
      <c r="S2742" s="22">
        <v>3.8220000000000001</v>
      </c>
      <c r="T2742" s="20" t="s">
        <v>4949</v>
      </c>
      <c r="U2742" s="21">
        <v>65444</v>
      </c>
      <c r="V2742" s="21">
        <v>380000</v>
      </c>
      <c r="W2742" s="34">
        <v>40659</v>
      </c>
      <c r="X2742" s="34">
        <v>42489</v>
      </c>
      <c r="Y2742" s="109"/>
      <c r="Z2742" s="70" t="s">
        <v>4927</v>
      </c>
      <c r="AA2742" s="20" t="s">
        <v>4926</v>
      </c>
      <c r="AB2742" s="109"/>
      <c r="AC2742" s="19"/>
      <c r="AD2742" s="22"/>
      <c r="AE2742" s="19"/>
    </row>
    <row r="2743" spans="2:31" x14ac:dyDescent="0.2">
      <c r="B2743" s="14" t="s">
        <v>11444</v>
      </c>
      <c r="C2743" s="33" t="s">
        <v>11443</v>
      </c>
      <c r="D2743" s="16" t="s">
        <v>11442</v>
      </c>
      <c r="E2743" s="104" t="s">
        <v>26</v>
      </c>
      <c r="F2743" s="18" t="s">
        <v>26</v>
      </c>
      <c r="G2743" s="111" t="s">
        <v>26</v>
      </c>
      <c r="H2743" s="102" t="s">
        <v>334</v>
      </c>
      <c r="I2743" s="21">
        <v>56299749</v>
      </c>
      <c r="J2743" s="71">
        <v>103.548</v>
      </c>
      <c r="K2743" s="21">
        <v>59601941</v>
      </c>
      <c r="L2743" s="21">
        <v>57560000</v>
      </c>
      <c r="M2743" s="21">
        <v>57352787</v>
      </c>
      <c r="N2743" s="21"/>
      <c r="O2743" s="21">
        <v>145639</v>
      </c>
      <c r="P2743" s="21"/>
      <c r="Q2743" s="21"/>
      <c r="R2743" s="22">
        <v>4.75</v>
      </c>
      <c r="S2743" s="22">
        <v>5.0519999999999996</v>
      </c>
      <c r="T2743" s="20" t="s">
        <v>4949</v>
      </c>
      <c r="U2743" s="21">
        <v>683525</v>
      </c>
      <c r="V2743" s="21">
        <v>2734100</v>
      </c>
      <c r="W2743" s="34">
        <v>38898</v>
      </c>
      <c r="X2743" s="34">
        <v>41730</v>
      </c>
      <c r="Y2743" s="109"/>
      <c r="Z2743" s="70" t="s">
        <v>4927</v>
      </c>
      <c r="AA2743" s="20" t="s">
        <v>4926</v>
      </c>
      <c r="AB2743" s="109"/>
      <c r="AC2743" s="19"/>
      <c r="AD2743" s="22"/>
      <c r="AE2743" s="19"/>
    </row>
    <row r="2744" spans="2:31" x14ac:dyDescent="0.2">
      <c r="B2744" s="14" t="s">
        <v>11441</v>
      </c>
      <c r="C2744" s="33" t="s">
        <v>11440</v>
      </c>
      <c r="D2744" s="16" t="s">
        <v>11439</v>
      </c>
      <c r="E2744" s="104" t="s">
        <v>5057</v>
      </c>
      <c r="F2744" s="18" t="s">
        <v>26</v>
      </c>
      <c r="G2744" s="111" t="s">
        <v>26</v>
      </c>
      <c r="H2744" s="102" t="s">
        <v>323</v>
      </c>
      <c r="I2744" s="21">
        <v>4990200</v>
      </c>
      <c r="J2744" s="71">
        <v>121.157</v>
      </c>
      <c r="K2744" s="21">
        <v>6057870</v>
      </c>
      <c r="L2744" s="21">
        <v>5000000</v>
      </c>
      <c r="M2744" s="21">
        <v>4992587</v>
      </c>
      <c r="N2744" s="21"/>
      <c r="O2744" s="21">
        <v>835</v>
      </c>
      <c r="P2744" s="21"/>
      <c r="Q2744" s="21"/>
      <c r="R2744" s="22">
        <v>5.75</v>
      </c>
      <c r="S2744" s="22">
        <v>5.7759999999999998</v>
      </c>
      <c r="T2744" s="20" t="s">
        <v>85</v>
      </c>
      <c r="U2744" s="21">
        <v>132569</v>
      </c>
      <c r="V2744" s="21">
        <v>287500</v>
      </c>
      <c r="W2744" s="34">
        <v>40184</v>
      </c>
      <c r="X2744" s="34">
        <v>43845</v>
      </c>
      <c r="Y2744" s="109"/>
      <c r="Z2744" s="70" t="s">
        <v>4927</v>
      </c>
      <c r="AA2744" s="20" t="s">
        <v>4926</v>
      </c>
      <c r="AB2744" s="109"/>
      <c r="AC2744" s="31"/>
      <c r="AD2744" s="22"/>
      <c r="AE2744" s="19"/>
    </row>
    <row r="2745" spans="2:31" x14ac:dyDescent="0.2">
      <c r="B2745" s="14" t="s">
        <v>11438</v>
      </c>
      <c r="C2745" s="33" t="s">
        <v>11437</v>
      </c>
      <c r="D2745" s="16" t="s">
        <v>11436</v>
      </c>
      <c r="E2745" s="104" t="s">
        <v>26</v>
      </c>
      <c r="F2745" s="18" t="s">
        <v>26</v>
      </c>
      <c r="G2745" s="111" t="s">
        <v>4412</v>
      </c>
      <c r="H2745" s="102" t="s">
        <v>611</v>
      </c>
      <c r="I2745" s="21">
        <v>15012497</v>
      </c>
      <c r="J2745" s="71">
        <v>100</v>
      </c>
      <c r="K2745" s="21">
        <v>15000000</v>
      </c>
      <c r="L2745" s="21">
        <v>15000000</v>
      </c>
      <c r="M2745" s="21">
        <v>15012344</v>
      </c>
      <c r="N2745" s="21"/>
      <c r="O2745" s="21">
        <v>-153</v>
      </c>
      <c r="P2745" s="21"/>
      <c r="Q2745" s="21"/>
      <c r="R2745" s="22">
        <v>4.625</v>
      </c>
      <c r="S2745" s="22">
        <v>4.6100000000000003</v>
      </c>
      <c r="T2745" s="20" t="s">
        <v>118</v>
      </c>
      <c r="U2745" s="21">
        <v>25052</v>
      </c>
      <c r="V2745" s="21"/>
      <c r="W2745" s="34">
        <v>41248</v>
      </c>
      <c r="X2745" s="34">
        <v>44242</v>
      </c>
      <c r="Y2745" s="109"/>
      <c r="Z2745" s="70" t="s">
        <v>4927</v>
      </c>
      <c r="AA2745" s="20" t="s">
        <v>4926</v>
      </c>
      <c r="AB2745" s="109"/>
      <c r="AC2745" s="28">
        <v>43511</v>
      </c>
      <c r="AD2745" s="22">
        <v>100</v>
      </c>
      <c r="AE2745" s="28">
        <v>43511</v>
      </c>
    </row>
    <row r="2746" spans="2:31" x14ac:dyDescent="0.2">
      <c r="B2746" s="14" t="s">
        <v>11435</v>
      </c>
      <c r="C2746" s="33" t="s">
        <v>11434</v>
      </c>
      <c r="D2746" s="16" t="s">
        <v>11431</v>
      </c>
      <c r="E2746" s="104" t="s">
        <v>26</v>
      </c>
      <c r="F2746" s="18" t="s">
        <v>26</v>
      </c>
      <c r="G2746" s="111" t="s">
        <v>26</v>
      </c>
      <c r="H2746" s="102" t="s">
        <v>611</v>
      </c>
      <c r="I2746" s="21">
        <v>10385600</v>
      </c>
      <c r="J2746" s="71">
        <v>109</v>
      </c>
      <c r="K2746" s="21">
        <v>10900000</v>
      </c>
      <c r="L2746" s="21">
        <v>10000000</v>
      </c>
      <c r="M2746" s="21">
        <v>10226899</v>
      </c>
      <c r="N2746" s="21"/>
      <c r="O2746" s="21">
        <v>-38654</v>
      </c>
      <c r="P2746" s="21"/>
      <c r="Q2746" s="21"/>
      <c r="R2746" s="22">
        <v>7.1189999999999998</v>
      </c>
      <c r="S2746" s="22">
        <v>6.5750000000000002</v>
      </c>
      <c r="T2746" s="20" t="s">
        <v>89</v>
      </c>
      <c r="U2746" s="21">
        <v>31640</v>
      </c>
      <c r="V2746" s="21">
        <v>711900</v>
      </c>
      <c r="W2746" s="34">
        <v>39519</v>
      </c>
      <c r="X2746" s="34">
        <v>43084</v>
      </c>
      <c r="Y2746" s="109"/>
      <c r="Z2746" s="70" t="s">
        <v>4927</v>
      </c>
      <c r="AA2746" s="20" t="s">
        <v>4926</v>
      </c>
      <c r="AB2746" s="109"/>
      <c r="AC2746" s="19"/>
      <c r="AD2746" s="22"/>
      <c r="AE2746" s="19"/>
    </row>
    <row r="2747" spans="2:31" x14ac:dyDescent="0.2">
      <c r="B2747" s="14" t="s">
        <v>11433</v>
      </c>
      <c r="C2747" s="33" t="s">
        <v>11432</v>
      </c>
      <c r="D2747" s="16" t="s">
        <v>11431</v>
      </c>
      <c r="E2747" s="104" t="s">
        <v>26</v>
      </c>
      <c r="F2747" s="18" t="s">
        <v>26</v>
      </c>
      <c r="G2747" s="111" t="s">
        <v>26</v>
      </c>
      <c r="H2747" s="102" t="s">
        <v>611</v>
      </c>
      <c r="I2747" s="21">
        <v>2500000</v>
      </c>
      <c r="J2747" s="71">
        <v>105</v>
      </c>
      <c r="K2747" s="21">
        <v>2625000</v>
      </c>
      <c r="L2747" s="21">
        <v>2500000</v>
      </c>
      <c r="M2747" s="21">
        <v>2500000</v>
      </c>
      <c r="N2747" s="21"/>
      <c r="O2747" s="21"/>
      <c r="P2747" s="21"/>
      <c r="Q2747" s="21"/>
      <c r="R2747" s="22">
        <v>7.7679999999999998</v>
      </c>
      <c r="S2747" s="22">
        <v>7.7679999999999998</v>
      </c>
      <c r="T2747" s="20" t="s">
        <v>89</v>
      </c>
      <c r="U2747" s="21">
        <v>8631</v>
      </c>
      <c r="V2747" s="21">
        <v>194200</v>
      </c>
      <c r="W2747" s="34">
        <v>39430</v>
      </c>
      <c r="X2747" s="34">
        <v>50389</v>
      </c>
      <c r="Y2747" s="109"/>
      <c r="Z2747" s="70" t="s">
        <v>4927</v>
      </c>
      <c r="AA2747" s="20" t="s">
        <v>4926</v>
      </c>
      <c r="AB2747" s="109"/>
      <c r="AC2747" s="19"/>
      <c r="AD2747" s="22"/>
      <c r="AE2747" s="19"/>
    </row>
    <row r="2748" spans="2:31" x14ac:dyDescent="0.2">
      <c r="B2748" s="14" t="s">
        <v>11430</v>
      </c>
      <c r="C2748" s="33" t="s">
        <v>11429</v>
      </c>
      <c r="D2748" s="16" t="s">
        <v>11426</v>
      </c>
      <c r="E2748" s="104" t="s">
        <v>26</v>
      </c>
      <c r="F2748" s="18" t="s">
        <v>26</v>
      </c>
      <c r="G2748" s="111" t="s">
        <v>26</v>
      </c>
      <c r="H2748" s="102" t="s">
        <v>323</v>
      </c>
      <c r="I2748" s="21">
        <v>24858750</v>
      </c>
      <c r="J2748" s="71">
        <v>102.095</v>
      </c>
      <c r="K2748" s="21">
        <v>25523625</v>
      </c>
      <c r="L2748" s="21">
        <v>25000000</v>
      </c>
      <c r="M2748" s="21">
        <v>24984385</v>
      </c>
      <c r="N2748" s="21"/>
      <c r="O2748" s="21">
        <v>31551</v>
      </c>
      <c r="P2748" s="21"/>
      <c r="Q2748" s="21"/>
      <c r="R2748" s="22">
        <v>4.8</v>
      </c>
      <c r="S2748" s="22">
        <v>4.931</v>
      </c>
      <c r="T2748" s="20" t="s">
        <v>89</v>
      </c>
      <c r="U2748" s="21">
        <v>10000</v>
      </c>
      <c r="V2748" s="21">
        <v>1200000</v>
      </c>
      <c r="W2748" s="34">
        <v>39695</v>
      </c>
      <c r="X2748" s="34">
        <v>41453</v>
      </c>
      <c r="Y2748" s="109"/>
      <c r="Z2748" s="70" t="s">
        <v>4927</v>
      </c>
      <c r="AA2748" s="20" t="s">
        <v>4926</v>
      </c>
      <c r="AB2748" s="109"/>
      <c r="AC2748" s="19"/>
      <c r="AD2748" s="22"/>
      <c r="AE2748" s="19"/>
    </row>
    <row r="2749" spans="2:31" x14ac:dyDescent="0.2">
      <c r="B2749" s="14" t="s">
        <v>11428</v>
      </c>
      <c r="C2749" s="33" t="s">
        <v>11427</v>
      </c>
      <c r="D2749" s="16" t="s">
        <v>11426</v>
      </c>
      <c r="E2749" s="104" t="s">
        <v>5057</v>
      </c>
      <c r="F2749" s="18" t="s">
        <v>26</v>
      </c>
      <c r="G2749" s="111" t="s">
        <v>26</v>
      </c>
      <c r="H2749" s="102" t="s">
        <v>323</v>
      </c>
      <c r="I2749" s="21">
        <v>29900700</v>
      </c>
      <c r="J2749" s="71">
        <v>101.658</v>
      </c>
      <c r="K2749" s="21">
        <v>30497370</v>
      </c>
      <c r="L2749" s="21">
        <v>30000000</v>
      </c>
      <c r="M2749" s="21">
        <v>29905282</v>
      </c>
      <c r="N2749" s="21"/>
      <c r="O2749" s="21">
        <v>4582</v>
      </c>
      <c r="P2749" s="21"/>
      <c r="Q2749" s="21"/>
      <c r="R2749" s="22">
        <v>2</v>
      </c>
      <c r="S2749" s="22">
        <v>2.0699999999999998</v>
      </c>
      <c r="T2749" s="20" t="s">
        <v>4949</v>
      </c>
      <c r="U2749" s="21">
        <v>143333</v>
      </c>
      <c r="V2749" s="21"/>
      <c r="W2749" s="34">
        <v>41183</v>
      </c>
      <c r="X2749" s="34">
        <v>43013</v>
      </c>
      <c r="Y2749" s="109"/>
      <c r="Z2749" s="70" t="s">
        <v>4927</v>
      </c>
      <c r="AA2749" s="20" t="s">
        <v>4926</v>
      </c>
      <c r="AB2749" s="109"/>
      <c r="AC2749" s="19"/>
      <c r="AD2749" s="22"/>
      <c r="AE2749" s="19"/>
    </row>
    <row r="2750" spans="2:31" x14ac:dyDescent="0.2">
      <c r="B2750" s="14" t="s">
        <v>11425</v>
      </c>
      <c r="C2750" s="33" t="s">
        <v>11424</v>
      </c>
      <c r="D2750" s="16" t="s">
        <v>11423</v>
      </c>
      <c r="E2750" s="104" t="s">
        <v>5057</v>
      </c>
      <c r="F2750" s="18" t="s">
        <v>26</v>
      </c>
      <c r="G2750" s="111" t="s">
        <v>26</v>
      </c>
      <c r="H2750" s="102" t="s">
        <v>334</v>
      </c>
      <c r="I2750" s="21">
        <v>14950453</v>
      </c>
      <c r="J2750" s="71">
        <v>107.624</v>
      </c>
      <c r="K2750" s="21">
        <v>16143600</v>
      </c>
      <c r="L2750" s="21">
        <v>15000000</v>
      </c>
      <c r="M2750" s="21">
        <v>14954853</v>
      </c>
      <c r="N2750" s="21"/>
      <c r="O2750" s="21">
        <v>4400</v>
      </c>
      <c r="P2750" s="21"/>
      <c r="Q2750" s="21"/>
      <c r="R2750" s="22">
        <v>4.625</v>
      </c>
      <c r="S2750" s="22">
        <v>4.6669999999999998</v>
      </c>
      <c r="T2750" s="20" t="s">
        <v>4985</v>
      </c>
      <c r="U2750" s="21">
        <v>204271</v>
      </c>
      <c r="V2750" s="21">
        <v>736146</v>
      </c>
      <c r="W2750" s="34">
        <v>40953</v>
      </c>
      <c r="X2750" s="34">
        <v>44454</v>
      </c>
      <c r="Y2750" s="109"/>
      <c r="Z2750" s="70" t="s">
        <v>4927</v>
      </c>
      <c r="AA2750" s="20" t="s">
        <v>4926</v>
      </c>
      <c r="AB2750" s="109"/>
      <c r="AC2750" s="19"/>
      <c r="AD2750" s="22"/>
      <c r="AE2750" s="19"/>
    </row>
    <row r="2751" spans="2:31" x14ac:dyDescent="0.2">
      <c r="B2751" s="14" t="s">
        <v>11422</v>
      </c>
      <c r="C2751" s="33" t="s">
        <v>11421</v>
      </c>
      <c r="D2751" s="16" t="s">
        <v>11418</v>
      </c>
      <c r="E2751" s="104" t="s">
        <v>26</v>
      </c>
      <c r="F2751" s="18" t="s">
        <v>26</v>
      </c>
      <c r="G2751" s="111" t="s">
        <v>26</v>
      </c>
      <c r="H2751" s="102" t="s">
        <v>323</v>
      </c>
      <c r="I2751" s="21">
        <v>14975000</v>
      </c>
      <c r="J2751" s="71">
        <v>111.605</v>
      </c>
      <c r="K2751" s="21">
        <v>16712879</v>
      </c>
      <c r="L2751" s="21">
        <v>14975000</v>
      </c>
      <c r="M2751" s="21">
        <v>14975000</v>
      </c>
      <c r="N2751" s="21"/>
      <c r="O2751" s="21"/>
      <c r="P2751" s="21"/>
      <c r="Q2751" s="21"/>
      <c r="R2751" s="22">
        <v>4.5339999999999998</v>
      </c>
      <c r="S2751" s="22">
        <v>4.5339999999999998</v>
      </c>
      <c r="T2751" s="20" t="s">
        <v>4985</v>
      </c>
      <c r="U2751" s="21">
        <v>199918</v>
      </c>
      <c r="V2751" s="21">
        <v>678966</v>
      </c>
      <c r="W2751" s="34">
        <v>40254</v>
      </c>
      <c r="X2751" s="34">
        <v>43905</v>
      </c>
      <c r="Y2751" s="109"/>
      <c r="Z2751" s="70" t="s">
        <v>4927</v>
      </c>
      <c r="AA2751" s="20" t="s">
        <v>4926</v>
      </c>
      <c r="AB2751" s="109"/>
      <c r="AC2751" s="19"/>
      <c r="AD2751" s="22"/>
      <c r="AE2751" s="19"/>
    </row>
    <row r="2752" spans="2:31" x14ac:dyDescent="0.2">
      <c r="B2752" s="14" t="s">
        <v>11420</v>
      </c>
      <c r="C2752" s="33" t="s">
        <v>11419</v>
      </c>
      <c r="D2752" s="16" t="s">
        <v>11418</v>
      </c>
      <c r="E2752" s="104" t="s">
        <v>5057</v>
      </c>
      <c r="F2752" s="18" t="s">
        <v>26</v>
      </c>
      <c r="G2752" s="111" t="s">
        <v>26</v>
      </c>
      <c r="H2752" s="102" t="s">
        <v>323</v>
      </c>
      <c r="I2752" s="21">
        <v>7500000</v>
      </c>
      <c r="J2752" s="71">
        <v>99.084999999999994</v>
      </c>
      <c r="K2752" s="21">
        <v>7431375</v>
      </c>
      <c r="L2752" s="21">
        <v>7500000</v>
      </c>
      <c r="M2752" s="21">
        <v>7500000</v>
      </c>
      <c r="N2752" s="21"/>
      <c r="O2752" s="21"/>
      <c r="P2752" s="21"/>
      <c r="Q2752" s="21"/>
      <c r="R2752" s="22">
        <v>4.17</v>
      </c>
      <c r="S2752" s="22">
        <v>4.17</v>
      </c>
      <c r="T2752" s="20" t="s">
        <v>89</v>
      </c>
      <c r="U2752" s="21">
        <v>18244</v>
      </c>
      <c r="V2752" s="21"/>
      <c r="W2752" s="34">
        <v>41248</v>
      </c>
      <c r="X2752" s="34">
        <v>52210</v>
      </c>
      <c r="Y2752" s="109"/>
      <c r="Z2752" s="70" t="s">
        <v>4927</v>
      </c>
      <c r="AA2752" s="20" t="s">
        <v>4926</v>
      </c>
      <c r="AB2752" s="109"/>
      <c r="AC2752" s="31"/>
      <c r="AD2752" s="22"/>
      <c r="AE2752" s="19"/>
    </row>
    <row r="2753" spans="2:31" x14ac:dyDescent="0.2">
      <c r="B2753" s="14" t="s">
        <v>11417</v>
      </c>
      <c r="C2753" s="33" t="s">
        <v>11416</v>
      </c>
      <c r="D2753" s="16" t="s">
        <v>11415</v>
      </c>
      <c r="E2753" s="104" t="s">
        <v>26</v>
      </c>
      <c r="F2753" s="18" t="s">
        <v>26</v>
      </c>
      <c r="G2753" s="111" t="s">
        <v>26</v>
      </c>
      <c r="H2753" s="102" t="s">
        <v>334</v>
      </c>
      <c r="I2753" s="21">
        <v>9964900</v>
      </c>
      <c r="J2753" s="71">
        <v>120.626</v>
      </c>
      <c r="K2753" s="21">
        <v>12062630</v>
      </c>
      <c r="L2753" s="21">
        <v>10000000</v>
      </c>
      <c r="M2753" s="21">
        <v>9980890</v>
      </c>
      <c r="N2753" s="21"/>
      <c r="O2753" s="21">
        <v>4555</v>
      </c>
      <c r="P2753" s="21"/>
      <c r="Q2753" s="21"/>
      <c r="R2753" s="22">
        <v>6.875</v>
      </c>
      <c r="S2753" s="22">
        <v>6.923</v>
      </c>
      <c r="T2753" s="20" t="s">
        <v>4949</v>
      </c>
      <c r="U2753" s="21">
        <v>145139</v>
      </c>
      <c r="V2753" s="21">
        <v>687500</v>
      </c>
      <c r="W2753" s="34">
        <v>39329</v>
      </c>
      <c r="X2753" s="34">
        <v>43023</v>
      </c>
      <c r="Y2753" s="109"/>
      <c r="Z2753" s="70" t="s">
        <v>4927</v>
      </c>
      <c r="AA2753" s="20" t="s">
        <v>4926</v>
      </c>
      <c r="AB2753" s="109"/>
      <c r="AC2753" s="19"/>
      <c r="AD2753" s="22"/>
      <c r="AE2753" s="19"/>
    </row>
    <row r="2754" spans="2:31" x14ac:dyDescent="0.2">
      <c r="B2754" s="14" t="s">
        <v>11414</v>
      </c>
      <c r="C2754" s="33" t="s">
        <v>11413</v>
      </c>
      <c r="D2754" s="16" t="s">
        <v>11412</v>
      </c>
      <c r="E2754" s="104" t="s">
        <v>26</v>
      </c>
      <c r="F2754" s="18" t="s">
        <v>26</v>
      </c>
      <c r="G2754" s="111" t="s">
        <v>4412</v>
      </c>
      <c r="H2754" s="102" t="s">
        <v>334</v>
      </c>
      <c r="I2754" s="21">
        <v>5907900</v>
      </c>
      <c r="J2754" s="71">
        <v>101.54600000000001</v>
      </c>
      <c r="K2754" s="21">
        <v>6092742</v>
      </c>
      <c r="L2754" s="21">
        <v>6000000</v>
      </c>
      <c r="M2754" s="21">
        <v>5910808</v>
      </c>
      <c r="N2754" s="21"/>
      <c r="O2754" s="21">
        <v>2908</v>
      </c>
      <c r="P2754" s="21"/>
      <c r="Q2754" s="21"/>
      <c r="R2754" s="22">
        <v>3.8</v>
      </c>
      <c r="S2754" s="22">
        <v>3.984</v>
      </c>
      <c r="T2754" s="20" t="s">
        <v>4949</v>
      </c>
      <c r="U2754" s="21">
        <v>86767</v>
      </c>
      <c r="V2754" s="21"/>
      <c r="W2754" s="34">
        <v>41128</v>
      </c>
      <c r="X2754" s="34">
        <v>44849</v>
      </c>
      <c r="Y2754" s="109"/>
      <c r="Z2754" s="70" t="s">
        <v>4927</v>
      </c>
      <c r="AA2754" s="20" t="s">
        <v>4926</v>
      </c>
      <c r="AB2754" s="109"/>
      <c r="AC2754" s="28">
        <v>44757</v>
      </c>
      <c r="AD2754" s="22">
        <v>100</v>
      </c>
      <c r="AE2754" s="19"/>
    </row>
    <row r="2755" spans="2:31" x14ac:dyDescent="0.2">
      <c r="B2755" s="14" t="s">
        <v>11411</v>
      </c>
      <c r="C2755" s="33" t="s">
        <v>11410</v>
      </c>
      <c r="D2755" s="16" t="s">
        <v>11409</v>
      </c>
      <c r="E2755" s="104" t="s">
        <v>26</v>
      </c>
      <c r="F2755" s="18" t="s">
        <v>26</v>
      </c>
      <c r="G2755" s="111" t="s">
        <v>26</v>
      </c>
      <c r="H2755" s="102" t="s">
        <v>323</v>
      </c>
      <c r="I2755" s="21">
        <v>1552137</v>
      </c>
      <c r="J2755" s="71">
        <v>150.465</v>
      </c>
      <c r="K2755" s="21">
        <v>2061364</v>
      </c>
      <c r="L2755" s="21">
        <v>1370000</v>
      </c>
      <c r="M2755" s="21">
        <v>1530800</v>
      </c>
      <c r="N2755" s="21"/>
      <c r="O2755" s="21">
        <v>-3722</v>
      </c>
      <c r="P2755" s="21"/>
      <c r="Q2755" s="21"/>
      <c r="R2755" s="22">
        <v>8</v>
      </c>
      <c r="S2755" s="22">
        <v>6.8879999999999999</v>
      </c>
      <c r="T2755" s="20" t="s">
        <v>4985</v>
      </c>
      <c r="U2755" s="21">
        <v>36533</v>
      </c>
      <c r="V2755" s="21">
        <v>109600</v>
      </c>
      <c r="W2755" s="34">
        <v>38895</v>
      </c>
      <c r="X2755" s="34">
        <v>48274</v>
      </c>
      <c r="Y2755" s="109"/>
      <c r="Z2755" s="70" t="s">
        <v>4927</v>
      </c>
      <c r="AA2755" s="20" t="s">
        <v>4926</v>
      </c>
      <c r="AB2755" s="109"/>
      <c r="AC2755" s="19"/>
      <c r="AD2755" s="22"/>
      <c r="AE2755" s="19"/>
    </row>
    <row r="2756" spans="2:31" x14ac:dyDescent="0.2">
      <c r="B2756" s="14" t="s">
        <v>11408</v>
      </c>
      <c r="C2756" s="33" t="s">
        <v>11407</v>
      </c>
      <c r="D2756" s="16" t="s">
        <v>11406</v>
      </c>
      <c r="E2756" s="104" t="s">
        <v>26</v>
      </c>
      <c r="F2756" s="18" t="s">
        <v>26</v>
      </c>
      <c r="G2756" s="111" t="s">
        <v>26</v>
      </c>
      <c r="H2756" s="102" t="s">
        <v>323</v>
      </c>
      <c r="I2756" s="21">
        <v>9984400</v>
      </c>
      <c r="J2756" s="71">
        <v>102.51300000000001</v>
      </c>
      <c r="K2756" s="21">
        <v>10251260</v>
      </c>
      <c r="L2756" s="21">
        <v>10000000</v>
      </c>
      <c r="M2756" s="21">
        <v>9998245</v>
      </c>
      <c r="N2756" s="21"/>
      <c r="O2756" s="21">
        <v>3385</v>
      </c>
      <c r="P2756" s="21"/>
      <c r="Q2756" s="21"/>
      <c r="R2756" s="22">
        <v>5.5</v>
      </c>
      <c r="S2756" s="22">
        <v>5.5359999999999996</v>
      </c>
      <c r="T2756" s="20" t="s">
        <v>85</v>
      </c>
      <c r="U2756" s="21">
        <v>275000</v>
      </c>
      <c r="V2756" s="21">
        <v>550000</v>
      </c>
      <c r="W2756" s="34">
        <v>39622</v>
      </c>
      <c r="X2756" s="34">
        <v>41456</v>
      </c>
      <c r="Y2756" s="109"/>
      <c r="Z2756" s="70" t="s">
        <v>4927</v>
      </c>
      <c r="AA2756" s="20" t="s">
        <v>4926</v>
      </c>
      <c r="AB2756" s="109"/>
      <c r="AC2756" s="19"/>
      <c r="AD2756" s="22"/>
      <c r="AE2756" s="19"/>
    </row>
    <row r="2757" spans="2:31" x14ac:dyDescent="0.2">
      <c r="B2757" s="14" t="s">
        <v>11405</v>
      </c>
      <c r="C2757" s="33" t="s">
        <v>11404</v>
      </c>
      <c r="D2757" s="16" t="s">
        <v>11403</v>
      </c>
      <c r="E2757" s="104" t="s">
        <v>26</v>
      </c>
      <c r="F2757" s="18" t="s">
        <v>26</v>
      </c>
      <c r="G2757" s="111" t="s">
        <v>26</v>
      </c>
      <c r="H2757" s="102" t="s">
        <v>323</v>
      </c>
      <c r="I2757" s="21">
        <v>5026700</v>
      </c>
      <c r="J2757" s="71">
        <v>123.497</v>
      </c>
      <c r="K2757" s="21">
        <v>6174855</v>
      </c>
      <c r="L2757" s="21">
        <v>5000000</v>
      </c>
      <c r="M2757" s="21">
        <v>5015244</v>
      </c>
      <c r="N2757" s="21"/>
      <c r="O2757" s="21">
        <v>-2127</v>
      </c>
      <c r="P2757" s="21"/>
      <c r="Q2757" s="21"/>
      <c r="R2757" s="22">
        <v>6.6</v>
      </c>
      <c r="S2757" s="22">
        <v>6.52</v>
      </c>
      <c r="T2757" s="20" t="s">
        <v>89</v>
      </c>
      <c r="U2757" s="21">
        <v>14667</v>
      </c>
      <c r="V2757" s="21">
        <v>330000</v>
      </c>
      <c r="W2757" s="34">
        <v>39570</v>
      </c>
      <c r="X2757" s="34">
        <v>42901</v>
      </c>
      <c r="Y2757" s="109"/>
      <c r="Z2757" s="70" t="s">
        <v>4927</v>
      </c>
      <c r="AA2757" s="20" t="s">
        <v>4926</v>
      </c>
      <c r="AB2757" s="109"/>
      <c r="AC2757" s="19"/>
      <c r="AD2757" s="22"/>
      <c r="AE2757" s="19"/>
    </row>
    <row r="2758" spans="2:31" x14ac:dyDescent="0.2">
      <c r="B2758" s="14" t="s">
        <v>11402</v>
      </c>
      <c r="C2758" s="33" t="s">
        <v>11401</v>
      </c>
      <c r="D2758" s="16" t="s">
        <v>11400</v>
      </c>
      <c r="E2758" s="104" t="s">
        <v>26</v>
      </c>
      <c r="F2758" s="18" t="s">
        <v>26</v>
      </c>
      <c r="G2758" s="111" t="s">
        <v>26</v>
      </c>
      <c r="H2758" s="102" t="s">
        <v>334</v>
      </c>
      <c r="I2758" s="21">
        <v>5240700</v>
      </c>
      <c r="J2758" s="71">
        <v>112.447</v>
      </c>
      <c r="K2758" s="21">
        <v>5622350</v>
      </c>
      <c r="L2758" s="21">
        <v>5000000</v>
      </c>
      <c r="M2758" s="21">
        <v>5185649</v>
      </c>
      <c r="N2758" s="21"/>
      <c r="O2758" s="21">
        <v>-7303</v>
      </c>
      <c r="P2758" s="21"/>
      <c r="Q2758" s="21"/>
      <c r="R2758" s="22">
        <v>6.8</v>
      </c>
      <c r="S2758" s="22">
        <v>6.4139999999999997</v>
      </c>
      <c r="T2758" s="20" t="s">
        <v>4985</v>
      </c>
      <c r="U2758" s="21">
        <v>100111</v>
      </c>
      <c r="V2758" s="21">
        <v>340000</v>
      </c>
      <c r="W2758" s="34">
        <v>37475</v>
      </c>
      <c r="X2758" s="34">
        <v>46827</v>
      </c>
      <c r="Y2758" s="109"/>
      <c r="Z2758" s="70" t="s">
        <v>4927</v>
      </c>
      <c r="AA2758" s="20" t="s">
        <v>4926</v>
      </c>
      <c r="AB2758" s="109"/>
      <c r="AC2758" s="19"/>
      <c r="AD2758" s="22"/>
      <c r="AE2758" s="19"/>
    </row>
    <row r="2759" spans="2:31" x14ac:dyDescent="0.2">
      <c r="B2759" s="14" t="s">
        <v>11399</v>
      </c>
      <c r="C2759" s="33" t="s">
        <v>11398</v>
      </c>
      <c r="D2759" s="16" t="s">
        <v>11397</v>
      </c>
      <c r="E2759" s="104" t="s">
        <v>26</v>
      </c>
      <c r="F2759" s="18" t="s">
        <v>26</v>
      </c>
      <c r="G2759" s="111" t="s">
        <v>26</v>
      </c>
      <c r="H2759" s="102" t="s">
        <v>334</v>
      </c>
      <c r="I2759" s="21">
        <v>13689156</v>
      </c>
      <c r="J2759" s="71">
        <v>105.185</v>
      </c>
      <c r="K2759" s="21">
        <v>14368271</v>
      </c>
      <c r="L2759" s="21">
        <v>13660000</v>
      </c>
      <c r="M2759" s="21">
        <v>13666560</v>
      </c>
      <c r="N2759" s="21"/>
      <c r="O2759" s="21">
        <v>-2357</v>
      </c>
      <c r="P2759" s="21"/>
      <c r="Q2759" s="21"/>
      <c r="R2759" s="22">
        <v>5.625</v>
      </c>
      <c r="S2759" s="22">
        <v>5.601</v>
      </c>
      <c r="T2759" s="20" t="s">
        <v>118</v>
      </c>
      <c r="U2759" s="21">
        <v>294544</v>
      </c>
      <c r="V2759" s="21">
        <v>768375</v>
      </c>
      <c r="W2759" s="34">
        <v>37663</v>
      </c>
      <c r="X2759" s="34">
        <v>42048</v>
      </c>
      <c r="Y2759" s="109"/>
      <c r="Z2759" s="70" t="s">
        <v>4927</v>
      </c>
      <c r="AA2759" s="20" t="s">
        <v>4926</v>
      </c>
      <c r="AB2759" s="109"/>
      <c r="AC2759" s="19"/>
      <c r="AD2759" s="22"/>
      <c r="AE2759" s="19"/>
    </row>
    <row r="2760" spans="2:31" x14ac:dyDescent="0.2">
      <c r="B2760" s="14" t="s">
        <v>11396</v>
      </c>
      <c r="C2760" s="33" t="s">
        <v>11395</v>
      </c>
      <c r="D2760" s="16" t="s">
        <v>11394</v>
      </c>
      <c r="E2760" s="104" t="s">
        <v>26</v>
      </c>
      <c r="F2760" s="18" t="s">
        <v>26</v>
      </c>
      <c r="G2760" s="111" t="s">
        <v>26</v>
      </c>
      <c r="H2760" s="102" t="s">
        <v>334</v>
      </c>
      <c r="I2760" s="21">
        <v>14991150</v>
      </c>
      <c r="J2760" s="71">
        <v>100.407</v>
      </c>
      <c r="K2760" s="21">
        <v>15061020</v>
      </c>
      <c r="L2760" s="21">
        <v>15000000</v>
      </c>
      <c r="M2760" s="21">
        <v>14999870</v>
      </c>
      <c r="N2760" s="21"/>
      <c r="O2760" s="21">
        <v>-41</v>
      </c>
      <c r="P2760" s="21"/>
      <c r="Q2760" s="21"/>
      <c r="R2760" s="22">
        <v>6.25</v>
      </c>
      <c r="S2760" s="22">
        <v>6.2610000000000001</v>
      </c>
      <c r="T2760" s="20" t="s">
        <v>118</v>
      </c>
      <c r="U2760" s="21">
        <v>390625</v>
      </c>
      <c r="V2760" s="21">
        <v>937500</v>
      </c>
      <c r="W2760" s="34">
        <v>39371</v>
      </c>
      <c r="X2760" s="34">
        <v>41306</v>
      </c>
      <c r="Y2760" s="109"/>
      <c r="Z2760" s="70" t="s">
        <v>4927</v>
      </c>
      <c r="AA2760" s="20" t="s">
        <v>4926</v>
      </c>
      <c r="AB2760" s="109"/>
      <c r="AC2760" s="19"/>
      <c r="AD2760" s="22"/>
      <c r="AE2760" s="19"/>
    </row>
    <row r="2761" spans="2:31" x14ac:dyDescent="0.2">
      <c r="B2761" s="14" t="s">
        <v>11393</v>
      </c>
      <c r="C2761" s="33" t="s">
        <v>11392</v>
      </c>
      <c r="D2761" s="16" t="s">
        <v>11391</v>
      </c>
      <c r="E2761" s="104" t="s">
        <v>26</v>
      </c>
      <c r="F2761" s="18" t="s">
        <v>26</v>
      </c>
      <c r="G2761" s="111" t="s">
        <v>26</v>
      </c>
      <c r="H2761" s="102" t="s">
        <v>334</v>
      </c>
      <c r="I2761" s="21">
        <v>19923600</v>
      </c>
      <c r="J2761" s="71">
        <v>108.779</v>
      </c>
      <c r="K2761" s="21">
        <v>21755780</v>
      </c>
      <c r="L2761" s="21">
        <v>20000000</v>
      </c>
      <c r="M2761" s="21">
        <v>19968953</v>
      </c>
      <c r="N2761" s="21"/>
      <c r="O2761" s="21">
        <v>9177</v>
      </c>
      <c r="P2761" s="21"/>
      <c r="Q2761" s="21"/>
      <c r="R2761" s="22">
        <v>7</v>
      </c>
      <c r="S2761" s="22">
        <v>7.0529999999999999</v>
      </c>
      <c r="T2761" s="20" t="s">
        <v>4965</v>
      </c>
      <c r="U2761" s="21">
        <v>233333</v>
      </c>
      <c r="V2761" s="21">
        <v>1400000</v>
      </c>
      <c r="W2761" s="34">
        <v>38818</v>
      </c>
      <c r="X2761" s="34">
        <v>42491</v>
      </c>
      <c r="Y2761" s="109"/>
      <c r="Z2761" s="70" t="s">
        <v>4927</v>
      </c>
      <c r="AA2761" s="20" t="s">
        <v>4926</v>
      </c>
      <c r="AB2761" s="109"/>
      <c r="AC2761" s="19"/>
      <c r="AD2761" s="22"/>
      <c r="AE2761" s="19"/>
    </row>
    <row r="2762" spans="2:31" x14ac:dyDescent="0.2">
      <c r="B2762" s="14" t="s">
        <v>11390</v>
      </c>
      <c r="C2762" s="33" t="s">
        <v>11389</v>
      </c>
      <c r="D2762" s="16" t="s">
        <v>11386</v>
      </c>
      <c r="E2762" s="104" t="s">
        <v>26</v>
      </c>
      <c r="F2762" s="18" t="s">
        <v>26</v>
      </c>
      <c r="G2762" s="111" t="s">
        <v>26</v>
      </c>
      <c r="H2762" s="102" t="s">
        <v>334</v>
      </c>
      <c r="I2762" s="21">
        <v>1995560</v>
      </c>
      <c r="J2762" s="71">
        <v>106.38200000000001</v>
      </c>
      <c r="K2762" s="21">
        <v>2127630</v>
      </c>
      <c r="L2762" s="21">
        <v>2000000</v>
      </c>
      <c r="M2762" s="21">
        <v>1997833</v>
      </c>
      <c r="N2762" s="21"/>
      <c r="O2762" s="21">
        <v>873</v>
      </c>
      <c r="P2762" s="21"/>
      <c r="Q2762" s="21"/>
      <c r="R2762" s="22">
        <v>3.65</v>
      </c>
      <c r="S2762" s="22">
        <v>3.6989999999999998</v>
      </c>
      <c r="T2762" s="20" t="s">
        <v>4949</v>
      </c>
      <c r="U2762" s="21">
        <v>12369</v>
      </c>
      <c r="V2762" s="21">
        <v>73000</v>
      </c>
      <c r="W2762" s="34">
        <v>40295</v>
      </c>
      <c r="X2762" s="34">
        <v>42124</v>
      </c>
      <c r="Y2762" s="109"/>
      <c r="Z2762" s="70" t="s">
        <v>4927</v>
      </c>
      <c r="AA2762" s="20" t="s">
        <v>4926</v>
      </c>
      <c r="AB2762" s="109"/>
      <c r="AC2762" s="19"/>
      <c r="AD2762" s="22"/>
      <c r="AE2762" s="19"/>
    </row>
    <row r="2763" spans="2:31" x14ac:dyDescent="0.2">
      <c r="B2763" s="14" t="s">
        <v>11388</v>
      </c>
      <c r="C2763" s="33" t="s">
        <v>11387</v>
      </c>
      <c r="D2763" s="16" t="s">
        <v>11386</v>
      </c>
      <c r="E2763" s="104" t="s">
        <v>26</v>
      </c>
      <c r="F2763" s="18" t="s">
        <v>26</v>
      </c>
      <c r="G2763" s="111" t="s">
        <v>26</v>
      </c>
      <c r="H2763" s="102" t="s">
        <v>334</v>
      </c>
      <c r="I2763" s="21">
        <v>26282210</v>
      </c>
      <c r="J2763" s="71">
        <v>112.334</v>
      </c>
      <c r="K2763" s="21">
        <v>30330234</v>
      </c>
      <c r="L2763" s="21">
        <v>27000000</v>
      </c>
      <c r="M2763" s="21">
        <v>26383069</v>
      </c>
      <c r="N2763" s="21"/>
      <c r="O2763" s="21">
        <v>62219</v>
      </c>
      <c r="P2763" s="21"/>
      <c r="Q2763" s="21"/>
      <c r="R2763" s="22">
        <v>4.375</v>
      </c>
      <c r="S2763" s="22">
        <v>4.7119999999999997</v>
      </c>
      <c r="T2763" s="20" t="s">
        <v>4949</v>
      </c>
      <c r="U2763" s="21">
        <v>295313</v>
      </c>
      <c r="V2763" s="21">
        <v>1181250</v>
      </c>
      <c r="W2763" s="34">
        <v>40646</v>
      </c>
      <c r="X2763" s="34">
        <v>44287</v>
      </c>
      <c r="Y2763" s="109"/>
      <c r="Z2763" s="70" t="s">
        <v>4927</v>
      </c>
      <c r="AA2763" s="20" t="s">
        <v>4926</v>
      </c>
      <c r="AB2763" s="109"/>
      <c r="AC2763" s="19"/>
      <c r="AD2763" s="22"/>
      <c r="AE2763" s="19"/>
    </row>
    <row r="2764" spans="2:31" x14ac:dyDescent="0.2">
      <c r="B2764" s="14" t="s">
        <v>11385</v>
      </c>
      <c r="C2764" s="33" t="s">
        <v>11384</v>
      </c>
      <c r="D2764" s="16" t="s">
        <v>11383</v>
      </c>
      <c r="E2764" s="104" t="s">
        <v>26</v>
      </c>
      <c r="F2764" s="18" t="s">
        <v>26</v>
      </c>
      <c r="G2764" s="111" t="s">
        <v>26</v>
      </c>
      <c r="H2764" s="102" t="s">
        <v>334</v>
      </c>
      <c r="I2764" s="21">
        <v>14981850</v>
      </c>
      <c r="J2764" s="71">
        <v>112.595</v>
      </c>
      <c r="K2764" s="21">
        <v>16889175</v>
      </c>
      <c r="L2764" s="21">
        <v>15000000</v>
      </c>
      <c r="M2764" s="21">
        <v>14989895</v>
      </c>
      <c r="N2764" s="21"/>
      <c r="O2764" s="21">
        <v>2115</v>
      </c>
      <c r="P2764" s="21"/>
      <c r="Q2764" s="21"/>
      <c r="R2764" s="22">
        <v>6.15</v>
      </c>
      <c r="S2764" s="22">
        <v>6.1660000000000004</v>
      </c>
      <c r="T2764" s="20" t="s">
        <v>89</v>
      </c>
      <c r="U2764" s="21">
        <v>41000</v>
      </c>
      <c r="V2764" s="21">
        <v>922500</v>
      </c>
      <c r="W2764" s="34">
        <v>39415</v>
      </c>
      <c r="X2764" s="34">
        <v>43084</v>
      </c>
      <c r="Y2764" s="109"/>
      <c r="Z2764" s="70" t="s">
        <v>4927</v>
      </c>
      <c r="AA2764" s="20" t="s">
        <v>4926</v>
      </c>
      <c r="AB2764" s="109"/>
      <c r="AC2764" s="31"/>
      <c r="AD2764" s="22"/>
      <c r="AE2764" s="19"/>
    </row>
    <row r="2765" spans="2:31" x14ac:dyDescent="0.2">
      <c r="B2765" s="14" t="s">
        <v>11382</v>
      </c>
      <c r="C2765" s="33" t="s">
        <v>11381</v>
      </c>
      <c r="D2765" s="16" t="s">
        <v>11380</v>
      </c>
      <c r="E2765" s="104" t="s">
        <v>5057</v>
      </c>
      <c r="F2765" s="18" t="s">
        <v>26</v>
      </c>
      <c r="G2765" s="111" t="s">
        <v>26</v>
      </c>
      <c r="H2765" s="102" t="s">
        <v>334</v>
      </c>
      <c r="I2765" s="21">
        <v>14925300</v>
      </c>
      <c r="J2765" s="71">
        <v>115.283</v>
      </c>
      <c r="K2765" s="21">
        <v>17292495</v>
      </c>
      <c r="L2765" s="21">
        <v>15000000</v>
      </c>
      <c r="M2765" s="21">
        <v>14945945</v>
      </c>
      <c r="N2765" s="21"/>
      <c r="O2765" s="21">
        <v>7015</v>
      </c>
      <c r="P2765" s="21"/>
      <c r="Q2765" s="21"/>
      <c r="R2765" s="22">
        <v>5.125</v>
      </c>
      <c r="S2765" s="22">
        <v>5.1890000000000001</v>
      </c>
      <c r="T2765" s="20" t="s">
        <v>4949</v>
      </c>
      <c r="U2765" s="21">
        <v>192188</v>
      </c>
      <c r="V2765" s="21">
        <v>768750</v>
      </c>
      <c r="W2765" s="34">
        <v>40071</v>
      </c>
      <c r="X2765" s="34">
        <v>43739</v>
      </c>
      <c r="Y2765" s="109"/>
      <c r="Z2765" s="70" t="s">
        <v>4927</v>
      </c>
      <c r="AA2765" s="20" t="s">
        <v>4926</v>
      </c>
      <c r="AB2765" s="109"/>
      <c r="AC2765" s="19"/>
      <c r="AD2765" s="22"/>
      <c r="AE2765" s="19"/>
    </row>
    <row r="2766" spans="2:31" x14ac:dyDescent="0.2">
      <c r="B2766" s="14" t="s">
        <v>11379</v>
      </c>
      <c r="C2766" s="33" t="s">
        <v>11378</v>
      </c>
      <c r="D2766" s="16" t="s">
        <v>11359</v>
      </c>
      <c r="E2766" s="104" t="s">
        <v>26</v>
      </c>
      <c r="F2766" s="18" t="s">
        <v>26</v>
      </c>
      <c r="G2766" s="111" t="s">
        <v>26</v>
      </c>
      <c r="H2766" s="102" t="s">
        <v>334</v>
      </c>
      <c r="I2766" s="21">
        <v>18496205</v>
      </c>
      <c r="J2766" s="71">
        <v>100.617</v>
      </c>
      <c r="K2766" s="21">
        <v>16601789</v>
      </c>
      <c r="L2766" s="21">
        <v>16500000</v>
      </c>
      <c r="M2766" s="21">
        <v>16519465</v>
      </c>
      <c r="N2766" s="21"/>
      <c r="O2766" s="21">
        <v>-227002</v>
      </c>
      <c r="P2766" s="21"/>
      <c r="Q2766" s="21"/>
      <c r="R2766" s="22">
        <v>9.25</v>
      </c>
      <c r="S2766" s="22">
        <v>7.7949999999999999</v>
      </c>
      <c r="T2766" s="20" t="s">
        <v>118</v>
      </c>
      <c r="U2766" s="21">
        <v>635937</v>
      </c>
      <c r="V2766" s="21">
        <v>1526250</v>
      </c>
      <c r="W2766" s="34">
        <v>36916</v>
      </c>
      <c r="X2766" s="34">
        <v>41306</v>
      </c>
      <c r="Y2766" s="109"/>
      <c r="Z2766" s="70" t="s">
        <v>4927</v>
      </c>
      <c r="AA2766" s="20" t="s">
        <v>4926</v>
      </c>
      <c r="AB2766" s="109"/>
      <c r="AC2766" s="19"/>
      <c r="AD2766" s="22"/>
      <c r="AE2766" s="19"/>
    </row>
    <row r="2767" spans="2:31" x14ac:dyDescent="0.2">
      <c r="B2767" s="14" t="s">
        <v>11377</v>
      </c>
      <c r="C2767" s="33" t="s">
        <v>11376</v>
      </c>
      <c r="D2767" s="16" t="s">
        <v>11359</v>
      </c>
      <c r="E2767" s="104" t="s">
        <v>26</v>
      </c>
      <c r="F2767" s="18" t="s">
        <v>10114</v>
      </c>
      <c r="G2767" s="111" t="s">
        <v>26</v>
      </c>
      <c r="H2767" s="102" t="s">
        <v>334</v>
      </c>
      <c r="I2767" s="21">
        <v>25000000</v>
      </c>
      <c r="J2767" s="71">
        <v>103.583</v>
      </c>
      <c r="K2767" s="21">
        <v>41545807</v>
      </c>
      <c r="L2767" s="21">
        <v>40108595</v>
      </c>
      <c r="M2767" s="21">
        <v>40108595</v>
      </c>
      <c r="N2767" s="21"/>
      <c r="O2767" s="21"/>
      <c r="P2767" s="21"/>
      <c r="Q2767" s="21">
        <v>502067</v>
      </c>
      <c r="R2767" s="22">
        <v>8.625</v>
      </c>
      <c r="S2767" s="22">
        <v>8.625</v>
      </c>
      <c r="T2767" s="20" t="s">
        <v>118</v>
      </c>
      <c r="U2767" s="21">
        <v>1383747</v>
      </c>
      <c r="V2767" s="21">
        <v>3560254</v>
      </c>
      <c r="W2767" s="34">
        <v>34978</v>
      </c>
      <c r="X2767" s="34">
        <v>41677</v>
      </c>
      <c r="Y2767" s="109"/>
      <c r="Z2767" s="70" t="s">
        <v>4927</v>
      </c>
      <c r="AA2767" s="20" t="s">
        <v>4926</v>
      </c>
      <c r="AB2767" s="109"/>
      <c r="AC2767" s="19"/>
      <c r="AD2767" s="22"/>
      <c r="AE2767" s="19"/>
    </row>
    <row r="2768" spans="2:31" x14ac:dyDescent="0.2">
      <c r="B2768" s="14" t="s">
        <v>11375</v>
      </c>
      <c r="C2768" s="33" t="s">
        <v>11374</v>
      </c>
      <c r="D2768" s="16" t="s">
        <v>11359</v>
      </c>
      <c r="E2768" s="104" t="s">
        <v>26</v>
      </c>
      <c r="F2768" s="18" t="s">
        <v>26</v>
      </c>
      <c r="G2768" s="111" t="s">
        <v>26</v>
      </c>
      <c r="H2768" s="102" t="s">
        <v>334</v>
      </c>
      <c r="I2768" s="21">
        <v>2396540</v>
      </c>
      <c r="J2768" s="71">
        <v>135.779</v>
      </c>
      <c r="K2768" s="21">
        <v>2715572</v>
      </c>
      <c r="L2768" s="21">
        <v>2000000</v>
      </c>
      <c r="M2768" s="21">
        <v>2304793</v>
      </c>
      <c r="N2768" s="21"/>
      <c r="O2768" s="21">
        <v>-16282</v>
      </c>
      <c r="P2768" s="21"/>
      <c r="Q2768" s="21"/>
      <c r="R2768" s="22">
        <v>8.5</v>
      </c>
      <c r="S2768" s="22">
        <v>6.6509999999999998</v>
      </c>
      <c r="T2768" s="20" t="s">
        <v>118</v>
      </c>
      <c r="U2768" s="21">
        <v>60444</v>
      </c>
      <c r="V2768" s="21">
        <v>170000</v>
      </c>
      <c r="W2768" s="34">
        <v>38727</v>
      </c>
      <c r="X2768" s="34">
        <v>45711</v>
      </c>
      <c r="Y2768" s="109"/>
      <c r="Z2768" s="70" t="s">
        <v>4927</v>
      </c>
      <c r="AA2768" s="20" t="s">
        <v>4926</v>
      </c>
      <c r="AB2768" s="109"/>
      <c r="AC2768" s="19"/>
      <c r="AD2768" s="22"/>
      <c r="AE2768" s="19"/>
    </row>
    <row r="2769" spans="2:31" x14ac:dyDescent="0.2">
      <c r="B2769" s="14" t="s">
        <v>11373</v>
      </c>
      <c r="C2769" s="33" t="s">
        <v>11372</v>
      </c>
      <c r="D2769" s="16" t="s">
        <v>11359</v>
      </c>
      <c r="E2769" s="104" t="s">
        <v>26</v>
      </c>
      <c r="F2769" s="18" t="s">
        <v>26</v>
      </c>
      <c r="G2769" s="111" t="s">
        <v>26</v>
      </c>
      <c r="H2769" s="102" t="s">
        <v>334</v>
      </c>
      <c r="I2769" s="21">
        <v>8625825</v>
      </c>
      <c r="J2769" s="71">
        <v>130.96199999999999</v>
      </c>
      <c r="K2769" s="21">
        <v>11635929</v>
      </c>
      <c r="L2769" s="21">
        <v>8885000</v>
      </c>
      <c r="M2769" s="21">
        <v>8690334</v>
      </c>
      <c r="N2769" s="21"/>
      <c r="O2769" s="21">
        <v>10024</v>
      </c>
      <c r="P2769" s="21"/>
      <c r="Q2769" s="21"/>
      <c r="R2769" s="22">
        <v>7.7</v>
      </c>
      <c r="S2769" s="22">
        <v>7.976</v>
      </c>
      <c r="T2769" s="20" t="s">
        <v>4949</v>
      </c>
      <c r="U2769" s="21">
        <v>115925</v>
      </c>
      <c r="V2769" s="21">
        <v>684145</v>
      </c>
      <c r="W2769" s="34">
        <v>37410</v>
      </c>
      <c r="X2769" s="34">
        <v>45960</v>
      </c>
      <c r="Y2769" s="109"/>
      <c r="Z2769" s="70" t="s">
        <v>4927</v>
      </c>
      <c r="AA2769" s="20" t="s">
        <v>4926</v>
      </c>
      <c r="AB2769" s="109"/>
      <c r="AC2769" s="31"/>
      <c r="AD2769" s="22"/>
      <c r="AE2769" s="19"/>
    </row>
    <row r="2770" spans="2:31" x14ac:dyDescent="0.2">
      <c r="B2770" s="14" t="s">
        <v>11371</v>
      </c>
      <c r="C2770" s="33" t="s">
        <v>11370</v>
      </c>
      <c r="D2770" s="16" t="s">
        <v>11359</v>
      </c>
      <c r="E2770" s="104" t="s">
        <v>26</v>
      </c>
      <c r="F2770" s="18" t="s">
        <v>26</v>
      </c>
      <c r="G2770" s="111" t="s">
        <v>26</v>
      </c>
      <c r="H2770" s="102" t="s">
        <v>334</v>
      </c>
      <c r="I2770" s="21">
        <v>5822000</v>
      </c>
      <c r="J2770" s="71">
        <v>141.339</v>
      </c>
      <c r="K2770" s="21">
        <v>7066960</v>
      </c>
      <c r="L2770" s="21">
        <v>5000000</v>
      </c>
      <c r="M2770" s="21">
        <v>5778945</v>
      </c>
      <c r="N2770" s="21"/>
      <c r="O2770" s="21">
        <v>-6806</v>
      </c>
      <c r="P2770" s="21"/>
      <c r="Q2770" s="21"/>
      <c r="R2770" s="22">
        <v>7.75</v>
      </c>
      <c r="S2770" s="22">
        <v>6.5860000000000003</v>
      </c>
      <c r="T2770" s="20" t="s">
        <v>89</v>
      </c>
      <c r="U2770" s="21">
        <v>32292</v>
      </c>
      <c r="V2770" s="21">
        <v>387500</v>
      </c>
      <c r="W2770" s="34">
        <v>38216</v>
      </c>
      <c r="X2770" s="34">
        <v>53297</v>
      </c>
      <c r="Y2770" s="109"/>
      <c r="Z2770" s="70" t="s">
        <v>4927</v>
      </c>
      <c r="AA2770" s="20" t="s">
        <v>4926</v>
      </c>
      <c r="AB2770" s="109"/>
      <c r="AC2770" s="31"/>
      <c r="AD2770" s="22"/>
      <c r="AE2770" s="19"/>
    </row>
    <row r="2771" spans="2:31" x14ac:dyDescent="0.2">
      <c r="B2771" s="14" t="s">
        <v>11369</v>
      </c>
      <c r="C2771" s="33" t="s">
        <v>11368</v>
      </c>
      <c r="D2771" s="16" t="s">
        <v>11359</v>
      </c>
      <c r="E2771" s="104" t="s">
        <v>5057</v>
      </c>
      <c r="F2771" s="18" t="s">
        <v>26</v>
      </c>
      <c r="G2771" s="111" t="s">
        <v>26</v>
      </c>
      <c r="H2771" s="102" t="s">
        <v>334</v>
      </c>
      <c r="I2771" s="21">
        <v>23165120</v>
      </c>
      <c r="J2771" s="71">
        <v>130.43299999999999</v>
      </c>
      <c r="K2771" s="21">
        <v>28695282</v>
      </c>
      <c r="L2771" s="21">
        <v>22000000</v>
      </c>
      <c r="M2771" s="21">
        <v>22874351</v>
      </c>
      <c r="N2771" s="21"/>
      <c r="O2771" s="21">
        <v>652556</v>
      </c>
      <c r="P2771" s="21"/>
      <c r="Q2771" s="21"/>
      <c r="R2771" s="22">
        <v>7.43</v>
      </c>
      <c r="S2771" s="22">
        <v>6.976</v>
      </c>
      <c r="T2771" s="20" t="s">
        <v>4949</v>
      </c>
      <c r="U2771" s="21">
        <v>408650</v>
      </c>
      <c r="V2771" s="21">
        <v>1634600</v>
      </c>
      <c r="W2771" s="34">
        <v>37309</v>
      </c>
      <c r="X2771" s="34">
        <v>46296</v>
      </c>
      <c r="Y2771" s="109"/>
      <c r="Z2771" s="70" t="s">
        <v>4927</v>
      </c>
      <c r="AA2771" s="20" t="s">
        <v>4926</v>
      </c>
      <c r="AB2771" s="109"/>
      <c r="AC2771" s="19"/>
      <c r="AD2771" s="22"/>
      <c r="AE2771" s="19"/>
    </row>
    <row r="2772" spans="2:31" x14ac:dyDescent="0.2">
      <c r="B2772" s="14" t="s">
        <v>11367</v>
      </c>
      <c r="C2772" s="33" t="s">
        <v>11366</v>
      </c>
      <c r="D2772" s="16" t="s">
        <v>11359</v>
      </c>
      <c r="E2772" s="104" t="s">
        <v>26</v>
      </c>
      <c r="F2772" s="18" t="s">
        <v>26</v>
      </c>
      <c r="G2772" s="111" t="s">
        <v>26</v>
      </c>
      <c r="H2772" s="102" t="s">
        <v>334</v>
      </c>
      <c r="I2772" s="21">
        <v>12939235</v>
      </c>
      <c r="J2772" s="71">
        <v>136.17500000000001</v>
      </c>
      <c r="K2772" s="21">
        <v>13903447</v>
      </c>
      <c r="L2772" s="21">
        <v>10210000</v>
      </c>
      <c r="M2772" s="21">
        <v>12616563</v>
      </c>
      <c r="N2772" s="21"/>
      <c r="O2772" s="21">
        <v>-47629</v>
      </c>
      <c r="P2772" s="21"/>
      <c r="Q2772" s="21"/>
      <c r="R2772" s="22">
        <v>8.15</v>
      </c>
      <c r="S2772" s="22">
        <v>6.2359999999999998</v>
      </c>
      <c r="T2772" s="20" t="s">
        <v>4949</v>
      </c>
      <c r="U2772" s="21">
        <v>171046</v>
      </c>
      <c r="V2772" s="21">
        <v>832115</v>
      </c>
      <c r="W2772" s="34">
        <v>37763</v>
      </c>
      <c r="X2772" s="34">
        <v>49965</v>
      </c>
      <c r="Y2772" s="109"/>
      <c r="Z2772" s="70" t="s">
        <v>4927</v>
      </c>
      <c r="AA2772" s="20" t="s">
        <v>4926</v>
      </c>
      <c r="AB2772" s="109"/>
      <c r="AC2772" s="19"/>
      <c r="AD2772" s="22"/>
      <c r="AE2772" s="19"/>
    </row>
    <row r="2773" spans="2:31" x14ac:dyDescent="0.2">
      <c r="B2773" s="14" t="s">
        <v>11365</v>
      </c>
      <c r="C2773" s="33" t="s">
        <v>11364</v>
      </c>
      <c r="D2773" s="16" t="s">
        <v>11359</v>
      </c>
      <c r="E2773" s="104" t="s">
        <v>26</v>
      </c>
      <c r="F2773" s="18" t="s">
        <v>26</v>
      </c>
      <c r="G2773" s="111" t="s">
        <v>26</v>
      </c>
      <c r="H2773" s="102" t="s">
        <v>334</v>
      </c>
      <c r="I2773" s="21">
        <v>7282329</v>
      </c>
      <c r="J2773" s="71">
        <v>126.595</v>
      </c>
      <c r="K2773" s="21">
        <v>9937668</v>
      </c>
      <c r="L2773" s="21">
        <v>7850000</v>
      </c>
      <c r="M2773" s="21">
        <v>7394189</v>
      </c>
      <c r="N2773" s="21"/>
      <c r="O2773" s="21">
        <v>17003</v>
      </c>
      <c r="P2773" s="21"/>
      <c r="Q2773" s="21"/>
      <c r="R2773" s="22">
        <v>7.3</v>
      </c>
      <c r="S2773" s="22">
        <v>7.9630000000000001</v>
      </c>
      <c r="T2773" s="20" t="s">
        <v>4949</v>
      </c>
      <c r="U2773" s="21">
        <v>97100</v>
      </c>
      <c r="V2773" s="21">
        <v>573050</v>
      </c>
      <c r="W2773" s="34">
        <v>37411</v>
      </c>
      <c r="X2773" s="34">
        <v>46873</v>
      </c>
      <c r="Y2773" s="109"/>
      <c r="Z2773" s="70" t="s">
        <v>4927</v>
      </c>
      <c r="AA2773" s="20" t="s">
        <v>4926</v>
      </c>
      <c r="AB2773" s="109"/>
      <c r="AC2773" s="31"/>
      <c r="AD2773" s="22"/>
      <c r="AE2773" s="19"/>
    </row>
    <row r="2774" spans="2:31" x14ac:dyDescent="0.2">
      <c r="B2774" s="14" t="s">
        <v>11363</v>
      </c>
      <c r="C2774" s="33" t="s">
        <v>11362</v>
      </c>
      <c r="D2774" s="16" t="s">
        <v>11359</v>
      </c>
      <c r="E2774" s="104" t="s">
        <v>26</v>
      </c>
      <c r="F2774" s="18" t="s">
        <v>26</v>
      </c>
      <c r="G2774" s="111" t="s">
        <v>26</v>
      </c>
      <c r="H2774" s="102" t="s">
        <v>334</v>
      </c>
      <c r="I2774" s="21">
        <v>15592081</v>
      </c>
      <c r="J2774" s="71">
        <v>128.898</v>
      </c>
      <c r="K2774" s="21">
        <v>21487213</v>
      </c>
      <c r="L2774" s="21">
        <v>16670000</v>
      </c>
      <c r="M2774" s="21">
        <v>15785156</v>
      </c>
      <c r="N2774" s="21"/>
      <c r="O2774" s="21">
        <v>30662</v>
      </c>
      <c r="P2774" s="21"/>
      <c r="Q2774" s="21"/>
      <c r="R2774" s="22">
        <v>7.625</v>
      </c>
      <c r="S2774" s="22">
        <v>8.2279999999999998</v>
      </c>
      <c r="T2774" s="20" t="s">
        <v>4965</v>
      </c>
      <c r="U2774" s="21">
        <v>109455</v>
      </c>
      <c r="V2774" s="21">
        <v>1271088</v>
      </c>
      <c r="W2774" s="34">
        <v>37449</v>
      </c>
      <c r="X2774" s="34">
        <v>47087</v>
      </c>
      <c r="Y2774" s="109"/>
      <c r="Z2774" s="70" t="s">
        <v>4927</v>
      </c>
      <c r="AA2774" s="20" t="s">
        <v>4926</v>
      </c>
      <c r="AB2774" s="109"/>
      <c r="AC2774" s="19"/>
      <c r="AD2774" s="22"/>
      <c r="AE2774" s="19"/>
    </row>
    <row r="2775" spans="2:31" x14ac:dyDescent="0.2">
      <c r="B2775" s="14" t="s">
        <v>11361</v>
      </c>
      <c r="C2775" s="33" t="s">
        <v>11360</v>
      </c>
      <c r="D2775" s="16" t="s">
        <v>11359</v>
      </c>
      <c r="E2775" s="104" t="s">
        <v>26</v>
      </c>
      <c r="F2775" s="18" t="s">
        <v>26</v>
      </c>
      <c r="G2775" s="111" t="s">
        <v>26</v>
      </c>
      <c r="H2775" s="102" t="s">
        <v>334</v>
      </c>
      <c r="I2775" s="21">
        <v>7300597</v>
      </c>
      <c r="J2775" s="71">
        <v>120.36199999999999</v>
      </c>
      <c r="K2775" s="21">
        <v>8786441</v>
      </c>
      <c r="L2775" s="21">
        <v>7300000</v>
      </c>
      <c r="M2775" s="21">
        <v>7300621</v>
      </c>
      <c r="N2775" s="21"/>
      <c r="O2775" s="21">
        <v>102</v>
      </c>
      <c r="P2775" s="21"/>
      <c r="Q2775" s="21"/>
      <c r="R2775" s="22">
        <v>6.55</v>
      </c>
      <c r="S2775" s="22">
        <v>6.5490000000000004</v>
      </c>
      <c r="T2775" s="20" t="s">
        <v>4985</v>
      </c>
      <c r="U2775" s="21">
        <v>140789</v>
      </c>
      <c r="V2775" s="21">
        <v>478150</v>
      </c>
      <c r="W2775" s="34">
        <v>37685</v>
      </c>
      <c r="X2775" s="34">
        <v>48653</v>
      </c>
      <c r="Y2775" s="109"/>
      <c r="Z2775" s="70" t="s">
        <v>4927</v>
      </c>
      <c r="AA2775" s="20" t="s">
        <v>4926</v>
      </c>
      <c r="AB2775" s="109"/>
      <c r="AC2775" s="19"/>
      <c r="AD2775" s="22"/>
      <c r="AE2775" s="19"/>
    </row>
    <row r="2776" spans="2:31" x14ac:dyDescent="0.2">
      <c r="B2776" s="14" t="s">
        <v>11358</v>
      </c>
      <c r="C2776" s="33" t="s">
        <v>11357</v>
      </c>
      <c r="D2776" s="16" t="s">
        <v>11354</v>
      </c>
      <c r="E2776" s="104" t="s">
        <v>26</v>
      </c>
      <c r="F2776" s="18" t="s">
        <v>26</v>
      </c>
      <c r="G2776" s="111" t="s">
        <v>26</v>
      </c>
      <c r="H2776" s="102" t="s">
        <v>334</v>
      </c>
      <c r="I2776" s="21">
        <v>10034830</v>
      </c>
      <c r="J2776" s="71">
        <v>101.078</v>
      </c>
      <c r="K2776" s="21">
        <v>10107760</v>
      </c>
      <c r="L2776" s="21">
        <v>10000000</v>
      </c>
      <c r="M2776" s="21">
        <v>10024393</v>
      </c>
      <c r="N2776" s="21"/>
      <c r="O2776" s="21">
        <v>-10437</v>
      </c>
      <c r="P2776" s="21"/>
      <c r="Q2776" s="21"/>
      <c r="R2776" s="22">
        <v>1.611</v>
      </c>
      <c r="S2776" s="22">
        <v>1.4359999999999999</v>
      </c>
      <c r="T2776" s="20" t="s">
        <v>89</v>
      </c>
      <c r="U2776" s="21">
        <v>13425</v>
      </c>
      <c r="V2776" s="21">
        <v>85025</v>
      </c>
      <c r="W2776" s="34">
        <v>41045</v>
      </c>
      <c r="X2776" s="34">
        <v>41791</v>
      </c>
      <c r="Y2776" s="109"/>
      <c r="Z2776" s="70" t="s">
        <v>4927</v>
      </c>
      <c r="AA2776" s="20" t="s">
        <v>4926</v>
      </c>
      <c r="AB2776" s="109"/>
      <c r="AC2776" s="19"/>
      <c r="AD2776" s="22"/>
      <c r="AE2776" s="19"/>
    </row>
    <row r="2777" spans="2:31" x14ac:dyDescent="0.2">
      <c r="B2777" s="14" t="s">
        <v>11356</v>
      </c>
      <c r="C2777" s="33" t="s">
        <v>11355</v>
      </c>
      <c r="D2777" s="16" t="s">
        <v>11354</v>
      </c>
      <c r="E2777" s="104" t="s">
        <v>26</v>
      </c>
      <c r="F2777" s="18" t="s">
        <v>26</v>
      </c>
      <c r="G2777" s="111" t="s">
        <v>26</v>
      </c>
      <c r="H2777" s="102" t="s">
        <v>334</v>
      </c>
      <c r="I2777" s="21">
        <v>6792452</v>
      </c>
      <c r="J2777" s="71">
        <v>100.711</v>
      </c>
      <c r="K2777" s="21">
        <v>6848375</v>
      </c>
      <c r="L2777" s="21">
        <v>6800000</v>
      </c>
      <c r="M2777" s="21">
        <v>6793197</v>
      </c>
      <c r="N2777" s="21"/>
      <c r="O2777" s="21">
        <v>745</v>
      </c>
      <c r="P2777" s="21"/>
      <c r="Q2777" s="21"/>
      <c r="R2777" s="22">
        <v>1.2</v>
      </c>
      <c r="S2777" s="22">
        <v>1.242</v>
      </c>
      <c r="T2777" s="20" t="s">
        <v>89</v>
      </c>
      <c r="U2777" s="21">
        <v>6800</v>
      </c>
      <c r="V2777" s="21">
        <v>15867</v>
      </c>
      <c r="W2777" s="34">
        <v>41170</v>
      </c>
      <c r="X2777" s="34">
        <v>42156</v>
      </c>
      <c r="Y2777" s="109"/>
      <c r="Z2777" s="70" t="s">
        <v>4927</v>
      </c>
      <c r="AA2777" s="20" t="s">
        <v>4926</v>
      </c>
      <c r="AB2777" s="109"/>
      <c r="AC2777" s="19"/>
      <c r="AD2777" s="22"/>
      <c r="AE2777" s="19"/>
    </row>
    <row r="2778" spans="2:31" x14ac:dyDescent="0.2">
      <c r="B2778" s="14" t="s">
        <v>11353</v>
      </c>
      <c r="C2778" s="33" t="s">
        <v>11352</v>
      </c>
      <c r="D2778" s="16" t="s">
        <v>11346</v>
      </c>
      <c r="E2778" s="104" t="s">
        <v>26</v>
      </c>
      <c r="F2778" s="18" t="s">
        <v>26</v>
      </c>
      <c r="G2778" s="111" t="s">
        <v>26</v>
      </c>
      <c r="H2778" s="102" t="s">
        <v>323</v>
      </c>
      <c r="I2778" s="21">
        <v>25000000</v>
      </c>
      <c r="J2778" s="71">
        <v>104.57899999999999</v>
      </c>
      <c r="K2778" s="21">
        <v>26144725</v>
      </c>
      <c r="L2778" s="21">
        <v>25000000</v>
      </c>
      <c r="M2778" s="21">
        <v>25000000</v>
      </c>
      <c r="N2778" s="21"/>
      <c r="O2778" s="21"/>
      <c r="P2778" s="21"/>
      <c r="Q2778" s="21"/>
      <c r="R2778" s="22">
        <v>3.5529999999999999</v>
      </c>
      <c r="S2778" s="22">
        <v>3.5529999999999999</v>
      </c>
      <c r="T2778" s="20" t="s">
        <v>4949</v>
      </c>
      <c r="U2778" s="21">
        <v>222063</v>
      </c>
      <c r="V2778" s="21">
        <v>888250</v>
      </c>
      <c r="W2778" s="34">
        <v>40077</v>
      </c>
      <c r="X2778" s="34">
        <v>41913</v>
      </c>
      <c r="Y2778" s="109"/>
      <c r="Z2778" s="70" t="s">
        <v>4927</v>
      </c>
      <c r="AA2778" s="20" t="s">
        <v>4926</v>
      </c>
      <c r="AB2778" s="109"/>
      <c r="AC2778" s="19"/>
      <c r="AD2778" s="22"/>
      <c r="AE2778" s="19"/>
    </row>
    <row r="2779" spans="2:31" x14ac:dyDescent="0.2">
      <c r="B2779" s="14" t="s">
        <v>11351</v>
      </c>
      <c r="C2779" s="33" t="s">
        <v>11350</v>
      </c>
      <c r="D2779" s="16" t="s">
        <v>11349</v>
      </c>
      <c r="E2779" s="104" t="s">
        <v>26</v>
      </c>
      <c r="F2779" s="18" t="s">
        <v>26</v>
      </c>
      <c r="G2779" s="111" t="s">
        <v>590</v>
      </c>
      <c r="H2779" s="102" t="s">
        <v>323</v>
      </c>
      <c r="I2779" s="21">
        <v>5791000</v>
      </c>
      <c r="J2779" s="71">
        <v>110.315</v>
      </c>
      <c r="K2779" s="21">
        <v>6388342</v>
      </c>
      <c r="L2779" s="21">
        <v>5791000</v>
      </c>
      <c r="M2779" s="21">
        <v>5791000</v>
      </c>
      <c r="N2779" s="21"/>
      <c r="O2779" s="21"/>
      <c r="P2779" s="21"/>
      <c r="Q2779" s="21"/>
      <c r="R2779" s="22">
        <v>5.4690000000000003</v>
      </c>
      <c r="S2779" s="22">
        <v>5.468</v>
      </c>
      <c r="T2779" s="20" t="s">
        <v>85</v>
      </c>
      <c r="U2779" s="21">
        <v>158355</v>
      </c>
      <c r="V2779" s="21">
        <v>316710</v>
      </c>
      <c r="W2779" s="34">
        <v>37959</v>
      </c>
      <c r="X2779" s="34">
        <v>43101</v>
      </c>
      <c r="Y2779" s="109"/>
      <c r="Z2779" s="70" t="s">
        <v>4927</v>
      </c>
      <c r="AA2779" s="20" t="s">
        <v>5160</v>
      </c>
      <c r="AB2779" s="109"/>
      <c r="AC2779" s="31"/>
      <c r="AD2779" s="22"/>
      <c r="AE2779" s="19"/>
    </row>
    <row r="2780" spans="2:31" x14ac:dyDescent="0.2">
      <c r="B2780" s="14" t="s">
        <v>11348</v>
      </c>
      <c r="C2780" s="33" t="s">
        <v>11347</v>
      </c>
      <c r="D2780" s="16" t="s">
        <v>11346</v>
      </c>
      <c r="E2780" s="104" t="s">
        <v>26</v>
      </c>
      <c r="F2780" s="18" t="s">
        <v>26</v>
      </c>
      <c r="G2780" s="111" t="s">
        <v>26</v>
      </c>
      <c r="H2780" s="102" t="s">
        <v>323</v>
      </c>
      <c r="I2780" s="21">
        <v>12500000</v>
      </c>
      <c r="J2780" s="71">
        <v>116.785</v>
      </c>
      <c r="K2780" s="21">
        <v>14598063</v>
      </c>
      <c r="L2780" s="21">
        <v>12500000</v>
      </c>
      <c r="M2780" s="21">
        <v>12500000</v>
      </c>
      <c r="N2780" s="21"/>
      <c r="O2780" s="21"/>
      <c r="P2780" s="21"/>
      <c r="Q2780" s="21"/>
      <c r="R2780" s="22">
        <v>4.8810000000000002</v>
      </c>
      <c r="S2780" s="22">
        <v>4.8810000000000002</v>
      </c>
      <c r="T2780" s="20" t="s">
        <v>118</v>
      </c>
      <c r="U2780" s="21">
        <v>230492</v>
      </c>
      <c r="V2780" s="21">
        <v>610125</v>
      </c>
      <c r="W2780" s="34">
        <v>40028</v>
      </c>
      <c r="X2780" s="34">
        <v>43692</v>
      </c>
      <c r="Y2780" s="109"/>
      <c r="Z2780" s="70" t="s">
        <v>4927</v>
      </c>
      <c r="AA2780" s="20" t="s">
        <v>4926</v>
      </c>
      <c r="AB2780" s="109"/>
      <c r="AC2780" s="19"/>
      <c r="AD2780" s="22"/>
      <c r="AE2780" s="19"/>
    </row>
    <row r="2781" spans="2:31" x14ac:dyDescent="0.2">
      <c r="B2781" s="14" t="s">
        <v>11345</v>
      </c>
      <c r="C2781" s="33" t="s">
        <v>11344</v>
      </c>
      <c r="D2781" s="16" t="s">
        <v>11343</v>
      </c>
      <c r="E2781" s="104" t="s">
        <v>26</v>
      </c>
      <c r="F2781" s="18" t="s">
        <v>26</v>
      </c>
      <c r="G2781" s="111" t="s">
        <v>26</v>
      </c>
      <c r="H2781" s="102" t="s">
        <v>334</v>
      </c>
      <c r="I2781" s="21">
        <v>25409020</v>
      </c>
      <c r="J2781" s="71">
        <v>116.514</v>
      </c>
      <c r="K2781" s="21">
        <v>26798289</v>
      </c>
      <c r="L2781" s="21">
        <v>23000000</v>
      </c>
      <c r="M2781" s="21">
        <v>24195036</v>
      </c>
      <c r="N2781" s="21"/>
      <c r="O2781" s="21">
        <v>-223891</v>
      </c>
      <c r="P2781" s="21"/>
      <c r="Q2781" s="21"/>
      <c r="R2781" s="22">
        <v>7.86</v>
      </c>
      <c r="S2781" s="22">
        <v>6.4390000000000001</v>
      </c>
      <c r="T2781" s="20" t="s">
        <v>4985</v>
      </c>
      <c r="U2781" s="21">
        <v>532297</v>
      </c>
      <c r="V2781" s="21">
        <v>1807800</v>
      </c>
      <c r="W2781" s="34">
        <v>39105</v>
      </c>
      <c r="X2781" s="34">
        <v>42821</v>
      </c>
      <c r="Y2781" s="109"/>
      <c r="Z2781" s="70" t="s">
        <v>4927</v>
      </c>
      <c r="AA2781" s="20" t="s">
        <v>4926</v>
      </c>
      <c r="AB2781" s="109"/>
      <c r="AC2781" s="19"/>
      <c r="AD2781" s="22"/>
      <c r="AE2781" s="19"/>
    </row>
    <row r="2782" spans="2:31" x14ac:dyDescent="0.2">
      <c r="B2782" s="14" t="s">
        <v>11342</v>
      </c>
      <c r="C2782" s="33" t="s">
        <v>11341</v>
      </c>
      <c r="D2782" s="16" t="s">
        <v>11338</v>
      </c>
      <c r="E2782" s="104" t="s">
        <v>26</v>
      </c>
      <c r="F2782" s="18" t="s">
        <v>26</v>
      </c>
      <c r="G2782" s="111" t="s">
        <v>26</v>
      </c>
      <c r="H2782" s="102" t="s">
        <v>334</v>
      </c>
      <c r="I2782" s="21">
        <v>17603150</v>
      </c>
      <c r="J2782" s="71">
        <v>100.83</v>
      </c>
      <c r="K2782" s="21">
        <v>17645285</v>
      </c>
      <c r="L2782" s="21">
        <v>17500000</v>
      </c>
      <c r="M2782" s="21">
        <v>17504023</v>
      </c>
      <c r="N2782" s="21"/>
      <c r="O2782" s="21">
        <v>-20988</v>
      </c>
      <c r="P2782" s="21"/>
      <c r="Q2782" s="21"/>
      <c r="R2782" s="22">
        <v>6.15</v>
      </c>
      <c r="S2782" s="22">
        <v>6.0049999999999999</v>
      </c>
      <c r="T2782" s="20" t="s">
        <v>4985</v>
      </c>
      <c r="U2782" s="21">
        <v>358750</v>
      </c>
      <c r="V2782" s="21">
        <v>1076250</v>
      </c>
      <c r="W2782" s="34">
        <v>39583</v>
      </c>
      <c r="X2782" s="34">
        <v>41334</v>
      </c>
      <c r="Y2782" s="109"/>
      <c r="Z2782" s="70" t="s">
        <v>4927</v>
      </c>
      <c r="AA2782" s="20" t="s">
        <v>4926</v>
      </c>
      <c r="AB2782" s="109"/>
      <c r="AC2782" s="31"/>
      <c r="AD2782" s="22"/>
      <c r="AE2782" s="19"/>
    </row>
    <row r="2783" spans="2:31" x14ac:dyDescent="0.2">
      <c r="B2783" s="14" t="s">
        <v>11340</v>
      </c>
      <c r="C2783" s="33" t="s">
        <v>11339</v>
      </c>
      <c r="D2783" s="16" t="s">
        <v>11338</v>
      </c>
      <c r="E2783" s="104" t="s">
        <v>26</v>
      </c>
      <c r="F2783" s="18" t="s">
        <v>26</v>
      </c>
      <c r="G2783" s="111" t="s">
        <v>26</v>
      </c>
      <c r="H2783" s="102" t="s">
        <v>334</v>
      </c>
      <c r="I2783" s="21">
        <v>7532885</v>
      </c>
      <c r="J2783" s="71">
        <v>106.566</v>
      </c>
      <c r="K2783" s="21">
        <v>8402705</v>
      </c>
      <c r="L2783" s="21">
        <v>7885000</v>
      </c>
      <c r="M2783" s="21">
        <v>7785009</v>
      </c>
      <c r="N2783" s="21"/>
      <c r="O2783" s="21">
        <v>58373</v>
      </c>
      <c r="P2783" s="21"/>
      <c r="Q2783" s="21"/>
      <c r="R2783" s="22">
        <v>5.4</v>
      </c>
      <c r="S2783" s="22">
        <v>6.2779999999999996</v>
      </c>
      <c r="T2783" s="20" t="s">
        <v>85</v>
      </c>
      <c r="U2783" s="21">
        <v>196337</v>
      </c>
      <c r="V2783" s="21">
        <v>425790</v>
      </c>
      <c r="W2783" s="34">
        <v>39567</v>
      </c>
      <c r="X2783" s="34">
        <v>41835</v>
      </c>
      <c r="Y2783" s="109"/>
      <c r="Z2783" s="70" t="s">
        <v>4927</v>
      </c>
      <c r="AA2783" s="20" t="s">
        <v>4926</v>
      </c>
      <c r="AB2783" s="109"/>
      <c r="AC2783" s="31"/>
      <c r="AD2783" s="22"/>
      <c r="AE2783" s="19"/>
    </row>
    <row r="2784" spans="2:31" x14ac:dyDescent="0.2">
      <c r="B2784" s="14" t="s">
        <v>11337</v>
      </c>
      <c r="C2784" s="33" t="s">
        <v>11336</v>
      </c>
      <c r="D2784" s="16" t="s">
        <v>11333</v>
      </c>
      <c r="E2784" s="104" t="s">
        <v>26</v>
      </c>
      <c r="F2784" s="18" t="s">
        <v>26</v>
      </c>
      <c r="G2784" s="111" t="s">
        <v>26</v>
      </c>
      <c r="H2784" s="102" t="s">
        <v>334</v>
      </c>
      <c r="I2784" s="21">
        <v>5480805</v>
      </c>
      <c r="J2784" s="71">
        <v>100.166</v>
      </c>
      <c r="K2784" s="21">
        <v>5509141</v>
      </c>
      <c r="L2784" s="21">
        <v>5500000</v>
      </c>
      <c r="M2784" s="21">
        <v>5499476</v>
      </c>
      <c r="N2784" s="21"/>
      <c r="O2784" s="21">
        <v>6576</v>
      </c>
      <c r="P2784" s="21"/>
      <c r="Q2784" s="21"/>
      <c r="R2784" s="22">
        <v>3.25</v>
      </c>
      <c r="S2784" s="22">
        <v>3.3730000000000002</v>
      </c>
      <c r="T2784" s="20" t="s">
        <v>85</v>
      </c>
      <c r="U2784" s="21">
        <v>74976</v>
      </c>
      <c r="V2784" s="21">
        <v>178750</v>
      </c>
      <c r="W2784" s="34">
        <v>40198</v>
      </c>
      <c r="X2784" s="34">
        <v>41304</v>
      </c>
      <c r="Y2784" s="109"/>
      <c r="Z2784" s="70" t="s">
        <v>4927</v>
      </c>
      <c r="AA2784" s="20" t="s">
        <v>4926</v>
      </c>
      <c r="AB2784" s="109"/>
      <c r="AC2784" s="19"/>
      <c r="AD2784" s="22"/>
      <c r="AE2784" s="19"/>
    </row>
    <row r="2785" spans="2:31" x14ac:dyDescent="0.2">
      <c r="B2785" s="14" t="s">
        <v>11335</v>
      </c>
      <c r="C2785" s="33" t="s">
        <v>11334</v>
      </c>
      <c r="D2785" s="16" t="s">
        <v>11333</v>
      </c>
      <c r="E2785" s="104" t="s">
        <v>26</v>
      </c>
      <c r="F2785" s="18" t="s">
        <v>26</v>
      </c>
      <c r="G2785" s="111" t="s">
        <v>26</v>
      </c>
      <c r="H2785" s="102" t="s">
        <v>334</v>
      </c>
      <c r="I2785" s="21">
        <v>12039630</v>
      </c>
      <c r="J2785" s="71">
        <v>106.956</v>
      </c>
      <c r="K2785" s="21">
        <v>12834660</v>
      </c>
      <c r="L2785" s="21">
        <v>12000000</v>
      </c>
      <c r="M2785" s="21">
        <v>12018047</v>
      </c>
      <c r="N2785" s="21"/>
      <c r="O2785" s="21">
        <v>-7630</v>
      </c>
      <c r="P2785" s="21"/>
      <c r="Q2785" s="21"/>
      <c r="R2785" s="22">
        <v>4.5</v>
      </c>
      <c r="S2785" s="22">
        <v>4.423</v>
      </c>
      <c r="T2785" s="20" t="s">
        <v>85</v>
      </c>
      <c r="U2785" s="21">
        <v>226500</v>
      </c>
      <c r="V2785" s="21">
        <v>540000</v>
      </c>
      <c r="W2785" s="34">
        <v>40235</v>
      </c>
      <c r="X2785" s="34">
        <v>42034</v>
      </c>
      <c r="Y2785" s="109"/>
      <c r="Z2785" s="70" t="s">
        <v>4927</v>
      </c>
      <c r="AA2785" s="20" t="s">
        <v>4926</v>
      </c>
      <c r="AB2785" s="109"/>
      <c r="AC2785" s="19"/>
      <c r="AD2785" s="22"/>
      <c r="AE2785" s="19"/>
    </row>
    <row r="2786" spans="2:31" x14ac:dyDescent="0.2">
      <c r="B2786" s="14" t="s">
        <v>11332</v>
      </c>
      <c r="C2786" s="33" t="s">
        <v>11331</v>
      </c>
      <c r="D2786" s="16" t="s">
        <v>11330</v>
      </c>
      <c r="E2786" s="104" t="s">
        <v>26</v>
      </c>
      <c r="F2786" s="18" t="s">
        <v>26</v>
      </c>
      <c r="G2786" s="111" t="s">
        <v>26</v>
      </c>
      <c r="H2786" s="102" t="s">
        <v>334</v>
      </c>
      <c r="I2786" s="21">
        <v>4957000</v>
      </c>
      <c r="J2786" s="71">
        <v>95.213999999999999</v>
      </c>
      <c r="K2786" s="21">
        <v>4760715</v>
      </c>
      <c r="L2786" s="21">
        <v>5000000</v>
      </c>
      <c r="M2786" s="21">
        <v>4961837</v>
      </c>
      <c r="N2786" s="21"/>
      <c r="O2786" s="21">
        <v>910</v>
      </c>
      <c r="P2786" s="21"/>
      <c r="Q2786" s="21"/>
      <c r="R2786" s="22">
        <v>6.5</v>
      </c>
      <c r="S2786" s="22">
        <v>6.5659999999999998</v>
      </c>
      <c r="T2786" s="20" t="s">
        <v>4985</v>
      </c>
      <c r="U2786" s="21">
        <v>95694</v>
      </c>
      <c r="V2786" s="21">
        <v>325000</v>
      </c>
      <c r="W2786" s="34">
        <v>38448</v>
      </c>
      <c r="X2786" s="34">
        <v>49383</v>
      </c>
      <c r="Y2786" s="109"/>
      <c r="Z2786" s="70" t="s">
        <v>4927</v>
      </c>
      <c r="AA2786" s="20" t="s">
        <v>4926</v>
      </c>
      <c r="AB2786" s="109"/>
      <c r="AC2786" s="19"/>
      <c r="AD2786" s="22"/>
      <c r="AE2786" s="19"/>
    </row>
    <row r="2787" spans="2:31" x14ac:dyDescent="0.2">
      <c r="B2787" s="14" t="s">
        <v>11329</v>
      </c>
      <c r="C2787" s="33" t="s">
        <v>11328</v>
      </c>
      <c r="D2787" s="16" t="s">
        <v>11325</v>
      </c>
      <c r="E2787" s="104" t="s">
        <v>5057</v>
      </c>
      <c r="F2787" s="18" t="s">
        <v>26</v>
      </c>
      <c r="G2787" s="111" t="s">
        <v>26</v>
      </c>
      <c r="H2787" s="102" t="s">
        <v>334</v>
      </c>
      <c r="I2787" s="21">
        <v>8168000</v>
      </c>
      <c r="J2787" s="71">
        <v>126.462</v>
      </c>
      <c r="K2787" s="21">
        <v>10116960</v>
      </c>
      <c r="L2787" s="21">
        <v>8000000</v>
      </c>
      <c r="M2787" s="21">
        <v>8116447</v>
      </c>
      <c r="N2787" s="21"/>
      <c r="O2787" s="21">
        <v>-6773</v>
      </c>
      <c r="P2787" s="21"/>
      <c r="Q2787" s="21"/>
      <c r="R2787" s="22">
        <v>7.25</v>
      </c>
      <c r="S2787" s="22">
        <v>7.0549999999999997</v>
      </c>
      <c r="T2787" s="20" t="s">
        <v>4949</v>
      </c>
      <c r="U2787" s="21">
        <v>122444</v>
      </c>
      <c r="V2787" s="21">
        <v>580000</v>
      </c>
      <c r="W2787" s="34">
        <v>37594</v>
      </c>
      <c r="X2787" s="34">
        <v>45214</v>
      </c>
      <c r="Y2787" s="109"/>
      <c r="Z2787" s="70" t="s">
        <v>4927</v>
      </c>
      <c r="AA2787" s="20" t="s">
        <v>4926</v>
      </c>
      <c r="AB2787" s="109"/>
      <c r="AC2787" s="19"/>
      <c r="AD2787" s="22"/>
      <c r="AE2787" s="19"/>
    </row>
    <row r="2788" spans="2:31" x14ac:dyDescent="0.2">
      <c r="B2788" s="14" t="s">
        <v>11327</v>
      </c>
      <c r="C2788" s="33" t="s">
        <v>11326</v>
      </c>
      <c r="D2788" s="16" t="s">
        <v>11325</v>
      </c>
      <c r="E2788" s="104" t="s">
        <v>26</v>
      </c>
      <c r="F2788" s="18" t="s">
        <v>26</v>
      </c>
      <c r="G2788" s="111" t="s">
        <v>26</v>
      </c>
      <c r="H2788" s="102" t="s">
        <v>334</v>
      </c>
      <c r="I2788" s="21">
        <v>37429206</v>
      </c>
      <c r="J2788" s="71">
        <v>139.149</v>
      </c>
      <c r="K2788" s="21">
        <v>46830428</v>
      </c>
      <c r="L2788" s="21">
        <v>33655000</v>
      </c>
      <c r="M2788" s="21">
        <v>36566894</v>
      </c>
      <c r="N2788" s="21"/>
      <c r="O2788" s="21">
        <v>-121577</v>
      </c>
      <c r="P2788" s="21"/>
      <c r="Q2788" s="21"/>
      <c r="R2788" s="22">
        <v>8</v>
      </c>
      <c r="S2788" s="22">
        <v>7.0250000000000004</v>
      </c>
      <c r="T2788" s="20" t="s">
        <v>4949</v>
      </c>
      <c r="U2788" s="21">
        <v>673100</v>
      </c>
      <c r="V2788" s="21">
        <v>2692400</v>
      </c>
      <c r="W2788" s="34">
        <v>38100</v>
      </c>
      <c r="X2788" s="34">
        <v>46478</v>
      </c>
      <c r="Y2788" s="109"/>
      <c r="Z2788" s="70" t="s">
        <v>4927</v>
      </c>
      <c r="AA2788" s="20" t="s">
        <v>4926</v>
      </c>
      <c r="AB2788" s="109"/>
      <c r="AC2788" s="19"/>
      <c r="AD2788" s="22"/>
      <c r="AE2788" s="19"/>
    </row>
    <row r="2789" spans="2:31" x14ac:dyDescent="0.2">
      <c r="B2789" s="14" t="s">
        <v>11324</v>
      </c>
      <c r="C2789" s="33" t="s">
        <v>11323</v>
      </c>
      <c r="D2789" s="16" t="s">
        <v>11320</v>
      </c>
      <c r="E2789" s="104" t="s">
        <v>26</v>
      </c>
      <c r="F2789" s="18" t="s">
        <v>26</v>
      </c>
      <c r="G2789" s="111" t="s">
        <v>26</v>
      </c>
      <c r="H2789" s="102" t="s">
        <v>323</v>
      </c>
      <c r="I2789" s="21">
        <v>1987760</v>
      </c>
      <c r="J2789" s="71">
        <v>121.235</v>
      </c>
      <c r="K2789" s="21">
        <v>2424708</v>
      </c>
      <c r="L2789" s="21">
        <v>2000000</v>
      </c>
      <c r="M2789" s="21">
        <v>1993049</v>
      </c>
      <c r="N2789" s="21"/>
      <c r="O2789" s="21">
        <v>1362</v>
      </c>
      <c r="P2789" s="21"/>
      <c r="Q2789" s="21"/>
      <c r="R2789" s="22">
        <v>6.25</v>
      </c>
      <c r="S2789" s="22">
        <v>6.3319999999999999</v>
      </c>
      <c r="T2789" s="20" t="s">
        <v>85</v>
      </c>
      <c r="U2789" s="21">
        <v>57639</v>
      </c>
      <c r="V2789" s="21">
        <v>125000</v>
      </c>
      <c r="W2789" s="34">
        <v>39414</v>
      </c>
      <c r="X2789" s="34">
        <v>43115</v>
      </c>
      <c r="Y2789" s="109"/>
      <c r="Z2789" s="70" t="s">
        <v>4927</v>
      </c>
      <c r="AA2789" s="20" t="s">
        <v>4926</v>
      </c>
      <c r="AB2789" s="109"/>
      <c r="AC2789" s="19"/>
      <c r="AD2789" s="22"/>
      <c r="AE2789" s="19"/>
    </row>
    <row r="2790" spans="2:31" x14ac:dyDescent="0.2">
      <c r="B2790" s="14" t="s">
        <v>11322</v>
      </c>
      <c r="C2790" s="33" t="s">
        <v>11321</v>
      </c>
      <c r="D2790" s="16" t="s">
        <v>11320</v>
      </c>
      <c r="E2790" s="104" t="s">
        <v>26</v>
      </c>
      <c r="F2790" s="18" t="s">
        <v>26</v>
      </c>
      <c r="G2790" s="111" t="s">
        <v>4412</v>
      </c>
      <c r="H2790" s="102" t="s">
        <v>323</v>
      </c>
      <c r="I2790" s="21">
        <v>1996560</v>
      </c>
      <c r="J2790" s="71">
        <v>111.495</v>
      </c>
      <c r="K2790" s="21">
        <v>2229894</v>
      </c>
      <c r="L2790" s="21">
        <v>2000000</v>
      </c>
      <c r="M2790" s="21">
        <v>1996920</v>
      </c>
      <c r="N2790" s="21"/>
      <c r="O2790" s="21">
        <v>289</v>
      </c>
      <c r="P2790" s="21"/>
      <c r="Q2790" s="21"/>
      <c r="R2790" s="22">
        <v>4</v>
      </c>
      <c r="S2790" s="22">
        <v>4.0209999999999999</v>
      </c>
      <c r="T2790" s="20" t="s">
        <v>4949</v>
      </c>
      <c r="U2790" s="21">
        <v>16889</v>
      </c>
      <c r="V2790" s="21">
        <v>80889</v>
      </c>
      <c r="W2790" s="34">
        <v>40821</v>
      </c>
      <c r="X2790" s="34">
        <v>44484</v>
      </c>
      <c r="Y2790" s="109"/>
      <c r="Z2790" s="70" t="s">
        <v>4927</v>
      </c>
      <c r="AA2790" s="20" t="s">
        <v>4926</v>
      </c>
      <c r="AB2790" s="109"/>
      <c r="AC2790" s="28">
        <v>44392</v>
      </c>
      <c r="AD2790" s="22">
        <v>100</v>
      </c>
      <c r="AE2790" s="19"/>
    </row>
    <row r="2791" spans="2:31" x14ac:dyDescent="0.2">
      <c r="B2791" s="14" t="s">
        <v>11319</v>
      </c>
      <c r="C2791" s="33" t="s">
        <v>11318</v>
      </c>
      <c r="D2791" s="16" t="s">
        <v>11317</v>
      </c>
      <c r="E2791" s="104" t="s">
        <v>26</v>
      </c>
      <c r="F2791" s="18" t="s">
        <v>26</v>
      </c>
      <c r="G2791" s="111" t="s">
        <v>26</v>
      </c>
      <c r="H2791" s="102" t="s">
        <v>334</v>
      </c>
      <c r="I2791" s="21">
        <v>5766070</v>
      </c>
      <c r="J2791" s="71">
        <v>139.929</v>
      </c>
      <c r="K2791" s="21">
        <v>8115882</v>
      </c>
      <c r="L2791" s="21">
        <v>5800000</v>
      </c>
      <c r="M2791" s="21">
        <v>5772230</v>
      </c>
      <c r="N2791" s="21"/>
      <c r="O2791" s="21">
        <v>967</v>
      </c>
      <c r="P2791" s="21"/>
      <c r="Q2791" s="21"/>
      <c r="R2791" s="22">
        <v>7.25</v>
      </c>
      <c r="S2791" s="22">
        <v>7.298</v>
      </c>
      <c r="T2791" s="20" t="s">
        <v>118</v>
      </c>
      <c r="U2791" s="21">
        <v>158856</v>
      </c>
      <c r="V2791" s="21">
        <v>420500</v>
      </c>
      <c r="W2791" s="34">
        <v>36923</v>
      </c>
      <c r="X2791" s="34">
        <v>47894</v>
      </c>
      <c r="Y2791" s="109"/>
      <c r="Z2791" s="70" t="s">
        <v>4927</v>
      </c>
      <c r="AA2791" s="20" t="s">
        <v>4926</v>
      </c>
      <c r="AB2791" s="109"/>
      <c r="AC2791" s="19"/>
      <c r="AD2791" s="22"/>
      <c r="AE2791" s="19"/>
    </row>
    <row r="2792" spans="2:31" x14ac:dyDescent="0.2">
      <c r="B2792" s="14" t="s">
        <v>11316</v>
      </c>
      <c r="C2792" s="33" t="s">
        <v>11315</v>
      </c>
      <c r="D2792" s="16" t="s">
        <v>11314</v>
      </c>
      <c r="E2792" s="104" t="s">
        <v>26</v>
      </c>
      <c r="F2792" s="18" t="s">
        <v>26</v>
      </c>
      <c r="G2792" s="111" t="s">
        <v>590</v>
      </c>
      <c r="H2792" s="102" t="s">
        <v>611</v>
      </c>
      <c r="I2792" s="21">
        <v>8632814</v>
      </c>
      <c r="J2792" s="71">
        <v>114.92100000000001</v>
      </c>
      <c r="K2792" s="21">
        <v>9920899</v>
      </c>
      <c r="L2792" s="21">
        <v>8632814</v>
      </c>
      <c r="M2792" s="21">
        <v>8632814</v>
      </c>
      <c r="N2792" s="21"/>
      <c r="O2792" s="21"/>
      <c r="P2792" s="21"/>
      <c r="Q2792" s="21"/>
      <c r="R2792" s="22">
        <v>8.8119999999999994</v>
      </c>
      <c r="S2792" s="22">
        <v>8.8119999999999994</v>
      </c>
      <c r="T2792" s="20" t="s">
        <v>4949</v>
      </c>
      <c r="U2792" s="21">
        <v>160597</v>
      </c>
      <c r="V2792" s="21">
        <v>760724</v>
      </c>
      <c r="W2792" s="34">
        <v>37175</v>
      </c>
      <c r="X2792" s="34">
        <v>46310</v>
      </c>
      <c r="Y2792" s="109"/>
      <c r="Z2792" s="70" t="s">
        <v>4927</v>
      </c>
      <c r="AA2792" s="20" t="s">
        <v>4926</v>
      </c>
      <c r="AB2792" s="109"/>
      <c r="AC2792" s="19"/>
      <c r="AD2792" s="22"/>
      <c r="AE2792" s="19"/>
    </row>
    <row r="2793" spans="2:31" x14ac:dyDescent="0.2">
      <c r="B2793" s="14" t="s">
        <v>11313</v>
      </c>
      <c r="C2793" s="33" t="s">
        <v>11312</v>
      </c>
      <c r="D2793" s="16" t="s">
        <v>11311</v>
      </c>
      <c r="E2793" s="104" t="s">
        <v>26</v>
      </c>
      <c r="F2793" s="18" t="s">
        <v>26</v>
      </c>
      <c r="G2793" s="111" t="s">
        <v>26</v>
      </c>
      <c r="H2793" s="102" t="s">
        <v>334</v>
      </c>
      <c r="I2793" s="21">
        <v>20523930</v>
      </c>
      <c r="J2793" s="71">
        <v>124.28100000000001</v>
      </c>
      <c r="K2793" s="21">
        <v>24856200</v>
      </c>
      <c r="L2793" s="21">
        <v>20000000</v>
      </c>
      <c r="M2793" s="21">
        <v>20343561</v>
      </c>
      <c r="N2793" s="21"/>
      <c r="O2793" s="21">
        <v>-59193</v>
      </c>
      <c r="P2793" s="21"/>
      <c r="Q2793" s="21"/>
      <c r="R2793" s="22">
        <v>7.5</v>
      </c>
      <c r="S2793" s="22">
        <v>7.22</v>
      </c>
      <c r="T2793" s="20" t="s">
        <v>4949</v>
      </c>
      <c r="U2793" s="21">
        <v>375000</v>
      </c>
      <c r="V2793" s="21">
        <v>1500000</v>
      </c>
      <c r="W2793" s="34">
        <v>39430</v>
      </c>
      <c r="X2793" s="34">
        <v>44454</v>
      </c>
      <c r="Y2793" s="109"/>
      <c r="Z2793" s="70" t="s">
        <v>4927</v>
      </c>
      <c r="AA2793" s="20" t="s">
        <v>4926</v>
      </c>
      <c r="AB2793" s="109"/>
      <c r="AC2793" s="19"/>
      <c r="AD2793" s="22"/>
      <c r="AE2793" s="19"/>
    </row>
    <row r="2794" spans="2:31" x14ac:dyDescent="0.2">
      <c r="B2794" s="14" t="s">
        <v>11310</v>
      </c>
      <c r="C2794" s="33" t="s">
        <v>11309</v>
      </c>
      <c r="D2794" s="16" t="s">
        <v>11308</v>
      </c>
      <c r="E2794" s="104" t="s">
        <v>5057</v>
      </c>
      <c r="F2794" s="18" t="s">
        <v>26</v>
      </c>
      <c r="G2794" s="111" t="s">
        <v>26</v>
      </c>
      <c r="H2794" s="102" t="s">
        <v>334</v>
      </c>
      <c r="I2794" s="21">
        <v>9926500</v>
      </c>
      <c r="J2794" s="71">
        <v>122.98399999999999</v>
      </c>
      <c r="K2794" s="21">
        <v>12298360</v>
      </c>
      <c r="L2794" s="21">
        <v>10000000</v>
      </c>
      <c r="M2794" s="21">
        <v>9956212</v>
      </c>
      <c r="N2794" s="21"/>
      <c r="O2794" s="21">
        <v>3901</v>
      </c>
      <c r="P2794" s="21"/>
      <c r="Q2794" s="21"/>
      <c r="R2794" s="22">
        <v>7.4</v>
      </c>
      <c r="S2794" s="22">
        <v>7.4649999999999999</v>
      </c>
      <c r="T2794" s="20" t="s">
        <v>4985</v>
      </c>
      <c r="U2794" s="21">
        <v>217889</v>
      </c>
      <c r="V2794" s="21">
        <v>740000</v>
      </c>
      <c r="W2794" s="34">
        <v>35663</v>
      </c>
      <c r="X2794" s="34">
        <v>44803</v>
      </c>
      <c r="Y2794" s="109"/>
      <c r="Z2794" s="70" t="s">
        <v>4927</v>
      </c>
      <c r="AA2794" s="20" t="s">
        <v>4926</v>
      </c>
      <c r="AB2794" s="109"/>
      <c r="AC2794" s="19"/>
      <c r="AD2794" s="22"/>
      <c r="AE2794" s="19"/>
    </row>
    <row r="2795" spans="2:31" x14ac:dyDescent="0.2">
      <c r="B2795" s="14" t="s">
        <v>11307</v>
      </c>
      <c r="C2795" s="33" t="s">
        <v>11306</v>
      </c>
      <c r="D2795" s="16" t="s">
        <v>11305</v>
      </c>
      <c r="E2795" s="104" t="s">
        <v>26</v>
      </c>
      <c r="F2795" s="18" t="s">
        <v>26</v>
      </c>
      <c r="G2795" s="111" t="s">
        <v>26</v>
      </c>
      <c r="H2795" s="102" t="s">
        <v>323</v>
      </c>
      <c r="I2795" s="21">
        <v>1428960</v>
      </c>
      <c r="J2795" s="71">
        <v>119.676</v>
      </c>
      <c r="K2795" s="21">
        <v>1795142</v>
      </c>
      <c r="L2795" s="21">
        <v>1500000</v>
      </c>
      <c r="M2795" s="21">
        <v>1455727</v>
      </c>
      <c r="N2795" s="21"/>
      <c r="O2795" s="21">
        <v>6953</v>
      </c>
      <c r="P2795" s="21"/>
      <c r="Q2795" s="21"/>
      <c r="R2795" s="22">
        <v>5.25</v>
      </c>
      <c r="S2795" s="22">
        <v>5.9219999999999997</v>
      </c>
      <c r="T2795" s="20" t="s">
        <v>4985</v>
      </c>
      <c r="U2795" s="21">
        <v>26250</v>
      </c>
      <c r="V2795" s="21">
        <v>78750</v>
      </c>
      <c r="W2795" s="34">
        <v>39785</v>
      </c>
      <c r="X2795" s="34">
        <v>43160</v>
      </c>
      <c r="Y2795" s="109"/>
      <c r="Z2795" s="70" t="s">
        <v>4927</v>
      </c>
      <c r="AA2795" s="20" t="s">
        <v>4926</v>
      </c>
      <c r="AB2795" s="109"/>
      <c r="AC2795" s="19"/>
      <c r="AD2795" s="22"/>
      <c r="AE2795" s="19"/>
    </row>
    <row r="2796" spans="2:31" x14ac:dyDescent="0.2">
      <c r="B2796" s="14" t="s">
        <v>11304</v>
      </c>
      <c r="C2796" s="33" t="s">
        <v>11303</v>
      </c>
      <c r="D2796" s="16" t="s">
        <v>11298</v>
      </c>
      <c r="E2796" s="104" t="s">
        <v>26</v>
      </c>
      <c r="F2796" s="18" t="s">
        <v>26</v>
      </c>
      <c r="G2796" s="111" t="s">
        <v>26</v>
      </c>
      <c r="H2796" s="102" t="s">
        <v>323</v>
      </c>
      <c r="I2796" s="21">
        <v>2982780</v>
      </c>
      <c r="J2796" s="71">
        <v>119.251</v>
      </c>
      <c r="K2796" s="21">
        <v>3577533</v>
      </c>
      <c r="L2796" s="21">
        <v>3000000</v>
      </c>
      <c r="M2796" s="21">
        <v>2991778</v>
      </c>
      <c r="N2796" s="21"/>
      <c r="O2796" s="21">
        <v>1220</v>
      </c>
      <c r="P2796" s="21"/>
      <c r="Q2796" s="21"/>
      <c r="R2796" s="22">
        <v>5.25</v>
      </c>
      <c r="S2796" s="22">
        <v>5.306</v>
      </c>
      <c r="T2796" s="20" t="s">
        <v>4949</v>
      </c>
      <c r="U2796" s="21">
        <v>39375</v>
      </c>
      <c r="V2796" s="21">
        <v>157500</v>
      </c>
      <c r="W2796" s="34">
        <v>37889</v>
      </c>
      <c r="X2796" s="34">
        <v>43374</v>
      </c>
      <c r="Y2796" s="109"/>
      <c r="Z2796" s="70" t="s">
        <v>4927</v>
      </c>
      <c r="AA2796" s="20" t="s">
        <v>4926</v>
      </c>
      <c r="AB2796" s="109"/>
      <c r="AC2796" s="19"/>
      <c r="AD2796" s="22"/>
      <c r="AE2796" s="19"/>
    </row>
    <row r="2797" spans="2:31" x14ac:dyDescent="0.2">
      <c r="B2797" s="14" t="s">
        <v>11302</v>
      </c>
      <c r="C2797" s="33" t="s">
        <v>11301</v>
      </c>
      <c r="D2797" s="16" t="s">
        <v>11298</v>
      </c>
      <c r="E2797" s="104" t="s">
        <v>26</v>
      </c>
      <c r="F2797" s="18" t="s">
        <v>26</v>
      </c>
      <c r="G2797" s="111" t="s">
        <v>26</v>
      </c>
      <c r="H2797" s="102" t="s">
        <v>323</v>
      </c>
      <c r="I2797" s="21">
        <v>14885250</v>
      </c>
      <c r="J2797" s="71">
        <v>141.46600000000001</v>
      </c>
      <c r="K2797" s="21">
        <v>21219885</v>
      </c>
      <c r="L2797" s="21">
        <v>15000000</v>
      </c>
      <c r="M2797" s="21">
        <v>14891942</v>
      </c>
      <c r="N2797" s="21"/>
      <c r="O2797" s="21">
        <v>1806</v>
      </c>
      <c r="P2797" s="21"/>
      <c r="Q2797" s="21"/>
      <c r="R2797" s="22">
        <v>6.375</v>
      </c>
      <c r="S2797" s="22">
        <v>6.4329999999999998</v>
      </c>
      <c r="T2797" s="20" t="s">
        <v>4985</v>
      </c>
      <c r="U2797" s="21">
        <v>318750</v>
      </c>
      <c r="V2797" s="21">
        <v>956250</v>
      </c>
      <c r="W2797" s="34">
        <v>39694</v>
      </c>
      <c r="X2797" s="34">
        <v>50649</v>
      </c>
      <c r="Y2797" s="109"/>
      <c r="Z2797" s="70" t="s">
        <v>4927</v>
      </c>
      <c r="AA2797" s="20" t="s">
        <v>4926</v>
      </c>
      <c r="AB2797" s="109"/>
      <c r="AC2797" s="19"/>
      <c r="AD2797" s="22"/>
      <c r="AE2797" s="19"/>
    </row>
    <row r="2798" spans="2:31" x14ac:dyDescent="0.2">
      <c r="B2798" s="14" t="s">
        <v>11300</v>
      </c>
      <c r="C2798" s="33" t="s">
        <v>11299</v>
      </c>
      <c r="D2798" s="16" t="s">
        <v>11298</v>
      </c>
      <c r="E2798" s="104" t="s">
        <v>5057</v>
      </c>
      <c r="F2798" s="18" t="s">
        <v>26</v>
      </c>
      <c r="G2798" s="111" t="s">
        <v>4412</v>
      </c>
      <c r="H2798" s="102" t="s">
        <v>323</v>
      </c>
      <c r="I2798" s="21">
        <v>9917700</v>
      </c>
      <c r="J2798" s="71">
        <v>99.566999999999993</v>
      </c>
      <c r="K2798" s="21">
        <v>9956720</v>
      </c>
      <c r="L2798" s="21">
        <v>10000000</v>
      </c>
      <c r="M2798" s="21">
        <v>9918006</v>
      </c>
      <c r="N2798" s="21"/>
      <c r="O2798" s="21">
        <v>306</v>
      </c>
      <c r="P2798" s="21"/>
      <c r="Q2798" s="21"/>
      <c r="R2798" s="22">
        <v>3.7</v>
      </c>
      <c r="S2798" s="22">
        <v>3.746</v>
      </c>
      <c r="T2798" s="20" t="s">
        <v>4949</v>
      </c>
      <c r="U2798" s="21">
        <v>83250</v>
      </c>
      <c r="V2798" s="21"/>
      <c r="W2798" s="34">
        <v>41184</v>
      </c>
      <c r="X2798" s="34">
        <v>52140</v>
      </c>
      <c r="Y2798" s="109"/>
      <c r="Z2798" s="70" t="s">
        <v>4927</v>
      </c>
      <c r="AA2798" s="20" t="s">
        <v>4926</v>
      </c>
      <c r="AB2798" s="109"/>
      <c r="AC2798" s="28">
        <v>51957</v>
      </c>
      <c r="AD2798" s="22">
        <v>100</v>
      </c>
      <c r="AE2798" s="19"/>
    </row>
    <row r="2799" spans="2:31" x14ac:dyDescent="0.2">
      <c r="B2799" s="14" t="s">
        <v>11297</v>
      </c>
      <c r="C2799" s="33" t="s">
        <v>11296</v>
      </c>
      <c r="D2799" s="16" t="s">
        <v>11293</v>
      </c>
      <c r="E2799" s="104" t="s">
        <v>26</v>
      </c>
      <c r="F2799" s="18" t="s">
        <v>26</v>
      </c>
      <c r="G2799" s="111" t="s">
        <v>26</v>
      </c>
      <c r="H2799" s="102" t="s">
        <v>323</v>
      </c>
      <c r="I2799" s="21">
        <v>9032990</v>
      </c>
      <c r="J2799" s="71">
        <v>103.081</v>
      </c>
      <c r="K2799" s="21">
        <v>9277317</v>
      </c>
      <c r="L2799" s="21">
        <v>9000000</v>
      </c>
      <c r="M2799" s="21">
        <v>9004553</v>
      </c>
      <c r="N2799" s="21"/>
      <c r="O2799" s="21">
        <v>-6512</v>
      </c>
      <c r="P2799" s="21"/>
      <c r="Q2799" s="21"/>
      <c r="R2799" s="22">
        <v>5.5</v>
      </c>
      <c r="S2799" s="22">
        <v>5.4160000000000004</v>
      </c>
      <c r="T2799" s="20" t="s">
        <v>118</v>
      </c>
      <c r="U2799" s="21">
        <v>187000</v>
      </c>
      <c r="V2799" s="21">
        <v>495000</v>
      </c>
      <c r="W2799" s="34">
        <v>39668</v>
      </c>
      <c r="X2799" s="34">
        <v>41501</v>
      </c>
      <c r="Y2799" s="109"/>
      <c r="Z2799" s="70" t="s">
        <v>4927</v>
      </c>
      <c r="AA2799" s="20" t="s">
        <v>4926</v>
      </c>
      <c r="AB2799" s="109"/>
      <c r="AC2799" s="19"/>
      <c r="AD2799" s="22"/>
      <c r="AE2799" s="19"/>
    </row>
    <row r="2800" spans="2:31" x14ac:dyDescent="0.2">
      <c r="B2800" s="14" t="s">
        <v>11295</v>
      </c>
      <c r="C2800" s="33" t="s">
        <v>11294</v>
      </c>
      <c r="D2800" s="16" t="s">
        <v>11293</v>
      </c>
      <c r="E2800" s="104" t="s">
        <v>26</v>
      </c>
      <c r="F2800" s="18" t="s">
        <v>26</v>
      </c>
      <c r="G2800" s="111" t="s">
        <v>26</v>
      </c>
      <c r="H2800" s="102" t="s">
        <v>323</v>
      </c>
      <c r="I2800" s="21">
        <v>14934450</v>
      </c>
      <c r="J2800" s="71">
        <v>108.002</v>
      </c>
      <c r="K2800" s="21">
        <v>16200345</v>
      </c>
      <c r="L2800" s="21">
        <v>15000000</v>
      </c>
      <c r="M2800" s="21">
        <v>14942117</v>
      </c>
      <c r="N2800" s="21"/>
      <c r="O2800" s="21">
        <v>5808</v>
      </c>
      <c r="P2800" s="21"/>
      <c r="Q2800" s="21"/>
      <c r="R2800" s="22">
        <v>3.375</v>
      </c>
      <c r="S2800" s="22">
        <v>3.427</v>
      </c>
      <c r="T2800" s="20" t="s">
        <v>118</v>
      </c>
      <c r="U2800" s="21">
        <v>180000</v>
      </c>
      <c r="V2800" s="21">
        <v>507656</v>
      </c>
      <c r="W2800" s="34">
        <v>40772</v>
      </c>
      <c r="X2800" s="34">
        <v>44431</v>
      </c>
      <c r="Y2800" s="109"/>
      <c r="Z2800" s="70" t="s">
        <v>4927</v>
      </c>
      <c r="AA2800" s="20" t="s">
        <v>4926</v>
      </c>
      <c r="AB2800" s="109"/>
      <c r="AC2800" s="19"/>
      <c r="AD2800" s="22"/>
      <c r="AE2800" s="19"/>
    </row>
    <row r="2801" spans="2:31" x14ac:dyDescent="0.2">
      <c r="B2801" s="14" t="s">
        <v>11292</v>
      </c>
      <c r="C2801" s="33" t="s">
        <v>11291</v>
      </c>
      <c r="D2801" s="16" t="s">
        <v>11290</v>
      </c>
      <c r="E2801" s="104" t="s">
        <v>26</v>
      </c>
      <c r="F2801" s="18" t="s">
        <v>26</v>
      </c>
      <c r="G2801" s="111" t="s">
        <v>26</v>
      </c>
      <c r="H2801" s="102" t="s">
        <v>323</v>
      </c>
      <c r="I2801" s="21">
        <v>1283124</v>
      </c>
      <c r="J2801" s="71">
        <v>123.816</v>
      </c>
      <c r="K2801" s="21">
        <v>1591036</v>
      </c>
      <c r="L2801" s="21">
        <v>1285000</v>
      </c>
      <c r="M2801" s="21">
        <v>1283806</v>
      </c>
      <c r="N2801" s="21"/>
      <c r="O2801" s="21">
        <v>168</v>
      </c>
      <c r="P2801" s="21"/>
      <c r="Q2801" s="21"/>
      <c r="R2801" s="22">
        <v>6.5</v>
      </c>
      <c r="S2801" s="22">
        <v>6.52</v>
      </c>
      <c r="T2801" s="20" t="s">
        <v>118</v>
      </c>
      <c r="U2801" s="21">
        <v>31554</v>
      </c>
      <c r="V2801" s="21">
        <v>83525</v>
      </c>
      <c r="W2801" s="34">
        <v>39666</v>
      </c>
      <c r="X2801" s="34">
        <v>43327</v>
      </c>
      <c r="Y2801" s="109"/>
      <c r="Z2801" s="70" t="s">
        <v>4927</v>
      </c>
      <c r="AA2801" s="20" t="s">
        <v>4926</v>
      </c>
      <c r="AB2801" s="109"/>
      <c r="AC2801" s="19"/>
      <c r="AD2801" s="22"/>
      <c r="AE2801" s="19"/>
    </row>
    <row r="2802" spans="2:31" x14ac:dyDescent="0.2">
      <c r="B2802" s="14" t="s">
        <v>11289</v>
      </c>
      <c r="C2802" s="33" t="s">
        <v>11288</v>
      </c>
      <c r="D2802" s="16" t="s">
        <v>11287</v>
      </c>
      <c r="E2802" s="104" t="s">
        <v>5057</v>
      </c>
      <c r="F2802" s="18" t="s">
        <v>26</v>
      </c>
      <c r="G2802" s="111" t="s">
        <v>26</v>
      </c>
      <c r="H2802" s="102" t="s">
        <v>334</v>
      </c>
      <c r="I2802" s="21">
        <v>8800632</v>
      </c>
      <c r="J2802" s="71">
        <v>116.723</v>
      </c>
      <c r="K2802" s="21">
        <v>10289124</v>
      </c>
      <c r="L2802" s="21">
        <v>8815000</v>
      </c>
      <c r="M2802" s="21">
        <v>8804770</v>
      </c>
      <c r="N2802" s="21"/>
      <c r="O2802" s="21">
        <v>1259</v>
      </c>
      <c r="P2802" s="21"/>
      <c r="Q2802" s="21"/>
      <c r="R2802" s="22">
        <v>5.05</v>
      </c>
      <c r="S2802" s="22">
        <v>5.0709999999999997</v>
      </c>
      <c r="T2802" s="20" t="s">
        <v>118</v>
      </c>
      <c r="U2802" s="21">
        <v>185482</v>
      </c>
      <c r="V2802" s="21">
        <v>445158</v>
      </c>
      <c r="W2802" s="34">
        <v>40021</v>
      </c>
      <c r="X2802" s="34">
        <v>43678</v>
      </c>
      <c r="Y2802" s="109"/>
      <c r="Z2802" s="70" t="s">
        <v>4927</v>
      </c>
      <c r="AA2802" s="20" t="s">
        <v>4926</v>
      </c>
      <c r="AB2802" s="109"/>
      <c r="AC2802" s="19"/>
      <c r="AD2802" s="22"/>
      <c r="AE2802" s="19"/>
    </row>
    <row r="2803" spans="2:31" x14ac:dyDescent="0.2">
      <c r="B2803" s="14" t="s">
        <v>11286</v>
      </c>
      <c r="C2803" s="33" t="s">
        <v>11285</v>
      </c>
      <c r="D2803" s="16" t="s">
        <v>11284</v>
      </c>
      <c r="E2803" s="104" t="s">
        <v>26</v>
      </c>
      <c r="F2803" s="18" t="s">
        <v>26</v>
      </c>
      <c r="G2803" s="111" t="s">
        <v>26</v>
      </c>
      <c r="H2803" s="102" t="s">
        <v>334</v>
      </c>
      <c r="I2803" s="21">
        <v>4986650</v>
      </c>
      <c r="J2803" s="71">
        <v>121.58499999999999</v>
      </c>
      <c r="K2803" s="21">
        <v>6079245</v>
      </c>
      <c r="L2803" s="21">
        <v>5000000</v>
      </c>
      <c r="M2803" s="21">
        <v>4991939</v>
      </c>
      <c r="N2803" s="21"/>
      <c r="O2803" s="21">
        <v>1545</v>
      </c>
      <c r="P2803" s="21"/>
      <c r="Q2803" s="21"/>
      <c r="R2803" s="22">
        <v>6.05</v>
      </c>
      <c r="S2803" s="22">
        <v>6.085</v>
      </c>
      <c r="T2803" s="20" t="s">
        <v>89</v>
      </c>
      <c r="U2803" s="21">
        <v>13444</v>
      </c>
      <c r="V2803" s="21">
        <v>302500</v>
      </c>
      <c r="W2803" s="34">
        <v>39587</v>
      </c>
      <c r="X2803" s="34">
        <v>43266</v>
      </c>
      <c r="Y2803" s="109"/>
      <c r="Z2803" s="70" t="s">
        <v>4927</v>
      </c>
      <c r="AA2803" s="20" t="s">
        <v>4926</v>
      </c>
      <c r="AB2803" s="109"/>
      <c r="AC2803" s="19"/>
      <c r="AD2803" s="22"/>
      <c r="AE2803" s="19"/>
    </row>
    <row r="2804" spans="2:31" x14ac:dyDescent="0.2">
      <c r="B2804" s="14" t="s">
        <v>11283</v>
      </c>
      <c r="C2804" s="33" t="s">
        <v>11282</v>
      </c>
      <c r="D2804" s="16" t="s">
        <v>11281</v>
      </c>
      <c r="E2804" s="104" t="s">
        <v>26</v>
      </c>
      <c r="F2804" s="18" t="s">
        <v>26</v>
      </c>
      <c r="G2804" s="111" t="s">
        <v>26</v>
      </c>
      <c r="H2804" s="102" t="s">
        <v>334</v>
      </c>
      <c r="I2804" s="21">
        <v>16891050</v>
      </c>
      <c r="J2804" s="71">
        <v>113.58499999999999</v>
      </c>
      <c r="K2804" s="21">
        <v>19309467</v>
      </c>
      <c r="L2804" s="21">
        <v>17000000</v>
      </c>
      <c r="M2804" s="21">
        <v>16920005</v>
      </c>
      <c r="N2804" s="21"/>
      <c r="O2804" s="21">
        <v>9927</v>
      </c>
      <c r="P2804" s="21"/>
      <c r="Q2804" s="21"/>
      <c r="R2804" s="22">
        <v>4.5</v>
      </c>
      <c r="S2804" s="22">
        <v>4.5810000000000004</v>
      </c>
      <c r="T2804" s="20" t="s">
        <v>4965</v>
      </c>
      <c r="U2804" s="21">
        <v>97750</v>
      </c>
      <c r="V2804" s="21">
        <v>765000</v>
      </c>
      <c r="W2804" s="34">
        <v>40129</v>
      </c>
      <c r="X2804" s="34">
        <v>43784</v>
      </c>
      <c r="Y2804" s="109"/>
      <c r="Z2804" s="70" t="s">
        <v>4927</v>
      </c>
      <c r="AA2804" s="20" t="s">
        <v>4926</v>
      </c>
      <c r="AB2804" s="109"/>
      <c r="AC2804" s="19"/>
      <c r="AD2804" s="22"/>
      <c r="AE2804" s="19"/>
    </row>
    <row r="2805" spans="2:31" x14ac:dyDescent="0.2">
      <c r="B2805" s="14" t="s">
        <v>11280</v>
      </c>
      <c r="C2805" s="33" t="s">
        <v>11279</v>
      </c>
      <c r="D2805" s="16" t="s">
        <v>11272</v>
      </c>
      <c r="E2805" s="104" t="s">
        <v>26</v>
      </c>
      <c r="F2805" s="18" t="s">
        <v>26</v>
      </c>
      <c r="G2805" s="111" t="s">
        <v>26</v>
      </c>
      <c r="H2805" s="102" t="s">
        <v>323</v>
      </c>
      <c r="I2805" s="21">
        <v>9955800</v>
      </c>
      <c r="J2805" s="71">
        <v>119.964</v>
      </c>
      <c r="K2805" s="21">
        <v>11996410</v>
      </c>
      <c r="L2805" s="21">
        <v>10000000</v>
      </c>
      <c r="M2805" s="21">
        <v>9975150</v>
      </c>
      <c r="N2805" s="21"/>
      <c r="O2805" s="21">
        <v>4034</v>
      </c>
      <c r="P2805" s="21"/>
      <c r="Q2805" s="21"/>
      <c r="R2805" s="22">
        <v>5.75</v>
      </c>
      <c r="S2805" s="22">
        <v>5.8090000000000002</v>
      </c>
      <c r="T2805" s="20" t="s">
        <v>89</v>
      </c>
      <c r="U2805" s="21">
        <v>47917</v>
      </c>
      <c r="V2805" s="21">
        <v>575000</v>
      </c>
      <c r="W2805" s="34">
        <v>39414</v>
      </c>
      <c r="X2805" s="34">
        <v>43070</v>
      </c>
      <c r="Y2805" s="109"/>
      <c r="Z2805" s="70" t="s">
        <v>4927</v>
      </c>
      <c r="AA2805" s="20" t="s">
        <v>4926</v>
      </c>
      <c r="AB2805" s="109"/>
      <c r="AC2805" s="31"/>
      <c r="AD2805" s="22"/>
      <c r="AE2805" s="19"/>
    </row>
    <row r="2806" spans="2:31" x14ac:dyDescent="0.2">
      <c r="B2806" s="14" t="s">
        <v>11278</v>
      </c>
      <c r="C2806" s="33" t="s">
        <v>11277</v>
      </c>
      <c r="D2806" s="16" t="s">
        <v>11272</v>
      </c>
      <c r="E2806" s="104" t="s">
        <v>26</v>
      </c>
      <c r="F2806" s="18" t="s">
        <v>26</v>
      </c>
      <c r="G2806" s="111" t="s">
        <v>26</v>
      </c>
      <c r="H2806" s="102" t="s">
        <v>323</v>
      </c>
      <c r="I2806" s="21">
        <v>9961700</v>
      </c>
      <c r="J2806" s="71">
        <v>137.155</v>
      </c>
      <c r="K2806" s="21">
        <v>13715520</v>
      </c>
      <c r="L2806" s="21">
        <v>10000000</v>
      </c>
      <c r="M2806" s="21">
        <v>9964312</v>
      </c>
      <c r="N2806" s="21"/>
      <c r="O2806" s="21">
        <v>574</v>
      </c>
      <c r="P2806" s="21"/>
      <c r="Q2806" s="21"/>
      <c r="R2806" s="22">
        <v>6.4</v>
      </c>
      <c r="S2806" s="22">
        <v>6.4290000000000003</v>
      </c>
      <c r="T2806" s="20" t="s">
        <v>89</v>
      </c>
      <c r="U2806" s="21">
        <v>53333</v>
      </c>
      <c r="V2806" s="21">
        <v>640000</v>
      </c>
      <c r="W2806" s="34">
        <v>39414</v>
      </c>
      <c r="X2806" s="34">
        <v>50375</v>
      </c>
      <c r="Y2806" s="109"/>
      <c r="Z2806" s="70" t="s">
        <v>4927</v>
      </c>
      <c r="AA2806" s="20" t="s">
        <v>4926</v>
      </c>
      <c r="AB2806" s="109"/>
      <c r="AC2806" s="31"/>
      <c r="AD2806" s="22"/>
      <c r="AE2806" s="19"/>
    </row>
    <row r="2807" spans="2:31" x14ac:dyDescent="0.2">
      <c r="B2807" s="14" t="s">
        <v>11276</v>
      </c>
      <c r="C2807" s="33" t="s">
        <v>11275</v>
      </c>
      <c r="D2807" s="16" t="s">
        <v>11272</v>
      </c>
      <c r="E2807" s="104" t="s">
        <v>26</v>
      </c>
      <c r="F2807" s="18" t="s">
        <v>26</v>
      </c>
      <c r="G2807" s="111" t="s">
        <v>26</v>
      </c>
      <c r="H2807" s="102" t="s">
        <v>323</v>
      </c>
      <c r="I2807" s="21">
        <v>4969500</v>
      </c>
      <c r="J2807" s="71">
        <v>102</v>
      </c>
      <c r="K2807" s="21">
        <v>5100000</v>
      </c>
      <c r="L2807" s="21">
        <v>5000000</v>
      </c>
      <c r="M2807" s="21">
        <v>4997170</v>
      </c>
      <c r="N2807" s="21"/>
      <c r="O2807" s="21">
        <v>6347</v>
      </c>
      <c r="P2807" s="21"/>
      <c r="Q2807" s="21"/>
      <c r="R2807" s="22">
        <v>5</v>
      </c>
      <c r="S2807" s="22">
        <v>5.14</v>
      </c>
      <c r="T2807" s="20" t="s">
        <v>89</v>
      </c>
      <c r="U2807" s="21">
        <v>20833</v>
      </c>
      <c r="V2807" s="21">
        <v>250000</v>
      </c>
      <c r="W2807" s="34">
        <v>39596</v>
      </c>
      <c r="X2807" s="34">
        <v>41426</v>
      </c>
      <c r="Y2807" s="109"/>
      <c r="Z2807" s="70" t="s">
        <v>4927</v>
      </c>
      <c r="AA2807" s="20" t="s">
        <v>4926</v>
      </c>
      <c r="AB2807" s="109"/>
      <c r="AC2807" s="19"/>
      <c r="AD2807" s="22"/>
      <c r="AE2807" s="19"/>
    </row>
    <row r="2808" spans="2:31" x14ac:dyDescent="0.2">
      <c r="B2808" s="14" t="s">
        <v>11274</v>
      </c>
      <c r="C2808" s="33" t="s">
        <v>11273</v>
      </c>
      <c r="D2808" s="16" t="s">
        <v>11272</v>
      </c>
      <c r="E2808" s="104" t="s">
        <v>26</v>
      </c>
      <c r="F2808" s="18" t="s">
        <v>26</v>
      </c>
      <c r="G2808" s="111" t="s">
        <v>26</v>
      </c>
      <c r="H2808" s="102" t="s">
        <v>323</v>
      </c>
      <c r="I2808" s="21">
        <v>14927250</v>
      </c>
      <c r="J2808" s="71">
        <v>121.851</v>
      </c>
      <c r="K2808" s="21">
        <v>18277710</v>
      </c>
      <c r="L2808" s="21">
        <v>15000000</v>
      </c>
      <c r="M2808" s="21">
        <v>14955441</v>
      </c>
      <c r="N2808" s="21"/>
      <c r="O2808" s="21">
        <v>6510</v>
      </c>
      <c r="P2808" s="21"/>
      <c r="Q2808" s="21"/>
      <c r="R2808" s="22">
        <v>5.85</v>
      </c>
      <c r="S2808" s="22">
        <v>5.915</v>
      </c>
      <c r="T2808" s="20" t="s">
        <v>89</v>
      </c>
      <c r="U2808" s="21">
        <v>73125</v>
      </c>
      <c r="V2808" s="21">
        <v>877500</v>
      </c>
      <c r="W2808" s="34">
        <v>39596</v>
      </c>
      <c r="X2808" s="34">
        <v>43252</v>
      </c>
      <c r="Y2808" s="109"/>
      <c r="Z2808" s="70" t="s">
        <v>4927</v>
      </c>
      <c r="AA2808" s="20" t="s">
        <v>4926</v>
      </c>
      <c r="AB2808" s="109"/>
      <c r="AC2808" s="19"/>
      <c r="AD2808" s="22"/>
      <c r="AE2808" s="19"/>
    </row>
    <row r="2809" spans="2:31" x14ac:dyDescent="0.2">
      <c r="B2809" s="14" t="s">
        <v>11271</v>
      </c>
      <c r="C2809" s="33" t="s">
        <v>11270</v>
      </c>
      <c r="D2809" s="16" t="s">
        <v>11269</v>
      </c>
      <c r="E2809" s="104" t="s">
        <v>26</v>
      </c>
      <c r="F2809" s="18" t="s">
        <v>26</v>
      </c>
      <c r="G2809" s="111" t="s">
        <v>26</v>
      </c>
      <c r="H2809" s="102" t="s">
        <v>5232</v>
      </c>
      <c r="I2809" s="21">
        <v>14600000</v>
      </c>
      <c r="J2809" s="71">
        <v>108.626</v>
      </c>
      <c r="K2809" s="21">
        <v>15859396</v>
      </c>
      <c r="L2809" s="21">
        <v>14600000</v>
      </c>
      <c r="M2809" s="21">
        <v>14600000</v>
      </c>
      <c r="N2809" s="21"/>
      <c r="O2809" s="21"/>
      <c r="P2809" s="21"/>
      <c r="Q2809" s="21"/>
      <c r="R2809" s="22">
        <v>7.44</v>
      </c>
      <c r="S2809" s="22">
        <v>7.44</v>
      </c>
      <c r="T2809" s="20" t="s">
        <v>4985</v>
      </c>
      <c r="U2809" s="21">
        <v>298716</v>
      </c>
      <c r="V2809" s="21">
        <v>1086240</v>
      </c>
      <c r="W2809" s="34">
        <v>38378</v>
      </c>
      <c r="X2809" s="34">
        <v>42085</v>
      </c>
      <c r="Y2809" s="109"/>
      <c r="Z2809" s="70" t="s">
        <v>531</v>
      </c>
      <c r="AA2809" s="20" t="s">
        <v>26</v>
      </c>
      <c r="AB2809" s="109"/>
      <c r="AC2809" s="19"/>
      <c r="AD2809" s="22"/>
      <c r="AE2809" s="19"/>
    </row>
    <row r="2810" spans="2:31" x14ac:dyDescent="0.2">
      <c r="B2810" s="14" t="s">
        <v>11268</v>
      </c>
      <c r="C2810" s="33" t="s">
        <v>11267</v>
      </c>
      <c r="D2810" s="16" t="s">
        <v>11264</v>
      </c>
      <c r="E2810" s="104" t="s">
        <v>5057</v>
      </c>
      <c r="F2810" s="18" t="s">
        <v>26</v>
      </c>
      <c r="G2810" s="111" t="s">
        <v>4412</v>
      </c>
      <c r="H2810" s="102" t="s">
        <v>323</v>
      </c>
      <c r="I2810" s="21">
        <v>6998390</v>
      </c>
      <c r="J2810" s="71">
        <v>114.34</v>
      </c>
      <c r="K2810" s="21">
        <v>8003779</v>
      </c>
      <c r="L2810" s="21">
        <v>7000000</v>
      </c>
      <c r="M2810" s="21">
        <v>6998891</v>
      </c>
      <c r="N2810" s="21"/>
      <c r="O2810" s="21">
        <v>425</v>
      </c>
      <c r="P2810" s="21"/>
      <c r="Q2810" s="21"/>
      <c r="R2810" s="22">
        <v>4.0999999999999996</v>
      </c>
      <c r="S2810" s="22">
        <v>4.1020000000000003</v>
      </c>
      <c r="T2810" s="20" t="s">
        <v>118</v>
      </c>
      <c r="U2810" s="21">
        <v>119583</v>
      </c>
      <c r="V2810" s="21">
        <v>287000</v>
      </c>
      <c r="W2810" s="34">
        <v>40525</v>
      </c>
      <c r="X2810" s="34">
        <v>44228</v>
      </c>
      <c r="Y2810" s="109"/>
      <c r="Z2810" s="70" t="s">
        <v>4927</v>
      </c>
      <c r="AA2810" s="20" t="s">
        <v>4926</v>
      </c>
      <c r="AB2810" s="109"/>
      <c r="AC2810" s="28">
        <v>44136</v>
      </c>
      <c r="AD2810" s="22">
        <v>100</v>
      </c>
      <c r="AE2810" s="19"/>
    </row>
    <row r="2811" spans="2:31" x14ac:dyDescent="0.2">
      <c r="B2811" s="14" t="s">
        <v>11266</v>
      </c>
      <c r="C2811" s="33" t="s">
        <v>11265</v>
      </c>
      <c r="D2811" s="16" t="s">
        <v>11264</v>
      </c>
      <c r="E2811" s="104" t="s">
        <v>26</v>
      </c>
      <c r="F2811" s="18" t="s">
        <v>26</v>
      </c>
      <c r="G2811" s="111" t="s">
        <v>26</v>
      </c>
      <c r="H2811" s="102" t="s">
        <v>323</v>
      </c>
      <c r="I2811" s="21">
        <v>7839491</v>
      </c>
      <c r="J2811" s="71">
        <v>102.544</v>
      </c>
      <c r="K2811" s="21">
        <v>8116326</v>
      </c>
      <c r="L2811" s="21">
        <v>7915000</v>
      </c>
      <c r="M2811" s="21">
        <v>7857581</v>
      </c>
      <c r="N2811" s="21"/>
      <c r="O2811" s="21">
        <v>13712</v>
      </c>
      <c r="P2811" s="21"/>
      <c r="Q2811" s="21"/>
      <c r="R2811" s="22">
        <v>1.75</v>
      </c>
      <c r="S2811" s="22">
        <v>1.9339999999999999</v>
      </c>
      <c r="T2811" s="20" t="s">
        <v>118</v>
      </c>
      <c r="U2811" s="21">
        <v>52327</v>
      </c>
      <c r="V2811" s="21">
        <v>137358</v>
      </c>
      <c r="W2811" s="34">
        <v>40770</v>
      </c>
      <c r="X2811" s="34">
        <v>42781</v>
      </c>
      <c r="Y2811" s="109"/>
      <c r="Z2811" s="70" t="s">
        <v>4927</v>
      </c>
      <c r="AA2811" s="20" t="s">
        <v>4926</v>
      </c>
      <c r="AB2811" s="109"/>
      <c r="AC2811" s="19"/>
      <c r="AD2811" s="22"/>
      <c r="AE2811" s="19"/>
    </row>
    <row r="2812" spans="2:31" x14ac:dyDescent="0.2">
      <c r="B2812" s="14" t="s">
        <v>11263</v>
      </c>
      <c r="C2812" s="33" t="s">
        <v>11262</v>
      </c>
      <c r="D2812" s="16" t="s">
        <v>11261</v>
      </c>
      <c r="E2812" s="104" t="s">
        <v>26</v>
      </c>
      <c r="F2812" s="18" t="s">
        <v>26</v>
      </c>
      <c r="G2812" s="111" t="s">
        <v>26</v>
      </c>
      <c r="H2812" s="102" t="s">
        <v>334</v>
      </c>
      <c r="I2812" s="21">
        <v>2316980</v>
      </c>
      <c r="J2812" s="71">
        <v>126.958</v>
      </c>
      <c r="K2812" s="21">
        <v>2539152</v>
      </c>
      <c r="L2812" s="21">
        <v>2000000</v>
      </c>
      <c r="M2812" s="21">
        <v>2148732</v>
      </c>
      <c r="N2812" s="21"/>
      <c r="O2812" s="21">
        <v>-22389</v>
      </c>
      <c r="P2812" s="21"/>
      <c r="Q2812" s="21"/>
      <c r="R2812" s="22">
        <v>8.25</v>
      </c>
      <c r="S2812" s="22">
        <v>6.6150000000000002</v>
      </c>
      <c r="T2812" s="20" t="s">
        <v>85</v>
      </c>
      <c r="U2812" s="21">
        <v>82500</v>
      </c>
      <c r="V2812" s="21">
        <v>165000</v>
      </c>
      <c r="W2812" s="34">
        <v>37516</v>
      </c>
      <c r="X2812" s="34">
        <v>43282</v>
      </c>
      <c r="Y2812" s="109"/>
      <c r="Z2812" s="70" t="s">
        <v>4927</v>
      </c>
      <c r="AA2812" s="20" t="s">
        <v>4926</v>
      </c>
      <c r="AB2812" s="109"/>
      <c r="AC2812" s="31"/>
      <c r="AD2812" s="22"/>
      <c r="AE2812" s="19"/>
    </row>
    <row r="2813" spans="2:31" x14ac:dyDescent="0.2">
      <c r="B2813" s="14" t="s">
        <v>11260</v>
      </c>
      <c r="C2813" s="33" t="s">
        <v>11259</v>
      </c>
      <c r="D2813" s="16" t="s">
        <v>11258</v>
      </c>
      <c r="E2813" s="104" t="s">
        <v>5057</v>
      </c>
      <c r="F2813" s="18" t="s">
        <v>26</v>
      </c>
      <c r="G2813" s="111" t="s">
        <v>26</v>
      </c>
      <c r="H2813" s="102" t="s">
        <v>323</v>
      </c>
      <c r="I2813" s="21">
        <v>9991800</v>
      </c>
      <c r="J2813" s="71">
        <v>120.898</v>
      </c>
      <c r="K2813" s="21">
        <v>12089800</v>
      </c>
      <c r="L2813" s="21">
        <v>10000000</v>
      </c>
      <c r="M2813" s="21">
        <v>9994772</v>
      </c>
      <c r="N2813" s="21"/>
      <c r="O2813" s="21">
        <v>1151</v>
      </c>
      <c r="P2813" s="21"/>
      <c r="Q2813" s="21"/>
      <c r="R2813" s="22">
        <v>6.1</v>
      </c>
      <c r="S2813" s="22">
        <v>6.11</v>
      </c>
      <c r="T2813" s="20" t="s">
        <v>4985</v>
      </c>
      <c r="U2813" s="21">
        <v>179611</v>
      </c>
      <c r="V2813" s="21">
        <v>610000</v>
      </c>
      <c r="W2813" s="34">
        <v>39854</v>
      </c>
      <c r="X2813" s="34">
        <v>43539</v>
      </c>
      <c r="Y2813" s="109"/>
      <c r="Z2813" s="70" t="s">
        <v>4927</v>
      </c>
      <c r="AA2813" s="20" t="s">
        <v>4926</v>
      </c>
      <c r="AB2813" s="109"/>
      <c r="AC2813" s="19"/>
      <c r="AD2813" s="22"/>
      <c r="AE2813" s="19"/>
    </row>
    <row r="2814" spans="2:31" x14ac:dyDescent="0.2">
      <c r="B2814" s="14" t="s">
        <v>11257</v>
      </c>
      <c r="C2814" s="33" t="s">
        <v>11256</v>
      </c>
      <c r="D2814" s="16" t="s">
        <v>11253</v>
      </c>
      <c r="E2814" s="104" t="s">
        <v>26</v>
      </c>
      <c r="F2814" s="18" t="s">
        <v>26</v>
      </c>
      <c r="G2814" s="111" t="s">
        <v>26</v>
      </c>
      <c r="H2814" s="102" t="s">
        <v>334</v>
      </c>
      <c r="I2814" s="21">
        <v>5984460</v>
      </c>
      <c r="J2814" s="71">
        <v>100.58199999999999</v>
      </c>
      <c r="K2814" s="21">
        <v>6034914</v>
      </c>
      <c r="L2814" s="21">
        <v>6000000</v>
      </c>
      <c r="M2814" s="21">
        <v>5999757</v>
      </c>
      <c r="N2814" s="21"/>
      <c r="O2814" s="21">
        <v>2027</v>
      </c>
      <c r="P2814" s="21"/>
      <c r="Q2814" s="21"/>
      <c r="R2814" s="22">
        <v>5.5</v>
      </c>
      <c r="S2814" s="22">
        <v>5.5339999999999998</v>
      </c>
      <c r="T2814" s="20" t="s">
        <v>118</v>
      </c>
      <c r="U2814" s="21">
        <v>124667</v>
      </c>
      <c r="V2814" s="21">
        <v>330000</v>
      </c>
      <c r="W2814" s="34">
        <v>37663</v>
      </c>
      <c r="X2814" s="34">
        <v>41320</v>
      </c>
      <c r="Y2814" s="109"/>
      <c r="Z2814" s="70" t="s">
        <v>4927</v>
      </c>
      <c r="AA2814" s="20" t="s">
        <v>4926</v>
      </c>
      <c r="AB2814" s="109"/>
      <c r="AC2814" s="19"/>
      <c r="AD2814" s="22"/>
      <c r="AE2814" s="19"/>
    </row>
    <row r="2815" spans="2:31" x14ac:dyDescent="0.2">
      <c r="B2815" s="14" t="s">
        <v>11255</v>
      </c>
      <c r="C2815" s="33" t="s">
        <v>11254</v>
      </c>
      <c r="D2815" s="16" t="s">
        <v>11253</v>
      </c>
      <c r="E2815" s="104" t="s">
        <v>26</v>
      </c>
      <c r="F2815" s="18" t="s">
        <v>26</v>
      </c>
      <c r="G2815" s="111" t="s">
        <v>4412</v>
      </c>
      <c r="H2815" s="102" t="s">
        <v>334</v>
      </c>
      <c r="I2815" s="21">
        <v>4959000</v>
      </c>
      <c r="J2815" s="71">
        <v>101.771</v>
      </c>
      <c r="K2815" s="21">
        <v>5088525</v>
      </c>
      <c r="L2815" s="21">
        <v>5000000</v>
      </c>
      <c r="M2815" s="21">
        <v>4964968</v>
      </c>
      <c r="N2815" s="21"/>
      <c r="O2815" s="21">
        <v>924</v>
      </c>
      <c r="P2815" s="21"/>
      <c r="Q2815" s="21"/>
      <c r="R2815" s="22">
        <v>6.375</v>
      </c>
      <c r="S2815" s="22">
        <v>6.4370000000000003</v>
      </c>
      <c r="T2815" s="20" t="s">
        <v>85</v>
      </c>
      <c r="U2815" s="21">
        <v>146979</v>
      </c>
      <c r="V2815" s="21">
        <v>318750</v>
      </c>
      <c r="W2815" s="34">
        <v>37810</v>
      </c>
      <c r="X2815" s="34">
        <v>48775</v>
      </c>
      <c r="Y2815" s="109"/>
      <c r="Z2815" s="70" t="s">
        <v>4927</v>
      </c>
      <c r="AA2815" s="20" t="s">
        <v>4926</v>
      </c>
      <c r="AB2815" s="109"/>
      <c r="AC2815" s="28">
        <v>41470</v>
      </c>
      <c r="AD2815" s="22">
        <v>100</v>
      </c>
      <c r="AE2815" s="19"/>
    </row>
    <row r="2816" spans="2:31" x14ac:dyDescent="0.2">
      <c r="B2816" s="14" t="s">
        <v>11252</v>
      </c>
      <c r="C2816" s="33" t="s">
        <v>11251</v>
      </c>
      <c r="D2816" s="16" t="s">
        <v>11244</v>
      </c>
      <c r="E2816" s="104" t="s">
        <v>26</v>
      </c>
      <c r="F2816" s="18" t="s">
        <v>26</v>
      </c>
      <c r="G2816" s="111" t="s">
        <v>4412</v>
      </c>
      <c r="H2816" s="102" t="s">
        <v>323</v>
      </c>
      <c r="I2816" s="21">
        <v>1997420</v>
      </c>
      <c r="J2816" s="71">
        <v>108.45099999999999</v>
      </c>
      <c r="K2816" s="21">
        <v>2169010</v>
      </c>
      <c r="L2816" s="21">
        <v>2000000</v>
      </c>
      <c r="M2816" s="21">
        <v>1997774</v>
      </c>
      <c r="N2816" s="21"/>
      <c r="O2816" s="21">
        <v>89</v>
      </c>
      <c r="P2816" s="21"/>
      <c r="Q2816" s="21"/>
      <c r="R2816" s="22">
        <v>6.5</v>
      </c>
      <c r="S2816" s="22">
        <v>6.51</v>
      </c>
      <c r="T2816" s="20" t="s">
        <v>118</v>
      </c>
      <c r="U2816" s="21">
        <v>54167</v>
      </c>
      <c r="V2816" s="21">
        <v>130000</v>
      </c>
      <c r="W2816" s="34">
        <v>38203</v>
      </c>
      <c r="X2816" s="34">
        <v>49157</v>
      </c>
      <c r="Y2816" s="109"/>
      <c r="Z2816" s="70" t="s">
        <v>4927</v>
      </c>
      <c r="AA2816" s="20" t="s">
        <v>4926</v>
      </c>
      <c r="AB2816" s="109"/>
      <c r="AC2816" s="28">
        <v>41852</v>
      </c>
      <c r="AD2816" s="22">
        <v>103.25</v>
      </c>
      <c r="AE2816" s="19"/>
    </row>
    <row r="2817" spans="2:31" x14ac:dyDescent="0.2">
      <c r="B2817" s="14" t="s">
        <v>11250</v>
      </c>
      <c r="C2817" s="33" t="s">
        <v>11249</v>
      </c>
      <c r="D2817" s="16" t="s">
        <v>11244</v>
      </c>
      <c r="E2817" s="104" t="s">
        <v>26</v>
      </c>
      <c r="F2817" s="18" t="s">
        <v>26</v>
      </c>
      <c r="G2817" s="111" t="s">
        <v>26</v>
      </c>
      <c r="H2817" s="102" t="s">
        <v>323</v>
      </c>
      <c r="I2817" s="21">
        <v>4973050</v>
      </c>
      <c r="J2817" s="71">
        <v>133.279</v>
      </c>
      <c r="K2817" s="21">
        <v>6663925</v>
      </c>
      <c r="L2817" s="21">
        <v>5000000</v>
      </c>
      <c r="M2817" s="21">
        <v>4974766</v>
      </c>
      <c r="N2817" s="21"/>
      <c r="O2817" s="21">
        <v>379</v>
      </c>
      <c r="P2817" s="21"/>
      <c r="Q2817" s="21"/>
      <c r="R2817" s="22">
        <v>6.45</v>
      </c>
      <c r="S2817" s="22">
        <v>6.4909999999999997</v>
      </c>
      <c r="T2817" s="20" t="s">
        <v>118</v>
      </c>
      <c r="U2817" s="21">
        <v>134375</v>
      </c>
      <c r="V2817" s="21">
        <v>322500</v>
      </c>
      <c r="W2817" s="34">
        <v>39475</v>
      </c>
      <c r="X2817" s="34">
        <v>50437</v>
      </c>
      <c r="Y2817" s="109"/>
      <c r="Z2817" s="70" t="s">
        <v>4927</v>
      </c>
      <c r="AA2817" s="20" t="s">
        <v>4926</v>
      </c>
      <c r="AB2817" s="109"/>
      <c r="AC2817" s="19"/>
      <c r="AD2817" s="22"/>
      <c r="AE2817" s="19"/>
    </row>
    <row r="2818" spans="2:31" x14ac:dyDescent="0.2">
      <c r="B2818" s="14" t="s">
        <v>11248</v>
      </c>
      <c r="C2818" s="33" t="s">
        <v>11247</v>
      </c>
      <c r="D2818" s="16" t="s">
        <v>11244</v>
      </c>
      <c r="E2818" s="104" t="s">
        <v>26</v>
      </c>
      <c r="F2818" s="18" t="s">
        <v>26</v>
      </c>
      <c r="G2818" s="111" t="s">
        <v>26</v>
      </c>
      <c r="H2818" s="102" t="s">
        <v>323</v>
      </c>
      <c r="I2818" s="21">
        <v>9964500</v>
      </c>
      <c r="J2818" s="71">
        <v>123.375</v>
      </c>
      <c r="K2818" s="21">
        <v>12337520</v>
      </c>
      <c r="L2818" s="21">
        <v>10000000</v>
      </c>
      <c r="M2818" s="21">
        <v>9977316</v>
      </c>
      <c r="N2818" s="21"/>
      <c r="O2818" s="21">
        <v>3079</v>
      </c>
      <c r="P2818" s="21"/>
      <c r="Q2818" s="21"/>
      <c r="R2818" s="22">
        <v>6.35</v>
      </c>
      <c r="S2818" s="22">
        <v>6.3979999999999997</v>
      </c>
      <c r="T2818" s="20" t="s">
        <v>4985</v>
      </c>
      <c r="U2818" s="21">
        <v>211667</v>
      </c>
      <c r="V2818" s="21">
        <v>635000</v>
      </c>
      <c r="W2818" s="34">
        <v>39695</v>
      </c>
      <c r="X2818" s="34">
        <v>43344</v>
      </c>
      <c r="Y2818" s="109"/>
      <c r="Z2818" s="70" t="s">
        <v>4927</v>
      </c>
      <c r="AA2818" s="20" t="s">
        <v>4926</v>
      </c>
      <c r="AB2818" s="109"/>
      <c r="AC2818" s="31"/>
      <c r="AD2818" s="22"/>
      <c r="AE2818" s="19"/>
    </row>
    <row r="2819" spans="2:31" x14ac:dyDescent="0.2">
      <c r="B2819" s="14" t="s">
        <v>11246</v>
      </c>
      <c r="C2819" s="33" t="s">
        <v>11245</v>
      </c>
      <c r="D2819" s="16" t="s">
        <v>11244</v>
      </c>
      <c r="E2819" s="104" t="s">
        <v>26</v>
      </c>
      <c r="F2819" s="18" t="s">
        <v>26</v>
      </c>
      <c r="G2819" s="111" t="s">
        <v>4412</v>
      </c>
      <c r="H2819" s="102" t="s">
        <v>323</v>
      </c>
      <c r="I2819" s="21">
        <v>4621589</v>
      </c>
      <c r="J2819" s="71">
        <v>120.622</v>
      </c>
      <c r="K2819" s="21">
        <v>5608904</v>
      </c>
      <c r="L2819" s="21">
        <v>4650000</v>
      </c>
      <c r="M2819" s="21">
        <v>4622339</v>
      </c>
      <c r="N2819" s="21"/>
      <c r="O2819" s="21">
        <v>512</v>
      </c>
      <c r="P2819" s="21"/>
      <c r="Q2819" s="21"/>
      <c r="R2819" s="22">
        <v>5.25</v>
      </c>
      <c r="S2819" s="22">
        <v>5.2910000000000004</v>
      </c>
      <c r="T2819" s="20" t="s">
        <v>4965</v>
      </c>
      <c r="U2819" s="21">
        <v>31194</v>
      </c>
      <c r="V2819" s="21">
        <v>244125</v>
      </c>
      <c r="W2819" s="34">
        <v>40687</v>
      </c>
      <c r="X2819" s="34">
        <v>51636</v>
      </c>
      <c r="Y2819" s="109"/>
      <c r="Z2819" s="70" t="s">
        <v>4927</v>
      </c>
      <c r="AA2819" s="20" t="s">
        <v>4926</v>
      </c>
      <c r="AB2819" s="109"/>
      <c r="AC2819" s="34">
        <v>51455</v>
      </c>
      <c r="AD2819" s="22">
        <v>100</v>
      </c>
      <c r="AE2819" s="19"/>
    </row>
    <row r="2820" spans="2:31" x14ac:dyDescent="0.2">
      <c r="B2820" s="14" t="s">
        <v>11243</v>
      </c>
      <c r="C2820" s="33" t="s">
        <v>11242</v>
      </c>
      <c r="D2820" s="16" t="s">
        <v>11239</v>
      </c>
      <c r="E2820" s="104" t="s">
        <v>26</v>
      </c>
      <c r="F2820" s="18" t="s">
        <v>26</v>
      </c>
      <c r="G2820" s="111" t="s">
        <v>26</v>
      </c>
      <c r="H2820" s="102" t="s">
        <v>334</v>
      </c>
      <c r="I2820" s="21">
        <v>19802490</v>
      </c>
      <c r="J2820" s="71">
        <v>113.98699999999999</v>
      </c>
      <c r="K2820" s="21">
        <v>22683493</v>
      </c>
      <c r="L2820" s="21">
        <v>19900000</v>
      </c>
      <c r="M2820" s="21">
        <v>19861889</v>
      </c>
      <c r="N2820" s="21"/>
      <c r="O2820" s="21">
        <v>10714</v>
      </c>
      <c r="P2820" s="21"/>
      <c r="Q2820" s="21"/>
      <c r="R2820" s="22">
        <v>5.9</v>
      </c>
      <c r="S2820" s="22">
        <v>5.9649999999999999</v>
      </c>
      <c r="T2820" s="20" t="s">
        <v>4949</v>
      </c>
      <c r="U2820" s="21">
        <v>247866</v>
      </c>
      <c r="V2820" s="21">
        <v>1174100</v>
      </c>
      <c r="W2820" s="34">
        <v>38800</v>
      </c>
      <c r="X2820" s="34">
        <v>42475</v>
      </c>
      <c r="Y2820" s="109"/>
      <c r="Z2820" s="70" t="s">
        <v>4927</v>
      </c>
      <c r="AA2820" s="20" t="s">
        <v>4926</v>
      </c>
      <c r="AB2820" s="109"/>
      <c r="AC2820" s="31"/>
      <c r="AD2820" s="22"/>
      <c r="AE2820" s="19"/>
    </row>
    <row r="2821" spans="2:31" x14ac:dyDescent="0.2">
      <c r="B2821" s="14" t="s">
        <v>11241</v>
      </c>
      <c r="C2821" s="33" t="s">
        <v>11240</v>
      </c>
      <c r="D2821" s="16" t="s">
        <v>11239</v>
      </c>
      <c r="E2821" s="104" t="s">
        <v>5057</v>
      </c>
      <c r="F2821" s="18" t="s">
        <v>26</v>
      </c>
      <c r="G2821" s="111" t="s">
        <v>26</v>
      </c>
      <c r="H2821" s="102" t="s">
        <v>334</v>
      </c>
      <c r="I2821" s="21">
        <v>9956700</v>
      </c>
      <c r="J2821" s="71">
        <v>104.172</v>
      </c>
      <c r="K2821" s="21">
        <v>10417190</v>
      </c>
      <c r="L2821" s="21">
        <v>10000000</v>
      </c>
      <c r="M2821" s="21">
        <v>9959279</v>
      </c>
      <c r="N2821" s="21"/>
      <c r="O2821" s="21">
        <v>2579</v>
      </c>
      <c r="P2821" s="21"/>
      <c r="Q2821" s="21"/>
      <c r="R2821" s="22">
        <v>3.625</v>
      </c>
      <c r="S2821" s="22">
        <v>3.677</v>
      </c>
      <c r="T2821" s="20" t="s">
        <v>4965</v>
      </c>
      <c r="U2821" s="21">
        <v>60417</v>
      </c>
      <c r="V2821" s="21">
        <v>189306</v>
      </c>
      <c r="W2821" s="34">
        <v>41017</v>
      </c>
      <c r="X2821" s="34">
        <v>44682</v>
      </c>
      <c r="Y2821" s="109"/>
      <c r="Z2821" s="70" t="s">
        <v>4927</v>
      </c>
      <c r="AA2821" s="20" t="s">
        <v>4926</v>
      </c>
      <c r="AB2821" s="109"/>
      <c r="AC2821" s="31"/>
      <c r="AD2821" s="22"/>
      <c r="AE2821" s="19"/>
    </row>
    <row r="2822" spans="2:31" x14ac:dyDescent="0.2">
      <c r="B2822" s="14" t="s">
        <v>11238</v>
      </c>
      <c r="C2822" s="33" t="s">
        <v>11237</v>
      </c>
      <c r="D2822" s="16" t="s">
        <v>11234</v>
      </c>
      <c r="E2822" s="104" t="s">
        <v>26</v>
      </c>
      <c r="F2822" s="18" t="s">
        <v>26</v>
      </c>
      <c r="G2822" s="111" t="s">
        <v>26</v>
      </c>
      <c r="H2822" s="102" t="s">
        <v>334</v>
      </c>
      <c r="I2822" s="21">
        <v>14785500</v>
      </c>
      <c r="J2822" s="71">
        <v>130.934</v>
      </c>
      <c r="K2822" s="21">
        <v>19640100</v>
      </c>
      <c r="L2822" s="21">
        <v>15000000</v>
      </c>
      <c r="M2822" s="21">
        <v>14815818</v>
      </c>
      <c r="N2822" s="21"/>
      <c r="O2822" s="21">
        <v>5549</v>
      </c>
      <c r="P2822" s="21"/>
      <c r="Q2822" s="21"/>
      <c r="R2822" s="22">
        <v>7.25</v>
      </c>
      <c r="S2822" s="22">
        <v>7.3680000000000003</v>
      </c>
      <c r="T2822" s="20" t="s">
        <v>85</v>
      </c>
      <c r="U2822" s="21">
        <v>501458</v>
      </c>
      <c r="V2822" s="21">
        <v>1087500</v>
      </c>
      <c r="W2822" s="34">
        <v>37607</v>
      </c>
      <c r="X2822" s="34">
        <v>48594</v>
      </c>
      <c r="Y2822" s="109"/>
      <c r="Z2822" s="70" t="s">
        <v>4927</v>
      </c>
      <c r="AA2822" s="20" t="s">
        <v>4926</v>
      </c>
      <c r="AB2822" s="109"/>
      <c r="AC2822" s="19"/>
      <c r="AD2822" s="22"/>
      <c r="AE2822" s="19"/>
    </row>
    <row r="2823" spans="2:31" x14ac:dyDescent="0.2">
      <c r="B2823" s="14" t="s">
        <v>11236</v>
      </c>
      <c r="C2823" s="33" t="s">
        <v>11235</v>
      </c>
      <c r="D2823" s="16" t="s">
        <v>11234</v>
      </c>
      <c r="E2823" s="104" t="s">
        <v>26</v>
      </c>
      <c r="F2823" s="18" t="s">
        <v>26</v>
      </c>
      <c r="G2823" s="111" t="s">
        <v>26</v>
      </c>
      <c r="H2823" s="102" t="s">
        <v>334</v>
      </c>
      <c r="I2823" s="21">
        <v>7489572</v>
      </c>
      <c r="J2823" s="71">
        <v>127.146</v>
      </c>
      <c r="K2823" s="21">
        <v>9663058</v>
      </c>
      <c r="L2823" s="21">
        <v>7600000</v>
      </c>
      <c r="M2823" s="21">
        <v>7506792</v>
      </c>
      <c r="N2823" s="21"/>
      <c r="O2823" s="21">
        <v>2521</v>
      </c>
      <c r="P2823" s="21"/>
      <c r="Q2823" s="21"/>
      <c r="R2823" s="22">
        <v>7</v>
      </c>
      <c r="S2823" s="22">
        <v>7.1180000000000003</v>
      </c>
      <c r="T2823" s="20" t="s">
        <v>4965</v>
      </c>
      <c r="U2823" s="21">
        <v>88667</v>
      </c>
      <c r="V2823" s="21">
        <v>532000</v>
      </c>
      <c r="W2823" s="34">
        <v>37377</v>
      </c>
      <c r="X2823" s="34">
        <v>48335</v>
      </c>
      <c r="Y2823" s="109"/>
      <c r="Z2823" s="70" t="s">
        <v>4927</v>
      </c>
      <c r="AA2823" s="20" t="s">
        <v>4926</v>
      </c>
      <c r="AB2823" s="109"/>
      <c r="AC2823" s="19"/>
      <c r="AD2823" s="22"/>
      <c r="AE2823" s="19"/>
    </row>
    <row r="2824" spans="2:31" x14ac:dyDescent="0.2">
      <c r="B2824" s="14" t="s">
        <v>11233</v>
      </c>
      <c r="C2824" s="33" t="s">
        <v>11232</v>
      </c>
      <c r="D2824" s="16" t="s">
        <v>11231</v>
      </c>
      <c r="E2824" s="104" t="s">
        <v>26</v>
      </c>
      <c r="F2824" s="18" t="s">
        <v>26</v>
      </c>
      <c r="G2824" s="111" t="s">
        <v>26</v>
      </c>
      <c r="H2824" s="102" t="s">
        <v>323</v>
      </c>
      <c r="I2824" s="21">
        <v>20415561</v>
      </c>
      <c r="J2824" s="71">
        <v>102.93899999999999</v>
      </c>
      <c r="K2824" s="21">
        <v>20324197</v>
      </c>
      <c r="L2824" s="21">
        <v>19744000</v>
      </c>
      <c r="M2824" s="21">
        <v>20329292</v>
      </c>
      <c r="N2824" s="21"/>
      <c r="O2824" s="21">
        <v>-13994</v>
      </c>
      <c r="P2824" s="21"/>
      <c r="Q2824" s="21"/>
      <c r="R2824" s="22">
        <v>7</v>
      </c>
      <c r="S2824" s="22">
        <v>6.726</v>
      </c>
      <c r="T2824" s="20" t="s">
        <v>4949</v>
      </c>
      <c r="U2824" s="21">
        <v>291772</v>
      </c>
      <c r="V2824" s="21">
        <v>1382080</v>
      </c>
      <c r="W2824" s="34">
        <v>38517</v>
      </c>
      <c r="X2824" s="34">
        <v>48867</v>
      </c>
      <c r="Y2824" s="109"/>
      <c r="Z2824" s="70" t="s">
        <v>4927</v>
      </c>
      <c r="AA2824" s="20" t="s">
        <v>4926</v>
      </c>
      <c r="AB2824" s="109"/>
      <c r="AC2824" s="19"/>
      <c r="AD2824" s="22"/>
      <c r="AE2824" s="19"/>
    </row>
    <row r="2825" spans="2:31" x14ac:dyDescent="0.2">
      <c r="B2825" s="14" t="s">
        <v>11230</v>
      </c>
      <c r="C2825" s="33" t="s">
        <v>11229</v>
      </c>
      <c r="D2825" s="16" t="s">
        <v>11228</v>
      </c>
      <c r="E2825" s="104" t="s">
        <v>5057</v>
      </c>
      <c r="F2825" s="18" t="s">
        <v>26</v>
      </c>
      <c r="G2825" s="111" t="s">
        <v>4412</v>
      </c>
      <c r="H2825" s="102" t="s">
        <v>334</v>
      </c>
      <c r="I2825" s="21">
        <v>14992650</v>
      </c>
      <c r="J2825" s="71">
        <v>108.657</v>
      </c>
      <c r="K2825" s="21">
        <v>16298550</v>
      </c>
      <c r="L2825" s="21">
        <v>15000000</v>
      </c>
      <c r="M2825" s="21">
        <v>14993297</v>
      </c>
      <c r="N2825" s="21"/>
      <c r="O2825" s="21">
        <v>647</v>
      </c>
      <c r="P2825" s="21"/>
      <c r="Q2825" s="21"/>
      <c r="R2825" s="22">
        <v>4.25</v>
      </c>
      <c r="S2825" s="22">
        <v>4.2560000000000002</v>
      </c>
      <c r="T2825" s="20" t="s">
        <v>118</v>
      </c>
      <c r="U2825" s="21">
        <v>265625</v>
      </c>
      <c r="V2825" s="21">
        <v>327604</v>
      </c>
      <c r="W2825" s="34">
        <v>40931</v>
      </c>
      <c r="X2825" s="34">
        <v>44593</v>
      </c>
      <c r="Y2825" s="109"/>
      <c r="Z2825" s="70" t="s">
        <v>4927</v>
      </c>
      <c r="AA2825" s="20" t="s">
        <v>4926</v>
      </c>
      <c r="AB2825" s="109"/>
      <c r="AC2825" s="28">
        <v>44502</v>
      </c>
      <c r="AD2825" s="22">
        <v>100</v>
      </c>
      <c r="AE2825" s="19"/>
    </row>
    <row r="2826" spans="2:31" x14ac:dyDescent="0.2">
      <c r="B2826" s="14" t="s">
        <v>11227</v>
      </c>
      <c r="C2826" s="33" t="s">
        <v>11226</v>
      </c>
      <c r="D2826" s="16" t="s">
        <v>11219</v>
      </c>
      <c r="E2826" s="104" t="s">
        <v>26</v>
      </c>
      <c r="F2826" s="18" t="s">
        <v>26</v>
      </c>
      <c r="G2826" s="111" t="s">
        <v>26</v>
      </c>
      <c r="H2826" s="102" t="s">
        <v>334</v>
      </c>
      <c r="I2826" s="21">
        <v>5999460</v>
      </c>
      <c r="J2826" s="71">
        <v>116.407</v>
      </c>
      <c r="K2826" s="21">
        <v>6984396</v>
      </c>
      <c r="L2826" s="21">
        <v>6000000</v>
      </c>
      <c r="M2826" s="21">
        <v>5999799</v>
      </c>
      <c r="N2826" s="21"/>
      <c r="O2826" s="21">
        <v>174</v>
      </c>
      <c r="P2826" s="21"/>
      <c r="Q2826" s="21"/>
      <c r="R2826" s="22">
        <v>6.15</v>
      </c>
      <c r="S2826" s="22">
        <v>6.1509999999999998</v>
      </c>
      <c r="T2826" s="20" t="s">
        <v>4949</v>
      </c>
      <c r="U2826" s="21">
        <v>92250</v>
      </c>
      <c r="V2826" s="21">
        <v>369000</v>
      </c>
      <c r="W2826" s="34">
        <v>38980</v>
      </c>
      <c r="X2826" s="34">
        <v>42644</v>
      </c>
      <c r="Y2826" s="109"/>
      <c r="Z2826" s="70" t="s">
        <v>4927</v>
      </c>
      <c r="AA2826" s="20" t="s">
        <v>4926</v>
      </c>
      <c r="AB2826" s="109"/>
      <c r="AC2826" s="19"/>
      <c r="AD2826" s="22"/>
      <c r="AE2826" s="19"/>
    </row>
    <row r="2827" spans="2:31" x14ac:dyDescent="0.2">
      <c r="B2827" s="14" t="s">
        <v>11225</v>
      </c>
      <c r="C2827" s="33" t="s">
        <v>11224</v>
      </c>
      <c r="D2827" s="16" t="s">
        <v>11219</v>
      </c>
      <c r="E2827" s="104" t="s">
        <v>26</v>
      </c>
      <c r="F2827" s="18" t="s">
        <v>26</v>
      </c>
      <c r="G2827" s="111" t="s">
        <v>26</v>
      </c>
      <c r="H2827" s="102" t="s">
        <v>334</v>
      </c>
      <c r="I2827" s="21">
        <v>7741006</v>
      </c>
      <c r="J2827" s="71">
        <v>127.389</v>
      </c>
      <c r="K2827" s="21">
        <v>9891717</v>
      </c>
      <c r="L2827" s="21">
        <v>7765000</v>
      </c>
      <c r="M2827" s="21">
        <v>7742916</v>
      </c>
      <c r="N2827" s="21"/>
      <c r="O2827" s="21">
        <v>856</v>
      </c>
      <c r="P2827" s="21"/>
      <c r="Q2827" s="21"/>
      <c r="R2827" s="22">
        <v>6.85</v>
      </c>
      <c r="S2827" s="22">
        <v>6.8739999999999997</v>
      </c>
      <c r="T2827" s="20" t="s">
        <v>4949</v>
      </c>
      <c r="U2827" s="21">
        <v>112291</v>
      </c>
      <c r="V2827" s="21">
        <v>531903</v>
      </c>
      <c r="W2827" s="34">
        <v>39350</v>
      </c>
      <c r="X2827" s="34">
        <v>50328</v>
      </c>
      <c r="Y2827" s="109"/>
      <c r="Z2827" s="70" t="s">
        <v>4927</v>
      </c>
      <c r="AA2827" s="20" t="s">
        <v>4926</v>
      </c>
      <c r="AB2827" s="109"/>
      <c r="AC2827" s="19"/>
      <c r="AD2827" s="22"/>
      <c r="AE2827" s="19"/>
    </row>
    <row r="2828" spans="2:31" x14ac:dyDescent="0.2">
      <c r="B2828" s="14" t="s">
        <v>11223</v>
      </c>
      <c r="C2828" s="33" t="s">
        <v>11222</v>
      </c>
      <c r="D2828" s="16" t="s">
        <v>11219</v>
      </c>
      <c r="E2828" s="104" t="s">
        <v>5057</v>
      </c>
      <c r="F2828" s="18" t="s">
        <v>26</v>
      </c>
      <c r="G2828" s="111" t="s">
        <v>4412</v>
      </c>
      <c r="H2828" s="102" t="s">
        <v>334</v>
      </c>
      <c r="I2828" s="21">
        <v>14491300</v>
      </c>
      <c r="J2828" s="71">
        <v>105.504</v>
      </c>
      <c r="K2828" s="21">
        <v>15298022</v>
      </c>
      <c r="L2828" s="21">
        <v>14500000</v>
      </c>
      <c r="M2828" s="21">
        <v>14494516</v>
      </c>
      <c r="N2828" s="21"/>
      <c r="O2828" s="21">
        <v>1728</v>
      </c>
      <c r="P2828" s="21"/>
      <c r="Q2828" s="21"/>
      <c r="R2828" s="22">
        <v>3.25</v>
      </c>
      <c r="S2828" s="22">
        <v>3.2629999999999999</v>
      </c>
      <c r="T2828" s="20" t="s">
        <v>118</v>
      </c>
      <c r="U2828" s="21">
        <v>196354</v>
      </c>
      <c r="V2828" s="21">
        <v>471250</v>
      </c>
      <c r="W2828" s="34">
        <v>40564</v>
      </c>
      <c r="X2828" s="34">
        <v>42401</v>
      </c>
      <c r="Y2828" s="109"/>
      <c r="Z2828" s="70" t="s">
        <v>4927</v>
      </c>
      <c r="AA2828" s="20" t="s">
        <v>4926</v>
      </c>
      <c r="AB2828" s="109"/>
      <c r="AC2828" s="28">
        <v>42370</v>
      </c>
      <c r="AD2828" s="22">
        <v>100</v>
      </c>
      <c r="AE2828" s="19"/>
    </row>
    <row r="2829" spans="2:31" x14ac:dyDescent="0.2">
      <c r="B2829" s="14" t="s">
        <v>11221</v>
      </c>
      <c r="C2829" s="33" t="s">
        <v>11220</v>
      </c>
      <c r="D2829" s="16" t="s">
        <v>11219</v>
      </c>
      <c r="E2829" s="104" t="s">
        <v>5057</v>
      </c>
      <c r="F2829" s="18" t="s">
        <v>26</v>
      </c>
      <c r="G2829" s="111" t="s">
        <v>4412</v>
      </c>
      <c r="H2829" s="102" t="s">
        <v>334</v>
      </c>
      <c r="I2829" s="21">
        <v>14936400</v>
      </c>
      <c r="J2829" s="71">
        <v>101.905</v>
      </c>
      <c r="K2829" s="21">
        <v>15285675</v>
      </c>
      <c r="L2829" s="21">
        <v>15000000</v>
      </c>
      <c r="M2829" s="21">
        <v>14938038</v>
      </c>
      <c r="N2829" s="21"/>
      <c r="O2829" s="21">
        <v>1638</v>
      </c>
      <c r="P2829" s="21"/>
      <c r="Q2829" s="21"/>
      <c r="R2829" s="22">
        <v>3.375</v>
      </c>
      <c r="S2829" s="22">
        <v>3.4249999999999998</v>
      </c>
      <c r="T2829" s="20" t="s">
        <v>4949</v>
      </c>
      <c r="U2829" s="21">
        <v>151875</v>
      </c>
      <c r="V2829" s="21"/>
      <c r="W2829" s="34">
        <v>41162</v>
      </c>
      <c r="X2829" s="34">
        <v>44835</v>
      </c>
      <c r="Y2829" s="109"/>
      <c r="Z2829" s="70" t="s">
        <v>4927</v>
      </c>
      <c r="AA2829" s="20" t="s">
        <v>4926</v>
      </c>
      <c r="AB2829" s="109"/>
      <c r="AC2829" s="28">
        <v>44743</v>
      </c>
      <c r="AD2829" s="22">
        <v>100</v>
      </c>
      <c r="AE2829" s="19"/>
    </row>
    <row r="2830" spans="2:31" x14ac:dyDescent="0.2">
      <c r="B2830" s="14" t="s">
        <v>11218</v>
      </c>
      <c r="C2830" s="33" t="s">
        <v>11217</v>
      </c>
      <c r="D2830" s="16" t="s">
        <v>11210</v>
      </c>
      <c r="E2830" s="104" t="s">
        <v>26</v>
      </c>
      <c r="F2830" s="18" t="s">
        <v>26</v>
      </c>
      <c r="G2830" s="111" t="s">
        <v>26</v>
      </c>
      <c r="H2830" s="102" t="s">
        <v>323</v>
      </c>
      <c r="I2830" s="21">
        <v>21395000</v>
      </c>
      <c r="J2830" s="71">
        <v>104.98699999999999</v>
      </c>
      <c r="K2830" s="21">
        <v>22462011</v>
      </c>
      <c r="L2830" s="21">
        <v>21395000</v>
      </c>
      <c r="M2830" s="21">
        <v>21395000</v>
      </c>
      <c r="N2830" s="21"/>
      <c r="O2830" s="21"/>
      <c r="P2830" s="21"/>
      <c r="Q2830" s="21"/>
      <c r="R2830" s="22">
        <v>3.75</v>
      </c>
      <c r="S2830" s="22">
        <v>3.75</v>
      </c>
      <c r="T2830" s="20" t="s">
        <v>85</v>
      </c>
      <c r="U2830" s="21">
        <v>385556</v>
      </c>
      <c r="V2830" s="21">
        <v>802313</v>
      </c>
      <c r="W2830" s="34">
        <v>39994</v>
      </c>
      <c r="X2830" s="34">
        <v>41828</v>
      </c>
      <c r="Y2830" s="109"/>
      <c r="Z2830" s="70" t="s">
        <v>4927</v>
      </c>
      <c r="AA2830" s="20" t="s">
        <v>4926</v>
      </c>
      <c r="AB2830" s="109"/>
      <c r="AC2830" s="19"/>
      <c r="AD2830" s="22"/>
      <c r="AE2830" s="19"/>
    </row>
    <row r="2831" spans="2:31" x14ac:dyDescent="0.2">
      <c r="B2831" s="14" t="s">
        <v>11216</v>
      </c>
      <c r="C2831" s="33" t="s">
        <v>11215</v>
      </c>
      <c r="D2831" s="16" t="s">
        <v>11210</v>
      </c>
      <c r="E2831" s="104" t="s">
        <v>5057</v>
      </c>
      <c r="F2831" s="18" t="s">
        <v>26</v>
      </c>
      <c r="G2831" s="111" t="s">
        <v>26</v>
      </c>
      <c r="H2831" s="102" t="s">
        <v>323</v>
      </c>
      <c r="I2831" s="21">
        <v>4782096</v>
      </c>
      <c r="J2831" s="71">
        <v>120.089</v>
      </c>
      <c r="K2831" s="21">
        <v>5764282</v>
      </c>
      <c r="L2831" s="21">
        <v>4800000</v>
      </c>
      <c r="M2831" s="21">
        <v>4787346</v>
      </c>
      <c r="N2831" s="21"/>
      <c r="O2831" s="21">
        <v>1527</v>
      </c>
      <c r="P2831" s="21"/>
      <c r="Q2831" s="21"/>
      <c r="R2831" s="22">
        <v>5</v>
      </c>
      <c r="S2831" s="22">
        <v>5.048</v>
      </c>
      <c r="T2831" s="20" t="s">
        <v>85</v>
      </c>
      <c r="U2831" s="21">
        <v>115333</v>
      </c>
      <c r="V2831" s="21">
        <v>240000</v>
      </c>
      <c r="W2831" s="34">
        <v>39994</v>
      </c>
      <c r="X2831" s="34">
        <v>43654</v>
      </c>
      <c r="Y2831" s="109"/>
      <c r="Z2831" s="70" t="s">
        <v>4927</v>
      </c>
      <c r="AA2831" s="20" t="s">
        <v>4926</v>
      </c>
      <c r="AB2831" s="109"/>
      <c r="AC2831" s="19"/>
      <c r="AD2831" s="22"/>
      <c r="AE2831" s="19"/>
    </row>
    <row r="2832" spans="2:31" x14ac:dyDescent="0.2">
      <c r="B2832" s="14" t="s">
        <v>11214</v>
      </c>
      <c r="C2832" s="33" t="s">
        <v>11213</v>
      </c>
      <c r="D2832" s="16" t="s">
        <v>11210</v>
      </c>
      <c r="E2832" s="104" t="s">
        <v>26</v>
      </c>
      <c r="F2832" s="18" t="s">
        <v>26</v>
      </c>
      <c r="G2832" s="111" t="s">
        <v>26</v>
      </c>
      <c r="H2832" s="102" t="s">
        <v>323</v>
      </c>
      <c r="I2832" s="21">
        <v>7982320</v>
      </c>
      <c r="J2832" s="71">
        <v>112.783</v>
      </c>
      <c r="K2832" s="21">
        <v>9022632</v>
      </c>
      <c r="L2832" s="21">
        <v>8000000</v>
      </c>
      <c r="M2832" s="21">
        <v>7982320</v>
      </c>
      <c r="N2832" s="21"/>
      <c r="O2832" s="21">
        <v>-2138</v>
      </c>
      <c r="P2832" s="21"/>
      <c r="Q2832" s="21"/>
      <c r="R2832" s="22">
        <v>3.875</v>
      </c>
      <c r="S2832" s="22">
        <v>3.91</v>
      </c>
      <c r="T2832" s="20" t="s">
        <v>85</v>
      </c>
      <c r="U2832" s="21">
        <v>142944</v>
      </c>
      <c r="V2832" s="21">
        <v>310000</v>
      </c>
      <c r="W2832" s="34">
        <v>40371</v>
      </c>
      <c r="X2832" s="34">
        <v>44027</v>
      </c>
      <c r="Y2832" s="109"/>
      <c r="Z2832" s="70" t="s">
        <v>4927</v>
      </c>
      <c r="AA2832" s="20" t="s">
        <v>4926</v>
      </c>
      <c r="AB2832" s="109"/>
      <c r="AC2832" s="19"/>
      <c r="AD2832" s="22"/>
      <c r="AE2832" s="19"/>
    </row>
    <row r="2833" spans="2:31" x14ac:dyDescent="0.2">
      <c r="B2833" s="14" t="s">
        <v>11212</v>
      </c>
      <c r="C2833" s="33" t="s">
        <v>11211</v>
      </c>
      <c r="D2833" s="16" t="s">
        <v>11210</v>
      </c>
      <c r="E2833" s="104" t="s">
        <v>5057</v>
      </c>
      <c r="F2833" s="18" t="s">
        <v>26</v>
      </c>
      <c r="G2833" s="111" t="s">
        <v>26</v>
      </c>
      <c r="H2833" s="102" t="s">
        <v>323</v>
      </c>
      <c r="I2833" s="21">
        <v>43659711</v>
      </c>
      <c r="J2833" s="71">
        <v>113.161</v>
      </c>
      <c r="K2833" s="21">
        <v>50922450</v>
      </c>
      <c r="L2833" s="21">
        <v>45000000</v>
      </c>
      <c r="M2833" s="21">
        <v>44499796</v>
      </c>
      <c r="N2833" s="21"/>
      <c r="O2833" s="21">
        <v>140219</v>
      </c>
      <c r="P2833" s="21"/>
      <c r="Q2833" s="21"/>
      <c r="R2833" s="22">
        <v>5.25</v>
      </c>
      <c r="S2833" s="22">
        <v>5.6529999999999996</v>
      </c>
      <c r="T2833" s="20" t="s">
        <v>85</v>
      </c>
      <c r="U2833" s="21">
        <v>1089375</v>
      </c>
      <c r="V2833" s="21">
        <v>2362500</v>
      </c>
      <c r="W2833" s="34">
        <v>38898</v>
      </c>
      <c r="X2833" s="34">
        <v>42384</v>
      </c>
      <c r="Y2833" s="109"/>
      <c r="Z2833" s="70" t="s">
        <v>4927</v>
      </c>
      <c r="AA2833" s="20" t="s">
        <v>4926</v>
      </c>
      <c r="AB2833" s="109"/>
      <c r="AC2833" s="19"/>
      <c r="AD2833" s="22"/>
      <c r="AE2833" s="19"/>
    </row>
    <row r="2834" spans="2:31" x14ac:dyDescent="0.2">
      <c r="B2834" s="14" t="s">
        <v>11209</v>
      </c>
      <c r="C2834" s="33" t="s">
        <v>11208</v>
      </c>
      <c r="D2834" s="16" t="s">
        <v>11207</v>
      </c>
      <c r="E2834" s="104" t="s">
        <v>26</v>
      </c>
      <c r="F2834" s="18" t="s">
        <v>26</v>
      </c>
      <c r="G2834" s="111" t="s">
        <v>590</v>
      </c>
      <c r="H2834" s="102" t="s">
        <v>334</v>
      </c>
      <c r="I2834" s="21">
        <v>9703750</v>
      </c>
      <c r="J2834" s="71">
        <v>109.035</v>
      </c>
      <c r="K2834" s="21">
        <v>10580484</v>
      </c>
      <c r="L2834" s="21">
        <v>9703750</v>
      </c>
      <c r="M2834" s="21">
        <v>9703750</v>
      </c>
      <c r="N2834" s="21"/>
      <c r="O2834" s="21"/>
      <c r="P2834" s="21"/>
      <c r="Q2834" s="21"/>
      <c r="R2834" s="22">
        <v>8.1750000000000007</v>
      </c>
      <c r="S2834" s="22">
        <v>8.2579999999999991</v>
      </c>
      <c r="T2834" s="20" t="s">
        <v>4940</v>
      </c>
      <c r="U2834" s="21">
        <v>35257</v>
      </c>
      <c r="V2834" s="21">
        <v>793282</v>
      </c>
      <c r="W2834" s="34">
        <v>35510</v>
      </c>
      <c r="X2834" s="34">
        <v>44635</v>
      </c>
      <c r="Y2834" s="109"/>
      <c r="Z2834" s="70" t="s">
        <v>4927</v>
      </c>
      <c r="AA2834" s="20" t="s">
        <v>4926</v>
      </c>
      <c r="AB2834" s="109"/>
      <c r="AC2834" s="19"/>
      <c r="AD2834" s="22"/>
      <c r="AE2834" s="19"/>
    </row>
    <row r="2835" spans="2:31" x14ac:dyDescent="0.2">
      <c r="B2835" s="14" t="s">
        <v>11206</v>
      </c>
      <c r="C2835" s="33" t="s">
        <v>11205</v>
      </c>
      <c r="D2835" s="16" t="s">
        <v>11204</v>
      </c>
      <c r="E2835" s="104" t="s">
        <v>26</v>
      </c>
      <c r="F2835" s="18" t="s">
        <v>26</v>
      </c>
      <c r="G2835" s="111" t="s">
        <v>26</v>
      </c>
      <c r="H2835" s="102" t="s">
        <v>334</v>
      </c>
      <c r="I2835" s="21">
        <v>5681532</v>
      </c>
      <c r="J2835" s="71">
        <v>109.685</v>
      </c>
      <c r="K2835" s="21">
        <v>6235615</v>
      </c>
      <c r="L2835" s="21">
        <v>5685000</v>
      </c>
      <c r="M2835" s="21">
        <v>5683665</v>
      </c>
      <c r="N2835" s="21"/>
      <c r="O2835" s="21">
        <v>512</v>
      </c>
      <c r="P2835" s="21"/>
      <c r="Q2835" s="21"/>
      <c r="R2835" s="22">
        <v>6.35</v>
      </c>
      <c r="S2835" s="22">
        <v>6.3579999999999997</v>
      </c>
      <c r="T2835" s="20" t="s">
        <v>4949</v>
      </c>
      <c r="U2835" s="21">
        <v>76211</v>
      </c>
      <c r="V2835" s="21">
        <v>360998</v>
      </c>
      <c r="W2835" s="34">
        <v>38811</v>
      </c>
      <c r="X2835" s="34">
        <v>42475</v>
      </c>
      <c r="Y2835" s="109"/>
      <c r="Z2835" s="70" t="s">
        <v>4927</v>
      </c>
      <c r="AA2835" s="20" t="s">
        <v>4926</v>
      </c>
      <c r="AB2835" s="109"/>
      <c r="AC2835" s="19"/>
      <c r="AD2835" s="22"/>
      <c r="AE2835" s="19"/>
    </row>
    <row r="2836" spans="2:31" x14ac:dyDescent="0.2">
      <c r="B2836" s="14" t="s">
        <v>11203</v>
      </c>
      <c r="C2836" s="33" t="s">
        <v>11202</v>
      </c>
      <c r="D2836" s="16" t="s">
        <v>11201</v>
      </c>
      <c r="E2836" s="104" t="s">
        <v>26</v>
      </c>
      <c r="F2836" s="18" t="s">
        <v>26</v>
      </c>
      <c r="G2836" s="111" t="s">
        <v>26</v>
      </c>
      <c r="H2836" s="102" t="s">
        <v>334</v>
      </c>
      <c r="I2836" s="21">
        <v>35403758</v>
      </c>
      <c r="J2836" s="71">
        <v>112.367</v>
      </c>
      <c r="K2836" s="21">
        <v>39553008</v>
      </c>
      <c r="L2836" s="21">
        <v>35200000</v>
      </c>
      <c r="M2836" s="21">
        <v>35318482</v>
      </c>
      <c r="N2836" s="21"/>
      <c r="O2836" s="21">
        <v>-60337</v>
      </c>
      <c r="P2836" s="21"/>
      <c r="Q2836" s="21"/>
      <c r="R2836" s="22">
        <v>6.5</v>
      </c>
      <c r="S2836" s="22">
        <v>6.4009999999999998</v>
      </c>
      <c r="T2836" s="20" t="s">
        <v>89</v>
      </c>
      <c r="U2836" s="21">
        <v>190667</v>
      </c>
      <c r="V2836" s="21">
        <v>2288000</v>
      </c>
      <c r="W2836" s="34">
        <v>40233</v>
      </c>
      <c r="X2836" s="34">
        <v>42705</v>
      </c>
      <c r="Y2836" s="109"/>
      <c r="Z2836" s="70" t="s">
        <v>4927</v>
      </c>
      <c r="AA2836" s="20" t="s">
        <v>4926</v>
      </c>
      <c r="AB2836" s="109"/>
      <c r="AC2836" s="19"/>
      <c r="AD2836" s="22"/>
      <c r="AE2836" s="19"/>
    </row>
    <row r="2837" spans="2:31" x14ac:dyDescent="0.2">
      <c r="B2837" s="14" t="s">
        <v>11200</v>
      </c>
      <c r="C2837" s="33" t="s">
        <v>11199</v>
      </c>
      <c r="D2837" s="16" t="s">
        <v>10115</v>
      </c>
      <c r="E2837" s="104" t="s">
        <v>5057</v>
      </c>
      <c r="F2837" s="18" t="s">
        <v>5793</v>
      </c>
      <c r="G2837" s="111" t="s">
        <v>26</v>
      </c>
      <c r="H2837" s="102" t="s">
        <v>334</v>
      </c>
      <c r="I2837" s="21">
        <v>25105550</v>
      </c>
      <c r="J2837" s="71">
        <v>128.958</v>
      </c>
      <c r="K2837" s="21">
        <v>32239475</v>
      </c>
      <c r="L2837" s="21">
        <v>25000000</v>
      </c>
      <c r="M2837" s="21">
        <v>25078865</v>
      </c>
      <c r="N2837" s="21"/>
      <c r="O2837" s="21">
        <v>-2191</v>
      </c>
      <c r="P2837" s="21"/>
      <c r="Q2837" s="21"/>
      <c r="R2837" s="22">
        <v>7.875</v>
      </c>
      <c r="S2837" s="22">
        <v>7.8380000000000001</v>
      </c>
      <c r="T2837" s="20" t="s">
        <v>89</v>
      </c>
      <c r="U2837" s="21">
        <v>164063</v>
      </c>
      <c r="V2837" s="21">
        <v>1968750</v>
      </c>
      <c r="W2837" s="34">
        <v>35600</v>
      </c>
      <c r="X2837" s="34">
        <v>46539</v>
      </c>
      <c r="Y2837" s="109"/>
      <c r="Z2837" s="70" t="s">
        <v>4927</v>
      </c>
      <c r="AA2837" s="20" t="s">
        <v>4926</v>
      </c>
      <c r="AB2837" s="109"/>
      <c r="AC2837" s="19"/>
      <c r="AD2837" s="22"/>
      <c r="AE2837" s="19"/>
    </row>
    <row r="2838" spans="2:31" x14ac:dyDescent="0.2">
      <c r="B2838" s="14" t="s">
        <v>11198</v>
      </c>
      <c r="C2838" s="33" t="s">
        <v>11197</v>
      </c>
      <c r="D2838" s="16" t="s">
        <v>11196</v>
      </c>
      <c r="E2838" s="104" t="s">
        <v>5057</v>
      </c>
      <c r="F2838" s="18" t="s">
        <v>26</v>
      </c>
      <c r="G2838" s="111" t="s">
        <v>26</v>
      </c>
      <c r="H2838" s="102" t="s">
        <v>323</v>
      </c>
      <c r="I2838" s="21">
        <v>9984400</v>
      </c>
      <c r="J2838" s="71">
        <v>125.027</v>
      </c>
      <c r="K2838" s="21">
        <v>12502710</v>
      </c>
      <c r="L2838" s="21">
        <v>10000000</v>
      </c>
      <c r="M2838" s="21">
        <v>9986727</v>
      </c>
      <c r="N2838" s="21"/>
      <c r="O2838" s="21">
        <v>494</v>
      </c>
      <c r="P2838" s="21"/>
      <c r="Q2838" s="21"/>
      <c r="R2838" s="22">
        <v>5.9</v>
      </c>
      <c r="S2838" s="22">
        <v>5.9109999999999996</v>
      </c>
      <c r="T2838" s="20" t="s">
        <v>4965</v>
      </c>
      <c r="U2838" s="21">
        <v>98333</v>
      </c>
      <c r="V2838" s="21">
        <v>590000</v>
      </c>
      <c r="W2838" s="34">
        <v>38093</v>
      </c>
      <c r="X2838" s="34">
        <v>49065</v>
      </c>
      <c r="Y2838" s="109"/>
      <c r="Z2838" s="70" t="s">
        <v>4927</v>
      </c>
      <c r="AA2838" s="20" t="s">
        <v>4926</v>
      </c>
      <c r="AB2838" s="109"/>
      <c r="AC2838" s="19"/>
      <c r="AD2838" s="22"/>
      <c r="AE2838" s="19"/>
    </row>
    <row r="2839" spans="2:31" x14ac:dyDescent="0.2">
      <c r="B2839" s="14" t="s">
        <v>11195</v>
      </c>
      <c r="C2839" s="33" t="s">
        <v>11194</v>
      </c>
      <c r="D2839" s="16" t="s">
        <v>11193</v>
      </c>
      <c r="E2839" s="104" t="s">
        <v>26</v>
      </c>
      <c r="F2839" s="18" t="s">
        <v>26</v>
      </c>
      <c r="G2839" s="111" t="s">
        <v>26</v>
      </c>
      <c r="H2839" s="102" t="s">
        <v>334</v>
      </c>
      <c r="I2839" s="21">
        <v>27425410</v>
      </c>
      <c r="J2839" s="71">
        <v>111.735</v>
      </c>
      <c r="K2839" s="21">
        <v>30894810</v>
      </c>
      <c r="L2839" s="21">
        <v>27650000</v>
      </c>
      <c r="M2839" s="21">
        <v>27579543</v>
      </c>
      <c r="N2839" s="21"/>
      <c r="O2839" s="21">
        <v>-58973</v>
      </c>
      <c r="P2839" s="21"/>
      <c r="Q2839" s="21"/>
      <c r="R2839" s="22">
        <v>5.25</v>
      </c>
      <c r="S2839" s="22">
        <v>5.3470000000000004</v>
      </c>
      <c r="T2839" s="20" t="s">
        <v>4965</v>
      </c>
      <c r="U2839" s="21">
        <v>185485</v>
      </c>
      <c r="V2839" s="21">
        <v>1451625</v>
      </c>
      <c r="W2839" s="34">
        <v>38190</v>
      </c>
      <c r="X2839" s="34">
        <v>42323</v>
      </c>
      <c r="Y2839" s="109"/>
      <c r="Z2839" s="70" t="s">
        <v>4927</v>
      </c>
      <c r="AA2839" s="20" t="s">
        <v>4926</v>
      </c>
      <c r="AB2839" s="109"/>
      <c r="AC2839" s="19"/>
      <c r="AD2839" s="22"/>
      <c r="AE2839" s="19"/>
    </row>
    <row r="2840" spans="2:31" x14ac:dyDescent="0.2">
      <c r="B2840" s="14" t="s">
        <v>11192</v>
      </c>
      <c r="C2840" s="33" t="s">
        <v>11191</v>
      </c>
      <c r="D2840" s="16" t="s">
        <v>11186</v>
      </c>
      <c r="E2840" s="104" t="s">
        <v>26</v>
      </c>
      <c r="F2840" s="18" t="s">
        <v>26</v>
      </c>
      <c r="G2840" s="111" t="s">
        <v>26</v>
      </c>
      <c r="H2840" s="102" t="s">
        <v>323</v>
      </c>
      <c r="I2840" s="21">
        <v>9990000</v>
      </c>
      <c r="J2840" s="71">
        <v>105.861</v>
      </c>
      <c r="K2840" s="21">
        <v>10586090</v>
      </c>
      <c r="L2840" s="21">
        <v>10000000</v>
      </c>
      <c r="M2840" s="21">
        <v>9995574</v>
      </c>
      <c r="N2840" s="21"/>
      <c r="O2840" s="21">
        <v>1936</v>
      </c>
      <c r="P2840" s="21"/>
      <c r="Q2840" s="21"/>
      <c r="R2840" s="22">
        <v>3.625</v>
      </c>
      <c r="S2840" s="22">
        <v>3.6469999999999998</v>
      </c>
      <c r="T2840" s="20" t="s">
        <v>118</v>
      </c>
      <c r="U2840" s="21">
        <v>143993</v>
      </c>
      <c r="V2840" s="21">
        <v>362500</v>
      </c>
      <c r="W2840" s="34">
        <v>40212</v>
      </c>
      <c r="X2840" s="34">
        <v>42043</v>
      </c>
      <c r="Y2840" s="109"/>
      <c r="Z2840" s="70" t="s">
        <v>4927</v>
      </c>
      <c r="AA2840" s="20" t="s">
        <v>4926</v>
      </c>
      <c r="AB2840" s="109"/>
      <c r="AC2840" s="19"/>
      <c r="AD2840" s="22"/>
      <c r="AE2840" s="19"/>
    </row>
    <row r="2841" spans="2:31" x14ac:dyDescent="0.2">
      <c r="B2841" s="14" t="s">
        <v>11190</v>
      </c>
      <c r="C2841" s="33" t="s">
        <v>11189</v>
      </c>
      <c r="D2841" s="16" t="s">
        <v>11186</v>
      </c>
      <c r="E2841" s="104" t="s">
        <v>26</v>
      </c>
      <c r="F2841" s="18" t="s">
        <v>26</v>
      </c>
      <c r="G2841" s="111" t="s">
        <v>26</v>
      </c>
      <c r="H2841" s="102" t="s">
        <v>323</v>
      </c>
      <c r="I2841" s="21">
        <v>9986100</v>
      </c>
      <c r="J2841" s="71">
        <v>118.93300000000001</v>
      </c>
      <c r="K2841" s="21">
        <v>11893260</v>
      </c>
      <c r="L2841" s="21">
        <v>10000000</v>
      </c>
      <c r="M2841" s="21">
        <v>9989430</v>
      </c>
      <c r="N2841" s="21"/>
      <c r="O2841" s="21">
        <v>1150</v>
      </c>
      <c r="P2841" s="21"/>
      <c r="Q2841" s="21"/>
      <c r="R2841" s="22">
        <v>5.125</v>
      </c>
      <c r="S2841" s="22">
        <v>5.1429999999999998</v>
      </c>
      <c r="T2841" s="20" t="s">
        <v>118</v>
      </c>
      <c r="U2841" s="21">
        <v>203576</v>
      </c>
      <c r="V2841" s="21">
        <v>512500</v>
      </c>
      <c r="W2841" s="34">
        <v>40212</v>
      </c>
      <c r="X2841" s="34">
        <v>43869</v>
      </c>
      <c r="Y2841" s="109"/>
      <c r="Z2841" s="70" t="s">
        <v>4927</v>
      </c>
      <c r="AA2841" s="20" t="s">
        <v>4926</v>
      </c>
      <c r="AB2841" s="109"/>
      <c r="AC2841" s="19"/>
      <c r="AD2841" s="22"/>
      <c r="AE2841" s="19"/>
    </row>
    <row r="2842" spans="2:31" x14ac:dyDescent="0.2">
      <c r="B2842" s="14" t="s">
        <v>11188</v>
      </c>
      <c r="C2842" s="33" t="s">
        <v>11187</v>
      </c>
      <c r="D2842" s="16" t="s">
        <v>11186</v>
      </c>
      <c r="E2842" s="104" t="s">
        <v>26</v>
      </c>
      <c r="F2842" s="18" t="s">
        <v>26</v>
      </c>
      <c r="G2842" s="111" t="s">
        <v>26</v>
      </c>
      <c r="H2842" s="102" t="s">
        <v>323</v>
      </c>
      <c r="I2842" s="21">
        <v>9982100</v>
      </c>
      <c r="J2842" s="71">
        <v>103.35599999999999</v>
      </c>
      <c r="K2842" s="21">
        <v>10335640</v>
      </c>
      <c r="L2842" s="21">
        <v>10000000</v>
      </c>
      <c r="M2842" s="21">
        <v>9993576</v>
      </c>
      <c r="N2842" s="21"/>
      <c r="O2842" s="21">
        <v>4584</v>
      </c>
      <c r="P2842" s="21"/>
      <c r="Q2842" s="21"/>
      <c r="R2842" s="22">
        <v>3</v>
      </c>
      <c r="S2842" s="22">
        <v>3.048</v>
      </c>
      <c r="T2842" s="20" t="s">
        <v>4965</v>
      </c>
      <c r="U2842" s="21">
        <v>35000</v>
      </c>
      <c r="V2842" s="21">
        <v>300000</v>
      </c>
      <c r="W2842" s="34">
        <v>40311</v>
      </c>
      <c r="X2842" s="34">
        <v>41778</v>
      </c>
      <c r="Y2842" s="109"/>
      <c r="Z2842" s="70" t="s">
        <v>4927</v>
      </c>
      <c r="AA2842" s="20" t="s">
        <v>4926</v>
      </c>
      <c r="AB2842" s="109"/>
      <c r="AC2842" s="19"/>
      <c r="AD2842" s="22"/>
      <c r="AE2842" s="19"/>
    </row>
    <row r="2843" spans="2:31" x14ac:dyDescent="0.2">
      <c r="B2843" s="14" t="s">
        <v>11185</v>
      </c>
      <c r="C2843" s="33" t="s">
        <v>11184</v>
      </c>
      <c r="D2843" s="16" t="s">
        <v>11181</v>
      </c>
      <c r="E2843" s="104" t="s">
        <v>26</v>
      </c>
      <c r="F2843" s="18" t="s">
        <v>26</v>
      </c>
      <c r="G2843" s="111" t="s">
        <v>26</v>
      </c>
      <c r="H2843" s="102" t="s">
        <v>323</v>
      </c>
      <c r="I2843" s="21">
        <v>999120</v>
      </c>
      <c r="J2843" s="71">
        <v>113.92400000000001</v>
      </c>
      <c r="K2843" s="21">
        <v>1139238</v>
      </c>
      <c r="L2843" s="21">
        <v>1000000</v>
      </c>
      <c r="M2843" s="21">
        <v>999665</v>
      </c>
      <c r="N2843" s="21"/>
      <c r="O2843" s="21">
        <v>-335</v>
      </c>
      <c r="P2843" s="21"/>
      <c r="Q2843" s="21"/>
      <c r="R2843" s="22">
        <v>5.25</v>
      </c>
      <c r="S2843" s="22">
        <v>5.2590000000000003</v>
      </c>
      <c r="T2843" s="20" t="s">
        <v>85</v>
      </c>
      <c r="U2843" s="21">
        <v>24208</v>
      </c>
      <c r="V2843" s="21">
        <v>52500</v>
      </c>
      <c r="W2843" s="34">
        <v>38322</v>
      </c>
      <c r="X2843" s="34">
        <v>42750</v>
      </c>
      <c r="Y2843" s="109"/>
      <c r="Z2843" s="70" t="s">
        <v>4927</v>
      </c>
      <c r="AA2843" s="20" t="s">
        <v>4926</v>
      </c>
      <c r="AB2843" s="109"/>
      <c r="AC2843" s="19"/>
      <c r="AD2843" s="22"/>
      <c r="AE2843" s="19"/>
    </row>
    <row r="2844" spans="2:31" x14ac:dyDescent="0.2">
      <c r="B2844" s="14" t="s">
        <v>11183</v>
      </c>
      <c r="C2844" s="33" t="s">
        <v>11182</v>
      </c>
      <c r="D2844" s="16" t="s">
        <v>11181</v>
      </c>
      <c r="E2844" s="104" t="s">
        <v>26</v>
      </c>
      <c r="F2844" s="18" t="s">
        <v>26</v>
      </c>
      <c r="G2844" s="111" t="s">
        <v>26</v>
      </c>
      <c r="H2844" s="102" t="s">
        <v>323</v>
      </c>
      <c r="I2844" s="21">
        <v>9972500</v>
      </c>
      <c r="J2844" s="71">
        <v>120.36799999999999</v>
      </c>
      <c r="K2844" s="21">
        <v>12036820</v>
      </c>
      <c r="L2844" s="21">
        <v>10000000</v>
      </c>
      <c r="M2844" s="21">
        <v>9984409</v>
      </c>
      <c r="N2844" s="21"/>
      <c r="O2844" s="21">
        <v>2490</v>
      </c>
      <c r="P2844" s="21"/>
      <c r="Q2844" s="21"/>
      <c r="R2844" s="22">
        <v>6</v>
      </c>
      <c r="S2844" s="22">
        <v>6.0369999999999999</v>
      </c>
      <c r="T2844" s="20" t="s">
        <v>89</v>
      </c>
      <c r="U2844" s="21">
        <v>40000</v>
      </c>
      <c r="V2844" s="21">
        <v>600000</v>
      </c>
      <c r="W2844" s="34">
        <v>39420</v>
      </c>
      <c r="X2844" s="34">
        <v>43076</v>
      </c>
      <c r="Y2844" s="109"/>
      <c r="Z2844" s="70" t="s">
        <v>4927</v>
      </c>
      <c r="AA2844" s="20" t="s">
        <v>4926</v>
      </c>
      <c r="AB2844" s="109"/>
      <c r="AC2844" s="19"/>
      <c r="AD2844" s="22"/>
      <c r="AE2844" s="19"/>
    </row>
    <row r="2845" spans="2:31" x14ac:dyDescent="0.2">
      <c r="B2845" s="14" t="s">
        <v>11180</v>
      </c>
      <c r="C2845" s="33" t="s">
        <v>4645</v>
      </c>
      <c r="D2845" s="16" t="s">
        <v>11177</v>
      </c>
      <c r="E2845" s="104" t="s">
        <v>26</v>
      </c>
      <c r="F2845" s="18" t="s">
        <v>26</v>
      </c>
      <c r="G2845" s="111" t="s">
        <v>26</v>
      </c>
      <c r="H2845" s="102" t="s">
        <v>334</v>
      </c>
      <c r="I2845" s="21">
        <v>29984700</v>
      </c>
      <c r="J2845" s="71">
        <v>101.036</v>
      </c>
      <c r="K2845" s="21">
        <v>30310830</v>
      </c>
      <c r="L2845" s="21">
        <v>30000000</v>
      </c>
      <c r="M2845" s="21">
        <v>29999309</v>
      </c>
      <c r="N2845" s="21"/>
      <c r="O2845" s="21">
        <v>3556</v>
      </c>
      <c r="P2845" s="21"/>
      <c r="Q2845" s="21"/>
      <c r="R2845" s="22">
        <v>5.75</v>
      </c>
      <c r="S2845" s="22">
        <v>5.7619999999999996</v>
      </c>
      <c r="T2845" s="20" t="s">
        <v>4985</v>
      </c>
      <c r="U2845" s="21">
        <v>507917</v>
      </c>
      <c r="V2845" s="21">
        <v>1725000</v>
      </c>
      <c r="W2845" s="34">
        <v>39520</v>
      </c>
      <c r="X2845" s="34">
        <v>41348</v>
      </c>
      <c r="Y2845" s="109"/>
      <c r="Z2845" s="70" t="s">
        <v>4927</v>
      </c>
      <c r="AA2845" s="20" t="s">
        <v>4926</v>
      </c>
      <c r="AB2845" s="109"/>
      <c r="AC2845" s="19"/>
      <c r="AD2845" s="22"/>
      <c r="AE2845" s="19"/>
    </row>
    <row r="2846" spans="2:31" x14ac:dyDescent="0.2">
      <c r="B2846" s="14" t="s">
        <v>11179</v>
      </c>
      <c r="C2846" s="33" t="s">
        <v>11178</v>
      </c>
      <c r="D2846" s="16" t="s">
        <v>11177</v>
      </c>
      <c r="E2846" s="104" t="s">
        <v>26</v>
      </c>
      <c r="F2846" s="18" t="s">
        <v>26</v>
      </c>
      <c r="G2846" s="111" t="s">
        <v>26</v>
      </c>
      <c r="H2846" s="102" t="s">
        <v>334</v>
      </c>
      <c r="I2846" s="21">
        <v>10053500</v>
      </c>
      <c r="J2846" s="71">
        <v>124.16</v>
      </c>
      <c r="K2846" s="21">
        <v>12416040</v>
      </c>
      <c r="L2846" s="21">
        <v>10000000</v>
      </c>
      <c r="M2846" s="21">
        <v>10032100</v>
      </c>
      <c r="N2846" s="21"/>
      <c r="O2846" s="21">
        <v>-4953</v>
      </c>
      <c r="P2846" s="21"/>
      <c r="Q2846" s="21"/>
      <c r="R2846" s="22">
        <v>6.65</v>
      </c>
      <c r="S2846" s="22">
        <v>6.5759999999999996</v>
      </c>
      <c r="T2846" s="20" t="s">
        <v>4985</v>
      </c>
      <c r="U2846" s="21">
        <v>195806</v>
      </c>
      <c r="V2846" s="21">
        <v>665000</v>
      </c>
      <c r="W2846" s="34">
        <v>39520</v>
      </c>
      <c r="X2846" s="34">
        <v>43174</v>
      </c>
      <c r="Y2846" s="109"/>
      <c r="Z2846" s="70" t="s">
        <v>4927</v>
      </c>
      <c r="AA2846" s="20" t="s">
        <v>4926</v>
      </c>
      <c r="AB2846" s="109"/>
      <c r="AC2846" s="19"/>
      <c r="AD2846" s="22"/>
      <c r="AE2846" s="19"/>
    </row>
    <row r="2847" spans="2:31" x14ac:dyDescent="0.2">
      <c r="B2847" s="14" t="s">
        <v>11176</v>
      </c>
      <c r="C2847" s="33" t="s">
        <v>11175</v>
      </c>
      <c r="D2847" s="16" t="s">
        <v>11168</v>
      </c>
      <c r="E2847" s="104" t="s">
        <v>26</v>
      </c>
      <c r="F2847" s="18" t="s">
        <v>26</v>
      </c>
      <c r="G2847" s="111" t="s">
        <v>26</v>
      </c>
      <c r="H2847" s="102" t="s">
        <v>334</v>
      </c>
      <c r="I2847" s="21">
        <v>4984600</v>
      </c>
      <c r="J2847" s="71">
        <v>105.26</v>
      </c>
      <c r="K2847" s="21">
        <v>5262995</v>
      </c>
      <c r="L2847" s="21">
        <v>5000000</v>
      </c>
      <c r="M2847" s="21">
        <v>4995544</v>
      </c>
      <c r="N2847" s="21"/>
      <c r="O2847" s="21">
        <v>1619</v>
      </c>
      <c r="P2847" s="21"/>
      <c r="Q2847" s="21"/>
      <c r="R2847" s="22">
        <v>5.125</v>
      </c>
      <c r="S2847" s="22">
        <v>5.165</v>
      </c>
      <c r="T2847" s="20" t="s">
        <v>89</v>
      </c>
      <c r="U2847" s="21">
        <v>21354</v>
      </c>
      <c r="V2847" s="21">
        <v>256250</v>
      </c>
      <c r="W2847" s="34">
        <v>38503</v>
      </c>
      <c r="X2847" s="34">
        <v>42156</v>
      </c>
      <c r="Y2847" s="109"/>
      <c r="Z2847" s="70" t="s">
        <v>4927</v>
      </c>
      <c r="AA2847" s="20" t="s">
        <v>4926</v>
      </c>
      <c r="AB2847" s="109"/>
      <c r="AC2847" s="19"/>
      <c r="AD2847" s="22"/>
      <c r="AE2847" s="19"/>
    </row>
    <row r="2848" spans="2:31" x14ac:dyDescent="0.2">
      <c r="B2848" s="14" t="s">
        <v>11174</v>
      </c>
      <c r="C2848" s="33" t="s">
        <v>11173</v>
      </c>
      <c r="D2848" s="16" t="s">
        <v>11168</v>
      </c>
      <c r="E2848" s="104" t="s">
        <v>26</v>
      </c>
      <c r="F2848" s="18" t="s">
        <v>26</v>
      </c>
      <c r="G2848" s="111" t="s">
        <v>26</v>
      </c>
      <c r="H2848" s="102" t="s">
        <v>334</v>
      </c>
      <c r="I2848" s="21">
        <v>4992850</v>
      </c>
      <c r="J2848" s="71">
        <v>102.884</v>
      </c>
      <c r="K2848" s="21">
        <v>5144205</v>
      </c>
      <c r="L2848" s="21">
        <v>5000000</v>
      </c>
      <c r="M2848" s="21">
        <v>4998763</v>
      </c>
      <c r="N2848" s="21"/>
      <c r="O2848" s="21">
        <v>1096</v>
      </c>
      <c r="P2848" s="21"/>
      <c r="Q2848" s="21"/>
      <c r="R2848" s="22">
        <v>5.5</v>
      </c>
      <c r="S2848" s="22">
        <v>5.5250000000000004</v>
      </c>
      <c r="T2848" s="20" t="s">
        <v>85</v>
      </c>
      <c r="U2848" s="21">
        <v>126806</v>
      </c>
      <c r="V2848" s="21">
        <v>275000</v>
      </c>
      <c r="W2848" s="34">
        <v>39091</v>
      </c>
      <c r="X2848" s="34">
        <v>41654</v>
      </c>
      <c r="Y2848" s="109"/>
      <c r="Z2848" s="70" t="s">
        <v>4927</v>
      </c>
      <c r="AA2848" s="20" t="s">
        <v>4926</v>
      </c>
      <c r="AB2848" s="109"/>
      <c r="AC2848" s="19"/>
      <c r="AD2848" s="22"/>
      <c r="AE2848" s="19"/>
    </row>
    <row r="2849" spans="2:31" x14ac:dyDescent="0.2">
      <c r="B2849" s="14" t="s">
        <v>11172</v>
      </c>
      <c r="C2849" s="33" t="s">
        <v>11171</v>
      </c>
      <c r="D2849" s="16" t="s">
        <v>11168</v>
      </c>
      <c r="E2849" s="104" t="s">
        <v>26</v>
      </c>
      <c r="F2849" s="18" t="s">
        <v>26</v>
      </c>
      <c r="G2849" s="111" t="s">
        <v>26</v>
      </c>
      <c r="H2849" s="102" t="s">
        <v>334</v>
      </c>
      <c r="I2849" s="21">
        <v>14962650</v>
      </c>
      <c r="J2849" s="71">
        <v>108.256</v>
      </c>
      <c r="K2849" s="21">
        <v>16238400</v>
      </c>
      <c r="L2849" s="21">
        <v>15000000</v>
      </c>
      <c r="M2849" s="21">
        <v>14982405</v>
      </c>
      <c r="N2849" s="21"/>
      <c r="O2849" s="21">
        <v>3718</v>
      </c>
      <c r="P2849" s="21"/>
      <c r="Q2849" s="21"/>
      <c r="R2849" s="22">
        <v>5.625</v>
      </c>
      <c r="S2849" s="22">
        <v>5.6580000000000004</v>
      </c>
      <c r="T2849" s="20" t="s">
        <v>85</v>
      </c>
      <c r="U2849" s="21">
        <v>389063</v>
      </c>
      <c r="V2849" s="21">
        <v>843750</v>
      </c>
      <c r="W2849" s="34">
        <v>39091</v>
      </c>
      <c r="X2849" s="34">
        <v>42750</v>
      </c>
      <c r="Y2849" s="109"/>
      <c r="Z2849" s="70" t="s">
        <v>4927</v>
      </c>
      <c r="AA2849" s="20" t="s">
        <v>4926</v>
      </c>
      <c r="AB2849" s="109"/>
      <c r="AC2849" s="19"/>
      <c r="AD2849" s="22"/>
      <c r="AE2849" s="19"/>
    </row>
    <row r="2850" spans="2:31" x14ac:dyDescent="0.2">
      <c r="B2850" s="14" t="s">
        <v>11170</v>
      </c>
      <c r="C2850" s="33" t="s">
        <v>11169</v>
      </c>
      <c r="D2850" s="16" t="s">
        <v>11168</v>
      </c>
      <c r="E2850" s="104" t="s">
        <v>26</v>
      </c>
      <c r="F2850" s="18" t="s">
        <v>26</v>
      </c>
      <c r="G2850" s="111" t="s">
        <v>26</v>
      </c>
      <c r="H2850" s="102" t="s">
        <v>334</v>
      </c>
      <c r="I2850" s="21">
        <v>9962200</v>
      </c>
      <c r="J2850" s="71">
        <v>108.401</v>
      </c>
      <c r="K2850" s="21">
        <v>10840140</v>
      </c>
      <c r="L2850" s="21">
        <v>10000000</v>
      </c>
      <c r="M2850" s="21">
        <v>9981239</v>
      </c>
      <c r="N2850" s="21"/>
      <c r="O2850" s="21">
        <v>3643</v>
      </c>
      <c r="P2850" s="21"/>
      <c r="Q2850" s="21"/>
      <c r="R2850" s="22">
        <v>5.7</v>
      </c>
      <c r="S2850" s="22">
        <v>5.75</v>
      </c>
      <c r="T2850" s="20" t="s">
        <v>4949</v>
      </c>
      <c r="U2850" s="21">
        <v>120333</v>
      </c>
      <c r="V2850" s="21">
        <v>570000</v>
      </c>
      <c r="W2850" s="34">
        <v>39176</v>
      </c>
      <c r="X2850" s="34">
        <v>42840</v>
      </c>
      <c r="Y2850" s="109"/>
      <c r="Z2850" s="70" t="s">
        <v>4927</v>
      </c>
      <c r="AA2850" s="20" t="s">
        <v>4926</v>
      </c>
      <c r="AB2850" s="109"/>
      <c r="AC2850" s="19"/>
      <c r="AD2850" s="22"/>
      <c r="AE2850" s="19"/>
    </row>
    <row r="2851" spans="2:31" x14ac:dyDescent="0.2">
      <c r="B2851" s="14" t="s">
        <v>11167</v>
      </c>
      <c r="C2851" s="33" t="s">
        <v>11166</v>
      </c>
      <c r="D2851" s="16" t="s">
        <v>11163</v>
      </c>
      <c r="E2851" s="104" t="s">
        <v>26</v>
      </c>
      <c r="F2851" s="18" t="s">
        <v>26</v>
      </c>
      <c r="G2851" s="111" t="s">
        <v>4412</v>
      </c>
      <c r="H2851" s="102" t="s">
        <v>323</v>
      </c>
      <c r="I2851" s="21">
        <v>3479980</v>
      </c>
      <c r="J2851" s="71">
        <v>119.47</v>
      </c>
      <c r="K2851" s="21">
        <v>4181436</v>
      </c>
      <c r="L2851" s="21">
        <v>3500000</v>
      </c>
      <c r="M2851" s="21">
        <v>3480403</v>
      </c>
      <c r="N2851" s="21"/>
      <c r="O2851" s="21">
        <v>281</v>
      </c>
      <c r="P2851" s="21"/>
      <c r="Q2851" s="21"/>
      <c r="R2851" s="22">
        <v>5.2</v>
      </c>
      <c r="S2851" s="22">
        <v>5.2380000000000004</v>
      </c>
      <c r="T2851" s="20" t="s">
        <v>85</v>
      </c>
      <c r="U2851" s="21">
        <v>83922</v>
      </c>
      <c r="V2851" s="21">
        <v>182000</v>
      </c>
      <c r="W2851" s="34">
        <v>40736</v>
      </c>
      <c r="X2851" s="34">
        <v>51697</v>
      </c>
      <c r="Y2851" s="109"/>
      <c r="Z2851" s="70" t="s">
        <v>4927</v>
      </c>
      <c r="AA2851" s="20" t="s">
        <v>4926</v>
      </c>
      <c r="AB2851" s="109"/>
      <c r="AC2851" s="28">
        <v>51516</v>
      </c>
      <c r="AD2851" s="22">
        <v>100</v>
      </c>
      <c r="AE2851" s="19"/>
    </row>
    <row r="2852" spans="2:31" x14ac:dyDescent="0.2">
      <c r="B2852" s="14" t="s">
        <v>11165</v>
      </c>
      <c r="C2852" s="33" t="s">
        <v>11164</v>
      </c>
      <c r="D2852" s="16" t="s">
        <v>11163</v>
      </c>
      <c r="E2852" s="104" t="s">
        <v>5057</v>
      </c>
      <c r="F2852" s="18" t="s">
        <v>26</v>
      </c>
      <c r="G2852" s="111" t="s">
        <v>4412</v>
      </c>
      <c r="H2852" s="102" t="s">
        <v>323</v>
      </c>
      <c r="I2852" s="21">
        <v>9919100</v>
      </c>
      <c r="J2852" s="71">
        <v>105.92700000000001</v>
      </c>
      <c r="K2852" s="21">
        <v>10592660</v>
      </c>
      <c r="L2852" s="21">
        <v>10000000</v>
      </c>
      <c r="M2852" s="21">
        <v>9928771</v>
      </c>
      <c r="N2852" s="21"/>
      <c r="O2852" s="21">
        <v>7363</v>
      </c>
      <c r="P2852" s="21"/>
      <c r="Q2852" s="21"/>
      <c r="R2852" s="22">
        <v>3</v>
      </c>
      <c r="S2852" s="22">
        <v>3.0939999999999999</v>
      </c>
      <c r="T2852" s="20" t="s">
        <v>4985</v>
      </c>
      <c r="U2852" s="21">
        <v>88333</v>
      </c>
      <c r="V2852" s="21">
        <v>319167</v>
      </c>
      <c r="W2852" s="34">
        <v>40773</v>
      </c>
      <c r="X2852" s="34">
        <v>44454</v>
      </c>
      <c r="Y2852" s="109"/>
      <c r="Z2852" s="70" t="s">
        <v>4927</v>
      </c>
      <c r="AA2852" s="20" t="s">
        <v>4926</v>
      </c>
      <c r="AB2852" s="109"/>
      <c r="AC2852" s="28">
        <v>44362</v>
      </c>
      <c r="AD2852" s="22">
        <v>100</v>
      </c>
      <c r="AE2852" s="19"/>
    </row>
    <row r="2853" spans="2:31" x14ac:dyDescent="0.2">
      <c r="B2853" s="14" t="s">
        <v>11162</v>
      </c>
      <c r="C2853" s="33" t="s">
        <v>11161</v>
      </c>
      <c r="D2853" s="16" t="s">
        <v>11160</v>
      </c>
      <c r="E2853" s="104" t="s">
        <v>26</v>
      </c>
      <c r="F2853" s="18" t="s">
        <v>26</v>
      </c>
      <c r="G2853" s="111" t="s">
        <v>590</v>
      </c>
      <c r="H2853" s="102" t="s">
        <v>334</v>
      </c>
      <c r="I2853" s="21">
        <v>14053479</v>
      </c>
      <c r="J2853" s="71">
        <v>114</v>
      </c>
      <c r="K2853" s="21">
        <v>16020966</v>
      </c>
      <c r="L2853" s="21">
        <v>14053479</v>
      </c>
      <c r="M2853" s="21">
        <v>14053479</v>
      </c>
      <c r="N2853" s="21"/>
      <c r="O2853" s="21"/>
      <c r="P2853" s="21"/>
      <c r="Q2853" s="21"/>
      <c r="R2853" s="22">
        <v>8.9030000000000005</v>
      </c>
      <c r="S2853" s="22">
        <v>8.9019999999999992</v>
      </c>
      <c r="T2853" s="20" t="s">
        <v>85</v>
      </c>
      <c r="U2853" s="21">
        <v>622115</v>
      </c>
      <c r="V2853" s="21">
        <v>1251181</v>
      </c>
      <c r="W2853" s="34">
        <v>36720</v>
      </c>
      <c r="X2853" s="34">
        <v>44014</v>
      </c>
      <c r="Y2853" s="109"/>
      <c r="Z2853" s="70" t="s">
        <v>4927</v>
      </c>
      <c r="AA2853" s="20" t="s">
        <v>4926</v>
      </c>
      <c r="AB2853" s="109"/>
      <c r="AC2853" s="19"/>
      <c r="AD2853" s="22"/>
      <c r="AE2853" s="19"/>
    </row>
    <row r="2854" spans="2:31" x14ac:dyDescent="0.2">
      <c r="B2854" s="14" t="s">
        <v>11159</v>
      </c>
      <c r="C2854" s="33" t="s">
        <v>11158</v>
      </c>
      <c r="D2854" s="16" t="s">
        <v>11156</v>
      </c>
      <c r="E2854" s="104" t="s">
        <v>26</v>
      </c>
      <c r="F2854" s="18" t="s">
        <v>26</v>
      </c>
      <c r="G2854" s="111" t="s">
        <v>26</v>
      </c>
      <c r="H2854" s="102" t="s">
        <v>334</v>
      </c>
      <c r="I2854" s="21">
        <v>20511182</v>
      </c>
      <c r="J2854" s="71">
        <v>106.61799999999999</v>
      </c>
      <c r="K2854" s="21">
        <v>21323640</v>
      </c>
      <c r="L2854" s="21">
        <v>20000000</v>
      </c>
      <c r="M2854" s="21">
        <v>20157208</v>
      </c>
      <c r="N2854" s="21"/>
      <c r="O2854" s="21">
        <v>-87985</v>
      </c>
      <c r="P2854" s="21"/>
      <c r="Q2854" s="21"/>
      <c r="R2854" s="22">
        <v>5.4</v>
      </c>
      <c r="S2854" s="22">
        <v>4.8890000000000002</v>
      </c>
      <c r="T2854" s="20" t="s">
        <v>118</v>
      </c>
      <c r="U2854" s="21">
        <v>408000</v>
      </c>
      <c r="V2854" s="21">
        <v>1080000</v>
      </c>
      <c r="W2854" s="34">
        <v>39721</v>
      </c>
      <c r="X2854" s="34">
        <v>41866</v>
      </c>
      <c r="Y2854" s="109"/>
      <c r="Z2854" s="70" t="s">
        <v>4927</v>
      </c>
      <c r="AA2854" s="20" t="s">
        <v>4926</v>
      </c>
      <c r="AB2854" s="109"/>
      <c r="AC2854" s="19"/>
      <c r="AD2854" s="22"/>
      <c r="AE2854" s="19"/>
    </row>
    <row r="2855" spans="2:31" x14ac:dyDescent="0.2">
      <c r="B2855" s="14" t="s">
        <v>11157</v>
      </c>
      <c r="C2855" s="33" t="s">
        <v>4707</v>
      </c>
      <c r="D2855" s="16" t="s">
        <v>11156</v>
      </c>
      <c r="E2855" s="104" t="s">
        <v>26</v>
      </c>
      <c r="F2855" s="18" t="s">
        <v>26</v>
      </c>
      <c r="G2855" s="111" t="s">
        <v>26</v>
      </c>
      <c r="H2855" s="102" t="s">
        <v>334</v>
      </c>
      <c r="I2855" s="21">
        <v>14923879</v>
      </c>
      <c r="J2855" s="71">
        <v>114.428</v>
      </c>
      <c r="K2855" s="21">
        <v>17084145</v>
      </c>
      <c r="L2855" s="21">
        <v>14930000</v>
      </c>
      <c r="M2855" s="21">
        <v>14927716</v>
      </c>
      <c r="N2855" s="21"/>
      <c r="O2855" s="21">
        <v>2178</v>
      </c>
      <c r="P2855" s="21"/>
      <c r="Q2855" s="21"/>
      <c r="R2855" s="22">
        <v>6.2</v>
      </c>
      <c r="S2855" s="22">
        <v>6.2050000000000001</v>
      </c>
      <c r="T2855" s="20" t="s">
        <v>4965</v>
      </c>
      <c r="U2855" s="21">
        <v>118279</v>
      </c>
      <c r="V2855" s="21">
        <v>925660</v>
      </c>
      <c r="W2855" s="34">
        <v>39435</v>
      </c>
      <c r="X2855" s="34">
        <v>42505</v>
      </c>
      <c r="Y2855" s="109"/>
      <c r="Z2855" s="70" t="s">
        <v>4927</v>
      </c>
      <c r="AA2855" s="20" t="s">
        <v>4926</v>
      </c>
      <c r="AB2855" s="109"/>
      <c r="AC2855" s="19"/>
      <c r="AD2855" s="22"/>
      <c r="AE2855" s="19"/>
    </row>
    <row r="2856" spans="2:31" x14ac:dyDescent="0.2">
      <c r="B2856" s="14" t="s">
        <v>11155</v>
      </c>
      <c r="C2856" s="33" t="s">
        <v>11154</v>
      </c>
      <c r="D2856" s="16" t="s">
        <v>11152</v>
      </c>
      <c r="E2856" s="104" t="s">
        <v>26</v>
      </c>
      <c r="F2856" s="18" t="s">
        <v>26</v>
      </c>
      <c r="G2856" s="111" t="s">
        <v>26</v>
      </c>
      <c r="H2856" s="102" t="s">
        <v>334</v>
      </c>
      <c r="I2856" s="21">
        <v>1506105</v>
      </c>
      <c r="J2856" s="71">
        <v>111.651</v>
      </c>
      <c r="K2856" s="21">
        <v>1674768</v>
      </c>
      <c r="L2856" s="21">
        <v>1500000</v>
      </c>
      <c r="M2856" s="21">
        <v>1501995</v>
      </c>
      <c r="N2856" s="21"/>
      <c r="O2856" s="21">
        <v>-19333</v>
      </c>
      <c r="P2856" s="21"/>
      <c r="Q2856" s="21"/>
      <c r="R2856" s="22">
        <v>5.5</v>
      </c>
      <c r="S2856" s="22">
        <v>5.45</v>
      </c>
      <c r="T2856" s="20" t="s">
        <v>89</v>
      </c>
      <c r="U2856" s="21">
        <v>6875</v>
      </c>
      <c r="V2856" s="21">
        <v>82500</v>
      </c>
      <c r="W2856" s="34">
        <v>38328</v>
      </c>
      <c r="X2856" s="34">
        <v>42339</v>
      </c>
      <c r="Y2856" s="109"/>
      <c r="Z2856" s="70" t="s">
        <v>4927</v>
      </c>
      <c r="AA2856" s="20" t="s">
        <v>4926</v>
      </c>
      <c r="AB2856" s="109"/>
      <c r="AC2856" s="19"/>
      <c r="AD2856" s="22"/>
      <c r="AE2856" s="19"/>
    </row>
    <row r="2857" spans="2:31" x14ac:dyDescent="0.2">
      <c r="B2857" s="14" t="s">
        <v>11153</v>
      </c>
      <c r="C2857" s="33" t="s">
        <v>4687</v>
      </c>
      <c r="D2857" s="16" t="s">
        <v>11152</v>
      </c>
      <c r="E2857" s="104" t="s">
        <v>26</v>
      </c>
      <c r="F2857" s="18" t="s">
        <v>26</v>
      </c>
      <c r="G2857" s="111" t="s">
        <v>26</v>
      </c>
      <c r="H2857" s="102" t="s">
        <v>334</v>
      </c>
      <c r="I2857" s="21">
        <v>19977800</v>
      </c>
      <c r="J2857" s="71">
        <v>100.577</v>
      </c>
      <c r="K2857" s="21">
        <v>20115420</v>
      </c>
      <c r="L2857" s="21">
        <v>20000000</v>
      </c>
      <c r="M2857" s="21">
        <v>19997846</v>
      </c>
      <c r="N2857" s="21"/>
      <c r="O2857" s="21">
        <v>7468</v>
      </c>
      <c r="P2857" s="21"/>
      <c r="Q2857" s="21"/>
      <c r="R2857" s="22">
        <v>2.5</v>
      </c>
      <c r="S2857" s="22">
        <v>2.5379999999999998</v>
      </c>
      <c r="T2857" s="20" t="s">
        <v>4949</v>
      </c>
      <c r="U2857" s="21">
        <v>105556</v>
      </c>
      <c r="V2857" s="21">
        <v>500000</v>
      </c>
      <c r="W2857" s="34">
        <v>40266</v>
      </c>
      <c r="X2857" s="34">
        <v>41379</v>
      </c>
      <c r="Y2857" s="109"/>
      <c r="Z2857" s="70" t="s">
        <v>4927</v>
      </c>
      <c r="AA2857" s="20" t="s">
        <v>4926</v>
      </c>
      <c r="AB2857" s="109"/>
      <c r="AC2857" s="19"/>
      <c r="AD2857" s="22"/>
      <c r="AE2857" s="19"/>
    </row>
    <row r="2858" spans="2:31" x14ac:dyDescent="0.2">
      <c r="B2858" s="14" t="s">
        <v>11151</v>
      </c>
      <c r="C2858" s="33" t="s">
        <v>11150</v>
      </c>
      <c r="D2858" s="16" t="s">
        <v>11149</v>
      </c>
      <c r="E2858" s="104" t="s">
        <v>26</v>
      </c>
      <c r="F2858" s="18" t="s">
        <v>26</v>
      </c>
      <c r="G2858" s="111" t="s">
        <v>4412</v>
      </c>
      <c r="H2858" s="102" t="s">
        <v>611</v>
      </c>
      <c r="I2858" s="21">
        <v>5000000</v>
      </c>
      <c r="J2858" s="71">
        <v>101</v>
      </c>
      <c r="K2858" s="21">
        <v>5050000</v>
      </c>
      <c r="L2858" s="21">
        <v>5000000</v>
      </c>
      <c r="M2858" s="21">
        <v>5000000</v>
      </c>
      <c r="N2858" s="21"/>
      <c r="O2858" s="21"/>
      <c r="P2858" s="21"/>
      <c r="Q2858" s="21"/>
      <c r="R2858" s="22">
        <v>4.5</v>
      </c>
      <c r="S2858" s="22">
        <v>4.5</v>
      </c>
      <c r="T2858" s="20" t="s">
        <v>89</v>
      </c>
      <c r="U2858" s="21">
        <v>6875</v>
      </c>
      <c r="V2858" s="21"/>
      <c r="W2858" s="34">
        <v>41249</v>
      </c>
      <c r="X2858" s="34">
        <v>44910</v>
      </c>
      <c r="Y2858" s="109"/>
      <c r="Z2858" s="70" t="s">
        <v>4927</v>
      </c>
      <c r="AA2858" s="20" t="s">
        <v>4926</v>
      </c>
      <c r="AB2858" s="109"/>
      <c r="AC2858" s="28">
        <v>43084</v>
      </c>
      <c r="AD2858" s="22">
        <v>102.25</v>
      </c>
      <c r="AE2858" s="19"/>
    </row>
    <row r="2859" spans="2:31" x14ac:dyDescent="0.2">
      <c r="B2859" s="14" t="s">
        <v>11148</v>
      </c>
      <c r="C2859" s="33" t="s">
        <v>11147</v>
      </c>
      <c r="D2859" s="16" t="s">
        <v>11146</v>
      </c>
      <c r="E2859" s="104" t="s">
        <v>26</v>
      </c>
      <c r="F2859" s="18" t="s">
        <v>26</v>
      </c>
      <c r="G2859" s="111" t="s">
        <v>26</v>
      </c>
      <c r="H2859" s="102" t="s">
        <v>323</v>
      </c>
      <c r="I2859" s="21">
        <v>4993350</v>
      </c>
      <c r="J2859" s="71">
        <v>100.75</v>
      </c>
      <c r="K2859" s="21">
        <v>5037515</v>
      </c>
      <c r="L2859" s="21">
        <v>5000000</v>
      </c>
      <c r="M2859" s="21">
        <v>4998957</v>
      </c>
      <c r="N2859" s="21"/>
      <c r="O2859" s="21">
        <v>2318</v>
      </c>
      <c r="P2859" s="21"/>
      <c r="Q2859" s="21"/>
      <c r="R2859" s="22">
        <v>2.0499999999999998</v>
      </c>
      <c r="S2859" s="22">
        <v>2.0960000000000001</v>
      </c>
      <c r="T2859" s="20" t="s">
        <v>89</v>
      </c>
      <c r="U2859" s="21">
        <v>3986</v>
      </c>
      <c r="V2859" s="21">
        <v>102500</v>
      </c>
      <c r="W2859" s="34">
        <v>40338</v>
      </c>
      <c r="X2859" s="34">
        <v>41442</v>
      </c>
      <c r="Y2859" s="109"/>
      <c r="Z2859" s="70" t="s">
        <v>4927</v>
      </c>
      <c r="AA2859" s="20" t="s">
        <v>4926</v>
      </c>
      <c r="AB2859" s="109"/>
      <c r="AC2859" s="19"/>
      <c r="AD2859" s="22"/>
      <c r="AE2859" s="19"/>
    </row>
    <row r="2860" spans="2:31" x14ac:dyDescent="0.2">
      <c r="B2860" s="14" t="s">
        <v>11145</v>
      </c>
      <c r="C2860" s="33" t="s">
        <v>11144</v>
      </c>
      <c r="D2860" s="16" t="s">
        <v>11143</v>
      </c>
      <c r="E2860" s="104" t="s">
        <v>5057</v>
      </c>
      <c r="F2860" s="18" t="s">
        <v>26</v>
      </c>
      <c r="G2860" s="111" t="s">
        <v>26</v>
      </c>
      <c r="H2860" s="102" t="s">
        <v>323</v>
      </c>
      <c r="I2860" s="21">
        <v>9990300</v>
      </c>
      <c r="J2860" s="71">
        <v>100.861</v>
      </c>
      <c r="K2860" s="21">
        <v>10086070</v>
      </c>
      <c r="L2860" s="21">
        <v>10000000</v>
      </c>
      <c r="M2860" s="21">
        <v>9992109</v>
      </c>
      <c r="N2860" s="21"/>
      <c r="O2860" s="21">
        <v>1809</v>
      </c>
      <c r="P2860" s="21"/>
      <c r="Q2860" s="21"/>
      <c r="R2860" s="22">
        <v>1.05</v>
      </c>
      <c r="S2860" s="22">
        <v>1.083</v>
      </c>
      <c r="T2860" s="20" t="s">
        <v>89</v>
      </c>
      <c r="U2860" s="21">
        <v>7583</v>
      </c>
      <c r="V2860" s="21">
        <v>51625</v>
      </c>
      <c r="W2860" s="34">
        <v>41065</v>
      </c>
      <c r="X2860" s="34">
        <v>42160</v>
      </c>
      <c r="Y2860" s="109"/>
      <c r="Z2860" s="70" t="s">
        <v>4927</v>
      </c>
      <c r="AA2860" s="20" t="s">
        <v>4926</v>
      </c>
      <c r="AB2860" s="109"/>
      <c r="AC2860" s="19"/>
      <c r="AD2860" s="22"/>
      <c r="AE2860" s="19"/>
    </row>
    <row r="2861" spans="2:31" x14ac:dyDescent="0.2">
      <c r="B2861" s="14" t="s">
        <v>11142</v>
      </c>
      <c r="C2861" s="33" t="s">
        <v>11141</v>
      </c>
      <c r="D2861" s="16" t="s">
        <v>11140</v>
      </c>
      <c r="E2861" s="104" t="s">
        <v>5057</v>
      </c>
      <c r="F2861" s="18" t="s">
        <v>26</v>
      </c>
      <c r="G2861" s="111" t="s">
        <v>26</v>
      </c>
      <c r="H2861" s="102" t="s">
        <v>323</v>
      </c>
      <c r="I2861" s="21">
        <v>12980110</v>
      </c>
      <c r="J2861" s="71">
        <v>104.779</v>
      </c>
      <c r="K2861" s="21">
        <v>13621231</v>
      </c>
      <c r="L2861" s="21">
        <v>13000000</v>
      </c>
      <c r="M2861" s="21">
        <v>12997218</v>
      </c>
      <c r="N2861" s="21"/>
      <c r="O2861" s="21">
        <v>2407</v>
      </c>
      <c r="P2861" s="21"/>
      <c r="Q2861" s="21"/>
      <c r="R2861" s="22">
        <v>4.8</v>
      </c>
      <c r="S2861" s="22">
        <v>4.819</v>
      </c>
      <c r="T2861" s="20" t="s">
        <v>4985</v>
      </c>
      <c r="U2861" s="21">
        <v>208000</v>
      </c>
      <c r="V2861" s="21">
        <v>624000</v>
      </c>
      <c r="W2861" s="34">
        <v>38064</v>
      </c>
      <c r="X2861" s="34">
        <v>41699</v>
      </c>
      <c r="Y2861" s="109"/>
      <c r="Z2861" s="70" t="s">
        <v>4927</v>
      </c>
      <c r="AA2861" s="20" t="s">
        <v>4926</v>
      </c>
      <c r="AB2861" s="109"/>
      <c r="AC2861" s="19"/>
      <c r="AD2861" s="22"/>
      <c r="AE2861" s="19"/>
    </row>
    <row r="2862" spans="2:31" x14ac:dyDescent="0.2">
      <c r="B2862" s="14" t="s">
        <v>11139</v>
      </c>
      <c r="C2862" s="33" t="s">
        <v>11138</v>
      </c>
      <c r="D2862" s="16" t="s">
        <v>11129</v>
      </c>
      <c r="E2862" s="104" t="s">
        <v>26</v>
      </c>
      <c r="F2862" s="18" t="s">
        <v>26</v>
      </c>
      <c r="G2862" s="111" t="s">
        <v>26</v>
      </c>
      <c r="H2862" s="102" t="s">
        <v>323</v>
      </c>
      <c r="I2862" s="21">
        <v>21255763</v>
      </c>
      <c r="J2862" s="71">
        <v>128.84</v>
      </c>
      <c r="K2862" s="21">
        <v>27520288</v>
      </c>
      <c r="L2862" s="21">
        <v>21360000</v>
      </c>
      <c r="M2862" s="21">
        <v>21271040</v>
      </c>
      <c r="N2862" s="21"/>
      <c r="O2862" s="21">
        <v>3112</v>
      </c>
      <c r="P2862" s="21"/>
      <c r="Q2862" s="21"/>
      <c r="R2862" s="22">
        <v>6.05</v>
      </c>
      <c r="S2862" s="22">
        <v>6.085</v>
      </c>
      <c r="T2862" s="20" t="s">
        <v>4985</v>
      </c>
      <c r="U2862" s="21">
        <v>430760</v>
      </c>
      <c r="V2862" s="21">
        <v>1292280</v>
      </c>
      <c r="W2862" s="34">
        <v>38064</v>
      </c>
      <c r="X2862" s="34">
        <v>49004</v>
      </c>
      <c r="Y2862" s="109"/>
      <c r="Z2862" s="70" t="s">
        <v>4927</v>
      </c>
      <c r="AA2862" s="20" t="s">
        <v>4926</v>
      </c>
      <c r="AB2862" s="109"/>
      <c r="AC2862" s="19"/>
      <c r="AD2862" s="22"/>
      <c r="AE2862" s="19"/>
    </row>
    <row r="2863" spans="2:31" x14ac:dyDescent="0.2">
      <c r="B2863" s="14" t="s">
        <v>11137</v>
      </c>
      <c r="C2863" s="33" t="s">
        <v>11136</v>
      </c>
      <c r="D2863" s="16" t="s">
        <v>11129</v>
      </c>
      <c r="E2863" s="104" t="s">
        <v>26</v>
      </c>
      <c r="F2863" s="18" t="s">
        <v>26</v>
      </c>
      <c r="G2863" s="111" t="s">
        <v>26</v>
      </c>
      <c r="H2863" s="102" t="s">
        <v>323</v>
      </c>
      <c r="I2863" s="21">
        <v>156713</v>
      </c>
      <c r="J2863" s="71">
        <v>136.15299999999999</v>
      </c>
      <c r="K2863" s="21">
        <v>204230</v>
      </c>
      <c r="L2863" s="21">
        <v>150000</v>
      </c>
      <c r="M2863" s="21">
        <v>154513</v>
      </c>
      <c r="N2863" s="21"/>
      <c r="O2863" s="21">
        <v>-579</v>
      </c>
      <c r="P2863" s="21"/>
      <c r="Q2863" s="21"/>
      <c r="R2863" s="22">
        <v>8.25</v>
      </c>
      <c r="S2863" s="22">
        <v>7.5970000000000004</v>
      </c>
      <c r="T2863" s="20" t="s">
        <v>4949</v>
      </c>
      <c r="U2863" s="21">
        <v>2613</v>
      </c>
      <c r="V2863" s="21">
        <v>12375</v>
      </c>
      <c r="W2863" s="34">
        <v>39765</v>
      </c>
      <c r="X2863" s="34">
        <v>43388</v>
      </c>
      <c r="Y2863" s="109"/>
      <c r="Z2863" s="70" t="s">
        <v>4927</v>
      </c>
      <c r="AA2863" s="20" t="s">
        <v>4926</v>
      </c>
      <c r="AB2863" s="109"/>
      <c r="AC2863" s="19"/>
      <c r="AD2863" s="22"/>
      <c r="AE2863" s="19"/>
    </row>
    <row r="2864" spans="2:31" x14ac:dyDescent="0.2">
      <c r="B2864" s="14" t="s">
        <v>11135</v>
      </c>
      <c r="C2864" s="33" t="s">
        <v>11134</v>
      </c>
      <c r="D2864" s="16" t="s">
        <v>11126</v>
      </c>
      <c r="E2864" s="104" t="s">
        <v>5057</v>
      </c>
      <c r="F2864" s="18" t="s">
        <v>26</v>
      </c>
      <c r="G2864" s="111" t="s">
        <v>4412</v>
      </c>
      <c r="H2864" s="102" t="s">
        <v>323</v>
      </c>
      <c r="I2864" s="21">
        <v>15920640</v>
      </c>
      <c r="J2864" s="71">
        <v>109.611</v>
      </c>
      <c r="K2864" s="21">
        <v>17537808</v>
      </c>
      <c r="L2864" s="21">
        <v>16000000</v>
      </c>
      <c r="M2864" s="21">
        <v>15936562</v>
      </c>
      <c r="N2864" s="21"/>
      <c r="O2864" s="21">
        <v>6902</v>
      </c>
      <c r="P2864" s="21"/>
      <c r="Q2864" s="21"/>
      <c r="R2864" s="22">
        <v>3.5</v>
      </c>
      <c r="S2864" s="22">
        <v>3.5590000000000002</v>
      </c>
      <c r="T2864" s="20" t="s">
        <v>4949</v>
      </c>
      <c r="U2864" s="21">
        <v>140000</v>
      </c>
      <c r="V2864" s="21">
        <v>560000</v>
      </c>
      <c r="W2864" s="34">
        <v>40429</v>
      </c>
      <c r="X2864" s="34">
        <v>44105</v>
      </c>
      <c r="Y2864" s="109"/>
      <c r="Z2864" s="70" t="s">
        <v>4927</v>
      </c>
      <c r="AA2864" s="20" t="s">
        <v>4926</v>
      </c>
      <c r="AB2864" s="109"/>
      <c r="AC2864" s="28">
        <v>44013</v>
      </c>
      <c r="AD2864" s="22">
        <v>100</v>
      </c>
      <c r="AE2864" s="19"/>
    </row>
    <row r="2865" spans="2:31" x14ac:dyDescent="0.2">
      <c r="B2865" s="14" t="s">
        <v>11133</v>
      </c>
      <c r="C2865" s="33" t="s">
        <v>11132</v>
      </c>
      <c r="D2865" s="16" t="s">
        <v>11126</v>
      </c>
      <c r="E2865" s="104" t="s">
        <v>26</v>
      </c>
      <c r="F2865" s="18" t="s">
        <v>26</v>
      </c>
      <c r="G2865" s="111" t="s">
        <v>4412</v>
      </c>
      <c r="H2865" s="102" t="s">
        <v>323</v>
      </c>
      <c r="I2865" s="21">
        <v>9991900</v>
      </c>
      <c r="J2865" s="71">
        <v>114.795</v>
      </c>
      <c r="K2865" s="21">
        <v>11479480</v>
      </c>
      <c r="L2865" s="21">
        <v>10000000</v>
      </c>
      <c r="M2865" s="21">
        <v>9993024</v>
      </c>
      <c r="N2865" s="21"/>
      <c r="O2865" s="21">
        <v>682</v>
      </c>
      <c r="P2865" s="21"/>
      <c r="Q2865" s="21"/>
      <c r="R2865" s="22">
        <v>4.25</v>
      </c>
      <c r="S2865" s="22">
        <v>4.26</v>
      </c>
      <c r="T2865" s="20" t="s">
        <v>4965</v>
      </c>
      <c r="U2865" s="21">
        <v>54306</v>
      </c>
      <c r="V2865" s="21">
        <v>425000</v>
      </c>
      <c r="W2865" s="34">
        <v>40673</v>
      </c>
      <c r="X2865" s="34">
        <v>44331</v>
      </c>
      <c r="Y2865" s="109"/>
      <c r="Z2865" s="70" t="s">
        <v>4927</v>
      </c>
      <c r="AA2865" s="20" t="s">
        <v>4926</v>
      </c>
      <c r="AB2865" s="109"/>
      <c r="AC2865" s="34">
        <v>44242</v>
      </c>
      <c r="AD2865" s="22">
        <v>100</v>
      </c>
      <c r="AE2865" s="19"/>
    </row>
    <row r="2866" spans="2:31" x14ac:dyDescent="0.2">
      <c r="B2866" s="14" t="s">
        <v>11131</v>
      </c>
      <c r="C2866" s="33" t="s">
        <v>11130</v>
      </c>
      <c r="D2866" s="16" t="s">
        <v>11129</v>
      </c>
      <c r="E2866" s="104" t="s">
        <v>5057</v>
      </c>
      <c r="F2866" s="18" t="s">
        <v>26</v>
      </c>
      <c r="G2866" s="111" t="s">
        <v>4412</v>
      </c>
      <c r="H2866" s="102" t="s">
        <v>323</v>
      </c>
      <c r="I2866" s="21">
        <v>9947500</v>
      </c>
      <c r="J2866" s="71">
        <v>106.831</v>
      </c>
      <c r="K2866" s="21">
        <v>10683060</v>
      </c>
      <c r="L2866" s="21">
        <v>10000000</v>
      </c>
      <c r="M2866" s="21">
        <v>9953440</v>
      </c>
      <c r="N2866" s="21"/>
      <c r="O2866" s="21">
        <v>4446</v>
      </c>
      <c r="P2866" s="21"/>
      <c r="Q2866" s="21"/>
      <c r="R2866" s="22">
        <v>3.25</v>
      </c>
      <c r="S2866" s="22">
        <v>3.3119999999999998</v>
      </c>
      <c r="T2866" s="20" t="s">
        <v>4985</v>
      </c>
      <c r="U2866" s="21">
        <v>95694</v>
      </c>
      <c r="V2866" s="21">
        <v>327708</v>
      </c>
      <c r="W2866" s="34">
        <v>40793</v>
      </c>
      <c r="X2866" s="34">
        <v>44454</v>
      </c>
      <c r="Y2866" s="109"/>
      <c r="Z2866" s="70" t="s">
        <v>4927</v>
      </c>
      <c r="AA2866" s="20" t="s">
        <v>4926</v>
      </c>
      <c r="AB2866" s="109"/>
      <c r="AC2866" s="28">
        <v>44362</v>
      </c>
      <c r="AD2866" s="22">
        <v>100</v>
      </c>
      <c r="AE2866" s="19"/>
    </row>
    <row r="2867" spans="2:31" x14ac:dyDescent="0.2">
      <c r="B2867" s="14" t="s">
        <v>11128</v>
      </c>
      <c r="C2867" s="33" t="s">
        <v>11127</v>
      </c>
      <c r="D2867" s="16" t="s">
        <v>11126</v>
      </c>
      <c r="E2867" s="104" t="s">
        <v>5057</v>
      </c>
      <c r="F2867" s="18" t="s">
        <v>26</v>
      </c>
      <c r="G2867" s="111" t="s">
        <v>4412</v>
      </c>
      <c r="H2867" s="102" t="s">
        <v>323</v>
      </c>
      <c r="I2867" s="21">
        <v>4477095</v>
      </c>
      <c r="J2867" s="71">
        <v>106.747</v>
      </c>
      <c r="K2867" s="21">
        <v>4803611</v>
      </c>
      <c r="L2867" s="21">
        <v>4500000</v>
      </c>
      <c r="M2867" s="21">
        <v>4477354</v>
      </c>
      <c r="N2867" s="21"/>
      <c r="O2867" s="21">
        <v>259</v>
      </c>
      <c r="P2867" s="21"/>
      <c r="Q2867" s="21"/>
      <c r="R2867" s="22">
        <v>4.45</v>
      </c>
      <c r="S2867" s="22">
        <v>4.4809999999999999</v>
      </c>
      <c r="T2867" s="20" t="s">
        <v>4949</v>
      </c>
      <c r="U2867" s="21">
        <v>42275</v>
      </c>
      <c r="V2867" s="21">
        <v>99569</v>
      </c>
      <c r="W2867" s="34">
        <v>41010</v>
      </c>
      <c r="X2867" s="34">
        <v>51971</v>
      </c>
      <c r="Y2867" s="109"/>
      <c r="Z2867" s="70" t="s">
        <v>4927</v>
      </c>
      <c r="AA2867" s="20" t="s">
        <v>4926</v>
      </c>
      <c r="AB2867" s="109"/>
      <c r="AC2867" s="28">
        <v>51789</v>
      </c>
      <c r="AD2867" s="22">
        <v>100</v>
      </c>
      <c r="AE2867" s="19"/>
    </row>
    <row r="2868" spans="2:31" x14ac:dyDescent="0.2">
      <c r="B2868" s="14" t="s">
        <v>11125</v>
      </c>
      <c r="C2868" s="33" t="s">
        <v>11124</v>
      </c>
      <c r="D2868" s="16" t="s">
        <v>11123</v>
      </c>
      <c r="E2868" s="104" t="s">
        <v>26</v>
      </c>
      <c r="F2868" s="18" t="s">
        <v>26</v>
      </c>
      <c r="G2868" s="111" t="s">
        <v>26</v>
      </c>
      <c r="H2868" s="102" t="s">
        <v>334</v>
      </c>
      <c r="I2868" s="21">
        <v>32700239</v>
      </c>
      <c r="J2868" s="71">
        <v>113.163</v>
      </c>
      <c r="K2868" s="21">
        <v>34729663</v>
      </c>
      <c r="L2868" s="21">
        <v>30690000</v>
      </c>
      <c r="M2868" s="21">
        <v>32415911</v>
      </c>
      <c r="N2868" s="21"/>
      <c r="O2868" s="21">
        <v>-43537</v>
      </c>
      <c r="P2868" s="21"/>
      <c r="Q2868" s="21"/>
      <c r="R2868" s="22">
        <v>6.6</v>
      </c>
      <c r="S2868" s="22">
        <v>6.1159999999999997</v>
      </c>
      <c r="T2868" s="20" t="s">
        <v>4985</v>
      </c>
      <c r="U2868" s="21">
        <v>596409</v>
      </c>
      <c r="V2868" s="21">
        <v>2025540</v>
      </c>
      <c r="W2868" s="34">
        <v>38250</v>
      </c>
      <c r="X2868" s="34">
        <v>48837</v>
      </c>
      <c r="Y2868" s="109"/>
      <c r="Z2868" s="70" t="s">
        <v>4927</v>
      </c>
      <c r="AA2868" s="20" t="s">
        <v>4926</v>
      </c>
      <c r="AB2868" s="109"/>
      <c r="AC2868" s="19"/>
      <c r="AD2868" s="22"/>
      <c r="AE2868" s="19"/>
    </row>
    <row r="2869" spans="2:31" x14ac:dyDescent="0.2">
      <c r="B2869" s="14" t="s">
        <v>11122</v>
      </c>
      <c r="C2869" s="33" t="s">
        <v>11121</v>
      </c>
      <c r="D2869" s="16" t="s">
        <v>11114</v>
      </c>
      <c r="E2869" s="104" t="s">
        <v>26</v>
      </c>
      <c r="F2869" s="18" t="s">
        <v>26</v>
      </c>
      <c r="G2869" s="111" t="s">
        <v>26</v>
      </c>
      <c r="H2869" s="102" t="s">
        <v>323</v>
      </c>
      <c r="I2869" s="21">
        <v>14956800</v>
      </c>
      <c r="J2869" s="71">
        <v>148.26400000000001</v>
      </c>
      <c r="K2869" s="21">
        <v>22239645</v>
      </c>
      <c r="L2869" s="21">
        <v>15000000</v>
      </c>
      <c r="M2869" s="21">
        <v>14963659</v>
      </c>
      <c r="N2869" s="21"/>
      <c r="O2869" s="21">
        <v>1271</v>
      </c>
      <c r="P2869" s="21"/>
      <c r="Q2869" s="21"/>
      <c r="R2869" s="22">
        <v>7.7</v>
      </c>
      <c r="S2869" s="22">
        <v>7.7249999999999996</v>
      </c>
      <c r="T2869" s="20" t="s">
        <v>4965</v>
      </c>
      <c r="U2869" s="21">
        <v>147583</v>
      </c>
      <c r="V2869" s="21">
        <v>1155000</v>
      </c>
      <c r="W2869" s="34">
        <v>37211</v>
      </c>
      <c r="X2869" s="34">
        <v>48167</v>
      </c>
      <c r="Y2869" s="109"/>
      <c r="Z2869" s="70" t="s">
        <v>4927</v>
      </c>
      <c r="AA2869" s="20" t="s">
        <v>4926</v>
      </c>
      <c r="AB2869" s="109"/>
      <c r="AC2869" s="19"/>
      <c r="AD2869" s="22"/>
      <c r="AE2869" s="19"/>
    </row>
    <row r="2870" spans="2:31" x14ac:dyDescent="0.2">
      <c r="B2870" s="14" t="s">
        <v>11120</v>
      </c>
      <c r="C2870" s="33" t="s">
        <v>11119</v>
      </c>
      <c r="D2870" s="16" t="s">
        <v>11114</v>
      </c>
      <c r="E2870" s="104" t="s">
        <v>26</v>
      </c>
      <c r="F2870" s="18" t="s">
        <v>26</v>
      </c>
      <c r="G2870" s="111" t="s">
        <v>26</v>
      </c>
      <c r="H2870" s="102" t="s">
        <v>323</v>
      </c>
      <c r="I2870" s="21">
        <v>3985560</v>
      </c>
      <c r="J2870" s="71">
        <v>126.911</v>
      </c>
      <c r="K2870" s="21">
        <v>5076444</v>
      </c>
      <c r="L2870" s="21">
        <v>4000000</v>
      </c>
      <c r="M2870" s="21">
        <v>3987546</v>
      </c>
      <c r="N2870" s="21"/>
      <c r="O2870" s="21">
        <v>384</v>
      </c>
      <c r="P2870" s="21"/>
      <c r="Q2870" s="21"/>
      <c r="R2870" s="22">
        <v>5.9</v>
      </c>
      <c r="S2870" s="22">
        <v>5.9260000000000002</v>
      </c>
      <c r="T2870" s="20" t="s">
        <v>118</v>
      </c>
      <c r="U2870" s="21">
        <v>89156</v>
      </c>
      <c r="V2870" s="21">
        <v>236000</v>
      </c>
      <c r="W2870" s="34">
        <v>38218</v>
      </c>
      <c r="X2870" s="34">
        <v>49171</v>
      </c>
      <c r="Y2870" s="109"/>
      <c r="Z2870" s="70" t="s">
        <v>4927</v>
      </c>
      <c r="AA2870" s="20" t="s">
        <v>4926</v>
      </c>
      <c r="AB2870" s="109"/>
      <c r="AC2870" s="19"/>
      <c r="AD2870" s="22"/>
      <c r="AE2870" s="19"/>
    </row>
    <row r="2871" spans="2:31" x14ac:dyDescent="0.2">
      <c r="B2871" s="14" t="s">
        <v>11118</v>
      </c>
      <c r="C2871" s="33" t="s">
        <v>11117</v>
      </c>
      <c r="D2871" s="16" t="s">
        <v>11114</v>
      </c>
      <c r="E2871" s="104" t="s">
        <v>26</v>
      </c>
      <c r="F2871" s="18" t="s">
        <v>26</v>
      </c>
      <c r="G2871" s="111" t="s">
        <v>26</v>
      </c>
      <c r="H2871" s="102" t="s">
        <v>323</v>
      </c>
      <c r="I2871" s="21">
        <v>2490900</v>
      </c>
      <c r="J2871" s="71">
        <v>106.4</v>
      </c>
      <c r="K2871" s="21">
        <v>2659988</v>
      </c>
      <c r="L2871" s="21">
        <v>2500000</v>
      </c>
      <c r="M2871" s="21">
        <v>2498207</v>
      </c>
      <c r="N2871" s="21"/>
      <c r="O2871" s="21">
        <v>1093</v>
      </c>
      <c r="P2871" s="21"/>
      <c r="Q2871" s="21"/>
      <c r="R2871" s="22">
        <v>4.95</v>
      </c>
      <c r="S2871" s="22">
        <v>4.9969999999999999</v>
      </c>
      <c r="T2871" s="20" t="s">
        <v>118</v>
      </c>
      <c r="U2871" s="21">
        <v>46750</v>
      </c>
      <c r="V2871" s="21">
        <v>123750</v>
      </c>
      <c r="W2871" s="34">
        <v>38218</v>
      </c>
      <c r="X2871" s="34">
        <v>41866</v>
      </c>
      <c r="Y2871" s="109"/>
      <c r="Z2871" s="70" t="s">
        <v>4927</v>
      </c>
      <c r="AA2871" s="20" t="s">
        <v>4926</v>
      </c>
      <c r="AB2871" s="109"/>
      <c r="AC2871" s="19"/>
      <c r="AD2871" s="22"/>
      <c r="AE2871" s="19"/>
    </row>
    <row r="2872" spans="2:31" x14ac:dyDescent="0.2">
      <c r="B2872" s="14" t="s">
        <v>11116</v>
      </c>
      <c r="C2872" s="33" t="s">
        <v>11115</v>
      </c>
      <c r="D2872" s="16" t="s">
        <v>11114</v>
      </c>
      <c r="E2872" s="104" t="s">
        <v>26</v>
      </c>
      <c r="F2872" s="18" t="s">
        <v>26</v>
      </c>
      <c r="G2872" s="111" t="s">
        <v>26</v>
      </c>
      <c r="H2872" s="102" t="s">
        <v>323</v>
      </c>
      <c r="I2872" s="21">
        <v>9944300</v>
      </c>
      <c r="J2872" s="71">
        <v>136.90100000000001</v>
      </c>
      <c r="K2872" s="21">
        <v>13690050</v>
      </c>
      <c r="L2872" s="21">
        <v>10000000</v>
      </c>
      <c r="M2872" s="21">
        <v>9947570</v>
      </c>
      <c r="N2872" s="21"/>
      <c r="O2872" s="21">
        <v>835</v>
      </c>
      <c r="P2872" s="21"/>
      <c r="Q2872" s="21"/>
      <c r="R2872" s="22">
        <v>6.35</v>
      </c>
      <c r="S2872" s="22">
        <v>6.3920000000000003</v>
      </c>
      <c r="T2872" s="20" t="s">
        <v>85</v>
      </c>
      <c r="U2872" s="21">
        <v>292806</v>
      </c>
      <c r="V2872" s="21">
        <v>635000</v>
      </c>
      <c r="W2872" s="34">
        <v>39643</v>
      </c>
      <c r="X2872" s="34">
        <v>50601</v>
      </c>
      <c r="Y2872" s="109"/>
      <c r="Z2872" s="70" t="s">
        <v>4927</v>
      </c>
      <c r="AA2872" s="20" t="s">
        <v>4926</v>
      </c>
      <c r="AB2872" s="109"/>
      <c r="AC2872" s="19"/>
      <c r="AD2872" s="22"/>
      <c r="AE2872" s="19"/>
    </row>
    <row r="2873" spans="2:31" x14ac:dyDescent="0.2">
      <c r="B2873" s="14" t="s">
        <v>11113</v>
      </c>
      <c r="C2873" s="33" t="s">
        <v>11112</v>
      </c>
      <c r="D2873" s="16" t="s">
        <v>11111</v>
      </c>
      <c r="E2873" s="104" t="s">
        <v>5057</v>
      </c>
      <c r="F2873" s="18" t="s">
        <v>26</v>
      </c>
      <c r="G2873" s="111" t="s">
        <v>26</v>
      </c>
      <c r="H2873" s="102" t="s">
        <v>334</v>
      </c>
      <c r="I2873" s="21">
        <v>6997130</v>
      </c>
      <c r="J2873" s="71">
        <v>113.553</v>
      </c>
      <c r="K2873" s="21">
        <v>7948717</v>
      </c>
      <c r="L2873" s="21">
        <v>7000000</v>
      </c>
      <c r="M2873" s="21">
        <v>6998392</v>
      </c>
      <c r="N2873" s="21"/>
      <c r="O2873" s="21">
        <v>274</v>
      </c>
      <c r="P2873" s="21"/>
      <c r="Q2873" s="21"/>
      <c r="R2873" s="22">
        <v>6.5</v>
      </c>
      <c r="S2873" s="22">
        <v>6.5049999999999999</v>
      </c>
      <c r="T2873" s="20" t="s">
        <v>4985</v>
      </c>
      <c r="U2873" s="21">
        <v>133972</v>
      </c>
      <c r="V2873" s="21">
        <v>455000</v>
      </c>
      <c r="W2873" s="34">
        <v>39526</v>
      </c>
      <c r="X2873" s="34">
        <v>43174</v>
      </c>
      <c r="Y2873" s="109"/>
      <c r="Z2873" s="70" t="s">
        <v>4927</v>
      </c>
      <c r="AA2873" s="20" t="s">
        <v>4926</v>
      </c>
      <c r="AB2873" s="109"/>
      <c r="AC2873" s="19"/>
      <c r="AD2873" s="22"/>
      <c r="AE2873" s="19"/>
    </row>
    <row r="2874" spans="2:31" x14ac:dyDescent="0.2">
      <c r="B2874" s="14" t="s">
        <v>11110</v>
      </c>
      <c r="C2874" s="33" t="s">
        <v>11109</v>
      </c>
      <c r="D2874" s="16" t="s">
        <v>11108</v>
      </c>
      <c r="E2874" s="104" t="s">
        <v>26</v>
      </c>
      <c r="F2874" s="18" t="s">
        <v>26</v>
      </c>
      <c r="G2874" s="111" t="s">
        <v>590</v>
      </c>
      <c r="H2874" s="102" t="s">
        <v>323</v>
      </c>
      <c r="I2874" s="21">
        <v>4573296</v>
      </c>
      <c r="J2874" s="71">
        <v>111.625</v>
      </c>
      <c r="K2874" s="21">
        <v>5104942</v>
      </c>
      <c r="L2874" s="21">
        <v>4573296</v>
      </c>
      <c r="M2874" s="21">
        <v>4573296</v>
      </c>
      <c r="N2874" s="21"/>
      <c r="O2874" s="21"/>
      <c r="P2874" s="21"/>
      <c r="Q2874" s="21"/>
      <c r="R2874" s="22">
        <v>8.625</v>
      </c>
      <c r="S2874" s="22">
        <v>8.7129999999999992</v>
      </c>
      <c r="T2874" s="20" t="s">
        <v>4969</v>
      </c>
      <c r="U2874" s="21">
        <v>50402</v>
      </c>
      <c r="V2874" s="21">
        <v>394447</v>
      </c>
      <c r="W2874" s="34">
        <v>35272</v>
      </c>
      <c r="X2874" s="34">
        <v>42415</v>
      </c>
      <c r="Y2874" s="109"/>
      <c r="Z2874" s="70" t="s">
        <v>4927</v>
      </c>
      <c r="AA2874" s="20" t="s">
        <v>5038</v>
      </c>
      <c r="AB2874" s="109"/>
      <c r="AC2874" s="19"/>
      <c r="AD2874" s="22"/>
      <c r="AE2874" s="19"/>
    </row>
    <row r="2875" spans="2:31" x14ac:dyDescent="0.2">
      <c r="B2875" s="14" t="s">
        <v>11107</v>
      </c>
      <c r="C2875" s="33" t="s">
        <v>11106</v>
      </c>
      <c r="D2875" s="16" t="s">
        <v>11105</v>
      </c>
      <c r="E2875" s="104" t="s">
        <v>26</v>
      </c>
      <c r="F2875" s="18" t="s">
        <v>26</v>
      </c>
      <c r="G2875" s="111" t="s">
        <v>590</v>
      </c>
      <c r="H2875" s="102" t="s">
        <v>334</v>
      </c>
      <c r="I2875" s="21">
        <v>7423047</v>
      </c>
      <c r="J2875" s="71">
        <v>107.619</v>
      </c>
      <c r="K2875" s="21">
        <v>7988608</v>
      </c>
      <c r="L2875" s="21">
        <v>7423047</v>
      </c>
      <c r="M2875" s="21">
        <v>7423047</v>
      </c>
      <c r="N2875" s="21"/>
      <c r="O2875" s="21"/>
      <c r="P2875" s="21"/>
      <c r="Q2875" s="21"/>
      <c r="R2875" s="22">
        <v>6.8849999999999998</v>
      </c>
      <c r="S2875" s="22">
        <v>6.8849999999999998</v>
      </c>
      <c r="T2875" s="20" t="s">
        <v>118</v>
      </c>
      <c r="U2875" s="21">
        <v>171779</v>
      </c>
      <c r="V2875" s="21">
        <v>515206</v>
      </c>
      <c r="W2875" s="34">
        <v>39471</v>
      </c>
      <c r="X2875" s="34">
        <v>47330</v>
      </c>
      <c r="Y2875" s="109"/>
      <c r="Z2875" s="70" t="s">
        <v>4927</v>
      </c>
      <c r="AA2875" s="20" t="s">
        <v>4926</v>
      </c>
      <c r="AB2875" s="109"/>
      <c r="AC2875" s="19"/>
      <c r="AD2875" s="22"/>
      <c r="AE2875" s="19"/>
    </row>
    <row r="2876" spans="2:31" x14ac:dyDescent="0.2">
      <c r="B2876" s="14" t="s">
        <v>11104</v>
      </c>
      <c r="C2876" s="33" t="s">
        <v>11103</v>
      </c>
      <c r="D2876" s="16" t="s">
        <v>11102</v>
      </c>
      <c r="E2876" s="104" t="s">
        <v>5057</v>
      </c>
      <c r="F2876" s="18" t="s">
        <v>26</v>
      </c>
      <c r="G2876" s="111" t="s">
        <v>26</v>
      </c>
      <c r="H2876" s="102" t="s">
        <v>323</v>
      </c>
      <c r="I2876" s="21">
        <v>21827100</v>
      </c>
      <c r="J2876" s="71">
        <v>123.449</v>
      </c>
      <c r="K2876" s="21">
        <v>24689800</v>
      </c>
      <c r="L2876" s="21">
        <v>20000000</v>
      </c>
      <c r="M2876" s="21">
        <v>20844429</v>
      </c>
      <c r="N2876" s="21"/>
      <c r="O2876" s="21">
        <v>-112419</v>
      </c>
      <c r="P2876" s="21"/>
      <c r="Q2876" s="21"/>
      <c r="R2876" s="22">
        <v>6.55</v>
      </c>
      <c r="S2876" s="22">
        <v>5.649</v>
      </c>
      <c r="T2876" s="20" t="s">
        <v>85</v>
      </c>
      <c r="U2876" s="21">
        <v>604056</v>
      </c>
      <c r="V2876" s="21">
        <v>1310000</v>
      </c>
      <c r="W2876" s="34">
        <v>39430</v>
      </c>
      <c r="X2876" s="34">
        <v>43296</v>
      </c>
      <c r="Y2876" s="109"/>
      <c r="Z2876" s="70" t="s">
        <v>4927</v>
      </c>
      <c r="AA2876" s="20" t="s">
        <v>4926</v>
      </c>
      <c r="AB2876" s="109"/>
      <c r="AC2876" s="19"/>
      <c r="AD2876" s="22"/>
      <c r="AE2876" s="19"/>
    </row>
    <row r="2877" spans="2:31" x14ac:dyDescent="0.2">
      <c r="B2877" s="14" t="s">
        <v>11101</v>
      </c>
      <c r="C2877" s="33" t="s">
        <v>11100</v>
      </c>
      <c r="D2877" s="16" t="s">
        <v>11095</v>
      </c>
      <c r="E2877" s="104" t="s">
        <v>26</v>
      </c>
      <c r="F2877" s="18" t="s">
        <v>26</v>
      </c>
      <c r="G2877" s="111" t="s">
        <v>26</v>
      </c>
      <c r="H2877" s="102" t="s">
        <v>4412</v>
      </c>
      <c r="I2877" s="21">
        <v>10000000</v>
      </c>
      <c r="J2877" s="71">
        <v>109.096</v>
      </c>
      <c r="K2877" s="21">
        <v>10909600</v>
      </c>
      <c r="L2877" s="21">
        <v>10000000</v>
      </c>
      <c r="M2877" s="21">
        <v>10000000</v>
      </c>
      <c r="N2877" s="21"/>
      <c r="O2877" s="21"/>
      <c r="P2877" s="21"/>
      <c r="Q2877" s="21"/>
      <c r="R2877" s="22">
        <v>5.17</v>
      </c>
      <c r="S2877" s="22">
        <v>5.17</v>
      </c>
      <c r="T2877" s="20" t="s">
        <v>4985</v>
      </c>
      <c r="U2877" s="21">
        <v>137867</v>
      </c>
      <c r="V2877" s="21">
        <v>517000</v>
      </c>
      <c r="W2877" s="34">
        <v>39512</v>
      </c>
      <c r="X2877" s="34">
        <v>42088</v>
      </c>
      <c r="Y2877" s="109"/>
      <c r="Z2877" s="70" t="s">
        <v>531</v>
      </c>
      <c r="AA2877" s="20" t="s">
        <v>26</v>
      </c>
      <c r="AB2877" s="109"/>
      <c r="AC2877" s="19"/>
      <c r="AD2877" s="22"/>
      <c r="AE2877" s="19"/>
    </row>
    <row r="2878" spans="2:31" x14ac:dyDescent="0.2">
      <c r="B2878" s="14" t="s">
        <v>11099</v>
      </c>
      <c r="C2878" s="33" t="s">
        <v>11098</v>
      </c>
      <c r="D2878" s="16" t="s">
        <v>11095</v>
      </c>
      <c r="E2878" s="104" t="s">
        <v>26</v>
      </c>
      <c r="F2878" s="18" t="s">
        <v>26</v>
      </c>
      <c r="G2878" s="111" t="s">
        <v>26</v>
      </c>
      <c r="H2878" s="102" t="s">
        <v>4412</v>
      </c>
      <c r="I2878" s="21">
        <v>5000000</v>
      </c>
      <c r="J2878" s="71">
        <v>118.19199999999999</v>
      </c>
      <c r="K2878" s="21">
        <v>5909600</v>
      </c>
      <c r="L2878" s="21">
        <v>5000000</v>
      </c>
      <c r="M2878" s="21">
        <v>5000000</v>
      </c>
      <c r="N2878" s="21"/>
      <c r="O2878" s="21"/>
      <c r="P2878" s="21"/>
      <c r="Q2878" s="21"/>
      <c r="R2878" s="22">
        <v>5.75</v>
      </c>
      <c r="S2878" s="22">
        <v>5.75</v>
      </c>
      <c r="T2878" s="20" t="s">
        <v>4985</v>
      </c>
      <c r="U2878" s="21">
        <v>76667</v>
      </c>
      <c r="V2878" s="21">
        <v>287500</v>
      </c>
      <c r="W2878" s="34">
        <v>39512</v>
      </c>
      <c r="X2878" s="34">
        <v>43184</v>
      </c>
      <c r="Y2878" s="109"/>
      <c r="Z2878" s="70" t="s">
        <v>531</v>
      </c>
      <c r="AA2878" s="20" t="s">
        <v>26</v>
      </c>
      <c r="AB2878" s="109"/>
      <c r="AC2878" s="19"/>
      <c r="AD2878" s="22"/>
      <c r="AE2878" s="19"/>
    </row>
    <row r="2879" spans="2:31" x14ac:dyDescent="0.2">
      <c r="B2879" s="14" t="s">
        <v>11097</v>
      </c>
      <c r="C2879" s="33" t="s">
        <v>11096</v>
      </c>
      <c r="D2879" s="16" t="s">
        <v>11095</v>
      </c>
      <c r="E2879" s="104" t="s">
        <v>5057</v>
      </c>
      <c r="F2879" s="18" t="s">
        <v>26</v>
      </c>
      <c r="G2879" s="111" t="s">
        <v>26</v>
      </c>
      <c r="H2879" s="102" t="s">
        <v>4412</v>
      </c>
      <c r="I2879" s="21">
        <v>10250000</v>
      </c>
      <c r="J2879" s="71">
        <v>104.139</v>
      </c>
      <c r="K2879" s="21">
        <v>10674248</v>
      </c>
      <c r="L2879" s="21">
        <v>10250000</v>
      </c>
      <c r="M2879" s="21">
        <v>10250000</v>
      </c>
      <c r="N2879" s="21"/>
      <c r="O2879" s="21"/>
      <c r="P2879" s="21"/>
      <c r="Q2879" s="21"/>
      <c r="R2879" s="22">
        <v>3.59</v>
      </c>
      <c r="S2879" s="22">
        <v>3.59</v>
      </c>
      <c r="T2879" s="20" t="s">
        <v>89</v>
      </c>
      <c r="U2879" s="21">
        <v>23510</v>
      </c>
      <c r="V2879" s="21">
        <v>367975</v>
      </c>
      <c r="W2879" s="34">
        <v>40857</v>
      </c>
      <c r="X2879" s="34">
        <v>44538</v>
      </c>
      <c r="Y2879" s="109"/>
      <c r="Z2879" s="70" t="s">
        <v>531</v>
      </c>
      <c r="AA2879" s="20" t="s">
        <v>26</v>
      </c>
      <c r="AB2879" s="109"/>
      <c r="AC2879" s="19"/>
      <c r="AD2879" s="22"/>
      <c r="AE2879" s="19"/>
    </row>
    <row r="2880" spans="2:31" x14ac:dyDescent="0.2">
      <c r="B2880" s="14" t="s">
        <v>11094</v>
      </c>
      <c r="C2880" s="33" t="s">
        <v>11093</v>
      </c>
      <c r="D2880" s="16" t="s">
        <v>11092</v>
      </c>
      <c r="E2880" s="104" t="s">
        <v>26</v>
      </c>
      <c r="F2880" s="18" t="s">
        <v>26</v>
      </c>
      <c r="G2880" s="111" t="s">
        <v>26</v>
      </c>
      <c r="H2880" s="102" t="s">
        <v>5022</v>
      </c>
      <c r="I2880" s="21">
        <v>9811374</v>
      </c>
      <c r="J2880" s="71">
        <v>96.5</v>
      </c>
      <c r="K2880" s="21">
        <v>8519985</v>
      </c>
      <c r="L2880" s="21">
        <v>8829000</v>
      </c>
      <c r="M2880" s="21">
        <v>9270360</v>
      </c>
      <c r="N2880" s="21"/>
      <c r="O2880" s="21">
        <v>-96177</v>
      </c>
      <c r="P2880" s="21"/>
      <c r="Q2880" s="21"/>
      <c r="R2880" s="22">
        <v>7.65</v>
      </c>
      <c r="S2880" s="22">
        <v>6.0910000000000002</v>
      </c>
      <c r="T2880" s="20" t="s">
        <v>118</v>
      </c>
      <c r="U2880" s="21">
        <v>255158</v>
      </c>
      <c r="V2880" s="21">
        <v>675419</v>
      </c>
      <c r="W2880" s="34">
        <v>39121</v>
      </c>
      <c r="X2880" s="34">
        <v>42597</v>
      </c>
      <c r="Y2880" s="109"/>
      <c r="Z2880" s="70" t="s">
        <v>4927</v>
      </c>
      <c r="AA2880" s="20" t="s">
        <v>4926</v>
      </c>
      <c r="AB2880" s="109"/>
      <c r="AC2880" s="19"/>
      <c r="AD2880" s="22"/>
      <c r="AE2880" s="19"/>
    </row>
    <row r="2881" spans="2:31" x14ac:dyDescent="0.2">
      <c r="B2881" s="14" t="s">
        <v>11091</v>
      </c>
      <c r="C2881" s="33" t="s">
        <v>11090</v>
      </c>
      <c r="D2881" s="16" t="s">
        <v>11089</v>
      </c>
      <c r="E2881" s="104" t="s">
        <v>26</v>
      </c>
      <c r="F2881" s="18" t="s">
        <v>26</v>
      </c>
      <c r="G2881" s="111" t="s">
        <v>26</v>
      </c>
      <c r="H2881" s="102" t="s">
        <v>334</v>
      </c>
      <c r="I2881" s="21">
        <v>13545700</v>
      </c>
      <c r="J2881" s="71">
        <v>115.89100000000001</v>
      </c>
      <c r="K2881" s="21">
        <v>17151794</v>
      </c>
      <c r="L2881" s="21">
        <v>14800000</v>
      </c>
      <c r="M2881" s="21">
        <v>14152951</v>
      </c>
      <c r="N2881" s="21"/>
      <c r="O2881" s="21">
        <v>82699</v>
      </c>
      <c r="P2881" s="21"/>
      <c r="Q2881" s="21"/>
      <c r="R2881" s="22">
        <v>6.625</v>
      </c>
      <c r="S2881" s="22">
        <v>7.5149999999999997</v>
      </c>
      <c r="T2881" s="20" t="s">
        <v>4949</v>
      </c>
      <c r="U2881" s="21">
        <v>245125</v>
      </c>
      <c r="V2881" s="21">
        <v>980500</v>
      </c>
      <c r="W2881" s="34">
        <v>37330</v>
      </c>
      <c r="X2881" s="34">
        <v>43556</v>
      </c>
      <c r="Y2881" s="109"/>
      <c r="Z2881" s="70" t="s">
        <v>4927</v>
      </c>
      <c r="AA2881" s="20" t="s">
        <v>4926</v>
      </c>
      <c r="AB2881" s="109"/>
      <c r="AC2881" s="19"/>
      <c r="AD2881" s="22"/>
      <c r="AE2881" s="19"/>
    </row>
    <row r="2882" spans="2:31" x14ac:dyDescent="0.2">
      <c r="B2882" s="14" t="s">
        <v>11088</v>
      </c>
      <c r="C2882" s="33" t="s">
        <v>11087</v>
      </c>
      <c r="D2882" s="16" t="s">
        <v>11082</v>
      </c>
      <c r="E2882" s="104" t="s">
        <v>26</v>
      </c>
      <c r="F2882" s="18" t="s">
        <v>26</v>
      </c>
      <c r="G2882" s="111" t="s">
        <v>26</v>
      </c>
      <c r="H2882" s="102" t="s">
        <v>334</v>
      </c>
      <c r="I2882" s="21">
        <v>8991270</v>
      </c>
      <c r="J2882" s="71">
        <v>102.03400000000001</v>
      </c>
      <c r="K2882" s="21">
        <v>9183060</v>
      </c>
      <c r="L2882" s="21">
        <v>9000000</v>
      </c>
      <c r="M2882" s="21">
        <v>8993069</v>
      </c>
      <c r="N2882" s="21"/>
      <c r="O2882" s="21">
        <v>1799</v>
      </c>
      <c r="P2882" s="21"/>
      <c r="Q2882" s="21"/>
      <c r="R2882" s="22">
        <v>3.125</v>
      </c>
      <c r="S2882" s="22">
        <v>3.1589999999999998</v>
      </c>
      <c r="T2882" s="20" t="s">
        <v>4965</v>
      </c>
      <c r="U2882" s="21">
        <v>39063</v>
      </c>
      <c r="V2882" s="21">
        <v>140625</v>
      </c>
      <c r="W2882" s="34">
        <v>41037</v>
      </c>
      <c r="X2882" s="34">
        <v>42135</v>
      </c>
      <c r="Y2882" s="109"/>
      <c r="Z2882" s="70" t="s">
        <v>4927</v>
      </c>
      <c r="AA2882" s="20" t="s">
        <v>4926</v>
      </c>
      <c r="AB2882" s="109"/>
      <c r="AC2882" s="19"/>
      <c r="AD2882" s="22"/>
      <c r="AE2882" s="19"/>
    </row>
    <row r="2883" spans="2:31" x14ac:dyDescent="0.2">
      <c r="B2883" s="14" t="s">
        <v>11086</v>
      </c>
      <c r="C2883" s="33" t="s">
        <v>11085</v>
      </c>
      <c r="D2883" s="16" t="s">
        <v>11082</v>
      </c>
      <c r="E2883" s="104" t="s">
        <v>26</v>
      </c>
      <c r="F2883" s="18" t="s">
        <v>26</v>
      </c>
      <c r="G2883" s="111" t="s">
        <v>26</v>
      </c>
      <c r="H2883" s="102" t="s">
        <v>334</v>
      </c>
      <c r="I2883" s="21">
        <v>9246393</v>
      </c>
      <c r="J2883" s="71">
        <v>101.045</v>
      </c>
      <c r="K2883" s="21">
        <v>9346635</v>
      </c>
      <c r="L2883" s="21">
        <v>9250000</v>
      </c>
      <c r="M2883" s="21">
        <v>9247216</v>
      </c>
      <c r="N2883" s="21"/>
      <c r="O2883" s="21">
        <v>824</v>
      </c>
      <c r="P2883" s="21"/>
      <c r="Q2883" s="21"/>
      <c r="R2883" s="22">
        <v>2.5</v>
      </c>
      <c r="S2883" s="22">
        <v>2.52</v>
      </c>
      <c r="T2883" s="20" t="s">
        <v>85</v>
      </c>
      <c r="U2883" s="21">
        <v>107917</v>
      </c>
      <c r="V2883" s="21"/>
      <c r="W2883" s="34">
        <v>41100</v>
      </c>
      <c r="X2883" s="34">
        <v>41831</v>
      </c>
      <c r="Y2883" s="109"/>
      <c r="Z2883" s="70" t="s">
        <v>4927</v>
      </c>
      <c r="AA2883" s="20" t="s">
        <v>4926</v>
      </c>
      <c r="AB2883" s="109"/>
      <c r="AC2883" s="19"/>
      <c r="AD2883" s="22"/>
      <c r="AE2883" s="19"/>
    </row>
    <row r="2884" spans="2:31" x14ac:dyDescent="0.2">
      <c r="B2884" s="14" t="s">
        <v>11084</v>
      </c>
      <c r="C2884" s="33" t="s">
        <v>11083</v>
      </c>
      <c r="D2884" s="16" t="s">
        <v>11082</v>
      </c>
      <c r="E2884" s="104" t="s">
        <v>26</v>
      </c>
      <c r="F2884" s="18" t="s">
        <v>26</v>
      </c>
      <c r="G2884" s="111" t="s">
        <v>26</v>
      </c>
      <c r="H2884" s="102" t="s">
        <v>334</v>
      </c>
      <c r="I2884" s="21">
        <v>9985200</v>
      </c>
      <c r="J2884" s="71">
        <v>100.26900000000001</v>
      </c>
      <c r="K2884" s="21">
        <v>10026940</v>
      </c>
      <c r="L2884" s="21">
        <v>10000000</v>
      </c>
      <c r="M2884" s="21">
        <v>9986265</v>
      </c>
      <c r="N2884" s="21"/>
      <c r="O2884" s="21">
        <v>1065</v>
      </c>
      <c r="P2884" s="21"/>
      <c r="Q2884" s="21"/>
      <c r="R2884" s="22">
        <v>2.5</v>
      </c>
      <c r="S2884" s="22">
        <v>2.5449999999999999</v>
      </c>
      <c r="T2884" s="20" t="s">
        <v>4985</v>
      </c>
      <c r="U2884" s="21">
        <v>65278</v>
      </c>
      <c r="V2884" s="21"/>
      <c r="W2884" s="34">
        <v>41176</v>
      </c>
      <c r="X2884" s="34">
        <v>42444</v>
      </c>
      <c r="Y2884" s="109"/>
      <c r="Z2884" s="70" t="s">
        <v>4927</v>
      </c>
      <c r="AA2884" s="20" t="s">
        <v>4926</v>
      </c>
      <c r="AB2884" s="109"/>
      <c r="AC2884" s="19"/>
      <c r="AD2884" s="22"/>
      <c r="AE2884" s="19"/>
    </row>
    <row r="2885" spans="2:31" x14ac:dyDescent="0.2">
      <c r="B2885" s="14" t="s">
        <v>11081</v>
      </c>
      <c r="C2885" s="33" t="s">
        <v>11080</v>
      </c>
      <c r="D2885" s="16" t="s">
        <v>11079</v>
      </c>
      <c r="E2885" s="104" t="s">
        <v>26</v>
      </c>
      <c r="F2885" s="18" t="s">
        <v>26</v>
      </c>
      <c r="G2885" s="111" t="s">
        <v>26</v>
      </c>
      <c r="H2885" s="102" t="s">
        <v>334</v>
      </c>
      <c r="I2885" s="21">
        <v>9975700</v>
      </c>
      <c r="J2885" s="71">
        <v>130.036</v>
      </c>
      <c r="K2885" s="21">
        <v>13003620</v>
      </c>
      <c r="L2885" s="21">
        <v>10000000</v>
      </c>
      <c r="M2885" s="21">
        <v>9979744</v>
      </c>
      <c r="N2885" s="21"/>
      <c r="O2885" s="21">
        <v>1118</v>
      </c>
      <c r="P2885" s="21"/>
      <c r="Q2885" s="21"/>
      <c r="R2885" s="22">
        <v>7.45</v>
      </c>
      <c r="S2885" s="22">
        <v>7.47</v>
      </c>
      <c r="T2885" s="20" t="s">
        <v>118</v>
      </c>
      <c r="U2885" s="21">
        <v>281444</v>
      </c>
      <c r="V2885" s="21">
        <v>745000</v>
      </c>
      <c r="W2885" s="34">
        <v>37502</v>
      </c>
      <c r="X2885" s="34">
        <v>48441</v>
      </c>
      <c r="Y2885" s="109"/>
      <c r="Z2885" s="70" t="s">
        <v>4927</v>
      </c>
      <c r="AA2885" s="20" t="s">
        <v>4926</v>
      </c>
      <c r="AB2885" s="109"/>
      <c r="AC2885" s="19"/>
      <c r="AD2885" s="22"/>
      <c r="AE2885" s="19"/>
    </row>
    <row r="2886" spans="2:31" x14ac:dyDescent="0.2">
      <c r="B2886" s="14" t="s">
        <v>11078</v>
      </c>
      <c r="C2886" s="33" t="s">
        <v>11077</v>
      </c>
      <c r="D2886" s="16" t="s">
        <v>11076</v>
      </c>
      <c r="E2886" s="104" t="s">
        <v>26</v>
      </c>
      <c r="F2886" s="18" t="s">
        <v>26</v>
      </c>
      <c r="G2886" s="111" t="s">
        <v>26</v>
      </c>
      <c r="H2886" s="102" t="s">
        <v>323</v>
      </c>
      <c r="I2886" s="21">
        <v>4968450</v>
      </c>
      <c r="J2886" s="71">
        <v>104.193</v>
      </c>
      <c r="K2886" s="21">
        <v>5209665</v>
      </c>
      <c r="L2886" s="21">
        <v>5000000</v>
      </c>
      <c r="M2886" s="21">
        <v>4992316</v>
      </c>
      <c r="N2886" s="21"/>
      <c r="O2886" s="21">
        <v>6210</v>
      </c>
      <c r="P2886" s="21"/>
      <c r="Q2886" s="21"/>
      <c r="R2886" s="22">
        <v>4.375</v>
      </c>
      <c r="S2886" s="22">
        <v>4.5170000000000003</v>
      </c>
      <c r="T2886" s="20" t="s">
        <v>118</v>
      </c>
      <c r="U2886" s="21">
        <v>82639</v>
      </c>
      <c r="V2886" s="21">
        <v>218750</v>
      </c>
      <c r="W2886" s="34">
        <v>39853</v>
      </c>
      <c r="X2886" s="34">
        <v>41685</v>
      </c>
      <c r="Y2886" s="109"/>
      <c r="Z2886" s="70" t="s">
        <v>4927</v>
      </c>
      <c r="AA2886" s="20" t="s">
        <v>4926</v>
      </c>
      <c r="AB2886" s="109"/>
      <c r="AC2886" s="31"/>
      <c r="AD2886" s="22"/>
      <c r="AE2886" s="31"/>
    </row>
    <row r="2887" spans="2:31" x14ac:dyDescent="0.2">
      <c r="B2887" s="14" t="s">
        <v>11075</v>
      </c>
      <c r="C2887" s="33" t="s">
        <v>11074</v>
      </c>
      <c r="D2887" s="16" t="s">
        <v>11062</v>
      </c>
      <c r="E2887" s="104" t="s">
        <v>26</v>
      </c>
      <c r="F2887" s="18" t="s">
        <v>26</v>
      </c>
      <c r="G2887" s="111" t="s">
        <v>26</v>
      </c>
      <c r="H2887" s="102" t="s">
        <v>323</v>
      </c>
      <c r="I2887" s="21">
        <v>1427900</v>
      </c>
      <c r="J2887" s="71">
        <v>134.94499999999999</v>
      </c>
      <c r="K2887" s="21">
        <v>1686814</v>
      </c>
      <c r="L2887" s="21">
        <v>1250000</v>
      </c>
      <c r="M2887" s="21">
        <v>1367036</v>
      </c>
      <c r="N2887" s="21"/>
      <c r="O2887" s="21">
        <v>-15461</v>
      </c>
      <c r="P2887" s="21"/>
      <c r="Q2887" s="21"/>
      <c r="R2887" s="22">
        <v>7.9</v>
      </c>
      <c r="S2887" s="22">
        <v>5.9740000000000002</v>
      </c>
      <c r="T2887" s="20" t="s">
        <v>4965</v>
      </c>
      <c r="U2887" s="21">
        <v>16458</v>
      </c>
      <c r="V2887" s="21">
        <v>98750</v>
      </c>
      <c r="W2887" s="34">
        <v>39784</v>
      </c>
      <c r="X2887" s="34">
        <v>43405</v>
      </c>
      <c r="Y2887" s="109"/>
      <c r="Z2887" s="70" t="s">
        <v>4927</v>
      </c>
      <c r="AA2887" s="20" t="s">
        <v>4926</v>
      </c>
      <c r="AB2887" s="109"/>
      <c r="AC2887" s="31"/>
      <c r="AD2887" s="22"/>
      <c r="AE2887" s="19"/>
    </row>
    <row r="2888" spans="2:31" x14ac:dyDescent="0.2">
      <c r="B2888" s="14" t="s">
        <v>11073</v>
      </c>
      <c r="C2888" s="33" t="s">
        <v>11072</v>
      </c>
      <c r="D2888" s="16" t="s">
        <v>11062</v>
      </c>
      <c r="E2888" s="104" t="s">
        <v>5057</v>
      </c>
      <c r="F2888" s="18" t="s">
        <v>26</v>
      </c>
      <c r="G2888" s="111" t="s">
        <v>26</v>
      </c>
      <c r="H2888" s="102" t="s">
        <v>323</v>
      </c>
      <c r="I2888" s="21">
        <v>11987880</v>
      </c>
      <c r="J2888" s="71">
        <v>104.956</v>
      </c>
      <c r="K2888" s="21">
        <v>12594672</v>
      </c>
      <c r="L2888" s="21">
        <v>12000000</v>
      </c>
      <c r="M2888" s="21">
        <v>11994839</v>
      </c>
      <c r="N2888" s="21"/>
      <c r="O2888" s="21">
        <v>2298</v>
      </c>
      <c r="P2888" s="21"/>
      <c r="Q2888" s="21"/>
      <c r="R2888" s="22">
        <v>3.1</v>
      </c>
      <c r="S2888" s="22">
        <v>3.1219999999999999</v>
      </c>
      <c r="T2888" s="20" t="s">
        <v>85</v>
      </c>
      <c r="U2888" s="21">
        <v>171533</v>
      </c>
      <c r="V2888" s="21">
        <v>372000</v>
      </c>
      <c r="W2888" s="34">
        <v>40189</v>
      </c>
      <c r="X2888" s="34">
        <v>42019</v>
      </c>
      <c r="Y2888" s="109"/>
      <c r="Z2888" s="70" t="s">
        <v>4927</v>
      </c>
      <c r="AA2888" s="20" t="s">
        <v>4926</v>
      </c>
      <c r="AB2888" s="109"/>
      <c r="AC2888" s="19"/>
      <c r="AD2888" s="22"/>
      <c r="AE2888" s="19"/>
    </row>
    <row r="2889" spans="2:31" x14ac:dyDescent="0.2">
      <c r="B2889" s="14" t="s">
        <v>11071</v>
      </c>
      <c r="C2889" s="33" t="s">
        <v>11070</v>
      </c>
      <c r="D2889" s="16" t="s">
        <v>11062</v>
      </c>
      <c r="E2889" s="104" t="s">
        <v>5057</v>
      </c>
      <c r="F2889" s="18" t="s">
        <v>26</v>
      </c>
      <c r="G2889" s="111" t="s">
        <v>26</v>
      </c>
      <c r="H2889" s="102" t="s">
        <v>323</v>
      </c>
      <c r="I2889" s="21">
        <v>9966500</v>
      </c>
      <c r="J2889" s="71">
        <v>115.64400000000001</v>
      </c>
      <c r="K2889" s="21">
        <v>11564420</v>
      </c>
      <c r="L2889" s="21">
        <v>10000000</v>
      </c>
      <c r="M2889" s="21">
        <v>9974925</v>
      </c>
      <c r="N2889" s="21"/>
      <c r="O2889" s="21">
        <v>2828</v>
      </c>
      <c r="P2889" s="21"/>
      <c r="Q2889" s="21"/>
      <c r="R2889" s="22">
        <v>4.5</v>
      </c>
      <c r="S2889" s="22">
        <v>4.5419999999999998</v>
      </c>
      <c r="T2889" s="20" t="s">
        <v>85</v>
      </c>
      <c r="U2889" s="21">
        <v>207500</v>
      </c>
      <c r="V2889" s="21">
        <v>450000</v>
      </c>
      <c r="W2889" s="34">
        <v>40189</v>
      </c>
      <c r="X2889" s="34">
        <v>43845</v>
      </c>
      <c r="Y2889" s="109"/>
      <c r="Z2889" s="70" t="s">
        <v>4927</v>
      </c>
      <c r="AA2889" s="20" t="s">
        <v>4926</v>
      </c>
      <c r="AB2889" s="109"/>
      <c r="AC2889" s="19"/>
      <c r="AD2889" s="22"/>
      <c r="AE2889" s="19"/>
    </row>
    <row r="2890" spans="2:31" x14ac:dyDescent="0.2">
      <c r="B2890" s="14" t="s">
        <v>11069</v>
      </c>
      <c r="C2890" s="33" t="s">
        <v>11068</v>
      </c>
      <c r="D2890" s="16" t="s">
        <v>11067</v>
      </c>
      <c r="E2890" s="104" t="s">
        <v>5057</v>
      </c>
      <c r="F2890" s="18" t="s">
        <v>26</v>
      </c>
      <c r="G2890" s="111" t="s">
        <v>26</v>
      </c>
      <c r="H2890" s="102" t="s">
        <v>323</v>
      </c>
      <c r="I2890" s="21">
        <v>8401680</v>
      </c>
      <c r="J2890" s="71">
        <v>107.167</v>
      </c>
      <c r="K2890" s="21">
        <v>9645039</v>
      </c>
      <c r="L2890" s="21">
        <v>9000000</v>
      </c>
      <c r="M2890" s="21">
        <v>8502323</v>
      </c>
      <c r="N2890" s="21"/>
      <c r="O2890" s="21">
        <v>53238</v>
      </c>
      <c r="P2890" s="21"/>
      <c r="Q2890" s="21"/>
      <c r="R2890" s="22">
        <v>3.125</v>
      </c>
      <c r="S2890" s="22">
        <v>3.9529999999999998</v>
      </c>
      <c r="T2890" s="20" t="s">
        <v>4965</v>
      </c>
      <c r="U2890" s="21">
        <v>46875</v>
      </c>
      <c r="V2890" s="21">
        <v>281250</v>
      </c>
      <c r="W2890" s="34">
        <v>40571</v>
      </c>
      <c r="X2890" s="34">
        <v>44136</v>
      </c>
      <c r="Y2890" s="109"/>
      <c r="Z2890" s="70" t="s">
        <v>4927</v>
      </c>
      <c r="AA2890" s="20" t="s">
        <v>4926</v>
      </c>
      <c r="AB2890" s="109"/>
      <c r="AC2890" s="19"/>
      <c r="AD2890" s="22"/>
      <c r="AE2890" s="19"/>
    </row>
    <row r="2891" spans="2:31" x14ac:dyDescent="0.2">
      <c r="B2891" s="14" t="s">
        <v>11066</v>
      </c>
      <c r="C2891" s="33" t="s">
        <v>11065</v>
      </c>
      <c r="D2891" s="16" t="s">
        <v>11062</v>
      </c>
      <c r="E2891" s="104" t="s">
        <v>26</v>
      </c>
      <c r="F2891" s="18" t="s">
        <v>26</v>
      </c>
      <c r="G2891" s="111" t="s">
        <v>26</v>
      </c>
      <c r="H2891" s="102" t="s">
        <v>323</v>
      </c>
      <c r="I2891" s="21">
        <v>14986050</v>
      </c>
      <c r="J2891" s="71">
        <v>105.32</v>
      </c>
      <c r="K2891" s="21">
        <v>15797940</v>
      </c>
      <c r="L2891" s="21">
        <v>15000000</v>
      </c>
      <c r="M2891" s="21">
        <v>14990446</v>
      </c>
      <c r="N2891" s="21"/>
      <c r="O2891" s="21">
        <v>2628</v>
      </c>
      <c r="P2891" s="21"/>
      <c r="Q2891" s="21"/>
      <c r="R2891" s="22">
        <v>2.5</v>
      </c>
      <c r="S2891" s="22">
        <v>2.52</v>
      </c>
      <c r="T2891" s="20" t="s">
        <v>4965</v>
      </c>
      <c r="U2891" s="21">
        <v>53125</v>
      </c>
      <c r="V2891" s="21">
        <v>375000</v>
      </c>
      <c r="W2891" s="34">
        <v>40666</v>
      </c>
      <c r="X2891" s="34">
        <v>42500</v>
      </c>
      <c r="Y2891" s="109"/>
      <c r="Z2891" s="70" t="s">
        <v>4927</v>
      </c>
      <c r="AA2891" s="20" t="s">
        <v>4926</v>
      </c>
      <c r="AB2891" s="109"/>
      <c r="AC2891" s="19"/>
      <c r="AD2891" s="22"/>
      <c r="AE2891" s="19"/>
    </row>
    <row r="2892" spans="2:31" x14ac:dyDescent="0.2">
      <c r="B2892" s="14" t="s">
        <v>11064</v>
      </c>
      <c r="C2892" s="33" t="s">
        <v>11063</v>
      </c>
      <c r="D2892" s="16" t="s">
        <v>11062</v>
      </c>
      <c r="E2892" s="104" t="s">
        <v>26</v>
      </c>
      <c r="F2892" s="18" t="s">
        <v>26</v>
      </c>
      <c r="G2892" s="111" t="s">
        <v>26</v>
      </c>
      <c r="H2892" s="102" t="s">
        <v>323</v>
      </c>
      <c r="I2892" s="21">
        <v>8945370</v>
      </c>
      <c r="J2892" s="71">
        <v>105.893</v>
      </c>
      <c r="K2892" s="21">
        <v>9530334</v>
      </c>
      <c r="L2892" s="21">
        <v>9000000</v>
      </c>
      <c r="M2892" s="21">
        <v>8951751</v>
      </c>
      <c r="N2892" s="21"/>
      <c r="O2892" s="21">
        <v>4804</v>
      </c>
      <c r="P2892" s="21"/>
      <c r="Q2892" s="21"/>
      <c r="R2892" s="22">
        <v>3</v>
      </c>
      <c r="S2892" s="22">
        <v>3.0710000000000002</v>
      </c>
      <c r="T2892" s="20" t="s">
        <v>118</v>
      </c>
      <c r="U2892" s="21">
        <v>94500</v>
      </c>
      <c r="V2892" s="21">
        <v>267000</v>
      </c>
      <c r="W2892" s="34">
        <v>40777</v>
      </c>
      <c r="X2892" s="34">
        <v>44433</v>
      </c>
      <c r="Y2892" s="109"/>
      <c r="Z2892" s="70" t="s">
        <v>4927</v>
      </c>
      <c r="AA2892" s="20" t="s">
        <v>4926</v>
      </c>
      <c r="AB2892" s="109"/>
      <c r="AC2892" s="19"/>
      <c r="AD2892" s="22"/>
      <c r="AE2892" s="19"/>
    </row>
    <row r="2893" spans="2:31" x14ac:dyDescent="0.2">
      <c r="B2893" s="14" t="s">
        <v>11061</v>
      </c>
      <c r="C2893" s="33" t="s">
        <v>11060</v>
      </c>
      <c r="D2893" s="16" t="s">
        <v>11057</v>
      </c>
      <c r="E2893" s="104" t="s">
        <v>26</v>
      </c>
      <c r="F2893" s="18" t="s">
        <v>26</v>
      </c>
      <c r="G2893" s="111" t="s">
        <v>26</v>
      </c>
      <c r="H2893" s="102" t="s">
        <v>590</v>
      </c>
      <c r="I2893" s="21">
        <v>7000000</v>
      </c>
      <c r="J2893" s="71">
        <v>111.66500000000001</v>
      </c>
      <c r="K2893" s="21">
        <v>7816550</v>
      </c>
      <c r="L2893" s="21">
        <v>7000000</v>
      </c>
      <c r="M2893" s="21">
        <v>7000000</v>
      </c>
      <c r="N2893" s="21"/>
      <c r="O2893" s="21"/>
      <c r="P2893" s="21"/>
      <c r="Q2893" s="21"/>
      <c r="R2893" s="22">
        <v>5.97</v>
      </c>
      <c r="S2893" s="22">
        <v>5.97</v>
      </c>
      <c r="T2893" s="20" t="s">
        <v>4965</v>
      </c>
      <c r="U2893" s="21">
        <v>37147</v>
      </c>
      <c r="V2893" s="21">
        <v>417900</v>
      </c>
      <c r="W2893" s="34">
        <v>39577</v>
      </c>
      <c r="X2893" s="34">
        <v>42153</v>
      </c>
      <c r="Y2893" s="109"/>
      <c r="Z2893" s="70" t="s">
        <v>531</v>
      </c>
      <c r="AA2893" s="20" t="s">
        <v>26</v>
      </c>
      <c r="AB2893" s="109"/>
      <c r="AC2893" s="19"/>
      <c r="AD2893" s="22"/>
      <c r="AE2893" s="19"/>
    </row>
    <row r="2894" spans="2:31" x14ac:dyDescent="0.2">
      <c r="B2894" s="14" t="s">
        <v>11059</v>
      </c>
      <c r="C2894" s="33" t="s">
        <v>11058</v>
      </c>
      <c r="D2894" s="16" t="s">
        <v>11057</v>
      </c>
      <c r="E2894" s="104" t="s">
        <v>26</v>
      </c>
      <c r="F2894" s="18" t="s">
        <v>26</v>
      </c>
      <c r="G2894" s="111" t="s">
        <v>26</v>
      </c>
      <c r="H2894" s="102" t="s">
        <v>590</v>
      </c>
      <c r="I2894" s="21">
        <v>14000000</v>
      </c>
      <c r="J2894" s="71">
        <v>112.45099999999999</v>
      </c>
      <c r="K2894" s="21">
        <v>15743140</v>
      </c>
      <c r="L2894" s="21">
        <v>14000000</v>
      </c>
      <c r="M2894" s="21">
        <v>14000000</v>
      </c>
      <c r="N2894" s="21"/>
      <c r="O2894" s="21"/>
      <c r="P2894" s="21"/>
      <c r="Q2894" s="21"/>
      <c r="R2894" s="22">
        <v>4.91</v>
      </c>
      <c r="S2894" s="22">
        <v>4.91</v>
      </c>
      <c r="T2894" s="20" t="s">
        <v>4949</v>
      </c>
      <c r="U2894" s="21">
        <v>116476</v>
      </c>
      <c r="V2894" s="21">
        <v>687400</v>
      </c>
      <c r="W2894" s="34">
        <v>40277</v>
      </c>
      <c r="X2894" s="34">
        <v>42855</v>
      </c>
      <c r="Y2894" s="109"/>
      <c r="Z2894" s="70" t="s">
        <v>531</v>
      </c>
      <c r="AA2894" s="20" t="s">
        <v>26</v>
      </c>
      <c r="AB2894" s="109"/>
      <c r="AC2894" s="19"/>
      <c r="AD2894" s="22"/>
      <c r="AE2894" s="19"/>
    </row>
    <row r="2895" spans="2:31" x14ac:dyDescent="0.2">
      <c r="B2895" s="14" t="s">
        <v>11056</v>
      </c>
      <c r="C2895" s="33" t="s">
        <v>11055</v>
      </c>
      <c r="D2895" s="16" t="s">
        <v>11052</v>
      </c>
      <c r="E2895" s="104" t="s">
        <v>26</v>
      </c>
      <c r="F2895" s="18" t="s">
        <v>26</v>
      </c>
      <c r="G2895" s="111" t="s">
        <v>26</v>
      </c>
      <c r="H2895" s="102" t="s">
        <v>590</v>
      </c>
      <c r="I2895" s="21">
        <v>5000000</v>
      </c>
      <c r="J2895" s="71">
        <v>109.70399999999999</v>
      </c>
      <c r="K2895" s="21">
        <v>5485200</v>
      </c>
      <c r="L2895" s="21">
        <v>5000000</v>
      </c>
      <c r="M2895" s="21">
        <v>5000000</v>
      </c>
      <c r="N2895" s="21"/>
      <c r="O2895" s="21"/>
      <c r="P2895" s="21"/>
      <c r="Q2895" s="21"/>
      <c r="R2895" s="22">
        <v>4.2699999999999996</v>
      </c>
      <c r="S2895" s="22">
        <v>4.2699999999999996</v>
      </c>
      <c r="T2895" s="20" t="s">
        <v>4985</v>
      </c>
      <c r="U2895" s="21">
        <v>53968</v>
      </c>
      <c r="V2895" s="21">
        <v>213500</v>
      </c>
      <c r="W2895" s="34">
        <v>40746</v>
      </c>
      <c r="X2895" s="34">
        <v>44469</v>
      </c>
      <c r="Y2895" s="109"/>
      <c r="Z2895" s="70" t="s">
        <v>531</v>
      </c>
      <c r="AA2895" s="20" t="s">
        <v>26</v>
      </c>
      <c r="AB2895" s="109"/>
      <c r="AC2895" s="19"/>
      <c r="AD2895" s="22"/>
      <c r="AE2895" s="19"/>
    </row>
    <row r="2896" spans="2:31" x14ac:dyDescent="0.2">
      <c r="B2896" s="14" t="s">
        <v>11054</v>
      </c>
      <c r="C2896" s="33" t="s">
        <v>11053</v>
      </c>
      <c r="D2896" s="16" t="s">
        <v>11052</v>
      </c>
      <c r="E2896" s="104" t="s">
        <v>26</v>
      </c>
      <c r="F2896" s="18" t="s">
        <v>26</v>
      </c>
      <c r="G2896" s="111" t="s">
        <v>26</v>
      </c>
      <c r="H2896" s="102" t="s">
        <v>590</v>
      </c>
      <c r="I2896" s="21">
        <v>9000000</v>
      </c>
      <c r="J2896" s="71">
        <v>109.997</v>
      </c>
      <c r="K2896" s="21">
        <v>9899730</v>
      </c>
      <c r="L2896" s="21">
        <v>9000000</v>
      </c>
      <c r="M2896" s="21">
        <v>9000000</v>
      </c>
      <c r="N2896" s="21"/>
      <c r="O2896" s="21"/>
      <c r="P2896" s="21"/>
      <c r="Q2896" s="21"/>
      <c r="R2896" s="22">
        <v>4.5199999999999996</v>
      </c>
      <c r="S2896" s="22">
        <v>4.5199999999999996</v>
      </c>
      <c r="T2896" s="20" t="s">
        <v>89</v>
      </c>
      <c r="U2896" s="21">
        <v>18080</v>
      </c>
      <c r="V2896" s="21">
        <v>406800</v>
      </c>
      <c r="W2896" s="34">
        <v>40746</v>
      </c>
      <c r="X2896" s="34">
        <v>45275</v>
      </c>
      <c r="Y2896" s="109"/>
      <c r="Z2896" s="70" t="s">
        <v>531</v>
      </c>
      <c r="AA2896" s="20" t="s">
        <v>26</v>
      </c>
      <c r="AB2896" s="109"/>
      <c r="AC2896" s="19"/>
      <c r="AD2896" s="22"/>
      <c r="AE2896" s="19"/>
    </row>
    <row r="2897" spans="2:31" x14ac:dyDescent="0.2">
      <c r="B2897" s="14" t="s">
        <v>11051</v>
      </c>
      <c r="C2897" s="33" t="s">
        <v>11050</v>
      </c>
      <c r="D2897" s="16" t="s">
        <v>11047</v>
      </c>
      <c r="E2897" s="104" t="s">
        <v>5057</v>
      </c>
      <c r="F2897" s="18" t="s">
        <v>26</v>
      </c>
      <c r="G2897" s="111" t="s">
        <v>26</v>
      </c>
      <c r="H2897" s="102" t="s">
        <v>323</v>
      </c>
      <c r="I2897" s="21">
        <v>1998840</v>
      </c>
      <c r="J2897" s="71">
        <v>153.31700000000001</v>
      </c>
      <c r="K2897" s="21">
        <v>3066338</v>
      </c>
      <c r="L2897" s="21">
        <v>2000000</v>
      </c>
      <c r="M2897" s="21">
        <v>1998946</v>
      </c>
      <c r="N2897" s="21"/>
      <c r="O2897" s="21">
        <v>56</v>
      </c>
      <c r="P2897" s="21"/>
      <c r="Q2897" s="21"/>
      <c r="R2897" s="22">
        <v>7.2</v>
      </c>
      <c r="S2897" s="22">
        <v>7.2050000000000001</v>
      </c>
      <c r="T2897" s="20" t="s">
        <v>4985</v>
      </c>
      <c r="U2897" s="21">
        <v>42400</v>
      </c>
      <c r="V2897" s="21">
        <v>144000</v>
      </c>
      <c r="W2897" s="34">
        <v>39889</v>
      </c>
      <c r="X2897" s="34">
        <v>50844</v>
      </c>
      <c r="Y2897" s="109"/>
      <c r="Z2897" s="70" t="s">
        <v>4927</v>
      </c>
      <c r="AA2897" s="20" t="s">
        <v>4926</v>
      </c>
      <c r="AB2897" s="109"/>
      <c r="AC2897" s="19"/>
      <c r="AD2897" s="22"/>
      <c r="AE2897" s="19"/>
    </row>
    <row r="2898" spans="2:31" x14ac:dyDescent="0.2">
      <c r="B2898" s="14" t="s">
        <v>11049</v>
      </c>
      <c r="C2898" s="33" t="s">
        <v>11048</v>
      </c>
      <c r="D2898" s="16" t="s">
        <v>11047</v>
      </c>
      <c r="E2898" s="104" t="s">
        <v>5057</v>
      </c>
      <c r="F2898" s="18" t="s">
        <v>26</v>
      </c>
      <c r="G2898" s="111" t="s">
        <v>26</v>
      </c>
      <c r="H2898" s="102" t="s">
        <v>323</v>
      </c>
      <c r="I2898" s="21">
        <v>5674263</v>
      </c>
      <c r="J2898" s="71">
        <v>126.398</v>
      </c>
      <c r="K2898" s="21">
        <v>7179384</v>
      </c>
      <c r="L2898" s="21">
        <v>5680000</v>
      </c>
      <c r="M2898" s="21">
        <v>5676124</v>
      </c>
      <c r="N2898" s="21"/>
      <c r="O2898" s="21">
        <v>548</v>
      </c>
      <c r="P2898" s="21"/>
      <c r="Q2898" s="21"/>
      <c r="R2898" s="22">
        <v>6.2</v>
      </c>
      <c r="S2898" s="22">
        <v>6.2130000000000001</v>
      </c>
      <c r="T2898" s="20" t="s">
        <v>4985</v>
      </c>
      <c r="U2898" s="21">
        <v>103692</v>
      </c>
      <c r="V2898" s="21">
        <v>352160</v>
      </c>
      <c r="W2898" s="34">
        <v>39889</v>
      </c>
      <c r="X2898" s="34">
        <v>43539</v>
      </c>
      <c r="Y2898" s="109"/>
      <c r="Z2898" s="70" t="s">
        <v>4927</v>
      </c>
      <c r="AA2898" s="20" t="s">
        <v>4926</v>
      </c>
      <c r="AB2898" s="109"/>
      <c r="AC2898" s="31"/>
      <c r="AD2898" s="22"/>
      <c r="AE2898" s="19"/>
    </row>
    <row r="2899" spans="2:31" x14ac:dyDescent="0.2">
      <c r="B2899" s="14" t="s">
        <v>11046</v>
      </c>
      <c r="C2899" s="33" t="s">
        <v>11045</v>
      </c>
      <c r="D2899" s="16" t="s">
        <v>11040</v>
      </c>
      <c r="E2899" s="104" t="s">
        <v>26</v>
      </c>
      <c r="F2899" s="18" t="s">
        <v>26</v>
      </c>
      <c r="G2899" s="111" t="s">
        <v>26</v>
      </c>
      <c r="H2899" s="102" t="s">
        <v>323</v>
      </c>
      <c r="I2899" s="21">
        <v>19947200</v>
      </c>
      <c r="J2899" s="71">
        <v>121.239</v>
      </c>
      <c r="K2899" s="21">
        <v>24247720</v>
      </c>
      <c r="L2899" s="21">
        <v>20000000</v>
      </c>
      <c r="M2899" s="21">
        <v>19968008</v>
      </c>
      <c r="N2899" s="21"/>
      <c r="O2899" s="21">
        <v>4958</v>
      </c>
      <c r="P2899" s="21"/>
      <c r="Q2899" s="21"/>
      <c r="R2899" s="22">
        <v>5.65</v>
      </c>
      <c r="S2899" s="22">
        <v>5.6849999999999996</v>
      </c>
      <c r="T2899" s="20" t="s">
        <v>4965</v>
      </c>
      <c r="U2899" s="21">
        <v>141250</v>
      </c>
      <c r="V2899" s="21">
        <v>1130000</v>
      </c>
      <c r="W2899" s="34">
        <v>39581</v>
      </c>
      <c r="X2899" s="34">
        <v>43236</v>
      </c>
      <c r="Y2899" s="109"/>
      <c r="Z2899" s="70" t="s">
        <v>4927</v>
      </c>
      <c r="AA2899" s="20" t="s">
        <v>4926</v>
      </c>
      <c r="AB2899" s="109"/>
      <c r="AC2899" s="31"/>
      <c r="AD2899" s="22"/>
      <c r="AE2899" s="19"/>
    </row>
    <row r="2900" spans="2:31" x14ac:dyDescent="0.2">
      <c r="B2900" s="14" t="s">
        <v>11044</v>
      </c>
      <c r="C2900" s="33" t="s">
        <v>11043</v>
      </c>
      <c r="D2900" s="16" t="s">
        <v>11040</v>
      </c>
      <c r="E2900" s="104" t="s">
        <v>26</v>
      </c>
      <c r="F2900" s="18" t="s">
        <v>26</v>
      </c>
      <c r="G2900" s="111" t="s">
        <v>26</v>
      </c>
      <c r="H2900" s="102" t="s">
        <v>323</v>
      </c>
      <c r="I2900" s="21">
        <v>33656850</v>
      </c>
      <c r="J2900" s="71">
        <v>101.619</v>
      </c>
      <c r="K2900" s="21">
        <v>34296514</v>
      </c>
      <c r="L2900" s="21">
        <v>33750000</v>
      </c>
      <c r="M2900" s="21">
        <v>33742265</v>
      </c>
      <c r="N2900" s="21"/>
      <c r="O2900" s="21">
        <v>20245</v>
      </c>
      <c r="P2900" s="21"/>
      <c r="Q2900" s="21"/>
      <c r="R2900" s="22">
        <v>4.875</v>
      </c>
      <c r="S2900" s="22">
        <v>4.9379999999999997</v>
      </c>
      <c r="T2900" s="20" t="s">
        <v>4965</v>
      </c>
      <c r="U2900" s="21">
        <v>205664</v>
      </c>
      <c r="V2900" s="21">
        <v>1645313</v>
      </c>
      <c r="W2900" s="34">
        <v>39581</v>
      </c>
      <c r="X2900" s="34">
        <v>41410</v>
      </c>
      <c r="Y2900" s="109"/>
      <c r="Z2900" s="70" t="s">
        <v>4927</v>
      </c>
      <c r="AA2900" s="20" t="s">
        <v>4926</v>
      </c>
      <c r="AB2900" s="109"/>
      <c r="AC2900" s="19"/>
      <c r="AD2900" s="22"/>
      <c r="AE2900" s="19"/>
    </row>
    <row r="2901" spans="2:31" x14ac:dyDescent="0.2">
      <c r="B2901" s="14" t="s">
        <v>11042</v>
      </c>
      <c r="C2901" s="33" t="s">
        <v>11041</v>
      </c>
      <c r="D2901" s="16" t="s">
        <v>11040</v>
      </c>
      <c r="E2901" s="104" t="s">
        <v>5057</v>
      </c>
      <c r="F2901" s="18" t="s">
        <v>26</v>
      </c>
      <c r="G2901" s="111" t="s">
        <v>26</v>
      </c>
      <c r="H2901" s="102" t="s">
        <v>323</v>
      </c>
      <c r="I2901" s="21">
        <v>30471400</v>
      </c>
      <c r="J2901" s="71">
        <v>105.179</v>
      </c>
      <c r="K2901" s="21">
        <v>31553820</v>
      </c>
      <c r="L2901" s="21">
        <v>30000000</v>
      </c>
      <c r="M2901" s="21">
        <v>30341755</v>
      </c>
      <c r="N2901" s="21"/>
      <c r="O2901" s="21">
        <v>-100682</v>
      </c>
      <c r="P2901" s="21"/>
      <c r="Q2901" s="21"/>
      <c r="R2901" s="22">
        <v>2.5</v>
      </c>
      <c r="S2901" s="22">
        <v>2.1459999999999999</v>
      </c>
      <c r="T2901" s="20" t="s">
        <v>4965</v>
      </c>
      <c r="U2901" s="21">
        <v>93750</v>
      </c>
      <c r="V2901" s="21">
        <v>750000</v>
      </c>
      <c r="W2901" s="34">
        <v>40767</v>
      </c>
      <c r="X2901" s="34">
        <v>42506</v>
      </c>
      <c r="Y2901" s="109"/>
      <c r="Z2901" s="70" t="s">
        <v>4927</v>
      </c>
      <c r="AA2901" s="20" t="s">
        <v>4926</v>
      </c>
      <c r="AB2901" s="109"/>
      <c r="AC2901" s="19"/>
      <c r="AD2901" s="22"/>
      <c r="AE2901" s="19"/>
    </row>
    <row r="2902" spans="2:31" x14ac:dyDescent="0.2">
      <c r="B2902" s="14" t="s">
        <v>11039</v>
      </c>
      <c r="C2902" s="33" t="s">
        <v>11038</v>
      </c>
      <c r="D2902" s="16" t="s">
        <v>11035</v>
      </c>
      <c r="E2902" s="104" t="s">
        <v>26</v>
      </c>
      <c r="F2902" s="18" t="s">
        <v>26</v>
      </c>
      <c r="G2902" s="111" t="s">
        <v>26</v>
      </c>
      <c r="H2902" s="102" t="s">
        <v>323</v>
      </c>
      <c r="I2902" s="21">
        <v>4698938</v>
      </c>
      <c r="J2902" s="71">
        <v>99.680999999999997</v>
      </c>
      <c r="K2902" s="21">
        <v>4734829</v>
      </c>
      <c r="L2902" s="21">
        <v>4750000</v>
      </c>
      <c r="M2902" s="21">
        <v>4702518</v>
      </c>
      <c r="N2902" s="21"/>
      <c r="O2902" s="21">
        <v>3580</v>
      </c>
      <c r="P2902" s="21"/>
      <c r="Q2902" s="21"/>
      <c r="R2902" s="22">
        <v>1.125</v>
      </c>
      <c r="S2902" s="22">
        <v>1.3480000000000001</v>
      </c>
      <c r="T2902" s="20" t="s">
        <v>118</v>
      </c>
      <c r="U2902" s="21">
        <v>19297</v>
      </c>
      <c r="V2902" s="21"/>
      <c r="W2902" s="34">
        <v>41135</v>
      </c>
      <c r="X2902" s="34">
        <v>42968</v>
      </c>
      <c r="Y2902" s="109"/>
      <c r="Z2902" s="70" t="s">
        <v>4927</v>
      </c>
      <c r="AA2902" s="20" t="s">
        <v>4926</v>
      </c>
      <c r="AB2902" s="109"/>
      <c r="AC2902" s="19"/>
      <c r="AD2902" s="22"/>
      <c r="AE2902" s="19"/>
    </row>
    <row r="2903" spans="2:31" x14ac:dyDescent="0.2">
      <c r="B2903" s="14" t="s">
        <v>11037</v>
      </c>
      <c r="C2903" s="33" t="s">
        <v>11036</v>
      </c>
      <c r="D2903" s="16" t="s">
        <v>11035</v>
      </c>
      <c r="E2903" s="104" t="s">
        <v>5057</v>
      </c>
      <c r="F2903" s="18" t="s">
        <v>26</v>
      </c>
      <c r="G2903" s="111" t="s">
        <v>26</v>
      </c>
      <c r="H2903" s="102" t="s">
        <v>323</v>
      </c>
      <c r="I2903" s="21">
        <v>14830800</v>
      </c>
      <c r="J2903" s="71">
        <v>100.46</v>
      </c>
      <c r="K2903" s="21">
        <v>15068925</v>
      </c>
      <c r="L2903" s="21">
        <v>15000000</v>
      </c>
      <c r="M2903" s="21">
        <v>14836188</v>
      </c>
      <c r="N2903" s="21"/>
      <c r="O2903" s="21">
        <v>5388</v>
      </c>
      <c r="P2903" s="21"/>
      <c r="Q2903" s="21"/>
      <c r="R2903" s="22">
        <v>2.5</v>
      </c>
      <c r="S2903" s="22">
        <v>2.629</v>
      </c>
      <c r="T2903" s="20" t="s">
        <v>118</v>
      </c>
      <c r="U2903" s="21">
        <v>135417</v>
      </c>
      <c r="V2903" s="21"/>
      <c r="W2903" s="34">
        <v>41135</v>
      </c>
      <c r="X2903" s="34">
        <v>44795</v>
      </c>
      <c r="Y2903" s="109"/>
      <c r="Z2903" s="70" t="s">
        <v>4927</v>
      </c>
      <c r="AA2903" s="20" t="s">
        <v>4926</v>
      </c>
      <c r="AB2903" s="109"/>
      <c r="AC2903" s="19"/>
      <c r="AD2903" s="22"/>
      <c r="AE2903" s="19"/>
    </row>
    <row r="2904" spans="2:31" x14ac:dyDescent="0.2">
      <c r="B2904" s="14" t="s">
        <v>11034</v>
      </c>
      <c r="C2904" s="33" t="s">
        <v>11033</v>
      </c>
      <c r="D2904" s="16" t="s">
        <v>11030</v>
      </c>
      <c r="E2904" s="104" t="s">
        <v>26</v>
      </c>
      <c r="F2904" s="18" t="s">
        <v>26</v>
      </c>
      <c r="G2904" s="111" t="s">
        <v>26</v>
      </c>
      <c r="H2904" s="102" t="s">
        <v>334</v>
      </c>
      <c r="I2904" s="21">
        <v>4635000</v>
      </c>
      <c r="J2904" s="71">
        <v>113.389</v>
      </c>
      <c r="K2904" s="21">
        <v>5669450</v>
      </c>
      <c r="L2904" s="21">
        <v>5000000</v>
      </c>
      <c r="M2904" s="21">
        <v>4841278</v>
      </c>
      <c r="N2904" s="21"/>
      <c r="O2904" s="21">
        <v>37513</v>
      </c>
      <c r="P2904" s="21"/>
      <c r="Q2904" s="21"/>
      <c r="R2904" s="22">
        <v>5.875</v>
      </c>
      <c r="S2904" s="22">
        <v>6.9020000000000001</v>
      </c>
      <c r="T2904" s="20" t="s">
        <v>85</v>
      </c>
      <c r="U2904" s="21">
        <v>135451</v>
      </c>
      <c r="V2904" s="21">
        <v>293750</v>
      </c>
      <c r="W2904" s="34">
        <v>38933</v>
      </c>
      <c r="X2904" s="34">
        <v>42566</v>
      </c>
      <c r="Y2904" s="109"/>
      <c r="Z2904" s="70" t="s">
        <v>4927</v>
      </c>
      <c r="AA2904" s="20" t="s">
        <v>4926</v>
      </c>
      <c r="AB2904" s="109"/>
      <c r="AC2904" s="19"/>
      <c r="AD2904" s="22"/>
      <c r="AE2904" s="19"/>
    </row>
    <row r="2905" spans="2:31" x14ac:dyDescent="0.2">
      <c r="B2905" s="14" t="s">
        <v>11032</v>
      </c>
      <c r="C2905" s="33" t="s">
        <v>11031</v>
      </c>
      <c r="D2905" s="16" t="s">
        <v>11030</v>
      </c>
      <c r="E2905" s="104" t="s">
        <v>26</v>
      </c>
      <c r="F2905" s="18" t="s">
        <v>26</v>
      </c>
      <c r="G2905" s="111" t="s">
        <v>26</v>
      </c>
      <c r="H2905" s="102" t="s">
        <v>334</v>
      </c>
      <c r="I2905" s="21">
        <v>14454413</v>
      </c>
      <c r="J2905" s="71">
        <v>117.81699999999999</v>
      </c>
      <c r="K2905" s="21">
        <v>17478107</v>
      </c>
      <c r="L2905" s="21">
        <v>14835000</v>
      </c>
      <c r="M2905" s="21">
        <v>14620088</v>
      </c>
      <c r="N2905" s="21"/>
      <c r="O2905" s="21">
        <v>41838</v>
      </c>
      <c r="P2905" s="21"/>
      <c r="Q2905" s="21"/>
      <c r="R2905" s="22">
        <v>6.65</v>
      </c>
      <c r="S2905" s="22">
        <v>7.0510000000000002</v>
      </c>
      <c r="T2905" s="20" t="s">
        <v>4985</v>
      </c>
      <c r="U2905" s="21">
        <v>290478</v>
      </c>
      <c r="V2905" s="21">
        <v>986528</v>
      </c>
      <c r="W2905" s="34">
        <v>39673</v>
      </c>
      <c r="X2905" s="34">
        <v>42809</v>
      </c>
      <c r="Y2905" s="109"/>
      <c r="Z2905" s="70" t="s">
        <v>4927</v>
      </c>
      <c r="AA2905" s="20" t="s">
        <v>4926</v>
      </c>
      <c r="AB2905" s="109"/>
      <c r="AC2905" s="19"/>
      <c r="AD2905" s="22"/>
      <c r="AE2905" s="19"/>
    </row>
    <row r="2906" spans="2:31" x14ac:dyDescent="0.2">
      <c r="B2906" s="14" t="s">
        <v>11029</v>
      </c>
      <c r="C2906" s="33" t="s">
        <v>11028</v>
      </c>
      <c r="D2906" s="16" t="s">
        <v>11023</v>
      </c>
      <c r="E2906" s="104" t="s">
        <v>5057</v>
      </c>
      <c r="F2906" s="18" t="s">
        <v>26</v>
      </c>
      <c r="G2906" s="111" t="s">
        <v>26</v>
      </c>
      <c r="H2906" s="102" t="s">
        <v>334</v>
      </c>
      <c r="I2906" s="21">
        <v>4962102</v>
      </c>
      <c r="J2906" s="71">
        <v>107.788</v>
      </c>
      <c r="K2906" s="21">
        <v>5358151</v>
      </c>
      <c r="L2906" s="21">
        <v>4971000</v>
      </c>
      <c r="M2906" s="21">
        <v>4964956</v>
      </c>
      <c r="N2906" s="21"/>
      <c r="O2906" s="21">
        <v>891</v>
      </c>
      <c r="P2906" s="21"/>
      <c r="Q2906" s="21"/>
      <c r="R2906" s="22">
        <v>6.25</v>
      </c>
      <c r="S2906" s="22">
        <v>6.274</v>
      </c>
      <c r="T2906" s="20" t="s">
        <v>4985</v>
      </c>
      <c r="U2906" s="21">
        <v>91480</v>
      </c>
      <c r="V2906" s="21">
        <v>310688</v>
      </c>
      <c r="W2906" s="34">
        <v>39874</v>
      </c>
      <c r="X2906" s="34">
        <v>43539</v>
      </c>
      <c r="Y2906" s="109"/>
      <c r="Z2906" s="70" t="s">
        <v>4927</v>
      </c>
      <c r="AA2906" s="20" t="s">
        <v>4926</v>
      </c>
      <c r="AB2906" s="109"/>
      <c r="AC2906" s="19"/>
      <c r="AD2906" s="22"/>
      <c r="AE2906" s="19"/>
    </row>
    <row r="2907" spans="2:31" x14ac:dyDescent="0.2">
      <c r="B2907" s="14" t="s">
        <v>11027</v>
      </c>
      <c r="C2907" s="33" t="s">
        <v>11026</v>
      </c>
      <c r="D2907" s="16" t="s">
        <v>11023</v>
      </c>
      <c r="E2907" s="104" t="s">
        <v>26</v>
      </c>
      <c r="F2907" s="18" t="s">
        <v>26</v>
      </c>
      <c r="G2907" s="111" t="s">
        <v>26</v>
      </c>
      <c r="H2907" s="102" t="s">
        <v>334</v>
      </c>
      <c r="I2907" s="21">
        <v>3985000</v>
      </c>
      <c r="J2907" s="71">
        <v>105.714</v>
      </c>
      <c r="K2907" s="21">
        <v>4228576</v>
      </c>
      <c r="L2907" s="21">
        <v>4000000</v>
      </c>
      <c r="M2907" s="21">
        <v>3997049</v>
      </c>
      <c r="N2907" s="21"/>
      <c r="O2907" s="21">
        <v>-2951</v>
      </c>
      <c r="P2907" s="21"/>
      <c r="Q2907" s="21"/>
      <c r="R2907" s="22">
        <v>4.875</v>
      </c>
      <c r="S2907" s="22">
        <v>4.923</v>
      </c>
      <c r="T2907" s="20" t="s">
        <v>118</v>
      </c>
      <c r="U2907" s="21">
        <v>73667</v>
      </c>
      <c r="V2907" s="21">
        <v>195000</v>
      </c>
      <c r="W2907" s="34">
        <v>38210</v>
      </c>
      <c r="X2907" s="34">
        <v>41866</v>
      </c>
      <c r="Y2907" s="109"/>
      <c r="Z2907" s="70" t="s">
        <v>4927</v>
      </c>
      <c r="AA2907" s="20" t="s">
        <v>4926</v>
      </c>
      <c r="AB2907" s="109"/>
      <c r="AC2907" s="19"/>
      <c r="AD2907" s="22"/>
      <c r="AE2907" s="19"/>
    </row>
    <row r="2908" spans="2:31" x14ac:dyDescent="0.2">
      <c r="B2908" s="14" t="s">
        <v>11025</v>
      </c>
      <c r="C2908" s="33" t="s">
        <v>11024</v>
      </c>
      <c r="D2908" s="16" t="s">
        <v>11023</v>
      </c>
      <c r="E2908" s="104" t="s">
        <v>5057</v>
      </c>
      <c r="F2908" s="18" t="s">
        <v>26</v>
      </c>
      <c r="G2908" s="111" t="s">
        <v>26</v>
      </c>
      <c r="H2908" s="102" t="s">
        <v>334</v>
      </c>
      <c r="I2908" s="21">
        <v>16720156</v>
      </c>
      <c r="J2908" s="71">
        <v>106.911</v>
      </c>
      <c r="K2908" s="21">
        <v>17903366</v>
      </c>
      <c r="L2908" s="21">
        <v>16746000</v>
      </c>
      <c r="M2908" s="21">
        <v>16741843</v>
      </c>
      <c r="N2908" s="21"/>
      <c r="O2908" s="21">
        <v>-70</v>
      </c>
      <c r="P2908" s="21"/>
      <c r="Q2908" s="21"/>
      <c r="R2908" s="22">
        <v>5.75</v>
      </c>
      <c r="S2908" s="22">
        <v>5.7549999999999999</v>
      </c>
      <c r="T2908" s="20" t="s">
        <v>4985</v>
      </c>
      <c r="U2908" s="21">
        <v>283519</v>
      </c>
      <c r="V2908" s="21">
        <v>962895</v>
      </c>
      <c r="W2908" s="34">
        <v>39975</v>
      </c>
      <c r="X2908" s="34">
        <v>42993</v>
      </c>
      <c r="Y2908" s="109"/>
      <c r="Z2908" s="70" t="s">
        <v>4927</v>
      </c>
      <c r="AA2908" s="20" t="s">
        <v>4926</v>
      </c>
      <c r="AB2908" s="109"/>
      <c r="AC2908" s="19"/>
      <c r="AD2908" s="22"/>
      <c r="AE2908" s="19"/>
    </row>
    <row r="2909" spans="2:31" x14ac:dyDescent="0.2">
      <c r="B2909" s="14" t="s">
        <v>11022</v>
      </c>
      <c r="C2909" s="33" t="s">
        <v>4653</v>
      </c>
      <c r="D2909" s="16" t="s">
        <v>11017</v>
      </c>
      <c r="E2909" s="104" t="s">
        <v>26</v>
      </c>
      <c r="F2909" s="18" t="s">
        <v>26</v>
      </c>
      <c r="G2909" s="111" t="s">
        <v>26</v>
      </c>
      <c r="H2909" s="102" t="s">
        <v>334</v>
      </c>
      <c r="I2909" s="21">
        <v>9491600</v>
      </c>
      <c r="J2909" s="71">
        <v>108.304</v>
      </c>
      <c r="K2909" s="21">
        <v>10830430</v>
      </c>
      <c r="L2909" s="21">
        <v>10000000</v>
      </c>
      <c r="M2909" s="21">
        <v>9803962</v>
      </c>
      <c r="N2909" s="21"/>
      <c r="O2909" s="21">
        <v>70365</v>
      </c>
      <c r="P2909" s="21"/>
      <c r="Q2909" s="21"/>
      <c r="R2909" s="22">
        <v>5.25</v>
      </c>
      <c r="S2909" s="22">
        <v>6.1230000000000002</v>
      </c>
      <c r="T2909" s="20" t="s">
        <v>89</v>
      </c>
      <c r="U2909" s="21">
        <v>23333</v>
      </c>
      <c r="V2909" s="21">
        <v>525000</v>
      </c>
      <c r="W2909" s="34">
        <v>39504</v>
      </c>
      <c r="X2909" s="34">
        <v>42170</v>
      </c>
      <c r="Y2909" s="109"/>
      <c r="Z2909" s="70" t="s">
        <v>4927</v>
      </c>
      <c r="AA2909" s="20" t="s">
        <v>4926</v>
      </c>
      <c r="AB2909" s="109"/>
      <c r="AC2909" s="19"/>
      <c r="AD2909" s="22"/>
      <c r="AE2909" s="19"/>
    </row>
    <row r="2910" spans="2:31" x14ac:dyDescent="0.2">
      <c r="B2910" s="14" t="s">
        <v>11021</v>
      </c>
      <c r="C2910" s="33" t="s">
        <v>11020</v>
      </c>
      <c r="D2910" s="16" t="s">
        <v>11017</v>
      </c>
      <c r="E2910" s="104" t="s">
        <v>26</v>
      </c>
      <c r="F2910" s="18" t="s">
        <v>26</v>
      </c>
      <c r="G2910" s="111" t="s">
        <v>26</v>
      </c>
      <c r="H2910" s="102" t="s">
        <v>334</v>
      </c>
      <c r="I2910" s="21">
        <v>9988900</v>
      </c>
      <c r="J2910" s="71">
        <v>107.752</v>
      </c>
      <c r="K2910" s="21">
        <v>10775170</v>
      </c>
      <c r="L2910" s="21">
        <v>10000000</v>
      </c>
      <c r="M2910" s="21">
        <v>9994159</v>
      </c>
      <c r="N2910" s="21"/>
      <c r="O2910" s="21">
        <v>2082</v>
      </c>
      <c r="P2910" s="21"/>
      <c r="Q2910" s="21"/>
      <c r="R2910" s="22">
        <v>3.95</v>
      </c>
      <c r="S2910" s="22">
        <v>3.9729999999999999</v>
      </c>
      <c r="T2910" s="20" t="s">
        <v>4985</v>
      </c>
      <c r="U2910" s="21">
        <v>116306</v>
      </c>
      <c r="V2910" s="21">
        <v>395000</v>
      </c>
      <c r="W2910" s="34">
        <v>40366</v>
      </c>
      <c r="X2910" s="34">
        <v>42262</v>
      </c>
      <c r="Y2910" s="109"/>
      <c r="Z2910" s="70" t="s">
        <v>4927</v>
      </c>
      <c r="AA2910" s="20" t="s">
        <v>4926</v>
      </c>
      <c r="AB2910" s="109"/>
      <c r="AC2910" s="19"/>
      <c r="AD2910" s="22"/>
      <c r="AE2910" s="19"/>
    </row>
    <row r="2911" spans="2:31" x14ac:dyDescent="0.2">
      <c r="B2911" s="14" t="s">
        <v>11019</v>
      </c>
      <c r="C2911" s="33" t="s">
        <v>11018</v>
      </c>
      <c r="D2911" s="16" t="s">
        <v>11017</v>
      </c>
      <c r="E2911" s="104" t="s">
        <v>5057</v>
      </c>
      <c r="F2911" s="18" t="s">
        <v>26</v>
      </c>
      <c r="G2911" s="111" t="s">
        <v>4412</v>
      </c>
      <c r="H2911" s="102" t="s">
        <v>334</v>
      </c>
      <c r="I2911" s="21">
        <v>9952100</v>
      </c>
      <c r="J2911" s="71">
        <v>115.83499999999999</v>
      </c>
      <c r="K2911" s="21">
        <v>11583540</v>
      </c>
      <c r="L2911" s="21">
        <v>10000000</v>
      </c>
      <c r="M2911" s="21">
        <v>9959899</v>
      </c>
      <c r="N2911" s="21"/>
      <c r="O2911" s="21">
        <v>4037</v>
      </c>
      <c r="P2911" s="21"/>
      <c r="Q2911" s="21"/>
      <c r="R2911" s="22">
        <v>5</v>
      </c>
      <c r="S2911" s="22">
        <v>5.0609999999999999</v>
      </c>
      <c r="T2911" s="20" t="s">
        <v>118</v>
      </c>
      <c r="U2911" s="21">
        <v>208333</v>
      </c>
      <c r="V2911" s="21">
        <v>500000</v>
      </c>
      <c r="W2911" s="34">
        <v>40548</v>
      </c>
      <c r="X2911" s="34">
        <v>44228</v>
      </c>
      <c r="Y2911" s="109"/>
      <c r="Z2911" s="70" t="s">
        <v>4927</v>
      </c>
      <c r="AA2911" s="20" t="s">
        <v>4926</v>
      </c>
      <c r="AB2911" s="109"/>
      <c r="AC2911" s="28">
        <v>44136</v>
      </c>
      <c r="AD2911" s="22">
        <v>100</v>
      </c>
      <c r="AE2911" s="19"/>
    </row>
    <row r="2912" spans="2:31" x14ac:dyDescent="0.2">
      <c r="B2912" s="14" t="s">
        <v>11016</v>
      </c>
      <c r="C2912" s="33" t="s">
        <v>11015</v>
      </c>
      <c r="D2912" s="16" t="s">
        <v>11014</v>
      </c>
      <c r="E2912" s="104" t="s">
        <v>26</v>
      </c>
      <c r="F2912" s="18" t="s">
        <v>26</v>
      </c>
      <c r="G2912" s="111" t="s">
        <v>26</v>
      </c>
      <c r="H2912" s="102" t="s">
        <v>334</v>
      </c>
      <c r="I2912" s="21">
        <v>6552327</v>
      </c>
      <c r="J2912" s="71">
        <v>111.004</v>
      </c>
      <c r="K2912" s="21">
        <v>7292963</v>
      </c>
      <c r="L2912" s="21">
        <v>6570000</v>
      </c>
      <c r="M2912" s="21">
        <v>6563846</v>
      </c>
      <c r="N2912" s="21"/>
      <c r="O2912" s="21">
        <v>1978</v>
      </c>
      <c r="P2912" s="21"/>
      <c r="Q2912" s="21"/>
      <c r="R2912" s="22">
        <v>5.875</v>
      </c>
      <c r="S2912" s="22">
        <v>5.9109999999999996</v>
      </c>
      <c r="T2912" s="20" t="s">
        <v>4965</v>
      </c>
      <c r="U2912" s="21">
        <v>49321</v>
      </c>
      <c r="V2912" s="21">
        <v>385988</v>
      </c>
      <c r="W2912" s="34">
        <v>38664</v>
      </c>
      <c r="X2912" s="34">
        <v>42323</v>
      </c>
      <c r="Y2912" s="109"/>
      <c r="Z2912" s="70" t="s">
        <v>4927</v>
      </c>
      <c r="AA2912" s="20" t="s">
        <v>4926</v>
      </c>
      <c r="AB2912" s="109"/>
      <c r="AC2912" s="19"/>
      <c r="AD2912" s="22"/>
      <c r="AE2912" s="19"/>
    </row>
    <row r="2913" spans="2:31" x14ac:dyDescent="0.2">
      <c r="B2913" s="14" t="s">
        <v>11013</v>
      </c>
      <c r="C2913" s="33" t="s">
        <v>11012</v>
      </c>
      <c r="D2913" s="16" t="s">
        <v>11011</v>
      </c>
      <c r="E2913" s="104" t="s">
        <v>26</v>
      </c>
      <c r="F2913" s="18" t="s">
        <v>26</v>
      </c>
      <c r="G2913" s="111" t="s">
        <v>590</v>
      </c>
      <c r="H2913" s="102" t="s">
        <v>323</v>
      </c>
      <c r="I2913" s="21">
        <v>16898400</v>
      </c>
      <c r="J2913" s="71">
        <v>119.851</v>
      </c>
      <c r="K2913" s="21">
        <v>21573180</v>
      </c>
      <c r="L2913" s="21">
        <v>18000000</v>
      </c>
      <c r="M2913" s="21">
        <v>17034051</v>
      </c>
      <c r="N2913" s="21"/>
      <c r="O2913" s="21">
        <v>27097</v>
      </c>
      <c r="P2913" s="21"/>
      <c r="Q2913" s="21"/>
      <c r="R2913" s="22">
        <v>5.9509999999999996</v>
      </c>
      <c r="S2913" s="22">
        <v>6.4649999999999999</v>
      </c>
      <c r="T2913" s="20" t="s">
        <v>4965</v>
      </c>
      <c r="U2913" s="21">
        <v>151751</v>
      </c>
      <c r="V2913" s="21">
        <v>1071180</v>
      </c>
      <c r="W2913" s="34">
        <v>39304</v>
      </c>
      <c r="X2913" s="34">
        <v>50170</v>
      </c>
      <c r="Y2913" s="109"/>
      <c r="Z2913" s="70" t="s">
        <v>4927</v>
      </c>
      <c r="AA2913" s="20" t="s">
        <v>4926</v>
      </c>
      <c r="AB2913" s="109"/>
      <c r="AC2913" s="19"/>
      <c r="AD2913" s="22"/>
      <c r="AE2913" s="19"/>
    </row>
    <row r="2914" spans="2:31" x14ac:dyDescent="0.2">
      <c r="B2914" s="14" t="s">
        <v>11010</v>
      </c>
      <c r="C2914" s="33" t="s">
        <v>11009</v>
      </c>
      <c r="D2914" s="16" t="s">
        <v>11008</v>
      </c>
      <c r="E2914" s="104" t="s">
        <v>26</v>
      </c>
      <c r="F2914" s="18" t="s">
        <v>26</v>
      </c>
      <c r="G2914" s="111" t="s">
        <v>590</v>
      </c>
      <c r="H2914" s="102" t="s">
        <v>4412</v>
      </c>
      <c r="I2914" s="21">
        <v>6375583</v>
      </c>
      <c r="J2914" s="71">
        <v>130.34700000000001</v>
      </c>
      <c r="K2914" s="21">
        <v>8310382</v>
      </c>
      <c r="L2914" s="21">
        <v>6375583</v>
      </c>
      <c r="M2914" s="21">
        <v>6375583</v>
      </c>
      <c r="N2914" s="21"/>
      <c r="O2914" s="21"/>
      <c r="P2914" s="21"/>
      <c r="Q2914" s="21"/>
      <c r="R2914" s="22">
        <v>6</v>
      </c>
      <c r="S2914" s="22">
        <v>6.0750000000000002</v>
      </c>
      <c r="T2914" s="20" t="s">
        <v>5189</v>
      </c>
      <c r="U2914" s="21">
        <v>17002</v>
      </c>
      <c r="V2914" s="21">
        <v>382535</v>
      </c>
      <c r="W2914" s="34">
        <v>39562</v>
      </c>
      <c r="X2914" s="34">
        <v>48745</v>
      </c>
      <c r="Y2914" s="109"/>
      <c r="Z2914" s="70" t="s">
        <v>531</v>
      </c>
      <c r="AA2914" s="20" t="s">
        <v>26</v>
      </c>
      <c r="AB2914" s="109"/>
      <c r="AC2914" s="19"/>
      <c r="AD2914" s="22"/>
      <c r="AE2914" s="19"/>
    </row>
    <row r="2915" spans="2:31" x14ac:dyDescent="0.2">
      <c r="B2915" s="14" t="s">
        <v>11007</v>
      </c>
      <c r="C2915" s="33" t="s">
        <v>11006</v>
      </c>
      <c r="D2915" s="16" t="s">
        <v>11005</v>
      </c>
      <c r="E2915" s="104" t="s">
        <v>26</v>
      </c>
      <c r="F2915" s="18" t="s">
        <v>26</v>
      </c>
      <c r="G2915" s="111" t="s">
        <v>26</v>
      </c>
      <c r="H2915" s="102" t="s">
        <v>611</v>
      </c>
      <c r="I2915" s="21">
        <v>1186625</v>
      </c>
      <c r="J2915" s="71">
        <v>129.04300000000001</v>
      </c>
      <c r="K2915" s="21">
        <v>1613038</v>
      </c>
      <c r="L2915" s="21">
        <v>1250000</v>
      </c>
      <c r="M2915" s="21">
        <v>1219408</v>
      </c>
      <c r="N2915" s="21"/>
      <c r="O2915" s="21">
        <v>5041</v>
      </c>
      <c r="P2915" s="21"/>
      <c r="Q2915" s="21"/>
      <c r="R2915" s="22">
        <v>8.875</v>
      </c>
      <c r="S2915" s="22">
        <v>9.4969999999999999</v>
      </c>
      <c r="T2915" s="20" t="s">
        <v>89</v>
      </c>
      <c r="U2915" s="21">
        <v>9245</v>
      </c>
      <c r="V2915" s="21">
        <v>110938</v>
      </c>
      <c r="W2915" s="34">
        <v>37322</v>
      </c>
      <c r="X2915" s="34">
        <v>43132</v>
      </c>
      <c r="Y2915" s="109"/>
      <c r="Z2915" s="70" t="s">
        <v>531</v>
      </c>
      <c r="AA2915" s="20" t="s">
        <v>26</v>
      </c>
      <c r="AB2915" s="109"/>
      <c r="AC2915" s="19"/>
      <c r="AD2915" s="22"/>
      <c r="AE2915" s="19"/>
    </row>
    <row r="2916" spans="2:31" x14ac:dyDescent="0.2">
      <c r="B2916" s="14" t="s">
        <v>11004</v>
      </c>
      <c r="C2916" s="33" t="s">
        <v>11003</v>
      </c>
      <c r="D2916" s="16" t="s">
        <v>11002</v>
      </c>
      <c r="E2916" s="104" t="s">
        <v>26</v>
      </c>
      <c r="F2916" s="18" t="s">
        <v>26</v>
      </c>
      <c r="G2916" s="111" t="s">
        <v>26</v>
      </c>
      <c r="H2916" s="102" t="s">
        <v>323</v>
      </c>
      <c r="I2916" s="21">
        <v>2422925</v>
      </c>
      <c r="J2916" s="71">
        <v>142.69</v>
      </c>
      <c r="K2916" s="21">
        <v>3567248</v>
      </c>
      <c r="L2916" s="21">
        <v>2500000</v>
      </c>
      <c r="M2916" s="21">
        <v>2427820</v>
      </c>
      <c r="N2916" s="21"/>
      <c r="O2916" s="21">
        <v>1367</v>
      </c>
      <c r="P2916" s="21"/>
      <c r="Q2916" s="21"/>
      <c r="R2916" s="22">
        <v>6.5</v>
      </c>
      <c r="S2916" s="22">
        <v>6.7409999999999997</v>
      </c>
      <c r="T2916" s="20" t="s">
        <v>4965</v>
      </c>
      <c r="U2916" s="21">
        <v>20764</v>
      </c>
      <c r="V2916" s="21">
        <v>162500</v>
      </c>
      <c r="W2916" s="34">
        <v>39531</v>
      </c>
      <c r="X2916" s="34">
        <v>50359</v>
      </c>
      <c r="Y2916" s="109"/>
      <c r="Z2916" s="70" t="s">
        <v>4927</v>
      </c>
      <c r="AA2916" s="20" t="s">
        <v>4926</v>
      </c>
      <c r="AB2916" s="109"/>
      <c r="AC2916" s="19"/>
      <c r="AD2916" s="22"/>
      <c r="AE2916" s="19"/>
    </row>
    <row r="2917" spans="2:31" x14ac:dyDescent="0.2">
      <c r="B2917" s="14" t="s">
        <v>11001</v>
      </c>
      <c r="C2917" s="33" t="s">
        <v>11000</v>
      </c>
      <c r="D2917" s="16" t="s">
        <v>10997</v>
      </c>
      <c r="E2917" s="104" t="s">
        <v>26</v>
      </c>
      <c r="F2917" s="18" t="s">
        <v>26</v>
      </c>
      <c r="G2917" s="111" t="s">
        <v>26</v>
      </c>
      <c r="H2917" s="102" t="s">
        <v>323</v>
      </c>
      <c r="I2917" s="21">
        <v>19861398</v>
      </c>
      <c r="J2917" s="71">
        <v>115.783</v>
      </c>
      <c r="K2917" s="21">
        <v>23110187</v>
      </c>
      <c r="L2917" s="21">
        <v>19960000</v>
      </c>
      <c r="M2917" s="21">
        <v>19889948</v>
      </c>
      <c r="N2917" s="21"/>
      <c r="O2917" s="21">
        <v>8465</v>
      </c>
      <c r="P2917" s="21"/>
      <c r="Q2917" s="21"/>
      <c r="R2917" s="22">
        <v>4.5</v>
      </c>
      <c r="S2917" s="22">
        <v>4.5620000000000003</v>
      </c>
      <c r="T2917" s="20" t="s">
        <v>118</v>
      </c>
      <c r="U2917" s="21">
        <v>339320</v>
      </c>
      <c r="V2917" s="21">
        <v>898200</v>
      </c>
      <c r="W2917" s="34">
        <v>40035</v>
      </c>
      <c r="X2917" s="34">
        <v>43692</v>
      </c>
      <c r="Y2917" s="109"/>
      <c r="Z2917" s="70" t="s">
        <v>4927</v>
      </c>
      <c r="AA2917" s="20" t="s">
        <v>4926</v>
      </c>
      <c r="AB2917" s="109"/>
      <c r="AC2917" s="19"/>
      <c r="AD2917" s="22"/>
      <c r="AE2917" s="19"/>
    </row>
    <row r="2918" spans="2:31" x14ac:dyDescent="0.2">
      <c r="B2918" s="14" t="s">
        <v>10999</v>
      </c>
      <c r="C2918" s="33" t="s">
        <v>10998</v>
      </c>
      <c r="D2918" s="16" t="s">
        <v>10997</v>
      </c>
      <c r="E2918" s="104" t="s">
        <v>5057</v>
      </c>
      <c r="F2918" s="18" t="s">
        <v>26</v>
      </c>
      <c r="G2918" s="111" t="s">
        <v>26</v>
      </c>
      <c r="H2918" s="102" t="s">
        <v>323</v>
      </c>
      <c r="I2918" s="21">
        <v>13884220</v>
      </c>
      <c r="J2918" s="71">
        <v>104.857</v>
      </c>
      <c r="K2918" s="21">
        <v>14679952</v>
      </c>
      <c r="L2918" s="21">
        <v>14000000</v>
      </c>
      <c r="M2918" s="21">
        <v>13897568</v>
      </c>
      <c r="N2918" s="21"/>
      <c r="O2918" s="21">
        <v>10003</v>
      </c>
      <c r="P2918" s="21"/>
      <c r="Q2918" s="21"/>
      <c r="R2918" s="22">
        <v>3</v>
      </c>
      <c r="S2918" s="22">
        <v>3.097</v>
      </c>
      <c r="T2918" s="20" t="s">
        <v>4985</v>
      </c>
      <c r="U2918" s="21">
        <v>140000</v>
      </c>
      <c r="V2918" s="21">
        <v>414167</v>
      </c>
      <c r="W2918" s="34">
        <v>40786</v>
      </c>
      <c r="X2918" s="34">
        <v>44440</v>
      </c>
      <c r="Y2918" s="109"/>
      <c r="Z2918" s="70" t="s">
        <v>4927</v>
      </c>
      <c r="AA2918" s="20" t="s">
        <v>4926</v>
      </c>
      <c r="AB2918" s="109"/>
      <c r="AC2918" s="19"/>
      <c r="AD2918" s="22"/>
      <c r="AE2918" s="19"/>
    </row>
    <row r="2919" spans="2:31" x14ac:dyDescent="0.2">
      <c r="B2919" s="14" t="s">
        <v>10996</v>
      </c>
      <c r="C2919" s="33" t="s">
        <v>10995</v>
      </c>
      <c r="D2919" s="16" t="s">
        <v>10994</v>
      </c>
      <c r="E2919" s="104" t="s">
        <v>26</v>
      </c>
      <c r="F2919" s="18" t="s">
        <v>26</v>
      </c>
      <c r="G2919" s="111" t="s">
        <v>26</v>
      </c>
      <c r="H2919" s="102" t="s">
        <v>323</v>
      </c>
      <c r="I2919" s="21">
        <v>6993770</v>
      </c>
      <c r="J2919" s="71">
        <v>104.65900000000001</v>
      </c>
      <c r="K2919" s="21">
        <v>7326095</v>
      </c>
      <c r="L2919" s="21">
        <v>7000000</v>
      </c>
      <c r="M2919" s="21">
        <v>6997710</v>
      </c>
      <c r="N2919" s="21"/>
      <c r="O2919" s="21">
        <v>3975</v>
      </c>
      <c r="P2919" s="21"/>
      <c r="Q2919" s="21"/>
      <c r="R2919" s="22">
        <v>3.05</v>
      </c>
      <c r="S2919" s="22">
        <v>3.069</v>
      </c>
      <c r="T2919" s="20" t="s">
        <v>4949</v>
      </c>
      <c r="U2919" s="21">
        <v>45072</v>
      </c>
      <c r="V2919" s="21">
        <v>213500</v>
      </c>
      <c r="W2919" s="34">
        <v>40078</v>
      </c>
      <c r="X2919" s="34">
        <v>41927</v>
      </c>
      <c r="Y2919" s="109"/>
      <c r="Z2919" s="70" t="s">
        <v>4927</v>
      </c>
      <c r="AA2919" s="20" t="s">
        <v>4926</v>
      </c>
      <c r="AB2919" s="109"/>
      <c r="AC2919" s="19"/>
      <c r="AD2919" s="22"/>
      <c r="AE2919" s="19"/>
    </row>
    <row r="2920" spans="2:31" x14ac:dyDescent="0.2">
      <c r="B2920" s="14" t="s">
        <v>10993</v>
      </c>
      <c r="C2920" s="33" t="s">
        <v>10992</v>
      </c>
      <c r="D2920" s="16" t="s">
        <v>10989</v>
      </c>
      <c r="E2920" s="104" t="s">
        <v>5057</v>
      </c>
      <c r="F2920" s="18" t="s">
        <v>26</v>
      </c>
      <c r="G2920" s="111" t="s">
        <v>26</v>
      </c>
      <c r="H2920" s="102" t="s">
        <v>323</v>
      </c>
      <c r="I2920" s="21">
        <v>1489918</v>
      </c>
      <c r="J2920" s="71">
        <v>134.15799999999999</v>
      </c>
      <c r="K2920" s="21">
        <v>2012373</v>
      </c>
      <c r="L2920" s="21">
        <v>1500000</v>
      </c>
      <c r="M2920" s="21">
        <v>1490856</v>
      </c>
      <c r="N2920" s="21"/>
      <c r="O2920" s="21">
        <v>-9144</v>
      </c>
      <c r="P2920" s="21"/>
      <c r="Q2920" s="21"/>
      <c r="R2920" s="22">
        <v>5.55</v>
      </c>
      <c r="S2920" s="22">
        <v>5.5960000000000001</v>
      </c>
      <c r="T2920" s="20" t="s">
        <v>4985</v>
      </c>
      <c r="U2920" s="21">
        <v>26825</v>
      </c>
      <c r="V2920" s="21">
        <v>83250</v>
      </c>
      <c r="W2920" s="34">
        <v>39430</v>
      </c>
      <c r="X2920" s="34">
        <v>50104</v>
      </c>
      <c r="Y2920" s="109"/>
      <c r="Z2920" s="70" t="s">
        <v>4927</v>
      </c>
      <c r="AA2920" s="20" t="s">
        <v>4926</v>
      </c>
      <c r="AB2920" s="109"/>
      <c r="AC2920" s="19"/>
      <c r="AD2920" s="22"/>
      <c r="AE2920" s="19"/>
    </row>
    <row r="2921" spans="2:31" x14ac:dyDescent="0.2">
      <c r="B2921" s="14" t="s">
        <v>10991</v>
      </c>
      <c r="C2921" s="33" t="s">
        <v>10990</v>
      </c>
      <c r="D2921" s="16" t="s">
        <v>10989</v>
      </c>
      <c r="E2921" s="104" t="s">
        <v>26</v>
      </c>
      <c r="F2921" s="18" t="s">
        <v>26</v>
      </c>
      <c r="G2921" s="111" t="s">
        <v>26</v>
      </c>
      <c r="H2921" s="102" t="s">
        <v>323</v>
      </c>
      <c r="I2921" s="21">
        <v>13887440</v>
      </c>
      <c r="J2921" s="71">
        <v>101.895</v>
      </c>
      <c r="K2921" s="21">
        <v>14265314</v>
      </c>
      <c r="L2921" s="21">
        <v>14000000</v>
      </c>
      <c r="M2921" s="21">
        <v>13917564</v>
      </c>
      <c r="N2921" s="21"/>
      <c r="O2921" s="21">
        <v>21058</v>
      </c>
      <c r="P2921" s="21"/>
      <c r="Q2921" s="21"/>
      <c r="R2921" s="22">
        <v>1.45</v>
      </c>
      <c r="S2921" s="22">
        <v>1.6180000000000001</v>
      </c>
      <c r="T2921" s="20" t="s">
        <v>118</v>
      </c>
      <c r="U2921" s="21">
        <v>76689</v>
      </c>
      <c r="V2921" s="21">
        <v>203000</v>
      </c>
      <c r="W2921" s="34">
        <v>40765</v>
      </c>
      <c r="X2921" s="34">
        <v>42597</v>
      </c>
      <c r="Y2921" s="109"/>
      <c r="Z2921" s="70" t="s">
        <v>4927</v>
      </c>
      <c r="AA2921" s="20" t="s">
        <v>4926</v>
      </c>
      <c r="AB2921" s="109"/>
      <c r="AC2921" s="19"/>
      <c r="AD2921" s="22"/>
      <c r="AE2921" s="19"/>
    </row>
    <row r="2922" spans="2:31" x14ac:dyDescent="0.2">
      <c r="B2922" s="14" t="s">
        <v>10988</v>
      </c>
      <c r="C2922" s="33" t="s">
        <v>10987</v>
      </c>
      <c r="D2922" s="16" t="s">
        <v>10984</v>
      </c>
      <c r="E2922" s="104" t="s">
        <v>26</v>
      </c>
      <c r="F2922" s="18" t="s">
        <v>26</v>
      </c>
      <c r="G2922" s="111" t="s">
        <v>26</v>
      </c>
      <c r="H2922" s="102" t="s">
        <v>334</v>
      </c>
      <c r="I2922" s="21">
        <v>10517700</v>
      </c>
      <c r="J2922" s="71">
        <v>136.61199999999999</v>
      </c>
      <c r="K2922" s="21">
        <v>13661150</v>
      </c>
      <c r="L2922" s="21">
        <v>10000000</v>
      </c>
      <c r="M2922" s="21">
        <v>10427751</v>
      </c>
      <c r="N2922" s="21"/>
      <c r="O2922" s="21">
        <v>-11662</v>
      </c>
      <c r="P2922" s="21"/>
      <c r="Q2922" s="21"/>
      <c r="R2922" s="22">
        <v>7.75</v>
      </c>
      <c r="S2922" s="22">
        <v>7.32</v>
      </c>
      <c r="T2922" s="20" t="s">
        <v>4985</v>
      </c>
      <c r="U2922" s="21">
        <v>258333</v>
      </c>
      <c r="V2922" s="21">
        <v>775000</v>
      </c>
      <c r="W2922" s="34">
        <v>36971</v>
      </c>
      <c r="X2922" s="34">
        <v>47908</v>
      </c>
      <c r="Y2922" s="109"/>
      <c r="Z2922" s="70" t="s">
        <v>4927</v>
      </c>
      <c r="AA2922" s="20" t="s">
        <v>4926</v>
      </c>
      <c r="AB2922" s="109"/>
      <c r="AC2922" s="19"/>
      <c r="AD2922" s="22"/>
      <c r="AE2922" s="19"/>
    </row>
    <row r="2923" spans="2:31" x14ac:dyDescent="0.2">
      <c r="B2923" s="14" t="s">
        <v>10986</v>
      </c>
      <c r="C2923" s="33" t="s">
        <v>10985</v>
      </c>
      <c r="D2923" s="16" t="s">
        <v>10984</v>
      </c>
      <c r="E2923" s="104" t="s">
        <v>26</v>
      </c>
      <c r="F2923" s="18" t="s">
        <v>26</v>
      </c>
      <c r="G2923" s="111" t="s">
        <v>26</v>
      </c>
      <c r="H2923" s="102" t="s">
        <v>334</v>
      </c>
      <c r="I2923" s="21">
        <v>13808330</v>
      </c>
      <c r="J2923" s="71">
        <v>128.90100000000001</v>
      </c>
      <c r="K2923" s="21">
        <v>17852844</v>
      </c>
      <c r="L2923" s="21">
        <v>13850000</v>
      </c>
      <c r="M2923" s="21">
        <v>13815316</v>
      </c>
      <c r="N2923" s="21"/>
      <c r="O2923" s="21">
        <v>953</v>
      </c>
      <c r="P2923" s="21"/>
      <c r="Q2923" s="21"/>
      <c r="R2923" s="22">
        <v>7</v>
      </c>
      <c r="S2923" s="22">
        <v>7.024</v>
      </c>
      <c r="T2923" s="20" t="s">
        <v>4949</v>
      </c>
      <c r="U2923" s="21">
        <v>164276</v>
      </c>
      <c r="V2923" s="21">
        <v>969500</v>
      </c>
      <c r="W2923" s="34">
        <v>37189</v>
      </c>
      <c r="X2923" s="34">
        <v>48151</v>
      </c>
      <c r="Y2923" s="109"/>
      <c r="Z2923" s="70" t="s">
        <v>4927</v>
      </c>
      <c r="AA2923" s="20" t="s">
        <v>4926</v>
      </c>
      <c r="AB2923" s="109"/>
      <c r="AC2923" s="19"/>
      <c r="AD2923" s="22"/>
      <c r="AE2923" s="19"/>
    </row>
    <row r="2924" spans="2:31" x14ac:dyDescent="0.2">
      <c r="B2924" s="14" t="s">
        <v>10983</v>
      </c>
      <c r="C2924" s="33" t="s">
        <v>10982</v>
      </c>
      <c r="D2924" s="16" t="s">
        <v>10981</v>
      </c>
      <c r="E2924" s="104" t="s">
        <v>26</v>
      </c>
      <c r="F2924" s="18" t="s">
        <v>26</v>
      </c>
      <c r="G2924" s="111" t="s">
        <v>26</v>
      </c>
      <c r="H2924" s="102" t="s">
        <v>323</v>
      </c>
      <c r="I2924" s="21">
        <v>11889791</v>
      </c>
      <c r="J2924" s="71">
        <v>128.678</v>
      </c>
      <c r="K2924" s="21">
        <v>15415588</v>
      </c>
      <c r="L2924" s="21">
        <v>11980000</v>
      </c>
      <c r="M2924" s="21">
        <v>11904506</v>
      </c>
      <c r="N2924" s="21"/>
      <c r="O2924" s="21">
        <v>2299</v>
      </c>
      <c r="P2924" s="21"/>
      <c r="Q2924" s="21"/>
      <c r="R2924" s="22">
        <v>6.25</v>
      </c>
      <c r="S2924" s="22">
        <v>6.306</v>
      </c>
      <c r="T2924" s="20" t="s">
        <v>89</v>
      </c>
      <c r="U2924" s="21">
        <v>62396</v>
      </c>
      <c r="V2924" s="21">
        <v>748750</v>
      </c>
      <c r="W2924" s="34">
        <v>37578</v>
      </c>
      <c r="X2924" s="34">
        <v>48549</v>
      </c>
      <c r="Y2924" s="109"/>
      <c r="Z2924" s="70" t="s">
        <v>4927</v>
      </c>
      <c r="AA2924" s="20" t="s">
        <v>4926</v>
      </c>
      <c r="AB2924" s="109"/>
      <c r="AC2924" s="19"/>
      <c r="AD2924" s="22"/>
      <c r="AE2924" s="19"/>
    </row>
    <row r="2925" spans="2:31" x14ac:dyDescent="0.2">
      <c r="B2925" s="14" t="s">
        <v>10980</v>
      </c>
      <c r="C2925" s="33" t="s">
        <v>10979</v>
      </c>
      <c r="D2925" s="16" t="s">
        <v>10976</v>
      </c>
      <c r="E2925" s="104" t="s">
        <v>26</v>
      </c>
      <c r="F2925" s="18" t="s">
        <v>26</v>
      </c>
      <c r="G2925" s="111" t="s">
        <v>26</v>
      </c>
      <c r="H2925" s="102" t="s">
        <v>334</v>
      </c>
      <c r="I2925" s="21">
        <v>4961350</v>
      </c>
      <c r="J2925" s="71">
        <v>111.45</v>
      </c>
      <c r="K2925" s="21">
        <v>5572485</v>
      </c>
      <c r="L2925" s="21">
        <v>5000000</v>
      </c>
      <c r="M2925" s="21">
        <v>4984975</v>
      </c>
      <c r="N2925" s="21"/>
      <c r="O2925" s="21">
        <v>4180</v>
      </c>
      <c r="P2925" s="21"/>
      <c r="Q2925" s="21"/>
      <c r="R2925" s="22">
        <v>5.75</v>
      </c>
      <c r="S2925" s="22">
        <v>5.8529999999999998</v>
      </c>
      <c r="T2925" s="20" t="s">
        <v>4949</v>
      </c>
      <c r="U2925" s="21">
        <v>71875</v>
      </c>
      <c r="V2925" s="21">
        <v>287500</v>
      </c>
      <c r="W2925" s="34">
        <v>38798</v>
      </c>
      <c r="X2925" s="34">
        <v>42461</v>
      </c>
      <c r="Y2925" s="109"/>
      <c r="Z2925" s="70" t="s">
        <v>4927</v>
      </c>
      <c r="AA2925" s="20" t="s">
        <v>4926</v>
      </c>
      <c r="AB2925" s="109"/>
      <c r="AC2925" s="31"/>
      <c r="AD2925" s="22"/>
      <c r="AE2925" s="31"/>
    </row>
    <row r="2926" spans="2:31" x14ac:dyDescent="0.2">
      <c r="B2926" s="14" t="s">
        <v>10978</v>
      </c>
      <c r="C2926" s="33" t="s">
        <v>10977</v>
      </c>
      <c r="D2926" s="16" t="s">
        <v>10976</v>
      </c>
      <c r="E2926" s="104" t="s">
        <v>26</v>
      </c>
      <c r="F2926" s="18" t="s">
        <v>26</v>
      </c>
      <c r="G2926" s="111" t="s">
        <v>26</v>
      </c>
      <c r="H2926" s="102" t="s">
        <v>334</v>
      </c>
      <c r="I2926" s="21">
        <v>4753850</v>
      </c>
      <c r="J2926" s="71">
        <v>120.783</v>
      </c>
      <c r="K2926" s="21">
        <v>5755286</v>
      </c>
      <c r="L2926" s="21">
        <v>4765000</v>
      </c>
      <c r="M2926" s="21">
        <v>4758200</v>
      </c>
      <c r="N2926" s="21"/>
      <c r="O2926" s="21">
        <v>1126</v>
      </c>
      <c r="P2926" s="21"/>
      <c r="Q2926" s="21"/>
      <c r="R2926" s="22">
        <v>6.625</v>
      </c>
      <c r="S2926" s="22">
        <v>6.657</v>
      </c>
      <c r="T2926" s="20" t="s">
        <v>4965</v>
      </c>
      <c r="U2926" s="21">
        <v>40337</v>
      </c>
      <c r="V2926" s="21">
        <v>315681</v>
      </c>
      <c r="W2926" s="34">
        <v>39569</v>
      </c>
      <c r="X2926" s="34">
        <v>43235</v>
      </c>
      <c r="Y2926" s="109"/>
      <c r="Z2926" s="70" t="s">
        <v>4927</v>
      </c>
      <c r="AA2926" s="20" t="s">
        <v>4926</v>
      </c>
      <c r="AB2926" s="109"/>
      <c r="AC2926" s="31"/>
      <c r="AD2926" s="22"/>
      <c r="AE2926" s="19"/>
    </row>
    <row r="2927" spans="2:31" x14ac:dyDescent="0.2">
      <c r="B2927" s="14" t="s">
        <v>10975</v>
      </c>
      <c r="C2927" s="33" t="s">
        <v>10974</v>
      </c>
      <c r="D2927" s="16" t="s">
        <v>10973</v>
      </c>
      <c r="E2927" s="104" t="s">
        <v>26</v>
      </c>
      <c r="F2927" s="18" t="s">
        <v>26</v>
      </c>
      <c r="G2927" s="111" t="s">
        <v>26</v>
      </c>
      <c r="H2927" s="102" t="s">
        <v>334</v>
      </c>
      <c r="I2927" s="21">
        <v>14923350</v>
      </c>
      <c r="J2927" s="71">
        <v>105.5</v>
      </c>
      <c r="K2927" s="21">
        <v>15825045</v>
      </c>
      <c r="L2927" s="21">
        <v>15000000</v>
      </c>
      <c r="M2927" s="21">
        <v>14983129</v>
      </c>
      <c r="N2927" s="21"/>
      <c r="O2927" s="21">
        <v>8803</v>
      </c>
      <c r="P2927" s="21"/>
      <c r="Q2927" s="21"/>
      <c r="R2927" s="22">
        <v>4.875</v>
      </c>
      <c r="S2927" s="22">
        <v>4.9400000000000004</v>
      </c>
      <c r="T2927" s="20" t="s">
        <v>4965</v>
      </c>
      <c r="U2927" s="21">
        <v>121875</v>
      </c>
      <c r="V2927" s="21">
        <v>731250</v>
      </c>
      <c r="W2927" s="34">
        <v>38274</v>
      </c>
      <c r="X2927" s="34">
        <v>41944</v>
      </c>
      <c r="Y2927" s="109"/>
      <c r="Z2927" s="70" t="s">
        <v>4927</v>
      </c>
      <c r="AA2927" s="20" t="s">
        <v>4926</v>
      </c>
      <c r="AB2927" s="109"/>
      <c r="AC2927" s="19"/>
      <c r="AD2927" s="22"/>
      <c r="AE2927" s="19"/>
    </row>
    <row r="2928" spans="2:31" x14ac:dyDescent="0.2">
      <c r="B2928" s="14" t="s">
        <v>10972</v>
      </c>
      <c r="C2928" s="33" t="s">
        <v>10971</v>
      </c>
      <c r="D2928" s="16" t="s">
        <v>10968</v>
      </c>
      <c r="E2928" s="104" t="s">
        <v>26</v>
      </c>
      <c r="F2928" s="18" t="s">
        <v>26</v>
      </c>
      <c r="G2928" s="111" t="s">
        <v>26</v>
      </c>
      <c r="H2928" s="102" t="s">
        <v>334</v>
      </c>
      <c r="I2928" s="21">
        <v>14367550</v>
      </c>
      <c r="J2928" s="71">
        <v>113.961</v>
      </c>
      <c r="K2928" s="21">
        <v>17094120</v>
      </c>
      <c r="L2928" s="21">
        <v>15000000</v>
      </c>
      <c r="M2928" s="21">
        <v>14460769</v>
      </c>
      <c r="N2928" s="21"/>
      <c r="O2928" s="21">
        <v>14712</v>
      </c>
      <c r="P2928" s="21"/>
      <c r="Q2928" s="21"/>
      <c r="R2928" s="22">
        <v>5.75</v>
      </c>
      <c r="S2928" s="22">
        <v>6.0570000000000004</v>
      </c>
      <c r="T2928" s="20" t="s">
        <v>85</v>
      </c>
      <c r="U2928" s="21">
        <v>397708</v>
      </c>
      <c r="V2928" s="21">
        <v>862500</v>
      </c>
      <c r="W2928" s="34">
        <v>37951</v>
      </c>
      <c r="X2928" s="34">
        <v>48775</v>
      </c>
      <c r="Y2928" s="109"/>
      <c r="Z2928" s="70" t="s">
        <v>4927</v>
      </c>
      <c r="AA2928" s="20" t="s">
        <v>4926</v>
      </c>
      <c r="AB2928" s="109"/>
      <c r="AC2928" s="31"/>
      <c r="AD2928" s="22"/>
      <c r="AE2928" s="19"/>
    </row>
    <row r="2929" spans="2:31" x14ac:dyDescent="0.2">
      <c r="B2929" s="14" t="s">
        <v>10970</v>
      </c>
      <c r="C2929" s="33" t="s">
        <v>10969</v>
      </c>
      <c r="D2929" s="16" t="s">
        <v>10968</v>
      </c>
      <c r="E2929" s="104" t="s">
        <v>26</v>
      </c>
      <c r="F2929" s="18" t="s">
        <v>26</v>
      </c>
      <c r="G2929" s="111" t="s">
        <v>26</v>
      </c>
      <c r="H2929" s="102" t="s">
        <v>334</v>
      </c>
      <c r="I2929" s="21">
        <v>12803287</v>
      </c>
      <c r="J2929" s="71">
        <v>107.035</v>
      </c>
      <c r="K2929" s="21">
        <v>13764727</v>
      </c>
      <c r="L2929" s="21">
        <v>12860000</v>
      </c>
      <c r="M2929" s="21">
        <v>12848122</v>
      </c>
      <c r="N2929" s="21"/>
      <c r="O2929" s="21">
        <v>-11878</v>
      </c>
      <c r="P2929" s="21"/>
      <c r="Q2929" s="21"/>
      <c r="R2929" s="22">
        <v>5.0999999999999996</v>
      </c>
      <c r="S2929" s="22">
        <v>5.157</v>
      </c>
      <c r="T2929" s="20" t="s">
        <v>4985</v>
      </c>
      <c r="U2929" s="21">
        <v>184005</v>
      </c>
      <c r="V2929" s="21">
        <v>655860</v>
      </c>
      <c r="W2929" s="34">
        <v>38245</v>
      </c>
      <c r="X2929" s="34">
        <v>41902</v>
      </c>
      <c r="Y2929" s="109"/>
      <c r="Z2929" s="70" t="s">
        <v>4927</v>
      </c>
      <c r="AA2929" s="20" t="s">
        <v>4926</v>
      </c>
      <c r="AB2929" s="109"/>
      <c r="AC2929" s="19"/>
      <c r="AD2929" s="22"/>
      <c r="AE2929" s="19"/>
    </row>
    <row r="2930" spans="2:31" x14ac:dyDescent="0.2">
      <c r="B2930" s="14" t="s">
        <v>10967</v>
      </c>
      <c r="C2930" s="33" t="s">
        <v>10966</v>
      </c>
      <c r="D2930" s="16" t="s">
        <v>10961</v>
      </c>
      <c r="E2930" s="104" t="s">
        <v>26</v>
      </c>
      <c r="F2930" s="18" t="s">
        <v>26</v>
      </c>
      <c r="G2930" s="111" t="s">
        <v>26</v>
      </c>
      <c r="H2930" s="102" t="s">
        <v>323</v>
      </c>
      <c r="I2930" s="21">
        <v>995120</v>
      </c>
      <c r="J2930" s="71">
        <v>137.51599999999999</v>
      </c>
      <c r="K2930" s="21">
        <v>1375164</v>
      </c>
      <c r="L2930" s="21">
        <v>1000000</v>
      </c>
      <c r="M2930" s="21">
        <v>995518</v>
      </c>
      <c r="N2930" s="21"/>
      <c r="O2930" s="21">
        <v>218</v>
      </c>
      <c r="P2930" s="21"/>
      <c r="Q2930" s="21"/>
      <c r="R2930" s="22">
        <v>6.25</v>
      </c>
      <c r="S2930" s="22">
        <v>6.2859999999999996</v>
      </c>
      <c r="T2930" s="20" t="s">
        <v>4985</v>
      </c>
      <c r="U2930" s="21">
        <v>20833</v>
      </c>
      <c r="V2930" s="21">
        <v>62500</v>
      </c>
      <c r="W2930" s="34">
        <v>39784</v>
      </c>
      <c r="X2930" s="34">
        <v>50284</v>
      </c>
      <c r="Y2930" s="109"/>
      <c r="Z2930" s="70" t="s">
        <v>4927</v>
      </c>
      <c r="AA2930" s="20" t="s">
        <v>4926</v>
      </c>
      <c r="AB2930" s="109"/>
      <c r="AC2930" s="31"/>
      <c r="AD2930" s="22"/>
      <c r="AE2930" s="19"/>
    </row>
    <row r="2931" spans="2:31" x14ac:dyDescent="0.2">
      <c r="B2931" s="14" t="s">
        <v>10965</v>
      </c>
      <c r="C2931" s="33" t="s">
        <v>10964</v>
      </c>
      <c r="D2931" s="16" t="s">
        <v>10958</v>
      </c>
      <c r="E2931" s="104" t="s">
        <v>5057</v>
      </c>
      <c r="F2931" s="18" t="s">
        <v>26</v>
      </c>
      <c r="G2931" s="111" t="s">
        <v>26</v>
      </c>
      <c r="H2931" s="102" t="s">
        <v>323</v>
      </c>
      <c r="I2931" s="21">
        <v>4480673</v>
      </c>
      <c r="J2931" s="71">
        <v>120.40900000000001</v>
      </c>
      <c r="K2931" s="21">
        <v>5424425</v>
      </c>
      <c r="L2931" s="21">
        <v>4505000</v>
      </c>
      <c r="M2931" s="21">
        <v>4488010</v>
      </c>
      <c r="N2931" s="21"/>
      <c r="O2931" s="21">
        <v>2124</v>
      </c>
      <c r="P2931" s="21"/>
      <c r="Q2931" s="21"/>
      <c r="R2931" s="22">
        <v>5.125</v>
      </c>
      <c r="S2931" s="22">
        <v>5.1950000000000003</v>
      </c>
      <c r="T2931" s="20" t="s">
        <v>89</v>
      </c>
      <c r="U2931" s="21">
        <v>19240</v>
      </c>
      <c r="V2931" s="21">
        <v>230881</v>
      </c>
      <c r="W2931" s="34">
        <v>39961</v>
      </c>
      <c r="X2931" s="34">
        <v>43617</v>
      </c>
      <c r="Y2931" s="109"/>
      <c r="Z2931" s="70" t="s">
        <v>4927</v>
      </c>
      <c r="AA2931" s="20" t="s">
        <v>4926</v>
      </c>
      <c r="AB2931" s="109"/>
      <c r="AC2931" s="31"/>
      <c r="AD2931" s="22"/>
      <c r="AE2931" s="31"/>
    </row>
    <row r="2932" spans="2:31" x14ac:dyDescent="0.2">
      <c r="B2932" s="14" t="s">
        <v>10963</v>
      </c>
      <c r="C2932" s="33" t="s">
        <v>10962</v>
      </c>
      <c r="D2932" s="16" t="s">
        <v>10961</v>
      </c>
      <c r="E2932" s="104" t="s">
        <v>26</v>
      </c>
      <c r="F2932" s="18" t="s">
        <v>26</v>
      </c>
      <c r="G2932" s="111" t="s">
        <v>4412</v>
      </c>
      <c r="H2932" s="102" t="s">
        <v>323</v>
      </c>
      <c r="I2932" s="21">
        <v>9042478</v>
      </c>
      <c r="J2932" s="71">
        <v>114.688</v>
      </c>
      <c r="K2932" s="21">
        <v>10321884</v>
      </c>
      <c r="L2932" s="21">
        <v>9000000</v>
      </c>
      <c r="M2932" s="21">
        <v>9041578</v>
      </c>
      <c r="N2932" s="21"/>
      <c r="O2932" s="21">
        <v>-617</v>
      </c>
      <c r="P2932" s="21"/>
      <c r="Q2932" s="21"/>
      <c r="R2932" s="22">
        <v>4.75</v>
      </c>
      <c r="S2932" s="22">
        <v>4.72</v>
      </c>
      <c r="T2932" s="20" t="s">
        <v>118</v>
      </c>
      <c r="U2932" s="21">
        <v>161500</v>
      </c>
      <c r="V2932" s="21">
        <v>434625</v>
      </c>
      <c r="W2932" s="34">
        <v>40757</v>
      </c>
      <c r="X2932" s="34">
        <v>51728</v>
      </c>
      <c r="Y2932" s="109"/>
      <c r="Z2932" s="70" t="s">
        <v>4927</v>
      </c>
      <c r="AA2932" s="20" t="s">
        <v>4926</v>
      </c>
      <c r="AB2932" s="109"/>
      <c r="AC2932" s="28">
        <v>51547</v>
      </c>
      <c r="AD2932" s="22">
        <v>100</v>
      </c>
      <c r="AE2932" s="28">
        <v>51547</v>
      </c>
    </row>
    <row r="2933" spans="2:31" x14ac:dyDescent="0.2">
      <c r="B2933" s="14" t="s">
        <v>10960</v>
      </c>
      <c r="C2933" s="33" t="s">
        <v>10959</v>
      </c>
      <c r="D2933" s="16" t="s">
        <v>10958</v>
      </c>
      <c r="E2933" s="104" t="s">
        <v>5057</v>
      </c>
      <c r="F2933" s="18" t="s">
        <v>26</v>
      </c>
      <c r="G2933" s="111" t="s">
        <v>4412</v>
      </c>
      <c r="H2933" s="102" t="s">
        <v>323</v>
      </c>
      <c r="I2933" s="21">
        <v>9965400</v>
      </c>
      <c r="J2933" s="71">
        <v>97.078000000000003</v>
      </c>
      <c r="K2933" s="21">
        <v>9707810</v>
      </c>
      <c r="L2933" s="21">
        <v>10000000</v>
      </c>
      <c r="M2933" s="21">
        <v>9965619</v>
      </c>
      <c r="N2933" s="21"/>
      <c r="O2933" s="21">
        <v>219</v>
      </c>
      <c r="P2933" s="21"/>
      <c r="Q2933" s="21"/>
      <c r="R2933" s="22">
        <v>3.6</v>
      </c>
      <c r="S2933" s="22">
        <v>3.6190000000000002</v>
      </c>
      <c r="T2933" s="20" t="s">
        <v>4985</v>
      </c>
      <c r="U2933" s="21">
        <v>110000</v>
      </c>
      <c r="V2933" s="21"/>
      <c r="W2933" s="34">
        <v>41156</v>
      </c>
      <c r="X2933" s="34">
        <v>52124</v>
      </c>
      <c r="Y2933" s="109"/>
      <c r="Z2933" s="70" t="s">
        <v>4927</v>
      </c>
      <c r="AA2933" s="20" t="s">
        <v>4926</v>
      </c>
      <c r="AB2933" s="109"/>
      <c r="AC2933" s="28">
        <v>51940</v>
      </c>
      <c r="AD2933" s="22">
        <v>100</v>
      </c>
      <c r="AE2933" s="19"/>
    </row>
    <row r="2934" spans="2:31" x14ac:dyDescent="0.2">
      <c r="B2934" s="14" t="s">
        <v>10957</v>
      </c>
      <c r="C2934" s="33" t="s">
        <v>10956</v>
      </c>
      <c r="D2934" s="16" t="s">
        <v>10943</v>
      </c>
      <c r="E2934" s="104" t="s">
        <v>26</v>
      </c>
      <c r="F2934" s="18" t="s">
        <v>26</v>
      </c>
      <c r="G2934" s="111" t="s">
        <v>26</v>
      </c>
      <c r="H2934" s="102" t="s">
        <v>323</v>
      </c>
      <c r="I2934" s="21">
        <v>14964300</v>
      </c>
      <c r="J2934" s="71">
        <v>117.539</v>
      </c>
      <c r="K2934" s="21">
        <v>17630820</v>
      </c>
      <c r="L2934" s="21">
        <v>15000000</v>
      </c>
      <c r="M2934" s="21">
        <v>14978755</v>
      </c>
      <c r="N2934" s="21"/>
      <c r="O2934" s="21">
        <v>3301</v>
      </c>
      <c r="P2934" s="21"/>
      <c r="Q2934" s="21"/>
      <c r="R2934" s="22">
        <v>6</v>
      </c>
      <c r="S2934" s="22">
        <v>6.0309999999999997</v>
      </c>
      <c r="T2934" s="20" t="s">
        <v>4965</v>
      </c>
      <c r="U2934" s="21">
        <v>150000</v>
      </c>
      <c r="V2934" s="21">
        <v>900000</v>
      </c>
      <c r="W2934" s="34">
        <v>39587</v>
      </c>
      <c r="X2934" s="34">
        <v>43221</v>
      </c>
      <c r="Y2934" s="109"/>
      <c r="Z2934" s="70" t="s">
        <v>4927</v>
      </c>
      <c r="AA2934" s="20" t="s">
        <v>4926</v>
      </c>
      <c r="AB2934" s="109"/>
      <c r="AC2934" s="19"/>
      <c r="AD2934" s="22"/>
      <c r="AE2934" s="19"/>
    </row>
    <row r="2935" spans="2:31" x14ac:dyDescent="0.2">
      <c r="B2935" s="14" t="s">
        <v>10955</v>
      </c>
      <c r="C2935" s="33" t="s">
        <v>10954</v>
      </c>
      <c r="D2935" s="16" t="s">
        <v>10951</v>
      </c>
      <c r="E2935" s="104" t="s">
        <v>26</v>
      </c>
      <c r="F2935" s="18" t="s">
        <v>26</v>
      </c>
      <c r="G2935" s="111" t="s">
        <v>26</v>
      </c>
      <c r="H2935" s="102" t="s">
        <v>334</v>
      </c>
      <c r="I2935" s="21">
        <v>6057162</v>
      </c>
      <c r="J2935" s="71">
        <v>119.736</v>
      </c>
      <c r="K2935" s="21">
        <v>6824924</v>
      </c>
      <c r="L2935" s="21">
        <v>5700000</v>
      </c>
      <c r="M2935" s="21">
        <v>5900688</v>
      </c>
      <c r="N2935" s="21"/>
      <c r="O2935" s="21">
        <v>-25967</v>
      </c>
      <c r="P2935" s="21"/>
      <c r="Q2935" s="21"/>
      <c r="R2935" s="22">
        <v>7.5</v>
      </c>
      <c r="S2935" s="22">
        <v>6.7329999999999997</v>
      </c>
      <c r="T2935" s="20" t="s">
        <v>118</v>
      </c>
      <c r="U2935" s="21">
        <v>178125</v>
      </c>
      <c r="V2935" s="21">
        <v>427500</v>
      </c>
      <c r="W2935" s="34">
        <v>38895</v>
      </c>
      <c r="X2935" s="34">
        <v>43313</v>
      </c>
      <c r="Y2935" s="109"/>
      <c r="Z2935" s="70" t="s">
        <v>4927</v>
      </c>
      <c r="AA2935" s="20" t="s">
        <v>4926</v>
      </c>
      <c r="AB2935" s="109"/>
      <c r="AC2935" s="19"/>
      <c r="AD2935" s="22"/>
      <c r="AE2935" s="19"/>
    </row>
    <row r="2936" spans="2:31" x14ac:dyDescent="0.2">
      <c r="B2936" s="14" t="s">
        <v>10953</v>
      </c>
      <c r="C2936" s="33" t="s">
        <v>10952</v>
      </c>
      <c r="D2936" s="16" t="s">
        <v>10951</v>
      </c>
      <c r="E2936" s="104" t="s">
        <v>26</v>
      </c>
      <c r="F2936" s="18" t="s">
        <v>26</v>
      </c>
      <c r="G2936" s="111" t="s">
        <v>26</v>
      </c>
      <c r="H2936" s="102" t="s">
        <v>334</v>
      </c>
      <c r="I2936" s="21">
        <v>7000000</v>
      </c>
      <c r="J2936" s="71">
        <v>121.508</v>
      </c>
      <c r="K2936" s="21">
        <v>8505525</v>
      </c>
      <c r="L2936" s="21">
        <v>7000000</v>
      </c>
      <c r="M2936" s="21">
        <v>7000000</v>
      </c>
      <c r="N2936" s="21"/>
      <c r="O2936" s="21"/>
      <c r="P2936" s="21"/>
      <c r="Q2936" s="21"/>
      <c r="R2936" s="22">
        <v>7.95</v>
      </c>
      <c r="S2936" s="22">
        <v>7.95</v>
      </c>
      <c r="T2936" s="20" t="s">
        <v>4965</v>
      </c>
      <c r="U2936" s="21">
        <v>71108</v>
      </c>
      <c r="V2936" s="21">
        <v>556500</v>
      </c>
      <c r="W2936" s="34">
        <v>39576</v>
      </c>
      <c r="X2936" s="34">
        <v>43235</v>
      </c>
      <c r="Y2936" s="109"/>
      <c r="Z2936" s="70" t="s">
        <v>4927</v>
      </c>
      <c r="AA2936" s="20" t="s">
        <v>4926</v>
      </c>
      <c r="AB2936" s="109"/>
      <c r="AC2936" s="19"/>
      <c r="AD2936" s="22"/>
      <c r="AE2936" s="19"/>
    </row>
    <row r="2937" spans="2:31" x14ac:dyDescent="0.2">
      <c r="B2937" s="14" t="s">
        <v>10950</v>
      </c>
      <c r="C2937" s="33" t="s">
        <v>10949</v>
      </c>
      <c r="D2937" s="16" t="s">
        <v>10948</v>
      </c>
      <c r="E2937" s="104" t="s">
        <v>26</v>
      </c>
      <c r="F2937" s="18" t="s">
        <v>26</v>
      </c>
      <c r="G2937" s="111" t="s">
        <v>26</v>
      </c>
      <c r="H2937" s="102" t="s">
        <v>334</v>
      </c>
      <c r="I2937" s="21">
        <v>8595310</v>
      </c>
      <c r="J2937" s="71">
        <v>129.38200000000001</v>
      </c>
      <c r="K2937" s="21">
        <v>11204464</v>
      </c>
      <c r="L2937" s="21">
        <v>8660000</v>
      </c>
      <c r="M2937" s="21">
        <v>8599532</v>
      </c>
      <c r="N2937" s="21"/>
      <c r="O2937" s="21">
        <v>871</v>
      </c>
      <c r="P2937" s="21"/>
      <c r="Q2937" s="21"/>
      <c r="R2937" s="22">
        <v>6.625</v>
      </c>
      <c r="S2937" s="22">
        <v>6.6829999999999998</v>
      </c>
      <c r="T2937" s="20" t="s">
        <v>4965</v>
      </c>
      <c r="U2937" s="21">
        <v>73309</v>
      </c>
      <c r="V2937" s="21">
        <v>573725</v>
      </c>
      <c r="W2937" s="34">
        <v>39394</v>
      </c>
      <c r="X2937" s="34">
        <v>50359</v>
      </c>
      <c r="Y2937" s="109"/>
      <c r="Z2937" s="70" t="s">
        <v>4927</v>
      </c>
      <c r="AA2937" s="20" t="s">
        <v>4926</v>
      </c>
      <c r="AB2937" s="109"/>
      <c r="AC2937" s="19"/>
      <c r="AD2937" s="22"/>
      <c r="AE2937" s="19"/>
    </row>
    <row r="2938" spans="2:31" x14ac:dyDescent="0.2">
      <c r="B2938" s="14" t="s">
        <v>10947</v>
      </c>
      <c r="C2938" s="33" t="s">
        <v>10946</v>
      </c>
      <c r="D2938" s="16" t="s">
        <v>10943</v>
      </c>
      <c r="E2938" s="104" t="s">
        <v>5057</v>
      </c>
      <c r="F2938" s="18" t="s">
        <v>26</v>
      </c>
      <c r="G2938" s="111" t="s">
        <v>26</v>
      </c>
      <c r="H2938" s="102" t="s">
        <v>323</v>
      </c>
      <c r="I2938" s="21">
        <v>9961300</v>
      </c>
      <c r="J2938" s="71">
        <v>112.64700000000001</v>
      </c>
      <c r="K2938" s="21">
        <v>11264690</v>
      </c>
      <c r="L2938" s="21">
        <v>10000000</v>
      </c>
      <c r="M2938" s="21">
        <v>9971489</v>
      </c>
      <c r="N2938" s="21"/>
      <c r="O2938" s="21">
        <v>3341</v>
      </c>
      <c r="P2938" s="21"/>
      <c r="Q2938" s="21"/>
      <c r="R2938" s="22">
        <v>4.5</v>
      </c>
      <c r="S2938" s="22">
        <v>4.5490000000000004</v>
      </c>
      <c r="T2938" s="20" t="s">
        <v>89</v>
      </c>
      <c r="U2938" s="21">
        <v>37500</v>
      </c>
      <c r="V2938" s="21">
        <v>450000</v>
      </c>
      <c r="W2938" s="34">
        <v>40156</v>
      </c>
      <c r="X2938" s="34">
        <v>43800</v>
      </c>
      <c r="Y2938" s="109"/>
      <c r="Z2938" s="70" t="s">
        <v>4927</v>
      </c>
      <c r="AA2938" s="20" t="s">
        <v>4926</v>
      </c>
      <c r="AB2938" s="109"/>
      <c r="AC2938" s="31"/>
      <c r="AD2938" s="22"/>
      <c r="AE2938" s="19"/>
    </row>
    <row r="2939" spans="2:31" x14ac:dyDescent="0.2">
      <c r="B2939" s="14" t="s">
        <v>10945</v>
      </c>
      <c r="C2939" s="33" t="s">
        <v>10944</v>
      </c>
      <c r="D2939" s="16" t="s">
        <v>10943</v>
      </c>
      <c r="E2939" s="104" t="s">
        <v>26</v>
      </c>
      <c r="F2939" s="18" t="s">
        <v>26</v>
      </c>
      <c r="G2939" s="111" t="s">
        <v>26</v>
      </c>
      <c r="H2939" s="102" t="s">
        <v>323</v>
      </c>
      <c r="I2939" s="21">
        <v>9957800</v>
      </c>
      <c r="J2939" s="71">
        <v>103.476</v>
      </c>
      <c r="K2939" s="21">
        <v>10347600</v>
      </c>
      <c r="L2939" s="21">
        <v>10000000</v>
      </c>
      <c r="M2939" s="21">
        <v>9962513</v>
      </c>
      <c r="N2939" s="21"/>
      <c r="O2939" s="21">
        <v>3499</v>
      </c>
      <c r="P2939" s="21"/>
      <c r="Q2939" s="21"/>
      <c r="R2939" s="22">
        <v>3.2</v>
      </c>
      <c r="S2939" s="22">
        <v>3.25</v>
      </c>
      <c r="T2939" s="20" t="s">
        <v>4985</v>
      </c>
      <c r="U2939" s="21">
        <v>106667</v>
      </c>
      <c r="V2939" s="21">
        <v>309333</v>
      </c>
      <c r="W2939" s="34">
        <v>40792</v>
      </c>
      <c r="X2939" s="34">
        <v>44440</v>
      </c>
      <c r="Y2939" s="109"/>
      <c r="Z2939" s="70" t="s">
        <v>4927</v>
      </c>
      <c r="AA2939" s="20" t="s">
        <v>4926</v>
      </c>
      <c r="AB2939" s="109"/>
      <c r="AC2939" s="19"/>
      <c r="AD2939" s="22"/>
      <c r="AE2939" s="19"/>
    </row>
    <row r="2940" spans="2:31" x14ac:dyDescent="0.2">
      <c r="B2940" s="14" t="s">
        <v>10942</v>
      </c>
      <c r="C2940" s="33" t="s">
        <v>10941</v>
      </c>
      <c r="D2940" s="16" t="s">
        <v>10936</v>
      </c>
      <c r="E2940" s="104" t="s">
        <v>26</v>
      </c>
      <c r="F2940" s="18" t="s">
        <v>26</v>
      </c>
      <c r="G2940" s="111" t="s">
        <v>26</v>
      </c>
      <c r="H2940" s="102" t="s">
        <v>323</v>
      </c>
      <c r="I2940" s="21">
        <v>996040</v>
      </c>
      <c r="J2940" s="71">
        <v>107.15</v>
      </c>
      <c r="K2940" s="21">
        <v>1071502</v>
      </c>
      <c r="L2940" s="21">
        <v>1000000</v>
      </c>
      <c r="M2940" s="21">
        <v>999217</v>
      </c>
      <c r="N2940" s="21"/>
      <c r="O2940" s="21">
        <v>-783</v>
      </c>
      <c r="P2940" s="21"/>
      <c r="Q2940" s="21"/>
      <c r="R2940" s="22">
        <v>5</v>
      </c>
      <c r="S2940" s="22">
        <v>5.0510000000000002</v>
      </c>
      <c r="T2940" s="20" t="s">
        <v>118</v>
      </c>
      <c r="U2940" s="21">
        <v>18889</v>
      </c>
      <c r="V2940" s="21">
        <v>50000</v>
      </c>
      <c r="W2940" s="34">
        <v>38215</v>
      </c>
      <c r="X2940" s="34">
        <v>41866</v>
      </c>
      <c r="Y2940" s="109"/>
      <c r="Z2940" s="70" t="s">
        <v>4927</v>
      </c>
      <c r="AA2940" s="20" t="s">
        <v>4926</v>
      </c>
      <c r="AB2940" s="109"/>
      <c r="AC2940" s="19"/>
      <c r="AD2940" s="22"/>
      <c r="AE2940" s="19"/>
    </row>
    <row r="2941" spans="2:31" x14ac:dyDescent="0.2">
      <c r="B2941" s="14" t="s">
        <v>10940</v>
      </c>
      <c r="C2941" s="33" t="s">
        <v>10939</v>
      </c>
      <c r="D2941" s="16" t="s">
        <v>10936</v>
      </c>
      <c r="E2941" s="104" t="s">
        <v>26</v>
      </c>
      <c r="F2941" s="18" t="s">
        <v>26</v>
      </c>
      <c r="G2941" s="111" t="s">
        <v>26</v>
      </c>
      <c r="H2941" s="102" t="s">
        <v>323</v>
      </c>
      <c r="I2941" s="21">
        <v>4236613</v>
      </c>
      <c r="J2941" s="71">
        <v>120.535</v>
      </c>
      <c r="K2941" s="21">
        <v>5122733</v>
      </c>
      <c r="L2941" s="21">
        <v>4250000</v>
      </c>
      <c r="M2941" s="21">
        <v>4238311</v>
      </c>
      <c r="N2941" s="21"/>
      <c r="O2941" s="21">
        <v>-11689</v>
      </c>
      <c r="P2941" s="21"/>
      <c r="Q2941" s="21"/>
      <c r="R2941" s="22">
        <v>5.25</v>
      </c>
      <c r="S2941" s="22">
        <v>5.2709999999999999</v>
      </c>
      <c r="T2941" s="20" t="s">
        <v>85</v>
      </c>
      <c r="U2941" s="21">
        <v>111563</v>
      </c>
      <c r="V2941" s="21">
        <v>223125</v>
      </c>
      <c r="W2941" s="34">
        <v>38525</v>
      </c>
      <c r="X2941" s="34">
        <v>49491</v>
      </c>
      <c r="Y2941" s="109"/>
      <c r="Z2941" s="70" t="s">
        <v>4927</v>
      </c>
      <c r="AA2941" s="20" t="s">
        <v>4926</v>
      </c>
      <c r="AB2941" s="109"/>
      <c r="AC2941" s="19"/>
      <c r="AD2941" s="22"/>
      <c r="AE2941" s="19"/>
    </row>
    <row r="2942" spans="2:31" x14ac:dyDescent="0.2">
      <c r="B2942" s="14" t="s">
        <v>10938</v>
      </c>
      <c r="C2942" s="33" t="s">
        <v>10937</v>
      </c>
      <c r="D2942" s="16" t="s">
        <v>10936</v>
      </c>
      <c r="E2942" s="104" t="s">
        <v>26</v>
      </c>
      <c r="F2942" s="18" t="s">
        <v>26</v>
      </c>
      <c r="G2942" s="111" t="s">
        <v>26</v>
      </c>
      <c r="H2942" s="102" t="s">
        <v>323</v>
      </c>
      <c r="I2942" s="21">
        <v>14928150</v>
      </c>
      <c r="J2942" s="71">
        <v>126.768</v>
      </c>
      <c r="K2942" s="21">
        <v>19015260</v>
      </c>
      <c r="L2942" s="21">
        <v>15000000</v>
      </c>
      <c r="M2942" s="21">
        <v>14931241</v>
      </c>
      <c r="N2942" s="21"/>
      <c r="O2942" s="21">
        <v>1215</v>
      </c>
      <c r="P2942" s="21"/>
      <c r="Q2942" s="21"/>
      <c r="R2942" s="22">
        <v>5.5</v>
      </c>
      <c r="S2942" s="22">
        <v>5.5330000000000004</v>
      </c>
      <c r="T2942" s="20" t="s">
        <v>4985</v>
      </c>
      <c r="U2942" s="21">
        <v>275000</v>
      </c>
      <c r="V2942" s="21">
        <v>825000</v>
      </c>
      <c r="W2942" s="34">
        <v>40239</v>
      </c>
      <c r="X2942" s="34">
        <v>51196</v>
      </c>
      <c r="Y2942" s="109"/>
      <c r="Z2942" s="70" t="s">
        <v>4927</v>
      </c>
      <c r="AA2942" s="20" t="s">
        <v>4926</v>
      </c>
      <c r="AB2942" s="109"/>
      <c r="AC2942" s="19"/>
      <c r="AD2942" s="22"/>
      <c r="AE2942" s="19"/>
    </row>
    <row r="2943" spans="2:31" x14ac:dyDescent="0.2">
      <c r="B2943" s="14" t="s">
        <v>10935</v>
      </c>
      <c r="C2943" s="33" t="s">
        <v>10934</v>
      </c>
      <c r="D2943" s="16" t="s">
        <v>10933</v>
      </c>
      <c r="E2943" s="104" t="s">
        <v>26</v>
      </c>
      <c r="F2943" s="18" t="s">
        <v>26</v>
      </c>
      <c r="G2943" s="111" t="s">
        <v>26</v>
      </c>
      <c r="H2943" s="102" t="s">
        <v>323</v>
      </c>
      <c r="I2943" s="21">
        <v>8983980</v>
      </c>
      <c r="J2943" s="71">
        <v>104.37</v>
      </c>
      <c r="K2943" s="21">
        <v>9393318</v>
      </c>
      <c r="L2943" s="21">
        <v>9000000</v>
      </c>
      <c r="M2943" s="21">
        <v>8992222</v>
      </c>
      <c r="N2943" s="21"/>
      <c r="O2943" s="21">
        <v>3278</v>
      </c>
      <c r="P2943" s="21"/>
      <c r="Q2943" s="21"/>
      <c r="R2943" s="22">
        <v>2.7</v>
      </c>
      <c r="S2943" s="22">
        <v>2.7389999999999999</v>
      </c>
      <c r="T2943" s="20" t="s">
        <v>4965</v>
      </c>
      <c r="U2943" s="21">
        <v>40500</v>
      </c>
      <c r="V2943" s="21">
        <v>243000</v>
      </c>
      <c r="W2943" s="34">
        <v>40315</v>
      </c>
      <c r="X2943" s="34">
        <v>42125</v>
      </c>
      <c r="Y2943" s="109"/>
      <c r="Z2943" s="70" t="s">
        <v>4927</v>
      </c>
      <c r="AA2943" s="20" t="s">
        <v>4926</v>
      </c>
      <c r="AB2943" s="109"/>
      <c r="AC2943" s="19"/>
      <c r="AD2943" s="22"/>
      <c r="AE2943" s="19"/>
    </row>
    <row r="2944" spans="2:31" x14ac:dyDescent="0.2">
      <c r="B2944" s="14" t="s">
        <v>10932</v>
      </c>
      <c r="C2944" s="33" t="s">
        <v>10931</v>
      </c>
      <c r="D2944" s="16" t="s">
        <v>10930</v>
      </c>
      <c r="E2944" s="104" t="s">
        <v>5057</v>
      </c>
      <c r="F2944" s="18" t="s">
        <v>26</v>
      </c>
      <c r="G2944" s="111" t="s">
        <v>4412</v>
      </c>
      <c r="H2944" s="102" t="s">
        <v>323</v>
      </c>
      <c r="I2944" s="21">
        <v>7463475</v>
      </c>
      <c r="J2944" s="71">
        <v>98.322000000000003</v>
      </c>
      <c r="K2944" s="21">
        <v>7374143</v>
      </c>
      <c r="L2944" s="21">
        <v>7500000</v>
      </c>
      <c r="M2944" s="21">
        <v>7463632</v>
      </c>
      <c r="N2944" s="21"/>
      <c r="O2944" s="21">
        <v>157</v>
      </c>
      <c r="P2944" s="21"/>
      <c r="Q2944" s="21"/>
      <c r="R2944" s="22">
        <v>3.65</v>
      </c>
      <c r="S2944" s="22">
        <v>3.677</v>
      </c>
      <c r="T2944" s="20" t="s">
        <v>4985</v>
      </c>
      <c r="U2944" s="21">
        <v>82125</v>
      </c>
      <c r="V2944" s="21"/>
      <c r="W2944" s="34">
        <v>41162</v>
      </c>
      <c r="X2944" s="34">
        <v>52110</v>
      </c>
      <c r="Y2944" s="109"/>
      <c r="Z2944" s="70" t="s">
        <v>4927</v>
      </c>
      <c r="AA2944" s="20" t="s">
        <v>4926</v>
      </c>
      <c r="AB2944" s="109"/>
      <c r="AC2944" s="28">
        <v>51926</v>
      </c>
      <c r="AD2944" s="22">
        <v>100</v>
      </c>
      <c r="AE2944" s="19"/>
    </row>
    <row r="2945" spans="2:31" x14ac:dyDescent="0.2">
      <c r="B2945" s="14" t="s">
        <v>10929</v>
      </c>
      <c r="C2945" s="33" t="s">
        <v>10928</v>
      </c>
      <c r="D2945" s="16" t="s">
        <v>10927</v>
      </c>
      <c r="E2945" s="104" t="s">
        <v>5057</v>
      </c>
      <c r="F2945" s="18" t="s">
        <v>26</v>
      </c>
      <c r="G2945" s="111" t="s">
        <v>4412</v>
      </c>
      <c r="H2945" s="102" t="s">
        <v>323</v>
      </c>
      <c r="I2945" s="21">
        <v>9999500</v>
      </c>
      <c r="J2945" s="71">
        <v>126.113</v>
      </c>
      <c r="K2945" s="21">
        <v>12611340</v>
      </c>
      <c r="L2945" s="21">
        <v>10000000</v>
      </c>
      <c r="M2945" s="21">
        <v>9999891</v>
      </c>
      <c r="N2945" s="21"/>
      <c r="O2945" s="21">
        <v>413</v>
      </c>
      <c r="P2945" s="21"/>
      <c r="Q2945" s="21"/>
      <c r="R2945" s="22">
        <v>5.6379999999999999</v>
      </c>
      <c r="S2945" s="22">
        <v>5.6379999999999999</v>
      </c>
      <c r="T2945" s="20" t="s">
        <v>4949</v>
      </c>
      <c r="U2945" s="21">
        <v>119024</v>
      </c>
      <c r="V2945" s="21">
        <v>563800</v>
      </c>
      <c r="W2945" s="34">
        <v>40624</v>
      </c>
      <c r="X2945" s="34">
        <v>51606</v>
      </c>
      <c r="Y2945" s="109"/>
      <c r="Z2945" s="70" t="s">
        <v>4927</v>
      </c>
      <c r="AA2945" s="20" t="s">
        <v>4926</v>
      </c>
      <c r="AB2945" s="109"/>
      <c r="AC2945" s="28">
        <v>51424</v>
      </c>
      <c r="AD2945" s="22">
        <v>100</v>
      </c>
      <c r="AE2945" s="19"/>
    </row>
    <row r="2946" spans="2:31" x14ac:dyDescent="0.2">
      <c r="B2946" s="14" t="s">
        <v>10926</v>
      </c>
      <c r="C2946" s="33" t="s">
        <v>10925</v>
      </c>
      <c r="D2946" s="16" t="s">
        <v>10914</v>
      </c>
      <c r="E2946" s="104" t="s">
        <v>26</v>
      </c>
      <c r="F2946" s="18" t="s">
        <v>26</v>
      </c>
      <c r="G2946" s="111" t="s">
        <v>590</v>
      </c>
      <c r="H2946" s="102" t="s">
        <v>5232</v>
      </c>
      <c r="I2946" s="21">
        <v>14318182</v>
      </c>
      <c r="J2946" s="71">
        <v>117.113</v>
      </c>
      <c r="K2946" s="21">
        <v>16768452</v>
      </c>
      <c r="L2946" s="21">
        <v>14318182</v>
      </c>
      <c r="M2946" s="21">
        <v>14318182</v>
      </c>
      <c r="N2946" s="21"/>
      <c r="O2946" s="21"/>
      <c r="P2946" s="21"/>
      <c r="Q2946" s="21"/>
      <c r="R2946" s="22">
        <v>8.32</v>
      </c>
      <c r="S2946" s="22">
        <v>8.3190000000000008</v>
      </c>
      <c r="T2946" s="20" t="s">
        <v>89</v>
      </c>
      <c r="U2946" s="21">
        <v>52945</v>
      </c>
      <c r="V2946" s="21">
        <v>1191273</v>
      </c>
      <c r="W2946" s="34">
        <v>35255</v>
      </c>
      <c r="X2946" s="34">
        <v>44362</v>
      </c>
      <c r="Y2946" s="109"/>
      <c r="Z2946" s="70" t="s">
        <v>531</v>
      </c>
      <c r="AA2946" s="20" t="s">
        <v>26</v>
      </c>
      <c r="AB2946" s="109"/>
      <c r="AC2946" s="31"/>
      <c r="AD2946" s="22"/>
      <c r="AE2946" s="19"/>
    </row>
    <row r="2947" spans="2:31" x14ac:dyDescent="0.2">
      <c r="B2947" s="14" t="s">
        <v>10924</v>
      </c>
      <c r="C2947" s="33" t="s">
        <v>10923</v>
      </c>
      <c r="D2947" s="16" t="s">
        <v>10914</v>
      </c>
      <c r="E2947" s="104" t="s">
        <v>26</v>
      </c>
      <c r="F2947" s="18" t="s">
        <v>26</v>
      </c>
      <c r="G2947" s="111" t="s">
        <v>590</v>
      </c>
      <c r="H2947" s="102" t="s">
        <v>5232</v>
      </c>
      <c r="I2947" s="21">
        <v>7159091</v>
      </c>
      <c r="J2947" s="71">
        <v>118.229</v>
      </c>
      <c r="K2947" s="21">
        <v>8464122</v>
      </c>
      <c r="L2947" s="21">
        <v>7159091</v>
      </c>
      <c r="M2947" s="21">
        <v>7159091</v>
      </c>
      <c r="N2947" s="21"/>
      <c r="O2947" s="21"/>
      <c r="P2947" s="21"/>
      <c r="Q2947" s="21"/>
      <c r="R2947" s="22">
        <v>8.3699999999999992</v>
      </c>
      <c r="S2947" s="22">
        <v>8.3699999999999992</v>
      </c>
      <c r="T2947" s="20" t="s">
        <v>4985</v>
      </c>
      <c r="U2947" s="21">
        <v>151468</v>
      </c>
      <c r="V2947" s="21">
        <v>599216</v>
      </c>
      <c r="W2947" s="34">
        <v>35338</v>
      </c>
      <c r="X2947" s="34">
        <v>44469</v>
      </c>
      <c r="Y2947" s="109"/>
      <c r="Z2947" s="70" t="s">
        <v>531</v>
      </c>
      <c r="AA2947" s="20" t="s">
        <v>26</v>
      </c>
      <c r="AB2947" s="109"/>
      <c r="AC2947" s="19"/>
      <c r="AD2947" s="22"/>
      <c r="AE2947" s="19"/>
    </row>
    <row r="2948" spans="2:31" x14ac:dyDescent="0.2">
      <c r="B2948" s="14" t="s">
        <v>10922</v>
      </c>
      <c r="C2948" s="33" t="s">
        <v>10921</v>
      </c>
      <c r="D2948" s="16" t="s">
        <v>10914</v>
      </c>
      <c r="E2948" s="104" t="s">
        <v>26</v>
      </c>
      <c r="F2948" s="18" t="s">
        <v>26</v>
      </c>
      <c r="G2948" s="111" t="s">
        <v>590</v>
      </c>
      <c r="H2948" s="102" t="s">
        <v>5232</v>
      </c>
      <c r="I2948" s="21">
        <v>7159091</v>
      </c>
      <c r="J2948" s="71">
        <v>116.77500000000001</v>
      </c>
      <c r="K2948" s="21">
        <v>8360028</v>
      </c>
      <c r="L2948" s="21">
        <v>7159091</v>
      </c>
      <c r="M2948" s="21">
        <v>7159091</v>
      </c>
      <c r="N2948" s="21"/>
      <c r="O2948" s="21"/>
      <c r="P2948" s="21"/>
      <c r="Q2948" s="21"/>
      <c r="R2948" s="22">
        <v>7.9</v>
      </c>
      <c r="S2948" s="22">
        <v>7.9</v>
      </c>
      <c r="T2948" s="20" t="s">
        <v>89</v>
      </c>
      <c r="U2948" s="21">
        <v>25136</v>
      </c>
      <c r="V2948" s="21">
        <v>565568</v>
      </c>
      <c r="W2948" s="34">
        <v>35415</v>
      </c>
      <c r="X2948" s="34">
        <v>44545</v>
      </c>
      <c r="Y2948" s="109"/>
      <c r="Z2948" s="70" t="s">
        <v>531</v>
      </c>
      <c r="AA2948" s="20" t="s">
        <v>26</v>
      </c>
      <c r="AB2948" s="109"/>
      <c r="AC2948" s="19"/>
      <c r="AD2948" s="22"/>
      <c r="AE2948" s="19"/>
    </row>
    <row r="2949" spans="2:31" x14ac:dyDescent="0.2">
      <c r="B2949" s="14" t="s">
        <v>10920</v>
      </c>
      <c r="C2949" s="33" t="s">
        <v>10919</v>
      </c>
      <c r="D2949" s="16" t="s">
        <v>10914</v>
      </c>
      <c r="E2949" s="104" t="s">
        <v>26</v>
      </c>
      <c r="F2949" s="18" t="s">
        <v>26</v>
      </c>
      <c r="G2949" s="111" t="s">
        <v>26</v>
      </c>
      <c r="H2949" s="102" t="s">
        <v>5232</v>
      </c>
      <c r="I2949" s="21">
        <v>5000000</v>
      </c>
      <c r="J2949" s="71">
        <v>129.27799999999999</v>
      </c>
      <c r="K2949" s="21">
        <v>6463900</v>
      </c>
      <c r="L2949" s="21">
        <v>5000000</v>
      </c>
      <c r="M2949" s="21">
        <v>5000000</v>
      </c>
      <c r="N2949" s="21"/>
      <c r="O2949" s="21"/>
      <c r="P2949" s="21"/>
      <c r="Q2949" s="21"/>
      <c r="R2949" s="22">
        <v>8.2100000000000009</v>
      </c>
      <c r="S2949" s="22">
        <v>8.2100000000000009</v>
      </c>
      <c r="T2949" s="20" t="s">
        <v>89</v>
      </c>
      <c r="U2949" s="21">
        <v>22806</v>
      </c>
      <c r="V2949" s="21">
        <v>410500</v>
      </c>
      <c r="W2949" s="34">
        <v>36140</v>
      </c>
      <c r="X2949" s="34">
        <v>47098</v>
      </c>
      <c r="Y2949" s="109"/>
      <c r="Z2949" s="70" t="s">
        <v>531</v>
      </c>
      <c r="AA2949" s="20" t="s">
        <v>26</v>
      </c>
      <c r="AB2949" s="109"/>
      <c r="AC2949" s="19"/>
      <c r="AD2949" s="22"/>
      <c r="AE2949" s="19"/>
    </row>
    <row r="2950" spans="2:31" x14ac:dyDescent="0.2">
      <c r="B2950" s="14" t="s">
        <v>10918</v>
      </c>
      <c r="C2950" s="33" t="s">
        <v>10917</v>
      </c>
      <c r="D2950" s="16" t="s">
        <v>10914</v>
      </c>
      <c r="E2950" s="104" t="s">
        <v>26</v>
      </c>
      <c r="F2950" s="18" t="s">
        <v>26</v>
      </c>
      <c r="G2950" s="111" t="s">
        <v>590</v>
      </c>
      <c r="H2950" s="102" t="s">
        <v>5232</v>
      </c>
      <c r="I2950" s="21">
        <v>1500000</v>
      </c>
      <c r="J2950" s="71">
        <v>108.361</v>
      </c>
      <c r="K2950" s="21">
        <v>1625415</v>
      </c>
      <c r="L2950" s="21">
        <v>1500000</v>
      </c>
      <c r="M2950" s="21">
        <v>1500000</v>
      </c>
      <c r="N2950" s="21"/>
      <c r="O2950" s="21"/>
      <c r="P2950" s="21"/>
      <c r="Q2950" s="21"/>
      <c r="R2950" s="22">
        <v>5.98</v>
      </c>
      <c r="S2950" s="22">
        <v>5.98</v>
      </c>
      <c r="T2950" s="20" t="s">
        <v>85</v>
      </c>
      <c r="U2950" s="21">
        <v>37624</v>
      </c>
      <c r="V2950" s="21">
        <v>89700</v>
      </c>
      <c r="W2950" s="34">
        <v>38702</v>
      </c>
      <c r="X2950" s="34">
        <v>46052</v>
      </c>
      <c r="Y2950" s="109"/>
      <c r="Z2950" s="70" t="s">
        <v>531</v>
      </c>
      <c r="AA2950" s="20" t="s">
        <v>26</v>
      </c>
      <c r="AB2950" s="109"/>
      <c r="AC2950" s="19"/>
      <c r="AD2950" s="22"/>
      <c r="AE2950" s="19"/>
    </row>
    <row r="2951" spans="2:31" x14ac:dyDescent="0.2">
      <c r="B2951" s="14" t="s">
        <v>10916</v>
      </c>
      <c r="C2951" s="33" t="s">
        <v>10915</v>
      </c>
      <c r="D2951" s="16" t="s">
        <v>10914</v>
      </c>
      <c r="E2951" s="104" t="s">
        <v>26</v>
      </c>
      <c r="F2951" s="18" t="s">
        <v>26</v>
      </c>
      <c r="G2951" s="111" t="s">
        <v>590</v>
      </c>
      <c r="H2951" s="102" t="s">
        <v>5232</v>
      </c>
      <c r="I2951" s="21">
        <v>2000000</v>
      </c>
      <c r="J2951" s="71">
        <v>109.575</v>
      </c>
      <c r="K2951" s="21">
        <v>2191500</v>
      </c>
      <c r="L2951" s="21">
        <v>2000000</v>
      </c>
      <c r="M2951" s="21">
        <v>2000000</v>
      </c>
      <c r="N2951" s="21"/>
      <c r="O2951" s="21"/>
      <c r="P2951" s="21"/>
      <c r="Q2951" s="21"/>
      <c r="R2951" s="22">
        <v>6.29</v>
      </c>
      <c r="S2951" s="22">
        <v>6.29</v>
      </c>
      <c r="T2951" s="20" t="s">
        <v>85</v>
      </c>
      <c r="U2951" s="21">
        <v>52766</v>
      </c>
      <c r="V2951" s="21">
        <v>125800</v>
      </c>
      <c r="W2951" s="34">
        <v>38702</v>
      </c>
      <c r="X2951" s="34">
        <v>47878</v>
      </c>
      <c r="Y2951" s="109"/>
      <c r="Z2951" s="70" t="s">
        <v>531</v>
      </c>
      <c r="AA2951" s="20" t="s">
        <v>26</v>
      </c>
      <c r="AB2951" s="109"/>
      <c r="AC2951" s="19"/>
      <c r="AD2951" s="22"/>
      <c r="AE2951" s="19"/>
    </row>
    <row r="2952" spans="2:31" x14ac:dyDescent="0.2">
      <c r="B2952" s="14" t="s">
        <v>10913</v>
      </c>
      <c r="C2952" s="33" t="s">
        <v>10912</v>
      </c>
      <c r="D2952" s="16" t="s">
        <v>10909</v>
      </c>
      <c r="E2952" s="104" t="s">
        <v>26</v>
      </c>
      <c r="F2952" s="18" t="s">
        <v>26</v>
      </c>
      <c r="G2952" s="111" t="s">
        <v>590</v>
      </c>
      <c r="H2952" s="102" t="s">
        <v>5232</v>
      </c>
      <c r="I2952" s="21">
        <v>1500000</v>
      </c>
      <c r="J2952" s="71">
        <v>108.339</v>
      </c>
      <c r="K2952" s="21">
        <v>1625085</v>
      </c>
      <c r="L2952" s="21">
        <v>1500000</v>
      </c>
      <c r="M2952" s="21">
        <v>1500000</v>
      </c>
      <c r="N2952" s="21"/>
      <c r="O2952" s="21"/>
      <c r="P2952" s="21"/>
      <c r="Q2952" s="21"/>
      <c r="R2952" s="22">
        <v>5.98</v>
      </c>
      <c r="S2952" s="22">
        <v>5.98</v>
      </c>
      <c r="T2952" s="20" t="s">
        <v>4949</v>
      </c>
      <c r="U2952" s="21">
        <v>19186</v>
      </c>
      <c r="V2952" s="21">
        <v>89700</v>
      </c>
      <c r="W2952" s="34">
        <v>38702</v>
      </c>
      <c r="X2952" s="34">
        <v>46126</v>
      </c>
      <c r="Y2952" s="109"/>
      <c r="Z2952" s="70" t="s">
        <v>531</v>
      </c>
      <c r="AA2952" s="20" t="s">
        <v>26</v>
      </c>
      <c r="AB2952" s="109"/>
      <c r="AC2952" s="19"/>
      <c r="AD2952" s="22"/>
      <c r="AE2952" s="19"/>
    </row>
    <row r="2953" spans="2:31" x14ac:dyDescent="0.2">
      <c r="B2953" s="14" t="s">
        <v>10911</v>
      </c>
      <c r="C2953" s="33" t="s">
        <v>10910</v>
      </c>
      <c r="D2953" s="16" t="s">
        <v>10909</v>
      </c>
      <c r="E2953" s="104" t="s">
        <v>26</v>
      </c>
      <c r="F2953" s="18" t="s">
        <v>26</v>
      </c>
      <c r="G2953" s="111" t="s">
        <v>590</v>
      </c>
      <c r="H2953" s="102" t="s">
        <v>5232</v>
      </c>
      <c r="I2953" s="21">
        <v>2000000</v>
      </c>
      <c r="J2953" s="71">
        <v>109.48099999999999</v>
      </c>
      <c r="K2953" s="21">
        <v>2189620</v>
      </c>
      <c r="L2953" s="21">
        <v>2000000</v>
      </c>
      <c r="M2953" s="21">
        <v>2000000</v>
      </c>
      <c r="N2953" s="21"/>
      <c r="O2953" s="21"/>
      <c r="P2953" s="21"/>
      <c r="Q2953" s="21"/>
      <c r="R2953" s="22">
        <v>6.29</v>
      </c>
      <c r="S2953" s="22">
        <v>6.29</v>
      </c>
      <c r="T2953" s="20" t="s">
        <v>4949</v>
      </c>
      <c r="U2953" s="21">
        <v>26907</v>
      </c>
      <c r="V2953" s="21">
        <v>125800</v>
      </c>
      <c r="W2953" s="34">
        <v>38702</v>
      </c>
      <c r="X2953" s="34">
        <v>47952</v>
      </c>
      <c r="Y2953" s="109"/>
      <c r="Z2953" s="70" t="s">
        <v>531</v>
      </c>
      <c r="AA2953" s="20" t="s">
        <v>26</v>
      </c>
      <c r="AB2953" s="109"/>
      <c r="AC2953" s="19"/>
      <c r="AD2953" s="22"/>
      <c r="AE2953" s="19"/>
    </row>
    <row r="2954" spans="2:31" x14ac:dyDescent="0.2">
      <c r="B2954" s="14" t="s">
        <v>10908</v>
      </c>
      <c r="C2954" s="33" t="s">
        <v>10907</v>
      </c>
      <c r="D2954" s="16" t="s">
        <v>10904</v>
      </c>
      <c r="E2954" s="104" t="s">
        <v>26</v>
      </c>
      <c r="F2954" s="18" t="s">
        <v>26</v>
      </c>
      <c r="G2954" s="111" t="s">
        <v>26</v>
      </c>
      <c r="H2954" s="102" t="s">
        <v>334</v>
      </c>
      <c r="I2954" s="21">
        <v>11086225</v>
      </c>
      <c r="J2954" s="71">
        <v>117.80500000000001</v>
      </c>
      <c r="K2954" s="21">
        <v>13088113</v>
      </c>
      <c r="L2954" s="21">
        <v>11110000</v>
      </c>
      <c r="M2954" s="21">
        <v>11097599</v>
      </c>
      <c r="N2954" s="21"/>
      <c r="O2954" s="21">
        <v>2565</v>
      </c>
      <c r="P2954" s="21"/>
      <c r="Q2954" s="21"/>
      <c r="R2954" s="22">
        <v>6.4</v>
      </c>
      <c r="S2954" s="22">
        <v>6.4290000000000003</v>
      </c>
      <c r="T2954" s="20" t="s">
        <v>85</v>
      </c>
      <c r="U2954" s="21">
        <v>355520</v>
      </c>
      <c r="V2954" s="21">
        <v>711040</v>
      </c>
      <c r="W2954" s="34">
        <v>39252</v>
      </c>
      <c r="X2954" s="34">
        <v>42917</v>
      </c>
      <c r="Y2954" s="109"/>
      <c r="Z2954" s="70" t="s">
        <v>4927</v>
      </c>
      <c r="AA2954" s="20" t="s">
        <v>4926</v>
      </c>
      <c r="AB2954" s="109"/>
      <c r="AC2954" s="19"/>
      <c r="AD2954" s="22"/>
      <c r="AE2954" s="19"/>
    </row>
    <row r="2955" spans="2:31" x14ac:dyDescent="0.2">
      <c r="B2955" s="14" t="s">
        <v>10906</v>
      </c>
      <c r="C2955" s="33" t="s">
        <v>10905</v>
      </c>
      <c r="D2955" s="16" t="s">
        <v>10904</v>
      </c>
      <c r="E2955" s="104" t="s">
        <v>26</v>
      </c>
      <c r="F2955" s="18" t="s">
        <v>26</v>
      </c>
      <c r="G2955" s="111" t="s">
        <v>26</v>
      </c>
      <c r="H2955" s="102" t="s">
        <v>334</v>
      </c>
      <c r="I2955" s="21">
        <v>2997210</v>
      </c>
      <c r="J2955" s="71">
        <v>105.473</v>
      </c>
      <c r="K2955" s="21">
        <v>3164193</v>
      </c>
      <c r="L2955" s="21">
        <v>3000000</v>
      </c>
      <c r="M2955" s="21">
        <v>2998154</v>
      </c>
      <c r="N2955" s="21"/>
      <c r="O2955" s="21">
        <v>558</v>
      </c>
      <c r="P2955" s="21"/>
      <c r="Q2955" s="21"/>
      <c r="R2955" s="22">
        <v>3.2</v>
      </c>
      <c r="S2955" s="22">
        <v>3.22</v>
      </c>
      <c r="T2955" s="20" t="s">
        <v>4949</v>
      </c>
      <c r="U2955" s="21">
        <v>24000</v>
      </c>
      <c r="V2955" s="21">
        <v>96000</v>
      </c>
      <c r="W2955" s="34">
        <v>40623</v>
      </c>
      <c r="X2955" s="34">
        <v>42461</v>
      </c>
      <c r="Y2955" s="109"/>
      <c r="Z2955" s="70" t="s">
        <v>4927</v>
      </c>
      <c r="AA2955" s="20" t="s">
        <v>4926</v>
      </c>
      <c r="AB2955" s="109"/>
      <c r="AC2955" s="19"/>
      <c r="AD2955" s="22"/>
      <c r="AE2955" s="19"/>
    </row>
    <row r="2956" spans="2:31" x14ac:dyDescent="0.2">
      <c r="B2956" s="14" t="s">
        <v>10903</v>
      </c>
      <c r="C2956" s="33" t="s">
        <v>10902</v>
      </c>
      <c r="D2956" s="16" t="s">
        <v>10901</v>
      </c>
      <c r="E2956" s="104" t="s">
        <v>26</v>
      </c>
      <c r="F2956" s="18" t="s">
        <v>26</v>
      </c>
      <c r="G2956" s="111" t="s">
        <v>26</v>
      </c>
      <c r="H2956" s="102" t="s">
        <v>323</v>
      </c>
      <c r="I2956" s="21">
        <v>4991550</v>
      </c>
      <c r="J2956" s="71">
        <v>104.93</v>
      </c>
      <c r="K2956" s="21">
        <v>5246485</v>
      </c>
      <c r="L2956" s="21">
        <v>5000000</v>
      </c>
      <c r="M2956" s="21">
        <v>4994835</v>
      </c>
      <c r="N2956" s="21"/>
      <c r="O2956" s="21">
        <v>1621</v>
      </c>
      <c r="P2956" s="21"/>
      <c r="Q2956" s="21"/>
      <c r="R2956" s="22">
        <v>2.75</v>
      </c>
      <c r="S2956" s="22">
        <v>2.7850000000000001</v>
      </c>
      <c r="T2956" s="20" t="s">
        <v>118</v>
      </c>
      <c r="U2956" s="21">
        <v>57292</v>
      </c>
      <c r="V2956" s="21">
        <v>137500</v>
      </c>
      <c r="W2956" s="34">
        <v>40519</v>
      </c>
      <c r="X2956" s="34">
        <v>42401</v>
      </c>
      <c r="Y2956" s="109"/>
      <c r="Z2956" s="70" t="s">
        <v>4927</v>
      </c>
      <c r="AA2956" s="20" t="s">
        <v>4926</v>
      </c>
      <c r="AB2956" s="109"/>
      <c r="AC2956" s="19"/>
      <c r="AD2956" s="22"/>
      <c r="AE2956" s="19"/>
    </row>
    <row r="2957" spans="2:31" x14ac:dyDescent="0.2">
      <c r="B2957" s="14" t="s">
        <v>10900</v>
      </c>
      <c r="C2957" s="33" t="s">
        <v>10899</v>
      </c>
      <c r="D2957" s="16" t="s">
        <v>10898</v>
      </c>
      <c r="E2957" s="104" t="s">
        <v>26</v>
      </c>
      <c r="F2957" s="18" t="s">
        <v>26</v>
      </c>
      <c r="G2957" s="111" t="s">
        <v>26</v>
      </c>
      <c r="H2957" s="102" t="s">
        <v>323</v>
      </c>
      <c r="I2957" s="21">
        <v>14992950</v>
      </c>
      <c r="J2957" s="71">
        <v>117.53</v>
      </c>
      <c r="K2957" s="21">
        <v>17629425</v>
      </c>
      <c r="L2957" s="21">
        <v>15000000</v>
      </c>
      <c r="M2957" s="21">
        <v>14997188</v>
      </c>
      <c r="N2957" s="21"/>
      <c r="O2957" s="21">
        <v>695</v>
      </c>
      <c r="P2957" s="21"/>
      <c r="Q2957" s="21"/>
      <c r="R2957" s="22">
        <v>5.83</v>
      </c>
      <c r="S2957" s="22">
        <v>5.8360000000000003</v>
      </c>
      <c r="T2957" s="20" t="s">
        <v>89</v>
      </c>
      <c r="U2957" s="21">
        <v>72875</v>
      </c>
      <c r="V2957" s="21">
        <v>874500</v>
      </c>
      <c r="W2957" s="34">
        <v>39457</v>
      </c>
      <c r="X2957" s="34">
        <v>43132</v>
      </c>
      <c r="Y2957" s="109"/>
      <c r="Z2957" s="70" t="s">
        <v>4927</v>
      </c>
      <c r="AA2957" s="20" t="s">
        <v>4926</v>
      </c>
      <c r="AB2957" s="109"/>
      <c r="AC2957" s="19"/>
      <c r="AD2957" s="22"/>
      <c r="AE2957" s="19"/>
    </row>
    <row r="2958" spans="2:31" x14ac:dyDescent="0.2">
      <c r="B2958" s="14" t="s">
        <v>10897</v>
      </c>
      <c r="C2958" s="33" t="s">
        <v>10896</v>
      </c>
      <c r="D2958" s="16" t="s">
        <v>10893</v>
      </c>
      <c r="E2958" s="104" t="s">
        <v>26</v>
      </c>
      <c r="F2958" s="18" t="s">
        <v>26</v>
      </c>
      <c r="G2958" s="111" t="s">
        <v>26</v>
      </c>
      <c r="H2958" s="102" t="s">
        <v>323</v>
      </c>
      <c r="I2958" s="21">
        <v>5000000</v>
      </c>
      <c r="J2958" s="71">
        <v>97.287000000000006</v>
      </c>
      <c r="K2958" s="21">
        <v>4864350</v>
      </c>
      <c r="L2958" s="21">
        <v>5000000</v>
      </c>
      <c r="M2958" s="21">
        <v>5000000</v>
      </c>
      <c r="N2958" s="21"/>
      <c r="O2958" s="21"/>
      <c r="P2958" s="21"/>
      <c r="Q2958" s="21"/>
      <c r="R2958" s="22">
        <v>2.98</v>
      </c>
      <c r="S2958" s="22">
        <v>2.98</v>
      </c>
      <c r="T2958" s="20" t="s">
        <v>4949</v>
      </c>
      <c r="U2958" s="21">
        <v>7036</v>
      </c>
      <c r="V2958" s="21"/>
      <c r="W2958" s="34">
        <v>41173</v>
      </c>
      <c r="X2958" s="34">
        <v>45627</v>
      </c>
      <c r="Y2958" s="109"/>
      <c r="Z2958" s="70" t="s">
        <v>531</v>
      </c>
      <c r="AA2958" s="20" t="s">
        <v>26</v>
      </c>
      <c r="AB2958" s="109"/>
      <c r="AC2958" s="19"/>
      <c r="AD2958" s="22"/>
      <c r="AE2958" s="19"/>
    </row>
    <row r="2959" spans="2:31" x14ac:dyDescent="0.2">
      <c r="B2959" s="14" t="s">
        <v>10895</v>
      </c>
      <c r="C2959" s="33" t="s">
        <v>10894</v>
      </c>
      <c r="D2959" s="16" t="s">
        <v>10893</v>
      </c>
      <c r="E2959" s="104" t="s">
        <v>26</v>
      </c>
      <c r="F2959" s="18" t="s">
        <v>26</v>
      </c>
      <c r="G2959" s="111" t="s">
        <v>26</v>
      </c>
      <c r="H2959" s="102" t="s">
        <v>323</v>
      </c>
      <c r="I2959" s="21">
        <v>7000000</v>
      </c>
      <c r="J2959" s="71">
        <v>97.022000000000006</v>
      </c>
      <c r="K2959" s="21">
        <v>6791540</v>
      </c>
      <c r="L2959" s="21">
        <v>7000000</v>
      </c>
      <c r="M2959" s="21">
        <v>7000000</v>
      </c>
      <c r="N2959" s="21"/>
      <c r="O2959" s="21"/>
      <c r="P2959" s="21"/>
      <c r="Q2959" s="21"/>
      <c r="R2959" s="22">
        <v>3.28</v>
      </c>
      <c r="S2959" s="22">
        <v>3.28</v>
      </c>
      <c r="T2959" s="20" t="s">
        <v>4949</v>
      </c>
      <c r="U2959" s="21">
        <v>10842</v>
      </c>
      <c r="V2959" s="21"/>
      <c r="W2959" s="34">
        <v>41173</v>
      </c>
      <c r="X2959" s="34">
        <v>46722</v>
      </c>
      <c r="Y2959" s="109"/>
      <c r="Z2959" s="70" t="s">
        <v>531</v>
      </c>
      <c r="AA2959" s="20" t="s">
        <v>26</v>
      </c>
      <c r="AB2959" s="109"/>
      <c r="AC2959" s="19"/>
      <c r="AD2959" s="22"/>
      <c r="AE2959" s="19"/>
    </row>
    <row r="2960" spans="2:31" x14ac:dyDescent="0.2">
      <c r="B2960" s="14" t="s">
        <v>10892</v>
      </c>
      <c r="C2960" s="33" t="s">
        <v>10891</v>
      </c>
      <c r="D2960" s="16" t="s">
        <v>10890</v>
      </c>
      <c r="E2960" s="104" t="s">
        <v>26</v>
      </c>
      <c r="F2960" s="18" t="s">
        <v>26</v>
      </c>
      <c r="G2960" s="111" t="s">
        <v>26</v>
      </c>
      <c r="H2960" s="102" t="s">
        <v>590</v>
      </c>
      <c r="I2960" s="21">
        <v>18000000</v>
      </c>
      <c r="J2960" s="71">
        <v>103.00700000000001</v>
      </c>
      <c r="K2960" s="21">
        <v>18541260</v>
      </c>
      <c r="L2960" s="21">
        <v>18000000</v>
      </c>
      <c r="M2960" s="21">
        <v>18000000</v>
      </c>
      <c r="N2960" s="21"/>
      <c r="O2960" s="21"/>
      <c r="P2960" s="21"/>
      <c r="Q2960" s="21"/>
      <c r="R2960" s="22">
        <v>3.82</v>
      </c>
      <c r="S2960" s="22">
        <v>3.82</v>
      </c>
      <c r="T2960" s="20" t="s">
        <v>4965</v>
      </c>
      <c r="U2960" s="21">
        <v>59210</v>
      </c>
      <c r="V2960" s="21"/>
      <c r="W2960" s="34">
        <v>41215</v>
      </c>
      <c r="X2960" s="34">
        <v>44895</v>
      </c>
      <c r="Y2960" s="109"/>
      <c r="Z2960" s="70" t="s">
        <v>531</v>
      </c>
      <c r="AA2960" s="20" t="s">
        <v>26</v>
      </c>
      <c r="AB2960" s="109"/>
      <c r="AC2960" s="19"/>
      <c r="AD2960" s="22"/>
      <c r="AE2960" s="19"/>
    </row>
    <row r="2961" spans="2:31" x14ac:dyDescent="0.2">
      <c r="B2961" s="14" t="s">
        <v>10889</v>
      </c>
      <c r="C2961" s="33" t="s">
        <v>10888</v>
      </c>
      <c r="D2961" s="16" t="s">
        <v>10887</v>
      </c>
      <c r="E2961" s="104" t="s">
        <v>26</v>
      </c>
      <c r="F2961" s="18" t="s">
        <v>26</v>
      </c>
      <c r="G2961" s="111" t="s">
        <v>26</v>
      </c>
      <c r="H2961" s="102" t="s">
        <v>334</v>
      </c>
      <c r="I2961" s="21">
        <v>15998800</v>
      </c>
      <c r="J2961" s="71">
        <v>104.306</v>
      </c>
      <c r="K2961" s="21">
        <v>16688896</v>
      </c>
      <c r="L2961" s="21">
        <v>16000000</v>
      </c>
      <c r="M2961" s="21">
        <v>16000176</v>
      </c>
      <c r="N2961" s="21"/>
      <c r="O2961" s="21">
        <v>101</v>
      </c>
      <c r="P2961" s="21"/>
      <c r="Q2961" s="21"/>
      <c r="R2961" s="22">
        <v>5.95</v>
      </c>
      <c r="S2961" s="22">
        <v>5.9489999999999998</v>
      </c>
      <c r="T2961" s="20" t="s">
        <v>85</v>
      </c>
      <c r="U2961" s="21">
        <v>438978</v>
      </c>
      <c r="V2961" s="21">
        <v>952000</v>
      </c>
      <c r="W2961" s="34">
        <v>38429</v>
      </c>
      <c r="X2961" s="34">
        <v>41654</v>
      </c>
      <c r="Y2961" s="109"/>
      <c r="Z2961" s="70" t="s">
        <v>4927</v>
      </c>
      <c r="AA2961" s="20" t="s">
        <v>4926</v>
      </c>
      <c r="AB2961" s="109"/>
      <c r="AC2961" s="19"/>
      <c r="AD2961" s="22"/>
      <c r="AE2961" s="19"/>
    </row>
    <row r="2962" spans="2:31" x14ac:dyDescent="0.2">
      <c r="B2962" s="14" t="s">
        <v>10886</v>
      </c>
      <c r="C2962" s="33" t="s">
        <v>10885</v>
      </c>
      <c r="D2962" s="16" t="s">
        <v>10884</v>
      </c>
      <c r="E2962" s="104" t="s">
        <v>26</v>
      </c>
      <c r="F2962" s="18" t="s">
        <v>26</v>
      </c>
      <c r="G2962" s="111" t="s">
        <v>26</v>
      </c>
      <c r="H2962" s="102" t="s">
        <v>334</v>
      </c>
      <c r="I2962" s="21">
        <v>14778900</v>
      </c>
      <c r="J2962" s="71">
        <v>117.07299999999999</v>
      </c>
      <c r="K2962" s="21">
        <v>17560935</v>
      </c>
      <c r="L2962" s="21">
        <v>15000000</v>
      </c>
      <c r="M2962" s="21">
        <v>14868775</v>
      </c>
      <c r="N2962" s="21"/>
      <c r="O2962" s="21">
        <v>20484</v>
      </c>
      <c r="P2962" s="21"/>
      <c r="Q2962" s="21"/>
      <c r="R2962" s="22">
        <v>6.5</v>
      </c>
      <c r="S2962" s="22">
        <v>6.7050000000000001</v>
      </c>
      <c r="T2962" s="20" t="s">
        <v>118</v>
      </c>
      <c r="U2962" s="21">
        <v>368333</v>
      </c>
      <c r="V2962" s="21">
        <v>975000</v>
      </c>
      <c r="W2962" s="34">
        <v>39492</v>
      </c>
      <c r="X2962" s="34">
        <v>43146</v>
      </c>
      <c r="Y2962" s="109"/>
      <c r="Z2962" s="70" t="s">
        <v>4927</v>
      </c>
      <c r="AA2962" s="20" t="s">
        <v>4926</v>
      </c>
      <c r="AB2962" s="109"/>
      <c r="AC2962" s="19"/>
      <c r="AD2962" s="22"/>
      <c r="AE2962" s="19"/>
    </row>
    <row r="2963" spans="2:31" x14ac:dyDescent="0.2">
      <c r="B2963" s="14" t="s">
        <v>10883</v>
      </c>
      <c r="C2963" s="33" t="s">
        <v>10882</v>
      </c>
      <c r="D2963" s="16" t="s">
        <v>10879</v>
      </c>
      <c r="E2963" s="104" t="s">
        <v>26</v>
      </c>
      <c r="F2963" s="18" t="s">
        <v>26</v>
      </c>
      <c r="G2963" s="111" t="s">
        <v>26</v>
      </c>
      <c r="H2963" s="102" t="s">
        <v>4412</v>
      </c>
      <c r="I2963" s="21">
        <v>13250000</v>
      </c>
      <c r="J2963" s="71">
        <v>110.866</v>
      </c>
      <c r="K2963" s="21">
        <v>14689745</v>
      </c>
      <c r="L2963" s="21">
        <v>13250000</v>
      </c>
      <c r="M2963" s="21">
        <v>13250000</v>
      </c>
      <c r="N2963" s="21"/>
      <c r="O2963" s="21"/>
      <c r="P2963" s="21"/>
      <c r="Q2963" s="21"/>
      <c r="R2963" s="22">
        <v>5.41</v>
      </c>
      <c r="S2963" s="22">
        <v>5.41</v>
      </c>
      <c r="T2963" s="20" t="s">
        <v>118</v>
      </c>
      <c r="U2963" s="21">
        <v>282748</v>
      </c>
      <c r="V2963" s="21">
        <v>716825</v>
      </c>
      <c r="W2963" s="34">
        <v>38736</v>
      </c>
      <c r="X2963" s="34">
        <v>42409</v>
      </c>
      <c r="Y2963" s="109"/>
      <c r="Z2963" s="70" t="s">
        <v>531</v>
      </c>
      <c r="AA2963" s="20" t="s">
        <v>26</v>
      </c>
      <c r="AB2963" s="109"/>
      <c r="AC2963" s="19"/>
      <c r="AD2963" s="22"/>
      <c r="AE2963" s="19"/>
    </row>
    <row r="2964" spans="2:31" x14ac:dyDescent="0.2">
      <c r="B2964" s="14" t="s">
        <v>10881</v>
      </c>
      <c r="C2964" s="33" t="s">
        <v>10880</v>
      </c>
      <c r="D2964" s="16" t="s">
        <v>10879</v>
      </c>
      <c r="E2964" s="104" t="s">
        <v>26</v>
      </c>
      <c r="F2964" s="18" t="s">
        <v>26</v>
      </c>
      <c r="G2964" s="111" t="s">
        <v>26</v>
      </c>
      <c r="H2964" s="102" t="s">
        <v>4412</v>
      </c>
      <c r="I2964" s="21">
        <v>15000000</v>
      </c>
      <c r="J2964" s="71">
        <v>112.901</v>
      </c>
      <c r="K2964" s="21">
        <v>16935150</v>
      </c>
      <c r="L2964" s="21">
        <v>15000000</v>
      </c>
      <c r="M2964" s="21">
        <v>15000000</v>
      </c>
      <c r="N2964" s="21"/>
      <c r="O2964" s="21"/>
      <c r="P2964" s="21"/>
      <c r="Q2964" s="21"/>
      <c r="R2964" s="22">
        <v>5.51</v>
      </c>
      <c r="S2964" s="22">
        <v>5.51</v>
      </c>
      <c r="T2964" s="20" t="s">
        <v>118</v>
      </c>
      <c r="U2964" s="21">
        <v>326008</v>
      </c>
      <c r="V2964" s="21">
        <v>826500</v>
      </c>
      <c r="W2964" s="34">
        <v>38736</v>
      </c>
      <c r="X2964" s="34">
        <v>43140</v>
      </c>
      <c r="Y2964" s="109"/>
      <c r="Z2964" s="70" t="s">
        <v>531</v>
      </c>
      <c r="AA2964" s="20" t="s">
        <v>26</v>
      </c>
      <c r="AB2964" s="109"/>
      <c r="AC2964" s="31"/>
      <c r="AD2964" s="22"/>
      <c r="AE2964" s="19"/>
    </row>
    <row r="2965" spans="2:31" x14ac:dyDescent="0.2">
      <c r="B2965" s="14" t="s">
        <v>10878</v>
      </c>
      <c r="C2965" s="33" t="s">
        <v>10877</v>
      </c>
      <c r="D2965" s="16" t="s">
        <v>10876</v>
      </c>
      <c r="E2965" s="104" t="s">
        <v>26</v>
      </c>
      <c r="F2965" s="18" t="s">
        <v>26</v>
      </c>
      <c r="G2965" s="111" t="s">
        <v>26</v>
      </c>
      <c r="H2965" s="102" t="s">
        <v>590</v>
      </c>
      <c r="I2965" s="21">
        <v>10000000</v>
      </c>
      <c r="J2965" s="71">
        <v>119.642</v>
      </c>
      <c r="K2965" s="21">
        <v>11964160</v>
      </c>
      <c r="L2965" s="21">
        <v>10000000</v>
      </c>
      <c r="M2965" s="21">
        <v>10000000</v>
      </c>
      <c r="N2965" s="21"/>
      <c r="O2965" s="21"/>
      <c r="P2965" s="21"/>
      <c r="Q2965" s="21"/>
      <c r="R2965" s="22">
        <v>7.29</v>
      </c>
      <c r="S2965" s="22">
        <v>7.29</v>
      </c>
      <c r="T2965" s="20" t="s">
        <v>118</v>
      </c>
      <c r="U2965" s="21">
        <v>275400</v>
      </c>
      <c r="V2965" s="21">
        <v>729000</v>
      </c>
      <c r="W2965" s="34">
        <v>39647</v>
      </c>
      <c r="X2965" s="34">
        <v>43327</v>
      </c>
      <c r="Y2965" s="109"/>
      <c r="Z2965" s="70" t="s">
        <v>4927</v>
      </c>
      <c r="AA2965" s="20" t="s">
        <v>4926</v>
      </c>
      <c r="AB2965" s="109"/>
      <c r="AC2965" s="19"/>
      <c r="AD2965" s="22"/>
      <c r="AE2965" s="19"/>
    </row>
    <row r="2966" spans="2:31" x14ac:dyDescent="0.2">
      <c r="B2966" s="14" t="s">
        <v>10875</v>
      </c>
      <c r="C2966" s="33" t="s">
        <v>10874</v>
      </c>
      <c r="D2966" s="16" t="s">
        <v>10871</v>
      </c>
      <c r="E2966" s="104" t="s">
        <v>26</v>
      </c>
      <c r="F2966" s="18" t="s">
        <v>26</v>
      </c>
      <c r="G2966" s="111" t="s">
        <v>26</v>
      </c>
      <c r="H2966" s="102" t="s">
        <v>323</v>
      </c>
      <c r="I2966" s="21">
        <v>11850894</v>
      </c>
      <c r="J2966" s="71">
        <v>114.446</v>
      </c>
      <c r="K2966" s="21">
        <v>13596137</v>
      </c>
      <c r="L2966" s="21">
        <v>11880000</v>
      </c>
      <c r="M2966" s="21">
        <v>11858949</v>
      </c>
      <c r="N2966" s="21"/>
      <c r="O2966" s="21">
        <v>3616</v>
      </c>
      <c r="P2966" s="21"/>
      <c r="Q2966" s="21"/>
      <c r="R2966" s="22">
        <v>4.4000000000000004</v>
      </c>
      <c r="S2966" s="22">
        <v>4.4290000000000003</v>
      </c>
      <c r="T2966" s="20" t="s">
        <v>118</v>
      </c>
      <c r="U2966" s="21">
        <v>197472</v>
      </c>
      <c r="V2966" s="21">
        <v>522720</v>
      </c>
      <c r="W2966" s="34">
        <v>40129</v>
      </c>
      <c r="X2966" s="34">
        <v>43876</v>
      </c>
      <c r="Y2966" s="109"/>
      <c r="Z2966" s="70" t="s">
        <v>4927</v>
      </c>
      <c r="AA2966" s="20" t="s">
        <v>4926</v>
      </c>
      <c r="AB2966" s="109"/>
      <c r="AC2966" s="31"/>
      <c r="AD2966" s="22"/>
      <c r="AE2966" s="19"/>
    </row>
    <row r="2967" spans="2:31" x14ac:dyDescent="0.2">
      <c r="B2967" s="14" t="s">
        <v>10873</v>
      </c>
      <c r="C2967" s="33" t="s">
        <v>10872</v>
      </c>
      <c r="D2967" s="16" t="s">
        <v>10871</v>
      </c>
      <c r="E2967" s="104" t="s">
        <v>26</v>
      </c>
      <c r="F2967" s="18" t="s">
        <v>26</v>
      </c>
      <c r="G2967" s="111" t="s">
        <v>26</v>
      </c>
      <c r="H2967" s="102" t="s">
        <v>323</v>
      </c>
      <c r="I2967" s="21">
        <v>6962550</v>
      </c>
      <c r="J2967" s="71">
        <v>106.39</v>
      </c>
      <c r="K2967" s="21">
        <v>7447300</v>
      </c>
      <c r="L2967" s="21">
        <v>7000000</v>
      </c>
      <c r="M2967" s="21">
        <v>6969839</v>
      </c>
      <c r="N2967" s="21"/>
      <c r="O2967" s="21">
        <v>3472</v>
      </c>
      <c r="P2967" s="21"/>
      <c r="Q2967" s="21"/>
      <c r="R2967" s="22">
        <v>3.125</v>
      </c>
      <c r="S2967" s="22">
        <v>3.1880000000000002</v>
      </c>
      <c r="T2967" s="20" t="s">
        <v>4949</v>
      </c>
      <c r="U2967" s="21">
        <v>46181</v>
      </c>
      <c r="V2967" s="21">
        <v>218750</v>
      </c>
      <c r="W2967" s="34">
        <v>40464</v>
      </c>
      <c r="X2967" s="34">
        <v>44119</v>
      </c>
      <c r="Y2967" s="109"/>
      <c r="Z2967" s="70" t="s">
        <v>4927</v>
      </c>
      <c r="AA2967" s="20" t="s">
        <v>4926</v>
      </c>
      <c r="AB2967" s="109"/>
      <c r="AC2967" s="19"/>
      <c r="AD2967" s="22"/>
      <c r="AE2967" s="19"/>
    </row>
    <row r="2968" spans="2:31" x14ac:dyDescent="0.2">
      <c r="B2968" s="14" t="s">
        <v>10870</v>
      </c>
      <c r="C2968" s="33" t="s">
        <v>10869</v>
      </c>
      <c r="D2968" s="16" t="s">
        <v>10866</v>
      </c>
      <c r="E2968" s="104" t="s">
        <v>26</v>
      </c>
      <c r="F2968" s="18" t="s">
        <v>26</v>
      </c>
      <c r="G2968" s="111" t="s">
        <v>26</v>
      </c>
      <c r="H2968" s="102" t="s">
        <v>334</v>
      </c>
      <c r="I2968" s="21">
        <v>2457400</v>
      </c>
      <c r="J2968" s="71">
        <v>114.96299999999999</v>
      </c>
      <c r="K2968" s="21">
        <v>2874063</v>
      </c>
      <c r="L2968" s="21">
        <v>2500000</v>
      </c>
      <c r="M2968" s="21">
        <v>2462529</v>
      </c>
      <c r="N2968" s="21"/>
      <c r="O2968" s="21">
        <v>868</v>
      </c>
      <c r="P2968" s="21"/>
      <c r="Q2968" s="21"/>
      <c r="R2968" s="22">
        <v>5.875</v>
      </c>
      <c r="S2968" s="22">
        <v>5.9980000000000002</v>
      </c>
      <c r="T2968" s="20" t="s">
        <v>4985</v>
      </c>
      <c r="U2968" s="21">
        <v>43247</v>
      </c>
      <c r="V2968" s="21">
        <v>146875</v>
      </c>
      <c r="W2968" s="34">
        <v>38419</v>
      </c>
      <c r="X2968" s="34">
        <v>49383</v>
      </c>
      <c r="Y2968" s="109"/>
      <c r="Z2968" s="70" t="s">
        <v>4927</v>
      </c>
      <c r="AA2968" s="20" t="s">
        <v>4926</v>
      </c>
      <c r="AB2968" s="109"/>
      <c r="AC2968" s="31"/>
      <c r="AD2968" s="22"/>
      <c r="AE2968" s="19"/>
    </row>
    <row r="2969" spans="2:31" x14ac:dyDescent="0.2">
      <c r="B2969" s="14" t="s">
        <v>10868</v>
      </c>
      <c r="C2969" s="33" t="s">
        <v>10867</v>
      </c>
      <c r="D2969" s="16" t="s">
        <v>10866</v>
      </c>
      <c r="E2969" s="104" t="s">
        <v>26</v>
      </c>
      <c r="F2969" s="18" t="s">
        <v>26</v>
      </c>
      <c r="G2969" s="111" t="s">
        <v>26</v>
      </c>
      <c r="H2969" s="102" t="s">
        <v>334</v>
      </c>
      <c r="I2969" s="21">
        <v>14974050</v>
      </c>
      <c r="J2969" s="71">
        <v>123.791</v>
      </c>
      <c r="K2969" s="21">
        <v>18568680</v>
      </c>
      <c r="L2969" s="21">
        <v>15000000</v>
      </c>
      <c r="M2969" s="21">
        <v>14983674</v>
      </c>
      <c r="N2969" s="21"/>
      <c r="O2969" s="21">
        <v>1880</v>
      </c>
      <c r="P2969" s="21"/>
      <c r="Q2969" s="21"/>
      <c r="R2969" s="22">
        <v>6.75</v>
      </c>
      <c r="S2969" s="22">
        <v>6.7709999999999999</v>
      </c>
      <c r="T2969" s="20" t="s">
        <v>118</v>
      </c>
      <c r="U2969" s="21">
        <v>382500</v>
      </c>
      <c r="V2969" s="21">
        <v>1012500</v>
      </c>
      <c r="W2969" s="34">
        <v>39324</v>
      </c>
      <c r="X2969" s="34">
        <v>43692</v>
      </c>
      <c r="Y2969" s="109"/>
      <c r="Z2969" s="70" t="s">
        <v>4927</v>
      </c>
      <c r="AA2969" s="20" t="s">
        <v>4926</v>
      </c>
      <c r="AB2969" s="109"/>
      <c r="AC2969" s="19"/>
      <c r="AD2969" s="22"/>
      <c r="AE2969" s="19"/>
    </row>
    <row r="2970" spans="2:31" x14ac:dyDescent="0.2">
      <c r="B2970" s="14" t="s">
        <v>10865</v>
      </c>
      <c r="C2970" s="33" t="s">
        <v>10864</v>
      </c>
      <c r="D2970" s="16" t="s">
        <v>10863</v>
      </c>
      <c r="E2970" s="104" t="s">
        <v>26</v>
      </c>
      <c r="F2970" s="18" t="s">
        <v>26</v>
      </c>
      <c r="G2970" s="111" t="s">
        <v>26</v>
      </c>
      <c r="H2970" s="102" t="s">
        <v>590</v>
      </c>
      <c r="I2970" s="21">
        <v>20000000</v>
      </c>
      <c r="J2970" s="71">
        <v>99.597999999999999</v>
      </c>
      <c r="K2970" s="21">
        <v>19919600</v>
      </c>
      <c r="L2970" s="21">
        <v>20000000</v>
      </c>
      <c r="M2970" s="21">
        <v>20000000</v>
      </c>
      <c r="N2970" s="21"/>
      <c r="O2970" s="21"/>
      <c r="P2970" s="21"/>
      <c r="Q2970" s="21"/>
      <c r="R2970" s="22">
        <v>0.91100000000000003</v>
      </c>
      <c r="S2970" s="22">
        <v>6.0940000000000003</v>
      </c>
      <c r="T2970" s="20" t="s">
        <v>4969</v>
      </c>
      <c r="U2970" s="21">
        <v>19728</v>
      </c>
      <c r="V2970" s="21">
        <v>217777</v>
      </c>
      <c r="W2970" s="34">
        <v>39289</v>
      </c>
      <c r="X2970" s="34">
        <v>41874</v>
      </c>
      <c r="Y2970" s="109"/>
      <c r="Z2970" s="70" t="s">
        <v>531</v>
      </c>
      <c r="AA2970" s="20" t="s">
        <v>26</v>
      </c>
      <c r="AB2970" s="109"/>
      <c r="AC2970" s="19"/>
      <c r="AD2970" s="22"/>
      <c r="AE2970" s="19"/>
    </row>
    <row r="2971" spans="2:31" x14ac:dyDescent="0.2">
      <c r="B2971" s="14" t="s">
        <v>10862</v>
      </c>
      <c r="C2971" s="33" t="s">
        <v>10861</v>
      </c>
      <c r="D2971" s="16" t="s">
        <v>10858</v>
      </c>
      <c r="E2971" s="104" t="s">
        <v>26</v>
      </c>
      <c r="F2971" s="18" t="s">
        <v>26</v>
      </c>
      <c r="G2971" s="111" t="s">
        <v>4412</v>
      </c>
      <c r="H2971" s="102" t="s">
        <v>611</v>
      </c>
      <c r="I2971" s="21">
        <v>8050733</v>
      </c>
      <c r="J2971" s="71">
        <v>107.25</v>
      </c>
      <c r="K2971" s="21">
        <v>7737015</v>
      </c>
      <c r="L2971" s="21">
        <v>7214000</v>
      </c>
      <c r="M2971" s="21">
        <v>7656384</v>
      </c>
      <c r="N2971" s="21"/>
      <c r="O2971" s="21">
        <v>-235565</v>
      </c>
      <c r="P2971" s="21"/>
      <c r="Q2971" s="21"/>
      <c r="R2971" s="22">
        <v>9.375</v>
      </c>
      <c r="S2971" s="22">
        <v>5.5380000000000003</v>
      </c>
      <c r="T2971" s="20" t="s">
        <v>89</v>
      </c>
      <c r="U2971" s="21">
        <v>56359</v>
      </c>
      <c r="V2971" s="21">
        <v>740358</v>
      </c>
      <c r="W2971" s="34">
        <v>40731</v>
      </c>
      <c r="X2971" s="34">
        <v>42522</v>
      </c>
      <c r="Y2971" s="109"/>
      <c r="Z2971" s="70" t="s">
        <v>4927</v>
      </c>
      <c r="AA2971" s="20" t="s">
        <v>4926</v>
      </c>
      <c r="AB2971" s="109"/>
      <c r="AC2971" s="28">
        <v>41426</v>
      </c>
      <c r="AD2971" s="22">
        <v>100</v>
      </c>
      <c r="AE2971" s="28">
        <v>41426</v>
      </c>
    </row>
    <row r="2972" spans="2:31" x14ac:dyDescent="0.2">
      <c r="B2972" s="14" t="s">
        <v>10860</v>
      </c>
      <c r="C2972" s="33" t="s">
        <v>10859</v>
      </c>
      <c r="D2972" s="16" t="s">
        <v>10858</v>
      </c>
      <c r="E2972" s="104" t="s">
        <v>26</v>
      </c>
      <c r="F2972" s="18" t="s">
        <v>26</v>
      </c>
      <c r="G2972" s="111" t="s">
        <v>4412</v>
      </c>
      <c r="H2972" s="102" t="s">
        <v>611</v>
      </c>
      <c r="I2972" s="21">
        <v>3500000</v>
      </c>
      <c r="J2972" s="71">
        <v>106.75</v>
      </c>
      <c r="K2972" s="21">
        <v>3736250</v>
      </c>
      <c r="L2972" s="21">
        <v>3500000</v>
      </c>
      <c r="M2972" s="21">
        <v>3500000</v>
      </c>
      <c r="N2972" s="21"/>
      <c r="O2972" s="21"/>
      <c r="P2972" s="21"/>
      <c r="Q2972" s="21"/>
      <c r="R2972" s="22">
        <v>5.5</v>
      </c>
      <c r="S2972" s="22">
        <v>5.5</v>
      </c>
      <c r="T2972" s="20" t="s">
        <v>4949</v>
      </c>
      <c r="U2972" s="21">
        <v>47590</v>
      </c>
      <c r="V2972" s="21"/>
      <c r="W2972" s="34">
        <v>41179</v>
      </c>
      <c r="X2972" s="34">
        <v>45031</v>
      </c>
      <c r="Y2972" s="109"/>
      <c r="Z2972" s="70" t="s">
        <v>4927</v>
      </c>
      <c r="AA2972" s="20" t="s">
        <v>4926</v>
      </c>
      <c r="AB2972" s="109"/>
      <c r="AC2972" s="28">
        <v>43023</v>
      </c>
      <c r="AD2972" s="22">
        <v>102.75</v>
      </c>
      <c r="AE2972" s="19"/>
    </row>
    <row r="2973" spans="2:31" x14ac:dyDescent="0.2">
      <c r="B2973" s="14" t="s">
        <v>10857</v>
      </c>
      <c r="C2973" s="33" t="s">
        <v>10856</v>
      </c>
      <c r="D2973" s="16" t="s">
        <v>10855</v>
      </c>
      <c r="E2973" s="104" t="s">
        <v>26</v>
      </c>
      <c r="F2973" s="18" t="s">
        <v>26</v>
      </c>
      <c r="G2973" s="111" t="s">
        <v>26</v>
      </c>
      <c r="H2973" s="102" t="s">
        <v>334</v>
      </c>
      <c r="I2973" s="21">
        <v>9908700</v>
      </c>
      <c r="J2973" s="71">
        <v>112.953</v>
      </c>
      <c r="K2973" s="21">
        <v>11295300</v>
      </c>
      <c r="L2973" s="21">
        <v>10000000</v>
      </c>
      <c r="M2973" s="21">
        <v>9955420</v>
      </c>
      <c r="N2973" s="21"/>
      <c r="O2973" s="21">
        <v>-9038</v>
      </c>
      <c r="P2973" s="21"/>
      <c r="Q2973" s="21"/>
      <c r="R2973" s="22">
        <v>5.625</v>
      </c>
      <c r="S2973" s="22">
        <v>5.7460000000000004</v>
      </c>
      <c r="T2973" s="20" t="s">
        <v>4985</v>
      </c>
      <c r="U2973" s="21">
        <v>165625</v>
      </c>
      <c r="V2973" s="21">
        <v>562500</v>
      </c>
      <c r="W2973" s="34">
        <v>39147</v>
      </c>
      <c r="X2973" s="34">
        <v>42809</v>
      </c>
      <c r="Y2973" s="109"/>
      <c r="Z2973" s="70" t="s">
        <v>4927</v>
      </c>
      <c r="AA2973" s="20" t="s">
        <v>4926</v>
      </c>
      <c r="AB2973" s="109"/>
      <c r="AC2973" s="19"/>
      <c r="AD2973" s="22"/>
      <c r="AE2973" s="19"/>
    </row>
    <row r="2974" spans="2:31" x14ac:dyDescent="0.2">
      <c r="B2974" s="14" t="s">
        <v>10854</v>
      </c>
      <c r="C2974" s="33" t="s">
        <v>10853</v>
      </c>
      <c r="D2974" s="16" t="s">
        <v>10852</v>
      </c>
      <c r="E2974" s="104" t="s">
        <v>26</v>
      </c>
      <c r="F2974" s="18" t="s">
        <v>26</v>
      </c>
      <c r="G2974" s="111" t="s">
        <v>4412</v>
      </c>
      <c r="H2974" s="102" t="s">
        <v>590</v>
      </c>
      <c r="I2974" s="21">
        <v>10000000</v>
      </c>
      <c r="J2974" s="71">
        <v>95.409000000000006</v>
      </c>
      <c r="K2974" s="21">
        <v>9540900</v>
      </c>
      <c r="L2974" s="21">
        <v>10000000</v>
      </c>
      <c r="M2974" s="21">
        <v>10000000</v>
      </c>
      <c r="N2974" s="21"/>
      <c r="O2974" s="21"/>
      <c r="P2974" s="21"/>
      <c r="Q2974" s="21"/>
      <c r="R2974" s="22">
        <v>1.44</v>
      </c>
      <c r="S2974" s="22">
        <v>6.25</v>
      </c>
      <c r="T2974" s="20" t="s">
        <v>4965</v>
      </c>
      <c r="U2974" s="21">
        <v>24398</v>
      </c>
      <c r="V2974" s="21">
        <v>160059</v>
      </c>
      <c r="W2974" s="34">
        <v>39191</v>
      </c>
      <c r="X2974" s="34">
        <v>42856</v>
      </c>
      <c r="Y2974" s="109"/>
      <c r="Z2974" s="70" t="s">
        <v>531</v>
      </c>
      <c r="AA2974" s="20" t="s">
        <v>26</v>
      </c>
      <c r="AB2974" s="109"/>
      <c r="AC2974" s="28">
        <v>41394</v>
      </c>
      <c r="AD2974" s="22">
        <v>100</v>
      </c>
      <c r="AE2974" s="19"/>
    </row>
    <row r="2975" spans="2:31" x14ac:dyDescent="0.2">
      <c r="B2975" s="14" t="s">
        <v>10851</v>
      </c>
      <c r="C2975" s="33" t="s">
        <v>10850</v>
      </c>
      <c r="D2975" s="16" t="s">
        <v>10847</v>
      </c>
      <c r="E2975" s="104" t="s">
        <v>26</v>
      </c>
      <c r="F2975" s="18" t="s">
        <v>26</v>
      </c>
      <c r="G2975" s="111" t="s">
        <v>26</v>
      </c>
      <c r="H2975" s="102" t="s">
        <v>334</v>
      </c>
      <c r="I2975" s="21">
        <v>34994750</v>
      </c>
      <c r="J2975" s="71">
        <v>115.96899999999999</v>
      </c>
      <c r="K2975" s="21">
        <v>40588975</v>
      </c>
      <c r="L2975" s="21">
        <v>35000000</v>
      </c>
      <c r="M2975" s="21">
        <v>34996119</v>
      </c>
      <c r="N2975" s="21"/>
      <c r="O2975" s="21">
        <v>531</v>
      </c>
      <c r="P2975" s="21"/>
      <c r="Q2975" s="21"/>
      <c r="R2975" s="22">
        <v>5</v>
      </c>
      <c r="S2975" s="22">
        <v>5.0019999999999998</v>
      </c>
      <c r="T2975" s="20" t="s">
        <v>4985</v>
      </c>
      <c r="U2975" s="21">
        <v>583333</v>
      </c>
      <c r="V2975" s="21">
        <v>1750000</v>
      </c>
      <c r="W2975" s="34">
        <v>40238</v>
      </c>
      <c r="X2975" s="34">
        <v>43891</v>
      </c>
      <c r="Y2975" s="109"/>
      <c r="Z2975" s="70" t="s">
        <v>4927</v>
      </c>
      <c r="AA2975" s="20" t="s">
        <v>4926</v>
      </c>
      <c r="AB2975" s="109"/>
      <c r="AC2975" s="19"/>
      <c r="AD2975" s="22"/>
      <c r="AE2975" s="19"/>
    </row>
    <row r="2976" spans="2:31" x14ac:dyDescent="0.2">
      <c r="B2976" s="14" t="s">
        <v>10849</v>
      </c>
      <c r="C2976" s="33" t="s">
        <v>10848</v>
      </c>
      <c r="D2976" s="16" t="s">
        <v>10847</v>
      </c>
      <c r="E2976" s="104" t="s">
        <v>26</v>
      </c>
      <c r="F2976" s="18" t="s">
        <v>26</v>
      </c>
      <c r="G2976" s="111" t="s">
        <v>4412</v>
      </c>
      <c r="H2976" s="102" t="s">
        <v>334</v>
      </c>
      <c r="I2976" s="21">
        <v>9972300</v>
      </c>
      <c r="J2976" s="71">
        <v>104.262</v>
      </c>
      <c r="K2976" s="21">
        <v>10426160</v>
      </c>
      <c r="L2976" s="21">
        <v>10000000</v>
      </c>
      <c r="M2976" s="21">
        <v>9973813</v>
      </c>
      <c r="N2976" s="21"/>
      <c r="O2976" s="21">
        <v>1513</v>
      </c>
      <c r="P2976" s="21"/>
      <c r="Q2976" s="21"/>
      <c r="R2976" s="22">
        <v>3.55</v>
      </c>
      <c r="S2976" s="22">
        <v>3.5830000000000002</v>
      </c>
      <c r="T2976" s="20" t="s">
        <v>89</v>
      </c>
      <c r="U2976" s="21">
        <v>29583</v>
      </c>
      <c r="V2976" s="21">
        <v>187361</v>
      </c>
      <c r="W2976" s="34">
        <v>41043</v>
      </c>
      <c r="X2976" s="34">
        <v>44713</v>
      </c>
      <c r="Y2976" s="109"/>
      <c r="Z2976" s="70" t="s">
        <v>4927</v>
      </c>
      <c r="AA2976" s="20" t="s">
        <v>4926</v>
      </c>
      <c r="AB2976" s="109"/>
      <c r="AC2976" s="28">
        <v>44621</v>
      </c>
      <c r="AD2976" s="22">
        <v>100</v>
      </c>
      <c r="AE2976" s="19"/>
    </row>
    <row r="2977" spans="2:31" x14ac:dyDescent="0.2">
      <c r="B2977" s="14" t="s">
        <v>10846</v>
      </c>
      <c r="C2977" s="33" t="s">
        <v>10845</v>
      </c>
      <c r="D2977" s="16" t="s">
        <v>10844</v>
      </c>
      <c r="E2977" s="104" t="s">
        <v>5057</v>
      </c>
      <c r="F2977" s="18" t="s">
        <v>5793</v>
      </c>
      <c r="G2977" s="111" t="s">
        <v>4412</v>
      </c>
      <c r="H2977" s="102" t="s">
        <v>611</v>
      </c>
      <c r="I2977" s="21">
        <v>15607563</v>
      </c>
      <c r="J2977" s="71">
        <v>105</v>
      </c>
      <c r="K2977" s="21">
        <v>16138500</v>
      </c>
      <c r="L2977" s="21">
        <v>15370000</v>
      </c>
      <c r="M2977" s="21">
        <v>15596968</v>
      </c>
      <c r="N2977" s="21"/>
      <c r="O2977" s="21">
        <v>-10594</v>
      </c>
      <c r="P2977" s="21"/>
      <c r="Q2977" s="21"/>
      <c r="R2977" s="22">
        <v>6.125</v>
      </c>
      <c r="S2977" s="22">
        <v>5.7759999999999998</v>
      </c>
      <c r="T2977" s="20" t="s">
        <v>89</v>
      </c>
      <c r="U2977" s="21">
        <v>41841</v>
      </c>
      <c r="V2977" s="21">
        <v>672064</v>
      </c>
      <c r="W2977" s="34">
        <v>41213</v>
      </c>
      <c r="X2977" s="34">
        <v>43814</v>
      </c>
      <c r="Y2977" s="109"/>
      <c r="Z2977" s="70" t="s">
        <v>4927</v>
      </c>
      <c r="AA2977" s="20" t="s">
        <v>4926</v>
      </c>
      <c r="AB2977" s="109"/>
      <c r="AC2977" s="28">
        <v>43084</v>
      </c>
      <c r="AD2977" s="22">
        <v>100</v>
      </c>
      <c r="AE2977" s="28">
        <v>43084</v>
      </c>
    </row>
    <row r="2978" spans="2:31" x14ac:dyDescent="0.2">
      <c r="B2978" s="14" t="s">
        <v>10843</v>
      </c>
      <c r="C2978" s="33" t="s">
        <v>10842</v>
      </c>
      <c r="D2978" s="16" t="s">
        <v>10841</v>
      </c>
      <c r="E2978" s="104" t="s">
        <v>26</v>
      </c>
      <c r="F2978" s="18" t="s">
        <v>26</v>
      </c>
      <c r="G2978" s="111" t="s">
        <v>26</v>
      </c>
      <c r="H2978" s="102" t="s">
        <v>334</v>
      </c>
      <c r="I2978" s="21">
        <v>7498095</v>
      </c>
      <c r="J2978" s="71">
        <v>120.762</v>
      </c>
      <c r="K2978" s="21">
        <v>9063173</v>
      </c>
      <c r="L2978" s="21">
        <v>7505000</v>
      </c>
      <c r="M2978" s="21">
        <v>7501424</v>
      </c>
      <c r="N2978" s="21"/>
      <c r="O2978" s="21">
        <v>662</v>
      </c>
      <c r="P2978" s="21"/>
      <c r="Q2978" s="21"/>
      <c r="R2978" s="22">
        <v>6.75</v>
      </c>
      <c r="S2978" s="22">
        <v>6.7629999999999999</v>
      </c>
      <c r="T2978" s="20" t="s">
        <v>89</v>
      </c>
      <c r="U2978" s="21">
        <v>22515</v>
      </c>
      <c r="V2978" s="21">
        <v>506588</v>
      </c>
      <c r="W2978" s="34">
        <v>39251</v>
      </c>
      <c r="X2978" s="34">
        <v>42901</v>
      </c>
      <c r="Y2978" s="109"/>
      <c r="Z2978" s="70" t="s">
        <v>4927</v>
      </c>
      <c r="AA2978" s="20" t="s">
        <v>4926</v>
      </c>
      <c r="AB2978" s="109"/>
      <c r="AC2978" s="19"/>
      <c r="AD2978" s="22"/>
      <c r="AE2978" s="19"/>
    </row>
    <row r="2979" spans="2:31" x14ac:dyDescent="0.2">
      <c r="B2979" s="14" t="s">
        <v>10840</v>
      </c>
      <c r="C2979" s="33" t="s">
        <v>10839</v>
      </c>
      <c r="D2979" s="16" t="s">
        <v>10838</v>
      </c>
      <c r="E2979" s="104" t="s">
        <v>26</v>
      </c>
      <c r="F2979" s="18" t="s">
        <v>26</v>
      </c>
      <c r="G2979" s="111" t="s">
        <v>26</v>
      </c>
      <c r="H2979" s="102" t="s">
        <v>4412</v>
      </c>
      <c r="I2979" s="21">
        <v>7000000</v>
      </c>
      <c r="J2979" s="71">
        <v>111.37</v>
      </c>
      <c r="K2979" s="21">
        <v>7795900</v>
      </c>
      <c r="L2979" s="21">
        <v>7000000</v>
      </c>
      <c r="M2979" s="21">
        <v>7000000</v>
      </c>
      <c r="N2979" s="21"/>
      <c r="O2979" s="21"/>
      <c r="P2979" s="21"/>
      <c r="Q2979" s="21"/>
      <c r="R2979" s="22">
        <v>4.0999999999999996</v>
      </c>
      <c r="S2979" s="22">
        <v>4.0999999999999996</v>
      </c>
      <c r="T2979" s="20" t="s">
        <v>85</v>
      </c>
      <c r="U2979" s="21">
        <v>132339</v>
      </c>
      <c r="V2979" s="21">
        <v>275839</v>
      </c>
      <c r="W2979" s="34">
        <v>40673</v>
      </c>
      <c r="X2979" s="34">
        <v>44406</v>
      </c>
      <c r="Y2979" s="109"/>
      <c r="Z2979" s="70" t="s">
        <v>531</v>
      </c>
      <c r="AA2979" s="20" t="s">
        <v>26</v>
      </c>
      <c r="AB2979" s="109"/>
      <c r="AC2979" s="31"/>
      <c r="AD2979" s="22"/>
      <c r="AE2979" s="19"/>
    </row>
    <row r="2980" spans="2:31" x14ac:dyDescent="0.2">
      <c r="B2980" s="14" t="s">
        <v>10837</v>
      </c>
      <c r="C2980" s="33" t="s">
        <v>10836</v>
      </c>
      <c r="D2980" s="16" t="s">
        <v>10835</v>
      </c>
      <c r="E2980" s="104" t="s">
        <v>26</v>
      </c>
      <c r="F2980" s="18" t="s">
        <v>26</v>
      </c>
      <c r="G2980" s="111" t="s">
        <v>26</v>
      </c>
      <c r="H2980" s="102" t="s">
        <v>323</v>
      </c>
      <c r="I2980" s="21">
        <v>4993050</v>
      </c>
      <c r="J2980" s="71">
        <v>112.688</v>
      </c>
      <c r="K2980" s="21">
        <v>5634390</v>
      </c>
      <c r="L2980" s="21">
        <v>5000000</v>
      </c>
      <c r="M2980" s="21">
        <v>4995155</v>
      </c>
      <c r="N2980" s="21"/>
      <c r="O2980" s="21">
        <v>3207</v>
      </c>
      <c r="P2980" s="21"/>
      <c r="Q2980" s="21"/>
      <c r="R2980" s="22">
        <v>5.9</v>
      </c>
      <c r="S2980" s="22">
        <v>5.9180000000000001</v>
      </c>
      <c r="T2980" s="20" t="s">
        <v>85</v>
      </c>
      <c r="U2980" s="21">
        <v>136028</v>
      </c>
      <c r="V2980" s="21">
        <v>295000</v>
      </c>
      <c r="W2980" s="34">
        <v>39988</v>
      </c>
      <c r="X2980" s="34">
        <v>43661</v>
      </c>
      <c r="Y2980" s="109"/>
      <c r="Z2980" s="70" t="s">
        <v>4927</v>
      </c>
      <c r="AA2980" s="20" t="s">
        <v>4926</v>
      </c>
      <c r="AB2980" s="109"/>
      <c r="AC2980" s="19"/>
      <c r="AD2980" s="22"/>
      <c r="AE2980" s="19"/>
    </row>
    <row r="2981" spans="2:31" x14ac:dyDescent="0.2">
      <c r="B2981" s="14" t="s">
        <v>10834</v>
      </c>
      <c r="C2981" s="33" t="s">
        <v>10833</v>
      </c>
      <c r="D2981" s="16" t="s">
        <v>10830</v>
      </c>
      <c r="E2981" s="104" t="s">
        <v>26</v>
      </c>
      <c r="F2981" s="18" t="s">
        <v>26</v>
      </c>
      <c r="G2981" s="111" t="s">
        <v>26</v>
      </c>
      <c r="H2981" s="102" t="s">
        <v>323</v>
      </c>
      <c r="I2981" s="21">
        <v>4333447</v>
      </c>
      <c r="J2981" s="71">
        <v>116.90900000000001</v>
      </c>
      <c r="K2981" s="21">
        <v>5073846</v>
      </c>
      <c r="L2981" s="21">
        <v>4340000</v>
      </c>
      <c r="M2981" s="21">
        <v>4336333</v>
      </c>
      <c r="N2981" s="21"/>
      <c r="O2981" s="21">
        <v>612</v>
      </c>
      <c r="P2981" s="21"/>
      <c r="Q2981" s="21"/>
      <c r="R2981" s="22">
        <v>5.65</v>
      </c>
      <c r="S2981" s="22">
        <v>5.67</v>
      </c>
      <c r="T2981" s="20" t="s">
        <v>89</v>
      </c>
      <c r="U2981" s="21">
        <v>20434</v>
      </c>
      <c r="V2981" s="21">
        <v>245210</v>
      </c>
      <c r="W2981" s="34">
        <v>39414</v>
      </c>
      <c r="X2981" s="34">
        <v>43070</v>
      </c>
      <c r="Y2981" s="109"/>
      <c r="Z2981" s="70" t="s">
        <v>4927</v>
      </c>
      <c r="AA2981" s="20" t="s">
        <v>4926</v>
      </c>
      <c r="AB2981" s="109"/>
      <c r="AC2981" s="31"/>
      <c r="AD2981" s="22"/>
      <c r="AE2981" s="19"/>
    </row>
    <row r="2982" spans="2:31" x14ac:dyDescent="0.2">
      <c r="B2982" s="14" t="s">
        <v>10832</v>
      </c>
      <c r="C2982" s="33" t="s">
        <v>10831</v>
      </c>
      <c r="D2982" s="16" t="s">
        <v>10830</v>
      </c>
      <c r="E2982" s="104" t="s">
        <v>26</v>
      </c>
      <c r="F2982" s="18" t="s">
        <v>26</v>
      </c>
      <c r="G2982" s="111" t="s">
        <v>26</v>
      </c>
      <c r="H2982" s="102" t="s">
        <v>323</v>
      </c>
      <c r="I2982" s="21">
        <v>7647599</v>
      </c>
      <c r="J2982" s="71">
        <v>136.75700000000001</v>
      </c>
      <c r="K2982" s="21">
        <v>10523474</v>
      </c>
      <c r="L2982" s="21">
        <v>7695000</v>
      </c>
      <c r="M2982" s="21">
        <v>7650875</v>
      </c>
      <c r="N2982" s="21"/>
      <c r="O2982" s="21">
        <v>698</v>
      </c>
      <c r="P2982" s="21"/>
      <c r="Q2982" s="21"/>
      <c r="R2982" s="22">
        <v>6.25</v>
      </c>
      <c r="S2982" s="22">
        <v>6.2960000000000003</v>
      </c>
      <c r="T2982" s="20" t="s">
        <v>89</v>
      </c>
      <c r="U2982" s="21">
        <v>40078</v>
      </c>
      <c r="V2982" s="21">
        <v>480938</v>
      </c>
      <c r="W2982" s="34">
        <v>39414</v>
      </c>
      <c r="X2982" s="34">
        <v>50375</v>
      </c>
      <c r="Y2982" s="109"/>
      <c r="Z2982" s="70" t="s">
        <v>4927</v>
      </c>
      <c r="AA2982" s="20" t="s">
        <v>4926</v>
      </c>
      <c r="AB2982" s="109"/>
      <c r="AC2982" s="19"/>
      <c r="AD2982" s="22"/>
      <c r="AE2982" s="19"/>
    </row>
    <row r="2983" spans="2:31" x14ac:dyDescent="0.2">
      <c r="B2983" s="14" t="s">
        <v>10829</v>
      </c>
      <c r="C2983" s="33" t="s">
        <v>10828</v>
      </c>
      <c r="D2983" s="16" t="s">
        <v>10827</v>
      </c>
      <c r="E2983" s="104" t="s">
        <v>26</v>
      </c>
      <c r="F2983" s="18" t="s">
        <v>26</v>
      </c>
      <c r="G2983" s="111" t="s">
        <v>26</v>
      </c>
      <c r="H2983" s="102" t="s">
        <v>323</v>
      </c>
      <c r="I2983" s="21">
        <v>1748995</v>
      </c>
      <c r="J2983" s="71">
        <v>119.771</v>
      </c>
      <c r="K2983" s="21">
        <v>2066043</v>
      </c>
      <c r="L2983" s="21">
        <v>1725000</v>
      </c>
      <c r="M2983" s="21">
        <v>1741980</v>
      </c>
      <c r="N2983" s="21"/>
      <c r="O2983" s="21">
        <v>-2184</v>
      </c>
      <c r="P2983" s="21"/>
      <c r="Q2983" s="21"/>
      <c r="R2983" s="22">
        <v>5.25</v>
      </c>
      <c r="S2983" s="22">
        <v>5.07</v>
      </c>
      <c r="T2983" s="20" t="s">
        <v>85</v>
      </c>
      <c r="U2983" s="21">
        <v>41759</v>
      </c>
      <c r="V2983" s="21">
        <v>90563</v>
      </c>
      <c r="W2983" s="34">
        <v>39989</v>
      </c>
      <c r="X2983" s="34">
        <v>43661</v>
      </c>
      <c r="Y2983" s="109"/>
      <c r="Z2983" s="70" t="s">
        <v>4927</v>
      </c>
      <c r="AA2983" s="20" t="s">
        <v>4926</v>
      </c>
      <c r="AB2983" s="109"/>
      <c r="AC2983" s="19"/>
      <c r="AD2983" s="22"/>
      <c r="AE2983" s="19"/>
    </row>
    <row r="2984" spans="2:31" x14ac:dyDescent="0.2">
      <c r="B2984" s="14" t="s">
        <v>10826</v>
      </c>
      <c r="C2984" s="33" t="s">
        <v>10825</v>
      </c>
      <c r="D2984" s="16" t="s">
        <v>10824</v>
      </c>
      <c r="E2984" s="104" t="s">
        <v>26</v>
      </c>
      <c r="F2984" s="18" t="s">
        <v>26</v>
      </c>
      <c r="G2984" s="111" t="s">
        <v>4412</v>
      </c>
      <c r="H2984" s="102" t="s">
        <v>611</v>
      </c>
      <c r="I2984" s="21">
        <v>4500000</v>
      </c>
      <c r="J2984" s="71">
        <v>103.5</v>
      </c>
      <c r="K2984" s="21">
        <v>4657500</v>
      </c>
      <c r="L2984" s="21">
        <v>4500000</v>
      </c>
      <c r="M2984" s="21">
        <v>4500000</v>
      </c>
      <c r="N2984" s="21"/>
      <c r="O2984" s="21"/>
      <c r="P2984" s="21"/>
      <c r="Q2984" s="21"/>
      <c r="R2984" s="22">
        <v>4.625</v>
      </c>
      <c r="S2984" s="22">
        <v>4.625</v>
      </c>
      <c r="T2984" s="20" t="s">
        <v>4949</v>
      </c>
      <c r="U2984" s="21">
        <v>55500</v>
      </c>
      <c r="V2984" s="21"/>
      <c r="W2984" s="34">
        <v>41172</v>
      </c>
      <c r="X2984" s="34">
        <v>44119</v>
      </c>
      <c r="Y2984" s="109"/>
      <c r="Z2984" s="70" t="s">
        <v>4927</v>
      </c>
      <c r="AA2984" s="20" t="s">
        <v>4926</v>
      </c>
      <c r="AB2984" s="109"/>
      <c r="AC2984" s="34">
        <v>42292</v>
      </c>
      <c r="AD2984" s="22">
        <v>103.46899999999999</v>
      </c>
      <c r="AE2984" s="19"/>
    </row>
    <row r="2985" spans="2:31" x14ac:dyDescent="0.2">
      <c r="B2985" s="14" t="s">
        <v>10823</v>
      </c>
      <c r="C2985" s="33" t="s">
        <v>10822</v>
      </c>
      <c r="D2985" s="16" t="s">
        <v>10819</v>
      </c>
      <c r="E2985" s="104" t="s">
        <v>26</v>
      </c>
      <c r="F2985" s="18" t="s">
        <v>26</v>
      </c>
      <c r="G2985" s="111" t="s">
        <v>26</v>
      </c>
      <c r="H2985" s="102" t="s">
        <v>590</v>
      </c>
      <c r="I2985" s="21">
        <v>20000000</v>
      </c>
      <c r="J2985" s="71">
        <v>120.35</v>
      </c>
      <c r="K2985" s="21">
        <v>24070000</v>
      </c>
      <c r="L2985" s="21">
        <v>20000000</v>
      </c>
      <c r="M2985" s="21">
        <v>20000000</v>
      </c>
      <c r="N2985" s="21"/>
      <c r="O2985" s="21"/>
      <c r="P2985" s="21"/>
      <c r="Q2985" s="21"/>
      <c r="R2985" s="22">
        <v>7.43</v>
      </c>
      <c r="S2985" s="22">
        <v>7.43</v>
      </c>
      <c r="T2985" s="20" t="s">
        <v>4985</v>
      </c>
      <c r="U2985" s="21">
        <v>495333</v>
      </c>
      <c r="V2985" s="21">
        <v>1486000</v>
      </c>
      <c r="W2985" s="34">
        <v>35698</v>
      </c>
      <c r="X2985" s="34">
        <v>42979</v>
      </c>
      <c r="Y2985" s="109"/>
      <c r="Z2985" s="70" t="s">
        <v>531</v>
      </c>
      <c r="AA2985" s="20" t="s">
        <v>26</v>
      </c>
      <c r="AB2985" s="109"/>
      <c r="AC2985" s="31"/>
      <c r="AD2985" s="22"/>
      <c r="AE2985" s="19"/>
    </row>
    <row r="2986" spans="2:31" x14ac:dyDescent="0.2">
      <c r="B2986" s="14" t="s">
        <v>10821</v>
      </c>
      <c r="C2986" s="33" t="s">
        <v>10820</v>
      </c>
      <c r="D2986" s="16" t="s">
        <v>10819</v>
      </c>
      <c r="E2986" s="104" t="s">
        <v>26</v>
      </c>
      <c r="F2986" s="18" t="s">
        <v>26</v>
      </c>
      <c r="G2986" s="111" t="s">
        <v>26</v>
      </c>
      <c r="H2986" s="102" t="s">
        <v>590</v>
      </c>
      <c r="I2986" s="21">
        <v>12500000</v>
      </c>
      <c r="J2986" s="71">
        <v>103.54300000000001</v>
      </c>
      <c r="K2986" s="21">
        <v>12942875</v>
      </c>
      <c r="L2986" s="21">
        <v>12500000</v>
      </c>
      <c r="M2986" s="21">
        <v>12500000</v>
      </c>
      <c r="N2986" s="21"/>
      <c r="O2986" s="21"/>
      <c r="P2986" s="21"/>
      <c r="Q2986" s="21"/>
      <c r="R2986" s="22">
        <v>6.86</v>
      </c>
      <c r="S2986" s="22">
        <v>6.86</v>
      </c>
      <c r="T2986" s="20" t="s">
        <v>4985</v>
      </c>
      <c r="U2986" s="21">
        <v>285833</v>
      </c>
      <c r="V2986" s="21">
        <v>857500</v>
      </c>
      <c r="W2986" s="34">
        <v>36055</v>
      </c>
      <c r="X2986" s="34">
        <v>41518</v>
      </c>
      <c r="Y2986" s="109"/>
      <c r="Z2986" s="70" t="s">
        <v>531</v>
      </c>
      <c r="AA2986" s="20" t="s">
        <v>26</v>
      </c>
      <c r="AB2986" s="109"/>
      <c r="AC2986" s="19"/>
      <c r="AD2986" s="22"/>
      <c r="AE2986" s="19"/>
    </row>
    <row r="2987" spans="2:31" x14ac:dyDescent="0.2">
      <c r="B2987" s="14" t="s">
        <v>10818</v>
      </c>
      <c r="C2987" s="33" t="s">
        <v>10817</v>
      </c>
      <c r="D2987" s="16" t="s">
        <v>10816</v>
      </c>
      <c r="E2987" s="104" t="s">
        <v>26</v>
      </c>
      <c r="F2987" s="18" t="s">
        <v>26</v>
      </c>
      <c r="G2987" s="111" t="s">
        <v>26</v>
      </c>
      <c r="H2987" s="102" t="s">
        <v>334</v>
      </c>
      <c r="I2987" s="21">
        <v>20410500</v>
      </c>
      <c r="J2987" s="71">
        <v>103.562</v>
      </c>
      <c r="K2987" s="21">
        <v>20712320</v>
      </c>
      <c r="L2987" s="21">
        <v>20000000</v>
      </c>
      <c r="M2987" s="21">
        <v>20058359</v>
      </c>
      <c r="N2987" s="21"/>
      <c r="O2987" s="21">
        <v>-85442</v>
      </c>
      <c r="P2987" s="21"/>
      <c r="Q2987" s="21"/>
      <c r="R2987" s="22">
        <v>6.625</v>
      </c>
      <c r="S2987" s="22">
        <v>6.1390000000000002</v>
      </c>
      <c r="T2987" s="20" t="s">
        <v>118</v>
      </c>
      <c r="U2987" s="21">
        <v>500556</v>
      </c>
      <c r="V2987" s="21">
        <v>1325000</v>
      </c>
      <c r="W2987" s="34">
        <v>39681</v>
      </c>
      <c r="X2987" s="34">
        <v>41501</v>
      </c>
      <c r="Y2987" s="109"/>
      <c r="Z2987" s="70" t="s">
        <v>4927</v>
      </c>
      <c r="AA2987" s="20" t="s">
        <v>4926</v>
      </c>
      <c r="AB2987" s="109"/>
      <c r="AC2987" s="19"/>
      <c r="AD2987" s="22"/>
      <c r="AE2987" s="19"/>
    </row>
    <row r="2988" spans="2:31" x14ac:dyDescent="0.2">
      <c r="B2988" s="14" t="s">
        <v>10815</v>
      </c>
      <c r="C2988" s="33" t="s">
        <v>10814</v>
      </c>
      <c r="D2988" s="16" t="s">
        <v>10813</v>
      </c>
      <c r="E2988" s="104" t="s">
        <v>26</v>
      </c>
      <c r="F2988" s="18" t="s">
        <v>26</v>
      </c>
      <c r="G2988" s="111" t="s">
        <v>590</v>
      </c>
      <c r="H2988" s="102" t="s">
        <v>590</v>
      </c>
      <c r="I2988" s="21">
        <v>1500000</v>
      </c>
      <c r="J2988" s="71">
        <v>102.23099999999999</v>
      </c>
      <c r="K2988" s="21">
        <v>1533465</v>
      </c>
      <c r="L2988" s="21">
        <v>1500000</v>
      </c>
      <c r="M2988" s="21">
        <v>1500000</v>
      </c>
      <c r="N2988" s="21"/>
      <c r="O2988" s="21"/>
      <c r="P2988" s="21"/>
      <c r="Q2988" s="21"/>
      <c r="R2988" s="22">
        <v>6.29</v>
      </c>
      <c r="S2988" s="22">
        <v>6.2869999999999999</v>
      </c>
      <c r="T2988" s="20" t="s">
        <v>89</v>
      </c>
      <c r="U2988" s="21">
        <v>2621</v>
      </c>
      <c r="V2988" s="21">
        <v>94350</v>
      </c>
      <c r="W2988" s="34">
        <v>38824</v>
      </c>
      <c r="X2988" s="34">
        <v>41446</v>
      </c>
      <c r="Y2988" s="109"/>
      <c r="Z2988" s="70" t="s">
        <v>531</v>
      </c>
      <c r="AA2988" s="20" t="s">
        <v>26</v>
      </c>
      <c r="AB2988" s="109"/>
      <c r="AC2988" s="19"/>
      <c r="AD2988" s="22"/>
      <c r="AE2988" s="19"/>
    </row>
    <row r="2989" spans="2:31" x14ac:dyDescent="0.2">
      <c r="B2989" s="14" t="s">
        <v>10812</v>
      </c>
      <c r="C2989" s="33" t="s">
        <v>10811</v>
      </c>
      <c r="D2989" s="16" t="s">
        <v>10810</v>
      </c>
      <c r="E2989" s="104" t="s">
        <v>26</v>
      </c>
      <c r="F2989" s="18" t="s">
        <v>5793</v>
      </c>
      <c r="G2989" s="111" t="s">
        <v>26</v>
      </c>
      <c r="H2989" s="102" t="s">
        <v>611</v>
      </c>
      <c r="I2989" s="21">
        <v>14926350</v>
      </c>
      <c r="J2989" s="71">
        <v>102.5</v>
      </c>
      <c r="K2989" s="21">
        <v>15375000</v>
      </c>
      <c r="L2989" s="21">
        <v>15000000</v>
      </c>
      <c r="M2989" s="21">
        <v>14994095</v>
      </c>
      <c r="N2989" s="21"/>
      <c r="O2989" s="21">
        <v>11242</v>
      </c>
      <c r="P2989" s="21"/>
      <c r="Q2989" s="21"/>
      <c r="R2989" s="22">
        <v>7</v>
      </c>
      <c r="S2989" s="22">
        <v>7.09</v>
      </c>
      <c r="T2989" s="20" t="s">
        <v>89</v>
      </c>
      <c r="U2989" s="21">
        <v>46667</v>
      </c>
      <c r="V2989" s="21">
        <v>1050000</v>
      </c>
      <c r="W2989" s="34">
        <v>38875</v>
      </c>
      <c r="X2989" s="34">
        <v>41440</v>
      </c>
      <c r="Y2989" s="109"/>
      <c r="Z2989" s="70" t="s">
        <v>4927</v>
      </c>
      <c r="AA2989" s="20" t="s">
        <v>4926</v>
      </c>
      <c r="AB2989" s="109"/>
      <c r="AC2989" s="19"/>
      <c r="AD2989" s="22"/>
      <c r="AE2989" s="19"/>
    </row>
    <row r="2990" spans="2:31" x14ac:dyDescent="0.2">
      <c r="B2990" s="14" t="s">
        <v>10809</v>
      </c>
      <c r="C2990" s="33" t="s">
        <v>4662</v>
      </c>
      <c r="D2990" s="16" t="s">
        <v>10806</v>
      </c>
      <c r="E2990" s="104" t="s">
        <v>26</v>
      </c>
      <c r="F2990" s="18" t="s">
        <v>26</v>
      </c>
      <c r="G2990" s="111" t="s">
        <v>26</v>
      </c>
      <c r="H2990" s="102" t="s">
        <v>334</v>
      </c>
      <c r="I2990" s="21">
        <v>4990450</v>
      </c>
      <c r="J2990" s="71">
        <v>100.76</v>
      </c>
      <c r="K2990" s="21">
        <v>5037975</v>
      </c>
      <c r="L2990" s="21">
        <v>5000000</v>
      </c>
      <c r="M2990" s="21">
        <v>4999651</v>
      </c>
      <c r="N2990" s="21"/>
      <c r="O2990" s="21">
        <v>2220</v>
      </c>
      <c r="P2990" s="21"/>
      <c r="Q2990" s="21"/>
      <c r="R2990" s="22">
        <v>6</v>
      </c>
      <c r="S2990" s="22">
        <v>6.0439999999999996</v>
      </c>
      <c r="T2990" s="20" t="s">
        <v>4985</v>
      </c>
      <c r="U2990" s="21">
        <v>100000</v>
      </c>
      <c r="V2990" s="21">
        <v>300000</v>
      </c>
      <c r="W2990" s="34">
        <v>39497</v>
      </c>
      <c r="X2990" s="34">
        <v>41334</v>
      </c>
      <c r="Y2990" s="109"/>
      <c r="Z2990" s="70" t="s">
        <v>4927</v>
      </c>
      <c r="AA2990" s="20" t="s">
        <v>4926</v>
      </c>
      <c r="AB2990" s="109"/>
      <c r="AC2990" s="19"/>
      <c r="AD2990" s="22"/>
      <c r="AE2990" s="19"/>
    </row>
    <row r="2991" spans="2:31" x14ac:dyDescent="0.2">
      <c r="B2991" s="14" t="s">
        <v>10808</v>
      </c>
      <c r="C2991" s="33" t="s">
        <v>10807</v>
      </c>
      <c r="D2991" s="16" t="s">
        <v>10806</v>
      </c>
      <c r="E2991" s="104" t="s">
        <v>26</v>
      </c>
      <c r="F2991" s="18" t="s">
        <v>26</v>
      </c>
      <c r="G2991" s="111" t="s">
        <v>26</v>
      </c>
      <c r="H2991" s="102" t="s">
        <v>334</v>
      </c>
      <c r="I2991" s="21">
        <v>6997340</v>
      </c>
      <c r="J2991" s="71">
        <v>103.28</v>
      </c>
      <c r="K2991" s="21">
        <v>7229614</v>
      </c>
      <c r="L2991" s="21">
        <v>7000000</v>
      </c>
      <c r="M2991" s="21">
        <v>6998547</v>
      </c>
      <c r="N2991" s="21"/>
      <c r="O2991" s="21">
        <v>687</v>
      </c>
      <c r="P2991" s="21"/>
      <c r="Q2991" s="21"/>
      <c r="R2991" s="22">
        <v>3.15</v>
      </c>
      <c r="S2991" s="22">
        <v>3.16</v>
      </c>
      <c r="T2991" s="20" t="s">
        <v>4985</v>
      </c>
      <c r="U2991" s="21">
        <v>73500</v>
      </c>
      <c r="V2991" s="21">
        <v>220500</v>
      </c>
      <c r="W2991" s="34">
        <v>40590</v>
      </c>
      <c r="X2991" s="34">
        <v>42065</v>
      </c>
      <c r="Y2991" s="109"/>
      <c r="Z2991" s="70" t="s">
        <v>4927</v>
      </c>
      <c r="AA2991" s="20" t="s">
        <v>4926</v>
      </c>
      <c r="AB2991" s="109"/>
      <c r="AC2991" s="19"/>
      <c r="AD2991" s="22"/>
      <c r="AE2991" s="19"/>
    </row>
    <row r="2992" spans="2:31" x14ac:dyDescent="0.2">
      <c r="B2992" s="14" t="s">
        <v>10805</v>
      </c>
      <c r="C2992" s="33" t="s">
        <v>10804</v>
      </c>
      <c r="D2992" s="16" t="s">
        <v>10803</v>
      </c>
      <c r="E2992" s="104" t="s">
        <v>26</v>
      </c>
      <c r="F2992" s="18" t="s">
        <v>26</v>
      </c>
      <c r="G2992" s="111" t="s">
        <v>4412</v>
      </c>
      <c r="H2992" s="102" t="s">
        <v>334</v>
      </c>
      <c r="I2992" s="21">
        <v>19454955</v>
      </c>
      <c r="J2992" s="71">
        <v>101.98399999999999</v>
      </c>
      <c r="K2992" s="21">
        <v>19886900</v>
      </c>
      <c r="L2992" s="21">
        <v>19500000</v>
      </c>
      <c r="M2992" s="21">
        <v>19457748</v>
      </c>
      <c r="N2992" s="21"/>
      <c r="O2992" s="21">
        <v>2793</v>
      </c>
      <c r="P2992" s="21"/>
      <c r="Q2992" s="21"/>
      <c r="R2992" s="22">
        <v>2.5</v>
      </c>
      <c r="S2992" s="22">
        <v>2.5449999999999999</v>
      </c>
      <c r="T2992" s="20" t="s">
        <v>4985</v>
      </c>
      <c r="U2992" s="21">
        <v>174687</v>
      </c>
      <c r="V2992" s="21"/>
      <c r="W2992" s="34">
        <v>41136</v>
      </c>
      <c r="X2992" s="34">
        <v>43160</v>
      </c>
      <c r="Y2992" s="109"/>
      <c r="Z2992" s="70" t="s">
        <v>4927</v>
      </c>
      <c r="AA2992" s="20" t="s">
        <v>4926</v>
      </c>
      <c r="AB2992" s="109"/>
      <c r="AC2992" s="28">
        <v>43132</v>
      </c>
      <c r="AD2992" s="22">
        <v>100</v>
      </c>
      <c r="AE2992" s="19"/>
    </row>
    <row r="2993" spans="2:31" x14ac:dyDescent="0.2">
      <c r="B2993" s="14" t="s">
        <v>10802</v>
      </c>
      <c r="C2993" s="33" t="s">
        <v>10801</v>
      </c>
      <c r="D2993" s="16" t="s">
        <v>10798</v>
      </c>
      <c r="E2993" s="104" t="s">
        <v>26</v>
      </c>
      <c r="F2993" s="18" t="s">
        <v>26</v>
      </c>
      <c r="G2993" s="111" t="s">
        <v>26</v>
      </c>
      <c r="H2993" s="102" t="s">
        <v>334</v>
      </c>
      <c r="I2993" s="21">
        <v>254538</v>
      </c>
      <c r="J2993" s="71">
        <v>102.375</v>
      </c>
      <c r="K2993" s="21">
        <v>255938</v>
      </c>
      <c r="L2993" s="21">
        <v>250000</v>
      </c>
      <c r="M2993" s="21">
        <v>250429</v>
      </c>
      <c r="N2993" s="21"/>
      <c r="O2993" s="21">
        <v>-554</v>
      </c>
      <c r="P2993" s="21"/>
      <c r="Q2993" s="21"/>
      <c r="R2993" s="22">
        <v>5</v>
      </c>
      <c r="S2993" s="22">
        <v>4.7629999999999999</v>
      </c>
      <c r="T2993" s="20" t="s">
        <v>4949</v>
      </c>
      <c r="U2993" s="21">
        <v>3125</v>
      </c>
      <c r="V2993" s="21">
        <v>12500</v>
      </c>
      <c r="W2993" s="34">
        <v>38001</v>
      </c>
      <c r="X2993" s="34">
        <v>41548</v>
      </c>
      <c r="Y2993" s="109"/>
      <c r="Z2993" s="70" t="s">
        <v>4927</v>
      </c>
      <c r="AA2993" s="20" t="s">
        <v>4926</v>
      </c>
      <c r="AB2993" s="109"/>
      <c r="AC2993" s="19"/>
      <c r="AD2993" s="22"/>
      <c r="AE2993" s="19"/>
    </row>
    <row r="2994" spans="2:31" x14ac:dyDescent="0.2">
      <c r="B2994" s="14" t="s">
        <v>10800</v>
      </c>
      <c r="C2994" s="33" t="s">
        <v>10799</v>
      </c>
      <c r="D2994" s="16" t="s">
        <v>10798</v>
      </c>
      <c r="E2994" s="104" t="s">
        <v>26</v>
      </c>
      <c r="F2994" s="18" t="s">
        <v>26</v>
      </c>
      <c r="G2994" s="111" t="s">
        <v>26</v>
      </c>
      <c r="H2994" s="102" t="s">
        <v>334</v>
      </c>
      <c r="I2994" s="21">
        <v>9315000</v>
      </c>
      <c r="J2994" s="71">
        <v>100.408</v>
      </c>
      <c r="K2994" s="21">
        <v>10040800</v>
      </c>
      <c r="L2994" s="21">
        <v>10000000</v>
      </c>
      <c r="M2994" s="21">
        <v>9865680</v>
      </c>
      <c r="N2994" s="21"/>
      <c r="O2994" s="21">
        <v>119320</v>
      </c>
      <c r="P2994" s="21"/>
      <c r="Q2994" s="21"/>
      <c r="R2994" s="22">
        <v>3.7909999999999999</v>
      </c>
      <c r="S2994" s="22">
        <v>6.9009999999999998</v>
      </c>
      <c r="T2994" s="20" t="s">
        <v>5189</v>
      </c>
      <c r="U2994" s="21">
        <v>32198</v>
      </c>
      <c r="V2994" s="21">
        <v>438125</v>
      </c>
      <c r="W2994" s="34">
        <v>39036</v>
      </c>
      <c r="X2994" s="34">
        <v>41730</v>
      </c>
      <c r="Y2994" s="109"/>
      <c r="Z2994" s="70" t="s">
        <v>4927</v>
      </c>
      <c r="AA2994" s="20" t="s">
        <v>4926</v>
      </c>
      <c r="AB2994" s="109"/>
      <c r="AC2994" s="19"/>
      <c r="AD2994" s="22"/>
      <c r="AE2994" s="19"/>
    </row>
    <row r="2995" spans="2:31" x14ac:dyDescent="0.2">
      <c r="B2995" s="14" t="s">
        <v>10797</v>
      </c>
      <c r="C2995" s="33" t="s">
        <v>10796</v>
      </c>
      <c r="D2995" s="16" t="s">
        <v>10789</v>
      </c>
      <c r="E2995" s="104" t="s">
        <v>5057</v>
      </c>
      <c r="F2995" s="18" t="s">
        <v>26</v>
      </c>
      <c r="G2995" s="111" t="s">
        <v>26</v>
      </c>
      <c r="H2995" s="102" t="s">
        <v>334</v>
      </c>
      <c r="I2995" s="21">
        <v>9952200</v>
      </c>
      <c r="J2995" s="71">
        <v>107.983</v>
      </c>
      <c r="K2995" s="21">
        <v>10798310</v>
      </c>
      <c r="L2995" s="21">
        <v>10000000</v>
      </c>
      <c r="M2995" s="21">
        <v>9956018</v>
      </c>
      <c r="N2995" s="21"/>
      <c r="O2995" s="21">
        <v>3818</v>
      </c>
      <c r="P2995" s="21"/>
      <c r="Q2995" s="21"/>
      <c r="R2995" s="22">
        <v>3.75</v>
      </c>
      <c r="S2995" s="22">
        <v>3.8079999999999998</v>
      </c>
      <c r="T2995" s="20" t="s">
        <v>85</v>
      </c>
      <c r="U2995" s="21">
        <v>172917</v>
      </c>
      <c r="V2995" s="21">
        <v>185417</v>
      </c>
      <c r="W2995" s="34">
        <v>40918</v>
      </c>
      <c r="X2995" s="34">
        <v>44576</v>
      </c>
      <c r="Y2995" s="109"/>
      <c r="Z2995" s="70" t="s">
        <v>4927</v>
      </c>
      <c r="AA2995" s="20" t="s">
        <v>4926</v>
      </c>
      <c r="AB2995" s="109"/>
      <c r="AC2995" s="19"/>
      <c r="AD2995" s="22"/>
      <c r="AE2995" s="19"/>
    </row>
    <row r="2996" spans="2:31" x14ac:dyDescent="0.2">
      <c r="B2996" s="14" t="s">
        <v>10795</v>
      </c>
      <c r="C2996" s="33" t="s">
        <v>10794</v>
      </c>
      <c r="D2996" s="16" t="s">
        <v>10789</v>
      </c>
      <c r="E2996" s="104" t="s">
        <v>5057</v>
      </c>
      <c r="F2996" s="18" t="s">
        <v>26</v>
      </c>
      <c r="G2996" s="111" t="s">
        <v>26</v>
      </c>
      <c r="H2996" s="102" t="s">
        <v>334</v>
      </c>
      <c r="I2996" s="21">
        <v>9481855</v>
      </c>
      <c r="J2996" s="71">
        <v>104.24</v>
      </c>
      <c r="K2996" s="21">
        <v>9902753</v>
      </c>
      <c r="L2996" s="21">
        <v>9500000</v>
      </c>
      <c r="M2996" s="21">
        <v>9485153</v>
      </c>
      <c r="N2996" s="21"/>
      <c r="O2996" s="21">
        <v>3298</v>
      </c>
      <c r="P2996" s="21"/>
      <c r="Q2996" s="21"/>
      <c r="R2996" s="22">
        <v>2.4500000000000002</v>
      </c>
      <c r="S2996" s="22">
        <v>2.4910000000000001</v>
      </c>
      <c r="T2996" s="20" t="s">
        <v>85</v>
      </c>
      <c r="U2996" s="21">
        <v>107324</v>
      </c>
      <c r="V2996" s="21">
        <v>115082</v>
      </c>
      <c r="W2996" s="34">
        <v>40918</v>
      </c>
      <c r="X2996" s="34">
        <v>42750</v>
      </c>
      <c r="Y2996" s="109"/>
      <c r="Z2996" s="70" t="s">
        <v>4927</v>
      </c>
      <c r="AA2996" s="20" t="s">
        <v>4926</v>
      </c>
      <c r="AB2996" s="109"/>
      <c r="AC2996" s="31"/>
      <c r="AD2996" s="22"/>
      <c r="AE2996" s="19"/>
    </row>
    <row r="2997" spans="2:31" x14ac:dyDescent="0.2">
      <c r="B2997" s="14" t="s">
        <v>10793</v>
      </c>
      <c r="C2997" s="33" t="s">
        <v>10792</v>
      </c>
      <c r="D2997" s="16" t="s">
        <v>10789</v>
      </c>
      <c r="E2997" s="104" t="s">
        <v>26</v>
      </c>
      <c r="F2997" s="18" t="s">
        <v>26</v>
      </c>
      <c r="G2997" s="111" t="s">
        <v>26</v>
      </c>
      <c r="H2997" s="102" t="s">
        <v>334</v>
      </c>
      <c r="I2997" s="21">
        <v>2980050</v>
      </c>
      <c r="J2997" s="71">
        <v>113.35299999999999</v>
      </c>
      <c r="K2997" s="21">
        <v>3400578</v>
      </c>
      <c r="L2997" s="21">
        <v>3000000</v>
      </c>
      <c r="M2997" s="21">
        <v>2980325</v>
      </c>
      <c r="N2997" s="21"/>
      <c r="O2997" s="21">
        <v>275</v>
      </c>
      <c r="P2997" s="21"/>
      <c r="Q2997" s="21"/>
      <c r="R2997" s="22">
        <v>4.95</v>
      </c>
      <c r="S2997" s="22">
        <v>4.9930000000000003</v>
      </c>
      <c r="T2997" s="20" t="s">
        <v>85</v>
      </c>
      <c r="U2997" s="21">
        <v>68475</v>
      </c>
      <c r="V2997" s="21">
        <v>73425</v>
      </c>
      <c r="W2997" s="34">
        <v>40918</v>
      </c>
      <c r="X2997" s="34">
        <v>51881</v>
      </c>
      <c r="Y2997" s="109"/>
      <c r="Z2997" s="70" t="s">
        <v>4927</v>
      </c>
      <c r="AA2997" s="20" t="s">
        <v>4926</v>
      </c>
      <c r="AB2997" s="109"/>
      <c r="AC2997" s="19"/>
      <c r="AD2997" s="22"/>
      <c r="AE2997" s="19"/>
    </row>
    <row r="2998" spans="2:31" x14ac:dyDescent="0.2">
      <c r="B2998" s="14" t="s">
        <v>10791</v>
      </c>
      <c r="C2998" s="33" t="s">
        <v>10790</v>
      </c>
      <c r="D2998" s="16" t="s">
        <v>10789</v>
      </c>
      <c r="E2998" s="104" t="s">
        <v>26</v>
      </c>
      <c r="F2998" s="18" t="s">
        <v>26</v>
      </c>
      <c r="G2998" s="111" t="s">
        <v>26</v>
      </c>
      <c r="H2998" s="102" t="s">
        <v>334</v>
      </c>
      <c r="I2998" s="21">
        <v>4999700</v>
      </c>
      <c r="J2998" s="71">
        <v>101.96899999999999</v>
      </c>
      <c r="K2998" s="21">
        <v>5098435</v>
      </c>
      <c r="L2998" s="21">
        <v>5000000</v>
      </c>
      <c r="M2998" s="21">
        <v>4999792</v>
      </c>
      <c r="N2998" s="21"/>
      <c r="O2998" s="21">
        <v>92</v>
      </c>
      <c r="P2998" s="21"/>
      <c r="Q2998" s="21"/>
      <c r="R2998" s="22">
        <v>1.85</v>
      </c>
      <c r="S2998" s="22">
        <v>1.8520000000000001</v>
      </c>
      <c r="T2998" s="20" t="s">
        <v>85</v>
      </c>
      <c r="U2998" s="21">
        <v>42653</v>
      </c>
      <c r="V2998" s="21">
        <v>45736</v>
      </c>
      <c r="W2998" s="34">
        <v>40918</v>
      </c>
      <c r="X2998" s="34">
        <v>42019</v>
      </c>
      <c r="Y2998" s="109"/>
      <c r="Z2998" s="70" t="s">
        <v>4927</v>
      </c>
      <c r="AA2998" s="20" t="s">
        <v>4926</v>
      </c>
      <c r="AB2998" s="109"/>
      <c r="AC2998" s="19"/>
      <c r="AD2998" s="22"/>
      <c r="AE2998" s="19"/>
    </row>
    <row r="2999" spans="2:31" x14ac:dyDescent="0.2">
      <c r="B2999" s="14" t="s">
        <v>10788</v>
      </c>
      <c r="C2999" s="33" t="s">
        <v>10787</v>
      </c>
      <c r="D2999" s="16" t="s">
        <v>10782</v>
      </c>
      <c r="E2999" s="104" t="s">
        <v>26</v>
      </c>
      <c r="F2999" s="18" t="s">
        <v>26</v>
      </c>
      <c r="G2999" s="111" t="s">
        <v>26</v>
      </c>
      <c r="H2999" s="102" t="s">
        <v>334</v>
      </c>
      <c r="I2999" s="21">
        <v>2053420</v>
      </c>
      <c r="J2999" s="71">
        <v>106.395</v>
      </c>
      <c r="K2999" s="21">
        <v>2127896</v>
      </c>
      <c r="L2999" s="21">
        <v>2000000</v>
      </c>
      <c r="M2999" s="21">
        <v>2010767</v>
      </c>
      <c r="N2999" s="21"/>
      <c r="O2999" s="21">
        <v>-12435</v>
      </c>
      <c r="P2999" s="21"/>
      <c r="Q2999" s="21"/>
      <c r="R2999" s="22">
        <v>5.625</v>
      </c>
      <c r="S2999" s="22">
        <v>5.274</v>
      </c>
      <c r="T2999" s="20" t="s">
        <v>118</v>
      </c>
      <c r="U2999" s="21">
        <v>42500</v>
      </c>
      <c r="V2999" s="21">
        <v>112500</v>
      </c>
      <c r="W2999" s="34">
        <v>38251</v>
      </c>
      <c r="X2999" s="34">
        <v>41866</v>
      </c>
      <c r="Y2999" s="109"/>
      <c r="Z2999" s="70" t="s">
        <v>4927</v>
      </c>
      <c r="AA2999" s="20" t="s">
        <v>4926</v>
      </c>
      <c r="AB2999" s="109"/>
      <c r="AC2999" s="19"/>
      <c r="AD2999" s="22"/>
      <c r="AE2999" s="19"/>
    </row>
    <row r="3000" spans="2:31" x14ac:dyDescent="0.2">
      <c r="B3000" s="14" t="s">
        <v>10786</v>
      </c>
      <c r="C3000" s="33" t="s">
        <v>10785</v>
      </c>
      <c r="D3000" s="16" t="s">
        <v>10782</v>
      </c>
      <c r="E3000" s="104" t="s">
        <v>5057</v>
      </c>
      <c r="F3000" s="18" t="s">
        <v>26</v>
      </c>
      <c r="G3000" s="111" t="s">
        <v>26</v>
      </c>
      <c r="H3000" s="102" t="s">
        <v>334</v>
      </c>
      <c r="I3000" s="21">
        <v>4948833</v>
      </c>
      <c r="J3000" s="71">
        <v>107.58799999999999</v>
      </c>
      <c r="K3000" s="21">
        <v>5368656</v>
      </c>
      <c r="L3000" s="21">
        <v>4990000</v>
      </c>
      <c r="M3000" s="21">
        <v>4960593</v>
      </c>
      <c r="N3000" s="21"/>
      <c r="O3000" s="21">
        <v>3580</v>
      </c>
      <c r="P3000" s="21"/>
      <c r="Q3000" s="21"/>
      <c r="R3000" s="22">
        <v>5</v>
      </c>
      <c r="S3000" s="22">
        <v>5.1059999999999999</v>
      </c>
      <c r="T3000" s="20" t="s">
        <v>118</v>
      </c>
      <c r="U3000" s="21">
        <v>94256</v>
      </c>
      <c r="V3000" s="21">
        <v>249500</v>
      </c>
      <c r="W3000" s="34">
        <v>40025</v>
      </c>
      <c r="X3000" s="34">
        <v>43692</v>
      </c>
      <c r="Y3000" s="109"/>
      <c r="Z3000" s="70" t="s">
        <v>4927</v>
      </c>
      <c r="AA3000" s="20" t="s">
        <v>4926</v>
      </c>
      <c r="AB3000" s="109"/>
      <c r="AC3000" s="19"/>
      <c r="AD3000" s="22"/>
      <c r="AE3000" s="19"/>
    </row>
    <row r="3001" spans="2:31" x14ac:dyDescent="0.2">
      <c r="B3001" s="14" t="s">
        <v>10784</v>
      </c>
      <c r="C3001" s="33" t="s">
        <v>10783</v>
      </c>
      <c r="D3001" s="16" t="s">
        <v>10782</v>
      </c>
      <c r="E3001" s="104" t="s">
        <v>26</v>
      </c>
      <c r="F3001" s="18" t="s">
        <v>26</v>
      </c>
      <c r="G3001" s="111" t="s">
        <v>26</v>
      </c>
      <c r="H3001" s="102" t="s">
        <v>334</v>
      </c>
      <c r="I3001" s="21">
        <v>19019570</v>
      </c>
      <c r="J3001" s="71">
        <v>103.27200000000001</v>
      </c>
      <c r="K3001" s="21">
        <v>19621623</v>
      </c>
      <c r="L3001" s="21">
        <v>19000000</v>
      </c>
      <c r="M3001" s="21">
        <v>19015592</v>
      </c>
      <c r="N3001" s="21"/>
      <c r="O3001" s="21">
        <v>-3676</v>
      </c>
      <c r="P3001" s="21"/>
      <c r="Q3001" s="21"/>
      <c r="R3001" s="22">
        <v>3.4</v>
      </c>
      <c r="S3001" s="22">
        <v>3.3769999999999998</v>
      </c>
      <c r="T3001" s="20" t="s">
        <v>89</v>
      </c>
      <c r="U3001" s="21">
        <v>53833</v>
      </c>
      <c r="V3001" s="21">
        <v>638822</v>
      </c>
      <c r="W3001" s="34">
        <v>40878</v>
      </c>
      <c r="X3001" s="34">
        <v>42705</v>
      </c>
      <c r="Y3001" s="109"/>
      <c r="Z3001" s="70" t="s">
        <v>4927</v>
      </c>
      <c r="AA3001" s="20" t="s">
        <v>4926</v>
      </c>
      <c r="AB3001" s="109"/>
      <c r="AC3001" s="19"/>
      <c r="AD3001" s="22"/>
      <c r="AE3001" s="19"/>
    </row>
    <row r="3002" spans="2:31" x14ac:dyDescent="0.2">
      <c r="B3002" s="14" t="s">
        <v>10781</v>
      </c>
      <c r="C3002" s="33" t="s">
        <v>10780</v>
      </c>
      <c r="D3002" s="16" t="s">
        <v>10779</v>
      </c>
      <c r="E3002" s="104" t="s">
        <v>26</v>
      </c>
      <c r="F3002" s="18" t="s">
        <v>26</v>
      </c>
      <c r="G3002" s="111" t="s">
        <v>26</v>
      </c>
      <c r="H3002" s="102" t="s">
        <v>323</v>
      </c>
      <c r="I3002" s="21">
        <v>8851614</v>
      </c>
      <c r="J3002" s="71">
        <v>104.72</v>
      </c>
      <c r="K3002" s="21">
        <v>9283455</v>
      </c>
      <c r="L3002" s="21">
        <v>8865000</v>
      </c>
      <c r="M3002" s="21">
        <v>8860618</v>
      </c>
      <c r="N3002" s="21"/>
      <c r="O3002" s="21">
        <v>2669</v>
      </c>
      <c r="P3002" s="21"/>
      <c r="Q3002" s="21"/>
      <c r="R3002" s="22">
        <v>3.75</v>
      </c>
      <c r="S3002" s="22">
        <v>3.7829999999999999</v>
      </c>
      <c r="T3002" s="20" t="s">
        <v>85</v>
      </c>
      <c r="U3002" s="21">
        <v>153291</v>
      </c>
      <c r="V3002" s="21">
        <v>332438</v>
      </c>
      <c r="W3002" s="34">
        <v>40017</v>
      </c>
      <c r="X3002" s="34">
        <v>41835</v>
      </c>
      <c r="Y3002" s="109"/>
      <c r="Z3002" s="70" t="s">
        <v>4927</v>
      </c>
      <c r="AA3002" s="20" t="s">
        <v>4926</v>
      </c>
      <c r="AB3002" s="109"/>
      <c r="AC3002" s="19"/>
      <c r="AD3002" s="22"/>
      <c r="AE3002" s="19"/>
    </row>
    <row r="3003" spans="2:31" x14ac:dyDescent="0.2">
      <c r="B3003" s="14" t="s">
        <v>10778</v>
      </c>
      <c r="C3003" s="33" t="s">
        <v>10777</v>
      </c>
      <c r="D3003" s="16" t="s">
        <v>10776</v>
      </c>
      <c r="E3003" s="104" t="s">
        <v>26</v>
      </c>
      <c r="F3003" s="18" t="s">
        <v>26</v>
      </c>
      <c r="G3003" s="111" t="s">
        <v>590</v>
      </c>
      <c r="H3003" s="102" t="s">
        <v>334</v>
      </c>
      <c r="I3003" s="21">
        <v>5322606</v>
      </c>
      <c r="J3003" s="71">
        <v>105.51900000000001</v>
      </c>
      <c r="K3003" s="21">
        <v>5616355</v>
      </c>
      <c r="L3003" s="21">
        <v>5322606</v>
      </c>
      <c r="M3003" s="21">
        <v>5322606</v>
      </c>
      <c r="N3003" s="21"/>
      <c r="O3003" s="21"/>
      <c r="P3003" s="21"/>
      <c r="Q3003" s="21"/>
      <c r="R3003" s="22">
        <v>7.4749999999999996</v>
      </c>
      <c r="S3003" s="22">
        <v>7.4740000000000002</v>
      </c>
      <c r="T3003" s="20" t="s">
        <v>4965</v>
      </c>
      <c r="U3003" s="21">
        <v>34261</v>
      </c>
      <c r="V3003" s="21">
        <v>397865</v>
      </c>
      <c r="W3003" s="34">
        <v>36075</v>
      </c>
      <c r="X3003" s="34">
        <v>43434</v>
      </c>
      <c r="Y3003" s="109"/>
      <c r="Z3003" s="70" t="s">
        <v>4927</v>
      </c>
      <c r="AA3003" s="20" t="s">
        <v>4926</v>
      </c>
      <c r="AB3003" s="109"/>
      <c r="AC3003" s="31"/>
      <c r="AD3003" s="22"/>
      <c r="AE3003" s="19"/>
    </row>
    <row r="3004" spans="2:31" x14ac:dyDescent="0.2">
      <c r="B3004" s="14" t="s">
        <v>10775</v>
      </c>
      <c r="C3004" s="33" t="s">
        <v>10774</v>
      </c>
      <c r="D3004" s="16" t="s">
        <v>10771</v>
      </c>
      <c r="E3004" s="104" t="s">
        <v>26</v>
      </c>
      <c r="F3004" s="18" t="s">
        <v>26</v>
      </c>
      <c r="G3004" s="111" t="s">
        <v>26</v>
      </c>
      <c r="H3004" s="102" t="s">
        <v>323</v>
      </c>
      <c r="I3004" s="21">
        <v>4974350</v>
      </c>
      <c r="J3004" s="71">
        <v>105.876</v>
      </c>
      <c r="K3004" s="21">
        <v>5293780</v>
      </c>
      <c r="L3004" s="21">
        <v>5000000</v>
      </c>
      <c r="M3004" s="21">
        <v>4977416</v>
      </c>
      <c r="N3004" s="21"/>
      <c r="O3004" s="21">
        <v>2325</v>
      </c>
      <c r="P3004" s="21"/>
      <c r="Q3004" s="21"/>
      <c r="R3004" s="22">
        <v>3</v>
      </c>
      <c r="S3004" s="22">
        <v>3.06</v>
      </c>
      <c r="T3004" s="20" t="s">
        <v>118</v>
      </c>
      <c r="U3004" s="21">
        <v>56667</v>
      </c>
      <c r="V3004" s="21">
        <v>148750</v>
      </c>
      <c r="W3004" s="34">
        <v>40770</v>
      </c>
      <c r="X3004" s="34">
        <v>44423</v>
      </c>
      <c r="Y3004" s="109"/>
      <c r="Z3004" s="70" t="s">
        <v>4927</v>
      </c>
      <c r="AA3004" s="20" t="s">
        <v>4926</v>
      </c>
      <c r="AB3004" s="109"/>
      <c r="AC3004" s="19"/>
      <c r="AD3004" s="22"/>
      <c r="AE3004" s="19"/>
    </row>
    <row r="3005" spans="2:31" x14ac:dyDescent="0.2">
      <c r="B3005" s="14" t="s">
        <v>10773</v>
      </c>
      <c r="C3005" s="33" t="s">
        <v>10772</v>
      </c>
      <c r="D3005" s="16" t="s">
        <v>10771</v>
      </c>
      <c r="E3005" s="104" t="s">
        <v>26</v>
      </c>
      <c r="F3005" s="18" t="s">
        <v>26</v>
      </c>
      <c r="G3005" s="111" t="s">
        <v>26</v>
      </c>
      <c r="H3005" s="102" t="s">
        <v>323</v>
      </c>
      <c r="I3005" s="21">
        <v>8987400</v>
      </c>
      <c r="J3005" s="71">
        <v>103.075</v>
      </c>
      <c r="K3005" s="21">
        <v>9276750</v>
      </c>
      <c r="L3005" s="21">
        <v>9000000</v>
      </c>
      <c r="M3005" s="21">
        <v>8987635</v>
      </c>
      <c r="N3005" s="21"/>
      <c r="O3005" s="21">
        <v>217</v>
      </c>
      <c r="P3005" s="21"/>
      <c r="Q3005" s="21"/>
      <c r="R3005" s="22">
        <v>3.95</v>
      </c>
      <c r="S3005" s="22">
        <v>3.9580000000000002</v>
      </c>
      <c r="T3005" s="20" t="s">
        <v>4965</v>
      </c>
      <c r="U3005" s="21">
        <v>45425</v>
      </c>
      <c r="V3005" s="21">
        <v>353525</v>
      </c>
      <c r="W3005" s="34">
        <v>40861</v>
      </c>
      <c r="X3005" s="34">
        <v>51820</v>
      </c>
      <c r="Y3005" s="109"/>
      <c r="Z3005" s="70" t="s">
        <v>4927</v>
      </c>
      <c r="AA3005" s="20" t="s">
        <v>4926</v>
      </c>
      <c r="AB3005" s="109"/>
      <c r="AC3005" s="19"/>
      <c r="AD3005" s="22"/>
      <c r="AE3005" s="19"/>
    </row>
    <row r="3006" spans="2:31" x14ac:dyDescent="0.2">
      <c r="B3006" s="14" t="s">
        <v>10770</v>
      </c>
      <c r="C3006" s="33" t="s">
        <v>10769</v>
      </c>
      <c r="D3006" s="16" t="s">
        <v>10768</v>
      </c>
      <c r="E3006" s="104" t="s">
        <v>26</v>
      </c>
      <c r="F3006" s="18" t="s">
        <v>26</v>
      </c>
      <c r="G3006" s="111" t="s">
        <v>26</v>
      </c>
      <c r="H3006" s="102" t="s">
        <v>334</v>
      </c>
      <c r="I3006" s="21">
        <v>14947800</v>
      </c>
      <c r="J3006" s="71">
        <v>118.539</v>
      </c>
      <c r="K3006" s="21">
        <v>17780850</v>
      </c>
      <c r="L3006" s="21">
        <v>15000000</v>
      </c>
      <c r="M3006" s="21">
        <v>14964589</v>
      </c>
      <c r="N3006" s="21"/>
      <c r="O3006" s="21">
        <v>4277</v>
      </c>
      <c r="P3006" s="21"/>
      <c r="Q3006" s="21"/>
      <c r="R3006" s="22">
        <v>6.25</v>
      </c>
      <c r="S3006" s="22">
        <v>6.2910000000000004</v>
      </c>
      <c r="T3006" s="20" t="s">
        <v>4949</v>
      </c>
      <c r="U3006" s="21">
        <v>234375</v>
      </c>
      <c r="V3006" s="21">
        <v>937500</v>
      </c>
      <c r="W3006" s="34">
        <v>39512</v>
      </c>
      <c r="X3006" s="34">
        <v>43922</v>
      </c>
      <c r="Y3006" s="109"/>
      <c r="Z3006" s="70" t="s">
        <v>4927</v>
      </c>
      <c r="AA3006" s="20" t="s">
        <v>4926</v>
      </c>
      <c r="AB3006" s="109"/>
      <c r="AC3006" s="19"/>
      <c r="AD3006" s="22"/>
      <c r="AE3006" s="19"/>
    </row>
    <row r="3007" spans="2:31" x14ac:dyDescent="0.2">
      <c r="B3007" s="14" t="s">
        <v>10767</v>
      </c>
      <c r="C3007" s="33" t="s">
        <v>10766</v>
      </c>
      <c r="D3007" s="16" t="s">
        <v>10761</v>
      </c>
      <c r="E3007" s="104" t="s">
        <v>26</v>
      </c>
      <c r="F3007" s="18" t="s">
        <v>26</v>
      </c>
      <c r="G3007" s="111" t="s">
        <v>26</v>
      </c>
      <c r="H3007" s="102" t="s">
        <v>323</v>
      </c>
      <c r="I3007" s="21">
        <v>8552644</v>
      </c>
      <c r="J3007" s="71">
        <v>104.545</v>
      </c>
      <c r="K3007" s="21">
        <v>8713801</v>
      </c>
      <c r="L3007" s="21">
        <v>8335000</v>
      </c>
      <c r="M3007" s="21">
        <v>8361606</v>
      </c>
      <c r="N3007" s="21"/>
      <c r="O3007" s="21">
        <v>-57726</v>
      </c>
      <c r="P3007" s="21"/>
      <c r="Q3007" s="21"/>
      <c r="R3007" s="22">
        <v>5.3</v>
      </c>
      <c r="S3007" s="22">
        <v>5.085</v>
      </c>
      <c r="T3007" s="20" t="s">
        <v>89</v>
      </c>
      <c r="U3007" s="21">
        <v>36813</v>
      </c>
      <c r="V3007" s="21">
        <v>441755</v>
      </c>
      <c r="W3007" s="34">
        <v>38328</v>
      </c>
      <c r="X3007" s="34">
        <v>41609</v>
      </c>
      <c r="Y3007" s="109"/>
      <c r="Z3007" s="70" t="s">
        <v>4927</v>
      </c>
      <c r="AA3007" s="20" t="s">
        <v>4926</v>
      </c>
      <c r="AB3007" s="109"/>
      <c r="AC3007" s="31"/>
      <c r="AD3007" s="22"/>
      <c r="AE3007" s="19"/>
    </row>
    <row r="3008" spans="2:31" x14ac:dyDescent="0.2">
      <c r="B3008" s="14" t="s">
        <v>10765</v>
      </c>
      <c r="C3008" s="33" t="s">
        <v>10764</v>
      </c>
      <c r="D3008" s="16" t="s">
        <v>10761</v>
      </c>
      <c r="E3008" s="104" t="s">
        <v>26</v>
      </c>
      <c r="F3008" s="18" t="s">
        <v>26</v>
      </c>
      <c r="G3008" s="111" t="s">
        <v>26</v>
      </c>
      <c r="H3008" s="102" t="s">
        <v>323</v>
      </c>
      <c r="I3008" s="21">
        <v>40230450</v>
      </c>
      <c r="J3008" s="71">
        <v>143.20699999999999</v>
      </c>
      <c r="K3008" s="21">
        <v>56924663</v>
      </c>
      <c r="L3008" s="21">
        <v>39750000</v>
      </c>
      <c r="M3008" s="21">
        <v>40161800</v>
      </c>
      <c r="N3008" s="21"/>
      <c r="O3008" s="21">
        <v>-241989</v>
      </c>
      <c r="P3008" s="21"/>
      <c r="Q3008" s="21"/>
      <c r="R3008" s="22">
        <v>6.5</v>
      </c>
      <c r="S3008" s="22">
        <v>6.407</v>
      </c>
      <c r="T3008" s="20" t="s">
        <v>89</v>
      </c>
      <c r="U3008" s="21">
        <v>215313</v>
      </c>
      <c r="V3008" s="21">
        <v>2583750</v>
      </c>
      <c r="W3008" s="34">
        <v>38078</v>
      </c>
      <c r="X3008" s="34">
        <v>48914</v>
      </c>
      <c r="Y3008" s="109"/>
      <c r="Z3008" s="70" t="s">
        <v>4927</v>
      </c>
      <c r="AA3008" s="20" t="s">
        <v>4926</v>
      </c>
      <c r="AB3008" s="109"/>
      <c r="AC3008" s="19"/>
      <c r="AD3008" s="22"/>
      <c r="AE3008" s="19"/>
    </row>
    <row r="3009" spans="2:31" x14ac:dyDescent="0.2">
      <c r="B3009" s="14" t="s">
        <v>10763</v>
      </c>
      <c r="C3009" s="33" t="s">
        <v>10762</v>
      </c>
      <c r="D3009" s="16" t="s">
        <v>10761</v>
      </c>
      <c r="E3009" s="104" t="s">
        <v>26</v>
      </c>
      <c r="F3009" s="18" t="s">
        <v>26</v>
      </c>
      <c r="G3009" s="111" t="s">
        <v>26</v>
      </c>
      <c r="H3009" s="102" t="s">
        <v>323</v>
      </c>
      <c r="I3009" s="21">
        <v>24877750</v>
      </c>
      <c r="J3009" s="71">
        <v>122.55800000000001</v>
      </c>
      <c r="K3009" s="21">
        <v>30639500</v>
      </c>
      <c r="L3009" s="21">
        <v>25000000</v>
      </c>
      <c r="M3009" s="21">
        <v>24933498</v>
      </c>
      <c r="N3009" s="21"/>
      <c r="O3009" s="21">
        <v>11832</v>
      </c>
      <c r="P3009" s="21"/>
      <c r="Q3009" s="21"/>
      <c r="R3009" s="22">
        <v>6</v>
      </c>
      <c r="S3009" s="22">
        <v>6.0659999999999998</v>
      </c>
      <c r="T3009" s="20" t="s">
        <v>4985</v>
      </c>
      <c r="U3009" s="21">
        <v>441667</v>
      </c>
      <c r="V3009" s="21">
        <v>1500000</v>
      </c>
      <c r="W3009" s="34">
        <v>39337</v>
      </c>
      <c r="X3009" s="34">
        <v>42993</v>
      </c>
      <c r="Y3009" s="109"/>
      <c r="Z3009" s="70" t="s">
        <v>4927</v>
      </c>
      <c r="AA3009" s="20" t="s">
        <v>4926</v>
      </c>
      <c r="AB3009" s="109"/>
      <c r="AC3009" s="19"/>
      <c r="AD3009" s="22"/>
      <c r="AE3009" s="19"/>
    </row>
    <row r="3010" spans="2:31" x14ac:dyDescent="0.2">
      <c r="B3010" s="14" t="s">
        <v>10760</v>
      </c>
      <c r="C3010" s="33" t="s">
        <v>10759</v>
      </c>
      <c r="D3010" s="16" t="s">
        <v>10758</v>
      </c>
      <c r="E3010" s="104" t="s">
        <v>26</v>
      </c>
      <c r="F3010" s="18" t="s">
        <v>5793</v>
      </c>
      <c r="G3010" s="111" t="s">
        <v>4412</v>
      </c>
      <c r="H3010" s="102" t="s">
        <v>323</v>
      </c>
      <c r="I3010" s="21">
        <v>16611505</v>
      </c>
      <c r="J3010" s="71">
        <v>106.49</v>
      </c>
      <c r="K3010" s="21">
        <v>17746592</v>
      </c>
      <c r="L3010" s="21">
        <v>16665000</v>
      </c>
      <c r="M3010" s="21">
        <v>16617510</v>
      </c>
      <c r="N3010" s="21"/>
      <c r="O3010" s="21">
        <v>4483</v>
      </c>
      <c r="P3010" s="21"/>
      <c r="Q3010" s="21"/>
      <c r="R3010" s="22">
        <v>3.3</v>
      </c>
      <c r="S3010" s="22">
        <v>3.3380000000000001</v>
      </c>
      <c r="T3010" s="20" t="s">
        <v>4985</v>
      </c>
      <c r="U3010" s="21">
        <v>163456</v>
      </c>
      <c r="V3010" s="21">
        <v>549945</v>
      </c>
      <c r="W3010" s="34">
        <v>40793</v>
      </c>
      <c r="X3010" s="34">
        <v>44453</v>
      </c>
      <c r="Y3010" s="109"/>
      <c r="Z3010" s="70" t="s">
        <v>4927</v>
      </c>
      <c r="AA3010" s="20" t="s">
        <v>4926</v>
      </c>
      <c r="AB3010" s="109"/>
      <c r="AC3010" s="34">
        <v>44361</v>
      </c>
      <c r="AD3010" s="22">
        <v>100</v>
      </c>
      <c r="AE3010" s="19"/>
    </row>
    <row r="3011" spans="2:31" x14ac:dyDescent="0.2">
      <c r="B3011" s="14" t="s">
        <v>10757</v>
      </c>
      <c r="C3011" s="33" t="s">
        <v>10756</v>
      </c>
      <c r="D3011" s="16" t="s">
        <v>10755</v>
      </c>
      <c r="E3011" s="104" t="s">
        <v>26</v>
      </c>
      <c r="F3011" s="18" t="s">
        <v>5793</v>
      </c>
      <c r="G3011" s="111" t="s">
        <v>26</v>
      </c>
      <c r="H3011" s="102" t="s">
        <v>323</v>
      </c>
      <c r="I3011" s="21">
        <v>4367431</v>
      </c>
      <c r="J3011" s="71">
        <v>104.623</v>
      </c>
      <c r="K3011" s="21">
        <v>4577248</v>
      </c>
      <c r="L3011" s="21">
        <v>4375000</v>
      </c>
      <c r="M3011" s="21">
        <v>4370300</v>
      </c>
      <c r="N3011" s="21"/>
      <c r="O3011" s="21">
        <v>1436</v>
      </c>
      <c r="P3011" s="21"/>
      <c r="Q3011" s="21"/>
      <c r="R3011" s="22">
        <v>2.65</v>
      </c>
      <c r="S3011" s="22">
        <v>2.6869999999999998</v>
      </c>
      <c r="T3011" s="20" t="s">
        <v>85</v>
      </c>
      <c r="U3011" s="21">
        <v>53460</v>
      </c>
      <c r="V3011" s="21">
        <v>115938</v>
      </c>
      <c r="W3011" s="34">
        <v>40548</v>
      </c>
      <c r="X3011" s="34">
        <v>42384</v>
      </c>
      <c r="Y3011" s="109"/>
      <c r="Z3011" s="70" t="s">
        <v>4927</v>
      </c>
      <c r="AA3011" s="20" t="s">
        <v>4926</v>
      </c>
      <c r="AB3011" s="109"/>
      <c r="AC3011" s="19"/>
      <c r="AD3011" s="22"/>
      <c r="AE3011" s="19"/>
    </row>
    <row r="3012" spans="2:31" x14ac:dyDescent="0.2">
      <c r="B3012" s="14" t="s">
        <v>10754</v>
      </c>
      <c r="C3012" s="33" t="s">
        <v>10753</v>
      </c>
      <c r="D3012" s="16" t="s">
        <v>10750</v>
      </c>
      <c r="E3012" s="104" t="s">
        <v>5057</v>
      </c>
      <c r="F3012" s="18" t="s">
        <v>5793</v>
      </c>
      <c r="G3012" s="111" t="s">
        <v>4412</v>
      </c>
      <c r="H3012" s="102" t="s">
        <v>323</v>
      </c>
      <c r="I3012" s="21">
        <v>6812771</v>
      </c>
      <c r="J3012" s="71">
        <v>113.111</v>
      </c>
      <c r="K3012" s="21">
        <v>7714163</v>
      </c>
      <c r="L3012" s="21">
        <v>6820000</v>
      </c>
      <c r="M3012" s="21">
        <v>6814003</v>
      </c>
      <c r="N3012" s="21"/>
      <c r="O3012" s="21">
        <v>638</v>
      </c>
      <c r="P3012" s="21"/>
      <c r="Q3012" s="21"/>
      <c r="R3012" s="22">
        <v>4.2</v>
      </c>
      <c r="S3012" s="22">
        <v>4.2130000000000001</v>
      </c>
      <c r="T3012" s="20" t="s">
        <v>85</v>
      </c>
      <c r="U3012" s="21">
        <v>132081</v>
      </c>
      <c r="V3012" s="21">
        <v>286440</v>
      </c>
      <c r="W3012" s="34">
        <v>40548</v>
      </c>
      <c r="X3012" s="34">
        <v>44211</v>
      </c>
      <c r="Y3012" s="109"/>
      <c r="Z3012" s="70" t="s">
        <v>4927</v>
      </c>
      <c r="AA3012" s="20" t="s">
        <v>4926</v>
      </c>
      <c r="AB3012" s="109"/>
      <c r="AC3012" s="28">
        <v>44119</v>
      </c>
      <c r="AD3012" s="22">
        <v>100</v>
      </c>
      <c r="AE3012" s="19"/>
    </row>
    <row r="3013" spans="2:31" x14ac:dyDescent="0.2">
      <c r="B3013" s="14" t="s">
        <v>10752</v>
      </c>
      <c r="C3013" s="33" t="s">
        <v>10751</v>
      </c>
      <c r="D3013" s="16" t="s">
        <v>10750</v>
      </c>
      <c r="E3013" s="104" t="s">
        <v>26</v>
      </c>
      <c r="F3013" s="18" t="s">
        <v>5793</v>
      </c>
      <c r="G3013" s="111" t="s">
        <v>26</v>
      </c>
      <c r="H3013" s="102" t="s">
        <v>323</v>
      </c>
      <c r="I3013" s="21">
        <v>9982500</v>
      </c>
      <c r="J3013" s="71">
        <v>102.645</v>
      </c>
      <c r="K3013" s="21">
        <v>10264510</v>
      </c>
      <c r="L3013" s="21">
        <v>10000000</v>
      </c>
      <c r="M3013" s="21">
        <v>9986891</v>
      </c>
      <c r="N3013" s="21"/>
      <c r="O3013" s="21">
        <v>3271</v>
      </c>
      <c r="P3013" s="21"/>
      <c r="Q3013" s="21"/>
      <c r="R3013" s="22">
        <v>1.95</v>
      </c>
      <c r="S3013" s="22">
        <v>1.9870000000000001</v>
      </c>
      <c r="T3013" s="20" t="s">
        <v>4985</v>
      </c>
      <c r="U3013" s="21">
        <v>57958</v>
      </c>
      <c r="V3013" s="21">
        <v>195000</v>
      </c>
      <c r="W3013" s="34">
        <v>40793</v>
      </c>
      <c r="X3013" s="34">
        <v>42627</v>
      </c>
      <c r="Y3013" s="109"/>
      <c r="Z3013" s="70" t="s">
        <v>4927</v>
      </c>
      <c r="AA3013" s="20" t="s">
        <v>4926</v>
      </c>
      <c r="AB3013" s="109"/>
      <c r="AC3013" s="19"/>
      <c r="AD3013" s="22"/>
      <c r="AE3013" s="19"/>
    </row>
    <row r="3014" spans="2:31" x14ac:dyDescent="0.2">
      <c r="B3014" s="14" t="s">
        <v>10749</v>
      </c>
      <c r="C3014" s="33" t="s">
        <v>10748</v>
      </c>
      <c r="D3014" s="16" t="s">
        <v>10747</v>
      </c>
      <c r="E3014" s="104" t="s">
        <v>5057</v>
      </c>
      <c r="F3014" s="18" t="s">
        <v>5793</v>
      </c>
      <c r="G3014" s="111" t="s">
        <v>4412</v>
      </c>
      <c r="H3014" s="102" t="s">
        <v>323</v>
      </c>
      <c r="I3014" s="21">
        <v>6573025</v>
      </c>
      <c r="J3014" s="71">
        <v>113.111</v>
      </c>
      <c r="K3014" s="21">
        <v>7442697</v>
      </c>
      <c r="L3014" s="21">
        <v>6580000</v>
      </c>
      <c r="M3014" s="21">
        <v>6574214</v>
      </c>
      <c r="N3014" s="21"/>
      <c r="O3014" s="21">
        <v>26774</v>
      </c>
      <c r="P3014" s="21"/>
      <c r="Q3014" s="21"/>
      <c r="R3014" s="22">
        <v>4.2</v>
      </c>
      <c r="S3014" s="22">
        <v>4.2130000000000001</v>
      </c>
      <c r="T3014" s="20" t="s">
        <v>85</v>
      </c>
      <c r="U3014" s="21">
        <v>127433</v>
      </c>
      <c r="V3014" s="21">
        <v>276360</v>
      </c>
      <c r="W3014" s="34">
        <v>40548</v>
      </c>
      <c r="X3014" s="34">
        <v>44211</v>
      </c>
      <c r="Y3014" s="109"/>
      <c r="Z3014" s="70" t="s">
        <v>4927</v>
      </c>
      <c r="AA3014" s="20" t="s">
        <v>4926</v>
      </c>
      <c r="AB3014" s="109"/>
      <c r="AC3014" s="28">
        <v>44119</v>
      </c>
      <c r="AD3014" s="22">
        <v>100</v>
      </c>
      <c r="AE3014" s="19"/>
    </row>
    <row r="3015" spans="2:31" x14ac:dyDescent="0.2">
      <c r="B3015" s="14" t="s">
        <v>10746</v>
      </c>
      <c r="C3015" s="33" t="s">
        <v>10745</v>
      </c>
      <c r="D3015" s="16" t="s">
        <v>10744</v>
      </c>
      <c r="E3015" s="104" t="s">
        <v>26</v>
      </c>
      <c r="F3015" s="18" t="s">
        <v>26</v>
      </c>
      <c r="G3015" s="111" t="s">
        <v>590</v>
      </c>
      <c r="H3015" s="102" t="s">
        <v>590</v>
      </c>
      <c r="I3015" s="21">
        <v>5142857</v>
      </c>
      <c r="J3015" s="71">
        <v>109.605</v>
      </c>
      <c r="K3015" s="21">
        <v>5636829</v>
      </c>
      <c r="L3015" s="21">
        <v>5142857</v>
      </c>
      <c r="M3015" s="21">
        <v>5142857</v>
      </c>
      <c r="N3015" s="21"/>
      <c r="O3015" s="21"/>
      <c r="P3015" s="21"/>
      <c r="Q3015" s="21"/>
      <c r="R3015" s="22">
        <v>6.05</v>
      </c>
      <c r="S3015" s="22">
        <v>6.05</v>
      </c>
      <c r="T3015" s="20" t="s">
        <v>4949</v>
      </c>
      <c r="U3015" s="21">
        <v>70007</v>
      </c>
      <c r="V3015" s="21">
        <v>311143</v>
      </c>
      <c r="W3015" s="34">
        <v>39000</v>
      </c>
      <c r="X3015" s="34">
        <v>42653</v>
      </c>
      <c r="Y3015" s="109"/>
      <c r="Z3015" s="70" t="s">
        <v>531</v>
      </c>
      <c r="AA3015" s="20" t="s">
        <v>26</v>
      </c>
      <c r="AB3015" s="109"/>
      <c r="AC3015" s="19"/>
      <c r="AD3015" s="22"/>
      <c r="AE3015" s="19"/>
    </row>
    <row r="3016" spans="2:31" x14ac:dyDescent="0.2">
      <c r="B3016" s="14" t="s">
        <v>10743</v>
      </c>
      <c r="C3016" s="33" t="s">
        <v>10742</v>
      </c>
      <c r="D3016" s="16" t="s">
        <v>10739</v>
      </c>
      <c r="E3016" s="104" t="s">
        <v>5057</v>
      </c>
      <c r="F3016" s="18" t="s">
        <v>26</v>
      </c>
      <c r="G3016" s="111" t="s">
        <v>26</v>
      </c>
      <c r="H3016" s="102" t="s">
        <v>323</v>
      </c>
      <c r="I3016" s="21">
        <v>4993600</v>
      </c>
      <c r="J3016" s="71">
        <v>113.006</v>
      </c>
      <c r="K3016" s="21">
        <v>5650305</v>
      </c>
      <c r="L3016" s="21">
        <v>5000000</v>
      </c>
      <c r="M3016" s="21">
        <v>4994913</v>
      </c>
      <c r="N3016" s="21"/>
      <c r="O3016" s="21">
        <v>563</v>
      </c>
      <c r="P3016" s="21"/>
      <c r="Q3016" s="21"/>
      <c r="R3016" s="22">
        <v>4.45</v>
      </c>
      <c r="S3016" s="22">
        <v>4.4660000000000002</v>
      </c>
      <c r="T3016" s="20" t="s">
        <v>85</v>
      </c>
      <c r="U3016" s="21">
        <v>98271</v>
      </c>
      <c r="V3016" s="21">
        <v>222500</v>
      </c>
      <c r="W3016" s="34">
        <v>40378</v>
      </c>
      <c r="X3016" s="34">
        <v>44034</v>
      </c>
      <c r="Y3016" s="109"/>
      <c r="Z3016" s="70" t="s">
        <v>4927</v>
      </c>
      <c r="AA3016" s="20" t="s">
        <v>4926</v>
      </c>
      <c r="AB3016" s="109"/>
      <c r="AC3016" s="19"/>
      <c r="AD3016" s="22"/>
      <c r="AE3016" s="19"/>
    </row>
    <row r="3017" spans="2:31" x14ac:dyDescent="0.2">
      <c r="B3017" s="14" t="s">
        <v>10741</v>
      </c>
      <c r="C3017" s="33" t="s">
        <v>10740</v>
      </c>
      <c r="D3017" s="16" t="s">
        <v>10739</v>
      </c>
      <c r="E3017" s="104" t="s">
        <v>26</v>
      </c>
      <c r="F3017" s="18" t="s">
        <v>26</v>
      </c>
      <c r="G3017" s="111" t="s">
        <v>26</v>
      </c>
      <c r="H3017" s="102" t="s">
        <v>323</v>
      </c>
      <c r="I3017" s="21">
        <v>18946610</v>
      </c>
      <c r="J3017" s="71">
        <v>120.036</v>
      </c>
      <c r="K3017" s="21">
        <v>22806897</v>
      </c>
      <c r="L3017" s="21">
        <v>19000000</v>
      </c>
      <c r="M3017" s="21">
        <v>18971197</v>
      </c>
      <c r="N3017" s="21"/>
      <c r="O3017" s="21">
        <v>4738</v>
      </c>
      <c r="P3017" s="21"/>
      <c r="Q3017" s="21"/>
      <c r="R3017" s="22">
        <v>6.375</v>
      </c>
      <c r="S3017" s="22">
        <v>6.4130000000000003</v>
      </c>
      <c r="T3017" s="20" t="s">
        <v>4985</v>
      </c>
      <c r="U3017" s="21">
        <v>403750</v>
      </c>
      <c r="V3017" s="21">
        <v>1211250</v>
      </c>
      <c r="W3017" s="34">
        <v>39336</v>
      </c>
      <c r="X3017" s="34">
        <v>42979</v>
      </c>
      <c r="Y3017" s="109"/>
      <c r="Z3017" s="70" t="s">
        <v>4927</v>
      </c>
      <c r="AA3017" s="20" t="s">
        <v>4926</v>
      </c>
      <c r="AB3017" s="109"/>
      <c r="AC3017" s="19"/>
      <c r="AD3017" s="22"/>
      <c r="AE3017" s="19"/>
    </row>
    <row r="3018" spans="2:31" x14ac:dyDescent="0.2">
      <c r="B3018" s="14" t="s">
        <v>10738</v>
      </c>
      <c r="C3018" s="33" t="s">
        <v>10737</v>
      </c>
      <c r="D3018" s="16" t="s">
        <v>10734</v>
      </c>
      <c r="E3018" s="104" t="s">
        <v>26</v>
      </c>
      <c r="F3018" s="18" t="s">
        <v>26</v>
      </c>
      <c r="G3018" s="111" t="s">
        <v>26</v>
      </c>
      <c r="H3018" s="102" t="s">
        <v>323</v>
      </c>
      <c r="I3018" s="21">
        <v>28717279</v>
      </c>
      <c r="J3018" s="71">
        <v>117.636</v>
      </c>
      <c r="K3018" s="21">
        <v>34061591</v>
      </c>
      <c r="L3018" s="21">
        <v>28955000</v>
      </c>
      <c r="M3018" s="21">
        <v>28753229</v>
      </c>
      <c r="N3018" s="21"/>
      <c r="O3018" s="21">
        <v>5390</v>
      </c>
      <c r="P3018" s="21"/>
      <c r="Q3018" s="21"/>
      <c r="R3018" s="22">
        <v>7.125</v>
      </c>
      <c r="S3018" s="22">
        <v>7.1920000000000002</v>
      </c>
      <c r="T3018" s="20" t="s">
        <v>85</v>
      </c>
      <c r="U3018" s="21">
        <v>1031522</v>
      </c>
      <c r="V3018" s="21">
        <v>2063044</v>
      </c>
      <c r="W3018" s="34">
        <v>37428</v>
      </c>
      <c r="X3018" s="34">
        <v>48396</v>
      </c>
      <c r="Y3018" s="109"/>
      <c r="Z3018" s="70" t="s">
        <v>4927</v>
      </c>
      <c r="AA3018" s="20" t="s">
        <v>4926</v>
      </c>
      <c r="AB3018" s="109"/>
      <c r="AC3018" s="19"/>
      <c r="AD3018" s="22"/>
      <c r="AE3018" s="19"/>
    </row>
    <row r="3019" spans="2:31" x14ac:dyDescent="0.2">
      <c r="B3019" s="14" t="s">
        <v>10736</v>
      </c>
      <c r="C3019" s="33" t="s">
        <v>10735</v>
      </c>
      <c r="D3019" s="16" t="s">
        <v>10734</v>
      </c>
      <c r="E3019" s="104" t="s">
        <v>26</v>
      </c>
      <c r="F3019" s="18" t="s">
        <v>26</v>
      </c>
      <c r="G3019" s="111" t="s">
        <v>26</v>
      </c>
      <c r="H3019" s="102" t="s">
        <v>323</v>
      </c>
      <c r="I3019" s="21">
        <v>3526273</v>
      </c>
      <c r="J3019" s="71">
        <v>98.501999999999995</v>
      </c>
      <c r="K3019" s="21">
        <v>3521454</v>
      </c>
      <c r="L3019" s="21">
        <v>3575000</v>
      </c>
      <c r="M3019" s="21">
        <v>3534291</v>
      </c>
      <c r="N3019" s="21"/>
      <c r="O3019" s="21">
        <v>1195</v>
      </c>
      <c r="P3019" s="21"/>
      <c r="Q3019" s="21"/>
      <c r="R3019" s="22">
        <v>5.5</v>
      </c>
      <c r="S3019" s="22">
        <v>5.5940000000000003</v>
      </c>
      <c r="T3019" s="20" t="s">
        <v>85</v>
      </c>
      <c r="U3019" s="21">
        <v>98313</v>
      </c>
      <c r="V3019" s="21">
        <v>196625</v>
      </c>
      <c r="W3019" s="34">
        <v>37788</v>
      </c>
      <c r="X3019" s="34">
        <v>48761</v>
      </c>
      <c r="Y3019" s="109"/>
      <c r="Z3019" s="70" t="s">
        <v>4927</v>
      </c>
      <c r="AA3019" s="20" t="s">
        <v>4926</v>
      </c>
      <c r="AB3019" s="109"/>
      <c r="AC3019" s="19"/>
      <c r="AD3019" s="22"/>
      <c r="AE3019" s="19"/>
    </row>
    <row r="3020" spans="2:31" x14ac:dyDescent="0.2">
      <c r="B3020" s="14" t="s">
        <v>10733</v>
      </c>
      <c r="C3020" s="33" t="s">
        <v>10732</v>
      </c>
      <c r="D3020" s="16" t="s">
        <v>10731</v>
      </c>
      <c r="E3020" s="104" t="s">
        <v>26</v>
      </c>
      <c r="F3020" s="18" t="s">
        <v>26</v>
      </c>
      <c r="G3020" s="111" t="s">
        <v>26</v>
      </c>
      <c r="H3020" s="102" t="s">
        <v>334</v>
      </c>
      <c r="I3020" s="21">
        <v>4762840</v>
      </c>
      <c r="J3020" s="71">
        <v>146.88200000000001</v>
      </c>
      <c r="K3020" s="21">
        <v>5875280</v>
      </c>
      <c r="L3020" s="21">
        <v>4000000</v>
      </c>
      <c r="M3020" s="21">
        <v>4606617</v>
      </c>
      <c r="N3020" s="21"/>
      <c r="O3020" s="21">
        <v>-26558</v>
      </c>
      <c r="P3020" s="21"/>
      <c r="Q3020" s="21"/>
      <c r="R3020" s="22">
        <v>7.5</v>
      </c>
      <c r="S3020" s="22">
        <v>5.9390000000000001</v>
      </c>
      <c r="T3020" s="20" t="s">
        <v>4985</v>
      </c>
      <c r="U3020" s="21">
        <v>88333</v>
      </c>
      <c r="V3020" s="21">
        <v>300000</v>
      </c>
      <c r="W3020" s="34">
        <v>38562</v>
      </c>
      <c r="X3020" s="34">
        <v>46645</v>
      </c>
      <c r="Y3020" s="109"/>
      <c r="Z3020" s="70" t="s">
        <v>4927</v>
      </c>
      <c r="AA3020" s="20" t="s">
        <v>4926</v>
      </c>
      <c r="AB3020" s="109"/>
      <c r="AC3020" s="19"/>
      <c r="AD3020" s="22"/>
      <c r="AE3020" s="19"/>
    </row>
    <row r="3021" spans="2:31" x14ac:dyDescent="0.2">
      <c r="B3021" s="14" t="s">
        <v>10730</v>
      </c>
      <c r="C3021" s="33" t="s">
        <v>10729</v>
      </c>
      <c r="D3021" s="16" t="s">
        <v>10728</v>
      </c>
      <c r="E3021" s="104" t="s">
        <v>26</v>
      </c>
      <c r="F3021" s="18" t="s">
        <v>26</v>
      </c>
      <c r="G3021" s="111" t="s">
        <v>26</v>
      </c>
      <c r="H3021" s="102" t="s">
        <v>334</v>
      </c>
      <c r="I3021" s="21">
        <v>4969960</v>
      </c>
      <c r="J3021" s="71">
        <v>103.27</v>
      </c>
      <c r="K3021" s="21">
        <v>5163500</v>
      </c>
      <c r="L3021" s="21">
        <v>5000000</v>
      </c>
      <c r="M3021" s="21">
        <v>4972882</v>
      </c>
      <c r="N3021" s="21"/>
      <c r="O3021" s="21">
        <v>556</v>
      </c>
      <c r="P3021" s="21"/>
      <c r="Q3021" s="21"/>
      <c r="R3021" s="22">
        <v>6.7</v>
      </c>
      <c r="S3021" s="22">
        <v>6.7469999999999999</v>
      </c>
      <c r="T3021" s="20" t="s">
        <v>4965</v>
      </c>
      <c r="U3021" s="21">
        <v>55833</v>
      </c>
      <c r="V3021" s="21">
        <v>335000</v>
      </c>
      <c r="W3021" s="34">
        <v>38657</v>
      </c>
      <c r="X3021" s="34">
        <v>49614</v>
      </c>
      <c r="Y3021" s="109"/>
      <c r="Z3021" s="70" t="s">
        <v>4927</v>
      </c>
      <c r="AA3021" s="20" t="s">
        <v>4926</v>
      </c>
      <c r="AB3021" s="109"/>
      <c r="AC3021" s="19"/>
      <c r="AD3021" s="22"/>
      <c r="AE3021" s="19"/>
    </row>
    <row r="3022" spans="2:31" x14ac:dyDescent="0.2">
      <c r="B3022" s="14" t="s">
        <v>10727</v>
      </c>
      <c r="C3022" s="33" t="s">
        <v>10726</v>
      </c>
      <c r="D3022" s="16" t="s">
        <v>10725</v>
      </c>
      <c r="E3022" s="104" t="s">
        <v>26</v>
      </c>
      <c r="F3022" s="18" t="s">
        <v>26</v>
      </c>
      <c r="G3022" s="111" t="s">
        <v>590</v>
      </c>
      <c r="H3022" s="102" t="s">
        <v>334</v>
      </c>
      <c r="I3022" s="21">
        <v>3030000</v>
      </c>
      <c r="J3022" s="71">
        <v>101.989</v>
      </c>
      <c r="K3022" s="21">
        <v>3090267</v>
      </c>
      <c r="L3022" s="21">
        <v>3030000</v>
      </c>
      <c r="M3022" s="21">
        <v>3030000</v>
      </c>
      <c r="N3022" s="21"/>
      <c r="O3022" s="21"/>
      <c r="P3022" s="21"/>
      <c r="Q3022" s="21"/>
      <c r="R3022" s="22">
        <v>5.798</v>
      </c>
      <c r="S3022" s="22">
        <v>5.7969999999999997</v>
      </c>
      <c r="T3022" s="20" t="s">
        <v>4949</v>
      </c>
      <c r="U3022" s="21">
        <v>43920</v>
      </c>
      <c r="V3022" s="21">
        <v>175679</v>
      </c>
      <c r="W3022" s="34">
        <v>38631</v>
      </c>
      <c r="X3022" s="34">
        <v>41548</v>
      </c>
      <c r="Y3022" s="109"/>
      <c r="Z3022" s="70" t="s">
        <v>4927</v>
      </c>
      <c r="AA3022" s="20" t="s">
        <v>4926</v>
      </c>
      <c r="AB3022" s="109"/>
      <c r="AC3022" s="19"/>
      <c r="AD3022" s="22"/>
      <c r="AE3022" s="19"/>
    </row>
    <row r="3023" spans="2:31" x14ac:dyDescent="0.2">
      <c r="B3023" s="14" t="s">
        <v>10724</v>
      </c>
      <c r="C3023" s="33" t="s">
        <v>10723</v>
      </c>
      <c r="D3023" s="16" t="s">
        <v>10717</v>
      </c>
      <c r="E3023" s="104" t="s">
        <v>26</v>
      </c>
      <c r="F3023" s="18" t="s">
        <v>26</v>
      </c>
      <c r="G3023" s="111" t="s">
        <v>26</v>
      </c>
      <c r="H3023" s="102" t="s">
        <v>334</v>
      </c>
      <c r="I3023" s="21">
        <v>4659012</v>
      </c>
      <c r="J3023" s="71">
        <v>100.428</v>
      </c>
      <c r="K3023" s="21">
        <v>4694986</v>
      </c>
      <c r="L3023" s="21">
        <v>4675000</v>
      </c>
      <c r="M3023" s="21">
        <v>4674824</v>
      </c>
      <c r="N3023" s="21"/>
      <c r="O3023" s="21">
        <v>2057</v>
      </c>
      <c r="P3023" s="21"/>
      <c r="Q3023" s="21"/>
      <c r="R3023" s="22">
        <v>6</v>
      </c>
      <c r="S3023" s="22">
        <v>6.0460000000000003</v>
      </c>
      <c r="T3023" s="20" t="s">
        <v>118</v>
      </c>
      <c r="U3023" s="21">
        <v>116875</v>
      </c>
      <c r="V3023" s="21">
        <v>280500</v>
      </c>
      <c r="W3023" s="34">
        <v>37649</v>
      </c>
      <c r="X3023" s="34">
        <v>41306</v>
      </c>
      <c r="Y3023" s="109"/>
      <c r="Z3023" s="70" t="s">
        <v>4927</v>
      </c>
      <c r="AA3023" s="20" t="s">
        <v>4926</v>
      </c>
      <c r="AB3023" s="109"/>
      <c r="AC3023" s="19"/>
      <c r="AD3023" s="22"/>
      <c r="AE3023" s="19"/>
    </row>
    <row r="3024" spans="2:31" x14ac:dyDescent="0.2">
      <c r="B3024" s="14" t="s">
        <v>10722</v>
      </c>
      <c r="C3024" s="33" t="s">
        <v>10721</v>
      </c>
      <c r="D3024" s="16" t="s">
        <v>10720</v>
      </c>
      <c r="E3024" s="104" t="s">
        <v>26</v>
      </c>
      <c r="F3024" s="18" t="s">
        <v>26</v>
      </c>
      <c r="G3024" s="111" t="s">
        <v>26</v>
      </c>
      <c r="H3024" s="102" t="s">
        <v>334</v>
      </c>
      <c r="I3024" s="21">
        <v>14994300</v>
      </c>
      <c r="J3024" s="71">
        <v>122.68300000000001</v>
      </c>
      <c r="K3024" s="21">
        <v>18402375</v>
      </c>
      <c r="L3024" s="21">
        <v>15000000</v>
      </c>
      <c r="M3024" s="21">
        <v>14996544</v>
      </c>
      <c r="N3024" s="21"/>
      <c r="O3024" s="21">
        <v>648</v>
      </c>
      <c r="P3024" s="21"/>
      <c r="Q3024" s="21"/>
      <c r="R3024" s="22">
        <v>6.15</v>
      </c>
      <c r="S3024" s="22">
        <v>6.1550000000000002</v>
      </c>
      <c r="T3024" s="20" t="s">
        <v>89</v>
      </c>
      <c r="U3024" s="21">
        <v>41000</v>
      </c>
      <c r="V3024" s="21">
        <v>922500</v>
      </c>
      <c r="W3024" s="34">
        <v>39608</v>
      </c>
      <c r="X3024" s="34">
        <v>43266</v>
      </c>
      <c r="Y3024" s="109"/>
      <c r="Z3024" s="70" t="s">
        <v>4927</v>
      </c>
      <c r="AA3024" s="20" t="s">
        <v>4926</v>
      </c>
      <c r="AB3024" s="109"/>
      <c r="AC3024" s="19"/>
      <c r="AD3024" s="22"/>
      <c r="AE3024" s="19"/>
    </row>
    <row r="3025" spans="2:31" x14ac:dyDescent="0.2">
      <c r="B3025" s="14" t="s">
        <v>10719</v>
      </c>
      <c r="C3025" s="33" t="s">
        <v>10718</v>
      </c>
      <c r="D3025" s="16" t="s">
        <v>10717</v>
      </c>
      <c r="E3025" s="104" t="s">
        <v>26</v>
      </c>
      <c r="F3025" s="18" t="s">
        <v>26</v>
      </c>
      <c r="G3025" s="111" t="s">
        <v>4412</v>
      </c>
      <c r="H3025" s="102" t="s">
        <v>334</v>
      </c>
      <c r="I3025" s="21">
        <v>7997200</v>
      </c>
      <c r="J3025" s="71">
        <v>100.242</v>
      </c>
      <c r="K3025" s="21">
        <v>8019392</v>
      </c>
      <c r="L3025" s="21">
        <v>8000000</v>
      </c>
      <c r="M3025" s="21">
        <v>7997280</v>
      </c>
      <c r="N3025" s="21"/>
      <c r="O3025" s="21">
        <v>80</v>
      </c>
      <c r="P3025" s="21"/>
      <c r="Q3025" s="21"/>
      <c r="R3025" s="22">
        <v>2.875</v>
      </c>
      <c r="S3025" s="22">
        <v>2.879</v>
      </c>
      <c r="T3025" s="20" t="s">
        <v>4949</v>
      </c>
      <c r="U3025" s="21">
        <v>61972</v>
      </c>
      <c r="V3025" s="21"/>
      <c r="W3025" s="34">
        <v>41171</v>
      </c>
      <c r="X3025" s="34">
        <v>44835</v>
      </c>
      <c r="Y3025" s="109"/>
      <c r="Z3025" s="70" t="s">
        <v>4927</v>
      </c>
      <c r="AA3025" s="20" t="s">
        <v>4926</v>
      </c>
      <c r="AB3025" s="109"/>
      <c r="AC3025" s="28">
        <v>44743</v>
      </c>
      <c r="AD3025" s="22">
        <v>100</v>
      </c>
      <c r="AE3025" s="19"/>
    </row>
    <row r="3026" spans="2:31" x14ac:dyDescent="0.2">
      <c r="B3026" s="14" t="s">
        <v>10716</v>
      </c>
      <c r="C3026" s="33" t="s">
        <v>10715</v>
      </c>
      <c r="D3026" s="16" t="s">
        <v>10704</v>
      </c>
      <c r="E3026" s="104" t="s">
        <v>26</v>
      </c>
      <c r="F3026" s="18" t="s">
        <v>26</v>
      </c>
      <c r="G3026" s="111" t="s">
        <v>26</v>
      </c>
      <c r="H3026" s="102" t="s">
        <v>323</v>
      </c>
      <c r="I3026" s="21">
        <v>2144292</v>
      </c>
      <c r="J3026" s="71">
        <v>110.152</v>
      </c>
      <c r="K3026" s="21">
        <v>2362754</v>
      </c>
      <c r="L3026" s="21">
        <v>2145000</v>
      </c>
      <c r="M3026" s="21">
        <v>2144801</v>
      </c>
      <c r="N3026" s="21"/>
      <c r="O3026" s="21">
        <v>89</v>
      </c>
      <c r="P3026" s="21"/>
      <c r="Q3026" s="21"/>
      <c r="R3026" s="22">
        <v>5.0999999999999996</v>
      </c>
      <c r="S3026" s="22">
        <v>5.1040000000000001</v>
      </c>
      <c r="T3026" s="20" t="s">
        <v>89</v>
      </c>
      <c r="U3026" s="21">
        <v>4862</v>
      </c>
      <c r="V3026" s="21">
        <v>109395</v>
      </c>
      <c r="W3026" s="34">
        <v>38504</v>
      </c>
      <c r="X3026" s="34">
        <v>42170</v>
      </c>
      <c r="Y3026" s="109"/>
      <c r="Z3026" s="70" t="s">
        <v>4927</v>
      </c>
      <c r="AA3026" s="20" t="s">
        <v>4926</v>
      </c>
      <c r="AB3026" s="109"/>
      <c r="AC3026" s="31"/>
      <c r="AD3026" s="22"/>
      <c r="AE3026" s="19"/>
    </row>
    <row r="3027" spans="2:31" x14ac:dyDescent="0.2">
      <c r="B3027" s="14" t="s">
        <v>10714</v>
      </c>
      <c r="C3027" s="33" t="s">
        <v>10713</v>
      </c>
      <c r="D3027" s="16" t="s">
        <v>10704</v>
      </c>
      <c r="E3027" s="104" t="s">
        <v>26</v>
      </c>
      <c r="F3027" s="18" t="s">
        <v>26</v>
      </c>
      <c r="G3027" s="111" t="s">
        <v>4412</v>
      </c>
      <c r="H3027" s="102" t="s">
        <v>323</v>
      </c>
      <c r="I3027" s="21">
        <v>4978300</v>
      </c>
      <c r="J3027" s="71">
        <v>118.4</v>
      </c>
      <c r="K3027" s="21">
        <v>5919975</v>
      </c>
      <c r="L3027" s="21">
        <v>5000000</v>
      </c>
      <c r="M3027" s="21">
        <v>4989800</v>
      </c>
      <c r="N3027" s="21"/>
      <c r="O3027" s="21">
        <v>2036</v>
      </c>
      <c r="P3027" s="21"/>
      <c r="Q3027" s="21"/>
      <c r="R3027" s="22">
        <v>5.875</v>
      </c>
      <c r="S3027" s="22">
        <v>5.931</v>
      </c>
      <c r="T3027" s="20" t="s">
        <v>4985</v>
      </c>
      <c r="U3027" s="21">
        <v>97917</v>
      </c>
      <c r="V3027" s="21">
        <v>293750</v>
      </c>
      <c r="W3027" s="34">
        <v>38951</v>
      </c>
      <c r="X3027" s="34">
        <v>42795</v>
      </c>
      <c r="Y3027" s="109"/>
      <c r="Z3027" s="70" t="s">
        <v>4927</v>
      </c>
      <c r="AA3027" s="20" t="s">
        <v>4926</v>
      </c>
      <c r="AB3027" s="109"/>
      <c r="AC3027" s="28">
        <v>42705</v>
      </c>
      <c r="AD3027" s="22">
        <v>100</v>
      </c>
      <c r="AE3027" s="19"/>
    </row>
    <row r="3028" spans="2:31" x14ac:dyDescent="0.2">
      <c r="B3028" s="14" t="s">
        <v>10712</v>
      </c>
      <c r="C3028" s="33" t="s">
        <v>10711</v>
      </c>
      <c r="D3028" s="16" t="s">
        <v>10704</v>
      </c>
      <c r="E3028" s="104" t="s">
        <v>26</v>
      </c>
      <c r="F3028" s="18" t="s">
        <v>26</v>
      </c>
      <c r="G3028" s="111" t="s">
        <v>26</v>
      </c>
      <c r="H3028" s="102" t="s">
        <v>323</v>
      </c>
      <c r="I3028" s="21">
        <v>9077159</v>
      </c>
      <c r="J3028" s="71">
        <v>101.93899999999999</v>
      </c>
      <c r="K3028" s="21">
        <v>9276440</v>
      </c>
      <c r="L3028" s="21">
        <v>9100000</v>
      </c>
      <c r="M3028" s="21">
        <v>9097916</v>
      </c>
      <c r="N3028" s="21"/>
      <c r="O3028" s="21">
        <v>5139</v>
      </c>
      <c r="P3028" s="21"/>
      <c r="Q3028" s="21"/>
      <c r="R3028" s="22">
        <v>5.3</v>
      </c>
      <c r="S3028" s="22">
        <v>5.3570000000000002</v>
      </c>
      <c r="T3028" s="20" t="s">
        <v>4965</v>
      </c>
      <c r="U3028" s="21">
        <v>41531</v>
      </c>
      <c r="V3028" s="21">
        <v>482300</v>
      </c>
      <c r="W3028" s="34">
        <v>39580</v>
      </c>
      <c r="X3028" s="34">
        <v>41424</v>
      </c>
      <c r="Y3028" s="109"/>
      <c r="Z3028" s="70" t="s">
        <v>4927</v>
      </c>
      <c r="AA3028" s="20" t="s">
        <v>4926</v>
      </c>
      <c r="AB3028" s="109"/>
      <c r="AC3028" s="19"/>
      <c r="AD3028" s="22"/>
      <c r="AE3028" s="19"/>
    </row>
    <row r="3029" spans="2:31" x14ac:dyDescent="0.2">
      <c r="B3029" s="14" t="s">
        <v>10710</v>
      </c>
      <c r="C3029" s="33" t="s">
        <v>10709</v>
      </c>
      <c r="D3029" s="16" t="s">
        <v>10704</v>
      </c>
      <c r="E3029" s="104" t="s">
        <v>26</v>
      </c>
      <c r="F3029" s="18" t="s">
        <v>26</v>
      </c>
      <c r="G3029" s="111" t="s">
        <v>26</v>
      </c>
      <c r="H3029" s="102" t="s">
        <v>323</v>
      </c>
      <c r="I3029" s="21">
        <v>13624450</v>
      </c>
      <c r="J3029" s="71">
        <v>121.81100000000001</v>
      </c>
      <c r="K3029" s="21">
        <v>16615048</v>
      </c>
      <c r="L3029" s="21">
        <v>13640000</v>
      </c>
      <c r="M3029" s="21">
        <v>13630682</v>
      </c>
      <c r="N3029" s="21"/>
      <c r="O3029" s="21">
        <v>1326</v>
      </c>
      <c r="P3029" s="21"/>
      <c r="Q3029" s="21"/>
      <c r="R3029" s="22">
        <v>6.125</v>
      </c>
      <c r="S3029" s="22">
        <v>6.14</v>
      </c>
      <c r="T3029" s="20" t="s">
        <v>4965</v>
      </c>
      <c r="U3029" s="21">
        <v>71942</v>
      </c>
      <c r="V3029" s="21">
        <v>835450</v>
      </c>
      <c r="W3029" s="34">
        <v>39580</v>
      </c>
      <c r="X3029" s="34">
        <v>43250</v>
      </c>
      <c r="Y3029" s="109"/>
      <c r="Z3029" s="70" t="s">
        <v>4927</v>
      </c>
      <c r="AA3029" s="20" t="s">
        <v>4926</v>
      </c>
      <c r="AB3029" s="109"/>
      <c r="AC3029" s="19"/>
      <c r="AD3029" s="22"/>
      <c r="AE3029" s="19"/>
    </row>
    <row r="3030" spans="2:31" x14ac:dyDescent="0.2">
      <c r="B3030" s="14" t="s">
        <v>10708</v>
      </c>
      <c r="C3030" s="33" t="s">
        <v>10707</v>
      </c>
      <c r="D3030" s="16" t="s">
        <v>10704</v>
      </c>
      <c r="E3030" s="104" t="s">
        <v>5057</v>
      </c>
      <c r="F3030" s="18" t="s">
        <v>26</v>
      </c>
      <c r="G3030" s="111" t="s">
        <v>4412</v>
      </c>
      <c r="H3030" s="102" t="s">
        <v>323</v>
      </c>
      <c r="I3030" s="21">
        <v>4290540</v>
      </c>
      <c r="J3030" s="71">
        <v>106.05</v>
      </c>
      <c r="K3030" s="21">
        <v>4560163</v>
      </c>
      <c r="L3030" s="21">
        <v>4300000</v>
      </c>
      <c r="M3030" s="21">
        <v>4295841</v>
      </c>
      <c r="N3030" s="21"/>
      <c r="O3030" s="21">
        <v>1903</v>
      </c>
      <c r="P3030" s="21"/>
      <c r="Q3030" s="21"/>
      <c r="R3030" s="22">
        <v>4.2</v>
      </c>
      <c r="S3030" s="22">
        <v>4.2489999999999997</v>
      </c>
      <c r="T3030" s="20" t="s">
        <v>118</v>
      </c>
      <c r="U3030" s="21">
        <v>75250</v>
      </c>
      <c r="V3030" s="21">
        <v>180600</v>
      </c>
      <c r="W3030" s="34">
        <v>40197</v>
      </c>
      <c r="X3030" s="34">
        <v>42036</v>
      </c>
      <c r="Y3030" s="109"/>
      <c r="Z3030" s="70" t="s">
        <v>4927</v>
      </c>
      <c r="AA3030" s="20" t="s">
        <v>4926</v>
      </c>
      <c r="AB3030" s="109"/>
      <c r="AC3030" s="28">
        <v>41944</v>
      </c>
      <c r="AD3030" s="22">
        <v>100</v>
      </c>
      <c r="AE3030" s="19"/>
    </row>
    <row r="3031" spans="2:31" x14ac:dyDescent="0.2">
      <c r="B3031" s="14" t="s">
        <v>10706</v>
      </c>
      <c r="C3031" s="33" t="s">
        <v>10705</v>
      </c>
      <c r="D3031" s="16" t="s">
        <v>10704</v>
      </c>
      <c r="E3031" s="104" t="s">
        <v>26</v>
      </c>
      <c r="F3031" s="18" t="s">
        <v>26</v>
      </c>
      <c r="G3031" s="111" t="s">
        <v>4412</v>
      </c>
      <c r="H3031" s="102" t="s">
        <v>323</v>
      </c>
      <c r="I3031" s="21">
        <v>996850</v>
      </c>
      <c r="J3031" s="71">
        <v>99.436000000000007</v>
      </c>
      <c r="K3031" s="21">
        <v>994355</v>
      </c>
      <c r="L3031" s="21">
        <v>1000000</v>
      </c>
      <c r="M3031" s="21">
        <v>996872</v>
      </c>
      <c r="N3031" s="21"/>
      <c r="O3031" s="21">
        <v>22</v>
      </c>
      <c r="P3031" s="21"/>
      <c r="Q3031" s="21"/>
      <c r="R3031" s="22">
        <v>1.5</v>
      </c>
      <c r="S3031" s="22">
        <v>1.5640000000000001</v>
      </c>
      <c r="T3031" s="20" t="s">
        <v>118</v>
      </c>
      <c r="U3031" s="21">
        <v>583</v>
      </c>
      <c r="V3031" s="21"/>
      <c r="W3031" s="34">
        <v>41253</v>
      </c>
      <c r="X3031" s="34">
        <v>43132</v>
      </c>
      <c r="Y3031" s="109"/>
      <c r="Z3031" s="70" t="s">
        <v>4927</v>
      </c>
      <c r="AA3031" s="20" t="s">
        <v>4926</v>
      </c>
      <c r="AB3031" s="109"/>
      <c r="AC3031" s="28">
        <v>43040</v>
      </c>
      <c r="AD3031" s="22">
        <v>100</v>
      </c>
      <c r="AE3031" s="19"/>
    </row>
    <row r="3032" spans="2:31" x14ac:dyDescent="0.2">
      <c r="B3032" s="14" t="s">
        <v>10703</v>
      </c>
      <c r="C3032" s="33" t="s">
        <v>10702</v>
      </c>
      <c r="D3032" s="16" t="s">
        <v>10701</v>
      </c>
      <c r="E3032" s="104" t="s">
        <v>5057</v>
      </c>
      <c r="F3032" s="18" t="s">
        <v>26</v>
      </c>
      <c r="G3032" s="111" t="s">
        <v>26</v>
      </c>
      <c r="H3032" s="102" t="s">
        <v>334</v>
      </c>
      <c r="I3032" s="21">
        <v>4990400</v>
      </c>
      <c r="J3032" s="71">
        <v>106.248</v>
      </c>
      <c r="K3032" s="21">
        <v>5312390</v>
      </c>
      <c r="L3032" s="21">
        <v>5000000</v>
      </c>
      <c r="M3032" s="21">
        <v>4991379</v>
      </c>
      <c r="N3032" s="21"/>
      <c r="O3032" s="21">
        <v>843</v>
      </c>
      <c r="P3032" s="21"/>
      <c r="Q3032" s="21"/>
      <c r="R3032" s="22">
        <v>3.5</v>
      </c>
      <c r="S3032" s="22">
        <v>3.5230000000000001</v>
      </c>
      <c r="T3032" s="20" t="s">
        <v>4949</v>
      </c>
      <c r="U3032" s="21">
        <v>36944</v>
      </c>
      <c r="V3032" s="21">
        <v>173542</v>
      </c>
      <c r="W3032" s="34">
        <v>40829</v>
      </c>
      <c r="X3032" s="34">
        <v>44484</v>
      </c>
      <c r="Y3032" s="109"/>
      <c r="Z3032" s="70" t="s">
        <v>4927</v>
      </c>
      <c r="AA3032" s="20" t="s">
        <v>4926</v>
      </c>
      <c r="AB3032" s="109"/>
      <c r="AC3032" s="19"/>
      <c r="AD3032" s="22"/>
      <c r="AE3032" s="19"/>
    </row>
    <row r="3033" spans="2:31" x14ac:dyDescent="0.2">
      <c r="B3033" s="14" t="s">
        <v>10700</v>
      </c>
      <c r="C3033" s="33" t="s">
        <v>10699</v>
      </c>
      <c r="D3033" s="16" t="s">
        <v>10696</v>
      </c>
      <c r="E3033" s="104" t="s">
        <v>26</v>
      </c>
      <c r="F3033" s="18" t="s">
        <v>26</v>
      </c>
      <c r="G3033" s="111" t="s">
        <v>26</v>
      </c>
      <c r="H3033" s="102" t="s">
        <v>334</v>
      </c>
      <c r="I3033" s="21">
        <v>7953600</v>
      </c>
      <c r="J3033" s="71">
        <v>103.586</v>
      </c>
      <c r="K3033" s="21">
        <v>8286888</v>
      </c>
      <c r="L3033" s="21">
        <v>8000000</v>
      </c>
      <c r="M3033" s="21">
        <v>7995343</v>
      </c>
      <c r="N3033" s="21"/>
      <c r="O3033" s="21">
        <v>5355</v>
      </c>
      <c r="P3033" s="21"/>
      <c r="Q3033" s="21"/>
      <c r="R3033" s="22">
        <v>6.5</v>
      </c>
      <c r="S3033" s="22">
        <v>6.57</v>
      </c>
      <c r="T3033" s="20" t="s">
        <v>4965</v>
      </c>
      <c r="U3033" s="21">
        <v>66444</v>
      </c>
      <c r="V3033" s="21">
        <v>520000</v>
      </c>
      <c r="W3033" s="34">
        <v>37194</v>
      </c>
      <c r="X3033" s="34">
        <v>41593</v>
      </c>
      <c r="Y3033" s="109"/>
      <c r="Z3033" s="70" t="s">
        <v>4927</v>
      </c>
      <c r="AA3033" s="20" t="s">
        <v>4926</v>
      </c>
      <c r="AB3033" s="109"/>
      <c r="AC3033" s="19"/>
      <c r="AD3033" s="22"/>
      <c r="AE3033" s="19"/>
    </row>
    <row r="3034" spans="2:31" x14ac:dyDescent="0.2">
      <c r="B3034" s="14" t="s">
        <v>10698</v>
      </c>
      <c r="C3034" s="33" t="s">
        <v>10697</v>
      </c>
      <c r="D3034" s="16" t="s">
        <v>10696</v>
      </c>
      <c r="E3034" s="104" t="s">
        <v>5057</v>
      </c>
      <c r="F3034" s="18" t="s">
        <v>26</v>
      </c>
      <c r="G3034" s="111" t="s">
        <v>26</v>
      </c>
      <c r="H3034" s="102" t="s">
        <v>334</v>
      </c>
      <c r="I3034" s="21">
        <v>9942600</v>
      </c>
      <c r="J3034" s="71">
        <v>111.685</v>
      </c>
      <c r="K3034" s="21">
        <v>11168500</v>
      </c>
      <c r="L3034" s="21">
        <v>10000000</v>
      </c>
      <c r="M3034" s="21">
        <v>9979401</v>
      </c>
      <c r="N3034" s="21"/>
      <c r="O3034" s="21">
        <v>5338</v>
      </c>
      <c r="P3034" s="21"/>
      <c r="Q3034" s="21"/>
      <c r="R3034" s="22">
        <v>5.625</v>
      </c>
      <c r="S3034" s="22">
        <v>5.6920000000000002</v>
      </c>
      <c r="T3034" s="20" t="s">
        <v>89</v>
      </c>
      <c r="U3034" s="21">
        <v>25000</v>
      </c>
      <c r="V3034" s="21">
        <v>562500</v>
      </c>
      <c r="W3034" s="34">
        <v>38154</v>
      </c>
      <c r="X3034" s="34">
        <v>42536</v>
      </c>
      <c r="Y3034" s="109"/>
      <c r="Z3034" s="70" t="s">
        <v>4927</v>
      </c>
      <c r="AA3034" s="20" t="s">
        <v>4926</v>
      </c>
      <c r="AB3034" s="109"/>
      <c r="AC3034" s="19"/>
      <c r="AD3034" s="22"/>
      <c r="AE3034" s="19"/>
    </row>
    <row r="3035" spans="2:31" x14ac:dyDescent="0.2">
      <c r="B3035" s="14" t="s">
        <v>10695</v>
      </c>
      <c r="C3035" s="33" t="s">
        <v>10694</v>
      </c>
      <c r="D3035" s="16" t="s">
        <v>10691</v>
      </c>
      <c r="E3035" s="104" t="s">
        <v>26</v>
      </c>
      <c r="F3035" s="18" t="s">
        <v>26</v>
      </c>
      <c r="G3035" s="111" t="s">
        <v>26</v>
      </c>
      <c r="H3035" s="102" t="s">
        <v>323</v>
      </c>
      <c r="I3035" s="21">
        <v>1518303</v>
      </c>
      <c r="J3035" s="71">
        <v>132.173</v>
      </c>
      <c r="K3035" s="21">
        <v>2048686</v>
      </c>
      <c r="L3035" s="21">
        <v>1550000</v>
      </c>
      <c r="M3035" s="21">
        <v>1521247</v>
      </c>
      <c r="N3035" s="21"/>
      <c r="O3035" s="21">
        <v>925</v>
      </c>
      <c r="P3035" s="21"/>
      <c r="Q3035" s="21"/>
      <c r="R3035" s="22">
        <v>6.625</v>
      </c>
      <c r="S3035" s="22">
        <v>6.8</v>
      </c>
      <c r="T3035" s="20" t="s">
        <v>118</v>
      </c>
      <c r="U3035" s="21">
        <v>42786</v>
      </c>
      <c r="V3035" s="21">
        <v>102688</v>
      </c>
      <c r="W3035" s="34">
        <v>39717</v>
      </c>
      <c r="X3035" s="34">
        <v>48245</v>
      </c>
      <c r="Y3035" s="109"/>
      <c r="Z3035" s="70" t="s">
        <v>4927</v>
      </c>
      <c r="AA3035" s="20" t="s">
        <v>4926</v>
      </c>
      <c r="AB3035" s="109"/>
      <c r="AC3035" s="19"/>
      <c r="AD3035" s="22"/>
      <c r="AE3035" s="19"/>
    </row>
    <row r="3036" spans="2:31" x14ac:dyDescent="0.2">
      <c r="B3036" s="14" t="s">
        <v>10693</v>
      </c>
      <c r="C3036" s="33" t="s">
        <v>10692</v>
      </c>
      <c r="D3036" s="16" t="s">
        <v>10691</v>
      </c>
      <c r="E3036" s="104" t="s">
        <v>26</v>
      </c>
      <c r="F3036" s="18" t="s">
        <v>26</v>
      </c>
      <c r="G3036" s="111" t="s">
        <v>26</v>
      </c>
      <c r="H3036" s="102" t="s">
        <v>323</v>
      </c>
      <c r="I3036" s="21">
        <v>2393112</v>
      </c>
      <c r="J3036" s="71">
        <v>127.057</v>
      </c>
      <c r="K3036" s="21">
        <v>3049358</v>
      </c>
      <c r="L3036" s="21">
        <v>2400000</v>
      </c>
      <c r="M3036" s="21">
        <v>2395597</v>
      </c>
      <c r="N3036" s="21"/>
      <c r="O3036" s="21">
        <v>737</v>
      </c>
      <c r="P3036" s="21"/>
      <c r="Q3036" s="21"/>
      <c r="R3036" s="22">
        <v>6.5</v>
      </c>
      <c r="S3036" s="22">
        <v>6.5380000000000003</v>
      </c>
      <c r="T3036" s="20" t="s">
        <v>4965</v>
      </c>
      <c r="U3036" s="21">
        <v>26000</v>
      </c>
      <c r="V3036" s="21">
        <v>156000</v>
      </c>
      <c r="W3036" s="34">
        <v>39716</v>
      </c>
      <c r="X3036" s="34">
        <v>43405</v>
      </c>
      <c r="Y3036" s="109"/>
      <c r="Z3036" s="70" t="s">
        <v>4927</v>
      </c>
      <c r="AA3036" s="20" t="s">
        <v>4926</v>
      </c>
      <c r="AB3036" s="109"/>
      <c r="AC3036" s="19"/>
      <c r="AD3036" s="22"/>
      <c r="AE3036" s="19"/>
    </row>
    <row r="3037" spans="2:31" x14ac:dyDescent="0.2">
      <c r="B3037" s="14" t="s">
        <v>10690</v>
      </c>
      <c r="C3037" s="33" t="s">
        <v>10689</v>
      </c>
      <c r="D3037" s="16" t="s">
        <v>10678</v>
      </c>
      <c r="E3037" s="104" t="s">
        <v>26</v>
      </c>
      <c r="F3037" s="18" t="s">
        <v>26</v>
      </c>
      <c r="G3037" s="111" t="s">
        <v>26</v>
      </c>
      <c r="H3037" s="102" t="s">
        <v>323</v>
      </c>
      <c r="I3037" s="21">
        <v>4742590</v>
      </c>
      <c r="J3037" s="71">
        <v>104.453</v>
      </c>
      <c r="K3037" s="21">
        <v>4961532</v>
      </c>
      <c r="L3037" s="21">
        <v>4750000</v>
      </c>
      <c r="M3037" s="21">
        <v>4749051</v>
      </c>
      <c r="N3037" s="21"/>
      <c r="O3037" s="21">
        <v>902</v>
      </c>
      <c r="P3037" s="21"/>
      <c r="Q3037" s="21"/>
      <c r="R3037" s="22">
        <v>5</v>
      </c>
      <c r="S3037" s="22">
        <v>5.0199999999999996</v>
      </c>
      <c r="T3037" s="20" t="s">
        <v>85</v>
      </c>
      <c r="U3037" s="21">
        <v>109514</v>
      </c>
      <c r="V3037" s="21">
        <v>237500</v>
      </c>
      <c r="W3037" s="34">
        <v>37993</v>
      </c>
      <c r="X3037" s="34">
        <v>41654</v>
      </c>
      <c r="Y3037" s="109"/>
      <c r="Z3037" s="70" t="s">
        <v>4927</v>
      </c>
      <c r="AA3037" s="20" t="s">
        <v>4926</v>
      </c>
      <c r="AB3037" s="109"/>
      <c r="AC3037" s="19"/>
      <c r="AD3037" s="22"/>
      <c r="AE3037" s="19"/>
    </row>
    <row r="3038" spans="2:31" x14ac:dyDescent="0.2">
      <c r="B3038" s="14" t="s">
        <v>10688</v>
      </c>
      <c r="C3038" s="33" t="s">
        <v>10687</v>
      </c>
      <c r="D3038" s="16" t="s">
        <v>10678</v>
      </c>
      <c r="E3038" s="104" t="s">
        <v>26</v>
      </c>
      <c r="F3038" s="18" t="s">
        <v>26</v>
      </c>
      <c r="G3038" s="111" t="s">
        <v>26</v>
      </c>
      <c r="H3038" s="102" t="s">
        <v>323</v>
      </c>
      <c r="I3038" s="21">
        <v>9933900</v>
      </c>
      <c r="J3038" s="71">
        <v>130.56200000000001</v>
      </c>
      <c r="K3038" s="21">
        <v>13056230</v>
      </c>
      <c r="L3038" s="21">
        <v>10000000</v>
      </c>
      <c r="M3038" s="21">
        <v>9943301</v>
      </c>
      <c r="N3038" s="21"/>
      <c r="O3038" s="21">
        <v>1424</v>
      </c>
      <c r="P3038" s="21"/>
      <c r="Q3038" s="21"/>
      <c r="R3038" s="22">
        <v>6</v>
      </c>
      <c r="S3038" s="22">
        <v>6.048</v>
      </c>
      <c r="T3038" s="20" t="s">
        <v>85</v>
      </c>
      <c r="U3038" s="21">
        <v>276667</v>
      </c>
      <c r="V3038" s="21">
        <v>600000</v>
      </c>
      <c r="W3038" s="34">
        <v>37993</v>
      </c>
      <c r="X3038" s="34">
        <v>48959</v>
      </c>
      <c r="Y3038" s="109"/>
      <c r="Z3038" s="70" t="s">
        <v>4927</v>
      </c>
      <c r="AA3038" s="20" t="s">
        <v>4926</v>
      </c>
      <c r="AB3038" s="109"/>
      <c r="AC3038" s="19"/>
      <c r="AD3038" s="22"/>
      <c r="AE3038" s="19"/>
    </row>
    <row r="3039" spans="2:31" x14ac:dyDescent="0.2">
      <c r="B3039" s="14" t="s">
        <v>10686</v>
      </c>
      <c r="C3039" s="33" t="s">
        <v>10685</v>
      </c>
      <c r="D3039" s="16" t="s">
        <v>10678</v>
      </c>
      <c r="E3039" s="104" t="s">
        <v>26</v>
      </c>
      <c r="F3039" s="18" t="s">
        <v>26</v>
      </c>
      <c r="G3039" s="111" t="s">
        <v>26</v>
      </c>
      <c r="H3039" s="102" t="s">
        <v>323</v>
      </c>
      <c r="I3039" s="21">
        <v>5024500</v>
      </c>
      <c r="J3039" s="71">
        <v>127.79300000000001</v>
      </c>
      <c r="K3039" s="21">
        <v>6389665</v>
      </c>
      <c r="L3039" s="21">
        <v>5000000</v>
      </c>
      <c r="M3039" s="21">
        <v>5021246</v>
      </c>
      <c r="N3039" s="21"/>
      <c r="O3039" s="21">
        <v>-452</v>
      </c>
      <c r="P3039" s="21"/>
      <c r="Q3039" s="21"/>
      <c r="R3039" s="22">
        <v>5.75</v>
      </c>
      <c r="S3039" s="22">
        <v>5.7160000000000002</v>
      </c>
      <c r="T3039" s="20" t="s">
        <v>4949</v>
      </c>
      <c r="U3039" s="21">
        <v>71875</v>
      </c>
      <c r="V3039" s="21">
        <v>287500</v>
      </c>
      <c r="W3039" s="34">
        <v>38069</v>
      </c>
      <c r="X3039" s="34">
        <v>49400</v>
      </c>
      <c r="Y3039" s="109"/>
      <c r="Z3039" s="70" t="s">
        <v>4927</v>
      </c>
      <c r="AA3039" s="20" t="s">
        <v>4926</v>
      </c>
      <c r="AB3039" s="109"/>
      <c r="AC3039" s="19"/>
      <c r="AD3039" s="22"/>
      <c r="AE3039" s="19"/>
    </row>
    <row r="3040" spans="2:31" x14ac:dyDescent="0.2">
      <c r="B3040" s="14" t="s">
        <v>10684</v>
      </c>
      <c r="C3040" s="33" t="s">
        <v>10683</v>
      </c>
      <c r="D3040" s="16" t="s">
        <v>10678</v>
      </c>
      <c r="E3040" s="104" t="s">
        <v>26</v>
      </c>
      <c r="F3040" s="18" t="s">
        <v>26</v>
      </c>
      <c r="G3040" s="111" t="s">
        <v>26</v>
      </c>
      <c r="H3040" s="102" t="s">
        <v>323</v>
      </c>
      <c r="I3040" s="21">
        <v>991810</v>
      </c>
      <c r="J3040" s="71">
        <v>135.608</v>
      </c>
      <c r="K3040" s="21">
        <v>1356077</v>
      </c>
      <c r="L3040" s="21">
        <v>1000000</v>
      </c>
      <c r="M3040" s="21">
        <v>992234</v>
      </c>
      <c r="N3040" s="21"/>
      <c r="O3040" s="21">
        <v>127</v>
      </c>
      <c r="P3040" s="21"/>
      <c r="Q3040" s="21"/>
      <c r="R3040" s="22">
        <v>6.05</v>
      </c>
      <c r="S3040" s="22">
        <v>6.11</v>
      </c>
      <c r="T3040" s="20" t="s">
        <v>4985</v>
      </c>
      <c r="U3040" s="21">
        <v>17814</v>
      </c>
      <c r="V3040" s="21">
        <v>60500</v>
      </c>
      <c r="W3040" s="34">
        <v>39889</v>
      </c>
      <c r="X3040" s="34">
        <v>50844</v>
      </c>
      <c r="Y3040" s="109"/>
      <c r="Z3040" s="70" t="s">
        <v>4927</v>
      </c>
      <c r="AA3040" s="20" t="s">
        <v>4926</v>
      </c>
      <c r="AB3040" s="109"/>
      <c r="AC3040" s="31"/>
      <c r="AD3040" s="22"/>
      <c r="AE3040" s="19"/>
    </row>
    <row r="3041" spans="2:31" x14ac:dyDescent="0.2">
      <c r="B3041" s="14" t="s">
        <v>10682</v>
      </c>
      <c r="C3041" s="33" t="s">
        <v>10681</v>
      </c>
      <c r="D3041" s="16" t="s">
        <v>10678</v>
      </c>
      <c r="E3041" s="104" t="s">
        <v>5057</v>
      </c>
      <c r="F3041" s="18" t="s">
        <v>26</v>
      </c>
      <c r="G3041" s="111" t="s">
        <v>26</v>
      </c>
      <c r="H3041" s="102" t="s">
        <v>323</v>
      </c>
      <c r="I3041" s="21">
        <v>4999300</v>
      </c>
      <c r="J3041" s="71">
        <v>105.73</v>
      </c>
      <c r="K3041" s="21">
        <v>5286500</v>
      </c>
      <c r="L3041" s="21">
        <v>5000000</v>
      </c>
      <c r="M3041" s="21">
        <v>4999776</v>
      </c>
      <c r="N3041" s="21"/>
      <c r="O3041" s="21">
        <v>124</v>
      </c>
      <c r="P3041" s="21"/>
      <c r="Q3041" s="21"/>
      <c r="R3041" s="22">
        <v>4.1500000000000004</v>
      </c>
      <c r="S3041" s="22">
        <v>4.1529999999999996</v>
      </c>
      <c r="T3041" s="20" t="s">
        <v>4985</v>
      </c>
      <c r="U3041" s="21">
        <v>61097</v>
      </c>
      <c r="V3041" s="21">
        <v>207500</v>
      </c>
      <c r="W3041" s="34">
        <v>39889</v>
      </c>
      <c r="X3041" s="34">
        <v>41897</v>
      </c>
      <c r="Y3041" s="109"/>
      <c r="Z3041" s="70" t="s">
        <v>4927</v>
      </c>
      <c r="AA3041" s="20" t="s">
        <v>4926</v>
      </c>
      <c r="AB3041" s="109"/>
      <c r="AC3041" s="19"/>
      <c r="AD3041" s="22"/>
      <c r="AE3041" s="19"/>
    </row>
    <row r="3042" spans="2:31" x14ac:dyDescent="0.2">
      <c r="B3042" s="14" t="s">
        <v>10680</v>
      </c>
      <c r="C3042" s="33" t="s">
        <v>10679</v>
      </c>
      <c r="D3042" s="16" t="s">
        <v>10678</v>
      </c>
      <c r="E3042" s="104" t="s">
        <v>26</v>
      </c>
      <c r="F3042" s="18" t="s">
        <v>26</v>
      </c>
      <c r="G3042" s="111" t="s">
        <v>4412</v>
      </c>
      <c r="H3042" s="102" t="s">
        <v>323</v>
      </c>
      <c r="I3042" s="21">
        <v>14416335</v>
      </c>
      <c r="J3042" s="71">
        <v>112.82899999999999</v>
      </c>
      <c r="K3042" s="21">
        <v>16360234</v>
      </c>
      <c r="L3042" s="21">
        <v>14500000</v>
      </c>
      <c r="M3042" s="21">
        <v>14427923</v>
      </c>
      <c r="N3042" s="21"/>
      <c r="O3042" s="21">
        <v>7552</v>
      </c>
      <c r="P3042" s="21"/>
      <c r="Q3042" s="21"/>
      <c r="R3042" s="22">
        <v>3.875</v>
      </c>
      <c r="S3042" s="22">
        <v>3.9449999999999998</v>
      </c>
      <c r="T3042" s="20" t="s">
        <v>89</v>
      </c>
      <c r="U3042" s="21">
        <v>46823</v>
      </c>
      <c r="V3042" s="21">
        <v>561875</v>
      </c>
      <c r="W3042" s="34">
        <v>40675</v>
      </c>
      <c r="X3042" s="34">
        <v>44348</v>
      </c>
      <c r="Y3042" s="109"/>
      <c r="Z3042" s="70" t="s">
        <v>4927</v>
      </c>
      <c r="AA3042" s="20" t="s">
        <v>4926</v>
      </c>
      <c r="AB3042" s="109"/>
      <c r="AC3042" s="28">
        <v>44256</v>
      </c>
      <c r="AD3042" s="22">
        <v>100</v>
      </c>
      <c r="AE3042" s="19"/>
    </row>
    <row r="3043" spans="2:31" x14ac:dyDescent="0.2">
      <c r="B3043" s="14" t="s">
        <v>10677</v>
      </c>
      <c r="C3043" s="33" t="s">
        <v>10676</v>
      </c>
      <c r="D3043" s="16" t="s">
        <v>10675</v>
      </c>
      <c r="E3043" s="104" t="s">
        <v>26</v>
      </c>
      <c r="F3043" s="18" t="s">
        <v>26</v>
      </c>
      <c r="G3043" s="111" t="s">
        <v>26</v>
      </c>
      <c r="H3043" s="102" t="s">
        <v>323</v>
      </c>
      <c r="I3043" s="21">
        <v>998490</v>
      </c>
      <c r="J3043" s="71">
        <v>105.91</v>
      </c>
      <c r="K3043" s="21">
        <v>1059102</v>
      </c>
      <c r="L3043" s="21">
        <v>1000000</v>
      </c>
      <c r="M3043" s="21">
        <v>999642</v>
      </c>
      <c r="N3043" s="21"/>
      <c r="O3043" s="21">
        <v>258</v>
      </c>
      <c r="P3043" s="21"/>
      <c r="Q3043" s="21"/>
      <c r="R3043" s="22">
        <v>5.5</v>
      </c>
      <c r="S3043" s="22">
        <v>5.5309999999999997</v>
      </c>
      <c r="T3043" s="20" t="s">
        <v>4985</v>
      </c>
      <c r="U3043" s="21">
        <v>16194</v>
      </c>
      <c r="V3043" s="21">
        <v>55000</v>
      </c>
      <c r="W3043" s="34">
        <v>39770</v>
      </c>
      <c r="X3043" s="34">
        <v>41713</v>
      </c>
      <c r="Y3043" s="109"/>
      <c r="Z3043" s="70" t="s">
        <v>4927</v>
      </c>
      <c r="AA3043" s="20" t="s">
        <v>4926</v>
      </c>
      <c r="AB3043" s="109"/>
      <c r="AC3043" s="19"/>
      <c r="AD3043" s="22"/>
      <c r="AE3043" s="19"/>
    </row>
    <row r="3044" spans="2:31" x14ac:dyDescent="0.2">
      <c r="B3044" s="14" t="s">
        <v>10674</v>
      </c>
      <c r="C3044" s="33" t="s">
        <v>10673</v>
      </c>
      <c r="D3044" s="16" t="s">
        <v>10672</v>
      </c>
      <c r="E3044" s="104" t="s">
        <v>5057</v>
      </c>
      <c r="F3044" s="18" t="s">
        <v>26</v>
      </c>
      <c r="G3044" s="111" t="s">
        <v>26</v>
      </c>
      <c r="H3044" s="102" t="s">
        <v>323</v>
      </c>
      <c r="I3044" s="21">
        <v>13479480</v>
      </c>
      <c r="J3044" s="71">
        <v>103.056</v>
      </c>
      <c r="K3044" s="21">
        <v>13912547</v>
      </c>
      <c r="L3044" s="21">
        <v>13500000</v>
      </c>
      <c r="M3044" s="21">
        <v>13484859</v>
      </c>
      <c r="N3044" s="21"/>
      <c r="O3044" s="21">
        <v>4071</v>
      </c>
      <c r="P3044" s="21"/>
      <c r="Q3044" s="21"/>
      <c r="R3044" s="22">
        <v>1.95</v>
      </c>
      <c r="S3044" s="22">
        <v>1.982</v>
      </c>
      <c r="T3044" s="20" t="s">
        <v>4985</v>
      </c>
      <c r="U3044" s="21">
        <v>87750</v>
      </c>
      <c r="V3044" s="21">
        <v>269100</v>
      </c>
      <c r="W3044" s="34">
        <v>40771</v>
      </c>
      <c r="X3044" s="34">
        <v>42614</v>
      </c>
      <c r="Y3044" s="109"/>
      <c r="Z3044" s="70" t="s">
        <v>4927</v>
      </c>
      <c r="AA3044" s="20" t="s">
        <v>4926</v>
      </c>
      <c r="AB3044" s="109"/>
      <c r="AC3044" s="19"/>
      <c r="AD3044" s="22"/>
      <c r="AE3044" s="19"/>
    </row>
    <row r="3045" spans="2:31" x14ac:dyDescent="0.2">
      <c r="B3045" s="14" t="s">
        <v>10671</v>
      </c>
      <c r="C3045" s="33" t="s">
        <v>10670</v>
      </c>
      <c r="D3045" s="16" t="s">
        <v>10667</v>
      </c>
      <c r="E3045" s="104" t="s">
        <v>26</v>
      </c>
      <c r="F3045" s="18" t="s">
        <v>26</v>
      </c>
      <c r="G3045" s="111" t="s">
        <v>26</v>
      </c>
      <c r="H3045" s="102" t="s">
        <v>334</v>
      </c>
      <c r="I3045" s="21">
        <v>7783840</v>
      </c>
      <c r="J3045" s="71">
        <v>128.37899999999999</v>
      </c>
      <c r="K3045" s="21">
        <v>10270296</v>
      </c>
      <c r="L3045" s="21">
        <v>8000000</v>
      </c>
      <c r="M3045" s="21">
        <v>7802464</v>
      </c>
      <c r="N3045" s="21"/>
      <c r="O3045" s="21">
        <v>4993</v>
      </c>
      <c r="P3045" s="21"/>
      <c r="Q3045" s="21"/>
      <c r="R3045" s="22">
        <v>7.5</v>
      </c>
      <c r="S3045" s="22">
        <v>7.7329999999999997</v>
      </c>
      <c r="T3045" s="20" t="s">
        <v>85</v>
      </c>
      <c r="U3045" s="21">
        <v>256667</v>
      </c>
      <c r="V3045" s="21">
        <v>600000</v>
      </c>
      <c r="W3045" s="34">
        <v>38841</v>
      </c>
      <c r="X3045" s="34">
        <v>49517</v>
      </c>
      <c r="Y3045" s="109"/>
      <c r="Z3045" s="70" t="s">
        <v>4927</v>
      </c>
      <c r="AA3045" s="20" t="s">
        <v>4926</v>
      </c>
      <c r="AB3045" s="109"/>
      <c r="AC3045" s="31"/>
      <c r="AD3045" s="22"/>
      <c r="AE3045" s="31"/>
    </row>
    <row r="3046" spans="2:31" x14ac:dyDescent="0.2">
      <c r="B3046" s="14" t="s">
        <v>10669</v>
      </c>
      <c r="C3046" s="33" t="s">
        <v>10668</v>
      </c>
      <c r="D3046" s="16" t="s">
        <v>10667</v>
      </c>
      <c r="E3046" s="104" t="s">
        <v>26</v>
      </c>
      <c r="F3046" s="18" t="s">
        <v>26</v>
      </c>
      <c r="G3046" s="111" t="s">
        <v>26</v>
      </c>
      <c r="H3046" s="102" t="s">
        <v>334</v>
      </c>
      <c r="I3046" s="21">
        <v>9811975</v>
      </c>
      <c r="J3046" s="71">
        <v>111.021</v>
      </c>
      <c r="K3046" s="21">
        <v>11102120</v>
      </c>
      <c r="L3046" s="21">
        <v>10000000</v>
      </c>
      <c r="M3046" s="21">
        <v>9938592</v>
      </c>
      <c r="N3046" s="21"/>
      <c r="O3046" s="21">
        <v>22080</v>
      </c>
      <c r="P3046" s="21"/>
      <c r="Q3046" s="21"/>
      <c r="R3046" s="22">
        <v>6.375</v>
      </c>
      <c r="S3046" s="22">
        <v>6.6390000000000002</v>
      </c>
      <c r="T3046" s="20" t="s">
        <v>85</v>
      </c>
      <c r="U3046" s="21">
        <v>272708</v>
      </c>
      <c r="V3046" s="21">
        <v>637500</v>
      </c>
      <c r="W3046" s="34">
        <v>38651</v>
      </c>
      <c r="X3046" s="34">
        <v>42212</v>
      </c>
      <c r="Y3046" s="109"/>
      <c r="Z3046" s="70" t="s">
        <v>4927</v>
      </c>
      <c r="AA3046" s="20" t="s">
        <v>4926</v>
      </c>
      <c r="AB3046" s="109"/>
      <c r="AC3046" s="19"/>
      <c r="AD3046" s="22"/>
      <c r="AE3046" s="19"/>
    </row>
    <row r="3047" spans="2:31" x14ac:dyDescent="0.2">
      <c r="B3047" s="14" t="s">
        <v>10666</v>
      </c>
      <c r="C3047" s="33" t="s">
        <v>10665</v>
      </c>
      <c r="D3047" s="16" t="s">
        <v>10664</v>
      </c>
      <c r="E3047" s="104" t="s">
        <v>26</v>
      </c>
      <c r="F3047" s="18" t="s">
        <v>26</v>
      </c>
      <c r="G3047" s="111" t="s">
        <v>26</v>
      </c>
      <c r="H3047" s="102" t="s">
        <v>323</v>
      </c>
      <c r="I3047" s="21">
        <v>11843069</v>
      </c>
      <c r="J3047" s="71">
        <v>106.56100000000001</v>
      </c>
      <c r="K3047" s="21">
        <v>12765948</v>
      </c>
      <c r="L3047" s="21">
        <v>11980000</v>
      </c>
      <c r="M3047" s="21">
        <v>11946486</v>
      </c>
      <c r="N3047" s="21"/>
      <c r="O3047" s="21">
        <v>21626</v>
      </c>
      <c r="P3047" s="21"/>
      <c r="Q3047" s="21"/>
      <c r="R3047" s="22">
        <v>5.8</v>
      </c>
      <c r="S3047" s="22">
        <v>6.0039999999999996</v>
      </c>
      <c r="T3047" s="20" t="s">
        <v>89</v>
      </c>
      <c r="U3047" s="21">
        <v>30882</v>
      </c>
      <c r="V3047" s="21">
        <v>694840</v>
      </c>
      <c r="W3047" s="34">
        <v>39290</v>
      </c>
      <c r="X3047" s="34">
        <v>41805</v>
      </c>
      <c r="Y3047" s="109"/>
      <c r="Z3047" s="70" t="s">
        <v>4927</v>
      </c>
      <c r="AA3047" s="20" t="s">
        <v>4926</v>
      </c>
      <c r="AB3047" s="109"/>
      <c r="AC3047" s="19"/>
      <c r="AD3047" s="22"/>
      <c r="AE3047" s="19"/>
    </row>
    <row r="3048" spans="2:31" x14ac:dyDescent="0.2">
      <c r="B3048" s="14" t="s">
        <v>10663</v>
      </c>
      <c r="C3048" s="33" t="s">
        <v>10662</v>
      </c>
      <c r="D3048" s="16" t="s">
        <v>10659</v>
      </c>
      <c r="E3048" s="104" t="s">
        <v>26</v>
      </c>
      <c r="F3048" s="18" t="s">
        <v>26</v>
      </c>
      <c r="G3048" s="111" t="s">
        <v>26</v>
      </c>
      <c r="H3048" s="102" t="s">
        <v>334</v>
      </c>
      <c r="I3048" s="21">
        <v>9987400</v>
      </c>
      <c r="J3048" s="71">
        <v>121.705</v>
      </c>
      <c r="K3048" s="21">
        <v>12170540</v>
      </c>
      <c r="L3048" s="21">
        <v>10000000</v>
      </c>
      <c r="M3048" s="21">
        <v>9992343</v>
      </c>
      <c r="N3048" s="21"/>
      <c r="O3048" s="21">
        <v>2187</v>
      </c>
      <c r="P3048" s="21"/>
      <c r="Q3048" s="21"/>
      <c r="R3048" s="22">
        <v>6.45</v>
      </c>
      <c r="S3048" s="22">
        <v>6.4660000000000002</v>
      </c>
      <c r="T3048" s="20" t="s">
        <v>85</v>
      </c>
      <c r="U3048" s="21">
        <v>297417</v>
      </c>
      <c r="V3048" s="21">
        <v>645000</v>
      </c>
      <c r="W3048" s="34">
        <v>39603</v>
      </c>
      <c r="X3048" s="34">
        <v>43480</v>
      </c>
      <c r="Y3048" s="109"/>
      <c r="Z3048" s="70" t="s">
        <v>4927</v>
      </c>
      <c r="AA3048" s="20" t="s">
        <v>4926</v>
      </c>
      <c r="AB3048" s="109"/>
      <c r="AC3048" s="19"/>
      <c r="AD3048" s="22"/>
      <c r="AE3048" s="19"/>
    </row>
    <row r="3049" spans="2:31" x14ac:dyDescent="0.2">
      <c r="B3049" s="14" t="s">
        <v>10661</v>
      </c>
      <c r="C3049" s="33" t="s">
        <v>10660</v>
      </c>
      <c r="D3049" s="16" t="s">
        <v>10659</v>
      </c>
      <c r="E3049" s="104" t="s">
        <v>5057</v>
      </c>
      <c r="F3049" s="18" t="s">
        <v>26</v>
      </c>
      <c r="G3049" s="111" t="s">
        <v>4412</v>
      </c>
      <c r="H3049" s="102" t="s">
        <v>334</v>
      </c>
      <c r="I3049" s="21">
        <v>9958900</v>
      </c>
      <c r="J3049" s="71">
        <v>105.616</v>
      </c>
      <c r="K3049" s="21">
        <v>10561590</v>
      </c>
      <c r="L3049" s="21">
        <v>10000000</v>
      </c>
      <c r="M3049" s="21">
        <v>9962160</v>
      </c>
      <c r="N3049" s="21"/>
      <c r="O3049" s="21">
        <v>3260</v>
      </c>
      <c r="P3049" s="21"/>
      <c r="Q3049" s="21"/>
      <c r="R3049" s="22">
        <v>3.55</v>
      </c>
      <c r="S3049" s="22">
        <v>3.5990000000000002</v>
      </c>
      <c r="T3049" s="20" t="s">
        <v>118</v>
      </c>
      <c r="U3049" s="21">
        <v>134111</v>
      </c>
      <c r="V3049" s="21">
        <v>189333</v>
      </c>
      <c r="W3049" s="34">
        <v>40939</v>
      </c>
      <c r="X3049" s="34">
        <v>44607</v>
      </c>
      <c r="Y3049" s="109"/>
      <c r="Z3049" s="70" t="s">
        <v>4927</v>
      </c>
      <c r="AA3049" s="20" t="s">
        <v>4926</v>
      </c>
      <c r="AB3049" s="109"/>
      <c r="AC3049" s="28">
        <v>44515</v>
      </c>
      <c r="AD3049" s="22">
        <v>100</v>
      </c>
      <c r="AE3049" s="19"/>
    </row>
    <row r="3050" spans="2:31" x14ac:dyDescent="0.2">
      <c r="B3050" s="14" t="s">
        <v>10658</v>
      </c>
      <c r="C3050" s="33" t="s">
        <v>10657</v>
      </c>
      <c r="D3050" s="16" t="s">
        <v>10656</v>
      </c>
      <c r="E3050" s="104" t="s">
        <v>26</v>
      </c>
      <c r="F3050" s="18" t="s">
        <v>26</v>
      </c>
      <c r="G3050" s="111" t="s">
        <v>26</v>
      </c>
      <c r="H3050" s="102" t="s">
        <v>334</v>
      </c>
      <c r="I3050" s="21">
        <v>2395000</v>
      </c>
      <c r="J3050" s="71">
        <v>122.54600000000001</v>
      </c>
      <c r="K3050" s="21">
        <v>2934967</v>
      </c>
      <c r="L3050" s="21">
        <v>2395000</v>
      </c>
      <c r="M3050" s="21">
        <v>2395000</v>
      </c>
      <c r="N3050" s="21"/>
      <c r="O3050" s="21"/>
      <c r="P3050" s="21"/>
      <c r="Q3050" s="21"/>
      <c r="R3050" s="22">
        <v>7.5</v>
      </c>
      <c r="S3050" s="22">
        <v>7.5</v>
      </c>
      <c r="T3050" s="20" t="s">
        <v>118</v>
      </c>
      <c r="U3050" s="21">
        <v>74844</v>
      </c>
      <c r="V3050" s="21">
        <v>179625</v>
      </c>
      <c r="W3050" s="34">
        <v>39458</v>
      </c>
      <c r="X3050" s="34">
        <v>43132</v>
      </c>
      <c r="Y3050" s="109"/>
      <c r="Z3050" s="70" t="s">
        <v>4927</v>
      </c>
      <c r="AA3050" s="20" t="s">
        <v>4926</v>
      </c>
      <c r="AB3050" s="109"/>
      <c r="AC3050" s="19"/>
      <c r="AD3050" s="22"/>
      <c r="AE3050" s="19"/>
    </row>
    <row r="3051" spans="2:31" x14ac:dyDescent="0.2">
      <c r="B3051" s="14" t="s">
        <v>10655</v>
      </c>
      <c r="C3051" s="33" t="s">
        <v>10654</v>
      </c>
      <c r="D3051" s="16" t="s">
        <v>10651</v>
      </c>
      <c r="E3051" s="104" t="s">
        <v>26</v>
      </c>
      <c r="F3051" s="18" t="s">
        <v>26</v>
      </c>
      <c r="G3051" s="111" t="s">
        <v>26</v>
      </c>
      <c r="H3051" s="102" t="s">
        <v>590</v>
      </c>
      <c r="I3051" s="21">
        <v>3750000</v>
      </c>
      <c r="J3051" s="71">
        <v>103.136</v>
      </c>
      <c r="K3051" s="21">
        <v>3867600</v>
      </c>
      <c r="L3051" s="21">
        <v>3750000</v>
      </c>
      <c r="M3051" s="21">
        <v>3750000</v>
      </c>
      <c r="N3051" s="21"/>
      <c r="O3051" s="21"/>
      <c r="P3051" s="21"/>
      <c r="Q3051" s="21"/>
      <c r="R3051" s="22">
        <v>6.26</v>
      </c>
      <c r="S3051" s="22">
        <v>6.26</v>
      </c>
      <c r="T3051" s="20" t="s">
        <v>4985</v>
      </c>
      <c r="U3051" s="21">
        <v>76294</v>
      </c>
      <c r="V3051" s="21">
        <v>234750</v>
      </c>
      <c r="W3051" s="34">
        <v>37831</v>
      </c>
      <c r="X3051" s="34">
        <v>41521</v>
      </c>
      <c r="Y3051" s="109"/>
      <c r="Z3051" s="70" t="s">
        <v>531</v>
      </c>
      <c r="AA3051" s="20" t="s">
        <v>26</v>
      </c>
      <c r="AB3051" s="109"/>
      <c r="AC3051" s="19"/>
      <c r="AD3051" s="22"/>
      <c r="AE3051" s="19"/>
    </row>
    <row r="3052" spans="2:31" x14ac:dyDescent="0.2">
      <c r="B3052" s="14" t="s">
        <v>10653</v>
      </c>
      <c r="C3052" s="33" t="s">
        <v>10652</v>
      </c>
      <c r="D3052" s="16" t="s">
        <v>10651</v>
      </c>
      <c r="E3052" s="104" t="s">
        <v>26</v>
      </c>
      <c r="F3052" s="18" t="s">
        <v>26</v>
      </c>
      <c r="G3052" s="111" t="s">
        <v>26</v>
      </c>
      <c r="H3052" s="102" t="s">
        <v>590</v>
      </c>
      <c r="I3052" s="21">
        <v>10000000</v>
      </c>
      <c r="J3052" s="71">
        <v>100.267</v>
      </c>
      <c r="K3052" s="21">
        <v>10026700</v>
      </c>
      <c r="L3052" s="21">
        <v>10000000</v>
      </c>
      <c r="M3052" s="21">
        <v>10000000</v>
      </c>
      <c r="N3052" s="21"/>
      <c r="O3052" s="21"/>
      <c r="P3052" s="21"/>
      <c r="Q3052" s="21"/>
      <c r="R3052" s="22">
        <v>2.2080000000000002</v>
      </c>
      <c r="S3052" s="22">
        <v>2.71</v>
      </c>
      <c r="T3052" s="20" t="s">
        <v>4985</v>
      </c>
      <c r="U3052" s="21">
        <v>71748</v>
      </c>
      <c r="V3052" s="21">
        <v>211846</v>
      </c>
      <c r="W3052" s="34">
        <v>37831</v>
      </c>
      <c r="X3052" s="34">
        <v>41521</v>
      </c>
      <c r="Y3052" s="109"/>
      <c r="Z3052" s="70" t="s">
        <v>531</v>
      </c>
      <c r="AA3052" s="20" t="s">
        <v>26</v>
      </c>
      <c r="AB3052" s="109"/>
      <c r="AC3052" s="19"/>
      <c r="AD3052" s="22"/>
      <c r="AE3052" s="19"/>
    </row>
    <row r="3053" spans="2:31" x14ac:dyDescent="0.2">
      <c r="B3053" s="14" t="s">
        <v>10650</v>
      </c>
      <c r="C3053" s="33" t="s">
        <v>10649</v>
      </c>
      <c r="D3053" s="16" t="s">
        <v>10648</v>
      </c>
      <c r="E3053" s="104" t="s">
        <v>5057</v>
      </c>
      <c r="F3053" s="18" t="s">
        <v>26</v>
      </c>
      <c r="G3053" s="111" t="s">
        <v>4412</v>
      </c>
      <c r="H3053" s="102" t="s">
        <v>334</v>
      </c>
      <c r="I3053" s="21">
        <v>13470030</v>
      </c>
      <c r="J3053" s="71">
        <v>102.931</v>
      </c>
      <c r="K3053" s="21">
        <v>13895645</v>
      </c>
      <c r="L3053" s="21">
        <v>13500000</v>
      </c>
      <c r="M3053" s="21">
        <v>13478930</v>
      </c>
      <c r="N3053" s="21"/>
      <c r="O3053" s="21">
        <v>5620</v>
      </c>
      <c r="P3053" s="21"/>
      <c r="Q3053" s="21"/>
      <c r="R3053" s="22">
        <v>2.95</v>
      </c>
      <c r="S3053" s="22">
        <v>2.9980000000000002</v>
      </c>
      <c r="T3053" s="20" t="s">
        <v>89</v>
      </c>
      <c r="U3053" s="21">
        <v>17700</v>
      </c>
      <c r="V3053" s="21">
        <v>398250</v>
      </c>
      <c r="W3053" s="34">
        <v>40700</v>
      </c>
      <c r="X3053" s="34">
        <v>42536</v>
      </c>
      <c r="Y3053" s="109"/>
      <c r="Z3053" s="70" t="s">
        <v>4927</v>
      </c>
      <c r="AA3053" s="20" t="s">
        <v>4926</v>
      </c>
      <c r="AB3053" s="109"/>
      <c r="AC3053" s="28">
        <v>42505</v>
      </c>
      <c r="AD3053" s="22">
        <v>100</v>
      </c>
      <c r="AE3053" s="19"/>
    </row>
    <row r="3054" spans="2:31" x14ac:dyDescent="0.2">
      <c r="B3054" s="14" t="s">
        <v>10647</v>
      </c>
      <c r="C3054" s="33" t="s">
        <v>10646</v>
      </c>
      <c r="D3054" s="16" t="s">
        <v>10645</v>
      </c>
      <c r="E3054" s="104" t="s">
        <v>26</v>
      </c>
      <c r="F3054" s="18" t="s">
        <v>26</v>
      </c>
      <c r="G3054" s="111" t="s">
        <v>26</v>
      </c>
      <c r="H3054" s="102" t="s">
        <v>5022</v>
      </c>
      <c r="I3054" s="21">
        <v>2200450</v>
      </c>
      <c r="J3054" s="71">
        <v>104</v>
      </c>
      <c r="K3054" s="21">
        <v>2600000</v>
      </c>
      <c r="L3054" s="21">
        <v>2500000</v>
      </c>
      <c r="M3054" s="21">
        <v>2262349</v>
      </c>
      <c r="N3054" s="21"/>
      <c r="O3054" s="21">
        <v>8648</v>
      </c>
      <c r="P3054" s="21"/>
      <c r="Q3054" s="21"/>
      <c r="R3054" s="22">
        <v>6.875</v>
      </c>
      <c r="S3054" s="22">
        <v>7.9390000000000001</v>
      </c>
      <c r="T3054" s="20" t="s">
        <v>4965</v>
      </c>
      <c r="U3054" s="21">
        <v>21962</v>
      </c>
      <c r="V3054" s="21">
        <v>171875</v>
      </c>
      <c r="W3054" s="34">
        <v>36587</v>
      </c>
      <c r="X3054" s="34">
        <v>47072</v>
      </c>
      <c r="Y3054" s="109"/>
      <c r="Z3054" s="70" t="s">
        <v>4927</v>
      </c>
      <c r="AA3054" s="20" t="s">
        <v>4926</v>
      </c>
      <c r="AB3054" s="109"/>
      <c r="AC3054" s="19"/>
      <c r="AD3054" s="22"/>
      <c r="AE3054" s="19"/>
    </row>
    <row r="3055" spans="2:31" x14ac:dyDescent="0.2">
      <c r="B3055" s="14" t="s">
        <v>10644</v>
      </c>
      <c r="C3055" s="33" t="s">
        <v>10643</v>
      </c>
      <c r="D3055" s="16" t="s">
        <v>10642</v>
      </c>
      <c r="E3055" s="104" t="s">
        <v>26</v>
      </c>
      <c r="F3055" s="18" t="s">
        <v>26</v>
      </c>
      <c r="G3055" s="111" t="s">
        <v>26</v>
      </c>
      <c r="H3055" s="102" t="s">
        <v>5022</v>
      </c>
      <c r="I3055" s="21">
        <v>10000000</v>
      </c>
      <c r="J3055" s="71">
        <v>102.75</v>
      </c>
      <c r="K3055" s="21">
        <v>10275000</v>
      </c>
      <c r="L3055" s="21">
        <v>10000000</v>
      </c>
      <c r="M3055" s="21">
        <v>10000000</v>
      </c>
      <c r="N3055" s="21"/>
      <c r="O3055" s="21"/>
      <c r="P3055" s="21"/>
      <c r="Q3055" s="21"/>
      <c r="R3055" s="22">
        <v>6</v>
      </c>
      <c r="S3055" s="22">
        <v>6</v>
      </c>
      <c r="T3055" s="20" t="s">
        <v>4965</v>
      </c>
      <c r="U3055" s="21">
        <v>78333</v>
      </c>
      <c r="V3055" s="21"/>
      <c r="W3055" s="34">
        <v>41221</v>
      </c>
      <c r="X3055" s="34">
        <v>44880</v>
      </c>
      <c r="Y3055" s="109"/>
      <c r="Z3055" s="70" t="s">
        <v>4927</v>
      </c>
      <c r="AA3055" s="20" t="s">
        <v>4926</v>
      </c>
      <c r="AB3055" s="109"/>
      <c r="AC3055" s="19"/>
      <c r="AD3055" s="22"/>
      <c r="AE3055" s="19"/>
    </row>
    <row r="3056" spans="2:31" x14ac:dyDescent="0.2">
      <c r="B3056" s="14" t="s">
        <v>10641</v>
      </c>
      <c r="C3056" s="33" t="s">
        <v>10640</v>
      </c>
      <c r="D3056" s="16" t="s">
        <v>10639</v>
      </c>
      <c r="E3056" s="104" t="s">
        <v>5057</v>
      </c>
      <c r="F3056" s="18" t="s">
        <v>26</v>
      </c>
      <c r="G3056" s="111" t="s">
        <v>4412</v>
      </c>
      <c r="H3056" s="102" t="s">
        <v>323</v>
      </c>
      <c r="I3056" s="21">
        <v>9989800</v>
      </c>
      <c r="J3056" s="71">
        <v>104.383</v>
      </c>
      <c r="K3056" s="21">
        <v>10438310</v>
      </c>
      <c r="L3056" s="21">
        <v>10000000</v>
      </c>
      <c r="M3056" s="21">
        <v>9990835</v>
      </c>
      <c r="N3056" s="21"/>
      <c r="O3056" s="21">
        <v>-3915</v>
      </c>
      <c r="P3056" s="21"/>
      <c r="Q3056" s="21"/>
      <c r="R3056" s="22">
        <v>3.4</v>
      </c>
      <c r="S3056" s="22">
        <v>3.4119999999999999</v>
      </c>
      <c r="T3056" s="20" t="s">
        <v>89</v>
      </c>
      <c r="U3056" s="21">
        <v>28333</v>
      </c>
      <c r="V3056" s="21">
        <v>348500</v>
      </c>
      <c r="W3056" s="34">
        <v>40864</v>
      </c>
      <c r="X3056" s="34">
        <v>44531</v>
      </c>
      <c r="Y3056" s="109"/>
      <c r="Z3056" s="70" t="s">
        <v>4927</v>
      </c>
      <c r="AA3056" s="20" t="s">
        <v>4926</v>
      </c>
      <c r="AB3056" s="109"/>
      <c r="AC3056" s="28">
        <v>44440</v>
      </c>
      <c r="AD3056" s="22">
        <v>100</v>
      </c>
      <c r="AE3056" s="19"/>
    </row>
    <row r="3057" spans="2:31" x14ac:dyDescent="0.2">
      <c r="B3057" s="14" t="s">
        <v>10638</v>
      </c>
      <c r="C3057" s="33" t="s">
        <v>10637</v>
      </c>
      <c r="D3057" s="16" t="s">
        <v>10636</v>
      </c>
      <c r="E3057" s="104" t="s">
        <v>26</v>
      </c>
      <c r="F3057" s="18" t="s">
        <v>26</v>
      </c>
      <c r="G3057" s="111" t="s">
        <v>26</v>
      </c>
      <c r="H3057" s="102" t="s">
        <v>334</v>
      </c>
      <c r="I3057" s="21">
        <v>19962200</v>
      </c>
      <c r="J3057" s="71">
        <v>120.286</v>
      </c>
      <c r="K3057" s="21">
        <v>24057180</v>
      </c>
      <c r="L3057" s="21">
        <v>20000000</v>
      </c>
      <c r="M3057" s="21">
        <v>19979818</v>
      </c>
      <c r="N3057" s="21"/>
      <c r="O3057" s="21">
        <v>3579</v>
      </c>
      <c r="P3057" s="21"/>
      <c r="Q3057" s="21"/>
      <c r="R3057" s="22">
        <v>6.25</v>
      </c>
      <c r="S3057" s="22">
        <v>6.2750000000000004</v>
      </c>
      <c r="T3057" s="20" t="s">
        <v>118</v>
      </c>
      <c r="U3057" s="21">
        <v>472222</v>
      </c>
      <c r="V3057" s="21">
        <v>1250000</v>
      </c>
      <c r="W3057" s="34">
        <v>39314</v>
      </c>
      <c r="X3057" s="34">
        <v>42962</v>
      </c>
      <c r="Y3057" s="109"/>
      <c r="Z3057" s="70" t="s">
        <v>4927</v>
      </c>
      <c r="AA3057" s="20" t="s">
        <v>4926</v>
      </c>
      <c r="AB3057" s="109"/>
      <c r="AC3057" s="19"/>
      <c r="AD3057" s="22"/>
      <c r="AE3057" s="19"/>
    </row>
    <row r="3058" spans="2:31" x14ac:dyDescent="0.2">
      <c r="B3058" s="14" t="s">
        <v>10635</v>
      </c>
      <c r="C3058" s="33" t="s">
        <v>10634</v>
      </c>
      <c r="D3058" s="16" t="s">
        <v>10633</v>
      </c>
      <c r="E3058" s="104" t="s">
        <v>5057</v>
      </c>
      <c r="F3058" s="18" t="s">
        <v>26</v>
      </c>
      <c r="G3058" s="111" t="s">
        <v>26</v>
      </c>
      <c r="H3058" s="102" t="s">
        <v>323</v>
      </c>
      <c r="I3058" s="21">
        <v>6975220</v>
      </c>
      <c r="J3058" s="71">
        <v>118.58799999999999</v>
      </c>
      <c r="K3058" s="21">
        <v>8301153</v>
      </c>
      <c r="L3058" s="21">
        <v>7000000</v>
      </c>
      <c r="M3058" s="21">
        <v>6988259</v>
      </c>
      <c r="N3058" s="21"/>
      <c r="O3058" s="21">
        <v>1925</v>
      </c>
      <c r="P3058" s="21"/>
      <c r="Q3058" s="21"/>
      <c r="R3058" s="22">
        <v>5.25</v>
      </c>
      <c r="S3058" s="22">
        <v>5.2839999999999998</v>
      </c>
      <c r="T3058" s="20" t="s">
        <v>4949</v>
      </c>
      <c r="U3058" s="21">
        <v>77583</v>
      </c>
      <c r="V3058" s="21">
        <v>367500</v>
      </c>
      <c r="W3058" s="34">
        <v>37881</v>
      </c>
      <c r="X3058" s="34">
        <v>43388</v>
      </c>
      <c r="Y3058" s="109"/>
      <c r="Z3058" s="70" t="s">
        <v>4927</v>
      </c>
      <c r="AA3058" s="20" t="s">
        <v>4926</v>
      </c>
      <c r="AB3058" s="109"/>
      <c r="AC3058" s="19"/>
      <c r="AD3058" s="22"/>
      <c r="AE3058" s="19"/>
    </row>
    <row r="3059" spans="2:31" x14ac:dyDescent="0.2">
      <c r="B3059" s="14" t="s">
        <v>10632</v>
      </c>
      <c r="C3059" s="33" t="s">
        <v>10631</v>
      </c>
      <c r="D3059" s="16" t="s">
        <v>10630</v>
      </c>
      <c r="E3059" s="104" t="s">
        <v>26</v>
      </c>
      <c r="F3059" s="18" t="s">
        <v>26</v>
      </c>
      <c r="G3059" s="111" t="s">
        <v>590</v>
      </c>
      <c r="H3059" s="102" t="s">
        <v>334</v>
      </c>
      <c r="I3059" s="21">
        <v>8738441</v>
      </c>
      <c r="J3059" s="71">
        <v>104.224</v>
      </c>
      <c r="K3059" s="21">
        <v>9107552</v>
      </c>
      <c r="L3059" s="21">
        <v>8738441</v>
      </c>
      <c r="M3059" s="21">
        <v>8738441</v>
      </c>
      <c r="N3059" s="21"/>
      <c r="O3059" s="21"/>
      <c r="P3059" s="21"/>
      <c r="Q3059" s="21"/>
      <c r="R3059" s="22">
        <v>4.71</v>
      </c>
      <c r="S3059" s="22">
        <v>4.7370000000000001</v>
      </c>
      <c r="T3059" s="20" t="s">
        <v>4940</v>
      </c>
      <c r="U3059" s="21">
        <v>1143</v>
      </c>
      <c r="V3059" s="21">
        <v>411581</v>
      </c>
      <c r="W3059" s="34">
        <v>40499</v>
      </c>
      <c r="X3059" s="34">
        <v>42916</v>
      </c>
      <c r="Y3059" s="109"/>
      <c r="Z3059" s="70" t="s">
        <v>4927</v>
      </c>
      <c r="AA3059" s="20" t="s">
        <v>4926</v>
      </c>
      <c r="AB3059" s="109"/>
      <c r="AC3059" s="19"/>
      <c r="AD3059" s="22"/>
      <c r="AE3059" s="19"/>
    </row>
    <row r="3060" spans="2:31" x14ac:dyDescent="0.2">
      <c r="B3060" s="14" t="s">
        <v>10629</v>
      </c>
      <c r="C3060" s="33" t="s">
        <v>10628</v>
      </c>
      <c r="D3060" s="16" t="s">
        <v>10625</v>
      </c>
      <c r="E3060" s="104" t="s">
        <v>26</v>
      </c>
      <c r="F3060" s="18" t="s">
        <v>26</v>
      </c>
      <c r="G3060" s="111" t="s">
        <v>26</v>
      </c>
      <c r="H3060" s="102" t="s">
        <v>590</v>
      </c>
      <c r="I3060" s="21">
        <v>8000000</v>
      </c>
      <c r="J3060" s="71">
        <v>109.935</v>
      </c>
      <c r="K3060" s="21">
        <v>8794800</v>
      </c>
      <c r="L3060" s="21">
        <v>8000000</v>
      </c>
      <c r="M3060" s="21">
        <v>8000000</v>
      </c>
      <c r="N3060" s="21"/>
      <c r="O3060" s="21"/>
      <c r="P3060" s="21"/>
      <c r="Q3060" s="21"/>
      <c r="R3060" s="22">
        <v>5.64</v>
      </c>
      <c r="S3060" s="22">
        <v>5.64</v>
      </c>
      <c r="T3060" s="20" t="s">
        <v>4949</v>
      </c>
      <c r="U3060" s="21">
        <v>95253</v>
      </c>
      <c r="V3060" s="21">
        <v>451200</v>
      </c>
      <c r="W3060" s="34">
        <v>39532</v>
      </c>
      <c r="X3060" s="34">
        <v>42109</v>
      </c>
      <c r="Y3060" s="109"/>
      <c r="Z3060" s="70" t="s">
        <v>531</v>
      </c>
      <c r="AA3060" s="20" t="s">
        <v>26</v>
      </c>
      <c r="AB3060" s="109"/>
      <c r="AC3060" s="31"/>
      <c r="AD3060" s="22"/>
      <c r="AE3060" s="19"/>
    </row>
    <row r="3061" spans="2:31" x14ac:dyDescent="0.2">
      <c r="B3061" s="14" t="s">
        <v>10627</v>
      </c>
      <c r="C3061" s="33" t="s">
        <v>10626</v>
      </c>
      <c r="D3061" s="16" t="s">
        <v>10625</v>
      </c>
      <c r="E3061" s="104" t="s">
        <v>26</v>
      </c>
      <c r="F3061" s="18" t="s">
        <v>26</v>
      </c>
      <c r="G3061" s="111" t="s">
        <v>26</v>
      </c>
      <c r="H3061" s="102" t="s">
        <v>8467</v>
      </c>
      <c r="I3061" s="21">
        <v>15000000</v>
      </c>
      <c r="J3061" s="71">
        <v>99.525000000000006</v>
      </c>
      <c r="K3061" s="21">
        <v>14928750</v>
      </c>
      <c r="L3061" s="21">
        <v>15000000</v>
      </c>
      <c r="M3061" s="21">
        <v>15000000</v>
      </c>
      <c r="N3061" s="21"/>
      <c r="O3061" s="21"/>
      <c r="P3061" s="21"/>
      <c r="Q3061" s="21"/>
      <c r="R3061" s="22">
        <v>2.68</v>
      </c>
      <c r="S3061" s="22">
        <v>2.68</v>
      </c>
      <c r="T3061" s="20" t="s">
        <v>89</v>
      </c>
      <c r="U3061" s="21">
        <v>21217</v>
      </c>
      <c r="V3061" s="21"/>
      <c r="W3061" s="34">
        <v>41180</v>
      </c>
      <c r="X3061" s="34">
        <v>43811</v>
      </c>
      <c r="Y3061" s="109"/>
      <c r="Z3061" s="70" t="s">
        <v>531</v>
      </c>
      <c r="AA3061" s="20" t="s">
        <v>26</v>
      </c>
      <c r="AB3061" s="109"/>
      <c r="AC3061" s="19"/>
      <c r="AD3061" s="22"/>
      <c r="AE3061" s="19"/>
    </row>
    <row r="3062" spans="2:31" x14ac:dyDescent="0.2">
      <c r="B3062" s="14" t="s">
        <v>10624</v>
      </c>
      <c r="C3062" s="33" t="s">
        <v>10623</v>
      </c>
      <c r="D3062" s="16" t="s">
        <v>10622</v>
      </c>
      <c r="E3062" s="104" t="s">
        <v>26</v>
      </c>
      <c r="F3062" s="18" t="s">
        <v>26</v>
      </c>
      <c r="G3062" s="111" t="s">
        <v>26</v>
      </c>
      <c r="H3062" s="102" t="s">
        <v>4412</v>
      </c>
      <c r="I3062" s="21">
        <v>10000000</v>
      </c>
      <c r="J3062" s="71">
        <v>102.797</v>
      </c>
      <c r="K3062" s="21">
        <v>10279700</v>
      </c>
      <c r="L3062" s="21">
        <v>10000000</v>
      </c>
      <c r="M3062" s="21">
        <v>10000000</v>
      </c>
      <c r="N3062" s="21"/>
      <c r="O3062" s="21"/>
      <c r="P3062" s="21"/>
      <c r="Q3062" s="21"/>
      <c r="R3062" s="22">
        <v>5.63</v>
      </c>
      <c r="S3062" s="22">
        <v>5.63</v>
      </c>
      <c r="T3062" s="20" t="s">
        <v>118</v>
      </c>
      <c r="U3062" s="21">
        <v>214253</v>
      </c>
      <c r="V3062" s="21">
        <v>563000</v>
      </c>
      <c r="W3062" s="34">
        <v>39647</v>
      </c>
      <c r="X3062" s="34">
        <v>41500</v>
      </c>
      <c r="Y3062" s="109"/>
      <c r="Z3062" s="70" t="s">
        <v>531</v>
      </c>
      <c r="AA3062" s="20" t="s">
        <v>26</v>
      </c>
      <c r="AB3062" s="109"/>
      <c r="AC3062" s="19"/>
      <c r="AD3062" s="22"/>
      <c r="AE3062" s="19"/>
    </row>
    <row r="3063" spans="2:31" x14ac:dyDescent="0.2">
      <c r="B3063" s="14" t="s">
        <v>10621</v>
      </c>
      <c r="C3063" s="33" t="s">
        <v>10620</v>
      </c>
      <c r="D3063" s="16" t="s">
        <v>10619</v>
      </c>
      <c r="E3063" s="104" t="s">
        <v>26</v>
      </c>
      <c r="F3063" s="18" t="s">
        <v>26</v>
      </c>
      <c r="G3063" s="111" t="s">
        <v>590</v>
      </c>
      <c r="H3063" s="102" t="s">
        <v>323</v>
      </c>
      <c r="I3063" s="21">
        <v>4541709</v>
      </c>
      <c r="J3063" s="71">
        <v>107.444</v>
      </c>
      <c r="K3063" s="21">
        <v>4879794</v>
      </c>
      <c r="L3063" s="21">
        <v>4541709</v>
      </c>
      <c r="M3063" s="21">
        <v>4541709</v>
      </c>
      <c r="N3063" s="21"/>
      <c r="O3063" s="21"/>
      <c r="P3063" s="21"/>
      <c r="Q3063" s="21"/>
      <c r="R3063" s="22">
        <v>0</v>
      </c>
      <c r="S3063" s="22">
        <v>0</v>
      </c>
      <c r="T3063" s="20" t="s">
        <v>4940</v>
      </c>
      <c r="U3063" s="21"/>
      <c r="V3063" s="21"/>
      <c r="W3063" s="34">
        <v>40632</v>
      </c>
      <c r="X3063" s="34">
        <v>43800</v>
      </c>
      <c r="Y3063" s="109"/>
      <c r="Z3063" s="70" t="s">
        <v>531</v>
      </c>
      <c r="AA3063" s="20" t="s">
        <v>26</v>
      </c>
      <c r="AB3063" s="109"/>
      <c r="AC3063" s="19"/>
      <c r="AD3063" s="22"/>
      <c r="AE3063" s="19"/>
    </row>
    <row r="3064" spans="2:31" x14ac:dyDescent="0.2">
      <c r="B3064" s="14" t="s">
        <v>10618</v>
      </c>
      <c r="C3064" s="33" t="s">
        <v>10617</v>
      </c>
      <c r="D3064" s="16" t="s">
        <v>10612</v>
      </c>
      <c r="E3064" s="104" t="s">
        <v>5057</v>
      </c>
      <c r="F3064" s="18" t="s">
        <v>26</v>
      </c>
      <c r="G3064" s="111" t="s">
        <v>26</v>
      </c>
      <c r="H3064" s="102" t="s">
        <v>323</v>
      </c>
      <c r="I3064" s="21">
        <v>6992580</v>
      </c>
      <c r="J3064" s="71">
        <v>104.53</v>
      </c>
      <c r="K3064" s="21">
        <v>7317072</v>
      </c>
      <c r="L3064" s="21">
        <v>7000000</v>
      </c>
      <c r="M3064" s="21">
        <v>6996841</v>
      </c>
      <c r="N3064" s="21"/>
      <c r="O3064" s="21">
        <v>1408</v>
      </c>
      <c r="P3064" s="21"/>
      <c r="Q3064" s="21"/>
      <c r="R3064" s="22">
        <v>3</v>
      </c>
      <c r="S3064" s="22">
        <v>3.0230000000000001</v>
      </c>
      <c r="T3064" s="20" t="s">
        <v>85</v>
      </c>
      <c r="U3064" s="21">
        <v>96833</v>
      </c>
      <c r="V3064" s="21">
        <v>210000</v>
      </c>
      <c r="W3064" s="34">
        <v>40190</v>
      </c>
      <c r="X3064" s="34">
        <v>42019</v>
      </c>
      <c r="Y3064" s="109"/>
      <c r="Z3064" s="70" t="s">
        <v>4927</v>
      </c>
      <c r="AA3064" s="20" t="s">
        <v>4926</v>
      </c>
      <c r="AB3064" s="109"/>
      <c r="AC3064" s="19"/>
      <c r="AD3064" s="22"/>
      <c r="AE3064" s="19"/>
    </row>
    <row r="3065" spans="2:31" x14ac:dyDescent="0.2">
      <c r="B3065" s="14" t="s">
        <v>10616</v>
      </c>
      <c r="C3065" s="33" t="s">
        <v>10615</v>
      </c>
      <c r="D3065" s="16" t="s">
        <v>10612</v>
      </c>
      <c r="E3065" s="104" t="s">
        <v>5057</v>
      </c>
      <c r="F3065" s="18" t="s">
        <v>26</v>
      </c>
      <c r="G3065" s="111" t="s">
        <v>26</v>
      </c>
      <c r="H3065" s="102" t="s">
        <v>323</v>
      </c>
      <c r="I3065" s="21">
        <v>7946240</v>
      </c>
      <c r="J3065" s="71">
        <v>112.739</v>
      </c>
      <c r="K3065" s="21">
        <v>9019088</v>
      </c>
      <c r="L3065" s="21">
        <v>8000000</v>
      </c>
      <c r="M3065" s="21">
        <v>7959776</v>
      </c>
      <c r="N3065" s="21"/>
      <c r="O3065" s="21">
        <v>4511</v>
      </c>
      <c r="P3065" s="21"/>
      <c r="Q3065" s="21"/>
      <c r="R3065" s="22">
        <v>4.375</v>
      </c>
      <c r="S3065" s="22">
        <v>4.4589999999999996</v>
      </c>
      <c r="T3065" s="20" t="s">
        <v>85</v>
      </c>
      <c r="U3065" s="21">
        <v>161389</v>
      </c>
      <c r="V3065" s="21">
        <v>350000</v>
      </c>
      <c r="W3065" s="34">
        <v>40190</v>
      </c>
      <c r="X3065" s="34">
        <v>43845</v>
      </c>
      <c r="Y3065" s="109"/>
      <c r="Z3065" s="70" t="s">
        <v>4927</v>
      </c>
      <c r="AA3065" s="20" t="s">
        <v>4926</v>
      </c>
      <c r="AB3065" s="109"/>
      <c r="AC3065" s="19"/>
      <c r="AD3065" s="22"/>
      <c r="AE3065" s="19"/>
    </row>
    <row r="3066" spans="2:31" x14ac:dyDescent="0.2">
      <c r="B3066" s="14" t="s">
        <v>10614</v>
      </c>
      <c r="C3066" s="33" t="s">
        <v>10613</v>
      </c>
      <c r="D3066" s="16" t="s">
        <v>10612</v>
      </c>
      <c r="E3066" s="104" t="s">
        <v>26</v>
      </c>
      <c r="F3066" s="18" t="s">
        <v>26</v>
      </c>
      <c r="G3066" s="111" t="s">
        <v>26</v>
      </c>
      <c r="H3066" s="102" t="s">
        <v>323</v>
      </c>
      <c r="I3066" s="21">
        <v>5988840</v>
      </c>
      <c r="J3066" s="71">
        <v>104.128</v>
      </c>
      <c r="K3066" s="21">
        <v>6247680</v>
      </c>
      <c r="L3066" s="21">
        <v>6000000</v>
      </c>
      <c r="M3066" s="21">
        <v>5991622</v>
      </c>
      <c r="N3066" s="21"/>
      <c r="O3066" s="21">
        <v>2253</v>
      </c>
      <c r="P3066" s="21"/>
      <c r="Q3066" s="21"/>
      <c r="R3066" s="22">
        <v>2</v>
      </c>
      <c r="S3066" s="22">
        <v>2.0390000000000001</v>
      </c>
      <c r="T3066" s="20" t="s">
        <v>4985</v>
      </c>
      <c r="U3066" s="21">
        <v>30333</v>
      </c>
      <c r="V3066" s="21">
        <v>124667</v>
      </c>
      <c r="W3066" s="34">
        <v>40799</v>
      </c>
      <c r="X3066" s="34">
        <v>42643</v>
      </c>
      <c r="Y3066" s="109"/>
      <c r="Z3066" s="70" t="s">
        <v>4927</v>
      </c>
      <c r="AA3066" s="20" t="s">
        <v>4926</v>
      </c>
      <c r="AB3066" s="109"/>
      <c r="AC3066" s="19"/>
      <c r="AD3066" s="22"/>
      <c r="AE3066" s="19"/>
    </row>
    <row r="3067" spans="2:31" x14ac:dyDescent="0.2">
      <c r="B3067" s="14" t="s">
        <v>10611</v>
      </c>
      <c r="C3067" s="33" t="s">
        <v>10610</v>
      </c>
      <c r="D3067" s="16" t="s">
        <v>10609</v>
      </c>
      <c r="E3067" s="104" t="s">
        <v>26</v>
      </c>
      <c r="F3067" s="18" t="s">
        <v>26</v>
      </c>
      <c r="G3067" s="111" t="s">
        <v>26</v>
      </c>
      <c r="H3067" s="102" t="s">
        <v>334</v>
      </c>
      <c r="I3067" s="21">
        <v>17980395</v>
      </c>
      <c r="J3067" s="71">
        <v>112.191</v>
      </c>
      <c r="K3067" s="21">
        <v>20194380</v>
      </c>
      <c r="L3067" s="21">
        <v>18000000</v>
      </c>
      <c r="M3067" s="21">
        <v>17985064</v>
      </c>
      <c r="N3067" s="21"/>
      <c r="O3067" s="21">
        <v>-5578</v>
      </c>
      <c r="P3067" s="21"/>
      <c r="Q3067" s="21"/>
      <c r="R3067" s="22">
        <v>5.5</v>
      </c>
      <c r="S3067" s="22">
        <v>5.5140000000000002</v>
      </c>
      <c r="T3067" s="20" t="s">
        <v>118</v>
      </c>
      <c r="U3067" s="21">
        <v>374000</v>
      </c>
      <c r="V3067" s="21">
        <v>990000</v>
      </c>
      <c r="W3067" s="34">
        <v>40218</v>
      </c>
      <c r="X3067" s="34">
        <v>43876</v>
      </c>
      <c r="Y3067" s="109"/>
      <c r="Z3067" s="70" t="s">
        <v>4927</v>
      </c>
      <c r="AA3067" s="20" t="s">
        <v>4926</v>
      </c>
      <c r="AB3067" s="109"/>
      <c r="AC3067" s="19"/>
      <c r="AD3067" s="22"/>
      <c r="AE3067" s="19"/>
    </row>
    <row r="3068" spans="2:31" x14ac:dyDescent="0.2">
      <c r="B3068" s="14" t="s">
        <v>10608</v>
      </c>
      <c r="C3068" s="33" t="s">
        <v>10607</v>
      </c>
      <c r="D3068" s="16" t="s">
        <v>10606</v>
      </c>
      <c r="E3068" s="104" t="s">
        <v>26</v>
      </c>
      <c r="F3068" s="18" t="s">
        <v>26</v>
      </c>
      <c r="G3068" s="111" t="s">
        <v>26</v>
      </c>
      <c r="H3068" s="102" t="s">
        <v>334</v>
      </c>
      <c r="I3068" s="21">
        <v>19998400</v>
      </c>
      <c r="J3068" s="71">
        <v>118.16200000000001</v>
      </c>
      <c r="K3068" s="21">
        <v>23632460</v>
      </c>
      <c r="L3068" s="21">
        <v>20000000</v>
      </c>
      <c r="M3068" s="21">
        <v>19999159</v>
      </c>
      <c r="N3068" s="21"/>
      <c r="O3068" s="21">
        <v>246</v>
      </c>
      <c r="P3068" s="21"/>
      <c r="Q3068" s="21"/>
      <c r="R3068" s="22">
        <v>6</v>
      </c>
      <c r="S3068" s="22">
        <v>6.0010000000000003</v>
      </c>
      <c r="T3068" s="20" t="s">
        <v>4985</v>
      </c>
      <c r="U3068" s="21">
        <v>366667</v>
      </c>
      <c r="V3068" s="21">
        <v>1200000</v>
      </c>
      <c r="W3068" s="34">
        <v>39330</v>
      </c>
      <c r="X3068" s="34">
        <v>42989</v>
      </c>
      <c r="Y3068" s="109"/>
      <c r="Z3068" s="70" t="s">
        <v>4927</v>
      </c>
      <c r="AA3068" s="20" t="s">
        <v>4926</v>
      </c>
      <c r="AB3068" s="109"/>
      <c r="AC3068" s="19"/>
      <c r="AD3068" s="22"/>
      <c r="AE3068" s="19"/>
    </row>
    <row r="3069" spans="2:31" x14ac:dyDescent="0.2">
      <c r="B3069" s="14" t="s">
        <v>10605</v>
      </c>
      <c r="C3069" s="33" t="s">
        <v>10604</v>
      </c>
      <c r="D3069" s="16" t="s">
        <v>10603</v>
      </c>
      <c r="E3069" s="104" t="s">
        <v>26</v>
      </c>
      <c r="F3069" s="18" t="s">
        <v>26</v>
      </c>
      <c r="G3069" s="111" t="s">
        <v>26</v>
      </c>
      <c r="H3069" s="102" t="s">
        <v>334</v>
      </c>
      <c r="I3069" s="21">
        <v>5251811</v>
      </c>
      <c r="J3069" s="71">
        <v>108.247</v>
      </c>
      <c r="K3069" s="21">
        <v>5412335</v>
      </c>
      <c r="L3069" s="21">
        <v>5000000</v>
      </c>
      <c r="M3069" s="21">
        <v>5120868</v>
      </c>
      <c r="N3069" s="21"/>
      <c r="O3069" s="21">
        <v>-32676</v>
      </c>
      <c r="P3069" s="21"/>
      <c r="Q3069" s="21"/>
      <c r="R3069" s="22">
        <v>6.125</v>
      </c>
      <c r="S3069" s="22">
        <v>5.3010000000000002</v>
      </c>
      <c r="T3069" s="20" t="s">
        <v>4949</v>
      </c>
      <c r="U3069" s="21">
        <v>76563</v>
      </c>
      <c r="V3069" s="21">
        <v>306250</v>
      </c>
      <c r="W3069" s="34">
        <v>39721</v>
      </c>
      <c r="X3069" s="34">
        <v>42461</v>
      </c>
      <c r="Y3069" s="109"/>
      <c r="Z3069" s="70" t="s">
        <v>4927</v>
      </c>
      <c r="AA3069" s="20" t="s">
        <v>4926</v>
      </c>
      <c r="AB3069" s="109"/>
      <c r="AC3069" s="19"/>
      <c r="AD3069" s="22"/>
      <c r="AE3069" s="19"/>
    </row>
    <row r="3070" spans="2:31" x14ac:dyDescent="0.2">
      <c r="B3070" s="14" t="s">
        <v>10602</v>
      </c>
      <c r="C3070" s="33" t="s">
        <v>10601</v>
      </c>
      <c r="D3070" s="16" t="s">
        <v>10600</v>
      </c>
      <c r="E3070" s="104" t="s">
        <v>5057</v>
      </c>
      <c r="F3070" s="18" t="s">
        <v>26</v>
      </c>
      <c r="G3070" s="111" t="s">
        <v>26</v>
      </c>
      <c r="H3070" s="102" t="s">
        <v>323</v>
      </c>
      <c r="I3070" s="21">
        <v>3039223</v>
      </c>
      <c r="J3070" s="71">
        <v>120.46899999999999</v>
      </c>
      <c r="K3070" s="21">
        <v>3686348</v>
      </c>
      <c r="L3070" s="21">
        <v>3060000</v>
      </c>
      <c r="M3070" s="21">
        <v>3045824</v>
      </c>
      <c r="N3070" s="21"/>
      <c r="O3070" s="21">
        <v>1900</v>
      </c>
      <c r="P3070" s="21"/>
      <c r="Q3070" s="21"/>
      <c r="R3070" s="22">
        <v>5.375</v>
      </c>
      <c r="S3070" s="22">
        <v>5.4640000000000004</v>
      </c>
      <c r="T3070" s="20" t="s">
        <v>4985</v>
      </c>
      <c r="U3070" s="21">
        <v>47515</v>
      </c>
      <c r="V3070" s="21">
        <v>164475</v>
      </c>
      <c r="W3070" s="34">
        <v>39884</v>
      </c>
      <c r="X3070" s="34">
        <v>43541</v>
      </c>
      <c r="Y3070" s="109"/>
      <c r="Z3070" s="70" t="s">
        <v>4927</v>
      </c>
      <c r="AA3070" s="20" t="s">
        <v>4926</v>
      </c>
      <c r="AB3070" s="109"/>
      <c r="AC3070" s="19"/>
      <c r="AD3070" s="22"/>
      <c r="AE3070" s="19"/>
    </row>
    <row r="3071" spans="2:31" x14ac:dyDescent="0.2">
      <c r="B3071" s="14" t="s">
        <v>10599</v>
      </c>
      <c r="C3071" s="33" t="s">
        <v>10598</v>
      </c>
      <c r="D3071" s="16" t="s">
        <v>10597</v>
      </c>
      <c r="E3071" s="104" t="s">
        <v>26</v>
      </c>
      <c r="F3071" s="18" t="s">
        <v>26</v>
      </c>
      <c r="G3071" s="111" t="s">
        <v>26</v>
      </c>
      <c r="H3071" s="102" t="s">
        <v>334</v>
      </c>
      <c r="I3071" s="21">
        <v>11301400</v>
      </c>
      <c r="J3071" s="71">
        <v>119.33</v>
      </c>
      <c r="K3071" s="21">
        <v>11932950</v>
      </c>
      <c r="L3071" s="21">
        <v>10000000</v>
      </c>
      <c r="M3071" s="21">
        <v>10368030</v>
      </c>
      <c r="N3071" s="21"/>
      <c r="O3071" s="21">
        <v>-127827</v>
      </c>
      <c r="P3071" s="21"/>
      <c r="Q3071" s="21"/>
      <c r="R3071" s="22">
        <v>8.75</v>
      </c>
      <c r="S3071" s="22">
        <v>7.1639999999999997</v>
      </c>
      <c r="T3071" s="20" t="s">
        <v>118</v>
      </c>
      <c r="U3071" s="21">
        <v>364583</v>
      </c>
      <c r="V3071" s="21">
        <v>875000</v>
      </c>
      <c r="W3071" s="34">
        <v>37607</v>
      </c>
      <c r="X3071" s="34">
        <v>42217</v>
      </c>
      <c r="Y3071" s="109"/>
      <c r="Z3071" s="70" t="s">
        <v>4927</v>
      </c>
      <c r="AA3071" s="20" t="s">
        <v>4926</v>
      </c>
      <c r="AB3071" s="109"/>
      <c r="AC3071" s="19"/>
      <c r="AD3071" s="22"/>
      <c r="AE3071" s="19"/>
    </row>
    <row r="3072" spans="2:31" x14ac:dyDescent="0.2">
      <c r="B3072" s="14" t="s">
        <v>10596</v>
      </c>
      <c r="C3072" s="33" t="s">
        <v>10595</v>
      </c>
      <c r="D3072" s="16" t="s">
        <v>10594</v>
      </c>
      <c r="E3072" s="104" t="s">
        <v>5057</v>
      </c>
      <c r="F3072" s="18" t="s">
        <v>26</v>
      </c>
      <c r="G3072" s="111" t="s">
        <v>4412</v>
      </c>
      <c r="H3072" s="102" t="s">
        <v>334</v>
      </c>
      <c r="I3072" s="21">
        <v>6988380</v>
      </c>
      <c r="J3072" s="71">
        <v>106.334</v>
      </c>
      <c r="K3072" s="21">
        <v>7443380</v>
      </c>
      <c r="L3072" s="21">
        <v>7000000</v>
      </c>
      <c r="M3072" s="21">
        <v>6989860</v>
      </c>
      <c r="N3072" s="21"/>
      <c r="O3072" s="21">
        <v>1012</v>
      </c>
      <c r="P3072" s="21"/>
      <c r="Q3072" s="21"/>
      <c r="R3072" s="22">
        <v>4.6500000000000004</v>
      </c>
      <c r="S3072" s="22">
        <v>4.6710000000000003</v>
      </c>
      <c r="T3072" s="20" t="s">
        <v>89</v>
      </c>
      <c r="U3072" s="21">
        <v>14467</v>
      </c>
      <c r="V3072" s="21">
        <v>325500</v>
      </c>
      <c r="W3072" s="34">
        <v>40708</v>
      </c>
      <c r="X3072" s="34">
        <v>44362</v>
      </c>
      <c r="Y3072" s="109"/>
      <c r="Z3072" s="70" t="s">
        <v>4927</v>
      </c>
      <c r="AA3072" s="20" t="s">
        <v>4926</v>
      </c>
      <c r="AB3072" s="109"/>
      <c r="AC3072" s="28">
        <v>44270</v>
      </c>
      <c r="AD3072" s="22">
        <v>100</v>
      </c>
      <c r="AE3072" s="19"/>
    </row>
    <row r="3073" spans="2:31" x14ac:dyDescent="0.2">
      <c r="B3073" s="14" t="s">
        <v>10593</v>
      </c>
      <c r="C3073" s="33" t="s">
        <v>10592</v>
      </c>
      <c r="D3073" s="16" t="s">
        <v>10591</v>
      </c>
      <c r="E3073" s="104" t="s">
        <v>26</v>
      </c>
      <c r="F3073" s="18" t="s">
        <v>26</v>
      </c>
      <c r="G3073" s="111" t="s">
        <v>26</v>
      </c>
      <c r="H3073" s="102" t="s">
        <v>323</v>
      </c>
      <c r="I3073" s="21">
        <v>7992080</v>
      </c>
      <c r="J3073" s="71">
        <v>106.575</v>
      </c>
      <c r="K3073" s="21">
        <v>8526008</v>
      </c>
      <c r="L3073" s="21">
        <v>8000000</v>
      </c>
      <c r="M3073" s="21">
        <v>7996806</v>
      </c>
      <c r="N3073" s="21"/>
      <c r="O3073" s="21">
        <v>1620</v>
      </c>
      <c r="P3073" s="21"/>
      <c r="Q3073" s="21"/>
      <c r="R3073" s="22">
        <v>4.1500000000000004</v>
      </c>
      <c r="S3073" s="22">
        <v>4.1719999999999997</v>
      </c>
      <c r="T3073" s="20" t="s">
        <v>89</v>
      </c>
      <c r="U3073" s="21">
        <v>27667</v>
      </c>
      <c r="V3073" s="21">
        <v>332000</v>
      </c>
      <c r="W3073" s="34">
        <v>40137</v>
      </c>
      <c r="X3073" s="34">
        <v>41974</v>
      </c>
      <c r="Y3073" s="109"/>
      <c r="Z3073" s="70" t="s">
        <v>4927</v>
      </c>
      <c r="AA3073" s="20" t="s">
        <v>4926</v>
      </c>
      <c r="AB3073" s="109"/>
      <c r="AC3073" s="19"/>
      <c r="AD3073" s="22"/>
      <c r="AE3073" s="19"/>
    </row>
    <row r="3074" spans="2:31" x14ac:dyDescent="0.2">
      <c r="B3074" s="14" t="s">
        <v>10590</v>
      </c>
      <c r="C3074" s="33" t="s">
        <v>10589</v>
      </c>
      <c r="D3074" s="16" t="s">
        <v>10588</v>
      </c>
      <c r="E3074" s="104" t="s">
        <v>26</v>
      </c>
      <c r="F3074" s="18" t="s">
        <v>26</v>
      </c>
      <c r="G3074" s="111" t="s">
        <v>26</v>
      </c>
      <c r="H3074" s="102" t="s">
        <v>334</v>
      </c>
      <c r="I3074" s="21">
        <v>1993340</v>
      </c>
      <c r="J3074" s="71">
        <v>98.355000000000004</v>
      </c>
      <c r="K3074" s="21">
        <v>1967092</v>
      </c>
      <c r="L3074" s="21">
        <v>2000000</v>
      </c>
      <c r="M3074" s="21">
        <v>1993405</v>
      </c>
      <c r="N3074" s="21"/>
      <c r="O3074" s="21">
        <v>65</v>
      </c>
      <c r="P3074" s="21"/>
      <c r="Q3074" s="21"/>
      <c r="R3074" s="22">
        <v>3.05</v>
      </c>
      <c r="S3074" s="22">
        <v>3.089</v>
      </c>
      <c r="T3074" s="20" t="s">
        <v>4965</v>
      </c>
      <c r="U3074" s="21">
        <v>6947</v>
      </c>
      <c r="V3074" s="21"/>
      <c r="W3074" s="34">
        <v>41228</v>
      </c>
      <c r="X3074" s="34">
        <v>44880</v>
      </c>
      <c r="Y3074" s="109"/>
      <c r="Z3074" s="70" t="s">
        <v>4927</v>
      </c>
      <c r="AA3074" s="20" t="s">
        <v>4926</v>
      </c>
      <c r="AB3074" s="109"/>
      <c r="AC3074" s="19"/>
      <c r="AD3074" s="22"/>
      <c r="AE3074" s="19"/>
    </row>
    <row r="3075" spans="2:31" x14ac:dyDescent="0.2">
      <c r="B3075" s="14" t="s">
        <v>10587</v>
      </c>
      <c r="C3075" s="33" t="s">
        <v>10586</v>
      </c>
      <c r="D3075" s="16" t="s">
        <v>10585</v>
      </c>
      <c r="E3075" s="104" t="s">
        <v>26</v>
      </c>
      <c r="F3075" s="18" t="s">
        <v>26</v>
      </c>
      <c r="G3075" s="111" t="s">
        <v>590</v>
      </c>
      <c r="H3075" s="102" t="s">
        <v>590</v>
      </c>
      <c r="I3075" s="21">
        <v>7555221</v>
      </c>
      <c r="J3075" s="71">
        <v>100.904</v>
      </c>
      <c r="K3075" s="21">
        <v>7640881</v>
      </c>
      <c r="L3075" s="21">
        <v>7572426</v>
      </c>
      <c r="M3075" s="21">
        <v>7568943</v>
      </c>
      <c r="N3075" s="21"/>
      <c r="O3075" s="21">
        <v>-1420</v>
      </c>
      <c r="P3075" s="21"/>
      <c r="Q3075" s="21"/>
      <c r="R3075" s="22">
        <v>4.76</v>
      </c>
      <c r="S3075" s="22">
        <v>4.8639999999999999</v>
      </c>
      <c r="T3075" s="20" t="s">
        <v>113</v>
      </c>
      <c r="U3075" s="21">
        <v>89111</v>
      </c>
      <c r="V3075" s="21">
        <v>360447</v>
      </c>
      <c r="W3075" s="34">
        <v>39420</v>
      </c>
      <c r="X3075" s="34">
        <v>42006</v>
      </c>
      <c r="Y3075" s="109"/>
      <c r="Z3075" s="70" t="s">
        <v>531</v>
      </c>
      <c r="AA3075" s="20" t="s">
        <v>26</v>
      </c>
      <c r="AB3075" s="109"/>
      <c r="AC3075" s="19"/>
      <c r="AD3075" s="22"/>
      <c r="AE3075" s="19"/>
    </row>
    <row r="3076" spans="2:31" x14ac:dyDescent="0.2">
      <c r="B3076" s="14" t="s">
        <v>10584</v>
      </c>
      <c r="C3076" s="33" t="s">
        <v>10583</v>
      </c>
      <c r="D3076" s="16" t="s">
        <v>10582</v>
      </c>
      <c r="E3076" s="104" t="s">
        <v>26</v>
      </c>
      <c r="F3076" s="18" t="s">
        <v>26</v>
      </c>
      <c r="G3076" s="111" t="s">
        <v>26</v>
      </c>
      <c r="H3076" s="102" t="s">
        <v>323</v>
      </c>
      <c r="I3076" s="21">
        <v>3123486</v>
      </c>
      <c r="J3076" s="71">
        <v>124.41500000000001</v>
      </c>
      <c r="K3076" s="21">
        <v>3545816</v>
      </c>
      <c r="L3076" s="21">
        <v>2850000</v>
      </c>
      <c r="M3076" s="21">
        <v>3040745</v>
      </c>
      <c r="N3076" s="21"/>
      <c r="O3076" s="21">
        <v>-29642</v>
      </c>
      <c r="P3076" s="21"/>
      <c r="Q3076" s="21"/>
      <c r="R3076" s="22">
        <v>6.1</v>
      </c>
      <c r="S3076" s="22">
        <v>4.6760000000000002</v>
      </c>
      <c r="T3076" s="20" t="s">
        <v>4965</v>
      </c>
      <c r="U3076" s="21">
        <v>22214</v>
      </c>
      <c r="V3076" s="21">
        <v>173850</v>
      </c>
      <c r="W3076" s="34">
        <v>40238</v>
      </c>
      <c r="X3076" s="34">
        <v>43235</v>
      </c>
      <c r="Y3076" s="109"/>
      <c r="Z3076" s="70" t="s">
        <v>4927</v>
      </c>
      <c r="AA3076" s="20" t="s">
        <v>4926</v>
      </c>
      <c r="AB3076" s="109"/>
      <c r="AC3076" s="19"/>
      <c r="AD3076" s="22"/>
      <c r="AE3076" s="19"/>
    </row>
    <row r="3077" spans="2:31" x14ac:dyDescent="0.2">
      <c r="B3077" s="14" t="s">
        <v>10581</v>
      </c>
      <c r="C3077" s="33" t="s">
        <v>10580</v>
      </c>
      <c r="D3077" s="16" t="s">
        <v>10579</v>
      </c>
      <c r="E3077" s="104" t="s">
        <v>26</v>
      </c>
      <c r="F3077" s="18" t="s">
        <v>26</v>
      </c>
      <c r="G3077" s="111" t="s">
        <v>26</v>
      </c>
      <c r="H3077" s="102" t="s">
        <v>334</v>
      </c>
      <c r="I3077" s="21">
        <v>18806106</v>
      </c>
      <c r="J3077" s="71">
        <v>113.44799999999999</v>
      </c>
      <c r="K3077" s="21">
        <v>21413234</v>
      </c>
      <c r="L3077" s="21">
        <v>18875000</v>
      </c>
      <c r="M3077" s="21">
        <v>18851029</v>
      </c>
      <c r="N3077" s="21"/>
      <c r="O3077" s="21">
        <v>7970</v>
      </c>
      <c r="P3077" s="21"/>
      <c r="Q3077" s="21"/>
      <c r="R3077" s="22">
        <v>6.15</v>
      </c>
      <c r="S3077" s="22">
        <v>6.1989999999999998</v>
      </c>
      <c r="T3077" s="20" t="s">
        <v>4965</v>
      </c>
      <c r="U3077" s="21">
        <v>148326</v>
      </c>
      <c r="V3077" s="21">
        <v>1160813</v>
      </c>
      <c r="W3077" s="34">
        <v>38653</v>
      </c>
      <c r="X3077" s="34">
        <v>42323</v>
      </c>
      <c r="Y3077" s="109"/>
      <c r="Z3077" s="70" t="s">
        <v>4927</v>
      </c>
      <c r="AA3077" s="20" t="s">
        <v>4926</v>
      </c>
      <c r="AB3077" s="109"/>
      <c r="AC3077" s="19"/>
      <c r="AD3077" s="22"/>
      <c r="AE3077" s="19"/>
    </row>
    <row r="3078" spans="2:31" x14ac:dyDescent="0.2">
      <c r="B3078" s="14" t="s">
        <v>10578</v>
      </c>
      <c r="C3078" s="33" t="s">
        <v>10577</v>
      </c>
      <c r="D3078" s="16" t="s">
        <v>10568</v>
      </c>
      <c r="E3078" s="104" t="s">
        <v>26</v>
      </c>
      <c r="F3078" s="18" t="s">
        <v>26</v>
      </c>
      <c r="G3078" s="111" t="s">
        <v>26</v>
      </c>
      <c r="H3078" s="102" t="s">
        <v>323</v>
      </c>
      <c r="I3078" s="21">
        <v>1552137</v>
      </c>
      <c r="J3078" s="71">
        <v>139.422</v>
      </c>
      <c r="K3078" s="21">
        <v>1910080</v>
      </c>
      <c r="L3078" s="21">
        <v>1370000</v>
      </c>
      <c r="M3078" s="21">
        <v>1526937</v>
      </c>
      <c r="N3078" s="21"/>
      <c r="O3078" s="21">
        <v>-4424</v>
      </c>
      <c r="P3078" s="21"/>
      <c r="Q3078" s="21"/>
      <c r="R3078" s="22">
        <v>7</v>
      </c>
      <c r="S3078" s="22">
        <v>5.97</v>
      </c>
      <c r="T3078" s="20" t="s">
        <v>85</v>
      </c>
      <c r="U3078" s="21">
        <v>44221</v>
      </c>
      <c r="V3078" s="21">
        <v>95900</v>
      </c>
      <c r="W3078" s="34">
        <v>38895</v>
      </c>
      <c r="X3078" s="34">
        <v>48044</v>
      </c>
      <c r="Y3078" s="109"/>
      <c r="Z3078" s="70" t="s">
        <v>4927</v>
      </c>
      <c r="AA3078" s="20" t="s">
        <v>4926</v>
      </c>
      <c r="AB3078" s="109"/>
      <c r="AC3078" s="19"/>
      <c r="AD3078" s="22"/>
      <c r="AE3078" s="19"/>
    </row>
    <row r="3079" spans="2:31" x14ac:dyDescent="0.2">
      <c r="B3079" s="14" t="s">
        <v>10576</v>
      </c>
      <c r="C3079" s="33" t="s">
        <v>10575</v>
      </c>
      <c r="D3079" s="16" t="s">
        <v>10568</v>
      </c>
      <c r="E3079" s="104" t="s">
        <v>26</v>
      </c>
      <c r="F3079" s="18" t="s">
        <v>26</v>
      </c>
      <c r="G3079" s="111" t="s">
        <v>26</v>
      </c>
      <c r="H3079" s="102" t="s">
        <v>323</v>
      </c>
      <c r="I3079" s="21">
        <v>14958300</v>
      </c>
      <c r="J3079" s="71">
        <v>139.58500000000001</v>
      </c>
      <c r="K3079" s="21">
        <v>20937795</v>
      </c>
      <c r="L3079" s="21">
        <v>15000000</v>
      </c>
      <c r="M3079" s="21">
        <v>14961527</v>
      </c>
      <c r="N3079" s="21"/>
      <c r="O3079" s="21">
        <v>1124</v>
      </c>
      <c r="P3079" s="21"/>
      <c r="Q3079" s="21"/>
      <c r="R3079" s="22">
        <v>6.5</v>
      </c>
      <c r="S3079" s="22">
        <v>6.5209999999999999</v>
      </c>
      <c r="T3079" s="20" t="s">
        <v>4949</v>
      </c>
      <c r="U3079" s="21">
        <v>205833</v>
      </c>
      <c r="V3079" s="21">
        <v>975000</v>
      </c>
      <c r="W3079" s="34">
        <v>39357</v>
      </c>
      <c r="X3079" s="34">
        <v>50328</v>
      </c>
      <c r="Y3079" s="109"/>
      <c r="Z3079" s="70" t="s">
        <v>4927</v>
      </c>
      <c r="AA3079" s="20" t="s">
        <v>4926</v>
      </c>
      <c r="AB3079" s="109"/>
      <c r="AC3079" s="19"/>
      <c r="AD3079" s="22"/>
      <c r="AE3079" s="19"/>
    </row>
    <row r="3080" spans="2:31" x14ac:dyDescent="0.2">
      <c r="B3080" s="14" t="s">
        <v>10574</v>
      </c>
      <c r="C3080" s="33" t="s">
        <v>10573</v>
      </c>
      <c r="D3080" s="16" t="s">
        <v>10568</v>
      </c>
      <c r="E3080" s="104" t="s">
        <v>26</v>
      </c>
      <c r="F3080" s="18" t="s">
        <v>26</v>
      </c>
      <c r="G3080" s="111" t="s">
        <v>26</v>
      </c>
      <c r="H3080" s="102" t="s">
        <v>323</v>
      </c>
      <c r="I3080" s="21">
        <v>9668378</v>
      </c>
      <c r="J3080" s="71">
        <v>100.15900000000001</v>
      </c>
      <c r="K3080" s="21">
        <v>9715404</v>
      </c>
      <c r="L3080" s="21">
        <v>9700000</v>
      </c>
      <c r="M3080" s="21">
        <v>9699731</v>
      </c>
      <c r="N3080" s="21"/>
      <c r="O3080" s="21">
        <v>6951</v>
      </c>
      <c r="P3080" s="21"/>
      <c r="Q3080" s="21"/>
      <c r="R3080" s="22">
        <v>5.125</v>
      </c>
      <c r="S3080" s="22">
        <v>5.2</v>
      </c>
      <c r="T3080" s="20" t="s">
        <v>85</v>
      </c>
      <c r="U3080" s="21">
        <v>229230</v>
      </c>
      <c r="V3080" s="21">
        <v>497125</v>
      </c>
      <c r="W3080" s="34">
        <v>39461</v>
      </c>
      <c r="X3080" s="34">
        <v>41289</v>
      </c>
      <c r="Y3080" s="109"/>
      <c r="Z3080" s="70" t="s">
        <v>4927</v>
      </c>
      <c r="AA3080" s="20" t="s">
        <v>4926</v>
      </c>
      <c r="AB3080" s="109"/>
      <c r="AC3080" s="31"/>
      <c r="AD3080" s="22"/>
      <c r="AE3080" s="19"/>
    </row>
    <row r="3081" spans="2:31" x14ac:dyDescent="0.2">
      <c r="B3081" s="14" t="s">
        <v>10572</v>
      </c>
      <c r="C3081" s="33" t="s">
        <v>10571</v>
      </c>
      <c r="D3081" s="16" t="s">
        <v>10568</v>
      </c>
      <c r="E3081" s="104" t="s">
        <v>5057</v>
      </c>
      <c r="F3081" s="18" t="s">
        <v>26</v>
      </c>
      <c r="G3081" s="111" t="s">
        <v>26</v>
      </c>
      <c r="H3081" s="102" t="s">
        <v>323</v>
      </c>
      <c r="I3081" s="21">
        <v>4985650</v>
      </c>
      <c r="J3081" s="71">
        <v>112.11499999999999</v>
      </c>
      <c r="K3081" s="21">
        <v>5605745</v>
      </c>
      <c r="L3081" s="21">
        <v>5000000</v>
      </c>
      <c r="M3081" s="21">
        <v>4988687</v>
      </c>
      <c r="N3081" s="21"/>
      <c r="O3081" s="21">
        <v>1308</v>
      </c>
      <c r="P3081" s="21"/>
      <c r="Q3081" s="21"/>
      <c r="R3081" s="22">
        <v>3.875</v>
      </c>
      <c r="S3081" s="22">
        <v>3.91</v>
      </c>
      <c r="T3081" s="20" t="s">
        <v>85</v>
      </c>
      <c r="U3081" s="21">
        <v>89340</v>
      </c>
      <c r="V3081" s="21">
        <v>193750</v>
      </c>
      <c r="W3081" s="34">
        <v>40372</v>
      </c>
      <c r="X3081" s="34">
        <v>44027</v>
      </c>
      <c r="Y3081" s="109"/>
      <c r="Z3081" s="70" t="s">
        <v>4927</v>
      </c>
      <c r="AA3081" s="20" t="s">
        <v>4926</v>
      </c>
      <c r="AB3081" s="109"/>
      <c r="AC3081" s="19"/>
      <c r="AD3081" s="22"/>
      <c r="AE3081" s="19"/>
    </row>
    <row r="3082" spans="2:31" x14ac:dyDescent="0.2">
      <c r="B3082" s="14" t="s">
        <v>10570</v>
      </c>
      <c r="C3082" s="33" t="s">
        <v>10569</v>
      </c>
      <c r="D3082" s="16" t="s">
        <v>10568</v>
      </c>
      <c r="E3082" s="104" t="s">
        <v>5057</v>
      </c>
      <c r="F3082" s="18" t="s">
        <v>26</v>
      </c>
      <c r="G3082" s="111" t="s">
        <v>26</v>
      </c>
      <c r="H3082" s="102" t="s">
        <v>323</v>
      </c>
      <c r="I3082" s="21">
        <v>9936300</v>
      </c>
      <c r="J3082" s="71">
        <v>105.992</v>
      </c>
      <c r="K3082" s="21">
        <v>10599230</v>
      </c>
      <c r="L3082" s="21">
        <v>10000000</v>
      </c>
      <c r="M3082" s="21">
        <v>9941703</v>
      </c>
      <c r="N3082" s="21"/>
      <c r="O3082" s="21">
        <v>5403</v>
      </c>
      <c r="P3082" s="21"/>
      <c r="Q3082" s="21"/>
      <c r="R3082" s="22">
        <v>2.9</v>
      </c>
      <c r="S3082" s="22">
        <v>2.9740000000000002</v>
      </c>
      <c r="T3082" s="20" t="s">
        <v>85</v>
      </c>
      <c r="U3082" s="21">
        <v>133722</v>
      </c>
      <c r="V3082" s="21">
        <v>147417</v>
      </c>
      <c r="W3082" s="34">
        <v>40917</v>
      </c>
      <c r="X3082" s="34">
        <v>44576</v>
      </c>
      <c r="Y3082" s="109"/>
      <c r="Z3082" s="70" t="s">
        <v>4927</v>
      </c>
      <c r="AA3082" s="20" t="s">
        <v>4926</v>
      </c>
      <c r="AB3082" s="109"/>
      <c r="AC3082" s="19"/>
      <c r="AD3082" s="22"/>
      <c r="AE3082" s="19"/>
    </row>
    <row r="3083" spans="2:31" x14ac:dyDescent="0.2">
      <c r="B3083" s="14" t="s">
        <v>10567</v>
      </c>
      <c r="C3083" s="33" t="s">
        <v>10566</v>
      </c>
      <c r="D3083" s="16" t="s">
        <v>10565</v>
      </c>
      <c r="E3083" s="104" t="s">
        <v>26</v>
      </c>
      <c r="F3083" s="18" t="s">
        <v>26</v>
      </c>
      <c r="G3083" s="111" t="s">
        <v>590</v>
      </c>
      <c r="H3083" s="102" t="s">
        <v>334</v>
      </c>
      <c r="I3083" s="21">
        <v>2025371</v>
      </c>
      <c r="J3083" s="71">
        <v>119.038</v>
      </c>
      <c r="K3083" s="21">
        <v>2243819</v>
      </c>
      <c r="L3083" s="21">
        <v>1884960</v>
      </c>
      <c r="M3083" s="21">
        <v>1979199</v>
      </c>
      <c r="N3083" s="21"/>
      <c r="O3083" s="21">
        <v>-33339</v>
      </c>
      <c r="P3083" s="21"/>
      <c r="Q3083" s="21"/>
      <c r="R3083" s="22">
        <v>9.5</v>
      </c>
      <c r="S3083" s="22">
        <v>8.7100000000000009</v>
      </c>
      <c r="T3083" s="20" t="s">
        <v>118</v>
      </c>
      <c r="U3083" s="21">
        <v>74613</v>
      </c>
      <c r="V3083" s="21">
        <v>179071</v>
      </c>
      <c r="W3083" s="34">
        <v>36908</v>
      </c>
      <c r="X3083" s="34">
        <v>47515</v>
      </c>
      <c r="Y3083" s="109"/>
      <c r="Z3083" s="70" t="s">
        <v>4927</v>
      </c>
      <c r="AA3083" s="20" t="s">
        <v>4926</v>
      </c>
      <c r="AB3083" s="109"/>
      <c r="AC3083" s="19"/>
      <c r="AD3083" s="22"/>
      <c r="AE3083" s="19"/>
    </row>
    <row r="3084" spans="2:31" x14ac:dyDescent="0.2">
      <c r="B3084" s="14" t="s">
        <v>10564</v>
      </c>
      <c r="C3084" s="33" t="s">
        <v>10563</v>
      </c>
      <c r="D3084" s="16" t="s">
        <v>10562</v>
      </c>
      <c r="E3084" s="104" t="s">
        <v>26</v>
      </c>
      <c r="F3084" s="18" t="s">
        <v>26</v>
      </c>
      <c r="G3084" s="111" t="s">
        <v>590</v>
      </c>
      <c r="H3084" s="102" t="s">
        <v>334</v>
      </c>
      <c r="I3084" s="21">
        <v>22867083</v>
      </c>
      <c r="J3084" s="71">
        <v>107.584</v>
      </c>
      <c r="K3084" s="21">
        <v>24568435</v>
      </c>
      <c r="L3084" s="21">
        <v>22836514</v>
      </c>
      <c r="M3084" s="21">
        <v>22855459</v>
      </c>
      <c r="N3084" s="21"/>
      <c r="O3084" s="21">
        <v>-8063</v>
      </c>
      <c r="P3084" s="21"/>
      <c r="Q3084" s="21"/>
      <c r="R3084" s="22">
        <v>6.1189999999999998</v>
      </c>
      <c r="S3084" s="22">
        <v>6.149</v>
      </c>
      <c r="T3084" s="20" t="s">
        <v>4940</v>
      </c>
      <c r="U3084" s="21">
        <v>3882</v>
      </c>
      <c r="V3084" s="21">
        <v>1397366</v>
      </c>
      <c r="W3084" s="34">
        <v>40909</v>
      </c>
      <c r="X3084" s="34">
        <v>45381</v>
      </c>
      <c r="Y3084" s="109"/>
      <c r="Z3084" s="70" t="s">
        <v>4927</v>
      </c>
      <c r="AA3084" s="20" t="s">
        <v>4926</v>
      </c>
      <c r="AB3084" s="109"/>
      <c r="AC3084" s="19"/>
      <c r="AD3084" s="22"/>
      <c r="AE3084" s="19"/>
    </row>
    <row r="3085" spans="2:31" x14ac:dyDescent="0.2">
      <c r="B3085" s="14" t="s">
        <v>10561</v>
      </c>
      <c r="C3085" s="33" t="s">
        <v>10560</v>
      </c>
      <c r="D3085" s="16" t="s">
        <v>10559</v>
      </c>
      <c r="E3085" s="104" t="s">
        <v>26</v>
      </c>
      <c r="F3085" s="18" t="s">
        <v>26</v>
      </c>
      <c r="G3085" s="111" t="s">
        <v>590</v>
      </c>
      <c r="H3085" s="102" t="s">
        <v>334</v>
      </c>
      <c r="I3085" s="21">
        <v>22593721</v>
      </c>
      <c r="J3085" s="71">
        <v>106.26900000000001</v>
      </c>
      <c r="K3085" s="21">
        <v>23760406</v>
      </c>
      <c r="L3085" s="21">
        <v>22358737</v>
      </c>
      <c r="M3085" s="21">
        <v>22498399</v>
      </c>
      <c r="N3085" s="21"/>
      <c r="O3085" s="21">
        <v>-97573</v>
      </c>
      <c r="P3085" s="21"/>
      <c r="Q3085" s="21"/>
      <c r="R3085" s="22">
        <v>6.125</v>
      </c>
      <c r="S3085" s="22">
        <v>6.04</v>
      </c>
      <c r="T3085" s="20" t="s">
        <v>4940</v>
      </c>
      <c r="U3085" s="21">
        <v>3804</v>
      </c>
      <c r="V3085" s="21">
        <v>1369473</v>
      </c>
      <c r="W3085" s="34">
        <v>38104</v>
      </c>
      <c r="X3085" s="34">
        <v>45015</v>
      </c>
      <c r="Y3085" s="109"/>
      <c r="Z3085" s="70" t="s">
        <v>4927</v>
      </c>
      <c r="AA3085" s="20" t="s">
        <v>4926</v>
      </c>
      <c r="AB3085" s="109"/>
      <c r="AC3085" s="19"/>
      <c r="AD3085" s="22"/>
      <c r="AE3085" s="19"/>
    </row>
    <row r="3086" spans="2:31" x14ac:dyDescent="0.2">
      <c r="B3086" s="14" t="s">
        <v>10558</v>
      </c>
      <c r="C3086" s="33" t="s">
        <v>10557</v>
      </c>
      <c r="D3086" s="16" t="s">
        <v>10556</v>
      </c>
      <c r="E3086" s="104" t="s">
        <v>5057</v>
      </c>
      <c r="F3086" s="18" t="s">
        <v>26</v>
      </c>
      <c r="G3086" s="111" t="s">
        <v>4412</v>
      </c>
      <c r="H3086" s="102" t="s">
        <v>5022</v>
      </c>
      <c r="I3086" s="21">
        <v>2375000</v>
      </c>
      <c r="J3086" s="71">
        <v>103.75</v>
      </c>
      <c r="K3086" s="21">
        <v>2464063</v>
      </c>
      <c r="L3086" s="21">
        <v>2375000</v>
      </c>
      <c r="M3086" s="21">
        <v>2375000</v>
      </c>
      <c r="N3086" s="21"/>
      <c r="O3086" s="21"/>
      <c r="P3086" s="21"/>
      <c r="Q3086" s="21"/>
      <c r="R3086" s="22">
        <v>5.875</v>
      </c>
      <c r="S3086" s="22">
        <v>5.875</v>
      </c>
      <c r="T3086" s="20" t="s">
        <v>4949</v>
      </c>
      <c r="U3086" s="21">
        <v>41472</v>
      </c>
      <c r="V3086" s="21"/>
      <c r="W3086" s="34">
        <v>41159</v>
      </c>
      <c r="X3086" s="34">
        <v>44105</v>
      </c>
      <c r="Y3086" s="109"/>
      <c r="Z3086" s="70" t="s">
        <v>4927</v>
      </c>
      <c r="AA3086" s="20" t="s">
        <v>4926</v>
      </c>
      <c r="AB3086" s="109"/>
      <c r="AC3086" s="28">
        <v>42644</v>
      </c>
      <c r="AD3086" s="22">
        <v>102.938</v>
      </c>
      <c r="AE3086" s="19"/>
    </row>
    <row r="3087" spans="2:31" x14ac:dyDescent="0.2">
      <c r="B3087" s="14" t="s">
        <v>10555</v>
      </c>
      <c r="C3087" s="33" t="s">
        <v>10554</v>
      </c>
      <c r="D3087" s="16" t="s">
        <v>8886</v>
      </c>
      <c r="E3087" s="104" t="s">
        <v>26</v>
      </c>
      <c r="F3087" s="18" t="s">
        <v>26</v>
      </c>
      <c r="G3087" s="111" t="s">
        <v>26</v>
      </c>
      <c r="H3087" s="102" t="s">
        <v>323</v>
      </c>
      <c r="I3087" s="21">
        <v>4747863</v>
      </c>
      <c r="J3087" s="71">
        <v>100.893</v>
      </c>
      <c r="K3087" s="21">
        <v>4792394</v>
      </c>
      <c r="L3087" s="21">
        <v>4750000</v>
      </c>
      <c r="M3087" s="21">
        <v>4747863</v>
      </c>
      <c r="N3087" s="21"/>
      <c r="O3087" s="21"/>
      <c r="P3087" s="21"/>
      <c r="Q3087" s="21"/>
      <c r="R3087" s="22">
        <v>2.25</v>
      </c>
      <c r="S3087" s="22">
        <v>2.2570000000000001</v>
      </c>
      <c r="T3087" s="20" t="s">
        <v>4985</v>
      </c>
      <c r="U3087" s="21">
        <v>3859</v>
      </c>
      <c r="V3087" s="21"/>
      <c r="W3087" s="34">
        <v>41256</v>
      </c>
      <c r="X3087" s="34">
        <v>43908</v>
      </c>
      <c r="Y3087" s="109"/>
      <c r="Z3087" s="70" t="s">
        <v>4927</v>
      </c>
      <c r="AA3087" s="20" t="s">
        <v>4926</v>
      </c>
      <c r="AB3087" s="109"/>
      <c r="AC3087" s="19"/>
      <c r="AD3087" s="22"/>
      <c r="AE3087" s="19"/>
    </row>
    <row r="3088" spans="2:31" x14ac:dyDescent="0.2">
      <c r="B3088" s="14" t="s">
        <v>10553</v>
      </c>
      <c r="C3088" s="33" t="s">
        <v>10552</v>
      </c>
      <c r="D3088" s="16" t="s">
        <v>10551</v>
      </c>
      <c r="E3088" s="104" t="s">
        <v>26</v>
      </c>
      <c r="F3088" s="18" t="s">
        <v>26</v>
      </c>
      <c r="G3088" s="111" t="s">
        <v>590</v>
      </c>
      <c r="H3088" s="102" t="s">
        <v>4412</v>
      </c>
      <c r="I3088" s="21">
        <v>420000</v>
      </c>
      <c r="J3088" s="71">
        <v>104.17100000000001</v>
      </c>
      <c r="K3088" s="21">
        <v>437518</v>
      </c>
      <c r="L3088" s="21">
        <v>420000</v>
      </c>
      <c r="M3088" s="21">
        <v>420000</v>
      </c>
      <c r="N3088" s="21"/>
      <c r="O3088" s="21"/>
      <c r="P3088" s="21"/>
      <c r="Q3088" s="21"/>
      <c r="R3088" s="22">
        <v>7.29</v>
      </c>
      <c r="S3088" s="22">
        <v>7.4</v>
      </c>
      <c r="T3088" s="20" t="s">
        <v>5189</v>
      </c>
      <c r="U3088" s="21">
        <v>85</v>
      </c>
      <c r="V3088" s="21">
        <v>30721</v>
      </c>
      <c r="W3088" s="34">
        <v>34411</v>
      </c>
      <c r="X3088" s="34">
        <v>41698</v>
      </c>
      <c r="Y3088" s="109"/>
      <c r="Z3088" s="70" t="s">
        <v>531</v>
      </c>
      <c r="AA3088" s="20" t="s">
        <v>26</v>
      </c>
      <c r="AB3088" s="109"/>
      <c r="AC3088" s="19"/>
      <c r="AD3088" s="22"/>
      <c r="AE3088" s="19"/>
    </row>
    <row r="3089" spans="2:31" x14ac:dyDescent="0.2">
      <c r="B3089" s="14" t="s">
        <v>10550</v>
      </c>
      <c r="C3089" s="33" t="s">
        <v>10549</v>
      </c>
      <c r="D3089" s="16" t="s">
        <v>10546</v>
      </c>
      <c r="E3089" s="104" t="s">
        <v>26</v>
      </c>
      <c r="F3089" s="18" t="s">
        <v>26</v>
      </c>
      <c r="G3089" s="111" t="s">
        <v>26</v>
      </c>
      <c r="H3089" s="102" t="s">
        <v>334</v>
      </c>
      <c r="I3089" s="21">
        <v>6971860</v>
      </c>
      <c r="J3089" s="71">
        <v>119.762</v>
      </c>
      <c r="K3089" s="21">
        <v>8383347</v>
      </c>
      <c r="L3089" s="21">
        <v>7000000</v>
      </c>
      <c r="M3089" s="21">
        <v>6984737</v>
      </c>
      <c r="N3089" s="21"/>
      <c r="O3089" s="21">
        <v>2618</v>
      </c>
      <c r="P3089" s="21"/>
      <c r="Q3089" s="21"/>
      <c r="R3089" s="22">
        <v>6</v>
      </c>
      <c r="S3089" s="22">
        <v>6.0540000000000003</v>
      </c>
      <c r="T3089" s="20" t="s">
        <v>4985</v>
      </c>
      <c r="U3089" s="21">
        <v>123667</v>
      </c>
      <c r="V3089" s="21">
        <v>420000</v>
      </c>
      <c r="W3089" s="34">
        <v>39331</v>
      </c>
      <c r="X3089" s="34">
        <v>42993</v>
      </c>
      <c r="Y3089" s="109"/>
      <c r="Z3089" s="70" t="s">
        <v>4927</v>
      </c>
      <c r="AA3089" s="20" t="s">
        <v>4926</v>
      </c>
      <c r="AB3089" s="109"/>
      <c r="AC3089" s="19"/>
      <c r="AD3089" s="22"/>
      <c r="AE3089" s="19"/>
    </row>
    <row r="3090" spans="2:31" x14ac:dyDescent="0.2">
      <c r="B3090" s="14" t="s">
        <v>10548</v>
      </c>
      <c r="C3090" s="33" t="s">
        <v>10547</v>
      </c>
      <c r="D3090" s="16" t="s">
        <v>10546</v>
      </c>
      <c r="E3090" s="104" t="s">
        <v>26</v>
      </c>
      <c r="F3090" s="18" t="s">
        <v>26</v>
      </c>
      <c r="G3090" s="111" t="s">
        <v>26</v>
      </c>
      <c r="H3090" s="102" t="s">
        <v>334</v>
      </c>
      <c r="I3090" s="21">
        <v>9958500</v>
      </c>
      <c r="J3090" s="71">
        <v>137.16200000000001</v>
      </c>
      <c r="K3090" s="21">
        <v>13716210</v>
      </c>
      <c r="L3090" s="21">
        <v>10000000</v>
      </c>
      <c r="M3090" s="21">
        <v>9965190</v>
      </c>
      <c r="N3090" s="21"/>
      <c r="O3090" s="21">
        <v>1267</v>
      </c>
      <c r="P3090" s="21"/>
      <c r="Q3090" s="21"/>
      <c r="R3090" s="22">
        <v>7</v>
      </c>
      <c r="S3090" s="22">
        <v>7.0330000000000004</v>
      </c>
      <c r="T3090" s="20" t="s">
        <v>85</v>
      </c>
      <c r="U3090" s="21">
        <v>322778</v>
      </c>
      <c r="V3090" s="21">
        <v>700000</v>
      </c>
      <c r="W3090" s="34">
        <v>37434</v>
      </c>
      <c r="X3090" s="34">
        <v>48410</v>
      </c>
      <c r="Y3090" s="109"/>
      <c r="Z3090" s="70" t="s">
        <v>4927</v>
      </c>
      <c r="AA3090" s="20" t="s">
        <v>4926</v>
      </c>
      <c r="AB3090" s="109"/>
      <c r="AC3090" s="19"/>
      <c r="AD3090" s="22"/>
      <c r="AE3090" s="19"/>
    </row>
    <row r="3091" spans="2:31" x14ac:dyDescent="0.2">
      <c r="B3091" s="14" t="s">
        <v>10545</v>
      </c>
      <c r="C3091" s="33" t="s">
        <v>10544</v>
      </c>
      <c r="D3091" s="16" t="s">
        <v>10543</v>
      </c>
      <c r="E3091" s="104" t="s">
        <v>5057</v>
      </c>
      <c r="F3091" s="18" t="s">
        <v>26</v>
      </c>
      <c r="G3091" s="111" t="s">
        <v>4412</v>
      </c>
      <c r="H3091" s="102" t="s">
        <v>334</v>
      </c>
      <c r="I3091" s="21">
        <v>19620260</v>
      </c>
      <c r="J3091" s="71">
        <v>109.217</v>
      </c>
      <c r="K3091" s="21">
        <v>21297276</v>
      </c>
      <c r="L3091" s="21">
        <v>19500000</v>
      </c>
      <c r="M3091" s="21">
        <v>19604567</v>
      </c>
      <c r="N3091" s="21"/>
      <c r="O3091" s="21">
        <v>-10807</v>
      </c>
      <c r="P3091" s="21"/>
      <c r="Q3091" s="21"/>
      <c r="R3091" s="22">
        <v>4.5</v>
      </c>
      <c r="S3091" s="22">
        <v>4.4180000000000001</v>
      </c>
      <c r="T3091" s="20" t="s">
        <v>118</v>
      </c>
      <c r="U3091" s="21">
        <v>365625</v>
      </c>
      <c r="V3091" s="21">
        <v>877500</v>
      </c>
      <c r="W3091" s="34">
        <v>40703</v>
      </c>
      <c r="X3091" s="34">
        <v>44228</v>
      </c>
      <c r="Y3091" s="109"/>
      <c r="Z3091" s="70" t="s">
        <v>4927</v>
      </c>
      <c r="AA3091" s="20" t="s">
        <v>4926</v>
      </c>
      <c r="AB3091" s="109"/>
      <c r="AC3091" s="28">
        <v>44136</v>
      </c>
      <c r="AD3091" s="22">
        <v>100</v>
      </c>
      <c r="AE3091" s="28">
        <v>44136</v>
      </c>
    </row>
    <row r="3092" spans="2:31" x14ac:dyDescent="0.2">
      <c r="B3092" s="14" t="s">
        <v>10542</v>
      </c>
      <c r="C3092" s="33" t="s">
        <v>10541</v>
      </c>
      <c r="D3092" s="16" t="s">
        <v>10540</v>
      </c>
      <c r="E3092" s="104" t="s">
        <v>26</v>
      </c>
      <c r="F3092" s="18" t="s">
        <v>26</v>
      </c>
      <c r="G3092" s="111" t="s">
        <v>26</v>
      </c>
      <c r="H3092" s="102" t="s">
        <v>323</v>
      </c>
      <c r="I3092" s="21">
        <v>9739568</v>
      </c>
      <c r="J3092" s="71">
        <v>104.66</v>
      </c>
      <c r="K3092" s="21">
        <v>10204301</v>
      </c>
      <c r="L3092" s="21">
        <v>9750000</v>
      </c>
      <c r="M3092" s="21">
        <v>9742823</v>
      </c>
      <c r="N3092" s="21"/>
      <c r="O3092" s="21">
        <v>2086</v>
      </c>
      <c r="P3092" s="21"/>
      <c r="Q3092" s="21"/>
      <c r="R3092" s="22">
        <v>2.375</v>
      </c>
      <c r="S3092" s="22">
        <v>2.3980000000000001</v>
      </c>
      <c r="T3092" s="20" t="s">
        <v>4965</v>
      </c>
      <c r="U3092" s="21">
        <v>29589</v>
      </c>
      <c r="V3092" s="21">
        <v>231563</v>
      </c>
      <c r="W3092" s="34">
        <v>40679</v>
      </c>
      <c r="X3092" s="34">
        <v>42506</v>
      </c>
      <c r="Y3092" s="109"/>
      <c r="Z3092" s="70" t="s">
        <v>4927</v>
      </c>
      <c r="AA3092" s="20" t="s">
        <v>4926</v>
      </c>
      <c r="AB3092" s="109"/>
      <c r="AC3092" s="19"/>
      <c r="AD3092" s="22"/>
      <c r="AE3092" s="19"/>
    </row>
    <row r="3093" spans="2:31" x14ac:dyDescent="0.2">
      <c r="B3093" s="14" t="s">
        <v>10539</v>
      </c>
      <c r="C3093" s="33" t="s">
        <v>10538</v>
      </c>
      <c r="D3093" s="16" t="s">
        <v>10537</v>
      </c>
      <c r="E3093" s="104" t="s">
        <v>5057</v>
      </c>
      <c r="F3093" s="18" t="s">
        <v>26</v>
      </c>
      <c r="G3093" s="111" t="s">
        <v>26</v>
      </c>
      <c r="H3093" s="102" t="s">
        <v>323</v>
      </c>
      <c r="I3093" s="21">
        <v>9939000</v>
      </c>
      <c r="J3093" s="71">
        <v>99.775999999999996</v>
      </c>
      <c r="K3093" s="21">
        <v>9977610</v>
      </c>
      <c r="L3093" s="21">
        <v>10000000</v>
      </c>
      <c r="M3093" s="21">
        <v>9942309</v>
      </c>
      <c r="N3093" s="21"/>
      <c r="O3093" s="21">
        <v>3309</v>
      </c>
      <c r="P3093" s="21"/>
      <c r="Q3093" s="21"/>
      <c r="R3093" s="22">
        <v>1.65</v>
      </c>
      <c r="S3093" s="22">
        <v>1.7430000000000001</v>
      </c>
      <c r="T3093" s="20" t="s">
        <v>118</v>
      </c>
      <c r="U3093" s="21">
        <v>66458</v>
      </c>
      <c r="V3093" s="21"/>
      <c r="W3093" s="34">
        <v>41120</v>
      </c>
      <c r="X3093" s="34">
        <v>43680</v>
      </c>
      <c r="Y3093" s="109"/>
      <c r="Z3093" s="70" t="s">
        <v>4927</v>
      </c>
      <c r="AA3093" s="20" t="s">
        <v>4926</v>
      </c>
      <c r="AB3093" s="109"/>
      <c r="AC3093" s="19"/>
      <c r="AD3093" s="22"/>
      <c r="AE3093" s="19"/>
    </row>
    <row r="3094" spans="2:31" x14ac:dyDescent="0.2">
      <c r="B3094" s="14" t="s">
        <v>10536</v>
      </c>
      <c r="C3094" s="33" t="s">
        <v>10535</v>
      </c>
      <c r="D3094" s="16" t="s">
        <v>10534</v>
      </c>
      <c r="E3094" s="104" t="s">
        <v>26</v>
      </c>
      <c r="F3094" s="18" t="s">
        <v>26</v>
      </c>
      <c r="G3094" s="111" t="s">
        <v>26</v>
      </c>
      <c r="H3094" s="102" t="s">
        <v>334</v>
      </c>
      <c r="I3094" s="21">
        <v>13941900</v>
      </c>
      <c r="J3094" s="71">
        <v>104.554</v>
      </c>
      <c r="K3094" s="21">
        <v>14637560</v>
      </c>
      <c r="L3094" s="21">
        <v>14000000</v>
      </c>
      <c r="M3094" s="21">
        <v>13988480</v>
      </c>
      <c r="N3094" s="21"/>
      <c r="O3094" s="21">
        <v>-11520</v>
      </c>
      <c r="P3094" s="21"/>
      <c r="Q3094" s="21"/>
      <c r="R3094" s="22">
        <v>5.125</v>
      </c>
      <c r="S3094" s="22">
        <v>5.1790000000000003</v>
      </c>
      <c r="T3094" s="20" t="s">
        <v>118</v>
      </c>
      <c r="U3094" s="21">
        <v>271056</v>
      </c>
      <c r="V3094" s="21">
        <v>717500</v>
      </c>
      <c r="W3094" s="34">
        <v>38222</v>
      </c>
      <c r="X3094" s="34">
        <v>41866</v>
      </c>
      <c r="Y3094" s="109"/>
      <c r="Z3094" s="70" t="s">
        <v>4927</v>
      </c>
      <c r="AA3094" s="20" t="s">
        <v>4926</v>
      </c>
      <c r="AB3094" s="109"/>
      <c r="AC3094" s="19"/>
      <c r="AD3094" s="22"/>
      <c r="AE3094" s="19"/>
    </row>
    <row r="3095" spans="2:31" x14ac:dyDescent="0.2">
      <c r="B3095" s="14" t="s">
        <v>10533</v>
      </c>
      <c r="C3095" s="33" t="s">
        <v>10532</v>
      </c>
      <c r="D3095" s="16" t="s">
        <v>10131</v>
      </c>
      <c r="E3095" s="104" t="s">
        <v>26</v>
      </c>
      <c r="F3095" s="18" t="s">
        <v>26</v>
      </c>
      <c r="G3095" s="111" t="s">
        <v>26</v>
      </c>
      <c r="H3095" s="102" t="s">
        <v>334</v>
      </c>
      <c r="I3095" s="21">
        <v>7689462</v>
      </c>
      <c r="J3095" s="71">
        <v>113.223</v>
      </c>
      <c r="K3095" s="21">
        <v>8706818</v>
      </c>
      <c r="L3095" s="21">
        <v>7690000</v>
      </c>
      <c r="M3095" s="21">
        <v>7689726</v>
      </c>
      <c r="N3095" s="21"/>
      <c r="O3095" s="21">
        <v>50</v>
      </c>
      <c r="P3095" s="21"/>
      <c r="Q3095" s="21"/>
      <c r="R3095" s="22">
        <v>5.6</v>
      </c>
      <c r="S3095" s="22">
        <v>5.601</v>
      </c>
      <c r="T3095" s="20" t="s">
        <v>89</v>
      </c>
      <c r="U3095" s="21">
        <v>35887</v>
      </c>
      <c r="V3095" s="21">
        <v>430640</v>
      </c>
      <c r="W3095" s="34">
        <v>39415</v>
      </c>
      <c r="X3095" s="34">
        <v>43070</v>
      </c>
      <c r="Y3095" s="109"/>
      <c r="Z3095" s="70" t="s">
        <v>4927</v>
      </c>
      <c r="AA3095" s="20" t="s">
        <v>4926</v>
      </c>
      <c r="AB3095" s="109"/>
      <c r="AC3095" s="19"/>
      <c r="AD3095" s="22"/>
      <c r="AE3095" s="19"/>
    </row>
    <row r="3096" spans="2:31" x14ac:dyDescent="0.2">
      <c r="B3096" s="14" t="s">
        <v>10531</v>
      </c>
      <c r="C3096" s="33" t="s">
        <v>10530</v>
      </c>
      <c r="D3096" s="16" t="s">
        <v>10525</v>
      </c>
      <c r="E3096" s="104" t="s">
        <v>26</v>
      </c>
      <c r="F3096" s="18" t="s">
        <v>26</v>
      </c>
      <c r="G3096" s="111" t="s">
        <v>26</v>
      </c>
      <c r="H3096" s="102" t="s">
        <v>334</v>
      </c>
      <c r="I3096" s="21">
        <v>6653606</v>
      </c>
      <c r="J3096" s="71">
        <v>104.56100000000001</v>
      </c>
      <c r="K3096" s="21">
        <v>6963783</v>
      </c>
      <c r="L3096" s="21">
        <v>6660000</v>
      </c>
      <c r="M3096" s="21">
        <v>6657469</v>
      </c>
      <c r="N3096" s="21"/>
      <c r="O3096" s="21">
        <v>1302</v>
      </c>
      <c r="P3096" s="21"/>
      <c r="Q3096" s="21"/>
      <c r="R3096" s="22">
        <v>3.25</v>
      </c>
      <c r="S3096" s="22">
        <v>3.2709999999999999</v>
      </c>
      <c r="T3096" s="20" t="s">
        <v>4965</v>
      </c>
      <c r="U3096" s="21">
        <v>24651</v>
      </c>
      <c r="V3096" s="21">
        <v>216450</v>
      </c>
      <c r="W3096" s="34">
        <v>40130</v>
      </c>
      <c r="X3096" s="34">
        <v>41963</v>
      </c>
      <c r="Y3096" s="109"/>
      <c r="Z3096" s="70" t="s">
        <v>4927</v>
      </c>
      <c r="AA3096" s="20" t="s">
        <v>4926</v>
      </c>
      <c r="AB3096" s="109"/>
      <c r="AC3096" s="19"/>
      <c r="AD3096" s="22"/>
      <c r="AE3096" s="19"/>
    </row>
    <row r="3097" spans="2:31" x14ac:dyDescent="0.2">
      <c r="B3097" s="14" t="s">
        <v>10529</v>
      </c>
      <c r="C3097" s="33" t="s">
        <v>10528</v>
      </c>
      <c r="D3097" s="16" t="s">
        <v>10525</v>
      </c>
      <c r="E3097" s="104" t="s">
        <v>5057</v>
      </c>
      <c r="F3097" s="18" t="s">
        <v>26</v>
      </c>
      <c r="G3097" s="111" t="s">
        <v>26</v>
      </c>
      <c r="H3097" s="102" t="s">
        <v>334</v>
      </c>
      <c r="I3097" s="21">
        <v>8494815</v>
      </c>
      <c r="J3097" s="71">
        <v>106.197</v>
      </c>
      <c r="K3097" s="21">
        <v>9026779</v>
      </c>
      <c r="L3097" s="21">
        <v>8500000</v>
      </c>
      <c r="M3097" s="21">
        <v>8496674</v>
      </c>
      <c r="N3097" s="21"/>
      <c r="O3097" s="21">
        <v>1061</v>
      </c>
      <c r="P3097" s="21"/>
      <c r="Q3097" s="21"/>
      <c r="R3097" s="22">
        <v>3.2</v>
      </c>
      <c r="S3097" s="22">
        <v>3.2130000000000001</v>
      </c>
      <c r="T3097" s="20" t="s">
        <v>4985</v>
      </c>
      <c r="U3097" s="21">
        <v>90667</v>
      </c>
      <c r="V3097" s="21">
        <v>272000</v>
      </c>
      <c r="W3097" s="34">
        <v>40588</v>
      </c>
      <c r="X3097" s="34">
        <v>42430</v>
      </c>
      <c r="Y3097" s="109"/>
      <c r="Z3097" s="70" t="s">
        <v>4927</v>
      </c>
      <c r="AA3097" s="20" t="s">
        <v>4926</v>
      </c>
      <c r="AB3097" s="109"/>
      <c r="AC3097" s="19"/>
      <c r="AD3097" s="22"/>
      <c r="AE3097" s="19"/>
    </row>
    <row r="3098" spans="2:31" x14ac:dyDescent="0.2">
      <c r="B3098" s="14" t="s">
        <v>10527</v>
      </c>
      <c r="C3098" s="33" t="s">
        <v>10526</v>
      </c>
      <c r="D3098" s="16" t="s">
        <v>10525</v>
      </c>
      <c r="E3098" s="104" t="s">
        <v>26</v>
      </c>
      <c r="F3098" s="18" t="s">
        <v>26</v>
      </c>
      <c r="G3098" s="111" t="s">
        <v>26</v>
      </c>
      <c r="H3098" s="102" t="s">
        <v>334</v>
      </c>
      <c r="I3098" s="21">
        <v>22959980</v>
      </c>
      <c r="J3098" s="71">
        <v>103.539</v>
      </c>
      <c r="K3098" s="21">
        <v>23813993</v>
      </c>
      <c r="L3098" s="21">
        <v>23000000</v>
      </c>
      <c r="M3098" s="21">
        <v>22970540</v>
      </c>
      <c r="N3098" s="21"/>
      <c r="O3098" s="21">
        <v>8021</v>
      </c>
      <c r="P3098" s="21"/>
      <c r="Q3098" s="21"/>
      <c r="R3098" s="22">
        <v>2.25</v>
      </c>
      <c r="S3098" s="22">
        <v>2.2869999999999999</v>
      </c>
      <c r="T3098" s="20" t="s">
        <v>118</v>
      </c>
      <c r="U3098" s="21">
        <v>195500</v>
      </c>
      <c r="V3098" s="21">
        <v>516063</v>
      </c>
      <c r="W3098" s="34">
        <v>40764</v>
      </c>
      <c r="X3098" s="34">
        <v>42597</v>
      </c>
      <c r="Y3098" s="109"/>
      <c r="Z3098" s="70" t="s">
        <v>4927</v>
      </c>
      <c r="AA3098" s="20" t="s">
        <v>4926</v>
      </c>
      <c r="AB3098" s="109"/>
      <c r="AC3098" s="19"/>
      <c r="AD3098" s="22"/>
      <c r="AE3098" s="19"/>
    </row>
    <row r="3099" spans="2:31" x14ac:dyDescent="0.2">
      <c r="B3099" s="14" t="s">
        <v>10524</v>
      </c>
      <c r="C3099" s="33" t="s">
        <v>10523</v>
      </c>
      <c r="D3099" s="16" t="s">
        <v>10517</v>
      </c>
      <c r="E3099" s="104" t="s">
        <v>26</v>
      </c>
      <c r="F3099" s="18" t="s">
        <v>26</v>
      </c>
      <c r="G3099" s="111" t="s">
        <v>26</v>
      </c>
      <c r="H3099" s="102" t="s">
        <v>334</v>
      </c>
      <c r="I3099" s="21">
        <v>17561850</v>
      </c>
      <c r="J3099" s="71">
        <v>100.274</v>
      </c>
      <c r="K3099" s="21">
        <v>15041070</v>
      </c>
      <c r="L3099" s="21">
        <v>15000000</v>
      </c>
      <c r="M3099" s="21">
        <v>15011889</v>
      </c>
      <c r="N3099" s="21"/>
      <c r="O3099" s="21">
        <v>-321341</v>
      </c>
      <c r="P3099" s="21"/>
      <c r="Q3099" s="21"/>
      <c r="R3099" s="22">
        <v>9.125</v>
      </c>
      <c r="S3099" s="22">
        <v>6.9690000000000003</v>
      </c>
      <c r="T3099" s="20" t="s">
        <v>85</v>
      </c>
      <c r="U3099" s="21">
        <v>631146</v>
      </c>
      <c r="V3099" s="21">
        <v>1368750</v>
      </c>
      <c r="W3099" s="34">
        <v>36992</v>
      </c>
      <c r="X3099" s="34">
        <v>41289</v>
      </c>
      <c r="Y3099" s="109"/>
      <c r="Z3099" s="70" t="s">
        <v>4927</v>
      </c>
      <c r="AA3099" s="20" t="s">
        <v>4926</v>
      </c>
      <c r="AB3099" s="109"/>
      <c r="AC3099" s="19"/>
      <c r="AD3099" s="22"/>
      <c r="AE3099" s="19"/>
    </row>
    <row r="3100" spans="2:31" x14ac:dyDescent="0.2">
      <c r="B3100" s="14" t="s">
        <v>10522</v>
      </c>
      <c r="C3100" s="33" t="s">
        <v>10521</v>
      </c>
      <c r="D3100" s="16" t="s">
        <v>10520</v>
      </c>
      <c r="E3100" s="104" t="s">
        <v>5057</v>
      </c>
      <c r="F3100" s="18" t="s">
        <v>26</v>
      </c>
      <c r="G3100" s="111" t="s">
        <v>26</v>
      </c>
      <c r="H3100" s="102" t="s">
        <v>334</v>
      </c>
      <c r="I3100" s="21">
        <v>5096600</v>
      </c>
      <c r="J3100" s="71">
        <v>134.733</v>
      </c>
      <c r="K3100" s="21">
        <v>6736645</v>
      </c>
      <c r="L3100" s="21">
        <v>5000000</v>
      </c>
      <c r="M3100" s="21">
        <v>5065792</v>
      </c>
      <c r="N3100" s="21"/>
      <c r="O3100" s="21">
        <v>-3972</v>
      </c>
      <c r="P3100" s="21"/>
      <c r="Q3100" s="21"/>
      <c r="R3100" s="22">
        <v>7.57</v>
      </c>
      <c r="S3100" s="22">
        <v>7.3940000000000001</v>
      </c>
      <c r="T3100" s="20" t="s">
        <v>118</v>
      </c>
      <c r="U3100" s="21">
        <v>157708</v>
      </c>
      <c r="V3100" s="21">
        <v>378500</v>
      </c>
      <c r="W3100" s="34">
        <v>36916</v>
      </c>
      <c r="X3100" s="34">
        <v>45323</v>
      </c>
      <c r="Y3100" s="109"/>
      <c r="Z3100" s="70" t="s">
        <v>4927</v>
      </c>
      <c r="AA3100" s="20" t="s">
        <v>4926</v>
      </c>
      <c r="AB3100" s="109"/>
      <c r="AC3100" s="19"/>
      <c r="AD3100" s="22"/>
      <c r="AE3100" s="19"/>
    </row>
    <row r="3101" spans="2:31" x14ac:dyDescent="0.2">
      <c r="B3101" s="14" t="s">
        <v>10519</v>
      </c>
      <c r="C3101" s="33" t="s">
        <v>10518</v>
      </c>
      <c r="D3101" s="16" t="s">
        <v>10517</v>
      </c>
      <c r="E3101" s="104" t="s">
        <v>5057</v>
      </c>
      <c r="F3101" s="18" t="s">
        <v>26</v>
      </c>
      <c r="G3101" s="111" t="s">
        <v>26</v>
      </c>
      <c r="H3101" s="102" t="s">
        <v>334</v>
      </c>
      <c r="I3101" s="21">
        <v>9043700</v>
      </c>
      <c r="J3101" s="71">
        <v>127.60599999999999</v>
      </c>
      <c r="K3101" s="21">
        <v>12760620</v>
      </c>
      <c r="L3101" s="21">
        <v>10000000</v>
      </c>
      <c r="M3101" s="21">
        <v>9236776</v>
      </c>
      <c r="N3101" s="21"/>
      <c r="O3101" s="21">
        <v>27522</v>
      </c>
      <c r="P3101" s="21"/>
      <c r="Q3101" s="21"/>
      <c r="R3101" s="22">
        <v>6.625</v>
      </c>
      <c r="S3101" s="22">
        <v>7.4390000000000001</v>
      </c>
      <c r="T3101" s="20" t="s">
        <v>4965</v>
      </c>
      <c r="U3101" s="21">
        <v>84653</v>
      </c>
      <c r="V3101" s="21">
        <v>662500</v>
      </c>
      <c r="W3101" s="34">
        <v>36948</v>
      </c>
      <c r="X3101" s="34">
        <v>47253</v>
      </c>
      <c r="Y3101" s="109"/>
      <c r="Z3101" s="70" t="s">
        <v>4927</v>
      </c>
      <c r="AA3101" s="20" t="s">
        <v>4926</v>
      </c>
      <c r="AB3101" s="109"/>
      <c r="AC3101" s="19"/>
      <c r="AD3101" s="22"/>
      <c r="AE3101" s="19"/>
    </row>
    <row r="3102" spans="2:31" x14ac:dyDescent="0.2">
      <c r="B3102" s="14" t="s">
        <v>10516</v>
      </c>
      <c r="C3102" s="33" t="s">
        <v>10515</v>
      </c>
      <c r="D3102" s="16" t="s">
        <v>10514</v>
      </c>
      <c r="E3102" s="104" t="s">
        <v>5057</v>
      </c>
      <c r="F3102" s="18" t="s">
        <v>26</v>
      </c>
      <c r="G3102" s="111" t="s">
        <v>26</v>
      </c>
      <c r="H3102" s="102" t="s">
        <v>334</v>
      </c>
      <c r="I3102" s="21">
        <v>5897820</v>
      </c>
      <c r="J3102" s="71">
        <v>109.468</v>
      </c>
      <c r="K3102" s="21">
        <v>6568098</v>
      </c>
      <c r="L3102" s="21">
        <v>6000000</v>
      </c>
      <c r="M3102" s="21">
        <v>5907439</v>
      </c>
      <c r="N3102" s="21"/>
      <c r="O3102" s="21">
        <v>8263</v>
      </c>
      <c r="P3102" s="21"/>
      <c r="Q3102" s="21"/>
      <c r="R3102" s="22">
        <v>4</v>
      </c>
      <c r="S3102" s="22">
        <v>4.2069999999999999</v>
      </c>
      <c r="T3102" s="20" t="s">
        <v>85</v>
      </c>
      <c r="U3102" s="21">
        <v>110667</v>
      </c>
      <c r="V3102" s="21">
        <v>178667</v>
      </c>
      <c r="W3102" s="34">
        <v>40828</v>
      </c>
      <c r="X3102" s="34">
        <v>44576</v>
      </c>
      <c r="Y3102" s="109"/>
      <c r="Z3102" s="70" t="s">
        <v>4927</v>
      </c>
      <c r="AA3102" s="20" t="s">
        <v>4926</v>
      </c>
      <c r="AB3102" s="109"/>
      <c r="AC3102" s="19"/>
      <c r="AD3102" s="22"/>
      <c r="AE3102" s="19"/>
    </row>
    <row r="3103" spans="2:31" x14ac:dyDescent="0.2">
      <c r="B3103" s="14" t="s">
        <v>10513</v>
      </c>
      <c r="C3103" s="33" t="s">
        <v>10512</v>
      </c>
      <c r="D3103" s="16" t="s">
        <v>10511</v>
      </c>
      <c r="E3103" s="104" t="s">
        <v>26</v>
      </c>
      <c r="F3103" s="18" t="s">
        <v>26</v>
      </c>
      <c r="G3103" s="111" t="s">
        <v>26</v>
      </c>
      <c r="H3103" s="102" t="s">
        <v>334</v>
      </c>
      <c r="I3103" s="21">
        <v>11288600</v>
      </c>
      <c r="J3103" s="71">
        <v>145.947</v>
      </c>
      <c r="K3103" s="21">
        <v>14594700</v>
      </c>
      <c r="L3103" s="21">
        <v>10000000</v>
      </c>
      <c r="M3103" s="21">
        <v>11101716</v>
      </c>
      <c r="N3103" s="21"/>
      <c r="O3103" s="21">
        <v>-25671</v>
      </c>
      <c r="P3103" s="21"/>
      <c r="Q3103" s="21"/>
      <c r="R3103" s="22">
        <v>8.375</v>
      </c>
      <c r="S3103" s="22">
        <v>7.3289999999999997</v>
      </c>
      <c r="T3103" s="20" t="s">
        <v>85</v>
      </c>
      <c r="U3103" s="21">
        <v>386181</v>
      </c>
      <c r="V3103" s="21">
        <v>837500</v>
      </c>
      <c r="W3103" s="34">
        <v>36916</v>
      </c>
      <c r="X3103" s="34">
        <v>48775</v>
      </c>
      <c r="Y3103" s="109"/>
      <c r="Z3103" s="70" t="s">
        <v>4927</v>
      </c>
      <c r="AA3103" s="20" t="s">
        <v>4926</v>
      </c>
      <c r="AB3103" s="109"/>
      <c r="AC3103" s="19"/>
      <c r="AD3103" s="22"/>
      <c r="AE3103" s="19"/>
    </row>
    <row r="3104" spans="2:31" x14ac:dyDescent="0.2">
      <c r="B3104" s="14" t="s">
        <v>10510</v>
      </c>
      <c r="C3104" s="33" t="s">
        <v>10509</v>
      </c>
      <c r="D3104" s="16" t="s">
        <v>10504</v>
      </c>
      <c r="E3104" s="104" t="s">
        <v>26</v>
      </c>
      <c r="F3104" s="18" t="s">
        <v>26</v>
      </c>
      <c r="G3104" s="111" t="s">
        <v>26</v>
      </c>
      <c r="H3104" s="102" t="s">
        <v>334</v>
      </c>
      <c r="I3104" s="21">
        <v>24947000</v>
      </c>
      <c r="J3104" s="71">
        <v>102.745</v>
      </c>
      <c r="K3104" s="21">
        <v>25686225</v>
      </c>
      <c r="L3104" s="21">
        <v>25000000</v>
      </c>
      <c r="M3104" s="21">
        <v>24994056</v>
      </c>
      <c r="N3104" s="21"/>
      <c r="O3104" s="21">
        <v>12189</v>
      </c>
      <c r="P3104" s="21"/>
      <c r="Q3104" s="21"/>
      <c r="R3104" s="22">
        <v>6.2</v>
      </c>
      <c r="S3104" s="22">
        <v>6.2489999999999997</v>
      </c>
      <c r="T3104" s="20" t="s">
        <v>85</v>
      </c>
      <c r="U3104" s="21">
        <v>775000</v>
      </c>
      <c r="V3104" s="21">
        <v>1550000</v>
      </c>
      <c r="W3104" s="34">
        <v>39615</v>
      </c>
      <c r="X3104" s="34">
        <v>41456</v>
      </c>
      <c r="Y3104" s="109"/>
      <c r="Z3104" s="70" t="s">
        <v>4927</v>
      </c>
      <c r="AA3104" s="20" t="s">
        <v>4926</v>
      </c>
      <c r="AB3104" s="109"/>
      <c r="AC3104" s="19"/>
      <c r="AD3104" s="22"/>
      <c r="AE3104" s="19"/>
    </row>
    <row r="3105" spans="2:31" x14ac:dyDescent="0.2">
      <c r="B3105" s="14" t="s">
        <v>10508</v>
      </c>
      <c r="C3105" s="33" t="s">
        <v>10507</v>
      </c>
      <c r="D3105" s="16" t="s">
        <v>10504</v>
      </c>
      <c r="E3105" s="104" t="s">
        <v>5057</v>
      </c>
      <c r="F3105" s="18" t="s">
        <v>26</v>
      </c>
      <c r="G3105" s="111" t="s">
        <v>26</v>
      </c>
      <c r="H3105" s="102" t="s">
        <v>334</v>
      </c>
      <c r="I3105" s="21">
        <v>2682531</v>
      </c>
      <c r="J3105" s="71">
        <v>105.614</v>
      </c>
      <c r="K3105" s="21">
        <v>2851575</v>
      </c>
      <c r="L3105" s="21">
        <v>2700000</v>
      </c>
      <c r="M3105" s="21">
        <v>2692562</v>
      </c>
      <c r="N3105" s="21"/>
      <c r="O3105" s="21">
        <v>3352</v>
      </c>
      <c r="P3105" s="21"/>
      <c r="Q3105" s="21"/>
      <c r="R3105" s="22">
        <v>3.5</v>
      </c>
      <c r="S3105" s="22">
        <v>3.6379999999999999</v>
      </c>
      <c r="T3105" s="20" t="s">
        <v>118</v>
      </c>
      <c r="U3105" s="21">
        <v>39375</v>
      </c>
      <c r="V3105" s="21">
        <v>94500</v>
      </c>
      <c r="W3105" s="34">
        <v>40155</v>
      </c>
      <c r="X3105" s="34">
        <v>42036</v>
      </c>
      <c r="Y3105" s="109"/>
      <c r="Z3105" s="70" t="s">
        <v>4927</v>
      </c>
      <c r="AA3105" s="20" t="s">
        <v>4926</v>
      </c>
      <c r="AB3105" s="109"/>
      <c r="AC3105" s="19"/>
      <c r="AD3105" s="22"/>
      <c r="AE3105" s="19"/>
    </row>
    <row r="3106" spans="2:31" x14ac:dyDescent="0.2">
      <c r="B3106" s="14" t="s">
        <v>10506</v>
      </c>
      <c r="C3106" s="33" t="s">
        <v>10505</v>
      </c>
      <c r="D3106" s="16" t="s">
        <v>10504</v>
      </c>
      <c r="E3106" s="104" t="s">
        <v>5057</v>
      </c>
      <c r="F3106" s="18" t="s">
        <v>26</v>
      </c>
      <c r="G3106" s="111" t="s">
        <v>4412</v>
      </c>
      <c r="H3106" s="102" t="s">
        <v>334</v>
      </c>
      <c r="I3106" s="21">
        <v>6937630</v>
      </c>
      <c r="J3106" s="71">
        <v>109.767</v>
      </c>
      <c r="K3106" s="21">
        <v>7683655</v>
      </c>
      <c r="L3106" s="21">
        <v>7000000</v>
      </c>
      <c r="M3106" s="21">
        <v>6944371</v>
      </c>
      <c r="N3106" s="21"/>
      <c r="O3106" s="21">
        <v>5020</v>
      </c>
      <c r="P3106" s="21"/>
      <c r="Q3106" s="21"/>
      <c r="R3106" s="22">
        <v>4</v>
      </c>
      <c r="S3106" s="22">
        <v>4.1100000000000003</v>
      </c>
      <c r="T3106" s="20" t="s">
        <v>4985</v>
      </c>
      <c r="U3106" s="21">
        <v>93333</v>
      </c>
      <c r="V3106" s="21">
        <v>271444</v>
      </c>
      <c r="W3106" s="34">
        <v>40793</v>
      </c>
      <c r="X3106" s="34">
        <v>44440</v>
      </c>
      <c r="Y3106" s="109"/>
      <c r="Z3106" s="70" t="s">
        <v>4927</v>
      </c>
      <c r="AA3106" s="20" t="s">
        <v>4926</v>
      </c>
      <c r="AB3106" s="109"/>
      <c r="AC3106" s="28">
        <v>44348</v>
      </c>
      <c r="AD3106" s="22">
        <v>100</v>
      </c>
      <c r="AE3106" s="19"/>
    </row>
    <row r="3107" spans="2:31" x14ac:dyDescent="0.2">
      <c r="B3107" s="14" t="s">
        <v>10503</v>
      </c>
      <c r="C3107" s="33" t="s">
        <v>10502</v>
      </c>
      <c r="D3107" s="16" t="s">
        <v>10501</v>
      </c>
      <c r="E3107" s="104" t="s">
        <v>26</v>
      </c>
      <c r="F3107" s="18" t="s">
        <v>26</v>
      </c>
      <c r="G3107" s="111" t="s">
        <v>26</v>
      </c>
      <c r="H3107" s="102" t="s">
        <v>334</v>
      </c>
      <c r="I3107" s="21">
        <v>5213450</v>
      </c>
      <c r="J3107" s="71">
        <v>122.79600000000001</v>
      </c>
      <c r="K3107" s="21">
        <v>6139775</v>
      </c>
      <c r="L3107" s="21">
        <v>5000000</v>
      </c>
      <c r="M3107" s="21">
        <v>5168376</v>
      </c>
      <c r="N3107" s="21"/>
      <c r="O3107" s="21">
        <v>-5987</v>
      </c>
      <c r="P3107" s="21"/>
      <c r="Q3107" s="21"/>
      <c r="R3107" s="22">
        <v>6.875</v>
      </c>
      <c r="S3107" s="22">
        <v>6.5250000000000004</v>
      </c>
      <c r="T3107" s="20" t="s">
        <v>118</v>
      </c>
      <c r="U3107" s="21">
        <v>129861</v>
      </c>
      <c r="V3107" s="21">
        <v>343750</v>
      </c>
      <c r="W3107" s="34">
        <v>37810</v>
      </c>
      <c r="X3107" s="34">
        <v>46881</v>
      </c>
      <c r="Y3107" s="109"/>
      <c r="Z3107" s="70" t="s">
        <v>4927</v>
      </c>
      <c r="AA3107" s="20" t="s">
        <v>4926</v>
      </c>
      <c r="AB3107" s="109"/>
      <c r="AC3107" s="19"/>
      <c r="AD3107" s="22"/>
      <c r="AE3107" s="19"/>
    </row>
    <row r="3108" spans="2:31" x14ac:dyDescent="0.2">
      <c r="B3108" s="14" t="s">
        <v>10500</v>
      </c>
      <c r="C3108" s="33" t="s">
        <v>10499</v>
      </c>
      <c r="D3108" s="16" t="s">
        <v>10498</v>
      </c>
      <c r="E3108" s="104" t="s">
        <v>26</v>
      </c>
      <c r="F3108" s="18" t="s">
        <v>26</v>
      </c>
      <c r="G3108" s="111" t="s">
        <v>590</v>
      </c>
      <c r="H3108" s="102" t="s">
        <v>334</v>
      </c>
      <c r="I3108" s="21">
        <v>15000000</v>
      </c>
      <c r="J3108" s="71">
        <v>103.517</v>
      </c>
      <c r="K3108" s="21">
        <v>15527550</v>
      </c>
      <c r="L3108" s="21">
        <v>15000000</v>
      </c>
      <c r="M3108" s="21">
        <v>15000000</v>
      </c>
      <c r="N3108" s="21"/>
      <c r="O3108" s="21"/>
      <c r="P3108" s="21"/>
      <c r="Q3108" s="21"/>
      <c r="R3108" s="22">
        <v>5.75</v>
      </c>
      <c r="S3108" s="22">
        <v>5.7489999999999997</v>
      </c>
      <c r="T3108" s="20" t="s">
        <v>4985</v>
      </c>
      <c r="U3108" s="21">
        <v>218021</v>
      </c>
      <c r="V3108" s="21">
        <v>517500</v>
      </c>
      <c r="W3108" s="34">
        <v>40955</v>
      </c>
      <c r="X3108" s="34">
        <v>51043</v>
      </c>
      <c r="Y3108" s="109"/>
      <c r="Z3108" s="70" t="s">
        <v>4927</v>
      </c>
      <c r="AA3108" s="20" t="s">
        <v>4926</v>
      </c>
      <c r="AB3108" s="109"/>
      <c r="AC3108" s="19"/>
      <c r="AD3108" s="22"/>
      <c r="AE3108" s="19"/>
    </row>
    <row r="3109" spans="2:31" x14ac:dyDescent="0.2">
      <c r="B3109" s="14" t="s">
        <v>10497</v>
      </c>
      <c r="C3109" s="33" t="s">
        <v>10496</v>
      </c>
      <c r="D3109" s="16" t="s">
        <v>10495</v>
      </c>
      <c r="E3109" s="104" t="s">
        <v>26</v>
      </c>
      <c r="F3109" s="18" t="s">
        <v>26</v>
      </c>
      <c r="G3109" s="111" t="s">
        <v>26</v>
      </c>
      <c r="H3109" s="102" t="s">
        <v>334</v>
      </c>
      <c r="I3109" s="21">
        <v>24788550</v>
      </c>
      <c r="J3109" s="71">
        <v>111.837</v>
      </c>
      <c r="K3109" s="21">
        <v>27959125</v>
      </c>
      <c r="L3109" s="21">
        <v>25000000</v>
      </c>
      <c r="M3109" s="21">
        <v>24911439</v>
      </c>
      <c r="N3109" s="21"/>
      <c r="O3109" s="21">
        <v>20963</v>
      </c>
      <c r="P3109" s="21"/>
      <c r="Q3109" s="21"/>
      <c r="R3109" s="22">
        <v>6.375</v>
      </c>
      <c r="S3109" s="22">
        <v>6.4909999999999997</v>
      </c>
      <c r="T3109" s="20" t="s">
        <v>89</v>
      </c>
      <c r="U3109" s="21">
        <v>70833</v>
      </c>
      <c r="V3109" s="21">
        <v>1593750</v>
      </c>
      <c r="W3109" s="34">
        <v>38894</v>
      </c>
      <c r="X3109" s="34">
        <v>42536</v>
      </c>
      <c r="Y3109" s="109"/>
      <c r="Z3109" s="70" t="s">
        <v>4927</v>
      </c>
      <c r="AA3109" s="20" t="s">
        <v>4926</v>
      </c>
      <c r="AB3109" s="109"/>
      <c r="AC3109" s="19"/>
      <c r="AD3109" s="22"/>
      <c r="AE3109" s="19"/>
    </row>
    <row r="3110" spans="2:31" x14ac:dyDescent="0.2">
      <c r="B3110" s="14" t="s">
        <v>10494</v>
      </c>
      <c r="C3110" s="33" t="s">
        <v>10493</v>
      </c>
      <c r="D3110" s="16" t="s">
        <v>10492</v>
      </c>
      <c r="E3110" s="104" t="s">
        <v>26</v>
      </c>
      <c r="F3110" s="18" t="s">
        <v>26</v>
      </c>
      <c r="G3110" s="111" t="s">
        <v>26</v>
      </c>
      <c r="H3110" s="102" t="s">
        <v>334</v>
      </c>
      <c r="I3110" s="21">
        <v>22581091</v>
      </c>
      <c r="J3110" s="71">
        <v>118.342</v>
      </c>
      <c r="K3110" s="21">
        <v>25843504</v>
      </c>
      <c r="L3110" s="21">
        <v>21838000</v>
      </c>
      <c r="M3110" s="21">
        <v>22414576</v>
      </c>
      <c r="N3110" s="21"/>
      <c r="O3110" s="21">
        <v>-22765</v>
      </c>
      <c r="P3110" s="21"/>
      <c r="Q3110" s="21"/>
      <c r="R3110" s="22">
        <v>7.8</v>
      </c>
      <c r="S3110" s="22">
        <v>7.492</v>
      </c>
      <c r="T3110" s="20" t="s">
        <v>89</v>
      </c>
      <c r="U3110" s="21">
        <v>75705</v>
      </c>
      <c r="V3110" s="21">
        <v>1703364</v>
      </c>
      <c r="W3110" s="34">
        <v>37747</v>
      </c>
      <c r="X3110" s="34">
        <v>46553</v>
      </c>
      <c r="Y3110" s="109"/>
      <c r="Z3110" s="70" t="s">
        <v>4927</v>
      </c>
      <c r="AA3110" s="20" t="s">
        <v>4926</v>
      </c>
      <c r="AB3110" s="109"/>
      <c r="AC3110" s="19"/>
      <c r="AD3110" s="22"/>
      <c r="AE3110" s="19"/>
    </row>
    <row r="3111" spans="2:31" x14ac:dyDescent="0.2">
      <c r="B3111" s="14" t="s">
        <v>10491</v>
      </c>
      <c r="C3111" s="33" t="s">
        <v>10490</v>
      </c>
      <c r="D3111" s="16" t="s">
        <v>10485</v>
      </c>
      <c r="E3111" s="104" t="s">
        <v>26</v>
      </c>
      <c r="F3111" s="18" t="s">
        <v>26</v>
      </c>
      <c r="G3111" s="111" t="s">
        <v>26</v>
      </c>
      <c r="H3111" s="102" t="s">
        <v>323</v>
      </c>
      <c r="I3111" s="21">
        <v>11088360</v>
      </c>
      <c r="J3111" s="71">
        <v>106.041</v>
      </c>
      <c r="K3111" s="21">
        <v>11664488</v>
      </c>
      <c r="L3111" s="21">
        <v>11000000</v>
      </c>
      <c r="M3111" s="21">
        <v>11045253</v>
      </c>
      <c r="N3111" s="21"/>
      <c r="O3111" s="21">
        <v>-17705</v>
      </c>
      <c r="P3111" s="21"/>
      <c r="Q3111" s="21"/>
      <c r="R3111" s="22">
        <v>3.2</v>
      </c>
      <c r="S3111" s="22">
        <v>3.0249999999999999</v>
      </c>
      <c r="T3111" s="20" t="s">
        <v>89</v>
      </c>
      <c r="U3111" s="21">
        <v>13689</v>
      </c>
      <c r="V3111" s="21">
        <v>352000</v>
      </c>
      <c r="W3111" s="34">
        <v>40347</v>
      </c>
      <c r="X3111" s="34">
        <v>42172</v>
      </c>
      <c r="Y3111" s="109"/>
      <c r="Z3111" s="70" t="s">
        <v>4927</v>
      </c>
      <c r="AA3111" s="20" t="s">
        <v>4926</v>
      </c>
      <c r="AB3111" s="109"/>
      <c r="AC3111" s="19"/>
      <c r="AD3111" s="22"/>
      <c r="AE3111" s="19"/>
    </row>
    <row r="3112" spans="2:31" x14ac:dyDescent="0.2">
      <c r="B3112" s="14" t="s">
        <v>10489</v>
      </c>
      <c r="C3112" s="33" t="s">
        <v>10488</v>
      </c>
      <c r="D3112" s="16" t="s">
        <v>10485</v>
      </c>
      <c r="E3112" s="104" t="s">
        <v>5057</v>
      </c>
      <c r="F3112" s="18" t="s">
        <v>26</v>
      </c>
      <c r="G3112" s="111" t="s">
        <v>26</v>
      </c>
      <c r="H3112" s="102" t="s">
        <v>323</v>
      </c>
      <c r="I3112" s="21">
        <v>17200080</v>
      </c>
      <c r="J3112" s="71">
        <v>115.245</v>
      </c>
      <c r="K3112" s="21">
        <v>19822071</v>
      </c>
      <c r="L3112" s="21">
        <v>17200000</v>
      </c>
      <c r="M3112" s="21">
        <v>17200142</v>
      </c>
      <c r="N3112" s="21"/>
      <c r="O3112" s="21">
        <v>119</v>
      </c>
      <c r="P3112" s="21"/>
      <c r="Q3112" s="21"/>
      <c r="R3112" s="22">
        <v>4.5</v>
      </c>
      <c r="S3112" s="22">
        <v>4.5</v>
      </c>
      <c r="T3112" s="20" t="s">
        <v>89</v>
      </c>
      <c r="U3112" s="21">
        <v>30100</v>
      </c>
      <c r="V3112" s="21">
        <v>774000</v>
      </c>
      <c r="W3112" s="34">
        <v>40350</v>
      </c>
      <c r="X3112" s="34">
        <v>43999</v>
      </c>
      <c r="Y3112" s="109"/>
      <c r="Z3112" s="70" t="s">
        <v>4927</v>
      </c>
      <c r="AA3112" s="20" t="s">
        <v>4926</v>
      </c>
      <c r="AB3112" s="109"/>
      <c r="AC3112" s="19"/>
      <c r="AD3112" s="22"/>
      <c r="AE3112" s="19"/>
    </row>
    <row r="3113" spans="2:31" x14ac:dyDescent="0.2">
      <c r="B3113" s="14" t="s">
        <v>10487</v>
      </c>
      <c r="C3113" s="33" t="s">
        <v>10486</v>
      </c>
      <c r="D3113" s="16" t="s">
        <v>10485</v>
      </c>
      <c r="E3113" s="104" t="s">
        <v>26</v>
      </c>
      <c r="F3113" s="18" t="s">
        <v>26</v>
      </c>
      <c r="G3113" s="111" t="s">
        <v>26</v>
      </c>
      <c r="H3113" s="102" t="s">
        <v>323</v>
      </c>
      <c r="I3113" s="21">
        <v>9994700</v>
      </c>
      <c r="J3113" s="71">
        <v>100.41200000000001</v>
      </c>
      <c r="K3113" s="21">
        <v>10041190</v>
      </c>
      <c r="L3113" s="21">
        <v>10000000</v>
      </c>
      <c r="M3113" s="21">
        <v>9995489</v>
      </c>
      <c r="N3113" s="21"/>
      <c r="O3113" s="21">
        <v>789</v>
      </c>
      <c r="P3113" s="21"/>
      <c r="Q3113" s="21"/>
      <c r="R3113" s="22">
        <v>0.875</v>
      </c>
      <c r="S3113" s="22">
        <v>0.89300000000000002</v>
      </c>
      <c r="T3113" s="20" t="s">
        <v>85</v>
      </c>
      <c r="U3113" s="21">
        <v>39375</v>
      </c>
      <c r="V3113" s="21"/>
      <c r="W3113" s="34">
        <v>41106</v>
      </c>
      <c r="X3113" s="34">
        <v>42202</v>
      </c>
      <c r="Y3113" s="109"/>
      <c r="Z3113" s="70" t="s">
        <v>4927</v>
      </c>
      <c r="AA3113" s="20" t="s">
        <v>4926</v>
      </c>
      <c r="AB3113" s="109"/>
      <c r="AC3113" s="19"/>
      <c r="AD3113" s="22"/>
      <c r="AE3113" s="19"/>
    </row>
    <row r="3114" spans="2:31" x14ac:dyDescent="0.2">
      <c r="B3114" s="14" t="s">
        <v>10484</v>
      </c>
      <c r="C3114" s="33" t="s">
        <v>10483</v>
      </c>
      <c r="D3114" s="16" t="s">
        <v>10482</v>
      </c>
      <c r="E3114" s="104" t="s">
        <v>26</v>
      </c>
      <c r="F3114" s="18" t="s">
        <v>26</v>
      </c>
      <c r="G3114" s="111" t="s">
        <v>26</v>
      </c>
      <c r="H3114" s="102" t="s">
        <v>334</v>
      </c>
      <c r="I3114" s="21">
        <v>4986650</v>
      </c>
      <c r="J3114" s="71">
        <v>122.45699999999999</v>
      </c>
      <c r="K3114" s="21">
        <v>6122825</v>
      </c>
      <c r="L3114" s="21">
        <v>5000000</v>
      </c>
      <c r="M3114" s="21">
        <v>4991939</v>
      </c>
      <c r="N3114" s="21"/>
      <c r="O3114" s="21">
        <v>1545</v>
      </c>
      <c r="P3114" s="21"/>
      <c r="Q3114" s="21"/>
      <c r="R3114" s="22">
        <v>6.05</v>
      </c>
      <c r="S3114" s="22">
        <v>6.085</v>
      </c>
      <c r="T3114" s="20" t="s">
        <v>89</v>
      </c>
      <c r="U3114" s="21">
        <v>13444</v>
      </c>
      <c r="V3114" s="21">
        <v>302500</v>
      </c>
      <c r="W3114" s="34">
        <v>39587</v>
      </c>
      <c r="X3114" s="34">
        <v>43266</v>
      </c>
      <c r="Y3114" s="109"/>
      <c r="Z3114" s="70" t="s">
        <v>4927</v>
      </c>
      <c r="AA3114" s="20" t="s">
        <v>4926</v>
      </c>
      <c r="AB3114" s="109"/>
      <c r="AC3114" s="19"/>
      <c r="AD3114" s="22"/>
      <c r="AE3114" s="19"/>
    </row>
    <row r="3115" spans="2:31" x14ac:dyDescent="0.2">
      <c r="B3115" s="14" t="s">
        <v>10481</v>
      </c>
      <c r="C3115" s="33" t="s">
        <v>10480</v>
      </c>
      <c r="D3115" s="16" t="s">
        <v>10468</v>
      </c>
      <c r="E3115" s="104" t="s">
        <v>5057</v>
      </c>
      <c r="F3115" s="18" t="s">
        <v>26</v>
      </c>
      <c r="G3115" s="111" t="s">
        <v>26</v>
      </c>
      <c r="H3115" s="102" t="s">
        <v>323</v>
      </c>
      <c r="I3115" s="21">
        <v>21112575</v>
      </c>
      <c r="J3115" s="71">
        <v>139.661</v>
      </c>
      <c r="K3115" s="21">
        <v>25215866</v>
      </c>
      <c r="L3115" s="21">
        <v>18055000</v>
      </c>
      <c r="M3115" s="21">
        <v>20374174</v>
      </c>
      <c r="N3115" s="21"/>
      <c r="O3115" s="21">
        <v>-117821</v>
      </c>
      <c r="P3115" s="21"/>
      <c r="Q3115" s="21"/>
      <c r="R3115" s="22">
        <v>7.75</v>
      </c>
      <c r="S3115" s="22">
        <v>6.3079999999999998</v>
      </c>
      <c r="T3115" s="20" t="s">
        <v>4949</v>
      </c>
      <c r="U3115" s="21">
        <v>295400</v>
      </c>
      <c r="V3115" s="21">
        <v>1399263</v>
      </c>
      <c r="W3115" s="34">
        <v>38650</v>
      </c>
      <c r="X3115" s="34">
        <v>46127</v>
      </c>
      <c r="Y3115" s="109"/>
      <c r="Z3115" s="70" t="s">
        <v>4927</v>
      </c>
      <c r="AA3115" s="20" t="s">
        <v>4926</v>
      </c>
      <c r="AB3115" s="109"/>
      <c r="AC3115" s="19"/>
      <c r="AD3115" s="22"/>
      <c r="AE3115" s="19"/>
    </row>
    <row r="3116" spans="2:31" x14ac:dyDescent="0.2">
      <c r="B3116" s="14" t="s">
        <v>10479</v>
      </c>
      <c r="C3116" s="33" t="s">
        <v>10478</v>
      </c>
      <c r="D3116" s="16" t="s">
        <v>10473</v>
      </c>
      <c r="E3116" s="104" t="s">
        <v>26</v>
      </c>
      <c r="F3116" s="18" t="s">
        <v>26</v>
      </c>
      <c r="G3116" s="111" t="s">
        <v>26</v>
      </c>
      <c r="H3116" s="102" t="s">
        <v>590</v>
      </c>
      <c r="I3116" s="21">
        <v>8000000</v>
      </c>
      <c r="J3116" s="71">
        <v>107.77800000000001</v>
      </c>
      <c r="K3116" s="21">
        <v>8622240</v>
      </c>
      <c r="L3116" s="21">
        <v>8000000</v>
      </c>
      <c r="M3116" s="21">
        <v>8000000</v>
      </c>
      <c r="N3116" s="21"/>
      <c r="O3116" s="21"/>
      <c r="P3116" s="21"/>
      <c r="Q3116" s="21"/>
      <c r="R3116" s="22">
        <v>5.39</v>
      </c>
      <c r="S3116" s="22">
        <v>5.39</v>
      </c>
      <c r="T3116" s="20" t="s">
        <v>4965</v>
      </c>
      <c r="U3116" s="21">
        <v>52702</v>
      </c>
      <c r="V3116" s="21">
        <v>431200</v>
      </c>
      <c r="W3116" s="34">
        <v>38296</v>
      </c>
      <c r="X3116" s="34">
        <v>41960</v>
      </c>
      <c r="Y3116" s="109"/>
      <c r="Z3116" s="70" t="s">
        <v>531</v>
      </c>
      <c r="AA3116" s="20" t="s">
        <v>26</v>
      </c>
      <c r="AB3116" s="109"/>
      <c r="AC3116" s="19"/>
      <c r="AD3116" s="22"/>
      <c r="AE3116" s="19"/>
    </row>
    <row r="3117" spans="2:31" x14ac:dyDescent="0.2">
      <c r="B3117" s="14" t="s">
        <v>10477</v>
      </c>
      <c r="C3117" s="33" t="s">
        <v>10476</v>
      </c>
      <c r="D3117" s="16" t="s">
        <v>10473</v>
      </c>
      <c r="E3117" s="104" t="s">
        <v>26</v>
      </c>
      <c r="F3117" s="18" t="s">
        <v>26</v>
      </c>
      <c r="G3117" s="111" t="s">
        <v>26</v>
      </c>
      <c r="H3117" s="102" t="s">
        <v>590</v>
      </c>
      <c r="I3117" s="21">
        <v>4500000</v>
      </c>
      <c r="J3117" s="71">
        <v>112.63</v>
      </c>
      <c r="K3117" s="21">
        <v>5068350</v>
      </c>
      <c r="L3117" s="21">
        <v>4500000</v>
      </c>
      <c r="M3117" s="21">
        <v>4500000</v>
      </c>
      <c r="N3117" s="21"/>
      <c r="O3117" s="21"/>
      <c r="P3117" s="21"/>
      <c r="Q3117" s="21"/>
      <c r="R3117" s="22">
        <v>5.54</v>
      </c>
      <c r="S3117" s="22">
        <v>5.54</v>
      </c>
      <c r="T3117" s="20" t="s">
        <v>4965</v>
      </c>
      <c r="U3117" s="21">
        <v>30470</v>
      </c>
      <c r="V3117" s="21">
        <v>249300</v>
      </c>
      <c r="W3117" s="34">
        <v>38296</v>
      </c>
      <c r="X3117" s="34">
        <v>42691</v>
      </c>
      <c r="Y3117" s="109"/>
      <c r="Z3117" s="70" t="s">
        <v>531</v>
      </c>
      <c r="AA3117" s="20" t="s">
        <v>26</v>
      </c>
      <c r="AB3117" s="109"/>
      <c r="AC3117" s="31"/>
      <c r="AD3117" s="22"/>
      <c r="AE3117" s="19"/>
    </row>
    <row r="3118" spans="2:31" x14ac:dyDescent="0.2">
      <c r="B3118" s="14" t="s">
        <v>10475</v>
      </c>
      <c r="C3118" s="33" t="s">
        <v>10474</v>
      </c>
      <c r="D3118" s="16" t="s">
        <v>10473</v>
      </c>
      <c r="E3118" s="104" t="s">
        <v>26</v>
      </c>
      <c r="F3118" s="18" t="s">
        <v>26</v>
      </c>
      <c r="G3118" s="111" t="s">
        <v>26</v>
      </c>
      <c r="H3118" s="102" t="s">
        <v>590</v>
      </c>
      <c r="I3118" s="21">
        <v>12500000</v>
      </c>
      <c r="J3118" s="71">
        <v>116.202</v>
      </c>
      <c r="K3118" s="21">
        <v>14525250</v>
      </c>
      <c r="L3118" s="21">
        <v>12500000</v>
      </c>
      <c r="M3118" s="21">
        <v>12500000</v>
      </c>
      <c r="N3118" s="21"/>
      <c r="O3118" s="21"/>
      <c r="P3118" s="21"/>
      <c r="Q3118" s="21"/>
      <c r="R3118" s="22">
        <v>5.36</v>
      </c>
      <c r="S3118" s="22">
        <v>5.36</v>
      </c>
      <c r="T3118" s="20" t="s">
        <v>89</v>
      </c>
      <c r="U3118" s="21">
        <v>40944</v>
      </c>
      <c r="V3118" s="21">
        <v>670000</v>
      </c>
      <c r="W3118" s="34">
        <v>40130</v>
      </c>
      <c r="X3118" s="34">
        <v>44174</v>
      </c>
      <c r="Y3118" s="109"/>
      <c r="Z3118" s="70" t="s">
        <v>531</v>
      </c>
      <c r="AA3118" s="20" t="s">
        <v>26</v>
      </c>
      <c r="AB3118" s="109"/>
      <c r="AC3118" s="19"/>
      <c r="AD3118" s="22"/>
      <c r="AE3118" s="19"/>
    </row>
    <row r="3119" spans="2:31" x14ac:dyDescent="0.2">
      <c r="B3119" s="14" t="s">
        <v>10472</v>
      </c>
      <c r="C3119" s="33" t="s">
        <v>10471</v>
      </c>
      <c r="D3119" s="16" t="s">
        <v>10468</v>
      </c>
      <c r="E3119" s="104" t="s">
        <v>26</v>
      </c>
      <c r="F3119" s="18" t="s">
        <v>26</v>
      </c>
      <c r="G3119" s="111" t="s">
        <v>26</v>
      </c>
      <c r="H3119" s="102" t="s">
        <v>323</v>
      </c>
      <c r="I3119" s="21">
        <v>17802041</v>
      </c>
      <c r="J3119" s="71">
        <v>133.12299999999999</v>
      </c>
      <c r="K3119" s="21">
        <v>23701272</v>
      </c>
      <c r="L3119" s="21">
        <v>17804000</v>
      </c>
      <c r="M3119" s="21">
        <v>17803342</v>
      </c>
      <c r="N3119" s="21"/>
      <c r="O3119" s="21">
        <v>995</v>
      </c>
      <c r="P3119" s="21"/>
      <c r="Q3119" s="21"/>
      <c r="R3119" s="22">
        <v>6.375</v>
      </c>
      <c r="S3119" s="22">
        <v>6.375</v>
      </c>
      <c r="T3119" s="20" t="s">
        <v>4985</v>
      </c>
      <c r="U3119" s="21">
        <v>334196</v>
      </c>
      <c r="V3119" s="21">
        <v>1135005</v>
      </c>
      <c r="W3119" s="34">
        <v>38106</v>
      </c>
      <c r="X3119" s="34">
        <v>48653</v>
      </c>
      <c r="Y3119" s="109"/>
      <c r="Z3119" s="70" t="s">
        <v>4927</v>
      </c>
      <c r="AA3119" s="20" t="s">
        <v>4926</v>
      </c>
      <c r="AB3119" s="109"/>
      <c r="AC3119" s="19"/>
      <c r="AD3119" s="22"/>
      <c r="AE3119" s="19"/>
    </row>
    <row r="3120" spans="2:31" x14ac:dyDescent="0.2">
      <c r="B3120" s="14" t="s">
        <v>10470</v>
      </c>
      <c r="C3120" s="33" t="s">
        <v>10469</v>
      </c>
      <c r="D3120" s="16" t="s">
        <v>10468</v>
      </c>
      <c r="E3120" s="104" t="s">
        <v>26</v>
      </c>
      <c r="F3120" s="18" t="s">
        <v>26</v>
      </c>
      <c r="G3120" s="111" t="s">
        <v>26</v>
      </c>
      <c r="H3120" s="102" t="s">
        <v>323</v>
      </c>
      <c r="I3120" s="21">
        <v>29894600</v>
      </c>
      <c r="J3120" s="71">
        <v>100.974</v>
      </c>
      <c r="K3120" s="21">
        <v>30292080</v>
      </c>
      <c r="L3120" s="21">
        <v>30000000</v>
      </c>
      <c r="M3120" s="21">
        <v>29997227</v>
      </c>
      <c r="N3120" s="21"/>
      <c r="O3120" s="21">
        <v>14152</v>
      </c>
      <c r="P3120" s="21"/>
      <c r="Q3120" s="21"/>
      <c r="R3120" s="22">
        <v>5</v>
      </c>
      <c r="S3120" s="22">
        <v>5.0469999999999997</v>
      </c>
      <c r="T3120" s="20" t="s">
        <v>4985</v>
      </c>
      <c r="U3120" s="21">
        <v>441667</v>
      </c>
      <c r="V3120" s="21">
        <v>1500000</v>
      </c>
      <c r="W3120" s="34">
        <v>38259</v>
      </c>
      <c r="X3120" s="34">
        <v>41348</v>
      </c>
      <c r="Y3120" s="109"/>
      <c r="Z3120" s="70" t="s">
        <v>4927</v>
      </c>
      <c r="AA3120" s="20" t="s">
        <v>4926</v>
      </c>
      <c r="AB3120" s="109"/>
      <c r="AC3120" s="19"/>
      <c r="AD3120" s="22"/>
      <c r="AE3120" s="19"/>
    </row>
    <row r="3121" spans="2:31" x14ac:dyDescent="0.2">
      <c r="B3121" s="14" t="s">
        <v>10467</v>
      </c>
      <c r="C3121" s="33" t="s">
        <v>10466</v>
      </c>
      <c r="D3121" s="16" t="s">
        <v>10465</v>
      </c>
      <c r="E3121" s="104" t="s">
        <v>26</v>
      </c>
      <c r="F3121" s="18" t="s">
        <v>26</v>
      </c>
      <c r="G3121" s="111" t="s">
        <v>26</v>
      </c>
      <c r="H3121" s="102" t="s">
        <v>334</v>
      </c>
      <c r="I3121" s="21">
        <v>14980650</v>
      </c>
      <c r="J3121" s="71">
        <v>103.673</v>
      </c>
      <c r="K3121" s="21">
        <v>15550875</v>
      </c>
      <c r="L3121" s="21">
        <v>15000000</v>
      </c>
      <c r="M3121" s="21">
        <v>14997662</v>
      </c>
      <c r="N3121" s="21"/>
      <c r="O3121" s="21">
        <v>2465</v>
      </c>
      <c r="P3121" s="21"/>
      <c r="Q3121" s="21"/>
      <c r="R3121" s="22">
        <v>5.9</v>
      </c>
      <c r="S3121" s="22">
        <v>5.9169999999999998</v>
      </c>
      <c r="T3121" s="20" t="s">
        <v>89</v>
      </c>
      <c r="U3121" s="21">
        <v>39333</v>
      </c>
      <c r="V3121" s="21">
        <v>885000</v>
      </c>
      <c r="W3121" s="34">
        <v>37959</v>
      </c>
      <c r="X3121" s="34">
        <v>41623</v>
      </c>
      <c r="Y3121" s="109"/>
      <c r="Z3121" s="70" t="s">
        <v>4927</v>
      </c>
      <c r="AA3121" s="20" t="s">
        <v>4926</v>
      </c>
      <c r="AB3121" s="109"/>
      <c r="AC3121" s="31"/>
      <c r="AD3121" s="22"/>
      <c r="AE3121" s="19"/>
    </row>
    <row r="3122" spans="2:31" x14ac:dyDescent="0.2">
      <c r="B3122" s="14" t="s">
        <v>10464</v>
      </c>
      <c r="C3122" s="33" t="s">
        <v>10463</v>
      </c>
      <c r="D3122" s="16" t="s">
        <v>10462</v>
      </c>
      <c r="E3122" s="104" t="s">
        <v>26</v>
      </c>
      <c r="F3122" s="18" t="s">
        <v>26</v>
      </c>
      <c r="G3122" s="111" t="s">
        <v>26</v>
      </c>
      <c r="H3122" s="102" t="s">
        <v>334</v>
      </c>
      <c r="I3122" s="21">
        <v>15318133</v>
      </c>
      <c r="J3122" s="71">
        <v>114.595</v>
      </c>
      <c r="K3122" s="21">
        <v>17538688</v>
      </c>
      <c r="L3122" s="21">
        <v>15305000</v>
      </c>
      <c r="M3122" s="21">
        <v>15310351</v>
      </c>
      <c r="N3122" s="21"/>
      <c r="O3122" s="21">
        <v>5351</v>
      </c>
      <c r="P3122" s="21"/>
      <c r="Q3122" s="21"/>
      <c r="R3122" s="22">
        <v>6.6</v>
      </c>
      <c r="S3122" s="22">
        <v>6.5880000000000001</v>
      </c>
      <c r="T3122" s="20" t="s">
        <v>4949</v>
      </c>
      <c r="U3122" s="21">
        <v>252533</v>
      </c>
      <c r="V3122" s="21">
        <v>1029261</v>
      </c>
      <c r="W3122" s="34">
        <v>38793</v>
      </c>
      <c r="X3122" s="34">
        <v>42461</v>
      </c>
      <c r="Y3122" s="109"/>
      <c r="Z3122" s="70" t="s">
        <v>4927</v>
      </c>
      <c r="AA3122" s="20" t="s">
        <v>4926</v>
      </c>
      <c r="AB3122" s="109"/>
      <c r="AC3122" s="31"/>
      <c r="AD3122" s="22"/>
      <c r="AE3122" s="19"/>
    </row>
    <row r="3123" spans="2:31" x14ac:dyDescent="0.2">
      <c r="B3123" s="14" t="s">
        <v>10461</v>
      </c>
      <c r="C3123" s="33" t="s">
        <v>10460</v>
      </c>
      <c r="D3123" s="16" t="s">
        <v>10459</v>
      </c>
      <c r="E3123" s="104" t="s">
        <v>26</v>
      </c>
      <c r="F3123" s="18" t="s">
        <v>5793</v>
      </c>
      <c r="G3123" s="111" t="s">
        <v>26</v>
      </c>
      <c r="H3123" s="102" t="s">
        <v>323</v>
      </c>
      <c r="I3123" s="21">
        <v>14493765</v>
      </c>
      <c r="J3123" s="71">
        <v>101.444</v>
      </c>
      <c r="K3123" s="21">
        <v>14709380</v>
      </c>
      <c r="L3123" s="21">
        <v>14500000</v>
      </c>
      <c r="M3123" s="21">
        <v>14497721</v>
      </c>
      <c r="N3123" s="21"/>
      <c r="O3123" s="21">
        <v>2745</v>
      </c>
      <c r="P3123" s="21"/>
      <c r="Q3123" s="21"/>
      <c r="R3123" s="22">
        <v>2.25</v>
      </c>
      <c r="S3123" s="22">
        <v>2.2650000000000001</v>
      </c>
      <c r="T3123" s="20" t="s">
        <v>85</v>
      </c>
      <c r="U3123" s="21">
        <v>138656</v>
      </c>
      <c r="V3123" s="21">
        <v>326250</v>
      </c>
      <c r="W3123" s="34">
        <v>40568</v>
      </c>
      <c r="X3123" s="34">
        <v>41667</v>
      </c>
      <c r="Y3123" s="109"/>
      <c r="Z3123" s="70" t="s">
        <v>4927</v>
      </c>
      <c r="AA3123" s="20" t="s">
        <v>4926</v>
      </c>
      <c r="AB3123" s="109"/>
      <c r="AC3123" s="31"/>
      <c r="AD3123" s="22"/>
      <c r="AE3123" s="19"/>
    </row>
    <row r="3124" spans="2:31" x14ac:dyDescent="0.2">
      <c r="B3124" s="14" t="s">
        <v>10458</v>
      </c>
      <c r="C3124" s="33" t="s">
        <v>10457</v>
      </c>
      <c r="D3124" s="16" t="s">
        <v>10456</v>
      </c>
      <c r="E3124" s="104" t="s">
        <v>26</v>
      </c>
      <c r="F3124" s="18" t="s">
        <v>26</v>
      </c>
      <c r="G3124" s="111" t="s">
        <v>26</v>
      </c>
      <c r="H3124" s="102" t="s">
        <v>323</v>
      </c>
      <c r="I3124" s="21">
        <v>7735000</v>
      </c>
      <c r="J3124" s="71">
        <v>112.63</v>
      </c>
      <c r="K3124" s="21">
        <v>8711892</v>
      </c>
      <c r="L3124" s="21">
        <v>7735000</v>
      </c>
      <c r="M3124" s="21">
        <v>7735000</v>
      </c>
      <c r="N3124" s="21"/>
      <c r="O3124" s="21"/>
      <c r="P3124" s="21"/>
      <c r="Q3124" s="21"/>
      <c r="R3124" s="22">
        <v>5.7530000000000001</v>
      </c>
      <c r="S3124" s="22">
        <v>5.7530000000000001</v>
      </c>
      <c r="T3124" s="20" t="s">
        <v>4985</v>
      </c>
      <c r="U3124" s="21">
        <v>112485</v>
      </c>
      <c r="V3124" s="21">
        <v>444995</v>
      </c>
      <c r="W3124" s="34">
        <v>38972</v>
      </c>
      <c r="X3124" s="34">
        <v>42643</v>
      </c>
      <c r="Y3124" s="109"/>
      <c r="Z3124" s="70" t="s">
        <v>4927</v>
      </c>
      <c r="AA3124" s="20" t="s">
        <v>4926</v>
      </c>
      <c r="AB3124" s="109"/>
      <c r="AC3124" s="19"/>
      <c r="AD3124" s="22"/>
      <c r="AE3124" s="19"/>
    </row>
    <row r="3125" spans="2:31" x14ac:dyDescent="0.2">
      <c r="B3125" s="14" t="s">
        <v>10455</v>
      </c>
      <c r="C3125" s="33" t="s">
        <v>10454</v>
      </c>
      <c r="D3125" s="16" t="s">
        <v>10453</v>
      </c>
      <c r="E3125" s="104" t="s">
        <v>26</v>
      </c>
      <c r="F3125" s="18" t="s">
        <v>26</v>
      </c>
      <c r="G3125" s="111" t="s">
        <v>26</v>
      </c>
      <c r="H3125" s="102" t="s">
        <v>334</v>
      </c>
      <c r="I3125" s="21">
        <v>11213582</v>
      </c>
      <c r="J3125" s="71">
        <v>119.078</v>
      </c>
      <c r="K3125" s="21">
        <v>13402195</v>
      </c>
      <c r="L3125" s="21">
        <v>11255000</v>
      </c>
      <c r="M3125" s="21">
        <v>11230735</v>
      </c>
      <c r="N3125" s="21"/>
      <c r="O3125" s="21">
        <v>3825</v>
      </c>
      <c r="P3125" s="21"/>
      <c r="Q3125" s="21"/>
      <c r="R3125" s="22">
        <v>5.75</v>
      </c>
      <c r="S3125" s="22">
        <v>5.7990000000000004</v>
      </c>
      <c r="T3125" s="20" t="s">
        <v>4985</v>
      </c>
      <c r="U3125" s="21">
        <v>215721</v>
      </c>
      <c r="V3125" s="21">
        <v>647163</v>
      </c>
      <c r="W3125" s="34">
        <v>39504</v>
      </c>
      <c r="X3125" s="34">
        <v>43160</v>
      </c>
      <c r="Y3125" s="109"/>
      <c r="Z3125" s="70" t="s">
        <v>4927</v>
      </c>
      <c r="AA3125" s="20" t="s">
        <v>4926</v>
      </c>
      <c r="AB3125" s="109"/>
      <c r="AC3125" s="19"/>
      <c r="AD3125" s="22"/>
      <c r="AE3125" s="19"/>
    </row>
    <row r="3126" spans="2:31" x14ac:dyDescent="0.2">
      <c r="B3126" s="14" t="s">
        <v>10452</v>
      </c>
      <c r="C3126" s="33" t="s">
        <v>10451</v>
      </c>
      <c r="D3126" s="16" t="s">
        <v>10450</v>
      </c>
      <c r="E3126" s="104" t="s">
        <v>5057</v>
      </c>
      <c r="F3126" s="18" t="s">
        <v>26</v>
      </c>
      <c r="G3126" s="111" t="s">
        <v>4412</v>
      </c>
      <c r="H3126" s="102" t="s">
        <v>611</v>
      </c>
      <c r="I3126" s="21">
        <v>3750000</v>
      </c>
      <c r="J3126" s="71">
        <v>107.75</v>
      </c>
      <c r="K3126" s="21">
        <v>4040625</v>
      </c>
      <c r="L3126" s="21">
        <v>3750000</v>
      </c>
      <c r="M3126" s="21">
        <v>3750000</v>
      </c>
      <c r="N3126" s="21"/>
      <c r="O3126" s="21"/>
      <c r="P3126" s="21"/>
      <c r="Q3126" s="21"/>
      <c r="R3126" s="22">
        <v>5.75</v>
      </c>
      <c r="S3126" s="22">
        <v>5.75</v>
      </c>
      <c r="T3126" s="20" t="s">
        <v>85</v>
      </c>
      <c r="U3126" s="21">
        <v>99427</v>
      </c>
      <c r="V3126" s="21">
        <v>75469</v>
      </c>
      <c r="W3126" s="34">
        <v>40963</v>
      </c>
      <c r="X3126" s="34">
        <v>43296</v>
      </c>
      <c r="Y3126" s="109"/>
      <c r="Z3126" s="70" t="s">
        <v>4927</v>
      </c>
      <c r="AA3126" s="20" t="s">
        <v>4926</v>
      </c>
      <c r="AB3126" s="109"/>
      <c r="AC3126" s="28">
        <v>42200</v>
      </c>
      <c r="AD3126" s="22">
        <v>102.875</v>
      </c>
      <c r="AE3126" s="19"/>
    </row>
    <row r="3127" spans="2:31" x14ac:dyDescent="0.2">
      <c r="B3127" s="14" t="s">
        <v>10449</v>
      </c>
      <c r="C3127" s="33" t="s">
        <v>10448</v>
      </c>
      <c r="D3127" s="16" t="s">
        <v>10447</v>
      </c>
      <c r="E3127" s="104" t="s">
        <v>26</v>
      </c>
      <c r="F3127" s="18" t="s">
        <v>26</v>
      </c>
      <c r="G3127" s="111" t="s">
        <v>26</v>
      </c>
      <c r="H3127" s="102" t="s">
        <v>323</v>
      </c>
      <c r="I3127" s="21">
        <v>9989800</v>
      </c>
      <c r="J3127" s="71">
        <v>100.447</v>
      </c>
      <c r="K3127" s="21">
        <v>10044690</v>
      </c>
      <c r="L3127" s="21">
        <v>10000000</v>
      </c>
      <c r="M3127" s="21">
        <v>9993998</v>
      </c>
      <c r="N3127" s="21"/>
      <c r="O3127" s="21">
        <v>3100</v>
      </c>
      <c r="P3127" s="21"/>
      <c r="Q3127" s="21"/>
      <c r="R3127" s="22">
        <v>1.05</v>
      </c>
      <c r="S3127" s="22">
        <v>1.085</v>
      </c>
      <c r="T3127" s="20" t="s">
        <v>4985</v>
      </c>
      <c r="U3127" s="21">
        <v>26542</v>
      </c>
      <c r="V3127" s="21">
        <v>112000</v>
      </c>
      <c r="W3127" s="34">
        <v>40785</v>
      </c>
      <c r="X3127" s="34">
        <v>41912</v>
      </c>
      <c r="Y3127" s="109"/>
      <c r="Z3127" s="70" t="s">
        <v>4927</v>
      </c>
      <c r="AA3127" s="20" t="s">
        <v>4926</v>
      </c>
      <c r="AB3127" s="109"/>
      <c r="AC3127" s="19"/>
      <c r="AD3127" s="22"/>
      <c r="AE3127" s="19"/>
    </row>
    <row r="3128" spans="2:31" x14ac:dyDescent="0.2">
      <c r="B3128" s="14" t="s">
        <v>10446</v>
      </c>
      <c r="C3128" s="33" t="s">
        <v>10445</v>
      </c>
      <c r="D3128" s="16" t="s">
        <v>10444</v>
      </c>
      <c r="E3128" s="104" t="s">
        <v>26</v>
      </c>
      <c r="F3128" s="18" t="s">
        <v>26</v>
      </c>
      <c r="G3128" s="111" t="s">
        <v>26</v>
      </c>
      <c r="H3128" s="102" t="s">
        <v>334</v>
      </c>
      <c r="I3128" s="21">
        <v>13802518</v>
      </c>
      <c r="J3128" s="71">
        <v>105.43300000000001</v>
      </c>
      <c r="K3128" s="21">
        <v>16500311</v>
      </c>
      <c r="L3128" s="21">
        <v>15650000</v>
      </c>
      <c r="M3128" s="21">
        <v>13806115</v>
      </c>
      <c r="N3128" s="21"/>
      <c r="O3128" s="21">
        <v>-57065</v>
      </c>
      <c r="P3128" s="21"/>
      <c r="Q3128" s="21"/>
      <c r="R3128" s="22">
        <v>7.45</v>
      </c>
      <c r="S3128" s="22">
        <v>8.4459999999999997</v>
      </c>
      <c r="T3128" s="20" t="s">
        <v>4949</v>
      </c>
      <c r="U3128" s="21">
        <v>246140</v>
      </c>
      <c r="V3128" s="21">
        <v>1165925</v>
      </c>
      <c r="W3128" s="34">
        <v>37232</v>
      </c>
      <c r="X3128" s="34">
        <v>72243</v>
      </c>
      <c r="Y3128" s="109"/>
      <c r="Z3128" s="70" t="s">
        <v>4927</v>
      </c>
      <c r="AA3128" s="20" t="s">
        <v>4926</v>
      </c>
      <c r="AB3128" s="109"/>
      <c r="AC3128" s="19"/>
      <c r="AD3128" s="22"/>
      <c r="AE3128" s="19"/>
    </row>
    <row r="3129" spans="2:31" x14ac:dyDescent="0.2">
      <c r="B3129" s="14" t="s">
        <v>10443</v>
      </c>
      <c r="C3129" s="33" t="s">
        <v>10442</v>
      </c>
      <c r="D3129" s="16" t="s">
        <v>10439</v>
      </c>
      <c r="E3129" s="104" t="s">
        <v>5057</v>
      </c>
      <c r="F3129" s="18" t="s">
        <v>26</v>
      </c>
      <c r="G3129" s="111" t="s">
        <v>26</v>
      </c>
      <c r="H3129" s="102" t="s">
        <v>323</v>
      </c>
      <c r="I3129" s="21">
        <v>9973300</v>
      </c>
      <c r="J3129" s="71">
        <v>105.863</v>
      </c>
      <c r="K3129" s="21">
        <v>10586260</v>
      </c>
      <c r="L3129" s="21">
        <v>10000000</v>
      </c>
      <c r="M3129" s="21">
        <v>9981262</v>
      </c>
      <c r="N3129" s="21"/>
      <c r="O3129" s="21">
        <v>5032</v>
      </c>
      <c r="P3129" s="21"/>
      <c r="Q3129" s="21"/>
      <c r="R3129" s="22">
        <v>3</v>
      </c>
      <c r="S3129" s="22">
        <v>3.0579999999999998</v>
      </c>
      <c r="T3129" s="20" t="s">
        <v>89</v>
      </c>
      <c r="U3129" s="21">
        <v>20833</v>
      </c>
      <c r="V3129" s="21">
        <v>300000</v>
      </c>
      <c r="W3129" s="34">
        <v>40695</v>
      </c>
      <c r="X3129" s="34">
        <v>42527</v>
      </c>
      <c r="Y3129" s="109"/>
      <c r="Z3129" s="70" t="s">
        <v>4927</v>
      </c>
      <c r="AA3129" s="20" t="s">
        <v>4926</v>
      </c>
      <c r="AB3129" s="109"/>
      <c r="AC3129" s="19"/>
      <c r="AD3129" s="22"/>
      <c r="AE3129" s="19"/>
    </row>
    <row r="3130" spans="2:31" x14ac:dyDescent="0.2">
      <c r="B3130" s="14" t="s">
        <v>10441</v>
      </c>
      <c r="C3130" s="33" t="s">
        <v>10440</v>
      </c>
      <c r="D3130" s="16" t="s">
        <v>10439</v>
      </c>
      <c r="E3130" s="104" t="s">
        <v>26</v>
      </c>
      <c r="F3130" s="18" t="s">
        <v>26</v>
      </c>
      <c r="G3130" s="111" t="s">
        <v>26</v>
      </c>
      <c r="H3130" s="102" t="s">
        <v>323</v>
      </c>
      <c r="I3130" s="21">
        <v>10000000</v>
      </c>
      <c r="J3130" s="71">
        <v>100.84099999999999</v>
      </c>
      <c r="K3130" s="21">
        <v>10084050</v>
      </c>
      <c r="L3130" s="21">
        <v>10000000</v>
      </c>
      <c r="M3130" s="21">
        <v>10000000</v>
      </c>
      <c r="N3130" s="21"/>
      <c r="O3130" s="21"/>
      <c r="P3130" s="21"/>
      <c r="Q3130" s="21"/>
      <c r="R3130" s="22">
        <v>1.2609999999999999</v>
      </c>
      <c r="S3130" s="22">
        <v>1.202</v>
      </c>
      <c r="T3130" s="20" t="s">
        <v>4940</v>
      </c>
      <c r="U3130" s="21">
        <v>9104</v>
      </c>
      <c r="V3130" s="21">
        <v>144438</v>
      </c>
      <c r="W3130" s="34">
        <v>40695</v>
      </c>
      <c r="X3130" s="34">
        <v>41796</v>
      </c>
      <c r="Y3130" s="109"/>
      <c r="Z3130" s="70" t="s">
        <v>4927</v>
      </c>
      <c r="AA3130" s="20" t="s">
        <v>4926</v>
      </c>
      <c r="AB3130" s="109"/>
      <c r="AC3130" s="19"/>
      <c r="AD3130" s="22"/>
      <c r="AE3130" s="19"/>
    </row>
    <row r="3131" spans="2:31" x14ac:dyDescent="0.2">
      <c r="B3131" s="14" t="s">
        <v>10438</v>
      </c>
      <c r="C3131" s="33" t="s">
        <v>10437</v>
      </c>
      <c r="D3131" s="16" t="s">
        <v>10436</v>
      </c>
      <c r="E3131" s="104" t="s">
        <v>26</v>
      </c>
      <c r="F3131" s="18" t="s">
        <v>26</v>
      </c>
      <c r="G3131" s="111" t="s">
        <v>26</v>
      </c>
      <c r="H3131" s="102" t="s">
        <v>323</v>
      </c>
      <c r="I3131" s="21">
        <v>13600035</v>
      </c>
      <c r="J3131" s="71">
        <v>126.143</v>
      </c>
      <c r="K3131" s="21">
        <v>17205851</v>
      </c>
      <c r="L3131" s="21">
        <v>13640000</v>
      </c>
      <c r="M3131" s="21">
        <v>13614645</v>
      </c>
      <c r="N3131" s="21"/>
      <c r="O3131" s="21">
        <v>18144</v>
      </c>
      <c r="P3131" s="21"/>
      <c r="Q3131" s="21"/>
      <c r="R3131" s="22">
        <v>6.7</v>
      </c>
      <c r="S3131" s="22">
        <v>6.7380000000000004</v>
      </c>
      <c r="T3131" s="20" t="s">
        <v>118</v>
      </c>
      <c r="U3131" s="21">
        <v>380783</v>
      </c>
      <c r="V3131" s="21">
        <v>913880</v>
      </c>
      <c r="W3131" s="34">
        <v>39611</v>
      </c>
      <c r="X3131" s="34">
        <v>43497</v>
      </c>
      <c r="Y3131" s="109"/>
      <c r="Z3131" s="70" t="s">
        <v>4927</v>
      </c>
      <c r="AA3131" s="20" t="s">
        <v>4926</v>
      </c>
      <c r="AB3131" s="109"/>
      <c r="AC3131" s="19"/>
      <c r="AD3131" s="22"/>
      <c r="AE3131" s="19"/>
    </row>
    <row r="3132" spans="2:31" x14ac:dyDescent="0.2">
      <c r="B3132" s="14" t="s">
        <v>10435</v>
      </c>
      <c r="C3132" s="33" t="s">
        <v>10434</v>
      </c>
      <c r="D3132" s="16" t="s">
        <v>10433</v>
      </c>
      <c r="E3132" s="104" t="s">
        <v>26</v>
      </c>
      <c r="F3132" s="18" t="s">
        <v>26</v>
      </c>
      <c r="G3132" s="111" t="s">
        <v>26</v>
      </c>
      <c r="H3132" s="102" t="s">
        <v>334</v>
      </c>
      <c r="I3132" s="21">
        <v>3466820</v>
      </c>
      <c r="J3132" s="71">
        <v>106.699</v>
      </c>
      <c r="K3132" s="21">
        <v>3734451</v>
      </c>
      <c r="L3132" s="21">
        <v>3500000</v>
      </c>
      <c r="M3132" s="21">
        <v>3492158</v>
      </c>
      <c r="N3132" s="21"/>
      <c r="O3132" s="21">
        <v>-7842</v>
      </c>
      <c r="P3132" s="21"/>
      <c r="Q3132" s="21"/>
      <c r="R3132" s="22">
        <v>5</v>
      </c>
      <c r="S3132" s="22">
        <v>5.1219999999999999</v>
      </c>
      <c r="T3132" s="20" t="s">
        <v>89</v>
      </c>
      <c r="U3132" s="21">
        <v>7778</v>
      </c>
      <c r="V3132" s="21">
        <v>175000</v>
      </c>
      <c r="W3132" s="34">
        <v>38327</v>
      </c>
      <c r="X3132" s="34">
        <v>41988</v>
      </c>
      <c r="Y3132" s="109"/>
      <c r="Z3132" s="70" t="s">
        <v>4927</v>
      </c>
      <c r="AA3132" s="20" t="s">
        <v>4926</v>
      </c>
      <c r="AB3132" s="109"/>
      <c r="AC3132" s="19"/>
      <c r="AD3132" s="22"/>
      <c r="AE3132" s="19"/>
    </row>
    <row r="3133" spans="2:31" x14ac:dyDescent="0.2">
      <c r="B3133" s="14" t="s">
        <v>10432</v>
      </c>
      <c r="C3133" s="33" t="s">
        <v>10431</v>
      </c>
      <c r="D3133" s="16" t="s">
        <v>10430</v>
      </c>
      <c r="E3133" s="104" t="s">
        <v>26</v>
      </c>
      <c r="F3133" s="18" t="s">
        <v>26</v>
      </c>
      <c r="G3133" s="111" t="s">
        <v>26</v>
      </c>
      <c r="H3133" s="102" t="s">
        <v>334</v>
      </c>
      <c r="I3133" s="21">
        <v>10692480</v>
      </c>
      <c r="J3133" s="71">
        <v>135.14500000000001</v>
      </c>
      <c r="K3133" s="21">
        <v>16217436</v>
      </c>
      <c r="L3133" s="21">
        <v>12000000</v>
      </c>
      <c r="M3133" s="21">
        <v>10950405</v>
      </c>
      <c r="N3133" s="21"/>
      <c r="O3133" s="21">
        <v>36230</v>
      </c>
      <c r="P3133" s="21"/>
      <c r="Q3133" s="21"/>
      <c r="R3133" s="22">
        <v>6.625</v>
      </c>
      <c r="S3133" s="22">
        <v>7.5670000000000002</v>
      </c>
      <c r="T3133" s="20" t="s">
        <v>118</v>
      </c>
      <c r="U3133" s="21">
        <v>331250</v>
      </c>
      <c r="V3133" s="21">
        <v>795000</v>
      </c>
      <c r="W3133" s="34">
        <v>37337</v>
      </c>
      <c r="X3133" s="34">
        <v>47150</v>
      </c>
      <c r="Y3133" s="109"/>
      <c r="Z3133" s="70" t="s">
        <v>4927</v>
      </c>
      <c r="AA3133" s="20" t="s">
        <v>4926</v>
      </c>
      <c r="AB3133" s="109"/>
      <c r="AC3133" s="19"/>
      <c r="AD3133" s="22"/>
      <c r="AE3133" s="19"/>
    </row>
    <row r="3134" spans="2:31" x14ac:dyDescent="0.2">
      <c r="B3134" s="14" t="s">
        <v>10429</v>
      </c>
      <c r="C3134" s="33" t="s">
        <v>10428</v>
      </c>
      <c r="D3134" s="16" t="s">
        <v>10423</v>
      </c>
      <c r="E3134" s="104" t="s">
        <v>5057</v>
      </c>
      <c r="F3134" s="18" t="s">
        <v>26</v>
      </c>
      <c r="G3134" s="111" t="s">
        <v>26</v>
      </c>
      <c r="H3134" s="102" t="s">
        <v>334</v>
      </c>
      <c r="I3134" s="21">
        <v>9762909</v>
      </c>
      <c r="J3134" s="71">
        <v>119.18</v>
      </c>
      <c r="K3134" s="21">
        <v>11274447</v>
      </c>
      <c r="L3134" s="21">
        <v>9460000</v>
      </c>
      <c r="M3134" s="21">
        <v>9686377</v>
      </c>
      <c r="N3134" s="21"/>
      <c r="O3134" s="21">
        <v>-9108</v>
      </c>
      <c r="P3134" s="21"/>
      <c r="Q3134" s="21"/>
      <c r="R3134" s="22">
        <v>7.5</v>
      </c>
      <c r="S3134" s="22">
        <v>7.2229999999999999</v>
      </c>
      <c r="T3134" s="20" t="s">
        <v>4949</v>
      </c>
      <c r="U3134" s="21">
        <v>149783</v>
      </c>
      <c r="V3134" s="21">
        <v>709500</v>
      </c>
      <c r="W3134" s="34">
        <v>36900</v>
      </c>
      <c r="X3134" s="34">
        <v>46310</v>
      </c>
      <c r="Y3134" s="109"/>
      <c r="Z3134" s="70" t="s">
        <v>4927</v>
      </c>
      <c r="AA3134" s="20" t="s">
        <v>4926</v>
      </c>
      <c r="AB3134" s="109"/>
      <c r="AC3134" s="19"/>
      <c r="AD3134" s="22"/>
      <c r="AE3134" s="19"/>
    </row>
    <row r="3135" spans="2:31" x14ac:dyDescent="0.2">
      <c r="B3135" s="14" t="s">
        <v>10427</v>
      </c>
      <c r="C3135" s="33" t="s">
        <v>10426</v>
      </c>
      <c r="D3135" s="16" t="s">
        <v>10423</v>
      </c>
      <c r="E3135" s="104" t="s">
        <v>26</v>
      </c>
      <c r="F3135" s="18" t="s">
        <v>26</v>
      </c>
      <c r="G3135" s="111" t="s">
        <v>26</v>
      </c>
      <c r="H3135" s="102" t="s">
        <v>334</v>
      </c>
      <c r="I3135" s="21">
        <v>5033795</v>
      </c>
      <c r="J3135" s="71">
        <v>115.229</v>
      </c>
      <c r="K3135" s="21">
        <v>4954825</v>
      </c>
      <c r="L3135" s="21">
        <v>4300000</v>
      </c>
      <c r="M3135" s="21">
        <v>5032202</v>
      </c>
      <c r="N3135" s="21"/>
      <c r="O3135" s="21">
        <v>5417</v>
      </c>
      <c r="P3135" s="21"/>
      <c r="Q3135" s="21"/>
      <c r="R3135" s="22">
        <v>7.5</v>
      </c>
      <c r="S3135" s="22">
        <v>6.4039999999999999</v>
      </c>
      <c r="T3135" s="20" t="s">
        <v>4965</v>
      </c>
      <c r="U3135" s="21">
        <v>53750</v>
      </c>
      <c r="V3135" s="21">
        <v>322500</v>
      </c>
      <c r="W3135" s="34">
        <v>37747</v>
      </c>
      <c r="X3135" s="34">
        <v>71895</v>
      </c>
      <c r="Y3135" s="109"/>
      <c r="Z3135" s="70" t="s">
        <v>4927</v>
      </c>
      <c r="AA3135" s="20" t="s">
        <v>4926</v>
      </c>
      <c r="AB3135" s="109"/>
      <c r="AC3135" s="19"/>
      <c r="AD3135" s="22"/>
      <c r="AE3135" s="19"/>
    </row>
    <row r="3136" spans="2:31" x14ac:dyDescent="0.2">
      <c r="B3136" s="14" t="s">
        <v>10425</v>
      </c>
      <c r="C3136" s="33" t="s">
        <v>10424</v>
      </c>
      <c r="D3136" s="16" t="s">
        <v>10423</v>
      </c>
      <c r="E3136" s="104" t="s">
        <v>26</v>
      </c>
      <c r="F3136" s="18" t="s">
        <v>26</v>
      </c>
      <c r="G3136" s="111" t="s">
        <v>26</v>
      </c>
      <c r="H3136" s="102" t="s">
        <v>334</v>
      </c>
      <c r="I3136" s="21">
        <v>479780</v>
      </c>
      <c r="J3136" s="71">
        <v>120.762</v>
      </c>
      <c r="K3136" s="21">
        <v>603809</v>
      </c>
      <c r="L3136" s="21">
        <v>500000</v>
      </c>
      <c r="M3136" s="21">
        <v>484238</v>
      </c>
      <c r="N3136" s="21"/>
      <c r="O3136" s="21">
        <v>629</v>
      </c>
      <c r="P3136" s="21"/>
      <c r="Q3136" s="21"/>
      <c r="R3136" s="22">
        <v>7.15</v>
      </c>
      <c r="S3136" s="22">
        <v>7.4989999999999997</v>
      </c>
      <c r="T3136" s="20" t="s">
        <v>4965</v>
      </c>
      <c r="U3136" s="21">
        <v>4568</v>
      </c>
      <c r="V3136" s="21">
        <v>35750</v>
      </c>
      <c r="W3136" s="34">
        <v>36867</v>
      </c>
      <c r="X3136" s="34">
        <v>46888</v>
      </c>
      <c r="Y3136" s="109"/>
      <c r="Z3136" s="70" t="s">
        <v>4927</v>
      </c>
      <c r="AA3136" s="20" t="s">
        <v>4926</v>
      </c>
      <c r="AB3136" s="109"/>
      <c r="AC3136" s="19"/>
      <c r="AD3136" s="22"/>
      <c r="AE3136" s="19"/>
    </row>
    <row r="3137" spans="2:31" x14ac:dyDescent="0.2">
      <c r="B3137" s="14" t="s">
        <v>10422</v>
      </c>
      <c r="C3137" s="33" t="s">
        <v>10421</v>
      </c>
      <c r="D3137" s="16" t="s">
        <v>10420</v>
      </c>
      <c r="E3137" s="104" t="s">
        <v>26</v>
      </c>
      <c r="F3137" s="18" t="s">
        <v>26</v>
      </c>
      <c r="G3137" s="111" t="s">
        <v>26</v>
      </c>
      <c r="H3137" s="102" t="s">
        <v>334</v>
      </c>
      <c r="I3137" s="21">
        <v>9831857</v>
      </c>
      <c r="J3137" s="71">
        <v>107.48</v>
      </c>
      <c r="K3137" s="21">
        <v>10699594</v>
      </c>
      <c r="L3137" s="21">
        <v>9955000</v>
      </c>
      <c r="M3137" s="21">
        <v>9923808</v>
      </c>
      <c r="N3137" s="21"/>
      <c r="O3137" s="21">
        <v>-31192</v>
      </c>
      <c r="P3137" s="21"/>
      <c r="Q3137" s="21"/>
      <c r="R3137" s="22">
        <v>5.25</v>
      </c>
      <c r="S3137" s="22">
        <v>5.4139999999999997</v>
      </c>
      <c r="T3137" s="20" t="s">
        <v>85</v>
      </c>
      <c r="U3137" s="21">
        <v>240994</v>
      </c>
      <c r="V3137" s="21">
        <v>522638</v>
      </c>
      <c r="W3137" s="34">
        <v>38470</v>
      </c>
      <c r="X3137" s="34">
        <v>42019</v>
      </c>
      <c r="Y3137" s="109"/>
      <c r="Z3137" s="70" t="s">
        <v>4927</v>
      </c>
      <c r="AA3137" s="20" t="s">
        <v>4926</v>
      </c>
      <c r="AB3137" s="109"/>
      <c r="AC3137" s="31"/>
      <c r="AD3137" s="22"/>
      <c r="AE3137" s="19"/>
    </row>
    <row r="3138" spans="2:31" x14ac:dyDescent="0.2">
      <c r="B3138" s="14" t="s">
        <v>10419</v>
      </c>
      <c r="C3138" s="33" t="s">
        <v>10418</v>
      </c>
      <c r="D3138" s="16" t="s">
        <v>10415</v>
      </c>
      <c r="E3138" s="104" t="s">
        <v>26</v>
      </c>
      <c r="F3138" s="18" t="s">
        <v>26</v>
      </c>
      <c r="G3138" s="111" t="s">
        <v>26</v>
      </c>
      <c r="H3138" s="102" t="s">
        <v>323</v>
      </c>
      <c r="I3138" s="21">
        <v>1497525</v>
      </c>
      <c r="J3138" s="71">
        <v>100.18</v>
      </c>
      <c r="K3138" s="21">
        <v>1502693</v>
      </c>
      <c r="L3138" s="21">
        <v>1500000</v>
      </c>
      <c r="M3138" s="21">
        <v>1497652</v>
      </c>
      <c r="N3138" s="21"/>
      <c r="O3138" s="21">
        <v>127</v>
      </c>
      <c r="P3138" s="21"/>
      <c r="Q3138" s="21"/>
      <c r="R3138" s="22">
        <v>1.125</v>
      </c>
      <c r="S3138" s="22">
        <v>1.159</v>
      </c>
      <c r="T3138" s="20" t="s">
        <v>4949</v>
      </c>
      <c r="U3138" s="21">
        <v>4406</v>
      </c>
      <c r="V3138" s="21"/>
      <c r="W3138" s="34">
        <v>41176</v>
      </c>
      <c r="X3138" s="34">
        <v>43009</v>
      </c>
      <c r="Y3138" s="109"/>
      <c r="Z3138" s="70" t="s">
        <v>4927</v>
      </c>
      <c r="AA3138" s="20" t="s">
        <v>4926</v>
      </c>
      <c r="AB3138" s="109"/>
      <c r="AC3138" s="19"/>
      <c r="AD3138" s="22"/>
      <c r="AE3138" s="19"/>
    </row>
    <row r="3139" spans="2:31" x14ac:dyDescent="0.2">
      <c r="B3139" s="14" t="s">
        <v>10417</v>
      </c>
      <c r="C3139" s="33" t="s">
        <v>10416</v>
      </c>
      <c r="D3139" s="16" t="s">
        <v>10415</v>
      </c>
      <c r="E3139" s="104" t="s">
        <v>26</v>
      </c>
      <c r="F3139" s="18" t="s">
        <v>26</v>
      </c>
      <c r="G3139" s="111" t="s">
        <v>26</v>
      </c>
      <c r="H3139" s="102" t="s">
        <v>323</v>
      </c>
      <c r="I3139" s="21">
        <v>9986700</v>
      </c>
      <c r="J3139" s="71">
        <v>100.033</v>
      </c>
      <c r="K3139" s="21">
        <v>10003250</v>
      </c>
      <c r="L3139" s="21">
        <v>10000000</v>
      </c>
      <c r="M3139" s="21">
        <v>9987013</v>
      </c>
      <c r="N3139" s="21"/>
      <c r="O3139" s="21">
        <v>313</v>
      </c>
      <c r="P3139" s="21"/>
      <c r="Q3139" s="21"/>
      <c r="R3139" s="22">
        <v>2.4500000000000002</v>
      </c>
      <c r="S3139" s="22">
        <v>2.4649999999999999</v>
      </c>
      <c r="T3139" s="20" t="s">
        <v>4949</v>
      </c>
      <c r="U3139" s="21">
        <v>63972</v>
      </c>
      <c r="V3139" s="21"/>
      <c r="W3139" s="34">
        <v>41176</v>
      </c>
      <c r="X3139" s="34">
        <v>44835</v>
      </c>
      <c r="Y3139" s="109"/>
      <c r="Z3139" s="70" t="s">
        <v>4927</v>
      </c>
      <c r="AA3139" s="20" t="s">
        <v>4926</v>
      </c>
      <c r="AB3139" s="109"/>
      <c r="AC3139" s="19"/>
      <c r="AD3139" s="22"/>
      <c r="AE3139" s="19"/>
    </row>
    <row r="3140" spans="2:31" x14ac:dyDescent="0.2">
      <c r="B3140" s="14" t="s">
        <v>10414</v>
      </c>
      <c r="C3140" s="33" t="s">
        <v>10413</v>
      </c>
      <c r="D3140" s="16" t="s">
        <v>10410</v>
      </c>
      <c r="E3140" s="104" t="s">
        <v>5057</v>
      </c>
      <c r="F3140" s="18" t="s">
        <v>26</v>
      </c>
      <c r="G3140" s="111" t="s">
        <v>26</v>
      </c>
      <c r="H3140" s="102" t="s">
        <v>323</v>
      </c>
      <c r="I3140" s="21">
        <v>19965200</v>
      </c>
      <c r="J3140" s="71">
        <v>105.381</v>
      </c>
      <c r="K3140" s="21">
        <v>21076200</v>
      </c>
      <c r="L3140" s="21">
        <v>20000000</v>
      </c>
      <c r="M3140" s="21">
        <v>19984216</v>
      </c>
      <c r="N3140" s="21"/>
      <c r="O3140" s="21">
        <v>6779</v>
      </c>
      <c r="P3140" s="21"/>
      <c r="Q3140" s="21"/>
      <c r="R3140" s="22">
        <v>3.15</v>
      </c>
      <c r="S3140" s="22">
        <v>3.1880000000000002</v>
      </c>
      <c r="T3140" s="20" t="s">
        <v>4985</v>
      </c>
      <c r="U3140" s="21">
        <v>204750</v>
      </c>
      <c r="V3140" s="21">
        <v>630000</v>
      </c>
      <c r="W3140" s="34">
        <v>40238</v>
      </c>
      <c r="X3140" s="34">
        <v>42067</v>
      </c>
      <c r="Y3140" s="109"/>
      <c r="Z3140" s="70" t="s">
        <v>4927</v>
      </c>
      <c r="AA3140" s="20" t="s">
        <v>4926</v>
      </c>
      <c r="AB3140" s="109"/>
      <c r="AC3140" s="31"/>
      <c r="AD3140" s="22"/>
      <c r="AE3140" s="19"/>
    </row>
    <row r="3141" spans="2:31" x14ac:dyDescent="0.2">
      <c r="B3141" s="14" t="s">
        <v>10412</v>
      </c>
      <c r="C3141" s="33" t="s">
        <v>10411</v>
      </c>
      <c r="D3141" s="16" t="s">
        <v>10410</v>
      </c>
      <c r="E3141" s="104" t="s">
        <v>26</v>
      </c>
      <c r="F3141" s="18" t="s">
        <v>26</v>
      </c>
      <c r="G3141" s="111" t="s">
        <v>26</v>
      </c>
      <c r="H3141" s="102" t="s">
        <v>323</v>
      </c>
      <c r="I3141" s="21">
        <v>14981250</v>
      </c>
      <c r="J3141" s="71">
        <v>100.721</v>
      </c>
      <c r="K3141" s="21">
        <v>15108210</v>
      </c>
      <c r="L3141" s="21">
        <v>15000000</v>
      </c>
      <c r="M3141" s="21">
        <v>14997112</v>
      </c>
      <c r="N3141" s="21"/>
      <c r="O3141" s="21">
        <v>6107</v>
      </c>
      <c r="P3141" s="21"/>
      <c r="Q3141" s="21"/>
      <c r="R3141" s="22">
        <v>2</v>
      </c>
      <c r="S3141" s="22">
        <v>2.0430000000000001</v>
      </c>
      <c r="T3141" s="20" t="s">
        <v>89</v>
      </c>
      <c r="U3141" s="21">
        <v>14167</v>
      </c>
      <c r="V3141" s="21">
        <v>300000</v>
      </c>
      <c r="W3141" s="34">
        <v>40338</v>
      </c>
      <c r="X3141" s="34">
        <v>41439</v>
      </c>
      <c r="Y3141" s="109"/>
      <c r="Z3141" s="70" t="s">
        <v>4927</v>
      </c>
      <c r="AA3141" s="20" t="s">
        <v>4926</v>
      </c>
      <c r="AB3141" s="109"/>
      <c r="AC3141" s="31"/>
      <c r="AD3141" s="22"/>
      <c r="AE3141" s="31"/>
    </row>
    <row r="3142" spans="2:31" x14ac:dyDescent="0.2">
      <c r="B3142" s="14" t="s">
        <v>10409</v>
      </c>
      <c r="C3142" s="33" t="s">
        <v>10408</v>
      </c>
      <c r="D3142" s="16" t="s">
        <v>10407</v>
      </c>
      <c r="E3142" s="104" t="s">
        <v>26</v>
      </c>
      <c r="F3142" s="18" t="s">
        <v>26</v>
      </c>
      <c r="G3142" s="111" t="s">
        <v>26</v>
      </c>
      <c r="H3142" s="102" t="s">
        <v>590</v>
      </c>
      <c r="I3142" s="21">
        <v>9000000</v>
      </c>
      <c r="J3142" s="71">
        <v>115.508</v>
      </c>
      <c r="K3142" s="21">
        <v>10395720</v>
      </c>
      <c r="L3142" s="21">
        <v>9000000</v>
      </c>
      <c r="M3142" s="21">
        <v>9000000</v>
      </c>
      <c r="N3142" s="21"/>
      <c r="O3142" s="21"/>
      <c r="P3142" s="21"/>
      <c r="Q3142" s="21"/>
      <c r="R3142" s="22">
        <v>6.11</v>
      </c>
      <c r="S3142" s="22">
        <v>6.11</v>
      </c>
      <c r="T3142" s="20" t="s">
        <v>118</v>
      </c>
      <c r="U3142" s="21">
        <v>198575</v>
      </c>
      <c r="V3142" s="21">
        <v>549900</v>
      </c>
      <c r="W3142" s="34">
        <v>39464</v>
      </c>
      <c r="X3142" s="34">
        <v>43152</v>
      </c>
      <c r="Y3142" s="109"/>
      <c r="Z3142" s="70" t="s">
        <v>531</v>
      </c>
      <c r="AA3142" s="20" t="s">
        <v>26</v>
      </c>
      <c r="AB3142" s="109"/>
      <c r="AC3142" s="19"/>
      <c r="AD3142" s="22"/>
      <c r="AE3142" s="19"/>
    </row>
    <row r="3143" spans="2:31" x14ac:dyDescent="0.2">
      <c r="B3143" s="14" t="s">
        <v>10406</v>
      </c>
      <c r="C3143" s="33" t="s">
        <v>10405</v>
      </c>
      <c r="D3143" s="16" t="s">
        <v>10394</v>
      </c>
      <c r="E3143" s="104" t="s">
        <v>26</v>
      </c>
      <c r="F3143" s="18" t="s">
        <v>26</v>
      </c>
      <c r="G3143" s="111" t="s">
        <v>26</v>
      </c>
      <c r="H3143" s="102" t="s">
        <v>323</v>
      </c>
      <c r="I3143" s="21">
        <v>2483520</v>
      </c>
      <c r="J3143" s="71">
        <v>123.86199999999999</v>
      </c>
      <c r="K3143" s="21">
        <v>3096555</v>
      </c>
      <c r="L3143" s="21">
        <v>2500000</v>
      </c>
      <c r="M3143" s="21">
        <v>2485457</v>
      </c>
      <c r="N3143" s="21"/>
      <c r="O3143" s="21">
        <v>-6008</v>
      </c>
      <c r="P3143" s="21"/>
      <c r="Q3143" s="21"/>
      <c r="R3143" s="22">
        <v>5.4</v>
      </c>
      <c r="S3143" s="22">
        <v>5.4450000000000003</v>
      </c>
      <c r="T3143" s="20" t="s">
        <v>4965</v>
      </c>
      <c r="U3143" s="21">
        <v>22500</v>
      </c>
      <c r="V3143" s="21">
        <v>135000</v>
      </c>
      <c r="W3143" s="34">
        <v>39430</v>
      </c>
      <c r="X3143" s="34">
        <v>49430</v>
      </c>
      <c r="Y3143" s="109"/>
      <c r="Z3143" s="70" t="s">
        <v>4927</v>
      </c>
      <c r="AA3143" s="20" t="s">
        <v>4926</v>
      </c>
      <c r="AB3143" s="109"/>
      <c r="AC3143" s="19"/>
      <c r="AD3143" s="22"/>
      <c r="AE3143" s="19"/>
    </row>
    <row r="3144" spans="2:31" x14ac:dyDescent="0.2">
      <c r="B3144" s="14" t="s">
        <v>10404</v>
      </c>
      <c r="C3144" s="33" t="s">
        <v>10403</v>
      </c>
      <c r="D3144" s="16" t="s">
        <v>10394</v>
      </c>
      <c r="E3144" s="104" t="s">
        <v>26</v>
      </c>
      <c r="F3144" s="18" t="s">
        <v>26</v>
      </c>
      <c r="G3144" s="111" t="s">
        <v>26</v>
      </c>
      <c r="H3144" s="102" t="s">
        <v>323</v>
      </c>
      <c r="I3144" s="21">
        <v>1473390</v>
      </c>
      <c r="J3144" s="71">
        <v>118.861</v>
      </c>
      <c r="K3144" s="21">
        <v>1782912</v>
      </c>
      <c r="L3144" s="21">
        <v>1500000</v>
      </c>
      <c r="M3144" s="21">
        <v>1483790</v>
      </c>
      <c r="N3144" s="21"/>
      <c r="O3144" s="21">
        <v>2685</v>
      </c>
      <c r="P3144" s="21"/>
      <c r="Q3144" s="21"/>
      <c r="R3144" s="22">
        <v>5.375</v>
      </c>
      <c r="S3144" s="22">
        <v>5.6280000000000001</v>
      </c>
      <c r="T3144" s="20" t="s">
        <v>89</v>
      </c>
      <c r="U3144" s="21">
        <v>3583</v>
      </c>
      <c r="V3144" s="21">
        <v>80625</v>
      </c>
      <c r="W3144" s="34">
        <v>39784</v>
      </c>
      <c r="X3144" s="34">
        <v>43084</v>
      </c>
      <c r="Y3144" s="109"/>
      <c r="Z3144" s="70" t="s">
        <v>4927</v>
      </c>
      <c r="AA3144" s="20" t="s">
        <v>4926</v>
      </c>
      <c r="AB3144" s="109"/>
      <c r="AC3144" s="19"/>
      <c r="AD3144" s="22"/>
      <c r="AE3144" s="19"/>
    </row>
    <row r="3145" spans="2:31" x14ac:dyDescent="0.2">
      <c r="B3145" s="14" t="s">
        <v>10402</v>
      </c>
      <c r="C3145" s="33" t="s">
        <v>10401</v>
      </c>
      <c r="D3145" s="16" t="s">
        <v>10394</v>
      </c>
      <c r="E3145" s="104" t="s">
        <v>5057</v>
      </c>
      <c r="F3145" s="18" t="s">
        <v>26</v>
      </c>
      <c r="G3145" s="111" t="s">
        <v>26</v>
      </c>
      <c r="H3145" s="102" t="s">
        <v>323</v>
      </c>
      <c r="I3145" s="21">
        <v>25944886</v>
      </c>
      <c r="J3145" s="71">
        <v>117.485</v>
      </c>
      <c r="K3145" s="21">
        <v>30634318</v>
      </c>
      <c r="L3145" s="21">
        <v>26075000</v>
      </c>
      <c r="M3145" s="21">
        <v>25976702</v>
      </c>
      <c r="N3145" s="21"/>
      <c r="O3145" s="21">
        <v>12787</v>
      </c>
      <c r="P3145" s="21"/>
      <c r="Q3145" s="21"/>
      <c r="R3145" s="22">
        <v>4.5</v>
      </c>
      <c r="S3145" s="22">
        <v>4.5609999999999999</v>
      </c>
      <c r="T3145" s="20" t="s">
        <v>4949</v>
      </c>
      <c r="U3145" s="21">
        <v>247713</v>
      </c>
      <c r="V3145" s="21">
        <v>1173375</v>
      </c>
      <c r="W3145" s="34">
        <v>40232</v>
      </c>
      <c r="X3145" s="34">
        <v>43936</v>
      </c>
      <c r="Y3145" s="109"/>
      <c r="Z3145" s="70" t="s">
        <v>4927</v>
      </c>
      <c r="AA3145" s="20" t="s">
        <v>4926</v>
      </c>
      <c r="AB3145" s="109"/>
      <c r="AC3145" s="19"/>
      <c r="AD3145" s="22"/>
      <c r="AE3145" s="19"/>
    </row>
    <row r="3146" spans="2:31" x14ac:dyDescent="0.2">
      <c r="B3146" s="14" t="s">
        <v>10400</v>
      </c>
      <c r="C3146" s="33" t="s">
        <v>10399</v>
      </c>
      <c r="D3146" s="16" t="s">
        <v>10394</v>
      </c>
      <c r="E3146" s="104" t="s">
        <v>5057</v>
      </c>
      <c r="F3146" s="18" t="s">
        <v>26</v>
      </c>
      <c r="G3146" s="111" t="s">
        <v>26</v>
      </c>
      <c r="H3146" s="102" t="s">
        <v>323</v>
      </c>
      <c r="I3146" s="21">
        <v>2997420</v>
      </c>
      <c r="J3146" s="71">
        <v>102.93600000000001</v>
      </c>
      <c r="K3146" s="21">
        <v>3088074</v>
      </c>
      <c r="L3146" s="21">
        <v>3000000</v>
      </c>
      <c r="M3146" s="21">
        <v>2997710</v>
      </c>
      <c r="N3146" s="21"/>
      <c r="O3146" s="21">
        <v>290</v>
      </c>
      <c r="P3146" s="21"/>
      <c r="Q3146" s="21"/>
      <c r="R3146" s="22">
        <v>1.8</v>
      </c>
      <c r="S3146" s="22">
        <v>1.8180000000000001</v>
      </c>
      <c r="T3146" s="20" t="s">
        <v>89</v>
      </c>
      <c r="U3146" s="21">
        <v>4500</v>
      </c>
      <c r="V3146" s="21">
        <v>27000</v>
      </c>
      <c r="W3146" s="34">
        <v>41053</v>
      </c>
      <c r="X3146" s="34">
        <v>42887</v>
      </c>
      <c r="Y3146" s="109"/>
      <c r="Z3146" s="70" t="s">
        <v>4927</v>
      </c>
      <c r="AA3146" s="20" t="s">
        <v>4926</v>
      </c>
      <c r="AB3146" s="109"/>
      <c r="AC3146" s="19"/>
      <c r="AD3146" s="22"/>
      <c r="AE3146" s="19"/>
    </row>
    <row r="3147" spans="2:31" x14ac:dyDescent="0.2">
      <c r="B3147" s="14" t="s">
        <v>10398</v>
      </c>
      <c r="C3147" s="33" t="s">
        <v>10397</v>
      </c>
      <c r="D3147" s="16" t="s">
        <v>10394</v>
      </c>
      <c r="E3147" s="104" t="s">
        <v>26</v>
      </c>
      <c r="F3147" s="18" t="s">
        <v>26</v>
      </c>
      <c r="G3147" s="111" t="s">
        <v>26</v>
      </c>
      <c r="H3147" s="102" t="s">
        <v>323</v>
      </c>
      <c r="I3147" s="21">
        <v>1998460</v>
      </c>
      <c r="J3147" s="71">
        <v>105.899</v>
      </c>
      <c r="K3147" s="21">
        <v>2117976</v>
      </c>
      <c r="L3147" s="21">
        <v>2000000</v>
      </c>
      <c r="M3147" s="21">
        <v>1998538</v>
      </c>
      <c r="N3147" s="21"/>
      <c r="O3147" s="21">
        <v>78</v>
      </c>
      <c r="P3147" s="21"/>
      <c r="Q3147" s="21"/>
      <c r="R3147" s="22">
        <v>3.1</v>
      </c>
      <c r="S3147" s="22">
        <v>3.109</v>
      </c>
      <c r="T3147" s="20" t="s">
        <v>89</v>
      </c>
      <c r="U3147" s="21">
        <v>5167</v>
      </c>
      <c r="V3147" s="21">
        <v>31000</v>
      </c>
      <c r="W3147" s="34">
        <v>41053</v>
      </c>
      <c r="X3147" s="34">
        <v>44713</v>
      </c>
      <c r="Y3147" s="109"/>
      <c r="Z3147" s="70" t="s">
        <v>4927</v>
      </c>
      <c r="AA3147" s="20" t="s">
        <v>4926</v>
      </c>
      <c r="AB3147" s="109"/>
      <c r="AC3147" s="19"/>
      <c r="AD3147" s="22"/>
      <c r="AE3147" s="19"/>
    </row>
    <row r="3148" spans="2:31" x14ac:dyDescent="0.2">
      <c r="B3148" s="14" t="s">
        <v>10396</v>
      </c>
      <c r="C3148" s="33" t="s">
        <v>10395</v>
      </c>
      <c r="D3148" s="16" t="s">
        <v>10394</v>
      </c>
      <c r="E3148" s="104" t="s">
        <v>26</v>
      </c>
      <c r="F3148" s="18" t="s">
        <v>26</v>
      </c>
      <c r="G3148" s="111" t="s">
        <v>26</v>
      </c>
      <c r="H3148" s="102" t="s">
        <v>323</v>
      </c>
      <c r="I3148" s="21">
        <v>4122690</v>
      </c>
      <c r="J3148" s="71">
        <v>101.432</v>
      </c>
      <c r="K3148" s="21">
        <v>4184054</v>
      </c>
      <c r="L3148" s="21">
        <v>4125000</v>
      </c>
      <c r="M3148" s="21">
        <v>4123134</v>
      </c>
      <c r="N3148" s="21"/>
      <c r="O3148" s="21">
        <v>444</v>
      </c>
      <c r="P3148" s="21"/>
      <c r="Q3148" s="21"/>
      <c r="R3148" s="22">
        <v>1.2</v>
      </c>
      <c r="S3148" s="22">
        <v>1.2190000000000001</v>
      </c>
      <c r="T3148" s="20" t="s">
        <v>89</v>
      </c>
      <c r="U3148" s="21">
        <v>4125</v>
      </c>
      <c r="V3148" s="21">
        <v>24750</v>
      </c>
      <c r="W3148" s="34">
        <v>41053</v>
      </c>
      <c r="X3148" s="34">
        <v>42156</v>
      </c>
      <c r="Y3148" s="109"/>
      <c r="Z3148" s="70" t="s">
        <v>4927</v>
      </c>
      <c r="AA3148" s="20" t="s">
        <v>4926</v>
      </c>
      <c r="AB3148" s="109"/>
      <c r="AC3148" s="19"/>
      <c r="AD3148" s="22"/>
      <c r="AE3148" s="19"/>
    </row>
    <row r="3149" spans="2:31" x14ac:dyDescent="0.2">
      <c r="B3149" s="14" t="s">
        <v>10393</v>
      </c>
      <c r="C3149" s="33" t="s">
        <v>10392</v>
      </c>
      <c r="D3149" s="16" t="s">
        <v>10391</v>
      </c>
      <c r="E3149" s="104" t="s">
        <v>5057</v>
      </c>
      <c r="F3149" s="18" t="s">
        <v>26</v>
      </c>
      <c r="G3149" s="111" t="s">
        <v>26</v>
      </c>
      <c r="H3149" s="102" t="s">
        <v>334</v>
      </c>
      <c r="I3149" s="21">
        <v>12320729</v>
      </c>
      <c r="J3149" s="71">
        <v>110.782</v>
      </c>
      <c r="K3149" s="21">
        <v>12897206</v>
      </c>
      <c r="L3149" s="21">
        <v>11642000</v>
      </c>
      <c r="M3149" s="21">
        <v>12102668</v>
      </c>
      <c r="N3149" s="21"/>
      <c r="O3149" s="21">
        <v>-30181</v>
      </c>
      <c r="P3149" s="21"/>
      <c r="Q3149" s="21"/>
      <c r="R3149" s="22">
        <v>7.125</v>
      </c>
      <c r="S3149" s="22">
        <v>6.5979999999999999</v>
      </c>
      <c r="T3149" s="20" t="s">
        <v>85</v>
      </c>
      <c r="U3149" s="21">
        <v>382488</v>
      </c>
      <c r="V3149" s="21">
        <v>829493</v>
      </c>
      <c r="W3149" s="34">
        <v>37714</v>
      </c>
      <c r="X3149" s="34">
        <v>45122</v>
      </c>
      <c r="Y3149" s="109"/>
      <c r="Z3149" s="70" t="s">
        <v>4927</v>
      </c>
      <c r="AA3149" s="20" t="s">
        <v>4926</v>
      </c>
      <c r="AB3149" s="109"/>
      <c r="AC3149" s="19"/>
      <c r="AD3149" s="22"/>
      <c r="AE3149" s="19"/>
    </row>
    <row r="3150" spans="2:31" x14ac:dyDescent="0.2">
      <c r="B3150" s="14" t="s">
        <v>10390</v>
      </c>
      <c r="C3150" s="33" t="s">
        <v>10389</v>
      </c>
      <c r="D3150" s="16" t="s">
        <v>10384</v>
      </c>
      <c r="E3150" s="104" t="s">
        <v>26</v>
      </c>
      <c r="F3150" s="18" t="s">
        <v>26</v>
      </c>
      <c r="G3150" s="111" t="s">
        <v>26</v>
      </c>
      <c r="H3150" s="102" t="s">
        <v>4412</v>
      </c>
      <c r="I3150" s="21">
        <v>25000000</v>
      </c>
      <c r="J3150" s="71">
        <v>145.37100000000001</v>
      </c>
      <c r="K3150" s="21">
        <v>36342750</v>
      </c>
      <c r="L3150" s="21">
        <v>25000000</v>
      </c>
      <c r="M3150" s="21">
        <v>25000000</v>
      </c>
      <c r="N3150" s="21"/>
      <c r="O3150" s="21"/>
      <c r="P3150" s="21"/>
      <c r="Q3150" s="21"/>
      <c r="R3150" s="22">
        <v>7.9</v>
      </c>
      <c r="S3150" s="22">
        <v>7.9</v>
      </c>
      <c r="T3150" s="20" t="s">
        <v>89</v>
      </c>
      <c r="U3150" s="21">
        <v>164583</v>
      </c>
      <c r="V3150" s="21">
        <v>1975000</v>
      </c>
      <c r="W3150" s="34">
        <v>35598</v>
      </c>
      <c r="X3150" s="34">
        <v>44713</v>
      </c>
      <c r="Y3150" s="109"/>
      <c r="Z3150" s="70" t="s">
        <v>531</v>
      </c>
      <c r="AA3150" s="20" t="s">
        <v>26</v>
      </c>
      <c r="AB3150" s="109"/>
      <c r="AC3150" s="19"/>
      <c r="AD3150" s="22"/>
      <c r="AE3150" s="19"/>
    </row>
    <row r="3151" spans="2:31" x14ac:dyDescent="0.2">
      <c r="B3151" s="14" t="s">
        <v>10388</v>
      </c>
      <c r="C3151" s="33" t="s">
        <v>10387</v>
      </c>
      <c r="D3151" s="16" t="s">
        <v>10384</v>
      </c>
      <c r="E3151" s="104" t="s">
        <v>26</v>
      </c>
      <c r="F3151" s="18" t="s">
        <v>26</v>
      </c>
      <c r="G3151" s="111" t="s">
        <v>590</v>
      </c>
      <c r="H3151" s="102" t="s">
        <v>4412</v>
      </c>
      <c r="I3151" s="21">
        <v>5384615</v>
      </c>
      <c r="J3151" s="71">
        <v>116.715</v>
      </c>
      <c r="K3151" s="21">
        <v>6284654</v>
      </c>
      <c r="L3151" s="21">
        <v>5384615</v>
      </c>
      <c r="M3151" s="21">
        <v>5384615</v>
      </c>
      <c r="N3151" s="21"/>
      <c r="O3151" s="21"/>
      <c r="P3151" s="21"/>
      <c r="Q3151" s="21"/>
      <c r="R3151" s="22">
        <v>6.7</v>
      </c>
      <c r="S3151" s="22">
        <v>6.7</v>
      </c>
      <c r="T3151" s="20" t="s">
        <v>85</v>
      </c>
      <c r="U3151" s="21">
        <v>166355</v>
      </c>
      <c r="V3151" s="21">
        <v>360769</v>
      </c>
      <c r="W3151" s="34">
        <v>36175</v>
      </c>
      <c r="X3151" s="34">
        <v>43480</v>
      </c>
      <c r="Y3151" s="109"/>
      <c r="Z3151" s="70" t="s">
        <v>531</v>
      </c>
      <c r="AA3151" s="20" t="s">
        <v>26</v>
      </c>
      <c r="AB3151" s="109"/>
      <c r="AC3151" s="19"/>
      <c r="AD3151" s="22"/>
      <c r="AE3151" s="19"/>
    </row>
    <row r="3152" spans="2:31" x14ac:dyDescent="0.2">
      <c r="B3152" s="14" t="s">
        <v>10386</v>
      </c>
      <c r="C3152" s="33" t="s">
        <v>10385</v>
      </c>
      <c r="D3152" s="16" t="s">
        <v>10384</v>
      </c>
      <c r="E3152" s="104" t="s">
        <v>26</v>
      </c>
      <c r="F3152" s="18" t="s">
        <v>26</v>
      </c>
      <c r="G3152" s="111" t="s">
        <v>26</v>
      </c>
      <c r="H3152" s="102" t="s">
        <v>4412</v>
      </c>
      <c r="I3152" s="21">
        <v>5000000</v>
      </c>
      <c r="J3152" s="71">
        <v>129.91300000000001</v>
      </c>
      <c r="K3152" s="21">
        <v>6495650</v>
      </c>
      <c r="L3152" s="21">
        <v>5000000</v>
      </c>
      <c r="M3152" s="21">
        <v>5000000</v>
      </c>
      <c r="N3152" s="21"/>
      <c r="O3152" s="21"/>
      <c r="P3152" s="21"/>
      <c r="Q3152" s="21"/>
      <c r="R3152" s="22">
        <v>7.04</v>
      </c>
      <c r="S3152" s="22">
        <v>7.04</v>
      </c>
      <c r="T3152" s="20" t="s">
        <v>85</v>
      </c>
      <c r="U3152" s="21">
        <v>162311</v>
      </c>
      <c r="V3152" s="21">
        <v>352000</v>
      </c>
      <c r="W3152" s="34">
        <v>36175</v>
      </c>
      <c r="X3152" s="34">
        <v>43480</v>
      </c>
      <c r="Y3152" s="109"/>
      <c r="Z3152" s="70" t="s">
        <v>531</v>
      </c>
      <c r="AA3152" s="20" t="s">
        <v>26</v>
      </c>
      <c r="AB3152" s="109"/>
      <c r="AC3152" s="19"/>
      <c r="AD3152" s="22"/>
      <c r="AE3152" s="19"/>
    </row>
    <row r="3153" spans="2:31" x14ac:dyDescent="0.2">
      <c r="B3153" s="14" t="s">
        <v>10383</v>
      </c>
      <c r="C3153" s="33" t="s">
        <v>10382</v>
      </c>
      <c r="D3153" s="16" t="s">
        <v>10373</v>
      </c>
      <c r="E3153" s="104" t="s">
        <v>26</v>
      </c>
      <c r="F3153" s="18" t="s">
        <v>26</v>
      </c>
      <c r="G3153" s="111" t="s">
        <v>26</v>
      </c>
      <c r="H3153" s="102" t="s">
        <v>323</v>
      </c>
      <c r="I3153" s="21">
        <v>13814520</v>
      </c>
      <c r="J3153" s="71">
        <v>106.396</v>
      </c>
      <c r="K3153" s="21">
        <v>14895440</v>
      </c>
      <c r="L3153" s="21">
        <v>14000000</v>
      </c>
      <c r="M3153" s="21">
        <v>13954959</v>
      </c>
      <c r="N3153" s="21"/>
      <c r="O3153" s="21">
        <v>2049</v>
      </c>
      <c r="P3153" s="21"/>
      <c r="Q3153" s="21"/>
      <c r="R3153" s="22">
        <v>5</v>
      </c>
      <c r="S3153" s="22">
        <v>5.2089999999999996</v>
      </c>
      <c r="T3153" s="20" t="s">
        <v>118</v>
      </c>
      <c r="U3153" s="21">
        <v>264444</v>
      </c>
      <c r="V3153" s="21">
        <v>700000</v>
      </c>
      <c r="W3153" s="34">
        <v>39457</v>
      </c>
      <c r="X3153" s="34">
        <v>41866</v>
      </c>
      <c r="Y3153" s="109"/>
      <c r="Z3153" s="70" t="s">
        <v>4927</v>
      </c>
      <c r="AA3153" s="20" t="s">
        <v>4926</v>
      </c>
      <c r="AB3153" s="109"/>
      <c r="AC3153" s="19"/>
      <c r="AD3153" s="22"/>
      <c r="AE3153" s="19"/>
    </row>
    <row r="3154" spans="2:31" x14ac:dyDescent="0.2">
      <c r="B3154" s="14" t="s">
        <v>10381</v>
      </c>
      <c r="C3154" s="33" t="s">
        <v>10380</v>
      </c>
      <c r="D3154" s="16" t="s">
        <v>10373</v>
      </c>
      <c r="E3154" s="104" t="s">
        <v>26</v>
      </c>
      <c r="F3154" s="18" t="s">
        <v>26</v>
      </c>
      <c r="G3154" s="111" t="s">
        <v>26</v>
      </c>
      <c r="H3154" s="102" t="s">
        <v>323</v>
      </c>
      <c r="I3154" s="21">
        <v>7229064</v>
      </c>
      <c r="J3154" s="71">
        <v>108.98099999999999</v>
      </c>
      <c r="K3154" s="21">
        <v>8173538</v>
      </c>
      <c r="L3154" s="21">
        <v>7500000</v>
      </c>
      <c r="M3154" s="21">
        <v>7420173</v>
      </c>
      <c r="N3154" s="21"/>
      <c r="O3154" s="21">
        <v>30367</v>
      </c>
      <c r="P3154" s="21"/>
      <c r="Q3154" s="21"/>
      <c r="R3154" s="22">
        <v>4.875</v>
      </c>
      <c r="S3154" s="22">
        <v>5.3929999999999998</v>
      </c>
      <c r="T3154" s="20" t="s">
        <v>4985</v>
      </c>
      <c r="U3154" s="21">
        <v>107656</v>
      </c>
      <c r="V3154" s="21">
        <v>365625</v>
      </c>
      <c r="W3154" s="34">
        <v>38898</v>
      </c>
      <c r="X3154" s="34">
        <v>42078</v>
      </c>
      <c r="Y3154" s="109"/>
      <c r="Z3154" s="70" t="s">
        <v>4927</v>
      </c>
      <c r="AA3154" s="20" t="s">
        <v>4926</v>
      </c>
      <c r="AB3154" s="109"/>
      <c r="AC3154" s="19"/>
      <c r="AD3154" s="22"/>
      <c r="AE3154" s="19"/>
    </row>
    <row r="3155" spans="2:31" x14ac:dyDescent="0.2">
      <c r="B3155" s="14" t="s">
        <v>10379</v>
      </c>
      <c r="C3155" s="33" t="s">
        <v>10378</v>
      </c>
      <c r="D3155" s="16" t="s">
        <v>10373</v>
      </c>
      <c r="E3155" s="104" t="s">
        <v>5057</v>
      </c>
      <c r="F3155" s="18" t="s">
        <v>26</v>
      </c>
      <c r="G3155" s="111" t="s">
        <v>26</v>
      </c>
      <c r="H3155" s="102" t="s">
        <v>323</v>
      </c>
      <c r="I3155" s="21">
        <v>11954640</v>
      </c>
      <c r="J3155" s="71">
        <v>113.51900000000001</v>
      </c>
      <c r="K3155" s="21">
        <v>13622304</v>
      </c>
      <c r="L3155" s="21">
        <v>12000000</v>
      </c>
      <c r="M3155" s="21">
        <v>11982930</v>
      </c>
      <c r="N3155" s="21"/>
      <c r="O3155" s="21">
        <v>5090</v>
      </c>
      <c r="P3155" s="21"/>
      <c r="Q3155" s="21"/>
      <c r="R3155" s="22">
        <v>5.375</v>
      </c>
      <c r="S3155" s="22">
        <v>5.4240000000000004</v>
      </c>
      <c r="T3155" s="20" t="s">
        <v>4985</v>
      </c>
      <c r="U3155" s="21">
        <v>189917</v>
      </c>
      <c r="V3155" s="21">
        <v>645000</v>
      </c>
      <c r="W3155" s="34">
        <v>38775</v>
      </c>
      <c r="X3155" s="34">
        <v>42444</v>
      </c>
      <c r="Y3155" s="109"/>
      <c r="Z3155" s="70" t="s">
        <v>4927</v>
      </c>
      <c r="AA3155" s="20" t="s">
        <v>4926</v>
      </c>
      <c r="AB3155" s="109"/>
      <c r="AC3155" s="19"/>
      <c r="AD3155" s="22"/>
      <c r="AE3155" s="19"/>
    </row>
    <row r="3156" spans="2:31" x14ac:dyDescent="0.2">
      <c r="B3156" s="14" t="s">
        <v>10377</v>
      </c>
      <c r="C3156" s="33" t="s">
        <v>10376</v>
      </c>
      <c r="D3156" s="16" t="s">
        <v>10373</v>
      </c>
      <c r="E3156" s="104" t="s">
        <v>26</v>
      </c>
      <c r="F3156" s="18" t="s">
        <v>26</v>
      </c>
      <c r="G3156" s="111" t="s">
        <v>26</v>
      </c>
      <c r="H3156" s="102" t="s">
        <v>323</v>
      </c>
      <c r="I3156" s="21">
        <v>710186</v>
      </c>
      <c r="J3156" s="71">
        <v>119.94</v>
      </c>
      <c r="K3156" s="21">
        <v>858772</v>
      </c>
      <c r="L3156" s="21">
        <v>716000</v>
      </c>
      <c r="M3156" s="21">
        <v>712979</v>
      </c>
      <c r="N3156" s="21"/>
      <c r="O3156" s="21">
        <v>560</v>
      </c>
      <c r="P3156" s="21"/>
      <c r="Q3156" s="21"/>
      <c r="R3156" s="22">
        <v>6</v>
      </c>
      <c r="S3156" s="22">
        <v>6.11</v>
      </c>
      <c r="T3156" s="20" t="s">
        <v>89</v>
      </c>
      <c r="U3156" s="21">
        <v>1909</v>
      </c>
      <c r="V3156" s="21">
        <v>42960</v>
      </c>
      <c r="W3156" s="34">
        <v>39251</v>
      </c>
      <c r="X3156" s="34">
        <v>42901</v>
      </c>
      <c r="Y3156" s="109"/>
      <c r="Z3156" s="70" t="s">
        <v>4927</v>
      </c>
      <c r="AA3156" s="20" t="s">
        <v>4926</v>
      </c>
      <c r="AB3156" s="109"/>
      <c r="AC3156" s="19"/>
      <c r="AD3156" s="22"/>
      <c r="AE3156" s="19"/>
    </row>
    <row r="3157" spans="2:31" x14ac:dyDescent="0.2">
      <c r="B3157" s="14" t="s">
        <v>10375</v>
      </c>
      <c r="C3157" s="33" t="s">
        <v>10374</v>
      </c>
      <c r="D3157" s="16" t="s">
        <v>10373</v>
      </c>
      <c r="E3157" s="104" t="s">
        <v>26</v>
      </c>
      <c r="F3157" s="18" t="s">
        <v>26</v>
      </c>
      <c r="G3157" s="111" t="s">
        <v>26</v>
      </c>
      <c r="H3157" s="102" t="s">
        <v>323</v>
      </c>
      <c r="I3157" s="21">
        <v>14834400</v>
      </c>
      <c r="J3157" s="71">
        <v>131.72800000000001</v>
      </c>
      <c r="K3157" s="21">
        <v>19759125</v>
      </c>
      <c r="L3157" s="21">
        <v>15000000</v>
      </c>
      <c r="M3157" s="21">
        <v>14846575</v>
      </c>
      <c r="N3157" s="21"/>
      <c r="O3157" s="21">
        <v>2541</v>
      </c>
      <c r="P3157" s="21"/>
      <c r="Q3157" s="21"/>
      <c r="R3157" s="22">
        <v>6.5</v>
      </c>
      <c r="S3157" s="22">
        <v>6.585</v>
      </c>
      <c r="T3157" s="20" t="s">
        <v>89</v>
      </c>
      <c r="U3157" s="21">
        <v>43333</v>
      </c>
      <c r="V3157" s="21">
        <v>975000</v>
      </c>
      <c r="W3157" s="34">
        <v>39251</v>
      </c>
      <c r="X3157" s="34">
        <v>50206</v>
      </c>
      <c r="Y3157" s="109"/>
      <c r="Z3157" s="70" t="s">
        <v>4927</v>
      </c>
      <c r="AA3157" s="20" t="s">
        <v>4926</v>
      </c>
      <c r="AB3157" s="109"/>
      <c r="AC3157" s="19"/>
      <c r="AD3157" s="22"/>
      <c r="AE3157" s="19"/>
    </row>
    <row r="3158" spans="2:31" x14ac:dyDescent="0.2">
      <c r="B3158" s="14" t="s">
        <v>10372</v>
      </c>
      <c r="C3158" s="33" t="s">
        <v>10371</v>
      </c>
      <c r="D3158" s="16" t="s">
        <v>10370</v>
      </c>
      <c r="E3158" s="104" t="s">
        <v>26</v>
      </c>
      <c r="F3158" s="18" t="s">
        <v>5793</v>
      </c>
      <c r="G3158" s="111" t="s">
        <v>26</v>
      </c>
      <c r="H3158" s="102" t="s">
        <v>334</v>
      </c>
      <c r="I3158" s="21">
        <v>11058599</v>
      </c>
      <c r="J3158" s="71">
        <v>113.142</v>
      </c>
      <c r="K3158" s="21">
        <v>12445576</v>
      </c>
      <c r="L3158" s="21">
        <v>11000000</v>
      </c>
      <c r="M3158" s="21">
        <v>11020898</v>
      </c>
      <c r="N3158" s="21"/>
      <c r="O3158" s="21">
        <v>-6753</v>
      </c>
      <c r="P3158" s="21"/>
      <c r="Q3158" s="21"/>
      <c r="R3158" s="22">
        <v>6.85</v>
      </c>
      <c r="S3158" s="22">
        <v>6.7759999999999998</v>
      </c>
      <c r="T3158" s="20" t="s">
        <v>4965</v>
      </c>
      <c r="U3158" s="21">
        <v>96281</v>
      </c>
      <c r="V3158" s="21">
        <v>753500</v>
      </c>
      <c r="W3158" s="34">
        <v>38664</v>
      </c>
      <c r="X3158" s="34">
        <v>42323</v>
      </c>
      <c r="Y3158" s="109"/>
      <c r="Z3158" s="70" t="s">
        <v>4927</v>
      </c>
      <c r="AA3158" s="20" t="s">
        <v>4926</v>
      </c>
      <c r="AB3158" s="109"/>
      <c r="AC3158" s="19"/>
      <c r="AD3158" s="22"/>
      <c r="AE3158" s="19"/>
    </row>
    <row r="3159" spans="2:31" x14ac:dyDescent="0.2">
      <c r="B3159" s="14" t="s">
        <v>10369</v>
      </c>
      <c r="C3159" s="33" t="s">
        <v>10368</v>
      </c>
      <c r="D3159" s="16" t="s">
        <v>10367</v>
      </c>
      <c r="E3159" s="104" t="s">
        <v>26</v>
      </c>
      <c r="F3159" s="18" t="s">
        <v>26</v>
      </c>
      <c r="G3159" s="111" t="s">
        <v>590</v>
      </c>
      <c r="H3159" s="102" t="s">
        <v>334</v>
      </c>
      <c r="I3159" s="21">
        <v>13245627</v>
      </c>
      <c r="J3159" s="71">
        <v>107.10899999999999</v>
      </c>
      <c r="K3159" s="21">
        <v>14195066</v>
      </c>
      <c r="L3159" s="21">
        <v>13252916</v>
      </c>
      <c r="M3159" s="21">
        <v>13249035</v>
      </c>
      <c r="N3159" s="21"/>
      <c r="O3159" s="21">
        <v>-3881</v>
      </c>
      <c r="P3159" s="21"/>
      <c r="Q3159" s="21"/>
      <c r="R3159" s="22">
        <v>7.944</v>
      </c>
      <c r="S3159" s="22">
        <v>7.9489999999999998</v>
      </c>
      <c r="T3159" s="20" t="s">
        <v>4949</v>
      </c>
      <c r="U3159" s="21">
        <v>263203</v>
      </c>
      <c r="V3159" s="21">
        <v>1052812</v>
      </c>
      <c r="W3159" s="34">
        <v>37434</v>
      </c>
      <c r="X3159" s="34">
        <v>42644</v>
      </c>
      <c r="Y3159" s="109"/>
      <c r="Z3159" s="70" t="s">
        <v>4927</v>
      </c>
      <c r="AA3159" s="20" t="s">
        <v>4926</v>
      </c>
      <c r="AB3159" s="109"/>
      <c r="AC3159" s="19"/>
      <c r="AD3159" s="22"/>
      <c r="AE3159" s="19"/>
    </row>
    <row r="3160" spans="2:31" x14ac:dyDescent="0.2">
      <c r="B3160" s="14" t="s">
        <v>10366</v>
      </c>
      <c r="C3160" s="33" t="s">
        <v>10365</v>
      </c>
      <c r="D3160" s="16" t="s">
        <v>10364</v>
      </c>
      <c r="E3160" s="104" t="s">
        <v>5057</v>
      </c>
      <c r="F3160" s="18" t="s">
        <v>26</v>
      </c>
      <c r="G3160" s="111" t="s">
        <v>26</v>
      </c>
      <c r="H3160" s="102" t="s">
        <v>323</v>
      </c>
      <c r="I3160" s="21">
        <v>9737000</v>
      </c>
      <c r="J3160" s="71">
        <v>126.008</v>
      </c>
      <c r="K3160" s="21">
        <v>12600790</v>
      </c>
      <c r="L3160" s="21">
        <v>10000000</v>
      </c>
      <c r="M3160" s="21">
        <v>9774947</v>
      </c>
      <c r="N3160" s="21"/>
      <c r="O3160" s="21">
        <v>5651</v>
      </c>
      <c r="P3160" s="21"/>
      <c r="Q3160" s="21"/>
      <c r="R3160" s="22">
        <v>6</v>
      </c>
      <c r="S3160" s="22">
        <v>6.194</v>
      </c>
      <c r="T3160" s="20" t="s">
        <v>4949</v>
      </c>
      <c r="U3160" s="21">
        <v>126667</v>
      </c>
      <c r="V3160" s="21">
        <v>600000</v>
      </c>
      <c r="W3160" s="34">
        <v>37902</v>
      </c>
      <c r="X3160" s="34">
        <v>48867</v>
      </c>
      <c r="Y3160" s="109"/>
      <c r="Z3160" s="70" t="s">
        <v>4927</v>
      </c>
      <c r="AA3160" s="20" t="s">
        <v>4926</v>
      </c>
      <c r="AB3160" s="109"/>
      <c r="AC3160" s="19"/>
      <c r="AD3160" s="22"/>
      <c r="AE3160" s="19"/>
    </row>
    <row r="3161" spans="2:31" x14ac:dyDescent="0.2">
      <c r="B3161" s="14" t="s">
        <v>10363</v>
      </c>
      <c r="C3161" s="33" t="s">
        <v>10362</v>
      </c>
      <c r="D3161" s="16" t="s">
        <v>10361</v>
      </c>
      <c r="E3161" s="104" t="s">
        <v>26</v>
      </c>
      <c r="F3161" s="18" t="s">
        <v>26</v>
      </c>
      <c r="G3161" s="111" t="s">
        <v>26</v>
      </c>
      <c r="H3161" s="102" t="s">
        <v>323</v>
      </c>
      <c r="I3161" s="21">
        <v>7500000</v>
      </c>
      <c r="J3161" s="71">
        <v>100.483</v>
      </c>
      <c r="K3161" s="21">
        <v>7536233</v>
      </c>
      <c r="L3161" s="21">
        <v>7500000</v>
      </c>
      <c r="M3161" s="21">
        <v>7500000</v>
      </c>
      <c r="N3161" s="21"/>
      <c r="O3161" s="21"/>
      <c r="P3161" s="21"/>
      <c r="Q3161" s="21"/>
      <c r="R3161" s="22">
        <v>1.0620000000000001</v>
      </c>
      <c r="S3161" s="22">
        <v>1.0529999999999999</v>
      </c>
      <c r="T3161" s="20" t="s">
        <v>4969</v>
      </c>
      <c r="U3161" s="21">
        <v>8625</v>
      </c>
      <c r="V3161" s="21">
        <v>93609</v>
      </c>
      <c r="W3161" s="34">
        <v>40772</v>
      </c>
      <c r="X3161" s="34">
        <v>41509</v>
      </c>
      <c r="Y3161" s="109"/>
      <c r="Z3161" s="70" t="s">
        <v>4927</v>
      </c>
      <c r="AA3161" s="20" t="s">
        <v>4926</v>
      </c>
      <c r="AB3161" s="109"/>
      <c r="AC3161" s="19"/>
      <c r="AD3161" s="22"/>
      <c r="AE3161" s="19"/>
    </row>
    <row r="3162" spans="2:31" x14ac:dyDescent="0.2">
      <c r="B3162" s="14" t="s">
        <v>10360</v>
      </c>
      <c r="C3162" s="33" t="s">
        <v>10359</v>
      </c>
      <c r="D3162" s="16" t="s">
        <v>10358</v>
      </c>
      <c r="E3162" s="104" t="s">
        <v>26</v>
      </c>
      <c r="F3162" s="18" t="s">
        <v>26</v>
      </c>
      <c r="G3162" s="111" t="s">
        <v>26</v>
      </c>
      <c r="H3162" s="102" t="s">
        <v>334</v>
      </c>
      <c r="I3162" s="21">
        <v>24064576</v>
      </c>
      <c r="J3162" s="71">
        <v>128.30000000000001</v>
      </c>
      <c r="K3162" s="21">
        <v>30535471</v>
      </c>
      <c r="L3162" s="21">
        <v>23800000</v>
      </c>
      <c r="M3162" s="21">
        <v>24028162</v>
      </c>
      <c r="N3162" s="21"/>
      <c r="O3162" s="21">
        <v>-2969</v>
      </c>
      <c r="P3162" s="21"/>
      <c r="Q3162" s="21"/>
      <c r="R3162" s="22">
        <v>7.5</v>
      </c>
      <c r="S3162" s="22">
        <v>7.4059999999999997</v>
      </c>
      <c r="T3162" s="20" t="s">
        <v>4949</v>
      </c>
      <c r="U3162" s="21">
        <v>376833</v>
      </c>
      <c r="V3162" s="21">
        <v>1785000</v>
      </c>
      <c r="W3162" s="34">
        <v>37448</v>
      </c>
      <c r="X3162" s="34">
        <v>48319</v>
      </c>
      <c r="Y3162" s="109"/>
      <c r="Z3162" s="70" t="s">
        <v>4927</v>
      </c>
      <c r="AA3162" s="20" t="s">
        <v>4926</v>
      </c>
      <c r="AB3162" s="109"/>
      <c r="AC3162" s="19"/>
      <c r="AD3162" s="22"/>
      <c r="AE3162" s="19"/>
    </row>
    <row r="3163" spans="2:31" x14ac:dyDescent="0.2">
      <c r="B3163" s="14" t="s">
        <v>10357</v>
      </c>
      <c r="C3163" s="33" t="s">
        <v>10356</v>
      </c>
      <c r="D3163" s="16" t="s">
        <v>10355</v>
      </c>
      <c r="E3163" s="104" t="s">
        <v>5057</v>
      </c>
      <c r="F3163" s="18" t="s">
        <v>26</v>
      </c>
      <c r="G3163" s="111" t="s">
        <v>4412</v>
      </c>
      <c r="H3163" s="102" t="s">
        <v>334</v>
      </c>
      <c r="I3163" s="21">
        <v>11982480</v>
      </c>
      <c r="J3163" s="71">
        <v>109.24</v>
      </c>
      <c r="K3163" s="21">
        <v>13108776</v>
      </c>
      <c r="L3163" s="21">
        <v>12000000</v>
      </c>
      <c r="M3163" s="21">
        <v>11983900</v>
      </c>
      <c r="N3163" s="21"/>
      <c r="O3163" s="21">
        <v>1420</v>
      </c>
      <c r="P3163" s="21"/>
      <c r="Q3163" s="21"/>
      <c r="R3163" s="22">
        <v>4.2</v>
      </c>
      <c r="S3163" s="22">
        <v>4.218</v>
      </c>
      <c r="T3163" s="20" t="s">
        <v>85</v>
      </c>
      <c r="U3163" s="21">
        <v>232400</v>
      </c>
      <c r="V3163" s="21">
        <v>254800</v>
      </c>
      <c r="W3163" s="34">
        <v>40918</v>
      </c>
      <c r="X3163" s="34">
        <v>44576</v>
      </c>
      <c r="Y3163" s="109"/>
      <c r="Z3163" s="70" t="s">
        <v>4927</v>
      </c>
      <c r="AA3163" s="20" t="s">
        <v>4926</v>
      </c>
      <c r="AB3163" s="109"/>
      <c r="AC3163" s="28">
        <v>44484</v>
      </c>
      <c r="AD3163" s="22">
        <v>100</v>
      </c>
      <c r="AE3163" s="19"/>
    </row>
    <row r="3164" spans="2:31" x14ac:dyDescent="0.2">
      <c r="B3164" s="14" t="s">
        <v>10354</v>
      </c>
      <c r="C3164" s="33" t="s">
        <v>10353</v>
      </c>
      <c r="D3164" s="16" t="s">
        <v>10348</v>
      </c>
      <c r="E3164" s="104" t="s">
        <v>26</v>
      </c>
      <c r="F3164" s="18" t="s">
        <v>26</v>
      </c>
      <c r="G3164" s="111" t="s">
        <v>26</v>
      </c>
      <c r="H3164" s="102" t="s">
        <v>323</v>
      </c>
      <c r="I3164" s="21">
        <v>9603800</v>
      </c>
      <c r="J3164" s="71">
        <v>112.896</v>
      </c>
      <c r="K3164" s="21">
        <v>11289630</v>
      </c>
      <c r="L3164" s="21">
        <v>10000000</v>
      </c>
      <c r="M3164" s="21">
        <v>9763233</v>
      </c>
      <c r="N3164" s="21"/>
      <c r="O3164" s="21">
        <v>32721</v>
      </c>
      <c r="P3164" s="21"/>
      <c r="Q3164" s="21"/>
      <c r="R3164" s="22">
        <v>5.75</v>
      </c>
      <c r="S3164" s="22">
        <v>6.2590000000000003</v>
      </c>
      <c r="T3164" s="20" t="s">
        <v>118</v>
      </c>
      <c r="U3164" s="21">
        <v>239583</v>
      </c>
      <c r="V3164" s="21">
        <v>575000</v>
      </c>
      <c r="W3164" s="34">
        <v>39365</v>
      </c>
      <c r="X3164" s="34">
        <v>43313</v>
      </c>
      <c r="Y3164" s="109"/>
      <c r="Z3164" s="70" t="s">
        <v>4927</v>
      </c>
      <c r="AA3164" s="20" t="s">
        <v>4926</v>
      </c>
      <c r="AB3164" s="109"/>
      <c r="AC3164" s="19"/>
      <c r="AD3164" s="22"/>
      <c r="AE3164" s="19"/>
    </row>
    <row r="3165" spans="2:31" x14ac:dyDescent="0.2">
      <c r="B3165" s="14" t="s">
        <v>10352</v>
      </c>
      <c r="C3165" s="33" t="s">
        <v>10351</v>
      </c>
      <c r="D3165" s="16" t="s">
        <v>10348</v>
      </c>
      <c r="E3165" s="104" t="s">
        <v>26</v>
      </c>
      <c r="F3165" s="18" t="s">
        <v>26</v>
      </c>
      <c r="G3165" s="111" t="s">
        <v>26</v>
      </c>
      <c r="H3165" s="102" t="s">
        <v>323</v>
      </c>
      <c r="I3165" s="21">
        <v>11975880</v>
      </c>
      <c r="J3165" s="71">
        <v>109.348</v>
      </c>
      <c r="K3165" s="21">
        <v>13121748</v>
      </c>
      <c r="L3165" s="21">
        <v>12000000</v>
      </c>
      <c r="M3165" s="21">
        <v>11991682</v>
      </c>
      <c r="N3165" s="21"/>
      <c r="O3165" s="21">
        <v>2720</v>
      </c>
      <c r="P3165" s="21"/>
      <c r="Q3165" s="21"/>
      <c r="R3165" s="22">
        <v>5.45</v>
      </c>
      <c r="S3165" s="22">
        <v>5.476</v>
      </c>
      <c r="T3165" s="20" t="s">
        <v>89</v>
      </c>
      <c r="U3165" s="21">
        <v>54500</v>
      </c>
      <c r="V3165" s="21">
        <v>654000</v>
      </c>
      <c r="W3165" s="34">
        <v>38672</v>
      </c>
      <c r="X3165" s="34">
        <v>42339</v>
      </c>
      <c r="Y3165" s="109"/>
      <c r="Z3165" s="70" t="s">
        <v>4927</v>
      </c>
      <c r="AA3165" s="20" t="s">
        <v>4926</v>
      </c>
      <c r="AB3165" s="109"/>
      <c r="AC3165" s="19"/>
      <c r="AD3165" s="22"/>
      <c r="AE3165" s="19"/>
    </row>
    <row r="3166" spans="2:31" x14ac:dyDescent="0.2">
      <c r="B3166" s="14" t="s">
        <v>10350</v>
      </c>
      <c r="C3166" s="33" t="s">
        <v>10349</v>
      </c>
      <c r="D3166" s="16" t="s">
        <v>10348</v>
      </c>
      <c r="E3166" s="104" t="s">
        <v>5057</v>
      </c>
      <c r="F3166" s="18" t="s">
        <v>26</v>
      </c>
      <c r="G3166" s="111" t="s">
        <v>26</v>
      </c>
      <c r="H3166" s="102" t="s">
        <v>323</v>
      </c>
      <c r="I3166" s="21">
        <v>4989283</v>
      </c>
      <c r="J3166" s="71">
        <v>117.881</v>
      </c>
      <c r="K3166" s="21">
        <v>5894025</v>
      </c>
      <c r="L3166" s="21">
        <v>5000000</v>
      </c>
      <c r="M3166" s="21">
        <v>4990450</v>
      </c>
      <c r="N3166" s="21"/>
      <c r="O3166" s="21">
        <v>-2631</v>
      </c>
      <c r="P3166" s="21"/>
      <c r="Q3166" s="21"/>
      <c r="R3166" s="22">
        <v>6.1</v>
      </c>
      <c r="S3166" s="22">
        <v>6.1159999999999997</v>
      </c>
      <c r="T3166" s="20" t="s">
        <v>89</v>
      </c>
      <c r="U3166" s="21">
        <v>25417</v>
      </c>
      <c r="V3166" s="21">
        <v>305000</v>
      </c>
      <c r="W3166" s="34">
        <v>39430</v>
      </c>
      <c r="X3166" s="34">
        <v>49644</v>
      </c>
      <c r="Y3166" s="109"/>
      <c r="Z3166" s="70" t="s">
        <v>4927</v>
      </c>
      <c r="AA3166" s="20" t="s">
        <v>4926</v>
      </c>
      <c r="AB3166" s="109"/>
      <c r="AC3166" s="19"/>
      <c r="AD3166" s="22"/>
      <c r="AE3166" s="19"/>
    </row>
    <row r="3167" spans="2:31" x14ac:dyDescent="0.2">
      <c r="B3167" s="14" t="s">
        <v>10347</v>
      </c>
      <c r="C3167" s="33" t="s">
        <v>10346</v>
      </c>
      <c r="D3167" s="16" t="s">
        <v>10340</v>
      </c>
      <c r="E3167" s="104" t="s">
        <v>5057</v>
      </c>
      <c r="F3167" s="18" t="s">
        <v>26</v>
      </c>
      <c r="G3167" s="111" t="s">
        <v>4412</v>
      </c>
      <c r="H3167" s="102" t="s">
        <v>334</v>
      </c>
      <c r="I3167" s="21">
        <v>9755285</v>
      </c>
      <c r="J3167" s="71">
        <v>106.045</v>
      </c>
      <c r="K3167" s="21">
        <v>10440091</v>
      </c>
      <c r="L3167" s="21">
        <v>9845000</v>
      </c>
      <c r="M3167" s="21">
        <v>9761828</v>
      </c>
      <c r="N3167" s="21"/>
      <c r="O3167" s="21">
        <v>6544</v>
      </c>
      <c r="P3167" s="21"/>
      <c r="Q3167" s="21"/>
      <c r="R3167" s="22">
        <v>4.25</v>
      </c>
      <c r="S3167" s="22">
        <v>4.3630000000000004</v>
      </c>
      <c r="T3167" s="20" t="s">
        <v>4985</v>
      </c>
      <c r="U3167" s="21">
        <v>139471</v>
      </c>
      <c r="V3167" s="21">
        <v>233614</v>
      </c>
      <c r="W3167" s="34">
        <v>41009</v>
      </c>
      <c r="X3167" s="34">
        <v>44621</v>
      </c>
      <c r="Y3167" s="109"/>
      <c r="Z3167" s="70" t="s">
        <v>4927</v>
      </c>
      <c r="AA3167" s="20" t="s">
        <v>4926</v>
      </c>
      <c r="AB3167" s="109"/>
      <c r="AC3167" s="28">
        <v>44531</v>
      </c>
      <c r="AD3167" s="22">
        <v>100</v>
      </c>
      <c r="AE3167" s="19"/>
    </row>
    <row r="3168" spans="2:31" x14ac:dyDescent="0.2">
      <c r="B3168" s="14" t="s">
        <v>10345</v>
      </c>
      <c r="C3168" s="33" t="s">
        <v>10344</v>
      </c>
      <c r="D3168" s="16" t="s">
        <v>10343</v>
      </c>
      <c r="E3168" s="104" t="s">
        <v>26</v>
      </c>
      <c r="F3168" s="18" t="s">
        <v>26</v>
      </c>
      <c r="G3168" s="111" t="s">
        <v>4412</v>
      </c>
      <c r="H3168" s="102" t="s">
        <v>334</v>
      </c>
      <c r="I3168" s="21">
        <v>4974450</v>
      </c>
      <c r="J3168" s="71">
        <v>107.494</v>
      </c>
      <c r="K3168" s="21">
        <v>5374710</v>
      </c>
      <c r="L3168" s="21">
        <v>5000000</v>
      </c>
      <c r="M3168" s="21">
        <v>4976782</v>
      </c>
      <c r="N3168" s="21"/>
      <c r="O3168" s="21">
        <v>2332</v>
      </c>
      <c r="P3168" s="21"/>
      <c r="Q3168" s="21"/>
      <c r="R3168" s="22">
        <v>4</v>
      </c>
      <c r="S3168" s="22">
        <v>4.0839999999999996</v>
      </c>
      <c r="T3168" s="20" t="s">
        <v>4949</v>
      </c>
      <c r="U3168" s="21">
        <v>33889</v>
      </c>
      <c r="V3168" s="21">
        <v>107222</v>
      </c>
      <c r="W3168" s="34">
        <v>41011</v>
      </c>
      <c r="X3168" s="34">
        <v>43585</v>
      </c>
      <c r="Y3168" s="109"/>
      <c r="Z3168" s="70" t="s">
        <v>4927</v>
      </c>
      <c r="AA3168" s="20" t="s">
        <v>4926</v>
      </c>
      <c r="AB3168" s="109"/>
      <c r="AC3168" s="28">
        <v>43495</v>
      </c>
      <c r="AD3168" s="22">
        <v>100</v>
      </c>
      <c r="AE3168" s="19"/>
    </row>
    <row r="3169" spans="2:31" x14ac:dyDescent="0.2">
      <c r="B3169" s="14" t="s">
        <v>10342</v>
      </c>
      <c r="C3169" s="33" t="s">
        <v>10341</v>
      </c>
      <c r="D3169" s="16" t="s">
        <v>10340</v>
      </c>
      <c r="E3169" s="104" t="s">
        <v>26</v>
      </c>
      <c r="F3169" s="18" t="s">
        <v>26</v>
      </c>
      <c r="G3169" s="111" t="s">
        <v>4412</v>
      </c>
      <c r="H3169" s="102" t="s">
        <v>334</v>
      </c>
      <c r="I3169" s="21">
        <v>4925450</v>
      </c>
      <c r="J3169" s="71">
        <v>98.049000000000007</v>
      </c>
      <c r="K3169" s="21">
        <v>4902450</v>
      </c>
      <c r="L3169" s="21">
        <v>5000000</v>
      </c>
      <c r="M3169" s="21">
        <v>4925839</v>
      </c>
      <c r="N3169" s="21"/>
      <c r="O3169" s="21">
        <v>389</v>
      </c>
      <c r="P3169" s="21"/>
      <c r="Q3169" s="21"/>
      <c r="R3169" s="22">
        <v>3.25</v>
      </c>
      <c r="S3169" s="22">
        <v>3.4319999999999999</v>
      </c>
      <c r="T3169" s="20" t="s">
        <v>118</v>
      </c>
      <c r="U3169" s="21">
        <v>66806</v>
      </c>
      <c r="V3169" s="21"/>
      <c r="W3169" s="34">
        <v>41249</v>
      </c>
      <c r="X3169" s="34">
        <v>44788</v>
      </c>
      <c r="Y3169" s="109"/>
      <c r="Z3169" s="70" t="s">
        <v>4927</v>
      </c>
      <c r="AA3169" s="20" t="s">
        <v>4926</v>
      </c>
      <c r="AB3169" s="109"/>
      <c r="AC3169" s="28">
        <v>44696</v>
      </c>
      <c r="AD3169" s="22">
        <v>100</v>
      </c>
      <c r="AE3169" s="19"/>
    </row>
    <row r="3170" spans="2:31" x14ac:dyDescent="0.2">
      <c r="B3170" s="14" t="s">
        <v>10339</v>
      </c>
      <c r="C3170" s="33" t="s">
        <v>10338</v>
      </c>
      <c r="D3170" s="16" t="s">
        <v>10331</v>
      </c>
      <c r="E3170" s="104" t="s">
        <v>26</v>
      </c>
      <c r="F3170" s="18" t="s">
        <v>26</v>
      </c>
      <c r="G3170" s="111" t="s">
        <v>26</v>
      </c>
      <c r="H3170" s="102" t="s">
        <v>323</v>
      </c>
      <c r="I3170" s="21">
        <v>14895450</v>
      </c>
      <c r="J3170" s="71">
        <v>117.35</v>
      </c>
      <c r="K3170" s="21">
        <v>17602545</v>
      </c>
      <c r="L3170" s="21">
        <v>15000000</v>
      </c>
      <c r="M3170" s="21">
        <v>14948525</v>
      </c>
      <c r="N3170" s="21"/>
      <c r="O3170" s="21">
        <v>5061</v>
      </c>
      <c r="P3170" s="21"/>
      <c r="Q3170" s="21"/>
      <c r="R3170" s="22">
        <v>5.5</v>
      </c>
      <c r="S3170" s="22">
        <v>5.5919999999999996</v>
      </c>
      <c r="T3170" s="20" t="s">
        <v>4949</v>
      </c>
      <c r="U3170" s="21">
        <v>206250</v>
      </c>
      <c r="V3170" s="21">
        <v>825000</v>
      </c>
      <c r="W3170" s="34">
        <v>39170</v>
      </c>
      <c r="X3170" s="34">
        <v>42826</v>
      </c>
      <c r="Y3170" s="109"/>
      <c r="Z3170" s="70" t="s">
        <v>4927</v>
      </c>
      <c r="AA3170" s="20" t="s">
        <v>4926</v>
      </c>
      <c r="AB3170" s="109"/>
      <c r="AC3170" s="19"/>
      <c r="AD3170" s="22"/>
      <c r="AE3170" s="19"/>
    </row>
    <row r="3171" spans="2:31" x14ac:dyDescent="0.2">
      <c r="B3171" s="14" t="s">
        <v>10337</v>
      </c>
      <c r="C3171" s="33" t="s">
        <v>10336</v>
      </c>
      <c r="D3171" s="16" t="s">
        <v>10331</v>
      </c>
      <c r="E3171" s="104" t="s">
        <v>26</v>
      </c>
      <c r="F3171" s="18" t="s">
        <v>26</v>
      </c>
      <c r="G3171" s="111" t="s">
        <v>26</v>
      </c>
      <c r="H3171" s="102" t="s">
        <v>323</v>
      </c>
      <c r="I3171" s="21">
        <v>494207</v>
      </c>
      <c r="J3171" s="71">
        <v>138.84700000000001</v>
      </c>
      <c r="K3171" s="21">
        <v>690070</v>
      </c>
      <c r="L3171" s="21">
        <v>497000</v>
      </c>
      <c r="M3171" s="21">
        <v>495094</v>
      </c>
      <c r="N3171" s="21"/>
      <c r="O3171" s="21">
        <v>230</v>
      </c>
      <c r="P3171" s="21"/>
      <c r="Q3171" s="21"/>
      <c r="R3171" s="22">
        <v>8.75</v>
      </c>
      <c r="S3171" s="22">
        <v>8.8360000000000003</v>
      </c>
      <c r="T3171" s="20" t="s">
        <v>4965</v>
      </c>
      <c r="U3171" s="21">
        <v>7248</v>
      </c>
      <c r="V3171" s="21">
        <v>152273</v>
      </c>
      <c r="W3171" s="34">
        <v>39751</v>
      </c>
      <c r="X3171" s="34">
        <v>43405</v>
      </c>
      <c r="Y3171" s="109"/>
      <c r="Z3171" s="70" t="s">
        <v>4927</v>
      </c>
      <c r="AA3171" s="20" t="s">
        <v>4926</v>
      </c>
      <c r="AB3171" s="109"/>
      <c r="AC3171" s="19"/>
      <c r="AD3171" s="22"/>
      <c r="AE3171" s="19"/>
    </row>
    <row r="3172" spans="2:31" x14ac:dyDescent="0.2">
      <c r="B3172" s="14" t="s">
        <v>10335</v>
      </c>
      <c r="C3172" s="33" t="s">
        <v>10334</v>
      </c>
      <c r="D3172" s="16" t="s">
        <v>10331</v>
      </c>
      <c r="E3172" s="104" t="s">
        <v>26</v>
      </c>
      <c r="F3172" s="18" t="s">
        <v>26</v>
      </c>
      <c r="G3172" s="111" t="s">
        <v>26</v>
      </c>
      <c r="H3172" s="102" t="s">
        <v>323</v>
      </c>
      <c r="I3172" s="21">
        <v>985180</v>
      </c>
      <c r="J3172" s="71">
        <v>126.379</v>
      </c>
      <c r="K3172" s="21">
        <v>1263785</v>
      </c>
      <c r="L3172" s="21">
        <v>1000000</v>
      </c>
      <c r="M3172" s="21">
        <v>989679</v>
      </c>
      <c r="N3172" s="21"/>
      <c r="O3172" s="21">
        <v>1335</v>
      </c>
      <c r="P3172" s="21"/>
      <c r="Q3172" s="21"/>
      <c r="R3172" s="22">
        <v>6.35</v>
      </c>
      <c r="S3172" s="22">
        <v>6.5540000000000003</v>
      </c>
      <c r="T3172" s="20" t="s">
        <v>4949</v>
      </c>
      <c r="U3172" s="21">
        <v>15875</v>
      </c>
      <c r="V3172" s="21">
        <v>63500</v>
      </c>
      <c r="W3172" s="34">
        <v>39896</v>
      </c>
      <c r="X3172" s="34">
        <v>43556</v>
      </c>
      <c r="Y3172" s="109"/>
      <c r="Z3172" s="70" t="s">
        <v>4927</v>
      </c>
      <c r="AA3172" s="20" t="s">
        <v>4926</v>
      </c>
      <c r="AB3172" s="109"/>
      <c r="AC3172" s="19"/>
      <c r="AD3172" s="22"/>
      <c r="AE3172" s="31"/>
    </row>
    <row r="3173" spans="2:31" x14ac:dyDescent="0.2">
      <c r="B3173" s="14" t="s">
        <v>10333</v>
      </c>
      <c r="C3173" s="33" t="s">
        <v>10332</v>
      </c>
      <c r="D3173" s="16" t="s">
        <v>10331</v>
      </c>
      <c r="E3173" s="104" t="s">
        <v>5057</v>
      </c>
      <c r="F3173" s="18" t="s">
        <v>26</v>
      </c>
      <c r="G3173" s="111" t="s">
        <v>26</v>
      </c>
      <c r="H3173" s="102" t="s">
        <v>323</v>
      </c>
      <c r="I3173" s="21">
        <v>22880400</v>
      </c>
      <c r="J3173" s="71">
        <v>106.48099999999999</v>
      </c>
      <c r="K3173" s="21">
        <v>24490538</v>
      </c>
      <c r="L3173" s="21">
        <v>23000000</v>
      </c>
      <c r="M3173" s="21">
        <v>22920415</v>
      </c>
      <c r="N3173" s="21"/>
      <c r="O3173" s="21">
        <v>23140</v>
      </c>
      <c r="P3173" s="21"/>
      <c r="Q3173" s="21"/>
      <c r="R3173" s="22">
        <v>3</v>
      </c>
      <c r="S3173" s="22">
        <v>3.113</v>
      </c>
      <c r="T3173" s="20" t="s">
        <v>4949</v>
      </c>
      <c r="U3173" s="21">
        <v>172500</v>
      </c>
      <c r="V3173" s="21">
        <v>690000</v>
      </c>
      <c r="W3173" s="34">
        <v>40625</v>
      </c>
      <c r="X3173" s="34">
        <v>42461</v>
      </c>
      <c r="Y3173" s="109"/>
      <c r="Z3173" s="70" t="s">
        <v>4927</v>
      </c>
      <c r="AA3173" s="20" t="s">
        <v>4926</v>
      </c>
      <c r="AB3173" s="109"/>
      <c r="AC3173" s="19"/>
      <c r="AD3173" s="22"/>
      <c r="AE3173" s="19"/>
    </row>
    <row r="3174" spans="2:31" x14ac:dyDescent="0.2">
      <c r="B3174" s="14" t="s">
        <v>10330</v>
      </c>
      <c r="C3174" s="33" t="s">
        <v>10329</v>
      </c>
      <c r="D3174" s="16" t="s">
        <v>10326</v>
      </c>
      <c r="E3174" s="104" t="s">
        <v>26</v>
      </c>
      <c r="F3174" s="18" t="s">
        <v>26</v>
      </c>
      <c r="G3174" s="111" t="s">
        <v>26</v>
      </c>
      <c r="H3174" s="102" t="s">
        <v>323</v>
      </c>
      <c r="I3174" s="21">
        <v>28006587</v>
      </c>
      <c r="J3174" s="71">
        <v>146.40899999999999</v>
      </c>
      <c r="K3174" s="21">
        <v>38608001</v>
      </c>
      <c r="L3174" s="21">
        <v>26370000</v>
      </c>
      <c r="M3174" s="21">
        <v>27723637</v>
      </c>
      <c r="N3174" s="21"/>
      <c r="O3174" s="21">
        <v>-38032</v>
      </c>
      <c r="P3174" s="21"/>
      <c r="Q3174" s="21"/>
      <c r="R3174" s="22">
        <v>7.75</v>
      </c>
      <c r="S3174" s="22">
        <v>7.234</v>
      </c>
      <c r="T3174" s="20" t="s">
        <v>89</v>
      </c>
      <c r="U3174" s="21">
        <v>170306</v>
      </c>
      <c r="V3174" s="21">
        <v>2043675</v>
      </c>
      <c r="W3174" s="34">
        <v>38895</v>
      </c>
      <c r="X3174" s="34">
        <v>47818</v>
      </c>
      <c r="Y3174" s="109"/>
      <c r="Z3174" s="70" t="s">
        <v>4927</v>
      </c>
      <c r="AA3174" s="20" t="s">
        <v>4926</v>
      </c>
      <c r="AB3174" s="109"/>
      <c r="AC3174" s="19"/>
      <c r="AD3174" s="22"/>
      <c r="AE3174" s="19"/>
    </row>
    <row r="3175" spans="2:31" x14ac:dyDescent="0.2">
      <c r="B3175" s="14" t="s">
        <v>10328</v>
      </c>
      <c r="C3175" s="33" t="s">
        <v>10327</v>
      </c>
      <c r="D3175" s="16" t="s">
        <v>10326</v>
      </c>
      <c r="E3175" s="104" t="s">
        <v>5057</v>
      </c>
      <c r="F3175" s="18" t="s">
        <v>26</v>
      </c>
      <c r="G3175" s="111" t="s">
        <v>26</v>
      </c>
      <c r="H3175" s="102" t="s">
        <v>323</v>
      </c>
      <c r="I3175" s="21">
        <v>13823880</v>
      </c>
      <c r="J3175" s="71">
        <v>147.30799999999999</v>
      </c>
      <c r="K3175" s="21">
        <v>20623148</v>
      </c>
      <c r="L3175" s="21">
        <v>14000000</v>
      </c>
      <c r="M3175" s="21">
        <v>13848430</v>
      </c>
      <c r="N3175" s="21"/>
      <c r="O3175" s="21">
        <v>3946</v>
      </c>
      <c r="P3175" s="21"/>
      <c r="Q3175" s="21"/>
      <c r="R3175" s="22">
        <v>7.75</v>
      </c>
      <c r="S3175" s="22">
        <v>7.86</v>
      </c>
      <c r="T3175" s="20" t="s">
        <v>89</v>
      </c>
      <c r="U3175" s="21">
        <v>48222</v>
      </c>
      <c r="V3175" s="21">
        <v>1085000</v>
      </c>
      <c r="W3175" s="34">
        <v>37425</v>
      </c>
      <c r="X3175" s="34">
        <v>48380</v>
      </c>
      <c r="Y3175" s="109"/>
      <c r="Z3175" s="70" t="s">
        <v>4927</v>
      </c>
      <c r="AA3175" s="20" t="s">
        <v>4926</v>
      </c>
      <c r="AB3175" s="109"/>
      <c r="AC3175" s="19"/>
      <c r="AD3175" s="22"/>
      <c r="AE3175" s="19"/>
    </row>
    <row r="3176" spans="2:31" x14ac:dyDescent="0.2">
      <c r="B3176" s="14" t="s">
        <v>10325</v>
      </c>
      <c r="C3176" s="33" t="s">
        <v>10324</v>
      </c>
      <c r="D3176" s="16" t="s">
        <v>10323</v>
      </c>
      <c r="E3176" s="104" t="s">
        <v>26</v>
      </c>
      <c r="F3176" s="18" t="s">
        <v>26</v>
      </c>
      <c r="G3176" s="111" t="s">
        <v>26</v>
      </c>
      <c r="H3176" s="102" t="s">
        <v>323</v>
      </c>
      <c r="I3176" s="21">
        <v>19871400</v>
      </c>
      <c r="J3176" s="71">
        <v>104.974</v>
      </c>
      <c r="K3176" s="21">
        <v>20994880</v>
      </c>
      <c r="L3176" s="21">
        <v>20000000</v>
      </c>
      <c r="M3176" s="21">
        <v>19968980</v>
      </c>
      <c r="N3176" s="21"/>
      <c r="O3176" s="21">
        <v>25831</v>
      </c>
      <c r="P3176" s="21"/>
      <c r="Q3176" s="21"/>
      <c r="R3176" s="22">
        <v>5.55</v>
      </c>
      <c r="S3176" s="22">
        <v>5.7</v>
      </c>
      <c r="T3176" s="20" t="s">
        <v>118</v>
      </c>
      <c r="U3176" s="21">
        <v>462500</v>
      </c>
      <c r="V3176" s="21">
        <v>1110000</v>
      </c>
      <c r="W3176" s="34">
        <v>39843</v>
      </c>
      <c r="X3176" s="34">
        <v>41671</v>
      </c>
      <c r="Y3176" s="109"/>
      <c r="Z3176" s="70" t="s">
        <v>4927</v>
      </c>
      <c r="AA3176" s="20" t="s">
        <v>4926</v>
      </c>
      <c r="AB3176" s="109"/>
      <c r="AC3176" s="19"/>
      <c r="AD3176" s="22"/>
      <c r="AE3176" s="19"/>
    </row>
    <row r="3177" spans="2:31" x14ac:dyDescent="0.2">
      <c r="B3177" s="14" t="s">
        <v>10322</v>
      </c>
      <c r="C3177" s="33" t="s">
        <v>10321</v>
      </c>
      <c r="D3177" s="16" t="s">
        <v>10320</v>
      </c>
      <c r="E3177" s="104" t="s">
        <v>26</v>
      </c>
      <c r="F3177" s="18" t="s">
        <v>26</v>
      </c>
      <c r="G3177" s="111" t="s">
        <v>26</v>
      </c>
      <c r="H3177" s="102" t="s">
        <v>323</v>
      </c>
      <c r="I3177" s="21">
        <v>16789540</v>
      </c>
      <c r="J3177" s="71">
        <v>132.49600000000001</v>
      </c>
      <c r="K3177" s="21">
        <v>22524303</v>
      </c>
      <c r="L3177" s="21">
        <v>17000000</v>
      </c>
      <c r="M3177" s="21">
        <v>16821159</v>
      </c>
      <c r="N3177" s="21"/>
      <c r="O3177" s="21">
        <v>4640</v>
      </c>
      <c r="P3177" s="21"/>
      <c r="Q3177" s="21"/>
      <c r="R3177" s="22">
        <v>7.375</v>
      </c>
      <c r="S3177" s="22">
        <v>7.4790000000000001</v>
      </c>
      <c r="T3177" s="20" t="s">
        <v>4949</v>
      </c>
      <c r="U3177" s="21">
        <v>313438</v>
      </c>
      <c r="V3177" s="21">
        <v>1253750</v>
      </c>
      <c r="W3177" s="34">
        <v>37340</v>
      </c>
      <c r="X3177" s="34">
        <v>48305</v>
      </c>
      <c r="Y3177" s="109"/>
      <c r="Z3177" s="70" t="s">
        <v>4927</v>
      </c>
      <c r="AA3177" s="20" t="s">
        <v>4926</v>
      </c>
      <c r="AB3177" s="109"/>
      <c r="AC3177" s="19"/>
      <c r="AD3177" s="22"/>
      <c r="AE3177" s="19"/>
    </row>
    <row r="3178" spans="2:31" x14ac:dyDescent="0.2">
      <c r="B3178" s="14" t="s">
        <v>10319</v>
      </c>
      <c r="C3178" s="33" t="s">
        <v>10318</v>
      </c>
      <c r="D3178" s="16" t="s">
        <v>10307</v>
      </c>
      <c r="E3178" s="104" t="s">
        <v>26</v>
      </c>
      <c r="F3178" s="18" t="s">
        <v>26</v>
      </c>
      <c r="G3178" s="111" t="s">
        <v>26</v>
      </c>
      <c r="H3178" s="102" t="s">
        <v>334</v>
      </c>
      <c r="I3178" s="21">
        <v>14493761</v>
      </c>
      <c r="J3178" s="71">
        <v>135.429</v>
      </c>
      <c r="K3178" s="21">
        <v>19806491</v>
      </c>
      <c r="L3178" s="21">
        <v>14625000</v>
      </c>
      <c r="M3178" s="21">
        <v>14505746</v>
      </c>
      <c r="N3178" s="21"/>
      <c r="O3178" s="21">
        <v>4342</v>
      </c>
      <c r="P3178" s="21"/>
      <c r="Q3178" s="21"/>
      <c r="R3178" s="22">
        <v>6.875</v>
      </c>
      <c r="S3178" s="22">
        <v>6.9459999999999997</v>
      </c>
      <c r="T3178" s="20" t="s">
        <v>4949</v>
      </c>
      <c r="U3178" s="21">
        <v>170371</v>
      </c>
      <c r="V3178" s="21">
        <v>1005469</v>
      </c>
      <c r="W3178" s="34">
        <v>38813</v>
      </c>
      <c r="X3178" s="34">
        <v>49795</v>
      </c>
      <c r="Y3178" s="109"/>
      <c r="Z3178" s="70" t="s">
        <v>4927</v>
      </c>
      <c r="AA3178" s="20" t="s">
        <v>4926</v>
      </c>
      <c r="AB3178" s="109"/>
      <c r="AC3178" s="31"/>
      <c r="AD3178" s="22"/>
      <c r="AE3178" s="19"/>
    </row>
    <row r="3179" spans="2:31" x14ac:dyDescent="0.2">
      <c r="B3179" s="14" t="s">
        <v>10317</v>
      </c>
      <c r="C3179" s="33" t="s">
        <v>10316</v>
      </c>
      <c r="D3179" s="16" t="s">
        <v>10307</v>
      </c>
      <c r="E3179" s="104" t="s">
        <v>26</v>
      </c>
      <c r="F3179" s="18" t="s">
        <v>26</v>
      </c>
      <c r="G3179" s="111" t="s">
        <v>26</v>
      </c>
      <c r="H3179" s="102" t="s">
        <v>334</v>
      </c>
      <c r="I3179" s="21">
        <v>6971332</v>
      </c>
      <c r="J3179" s="71">
        <v>115.92700000000001</v>
      </c>
      <c r="K3179" s="21">
        <v>8114897</v>
      </c>
      <c r="L3179" s="21">
        <v>7000000</v>
      </c>
      <c r="M3179" s="21">
        <v>6988604</v>
      </c>
      <c r="N3179" s="21"/>
      <c r="O3179" s="21">
        <v>4193</v>
      </c>
      <c r="P3179" s="21"/>
      <c r="Q3179" s="21"/>
      <c r="R3179" s="22">
        <v>6.25</v>
      </c>
      <c r="S3179" s="22">
        <v>6.3049999999999997</v>
      </c>
      <c r="T3179" s="20" t="s">
        <v>4949</v>
      </c>
      <c r="U3179" s="21">
        <v>74132</v>
      </c>
      <c r="V3179" s="21">
        <v>437500</v>
      </c>
      <c r="W3179" s="34">
        <v>38812</v>
      </c>
      <c r="X3179" s="34">
        <v>42490</v>
      </c>
      <c r="Y3179" s="109"/>
      <c r="Z3179" s="70" t="s">
        <v>4927</v>
      </c>
      <c r="AA3179" s="20" t="s">
        <v>4926</v>
      </c>
      <c r="AB3179" s="109"/>
      <c r="AC3179" s="31"/>
      <c r="AD3179" s="22"/>
      <c r="AE3179" s="19"/>
    </row>
    <row r="3180" spans="2:31" x14ac:dyDescent="0.2">
      <c r="B3180" s="14" t="s">
        <v>10315</v>
      </c>
      <c r="C3180" s="33" t="s">
        <v>10314</v>
      </c>
      <c r="D3180" s="16" t="s">
        <v>10307</v>
      </c>
      <c r="E3180" s="104" t="s">
        <v>26</v>
      </c>
      <c r="F3180" s="18" t="s">
        <v>26</v>
      </c>
      <c r="G3180" s="111" t="s">
        <v>26</v>
      </c>
      <c r="H3180" s="102" t="s">
        <v>334</v>
      </c>
      <c r="I3180" s="21">
        <v>14408070</v>
      </c>
      <c r="J3180" s="71">
        <v>104.267</v>
      </c>
      <c r="K3180" s="21">
        <v>15118759</v>
      </c>
      <c r="L3180" s="21">
        <v>14500000</v>
      </c>
      <c r="M3180" s="21">
        <v>14426467</v>
      </c>
      <c r="N3180" s="21"/>
      <c r="O3180" s="21">
        <v>16956</v>
      </c>
      <c r="P3180" s="21"/>
      <c r="Q3180" s="21"/>
      <c r="R3180" s="22">
        <v>2.5</v>
      </c>
      <c r="S3180" s="22">
        <v>2.6360000000000001</v>
      </c>
      <c r="T3180" s="20" t="s">
        <v>89</v>
      </c>
      <c r="U3180" s="21">
        <v>16111</v>
      </c>
      <c r="V3180" s="21">
        <v>365521</v>
      </c>
      <c r="W3180" s="34">
        <v>40884</v>
      </c>
      <c r="X3180" s="34">
        <v>42719</v>
      </c>
      <c r="Y3180" s="109"/>
      <c r="Z3180" s="70" t="s">
        <v>4927</v>
      </c>
      <c r="AA3180" s="20" t="s">
        <v>4926</v>
      </c>
      <c r="AB3180" s="109"/>
      <c r="AC3180" s="19"/>
      <c r="AD3180" s="22"/>
      <c r="AE3180" s="19"/>
    </row>
    <row r="3181" spans="2:31" x14ac:dyDescent="0.2">
      <c r="B3181" s="14" t="s">
        <v>10313</v>
      </c>
      <c r="C3181" s="33" t="s">
        <v>10312</v>
      </c>
      <c r="D3181" s="16" t="s">
        <v>10307</v>
      </c>
      <c r="E3181" s="104" t="s">
        <v>5057</v>
      </c>
      <c r="F3181" s="18" t="s">
        <v>26</v>
      </c>
      <c r="G3181" s="111" t="s">
        <v>26</v>
      </c>
      <c r="H3181" s="102" t="s">
        <v>334</v>
      </c>
      <c r="I3181" s="21">
        <v>4918050</v>
      </c>
      <c r="J3181" s="71">
        <v>108.98699999999999</v>
      </c>
      <c r="K3181" s="21">
        <v>5449325</v>
      </c>
      <c r="L3181" s="21">
        <v>5000000</v>
      </c>
      <c r="M3181" s="21">
        <v>4925231</v>
      </c>
      <c r="N3181" s="21"/>
      <c r="O3181" s="21">
        <v>6622</v>
      </c>
      <c r="P3181" s="21"/>
      <c r="Q3181" s="21"/>
      <c r="R3181" s="22">
        <v>3.875</v>
      </c>
      <c r="S3181" s="22">
        <v>4.0759999999999996</v>
      </c>
      <c r="T3181" s="20" t="s">
        <v>89</v>
      </c>
      <c r="U3181" s="21">
        <v>8611</v>
      </c>
      <c r="V3181" s="21">
        <v>195365</v>
      </c>
      <c r="W3181" s="34">
        <v>40884</v>
      </c>
      <c r="X3181" s="34">
        <v>44545</v>
      </c>
      <c r="Y3181" s="109"/>
      <c r="Z3181" s="70" t="s">
        <v>4927</v>
      </c>
      <c r="AA3181" s="20" t="s">
        <v>4926</v>
      </c>
      <c r="AB3181" s="109"/>
      <c r="AC3181" s="19"/>
      <c r="AD3181" s="22"/>
      <c r="AE3181" s="19"/>
    </row>
    <row r="3182" spans="2:31" x14ac:dyDescent="0.2">
      <c r="B3182" s="14" t="s">
        <v>10311</v>
      </c>
      <c r="C3182" s="33" t="s">
        <v>10310</v>
      </c>
      <c r="D3182" s="16" t="s">
        <v>10307</v>
      </c>
      <c r="E3182" s="104" t="s">
        <v>26</v>
      </c>
      <c r="F3182" s="18" t="s">
        <v>26</v>
      </c>
      <c r="G3182" s="111" t="s">
        <v>26</v>
      </c>
      <c r="H3182" s="102" t="s">
        <v>334</v>
      </c>
      <c r="I3182" s="21">
        <v>10002600</v>
      </c>
      <c r="J3182" s="71">
        <v>100.976</v>
      </c>
      <c r="K3182" s="21">
        <v>10097630</v>
      </c>
      <c r="L3182" s="21">
        <v>10000000</v>
      </c>
      <c r="M3182" s="21">
        <v>10002116</v>
      </c>
      <c r="N3182" s="21"/>
      <c r="O3182" s="21">
        <v>-484</v>
      </c>
      <c r="P3182" s="21"/>
      <c r="Q3182" s="21"/>
      <c r="R3182" s="22">
        <v>1.25</v>
      </c>
      <c r="S3182" s="22">
        <v>1.24</v>
      </c>
      <c r="T3182" s="20" t="s">
        <v>118</v>
      </c>
      <c r="U3182" s="21">
        <v>43056</v>
      </c>
      <c r="V3182" s="21">
        <v>62153</v>
      </c>
      <c r="W3182" s="34">
        <v>41067</v>
      </c>
      <c r="X3182" s="34">
        <v>42062</v>
      </c>
      <c r="Y3182" s="109"/>
      <c r="Z3182" s="70" t="s">
        <v>4927</v>
      </c>
      <c r="AA3182" s="20" t="s">
        <v>4926</v>
      </c>
      <c r="AB3182" s="109"/>
      <c r="AC3182" s="31"/>
      <c r="AD3182" s="22"/>
      <c r="AE3182" s="19"/>
    </row>
    <row r="3183" spans="2:31" x14ac:dyDescent="0.2">
      <c r="B3183" s="14" t="s">
        <v>10309</v>
      </c>
      <c r="C3183" s="33" t="s">
        <v>10308</v>
      </c>
      <c r="D3183" s="16" t="s">
        <v>10307</v>
      </c>
      <c r="E3183" s="104" t="s">
        <v>5057</v>
      </c>
      <c r="F3183" s="18" t="s">
        <v>26</v>
      </c>
      <c r="G3183" s="111" t="s">
        <v>4412</v>
      </c>
      <c r="H3183" s="102" t="s">
        <v>334</v>
      </c>
      <c r="I3183" s="21">
        <v>4927650</v>
      </c>
      <c r="J3183" s="71">
        <v>102.38</v>
      </c>
      <c r="K3183" s="21">
        <v>5119000</v>
      </c>
      <c r="L3183" s="21">
        <v>5000000</v>
      </c>
      <c r="M3183" s="21">
        <v>4931046</v>
      </c>
      <c r="N3183" s="21"/>
      <c r="O3183" s="21">
        <v>3396</v>
      </c>
      <c r="P3183" s="21"/>
      <c r="Q3183" s="21"/>
      <c r="R3183" s="22">
        <v>3.125</v>
      </c>
      <c r="S3183" s="22">
        <v>3.2959999999999998</v>
      </c>
      <c r="T3183" s="20" t="s">
        <v>89</v>
      </c>
      <c r="U3183" s="21">
        <v>6944</v>
      </c>
      <c r="V3183" s="21">
        <v>78559</v>
      </c>
      <c r="W3183" s="34">
        <v>41067</v>
      </c>
      <c r="X3183" s="34">
        <v>44727</v>
      </c>
      <c r="Y3183" s="109"/>
      <c r="Z3183" s="70" t="s">
        <v>4927</v>
      </c>
      <c r="AA3183" s="20" t="s">
        <v>4926</v>
      </c>
      <c r="AB3183" s="109"/>
      <c r="AC3183" s="28">
        <v>44635</v>
      </c>
      <c r="AD3183" s="22">
        <v>100</v>
      </c>
      <c r="AE3183" s="19"/>
    </row>
    <row r="3184" spans="2:31" x14ac:dyDescent="0.2">
      <c r="B3184" s="14" t="s">
        <v>10306</v>
      </c>
      <c r="C3184" s="33" t="s">
        <v>10305</v>
      </c>
      <c r="D3184" s="16" t="s">
        <v>10304</v>
      </c>
      <c r="E3184" s="104" t="s">
        <v>26</v>
      </c>
      <c r="F3184" s="18" t="s">
        <v>26</v>
      </c>
      <c r="G3184" s="111" t="s">
        <v>590</v>
      </c>
      <c r="H3184" s="102" t="s">
        <v>4412</v>
      </c>
      <c r="I3184" s="21">
        <v>4709164</v>
      </c>
      <c r="J3184" s="71">
        <v>128.09899999999999</v>
      </c>
      <c r="K3184" s="21">
        <v>5561484</v>
      </c>
      <c r="L3184" s="21">
        <v>4341552</v>
      </c>
      <c r="M3184" s="21">
        <v>4562204</v>
      </c>
      <c r="N3184" s="21"/>
      <c r="O3184" s="21">
        <v>42544</v>
      </c>
      <c r="P3184" s="21"/>
      <c r="Q3184" s="21"/>
      <c r="R3184" s="22">
        <v>7.1</v>
      </c>
      <c r="S3184" s="22">
        <v>6.0380000000000003</v>
      </c>
      <c r="T3184" s="20" t="s">
        <v>5189</v>
      </c>
      <c r="U3184" s="21">
        <v>26544</v>
      </c>
      <c r="V3184" s="21">
        <v>313388</v>
      </c>
      <c r="W3184" s="34">
        <v>38687</v>
      </c>
      <c r="X3184" s="34">
        <v>43831</v>
      </c>
      <c r="Y3184" s="109"/>
      <c r="Z3184" s="70" t="s">
        <v>531</v>
      </c>
      <c r="AA3184" s="20" t="s">
        <v>26</v>
      </c>
      <c r="AB3184" s="109"/>
      <c r="AC3184" s="19"/>
      <c r="AD3184" s="22"/>
      <c r="AE3184" s="19"/>
    </row>
    <row r="3185" spans="2:31" x14ac:dyDescent="0.2">
      <c r="B3185" s="14" t="s">
        <v>10303</v>
      </c>
      <c r="C3185" s="33" t="s">
        <v>10302</v>
      </c>
      <c r="D3185" s="16" t="s">
        <v>10301</v>
      </c>
      <c r="E3185" s="104" t="s">
        <v>26</v>
      </c>
      <c r="F3185" s="18" t="s">
        <v>5793</v>
      </c>
      <c r="G3185" s="111" t="s">
        <v>26</v>
      </c>
      <c r="H3185" s="102" t="s">
        <v>611</v>
      </c>
      <c r="I3185" s="21">
        <v>2220000</v>
      </c>
      <c r="J3185" s="71">
        <v>102.25</v>
      </c>
      <c r="K3185" s="21">
        <v>2269950</v>
      </c>
      <c r="L3185" s="21">
        <v>2220000</v>
      </c>
      <c r="M3185" s="21">
        <v>2220000</v>
      </c>
      <c r="N3185" s="21"/>
      <c r="O3185" s="21"/>
      <c r="P3185" s="21"/>
      <c r="Q3185" s="21"/>
      <c r="R3185" s="22">
        <v>4.875</v>
      </c>
      <c r="S3185" s="22">
        <v>4.875</v>
      </c>
      <c r="T3185" s="20" t="s">
        <v>118</v>
      </c>
      <c r="U3185" s="21">
        <v>18338</v>
      </c>
      <c r="V3185" s="21"/>
      <c r="W3185" s="34">
        <v>41207</v>
      </c>
      <c r="X3185" s="34">
        <v>44607</v>
      </c>
      <c r="Y3185" s="109"/>
      <c r="Z3185" s="70" t="s">
        <v>4927</v>
      </c>
      <c r="AA3185" s="20" t="s">
        <v>4926</v>
      </c>
      <c r="AB3185" s="109"/>
      <c r="AC3185" s="19"/>
      <c r="AD3185" s="22"/>
      <c r="AE3185" s="19"/>
    </row>
    <row r="3186" spans="2:31" x14ac:dyDescent="0.2">
      <c r="B3186" s="14" t="s">
        <v>10300</v>
      </c>
      <c r="C3186" s="33" t="s">
        <v>10299</v>
      </c>
      <c r="D3186" s="16" t="s">
        <v>10296</v>
      </c>
      <c r="E3186" s="104" t="s">
        <v>5057</v>
      </c>
      <c r="F3186" s="18" t="s">
        <v>26</v>
      </c>
      <c r="G3186" s="111" t="s">
        <v>4412</v>
      </c>
      <c r="H3186" s="102" t="s">
        <v>323</v>
      </c>
      <c r="I3186" s="21">
        <v>9978600</v>
      </c>
      <c r="J3186" s="71">
        <v>108.142</v>
      </c>
      <c r="K3186" s="21">
        <v>10814240</v>
      </c>
      <c r="L3186" s="21">
        <v>10000000</v>
      </c>
      <c r="M3186" s="21">
        <v>9982107</v>
      </c>
      <c r="N3186" s="21"/>
      <c r="O3186" s="21">
        <v>1521</v>
      </c>
      <c r="P3186" s="21"/>
      <c r="Q3186" s="21"/>
      <c r="R3186" s="22">
        <v>3.45</v>
      </c>
      <c r="S3186" s="22">
        <v>3.472</v>
      </c>
      <c r="T3186" s="20" t="s">
        <v>4985</v>
      </c>
      <c r="U3186" s="21">
        <v>115000</v>
      </c>
      <c r="V3186" s="21">
        <v>345000</v>
      </c>
      <c r="W3186" s="34">
        <v>40415</v>
      </c>
      <c r="X3186" s="34">
        <v>44805</v>
      </c>
      <c r="Y3186" s="109"/>
      <c r="Z3186" s="70" t="s">
        <v>4927</v>
      </c>
      <c r="AA3186" s="20" t="s">
        <v>4926</v>
      </c>
      <c r="AB3186" s="109"/>
      <c r="AC3186" s="28">
        <v>44713</v>
      </c>
      <c r="AD3186" s="22">
        <v>100</v>
      </c>
      <c r="AE3186" s="19"/>
    </row>
    <row r="3187" spans="2:31" x14ac:dyDescent="0.2">
      <c r="B3187" s="14" t="s">
        <v>10298</v>
      </c>
      <c r="C3187" s="33" t="s">
        <v>10297</v>
      </c>
      <c r="D3187" s="16" t="s">
        <v>10296</v>
      </c>
      <c r="E3187" s="104" t="s">
        <v>26</v>
      </c>
      <c r="F3187" s="18" t="s">
        <v>26</v>
      </c>
      <c r="G3187" s="111" t="s">
        <v>4412</v>
      </c>
      <c r="H3187" s="102" t="s">
        <v>323</v>
      </c>
      <c r="I3187" s="21">
        <v>3996264</v>
      </c>
      <c r="J3187" s="71">
        <v>105.30800000000001</v>
      </c>
      <c r="K3187" s="21">
        <v>4212300</v>
      </c>
      <c r="L3187" s="21">
        <v>4000000</v>
      </c>
      <c r="M3187" s="21">
        <v>3996585</v>
      </c>
      <c r="N3187" s="21"/>
      <c r="O3187" s="21">
        <v>321</v>
      </c>
      <c r="P3187" s="21"/>
      <c r="Q3187" s="21"/>
      <c r="R3187" s="22">
        <v>2.95</v>
      </c>
      <c r="S3187" s="22">
        <v>2.9609999999999999</v>
      </c>
      <c r="T3187" s="20" t="s">
        <v>85</v>
      </c>
      <c r="U3187" s="21">
        <v>54411</v>
      </c>
      <c r="V3187" s="21">
        <v>59983</v>
      </c>
      <c r="W3187" s="34">
        <v>40917</v>
      </c>
      <c r="X3187" s="34">
        <v>44576</v>
      </c>
      <c r="Y3187" s="109"/>
      <c r="Z3187" s="70" t="s">
        <v>4927</v>
      </c>
      <c r="AA3187" s="20" t="s">
        <v>4926</v>
      </c>
      <c r="AB3187" s="109"/>
      <c r="AC3187" s="28">
        <v>44484</v>
      </c>
      <c r="AD3187" s="22">
        <v>100</v>
      </c>
      <c r="AE3187" s="28">
        <v>44484</v>
      </c>
    </row>
    <row r="3188" spans="2:31" x14ac:dyDescent="0.2">
      <c r="B3188" s="14" t="s">
        <v>10295</v>
      </c>
      <c r="C3188" s="33" t="s">
        <v>10294</v>
      </c>
      <c r="D3188" s="16" t="s">
        <v>10293</v>
      </c>
      <c r="E3188" s="104" t="s">
        <v>26</v>
      </c>
      <c r="F3188" s="18" t="s">
        <v>26</v>
      </c>
      <c r="G3188" s="111" t="s">
        <v>26</v>
      </c>
      <c r="H3188" s="102" t="s">
        <v>611</v>
      </c>
      <c r="I3188" s="21">
        <v>9979900</v>
      </c>
      <c r="J3188" s="71">
        <v>102</v>
      </c>
      <c r="K3188" s="21">
        <v>10200000</v>
      </c>
      <c r="L3188" s="21">
        <v>10000000</v>
      </c>
      <c r="M3188" s="21">
        <v>9997920</v>
      </c>
      <c r="N3188" s="21"/>
      <c r="O3188" s="21">
        <v>4631</v>
      </c>
      <c r="P3188" s="21"/>
      <c r="Q3188" s="21"/>
      <c r="R3188" s="22">
        <v>6.3</v>
      </c>
      <c r="S3188" s="22">
        <v>6.3470000000000004</v>
      </c>
      <c r="T3188" s="20" t="s">
        <v>89</v>
      </c>
      <c r="U3188" s="21">
        <v>28000</v>
      </c>
      <c r="V3188" s="21">
        <v>630000</v>
      </c>
      <c r="W3188" s="34">
        <v>39616</v>
      </c>
      <c r="X3188" s="34">
        <v>41440</v>
      </c>
      <c r="Y3188" s="109"/>
      <c r="Z3188" s="70" t="s">
        <v>4927</v>
      </c>
      <c r="AA3188" s="20" t="s">
        <v>4926</v>
      </c>
      <c r="AB3188" s="109"/>
      <c r="AC3188" s="19"/>
      <c r="AD3188" s="22"/>
      <c r="AE3188" s="19"/>
    </row>
    <row r="3189" spans="2:31" x14ac:dyDescent="0.2">
      <c r="B3189" s="14" t="s">
        <v>10292</v>
      </c>
      <c r="C3189" s="33" t="s">
        <v>10291</v>
      </c>
      <c r="D3189" s="16" t="s">
        <v>10290</v>
      </c>
      <c r="E3189" s="104" t="s">
        <v>26</v>
      </c>
      <c r="F3189" s="18" t="s">
        <v>26</v>
      </c>
      <c r="G3189" s="111" t="s">
        <v>590</v>
      </c>
      <c r="H3189" s="102" t="s">
        <v>323</v>
      </c>
      <c r="I3189" s="21">
        <v>11186543</v>
      </c>
      <c r="J3189" s="71">
        <v>104.262</v>
      </c>
      <c r="K3189" s="21">
        <v>11663313</v>
      </c>
      <c r="L3189" s="21">
        <v>11186543</v>
      </c>
      <c r="M3189" s="21">
        <v>11186543</v>
      </c>
      <c r="N3189" s="21"/>
      <c r="O3189" s="21"/>
      <c r="P3189" s="21"/>
      <c r="Q3189" s="21"/>
      <c r="R3189" s="22">
        <v>4.141</v>
      </c>
      <c r="S3189" s="22">
        <v>4.1769999999999996</v>
      </c>
      <c r="T3189" s="20" t="s">
        <v>5189</v>
      </c>
      <c r="U3189" s="21">
        <v>20588</v>
      </c>
      <c r="V3189" s="21">
        <v>463235</v>
      </c>
      <c r="W3189" s="34">
        <v>40483</v>
      </c>
      <c r="X3189" s="34">
        <v>42323</v>
      </c>
      <c r="Y3189" s="109"/>
      <c r="Z3189" s="70" t="s">
        <v>4927</v>
      </c>
      <c r="AA3189" s="20" t="s">
        <v>4926</v>
      </c>
      <c r="AB3189" s="109"/>
      <c r="AC3189" s="19"/>
      <c r="AD3189" s="22"/>
      <c r="AE3189" s="19"/>
    </row>
    <row r="3190" spans="2:31" x14ac:dyDescent="0.2">
      <c r="B3190" s="14" t="s">
        <v>10289</v>
      </c>
      <c r="C3190" s="33" t="s">
        <v>10288</v>
      </c>
      <c r="D3190" s="16" t="s">
        <v>10285</v>
      </c>
      <c r="E3190" s="104" t="s">
        <v>26</v>
      </c>
      <c r="F3190" s="18" t="s">
        <v>26</v>
      </c>
      <c r="G3190" s="111" t="s">
        <v>26</v>
      </c>
      <c r="H3190" s="102" t="s">
        <v>323</v>
      </c>
      <c r="I3190" s="21">
        <v>24344039</v>
      </c>
      <c r="J3190" s="71">
        <v>104.24</v>
      </c>
      <c r="K3190" s="21">
        <v>26059925</v>
      </c>
      <c r="L3190" s="21">
        <v>25000000</v>
      </c>
      <c r="M3190" s="21">
        <v>24895221</v>
      </c>
      <c r="N3190" s="21"/>
      <c r="O3190" s="21">
        <v>86721</v>
      </c>
      <c r="P3190" s="21"/>
      <c r="Q3190" s="21"/>
      <c r="R3190" s="22">
        <v>4.875</v>
      </c>
      <c r="S3190" s="22">
        <v>5.2649999999999997</v>
      </c>
      <c r="T3190" s="20" t="s">
        <v>118</v>
      </c>
      <c r="U3190" s="21">
        <v>460417</v>
      </c>
      <c r="V3190" s="21">
        <v>1218750</v>
      </c>
      <c r="W3190" s="34">
        <v>38623</v>
      </c>
      <c r="X3190" s="34">
        <v>41685</v>
      </c>
      <c r="Y3190" s="109"/>
      <c r="Z3190" s="70" t="s">
        <v>4927</v>
      </c>
      <c r="AA3190" s="20" t="s">
        <v>4926</v>
      </c>
      <c r="AB3190" s="109"/>
      <c r="AC3190" s="19"/>
      <c r="AD3190" s="22"/>
      <c r="AE3190" s="19"/>
    </row>
    <row r="3191" spans="2:31" x14ac:dyDescent="0.2">
      <c r="B3191" s="14" t="s">
        <v>10287</v>
      </c>
      <c r="C3191" s="33" t="s">
        <v>10286</v>
      </c>
      <c r="D3191" s="16" t="s">
        <v>10285</v>
      </c>
      <c r="E3191" s="104" t="s">
        <v>26</v>
      </c>
      <c r="F3191" s="18" t="s">
        <v>26</v>
      </c>
      <c r="G3191" s="111" t="s">
        <v>26</v>
      </c>
      <c r="H3191" s="102" t="s">
        <v>323</v>
      </c>
      <c r="I3191" s="21">
        <v>14451715</v>
      </c>
      <c r="J3191" s="71">
        <v>106.634</v>
      </c>
      <c r="K3191" s="21">
        <v>15461930</v>
      </c>
      <c r="L3191" s="21">
        <v>14500000</v>
      </c>
      <c r="M3191" s="21">
        <v>14490644</v>
      </c>
      <c r="N3191" s="21"/>
      <c r="O3191" s="21">
        <v>-8087</v>
      </c>
      <c r="P3191" s="21"/>
      <c r="Q3191" s="21"/>
      <c r="R3191" s="22">
        <v>5.25</v>
      </c>
      <c r="S3191" s="22">
        <v>5.2930000000000001</v>
      </c>
      <c r="T3191" s="20" t="s">
        <v>118</v>
      </c>
      <c r="U3191" s="21">
        <v>317188</v>
      </c>
      <c r="V3191" s="21">
        <v>761250</v>
      </c>
      <c r="W3191" s="34">
        <v>38187</v>
      </c>
      <c r="X3191" s="34">
        <v>41852</v>
      </c>
      <c r="Y3191" s="109"/>
      <c r="Z3191" s="70" t="s">
        <v>4927</v>
      </c>
      <c r="AA3191" s="20" t="s">
        <v>4926</v>
      </c>
      <c r="AB3191" s="109"/>
      <c r="AC3191" s="19"/>
      <c r="AD3191" s="22"/>
      <c r="AE3191" s="19"/>
    </row>
    <row r="3192" spans="2:31" x14ac:dyDescent="0.2">
      <c r="B3192" s="14" t="s">
        <v>10284</v>
      </c>
      <c r="C3192" s="33" t="s">
        <v>10283</v>
      </c>
      <c r="D3192" s="16" t="s">
        <v>10270</v>
      </c>
      <c r="E3192" s="104" t="s">
        <v>26</v>
      </c>
      <c r="F3192" s="18" t="s">
        <v>26</v>
      </c>
      <c r="G3192" s="111" t="s">
        <v>26</v>
      </c>
      <c r="H3192" s="102" t="s">
        <v>323</v>
      </c>
      <c r="I3192" s="21">
        <v>1552137</v>
      </c>
      <c r="J3192" s="71">
        <v>147.126</v>
      </c>
      <c r="K3192" s="21">
        <v>2015622</v>
      </c>
      <c r="L3192" s="21">
        <v>1370000</v>
      </c>
      <c r="M3192" s="21">
        <v>1525505</v>
      </c>
      <c r="N3192" s="21"/>
      <c r="O3192" s="21">
        <v>-4710</v>
      </c>
      <c r="P3192" s="21"/>
      <c r="Q3192" s="21"/>
      <c r="R3192" s="22">
        <v>7.55</v>
      </c>
      <c r="S3192" s="22">
        <v>6.4459999999999997</v>
      </c>
      <c r="T3192" s="20" t="s">
        <v>118</v>
      </c>
      <c r="U3192" s="21">
        <v>39075</v>
      </c>
      <c r="V3192" s="21">
        <v>103435</v>
      </c>
      <c r="W3192" s="34">
        <v>38895</v>
      </c>
      <c r="X3192" s="34">
        <v>47529</v>
      </c>
      <c r="Y3192" s="109"/>
      <c r="Z3192" s="70" t="s">
        <v>4927</v>
      </c>
      <c r="AA3192" s="20" t="s">
        <v>4926</v>
      </c>
      <c r="AB3192" s="109"/>
      <c r="AC3192" s="19"/>
      <c r="AD3192" s="22"/>
      <c r="AE3192" s="19"/>
    </row>
    <row r="3193" spans="2:31" x14ac:dyDescent="0.2">
      <c r="B3193" s="14" t="s">
        <v>10282</v>
      </c>
      <c r="C3193" s="33" t="s">
        <v>10281</v>
      </c>
      <c r="D3193" s="16" t="s">
        <v>10270</v>
      </c>
      <c r="E3193" s="104" t="s">
        <v>5057</v>
      </c>
      <c r="F3193" s="18" t="s">
        <v>26</v>
      </c>
      <c r="G3193" s="111" t="s">
        <v>26</v>
      </c>
      <c r="H3193" s="102" t="s">
        <v>323</v>
      </c>
      <c r="I3193" s="21">
        <v>1497195</v>
      </c>
      <c r="J3193" s="71">
        <v>133.88999999999999</v>
      </c>
      <c r="K3193" s="21">
        <v>2008344</v>
      </c>
      <c r="L3193" s="21">
        <v>1500000</v>
      </c>
      <c r="M3193" s="21">
        <v>1497701</v>
      </c>
      <c r="N3193" s="21"/>
      <c r="O3193" s="21">
        <v>97</v>
      </c>
      <c r="P3193" s="21"/>
      <c r="Q3193" s="21"/>
      <c r="R3193" s="22">
        <v>5.875</v>
      </c>
      <c r="S3193" s="22">
        <v>5.891</v>
      </c>
      <c r="T3193" s="20" t="s">
        <v>4949</v>
      </c>
      <c r="U3193" s="21">
        <v>21052</v>
      </c>
      <c r="V3193" s="21">
        <v>88125</v>
      </c>
      <c r="W3193" s="34">
        <v>39170</v>
      </c>
      <c r="X3193" s="34">
        <v>46482</v>
      </c>
      <c r="Y3193" s="109"/>
      <c r="Z3193" s="70" t="s">
        <v>4927</v>
      </c>
      <c r="AA3193" s="20" t="s">
        <v>4926</v>
      </c>
      <c r="AB3193" s="109"/>
      <c r="AC3193" s="19"/>
      <c r="AD3193" s="22"/>
      <c r="AE3193" s="19"/>
    </row>
    <row r="3194" spans="2:31" x14ac:dyDescent="0.2">
      <c r="B3194" s="14" t="s">
        <v>10280</v>
      </c>
      <c r="C3194" s="33" t="s">
        <v>10279</v>
      </c>
      <c r="D3194" s="16" t="s">
        <v>10270</v>
      </c>
      <c r="E3194" s="104" t="s">
        <v>26</v>
      </c>
      <c r="F3194" s="18" t="s">
        <v>26</v>
      </c>
      <c r="G3194" s="111" t="s">
        <v>26</v>
      </c>
      <c r="H3194" s="102" t="s">
        <v>323</v>
      </c>
      <c r="I3194" s="21">
        <v>1287120</v>
      </c>
      <c r="J3194" s="71">
        <v>122.505</v>
      </c>
      <c r="K3194" s="21">
        <v>1470055</v>
      </c>
      <c r="L3194" s="21">
        <v>1200000</v>
      </c>
      <c r="M3194" s="21">
        <v>1253362</v>
      </c>
      <c r="N3194" s="21"/>
      <c r="O3194" s="21">
        <v>-8995</v>
      </c>
      <c r="P3194" s="21"/>
      <c r="Q3194" s="21"/>
      <c r="R3194" s="22">
        <v>5.8</v>
      </c>
      <c r="S3194" s="22">
        <v>4.8099999999999996</v>
      </c>
      <c r="T3194" s="20" t="s">
        <v>118</v>
      </c>
      <c r="U3194" s="21">
        <v>26293</v>
      </c>
      <c r="V3194" s="21">
        <v>69600</v>
      </c>
      <c r="W3194" s="34">
        <v>39793</v>
      </c>
      <c r="X3194" s="34">
        <v>43146</v>
      </c>
      <c r="Y3194" s="109"/>
      <c r="Z3194" s="70" t="s">
        <v>4927</v>
      </c>
      <c r="AA3194" s="20" t="s">
        <v>4926</v>
      </c>
      <c r="AB3194" s="109"/>
      <c r="AC3194" s="19"/>
      <c r="AD3194" s="22"/>
      <c r="AE3194" s="19"/>
    </row>
    <row r="3195" spans="2:31" x14ac:dyDescent="0.2">
      <c r="B3195" s="14" t="s">
        <v>10278</v>
      </c>
      <c r="C3195" s="33" t="s">
        <v>10277</v>
      </c>
      <c r="D3195" s="16" t="s">
        <v>10270</v>
      </c>
      <c r="E3195" s="104" t="s">
        <v>26</v>
      </c>
      <c r="F3195" s="18" t="s">
        <v>26</v>
      </c>
      <c r="G3195" s="111" t="s">
        <v>26</v>
      </c>
      <c r="H3195" s="102" t="s">
        <v>323</v>
      </c>
      <c r="I3195" s="21">
        <v>14988600</v>
      </c>
      <c r="J3195" s="71">
        <v>140.62</v>
      </c>
      <c r="K3195" s="21">
        <v>21092925</v>
      </c>
      <c r="L3195" s="21">
        <v>15000000</v>
      </c>
      <c r="M3195" s="21">
        <v>14989745</v>
      </c>
      <c r="N3195" s="21"/>
      <c r="O3195" s="21">
        <v>354</v>
      </c>
      <c r="P3195" s="21"/>
      <c r="Q3195" s="21"/>
      <c r="R3195" s="22">
        <v>6.5</v>
      </c>
      <c r="S3195" s="22">
        <v>6.5060000000000002</v>
      </c>
      <c r="T3195" s="20" t="s">
        <v>118</v>
      </c>
      <c r="U3195" s="21">
        <v>368333</v>
      </c>
      <c r="V3195" s="21">
        <v>975000</v>
      </c>
      <c r="W3195" s="34">
        <v>39311</v>
      </c>
      <c r="X3195" s="34">
        <v>50267</v>
      </c>
      <c r="Y3195" s="109"/>
      <c r="Z3195" s="70" t="s">
        <v>4927</v>
      </c>
      <c r="AA3195" s="20" t="s">
        <v>4926</v>
      </c>
      <c r="AB3195" s="109"/>
      <c r="AC3195" s="19"/>
      <c r="AD3195" s="22"/>
      <c r="AE3195" s="19"/>
    </row>
    <row r="3196" spans="2:31" x14ac:dyDescent="0.2">
      <c r="B3196" s="14" t="s">
        <v>10276</v>
      </c>
      <c r="C3196" s="33" t="s">
        <v>10275</v>
      </c>
      <c r="D3196" s="16" t="s">
        <v>10270</v>
      </c>
      <c r="E3196" s="104" t="s">
        <v>26</v>
      </c>
      <c r="F3196" s="18" t="s">
        <v>26</v>
      </c>
      <c r="G3196" s="111" t="s">
        <v>26</v>
      </c>
      <c r="H3196" s="102" t="s">
        <v>323</v>
      </c>
      <c r="I3196" s="21">
        <v>1334826</v>
      </c>
      <c r="J3196" s="71">
        <v>103.881</v>
      </c>
      <c r="K3196" s="21">
        <v>1386806</v>
      </c>
      <c r="L3196" s="21">
        <v>1335000</v>
      </c>
      <c r="M3196" s="21">
        <v>1334951</v>
      </c>
      <c r="N3196" s="21"/>
      <c r="O3196" s="21">
        <v>32</v>
      </c>
      <c r="P3196" s="21"/>
      <c r="Q3196" s="21"/>
      <c r="R3196" s="22">
        <v>3.2</v>
      </c>
      <c r="S3196" s="22">
        <v>3.2029999999999998</v>
      </c>
      <c r="T3196" s="20" t="s">
        <v>4965</v>
      </c>
      <c r="U3196" s="21">
        <v>5459</v>
      </c>
      <c r="V3196" s="21">
        <v>42720</v>
      </c>
      <c r="W3196" s="34">
        <v>39947</v>
      </c>
      <c r="X3196" s="34">
        <v>41774</v>
      </c>
      <c r="Y3196" s="109"/>
      <c r="Z3196" s="70" t="s">
        <v>4927</v>
      </c>
      <c r="AA3196" s="20" t="s">
        <v>4926</v>
      </c>
      <c r="AB3196" s="109"/>
      <c r="AC3196" s="19"/>
      <c r="AD3196" s="22"/>
      <c r="AE3196" s="19"/>
    </row>
    <row r="3197" spans="2:31" x14ac:dyDescent="0.2">
      <c r="B3197" s="14" t="s">
        <v>10274</v>
      </c>
      <c r="C3197" s="33" t="s">
        <v>10273</v>
      </c>
      <c r="D3197" s="16" t="s">
        <v>10270</v>
      </c>
      <c r="E3197" s="104" t="s">
        <v>26</v>
      </c>
      <c r="F3197" s="18" t="s">
        <v>26</v>
      </c>
      <c r="G3197" s="111" t="s">
        <v>26</v>
      </c>
      <c r="H3197" s="102" t="s">
        <v>323</v>
      </c>
      <c r="I3197" s="21">
        <v>1998160</v>
      </c>
      <c r="J3197" s="71">
        <v>111.166</v>
      </c>
      <c r="K3197" s="21">
        <v>2223328</v>
      </c>
      <c r="L3197" s="21">
        <v>2000000</v>
      </c>
      <c r="M3197" s="21">
        <v>1998557</v>
      </c>
      <c r="N3197" s="21"/>
      <c r="O3197" s="21">
        <v>161</v>
      </c>
      <c r="P3197" s="21"/>
      <c r="Q3197" s="21"/>
      <c r="R3197" s="22">
        <v>3.625</v>
      </c>
      <c r="S3197" s="22">
        <v>3.6360000000000001</v>
      </c>
      <c r="T3197" s="20" t="s">
        <v>85</v>
      </c>
      <c r="U3197" s="21">
        <v>34840</v>
      </c>
      <c r="V3197" s="21">
        <v>72500</v>
      </c>
      <c r="W3197" s="34">
        <v>40359</v>
      </c>
      <c r="X3197" s="34">
        <v>44020</v>
      </c>
      <c r="Y3197" s="109"/>
      <c r="Z3197" s="70" t="s">
        <v>4927</v>
      </c>
      <c r="AA3197" s="20" t="s">
        <v>4926</v>
      </c>
      <c r="AB3197" s="109"/>
      <c r="AC3197" s="19"/>
      <c r="AD3197" s="22"/>
      <c r="AE3197" s="19"/>
    </row>
    <row r="3198" spans="2:31" x14ac:dyDescent="0.2">
      <c r="B3198" s="14" t="s">
        <v>10272</v>
      </c>
      <c r="C3198" s="33" t="s">
        <v>10271</v>
      </c>
      <c r="D3198" s="16" t="s">
        <v>10270</v>
      </c>
      <c r="E3198" s="104" t="s">
        <v>26</v>
      </c>
      <c r="F3198" s="18" t="s">
        <v>26</v>
      </c>
      <c r="G3198" s="111" t="s">
        <v>26</v>
      </c>
      <c r="H3198" s="102" t="s">
        <v>323</v>
      </c>
      <c r="I3198" s="21">
        <v>4967450</v>
      </c>
      <c r="J3198" s="71">
        <v>116.134</v>
      </c>
      <c r="K3198" s="21">
        <v>5806675</v>
      </c>
      <c r="L3198" s="21">
        <v>5000000</v>
      </c>
      <c r="M3198" s="21">
        <v>4972089</v>
      </c>
      <c r="N3198" s="21"/>
      <c r="O3198" s="21">
        <v>2856</v>
      </c>
      <c r="P3198" s="21"/>
      <c r="Q3198" s="21"/>
      <c r="R3198" s="22">
        <v>4.25</v>
      </c>
      <c r="S3198" s="22">
        <v>4.3310000000000004</v>
      </c>
      <c r="T3198" s="20" t="s">
        <v>4949</v>
      </c>
      <c r="U3198" s="21">
        <v>44861</v>
      </c>
      <c r="V3198" s="21">
        <v>212500</v>
      </c>
      <c r="W3198" s="34">
        <v>40644</v>
      </c>
      <c r="X3198" s="34">
        <v>44301</v>
      </c>
      <c r="Y3198" s="109"/>
      <c r="Z3198" s="70" t="s">
        <v>4927</v>
      </c>
      <c r="AA3198" s="20" t="s">
        <v>4926</v>
      </c>
      <c r="AB3198" s="109"/>
      <c r="AC3198" s="19"/>
      <c r="AD3198" s="22"/>
      <c r="AE3198" s="19"/>
    </row>
    <row r="3199" spans="2:31" x14ac:dyDescent="0.2">
      <c r="B3199" s="14" t="s">
        <v>10269</v>
      </c>
      <c r="C3199" s="33" t="s">
        <v>10268</v>
      </c>
      <c r="D3199" s="16" t="s">
        <v>10265</v>
      </c>
      <c r="E3199" s="104" t="s">
        <v>26</v>
      </c>
      <c r="F3199" s="18" t="s">
        <v>26</v>
      </c>
      <c r="G3199" s="111" t="s">
        <v>26</v>
      </c>
      <c r="H3199" s="102" t="s">
        <v>334</v>
      </c>
      <c r="I3199" s="21">
        <v>2449000</v>
      </c>
      <c r="J3199" s="71">
        <v>103.672</v>
      </c>
      <c r="K3199" s="21">
        <v>2591793</v>
      </c>
      <c r="L3199" s="21">
        <v>2500000</v>
      </c>
      <c r="M3199" s="21">
        <v>2492017</v>
      </c>
      <c r="N3199" s="21"/>
      <c r="O3199" s="21">
        <v>6798</v>
      </c>
      <c r="P3199" s="21"/>
      <c r="Q3199" s="21"/>
      <c r="R3199" s="22">
        <v>5.25</v>
      </c>
      <c r="S3199" s="22">
        <v>5.5709999999999997</v>
      </c>
      <c r="T3199" s="20" t="s">
        <v>85</v>
      </c>
      <c r="U3199" s="21">
        <v>60521</v>
      </c>
      <c r="V3199" s="21">
        <v>131250</v>
      </c>
      <c r="W3199" s="34">
        <v>38754</v>
      </c>
      <c r="X3199" s="34">
        <v>41654</v>
      </c>
      <c r="Y3199" s="109"/>
      <c r="Z3199" s="70" t="s">
        <v>4927</v>
      </c>
      <c r="AA3199" s="20" t="s">
        <v>4926</v>
      </c>
      <c r="AB3199" s="109"/>
      <c r="AC3199" s="19"/>
      <c r="AD3199" s="22"/>
      <c r="AE3199" s="19"/>
    </row>
    <row r="3200" spans="2:31" x14ac:dyDescent="0.2">
      <c r="B3200" s="14" t="s">
        <v>10267</v>
      </c>
      <c r="C3200" s="33" t="s">
        <v>10266</v>
      </c>
      <c r="D3200" s="16" t="s">
        <v>10265</v>
      </c>
      <c r="E3200" s="104" t="s">
        <v>26</v>
      </c>
      <c r="F3200" s="18" t="s">
        <v>26</v>
      </c>
      <c r="G3200" s="111" t="s">
        <v>26</v>
      </c>
      <c r="H3200" s="102" t="s">
        <v>334</v>
      </c>
      <c r="I3200" s="21">
        <v>14330180</v>
      </c>
      <c r="J3200" s="71">
        <v>107.72199999999999</v>
      </c>
      <c r="K3200" s="21">
        <v>14542470</v>
      </c>
      <c r="L3200" s="21">
        <v>13500000</v>
      </c>
      <c r="M3200" s="21">
        <v>13822807</v>
      </c>
      <c r="N3200" s="21"/>
      <c r="O3200" s="21">
        <v>-126178</v>
      </c>
      <c r="P3200" s="21"/>
      <c r="Q3200" s="21"/>
      <c r="R3200" s="22">
        <v>5.35</v>
      </c>
      <c r="S3200" s="22">
        <v>4.2569999999999997</v>
      </c>
      <c r="T3200" s="20" t="s">
        <v>4965</v>
      </c>
      <c r="U3200" s="21">
        <v>120375</v>
      </c>
      <c r="V3200" s="21">
        <v>722250</v>
      </c>
      <c r="W3200" s="34">
        <v>39721</v>
      </c>
      <c r="X3200" s="34">
        <v>42125</v>
      </c>
      <c r="Y3200" s="109"/>
      <c r="Z3200" s="70" t="s">
        <v>4927</v>
      </c>
      <c r="AA3200" s="20" t="s">
        <v>4926</v>
      </c>
      <c r="AB3200" s="109"/>
      <c r="AC3200" s="19"/>
      <c r="AD3200" s="22"/>
      <c r="AE3200" s="19"/>
    </row>
    <row r="3201" spans="2:31" x14ac:dyDescent="0.2">
      <c r="B3201" s="14" t="s">
        <v>10264</v>
      </c>
      <c r="C3201" s="33" t="s">
        <v>10263</v>
      </c>
      <c r="D3201" s="16" t="s">
        <v>10262</v>
      </c>
      <c r="E3201" s="104" t="s">
        <v>26</v>
      </c>
      <c r="F3201" s="18" t="s">
        <v>26</v>
      </c>
      <c r="G3201" s="111" t="s">
        <v>26</v>
      </c>
      <c r="H3201" s="102" t="s">
        <v>334</v>
      </c>
      <c r="I3201" s="21">
        <v>9999100</v>
      </c>
      <c r="J3201" s="71">
        <v>104.75700000000001</v>
      </c>
      <c r="K3201" s="21">
        <v>10475690</v>
      </c>
      <c r="L3201" s="21">
        <v>10000000</v>
      </c>
      <c r="M3201" s="21">
        <v>9999337</v>
      </c>
      <c r="N3201" s="21"/>
      <c r="O3201" s="21">
        <v>178</v>
      </c>
      <c r="P3201" s="21"/>
      <c r="Q3201" s="21"/>
      <c r="R3201" s="22">
        <v>2.6</v>
      </c>
      <c r="S3201" s="22">
        <v>2.6019999999999999</v>
      </c>
      <c r="T3201" s="20" t="s">
        <v>4985</v>
      </c>
      <c r="U3201" s="21">
        <v>86667</v>
      </c>
      <c r="V3201" s="21">
        <v>261444</v>
      </c>
      <c r="W3201" s="34">
        <v>40779</v>
      </c>
      <c r="X3201" s="34">
        <v>42614</v>
      </c>
      <c r="Y3201" s="109"/>
      <c r="Z3201" s="70" t="s">
        <v>4927</v>
      </c>
      <c r="AA3201" s="20" t="s">
        <v>4926</v>
      </c>
      <c r="AB3201" s="109"/>
      <c r="AC3201" s="19"/>
      <c r="AD3201" s="22"/>
      <c r="AE3201" s="19"/>
    </row>
    <row r="3202" spans="2:31" x14ac:dyDescent="0.2">
      <c r="B3202" s="14" t="s">
        <v>10261</v>
      </c>
      <c r="C3202" s="33" t="s">
        <v>10260</v>
      </c>
      <c r="D3202" s="16" t="s">
        <v>10259</v>
      </c>
      <c r="E3202" s="104" t="s">
        <v>26</v>
      </c>
      <c r="F3202" s="18" t="s">
        <v>26</v>
      </c>
      <c r="G3202" s="111" t="s">
        <v>26</v>
      </c>
      <c r="H3202" s="102" t="s">
        <v>590</v>
      </c>
      <c r="I3202" s="21">
        <v>15000000</v>
      </c>
      <c r="J3202" s="71">
        <v>100.173</v>
      </c>
      <c r="K3202" s="21">
        <v>15025950</v>
      </c>
      <c r="L3202" s="21">
        <v>15000000</v>
      </c>
      <c r="M3202" s="21">
        <v>15000000</v>
      </c>
      <c r="N3202" s="21"/>
      <c r="O3202" s="21"/>
      <c r="P3202" s="21"/>
      <c r="Q3202" s="21"/>
      <c r="R3202" s="22">
        <v>1.5109999999999999</v>
      </c>
      <c r="S3202" s="22">
        <v>2.2999999999999998</v>
      </c>
      <c r="T3202" s="20" t="s">
        <v>4940</v>
      </c>
      <c r="U3202" s="21">
        <v>630</v>
      </c>
      <c r="V3202" s="21">
        <v>255474</v>
      </c>
      <c r="W3202" s="34">
        <v>37798</v>
      </c>
      <c r="X3202" s="34">
        <v>41455</v>
      </c>
      <c r="Y3202" s="109"/>
      <c r="Z3202" s="70" t="s">
        <v>531</v>
      </c>
      <c r="AA3202" s="20" t="s">
        <v>26</v>
      </c>
      <c r="AB3202" s="109"/>
      <c r="AC3202" s="19"/>
      <c r="AD3202" s="22"/>
      <c r="AE3202" s="19"/>
    </row>
    <row r="3203" spans="2:31" x14ac:dyDescent="0.2">
      <c r="B3203" s="14" t="s">
        <v>10258</v>
      </c>
      <c r="C3203" s="33" t="s">
        <v>10257</v>
      </c>
      <c r="D3203" s="16" t="s">
        <v>10256</v>
      </c>
      <c r="E3203" s="104" t="s">
        <v>26</v>
      </c>
      <c r="F3203" s="18" t="s">
        <v>26</v>
      </c>
      <c r="G3203" s="111" t="s">
        <v>26</v>
      </c>
      <c r="H3203" s="102" t="s">
        <v>334</v>
      </c>
      <c r="I3203" s="21">
        <v>13189183</v>
      </c>
      <c r="J3203" s="71">
        <v>101.315</v>
      </c>
      <c r="K3203" s="21">
        <v>13424224</v>
      </c>
      <c r="L3203" s="21">
        <v>13250000</v>
      </c>
      <c r="M3203" s="21">
        <v>13192091</v>
      </c>
      <c r="N3203" s="21"/>
      <c r="O3203" s="21">
        <v>2908</v>
      </c>
      <c r="P3203" s="21"/>
      <c r="Q3203" s="21"/>
      <c r="R3203" s="22">
        <v>1.875</v>
      </c>
      <c r="S3203" s="22">
        <v>1.972</v>
      </c>
      <c r="T3203" s="20" t="s">
        <v>4949</v>
      </c>
      <c r="U3203" s="21">
        <v>61419</v>
      </c>
      <c r="V3203" s="21"/>
      <c r="W3203" s="34">
        <v>41179</v>
      </c>
      <c r="X3203" s="34">
        <v>43009</v>
      </c>
      <c r="Y3203" s="109"/>
      <c r="Z3203" s="70" t="s">
        <v>4927</v>
      </c>
      <c r="AA3203" s="20" t="s">
        <v>4926</v>
      </c>
      <c r="AB3203" s="109"/>
      <c r="AC3203" s="19"/>
      <c r="AD3203" s="22"/>
      <c r="AE3203" s="19"/>
    </row>
    <row r="3204" spans="2:31" x14ac:dyDescent="0.2">
      <c r="B3204" s="14" t="s">
        <v>10255</v>
      </c>
      <c r="C3204" s="33" t="s">
        <v>10254</v>
      </c>
      <c r="D3204" s="16" t="s">
        <v>10253</v>
      </c>
      <c r="E3204" s="104" t="s">
        <v>26</v>
      </c>
      <c r="F3204" s="18" t="s">
        <v>26</v>
      </c>
      <c r="G3204" s="111" t="s">
        <v>26</v>
      </c>
      <c r="H3204" s="102" t="s">
        <v>334</v>
      </c>
      <c r="I3204" s="21">
        <v>4413508</v>
      </c>
      <c r="J3204" s="71">
        <v>107.175</v>
      </c>
      <c r="K3204" s="21">
        <v>4715704</v>
      </c>
      <c r="L3204" s="21">
        <v>4400000</v>
      </c>
      <c r="M3204" s="21">
        <v>4403188</v>
      </c>
      <c r="N3204" s="21"/>
      <c r="O3204" s="21">
        <v>-29169</v>
      </c>
      <c r="P3204" s="21"/>
      <c r="Q3204" s="21"/>
      <c r="R3204" s="22">
        <v>5.25</v>
      </c>
      <c r="S3204" s="22">
        <v>5.2149999999999999</v>
      </c>
      <c r="T3204" s="20" t="s">
        <v>4985</v>
      </c>
      <c r="U3204" s="21">
        <v>68017</v>
      </c>
      <c r="V3204" s="21">
        <v>231000</v>
      </c>
      <c r="W3204" s="34">
        <v>37679</v>
      </c>
      <c r="X3204" s="34">
        <v>42065</v>
      </c>
      <c r="Y3204" s="109"/>
      <c r="Z3204" s="70" t="s">
        <v>4927</v>
      </c>
      <c r="AA3204" s="20" t="s">
        <v>4926</v>
      </c>
      <c r="AB3204" s="109"/>
      <c r="AC3204" s="19"/>
      <c r="AD3204" s="22"/>
      <c r="AE3204" s="19"/>
    </row>
    <row r="3205" spans="2:31" x14ac:dyDescent="0.2">
      <c r="B3205" s="14" t="s">
        <v>10252</v>
      </c>
      <c r="C3205" s="33" t="s">
        <v>10251</v>
      </c>
      <c r="D3205" s="16" t="s">
        <v>10246</v>
      </c>
      <c r="E3205" s="104" t="s">
        <v>26</v>
      </c>
      <c r="F3205" s="18" t="s">
        <v>26</v>
      </c>
      <c r="G3205" s="111" t="s">
        <v>26</v>
      </c>
      <c r="H3205" s="102" t="s">
        <v>334</v>
      </c>
      <c r="I3205" s="21">
        <v>2154962</v>
      </c>
      <c r="J3205" s="71">
        <v>108.006</v>
      </c>
      <c r="K3205" s="21">
        <v>2343739</v>
      </c>
      <c r="L3205" s="21">
        <v>2170000</v>
      </c>
      <c r="M3205" s="21">
        <v>2166451</v>
      </c>
      <c r="N3205" s="21"/>
      <c r="O3205" s="21">
        <v>-3549</v>
      </c>
      <c r="P3205" s="21"/>
      <c r="Q3205" s="21"/>
      <c r="R3205" s="22">
        <v>5</v>
      </c>
      <c r="S3205" s="22">
        <v>5.0890000000000004</v>
      </c>
      <c r="T3205" s="20" t="s">
        <v>89</v>
      </c>
      <c r="U3205" s="21">
        <v>4822</v>
      </c>
      <c r="V3205" s="21">
        <v>108500</v>
      </c>
      <c r="W3205" s="34">
        <v>38327</v>
      </c>
      <c r="X3205" s="34">
        <v>41988</v>
      </c>
      <c r="Y3205" s="109"/>
      <c r="Z3205" s="70" t="s">
        <v>4927</v>
      </c>
      <c r="AA3205" s="20" t="s">
        <v>4926</v>
      </c>
      <c r="AB3205" s="109"/>
      <c r="AC3205" s="19"/>
      <c r="AD3205" s="22"/>
      <c r="AE3205" s="19"/>
    </row>
    <row r="3206" spans="2:31" x14ac:dyDescent="0.2">
      <c r="B3206" s="14" t="s">
        <v>10250</v>
      </c>
      <c r="C3206" s="33" t="s">
        <v>10249</v>
      </c>
      <c r="D3206" s="16" t="s">
        <v>10246</v>
      </c>
      <c r="E3206" s="104" t="s">
        <v>5057</v>
      </c>
      <c r="F3206" s="18" t="s">
        <v>26</v>
      </c>
      <c r="G3206" s="111" t="s">
        <v>26</v>
      </c>
      <c r="H3206" s="102" t="s">
        <v>334</v>
      </c>
      <c r="I3206" s="21">
        <v>4986750</v>
      </c>
      <c r="J3206" s="71">
        <v>119.398</v>
      </c>
      <c r="K3206" s="21">
        <v>5969920</v>
      </c>
      <c r="L3206" s="21">
        <v>5000000</v>
      </c>
      <c r="M3206" s="21">
        <v>4988478</v>
      </c>
      <c r="N3206" s="21"/>
      <c r="O3206" s="21">
        <v>235</v>
      </c>
      <c r="P3206" s="21"/>
      <c r="Q3206" s="21"/>
      <c r="R3206" s="22">
        <v>5.95</v>
      </c>
      <c r="S3206" s="22">
        <v>5.9690000000000003</v>
      </c>
      <c r="T3206" s="20" t="s">
        <v>89</v>
      </c>
      <c r="U3206" s="21">
        <v>13222</v>
      </c>
      <c r="V3206" s="21">
        <v>297500</v>
      </c>
      <c r="W3206" s="34">
        <v>38327</v>
      </c>
      <c r="X3206" s="34">
        <v>49293</v>
      </c>
      <c r="Y3206" s="109"/>
      <c r="Z3206" s="70" t="s">
        <v>4927</v>
      </c>
      <c r="AA3206" s="20" t="s">
        <v>4926</v>
      </c>
      <c r="AB3206" s="109"/>
      <c r="AC3206" s="19"/>
      <c r="AD3206" s="22"/>
      <c r="AE3206" s="19"/>
    </row>
    <row r="3207" spans="2:31" x14ac:dyDescent="0.2">
      <c r="B3207" s="14" t="s">
        <v>10248</v>
      </c>
      <c r="C3207" s="33" t="s">
        <v>10247</v>
      </c>
      <c r="D3207" s="16" t="s">
        <v>10246</v>
      </c>
      <c r="E3207" s="104" t="s">
        <v>5057</v>
      </c>
      <c r="F3207" s="18" t="s">
        <v>26</v>
      </c>
      <c r="G3207" s="111" t="s">
        <v>26</v>
      </c>
      <c r="H3207" s="102" t="s">
        <v>334</v>
      </c>
      <c r="I3207" s="21">
        <v>14934150</v>
      </c>
      <c r="J3207" s="71">
        <v>124.96899999999999</v>
      </c>
      <c r="K3207" s="21">
        <v>18745305</v>
      </c>
      <c r="L3207" s="21">
        <v>15000000</v>
      </c>
      <c r="M3207" s="21">
        <v>14939322</v>
      </c>
      <c r="N3207" s="21"/>
      <c r="O3207" s="21">
        <v>1293</v>
      </c>
      <c r="P3207" s="21"/>
      <c r="Q3207" s="21"/>
      <c r="R3207" s="22">
        <v>6.375</v>
      </c>
      <c r="S3207" s="22">
        <v>6.4080000000000004</v>
      </c>
      <c r="T3207" s="20" t="s">
        <v>89</v>
      </c>
      <c r="U3207" s="21">
        <v>42500</v>
      </c>
      <c r="V3207" s="21">
        <v>956250</v>
      </c>
      <c r="W3207" s="34">
        <v>39238</v>
      </c>
      <c r="X3207" s="34">
        <v>50206</v>
      </c>
      <c r="Y3207" s="109"/>
      <c r="Z3207" s="70" t="s">
        <v>4927</v>
      </c>
      <c r="AA3207" s="20" t="s">
        <v>4926</v>
      </c>
      <c r="AB3207" s="109"/>
      <c r="AC3207" s="19"/>
      <c r="AD3207" s="22"/>
      <c r="AE3207" s="19"/>
    </row>
    <row r="3208" spans="2:31" x14ac:dyDescent="0.2">
      <c r="B3208" s="14" t="s">
        <v>10245</v>
      </c>
      <c r="C3208" s="33" t="s">
        <v>10244</v>
      </c>
      <c r="D3208" s="16" t="s">
        <v>10243</v>
      </c>
      <c r="E3208" s="104" t="s">
        <v>26</v>
      </c>
      <c r="F3208" s="18" t="s">
        <v>26</v>
      </c>
      <c r="G3208" s="111" t="s">
        <v>26</v>
      </c>
      <c r="H3208" s="102" t="s">
        <v>334</v>
      </c>
      <c r="I3208" s="21">
        <v>12494875</v>
      </c>
      <c r="J3208" s="71">
        <v>100.791</v>
      </c>
      <c r="K3208" s="21">
        <v>12598850</v>
      </c>
      <c r="L3208" s="21">
        <v>12500000</v>
      </c>
      <c r="M3208" s="21">
        <v>12495400</v>
      </c>
      <c r="N3208" s="21"/>
      <c r="O3208" s="21">
        <v>525</v>
      </c>
      <c r="P3208" s="21"/>
      <c r="Q3208" s="21"/>
      <c r="R3208" s="22">
        <v>1.25</v>
      </c>
      <c r="S3208" s="22">
        <v>1.264</v>
      </c>
      <c r="T3208" s="20" t="s">
        <v>4985</v>
      </c>
      <c r="U3208" s="21">
        <v>48177</v>
      </c>
      <c r="V3208" s="21"/>
      <c r="W3208" s="34">
        <v>41157</v>
      </c>
      <c r="X3208" s="34">
        <v>42257</v>
      </c>
      <c r="Y3208" s="109"/>
      <c r="Z3208" s="70" t="s">
        <v>4927</v>
      </c>
      <c r="AA3208" s="20" t="s">
        <v>4926</v>
      </c>
      <c r="AB3208" s="109"/>
      <c r="AC3208" s="19"/>
      <c r="AD3208" s="22"/>
      <c r="AE3208" s="19"/>
    </row>
    <row r="3209" spans="2:31" x14ac:dyDescent="0.2">
      <c r="B3209" s="14" t="s">
        <v>10242</v>
      </c>
      <c r="C3209" s="33" t="s">
        <v>10241</v>
      </c>
      <c r="D3209" s="16" t="s">
        <v>10240</v>
      </c>
      <c r="E3209" s="104" t="s">
        <v>26</v>
      </c>
      <c r="F3209" s="18" t="s">
        <v>26</v>
      </c>
      <c r="G3209" s="111" t="s">
        <v>26</v>
      </c>
      <c r="H3209" s="102" t="s">
        <v>323</v>
      </c>
      <c r="I3209" s="21">
        <v>497390</v>
      </c>
      <c r="J3209" s="71">
        <v>112.628</v>
      </c>
      <c r="K3209" s="21">
        <v>563140</v>
      </c>
      <c r="L3209" s="21">
        <v>500000</v>
      </c>
      <c r="M3209" s="21">
        <v>499019</v>
      </c>
      <c r="N3209" s="21"/>
      <c r="O3209" s="21">
        <v>229</v>
      </c>
      <c r="P3209" s="21"/>
      <c r="Q3209" s="21"/>
      <c r="R3209" s="22">
        <v>5.125</v>
      </c>
      <c r="S3209" s="22">
        <v>5.1840000000000002</v>
      </c>
      <c r="T3209" s="20" t="s">
        <v>4985</v>
      </c>
      <c r="U3209" s="21">
        <v>7545</v>
      </c>
      <c r="V3209" s="21">
        <v>25625</v>
      </c>
      <c r="W3209" s="34">
        <v>38237</v>
      </c>
      <c r="X3209" s="34">
        <v>42628</v>
      </c>
      <c r="Y3209" s="109"/>
      <c r="Z3209" s="70" t="s">
        <v>4927</v>
      </c>
      <c r="AA3209" s="20" t="s">
        <v>4926</v>
      </c>
      <c r="AB3209" s="109"/>
      <c r="AC3209" s="19"/>
      <c r="AD3209" s="22"/>
      <c r="AE3209" s="19"/>
    </row>
    <row r="3210" spans="2:31" x14ac:dyDescent="0.2">
      <c r="B3210" s="14" t="s">
        <v>10239</v>
      </c>
      <c r="C3210" s="33" t="s">
        <v>10238</v>
      </c>
      <c r="D3210" s="16" t="s">
        <v>10235</v>
      </c>
      <c r="E3210" s="104" t="s">
        <v>26</v>
      </c>
      <c r="F3210" s="18" t="s">
        <v>26</v>
      </c>
      <c r="G3210" s="111" t="s">
        <v>26</v>
      </c>
      <c r="H3210" s="102" t="s">
        <v>323</v>
      </c>
      <c r="I3210" s="21">
        <v>9958400</v>
      </c>
      <c r="J3210" s="71">
        <v>119.27</v>
      </c>
      <c r="K3210" s="21">
        <v>11927040</v>
      </c>
      <c r="L3210" s="21">
        <v>10000000</v>
      </c>
      <c r="M3210" s="21">
        <v>9976564</v>
      </c>
      <c r="N3210" s="21"/>
      <c r="O3210" s="21">
        <v>3785</v>
      </c>
      <c r="P3210" s="21"/>
      <c r="Q3210" s="21"/>
      <c r="R3210" s="22">
        <v>5.625</v>
      </c>
      <c r="S3210" s="22">
        <v>5.68</v>
      </c>
      <c r="T3210" s="20" t="s">
        <v>89</v>
      </c>
      <c r="U3210" s="21">
        <v>31250</v>
      </c>
      <c r="V3210" s="21">
        <v>562500</v>
      </c>
      <c r="W3210" s="34">
        <v>39419</v>
      </c>
      <c r="X3210" s="34">
        <v>43080</v>
      </c>
      <c r="Y3210" s="109"/>
      <c r="Z3210" s="70" t="s">
        <v>4927</v>
      </c>
      <c r="AA3210" s="20" t="s">
        <v>4926</v>
      </c>
      <c r="AB3210" s="109"/>
      <c r="AC3210" s="19"/>
      <c r="AD3210" s="22"/>
      <c r="AE3210" s="19"/>
    </row>
    <row r="3211" spans="2:31" x14ac:dyDescent="0.2">
      <c r="B3211" s="14" t="s">
        <v>10237</v>
      </c>
      <c r="C3211" s="33" t="s">
        <v>10236</v>
      </c>
      <c r="D3211" s="16" t="s">
        <v>10235</v>
      </c>
      <c r="E3211" s="104" t="s">
        <v>5057</v>
      </c>
      <c r="F3211" s="18" t="s">
        <v>26</v>
      </c>
      <c r="G3211" s="111" t="s">
        <v>26</v>
      </c>
      <c r="H3211" s="102" t="s">
        <v>323</v>
      </c>
      <c r="I3211" s="21">
        <v>10067410</v>
      </c>
      <c r="J3211" s="71">
        <v>108.11</v>
      </c>
      <c r="K3211" s="21">
        <v>10811040</v>
      </c>
      <c r="L3211" s="21">
        <v>10000000</v>
      </c>
      <c r="M3211" s="21">
        <v>10045322</v>
      </c>
      <c r="N3211" s="21"/>
      <c r="O3211" s="21">
        <v>-11367</v>
      </c>
      <c r="P3211" s="21"/>
      <c r="Q3211" s="21"/>
      <c r="R3211" s="22">
        <v>3.6760000000000002</v>
      </c>
      <c r="S3211" s="22">
        <v>3.536</v>
      </c>
      <c r="T3211" s="20" t="s">
        <v>4985</v>
      </c>
      <c r="U3211" s="21">
        <v>108238</v>
      </c>
      <c r="V3211" s="21">
        <v>367600</v>
      </c>
      <c r="W3211" s="34">
        <v>40584</v>
      </c>
      <c r="X3211" s="34">
        <v>42536</v>
      </c>
      <c r="Y3211" s="109"/>
      <c r="Z3211" s="70" t="s">
        <v>4927</v>
      </c>
      <c r="AA3211" s="20" t="s">
        <v>4926</v>
      </c>
      <c r="AB3211" s="109"/>
      <c r="AC3211" s="19"/>
      <c r="AD3211" s="22"/>
      <c r="AE3211" s="19"/>
    </row>
    <row r="3212" spans="2:31" x14ac:dyDescent="0.2">
      <c r="B3212" s="14" t="s">
        <v>10234</v>
      </c>
      <c r="C3212" s="33" t="s">
        <v>10233</v>
      </c>
      <c r="D3212" s="16" t="s">
        <v>10230</v>
      </c>
      <c r="E3212" s="104" t="s">
        <v>26</v>
      </c>
      <c r="F3212" s="18" t="s">
        <v>26</v>
      </c>
      <c r="G3212" s="111" t="s">
        <v>26</v>
      </c>
      <c r="H3212" s="102" t="s">
        <v>323</v>
      </c>
      <c r="I3212" s="21">
        <v>1988920</v>
      </c>
      <c r="J3212" s="71">
        <v>107.087</v>
      </c>
      <c r="K3212" s="21">
        <v>2141734</v>
      </c>
      <c r="L3212" s="21">
        <v>2000000</v>
      </c>
      <c r="M3212" s="21">
        <v>1997906</v>
      </c>
      <c r="N3212" s="21"/>
      <c r="O3212" s="21">
        <v>1333</v>
      </c>
      <c r="P3212" s="21"/>
      <c r="Q3212" s="21"/>
      <c r="R3212" s="22">
        <v>6</v>
      </c>
      <c r="S3212" s="22">
        <v>6.0739999999999998</v>
      </c>
      <c r="T3212" s="20" t="s">
        <v>85</v>
      </c>
      <c r="U3212" s="21">
        <v>60000</v>
      </c>
      <c r="V3212" s="21">
        <v>120000</v>
      </c>
      <c r="W3212" s="34">
        <v>38152</v>
      </c>
      <c r="X3212" s="34">
        <v>41821</v>
      </c>
      <c r="Y3212" s="109"/>
      <c r="Z3212" s="70" t="s">
        <v>4927</v>
      </c>
      <c r="AA3212" s="20" t="s">
        <v>4926</v>
      </c>
      <c r="AB3212" s="109"/>
      <c r="AC3212" s="19"/>
      <c r="AD3212" s="22"/>
      <c r="AE3212" s="19"/>
    </row>
    <row r="3213" spans="2:31" x14ac:dyDescent="0.2">
      <c r="B3213" s="14" t="s">
        <v>10232</v>
      </c>
      <c r="C3213" s="33" t="s">
        <v>10231</v>
      </c>
      <c r="D3213" s="16" t="s">
        <v>10230</v>
      </c>
      <c r="E3213" s="104" t="s">
        <v>26</v>
      </c>
      <c r="F3213" s="18" t="s">
        <v>26</v>
      </c>
      <c r="G3213" s="111" t="s">
        <v>26</v>
      </c>
      <c r="H3213" s="102" t="s">
        <v>323</v>
      </c>
      <c r="I3213" s="21">
        <v>991740</v>
      </c>
      <c r="J3213" s="71">
        <v>135.65299999999999</v>
      </c>
      <c r="K3213" s="21">
        <v>1356527</v>
      </c>
      <c r="L3213" s="21">
        <v>1000000</v>
      </c>
      <c r="M3213" s="21">
        <v>994322</v>
      </c>
      <c r="N3213" s="21"/>
      <c r="O3213" s="21">
        <v>723</v>
      </c>
      <c r="P3213" s="21"/>
      <c r="Q3213" s="21"/>
      <c r="R3213" s="22">
        <v>8.625</v>
      </c>
      <c r="S3213" s="22">
        <v>8.75</v>
      </c>
      <c r="T3213" s="20" t="s">
        <v>89</v>
      </c>
      <c r="U3213" s="21">
        <v>7188</v>
      </c>
      <c r="V3213" s="21">
        <v>86250</v>
      </c>
      <c r="W3213" s="34">
        <v>39770</v>
      </c>
      <c r="X3213" s="34">
        <v>43435</v>
      </c>
      <c r="Y3213" s="109"/>
      <c r="Z3213" s="70" t="s">
        <v>4927</v>
      </c>
      <c r="AA3213" s="20" t="s">
        <v>4926</v>
      </c>
      <c r="AB3213" s="109"/>
      <c r="AC3213" s="31"/>
      <c r="AD3213" s="22"/>
      <c r="AE3213" s="19"/>
    </row>
    <row r="3214" spans="2:31" x14ac:dyDescent="0.2">
      <c r="B3214" s="14" t="s">
        <v>10229</v>
      </c>
      <c r="C3214" s="33" t="s">
        <v>10228</v>
      </c>
      <c r="D3214" s="16" t="s">
        <v>10227</v>
      </c>
      <c r="E3214" s="104" t="s">
        <v>5057</v>
      </c>
      <c r="F3214" s="18" t="s">
        <v>26</v>
      </c>
      <c r="G3214" s="111" t="s">
        <v>26</v>
      </c>
      <c r="H3214" s="102" t="s">
        <v>323</v>
      </c>
      <c r="I3214" s="21">
        <v>21451970</v>
      </c>
      <c r="J3214" s="71">
        <v>105.794</v>
      </c>
      <c r="K3214" s="21">
        <v>23274768</v>
      </c>
      <c r="L3214" s="21">
        <v>22000000</v>
      </c>
      <c r="M3214" s="21">
        <v>21533511</v>
      </c>
      <c r="N3214" s="21"/>
      <c r="O3214" s="21">
        <v>12606</v>
      </c>
      <c r="P3214" s="21"/>
      <c r="Q3214" s="21"/>
      <c r="R3214" s="22">
        <v>5.75</v>
      </c>
      <c r="S3214" s="22">
        <v>5.9290000000000003</v>
      </c>
      <c r="T3214" s="20" t="s">
        <v>85</v>
      </c>
      <c r="U3214" s="21">
        <v>583306</v>
      </c>
      <c r="V3214" s="21">
        <v>1265000</v>
      </c>
      <c r="W3214" s="34">
        <v>38001</v>
      </c>
      <c r="X3214" s="34">
        <v>48775</v>
      </c>
      <c r="Y3214" s="109"/>
      <c r="Z3214" s="70" t="s">
        <v>4927</v>
      </c>
      <c r="AA3214" s="20" t="s">
        <v>4926</v>
      </c>
      <c r="AB3214" s="109"/>
      <c r="AC3214" s="19"/>
      <c r="AD3214" s="22"/>
      <c r="AE3214" s="19"/>
    </row>
    <row r="3215" spans="2:31" x14ac:dyDescent="0.2">
      <c r="B3215" s="14" t="s">
        <v>10226</v>
      </c>
      <c r="C3215" s="33" t="s">
        <v>10225</v>
      </c>
      <c r="D3215" s="16" t="s">
        <v>10224</v>
      </c>
      <c r="E3215" s="104" t="s">
        <v>5057</v>
      </c>
      <c r="F3215" s="18" t="s">
        <v>26</v>
      </c>
      <c r="G3215" s="111" t="s">
        <v>26</v>
      </c>
      <c r="H3215" s="102" t="s">
        <v>323</v>
      </c>
      <c r="I3215" s="21">
        <v>9964600</v>
      </c>
      <c r="J3215" s="71">
        <v>116.976</v>
      </c>
      <c r="K3215" s="21">
        <v>11697600</v>
      </c>
      <c r="L3215" s="21">
        <v>10000000</v>
      </c>
      <c r="M3215" s="21">
        <v>9972946</v>
      </c>
      <c r="N3215" s="21"/>
      <c r="O3215" s="21">
        <v>3017</v>
      </c>
      <c r="P3215" s="21"/>
      <c r="Q3215" s="21"/>
      <c r="R3215" s="22">
        <v>5.0999999999999996</v>
      </c>
      <c r="S3215" s="22">
        <v>5.1459999999999999</v>
      </c>
      <c r="T3215" s="20" t="s">
        <v>4985</v>
      </c>
      <c r="U3215" s="21">
        <v>170000</v>
      </c>
      <c r="V3215" s="21">
        <v>510000</v>
      </c>
      <c r="W3215" s="34">
        <v>40240</v>
      </c>
      <c r="X3215" s="34">
        <v>43891</v>
      </c>
      <c r="Y3215" s="109"/>
      <c r="Z3215" s="70" t="s">
        <v>4927</v>
      </c>
      <c r="AA3215" s="20" t="s">
        <v>4926</v>
      </c>
      <c r="AB3215" s="109"/>
      <c r="AC3215" s="19"/>
      <c r="AD3215" s="22"/>
      <c r="AE3215" s="19"/>
    </row>
    <row r="3216" spans="2:31" x14ac:dyDescent="0.2">
      <c r="B3216" s="14" t="s">
        <v>10223</v>
      </c>
      <c r="C3216" s="33" t="s">
        <v>10222</v>
      </c>
      <c r="D3216" s="16" t="s">
        <v>10219</v>
      </c>
      <c r="E3216" s="104" t="s">
        <v>26</v>
      </c>
      <c r="F3216" s="18" t="s">
        <v>26</v>
      </c>
      <c r="G3216" s="111" t="s">
        <v>26</v>
      </c>
      <c r="H3216" s="102" t="s">
        <v>334</v>
      </c>
      <c r="I3216" s="21">
        <v>13752000</v>
      </c>
      <c r="J3216" s="71">
        <v>107.50700000000001</v>
      </c>
      <c r="K3216" s="21">
        <v>14784404</v>
      </c>
      <c r="L3216" s="21">
        <v>13752000</v>
      </c>
      <c r="M3216" s="21">
        <v>13752000</v>
      </c>
      <c r="N3216" s="21"/>
      <c r="O3216" s="21"/>
      <c r="P3216" s="21"/>
      <c r="Q3216" s="21"/>
      <c r="R3216" s="22">
        <v>5.2530000000000001</v>
      </c>
      <c r="S3216" s="22">
        <v>5.2530000000000001</v>
      </c>
      <c r="T3216" s="20" t="s">
        <v>4949</v>
      </c>
      <c r="U3216" s="21">
        <v>180598</v>
      </c>
      <c r="V3216" s="21">
        <v>722393</v>
      </c>
      <c r="W3216" s="34">
        <v>40268</v>
      </c>
      <c r="X3216" s="34">
        <v>43922</v>
      </c>
      <c r="Y3216" s="109"/>
      <c r="Z3216" s="70" t="s">
        <v>4927</v>
      </c>
      <c r="AA3216" s="20" t="s">
        <v>4926</v>
      </c>
      <c r="AB3216" s="109"/>
      <c r="AC3216" s="19"/>
      <c r="AD3216" s="22"/>
      <c r="AE3216" s="19"/>
    </row>
    <row r="3217" spans="2:31" x14ac:dyDescent="0.2">
      <c r="B3217" s="14" t="s">
        <v>10221</v>
      </c>
      <c r="C3217" s="33" t="s">
        <v>10220</v>
      </c>
      <c r="D3217" s="16" t="s">
        <v>10219</v>
      </c>
      <c r="E3217" s="104" t="s">
        <v>26</v>
      </c>
      <c r="F3217" s="18" t="s">
        <v>26</v>
      </c>
      <c r="G3217" s="111" t="s">
        <v>26</v>
      </c>
      <c r="H3217" s="102" t="s">
        <v>334</v>
      </c>
      <c r="I3217" s="21">
        <v>9990800</v>
      </c>
      <c r="J3217" s="71">
        <v>102.218</v>
      </c>
      <c r="K3217" s="21">
        <v>10221810</v>
      </c>
      <c r="L3217" s="21">
        <v>10000000</v>
      </c>
      <c r="M3217" s="21">
        <v>9992409</v>
      </c>
      <c r="N3217" s="21"/>
      <c r="O3217" s="21">
        <v>1219</v>
      </c>
      <c r="P3217" s="21"/>
      <c r="Q3217" s="21"/>
      <c r="R3217" s="22">
        <v>3.65</v>
      </c>
      <c r="S3217" s="22">
        <v>3.665</v>
      </c>
      <c r="T3217" s="20" t="s">
        <v>118</v>
      </c>
      <c r="U3217" s="21">
        <v>130792</v>
      </c>
      <c r="V3217" s="21">
        <v>365000</v>
      </c>
      <c r="W3217" s="34">
        <v>40772</v>
      </c>
      <c r="X3217" s="34">
        <v>43334</v>
      </c>
      <c r="Y3217" s="109"/>
      <c r="Z3217" s="70" t="s">
        <v>4927</v>
      </c>
      <c r="AA3217" s="20" t="s">
        <v>4926</v>
      </c>
      <c r="AB3217" s="109"/>
      <c r="AC3217" s="19"/>
      <c r="AD3217" s="22"/>
      <c r="AE3217" s="19"/>
    </row>
    <row r="3218" spans="2:31" x14ac:dyDescent="0.2">
      <c r="B3218" s="14" t="s">
        <v>10218</v>
      </c>
      <c r="C3218" s="33" t="s">
        <v>10217</v>
      </c>
      <c r="D3218" s="16" t="s">
        <v>10216</v>
      </c>
      <c r="E3218" s="104" t="s">
        <v>26</v>
      </c>
      <c r="F3218" s="18" t="s">
        <v>26</v>
      </c>
      <c r="G3218" s="111" t="s">
        <v>590</v>
      </c>
      <c r="H3218" s="102" t="s">
        <v>5232</v>
      </c>
      <c r="I3218" s="21">
        <v>12337200</v>
      </c>
      <c r="J3218" s="71">
        <v>108.63500000000001</v>
      </c>
      <c r="K3218" s="21">
        <v>13402517</v>
      </c>
      <c r="L3218" s="21">
        <v>12337200</v>
      </c>
      <c r="M3218" s="21">
        <v>12337200</v>
      </c>
      <c r="N3218" s="21"/>
      <c r="O3218" s="21"/>
      <c r="P3218" s="21"/>
      <c r="Q3218" s="21"/>
      <c r="R3218" s="22">
        <v>8.02</v>
      </c>
      <c r="S3218" s="22">
        <v>8.0980000000000008</v>
      </c>
      <c r="T3218" s="20" t="s">
        <v>4940</v>
      </c>
      <c r="U3218" s="21">
        <v>2748</v>
      </c>
      <c r="V3218" s="21">
        <v>989443</v>
      </c>
      <c r="W3218" s="34">
        <v>39513</v>
      </c>
      <c r="X3218" s="34">
        <v>43277</v>
      </c>
      <c r="Y3218" s="109"/>
      <c r="Z3218" s="70" t="s">
        <v>531</v>
      </c>
      <c r="AA3218" s="20" t="s">
        <v>26</v>
      </c>
      <c r="AB3218" s="109"/>
      <c r="AC3218" s="19"/>
      <c r="AD3218" s="22"/>
      <c r="AE3218" s="28">
        <v>43190</v>
      </c>
    </row>
    <row r="3219" spans="2:31" x14ac:dyDescent="0.2">
      <c r="B3219" s="14" t="s">
        <v>10215</v>
      </c>
      <c r="C3219" s="33" t="s">
        <v>10214</v>
      </c>
      <c r="D3219" s="16" t="s">
        <v>10213</v>
      </c>
      <c r="E3219" s="104" t="s">
        <v>26</v>
      </c>
      <c r="F3219" s="18" t="s">
        <v>26</v>
      </c>
      <c r="G3219" s="111" t="s">
        <v>26</v>
      </c>
      <c r="H3219" s="102" t="s">
        <v>334</v>
      </c>
      <c r="I3219" s="21">
        <v>7239309</v>
      </c>
      <c r="J3219" s="71">
        <v>138.71299999999999</v>
      </c>
      <c r="K3219" s="21">
        <v>7698577</v>
      </c>
      <c r="L3219" s="21">
        <v>5550000</v>
      </c>
      <c r="M3219" s="21">
        <v>6550095</v>
      </c>
      <c r="N3219" s="21"/>
      <c r="O3219" s="21">
        <v>-107212</v>
      </c>
      <c r="P3219" s="21"/>
      <c r="Q3219" s="21"/>
      <c r="R3219" s="22">
        <v>9.75</v>
      </c>
      <c r="S3219" s="22">
        <v>6.6449999999999996</v>
      </c>
      <c r="T3219" s="20" t="s">
        <v>89</v>
      </c>
      <c r="U3219" s="21">
        <v>24050</v>
      </c>
      <c r="V3219" s="21">
        <v>541125</v>
      </c>
      <c r="W3219" s="34">
        <v>38098</v>
      </c>
      <c r="X3219" s="34">
        <v>43997</v>
      </c>
      <c r="Y3219" s="109"/>
      <c r="Z3219" s="70" t="s">
        <v>4927</v>
      </c>
      <c r="AA3219" s="20" t="s">
        <v>4926</v>
      </c>
      <c r="AB3219" s="109"/>
      <c r="AC3219" s="19"/>
      <c r="AD3219" s="22"/>
      <c r="AE3219" s="19"/>
    </row>
    <row r="3220" spans="2:31" x14ac:dyDescent="0.2">
      <c r="B3220" s="14" t="s">
        <v>10212</v>
      </c>
      <c r="C3220" s="33" t="s">
        <v>10211</v>
      </c>
      <c r="D3220" s="16" t="s">
        <v>10210</v>
      </c>
      <c r="E3220" s="104" t="s">
        <v>26</v>
      </c>
      <c r="F3220" s="18" t="s">
        <v>26</v>
      </c>
      <c r="G3220" s="111" t="s">
        <v>26</v>
      </c>
      <c r="H3220" s="102" t="s">
        <v>611</v>
      </c>
      <c r="I3220" s="21">
        <v>6692950</v>
      </c>
      <c r="J3220" s="71">
        <v>133.02000000000001</v>
      </c>
      <c r="K3220" s="21">
        <v>7316106</v>
      </c>
      <c r="L3220" s="21">
        <v>5500000</v>
      </c>
      <c r="M3220" s="21">
        <v>6368691</v>
      </c>
      <c r="N3220" s="21"/>
      <c r="O3220" s="21">
        <v>-46914</v>
      </c>
      <c r="P3220" s="21"/>
      <c r="Q3220" s="21"/>
      <c r="R3220" s="22">
        <v>8.5</v>
      </c>
      <c r="S3220" s="22">
        <v>6.58</v>
      </c>
      <c r="T3220" s="20" t="s">
        <v>85</v>
      </c>
      <c r="U3220" s="21">
        <v>215569</v>
      </c>
      <c r="V3220" s="21">
        <v>467500</v>
      </c>
      <c r="W3220" s="34">
        <v>37993</v>
      </c>
      <c r="X3220" s="34">
        <v>45672</v>
      </c>
      <c r="Y3220" s="109"/>
      <c r="Z3220" s="70" t="s">
        <v>4927</v>
      </c>
      <c r="AA3220" s="20" t="s">
        <v>4926</v>
      </c>
      <c r="AB3220" s="109"/>
      <c r="AC3220" s="19"/>
      <c r="AD3220" s="22"/>
      <c r="AE3220" s="19"/>
    </row>
    <row r="3221" spans="2:31" x14ac:dyDescent="0.2">
      <c r="B3221" s="14" t="s">
        <v>10209</v>
      </c>
      <c r="C3221" s="33" t="s">
        <v>10208</v>
      </c>
      <c r="D3221" s="16" t="s">
        <v>10207</v>
      </c>
      <c r="E3221" s="104" t="s">
        <v>26</v>
      </c>
      <c r="F3221" s="18" t="s">
        <v>26</v>
      </c>
      <c r="G3221" s="111" t="s">
        <v>26</v>
      </c>
      <c r="H3221" s="102" t="s">
        <v>334</v>
      </c>
      <c r="I3221" s="21">
        <v>19955000</v>
      </c>
      <c r="J3221" s="71">
        <v>100.803</v>
      </c>
      <c r="K3221" s="21">
        <v>20160640</v>
      </c>
      <c r="L3221" s="21">
        <v>20000000</v>
      </c>
      <c r="M3221" s="21">
        <v>19998353</v>
      </c>
      <c r="N3221" s="21"/>
      <c r="O3221" s="21">
        <v>9685</v>
      </c>
      <c r="P3221" s="21"/>
      <c r="Q3221" s="21"/>
      <c r="R3221" s="22">
        <v>5.5</v>
      </c>
      <c r="S3221" s="22">
        <v>5.5519999999999996</v>
      </c>
      <c r="T3221" s="20" t="s">
        <v>4985</v>
      </c>
      <c r="U3221" s="21">
        <v>366667</v>
      </c>
      <c r="V3221" s="21">
        <v>1100000</v>
      </c>
      <c r="W3221" s="34">
        <v>39503</v>
      </c>
      <c r="X3221" s="34">
        <v>41334</v>
      </c>
      <c r="Y3221" s="109"/>
      <c r="Z3221" s="70" t="s">
        <v>4927</v>
      </c>
      <c r="AA3221" s="20" t="s">
        <v>4926</v>
      </c>
      <c r="AB3221" s="109"/>
      <c r="AC3221" s="19"/>
      <c r="AD3221" s="22"/>
      <c r="AE3221" s="19"/>
    </row>
    <row r="3222" spans="2:31" x14ac:dyDescent="0.2">
      <c r="B3222" s="14" t="s">
        <v>10206</v>
      </c>
      <c r="C3222" s="33" t="s">
        <v>10205</v>
      </c>
      <c r="D3222" s="16" t="s">
        <v>10204</v>
      </c>
      <c r="E3222" s="104" t="s">
        <v>26</v>
      </c>
      <c r="F3222" s="18" t="s">
        <v>26</v>
      </c>
      <c r="G3222" s="111" t="s">
        <v>26</v>
      </c>
      <c r="H3222" s="102" t="s">
        <v>611</v>
      </c>
      <c r="I3222" s="21">
        <v>10622688</v>
      </c>
      <c r="J3222" s="71">
        <v>113.09</v>
      </c>
      <c r="K3222" s="21">
        <v>11535160</v>
      </c>
      <c r="L3222" s="21">
        <v>10200000</v>
      </c>
      <c r="M3222" s="21">
        <v>10388291</v>
      </c>
      <c r="N3222" s="21"/>
      <c r="O3222" s="21">
        <v>-30260</v>
      </c>
      <c r="P3222" s="21"/>
      <c r="Q3222" s="21"/>
      <c r="R3222" s="22">
        <v>7</v>
      </c>
      <c r="S3222" s="22">
        <v>6.5670000000000002</v>
      </c>
      <c r="T3222" s="20" t="s">
        <v>118</v>
      </c>
      <c r="U3222" s="21">
        <v>297500</v>
      </c>
      <c r="V3222" s="21">
        <v>714000</v>
      </c>
      <c r="W3222" s="34">
        <v>37508</v>
      </c>
      <c r="X3222" s="34">
        <v>43132</v>
      </c>
      <c r="Y3222" s="109"/>
      <c r="Z3222" s="70" t="s">
        <v>4927</v>
      </c>
      <c r="AA3222" s="20" t="s">
        <v>4926</v>
      </c>
      <c r="AB3222" s="109"/>
      <c r="AC3222" s="19"/>
      <c r="AD3222" s="22"/>
      <c r="AE3222" s="19"/>
    </row>
    <row r="3223" spans="2:31" x14ac:dyDescent="0.2">
      <c r="B3223" s="14" t="s">
        <v>10203</v>
      </c>
      <c r="C3223" s="33" t="s">
        <v>10202</v>
      </c>
      <c r="D3223" s="16" t="s">
        <v>10197</v>
      </c>
      <c r="E3223" s="104" t="s">
        <v>26</v>
      </c>
      <c r="F3223" s="18" t="s">
        <v>26</v>
      </c>
      <c r="G3223" s="111" t="s">
        <v>26</v>
      </c>
      <c r="H3223" s="102" t="s">
        <v>334</v>
      </c>
      <c r="I3223" s="21">
        <v>9994500</v>
      </c>
      <c r="J3223" s="71">
        <v>115.19499999999999</v>
      </c>
      <c r="K3223" s="21">
        <v>11519520</v>
      </c>
      <c r="L3223" s="21">
        <v>10000000</v>
      </c>
      <c r="M3223" s="21">
        <v>9996214</v>
      </c>
      <c r="N3223" s="21"/>
      <c r="O3223" s="21">
        <v>1088</v>
      </c>
      <c r="P3223" s="21"/>
      <c r="Q3223" s="21"/>
      <c r="R3223" s="22">
        <v>5.25</v>
      </c>
      <c r="S3223" s="22">
        <v>5.2560000000000002</v>
      </c>
      <c r="T3223" s="20" t="s">
        <v>4985</v>
      </c>
      <c r="U3223" s="21">
        <v>154583</v>
      </c>
      <c r="V3223" s="21">
        <v>525000</v>
      </c>
      <c r="W3223" s="34">
        <v>40211</v>
      </c>
      <c r="X3223" s="34">
        <v>43905</v>
      </c>
      <c r="Y3223" s="109"/>
      <c r="Z3223" s="70" t="s">
        <v>4927</v>
      </c>
      <c r="AA3223" s="20" t="s">
        <v>4926</v>
      </c>
      <c r="AB3223" s="109"/>
      <c r="AC3223" s="19"/>
      <c r="AD3223" s="22"/>
      <c r="AE3223" s="19"/>
    </row>
    <row r="3224" spans="2:31" x14ac:dyDescent="0.2">
      <c r="B3224" s="14" t="s">
        <v>10201</v>
      </c>
      <c r="C3224" s="33" t="s">
        <v>10200</v>
      </c>
      <c r="D3224" s="16" t="s">
        <v>10197</v>
      </c>
      <c r="E3224" s="104" t="s">
        <v>5057</v>
      </c>
      <c r="F3224" s="18" t="s">
        <v>26</v>
      </c>
      <c r="G3224" s="111" t="s">
        <v>4412</v>
      </c>
      <c r="H3224" s="102" t="s">
        <v>334</v>
      </c>
      <c r="I3224" s="21">
        <v>6473545</v>
      </c>
      <c r="J3224" s="71">
        <v>106.96</v>
      </c>
      <c r="K3224" s="21">
        <v>6952381</v>
      </c>
      <c r="L3224" s="21">
        <v>6500000</v>
      </c>
      <c r="M3224" s="21">
        <v>6476009</v>
      </c>
      <c r="N3224" s="21"/>
      <c r="O3224" s="21">
        <v>2283</v>
      </c>
      <c r="P3224" s="21"/>
      <c r="Q3224" s="21"/>
      <c r="R3224" s="22">
        <v>4</v>
      </c>
      <c r="S3224" s="22">
        <v>4.05</v>
      </c>
      <c r="T3224" s="20" t="s">
        <v>4965</v>
      </c>
      <c r="U3224" s="21">
        <v>33222</v>
      </c>
      <c r="V3224" s="21">
        <v>258556</v>
      </c>
      <c r="W3224" s="34">
        <v>40861</v>
      </c>
      <c r="X3224" s="34">
        <v>44515</v>
      </c>
      <c r="Y3224" s="109"/>
      <c r="Z3224" s="70" t="s">
        <v>4927</v>
      </c>
      <c r="AA3224" s="20" t="s">
        <v>4926</v>
      </c>
      <c r="AB3224" s="109"/>
      <c r="AC3224" s="28">
        <v>44423</v>
      </c>
      <c r="AD3224" s="22">
        <v>100</v>
      </c>
      <c r="AE3224" s="19"/>
    </row>
    <row r="3225" spans="2:31" x14ac:dyDescent="0.2">
      <c r="B3225" s="14" t="s">
        <v>10199</v>
      </c>
      <c r="C3225" s="33" t="s">
        <v>10198</v>
      </c>
      <c r="D3225" s="16" t="s">
        <v>10197</v>
      </c>
      <c r="E3225" s="104" t="s">
        <v>5057</v>
      </c>
      <c r="F3225" s="18" t="s">
        <v>26</v>
      </c>
      <c r="G3225" s="111" t="s">
        <v>4412</v>
      </c>
      <c r="H3225" s="102" t="s">
        <v>334</v>
      </c>
      <c r="I3225" s="21">
        <v>19995000</v>
      </c>
      <c r="J3225" s="71">
        <v>101.679</v>
      </c>
      <c r="K3225" s="21">
        <v>20335840</v>
      </c>
      <c r="L3225" s="21">
        <v>20000000</v>
      </c>
      <c r="M3225" s="21">
        <v>19995172</v>
      </c>
      <c r="N3225" s="21"/>
      <c r="O3225" s="21">
        <v>172</v>
      </c>
      <c r="P3225" s="21"/>
      <c r="Q3225" s="21"/>
      <c r="R3225" s="22">
        <v>3.35</v>
      </c>
      <c r="S3225" s="22">
        <v>3.3530000000000002</v>
      </c>
      <c r="T3225" s="20" t="s">
        <v>118</v>
      </c>
      <c r="U3225" s="21">
        <v>254972</v>
      </c>
      <c r="V3225" s="21"/>
      <c r="W3225" s="34">
        <v>41130</v>
      </c>
      <c r="X3225" s="34">
        <v>44788</v>
      </c>
      <c r="Y3225" s="109"/>
      <c r="Z3225" s="70" t="s">
        <v>4927</v>
      </c>
      <c r="AA3225" s="20" t="s">
        <v>4926</v>
      </c>
      <c r="AB3225" s="109"/>
      <c r="AC3225" s="28">
        <v>44696</v>
      </c>
      <c r="AD3225" s="22">
        <v>100</v>
      </c>
      <c r="AE3225" s="19"/>
    </row>
    <row r="3226" spans="2:31" x14ac:dyDescent="0.2">
      <c r="B3226" s="14" t="s">
        <v>10196</v>
      </c>
      <c r="C3226" s="33" t="s">
        <v>10195</v>
      </c>
      <c r="D3226" s="16" t="s">
        <v>10192</v>
      </c>
      <c r="E3226" s="104" t="s">
        <v>26</v>
      </c>
      <c r="F3226" s="18" t="s">
        <v>26</v>
      </c>
      <c r="G3226" s="111" t="s">
        <v>26</v>
      </c>
      <c r="H3226" s="102" t="s">
        <v>334</v>
      </c>
      <c r="I3226" s="21">
        <v>9657600</v>
      </c>
      <c r="J3226" s="71">
        <v>109.254</v>
      </c>
      <c r="K3226" s="21">
        <v>10925380</v>
      </c>
      <c r="L3226" s="21">
        <v>10000000</v>
      </c>
      <c r="M3226" s="21">
        <v>9878723</v>
      </c>
      <c r="N3226" s="21"/>
      <c r="O3226" s="21">
        <v>41991</v>
      </c>
      <c r="P3226" s="21"/>
      <c r="Q3226" s="21"/>
      <c r="R3226" s="22">
        <v>5.625</v>
      </c>
      <c r="S3226" s="22">
        <v>6.1479999999999997</v>
      </c>
      <c r="T3226" s="20" t="s">
        <v>85</v>
      </c>
      <c r="U3226" s="21">
        <v>259375</v>
      </c>
      <c r="V3226" s="21">
        <v>562500</v>
      </c>
      <c r="W3226" s="34">
        <v>39094</v>
      </c>
      <c r="X3226" s="34">
        <v>42200</v>
      </c>
      <c r="Y3226" s="109"/>
      <c r="Z3226" s="70" t="s">
        <v>4927</v>
      </c>
      <c r="AA3226" s="20" t="s">
        <v>4926</v>
      </c>
      <c r="AB3226" s="109"/>
      <c r="AC3226" s="19"/>
      <c r="AD3226" s="22"/>
      <c r="AE3226" s="19"/>
    </row>
    <row r="3227" spans="2:31" x14ac:dyDescent="0.2">
      <c r="B3227" s="14" t="s">
        <v>10194</v>
      </c>
      <c r="C3227" s="33" t="s">
        <v>10193</v>
      </c>
      <c r="D3227" s="16" t="s">
        <v>10192</v>
      </c>
      <c r="E3227" s="104" t="s">
        <v>26</v>
      </c>
      <c r="F3227" s="18" t="s">
        <v>26</v>
      </c>
      <c r="G3227" s="111" t="s">
        <v>26</v>
      </c>
      <c r="H3227" s="102" t="s">
        <v>334</v>
      </c>
      <c r="I3227" s="21">
        <v>24598750</v>
      </c>
      <c r="J3227" s="71">
        <v>113.848</v>
      </c>
      <c r="K3227" s="21">
        <v>28461875</v>
      </c>
      <c r="L3227" s="21">
        <v>25000000</v>
      </c>
      <c r="M3227" s="21">
        <v>24795143</v>
      </c>
      <c r="N3227" s="21"/>
      <c r="O3227" s="21">
        <v>42515</v>
      </c>
      <c r="P3227" s="21"/>
      <c r="Q3227" s="21"/>
      <c r="R3227" s="22">
        <v>6.2</v>
      </c>
      <c r="S3227" s="22">
        <v>6.4240000000000004</v>
      </c>
      <c r="T3227" s="20" t="s">
        <v>4985</v>
      </c>
      <c r="U3227" s="21">
        <v>400417</v>
      </c>
      <c r="V3227" s="21">
        <v>1550000</v>
      </c>
      <c r="W3227" s="34">
        <v>39288</v>
      </c>
      <c r="X3227" s="34">
        <v>42822</v>
      </c>
      <c r="Y3227" s="109"/>
      <c r="Z3227" s="70" t="s">
        <v>4927</v>
      </c>
      <c r="AA3227" s="20" t="s">
        <v>4926</v>
      </c>
      <c r="AB3227" s="109"/>
      <c r="AC3227" s="19"/>
      <c r="AD3227" s="22"/>
      <c r="AE3227" s="19"/>
    </row>
    <row r="3228" spans="2:31" x14ac:dyDescent="0.2">
      <c r="B3228" s="14" t="s">
        <v>10191</v>
      </c>
      <c r="C3228" s="33" t="s">
        <v>10190</v>
      </c>
      <c r="D3228" s="16" t="s">
        <v>10189</v>
      </c>
      <c r="E3228" s="104" t="s">
        <v>5057</v>
      </c>
      <c r="F3228" s="18" t="s">
        <v>26</v>
      </c>
      <c r="G3228" s="111" t="s">
        <v>4412</v>
      </c>
      <c r="H3228" s="102" t="s">
        <v>323</v>
      </c>
      <c r="I3228" s="21">
        <v>6928110</v>
      </c>
      <c r="J3228" s="71">
        <v>104.726</v>
      </c>
      <c r="K3228" s="21">
        <v>7330834</v>
      </c>
      <c r="L3228" s="21">
        <v>7000000</v>
      </c>
      <c r="M3228" s="21">
        <v>6936298</v>
      </c>
      <c r="N3228" s="21"/>
      <c r="O3228" s="21">
        <v>6116</v>
      </c>
      <c r="P3228" s="21"/>
      <c r="Q3228" s="21"/>
      <c r="R3228" s="22">
        <v>2.95</v>
      </c>
      <c r="S3228" s="22">
        <v>3.07</v>
      </c>
      <c r="T3228" s="20" t="s">
        <v>4985</v>
      </c>
      <c r="U3228" s="21">
        <v>60803</v>
      </c>
      <c r="V3228" s="21">
        <v>207647</v>
      </c>
      <c r="W3228" s="34">
        <v>40793</v>
      </c>
      <c r="X3228" s="34">
        <v>44454</v>
      </c>
      <c r="Y3228" s="109"/>
      <c r="Z3228" s="70" t="s">
        <v>4927</v>
      </c>
      <c r="AA3228" s="20" t="s">
        <v>4926</v>
      </c>
      <c r="AB3228" s="109"/>
      <c r="AC3228" s="28">
        <v>44362</v>
      </c>
      <c r="AD3228" s="22">
        <v>100</v>
      </c>
      <c r="AE3228" s="19"/>
    </row>
    <row r="3229" spans="2:31" x14ac:dyDescent="0.2">
      <c r="B3229" s="14" t="s">
        <v>10188</v>
      </c>
      <c r="C3229" s="33" t="s">
        <v>10187</v>
      </c>
      <c r="D3229" s="16" t="s">
        <v>10186</v>
      </c>
      <c r="E3229" s="104" t="s">
        <v>26</v>
      </c>
      <c r="F3229" s="18" t="s">
        <v>26</v>
      </c>
      <c r="G3229" s="111" t="s">
        <v>26</v>
      </c>
      <c r="H3229" s="102" t="s">
        <v>323</v>
      </c>
      <c r="I3229" s="21">
        <v>3491596</v>
      </c>
      <c r="J3229" s="71">
        <v>125.298</v>
      </c>
      <c r="K3229" s="21">
        <v>4385430</v>
      </c>
      <c r="L3229" s="21">
        <v>3500000</v>
      </c>
      <c r="M3229" s="21">
        <v>3492566</v>
      </c>
      <c r="N3229" s="21"/>
      <c r="O3229" s="21">
        <v>-845</v>
      </c>
      <c r="P3229" s="21"/>
      <c r="Q3229" s="21"/>
      <c r="R3229" s="22">
        <v>5.9</v>
      </c>
      <c r="S3229" s="22">
        <v>5.9169999999999998</v>
      </c>
      <c r="T3229" s="20" t="s">
        <v>89</v>
      </c>
      <c r="U3229" s="21">
        <v>17208</v>
      </c>
      <c r="V3229" s="21">
        <v>206500</v>
      </c>
      <c r="W3229" s="34">
        <v>39430</v>
      </c>
      <c r="X3229" s="34">
        <v>49644</v>
      </c>
      <c r="Y3229" s="109"/>
      <c r="Z3229" s="70" t="s">
        <v>4927</v>
      </c>
      <c r="AA3229" s="20" t="s">
        <v>4926</v>
      </c>
      <c r="AB3229" s="109"/>
      <c r="AC3229" s="19"/>
      <c r="AD3229" s="22"/>
      <c r="AE3229" s="19"/>
    </row>
    <row r="3230" spans="2:31" x14ac:dyDescent="0.2">
      <c r="B3230" s="14" t="s">
        <v>10185</v>
      </c>
      <c r="C3230" s="33" t="s">
        <v>10184</v>
      </c>
      <c r="D3230" s="16" t="s">
        <v>10179</v>
      </c>
      <c r="E3230" s="104" t="s">
        <v>26</v>
      </c>
      <c r="F3230" s="18" t="s">
        <v>26</v>
      </c>
      <c r="G3230" s="111" t="s">
        <v>26</v>
      </c>
      <c r="H3230" s="102" t="s">
        <v>323</v>
      </c>
      <c r="I3230" s="21">
        <v>8685298</v>
      </c>
      <c r="J3230" s="71">
        <v>138.459</v>
      </c>
      <c r="K3230" s="21">
        <v>12094367</v>
      </c>
      <c r="L3230" s="21">
        <v>8735000</v>
      </c>
      <c r="M3230" s="21">
        <v>8688856</v>
      </c>
      <c r="N3230" s="21"/>
      <c r="O3230" s="21">
        <v>676</v>
      </c>
      <c r="P3230" s="21"/>
      <c r="Q3230" s="21"/>
      <c r="R3230" s="22">
        <v>6.375</v>
      </c>
      <c r="S3230" s="22">
        <v>6.4180000000000001</v>
      </c>
      <c r="T3230" s="20" t="s">
        <v>118</v>
      </c>
      <c r="U3230" s="21">
        <v>210368</v>
      </c>
      <c r="V3230" s="21">
        <v>556856</v>
      </c>
      <c r="W3230" s="34">
        <v>39302</v>
      </c>
      <c r="X3230" s="34">
        <v>50267</v>
      </c>
      <c r="Y3230" s="109"/>
      <c r="Z3230" s="70" t="s">
        <v>4927</v>
      </c>
      <c r="AA3230" s="20" t="s">
        <v>4926</v>
      </c>
      <c r="AB3230" s="109"/>
      <c r="AC3230" s="19"/>
      <c r="AD3230" s="22"/>
      <c r="AE3230" s="19"/>
    </row>
    <row r="3231" spans="2:31" x14ac:dyDescent="0.2">
      <c r="B3231" s="14" t="s">
        <v>10183</v>
      </c>
      <c r="C3231" s="33" t="s">
        <v>10182</v>
      </c>
      <c r="D3231" s="16" t="s">
        <v>10179</v>
      </c>
      <c r="E3231" s="104" t="s">
        <v>26</v>
      </c>
      <c r="F3231" s="18" t="s">
        <v>26</v>
      </c>
      <c r="G3231" s="111" t="s">
        <v>26</v>
      </c>
      <c r="H3231" s="102" t="s">
        <v>323</v>
      </c>
      <c r="I3231" s="21">
        <v>6658795</v>
      </c>
      <c r="J3231" s="71">
        <v>117.979</v>
      </c>
      <c r="K3231" s="21">
        <v>7904566</v>
      </c>
      <c r="L3231" s="21">
        <v>6700000</v>
      </c>
      <c r="M3231" s="21">
        <v>6670865</v>
      </c>
      <c r="N3231" s="21"/>
      <c r="O3231" s="21">
        <v>3559</v>
      </c>
      <c r="P3231" s="21"/>
      <c r="Q3231" s="21"/>
      <c r="R3231" s="22">
        <v>5</v>
      </c>
      <c r="S3231" s="22">
        <v>5.0789999999999997</v>
      </c>
      <c r="T3231" s="20" t="s">
        <v>85</v>
      </c>
      <c r="U3231" s="21">
        <v>154472</v>
      </c>
      <c r="V3231" s="21">
        <v>335000</v>
      </c>
      <c r="W3231" s="34">
        <v>40001</v>
      </c>
      <c r="X3231" s="34">
        <v>43661</v>
      </c>
      <c r="Y3231" s="109"/>
      <c r="Z3231" s="70" t="s">
        <v>4927</v>
      </c>
      <c r="AA3231" s="20" t="s">
        <v>4926</v>
      </c>
      <c r="AB3231" s="109"/>
      <c r="AC3231" s="19"/>
      <c r="AD3231" s="22"/>
      <c r="AE3231" s="19"/>
    </row>
    <row r="3232" spans="2:31" x14ac:dyDescent="0.2">
      <c r="B3232" s="14" t="s">
        <v>10181</v>
      </c>
      <c r="C3232" s="33" t="s">
        <v>10180</v>
      </c>
      <c r="D3232" s="16" t="s">
        <v>10179</v>
      </c>
      <c r="E3232" s="104" t="s">
        <v>26</v>
      </c>
      <c r="F3232" s="18" t="s">
        <v>26</v>
      </c>
      <c r="G3232" s="111" t="s">
        <v>26</v>
      </c>
      <c r="H3232" s="102" t="s">
        <v>323</v>
      </c>
      <c r="I3232" s="21">
        <v>4991650</v>
      </c>
      <c r="J3232" s="71">
        <v>115.32299999999999</v>
      </c>
      <c r="K3232" s="21">
        <v>5766170</v>
      </c>
      <c r="L3232" s="21">
        <v>5000000</v>
      </c>
      <c r="M3232" s="21">
        <v>4993429</v>
      </c>
      <c r="N3232" s="21"/>
      <c r="O3232" s="21">
        <v>691</v>
      </c>
      <c r="P3232" s="21"/>
      <c r="Q3232" s="21"/>
      <c r="R3232" s="22">
        <v>4.5999999999999996</v>
      </c>
      <c r="S3232" s="22">
        <v>4.6210000000000004</v>
      </c>
      <c r="T3232" s="20" t="s">
        <v>89</v>
      </c>
      <c r="U3232" s="21">
        <v>10222</v>
      </c>
      <c r="V3232" s="21">
        <v>230000</v>
      </c>
      <c r="W3232" s="34">
        <v>40339</v>
      </c>
      <c r="X3232" s="34">
        <v>43997</v>
      </c>
      <c r="Y3232" s="109"/>
      <c r="Z3232" s="70" t="s">
        <v>4927</v>
      </c>
      <c r="AA3232" s="20" t="s">
        <v>4926</v>
      </c>
      <c r="AB3232" s="109"/>
      <c r="AC3232" s="19"/>
      <c r="AD3232" s="22"/>
      <c r="AE3232" s="19"/>
    </row>
    <row r="3233" spans="2:31" x14ac:dyDescent="0.2">
      <c r="B3233" s="14" t="s">
        <v>10178</v>
      </c>
      <c r="C3233" s="33" t="s">
        <v>10177</v>
      </c>
      <c r="D3233" s="16" t="s">
        <v>10176</v>
      </c>
      <c r="E3233" s="104" t="s">
        <v>26</v>
      </c>
      <c r="F3233" s="18" t="s">
        <v>26</v>
      </c>
      <c r="G3233" s="111" t="s">
        <v>26</v>
      </c>
      <c r="H3233" s="102" t="s">
        <v>590</v>
      </c>
      <c r="I3233" s="21">
        <v>11000000</v>
      </c>
      <c r="J3233" s="71">
        <v>103.366</v>
      </c>
      <c r="K3233" s="21">
        <v>11370260</v>
      </c>
      <c r="L3233" s="21">
        <v>11000000</v>
      </c>
      <c r="M3233" s="21">
        <v>11000000</v>
      </c>
      <c r="N3233" s="21"/>
      <c r="O3233" s="21"/>
      <c r="P3233" s="21"/>
      <c r="Q3233" s="21"/>
      <c r="R3233" s="22">
        <v>5.63</v>
      </c>
      <c r="S3233" s="22">
        <v>5.63</v>
      </c>
      <c r="T3233" s="20" t="s">
        <v>4949</v>
      </c>
      <c r="U3233" s="21">
        <v>154825</v>
      </c>
      <c r="V3233" s="21">
        <v>619300</v>
      </c>
      <c r="W3233" s="34">
        <v>39703</v>
      </c>
      <c r="X3233" s="34">
        <v>41548</v>
      </c>
      <c r="Y3233" s="109"/>
      <c r="Z3233" s="70" t="s">
        <v>531</v>
      </c>
      <c r="AA3233" s="20" t="s">
        <v>26</v>
      </c>
      <c r="AB3233" s="109"/>
      <c r="AC3233" s="19"/>
      <c r="AD3233" s="22"/>
      <c r="AE3233" s="19"/>
    </row>
    <row r="3234" spans="2:31" x14ac:dyDescent="0.2">
      <c r="B3234" s="14" t="s">
        <v>10175</v>
      </c>
      <c r="C3234" s="33" t="s">
        <v>10174</v>
      </c>
      <c r="D3234" s="16" t="s">
        <v>10173</v>
      </c>
      <c r="E3234" s="104" t="s">
        <v>26</v>
      </c>
      <c r="F3234" s="18" t="s">
        <v>26</v>
      </c>
      <c r="G3234" s="111" t="s">
        <v>26</v>
      </c>
      <c r="H3234" s="102" t="s">
        <v>590</v>
      </c>
      <c r="I3234" s="21">
        <v>10000000</v>
      </c>
      <c r="J3234" s="71">
        <v>99.394999999999996</v>
      </c>
      <c r="K3234" s="21">
        <v>9939500</v>
      </c>
      <c r="L3234" s="21">
        <v>10000000</v>
      </c>
      <c r="M3234" s="21">
        <v>10000000</v>
      </c>
      <c r="N3234" s="21"/>
      <c r="O3234" s="21"/>
      <c r="P3234" s="21"/>
      <c r="Q3234" s="21"/>
      <c r="R3234" s="22">
        <v>1.3129999999999999</v>
      </c>
      <c r="S3234" s="22">
        <v>3.51</v>
      </c>
      <c r="T3234" s="20" t="s">
        <v>89</v>
      </c>
      <c r="U3234" s="21">
        <v>5471</v>
      </c>
      <c r="V3234" s="21">
        <v>157779</v>
      </c>
      <c r="W3234" s="34">
        <v>38324</v>
      </c>
      <c r="X3234" s="34">
        <v>41990</v>
      </c>
      <c r="Y3234" s="109"/>
      <c r="Z3234" s="70" t="s">
        <v>531</v>
      </c>
      <c r="AA3234" s="20" t="s">
        <v>26</v>
      </c>
      <c r="AB3234" s="109"/>
      <c r="AC3234" s="19"/>
      <c r="AD3234" s="22"/>
      <c r="AE3234" s="19"/>
    </row>
    <row r="3235" spans="2:31" x14ac:dyDescent="0.2">
      <c r="B3235" s="14" t="s">
        <v>10172</v>
      </c>
      <c r="C3235" s="33" t="s">
        <v>10171</v>
      </c>
      <c r="D3235" s="16" t="s">
        <v>10164</v>
      </c>
      <c r="E3235" s="104" t="s">
        <v>26</v>
      </c>
      <c r="F3235" s="18" t="s">
        <v>26</v>
      </c>
      <c r="G3235" s="111" t="s">
        <v>26</v>
      </c>
      <c r="H3235" s="102" t="s">
        <v>323</v>
      </c>
      <c r="I3235" s="21">
        <v>22557900</v>
      </c>
      <c r="J3235" s="71">
        <v>105.422</v>
      </c>
      <c r="K3235" s="21">
        <v>23719950</v>
      </c>
      <c r="L3235" s="21">
        <v>22500000</v>
      </c>
      <c r="M3235" s="21">
        <v>22507996</v>
      </c>
      <c r="N3235" s="21"/>
      <c r="O3235" s="21">
        <v>-6663</v>
      </c>
      <c r="P3235" s="21"/>
      <c r="Q3235" s="21"/>
      <c r="R3235" s="22">
        <v>5.5</v>
      </c>
      <c r="S3235" s="22">
        <v>5.4660000000000002</v>
      </c>
      <c r="T3235" s="20" t="s">
        <v>118</v>
      </c>
      <c r="U3235" s="21">
        <v>515625</v>
      </c>
      <c r="V3235" s="21">
        <v>1237500</v>
      </c>
      <c r="W3235" s="34">
        <v>37971</v>
      </c>
      <c r="X3235" s="34">
        <v>41671</v>
      </c>
      <c r="Y3235" s="109"/>
      <c r="Z3235" s="70" t="s">
        <v>4927</v>
      </c>
      <c r="AA3235" s="20" t="s">
        <v>4926</v>
      </c>
      <c r="AB3235" s="109"/>
      <c r="AC3235" s="19"/>
      <c r="AD3235" s="22"/>
      <c r="AE3235" s="19"/>
    </row>
    <row r="3236" spans="2:31" x14ac:dyDescent="0.2">
      <c r="B3236" s="14" t="s">
        <v>10170</v>
      </c>
      <c r="C3236" s="33" t="s">
        <v>10169</v>
      </c>
      <c r="D3236" s="16" t="s">
        <v>10164</v>
      </c>
      <c r="E3236" s="104" t="s">
        <v>26</v>
      </c>
      <c r="F3236" s="18" t="s">
        <v>26</v>
      </c>
      <c r="G3236" s="111" t="s">
        <v>26</v>
      </c>
      <c r="H3236" s="102" t="s">
        <v>323</v>
      </c>
      <c r="I3236" s="21">
        <v>8303910</v>
      </c>
      <c r="J3236" s="71">
        <v>135.74199999999999</v>
      </c>
      <c r="K3236" s="21">
        <v>11314062</v>
      </c>
      <c r="L3236" s="21">
        <v>8335000</v>
      </c>
      <c r="M3236" s="21">
        <v>8313769</v>
      </c>
      <c r="N3236" s="21"/>
      <c r="O3236" s="21">
        <v>1953</v>
      </c>
      <c r="P3236" s="21"/>
      <c r="Q3236" s="21"/>
      <c r="R3236" s="22">
        <v>6.45</v>
      </c>
      <c r="S3236" s="22">
        <v>6.4829999999999997</v>
      </c>
      <c r="T3236" s="20" t="s">
        <v>118</v>
      </c>
      <c r="U3236" s="21">
        <v>224003</v>
      </c>
      <c r="V3236" s="21">
        <v>537608</v>
      </c>
      <c r="W3236" s="34">
        <v>37966</v>
      </c>
      <c r="X3236" s="34">
        <v>45323</v>
      </c>
      <c r="Y3236" s="109"/>
      <c r="Z3236" s="70" t="s">
        <v>4927</v>
      </c>
      <c r="AA3236" s="20" t="s">
        <v>4926</v>
      </c>
      <c r="AB3236" s="109"/>
      <c r="AC3236" s="19"/>
      <c r="AD3236" s="22"/>
      <c r="AE3236" s="19"/>
    </row>
    <row r="3237" spans="2:31" x14ac:dyDescent="0.2">
      <c r="B3237" s="14" t="s">
        <v>10168</v>
      </c>
      <c r="C3237" s="33" t="s">
        <v>10167</v>
      </c>
      <c r="D3237" s="16" t="s">
        <v>10164</v>
      </c>
      <c r="E3237" s="104" t="s">
        <v>26</v>
      </c>
      <c r="F3237" s="18" t="s">
        <v>26</v>
      </c>
      <c r="G3237" s="111" t="s">
        <v>26</v>
      </c>
      <c r="H3237" s="102" t="s">
        <v>323</v>
      </c>
      <c r="I3237" s="21">
        <v>5215820</v>
      </c>
      <c r="J3237" s="71">
        <v>136.70400000000001</v>
      </c>
      <c r="K3237" s="21">
        <v>7176934</v>
      </c>
      <c r="L3237" s="21">
        <v>5250000</v>
      </c>
      <c r="M3237" s="21">
        <v>5220566</v>
      </c>
      <c r="N3237" s="21"/>
      <c r="O3237" s="21">
        <v>1139</v>
      </c>
      <c r="P3237" s="21"/>
      <c r="Q3237" s="21"/>
      <c r="R3237" s="22">
        <v>6.5</v>
      </c>
      <c r="S3237" s="22">
        <v>6.5490000000000004</v>
      </c>
      <c r="T3237" s="20" t="s">
        <v>118</v>
      </c>
      <c r="U3237" s="21">
        <v>142187</v>
      </c>
      <c r="V3237" s="21">
        <v>341250</v>
      </c>
      <c r="W3237" s="34">
        <v>38051</v>
      </c>
      <c r="X3237" s="34">
        <v>48976</v>
      </c>
      <c r="Y3237" s="109"/>
      <c r="Z3237" s="70" t="s">
        <v>4927</v>
      </c>
      <c r="AA3237" s="20" t="s">
        <v>4926</v>
      </c>
      <c r="AB3237" s="109"/>
      <c r="AC3237" s="19"/>
      <c r="AD3237" s="22"/>
      <c r="AE3237" s="19"/>
    </row>
    <row r="3238" spans="2:31" x14ac:dyDescent="0.2">
      <c r="B3238" s="14" t="s">
        <v>10166</v>
      </c>
      <c r="C3238" s="33" t="s">
        <v>10165</v>
      </c>
      <c r="D3238" s="16" t="s">
        <v>10164</v>
      </c>
      <c r="E3238" s="104" t="s">
        <v>26</v>
      </c>
      <c r="F3238" s="18" t="s">
        <v>26</v>
      </c>
      <c r="G3238" s="111" t="s">
        <v>26</v>
      </c>
      <c r="H3238" s="102" t="s">
        <v>323</v>
      </c>
      <c r="I3238" s="21">
        <v>3724608</v>
      </c>
      <c r="J3238" s="71">
        <v>133.39699999999999</v>
      </c>
      <c r="K3238" s="21">
        <v>5002373</v>
      </c>
      <c r="L3238" s="21">
        <v>3750000</v>
      </c>
      <c r="M3238" s="21">
        <v>3726791</v>
      </c>
      <c r="N3238" s="21"/>
      <c r="O3238" s="21">
        <v>-7367</v>
      </c>
      <c r="P3238" s="21"/>
      <c r="Q3238" s="21"/>
      <c r="R3238" s="22">
        <v>5.95</v>
      </c>
      <c r="S3238" s="22">
        <v>5.9989999999999997</v>
      </c>
      <c r="T3238" s="20" t="s">
        <v>4949</v>
      </c>
      <c r="U3238" s="21">
        <v>55781</v>
      </c>
      <c r="V3238" s="21">
        <v>223125</v>
      </c>
      <c r="W3238" s="34">
        <v>39430</v>
      </c>
      <c r="X3238" s="34">
        <v>50131</v>
      </c>
      <c r="Y3238" s="109"/>
      <c r="Z3238" s="70" t="s">
        <v>4927</v>
      </c>
      <c r="AA3238" s="20" t="s">
        <v>4926</v>
      </c>
      <c r="AB3238" s="109"/>
      <c r="AC3238" s="31"/>
      <c r="AD3238" s="22"/>
      <c r="AE3238" s="19"/>
    </row>
    <row r="3239" spans="2:31" x14ac:dyDescent="0.2">
      <c r="B3239" s="14" t="s">
        <v>10163</v>
      </c>
      <c r="C3239" s="33" t="s">
        <v>10162</v>
      </c>
      <c r="D3239" s="16" t="s">
        <v>10159</v>
      </c>
      <c r="E3239" s="104" t="s">
        <v>26</v>
      </c>
      <c r="F3239" s="18" t="s">
        <v>26</v>
      </c>
      <c r="G3239" s="111" t="s">
        <v>26</v>
      </c>
      <c r="H3239" s="102" t="s">
        <v>334</v>
      </c>
      <c r="I3239" s="21">
        <v>22216415</v>
      </c>
      <c r="J3239" s="71">
        <v>113.09699999999999</v>
      </c>
      <c r="K3239" s="21">
        <v>24315812</v>
      </c>
      <c r="L3239" s="21">
        <v>21500000</v>
      </c>
      <c r="M3239" s="21">
        <v>22057221</v>
      </c>
      <c r="N3239" s="21"/>
      <c r="O3239" s="21">
        <v>-127176</v>
      </c>
      <c r="P3239" s="21"/>
      <c r="Q3239" s="21"/>
      <c r="R3239" s="22">
        <v>6</v>
      </c>
      <c r="S3239" s="22">
        <v>5.2489999999999997</v>
      </c>
      <c r="T3239" s="20" t="s">
        <v>89</v>
      </c>
      <c r="U3239" s="21">
        <v>107500</v>
      </c>
      <c r="V3239" s="21">
        <v>1290000</v>
      </c>
      <c r="W3239" s="34">
        <v>40757</v>
      </c>
      <c r="X3239" s="34">
        <v>42705</v>
      </c>
      <c r="Y3239" s="109"/>
      <c r="Z3239" s="70" t="s">
        <v>4927</v>
      </c>
      <c r="AA3239" s="20" t="s">
        <v>4926</v>
      </c>
      <c r="AB3239" s="109"/>
      <c r="AC3239" s="19"/>
      <c r="AD3239" s="22"/>
      <c r="AE3239" s="19"/>
    </row>
    <row r="3240" spans="2:31" x14ac:dyDescent="0.2">
      <c r="B3240" s="14" t="s">
        <v>10161</v>
      </c>
      <c r="C3240" s="33" t="s">
        <v>10160</v>
      </c>
      <c r="D3240" s="16" t="s">
        <v>10159</v>
      </c>
      <c r="E3240" s="104" t="s">
        <v>26</v>
      </c>
      <c r="F3240" s="18" t="s">
        <v>26</v>
      </c>
      <c r="G3240" s="111" t="s">
        <v>26</v>
      </c>
      <c r="H3240" s="102" t="s">
        <v>334</v>
      </c>
      <c r="I3240" s="21">
        <v>9449870</v>
      </c>
      <c r="J3240" s="71">
        <v>111.61199999999999</v>
      </c>
      <c r="K3240" s="21">
        <v>10603159</v>
      </c>
      <c r="L3240" s="21">
        <v>9500000</v>
      </c>
      <c r="M3240" s="21">
        <v>9457186</v>
      </c>
      <c r="N3240" s="21"/>
      <c r="O3240" s="21">
        <v>4362</v>
      </c>
      <c r="P3240" s="21"/>
      <c r="Q3240" s="21"/>
      <c r="R3240" s="22">
        <v>5.625</v>
      </c>
      <c r="S3240" s="22">
        <v>5.6950000000000003</v>
      </c>
      <c r="T3240" s="20" t="s">
        <v>4985</v>
      </c>
      <c r="U3240" s="21">
        <v>178125</v>
      </c>
      <c r="V3240" s="21">
        <v>534375</v>
      </c>
      <c r="W3240" s="34">
        <v>40661</v>
      </c>
      <c r="X3240" s="34">
        <v>44256</v>
      </c>
      <c r="Y3240" s="109"/>
      <c r="Z3240" s="70" t="s">
        <v>4927</v>
      </c>
      <c r="AA3240" s="20" t="s">
        <v>4926</v>
      </c>
      <c r="AB3240" s="109"/>
      <c r="AC3240" s="19"/>
      <c r="AD3240" s="22"/>
      <c r="AE3240" s="19"/>
    </row>
    <row r="3241" spans="2:31" x14ac:dyDescent="0.2">
      <c r="B3241" s="14" t="s">
        <v>10158</v>
      </c>
      <c r="C3241" s="33" t="s">
        <v>10157</v>
      </c>
      <c r="D3241" s="16" t="s">
        <v>10152</v>
      </c>
      <c r="E3241" s="104" t="s">
        <v>26</v>
      </c>
      <c r="F3241" s="18" t="s">
        <v>26</v>
      </c>
      <c r="G3241" s="111" t="s">
        <v>26</v>
      </c>
      <c r="H3241" s="102" t="s">
        <v>334</v>
      </c>
      <c r="I3241" s="21">
        <v>29995500</v>
      </c>
      <c r="J3241" s="71">
        <v>101.714</v>
      </c>
      <c r="K3241" s="21">
        <v>30514320</v>
      </c>
      <c r="L3241" s="21">
        <v>30000000</v>
      </c>
      <c r="M3241" s="21">
        <v>29999708</v>
      </c>
      <c r="N3241" s="21"/>
      <c r="O3241" s="21">
        <v>1457</v>
      </c>
      <c r="P3241" s="21"/>
      <c r="Q3241" s="21"/>
      <c r="R3241" s="22">
        <v>5.65</v>
      </c>
      <c r="S3241" s="22">
        <v>5.6529999999999996</v>
      </c>
      <c r="T3241" s="20" t="s">
        <v>4965</v>
      </c>
      <c r="U3241" s="21">
        <v>216583</v>
      </c>
      <c r="V3241" s="21">
        <v>1695000</v>
      </c>
      <c r="W3241" s="34">
        <v>39562</v>
      </c>
      <c r="X3241" s="34">
        <v>41409</v>
      </c>
      <c r="Y3241" s="109"/>
      <c r="Z3241" s="70" t="s">
        <v>4927</v>
      </c>
      <c r="AA3241" s="20" t="s">
        <v>4926</v>
      </c>
      <c r="AB3241" s="109"/>
      <c r="AC3241" s="19"/>
      <c r="AD3241" s="22"/>
      <c r="AE3241" s="19"/>
    </row>
    <row r="3242" spans="2:31" x14ac:dyDescent="0.2">
      <c r="B3242" s="14" t="s">
        <v>10156</v>
      </c>
      <c r="C3242" s="33" t="s">
        <v>10155</v>
      </c>
      <c r="D3242" s="16" t="s">
        <v>10152</v>
      </c>
      <c r="E3242" s="104" t="s">
        <v>26</v>
      </c>
      <c r="F3242" s="18" t="s">
        <v>26</v>
      </c>
      <c r="G3242" s="111" t="s">
        <v>26</v>
      </c>
      <c r="H3242" s="102" t="s">
        <v>334</v>
      </c>
      <c r="I3242" s="21">
        <v>4992800</v>
      </c>
      <c r="J3242" s="71">
        <v>115.33</v>
      </c>
      <c r="K3242" s="21">
        <v>5766505</v>
      </c>
      <c r="L3242" s="21">
        <v>5000000</v>
      </c>
      <c r="M3242" s="21">
        <v>4995728</v>
      </c>
      <c r="N3242" s="21"/>
      <c r="O3242" s="21">
        <v>904</v>
      </c>
      <c r="P3242" s="21"/>
      <c r="Q3242" s="21"/>
      <c r="R3242" s="22">
        <v>6.35</v>
      </c>
      <c r="S3242" s="22">
        <v>6.3689999999999998</v>
      </c>
      <c r="T3242" s="20" t="s">
        <v>4965</v>
      </c>
      <c r="U3242" s="21">
        <v>40569</v>
      </c>
      <c r="V3242" s="21">
        <v>317500</v>
      </c>
      <c r="W3242" s="34">
        <v>39561</v>
      </c>
      <c r="X3242" s="34">
        <v>43235</v>
      </c>
      <c r="Y3242" s="109"/>
      <c r="Z3242" s="70" t="s">
        <v>4927</v>
      </c>
      <c r="AA3242" s="20" t="s">
        <v>4926</v>
      </c>
      <c r="AB3242" s="109"/>
      <c r="AC3242" s="19"/>
      <c r="AD3242" s="22"/>
      <c r="AE3242" s="19"/>
    </row>
    <row r="3243" spans="2:31" x14ac:dyDescent="0.2">
      <c r="B3243" s="14" t="s">
        <v>10154</v>
      </c>
      <c r="C3243" s="33" t="s">
        <v>10153</v>
      </c>
      <c r="D3243" s="16" t="s">
        <v>10152</v>
      </c>
      <c r="E3243" s="104" t="s">
        <v>26</v>
      </c>
      <c r="F3243" s="18" t="s">
        <v>26</v>
      </c>
      <c r="G3243" s="111" t="s">
        <v>26</v>
      </c>
      <c r="H3243" s="102" t="s">
        <v>334</v>
      </c>
      <c r="I3243" s="21">
        <v>17500000</v>
      </c>
      <c r="J3243" s="71">
        <v>100.65600000000001</v>
      </c>
      <c r="K3243" s="21">
        <v>17614748</v>
      </c>
      <c r="L3243" s="21">
        <v>17500000</v>
      </c>
      <c r="M3243" s="21">
        <v>17500000</v>
      </c>
      <c r="N3243" s="21"/>
      <c r="O3243" s="21"/>
      <c r="P3243" s="21"/>
      <c r="Q3243" s="21"/>
      <c r="R3243" s="22">
        <v>1.71</v>
      </c>
      <c r="S3243" s="22">
        <v>1.8740000000000001</v>
      </c>
      <c r="T3243" s="20" t="s">
        <v>4940</v>
      </c>
      <c r="U3243" s="21">
        <v>15789</v>
      </c>
      <c r="V3243" s="21">
        <v>245076</v>
      </c>
      <c r="W3243" s="34">
        <v>40976</v>
      </c>
      <c r="X3243" s="34">
        <v>41530</v>
      </c>
      <c r="Y3243" s="109"/>
      <c r="Z3243" s="70" t="s">
        <v>4927</v>
      </c>
      <c r="AA3243" s="20" t="s">
        <v>4926</v>
      </c>
      <c r="AB3243" s="109"/>
      <c r="AC3243" s="19"/>
      <c r="AD3243" s="22"/>
      <c r="AE3243" s="19"/>
    </row>
    <row r="3244" spans="2:31" x14ac:dyDescent="0.2">
      <c r="B3244" s="14" t="s">
        <v>10151</v>
      </c>
      <c r="C3244" s="33" t="s">
        <v>10150</v>
      </c>
      <c r="D3244" s="16" t="s">
        <v>10149</v>
      </c>
      <c r="E3244" s="104" t="s">
        <v>26</v>
      </c>
      <c r="F3244" s="18" t="s">
        <v>26</v>
      </c>
      <c r="G3244" s="111" t="s">
        <v>26</v>
      </c>
      <c r="H3244" s="102" t="s">
        <v>611</v>
      </c>
      <c r="I3244" s="21">
        <v>4990200</v>
      </c>
      <c r="J3244" s="71">
        <v>105.717</v>
      </c>
      <c r="K3244" s="21">
        <v>5285870</v>
      </c>
      <c r="L3244" s="21">
        <v>5000000</v>
      </c>
      <c r="M3244" s="21">
        <v>4997172</v>
      </c>
      <c r="N3244" s="21"/>
      <c r="O3244" s="21">
        <v>1002</v>
      </c>
      <c r="P3244" s="21"/>
      <c r="Q3244" s="21"/>
      <c r="R3244" s="22">
        <v>6</v>
      </c>
      <c r="S3244" s="22">
        <v>6.0229999999999997</v>
      </c>
      <c r="T3244" s="20" t="s">
        <v>4985</v>
      </c>
      <c r="U3244" s="21">
        <v>88333</v>
      </c>
      <c r="V3244" s="21">
        <v>300000</v>
      </c>
      <c r="W3244" s="34">
        <v>37867</v>
      </c>
      <c r="X3244" s="34">
        <v>42262</v>
      </c>
      <c r="Y3244" s="109"/>
      <c r="Z3244" s="70" t="s">
        <v>4927</v>
      </c>
      <c r="AA3244" s="20" t="s">
        <v>4926</v>
      </c>
      <c r="AB3244" s="109"/>
      <c r="AC3244" s="19"/>
      <c r="AD3244" s="22"/>
      <c r="AE3244" s="19"/>
    </row>
    <row r="3245" spans="2:31" x14ac:dyDescent="0.2">
      <c r="B3245" s="14" t="s">
        <v>10148</v>
      </c>
      <c r="C3245" s="33" t="s">
        <v>10147</v>
      </c>
      <c r="D3245" s="16" t="s">
        <v>10146</v>
      </c>
      <c r="E3245" s="104" t="s">
        <v>26</v>
      </c>
      <c r="F3245" s="18" t="s">
        <v>26</v>
      </c>
      <c r="G3245" s="111" t="s">
        <v>26</v>
      </c>
      <c r="H3245" s="102" t="s">
        <v>503</v>
      </c>
      <c r="I3245" s="21">
        <v>500000</v>
      </c>
      <c r="J3245" s="71">
        <v>106.533</v>
      </c>
      <c r="K3245" s="21">
        <v>532665</v>
      </c>
      <c r="L3245" s="21">
        <v>500000</v>
      </c>
      <c r="M3245" s="21">
        <v>500000</v>
      </c>
      <c r="N3245" s="21"/>
      <c r="O3245" s="21"/>
      <c r="P3245" s="21"/>
      <c r="Q3245" s="21"/>
      <c r="R3245" s="22">
        <v>15</v>
      </c>
      <c r="S3245" s="22">
        <v>15</v>
      </c>
      <c r="T3245" s="20" t="s">
        <v>122</v>
      </c>
      <c r="U3245" s="21">
        <v>245833</v>
      </c>
      <c r="V3245" s="21"/>
      <c r="W3245" s="34">
        <v>40074</v>
      </c>
      <c r="X3245" s="34">
        <v>41670</v>
      </c>
      <c r="Y3245" s="109"/>
      <c r="Z3245" s="70" t="s">
        <v>531</v>
      </c>
      <c r="AA3245" s="20" t="s">
        <v>26</v>
      </c>
      <c r="AB3245" s="109"/>
      <c r="AC3245" s="19"/>
      <c r="AD3245" s="22"/>
      <c r="AE3245" s="19"/>
    </row>
    <row r="3246" spans="2:31" x14ac:dyDescent="0.2">
      <c r="B3246" s="14" t="s">
        <v>10145</v>
      </c>
      <c r="C3246" s="33" t="s">
        <v>10144</v>
      </c>
      <c r="D3246" s="16" t="s">
        <v>10143</v>
      </c>
      <c r="E3246" s="104" t="s">
        <v>26</v>
      </c>
      <c r="F3246" s="18" t="s">
        <v>5793</v>
      </c>
      <c r="G3246" s="111" t="s">
        <v>590</v>
      </c>
      <c r="H3246" s="102" t="s">
        <v>5977</v>
      </c>
      <c r="I3246" s="21">
        <v>9250000</v>
      </c>
      <c r="J3246" s="71">
        <v>102.98</v>
      </c>
      <c r="K3246" s="21">
        <v>9525650</v>
      </c>
      <c r="L3246" s="21">
        <v>9250000</v>
      </c>
      <c r="M3246" s="21">
        <v>9250000</v>
      </c>
      <c r="N3246" s="21"/>
      <c r="O3246" s="21"/>
      <c r="P3246" s="21"/>
      <c r="Q3246" s="21"/>
      <c r="R3246" s="22">
        <v>2.27</v>
      </c>
      <c r="S3246" s="22">
        <v>2.2759999999999998</v>
      </c>
      <c r="T3246" s="20" t="s">
        <v>113</v>
      </c>
      <c r="U3246" s="21">
        <v>46078</v>
      </c>
      <c r="V3246" s="21"/>
      <c r="W3246" s="34">
        <v>41039</v>
      </c>
      <c r="X3246" s="34">
        <v>43658</v>
      </c>
      <c r="Y3246" s="109"/>
      <c r="Z3246" s="70" t="s">
        <v>531</v>
      </c>
      <c r="AA3246" s="20" t="s">
        <v>26</v>
      </c>
      <c r="AB3246" s="109"/>
      <c r="AC3246" s="19"/>
      <c r="AD3246" s="22"/>
      <c r="AE3246" s="19"/>
    </row>
    <row r="3247" spans="2:31" x14ac:dyDescent="0.2">
      <c r="B3247" s="14" t="s">
        <v>10142</v>
      </c>
      <c r="C3247" s="33" t="s">
        <v>10141</v>
      </c>
      <c r="D3247" s="16" t="s">
        <v>10140</v>
      </c>
      <c r="E3247" s="104" t="s">
        <v>26</v>
      </c>
      <c r="F3247" s="18" t="s">
        <v>26</v>
      </c>
      <c r="G3247" s="111" t="s">
        <v>26</v>
      </c>
      <c r="H3247" s="102" t="s">
        <v>611</v>
      </c>
      <c r="I3247" s="21">
        <v>4977601</v>
      </c>
      <c r="J3247" s="71">
        <v>101.05</v>
      </c>
      <c r="K3247" s="21">
        <v>5039869</v>
      </c>
      <c r="L3247" s="21">
        <v>4987500</v>
      </c>
      <c r="M3247" s="21">
        <v>4978555</v>
      </c>
      <c r="N3247" s="21"/>
      <c r="O3247" s="21">
        <v>954</v>
      </c>
      <c r="P3247" s="21"/>
      <c r="Q3247" s="21"/>
      <c r="R3247" s="22">
        <v>4.75</v>
      </c>
      <c r="S3247" s="22">
        <v>4.8410000000000002</v>
      </c>
      <c r="T3247" s="20" t="s">
        <v>113</v>
      </c>
      <c r="U3247" s="21">
        <v>56030</v>
      </c>
      <c r="V3247" s="21">
        <v>30022</v>
      </c>
      <c r="W3247" s="34">
        <v>41244</v>
      </c>
      <c r="X3247" s="34">
        <v>42401</v>
      </c>
      <c r="Y3247" s="109"/>
      <c r="Z3247" s="70" t="s">
        <v>4927</v>
      </c>
      <c r="AA3247" s="20" t="s">
        <v>9861</v>
      </c>
      <c r="AB3247" s="109"/>
      <c r="AC3247" s="31"/>
      <c r="AD3247" s="22"/>
      <c r="AE3247" s="19"/>
    </row>
    <row r="3248" spans="2:31" x14ac:dyDescent="0.2">
      <c r="B3248" s="14" t="s">
        <v>10139</v>
      </c>
      <c r="C3248" s="33" t="s">
        <v>10138</v>
      </c>
      <c r="D3248" s="16" t="s">
        <v>10137</v>
      </c>
      <c r="E3248" s="104" t="s">
        <v>26</v>
      </c>
      <c r="F3248" s="18" t="s">
        <v>26</v>
      </c>
      <c r="G3248" s="111" t="s">
        <v>26</v>
      </c>
      <c r="H3248" s="102" t="s">
        <v>611</v>
      </c>
      <c r="I3248" s="21">
        <v>7462500</v>
      </c>
      <c r="J3248" s="71">
        <v>100.313</v>
      </c>
      <c r="K3248" s="21">
        <v>7523475</v>
      </c>
      <c r="L3248" s="21">
        <v>7500000</v>
      </c>
      <c r="M3248" s="21">
        <v>7462688</v>
      </c>
      <c r="N3248" s="21"/>
      <c r="O3248" s="21">
        <v>188</v>
      </c>
      <c r="P3248" s="21"/>
      <c r="Q3248" s="21"/>
      <c r="R3248" s="22">
        <v>4</v>
      </c>
      <c r="S3248" s="22">
        <v>4.1050000000000004</v>
      </c>
      <c r="T3248" s="20" t="s">
        <v>4969</v>
      </c>
      <c r="U3248" s="21">
        <v>12500</v>
      </c>
      <c r="V3248" s="21"/>
      <c r="W3248" s="34">
        <v>41197</v>
      </c>
      <c r="X3248" s="34">
        <v>43712</v>
      </c>
      <c r="Y3248" s="109"/>
      <c r="Z3248" s="70" t="s">
        <v>4927</v>
      </c>
      <c r="AA3248" s="20" t="s">
        <v>9861</v>
      </c>
      <c r="AB3248" s="109"/>
      <c r="AC3248" s="19"/>
      <c r="AD3248" s="22"/>
      <c r="AE3248" s="19"/>
    </row>
    <row r="3249" spans="2:31" x14ac:dyDescent="0.2">
      <c r="B3249" s="14" t="s">
        <v>10136</v>
      </c>
      <c r="C3249" s="33" t="s">
        <v>10135</v>
      </c>
      <c r="D3249" s="16" t="s">
        <v>10134</v>
      </c>
      <c r="E3249" s="104" t="s">
        <v>26</v>
      </c>
      <c r="F3249" s="18" t="s">
        <v>26</v>
      </c>
      <c r="G3249" s="111" t="s">
        <v>26</v>
      </c>
      <c r="H3249" s="102" t="s">
        <v>611</v>
      </c>
      <c r="I3249" s="21">
        <v>14793750</v>
      </c>
      <c r="J3249" s="71">
        <v>101.063</v>
      </c>
      <c r="K3249" s="21">
        <v>14906793</v>
      </c>
      <c r="L3249" s="21">
        <v>14750000</v>
      </c>
      <c r="M3249" s="21">
        <v>14793452</v>
      </c>
      <c r="N3249" s="21"/>
      <c r="O3249" s="21">
        <v>-298</v>
      </c>
      <c r="P3249" s="21"/>
      <c r="Q3249" s="21"/>
      <c r="R3249" s="22">
        <v>5.25</v>
      </c>
      <c r="S3249" s="22">
        <v>5.2249999999999996</v>
      </c>
      <c r="T3249" s="20" t="s">
        <v>4969</v>
      </c>
      <c r="U3249" s="21">
        <v>77693</v>
      </c>
      <c r="V3249" s="21"/>
      <c r="W3249" s="34">
        <v>41219</v>
      </c>
      <c r="X3249" s="34">
        <v>43398</v>
      </c>
      <c r="Y3249" s="109"/>
      <c r="Z3249" s="70" t="s">
        <v>4927</v>
      </c>
      <c r="AA3249" s="20" t="s">
        <v>9861</v>
      </c>
      <c r="AB3249" s="109"/>
      <c r="AC3249" s="19"/>
      <c r="AD3249" s="22"/>
      <c r="AE3249" s="19"/>
    </row>
    <row r="3250" spans="2:31" x14ac:dyDescent="0.2">
      <c r="B3250" s="14" t="s">
        <v>10133</v>
      </c>
      <c r="C3250" s="33" t="s">
        <v>10132</v>
      </c>
      <c r="D3250" s="16" t="s">
        <v>10131</v>
      </c>
      <c r="E3250" s="104" t="s">
        <v>26</v>
      </c>
      <c r="F3250" s="18" t="s">
        <v>10114</v>
      </c>
      <c r="G3250" s="111" t="s">
        <v>26</v>
      </c>
      <c r="H3250" s="102" t="s">
        <v>334</v>
      </c>
      <c r="I3250" s="21">
        <v>16302000</v>
      </c>
      <c r="J3250" s="71">
        <v>112.855</v>
      </c>
      <c r="K3250" s="21">
        <v>18344441</v>
      </c>
      <c r="L3250" s="21">
        <v>16254876</v>
      </c>
      <c r="M3250" s="21">
        <v>16254876</v>
      </c>
      <c r="N3250" s="21"/>
      <c r="O3250" s="21"/>
      <c r="P3250" s="21"/>
      <c r="Q3250" s="21">
        <v>713895</v>
      </c>
      <c r="R3250" s="22">
        <v>6.625</v>
      </c>
      <c r="S3250" s="22">
        <v>6.625</v>
      </c>
      <c r="T3250" s="20" t="s">
        <v>10130</v>
      </c>
      <c r="U3250" s="21">
        <v>789716</v>
      </c>
      <c r="V3250" s="21">
        <v>1048542</v>
      </c>
      <c r="W3250" s="34">
        <v>37659</v>
      </c>
      <c r="X3250" s="34">
        <v>43928</v>
      </c>
      <c r="Y3250" s="109"/>
      <c r="Z3250" s="70" t="s">
        <v>4927</v>
      </c>
      <c r="AA3250" s="20" t="s">
        <v>4926</v>
      </c>
      <c r="AB3250" s="109"/>
      <c r="AC3250" s="19"/>
      <c r="AD3250" s="22"/>
      <c r="AE3250" s="19"/>
    </row>
    <row r="3251" spans="2:31" x14ac:dyDescent="0.2">
      <c r="B3251" s="14" t="s">
        <v>10129</v>
      </c>
      <c r="C3251" s="33" t="s">
        <v>10128</v>
      </c>
      <c r="D3251" s="16" t="s">
        <v>10115</v>
      </c>
      <c r="E3251" s="104" t="s">
        <v>26</v>
      </c>
      <c r="F3251" s="18" t="s">
        <v>5793</v>
      </c>
      <c r="G3251" s="111" t="s">
        <v>26</v>
      </c>
      <c r="H3251" s="102" t="s">
        <v>590</v>
      </c>
      <c r="I3251" s="21">
        <v>20000000</v>
      </c>
      <c r="J3251" s="71">
        <v>117.732</v>
      </c>
      <c r="K3251" s="21">
        <v>23546400</v>
      </c>
      <c r="L3251" s="21">
        <v>20000000</v>
      </c>
      <c r="M3251" s="21">
        <v>20000000</v>
      </c>
      <c r="N3251" s="21"/>
      <c r="O3251" s="21"/>
      <c r="P3251" s="21"/>
      <c r="Q3251" s="21"/>
      <c r="R3251" s="22">
        <v>7.72</v>
      </c>
      <c r="S3251" s="22">
        <v>7.72</v>
      </c>
      <c r="T3251" s="20" t="s">
        <v>85</v>
      </c>
      <c r="U3251" s="21">
        <v>647622</v>
      </c>
      <c r="V3251" s="21">
        <v>1544000</v>
      </c>
      <c r="W3251" s="34">
        <v>34911</v>
      </c>
      <c r="X3251" s="34">
        <v>42216</v>
      </c>
      <c r="Y3251" s="109"/>
      <c r="Z3251" s="70" t="s">
        <v>531</v>
      </c>
      <c r="AA3251" s="20" t="s">
        <v>26</v>
      </c>
      <c r="AB3251" s="109"/>
      <c r="AC3251" s="19"/>
      <c r="AD3251" s="22"/>
      <c r="AE3251" s="19"/>
    </row>
    <row r="3252" spans="2:31" x14ac:dyDescent="0.2">
      <c r="B3252" s="14" t="s">
        <v>10127</v>
      </c>
      <c r="C3252" s="33" t="s">
        <v>10126</v>
      </c>
      <c r="D3252" s="16" t="s">
        <v>10115</v>
      </c>
      <c r="E3252" s="104" t="s">
        <v>26</v>
      </c>
      <c r="F3252" s="18" t="s">
        <v>5793</v>
      </c>
      <c r="G3252" s="111" t="s">
        <v>26</v>
      </c>
      <c r="H3252" s="102" t="s">
        <v>590</v>
      </c>
      <c r="I3252" s="21">
        <v>25000000</v>
      </c>
      <c r="J3252" s="71">
        <v>119.21599999999999</v>
      </c>
      <c r="K3252" s="21">
        <v>29804000</v>
      </c>
      <c r="L3252" s="21">
        <v>25000000</v>
      </c>
      <c r="M3252" s="21">
        <v>25000000</v>
      </c>
      <c r="N3252" s="21"/>
      <c r="O3252" s="21"/>
      <c r="P3252" s="21"/>
      <c r="Q3252" s="21"/>
      <c r="R3252" s="22">
        <v>7.09</v>
      </c>
      <c r="S3252" s="22">
        <v>7.09</v>
      </c>
      <c r="T3252" s="20" t="s">
        <v>118</v>
      </c>
      <c r="U3252" s="21">
        <v>664688</v>
      </c>
      <c r="V3252" s="21">
        <v>1772500</v>
      </c>
      <c r="W3252" s="34">
        <v>35111</v>
      </c>
      <c r="X3252" s="34">
        <v>42416</v>
      </c>
      <c r="Y3252" s="109"/>
      <c r="Z3252" s="70" t="s">
        <v>531</v>
      </c>
      <c r="AA3252" s="20" t="s">
        <v>26</v>
      </c>
      <c r="AB3252" s="109"/>
      <c r="AC3252" s="19"/>
      <c r="AD3252" s="22"/>
      <c r="AE3252" s="19"/>
    </row>
    <row r="3253" spans="2:31" x14ac:dyDescent="0.2">
      <c r="B3253" s="14" t="s">
        <v>10125</v>
      </c>
      <c r="C3253" s="33" t="s">
        <v>10124</v>
      </c>
      <c r="D3253" s="16" t="s">
        <v>10123</v>
      </c>
      <c r="E3253" s="104" t="s">
        <v>26</v>
      </c>
      <c r="F3253" s="18" t="s">
        <v>26</v>
      </c>
      <c r="G3253" s="111" t="s">
        <v>26</v>
      </c>
      <c r="H3253" s="102" t="s">
        <v>590</v>
      </c>
      <c r="I3253" s="21">
        <v>10000000</v>
      </c>
      <c r="J3253" s="71">
        <v>109.03</v>
      </c>
      <c r="K3253" s="21">
        <v>10903000</v>
      </c>
      <c r="L3253" s="21">
        <v>10000000</v>
      </c>
      <c r="M3253" s="21">
        <v>10000000</v>
      </c>
      <c r="N3253" s="21"/>
      <c r="O3253" s="21"/>
      <c r="P3253" s="21"/>
      <c r="Q3253" s="21"/>
      <c r="R3253" s="22">
        <v>5.41</v>
      </c>
      <c r="S3253" s="22">
        <v>5.41</v>
      </c>
      <c r="T3253" s="20" t="s">
        <v>89</v>
      </c>
      <c r="U3253" s="21">
        <v>24044</v>
      </c>
      <c r="V3253" s="21">
        <v>541000</v>
      </c>
      <c r="W3253" s="34">
        <v>38470</v>
      </c>
      <c r="X3253" s="34">
        <v>42170</v>
      </c>
      <c r="Y3253" s="109"/>
      <c r="Z3253" s="70" t="s">
        <v>531</v>
      </c>
      <c r="AA3253" s="20" t="s">
        <v>26</v>
      </c>
      <c r="AB3253" s="109"/>
      <c r="AC3253" s="19"/>
      <c r="AD3253" s="22"/>
      <c r="AE3253" s="19"/>
    </row>
    <row r="3254" spans="2:31" x14ac:dyDescent="0.2">
      <c r="B3254" s="14" t="s">
        <v>10122</v>
      </c>
      <c r="C3254" s="33" t="s">
        <v>10121</v>
      </c>
      <c r="D3254" s="16" t="s">
        <v>10118</v>
      </c>
      <c r="E3254" s="104" t="s">
        <v>5057</v>
      </c>
      <c r="F3254" s="18" t="s">
        <v>5793</v>
      </c>
      <c r="G3254" s="111" t="s">
        <v>26</v>
      </c>
      <c r="H3254" s="102" t="s">
        <v>4412</v>
      </c>
      <c r="I3254" s="21">
        <v>10000000</v>
      </c>
      <c r="J3254" s="71">
        <v>110.908</v>
      </c>
      <c r="K3254" s="21">
        <v>11090800</v>
      </c>
      <c r="L3254" s="21">
        <v>10000000</v>
      </c>
      <c r="M3254" s="21">
        <v>10000000</v>
      </c>
      <c r="N3254" s="21"/>
      <c r="O3254" s="21"/>
      <c r="P3254" s="21"/>
      <c r="Q3254" s="21"/>
      <c r="R3254" s="22">
        <v>4.0199999999999996</v>
      </c>
      <c r="S3254" s="22">
        <v>4.0199999999999996</v>
      </c>
      <c r="T3254" s="20" t="s">
        <v>118</v>
      </c>
      <c r="U3254" s="21">
        <v>150750</v>
      </c>
      <c r="V3254" s="21">
        <v>201000</v>
      </c>
      <c r="W3254" s="34">
        <v>40928</v>
      </c>
      <c r="X3254" s="34">
        <v>45338</v>
      </c>
      <c r="Y3254" s="109"/>
      <c r="Z3254" s="70" t="s">
        <v>531</v>
      </c>
      <c r="AA3254" s="20" t="s">
        <v>26</v>
      </c>
      <c r="AB3254" s="109"/>
      <c r="AC3254" s="19"/>
      <c r="AD3254" s="22"/>
      <c r="AE3254" s="19"/>
    </row>
    <row r="3255" spans="2:31" x14ac:dyDescent="0.2">
      <c r="B3255" s="14" t="s">
        <v>10120</v>
      </c>
      <c r="C3255" s="33" t="s">
        <v>10119</v>
      </c>
      <c r="D3255" s="16" t="s">
        <v>10118</v>
      </c>
      <c r="E3255" s="104" t="s">
        <v>5057</v>
      </c>
      <c r="F3255" s="18" t="s">
        <v>5793</v>
      </c>
      <c r="G3255" s="111" t="s">
        <v>26</v>
      </c>
      <c r="H3255" s="102" t="s">
        <v>4412</v>
      </c>
      <c r="I3255" s="21">
        <v>20000000</v>
      </c>
      <c r="J3255" s="71">
        <v>111.498</v>
      </c>
      <c r="K3255" s="21">
        <v>22299600</v>
      </c>
      <c r="L3255" s="21">
        <v>20000000</v>
      </c>
      <c r="M3255" s="21">
        <v>20000000</v>
      </c>
      <c r="N3255" s="21"/>
      <c r="O3255" s="21"/>
      <c r="P3255" s="21"/>
      <c r="Q3255" s="21"/>
      <c r="R3255" s="22">
        <v>4.22</v>
      </c>
      <c r="S3255" s="22">
        <v>4.22</v>
      </c>
      <c r="T3255" s="20" t="s">
        <v>118</v>
      </c>
      <c r="U3255" s="21">
        <v>316500</v>
      </c>
      <c r="V3255" s="21">
        <v>422000</v>
      </c>
      <c r="W3255" s="34">
        <v>40928</v>
      </c>
      <c r="X3255" s="34">
        <v>46434</v>
      </c>
      <c r="Y3255" s="109"/>
      <c r="Z3255" s="70" t="s">
        <v>531</v>
      </c>
      <c r="AA3255" s="20" t="s">
        <v>26</v>
      </c>
      <c r="AB3255" s="109"/>
      <c r="AC3255" s="19"/>
      <c r="AD3255" s="22"/>
      <c r="AE3255" s="19"/>
    </row>
    <row r="3256" spans="2:31" x14ac:dyDescent="0.2">
      <c r="B3256" s="14" t="s">
        <v>10117</v>
      </c>
      <c r="C3256" s="33" t="s">
        <v>10116</v>
      </c>
      <c r="D3256" s="16" t="s">
        <v>10115</v>
      </c>
      <c r="E3256" s="104" t="s">
        <v>26</v>
      </c>
      <c r="F3256" s="18" t="s">
        <v>10114</v>
      </c>
      <c r="G3256" s="111" t="s">
        <v>26</v>
      </c>
      <c r="H3256" s="102" t="s">
        <v>590</v>
      </c>
      <c r="I3256" s="21">
        <v>16274500</v>
      </c>
      <c r="J3256" s="71">
        <v>111.4</v>
      </c>
      <c r="K3256" s="21">
        <v>16155570</v>
      </c>
      <c r="L3256" s="21">
        <v>14502307</v>
      </c>
      <c r="M3256" s="21">
        <v>14502307</v>
      </c>
      <c r="N3256" s="21"/>
      <c r="O3256" s="21"/>
      <c r="P3256" s="21"/>
      <c r="Q3256" s="21">
        <v>222713</v>
      </c>
      <c r="R3256" s="22">
        <v>6.85</v>
      </c>
      <c r="S3256" s="22">
        <v>6.85</v>
      </c>
      <c r="T3256" s="20" t="s">
        <v>4949</v>
      </c>
      <c r="U3256" s="21">
        <v>195922</v>
      </c>
      <c r="V3256" s="21">
        <v>988553</v>
      </c>
      <c r="W3256" s="34">
        <v>39682</v>
      </c>
      <c r="X3256" s="34">
        <v>41932</v>
      </c>
      <c r="Y3256" s="109"/>
      <c r="Z3256" s="70" t="s">
        <v>531</v>
      </c>
      <c r="AA3256" s="20" t="s">
        <v>26</v>
      </c>
      <c r="AB3256" s="109"/>
      <c r="AC3256" s="19"/>
      <c r="AD3256" s="22"/>
      <c r="AE3256" s="19"/>
    </row>
    <row r="3257" spans="2:31" x14ac:dyDescent="0.2">
      <c r="B3257" s="14" t="s">
        <v>10113</v>
      </c>
      <c r="C3257" s="33" t="s">
        <v>10112</v>
      </c>
      <c r="D3257" s="16" t="s">
        <v>10111</v>
      </c>
      <c r="E3257" s="104" t="s">
        <v>26</v>
      </c>
      <c r="F3257" s="18" t="s">
        <v>5696</v>
      </c>
      <c r="G3257" s="111" t="s">
        <v>26</v>
      </c>
      <c r="H3257" s="102" t="s">
        <v>590</v>
      </c>
      <c r="I3257" s="21">
        <v>18750000</v>
      </c>
      <c r="J3257" s="71">
        <v>121.85599999999999</v>
      </c>
      <c r="K3257" s="21">
        <v>22848000</v>
      </c>
      <c r="L3257" s="21">
        <v>18750000</v>
      </c>
      <c r="M3257" s="21">
        <v>18750000</v>
      </c>
      <c r="N3257" s="21"/>
      <c r="O3257" s="21"/>
      <c r="P3257" s="21"/>
      <c r="Q3257" s="21"/>
      <c r="R3257" s="22">
        <v>6.67</v>
      </c>
      <c r="S3257" s="22">
        <v>6.67</v>
      </c>
      <c r="T3257" s="20" t="s">
        <v>4949</v>
      </c>
      <c r="U3257" s="21">
        <v>291812</v>
      </c>
      <c r="V3257" s="21">
        <v>1250625</v>
      </c>
      <c r="W3257" s="34">
        <v>40255</v>
      </c>
      <c r="X3257" s="34">
        <v>43928</v>
      </c>
      <c r="Y3257" s="109"/>
      <c r="Z3257" s="70" t="s">
        <v>531</v>
      </c>
      <c r="AA3257" s="20" t="s">
        <v>26</v>
      </c>
      <c r="AB3257" s="109"/>
      <c r="AC3257" s="19"/>
      <c r="AD3257" s="22"/>
      <c r="AE3257" s="19"/>
    </row>
    <row r="3258" spans="2:31" x14ac:dyDescent="0.2">
      <c r="B3258" s="14" t="s">
        <v>10110</v>
      </c>
      <c r="C3258" s="33" t="s">
        <v>10109</v>
      </c>
      <c r="D3258" s="16" t="s">
        <v>10106</v>
      </c>
      <c r="E3258" s="104" t="s">
        <v>26</v>
      </c>
      <c r="F3258" s="18" t="s">
        <v>5696</v>
      </c>
      <c r="G3258" s="111" t="s">
        <v>26</v>
      </c>
      <c r="H3258" s="102" t="s">
        <v>334</v>
      </c>
      <c r="I3258" s="21">
        <v>9998200</v>
      </c>
      <c r="J3258" s="71">
        <v>124.19499999999999</v>
      </c>
      <c r="K3258" s="21">
        <v>12419530</v>
      </c>
      <c r="L3258" s="21">
        <v>10000000</v>
      </c>
      <c r="M3258" s="21">
        <v>9999600</v>
      </c>
      <c r="N3258" s="21"/>
      <c r="O3258" s="21">
        <v>362</v>
      </c>
      <c r="P3258" s="21"/>
      <c r="Q3258" s="21"/>
      <c r="R3258" s="22">
        <v>6.75</v>
      </c>
      <c r="S3258" s="22">
        <v>6.7510000000000003</v>
      </c>
      <c r="T3258" s="20" t="s">
        <v>85</v>
      </c>
      <c r="U3258" s="21">
        <v>311250</v>
      </c>
      <c r="V3258" s="21">
        <v>675000</v>
      </c>
      <c r="W3258" s="34">
        <v>39699</v>
      </c>
      <c r="X3258" s="34">
        <v>43480</v>
      </c>
      <c r="Y3258" s="109"/>
      <c r="Z3258" s="70" t="s">
        <v>4927</v>
      </c>
      <c r="AA3258" s="20" t="s">
        <v>4926</v>
      </c>
      <c r="AB3258" s="109"/>
      <c r="AC3258" s="19"/>
      <c r="AD3258" s="22"/>
      <c r="AE3258" s="19"/>
    </row>
    <row r="3259" spans="2:31" x14ac:dyDescent="0.2">
      <c r="B3259" s="14" t="s">
        <v>10108</v>
      </c>
      <c r="C3259" s="33" t="s">
        <v>10107</v>
      </c>
      <c r="D3259" s="16" t="s">
        <v>10106</v>
      </c>
      <c r="E3259" s="104" t="s">
        <v>26</v>
      </c>
      <c r="F3259" s="18" t="s">
        <v>5696</v>
      </c>
      <c r="G3259" s="111" t="s">
        <v>4412</v>
      </c>
      <c r="H3259" s="102" t="s">
        <v>334</v>
      </c>
      <c r="I3259" s="21">
        <v>7485300</v>
      </c>
      <c r="J3259" s="71">
        <v>99.366</v>
      </c>
      <c r="K3259" s="21">
        <v>7452428</v>
      </c>
      <c r="L3259" s="21">
        <v>7500000</v>
      </c>
      <c r="M3259" s="21">
        <v>7485619</v>
      </c>
      <c r="N3259" s="21"/>
      <c r="O3259" s="21">
        <v>319</v>
      </c>
      <c r="P3259" s="21"/>
      <c r="Q3259" s="21"/>
      <c r="R3259" s="22">
        <v>3.15</v>
      </c>
      <c r="S3259" s="22">
        <v>3.173</v>
      </c>
      <c r="T3259" s="20" t="s">
        <v>4949</v>
      </c>
      <c r="U3259" s="21">
        <v>59063</v>
      </c>
      <c r="V3259" s="21"/>
      <c r="W3259" s="34">
        <v>41176</v>
      </c>
      <c r="X3259" s="34">
        <v>44835</v>
      </c>
      <c r="Y3259" s="109"/>
      <c r="Z3259" s="70" t="s">
        <v>4927</v>
      </c>
      <c r="AA3259" s="20" t="s">
        <v>4926</v>
      </c>
      <c r="AB3259" s="109"/>
      <c r="AC3259" s="28">
        <v>44743</v>
      </c>
      <c r="AD3259" s="22">
        <v>100</v>
      </c>
      <c r="AE3259" s="19"/>
    </row>
    <row r="3260" spans="2:31" x14ac:dyDescent="0.2">
      <c r="B3260" s="14" t="s">
        <v>10105</v>
      </c>
      <c r="C3260" s="33" t="s">
        <v>10104</v>
      </c>
      <c r="D3260" s="16" t="s">
        <v>10103</v>
      </c>
      <c r="E3260" s="104" t="s">
        <v>26</v>
      </c>
      <c r="F3260" s="18" t="s">
        <v>5696</v>
      </c>
      <c r="G3260" s="111" t="s">
        <v>26</v>
      </c>
      <c r="H3260" s="102" t="s">
        <v>334</v>
      </c>
      <c r="I3260" s="21">
        <v>33990246</v>
      </c>
      <c r="J3260" s="71">
        <v>129.84700000000001</v>
      </c>
      <c r="K3260" s="21">
        <v>44148014</v>
      </c>
      <c r="L3260" s="21">
        <v>34000000</v>
      </c>
      <c r="M3260" s="21">
        <v>33992077</v>
      </c>
      <c r="N3260" s="21"/>
      <c r="O3260" s="21">
        <v>533</v>
      </c>
      <c r="P3260" s="21"/>
      <c r="Q3260" s="21"/>
      <c r="R3260" s="22">
        <v>7.375</v>
      </c>
      <c r="S3260" s="22">
        <v>7.3769999999999998</v>
      </c>
      <c r="T3260" s="20" t="s">
        <v>4965</v>
      </c>
      <c r="U3260" s="21">
        <v>417917</v>
      </c>
      <c r="V3260" s="21">
        <v>2507500</v>
      </c>
      <c r="W3260" s="34">
        <v>37189</v>
      </c>
      <c r="X3260" s="34">
        <v>48153</v>
      </c>
      <c r="Y3260" s="109"/>
      <c r="Z3260" s="70" t="s">
        <v>4927</v>
      </c>
      <c r="AA3260" s="20" t="s">
        <v>4926</v>
      </c>
      <c r="AB3260" s="109"/>
      <c r="AC3260" s="19"/>
      <c r="AD3260" s="22"/>
      <c r="AE3260" s="19"/>
    </row>
    <row r="3261" spans="2:31" x14ac:dyDescent="0.2">
      <c r="B3261" s="14" t="s">
        <v>10102</v>
      </c>
      <c r="C3261" s="33" t="s">
        <v>10101</v>
      </c>
      <c r="D3261" s="16" t="s">
        <v>10094</v>
      </c>
      <c r="E3261" s="104" t="s">
        <v>26</v>
      </c>
      <c r="F3261" s="18" t="s">
        <v>5696</v>
      </c>
      <c r="G3261" s="111" t="s">
        <v>26</v>
      </c>
      <c r="H3261" s="102" t="s">
        <v>323</v>
      </c>
      <c r="I3261" s="21">
        <v>21310400</v>
      </c>
      <c r="J3261" s="71">
        <v>137.37100000000001</v>
      </c>
      <c r="K3261" s="21">
        <v>27474160</v>
      </c>
      <c r="L3261" s="21">
        <v>20000000</v>
      </c>
      <c r="M3261" s="21">
        <v>21162147</v>
      </c>
      <c r="N3261" s="21"/>
      <c r="O3261" s="21">
        <v>-37770</v>
      </c>
      <c r="P3261" s="21"/>
      <c r="Q3261" s="21"/>
      <c r="R3261" s="22">
        <v>7.25</v>
      </c>
      <c r="S3261" s="22">
        <v>6.6929999999999996</v>
      </c>
      <c r="T3261" s="20" t="s">
        <v>4985</v>
      </c>
      <c r="U3261" s="21">
        <v>426944</v>
      </c>
      <c r="V3261" s="21">
        <v>1450000</v>
      </c>
      <c r="W3261" s="34">
        <v>39302</v>
      </c>
      <c r="X3261" s="34">
        <v>47922</v>
      </c>
      <c r="Y3261" s="109"/>
      <c r="Z3261" s="70" t="s">
        <v>4927</v>
      </c>
      <c r="AA3261" s="20" t="s">
        <v>4926</v>
      </c>
      <c r="AB3261" s="109"/>
      <c r="AC3261" s="19"/>
      <c r="AD3261" s="22"/>
      <c r="AE3261" s="19"/>
    </row>
    <row r="3262" spans="2:31" x14ac:dyDescent="0.2">
      <c r="B3262" s="14" t="s">
        <v>10100</v>
      </c>
      <c r="C3262" s="33" t="s">
        <v>10099</v>
      </c>
      <c r="D3262" s="16" t="s">
        <v>10094</v>
      </c>
      <c r="E3262" s="104" t="s">
        <v>26</v>
      </c>
      <c r="F3262" s="18" t="s">
        <v>5696</v>
      </c>
      <c r="G3262" s="111" t="s">
        <v>26</v>
      </c>
      <c r="H3262" s="102" t="s">
        <v>323</v>
      </c>
      <c r="I3262" s="21">
        <v>11856840</v>
      </c>
      <c r="J3262" s="71">
        <v>126.255</v>
      </c>
      <c r="K3262" s="21">
        <v>15150540</v>
      </c>
      <c r="L3262" s="21">
        <v>12000000</v>
      </c>
      <c r="M3262" s="21">
        <v>11877142</v>
      </c>
      <c r="N3262" s="21"/>
      <c r="O3262" s="21">
        <v>3224</v>
      </c>
      <c r="P3262" s="21"/>
      <c r="Q3262" s="21"/>
      <c r="R3262" s="22">
        <v>6.125</v>
      </c>
      <c r="S3262" s="22">
        <v>6.2130000000000001</v>
      </c>
      <c r="T3262" s="20" t="s">
        <v>89</v>
      </c>
      <c r="U3262" s="21">
        <v>32667</v>
      </c>
      <c r="V3262" s="21">
        <v>735000</v>
      </c>
      <c r="W3262" s="34">
        <v>37958</v>
      </c>
      <c r="X3262" s="34">
        <v>48928</v>
      </c>
      <c r="Y3262" s="109"/>
      <c r="Z3262" s="70" t="s">
        <v>4927</v>
      </c>
      <c r="AA3262" s="20" t="s">
        <v>4926</v>
      </c>
      <c r="AB3262" s="109"/>
      <c r="AC3262" s="19"/>
      <c r="AD3262" s="22"/>
      <c r="AE3262" s="19"/>
    </row>
    <row r="3263" spans="2:31" x14ac:dyDescent="0.2">
      <c r="B3263" s="14" t="s">
        <v>10098</v>
      </c>
      <c r="C3263" s="33" t="s">
        <v>10097</v>
      </c>
      <c r="D3263" s="16" t="s">
        <v>10094</v>
      </c>
      <c r="E3263" s="104" t="s">
        <v>26</v>
      </c>
      <c r="F3263" s="18" t="s">
        <v>5696</v>
      </c>
      <c r="G3263" s="111" t="s">
        <v>26</v>
      </c>
      <c r="H3263" s="102" t="s">
        <v>323</v>
      </c>
      <c r="I3263" s="21">
        <v>990930</v>
      </c>
      <c r="J3263" s="71">
        <v>109.301</v>
      </c>
      <c r="K3263" s="21">
        <v>1093013</v>
      </c>
      <c r="L3263" s="21">
        <v>1000000</v>
      </c>
      <c r="M3263" s="21">
        <v>997374</v>
      </c>
      <c r="N3263" s="21"/>
      <c r="O3263" s="21">
        <v>1005</v>
      </c>
      <c r="P3263" s="21"/>
      <c r="Q3263" s="21"/>
      <c r="R3263" s="22">
        <v>5</v>
      </c>
      <c r="S3263" s="22">
        <v>5.117</v>
      </c>
      <c r="T3263" s="20" t="s">
        <v>89</v>
      </c>
      <c r="U3263" s="21">
        <v>4167</v>
      </c>
      <c r="V3263" s="21">
        <v>50000</v>
      </c>
      <c r="W3263" s="34">
        <v>38497</v>
      </c>
      <c r="X3263" s="34">
        <v>42156</v>
      </c>
      <c r="Y3263" s="109"/>
      <c r="Z3263" s="70" t="s">
        <v>4927</v>
      </c>
      <c r="AA3263" s="20" t="s">
        <v>4926</v>
      </c>
      <c r="AB3263" s="109"/>
      <c r="AC3263" s="19"/>
      <c r="AD3263" s="22"/>
      <c r="AE3263" s="19"/>
    </row>
    <row r="3264" spans="2:31" x14ac:dyDescent="0.2">
      <c r="B3264" s="14" t="s">
        <v>10096</v>
      </c>
      <c r="C3264" s="33" t="s">
        <v>10095</v>
      </c>
      <c r="D3264" s="16" t="s">
        <v>10094</v>
      </c>
      <c r="E3264" s="104" t="s">
        <v>26</v>
      </c>
      <c r="F3264" s="18" t="s">
        <v>5696</v>
      </c>
      <c r="G3264" s="111" t="s">
        <v>26</v>
      </c>
      <c r="H3264" s="102" t="s">
        <v>323</v>
      </c>
      <c r="I3264" s="21">
        <v>2482092</v>
      </c>
      <c r="J3264" s="71">
        <v>126.878</v>
      </c>
      <c r="K3264" s="21">
        <v>3171945</v>
      </c>
      <c r="L3264" s="21">
        <v>2500000</v>
      </c>
      <c r="M3264" s="21">
        <v>2484076</v>
      </c>
      <c r="N3264" s="21"/>
      <c r="O3264" s="21">
        <v>-4668</v>
      </c>
      <c r="P3264" s="21"/>
      <c r="Q3264" s="21"/>
      <c r="R3264" s="22">
        <v>5.75</v>
      </c>
      <c r="S3264" s="22">
        <v>5.8010000000000002</v>
      </c>
      <c r="T3264" s="20" t="s">
        <v>89</v>
      </c>
      <c r="U3264" s="21">
        <v>11979</v>
      </c>
      <c r="V3264" s="21">
        <v>143750</v>
      </c>
      <c r="W3264" s="34">
        <v>39430</v>
      </c>
      <c r="X3264" s="34">
        <v>49461</v>
      </c>
      <c r="Y3264" s="109"/>
      <c r="Z3264" s="70" t="s">
        <v>4927</v>
      </c>
      <c r="AA3264" s="20" t="s">
        <v>4926</v>
      </c>
      <c r="AB3264" s="109"/>
      <c r="AC3264" s="19"/>
      <c r="AD3264" s="22"/>
      <c r="AE3264" s="19"/>
    </row>
    <row r="3265" spans="2:31" x14ac:dyDescent="0.2">
      <c r="B3265" s="14" t="s">
        <v>10093</v>
      </c>
      <c r="C3265" s="33" t="s">
        <v>10092</v>
      </c>
      <c r="D3265" s="16" t="s">
        <v>10087</v>
      </c>
      <c r="E3265" s="104" t="s">
        <v>26</v>
      </c>
      <c r="F3265" s="18" t="s">
        <v>5696</v>
      </c>
      <c r="G3265" s="111" t="s">
        <v>26</v>
      </c>
      <c r="H3265" s="102" t="s">
        <v>323</v>
      </c>
      <c r="I3265" s="21">
        <v>14220788</v>
      </c>
      <c r="J3265" s="71">
        <v>104.824</v>
      </c>
      <c r="K3265" s="21">
        <v>14937377</v>
      </c>
      <c r="L3265" s="21">
        <v>14250000</v>
      </c>
      <c r="M3265" s="21">
        <v>14226187</v>
      </c>
      <c r="N3265" s="21"/>
      <c r="O3265" s="21">
        <v>5399</v>
      </c>
      <c r="P3265" s="21"/>
      <c r="Q3265" s="21"/>
      <c r="R3265" s="22">
        <v>2.5</v>
      </c>
      <c r="S3265" s="22">
        <v>2.544</v>
      </c>
      <c r="T3265" s="20" t="s">
        <v>85</v>
      </c>
      <c r="U3265" s="21">
        <v>168229</v>
      </c>
      <c r="V3265" s="21">
        <v>178125</v>
      </c>
      <c r="W3265" s="34">
        <v>40914</v>
      </c>
      <c r="X3265" s="34">
        <v>42746</v>
      </c>
      <c r="Y3265" s="109"/>
      <c r="Z3265" s="70" t="s">
        <v>4927</v>
      </c>
      <c r="AA3265" s="20" t="s">
        <v>4926</v>
      </c>
      <c r="AB3265" s="109"/>
      <c r="AC3265" s="19"/>
      <c r="AD3265" s="22"/>
      <c r="AE3265" s="19"/>
    </row>
    <row r="3266" spans="2:31" x14ac:dyDescent="0.2">
      <c r="B3266" s="14" t="s">
        <v>10091</v>
      </c>
      <c r="C3266" s="33" t="s">
        <v>10090</v>
      </c>
      <c r="D3266" s="16" t="s">
        <v>10084</v>
      </c>
      <c r="E3266" s="104" t="s">
        <v>26</v>
      </c>
      <c r="F3266" s="18" t="s">
        <v>5696</v>
      </c>
      <c r="G3266" s="111" t="s">
        <v>26</v>
      </c>
      <c r="H3266" s="102" t="s">
        <v>323</v>
      </c>
      <c r="I3266" s="21">
        <v>15000000</v>
      </c>
      <c r="J3266" s="71">
        <v>105.62</v>
      </c>
      <c r="K3266" s="21">
        <v>15843000</v>
      </c>
      <c r="L3266" s="21">
        <v>15000000</v>
      </c>
      <c r="M3266" s="21">
        <v>15000000</v>
      </c>
      <c r="N3266" s="21"/>
      <c r="O3266" s="21"/>
      <c r="P3266" s="21"/>
      <c r="Q3266" s="21"/>
      <c r="R3266" s="22">
        <v>2.85</v>
      </c>
      <c r="S3266" s="22">
        <v>2.85</v>
      </c>
      <c r="T3266" s="20" t="s">
        <v>89</v>
      </c>
      <c r="U3266" s="21">
        <v>26125</v>
      </c>
      <c r="V3266" s="21">
        <v>427500</v>
      </c>
      <c r="W3266" s="34">
        <v>40331</v>
      </c>
      <c r="X3266" s="34">
        <v>42164</v>
      </c>
      <c r="Y3266" s="109"/>
      <c r="Z3266" s="70" t="s">
        <v>4927</v>
      </c>
      <c r="AA3266" s="20" t="s">
        <v>4926</v>
      </c>
      <c r="AB3266" s="109"/>
      <c r="AC3266" s="19"/>
      <c r="AD3266" s="22"/>
      <c r="AE3266" s="19"/>
    </row>
    <row r="3267" spans="2:31" x14ac:dyDescent="0.2">
      <c r="B3267" s="14" t="s">
        <v>10089</v>
      </c>
      <c r="C3267" s="33" t="s">
        <v>10088</v>
      </c>
      <c r="D3267" s="16" t="s">
        <v>10087</v>
      </c>
      <c r="E3267" s="104" t="s">
        <v>26</v>
      </c>
      <c r="F3267" s="18" t="s">
        <v>5696</v>
      </c>
      <c r="G3267" s="111" t="s">
        <v>26</v>
      </c>
      <c r="H3267" s="102" t="s">
        <v>323</v>
      </c>
      <c r="I3267" s="21">
        <v>9994200</v>
      </c>
      <c r="J3267" s="71">
        <v>100.848</v>
      </c>
      <c r="K3267" s="21">
        <v>10084810</v>
      </c>
      <c r="L3267" s="21">
        <v>10000000</v>
      </c>
      <c r="M3267" s="21">
        <v>9999029</v>
      </c>
      <c r="N3267" s="21"/>
      <c r="O3267" s="21">
        <v>1973</v>
      </c>
      <c r="P3267" s="21"/>
      <c r="Q3267" s="21"/>
      <c r="R3267" s="22">
        <v>2.125</v>
      </c>
      <c r="S3267" s="22">
        <v>2.145</v>
      </c>
      <c r="T3267" s="20" t="s">
        <v>89</v>
      </c>
      <c r="U3267" s="21">
        <v>1771</v>
      </c>
      <c r="V3267" s="21">
        <v>212500</v>
      </c>
      <c r="W3267" s="34">
        <v>40350</v>
      </c>
      <c r="X3267" s="34">
        <v>41453</v>
      </c>
      <c r="Y3267" s="109"/>
      <c r="Z3267" s="70" t="s">
        <v>4927</v>
      </c>
      <c r="AA3267" s="20" t="s">
        <v>4926</v>
      </c>
      <c r="AB3267" s="109"/>
      <c r="AC3267" s="19"/>
      <c r="AD3267" s="22"/>
      <c r="AE3267" s="19"/>
    </row>
    <row r="3268" spans="2:31" x14ac:dyDescent="0.2">
      <c r="B3268" s="14" t="s">
        <v>10086</v>
      </c>
      <c r="C3268" s="33" t="s">
        <v>10085</v>
      </c>
      <c r="D3268" s="16" t="s">
        <v>10084</v>
      </c>
      <c r="E3268" s="104" t="s">
        <v>5057</v>
      </c>
      <c r="F3268" s="18" t="s">
        <v>5696</v>
      </c>
      <c r="G3268" s="111" t="s">
        <v>26</v>
      </c>
      <c r="H3268" s="102" t="s">
        <v>323</v>
      </c>
      <c r="I3268" s="21">
        <v>14990250</v>
      </c>
      <c r="J3268" s="71">
        <v>106.01</v>
      </c>
      <c r="K3268" s="21">
        <v>15901500</v>
      </c>
      <c r="L3268" s="21">
        <v>15000000</v>
      </c>
      <c r="M3268" s="21">
        <v>14993873</v>
      </c>
      <c r="N3268" s="21"/>
      <c r="O3268" s="21">
        <v>1915</v>
      </c>
      <c r="P3268" s="21"/>
      <c r="Q3268" s="21"/>
      <c r="R3268" s="22">
        <v>2.625</v>
      </c>
      <c r="S3268" s="22">
        <v>2.6389999999999998</v>
      </c>
      <c r="T3268" s="20" t="s">
        <v>85</v>
      </c>
      <c r="U3268" s="21">
        <v>170625</v>
      </c>
      <c r="V3268" s="21">
        <v>393750</v>
      </c>
      <c r="W3268" s="34">
        <v>40561</v>
      </c>
      <c r="X3268" s="34">
        <v>42394</v>
      </c>
      <c r="Y3268" s="109"/>
      <c r="Z3268" s="70" t="s">
        <v>4927</v>
      </c>
      <c r="AA3268" s="20" t="s">
        <v>4926</v>
      </c>
      <c r="AB3268" s="109"/>
      <c r="AC3268" s="19"/>
      <c r="AD3268" s="22"/>
      <c r="AE3268" s="19"/>
    </row>
    <row r="3269" spans="2:31" x14ac:dyDescent="0.2">
      <c r="B3269" s="14" t="s">
        <v>10083</v>
      </c>
      <c r="C3269" s="33" t="s">
        <v>10082</v>
      </c>
      <c r="D3269" s="16" t="s">
        <v>10073</v>
      </c>
      <c r="E3269" s="104" t="s">
        <v>26</v>
      </c>
      <c r="F3269" s="18" t="s">
        <v>5696</v>
      </c>
      <c r="G3269" s="111" t="s">
        <v>26</v>
      </c>
      <c r="H3269" s="102" t="s">
        <v>323</v>
      </c>
      <c r="I3269" s="21">
        <v>11986800</v>
      </c>
      <c r="J3269" s="71">
        <v>100.11</v>
      </c>
      <c r="K3269" s="21">
        <v>12013200</v>
      </c>
      <c r="L3269" s="21">
        <v>12000000</v>
      </c>
      <c r="M3269" s="21">
        <v>11999742</v>
      </c>
      <c r="N3269" s="21"/>
      <c r="O3269" s="21">
        <v>4607</v>
      </c>
      <c r="P3269" s="21"/>
      <c r="Q3269" s="21"/>
      <c r="R3269" s="22">
        <v>2.25</v>
      </c>
      <c r="S3269" s="22">
        <v>2.2879999999999998</v>
      </c>
      <c r="T3269" s="20" t="s">
        <v>85</v>
      </c>
      <c r="U3269" s="21">
        <v>119250</v>
      </c>
      <c r="V3269" s="21">
        <v>270000</v>
      </c>
      <c r="W3269" s="34">
        <v>40197</v>
      </c>
      <c r="X3269" s="34">
        <v>41296</v>
      </c>
      <c r="Y3269" s="109"/>
      <c r="Z3269" s="70" t="s">
        <v>4927</v>
      </c>
      <c r="AA3269" s="20" t="s">
        <v>4926</v>
      </c>
      <c r="AB3269" s="109"/>
      <c r="AC3269" s="19"/>
      <c r="AD3269" s="22"/>
      <c r="AE3269" s="19"/>
    </row>
    <row r="3270" spans="2:31" x14ac:dyDescent="0.2">
      <c r="B3270" s="14" t="s">
        <v>10081</v>
      </c>
      <c r="C3270" s="33" t="s">
        <v>10080</v>
      </c>
      <c r="D3270" s="16" t="s">
        <v>10073</v>
      </c>
      <c r="E3270" s="104" t="s">
        <v>26</v>
      </c>
      <c r="F3270" s="18" t="s">
        <v>5696</v>
      </c>
      <c r="G3270" s="111" t="s">
        <v>26</v>
      </c>
      <c r="H3270" s="102" t="s">
        <v>323</v>
      </c>
      <c r="I3270" s="21">
        <v>21971840</v>
      </c>
      <c r="J3270" s="71">
        <v>105.428</v>
      </c>
      <c r="K3270" s="21">
        <v>23194116</v>
      </c>
      <c r="L3270" s="21">
        <v>22000000</v>
      </c>
      <c r="M3270" s="21">
        <v>21987835</v>
      </c>
      <c r="N3270" s="21"/>
      <c r="O3270" s="21">
        <v>5719</v>
      </c>
      <c r="P3270" s="21"/>
      <c r="Q3270" s="21"/>
      <c r="R3270" s="22">
        <v>3.4</v>
      </c>
      <c r="S3270" s="22">
        <v>3.4279999999999999</v>
      </c>
      <c r="T3270" s="20" t="s">
        <v>85</v>
      </c>
      <c r="U3270" s="21">
        <v>330367</v>
      </c>
      <c r="V3270" s="21">
        <v>748000</v>
      </c>
      <c r="W3270" s="34">
        <v>40197</v>
      </c>
      <c r="X3270" s="34">
        <v>42026</v>
      </c>
      <c r="Y3270" s="109"/>
      <c r="Z3270" s="70" t="s">
        <v>4927</v>
      </c>
      <c r="AA3270" s="20" t="s">
        <v>4926</v>
      </c>
      <c r="AB3270" s="109"/>
      <c r="AC3270" s="19"/>
      <c r="AD3270" s="22"/>
      <c r="AE3270" s="19"/>
    </row>
    <row r="3271" spans="2:31" x14ac:dyDescent="0.2">
      <c r="B3271" s="14" t="s">
        <v>10079</v>
      </c>
      <c r="C3271" s="33" t="s">
        <v>10078</v>
      </c>
      <c r="D3271" s="16" t="s">
        <v>10073</v>
      </c>
      <c r="E3271" s="104" t="s">
        <v>26</v>
      </c>
      <c r="F3271" s="18" t="s">
        <v>5696</v>
      </c>
      <c r="G3271" s="111" t="s">
        <v>26</v>
      </c>
      <c r="H3271" s="102" t="s">
        <v>323</v>
      </c>
      <c r="I3271" s="21">
        <v>13951000</v>
      </c>
      <c r="J3271" s="71">
        <v>101.9</v>
      </c>
      <c r="K3271" s="21">
        <v>14266000</v>
      </c>
      <c r="L3271" s="21">
        <v>14000000</v>
      </c>
      <c r="M3271" s="21">
        <v>13986181</v>
      </c>
      <c r="N3271" s="21"/>
      <c r="O3271" s="21">
        <v>13429</v>
      </c>
      <c r="P3271" s="21"/>
      <c r="Q3271" s="21"/>
      <c r="R3271" s="22">
        <v>2.375</v>
      </c>
      <c r="S3271" s="22">
        <v>2.48</v>
      </c>
      <c r="T3271" s="20" t="s">
        <v>89</v>
      </c>
      <c r="U3271" s="21">
        <v>12931</v>
      </c>
      <c r="V3271" s="21">
        <v>332500</v>
      </c>
      <c r="W3271" s="34">
        <v>40339</v>
      </c>
      <c r="X3271" s="34">
        <v>41625</v>
      </c>
      <c r="Y3271" s="109"/>
      <c r="Z3271" s="70" t="s">
        <v>4927</v>
      </c>
      <c r="AA3271" s="20" t="s">
        <v>4926</v>
      </c>
      <c r="AB3271" s="109"/>
      <c r="AC3271" s="19"/>
      <c r="AD3271" s="22"/>
      <c r="AE3271" s="19"/>
    </row>
    <row r="3272" spans="2:31" x14ac:dyDescent="0.2">
      <c r="B3272" s="14" t="s">
        <v>10077</v>
      </c>
      <c r="C3272" s="33" t="s">
        <v>10076</v>
      </c>
      <c r="D3272" s="16" t="s">
        <v>10073</v>
      </c>
      <c r="E3272" s="104" t="s">
        <v>26</v>
      </c>
      <c r="F3272" s="18" t="s">
        <v>5696</v>
      </c>
      <c r="G3272" s="111" t="s">
        <v>26</v>
      </c>
      <c r="H3272" s="102" t="s">
        <v>323</v>
      </c>
      <c r="I3272" s="21">
        <v>16972800</v>
      </c>
      <c r="J3272" s="71">
        <v>115.797</v>
      </c>
      <c r="K3272" s="21">
        <v>19685558</v>
      </c>
      <c r="L3272" s="21">
        <v>17000000</v>
      </c>
      <c r="M3272" s="21">
        <v>16977261</v>
      </c>
      <c r="N3272" s="21"/>
      <c r="O3272" s="21">
        <v>2211</v>
      </c>
      <c r="P3272" s="21"/>
      <c r="Q3272" s="21"/>
      <c r="R3272" s="22">
        <v>4.375</v>
      </c>
      <c r="S3272" s="22">
        <v>4.3949999999999996</v>
      </c>
      <c r="T3272" s="20" t="s">
        <v>85</v>
      </c>
      <c r="U3272" s="21">
        <v>347083</v>
      </c>
      <c r="V3272" s="21">
        <v>743750</v>
      </c>
      <c r="W3272" s="34">
        <v>40549</v>
      </c>
      <c r="X3272" s="34">
        <v>44209</v>
      </c>
      <c r="Y3272" s="109"/>
      <c r="Z3272" s="70" t="s">
        <v>4927</v>
      </c>
      <c r="AA3272" s="20" t="s">
        <v>4926</v>
      </c>
      <c r="AB3272" s="109"/>
      <c r="AC3272" s="19"/>
      <c r="AD3272" s="22"/>
      <c r="AE3272" s="19"/>
    </row>
    <row r="3273" spans="2:31" x14ac:dyDescent="0.2">
      <c r="B3273" s="14" t="s">
        <v>10075</v>
      </c>
      <c r="C3273" s="33" t="s">
        <v>10074</v>
      </c>
      <c r="D3273" s="16" t="s">
        <v>10073</v>
      </c>
      <c r="E3273" s="104" t="s">
        <v>5057</v>
      </c>
      <c r="F3273" s="18" t="s">
        <v>5696</v>
      </c>
      <c r="G3273" s="111" t="s">
        <v>26</v>
      </c>
      <c r="H3273" s="102" t="s">
        <v>323</v>
      </c>
      <c r="I3273" s="21">
        <v>9481000</v>
      </c>
      <c r="J3273" s="71">
        <v>105.224</v>
      </c>
      <c r="K3273" s="21">
        <v>9996318</v>
      </c>
      <c r="L3273" s="21">
        <v>9500000</v>
      </c>
      <c r="M3273" s="21">
        <v>9484498</v>
      </c>
      <c r="N3273" s="21"/>
      <c r="O3273" s="21">
        <v>3498</v>
      </c>
      <c r="P3273" s="21"/>
      <c r="Q3273" s="21"/>
      <c r="R3273" s="22">
        <v>2.5499999999999998</v>
      </c>
      <c r="S3273" s="22">
        <v>2.593</v>
      </c>
      <c r="T3273" s="20" t="s">
        <v>85</v>
      </c>
      <c r="U3273" s="21">
        <v>113723</v>
      </c>
      <c r="V3273" s="21">
        <v>121125</v>
      </c>
      <c r="W3273" s="34">
        <v>40913</v>
      </c>
      <c r="X3273" s="34">
        <v>42747</v>
      </c>
      <c r="Y3273" s="109"/>
      <c r="Z3273" s="70" t="s">
        <v>4927</v>
      </c>
      <c r="AA3273" s="20" t="s">
        <v>4926</v>
      </c>
      <c r="AB3273" s="109"/>
      <c r="AC3273" s="19"/>
      <c r="AD3273" s="22"/>
      <c r="AE3273" s="19"/>
    </row>
    <row r="3274" spans="2:31" x14ac:dyDescent="0.2">
      <c r="B3274" s="14" t="s">
        <v>10072</v>
      </c>
      <c r="C3274" s="33" t="s">
        <v>10071</v>
      </c>
      <c r="D3274" s="16" t="s">
        <v>10068</v>
      </c>
      <c r="E3274" s="104" t="s">
        <v>26</v>
      </c>
      <c r="F3274" s="18" t="s">
        <v>10067</v>
      </c>
      <c r="G3274" s="111" t="s">
        <v>26</v>
      </c>
      <c r="H3274" s="102" t="s">
        <v>334</v>
      </c>
      <c r="I3274" s="21">
        <v>32910570</v>
      </c>
      <c r="J3274" s="71">
        <v>114.71299999999999</v>
      </c>
      <c r="K3274" s="21">
        <v>37855323</v>
      </c>
      <c r="L3274" s="21">
        <v>33000000</v>
      </c>
      <c r="M3274" s="21">
        <v>32960186</v>
      </c>
      <c r="N3274" s="21"/>
      <c r="O3274" s="21">
        <v>8594</v>
      </c>
      <c r="P3274" s="21"/>
      <c r="Q3274" s="21"/>
      <c r="R3274" s="22">
        <v>5.75</v>
      </c>
      <c r="S3274" s="22">
        <v>5.7859999999999996</v>
      </c>
      <c r="T3274" s="20" t="s">
        <v>4949</v>
      </c>
      <c r="U3274" s="21">
        <v>400583</v>
      </c>
      <c r="V3274" s="21">
        <v>1897500</v>
      </c>
      <c r="W3274" s="34">
        <v>38994</v>
      </c>
      <c r="X3274" s="34">
        <v>42658</v>
      </c>
      <c r="Y3274" s="109"/>
      <c r="Z3274" s="70" t="s">
        <v>4927</v>
      </c>
      <c r="AA3274" s="20" t="s">
        <v>4926</v>
      </c>
      <c r="AB3274" s="109"/>
      <c r="AC3274" s="19"/>
      <c r="AD3274" s="22"/>
      <c r="AE3274" s="19"/>
    </row>
    <row r="3275" spans="2:31" x14ac:dyDescent="0.2">
      <c r="B3275" s="14" t="s">
        <v>10070</v>
      </c>
      <c r="C3275" s="33" t="s">
        <v>10069</v>
      </c>
      <c r="D3275" s="16" t="s">
        <v>10068</v>
      </c>
      <c r="E3275" s="104" t="s">
        <v>26</v>
      </c>
      <c r="F3275" s="18" t="s">
        <v>10067</v>
      </c>
      <c r="G3275" s="111" t="s">
        <v>26</v>
      </c>
      <c r="H3275" s="102" t="s">
        <v>334</v>
      </c>
      <c r="I3275" s="21">
        <v>48275851</v>
      </c>
      <c r="J3275" s="71">
        <v>117.809</v>
      </c>
      <c r="K3275" s="21">
        <v>57172853</v>
      </c>
      <c r="L3275" s="21">
        <v>48530000</v>
      </c>
      <c r="M3275" s="21">
        <v>48298085</v>
      </c>
      <c r="N3275" s="21"/>
      <c r="O3275" s="21">
        <v>5020</v>
      </c>
      <c r="P3275" s="21"/>
      <c r="Q3275" s="21"/>
      <c r="R3275" s="22">
        <v>6.35</v>
      </c>
      <c r="S3275" s="22">
        <v>6.3890000000000002</v>
      </c>
      <c r="T3275" s="20" t="s">
        <v>4949</v>
      </c>
      <c r="U3275" s="21">
        <v>650572</v>
      </c>
      <c r="V3275" s="21">
        <v>3081655</v>
      </c>
      <c r="W3275" s="34">
        <v>39169</v>
      </c>
      <c r="X3275" s="34">
        <v>49963</v>
      </c>
      <c r="Y3275" s="109"/>
      <c r="Z3275" s="70" t="s">
        <v>4927</v>
      </c>
      <c r="AA3275" s="20" t="s">
        <v>4926</v>
      </c>
      <c r="AB3275" s="109"/>
      <c r="AC3275" s="19"/>
      <c r="AD3275" s="22"/>
      <c r="AE3275" s="19"/>
    </row>
    <row r="3276" spans="2:31" x14ac:dyDescent="0.2">
      <c r="B3276" s="14" t="s">
        <v>10066</v>
      </c>
      <c r="C3276" s="33" t="s">
        <v>10065</v>
      </c>
      <c r="D3276" s="16" t="s">
        <v>10064</v>
      </c>
      <c r="E3276" s="104" t="s">
        <v>26</v>
      </c>
      <c r="F3276" s="18" t="s">
        <v>5696</v>
      </c>
      <c r="G3276" s="111" t="s">
        <v>26</v>
      </c>
      <c r="H3276" s="102" t="s">
        <v>334</v>
      </c>
      <c r="I3276" s="21">
        <v>24113248</v>
      </c>
      <c r="J3276" s="71">
        <v>106.664</v>
      </c>
      <c r="K3276" s="21">
        <v>26308774</v>
      </c>
      <c r="L3276" s="21">
        <v>24665000</v>
      </c>
      <c r="M3276" s="21">
        <v>24495051</v>
      </c>
      <c r="N3276" s="21"/>
      <c r="O3276" s="21">
        <v>74884</v>
      </c>
      <c r="P3276" s="21"/>
      <c r="Q3276" s="21"/>
      <c r="R3276" s="22">
        <v>4.875</v>
      </c>
      <c r="S3276" s="22">
        <v>5.2670000000000003</v>
      </c>
      <c r="T3276" s="20" t="s">
        <v>4965</v>
      </c>
      <c r="U3276" s="21">
        <v>153642</v>
      </c>
      <c r="V3276" s="21">
        <v>1202419</v>
      </c>
      <c r="W3276" s="34">
        <v>39478</v>
      </c>
      <c r="X3276" s="34">
        <v>41958</v>
      </c>
      <c r="Y3276" s="109"/>
      <c r="Z3276" s="70" t="s">
        <v>4927</v>
      </c>
      <c r="AA3276" s="20" t="s">
        <v>4926</v>
      </c>
      <c r="AB3276" s="109"/>
      <c r="AC3276" s="19"/>
      <c r="AD3276" s="22"/>
      <c r="AE3276" s="19"/>
    </row>
    <row r="3277" spans="2:31" x14ac:dyDescent="0.2">
      <c r="B3277" s="14" t="s">
        <v>10063</v>
      </c>
      <c r="C3277" s="33" t="s">
        <v>10062</v>
      </c>
      <c r="D3277" s="16" t="s">
        <v>10061</v>
      </c>
      <c r="E3277" s="104" t="s">
        <v>26</v>
      </c>
      <c r="F3277" s="18" t="s">
        <v>5696</v>
      </c>
      <c r="G3277" s="111" t="s">
        <v>26</v>
      </c>
      <c r="H3277" s="102" t="s">
        <v>334</v>
      </c>
      <c r="I3277" s="21">
        <v>3183993</v>
      </c>
      <c r="J3277" s="71">
        <v>125.77800000000001</v>
      </c>
      <c r="K3277" s="21">
        <v>4087782</v>
      </c>
      <c r="L3277" s="21">
        <v>3250000</v>
      </c>
      <c r="M3277" s="21">
        <v>3192624</v>
      </c>
      <c r="N3277" s="21"/>
      <c r="O3277" s="21">
        <v>1349</v>
      </c>
      <c r="P3277" s="21"/>
      <c r="Q3277" s="21"/>
      <c r="R3277" s="22">
        <v>7.375</v>
      </c>
      <c r="S3277" s="22">
        <v>7.5469999999999997</v>
      </c>
      <c r="T3277" s="20" t="s">
        <v>4985</v>
      </c>
      <c r="U3277" s="21">
        <v>79896</v>
      </c>
      <c r="V3277" s="21">
        <v>239688</v>
      </c>
      <c r="W3277" s="34">
        <v>37679</v>
      </c>
      <c r="X3277" s="34">
        <v>48639</v>
      </c>
      <c r="Y3277" s="109"/>
      <c r="Z3277" s="70" t="s">
        <v>4927</v>
      </c>
      <c r="AA3277" s="20" t="s">
        <v>4926</v>
      </c>
      <c r="AB3277" s="109"/>
      <c r="AC3277" s="19"/>
      <c r="AD3277" s="22"/>
      <c r="AE3277" s="19"/>
    </row>
    <row r="3278" spans="2:31" x14ac:dyDescent="0.2">
      <c r="B3278" s="14" t="s">
        <v>10060</v>
      </c>
      <c r="C3278" s="33" t="s">
        <v>10059</v>
      </c>
      <c r="D3278" s="16" t="s">
        <v>10058</v>
      </c>
      <c r="E3278" s="104" t="s">
        <v>26</v>
      </c>
      <c r="F3278" s="18" t="s">
        <v>5696</v>
      </c>
      <c r="G3278" s="111" t="s">
        <v>26</v>
      </c>
      <c r="H3278" s="102" t="s">
        <v>323</v>
      </c>
      <c r="I3278" s="21">
        <v>15992000</v>
      </c>
      <c r="J3278" s="71">
        <v>100.75700000000001</v>
      </c>
      <c r="K3278" s="21">
        <v>16121168</v>
      </c>
      <c r="L3278" s="21">
        <v>16000000</v>
      </c>
      <c r="M3278" s="21">
        <v>15998091</v>
      </c>
      <c r="N3278" s="21"/>
      <c r="O3278" s="21">
        <v>2610</v>
      </c>
      <c r="P3278" s="21"/>
      <c r="Q3278" s="21"/>
      <c r="R3278" s="22">
        <v>1.7</v>
      </c>
      <c r="S3278" s="22">
        <v>1.7170000000000001</v>
      </c>
      <c r="T3278" s="20" t="s">
        <v>4985</v>
      </c>
      <c r="U3278" s="21">
        <v>79333</v>
      </c>
      <c r="V3278" s="21">
        <v>272000</v>
      </c>
      <c r="W3278" s="34">
        <v>40430</v>
      </c>
      <c r="X3278" s="34">
        <v>41533</v>
      </c>
      <c r="Y3278" s="109"/>
      <c r="Z3278" s="70" t="s">
        <v>4927</v>
      </c>
      <c r="AA3278" s="20" t="s">
        <v>4926</v>
      </c>
      <c r="AB3278" s="109"/>
      <c r="AC3278" s="19"/>
      <c r="AD3278" s="22"/>
      <c r="AE3278" s="19"/>
    </row>
    <row r="3279" spans="2:31" x14ac:dyDescent="0.2">
      <c r="B3279" s="14" t="s">
        <v>10057</v>
      </c>
      <c r="C3279" s="33" t="s">
        <v>10056</v>
      </c>
      <c r="D3279" s="16" t="s">
        <v>10048</v>
      </c>
      <c r="E3279" s="104" t="s">
        <v>26</v>
      </c>
      <c r="F3279" s="18" t="s">
        <v>5696</v>
      </c>
      <c r="G3279" s="111" t="s">
        <v>26</v>
      </c>
      <c r="H3279" s="102" t="s">
        <v>323</v>
      </c>
      <c r="I3279" s="21">
        <v>9992100</v>
      </c>
      <c r="J3279" s="71">
        <v>105.08</v>
      </c>
      <c r="K3279" s="21">
        <v>10508000</v>
      </c>
      <c r="L3279" s="21">
        <v>10000000</v>
      </c>
      <c r="M3279" s="21">
        <v>9995917</v>
      </c>
      <c r="N3279" s="21"/>
      <c r="O3279" s="21">
        <v>1536</v>
      </c>
      <c r="P3279" s="21"/>
      <c r="Q3279" s="21"/>
      <c r="R3279" s="22">
        <v>2.6</v>
      </c>
      <c r="S3279" s="22">
        <v>2.617</v>
      </c>
      <c r="T3279" s="20" t="s">
        <v>85</v>
      </c>
      <c r="U3279" s="21">
        <v>129278</v>
      </c>
      <c r="V3279" s="21">
        <v>260000</v>
      </c>
      <c r="W3279" s="34">
        <v>40354</v>
      </c>
      <c r="X3279" s="34">
        <v>42187</v>
      </c>
      <c r="Y3279" s="109"/>
      <c r="Z3279" s="70" t="s">
        <v>4927</v>
      </c>
      <c r="AA3279" s="20" t="s">
        <v>4926</v>
      </c>
      <c r="AB3279" s="109"/>
      <c r="AC3279" s="19"/>
      <c r="AD3279" s="22"/>
      <c r="AE3279" s="19"/>
    </row>
    <row r="3280" spans="2:31" x14ac:dyDescent="0.2">
      <c r="B3280" s="14" t="s">
        <v>10055</v>
      </c>
      <c r="C3280" s="33" t="s">
        <v>10054</v>
      </c>
      <c r="D3280" s="16" t="s">
        <v>10053</v>
      </c>
      <c r="E3280" s="104" t="s">
        <v>26</v>
      </c>
      <c r="F3280" s="18" t="s">
        <v>5696</v>
      </c>
      <c r="G3280" s="111" t="s">
        <v>26</v>
      </c>
      <c r="H3280" s="102" t="s">
        <v>323</v>
      </c>
      <c r="I3280" s="21">
        <v>16980620</v>
      </c>
      <c r="J3280" s="71">
        <v>100.761</v>
      </c>
      <c r="K3280" s="21">
        <v>17129438</v>
      </c>
      <c r="L3280" s="21">
        <v>17000000</v>
      </c>
      <c r="M3280" s="21">
        <v>16995425</v>
      </c>
      <c r="N3280" s="21"/>
      <c r="O3280" s="21">
        <v>6271</v>
      </c>
      <c r="P3280" s="21"/>
      <c r="Q3280" s="21"/>
      <c r="R3280" s="22">
        <v>1.45</v>
      </c>
      <c r="S3280" s="22">
        <v>1.4890000000000001</v>
      </c>
      <c r="T3280" s="20" t="s">
        <v>4985</v>
      </c>
      <c r="U3280" s="21">
        <v>73950</v>
      </c>
      <c r="V3280" s="21">
        <v>246500</v>
      </c>
      <c r="W3280" s="34">
        <v>40428</v>
      </c>
      <c r="X3280" s="34">
        <v>41530</v>
      </c>
      <c r="Y3280" s="109"/>
      <c r="Z3280" s="70" t="s">
        <v>4927</v>
      </c>
      <c r="AA3280" s="20" t="s">
        <v>4926</v>
      </c>
      <c r="AB3280" s="109"/>
      <c r="AC3280" s="19"/>
      <c r="AD3280" s="22"/>
      <c r="AE3280" s="19"/>
    </row>
    <row r="3281" spans="2:31" x14ac:dyDescent="0.2">
      <c r="B3281" s="14" t="s">
        <v>10052</v>
      </c>
      <c r="C3281" s="33" t="s">
        <v>10051</v>
      </c>
      <c r="D3281" s="16" t="s">
        <v>10048</v>
      </c>
      <c r="E3281" s="104" t="s">
        <v>26</v>
      </c>
      <c r="F3281" s="18" t="s">
        <v>5696</v>
      </c>
      <c r="G3281" s="111" t="s">
        <v>26</v>
      </c>
      <c r="H3281" s="102" t="s">
        <v>323</v>
      </c>
      <c r="I3281" s="21">
        <v>4993800</v>
      </c>
      <c r="J3281" s="71">
        <v>100.87</v>
      </c>
      <c r="K3281" s="21">
        <v>5043500</v>
      </c>
      <c r="L3281" s="21">
        <v>5000000</v>
      </c>
      <c r="M3281" s="21">
        <v>4996437</v>
      </c>
      <c r="N3281" s="21"/>
      <c r="O3281" s="21">
        <v>2126</v>
      </c>
      <c r="P3281" s="21"/>
      <c r="Q3281" s="21"/>
      <c r="R3281" s="22">
        <v>0.9</v>
      </c>
      <c r="S3281" s="22">
        <v>0.94199999999999995</v>
      </c>
      <c r="T3281" s="20" t="s">
        <v>4985</v>
      </c>
      <c r="U3281" s="21">
        <v>12625</v>
      </c>
      <c r="V3281" s="21">
        <v>45000</v>
      </c>
      <c r="W3281" s="34">
        <v>40799</v>
      </c>
      <c r="X3281" s="34">
        <v>41901</v>
      </c>
      <c r="Y3281" s="109"/>
      <c r="Z3281" s="70" t="s">
        <v>4927</v>
      </c>
      <c r="AA3281" s="20" t="s">
        <v>4926</v>
      </c>
      <c r="AB3281" s="109"/>
      <c r="AC3281" s="19"/>
      <c r="AD3281" s="22"/>
      <c r="AE3281" s="19"/>
    </row>
    <row r="3282" spans="2:31" x14ac:dyDescent="0.2">
      <c r="B3282" s="14" t="s">
        <v>10050</v>
      </c>
      <c r="C3282" s="33" t="s">
        <v>10049</v>
      </c>
      <c r="D3282" s="16" t="s">
        <v>10048</v>
      </c>
      <c r="E3282" s="104" t="s">
        <v>26</v>
      </c>
      <c r="F3282" s="18" t="s">
        <v>5696</v>
      </c>
      <c r="G3282" s="111" t="s">
        <v>26</v>
      </c>
      <c r="H3282" s="102" t="s">
        <v>323</v>
      </c>
      <c r="I3282" s="21">
        <v>15000000</v>
      </c>
      <c r="J3282" s="71">
        <v>102.07</v>
      </c>
      <c r="K3282" s="21">
        <v>15310500</v>
      </c>
      <c r="L3282" s="21">
        <v>15000000</v>
      </c>
      <c r="M3282" s="21">
        <v>15000000</v>
      </c>
      <c r="N3282" s="21"/>
      <c r="O3282" s="21"/>
      <c r="P3282" s="21"/>
      <c r="Q3282" s="21"/>
      <c r="R3282" s="22">
        <v>1.5</v>
      </c>
      <c r="S3282" s="22">
        <v>1.5</v>
      </c>
      <c r="T3282" s="20" t="s">
        <v>89</v>
      </c>
      <c r="U3282" s="21">
        <v>11875</v>
      </c>
      <c r="V3282" s="21">
        <v>225000</v>
      </c>
      <c r="W3282" s="34">
        <v>40882</v>
      </c>
      <c r="X3282" s="34">
        <v>41985</v>
      </c>
      <c r="Y3282" s="109"/>
      <c r="Z3282" s="70" t="s">
        <v>4927</v>
      </c>
      <c r="AA3282" s="20" t="s">
        <v>4926</v>
      </c>
      <c r="AB3282" s="109"/>
      <c r="AC3282" s="19"/>
      <c r="AD3282" s="22"/>
      <c r="AE3282" s="19"/>
    </row>
    <row r="3283" spans="2:31" x14ac:dyDescent="0.2">
      <c r="B3283" s="14" t="s">
        <v>10047</v>
      </c>
      <c r="C3283" s="33" t="s">
        <v>10046</v>
      </c>
      <c r="D3283" s="16" t="s">
        <v>10043</v>
      </c>
      <c r="E3283" s="104" t="s">
        <v>26</v>
      </c>
      <c r="F3283" s="18" t="s">
        <v>5696</v>
      </c>
      <c r="G3283" s="111" t="s">
        <v>26</v>
      </c>
      <c r="H3283" s="102" t="s">
        <v>323</v>
      </c>
      <c r="I3283" s="21">
        <v>1709200</v>
      </c>
      <c r="J3283" s="71">
        <v>145.773</v>
      </c>
      <c r="K3283" s="21">
        <v>2332371</v>
      </c>
      <c r="L3283" s="21">
        <v>1600000</v>
      </c>
      <c r="M3283" s="21">
        <v>1690708</v>
      </c>
      <c r="N3283" s="21"/>
      <c r="O3283" s="21">
        <v>-2431</v>
      </c>
      <c r="P3283" s="21"/>
      <c r="Q3283" s="21"/>
      <c r="R3283" s="22">
        <v>7.375</v>
      </c>
      <c r="S3283" s="22">
        <v>6.835</v>
      </c>
      <c r="T3283" s="20" t="s">
        <v>4949</v>
      </c>
      <c r="U3283" s="21">
        <v>24911</v>
      </c>
      <c r="V3283" s="21">
        <v>118000</v>
      </c>
      <c r="W3283" s="34">
        <v>37245</v>
      </c>
      <c r="X3283" s="34">
        <v>48136</v>
      </c>
      <c r="Y3283" s="109"/>
      <c r="Z3283" s="70" t="s">
        <v>4927</v>
      </c>
      <c r="AA3283" s="20" t="s">
        <v>4926</v>
      </c>
      <c r="AB3283" s="109"/>
      <c r="AC3283" s="19"/>
      <c r="AD3283" s="22"/>
      <c r="AE3283" s="19"/>
    </row>
    <row r="3284" spans="2:31" x14ac:dyDescent="0.2">
      <c r="B3284" s="14" t="s">
        <v>10045</v>
      </c>
      <c r="C3284" s="33" t="s">
        <v>10044</v>
      </c>
      <c r="D3284" s="16" t="s">
        <v>10043</v>
      </c>
      <c r="E3284" s="104" t="s">
        <v>26</v>
      </c>
      <c r="F3284" s="18" t="s">
        <v>5696</v>
      </c>
      <c r="G3284" s="111" t="s">
        <v>4412</v>
      </c>
      <c r="H3284" s="102" t="s">
        <v>323</v>
      </c>
      <c r="I3284" s="21">
        <v>7202078</v>
      </c>
      <c r="J3284" s="71">
        <v>104.872</v>
      </c>
      <c r="K3284" s="21">
        <v>7603198</v>
      </c>
      <c r="L3284" s="21">
        <v>7250000</v>
      </c>
      <c r="M3284" s="21">
        <v>7206908</v>
      </c>
      <c r="N3284" s="21"/>
      <c r="O3284" s="21">
        <v>4145</v>
      </c>
      <c r="P3284" s="21"/>
      <c r="Q3284" s="21"/>
      <c r="R3284" s="22">
        <v>2.85</v>
      </c>
      <c r="S3284" s="22">
        <v>2.9260000000000002</v>
      </c>
      <c r="T3284" s="20" t="s">
        <v>89</v>
      </c>
      <c r="U3284" s="21">
        <v>9183</v>
      </c>
      <c r="V3284" s="21">
        <v>223844</v>
      </c>
      <c r="W3284" s="34">
        <v>40854</v>
      </c>
      <c r="X3284" s="34">
        <v>44545</v>
      </c>
      <c r="Y3284" s="109"/>
      <c r="Z3284" s="70" t="s">
        <v>4927</v>
      </c>
      <c r="AA3284" s="20" t="s">
        <v>4926</v>
      </c>
      <c r="AB3284" s="109"/>
      <c r="AC3284" s="28">
        <v>44454</v>
      </c>
      <c r="AD3284" s="22">
        <v>100</v>
      </c>
      <c r="AE3284" s="19"/>
    </row>
    <row r="3285" spans="2:31" x14ac:dyDescent="0.2">
      <c r="B3285" s="14" t="s">
        <v>10042</v>
      </c>
      <c r="C3285" s="33" t="s">
        <v>10041</v>
      </c>
      <c r="D3285" s="16" t="s">
        <v>10038</v>
      </c>
      <c r="E3285" s="104" t="s">
        <v>5057</v>
      </c>
      <c r="F3285" s="18" t="s">
        <v>5696</v>
      </c>
      <c r="G3285" s="111" t="s">
        <v>26</v>
      </c>
      <c r="H3285" s="102" t="s">
        <v>334</v>
      </c>
      <c r="I3285" s="21">
        <v>31070258</v>
      </c>
      <c r="J3285" s="71">
        <v>133.13399999999999</v>
      </c>
      <c r="K3285" s="21">
        <v>40805418</v>
      </c>
      <c r="L3285" s="21">
        <v>30650000</v>
      </c>
      <c r="M3285" s="21">
        <v>30999579</v>
      </c>
      <c r="N3285" s="21"/>
      <c r="O3285" s="21">
        <v>-9647</v>
      </c>
      <c r="P3285" s="21"/>
      <c r="Q3285" s="21"/>
      <c r="R3285" s="22">
        <v>7.2</v>
      </c>
      <c r="S3285" s="22">
        <v>7.0869999999999997</v>
      </c>
      <c r="T3285" s="20" t="s">
        <v>85</v>
      </c>
      <c r="U3285" s="21">
        <v>1017580</v>
      </c>
      <c r="V3285" s="21">
        <v>2206800</v>
      </c>
      <c r="W3285" s="34">
        <v>37600</v>
      </c>
      <c r="X3285" s="34">
        <v>48228</v>
      </c>
      <c r="Y3285" s="109"/>
      <c r="Z3285" s="70" t="s">
        <v>4927</v>
      </c>
      <c r="AA3285" s="20" t="s">
        <v>4926</v>
      </c>
      <c r="AB3285" s="109"/>
      <c r="AC3285" s="31"/>
      <c r="AD3285" s="22"/>
      <c r="AE3285" s="19"/>
    </row>
    <row r="3286" spans="2:31" x14ac:dyDescent="0.2">
      <c r="B3286" s="14" t="s">
        <v>10040</v>
      </c>
      <c r="C3286" s="33" t="s">
        <v>10039</v>
      </c>
      <c r="D3286" s="16" t="s">
        <v>10038</v>
      </c>
      <c r="E3286" s="104" t="s">
        <v>26</v>
      </c>
      <c r="F3286" s="18" t="s">
        <v>5696</v>
      </c>
      <c r="G3286" s="111" t="s">
        <v>26</v>
      </c>
      <c r="H3286" s="102" t="s">
        <v>334</v>
      </c>
      <c r="I3286" s="21">
        <v>12335768</v>
      </c>
      <c r="J3286" s="71">
        <v>127.114</v>
      </c>
      <c r="K3286" s="21">
        <v>15762124</v>
      </c>
      <c r="L3286" s="21">
        <v>12400000</v>
      </c>
      <c r="M3286" s="21">
        <v>12346811</v>
      </c>
      <c r="N3286" s="21"/>
      <c r="O3286" s="21">
        <v>2658</v>
      </c>
      <c r="P3286" s="21"/>
      <c r="Q3286" s="21"/>
      <c r="R3286" s="22">
        <v>6.45</v>
      </c>
      <c r="S3286" s="22">
        <v>6.4880000000000004</v>
      </c>
      <c r="T3286" s="20" t="s">
        <v>89</v>
      </c>
      <c r="U3286" s="21">
        <v>2222</v>
      </c>
      <c r="V3286" s="21">
        <v>799800</v>
      </c>
      <c r="W3286" s="34">
        <v>37508</v>
      </c>
      <c r="X3286" s="34">
        <v>48760</v>
      </c>
      <c r="Y3286" s="109"/>
      <c r="Z3286" s="70" t="s">
        <v>4927</v>
      </c>
      <c r="AA3286" s="20" t="s">
        <v>4926</v>
      </c>
      <c r="AB3286" s="109"/>
      <c r="AC3286" s="19"/>
      <c r="AD3286" s="22"/>
      <c r="AE3286" s="19"/>
    </row>
    <row r="3287" spans="2:31" x14ac:dyDescent="0.2">
      <c r="B3287" s="14" t="s">
        <v>10037</v>
      </c>
      <c r="C3287" s="33" t="s">
        <v>10036</v>
      </c>
      <c r="D3287" s="16" t="s">
        <v>9974</v>
      </c>
      <c r="E3287" s="104" t="s">
        <v>5057</v>
      </c>
      <c r="F3287" s="18" t="s">
        <v>5696</v>
      </c>
      <c r="G3287" s="111" t="s">
        <v>26</v>
      </c>
      <c r="H3287" s="102" t="s">
        <v>334</v>
      </c>
      <c r="I3287" s="21">
        <v>17817668</v>
      </c>
      <c r="J3287" s="71">
        <v>137.077</v>
      </c>
      <c r="K3287" s="21">
        <v>28786191</v>
      </c>
      <c r="L3287" s="21">
        <v>21000000</v>
      </c>
      <c r="M3287" s="21">
        <v>18278921</v>
      </c>
      <c r="N3287" s="21"/>
      <c r="O3287" s="21">
        <v>83983</v>
      </c>
      <c r="P3287" s="21"/>
      <c r="Q3287" s="21"/>
      <c r="R3287" s="22">
        <v>7.4</v>
      </c>
      <c r="S3287" s="22">
        <v>8.9499999999999993</v>
      </c>
      <c r="T3287" s="20" t="s">
        <v>4965</v>
      </c>
      <c r="U3287" s="21">
        <v>259000</v>
      </c>
      <c r="V3287" s="21">
        <v>1554000</v>
      </c>
      <c r="W3287" s="34">
        <v>38623</v>
      </c>
      <c r="X3287" s="34">
        <v>46874</v>
      </c>
      <c r="Y3287" s="109"/>
      <c r="Z3287" s="70" t="s">
        <v>4927</v>
      </c>
      <c r="AA3287" s="20" t="s">
        <v>4926</v>
      </c>
      <c r="AB3287" s="109"/>
      <c r="AC3287" s="19"/>
      <c r="AD3287" s="22"/>
      <c r="AE3287" s="19"/>
    </row>
    <row r="3288" spans="2:31" x14ac:dyDescent="0.2">
      <c r="B3288" s="14" t="s">
        <v>10035</v>
      </c>
      <c r="C3288" s="33" t="s">
        <v>10034</v>
      </c>
      <c r="D3288" s="16" t="s">
        <v>10031</v>
      </c>
      <c r="E3288" s="104" t="s">
        <v>26</v>
      </c>
      <c r="F3288" s="18" t="s">
        <v>5696</v>
      </c>
      <c r="G3288" s="111" t="s">
        <v>26</v>
      </c>
      <c r="H3288" s="102" t="s">
        <v>334</v>
      </c>
      <c r="I3288" s="21">
        <v>34156158</v>
      </c>
      <c r="J3288" s="71">
        <v>133.63399999999999</v>
      </c>
      <c r="K3288" s="21">
        <v>45168123</v>
      </c>
      <c r="L3288" s="21">
        <v>33800000</v>
      </c>
      <c r="M3288" s="21">
        <v>34023272</v>
      </c>
      <c r="N3288" s="21"/>
      <c r="O3288" s="21">
        <v>-17855</v>
      </c>
      <c r="P3288" s="21"/>
      <c r="Q3288" s="21"/>
      <c r="R3288" s="22">
        <v>7.9</v>
      </c>
      <c r="S3288" s="22">
        <v>7.7910000000000004</v>
      </c>
      <c r="T3288" s="20" t="s">
        <v>4985</v>
      </c>
      <c r="U3288" s="21">
        <v>890067</v>
      </c>
      <c r="V3288" s="21">
        <v>2670200</v>
      </c>
      <c r="W3288" s="34">
        <v>37656</v>
      </c>
      <c r="X3288" s="34">
        <v>44440</v>
      </c>
      <c r="Y3288" s="109"/>
      <c r="Z3288" s="70" t="s">
        <v>4927</v>
      </c>
      <c r="AA3288" s="20" t="s">
        <v>4926</v>
      </c>
      <c r="AB3288" s="109"/>
      <c r="AC3288" s="19"/>
      <c r="AD3288" s="22"/>
      <c r="AE3288" s="19"/>
    </row>
    <row r="3289" spans="2:31" x14ac:dyDescent="0.2">
      <c r="B3289" s="14" t="s">
        <v>10033</v>
      </c>
      <c r="C3289" s="33" t="s">
        <v>10032</v>
      </c>
      <c r="D3289" s="16" t="s">
        <v>10031</v>
      </c>
      <c r="E3289" s="104" t="s">
        <v>26</v>
      </c>
      <c r="F3289" s="18" t="s">
        <v>5696</v>
      </c>
      <c r="G3289" s="111" t="s">
        <v>26</v>
      </c>
      <c r="H3289" s="102" t="s">
        <v>334</v>
      </c>
      <c r="I3289" s="21">
        <v>25446301</v>
      </c>
      <c r="J3289" s="71">
        <v>103.21599999999999</v>
      </c>
      <c r="K3289" s="21">
        <v>26371560</v>
      </c>
      <c r="L3289" s="21">
        <v>25550000</v>
      </c>
      <c r="M3289" s="21">
        <v>25539883</v>
      </c>
      <c r="N3289" s="21"/>
      <c r="O3289" s="21">
        <v>15273</v>
      </c>
      <c r="P3289" s="21"/>
      <c r="Q3289" s="21"/>
      <c r="R3289" s="22">
        <v>5.8</v>
      </c>
      <c r="S3289" s="22">
        <v>5.8659999999999997</v>
      </c>
      <c r="T3289" s="20" t="s">
        <v>118</v>
      </c>
      <c r="U3289" s="21">
        <v>559829</v>
      </c>
      <c r="V3289" s="21">
        <v>1481900</v>
      </c>
      <c r="W3289" s="34">
        <v>38623</v>
      </c>
      <c r="X3289" s="34">
        <v>41501</v>
      </c>
      <c r="Y3289" s="109"/>
      <c r="Z3289" s="70" t="s">
        <v>4927</v>
      </c>
      <c r="AA3289" s="20" t="s">
        <v>4926</v>
      </c>
      <c r="AB3289" s="109"/>
      <c r="AC3289" s="19"/>
      <c r="AD3289" s="22"/>
      <c r="AE3289" s="19"/>
    </row>
    <row r="3290" spans="2:31" x14ac:dyDescent="0.2">
      <c r="B3290" s="14" t="s">
        <v>10030</v>
      </c>
      <c r="C3290" s="33" t="s">
        <v>10029</v>
      </c>
      <c r="D3290" s="16" t="s">
        <v>10028</v>
      </c>
      <c r="E3290" s="104" t="s">
        <v>26</v>
      </c>
      <c r="F3290" s="18" t="s">
        <v>5696</v>
      </c>
      <c r="G3290" s="111" t="s">
        <v>26</v>
      </c>
      <c r="H3290" s="102" t="s">
        <v>334</v>
      </c>
      <c r="I3290" s="21">
        <v>9872395</v>
      </c>
      <c r="J3290" s="71">
        <v>131.15899999999999</v>
      </c>
      <c r="K3290" s="21">
        <v>12919142</v>
      </c>
      <c r="L3290" s="21">
        <v>9850000</v>
      </c>
      <c r="M3290" s="21">
        <v>9868996</v>
      </c>
      <c r="N3290" s="21"/>
      <c r="O3290" s="21">
        <v>-91</v>
      </c>
      <c r="P3290" s="21"/>
      <c r="Q3290" s="21"/>
      <c r="R3290" s="22">
        <v>7.125</v>
      </c>
      <c r="S3290" s="22">
        <v>7.1059999999999999</v>
      </c>
      <c r="T3290" s="20" t="s">
        <v>4949</v>
      </c>
      <c r="U3290" s="21">
        <v>148160</v>
      </c>
      <c r="V3290" s="21">
        <v>701813</v>
      </c>
      <c r="W3290" s="34">
        <v>37245</v>
      </c>
      <c r="X3290" s="34">
        <v>48136</v>
      </c>
      <c r="Y3290" s="109"/>
      <c r="Z3290" s="70" t="s">
        <v>4927</v>
      </c>
      <c r="AA3290" s="20" t="s">
        <v>4926</v>
      </c>
      <c r="AB3290" s="109"/>
      <c r="AC3290" s="19"/>
      <c r="AD3290" s="22"/>
      <c r="AE3290" s="19"/>
    </row>
    <row r="3291" spans="2:31" x14ac:dyDescent="0.2">
      <c r="B3291" s="14" t="s">
        <v>10027</v>
      </c>
      <c r="C3291" s="33" t="s">
        <v>10026</v>
      </c>
      <c r="D3291" s="16" t="s">
        <v>10021</v>
      </c>
      <c r="E3291" s="104" t="s">
        <v>26</v>
      </c>
      <c r="F3291" s="18" t="s">
        <v>5696</v>
      </c>
      <c r="G3291" s="111" t="s">
        <v>26</v>
      </c>
      <c r="H3291" s="102" t="s">
        <v>334</v>
      </c>
      <c r="I3291" s="21">
        <v>12283074</v>
      </c>
      <c r="J3291" s="71">
        <v>106.092</v>
      </c>
      <c r="K3291" s="21">
        <v>13044011</v>
      </c>
      <c r="L3291" s="21">
        <v>12295000</v>
      </c>
      <c r="M3291" s="21">
        <v>12290654</v>
      </c>
      <c r="N3291" s="21"/>
      <c r="O3291" s="21">
        <v>2461</v>
      </c>
      <c r="P3291" s="21"/>
      <c r="Q3291" s="21"/>
      <c r="R3291" s="22">
        <v>4.5</v>
      </c>
      <c r="S3291" s="22">
        <v>4.5220000000000002</v>
      </c>
      <c r="T3291" s="20" t="s">
        <v>4985</v>
      </c>
      <c r="U3291" s="21">
        <v>162909</v>
      </c>
      <c r="V3291" s="21">
        <v>553275</v>
      </c>
      <c r="W3291" s="34">
        <v>40071</v>
      </c>
      <c r="X3291" s="34">
        <v>41897</v>
      </c>
      <c r="Y3291" s="109"/>
      <c r="Z3291" s="70" t="s">
        <v>4927</v>
      </c>
      <c r="AA3291" s="20" t="s">
        <v>4926</v>
      </c>
      <c r="AB3291" s="109"/>
      <c r="AC3291" s="19"/>
      <c r="AD3291" s="22"/>
      <c r="AE3291" s="19"/>
    </row>
    <row r="3292" spans="2:31" x14ac:dyDescent="0.2">
      <c r="B3292" s="14" t="s">
        <v>10025</v>
      </c>
      <c r="C3292" s="33" t="s">
        <v>10024</v>
      </c>
      <c r="D3292" s="16" t="s">
        <v>10021</v>
      </c>
      <c r="E3292" s="104" t="s">
        <v>26</v>
      </c>
      <c r="F3292" s="18" t="s">
        <v>5696</v>
      </c>
      <c r="G3292" s="111" t="s">
        <v>26</v>
      </c>
      <c r="H3292" s="102" t="s">
        <v>334</v>
      </c>
      <c r="I3292" s="21">
        <v>15610450</v>
      </c>
      <c r="J3292" s="71">
        <v>121.26600000000001</v>
      </c>
      <c r="K3292" s="21">
        <v>18189840</v>
      </c>
      <c r="L3292" s="21">
        <v>15000000</v>
      </c>
      <c r="M3292" s="21">
        <v>15460070</v>
      </c>
      <c r="N3292" s="21"/>
      <c r="O3292" s="21">
        <v>-54804</v>
      </c>
      <c r="P3292" s="21"/>
      <c r="Q3292" s="21"/>
      <c r="R3292" s="22">
        <v>5.7</v>
      </c>
      <c r="S3292" s="22">
        <v>5.1580000000000004</v>
      </c>
      <c r="T3292" s="20" t="s">
        <v>4949</v>
      </c>
      <c r="U3292" s="21">
        <v>180500</v>
      </c>
      <c r="V3292" s="21">
        <v>855000</v>
      </c>
      <c r="W3292" s="34">
        <v>40226</v>
      </c>
      <c r="X3292" s="34">
        <v>43753</v>
      </c>
      <c r="Y3292" s="109"/>
      <c r="Z3292" s="70" t="s">
        <v>4927</v>
      </c>
      <c r="AA3292" s="20" t="s">
        <v>4926</v>
      </c>
      <c r="AB3292" s="109"/>
      <c r="AC3292" s="19"/>
      <c r="AD3292" s="22"/>
      <c r="AE3292" s="19"/>
    </row>
    <row r="3293" spans="2:31" x14ac:dyDescent="0.2">
      <c r="B3293" s="14" t="s">
        <v>10023</v>
      </c>
      <c r="C3293" s="33" t="s">
        <v>10022</v>
      </c>
      <c r="D3293" s="16" t="s">
        <v>10021</v>
      </c>
      <c r="E3293" s="104" t="s">
        <v>5057</v>
      </c>
      <c r="F3293" s="18" t="s">
        <v>5696</v>
      </c>
      <c r="G3293" s="111" t="s">
        <v>4412</v>
      </c>
      <c r="H3293" s="102" t="s">
        <v>334</v>
      </c>
      <c r="I3293" s="21">
        <v>19825800</v>
      </c>
      <c r="J3293" s="71">
        <v>102.13200000000001</v>
      </c>
      <c r="K3293" s="21">
        <v>20426440</v>
      </c>
      <c r="L3293" s="21">
        <v>20000000</v>
      </c>
      <c r="M3293" s="21">
        <v>19831365</v>
      </c>
      <c r="N3293" s="21"/>
      <c r="O3293" s="21">
        <v>5565</v>
      </c>
      <c r="P3293" s="21"/>
      <c r="Q3293" s="21"/>
      <c r="R3293" s="22">
        <v>3</v>
      </c>
      <c r="S3293" s="22">
        <v>3.1019999999999999</v>
      </c>
      <c r="T3293" s="20" t="s">
        <v>118</v>
      </c>
      <c r="U3293" s="21">
        <v>223333</v>
      </c>
      <c r="V3293" s="21"/>
      <c r="W3293" s="34">
        <v>41135</v>
      </c>
      <c r="X3293" s="34">
        <v>44788</v>
      </c>
      <c r="Y3293" s="109"/>
      <c r="Z3293" s="70" t="s">
        <v>4927</v>
      </c>
      <c r="AA3293" s="20" t="s">
        <v>4926</v>
      </c>
      <c r="AB3293" s="109"/>
      <c r="AC3293" s="28">
        <v>44696</v>
      </c>
      <c r="AD3293" s="22">
        <v>100</v>
      </c>
      <c r="AE3293" s="19"/>
    </row>
    <row r="3294" spans="2:31" x14ac:dyDescent="0.2">
      <c r="B3294" s="14" t="s">
        <v>10020</v>
      </c>
      <c r="C3294" s="33" t="s">
        <v>10019</v>
      </c>
      <c r="D3294" s="16" t="s">
        <v>10018</v>
      </c>
      <c r="E3294" s="104" t="s">
        <v>26</v>
      </c>
      <c r="F3294" s="18" t="s">
        <v>5696</v>
      </c>
      <c r="G3294" s="111" t="s">
        <v>26</v>
      </c>
      <c r="H3294" s="102" t="s">
        <v>323</v>
      </c>
      <c r="I3294" s="21">
        <v>14985900</v>
      </c>
      <c r="J3294" s="71">
        <v>107.328</v>
      </c>
      <c r="K3294" s="21">
        <v>16099155</v>
      </c>
      <c r="L3294" s="21">
        <v>15000000</v>
      </c>
      <c r="M3294" s="21">
        <v>14996682</v>
      </c>
      <c r="N3294" s="21"/>
      <c r="O3294" s="21">
        <v>2506</v>
      </c>
      <c r="P3294" s="21"/>
      <c r="Q3294" s="21"/>
      <c r="R3294" s="22">
        <v>5.8</v>
      </c>
      <c r="S3294" s="22">
        <v>5.8159999999999998</v>
      </c>
      <c r="T3294" s="20" t="s">
        <v>89</v>
      </c>
      <c r="U3294" s="21">
        <v>38667</v>
      </c>
      <c r="V3294" s="21">
        <v>870000</v>
      </c>
      <c r="W3294" s="34">
        <v>39233</v>
      </c>
      <c r="X3294" s="34">
        <v>41805</v>
      </c>
      <c r="Y3294" s="109"/>
      <c r="Z3294" s="70" t="s">
        <v>4927</v>
      </c>
      <c r="AA3294" s="20" t="s">
        <v>4926</v>
      </c>
      <c r="AB3294" s="109"/>
      <c r="AC3294" s="19"/>
      <c r="AD3294" s="22"/>
      <c r="AE3294" s="19"/>
    </row>
    <row r="3295" spans="2:31" x14ac:dyDescent="0.2">
      <c r="B3295" s="14" t="s">
        <v>10017</v>
      </c>
      <c r="C3295" s="33" t="s">
        <v>10016</v>
      </c>
      <c r="D3295" s="16" t="s">
        <v>10015</v>
      </c>
      <c r="E3295" s="104" t="s">
        <v>26</v>
      </c>
      <c r="F3295" s="18" t="s">
        <v>5696</v>
      </c>
      <c r="G3295" s="111" t="s">
        <v>26</v>
      </c>
      <c r="H3295" s="102" t="s">
        <v>334</v>
      </c>
      <c r="I3295" s="21">
        <v>13500000</v>
      </c>
      <c r="J3295" s="71">
        <v>123.547</v>
      </c>
      <c r="K3295" s="21">
        <v>16678845</v>
      </c>
      <c r="L3295" s="21">
        <v>13500000</v>
      </c>
      <c r="M3295" s="21">
        <v>13500000</v>
      </c>
      <c r="N3295" s="21"/>
      <c r="O3295" s="21"/>
      <c r="P3295" s="21"/>
      <c r="Q3295" s="21"/>
      <c r="R3295" s="22">
        <v>6.09</v>
      </c>
      <c r="S3295" s="22">
        <v>6.09</v>
      </c>
      <c r="T3295" s="20" t="s">
        <v>85</v>
      </c>
      <c r="U3295" s="21">
        <v>379102</v>
      </c>
      <c r="V3295" s="21">
        <v>822150</v>
      </c>
      <c r="W3295" s="34">
        <v>38135</v>
      </c>
      <c r="X3295" s="34">
        <v>43845</v>
      </c>
      <c r="Y3295" s="109"/>
      <c r="Z3295" s="70" t="s">
        <v>531</v>
      </c>
      <c r="AA3295" s="20" t="s">
        <v>26</v>
      </c>
      <c r="AB3295" s="109"/>
      <c r="AC3295" s="19"/>
      <c r="AD3295" s="22"/>
      <c r="AE3295" s="19"/>
    </row>
    <row r="3296" spans="2:31" x14ac:dyDescent="0.2">
      <c r="B3296" s="14" t="s">
        <v>10014</v>
      </c>
      <c r="C3296" s="33" t="s">
        <v>10013</v>
      </c>
      <c r="D3296" s="16" t="s">
        <v>10012</v>
      </c>
      <c r="E3296" s="104" t="s">
        <v>26</v>
      </c>
      <c r="F3296" s="18" t="s">
        <v>5696</v>
      </c>
      <c r="G3296" s="111" t="s">
        <v>26</v>
      </c>
      <c r="H3296" s="102" t="s">
        <v>334</v>
      </c>
      <c r="I3296" s="21">
        <v>14985450</v>
      </c>
      <c r="J3296" s="71">
        <v>108.691</v>
      </c>
      <c r="K3296" s="21">
        <v>16303680</v>
      </c>
      <c r="L3296" s="21">
        <v>15000000</v>
      </c>
      <c r="M3296" s="21">
        <v>14996309</v>
      </c>
      <c r="N3296" s="21"/>
      <c r="O3296" s="21">
        <v>1443</v>
      </c>
      <c r="P3296" s="21"/>
      <c r="Q3296" s="21"/>
      <c r="R3296" s="22">
        <v>5.375</v>
      </c>
      <c r="S3296" s="22">
        <v>5.3860000000000001</v>
      </c>
      <c r="T3296" s="20" t="s">
        <v>89</v>
      </c>
      <c r="U3296" s="21">
        <v>67188</v>
      </c>
      <c r="V3296" s="21">
        <v>806250</v>
      </c>
      <c r="W3296" s="34">
        <v>37763</v>
      </c>
      <c r="X3296" s="34">
        <v>42156</v>
      </c>
      <c r="Y3296" s="109"/>
      <c r="Z3296" s="70" t="s">
        <v>4927</v>
      </c>
      <c r="AA3296" s="20" t="s">
        <v>4926</v>
      </c>
      <c r="AB3296" s="109"/>
      <c r="AC3296" s="19"/>
      <c r="AD3296" s="22"/>
      <c r="AE3296" s="19"/>
    </row>
    <row r="3297" spans="2:31" x14ac:dyDescent="0.2">
      <c r="B3297" s="14" t="s">
        <v>10011</v>
      </c>
      <c r="C3297" s="33" t="s">
        <v>10010</v>
      </c>
      <c r="D3297" s="16" t="s">
        <v>10007</v>
      </c>
      <c r="E3297" s="104" t="s">
        <v>26</v>
      </c>
      <c r="F3297" s="18" t="s">
        <v>5696</v>
      </c>
      <c r="G3297" s="111" t="s">
        <v>26</v>
      </c>
      <c r="H3297" s="102" t="s">
        <v>334</v>
      </c>
      <c r="I3297" s="21">
        <v>3000000</v>
      </c>
      <c r="J3297" s="71">
        <v>108.53400000000001</v>
      </c>
      <c r="K3297" s="21">
        <v>3256020</v>
      </c>
      <c r="L3297" s="21">
        <v>3000000</v>
      </c>
      <c r="M3297" s="21">
        <v>3000000</v>
      </c>
      <c r="N3297" s="21"/>
      <c r="O3297" s="21"/>
      <c r="P3297" s="21"/>
      <c r="Q3297" s="21"/>
      <c r="R3297" s="22">
        <v>4.18</v>
      </c>
      <c r="S3297" s="22">
        <v>4.18</v>
      </c>
      <c r="T3297" s="20" t="s">
        <v>4949</v>
      </c>
      <c r="U3297" s="21">
        <v>30653</v>
      </c>
      <c r="V3297" s="21">
        <v>62700</v>
      </c>
      <c r="W3297" s="34">
        <v>40983</v>
      </c>
      <c r="X3297" s="34">
        <v>44654</v>
      </c>
      <c r="Y3297" s="109"/>
      <c r="Z3297" s="70" t="s">
        <v>531</v>
      </c>
      <c r="AA3297" s="20" t="s">
        <v>26</v>
      </c>
      <c r="AB3297" s="109"/>
      <c r="AC3297" s="19"/>
      <c r="AD3297" s="22"/>
      <c r="AE3297" s="19"/>
    </row>
    <row r="3298" spans="2:31" x14ac:dyDescent="0.2">
      <c r="B3298" s="14" t="s">
        <v>10009</v>
      </c>
      <c r="C3298" s="33" t="s">
        <v>10008</v>
      </c>
      <c r="D3298" s="16" t="s">
        <v>10007</v>
      </c>
      <c r="E3298" s="104" t="s">
        <v>5057</v>
      </c>
      <c r="F3298" s="18" t="s">
        <v>5696</v>
      </c>
      <c r="G3298" s="111" t="s">
        <v>26</v>
      </c>
      <c r="H3298" s="102" t="s">
        <v>334</v>
      </c>
      <c r="I3298" s="21">
        <v>24000000</v>
      </c>
      <c r="J3298" s="71">
        <v>107.123</v>
      </c>
      <c r="K3298" s="21">
        <v>25709520</v>
      </c>
      <c r="L3298" s="21">
        <v>24000000</v>
      </c>
      <c r="M3298" s="21">
        <v>24000000</v>
      </c>
      <c r="N3298" s="21"/>
      <c r="O3298" s="21"/>
      <c r="P3298" s="21"/>
      <c r="Q3298" s="21"/>
      <c r="R3298" s="22">
        <v>3.98</v>
      </c>
      <c r="S3298" s="22">
        <v>3.98</v>
      </c>
      <c r="T3298" s="20" t="s">
        <v>85</v>
      </c>
      <c r="U3298" s="21">
        <v>435147</v>
      </c>
      <c r="V3298" s="21">
        <v>477600</v>
      </c>
      <c r="W3298" s="34">
        <v>40893</v>
      </c>
      <c r="X3298" s="34">
        <v>44578</v>
      </c>
      <c r="Y3298" s="109"/>
      <c r="Z3298" s="70" t="s">
        <v>531</v>
      </c>
      <c r="AA3298" s="20" t="s">
        <v>26</v>
      </c>
      <c r="AB3298" s="109"/>
      <c r="AC3298" s="19"/>
      <c r="AD3298" s="22"/>
      <c r="AE3298" s="19"/>
    </row>
    <row r="3299" spans="2:31" x14ac:dyDescent="0.2">
      <c r="B3299" s="14" t="s">
        <v>10006</v>
      </c>
      <c r="C3299" s="33" t="s">
        <v>10005</v>
      </c>
      <c r="D3299" s="16" t="s">
        <v>10000</v>
      </c>
      <c r="E3299" s="104" t="s">
        <v>26</v>
      </c>
      <c r="F3299" s="18" t="s">
        <v>5696</v>
      </c>
      <c r="G3299" s="111" t="s">
        <v>26</v>
      </c>
      <c r="H3299" s="102" t="s">
        <v>334</v>
      </c>
      <c r="I3299" s="21">
        <v>25422140</v>
      </c>
      <c r="J3299" s="71">
        <v>122.31699999999999</v>
      </c>
      <c r="K3299" s="21">
        <v>31007309</v>
      </c>
      <c r="L3299" s="21">
        <v>25350000</v>
      </c>
      <c r="M3299" s="21">
        <v>25393417</v>
      </c>
      <c r="N3299" s="21"/>
      <c r="O3299" s="21">
        <v>-5232</v>
      </c>
      <c r="P3299" s="21"/>
      <c r="Q3299" s="21"/>
      <c r="R3299" s="22">
        <v>6.15</v>
      </c>
      <c r="S3299" s="22">
        <v>6.117</v>
      </c>
      <c r="T3299" s="20" t="s">
        <v>89</v>
      </c>
      <c r="U3299" s="21">
        <v>69290</v>
      </c>
      <c r="V3299" s="21">
        <v>1559025</v>
      </c>
      <c r="W3299" s="34">
        <v>38652</v>
      </c>
      <c r="X3299" s="34">
        <v>43631</v>
      </c>
      <c r="Y3299" s="109"/>
      <c r="Z3299" s="70" t="s">
        <v>4927</v>
      </c>
      <c r="AA3299" s="20" t="s">
        <v>4926</v>
      </c>
      <c r="AB3299" s="109"/>
      <c r="AC3299" s="19"/>
      <c r="AD3299" s="22"/>
      <c r="AE3299" s="19"/>
    </row>
    <row r="3300" spans="2:31" x14ac:dyDescent="0.2">
      <c r="B3300" s="14" t="s">
        <v>10004</v>
      </c>
      <c r="C3300" s="33" t="s">
        <v>10003</v>
      </c>
      <c r="D3300" s="16" t="s">
        <v>10000</v>
      </c>
      <c r="E3300" s="104" t="s">
        <v>26</v>
      </c>
      <c r="F3300" s="18" t="s">
        <v>5696</v>
      </c>
      <c r="G3300" s="111" t="s">
        <v>26</v>
      </c>
      <c r="H3300" s="102" t="s">
        <v>334</v>
      </c>
      <c r="I3300" s="21">
        <v>14978850</v>
      </c>
      <c r="J3300" s="71">
        <v>119.911</v>
      </c>
      <c r="K3300" s="21">
        <v>17986635</v>
      </c>
      <c r="L3300" s="21">
        <v>15000000</v>
      </c>
      <c r="M3300" s="21">
        <v>14988543</v>
      </c>
      <c r="N3300" s="21"/>
      <c r="O3300" s="21">
        <v>2083</v>
      </c>
      <c r="P3300" s="21"/>
      <c r="Q3300" s="21"/>
      <c r="R3300" s="22">
        <v>6.2</v>
      </c>
      <c r="S3300" s="22">
        <v>6.2190000000000003</v>
      </c>
      <c r="T3300" s="20" t="s">
        <v>4985</v>
      </c>
      <c r="U3300" s="21">
        <v>273833</v>
      </c>
      <c r="V3300" s="21">
        <v>930000</v>
      </c>
      <c r="W3300" s="34">
        <v>39331</v>
      </c>
      <c r="X3300" s="34">
        <v>42993</v>
      </c>
      <c r="Y3300" s="109"/>
      <c r="Z3300" s="70" t="s">
        <v>4927</v>
      </c>
      <c r="AA3300" s="20" t="s">
        <v>4926</v>
      </c>
      <c r="AB3300" s="109"/>
      <c r="AC3300" s="19"/>
      <c r="AD3300" s="22"/>
      <c r="AE3300" s="19"/>
    </row>
    <row r="3301" spans="2:31" x14ac:dyDescent="0.2">
      <c r="B3301" s="14" t="s">
        <v>10002</v>
      </c>
      <c r="C3301" s="33" t="s">
        <v>10001</v>
      </c>
      <c r="D3301" s="16" t="s">
        <v>10000</v>
      </c>
      <c r="E3301" s="104" t="s">
        <v>26</v>
      </c>
      <c r="F3301" s="18" t="s">
        <v>5696</v>
      </c>
      <c r="G3301" s="111" t="s">
        <v>26</v>
      </c>
      <c r="H3301" s="102" t="s">
        <v>334</v>
      </c>
      <c r="I3301" s="21">
        <v>9984600</v>
      </c>
      <c r="J3301" s="71">
        <v>132.24600000000001</v>
      </c>
      <c r="K3301" s="21">
        <v>13224610</v>
      </c>
      <c r="L3301" s="21">
        <v>10000000</v>
      </c>
      <c r="M3301" s="21">
        <v>9985734</v>
      </c>
      <c r="N3301" s="21"/>
      <c r="O3301" s="21">
        <v>375</v>
      </c>
      <c r="P3301" s="21"/>
      <c r="Q3301" s="21"/>
      <c r="R3301" s="22">
        <v>6.8</v>
      </c>
      <c r="S3301" s="22">
        <v>6.8120000000000003</v>
      </c>
      <c r="T3301" s="20" t="s">
        <v>4985</v>
      </c>
      <c r="U3301" s="21">
        <v>200222</v>
      </c>
      <c r="V3301" s="21">
        <v>680000</v>
      </c>
      <c r="W3301" s="34">
        <v>39331</v>
      </c>
      <c r="X3301" s="34">
        <v>50298</v>
      </c>
      <c r="Y3301" s="109"/>
      <c r="Z3301" s="70" t="s">
        <v>4927</v>
      </c>
      <c r="AA3301" s="20" t="s">
        <v>4926</v>
      </c>
      <c r="AB3301" s="109"/>
      <c r="AC3301" s="19"/>
      <c r="AD3301" s="22"/>
      <c r="AE3301" s="19"/>
    </row>
    <row r="3302" spans="2:31" x14ac:dyDescent="0.2">
      <c r="B3302" s="14" t="s">
        <v>9999</v>
      </c>
      <c r="C3302" s="33" t="s">
        <v>9998</v>
      </c>
      <c r="D3302" s="16" t="s">
        <v>9995</v>
      </c>
      <c r="E3302" s="104" t="s">
        <v>26</v>
      </c>
      <c r="F3302" s="18" t="s">
        <v>5696</v>
      </c>
      <c r="G3302" s="111" t="s">
        <v>26</v>
      </c>
      <c r="H3302" s="102" t="s">
        <v>334</v>
      </c>
      <c r="I3302" s="21">
        <v>10950720</v>
      </c>
      <c r="J3302" s="71">
        <v>122.71</v>
      </c>
      <c r="K3302" s="21">
        <v>13498067</v>
      </c>
      <c r="L3302" s="21">
        <v>11000000</v>
      </c>
      <c r="M3302" s="21">
        <v>10958120</v>
      </c>
      <c r="N3302" s="21"/>
      <c r="O3302" s="21">
        <v>1333</v>
      </c>
      <c r="P3302" s="21"/>
      <c r="Q3302" s="21"/>
      <c r="R3302" s="22">
        <v>7.2</v>
      </c>
      <c r="S3302" s="22">
        <v>7.2370000000000001</v>
      </c>
      <c r="T3302" s="20" t="s">
        <v>4985</v>
      </c>
      <c r="U3302" s="21">
        <v>233200</v>
      </c>
      <c r="V3302" s="21">
        <v>792000</v>
      </c>
      <c r="W3302" s="34">
        <v>37517</v>
      </c>
      <c r="X3302" s="34">
        <v>48472</v>
      </c>
      <c r="Y3302" s="109"/>
      <c r="Z3302" s="70" t="s">
        <v>4927</v>
      </c>
      <c r="AA3302" s="20" t="s">
        <v>4926</v>
      </c>
      <c r="AB3302" s="109"/>
      <c r="AC3302" s="19"/>
      <c r="AD3302" s="22"/>
      <c r="AE3302" s="19"/>
    </row>
    <row r="3303" spans="2:31" x14ac:dyDescent="0.2">
      <c r="B3303" s="14" t="s">
        <v>9997</v>
      </c>
      <c r="C3303" s="33" t="s">
        <v>9996</v>
      </c>
      <c r="D3303" s="16" t="s">
        <v>9995</v>
      </c>
      <c r="E3303" s="104" t="s">
        <v>26</v>
      </c>
      <c r="F3303" s="18" t="s">
        <v>5696</v>
      </c>
      <c r="G3303" s="111" t="s">
        <v>26</v>
      </c>
      <c r="H3303" s="102" t="s">
        <v>334</v>
      </c>
      <c r="I3303" s="21">
        <v>3499230</v>
      </c>
      <c r="J3303" s="71">
        <v>109.251</v>
      </c>
      <c r="K3303" s="21">
        <v>3823782</v>
      </c>
      <c r="L3303" s="21">
        <v>3500000</v>
      </c>
      <c r="M3303" s="21">
        <v>3499812</v>
      </c>
      <c r="N3303" s="21"/>
      <c r="O3303" s="21">
        <v>116</v>
      </c>
      <c r="P3303" s="21"/>
      <c r="Q3303" s="21"/>
      <c r="R3303" s="22">
        <v>5.7</v>
      </c>
      <c r="S3303" s="22">
        <v>5.702</v>
      </c>
      <c r="T3303" s="20" t="s">
        <v>4949</v>
      </c>
      <c r="U3303" s="21">
        <v>42117</v>
      </c>
      <c r="V3303" s="21">
        <v>199500</v>
      </c>
      <c r="W3303" s="34">
        <v>37887</v>
      </c>
      <c r="X3303" s="34">
        <v>42292</v>
      </c>
      <c r="Y3303" s="109"/>
      <c r="Z3303" s="70" t="s">
        <v>4927</v>
      </c>
      <c r="AA3303" s="20" t="s">
        <v>4926</v>
      </c>
      <c r="AB3303" s="109"/>
      <c r="AC3303" s="19"/>
      <c r="AD3303" s="22"/>
      <c r="AE3303" s="19"/>
    </row>
    <row r="3304" spans="2:31" x14ac:dyDescent="0.2">
      <c r="B3304" s="14" t="s">
        <v>9994</v>
      </c>
      <c r="C3304" s="33" t="s">
        <v>9993</v>
      </c>
      <c r="D3304" s="16" t="s">
        <v>9992</v>
      </c>
      <c r="E3304" s="104" t="s">
        <v>26</v>
      </c>
      <c r="F3304" s="18" t="s">
        <v>9875</v>
      </c>
      <c r="G3304" s="111" t="s">
        <v>590</v>
      </c>
      <c r="H3304" s="102" t="s">
        <v>590</v>
      </c>
      <c r="I3304" s="21">
        <v>18666667</v>
      </c>
      <c r="J3304" s="71">
        <v>116.624</v>
      </c>
      <c r="K3304" s="21">
        <v>21769813</v>
      </c>
      <c r="L3304" s="21">
        <v>18666667</v>
      </c>
      <c r="M3304" s="21">
        <v>18666667</v>
      </c>
      <c r="N3304" s="21"/>
      <c r="O3304" s="21"/>
      <c r="P3304" s="21"/>
      <c r="Q3304" s="21"/>
      <c r="R3304" s="22">
        <v>6.6</v>
      </c>
      <c r="S3304" s="22">
        <v>6.5979999999999999</v>
      </c>
      <c r="T3304" s="20" t="s">
        <v>4949</v>
      </c>
      <c r="U3304" s="21">
        <v>208756</v>
      </c>
      <c r="V3304" s="21">
        <v>1232000</v>
      </c>
      <c r="W3304" s="34">
        <v>38636</v>
      </c>
      <c r="X3304" s="34">
        <v>43039</v>
      </c>
      <c r="Y3304" s="109"/>
      <c r="Z3304" s="70" t="s">
        <v>531</v>
      </c>
      <c r="AA3304" s="20" t="s">
        <v>26</v>
      </c>
      <c r="AB3304" s="109"/>
      <c r="AC3304" s="19"/>
      <c r="AD3304" s="22"/>
      <c r="AE3304" s="19"/>
    </row>
    <row r="3305" spans="2:31" x14ac:dyDescent="0.2">
      <c r="B3305" s="14" t="s">
        <v>9991</v>
      </c>
      <c r="C3305" s="33" t="s">
        <v>9990</v>
      </c>
      <c r="D3305" s="16" t="s">
        <v>9989</v>
      </c>
      <c r="E3305" s="104" t="s">
        <v>26</v>
      </c>
      <c r="F3305" s="18" t="s">
        <v>5696</v>
      </c>
      <c r="G3305" s="111" t="s">
        <v>26</v>
      </c>
      <c r="H3305" s="102" t="s">
        <v>590</v>
      </c>
      <c r="I3305" s="21">
        <v>11230560</v>
      </c>
      <c r="J3305" s="71">
        <v>106.581</v>
      </c>
      <c r="K3305" s="21">
        <v>12789720</v>
      </c>
      <c r="L3305" s="21">
        <v>12000000</v>
      </c>
      <c r="M3305" s="21">
        <v>11785775</v>
      </c>
      <c r="N3305" s="21"/>
      <c r="O3305" s="21">
        <v>105009</v>
      </c>
      <c r="P3305" s="21"/>
      <c r="Q3305" s="21"/>
      <c r="R3305" s="22">
        <v>5.33</v>
      </c>
      <c r="S3305" s="22">
        <v>6.4050000000000002</v>
      </c>
      <c r="T3305" s="20" t="s">
        <v>4949</v>
      </c>
      <c r="U3305" s="21">
        <v>136803</v>
      </c>
      <c r="V3305" s="21">
        <v>639600</v>
      </c>
      <c r="W3305" s="34">
        <v>39121</v>
      </c>
      <c r="X3305" s="34">
        <v>41927</v>
      </c>
      <c r="Y3305" s="109"/>
      <c r="Z3305" s="70" t="s">
        <v>531</v>
      </c>
      <c r="AA3305" s="20" t="s">
        <v>26</v>
      </c>
      <c r="AB3305" s="109"/>
      <c r="AC3305" s="19"/>
      <c r="AD3305" s="22"/>
      <c r="AE3305" s="19"/>
    </row>
    <row r="3306" spans="2:31" x14ac:dyDescent="0.2">
      <c r="B3306" s="14" t="s">
        <v>9988</v>
      </c>
      <c r="C3306" s="33" t="s">
        <v>9987</v>
      </c>
      <c r="D3306" s="16" t="s">
        <v>9984</v>
      </c>
      <c r="E3306" s="104" t="s">
        <v>26</v>
      </c>
      <c r="F3306" s="18" t="s">
        <v>5696</v>
      </c>
      <c r="G3306" s="111" t="s">
        <v>26</v>
      </c>
      <c r="H3306" s="102" t="s">
        <v>590</v>
      </c>
      <c r="I3306" s="21">
        <v>15000000</v>
      </c>
      <c r="J3306" s="71">
        <v>107.627</v>
      </c>
      <c r="K3306" s="21">
        <v>16144050</v>
      </c>
      <c r="L3306" s="21">
        <v>15000000</v>
      </c>
      <c r="M3306" s="21">
        <v>15000000</v>
      </c>
      <c r="N3306" s="21"/>
      <c r="O3306" s="21"/>
      <c r="P3306" s="21"/>
      <c r="Q3306" s="21"/>
      <c r="R3306" s="22">
        <v>5.61</v>
      </c>
      <c r="S3306" s="22">
        <v>5.61</v>
      </c>
      <c r="T3306" s="20" t="s">
        <v>89</v>
      </c>
      <c r="U3306" s="21">
        <v>53763</v>
      </c>
      <c r="V3306" s="21">
        <v>841500</v>
      </c>
      <c r="W3306" s="34">
        <v>38329</v>
      </c>
      <c r="X3306" s="34">
        <v>41981</v>
      </c>
      <c r="Y3306" s="109"/>
      <c r="Z3306" s="70" t="s">
        <v>531</v>
      </c>
      <c r="AA3306" s="20" t="s">
        <v>26</v>
      </c>
      <c r="AB3306" s="109"/>
      <c r="AC3306" s="19"/>
      <c r="AD3306" s="22"/>
      <c r="AE3306" s="19"/>
    </row>
    <row r="3307" spans="2:31" x14ac:dyDescent="0.2">
      <c r="B3307" s="14" t="s">
        <v>9986</v>
      </c>
      <c r="C3307" s="33" t="s">
        <v>9985</v>
      </c>
      <c r="D3307" s="16" t="s">
        <v>9984</v>
      </c>
      <c r="E3307" s="104" t="s">
        <v>26</v>
      </c>
      <c r="F3307" s="18" t="s">
        <v>5696</v>
      </c>
      <c r="G3307" s="111" t="s">
        <v>26</v>
      </c>
      <c r="H3307" s="102" t="s">
        <v>590</v>
      </c>
      <c r="I3307" s="21">
        <v>5000000</v>
      </c>
      <c r="J3307" s="71">
        <v>111.601</v>
      </c>
      <c r="K3307" s="21">
        <v>5580050</v>
      </c>
      <c r="L3307" s="21">
        <v>5000000</v>
      </c>
      <c r="M3307" s="21">
        <v>5000000</v>
      </c>
      <c r="N3307" s="21"/>
      <c r="O3307" s="21"/>
      <c r="P3307" s="21"/>
      <c r="Q3307" s="21"/>
      <c r="R3307" s="22">
        <v>5.76</v>
      </c>
      <c r="S3307" s="22">
        <v>5.76</v>
      </c>
      <c r="T3307" s="20" t="s">
        <v>89</v>
      </c>
      <c r="U3307" s="21">
        <v>18400</v>
      </c>
      <c r="V3307" s="21">
        <v>288000</v>
      </c>
      <c r="W3307" s="34">
        <v>38307</v>
      </c>
      <c r="X3307" s="34">
        <v>42712</v>
      </c>
      <c r="Y3307" s="109"/>
      <c r="Z3307" s="70" t="s">
        <v>531</v>
      </c>
      <c r="AA3307" s="20" t="s">
        <v>26</v>
      </c>
      <c r="AB3307" s="109"/>
      <c r="AC3307" s="19"/>
      <c r="AD3307" s="22"/>
      <c r="AE3307" s="19"/>
    </row>
    <row r="3308" spans="2:31" x14ac:dyDescent="0.2">
      <c r="B3308" s="14" t="s">
        <v>9983</v>
      </c>
      <c r="C3308" s="33" t="s">
        <v>9982</v>
      </c>
      <c r="D3308" s="16" t="s">
        <v>9981</v>
      </c>
      <c r="E3308" s="104" t="s">
        <v>9980</v>
      </c>
      <c r="F3308" s="18" t="s">
        <v>9866</v>
      </c>
      <c r="G3308" s="111" t="s">
        <v>26</v>
      </c>
      <c r="H3308" s="102" t="s">
        <v>323</v>
      </c>
      <c r="I3308" s="21">
        <v>3089324</v>
      </c>
      <c r="J3308" s="71">
        <v>112.111</v>
      </c>
      <c r="K3308" s="21">
        <v>3490450</v>
      </c>
      <c r="L3308" s="21">
        <v>3113388</v>
      </c>
      <c r="M3308" s="21">
        <v>3126823</v>
      </c>
      <c r="N3308" s="21"/>
      <c r="O3308" s="21">
        <v>-2024</v>
      </c>
      <c r="P3308" s="21"/>
      <c r="Q3308" s="21">
        <v>69262</v>
      </c>
      <c r="R3308" s="22">
        <v>5.5049999999999999</v>
      </c>
      <c r="S3308" s="22">
        <v>5.4130000000000003</v>
      </c>
      <c r="T3308" s="20" t="s">
        <v>89</v>
      </c>
      <c r="U3308" s="21">
        <v>2704</v>
      </c>
      <c r="V3308" s="21">
        <v>168800</v>
      </c>
      <c r="W3308" s="34">
        <v>39626</v>
      </c>
      <c r="X3308" s="34">
        <v>43277</v>
      </c>
      <c r="Y3308" s="109"/>
      <c r="Z3308" s="70" t="s">
        <v>4927</v>
      </c>
      <c r="AA3308" s="20" t="s">
        <v>4926</v>
      </c>
      <c r="AB3308" s="109"/>
      <c r="AC3308" s="19"/>
      <c r="AD3308" s="22"/>
      <c r="AE3308" s="19"/>
    </row>
    <row r="3309" spans="2:31" x14ac:dyDescent="0.2">
      <c r="B3309" s="14" t="s">
        <v>9979</v>
      </c>
      <c r="C3309" s="33" t="s">
        <v>9978</v>
      </c>
      <c r="D3309" s="16" t="s">
        <v>9977</v>
      </c>
      <c r="E3309" s="104" t="s">
        <v>26</v>
      </c>
      <c r="F3309" s="18" t="s">
        <v>5696</v>
      </c>
      <c r="G3309" s="111" t="s">
        <v>26</v>
      </c>
      <c r="H3309" s="102" t="s">
        <v>323</v>
      </c>
      <c r="I3309" s="21">
        <v>9994800</v>
      </c>
      <c r="J3309" s="71">
        <v>105.24</v>
      </c>
      <c r="K3309" s="21">
        <v>10524000</v>
      </c>
      <c r="L3309" s="21">
        <v>10000000</v>
      </c>
      <c r="M3309" s="21">
        <v>9996000</v>
      </c>
      <c r="N3309" s="21"/>
      <c r="O3309" s="21">
        <v>1036</v>
      </c>
      <c r="P3309" s="21"/>
      <c r="Q3309" s="21"/>
      <c r="R3309" s="22">
        <v>2.2000000000000002</v>
      </c>
      <c r="S3309" s="22">
        <v>2.2109999999999999</v>
      </c>
      <c r="T3309" s="20" t="s">
        <v>4949</v>
      </c>
      <c r="U3309" s="21">
        <v>44000</v>
      </c>
      <c r="V3309" s="21">
        <v>220000</v>
      </c>
      <c r="W3309" s="34">
        <v>40828</v>
      </c>
      <c r="X3309" s="34">
        <v>42662</v>
      </c>
      <c r="Y3309" s="109"/>
      <c r="Z3309" s="70" t="s">
        <v>4927</v>
      </c>
      <c r="AA3309" s="20" t="s">
        <v>4926</v>
      </c>
      <c r="AB3309" s="109"/>
      <c r="AC3309" s="19"/>
      <c r="AD3309" s="22"/>
      <c r="AE3309" s="19"/>
    </row>
    <row r="3310" spans="2:31" x14ac:dyDescent="0.2">
      <c r="B3310" s="14" t="s">
        <v>9976</v>
      </c>
      <c r="C3310" s="33" t="s">
        <v>9975</v>
      </c>
      <c r="D3310" s="16" t="s">
        <v>9974</v>
      </c>
      <c r="E3310" s="104" t="s">
        <v>26</v>
      </c>
      <c r="F3310" s="18" t="s">
        <v>5696</v>
      </c>
      <c r="G3310" s="111" t="s">
        <v>26</v>
      </c>
      <c r="H3310" s="102" t="s">
        <v>334</v>
      </c>
      <c r="I3310" s="21">
        <v>55358800</v>
      </c>
      <c r="J3310" s="71">
        <v>143.501</v>
      </c>
      <c r="K3310" s="21">
        <v>81077952</v>
      </c>
      <c r="L3310" s="21">
        <v>56500000</v>
      </c>
      <c r="M3310" s="21">
        <v>55519331</v>
      </c>
      <c r="N3310" s="21"/>
      <c r="O3310" s="21">
        <v>26667</v>
      </c>
      <c r="P3310" s="21"/>
      <c r="Q3310" s="21"/>
      <c r="R3310" s="22">
        <v>7.875</v>
      </c>
      <c r="S3310" s="22">
        <v>8.0540000000000003</v>
      </c>
      <c r="T3310" s="20" t="s">
        <v>4985</v>
      </c>
      <c r="U3310" s="21">
        <v>1310094</v>
      </c>
      <c r="V3310" s="21">
        <v>4449375</v>
      </c>
      <c r="W3310" s="34">
        <v>37474</v>
      </c>
      <c r="X3310" s="34">
        <v>48288</v>
      </c>
      <c r="Y3310" s="109"/>
      <c r="Z3310" s="70" t="s">
        <v>4927</v>
      </c>
      <c r="AA3310" s="20" t="s">
        <v>4926</v>
      </c>
      <c r="AB3310" s="109"/>
      <c r="AC3310" s="19"/>
      <c r="AD3310" s="22"/>
      <c r="AE3310" s="19"/>
    </row>
    <row r="3311" spans="2:31" x14ac:dyDescent="0.2">
      <c r="B3311" s="14" t="s">
        <v>9973</v>
      </c>
      <c r="C3311" s="33" t="s">
        <v>9972</v>
      </c>
      <c r="D3311" s="16" t="s">
        <v>9971</v>
      </c>
      <c r="E3311" s="104" t="s">
        <v>26</v>
      </c>
      <c r="F3311" s="18" t="s">
        <v>5696</v>
      </c>
      <c r="G3311" s="111" t="s">
        <v>26</v>
      </c>
      <c r="H3311" s="102" t="s">
        <v>334</v>
      </c>
      <c r="I3311" s="21">
        <v>18475395</v>
      </c>
      <c r="J3311" s="71">
        <v>127.71599999999999</v>
      </c>
      <c r="K3311" s="21">
        <v>23627386</v>
      </c>
      <c r="L3311" s="21">
        <v>18500000</v>
      </c>
      <c r="M3311" s="21">
        <v>18479631</v>
      </c>
      <c r="N3311" s="21"/>
      <c r="O3311" s="21">
        <v>747</v>
      </c>
      <c r="P3311" s="21"/>
      <c r="Q3311" s="21"/>
      <c r="R3311" s="22">
        <v>7.2</v>
      </c>
      <c r="S3311" s="22">
        <v>7.2110000000000003</v>
      </c>
      <c r="T3311" s="20" t="s">
        <v>4965</v>
      </c>
      <c r="U3311" s="21">
        <v>222000</v>
      </c>
      <c r="V3311" s="21">
        <v>1332000</v>
      </c>
      <c r="W3311" s="34">
        <v>37195</v>
      </c>
      <c r="X3311" s="34">
        <v>48153</v>
      </c>
      <c r="Y3311" s="109"/>
      <c r="Z3311" s="70" t="s">
        <v>4927</v>
      </c>
      <c r="AA3311" s="20" t="s">
        <v>4926</v>
      </c>
      <c r="AB3311" s="109"/>
      <c r="AC3311" s="19"/>
      <c r="AD3311" s="22"/>
      <c r="AE3311" s="19"/>
    </row>
    <row r="3312" spans="2:31" x14ac:dyDescent="0.2">
      <c r="B3312" s="14" t="s">
        <v>9970</v>
      </c>
      <c r="C3312" s="33" t="s">
        <v>9969</v>
      </c>
      <c r="D3312" s="16" t="s">
        <v>9966</v>
      </c>
      <c r="E3312" s="104" t="s">
        <v>26</v>
      </c>
      <c r="F3312" s="18" t="s">
        <v>5696</v>
      </c>
      <c r="G3312" s="111" t="s">
        <v>26</v>
      </c>
      <c r="H3312" s="102" t="s">
        <v>334</v>
      </c>
      <c r="I3312" s="21">
        <v>9803300</v>
      </c>
      <c r="J3312" s="71">
        <v>127.678</v>
      </c>
      <c r="K3312" s="21">
        <v>12767770</v>
      </c>
      <c r="L3312" s="21">
        <v>10000000</v>
      </c>
      <c r="M3312" s="21">
        <v>9844182</v>
      </c>
      <c r="N3312" s="21"/>
      <c r="O3312" s="21">
        <v>6949</v>
      </c>
      <c r="P3312" s="21"/>
      <c r="Q3312" s="21"/>
      <c r="R3312" s="22">
        <v>7</v>
      </c>
      <c r="S3312" s="22">
        <v>7.1660000000000004</v>
      </c>
      <c r="T3312" s="20" t="s">
        <v>4965</v>
      </c>
      <c r="U3312" s="21">
        <v>89444</v>
      </c>
      <c r="V3312" s="21">
        <v>700000</v>
      </c>
      <c r="W3312" s="34">
        <v>37468</v>
      </c>
      <c r="X3312" s="34">
        <v>47072</v>
      </c>
      <c r="Y3312" s="109"/>
      <c r="Z3312" s="70" t="s">
        <v>4927</v>
      </c>
      <c r="AA3312" s="20" t="s">
        <v>4926</v>
      </c>
      <c r="AB3312" s="109"/>
      <c r="AC3312" s="19"/>
      <c r="AD3312" s="22"/>
      <c r="AE3312" s="19"/>
    </row>
    <row r="3313" spans="2:31" x14ac:dyDescent="0.2">
      <c r="B3313" s="14" t="s">
        <v>9968</v>
      </c>
      <c r="C3313" s="33" t="s">
        <v>9967</v>
      </c>
      <c r="D3313" s="16" t="s">
        <v>9966</v>
      </c>
      <c r="E3313" s="104" t="s">
        <v>26</v>
      </c>
      <c r="F3313" s="18" t="s">
        <v>5696</v>
      </c>
      <c r="G3313" s="111" t="s">
        <v>26</v>
      </c>
      <c r="H3313" s="102" t="s">
        <v>334</v>
      </c>
      <c r="I3313" s="21">
        <v>1975480</v>
      </c>
      <c r="J3313" s="71">
        <v>123.154</v>
      </c>
      <c r="K3313" s="21">
        <v>2463076</v>
      </c>
      <c r="L3313" s="21">
        <v>2000000</v>
      </c>
      <c r="M3313" s="21">
        <v>1978325</v>
      </c>
      <c r="N3313" s="21"/>
      <c r="O3313" s="21">
        <v>502</v>
      </c>
      <c r="P3313" s="21"/>
      <c r="Q3313" s="21"/>
      <c r="R3313" s="22">
        <v>5.95</v>
      </c>
      <c r="S3313" s="22">
        <v>6.0389999999999997</v>
      </c>
      <c r="T3313" s="20" t="s">
        <v>4965</v>
      </c>
      <c r="U3313" s="21">
        <v>15206</v>
      </c>
      <c r="V3313" s="21">
        <v>119000</v>
      </c>
      <c r="W3313" s="34">
        <v>38483</v>
      </c>
      <c r="X3313" s="34">
        <v>49444</v>
      </c>
      <c r="Y3313" s="109"/>
      <c r="Z3313" s="70" t="s">
        <v>4927</v>
      </c>
      <c r="AA3313" s="20" t="s">
        <v>4926</v>
      </c>
      <c r="AB3313" s="109"/>
      <c r="AC3313" s="19"/>
      <c r="AD3313" s="22"/>
      <c r="AE3313" s="19"/>
    </row>
    <row r="3314" spans="2:31" x14ac:dyDescent="0.2">
      <c r="B3314" s="14" t="s">
        <v>9965</v>
      </c>
      <c r="C3314" s="33" t="s">
        <v>9964</v>
      </c>
      <c r="D3314" s="16" t="s">
        <v>9959</v>
      </c>
      <c r="E3314" s="104" t="s">
        <v>5057</v>
      </c>
      <c r="F3314" s="18" t="s">
        <v>5696</v>
      </c>
      <c r="G3314" s="111" t="s">
        <v>26</v>
      </c>
      <c r="H3314" s="102" t="s">
        <v>334</v>
      </c>
      <c r="I3314" s="21">
        <v>16477290</v>
      </c>
      <c r="J3314" s="71">
        <v>115.764</v>
      </c>
      <c r="K3314" s="21">
        <v>17364555</v>
      </c>
      <c r="L3314" s="21">
        <v>15000000</v>
      </c>
      <c r="M3314" s="21">
        <v>15609291</v>
      </c>
      <c r="N3314" s="21"/>
      <c r="O3314" s="21">
        <v>-213955</v>
      </c>
      <c r="P3314" s="21"/>
      <c r="Q3314" s="21"/>
      <c r="R3314" s="22">
        <v>7.75</v>
      </c>
      <c r="S3314" s="22">
        <v>5.9459999999999997</v>
      </c>
      <c r="T3314" s="20" t="s">
        <v>89</v>
      </c>
      <c r="U3314" s="21">
        <v>51667</v>
      </c>
      <c r="V3314" s="21">
        <v>1162500</v>
      </c>
      <c r="W3314" s="34">
        <v>39721</v>
      </c>
      <c r="X3314" s="34">
        <v>42170</v>
      </c>
      <c r="Y3314" s="109"/>
      <c r="Z3314" s="70" t="s">
        <v>4927</v>
      </c>
      <c r="AA3314" s="20" t="s">
        <v>4926</v>
      </c>
      <c r="AB3314" s="109"/>
      <c r="AC3314" s="19"/>
      <c r="AD3314" s="22"/>
      <c r="AE3314" s="19"/>
    </row>
    <row r="3315" spans="2:31" x14ac:dyDescent="0.2">
      <c r="B3315" s="14" t="s">
        <v>9963</v>
      </c>
      <c r="C3315" s="33" t="s">
        <v>9962</v>
      </c>
      <c r="D3315" s="16" t="s">
        <v>9959</v>
      </c>
      <c r="E3315" s="104" t="s">
        <v>26</v>
      </c>
      <c r="F3315" s="18" t="s">
        <v>5696</v>
      </c>
      <c r="G3315" s="111" t="s">
        <v>26</v>
      </c>
      <c r="H3315" s="102" t="s">
        <v>334</v>
      </c>
      <c r="I3315" s="21">
        <v>3731099</v>
      </c>
      <c r="J3315" s="71">
        <v>118.408</v>
      </c>
      <c r="K3315" s="21">
        <v>4428444</v>
      </c>
      <c r="L3315" s="21">
        <v>3740000</v>
      </c>
      <c r="M3315" s="21">
        <v>3732502</v>
      </c>
      <c r="N3315" s="21"/>
      <c r="O3315" s="21">
        <v>237</v>
      </c>
      <c r="P3315" s="21"/>
      <c r="Q3315" s="21"/>
      <c r="R3315" s="22">
        <v>6.375</v>
      </c>
      <c r="S3315" s="22">
        <v>6.3929999999999998</v>
      </c>
      <c r="T3315" s="20" t="s">
        <v>4985</v>
      </c>
      <c r="U3315" s="21">
        <v>79475</v>
      </c>
      <c r="V3315" s="21">
        <v>238425</v>
      </c>
      <c r="W3315" s="34">
        <v>37683</v>
      </c>
      <c r="X3315" s="34">
        <v>48639</v>
      </c>
      <c r="Y3315" s="109"/>
      <c r="Z3315" s="70" t="s">
        <v>4927</v>
      </c>
      <c r="AA3315" s="20" t="s">
        <v>4926</v>
      </c>
      <c r="AB3315" s="109"/>
      <c r="AC3315" s="19"/>
      <c r="AD3315" s="22"/>
      <c r="AE3315" s="19"/>
    </row>
    <row r="3316" spans="2:31" x14ac:dyDescent="0.2">
      <c r="B3316" s="14" t="s">
        <v>9961</v>
      </c>
      <c r="C3316" s="33" t="s">
        <v>9960</v>
      </c>
      <c r="D3316" s="16" t="s">
        <v>9959</v>
      </c>
      <c r="E3316" s="104" t="s">
        <v>26</v>
      </c>
      <c r="F3316" s="18" t="s">
        <v>5696</v>
      </c>
      <c r="G3316" s="111" t="s">
        <v>26</v>
      </c>
      <c r="H3316" s="102" t="s">
        <v>334</v>
      </c>
      <c r="I3316" s="21">
        <v>4882801</v>
      </c>
      <c r="J3316" s="71">
        <v>119.21</v>
      </c>
      <c r="K3316" s="21">
        <v>5841270</v>
      </c>
      <c r="L3316" s="21">
        <v>4900000</v>
      </c>
      <c r="M3316" s="21">
        <v>4884919</v>
      </c>
      <c r="N3316" s="21"/>
      <c r="O3316" s="21">
        <v>374</v>
      </c>
      <c r="P3316" s="21"/>
      <c r="Q3316" s="21"/>
      <c r="R3316" s="22">
        <v>6.45</v>
      </c>
      <c r="S3316" s="22">
        <v>6.476</v>
      </c>
      <c r="T3316" s="20" t="s">
        <v>4949</v>
      </c>
      <c r="U3316" s="21">
        <v>66722</v>
      </c>
      <c r="V3316" s="21">
        <v>316050</v>
      </c>
      <c r="W3316" s="34">
        <v>37901</v>
      </c>
      <c r="X3316" s="34">
        <v>49597</v>
      </c>
      <c r="Y3316" s="109"/>
      <c r="Z3316" s="70" t="s">
        <v>4927</v>
      </c>
      <c r="AA3316" s="20" t="s">
        <v>4926</v>
      </c>
      <c r="AB3316" s="109"/>
      <c r="AC3316" s="19"/>
      <c r="AD3316" s="22"/>
      <c r="AE3316" s="19"/>
    </row>
    <row r="3317" spans="2:31" x14ac:dyDescent="0.2">
      <c r="B3317" s="14" t="s">
        <v>9958</v>
      </c>
      <c r="C3317" s="33" t="s">
        <v>9957</v>
      </c>
      <c r="D3317" s="16" t="s">
        <v>9954</v>
      </c>
      <c r="E3317" s="104" t="s">
        <v>26</v>
      </c>
      <c r="F3317" s="18" t="s">
        <v>5696</v>
      </c>
      <c r="G3317" s="111" t="s">
        <v>26</v>
      </c>
      <c r="H3317" s="102" t="s">
        <v>334</v>
      </c>
      <c r="I3317" s="21">
        <v>19890400</v>
      </c>
      <c r="J3317" s="71">
        <v>107.556</v>
      </c>
      <c r="K3317" s="21">
        <v>21511180</v>
      </c>
      <c r="L3317" s="21">
        <v>20000000</v>
      </c>
      <c r="M3317" s="21">
        <v>19946857</v>
      </c>
      <c r="N3317" s="21"/>
      <c r="O3317" s="21">
        <v>18028</v>
      </c>
      <c r="P3317" s="21"/>
      <c r="Q3317" s="21"/>
      <c r="R3317" s="22">
        <v>3.75</v>
      </c>
      <c r="S3317" s="22">
        <v>3.8530000000000002</v>
      </c>
      <c r="T3317" s="20" t="s">
        <v>4985</v>
      </c>
      <c r="U3317" s="21">
        <v>189583</v>
      </c>
      <c r="V3317" s="21">
        <v>750000</v>
      </c>
      <c r="W3317" s="34">
        <v>40079</v>
      </c>
      <c r="X3317" s="34">
        <v>42277</v>
      </c>
      <c r="Y3317" s="109"/>
      <c r="Z3317" s="70" t="s">
        <v>4927</v>
      </c>
      <c r="AA3317" s="20" t="s">
        <v>4926</v>
      </c>
      <c r="AB3317" s="109"/>
      <c r="AC3317" s="19"/>
      <c r="AD3317" s="22"/>
      <c r="AE3317" s="19"/>
    </row>
    <row r="3318" spans="2:31" x14ac:dyDescent="0.2">
      <c r="B3318" s="14" t="s">
        <v>9956</v>
      </c>
      <c r="C3318" s="33" t="s">
        <v>9955</v>
      </c>
      <c r="D3318" s="16" t="s">
        <v>9954</v>
      </c>
      <c r="E3318" s="104" t="s">
        <v>5057</v>
      </c>
      <c r="F3318" s="18" t="s">
        <v>5696</v>
      </c>
      <c r="G3318" s="111" t="s">
        <v>26</v>
      </c>
      <c r="H3318" s="102" t="s">
        <v>334</v>
      </c>
      <c r="I3318" s="21">
        <v>9910900</v>
      </c>
      <c r="J3318" s="71">
        <v>114.953</v>
      </c>
      <c r="K3318" s="21">
        <v>11495330</v>
      </c>
      <c r="L3318" s="21">
        <v>10000000</v>
      </c>
      <c r="M3318" s="21">
        <v>9933855</v>
      </c>
      <c r="N3318" s="21"/>
      <c r="O3318" s="21">
        <v>7374</v>
      </c>
      <c r="P3318" s="21"/>
      <c r="Q3318" s="21"/>
      <c r="R3318" s="22">
        <v>4.875</v>
      </c>
      <c r="S3318" s="22">
        <v>4.9850000000000003</v>
      </c>
      <c r="T3318" s="20" t="s">
        <v>4985</v>
      </c>
      <c r="U3318" s="21">
        <v>123229</v>
      </c>
      <c r="V3318" s="21">
        <v>487500</v>
      </c>
      <c r="W3318" s="34">
        <v>40079</v>
      </c>
      <c r="X3318" s="34">
        <v>43920</v>
      </c>
      <c r="Y3318" s="109"/>
      <c r="Z3318" s="70" t="s">
        <v>4927</v>
      </c>
      <c r="AA3318" s="20" t="s">
        <v>4926</v>
      </c>
      <c r="AB3318" s="109"/>
      <c r="AC3318" s="19"/>
      <c r="AD3318" s="22"/>
      <c r="AE3318" s="19"/>
    </row>
    <row r="3319" spans="2:31" x14ac:dyDescent="0.2">
      <c r="B3319" s="14" t="s">
        <v>9953</v>
      </c>
      <c r="C3319" s="33" t="s">
        <v>9952</v>
      </c>
      <c r="D3319" s="16" t="s">
        <v>9951</v>
      </c>
      <c r="E3319" s="104" t="s">
        <v>26</v>
      </c>
      <c r="F3319" s="18" t="s">
        <v>5696</v>
      </c>
      <c r="G3319" s="111" t="s">
        <v>26</v>
      </c>
      <c r="H3319" s="102" t="s">
        <v>334</v>
      </c>
      <c r="I3319" s="21">
        <v>2000000</v>
      </c>
      <c r="J3319" s="71">
        <v>113.892</v>
      </c>
      <c r="K3319" s="21">
        <v>2277836</v>
      </c>
      <c r="L3319" s="21">
        <v>2000000</v>
      </c>
      <c r="M3319" s="21">
        <v>2000000</v>
      </c>
      <c r="N3319" s="21"/>
      <c r="O3319" s="21"/>
      <c r="P3319" s="21"/>
      <c r="Q3319" s="21"/>
      <c r="R3319" s="22">
        <v>7.5</v>
      </c>
      <c r="S3319" s="22">
        <v>7.5</v>
      </c>
      <c r="T3319" s="20" t="s">
        <v>4985</v>
      </c>
      <c r="U3319" s="21">
        <v>44167</v>
      </c>
      <c r="V3319" s="21">
        <v>150000</v>
      </c>
      <c r="W3319" s="34">
        <v>38310</v>
      </c>
      <c r="X3319" s="34">
        <v>42078</v>
      </c>
      <c r="Y3319" s="109"/>
      <c r="Z3319" s="70" t="s">
        <v>4927</v>
      </c>
      <c r="AA3319" s="20" t="s">
        <v>4926</v>
      </c>
      <c r="AB3319" s="109"/>
      <c r="AC3319" s="19"/>
      <c r="AD3319" s="22"/>
      <c r="AE3319" s="19"/>
    </row>
    <row r="3320" spans="2:31" x14ac:dyDescent="0.2">
      <c r="B3320" s="14" t="s">
        <v>9950</v>
      </c>
      <c r="C3320" s="33" t="s">
        <v>9949</v>
      </c>
      <c r="D3320" s="16" t="s">
        <v>9948</v>
      </c>
      <c r="E3320" s="104" t="s">
        <v>26</v>
      </c>
      <c r="F3320" s="18" t="s">
        <v>5696</v>
      </c>
      <c r="G3320" s="111" t="s">
        <v>26</v>
      </c>
      <c r="H3320" s="102" t="s">
        <v>323</v>
      </c>
      <c r="I3320" s="21">
        <v>16989630</v>
      </c>
      <c r="J3320" s="71">
        <v>104.21299999999999</v>
      </c>
      <c r="K3320" s="21">
        <v>17716210</v>
      </c>
      <c r="L3320" s="21">
        <v>17000000</v>
      </c>
      <c r="M3320" s="21">
        <v>16992513</v>
      </c>
      <c r="N3320" s="21"/>
      <c r="O3320" s="21">
        <v>2059</v>
      </c>
      <c r="P3320" s="21"/>
      <c r="Q3320" s="21"/>
      <c r="R3320" s="22">
        <v>2.2999999999999998</v>
      </c>
      <c r="S3320" s="22">
        <v>2.3130000000000002</v>
      </c>
      <c r="T3320" s="20" t="s">
        <v>85</v>
      </c>
      <c r="U3320" s="21">
        <v>174864</v>
      </c>
      <c r="V3320" s="21">
        <v>391000</v>
      </c>
      <c r="W3320" s="34">
        <v>40737</v>
      </c>
      <c r="X3320" s="34">
        <v>42571</v>
      </c>
      <c r="Y3320" s="109"/>
      <c r="Z3320" s="70" t="s">
        <v>4927</v>
      </c>
      <c r="AA3320" s="20" t="s">
        <v>4926</v>
      </c>
      <c r="AB3320" s="109"/>
      <c r="AC3320" s="19"/>
      <c r="AD3320" s="22"/>
      <c r="AE3320" s="19"/>
    </row>
    <row r="3321" spans="2:31" x14ac:dyDescent="0.2">
      <c r="B3321" s="14" t="s">
        <v>9947</v>
      </c>
      <c r="C3321" s="33" t="s">
        <v>9946</v>
      </c>
      <c r="D3321" s="16" t="s">
        <v>9939</v>
      </c>
      <c r="E3321" s="104" t="s">
        <v>26</v>
      </c>
      <c r="F3321" s="18" t="s">
        <v>5696</v>
      </c>
      <c r="G3321" s="111" t="s">
        <v>26</v>
      </c>
      <c r="H3321" s="102" t="s">
        <v>334</v>
      </c>
      <c r="I3321" s="21">
        <v>11980241</v>
      </c>
      <c r="J3321" s="71">
        <v>134.09200000000001</v>
      </c>
      <c r="K3321" s="21">
        <v>16057517</v>
      </c>
      <c r="L3321" s="21">
        <v>11975000</v>
      </c>
      <c r="M3321" s="21">
        <v>11979381</v>
      </c>
      <c r="N3321" s="21"/>
      <c r="O3321" s="21">
        <v>18</v>
      </c>
      <c r="P3321" s="21"/>
      <c r="Q3321" s="21"/>
      <c r="R3321" s="22">
        <v>7.15</v>
      </c>
      <c r="S3321" s="22">
        <v>7.1459999999999999</v>
      </c>
      <c r="T3321" s="20" t="s">
        <v>118</v>
      </c>
      <c r="U3321" s="21">
        <v>356755</v>
      </c>
      <c r="V3321" s="21">
        <v>856213</v>
      </c>
      <c r="W3321" s="34">
        <v>37302</v>
      </c>
      <c r="X3321" s="34">
        <v>48245</v>
      </c>
      <c r="Y3321" s="109"/>
      <c r="Z3321" s="70" t="s">
        <v>4927</v>
      </c>
      <c r="AA3321" s="20" t="s">
        <v>4926</v>
      </c>
      <c r="AB3321" s="109"/>
      <c r="AC3321" s="19"/>
      <c r="AD3321" s="22"/>
      <c r="AE3321" s="19"/>
    </row>
    <row r="3322" spans="2:31" x14ac:dyDescent="0.2">
      <c r="B3322" s="14" t="s">
        <v>9945</v>
      </c>
      <c r="C3322" s="33" t="s">
        <v>9944</v>
      </c>
      <c r="D3322" s="16" t="s">
        <v>9939</v>
      </c>
      <c r="E3322" s="104" t="s">
        <v>26</v>
      </c>
      <c r="F3322" s="18" t="s">
        <v>5696</v>
      </c>
      <c r="G3322" s="111" t="s">
        <v>26</v>
      </c>
      <c r="H3322" s="102" t="s">
        <v>334</v>
      </c>
      <c r="I3322" s="21">
        <v>7952880</v>
      </c>
      <c r="J3322" s="71">
        <v>121.265</v>
      </c>
      <c r="K3322" s="21">
        <v>9701232</v>
      </c>
      <c r="L3322" s="21">
        <v>8000000</v>
      </c>
      <c r="M3322" s="21">
        <v>7959270</v>
      </c>
      <c r="N3322" s="21"/>
      <c r="O3322" s="21">
        <v>947</v>
      </c>
      <c r="P3322" s="21"/>
      <c r="Q3322" s="21"/>
      <c r="R3322" s="22">
        <v>5.95</v>
      </c>
      <c r="S3322" s="22">
        <v>5.992</v>
      </c>
      <c r="T3322" s="20" t="s">
        <v>89</v>
      </c>
      <c r="U3322" s="21">
        <v>39667</v>
      </c>
      <c r="V3322" s="21">
        <v>476000</v>
      </c>
      <c r="W3322" s="34">
        <v>37949</v>
      </c>
      <c r="X3322" s="34">
        <v>49279</v>
      </c>
      <c r="Y3322" s="109"/>
      <c r="Z3322" s="70" t="s">
        <v>4927</v>
      </c>
      <c r="AA3322" s="20" t="s">
        <v>4926</v>
      </c>
      <c r="AB3322" s="109"/>
      <c r="AC3322" s="19"/>
      <c r="AD3322" s="22"/>
      <c r="AE3322" s="19"/>
    </row>
    <row r="3323" spans="2:31" x14ac:dyDescent="0.2">
      <c r="B3323" s="14" t="s">
        <v>9943</v>
      </c>
      <c r="C3323" s="33" t="s">
        <v>9942</v>
      </c>
      <c r="D3323" s="16" t="s">
        <v>9939</v>
      </c>
      <c r="E3323" s="104" t="s">
        <v>26</v>
      </c>
      <c r="F3323" s="18" t="s">
        <v>5696</v>
      </c>
      <c r="G3323" s="111" t="s">
        <v>26</v>
      </c>
      <c r="H3323" s="102" t="s">
        <v>334</v>
      </c>
      <c r="I3323" s="21">
        <v>25403476</v>
      </c>
      <c r="J3323" s="71">
        <v>133.38</v>
      </c>
      <c r="K3323" s="21">
        <v>34085131</v>
      </c>
      <c r="L3323" s="21">
        <v>25555000</v>
      </c>
      <c r="M3323" s="21">
        <v>25414939</v>
      </c>
      <c r="N3323" s="21"/>
      <c r="O3323" s="21">
        <v>-3476</v>
      </c>
      <c r="P3323" s="21"/>
      <c r="Q3323" s="21"/>
      <c r="R3323" s="22">
        <v>6.5</v>
      </c>
      <c r="S3323" s="22">
        <v>6.5439999999999996</v>
      </c>
      <c r="T3323" s="20" t="s">
        <v>89</v>
      </c>
      <c r="U3323" s="21">
        <v>73826</v>
      </c>
      <c r="V3323" s="21">
        <v>1661075</v>
      </c>
      <c r="W3323" s="34">
        <v>39430</v>
      </c>
      <c r="X3323" s="34">
        <v>50571</v>
      </c>
      <c r="Y3323" s="109"/>
      <c r="Z3323" s="70" t="s">
        <v>4927</v>
      </c>
      <c r="AA3323" s="20" t="s">
        <v>4926</v>
      </c>
      <c r="AB3323" s="109"/>
      <c r="AC3323" s="19"/>
      <c r="AD3323" s="22"/>
      <c r="AE3323" s="19"/>
    </row>
    <row r="3324" spans="2:31" x14ac:dyDescent="0.2">
      <c r="B3324" s="14" t="s">
        <v>9941</v>
      </c>
      <c r="C3324" s="33" t="s">
        <v>9940</v>
      </c>
      <c r="D3324" s="16" t="s">
        <v>9939</v>
      </c>
      <c r="E3324" s="104" t="s">
        <v>26</v>
      </c>
      <c r="F3324" s="18" t="s">
        <v>5696</v>
      </c>
      <c r="G3324" s="111" t="s">
        <v>26</v>
      </c>
      <c r="H3324" s="102" t="s">
        <v>334</v>
      </c>
      <c r="I3324" s="21">
        <v>13024743</v>
      </c>
      <c r="J3324" s="71">
        <v>121.982</v>
      </c>
      <c r="K3324" s="21">
        <v>15906427</v>
      </c>
      <c r="L3324" s="21">
        <v>13040000</v>
      </c>
      <c r="M3324" s="21">
        <v>13030707</v>
      </c>
      <c r="N3324" s="21"/>
      <c r="O3324" s="21">
        <v>1356</v>
      </c>
      <c r="P3324" s="21"/>
      <c r="Q3324" s="21"/>
      <c r="R3324" s="22">
        <v>6.1</v>
      </c>
      <c r="S3324" s="22">
        <v>6.1159999999999997</v>
      </c>
      <c r="T3324" s="20" t="s">
        <v>89</v>
      </c>
      <c r="U3324" s="21">
        <v>66287</v>
      </c>
      <c r="V3324" s="21">
        <v>795440</v>
      </c>
      <c r="W3324" s="34">
        <v>39602</v>
      </c>
      <c r="X3324" s="34">
        <v>43252</v>
      </c>
      <c r="Y3324" s="109"/>
      <c r="Z3324" s="70" t="s">
        <v>4927</v>
      </c>
      <c r="AA3324" s="20" t="s">
        <v>4926</v>
      </c>
      <c r="AB3324" s="109"/>
      <c r="AC3324" s="19"/>
      <c r="AD3324" s="22"/>
      <c r="AE3324" s="19"/>
    </row>
    <row r="3325" spans="2:31" x14ac:dyDescent="0.2">
      <c r="B3325" s="14" t="s">
        <v>9938</v>
      </c>
      <c r="C3325" s="33" t="s">
        <v>9937</v>
      </c>
      <c r="D3325" s="16" t="s">
        <v>9936</v>
      </c>
      <c r="E3325" s="104" t="s">
        <v>26</v>
      </c>
      <c r="F3325" s="18" t="s">
        <v>5696</v>
      </c>
      <c r="G3325" s="111" t="s">
        <v>26</v>
      </c>
      <c r="H3325" s="102" t="s">
        <v>334</v>
      </c>
      <c r="I3325" s="21">
        <v>2950230</v>
      </c>
      <c r="J3325" s="71">
        <v>119.788</v>
      </c>
      <c r="K3325" s="21">
        <v>3593640</v>
      </c>
      <c r="L3325" s="21">
        <v>3000000</v>
      </c>
      <c r="M3325" s="21">
        <v>2954407</v>
      </c>
      <c r="N3325" s="21"/>
      <c r="O3325" s="21">
        <v>836</v>
      </c>
      <c r="P3325" s="21"/>
      <c r="Q3325" s="21"/>
      <c r="R3325" s="22">
        <v>6.25</v>
      </c>
      <c r="S3325" s="22">
        <v>6.3719999999999999</v>
      </c>
      <c r="T3325" s="20" t="s">
        <v>118</v>
      </c>
      <c r="U3325" s="21">
        <v>78125</v>
      </c>
      <c r="V3325" s="21">
        <v>187500</v>
      </c>
      <c r="W3325" s="34">
        <v>39028</v>
      </c>
      <c r="X3325" s="34">
        <v>50437</v>
      </c>
      <c r="Y3325" s="109"/>
      <c r="Z3325" s="70" t="s">
        <v>4927</v>
      </c>
      <c r="AA3325" s="20" t="s">
        <v>4926</v>
      </c>
      <c r="AB3325" s="109"/>
      <c r="AC3325" s="19"/>
      <c r="AD3325" s="22"/>
      <c r="AE3325" s="19"/>
    </row>
    <row r="3326" spans="2:31" x14ac:dyDescent="0.2">
      <c r="B3326" s="14" t="s">
        <v>9935</v>
      </c>
      <c r="C3326" s="33" t="s">
        <v>9934</v>
      </c>
      <c r="D3326" s="16" t="s">
        <v>9929</v>
      </c>
      <c r="E3326" s="104" t="s">
        <v>26</v>
      </c>
      <c r="F3326" s="18" t="s">
        <v>5696</v>
      </c>
      <c r="G3326" s="111" t="s">
        <v>26</v>
      </c>
      <c r="H3326" s="102" t="s">
        <v>334</v>
      </c>
      <c r="I3326" s="21">
        <v>3487925</v>
      </c>
      <c r="J3326" s="71">
        <v>110.176</v>
      </c>
      <c r="K3326" s="21">
        <v>3856171</v>
      </c>
      <c r="L3326" s="21">
        <v>3500000</v>
      </c>
      <c r="M3326" s="21">
        <v>3496028</v>
      </c>
      <c r="N3326" s="21"/>
      <c r="O3326" s="21">
        <v>1334</v>
      </c>
      <c r="P3326" s="21"/>
      <c r="Q3326" s="21"/>
      <c r="R3326" s="22">
        <v>5.375</v>
      </c>
      <c r="S3326" s="22">
        <v>5.42</v>
      </c>
      <c r="T3326" s="20" t="s">
        <v>4949</v>
      </c>
      <c r="U3326" s="21">
        <v>47031</v>
      </c>
      <c r="V3326" s="21">
        <v>188125</v>
      </c>
      <c r="W3326" s="34">
        <v>38618</v>
      </c>
      <c r="X3326" s="34">
        <v>42278</v>
      </c>
      <c r="Y3326" s="109"/>
      <c r="Z3326" s="70" t="s">
        <v>4927</v>
      </c>
      <c r="AA3326" s="20" t="s">
        <v>4926</v>
      </c>
      <c r="AB3326" s="109"/>
      <c r="AC3326" s="19"/>
      <c r="AD3326" s="22"/>
      <c r="AE3326" s="19"/>
    </row>
    <row r="3327" spans="2:31" x14ac:dyDescent="0.2">
      <c r="B3327" s="14" t="s">
        <v>9933</v>
      </c>
      <c r="C3327" s="33" t="s">
        <v>9932</v>
      </c>
      <c r="D3327" s="16" t="s">
        <v>9929</v>
      </c>
      <c r="E3327" s="104" t="s">
        <v>26</v>
      </c>
      <c r="F3327" s="18" t="s">
        <v>5696</v>
      </c>
      <c r="G3327" s="111" t="s">
        <v>26</v>
      </c>
      <c r="H3327" s="102" t="s">
        <v>334</v>
      </c>
      <c r="I3327" s="21">
        <v>9996400</v>
      </c>
      <c r="J3327" s="71">
        <v>104.807</v>
      </c>
      <c r="K3327" s="21">
        <v>10480700</v>
      </c>
      <c r="L3327" s="21">
        <v>10000000</v>
      </c>
      <c r="M3327" s="21">
        <v>9997363</v>
      </c>
      <c r="N3327" s="21"/>
      <c r="O3327" s="21">
        <v>668</v>
      </c>
      <c r="P3327" s="21"/>
      <c r="Q3327" s="21"/>
      <c r="R3327" s="22">
        <v>3.15</v>
      </c>
      <c r="S3327" s="22">
        <v>3.157</v>
      </c>
      <c r="T3327" s="20" t="s">
        <v>85</v>
      </c>
      <c r="U3327" s="21">
        <v>145250</v>
      </c>
      <c r="V3327" s="21">
        <v>323750</v>
      </c>
      <c r="W3327" s="34">
        <v>40723</v>
      </c>
      <c r="X3327" s="34">
        <v>42750</v>
      </c>
      <c r="Y3327" s="109"/>
      <c r="Z3327" s="70" t="s">
        <v>4927</v>
      </c>
      <c r="AA3327" s="20" t="s">
        <v>4926</v>
      </c>
      <c r="AB3327" s="109"/>
      <c r="AC3327" s="19"/>
      <c r="AD3327" s="22"/>
      <c r="AE3327" s="19"/>
    </row>
    <row r="3328" spans="2:31" x14ac:dyDescent="0.2">
      <c r="B3328" s="14" t="s">
        <v>9931</v>
      </c>
      <c r="C3328" s="33" t="s">
        <v>9930</v>
      </c>
      <c r="D3328" s="16" t="s">
        <v>9929</v>
      </c>
      <c r="E3328" s="104" t="s">
        <v>26</v>
      </c>
      <c r="F3328" s="18" t="s">
        <v>5696</v>
      </c>
      <c r="G3328" s="111" t="s">
        <v>26</v>
      </c>
      <c r="H3328" s="102" t="s">
        <v>334</v>
      </c>
      <c r="I3328" s="21">
        <v>8099813</v>
      </c>
      <c r="J3328" s="71">
        <v>102.081</v>
      </c>
      <c r="K3328" s="21">
        <v>8294057</v>
      </c>
      <c r="L3328" s="21">
        <v>8125000</v>
      </c>
      <c r="M3328" s="21">
        <v>8101502</v>
      </c>
      <c r="N3328" s="21"/>
      <c r="O3328" s="21">
        <v>1690</v>
      </c>
      <c r="P3328" s="21"/>
      <c r="Q3328" s="21"/>
      <c r="R3328" s="22">
        <v>2.5</v>
      </c>
      <c r="S3328" s="22">
        <v>2.5609999999999999</v>
      </c>
      <c r="T3328" s="20" t="s">
        <v>118</v>
      </c>
      <c r="U3328" s="21">
        <v>80686</v>
      </c>
      <c r="V3328" s="21"/>
      <c r="W3328" s="34">
        <v>41120</v>
      </c>
      <c r="X3328" s="34">
        <v>43132</v>
      </c>
      <c r="Y3328" s="109"/>
      <c r="Z3328" s="70" t="s">
        <v>4927</v>
      </c>
      <c r="AA3328" s="20" t="s">
        <v>4926</v>
      </c>
      <c r="AB3328" s="109"/>
      <c r="AC3328" s="19"/>
      <c r="AD3328" s="22"/>
      <c r="AE3328" s="19"/>
    </row>
    <row r="3329" spans="2:31" x14ac:dyDescent="0.2">
      <c r="B3329" s="14" t="s">
        <v>9928</v>
      </c>
      <c r="C3329" s="33" t="s">
        <v>9927</v>
      </c>
      <c r="D3329" s="16" t="s">
        <v>9922</v>
      </c>
      <c r="E3329" s="104" t="s">
        <v>5057</v>
      </c>
      <c r="F3329" s="18" t="s">
        <v>5696</v>
      </c>
      <c r="G3329" s="111" t="s">
        <v>26</v>
      </c>
      <c r="H3329" s="102" t="s">
        <v>323</v>
      </c>
      <c r="I3329" s="21">
        <v>2572076</v>
      </c>
      <c r="J3329" s="71">
        <v>116.062</v>
      </c>
      <c r="K3329" s="21">
        <v>3017622</v>
      </c>
      <c r="L3329" s="21">
        <v>2600000</v>
      </c>
      <c r="M3329" s="21">
        <v>2575439</v>
      </c>
      <c r="N3329" s="21"/>
      <c r="O3329" s="21">
        <v>596</v>
      </c>
      <c r="P3329" s="21"/>
      <c r="Q3329" s="21"/>
      <c r="R3329" s="22">
        <v>5.5</v>
      </c>
      <c r="S3329" s="22">
        <v>5.5739999999999998</v>
      </c>
      <c r="T3329" s="20" t="s">
        <v>118</v>
      </c>
      <c r="U3329" s="21">
        <v>54022</v>
      </c>
      <c r="V3329" s="21">
        <v>143000</v>
      </c>
      <c r="W3329" s="34">
        <v>38566</v>
      </c>
      <c r="X3329" s="34">
        <v>49536</v>
      </c>
      <c r="Y3329" s="109"/>
      <c r="Z3329" s="70" t="s">
        <v>4927</v>
      </c>
      <c r="AA3329" s="20" t="s">
        <v>4926</v>
      </c>
      <c r="AB3329" s="109"/>
      <c r="AC3329" s="19"/>
      <c r="AD3329" s="22"/>
      <c r="AE3329" s="19"/>
    </row>
    <row r="3330" spans="2:31" x14ac:dyDescent="0.2">
      <c r="B3330" s="14" t="s">
        <v>9926</v>
      </c>
      <c r="C3330" s="33" t="s">
        <v>9925</v>
      </c>
      <c r="D3330" s="16" t="s">
        <v>9922</v>
      </c>
      <c r="E3330" s="104" t="s">
        <v>26</v>
      </c>
      <c r="F3330" s="18" t="s">
        <v>5696</v>
      </c>
      <c r="G3330" s="111" t="s">
        <v>26</v>
      </c>
      <c r="H3330" s="102" t="s">
        <v>323</v>
      </c>
      <c r="I3330" s="21">
        <v>29765100</v>
      </c>
      <c r="J3330" s="71">
        <v>108.104</v>
      </c>
      <c r="K3330" s="21">
        <v>32431230</v>
      </c>
      <c r="L3330" s="21">
        <v>30000000</v>
      </c>
      <c r="M3330" s="21">
        <v>29932296</v>
      </c>
      <c r="N3330" s="21"/>
      <c r="O3330" s="21">
        <v>34010</v>
      </c>
      <c r="P3330" s="21"/>
      <c r="Q3330" s="21"/>
      <c r="R3330" s="22">
        <v>5.7</v>
      </c>
      <c r="S3330" s="22">
        <v>5.8380000000000001</v>
      </c>
      <c r="T3330" s="20" t="s">
        <v>4949</v>
      </c>
      <c r="U3330" s="21">
        <v>427500</v>
      </c>
      <c r="V3330" s="21">
        <v>1710000</v>
      </c>
      <c r="W3330" s="34">
        <v>39352</v>
      </c>
      <c r="X3330" s="34">
        <v>41913</v>
      </c>
      <c r="Y3330" s="109"/>
      <c r="Z3330" s="70" t="s">
        <v>4927</v>
      </c>
      <c r="AA3330" s="20" t="s">
        <v>4926</v>
      </c>
      <c r="AB3330" s="109"/>
      <c r="AC3330" s="19"/>
      <c r="AD3330" s="22"/>
      <c r="AE3330" s="19"/>
    </row>
    <row r="3331" spans="2:31" x14ac:dyDescent="0.2">
      <c r="B3331" s="14" t="s">
        <v>9924</v>
      </c>
      <c r="C3331" s="33" t="s">
        <v>9923</v>
      </c>
      <c r="D3331" s="16" t="s">
        <v>9922</v>
      </c>
      <c r="E3331" s="104" t="s">
        <v>26</v>
      </c>
      <c r="F3331" s="18" t="s">
        <v>5696</v>
      </c>
      <c r="G3331" s="111" t="s">
        <v>4412</v>
      </c>
      <c r="H3331" s="102" t="s">
        <v>323</v>
      </c>
      <c r="I3331" s="21">
        <v>9957600</v>
      </c>
      <c r="J3331" s="71">
        <v>109.297</v>
      </c>
      <c r="K3331" s="21">
        <v>10929730</v>
      </c>
      <c r="L3331" s="21">
        <v>10000000</v>
      </c>
      <c r="M3331" s="21">
        <v>9961968</v>
      </c>
      <c r="N3331" s="21"/>
      <c r="O3331" s="21">
        <v>3489</v>
      </c>
      <c r="P3331" s="21"/>
      <c r="Q3331" s="21"/>
      <c r="R3331" s="22">
        <v>3.95</v>
      </c>
      <c r="S3331" s="22">
        <v>4.0019999999999998</v>
      </c>
      <c r="T3331" s="20" t="s">
        <v>4985</v>
      </c>
      <c r="U3331" s="21">
        <v>99847</v>
      </c>
      <c r="V3331" s="21">
        <v>389514</v>
      </c>
      <c r="W3331" s="34">
        <v>40814</v>
      </c>
      <c r="X3331" s="34">
        <v>44469</v>
      </c>
      <c r="Y3331" s="109"/>
      <c r="Z3331" s="70" t="s">
        <v>4927</v>
      </c>
      <c r="AA3331" s="20" t="s">
        <v>4926</v>
      </c>
      <c r="AB3331" s="109"/>
      <c r="AC3331" s="28">
        <v>44377</v>
      </c>
      <c r="AD3331" s="22">
        <v>100</v>
      </c>
      <c r="AE3331" s="19"/>
    </row>
    <row r="3332" spans="2:31" x14ac:dyDescent="0.2">
      <c r="B3332" s="14" t="s">
        <v>9921</v>
      </c>
      <c r="C3332" s="33" t="s">
        <v>9920</v>
      </c>
      <c r="D3332" s="16" t="s">
        <v>9919</v>
      </c>
      <c r="E3332" s="104" t="s">
        <v>26</v>
      </c>
      <c r="F3332" s="18" t="s">
        <v>5696</v>
      </c>
      <c r="G3332" s="111" t="s">
        <v>26</v>
      </c>
      <c r="H3332" s="102" t="s">
        <v>323</v>
      </c>
      <c r="I3332" s="21">
        <v>8989920</v>
      </c>
      <c r="J3332" s="71">
        <v>100.8</v>
      </c>
      <c r="K3332" s="21">
        <v>9072000</v>
      </c>
      <c r="L3332" s="21">
        <v>9000000</v>
      </c>
      <c r="M3332" s="21">
        <v>8994267</v>
      </c>
      <c r="N3332" s="21"/>
      <c r="O3332" s="21">
        <v>3237</v>
      </c>
      <c r="P3332" s="21"/>
      <c r="Q3332" s="21"/>
      <c r="R3332" s="22">
        <v>0.875</v>
      </c>
      <c r="S3332" s="22">
        <v>0.91300000000000003</v>
      </c>
      <c r="T3332" s="20" t="s">
        <v>4985</v>
      </c>
      <c r="U3332" s="21">
        <v>23406</v>
      </c>
      <c r="V3332" s="21">
        <v>78750</v>
      </c>
      <c r="W3332" s="34">
        <v>40793</v>
      </c>
      <c r="X3332" s="34">
        <v>41894</v>
      </c>
      <c r="Y3332" s="109"/>
      <c r="Z3332" s="70" t="s">
        <v>4927</v>
      </c>
      <c r="AA3332" s="20" t="s">
        <v>4926</v>
      </c>
      <c r="AB3332" s="109"/>
      <c r="AC3332" s="19"/>
      <c r="AD3332" s="22"/>
      <c r="AE3332" s="19"/>
    </row>
    <row r="3333" spans="2:31" x14ac:dyDescent="0.2">
      <c r="B3333" s="14" t="s">
        <v>9918</v>
      </c>
      <c r="C3333" s="33" t="s">
        <v>9917</v>
      </c>
      <c r="D3333" s="16" t="s">
        <v>9914</v>
      </c>
      <c r="E3333" s="104" t="s">
        <v>26</v>
      </c>
      <c r="F3333" s="18" t="s">
        <v>5696</v>
      </c>
      <c r="G3333" s="111" t="s">
        <v>26</v>
      </c>
      <c r="H3333" s="102" t="s">
        <v>323</v>
      </c>
      <c r="I3333" s="21">
        <v>14944050</v>
      </c>
      <c r="J3333" s="71">
        <v>105.205</v>
      </c>
      <c r="K3333" s="21">
        <v>15780720</v>
      </c>
      <c r="L3333" s="21">
        <v>15000000</v>
      </c>
      <c r="M3333" s="21">
        <v>14959706</v>
      </c>
      <c r="N3333" s="21"/>
      <c r="O3333" s="21">
        <v>10349</v>
      </c>
      <c r="P3333" s="21"/>
      <c r="Q3333" s="21"/>
      <c r="R3333" s="22">
        <v>2.5</v>
      </c>
      <c r="S3333" s="22">
        <v>2.58</v>
      </c>
      <c r="T3333" s="20" t="s">
        <v>85</v>
      </c>
      <c r="U3333" s="21">
        <v>173958</v>
      </c>
      <c r="V3333" s="21">
        <v>375000</v>
      </c>
      <c r="W3333" s="34">
        <v>40731</v>
      </c>
      <c r="X3333" s="34">
        <v>42565</v>
      </c>
      <c r="Y3333" s="109"/>
      <c r="Z3333" s="70" t="s">
        <v>4927</v>
      </c>
      <c r="AA3333" s="20" t="s">
        <v>4926</v>
      </c>
      <c r="AB3333" s="109"/>
      <c r="AC3333" s="19"/>
      <c r="AD3333" s="22"/>
      <c r="AE3333" s="19"/>
    </row>
    <row r="3334" spans="2:31" x14ac:dyDescent="0.2">
      <c r="B3334" s="14" t="s">
        <v>9916</v>
      </c>
      <c r="C3334" s="33" t="s">
        <v>9915</v>
      </c>
      <c r="D3334" s="16" t="s">
        <v>9914</v>
      </c>
      <c r="E3334" s="104" t="s">
        <v>26</v>
      </c>
      <c r="F3334" s="18" t="s">
        <v>5696</v>
      </c>
      <c r="G3334" s="111" t="s">
        <v>26</v>
      </c>
      <c r="H3334" s="102" t="s">
        <v>323</v>
      </c>
      <c r="I3334" s="21">
        <v>7458300</v>
      </c>
      <c r="J3334" s="71">
        <v>105.083</v>
      </c>
      <c r="K3334" s="21">
        <v>7881255</v>
      </c>
      <c r="L3334" s="21">
        <v>7500000</v>
      </c>
      <c r="M3334" s="21">
        <v>7467875</v>
      </c>
      <c r="N3334" s="21"/>
      <c r="O3334" s="21">
        <v>8259</v>
      </c>
      <c r="P3334" s="21"/>
      <c r="Q3334" s="21"/>
      <c r="R3334" s="22">
        <v>2.375</v>
      </c>
      <c r="S3334" s="22">
        <v>2.4940000000000002</v>
      </c>
      <c r="T3334" s="20" t="s">
        <v>4949</v>
      </c>
      <c r="U3334" s="21">
        <v>35625</v>
      </c>
      <c r="V3334" s="21">
        <v>178125</v>
      </c>
      <c r="W3334" s="34">
        <v>40828</v>
      </c>
      <c r="X3334" s="34">
        <v>42662</v>
      </c>
      <c r="Y3334" s="109"/>
      <c r="Z3334" s="70" t="s">
        <v>4927</v>
      </c>
      <c r="AA3334" s="20" t="s">
        <v>4926</v>
      </c>
      <c r="AB3334" s="109"/>
      <c r="AC3334" s="19"/>
      <c r="AD3334" s="22"/>
      <c r="AE3334" s="19"/>
    </row>
    <row r="3335" spans="2:31" x14ac:dyDescent="0.2">
      <c r="B3335" s="14" t="s">
        <v>9913</v>
      </c>
      <c r="C3335" s="33" t="s">
        <v>9912</v>
      </c>
      <c r="D3335" s="16" t="s">
        <v>9911</v>
      </c>
      <c r="E3335" s="104" t="s">
        <v>26</v>
      </c>
      <c r="F3335" s="18" t="s">
        <v>5696</v>
      </c>
      <c r="G3335" s="111" t="s">
        <v>26</v>
      </c>
      <c r="H3335" s="102" t="s">
        <v>334</v>
      </c>
      <c r="I3335" s="21">
        <v>16319833</v>
      </c>
      <c r="J3335" s="71">
        <v>114.937</v>
      </c>
      <c r="K3335" s="21">
        <v>18809473</v>
      </c>
      <c r="L3335" s="21">
        <v>16365000</v>
      </c>
      <c r="M3335" s="21">
        <v>16337331</v>
      </c>
      <c r="N3335" s="21"/>
      <c r="O3335" s="21">
        <v>4252</v>
      </c>
      <c r="P3335" s="21"/>
      <c r="Q3335" s="21"/>
      <c r="R3335" s="22">
        <v>6.65</v>
      </c>
      <c r="S3335" s="22">
        <v>6.6879999999999997</v>
      </c>
      <c r="T3335" s="20" t="s">
        <v>4965</v>
      </c>
      <c r="U3335" s="21">
        <v>139057</v>
      </c>
      <c r="V3335" s="21">
        <v>1088273</v>
      </c>
      <c r="W3335" s="34">
        <v>39574</v>
      </c>
      <c r="X3335" s="34">
        <v>43235</v>
      </c>
      <c r="Y3335" s="109"/>
      <c r="Z3335" s="70" t="s">
        <v>4927</v>
      </c>
      <c r="AA3335" s="20" t="s">
        <v>4926</v>
      </c>
      <c r="AB3335" s="109"/>
      <c r="AC3335" s="19"/>
      <c r="AD3335" s="22"/>
      <c r="AE3335" s="19"/>
    </row>
    <row r="3336" spans="2:31" x14ac:dyDescent="0.2">
      <c r="B3336" s="14" t="s">
        <v>9910</v>
      </c>
      <c r="C3336" s="33" t="s">
        <v>9909</v>
      </c>
      <c r="D3336" s="16" t="s">
        <v>9898</v>
      </c>
      <c r="E3336" s="104" t="s">
        <v>26</v>
      </c>
      <c r="F3336" s="18" t="s">
        <v>5696</v>
      </c>
      <c r="G3336" s="111" t="s">
        <v>26</v>
      </c>
      <c r="H3336" s="102" t="s">
        <v>323</v>
      </c>
      <c r="I3336" s="21">
        <v>4843540</v>
      </c>
      <c r="J3336" s="71">
        <v>127.38500000000001</v>
      </c>
      <c r="K3336" s="21">
        <v>6146312</v>
      </c>
      <c r="L3336" s="21">
        <v>4825000</v>
      </c>
      <c r="M3336" s="21">
        <v>4837706</v>
      </c>
      <c r="N3336" s="21"/>
      <c r="O3336" s="21">
        <v>-1415</v>
      </c>
      <c r="P3336" s="21"/>
      <c r="Q3336" s="21"/>
      <c r="R3336" s="22">
        <v>7.125</v>
      </c>
      <c r="S3336" s="22">
        <v>7.0709999999999997</v>
      </c>
      <c r="T3336" s="20" t="s">
        <v>85</v>
      </c>
      <c r="U3336" s="21">
        <v>158521</v>
      </c>
      <c r="V3336" s="21">
        <v>343781</v>
      </c>
      <c r="W3336" s="34">
        <v>39820</v>
      </c>
      <c r="X3336" s="34">
        <v>43480</v>
      </c>
      <c r="Y3336" s="109"/>
      <c r="Z3336" s="70" t="s">
        <v>4927</v>
      </c>
      <c r="AA3336" s="20" t="s">
        <v>4926</v>
      </c>
      <c r="AB3336" s="109"/>
      <c r="AC3336" s="19"/>
      <c r="AD3336" s="22"/>
      <c r="AE3336" s="19"/>
    </row>
    <row r="3337" spans="2:31" x14ac:dyDescent="0.2">
      <c r="B3337" s="14" t="s">
        <v>9908</v>
      </c>
      <c r="C3337" s="33" t="s">
        <v>9907</v>
      </c>
      <c r="D3337" s="16" t="s">
        <v>9898</v>
      </c>
      <c r="E3337" s="104" t="s">
        <v>26</v>
      </c>
      <c r="F3337" s="18" t="s">
        <v>5696</v>
      </c>
      <c r="G3337" s="111" t="s">
        <v>26</v>
      </c>
      <c r="H3337" s="102" t="s">
        <v>323</v>
      </c>
      <c r="I3337" s="21">
        <v>997040</v>
      </c>
      <c r="J3337" s="71">
        <v>150.43600000000001</v>
      </c>
      <c r="K3337" s="21">
        <v>1504355</v>
      </c>
      <c r="L3337" s="21">
        <v>1000000</v>
      </c>
      <c r="M3337" s="21">
        <v>997172</v>
      </c>
      <c r="N3337" s="21"/>
      <c r="O3337" s="21">
        <v>53</v>
      </c>
      <c r="P3337" s="21"/>
      <c r="Q3337" s="21"/>
      <c r="R3337" s="22">
        <v>7.625</v>
      </c>
      <c r="S3337" s="22">
        <v>7.65</v>
      </c>
      <c r="T3337" s="20" t="s">
        <v>85</v>
      </c>
      <c r="U3337" s="21">
        <v>35160</v>
      </c>
      <c r="V3337" s="21">
        <v>76250</v>
      </c>
      <c r="W3337" s="34">
        <v>39820</v>
      </c>
      <c r="X3337" s="34">
        <v>50785</v>
      </c>
      <c r="Y3337" s="109"/>
      <c r="Z3337" s="70" t="s">
        <v>4927</v>
      </c>
      <c r="AA3337" s="20" t="s">
        <v>4926</v>
      </c>
      <c r="AB3337" s="109"/>
      <c r="AC3337" s="19"/>
      <c r="AD3337" s="22"/>
      <c r="AE3337" s="19"/>
    </row>
    <row r="3338" spans="2:31" x14ac:dyDescent="0.2">
      <c r="B3338" s="14" t="s">
        <v>9906</v>
      </c>
      <c r="C3338" s="33" t="s">
        <v>9905</v>
      </c>
      <c r="D3338" s="16" t="s">
        <v>9898</v>
      </c>
      <c r="E3338" s="104" t="s">
        <v>26</v>
      </c>
      <c r="F3338" s="18" t="s">
        <v>5696</v>
      </c>
      <c r="G3338" s="111" t="s">
        <v>26</v>
      </c>
      <c r="H3338" s="102" t="s">
        <v>323</v>
      </c>
      <c r="I3338" s="21">
        <v>10001400</v>
      </c>
      <c r="J3338" s="71">
        <v>120.745</v>
      </c>
      <c r="K3338" s="21">
        <v>12074530</v>
      </c>
      <c r="L3338" s="21">
        <v>10000000</v>
      </c>
      <c r="M3338" s="21">
        <v>10001507</v>
      </c>
      <c r="N3338" s="21"/>
      <c r="O3338" s="21">
        <v>298</v>
      </c>
      <c r="P3338" s="21"/>
      <c r="Q3338" s="21"/>
      <c r="R3338" s="22">
        <v>5.6</v>
      </c>
      <c r="S3338" s="22">
        <v>5.5990000000000002</v>
      </c>
      <c r="T3338" s="20" t="s">
        <v>4985</v>
      </c>
      <c r="U3338" s="21">
        <v>141556</v>
      </c>
      <c r="V3338" s="21">
        <v>560000</v>
      </c>
      <c r="W3338" s="34">
        <v>38069</v>
      </c>
      <c r="X3338" s="34">
        <v>49034</v>
      </c>
      <c r="Y3338" s="109"/>
      <c r="Z3338" s="70" t="s">
        <v>4927</v>
      </c>
      <c r="AA3338" s="20" t="s">
        <v>4926</v>
      </c>
      <c r="AB3338" s="109"/>
      <c r="AC3338" s="19"/>
      <c r="AD3338" s="22"/>
      <c r="AE3338" s="19"/>
    </row>
    <row r="3339" spans="2:31" x14ac:dyDescent="0.2">
      <c r="B3339" s="14" t="s">
        <v>9904</v>
      </c>
      <c r="C3339" s="33" t="s">
        <v>9903</v>
      </c>
      <c r="D3339" s="16" t="s">
        <v>9898</v>
      </c>
      <c r="E3339" s="104" t="s">
        <v>26</v>
      </c>
      <c r="F3339" s="18" t="s">
        <v>5696</v>
      </c>
      <c r="G3339" s="111" t="s">
        <v>26</v>
      </c>
      <c r="H3339" s="102" t="s">
        <v>323</v>
      </c>
      <c r="I3339" s="21">
        <v>11476885</v>
      </c>
      <c r="J3339" s="71">
        <v>108.37</v>
      </c>
      <c r="K3339" s="21">
        <v>12462504</v>
      </c>
      <c r="L3339" s="21">
        <v>11500000</v>
      </c>
      <c r="M3339" s="21">
        <v>11494660</v>
      </c>
      <c r="N3339" s="21"/>
      <c r="O3339" s="21">
        <v>-5340</v>
      </c>
      <c r="P3339" s="21"/>
      <c r="Q3339" s="21"/>
      <c r="R3339" s="22">
        <v>4.875</v>
      </c>
      <c r="S3339" s="22">
        <v>4.899</v>
      </c>
      <c r="T3339" s="20" t="s">
        <v>85</v>
      </c>
      <c r="U3339" s="21">
        <v>258510</v>
      </c>
      <c r="V3339" s="21">
        <v>560625</v>
      </c>
      <c r="W3339" s="34">
        <v>38261</v>
      </c>
      <c r="X3339" s="34">
        <v>42019</v>
      </c>
      <c r="Y3339" s="109"/>
      <c r="Z3339" s="70" t="s">
        <v>4927</v>
      </c>
      <c r="AA3339" s="20" t="s">
        <v>4926</v>
      </c>
      <c r="AB3339" s="109"/>
      <c r="AC3339" s="19"/>
      <c r="AD3339" s="22"/>
      <c r="AE3339" s="19"/>
    </row>
    <row r="3340" spans="2:31" x14ac:dyDescent="0.2">
      <c r="B3340" s="14" t="s">
        <v>9902</v>
      </c>
      <c r="C3340" s="33" t="s">
        <v>9901</v>
      </c>
      <c r="D3340" s="16" t="s">
        <v>9898</v>
      </c>
      <c r="E3340" s="104" t="s">
        <v>26</v>
      </c>
      <c r="F3340" s="18" t="s">
        <v>5696</v>
      </c>
      <c r="G3340" s="111" t="s">
        <v>26</v>
      </c>
      <c r="H3340" s="102" t="s">
        <v>323</v>
      </c>
      <c r="I3340" s="21">
        <v>4669599</v>
      </c>
      <c r="J3340" s="71">
        <v>132.02799999999999</v>
      </c>
      <c r="K3340" s="21">
        <v>6192099</v>
      </c>
      <c r="L3340" s="21">
        <v>4690000</v>
      </c>
      <c r="M3340" s="21">
        <v>4671165</v>
      </c>
      <c r="N3340" s="21"/>
      <c r="O3340" s="21">
        <v>454</v>
      </c>
      <c r="P3340" s="21"/>
      <c r="Q3340" s="21"/>
      <c r="R3340" s="22">
        <v>6.2</v>
      </c>
      <c r="S3340" s="22">
        <v>6.2320000000000002</v>
      </c>
      <c r="T3340" s="20" t="s">
        <v>4949</v>
      </c>
      <c r="U3340" s="21">
        <v>61387</v>
      </c>
      <c r="V3340" s="21">
        <v>290780</v>
      </c>
      <c r="W3340" s="34">
        <v>39357</v>
      </c>
      <c r="X3340" s="34">
        <v>50328</v>
      </c>
      <c r="Y3340" s="109"/>
      <c r="Z3340" s="70" t="s">
        <v>4927</v>
      </c>
      <c r="AA3340" s="20" t="s">
        <v>4926</v>
      </c>
      <c r="AB3340" s="109"/>
      <c r="AC3340" s="19"/>
      <c r="AD3340" s="22"/>
      <c r="AE3340" s="19"/>
    </row>
    <row r="3341" spans="2:31" x14ac:dyDescent="0.2">
      <c r="B3341" s="14" t="s">
        <v>9900</v>
      </c>
      <c r="C3341" s="33" t="s">
        <v>9899</v>
      </c>
      <c r="D3341" s="16" t="s">
        <v>9898</v>
      </c>
      <c r="E3341" s="104" t="s">
        <v>26</v>
      </c>
      <c r="F3341" s="18" t="s">
        <v>5696</v>
      </c>
      <c r="G3341" s="111" t="s">
        <v>26</v>
      </c>
      <c r="H3341" s="102" t="s">
        <v>323</v>
      </c>
      <c r="I3341" s="21">
        <v>1998520</v>
      </c>
      <c r="J3341" s="71">
        <v>125.937</v>
      </c>
      <c r="K3341" s="21">
        <v>2518738</v>
      </c>
      <c r="L3341" s="21">
        <v>2000000</v>
      </c>
      <c r="M3341" s="21">
        <v>1999069</v>
      </c>
      <c r="N3341" s="21"/>
      <c r="O3341" s="21">
        <v>154</v>
      </c>
      <c r="P3341" s="21"/>
      <c r="Q3341" s="21"/>
      <c r="R3341" s="22">
        <v>6.5</v>
      </c>
      <c r="S3341" s="22">
        <v>6.51</v>
      </c>
      <c r="T3341" s="20" t="s">
        <v>118</v>
      </c>
      <c r="U3341" s="21">
        <v>49111</v>
      </c>
      <c r="V3341" s="21">
        <v>130000</v>
      </c>
      <c r="W3341" s="34">
        <v>39666</v>
      </c>
      <c r="X3341" s="34">
        <v>43327</v>
      </c>
      <c r="Y3341" s="109"/>
      <c r="Z3341" s="70" t="s">
        <v>4927</v>
      </c>
      <c r="AA3341" s="20" t="s">
        <v>4926</v>
      </c>
      <c r="AB3341" s="109"/>
      <c r="AC3341" s="19"/>
      <c r="AD3341" s="22"/>
      <c r="AE3341" s="19"/>
    </row>
    <row r="3342" spans="2:31" x14ac:dyDescent="0.2">
      <c r="B3342" s="14" t="s">
        <v>9897</v>
      </c>
      <c r="C3342" s="33" t="s">
        <v>9896</v>
      </c>
      <c r="D3342" s="16" t="s">
        <v>9887</v>
      </c>
      <c r="E3342" s="104" t="s">
        <v>26</v>
      </c>
      <c r="F3342" s="18" t="s">
        <v>5696</v>
      </c>
      <c r="G3342" s="111" t="s">
        <v>26</v>
      </c>
      <c r="H3342" s="102" t="s">
        <v>334</v>
      </c>
      <c r="I3342" s="21">
        <v>24921750</v>
      </c>
      <c r="J3342" s="71">
        <v>119.24</v>
      </c>
      <c r="K3342" s="21">
        <v>29809975</v>
      </c>
      <c r="L3342" s="21">
        <v>25000000</v>
      </c>
      <c r="M3342" s="21">
        <v>24926987</v>
      </c>
      <c r="N3342" s="21"/>
      <c r="O3342" s="21">
        <v>1327</v>
      </c>
      <c r="P3342" s="21"/>
      <c r="Q3342" s="21"/>
      <c r="R3342" s="22">
        <v>6.9</v>
      </c>
      <c r="S3342" s="22">
        <v>6.9249999999999998</v>
      </c>
      <c r="T3342" s="20" t="s">
        <v>4965</v>
      </c>
      <c r="U3342" s="21">
        <v>220417</v>
      </c>
      <c r="V3342" s="21">
        <v>1725000</v>
      </c>
      <c r="W3342" s="34">
        <v>39399</v>
      </c>
      <c r="X3342" s="34">
        <v>50359</v>
      </c>
      <c r="Y3342" s="109"/>
      <c r="Z3342" s="70" t="s">
        <v>4927</v>
      </c>
      <c r="AA3342" s="20" t="s">
        <v>4926</v>
      </c>
      <c r="AB3342" s="109"/>
      <c r="AC3342" s="19"/>
      <c r="AD3342" s="22"/>
      <c r="AE3342" s="19"/>
    </row>
    <row r="3343" spans="2:31" x14ac:dyDescent="0.2">
      <c r="B3343" s="14" t="s">
        <v>9895</v>
      </c>
      <c r="C3343" s="33" t="s">
        <v>9894</v>
      </c>
      <c r="D3343" s="16" t="s">
        <v>9887</v>
      </c>
      <c r="E3343" s="104" t="s">
        <v>26</v>
      </c>
      <c r="F3343" s="18" t="s">
        <v>5696</v>
      </c>
      <c r="G3343" s="111" t="s">
        <v>26</v>
      </c>
      <c r="H3343" s="102" t="s">
        <v>334</v>
      </c>
      <c r="I3343" s="21">
        <v>9492305</v>
      </c>
      <c r="J3343" s="71">
        <v>105.31100000000001</v>
      </c>
      <c r="K3343" s="21">
        <v>10004564</v>
      </c>
      <c r="L3343" s="21">
        <v>9500000</v>
      </c>
      <c r="M3343" s="21">
        <v>9493603</v>
      </c>
      <c r="N3343" s="21"/>
      <c r="O3343" s="21">
        <v>1059</v>
      </c>
      <c r="P3343" s="21"/>
      <c r="Q3343" s="21"/>
      <c r="R3343" s="22">
        <v>3.6</v>
      </c>
      <c r="S3343" s="22">
        <v>3.6179999999999999</v>
      </c>
      <c r="T3343" s="20" t="s">
        <v>85</v>
      </c>
      <c r="U3343" s="21">
        <v>157700</v>
      </c>
      <c r="V3343" s="21">
        <v>232750</v>
      </c>
      <c r="W3343" s="34">
        <v>40850</v>
      </c>
      <c r="X3343" s="34">
        <v>42750</v>
      </c>
      <c r="Y3343" s="109"/>
      <c r="Z3343" s="70" t="s">
        <v>4927</v>
      </c>
      <c r="AA3343" s="20" t="s">
        <v>4926</v>
      </c>
      <c r="AB3343" s="109"/>
      <c r="AC3343" s="19"/>
      <c r="AD3343" s="22"/>
      <c r="AE3343" s="19"/>
    </row>
    <row r="3344" spans="2:31" x14ac:dyDescent="0.2">
      <c r="B3344" s="14" t="s">
        <v>9893</v>
      </c>
      <c r="C3344" s="33" t="s">
        <v>9892</v>
      </c>
      <c r="D3344" s="16" t="s">
        <v>9887</v>
      </c>
      <c r="E3344" s="104" t="s">
        <v>26</v>
      </c>
      <c r="F3344" s="18" t="s">
        <v>5696</v>
      </c>
      <c r="G3344" s="111" t="s">
        <v>26</v>
      </c>
      <c r="H3344" s="102" t="s">
        <v>334</v>
      </c>
      <c r="I3344" s="21">
        <v>4494330</v>
      </c>
      <c r="J3344" s="71">
        <v>107.407</v>
      </c>
      <c r="K3344" s="21">
        <v>4833293</v>
      </c>
      <c r="L3344" s="21">
        <v>4500000</v>
      </c>
      <c r="M3344" s="21">
        <v>4494881</v>
      </c>
      <c r="N3344" s="21"/>
      <c r="O3344" s="21">
        <v>478</v>
      </c>
      <c r="P3344" s="21"/>
      <c r="Q3344" s="21"/>
      <c r="R3344" s="22">
        <v>4.95</v>
      </c>
      <c r="S3344" s="22">
        <v>4.9660000000000002</v>
      </c>
      <c r="T3344" s="20" t="s">
        <v>4965</v>
      </c>
      <c r="U3344" s="21">
        <v>28463</v>
      </c>
      <c r="V3344" s="21">
        <v>225844</v>
      </c>
      <c r="W3344" s="34">
        <v>40850</v>
      </c>
      <c r="X3344" s="34">
        <v>44515</v>
      </c>
      <c r="Y3344" s="109"/>
      <c r="Z3344" s="70" t="s">
        <v>4927</v>
      </c>
      <c r="AA3344" s="20" t="s">
        <v>4926</v>
      </c>
      <c r="AB3344" s="109"/>
      <c r="AC3344" s="19"/>
      <c r="AD3344" s="22"/>
      <c r="AE3344" s="19"/>
    </row>
    <row r="3345" spans="2:31" x14ac:dyDescent="0.2">
      <c r="B3345" s="14" t="s">
        <v>9891</v>
      </c>
      <c r="C3345" s="33" t="s">
        <v>9890</v>
      </c>
      <c r="D3345" s="16" t="s">
        <v>9887</v>
      </c>
      <c r="E3345" s="104" t="s">
        <v>26</v>
      </c>
      <c r="F3345" s="18" t="s">
        <v>5696</v>
      </c>
      <c r="G3345" s="111" t="s">
        <v>26</v>
      </c>
      <c r="H3345" s="102" t="s">
        <v>334</v>
      </c>
      <c r="I3345" s="21">
        <v>4998400</v>
      </c>
      <c r="J3345" s="71">
        <v>100.54300000000001</v>
      </c>
      <c r="K3345" s="21">
        <v>5027150</v>
      </c>
      <c r="L3345" s="21">
        <v>5000000</v>
      </c>
      <c r="M3345" s="21">
        <v>4998497</v>
      </c>
      <c r="N3345" s="21"/>
      <c r="O3345" s="21">
        <v>97</v>
      </c>
      <c r="P3345" s="21"/>
      <c r="Q3345" s="21"/>
      <c r="R3345" s="22">
        <v>1.8</v>
      </c>
      <c r="S3345" s="22">
        <v>1.8109999999999999</v>
      </c>
      <c r="T3345" s="20" t="s">
        <v>4949</v>
      </c>
      <c r="U3345" s="21">
        <v>16500</v>
      </c>
      <c r="V3345" s="21"/>
      <c r="W3345" s="34">
        <v>41200</v>
      </c>
      <c r="X3345" s="34">
        <v>42300</v>
      </c>
      <c r="Y3345" s="109"/>
      <c r="Z3345" s="70" t="s">
        <v>4927</v>
      </c>
      <c r="AA3345" s="20" t="s">
        <v>4926</v>
      </c>
      <c r="AB3345" s="109"/>
      <c r="AC3345" s="19"/>
      <c r="AD3345" s="22"/>
      <c r="AE3345" s="19"/>
    </row>
    <row r="3346" spans="2:31" x14ac:dyDescent="0.2">
      <c r="B3346" s="14" t="s">
        <v>9889</v>
      </c>
      <c r="C3346" s="33" t="s">
        <v>9888</v>
      </c>
      <c r="D3346" s="16" t="s">
        <v>9887</v>
      </c>
      <c r="E3346" s="104" t="s">
        <v>26</v>
      </c>
      <c r="F3346" s="18" t="s">
        <v>5696</v>
      </c>
      <c r="G3346" s="111" t="s">
        <v>26</v>
      </c>
      <c r="H3346" s="102" t="s">
        <v>334</v>
      </c>
      <c r="I3346" s="21">
        <v>7986560</v>
      </c>
      <c r="J3346" s="71">
        <v>100.96899999999999</v>
      </c>
      <c r="K3346" s="21">
        <v>8077552</v>
      </c>
      <c r="L3346" s="21">
        <v>8000000</v>
      </c>
      <c r="M3346" s="21">
        <v>7987035</v>
      </c>
      <c r="N3346" s="21"/>
      <c r="O3346" s="21">
        <v>475</v>
      </c>
      <c r="P3346" s="21"/>
      <c r="Q3346" s="21"/>
      <c r="R3346" s="22">
        <v>2.4500000000000002</v>
      </c>
      <c r="S3346" s="22">
        <v>2.4860000000000002</v>
      </c>
      <c r="T3346" s="20" t="s">
        <v>4949</v>
      </c>
      <c r="U3346" s="21">
        <v>35933</v>
      </c>
      <c r="V3346" s="21"/>
      <c r="W3346" s="34">
        <v>41200</v>
      </c>
      <c r="X3346" s="34">
        <v>43033</v>
      </c>
      <c r="Y3346" s="109"/>
      <c r="Z3346" s="70" t="s">
        <v>4927</v>
      </c>
      <c r="AA3346" s="20" t="s">
        <v>4926</v>
      </c>
      <c r="AB3346" s="109"/>
      <c r="AC3346" s="19"/>
      <c r="AD3346" s="22"/>
      <c r="AE3346" s="19"/>
    </row>
    <row r="3347" spans="2:31" x14ac:dyDescent="0.2">
      <c r="B3347" s="14" t="s">
        <v>9886</v>
      </c>
      <c r="C3347" s="33" t="s">
        <v>9885</v>
      </c>
      <c r="D3347" s="16" t="s">
        <v>9884</v>
      </c>
      <c r="E3347" s="104" t="s">
        <v>26</v>
      </c>
      <c r="F3347" s="18" t="s">
        <v>5696</v>
      </c>
      <c r="G3347" s="111" t="s">
        <v>26</v>
      </c>
      <c r="H3347" s="102" t="s">
        <v>590</v>
      </c>
      <c r="I3347" s="21">
        <v>16000000</v>
      </c>
      <c r="J3347" s="71">
        <v>107.407</v>
      </c>
      <c r="K3347" s="21">
        <v>17185120</v>
      </c>
      <c r="L3347" s="21">
        <v>16000000</v>
      </c>
      <c r="M3347" s="21">
        <v>16000000</v>
      </c>
      <c r="N3347" s="21"/>
      <c r="O3347" s="21"/>
      <c r="P3347" s="21"/>
      <c r="Q3347" s="21"/>
      <c r="R3347" s="22">
        <v>3.89</v>
      </c>
      <c r="S3347" s="22">
        <v>3.8919999999999999</v>
      </c>
      <c r="T3347" s="20" t="s">
        <v>89</v>
      </c>
      <c r="U3347" s="21">
        <v>1729</v>
      </c>
      <c r="V3347" s="21">
        <v>478902</v>
      </c>
      <c r="W3347" s="34">
        <v>40976</v>
      </c>
      <c r="X3347" s="34">
        <v>43182</v>
      </c>
      <c r="Y3347" s="109"/>
      <c r="Z3347" s="70" t="s">
        <v>531</v>
      </c>
      <c r="AA3347" s="20" t="s">
        <v>26</v>
      </c>
      <c r="AB3347" s="109"/>
      <c r="AC3347" s="19"/>
      <c r="AD3347" s="22"/>
      <c r="AE3347" s="19"/>
    </row>
    <row r="3348" spans="2:31" x14ac:dyDescent="0.2">
      <c r="B3348" s="14" t="s">
        <v>9883</v>
      </c>
      <c r="C3348" s="33" t="s">
        <v>9882</v>
      </c>
      <c r="D3348" s="16" t="s">
        <v>9879</v>
      </c>
      <c r="E3348" s="104" t="s">
        <v>26</v>
      </c>
      <c r="F3348" s="18" t="s">
        <v>5696</v>
      </c>
      <c r="G3348" s="111" t="s">
        <v>590</v>
      </c>
      <c r="H3348" s="102" t="s">
        <v>590</v>
      </c>
      <c r="I3348" s="21">
        <v>1214000</v>
      </c>
      <c r="J3348" s="71">
        <v>104.05800000000001</v>
      </c>
      <c r="K3348" s="21">
        <v>1263264</v>
      </c>
      <c r="L3348" s="21">
        <v>1214000</v>
      </c>
      <c r="M3348" s="21">
        <v>1214000</v>
      </c>
      <c r="N3348" s="21"/>
      <c r="O3348" s="21"/>
      <c r="P3348" s="21"/>
      <c r="Q3348" s="21"/>
      <c r="R3348" s="22">
        <v>8.14</v>
      </c>
      <c r="S3348" s="22">
        <v>8.14</v>
      </c>
      <c r="T3348" s="20" t="s">
        <v>4965</v>
      </c>
      <c r="U3348" s="21">
        <v>13176</v>
      </c>
      <c r="V3348" s="21">
        <v>98820</v>
      </c>
      <c r="W3348" s="34">
        <v>35382</v>
      </c>
      <c r="X3348" s="34">
        <v>41591</v>
      </c>
      <c r="Y3348" s="109"/>
      <c r="Z3348" s="70" t="s">
        <v>531</v>
      </c>
      <c r="AA3348" s="20" t="s">
        <v>26</v>
      </c>
      <c r="AB3348" s="109"/>
      <c r="AC3348" s="19"/>
      <c r="AD3348" s="22"/>
      <c r="AE3348" s="19"/>
    </row>
    <row r="3349" spans="2:31" x14ac:dyDescent="0.2">
      <c r="B3349" s="14" t="s">
        <v>9881</v>
      </c>
      <c r="C3349" s="33" t="s">
        <v>9880</v>
      </c>
      <c r="D3349" s="16" t="s">
        <v>9879</v>
      </c>
      <c r="E3349" s="104" t="s">
        <v>26</v>
      </c>
      <c r="F3349" s="18" t="s">
        <v>5696</v>
      </c>
      <c r="G3349" s="111" t="s">
        <v>590</v>
      </c>
      <c r="H3349" s="102" t="s">
        <v>590</v>
      </c>
      <c r="I3349" s="21">
        <v>1546000</v>
      </c>
      <c r="J3349" s="71">
        <v>104.06399999999999</v>
      </c>
      <c r="K3349" s="21">
        <v>1608829</v>
      </c>
      <c r="L3349" s="21">
        <v>1546000</v>
      </c>
      <c r="M3349" s="21">
        <v>1546000</v>
      </c>
      <c r="N3349" s="21"/>
      <c r="O3349" s="21"/>
      <c r="P3349" s="21"/>
      <c r="Q3349" s="21"/>
      <c r="R3349" s="22">
        <v>8.15</v>
      </c>
      <c r="S3349" s="22">
        <v>8.15</v>
      </c>
      <c r="T3349" s="20" t="s">
        <v>4965</v>
      </c>
      <c r="U3349" s="21">
        <v>16800</v>
      </c>
      <c r="V3349" s="21">
        <v>125999</v>
      </c>
      <c r="W3349" s="34">
        <v>35382</v>
      </c>
      <c r="X3349" s="34">
        <v>41591</v>
      </c>
      <c r="Y3349" s="109"/>
      <c r="Z3349" s="70" t="s">
        <v>531</v>
      </c>
      <c r="AA3349" s="20" t="s">
        <v>26</v>
      </c>
      <c r="AB3349" s="109"/>
      <c r="AC3349" s="19"/>
      <c r="AD3349" s="22"/>
      <c r="AE3349" s="19"/>
    </row>
    <row r="3350" spans="2:31" x14ac:dyDescent="0.2">
      <c r="B3350" s="14" t="s">
        <v>9878</v>
      </c>
      <c r="C3350" s="33" t="s">
        <v>9877</v>
      </c>
      <c r="D3350" s="16" t="s">
        <v>9876</v>
      </c>
      <c r="E3350" s="104" t="s">
        <v>26</v>
      </c>
      <c r="F3350" s="18" t="s">
        <v>9875</v>
      </c>
      <c r="G3350" s="111" t="s">
        <v>26</v>
      </c>
      <c r="H3350" s="102" t="s">
        <v>590</v>
      </c>
      <c r="I3350" s="21">
        <v>25000000</v>
      </c>
      <c r="J3350" s="71">
        <v>105.711</v>
      </c>
      <c r="K3350" s="21">
        <v>26427750</v>
      </c>
      <c r="L3350" s="21">
        <v>25000000</v>
      </c>
      <c r="M3350" s="21">
        <v>25000000</v>
      </c>
      <c r="N3350" s="21"/>
      <c r="O3350" s="21"/>
      <c r="P3350" s="21"/>
      <c r="Q3350" s="21"/>
      <c r="R3350" s="22">
        <v>3.66</v>
      </c>
      <c r="S3350" s="22">
        <v>3.66</v>
      </c>
      <c r="T3350" s="20" t="s">
        <v>89</v>
      </c>
      <c r="U3350" s="21">
        <v>40667</v>
      </c>
      <c r="V3350" s="21">
        <v>915000</v>
      </c>
      <c r="W3350" s="34">
        <v>40661</v>
      </c>
      <c r="X3350" s="34">
        <v>42719</v>
      </c>
      <c r="Y3350" s="109"/>
      <c r="Z3350" s="70" t="s">
        <v>531</v>
      </c>
      <c r="AA3350" s="20" t="s">
        <v>26</v>
      </c>
      <c r="AB3350" s="109"/>
      <c r="AC3350" s="19"/>
      <c r="AD3350" s="22"/>
      <c r="AE3350" s="19"/>
    </row>
    <row r="3351" spans="2:31" x14ac:dyDescent="0.2">
      <c r="B3351" s="14" t="s">
        <v>9874</v>
      </c>
      <c r="C3351" s="33" t="s">
        <v>9873</v>
      </c>
      <c r="D3351" s="16" t="s">
        <v>9870</v>
      </c>
      <c r="E3351" s="104" t="s">
        <v>26</v>
      </c>
      <c r="F3351" s="18" t="s">
        <v>5696</v>
      </c>
      <c r="G3351" s="111" t="s">
        <v>26</v>
      </c>
      <c r="H3351" s="102" t="s">
        <v>590</v>
      </c>
      <c r="I3351" s="21">
        <v>3900000</v>
      </c>
      <c r="J3351" s="71">
        <v>110.14100000000001</v>
      </c>
      <c r="K3351" s="21">
        <v>4295499</v>
      </c>
      <c r="L3351" s="21">
        <v>3900000</v>
      </c>
      <c r="M3351" s="21">
        <v>3900000</v>
      </c>
      <c r="N3351" s="21"/>
      <c r="O3351" s="21"/>
      <c r="P3351" s="21"/>
      <c r="Q3351" s="21"/>
      <c r="R3351" s="22">
        <v>5.57</v>
      </c>
      <c r="S3351" s="22">
        <v>5.57</v>
      </c>
      <c r="T3351" s="20" t="s">
        <v>4985</v>
      </c>
      <c r="U3351" s="21">
        <v>72410</v>
      </c>
      <c r="V3351" s="21">
        <v>217230</v>
      </c>
      <c r="W3351" s="34">
        <v>38574</v>
      </c>
      <c r="X3351" s="34">
        <v>42246</v>
      </c>
      <c r="Y3351" s="109"/>
      <c r="Z3351" s="70" t="s">
        <v>531</v>
      </c>
      <c r="AA3351" s="20" t="s">
        <v>26</v>
      </c>
      <c r="AB3351" s="109"/>
      <c r="AC3351" s="19"/>
      <c r="AD3351" s="22"/>
      <c r="AE3351" s="19"/>
    </row>
    <row r="3352" spans="2:31" x14ac:dyDescent="0.2">
      <c r="B3352" s="14" t="s">
        <v>9872</v>
      </c>
      <c r="C3352" s="33" t="s">
        <v>9871</v>
      </c>
      <c r="D3352" s="16" t="s">
        <v>9870</v>
      </c>
      <c r="E3352" s="104" t="s">
        <v>26</v>
      </c>
      <c r="F3352" s="18" t="s">
        <v>5696</v>
      </c>
      <c r="G3352" s="111" t="s">
        <v>26</v>
      </c>
      <c r="H3352" s="102" t="s">
        <v>590</v>
      </c>
      <c r="I3352" s="21">
        <v>7000000</v>
      </c>
      <c r="J3352" s="71">
        <v>118.711</v>
      </c>
      <c r="K3352" s="21">
        <v>8309770</v>
      </c>
      <c r="L3352" s="21">
        <v>7000000</v>
      </c>
      <c r="M3352" s="21">
        <v>7000000</v>
      </c>
      <c r="N3352" s="21"/>
      <c r="O3352" s="21"/>
      <c r="P3352" s="21"/>
      <c r="Q3352" s="21"/>
      <c r="R3352" s="22">
        <v>6.16</v>
      </c>
      <c r="S3352" s="22">
        <v>6.16</v>
      </c>
      <c r="T3352" s="20" t="s">
        <v>4985</v>
      </c>
      <c r="U3352" s="21">
        <v>143733</v>
      </c>
      <c r="V3352" s="21">
        <v>431200</v>
      </c>
      <c r="W3352" s="34">
        <v>38574</v>
      </c>
      <c r="X3352" s="34">
        <v>45899</v>
      </c>
      <c r="Y3352" s="109"/>
      <c r="Z3352" s="70" t="s">
        <v>531</v>
      </c>
      <c r="AA3352" s="20" t="s">
        <v>26</v>
      </c>
      <c r="AB3352" s="109"/>
      <c r="AC3352" s="19"/>
      <c r="AD3352" s="22"/>
      <c r="AE3352" s="19"/>
    </row>
    <row r="3353" spans="2:31" x14ac:dyDescent="0.2">
      <c r="B3353" s="14" t="s">
        <v>9869</v>
      </c>
      <c r="C3353" s="33" t="s">
        <v>9868</v>
      </c>
      <c r="D3353" s="16" t="s">
        <v>9867</v>
      </c>
      <c r="E3353" s="104" t="s">
        <v>26</v>
      </c>
      <c r="F3353" s="18" t="s">
        <v>9866</v>
      </c>
      <c r="G3353" s="111" t="s">
        <v>26</v>
      </c>
      <c r="H3353" s="102" t="s">
        <v>590</v>
      </c>
      <c r="I3353" s="21">
        <v>6250000</v>
      </c>
      <c r="J3353" s="71">
        <v>102.705</v>
      </c>
      <c r="K3353" s="21">
        <v>9025497</v>
      </c>
      <c r="L3353" s="21">
        <v>8787787</v>
      </c>
      <c r="M3353" s="21">
        <v>8787787</v>
      </c>
      <c r="N3353" s="21"/>
      <c r="O3353" s="21"/>
      <c r="P3353" s="21"/>
      <c r="Q3353" s="21">
        <v>194613</v>
      </c>
      <c r="R3353" s="22">
        <v>6.1550000000000002</v>
      </c>
      <c r="S3353" s="22">
        <v>6.1550000000000002</v>
      </c>
      <c r="T3353" s="20" t="s">
        <v>5189</v>
      </c>
      <c r="U3353" s="21">
        <v>7512</v>
      </c>
      <c r="V3353" s="21">
        <v>538449</v>
      </c>
      <c r="W3353" s="34">
        <v>37832</v>
      </c>
      <c r="X3353" s="34">
        <v>41512</v>
      </c>
      <c r="Y3353" s="109"/>
      <c r="Z3353" s="70" t="s">
        <v>531</v>
      </c>
      <c r="AA3353" s="20" t="s">
        <v>26</v>
      </c>
      <c r="AB3353" s="109"/>
      <c r="AC3353" s="19"/>
      <c r="AD3353" s="22"/>
      <c r="AE3353" s="19"/>
    </row>
    <row r="3354" spans="2:31" x14ac:dyDescent="0.2">
      <c r="B3354" s="14" t="s">
        <v>9865</v>
      </c>
      <c r="C3354" s="33" t="s">
        <v>5015</v>
      </c>
      <c r="D3354" s="16" t="s">
        <v>9864</v>
      </c>
      <c r="E3354" s="104" t="s">
        <v>26</v>
      </c>
      <c r="F3354" s="18" t="s">
        <v>116</v>
      </c>
      <c r="G3354" s="111" t="s">
        <v>26</v>
      </c>
      <c r="H3354" s="102" t="s">
        <v>611</v>
      </c>
      <c r="I3354" s="21">
        <v>7406438</v>
      </c>
      <c r="J3354" s="71">
        <v>100.75</v>
      </c>
      <c r="K3354" s="21">
        <v>7537359</v>
      </c>
      <c r="L3354" s="21">
        <v>7481250</v>
      </c>
      <c r="M3354" s="21">
        <v>7407517</v>
      </c>
      <c r="N3354" s="21"/>
      <c r="O3354" s="21">
        <v>1079</v>
      </c>
      <c r="P3354" s="21"/>
      <c r="Q3354" s="21"/>
      <c r="R3354" s="22">
        <v>5.25</v>
      </c>
      <c r="S3354" s="22">
        <v>5.548</v>
      </c>
      <c r="T3354" s="20" t="s">
        <v>5189</v>
      </c>
      <c r="U3354" s="21">
        <v>1091</v>
      </c>
      <c r="V3354" s="21">
        <v>30548</v>
      </c>
      <c r="W3354" s="34">
        <v>41194</v>
      </c>
      <c r="X3354" s="34">
        <v>42996</v>
      </c>
      <c r="Y3354" s="109"/>
      <c r="Z3354" s="70" t="s">
        <v>4927</v>
      </c>
      <c r="AA3354" s="20" t="s">
        <v>9861</v>
      </c>
      <c r="AB3354" s="109"/>
      <c r="AC3354" s="19"/>
      <c r="AD3354" s="22"/>
      <c r="AE3354" s="19"/>
    </row>
    <row r="3355" spans="2:31" x14ac:dyDescent="0.2">
      <c r="B3355" s="14" t="s">
        <v>9863</v>
      </c>
      <c r="C3355" s="33" t="s">
        <v>5015</v>
      </c>
      <c r="D3355" s="16" t="s">
        <v>9862</v>
      </c>
      <c r="E3355" s="104" t="s">
        <v>26</v>
      </c>
      <c r="F3355" s="18" t="s">
        <v>4929</v>
      </c>
      <c r="G3355" s="111" t="s">
        <v>26</v>
      </c>
      <c r="H3355" s="102" t="s">
        <v>611</v>
      </c>
      <c r="I3355" s="21">
        <v>9403775</v>
      </c>
      <c r="J3355" s="71">
        <v>100.667</v>
      </c>
      <c r="K3355" s="21">
        <v>9563365</v>
      </c>
      <c r="L3355" s="21">
        <v>9500000</v>
      </c>
      <c r="M3355" s="21">
        <v>9411654</v>
      </c>
      <c r="N3355" s="21"/>
      <c r="O3355" s="21">
        <v>7879</v>
      </c>
      <c r="P3355" s="21"/>
      <c r="Q3355" s="21"/>
      <c r="R3355" s="22">
        <v>4.25</v>
      </c>
      <c r="S3355" s="22">
        <v>4.4630000000000001</v>
      </c>
      <c r="T3355" s="20" t="s">
        <v>5189</v>
      </c>
      <c r="U3355" s="21">
        <v>1122</v>
      </c>
      <c r="V3355" s="21">
        <v>235431</v>
      </c>
      <c r="W3355" s="34">
        <v>41059</v>
      </c>
      <c r="X3355" s="34">
        <v>43497</v>
      </c>
      <c r="Y3355" s="109"/>
      <c r="Z3355" s="70" t="s">
        <v>4927</v>
      </c>
      <c r="AA3355" s="20" t="s">
        <v>9861</v>
      </c>
      <c r="AB3355" s="109"/>
      <c r="AC3355" s="19"/>
      <c r="AD3355" s="22"/>
      <c r="AE3355" s="19"/>
    </row>
    <row r="3356" spans="2:31" x14ac:dyDescent="0.2">
      <c r="B3356" s="14" t="s">
        <v>9860</v>
      </c>
      <c r="C3356" s="33" t="s">
        <v>9859</v>
      </c>
      <c r="D3356" s="16" t="s">
        <v>9856</v>
      </c>
      <c r="E3356" s="104" t="s">
        <v>26</v>
      </c>
      <c r="F3356" s="18" t="s">
        <v>4929</v>
      </c>
      <c r="G3356" s="111" t="s">
        <v>26</v>
      </c>
      <c r="H3356" s="102" t="s">
        <v>323</v>
      </c>
      <c r="I3356" s="21">
        <v>19873600</v>
      </c>
      <c r="J3356" s="71">
        <v>103.97799999999999</v>
      </c>
      <c r="K3356" s="21">
        <v>20795560</v>
      </c>
      <c r="L3356" s="21">
        <v>20000000</v>
      </c>
      <c r="M3356" s="21">
        <v>19910875</v>
      </c>
      <c r="N3356" s="21"/>
      <c r="O3356" s="21">
        <v>25275</v>
      </c>
      <c r="P3356" s="21"/>
      <c r="Q3356" s="21"/>
      <c r="R3356" s="22">
        <v>2.5</v>
      </c>
      <c r="S3356" s="22">
        <v>2.6360000000000001</v>
      </c>
      <c r="T3356" s="20" t="s">
        <v>89</v>
      </c>
      <c r="U3356" s="21">
        <v>22222</v>
      </c>
      <c r="V3356" s="21">
        <v>500000</v>
      </c>
      <c r="W3356" s="34">
        <v>40708</v>
      </c>
      <c r="X3356" s="34">
        <v>42536</v>
      </c>
      <c r="Y3356" s="109"/>
      <c r="Z3356" s="70" t="s">
        <v>4927</v>
      </c>
      <c r="AA3356" s="20" t="s">
        <v>4926</v>
      </c>
      <c r="AB3356" s="109"/>
      <c r="AC3356" s="19"/>
      <c r="AD3356" s="22"/>
      <c r="AE3356" s="19"/>
    </row>
    <row r="3357" spans="2:31" x14ac:dyDescent="0.2">
      <c r="B3357" s="14" t="s">
        <v>9858</v>
      </c>
      <c r="C3357" s="33" t="s">
        <v>9857</v>
      </c>
      <c r="D3357" s="16" t="s">
        <v>9856</v>
      </c>
      <c r="E3357" s="104" t="s">
        <v>5057</v>
      </c>
      <c r="F3357" s="18" t="s">
        <v>4929</v>
      </c>
      <c r="G3357" s="111" t="s">
        <v>26</v>
      </c>
      <c r="H3357" s="102" t="s">
        <v>323</v>
      </c>
      <c r="I3357" s="21">
        <v>9840600</v>
      </c>
      <c r="J3357" s="71">
        <v>110.626</v>
      </c>
      <c r="K3357" s="21">
        <v>11062640</v>
      </c>
      <c r="L3357" s="21">
        <v>10000000</v>
      </c>
      <c r="M3357" s="21">
        <v>9861104</v>
      </c>
      <c r="N3357" s="21"/>
      <c r="O3357" s="21">
        <v>13942</v>
      </c>
      <c r="P3357" s="21"/>
      <c r="Q3357" s="21"/>
      <c r="R3357" s="22">
        <v>4</v>
      </c>
      <c r="S3357" s="22">
        <v>4.1970000000000001</v>
      </c>
      <c r="T3357" s="20" t="s">
        <v>89</v>
      </c>
      <c r="U3357" s="21">
        <v>17778</v>
      </c>
      <c r="V3357" s="21">
        <v>400000</v>
      </c>
      <c r="W3357" s="34">
        <v>40708</v>
      </c>
      <c r="X3357" s="34">
        <v>44362</v>
      </c>
      <c r="Y3357" s="109"/>
      <c r="Z3357" s="70" t="s">
        <v>4927</v>
      </c>
      <c r="AA3357" s="20" t="s">
        <v>4926</v>
      </c>
      <c r="AB3357" s="109"/>
      <c r="AC3357" s="19"/>
      <c r="AD3357" s="22"/>
      <c r="AE3357" s="19"/>
    </row>
    <row r="3358" spans="2:31" x14ac:dyDescent="0.2">
      <c r="B3358" s="14" t="s">
        <v>9855</v>
      </c>
      <c r="C3358" s="33" t="s">
        <v>9854</v>
      </c>
      <c r="D3358" s="16" t="s">
        <v>9853</v>
      </c>
      <c r="E3358" s="104" t="s">
        <v>26</v>
      </c>
      <c r="F3358" s="18" t="s">
        <v>116</v>
      </c>
      <c r="G3358" s="111" t="s">
        <v>26</v>
      </c>
      <c r="H3358" s="102" t="s">
        <v>334</v>
      </c>
      <c r="I3358" s="21">
        <v>4495185</v>
      </c>
      <c r="J3358" s="71">
        <v>102.194</v>
      </c>
      <c r="K3358" s="21">
        <v>4598726</v>
      </c>
      <c r="L3358" s="21">
        <v>4500000</v>
      </c>
      <c r="M3358" s="21">
        <v>4497873</v>
      </c>
      <c r="N3358" s="21"/>
      <c r="O3358" s="21">
        <v>347</v>
      </c>
      <c r="P3358" s="21"/>
      <c r="Q3358" s="21"/>
      <c r="R3358" s="22">
        <v>4.6500000000000004</v>
      </c>
      <c r="S3358" s="22">
        <v>4.66</v>
      </c>
      <c r="T3358" s="20" t="s">
        <v>89</v>
      </c>
      <c r="U3358" s="21">
        <v>15694</v>
      </c>
      <c r="V3358" s="21">
        <v>209250</v>
      </c>
      <c r="W3358" s="34">
        <v>37764</v>
      </c>
      <c r="X3358" s="34">
        <v>43255</v>
      </c>
      <c r="Y3358" s="109"/>
      <c r="Z3358" s="70" t="s">
        <v>4927</v>
      </c>
      <c r="AA3358" s="20" t="s">
        <v>4926</v>
      </c>
      <c r="AB3358" s="109"/>
      <c r="AC3358" s="19"/>
      <c r="AD3358" s="22"/>
      <c r="AE3358" s="19"/>
    </row>
    <row r="3359" spans="2:31" x14ac:dyDescent="0.2">
      <c r="B3359" s="14" t="s">
        <v>9852</v>
      </c>
      <c r="C3359" s="33" t="s">
        <v>9851</v>
      </c>
      <c r="D3359" s="16" t="s">
        <v>9850</v>
      </c>
      <c r="E3359" s="104" t="s">
        <v>26</v>
      </c>
      <c r="F3359" s="18" t="s">
        <v>116</v>
      </c>
      <c r="G3359" s="111" t="s">
        <v>26</v>
      </c>
      <c r="H3359" s="102" t="s">
        <v>334</v>
      </c>
      <c r="I3359" s="21">
        <v>15000000</v>
      </c>
      <c r="J3359" s="71">
        <v>112.66</v>
      </c>
      <c r="K3359" s="21">
        <v>16899000</v>
      </c>
      <c r="L3359" s="21">
        <v>15000000</v>
      </c>
      <c r="M3359" s="21">
        <v>15000000</v>
      </c>
      <c r="N3359" s="21"/>
      <c r="O3359" s="21"/>
      <c r="P3359" s="21"/>
      <c r="Q3359" s="21"/>
      <c r="R3359" s="22">
        <v>5.08</v>
      </c>
      <c r="S3359" s="22">
        <v>5.08</v>
      </c>
      <c r="T3359" s="20" t="s">
        <v>4985</v>
      </c>
      <c r="U3359" s="21">
        <v>239183</v>
      </c>
      <c r="V3359" s="21">
        <v>762000</v>
      </c>
      <c r="W3359" s="34">
        <v>40381</v>
      </c>
      <c r="X3359" s="34">
        <v>44812</v>
      </c>
      <c r="Y3359" s="109"/>
      <c r="Z3359" s="70" t="s">
        <v>531</v>
      </c>
      <c r="AA3359" s="20" t="s">
        <v>26</v>
      </c>
      <c r="AB3359" s="109"/>
      <c r="AC3359" s="19"/>
      <c r="AD3359" s="22"/>
      <c r="AE3359" s="19"/>
    </row>
    <row r="3360" spans="2:31" x14ac:dyDescent="0.2">
      <c r="B3360" s="14" t="s">
        <v>9849</v>
      </c>
      <c r="C3360" s="33" t="s">
        <v>9848</v>
      </c>
      <c r="D3360" s="16" t="s">
        <v>9847</v>
      </c>
      <c r="E3360" s="104" t="s">
        <v>26</v>
      </c>
      <c r="F3360" s="18" t="s">
        <v>116</v>
      </c>
      <c r="G3360" s="111" t="s">
        <v>26</v>
      </c>
      <c r="H3360" s="102" t="s">
        <v>590</v>
      </c>
      <c r="I3360" s="21">
        <v>5000000</v>
      </c>
      <c r="J3360" s="71">
        <v>108.364</v>
      </c>
      <c r="K3360" s="21">
        <v>5418200</v>
      </c>
      <c r="L3360" s="21">
        <v>5000000</v>
      </c>
      <c r="M3360" s="21">
        <v>5000000</v>
      </c>
      <c r="N3360" s="21"/>
      <c r="O3360" s="21"/>
      <c r="P3360" s="21"/>
      <c r="Q3360" s="21"/>
      <c r="R3360" s="22">
        <v>4.26</v>
      </c>
      <c r="S3360" s="22">
        <v>4.26</v>
      </c>
      <c r="T3360" s="20" t="s">
        <v>89</v>
      </c>
      <c r="U3360" s="21">
        <v>14200</v>
      </c>
      <c r="V3360" s="21">
        <v>213000</v>
      </c>
      <c r="W3360" s="34">
        <v>40470</v>
      </c>
      <c r="X3360" s="34">
        <v>44172</v>
      </c>
      <c r="Y3360" s="109"/>
      <c r="Z3360" s="70" t="s">
        <v>531</v>
      </c>
      <c r="AA3360" s="20" t="s">
        <v>26</v>
      </c>
      <c r="AB3360" s="109"/>
      <c r="AC3360" s="19"/>
      <c r="AD3360" s="22"/>
      <c r="AE3360" s="19"/>
    </row>
    <row r="3361" spans="2:31" x14ac:dyDescent="0.2">
      <c r="B3361" s="14" t="s">
        <v>9846</v>
      </c>
      <c r="C3361" s="33" t="s">
        <v>9845</v>
      </c>
      <c r="D3361" s="16" t="s">
        <v>9844</v>
      </c>
      <c r="E3361" s="104" t="s">
        <v>26</v>
      </c>
      <c r="F3361" s="18" t="s">
        <v>116</v>
      </c>
      <c r="G3361" s="111" t="s">
        <v>26</v>
      </c>
      <c r="H3361" s="102" t="s">
        <v>323</v>
      </c>
      <c r="I3361" s="21">
        <v>8921606</v>
      </c>
      <c r="J3361" s="71">
        <v>102.596</v>
      </c>
      <c r="K3361" s="21">
        <v>9161832</v>
      </c>
      <c r="L3361" s="21">
        <v>8930000</v>
      </c>
      <c r="M3361" s="21">
        <v>8928959</v>
      </c>
      <c r="N3361" s="21"/>
      <c r="O3361" s="21">
        <v>1797</v>
      </c>
      <c r="P3361" s="21"/>
      <c r="Q3361" s="21"/>
      <c r="R3361" s="22">
        <v>6.2</v>
      </c>
      <c r="S3361" s="22">
        <v>6.2220000000000004</v>
      </c>
      <c r="T3361" s="20" t="s">
        <v>85</v>
      </c>
      <c r="U3361" s="21">
        <v>249147</v>
      </c>
      <c r="V3361" s="21">
        <v>553660</v>
      </c>
      <c r="W3361" s="34">
        <v>39638</v>
      </c>
      <c r="X3361" s="34">
        <v>41474</v>
      </c>
      <c r="Y3361" s="109"/>
      <c r="Z3361" s="70" t="s">
        <v>4927</v>
      </c>
      <c r="AA3361" s="20" t="s">
        <v>4926</v>
      </c>
      <c r="AB3361" s="109"/>
      <c r="AC3361" s="19"/>
      <c r="AD3361" s="22"/>
      <c r="AE3361" s="19"/>
    </row>
    <row r="3362" spans="2:31" x14ac:dyDescent="0.2">
      <c r="B3362" s="14" t="s">
        <v>9843</v>
      </c>
      <c r="C3362" s="33" t="s">
        <v>9842</v>
      </c>
      <c r="D3362" s="16" t="s">
        <v>8433</v>
      </c>
      <c r="E3362" s="104" t="s">
        <v>5057</v>
      </c>
      <c r="F3362" s="18" t="s">
        <v>116</v>
      </c>
      <c r="G3362" s="111" t="s">
        <v>26</v>
      </c>
      <c r="H3362" s="102" t="s">
        <v>334</v>
      </c>
      <c r="I3362" s="21">
        <v>19815200</v>
      </c>
      <c r="J3362" s="71">
        <v>99.584999999999994</v>
      </c>
      <c r="K3362" s="21">
        <v>19916940</v>
      </c>
      <c r="L3362" s="21">
        <v>20000000</v>
      </c>
      <c r="M3362" s="21">
        <v>19818629</v>
      </c>
      <c r="N3362" s="21"/>
      <c r="O3362" s="21">
        <v>3429</v>
      </c>
      <c r="P3362" s="21"/>
      <c r="Q3362" s="21"/>
      <c r="R3362" s="22">
        <v>3.875</v>
      </c>
      <c r="S3362" s="22">
        <v>3.988</v>
      </c>
      <c r="T3362" s="20" t="s">
        <v>4949</v>
      </c>
      <c r="U3362" s="21">
        <v>172222</v>
      </c>
      <c r="V3362" s="21"/>
      <c r="W3362" s="34">
        <v>41185</v>
      </c>
      <c r="X3362" s="34">
        <v>44845</v>
      </c>
      <c r="Y3362" s="109"/>
      <c r="Z3362" s="70" t="s">
        <v>4927</v>
      </c>
      <c r="AA3362" s="20" t="s">
        <v>4926</v>
      </c>
      <c r="AB3362" s="109"/>
      <c r="AC3362" s="19"/>
      <c r="AD3362" s="22"/>
      <c r="AE3362" s="19"/>
    </row>
    <row r="3363" spans="2:31" x14ac:dyDescent="0.2">
      <c r="B3363" s="14" t="s">
        <v>9841</v>
      </c>
      <c r="C3363" s="33" t="s">
        <v>9840</v>
      </c>
      <c r="D3363" s="16" t="s">
        <v>9839</v>
      </c>
      <c r="E3363" s="104" t="s">
        <v>26</v>
      </c>
      <c r="F3363" s="18" t="s">
        <v>116</v>
      </c>
      <c r="G3363" s="111" t="s">
        <v>26</v>
      </c>
      <c r="H3363" s="102" t="s">
        <v>323</v>
      </c>
      <c r="I3363" s="21">
        <v>9997700</v>
      </c>
      <c r="J3363" s="71">
        <v>103.761</v>
      </c>
      <c r="K3363" s="21">
        <v>10376080</v>
      </c>
      <c r="L3363" s="21">
        <v>10000000</v>
      </c>
      <c r="M3363" s="21">
        <v>9999095</v>
      </c>
      <c r="N3363" s="21"/>
      <c r="O3363" s="21">
        <v>468</v>
      </c>
      <c r="P3363" s="21"/>
      <c r="Q3363" s="21"/>
      <c r="R3363" s="22">
        <v>3.875</v>
      </c>
      <c r="S3363" s="22">
        <v>3.88</v>
      </c>
      <c r="T3363" s="20" t="s">
        <v>4965</v>
      </c>
      <c r="U3363" s="21">
        <v>54896</v>
      </c>
      <c r="V3363" s="21">
        <v>387500</v>
      </c>
      <c r="W3363" s="34">
        <v>40121</v>
      </c>
      <c r="X3363" s="34">
        <v>41953</v>
      </c>
      <c r="Y3363" s="109"/>
      <c r="Z3363" s="70" t="s">
        <v>4927</v>
      </c>
      <c r="AA3363" s="20" t="s">
        <v>4926</v>
      </c>
      <c r="AB3363" s="109"/>
      <c r="AC3363" s="19"/>
      <c r="AD3363" s="22"/>
      <c r="AE3363" s="19"/>
    </row>
    <row r="3364" spans="2:31" x14ac:dyDescent="0.2">
      <c r="B3364" s="14" t="s">
        <v>9838</v>
      </c>
      <c r="C3364" s="33" t="s">
        <v>9837</v>
      </c>
      <c r="D3364" s="16" t="s">
        <v>9832</v>
      </c>
      <c r="E3364" s="104" t="s">
        <v>26</v>
      </c>
      <c r="F3364" s="18" t="s">
        <v>116</v>
      </c>
      <c r="G3364" s="111" t="s">
        <v>26</v>
      </c>
      <c r="H3364" s="102" t="s">
        <v>323</v>
      </c>
      <c r="I3364" s="21">
        <v>13927900</v>
      </c>
      <c r="J3364" s="71">
        <v>113.125</v>
      </c>
      <c r="K3364" s="21">
        <v>15837500</v>
      </c>
      <c r="L3364" s="21">
        <v>14000000</v>
      </c>
      <c r="M3364" s="21">
        <v>13967415</v>
      </c>
      <c r="N3364" s="21"/>
      <c r="O3364" s="21">
        <v>7105</v>
      </c>
      <c r="P3364" s="21"/>
      <c r="Q3364" s="21"/>
      <c r="R3364" s="22">
        <v>5.875</v>
      </c>
      <c r="S3364" s="22">
        <v>5.944</v>
      </c>
      <c r="T3364" s="20" t="s">
        <v>4949</v>
      </c>
      <c r="U3364" s="21">
        <v>146222</v>
      </c>
      <c r="V3364" s="21">
        <v>822500</v>
      </c>
      <c r="W3364" s="34">
        <v>39013</v>
      </c>
      <c r="X3364" s="34">
        <v>42670</v>
      </c>
      <c r="Y3364" s="109"/>
      <c r="Z3364" s="70" t="s">
        <v>4927</v>
      </c>
      <c r="AA3364" s="20" t="s">
        <v>4926</v>
      </c>
      <c r="AB3364" s="109"/>
      <c r="AC3364" s="19"/>
      <c r="AD3364" s="22"/>
      <c r="AE3364" s="19"/>
    </row>
    <row r="3365" spans="2:31" x14ac:dyDescent="0.2">
      <c r="B3365" s="14" t="s">
        <v>9836</v>
      </c>
      <c r="C3365" s="33" t="s">
        <v>9835</v>
      </c>
      <c r="D3365" s="16" t="s">
        <v>9832</v>
      </c>
      <c r="E3365" s="104" t="s">
        <v>26</v>
      </c>
      <c r="F3365" s="18" t="s">
        <v>116</v>
      </c>
      <c r="G3365" s="111" t="s">
        <v>26</v>
      </c>
      <c r="H3365" s="102" t="s">
        <v>323</v>
      </c>
      <c r="I3365" s="21">
        <v>1654118</v>
      </c>
      <c r="J3365" s="71">
        <v>133.25</v>
      </c>
      <c r="K3365" s="21">
        <v>2225275</v>
      </c>
      <c r="L3365" s="21">
        <v>1670000</v>
      </c>
      <c r="M3365" s="21">
        <v>1655428</v>
      </c>
      <c r="N3365" s="21"/>
      <c r="O3365" s="21">
        <v>236</v>
      </c>
      <c r="P3365" s="21"/>
      <c r="Q3365" s="21"/>
      <c r="R3365" s="22">
        <v>6.5</v>
      </c>
      <c r="S3365" s="22">
        <v>6.5730000000000004</v>
      </c>
      <c r="T3365" s="20" t="s">
        <v>4949</v>
      </c>
      <c r="U3365" s="21">
        <v>19298</v>
      </c>
      <c r="V3365" s="21">
        <v>108550</v>
      </c>
      <c r="W3365" s="34">
        <v>39013</v>
      </c>
      <c r="X3365" s="34">
        <v>49975</v>
      </c>
      <c r="Y3365" s="109"/>
      <c r="Z3365" s="70" t="s">
        <v>4927</v>
      </c>
      <c r="AA3365" s="20" t="s">
        <v>4926</v>
      </c>
      <c r="AB3365" s="109"/>
      <c r="AC3365" s="19"/>
      <c r="AD3365" s="22"/>
      <c r="AE3365" s="19"/>
    </row>
    <row r="3366" spans="2:31" x14ac:dyDescent="0.2">
      <c r="B3366" s="14" t="s">
        <v>9834</v>
      </c>
      <c r="C3366" s="33" t="s">
        <v>9833</v>
      </c>
      <c r="D3366" s="16" t="s">
        <v>9832</v>
      </c>
      <c r="E3366" s="104" t="s">
        <v>26</v>
      </c>
      <c r="F3366" s="18" t="s">
        <v>116</v>
      </c>
      <c r="G3366" s="111" t="s">
        <v>26</v>
      </c>
      <c r="H3366" s="102" t="s">
        <v>323</v>
      </c>
      <c r="I3366" s="21">
        <v>6547266</v>
      </c>
      <c r="J3366" s="71">
        <v>120.125</v>
      </c>
      <c r="K3366" s="21">
        <v>7928250</v>
      </c>
      <c r="L3366" s="21">
        <v>6600000</v>
      </c>
      <c r="M3366" s="21">
        <v>6561203</v>
      </c>
      <c r="N3366" s="21"/>
      <c r="O3366" s="21">
        <v>4544</v>
      </c>
      <c r="P3366" s="21"/>
      <c r="Q3366" s="21"/>
      <c r="R3366" s="22">
        <v>6.25</v>
      </c>
      <c r="S3366" s="22">
        <v>6.359</v>
      </c>
      <c r="T3366" s="20" t="s">
        <v>4985</v>
      </c>
      <c r="U3366" s="21">
        <v>120313</v>
      </c>
      <c r="V3366" s="21">
        <v>412500</v>
      </c>
      <c r="W3366" s="34">
        <v>40065</v>
      </c>
      <c r="X3366" s="34">
        <v>43724</v>
      </c>
      <c r="Y3366" s="109"/>
      <c r="Z3366" s="70" t="s">
        <v>4927</v>
      </c>
      <c r="AA3366" s="20" t="s">
        <v>4926</v>
      </c>
      <c r="AB3366" s="109"/>
      <c r="AC3366" s="19"/>
      <c r="AD3366" s="22"/>
      <c r="AE3366" s="19"/>
    </row>
    <row r="3367" spans="2:31" x14ac:dyDescent="0.2">
      <c r="B3367" s="14" t="s">
        <v>9831</v>
      </c>
      <c r="C3367" s="33" t="s">
        <v>9830</v>
      </c>
      <c r="D3367" s="16" t="s">
        <v>9825</v>
      </c>
      <c r="E3367" s="104" t="s">
        <v>5057</v>
      </c>
      <c r="F3367" s="18" t="s">
        <v>4929</v>
      </c>
      <c r="G3367" s="111" t="s">
        <v>26</v>
      </c>
      <c r="H3367" s="102" t="s">
        <v>323</v>
      </c>
      <c r="I3367" s="21">
        <v>17367600</v>
      </c>
      <c r="J3367" s="71">
        <v>150.434</v>
      </c>
      <c r="K3367" s="21">
        <v>22565130</v>
      </c>
      <c r="L3367" s="21">
        <v>15000000</v>
      </c>
      <c r="M3367" s="21">
        <v>16931880</v>
      </c>
      <c r="N3367" s="21"/>
      <c r="O3367" s="21">
        <v>-61035</v>
      </c>
      <c r="P3367" s="21"/>
      <c r="Q3367" s="21"/>
      <c r="R3367" s="22">
        <v>8.875</v>
      </c>
      <c r="S3367" s="22">
        <v>7.5060000000000002</v>
      </c>
      <c r="T3367" s="20" t="s">
        <v>118</v>
      </c>
      <c r="U3367" s="21">
        <v>502917</v>
      </c>
      <c r="V3367" s="21">
        <v>1331250</v>
      </c>
      <c r="W3367" s="34">
        <v>37362</v>
      </c>
      <c r="X3367" s="34">
        <v>47345</v>
      </c>
      <c r="Y3367" s="109"/>
      <c r="Z3367" s="70" t="s">
        <v>4927</v>
      </c>
      <c r="AA3367" s="20" t="s">
        <v>4926</v>
      </c>
      <c r="AB3367" s="109"/>
      <c r="AC3367" s="19"/>
      <c r="AD3367" s="22"/>
      <c r="AE3367" s="19"/>
    </row>
    <row r="3368" spans="2:31" x14ac:dyDescent="0.2">
      <c r="B3368" s="14" t="s">
        <v>9829</v>
      </c>
      <c r="C3368" s="33" t="s">
        <v>9828</v>
      </c>
      <c r="D3368" s="16" t="s">
        <v>9825</v>
      </c>
      <c r="E3368" s="104" t="s">
        <v>26</v>
      </c>
      <c r="F3368" s="18" t="s">
        <v>4929</v>
      </c>
      <c r="G3368" s="111" t="s">
        <v>26</v>
      </c>
      <c r="H3368" s="102" t="s">
        <v>323</v>
      </c>
      <c r="I3368" s="21">
        <v>9964700</v>
      </c>
      <c r="J3368" s="71">
        <v>111.003</v>
      </c>
      <c r="K3368" s="21">
        <v>11100250</v>
      </c>
      <c r="L3368" s="21">
        <v>10000000</v>
      </c>
      <c r="M3368" s="21">
        <v>9986497</v>
      </c>
      <c r="N3368" s="21"/>
      <c r="O3368" s="21">
        <v>5150</v>
      </c>
      <c r="P3368" s="21"/>
      <c r="Q3368" s="21"/>
      <c r="R3368" s="22">
        <v>5.6</v>
      </c>
      <c r="S3368" s="22">
        <v>5.6619999999999999</v>
      </c>
      <c r="T3368" s="20" t="s">
        <v>4965</v>
      </c>
      <c r="U3368" s="21">
        <v>71556</v>
      </c>
      <c r="V3368" s="21">
        <v>560000</v>
      </c>
      <c r="W3368" s="34">
        <v>39580</v>
      </c>
      <c r="X3368" s="34">
        <v>42139</v>
      </c>
      <c r="Y3368" s="109"/>
      <c r="Z3368" s="70" t="s">
        <v>4927</v>
      </c>
      <c r="AA3368" s="20" t="s">
        <v>4926</v>
      </c>
      <c r="AB3368" s="109"/>
      <c r="AC3368" s="19"/>
      <c r="AD3368" s="22"/>
      <c r="AE3368" s="19"/>
    </row>
    <row r="3369" spans="2:31" x14ac:dyDescent="0.2">
      <c r="B3369" s="14" t="s">
        <v>9827</v>
      </c>
      <c r="C3369" s="33" t="s">
        <v>9826</v>
      </c>
      <c r="D3369" s="16" t="s">
        <v>9825</v>
      </c>
      <c r="E3369" s="104" t="s">
        <v>5057</v>
      </c>
      <c r="F3369" s="18" t="s">
        <v>4929</v>
      </c>
      <c r="G3369" s="111" t="s">
        <v>26</v>
      </c>
      <c r="H3369" s="102" t="s">
        <v>323</v>
      </c>
      <c r="I3369" s="21">
        <v>6527131</v>
      </c>
      <c r="J3369" s="71">
        <v>123.51600000000001</v>
      </c>
      <c r="K3369" s="21">
        <v>8139718</v>
      </c>
      <c r="L3369" s="21">
        <v>6590000</v>
      </c>
      <c r="M3369" s="21">
        <v>6545450</v>
      </c>
      <c r="N3369" s="21"/>
      <c r="O3369" s="21">
        <v>5368</v>
      </c>
      <c r="P3369" s="21"/>
      <c r="Q3369" s="21"/>
      <c r="R3369" s="22">
        <v>5.9</v>
      </c>
      <c r="S3369" s="22">
        <v>6.0279999999999996</v>
      </c>
      <c r="T3369" s="20" t="s">
        <v>89</v>
      </c>
      <c r="U3369" s="21">
        <v>17280</v>
      </c>
      <c r="V3369" s="21">
        <v>388810</v>
      </c>
      <c r="W3369" s="34">
        <v>39967</v>
      </c>
      <c r="X3369" s="34">
        <v>43631</v>
      </c>
      <c r="Y3369" s="109"/>
      <c r="Z3369" s="70" t="s">
        <v>4927</v>
      </c>
      <c r="AA3369" s="20" t="s">
        <v>4926</v>
      </c>
      <c r="AB3369" s="109"/>
      <c r="AC3369" s="19"/>
      <c r="AD3369" s="22"/>
      <c r="AE3369" s="19"/>
    </row>
    <row r="3370" spans="2:31" x14ac:dyDescent="0.2">
      <c r="B3370" s="14" t="s">
        <v>9824</v>
      </c>
      <c r="C3370" s="33" t="s">
        <v>9823</v>
      </c>
      <c r="D3370" s="16" t="s">
        <v>9822</v>
      </c>
      <c r="E3370" s="104" t="s">
        <v>26</v>
      </c>
      <c r="F3370" s="18" t="s">
        <v>116</v>
      </c>
      <c r="G3370" s="111" t="s">
        <v>26</v>
      </c>
      <c r="H3370" s="102" t="s">
        <v>323</v>
      </c>
      <c r="I3370" s="21">
        <v>14461384</v>
      </c>
      <c r="J3370" s="71">
        <v>101.541</v>
      </c>
      <c r="K3370" s="21">
        <v>14687949</v>
      </c>
      <c r="L3370" s="21">
        <v>14465000</v>
      </c>
      <c r="M3370" s="21">
        <v>14464827</v>
      </c>
      <c r="N3370" s="21"/>
      <c r="O3370" s="21">
        <v>-173</v>
      </c>
      <c r="P3370" s="21"/>
      <c r="Q3370" s="21"/>
      <c r="R3370" s="22">
        <v>4.75</v>
      </c>
      <c r="S3370" s="22">
        <v>4.7530000000000001</v>
      </c>
      <c r="T3370" s="20" t="s">
        <v>89</v>
      </c>
      <c r="U3370" s="21">
        <v>57257</v>
      </c>
      <c r="V3370" s="21">
        <v>687088</v>
      </c>
      <c r="W3370" s="34">
        <v>37754</v>
      </c>
      <c r="X3370" s="34">
        <v>41426</v>
      </c>
      <c r="Y3370" s="109"/>
      <c r="Z3370" s="70" t="s">
        <v>4927</v>
      </c>
      <c r="AA3370" s="20" t="s">
        <v>4926</v>
      </c>
      <c r="AB3370" s="109"/>
      <c r="AC3370" s="19"/>
      <c r="AD3370" s="22"/>
      <c r="AE3370" s="19"/>
    </row>
    <row r="3371" spans="2:31" x14ac:dyDescent="0.2">
      <c r="B3371" s="14" t="s">
        <v>9821</v>
      </c>
      <c r="C3371" s="33" t="s">
        <v>9820</v>
      </c>
      <c r="D3371" s="16" t="s">
        <v>9817</v>
      </c>
      <c r="E3371" s="104" t="s">
        <v>26</v>
      </c>
      <c r="F3371" s="18" t="s">
        <v>4929</v>
      </c>
      <c r="G3371" s="111" t="s">
        <v>26</v>
      </c>
      <c r="H3371" s="102" t="s">
        <v>334</v>
      </c>
      <c r="I3371" s="21">
        <v>15912507</v>
      </c>
      <c r="J3371" s="71">
        <v>108.83199999999999</v>
      </c>
      <c r="K3371" s="21">
        <v>16324800</v>
      </c>
      <c r="L3371" s="21">
        <v>15000000</v>
      </c>
      <c r="M3371" s="21">
        <v>15340684</v>
      </c>
      <c r="N3371" s="21"/>
      <c r="O3371" s="21">
        <v>-138565</v>
      </c>
      <c r="P3371" s="21"/>
      <c r="Q3371" s="21"/>
      <c r="R3371" s="22">
        <v>4.96</v>
      </c>
      <c r="S3371" s="22">
        <v>3.9049999999999998</v>
      </c>
      <c r="T3371" s="20" t="s">
        <v>4949</v>
      </c>
      <c r="U3371" s="21">
        <v>157067</v>
      </c>
      <c r="V3371" s="21">
        <v>744000</v>
      </c>
      <c r="W3371" s="34">
        <v>39721</v>
      </c>
      <c r="X3371" s="34">
        <v>42109</v>
      </c>
      <c r="Y3371" s="109"/>
      <c r="Z3371" s="70" t="s">
        <v>531</v>
      </c>
      <c r="AA3371" s="20" t="s">
        <v>26</v>
      </c>
      <c r="AB3371" s="109"/>
      <c r="AC3371" s="19"/>
      <c r="AD3371" s="22"/>
      <c r="AE3371" s="19"/>
    </row>
    <row r="3372" spans="2:31" x14ac:dyDescent="0.2">
      <c r="B3372" s="14" t="s">
        <v>9819</v>
      </c>
      <c r="C3372" s="33" t="s">
        <v>9818</v>
      </c>
      <c r="D3372" s="16" t="s">
        <v>9817</v>
      </c>
      <c r="E3372" s="104" t="s">
        <v>26</v>
      </c>
      <c r="F3372" s="18" t="s">
        <v>4929</v>
      </c>
      <c r="G3372" s="111" t="s">
        <v>26</v>
      </c>
      <c r="H3372" s="102" t="s">
        <v>334</v>
      </c>
      <c r="I3372" s="21">
        <v>25000000</v>
      </c>
      <c r="J3372" s="71">
        <v>122.949</v>
      </c>
      <c r="K3372" s="21">
        <v>30737250</v>
      </c>
      <c r="L3372" s="21">
        <v>25000000</v>
      </c>
      <c r="M3372" s="21">
        <v>25000000</v>
      </c>
      <c r="N3372" s="21"/>
      <c r="O3372" s="21"/>
      <c r="P3372" s="21"/>
      <c r="Q3372" s="21"/>
      <c r="R3372" s="22">
        <v>5.94</v>
      </c>
      <c r="S3372" s="22">
        <v>5.94</v>
      </c>
      <c r="T3372" s="20" t="s">
        <v>4949</v>
      </c>
      <c r="U3372" s="21">
        <v>358875</v>
      </c>
      <c r="V3372" s="21">
        <v>1485000</v>
      </c>
      <c r="W3372" s="34">
        <v>39157</v>
      </c>
      <c r="X3372" s="34">
        <v>44655</v>
      </c>
      <c r="Y3372" s="109"/>
      <c r="Z3372" s="70" t="s">
        <v>531</v>
      </c>
      <c r="AA3372" s="20" t="s">
        <v>26</v>
      </c>
      <c r="AB3372" s="109"/>
      <c r="AC3372" s="19"/>
      <c r="AD3372" s="22"/>
      <c r="AE3372" s="19"/>
    </row>
    <row r="3373" spans="2:31" x14ac:dyDescent="0.2">
      <c r="B3373" s="14" t="s">
        <v>9816</v>
      </c>
      <c r="C3373" s="33" t="s">
        <v>9815</v>
      </c>
      <c r="D3373" s="16" t="s">
        <v>9814</v>
      </c>
      <c r="E3373" s="104" t="s">
        <v>26</v>
      </c>
      <c r="F3373" s="18" t="s">
        <v>116</v>
      </c>
      <c r="G3373" s="111" t="s">
        <v>26</v>
      </c>
      <c r="H3373" s="102" t="s">
        <v>334</v>
      </c>
      <c r="I3373" s="21">
        <v>12407535</v>
      </c>
      <c r="J3373" s="71">
        <v>109.6</v>
      </c>
      <c r="K3373" s="21">
        <v>13694520</v>
      </c>
      <c r="L3373" s="21">
        <v>12495000</v>
      </c>
      <c r="M3373" s="21">
        <v>12449320</v>
      </c>
      <c r="N3373" s="21"/>
      <c r="O3373" s="21">
        <v>8088</v>
      </c>
      <c r="P3373" s="21"/>
      <c r="Q3373" s="21"/>
      <c r="R3373" s="22">
        <v>6.375</v>
      </c>
      <c r="S3373" s="22">
        <v>6.4710000000000001</v>
      </c>
      <c r="T3373" s="20" t="s">
        <v>89</v>
      </c>
      <c r="U3373" s="21">
        <v>48678</v>
      </c>
      <c r="V3373" s="21">
        <v>796556</v>
      </c>
      <c r="W3373" s="34">
        <v>39240</v>
      </c>
      <c r="X3373" s="34">
        <v>42895</v>
      </c>
      <c r="Y3373" s="109"/>
      <c r="Z3373" s="70" t="s">
        <v>4927</v>
      </c>
      <c r="AA3373" s="20" t="s">
        <v>4926</v>
      </c>
      <c r="AB3373" s="109"/>
      <c r="AC3373" s="19"/>
      <c r="AD3373" s="22"/>
      <c r="AE3373" s="19"/>
    </row>
    <row r="3374" spans="2:31" x14ac:dyDescent="0.2">
      <c r="B3374" s="14" t="s">
        <v>9813</v>
      </c>
      <c r="C3374" s="33" t="s">
        <v>9812</v>
      </c>
      <c r="D3374" s="16" t="s">
        <v>9805</v>
      </c>
      <c r="E3374" s="104" t="s">
        <v>26</v>
      </c>
      <c r="F3374" s="18" t="s">
        <v>116</v>
      </c>
      <c r="G3374" s="111" t="s">
        <v>26</v>
      </c>
      <c r="H3374" s="102" t="s">
        <v>323</v>
      </c>
      <c r="I3374" s="21">
        <v>8520115</v>
      </c>
      <c r="J3374" s="71">
        <v>105.419</v>
      </c>
      <c r="K3374" s="21">
        <v>9044933</v>
      </c>
      <c r="L3374" s="21">
        <v>8580000</v>
      </c>
      <c r="M3374" s="21">
        <v>8571240</v>
      </c>
      <c r="N3374" s="21"/>
      <c r="O3374" s="21">
        <v>7186</v>
      </c>
      <c r="P3374" s="21"/>
      <c r="Q3374" s="21"/>
      <c r="R3374" s="22">
        <v>5.5</v>
      </c>
      <c r="S3374" s="22">
        <v>5.5919999999999996</v>
      </c>
      <c r="T3374" s="20" t="s">
        <v>4985</v>
      </c>
      <c r="U3374" s="21">
        <v>157300</v>
      </c>
      <c r="V3374" s="21">
        <v>471900</v>
      </c>
      <c r="W3374" s="34">
        <v>38048</v>
      </c>
      <c r="X3374" s="34">
        <v>41699</v>
      </c>
      <c r="Y3374" s="109"/>
      <c r="Z3374" s="70" t="s">
        <v>4927</v>
      </c>
      <c r="AA3374" s="20" t="s">
        <v>4926</v>
      </c>
      <c r="AB3374" s="109"/>
      <c r="AC3374" s="19"/>
      <c r="AD3374" s="22"/>
      <c r="AE3374" s="19"/>
    </row>
    <row r="3375" spans="2:31" x14ac:dyDescent="0.2">
      <c r="B3375" s="14" t="s">
        <v>9811</v>
      </c>
      <c r="C3375" s="33" t="s">
        <v>9810</v>
      </c>
      <c r="D3375" s="16" t="s">
        <v>9805</v>
      </c>
      <c r="E3375" s="104" t="s">
        <v>26</v>
      </c>
      <c r="F3375" s="18" t="s">
        <v>116</v>
      </c>
      <c r="G3375" s="111" t="s">
        <v>26</v>
      </c>
      <c r="H3375" s="102" t="s">
        <v>323</v>
      </c>
      <c r="I3375" s="21">
        <v>17436978</v>
      </c>
      <c r="J3375" s="71">
        <v>116.34699999999999</v>
      </c>
      <c r="K3375" s="21">
        <v>20418934</v>
      </c>
      <c r="L3375" s="21">
        <v>17550000</v>
      </c>
      <c r="M3375" s="21">
        <v>17462723</v>
      </c>
      <c r="N3375" s="21"/>
      <c r="O3375" s="21">
        <v>9636</v>
      </c>
      <c r="P3375" s="21"/>
      <c r="Q3375" s="21"/>
      <c r="R3375" s="22">
        <v>5</v>
      </c>
      <c r="S3375" s="22">
        <v>5.0830000000000002</v>
      </c>
      <c r="T3375" s="20" t="s">
        <v>4985</v>
      </c>
      <c r="U3375" s="21">
        <v>221812</v>
      </c>
      <c r="V3375" s="21">
        <v>877500</v>
      </c>
      <c r="W3375" s="34">
        <v>40260</v>
      </c>
      <c r="X3375" s="34">
        <v>43920</v>
      </c>
      <c r="Y3375" s="109"/>
      <c r="Z3375" s="70" t="s">
        <v>4927</v>
      </c>
      <c r="AA3375" s="20" t="s">
        <v>4926</v>
      </c>
      <c r="AB3375" s="109"/>
      <c r="AC3375" s="19"/>
      <c r="AD3375" s="22"/>
      <c r="AE3375" s="19"/>
    </row>
    <row r="3376" spans="2:31" x14ac:dyDescent="0.2">
      <c r="B3376" s="14" t="s">
        <v>9809</v>
      </c>
      <c r="C3376" s="33" t="s">
        <v>9808</v>
      </c>
      <c r="D3376" s="16" t="s">
        <v>9805</v>
      </c>
      <c r="E3376" s="104" t="s">
        <v>26</v>
      </c>
      <c r="F3376" s="18" t="s">
        <v>116</v>
      </c>
      <c r="G3376" s="111" t="s">
        <v>26</v>
      </c>
      <c r="H3376" s="102" t="s">
        <v>323</v>
      </c>
      <c r="I3376" s="21">
        <v>24796500</v>
      </c>
      <c r="J3376" s="71">
        <v>116.01300000000001</v>
      </c>
      <c r="K3376" s="21">
        <v>29003125</v>
      </c>
      <c r="L3376" s="21">
        <v>25000000</v>
      </c>
      <c r="M3376" s="21">
        <v>24851086</v>
      </c>
      <c r="N3376" s="21"/>
      <c r="O3376" s="21">
        <v>18329</v>
      </c>
      <c r="P3376" s="21"/>
      <c r="Q3376" s="21"/>
      <c r="R3376" s="22">
        <v>5</v>
      </c>
      <c r="S3376" s="22">
        <v>5.1050000000000004</v>
      </c>
      <c r="T3376" s="20" t="s">
        <v>4949</v>
      </c>
      <c r="U3376" s="21">
        <v>260417</v>
      </c>
      <c r="V3376" s="21">
        <v>1250000</v>
      </c>
      <c r="W3376" s="34">
        <v>40094</v>
      </c>
      <c r="X3376" s="34">
        <v>43754</v>
      </c>
      <c r="Y3376" s="109"/>
      <c r="Z3376" s="70" t="s">
        <v>4927</v>
      </c>
      <c r="AA3376" s="20" t="s">
        <v>4926</v>
      </c>
      <c r="AB3376" s="109"/>
      <c r="AC3376" s="19"/>
      <c r="AD3376" s="22"/>
      <c r="AE3376" s="19"/>
    </row>
    <row r="3377" spans="2:31" x14ac:dyDescent="0.2">
      <c r="B3377" s="14" t="s">
        <v>9807</v>
      </c>
      <c r="C3377" s="33" t="s">
        <v>9806</v>
      </c>
      <c r="D3377" s="16" t="s">
        <v>9805</v>
      </c>
      <c r="E3377" s="104" t="s">
        <v>26</v>
      </c>
      <c r="F3377" s="18" t="s">
        <v>116</v>
      </c>
      <c r="G3377" s="111" t="s">
        <v>26</v>
      </c>
      <c r="H3377" s="102" t="s">
        <v>323</v>
      </c>
      <c r="I3377" s="21">
        <v>22317300</v>
      </c>
      <c r="J3377" s="71">
        <v>103.938</v>
      </c>
      <c r="K3377" s="21">
        <v>23386118</v>
      </c>
      <c r="L3377" s="21">
        <v>22500000</v>
      </c>
      <c r="M3377" s="21">
        <v>22363252</v>
      </c>
      <c r="N3377" s="21"/>
      <c r="O3377" s="21">
        <v>34417</v>
      </c>
      <c r="P3377" s="21"/>
      <c r="Q3377" s="21"/>
      <c r="R3377" s="22">
        <v>2.375</v>
      </c>
      <c r="S3377" s="22">
        <v>2.5489999999999999</v>
      </c>
      <c r="T3377" s="20" t="s">
        <v>4985</v>
      </c>
      <c r="U3377" s="21">
        <v>167734</v>
      </c>
      <c r="V3377" s="21">
        <v>534375</v>
      </c>
      <c r="W3377" s="34">
        <v>40786</v>
      </c>
      <c r="X3377" s="34">
        <v>42621</v>
      </c>
      <c r="Y3377" s="109"/>
      <c r="Z3377" s="70" t="s">
        <v>4927</v>
      </c>
      <c r="AA3377" s="20" t="s">
        <v>4926</v>
      </c>
      <c r="AB3377" s="109"/>
      <c r="AC3377" s="19"/>
      <c r="AD3377" s="22"/>
      <c r="AE3377" s="19"/>
    </row>
    <row r="3378" spans="2:31" x14ac:dyDescent="0.2">
      <c r="B3378" s="14" t="s">
        <v>9804</v>
      </c>
      <c r="C3378" s="33" t="s">
        <v>9803</v>
      </c>
      <c r="D3378" s="16" t="s">
        <v>9802</v>
      </c>
      <c r="E3378" s="104" t="s">
        <v>26</v>
      </c>
      <c r="F3378" s="18" t="s">
        <v>116</v>
      </c>
      <c r="G3378" s="111" t="s">
        <v>26</v>
      </c>
      <c r="H3378" s="102" t="s">
        <v>334</v>
      </c>
      <c r="I3378" s="21">
        <v>15000000</v>
      </c>
      <c r="J3378" s="71">
        <v>113.157</v>
      </c>
      <c r="K3378" s="21">
        <v>16973550</v>
      </c>
      <c r="L3378" s="21">
        <v>15000000</v>
      </c>
      <c r="M3378" s="21">
        <v>15000000</v>
      </c>
      <c r="N3378" s="21"/>
      <c r="O3378" s="21"/>
      <c r="P3378" s="21"/>
      <c r="Q3378" s="21"/>
      <c r="R3378" s="22">
        <v>7.28</v>
      </c>
      <c r="S3378" s="22">
        <v>7.28</v>
      </c>
      <c r="T3378" s="20" t="s">
        <v>4985</v>
      </c>
      <c r="U3378" s="21">
        <v>321533</v>
      </c>
      <c r="V3378" s="21">
        <v>1092000</v>
      </c>
      <c r="W3378" s="34">
        <v>38425</v>
      </c>
      <c r="X3378" s="34">
        <v>42078</v>
      </c>
      <c r="Y3378" s="109"/>
      <c r="Z3378" s="70" t="s">
        <v>531</v>
      </c>
      <c r="AA3378" s="20" t="s">
        <v>26</v>
      </c>
      <c r="AB3378" s="109"/>
      <c r="AC3378" s="19"/>
      <c r="AD3378" s="22"/>
      <c r="AE3378" s="19"/>
    </row>
    <row r="3379" spans="2:31" x14ac:dyDescent="0.2">
      <c r="B3379" s="14" t="s">
        <v>9801</v>
      </c>
      <c r="C3379" s="33" t="s">
        <v>9800</v>
      </c>
      <c r="D3379" s="16" t="s">
        <v>9799</v>
      </c>
      <c r="E3379" s="104" t="s">
        <v>26</v>
      </c>
      <c r="F3379" s="18" t="s">
        <v>116</v>
      </c>
      <c r="G3379" s="111" t="s">
        <v>26</v>
      </c>
      <c r="H3379" s="102" t="s">
        <v>334</v>
      </c>
      <c r="I3379" s="21">
        <v>19989800</v>
      </c>
      <c r="J3379" s="71">
        <v>102.053</v>
      </c>
      <c r="K3379" s="21">
        <v>20410520</v>
      </c>
      <c r="L3379" s="21">
        <v>20000000</v>
      </c>
      <c r="M3379" s="21">
        <v>19990310</v>
      </c>
      <c r="N3379" s="21"/>
      <c r="O3379" s="21">
        <v>510</v>
      </c>
      <c r="P3379" s="21"/>
      <c r="Q3379" s="21"/>
      <c r="R3379" s="22">
        <v>2.625</v>
      </c>
      <c r="S3379" s="22">
        <v>2.6360000000000001</v>
      </c>
      <c r="T3379" s="20" t="s">
        <v>4985</v>
      </c>
      <c r="U3379" s="21">
        <v>137083</v>
      </c>
      <c r="V3379" s="21"/>
      <c r="W3379" s="34">
        <v>41172</v>
      </c>
      <c r="X3379" s="34">
        <v>43005</v>
      </c>
      <c r="Y3379" s="109"/>
      <c r="Z3379" s="70" t="s">
        <v>4927</v>
      </c>
      <c r="AA3379" s="20" t="s">
        <v>4926</v>
      </c>
      <c r="AB3379" s="109"/>
      <c r="AC3379" s="19"/>
      <c r="AD3379" s="22"/>
      <c r="AE3379" s="19"/>
    </row>
    <row r="3380" spans="2:31" x14ac:dyDescent="0.2">
      <c r="B3380" s="14" t="s">
        <v>9798</v>
      </c>
      <c r="C3380" s="33" t="s">
        <v>9797</v>
      </c>
      <c r="D3380" s="16" t="s">
        <v>9792</v>
      </c>
      <c r="E3380" s="104" t="s">
        <v>26</v>
      </c>
      <c r="F3380" s="18" t="s">
        <v>4929</v>
      </c>
      <c r="G3380" s="111" t="s">
        <v>26</v>
      </c>
      <c r="H3380" s="102" t="s">
        <v>323</v>
      </c>
      <c r="I3380" s="21">
        <v>5457817</v>
      </c>
      <c r="J3380" s="71">
        <v>107.562</v>
      </c>
      <c r="K3380" s="21">
        <v>6184809</v>
      </c>
      <c r="L3380" s="21">
        <v>5750000</v>
      </c>
      <c r="M3380" s="21">
        <v>5671968</v>
      </c>
      <c r="N3380" s="21"/>
      <c r="O3380" s="21">
        <v>32836</v>
      </c>
      <c r="P3380" s="21"/>
      <c r="Q3380" s="21"/>
      <c r="R3380" s="22">
        <v>4.625</v>
      </c>
      <c r="S3380" s="22">
        <v>5.3220000000000001</v>
      </c>
      <c r="T3380" s="20" t="s">
        <v>118</v>
      </c>
      <c r="U3380" s="21">
        <v>110807</v>
      </c>
      <c r="V3380" s="21">
        <v>265938</v>
      </c>
      <c r="W3380" s="34">
        <v>38623</v>
      </c>
      <c r="X3380" s="34">
        <v>42036</v>
      </c>
      <c r="Y3380" s="109"/>
      <c r="Z3380" s="70" t="s">
        <v>4927</v>
      </c>
      <c r="AA3380" s="20" t="s">
        <v>4926</v>
      </c>
      <c r="AB3380" s="109"/>
      <c r="AC3380" s="19"/>
      <c r="AD3380" s="22"/>
      <c r="AE3380" s="19"/>
    </row>
    <row r="3381" spans="2:31" x14ac:dyDescent="0.2">
      <c r="B3381" s="14" t="s">
        <v>9796</v>
      </c>
      <c r="C3381" s="33" t="s">
        <v>9795</v>
      </c>
      <c r="D3381" s="16" t="s">
        <v>9792</v>
      </c>
      <c r="E3381" s="104" t="s">
        <v>26</v>
      </c>
      <c r="F3381" s="18" t="s">
        <v>4929</v>
      </c>
      <c r="G3381" s="111" t="s">
        <v>26</v>
      </c>
      <c r="H3381" s="102" t="s">
        <v>323</v>
      </c>
      <c r="I3381" s="21">
        <v>7854169</v>
      </c>
      <c r="J3381" s="71">
        <v>104.474</v>
      </c>
      <c r="K3381" s="21">
        <v>8357920</v>
      </c>
      <c r="L3381" s="21">
        <v>8000000</v>
      </c>
      <c r="M3381" s="21">
        <v>7978256</v>
      </c>
      <c r="N3381" s="21"/>
      <c r="O3381" s="21">
        <v>19561</v>
      </c>
      <c r="P3381" s="21"/>
      <c r="Q3381" s="21"/>
      <c r="R3381" s="22">
        <v>4.95</v>
      </c>
      <c r="S3381" s="22">
        <v>5.2229999999999999</v>
      </c>
      <c r="T3381" s="20" t="s">
        <v>85</v>
      </c>
      <c r="U3381" s="21">
        <v>182600</v>
      </c>
      <c r="V3381" s="21">
        <v>396000</v>
      </c>
      <c r="W3381" s="34">
        <v>38623</v>
      </c>
      <c r="X3381" s="34">
        <v>41654</v>
      </c>
      <c r="Y3381" s="109"/>
      <c r="Z3381" s="70" t="s">
        <v>4927</v>
      </c>
      <c r="AA3381" s="20" t="s">
        <v>4926</v>
      </c>
      <c r="AB3381" s="109"/>
      <c r="AC3381" s="19"/>
      <c r="AD3381" s="22"/>
      <c r="AE3381" s="19"/>
    </row>
    <row r="3382" spans="2:31" x14ac:dyDescent="0.2">
      <c r="B3382" s="14" t="s">
        <v>9794</v>
      </c>
      <c r="C3382" s="33" t="s">
        <v>9793</v>
      </c>
      <c r="D3382" s="16" t="s">
        <v>9792</v>
      </c>
      <c r="E3382" s="104" t="s">
        <v>26</v>
      </c>
      <c r="F3382" s="18" t="s">
        <v>4929</v>
      </c>
      <c r="G3382" s="111" t="s">
        <v>26</v>
      </c>
      <c r="H3382" s="102" t="s">
        <v>323</v>
      </c>
      <c r="I3382" s="21">
        <v>13114730</v>
      </c>
      <c r="J3382" s="71">
        <v>136.74299999999999</v>
      </c>
      <c r="K3382" s="21">
        <v>17995326</v>
      </c>
      <c r="L3382" s="21">
        <v>13160000</v>
      </c>
      <c r="M3382" s="21">
        <v>13118157</v>
      </c>
      <c r="N3382" s="21"/>
      <c r="O3382" s="21">
        <v>187852</v>
      </c>
      <c r="P3382" s="21"/>
      <c r="Q3382" s="21"/>
      <c r="R3382" s="22">
        <v>6.45</v>
      </c>
      <c r="S3382" s="22">
        <v>6.476</v>
      </c>
      <c r="T3382" s="20" t="s">
        <v>4985</v>
      </c>
      <c r="U3382" s="21">
        <v>282940</v>
      </c>
      <c r="V3382" s="21">
        <v>848820</v>
      </c>
      <c r="W3382" s="34">
        <v>39315</v>
      </c>
      <c r="X3382" s="34">
        <v>50284</v>
      </c>
      <c r="Y3382" s="109"/>
      <c r="Z3382" s="70" t="s">
        <v>4927</v>
      </c>
      <c r="AA3382" s="20" t="s">
        <v>4926</v>
      </c>
      <c r="AB3382" s="109"/>
      <c r="AC3382" s="19"/>
      <c r="AD3382" s="22"/>
      <c r="AE3382" s="19"/>
    </row>
    <row r="3383" spans="2:31" x14ac:dyDescent="0.2">
      <c r="B3383" s="14" t="s">
        <v>9791</v>
      </c>
      <c r="C3383" s="33" t="s">
        <v>9790</v>
      </c>
      <c r="D3383" s="16" t="s">
        <v>9777</v>
      </c>
      <c r="E3383" s="104" t="s">
        <v>26</v>
      </c>
      <c r="F3383" s="18" t="s">
        <v>4929</v>
      </c>
      <c r="G3383" s="111" t="s">
        <v>26</v>
      </c>
      <c r="H3383" s="102" t="s">
        <v>323</v>
      </c>
      <c r="I3383" s="21">
        <v>23971200</v>
      </c>
      <c r="J3383" s="71">
        <v>100.462</v>
      </c>
      <c r="K3383" s="21">
        <v>24110856</v>
      </c>
      <c r="L3383" s="21">
        <v>24000000</v>
      </c>
      <c r="M3383" s="21">
        <v>23997698</v>
      </c>
      <c r="N3383" s="21"/>
      <c r="O3383" s="21">
        <v>9788</v>
      </c>
      <c r="P3383" s="21"/>
      <c r="Q3383" s="21"/>
      <c r="R3383" s="22">
        <v>2.5</v>
      </c>
      <c r="S3383" s="22">
        <v>2.5419999999999998</v>
      </c>
      <c r="T3383" s="20" t="s">
        <v>4985</v>
      </c>
      <c r="U3383" s="21">
        <v>158333</v>
      </c>
      <c r="V3383" s="21">
        <v>600000</v>
      </c>
      <c r="W3383" s="34">
        <v>40261</v>
      </c>
      <c r="X3383" s="34">
        <v>41359</v>
      </c>
      <c r="Y3383" s="109"/>
      <c r="Z3383" s="70" t="s">
        <v>4927</v>
      </c>
      <c r="AA3383" s="20" t="s">
        <v>4926</v>
      </c>
      <c r="AB3383" s="109"/>
      <c r="AC3383" s="19"/>
      <c r="AD3383" s="22"/>
      <c r="AE3383" s="19"/>
    </row>
    <row r="3384" spans="2:31" x14ac:dyDescent="0.2">
      <c r="B3384" s="14" t="s">
        <v>9789</v>
      </c>
      <c r="C3384" s="33" t="s">
        <v>9788</v>
      </c>
      <c r="D3384" s="16" t="s">
        <v>9777</v>
      </c>
      <c r="E3384" s="104" t="s">
        <v>5057</v>
      </c>
      <c r="F3384" s="18" t="s">
        <v>4929</v>
      </c>
      <c r="G3384" s="111" t="s">
        <v>26</v>
      </c>
      <c r="H3384" s="102" t="s">
        <v>323</v>
      </c>
      <c r="I3384" s="21">
        <v>5460565</v>
      </c>
      <c r="J3384" s="71">
        <v>116.35899999999999</v>
      </c>
      <c r="K3384" s="21">
        <v>6399751</v>
      </c>
      <c r="L3384" s="21">
        <v>5500000</v>
      </c>
      <c r="M3384" s="21">
        <v>5466942</v>
      </c>
      <c r="N3384" s="21"/>
      <c r="O3384" s="21">
        <v>3450</v>
      </c>
      <c r="P3384" s="21"/>
      <c r="Q3384" s="21"/>
      <c r="R3384" s="22">
        <v>4.375</v>
      </c>
      <c r="S3384" s="22">
        <v>4.4640000000000004</v>
      </c>
      <c r="T3384" s="20" t="s">
        <v>118</v>
      </c>
      <c r="U3384" s="21">
        <v>90903</v>
      </c>
      <c r="V3384" s="21">
        <v>240625</v>
      </c>
      <c r="W3384" s="34">
        <v>40567</v>
      </c>
      <c r="X3384" s="34">
        <v>44242</v>
      </c>
      <c r="Y3384" s="109"/>
      <c r="Z3384" s="70" t="s">
        <v>4927</v>
      </c>
      <c r="AA3384" s="20" t="s">
        <v>4926</v>
      </c>
      <c r="AB3384" s="109"/>
      <c r="AC3384" s="19"/>
      <c r="AD3384" s="22"/>
      <c r="AE3384" s="19"/>
    </row>
    <row r="3385" spans="2:31" x14ac:dyDescent="0.2">
      <c r="B3385" s="14" t="s">
        <v>9787</v>
      </c>
      <c r="C3385" s="33" t="s">
        <v>9786</v>
      </c>
      <c r="D3385" s="16" t="s">
        <v>9777</v>
      </c>
      <c r="E3385" s="104" t="s">
        <v>26</v>
      </c>
      <c r="F3385" s="18" t="s">
        <v>4929</v>
      </c>
      <c r="G3385" s="111" t="s">
        <v>26</v>
      </c>
      <c r="H3385" s="102" t="s">
        <v>323</v>
      </c>
      <c r="I3385" s="21">
        <v>999230</v>
      </c>
      <c r="J3385" s="71">
        <v>133.56200000000001</v>
      </c>
      <c r="K3385" s="21">
        <v>1335615</v>
      </c>
      <c r="L3385" s="21">
        <v>1000000</v>
      </c>
      <c r="M3385" s="21">
        <v>999476</v>
      </c>
      <c r="N3385" s="21"/>
      <c r="O3385" s="21">
        <v>77</v>
      </c>
      <c r="P3385" s="21"/>
      <c r="Q3385" s="21"/>
      <c r="R3385" s="22">
        <v>7.75</v>
      </c>
      <c r="S3385" s="22">
        <v>7.7610000000000001</v>
      </c>
      <c r="T3385" s="20" t="s">
        <v>85</v>
      </c>
      <c r="U3385" s="21">
        <v>35736</v>
      </c>
      <c r="V3385" s="21">
        <v>77500</v>
      </c>
      <c r="W3385" s="34">
        <v>39820</v>
      </c>
      <c r="X3385" s="34">
        <v>43480</v>
      </c>
      <c r="Y3385" s="109"/>
      <c r="Z3385" s="70" t="s">
        <v>4927</v>
      </c>
      <c r="AA3385" s="20" t="s">
        <v>4926</v>
      </c>
      <c r="AB3385" s="109"/>
      <c r="AC3385" s="19"/>
      <c r="AD3385" s="22"/>
      <c r="AE3385" s="19"/>
    </row>
    <row r="3386" spans="2:31" x14ac:dyDescent="0.2">
      <c r="B3386" s="14" t="s">
        <v>9785</v>
      </c>
      <c r="C3386" s="33" t="s">
        <v>9784</v>
      </c>
      <c r="D3386" s="16" t="s">
        <v>9777</v>
      </c>
      <c r="E3386" s="104" t="s">
        <v>5057</v>
      </c>
      <c r="F3386" s="18" t="s">
        <v>4929</v>
      </c>
      <c r="G3386" s="111" t="s">
        <v>26</v>
      </c>
      <c r="H3386" s="102" t="s">
        <v>323</v>
      </c>
      <c r="I3386" s="21">
        <v>2962520</v>
      </c>
      <c r="J3386" s="71">
        <v>108.554</v>
      </c>
      <c r="K3386" s="21">
        <v>3086199</v>
      </c>
      <c r="L3386" s="21">
        <v>2843000</v>
      </c>
      <c r="M3386" s="21">
        <v>2888396</v>
      </c>
      <c r="N3386" s="21"/>
      <c r="O3386" s="21">
        <v>-22573</v>
      </c>
      <c r="P3386" s="21"/>
      <c r="Q3386" s="21"/>
      <c r="R3386" s="22">
        <v>5.375</v>
      </c>
      <c r="S3386" s="22">
        <v>4.4749999999999996</v>
      </c>
      <c r="T3386" s="20" t="s">
        <v>4965</v>
      </c>
      <c r="U3386" s="21">
        <v>19526</v>
      </c>
      <c r="V3386" s="21">
        <v>152811</v>
      </c>
      <c r="W3386" s="34">
        <v>40015</v>
      </c>
      <c r="X3386" s="34">
        <v>41958</v>
      </c>
      <c r="Y3386" s="109"/>
      <c r="Z3386" s="70" t="s">
        <v>4927</v>
      </c>
      <c r="AA3386" s="20" t="s">
        <v>4926</v>
      </c>
      <c r="AB3386" s="109"/>
      <c r="AC3386" s="19"/>
      <c r="AD3386" s="22"/>
      <c r="AE3386" s="19"/>
    </row>
    <row r="3387" spans="2:31" x14ac:dyDescent="0.2">
      <c r="B3387" s="14" t="s">
        <v>9783</v>
      </c>
      <c r="C3387" s="33" t="s">
        <v>9782</v>
      </c>
      <c r="D3387" s="16" t="s">
        <v>9777</v>
      </c>
      <c r="E3387" s="104" t="s">
        <v>26</v>
      </c>
      <c r="F3387" s="18" t="s">
        <v>4929</v>
      </c>
      <c r="G3387" s="111" t="s">
        <v>26</v>
      </c>
      <c r="H3387" s="102" t="s">
        <v>323</v>
      </c>
      <c r="I3387" s="21">
        <v>10968320</v>
      </c>
      <c r="J3387" s="71">
        <v>101.053</v>
      </c>
      <c r="K3387" s="21">
        <v>11115830</v>
      </c>
      <c r="L3387" s="21">
        <v>11000000</v>
      </c>
      <c r="M3387" s="21">
        <v>10971137</v>
      </c>
      <c r="N3387" s="21"/>
      <c r="O3387" s="21">
        <v>2817</v>
      </c>
      <c r="P3387" s="21"/>
      <c r="Q3387" s="21"/>
      <c r="R3387" s="22">
        <v>1.375</v>
      </c>
      <c r="S3387" s="22">
        <v>1.4350000000000001</v>
      </c>
      <c r="T3387" s="20" t="s">
        <v>85</v>
      </c>
      <c r="U3387" s="21">
        <v>69323</v>
      </c>
      <c r="V3387" s="21"/>
      <c r="W3387" s="34">
        <v>41101</v>
      </c>
      <c r="X3387" s="34">
        <v>42931</v>
      </c>
      <c r="Y3387" s="109"/>
      <c r="Z3387" s="70" t="s">
        <v>4927</v>
      </c>
      <c r="AA3387" s="20" t="s">
        <v>4926</v>
      </c>
      <c r="AB3387" s="109"/>
      <c r="AC3387" s="19"/>
      <c r="AD3387" s="22"/>
      <c r="AE3387" s="19"/>
    </row>
    <row r="3388" spans="2:31" x14ac:dyDescent="0.2">
      <c r="B3388" s="14" t="s">
        <v>9781</v>
      </c>
      <c r="C3388" s="33" t="s">
        <v>9780</v>
      </c>
      <c r="D3388" s="16" t="s">
        <v>9777</v>
      </c>
      <c r="E3388" s="104" t="s">
        <v>26</v>
      </c>
      <c r="F3388" s="18" t="s">
        <v>4929</v>
      </c>
      <c r="G3388" s="111" t="s">
        <v>26</v>
      </c>
      <c r="H3388" s="102" t="s">
        <v>323</v>
      </c>
      <c r="I3388" s="21">
        <v>6468670</v>
      </c>
      <c r="J3388" s="71">
        <v>100.626</v>
      </c>
      <c r="K3388" s="21">
        <v>6540690</v>
      </c>
      <c r="L3388" s="21">
        <v>6500000</v>
      </c>
      <c r="M3388" s="21">
        <v>6469940</v>
      </c>
      <c r="N3388" s="21"/>
      <c r="O3388" s="21">
        <v>1270</v>
      </c>
      <c r="P3388" s="21"/>
      <c r="Q3388" s="21"/>
      <c r="R3388" s="22">
        <v>2.5</v>
      </c>
      <c r="S3388" s="22">
        <v>2.5550000000000002</v>
      </c>
      <c r="T3388" s="20" t="s">
        <v>85</v>
      </c>
      <c r="U3388" s="21">
        <v>74479</v>
      </c>
      <c r="V3388" s="21"/>
      <c r="W3388" s="34">
        <v>41101</v>
      </c>
      <c r="X3388" s="34">
        <v>44757</v>
      </c>
      <c r="Y3388" s="109"/>
      <c r="Z3388" s="70" t="s">
        <v>4927</v>
      </c>
      <c r="AA3388" s="20" t="s">
        <v>4926</v>
      </c>
      <c r="AB3388" s="109"/>
      <c r="AC3388" s="19"/>
      <c r="AD3388" s="22"/>
      <c r="AE3388" s="19"/>
    </row>
    <row r="3389" spans="2:31" x14ac:dyDescent="0.2">
      <c r="B3389" s="14" t="s">
        <v>9779</v>
      </c>
      <c r="C3389" s="33" t="s">
        <v>9778</v>
      </c>
      <c r="D3389" s="16" t="s">
        <v>9777</v>
      </c>
      <c r="E3389" s="104" t="s">
        <v>26</v>
      </c>
      <c r="F3389" s="18" t="s">
        <v>4929</v>
      </c>
      <c r="G3389" s="111" t="s">
        <v>26</v>
      </c>
      <c r="H3389" s="102" t="s">
        <v>323</v>
      </c>
      <c r="I3389" s="21">
        <v>4954600</v>
      </c>
      <c r="J3389" s="71">
        <v>100.462</v>
      </c>
      <c r="K3389" s="21">
        <v>5023115</v>
      </c>
      <c r="L3389" s="21">
        <v>5000000</v>
      </c>
      <c r="M3389" s="21">
        <v>4954974</v>
      </c>
      <c r="N3389" s="21"/>
      <c r="O3389" s="21">
        <v>374</v>
      </c>
      <c r="P3389" s="21"/>
      <c r="Q3389" s="21"/>
      <c r="R3389" s="22">
        <v>3.75</v>
      </c>
      <c r="S3389" s="22">
        <v>3.8010000000000002</v>
      </c>
      <c r="T3389" s="20" t="s">
        <v>85</v>
      </c>
      <c r="U3389" s="21">
        <v>85938</v>
      </c>
      <c r="V3389" s="21"/>
      <c r="W3389" s="34">
        <v>41101</v>
      </c>
      <c r="X3389" s="34">
        <v>52062</v>
      </c>
      <c r="Y3389" s="109"/>
      <c r="Z3389" s="70" t="s">
        <v>4927</v>
      </c>
      <c r="AA3389" s="20" t="s">
        <v>4926</v>
      </c>
      <c r="AB3389" s="109"/>
      <c r="AC3389" s="19"/>
      <c r="AD3389" s="22"/>
      <c r="AE3389" s="19"/>
    </row>
    <row r="3390" spans="2:31" x14ac:dyDescent="0.2">
      <c r="B3390" s="14" t="s">
        <v>9776</v>
      </c>
      <c r="C3390" s="33" t="s">
        <v>9775</v>
      </c>
      <c r="D3390" s="16" t="s">
        <v>9774</v>
      </c>
      <c r="E3390" s="104" t="s">
        <v>26</v>
      </c>
      <c r="F3390" s="18" t="s">
        <v>116</v>
      </c>
      <c r="G3390" s="111" t="s">
        <v>26</v>
      </c>
      <c r="H3390" s="102" t="s">
        <v>323</v>
      </c>
      <c r="I3390" s="21">
        <v>27090869</v>
      </c>
      <c r="J3390" s="71">
        <v>126.383</v>
      </c>
      <c r="K3390" s="21">
        <v>34003346</v>
      </c>
      <c r="L3390" s="21">
        <v>26905000</v>
      </c>
      <c r="M3390" s="21">
        <v>27070606</v>
      </c>
      <c r="N3390" s="21"/>
      <c r="O3390" s="21">
        <v>-2536</v>
      </c>
      <c r="P3390" s="21"/>
      <c r="Q3390" s="21"/>
      <c r="R3390" s="22">
        <v>7.35</v>
      </c>
      <c r="S3390" s="22">
        <v>7.2930000000000001</v>
      </c>
      <c r="T3390" s="20" t="s">
        <v>4965</v>
      </c>
      <c r="U3390" s="21">
        <v>329586</v>
      </c>
      <c r="V3390" s="21">
        <v>1977518</v>
      </c>
      <c r="W3390" s="34">
        <v>38196</v>
      </c>
      <c r="X3390" s="34">
        <v>49065</v>
      </c>
      <c r="Y3390" s="109"/>
      <c r="Z3390" s="70" t="s">
        <v>4927</v>
      </c>
      <c r="AA3390" s="20" t="s">
        <v>4926</v>
      </c>
      <c r="AB3390" s="109"/>
      <c r="AC3390" s="19"/>
      <c r="AD3390" s="22"/>
      <c r="AE3390" s="19"/>
    </row>
    <row r="3391" spans="2:31" x14ac:dyDescent="0.2">
      <c r="B3391" s="14" t="s">
        <v>9773</v>
      </c>
      <c r="C3391" s="33" t="s">
        <v>9772</v>
      </c>
      <c r="D3391" s="16" t="s">
        <v>9767</v>
      </c>
      <c r="E3391" s="104" t="s">
        <v>26</v>
      </c>
      <c r="F3391" s="18" t="s">
        <v>116</v>
      </c>
      <c r="G3391" s="111" t="s">
        <v>26</v>
      </c>
      <c r="H3391" s="102" t="s">
        <v>611</v>
      </c>
      <c r="I3391" s="21">
        <v>21423535</v>
      </c>
      <c r="J3391" s="71">
        <v>101.004</v>
      </c>
      <c r="K3391" s="21">
        <v>21715882</v>
      </c>
      <c r="L3391" s="21">
        <v>21500000</v>
      </c>
      <c r="M3391" s="21">
        <v>21492854</v>
      </c>
      <c r="N3391" s="21"/>
      <c r="O3391" s="21">
        <v>16384</v>
      </c>
      <c r="P3391" s="21"/>
      <c r="Q3391" s="21"/>
      <c r="R3391" s="22">
        <v>5.375</v>
      </c>
      <c r="S3391" s="22">
        <v>5.4569999999999999</v>
      </c>
      <c r="T3391" s="20" t="s">
        <v>89</v>
      </c>
      <c r="U3391" s="21">
        <v>96302</v>
      </c>
      <c r="V3391" s="21">
        <v>1155625</v>
      </c>
      <c r="W3391" s="34">
        <v>39629</v>
      </c>
      <c r="X3391" s="34">
        <v>41426</v>
      </c>
      <c r="Y3391" s="109"/>
      <c r="Z3391" s="70" t="s">
        <v>4927</v>
      </c>
      <c r="AA3391" s="20" t="s">
        <v>4926</v>
      </c>
      <c r="AB3391" s="109"/>
      <c r="AC3391" s="19"/>
      <c r="AD3391" s="22"/>
      <c r="AE3391" s="19"/>
    </row>
    <row r="3392" spans="2:31" x14ac:dyDescent="0.2">
      <c r="B3392" s="14" t="s">
        <v>9771</v>
      </c>
      <c r="C3392" s="33" t="s">
        <v>9770</v>
      </c>
      <c r="D3392" s="16" t="s">
        <v>9767</v>
      </c>
      <c r="E3392" s="104" t="s">
        <v>26</v>
      </c>
      <c r="F3392" s="18" t="s">
        <v>116</v>
      </c>
      <c r="G3392" s="111" t="s">
        <v>26</v>
      </c>
      <c r="H3392" s="102" t="s">
        <v>611</v>
      </c>
      <c r="I3392" s="21">
        <v>20817910</v>
      </c>
      <c r="J3392" s="71">
        <v>101.35</v>
      </c>
      <c r="K3392" s="21">
        <v>21283500</v>
      </c>
      <c r="L3392" s="21">
        <v>21000000</v>
      </c>
      <c r="M3392" s="21">
        <v>20887445</v>
      </c>
      <c r="N3392" s="21"/>
      <c r="O3392" s="21">
        <v>16918</v>
      </c>
      <c r="P3392" s="21"/>
      <c r="Q3392" s="21"/>
      <c r="R3392" s="22">
        <v>6.125</v>
      </c>
      <c r="S3392" s="22">
        <v>6.2430000000000003</v>
      </c>
      <c r="T3392" s="20" t="s">
        <v>89</v>
      </c>
      <c r="U3392" s="21">
        <v>107187</v>
      </c>
      <c r="V3392" s="21">
        <v>1286250</v>
      </c>
      <c r="W3392" s="34">
        <v>39629</v>
      </c>
      <c r="X3392" s="34">
        <v>43252</v>
      </c>
      <c r="Y3392" s="109"/>
      <c r="Z3392" s="70" t="s">
        <v>4927</v>
      </c>
      <c r="AA3392" s="20" t="s">
        <v>4926</v>
      </c>
      <c r="AB3392" s="109"/>
      <c r="AC3392" s="19"/>
      <c r="AD3392" s="22"/>
      <c r="AE3392" s="19"/>
    </row>
    <row r="3393" spans="2:31" x14ac:dyDescent="0.2">
      <c r="B3393" s="14" t="s">
        <v>9769</v>
      </c>
      <c r="C3393" s="33" t="s">
        <v>9768</v>
      </c>
      <c r="D3393" s="16" t="s">
        <v>9767</v>
      </c>
      <c r="E3393" s="104" t="s">
        <v>26</v>
      </c>
      <c r="F3393" s="18" t="s">
        <v>116</v>
      </c>
      <c r="G3393" s="111" t="s">
        <v>26</v>
      </c>
      <c r="H3393" s="102" t="s">
        <v>611</v>
      </c>
      <c r="I3393" s="21">
        <v>1493595</v>
      </c>
      <c r="J3393" s="71">
        <v>100.389</v>
      </c>
      <c r="K3393" s="21">
        <v>1505831</v>
      </c>
      <c r="L3393" s="21">
        <v>1500000</v>
      </c>
      <c r="M3393" s="21">
        <v>1495786</v>
      </c>
      <c r="N3393" s="21"/>
      <c r="O3393" s="21">
        <v>1194</v>
      </c>
      <c r="P3393" s="21"/>
      <c r="Q3393" s="21"/>
      <c r="R3393" s="22">
        <v>4.25</v>
      </c>
      <c r="S3393" s="22">
        <v>3.8450000000000002</v>
      </c>
      <c r="T3393" s="20" t="s">
        <v>4985</v>
      </c>
      <c r="U3393" s="21">
        <v>21240</v>
      </c>
      <c r="V3393" s="21">
        <v>58125</v>
      </c>
      <c r="W3393" s="34">
        <v>40602</v>
      </c>
      <c r="X3393" s="34">
        <v>42430</v>
      </c>
      <c r="Y3393" s="109"/>
      <c r="Z3393" s="70" t="s">
        <v>4927</v>
      </c>
      <c r="AA3393" s="20" t="s">
        <v>4926</v>
      </c>
      <c r="AB3393" s="109"/>
      <c r="AC3393" s="19"/>
      <c r="AD3393" s="22"/>
      <c r="AE3393" s="19"/>
    </row>
    <row r="3394" spans="2:31" x14ac:dyDescent="0.2">
      <c r="B3394" s="14" t="s">
        <v>9766</v>
      </c>
      <c r="C3394" s="33" t="s">
        <v>9765</v>
      </c>
      <c r="D3394" s="16" t="s">
        <v>9764</v>
      </c>
      <c r="E3394" s="104" t="s">
        <v>26</v>
      </c>
      <c r="F3394" s="18" t="s">
        <v>116</v>
      </c>
      <c r="G3394" s="111" t="s">
        <v>26</v>
      </c>
      <c r="H3394" s="102" t="s">
        <v>334</v>
      </c>
      <c r="I3394" s="21">
        <v>9971100</v>
      </c>
      <c r="J3394" s="71">
        <v>106.526</v>
      </c>
      <c r="K3394" s="21">
        <v>10652610</v>
      </c>
      <c r="L3394" s="21">
        <v>10000000</v>
      </c>
      <c r="M3394" s="21">
        <v>9994079</v>
      </c>
      <c r="N3394" s="21"/>
      <c r="O3394" s="21">
        <v>3557</v>
      </c>
      <c r="P3394" s="21"/>
      <c r="Q3394" s="21"/>
      <c r="R3394" s="22">
        <v>6</v>
      </c>
      <c r="S3394" s="22">
        <v>6.0389999999999997</v>
      </c>
      <c r="T3394" s="20" t="s">
        <v>118</v>
      </c>
      <c r="U3394" s="21">
        <v>226667</v>
      </c>
      <c r="V3394" s="21">
        <v>600000</v>
      </c>
      <c r="W3394" s="34">
        <v>38210</v>
      </c>
      <c r="X3394" s="34">
        <v>41866</v>
      </c>
      <c r="Y3394" s="109"/>
      <c r="Z3394" s="70" t="s">
        <v>4927</v>
      </c>
      <c r="AA3394" s="20" t="s">
        <v>4926</v>
      </c>
      <c r="AB3394" s="109"/>
      <c r="AC3394" s="19"/>
      <c r="AD3394" s="22"/>
      <c r="AE3394" s="19"/>
    </row>
    <row r="3395" spans="2:31" x14ac:dyDescent="0.2">
      <c r="B3395" s="14" t="s">
        <v>9763</v>
      </c>
      <c r="C3395" s="33" t="s">
        <v>9762</v>
      </c>
      <c r="D3395" s="16" t="s">
        <v>9757</v>
      </c>
      <c r="E3395" s="104" t="s">
        <v>26</v>
      </c>
      <c r="F3395" s="18" t="s">
        <v>116</v>
      </c>
      <c r="G3395" s="111" t="s">
        <v>26</v>
      </c>
      <c r="H3395" s="102" t="s">
        <v>323</v>
      </c>
      <c r="I3395" s="21">
        <v>9993200</v>
      </c>
      <c r="J3395" s="71">
        <v>121.503</v>
      </c>
      <c r="K3395" s="21">
        <v>12150250</v>
      </c>
      <c r="L3395" s="21">
        <v>10000000</v>
      </c>
      <c r="M3395" s="21">
        <v>9996352</v>
      </c>
      <c r="N3395" s="21"/>
      <c r="O3395" s="21">
        <v>699</v>
      </c>
      <c r="P3395" s="21"/>
      <c r="Q3395" s="21"/>
      <c r="R3395" s="22">
        <v>5.9</v>
      </c>
      <c r="S3395" s="22">
        <v>5.9089999999999998</v>
      </c>
      <c r="T3395" s="20" t="s">
        <v>4985</v>
      </c>
      <c r="U3395" s="21">
        <v>173722</v>
      </c>
      <c r="V3395" s="21">
        <v>590000</v>
      </c>
      <c r="W3395" s="34">
        <v>39330</v>
      </c>
      <c r="X3395" s="34">
        <v>42993</v>
      </c>
      <c r="Y3395" s="109"/>
      <c r="Z3395" s="70" t="s">
        <v>4927</v>
      </c>
      <c r="AA3395" s="20" t="s">
        <v>4926</v>
      </c>
      <c r="AB3395" s="109"/>
      <c r="AC3395" s="19"/>
      <c r="AD3395" s="22"/>
      <c r="AE3395" s="19"/>
    </row>
    <row r="3396" spans="2:31" x14ac:dyDescent="0.2">
      <c r="B3396" s="14" t="s">
        <v>9761</v>
      </c>
      <c r="C3396" s="33" t="s">
        <v>9760</v>
      </c>
      <c r="D3396" s="16" t="s">
        <v>9757</v>
      </c>
      <c r="E3396" s="104" t="s">
        <v>26</v>
      </c>
      <c r="F3396" s="18" t="s">
        <v>116</v>
      </c>
      <c r="G3396" s="111" t="s">
        <v>26</v>
      </c>
      <c r="H3396" s="102" t="s">
        <v>323</v>
      </c>
      <c r="I3396" s="21">
        <v>24894500</v>
      </c>
      <c r="J3396" s="71">
        <v>135.434</v>
      </c>
      <c r="K3396" s="21">
        <v>33858525</v>
      </c>
      <c r="L3396" s="21">
        <v>25000000</v>
      </c>
      <c r="M3396" s="21">
        <v>24902051</v>
      </c>
      <c r="N3396" s="21"/>
      <c r="O3396" s="21">
        <v>1758</v>
      </c>
      <c r="P3396" s="21"/>
      <c r="Q3396" s="21"/>
      <c r="R3396" s="22">
        <v>6.45</v>
      </c>
      <c r="S3396" s="22">
        <v>6.4820000000000002</v>
      </c>
      <c r="T3396" s="20" t="s">
        <v>4985</v>
      </c>
      <c r="U3396" s="21">
        <v>474792</v>
      </c>
      <c r="V3396" s="21">
        <v>1612500</v>
      </c>
      <c r="W3396" s="34">
        <v>39330</v>
      </c>
      <c r="X3396" s="34">
        <v>50298</v>
      </c>
      <c r="Y3396" s="109"/>
      <c r="Z3396" s="70" t="s">
        <v>4927</v>
      </c>
      <c r="AA3396" s="20" t="s">
        <v>4926</v>
      </c>
      <c r="AB3396" s="109"/>
      <c r="AC3396" s="19"/>
      <c r="AD3396" s="22"/>
      <c r="AE3396" s="19"/>
    </row>
    <row r="3397" spans="2:31" x14ac:dyDescent="0.2">
      <c r="B3397" s="14" t="s">
        <v>9759</v>
      </c>
      <c r="C3397" s="33" t="s">
        <v>9758</v>
      </c>
      <c r="D3397" s="16" t="s">
        <v>9757</v>
      </c>
      <c r="E3397" s="104" t="s">
        <v>5057</v>
      </c>
      <c r="F3397" s="18" t="s">
        <v>116</v>
      </c>
      <c r="G3397" s="111" t="s">
        <v>26</v>
      </c>
      <c r="H3397" s="102" t="s">
        <v>323</v>
      </c>
      <c r="I3397" s="21">
        <v>13233570</v>
      </c>
      <c r="J3397" s="71">
        <v>101.35</v>
      </c>
      <c r="K3397" s="21">
        <v>13428809</v>
      </c>
      <c r="L3397" s="21">
        <v>13250000</v>
      </c>
      <c r="M3397" s="21">
        <v>13234208</v>
      </c>
      <c r="N3397" s="21"/>
      <c r="O3397" s="21">
        <v>638</v>
      </c>
      <c r="P3397" s="21"/>
      <c r="Q3397" s="21"/>
      <c r="R3397" s="22">
        <v>1.95</v>
      </c>
      <c r="S3397" s="22">
        <v>1.9690000000000001</v>
      </c>
      <c r="T3397" s="20" t="s">
        <v>4985</v>
      </c>
      <c r="U3397" s="21">
        <v>73924</v>
      </c>
      <c r="V3397" s="21"/>
      <c r="W3397" s="34">
        <v>41163</v>
      </c>
      <c r="X3397" s="34">
        <v>43726</v>
      </c>
      <c r="Y3397" s="109"/>
      <c r="Z3397" s="70" t="s">
        <v>4927</v>
      </c>
      <c r="AA3397" s="20" t="s">
        <v>4926</v>
      </c>
      <c r="AB3397" s="109"/>
      <c r="AC3397" s="19"/>
      <c r="AD3397" s="22"/>
      <c r="AE3397" s="19"/>
    </row>
    <row r="3398" spans="2:31" x14ac:dyDescent="0.2">
      <c r="B3398" s="14" t="s">
        <v>9756</v>
      </c>
      <c r="C3398" s="33" t="s">
        <v>9755</v>
      </c>
      <c r="D3398" s="16" t="s">
        <v>9754</v>
      </c>
      <c r="E3398" s="104" t="s">
        <v>26</v>
      </c>
      <c r="F3398" s="18" t="s">
        <v>116</v>
      </c>
      <c r="G3398" s="111" t="s">
        <v>26</v>
      </c>
      <c r="H3398" s="102" t="s">
        <v>323</v>
      </c>
      <c r="I3398" s="21">
        <v>14993250</v>
      </c>
      <c r="J3398" s="71">
        <v>116.617</v>
      </c>
      <c r="K3398" s="21">
        <v>17492580</v>
      </c>
      <c r="L3398" s="21">
        <v>15000000</v>
      </c>
      <c r="M3398" s="21">
        <v>14996643</v>
      </c>
      <c r="N3398" s="21"/>
      <c r="O3398" s="21">
        <v>674</v>
      </c>
      <c r="P3398" s="21"/>
      <c r="Q3398" s="21"/>
      <c r="R3398" s="22">
        <v>5.6</v>
      </c>
      <c r="S3398" s="22">
        <v>5.6059999999999999</v>
      </c>
      <c r="T3398" s="20" t="s">
        <v>4965</v>
      </c>
      <c r="U3398" s="21">
        <v>91000</v>
      </c>
      <c r="V3398" s="21">
        <v>840000</v>
      </c>
      <c r="W3398" s="34">
        <v>39217</v>
      </c>
      <c r="X3398" s="34">
        <v>42877</v>
      </c>
      <c r="Y3398" s="109"/>
      <c r="Z3398" s="70" t="s">
        <v>4927</v>
      </c>
      <c r="AA3398" s="20" t="s">
        <v>4926</v>
      </c>
      <c r="AB3398" s="109"/>
      <c r="AC3398" s="19"/>
      <c r="AD3398" s="22"/>
      <c r="AE3398" s="19"/>
    </row>
    <row r="3399" spans="2:31" x14ac:dyDescent="0.2">
      <c r="B3399" s="14" t="s">
        <v>9753</v>
      </c>
      <c r="C3399" s="33" t="s">
        <v>9752</v>
      </c>
      <c r="D3399" s="16" t="s">
        <v>9751</v>
      </c>
      <c r="E3399" s="104" t="s">
        <v>26</v>
      </c>
      <c r="F3399" s="18" t="s">
        <v>4929</v>
      </c>
      <c r="G3399" s="111" t="s">
        <v>26</v>
      </c>
      <c r="H3399" s="102" t="s">
        <v>590</v>
      </c>
      <c r="I3399" s="21">
        <v>9000000</v>
      </c>
      <c r="J3399" s="71">
        <v>118.959</v>
      </c>
      <c r="K3399" s="21">
        <v>10706310</v>
      </c>
      <c r="L3399" s="21">
        <v>9000000</v>
      </c>
      <c r="M3399" s="21">
        <v>9000000</v>
      </c>
      <c r="N3399" s="21"/>
      <c r="O3399" s="21"/>
      <c r="P3399" s="21"/>
      <c r="Q3399" s="21"/>
      <c r="R3399" s="22">
        <v>6.11</v>
      </c>
      <c r="S3399" s="22">
        <v>6.11</v>
      </c>
      <c r="T3399" s="20" t="s">
        <v>4965</v>
      </c>
      <c r="U3399" s="21">
        <v>80958</v>
      </c>
      <c r="V3399" s="21">
        <v>549900</v>
      </c>
      <c r="W3399" s="34">
        <v>39373</v>
      </c>
      <c r="X3399" s="34">
        <v>43047</v>
      </c>
      <c r="Y3399" s="109"/>
      <c r="Z3399" s="70" t="s">
        <v>531</v>
      </c>
      <c r="AA3399" s="20" t="s">
        <v>26</v>
      </c>
      <c r="AB3399" s="109"/>
      <c r="AC3399" s="19"/>
      <c r="AD3399" s="22"/>
      <c r="AE3399" s="19"/>
    </row>
    <row r="3400" spans="2:31" x14ac:dyDescent="0.2">
      <c r="B3400" s="14" t="s">
        <v>9750</v>
      </c>
      <c r="C3400" s="33" t="s">
        <v>9749</v>
      </c>
      <c r="D3400" s="16" t="s">
        <v>9748</v>
      </c>
      <c r="E3400" s="104" t="s">
        <v>26</v>
      </c>
      <c r="F3400" s="18" t="s">
        <v>4929</v>
      </c>
      <c r="G3400" s="111" t="s">
        <v>26</v>
      </c>
      <c r="H3400" s="102" t="s">
        <v>590</v>
      </c>
      <c r="I3400" s="21">
        <v>14280280</v>
      </c>
      <c r="J3400" s="71">
        <v>101.76</v>
      </c>
      <c r="K3400" s="21">
        <v>14246400</v>
      </c>
      <c r="L3400" s="21">
        <v>14000000</v>
      </c>
      <c r="M3400" s="21">
        <v>14177296</v>
      </c>
      <c r="N3400" s="21"/>
      <c r="O3400" s="21">
        <v>-102984</v>
      </c>
      <c r="P3400" s="21"/>
      <c r="Q3400" s="21"/>
      <c r="R3400" s="22">
        <v>3.8540000000000001</v>
      </c>
      <c r="S3400" s="22">
        <v>2.875</v>
      </c>
      <c r="T3400" s="20" t="s">
        <v>4949</v>
      </c>
      <c r="U3400" s="21">
        <v>91425</v>
      </c>
      <c r="V3400" s="21">
        <v>338724</v>
      </c>
      <c r="W3400" s="34">
        <v>40980</v>
      </c>
      <c r="X3400" s="34">
        <v>41759</v>
      </c>
      <c r="Y3400" s="109"/>
      <c r="Z3400" s="70" t="s">
        <v>4927</v>
      </c>
      <c r="AA3400" s="20" t="s">
        <v>4926</v>
      </c>
      <c r="AB3400" s="109"/>
      <c r="AC3400" s="19"/>
      <c r="AD3400" s="22"/>
      <c r="AE3400" s="19"/>
    </row>
    <row r="3401" spans="2:31" x14ac:dyDescent="0.2">
      <c r="B3401" s="14" t="s">
        <v>9747</v>
      </c>
      <c r="C3401" s="33" t="s">
        <v>9746</v>
      </c>
      <c r="D3401" s="16" t="s">
        <v>9745</v>
      </c>
      <c r="E3401" s="104" t="s">
        <v>26</v>
      </c>
      <c r="F3401" s="18" t="s">
        <v>116</v>
      </c>
      <c r="G3401" s="111" t="s">
        <v>26</v>
      </c>
      <c r="H3401" s="102" t="s">
        <v>334</v>
      </c>
      <c r="I3401" s="21">
        <v>1552137</v>
      </c>
      <c r="J3401" s="71">
        <v>125.33799999999999</v>
      </c>
      <c r="K3401" s="21">
        <v>1717129</v>
      </c>
      <c r="L3401" s="21">
        <v>1370000</v>
      </c>
      <c r="M3401" s="21">
        <v>1529841</v>
      </c>
      <c r="N3401" s="21"/>
      <c r="O3401" s="21">
        <v>-4142</v>
      </c>
      <c r="P3401" s="21"/>
      <c r="Q3401" s="21"/>
      <c r="R3401" s="22">
        <v>8.6</v>
      </c>
      <c r="S3401" s="22">
        <v>7.4139999999999997</v>
      </c>
      <c r="T3401" s="20" t="s">
        <v>89</v>
      </c>
      <c r="U3401" s="21">
        <v>5236</v>
      </c>
      <c r="V3401" s="21">
        <v>117820</v>
      </c>
      <c r="W3401" s="34">
        <v>38895</v>
      </c>
      <c r="X3401" s="34">
        <v>47832</v>
      </c>
      <c r="Y3401" s="109"/>
      <c r="Z3401" s="70" t="s">
        <v>4927</v>
      </c>
      <c r="AA3401" s="20" t="s">
        <v>4926</v>
      </c>
      <c r="AB3401" s="109"/>
      <c r="AC3401" s="19"/>
      <c r="AD3401" s="22"/>
      <c r="AE3401" s="19"/>
    </row>
    <row r="3402" spans="2:31" x14ac:dyDescent="0.2">
      <c r="B3402" s="14" t="s">
        <v>9744</v>
      </c>
      <c r="C3402" s="33" t="s">
        <v>9743</v>
      </c>
      <c r="D3402" s="16" t="s">
        <v>9742</v>
      </c>
      <c r="E3402" s="104" t="s">
        <v>5057</v>
      </c>
      <c r="F3402" s="18" t="s">
        <v>116</v>
      </c>
      <c r="G3402" s="111" t="s">
        <v>26</v>
      </c>
      <c r="H3402" s="102" t="s">
        <v>323</v>
      </c>
      <c r="I3402" s="21">
        <v>25485521</v>
      </c>
      <c r="J3402" s="71">
        <v>107.247</v>
      </c>
      <c r="K3402" s="21">
        <v>26811750</v>
      </c>
      <c r="L3402" s="21">
        <v>25000000</v>
      </c>
      <c r="M3402" s="21">
        <v>25119088</v>
      </c>
      <c r="N3402" s="21"/>
      <c r="O3402" s="21">
        <v>-40335</v>
      </c>
      <c r="P3402" s="21"/>
      <c r="Q3402" s="21"/>
      <c r="R3402" s="22">
        <v>5.75</v>
      </c>
      <c r="S3402" s="22">
        <v>5.484</v>
      </c>
      <c r="T3402" s="20" t="s">
        <v>89</v>
      </c>
      <c r="U3402" s="21">
        <v>119792</v>
      </c>
      <c r="V3402" s="21">
        <v>1437500</v>
      </c>
      <c r="W3402" s="34">
        <v>39430</v>
      </c>
      <c r="X3402" s="34">
        <v>41974</v>
      </c>
      <c r="Y3402" s="109"/>
      <c r="Z3402" s="70" t="s">
        <v>4927</v>
      </c>
      <c r="AA3402" s="20" t="s">
        <v>4926</v>
      </c>
      <c r="AB3402" s="109"/>
      <c r="AC3402" s="19"/>
      <c r="AD3402" s="22"/>
      <c r="AE3402" s="19"/>
    </row>
    <row r="3403" spans="2:31" x14ac:dyDescent="0.2">
      <c r="B3403" s="14" t="s">
        <v>9741</v>
      </c>
      <c r="C3403" s="33" t="s">
        <v>9740</v>
      </c>
      <c r="D3403" s="16" t="s">
        <v>9739</v>
      </c>
      <c r="E3403" s="104" t="s">
        <v>26</v>
      </c>
      <c r="F3403" s="18" t="s">
        <v>116</v>
      </c>
      <c r="G3403" s="111" t="s">
        <v>26</v>
      </c>
      <c r="H3403" s="102" t="s">
        <v>334</v>
      </c>
      <c r="I3403" s="21">
        <v>3986000</v>
      </c>
      <c r="J3403" s="71">
        <v>105.437</v>
      </c>
      <c r="K3403" s="21">
        <v>4217476</v>
      </c>
      <c r="L3403" s="21">
        <v>4000000</v>
      </c>
      <c r="M3403" s="21">
        <v>3989208</v>
      </c>
      <c r="N3403" s="21"/>
      <c r="O3403" s="21">
        <v>2561</v>
      </c>
      <c r="P3403" s="21"/>
      <c r="Q3403" s="21"/>
      <c r="R3403" s="22">
        <v>3.5</v>
      </c>
      <c r="S3403" s="22">
        <v>3.577</v>
      </c>
      <c r="T3403" s="20" t="s">
        <v>4949</v>
      </c>
      <c r="U3403" s="21">
        <v>31111</v>
      </c>
      <c r="V3403" s="21">
        <v>140000</v>
      </c>
      <c r="W3403" s="34">
        <v>40821</v>
      </c>
      <c r="X3403" s="34">
        <v>42654</v>
      </c>
      <c r="Y3403" s="109"/>
      <c r="Z3403" s="70" t="s">
        <v>4927</v>
      </c>
      <c r="AA3403" s="20" t="s">
        <v>4926</v>
      </c>
      <c r="AB3403" s="109"/>
      <c r="AC3403" s="19"/>
      <c r="AD3403" s="22"/>
      <c r="AE3403" s="19"/>
    </row>
    <row r="3404" spans="2:31" x14ac:dyDescent="0.2">
      <c r="B3404" s="14" t="s">
        <v>9738</v>
      </c>
      <c r="C3404" s="33" t="s">
        <v>9737</v>
      </c>
      <c r="D3404" s="16" t="s">
        <v>9732</v>
      </c>
      <c r="E3404" s="104" t="s">
        <v>26</v>
      </c>
      <c r="F3404" s="18" t="s">
        <v>4929</v>
      </c>
      <c r="G3404" s="111" t="s">
        <v>26</v>
      </c>
      <c r="H3404" s="102" t="s">
        <v>334</v>
      </c>
      <c r="I3404" s="21">
        <v>5985849</v>
      </c>
      <c r="J3404" s="71">
        <v>109.509</v>
      </c>
      <c r="K3404" s="21">
        <v>6450080</v>
      </c>
      <c r="L3404" s="21">
        <v>5890000</v>
      </c>
      <c r="M3404" s="21">
        <v>5961767</v>
      </c>
      <c r="N3404" s="21"/>
      <c r="O3404" s="21">
        <v>-26399</v>
      </c>
      <c r="P3404" s="21"/>
      <c r="Q3404" s="21"/>
      <c r="R3404" s="22">
        <v>5.2</v>
      </c>
      <c r="S3404" s="22">
        <v>4.6909999999999998</v>
      </c>
      <c r="T3404" s="20" t="s">
        <v>118</v>
      </c>
      <c r="U3404" s="21">
        <v>115706</v>
      </c>
      <c r="V3404" s="21">
        <v>306280</v>
      </c>
      <c r="W3404" s="34">
        <v>40318</v>
      </c>
      <c r="X3404" s="34">
        <v>42231</v>
      </c>
      <c r="Y3404" s="109"/>
      <c r="Z3404" s="70" t="s">
        <v>4927</v>
      </c>
      <c r="AA3404" s="20" t="s">
        <v>4926</v>
      </c>
      <c r="AB3404" s="109"/>
      <c r="AC3404" s="19"/>
      <c r="AD3404" s="22"/>
      <c r="AE3404" s="19"/>
    </row>
    <row r="3405" spans="2:31" x14ac:dyDescent="0.2">
      <c r="B3405" s="14" t="s">
        <v>9736</v>
      </c>
      <c r="C3405" s="33" t="s">
        <v>9735</v>
      </c>
      <c r="D3405" s="16" t="s">
        <v>9732</v>
      </c>
      <c r="E3405" s="104" t="s">
        <v>5057</v>
      </c>
      <c r="F3405" s="18" t="s">
        <v>4929</v>
      </c>
      <c r="G3405" s="111" t="s">
        <v>26</v>
      </c>
      <c r="H3405" s="102" t="s">
        <v>334</v>
      </c>
      <c r="I3405" s="21">
        <v>20062630</v>
      </c>
      <c r="J3405" s="71">
        <v>105.041</v>
      </c>
      <c r="K3405" s="21">
        <v>20593347</v>
      </c>
      <c r="L3405" s="21">
        <v>19605000</v>
      </c>
      <c r="M3405" s="21">
        <v>19781917</v>
      </c>
      <c r="N3405" s="21"/>
      <c r="O3405" s="21">
        <v>-119009</v>
      </c>
      <c r="P3405" s="21"/>
      <c r="Q3405" s="21"/>
      <c r="R3405" s="22">
        <v>4.95</v>
      </c>
      <c r="S3405" s="22">
        <v>4.2830000000000004</v>
      </c>
      <c r="T3405" s="20" t="s">
        <v>89</v>
      </c>
      <c r="U3405" s="21">
        <v>80871</v>
      </c>
      <c r="V3405" s="21">
        <v>970448</v>
      </c>
      <c r="W3405" s="34">
        <v>40626</v>
      </c>
      <c r="X3405" s="34">
        <v>41791</v>
      </c>
      <c r="Y3405" s="109"/>
      <c r="Z3405" s="70" t="s">
        <v>4927</v>
      </c>
      <c r="AA3405" s="20" t="s">
        <v>4926</v>
      </c>
      <c r="AB3405" s="109"/>
      <c r="AC3405" s="19"/>
      <c r="AD3405" s="22"/>
      <c r="AE3405" s="19"/>
    </row>
    <row r="3406" spans="2:31" x14ac:dyDescent="0.2">
      <c r="B3406" s="14" t="s">
        <v>9734</v>
      </c>
      <c r="C3406" s="33" t="s">
        <v>9733</v>
      </c>
      <c r="D3406" s="16" t="s">
        <v>9732</v>
      </c>
      <c r="E3406" s="104" t="s">
        <v>5057</v>
      </c>
      <c r="F3406" s="18" t="s">
        <v>4929</v>
      </c>
      <c r="G3406" s="111" t="s">
        <v>26</v>
      </c>
      <c r="H3406" s="102" t="s">
        <v>334</v>
      </c>
      <c r="I3406" s="21">
        <v>10885600</v>
      </c>
      <c r="J3406" s="71">
        <v>119.381</v>
      </c>
      <c r="K3406" s="21">
        <v>11938050</v>
      </c>
      <c r="L3406" s="21">
        <v>10000000</v>
      </c>
      <c r="M3406" s="21">
        <v>10628392</v>
      </c>
      <c r="N3406" s="21"/>
      <c r="O3406" s="21">
        <v>-76420</v>
      </c>
      <c r="P3406" s="21"/>
      <c r="Q3406" s="21"/>
      <c r="R3406" s="22">
        <v>6.375</v>
      </c>
      <c r="S3406" s="22">
        <v>5.21</v>
      </c>
      <c r="T3406" s="20" t="s">
        <v>89</v>
      </c>
      <c r="U3406" s="21">
        <v>53125</v>
      </c>
      <c r="V3406" s="21">
        <v>637500</v>
      </c>
      <c r="W3406" s="34">
        <v>40029</v>
      </c>
      <c r="X3406" s="34">
        <v>43617</v>
      </c>
      <c r="Y3406" s="109"/>
      <c r="Z3406" s="70" t="s">
        <v>4927</v>
      </c>
      <c r="AA3406" s="20" t="s">
        <v>4926</v>
      </c>
      <c r="AB3406" s="109"/>
      <c r="AC3406" s="19"/>
      <c r="AD3406" s="22"/>
      <c r="AE3406" s="19"/>
    </row>
    <row r="3407" spans="2:31" x14ac:dyDescent="0.2">
      <c r="B3407" s="14" t="s">
        <v>9731</v>
      </c>
      <c r="C3407" s="33" t="s">
        <v>9730</v>
      </c>
      <c r="D3407" s="16" t="s">
        <v>9729</v>
      </c>
      <c r="E3407" s="104" t="s">
        <v>26</v>
      </c>
      <c r="F3407" s="18" t="s">
        <v>116</v>
      </c>
      <c r="G3407" s="111" t="s">
        <v>26</v>
      </c>
      <c r="H3407" s="102" t="s">
        <v>334</v>
      </c>
      <c r="I3407" s="21">
        <v>15000000</v>
      </c>
      <c r="J3407" s="71">
        <v>99.147000000000006</v>
      </c>
      <c r="K3407" s="21">
        <v>14872110</v>
      </c>
      <c r="L3407" s="21">
        <v>15000000</v>
      </c>
      <c r="M3407" s="21">
        <v>15000000</v>
      </c>
      <c r="N3407" s="21"/>
      <c r="O3407" s="21"/>
      <c r="P3407" s="21"/>
      <c r="Q3407" s="21"/>
      <c r="R3407" s="22">
        <v>2.4350000000000001</v>
      </c>
      <c r="S3407" s="22">
        <v>2.3860000000000001</v>
      </c>
      <c r="T3407" s="20" t="s">
        <v>4969</v>
      </c>
      <c r="U3407" s="21">
        <v>46671</v>
      </c>
      <c r="V3407" s="21">
        <v>394967</v>
      </c>
      <c r="W3407" s="34">
        <v>40674</v>
      </c>
      <c r="X3407" s="34">
        <v>41775</v>
      </c>
      <c r="Y3407" s="109"/>
      <c r="Z3407" s="70" t="s">
        <v>4927</v>
      </c>
      <c r="AA3407" s="20" t="s">
        <v>4926</v>
      </c>
      <c r="AB3407" s="109"/>
      <c r="AC3407" s="19"/>
      <c r="AD3407" s="22"/>
      <c r="AE3407" s="19"/>
    </row>
    <row r="3408" spans="2:31" x14ac:dyDescent="0.2">
      <c r="B3408" s="14" t="s">
        <v>9728</v>
      </c>
      <c r="C3408" s="33" t="s">
        <v>9727</v>
      </c>
      <c r="D3408" s="16" t="s">
        <v>9726</v>
      </c>
      <c r="E3408" s="104" t="s">
        <v>26</v>
      </c>
      <c r="F3408" s="18" t="s">
        <v>116</v>
      </c>
      <c r="G3408" s="111" t="s">
        <v>26</v>
      </c>
      <c r="H3408" s="102" t="s">
        <v>323</v>
      </c>
      <c r="I3408" s="21">
        <v>990560</v>
      </c>
      <c r="J3408" s="71">
        <v>139.05799999999999</v>
      </c>
      <c r="K3408" s="21">
        <v>1390582</v>
      </c>
      <c r="L3408" s="21">
        <v>1000000</v>
      </c>
      <c r="M3408" s="21">
        <v>993448</v>
      </c>
      <c r="N3408" s="21"/>
      <c r="O3408" s="21">
        <v>783</v>
      </c>
      <c r="P3408" s="21"/>
      <c r="Q3408" s="21"/>
      <c r="R3408" s="22">
        <v>9.5</v>
      </c>
      <c r="S3408" s="22">
        <v>9.6489999999999991</v>
      </c>
      <c r="T3408" s="20" t="s">
        <v>4965</v>
      </c>
      <c r="U3408" s="21">
        <v>12139</v>
      </c>
      <c r="V3408" s="21">
        <v>95000</v>
      </c>
      <c r="W3408" s="34">
        <v>39766</v>
      </c>
      <c r="X3408" s="34">
        <v>43419</v>
      </c>
      <c r="Y3408" s="109"/>
      <c r="Z3408" s="70" t="s">
        <v>4927</v>
      </c>
      <c r="AA3408" s="20" t="s">
        <v>4926</v>
      </c>
      <c r="AB3408" s="109"/>
      <c r="AC3408" s="19"/>
      <c r="AD3408" s="22"/>
      <c r="AE3408" s="19"/>
    </row>
    <row r="3409" spans="2:31" x14ac:dyDescent="0.2">
      <c r="B3409" s="14" t="s">
        <v>9725</v>
      </c>
      <c r="C3409" s="33" t="s">
        <v>9724</v>
      </c>
      <c r="D3409" s="16" t="s">
        <v>9719</v>
      </c>
      <c r="E3409" s="104" t="s">
        <v>26</v>
      </c>
      <c r="F3409" s="18" t="s">
        <v>116</v>
      </c>
      <c r="G3409" s="111" t="s">
        <v>26</v>
      </c>
      <c r="H3409" s="102" t="s">
        <v>323</v>
      </c>
      <c r="I3409" s="21">
        <v>4986450</v>
      </c>
      <c r="J3409" s="71">
        <v>101.434</v>
      </c>
      <c r="K3409" s="21">
        <v>5071695</v>
      </c>
      <c r="L3409" s="21">
        <v>5000000</v>
      </c>
      <c r="M3409" s="21">
        <v>4988977</v>
      </c>
      <c r="N3409" s="21"/>
      <c r="O3409" s="21">
        <v>2527</v>
      </c>
      <c r="P3409" s="21"/>
      <c r="Q3409" s="21"/>
      <c r="R3409" s="22">
        <v>1.4</v>
      </c>
      <c r="S3409" s="22">
        <v>1.4930000000000001</v>
      </c>
      <c r="T3409" s="20" t="s">
        <v>89</v>
      </c>
      <c r="U3409" s="21">
        <v>5056</v>
      </c>
      <c r="V3409" s="21">
        <v>34611</v>
      </c>
      <c r="W3409" s="34">
        <v>41060</v>
      </c>
      <c r="X3409" s="34">
        <v>42160</v>
      </c>
      <c r="Y3409" s="109"/>
      <c r="Z3409" s="70" t="s">
        <v>4927</v>
      </c>
      <c r="AA3409" s="20" t="s">
        <v>4926</v>
      </c>
      <c r="AB3409" s="109"/>
      <c r="AC3409" s="19"/>
      <c r="AD3409" s="22"/>
      <c r="AE3409" s="19"/>
    </row>
    <row r="3410" spans="2:31" x14ac:dyDescent="0.2">
      <c r="B3410" s="14" t="s">
        <v>9723</v>
      </c>
      <c r="C3410" s="33" t="s">
        <v>9722</v>
      </c>
      <c r="D3410" s="16" t="s">
        <v>9719</v>
      </c>
      <c r="E3410" s="104" t="s">
        <v>5057</v>
      </c>
      <c r="F3410" s="18" t="s">
        <v>116</v>
      </c>
      <c r="G3410" s="111" t="s">
        <v>26</v>
      </c>
      <c r="H3410" s="102" t="s">
        <v>323</v>
      </c>
      <c r="I3410" s="21">
        <v>17971920</v>
      </c>
      <c r="J3410" s="71">
        <v>102.46599999999999</v>
      </c>
      <c r="K3410" s="21">
        <v>18443880</v>
      </c>
      <c r="L3410" s="21">
        <v>18000000</v>
      </c>
      <c r="M3410" s="21">
        <v>17974966</v>
      </c>
      <c r="N3410" s="21"/>
      <c r="O3410" s="21">
        <v>3046</v>
      </c>
      <c r="P3410" s="21"/>
      <c r="Q3410" s="21"/>
      <c r="R3410" s="22">
        <v>2.125</v>
      </c>
      <c r="S3410" s="22">
        <v>2.1579999999999999</v>
      </c>
      <c r="T3410" s="20" t="s">
        <v>89</v>
      </c>
      <c r="U3410" s="21">
        <v>25500</v>
      </c>
      <c r="V3410" s="21">
        <v>191250</v>
      </c>
      <c r="W3410" s="34">
        <v>41060</v>
      </c>
      <c r="X3410" s="34">
        <v>42893</v>
      </c>
      <c r="Y3410" s="109"/>
      <c r="Z3410" s="70" t="s">
        <v>4927</v>
      </c>
      <c r="AA3410" s="20" t="s">
        <v>4926</v>
      </c>
      <c r="AB3410" s="109"/>
      <c r="AC3410" s="19"/>
      <c r="AD3410" s="22"/>
      <c r="AE3410" s="19"/>
    </row>
    <row r="3411" spans="2:31" x14ac:dyDescent="0.2">
      <c r="B3411" s="14" t="s">
        <v>9721</v>
      </c>
      <c r="C3411" s="33" t="s">
        <v>9720</v>
      </c>
      <c r="D3411" s="16" t="s">
        <v>9719</v>
      </c>
      <c r="E3411" s="104" t="s">
        <v>26</v>
      </c>
      <c r="F3411" s="18" t="s">
        <v>116</v>
      </c>
      <c r="G3411" s="111" t="s">
        <v>26</v>
      </c>
      <c r="H3411" s="102" t="s">
        <v>323</v>
      </c>
      <c r="I3411" s="21">
        <v>4953200</v>
      </c>
      <c r="J3411" s="71">
        <v>104.23399999999999</v>
      </c>
      <c r="K3411" s="21">
        <v>5211700</v>
      </c>
      <c r="L3411" s="21">
        <v>5000000</v>
      </c>
      <c r="M3411" s="21">
        <v>4955466</v>
      </c>
      <c r="N3411" s="21"/>
      <c r="O3411" s="21">
        <v>2266</v>
      </c>
      <c r="P3411" s="21"/>
      <c r="Q3411" s="21"/>
      <c r="R3411" s="22">
        <v>3.25</v>
      </c>
      <c r="S3411" s="22">
        <v>3.3610000000000002</v>
      </c>
      <c r="T3411" s="20" t="s">
        <v>89</v>
      </c>
      <c r="U3411" s="21">
        <v>10833</v>
      </c>
      <c r="V3411" s="21">
        <v>81250</v>
      </c>
      <c r="W3411" s="34">
        <v>41060</v>
      </c>
      <c r="X3411" s="34">
        <v>44719</v>
      </c>
      <c r="Y3411" s="109"/>
      <c r="Z3411" s="70" t="s">
        <v>4927</v>
      </c>
      <c r="AA3411" s="20" t="s">
        <v>4926</v>
      </c>
      <c r="AB3411" s="109"/>
      <c r="AC3411" s="19"/>
      <c r="AD3411" s="22"/>
      <c r="AE3411" s="19"/>
    </row>
    <row r="3412" spans="2:31" x14ac:dyDescent="0.2">
      <c r="B3412" s="14" t="s">
        <v>9718</v>
      </c>
      <c r="C3412" s="33" t="s">
        <v>9717</v>
      </c>
      <c r="D3412" s="16" t="s">
        <v>9716</v>
      </c>
      <c r="E3412" s="104" t="s">
        <v>26</v>
      </c>
      <c r="F3412" s="18" t="s">
        <v>116</v>
      </c>
      <c r="G3412" s="111" t="s">
        <v>26</v>
      </c>
      <c r="H3412" s="102" t="s">
        <v>323</v>
      </c>
      <c r="I3412" s="21">
        <v>11914200</v>
      </c>
      <c r="J3412" s="71">
        <v>106.25</v>
      </c>
      <c r="K3412" s="21">
        <v>12750000</v>
      </c>
      <c r="L3412" s="21">
        <v>12000000</v>
      </c>
      <c r="M3412" s="21">
        <v>11943061</v>
      </c>
      <c r="N3412" s="21"/>
      <c r="O3412" s="21">
        <v>15767</v>
      </c>
      <c r="P3412" s="21"/>
      <c r="Q3412" s="21"/>
      <c r="R3412" s="22">
        <v>4.5</v>
      </c>
      <c r="S3412" s="22">
        <v>4.6619999999999999</v>
      </c>
      <c r="T3412" s="20" t="s">
        <v>4985</v>
      </c>
      <c r="U3412" s="21">
        <v>166500</v>
      </c>
      <c r="V3412" s="21">
        <v>540000</v>
      </c>
      <c r="W3412" s="34">
        <v>40605</v>
      </c>
      <c r="X3412" s="34">
        <v>42439</v>
      </c>
      <c r="Y3412" s="109"/>
      <c r="Z3412" s="70" t="s">
        <v>4927</v>
      </c>
      <c r="AA3412" s="20" t="s">
        <v>4926</v>
      </c>
      <c r="AB3412" s="109"/>
      <c r="AC3412" s="19"/>
      <c r="AD3412" s="22"/>
      <c r="AE3412" s="19"/>
    </row>
    <row r="3413" spans="2:31" x14ac:dyDescent="0.2">
      <c r="B3413" s="14" t="s">
        <v>9715</v>
      </c>
      <c r="C3413" s="33" t="s">
        <v>9714</v>
      </c>
      <c r="D3413" s="16" t="s">
        <v>9709</v>
      </c>
      <c r="E3413" s="104" t="s">
        <v>26</v>
      </c>
      <c r="F3413" s="18" t="s">
        <v>116</v>
      </c>
      <c r="G3413" s="111" t="s">
        <v>26</v>
      </c>
      <c r="H3413" s="102" t="s">
        <v>323</v>
      </c>
      <c r="I3413" s="21">
        <v>16476915</v>
      </c>
      <c r="J3413" s="71">
        <v>110.19</v>
      </c>
      <c r="K3413" s="21">
        <v>18181267</v>
      </c>
      <c r="L3413" s="21">
        <v>16500000</v>
      </c>
      <c r="M3413" s="21">
        <v>16480858</v>
      </c>
      <c r="N3413" s="21"/>
      <c r="O3413" s="21">
        <v>1896</v>
      </c>
      <c r="P3413" s="21"/>
      <c r="Q3413" s="21"/>
      <c r="R3413" s="22">
        <v>4</v>
      </c>
      <c r="S3413" s="22">
        <v>4.0170000000000003</v>
      </c>
      <c r="T3413" s="20" t="s">
        <v>89</v>
      </c>
      <c r="U3413" s="21">
        <v>40333</v>
      </c>
      <c r="V3413" s="21">
        <v>660000</v>
      </c>
      <c r="W3413" s="34">
        <v>40518</v>
      </c>
      <c r="X3413" s="34">
        <v>44174</v>
      </c>
      <c r="Y3413" s="109"/>
      <c r="Z3413" s="70" t="s">
        <v>4927</v>
      </c>
      <c r="AA3413" s="20" t="s">
        <v>4926</v>
      </c>
      <c r="AB3413" s="109"/>
      <c r="AC3413" s="19"/>
      <c r="AD3413" s="22"/>
      <c r="AE3413" s="19"/>
    </row>
    <row r="3414" spans="2:31" x14ac:dyDescent="0.2">
      <c r="B3414" s="14" t="s">
        <v>9713</v>
      </c>
      <c r="C3414" s="33" t="s">
        <v>9712</v>
      </c>
      <c r="D3414" s="16" t="s">
        <v>9709</v>
      </c>
      <c r="E3414" s="104" t="s">
        <v>26</v>
      </c>
      <c r="F3414" s="18" t="s">
        <v>116</v>
      </c>
      <c r="G3414" s="111" t="s">
        <v>26</v>
      </c>
      <c r="H3414" s="102" t="s">
        <v>323</v>
      </c>
      <c r="I3414" s="21">
        <v>994270</v>
      </c>
      <c r="J3414" s="71">
        <v>104.381</v>
      </c>
      <c r="K3414" s="21">
        <v>1043813</v>
      </c>
      <c r="L3414" s="21">
        <v>1000000</v>
      </c>
      <c r="M3414" s="21">
        <v>996545</v>
      </c>
      <c r="N3414" s="21"/>
      <c r="O3414" s="21">
        <v>1090</v>
      </c>
      <c r="P3414" s="21"/>
      <c r="Q3414" s="21"/>
      <c r="R3414" s="22">
        <v>2.5</v>
      </c>
      <c r="S3414" s="22">
        <v>2.6230000000000002</v>
      </c>
      <c r="T3414" s="20" t="s">
        <v>89</v>
      </c>
      <c r="U3414" s="21">
        <v>1528</v>
      </c>
      <c r="V3414" s="21">
        <v>25000</v>
      </c>
      <c r="W3414" s="34">
        <v>40514</v>
      </c>
      <c r="X3414" s="34">
        <v>42347</v>
      </c>
      <c r="Y3414" s="109"/>
      <c r="Z3414" s="70" t="s">
        <v>4927</v>
      </c>
      <c r="AA3414" s="20" t="s">
        <v>4926</v>
      </c>
      <c r="AB3414" s="109"/>
      <c r="AC3414" s="19"/>
      <c r="AD3414" s="22"/>
      <c r="AE3414" s="19"/>
    </row>
    <row r="3415" spans="2:31" x14ac:dyDescent="0.2">
      <c r="B3415" s="14" t="s">
        <v>9711</v>
      </c>
      <c r="C3415" s="33" t="s">
        <v>9710</v>
      </c>
      <c r="D3415" s="16" t="s">
        <v>9709</v>
      </c>
      <c r="E3415" s="104" t="s">
        <v>26</v>
      </c>
      <c r="F3415" s="18" t="s">
        <v>116</v>
      </c>
      <c r="G3415" s="111" t="s">
        <v>26</v>
      </c>
      <c r="H3415" s="102" t="s">
        <v>323</v>
      </c>
      <c r="I3415" s="21">
        <v>6944700</v>
      </c>
      <c r="J3415" s="71">
        <v>110.217</v>
      </c>
      <c r="K3415" s="21">
        <v>7715183</v>
      </c>
      <c r="L3415" s="21">
        <v>7000000</v>
      </c>
      <c r="M3415" s="21">
        <v>6950342</v>
      </c>
      <c r="N3415" s="21"/>
      <c r="O3415" s="21">
        <v>4507</v>
      </c>
      <c r="P3415" s="21"/>
      <c r="Q3415" s="21"/>
      <c r="R3415" s="22">
        <v>4</v>
      </c>
      <c r="S3415" s="22">
        <v>4.0970000000000004</v>
      </c>
      <c r="T3415" s="20" t="s">
        <v>4949</v>
      </c>
      <c r="U3415" s="21">
        <v>59111</v>
      </c>
      <c r="V3415" s="21">
        <v>282333</v>
      </c>
      <c r="W3415" s="34">
        <v>40822</v>
      </c>
      <c r="X3415" s="34">
        <v>44484</v>
      </c>
      <c r="Y3415" s="109"/>
      <c r="Z3415" s="70" t="s">
        <v>4927</v>
      </c>
      <c r="AA3415" s="20" t="s">
        <v>4926</v>
      </c>
      <c r="AB3415" s="109"/>
      <c r="AC3415" s="19"/>
      <c r="AD3415" s="22"/>
      <c r="AE3415" s="19"/>
    </row>
    <row r="3416" spans="2:31" x14ac:dyDescent="0.2">
      <c r="B3416" s="14" t="s">
        <v>9708</v>
      </c>
      <c r="C3416" s="33" t="s">
        <v>9707</v>
      </c>
      <c r="D3416" s="16" t="s">
        <v>9700</v>
      </c>
      <c r="E3416" s="104" t="s">
        <v>26</v>
      </c>
      <c r="F3416" s="18" t="s">
        <v>116</v>
      </c>
      <c r="G3416" s="111" t="s">
        <v>26</v>
      </c>
      <c r="H3416" s="102" t="s">
        <v>323</v>
      </c>
      <c r="I3416" s="21">
        <v>956010</v>
      </c>
      <c r="J3416" s="71">
        <v>105.226</v>
      </c>
      <c r="K3416" s="21">
        <v>1052262</v>
      </c>
      <c r="L3416" s="21">
        <v>1000000</v>
      </c>
      <c r="M3416" s="21">
        <v>995799</v>
      </c>
      <c r="N3416" s="21"/>
      <c r="O3416" s="21">
        <v>4843</v>
      </c>
      <c r="P3416" s="21"/>
      <c r="Q3416" s="21"/>
      <c r="R3416" s="22">
        <v>6.75</v>
      </c>
      <c r="S3416" s="22">
        <v>7.2809999999999997</v>
      </c>
      <c r="T3416" s="20" t="s">
        <v>4965</v>
      </c>
      <c r="U3416" s="21">
        <v>11250</v>
      </c>
      <c r="V3416" s="21">
        <v>67500</v>
      </c>
      <c r="W3416" s="34">
        <v>36874</v>
      </c>
      <c r="X3416" s="34">
        <v>41579</v>
      </c>
      <c r="Y3416" s="109"/>
      <c r="Z3416" s="70" t="s">
        <v>4927</v>
      </c>
      <c r="AA3416" s="20" t="s">
        <v>4926</v>
      </c>
      <c r="AB3416" s="109"/>
      <c r="AC3416" s="19"/>
      <c r="AD3416" s="22"/>
      <c r="AE3416" s="19"/>
    </row>
    <row r="3417" spans="2:31" x14ac:dyDescent="0.2">
      <c r="B3417" s="14" t="s">
        <v>9706</v>
      </c>
      <c r="C3417" s="33" t="s">
        <v>9705</v>
      </c>
      <c r="D3417" s="16" t="s">
        <v>9700</v>
      </c>
      <c r="E3417" s="104" t="s">
        <v>26</v>
      </c>
      <c r="F3417" s="18" t="s">
        <v>116</v>
      </c>
      <c r="G3417" s="111" t="s">
        <v>26</v>
      </c>
      <c r="H3417" s="102" t="s">
        <v>323</v>
      </c>
      <c r="I3417" s="21">
        <v>10876975</v>
      </c>
      <c r="J3417" s="71">
        <v>118.414</v>
      </c>
      <c r="K3417" s="21">
        <v>13617645</v>
      </c>
      <c r="L3417" s="21">
        <v>11500000</v>
      </c>
      <c r="M3417" s="21">
        <v>11307277</v>
      </c>
      <c r="N3417" s="21"/>
      <c r="O3417" s="21">
        <v>53956</v>
      </c>
      <c r="P3417" s="21"/>
      <c r="Q3417" s="21"/>
      <c r="R3417" s="22">
        <v>7.25</v>
      </c>
      <c r="S3417" s="22">
        <v>7.8579999999999997</v>
      </c>
      <c r="T3417" s="20" t="s">
        <v>4985</v>
      </c>
      <c r="U3417" s="21">
        <v>277917</v>
      </c>
      <c r="V3417" s="21">
        <v>833750</v>
      </c>
      <c r="W3417" s="34">
        <v>36903</v>
      </c>
      <c r="X3417" s="34">
        <v>42430</v>
      </c>
      <c r="Y3417" s="109"/>
      <c r="Z3417" s="70" t="s">
        <v>4927</v>
      </c>
      <c r="AA3417" s="20" t="s">
        <v>4926</v>
      </c>
      <c r="AB3417" s="109"/>
      <c r="AC3417" s="19"/>
      <c r="AD3417" s="22"/>
      <c r="AE3417" s="19"/>
    </row>
    <row r="3418" spans="2:31" x14ac:dyDescent="0.2">
      <c r="B3418" s="14" t="s">
        <v>9704</v>
      </c>
      <c r="C3418" s="33" t="s">
        <v>9703</v>
      </c>
      <c r="D3418" s="16" t="s">
        <v>9700</v>
      </c>
      <c r="E3418" s="104" t="s">
        <v>5057</v>
      </c>
      <c r="F3418" s="18" t="s">
        <v>116</v>
      </c>
      <c r="G3418" s="111" t="s">
        <v>26</v>
      </c>
      <c r="H3418" s="102" t="s">
        <v>323</v>
      </c>
      <c r="I3418" s="21">
        <v>10853627</v>
      </c>
      <c r="J3418" s="71">
        <v>106.21899999999999</v>
      </c>
      <c r="K3418" s="21">
        <v>11567238</v>
      </c>
      <c r="L3418" s="21">
        <v>10890000</v>
      </c>
      <c r="M3418" s="21">
        <v>10880049</v>
      </c>
      <c r="N3418" s="21"/>
      <c r="O3418" s="21">
        <v>7670</v>
      </c>
      <c r="P3418" s="21"/>
      <c r="Q3418" s="21"/>
      <c r="R3418" s="22">
        <v>5.5</v>
      </c>
      <c r="S3418" s="22">
        <v>5.577</v>
      </c>
      <c r="T3418" s="20" t="s">
        <v>4949</v>
      </c>
      <c r="U3418" s="21">
        <v>149738</v>
      </c>
      <c r="V3418" s="21">
        <v>598950</v>
      </c>
      <c r="W3418" s="34">
        <v>39890</v>
      </c>
      <c r="X3418" s="34">
        <v>41730</v>
      </c>
      <c r="Y3418" s="109"/>
      <c r="Z3418" s="70" t="s">
        <v>4927</v>
      </c>
      <c r="AA3418" s="20" t="s">
        <v>4926</v>
      </c>
      <c r="AB3418" s="109"/>
      <c r="AC3418" s="19"/>
      <c r="AD3418" s="22"/>
      <c r="AE3418" s="19"/>
    </row>
    <row r="3419" spans="2:31" x14ac:dyDescent="0.2">
      <c r="B3419" s="14" t="s">
        <v>9702</v>
      </c>
      <c r="C3419" s="33" t="s">
        <v>9701</v>
      </c>
      <c r="D3419" s="16" t="s">
        <v>9700</v>
      </c>
      <c r="E3419" s="104" t="s">
        <v>26</v>
      </c>
      <c r="F3419" s="18" t="s">
        <v>116</v>
      </c>
      <c r="G3419" s="111" t="s">
        <v>26</v>
      </c>
      <c r="H3419" s="102" t="s">
        <v>323</v>
      </c>
      <c r="I3419" s="21">
        <v>8952210</v>
      </c>
      <c r="J3419" s="71">
        <v>103.108</v>
      </c>
      <c r="K3419" s="21">
        <v>9279684</v>
      </c>
      <c r="L3419" s="21">
        <v>9000000</v>
      </c>
      <c r="M3419" s="21">
        <v>8962449</v>
      </c>
      <c r="N3419" s="21"/>
      <c r="O3419" s="21">
        <v>9479</v>
      </c>
      <c r="P3419" s="21"/>
      <c r="Q3419" s="21"/>
      <c r="R3419" s="22">
        <v>1.875</v>
      </c>
      <c r="S3419" s="22">
        <v>1.9870000000000001</v>
      </c>
      <c r="T3419" s="20" t="s">
        <v>4965</v>
      </c>
      <c r="U3419" s="21">
        <v>18750</v>
      </c>
      <c r="V3419" s="21">
        <v>168750</v>
      </c>
      <c r="W3419" s="34">
        <v>40863</v>
      </c>
      <c r="X3419" s="34">
        <v>42695</v>
      </c>
      <c r="Y3419" s="109"/>
      <c r="Z3419" s="70" t="s">
        <v>4927</v>
      </c>
      <c r="AA3419" s="20" t="s">
        <v>4926</v>
      </c>
      <c r="AB3419" s="109"/>
      <c r="AC3419" s="19"/>
      <c r="AD3419" s="22"/>
      <c r="AE3419" s="19"/>
    </row>
    <row r="3420" spans="2:31" x14ac:dyDescent="0.2">
      <c r="B3420" s="14" t="s">
        <v>9699</v>
      </c>
      <c r="C3420" s="33" t="s">
        <v>9698</v>
      </c>
      <c r="D3420" s="16" t="s">
        <v>9695</v>
      </c>
      <c r="E3420" s="104" t="s">
        <v>26</v>
      </c>
      <c r="F3420" s="18" t="s">
        <v>116</v>
      </c>
      <c r="G3420" s="111" t="s">
        <v>26</v>
      </c>
      <c r="H3420" s="102" t="s">
        <v>4412</v>
      </c>
      <c r="I3420" s="21">
        <v>3000000</v>
      </c>
      <c r="J3420" s="71">
        <v>121.43300000000001</v>
      </c>
      <c r="K3420" s="21">
        <v>3642990</v>
      </c>
      <c r="L3420" s="21">
        <v>3000000</v>
      </c>
      <c r="M3420" s="21">
        <v>3000000</v>
      </c>
      <c r="N3420" s="21"/>
      <c r="O3420" s="21"/>
      <c r="P3420" s="21"/>
      <c r="Q3420" s="21"/>
      <c r="R3420" s="22">
        <v>5.39</v>
      </c>
      <c r="S3420" s="22">
        <v>5.39</v>
      </c>
      <c r="T3420" s="20" t="s">
        <v>89</v>
      </c>
      <c r="U3420" s="21">
        <v>10780</v>
      </c>
      <c r="V3420" s="21">
        <v>161700</v>
      </c>
      <c r="W3420" s="34">
        <v>38267</v>
      </c>
      <c r="X3420" s="34">
        <v>43806</v>
      </c>
      <c r="Y3420" s="109"/>
      <c r="Z3420" s="70" t="s">
        <v>531</v>
      </c>
      <c r="AA3420" s="20" t="s">
        <v>26</v>
      </c>
      <c r="AB3420" s="109"/>
      <c r="AC3420" s="19"/>
      <c r="AD3420" s="22"/>
      <c r="AE3420" s="19"/>
    </row>
    <row r="3421" spans="2:31" x14ac:dyDescent="0.2">
      <c r="B3421" s="14" t="s">
        <v>9697</v>
      </c>
      <c r="C3421" s="33" t="s">
        <v>9696</v>
      </c>
      <c r="D3421" s="16" t="s">
        <v>9695</v>
      </c>
      <c r="E3421" s="104" t="s">
        <v>26</v>
      </c>
      <c r="F3421" s="18" t="s">
        <v>116</v>
      </c>
      <c r="G3421" s="111" t="s">
        <v>26</v>
      </c>
      <c r="H3421" s="102" t="s">
        <v>4412</v>
      </c>
      <c r="I3421" s="21">
        <v>4000000</v>
      </c>
      <c r="J3421" s="71">
        <v>119.959</v>
      </c>
      <c r="K3421" s="21">
        <v>4798360</v>
      </c>
      <c r="L3421" s="21">
        <v>4000000</v>
      </c>
      <c r="M3421" s="21">
        <v>4000000</v>
      </c>
      <c r="N3421" s="21"/>
      <c r="O3421" s="21"/>
      <c r="P3421" s="21"/>
      <c r="Q3421" s="21"/>
      <c r="R3421" s="22">
        <v>5.94</v>
      </c>
      <c r="S3421" s="22">
        <v>5.94</v>
      </c>
      <c r="T3421" s="20" t="s">
        <v>4965</v>
      </c>
      <c r="U3421" s="21">
        <v>39600</v>
      </c>
      <c r="V3421" s="21">
        <v>237600</v>
      </c>
      <c r="W3421" s="34">
        <v>39371</v>
      </c>
      <c r="X3421" s="34">
        <v>43040</v>
      </c>
      <c r="Y3421" s="109"/>
      <c r="Z3421" s="70" t="s">
        <v>531</v>
      </c>
      <c r="AA3421" s="20" t="s">
        <v>26</v>
      </c>
      <c r="AB3421" s="109"/>
      <c r="AC3421" s="19"/>
      <c r="AD3421" s="22"/>
      <c r="AE3421" s="19"/>
    </row>
    <row r="3422" spans="2:31" x14ac:dyDescent="0.2">
      <c r="B3422" s="14" t="s">
        <v>9694</v>
      </c>
      <c r="C3422" s="33" t="s">
        <v>9693</v>
      </c>
      <c r="D3422" s="16" t="s">
        <v>9684</v>
      </c>
      <c r="E3422" s="104" t="s">
        <v>26</v>
      </c>
      <c r="F3422" s="18" t="s">
        <v>116</v>
      </c>
      <c r="G3422" s="111" t="s">
        <v>26</v>
      </c>
      <c r="H3422" s="102" t="s">
        <v>323</v>
      </c>
      <c r="I3422" s="21">
        <v>22668118</v>
      </c>
      <c r="J3422" s="71">
        <v>104.06100000000001</v>
      </c>
      <c r="K3422" s="21">
        <v>22633202</v>
      </c>
      <c r="L3422" s="21">
        <v>21750000</v>
      </c>
      <c r="M3422" s="21">
        <v>21986467</v>
      </c>
      <c r="N3422" s="21"/>
      <c r="O3422" s="21">
        <v>-266872</v>
      </c>
      <c r="P3422" s="21"/>
      <c r="Q3422" s="21"/>
      <c r="R3422" s="22">
        <v>5.25</v>
      </c>
      <c r="S3422" s="22">
        <v>3.931</v>
      </c>
      <c r="T3422" s="20" t="s">
        <v>4965</v>
      </c>
      <c r="U3422" s="21">
        <v>171281</v>
      </c>
      <c r="V3422" s="21">
        <v>1141875</v>
      </c>
      <c r="W3422" s="34">
        <v>40331</v>
      </c>
      <c r="X3422" s="34">
        <v>41585</v>
      </c>
      <c r="Y3422" s="109"/>
      <c r="Z3422" s="70" t="s">
        <v>4927</v>
      </c>
      <c r="AA3422" s="20" t="s">
        <v>4926</v>
      </c>
      <c r="AB3422" s="109"/>
      <c r="AC3422" s="19"/>
      <c r="AD3422" s="22"/>
      <c r="AE3422" s="19"/>
    </row>
    <row r="3423" spans="2:31" x14ac:dyDescent="0.2">
      <c r="B3423" s="14" t="s">
        <v>9692</v>
      </c>
      <c r="C3423" s="33" t="s">
        <v>9691</v>
      </c>
      <c r="D3423" s="16" t="s">
        <v>9684</v>
      </c>
      <c r="E3423" s="104" t="s">
        <v>26</v>
      </c>
      <c r="F3423" s="18" t="s">
        <v>116</v>
      </c>
      <c r="G3423" s="111" t="s">
        <v>26</v>
      </c>
      <c r="H3423" s="102" t="s">
        <v>323</v>
      </c>
      <c r="I3423" s="21">
        <v>5752090</v>
      </c>
      <c r="J3423" s="71">
        <v>104.092</v>
      </c>
      <c r="K3423" s="21">
        <v>5725077</v>
      </c>
      <c r="L3423" s="21">
        <v>5500000</v>
      </c>
      <c r="M3423" s="21">
        <v>5622179</v>
      </c>
      <c r="N3423" s="21"/>
      <c r="O3423" s="21">
        <v>-85864</v>
      </c>
      <c r="P3423" s="21"/>
      <c r="Q3423" s="21"/>
      <c r="R3423" s="22">
        <v>3.625</v>
      </c>
      <c r="S3423" s="22">
        <v>1.948</v>
      </c>
      <c r="T3423" s="20" t="s">
        <v>4965</v>
      </c>
      <c r="U3423" s="21">
        <v>29352</v>
      </c>
      <c r="V3423" s="21">
        <v>199375</v>
      </c>
      <c r="W3423" s="34">
        <v>40732</v>
      </c>
      <c r="X3423" s="34">
        <v>41767</v>
      </c>
      <c r="Y3423" s="109"/>
      <c r="Z3423" s="70" t="s">
        <v>4927</v>
      </c>
      <c r="AA3423" s="20" t="s">
        <v>4926</v>
      </c>
      <c r="AB3423" s="109"/>
      <c r="AC3423" s="19"/>
      <c r="AD3423" s="22"/>
      <c r="AE3423" s="19"/>
    </row>
    <row r="3424" spans="2:31" x14ac:dyDescent="0.2">
      <c r="B3424" s="14" t="s">
        <v>9690</v>
      </c>
      <c r="C3424" s="33" t="s">
        <v>9689</v>
      </c>
      <c r="D3424" s="16" t="s">
        <v>9684</v>
      </c>
      <c r="E3424" s="104" t="s">
        <v>26</v>
      </c>
      <c r="F3424" s="18" t="s">
        <v>116</v>
      </c>
      <c r="G3424" s="111" t="s">
        <v>26</v>
      </c>
      <c r="H3424" s="102" t="s">
        <v>323</v>
      </c>
      <c r="I3424" s="21">
        <v>15084411</v>
      </c>
      <c r="J3424" s="71">
        <v>115.246</v>
      </c>
      <c r="K3424" s="21">
        <v>17672989</v>
      </c>
      <c r="L3424" s="21">
        <v>15335000</v>
      </c>
      <c r="M3424" s="21">
        <v>15128579</v>
      </c>
      <c r="N3424" s="21"/>
      <c r="O3424" s="21">
        <v>22851</v>
      </c>
      <c r="P3424" s="21"/>
      <c r="Q3424" s="21"/>
      <c r="R3424" s="22">
        <v>4.5</v>
      </c>
      <c r="S3424" s="22">
        <v>4.7089999999999996</v>
      </c>
      <c r="T3424" s="20" t="s">
        <v>4949</v>
      </c>
      <c r="U3424" s="21">
        <v>172519</v>
      </c>
      <c r="V3424" s="21">
        <v>690075</v>
      </c>
      <c r="W3424" s="34">
        <v>40526</v>
      </c>
      <c r="X3424" s="34">
        <v>44105</v>
      </c>
      <c r="Y3424" s="109"/>
      <c r="Z3424" s="70" t="s">
        <v>4927</v>
      </c>
      <c r="AA3424" s="20" t="s">
        <v>4926</v>
      </c>
      <c r="AB3424" s="109"/>
      <c r="AC3424" s="19"/>
      <c r="AD3424" s="22"/>
      <c r="AE3424" s="19"/>
    </row>
    <row r="3425" spans="2:31" x14ac:dyDescent="0.2">
      <c r="B3425" s="14" t="s">
        <v>9688</v>
      </c>
      <c r="C3425" s="33" t="s">
        <v>9687</v>
      </c>
      <c r="D3425" s="16" t="s">
        <v>9684</v>
      </c>
      <c r="E3425" s="104" t="s">
        <v>5057</v>
      </c>
      <c r="F3425" s="18" t="s">
        <v>116</v>
      </c>
      <c r="G3425" s="111" t="s">
        <v>26</v>
      </c>
      <c r="H3425" s="102" t="s">
        <v>323</v>
      </c>
      <c r="I3425" s="21">
        <v>8991720</v>
      </c>
      <c r="J3425" s="71">
        <v>106.672</v>
      </c>
      <c r="K3425" s="21">
        <v>9600507</v>
      </c>
      <c r="L3425" s="21">
        <v>9000000</v>
      </c>
      <c r="M3425" s="21">
        <v>8994566</v>
      </c>
      <c r="N3425" s="21"/>
      <c r="O3425" s="21">
        <v>1545</v>
      </c>
      <c r="P3425" s="21"/>
      <c r="Q3425" s="21"/>
      <c r="R3425" s="22">
        <v>3.2</v>
      </c>
      <c r="S3425" s="22">
        <v>3.22</v>
      </c>
      <c r="T3425" s="20" t="s">
        <v>4985</v>
      </c>
      <c r="U3425" s="21">
        <v>88000</v>
      </c>
      <c r="V3425" s="21">
        <v>288000</v>
      </c>
      <c r="W3425" s="34">
        <v>40610</v>
      </c>
      <c r="X3425" s="34">
        <v>42440</v>
      </c>
      <c r="Y3425" s="109"/>
      <c r="Z3425" s="70" t="s">
        <v>4927</v>
      </c>
      <c r="AA3425" s="20" t="s">
        <v>4926</v>
      </c>
      <c r="AB3425" s="109"/>
      <c r="AC3425" s="19"/>
      <c r="AD3425" s="22"/>
      <c r="AE3425" s="19"/>
    </row>
    <row r="3426" spans="2:31" x14ac:dyDescent="0.2">
      <c r="B3426" s="14" t="s">
        <v>9686</v>
      </c>
      <c r="C3426" s="33" t="s">
        <v>9685</v>
      </c>
      <c r="D3426" s="16" t="s">
        <v>9684</v>
      </c>
      <c r="E3426" s="104" t="s">
        <v>26</v>
      </c>
      <c r="F3426" s="18" t="s">
        <v>116</v>
      </c>
      <c r="G3426" s="111" t="s">
        <v>26</v>
      </c>
      <c r="H3426" s="102" t="s">
        <v>323</v>
      </c>
      <c r="I3426" s="21">
        <v>9999400</v>
      </c>
      <c r="J3426" s="71">
        <v>102.078</v>
      </c>
      <c r="K3426" s="21">
        <v>10207770</v>
      </c>
      <c r="L3426" s="21">
        <v>10000000</v>
      </c>
      <c r="M3426" s="21">
        <v>9999610</v>
      </c>
      <c r="N3426" s="21"/>
      <c r="O3426" s="21">
        <v>194</v>
      </c>
      <c r="P3426" s="21"/>
      <c r="Q3426" s="21"/>
      <c r="R3426" s="22">
        <v>1.7</v>
      </c>
      <c r="S3426" s="22">
        <v>1.702</v>
      </c>
      <c r="T3426" s="20" t="s">
        <v>89</v>
      </c>
      <c r="U3426" s="21">
        <v>12278</v>
      </c>
      <c r="V3426" s="21">
        <v>169528</v>
      </c>
      <c r="W3426" s="34">
        <v>40878</v>
      </c>
      <c r="X3426" s="34">
        <v>41978</v>
      </c>
      <c r="Y3426" s="109"/>
      <c r="Z3426" s="70" t="s">
        <v>4927</v>
      </c>
      <c r="AA3426" s="20" t="s">
        <v>4926</v>
      </c>
      <c r="AB3426" s="109"/>
      <c r="AC3426" s="19"/>
      <c r="AD3426" s="22"/>
      <c r="AE3426" s="19"/>
    </row>
    <row r="3427" spans="2:31" x14ac:dyDescent="0.2">
      <c r="B3427" s="14" t="s">
        <v>9683</v>
      </c>
      <c r="C3427" s="33" t="s">
        <v>9682</v>
      </c>
      <c r="D3427" s="16" t="s">
        <v>9681</v>
      </c>
      <c r="E3427" s="104" t="s">
        <v>26</v>
      </c>
      <c r="F3427" s="18" t="s">
        <v>116</v>
      </c>
      <c r="G3427" s="111" t="s">
        <v>26</v>
      </c>
      <c r="H3427" s="102" t="s">
        <v>323</v>
      </c>
      <c r="I3427" s="21">
        <v>15000000</v>
      </c>
      <c r="J3427" s="71">
        <v>128.88800000000001</v>
      </c>
      <c r="K3427" s="21">
        <v>19333200</v>
      </c>
      <c r="L3427" s="21">
        <v>15000000</v>
      </c>
      <c r="M3427" s="21">
        <v>15000000</v>
      </c>
      <c r="N3427" s="21"/>
      <c r="O3427" s="21"/>
      <c r="P3427" s="21"/>
      <c r="Q3427" s="21"/>
      <c r="R3427" s="22">
        <v>7.75</v>
      </c>
      <c r="S3427" s="22">
        <v>7.75</v>
      </c>
      <c r="T3427" s="20" t="s">
        <v>118</v>
      </c>
      <c r="U3427" s="21">
        <v>413333</v>
      </c>
      <c r="V3427" s="21">
        <v>1162500</v>
      </c>
      <c r="W3427" s="34">
        <v>39301</v>
      </c>
      <c r="X3427" s="34">
        <v>42970</v>
      </c>
      <c r="Y3427" s="109"/>
      <c r="Z3427" s="70" t="s">
        <v>531</v>
      </c>
      <c r="AA3427" s="20" t="s">
        <v>26</v>
      </c>
      <c r="AB3427" s="109"/>
      <c r="AC3427" s="19"/>
      <c r="AD3427" s="22"/>
      <c r="AE3427" s="19"/>
    </row>
    <row r="3428" spans="2:31" x14ac:dyDescent="0.2">
      <c r="B3428" s="14" t="s">
        <v>9680</v>
      </c>
      <c r="C3428" s="33" t="s">
        <v>9679</v>
      </c>
      <c r="D3428" s="16" t="s">
        <v>9676</v>
      </c>
      <c r="E3428" s="104" t="s">
        <v>5057</v>
      </c>
      <c r="F3428" s="18" t="s">
        <v>116</v>
      </c>
      <c r="G3428" s="111" t="s">
        <v>26</v>
      </c>
      <c r="H3428" s="102" t="s">
        <v>323</v>
      </c>
      <c r="I3428" s="21">
        <v>18854270</v>
      </c>
      <c r="J3428" s="71">
        <v>112.315</v>
      </c>
      <c r="K3428" s="21">
        <v>21339774</v>
      </c>
      <c r="L3428" s="21">
        <v>19000000</v>
      </c>
      <c r="M3428" s="21">
        <v>18877397</v>
      </c>
      <c r="N3428" s="21"/>
      <c r="O3428" s="21">
        <v>12472</v>
      </c>
      <c r="P3428" s="21"/>
      <c r="Q3428" s="21"/>
      <c r="R3428" s="22">
        <v>5</v>
      </c>
      <c r="S3428" s="22">
        <v>5.0990000000000002</v>
      </c>
      <c r="T3428" s="20" t="s">
        <v>85</v>
      </c>
      <c r="U3428" s="21">
        <v>438056</v>
      </c>
      <c r="V3428" s="21">
        <v>950000</v>
      </c>
      <c r="W3428" s="34">
        <v>40555</v>
      </c>
      <c r="X3428" s="34">
        <v>44211</v>
      </c>
      <c r="Y3428" s="109"/>
      <c r="Z3428" s="70" t="s">
        <v>4927</v>
      </c>
      <c r="AA3428" s="20" t="s">
        <v>4926</v>
      </c>
      <c r="AB3428" s="109"/>
      <c r="AC3428" s="19"/>
      <c r="AD3428" s="22"/>
      <c r="AE3428" s="19"/>
    </row>
    <row r="3429" spans="2:31" x14ac:dyDescent="0.2">
      <c r="B3429" s="14" t="s">
        <v>9678</v>
      </c>
      <c r="C3429" s="33" t="s">
        <v>9677</v>
      </c>
      <c r="D3429" s="16" t="s">
        <v>9676</v>
      </c>
      <c r="E3429" s="104" t="s">
        <v>5057</v>
      </c>
      <c r="F3429" s="18" t="s">
        <v>116</v>
      </c>
      <c r="G3429" s="111" t="s">
        <v>26</v>
      </c>
      <c r="H3429" s="102" t="s">
        <v>323</v>
      </c>
      <c r="I3429" s="21">
        <v>9989600</v>
      </c>
      <c r="J3429" s="71">
        <v>105.845</v>
      </c>
      <c r="K3429" s="21">
        <v>10584480</v>
      </c>
      <c r="L3429" s="21">
        <v>10000000</v>
      </c>
      <c r="M3429" s="21">
        <v>9993246</v>
      </c>
      <c r="N3429" s="21"/>
      <c r="O3429" s="21">
        <v>1853</v>
      </c>
      <c r="P3429" s="21"/>
      <c r="Q3429" s="21"/>
      <c r="R3429" s="22">
        <v>3.6</v>
      </c>
      <c r="S3429" s="22">
        <v>3.6230000000000002</v>
      </c>
      <c r="T3429" s="20" t="s">
        <v>118</v>
      </c>
      <c r="U3429" s="21">
        <v>128000</v>
      </c>
      <c r="V3429" s="21">
        <v>360000</v>
      </c>
      <c r="W3429" s="34">
        <v>40591</v>
      </c>
      <c r="X3429" s="34">
        <v>42423</v>
      </c>
      <c r="Y3429" s="109"/>
      <c r="Z3429" s="70" t="s">
        <v>4927</v>
      </c>
      <c r="AA3429" s="20" t="s">
        <v>4926</v>
      </c>
      <c r="AB3429" s="109"/>
      <c r="AC3429" s="19"/>
      <c r="AD3429" s="22"/>
      <c r="AE3429" s="19"/>
    </row>
    <row r="3430" spans="2:31" x14ac:dyDescent="0.2">
      <c r="B3430" s="14" t="s">
        <v>9675</v>
      </c>
      <c r="C3430" s="33" t="s">
        <v>9674</v>
      </c>
      <c r="D3430" s="16" t="s">
        <v>9673</v>
      </c>
      <c r="E3430" s="104" t="s">
        <v>26</v>
      </c>
      <c r="F3430" s="18" t="s">
        <v>4929</v>
      </c>
      <c r="G3430" s="111" t="s">
        <v>26</v>
      </c>
      <c r="H3430" s="102" t="s">
        <v>323</v>
      </c>
      <c r="I3430" s="21">
        <v>2000000</v>
      </c>
      <c r="J3430" s="71">
        <v>119.41200000000001</v>
      </c>
      <c r="K3430" s="21">
        <v>2388240</v>
      </c>
      <c r="L3430" s="21">
        <v>2000000</v>
      </c>
      <c r="M3430" s="21">
        <v>2000000</v>
      </c>
      <c r="N3430" s="21"/>
      <c r="O3430" s="21"/>
      <c r="P3430" s="21"/>
      <c r="Q3430" s="21"/>
      <c r="R3430" s="22">
        <v>5.5229999999999997</v>
      </c>
      <c r="S3430" s="22">
        <v>5.5229999999999997</v>
      </c>
      <c r="T3430" s="20" t="s">
        <v>4965</v>
      </c>
      <c r="U3430" s="21">
        <v>16262</v>
      </c>
      <c r="V3430" s="21">
        <v>110460</v>
      </c>
      <c r="W3430" s="34">
        <v>39934</v>
      </c>
      <c r="X3430" s="34">
        <v>43593</v>
      </c>
      <c r="Y3430" s="109"/>
      <c r="Z3430" s="70" t="s">
        <v>4927</v>
      </c>
      <c r="AA3430" s="20" t="s">
        <v>4926</v>
      </c>
      <c r="AB3430" s="109"/>
      <c r="AC3430" s="19"/>
      <c r="AD3430" s="22"/>
      <c r="AE3430" s="19"/>
    </row>
    <row r="3431" spans="2:31" x14ac:dyDescent="0.2">
      <c r="B3431" s="14" t="s">
        <v>9672</v>
      </c>
      <c r="C3431" s="33" t="s">
        <v>9671</v>
      </c>
      <c r="D3431" s="16" t="s">
        <v>9668</v>
      </c>
      <c r="E3431" s="104" t="s">
        <v>26</v>
      </c>
      <c r="F3431" s="18" t="s">
        <v>116</v>
      </c>
      <c r="G3431" s="111" t="s">
        <v>26</v>
      </c>
      <c r="H3431" s="102" t="s">
        <v>323</v>
      </c>
      <c r="I3431" s="21">
        <v>14989650</v>
      </c>
      <c r="J3431" s="71">
        <v>100.919</v>
      </c>
      <c r="K3431" s="21">
        <v>15137790</v>
      </c>
      <c r="L3431" s="21">
        <v>15000000</v>
      </c>
      <c r="M3431" s="21">
        <v>14997324</v>
      </c>
      <c r="N3431" s="21"/>
      <c r="O3431" s="21">
        <v>3425</v>
      </c>
      <c r="P3431" s="21"/>
      <c r="Q3431" s="21"/>
      <c r="R3431" s="22">
        <v>2.375</v>
      </c>
      <c r="S3431" s="22">
        <v>2.399</v>
      </c>
      <c r="T3431" s="20" t="s">
        <v>4949</v>
      </c>
      <c r="U3431" s="21">
        <v>86094</v>
      </c>
      <c r="V3431" s="21">
        <v>356250</v>
      </c>
      <c r="W3431" s="34">
        <v>40450</v>
      </c>
      <c r="X3431" s="34">
        <v>41551</v>
      </c>
      <c r="Y3431" s="109"/>
      <c r="Z3431" s="70" t="s">
        <v>4927</v>
      </c>
      <c r="AA3431" s="20" t="s">
        <v>4926</v>
      </c>
      <c r="AB3431" s="109"/>
      <c r="AC3431" s="19"/>
      <c r="AD3431" s="22"/>
      <c r="AE3431" s="19"/>
    </row>
    <row r="3432" spans="2:31" x14ac:dyDescent="0.2">
      <c r="B3432" s="14" t="s">
        <v>9670</v>
      </c>
      <c r="C3432" s="33" t="s">
        <v>9669</v>
      </c>
      <c r="D3432" s="16" t="s">
        <v>9668</v>
      </c>
      <c r="E3432" s="104" t="s">
        <v>26</v>
      </c>
      <c r="F3432" s="18" t="s">
        <v>116</v>
      </c>
      <c r="G3432" s="111" t="s">
        <v>26</v>
      </c>
      <c r="H3432" s="102" t="s">
        <v>323</v>
      </c>
      <c r="I3432" s="21">
        <v>10049800</v>
      </c>
      <c r="J3432" s="71">
        <v>101.10899999999999</v>
      </c>
      <c r="K3432" s="21">
        <v>10110870</v>
      </c>
      <c r="L3432" s="21">
        <v>10000000</v>
      </c>
      <c r="M3432" s="21">
        <v>10018789</v>
      </c>
      <c r="N3432" s="21"/>
      <c r="O3432" s="21">
        <v>-19806</v>
      </c>
      <c r="P3432" s="21"/>
      <c r="Q3432" s="21"/>
      <c r="R3432" s="22">
        <v>2.0619999999999998</v>
      </c>
      <c r="S3432" s="22">
        <v>1.89</v>
      </c>
      <c r="T3432" s="20" t="s">
        <v>4969</v>
      </c>
      <c r="U3432" s="21">
        <v>31499</v>
      </c>
      <c r="V3432" s="21">
        <v>225375</v>
      </c>
      <c r="W3432" s="34">
        <v>40589</v>
      </c>
      <c r="X3432" s="34">
        <v>41677</v>
      </c>
      <c r="Y3432" s="109"/>
      <c r="Z3432" s="70" t="s">
        <v>4927</v>
      </c>
      <c r="AA3432" s="20" t="s">
        <v>4926</v>
      </c>
      <c r="AB3432" s="109"/>
      <c r="AC3432" s="19"/>
      <c r="AD3432" s="22"/>
      <c r="AE3432" s="19"/>
    </row>
    <row r="3433" spans="2:31" x14ac:dyDescent="0.2">
      <c r="B3433" s="14" t="s">
        <v>9667</v>
      </c>
      <c r="C3433" s="33" t="s">
        <v>9666</v>
      </c>
      <c r="D3433" s="16" t="s">
        <v>9665</v>
      </c>
      <c r="E3433" s="104" t="s">
        <v>26</v>
      </c>
      <c r="F3433" s="18" t="s">
        <v>116</v>
      </c>
      <c r="G3433" s="111" t="s">
        <v>26</v>
      </c>
      <c r="H3433" s="102" t="s">
        <v>611</v>
      </c>
      <c r="I3433" s="21">
        <v>9946000</v>
      </c>
      <c r="J3433" s="71">
        <v>108</v>
      </c>
      <c r="K3433" s="21">
        <v>10800000</v>
      </c>
      <c r="L3433" s="21">
        <v>10000000</v>
      </c>
      <c r="M3433" s="21">
        <v>9971349</v>
      </c>
      <c r="N3433" s="21"/>
      <c r="O3433" s="21">
        <v>5026</v>
      </c>
      <c r="P3433" s="21"/>
      <c r="Q3433" s="21"/>
      <c r="R3433" s="22">
        <v>6.625</v>
      </c>
      <c r="S3433" s="22">
        <v>6.7</v>
      </c>
      <c r="T3433" s="20" t="s">
        <v>89</v>
      </c>
      <c r="U3433" s="21">
        <v>5521</v>
      </c>
      <c r="V3433" s="21">
        <v>662500</v>
      </c>
      <c r="W3433" s="34">
        <v>39255</v>
      </c>
      <c r="X3433" s="34">
        <v>42914</v>
      </c>
      <c r="Y3433" s="109"/>
      <c r="Z3433" s="70" t="s">
        <v>4927</v>
      </c>
      <c r="AA3433" s="20" t="s">
        <v>4926</v>
      </c>
      <c r="AB3433" s="109"/>
      <c r="AC3433" s="19"/>
      <c r="AD3433" s="22"/>
      <c r="AE3433" s="19"/>
    </row>
    <row r="3434" spans="2:31" x14ac:dyDescent="0.2">
      <c r="B3434" s="14" t="s">
        <v>9664</v>
      </c>
      <c r="C3434" s="33" t="s">
        <v>9663</v>
      </c>
      <c r="D3434" s="16" t="s">
        <v>9658</v>
      </c>
      <c r="E3434" s="104" t="s">
        <v>26</v>
      </c>
      <c r="F3434" s="18" t="s">
        <v>116</v>
      </c>
      <c r="G3434" s="111" t="s">
        <v>26</v>
      </c>
      <c r="H3434" s="102" t="s">
        <v>334</v>
      </c>
      <c r="I3434" s="21">
        <v>9971100</v>
      </c>
      <c r="J3434" s="71">
        <v>100.25</v>
      </c>
      <c r="K3434" s="21">
        <v>10025000</v>
      </c>
      <c r="L3434" s="21">
        <v>10000000</v>
      </c>
      <c r="M3434" s="21">
        <v>9996944</v>
      </c>
      <c r="N3434" s="21"/>
      <c r="O3434" s="21">
        <v>9997</v>
      </c>
      <c r="P3434" s="21"/>
      <c r="Q3434" s="21"/>
      <c r="R3434" s="22">
        <v>3.125</v>
      </c>
      <c r="S3434" s="22">
        <v>3.2269999999999999</v>
      </c>
      <c r="T3434" s="20" t="s">
        <v>4949</v>
      </c>
      <c r="U3434" s="21">
        <v>59896</v>
      </c>
      <c r="V3434" s="21">
        <v>312500</v>
      </c>
      <c r="W3434" s="34">
        <v>40283</v>
      </c>
      <c r="X3434" s="34">
        <v>41386</v>
      </c>
      <c r="Y3434" s="109"/>
      <c r="Z3434" s="70" t="s">
        <v>4927</v>
      </c>
      <c r="AA3434" s="20" t="s">
        <v>4926</v>
      </c>
      <c r="AB3434" s="109"/>
      <c r="AC3434" s="19"/>
      <c r="AD3434" s="22"/>
      <c r="AE3434" s="19"/>
    </row>
    <row r="3435" spans="2:31" x14ac:dyDescent="0.2">
      <c r="B3435" s="14" t="s">
        <v>9662</v>
      </c>
      <c r="C3435" s="33" t="s">
        <v>9661</v>
      </c>
      <c r="D3435" s="16" t="s">
        <v>9658</v>
      </c>
      <c r="E3435" s="104" t="s">
        <v>26</v>
      </c>
      <c r="F3435" s="18" t="s">
        <v>116</v>
      </c>
      <c r="G3435" s="111" t="s">
        <v>26</v>
      </c>
      <c r="H3435" s="102" t="s">
        <v>334</v>
      </c>
      <c r="I3435" s="21">
        <v>11249550</v>
      </c>
      <c r="J3435" s="71">
        <v>104.5</v>
      </c>
      <c r="K3435" s="21">
        <v>11756250</v>
      </c>
      <c r="L3435" s="21">
        <v>11250000</v>
      </c>
      <c r="M3435" s="21">
        <v>11249789</v>
      </c>
      <c r="N3435" s="21"/>
      <c r="O3435" s="21">
        <v>68</v>
      </c>
      <c r="P3435" s="21"/>
      <c r="Q3435" s="21"/>
      <c r="R3435" s="22">
        <v>4.0999999999999996</v>
      </c>
      <c r="S3435" s="22">
        <v>4.101</v>
      </c>
      <c r="T3435" s="20" t="s">
        <v>4985</v>
      </c>
      <c r="U3435" s="21">
        <v>125562</v>
      </c>
      <c r="V3435" s="21">
        <v>461250</v>
      </c>
      <c r="W3435" s="34">
        <v>40253</v>
      </c>
      <c r="X3435" s="34">
        <v>42086</v>
      </c>
      <c r="Y3435" s="109"/>
      <c r="Z3435" s="70" t="s">
        <v>4927</v>
      </c>
      <c r="AA3435" s="20" t="s">
        <v>4926</v>
      </c>
      <c r="AB3435" s="109"/>
      <c r="AC3435" s="19"/>
      <c r="AD3435" s="22"/>
      <c r="AE3435" s="19"/>
    </row>
    <row r="3436" spans="2:31" x14ac:dyDescent="0.2">
      <c r="B3436" s="14" t="s">
        <v>9660</v>
      </c>
      <c r="C3436" s="33" t="s">
        <v>9659</v>
      </c>
      <c r="D3436" s="16" t="s">
        <v>9658</v>
      </c>
      <c r="E3436" s="104" t="s">
        <v>26</v>
      </c>
      <c r="F3436" s="18" t="s">
        <v>116</v>
      </c>
      <c r="G3436" s="111" t="s">
        <v>26</v>
      </c>
      <c r="H3436" s="102" t="s">
        <v>334</v>
      </c>
      <c r="I3436" s="21">
        <v>10000000</v>
      </c>
      <c r="J3436" s="71">
        <v>100.736</v>
      </c>
      <c r="K3436" s="21">
        <v>10073610</v>
      </c>
      <c r="L3436" s="21">
        <v>10000000</v>
      </c>
      <c r="M3436" s="21">
        <v>10000000</v>
      </c>
      <c r="N3436" s="21"/>
      <c r="O3436" s="21"/>
      <c r="P3436" s="21"/>
      <c r="Q3436" s="21"/>
      <c r="R3436" s="22">
        <v>2.41</v>
      </c>
      <c r="S3436" s="22">
        <v>2.3610000000000002</v>
      </c>
      <c r="T3436" s="20" t="s">
        <v>4969</v>
      </c>
      <c r="U3436" s="21">
        <v>30794</v>
      </c>
      <c r="V3436" s="21">
        <v>260770</v>
      </c>
      <c r="W3436" s="34">
        <v>40672</v>
      </c>
      <c r="X3436" s="34">
        <v>41775</v>
      </c>
      <c r="Y3436" s="109"/>
      <c r="Z3436" s="70" t="s">
        <v>4927</v>
      </c>
      <c r="AA3436" s="20" t="s">
        <v>4926</v>
      </c>
      <c r="AB3436" s="109"/>
      <c r="AC3436" s="19"/>
      <c r="AD3436" s="22"/>
      <c r="AE3436" s="19"/>
    </row>
    <row r="3437" spans="2:31" x14ac:dyDescent="0.2">
      <c r="B3437" s="14" t="s">
        <v>9657</v>
      </c>
      <c r="C3437" s="33" t="s">
        <v>9656</v>
      </c>
      <c r="D3437" s="16" t="s">
        <v>9655</v>
      </c>
      <c r="E3437" s="104" t="s">
        <v>26</v>
      </c>
      <c r="F3437" s="18" t="s">
        <v>116</v>
      </c>
      <c r="G3437" s="111" t="s">
        <v>26</v>
      </c>
      <c r="H3437" s="102" t="s">
        <v>334</v>
      </c>
      <c r="I3437" s="21">
        <v>6724792</v>
      </c>
      <c r="J3437" s="71">
        <v>107.75</v>
      </c>
      <c r="K3437" s="21">
        <v>7327000</v>
      </c>
      <c r="L3437" s="21">
        <v>6800000</v>
      </c>
      <c r="M3437" s="21">
        <v>6738861</v>
      </c>
      <c r="N3437" s="21"/>
      <c r="O3437" s="21">
        <v>14069</v>
      </c>
      <c r="P3437" s="21"/>
      <c r="Q3437" s="21"/>
      <c r="R3437" s="22">
        <v>5</v>
      </c>
      <c r="S3437" s="22">
        <v>5.25</v>
      </c>
      <c r="T3437" s="20" t="s">
        <v>85</v>
      </c>
      <c r="U3437" s="21">
        <v>156778</v>
      </c>
      <c r="V3437" s="21">
        <v>194556</v>
      </c>
      <c r="W3437" s="34">
        <v>40889</v>
      </c>
      <c r="X3437" s="34">
        <v>42750</v>
      </c>
      <c r="Y3437" s="109"/>
      <c r="Z3437" s="70" t="s">
        <v>4927</v>
      </c>
      <c r="AA3437" s="20" t="s">
        <v>4926</v>
      </c>
      <c r="AB3437" s="109"/>
      <c r="AC3437" s="19"/>
      <c r="AD3437" s="22"/>
      <c r="AE3437" s="19"/>
    </row>
    <row r="3438" spans="2:31" x14ac:dyDescent="0.2">
      <c r="B3438" s="14" t="s">
        <v>9654</v>
      </c>
      <c r="C3438" s="33" t="s">
        <v>9653</v>
      </c>
      <c r="D3438" s="16" t="s">
        <v>9650</v>
      </c>
      <c r="E3438" s="104" t="s">
        <v>26</v>
      </c>
      <c r="F3438" s="18" t="s">
        <v>116</v>
      </c>
      <c r="G3438" s="111" t="s">
        <v>26</v>
      </c>
      <c r="H3438" s="102" t="s">
        <v>334</v>
      </c>
      <c r="I3438" s="21">
        <v>3332084</v>
      </c>
      <c r="J3438" s="71">
        <v>110.75</v>
      </c>
      <c r="K3438" s="21">
        <v>3699050</v>
      </c>
      <c r="L3438" s="21">
        <v>3340000</v>
      </c>
      <c r="M3438" s="21">
        <v>3333548</v>
      </c>
      <c r="N3438" s="21"/>
      <c r="O3438" s="21">
        <v>692</v>
      </c>
      <c r="P3438" s="21"/>
      <c r="Q3438" s="21"/>
      <c r="R3438" s="22">
        <v>5.375</v>
      </c>
      <c r="S3438" s="22">
        <v>5.4059999999999997</v>
      </c>
      <c r="T3438" s="20" t="s">
        <v>4985</v>
      </c>
      <c r="U3438" s="21">
        <v>52361</v>
      </c>
      <c r="V3438" s="21">
        <v>179525</v>
      </c>
      <c r="W3438" s="34">
        <v>40430</v>
      </c>
      <c r="X3438" s="34">
        <v>44090</v>
      </c>
      <c r="Y3438" s="109"/>
      <c r="Z3438" s="70" t="s">
        <v>4927</v>
      </c>
      <c r="AA3438" s="20" t="s">
        <v>4926</v>
      </c>
      <c r="AB3438" s="109"/>
      <c r="AC3438" s="19"/>
      <c r="AD3438" s="22"/>
      <c r="AE3438" s="19"/>
    </row>
    <row r="3439" spans="2:31" x14ac:dyDescent="0.2">
      <c r="B3439" s="14" t="s">
        <v>9652</v>
      </c>
      <c r="C3439" s="33" t="s">
        <v>9651</v>
      </c>
      <c r="D3439" s="16" t="s">
        <v>9650</v>
      </c>
      <c r="E3439" s="104" t="s">
        <v>5057</v>
      </c>
      <c r="F3439" s="18" t="s">
        <v>116</v>
      </c>
      <c r="G3439" s="111" t="s">
        <v>26</v>
      </c>
      <c r="H3439" s="102" t="s">
        <v>334</v>
      </c>
      <c r="I3439" s="21">
        <v>8753776</v>
      </c>
      <c r="J3439" s="71">
        <v>105.5</v>
      </c>
      <c r="K3439" s="21">
        <v>9252350</v>
      </c>
      <c r="L3439" s="21">
        <v>8770000</v>
      </c>
      <c r="M3439" s="21">
        <v>8759170</v>
      </c>
      <c r="N3439" s="21"/>
      <c r="O3439" s="21">
        <v>3180</v>
      </c>
      <c r="P3439" s="21"/>
      <c r="Q3439" s="21"/>
      <c r="R3439" s="22">
        <v>4.75</v>
      </c>
      <c r="S3439" s="22">
        <v>4.7919999999999998</v>
      </c>
      <c r="T3439" s="20" t="s">
        <v>4985</v>
      </c>
      <c r="U3439" s="21">
        <v>121501</v>
      </c>
      <c r="V3439" s="21">
        <v>416575</v>
      </c>
      <c r="W3439" s="34">
        <v>40613</v>
      </c>
      <c r="X3439" s="34">
        <v>42445</v>
      </c>
      <c r="Y3439" s="109"/>
      <c r="Z3439" s="70" t="s">
        <v>4927</v>
      </c>
      <c r="AA3439" s="20" t="s">
        <v>4926</v>
      </c>
      <c r="AB3439" s="109"/>
      <c r="AC3439" s="19"/>
      <c r="AD3439" s="22"/>
      <c r="AE3439" s="19"/>
    </row>
    <row r="3440" spans="2:31" x14ac:dyDescent="0.2">
      <c r="B3440" s="14" t="s">
        <v>9649</v>
      </c>
      <c r="C3440" s="33" t="s">
        <v>9648</v>
      </c>
      <c r="D3440" s="16" t="s">
        <v>9647</v>
      </c>
      <c r="E3440" s="104" t="s">
        <v>5057</v>
      </c>
      <c r="F3440" s="18" t="s">
        <v>116</v>
      </c>
      <c r="G3440" s="111" t="s">
        <v>26</v>
      </c>
      <c r="H3440" s="102" t="s">
        <v>334</v>
      </c>
      <c r="I3440" s="21">
        <v>14899950</v>
      </c>
      <c r="J3440" s="71">
        <v>105.65</v>
      </c>
      <c r="K3440" s="21">
        <v>15847500</v>
      </c>
      <c r="L3440" s="21">
        <v>15000000</v>
      </c>
      <c r="M3440" s="21">
        <v>14956049</v>
      </c>
      <c r="N3440" s="21"/>
      <c r="O3440" s="21">
        <v>20094</v>
      </c>
      <c r="P3440" s="21"/>
      <c r="Q3440" s="21"/>
      <c r="R3440" s="22">
        <v>4.5</v>
      </c>
      <c r="S3440" s="22">
        <v>4.6509999999999998</v>
      </c>
      <c r="T3440" s="20" t="s">
        <v>85</v>
      </c>
      <c r="U3440" s="21">
        <v>298125</v>
      </c>
      <c r="V3440" s="21">
        <v>675000</v>
      </c>
      <c r="W3440" s="34">
        <v>40197</v>
      </c>
      <c r="X3440" s="34">
        <v>42026</v>
      </c>
      <c r="Y3440" s="109"/>
      <c r="Z3440" s="70" t="s">
        <v>4927</v>
      </c>
      <c r="AA3440" s="20" t="s">
        <v>4926</v>
      </c>
      <c r="AB3440" s="109"/>
      <c r="AC3440" s="19"/>
      <c r="AD3440" s="22"/>
      <c r="AE3440" s="19"/>
    </row>
    <row r="3441" spans="2:31" x14ac:dyDescent="0.2">
      <c r="B3441" s="14" t="s">
        <v>9646</v>
      </c>
      <c r="C3441" s="33" t="s">
        <v>9645</v>
      </c>
      <c r="D3441" s="16" t="s">
        <v>9644</v>
      </c>
      <c r="E3441" s="104" t="s">
        <v>26</v>
      </c>
      <c r="F3441" s="18" t="s">
        <v>116</v>
      </c>
      <c r="G3441" s="111" t="s">
        <v>26</v>
      </c>
      <c r="H3441" s="102" t="s">
        <v>323</v>
      </c>
      <c r="I3441" s="21">
        <v>2994270</v>
      </c>
      <c r="J3441" s="71">
        <v>105.681</v>
      </c>
      <c r="K3441" s="21">
        <v>3170433</v>
      </c>
      <c r="L3441" s="21">
        <v>3000000</v>
      </c>
      <c r="M3441" s="21">
        <v>2998640</v>
      </c>
      <c r="N3441" s="21"/>
      <c r="O3441" s="21">
        <v>640</v>
      </c>
      <c r="P3441" s="21"/>
      <c r="Q3441" s="21"/>
      <c r="R3441" s="22">
        <v>5.375</v>
      </c>
      <c r="S3441" s="22">
        <v>5.4</v>
      </c>
      <c r="T3441" s="20" t="s">
        <v>89</v>
      </c>
      <c r="U3441" s="21">
        <v>9854</v>
      </c>
      <c r="V3441" s="21">
        <v>161250</v>
      </c>
      <c r="W3441" s="34">
        <v>38323</v>
      </c>
      <c r="X3441" s="34">
        <v>41982</v>
      </c>
      <c r="Y3441" s="109"/>
      <c r="Z3441" s="70" t="s">
        <v>4927</v>
      </c>
      <c r="AA3441" s="20" t="s">
        <v>4926</v>
      </c>
      <c r="AB3441" s="109"/>
      <c r="AC3441" s="19"/>
      <c r="AD3441" s="22"/>
      <c r="AE3441" s="19"/>
    </row>
    <row r="3442" spans="2:31" x14ac:dyDescent="0.2">
      <c r="B3442" s="14" t="s">
        <v>9643</v>
      </c>
      <c r="C3442" s="33" t="s">
        <v>9642</v>
      </c>
      <c r="D3442" s="16" t="s">
        <v>9641</v>
      </c>
      <c r="E3442" s="104" t="s">
        <v>26</v>
      </c>
      <c r="F3442" s="18" t="s">
        <v>116</v>
      </c>
      <c r="G3442" s="111" t="s">
        <v>26</v>
      </c>
      <c r="H3442" s="102" t="s">
        <v>334</v>
      </c>
      <c r="I3442" s="21">
        <v>9444330</v>
      </c>
      <c r="J3442" s="71">
        <v>105.75</v>
      </c>
      <c r="K3442" s="21">
        <v>10046250</v>
      </c>
      <c r="L3442" s="21">
        <v>9500000</v>
      </c>
      <c r="M3442" s="21">
        <v>9453247</v>
      </c>
      <c r="N3442" s="21"/>
      <c r="O3442" s="21">
        <v>8917</v>
      </c>
      <c r="P3442" s="21"/>
      <c r="Q3442" s="21"/>
      <c r="R3442" s="22">
        <v>4.625</v>
      </c>
      <c r="S3442" s="22">
        <v>4.758</v>
      </c>
      <c r="T3442" s="20" t="s">
        <v>118</v>
      </c>
      <c r="U3442" s="21">
        <v>168427</v>
      </c>
      <c r="V3442" s="21">
        <v>219688</v>
      </c>
      <c r="W3442" s="34">
        <v>40945</v>
      </c>
      <c r="X3442" s="34">
        <v>42779</v>
      </c>
      <c r="Y3442" s="109"/>
      <c r="Z3442" s="70" t="s">
        <v>4927</v>
      </c>
      <c r="AA3442" s="20" t="s">
        <v>4926</v>
      </c>
      <c r="AB3442" s="109"/>
      <c r="AC3442" s="19"/>
      <c r="AD3442" s="22"/>
      <c r="AE3442" s="19"/>
    </row>
    <row r="3443" spans="2:31" x14ac:dyDescent="0.2">
      <c r="B3443" s="14" t="s">
        <v>9640</v>
      </c>
      <c r="C3443" s="33" t="s">
        <v>9639</v>
      </c>
      <c r="D3443" s="16" t="s">
        <v>9638</v>
      </c>
      <c r="E3443" s="104" t="s">
        <v>26</v>
      </c>
      <c r="F3443" s="18" t="s">
        <v>116</v>
      </c>
      <c r="G3443" s="111" t="s">
        <v>26</v>
      </c>
      <c r="H3443" s="102" t="s">
        <v>334</v>
      </c>
      <c r="I3443" s="21">
        <v>13900520</v>
      </c>
      <c r="J3443" s="71">
        <v>104.5</v>
      </c>
      <c r="K3443" s="21">
        <v>14630000</v>
      </c>
      <c r="L3443" s="21">
        <v>14000000</v>
      </c>
      <c r="M3443" s="21">
        <v>13930893</v>
      </c>
      <c r="N3443" s="21"/>
      <c r="O3443" s="21">
        <v>7733</v>
      </c>
      <c r="P3443" s="21"/>
      <c r="Q3443" s="21"/>
      <c r="R3443" s="22">
        <v>4.25</v>
      </c>
      <c r="S3443" s="22">
        <v>4.4260000000000002</v>
      </c>
      <c r="T3443" s="20" t="s">
        <v>85</v>
      </c>
      <c r="U3443" s="21">
        <v>279319</v>
      </c>
      <c r="V3443" s="21">
        <v>595000</v>
      </c>
      <c r="W3443" s="34">
        <v>40549</v>
      </c>
      <c r="X3443" s="34">
        <v>42381</v>
      </c>
      <c r="Y3443" s="109"/>
      <c r="Z3443" s="70" t="s">
        <v>4927</v>
      </c>
      <c r="AA3443" s="20" t="s">
        <v>4926</v>
      </c>
      <c r="AB3443" s="109"/>
      <c r="AC3443" s="19"/>
      <c r="AD3443" s="22"/>
      <c r="AE3443" s="19"/>
    </row>
    <row r="3444" spans="2:31" x14ac:dyDescent="0.2">
      <c r="B3444" s="14" t="s">
        <v>9637</v>
      </c>
      <c r="C3444" s="33" t="s">
        <v>9636</v>
      </c>
      <c r="D3444" s="16" t="s">
        <v>9631</v>
      </c>
      <c r="E3444" s="104" t="s">
        <v>5057</v>
      </c>
      <c r="F3444" s="18" t="s">
        <v>116</v>
      </c>
      <c r="G3444" s="111" t="s">
        <v>26</v>
      </c>
      <c r="H3444" s="102" t="s">
        <v>323</v>
      </c>
      <c r="I3444" s="21">
        <v>15998240</v>
      </c>
      <c r="J3444" s="71">
        <v>100.09099999999999</v>
      </c>
      <c r="K3444" s="21">
        <v>16014480</v>
      </c>
      <c r="L3444" s="21">
        <v>16000000</v>
      </c>
      <c r="M3444" s="21">
        <v>15999965</v>
      </c>
      <c r="N3444" s="21"/>
      <c r="O3444" s="21">
        <v>559</v>
      </c>
      <c r="P3444" s="21"/>
      <c r="Q3444" s="21"/>
      <c r="R3444" s="22">
        <v>2.6</v>
      </c>
      <c r="S3444" s="22">
        <v>2.6040000000000001</v>
      </c>
      <c r="T3444" s="20" t="s">
        <v>85</v>
      </c>
      <c r="U3444" s="21">
        <v>183733</v>
      </c>
      <c r="V3444" s="21">
        <v>416000</v>
      </c>
      <c r="W3444" s="34">
        <v>40191</v>
      </c>
      <c r="X3444" s="34">
        <v>41296</v>
      </c>
      <c r="Y3444" s="109"/>
      <c r="Z3444" s="70" t="s">
        <v>4927</v>
      </c>
      <c r="AA3444" s="20" t="s">
        <v>4926</v>
      </c>
      <c r="AB3444" s="109"/>
      <c r="AC3444" s="19"/>
      <c r="AD3444" s="22"/>
      <c r="AE3444" s="19"/>
    </row>
    <row r="3445" spans="2:31" x14ac:dyDescent="0.2">
      <c r="B3445" s="14" t="s">
        <v>9635</v>
      </c>
      <c r="C3445" s="33" t="s">
        <v>9634</v>
      </c>
      <c r="D3445" s="16" t="s">
        <v>9631</v>
      </c>
      <c r="E3445" s="104" t="s">
        <v>5057</v>
      </c>
      <c r="F3445" s="18" t="s">
        <v>116</v>
      </c>
      <c r="G3445" s="111" t="s">
        <v>26</v>
      </c>
      <c r="H3445" s="102" t="s">
        <v>323</v>
      </c>
      <c r="I3445" s="21">
        <v>26004240</v>
      </c>
      <c r="J3445" s="71">
        <v>105.669</v>
      </c>
      <c r="K3445" s="21">
        <v>27473888</v>
      </c>
      <c r="L3445" s="21">
        <v>26000000</v>
      </c>
      <c r="M3445" s="21">
        <v>26001839</v>
      </c>
      <c r="N3445" s="21"/>
      <c r="O3445" s="21">
        <v>-830</v>
      </c>
      <c r="P3445" s="21"/>
      <c r="Q3445" s="21"/>
      <c r="R3445" s="22">
        <v>3.85</v>
      </c>
      <c r="S3445" s="22">
        <v>3.8460000000000001</v>
      </c>
      <c r="T3445" s="20" t="s">
        <v>85</v>
      </c>
      <c r="U3445" s="21">
        <v>442108</v>
      </c>
      <c r="V3445" s="21">
        <v>1001000</v>
      </c>
      <c r="W3445" s="34">
        <v>40191</v>
      </c>
      <c r="X3445" s="34">
        <v>42026</v>
      </c>
      <c r="Y3445" s="109"/>
      <c r="Z3445" s="70" t="s">
        <v>4927</v>
      </c>
      <c r="AA3445" s="20" t="s">
        <v>4926</v>
      </c>
      <c r="AB3445" s="109"/>
      <c r="AC3445" s="19"/>
      <c r="AD3445" s="22"/>
      <c r="AE3445" s="19"/>
    </row>
    <row r="3446" spans="2:31" x14ac:dyDescent="0.2">
      <c r="B3446" s="14" t="s">
        <v>9633</v>
      </c>
      <c r="C3446" s="33" t="s">
        <v>9632</v>
      </c>
      <c r="D3446" s="16" t="s">
        <v>9631</v>
      </c>
      <c r="E3446" s="104" t="s">
        <v>26</v>
      </c>
      <c r="F3446" s="18" t="s">
        <v>116</v>
      </c>
      <c r="G3446" s="111" t="s">
        <v>26</v>
      </c>
      <c r="H3446" s="102" t="s">
        <v>323</v>
      </c>
      <c r="I3446" s="21">
        <v>15999040</v>
      </c>
      <c r="J3446" s="71">
        <v>100.52200000000001</v>
      </c>
      <c r="K3446" s="21">
        <v>16083504</v>
      </c>
      <c r="L3446" s="21">
        <v>16000000</v>
      </c>
      <c r="M3446" s="21">
        <v>15999777</v>
      </c>
      <c r="N3446" s="21"/>
      <c r="O3446" s="21">
        <v>327</v>
      </c>
      <c r="P3446" s="21"/>
      <c r="Q3446" s="21"/>
      <c r="R3446" s="22">
        <v>1.6</v>
      </c>
      <c r="S3446" s="22">
        <v>1.6020000000000001</v>
      </c>
      <c r="T3446" s="20" t="s">
        <v>4985</v>
      </c>
      <c r="U3446" s="21">
        <v>78222</v>
      </c>
      <c r="V3446" s="21">
        <v>256000</v>
      </c>
      <c r="W3446" s="34">
        <v>40429</v>
      </c>
      <c r="X3446" s="34">
        <v>41528</v>
      </c>
      <c r="Y3446" s="109"/>
      <c r="Z3446" s="70" t="s">
        <v>4927</v>
      </c>
      <c r="AA3446" s="20" t="s">
        <v>4926</v>
      </c>
      <c r="AB3446" s="109"/>
      <c r="AC3446" s="19"/>
      <c r="AD3446" s="22"/>
      <c r="AE3446" s="19"/>
    </row>
    <row r="3447" spans="2:31" x14ac:dyDescent="0.2">
      <c r="B3447" s="14" t="s">
        <v>9630</v>
      </c>
      <c r="C3447" s="33" t="s">
        <v>9629</v>
      </c>
      <c r="D3447" s="16" t="s">
        <v>9628</v>
      </c>
      <c r="E3447" s="104" t="s">
        <v>5057</v>
      </c>
      <c r="F3447" s="18" t="s">
        <v>116</v>
      </c>
      <c r="G3447" s="111" t="s">
        <v>26</v>
      </c>
      <c r="H3447" s="102" t="s">
        <v>334</v>
      </c>
      <c r="I3447" s="21">
        <v>11975280</v>
      </c>
      <c r="J3447" s="71">
        <v>112.184</v>
      </c>
      <c r="K3447" s="21">
        <v>13462032</v>
      </c>
      <c r="L3447" s="21">
        <v>12000000</v>
      </c>
      <c r="M3447" s="21">
        <v>11979387</v>
      </c>
      <c r="N3447" s="21"/>
      <c r="O3447" s="21">
        <v>2238</v>
      </c>
      <c r="P3447" s="21"/>
      <c r="Q3447" s="21"/>
      <c r="R3447" s="22">
        <v>4.5</v>
      </c>
      <c r="S3447" s="22">
        <v>4.5259999999999998</v>
      </c>
      <c r="T3447" s="20" t="s">
        <v>85</v>
      </c>
      <c r="U3447" s="21">
        <v>249000</v>
      </c>
      <c r="V3447" s="21">
        <v>540000</v>
      </c>
      <c r="W3447" s="34">
        <v>40561</v>
      </c>
      <c r="X3447" s="34">
        <v>44211</v>
      </c>
      <c r="Y3447" s="109"/>
      <c r="Z3447" s="70" t="s">
        <v>4927</v>
      </c>
      <c r="AA3447" s="20" t="s">
        <v>4926</v>
      </c>
      <c r="AB3447" s="109"/>
      <c r="AC3447" s="19"/>
      <c r="AD3447" s="22"/>
      <c r="AE3447" s="19"/>
    </row>
    <row r="3448" spans="2:31" x14ac:dyDescent="0.2">
      <c r="B3448" s="14" t="s">
        <v>9627</v>
      </c>
      <c r="C3448" s="33" t="s">
        <v>9626</v>
      </c>
      <c r="D3448" s="16" t="s">
        <v>9625</v>
      </c>
      <c r="E3448" s="104" t="s">
        <v>26</v>
      </c>
      <c r="F3448" s="18" t="s">
        <v>116</v>
      </c>
      <c r="G3448" s="111" t="s">
        <v>26</v>
      </c>
      <c r="H3448" s="102" t="s">
        <v>323</v>
      </c>
      <c r="I3448" s="21">
        <v>10530250</v>
      </c>
      <c r="J3448" s="71">
        <v>98.045000000000002</v>
      </c>
      <c r="K3448" s="21">
        <v>11314439</v>
      </c>
      <c r="L3448" s="21">
        <v>11540000</v>
      </c>
      <c r="M3448" s="21">
        <v>10763764</v>
      </c>
      <c r="N3448" s="21"/>
      <c r="O3448" s="21">
        <v>233514</v>
      </c>
      <c r="P3448" s="21"/>
      <c r="Q3448" s="21"/>
      <c r="R3448" s="22">
        <v>0.81</v>
      </c>
      <c r="S3448" s="22">
        <v>3.4449999999999998</v>
      </c>
      <c r="T3448" s="20" t="s">
        <v>4969</v>
      </c>
      <c r="U3448" s="21">
        <v>12723</v>
      </c>
      <c r="V3448" s="21">
        <v>300040</v>
      </c>
      <c r="W3448" s="34">
        <v>40935</v>
      </c>
      <c r="X3448" s="34">
        <v>42320</v>
      </c>
      <c r="Y3448" s="109"/>
      <c r="Z3448" s="70" t="s">
        <v>4927</v>
      </c>
      <c r="AA3448" s="20" t="s">
        <v>4926</v>
      </c>
      <c r="AB3448" s="109"/>
      <c r="AC3448" s="19"/>
      <c r="AD3448" s="22"/>
      <c r="AE3448" s="19"/>
    </row>
    <row r="3449" spans="2:31" x14ac:dyDescent="0.2">
      <c r="B3449" s="14" t="s">
        <v>9624</v>
      </c>
      <c r="C3449" s="33" t="s">
        <v>9623</v>
      </c>
      <c r="D3449" s="16" t="s">
        <v>9622</v>
      </c>
      <c r="E3449" s="104" t="s">
        <v>26</v>
      </c>
      <c r="F3449" s="18" t="s">
        <v>116</v>
      </c>
      <c r="G3449" s="111" t="s">
        <v>26</v>
      </c>
      <c r="H3449" s="102" t="s">
        <v>590</v>
      </c>
      <c r="I3449" s="21">
        <v>15750000</v>
      </c>
      <c r="J3449" s="71">
        <v>101.289</v>
      </c>
      <c r="K3449" s="21">
        <v>15953018</v>
      </c>
      <c r="L3449" s="21">
        <v>15750000</v>
      </c>
      <c r="M3449" s="21">
        <v>15750000</v>
      </c>
      <c r="N3449" s="21"/>
      <c r="O3449" s="21"/>
      <c r="P3449" s="21"/>
      <c r="Q3449" s="21"/>
      <c r="R3449" s="22">
        <v>5.23</v>
      </c>
      <c r="S3449" s="22">
        <v>5.23</v>
      </c>
      <c r="T3449" s="20" t="s">
        <v>4949</v>
      </c>
      <c r="U3449" s="21">
        <v>169321</v>
      </c>
      <c r="V3449" s="21">
        <v>823725</v>
      </c>
      <c r="W3449" s="34">
        <v>37685</v>
      </c>
      <c r="X3449" s="34">
        <v>41381</v>
      </c>
      <c r="Y3449" s="109"/>
      <c r="Z3449" s="70" t="s">
        <v>531</v>
      </c>
      <c r="AA3449" s="20" t="s">
        <v>26</v>
      </c>
      <c r="AB3449" s="109"/>
      <c r="AC3449" s="19"/>
      <c r="AD3449" s="22"/>
      <c r="AE3449" s="19"/>
    </row>
    <row r="3450" spans="2:31" x14ac:dyDescent="0.2">
      <c r="B3450" s="14" t="s">
        <v>9621</v>
      </c>
      <c r="C3450" s="33" t="s">
        <v>9620</v>
      </c>
      <c r="D3450" s="16" t="s">
        <v>9619</v>
      </c>
      <c r="E3450" s="104" t="s">
        <v>26</v>
      </c>
      <c r="F3450" s="18" t="s">
        <v>116</v>
      </c>
      <c r="G3450" s="111" t="s">
        <v>26</v>
      </c>
      <c r="H3450" s="102" t="s">
        <v>334</v>
      </c>
      <c r="I3450" s="21">
        <v>14945250</v>
      </c>
      <c r="J3450" s="71">
        <v>113</v>
      </c>
      <c r="K3450" s="21">
        <v>16950000</v>
      </c>
      <c r="L3450" s="21">
        <v>15000000</v>
      </c>
      <c r="M3450" s="21">
        <v>14956079</v>
      </c>
      <c r="N3450" s="21"/>
      <c r="O3450" s="21">
        <v>3830</v>
      </c>
      <c r="P3450" s="21"/>
      <c r="Q3450" s="21"/>
      <c r="R3450" s="22">
        <v>5.5</v>
      </c>
      <c r="S3450" s="22">
        <v>5.548</v>
      </c>
      <c r="T3450" s="20" t="s">
        <v>85</v>
      </c>
      <c r="U3450" s="21">
        <v>378125</v>
      </c>
      <c r="V3450" s="21">
        <v>825000</v>
      </c>
      <c r="W3450" s="34">
        <v>40368</v>
      </c>
      <c r="X3450" s="34">
        <v>44028</v>
      </c>
      <c r="Y3450" s="109"/>
      <c r="Z3450" s="70" t="s">
        <v>4927</v>
      </c>
      <c r="AA3450" s="20" t="s">
        <v>4926</v>
      </c>
      <c r="AB3450" s="109"/>
      <c r="AC3450" s="19"/>
      <c r="AD3450" s="22"/>
      <c r="AE3450" s="19"/>
    </row>
    <row r="3451" spans="2:31" x14ac:dyDescent="0.2">
      <c r="B3451" s="14" t="s">
        <v>9618</v>
      </c>
      <c r="C3451" s="33" t="s">
        <v>9617</v>
      </c>
      <c r="D3451" s="16" t="s">
        <v>9616</v>
      </c>
      <c r="E3451" s="104" t="s">
        <v>26</v>
      </c>
      <c r="F3451" s="18" t="s">
        <v>4929</v>
      </c>
      <c r="G3451" s="111" t="s">
        <v>26</v>
      </c>
      <c r="H3451" s="102" t="s">
        <v>590</v>
      </c>
      <c r="I3451" s="21">
        <v>3000000</v>
      </c>
      <c r="J3451" s="71">
        <v>107.474</v>
      </c>
      <c r="K3451" s="21">
        <v>3224220</v>
      </c>
      <c r="L3451" s="21">
        <v>3000000</v>
      </c>
      <c r="M3451" s="21">
        <v>3000000</v>
      </c>
      <c r="N3451" s="21"/>
      <c r="O3451" s="21"/>
      <c r="P3451" s="21"/>
      <c r="Q3451" s="21"/>
      <c r="R3451" s="22">
        <v>7.01</v>
      </c>
      <c r="S3451" s="22">
        <v>7.01</v>
      </c>
      <c r="T3451" s="20" t="s">
        <v>4965</v>
      </c>
      <c r="U3451" s="21">
        <v>22783</v>
      </c>
      <c r="V3451" s="21">
        <v>210300</v>
      </c>
      <c r="W3451" s="34">
        <v>37398</v>
      </c>
      <c r="X3451" s="34">
        <v>41781</v>
      </c>
      <c r="Y3451" s="109"/>
      <c r="Z3451" s="70" t="s">
        <v>531</v>
      </c>
      <c r="AA3451" s="20" t="s">
        <v>26</v>
      </c>
      <c r="AB3451" s="109"/>
      <c r="AC3451" s="19"/>
      <c r="AD3451" s="22"/>
      <c r="AE3451" s="19"/>
    </row>
    <row r="3452" spans="2:31" x14ac:dyDescent="0.2">
      <c r="B3452" s="14" t="s">
        <v>9615</v>
      </c>
      <c r="C3452" s="33" t="s">
        <v>9614</v>
      </c>
      <c r="D3452" s="16" t="s">
        <v>9611</v>
      </c>
      <c r="E3452" s="104" t="s">
        <v>26</v>
      </c>
      <c r="F3452" s="18" t="s">
        <v>4929</v>
      </c>
      <c r="G3452" s="111" t="s">
        <v>26</v>
      </c>
      <c r="H3452" s="102" t="s">
        <v>334</v>
      </c>
      <c r="I3452" s="21">
        <v>14995350</v>
      </c>
      <c r="J3452" s="71">
        <v>111.431</v>
      </c>
      <c r="K3452" s="21">
        <v>16714620</v>
      </c>
      <c r="L3452" s="21">
        <v>15000000</v>
      </c>
      <c r="M3452" s="21">
        <v>14996396</v>
      </c>
      <c r="N3452" s="21"/>
      <c r="O3452" s="21">
        <v>404</v>
      </c>
      <c r="P3452" s="21"/>
      <c r="Q3452" s="21"/>
      <c r="R3452" s="22">
        <v>5.35</v>
      </c>
      <c r="S3452" s="22">
        <v>5.3540000000000001</v>
      </c>
      <c r="T3452" s="20" t="s">
        <v>4949</v>
      </c>
      <c r="U3452" s="21">
        <v>200625</v>
      </c>
      <c r="V3452" s="21">
        <v>802500</v>
      </c>
      <c r="W3452" s="34">
        <v>40261</v>
      </c>
      <c r="X3452" s="34">
        <v>43922</v>
      </c>
      <c r="Y3452" s="109"/>
      <c r="Z3452" s="70" t="s">
        <v>4927</v>
      </c>
      <c r="AA3452" s="20" t="s">
        <v>4926</v>
      </c>
      <c r="AB3452" s="109"/>
      <c r="AC3452" s="19"/>
      <c r="AD3452" s="22"/>
      <c r="AE3452" s="19"/>
    </row>
    <row r="3453" spans="2:31" x14ac:dyDescent="0.2">
      <c r="B3453" s="14" t="s">
        <v>9613</v>
      </c>
      <c r="C3453" s="33" t="s">
        <v>9612</v>
      </c>
      <c r="D3453" s="16" t="s">
        <v>9611</v>
      </c>
      <c r="E3453" s="104" t="s">
        <v>26</v>
      </c>
      <c r="F3453" s="18" t="s">
        <v>4929</v>
      </c>
      <c r="G3453" s="111" t="s">
        <v>26</v>
      </c>
      <c r="H3453" s="102" t="s">
        <v>334</v>
      </c>
      <c r="I3453" s="21">
        <v>13987960</v>
      </c>
      <c r="J3453" s="71">
        <v>104.254</v>
      </c>
      <c r="K3453" s="21">
        <v>14595616</v>
      </c>
      <c r="L3453" s="21">
        <v>14000000</v>
      </c>
      <c r="M3453" s="21">
        <v>13994298</v>
      </c>
      <c r="N3453" s="21"/>
      <c r="O3453" s="21">
        <v>2390</v>
      </c>
      <c r="P3453" s="21"/>
      <c r="Q3453" s="21"/>
      <c r="R3453" s="22">
        <v>3.95</v>
      </c>
      <c r="S3453" s="22">
        <v>3.9689999999999999</v>
      </c>
      <c r="T3453" s="20" t="s">
        <v>4949</v>
      </c>
      <c r="U3453" s="21">
        <v>138250</v>
      </c>
      <c r="V3453" s="21">
        <v>553000</v>
      </c>
      <c r="W3453" s="34">
        <v>40261</v>
      </c>
      <c r="X3453" s="34">
        <v>42095</v>
      </c>
      <c r="Y3453" s="109"/>
      <c r="Z3453" s="70" t="s">
        <v>4927</v>
      </c>
      <c r="AA3453" s="20" t="s">
        <v>4926</v>
      </c>
      <c r="AB3453" s="109"/>
      <c r="AC3453" s="19"/>
      <c r="AD3453" s="22"/>
      <c r="AE3453" s="19"/>
    </row>
    <row r="3454" spans="2:31" x14ac:dyDescent="0.2">
      <c r="B3454" s="14" t="s">
        <v>9610</v>
      </c>
      <c r="C3454" s="33" t="s">
        <v>9609</v>
      </c>
      <c r="D3454" s="16" t="s">
        <v>9608</v>
      </c>
      <c r="E3454" s="104" t="s">
        <v>26</v>
      </c>
      <c r="F3454" s="18" t="s">
        <v>116</v>
      </c>
      <c r="G3454" s="111" t="s">
        <v>26</v>
      </c>
      <c r="H3454" s="102" t="s">
        <v>334</v>
      </c>
      <c r="I3454" s="21">
        <v>7961760</v>
      </c>
      <c r="J3454" s="71">
        <v>113.5</v>
      </c>
      <c r="K3454" s="21">
        <v>9080000</v>
      </c>
      <c r="L3454" s="21">
        <v>8000000</v>
      </c>
      <c r="M3454" s="21">
        <v>7987329</v>
      </c>
      <c r="N3454" s="21"/>
      <c r="O3454" s="21">
        <v>4572</v>
      </c>
      <c r="P3454" s="21"/>
      <c r="Q3454" s="21"/>
      <c r="R3454" s="22">
        <v>9.375</v>
      </c>
      <c r="S3454" s="22">
        <v>9.4499999999999993</v>
      </c>
      <c r="T3454" s="20" t="s">
        <v>89</v>
      </c>
      <c r="U3454" s="21">
        <v>62500</v>
      </c>
      <c r="V3454" s="21">
        <v>750000</v>
      </c>
      <c r="W3454" s="34">
        <v>38496</v>
      </c>
      <c r="X3454" s="34">
        <v>42156</v>
      </c>
      <c r="Y3454" s="109"/>
      <c r="Z3454" s="70" t="s">
        <v>4927</v>
      </c>
      <c r="AA3454" s="20" t="s">
        <v>4926</v>
      </c>
      <c r="AB3454" s="109"/>
      <c r="AC3454" s="19"/>
      <c r="AD3454" s="22"/>
      <c r="AE3454" s="19"/>
    </row>
    <row r="3455" spans="2:31" x14ac:dyDescent="0.2">
      <c r="B3455" s="14" t="s">
        <v>9607</v>
      </c>
      <c r="C3455" s="33" t="s">
        <v>9606</v>
      </c>
      <c r="D3455" s="16" t="s">
        <v>9605</v>
      </c>
      <c r="E3455" s="104" t="s">
        <v>26</v>
      </c>
      <c r="F3455" s="18" t="s">
        <v>116</v>
      </c>
      <c r="G3455" s="111" t="s">
        <v>26</v>
      </c>
      <c r="H3455" s="102" t="s">
        <v>334</v>
      </c>
      <c r="I3455" s="21">
        <v>10055000</v>
      </c>
      <c r="J3455" s="71">
        <v>110</v>
      </c>
      <c r="K3455" s="21">
        <v>11005500</v>
      </c>
      <c r="L3455" s="21">
        <v>10005000</v>
      </c>
      <c r="M3455" s="21">
        <v>10013281</v>
      </c>
      <c r="N3455" s="21"/>
      <c r="O3455" s="21">
        <v>-7300</v>
      </c>
      <c r="P3455" s="21"/>
      <c r="Q3455" s="21"/>
      <c r="R3455" s="22">
        <v>11.75</v>
      </c>
      <c r="S3455" s="22">
        <v>11.664</v>
      </c>
      <c r="T3455" s="20" t="s">
        <v>85</v>
      </c>
      <c r="U3455" s="21">
        <v>519218</v>
      </c>
      <c r="V3455" s="21">
        <v>1175588</v>
      </c>
      <c r="W3455" s="34">
        <v>38000</v>
      </c>
      <c r="X3455" s="34">
        <v>41661</v>
      </c>
      <c r="Y3455" s="109"/>
      <c r="Z3455" s="70" t="s">
        <v>4927</v>
      </c>
      <c r="AA3455" s="20" t="s">
        <v>4926</v>
      </c>
      <c r="AB3455" s="109"/>
      <c r="AC3455" s="19"/>
      <c r="AD3455" s="22"/>
      <c r="AE3455" s="19"/>
    </row>
    <row r="3456" spans="2:31" x14ac:dyDescent="0.2">
      <c r="B3456" s="14" t="s">
        <v>9604</v>
      </c>
      <c r="C3456" s="33" t="s">
        <v>9603</v>
      </c>
      <c r="D3456" s="16" t="s">
        <v>9602</v>
      </c>
      <c r="E3456" s="104" t="s">
        <v>26</v>
      </c>
      <c r="F3456" s="18" t="s">
        <v>116</v>
      </c>
      <c r="G3456" s="111" t="s">
        <v>26</v>
      </c>
      <c r="H3456" s="102" t="s">
        <v>334</v>
      </c>
      <c r="I3456" s="21">
        <v>4907000</v>
      </c>
      <c r="J3456" s="71">
        <v>105.25</v>
      </c>
      <c r="K3456" s="21">
        <v>5262500</v>
      </c>
      <c r="L3456" s="21">
        <v>5000000</v>
      </c>
      <c r="M3456" s="21">
        <v>4919319</v>
      </c>
      <c r="N3456" s="21"/>
      <c r="O3456" s="21">
        <v>7024</v>
      </c>
      <c r="P3456" s="21"/>
      <c r="Q3456" s="21"/>
      <c r="R3456" s="22">
        <v>5.75</v>
      </c>
      <c r="S3456" s="22">
        <v>6</v>
      </c>
      <c r="T3456" s="20" t="s">
        <v>4949</v>
      </c>
      <c r="U3456" s="21">
        <v>60694</v>
      </c>
      <c r="V3456" s="21">
        <v>287500</v>
      </c>
      <c r="W3456" s="34">
        <v>40639</v>
      </c>
      <c r="X3456" s="34">
        <v>44301</v>
      </c>
      <c r="Y3456" s="109"/>
      <c r="Z3456" s="70" t="s">
        <v>4927</v>
      </c>
      <c r="AA3456" s="20" t="s">
        <v>4926</v>
      </c>
      <c r="AB3456" s="109"/>
      <c r="AC3456" s="19"/>
      <c r="AD3456" s="22"/>
      <c r="AE3456" s="19"/>
    </row>
    <row r="3457" spans="2:31" x14ac:dyDescent="0.2">
      <c r="B3457" s="14" t="s">
        <v>9601</v>
      </c>
      <c r="C3457" s="33" t="s">
        <v>9600</v>
      </c>
      <c r="D3457" s="16" t="s">
        <v>9599</v>
      </c>
      <c r="E3457" s="104" t="s">
        <v>26</v>
      </c>
      <c r="F3457" s="18" t="s">
        <v>116</v>
      </c>
      <c r="G3457" s="111" t="s">
        <v>26</v>
      </c>
      <c r="H3457" s="102" t="s">
        <v>334</v>
      </c>
      <c r="I3457" s="21">
        <v>10932851</v>
      </c>
      <c r="J3457" s="71">
        <v>119.489</v>
      </c>
      <c r="K3457" s="21">
        <v>13078071</v>
      </c>
      <c r="L3457" s="21">
        <v>10945000</v>
      </c>
      <c r="M3457" s="21">
        <v>10937874</v>
      </c>
      <c r="N3457" s="21"/>
      <c r="O3457" s="21">
        <v>1056</v>
      </c>
      <c r="P3457" s="21"/>
      <c r="Q3457" s="21"/>
      <c r="R3457" s="22">
        <v>6.1</v>
      </c>
      <c r="S3457" s="22">
        <v>6.1150000000000002</v>
      </c>
      <c r="T3457" s="20" t="s">
        <v>118</v>
      </c>
      <c r="U3457" s="21">
        <v>252221</v>
      </c>
      <c r="V3457" s="21">
        <v>667645</v>
      </c>
      <c r="W3457" s="34">
        <v>39485</v>
      </c>
      <c r="X3457" s="34">
        <v>43146</v>
      </c>
      <c r="Y3457" s="109"/>
      <c r="Z3457" s="70" t="s">
        <v>4927</v>
      </c>
      <c r="AA3457" s="20" t="s">
        <v>4926</v>
      </c>
      <c r="AB3457" s="109"/>
      <c r="AC3457" s="19"/>
      <c r="AD3457" s="22"/>
      <c r="AE3457" s="19"/>
    </row>
    <row r="3458" spans="2:31" x14ac:dyDescent="0.2">
      <c r="B3458" s="14" t="s">
        <v>9598</v>
      </c>
      <c r="C3458" s="33" t="s">
        <v>9597</v>
      </c>
      <c r="D3458" s="16" t="s">
        <v>9589</v>
      </c>
      <c r="E3458" s="104" t="s">
        <v>26</v>
      </c>
      <c r="F3458" s="18" t="s">
        <v>116</v>
      </c>
      <c r="G3458" s="111" t="s">
        <v>26</v>
      </c>
      <c r="H3458" s="102" t="s">
        <v>334</v>
      </c>
      <c r="I3458" s="21">
        <v>40334073</v>
      </c>
      <c r="J3458" s="71">
        <v>158.86799999999999</v>
      </c>
      <c r="K3458" s="21">
        <v>55397237</v>
      </c>
      <c r="L3458" s="21">
        <v>34870000</v>
      </c>
      <c r="M3458" s="21">
        <v>39487528</v>
      </c>
      <c r="N3458" s="21"/>
      <c r="O3458" s="21">
        <v>546900</v>
      </c>
      <c r="P3458" s="21"/>
      <c r="Q3458" s="21"/>
      <c r="R3458" s="22">
        <v>9.625</v>
      </c>
      <c r="S3458" s="22">
        <v>7.4169999999999998</v>
      </c>
      <c r="T3458" s="20" t="s">
        <v>89</v>
      </c>
      <c r="U3458" s="21">
        <v>149166</v>
      </c>
      <c r="V3458" s="21">
        <v>3356238</v>
      </c>
      <c r="W3458" s="34">
        <v>38895</v>
      </c>
      <c r="X3458" s="34">
        <v>47832</v>
      </c>
      <c r="Y3458" s="109"/>
      <c r="Z3458" s="70" t="s">
        <v>4927</v>
      </c>
      <c r="AA3458" s="20" t="s">
        <v>4926</v>
      </c>
      <c r="AB3458" s="109"/>
      <c r="AC3458" s="19"/>
      <c r="AD3458" s="22"/>
      <c r="AE3458" s="19"/>
    </row>
    <row r="3459" spans="2:31" x14ac:dyDescent="0.2">
      <c r="B3459" s="14" t="s">
        <v>9596</v>
      </c>
      <c r="C3459" s="33" t="s">
        <v>9595</v>
      </c>
      <c r="D3459" s="16" t="s">
        <v>9589</v>
      </c>
      <c r="E3459" s="104" t="s">
        <v>26</v>
      </c>
      <c r="F3459" s="18" t="s">
        <v>116</v>
      </c>
      <c r="G3459" s="111" t="s">
        <v>26</v>
      </c>
      <c r="H3459" s="102" t="s">
        <v>334</v>
      </c>
      <c r="I3459" s="21">
        <v>10000000</v>
      </c>
      <c r="J3459" s="71">
        <v>100.82899999999999</v>
      </c>
      <c r="K3459" s="21">
        <v>10082880</v>
      </c>
      <c r="L3459" s="21">
        <v>10000000</v>
      </c>
      <c r="M3459" s="21">
        <v>10000000</v>
      </c>
      <c r="N3459" s="21"/>
      <c r="O3459" s="21"/>
      <c r="P3459" s="21"/>
      <c r="Q3459" s="21"/>
      <c r="R3459" s="22">
        <v>1.4339999999999999</v>
      </c>
      <c r="S3459" s="22">
        <v>1.593</v>
      </c>
      <c r="T3459" s="20" t="s">
        <v>4940</v>
      </c>
      <c r="U3459" s="21">
        <v>4780</v>
      </c>
      <c r="V3459" s="21">
        <v>77826</v>
      </c>
      <c r="W3459" s="34">
        <v>41079</v>
      </c>
      <c r="X3459" s="34">
        <v>41628</v>
      </c>
      <c r="Y3459" s="109"/>
      <c r="Z3459" s="70" t="s">
        <v>4927</v>
      </c>
      <c r="AA3459" s="20" t="s">
        <v>4926</v>
      </c>
      <c r="AB3459" s="109"/>
      <c r="AC3459" s="19"/>
      <c r="AD3459" s="22"/>
      <c r="AE3459" s="19"/>
    </row>
    <row r="3460" spans="2:31" x14ac:dyDescent="0.2">
      <c r="B3460" s="14" t="s">
        <v>9594</v>
      </c>
      <c r="C3460" s="33" t="s">
        <v>9593</v>
      </c>
      <c r="D3460" s="16" t="s">
        <v>9592</v>
      </c>
      <c r="E3460" s="104" t="s">
        <v>26</v>
      </c>
      <c r="F3460" s="18" t="s">
        <v>4929</v>
      </c>
      <c r="G3460" s="111" t="s">
        <v>26</v>
      </c>
      <c r="H3460" s="102" t="s">
        <v>323</v>
      </c>
      <c r="I3460" s="21">
        <v>6293512</v>
      </c>
      <c r="J3460" s="71">
        <v>123.629</v>
      </c>
      <c r="K3460" s="21">
        <v>7463477</v>
      </c>
      <c r="L3460" s="21">
        <v>6037000</v>
      </c>
      <c r="M3460" s="21">
        <v>6188249</v>
      </c>
      <c r="N3460" s="21"/>
      <c r="O3460" s="21">
        <v>-21955</v>
      </c>
      <c r="P3460" s="21"/>
      <c r="Q3460" s="21"/>
      <c r="R3460" s="22">
        <v>6.625</v>
      </c>
      <c r="S3460" s="22">
        <v>6.0750000000000002</v>
      </c>
      <c r="T3460" s="20" t="s">
        <v>89</v>
      </c>
      <c r="U3460" s="21">
        <v>33329</v>
      </c>
      <c r="V3460" s="21">
        <v>399951</v>
      </c>
      <c r="W3460" s="34">
        <v>39370</v>
      </c>
      <c r="X3460" s="34">
        <v>43252</v>
      </c>
      <c r="Y3460" s="109"/>
      <c r="Z3460" s="70" t="s">
        <v>4927</v>
      </c>
      <c r="AA3460" s="20" t="s">
        <v>4926</v>
      </c>
      <c r="AB3460" s="109"/>
      <c r="AC3460" s="31"/>
      <c r="AD3460" s="22"/>
      <c r="AE3460" s="19"/>
    </row>
    <row r="3461" spans="2:31" x14ac:dyDescent="0.2">
      <c r="B3461" s="14" t="s">
        <v>9591</v>
      </c>
      <c r="C3461" s="33" t="s">
        <v>9590</v>
      </c>
      <c r="D3461" s="16" t="s">
        <v>9589</v>
      </c>
      <c r="E3461" s="104" t="s">
        <v>26</v>
      </c>
      <c r="F3461" s="18" t="s">
        <v>116</v>
      </c>
      <c r="G3461" s="111" t="s">
        <v>26</v>
      </c>
      <c r="H3461" s="102" t="s">
        <v>334</v>
      </c>
      <c r="I3461" s="21">
        <v>4921900</v>
      </c>
      <c r="J3461" s="71">
        <v>100.13800000000001</v>
      </c>
      <c r="K3461" s="21">
        <v>5006895</v>
      </c>
      <c r="L3461" s="21">
        <v>5000000</v>
      </c>
      <c r="M3461" s="21">
        <v>4999310</v>
      </c>
      <c r="N3461" s="21"/>
      <c r="O3461" s="21">
        <v>18238</v>
      </c>
      <c r="P3461" s="21"/>
      <c r="Q3461" s="21"/>
      <c r="R3461" s="22">
        <v>5.15</v>
      </c>
      <c r="S3461" s="22">
        <v>5.5229999999999997</v>
      </c>
      <c r="T3461" s="20" t="s">
        <v>85</v>
      </c>
      <c r="U3461" s="21">
        <v>118736</v>
      </c>
      <c r="V3461" s="21">
        <v>257500</v>
      </c>
      <c r="W3461" s="34">
        <v>39526</v>
      </c>
      <c r="X3461" s="34">
        <v>41289</v>
      </c>
      <c r="Y3461" s="109"/>
      <c r="Z3461" s="70" t="s">
        <v>4927</v>
      </c>
      <c r="AA3461" s="20" t="s">
        <v>4926</v>
      </c>
      <c r="AB3461" s="109"/>
      <c r="AC3461" s="19"/>
      <c r="AD3461" s="22"/>
      <c r="AE3461" s="19"/>
    </row>
    <row r="3462" spans="2:31" x14ac:dyDescent="0.2">
      <c r="B3462" s="14" t="s">
        <v>9588</v>
      </c>
      <c r="C3462" s="33" t="s">
        <v>9587</v>
      </c>
      <c r="D3462" s="16" t="s">
        <v>9586</v>
      </c>
      <c r="E3462" s="104" t="s">
        <v>5057</v>
      </c>
      <c r="F3462" s="18" t="s">
        <v>116</v>
      </c>
      <c r="G3462" s="111" t="s">
        <v>26</v>
      </c>
      <c r="H3462" s="102" t="s">
        <v>323</v>
      </c>
      <c r="I3462" s="21">
        <v>19515070</v>
      </c>
      <c r="J3462" s="71">
        <v>109.14700000000001</v>
      </c>
      <c r="K3462" s="21">
        <v>21829460</v>
      </c>
      <c r="L3462" s="21">
        <v>20000000</v>
      </c>
      <c r="M3462" s="21">
        <v>19591706</v>
      </c>
      <c r="N3462" s="21"/>
      <c r="O3462" s="21">
        <v>40212</v>
      </c>
      <c r="P3462" s="21"/>
      <c r="Q3462" s="21"/>
      <c r="R3462" s="22">
        <v>4.25</v>
      </c>
      <c r="S3462" s="22">
        <v>4.5549999999999997</v>
      </c>
      <c r="T3462" s="20" t="s">
        <v>85</v>
      </c>
      <c r="U3462" s="21">
        <v>365972</v>
      </c>
      <c r="V3462" s="21">
        <v>850000</v>
      </c>
      <c r="W3462" s="34">
        <v>40581</v>
      </c>
      <c r="X3462" s="34">
        <v>44222</v>
      </c>
      <c r="Y3462" s="109"/>
      <c r="Z3462" s="70" t="s">
        <v>4927</v>
      </c>
      <c r="AA3462" s="20" t="s">
        <v>4926</v>
      </c>
      <c r="AB3462" s="109"/>
      <c r="AC3462" s="19"/>
      <c r="AD3462" s="22"/>
      <c r="AE3462" s="19"/>
    </row>
    <row r="3463" spans="2:31" x14ac:dyDescent="0.2">
      <c r="B3463" s="14" t="s">
        <v>9585</v>
      </c>
      <c r="C3463" s="33" t="s">
        <v>9584</v>
      </c>
      <c r="D3463" s="16" t="s">
        <v>9581</v>
      </c>
      <c r="E3463" s="104" t="s">
        <v>26</v>
      </c>
      <c r="F3463" s="18" t="s">
        <v>116</v>
      </c>
      <c r="G3463" s="111" t="s">
        <v>26</v>
      </c>
      <c r="H3463" s="102" t="s">
        <v>323</v>
      </c>
      <c r="I3463" s="21">
        <v>18342054</v>
      </c>
      <c r="J3463" s="71">
        <v>104.197</v>
      </c>
      <c r="K3463" s="21">
        <v>19198242</v>
      </c>
      <c r="L3463" s="21">
        <v>18425000</v>
      </c>
      <c r="M3463" s="21">
        <v>18368643</v>
      </c>
      <c r="N3463" s="21"/>
      <c r="O3463" s="21">
        <v>-64871</v>
      </c>
      <c r="P3463" s="21"/>
      <c r="Q3463" s="21"/>
      <c r="R3463" s="22">
        <v>3.125</v>
      </c>
      <c r="S3463" s="22">
        <v>3.2229999999999999</v>
      </c>
      <c r="T3463" s="20" t="s">
        <v>4949</v>
      </c>
      <c r="U3463" s="21">
        <v>100762</v>
      </c>
      <c r="V3463" s="21">
        <v>575781</v>
      </c>
      <c r="W3463" s="34">
        <v>40711</v>
      </c>
      <c r="X3463" s="34">
        <v>42488</v>
      </c>
      <c r="Y3463" s="109"/>
      <c r="Z3463" s="70" t="s">
        <v>4927</v>
      </c>
      <c r="AA3463" s="20" t="s">
        <v>4926</v>
      </c>
      <c r="AB3463" s="109"/>
      <c r="AC3463" s="19"/>
      <c r="AD3463" s="22"/>
      <c r="AE3463" s="19"/>
    </row>
    <row r="3464" spans="2:31" x14ac:dyDescent="0.2">
      <c r="B3464" s="14" t="s">
        <v>9583</v>
      </c>
      <c r="C3464" s="33" t="s">
        <v>9582</v>
      </c>
      <c r="D3464" s="16" t="s">
        <v>9581</v>
      </c>
      <c r="E3464" s="104" t="s">
        <v>26</v>
      </c>
      <c r="F3464" s="18" t="s">
        <v>116</v>
      </c>
      <c r="G3464" s="111" t="s">
        <v>26</v>
      </c>
      <c r="H3464" s="102" t="s">
        <v>323</v>
      </c>
      <c r="I3464" s="21">
        <v>3322378</v>
      </c>
      <c r="J3464" s="71">
        <v>111.858</v>
      </c>
      <c r="K3464" s="21">
        <v>3803172</v>
      </c>
      <c r="L3464" s="21">
        <v>3400000</v>
      </c>
      <c r="M3464" s="21">
        <v>3332991</v>
      </c>
      <c r="N3464" s="21"/>
      <c r="O3464" s="21">
        <v>6460</v>
      </c>
      <c r="P3464" s="21"/>
      <c r="Q3464" s="21"/>
      <c r="R3464" s="22">
        <v>4.5</v>
      </c>
      <c r="S3464" s="22">
        <v>4.79</v>
      </c>
      <c r="T3464" s="20" t="s">
        <v>4949</v>
      </c>
      <c r="U3464" s="21">
        <v>26775</v>
      </c>
      <c r="V3464" s="21">
        <v>153000</v>
      </c>
      <c r="W3464" s="34">
        <v>40653</v>
      </c>
      <c r="X3464" s="34">
        <v>44314</v>
      </c>
      <c r="Y3464" s="109"/>
      <c r="Z3464" s="70" t="s">
        <v>4927</v>
      </c>
      <c r="AA3464" s="20" t="s">
        <v>4926</v>
      </c>
      <c r="AB3464" s="109"/>
      <c r="AC3464" s="19"/>
      <c r="AD3464" s="22"/>
      <c r="AE3464" s="19"/>
    </row>
    <row r="3465" spans="2:31" x14ac:dyDescent="0.2">
      <c r="B3465" s="14" t="s">
        <v>9580</v>
      </c>
      <c r="C3465" s="33" t="s">
        <v>9579</v>
      </c>
      <c r="D3465" s="16" t="s">
        <v>9578</v>
      </c>
      <c r="E3465" s="104" t="s">
        <v>26</v>
      </c>
      <c r="F3465" s="18" t="s">
        <v>4929</v>
      </c>
      <c r="G3465" s="111" t="s">
        <v>26</v>
      </c>
      <c r="H3465" s="102" t="s">
        <v>590</v>
      </c>
      <c r="I3465" s="21">
        <v>15000000</v>
      </c>
      <c r="J3465" s="71">
        <v>121.94499999999999</v>
      </c>
      <c r="K3465" s="21">
        <v>18291750</v>
      </c>
      <c r="L3465" s="21">
        <v>15000000</v>
      </c>
      <c r="M3465" s="21">
        <v>15000000</v>
      </c>
      <c r="N3465" s="21"/>
      <c r="O3465" s="21"/>
      <c r="P3465" s="21"/>
      <c r="Q3465" s="21"/>
      <c r="R3465" s="22">
        <v>7.96</v>
      </c>
      <c r="S3465" s="22">
        <v>7.96</v>
      </c>
      <c r="T3465" s="20" t="s">
        <v>4965</v>
      </c>
      <c r="U3465" s="21">
        <v>102817</v>
      </c>
      <c r="V3465" s="21">
        <v>1194000</v>
      </c>
      <c r="W3465" s="34">
        <v>35226</v>
      </c>
      <c r="X3465" s="34">
        <v>42520</v>
      </c>
      <c r="Y3465" s="109"/>
      <c r="Z3465" s="70" t="s">
        <v>531</v>
      </c>
      <c r="AA3465" s="20" t="s">
        <v>26</v>
      </c>
      <c r="AB3465" s="109"/>
      <c r="AC3465" s="19"/>
      <c r="AD3465" s="22"/>
      <c r="AE3465" s="19"/>
    </row>
    <row r="3466" spans="2:31" x14ac:dyDescent="0.2">
      <c r="B3466" s="14" t="s">
        <v>9577</v>
      </c>
      <c r="C3466" s="33" t="s">
        <v>9576</v>
      </c>
      <c r="D3466" s="16" t="s">
        <v>9573</v>
      </c>
      <c r="E3466" s="104" t="s">
        <v>26</v>
      </c>
      <c r="F3466" s="18" t="s">
        <v>4929</v>
      </c>
      <c r="G3466" s="111" t="s">
        <v>26</v>
      </c>
      <c r="H3466" s="102" t="s">
        <v>334</v>
      </c>
      <c r="I3466" s="21">
        <v>2493750</v>
      </c>
      <c r="J3466" s="71">
        <v>103.303</v>
      </c>
      <c r="K3466" s="21">
        <v>2582580</v>
      </c>
      <c r="L3466" s="21">
        <v>2500000</v>
      </c>
      <c r="M3466" s="21">
        <v>2499392</v>
      </c>
      <c r="N3466" s="21"/>
      <c r="O3466" s="21">
        <v>790</v>
      </c>
      <c r="P3466" s="21"/>
      <c r="Q3466" s="21"/>
      <c r="R3466" s="22">
        <v>5.3</v>
      </c>
      <c r="S3466" s="22">
        <v>5.3319999999999999</v>
      </c>
      <c r="T3466" s="20" t="s">
        <v>4949</v>
      </c>
      <c r="U3466" s="21">
        <v>27972</v>
      </c>
      <c r="V3466" s="21">
        <v>132500</v>
      </c>
      <c r="W3466" s="34">
        <v>37886</v>
      </c>
      <c r="X3466" s="34">
        <v>41562</v>
      </c>
      <c r="Y3466" s="109"/>
      <c r="Z3466" s="70" t="s">
        <v>4927</v>
      </c>
      <c r="AA3466" s="20" t="s">
        <v>4926</v>
      </c>
      <c r="AB3466" s="109"/>
      <c r="AC3466" s="19"/>
      <c r="AD3466" s="22"/>
      <c r="AE3466" s="19"/>
    </row>
    <row r="3467" spans="2:31" x14ac:dyDescent="0.2">
      <c r="B3467" s="14" t="s">
        <v>9575</v>
      </c>
      <c r="C3467" s="33" t="s">
        <v>9574</v>
      </c>
      <c r="D3467" s="16" t="s">
        <v>9573</v>
      </c>
      <c r="E3467" s="104" t="s">
        <v>26</v>
      </c>
      <c r="F3467" s="18" t="s">
        <v>4929</v>
      </c>
      <c r="G3467" s="111" t="s">
        <v>26</v>
      </c>
      <c r="H3467" s="102" t="s">
        <v>334</v>
      </c>
      <c r="I3467" s="21">
        <v>16248467</v>
      </c>
      <c r="J3467" s="71">
        <v>112.363</v>
      </c>
      <c r="K3467" s="21">
        <v>18371269</v>
      </c>
      <c r="L3467" s="21">
        <v>16350000</v>
      </c>
      <c r="M3467" s="21">
        <v>16305174</v>
      </c>
      <c r="N3467" s="21"/>
      <c r="O3467" s="21">
        <v>10261</v>
      </c>
      <c r="P3467" s="21"/>
      <c r="Q3467" s="21"/>
      <c r="R3467" s="22">
        <v>6</v>
      </c>
      <c r="S3467" s="22">
        <v>6.0830000000000002</v>
      </c>
      <c r="T3467" s="20" t="s">
        <v>4985</v>
      </c>
      <c r="U3467" s="21">
        <v>247975</v>
      </c>
      <c r="V3467" s="21">
        <v>981000</v>
      </c>
      <c r="W3467" s="34">
        <v>38967</v>
      </c>
      <c r="X3467" s="34">
        <v>42643</v>
      </c>
      <c r="Y3467" s="109"/>
      <c r="Z3467" s="70" t="s">
        <v>4927</v>
      </c>
      <c r="AA3467" s="20" t="s">
        <v>4926</v>
      </c>
      <c r="AB3467" s="109"/>
      <c r="AC3467" s="19"/>
      <c r="AD3467" s="22"/>
      <c r="AE3467" s="19"/>
    </row>
    <row r="3468" spans="2:31" x14ac:dyDescent="0.2">
      <c r="B3468" s="14" t="s">
        <v>9572</v>
      </c>
      <c r="C3468" s="33" t="s">
        <v>9571</v>
      </c>
      <c r="D3468" s="16" t="s">
        <v>9570</v>
      </c>
      <c r="E3468" s="104" t="s">
        <v>26</v>
      </c>
      <c r="F3468" s="18" t="s">
        <v>116</v>
      </c>
      <c r="G3468" s="111" t="s">
        <v>26</v>
      </c>
      <c r="H3468" s="102" t="s">
        <v>334</v>
      </c>
      <c r="I3468" s="21">
        <v>11424000</v>
      </c>
      <c r="J3468" s="71">
        <v>113.25</v>
      </c>
      <c r="K3468" s="21">
        <v>11325000</v>
      </c>
      <c r="L3468" s="21">
        <v>10000000</v>
      </c>
      <c r="M3468" s="21">
        <v>10474959</v>
      </c>
      <c r="N3468" s="21"/>
      <c r="O3468" s="21">
        <v>-248004</v>
      </c>
      <c r="P3468" s="21"/>
      <c r="Q3468" s="21"/>
      <c r="R3468" s="22">
        <v>10</v>
      </c>
      <c r="S3468" s="22">
        <v>7.4450000000000003</v>
      </c>
      <c r="T3468" s="20" t="s">
        <v>85</v>
      </c>
      <c r="U3468" s="21">
        <v>461111</v>
      </c>
      <c r="V3468" s="21">
        <v>1000000</v>
      </c>
      <c r="W3468" s="34">
        <v>39331</v>
      </c>
      <c r="X3468" s="34">
        <v>42019</v>
      </c>
      <c r="Y3468" s="109"/>
      <c r="Z3468" s="70" t="s">
        <v>4927</v>
      </c>
      <c r="AA3468" s="20" t="s">
        <v>4926</v>
      </c>
      <c r="AB3468" s="109"/>
      <c r="AC3468" s="19"/>
      <c r="AD3468" s="22"/>
      <c r="AE3468" s="19"/>
    </row>
    <row r="3469" spans="2:31" x14ac:dyDescent="0.2">
      <c r="B3469" s="14" t="s">
        <v>9569</v>
      </c>
      <c r="C3469" s="33" t="s">
        <v>9568</v>
      </c>
      <c r="D3469" s="16" t="s">
        <v>9567</v>
      </c>
      <c r="E3469" s="104" t="s">
        <v>26</v>
      </c>
      <c r="F3469" s="18" t="s">
        <v>116</v>
      </c>
      <c r="G3469" s="111" t="s">
        <v>26</v>
      </c>
      <c r="H3469" s="102" t="s">
        <v>323</v>
      </c>
      <c r="I3469" s="21">
        <v>25000000</v>
      </c>
      <c r="J3469" s="71">
        <v>101.875</v>
      </c>
      <c r="K3469" s="21">
        <v>25468750</v>
      </c>
      <c r="L3469" s="21">
        <v>25000000</v>
      </c>
      <c r="M3469" s="21">
        <v>25000000</v>
      </c>
      <c r="N3469" s="21"/>
      <c r="O3469" s="21"/>
      <c r="P3469" s="21"/>
      <c r="Q3469" s="21"/>
      <c r="R3469" s="22">
        <v>2.097</v>
      </c>
      <c r="S3469" s="22">
        <v>6.6340000000000003</v>
      </c>
      <c r="T3469" s="20" t="s">
        <v>113</v>
      </c>
      <c r="U3469" s="21">
        <v>91748</v>
      </c>
      <c r="V3469" s="21">
        <v>539680</v>
      </c>
      <c r="W3469" s="34">
        <v>39360</v>
      </c>
      <c r="X3469" s="34">
        <v>43038</v>
      </c>
      <c r="Y3469" s="109"/>
      <c r="Z3469" s="70" t="s">
        <v>531</v>
      </c>
      <c r="AA3469" s="20" t="s">
        <v>26</v>
      </c>
      <c r="AB3469" s="109"/>
      <c r="AC3469" s="19"/>
      <c r="AD3469" s="22"/>
      <c r="AE3469" s="19"/>
    </row>
    <row r="3470" spans="2:31" x14ac:dyDescent="0.2">
      <c r="B3470" s="14" t="s">
        <v>9566</v>
      </c>
      <c r="C3470" s="33" t="s">
        <v>9565</v>
      </c>
      <c r="D3470" s="16" t="s">
        <v>9564</v>
      </c>
      <c r="E3470" s="104" t="s">
        <v>26</v>
      </c>
      <c r="F3470" s="18" t="s">
        <v>116</v>
      </c>
      <c r="G3470" s="111" t="s">
        <v>26</v>
      </c>
      <c r="H3470" s="102" t="s">
        <v>334</v>
      </c>
      <c r="I3470" s="21">
        <v>498950</v>
      </c>
      <c r="J3470" s="71">
        <v>100.136</v>
      </c>
      <c r="K3470" s="21">
        <v>500679</v>
      </c>
      <c r="L3470" s="21">
        <v>500000</v>
      </c>
      <c r="M3470" s="21">
        <v>498963</v>
      </c>
      <c r="N3470" s="21"/>
      <c r="O3470" s="21">
        <v>13</v>
      </c>
      <c r="P3470" s="21"/>
      <c r="Q3470" s="21"/>
      <c r="R3470" s="22">
        <v>1.875</v>
      </c>
      <c r="S3470" s="22">
        <v>1.919</v>
      </c>
      <c r="T3470" s="20" t="s">
        <v>89</v>
      </c>
      <c r="U3470" s="21">
        <v>651</v>
      </c>
      <c r="V3470" s="21"/>
      <c r="W3470" s="34">
        <v>41242</v>
      </c>
      <c r="X3470" s="34">
        <v>43084</v>
      </c>
      <c r="Y3470" s="109"/>
      <c r="Z3470" s="70" t="s">
        <v>4927</v>
      </c>
      <c r="AA3470" s="20" t="s">
        <v>4926</v>
      </c>
      <c r="AB3470" s="109"/>
      <c r="AC3470" s="19"/>
      <c r="AD3470" s="22"/>
      <c r="AE3470" s="19"/>
    </row>
    <row r="3471" spans="2:31" x14ac:dyDescent="0.2">
      <c r="B3471" s="14" t="s">
        <v>9563</v>
      </c>
      <c r="C3471" s="33" t="s">
        <v>9562</v>
      </c>
      <c r="D3471" s="16" t="s">
        <v>9561</v>
      </c>
      <c r="E3471" s="104" t="s">
        <v>26</v>
      </c>
      <c r="F3471" s="18" t="s">
        <v>116</v>
      </c>
      <c r="G3471" s="111" t="s">
        <v>26</v>
      </c>
      <c r="H3471" s="102" t="s">
        <v>334</v>
      </c>
      <c r="I3471" s="21">
        <v>10025500</v>
      </c>
      <c r="J3471" s="71">
        <v>107.5</v>
      </c>
      <c r="K3471" s="21">
        <v>10750000</v>
      </c>
      <c r="L3471" s="21">
        <v>10000000</v>
      </c>
      <c r="M3471" s="21">
        <v>10023170</v>
      </c>
      <c r="N3471" s="21"/>
      <c r="O3471" s="21">
        <v>-2008</v>
      </c>
      <c r="P3471" s="21"/>
      <c r="Q3471" s="21"/>
      <c r="R3471" s="22">
        <v>5.75</v>
      </c>
      <c r="S3471" s="22">
        <v>5.7160000000000002</v>
      </c>
      <c r="T3471" s="20" t="s">
        <v>4949</v>
      </c>
      <c r="U3471" s="21">
        <v>102222</v>
      </c>
      <c r="V3471" s="21">
        <v>575000</v>
      </c>
      <c r="W3471" s="34">
        <v>40836</v>
      </c>
      <c r="X3471" s="34">
        <v>44496</v>
      </c>
      <c r="Y3471" s="109"/>
      <c r="Z3471" s="70" t="s">
        <v>4927</v>
      </c>
      <c r="AA3471" s="20" t="s">
        <v>4926</v>
      </c>
      <c r="AB3471" s="109"/>
      <c r="AC3471" s="19"/>
      <c r="AD3471" s="22"/>
      <c r="AE3471" s="19"/>
    </row>
    <row r="3472" spans="2:31" x14ac:dyDescent="0.2">
      <c r="B3472" s="14" t="s">
        <v>9560</v>
      </c>
      <c r="C3472" s="33" t="s">
        <v>9559</v>
      </c>
      <c r="D3472" s="16" t="s">
        <v>9558</v>
      </c>
      <c r="E3472" s="104" t="s">
        <v>26</v>
      </c>
      <c r="F3472" s="18" t="s">
        <v>116</v>
      </c>
      <c r="G3472" s="111" t="s">
        <v>26</v>
      </c>
      <c r="H3472" s="102" t="s">
        <v>323</v>
      </c>
      <c r="I3472" s="21">
        <v>28920761</v>
      </c>
      <c r="J3472" s="71">
        <v>103.532</v>
      </c>
      <c r="K3472" s="21">
        <v>29972398</v>
      </c>
      <c r="L3472" s="21">
        <v>28950000</v>
      </c>
      <c r="M3472" s="21">
        <v>28938724</v>
      </c>
      <c r="N3472" s="21"/>
      <c r="O3472" s="21">
        <v>5828</v>
      </c>
      <c r="P3472" s="21"/>
      <c r="Q3472" s="21"/>
      <c r="R3472" s="22">
        <v>3.25</v>
      </c>
      <c r="S3472" s="22">
        <v>3.2719999999999998</v>
      </c>
      <c r="T3472" s="20" t="s">
        <v>4965</v>
      </c>
      <c r="U3472" s="21">
        <v>154199</v>
      </c>
      <c r="V3472" s="21">
        <v>940875</v>
      </c>
      <c r="W3472" s="34">
        <v>40114</v>
      </c>
      <c r="X3472" s="34">
        <v>41945</v>
      </c>
      <c r="Y3472" s="109"/>
      <c r="Z3472" s="70" t="s">
        <v>4927</v>
      </c>
      <c r="AA3472" s="20" t="s">
        <v>4926</v>
      </c>
      <c r="AB3472" s="109"/>
      <c r="AC3472" s="19"/>
      <c r="AD3472" s="22"/>
      <c r="AE3472" s="19"/>
    </row>
    <row r="3473" spans="2:31" x14ac:dyDescent="0.2">
      <c r="B3473" s="14" t="s">
        <v>9557</v>
      </c>
      <c r="C3473" s="33" t="s">
        <v>9556</v>
      </c>
      <c r="D3473" s="16" t="s">
        <v>9555</v>
      </c>
      <c r="E3473" s="104" t="s">
        <v>26</v>
      </c>
      <c r="F3473" s="18" t="s">
        <v>116</v>
      </c>
      <c r="G3473" s="111" t="s">
        <v>26</v>
      </c>
      <c r="H3473" s="102" t="s">
        <v>323</v>
      </c>
      <c r="I3473" s="21">
        <v>20182578</v>
      </c>
      <c r="J3473" s="71">
        <v>112.758</v>
      </c>
      <c r="K3473" s="21">
        <v>22833495</v>
      </c>
      <c r="L3473" s="21">
        <v>20250000</v>
      </c>
      <c r="M3473" s="21">
        <v>20199233</v>
      </c>
      <c r="N3473" s="21"/>
      <c r="O3473" s="21">
        <v>6038</v>
      </c>
      <c r="P3473" s="21"/>
      <c r="Q3473" s="21"/>
      <c r="R3473" s="22">
        <v>4.625</v>
      </c>
      <c r="S3473" s="22">
        <v>4.6669999999999998</v>
      </c>
      <c r="T3473" s="20" t="s">
        <v>118</v>
      </c>
      <c r="U3473" s="21">
        <v>353812</v>
      </c>
      <c r="V3473" s="21">
        <v>936563</v>
      </c>
      <c r="W3473" s="34">
        <v>40211</v>
      </c>
      <c r="X3473" s="34">
        <v>43876</v>
      </c>
      <c r="Y3473" s="109"/>
      <c r="Z3473" s="70" t="s">
        <v>4927</v>
      </c>
      <c r="AA3473" s="20" t="s">
        <v>4926</v>
      </c>
      <c r="AB3473" s="109"/>
      <c r="AC3473" s="19"/>
      <c r="AD3473" s="22"/>
      <c r="AE3473" s="19"/>
    </row>
    <row r="3474" spans="2:31" x14ac:dyDescent="0.2">
      <c r="B3474" s="14" t="s">
        <v>9554</v>
      </c>
      <c r="C3474" s="33" t="s">
        <v>9553</v>
      </c>
      <c r="D3474" s="16" t="s">
        <v>9552</v>
      </c>
      <c r="E3474" s="104" t="s">
        <v>26</v>
      </c>
      <c r="F3474" s="18" t="s">
        <v>116</v>
      </c>
      <c r="G3474" s="111" t="s">
        <v>26</v>
      </c>
      <c r="H3474" s="102" t="s">
        <v>334</v>
      </c>
      <c r="I3474" s="21">
        <v>8349390</v>
      </c>
      <c r="J3474" s="71">
        <v>113.25</v>
      </c>
      <c r="K3474" s="21">
        <v>9513000</v>
      </c>
      <c r="L3474" s="21">
        <v>8400000</v>
      </c>
      <c r="M3474" s="21">
        <v>8355917</v>
      </c>
      <c r="N3474" s="21"/>
      <c r="O3474" s="21">
        <v>4479</v>
      </c>
      <c r="P3474" s="21"/>
      <c r="Q3474" s="21"/>
      <c r="R3474" s="22">
        <v>4.875</v>
      </c>
      <c r="S3474" s="22">
        <v>4.952</v>
      </c>
      <c r="T3474" s="20" t="s">
        <v>4965</v>
      </c>
      <c r="U3474" s="21">
        <v>39813</v>
      </c>
      <c r="V3474" s="21">
        <v>409500</v>
      </c>
      <c r="W3474" s="34">
        <v>40683</v>
      </c>
      <c r="X3474" s="34">
        <v>44342</v>
      </c>
      <c r="Y3474" s="109"/>
      <c r="Z3474" s="70" t="s">
        <v>4927</v>
      </c>
      <c r="AA3474" s="20" t="s">
        <v>4926</v>
      </c>
      <c r="AB3474" s="109"/>
      <c r="AC3474" s="19"/>
      <c r="AD3474" s="22"/>
      <c r="AE3474" s="19"/>
    </row>
    <row r="3475" spans="2:31" x14ac:dyDescent="0.2">
      <c r="B3475" s="14" t="s">
        <v>9551</v>
      </c>
      <c r="C3475" s="33" t="s">
        <v>4487</v>
      </c>
      <c r="D3475" s="16" t="s">
        <v>9550</v>
      </c>
      <c r="E3475" s="104" t="s">
        <v>26</v>
      </c>
      <c r="F3475" s="18" t="s">
        <v>116</v>
      </c>
      <c r="G3475" s="111" t="s">
        <v>26</v>
      </c>
      <c r="H3475" s="102" t="s">
        <v>323</v>
      </c>
      <c r="I3475" s="21">
        <v>9493255</v>
      </c>
      <c r="J3475" s="71">
        <v>104.59</v>
      </c>
      <c r="K3475" s="21">
        <v>9936050</v>
      </c>
      <c r="L3475" s="21">
        <v>9500000</v>
      </c>
      <c r="M3475" s="21">
        <v>9494279</v>
      </c>
      <c r="N3475" s="21"/>
      <c r="O3475" s="21">
        <v>1024</v>
      </c>
      <c r="P3475" s="21"/>
      <c r="Q3475" s="21"/>
      <c r="R3475" s="22">
        <v>2.25</v>
      </c>
      <c r="S3475" s="22">
        <v>2.2650000000000001</v>
      </c>
      <c r="T3475" s="20" t="s">
        <v>4985</v>
      </c>
      <c r="U3475" s="21">
        <v>62344</v>
      </c>
      <c r="V3475" s="21">
        <v>106875</v>
      </c>
      <c r="W3475" s="34">
        <v>40973</v>
      </c>
      <c r="X3475" s="34">
        <v>42810</v>
      </c>
      <c r="Y3475" s="109"/>
      <c r="Z3475" s="70" t="s">
        <v>4927</v>
      </c>
      <c r="AA3475" s="20" t="s">
        <v>4926</v>
      </c>
      <c r="AB3475" s="109"/>
      <c r="AC3475" s="19"/>
      <c r="AD3475" s="22"/>
      <c r="AE3475" s="19"/>
    </row>
    <row r="3476" spans="2:31" x14ac:dyDescent="0.2">
      <c r="B3476" s="14" t="s">
        <v>9549</v>
      </c>
      <c r="C3476" s="33" t="s">
        <v>9548</v>
      </c>
      <c r="D3476" s="16" t="s">
        <v>9545</v>
      </c>
      <c r="E3476" s="104" t="s">
        <v>5057</v>
      </c>
      <c r="F3476" s="18" t="s">
        <v>116</v>
      </c>
      <c r="G3476" s="111" t="s">
        <v>26</v>
      </c>
      <c r="H3476" s="102" t="s">
        <v>323</v>
      </c>
      <c r="I3476" s="21">
        <v>9969300</v>
      </c>
      <c r="J3476" s="71">
        <v>105.13</v>
      </c>
      <c r="K3476" s="21">
        <v>10513000</v>
      </c>
      <c r="L3476" s="21">
        <v>10000000</v>
      </c>
      <c r="M3476" s="21">
        <v>9988371</v>
      </c>
      <c r="N3476" s="21"/>
      <c r="O3476" s="21">
        <v>5870</v>
      </c>
      <c r="P3476" s="21"/>
      <c r="Q3476" s="21"/>
      <c r="R3476" s="22">
        <v>3.75</v>
      </c>
      <c r="S3476" s="22">
        <v>3.8180000000000001</v>
      </c>
      <c r="T3476" s="20" t="s">
        <v>4949</v>
      </c>
      <c r="U3476" s="21">
        <v>79167</v>
      </c>
      <c r="V3476" s="21">
        <v>375000</v>
      </c>
      <c r="W3476" s="34">
        <v>40094</v>
      </c>
      <c r="X3476" s="34">
        <v>41927</v>
      </c>
      <c r="Y3476" s="109"/>
      <c r="Z3476" s="70" t="s">
        <v>4927</v>
      </c>
      <c r="AA3476" s="20" t="s">
        <v>4926</v>
      </c>
      <c r="AB3476" s="109"/>
      <c r="AC3476" s="19"/>
      <c r="AD3476" s="22"/>
      <c r="AE3476" s="19"/>
    </row>
    <row r="3477" spans="2:31" x14ac:dyDescent="0.2">
      <c r="B3477" s="14" t="s">
        <v>9547</v>
      </c>
      <c r="C3477" s="33" t="s">
        <v>9546</v>
      </c>
      <c r="D3477" s="16" t="s">
        <v>9545</v>
      </c>
      <c r="E3477" s="104" t="s">
        <v>26</v>
      </c>
      <c r="F3477" s="18" t="s">
        <v>116</v>
      </c>
      <c r="G3477" s="111" t="s">
        <v>26</v>
      </c>
      <c r="H3477" s="102" t="s">
        <v>323</v>
      </c>
      <c r="I3477" s="21">
        <v>19916600</v>
      </c>
      <c r="J3477" s="71">
        <v>105.72199999999999</v>
      </c>
      <c r="K3477" s="21">
        <v>21144300</v>
      </c>
      <c r="L3477" s="21">
        <v>20000000</v>
      </c>
      <c r="M3477" s="21">
        <v>19961239</v>
      </c>
      <c r="N3477" s="21"/>
      <c r="O3477" s="21">
        <v>16859</v>
      </c>
      <c r="P3477" s="21"/>
      <c r="Q3477" s="21"/>
      <c r="R3477" s="22">
        <v>3.5</v>
      </c>
      <c r="S3477" s="22">
        <v>3.5920000000000001</v>
      </c>
      <c r="T3477" s="20" t="s">
        <v>4985</v>
      </c>
      <c r="U3477" s="21">
        <v>198333</v>
      </c>
      <c r="V3477" s="21">
        <v>700000</v>
      </c>
      <c r="W3477" s="34">
        <v>40252</v>
      </c>
      <c r="X3477" s="34">
        <v>42082</v>
      </c>
      <c r="Y3477" s="109"/>
      <c r="Z3477" s="70" t="s">
        <v>4927</v>
      </c>
      <c r="AA3477" s="20" t="s">
        <v>4926</v>
      </c>
      <c r="AB3477" s="109"/>
      <c r="AC3477" s="19"/>
      <c r="AD3477" s="22"/>
      <c r="AE3477" s="19"/>
    </row>
    <row r="3478" spans="2:31" x14ac:dyDescent="0.2">
      <c r="B3478" s="14" t="s">
        <v>9544</v>
      </c>
      <c r="C3478" s="33" t="s">
        <v>9543</v>
      </c>
      <c r="D3478" s="16" t="s">
        <v>9542</v>
      </c>
      <c r="E3478" s="104" t="s">
        <v>26</v>
      </c>
      <c r="F3478" s="18" t="s">
        <v>116</v>
      </c>
      <c r="G3478" s="111" t="s">
        <v>26</v>
      </c>
      <c r="H3478" s="102" t="s">
        <v>9033</v>
      </c>
      <c r="I3478" s="21">
        <v>13946010</v>
      </c>
      <c r="J3478" s="71">
        <v>115.5</v>
      </c>
      <c r="K3478" s="21">
        <v>16170000</v>
      </c>
      <c r="L3478" s="21">
        <v>14000000</v>
      </c>
      <c r="M3478" s="21">
        <v>13951020</v>
      </c>
      <c r="N3478" s="21"/>
      <c r="O3478" s="21">
        <v>5010</v>
      </c>
      <c r="P3478" s="21"/>
      <c r="Q3478" s="21"/>
      <c r="R3478" s="22">
        <v>7.875</v>
      </c>
      <c r="S3478" s="22">
        <v>7.9420000000000002</v>
      </c>
      <c r="T3478" s="20" t="s">
        <v>4949</v>
      </c>
      <c r="U3478" s="21">
        <v>192938</v>
      </c>
      <c r="V3478" s="21">
        <v>551250</v>
      </c>
      <c r="W3478" s="34">
        <v>41075</v>
      </c>
      <c r="X3478" s="34">
        <v>43766</v>
      </c>
      <c r="Y3478" s="109"/>
      <c r="Z3478" s="70" t="s">
        <v>4927</v>
      </c>
      <c r="AA3478" s="20" t="s">
        <v>5038</v>
      </c>
      <c r="AB3478" s="109"/>
      <c r="AC3478" s="19"/>
      <c r="AD3478" s="22"/>
      <c r="AE3478" s="19"/>
    </row>
    <row r="3479" spans="2:31" x14ac:dyDescent="0.2">
      <c r="B3479" s="14" t="s">
        <v>9541</v>
      </c>
      <c r="C3479" s="33" t="s">
        <v>9540</v>
      </c>
      <c r="D3479" s="16" t="s">
        <v>9103</v>
      </c>
      <c r="E3479" s="104" t="s">
        <v>26</v>
      </c>
      <c r="F3479" s="18" t="s">
        <v>116</v>
      </c>
      <c r="G3479" s="111" t="s">
        <v>26</v>
      </c>
      <c r="H3479" s="102" t="s">
        <v>323</v>
      </c>
      <c r="I3479" s="21">
        <v>15236733</v>
      </c>
      <c r="J3479" s="71">
        <v>107.429</v>
      </c>
      <c r="K3479" s="21">
        <v>16382862</v>
      </c>
      <c r="L3479" s="21">
        <v>15250000</v>
      </c>
      <c r="M3479" s="21">
        <v>15239088</v>
      </c>
      <c r="N3479" s="21"/>
      <c r="O3479" s="21">
        <v>2356</v>
      </c>
      <c r="P3479" s="21"/>
      <c r="Q3479" s="21"/>
      <c r="R3479" s="22">
        <v>3.375</v>
      </c>
      <c r="S3479" s="22">
        <v>3.3940000000000001</v>
      </c>
      <c r="T3479" s="20" t="s">
        <v>85</v>
      </c>
      <c r="U3479" s="21">
        <v>231609</v>
      </c>
      <c r="V3479" s="21">
        <v>257344</v>
      </c>
      <c r="W3479" s="34">
        <v>40919</v>
      </c>
      <c r="X3479" s="34">
        <v>42754</v>
      </c>
      <c r="Y3479" s="109"/>
      <c r="Z3479" s="70" t="s">
        <v>4927</v>
      </c>
      <c r="AA3479" s="20" t="s">
        <v>4926</v>
      </c>
      <c r="AB3479" s="109"/>
      <c r="AC3479" s="19"/>
      <c r="AD3479" s="22"/>
      <c r="AE3479" s="19"/>
    </row>
    <row r="3480" spans="2:31" x14ac:dyDescent="0.2">
      <c r="B3480" s="14" t="s">
        <v>9539</v>
      </c>
      <c r="C3480" s="33" t="s">
        <v>9538</v>
      </c>
      <c r="D3480" s="16" t="s">
        <v>9533</v>
      </c>
      <c r="E3480" s="104" t="s">
        <v>26</v>
      </c>
      <c r="F3480" s="18" t="s">
        <v>116</v>
      </c>
      <c r="G3480" s="111" t="s">
        <v>26</v>
      </c>
      <c r="H3480" s="102" t="s">
        <v>323</v>
      </c>
      <c r="I3480" s="21">
        <v>13545861</v>
      </c>
      <c r="J3480" s="71">
        <v>101.54300000000001</v>
      </c>
      <c r="K3480" s="21">
        <v>13672711</v>
      </c>
      <c r="L3480" s="21">
        <v>13465000</v>
      </c>
      <c r="M3480" s="21">
        <v>13469896</v>
      </c>
      <c r="N3480" s="21"/>
      <c r="O3480" s="21">
        <v>-17007</v>
      </c>
      <c r="P3480" s="21"/>
      <c r="Q3480" s="21"/>
      <c r="R3480" s="22">
        <v>5.2</v>
      </c>
      <c r="S3480" s="22">
        <v>5.1040000000000001</v>
      </c>
      <c r="T3480" s="20" t="s">
        <v>4965</v>
      </c>
      <c r="U3480" s="21">
        <v>77798</v>
      </c>
      <c r="V3480" s="21">
        <v>700180</v>
      </c>
      <c r="W3480" s="34">
        <v>38490</v>
      </c>
      <c r="X3480" s="34">
        <v>41415</v>
      </c>
      <c r="Y3480" s="109"/>
      <c r="Z3480" s="70" t="s">
        <v>4927</v>
      </c>
      <c r="AA3480" s="20" t="s">
        <v>4926</v>
      </c>
      <c r="AB3480" s="109"/>
      <c r="AC3480" s="19"/>
      <c r="AD3480" s="22"/>
      <c r="AE3480" s="19"/>
    </row>
    <row r="3481" spans="2:31" x14ac:dyDescent="0.2">
      <c r="B3481" s="14" t="s">
        <v>9537</v>
      </c>
      <c r="C3481" s="33" t="s">
        <v>9536</v>
      </c>
      <c r="D3481" s="16" t="s">
        <v>9533</v>
      </c>
      <c r="E3481" s="104" t="s">
        <v>26</v>
      </c>
      <c r="F3481" s="18" t="s">
        <v>116</v>
      </c>
      <c r="G3481" s="111" t="s">
        <v>26</v>
      </c>
      <c r="H3481" s="102" t="s">
        <v>323</v>
      </c>
      <c r="I3481" s="21">
        <v>14663518</v>
      </c>
      <c r="J3481" s="71">
        <v>108.176</v>
      </c>
      <c r="K3481" s="21">
        <v>16226415</v>
      </c>
      <c r="L3481" s="21">
        <v>15000000</v>
      </c>
      <c r="M3481" s="21">
        <v>14893061</v>
      </c>
      <c r="N3481" s="21"/>
      <c r="O3481" s="21">
        <v>38906</v>
      </c>
      <c r="P3481" s="21"/>
      <c r="Q3481" s="21"/>
      <c r="R3481" s="22">
        <v>5.125</v>
      </c>
      <c r="S3481" s="22">
        <v>5.452</v>
      </c>
      <c r="T3481" s="20" t="s">
        <v>4965</v>
      </c>
      <c r="U3481" s="21">
        <v>119583</v>
      </c>
      <c r="V3481" s="21">
        <v>768750</v>
      </c>
      <c r="W3481" s="34">
        <v>38898</v>
      </c>
      <c r="X3481" s="34">
        <v>42129</v>
      </c>
      <c r="Y3481" s="109"/>
      <c r="Z3481" s="70" t="s">
        <v>4927</v>
      </c>
      <c r="AA3481" s="20" t="s">
        <v>4926</v>
      </c>
      <c r="AB3481" s="109"/>
      <c r="AC3481" s="19"/>
      <c r="AD3481" s="22"/>
      <c r="AE3481" s="19"/>
    </row>
    <row r="3482" spans="2:31" x14ac:dyDescent="0.2">
      <c r="B3482" s="14" t="s">
        <v>9535</v>
      </c>
      <c r="C3482" s="33" t="s">
        <v>9534</v>
      </c>
      <c r="D3482" s="16" t="s">
        <v>9533</v>
      </c>
      <c r="E3482" s="104" t="s">
        <v>26</v>
      </c>
      <c r="F3482" s="18" t="s">
        <v>116</v>
      </c>
      <c r="G3482" s="111" t="s">
        <v>26</v>
      </c>
      <c r="H3482" s="102" t="s">
        <v>323</v>
      </c>
      <c r="I3482" s="21">
        <v>38855551</v>
      </c>
      <c r="J3482" s="71">
        <v>114.366</v>
      </c>
      <c r="K3482" s="21">
        <v>44888537</v>
      </c>
      <c r="L3482" s="21">
        <v>39250000</v>
      </c>
      <c r="M3482" s="21">
        <v>39053411</v>
      </c>
      <c r="N3482" s="21"/>
      <c r="O3482" s="21">
        <v>44654</v>
      </c>
      <c r="P3482" s="21"/>
      <c r="Q3482" s="21"/>
      <c r="R3482" s="22">
        <v>5.75</v>
      </c>
      <c r="S3482" s="22">
        <v>5.891</v>
      </c>
      <c r="T3482" s="20" t="s">
        <v>85</v>
      </c>
      <c r="U3482" s="21">
        <v>1059477</v>
      </c>
      <c r="V3482" s="21">
        <v>2256875</v>
      </c>
      <c r="W3482" s="34">
        <v>39471</v>
      </c>
      <c r="X3482" s="34">
        <v>42747</v>
      </c>
      <c r="Y3482" s="109"/>
      <c r="Z3482" s="70" t="s">
        <v>4927</v>
      </c>
      <c r="AA3482" s="20" t="s">
        <v>4926</v>
      </c>
      <c r="AB3482" s="109"/>
      <c r="AC3482" s="19"/>
      <c r="AD3482" s="22"/>
      <c r="AE3482" s="19"/>
    </row>
    <row r="3483" spans="2:31" x14ac:dyDescent="0.2">
      <c r="B3483" s="14" t="s">
        <v>9532</v>
      </c>
      <c r="C3483" s="33" t="s">
        <v>9531</v>
      </c>
      <c r="D3483" s="16" t="s">
        <v>9526</v>
      </c>
      <c r="E3483" s="104" t="s">
        <v>26</v>
      </c>
      <c r="F3483" s="18" t="s">
        <v>116</v>
      </c>
      <c r="G3483" s="111" t="s">
        <v>26</v>
      </c>
      <c r="H3483" s="102" t="s">
        <v>323</v>
      </c>
      <c r="I3483" s="21">
        <v>14313839</v>
      </c>
      <c r="J3483" s="71">
        <v>103.06</v>
      </c>
      <c r="K3483" s="21">
        <v>14320229</v>
      </c>
      <c r="L3483" s="21">
        <v>13895000</v>
      </c>
      <c r="M3483" s="21">
        <v>13939967</v>
      </c>
      <c r="N3483" s="21"/>
      <c r="O3483" s="21">
        <v>-56941</v>
      </c>
      <c r="P3483" s="21"/>
      <c r="Q3483" s="21"/>
      <c r="R3483" s="22">
        <v>5.5</v>
      </c>
      <c r="S3483" s="22">
        <v>5.0739999999999998</v>
      </c>
      <c r="T3483" s="20" t="s">
        <v>4949</v>
      </c>
      <c r="U3483" s="21">
        <v>161336</v>
      </c>
      <c r="V3483" s="21">
        <v>764225</v>
      </c>
      <c r="W3483" s="34">
        <v>38329</v>
      </c>
      <c r="X3483" s="34">
        <v>41562</v>
      </c>
      <c r="Y3483" s="109"/>
      <c r="Z3483" s="70" t="s">
        <v>4927</v>
      </c>
      <c r="AA3483" s="20" t="s">
        <v>4926</v>
      </c>
      <c r="AB3483" s="109"/>
      <c r="AC3483" s="19"/>
      <c r="AD3483" s="22"/>
      <c r="AE3483" s="19"/>
    </row>
    <row r="3484" spans="2:31" x14ac:dyDescent="0.2">
      <c r="B3484" s="14" t="s">
        <v>9530</v>
      </c>
      <c r="C3484" s="33" t="s">
        <v>9529</v>
      </c>
      <c r="D3484" s="16" t="s">
        <v>9526</v>
      </c>
      <c r="E3484" s="104" t="s">
        <v>26</v>
      </c>
      <c r="F3484" s="18" t="s">
        <v>116</v>
      </c>
      <c r="G3484" s="111" t="s">
        <v>26</v>
      </c>
      <c r="H3484" s="102" t="s">
        <v>323</v>
      </c>
      <c r="I3484" s="21">
        <v>11817840</v>
      </c>
      <c r="J3484" s="71">
        <v>106.059</v>
      </c>
      <c r="K3484" s="21">
        <v>12727032</v>
      </c>
      <c r="L3484" s="21">
        <v>12000000</v>
      </c>
      <c r="M3484" s="21">
        <v>11960597</v>
      </c>
      <c r="N3484" s="21"/>
      <c r="O3484" s="21">
        <v>21617</v>
      </c>
      <c r="P3484" s="21"/>
      <c r="Q3484" s="21"/>
      <c r="R3484" s="22">
        <v>4.75</v>
      </c>
      <c r="S3484" s="22">
        <v>4.9450000000000003</v>
      </c>
      <c r="T3484" s="20" t="s">
        <v>4949</v>
      </c>
      <c r="U3484" s="21">
        <v>120333</v>
      </c>
      <c r="V3484" s="21">
        <v>570000</v>
      </c>
      <c r="W3484" s="34">
        <v>38281</v>
      </c>
      <c r="X3484" s="34">
        <v>41927</v>
      </c>
      <c r="Y3484" s="109"/>
      <c r="Z3484" s="70" t="s">
        <v>4927</v>
      </c>
      <c r="AA3484" s="20" t="s">
        <v>4926</v>
      </c>
      <c r="AB3484" s="109"/>
      <c r="AC3484" s="19"/>
      <c r="AD3484" s="22"/>
      <c r="AE3484" s="19"/>
    </row>
    <row r="3485" spans="2:31" x14ac:dyDescent="0.2">
      <c r="B3485" s="14" t="s">
        <v>9528</v>
      </c>
      <c r="C3485" s="33" t="s">
        <v>9527</v>
      </c>
      <c r="D3485" s="16" t="s">
        <v>9526</v>
      </c>
      <c r="E3485" s="104" t="s">
        <v>26</v>
      </c>
      <c r="F3485" s="18" t="s">
        <v>116</v>
      </c>
      <c r="G3485" s="111" t="s">
        <v>26</v>
      </c>
      <c r="H3485" s="102" t="s">
        <v>323</v>
      </c>
      <c r="I3485" s="21">
        <v>10207629</v>
      </c>
      <c r="J3485" s="71">
        <v>130.16900000000001</v>
      </c>
      <c r="K3485" s="21">
        <v>13381373</v>
      </c>
      <c r="L3485" s="21">
        <v>10280000</v>
      </c>
      <c r="M3485" s="21">
        <v>10213966</v>
      </c>
      <c r="N3485" s="21"/>
      <c r="O3485" s="21">
        <v>1133</v>
      </c>
      <c r="P3485" s="21"/>
      <c r="Q3485" s="21"/>
      <c r="R3485" s="22">
        <v>6.15</v>
      </c>
      <c r="S3485" s="22">
        <v>6.202</v>
      </c>
      <c r="T3485" s="20" t="s">
        <v>4949</v>
      </c>
      <c r="U3485" s="21">
        <v>117663</v>
      </c>
      <c r="V3485" s="21">
        <v>632220</v>
      </c>
      <c r="W3485" s="34">
        <v>39009</v>
      </c>
      <c r="X3485" s="34">
        <v>49972</v>
      </c>
      <c r="Y3485" s="109"/>
      <c r="Z3485" s="70" t="s">
        <v>4927</v>
      </c>
      <c r="AA3485" s="20" t="s">
        <v>4926</v>
      </c>
      <c r="AB3485" s="109"/>
      <c r="AC3485" s="19"/>
      <c r="AD3485" s="22"/>
      <c r="AE3485" s="19"/>
    </row>
    <row r="3486" spans="2:31" x14ac:dyDescent="0.2">
      <c r="B3486" s="14" t="s">
        <v>9525</v>
      </c>
      <c r="C3486" s="33" t="s">
        <v>9524</v>
      </c>
      <c r="D3486" s="16" t="s">
        <v>9523</v>
      </c>
      <c r="E3486" s="104" t="s">
        <v>26</v>
      </c>
      <c r="F3486" s="18" t="s">
        <v>116</v>
      </c>
      <c r="G3486" s="111" t="s">
        <v>590</v>
      </c>
      <c r="H3486" s="102" t="s">
        <v>611</v>
      </c>
      <c r="I3486" s="21">
        <v>7645345</v>
      </c>
      <c r="J3486" s="71">
        <v>115.5</v>
      </c>
      <c r="K3486" s="21">
        <v>8747970</v>
      </c>
      <c r="L3486" s="21">
        <v>7574000</v>
      </c>
      <c r="M3486" s="21">
        <v>7638773</v>
      </c>
      <c r="N3486" s="21"/>
      <c r="O3486" s="21">
        <v>-6136</v>
      </c>
      <c r="P3486" s="21"/>
      <c r="Q3486" s="21"/>
      <c r="R3486" s="22">
        <v>6.75</v>
      </c>
      <c r="S3486" s="22">
        <v>6.6109999999999998</v>
      </c>
      <c r="T3486" s="20" t="s">
        <v>4965</v>
      </c>
      <c r="U3486" s="21">
        <v>53965</v>
      </c>
      <c r="V3486" s="21">
        <v>511245</v>
      </c>
      <c r="W3486" s="34">
        <v>40879</v>
      </c>
      <c r="X3486" s="34">
        <v>44523</v>
      </c>
      <c r="Y3486" s="109"/>
      <c r="Z3486" s="70" t="s">
        <v>4927</v>
      </c>
      <c r="AA3486" s="20" t="s">
        <v>4926</v>
      </c>
      <c r="AB3486" s="109"/>
      <c r="AC3486" s="19"/>
      <c r="AD3486" s="22"/>
      <c r="AE3486" s="19"/>
    </row>
    <row r="3487" spans="2:31" x14ac:dyDescent="0.2">
      <c r="B3487" s="14" t="s">
        <v>9522</v>
      </c>
      <c r="C3487" s="33" t="s">
        <v>9521</v>
      </c>
      <c r="D3487" s="16" t="s">
        <v>9514</v>
      </c>
      <c r="E3487" s="104" t="s">
        <v>26</v>
      </c>
      <c r="F3487" s="18" t="s">
        <v>116</v>
      </c>
      <c r="G3487" s="111" t="s">
        <v>26</v>
      </c>
      <c r="H3487" s="102" t="s">
        <v>323</v>
      </c>
      <c r="I3487" s="21">
        <v>10257507</v>
      </c>
      <c r="J3487" s="71">
        <v>121.126</v>
      </c>
      <c r="K3487" s="21">
        <v>12433574</v>
      </c>
      <c r="L3487" s="21">
        <v>10265000</v>
      </c>
      <c r="M3487" s="21">
        <v>10260951</v>
      </c>
      <c r="N3487" s="21"/>
      <c r="O3487" s="21">
        <v>724</v>
      </c>
      <c r="P3487" s="21"/>
      <c r="Q3487" s="21"/>
      <c r="R3487" s="22">
        <v>6</v>
      </c>
      <c r="S3487" s="22">
        <v>6.01</v>
      </c>
      <c r="T3487" s="20" t="s">
        <v>4949</v>
      </c>
      <c r="U3487" s="21">
        <v>130023</v>
      </c>
      <c r="V3487" s="21">
        <v>615900</v>
      </c>
      <c r="W3487" s="34">
        <v>39372</v>
      </c>
      <c r="X3487" s="34">
        <v>43023</v>
      </c>
      <c r="Y3487" s="109"/>
      <c r="Z3487" s="70" t="s">
        <v>4927</v>
      </c>
      <c r="AA3487" s="20" t="s">
        <v>4926</v>
      </c>
      <c r="AB3487" s="109"/>
      <c r="AC3487" s="19"/>
      <c r="AD3487" s="22"/>
      <c r="AE3487" s="19"/>
    </row>
    <row r="3488" spans="2:31" x14ac:dyDescent="0.2">
      <c r="B3488" s="14" t="s">
        <v>9520</v>
      </c>
      <c r="C3488" s="33" t="s">
        <v>9519</v>
      </c>
      <c r="D3488" s="16" t="s">
        <v>9514</v>
      </c>
      <c r="E3488" s="104" t="s">
        <v>26</v>
      </c>
      <c r="F3488" s="18" t="s">
        <v>116</v>
      </c>
      <c r="G3488" s="111" t="s">
        <v>26</v>
      </c>
      <c r="H3488" s="102" t="s">
        <v>323</v>
      </c>
      <c r="I3488" s="21">
        <v>2877284</v>
      </c>
      <c r="J3488" s="71">
        <v>139.774</v>
      </c>
      <c r="K3488" s="21">
        <v>4039466</v>
      </c>
      <c r="L3488" s="21">
        <v>2890000</v>
      </c>
      <c r="M3488" s="21">
        <v>2878189</v>
      </c>
      <c r="N3488" s="21"/>
      <c r="O3488" s="21">
        <v>210</v>
      </c>
      <c r="P3488" s="21"/>
      <c r="Q3488" s="21"/>
      <c r="R3488" s="22">
        <v>6.55</v>
      </c>
      <c r="S3488" s="22">
        <v>6.5839999999999996</v>
      </c>
      <c r="T3488" s="20" t="s">
        <v>4949</v>
      </c>
      <c r="U3488" s="21">
        <v>39962</v>
      </c>
      <c r="V3488" s="21">
        <v>189295</v>
      </c>
      <c r="W3488" s="34">
        <v>39372</v>
      </c>
      <c r="X3488" s="34">
        <v>50328</v>
      </c>
      <c r="Y3488" s="109"/>
      <c r="Z3488" s="70" t="s">
        <v>4927</v>
      </c>
      <c r="AA3488" s="20" t="s">
        <v>4926</v>
      </c>
      <c r="AB3488" s="109"/>
      <c r="AC3488" s="19"/>
      <c r="AD3488" s="22"/>
      <c r="AE3488" s="19"/>
    </row>
    <row r="3489" spans="2:31" x14ac:dyDescent="0.2">
      <c r="B3489" s="14" t="s">
        <v>9518</v>
      </c>
      <c r="C3489" s="33" t="s">
        <v>9517</v>
      </c>
      <c r="D3489" s="16" t="s">
        <v>9514</v>
      </c>
      <c r="E3489" s="104" t="s">
        <v>26</v>
      </c>
      <c r="F3489" s="18" t="s">
        <v>116</v>
      </c>
      <c r="G3489" s="111" t="s">
        <v>26</v>
      </c>
      <c r="H3489" s="102" t="s">
        <v>323</v>
      </c>
      <c r="I3489" s="21">
        <v>9991630</v>
      </c>
      <c r="J3489" s="71">
        <v>113.262</v>
      </c>
      <c r="K3489" s="21">
        <v>11326150</v>
      </c>
      <c r="L3489" s="21">
        <v>10000000</v>
      </c>
      <c r="M3489" s="21">
        <v>9993511</v>
      </c>
      <c r="N3489" s="21"/>
      <c r="O3489" s="21">
        <v>187</v>
      </c>
      <c r="P3489" s="21"/>
      <c r="Q3489" s="21"/>
      <c r="R3489" s="22">
        <v>4.2</v>
      </c>
      <c r="S3489" s="22">
        <v>4.21</v>
      </c>
      <c r="T3489" s="20" t="s">
        <v>89</v>
      </c>
      <c r="U3489" s="21">
        <v>18667</v>
      </c>
      <c r="V3489" s="21">
        <v>420000</v>
      </c>
      <c r="W3489" s="34">
        <v>40351</v>
      </c>
      <c r="X3489" s="34">
        <v>43997</v>
      </c>
      <c r="Y3489" s="109"/>
      <c r="Z3489" s="70" t="s">
        <v>4927</v>
      </c>
      <c r="AA3489" s="20" t="s">
        <v>4926</v>
      </c>
      <c r="AB3489" s="109"/>
      <c r="AC3489" s="31"/>
      <c r="AD3489" s="22"/>
      <c r="AE3489" s="19"/>
    </row>
    <row r="3490" spans="2:31" x14ac:dyDescent="0.2">
      <c r="B3490" s="14" t="s">
        <v>9516</v>
      </c>
      <c r="C3490" s="33" t="s">
        <v>9515</v>
      </c>
      <c r="D3490" s="16" t="s">
        <v>9514</v>
      </c>
      <c r="E3490" s="104" t="s">
        <v>26</v>
      </c>
      <c r="F3490" s="18" t="s">
        <v>116</v>
      </c>
      <c r="G3490" s="111" t="s">
        <v>26</v>
      </c>
      <c r="H3490" s="102" t="s">
        <v>323</v>
      </c>
      <c r="I3490" s="21">
        <v>11996160</v>
      </c>
      <c r="J3490" s="71">
        <v>101.35299999999999</v>
      </c>
      <c r="K3490" s="21">
        <v>12162384</v>
      </c>
      <c r="L3490" s="21">
        <v>12000000</v>
      </c>
      <c r="M3490" s="21">
        <v>11996901</v>
      </c>
      <c r="N3490" s="21"/>
      <c r="O3490" s="21">
        <v>741</v>
      </c>
      <c r="P3490" s="21"/>
      <c r="Q3490" s="21"/>
      <c r="R3490" s="22">
        <v>1.35</v>
      </c>
      <c r="S3490" s="22">
        <v>1.361</v>
      </c>
      <c r="T3490" s="20" t="s">
        <v>4965</v>
      </c>
      <c r="U3490" s="21">
        <v>14400</v>
      </c>
      <c r="V3490" s="21">
        <v>80550</v>
      </c>
      <c r="W3490" s="34">
        <v>41051</v>
      </c>
      <c r="X3490" s="34">
        <v>42153</v>
      </c>
      <c r="Y3490" s="109"/>
      <c r="Z3490" s="70" t="s">
        <v>4927</v>
      </c>
      <c r="AA3490" s="20" t="s">
        <v>4926</v>
      </c>
      <c r="AB3490" s="109"/>
      <c r="AC3490" s="31"/>
      <c r="AD3490" s="22"/>
      <c r="AE3490" s="19"/>
    </row>
    <row r="3491" spans="2:31" x14ac:dyDescent="0.2">
      <c r="B3491" s="14" t="s">
        <v>9513</v>
      </c>
      <c r="C3491" s="33" t="s">
        <v>9512</v>
      </c>
      <c r="D3491" s="16" t="s">
        <v>9503</v>
      </c>
      <c r="E3491" s="104" t="s">
        <v>5057</v>
      </c>
      <c r="F3491" s="18" t="s">
        <v>4929</v>
      </c>
      <c r="G3491" s="111" t="s">
        <v>26</v>
      </c>
      <c r="H3491" s="102" t="s">
        <v>323</v>
      </c>
      <c r="I3491" s="21">
        <v>41671923</v>
      </c>
      <c r="J3491" s="71">
        <v>143.042</v>
      </c>
      <c r="K3491" s="21">
        <v>56143946</v>
      </c>
      <c r="L3491" s="21">
        <v>39250000</v>
      </c>
      <c r="M3491" s="21">
        <v>41277014</v>
      </c>
      <c r="N3491" s="21"/>
      <c r="O3491" s="21">
        <v>-74332</v>
      </c>
      <c r="P3491" s="21"/>
      <c r="Q3491" s="21"/>
      <c r="R3491" s="22">
        <v>7.125</v>
      </c>
      <c r="S3491" s="22">
        <v>6.6340000000000003</v>
      </c>
      <c r="T3491" s="20" t="s">
        <v>85</v>
      </c>
      <c r="U3491" s="21">
        <v>1289526</v>
      </c>
      <c r="V3491" s="21">
        <v>2796563</v>
      </c>
      <c r="W3491" s="34">
        <v>38065</v>
      </c>
      <c r="X3491" s="34">
        <v>48410</v>
      </c>
      <c r="Y3491" s="109"/>
      <c r="Z3491" s="70" t="s">
        <v>4927</v>
      </c>
      <c r="AA3491" s="20" t="s">
        <v>4926</v>
      </c>
      <c r="AB3491" s="109"/>
      <c r="AC3491" s="19"/>
      <c r="AD3491" s="22"/>
      <c r="AE3491" s="19"/>
    </row>
    <row r="3492" spans="2:31" x14ac:dyDescent="0.2">
      <c r="B3492" s="14" t="s">
        <v>9511</v>
      </c>
      <c r="C3492" s="33" t="s">
        <v>9510</v>
      </c>
      <c r="D3492" s="16" t="s">
        <v>9503</v>
      </c>
      <c r="E3492" s="104" t="s">
        <v>26</v>
      </c>
      <c r="F3492" s="18" t="s">
        <v>4929</v>
      </c>
      <c r="G3492" s="111" t="s">
        <v>26</v>
      </c>
      <c r="H3492" s="102" t="s">
        <v>323</v>
      </c>
      <c r="I3492" s="21">
        <v>9962800</v>
      </c>
      <c r="J3492" s="71">
        <v>103.154</v>
      </c>
      <c r="K3492" s="21">
        <v>10315350</v>
      </c>
      <c r="L3492" s="21">
        <v>10000000</v>
      </c>
      <c r="M3492" s="21">
        <v>9997051</v>
      </c>
      <c r="N3492" s="21"/>
      <c r="O3492" s="21">
        <v>4394</v>
      </c>
      <c r="P3492" s="21"/>
      <c r="Q3492" s="21"/>
      <c r="R3492" s="22">
        <v>5.5</v>
      </c>
      <c r="S3492" s="22">
        <v>5.5490000000000004</v>
      </c>
      <c r="T3492" s="20" t="s">
        <v>118</v>
      </c>
      <c r="U3492" s="21">
        <v>207778</v>
      </c>
      <c r="V3492" s="21">
        <v>550000</v>
      </c>
      <c r="W3492" s="34">
        <v>37844</v>
      </c>
      <c r="X3492" s="34">
        <v>41501</v>
      </c>
      <c r="Y3492" s="109"/>
      <c r="Z3492" s="70" t="s">
        <v>4927</v>
      </c>
      <c r="AA3492" s="20" t="s">
        <v>4926</v>
      </c>
      <c r="AB3492" s="109"/>
      <c r="AC3492" s="19"/>
      <c r="AD3492" s="22"/>
      <c r="AE3492" s="19"/>
    </row>
    <row r="3493" spans="2:31" x14ac:dyDescent="0.2">
      <c r="B3493" s="14" t="s">
        <v>9509</v>
      </c>
      <c r="C3493" s="33" t="s">
        <v>9508</v>
      </c>
      <c r="D3493" s="16" t="s">
        <v>9503</v>
      </c>
      <c r="E3493" s="104" t="s">
        <v>5057</v>
      </c>
      <c r="F3493" s="18" t="s">
        <v>4929</v>
      </c>
      <c r="G3493" s="111" t="s">
        <v>26</v>
      </c>
      <c r="H3493" s="102" t="s">
        <v>323</v>
      </c>
      <c r="I3493" s="21">
        <v>39089080</v>
      </c>
      <c r="J3493" s="71">
        <v>104.455</v>
      </c>
      <c r="K3493" s="21">
        <v>40737255</v>
      </c>
      <c r="L3493" s="21">
        <v>39000000</v>
      </c>
      <c r="M3493" s="21">
        <v>39012888</v>
      </c>
      <c r="N3493" s="21"/>
      <c r="O3493" s="21">
        <v>-20540</v>
      </c>
      <c r="P3493" s="21"/>
      <c r="Q3493" s="21"/>
      <c r="R3493" s="22">
        <v>5.125</v>
      </c>
      <c r="S3493" s="22">
        <v>5.0919999999999996</v>
      </c>
      <c r="T3493" s="20" t="s">
        <v>85</v>
      </c>
      <c r="U3493" s="21">
        <v>921646</v>
      </c>
      <c r="V3493" s="21">
        <v>1998750</v>
      </c>
      <c r="W3493" s="34">
        <v>38265</v>
      </c>
      <c r="X3493" s="34">
        <v>41654</v>
      </c>
      <c r="Y3493" s="109"/>
      <c r="Z3493" s="70" t="s">
        <v>4927</v>
      </c>
      <c r="AA3493" s="20" t="s">
        <v>4926</v>
      </c>
      <c r="AB3493" s="109"/>
      <c r="AC3493" s="19"/>
      <c r="AD3493" s="22"/>
      <c r="AE3493" s="19"/>
    </row>
    <row r="3494" spans="2:31" x14ac:dyDescent="0.2">
      <c r="B3494" s="14" t="s">
        <v>9507</v>
      </c>
      <c r="C3494" s="33" t="s">
        <v>9506</v>
      </c>
      <c r="D3494" s="16" t="s">
        <v>9503</v>
      </c>
      <c r="E3494" s="104" t="s">
        <v>26</v>
      </c>
      <c r="F3494" s="18" t="s">
        <v>4929</v>
      </c>
      <c r="G3494" s="111" t="s">
        <v>26</v>
      </c>
      <c r="H3494" s="102" t="s">
        <v>323</v>
      </c>
      <c r="I3494" s="21">
        <v>6469450</v>
      </c>
      <c r="J3494" s="71">
        <v>107.77800000000001</v>
      </c>
      <c r="K3494" s="21">
        <v>7005564</v>
      </c>
      <c r="L3494" s="21">
        <v>6500000</v>
      </c>
      <c r="M3494" s="21">
        <v>6492627</v>
      </c>
      <c r="N3494" s="21"/>
      <c r="O3494" s="21">
        <v>-7373</v>
      </c>
      <c r="P3494" s="21"/>
      <c r="Q3494" s="21"/>
      <c r="R3494" s="22">
        <v>4.875</v>
      </c>
      <c r="S3494" s="22">
        <v>4.9340000000000002</v>
      </c>
      <c r="T3494" s="20" t="s">
        <v>85</v>
      </c>
      <c r="U3494" s="21">
        <v>146115</v>
      </c>
      <c r="V3494" s="21">
        <v>316875</v>
      </c>
      <c r="W3494" s="34">
        <v>38329</v>
      </c>
      <c r="X3494" s="34">
        <v>42019</v>
      </c>
      <c r="Y3494" s="109"/>
      <c r="Z3494" s="70" t="s">
        <v>4927</v>
      </c>
      <c r="AA3494" s="20" t="s">
        <v>4926</v>
      </c>
      <c r="AB3494" s="109"/>
      <c r="AC3494" s="19"/>
      <c r="AD3494" s="22"/>
      <c r="AE3494" s="19"/>
    </row>
    <row r="3495" spans="2:31" x14ac:dyDescent="0.2">
      <c r="B3495" s="14" t="s">
        <v>9505</v>
      </c>
      <c r="C3495" s="33" t="s">
        <v>9504</v>
      </c>
      <c r="D3495" s="16" t="s">
        <v>9503</v>
      </c>
      <c r="E3495" s="104" t="s">
        <v>26</v>
      </c>
      <c r="F3495" s="18" t="s">
        <v>4929</v>
      </c>
      <c r="G3495" s="111" t="s">
        <v>26</v>
      </c>
      <c r="H3495" s="102" t="s">
        <v>323</v>
      </c>
      <c r="I3495" s="21">
        <v>9913200</v>
      </c>
      <c r="J3495" s="71">
        <v>112.238</v>
      </c>
      <c r="K3495" s="21">
        <v>11223820</v>
      </c>
      <c r="L3495" s="21">
        <v>10000000</v>
      </c>
      <c r="M3495" s="21">
        <v>9967311</v>
      </c>
      <c r="N3495" s="21"/>
      <c r="O3495" s="21">
        <v>9305</v>
      </c>
      <c r="P3495" s="21"/>
      <c r="Q3495" s="21"/>
      <c r="R3495" s="22">
        <v>5.375</v>
      </c>
      <c r="S3495" s="22">
        <v>5.4889999999999999</v>
      </c>
      <c r="T3495" s="20" t="s">
        <v>4985</v>
      </c>
      <c r="U3495" s="21">
        <v>177674</v>
      </c>
      <c r="V3495" s="21">
        <v>537500</v>
      </c>
      <c r="W3495" s="34">
        <v>38775</v>
      </c>
      <c r="X3495" s="34">
        <v>42431</v>
      </c>
      <c r="Y3495" s="109"/>
      <c r="Z3495" s="70" t="s">
        <v>4927</v>
      </c>
      <c r="AA3495" s="20" t="s">
        <v>4926</v>
      </c>
      <c r="AB3495" s="109"/>
      <c r="AC3495" s="19"/>
      <c r="AD3495" s="22"/>
      <c r="AE3495" s="19"/>
    </row>
    <row r="3496" spans="2:31" x14ac:dyDescent="0.2">
      <c r="B3496" s="14" t="s">
        <v>9502</v>
      </c>
      <c r="C3496" s="33" t="s">
        <v>9501</v>
      </c>
      <c r="D3496" s="16" t="s">
        <v>9500</v>
      </c>
      <c r="E3496" s="104" t="s">
        <v>26</v>
      </c>
      <c r="F3496" s="18" t="s">
        <v>116</v>
      </c>
      <c r="G3496" s="111" t="s">
        <v>26</v>
      </c>
      <c r="H3496" s="102" t="s">
        <v>323</v>
      </c>
      <c r="I3496" s="21">
        <v>4997400</v>
      </c>
      <c r="J3496" s="71">
        <v>105.521</v>
      </c>
      <c r="K3496" s="21">
        <v>5276040</v>
      </c>
      <c r="L3496" s="21">
        <v>5000000</v>
      </c>
      <c r="M3496" s="21">
        <v>4998194</v>
      </c>
      <c r="N3496" s="21"/>
      <c r="O3496" s="21">
        <v>511</v>
      </c>
      <c r="P3496" s="21"/>
      <c r="Q3496" s="21"/>
      <c r="R3496" s="22">
        <v>2.6</v>
      </c>
      <c r="S3496" s="22">
        <v>2.6110000000000002</v>
      </c>
      <c r="T3496" s="20" t="s">
        <v>4965</v>
      </c>
      <c r="U3496" s="21">
        <v>12278</v>
      </c>
      <c r="V3496" s="21">
        <v>130000</v>
      </c>
      <c r="W3496" s="34">
        <v>40687</v>
      </c>
      <c r="X3496" s="34">
        <v>42517</v>
      </c>
      <c r="Y3496" s="109"/>
      <c r="Z3496" s="70" t="s">
        <v>4927</v>
      </c>
      <c r="AA3496" s="20" t="s">
        <v>4926</v>
      </c>
      <c r="AB3496" s="109"/>
      <c r="AC3496" s="19"/>
      <c r="AD3496" s="22"/>
      <c r="AE3496" s="19"/>
    </row>
    <row r="3497" spans="2:31" x14ac:dyDescent="0.2">
      <c r="B3497" s="14" t="s">
        <v>9499</v>
      </c>
      <c r="C3497" s="33" t="s">
        <v>9498</v>
      </c>
      <c r="D3497" s="16" t="s">
        <v>9497</v>
      </c>
      <c r="E3497" s="104" t="s">
        <v>26</v>
      </c>
      <c r="F3497" s="18" t="s">
        <v>116</v>
      </c>
      <c r="G3497" s="111" t="s">
        <v>26</v>
      </c>
      <c r="H3497" s="102" t="s">
        <v>323</v>
      </c>
      <c r="I3497" s="21">
        <v>9987900</v>
      </c>
      <c r="J3497" s="71">
        <v>101.526</v>
      </c>
      <c r="K3497" s="21">
        <v>10152600</v>
      </c>
      <c r="L3497" s="21">
        <v>10000000</v>
      </c>
      <c r="M3497" s="21">
        <v>9995733</v>
      </c>
      <c r="N3497" s="21"/>
      <c r="O3497" s="21">
        <v>3864</v>
      </c>
      <c r="P3497" s="21"/>
      <c r="Q3497" s="21"/>
      <c r="R3497" s="22">
        <v>2.2000000000000002</v>
      </c>
      <c r="S3497" s="22">
        <v>2.242</v>
      </c>
      <c r="T3497" s="20" t="s">
        <v>85</v>
      </c>
      <c r="U3497" s="21">
        <v>102056</v>
      </c>
      <c r="V3497" s="21">
        <v>220000</v>
      </c>
      <c r="W3497" s="34">
        <v>40554</v>
      </c>
      <c r="X3497" s="34">
        <v>41653</v>
      </c>
      <c r="Y3497" s="109"/>
      <c r="Z3497" s="70" t="s">
        <v>4927</v>
      </c>
      <c r="AA3497" s="20" t="s">
        <v>4926</v>
      </c>
      <c r="AB3497" s="109"/>
      <c r="AC3497" s="19"/>
      <c r="AD3497" s="22"/>
      <c r="AE3497" s="19"/>
    </row>
    <row r="3498" spans="2:31" x14ac:dyDescent="0.2">
      <c r="B3498" s="14" t="s">
        <v>9496</v>
      </c>
      <c r="C3498" s="33" t="s">
        <v>9495</v>
      </c>
      <c r="D3498" s="16" t="s">
        <v>9494</v>
      </c>
      <c r="E3498" s="104" t="s">
        <v>26</v>
      </c>
      <c r="F3498" s="18" t="s">
        <v>116</v>
      </c>
      <c r="G3498" s="111" t="s">
        <v>26</v>
      </c>
      <c r="H3498" s="102" t="s">
        <v>323</v>
      </c>
      <c r="I3498" s="21">
        <v>9491735</v>
      </c>
      <c r="J3498" s="71">
        <v>106.506</v>
      </c>
      <c r="K3498" s="21">
        <v>10118070</v>
      </c>
      <c r="L3498" s="21">
        <v>9500000</v>
      </c>
      <c r="M3498" s="21">
        <v>9492889</v>
      </c>
      <c r="N3498" s="21"/>
      <c r="O3498" s="21">
        <v>1154</v>
      </c>
      <c r="P3498" s="21"/>
      <c r="Q3498" s="21"/>
      <c r="R3498" s="22">
        <v>3.2</v>
      </c>
      <c r="S3498" s="22">
        <v>3.2189999999999999</v>
      </c>
      <c r="T3498" s="20" t="s">
        <v>4949</v>
      </c>
      <c r="U3498" s="21">
        <v>74311</v>
      </c>
      <c r="V3498" s="21">
        <v>152000</v>
      </c>
      <c r="W3498" s="34">
        <v>40994</v>
      </c>
      <c r="X3498" s="34">
        <v>42828</v>
      </c>
      <c r="Y3498" s="109"/>
      <c r="Z3498" s="70" t="s">
        <v>4927</v>
      </c>
      <c r="AA3498" s="20" t="s">
        <v>4926</v>
      </c>
      <c r="AB3498" s="109"/>
      <c r="AC3498" s="19"/>
      <c r="AD3498" s="22"/>
      <c r="AE3498" s="19"/>
    </row>
    <row r="3499" spans="2:31" x14ac:dyDescent="0.2">
      <c r="B3499" s="14" t="s">
        <v>9493</v>
      </c>
      <c r="C3499" s="33" t="s">
        <v>9492</v>
      </c>
      <c r="D3499" s="16" t="s">
        <v>9491</v>
      </c>
      <c r="E3499" s="104" t="s">
        <v>26</v>
      </c>
      <c r="F3499" s="18" t="s">
        <v>116</v>
      </c>
      <c r="G3499" s="111" t="s">
        <v>26</v>
      </c>
      <c r="H3499" s="102" t="s">
        <v>334</v>
      </c>
      <c r="I3499" s="21">
        <v>24977750</v>
      </c>
      <c r="J3499" s="71">
        <v>117.125</v>
      </c>
      <c r="K3499" s="21">
        <v>29281250</v>
      </c>
      <c r="L3499" s="21">
        <v>25000000</v>
      </c>
      <c r="M3499" s="21">
        <v>24979272</v>
      </c>
      <c r="N3499" s="21"/>
      <c r="O3499" s="21">
        <v>344</v>
      </c>
      <c r="P3499" s="21"/>
      <c r="Q3499" s="21"/>
      <c r="R3499" s="22">
        <v>6.85</v>
      </c>
      <c r="S3499" s="22">
        <v>6.8570000000000002</v>
      </c>
      <c r="T3499" s="20" t="s">
        <v>85</v>
      </c>
      <c r="U3499" s="21">
        <v>851493</v>
      </c>
      <c r="V3499" s="21">
        <v>1712500</v>
      </c>
      <c r="W3499" s="34">
        <v>39254</v>
      </c>
      <c r="X3499" s="34">
        <v>50223</v>
      </c>
      <c r="Y3499" s="109"/>
      <c r="Z3499" s="70" t="s">
        <v>4927</v>
      </c>
      <c r="AA3499" s="20" t="s">
        <v>4926</v>
      </c>
      <c r="AB3499" s="109"/>
      <c r="AC3499" s="19"/>
      <c r="AD3499" s="22"/>
      <c r="AE3499" s="19"/>
    </row>
    <row r="3500" spans="2:31" x14ac:dyDescent="0.2">
      <c r="B3500" s="14" t="s">
        <v>9490</v>
      </c>
      <c r="C3500" s="33" t="s">
        <v>9489</v>
      </c>
      <c r="D3500" s="16" t="s">
        <v>9480</v>
      </c>
      <c r="E3500" s="104" t="s">
        <v>26</v>
      </c>
      <c r="F3500" s="18" t="s">
        <v>4929</v>
      </c>
      <c r="G3500" s="111" t="s">
        <v>26</v>
      </c>
      <c r="H3500" s="102" t="s">
        <v>323</v>
      </c>
      <c r="I3500" s="21">
        <v>26446337</v>
      </c>
      <c r="J3500" s="71">
        <v>155.643</v>
      </c>
      <c r="K3500" s="21">
        <v>37152056</v>
      </c>
      <c r="L3500" s="21">
        <v>23870000</v>
      </c>
      <c r="M3500" s="21">
        <v>26032747</v>
      </c>
      <c r="N3500" s="21"/>
      <c r="O3500" s="21">
        <v>-16911</v>
      </c>
      <c r="P3500" s="21"/>
      <c r="Q3500" s="21"/>
      <c r="R3500" s="22">
        <v>8.5</v>
      </c>
      <c r="S3500" s="22">
        <v>7.5679999999999996</v>
      </c>
      <c r="T3500" s="20" t="s">
        <v>85</v>
      </c>
      <c r="U3500" s="21">
        <v>918664</v>
      </c>
      <c r="V3500" s="21">
        <v>2028950</v>
      </c>
      <c r="W3500" s="34">
        <v>38895</v>
      </c>
      <c r="X3500" s="34">
        <v>47866</v>
      </c>
      <c r="Y3500" s="109"/>
      <c r="Z3500" s="70" t="s">
        <v>4927</v>
      </c>
      <c r="AA3500" s="20" t="s">
        <v>4926</v>
      </c>
      <c r="AB3500" s="109"/>
      <c r="AC3500" s="19"/>
      <c r="AD3500" s="22"/>
      <c r="AE3500" s="19"/>
    </row>
    <row r="3501" spans="2:31" x14ac:dyDescent="0.2">
      <c r="B3501" s="14" t="s">
        <v>9488</v>
      </c>
      <c r="C3501" s="33" t="s">
        <v>9487</v>
      </c>
      <c r="D3501" s="16" t="s">
        <v>9480</v>
      </c>
      <c r="E3501" s="104" t="s">
        <v>26</v>
      </c>
      <c r="F3501" s="18" t="s">
        <v>4929</v>
      </c>
      <c r="G3501" s="111" t="s">
        <v>26</v>
      </c>
      <c r="H3501" s="102" t="s">
        <v>323</v>
      </c>
      <c r="I3501" s="21">
        <v>10048300</v>
      </c>
      <c r="J3501" s="71">
        <v>104.974</v>
      </c>
      <c r="K3501" s="21">
        <v>10497380</v>
      </c>
      <c r="L3501" s="21">
        <v>10000000</v>
      </c>
      <c r="M3501" s="21">
        <v>10007152</v>
      </c>
      <c r="N3501" s="21"/>
      <c r="O3501" s="21">
        <v>-5625</v>
      </c>
      <c r="P3501" s="21"/>
      <c r="Q3501" s="21"/>
      <c r="R3501" s="22">
        <v>6.5</v>
      </c>
      <c r="S3501" s="22">
        <v>6.4139999999999997</v>
      </c>
      <c r="T3501" s="20" t="s">
        <v>4965</v>
      </c>
      <c r="U3501" s="21">
        <v>83056</v>
      </c>
      <c r="V3501" s="21">
        <v>650000</v>
      </c>
      <c r="W3501" s="34">
        <v>38918</v>
      </c>
      <c r="X3501" s="34">
        <v>41593</v>
      </c>
      <c r="Y3501" s="109"/>
      <c r="Z3501" s="70" t="s">
        <v>4927</v>
      </c>
      <c r="AA3501" s="20" t="s">
        <v>4926</v>
      </c>
      <c r="AB3501" s="109"/>
      <c r="AC3501" s="19"/>
      <c r="AD3501" s="22"/>
      <c r="AE3501" s="19"/>
    </row>
    <row r="3502" spans="2:31" x14ac:dyDescent="0.2">
      <c r="B3502" s="14" t="s">
        <v>9486</v>
      </c>
      <c r="C3502" s="33" t="s">
        <v>9485</v>
      </c>
      <c r="D3502" s="16" t="s">
        <v>9480</v>
      </c>
      <c r="E3502" s="104" t="s">
        <v>26</v>
      </c>
      <c r="F3502" s="18" t="s">
        <v>4929</v>
      </c>
      <c r="G3502" s="111" t="s">
        <v>26</v>
      </c>
      <c r="H3502" s="102" t="s">
        <v>323</v>
      </c>
      <c r="I3502" s="21">
        <v>20000000</v>
      </c>
      <c r="J3502" s="71">
        <v>100.56</v>
      </c>
      <c r="K3502" s="21">
        <v>20111980</v>
      </c>
      <c r="L3502" s="21">
        <v>20000000</v>
      </c>
      <c r="M3502" s="21">
        <v>20000000</v>
      </c>
      <c r="N3502" s="21"/>
      <c r="O3502" s="21"/>
      <c r="P3502" s="21"/>
      <c r="Q3502" s="21"/>
      <c r="R3502" s="22">
        <v>1.51</v>
      </c>
      <c r="S3502" s="22">
        <v>1.538</v>
      </c>
      <c r="T3502" s="20" t="s">
        <v>4940</v>
      </c>
      <c r="U3502" s="21">
        <v>15934</v>
      </c>
      <c r="V3502" s="21">
        <v>339664</v>
      </c>
      <c r="W3502" s="34">
        <v>40793</v>
      </c>
      <c r="X3502" s="34">
        <v>41530</v>
      </c>
      <c r="Y3502" s="109"/>
      <c r="Z3502" s="70" t="s">
        <v>4927</v>
      </c>
      <c r="AA3502" s="20" t="s">
        <v>4926</v>
      </c>
      <c r="AB3502" s="109"/>
      <c r="AC3502" s="19"/>
      <c r="AD3502" s="22"/>
      <c r="AE3502" s="19"/>
    </row>
    <row r="3503" spans="2:31" x14ac:dyDescent="0.2">
      <c r="B3503" s="14" t="s">
        <v>9484</v>
      </c>
      <c r="C3503" s="33" t="s">
        <v>9483</v>
      </c>
      <c r="D3503" s="16" t="s">
        <v>9480</v>
      </c>
      <c r="E3503" s="104" t="s">
        <v>26</v>
      </c>
      <c r="F3503" s="18" t="s">
        <v>4929</v>
      </c>
      <c r="G3503" s="111" t="s">
        <v>26</v>
      </c>
      <c r="H3503" s="102" t="s">
        <v>323</v>
      </c>
      <c r="I3503" s="21">
        <v>14981100</v>
      </c>
      <c r="J3503" s="71">
        <v>102.405</v>
      </c>
      <c r="K3503" s="21">
        <v>15360735</v>
      </c>
      <c r="L3503" s="21">
        <v>15000000</v>
      </c>
      <c r="M3503" s="21">
        <v>14987089</v>
      </c>
      <c r="N3503" s="21"/>
      <c r="O3503" s="21">
        <v>5989</v>
      </c>
      <c r="P3503" s="21"/>
      <c r="Q3503" s="21"/>
      <c r="R3503" s="22">
        <v>2.2999999999999998</v>
      </c>
      <c r="S3503" s="22">
        <v>2.3439999999999999</v>
      </c>
      <c r="T3503" s="20" t="s">
        <v>85</v>
      </c>
      <c r="U3503" s="21">
        <v>164833</v>
      </c>
      <c r="V3503" s="21">
        <v>170583</v>
      </c>
      <c r="W3503" s="34">
        <v>40912</v>
      </c>
      <c r="X3503" s="34">
        <v>42013</v>
      </c>
      <c r="Y3503" s="109"/>
      <c r="Z3503" s="70" t="s">
        <v>4927</v>
      </c>
      <c r="AA3503" s="20" t="s">
        <v>4926</v>
      </c>
      <c r="AB3503" s="109"/>
      <c r="AC3503" s="19"/>
      <c r="AD3503" s="22"/>
      <c r="AE3503" s="19"/>
    </row>
    <row r="3504" spans="2:31" x14ac:dyDescent="0.2">
      <c r="B3504" s="14" t="s">
        <v>9482</v>
      </c>
      <c r="C3504" s="33" t="s">
        <v>9481</v>
      </c>
      <c r="D3504" s="16" t="s">
        <v>9480</v>
      </c>
      <c r="E3504" s="104" t="s">
        <v>5057</v>
      </c>
      <c r="F3504" s="18" t="s">
        <v>4929</v>
      </c>
      <c r="G3504" s="111" t="s">
        <v>26</v>
      </c>
      <c r="H3504" s="102" t="s">
        <v>323</v>
      </c>
      <c r="I3504" s="21">
        <v>9982500</v>
      </c>
      <c r="J3504" s="71">
        <v>104.776</v>
      </c>
      <c r="K3504" s="21">
        <v>10477600</v>
      </c>
      <c r="L3504" s="21">
        <v>10000000</v>
      </c>
      <c r="M3504" s="21">
        <v>9985705</v>
      </c>
      <c r="N3504" s="21"/>
      <c r="O3504" s="21">
        <v>3205</v>
      </c>
      <c r="P3504" s="21"/>
      <c r="Q3504" s="21"/>
      <c r="R3504" s="22">
        <v>2.95</v>
      </c>
      <c r="S3504" s="22">
        <v>2.988</v>
      </c>
      <c r="T3504" s="20" t="s">
        <v>85</v>
      </c>
      <c r="U3504" s="21">
        <v>139306</v>
      </c>
      <c r="V3504" s="21">
        <v>147500</v>
      </c>
      <c r="W3504" s="34">
        <v>40912</v>
      </c>
      <c r="X3504" s="34">
        <v>42746</v>
      </c>
      <c r="Y3504" s="109"/>
      <c r="Z3504" s="70" t="s">
        <v>4927</v>
      </c>
      <c r="AA3504" s="20" t="s">
        <v>4926</v>
      </c>
      <c r="AB3504" s="109"/>
      <c r="AC3504" s="19"/>
      <c r="AD3504" s="22"/>
      <c r="AE3504" s="19"/>
    </row>
    <row r="3505" spans="2:31" x14ac:dyDescent="0.2">
      <c r="B3505" s="14" t="s">
        <v>9479</v>
      </c>
      <c r="C3505" s="33" t="s">
        <v>9478</v>
      </c>
      <c r="D3505" s="16" t="s">
        <v>9477</v>
      </c>
      <c r="E3505" s="104" t="s">
        <v>26</v>
      </c>
      <c r="F3505" s="18" t="s">
        <v>116</v>
      </c>
      <c r="G3505" s="111" t="s">
        <v>26</v>
      </c>
      <c r="H3505" s="102" t="s">
        <v>323</v>
      </c>
      <c r="I3505" s="21">
        <v>25450250</v>
      </c>
      <c r="J3505" s="71">
        <v>105.922</v>
      </c>
      <c r="K3505" s="21">
        <v>26480500</v>
      </c>
      <c r="L3505" s="21">
        <v>25000000</v>
      </c>
      <c r="M3505" s="21">
        <v>25426776</v>
      </c>
      <c r="N3505" s="21"/>
      <c r="O3505" s="21">
        <v>-24414</v>
      </c>
      <c r="P3505" s="21"/>
      <c r="Q3505" s="21"/>
      <c r="R3505" s="22">
        <v>3.875</v>
      </c>
      <c r="S3505" s="22">
        <v>3.3159999999999998</v>
      </c>
      <c r="T3505" s="20" t="s">
        <v>4949</v>
      </c>
      <c r="U3505" s="21">
        <v>207205</v>
      </c>
      <c r="V3505" s="21">
        <v>581250</v>
      </c>
      <c r="W3505" s="34">
        <v>41198</v>
      </c>
      <c r="X3505" s="34">
        <v>42474</v>
      </c>
      <c r="Y3505" s="109"/>
      <c r="Z3505" s="70" t="s">
        <v>4927</v>
      </c>
      <c r="AA3505" s="20" t="s">
        <v>4926</v>
      </c>
      <c r="AB3505" s="109"/>
      <c r="AC3505" s="19"/>
      <c r="AD3505" s="22"/>
      <c r="AE3505" s="19"/>
    </row>
    <row r="3506" spans="2:31" x14ac:dyDescent="0.2">
      <c r="B3506" s="14" t="s">
        <v>9476</v>
      </c>
      <c r="C3506" s="33" t="s">
        <v>9475</v>
      </c>
      <c r="D3506" s="16" t="s">
        <v>5079</v>
      </c>
      <c r="E3506" s="104" t="s">
        <v>26</v>
      </c>
      <c r="F3506" s="18" t="s">
        <v>116</v>
      </c>
      <c r="G3506" s="111" t="s">
        <v>4412</v>
      </c>
      <c r="H3506" s="102" t="s">
        <v>323</v>
      </c>
      <c r="I3506" s="21">
        <v>14935650</v>
      </c>
      <c r="J3506" s="71">
        <v>104.61199999999999</v>
      </c>
      <c r="K3506" s="21">
        <v>15691785</v>
      </c>
      <c r="L3506" s="21">
        <v>15000000</v>
      </c>
      <c r="M3506" s="21">
        <v>14939646</v>
      </c>
      <c r="N3506" s="21"/>
      <c r="O3506" s="21">
        <v>3996</v>
      </c>
      <c r="P3506" s="21"/>
      <c r="Q3506" s="21"/>
      <c r="R3506" s="22">
        <v>3.625</v>
      </c>
      <c r="S3506" s="22">
        <v>3.6749999999999998</v>
      </c>
      <c r="T3506" s="20" t="s">
        <v>4985</v>
      </c>
      <c r="U3506" s="21">
        <v>151042</v>
      </c>
      <c r="V3506" s="21">
        <v>271875</v>
      </c>
      <c r="W3506" s="34">
        <v>40982</v>
      </c>
      <c r="X3506" s="34">
        <v>44825</v>
      </c>
      <c r="Y3506" s="109"/>
      <c r="Z3506" s="70" t="s">
        <v>4927</v>
      </c>
      <c r="AA3506" s="20" t="s">
        <v>4926</v>
      </c>
      <c r="AB3506" s="109"/>
      <c r="AC3506" s="28">
        <v>42999</v>
      </c>
      <c r="AD3506" s="22">
        <v>100</v>
      </c>
      <c r="AE3506" s="19"/>
    </row>
    <row r="3507" spans="2:31" x14ac:dyDescent="0.2">
      <c r="B3507" s="14" t="s">
        <v>9474</v>
      </c>
      <c r="C3507" s="33" t="s">
        <v>9473</v>
      </c>
      <c r="D3507" s="16" t="s">
        <v>9466</v>
      </c>
      <c r="E3507" s="104" t="s">
        <v>26</v>
      </c>
      <c r="F3507" s="18" t="s">
        <v>116</v>
      </c>
      <c r="G3507" s="111" t="s">
        <v>26</v>
      </c>
      <c r="H3507" s="102" t="s">
        <v>334</v>
      </c>
      <c r="I3507" s="21">
        <v>35710200</v>
      </c>
      <c r="J3507" s="71">
        <v>149.82499999999999</v>
      </c>
      <c r="K3507" s="21">
        <v>44947350</v>
      </c>
      <c r="L3507" s="21">
        <v>30000000</v>
      </c>
      <c r="M3507" s="21">
        <v>34707395</v>
      </c>
      <c r="N3507" s="21"/>
      <c r="O3507" s="21">
        <v>556726</v>
      </c>
      <c r="P3507" s="21"/>
      <c r="Q3507" s="21"/>
      <c r="R3507" s="22">
        <v>8.75</v>
      </c>
      <c r="S3507" s="22">
        <v>7.0060000000000002</v>
      </c>
      <c r="T3507" s="20" t="s">
        <v>89</v>
      </c>
      <c r="U3507" s="21">
        <v>116667</v>
      </c>
      <c r="V3507" s="21">
        <v>2625000</v>
      </c>
      <c r="W3507" s="34">
        <v>37742</v>
      </c>
      <c r="X3507" s="34">
        <v>47649</v>
      </c>
      <c r="Y3507" s="109"/>
      <c r="Z3507" s="70" t="s">
        <v>4927</v>
      </c>
      <c r="AA3507" s="20" t="s">
        <v>4926</v>
      </c>
      <c r="AB3507" s="109"/>
      <c r="AC3507" s="19"/>
      <c r="AD3507" s="22"/>
      <c r="AE3507" s="19"/>
    </row>
    <row r="3508" spans="2:31" x14ac:dyDescent="0.2">
      <c r="B3508" s="14" t="s">
        <v>9472</v>
      </c>
      <c r="C3508" s="33" t="s">
        <v>9471</v>
      </c>
      <c r="D3508" s="16" t="s">
        <v>9466</v>
      </c>
      <c r="E3508" s="104" t="s">
        <v>26</v>
      </c>
      <c r="F3508" s="18" t="s">
        <v>116</v>
      </c>
      <c r="G3508" s="111" t="s">
        <v>26</v>
      </c>
      <c r="H3508" s="102" t="s">
        <v>334</v>
      </c>
      <c r="I3508" s="21">
        <v>18785160</v>
      </c>
      <c r="J3508" s="71">
        <v>159.72800000000001</v>
      </c>
      <c r="K3508" s="21">
        <v>28751112</v>
      </c>
      <c r="L3508" s="21">
        <v>18000000</v>
      </c>
      <c r="M3508" s="21">
        <v>18690413</v>
      </c>
      <c r="N3508" s="21"/>
      <c r="O3508" s="21">
        <v>-14625</v>
      </c>
      <c r="P3508" s="21"/>
      <c r="Q3508" s="21"/>
      <c r="R3508" s="22">
        <v>9.25</v>
      </c>
      <c r="S3508" s="22">
        <v>8.8330000000000002</v>
      </c>
      <c r="T3508" s="20" t="s">
        <v>89</v>
      </c>
      <c r="U3508" s="21">
        <v>138750</v>
      </c>
      <c r="V3508" s="21">
        <v>1665000</v>
      </c>
      <c r="W3508" s="34">
        <v>37407</v>
      </c>
      <c r="X3508" s="34">
        <v>48366</v>
      </c>
      <c r="Y3508" s="109"/>
      <c r="Z3508" s="70" t="s">
        <v>4927</v>
      </c>
      <c r="AA3508" s="20" t="s">
        <v>4926</v>
      </c>
      <c r="AB3508" s="109"/>
      <c r="AC3508" s="19"/>
      <c r="AD3508" s="22"/>
      <c r="AE3508" s="19"/>
    </row>
    <row r="3509" spans="2:31" x14ac:dyDescent="0.2">
      <c r="B3509" s="14" t="s">
        <v>9470</v>
      </c>
      <c r="C3509" s="33" t="s">
        <v>9469</v>
      </c>
      <c r="D3509" s="16" t="s">
        <v>9466</v>
      </c>
      <c r="E3509" s="104" t="s">
        <v>26</v>
      </c>
      <c r="F3509" s="18" t="s">
        <v>116</v>
      </c>
      <c r="G3509" s="111" t="s">
        <v>26</v>
      </c>
      <c r="H3509" s="102" t="s">
        <v>334</v>
      </c>
      <c r="I3509" s="21">
        <v>36378861</v>
      </c>
      <c r="J3509" s="71">
        <v>102.557</v>
      </c>
      <c r="K3509" s="21">
        <v>39223078</v>
      </c>
      <c r="L3509" s="21">
        <v>38245000</v>
      </c>
      <c r="M3509" s="21">
        <v>38067363</v>
      </c>
      <c r="N3509" s="21"/>
      <c r="O3509" s="21">
        <v>275668</v>
      </c>
      <c r="P3509" s="21"/>
      <c r="Q3509" s="21"/>
      <c r="R3509" s="22">
        <v>5.25</v>
      </c>
      <c r="S3509" s="22">
        <v>6.1120000000000001</v>
      </c>
      <c r="T3509" s="20" t="s">
        <v>85</v>
      </c>
      <c r="U3509" s="21">
        <v>886806</v>
      </c>
      <c r="V3509" s="21">
        <v>2007863</v>
      </c>
      <c r="W3509" s="34">
        <v>38908</v>
      </c>
      <c r="X3509" s="34">
        <v>41477</v>
      </c>
      <c r="Y3509" s="109"/>
      <c r="Z3509" s="70" t="s">
        <v>4927</v>
      </c>
      <c r="AA3509" s="20" t="s">
        <v>4926</v>
      </c>
      <c r="AB3509" s="109"/>
      <c r="AC3509" s="19"/>
      <c r="AD3509" s="22"/>
      <c r="AE3509" s="19"/>
    </row>
    <row r="3510" spans="2:31" x14ac:dyDescent="0.2">
      <c r="B3510" s="14" t="s">
        <v>9468</v>
      </c>
      <c r="C3510" s="33" t="s">
        <v>9467</v>
      </c>
      <c r="D3510" s="16" t="s">
        <v>9466</v>
      </c>
      <c r="E3510" s="104" t="s">
        <v>5057</v>
      </c>
      <c r="F3510" s="18" t="s">
        <v>116</v>
      </c>
      <c r="G3510" s="111" t="s">
        <v>26</v>
      </c>
      <c r="H3510" s="102" t="s">
        <v>334</v>
      </c>
      <c r="I3510" s="21">
        <v>16904290</v>
      </c>
      <c r="J3510" s="71">
        <v>102.54900000000001</v>
      </c>
      <c r="K3510" s="21">
        <v>17433279</v>
      </c>
      <c r="L3510" s="21">
        <v>17000000</v>
      </c>
      <c r="M3510" s="21">
        <v>16919295</v>
      </c>
      <c r="N3510" s="21"/>
      <c r="O3510" s="21">
        <v>15005</v>
      </c>
      <c r="P3510" s="21"/>
      <c r="Q3510" s="21"/>
      <c r="R3510" s="22">
        <v>2.25</v>
      </c>
      <c r="S3510" s="22">
        <v>2.37</v>
      </c>
      <c r="T3510" s="20" t="s">
        <v>4985</v>
      </c>
      <c r="U3510" s="21">
        <v>122188</v>
      </c>
      <c r="V3510" s="21">
        <v>191250</v>
      </c>
      <c r="W3510" s="34">
        <v>40967</v>
      </c>
      <c r="X3510" s="34">
        <v>42800</v>
      </c>
      <c r="Y3510" s="109"/>
      <c r="Z3510" s="70" t="s">
        <v>4927</v>
      </c>
      <c r="AA3510" s="20" t="s">
        <v>4926</v>
      </c>
      <c r="AB3510" s="109"/>
      <c r="AC3510" s="19"/>
      <c r="AD3510" s="22"/>
      <c r="AE3510" s="19"/>
    </row>
    <row r="3511" spans="2:31" x14ac:dyDescent="0.2">
      <c r="B3511" s="14" t="s">
        <v>9465</v>
      </c>
      <c r="C3511" s="33" t="s">
        <v>9464</v>
      </c>
      <c r="D3511" s="16" t="s">
        <v>9463</v>
      </c>
      <c r="E3511" s="104" t="s">
        <v>26</v>
      </c>
      <c r="F3511" s="18" t="s">
        <v>116</v>
      </c>
      <c r="G3511" s="111" t="s">
        <v>26</v>
      </c>
      <c r="H3511" s="102" t="s">
        <v>334</v>
      </c>
      <c r="I3511" s="21">
        <v>8459413</v>
      </c>
      <c r="J3511" s="71">
        <v>107.15</v>
      </c>
      <c r="K3511" s="21">
        <v>9107750</v>
      </c>
      <c r="L3511" s="21">
        <v>8500000</v>
      </c>
      <c r="M3511" s="21">
        <v>8474526</v>
      </c>
      <c r="N3511" s="21"/>
      <c r="O3511" s="21">
        <v>17403</v>
      </c>
      <c r="P3511" s="21"/>
      <c r="Q3511" s="21"/>
      <c r="R3511" s="22">
        <v>5.5</v>
      </c>
      <c r="S3511" s="22">
        <v>5.6109999999999998</v>
      </c>
      <c r="T3511" s="20" t="s">
        <v>89</v>
      </c>
      <c r="U3511" s="21">
        <v>14285</v>
      </c>
      <c r="V3511" s="21">
        <v>467500</v>
      </c>
      <c r="W3511" s="34">
        <v>40522</v>
      </c>
      <c r="X3511" s="34">
        <v>42358</v>
      </c>
      <c r="Y3511" s="109"/>
      <c r="Z3511" s="70" t="s">
        <v>4927</v>
      </c>
      <c r="AA3511" s="20" t="s">
        <v>4926</v>
      </c>
      <c r="AB3511" s="109"/>
      <c r="AC3511" s="19"/>
      <c r="AD3511" s="22"/>
      <c r="AE3511" s="19"/>
    </row>
    <row r="3512" spans="2:31" x14ac:dyDescent="0.2">
      <c r="B3512" s="14" t="s">
        <v>9462</v>
      </c>
      <c r="C3512" s="33" t="s">
        <v>9461</v>
      </c>
      <c r="D3512" s="16" t="s">
        <v>9454</v>
      </c>
      <c r="E3512" s="104" t="s">
        <v>26</v>
      </c>
      <c r="F3512" s="18" t="s">
        <v>116</v>
      </c>
      <c r="G3512" s="111" t="s">
        <v>26</v>
      </c>
      <c r="H3512" s="102" t="s">
        <v>323</v>
      </c>
      <c r="I3512" s="21">
        <v>7435200</v>
      </c>
      <c r="J3512" s="71">
        <v>128.12899999999999</v>
      </c>
      <c r="K3512" s="21">
        <v>9609645</v>
      </c>
      <c r="L3512" s="21">
        <v>7500000</v>
      </c>
      <c r="M3512" s="21">
        <v>7441225</v>
      </c>
      <c r="N3512" s="21"/>
      <c r="O3512" s="21">
        <v>1094</v>
      </c>
      <c r="P3512" s="21"/>
      <c r="Q3512" s="21"/>
      <c r="R3512" s="22">
        <v>5.875</v>
      </c>
      <c r="S3512" s="22">
        <v>5.9370000000000003</v>
      </c>
      <c r="T3512" s="20" t="s">
        <v>4985</v>
      </c>
      <c r="U3512" s="21">
        <v>111380</v>
      </c>
      <c r="V3512" s="21">
        <v>440625</v>
      </c>
      <c r="W3512" s="34">
        <v>38985</v>
      </c>
      <c r="X3512" s="34">
        <v>49948</v>
      </c>
      <c r="Y3512" s="109"/>
      <c r="Z3512" s="70" t="s">
        <v>4927</v>
      </c>
      <c r="AA3512" s="20" t="s">
        <v>4926</v>
      </c>
      <c r="AB3512" s="109"/>
      <c r="AC3512" s="19"/>
      <c r="AD3512" s="22"/>
      <c r="AE3512" s="19"/>
    </row>
    <row r="3513" spans="2:31" x14ac:dyDescent="0.2">
      <c r="B3513" s="14" t="s">
        <v>9460</v>
      </c>
      <c r="C3513" s="33" t="s">
        <v>9459</v>
      </c>
      <c r="D3513" s="16" t="s">
        <v>9454</v>
      </c>
      <c r="E3513" s="104" t="s">
        <v>26</v>
      </c>
      <c r="F3513" s="18" t="s">
        <v>116</v>
      </c>
      <c r="G3513" s="111" t="s">
        <v>26</v>
      </c>
      <c r="H3513" s="102" t="s">
        <v>323</v>
      </c>
      <c r="I3513" s="21">
        <v>9974100</v>
      </c>
      <c r="J3513" s="71">
        <v>116.22</v>
      </c>
      <c r="K3513" s="21">
        <v>11621990</v>
      </c>
      <c r="L3513" s="21">
        <v>10000000</v>
      </c>
      <c r="M3513" s="21">
        <v>9988649</v>
      </c>
      <c r="N3513" s="21"/>
      <c r="O3513" s="21">
        <v>2599</v>
      </c>
      <c r="P3513" s="21"/>
      <c r="Q3513" s="21"/>
      <c r="R3513" s="22">
        <v>5.5</v>
      </c>
      <c r="S3513" s="22">
        <v>5.5339999999999998</v>
      </c>
      <c r="T3513" s="20" t="s">
        <v>4985</v>
      </c>
      <c r="U3513" s="21">
        <v>139028</v>
      </c>
      <c r="V3513" s="21">
        <v>550000</v>
      </c>
      <c r="W3513" s="34">
        <v>38985</v>
      </c>
      <c r="X3513" s="34">
        <v>42643</v>
      </c>
      <c r="Y3513" s="109"/>
      <c r="Z3513" s="70" t="s">
        <v>4927</v>
      </c>
      <c r="AA3513" s="20" t="s">
        <v>4926</v>
      </c>
      <c r="AB3513" s="109"/>
      <c r="AC3513" s="19"/>
      <c r="AD3513" s="22"/>
      <c r="AE3513" s="19"/>
    </row>
    <row r="3514" spans="2:31" x14ac:dyDescent="0.2">
      <c r="B3514" s="14" t="s">
        <v>9458</v>
      </c>
      <c r="C3514" s="33" t="s">
        <v>9457</v>
      </c>
      <c r="D3514" s="16" t="s">
        <v>9454</v>
      </c>
      <c r="E3514" s="104" t="s">
        <v>26</v>
      </c>
      <c r="F3514" s="18" t="s">
        <v>116</v>
      </c>
      <c r="G3514" s="111" t="s">
        <v>26</v>
      </c>
      <c r="H3514" s="102" t="s">
        <v>323</v>
      </c>
      <c r="I3514" s="21">
        <v>4995300</v>
      </c>
      <c r="J3514" s="71">
        <v>100.36799999999999</v>
      </c>
      <c r="K3514" s="21">
        <v>5018390</v>
      </c>
      <c r="L3514" s="21">
        <v>5000000</v>
      </c>
      <c r="M3514" s="21">
        <v>4999928</v>
      </c>
      <c r="N3514" s="21"/>
      <c r="O3514" s="21">
        <v>2284</v>
      </c>
      <c r="P3514" s="21"/>
      <c r="Q3514" s="21"/>
      <c r="R3514" s="22">
        <v>5.2</v>
      </c>
      <c r="S3514" s="22">
        <v>5.2190000000000003</v>
      </c>
      <c r="T3514" s="20" t="s">
        <v>85</v>
      </c>
      <c r="U3514" s="21">
        <v>109056</v>
      </c>
      <c r="V3514" s="21">
        <v>260000</v>
      </c>
      <c r="W3514" s="34">
        <v>39378</v>
      </c>
      <c r="X3514" s="34">
        <v>41304</v>
      </c>
      <c r="Y3514" s="109"/>
      <c r="Z3514" s="70" t="s">
        <v>4927</v>
      </c>
      <c r="AA3514" s="20" t="s">
        <v>4926</v>
      </c>
      <c r="AB3514" s="109"/>
      <c r="AC3514" s="19"/>
      <c r="AD3514" s="22"/>
      <c r="AE3514" s="19"/>
    </row>
    <row r="3515" spans="2:31" x14ac:dyDescent="0.2">
      <c r="B3515" s="14" t="s">
        <v>9456</v>
      </c>
      <c r="C3515" s="33" t="s">
        <v>9455</v>
      </c>
      <c r="D3515" s="16" t="s">
        <v>9454</v>
      </c>
      <c r="E3515" s="104" t="s">
        <v>26</v>
      </c>
      <c r="F3515" s="18" t="s">
        <v>116</v>
      </c>
      <c r="G3515" s="111" t="s">
        <v>26</v>
      </c>
      <c r="H3515" s="102" t="s">
        <v>323</v>
      </c>
      <c r="I3515" s="21">
        <v>4165330</v>
      </c>
      <c r="J3515" s="71">
        <v>120.477</v>
      </c>
      <c r="K3515" s="21">
        <v>5023878</v>
      </c>
      <c r="L3515" s="21">
        <v>4170000</v>
      </c>
      <c r="M3515" s="21">
        <v>4167439</v>
      </c>
      <c r="N3515" s="21"/>
      <c r="O3515" s="21">
        <v>436</v>
      </c>
      <c r="P3515" s="21"/>
      <c r="Q3515" s="21"/>
      <c r="R3515" s="22">
        <v>5.75</v>
      </c>
      <c r="S3515" s="22">
        <v>5.7649999999999997</v>
      </c>
      <c r="T3515" s="20" t="s">
        <v>4949</v>
      </c>
      <c r="U3515" s="21">
        <v>45291</v>
      </c>
      <c r="V3515" s="21">
        <v>239775</v>
      </c>
      <c r="W3515" s="34">
        <v>39378</v>
      </c>
      <c r="X3515" s="34">
        <v>43031</v>
      </c>
      <c r="Y3515" s="109"/>
      <c r="Z3515" s="70" t="s">
        <v>4927</v>
      </c>
      <c r="AA3515" s="20" t="s">
        <v>4926</v>
      </c>
      <c r="AB3515" s="109"/>
      <c r="AC3515" s="19"/>
      <c r="AD3515" s="22"/>
      <c r="AE3515" s="19"/>
    </row>
    <row r="3516" spans="2:31" x14ac:dyDescent="0.2">
      <c r="B3516" s="14" t="s">
        <v>9453</v>
      </c>
      <c r="C3516" s="33" t="s">
        <v>9452</v>
      </c>
      <c r="D3516" s="16" t="s">
        <v>9451</v>
      </c>
      <c r="E3516" s="104" t="s">
        <v>26</v>
      </c>
      <c r="F3516" s="18" t="s">
        <v>116</v>
      </c>
      <c r="G3516" s="111" t="s">
        <v>26</v>
      </c>
      <c r="H3516" s="102" t="s">
        <v>323</v>
      </c>
      <c r="I3516" s="21">
        <v>8989200</v>
      </c>
      <c r="J3516" s="71">
        <v>106.318</v>
      </c>
      <c r="K3516" s="21">
        <v>9568620</v>
      </c>
      <c r="L3516" s="21">
        <v>9000000</v>
      </c>
      <c r="M3516" s="21">
        <v>8992825</v>
      </c>
      <c r="N3516" s="21"/>
      <c r="O3516" s="21">
        <v>2092</v>
      </c>
      <c r="P3516" s="21"/>
      <c r="Q3516" s="21"/>
      <c r="R3516" s="22">
        <v>2.9</v>
      </c>
      <c r="S3516" s="22">
        <v>2.9260000000000002</v>
      </c>
      <c r="T3516" s="20" t="s">
        <v>4985</v>
      </c>
      <c r="U3516" s="21">
        <v>66700</v>
      </c>
      <c r="V3516" s="21">
        <v>261000</v>
      </c>
      <c r="W3516" s="34">
        <v>40624</v>
      </c>
      <c r="X3516" s="34">
        <v>42458</v>
      </c>
      <c r="Y3516" s="109"/>
      <c r="Z3516" s="70" t="s">
        <v>4927</v>
      </c>
      <c r="AA3516" s="20" t="s">
        <v>4926</v>
      </c>
      <c r="AB3516" s="109"/>
      <c r="AC3516" s="19"/>
      <c r="AD3516" s="22"/>
      <c r="AE3516" s="19"/>
    </row>
    <row r="3517" spans="2:31" x14ac:dyDescent="0.2">
      <c r="B3517" s="14" t="s">
        <v>9450</v>
      </c>
      <c r="C3517" s="33" t="s">
        <v>9449</v>
      </c>
      <c r="D3517" s="16" t="s">
        <v>9448</v>
      </c>
      <c r="E3517" s="104" t="s">
        <v>26</v>
      </c>
      <c r="F3517" s="18" t="s">
        <v>116</v>
      </c>
      <c r="G3517" s="111" t="s">
        <v>26</v>
      </c>
      <c r="H3517" s="102" t="s">
        <v>323</v>
      </c>
      <c r="I3517" s="21">
        <v>10122100</v>
      </c>
      <c r="J3517" s="71">
        <v>116.625</v>
      </c>
      <c r="K3517" s="21">
        <v>11662500</v>
      </c>
      <c r="L3517" s="21">
        <v>10000000</v>
      </c>
      <c r="M3517" s="21">
        <v>10113026</v>
      </c>
      <c r="N3517" s="21"/>
      <c r="O3517" s="21">
        <v>-9074</v>
      </c>
      <c r="P3517" s="21"/>
      <c r="Q3517" s="21"/>
      <c r="R3517" s="22">
        <v>5.5</v>
      </c>
      <c r="S3517" s="22">
        <v>5.3390000000000004</v>
      </c>
      <c r="T3517" s="20" t="s">
        <v>89</v>
      </c>
      <c r="U3517" s="21">
        <v>24444</v>
      </c>
      <c r="V3517" s="21">
        <v>459861</v>
      </c>
      <c r="W3517" s="34">
        <v>40947</v>
      </c>
      <c r="X3517" s="34">
        <v>44545</v>
      </c>
      <c r="Y3517" s="109"/>
      <c r="Z3517" s="70" t="s">
        <v>4927</v>
      </c>
      <c r="AA3517" s="20" t="s">
        <v>4926</v>
      </c>
      <c r="AB3517" s="109"/>
      <c r="AC3517" s="19"/>
      <c r="AD3517" s="22"/>
      <c r="AE3517" s="19"/>
    </row>
    <row r="3518" spans="2:31" x14ac:dyDescent="0.2">
      <c r="B3518" s="14" t="s">
        <v>9447</v>
      </c>
      <c r="C3518" s="33" t="s">
        <v>9446</v>
      </c>
      <c r="D3518" s="16" t="s">
        <v>9441</v>
      </c>
      <c r="E3518" s="104" t="s">
        <v>26</v>
      </c>
      <c r="F3518" s="18" t="s">
        <v>116</v>
      </c>
      <c r="G3518" s="111" t="s">
        <v>26</v>
      </c>
      <c r="H3518" s="102" t="s">
        <v>323</v>
      </c>
      <c r="I3518" s="21">
        <v>17928540</v>
      </c>
      <c r="J3518" s="71">
        <v>105.02200000000001</v>
      </c>
      <c r="K3518" s="21">
        <v>18904014</v>
      </c>
      <c r="L3518" s="21">
        <v>18000000</v>
      </c>
      <c r="M3518" s="21">
        <v>17983053</v>
      </c>
      <c r="N3518" s="21"/>
      <c r="O3518" s="21">
        <v>14810</v>
      </c>
      <c r="P3518" s="21"/>
      <c r="Q3518" s="21"/>
      <c r="R3518" s="22">
        <v>5.5</v>
      </c>
      <c r="S3518" s="22">
        <v>5.5919999999999996</v>
      </c>
      <c r="T3518" s="20" t="s">
        <v>85</v>
      </c>
      <c r="U3518" s="21">
        <v>426250</v>
      </c>
      <c r="V3518" s="21">
        <v>990000</v>
      </c>
      <c r="W3518" s="34">
        <v>39834</v>
      </c>
      <c r="X3518" s="34">
        <v>41665</v>
      </c>
      <c r="Y3518" s="109"/>
      <c r="Z3518" s="70" t="s">
        <v>4927</v>
      </c>
      <c r="AA3518" s="20" t="s">
        <v>4926</v>
      </c>
      <c r="AB3518" s="109"/>
      <c r="AC3518" s="19"/>
      <c r="AD3518" s="22"/>
      <c r="AE3518" s="19"/>
    </row>
    <row r="3519" spans="2:31" x14ac:dyDescent="0.2">
      <c r="B3519" s="14" t="s">
        <v>9445</v>
      </c>
      <c r="C3519" s="33" t="s">
        <v>9444</v>
      </c>
      <c r="D3519" s="16" t="s">
        <v>9441</v>
      </c>
      <c r="E3519" s="104" t="s">
        <v>26</v>
      </c>
      <c r="F3519" s="18" t="s">
        <v>116</v>
      </c>
      <c r="G3519" s="111" t="s">
        <v>26</v>
      </c>
      <c r="H3519" s="102" t="s">
        <v>323</v>
      </c>
      <c r="I3519" s="21">
        <v>1993760</v>
      </c>
      <c r="J3519" s="71">
        <v>122.41800000000001</v>
      </c>
      <c r="K3519" s="21">
        <v>2448360</v>
      </c>
      <c r="L3519" s="21">
        <v>2000000</v>
      </c>
      <c r="M3519" s="21">
        <v>1995750</v>
      </c>
      <c r="N3519" s="21"/>
      <c r="O3519" s="21">
        <v>542</v>
      </c>
      <c r="P3519" s="21"/>
      <c r="Q3519" s="21"/>
      <c r="R3519" s="22">
        <v>6.5</v>
      </c>
      <c r="S3519" s="22">
        <v>6.5430000000000001</v>
      </c>
      <c r="T3519" s="20" t="s">
        <v>85</v>
      </c>
      <c r="U3519" s="21">
        <v>55972</v>
      </c>
      <c r="V3519" s="21">
        <v>130000</v>
      </c>
      <c r="W3519" s="34">
        <v>39834</v>
      </c>
      <c r="X3519" s="34">
        <v>43491</v>
      </c>
      <c r="Y3519" s="109"/>
      <c r="Z3519" s="70" t="s">
        <v>4927</v>
      </c>
      <c r="AA3519" s="20" t="s">
        <v>4926</v>
      </c>
      <c r="AB3519" s="109"/>
      <c r="AC3519" s="19"/>
      <c r="AD3519" s="22"/>
      <c r="AE3519" s="19"/>
    </row>
    <row r="3520" spans="2:31" x14ac:dyDescent="0.2">
      <c r="B3520" s="14" t="s">
        <v>9443</v>
      </c>
      <c r="C3520" s="33" t="s">
        <v>9442</v>
      </c>
      <c r="D3520" s="16" t="s">
        <v>9441</v>
      </c>
      <c r="E3520" s="104" t="s">
        <v>26</v>
      </c>
      <c r="F3520" s="18" t="s">
        <v>116</v>
      </c>
      <c r="G3520" s="111" t="s">
        <v>26</v>
      </c>
      <c r="H3520" s="102" t="s">
        <v>323</v>
      </c>
      <c r="I3520" s="21">
        <v>14934600</v>
      </c>
      <c r="J3520" s="71">
        <v>112.251</v>
      </c>
      <c r="K3520" s="21">
        <v>16837635</v>
      </c>
      <c r="L3520" s="21">
        <v>15000000</v>
      </c>
      <c r="M3520" s="21">
        <v>14950782</v>
      </c>
      <c r="N3520" s="21"/>
      <c r="O3520" s="21">
        <v>5767</v>
      </c>
      <c r="P3520" s="21"/>
      <c r="Q3520" s="21"/>
      <c r="R3520" s="22">
        <v>4.5999999999999996</v>
      </c>
      <c r="S3520" s="22">
        <v>4.6550000000000002</v>
      </c>
      <c r="T3520" s="20" t="s">
        <v>85</v>
      </c>
      <c r="U3520" s="21">
        <v>295167</v>
      </c>
      <c r="V3520" s="21">
        <v>690000</v>
      </c>
      <c r="W3520" s="34">
        <v>40199</v>
      </c>
      <c r="X3520" s="34">
        <v>43857</v>
      </c>
      <c r="Y3520" s="109"/>
      <c r="Z3520" s="70" t="s">
        <v>4927</v>
      </c>
      <c r="AA3520" s="20" t="s">
        <v>4926</v>
      </c>
      <c r="AB3520" s="109"/>
      <c r="AC3520" s="19"/>
      <c r="AD3520" s="22"/>
      <c r="AE3520" s="19"/>
    </row>
    <row r="3521" spans="2:31" x14ac:dyDescent="0.2">
      <c r="B3521" s="14" t="s">
        <v>9440</v>
      </c>
      <c r="C3521" s="33" t="s">
        <v>9439</v>
      </c>
      <c r="D3521" s="16" t="s">
        <v>9436</v>
      </c>
      <c r="E3521" s="104" t="s">
        <v>26</v>
      </c>
      <c r="F3521" s="18" t="s">
        <v>116</v>
      </c>
      <c r="G3521" s="111" t="s">
        <v>26</v>
      </c>
      <c r="H3521" s="102" t="s">
        <v>611</v>
      </c>
      <c r="I3521" s="21">
        <v>4992700</v>
      </c>
      <c r="J3521" s="71">
        <v>104.849</v>
      </c>
      <c r="K3521" s="21">
        <v>5242440</v>
      </c>
      <c r="L3521" s="21">
        <v>5000000</v>
      </c>
      <c r="M3521" s="21">
        <v>4996145</v>
      </c>
      <c r="N3521" s="21"/>
      <c r="O3521" s="21">
        <v>1977</v>
      </c>
      <c r="P3521" s="21"/>
      <c r="Q3521" s="21"/>
      <c r="R3521" s="22">
        <v>6</v>
      </c>
      <c r="S3521" s="22">
        <v>6.0179999999999998</v>
      </c>
      <c r="T3521" s="20" t="s">
        <v>118</v>
      </c>
      <c r="U3521" s="21">
        <v>124167</v>
      </c>
      <c r="V3521" s="21">
        <v>300000</v>
      </c>
      <c r="W3521" s="34">
        <v>39381</v>
      </c>
      <c r="X3521" s="34">
        <v>43133</v>
      </c>
      <c r="Y3521" s="109"/>
      <c r="Z3521" s="70" t="s">
        <v>4927</v>
      </c>
      <c r="AA3521" s="20" t="s">
        <v>4926</v>
      </c>
      <c r="AB3521" s="109"/>
      <c r="AC3521" s="19"/>
      <c r="AD3521" s="22"/>
      <c r="AE3521" s="19"/>
    </row>
    <row r="3522" spans="2:31" x14ac:dyDescent="0.2">
      <c r="B3522" s="14" t="s">
        <v>9438</v>
      </c>
      <c r="C3522" s="33" t="s">
        <v>9437</v>
      </c>
      <c r="D3522" s="16" t="s">
        <v>9436</v>
      </c>
      <c r="E3522" s="104" t="s">
        <v>26</v>
      </c>
      <c r="F3522" s="18" t="s">
        <v>116</v>
      </c>
      <c r="G3522" s="111" t="s">
        <v>26</v>
      </c>
      <c r="H3522" s="102" t="s">
        <v>611</v>
      </c>
      <c r="I3522" s="21">
        <v>14904000</v>
      </c>
      <c r="J3522" s="71">
        <v>99.078999999999994</v>
      </c>
      <c r="K3522" s="21">
        <v>14861775</v>
      </c>
      <c r="L3522" s="21">
        <v>15000000</v>
      </c>
      <c r="M3522" s="21">
        <v>14930292</v>
      </c>
      <c r="N3522" s="21"/>
      <c r="O3522" s="21">
        <v>8433</v>
      </c>
      <c r="P3522" s="21"/>
      <c r="Q3522" s="21"/>
      <c r="R3522" s="22">
        <v>4.9000000000000004</v>
      </c>
      <c r="S3522" s="22">
        <v>4.9820000000000002</v>
      </c>
      <c r="T3522" s="20" t="s">
        <v>4949</v>
      </c>
      <c r="U3522" s="21">
        <v>183750</v>
      </c>
      <c r="V3522" s="21">
        <v>735000</v>
      </c>
      <c r="W3522" s="34">
        <v>40078</v>
      </c>
      <c r="X3522" s="34">
        <v>43739</v>
      </c>
      <c r="Y3522" s="109"/>
      <c r="Z3522" s="70" t="s">
        <v>4927</v>
      </c>
      <c r="AA3522" s="20" t="s">
        <v>4926</v>
      </c>
      <c r="AB3522" s="109"/>
      <c r="AC3522" s="19"/>
      <c r="AD3522" s="22"/>
      <c r="AE3522" s="19"/>
    </row>
    <row r="3523" spans="2:31" x14ac:dyDescent="0.2">
      <c r="B3523" s="14" t="s">
        <v>9435</v>
      </c>
      <c r="C3523" s="33" t="s">
        <v>9434</v>
      </c>
      <c r="D3523" s="16" t="s">
        <v>9433</v>
      </c>
      <c r="E3523" s="104" t="s">
        <v>5057</v>
      </c>
      <c r="F3523" s="18" t="s">
        <v>116</v>
      </c>
      <c r="G3523" s="111" t="s">
        <v>26</v>
      </c>
      <c r="H3523" s="102" t="s">
        <v>323</v>
      </c>
      <c r="I3523" s="21">
        <v>16353570</v>
      </c>
      <c r="J3523" s="71">
        <v>121.324</v>
      </c>
      <c r="K3523" s="21">
        <v>19411840</v>
      </c>
      <c r="L3523" s="21">
        <v>16000000</v>
      </c>
      <c r="M3523" s="21">
        <v>16232955</v>
      </c>
      <c r="N3523" s="21"/>
      <c r="O3523" s="21">
        <v>-34952</v>
      </c>
      <c r="P3523" s="21"/>
      <c r="Q3523" s="21"/>
      <c r="R3523" s="22">
        <v>5.8</v>
      </c>
      <c r="S3523" s="22">
        <v>5.4809999999999999</v>
      </c>
      <c r="T3523" s="20" t="s">
        <v>4949</v>
      </c>
      <c r="U3523" s="21">
        <v>157244</v>
      </c>
      <c r="V3523" s="21">
        <v>928000</v>
      </c>
      <c r="W3523" s="34">
        <v>39976</v>
      </c>
      <c r="X3523" s="34">
        <v>43220</v>
      </c>
      <c r="Y3523" s="109"/>
      <c r="Z3523" s="70" t="s">
        <v>4927</v>
      </c>
      <c r="AA3523" s="20" t="s">
        <v>4926</v>
      </c>
      <c r="AB3523" s="109"/>
      <c r="AC3523" s="19"/>
      <c r="AD3523" s="22"/>
      <c r="AE3523" s="19"/>
    </row>
    <row r="3524" spans="2:31" x14ac:dyDescent="0.2">
      <c r="B3524" s="14" t="s">
        <v>9432</v>
      </c>
      <c r="C3524" s="33" t="s">
        <v>9431</v>
      </c>
      <c r="D3524" s="16" t="s">
        <v>9430</v>
      </c>
      <c r="E3524" s="104" t="s">
        <v>26</v>
      </c>
      <c r="F3524" s="18" t="s">
        <v>116</v>
      </c>
      <c r="G3524" s="111" t="s">
        <v>26</v>
      </c>
      <c r="H3524" s="102" t="s">
        <v>334</v>
      </c>
      <c r="I3524" s="21">
        <v>23932410</v>
      </c>
      <c r="J3524" s="71">
        <v>112.5</v>
      </c>
      <c r="K3524" s="21">
        <v>27000000</v>
      </c>
      <c r="L3524" s="21">
        <v>24000000</v>
      </c>
      <c r="M3524" s="21">
        <v>23969315</v>
      </c>
      <c r="N3524" s="21"/>
      <c r="O3524" s="21">
        <v>14969</v>
      </c>
      <c r="P3524" s="21"/>
      <c r="Q3524" s="21"/>
      <c r="R3524" s="22">
        <v>6.375</v>
      </c>
      <c r="S3524" s="22">
        <v>6.4109999999999996</v>
      </c>
      <c r="T3524" s="20" t="s">
        <v>85</v>
      </c>
      <c r="U3524" s="21">
        <v>667250</v>
      </c>
      <c r="V3524" s="21">
        <v>1530000</v>
      </c>
      <c r="W3524" s="34">
        <v>39013</v>
      </c>
      <c r="X3524" s="34">
        <v>42759</v>
      </c>
      <c r="Y3524" s="109"/>
      <c r="Z3524" s="70" t="s">
        <v>4927</v>
      </c>
      <c r="AA3524" s="20" t="s">
        <v>4926</v>
      </c>
      <c r="AB3524" s="109"/>
      <c r="AC3524" s="19"/>
      <c r="AD3524" s="22"/>
      <c r="AE3524" s="19"/>
    </row>
    <row r="3525" spans="2:31" x14ac:dyDescent="0.2">
      <c r="B3525" s="14" t="s">
        <v>9429</v>
      </c>
      <c r="C3525" s="33" t="s">
        <v>9428</v>
      </c>
      <c r="D3525" s="16" t="s">
        <v>9427</v>
      </c>
      <c r="E3525" s="104" t="s">
        <v>26</v>
      </c>
      <c r="F3525" s="18" t="s">
        <v>116</v>
      </c>
      <c r="G3525" s="111" t="s">
        <v>26</v>
      </c>
      <c r="H3525" s="102" t="s">
        <v>334</v>
      </c>
      <c r="I3525" s="21">
        <v>19813800</v>
      </c>
      <c r="J3525" s="71">
        <v>103.42400000000001</v>
      </c>
      <c r="K3525" s="21">
        <v>20684880</v>
      </c>
      <c r="L3525" s="21">
        <v>20000000</v>
      </c>
      <c r="M3525" s="21">
        <v>19970784</v>
      </c>
      <c r="N3525" s="21"/>
      <c r="O3525" s="21">
        <v>24333</v>
      </c>
      <c r="P3525" s="21"/>
      <c r="Q3525" s="21"/>
      <c r="R3525" s="22">
        <v>4.875</v>
      </c>
      <c r="S3525" s="22">
        <v>5.0019999999999998</v>
      </c>
      <c r="T3525" s="20" t="s">
        <v>4985</v>
      </c>
      <c r="U3525" s="21">
        <v>287083</v>
      </c>
      <c r="V3525" s="21">
        <v>975000</v>
      </c>
      <c r="W3525" s="34">
        <v>38398</v>
      </c>
      <c r="X3525" s="34">
        <v>41713</v>
      </c>
      <c r="Y3525" s="109"/>
      <c r="Z3525" s="70" t="s">
        <v>4927</v>
      </c>
      <c r="AA3525" s="20" t="s">
        <v>4926</v>
      </c>
      <c r="AB3525" s="109"/>
      <c r="AC3525" s="19"/>
      <c r="AD3525" s="22"/>
      <c r="AE3525" s="19"/>
    </row>
    <row r="3526" spans="2:31" x14ac:dyDescent="0.2">
      <c r="B3526" s="14" t="s">
        <v>9426</v>
      </c>
      <c r="C3526" s="33" t="s">
        <v>9425</v>
      </c>
      <c r="D3526" s="16" t="s">
        <v>9422</v>
      </c>
      <c r="E3526" s="104" t="s">
        <v>26</v>
      </c>
      <c r="F3526" s="18" t="s">
        <v>116</v>
      </c>
      <c r="G3526" s="111" t="s">
        <v>26</v>
      </c>
      <c r="H3526" s="102" t="s">
        <v>334</v>
      </c>
      <c r="I3526" s="21">
        <v>26388804</v>
      </c>
      <c r="J3526" s="71">
        <v>103.834</v>
      </c>
      <c r="K3526" s="21">
        <v>25148619</v>
      </c>
      <c r="L3526" s="21">
        <v>24220000</v>
      </c>
      <c r="M3526" s="21">
        <v>24423380</v>
      </c>
      <c r="N3526" s="21"/>
      <c r="O3526" s="21">
        <v>-331023</v>
      </c>
      <c r="P3526" s="21"/>
      <c r="Q3526" s="21"/>
      <c r="R3526" s="22">
        <v>8.35</v>
      </c>
      <c r="S3526" s="22">
        <v>6.8559999999999999</v>
      </c>
      <c r="T3526" s="20" t="s">
        <v>118</v>
      </c>
      <c r="U3526" s="21">
        <v>842654</v>
      </c>
      <c r="V3526" s="21">
        <v>2022370</v>
      </c>
      <c r="W3526" s="34">
        <v>38750</v>
      </c>
      <c r="X3526" s="34">
        <v>41487</v>
      </c>
      <c r="Y3526" s="109"/>
      <c r="Z3526" s="70" t="s">
        <v>4927</v>
      </c>
      <c r="AA3526" s="20" t="s">
        <v>4926</v>
      </c>
      <c r="AB3526" s="109"/>
      <c r="AC3526" s="19"/>
      <c r="AD3526" s="22"/>
      <c r="AE3526" s="19"/>
    </row>
    <row r="3527" spans="2:31" x14ac:dyDescent="0.2">
      <c r="B3527" s="14" t="s">
        <v>9424</v>
      </c>
      <c r="C3527" s="33" t="s">
        <v>9423</v>
      </c>
      <c r="D3527" s="16" t="s">
        <v>9422</v>
      </c>
      <c r="E3527" s="104" t="s">
        <v>26</v>
      </c>
      <c r="F3527" s="18" t="s">
        <v>116</v>
      </c>
      <c r="G3527" s="111" t="s">
        <v>26</v>
      </c>
      <c r="H3527" s="102" t="s">
        <v>334</v>
      </c>
      <c r="I3527" s="21">
        <v>2991030</v>
      </c>
      <c r="J3527" s="71">
        <v>116.973</v>
      </c>
      <c r="K3527" s="21">
        <v>3509178</v>
      </c>
      <c r="L3527" s="21">
        <v>3000000</v>
      </c>
      <c r="M3527" s="21">
        <v>2997276</v>
      </c>
      <c r="N3527" s="21"/>
      <c r="O3527" s="21">
        <v>917</v>
      </c>
      <c r="P3527" s="21"/>
      <c r="Q3527" s="21"/>
      <c r="R3527" s="22">
        <v>8.625</v>
      </c>
      <c r="S3527" s="22">
        <v>8.6649999999999991</v>
      </c>
      <c r="T3527" s="20" t="s">
        <v>118</v>
      </c>
      <c r="U3527" s="21">
        <v>107813</v>
      </c>
      <c r="V3527" s="21">
        <v>258750</v>
      </c>
      <c r="W3527" s="34">
        <v>37820</v>
      </c>
      <c r="X3527" s="34">
        <v>42217</v>
      </c>
      <c r="Y3527" s="109"/>
      <c r="Z3527" s="70" t="s">
        <v>4927</v>
      </c>
      <c r="AA3527" s="20" t="s">
        <v>4926</v>
      </c>
      <c r="AB3527" s="109"/>
      <c r="AC3527" s="19"/>
      <c r="AD3527" s="22"/>
      <c r="AE3527" s="19"/>
    </row>
    <row r="3528" spans="2:31" x14ac:dyDescent="0.2">
      <c r="B3528" s="14" t="s">
        <v>9421</v>
      </c>
      <c r="C3528" s="33" t="s">
        <v>9420</v>
      </c>
      <c r="D3528" s="16" t="s">
        <v>8457</v>
      </c>
      <c r="E3528" s="104" t="s">
        <v>26</v>
      </c>
      <c r="F3528" s="18" t="s">
        <v>116</v>
      </c>
      <c r="G3528" s="111" t="s">
        <v>26</v>
      </c>
      <c r="H3528" s="102" t="s">
        <v>334</v>
      </c>
      <c r="I3528" s="21">
        <v>1247875</v>
      </c>
      <c r="J3528" s="71">
        <v>107.277</v>
      </c>
      <c r="K3528" s="21">
        <v>1340965</v>
      </c>
      <c r="L3528" s="21">
        <v>1250000</v>
      </c>
      <c r="M3528" s="21">
        <v>1248161</v>
      </c>
      <c r="N3528" s="21"/>
      <c r="O3528" s="21">
        <v>42</v>
      </c>
      <c r="P3528" s="21"/>
      <c r="Q3528" s="21"/>
      <c r="R3528" s="22">
        <v>6.75</v>
      </c>
      <c r="S3528" s="22">
        <v>6.7629999999999999</v>
      </c>
      <c r="T3528" s="20" t="s">
        <v>4985</v>
      </c>
      <c r="U3528" s="21">
        <v>24844</v>
      </c>
      <c r="V3528" s="21">
        <v>84375</v>
      </c>
      <c r="W3528" s="34">
        <v>37872</v>
      </c>
      <c r="X3528" s="34">
        <v>48837</v>
      </c>
      <c r="Y3528" s="109"/>
      <c r="Z3528" s="70" t="s">
        <v>4927</v>
      </c>
      <c r="AA3528" s="20" t="s">
        <v>4926</v>
      </c>
      <c r="AB3528" s="109"/>
      <c r="AC3528" s="19"/>
      <c r="AD3528" s="22"/>
      <c r="AE3528" s="19"/>
    </row>
    <row r="3529" spans="2:31" x14ac:dyDescent="0.2">
      <c r="B3529" s="14" t="s">
        <v>9419</v>
      </c>
      <c r="C3529" s="33" t="s">
        <v>9418</v>
      </c>
      <c r="D3529" s="16" t="s">
        <v>9415</v>
      </c>
      <c r="E3529" s="104" t="s">
        <v>5057</v>
      </c>
      <c r="F3529" s="18" t="s">
        <v>116</v>
      </c>
      <c r="G3529" s="111" t="s">
        <v>26</v>
      </c>
      <c r="H3529" s="102" t="s">
        <v>334</v>
      </c>
      <c r="I3529" s="21">
        <v>17343900</v>
      </c>
      <c r="J3529" s="71">
        <v>112.73</v>
      </c>
      <c r="K3529" s="21">
        <v>19727715</v>
      </c>
      <c r="L3529" s="21">
        <v>17500000</v>
      </c>
      <c r="M3529" s="21">
        <v>17361649</v>
      </c>
      <c r="N3529" s="21"/>
      <c r="O3529" s="21">
        <v>2831</v>
      </c>
      <c r="P3529" s="21"/>
      <c r="Q3529" s="21"/>
      <c r="R3529" s="22">
        <v>7</v>
      </c>
      <c r="S3529" s="22">
        <v>7.0720000000000001</v>
      </c>
      <c r="T3529" s="20" t="s">
        <v>85</v>
      </c>
      <c r="U3529" s="21">
        <v>564861</v>
      </c>
      <c r="V3529" s="21">
        <v>1225000</v>
      </c>
      <c r="W3529" s="34">
        <v>38176</v>
      </c>
      <c r="X3529" s="34">
        <v>49140</v>
      </c>
      <c r="Y3529" s="109"/>
      <c r="Z3529" s="70" t="s">
        <v>4927</v>
      </c>
      <c r="AA3529" s="20" t="s">
        <v>4926</v>
      </c>
      <c r="AB3529" s="109"/>
      <c r="AC3529" s="31"/>
      <c r="AD3529" s="22"/>
      <c r="AE3529" s="31"/>
    </row>
    <row r="3530" spans="2:31" x14ac:dyDescent="0.2">
      <c r="B3530" s="14" t="s">
        <v>9417</v>
      </c>
      <c r="C3530" s="33" t="s">
        <v>9416</v>
      </c>
      <c r="D3530" s="16" t="s">
        <v>9415</v>
      </c>
      <c r="E3530" s="104" t="s">
        <v>26</v>
      </c>
      <c r="F3530" s="18" t="s">
        <v>116</v>
      </c>
      <c r="G3530" s="111" t="s">
        <v>26</v>
      </c>
      <c r="H3530" s="102" t="s">
        <v>334</v>
      </c>
      <c r="I3530" s="21">
        <v>18149662</v>
      </c>
      <c r="J3530" s="71">
        <v>109.889</v>
      </c>
      <c r="K3530" s="21">
        <v>20021812</v>
      </c>
      <c r="L3530" s="21">
        <v>18220000</v>
      </c>
      <c r="M3530" s="21">
        <v>18193861</v>
      </c>
      <c r="N3530" s="21"/>
      <c r="O3530" s="21">
        <v>9832</v>
      </c>
      <c r="P3530" s="21"/>
      <c r="Q3530" s="21"/>
      <c r="R3530" s="22">
        <v>6.15</v>
      </c>
      <c r="S3530" s="22">
        <v>6.2069999999999999</v>
      </c>
      <c r="T3530" s="20" t="s">
        <v>4949</v>
      </c>
      <c r="U3530" s="21">
        <v>236556</v>
      </c>
      <c r="V3530" s="21">
        <v>1120530</v>
      </c>
      <c r="W3530" s="34">
        <v>39198</v>
      </c>
      <c r="X3530" s="34">
        <v>42292</v>
      </c>
      <c r="Y3530" s="109"/>
      <c r="Z3530" s="70" t="s">
        <v>4927</v>
      </c>
      <c r="AA3530" s="20" t="s">
        <v>4926</v>
      </c>
      <c r="AB3530" s="109"/>
      <c r="AC3530" s="19"/>
      <c r="AD3530" s="22"/>
      <c r="AE3530" s="19"/>
    </row>
    <row r="3531" spans="2:31" x14ac:dyDescent="0.2">
      <c r="B3531" s="14" t="s">
        <v>9414</v>
      </c>
      <c r="C3531" s="33" t="s">
        <v>9413</v>
      </c>
      <c r="D3531" s="16" t="s">
        <v>9410</v>
      </c>
      <c r="E3531" s="104" t="s">
        <v>26</v>
      </c>
      <c r="F3531" s="18" t="s">
        <v>116</v>
      </c>
      <c r="G3531" s="111" t="s">
        <v>26</v>
      </c>
      <c r="H3531" s="102" t="s">
        <v>334</v>
      </c>
      <c r="I3531" s="21">
        <v>17552480</v>
      </c>
      <c r="J3531" s="71">
        <v>102.961</v>
      </c>
      <c r="K3531" s="21">
        <v>18121171</v>
      </c>
      <c r="L3531" s="21">
        <v>17600000</v>
      </c>
      <c r="M3531" s="21">
        <v>17582183</v>
      </c>
      <c r="N3531" s="21"/>
      <c r="O3531" s="21">
        <v>9294</v>
      </c>
      <c r="P3531" s="21"/>
      <c r="Q3531" s="21"/>
      <c r="R3531" s="22">
        <v>3.875</v>
      </c>
      <c r="S3531" s="22">
        <v>3.9350000000000001</v>
      </c>
      <c r="T3531" s="20" t="s">
        <v>4949</v>
      </c>
      <c r="U3531" s="21">
        <v>159133</v>
      </c>
      <c r="V3531" s="21">
        <v>682000</v>
      </c>
      <c r="W3531" s="34">
        <v>40086</v>
      </c>
      <c r="X3531" s="34">
        <v>41919</v>
      </c>
      <c r="Y3531" s="109"/>
      <c r="Z3531" s="70" t="s">
        <v>4927</v>
      </c>
      <c r="AA3531" s="20" t="s">
        <v>4926</v>
      </c>
      <c r="AB3531" s="109"/>
      <c r="AC3531" s="19"/>
      <c r="AD3531" s="22"/>
      <c r="AE3531" s="19"/>
    </row>
    <row r="3532" spans="2:31" x14ac:dyDescent="0.2">
      <c r="B3532" s="14" t="s">
        <v>9412</v>
      </c>
      <c r="C3532" s="33" t="s">
        <v>9411</v>
      </c>
      <c r="D3532" s="16" t="s">
        <v>9410</v>
      </c>
      <c r="E3532" s="104" t="s">
        <v>26</v>
      </c>
      <c r="F3532" s="18" t="s">
        <v>116</v>
      </c>
      <c r="G3532" s="111" t="s">
        <v>26</v>
      </c>
      <c r="H3532" s="102" t="s">
        <v>334</v>
      </c>
      <c r="I3532" s="21">
        <v>24761450</v>
      </c>
      <c r="J3532" s="71">
        <v>105.68600000000001</v>
      </c>
      <c r="K3532" s="21">
        <v>26421575</v>
      </c>
      <c r="L3532" s="21">
        <v>25000000</v>
      </c>
      <c r="M3532" s="21">
        <v>24821996</v>
      </c>
      <c r="N3532" s="21"/>
      <c r="O3532" s="21">
        <v>22363</v>
      </c>
      <c r="P3532" s="21"/>
      <c r="Q3532" s="21"/>
      <c r="R3532" s="22">
        <v>5.125</v>
      </c>
      <c r="S3532" s="22">
        <v>5.2510000000000003</v>
      </c>
      <c r="T3532" s="20" t="s">
        <v>4949</v>
      </c>
      <c r="U3532" s="21">
        <v>298958</v>
      </c>
      <c r="V3532" s="21">
        <v>1281250</v>
      </c>
      <c r="W3532" s="34">
        <v>40228</v>
      </c>
      <c r="X3532" s="34">
        <v>43745</v>
      </c>
      <c r="Y3532" s="109"/>
      <c r="Z3532" s="70" t="s">
        <v>4927</v>
      </c>
      <c r="AA3532" s="20" t="s">
        <v>4926</v>
      </c>
      <c r="AB3532" s="109"/>
      <c r="AC3532" s="19"/>
      <c r="AD3532" s="22"/>
      <c r="AE3532" s="19"/>
    </row>
    <row r="3533" spans="2:31" x14ac:dyDescent="0.2">
      <c r="B3533" s="14" t="s">
        <v>9409</v>
      </c>
      <c r="C3533" s="33" t="s">
        <v>9408</v>
      </c>
      <c r="D3533" s="16" t="s">
        <v>9405</v>
      </c>
      <c r="E3533" s="104" t="s">
        <v>26</v>
      </c>
      <c r="F3533" s="18" t="s">
        <v>116</v>
      </c>
      <c r="G3533" s="111" t="s">
        <v>26</v>
      </c>
      <c r="H3533" s="102" t="s">
        <v>323</v>
      </c>
      <c r="I3533" s="21">
        <v>19907899</v>
      </c>
      <c r="J3533" s="71">
        <v>107.559</v>
      </c>
      <c r="K3533" s="21">
        <v>21511840</v>
      </c>
      <c r="L3533" s="21">
        <v>20000000</v>
      </c>
      <c r="M3533" s="21">
        <v>19952401</v>
      </c>
      <c r="N3533" s="21"/>
      <c r="O3533" s="21">
        <v>15894</v>
      </c>
      <c r="P3533" s="21"/>
      <c r="Q3533" s="21"/>
      <c r="R3533" s="22">
        <v>4.125</v>
      </c>
      <c r="S3533" s="22">
        <v>4.22</v>
      </c>
      <c r="T3533" s="20" t="s">
        <v>4985</v>
      </c>
      <c r="U3533" s="21">
        <v>256667</v>
      </c>
      <c r="V3533" s="21">
        <v>825000</v>
      </c>
      <c r="W3533" s="34">
        <v>40241</v>
      </c>
      <c r="X3533" s="34">
        <v>42256</v>
      </c>
      <c r="Y3533" s="109"/>
      <c r="Z3533" s="70" t="s">
        <v>4927</v>
      </c>
      <c r="AA3533" s="20" t="s">
        <v>4926</v>
      </c>
      <c r="AB3533" s="109"/>
      <c r="AC3533" s="19"/>
      <c r="AD3533" s="22"/>
      <c r="AE3533" s="19"/>
    </row>
    <row r="3534" spans="2:31" x14ac:dyDescent="0.2">
      <c r="B3534" s="14" t="s">
        <v>9407</v>
      </c>
      <c r="C3534" s="33" t="s">
        <v>9406</v>
      </c>
      <c r="D3534" s="16" t="s">
        <v>9405</v>
      </c>
      <c r="E3534" s="104" t="s">
        <v>26</v>
      </c>
      <c r="F3534" s="18" t="s">
        <v>116</v>
      </c>
      <c r="G3534" s="111" t="s">
        <v>26</v>
      </c>
      <c r="H3534" s="102" t="s">
        <v>323</v>
      </c>
      <c r="I3534" s="21">
        <v>19862700</v>
      </c>
      <c r="J3534" s="71">
        <v>104.53400000000001</v>
      </c>
      <c r="K3534" s="21">
        <v>20906840</v>
      </c>
      <c r="L3534" s="21">
        <v>20000000</v>
      </c>
      <c r="M3534" s="21">
        <v>19980992</v>
      </c>
      <c r="N3534" s="21"/>
      <c r="O3534" s="21">
        <v>16060</v>
      </c>
      <c r="P3534" s="21"/>
      <c r="Q3534" s="21"/>
      <c r="R3534" s="22">
        <v>5.25</v>
      </c>
      <c r="S3534" s="22">
        <v>5.34</v>
      </c>
      <c r="T3534" s="20" t="s">
        <v>118</v>
      </c>
      <c r="U3534" s="21">
        <v>411250</v>
      </c>
      <c r="V3534" s="21">
        <v>1050000</v>
      </c>
      <c r="W3534" s="34">
        <v>38091</v>
      </c>
      <c r="X3534" s="34">
        <v>41680</v>
      </c>
      <c r="Y3534" s="109"/>
      <c r="Z3534" s="70" t="s">
        <v>4927</v>
      </c>
      <c r="AA3534" s="20" t="s">
        <v>4926</v>
      </c>
      <c r="AB3534" s="109"/>
      <c r="AC3534" s="19"/>
      <c r="AD3534" s="22"/>
      <c r="AE3534" s="19"/>
    </row>
    <row r="3535" spans="2:31" x14ac:dyDescent="0.2">
      <c r="B3535" s="14" t="s">
        <v>9404</v>
      </c>
      <c r="C3535" s="33" t="s">
        <v>9403</v>
      </c>
      <c r="D3535" s="16" t="s">
        <v>9400</v>
      </c>
      <c r="E3535" s="104" t="s">
        <v>26</v>
      </c>
      <c r="F3535" s="18" t="s">
        <v>116</v>
      </c>
      <c r="G3535" s="111" t="s">
        <v>4412</v>
      </c>
      <c r="H3535" s="102" t="s">
        <v>5022</v>
      </c>
      <c r="I3535" s="21">
        <v>2475000</v>
      </c>
      <c r="J3535" s="71">
        <v>105</v>
      </c>
      <c r="K3535" s="21">
        <v>2625000</v>
      </c>
      <c r="L3535" s="21">
        <v>2500000</v>
      </c>
      <c r="M3535" s="21">
        <v>2477531</v>
      </c>
      <c r="N3535" s="21"/>
      <c r="O3535" s="21">
        <v>2531</v>
      </c>
      <c r="P3535" s="21"/>
      <c r="Q3535" s="21"/>
      <c r="R3535" s="22">
        <v>7</v>
      </c>
      <c r="S3535" s="22">
        <v>7.3579999999999997</v>
      </c>
      <c r="T3535" s="20" t="s">
        <v>4965</v>
      </c>
      <c r="U3535" s="21">
        <v>29167</v>
      </c>
      <c r="V3535" s="21">
        <v>87500</v>
      </c>
      <c r="W3535" s="34">
        <v>41157</v>
      </c>
      <c r="X3535" s="34">
        <v>42309</v>
      </c>
      <c r="Y3535" s="109"/>
      <c r="Z3535" s="70" t="s">
        <v>4927</v>
      </c>
      <c r="AA3535" s="20" t="s">
        <v>4926</v>
      </c>
      <c r="AB3535" s="109"/>
      <c r="AC3535" s="28">
        <v>41579</v>
      </c>
      <c r="AD3535" s="22">
        <v>103.5</v>
      </c>
      <c r="AE3535" s="19"/>
    </row>
    <row r="3536" spans="2:31" x14ac:dyDescent="0.2">
      <c r="B3536" s="14" t="s">
        <v>9402</v>
      </c>
      <c r="C3536" s="33" t="s">
        <v>9401</v>
      </c>
      <c r="D3536" s="16" t="s">
        <v>9400</v>
      </c>
      <c r="E3536" s="104" t="s">
        <v>5057</v>
      </c>
      <c r="F3536" s="18" t="s">
        <v>116</v>
      </c>
      <c r="G3536" s="111" t="s">
        <v>4412</v>
      </c>
      <c r="H3536" s="102" t="s">
        <v>5022</v>
      </c>
      <c r="I3536" s="21">
        <v>8700000</v>
      </c>
      <c r="J3536" s="71">
        <v>102</v>
      </c>
      <c r="K3536" s="21">
        <v>8874000</v>
      </c>
      <c r="L3536" s="21">
        <v>8700000</v>
      </c>
      <c r="M3536" s="21">
        <v>8700000</v>
      </c>
      <c r="N3536" s="21"/>
      <c r="O3536" s="21"/>
      <c r="P3536" s="21"/>
      <c r="Q3536" s="21"/>
      <c r="R3536" s="22">
        <v>6</v>
      </c>
      <c r="S3536" s="22">
        <v>6</v>
      </c>
      <c r="T3536" s="20" t="s">
        <v>4949</v>
      </c>
      <c r="U3536" s="21">
        <v>130500</v>
      </c>
      <c r="V3536" s="21">
        <v>278400</v>
      </c>
      <c r="W3536" s="34">
        <v>40982</v>
      </c>
      <c r="X3536" s="34">
        <v>42826</v>
      </c>
      <c r="Y3536" s="109"/>
      <c r="Z3536" s="70" t="s">
        <v>4927</v>
      </c>
      <c r="AA3536" s="20" t="s">
        <v>4926</v>
      </c>
      <c r="AB3536" s="109"/>
      <c r="AC3536" s="28">
        <v>42095</v>
      </c>
      <c r="AD3536" s="22">
        <v>103</v>
      </c>
      <c r="AE3536" s="19"/>
    </row>
    <row r="3537" spans="2:31" x14ac:dyDescent="0.2">
      <c r="B3537" s="14" t="s">
        <v>9399</v>
      </c>
      <c r="C3537" s="33" t="s">
        <v>9398</v>
      </c>
      <c r="D3537" s="16" t="s">
        <v>9393</v>
      </c>
      <c r="E3537" s="104" t="s">
        <v>26</v>
      </c>
      <c r="F3537" s="18" t="s">
        <v>116</v>
      </c>
      <c r="G3537" s="111" t="s">
        <v>26</v>
      </c>
      <c r="H3537" s="102" t="s">
        <v>323</v>
      </c>
      <c r="I3537" s="21">
        <v>27335650</v>
      </c>
      <c r="J3537" s="71">
        <v>149.68700000000001</v>
      </c>
      <c r="K3537" s="21">
        <v>33679575</v>
      </c>
      <c r="L3537" s="21">
        <v>22500000</v>
      </c>
      <c r="M3537" s="21">
        <v>26478541</v>
      </c>
      <c r="N3537" s="21"/>
      <c r="O3537" s="21">
        <v>-136571</v>
      </c>
      <c r="P3537" s="21"/>
      <c r="Q3537" s="21"/>
      <c r="R3537" s="22">
        <v>8.5</v>
      </c>
      <c r="S3537" s="22">
        <v>7.9130000000000003</v>
      </c>
      <c r="T3537" s="20" t="s">
        <v>4985</v>
      </c>
      <c r="U3537" s="21">
        <v>637500</v>
      </c>
      <c r="V3537" s="21">
        <v>1912500</v>
      </c>
      <c r="W3537" s="34">
        <v>37742</v>
      </c>
      <c r="X3537" s="34">
        <v>47908</v>
      </c>
      <c r="Y3537" s="109"/>
      <c r="Z3537" s="70" t="s">
        <v>4927</v>
      </c>
      <c r="AA3537" s="20" t="s">
        <v>4926</v>
      </c>
      <c r="AB3537" s="109"/>
      <c r="AC3537" s="19"/>
      <c r="AD3537" s="22"/>
      <c r="AE3537" s="19"/>
    </row>
    <row r="3538" spans="2:31" x14ac:dyDescent="0.2">
      <c r="B3538" s="14" t="s">
        <v>9397</v>
      </c>
      <c r="C3538" s="33" t="s">
        <v>9396</v>
      </c>
      <c r="D3538" s="16" t="s">
        <v>9393</v>
      </c>
      <c r="E3538" s="104" t="s">
        <v>26</v>
      </c>
      <c r="F3538" s="18" t="s">
        <v>116</v>
      </c>
      <c r="G3538" s="111" t="s">
        <v>26</v>
      </c>
      <c r="H3538" s="102" t="s">
        <v>323</v>
      </c>
      <c r="I3538" s="21">
        <v>4973400</v>
      </c>
      <c r="J3538" s="71">
        <v>102.854</v>
      </c>
      <c r="K3538" s="21">
        <v>5142695</v>
      </c>
      <c r="L3538" s="21">
        <v>5000000</v>
      </c>
      <c r="M3538" s="21">
        <v>4985249</v>
      </c>
      <c r="N3538" s="21"/>
      <c r="O3538" s="21">
        <v>5448</v>
      </c>
      <c r="P3538" s="21"/>
      <c r="Q3538" s="21"/>
      <c r="R3538" s="22">
        <v>2.125</v>
      </c>
      <c r="S3538" s="22">
        <v>2.238</v>
      </c>
      <c r="T3538" s="20" t="s">
        <v>4985</v>
      </c>
      <c r="U3538" s="21">
        <v>30990</v>
      </c>
      <c r="V3538" s="21">
        <v>106250</v>
      </c>
      <c r="W3538" s="34">
        <v>40428</v>
      </c>
      <c r="X3538" s="34">
        <v>42263</v>
      </c>
      <c r="Y3538" s="109"/>
      <c r="Z3538" s="70" t="s">
        <v>4927</v>
      </c>
      <c r="AA3538" s="20" t="s">
        <v>4926</v>
      </c>
      <c r="AB3538" s="109"/>
      <c r="AC3538" s="19"/>
      <c r="AD3538" s="22"/>
      <c r="AE3538" s="19"/>
    </row>
    <row r="3539" spans="2:31" x14ac:dyDescent="0.2">
      <c r="B3539" s="14" t="s">
        <v>9395</v>
      </c>
      <c r="C3539" s="33" t="s">
        <v>9394</v>
      </c>
      <c r="D3539" s="16" t="s">
        <v>9393</v>
      </c>
      <c r="E3539" s="104" t="s">
        <v>26</v>
      </c>
      <c r="F3539" s="18" t="s">
        <v>116</v>
      </c>
      <c r="G3539" s="111" t="s">
        <v>26</v>
      </c>
      <c r="H3539" s="102" t="s">
        <v>323</v>
      </c>
      <c r="I3539" s="21">
        <v>19893600</v>
      </c>
      <c r="J3539" s="71">
        <v>104.97199999999999</v>
      </c>
      <c r="K3539" s="21">
        <v>20994440</v>
      </c>
      <c r="L3539" s="21">
        <v>20000000</v>
      </c>
      <c r="M3539" s="21">
        <v>19919865</v>
      </c>
      <c r="N3539" s="21"/>
      <c r="O3539" s="21">
        <v>19591</v>
      </c>
      <c r="P3539" s="21"/>
      <c r="Q3539" s="21"/>
      <c r="R3539" s="22">
        <v>2.75</v>
      </c>
      <c r="S3539" s="22">
        <v>2.8650000000000002</v>
      </c>
      <c r="T3539" s="20" t="s">
        <v>4985</v>
      </c>
      <c r="U3539" s="21">
        <v>163472</v>
      </c>
      <c r="V3539" s="21">
        <v>550000</v>
      </c>
      <c r="W3539" s="34">
        <v>40793</v>
      </c>
      <c r="X3539" s="34">
        <v>42627</v>
      </c>
      <c r="Y3539" s="109"/>
      <c r="Z3539" s="70" t="s">
        <v>4927</v>
      </c>
      <c r="AA3539" s="20" t="s">
        <v>4926</v>
      </c>
      <c r="AB3539" s="109"/>
      <c r="AC3539" s="19"/>
      <c r="AD3539" s="22"/>
      <c r="AE3539" s="19"/>
    </row>
    <row r="3540" spans="2:31" x14ac:dyDescent="0.2">
      <c r="B3540" s="14" t="s">
        <v>9392</v>
      </c>
      <c r="C3540" s="33" t="s">
        <v>9391</v>
      </c>
      <c r="D3540" s="16" t="s">
        <v>9388</v>
      </c>
      <c r="E3540" s="104" t="s">
        <v>26</v>
      </c>
      <c r="F3540" s="18" t="s">
        <v>116</v>
      </c>
      <c r="G3540" s="111" t="s">
        <v>26</v>
      </c>
      <c r="H3540" s="102" t="s">
        <v>323</v>
      </c>
      <c r="I3540" s="21">
        <v>10670292</v>
      </c>
      <c r="J3540" s="71">
        <v>98.978999999999999</v>
      </c>
      <c r="K3540" s="21">
        <v>10689743</v>
      </c>
      <c r="L3540" s="21">
        <v>10800000</v>
      </c>
      <c r="M3540" s="21">
        <v>10672848</v>
      </c>
      <c r="N3540" s="21"/>
      <c r="O3540" s="21">
        <v>2556</v>
      </c>
      <c r="P3540" s="21"/>
      <c r="Q3540" s="21"/>
      <c r="R3540" s="22">
        <v>2.875</v>
      </c>
      <c r="S3540" s="22">
        <v>3.0150000000000001</v>
      </c>
      <c r="T3540" s="20" t="s">
        <v>4949</v>
      </c>
      <c r="U3540" s="21">
        <v>69863</v>
      </c>
      <c r="V3540" s="21"/>
      <c r="W3540" s="34">
        <v>41184</v>
      </c>
      <c r="X3540" s="34">
        <v>44844</v>
      </c>
      <c r="Y3540" s="109"/>
      <c r="Z3540" s="70" t="s">
        <v>4927</v>
      </c>
      <c r="AA3540" s="20" t="s">
        <v>4926</v>
      </c>
      <c r="AB3540" s="109"/>
      <c r="AC3540" s="19"/>
      <c r="AD3540" s="22"/>
      <c r="AE3540" s="19"/>
    </row>
    <row r="3541" spans="2:31" x14ac:dyDescent="0.2">
      <c r="B3541" s="14" t="s">
        <v>9390</v>
      </c>
      <c r="C3541" s="33" t="s">
        <v>9389</v>
      </c>
      <c r="D3541" s="16" t="s">
        <v>9388</v>
      </c>
      <c r="E3541" s="104" t="s">
        <v>26</v>
      </c>
      <c r="F3541" s="18" t="s">
        <v>116</v>
      </c>
      <c r="G3541" s="111" t="s">
        <v>26</v>
      </c>
      <c r="H3541" s="102" t="s">
        <v>323</v>
      </c>
      <c r="I3541" s="21">
        <v>18876880</v>
      </c>
      <c r="J3541" s="71">
        <v>99.975999999999999</v>
      </c>
      <c r="K3541" s="21">
        <v>18995497</v>
      </c>
      <c r="L3541" s="21">
        <v>19000000</v>
      </c>
      <c r="M3541" s="21">
        <v>18882276</v>
      </c>
      <c r="N3541" s="21"/>
      <c r="O3541" s="21">
        <v>5396</v>
      </c>
      <c r="P3541" s="21"/>
      <c r="Q3541" s="21"/>
      <c r="R3541" s="22">
        <v>1.625</v>
      </c>
      <c r="S3541" s="22">
        <v>1.7609999999999999</v>
      </c>
      <c r="T3541" s="20" t="s">
        <v>4949</v>
      </c>
      <c r="U3541" s="21">
        <v>69469</v>
      </c>
      <c r="V3541" s="21"/>
      <c r="W3541" s="34">
        <v>41184</v>
      </c>
      <c r="X3541" s="34">
        <v>43018</v>
      </c>
      <c r="Y3541" s="109"/>
      <c r="Z3541" s="70" t="s">
        <v>4927</v>
      </c>
      <c r="AA3541" s="20" t="s">
        <v>4926</v>
      </c>
      <c r="AB3541" s="109"/>
      <c r="AC3541" s="19"/>
      <c r="AD3541" s="22"/>
      <c r="AE3541" s="19"/>
    </row>
    <row r="3542" spans="2:31" x14ac:dyDescent="0.2">
      <c r="B3542" s="14" t="s">
        <v>9387</v>
      </c>
      <c r="C3542" s="33" t="s">
        <v>9386</v>
      </c>
      <c r="D3542" s="16" t="s">
        <v>8699</v>
      </c>
      <c r="E3542" s="104" t="s">
        <v>26</v>
      </c>
      <c r="F3542" s="18" t="s">
        <v>116</v>
      </c>
      <c r="G3542" s="111" t="s">
        <v>26</v>
      </c>
      <c r="H3542" s="102" t="s">
        <v>334</v>
      </c>
      <c r="I3542" s="21">
        <v>9305200</v>
      </c>
      <c r="J3542" s="71">
        <v>112.325</v>
      </c>
      <c r="K3542" s="21">
        <v>11232520</v>
      </c>
      <c r="L3542" s="21">
        <v>10000000</v>
      </c>
      <c r="M3542" s="21">
        <v>9640647</v>
      </c>
      <c r="N3542" s="21"/>
      <c r="O3542" s="21">
        <v>71148</v>
      </c>
      <c r="P3542" s="21"/>
      <c r="Q3542" s="21"/>
      <c r="R3542" s="22">
        <v>5.5</v>
      </c>
      <c r="S3542" s="22">
        <v>6.4690000000000003</v>
      </c>
      <c r="T3542" s="20" t="s">
        <v>4949</v>
      </c>
      <c r="U3542" s="21">
        <v>102361</v>
      </c>
      <c r="V3542" s="21">
        <v>550000</v>
      </c>
      <c r="W3542" s="34">
        <v>39275</v>
      </c>
      <c r="X3542" s="34">
        <v>42849</v>
      </c>
      <c r="Y3542" s="109"/>
      <c r="Z3542" s="70" t="s">
        <v>4927</v>
      </c>
      <c r="AA3542" s="20" t="s">
        <v>4926</v>
      </c>
      <c r="AB3542" s="109"/>
      <c r="AC3542" s="19"/>
      <c r="AD3542" s="22"/>
      <c r="AE3542" s="19"/>
    </row>
    <row r="3543" spans="2:31" x14ac:dyDescent="0.2">
      <c r="B3543" s="14" t="s">
        <v>9385</v>
      </c>
      <c r="C3543" s="33" t="s">
        <v>9384</v>
      </c>
      <c r="D3543" s="16" t="s">
        <v>5642</v>
      </c>
      <c r="E3543" s="104" t="s">
        <v>26</v>
      </c>
      <c r="F3543" s="18" t="s">
        <v>116</v>
      </c>
      <c r="G3543" s="111" t="s">
        <v>26</v>
      </c>
      <c r="H3543" s="102" t="s">
        <v>334</v>
      </c>
      <c r="I3543" s="21">
        <v>5350000</v>
      </c>
      <c r="J3543" s="71">
        <v>107.13800000000001</v>
      </c>
      <c r="K3543" s="21">
        <v>5731883</v>
      </c>
      <c r="L3543" s="21">
        <v>5350000</v>
      </c>
      <c r="M3543" s="21">
        <v>5350000</v>
      </c>
      <c r="N3543" s="21"/>
      <c r="O3543" s="21"/>
      <c r="P3543" s="21"/>
      <c r="Q3543" s="21"/>
      <c r="R3543" s="22">
        <v>5.0919999999999996</v>
      </c>
      <c r="S3543" s="22">
        <v>5.0919999999999996</v>
      </c>
      <c r="T3543" s="20" t="s">
        <v>4965</v>
      </c>
      <c r="U3543" s="21">
        <v>24215</v>
      </c>
      <c r="V3543" s="21">
        <v>272422</v>
      </c>
      <c r="W3543" s="34">
        <v>40499</v>
      </c>
      <c r="X3543" s="34">
        <v>42337</v>
      </c>
      <c r="Y3543" s="109"/>
      <c r="Z3543" s="70" t="s">
        <v>4927</v>
      </c>
      <c r="AA3543" s="20" t="s">
        <v>4926</v>
      </c>
      <c r="AB3543" s="109"/>
      <c r="AC3543" s="19"/>
      <c r="AD3543" s="22"/>
      <c r="AE3543" s="19"/>
    </row>
    <row r="3544" spans="2:31" x14ac:dyDescent="0.2">
      <c r="B3544" s="14" t="s">
        <v>9383</v>
      </c>
      <c r="C3544" s="33" t="s">
        <v>9382</v>
      </c>
      <c r="D3544" s="16" t="s">
        <v>9381</v>
      </c>
      <c r="E3544" s="104" t="s">
        <v>26</v>
      </c>
      <c r="F3544" s="18" t="s">
        <v>116</v>
      </c>
      <c r="G3544" s="111" t="s">
        <v>26</v>
      </c>
      <c r="H3544" s="102" t="s">
        <v>323</v>
      </c>
      <c r="I3544" s="21">
        <v>9964100</v>
      </c>
      <c r="J3544" s="71">
        <v>101.45399999999999</v>
      </c>
      <c r="K3544" s="21">
        <v>10145390</v>
      </c>
      <c r="L3544" s="21">
        <v>10000000</v>
      </c>
      <c r="M3544" s="21">
        <v>9968588</v>
      </c>
      <c r="N3544" s="21"/>
      <c r="O3544" s="21">
        <v>4488</v>
      </c>
      <c r="P3544" s="21"/>
      <c r="Q3544" s="21"/>
      <c r="R3544" s="22">
        <v>1.5</v>
      </c>
      <c r="S3544" s="22">
        <v>1.575</v>
      </c>
      <c r="T3544" s="20" t="s">
        <v>4965</v>
      </c>
      <c r="U3544" s="21">
        <v>22083</v>
      </c>
      <c r="V3544" s="21">
        <v>74583</v>
      </c>
      <c r="W3544" s="34">
        <v>41031</v>
      </c>
      <c r="X3544" s="34">
        <v>42863</v>
      </c>
      <c r="Y3544" s="109"/>
      <c r="Z3544" s="70" t="s">
        <v>4927</v>
      </c>
      <c r="AA3544" s="20" t="s">
        <v>4926</v>
      </c>
      <c r="AB3544" s="109"/>
      <c r="AC3544" s="19"/>
      <c r="AD3544" s="22"/>
      <c r="AE3544" s="19"/>
    </row>
    <row r="3545" spans="2:31" x14ac:dyDescent="0.2">
      <c r="B3545" s="14" t="s">
        <v>9380</v>
      </c>
      <c r="C3545" s="33" t="s">
        <v>9379</v>
      </c>
      <c r="D3545" s="16" t="s">
        <v>9378</v>
      </c>
      <c r="E3545" s="104" t="s">
        <v>26</v>
      </c>
      <c r="F3545" s="18" t="s">
        <v>4929</v>
      </c>
      <c r="G3545" s="111" t="s">
        <v>26</v>
      </c>
      <c r="H3545" s="102" t="s">
        <v>334</v>
      </c>
      <c r="I3545" s="21">
        <v>4860600</v>
      </c>
      <c r="J3545" s="71">
        <v>105.616</v>
      </c>
      <c r="K3545" s="21">
        <v>5280775</v>
      </c>
      <c r="L3545" s="21">
        <v>5000000</v>
      </c>
      <c r="M3545" s="21">
        <v>4965698</v>
      </c>
      <c r="N3545" s="21"/>
      <c r="O3545" s="21">
        <v>25803</v>
      </c>
      <c r="P3545" s="21"/>
      <c r="Q3545" s="21"/>
      <c r="R3545" s="22">
        <v>6</v>
      </c>
      <c r="S3545" s="22">
        <v>6.5659999999999998</v>
      </c>
      <c r="T3545" s="20" t="s">
        <v>4949</v>
      </c>
      <c r="U3545" s="21">
        <v>63333</v>
      </c>
      <c r="V3545" s="21">
        <v>300000</v>
      </c>
      <c r="W3545" s="34">
        <v>39533</v>
      </c>
      <c r="X3545" s="34">
        <v>41744</v>
      </c>
      <c r="Y3545" s="109"/>
      <c r="Z3545" s="70" t="s">
        <v>4927</v>
      </c>
      <c r="AA3545" s="20" t="s">
        <v>4926</v>
      </c>
      <c r="AB3545" s="109"/>
      <c r="AC3545" s="19"/>
      <c r="AD3545" s="22"/>
      <c r="AE3545" s="19"/>
    </row>
    <row r="3546" spans="2:31" x14ac:dyDescent="0.2">
      <c r="B3546" s="14" t="s">
        <v>9377</v>
      </c>
      <c r="C3546" s="33" t="s">
        <v>9376</v>
      </c>
      <c r="D3546" s="16" t="s">
        <v>9373</v>
      </c>
      <c r="E3546" s="104" t="s">
        <v>26</v>
      </c>
      <c r="F3546" s="18" t="s">
        <v>116</v>
      </c>
      <c r="G3546" s="111" t="s">
        <v>26</v>
      </c>
      <c r="H3546" s="102" t="s">
        <v>334</v>
      </c>
      <c r="I3546" s="21">
        <v>19995751</v>
      </c>
      <c r="J3546" s="71">
        <v>142.947</v>
      </c>
      <c r="K3546" s="21">
        <v>28589300</v>
      </c>
      <c r="L3546" s="21">
        <v>20000000</v>
      </c>
      <c r="M3546" s="21">
        <v>19996234</v>
      </c>
      <c r="N3546" s="21"/>
      <c r="O3546" s="21">
        <v>70</v>
      </c>
      <c r="P3546" s="21"/>
      <c r="Q3546" s="21"/>
      <c r="R3546" s="22">
        <v>8.5</v>
      </c>
      <c r="S3546" s="22">
        <v>8.5020000000000007</v>
      </c>
      <c r="T3546" s="20" t="s">
        <v>4985</v>
      </c>
      <c r="U3546" s="21">
        <v>519444</v>
      </c>
      <c r="V3546" s="21">
        <v>1700000</v>
      </c>
      <c r="W3546" s="34">
        <v>37316</v>
      </c>
      <c r="X3546" s="34">
        <v>48284</v>
      </c>
      <c r="Y3546" s="109"/>
      <c r="Z3546" s="70" t="s">
        <v>4927</v>
      </c>
      <c r="AA3546" s="20" t="s">
        <v>4926</v>
      </c>
      <c r="AB3546" s="109"/>
      <c r="AC3546" s="19"/>
      <c r="AD3546" s="22"/>
      <c r="AE3546" s="19"/>
    </row>
    <row r="3547" spans="2:31" x14ac:dyDescent="0.2">
      <c r="B3547" s="14" t="s">
        <v>9375</v>
      </c>
      <c r="C3547" s="33" t="s">
        <v>9374</v>
      </c>
      <c r="D3547" s="16" t="s">
        <v>9373</v>
      </c>
      <c r="E3547" s="104" t="s">
        <v>26</v>
      </c>
      <c r="F3547" s="18" t="s">
        <v>116</v>
      </c>
      <c r="G3547" s="111" t="s">
        <v>26</v>
      </c>
      <c r="H3547" s="102" t="s">
        <v>334</v>
      </c>
      <c r="I3547" s="21">
        <v>9808100</v>
      </c>
      <c r="J3547" s="71">
        <v>129.13499999999999</v>
      </c>
      <c r="K3547" s="21">
        <v>12913530</v>
      </c>
      <c r="L3547" s="21">
        <v>10000000</v>
      </c>
      <c r="M3547" s="21">
        <v>9854806</v>
      </c>
      <c r="N3547" s="21"/>
      <c r="O3547" s="21">
        <v>8049</v>
      </c>
      <c r="P3547" s="21"/>
      <c r="Q3547" s="21"/>
      <c r="R3547" s="22">
        <v>6.625</v>
      </c>
      <c r="S3547" s="22">
        <v>6.8019999999999996</v>
      </c>
      <c r="T3547" s="20" t="s">
        <v>4985</v>
      </c>
      <c r="U3547" s="21">
        <v>189549</v>
      </c>
      <c r="V3547" s="21">
        <v>662500</v>
      </c>
      <c r="W3547" s="34">
        <v>38426</v>
      </c>
      <c r="X3547" s="34">
        <v>45734</v>
      </c>
      <c r="Y3547" s="109"/>
      <c r="Z3547" s="70" t="s">
        <v>4927</v>
      </c>
      <c r="AA3547" s="20" t="s">
        <v>4926</v>
      </c>
      <c r="AB3547" s="109"/>
      <c r="AC3547" s="19"/>
      <c r="AD3547" s="22"/>
      <c r="AE3547" s="19"/>
    </row>
    <row r="3548" spans="2:31" x14ac:dyDescent="0.2">
      <c r="B3548" s="14" t="s">
        <v>9372</v>
      </c>
      <c r="C3548" s="33" t="s">
        <v>9371</v>
      </c>
      <c r="D3548" s="16" t="s">
        <v>9370</v>
      </c>
      <c r="E3548" s="104" t="s">
        <v>5057</v>
      </c>
      <c r="F3548" s="18" t="s">
        <v>116</v>
      </c>
      <c r="G3548" s="111" t="s">
        <v>26</v>
      </c>
      <c r="H3548" s="102" t="s">
        <v>334</v>
      </c>
      <c r="I3548" s="21">
        <v>19998577</v>
      </c>
      <c r="J3548" s="71">
        <v>109.28100000000001</v>
      </c>
      <c r="K3548" s="21">
        <v>21856260</v>
      </c>
      <c r="L3548" s="21">
        <v>20000000</v>
      </c>
      <c r="M3548" s="21">
        <v>19998624</v>
      </c>
      <c r="N3548" s="21"/>
      <c r="O3548" s="21">
        <v>47</v>
      </c>
      <c r="P3548" s="21"/>
      <c r="Q3548" s="21"/>
      <c r="R3548" s="22">
        <v>4.5</v>
      </c>
      <c r="S3548" s="22">
        <v>4.5010000000000003</v>
      </c>
      <c r="T3548" s="20" t="s">
        <v>85</v>
      </c>
      <c r="U3548" s="21">
        <v>390000</v>
      </c>
      <c r="V3548" s="21">
        <v>450000</v>
      </c>
      <c r="W3548" s="34">
        <v>40928</v>
      </c>
      <c r="X3548" s="34">
        <v>44586</v>
      </c>
      <c r="Y3548" s="109"/>
      <c r="Z3548" s="70" t="s">
        <v>4927</v>
      </c>
      <c r="AA3548" s="20" t="s">
        <v>4926</v>
      </c>
      <c r="AB3548" s="109"/>
      <c r="AC3548" s="19"/>
      <c r="AD3548" s="22"/>
      <c r="AE3548" s="19"/>
    </row>
    <row r="3549" spans="2:31" x14ac:dyDescent="0.2">
      <c r="B3549" s="14" t="s">
        <v>9369</v>
      </c>
      <c r="C3549" s="33" t="s">
        <v>9368</v>
      </c>
      <c r="D3549" s="16" t="s">
        <v>9367</v>
      </c>
      <c r="E3549" s="104" t="s">
        <v>26</v>
      </c>
      <c r="F3549" s="18" t="s">
        <v>116</v>
      </c>
      <c r="G3549" s="111" t="s">
        <v>26</v>
      </c>
      <c r="H3549" s="102" t="s">
        <v>323</v>
      </c>
      <c r="I3549" s="21">
        <v>11863680</v>
      </c>
      <c r="J3549" s="71">
        <v>129.75299999999999</v>
      </c>
      <c r="K3549" s="21">
        <v>15570312</v>
      </c>
      <c r="L3549" s="21">
        <v>12000000</v>
      </c>
      <c r="M3549" s="21">
        <v>11883226</v>
      </c>
      <c r="N3549" s="21"/>
      <c r="O3549" s="21">
        <v>3046</v>
      </c>
      <c r="P3549" s="21"/>
      <c r="Q3549" s="21"/>
      <c r="R3549" s="22">
        <v>7.625</v>
      </c>
      <c r="S3549" s="22">
        <v>7.7229999999999999</v>
      </c>
      <c r="T3549" s="20" t="s">
        <v>4965</v>
      </c>
      <c r="U3549" s="21">
        <v>111833</v>
      </c>
      <c r="V3549" s="21">
        <v>915000</v>
      </c>
      <c r="W3549" s="34">
        <v>37391</v>
      </c>
      <c r="X3549" s="34">
        <v>48351</v>
      </c>
      <c r="Y3549" s="109"/>
      <c r="Z3549" s="70" t="s">
        <v>4927</v>
      </c>
      <c r="AA3549" s="20" t="s">
        <v>4926</v>
      </c>
      <c r="AB3549" s="109"/>
      <c r="AC3549" s="19"/>
      <c r="AD3549" s="22"/>
      <c r="AE3549" s="19"/>
    </row>
    <row r="3550" spans="2:31" x14ac:dyDescent="0.2">
      <c r="B3550" s="14" t="s">
        <v>9366</v>
      </c>
      <c r="C3550" s="33" t="s">
        <v>9365</v>
      </c>
      <c r="D3550" s="16" t="s">
        <v>9364</v>
      </c>
      <c r="E3550" s="104" t="s">
        <v>5057</v>
      </c>
      <c r="F3550" s="18" t="s">
        <v>116</v>
      </c>
      <c r="G3550" s="111" t="s">
        <v>26</v>
      </c>
      <c r="H3550" s="102" t="s">
        <v>323</v>
      </c>
      <c r="I3550" s="21">
        <v>14967450</v>
      </c>
      <c r="J3550" s="71">
        <v>118.08799999999999</v>
      </c>
      <c r="K3550" s="21">
        <v>17713215</v>
      </c>
      <c r="L3550" s="21">
        <v>15000000</v>
      </c>
      <c r="M3550" s="21">
        <v>14972007</v>
      </c>
      <c r="N3550" s="21"/>
      <c r="O3550" s="21">
        <v>2626</v>
      </c>
      <c r="P3550" s="21"/>
      <c r="Q3550" s="21"/>
      <c r="R3550" s="22">
        <v>5.0999999999999996</v>
      </c>
      <c r="S3550" s="22">
        <v>5.1280000000000001</v>
      </c>
      <c r="T3550" s="20" t="s">
        <v>4949</v>
      </c>
      <c r="U3550" s="21">
        <v>182750</v>
      </c>
      <c r="V3550" s="21">
        <v>765000</v>
      </c>
      <c r="W3550" s="34">
        <v>40631</v>
      </c>
      <c r="X3550" s="34">
        <v>44291</v>
      </c>
      <c r="Y3550" s="109"/>
      <c r="Z3550" s="70" t="s">
        <v>4927</v>
      </c>
      <c r="AA3550" s="20" t="s">
        <v>4926</v>
      </c>
      <c r="AB3550" s="109"/>
      <c r="AC3550" s="19"/>
      <c r="AD3550" s="22"/>
      <c r="AE3550" s="19"/>
    </row>
    <row r="3551" spans="2:31" x14ac:dyDescent="0.2">
      <c r="B3551" s="14" t="s">
        <v>9363</v>
      </c>
      <c r="C3551" s="33" t="s">
        <v>9362</v>
      </c>
      <c r="D3551" s="16" t="s">
        <v>9361</v>
      </c>
      <c r="E3551" s="104" t="s">
        <v>26</v>
      </c>
      <c r="F3551" s="18" t="s">
        <v>4929</v>
      </c>
      <c r="G3551" s="111" t="s">
        <v>26</v>
      </c>
      <c r="H3551" s="102" t="s">
        <v>4412</v>
      </c>
      <c r="I3551" s="21">
        <v>9000000</v>
      </c>
      <c r="J3551" s="71">
        <v>121.27</v>
      </c>
      <c r="K3551" s="21">
        <v>10914300</v>
      </c>
      <c r="L3551" s="21">
        <v>9000000</v>
      </c>
      <c r="M3551" s="21">
        <v>9000000</v>
      </c>
      <c r="N3551" s="21"/>
      <c r="O3551" s="21"/>
      <c r="P3551" s="21"/>
      <c r="Q3551" s="21"/>
      <c r="R3551" s="22">
        <v>7.06</v>
      </c>
      <c r="S3551" s="22">
        <v>7.06</v>
      </c>
      <c r="T3551" s="20" t="s">
        <v>4965</v>
      </c>
      <c r="U3551" s="21">
        <v>81190</v>
      </c>
      <c r="V3551" s="21">
        <v>635400</v>
      </c>
      <c r="W3551" s="34">
        <v>35200</v>
      </c>
      <c r="X3551" s="34">
        <v>42505</v>
      </c>
      <c r="Y3551" s="109"/>
      <c r="Z3551" s="70" t="s">
        <v>531</v>
      </c>
      <c r="AA3551" s="20" t="s">
        <v>26</v>
      </c>
      <c r="AB3551" s="109"/>
      <c r="AC3551" s="19"/>
      <c r="AD3551" s="22"/>
      <c r="AE3551" s="19"/>
    </row>
    <row r="3552" spans="2:31" x14ac:dyDescent="0.2">
      <c r="B3552" s="14" t="s">
        <v>9360</v>
      </c>
      <c r="C3552" s="33" t="s">
        <v>9359</v>
      </c>
      <c r="D3552" s="16" t="s">
        <v>9358</v>
      </c>
      <c r="E3552" s="104" t="s">
        <v>26</v>
      </c>
      <c r="F3552" s="18" t="s">
        <v>116</v>
      </c>
      <c r="G3552" s="111" t="s">
        <v>26</v>
      </c>
      <c r="H3552" s="102" t="s">
        <v>334</v>
      </c>
      <c r="I3552" s="21">
        <v>4666923</v>
      </c>
      <c r="J3552" s="71">
        <v>96.715999999999994</v>
      </c>
      <c r="K3552" s="21">
        <v>4594010</v>
      </c>
      <c r="L3552" s="21">
        <v>4750000</v>
      </c>
      <c r="M3552" s="21">
        <v>4667228</v>
      </c>
      <c r="N3552" s="21"/>
      <c r="O3552" s="21">
        <v>305</v>
      </c>
      <c r="P3552" s="21"/>
      <c r="Q3552" s="21"/>
      <c r="R3552" s="22">
        <v>4</v>
      </c>
      <c r="S3552" s="22">
        <v>4.1020000000000003</v>
      </c>
      <c r="T3552" s="20" t="s">
        <v>4949</v>
      </c>
      <c r="U3552" s="21">
        <v>42750</v>
      </c>
      <c r="V3552" s="21"/>
      <c r="W3552" s="34">
        <v>41184</v>
      </c>
      <c r="X3552" s="34">
        <v>52140</v>
      </c>
      <c r="Y3552" s="109"/>
      <c r="Z3552" s="70" t="s">
        <v>4927</v>
      </c>
      <c r="AA3552" s="20" t="s">
        <v>4926</v>
      </c>
      <c r="AB3552" s="109"/>
      <c r="AC3552" s="19"/>
      <c r="AD3552" s="22"/>
      <c r="AE3552" s="19"/>
    </row>
    <row r="3553" spans="2:31" x14ac:dyDescent="0.2">
      <c r="B3553" s="14" t="s">
        <v>9357</v>
      </c>
      <c r="C3553" s="33" t="s">
        <v>9356</v>
      </c>
      <c r="D3553" s="16" t="s">
        <v>9352</v>
      </c>
      <c r="E3553" s="104" t="s">
        <v>26</v>
      </c>
      <c r="F3553" s="18" t="s">
        <v>116</v>
      </c>
      <c r="G3553" s="111" t="s">
        <v>26</v>
      </c>
      <c r="H3553" s="102" t="s">
        <v>323</v>
      </c>
      <c r="I3553" s="21">
        <v>7993440</v>
      </c>
      <c r="J3553" s="71">
        <v>106.07</v>
      </c>
      <c r="K3553" s="21">
        <v>8485608</v>
      </c>
      <c r="L3553" s="21">
        <v>8000000</v>
      </c>
      <c r="M3553" s="21">
        <v>7996592</v>
      </c>
      <c r="N3553" s="21"/>
      <c r="O3553" s="21">
        <v>1292</v>
      </c>
      <c r="P3553" s="21"/>
      <c r="Q3553" s="21"/>
      <c r="R3553" s="22">
        <v>3.5</v>
      </c>
      <c r="S3553" s="22">
        <v>3.5179999999999998</v>
      </c>
      <c r="T3553" s="20" t="s">
        <v>89</v>
      </c>
      <c r="U3553" s="21">
        <v>2333</v>
      </c>
      <c r="V3553" s="21">
        <v>280000</v>
      </c>
      <c r="W3553" s="34">
        <v>40350</v>
      </c>
      <c r="X3553" s="34">
        <v>42183</v>
      </c>
      <c r="Y3553" s="109"/>
      <c r="Z3553" s="70" t="s">
        <v>4927</v>
      </c>
      <c r="AA3553" s="20" t="s">
        <v>4926</v>
      </c>
      <c r="AB3553" s="109"/>
      <c r="AC3553" s="19"/>
      <c r="AD3553" s="22"/>
      <c r="AE3553" s="19"/>
    </row>
    <row r="3554" spans="2:31" x14ac:dyDescent="0.2">
      <c r="B3554" s="14" t="s">
        <v>9355</v>
      </c>
      <c r="C3554" s="33" t="s">
        <v>4495</v>
      </c>
      <c r="D3554" s="16" t="s">
        <v>9352</v>
      </c>
      <c r="E3554" s="104" t="s">
        <v>5057</v>
      </c>
      <c r="F3554" s="18" t="s">
        <v>116</v>
      </c>
      <c r="G3554" s="111" t="s">
        <v>26</v>
      </c>
      <c r="H3554" s="102" t="s">
        <v>323</v>
      </c>
      <c r="I3554" s="21">
        <v>18983470</v>
      </c>
      <c r="J3554" s="71">
        <v>115.389</v>
      </c>
      <c r="K3554" s="21">
        <v>21923967</v>
      </c>
      <c r="L3554" s="21">
        <v>19000000</v>
      </c>
      <c r="M3554" s="21">
        <v>18986116</v>
      </c>
      <c r="N3554" s="21"/>
      <c r="O3554" s="21">
        <v>1073</v>
      </c>
      <c r="P3554" s="21"/>
      <c r="Q3554" s="21"/>
      <c r="R3554" s="22">
        <v>4.75</v>
      </c>
      <c r="S3554" s="22">
        <v>4.7610000000000001</v>
      </c>
      <c r="T3554" s="20" t="s">
        <v>85</v>
      </c>
      <c r="U3554" s="21">
        <v>406125</v>
      </c>
      <c r="V3554" s="21">
        <v>902500</v>
      </c>
      <c r="W3554" s="34">
        <v>40555</v>
      </c>
      <c r="X3554" s="34">
        <v>44215</v>
      </c>
      <c r="Y3554" s="109"/>
      <c r="Z3554" s="70" t="s">
        <v>4927</v>
      </c>
      <c r="AA3554" s="20" t="s">
        <v>4926</v>
      </c>
      <c r="AB3554" s="109"/>
      <c r="AC3554" s="19"/>
      <c r="AD3554" s="22"/>
      <c r="AE3554" s="19"/>
    </row>
    <row r="3555" spans="2:31" x14ac:dyDescent="0.2">
      <c r="B3555" s="14" t="s">
        <v>9354</v>
      </c>
      <c r="C3555" s="33" t="s">
        <v>9353</v>
      </c>
      <c r="D3555" s="16" t="s">
        <v>9352</v>
      </c>
      <c r="E3555" s="104" t="s">
        <v>26</v>
      </c>
      <c r="F3555" s="18" t="s">
        <v>116</v>
      </c>
      <c r="G3555" s="111" t="s">
        <v>26</v>
      </c>
      <c r="H3555" s="102" t="s">
        <v>323</v>
      </c>
      <c r="I3555" s="21">
        <v>7247318</v>
      </c>
      <c r="J3555" s="71">
        <v>105.727</v>
      </c>
      <c r="K3555" s="21">
        <v>7665207</v>
      </c>
      <c r="L3555" s="21">
        <v>7250000</v>
      </c>
      <c r="M3555" s="21">
        <v>7248134</v>
      </c>
      <c r="N3555" s="21"/>
      <c r="O3555" s="21">
        <v>525</v>
      </c>
      <c r="P3555" s="21"/>
      <c r="Q3555" s="21"/>
      <c r="R3555" s="22">
        <v>3.1</v>
      </c>
      <c r="S3555" s="22">
        <v>3.1080000000000001</v>
      </c>
      <c r="T3555" s="20" t="s">
        <v>4965</v>
      </c>
      <c r="U3555" s="21">
        <v>23099</v>
      </c>
      <c r="V3555" s="21">
        <v>224750</v>
      </c>
      <c r="W3555" s="34">
        <v>40680</v>
      </c>
      <c r="X3555" s="34">
        <v>42514</v>
      </c>
      <c r="Y3555" s="109"/>
      <c r="Z3555" s="70" t="s">
        <v>4927</v>
      </c>
      <c r="AA3555" s="20" t="s">
        <v>4926</v>
      </c>
      <c r="AB3555" s="109"/>
      <c r="AC3555" s="19"/>
      <c r="AD3555" s="22"/>
      <c r="AE3555" s="19"/>
    </row>
    <row r="3556" spans="2:31" x14ac:dyDescent="0.2">
      <c r="B3556" s="14" t="s">
        <v>9351</v>
      </c>
      <c r="C3556" s="33" t="s">
        <v>9350</v>
      </c>
      <c r="D3556" s="16" t="s">
        <v>9349</v>
      </c>
      <c r="E3556" s="104" t="s">
        <v>26</v>
      </c>
      <c r="F3556" s="18" t="s">
        <v>116</v>
      </c>
      <c r="G3556" s="111" t="s">
        <v>26</v>
      </c>
      <c r="H3556" s="102" t="s">
        <v>323</v>
      </c>
      <c r="I3556" s="21">
        <v>9986000</v>
      </c>
      <c r="J3556" s="71">
        <v>101.877</v>
      </c>
      <c r="K3556" s="21">
        <v>10187730</v>
      </c>
      <c r="L3556" s="21">
        <v>10000000</v>
      </c>
      <c r="M3556" s="21">
        <v>9992837</v>
      </c>
      <c r="N3556" s="21"/>
      <c r="O3556" s="21">
        <v>4571</v>
      </c>
      <c r="P3556" s="21"/>
      <c r="Q3556" s="21"/>
      <c r="R3556" s="22">
        <v>1.625</v>
      </c>
      <c r="S3556" s="22">
        <v>1.673</v>
      </c>
      <c r="T3556" s="20" t="s">
        <v>85</v>
      </c>
      <c r="U3556" s="21">
        <v>78542</v>
      </c>
      <c r="V3556" s="21">
        <v>162500</v>
      </c>
      <c r="W3556" s="34">
        <v>40722</v>
      </c>
      <c r="X3556" s="34">
        <v>41827</v>
      </c>
      <c r="Y3556" s="109"/>
      <c r="Z3556" s="70" t="s">
        <v>4927</v>
      </c>
      <c r="AA3556" s="20" t="s">
        <v>4926</v>
      </c>
      <c r="AB3556" s="109"/>
      <c r="AC3556" s="19"/>
      <c r="AD3556" s="22"/>
      <c r="AE3556" s="19"/>
    </row>
    <row r="3557" spans="2:31" x14ac:dyDescent="0.2">
      <c r="B3557" s="14" t="s">
        <v>9348</v>
      </c>
      <c r="C3557" s="33" t="s">
        <v>9347</v>
      </c>
      <c r="D3557" s="16" t="s">
        <v>9342</v>
      </c>
      <c r="E3557" s="104" t="s">
        <v>26</v>
      </c>
      <c r="F3557" s="18" t="s">
        <v>116</v>
      </c>
      <c r="G3557" s="111" t="s">
        <v>26</v>
      </c>
      <c r="H3557" s="102" t="s">
        <v>323</v>
      </c>
      <c r="I3557" s="21">
        <v>11687923</v>
      </c>
      <c r="J3557" s="71">
        <v>106.11199999999999</v>
      </c>
      <c r="K3557" s="21">
        <v>12415046</v>
      </c>
      <c r="L3557" s="21">
        <v>11700000</v>
      </c>
      <c r="M3557" s="21">
        <v>11690350</v>
      </c>
      <c r="N3557" s="21"/>
      <c r="O3557" s="21">
        <v>2427</v>
      </c>
      <c r="P3557" s="21"/>
      <c r="Q3557" s="21"/>
      <c r="R3557" s="22">
        <v>3.5</v>
      </c>
      <c r="S3557" s="22">
        <v>3.5219999999999998</v>
      </c>
      <c r="T3557" s="20" t="s">
        <v>85</v>
      </c>
      <c r="U3557" s="21">
        <v>191100</v>
      </c>
      <c r="V3557" s="21">
        <v>204750</v>
      </c>
      <c r="W3557" s="34">
        <v>40939</v>
      </c>
      <c r="X3557" s="34">
        <v>42748</v>
      </c>
      <c r="Y3557" s="109"/>
      <c r="Z3557" s="70" t="s">
        <v>4927</v>
      </c>
      <c r="AA3557" s="20" t="s">
        <v>4926</v>
      </c>
      <c r="AB3557" s="109"/>
      <c r="AC3557" s="19"/>
      <c r="AD3557" s="22"/>
      <c r="AE3557" s="19"/>
    </row>
    <row r="3558" spans="2:31" x14ac:dyDescent="0.2">
      <c r="B3558" s="14" t="s">
        <v>9346</v>
      </c>
      <c r="C3558" s="33" t="s">
        <v>9345</v>
      </c>
      <c r="D3558" s="16" t="s">
        <v>9342</v>
      </c>
      <c r="E3558" s="104" t="s">
        <v>5057</v>
      </c>
      <c r="F3558" s="18" t="s">
        <v>116</v>
      </c>
      <c r="G3558" s="111" t="s">
        <v>26</v>
      </c>
      <c r="H3558" s="102" t="s">
        <v>323</v>
      </c>
      <c r="I3558" s="21">
        <v>9925000</v>
      </c>
      <c r="J3558" s="71">
        <v>111.544</v>
      </c>
      <c r="K3558" s="21">
        <v>11154420</v>
      </c>
      <c r="L3558" s="21">
        <v>10000000</v>
      </c>
      <c r="M3558" s="21">
        <v>9930827</v>
      </c>
      <c r="N3558" s="21"/>
      <c r="O3558" s="21">
        <v>5827</v>
      </c>
      <c r="P3558" s="21"/>
      <c r="Q3558" s="21"/>
      <c r="R3558" s="22">
        <v>4.625</v>
      </c>
      <c r="S3558" s="22">
        <v>4.72</v>
      </c>
      <c r="T3558" s="20" t="s">
        <v>85</v>
      </c>
      <c r="U3558" s="21">
        <v>215833</v>
      </c>
      <c r="V3558" s="21">
        <v>231250</v>
      </c>
      <c r="W3558" s="34">
        <v>40918</v>
      </c>
      <c r="X3558" s="34">
        <v>44574</v>
      </c>
      <c r="Y3558" s="109"/>
      <c r="Z3558" s="70" t="s">
        <v>4927</v>
      </c>
      <c r="AA3558" s="20" t="s">
        <v>4926</v>
      </c>
      <c r="AB3558" s="109"/>
      <c r="AC3558" s="19"/>
      <c r="AD3558" s="22"/>
      <c r="AE3558" s="19"/>
    </row>
    <row r="3559" spans="2:31" x14ac:dyDescent="0.2">
      <c r="B3559" s="14" t="s">
        <v>9344</v>
      </c>
      <c r="C3559" s="33" t="s">
        <v>9343</v>
      </c>
      <c r="D3559" s="16" t="s">
        <v>9342</v>
      </c>
      <c r="E3559" s="104" t="s">
        <v>26</v>
      </c>
      <c r="F3559" s="18" t="s">
        <v>116</v>
      </c>
      <c r="G3559" s="111" t="s">
        <v>26</v>
      </c>
      <c r="H3559" s="102" t="s">
        <v>323</v>
      </c>
      <c r="I3559" s="21">
        <v>51835550</v>
      </c>
      <c r="J3559" s="71">
        <v>100.608</v>
      </c>
      <c r="K3559" s="21">
        <v>50303750</v>
      </c>
      <c r="L3559" s="21">
        <v>50000000</v>
      </c>
      <c r="M3559" s="21">
        <v>50070881</v>
      </c>
      <c r="N3559" s="21"/>
      <c r="O3559" s="21">
        <v>-573719</v>
      </c>
      <c r="P3559" s="21"/>
      <c r="Q3559" s="21"/>
      <c r="R3559" s="22">
        <v>6.5</v>
      </c>
      <c r="S3559" s="22">
        <v>5.2640000000000002</v>
      </c>
      <c r="T3559" s="20" t="s">
        <v>118</v>
      </c>
      <c r="U3559" s="21">
        <v>1245833</v>
      </c>
      <c r="V3559" s="21">
        <v>3250000</v>
      </c>
      <c r="W3559" s="34">
        <v>40274</v>
      </c>
      <c r="X3559" s="34">
        <v>41318</v>
      </c>
      <c r="Y3559" s="109"/>
      <c r="Z3559" s="70" t="s">
        <v>4927</v>
      </c>
      <c r="AA3559" s="20" t="s">
        <v>4926</v>
      </c>
      <c r="AB3559" s="109"/>
      <c r="AC3559" s="19"/>
      <c r="AD3559" s="22"/>
      <c r="AE3559" s="19"/>
    </row>
    <row r="3560" spans="2:31" x14ac:dyDescent="0.2">
      <c r="B3560" s="14" t="s">
        <v>9341</v>
      </c>
      <c r="C3560" s="33" t="s">
        <v>9340</v>
      </c>
      <c r="D3560" s="16" t="s">
        <v>9339</v>
      </c>
      <c r="E3560" s="104" t="s">
        <v>26</v>
      </c>
      <c r="F3560" s="18" t="s">
        <v>4929</v>
      </c>
      <c r="G3560" s="111" t="s">
        <v>26</v>
      </c>
      <c r="H3560" s="102" t="s">
        <v>334</v>
      </c>
      <c r="I3560" s="21">
        <v>4997100</v>
      </c>
      <c r="J3560" s="71">
        <v>100.601</v>
      </c>
      <c r="K3560" s="21">
        <v>5030045</v>
      </c>
      <c r="L3560" s="21">
        <v>5000000</v>
      </c>
      <c r="M3560" s="21">
        <v>4997339</v>
      </c>
      <c r="N3560" s="21"/>
      <c r="O3560" s="21">
        <v>239</v>
      </c>
      <c r="P3560" s="21"/>
      <c r="Q3560" s="21"/>
      <c r="R3560" s="22">
        <v>1.625</v>
      </c>
      <c r="S3560" s="22">
        <v>1.645</v>
      </c>
      <c r="T3560" s="20" t="s">
        <v>4949</v>
      </c>
      <c r="U3560" s="21">
        <v>20313</v>
      </c>
      <c r="V3560" s="21"/>
      <c r="W3560" s="34">
        <v>41176</v>
      </c>
      <c r="X3560" s="34">
        <v>42279</v>
      </c>
      <c r="Y3560" s="109"/>
      <c r="Z3560" s="70" t="s">
        <v>4927</v>
      </c>
      <c r="AA3560" s="20" t="s">
        <v>4926</v>
      </c>
      <c r="AB3560" s="109"/>
      <c r="AC3560" s="19"/>
      <c r="AD3560" s="22"/>
      <c r="AE3560" s="19"/>
    </row>
    <row r="3561" spans="2:31" x14ac:dyDescent="0.2">
      <c r="B3561" s="14" t="s">
        <v>9338</v>
      </c>
      <c r="C3561" s="33" t="s">
        <v>9337</v>
      </c>
      <c r="D3561" s="16" t="s">
        <v>9336</v>
      </c>
      <c r="E3561" s="104" t="s">
        <v>26</v>
      </c>
      <c r="F3561" s="18" t="s">
        <v>4929</v>
      </c>
      <c r="G3561" s="111" t="s">
        <v>26</v>
      </c>
      <c r="H3561" s="102" t="s">
        <v>4412</v>
      </c>
      <c r="I3561" s="21">
        <v>15000000</v>
      </c>
      <c r="J3561" s="71">
        <v>133.78299999999999</v>
      </c>
      <c r="K3561" s="21">
        <v>20067450</v>
      </c>
      <c r="L3561" s="21">
        <v>15000000</v>
      </c>
      <c r="M3561" s="21">
        <v>15000000</v>
      </c>
      <c r="N3561" s="21"/>
      <c r="O3561" s="21"/>
      <c r="P3561" s="21"/>
      <c r="Q3561" s="21"/>
      <c r="R3561" s="22">
        <v>7.17</v>
      </c>
      <c r="S3561" s="22">
        <v>7.17</v>
      </c>
      <c r="T3561" s="20" t="s">
        <v>89</v>
      </c>
      <c r="U3561" s="21">
        <v>80663</v>
      </c>
      <c r="V3561" s="21">
        <v>1075500</v>
      </c>
      <c r="W3561" s="34">
        <v>35768</v>
      </c>
      <c r="X3561" s="34">
        <v>44899</v>
      </c>
      <c r="Y3561" s="109"/>
      <c r="Z3561" s="70" t="s">
        <v>531</v>
      </c>
      <c r="AA3561" s="20" t="s">
        <v>26</v>
      </c>
      <c r="AB3561" s="109"/>
      <c r="AC3561" s="19"/>
      <c r="AD3561" s="22"/>
      <c r="AE3561" s="19"/>
    </row>
    <row r="3562" spans="2:31" x14ac:dyDescent="0.2">
      <c r="B3562" s="14" t="s">
        <v>9335</v>
      </c>
      <c r="C3562" s="33" t="s">
        <v>9334</v>
      </c>
      <c r="D3562" s="16" t="s">
        <v>9331</v>
      </c>
      <c r="E3562" s="104" t="s">
        <v>26</v>
      </c>
      <c r="F3562" s="18" t="s">
        <v>116</v>
      </c>
      <c r="G3562" s="111" t="s">
        <v>26</v>
      </c>
      <c r="H3562" s="102" t="s">
        <v>323</v>
      </c>
      <c r="I3562" s="21">
        <v>9910800</v>
      </c>
      <c r="J3562" s="71">
        <v>113.7</v>
      </c>
      <c r="K3562" s="21">
        <v>11370000</v>
      </c>
      <c r="L3562" s="21">
        <v>10000000</v>
      </c>
      <c r="M3562" s="21">
        <v>9926226</v>
      </c>
      <c r="N3562" s="21"/>
      <c r="O3562" s="21">
        <v>7104</v>
      </c>
      <c r="P3562" s="21"/>
      <c r="Q3562" s="21"/>
      <c r="R3562" s="22">
        <v>5</v>
      </c>
      <c r="S3562" s="22">
        <v>5.1150000000000002</v>
      </c>
      <c r="T3562" s="20" t="s">
        <v>4965</v>
      </c>
      <c r="U3562" s="21">
        <v>63889</v>
      </c>
      <c r="V3562" s="21">
        <v>500000</v>
      </c>
      <c r="W3562" s="34">
        <v>40491</v>
      </c>
      <c r="X3562" s="34">
        <v>44150</v>
      </c>
      <c r="Y3562" s="109"/>
      <c r="Z3562" s="70" t="s">
        <v>4927</v>
      </c>
      <c r="AA3562" s="20" t="s">
        <v>4926</v>
      </c>
      <c r="AB3562" s="109"/>
      <c r="AC3562" s="19"/>
      <c r="AD3562" s="22"/>
      <c r="AE3562" s="19"/>
    </row>
    <row r="3563" spans="2:31" x14ac:dyDescent="0.2">
      <c r="B3563" s="14" t="s">
        <v>9333</v>
      </c>
      <c r="C3563" s="33" t="s">
        <v>9332</v>
      </c>
      <c r="D3563" s="16" t="s">
        <v>9331</v>
      </c>
      <c r="E3563" s="104" t="s">
        <v>26</v>
      </c>
      <c r="F3563" s="18" t="s">
        <v>116</v>
      </c>
      <c r="G3563" s="111" t="s">
        <v>26</v>
      </c>
      <c r="H3563" s="102" t="s">
        <v>323</v>
      </c>
      <c r="I3563" s="21">
        <v>14950350</v>
      </c>
      <c r="J3563" s="71">
        <v>106.5</v>
      </c>
      <c r="K3563" s="21">
        <v>15975000</v>
      </c>
      <c r="L3563" s="21">
        <v>15000000</v>
      </c>
      <c r="M3563" s="21">
        <v>14959947</v>
      </c>
      <c r="N3563" s="21"/>
      <c r="O3563" s="21">
        <v>-34647</v>
      </c>
      <c r="P3563" s="21"/>
      <c r="Q3563" s="21"/>
      <c r="R3563" s="22">
        <v>3.75</v>
      </c>
      <c r="S3563" s="22">
        <v>3.82</v>
      </c>
      <c r="T3563" s="20" t="s">
        <v>4985</v>
      </c>
      <c r="U3563" s="21">
        <v>187500</v>
      </c>
      <c r="V3563" s="21">
        <v>468750</v>
      </c>
      <c r="W3563" s="34">
        <v>40843</v>
      </c>
      <c r="X3563" s="34">
        <v>42795</v>
      </c>
      <c r="Y3563" s="109"/>
      <c r="Z3563" s="70" t="s">
        <v>4927</v>
      </c>
      <c r="AA3563" s="20" t="s">
        <v>4926</v>
      </c>
      <c r="AB3563" s="109"/>
      <c r="AC3563" s="19"/>
      <c r="AD3563" s="22"/>
      <c r="AE3563" s="19"/>
    </row>
    <row r="3564" spans="2:31" x14ac:dyDescent="0.2">
      <c r="B3564" s="14" t="s">
        <v>9330</v>
      </c>
      <c r="C3564" s="33" t="s">
        <v>9329</v>
      </c>
      <c r="D3564" s="16" t="s">
        <v>9328</v>
      </c>
      <c r="E3564" s="104" t="s">
        <v>26</v>
      </c>
      <c r="F3564" s="18" t="s">
        <v>4929</v>
      </c>
      <c r="G3564" s="111" t="s">
        <v>26</v>
      </c>
      <c r="H3564" s="102" t="s">
        <v>334</v>
      </c>
      <c r="I3564" s="21">
        <v>3999320</v>
      </c>
      <c r="J3564" s="71">
        <v>104.417</v>
      </c>
      <c r="K3564" s="21">
        <v>4176664</v>
      </c>
      <c r="L3564" s="21">
        <v>4000000</v>
      </c>
      <c r="M3564" s="21">
        <v>3999928</v>
      </c>
      <c r="N3564" s="21"/>
      <c r="O3564" s="21">
        <v>89</v>
      </c>
      <c r="P3564" s="21"/>
      <c r="Q3564" s="21"/>
      <c r="R3564" s="22">
        <v>5.625</v>
      </c>
      <c r="S3564" s="22">
        <v>5.6269999999999998</v>
      </c>
      <c r="T3564" s="20" t="s">
        <v>89</v>
      </c>
      <c r="U3564" s="21">
        <v>18750</v>
      </c>
      <c r="V3564" s="21">
        <v>225000</v>
      </c>
      <c r="W3564" s="34">
        <v>37943</v>
      </c>
      <c r="X3564" s="34">
        <v>41609</v>
      </c>
      <c r="Y3564" s="109"/>
      <c r="Z3564" s="70" t="s">
        <v>4927</v>
      </c>
      <c r="AA3564" s="20" t="s">
        <v>4926</v>
      </c>
      <c r="AB3564" s="109"/>
      <c r="AC3564" s="19"/>
      <c r="AD3564" s="22"/>
      <c r="AE3564" s="19"/>
    </row>
    <row r="3565" spans="2:31" x14ac:dyDescent="0.2">
      <c r="B3565" s="14" t="s">
        <v>9327</v>
      </c>
      <c r="C3565" s="33" t="s">
        <v>9326</v>
      </c>
      <c r="D3565" s="16" t="s">
        <v>9325</v>
      </c>
      <c r="E3565" s="104" t="s">
        <v>26</v>
      </c>
      <c r="F3565" s="18" t="s">
        <v>116</v>
      </c>
      <c r="G3565" s="111" t="s">
        <v>26</v>
      </c>
      <c r="H3565" s="102" t="s">
        <v>334</v>
      </c>
      <c r="I3565" s="21">
        <v>19798078</v>
      </c>
      <c r="J3565" s="71">
        <v>104.76</v>
      </c>
      <c r="K3565" s="21">
        <v>20873370</v>
      </c>
      <c r="L3565" s="21">
        <v>19925000</v>
      </c>
      <c r="M3565" s="21">
        <v>19833277</v>
      </c>
      <c r="N3565" s="21"/>
      <c r="O3565" s="21">
        <v>10758</v>
      </c>
      <c r="P3565" s="21"/>
      <c r="Q3565" s="21"/>
      <c r="R3565" s="22">
        <v>5</v>
      </c>
      <c r="S3565" s="22">
        <v>5.0819999999999999</v>
      </c>
      <c r="T3565" s="20" t="s">
        <v>4985</v>
      </c>
      <c r="U3565" s="21">
        <v>304410</v>
      </c>
      <c r="V3565" s="21">
        <v>996250</v>
      </c>
      <c r="W3565" s="34">
        <v>40064</v>
      </c>
      <c r="X3565" s="34">
        <v>43719</v>
      </c>
      <c r="Y3565" s="109"/>
      <c r="Z3565" s="70" t="s">
        <v>4927</v>
      </c>
      <c r="AA3565" s="20" t="s">
        <v>4926</v>
      </c>
      <c r="AB3565" s="109"/>
      <c r="AC3565" s="19"/>
      <c r="AD3565" s="22"/>
      <c r="AE3565" s="19"/>
    </row>
    <row r="3566" spans="2:31" x14ac:dyDescent="0.2">
      <c r="B3566" s="14" t="s">
        <v>9324</v>
      </c>
      <c r="C3566" s="33" t="s">
        <v>9323</v>
      </c>
      <c r="D3566" s="16" t="s">
        <v>9320</v>
      </c>
      <c r="E3566" s="104" t="s">
        <v>26</v>
      </c>
      <c r="F3566" s="18" t="s">
        <v>116</v>
      </c>
      <c r="G3566" s="111" t="s">
        <v>26</v>
      </c>
      <c r="H3566" s="102" t="s">
        <v>334</v>
      </c>
      <c r="I3566" s="21">
        <v>2995710</v>
      </c>
      <c r="J3566" s="71">
        <v>122.10899999999999</v>
      </c>
      <c r="K3566" s="21">
        <v>3663270</v>
      </c>
      <c r="L3566" s="21">
        <v>3000000</v>
      </c>
      <c r="M3566" s="21">
        <v>2997239</v>
      </c>
      <c r="N3566" s="21"/>
      <c r="O3566" s="21">
        <v>361</v>
      </c>
      <c r="P3566" s="21"/>
      <c r="Q3566" s="21"/>
      <c r="R3566" s="22">
        <v>6.875</v>
      </c>
      <c r="S3566" s="22">
        <v>6.8949999999999996</v>
      </c>
      <c r="T3566" s="20" t="s">
        <v>118</v>
      </c>
      <c r="U3566" s="21">
        <v>77917</v>
      </c>
      <c r="V3566" s="21">
        <v>206250</v>
      </c>
      <c r="W3566" s="34">
        <v>39672</v>
      </c>
      <c r="X3566" s="34">
        <v>43327</v>
      </c>
      <c r="Y3566" s="109"/>
      <c r="Z3566" s="70" t="s">
        <v>4927</v>
      </c>
      <c r="AA3566" s="20" t="s">
        <v>4926</v>
      </c>
      <c r="AB3566" s="109"/>
      <c r="AC3566" s="19"/>
      <c r="AD3566" s="22"/>
      <c r="AE3566" s="19"/>
    </row>
    <row r="3567" spans="2:31" x14ac:dyDescent="0.2">
      <c r="B3567" s="14" t="s">
        <v>9322</v>
      </c>
      <c r="C3567" s="33" t="s">
        <v>9321</v>
      </c>
      <c r="D3567" s="16" t="s">
        <v>9320</v>
      </c>
      <c r="E3567" s="104" t="s">
        <v>26</v>
      </c>
      <c r="F3567" s="18" t="s">
        <v>116</v>
      </c>
      <c r="G3567" s="111" t="s">
        <v>26</v>
      </c>
      <c r="H3567" s="102" t="s">
        <v>334</v>
      </c>
      <c r="I3567" s="21">
        <v>19991400</v>
      </c>
      <c r="J3567" s="71">
        <v>103.343</v>
      </c>
      <c r="K3567" s="21">
        <v>20668560</v>
      </c>
      <c r="L3567" s="21">
        <v>20000000</v>
      </c>
      <c r="M3567" s="21">
        <v>19998789</v>
      </c>
      <c r="N3567" s="21"/>
      <c r="O3567" s="21">
        <v>1779</v>
      </c>
      <c r="P3567" s="21"/>
      <c r="Q3567" s="21"/>
      <c r="R3567" s="22">
        <v>6</v>
      </c>
      <c r="S3567" s="22">
        <v>6.01</v>
      </c>
      <c r="T3567" s="20" t="s">
        <v>118</v>
      </c>
      <c r="U3567" s="21">
        <v>453333</v>
      </c>
      <c r="V3567" s="21">
        <v>1200000</v>
      </c>
      <c r="W3567" s="34">
        <v>39672</v>
      </c>
      <c r="X3567" s="34">
        <v>41501</v>
      </c>
      <c r="Y3567" s="109"/>
      <c r="Z3567" s="70" t="s">
        <v>4927</v>
      </c>
      <c r="AA3567" s="20" t="s">
        <v>4926</v>
      </c>
      <c r="AB3567" s="109"/>
      <c r="AC3567" s="19"/>
      <c r="AD3567" s="22"/>
      <c r="AE3567" s="19"/>
    </row>
    <row r="3568" spans="2:31" x14ac:dyDescent="0.2">
      <c r="B3568" s="14" t="s">
        <v>9319</v>
      </c>
      <c r="C3568" s="33" t="s">
        <v>9318</v>
      </c>
      <c r="D3568" s="16" t="s">
        <v>9313</v>
      </c>
      <c r="E3568" s="104" t="s">
        <v>26</v>
      </c>
      <c r="F3568" s="18" t="s">
        <v>116</v>
      </c>
      <c r="G3568" s="111" t="s">
        <v>26</v>
      </c>
      <c r="H3568" s="102" t="s">
        <v>334</v>
      </c>
      <c r="I3568" s="21">
        <v>15255300</v>
      </c>
      <c r="J3568" s="71">
        <v>100.059</v>
      </c>
      <c r="K3568" s="21">
        <v>15008850</v>
      </c>
      <c r="L3568" s="21">
        <v>15000000</v>
      </c>
      <c r="M3568" s="21">
        <v>15145730</v>
      </c>
      <c r="N3568" s="21"/>
      <c r="O3568" s="21">
        <v>-49796</v>
      </c>
      <c r="P3568" s="21"/>
      <c r="Q3568" s="21"/>
      <c r="R3568" s="22">
        <v>3.625</v>
      </c>
      <c r="S3568" s="22">
        <v>3.234</v>
      </c>
      <c r="T3568" s="20" t="s">
        <v>118</v>
      </c>
      <c r="U3568" s="21">
        <v>209948</v>
      </c>
      <c r="V3568" s="21">
        <v>543750</v>
      </c>
      <c r="W3568" s="34">
        <v>40491</v>
      </c>
      <c r="X3568" s="34">
        <v>42228</v>
      </c>
      <c r="Y3568" s="109"/>
      <c r="Z3568" s="70" t="s">
        <v>4927</v>
      </c>
      <c r="AA3568" s="20" t="s">
        <v>4926</v>
      </c>
      <c r="AB3568" s="109"/>
      <c r="AC3568" s="19"/>
      <c r="AD3568" s="22"/>
      <c r="AE3568" s="19"/>
    </row>
    <row r="3569" spans="2:31" x14ac:dyDescent="0.2">
      <c r="B3569" s="14" t="s">
        <v>9317</v>
      </c>
      <c r="C3569" s="33" t="s">
        <v>9316</v>
      </c>
      <c r="D3569" s="16" t="s">
        <v>9313</v>
      </c>
      <c r="E3569" s="104" t="s">
        <v>26</v>
      </c>
      <c r="F3569" s="18" t="s">
        <v>116</v>
      </c>
      <c r="G3569" s="111" t="s">
        <v>26</v>
      </c>
      <c r="H3569" s="102" t="s">
        <v>334</v>
      </c>
      <c r="I3569" s="21">
        <v>5000000</v>
      </c>
      <c r="J3569" s="71">
        <v>99.888000000000005</v>
      </c>
      <c r="K3569" s="21">
        <v>4994410</v>
      </c>
      <c r="L3569" s="21">
        <v>5000000</v>
      </c>
      <c r="M3569" s="21">
        <v>5000000</v>
      </c>
      <c r="N3569" s="21"/>
      <c r="O3569" s="21"/>
      <c r="P3569" s="21"/>
      <c r="Q3569" s="21"/>
      <c r="R3569" s="22">
        <v>2.7120000000000002</v>
      </c>
      <c r="S3569" s="22">
        <v>2.7130000000000001</v>
      </c>
      <c r="T3569" s="20" t="s">
        <v>4969</v>
      </c>
      <c r="U3569" s="21">
        <v>13558</v>
      </c>
      <c r="V3569" s="21">
        <v>146464</v>
      </c>
      <c r="W3569" s="34">
        <v>40588</v>
      </c>
      <c r="X3569" s="34">
        <v>41694</v>
      </c>
      <c r="Y3569" s="109"/>
      <c r="Z3569" s="70" t="s">
        <v>4927</v>
      </c>
      <c r="AA3569" s="20" t="s">
        <v>4926</v>
      </c>
      <c r="AB3569" s="109"/>
      <c r="AC3569" s="19"/>
      <c r="AD3569" s="22"/>
      <c r="AE3569" s="19"/>
    </row>
    <row r="3570" spans="2:31" x14ac:dyDescent="0.2">
      <c r="B3570" s="14" t="s">
        <v>9315</v>
      </c>
      <c r="C3570" s="33" t="s">
        <v>9314</v>
      </c>
      <c r="D3570" s="16" t="s">
        <v>9313</v>
      </c>
      <c r="E3570" s="104" t="s">
        <v>5057</v>
      </c>
      <c r="F3570" s="18" t="s">
        <v>116</v>
      </c>
      <c r="G3570" s="111" t="s">
        <v>26</v>
      </c>
      <c r="H3570" s="102" t="s">
        <v>334</v>
      </c>
      <c r="I3570" s="21">
        <v>4961650</v>
      </c>
      <c r="J3570" s="71">
        <v>105.371</v>
      </c>
      <c r="K3570" s="21">
        <v>5268525</v>
      </c>
      <c r="L3570" s="21">
        <v>5000000</v>
      </c>
      <c r="M3570" s="21">
        <v>4967018</v>
      </c>
      <c r="N3570" s="21"/>
      <c r="O3570" s="21">
        <v>3004</v>
      </c>
      <c r="P3570" s="21"/>
      <c r="Q3570" s="21"/>
      <c r="R3570" s="22">
        <v>6.5</v>
      </c>
      <c r="S3570" s="22">
        <v>6.6059999999999999</v>
      </c>
      <c r="T3570" s="20" t="s">
        <v>118</v>
      </c>
      <c r="U3570" s="21">
        <v>114653</v>
      </c>
      <c r="V3570" s="21">
        <v>325000</v>
      </c>
      <c r="W3570" s="34">
        <v>40588</v>
      </c>
      <c r="X3570" s="34">
        <v>44251</v>
      </c>
      <c r="Y3570" s="109"/>
      <c r="Z3570" s="70" t="s">
        <v>4927</v>
      </c>
      <c r="AA3570" s="20" t="s">
        <v>4926</v>
      </c>
      <c r="AB3570" s="109"/>
      <c r="AC3570" s="19"/>
      <c r="AD3570" s="22"/>
      <c r="AE3570" s="19"/>
    </row>
    <row r="3571" spans="2:31" x14ac:dyDescent="0.2">
      <c r="B3571" s="14" t="s">
        <v>9312</v>
      </c>
      <c r="C3571" s="33" t="s">
        <v>9311</v>
      </c>
      <c r="D3571" s="16" t="s">
        <v>9310</v>
      </c>
      <c r="E3571" s="104" t="s">
        <v>26</v>
      </c>
      <c r="F3571" s="18" t="s">
        <v>116</v>
      </c>
      <c r="G3571" s="111" t="s">
        <v>26</v>
      </c>
      <c r="H3571" s="102" t="s">
        <v>334</v>
      </c>
      <c r="I3571" s="21">
        <v>14131800</v>
      </c>
      <c r="J3571" s="71">
        <v>101.25700000000001</v>
      </c>
      <c r="K3571" s="21">
        <v>14176036</v>
      </c>
      <c r="L3571" s="21">
        <v>14000000</v>
      </c>
      <c r="M3571" s="21">
        <v>14020781</v>
      </c>
      <c r="N3571" s="21"/>
      <c r="O3571" s="21">
        <v>-42162</v>
      </c>
      <c r="P3571" s="21"/>
      <c r="Q3571" s="21"/>
      <c r="R3571" s="22">
        <v>4.875</v>
      </c>
      <c r="S3571" s="22">
        <v>4.5460000000000003</v>
      </c>
      <c r="T3571" s="20" t="s">
        <v>89</v>
      </c>
      <c r="U3571" s="21">
        <v>24646</v>
      </c>
      <c r="V3571" s="21">
        <v>682500</v>
      </c>
      <c r="W3571" s="34">
        <v>40274</v>
      </c>
      <c r="X3571" s="34">
        <v>41443</v>
      </c>
      <c r="Y3571" s="109"/>
      <c r="Z3571" s="70" t="s">
        <v>4927</v>
      </c>
      <c r="AA3571" s="20" t="s">
        <v>4926</v>
      </c>
      <c r="AB3571" s="109"/>
      <c r="AC3571" s="19"/>
      <c r="AD3571" s="22"/>
      <c r="AE3571" s="19"/>
    </row>
    <row r="3572" spans="2:31" x14ac:dyDescent="0.2">
      <c r="B3572" s="14" t="s">
        <v>9309</v>
      </c>
      <c r="C3572" s="33" t="s">
        <v>9308</v>
      </c>
      <c r="D3572" s="16" t="s">
        <v>9307</v>
      </c>
      <c r="E3572" s="104" t="s">
        <v>5057</v>
      </c>
      <c r="F3572" s="18" t="s">
        <v>116</v>
      </c>
      <c r="G3572" s="111" t="s">
        <v>26</v>
      </c>
      <c r="H3572" s="102" t="s">
        <v>334</v>
      </c>
      <c r="I3572" s="21">
        <v>11868720</v>
      </c>
      <c r="J3572" s="71">
        <v>102.47499999999999</v>
      </c>
      <c r="K3572" s="21">
        <v>12297048</v>
      </c>
      <c r="L3572" s="21">
        <v>12000000</v>
      </c>
      <c r="M3572" s="21">
        <v>11875954</v>
      </c>
      <c r="N3572" s="21"/>
      <c r="O3572" s="21">
        <v>7234</v>
      </c>
      <c r="P3572" s="21"/>
      <c r="Q3572" s="21"/>
      <c r="R3572" s="22">
        <v>4.5</v>
      </c>
      <c r="S3572" s="22">
        <v>4.6379999999999999</v>
      </c>
      <c r="T3572" s="20" t="s">
        <v>4949</v>
      </c>
      <c r="U3572" s="21">
        <v>99000</v>
      </c>
      <c r="V3572" s="21">
        <v>270000</v>
      </c>
      <c r="W3572" s="34">
        <v>41017</v>
      </c>
      <c r="X3572" s="34">
        <v>44676</v>
      </c>
      <c r="Y3572" s="109"/>
      <c r="Z3572" s="70" t="s">
        <v>4927</v>
      </c>
      <c r="AA3572" s="20" t="s">
        <v>4926</v>
      </c>
      <c r="AB3572" s="109"/>
      <c r="AC3572" s="19"/>
      <c r="AD3572" s="22"/>
      <c r="AE3572" s="19"/>
    </row>
    <row r="3573" spans="2:31" x14ac:dyDescent="0.2">
      <c r="B3573" s="14" t="s">
        <v>9306</v>
      </c>
      <c r="C3573" s="33" t="s">
        <v>9305</v>
      </c>
      <c r="D3573" s="16" t="s">
        <v>8518</v>
      </c>
      <c r="E3573" s="104" t="s">
        <v>26</v>
      </c>
      <c r="F3573" s="18" t="s">
        <v>116</v>
      </c>
      <c r="G3573" s="111" t="s">
        <v>26</v>
      </c>
      <c r="H3573" s="102" t="s">
        <v>590</v>
      </c>
      <c r="I3573" s="21">
        <v>5000000</v>
      </c>
      <c r="J3573" s="71">
        <v>113.419</v>
      </c>
      <c r="K3573" s="21">
        <v>5670950</v>
      </c>
      <c r="L3573" s="21">
        <v>5000000</v>
      </c>
      <c r="M3573" s="21">
        <v>5000000</v>
      </c>
      <c r="N3573" s="21"/>
      <c r="O3573" s="21"/>
      <c r="P3573" s="21"/>
      <c r="Q3573" s="21"/>
      <c r="R3573" s="22">
        <v>5.29</v>
      </c>
      <c r="S3573" s="22">
        <v>5.29</v>
      </c>
      <c r="T3573" s="20" t="s">
        <v>118</v>
      </c>
      <c r="U3573" s="21">
        <v>110208</v>
      </c>
      <c r="V3573" s="21">
        <v>264500</v>
      </c>
      <c r="W3573" s="34">
        <v>38342</v>
      </c>
      <c r="X3573" s="34">
        <v>42767</v>
      </c>
      <c r="Y3573" s="109"/>
      <c r="Z3573" s="70" t="s">
        <v>531</v>
      </c>
      <c r="AA3573" s="20" t="s">
        <v>26</v>
      </c>
      <c r="AB3573" s="109"/>
      <c r="AC3573" s="19"/>
      <c r="AD3573" s="22"/>
      <c r="AE3573" s="19"/>
    </row>
    <row r="3574" spans="2:31" x14ac:dyDescent="0.2">
      <c r="B3574" s="14" t="s">
        <v>9304</v>
      </c>
      <c r="C3574" s="33" t="s">
        <v>9303</v>
      </c>
      <c r="D3574" s="16" t="s">
        <v>9302</v>
      </c>
      <c r="E3574" s="104" t="s">
        <v>26</v>
      </c>
      <c r="F3574" s="18" t="s">
        <v>116</v>
      </c>
      <c r="G3574" s="111" t="s">
        <v>26</v>
      </c>
      <c r="H3574" s="102" t="s">
        <v>323</v>
      </c>
      <c r="I3574" s="21">
        <v>16770500</v>
      </c>
      <c r="J3574" s="71">
        <v>106.16</v>
      </c>
      <c r="K3574" s="21">
        <v>18047183</v>
      </c>
      <c r="L3574" s="21">
        <v>17000000</v>
      </c>
      <c r="M3574" s="21">
        <v>16956896</v>
      </c>
      <c r="N3574" s="21"/>
      <c r="O3574" s="21">
        <v>27842</v>
      </c>
      <c r="P3574" s="21"/>
      <c r="Q3574" s="21"/>
      <c r="R3574" s="22">
        <v>5.875</v>
      </c>
      <c r="S3574" s="22">
        <v>6.0570000000000004</v>
      </c>
      <c r="T3574" s="20" t="s">
        <v>89</v>
      </c>
      <c r="U3574" s="21">
        <v>19420</v>
      </c>
      <c r="V3574" s="21">
        <v>998750</v>
      </c>
      <c r="W3574" s="34">
        <v>38155</v>
      </c>
      <c r="X3574" s="34">
        <v>41814</v>
      </c>
      <c r="Y3574" s="109"/>
      <c r="Z3574" s="70" t="s">
        <v>4927</v>
      </c>
      <c r="AA3574" s="20" t="s">
        <v>4926</v>
      </c>
      <c r="AB3574" s="109"/>
      <c r="AC3574" s="19"/>
      <c r="AD3574" s="22"/>
      <c r="AE3574" s="19"/>
    </row>
    <row r="3575" spans="2:31" x14ac:dyDescent="0.2">
      <c r="B3575" s="14" t="s">
        <v>9301</v>
      </c>
      <c r="C3575" s="33" t="s">
        <v>9300</v>
      </c>
      <c r="D3575" s="16" t="s">
        <v>9299</v>
      </c>
      <c r="E3575" s="104" t="s">
        <v>26</v>
      </c>
      <c r="F3575" s="18" t="s">
        <v>116</v>
      </c>
      <c r="G3575" s="111" t="s">
        <v>4412</v>
      </c>
      <c r="H3575" s="102" t="s">
        <v>611</v>
      </c>
      <c r="I3575" s="21">
        <v>12236325</v>
      </c>
      <c r="J3575" s="71">
        <v>113</v>
      </c>
      <c r="K3575" s="21">
        <v>13176930</v>
      </c>
      <c r="L3575" s="21">
        <v>11661000</v>
      </c>
      <c r="M3575" s="21">
        <v>12183559</v>
      </c>
      <c r="N3575" s="21"/>
      <c r="O3575" s="21">
        <v>-52031</v>
      </c>
      <c r="P3575" s="21"/>
      <c r="Q3575" s="21"/>
      <c r="R3575" s="22">
        <v>6.125</v>
      </c>
      <c r="S3575" s="22">
        <v>5.1280000000000001</v>
      </c>
      <c r="T3575" s="20" t="s">
        <v>89</v>
      </c>
      <c r="U3575" s="21">
        <v>31744</v>
      </c>
      <c r="V3575" s="21">
        <v>714236</v>
      </c>
      <c r="W3575" s="34">
        <v>41052</v>
      </c>
      <c r="X3575" s="34">
        <v>44362</v>
      </c>
      <c r="Y3575" s="109"/>
      <c r="Z3575" s="70" t="s">
        <v>4927</v>
      </c>
      <c r="AA3575" s="20" t="s">
        <v>4926</v>
      </c>
      <c r="AB3575" s="109"/>
      <c r="AC3575" s="28">
        <v>42536</v>
      </c>
      <c r="AD3575" s="22">
        <v>100</v>
      </c>
      <c r="AE3575" s="28">
        <v>42536</v>
      </c>
    </row>
    <row r="3576" spans="2:31" x14ac:dyDescent="0.2">
      <c r="B3576" s="14" t="s">
        <v>9298</v>
      </c>
      <c r="C3576" s="33" t="s">
        <v>9297</v>
      </c>
      <c r="D3576" s="16" t="s">
        <v>9292</v>
      </c>
      <c r="E3576" s="104" t="s">
        <v>26</v>
      </c>
      <c r="F3576" s="18" t="s">
        <v>116</v>
      </c>
      <c r="G3576" s="111" t="s">
        <v>26</v>
      </c>
      <c r="H3576" s="102" t="s">
        <v>323</v>
      </c>
      <c r="I3576" s="21">
        <v>9880500</v>
      </c>
      <c r="J3576" s="71">
        <v>120.483</v>
      </c>
      <c r="K3576" s="21">
        <v>12048300</v>
      </c>
      <c r="L3576" s="21">
        <v>10000000</v>
      </c>
      <c r="M3576" s="21">
        <v>9929426</v>
      </c>
      <c r="N3576" s="21"/>
      <c r="O3576" s="21">
        <v>11197</v>
      </c>
      <c r="P3576" s="21"/>
      <c r="Q3576" s="21"/>
      <c r="R3576" s="22">
        <v>5.75</v>
      </c>
      <c r="S3576" s="22">
        <v>5.91</v>
      </c>
      <c r="T3576" s="20" t="s">
        <v>4985</v>
      </c>
      <c r="U3576" s="21">
        <v>175694</v>
      </c>
      <c r="V3576" s="21">
        <v>575000</v>
      </c>
      <c r="W3576" s="34">
        <v>39512</v>
      </c>
      <c r="X3576" s="34">
        <v>43170</v>
      </c>
      <c r="Y3576" s="109"/>
      <c r="Z3576" s="70" t="s">
        <v>4927</v>
      </c>
      <c r="AA3576" s="20" t="s">
        <v>4926</v>
      </c>
      <c r="AB3576" s="109"/>
      <c r="AC3576" s="19"/>
      <c r="AD3576" s="22"/>
      <c r="AE3576" s="19"/>
    </row>
    <row r="3577" spans="2:31" x14ac:dyDescent="0.2">
      <c r="B3577" s="14" t="s">
        <v>9296</v>
      </c>
      <c r="C3577" s="33" t="s">
        <v>9295</v>
      </c>
      <c r="D3577" s="16" t="s">
        <v>9292</v>
      </c>
      <c r="E3577" s="104" t="s">
        <v>26</v>
      </c>
      <c r="F3577" s="18" t="s">
        <v>116</v>
      </c>
      <c r="G3577" s="111" t="s">
        <v>26</v>
      </c>
      <c r="H3577" s="102" t="s">
        <v>323</v>
      </c>
      <c r="I3577" s="21">
        <v>1474950</v>
      </c>
      <c r="J3577" s="71">
        <v>135.304</v>
      </c>
      <c r="K3577" s="21">
        <v>2029559</v>
      </c>
      <c r="L3577" s="21">
        <v>1500000</v>
      </c>
      <c r="M3577" s="21">
        <v>1476382</v>
      </c>
      <c r="N3577" s="21"/>
      <c r="O3577" s="21">
        <v>318</v>
      </c>
      <c r="P3577" s="21"/>
      <c r="Q3577" s="21"/>
      <c r="R3577" s="22">
        <v>6.875</v>
      </c>
      <c r="S3577" s="22">
        <v>7.0090000000000003</v>
      </c>
      <c r="T3577" s="20" t="s">
        <v>4985</v>
      </c>
      <c r="U3577" s="21">
        <v>31510</v>
      </c>
      <c r="V3577" s="21">
        <v>103125</v>
      </c>
      <c r="W3577" s="34">
        <v>39512</v>
      </c>
      <c r="X3577" s="34">
        <v>50475</v>
      </c>
      <c r="Y3577" s="109"/>
      <c r="Z3577" s="70" t="s">
        <v>4927</v>
      </c>
      <c r="AA3577" s="20" t="s">
        <v>4926</v>
      </c>
      <c r="AB3577" s="109"/>
      <c r="AC3577" s="19"/>
      <c r="AD3577" s="22"/>
      <c r="AE3577" s="19"/>
    </row>
    <row r="3578" spans="2:31" x14ac:dyDescent="0.2">
      <c r="B3578" s="14" t="s">
        <v>9294</v>
      </c>
      <c r="C3578" s="33" t="s">
        <v>9293</v>
      </c>
      <c r="D3578" s="16" t="s">
        <v>9292</v>
      </c>
      <c r="E3578" s="104" t="s">
        <v>5057</v>
      </c>
      <c r="F3578" s="18" t="s">
        <v>116</v>
      </c>
      <c r="G3578" s="111" t="s">
        <v>26</v>
      </c>
      <c r="H3578" s="102" t="s">
        <v>323</v>
      </c>
      <c r="I3578" s="21">
        <v>10452225</v>
      </c>
      <c r="J3578" s="71">
        <v>108.099</v>
      </c>
      <c r="K3578" s="21">
        <v>11350395</v>
      </c>
      <c r="L3578" s="21">
        <v>10500000</v>
      </c>
      <c r="M3578" s="21">
        <v>10455537</v>
      </c>
      <c r="N3578" s="21"/>
      <c r="O3578" s="21">
        <v>3312</v>
      </c>
      <c r="P3578" s="21"/>
      <c r="Q3578" s="21"/>
      <c r="R3578" s="22">
        <v>3.75</v>
      </c>
      <c r="S3578" s="22">
        <v>3.8050000000000002</v>
      </c>
      <c r="T3578" s="20" t="s">
        <v>4985</v>
      </c>
      <c r="U3578" s="21">
        <v>115938</v>
      </c>
      <c r="V3578" s="21">
        <v>203438</v>
      </c>
      <c r="W3578" s="34">
        <v>40973</v>
      </c>
      <c r="X3578" s="34">
        <v>44635</v>
      </c>
      <c r="Y3578" s="109"/>
      <c r="Z3578" s="70" t="s">
        <v>4927</v>
      </c>
      <c r="AA3578" s="20" t="s">
        <v>4926</v>
      </c>
      <c r="AB3578" s="109"/>
      <c r="AC3578" s="19"/>
      <c r="AD3578" s="22"/>
      <c r="AE3578" s="19"/>
    </row>
    <row r="3579" spans="2:31" x14ac:dyDescent="0.2">
      <c r="B3579" s="14" t="s">
        <v>9291</v>
      </c>
      <c r="C3579" s="33" t="s">
        <v>9290</v>
      </c>
      <c r="D3579" s="16" t="s">
        <v>9289</v>
      </c>
      <c r="E3579" s="104" t="s">
        <v>26</v>
      </c>
      <c r="F3579" s="18" t="s">
        <v>116</v>
      </c>
      <c r="G3579" s="111" t="s">
        <v>26</v>
      </c>
      <c r="H3579" s="102" t="s">
        <v>323</v>
      </c>
      <c r="I3579" s="21">
        <v>21986477</v>
      </c>
      <c r="J3579" s="71">
        <v>107.97499999999999</v>
      </c>
      <c r="K3579" s="21">
        <v>23754390</v>
      </c>
      <c r="L3579" s="21">
        <v>22000000</v>
      </c>
      <c r="M3579" s="21">
        <v>21993281</v>
      </c>
      <c r="N3579" s="21"/>
      <c r="O3579" s="21">
        <v>2120</v>
      </c>
      <c r="P3579" s="21"/>
      <c r="Q3579" s="21"/>
      <c r="R3579" s="22">
        <v>4.375</v>
      </c>
      <c r="S3579" s="22">
        <v>4.3869999999999996</v>
      </c>
      <c r="T3579" s="20" t="s">
        <v>118</v>
      </c>
      <c r="U3579" s="21">
        <v>376979</v>
      </c>
      <c r="V3579" s="21">
        <v>962500</v>
      </c>
      <c r="W3579" s="34">
        <v>40226</v>
      </c>
      <c r="X3579" s="34">
        <v>42226</v>
      </c>
      <c r="Y3579" s="109"/>
      <c r="Z3579" s="70" t="s">
        <v>4927</v>
      </c>
      <c r="AA3579" s="20" t="s">
        <v>4926</v>
      </c>
      <c r="AB3579" s="109"/>
      <c r="AC3579" s="19"/>
      <c r="AD3579" s="22"/>
      <c r="AE3579" s="19"/>
    </row>
    <row r="3580" spans="2:31" x14ac:dyDescent="0.2">
      <c r="B3580" s="14" t="s">
        <v>9288</v>
      </c>
      <c r="C3580" s="33" t="s">
        <v>9287</v>
      </c>
      <c r="D3580" s="16" t="s">
        <v>9281</v>
      </c>
      <c r="E3580" s="104" t="s">
        <v>26</v>
      </c>
      <c r="F3580" s="18" t="s">
        <v>116</v>
      </c>
      <c r="G3580" s="111" t="s">
        <v>26</v>
      </c>
      <c r="H3580" s="102" t="s">
        <v>323</v>
      </c>
      <c r="I3580" s="21">
        <v>14765270</v>
      </c>
      <c r="J3580" s="71">
        <v>104.25</v>
      </c>
      <c r="K3580" s="21">
        <v>15637500</v>
      </c>
      <c r="L3580" s="21">
        <v>15000000</v>
      </c>
      <c r="M3580" s="21">
        <v>14801155</v>
      </c>
      <c r="N3580" s="21"/>
      <c r="O3580" s="21">
        <v>-132737</v>
      </c>
      <c r="P3580" s="21"/>
      <c r="Q3580" s="21"/>
      <c r="R3580" s="22">
        <v>5.125</v>
      </c>
      <c r="S3580" s="22">
        <v>5.2290000000000001</v>
      </c>
      <c r="T3580" s="20" t="s">
        <v>4949</v>
      </c>
      <c r="U3580" s="21">
        <v>145208</v>
      </c>
      <c r="V3580" s="21">
        <v>768750</v>
      </c>
      <c r="W3580" s="34">
        <v>38097</v>
      </c>
      <c r="X3580" s="34">
        <v>49057</v>
      </c>
      <c r="Y3580" s="109"/>
      <c r="Z3580" s="70" t="s">
        <v>4927</v>
      </c>
      <c r="AA3580" s="20" t="s">
        <v>4926</v>
      </c>
      <c r="AB3580" s="109"/>
      <c r="AC3580" s="19"/>
      <c r="AD3580" s="22"/>
      <c r="AE3580" s="19"/>
    </row>
    <row r="3581" spans="2:31" x14ac:dyDescent="0.2">
      <c r="B3581" s="14" t="s">
        <v>9286</v>
      </c>
      <c r="C3581" s="33" t="s">
        <v>9285</v>
      </c>
      <c r="D3581" s="16" t="s">
        <v>9284</v>
      </c>
      <c r="E3581" s="104" t="s">
        <v>26</v>
      </c>
      <c r="F3581" s="18" t="s">
        <v>116</v>
      </c>
      <c r="G3581" s="111" t="s">
        <v>26</v>
      </c>
      <c r="H3581" s="102" t="s">
        <v>323</v>
      </c>
      <c r="I3581" s="21">
        <v>20351085</v>
      </c>
      <c r="J3581" s="71">
        <v>107.03700000000001</v>
      </c>
      <c r="K3581" s="21">
        <v>20765139</v>
      </c>
      <c r="L3581" s="21">
        <v>19400000</v>
      </c>
      <c r="M3581" s="21">
        <v>19710618</v>
      </c>
      <c r="N3581" s="21"/>
      <c r="O3581" s="21">
        <v>-202772</v>
      </c>
      <c r="P3581" s="21"/>
      <c r="Q3581" s="21"/>
      <c r="R3581" s="22">
        <v>6.25</v>
      </c>
      <c r="S3581" s="22">
        <v>5.0970000000000004</v>
      </c>
      <c r="T3581" s="20" t="s">
        <v>89</v>
      </c>
      <c r="U3581" s="21">
        <v>47153</v>
      </c>
      <c r="V3581" s="21">
        <v>1212500</v>
      </c>
      <c r="W3581" s="34">
        <v>40029</v>
      </c>
      <c r="X3581" s="34">
        <v>41807</v>
      </c>
      <c r="Y3581" s="109"/>
      <c r="Z3581" s="70" t="s">
        <v>4927</v>
      </c>
      <c r="AA3581" s="20" t="s">
        <v>4926</v>
      </c>
      <c r="AB3581" s="109"/>
      <c r="AC3581" s="19"/>
      <c r="AD3581" s="22"/>
      <c r="AE3581" s="19"/>
    </row>
    <row r="3582" spans="2:31" x14ac:dyDescent="0.2">
      <c r="B3582" s="14" t="s">
        <v>9283</v>
      </c>
      <c r="C3582" s="33" t="s">
        <v>9282</v>
      </c>
      <c r="D3582" s="16" t="s">
        <v>9281</v>
      </c>
      <c r="E3582" s="104" t="s">
        <v>26</v>
      </c>
      <c r="F3582" s="18" t="s">
        <v>116</v>
      </c>
      <c r="G3582" s="111" t="s">
        <v>26</v>
      </c>
      <c r="H3582" s="102" t="s">
        <v>323</v>
      </c>
      <c r="I3582" s="21">
        <v>827211</v>
      </c>
      <c r="J3582" s="71">
        <v>104.306</v>
      </c>
      <c r="K3582" s="21">
        <v>865741</v>
      </c>
      <c r="L3582" s="21">
        <v>830000</v>
      </c>
      <c r="M3582" s="21">
        <v>828410</v>
      </c>
      <c r="N3582" s="21"/>
      <c r="O3582" s="21">
        <v>541</v>
      </c>
      <c r="P3582" s="21"/>
      <c r="Q3582" s="21"/>
      <c r="R3582" s="22">
        <v>3</v>
      </c>
      <c r="S3582" s="22">
        <v>3.073</v>
      </c>
      <c r="T3582" s="20" t="s">
        <v>4949</v>
      </c>
      <c r="U3582" s="21">
        <v>5948</v>
      </c>
      <c r="V3582" s="21">
        <v>24900</v>
      </c>
      <c r="W3582" s="34">
        <v>40448</v>
      </c>
      <c r="X3582" s="34">
        <v>42282</v>
      </c>
      <c r="Y3582" s="109"/>
      <c r="Z3582" s="70" t="s">
        <v>4927</v>
      </c>
      <c r="AA3582" s="20" t="s">
        <v>4926</v>
      </c>
      <c r="AB3582" s="109"/>
      <c r="AC3582" s="19"/>
      <c r="AD3582" s="22"/>
      <c r="AE3582" s="19"/>
    </row>
    <row r="3583" spans="2:31" x14ac:dyDescent="0.2">
      <c r="B3583" s="14" t="s">
        <v>9280</v>
      </c>
      <c r="C3583" s="33" t="s">
        <v>9279</v>
      </c>
      <c r="D3583" s="16" t="s">
        <v>9278</v>
      </c>
      <c r="E3583" s="104" t="s">
        <v>5057</v>
      </c>
      <c r="F3583" s="18" t="s">
        <v>116</v>
      </c>
      <c r="G3583" s="111" t="s">
        <v>26</v>
      </c>
      <c r="H3583" s="102" t="s">
        <v>323</v>
      </c>
      <c r="I3583" s="21">
        <v>26766657</v>
      </c>
      <c r="J3583" s="71">
        <v>106.249</v>
      </c>
      <c r="K3583" s="21">
        <v>28416242</v>
      </c>
      <c r="L3583" s="21">
        <v>26745000</v>
      </c>
      <c r="M3583" s="21">
        <v>26752317</v>
      </c>
      <c r="N3583" s="21"/>
      <c r="O3583" s="21">
        <v>-6222</v>
      </c>
      <c r="P3583" s="21"/>
      <c r="Q3583" s="21"/>
      <c r="R3583" s="22">
        <v>5.375</v>
      </c>
      <c r="S3583" s="22">
        <v>5.3559999999999999</v>
      </c>
      <c r="T3583" s="20" t="s">
        <v>85</v>
      </c>
      <c r="U3583" s="21">
        <v>602970</v>
      </c>
      <c r="V3583" s="21">
        <v>1437544</v>
      </c>
      <c r="W3583" s="34">
        <v>40028</v>
      </c>
      <c r="X3583" s="34">
        <v>41850</v>
      </c>
      <c r="Y3583" s="109"/>
      <c r="Z3583" s="70" t="s">
        <v>4927</v>
      </c>
      <c r="AA3583" s="20" t="s">
        <v>4926</v>
      </c>
      <c r="AB3583" s="109"/>
      <c r="AC3583" s="19"/>
      <c r="AD3583" s="22"/>
      <c r="AE3583" s="19"/>
    </row>
    <row r="3584" spans="2:31" x14ac:dyDescent="0.2">
      <c r="B3584" s="14" t="s">
        <v>9277</v>
      </c>
      <c r="C3584" s="33" t="s">
        <v>9276</v>
      </c>
      <c r="D3584" s="16" t="s">
        <v>9275</v>
      </c>
      <c r="E3584" s="104" t="s">
        <v>26</v>
      </c>
      <c r="F3584" s="18" t="s">
        <v>116</v>
      </c>
      <c r="G3584" s="111" t="s">
        <v>26</v>
      </c>
      <c r="H3584" s="102" t="s">
        <v>323</v>
      </c>
      <c r="I3584" s="21">
        <v>9940350</v>
      </c>
      <c r="J3584" s="71">
        <v>109.79</v>
      </c>
      <c r="K3584" s="21">
        <v>10978980</v>
      </c>
      <c r="L3584" s="21">
        <v>10000000</v>
      </c>
      <c r="M3584" s="21">
        <v>9951201</v>
      </c>
      <c r="N3584" s="21"/>
      <c r="O3584" s="21">
        <v>7200</v>
      </c>
      <c r="P3584" s="21"/>
      <c r="Q3584" s="21"/>
      <c r="R3584" s="22">
        <v>4.25</v>
      </c>
      <c r="S3584" s="22">
        <v>4.3239999999999998</v>
      </c>
      <c r="T3584" s="20" t="s">
        <v>4965</v>
      </c>
      <c r="U3584" s="21">
        <v>69653</v>
      </c>
      <c r="V3584" s="21">
        <v>425000</v>
      </c>
      <c r="W3584" s="34">
        <v>40478</v>
      </c>
      <c r="X3584" s="34">
        <v>44137</v>
      </c>
      <c r="Y3584" s="109"/>
      <c r="Z3584" s="70" t="s">
        <v>4927</v>
      </c>
      <c r="AA3584" s="20" t="s">
        <v>4926</v>
      </c>
      <c r="AB3584" s="109"/>
      <c r="AC3584" s="19"/>
      <c r="AD3584" s="22"/>
      <c r="AE3584" s="19"/>
    </row>
    <row r="3585" spans="2:31" x14ac:dyDescent="0.2">
      <c r="B3585" s="14" t="s">
        <v>9274</v>
      </c>
      <c r="C3585" s="33" t="s">
        <v>9273</v>
      </c>
      <c r="D3585" s="16" t="s">
        <v>9272</v>
      </c>
      <c r="E3585" s="104" t="s">
        <v>26</v>
      </c>
      <c r="F3585" s="18" t="s">
        <v>116</v>
      </c>
      <c r="G3585" s="111" t="s">
        <v>26</v>
      </c>
      <c r="H3585" s="102" t="s">
        <v>611</v>
      </c>
      <c r="I3585" s="21">
        <v>30697750</v>
      </c>
      <c r="J3585" s="71">
        <v>107.58</v>
      </c>
      <c r="K3585" s="21">
        <v>38852373</v>
      </c>
      <c r="L3585" s="21">
        <v>36115000</v>
      </c>
      <c r="M3585" s="21">
        <v>31690440</v>
      </c>
      <c r="N3585" s="21"/>
      <c r="O3585" s="21">
        <v>335798</v>
      </c>
      <c r="P3585" s="21"/>
      <c r="Q3585" s="21"/>
      <c r="R3585" s="22">
        <v>7.875</v>
      </c>
      <c r="S3585" s="22">
        <v>10.183</v>
      </c>
      <c r="T3585" s="20" t="s">
        <v>4965</v>
      </c>
      <c r="U3585" s="21">
        <v>474009</v>
      </c>
      <c r="V3585" s="21">
        <v>2844056</v>
      </c>
      <c r="W3585" s="34">
        <v>40157</v>
      </c>
      <c r="X3585" s="34">
        <v>44136</v>
      </c>
      <c r="Y3585" s="109"/>
      <c r="Z3585" s="70" t="s">
        <v>4927</v>
      </c>
      <c r="AA3585" s="20" t="s">
        <v>4926</v>
      </c>
      <c r="AB3585" s="109"/>
      <c r="AC3585" s="19"/>
      <c r="AD3585" s="22"/>
      <c r="AE3585" s="19"/>
    </row>
    <row r="3586" spans="2:31" x14ac:dyDescent="0.2">
      <c r="B3586" s="14" t="s">
        <v>9271</v>
      </c>
      <c r="C3586" s="33" t="s">
        <v>9270</v>
      </c>
      <c r="D3586" s="16" t="s">
        <v>9267</v>
      </c>
      <c r="E3586" s="104" t="s">
        <v>26</v>
      </c>
      <c r="F3586" s="18" t="s">
        <v>116</v>
      </c>
      <c r="G3586" s="111" t="s">
        <v>26</v>
      </c>
      <c r="H3586" s="102" t="s">
        <v>611</v>
      </c>
      <c r="I3586" s="21">
        <v>11950560</v>
      </c>
      <c r="J3586" s="71">
        <v>111.75</v>
      </c>
      <c r="K3586" s="21">
        <v>13410000</v>
      </c>
      <c r="L3586" s="21">
        <v>12000000</v>
      </c>
      <c r="M3586" s="21">
        <v>11978811</v>
      </c>
      <c r="N3586" s="21"/>
      <c r="O3586" s="21">
        <v>4927</v>
      </c>
      <c r="P3586" s="21"/>
      <c r="Q3586" s="21"/>
      <c r="R3586" s="22">
        <v>6.5</v>
      </c>
      <c r="S3586" s="22">
        <v>6.5570000000000004</v>
      </c>
      <c r="T3586" s="20" t="s">
        <v>85</v>
      </c>
      <c r="U3586" s="21">
        <v>359667</v>
      </c>
      <c r="V3586" s="21">
        <v>780000</v>
      </c>
      <c r="W3586" s="34">
        <v>38911</v>
      </c>
      <c r="X3586" s="34">
        <v>42566</v>
      </c>
      <c r="Y3586" s="109"/>
      <c r="Z3586" s="70" t="s">
        <v>4927</v>
      </c>
      <c r="AA3586" s="20" t="s">
        <v>4926</v>
      </c>
      <c r="AB3586" s="109"/>
      <c r="AC3586" s="19"/>
      <c r="AD3586" s="22"/>
      <c r="AE3586" s="19"/>
    </row>
    <row r="3587" spans="2:31" x14ac:dyDescent="0.2">
      <c r="B3587" s="14" t="s">
        <v>9269</v>
      </c>
      <c r="C3587" s="33" t="s">
        <v>9268</v>
      </c>
      <c r="D3587" s="16" t="s">
        <v>9267</v>
      </c>
      <c r="E3587" s="104" t="s">
        <v>26</v>
      </c>
      <c r="F3587" s="18" t="s">
        <v>116</v>
      </c>
      <c r="G3587" s="111" t="s">
        <v>26</v>
      </c>
      <c r="H3587" s="102" t="s">
        <v>611</v>
      </c>
      <c r="I3587" s="21">
        <v>15616494</v>
      </c>
      <c r="J3587" s="71">
        <v>101.75</v>
      </c>
      <c r="K3587" s="21">
        <v>15644063</v>
      </c>
      <c r="L3587" s="21">
        <v>15375000</v>
      </c>
      <c r="M3587" s="21">
        <v>15596964</v>
      </c>
      <c r="N3587" s="21"/>
      <c r="O3587" s="21">
        <v>-2647</v>
      </c>
      <c r="P3587" s="21"/>
      <c r="Q3587" s="21"/>
      <c r="R3587" s="22">
        <v>7.125</v>
      </c>
      <c r="S3587" s="22">
        <v>6.9969999999999999</v>
      </c>
      <c r="T3587" s="20" t="s">
        <v>85</v>
      </c>
      <c r="U3587" s="21">
        <v>505133</v>
      </c>
      <c r="V3587" s="21">
        <v>1095469</v>
      </c>
      <c r="W3587" s="34">
        <v>39003</v>
      </c>
      <c r="X3587" s="34">
        <v>49871</v>
      </c>
      <c r="Y3587" s="109"/>
      <c r="Z3587" s="70" t="s">
        <v>4927</v>
      </c>
      <c r="AA3587" s="20" t="s">
        <v>4926</v>
      </c>
      <c r="AB3587" s="109"/>
      <c r="AC3587" s="19"/>
      <c r="AD3587" s="22"/>
      <c r="AE3587" s="19"/>
    </row>
    <row r="3588" spans="2:31" x14ac:dyDescent="0.2">
      <c r="B3588" s="14" t="s">
        <v>9266</v>
      </c>
      <c r="C3588" s="33" t="s">
        <v>9265</v>
      </c>
      <c r="D3588" s="16" t="s">
        <v>9264</v>
      </c>
      <c r="E3588" s="104" t="s">
        <v>26</v>
      </c>
      <c r="F3588" s="18" t="s">
        <v>4929</v>
      </c>
      <c r="G3588" s="111" t="s">
        <v>26</v>
      </c>
      <c r="H3588" s="102" t="s">
        <v>611</v>
      </c>
      <c r="I3588" s="21">
        <v>11981780</v>
      </c>
      <c r="J3588" s="71">
        <v>102.032</v>
      </c>
      <c r="K3588" s="21">
        <v>12243840</v>
      </c>
      <c r="L3588" s="21">
        <v>12000000</v>
      </c>
      <c r="M3588" s="21">
        <v>11999952</v>
      </c>
      <c r="N3588" s="21"/>
      <c r="O3588" s="21">
        <v>2729</v>
      </c>
      <c r="P3588" s="21"/>
      <c r="Q3588" s="21"/>
      <c r="R3588" s="22">
        <v>6.875</v>
      </c>
      <c r="S3588" s="22">
        <v>6.891</v>
      </c>
      <c r="T3588" s="20" t="s">
        <v>89</v>
      </c>
      <c r="U3588" s="21">
        <v>36667</v>
      </c>
      <c r="V3588" s="21">
        <v>825000</v>
      </c>
      <c r="W3588" s="34">
        <v>35997</v>
      </c>
      <c r="X3588" s="34">
        <v>41470</v>
      </c>
      <c r="Y3588" s="109"/>
      <c r="Z3588" s="70" t="s">
        <v>4927</v>
      </c>
      <c r="AA3588" s="20" t="s">
        <v>5160</v>
      </c>
      <c r="AB3588" s="109"/>
      <c r="AC3588" s="19"/>
      <c r="AD3588" s="22"/>
      <c r="AE3588" s="19"/>
    </row>
    <row r="3589" spans="2:31" x14ac:dyDescent="0.2">
      <c r="B3589" s="14" t="s">
        <v>9263</v>
      </c>
      <c r="C3589" s="33" t="s">
        <v>9262</v>
      </c>
      <c r="D3589" s="16" t="s">
        <v>9261</v>
      </c>
      <c r="E3589" s="104" t="s">
        <v>26</v>
      </c>
      <c r="F3589" s="18" t="s">
        <v>116</v>
      </c>
      <c r="G3589" s="111" t="s">
        <v>26</v>
      </c>
      <c r="H3589" s="102" t="s">
        <v>334</v>
      </c>
      <c r="I3589" s="21">
        <v>13241388</v>
      </c>
      <c r="J3589" s="71">
        <v>100.935</v>
      </c>
      <c r="K3589" s="21">
        <v>13373888</v>
      </c>
      <c r="L3589" s="21">
        <v>13250000</v>
      </c>
      <c r="M3589" s="21">
        <v>13241697</v>
      </c>
      <c r="N3589" s="21"/>
      <c r="O3589" s="21">
        <v>309</v>
      </c>
      <c r="P3589" s="21"/>
      <c r="Q3589" s="21"/>
      <c r="R3589" s="22">
        <v>3</v>
      </c>
      <c r="S3589" s="22">
        <v>3.0139999999999998</v>
      </c>
      <c r="T3589" s="20" t="s">
        <v>4949</v>
      </c>
      <c r="U3589" s="21">
        <v>75083</v>
      </c>
      <c r="V3589" s="21"/>
      <c r="W3589" s="34">
        <v>41197</v>
      </c>
      <c r="X3589" s="34">
        <v>43031</v>
      </c>
      <c r="Y3589" s="109"/>
      <c r="Z3589" s="70" t="s">
        <v>4927</v>
      </c>
      <c r="AA3589" s="20" t="s">
        <v>4926</v>
      </c>
      <c r="AB3589" s="109"/>
      <c r="AC3589" s="19"/>
      <c r="AD3589" s="22"/>
      <c r="AE3589" s="19"/>
    </row>
    <row r="3590" spans="2:31" x14ac:dyDescent="0.2">
      <c r="B3590" s="14" t="s">
        <v>9260</v>
      </c>
      <c r="C3590" s="33" t="s">
        <v>9259</v>
      </c>
      <c r="D3590" s="16" t="s">
        <v>9258</v>
      </c>
      <c r="E3590" s="104" t="s">
        <v>26</v>
      </c>
      <c r="F3590" s="18" t="s">
        <v>116</v>
      </c>
      <c r="G3590" s="111" t="s">
        <v>26</v>
      </c>
      <c r="H3590" s="102" t="s">
        <v>334</v>
      </c>
      <c r="I3590" s="21">
        <v>5970360</v>
      </c>
      <c r="J3590" s="71">
        <v>106.042</v>
      </c>
      <c r="K3590" s="21">
        <v>6362520</v>
      </c>
      <c r="L3590" s="21">
        <v>6000000</v>
      </c>
      <c r="M3590" s="21">
        <v>5994327</v>
      </c>
      <c r="N3590" s="21"/>
      <c r="O3590" s="21">
        <v>3530</v>
      </c>
      <c r="P3590" s="21"/>
      <c r="Q3590" s="21"/>
      <c r="R3590" s="22">
        <v>6.125</v>
      </c>
      <c r="S3590" s="22">
        <v>6.1920000000000002</v>
      </c>
      <c r="T3590" s="20" t="s">
        <v>85</v>
      </c>
      <c r="U3590" s="21">
        <v>183750</v>
      </c>
      <c r="V3590" s="21">
        <v>367500</v>
      </c>
      <c r="W3590" s="34">
        <v>38163</v>
      </c>
      <c r="X3590" s="34">
        <v>41821</v>
      </c>
      <c r="Y3590" s="109"/>
      <c r="Z3590" s="70" t="s">
        <v>4927</v>
      </c>
      <c r="AA3590" s="20" t="s">
        <v>4926</v>
      </c>
      <c r="AB3590" s="109"/>
      <c r="AC3590" s="19"/>
      <c r="AD3590" s="22"/>
      <c r="AE3590" s="19"/>
    </row>
    <row r="3591" spans="2:31" x14ac:dyDescent="0.2">
      <c r="B3591" s="14" t="s">
        <v>9257</v>
      </c>
      <c r="C3591" s="33" t="s">
        <v>9256</v>
      </c>
      <c r="D3591" s="16" t="s">
        <v>9255</v>
      </c>
      <c r="E3591" s="104" t="s">
        <v>26</v>
      </c>
      <c r="F3591" s="18" t="s">
        <v>4929</v>
      </c>
      <c r="G3591" s="111" t="s">
        <v>26</v>
      </c>
      <c r="H3591" s="102" t="s">
        <v>334</v>
      </c>
      <c r="I3591" s="21">
        <v>9956400</v>
      </c>
      <c r="J3591" s="71">
        <v>108.664</v>
      </c>
      <c r="K3591" s="21">
        <v>10866390</v>
      </c>
      <c r="L3591" s="21">
        <v>10000000</v>
      </c>
      <c r="M3591" s="21">
        <v>9964614</v>
      </c>
      <c r="N3591" s="21"/>
      <c r="O3591" s="21">
        <v>3541</v>
      </c>
      <c r="P3591" s="21"/>
      <c r="Q3591" s="21"/>
      <c r="R3591" s="22">
        <v>5</v>
      </c>
      <c r="S3591" s="22">
        <v>5.056</v>
      </c>
      <c r="T3591" s="20" t="s">
        <v>4985</v>
      </c>
      <c r="U3591" s="21">
        <v>147222</v>
      </c>
      <c r="V3591" s="21">
        <v>500000</v>
      </c>
      <c r="W3591" s="34">
        <v>40430</v>
      </c>
      <c r="X3591" s="34">
        <v>44089</v>
      </c>
      <c r="Y3591" s="109"/>
      <c r="Z3591" s="70" t="s">
        <v>4927</v>
      </c>
      <c r="AA3591" s="20" t="s">
        <v>4926</v>
      </c>
      <c r="AB3591" s="109"/>
      <c r="AC3591" s="19"/>
      <c r="AD3591" s="22"/>
      <c r="AE3591" s="19"/>
    </row>
    <row r="3592" spans="2:31" x14ac:dyDescent="0.2">
      <c r="B3592" s="14" t="s">
        <v>9254</v>
      </c>
      <c r="C3592" s="33" t="s">
        <v>9253</v>
      </c>
      <c r="D3592" s="16" t="s">
        <v>9252</v>
      </c>
      <c r="E3592" s="104" t="s">
        <v>26</v>
      </c>
      <c r="F3592" s="18" t="s">
        <v>116</v>
      </c>
      <c r="G3592" s="111" t="s">
        <v>26</v>
      </c>
      <c r="H3592" s="102" t="s">
        <v>323</v>
      </c>
      <c r="I3592" s="21">
        <v>4998550</v>
      </c>
      <c r="J3592" s="71">
        <v>102.392</v>
      </c>
      <c r="K3592" s="21">
        <v>5119605</v>
      </c>
      <c r="L3592" s="21">
        <v>5000000</v>
      </c>
      <c r="M3592" s="21">
        <v>4998936</v>
      </c>
      <c r="N3592" s="21"/>
      <c r="O3592" s="21">
        <v>386</v>
      </c>
      <c r="P3592" s="21"/>
      <c r="Q3592" s="21"/>
      <c r="R3592" s="22">
        <v>2</v>
      </c>
      <c r="S3592" s="22">
        <v>2.0099999999999998</v>
      </c>
      <c r="T3592" s="20" t="s">
        <v>4985</v>
      </c>
      <c r="U3592" s="21">
        <v>31111</v>
      </c>
      <c r="V3592" s="21">
        <v>50000</v>
      </c>
      <c r="W3592" s="34">
        <v>40969</v>
      </c>
      <c r="X3592" s="34">
        <v>42072</v>
      </c>
      <c r="Y3592" s="109"/>
      <c r="Z3592" s="70" t="s">
        <v>4927</v>
      </c>
      <c r="AA3592" s="20" t="s">
        <v>4926</v>
      </c>
      <c r="AB3592" s="109"/>
      <c r="AC3592" s="19"/>
      <c r="AD3592" s="22"/>
      <c r="AE3592" s="19"/>
    </row>
    <row r="3593" spans="2:31" x14ac:dyDescent="0.2">
      <c r="B3593" s="14" t="s">
        <v>9251</v>
      </c>
      <c r="C3593" s="33" t="s">
        <v>9250</v>
      </c>
      <c r="D3593" s="16" t="s">
        <v>9249</v>
      </c>
      <c r="E3593" s="104" t="s">
        <v>26</v>
      </c>
      <c r="F3593" s="18" t="s">
        <v>116</v>
      </c>
      <c r="G3593" s="111" t="s">
        <v>26</v>
      </c>
      <c r="H3593" s="102" t="s">
        <v>323</v>
      </c>
      <c r="I3593" s="21">
        <v>9482805</v>
      </c>
      <c r="J3593" s="71">
        <v>105.19</v>
      </c>
      <c r="K3593" s="21">
        <v>9993088</v>
      </c>
      <c r="L3593" s="21">
        <v>9500000</v>
      </c>
      <c r="M3593" s="21">
        <v>9485450</v>
      </c>
      <c r="N3593" s="21"/>
      <c r="O3593" s="21">
        <v>2645</v>
      </c>
      <c r="P3593" s="21"/>
      <c r="Q3593" s="21"/>
      <c r="R3593" s="22">
        <v>2.75</v>
      </c>
      <c r="S3593" s="22">
        <v>2.7890000000000001</v>
      </c>
      <c r="T3593" s="20" t="s">
        <v>4985</v>
      </c>
      <c r="U3593" s="21">
        <v>81278</v>
      </c>
      <c r="V3593" s="21">
        <v>130625</v>
      </c>
      <c r="W3593" s="34">
        <v>40969</v>
      </c>
      <c r="X3593" s="34">
        <v>42803</v>
      </c>
      <c r="Y3593" s="109"/>
      <c r="Z3593" s="70" t="s">
        <v>4927</v>
      </c>
      <c r="AA3593" s="20" t="s">
        <v>4926</v>
      </c>
      <c r="AB3593" s="109"/>
      <c r="AC3593" s="19"/>
      <c r="AD3593" s="22"/>
      <c r="AE3593" s="19"/>
    </row>
    <row r="3594" spans="2:31" x14ac:dyDescent="0.2">
      <c r="B3594" s="14" t="s">
        <v>9248</v>
      </c>
      <c r="C3594" s="33" t="s">
        <v>9247</v>
      </c>
      <c r="D3594" s="16" t="s">
        <v>9244</v>
      </c>
      <c r="E3594" s="104" t="s">
        <v>26</v>
      </c>
      <c r="F3594" s="18" t="s">
        <v>116</v>
      </c>
      <c r="G3594" s="111" t="s">
        <v>26</v>
      </c>
      <c r="H3594" s="102" t="s">
        <v>323</v>
      </c>
      <c r="I3594" s="21">
        <v>29998800</v>
      </c>
      <c r="J3594" s="71">
        <v>102.251</v>
      </c>
      <c r="K3594" s="21">
        <v>30675180</v>
      </c>
      <c r="L3594" s="21">
        <v>30000000</v>
      </c>
      <c r="M3594" s="21">
        <v>29999880</v>
      </c>
      <c r="N3594" s="21"/>
      <c r="O3594" s="21">
        <v>151</v>
      </c>
      <c r="P3594" s="21"/>
      <c r="Q3594" s="21"/>
      <c r="R3594" s="22">
        <v>5.35</v>
      </c>
      <c r="S3594" s="22">
        <v>5.351</v>
      </c>
      <c r="T3594" s="20" t="s">
        <v>89</v>
      </c>
      <c r="U3594" s="21">
        <v>84708</v>
      </c>
      <c r="V3594" s="21">
        <v>1605000</v>
      </c>
      <c r="W3594" s="34">
        <v>39604</v>
      </c>
      <c r="X3594" s="34">
        <v>41437</v>
      </c>
      <c r="Y3594" s="109"/>
      <c r="Z3594" s="70" t="s">
        <v>4927</v>
      </c>
      <c r="AA3594" s="20" t="s">
        <v>4926</v>
      </c>
      <c r="AB3594" s="109"/>
      <c r="AC3594" s="19"/>
      <c r="AD3594" s="22"/>
      <c r="AE3594" s="19"/>
    </row>
    <row r="3595" spans="2:31" x14ac:dyDescent="0.2">
      <c r="B3595" s="14" t="s">
        <v>9246</v>
      </c>
      <c r="C3595" s="33" t="s">
        <v>9245</v>
      </c>
      <c r="D3595" s="16" t="s">
        <v>9244</v>
      </c>
      <c r="E3595" s="104" t="s">
        <v>26</v>
      </c>
      <c r="F3595" s="18" t="s">
        <v>116</v>
      </c>
      <c r="G3595" s="111" t="s">
        <v>26</v>
      </c>
      <c r="H3595" s="102" t="s">
        <v>323</v>
      </c>
      <c r="I3595" s="21">
        <v>18616648</v>
      </c>
      <c r="J3595" s="71">
        <v>105.914</v>
      </c>
      <c r="K3595" s="21">
        <v>19721112</v>
      </c>
      <c r="L3595" s="21">
        <v>18620000</v>
      </c>
      <c r="M3595" s="21">
        <v>18618472</v>
      </c>
      <c r="N3595" s="21"/>
      <c r="O3595" s="21">
        <v>651</v>
      </c>
      <c r="P3595" s="21"/>
      <c r="Q3595" s="21"/>
      <c r="R3595" s="22">
        <v>3.75</v>
      </c>
      <c r="S3595" s="22">
        <v>3.754</v>
      </c>
      <c r="T3595" s="20" t="s">
        <v>4985</v>
      </c>
      <c r="U3595" s="21">
        <v>230810</v>
      </c>
      <c r="V3595" s="21">
        <v>698250</v>
      </c>
      <c r="W3595" s="34">
        <v>40232</v>
      </c>
      <c r="X3595" s="34">
        <v>42065</v>
      </c>
      <c r="Y3595" s="109"/>
      <c r="Z3595" s="70" t="s">
        <v>4927</v>
      </c>
      <c r="AA3595" s="20" t="s">
        <v>4926</v>
      </c>
      <c r="AB3595" s="109"/>
      <c r="AC3595" s="19"/>
      <c r="AD3595" s="22"/>
      <c r="AE3595" s="19"/>
    </row>
    <row r="3596" spans="2:31" x14ac:dyDescent="0.2">
      <c r="B3596" s="14" t="s">
        <v>9243</v>
      </c>
      <c r="C3596" s="33" t="s">
        <v>9242</v>
      </c>
      <c r="D3596" s="16" t="s">
        <v>9241</v>
      </c>
      <c r="E3596" s="104" t="s">
        <v>26</v>
      </c>
      <c r="F3596" s="18" t="s">
        <v>116</v>
      </c>
      <c r="G3596" s="111" t="s">
        <v>26</v>
      </c>
      <c r="H3596" s="102" t="s">
        <v>323</v>
      </c>
      <c r="I3596" s="21">
        <v>19976200</v>
      </c>
      <c r="J3596" s="71">
        <v>105.748</v>
      </c>
      <c r="K3596" s="21">
        <v>21149500</v>
      </c>
      <c r="L3596" s="21">
        <v>20000000</v>
      </c>
      <c r="M3596" s="21">
        <v>19989097</v>
      </c>
      <c r="N3596" s="21"/>
      <c r="O3596" s="21">
        <v>4708</v>
      </c>
      <c r="P3596" s="21"/>
      <c r="Q3596" s="21"/>
      <c r="R3596" s="22">
        <v>4.6500000000000004</v>
      </c>
      <c r="S3596" s="22">
        <v>4.6769999999999996</v>
      </c>
      <c r="T3596" s="20" t="s">
        <v>118</v>
      </c>
      <c r="U3596" s="21">
        <v>325500</v>
      </c>
      <c r="V3596" s="21">
        <v>930000</v>
      </c>
      <c r="W3596" s="34">
        <v>40227</v>
      </c>
      <c r="X3596" s="34">
        <v>42060</v>
      </c>
      <c r="Y3596" s="109"/>
      <c r="Z3596" s="70" t="s">
        <v>4927</v>
      </c>
      <c r="AA3596" s="20" t="s">
        <v>4926</v>
      </c>
      <c r="AB3596" s="109"/>
      <c r="AC3596" s="19"/>
      <c r="AD3596" s="22"/>
      <c r="AE3596" s="19"/>
    </row>
    <row r="3597" spans="2:31" x14ac:dyDescent="0.2">
      <c r="B3597" s="14" t="s">
        <v>9240</v>
      </c>
      <c r="C3597" s="33" t="s">
        <v>9239</v>
      </c>
      <c r="D3597" s="16" t="s">
        <v>9238</v>
      </c>
      <c r="E3597" s="104" t="s">
        <v>26</v>
      </c>
      <c r="F3597" s="18" t="s">
        <v>116</v>
      </c>
      <c r="G3597" s="111" t="s">
        <v>26</v>
      </c>
      <c r="H3597" s="102" t="s">
        <v>334</v>
      </c>
      <c r="I3597" s="21">
        <v>19901600</v>
      </c>
      <c r="J3597" s="71">
        <v>104.04</v>
      </c>
      <c r="K3597" s="21">
        <v>20807920</v>
      </c>
      <c r="L3597" s="21">
        <v>20000000</v>
      </c>
      <c r="M3597" s="21">
        <v>19973676</v>
      </c>
      <c r="N3597" s="21"/>
      <c r="O3597" s="21">
        <v>9507</v>
      </c>
      <c r="P3597" s="21"/>
      <c r="Q3597" s="21"/>
      <c r="R3597" s="22">
        <v>5</v>
      </c>
      <c r="S3597" s="22">
        <v>5.0549999999999997</v>
      </c>
      <c r="T3597" s="20" t="s">
        <v>118</v>
      </c>
      <c r="U3597" s="21">
        <v>416667</v>
      </c>
      <c r="V3597" s="21">
        <v>1000000</v>
      </c>
      <c r="W3597" s="34">
        <v>37819</v>
      </c>
      <c r="X3597" s="34">
        <v>42217</v>
      </c>
      <c r="Y3597" s="109"/>
      <c r="Z3597" s="70" t="s">
        <v>4927</v>
      </c>
      <c r="AA3597" s="20" t="s">
        <v>4926</v>
      </c>
      <c r="AB3597" s="109"/>
      <c r="AC3597" s="19"/>
      <c r="AD3597" s="22"/>
      <c r="AE3597" s="19"/>
    </row>
    <row r="3598" spans="2:31" x14ac:dyDescent="0.2">
      <c r="B3598" s="14" t="s">
        <v>9237</v>
      </c>
      <c r="C3598" s="33" t="s">
        <v>9236</v>
      </c>
      <c r="D3598" s="16" t="s">
        <v>9235</v>
      </c>
      <c r="E3598" s="104" t="s">
        <v>26</v>
      </c>
      <c r="F3598" s="18" t="s">
        <v>116</v>
      </c>
      <c r="G3598" s="111" t="s">
        <v>26</v>
      </c>
      <c r="H3598" s="102" t="s">
        <v>334</v>
      </c>
      <c r="I3598" s="21">
        <v>9941900</v>
      </c>
      <c r="J3598" s="71">
        <v>102.849</v>
      </c>
      <c r="K3598" s="21">
        <v>10284930</v>
      </c>
      <c r="L3598" s="21">
        <v>10000000</v>
      </c>
      <c r="M3598" s="21">
        <v>9943092</v>
      </c>
      <c r="N3598" s="21"/>
      <c r="O3598" s="21">
        <v>1192</v>
      </c>
      <c r="P3598" s="21"/>
      <c r="Q3598" s="21"/>
      <c r="R3598" s="22">
        <v>4.2</v>
      </c>
      <c r="S3598" s="22">
        <v>4.2720000000000002</v>
      </c>
      <c r="T3598" s="20" t="s">
        <v>4949</v>
      </c>
      <c r="U3598" s="21">
        <v>105000</v>
      </c>
      <c r="V3598" s="21"/>
      <c r="W3598" s="34">
        <v>41176</v>
      </c>
      <c r="X3598" s="34">
        <v>44835</v>
      </c>
      <c r="Y3598" s="109"/>
      <c r="Z3598" s="70" t="s">
        <v>4927</v>
      </c>
      <c r="AA3598" s="20" t="s">
        <v>4926</v>
      </c>
      <c r="AB3598" s="109"/>
      <c r="AC3598" s="19"/>
      <c r="AD3598" s="22"/>
      <c r="AE3598" s="19"/>
    </row>
    <row r="3599" spans="2:31" x14ac:dyDescent="0.2">
      <c r="B3599" s="14" t="s">
        <v>9234</v>
      </c>
      <c r="C3599" s="33" t="s">
        <v>9233</v>
      </c>
      <c r="D3599" s="16" t="s">
        <v>9232</v>
      </c>
      <c r="E3599" s="104" t="s">
        <v>26</v>
      </c>
      <c r="F3599" s="18" t="s">
        <v>4929</v>
      </c>
      <c r="G3599" s="111" t="s">
        <v>26</v>
      </c>
      <c r="H3599" s="102" t="s">
        <v>334</v>
      </c>
      <c r="I3599" s="21">
        <v>19482450</v>
      </c>
      <c r="J3599" s="71">
        <v>101.366</v>
      </c>
      <c r="K3599" s="21">
        <v>19766409</v>
      </c>
      <c r="L3599" s="21">
        <v>19500000</v>
      </c>
      <c r="M3599" s="21">
        <v>19483479</v>
      </c>
      <c r="N3599" s="21"/>
      <c r="O3599" s="21">
        <v>1029</v>
      </c>
      <c r="P3599" s="21"/>
      <c r="Q3599" s="21"/>
      <c r="R3599" s="22">
        <v>1.95</v>
      </c>
      <c r="S3599" s="22">
        <v>1.9690000000000001</v>
      </c>
      <c r="T3599" s="20" t="s">
        <v>4985</v>
      </c>
      <c r="U3599" s="21">
        <v>115131</v>
      </c>
      <c r="V3599" s="21"/>
      <c r="W3599" s="34">
        <v>41157</v>
      </c>
      <c r="X3599" s="34">
        <v>42990</v>
      </c>
      <c r="Y3599" s="109"/>
      <c r="Z3599" s="70" t="s">
        <v>4927</v>
      </c>
      <c r="AA3599" s="20" t="s">
        <v>4926</v>
      </c>
      <c r="AB3599" s="109"/>
      <c r="AC3599" s="19"/>
      <c r="AD3599" s="22"/>
      <c r="AE3599" s="19"/>
    </row>
    <row r="3600" spans="2:31" x14ac:dyDescent="0.2">
      <c r="B3600" s="14" t="s">
        <v>9231</v>
      </c>
      <c r="C3600" s="33" t="s">
        <v>9230</v>
      </c>
      <c r="D3600" s="16" t="s">
        <v>9229</v>
      </c>
      <c r="E3600" s="104" t="s">
        <v>26</v>
      </c>
      <c r="F3600" s="18" t="s">
        <v>116</v>
      </c>
      <c r="G3600" s="111" t="s">
        <v>26</v>
      </c>
      <c r="H3600" s="102" t="s">
        <v>334</v>
      </c>
      <c r="I3600" s="21">
        <v>1196700</v>
      </c>
      <c r="J3600" s="71">
        <v>112.474</v>
      </c>
      <c r="K3600" s="21">
        <v>1349682</v>
      </c>
      <c r="L3600" s="21">
        <v>1200000</v>
      </c>
      <c r="M3600" s="21">
        <v>1197367</v>
      </c>
      <c r="N3600" s="21"/>
      <c r="O3600" s="21">
        <v>291</v>
      </c>
      <c r="P3600" s="21"/>
      <c r="Q3600" s="21"/>
      <c r="R3600" s="22">
        <v>4.9000000000000004</v>
      </c>
      <c r="S3600" s="22">
        <v>4.9349999999999996</v>
      </c>
      <c r="T3600" s="20" t="s">
        <v>118</v>
      </c>
      <c r="U3600" s="21">
        <v>24500</v>
      </c>
      <c r="V3600" s="21">
        <v>58800</v>
      </c>
      <c r="W3600" s="34">
        <v>40380</v>
      </c>
      <c r="X3600" s="34">
        <v>44044</v>
      </c>
      <c r="Y3600" s="109"/>
      <c r="Z3600" s="70" t="s">
        <v>4927</v>
      </c>
      <c r="AA3600" s="20" t="s">
        <v>4926</v>
      </c>
      <c r="AB3600" s="109"/>
      <c r="AC3600" s="19"/>
      <c r="AD3600" s="22"/>
      <c r="AE3600" s="19"/>
    </row>
    <row r="3601" spans="2:31" x14ac:dyDescent="0.2">
      <c r="B3601" s="14" t="s">
        <v>9228</v>
      </c>
      <c r="C3601" s="33" t="s">
        <v>9227</v>
      </c>
      <c r="D3601" s="16" t="s">
        <v>9215</v>
      </c>
      <c r="E3601" s="104" t="s">
        <v>26</v>
      </c>
      <c r="F3601" s="18" t="s">
        <v>116</v>
      </c>
      <c r="G3601" s="111" t="s">
        <v>26</v>
      </c>
      <c r="H3601" s="102" t="s">
        <v>323</v>
      </c>
      <c r="I3601" s="21">
        <v>23006592</v>
      </c>
      <c r="J3601" s="71">
        <v>104.97499999999999</v>
      </c>
      <c r="K3601" s="21">
        <v>24186240</v>
      </c>
      <c r="L3601" s="21">
        <v>23040000</v>
      </c>
      <c r="M3601" s="21">
        <v>23026820</v>
      </c>
      <c r="N3601" s="21"/>
      <c r="O3601" s="21">
        <v>6426</v>
      </c>
      <c r="P3601" s="21"/>
      <c r="Q3601" s="21"/>
      <c r="R3601" s="22">
        <v>3.7</v>
      </c>
      <c r="S3601" s="22">
        <v>3.7320000000000002</v>
      </c>
      <c r="T3601" s="20" t="s">
        <v>4965</v>
      </c>
      <c r="U3601" s="21">
        <v>113664</v>
      </c>
      <c r="V3601" s="21">
        <v>852480</v>
      </c>
      <c r="W3601" s="34">
        <v>40122</v>
      </c>
      <c r="X3601" s="34">
        <v>41956</v>
      </c>
      <c r="Y3601" s="109"/>
      <c r="Z3601" s="70" t="s">
        <v>4927</v>
      </c>
      <c r="AA3601" s="20" t="s">
        <v>4926</v>
      </c>
      <c r="AB3601" s="109"/>
      <c r="AC3601" s="19"/>
      <c r="AD3601" s="22"/>
      <c r="AE3601" s="19"/>
    </row>
    <row r="3602" spans="2:31" x14ac:dyDescent="0.2">
      <c r="B3602" s="14" t="s">
        <v>9226</v>
      </c>
      <c r="C3602" s="33" t="s">
        <v>9225</v>
      </c>
      <c r="D3602" s="16" t="s">
        <v>9215</v>
      </c>
      <c r="E3602" s="104" t="s">
        <v>5057</v>
      </c>
      <c r="F3602" s="18" t="s">
        <v>116</v>
      </c>
      <c r="G3602" s="111" t="s">
        <v>26</v>
      </c>
      <c r="H3602" s="102" t="s">
        <v>323</v>
      </c>
      <c r="I3602" s="21">
        <v>19904600</v>
      </c>
      <c r="J3602" s="71">
        <v>116.011</v>
      </c>
      <c r="K3602" s="21">
        <v>23202200</v>
      </c>
      <c r="L3602" s="21">
        <v>20000000</v>
      </c>
      <c r="M3602" s="21">
        <v>19919866</v>
      </c>
      <c r="N3602" s="21"/>
      <c r="O3602" s="21">
        <v>7603</v>
      </c>
      <c r="P3602" s="21"/>
      <c r="Q3602" s="21"/>
      <c r="R3602" s="22">
        <v>4.875</v>
      </c>
      <c r="S3602" s="22">
        <v>4.9359999999999999</v>
      </c>
      <c r="T3602" s="20" t="s">
        <v>85</v>
      </c>
      <c r="U3602" s="21">
        <v>452292</v>
      </c>
      <c r="V3602" s="21">
        <v>975000</v>
      </c>
      <c r="W3602" s="34">
        <v>40554</v>
      </c>
      <c r="X3602" s="34">
        <v>44210</v>
      </c>
      <c r="Y3602" s="109"/>
      <c r="Z3602" s="70" t="s">
        <v>4927</v>
      </c>
      <c r="AA3602" s="20" t="s">
        <v>4926</v>
      </c>
      <c r="AB3602" s="109"/>
      <c r="AC3602" s="19"/>
      <c r="AD3602" s="22"/>
      <c r="AE3602" s="19"/>
    </row>
    <row r="3603" spans="2:31" x14ac:dyDescent="0.2">
      <c r="B3603" s="14" t="s">
        <v>9224</v>
      </c>
      <c r="C3603" s="33" t="s">
        <v>9223</v>
      </c>
      <c r="D3603" s="16" t="s">
        <v>9215</v>
      </c>
      <c r="E3603" s="104" t="s">
        <v>26</v>
      </c>
      <c r="F3603" s="18" t="s">
        <v>116</v>
      </c>
      <c r="G3603" s="111" t="s">
        <v>26</v>
      </c>
      <c r="H3603" s="102" t="s">
        <v>323</v>
      </c>
      <c r="I3603" s="21">
        <v>14917800</v>
      </c>
      <c r="J3603" s="71">
        <v>115.235</v>
      </c>
      <c r="K3603" s="21">
        <v>17285250</v>
      </c>
      <c r="L3603" s="21">
        <v>15000000</v>
      </c>
      <c r="M3603" s="21">
        <v>14937946</v>
      </c>
      <c r="N3603" s="21"/>
      <c r="O3603" s="21">
        <v>7236</v>
      </c>
      <c r="P3603" s="21"/>
      <c r="Q3603" s="21"/>
      <c r="R3603" s="22">
        <v>4.8760000000000003</v>
      </c>
      <c r="S3603" s="22">
        <v>4.9459999999999997</v>
      </c>
      <c r="T3603" s="20" t="s">
        <v>85</v>
      </c>
      <c r="U3603" s="21">
        <v>312877</v>
      </c>
      <c r="V3603" s="21">
        <v>731400</v>
      </c>
      <c r="W3603" s="34">
        <v>40199</v>
      </c>
      <c r="X3603" s="34">
        <v>43857</v>
      </c>
      <c r="Y3603" s="109"/>
      <c r="Z3603" s="70" t="s">
        <v>4927</v>
      </c>
      <c r="AA3603" s="20" t="s">
        <v>4926</v>
      </c>
      <c r="AB3603" s="109"/>
      <c r="AC3603" s="19"/>
      <c r="AD3603" s="22"/>
      <c r="AE3603" s="19"/>
    </row>
    <row r="3604" spans="2:31" x14ac:dyDescent="0.2">
      <c r="B3604" s="14" t="s">
        <v>9222</v>
      </c>
      <c r="C3604" s="33" t="s">
        <v>9221</v>
      </c>
      <c r="D3604" s="16" t="s">
        <v>9220</v>
      </c>
      <c r="E3604" s="104" t="s">
        <v>26</v>
      </c>
      <c r="F3604" s="18" t="s">
        <v>116</v>
      </c>
      <c r="G3604" s="111" t="s">
        <v>26</v>
      </c>
      <c r="H3604" s="102" t="s">
        <v>323</v>
      </c>
      <c r="I3604" s="21">
        <v>4836800</v>
      </c>
      <c r="J3604" s="71">
        <v>107.277</v>
      </c>
      <c r="K3604" s="21">
        <v>5363850</v>
      </c>
      <c r="L3604" s="21">
        <v>5000000</v>
      </c>
      <c r="M3604" s="21">
        <v>4847418</v>
      </c>
      <c r="N3604" s="21"/>
      <c r="O3604" s="21">
        <v>10618</v>
      </c>
      <c r="P3604" s="21"/>
      <c r="Q3604" s="21"/>
      <c r="R3604" s="22">
        <v>4.875</v>
      </c>
      <c r="S3604" s="22">
        <v>5.3319999999999999</v>
      </c>
      <c r="T3604" s="20" t="s">
        <v>4965</v>
      </c>
      <c r="U3604" s="21">
        <v>32500</v>
      </c>
      <c r="V3604" s="21">
        <v>243750</v>
      </c>
      <c r="W3604" s="34">
        <v>41003</v>
      </c>
      <c r="X3604" s="34">
        <v>44329</v>
      </c>
      <c r="Y3604" s="109"/>
      <c r="Z3604" s="70" t="s">
        <v>4927</v>
      </c>
      <c r="AA3604" s="20" t="s">
        <v>4926</v>
      </c>
      <c r="AB3604" s="109"/>
      <c r="AC3604" s="19"/>
      <c r="AD3604" s="22"/>
      <c r="AE3604" s="19"/>
    </row>
    <row r="3605" spans="2:31" x14ac:dyDescent="0.2">
      <c r="B3605" s="14" t="s">
        <v>9219</v>
      </c>
      <c r="C3605" s="33" t="s">
        <v>9218</v>
      </c>
      <c r="D3605" s="16" t="s">
        <v>9215</v>
      </c>
      <c r="E3605" s="104" t="s">
        <v>26</v>
      </c>
      <c r="F3605" s="18" t="s">
        <v>116</v>
      </c>
      <c r="G3605" s="111" t="s">
        <v>26</v>
      </c>
      <c r="H3605" s="102" t="s">
        <v>323</v>
      </c>
      <c r="I3605" s="21">
        <v>9992600</v>
      </c>
      <c r="J3605" s="71">
        <v>106.485</v>
      </c>
      <c r="K3605" s="21">
        <v>10648500</v>
      </c>
      <c r="L3605" s="21">
        <v>10000000</v>
      </c>
      <c r="M3605" s="21">
        <v>9993688</v>
      </c>
      <c r="N3605" s="21"/>
      <c r="O3605" s="21">
        <v>1088</v>
      </c>
      <c r="P3605" s="21"/>
      <c r="Q3605" s="21"/>
      <c r="R3605" s="22">
        <v>3.125</v>
      </c>
      <c r="S3605" s="22">
        <v>3.141</v>
      </c>
      <c r="T3605" s="20" t="s">
        <v>4985</v>
      </c>
      <c r="U3605" s="21">
        <v>87674</v>
      </c>
      <c r="V3605" s="21">
        <v>156250</v>
      </c>
      <c r="W3605" s="34">
        <v>40982</v>
      </c>
      <c r="X3605" s="34">
        <v>42814</v>
      </c>
      <c r="Y3605" s="109"/>
      <c r="Z3605" s="70" t="s">
        <v>4927</v>
      </c>
      <c r="AA3605" s="20" t="s">
        <v>4926</v>
      </c>
      <c r="AB3605" s="109"/>
      <c r="AC3605" s="19"/>
      <c r="AD3605" s="22"/>
      <c r="AE3605" s="19"/>
    </row>
    <row r="3606" spans="2:31" x14ac:dyDescent="0.2">
      <c r="B3606" s="14" t="s">
        <v>9217</v>
      </c>
      <c r="C3606" s="33" t="s">
        <v>9216</v>
      </c>
      <c r="D3606" s="16" t="s">
        <v>9215</v>
      </c>
      <c r="E3606" s="104" t="s">
        <v>26</v>
      </c>
      <c r="F3606" s="18" t="s">
        <v>116</v>
      </c>
      <c r="G3606" s="111" t="s">
        <v>26</v>
      </c>
      <c r="H3606" s="102" t="s">
        <v>323</v>
      </c>
      <c r="I3606" s="21">
        <v>4989350</v>
      </c>
      <c r="J3606" s="71">
        <v>102.434</v>
      </c>
      <c r="K3606" s="21">
        <v>5121680</v>
      </c>
      <c r="L3606" s="21">
        <v>5000000</v>
      </c>
      <c r="M3606" s="21">
        <v>4992067</v>
      </c>
      <c r="N3606" s="21"/>
      <c r="O3606" s="21">
        <v>2717</v>
      </c>
      <c r="P3606" s="21"/>
      <c r="Q3606" s="21"/>
      <c r="R3606" s="22">
        <v>2.25</v>
      </c>
      <c r="S3606" s="22">
        <v>2.3239999999999998</v>
      </c>
      <c r="T3606" s="20" t="s">
        <v>4985</v>
      </c>
      <c r="U3606" s="21">
        <v>31563</v>
      </c>
      <c r="V3606" s="21">
        <v>56250</v>
      </c>
      <c r="W3606" s="34">
        <v>40982</v>
      </c>
      <c r="X3606" s="34">
        <v>42083</v>
      </c>
      <c r="Y3606" s="109"/>
      <c r="Z3606" s="70" t="s">
        <v>4927</v>
      </c>
      <c r="AA3606" s="20" t="s">
        <v>4926</v>
      </c>
      <c r="AB3606" s="109"/>
      <c r="AC3606" s="19"/>
      <c r="AD3606" s="22"/>
      <c r="AE3606" s="19"/>
    </row>
    <row r="3607" spans="2:31" x14ac:dyDescent="0.2">
      <c r="B3607" s="14" t="s">
        <v>9214</v>
      </c>
      <c r="C3607" s="33" t="s">
        <v>9213</v>
      </c>
      <c r="D3607" s="16" t="s">
        <v>9212</v>
      </c>
      <c r="E3607" s="104" t="s">
        <v>26</v>
      </c>
      <c r="F3607" s="18" t="s">
        <v>4929</v>
      </c>
      <c r="G3607" s="111" t="s">
        <v>26</v>
      </c>
      <c r="H3607" s="102" t="s">
        <v>323</v>
      </c>
      <c r="I3607" s="21">
        <v>13286301</v>
      </c>
      <c r="J3607" s="71">
        <v>104.003</v>
      </c>
      <c r="K3607" s="21">
        <v>13832359</v>
      </c>
      <c r="L3607" s="21">
        <v>13300000</v>
      </c>
      <c r="M3607" s="21">
        <v>13296718</v>
      </c>
      <c r="N3607" s="21"/>
      <c r="O3607" s="21">
        <v>2772</v>
      </c>
      <c r="P3607" s="21"/>
      <c r="Q3607" s="21"/>
      <c r="R3607" s="22">
        <v>4.125</v>
      </c>
      <c r="S3607" s="22">
        <v>4.1479999999999997</v>
      </c>
      <c r="T3607" s="20" t="s">
        <v>118</v>
      </c>
      <c r="U3607" s="21">
        <v>214878</v>
      </c>
      <c r="V3607" s="21">
        <v>548625</v>
      </c>
      <c r="W3607" s="34">
        <v>39848</v>
      </c>
      <c r="X3607" s="34">
        <v>41680</v>
      </c>
      <c r="Y3607" s="109"/>
      <c r="Z3607" s="70" t="s">
        <v>4927</v>
      </c>
      <c r="AA3607" s="20" t="s">
        <v>4926</v>
      </c>
      <c r="AB3607" s="109"/>
      <c r="AC3607" s="19"/>
      <c r="AD3607" s="22"/>
      <c r="AE3607" s="19"/>
    </row>
    <row r="3608" spans="2:31" x14ac:dyDescent="0.2">
      <c r="B3608" s="14" t="s">
        <v>9211</v>
      </c>
      <c r="C3608" s="33" t="s">
        <v>9210</v>
      </c>
      <c r="D3608" s="16" t="s">
        <v>9207</v>
      </c>
      <c r="E3608" s="104" t="s">
        <v>5057</v>
      </c>
      <c r="F3608" s="18" t="s">
        <v>4929</v>
      </c>
      <c r="G3608" s="111" t="s">
        <v>26</v>
      </c>
      <c r="H3608" s="102" t="s">
        <v>323</v>
      </c>
      <c r="I3608" s="21">
        <v>15133643</v>
      </c>
      <c r="J3608" s="71">
        <v>116.64</v>
      </c>
      <c r="K3608" s="21">
        <v>17787585</v>
      </c>
      <c r="L3608" s="21">
        <v>15250000</v>
      </c>
      <c r="M3608" s="21">
        <v>15161280</v>
      </c>
      <c r="N3608" s="21"/>
      <c r="O3608" s="21">
        <v>11091</v>
      </c>
      <c r="P3608" s="21"/>
      <c r="Q3608" s="21"/>
      <c r="R3608" s="22">
        <v>4.4000000000000004</v>
      </c>
      <c r="S3608" s="22">
        <v>4.4939999999999998</v>
      </c>
      <c r="T3608" s="20" t="s">
        <v>4949</v>
      </c>
      <c r="U3608" s="21">
        <v>124881</v>
      </c>
      <c r="V3608" s="21">
        <v>671000</v>
      </c>
      <c r="W3608" s="34">
        <v>40246</v>
      </c>
      <c r="X3608" s="34">
        <v>43945</v>
      </c>
      <c r="Y3608" s="109"/>
      <c r="Z3608" s="70" t="s">
        <v>4927</v>
      </c>
      <c r="AA3608" s="20" t="s">
        <v>4926</v>
      </c>
      <c r="AB3608" s="109"/>
      <c r="AC3608" s="19"/>
      <c r="AD3608" s="22"/>
      <c r="AE3608" s="19"/>
    </row>
    <row r="3609" spans="2:31" x14ac:dyDescent="0.2">
      <c r="B3609" s="14" t="s">
        <v>9209</v>
      </c>
      <c r="C3609" s="33" t="s">
        <v>9208</v>
      </c>
      <c r="D3609" s="16" t="s">
        <v>9207</v>
      </c>
      <c r="E3609" s="104" t="s">
        <v>26</v>
      </c>
      <c r="F3609" s="18" t="s">
        <v>4929</v>
      </c>
      <c r="G3609" s="111" t="s">
        <v>26</v>
      </c>
      <c r="H3609" s="102" t="s">
        <v>323</v>
      </c>
      <c r="I3609" s="21">
        <v>8930250</v>
      </c>
      <c r="J3609" s="71">
        <v>100.27</v>
      </c>
      <c r="K3609" s="21">
        <v>9024273</v>
      </c>
      <c r="L3609" s="21">
        <v>9000000</v>
      </c>
      <c r="M3609" s="21">
        <v>8931993</v>
      </c>
      <c r="N3609" s="21"/>
      <c r="O3609" s="21">
        <v>1743</v>
      </c>
      <c r="P3609" s="21"/>
      <c r="Q3609" s="21"/>
      <c r="R3609" s="22">
        <v>2.4</v>
      </c>
      <c r="S3609" s="22">
        <v>2.488</v>
      </c>
      <c r="T3609" s="20" t="s">
        <v>4985</v>
      </c>
      <c r="U3609" s="21">
        <v>60000</v>
      </c>
      <c r="V3609" s="21"/>
      <c r="W3609" s="34">
        <v>41170</v>
      </c>
      <c r="X3609" s="34">
        <v>44825</v>
      </c>
      <c r="Y3609" s="109"/>
      <c r="Z3609" s="70" t="s">
        <v>4927</v>
      </c>
      <c r="AA3609" s="20" t="s">
        <v>4926</v>
      </c>
      <c r="AB3609" s="109"/>
      <c r="AC3609" s="31"/>
      <c r="AD3609" s="22"/>
      <c r="AE3609" s="19"/>
    </row>
    <row r="3610" spans="2:31" x14ac:dyDescent="0.2">
      <c r="B3610" s="14" t="s">
        <v>9206</v>
      </c>
      <c r="C3610" s="33" t="s">
        <v>9205</v>
      </c>
      <c r="D3610" s="16" t="s">
        <v>9204</v>
      </c>
      <c r="E3610" s="104" t="s">
        <v>26</v>
      </c>
      <c r="F3610" s="18" t="s">
        <v>116</v>
      </c>
      <c r="G3610" s="111" t="s">
        <v>26</v>
      </c>
      <c r="H3610" s="102" t="s">
        <v>590</v>
      </c>
      <c r="I3610" s="21">
        <v>5269650</v>
      </c>
      <c r="J3610" s="71">
        <v>107.97499999999999</v>
      </c>
      <c r="K3610" s="21">
        <v>5398750</v>
      </c>
      <c r="L3610" s="21">
        <v>5000000</v>
      </c>
      <c r="M3610" s="21">
        <v>5172795</v>
      </c>
      <c r="N3610" s="21"/>
      <c r="O3610" s="21">
        <v>-73645</v>
      </c>
      <c r="P3610" s="21"/>
      <c r="Q3610" s="21"/>
      <c r="R3610" s="22">
        <v>5.17</v>
      </c>
      <c r="S3610" s="22">
        <v>3.59</v>
      </c>
      <c r="T3610" s="20" t="s">
        <v>4949</v>
      </c>
      <c r="U3610" s="21">
        <v>50982</v>
      </c>
      <c r="V3610" s="21">
        <v>258500</v>
      </c>
      <c r="W3610" s="34">
        <v>40752</v>
      </c>
      <c r="X3610" s="34">
        <v>42114</v>
      </c>
      <c r="Y3610" s="109"/>
      <c r="Z3610" s="70" t="s">
        <v>531</v>
      </c>
      <c r="AA3610" s="20" t="s">
        <v>26</v>
      </c>
      <c r="AB3610" s="109"/>
      <c r="AC3610" s="31"/>
      <c r="AD3610" s="22"/>
      <c r="AE3610" s="19"/>
    </row>
    <row r="3611" spans="2:31" x14ac:dyDescent="0.2">
      <c r="B3611" s="14" t="s">
        <v>9203</v>
      </c>
      <c r="C3611" s="33" t="s">
        <v>9202</v>
      </c>
      <c r="D3611" s="16" t="s">
        <v>9201</v>
      </c>
      <c r="E3611" s="104" t="s">
        <v>26</v>
      </c>
      <c r="F3611" s="18" t="s">
        <v>116</v>
      </c>
      <c r="G3611" s="111" t="s">
        <v>26</v>
      </c>
      <c r="H3611" s="102" t="s">
        <v>334</v>
      </c>
      <c r="I3611" s="21">
        <v>9969500</v>
      </c>
      <c r="J3611" s="71">
        <v>113.28400000000001</v>
      </c>
      <c r="K3611" s="21">
        <v>11328440</v>
      </c>
      <c r="L3611" s="21">
        <v>10000000</v>
      </c>
      <c r="M3611" s="21">
        <v>9972395</v>
      </c>
      <c r="N3611" s="21"/>
      <c r="O3611" s="21">
        <v>2311</v>
      </c>
      <c r="P3611" s="21"/>
      <c r="Q3611" s="21"/>
      <c r="R3611" s="22">
        <v>5.45</v>
      </c>
      <c r="S3611" s="22">
        <v>5.49</v>
      </c>
      <c r="T3611" s="20" t="s">
        <v>4949</v>
      </c>
      <c r="U3611" s="21">
        <v>116569</v>
      </c>
      <c r="V3611" s="21">
        <v>545000</v>
      </c>
      <c r="W3611" s="34">
        <v>40822</v>
      </c>
      <c r="X3611" s="34">
        <v>44483</v>
      </c>
      <c r="Y3611" s="109"/>
      <c r="Z3611" s="70" t="s">
        <v>4927</v>
      </c>
      <c r="AA3611" s="20" t="s">
        <v>4926</v>
      </c>
      <c r="AB3611" s="109"/>
      <c r="AC3611" s="19"/>
      <c r="AD3611" s="22"/>
      <c r="AE3611" s="19"/>
    </row>
    <row r="3612" spans="2:31" x14ac:dyDescent="0.2">
      <c r="B3612" s="14" t="s">
        <v>9200</v>
      </c>
      <c r="C3612" s="33" t="s">
        <v>9199</v>
      </c>
      <c r="D3612" s="16" t="s">
        <v>9196</v>
      </c>
      <c r="E3612" s="104" t="s">
        <v>26</v>
      </c>
      <c r="F3612" s="18" t="s">
        <v>116</v>
      </c>
      <c r="G3612" s="111" t="s">
        <v>26</v>
      </c>
      <c r="H3612" s="102" t="s">
        <v>334</v>
      </c>
      <c r="I3612" s="21">
        <v>8983440</v>
      </c>
      <c r="J3612" s="71">
        <v>108.315</v>
      </c>
      <c r="K3612" s="21">
        <v>9748350</v>
      </c>
      <c r="L3612" s="21">
        <v>9000000</v>
      </c>
      <c r="M3612" s="21">
        <v>8989479</v>
      </c>
      <c r="N3612" s="21"/>
      <c r="O3612" s="21">
        <v>3025</v>
      </c>
      <c r="P3612" s="21"/>
      <c r="Q3612" s="21"/>
      <c r="R3612" s="22">
        <v>5</v>
      </c>
      <c r="S3612" s="22">
        <v>5.0419999999999998</v>
      </c>
      <c r="T3612" s="20" t="s">
        <v>85</v>
      </c>
      <c r="U3612" s="21">
        <v>211250</v>
      </c>
      <c r="V3612" s="21">
        <v>450000</v>
      </c>
      <c r="W3612" s="34">
        <v>40548</v>
      </c>
      <c r="X3612" s="34">
        <v>42381</v>
      </c>
      <c r="Y3612" s="109"/>
      <c r="Z3612" s="70" t="s">
        <v>4927</v>
      </c>
      <c r="AA3612" s="20" t="s">
        <v>4926</v>
      </c>
      <c r="AB3612" s="109"/>
      <c r="AC3612" s="19"/>
      <c r="AD3612" s="22"/>
      <c r="AE3612" s="19"/>
    </row>
    <row r="3613" spans="2:31" x14ac:dyDescent="0.2">
      <c r="B3613" s="14" t="s">
        <v>9198</v>
      </c>
      <c r="C3613" s="33" t="s">
        <v>9197</v>
      </c>
      <c r="D3613" s="16" t="s">
        <v>9196</v>
      </c>
      <c r="E3613" s="104" t="s">
        <v>26</v>
      </c>
      <c r="F3613" s="18" t="s">
        <v>116</v>
      </c>
      <c r="G3613" s="111" t="s">
        <v>26</v>
      </c>
      <c r="H3613" s="102" t="s">
        <v>334</v>
      </c>
      <c r="I3613" s="21">
        <v>4745915</v>
      </c>
      <c r="J3613" s="71">
        <v>105.56</v>
      </c>
      <c r="K3613" s="21">
        <v>5014119</v>
      </c>
      <c r="L3613" s="21">
        <v>4750000</v>
      </c>
      <c r="M3613" s="21">
        <v>4746531</v>
      </c>
      <c r="N3613" s="21"/>
      <c r="O3613" s="21">
        <v>616</v>
      </c>
      <c r="P3613" s="21"/>
      <c r="Q3613" s="21"/>
      <c r="R3613" s="22">
        <v>3.75</v>
      </c>
      <c r="S3613" s="22">
        <v>3.7690000000000001</v>
      </c>
      <c r="T3613" s="20" t="s">
        <v>4985</v>
      </c>
      <c r="U3613" s="21">
        <v>55417</v>
      </c>
      <c r="V3613" s="21">
        <v>89063</v>
      </c>
      <c r="W3613" s="34">
        <v>40974</v>
      </c>
      <c r="X3613" s="34">
        <v>42803</v>
      </c>
      <c r="Y3613" s="109"/>
      <c r="Z3613" s="70" t="s">
        <v>4927</v>
      </c>
      <c r="AA3613" s="20" t="s">
        <v>4926</v>
      </c>
      <c r="AB3613" s="109"/>
      <c r="AC3613" s="19"/>
      <c r="AD3613" s="22"/>
      <c r="AE3613" s="19"/>
    </row>
    <row r="3614" spans="2:31" x14ac:dyDescent="0.2">
      <c r="B3614" s="14" t="s">
        <v>9195</v>
      </c>
      <c r="C3614" s="33" t="s">
        <v>9194</v>
      </c>
      <c r="D3614" s="16" t="s">
        <v>9193</v>
      </c>
      <c r="E3614" s="104" t="s">
        <v>26</v>
      </c>
      <c r="F3614" s="18" t="s">
        <v>116</v>
      </c>
      <c r="G3614" s="111" t="s">
        <v>26</v>
      </c>
      <c r="H3614" s="102" t="s">
        <v>323</v>
      </c>
      <c r="I3614" s="21">
        <v>14969850</v>
      </c>
      <c r="J3614" s="71">
        <v>101.242</v>
      </c>
      <c r="K3614" s="21">
        <v>15186225</v>
      </c>
      <c r="L3614" s="21">
        <v>15000000</v>
      </c>
      <c r="M3614" s="21">
        <v>14977785</v>
      </c>
      <c r="N3614" s="21"/>
      <c r="O3614" s="21">
        <v>7935</v>
      </c>
      <c r="P3614" s="21"/>
      <c r="Q3614" s="21"/>
      <c r="R3614" s="22">
        <v>1.625</v>
      </c>
      <c r="S3614" s="22">
        <v>1.694</v>
      </c>
      <c r="T3614" s="20" t="s">
        <v>4985</v>
      </c>
      <c r="U3614" s="21">
        <v>73125</v>
      </c>
      <c r="V3614" s="21">
        <v>121875</v>
      </c>
      <c r="W3614" s="34">
        <v>40974</v>
      </c>
      <c r="X3614" s="34">
        <v>42076</v>
      </c>
      <c r="Y3614" s="109"/>
      <c r="Z3614" s="70" t="s">
        <v>4927</v>
      </c>
      <c r="AA3614" s="20" t="s">
        <v>4926</v>
      </c>
      <c r="AB3614" s="109"/>
      <c r="AC3614" s="19"/>
      <c r="AD3614" s="22"/>
      <c r="AE3614" s="19"/>
    </row>
    <row r="3615" spans="2:31" x14ac:dyDescent="0.2">
      <c r="B3615" s="14" t="s">
        <v>9192</v>
      </c>
      <c r="C3615" s="33" t="s">
        <v>9191</v>
      </c>
      <c r="D3615" s="16" t="s">
        <v>9190</v>
      </c>
      <c r="E3615" s="104" t="s">
        <v>26</v>
      </c>
      <c r="F3615" s="18" t="s">
        <v>116</v>
      </c>
      <c r="G3615" s="111" t="s">
        <v>26</v>
      </c>
      <c r="H3615" s="102" t="s">
        <v>334</v>
      </c>
      <c r="I3615" s="21">
        <v>6917544</v>
      </c>
      <c r="J3615" s="71">
        <v>102.29900000000001</v>
      </c>
      <c r="K3615" s="21">
        <v>7109787</v>
      </c>
      <c r="L3615" s="21">
        <v>6950000</v>
      </c>
      <c r="M3615" s="21">
        <v>6947721</v>
      </c>
      <c r="N3615" s="21"/>
      <c r="O3615" s="21">
        <v>4251</v>
      </c>
      <c r="P3615" s="21"/>
      <c r="Q3615" s="21"/>
      <c r="R3615" s="22">
        <v>6</v>
      </c>
      <c r="S3615" s="22">
        <v>6.0629999999999997</v>
      </c>
      <c r="T3615" s="20" t="s">
        <v>85</v>
      </c>
      <c r="U3615" s="21">
        <v>192283</v>
      </c>
      <c r="V3615" s="21">
        <v>417000</v>
      </c>
      <c r="W3615" s="34">
        <v>37812</v>
      </c>
      <c r="X3615" s="34">
        <v>41470</v>
      </c>
      <c r="Y3615" s="109"/>
      <c r="Z3615" s="70" t="s">
        <v>4927</v>
      </c>
      <c r="AA3615" s="20" t="s">
        <v>4926</v>
      </c>
      <c r="AB3615" s="109"/>
      <c r="AC3615" s="19"/>
      <c r="AD3615" s="22"/>
      <c r="AE3615" s="19"/>
    </row>
    <row r="3616" spans="2:31" x14ac:dyDescent="0.2">
      <c r="B3616" s="14" t="s">
        <v>9189</v>
      </c>
      <c r="C3616" s="33" t="s">
        <v>9188</v>
      </c>
      <c r="D3616" s="16" t="s">
        <v>9187</v>
      </c>
      <c r="E3616" s="104" t="s">
        <v>26</v>
      </c>
      <c r="F3616" s="18" t="s">
        <v>116</v>
      </c>
      <c r="G3616" s="111" t="s">
        <v>26</v>
      </c>
      <c r="H3616" s="102" t="s">
        <v>334</v>
      </c>
      <c r="I3616" s="21">
        <v>5948520</v>
      </c>
      <c r="J3616" s="71">
        <v>108.548</v>
      </c>
      <c r="K3616" s="21">
        <v>6512898</v>
      </c>
      <c r="L3616" s="21">
        <v>6000000</v>
      </c>
      <c r="M3616" s="21">
        <v>5984180</v>
      </c>
      <c r="N3616" s="21"/>
      <c r="O3616" s="21">
        <v>5855</v>
      </c>
      <c r="P3616" s="21"/>
      <c r="Q3616" s="21"/>
      <c r="R3616" s="22">
        <v>5.25</v>
      </c>
      <c r="S3616" s="22">
        <v>5.3620000000000001</v>
      </c>
      <c r="T3616" s="20" t="s">
        <v>85</v>
      </c>
      <c r="U3616" s="21">
        <v>140875</v>
      </c>
      <c r="V3616" s="21">
        <v>315000</v>
      </c>
      <c r="W3616" s="34">
        <v>38546</v>
      </c>
      <c r="X3616" s="34">
        <v>42205</v>
      </c>
      <c r="Y3616" s="109"/>
      <c r="Z3616" s="70" t="s">
        <v>4927</v>
      </c>
      <c r="AA3616" s="20" t="s">
        <v>4926</v>
      </c>
      <c r="AB3616" s="109"/>
      <c r="AC3616" s="19"/>
      <c r="AD3616" s="22"/>
      <c r="AE3616" s="19"/>
    </row>
    <row r="3617" spans="2:31" x14ac:dyDescent="0.2">
      <c r="B3617" s="14" t="s">
        <v>9186</v>
      </c>
      <c r="C3617" s="33" t="s">
        <v>9185</v>
      </c>
      <c r="D3617" s="16" t="s">
        <v>9184</v>
      </c>
      <c r="E3617" s="104" t="s">
        <v>26</v>
      </c>
      <c r="F3617" s="18" t="s">
        <v>116</v>
      </c>
      <c r="G3617" s="111" t="s">
        <v>26</v>
      </c>
      <c r="H3617" s="102" t="s">
        <v>334</v>
      </c>
      <c r="I3617" s="21">
        <v>8990550</v>
      </c>
      <c r="J3617" s="71">
        <v>105.30500000000001</v>
      </c>
      <c r="K3617" s="21">
        <v>9477486</v>
      </c>
      <c r="L3617" s="21">
        <v>9000000</v>
      </c>
      <c r="M3617" s="21">
        <v>8993598</v>
      </c>
      <c r="N3617" s="21"/>
      <c r="O3617" s="21">
        <v>1877</v>
      </c>
      <c r="P3617" s="21"/>
      <c r="Q3617" s="21"/>
      <c r="R3617" s="22">
        <v>3.9</v>
      </c>
      <c r="S3617" s="22">
        <v>3.923</v>
      </c>
      <c r="T3617" s="20" t="s">
        <v>4965</v>
      </c>
      <c r="U3617" s="21">
        <v>58500</v>
      </c>
      <c r="V3617" s="21">
        <v>351000</v>
      </c>
      <c r="W3617" s="34">
        <v>40651</v>
      </c>
      <c r="X3617" s="34">
        <v>42491</v>
      </c>
      <c r="Y3617" s="109"/>
      <c r="Z3617" s="70" t="s">
        <v>4927</v>
      </c>
      <c r="AA3617" s="20" t="s">
        <v>4926</v>
      </c>
      <c r="AB3617" s="109"/>
      <c r="AC3617" s="19"/>
      <c r="AD3617" s="22"/>
      <c r="AE3617" s="19"/>
    </row>
    <row r="3618" spans="2:31" x14ac:dyDescent="0.2">
      <c r="B3618" s="14" t="s">
        <v>9183</v>
      </c>
      <c r="C3618" s="33" t="s">
        <v>9182</v>
      </c>
      <c r="D3618" s="16" t="s">
        <v>9181</v>
      </c>
      <c r="E3618" s="104" t="s">
        <v>26</v>
      </c>
      <c r="F3618" s="18" t="s">
        <v>116</v>
      </c>
      <c r="G3618" s="111" t="s">
        <v>26</v>
      </c>
      <c r="H3618" s="102" t="s">
        <v>334</v>
      </c>
      <c r="I3618" s="21">
        <v>3399850</v>
      </c>
      <c r="J3618" s="71">
        <v>105.55200000000001</v>
      </c>
      <c r="K3618" s="21">
        <v>3620427</v>
      </c>
      <c r="L3618" s="21">
        <v>3430000</v>
      </c>
      <c r="M3618" s="21">
        <v>3424018</v>
      </c>
      <c r="N3618" s="21"/>
      <c r="O3618" s="21">
        <v>3567</v>
      </c>
      <c r="P3618" s="21"/>
      <c r="Q3618" s="21"/>
      <c r="R3618" s="22">
        <v>5.75</v>
      </c>
      <c r="S3618" s="22">
        <v>5.867</v>
      </c>
      <c r="T3618" s="20" t="s">
        <v>118</v>
      </c>
      <c r="U3618" s="21">
        <v>82177</v>
      </c>
      <c r="V3618" s="21">
        <v>197225</v>
      </c>
      <c r="W3618" s="34">
        <v>38183</v>
      </c>
      <c r="X3618" s="34">
        <v>41852</v>
      </c>
      <c r="Y3618" s="109"/>
      <c r="Z3618" s="70" t="s">
        <v>4927</v>
      </c>
      <c r="AA3618" s="20" t="s">
        <v>4926</v>
      </c>
      <c r="AB3618" s="109"/>
      <c r="AC3618" s="19"/>
      <c r="AD3618" s="22"/>
      <c r="AE3618" s="19"/>
    </row>
    <row r="3619" spans="2:31" x14ac:dyDescent="0.2">
      <c r="B3619" s="14" t="s">
        <v>9180</v>
      </c>
      <c r="C3619" s="33" t="s">
        <v>9179</v>
      </c>
      <c r="D3619" s="16" t="s">
        <v>9178</v>
      </c>
      <c r="E3619" s="104" t="s">
        <v>26</v>
      </c>
      <c r="F3619" s="18" t="s">
        <v>116</v>
      </c>
      <c r="G3619" s="111" t="s">
        <v>26</v>
      </c>
      <c r="H3619" s="102" t="s">
        <v>334</v>
      </c>
      <c r="I3619" s="21">
        <v>22098140</v>
      </c>
      <c r="J3619" s="71">
        <v>101.5</v>
      </c>
      <c r="K3619" s="21">
        <v>22330000</v>
      </c>
      <c r="L3619" s="21">
        <v>22000000</v>
      </c>
      <c r="M3619" s="21">
        <v>22007599</v>
      </c>
      <c r="N3619" s="21"/>
      <c r="O3619" s="21">
        <v>-20313</v>
      </c>
      <c r="P3619" s="21"/>
      <c r="Q3619" s="21"/>
      <c r="R3619" s="22">
        <v>5.5</v>
      </c>
      <c r="S3619" s="22">
        <v>5.3970000000000002</v>
      </c>
      <c r="T3619" s="20" t="s">
        <v>4965</v>
      </c>
      <c r="U3619" s="21">
        <v>184861</v>
      </c>
      <c r="V3619" s="21">
        <v>1210000</v>
      </c>
      <c r="W3619" s="34">
        <v>39568</v>
      </c>
      <c r="X3619" s="34">
        <v>41400</v>
      </c>
      <c r="Y3619" s="109"/>
      <c r="Z3619" s="70" t="s">
        <v>4927</v>
      </c>
      <c r="AA3619" s="20" t="s">
        <v>4926</v>
      </c>
      <c r="AB3619" s="109"/>
      <c r="AC3619" s="19"/>
      <c r="AD3619" s="22"/>
      <c r="AE3619" s="19"/>
    </row>
    <row r="3620" spans="2:31" x14ac:dyDescent="0.2">
      <c r="B3620" s="14" t="s">
        <v>9177</v>
      </c>
      <c r="C3620" s="33" t="s">
        <v>9176</v>
      </c>
      <c r="D3620" s="16" t="s">
        <v>9175</v>
      </c>
      <c r="E3620" s="104" t="s">
        <v>26</v>
      </c>
      <c r="F3620" s="18" t="s">
        <v>116</v>
      </c>
      <c r="G3620" s="111" t="s">
        <v>26</v>
      </c>
      <c r="H3620" s="102" t="s">
        <v>334</v>
      </c>
      <c r="I3620" s="21">
        <v>9936500</v>
      </c>
      <c r="J3620" s="71">
        <v>105.509</v>
      </c>
      <c r="K3620" s="21">
        <v>10550900</v>
      </c>
      <c r="L3620" s="21">
        <v>10000000</v>
      </c>
      <c r="M3620" s="21">
        <v>9939938</v>
      </c>
      <c r="N3620" s="21"/>
      <c r="O3620" s="21">
        <v>3438</v>
      </c>
      <c r="P3620" s="21"/>
      <c r="Q3620" s="21"/>
      <c r="R3620" s="22">
        <v>3.75</v>
      </c>
      <c r="S3620" s="22">
        <v>3.827</v>
      </c>
      <c r="T3620" s="20" t="s">
        <v>4965</v>
      </c>
      <c r="U3620" s="21">
        <v>55208</v>
      </c>
      <c r="V3620" s="21">
        <v>187500</v>
      </c>
      <c r="W3620" s="34">
        <v>41030</v>
      </c>
      <c r="X3620" s="34">
        <v>44689</v>
      </c>
      <c r="Y3620" s="109"/>
      <c r="Z3620" s="70" t="s">
        <v>4927</v>
      </c>
      <c r="AA3620" s="20" t="s">
        <v>4926</v>
      </c>
      <c r="AB3620" s="109"/>
      <c r="AC3620" s="19"/>
      <c r="AD3620" s="22"/>
      <c r="AE3620" s="19"/>
    </row>
    <row r="3621" spans="2:31" x14ac:dyDescent="0.2">
      <c r="B3621" s="14" t="s">
        <v>9174</v>
      </c>
      <c r="C3621" s="33" t="s">
        <v>9173</v>
      </c>
      <c r="D3621" s="16" t="s">
        <v>9172</v>
      </c>
      <c r="E3621" s="104" t="s">
        <v>26</v>
      </c>
      <c r="F3621" s="18" t="s">
        <v>116</v>
      </c>
      <c r="G3621" s="111" t="s">
        <v>590</v>
      </c>
      <c r="H3621" s="102" t="s">
        <v>334</v>
      </c>
      <c r="I3621" s="21">
        <v>13427500</v>
      </c>
      <c r="J3621" s="71">
        <v>122.282</v>
      </c>
      <c r="K3621" s="21">
        <v>12228200</v>
      </c>
      <c r="L3621" s="21">
        <v>10000000</v>
      </c>
      <c r="M3621" s="21">
        <v>11049608</v>
      </c>
      <c r="N3621" s="21"/>
      <c r="O3621" s="21">
        <v>-376531</v>
      </c>
      <c r="P3621" s="21"/>
      <c r="Q3621" s="21"/>
      <c r="R3621" s="22">
        <v>10.61</v>
      </c>
      <c r="S3621" s="22">
        <v>6.4050000000000002</v>
      </c>
      <c r="T3621" s="20" t="s">
        <v>4969</v>
      </c>
      <c r="U3621" s="21">
        <v>135572</v>
      </c>
      <c r="V3621" s="21">
        <v>1061000</v>
      </c>
      <c r="W3621" s="34">
        <v>38104</v>
      </c>
      <c r="X3621" s="34">
        <v>42962</v>
      </c>
      <c r="Y3621" s="109"/>
      <c r="Z3621" s="70" t="s">
        <v>4927</v>
      </c>
      <c r="AA3621" s="20" t="s">
        <v>5038</v>
      </c>
      <c r="AB3621" s="109"/>
      <c r="AC3621" s="19"/>
      <c r="AD3621" s="22"/>
      <c r="AE3621" s="19"/>
    </row>
    <row r="3622" spans="2:31" x14ac:dyDescent="0.2">
      <c r="B3622" s="14" t="s">
        <v>9171</v>
      </c>
      <c r="C3622" s="33" t="s">
        <v>9170</v>
      </c>
      <c r="D3622" s="16" t="s">
        <v>9167</v>
      </c>
      <c r="E3622" s="104" t="s">
        <v>26</v>
      </c>
      <c r="F3622" s="18" t="s">
        <v>4929</v>
      </c>
      <c r="G3622" s="111" t="s">
        <v>26</v>
      </c>
      <c r="H3622" s="102" t="s">
        <v>334</v>
      </c>
      <c r="I3622" s="21">
        <v>14591250</v>
      </c>
      <c r="J3622" s="71">
        <v>128.5</v>
      </c>
      <c r="K3622" s="21">
        <v>19275000</v>
      </c>
      <c r="L3622" s="21">
        <v>15000000</v>
      </c>
      <c r="M3622" s="21">
        <v>14728267</v>
      </c>
      <c r="N3622" s="21"/>
      <c r="O3622" s="21">
        <v>21664</v>
      </c>
      <c r="P3622" s="21"/>
      <c r="Q3622" s="21"/>
      <c r="R3622" s="22">
        <v>8.625</v>
      </c>
      <c r="S3622" s="22">
        <v>8.92</v>
      </c>
      <c r="T3622" s="20" t="s">
        <v>118</v>
      </c>
      <c r="U3622" s="21">
        <v>539063</v>
      </c>
      <c r="V3622" s="21">
        <v>1293750</v>
      </c>
      <c r="W3622" s="34">
        <v>37432</v>
      </c>
      <c r="X3622" s="34">
        <v>44593</v>
      </c>
      <c r="Y3622" s="109"/>
      <c r="Z3622" s="70" t="s">
        <v>4927</v>
      </c>
      <c r="AA3622" s="20" t="s">
        <v>4926</v>
      </c>
      <c r="AB3622" s="109"/>
      <c r="AC3622" s="19"/>
      <c r="AD3622" s="22"/>
      <c r="AE3622" s="19"/>
    </row>
    <row r="3623" spans="2:31" x14ac:dyDescent="0.2">
      <c r="B3623" s="14" t="s">
        <v>9169</v>
      </c>
      <c r="C3623" s="33" t="s">
        <v>9168</v>
      </c>
      <c r="D3623" s="16" t="s">
        <v>9167</v>
      </c>
      <c r="E3623" s="104" t="s">
        <v>26</v>
      </c>
      <c r="F3623" s="18" t="s">
        <v>4929</v>
      </c>
      <c r="G3623" s="111" t="s">
        <v>26</v>
      </c>
      <c r="H3623" s="102" t="s">
        <v>334</v>
      </c>
      <c r="I3623" s="21">
        <v>10365000</v>
      </c>
      <c r="J3623" s="71">
        <v>131.75</v>
      </c>
      <c r="K3623" s="21">
        <v>13175000</v>
      </c>
      <c r="L3623" s="21">
        <v>10000000</v>
      </c>
      <c r="M3623" s="21">
        <v>10300216</v>
      </c>
      <c r="N3623" s="21"/>
      <c r="O3623" s="21">
        <v>72200</v>
      </c>
      <c r="P3623" s="21"/>
      <c r="Q3623" s="21"/>
      <c r="R3623" s="22">
        <v>9.5</v>
      </c>
      <c r="S3623" s="22">
        <v>9.125</v>
      </c>
      <c r="T3623" s="20" t="s">
        <v>4985</v>
      </c>
      <c r="U3623" s="21">
        <v>279722</v>
      </c>
      <c r="V3623" s="21">
        <v>950000</v>
      </c>
      <c r="W3623" s="34">
        <v>37433</v>
      </c>
      <c r="X3623" s="34">
        <v>46645</v>
      </c>
      <c r="Y3623" s="109"/>
      <c r="Z3623" s="70" t="s">
        <v>4927</v>
      </c>
      <c r="AA3623" s="20" t="s">
        <v>4926</v>
      </c>
      <c r="AB3623" s="109"/>
      <c r="AC3623" s="19"/>
      <c r="AD3623" s="22"/>
      <c r="AE3623" s="19"/>
    </row>
    <row r="3624" spans="2:31" x14ac:dyDescent="0.2">
      <c r="B3624" s="14" t="s">
        <v>9166</v>
      </c>
      <c r="C3624" s="33" t="s">
        <v>9165</v>
      </c>
      <c r="D3624" s="16" t="s">
        <v>9160</v>
      </c>
      <c r="E3624" s="104" t="s">
        <v>26</v>
      </c>
      <c r="F3624" s="18" t="s">
        <v>116</v>
      </c>
      <c r="G3624" s="111" t="s">
        <v>26</v>
      </c>
      <c r="H3624" s="102" t="s">
        <v>334</v>
      </c>
      <c r="I3624" s="21">
        <v>9991800</v>
      </c>
      <c r="J3624" s="71">
        <v>119.613</v>
      </c>
      <c r="K3624" s="21">
        <v>11961270</v>
      </c>
      <c r="L3624" s="21">
        <v>10000000</v>
      </c>
      <c r="M3624" s="21">
        <v>9992871</v>
      </c>
      <c r="N3624" s="21"/>
      <c r="O3624" s="21">
        <v>625</v>
      </c>
      <c r="P3624" s="21"/>
      <c r="Q3624" s="21"/>
      <c r="R3624" s="22">
        <v>5.75</v>
      </c>
      <c r="S3624" s="22">
        <v>5.7610000000000001</v>
      </c>
      <c r="T3624" s="20" t="s">
        <v>4949</v>
      </c>
      <c r="U3624" s="21">
        <v>134167</v>
      </c>
      <c r="V3624" s="21">
        <v>575000</v>
      </c>
      <c r="W3624" s="34">
        <v>40638</v>
      </c>
      <c r="X3624" s="34">
        <v>44293</v>
      </c>
      <c r="Y3624" s="109"/>
      <c r="Z3624" s="70" t="s">
        <v>4927</v>
      </c>
      <c r="AA3624" s="20" t="s">
        <v>4926</v>
      </c>
      <c r="AB3624" s="109"/>
      <c r="AC3624" s="31"/>
      <c r="AD3624" s="22"/>
      <c r="AE3624" s="19"/>
    </row>
    <row r="3625" spans="2:31" x14ac:dyDescent="0.2">
      <c r="B3625" s="14" t="s">
        <v>9164</v>
      </c>
      <c r="C3625" s="33" t="s">
        <v>9163</v>
      </c>
      <c r="D3625" s="16" t="s">
        <v>9160</v>
      </c>
      <c r="E3625" s="104" t="s">
        <v>26</v>
      </c>
      <c r="F3625" s="18" t="s">
        <v>116</v>
      </c>
      <c r="G3625" s="111" t="s">
        <v>26</v>
      </c>
      <c r="H3625" s="102" t="s">
        <v>334</v>
      </c>
      <c r="I3625" s="21">
        <v>9974600</v>
      </c>
      <c r="J3625" s="71">
        <v>110.598</v>
      </c>
      <c r="K3625" s="21">
        <v>11059770</v>
      </c>
      <c r="L3625" s="21">
        <v>10000000</v>
      </c>
      <c r="M3625" s="21">
        <v>9976443</v>
      </c>
      <c r="N3625" s="21"/>
      <c r="O3625" s="21">
        <v>1499</v>
      </c>
      <c r="P3625" s="21"/>
      <c r="Q3625" s="21"/>
      <c r="R3625" s="22">
        <v>4.45</v>
      </c>
      <c r="S3625" s="22">
        <v>4.4820000000000002</v>
      </c>
      <c r="T3625" s="20" t="s">
        <v>85</v>
      </c>
      <c r="U3625" s="21">
        <v>205194</v>
      </c>
      <c r="V3625" s="21">
        <v>321389</v>
      </c>
      <c r="W3625" s="34">
        <v>40836</v>
      </c>
      <c r="X3625" s="34">
        <v>44576</v>
      </c>
      <c r="Y3625" s="109"/>
      <c r="Z3625" s="70" t="s">
        <v>4927</v>
      </c>
      <c r="AA3625" s="20" t="s">
        <v>4926</v>
      </c>
      <c r="AB3625" s="109"/>
      <c r="AC3625" s="19"/>
      <c r="AD3625" s="22"/>
      <c r="AE3625" s="19"/>
    </row>
    <row r="3626" spans="2:31" x14ac:dyDescent="0.2">
      <c r="B3626" s="14" t="s">
        <v>9162</v>
      </c>
      <c r="C3626" s="33" t="s">
        <v>9161</v>
      </c>
      <c r="D3626" s="16" t="s">
        <v>9160</v>
      </c>
      <c r="E3626" s="104" t="s">
        <v>5057</v>
      </c>
      <c r="F3626" s="18" t="s">
        <v>116</v>
      </c>
      <c r="G3626" s="111" t="s">
        <v>26</v>
      </c>
      <c r="H3626" s="102" t="s">
        <v>334</v>
      </c>
      <c r="I3626" s="21">
        <v>13976620</v>
      </c>
      <c r="J3626" s="71">
        <v>105.173</v>
      </c>
      <c r="K3626" s="21">
        <v>14724164</v>
      </c>
      <c r="L3626" s="21">
        <v>14000000</v>
      </c>
      <c r="M3626" s="21">
        <v>13980905</v>
      </c>
      <c r="N3626" s="21"/>
      <c r="O3626" s="21">
        <v>4285</v>
      </c>
      <c r="P3626" s="21"/>
      <c r="Q3626" s="21"/>
      <c r="R3626" s="22">
        <v>2.95</v>
      </c>
      <c r="S3626" s="22">
        <v>2.9860000000000002</v>
      </c>
      <c r="T3626" s="20" t="s">
        <v>85</v>
      </c>
      <c r="U3626" s="21">
        <v>190439</v>
      </c>
      <c r="V3626" s="21">
        <v>209942</v>
      </c>
      <c r="W3626" s="34">
        <v>40913</v>
      </c>
      <c r="X3626" s="34">
        <v>42750</v>
      </c>
      <c r="Y3626" s="109"/>
      <c r="Z3626" s="70" t="s">
        <v>4927</v>
      </c>
      <c r="AA3626" s="20" t="s">
        <v>4926</v>
      </c>
      <c r="AB3626" s="109"/>
      <c r="AC3626" s="19"/>
      <c r="AD3626" s="22"/>
      <c r="AE3626" s="19"/>
    </row>
    <row r="3627" spans="2:31" x14ac:dyDescent="0.2">
      <c r="B3627" s="14" t="s">
        <v>9159</v>
      </c>
      <c r="C3627" s="33" t="s">
        <v>9158</v>
      </c>
      <c r="D3627" s="16" t="s">
        <v>9151</v>
      </c>
      <c r="E3627" s="104" t="s">
        <v>5057</v>
      </c>
      <c r="F3627" s="18" t="s">
        <v>116</v>
      </c>
      <c r="G3627" s="111" t="s">
        <v>26</v>
      </c>
      <c r="H3627" s="102" t="s">
        <v>334</v>
      </c>
      <c r="I3627" s="21">
        <v>11887200</v>
      </c>
      <c r="J3627" s="71">
        <v>113.836</v>
      </c>
      <c r="K3627" s="21">
        <v>13660272</v>
      </c>
      <c r="L3627" s="21">
        <v>12000000</v>
      </c>
      <c r="M3627" s="21">
        <v>11916288</v>
      </c>
      <c r="N3627" s="21"/>
      <c r="O3627" s="21">
        <v>9792</v>
      </c>
      <c r="P3627" s="21"/>
      <c r="Q3627" s="21"/>
      <c r="R3627" s="22">
        <v>5.75</v>
      </c>
      <c r="S3627" s="22">
        <v>5.8719999999999999</v>
      </c>
      <c r="T3627" s="20" t="s">
        <v>85</v>
      </c>
      <c r="U3627" s="21">
        <v>308583</v>
      </c>
      <c r="V3627" s="21">
        <v>690000</v>
      </c>
      <c r="W3627" s="34">
        <v>40109</v>
      </c>
      <c r="X3627" s="34">
        <v>43850</v>
      </c>
      <c r="Y3627" s="109"/>
      <c r="Z3627" s="70" t="s">
        <v>4927</v>
      </c>
      <c r="AA3627" s="20" t="s">
        <v>4926</v>
      </c>
      <c r="AB3627" s="109"/>
      <c r="AC3627" s="19"/>
      <c r="AD3627" s="22"/>
      <c r="AE3627" s="19"/>
    </row>
    <row r="3628" spans="2:31" x14ac:dyDescent="0.2">
      <c r="B3628" s="14" t="s">
        <v>9157</v>
      </c>
      <c r="C3628" s="33" t="s">
        <v>9156</v>
      </c>
      <c r="D3628" s="16" t="s">
        <v>9151</v>
      </c>
      <c r="E3628" s="104" t="s">
        <v>5057</v>
      </c>
      <c r="F3628" s="18" t="s">
        <v>116</v>
      </c>
      <c r="G3628" s="111" t="s">
        <v>26</v>
      </c>
      <c r="H3628" s="102" t="s">
        <v>334</v>
      </c>
      <c r="I3628" s="21">
        <v>9647429</v>
      </c>
      <c r="J3628" s="71">
        <v>112.58199999999999</v>
      </c>
      <c r="K3628" s="21">
        <v>10882926</v>
      </c>
      <c r="L3628" s="21">
        <v>9666666</v>
      </c>
      <c r="M3628" s="21">
        <v>9650390</v>
      </c>
      <c r="N3628" s="21"/>
      <c r="O3628" s="21">
        <v>300663</v>
      </c>
      <c r="P3628" s="21"/>
      <c r="Q3628" s="21"/>
      <c r="R3628" s="22">
        <v>5.375</v>
      </c>
      <c r="S3628" s="22">
        <v>5.4009999999999998</v>
      </c>
      <c r="T3628" s="20" t="s">
        <v>85</v>
      </c>
      <c r="U3628" s="21">
        <v>222266</v>
      </c>
      <c r="V3628" s="21">
        <v>519583</v>
      </c>
      <c r="W3628" s="34">
        <v>40563</v>
      </c>
      <c r="X3628" s="34">
        <v>44223</v>
      </c>
      <c r="Y3628" s="109"/>
      <c r="Z3628" s="70" t="s">
        <v>4927</v>
      </c>
      <c r="AA3628" s="20" t="s">
        <v>4926</v>
      </c>
      <c r="AB3628" s="109"/>
      <c r="AC3628" s="19"/>
      <c r="AD3628" s="22"/>
      <c r="AE3628" s="19"/>
    </row>
    <row r="3629" spans="2:31" x14ac:dyDescent="0.2">
      <c r="B3629" s="14" t="s">
        <v>9155</v>
      </c>
      <c r="C3629" s="33" t="s">
        <v>9154</v>
      </c>
      <c r="D3629" s="16" t="s">
        <v>9151</v>
      </c>
      <c r="E3629" s="104" t="s">
        <v>5057</v>
      </c>
      <c r="F3629" s="18" t="s">
        <v>116</v>
      </c>
      <c r="G3629" s="111" t="s">
        <v>26</v>
      </c>
      <c r="H3629" s="102" t="s">
        <v>334</v>
      </c>
      <c r="I3629" s="21">
        <v>3137391</v>
      </c>
      <c r="J3629" s="71">
        <v>105.5</v>
      </c>
      <c r="K3629" s="21">
        <v>3321149</v>
      </c>
      <c r="L3629" s="21">
        <v>3148000</v>
      </c>
      <c r="M3629" s="21">
        <v>3141242</v>
      </c>
      <c r="N3629" s="21"/>
      <c r="O3629" s="21">
        <v>33306</v>
      </c>
      <c r="P3629" s="21"/>
      <c r="Q3629" s="21"/>
      <c r="R3629" s="22">
        <v>3.875</v>
      </c>
      <c r="S3629" s="22">
        <v>3.95</v>
      </c>
      <c r="T3629" s="20" t="s">
        <v>85</v>
      </c>
      <c r="U3629" s="21">
        <v>52182</v>
      </c>
      <c r="V3629" s="21">
        <v>121985</v>
      </c>
      <c r="W3629" s="34">
        <v>40563</v>
      </c>
      <c r="X3629" s="34">
        <v>42396</v>
      </c>
      <c r="Y3629" s="109"/>
      <c r="Z3629" s="70" t="s">
        <v>4927</v>
      </c>
      <c r="AA3629" s="20" t="s">
        <v>4926</v>
      </c>
      <c r="AB3629" s="109"/>
      <c r="AC3629" s="19"/>
      <c r="AD3629" s="22"/>
      <c r="AE3629" s="19"/>
    </row>
    <row r="3630" spans="2:31" x14ac:dyDescent="0.2">
      <c r="B3630" s="14" t="s">
        <v>9153</v>
      </c>
      <c r="C3630" s="33" t="s">
        <v>9152</v>
      </c>
      <c r="D3630" s="16" t="s">
        <v>9151</v>
      </c>
      <c r="E3630" s="104" t="s">
        <v>26</v>
      </c>
      <c r="F3630" s="18" t="s">
        <v>116</v>
      </c>
      <c r="G3630" s="111" t="s">
        <v>26</v>
      </c>
      <c r="H3630" s="102" t="s">
        <v>334</v>
      </c>
      <c r="I3630" s="21">
        <v>16914830</v>
      </c>
      <c r="J3630" s="71">
        <v>102.61</v>
      </c>
      <c r="K3630" s="21">
        <v>17443615</v>
      </c>
      <c r="L3630" s="21">
        <v>17000000</v>
      </c>
      <c r="M3630" s="21">
        <v>16939651</v>
      </c>
      <c r="N3630" s="21"/>
      <c r="O3630" s="21">
        <v>24821</v>
      </c>
      <c r="P3630" s="21"/>
      <c r="Q3630" s="21"/>
      <c r="R3630" s="22">
        <v>2.875</v>
      </c>
      <c r="S3630" s="22">
        <v>3.0510000000000002</v>
      </c>
      <c r="T3630" s="20" t="s">
        <v>118</v>
      </c>
      <c r="U3630" s="21">
        <v>196858</v>
      </c>
      <c r="V3630" s="21">
        <v>244375</v>
      </c>
      <c r="W3630" s="34">
        <v>40940</v>
      </c>
      <c r="X3630" s="34">
        <v>42041</v>
      </c>
      <c r="Y3630" s="109"/>
      <c r="Z3630" s="70" t="s">
        <v>4927</v>
      </c>
      <c r="AA3630" s="20" t="s">
        <v>4926</v>
      </c>
      <c r="AB3630" s="109"/>
      <c r="AC3630" s="19"/>
      <c r="AD3630" s="22"/>
      <c r="AE3630" s="19"/>
    </row>
    <row r="3631" spans="2:31" x14ac:dyDescent="0.2">
      <c r="B3631" s="14" t="s">
        <v>9150</v>
      </c>
      <c r="C3631" s="33" t="s">
        <v>9149</v>
      </c>
      <c r="D3631" s="16" t="s">
        <v>9144</v>
      </c>
      <c r="E3631" s="104" t="s">
        <v>26</v>
      </c>
      <c r="F3631" s="18" t="s">
        <v>116</v>
      </c>
      <c r="G3631" s="111" t="s">
        <v>26</v>
      </c>
      <c r="H3631" s="102" t="s">
        <v>334</v>
      </c>
      <c r="I3631" s="21">
        <v>9528096</v>
      </c>
      <c r="J3631" s="71">
        <v>107.75</v>
      </c>
      <c r="K3631" s="21">
        <v>10344000</v>
      </c>
      <c r="L3631" s="21">
        <v>9600000</v>
      </c>
      <c r="M3631" s="21">
        <v>9568839</v>
      </c>
      <c r="N3631" s="21"/>
      <c r="O3631" s="21">
        <v>13704</v>
      </c>
      <c r="P3631" s="21"/>
      <c r="Q3631" s="21"/>
      <c r="R3631" s="22">
        <v>4.875</v>
      </c>
      <c r="S3631" s="22">
        <v>5.0330000000000004</v>
      </c>
      <c r="T3631" s="20" t="s">
        <v>4985</v>
      </c>
      <c r="U3631" s="21">
        <v>137800</v>
      </c>
      <c r="V3631" s="21">
        <v>468000</v>
      </c>
      <c r="W3631" s="34">
        <v>40066</v>
      </c>
      <c r="X3631" s="34">
        <v>42078</v>
      </c>
      <c r="Y3631" s="109"/>
      <c r="Z3631" s="70" t="s">
        <v>4927</v>
      </c>
      <c r="AA3631" s="20" t="s">
        <v>4926</v>
      </c>
      <c r="AB3631" s="109"/>
      <c r="AC3631" s="19"/>
      <c r="AD3631" s="22"/>
      <c r="AE3631" s="19"/>
    </row>
    <row r="3632" spans="2:31" x14ac:dyDescent="0.2">
      <c r="B3632" s="14" t="s">
        <v>9148</v>
      </c>
      <c r="C3632" s="33" t="s">
        <v>9147</v>
      </c>
      <c r="D3632" s="16" t="s">
        <v>9144</v>
      </c>
      <c r="E3632" s="104" t="s">
        <v>26</v>
      </c>
      <c r="F3632" s="18" t="s">
        <v>116</v>
      </c>
      <c r="G3632" s="111" t="s">
        <v>26</v>
      </c>
      <c r="H3632" s="102" t="s">
        <v>334</v>
      </c>
      <c r="I3632" s="21">
        <v>3712913</v>
      </c>
      <c r="J3632" s="71">
        <v>116.85</v>
      </c>
      <c r="K3632" s="21">
        <v>4381875</v>
      </c>
      <c r="L3632" s="21">
        <v>3750000</v>
      </c>
      <c r="M3632" s="21">
        <v>3719732</v>
      </c>
      <c r="N3632" s="21"/>
      <c r="O3632" s="21">
        <v>2992</v>
      </c>
      <c r="P3632" s="21"/>
      <c r="Q3632" s="21"/>
      <c r="R3632" s="22">
        <v>5.5</v>
      </c>
      <c r="S3632" s="22">
        <v>5.6260000000000003</v>
      </c>
      <c r="T3632" s="20" t="s">
        <v>85</v>
      </c>
      <c r="U3632" s="21">
        <v>91667</v>
      </c>
      <c r="V3632" s="21">
        <v>206250</v>
      </c>
      <c r="W3632" s="34">
        <v>40372</v>
      </c>
      <c r="X3632" s="34">
        <v>44217</v>
      </c>
      <c r="Y3632" s="109"/>
      <c r="Z3632" s="70" t="s">
        <v>4927</v>
      </c>
      <c r="AA3632" s="20" t="s">
        <v>4926</v>
      </c>
      <c r="AB3632" s="109"/>
      <c r="AC3632" s="19"/>
      <c r="AD3632" s="22"/>
      <c r="AE3632" s="19"/>
    </row>
    <row r="3633" spans="2:31" x14ac:dyDescent="0.2">
      <c r="B3633" s="14" t="s">
        <v>9146</v>
      </c>
      <c r="C3633" s="33" t="s">
        <v>9145</v>
      </c>
      <c r="D3633" s="16" t="s">
        <v>9144</v>
      </c>
      <c r="E3633" s="104" t="s">
        <v>5057</v>
      </c>
      <c r="F3633" s="18" t="s">
        <v>116</v>
      </c>
      <c r="G3633" s="111" t="s">
        <v>26</v>
      </c>
      <c r="H3633" s="102" t="s">
        <v>334</v>
      </c>
      <c r="I3633" s="21">
        <v>9964338</v>
      </c>
      <c r="J3633" s="71">
        <v>112.85</v>
      </c>
      <c r="K3633" s="21">
        <v>11285000</v>
      </c>
      <c r="L3633" s="21">
        <v>10000000</v>
      </c>
      <c r="M3633" s="21">
        <v>9965726</v>
      </c>
      <c r="N3633" s="21"/>
      <c r="O3633" s="21">
        <v>1388</v>
      </c>
      <c r="P3633" s="21"/>
      <c r="Q3633" s="21"/>
      <c r="R3633" s="22">
        <v>4.875</v>
      </c>
      <c r="S3633" s="22">
        <v>4.9219999999999997</v>
      </c>
      <c r="T3633" s="20" t="s">
        <v>85</v>
      </c>
      <c r="U3633" s="21">
        <v>212604</v>
      </c>
      <c r="V3633" s="21"/>
      <c r="W3633" s="34">
        <v>41158</v>
      </c>
      <c r="X3633" s="34">
        <v>44585</v>
      </c>
      <c r="Y3633" s="109"/>
      <c r="Z3633" s="70" t="s">
        <v>4927</v>
      </c>
      <c r="AA3633" s="20" t="s">
        <v>4926</v>
      </c>
      <c r="AB3633" s="109"/>
      <c r="AC3633" s="19"/>
      <c r="AD3633" s="22"/>
      <c r="AE3633" s="19"/>
    </row>
    <row r="3634" spans="2:31" x14ac:dyDescent="0.2">
      <c r="B3634" s="14" t="s">
        <v>9143</v>
      </c>
      <c r="C3634" s="33" t="s">
        <v>9142</v>
      </c>
      <c r="D3634" s="16" t="s">
        <v>9141</v>
      </c>
      <c r="E3634" s="104" t="s">
        <v>26</v>
      </c>
      <c r="F3634" s="18" t="s">
        <v>116</v>
      </c>
      <c r="G3634" s="111" t="s">
        <v>590</v>
      </c>
      <c r="H3634" s="102" t="s">
        <v>334</v>
      </c>
      <c r="I3634" s="21">
        <v>11691485</v>
      </c>
      <c r="J3634" s="71">
        <v>109.75</v>
      </c>
      <c r="K3634" s="21">
        <v>12859042</v>
      </c>
      <c r="L3634" s="21">
        <v>11716667</v>
      </c>
      <c r="M3634" s="21">
        <v>11700833</v>
      </c>
      <c r="N3634" s="21"/>
      <c r="O3634" s="21">
        <v>-128</v>
      </c>
      <c r="P3634" s="21"/>
      <c r="Q3634" s="21"/>
      <c r="R3634" s="22">
        <v>6</v>
      </c>
      <c r="S3634" s="22">
        <v>6.032</v>
      </c>
      <c r="T3634" s="20" t="s">
        <v>4965</v>
      </c>
      <c r="U3634" s="21">
        <v>103497</v>
      </c>
      <c r="V3634" s="21">
        <v>703000</v>
      </c>
      <c r="W3634" s="34">
        <v>39203</v>
      </c>
      <c r="X3634" s="34">
        <v>44689</v>
      </c>
      <c r="Y3634" s="109"/>
      <c r="Z3634" s="70" t="s">
        <v>4927</v>
      </c>
      <c r="AA3634" s="20" t="s">
        <v>4926</v>
      </c>
      <c r="AB3634" s="109"/>
      <c r="AC3634" s="19"/>
      <c r="AD3634" s="22"/>
      <c r="AE3634" s="19"/>
    </row>
    <row r="3635" spans="2:31" x14ac:dyDescent="0.2">
      <c r="B3635" s="14" t="s">
        <v>9140</v>
      </c>
      <c r="C3635" s="33" t="s">
        <v>9139</v>
      </c>
      <c r="D3635" s="16" t="s">
        <v>9136</v>
      </c>
      <c r="E3635" s="104" t="s">
        <v>26</v>
      </c>
      <c r="F3635" s="18" t="s">
        <v>116</v>
      </c>
      <c r="G3635" s="111" t="s">
        <v>26</v>
      </c>
      <c r="H3635" s="102" t="s">
        <v>323</v>
      </c>
      <c r="I3635" s="21">
        <v>32596940</v>
      </c>
      <c r="J3635" s="71">
        <v>142.691</v>
      </c>
      <c r="K3635" s="21">
        <v>45661056</v>
      </c>
      <c r="L3635" s="21">
        <v>32000000</v>
      </c>
      <c r="M3635" s="21">
        <v>32390034</v>
      </c>
      <c r="N3635" s="21"/>
      <c r="O3635" s="21">
        <v>-29406</v>
      </c>
      <c r="P3635" s="21"/>
      <c r="Q3635" s="21"/>
      <c r="R3635" s="22">
        <v>7.875</v>
      </c>
      <c r="S3635" s="22">
        <v>7.6879999999999997</v>
      </c>
      <c r="T3635" s="20" t="s">
        <v>4965</v>
      </c>
      <c r="U3635" s="21">
        <v>273000</v>
      </c>
      <c r="V3635" s="21">
        <v>2520000</v>
      </c>
      <c r="W3635" s="34">
        <v>37672</v>
      </c>
      <c r="X3635" s="34">
        <v>44703</v>
      </c>
      <c r="Y3635" s="109"/>
      <c r="Z3635" s="70" t="s">
        <v>4927</v>
      </c>
      <c r="AA3635" s="20" t="s">
        <v>4926</v>
      </c>
      <c r="AB3635" s="109"/>
      <c r="AC3635" s="19"/>
      <c r="AD3635" s="22"/>
      <c r="AE3635" s="19"/>
    </row>
    <row r="3636" spans="2:31" x14ac:dyDescent="0.2">
      <c r="B3636" s="14" t="s">
        <v>9138</v>
      </c>
      <c r="C3636" s="33" t="s">
        <v>9137</v>
      </c>
      <c r="D3636" s="16" t="s">
        <v>9136</v>
      </c>
      <c r="E3636" s="104" t="s">
        <v>26</v>
      </c>
      <c r="F3636" s="18" t="s">
        <v>116</v>
      </c>
      <c r="G3636" s="111" t="s">
        <v>26</v>
      </c>
      <c r="H3636" s="102" t="s">
        <v>323</v>
      </c>
      <c r="I3636" s="21">
        <v>24861750</v>
      </c>
      <c r="J3636" s="71">
        <v>118.688</v>
      </c>
      <c r="K3636" s="21">
        <v>29672050</v>
      </c>
      <c r="L3636" s="21">
        <v>25000000</v>
      </c>
      <c r="M3636" s="21">
        <v>24900713</v>
      </c>
      <c r="N3636" s="21"/>
      <c r="O3636" s="21">
        <v>11581</v>
      </c>
      <c r="P3636" s="21"/>
      <c r="Q3636" s="21"/>
      <c r="R3636" s="22">
        <v>5.25</v>
      </c>
      <c r="S3636" s="22">
        <v>5.3220000000000001</v>
      </c>
      <c r="T3636" s="20" t="s">
        <v>118</v>
      </c>
      <c r="U3636" s="21">
        <v>506771</v>
      </c>
      <c r="V3636" s="21">
        <v>1312500</v>
      </c>
      <c r="W3636" s="34">
        <v>40030</v>
      </c>
      <c r="X3636" s="34">
        <v>43689</v>
      </c>
      <c r="Y3636" s="109"/>
      <c r="Z3636" s="70" t="s">
        <v>4927</v>
      </c>
      <c r="AA3636" s="20" t="s">
        <v>4926</v>
      </c>
      <c r="AB3636" s="109"/>
      <c r="AC3636" s="19"/>
      <c r="AD3636" s="22"/>
      <c r="AE3636" s="19"/>
    </row>
    <row r="3637" spans="2:31" x14ac:dyDescent="0.2">
      <c r="B3637" s="14" t="s">
        <v>9135</v>
      </c>
      <c r="C3637" s="33" t="s">
        <v>9134</v>
      </c>
      <c r="D3637" s="16" t="s">
        <v>9133</v>
      </c>
      <c r="E3637" s="104" t="s">
        <v>26</v>
      </c>
      <c r="F3637" s="18" t="s">
        <v>4929</v>
      </c>
      <c r="G3637" s="111" t="s">
        <v>26</v>
      </c>
      <c r="H3637" s="102" t="s">
        <v>334</v>
      </c>
      <c r="I3637" s="21">
        <v>5124100</v>
      </c>
      <c r="J3637" s="71">
        <v>112.02</v>
      </c>
      <c r="K3637" s="21">
        <v>5601020</v>
      </c>
      <c r="L3637" s="21">
        <v>5000000</v>
      </c>
      <c r="M3637" s="21">
        <v>5060930</v>
      </c>
      <c r="N3637" s="21"/>
      <c r="O3637" s="21">
        <v>-55045</v>
      </c>
      <c r="P3637" s="21"/>
      <c r="Q3637" s="21"/>
      <c r="R3637" s="22">
        <v>7.5</v>
      </c>
      <c r="S3637" s="22">
        <v>7.173</v>
      </c>
      <c r="T3637" s="20" t="s">
        <v>89</v>
      </c>
      <c r="U3637" s="21">
        <v>31250</v>
      </c>
      <c r="V3637" s="21">
        <v>375000</v>
      </c>
      <c r="W3637" s="34">
        <v>38769</v>
      </c>
      <c r="X3637" s="34">
        <v>42887</v>
      </c>
      <c r="Y3637" s="109"/>
      <c r="Z3637" s="70" t="s">
        <v>4927</v>
      </c>
      <c r="AA3637" s="20" t="s">
        <v>4926</v>
      </c>
      <c r="AB3637" s="109"/>
      <c r="AC3637" s="19"/>
      <c r="AD3637" s="22"/>
      <c r="AE3637" s="19"/>
    </row>
    <row r="3638" spans="2:31" x14ac:dyDescent="0.2">
      <c r="B3638" s="14" t="s">
        <v>9132</v>
      </c>
      <c r="C3638" s="33" t="s">
        <v>9131</v>
      </c>
      <c r="D3638" s="16" t="s">
        <v>9130</v>
      </c>
      <c r="E3638" s="104" t="s">
        <v>26</v>
      </c>
      <c r="F3638" s="18" t="s">
        <v>116</v>
      </c>
      <c r="G3638" s="111" t="s">
        <v>26</v>
      </c>
      <c r="H3638" s="102" t="s">
        <v>4412</v>
      </c>
      <c r="I3638" s="21">
        <v>20000000</v>
      </c>
      <c r="J3638" s="71">
        <v>113.41</v>
      </c>
      <c r="K3638" s="21">
        <v>22682000</v>
      </c>
      <c r="L3638" s="21">
        <v>20000000</v>
      </c>
      <c r="M3638" s="21">
        <v>20000000</v>
      </c>
      <c r="N3638" s="21"/>
      <c r="O3638" s="21"/>
      <c r="P3638" s="21"/>
      <c r="Q3638" s="21"/>
      <c r="R3638" s="22">
        <v>5.13</v>
      </c>
      <c r="S3638" s="22">
        <v>5.13</v>
      </c>
      <c r="T3638" s="20" t="s">
        <v>4985</v>
      </c>
      <c r="U3638" s="21">
        <v>319200</v>
      </c>
      <c r="V3638" s="21">
        <v>1026000</v>
      </c>
      <c r="W3638" s="34">
        <v>38021</v>
      </c>
      <c r="X3638" s="34">
        <v>42438</v>
      </c>
      <c r="Y3638" s="109"/>
      <c r="Z3638" s="70" t="s">
        <v>531</v>
      </c>
      <c r="AA3638" s="20" t="s">
        <v>26</v>
      </c>
      <c r="AB3638" s="109"/>
      <c r="AC3638" s="19"/>
      <c r="AD3638" s="22"/>
      <c r="AE3638" s="19"/>
    </row>
    <row r="3639" spans="2:31" x14ac:dyDescent="0.2">
      <c r="B3639" s="14" t="s">
        <v>9129</v>
      </c>
      <c r="C3639" s="33" t="s">
        <v>9128</v>
      </c>
      <c r="D3639" s="16" t="s">
        <v>9123</v>
      </c>
      <c r="E3639" s="104" t="s">
        <v>26</v>
      </c>
      <c r="F3639" s="18" t="s">
        <v>116</v>
      </c>
      <c r="G3639" s="111" t="s">
        <v>26</v>
      </c>
      <c r="H3639" s="102" t="s">
        <v>4412</v>
      </c>
      <c r="I3639" s="21">
        <v>16500000</v>
      </c>
      <c r="J3639" s="71">
        <v>106.64100000000001</v>
      </c>
      <c r="K3639" s="21">
        <v>17595765</v>
      </c>
      <c r="L3639" s="21">
        <v>16500000</v>
      </c>
      <c r="M3639" s="21">
        <v>16500000</v>
      </c>
      <c r="N3639" s="21"/>
      <c r="O3639" s="21"/>
      <c r="P3639" s="21"/>
      <c r="Q3639" s="21"/>
      <c r="R3639" s="22">
        <v>4.29</v>
      </c>
      <c r="S3639" s="22">
        <v>4.29</v>
      </c>
      <c r="T3639" s="20" t="s">
        <v>4965</v>
      </c>
      <c r="U3639" s="21">
        <v>96346</v>
      </c>
      <c r="V3639" s="21">
        <v>707850</v>
      </c>
      <c r="W3639" s="34">
        <v>40101</v>
      </c>
      <c r="X3639" s="34">
        <v>41955</v>
      </c>
      <c r="Y3639" s="109"/>
      <c r="Z3639" s="70" t="s">
        <v>531</v>
      </c>
      <c r="AA3639" s="20" t="s">
        <v>26</v>
      </c>
      <c r="AB3639" s="109"/>
      <c r="AC3639" s="19"/>
      <c r="AD3639" s="22"/>
      <c r="AE3639" s="19"/>
    </row>
    <row r="3640" spans="2:31" x14ac:dyDescent="0.2">
      <c r="B3640" s="14" t="s">
        <v>9127</v>
      </c>
      <c r="C3640" s="33" t="s">
        <v>9126</v>
      </c>
      <c r="D3640" s="16" t="s">
        <v>9123</v>
      </c>
      <c r="E3640" s="104" t="s">
        <v>26</v>
      </c>
      <c r="F3640" s="18" t="s">
        <v>116</v>
      </c>
      <c r="G3640" s="111" t="s">
        <v>26</v>
      </c>
      <c r="H3640" s="102" t="s">
        <v>4412</v>
      </c>
      <c r="I3640" s="21">
        <v>19000000</v>
      </c>
      <c r="J3640" s="71">
        <v>108.096</v>
      </c>
      <c r="K3640" s="21">
        <v>20538240</v>
      </c>
      <c r="L3640" s="21">
        <v>19000000</v>
      </c>
      <c r="M3640" s="21">
        <v>19000000</v>
      </c>
      <c r="N3640" s="21"/>
      <c r="O3640" s="21"/>
      <c r="P3640" s="21"/>
      <c r="Q3640" s="21"/>
      <c r="R3640" s="22">
        <v>3.33</v>
      </c>
      <c r="S3640" s="22">
        <v>3.33</v>
      </c>
      <c r="T3640" s="20" t="s">
        <v>4965</v>
      </c>
      <c r="U3640" s="21">
        <v>80845</v>
      </c>
      <c r="V3640" s="21">
        <v>632700</v>
      </c>
      <c r="W3640" s="34">
        <v>40640</v>
      </c>
      <c r="X3640" s="34">
        <v>42505</v>
      </c>
      <c r="Y3640" s="109"/>
      <c r="Z3640" s="70" t="s">
        <v>531</v>
      </c>
      <c r="AA3640" s="20" t="s">
        <v>26</v>
      </c>
      <c r="AB3640" s="109"/>
      <c r="AC3640" s="19"/>
      <c r="AD3640" s="22"/>
      <c r="AE3640" s="19"/>
    </row>
    <row r="3641" spans="2:31" x14ac:dyDescent="0.2">
      <c r="B3641" s="14" t="s">
        <v>9125</v>
      </c>
      <c r="C3641" s="33" t="s">
        <v>9124</v>
      </c>
      <c r="D3641" s="16" t="s">
        <v>9123</v>
      </c>
      <c r="E3641" s="104" t="s">
        <v>26</v>
      </c>
      <c r="F3641" s="18" t="s">
        <v>116</v>
      </c>
      <c r="G3641" s="111" t="s">
        <v>26</v>
      </c>
      <c r="H3641" s="102" t="s">
        <v>4412</v>
      </c>
      <c r="I3641" s="21">
        <v>3000000</v>
      </c>
      <c r="J3641" s="71">
        <v>111.901</v>
      </c>
      <c r="K3641" s="21">
        <v>3357030</v>
      </c>
      <c r="L3641" s="21">
        <v>3000000</v>
      </c>
      <c r="M3641" s="21">
        <v>3000000</v>
      </c>
      <c r="N3641" s="21"/>
      <c r="O3641" s="21"/>
      <c r="P3641" s="21"/>
      <c r="Q3641" s="21"/>
      <c r="R3641" s="22">
        <v>4.0599999999999996</v>
      </c>
      <c r="S3641" s="22">
        <v>4.0599999999999996</v>
      </c>
      <c r="T3641" s="20" t="s">
        <v>89</v>
      </c>
      <c r="U3641" s="21">
        <v>8120</v>
      </c>
      <c r="V3641" s="21">
        <v>121800</v>
      </c>
      <c r="W3641" s="34">
        <v>40640</v>
      </c>
      <c r="X3641" s="34">
        <v>43258</v>
      </c>
      <c r="Y3641" s="109"/>
      <c r="Z3641" s="70" t="s">
        <v>531</v>
      </c>
      <c r="AA3641" s="20" t="s">
        <v>26</v>
      </c>
      <c r="AB3641" s="109"/>
      <c r="AC3641" s="19"/>
      <c r="AD3641" s="22"/>
      <c r="AE3641" s="19"/>
    </row>
    <row r="3642" spans="2:31" x14ac:dyDescent="0.2">
      <c r="B3642" s="14" t="s">
        <v>9122</v>
      </c>
      <c r="C3642" s="33" t="s">
        <v>9121</v>
      </c>
      <c r="D3642" s="16" t="s">
        <v>9120</v>
      </c>
      <c r="E3642" s="104" t="s">
        <v>26</v>
      </c>
      <c r="F3642" s="18" t="s">
        <v>4929</v>
      </c>
      <c r="G3642" s="111" t="s">
        <v>26</v>
      </c>
      <c r="H3642" s="102" t="s">
        <v>590</v>
      </c>
      <c r="I3642" s="21">
        <v>16000000</v>
      </c>
      <c r="J3642" s="71">
        <v>101.866</v>
      </c>
      <c r="K3642" s="21">
        <v>16298560</v>
      </c>
      <c r="L3642" s="21">
        <v>16000000</v>
      </c>
      <c r="M3642" s="21">
        <v>16000000</v>
      </c>
      <c r="N3642" s="21"/>
      <c r="O3642" s="21"/>
      <c r="P3642" s="21"/>
      <c r="Q3642" s="21"/>
      <c r="R3642" s="22">
        <v>5.63</v>
      </c>
      <c r="S3642" s="22">
        <v>5.63</v>
      </c>
      <c r="T3642" s="20" t="s">
        <v>89</v>
      </c>
      <c r="U3642" s="21">
        <v>45040</v>
      </c>
      <c r="V3642" s="21">
        <v>900800</v>
      </c>
      <c r="W3642" s="34">
        <v>37652</v>
      </c>
      <c r="X3642" s="34">
        <v>41438</v>
      </c>
      <c r="Y3642" s="109"/>
      <c r="Z3642" s="70" t="s">
        <v>531</v>
      </c>
      <c r="AA3642" s="20" t="s">
        <v>26</v>
      </c>
      <c r="AB3642" s="109"/>
      <c r="AC3642" s="31"/>
      <c r="AD3642" s="22"/>
      <c r="AE3642" s="19"/>
    </row>
    <row r="3643" spans="2:31" x14ac:dyDescent="0.2">
      <c r="B3643" s="14" t="s">
        <v>9119</v>
      </c>
      <c r="C3643" s="33" t="s">
        <v>9118</v>
      </c>
      <c r="D3643" s="16" t="s">
        <v>9113</v>
      </c>
      <c r="E3643" s="104" t="s">
        <v>26</v>
      </c>
      <c r="F3643" s="18" t="s">
        <v>116</v>
      </c>
      <c r="G3643" s="111" t="s">
        <v>26</v>
      </c>
      <c r="H3643" s="102" t="s">
        <v>323</v>
      </c>
      <c r="I3643" s="21">
        <v>18264944</v>
      </c>
      <c r="J3643" s="71">
        <v>107.2</v>
      </c>
      <c r="K3643" s="21">
        <v>19724800</v>
      </c>
      <c r="L3643" s="21">
        <v>18400000</v>
      </c>
      <c r="M3643" s="21">
        <v>18356499</v>
      </c>
      <c r="N3643" s="21"/>
      <c r="O3643" s="21">
        <v>26383</v>
      </c>
      <c r="P3643" s="21"/>
      <c r="Q3643" s="21"/>
      <c r="R3643" s="22">
        <v>6.5</v>
      </c>
      <c r="S3643" s="22">
        <v>6.6749999999999998</v>
      </c>
      <c r="T3643" s="20" t="s">
        <v>89</v>
      </c>
      <c r="U3643" s="21">
        <v>69767</v>
      </c>
      <c r="V3643" s="21">
        <v>1196000</v>
      </c>
      <c r="W3643" s="34">
        <v>39966</v>
      </c>
      <c r="X3643" s="34">
        <v>41800</v>
      </c>
      <c r="Y3643" s="109"/>
      <c r="Z3643" s="70" t="s">
        <v>4927</v>
      </c>
      <c r="AA3643" s="20" t="s">
        <v>4926</v>
      </c>
      <c r="AB3643" s="109"/>
      <c r="AC3643" s="19"/>
      <c r="AD3643" s="22"/>
      <c r="AE3643" s="19"/>
    </row>
    <row r="3644" spans="2:31" x14ac:dyDescent="0.2">
      <c r="B3644" s="14" t="s">
        <v>9117</v>
      </c>
      <c r="C3644" s="33" t="s">
        <v>9116</v>
      </c>
      <c r="D3644" s="16" t="s">
        <v>9113</v>
      </c>
      <c r="E3644" s="104" t="s">
        <v>5057</v>
      </c>
      <c r="F3644" s="18" t="s">
        <v>116</v>
      </c>
      <c r="G3644" s="111" t="s">
        <v>26</v>
      </c>
      <c r="H3644" s="102" t="s">
        <v>323</v>
      </c>
      <c r="I3644" s="21">
        <v>4741967</v>
      </c>
      <c r="J3644" s="71">
        <v>131</v>
      </c>
      <c r="K3644" s="21">
        <v>6281450</v>
      </c>
      <c r="L3644" s="21">
        <v>4795000</v>
      </c>
      <c r="M3644" s="21">
        <v>4756297</v>
      </c>
      <c r="N3644" s="21"/>
      <c r="O3644" s="21">
        <v>4166</v>
      </c>
      <c r="P3644" s="21"/>
      <c r="Q3644" s="21"/>
      <c r="R3644" s="22">
        <v>7.875</v>
      </c>
      <c r="S3644" s="22">
        <v>8.0380000000000003</v>
      </c>
      <c r="T3644" s="20" t="s">
        <v>89</v>
      </c>
      <c r="U3644" s="21">
        <v>22027</v>
      </c>
      <c r="V3644" s="21">
        <v>377606</v>
      </c>
      <c r="W3644" s="34">
        <v>39966</v>
      </c>
      <c r="X3644" s="34">
        <v>43626</v>
      </c>
      <c r="Y3644" s="109"/>
      <c r="Z3644" s="70" t="s">
        <v>4927</v>
      </c>
      <c r="AA3644" s="20" t="s">
        <v>4926</v>
      </c>
      <c r="AB3644" s="109"/>
      <c r="AC3644" s="19"/>
      <c r="AD3644" s="22"/>
      <c r="AE3644" s="19"/>
    </row>
    <row r="3645" spans="2:31" x14ac:dyDescent="0.2">
      <c r="B3645" s="14" t="s">
        <v>9115</v>
      </c>
      <c r="C3645" s="33" t="s">
        <v>9114</v>
      </c>
      <c r="D3645" s="16" t="s">
        <v>9113</v>
      </c>
      <c r="E3645" s="104" t="s">
        <v>26</v>
      </c>
      <c r="F3645" s="18" t="s">
        <v>116</v>
      </c>
      <c r="G3645" s="111" t="s">
        <v>26</v>
      </c>
      <c r="H3645" s="102" t="s">
        <v>323</v>
      </c>
      <c r="I3645" s="21">
        <v>5923260</v>
      </c>
      <c r="J3645" s="71">
        <v>99.9</v>
      </c>
      <c r="K3645" s="21">
        <v>5994000</v>
      </c>
      <c r="L3645" s="21">
        <v>6000000</v>
      </c>
      <c r="M3645" s="21">
        <v>5923443</v>
      </c>
      <c r="N3645" s="21"/>
      <c r="O3645" s="21">
        <v>183</v>
      </c>
      <c r="P3645" s="21"/>
      <c r="Q3645" s="21"/>
      <c r="R3645" s="22">
        <v>3.25</v>
      </c>
      <c r="S3645" s="22">
        <v>3.399</v>
      </c>
      <c r="T3645" s="20" t="s">
        <v>118</v>
      </c>
      <c r="U3645" s="21">
        <v>6500</v>
      </c>
      <c r="V3645" s="21"/>
      <c r="W3645" s="34">
        <v>41255</v>
      </c>
      <c r="X3645" s="34">
        <v>44978</v>
      </c>
      <c r="Y3645" s="109"/>
      <c r="Z3645" s="70" t="s">
        <v>4927</v>
      </c>
      <c r="AA3645" s="20" t="s">
        <v>4926</v>
      </c>
      <c r="AB3645" s="109"/>
      <c r="AC3645" s="19"/>
      <c r="AD3645" s="22"/>
      <c r="AE3645" s="19"/>
    </row>
    <row r="3646" spans="2:31" x14ac:dyDescent="0.2">
      <c r="B3646" s="14" t="s">
        <v>9112</v>
      </c>
      <c r="C3646" s="33" t="s">
        <v>9111</v>
      </c>
      <c r="D3646" s="16" t="s">
        <v>9108</v>
      </c>
      <c r="E3646" s="104" t="s">
        <v>26</v>
      </c>
      <c r="F3646" s="18" t="s">
        <v>4929</v>
      </c>
      <c r="G3646" s="111" t="s">
        <v>590</v>
      </c>
      <c r="H3646" s="102" t="s">
        <v>5232</v>
      </c>
      <c r="I3646" s="21">
        <v>4651237</v>
      </c>
      <c r="J3646" s="71">
        <v>102.745</v>
      </c>
      <c r="K3646" s="21">
        <v>4430022</v>
      </c>
      <c r="L3646" s="21">
        <v>4311667</v>
      </c>
      <c r="M3646" s="21">
        <v>4335779</v>
      </c>
      <c r="N3646" s="21"/>
      <c r="O3646" s="21">
        <v>-2000</v>
      </c>
      <c r="P3646" s="21"/>
      <c r="Q3646" s="21"/>
      <c r="R3646" s="22">
        <v>8.17</v>
      </c>
      <c r="S3646" s="22">
        <v>1.1759999999999999</v>
      </c>
      <c r="T3646" s="20" t="s">
        <v>4965</v>
      </c>
      <c r="U3646" s="21">
        <v>31312</v>
      </c>
      <c r="V3646" s="21">
        <v>352263</v>
      </c>
      <c r="W3646" s="34">
        <v>38623</v>
      </c>
      <c r="X3646" s="34">
        <v>41423</v>
      </c>
      <c r="Y3646" s="109"/>
      <c r="Z3646" s="70" t="s">
        <v>531</v>
      </c>
      <c r="AA3646" s="20" t="s">
        <v>26</v>
      </c>
      <c r="AB3646" s="109"/>
      <c r="AC3646" s="19"/>
      <c r="AD3646" s="22"/>
      <c r="AE3646" s="19"/>
    </row>
    <row r="3647" spans="2:31" x14ac:dyDescent="0.2">
      <c r="B3647" s="14" t="s">
        <v>9110</v>
      </c>
      <c r="C3647" s="33" t="s">
        <v>9109</v>
      </c>
      <c r="D3647" s="16" t="s">
        <v>9108</v>
      </c>
      <c r="E3647" s="104" t="s">
        <v>26</v>
      </c>
      <c r="F3647" s="18" t="s">
        <v>4929</v>
      </c>
      <c r="G3647" s="111" t="s">
        <v>590</v>
      </c>
      <c r="H3647" s="102" t="s">
        <v>5232</v>
      </c>
      <c r="I3647" s="21">
        <v>4639400</v>
      </c>
      <c r="J3647" s="71">
        <v>112.063</v>
      </c>
      <c r="K3647" s="21">
        <v>5603150</v>
      </c>
      <c r="L3647" s="21">
        <v>5000000</v>
      </c>
      <c r="M3647" s="21">
        <v>4849984</v>
      </c>
      <c r="N3647" s="21"/>
      <c r="O3647" s="21">
        <v>66006</v>
      </c>
      <c r="P3647" s="21"/>
      <c r="Q3647" s="21"/>
      <c r="R3647" s="22">
        <v>6.33</v>
      </c>
      <c r="S3647" s="22">
        <v>6.28</v>
      </c>
      <c r="T3647" s="20" t="s">
        <v>4985</v>
      </c>
      <c r="U3647" s="21">
        <v>97588</v>
      </c>
      <c r="V3647" s="21">
        <v>313722</v>
      </c>
      <c r="W3647" s="34">
        <v>39428</v>
      </c>
      <c r="X3647" s="34">
        <v>42623</v>
      </c>
      <c r="Y3647" s="109"/>
      <c r="Z3647" s="70" t="s">
        <v>531</v>
      </c>
      <c r="AA3647" s="20" t="s">
        <v>26</v>
      </c>
      <c r="AB3647" s="109"/>
      <c r="AC3647" s="19"/>
      <c r="AD3647" s="22"/>
      <c r="AE3647" s="19"/>
    </row>
    <row r="3648" spans="2:31" x14ac:dyDescent="0.2">
      <c r="B3648" s="14" t="s">
        <v>9107</v>
      </c>
      <c r="C3648" s="33" t="s">
        <v>9106</v>
      </c>
      <c r="D3648" s="16" t="s">
        <v>9103</v>
      </c>
      <c r="E3648" s="104" t="s">
        <v>5057</v>
      </c>
      <c r="F3648" s="18" t="s">
        <v>116</v>
      </c>
      <c r="G3648" s="111" t="s">
        <v>26</v>
      </c>
      <c r="H3648" s="102" t="s">
        <v>323</v>
      </c>
      <c r="I3648" s="21">
        <v>19993600</v>
      </c>
      <c r="J3648" s="71">
        <v>114.438</v>
      </c>
      <c r="K3648" s="21">
        <v>22887600</v>
      </c>
      <c r="L3648" s="21">
        <v>20000000</v>
      </c>
      <c r="M3648" s="21">
        <v>19995194</v>
      </c>
      <c r="N3648" s="21"/>
      <c r="O3648" s="21">
        <v>556</v>
      </c>
      <c r="P3648" s="21"/>
      <c r="Q3648" s="21"/>
      <c r="R3648" s="22">
        <v>4.75</v>
      </c>
      <c r="S3648" s="22">
        <v>4.7539999999999996</v>
      </c>
      <c r="T3648" s="20" t="s">
        <v>85</v>
      </c>
      <c r="U3648" s="21">
        <v>438056</v>
      </c>
      <c r="V3648" s="21">
        <v>950000</v>
      </c>
      <c r="W3648" s="34">
        <v>40186</v>
      </c>
      <c r="X3648" s="34">
        <v>43845</v>
      </c>
      <c r="Y3648" s="109"/>
      <c r="Z3648" s="70" t="s">
        <v>4927</v>
      </c>
      <c r="AA3648" s="20" t="s">
        <v>4926</v>
      </c>
      <c r="AB3648" s="109"/>
      <c r="AC3648" s="19"/>
      <c r="AD3648" s="22"/>
      <c r="AE3648" s="19"/>
    </row>
    <row r="3649" spans="2:31" x14ac:dyDescent="0.2">
      <c r="B3649" s="14" t="s">
        <v>9105</v>
      </c>
      <c r="C3649" s="33" t="s">
        <v>9104</v>
      </c>
      <c r="D3649" s="16" t="s">
        <v>9103</v>
      </c>
      <c r="E3649" s="104" t="s">
        <v>26</v>
      </c>
      <c r="F3649" s="18" t="s">
        <v>116</v>
      </c>
      <c r="G3649" s="111" t="s">
        <v>26</v>
      </c>
      <c r="H3649" s="102" t="s">
        <v>323</v>
      </c>
      <c r="I3649" s="21">
        <v>11991720</v>
      </c>
      <c r="J3649" s="71">
        <v>104.83799999999999</v>
      </c>
      <c r="K3649" s="21">
        <v>12580560</v>
      </c>
      <c r="L3649" s="21">
        <v>12000000</v>
      </c>
      <c r="M3649" s="21">
        <v>11996211</v>
      </c>
      <c r="N3649" s="21"/>
      <c r="O3649" s="21">
        <v>1598</v>
      </c>
      <c r="P3649" s="21"/>
      <c r="Q3649" s="21"/>
      <c r="R3649" s="22">
        <v>3.2</v>
      </c>
      <c r="S3649" s="22">
        <v>3.2149999999999999</v>
      </c>
      <c r="T3649" s="20" t="s">
        <v>4985</v>
      </c>
      <c r="U3649" s="21">
        <v>117333</v>
      </c>
      <c r="V3649" s="21">
        <v>384000</v>
      </c>
      <c r="W3649" s="34">
        <v>40241</v>
      </c>
      <c r="X3649" s="34">
        <v>42074</v>
      </c>
      <c r="Y3649" s="109"/>
      <c r="Z3649" s="70" t="s">
        <v>4927</v>
      </c>
      <c r="AA3649" s="20" t="s">
        <v>4926</v>
      </c>
      <c r="AB3649" s="109"/>
      <c r="AC3649" s="19"/>
      <c r="AD3649" s="22"/>
      <c r="AE3649" s="19"/>
    </row>
    <row r="3650" spans="2:31" x14ac:dyDescent="0.2">
      <c r="B3650" s="14" t="s">
        <v>9102</v>
      </c>
      <c r="C3650" s="33" t="s">
        <v>9101</v>
      </c>
      <c r="D3650" s="16" t="s">
        <v>9100</v>
      </c>
      <c r="E3650" s="104" t="s">
        <v>26</v>
      </c>
      <c r="F3650" s="18" t="s">
        <v>116</v>
      </c>
      <c r="G3650" s="111" t="s">
        <v>26</v>
      </c>
      <c r="H3650" s="102" t="s">
        <v>611</v>
      </c>
      <c r="I3650" s="21">
        <v>28300000</v>
      </c>
      <c r="J3650" s="71">
        <v>116.748</v>
      </c>
      <c r="K3650" s="21">
        <v>33039684</v>
      </c>
      <c r="L3650" s="21">
        <v>28300000</v>
      </c>
      <c r="M3650" s="21">
        <v>28300000</v>
      </c>
      <c r="N3650" s="21"/>
      <c r="O3650" s="21"/>
      <c r="P3650" s="21"/>
      <c r="Q3650" s="21"/>
      <c r="R3650" s="22">
        <v>6.63</v>
      </c>
      <c r="S3650" s="22">
        <v>6.63</v>
      </c>
      <c r="T3650" s="20" t="s">
        <v>4965</v>
      </c>
      <c r="U3650" s="21">
        <v>213689</v>
      </c>
      <c r="V3650" s="21">
        <v>1876290</v>
      </c>
      <c r="W3650" s="34">
        <v>39007</v>
      </c>
      <c r="X3650" s="34">
        <v>42694</v>
      </c>
      <c r="Y3650" s="109"/>
      <c r="Z3650" s="70" t="s">
        <v>531</v>
      </c>
      <c r="AA3650" s="20" t="s">
        <v>26</v>
      </c>
      <c r="AB3650" s="109"/>
      <c r="AC3650" s="19"/>
      <c r="AD3650" s="22"/>
      <c r="AE3650" s="19"/>
    </row>
    <row r="3651" spans="2:31" x14ac:dyDescent="0.2">
      <c r="B3651" s="14" t="s">
        <v>9099</v>
      </c>
      <c r="C3651" s="33" t="s">
        <v>9098</v>
      </c>
      <c r="D3651" s="16" t="s">
        <v>9097</v>
      </c>
      <c r="E3651" s="104" t="s">
        <v>26</v>
      </c>
      <c r="F3651" s="18" t="s">
        <v>116</v>
      </c>
      <c r="G3651" s="111" t="s">
        <v>26</v>
      </c>
      <c r="H3651" s="102" t="s">
        <v>590</v>
      </c>
      <c r="I3651" s="21">
        <v>20000000</v>
      </c>
      <c r="J3651" s="71">
        <v>116.37</v>
      </c>
      <c r="K3651" s="21">
        <v>23274000</v>
      </c>
      <c r="L3651" s="21">
        <v>20000000</v>
      </c>
      <c r="M3651" s="21">
        <v>20000000</v>
      </c>
      <c r="N3651" s="21"/>
      <c r="O3651" s="21"/>
      <c r="P3651" s="21"/>
      <c r="Q3651" s="21"/>
      <c r="R3651" s="22">
        <v>6.24</v>
      </c>
      <c r="S3651" s="22">
        <v>6.24</v>
      </c>
      <c r="T3651" s="20" t="s">
        <v>4985</v>
      </c>
      <c r="U3651" s="21">
        <v>329333</v>
      </c>
      <c r="V3651" s="21">
        <v>1248000</v>
      </c>
      <c r="W3651" s="34">
        <v>39121</v>
      </c>
      <c r="X3651" s="34">
        <v>42820</v>
      </c>
      <c r="Y3651" s="109"/>
      <c r="Z3651" s="70" t="s">
        <v>531</v>
      </c>
      <c r="AA3651" s="20" t="s">
        <v>26</v>
      </c>
      <c r="AB3651" s="109"/>
      <c r="AC3651" s="19"/>
      <c r="AD3651" s="22"/>
      <c r="AE3651" s="19"/>
    </row>
    <row r="3652" spans="2:31" x14ac:dyDescent="0.2">
      <c r="B3652" s="14" t="s">
        <v>9096</v>
      </c>
      <c r="C3652" s="33" t="s">
        <v>9095</v>
      </c>
      <c r="D3652" s="16" t="s">
        <v>9094</v>
      </c>
      <c r="E3652" s="104" t="s">
        <v>26</v>
      </c>
      <c r="F3652" s="18" t="s">
        <v>116</v>
      </c>
      <c r="G3652" s="111" t="s">
        <v>26</v>
      </c>
      <c r="H3652" s="102" t="s">
        <v>334</v>
      </c>
      <c r="I3652" s="21">
        <v>14934450</v>
      </c>
      <c r="J3652" s="71">
        <v>100.7</v>
      </c>
      <c r="K3652" s="21">
        <v>15105000</v>
      </c>
      <c r="L3652" s="21">
        <v>15000000</v>
      </c>
      <c r="M3652" s="21">
        <v>14993705</v>
      </c>
      <c r="N3652" s="21"/>
      <c r="O3652" s="21">
        <v>13680</v>
      </c>
      <c r="P3652" s="21"/>
      <c r="Q3652" s="21"/>
      <c r="R3652" s="22">
        <v>6.75</v>
      </c>
      <c r="S3652" s="22">
        <v>6.8550000000000004</v>
      </c>
      <c r="T3652" s="20" t="s">
        <v>89</v>
      </c>
      <c r="U3652" s="21">
        <v>84375</v>
      </c>
      <c r="V3652" s="21">
        <v>1012500</v>
      </c>
      <c r="W3652" s="34">
        <v>39596</v>
      </c>
      <c r="X3652" s="34">
        <v>41426</v>
      </c>
      <c r="Y3652" s="109"/>
      <c r="Z3652" s="70" t="s">
        <v>4927</v>
      </c>
      <c r="AA3652" s="20" t="s">
        <v>4926</v>
      </c>
      <c r="AB3652" s="109"/>
      <c r="AC3652" s="19"/>
      <c r="AD3652" s="22"/>
      <c r="AE3652" s="19"/>
    </row>
    <row r="3653" spans="2:31" x14ac:dyDescent="0.2">
      <c r="B3653" s="14" t="s">
        <v>9093</v>
      </c>
      <c r="C3653" s="33" t="s">
        <v>9092</v>
      </c>
      <c r="D3653" s="16" t="s">
        <v>9089</v>
      </c>
      <c r="E3653" s="104" t="s">
        <v>26</v>
      </c>
      <c r="F3653" s="18" t="s">
        <v>116</v>
      </c>
      <c r="G3653" s="111" t="s">
        <v>26</v>
      </c>
      <c r="H3653" s="102" t="s">
        <v>323</v>
      </c>
      <c r="I3653" s="21">
        <v>14776641</v>
      </c>
      <c r="J3653" s="71">
        <v>104.393</v>
      </c>
      <c r="K3653" s="21">
        <v>15502375</v>
      </c>
      <c r="L3653" s="21">
        <v>14850000</v>
      </c>
      <c r="M3653" s="21">
        <v>14799329</v>
      </c>
      <c r="N3653" s="21"/>
      <c r="O3653" s="21">
        <v>14568</v>
      </c>
      <c r="P3653" s="21"/>
      <c r="Q3653" s="21"/>
      <c r="R3653" s="22">
        <v>2.5</v>
      </c>
      <c r="S3653" s="22">
        <v>2.6059999999999999</v>
      </c>
      <c r="T3653" s="20" t="s">
        <v>4965</v>
      </c>
      <c r="U3653" s="21">
        <v>42281</v>
      </c>
      <c r="V3653" s="21">
        <v>371250</v>
      </c>
      <c r="W3653" s="34">
        <v>40680</v>
      </c>
      <c r="X3653" s="34">
        <v>42510</v>
      </c>
      <c r="Y3653" s="109"/>
      <c r="Z3653" s="70" t="s">
        <v>4927</v>
      </c>
      <c r="AA3653" s="20" t="s">
        <v>4926</v>
      </c>
      <c r="AB3653" s="109"/>
      <c r="AC3653" s="19"/>
      <c r="AD3653" s="22"/>
      <c r="AE3653" s="19"/>
    </row>
    <row r="3654" spans="2:31" x14ac:dyDescent="0.2">
      <c r="B3654" s="14" t="s">
        <v>9091</v>
      </c>
      <c r="C3654" s="33" t="s">
        <v>9090</v>
      </c>
      <c r="D3654" s="16" t="s">
        <v>9089</v>
      </c>
      <c r="E3654" s="104" t="s">
        <v>26</v>
      </c>
      <c r="F3654" s="18" t="s">
        <v>116</v>
      </c>
      <c r="G3654" s="111" t="s">
        <v>26</v>
      </c>
      <c r="H3654" s="102" t="s">
        <v>323</v>
      </c>
      <c r="I3654" s="21">
        <v>4996750</v>
      </c>
      <c r="J3654" s="71">
        <v>110.495</v>
      </c>
      <c r="K3654" s="21">
        <v>5524745</v>
      </c>
      <c r="L3654" s="21">
        <v>5000000</v>
      </c>
      <c r="M3654" s="21">
        <v>4997190</v>
      </c>
      <c r="N3654" s="21"/>
      <c r="O3654" s="21">
        <v>283</v>
      </c>
      <c r="P3654" s="21"/>
      <c r="Q3654" s="21"/>
      <c r="R3654" s="22">
        <v>4.125</v>
      </c>
      <c r="S3654" s="22">
        <v>4.133</v>
      </c>
      <c r="T3654" s="20" t="s">
        <v>4965</v>
      </c>
      <c r="U3654" s="21">
        <v>23490</v>
      </c>
      <c r="V3654" s="21">
        <v>206250</v>
      </c>
      <c r="W3654" s="34">
        <v>40680</v>
      </c>
      <c r="X3654" s="34">
        <v>44336</v>
      </c>
      <c r="Y3654" s="109"/>
      <c r="Z3654" s="70" t="s">
        <v>4927</v>
      </c>
      <c r="AA3654" s="20" t="s">
        <v>4926</v>
      </c>
      <c r="AB3654" s="109"/>
      <c r="AC3654" s="19"/>
      <c r="AD3654" s="22"/>
      <c r="AE3654" s="19"/>
    </row>
    <row r="3655" spans="2:31" x14ac:dyDescent="0.2">
      <c r="B3655" s="14" t="s">
        <v>9088</v>
      </c>
      <c r="C3655" s="33" t="s">
        <v>9087</v>
      </c>
      <c r="D3655" s="16" t="s">
        <v>9084</v>
      </c>
      <c r="E3655" s="104" t="s">
        <v>26</v>
      </c>
      <c r="F3655" s="18" t="s">
        <v>116</v>
      </c>
      <c r="G3655" s="111" t="s">
        <v>4412</v>
      </c>
      <c r="H3655" s="102" t="s">
        <v>323</v>
      </c>
      <c r="I3655" s="21">
        <v>6242000</v>
      </c>
      <c r="J3655" s="71">
        <v>102.364</v>
      </c>
      <c r="K3655" s="21">
        <v>6397775</v>
      </c>
      <c r="L3655" s="21">
        <v>6250000</v>
      </c>
      <c r="M3655" s="21">
        <v>6243195</v>
      </c>
      <c r="N3655" s="21"/>
      <c r="O3655" s="21">
        <v>1195</v>
      </c>
      <c r="P3655" s="21"/>
      <c r="Q3655" s="21"/>
      <c r="R3655" s="22">
        <v>2</v>
      </c>
      <c r="S3655" s="22">
        <v>2.0270000000000001</v>
      </c>
      <c r="T3655" s="20" t="s">
        <v>4985</v>
      </c>
      <c r="U3655" s="21">
        <v>34375</v>
      </c>
      <c r="V3655" s="21">
        <v>62500</v>
      </c>
      <c r="W3655" s="34">
        <v>40987</v>
      </c>
      <c r="X3655" s="34">
        <v>42816</v>
      </c>
      <c r="Y3655" s="109"/>
      <c r="Z3655" s="70" t="s">
        <v>4927</v>
      </c>
      <c r="AA3655" s="20" t="s">
        <v>4926</v>
      </c>
      <c r="AB3655" s="109"/>
      <c r="AC3655" s="28">
        <v>42788</v>
      </c>
      <c r="AD3655" s="22">
        <v>100</v>
      </c>
      <c r="AE3655" s="19"/>
    </row>
    <row r="3656" spans="2:31" x14ac:dyDescent="0.2">
      <c r="B3656" s="14" t="s">
        <v>9086</v>
      </c>
      <c r="C3656" s="33" t="s">
        <v>9085</v>
      </c>
      <c r="D3656" s="16" t="s">
        <v>9084</v>
      </c>
      <c r="E3656" s="104" t="s">
        <v>5057</v>
      </c>
      <c r="F3656" s="18" t="s">
        <v>116</v>
      </c>
      <c r="G3656" s="111" t="s">
        <v>4412</v>
      </c>
      <c r="H3656" s="102" t="s">
        <v>323</v>
      </c>
      <c r="I3656" s="21">
        <v>9947400</v>
      </c>
      <c r="J3656" s="71">
        <v>105.218</v>
      </c>
      <c r="K3656" s="21">
        <v>10521770</v>
      </c>
      <c r="L3656" s="21">
        <v>10000000</v>
      </c>
      <c r="M3656" s="21">
        <v>9950869</v>
      </c>
      <c r="N3656" s="21"/>
      <c r="O3656" s="21">
        <v>3469</v>
      </c>
      <c r="P3656" s="21"/>
      <c r="Q3656" s="21"/>
      <c r="R3656" s="22">
        <v>3.5</v>
      </c>
      <c r="S3656" s="22">
        <v>3.5630000000000002</v>
      </c>
      <c r="T3656" s="20" t="s">
        <v>4985</v>
      </c>
      <c r="U3656" s="21">
        <v>96250</v>
      </c>
      <c r="V3656" s="21">
        <v>175000</v>
      </c>
      <c r="W3656" s="34">
        <v>40987</v>
      </c>
      <c r="X3656" s="34">
        <v>44642</v>
      </c>
      <c r="Y3656" s="109"/>
      <c r="Z3656" s="70" t="s">
        <v>4927</v>
      </c>
      <c r="AA3656" s="20" t="s">
        <v>4926</v>
      </c>
      <c r="AB3656" s="109"/>
      <c r="AC3656" s="28">
        <v>44552</v>
      </c>
      <c r="AD3656" s="22">
        <v>100</v>
      </c>
      <c r="AE3656" s="19"/>
    </row>
    <row r="3657" spans="2:31" x14ac:dyDescent="0.2">
      <c r="B3657" s="14" t="s">
        <v>9083</v>
      </c>
      <c r="C3657" s="33" t="s">
        <v>9082</v>
      </c>
      <c r="D3657" s="16" t="s">
        <v>9081</v>
      </c>
      <c r="E3657" s="104" t="s">
        <v>5057</v>
      </c>
      <c r="F3657" s="18" t="s">
        <v>4929</v>
      </c>
      <c r="G3657" s="111" t="s">
        <v>26</v>
      </c>
      <c r="H3657" s="102" t="s">
        <v>323</v>
      </c>
      <c r="I3657" s="21">
        <v>39690540</v>
      </c>
      <c r="J3657" s="71">
        <v>124.479</v>
      </c>
      <c r="K3657" s="21">
        <v>47302134</v>
      </c>
      <c r="L3657" s="21">
        <v>38000000</v>
      </c>
      <c r="M3657" s="21">
        <v>39215237</v>
      </c>
      <c r="N3657" s="21"/>
      <c r="O3657" s="21">
        <v>-161235</v>
      </c>
      <c r="P3657" s="21"/>
      <c r="Q3657" s="21"/>
      <c r="R3657" s="22">
        <v>6</v>
      </c>
      <c r="S3657" s="22">
        <v>5.3730000000000002</v>
      </c>
      <c r="T3657" s="20" t="s">
        <v>4985</v>
      </c>
      <c r="U3657" s="21">
        <v>760000</v>
      </c>
      <c r="V3657" s="21">
        <v>2280000</v>
      </c>
      <c r="W3657" s="34">
        <v>40241</v>
      </c>
      <c r="X3657" s="34">
        <v>43525</v>
      </c>
      <c r="Y3657" s="109"/>
      <c r="Z3657" s="70" t="s">
        <v>4927</v>
      </c>
      <c r="AA3657" s="20" t="s">
        <v>4926</v>
      </c>
      <c r="AB3657" s="109"/>
      <c r="AC3657" s="19"/>
      <c r="AD3657" s="22"/>
      <c r="AE3657" s="19"/>
    </row>
    <row r="3658" spans="2:31" x14ac:dyDescent="0.2">
      <c r="B3658" s="14" t="s">
        <v>9080</v>
      </c>
      <c r="C3658" s="33" t="s">
        <v>9079</v>
      </c>
      <c r="D3658" s="16" t="s">
        <v>9078</v>
      </c>
      <c r="E3658" s="104" t="s">
        <v>26</v>
      </c>
      <c r="F3658" s="18" t="s">
        <v>116</v>
      </c>
      <c r="G3658" s="111" t="s">
        <v>26</v>
      </c>
      <c r="H3658" s="102" t="s">
        <v>334</v>
      </c>
      <c r="I3658" s="21">
        <v>14843690</v>
      </c>
      <c r="J3658" s="71">
        <v>131.971</v>
      </c>
      <c r="K3658" s="21">
        <v>21115424</v>
      </c>
      <c r="L3658" s="21">
        <v>16000000</v>
      </c>
      <c r="M3658" s="21">
        <v>15015528</v>
      </c>
      <c r="N3658" s="21"/>
      <c r="O3658" s="21">
        <v>28439</v>
      </c>
      <c r="P3658" s="21"/>
      <c r="Q3658" s="21"/>
      <c r="R3658" s="22">
        <v>8.375</v>
      </c>
      <c r="S3658" s="22">
        <v>9.0790000000000006</v>
      </c>
      <c r="T3658" s="20" t="s">
        <v>4949</v>
      </c>
      <c r="U3658" s="21">
        <v>335000</v>
      </c>
      <c r="V3658" s="21">
        <v>1340000</v>
      </c>
      <c r="W3658" s="34">
        <v>36896</v>
      </c>
      <c r="X3658" s="34">
        <v>47757</v>
      </c>
      <c r="Y3658" s="109"/>
      <c r="Z3658" s="70" t="s">
        <v>4927</v>
      </c>
      <c r="AA3658" s="20" t="s">
        <v>4926</v>
      </c>
      <c r="AB3658" s="109"/>
      <c r="AC3658" s="19"/>
      <c r="AD3658" s="22"/>
      <c r="AE3658" s="19"/>
    </row>
    <row r="3659" spans="2:31" x14ac:dyDescent="0.2">
      <c r="B3659" s="14" t="s">
        <v>9077</v>
      </c>
      <c r="C3659" s="33" t="s">
        <v>9076</v>
      </c>
      <c r="D3659" s="16" t="s">
        <v>9075</v>
      </c>
      <c r="E3659" s="104" t="s">
        <v>26</v>
      </c>
      <c r="F3659" s="18" t="s">
        <v>116</v>
      </c>
      <c r="G3659" s="111" t="s">
        <v>590</v>
      </c>
      <c r="H3659" s="102" t="s">
        <v>323</v>
      </c>
      <c r="I3659" s="21">
        <v>8947368</v>
      </c>
      <c r="J3659" s="71">
        <v>104.455</v>
      </c>
      <c r="K3659" s="21">
        <v>9345974</v>
      </c>
      <c r="L3659" s="21">
        <v>8947368</v>
      </c>
      <c r="M3659" s="21">
        <v>8947368</v>
      </c>
      <c r="N3659" s="21"/>
      <c r="O3659" s="21"/>
      <c r="P3659" s="21"/>
      <c r="Q3659" s="21"/>
      <c r="R3659" s="22">
        <v>3.0579999999999998</v>
      </c>
      <c r="S3659" s="22">
        <v>3.0150000000000001</v>
      </c>
      <c r="T3659" s="20" t="s">
        <v>4940</v>
      </c>
      <c r="U3659" s="21">
        <v>11400</v>
      </c>
      <c r="V3659" s="21">
        <v>294428</v>
      </c>
      <c r="W3659" s="34">
        <v>40227</v>
      </c>
      <c r="X3659" s="34">
        <v>42809</v>
      </c>
      <c r="Y3659" s="109"/>
      <c r="Z3659" s="70" t="s">
        <v>531</v>
      </c>
      <c r="AA3659" s="20" t="s">
        <v>26</v>
      </c>
      <c r="AB3659" s="109"/>
      <c r="AC3659" s="19"/>
      <c r="AD3659" s="22"/>
      <c r="AE3659" s="19"/>
    </row>
    <row r="3660" spans="2:31" x14ac:dyDescent="0.2">
      <c r="B3660" s="14" t="s">
        <v>9074</v>
      </c>
      <c r="C3660" s="33" t="s">
        <v>9073</v>
      </c>
      <c r="D3660" s="16" t="s">
        <v>9072</v>
      </c>
      <c r="E3660" s="104" t="s">
        <v>26</v>
      </c>
      <c r="F3660" s="18" t="s">
        <v>116</v>
      </c>
      <c r="G3660" s="111" t="s">
        <v>26</v>
      </c>
      <c r="H3660" s="102" t="s">
        <v>4412</v>
      </c>
      <c r="I3660" s="21">
        <v>18750000</v>
      </c>
      <c r="J3660" s="71">
        <v>105.322</v>
      </c>
      <c r="K3660" s="21">
        <v>19747875</v>
      </c>
      <c r="L3660" s="21">
        <v>18750000</v>
      </c>
      <c r="M3660" s="21">
        <v>18750000</v>
      </c>
      <c r="N3660" s="21"/>
      <c r="O3660" s="21"/>
      <c r="P3660" s="21"/>
      <c r="Q3660" s="21"/>
      <c r="R3660" s="22">
        <v>2.77</v>
      </c>
      <c r="S3660" s="22">
        <v>2.77</v>
      </c>
      <c r="T3660" s="20" t="s">
        <v>4949</v>
      </c>
      <c r="U3660" s="21">
        <v>108203</v>
      </c>
      <c r="V3660" s="21">
        <v>259688</v>
      </c>
      <c r="W3660" s="34">
        <v>40953</v>
      </c>
      <c r="X3660" s="34">
        <v>42841</v>
      </c>
      <c r="Y3660" s="109"/>
      <c r="Z3660" s="70" t="s">
        <v>531</v>
      </c>
      <c r="AA3660" s="20" t="s">
        <v>26</v>
      </c>
      <c r="AB3660" s="109"/>
      <c r="AC3660" s="19"/>
      <c r="AD3660" s="22"/>
      <c r="AE3660" s="19"/>
    </row>
    <row r="3661" spans="2:31" x14ac:dyDescent="0.2">
      <c r="B3661" s="14" t="s">
        <v>9071</v>
      </c>
      <c r="C3661" s="33" t="s">
        <v>9070</v>
      </c>
      <c r="D3661" s="16" t="s">
        <v>9067</v>
      </c>
      <c r="E3661" s="104" t="s">
        <v>26</v>
      </c>
      <c r="F3661" s="18" t="s">
        <v>116</v>
      </c>
      <c r="G3661" s="111" t="s">
        <v>26</v>
      </c>
      <c r="H3661" s="102" t="s">
        <v>334</v>
      </c>
      <c r="I3661" s="21">
        <v>19964800</v>
      </c>
      <c r="J3661" s="71">
        <v>105.15600000000001</v>
      </c>
      <c r="K3661" s="21">
        <v>21031200</v>
      </c>
      <c r="L3661" s="21">
        <v>20000000</v>
      </c>
      <c r="M3661" s="21">
        <v>19992508</v>
      </c>
      <c r="N3661" s="21"/>
      <c r="O3661" s="21">
        <v>24773</v>
      </c>
      <c r="P3661" s="21"/>
      <c r="Q3661" s="21"/>
      <c r="R3661" s="22">
        <v>5.7</v>
      </c>
      <c r="S3661" s="22">
        <v>5.7380000000000004</v>
      </c>
      <c r="T3661" s="20" t="s">
        <v>85</v>
      </c>
      <c r="U3661" s="21">
        <v>525667</v>
      </c>
      <c r="V3661" s="21">
        <v>1140000</v>
      </c>
      <c r="W3661" s="34">
        <v>39639</v>
      </c>
      <c r="X3661" s="34">
        <v>41654</v>
      </c>
      <c r="Y3661" s="109"/>
      <c r="Z3661" s="70" t="s">
        <v>4927</v>
      </c>
      <c r="AA3661" s="20" t="s">
        <v>4926</v>
      </c>
      <c r="AB3661" s="109"/>
      <c r="AC3661" s="19"/>
      <c r="AD3661" s="22"/>
      <c r="AE3661" s="19"/>
    </row>
    <row r="3662" spans="2:31" x14ac:dyDescent="0.2">
      <c r="B3662" s="14" t="s">
        <v>9069</v>
      </c>
      <c r="C3662" s="33" t="s">
        <v>9068</v>
      </c>
      <c r="D3662" s="16" t="s">
        <v>9067</v>
      </c>
      <c r="E3662" s="104" t="s">
        <v>26</v>
      </c>
      <c r="F3662" s="18" t="s">
        <v>116</v>
      </c>
      <c r="G3662" s="111" t="s">
        <v>26</v>
      </c>
      <c r="H3662" s="102" t="s">
        <v>334</v>
      </c>
      <c r="I3662" s="21">
        <v>9996400</v>
      </c>
      <c r="J3662" s="71">
        <v>124.254</v>
      </c>
      <c r="K3662" s="21">
        <v>12425390</v>
      </c>
      <c r="L3662" s="21">
        <v>10000000</v>
      </c>
      <c r="M3662" s="21">
        <v>9997762</v>
      </c>
      <c r="N3662" s="21"/>
      <c r="O3662" s="21">
        <v>384</v>
      </c>
      <c r="P3662" s="21"/>
      <c r="Q3662" s="21"/>
      <c r="R3662" s="22">
        <v>6.5</v>
      </c>
      <c r="S3662" s="22">
        <v>6.5049999999999999</v>
      </c>
      <c r="T3662" s="20" t="s">
        <v>85</v>
      </c>
      <c r="U3662" s="21">
        <v>299722</v>
      </c>
      <c r="V3662" s="21">
        <v>650000</v>
      </c>
      <c r="W3662" s="34">
        <v>39639</v>
      </c>
      <c r="X3662" s="34">
        <v>43296</v>
      </c>
      <c r="Y3662" s="109"/>
      <c r="Z3662" s="70" t="s">
        <v>4927</v>
      </c>
      <c r="AA3662" s="20" t="s">
        <v>4926</v>
      </c>
      <c r="AB3662" s="109"/>
      <c r="AC3662" s="19"/>
      <c r="AD3662" s="22"/>
      <c r="AE3662" s="19"/>
    </row>
    <row r="3663" spans="2:31" x14ac:dyDescent="0.2">
      <c r="B3663" s="14" t="s">
        <v>9066</v>
      </c>
      <c r="C3663" s="33" t="s">
        <v>9065</v>
      </c>
      <c r="D3663" s="16" t="s">
        <v>9064</v>
      </c>
      <c r="E3663" s="104" t="s">
        <v>5057</v>
      </c>
      <c r="F3663" s="18" t="s">
        <v>116</v>
      </c>
      <c r="G3663" s="111" t="s">
        <v>26</v>
      </c>
      <c r="H3663" s="102" t="s">
        <v>4412</v>
      </c>
      <c r="I3663" s="21">
        <v>23000000</v>
      </c>
      <c r="J3663" s="71">
        <v>106.43899999999999</v>
      </c>
      <c r="K3663" s="21">
        <v>24480970</v>
      </c>
      <c r="L3663" s="21">
        <v>23000000</v>
      </c>
      <c r="M3663" s="21">
        <v>23000000</v>
      </c>
      <c r="N3663" s="21"/>
      <c r="O3663" s="21"/>
      <c r="P3663" s="21"/>
      <c r="Q3663" s="21"/>
      <c r="R3663" s="22">
        <v>3.7</v>
      </c>
      <c r="S3663" s="22">
        <v>3.7</v>
      </c>
      <c r="T3663" s="20" t="s">
        <v>118</v>
      </c>
      <c r="U3663" s="21">
        <v>335672</v>
      </c>
      <c r="V3663" s="21">
        <v>425500</v>
      </c>
      <c r="W3663" s="34">
        <v>40927</v>
      </c>
      <c r="X3663" s="34">
        <v>43505</v>
      </c>
      <c r="Y3663" s="109"/>
      <c r="Z3663" s="70" t="s">
        <v>531</v>
      </c>
      <c r="AA3663" s="20" t="s">
        <v>26</v>
      </c>
      <c r="AB3663" s="109"/>
      <c r="AC3663" s="19"/>
      <c r="AD3663" s="22"/>
      <c r="AE3663" s="19"/>
    </row>
    <row r="3664" spans="2:31" x14ac:dyDescent="0.2">
      <c r="B3664" s="14" t="s">
        <v>9063</v>
      </c>
      <c r="C3664" s="33" t="s">
        <v>9062</v>
      </c>
      <c r="D3664" s="16" t="s">
        <v>9061</v>
      </c>
      <c r="E3664" s="104" t="s">
        <v>26</v>
      </c>
      <c r="F3664" s="18" t="s">
        <v>116</v>
      </c>
      <c r="G3664" s="111" t="s">
        <v>26</v>
      </c>
      <c r="H3664" s="102" t="s">
        <v>323</v>
      </c>
      <c r="I3664" s="21">
        <v>10956832</v>
      </c>
      <c r="J3664" s="71">
        <v>107.05800000000001</v>
      </c>
      <c r="K3664" s="21">
        <v>11755001</v>
      </c>
      <c r="L3664" s="21">
        <v>10980000</v>
      </c>
      <c r="M3664" s="21">
        <v>10973264</v>
      </c>
      <c r="N3664" s="21"/>
      <c r="O3664" s="21">
        <v>2318</v>
      </c>
      <c r="P3664" s="21"/>
      <c r="Q3664" s="21"/>
      <c r="R3664" s="22">
        <v>5.3</v>
      </c>
      <c r="S3664" s="22">
        <v>5.3239999999999998</v>
      </c>
      <c r="T3664" s="20" t="s">
        <v>4949</v>
      </c>
      <c r="U3664" s="21">
        <v>122854</v>
      </c>
      <c r="V3664" s="21">
        <v>581940</v>
      </c>
      <c r="W3664" s="34">
        <v>37902</v>
      </c>
      <c r="X3664" s="34">
        <v>42292</v>
      </c>
      <c r="Y3664" s="109"/>
      <c r="Z3664" s="70" t="s">
        <v>4927</v>
      </c>
      <c r="AA3664" s="20" t="s">
        <v>4926</v>
      </c>
      <c r="AB3664" s="109"/>
      <c r="AC3664" s="19"/>
      <c r="AD3664" s="22"/>
      <c r="AE3664" s="19"/>
    </row>
    <row r="3665" spans="2:31" x14ac:dyDescent="0.2">
      <c r="B3665" s="14" t="s">
        <v>9060</v>
      </c>
      <c r="C3665" s="33" t="s">
        <v>9059</v>
      </c>
      <c r="D3665" s="16" t="s">
        <v>9058</v>
      </c>
      <c r="E3665" s="104" t="s">
        <v>26</v>
      </c>
      <c r="F3665" s="18" t="s">
        <v>116</v>
      </c>
      <c r="G3665" s="111" t="s">
        <v>590</v>
      </c>
      <c r="H3665" s="102" t="s">
        <v>323</v>
      </c>
      <c r="I3665" s="21">
        <v>13223564</v>
      </c>
      <c r="J3665" s="71">
        <v>129.227</v>
      </c>
      <c r="K3665" s="21">
        <v>14683418</v>
      </c>
      <c r="L3665" s="21">
        <v>11362500</v>
      </c>
      <c r="M3665" s="21">
        <v>12774280</v>
      </c>
      <c r="N3665" s="21"/>
      <c r="O3665" s="21">
        <v>-43460</v>
      </c>
      <c r="P3665" s="21"/>
      <c r="Q3665" s="21"/>
      <c r="R3665" s="22">
        <v>7.7</v>
      </c>
      <c r="S3665" s="22">
        <v>5.5869999999999997</v>
      </c>
      <c r="T3665" s="20" t="s">
        <v>4949</v>
      </c>
      <c r="U3665" s="21">
        <v>218728</v>
      </c>
      <c r="V3665" s="21">
        <v>874913</v>
      </c>
      <c r="W3665" s="34">
        <v>39091</v>
      </c>
      <c r="X3665" s="34">
        <v>46661</v>
      </c>
      <c r="Y3665" s="109"/>
      <c r="Z3665" s="70" t="s">
        <v>4927</v>
      </c>
      <c r="AA3665" s="20" t="s">
        <v>4926</v>
      </c>
      <c r="AB3665" s="109"/>
      <c r="AC3665" s="19"/>
      <c r="AD3665" s="22"/>
      <c r="AE3665" s="19"/>
    </row>
    <row r="3666" spans="2:31" x14ac:dyDescent="0.2">
      <c r="B3666" s="14" t="s">
        <v>9057</v>
      </c>
      <c r="C3666" s="33" t="s">
        <v>9056</v>
      </c>
      <c r="D3666" s="16" t="s">
        <v>9055</v>
      </c>
      <c r="E3666" s="104" t="s">
        <v>26</v>
      </c>
      <c r="F3666" s="18" t="s">
        <v>116</v>
      </c>
      <c r="G3666" s="111" t="s">
        <v>26</v>
      </c>
      <c r="H3666" s="102" t="s">
        <v>323</v>
      </c>
      <c r="I3666" s="21">
        <v>12933570</v>
      </c>
      <c r="J3666" s="71">
        <v>105.252</v>
      </c>
      <c r="K3666" s="21">
        <v>13682799</v>
      </c>
      <c r="L3666" s="21">
        <v>13000000</v>
      </c>
      <c r="M3666" s="21">
        <v>12955938</v>
      </c>
      <c r="N3666" s="21"/>
      <c r="O3666" s="21">
        <v>12920</v>
      </c>
      <c r="P3666" s="21"/>
      <c r="Q3666" s="21"/>
      <c r="R3666" s="22">
        <v>2.625</v>
      </c>
      <c r="S3666" s="22">
        <v>2.7349999999999999</v>
      </c>
      <c r="T3666" s="20" t="s">
        <v>4985</v>
      </c>
      <c r="U3666" s="21">
        <v>87208</v>
      </c>
      <c r="V3666" s="21">
        <v>341250</v>
      </c>
      <c r="W3666" s="34">
        <v>40624</v>
      </c>
      <c r="X3666" s="34">
        <v>42458</v>
      </c>
      <c r="Y3666" s="109"/>
      <c r="Z3666" s="70" t="s">
        <v>4927</v>
      </c>
      <c r="AA3666" s="20" t="s">
        <v>4926</v>
      </c>
      <c r="AB3666" s="109"/>
      <c r="AC3666" s="19"/>
      <c r="AD3666" s="22"/>
      <c r="AE3666" s="19"/>
    </row>
    <row r="3667" spans="2:31" x14ac:dyDescent="0.2">
      <c r="B3667" s="14" t="s">
        <v>9054</v>
      </c>
      <c r="C3667" s="33" t="s">
        <v>9053</v>
      </c>
      <c r="D3667" s="16" t="s">
        <v>9048</v>
      </c>
      <c r="E3667" s="104" t="s">
        <v>5057</v>
      </c>
      <c r="F3667" s="18" t="s">
        <v>116</v>
      </c>
      <c r="G3667" s="111" t="s">
        <v>26</v>
      </c>
      <c r="H3667" s="102" t="s">
        <v>334</v>
      </c>
      <c r="I3667" s="21">
        <v>13000000</v>
      </c>
      <c r="J3667" s="71">
        <v>100.001</v>
      </c>
      <c r="K3667" s="21">
        <v>13000078</v>
      </c>
      <c r="L3667" s="21">
        <v>13000000</v>
      </c>
      <c r="M3667" s="21">
        <v>13000000</v>
      </c>
      <c r="N3667" s="21"/>
      <c r="O3667" s="21"/>
      <c r="P3667" s="21"/>
      <c r="Q3667" s="21"/>
      <c r="R3667" s="22">
        <v>2.4849999999999999</v>
      </c>
      <c r="S3667" s="22">
        <v>2.4849999999999999</v>
      </c>
      <c r="T3667" s="20" t="s">
        <v>85</v>
      </c>
      <c r="U3667" s="21">
        <v>146270</v>
      </c>
      <c r="V3667" s="21">
        <v>323050</v>
      </c>
      <c r="W3667" s="34">
        <v>40191</v>
      </c>
      <c r="X3667" s="34">
        <v>41292</v>
      </c>
      <c r="Y3667" s="109"/>
      <c r="Z3667" s="70" t="s">
        <v>4927</v>
      </c>
      <c r="AA3667" s="20" t="s">
        <v>4926</v>
      </c>
      <c r="AB3667" s="109"/>
      <c r="AC3667" s="19"/>
      <c r="AD3667" s="22"/>
      <c r="AE3667" s="19"/>
    </row>
    <row r="3668" spans="2:31" x14ac:dyDescent="0.2">
      <c r="B3668" s="14" t="s">
        <v>9052</v>
      </c>
      <c r="C3668" s="33" t="s">
        <v>9051</v>
      </c>
      <c r="D3668" s="16" t="s">
        <v>9048</v>
      </c>
      <c r="E3668" s="104" t="s">
        <v>5057</v>
      </c>
      <c r="F3668" s="18" t="s">
        <v>116</v>
      </c>
      <c r="G3668" s="111" t="s">
        <v>26</v>
      </c>
      <c r="H3668" s="102" t="s">
        <v>334</v>
      </c>
      <c r="I3668" s="21">
        <v>21000000</v>
      </c>
      <c r="J3668" s="71">
        <v>100.45399999999999</v>
      </c>
      <c r="K3668" s="21">
        <v>21095340</v>
      </c>
      <c r="L3668" s="21">
        <v>21000000</v>
      </c>
      <c r="M3668" s="21">
        <v>21000000</v>
      </c>
      <c r="N3668" s="21"/>
      <c r="O3668" s="21"/>
      <c r="P3668" s="21"/>
      <c r="Q3668" s="21"/>
      <c r="R3668" s="22">
        <v>3.7240000000000002</v>
      </c>
      <c r="S3668" s="22">
        <v>3.7240000000000002</v>
      </c>
      <c r="T3668" s="20" t="s">
        <v>85</v>
      </c>
      <c r="U3668" s="21">
        <v>349746</v>
      </c>
      <c r="V3668" s="21">
        <v>782040</v>
      </c>
      <c r="W3668" s="34">
        <v>40191</v>
      </c>
      <c r="X3668" s="34">
        <v>42024</v>
      </c>
      <c r="Y3668" s="109"/>
      <c r="Z3668" s="70" t="s">
        <v>4927</v>
      </c>
      <c r="AA3668" s="20" t="s">
        <v>4926</v>
      </c>
      <c r="AB3668" s="109"/>
      <c r="AC3668" s="19"/>
      <c r="AD3668" s="22"/>
      <c r="AE3668" s="19"/>
    </row>
    <row r="3669" spans="2:31" x14ac:dyDescent="0.2">
      <c r="B3669" s="14" t="s">
        <v>9050</v>
      </c>
      <c r="C3669" s="33" t="s">
        <v>9049</v>
      </c>
      <c r="D3669" s="16" t="s">
        <v>9048</v>
      </c>
      <c r="E3669" s="104" t="s">
        <v>26</v>
      </c>
      <c r="F3669" s="18" t="s">
        <v>116</v>
      </c>
      <c r="G3669" s="111" t="s">
        <v>26</v>
      </c>
      <c r="H3669" s="102" t="s">
        <v>334</v>
      </c>
      <c r="I3669" s="21">
        <v>14400000</v>
      </c>
      <c r="J3669" s="71">
        <v>100.569</v>
      </c>
      <c r="K3669" s="21">
        <v>14481936</v>
      </c>
      <c r="L3669" s="21">
        <v>14400000</v>
      </c>
      <c r="M3669" s="21">
        <v>14400000</v>
      </c>
      <c r="N3669" s="21"/>
      <c r="O3669" s="21"/>
      <c r="P3669" s="21"/>
      <c r="Q3669" s="21"/>
      <c r="R3669" s="22">
        <v>3.7810000000000001</v>
      </c>
      <c r="S3669" s="22">
        <v>3.7810000000000001</v>
      </c>
      <c r="T3669" s="20" t="s">
        <v>4949</v>
      </c>
      <c r="U3669" s="21">
        <v>127042</v>
      </c>
      <c r="V3669" s="21">
        <v>544464</v>
      </c>
      <c r="W3669" s="34">
        <v>40448</v>
      </c>
      <c r="X3669" s="34">
        <v>42284</v>
      </c>
      <c r="Y3669" s="109"/>
      <c r="Z3669" s="70" t="s">
        <v>4927</v>
      </c>
      <c r="AA3669" s="20" t="s">
        <v>4926</v>
      </c>
      <c r="AB3669" s="109"/>
      <c r="AC3669" s="19"/>
      <c r="AD3669" s="22"/>
      <c r="AE3669" s="19"/>
    </row>
    <row r="3670" spans="2:31" x14ac:dyDescent="0.2">
      <c r="B3670" s="14" t="s">
        <v>9047</v>
      </c>
      <c r="C3670" s="33" t="s">
        <v>9046</v>
      </c>
      <c r="D3670" s="16" t="s">
        <v>9045</v>
      </c>
      <c r="E3670" s="104" t="s">
        <v>26</v>
      </c>
      <c r="F3670" s="18" t="s">
        <v>116</v>
      </c>
      <c r="G3670" s="111" t="s">
        <v>4412</v>
      </c>
      <c r="H3670" s="102" t="s">
        <v>323</v>
      </c>
      <c r="I3670" s="21">
        <v>14974800</v>
      </c>
      <c r="J3670" s="71">
        <v>99.144999999999996</v>
      </c>
      <c r="K3670" s="21">
        <v>14871690</v>
      </c>
      <c r="L3670" s="21">
        <v>15000000</v>
      </c>
      <c r="M3670" s="21">
        <v>14975742</v>
      </c>
      <c r="N3670" s="21"/>
      <c r="O3670" s="21">
        <v>942</v>
      </c>
      <c r="P3670" s="21"/>
      <c r="Q3670" s="21"/>
      <c r="R3670" s="22">
        <v>2.4</v>
      </c>
      <c r="S3670" s="22">
        <v>2.419</v>
      </c>
      <c r="T3670" s="20" t="s">
        <v>118</v>
      </c>
      <c r="U3670" s="21">
        <v>151000</v>
      </c>
      <c r="V3670" s="21"/>
      <c r="W3670" s="34">
        <v>41114</v>
      </c>
      <c r="X3670" s="34">
        <v>44774</v>
      </c>
      <c r="Y3670" s="109"/>
      <c r="Z3670" s="70" t="s">
        <v>4927</v>
      </c>
      <c r="AA3670" s="20" t="s">
        <v>4926</v>
      </c>
      <c r="AB3670" s="109"/>
      <c r="AC3670" s="28">
        <v>44682</v>
      </c>
      <c r="AD3670" s="22">
        <v>100</v>
      </c>
      <c r="AE3670" s="19"/>
    </row>
    <row r="3671" spans="2:31" x14ac:dyDescent="0.2">
      <c r="B3671" s="14" t="s">
        <v>9044</v>
      </c>
      <c r="C3671" s="33" t="s">
        <v>9043</v>
      </c>
      <c r="D3671" s="16" t="s">
        <v>9042</v>
      </c>
      <c r="E3671" s="104" t="s">
        <v>26</v>
      </c>
      <c r="F3671" s="18" t="s">
        <v>116</v>
      </c>
      <c r="G3671" s="111" t="s">
        <v>26</v>
      </c>
      <c r="H3671" s="102" t="s">
        <v>323</v>
      </c>
      <c r="I3671" s="21">
        <v>24933500</v>
      </c>
      <c r="J3671" s="71">
        <v>100.79</v>
      </c>
      <c r="K3671" s="21">
        <v>25197500</v>
      </c>
      <c r="L3671" s="21">
        <v>25000000</v>
      </c>
      <c r="M3671" s="21">
        <v>24935027</v>
      </c>
      <c r="N3671" s="21"/>
      <c r="O3671" s="21">
        <v>1527</v>
      </c>
      <c r="P3671" s="21"/>
      <c r="Q3671" s="21"/>
      <c r="R3671" s="22">
        <v>2.95</v>
      </c>
      <c r="S3671" s="22">
        <v>2.9809999999999999</v>
      </c>
      <c r="T3671" s="20" t="s">
        <v>4985</v>
      </c>
      <c r="U3671" s="21">
        <v>192569</v>
      </c>
      <c r="V3671" s="21"/>
      <c r="W3671" s="34">
        <v>41172</v>
      </c>
      <c r="X3671" s="34">
        <v>44831</v>
      </c>
      <c r="Y3671" s="109"/>
      <c r="Z3671" s="70" t="s">
        <v>4927</v>
      </c>
      <c r="AA3671" s="20" t="s">
        <v>4926</v>
      </c>
      <c r="AB3671" s="109"/>
      <c r="AC3671" s="19"/>
      <c r="AD3671" s="22"/>
      <c r="AE3671" s="19"/>
    </row>
    <row r="3672" spans="2:31" x14ac:dyDescent="0.2">
      <c r="B3672" s="14" t="s">
        <v>9041</v>
      </c>
      <c r="C3672" s="33" t="s">
        <v>9040</v>
      </c>
      <c r="D3672" s="16" t="s">
        <v>9037</v>
      </c>
      <c r="E3672" s="104" t="s">
        <v>26</v>
      </c>
      <c r="F3672" s="18" t="s">
        <v>116</v>
      </c>
      <c r="G3672" s="111" t="s">
        <v>26</v>
      </c>
      <c r="H3672" s="102" t="s">
        <v>334</v>
      </c>
      <c r="I3672" s="21">
        <v>6333704</v>
      </c>
      <c r="J3672" s="71">
        <v>107.223</v>
      </c>
      <c r="K3672" s="21">
        <v>6969515</v>
      </c>
      <c r="L3672" s="21">
        <v>6500000</v>
      </c>
      <c r="M3672" s="21">
        <v>6449509</v>
      </c>
      <c r="N3672" s="21"/>
      <c r="O3672" s="21">
        <v>20883</v>
      </c>
      <c r="P3672" s="21"/>
      <c r="Q3672" s="21"/>
      <c r="R3672" s="22">
        <v>5.375</v>
      </c>
      <c r="S3672" s="22">
        <v>5.7549999999999999</v>
      </c>
      <c r="T3672" s="20" t="s">
        <v>4985</v>
      </c>
      <c r="U3672" s="21">
        <v>102872</v>
      </c>
      <c r="V3672" s="21">
        <v>349375</v>
      </c>
      <c r="W3672" s="34">
        <v>38898</v>
      </c>
      <c r="X3672" s="34">
        <v>42078</v>
      </c>
      <c r="Y3672" s="109"/>
      <c r="Z3672" s="70" t="s">
        <v>4927</v>
      </c>
      <c r="AA3672" s="20" t="s">
        <v>4926</v>
      </c>
      <c r="AB3672" s="109"/>
      <c r="AC3672" s="19"/>
      <c r="AD3672" s="22"/>
      <c r="AE3672" s="19"/>
    </row>
    <row r="3673" spans="2:31" x14ac:dyDescent="0.2">
      <c r="B3673" s="14" t="s">
        <v>9039</v>
      </c>
      <c r="C3673" s="33" t="s">
        <v>9038</v>
      </c>
      <c r="D3673" s="16" t="s">
        <v>9037</v>
      </c>
      <c r="E3673" s="104" t="s">
        <v>26</v>
      </c>
      <c r="F3673" s="18" t="s">
        <v>116</v>
      </c>
      <c r="G3673" s="111" t="s">
        <v>26</v>
      </c>
      <c r="H3673" s="102" t="s">
        <v>334</v>
      </c>
      <c r="I3673" s="21">
        <v>18465200</v>
      </c>
      <c r="J3673" s="71">
        <v>106.419</v>
      </c>
      <c r="K3673" s="21">
        <v>21283820</v>
      </c>
      <c r="L3673" s="21">
        <v>20000000</v>
      </c>
      <c r="M3673" s="21">
        <v>18753727</v>
      </c>
      <c r="N3673" s="21"/>
      <c r="O3673" s="21">
        <v>63655</v>
      </c>
      <c r="P3673" s="21"/>
      <c r="Q3673" s="21"/>
      <c r="R3673" s="22">
        <v>5.81</v>
      </c>
      <c r="S3673" s="22">
        <v>6.56</v>
      </c>
      <c r="T3673" s="20" t="s">
        <v>4985</v>
      </c>
      <c r="U3673" s="21">
        <v>342144</v>
      </c>
      <c r="V3673" s="21">
        <v>1162000</v>
      </c>
      <c r="W3673" s="34">
        <v>39450</v>
      </c>
      <c r="X3673" s="34">
        <v>45731</v>
      </c>
      <c r="Y3673" s="109"/>
      <c r="Z3673" s="70" t="s">
        <v>4927</v>
      </c>
      <c r="AA3673" s="20" t="s">
        <v>4926</v>
      </c>
      <c r="AB3673" s="109"/>
      <c r="AC3673" s="19"/>
      <c r="AD3673" s="22"/>
      <c r="AE3673" s="19"/>
    </row>
    <row r="3674" spans="2:31" x14ac:dyDescent="0.2">
      <c r="B3674" s="14" t="s">
        <v>9036</v>
      </c>
      <c r="C3674" s="33" t="s">
        <v>9035</v>
      </c>
      <c r="D3674" s="16" t="s">
        <v>9034</v>
      </c>
      <c r="E3674" s="104" t="s">
        <v>5057</v>
      </c>
      <c r="F3674" s="18" t="s">
        <v>116</v>
      </c>
      <c r="G3674" s="111" t="s">
        <v>26</v>
      </c>
      <c r="H3674" s="102" t="s">
        <v>9033</v>
      </c>
      <c r="I3674" s="21">
        <v>14975000</v>
      </c>
      <c r="J3674" s="71">
        <v>99.25</v>
      </c>
      <c r="K3674" s="21">
        <v>14862688</v>
      </c>
      <c r="L3674" s="21">
        <v>14975000</v>
      </c>
      <c r="M3674" s="21">
        <v>14975000</v>
      </c>
      <c r="N3674" s="21"/>
      <c r="O3674" s="21"/>
      <c r="P3674" s="21"/>
      <c r="Q3674" s="21"/>
      <c r="R3674" s="22">
        <v>5.625</v>
      </c>
      <c r="S3674" s="22">
        <v>5.625</v>
      </c>
      <c r="T3674" s="20" t="s">
        <v>4985</v>
      </c>
      <c r="U3674" s="21">
        <v>250363</v>
      </c>
      <c r="V3674" s="21"/>
      <c r="W3674" s="34">
        <v>41162</v>
      </c>
      <c r="X3674" s="34">
        <v>42993</v>
      </c>
      <c r="Y3674" s="109"/>
      <c r="Z3674" s="70" t="s">
        <v>4927</v>
      </c>
      <c r="AA3674" s="20" t="s">
        <v>4926</v>
      </c>
      <c r="AB3674" s="109"/>
      <c r="AC3674" s="19"/>
      <c r="AD3674" s="22"/>
      <c r="AE3674" s="19"/>
    </row>
    <row r="3675" spans="2:31" x14ac:dyDescent="0.2">
      <c r="B3675" s="14" t="s">
        <v>9032</v>
      </c>
      <c r="C3675" s="33" t="s">
        <v>9031</v>
      </c>
      <c r="D3675" s="16" t="s">
        <v>9030</v>
      </c>
      <c r="E3675" s="104" t="s">
        <v>26</v>
      </c>
      <c r="F3675" s="18" t="s">
        <v>116</v>
      </c>
      <c r="G3675" s="111" t="s">
        <v>26</v>
      </c>
      <c r="H3675" s="102" t="s">
        <v>611</v>
      </c>
      <c r="I3675" s="21">
        <v>20710000</v>
      </c>
      <c r="J3675" s="71">
        <v>112</v>
      </c>
      <c r="K3675" s="21">
        <v>22400000</v>
      </c>
      <c r="L3675" s="21">
        <v>20000000</v>
      </c>
      <c r="M3675" s="21">
        <v>20497277</v>
      </c>
      <c r="N3675" s="21"/>
      <c r="O3675" s="21">
        <v>-115889</v>
      </c>
      <c r="P3675" s="21"/>
      <c r="Q3675" s="21"/>
      <c r="R3675" s="22">
        <v>6.8</v>
      </c>
      <c r="S3675" s="22">
        <v>6.0460000000000003</v>
      </c>
      <c r="T3675" s="20" t="s">
        <v>4949</v>
      </c>
      <c r="U3675" s="21">
        <v>340000</v>
      </c>
      <c r="V3675" s="21">
        <v>1360000</v>
      </c>
      <c r="W3675" s="34">
        <v>40738</v>
      </c>
      <c r="X3675" s="34">
        <v>42644</v>
      </c>
      <c r="Y3675" s="109"/>
      <c r="Z3675" s="70" t="s">
        <v>4927</v>
      </c>
      <c r="AA3675" s="20" t="s">
        <v>4926</v>
      </c>
      <c r="AB3675" s="109"/>
      <c r="AC3675" s="19"/>
      <c r="AD3675" s="22"/>
      <c r="AE3675" s="19"/>
    </row>
    <row r="3676" spans="2:31" x14ac:dyDescent="0.2">
      <c r="B3676" s="14" t="s">
        <v>9029</v>
      </c>
      <c r="C3676" s="33" t="s">
        <v>9028</v>
      </c>
      <c r="D3676" s="16" t="s">
        <v>9023</v>
      </c>
      <c r="E3676" s="104" t="s">
        <v>26</v>
      </c>
      <c r="F3676" s="18" t="s">
        <v>116</v>
      </c>
      <c r="G3676" s="111" t="s">
        <v>590</v>
      </c>
      <c r="H3676" s="102" t="s">
        <v>590</v>
      </c>
      <c r="I3676" s="21">
        <v>2857143</v>
      </c>
      <c r="J3676" s="71">
        <v>103.116</v>
      </c>
      <c r="K3676" s="21">
        <v>2946171</v>
      </c>
      <c r="L3676" s="21">
        <v>2857143</v>
      </c>
      <c r="M3676" s="21">
        <v>2857143</v>
      </c>
      <c r="N3676" s="21"/>
      <c r="O3676" s="21"/>
      <c r="P3676" s="21"/>
      <c r="Q3676" s="21"/>
      <c r="R3676" s="22">
        <v>5.29</v>
      </c>
      <c r="S3676" s="22">
        <v>5.29</v>
      </c>
      <c r="T3676" s="20" t="s">
        <v>4985</v>
      </c>
      <c r="U3676" s="21">
        <v>38206</v>
      </c>
      <c r="V3676" s="21">
        <v>151143</v>
      </c>
      <c r="W3676" s="34">
        <v>37826</v>
      </c>
      <c r="X3676" s="34">
        <v>41547</v>
      </c>
      <c r="Y3676" s="109"/>
      <c r="Z3676" s="70" t="s">
        <v>531</v>
      </c>
      <c r="AA3676" s="20" t="s">
        <v>26</v>
      </c>
      <c r="AB3676" s="109"/>
      <c r="AC3676" s="19"/>
      <c r="AD3676" s="22"/>
      <c r="AE3676" s="19"/>
    </row>
    <row r="3677" spans="2:31" x14ac:dyDescent="0.2">
      <c r="B3677" s="14" t="s">
        <v>9027</v>
      </c>
      <c r="C3677" s="33" t="s">
        <v>9026</v>
      </c>
      <c r="D3677" s="16" t="s">
        <v>9023</v>
      </c>
      <c r="E3677" s="104" t="s">
        <v>26</v>
      </c>
      <c r="F3677" s="18" t="s">
        <v>116</v>
      </c>
      <c r="G3677" s="111" t="s">
        <v>590</v>
      </c>
      <c r="H3677" s="102" t="s">
        <v>590</v>
      </c>
      <c r="I3677" s="21">
        <v>18000000</v>
      </c>
      <c r="J3677" s="71">
        <v>107.94</v>
      </c>
      <c r="K3677" s="21">
        <v>19429200</v>
      </c>
      <c r="L3677" s="21">
        <v>18000000</v>
      </c>
      <c r="M3677" s="21">
        <v>18000000</v>
      </c>
      <c r="N3677" s="21"/>
      <c r="O3677" s="21"/>
      <c r="P3677" s="21"/>
      <c r="Q3677" s="21"/>
      <c r="R3677" s="22">
        <v>5.83</v>
      </c>
      <c r="S3677" s="22">
        <v>5.83</v>
      </c>
      <c r="T3677" s="20" t="s">
        <v>4985</v>
      </c>
      <c r="U3677" s="21">
        <v>265265</v>
      </c>
      <c r="V3677" s="21">
        <v>1049400</v>
      </c>
      <c r="W3677" s="34">
        <v>37826</v>
      </c>
      <c r="X3677" s="34">
        <v>42277</v>
      </c>
      <c r="Y3677" s="109"/>
      <c r="Z3677" s="70" t="s">
        <v>531</v>
      </c>
      <c r="AA3677" s="20" t="s">
        <v>26</v>
      </c>
      <c r="AB3677" s="109"/>
      <c r="AC3677" s="19"/>
      <c r="AD3677" s="22"/>
      <c r="AE3677" s="19"/>
    </row>
    <row r="3678" spans="2:31" x14ac:dyDescent="0.2">
      <c r="B3678" s="14" t="s">
        <v>9025</v>
      </c>
      <c r="C3678" s="33" t="s">
        <v>9024</v>
      </c>
      <c r="D3678" s="16" t="s">
        <v>9023</v>
      </c>
      <c r="E3678" s="104" t="s">
        <v>26</v>
      </c>
      <c r="F3678" s="18" t="s">
        <v>116</v>
      </c>
      <c r="G3678" s="111" t="s">
        <v>26</v>
      </c>
      <c r="H3678" s="102" t="s">
        <v>590</v>
      </c>
      <c r="I3678" s="21">
        <v>5000000</v>
      </c>
      <c r="J3678" s="71">
        <v>112.53700000000001</v>
      </c>
      <c r="K3678" s="21">
        <v>5626850</v>
      </c>
      <c r="L3678" s="21">
        <v>5000000</v>
      </c>
      <c r="M3678" s="21">
        <v>5000000</v>
      </c>
      <c r="N3678" s="21"/>
      <c r="O3678" s="21"/>
      <c r="P3678" s="21"/>
      <c r="Q3678" s="21"/>
      <c r="R3678" s="22">
        <v>5.93</v>
      </c>
      <c r="S3678" s="22">
        <v>5.93</v>
      </c>
      <c r="T3678" s="20" t="s">
        <v>4985</v>
      </c>
      <c r="U3678" s="21">
        <v>74949</v>
      </c>
      <c r="V3678" s="21">
        <v>296500</v>
      </c>
      <c r="W3678" s="34">
        <v>37826</v>
      </c>
      <c r="X3678" s="34">
        <v>42277</v>
      </c>
      <c r="Y3678" s="109"/>
      <c r="Z3678" s="70" t="s">
        <v>531</v>
      </c>
      <c r="AA3678" s="20" t="s">
        <v>26</v>
      </c>
      <c r="AB3678" s="109"/>
      <c r="AC3678" s="19"/>
      <c r="AD3678" s="22"/>
      <c r="AE3678" s="19"/>
    </row>
    <row r="3679" spans="2:31" x14ac:dyDescent="0.2">
      <c r="B3679" s="14" t="s">
        <v>9022</v>
      </c>
      <c r="C3679" s="33" t="s">
        <v>9021</v>
      </c>
      <c r="D3679" s="16" t="s">
        <v>9012</v>
      </c>
      <c r="E3679" s="104" t="s">
        <v>5057</v>
      </c>
      <c r="F3679" s="18" t="s">
        <v>116</v>
      </c>
      <c r="G3679" s="111" t="s">
        <v>26</v>
      </c>
      <c r="H3679" s="102" t="s">
        <v>323</v>
      </c>
      <c r="I3679" s="21">
        <v>7997840</v>
      </c>
      <c r="J3679" s="71">
        <v>104.401</v>
      </c>
      <c r="K3679" s="21">
        <v>8352064</v>
      </c>
      <c r="L3679" s="21">
        <v>8000000</v>
      </c>
      <c r="M3679" s="21">
        <v>7999438</v>
      </c>
      <c r="N3679" s="21"/>
      <c r="O3679" s="21">
        <v>456</v>
      </c>
      <c r="P3679" s="21"/>
      <c r="Q3679" s="21"/>
      <c r="R3679" s="22">
        <v>4</v>
      </c>
      <c r="S3679" s="22">
        <v>4.0060000000000002</v>
      </c>
      <c r="T3679" s="20" t="s">
        <v>4985</v>
      </c>
      <c r="U3679" s="21">
        <v>88889</v>
      </c>
      <c r="V3679" s="21">
        <v>320000</v>
      </c>
      <c r="W3679" s="34">
        <v>39890</v>
      </c>
      <c r="X3679" s="34">
        <v>41719</v>
      </c>
      <c r="Y3679" s="109"/>
      <c r="Z3679" s="70" t="s">
        <v>4927</v>
      </c>
      <c r="AA3679" s="20" t="s">
        <v>4926</v>
      </c>
      <c r="AB3679" s="109"/>
      <c r="AC3679" s="19"/>
      <c r="AD3679" s="22"/>
      <c r="AE3679" s="19"/>
    </row>
    <row r="3680" spans="2:31" x14ac:dyDescent="0.2">
      <c r="B3680" s="14" t="s">
        <v>9020</v>
      </c>
      <c r="C3680" s="33" t="s">
        <v>9019</v>
      </c>
      <c r="D3680" s="16" t="s">
        <v>9012</v>
      </c>
      <c r="E3680" s="104" t="s">
        <v>26</v>
      </c>
      <c r="F3680" s="18" t="s">
        <v>116</v>
      </c>
      <c r="G3680" s="111" t="s">
        <v>26</v>
      </c>
      <c r="H3680" s="102" t="s">
        <v>323</v>
      </c>
      <c r="I3680" s="21">
        <v>4840058</v>
      </c>
      <c r="J3680" s="71">
        <v>106.812</v>
      </c>
      <c r="K3680" s="21">
        <v>5180387</v>
      </c>
      <c r="L3680" s="21">
        <v>4850000</v>
      </c>
      <c r="M3680" s="21">
        <v>4845251</v>
      </c>
      <c r="N3680" s="21"/>
      <c r="O3680" s="21">
        <v>1658</v>
      </c>
      <c r="P3680" s="21"/>
      <c r="Q3680" s="21"/>
      <c r="R3680" s="22">
        <v>3.25</v>
      </c>
      <c r="S3680" s="22">
        <v>3.2879999999999998</v>
      </c>
      <c r="T3680" s="20" t="s">
        <v>4985</v>
      </c>
      <c r="U3680" s="21">
        <v>43347</v>
      </c>
      <c r="V3680" s="21">
        <v>157625</v>
      </c>
      <c r="W3680" s="34">
        <v>40071</v>
      </c>
      <c r="X3680" s="34">
        <v>42269</v>
      </c>
      <c r="Y3680" s="109"/>
      <c r="Z3680" s="70" t="s">
        <v>4927</v>
      </c>
      <c r="AA3680" s="20" t="s">
        <v>4926</v>
      </c>
      <c r="AB3680" s="109"/>
      <c r="AC3680" s="19"/>
      <c r="AD3680" s="22"/>
      <c r="AE3680" s="19"/>
    </row>
    <row r="3681" spans="2:31" x14ac:dyDescent="0.2">
      <c r="B3681" s="14" t="s">
        <v>9018</v>
      </c>
      <c r="C3681" s="33" t="s">
        <v>9017</v>
      </c>
      <c r="D3681" s="16" t="s">
        <v>9012</v>
      </c>
      <c r="E3681" s="104" t="s">
        <v>5057</v>
      </c>
      <c r="F3681" s="18" t="s">
        <v>116</v>
      </c>
      <c r="G3681" s="111" t="s">
        <v>26</v>
      </c>
      <c r="H3681" s="102" t="s">
        <v>323</v>
      </c>
      <c r="I3681" s="21">
        <v>22173015</v>
      </c>
      <c r="J3681" s="71">
        <v>115.85</v>
      </c>
      <c r="K3681" s="21">
        <v>25776514</v>
      </c>
      <c r="L3681" s="21">
        <v>22250000</v>
      </c>
      <c r="M3681" s="21">
        <v>22194725</v>
      </c>
      <c r="N3681" s="21"/>
      <c r="O3681" s="21">
        <v>7026</v>
      </c>
      <c r="P3681" s="21"/>
      <c r="Q3681" s="21"/>
      <c r="R3681" s="22">
        <v>4.3</v>
      </c>
      <c r="S3681" s="22">
        <v>4.343</v>
      </c>
      <c r="T3681" s="20" t="s">
        <v>4985</v>
      </c>
      <c r="U3681" s="21">
        <v>263106</v>
      </c>
      <c r="V3681" s="21">
        <v>956750</v>
      </c>
      <c r="W3681" s="34">
        <v>40071</v>
      </c>
      <c r="X3681" s="34">
        <v>43730</v>
      </c>
      <c r="Y3681" s="109"/>
      <c r="Z3681" s="70" t="s">
        <v>4927</v>
      </c>
      <c r="AA3681" s="20" t="s">
        <v>4926</v>
      </c>
      <c r="AB3681" s="109"/>
      <c r="AC3681" s="19"/>
      <c r="AD3681" s="22"/>
      <c r="AE3681" s="19"/>
    </row>
    <row r="3682" spans="2:31" x14ac:dyDescent="0.2">
      <c r="B3682" s="14" t="s">
        <v>9016</v>
      </c>
      <c r="C3682" s="33" t="s">
        <v>9015</v>
      </c>
      <c r="D3682" s="16" t="s">
        <v>9012</v>
      </c>
      <c r="E3682" s="104" t="s">
        <v>26</v>
      </c>
      <c r="F3682" s="18" t="s">
        <v>116</v>
      </c>
      <c r="G3682" s="111" t="s">
        <v>26</v>
      </c>
      <c r="H3682" s="102" t="s">
        <v>323</v>
      </c>
      <c r="I3682" s="21">
        <v>9993100</v>
      </c>
      <c r="J3682" s="71">
        <v>105.93600000000001</v>
      </c>
      <c r="K3682" s="21">
        <v>10593620</v>
      </c>
      <c r="L3682" s="21">
        <v>10000000</v>
      </c>
      <c r="M3682" s="21">
        <v>9996432</v>
      </c>
      <c r="N3682" s="21"/>
      <c r="O3682" s="21">
        <v>1361</v>
      </c>
      <c r="P3682" s="21"/>
      <c r="Q3682" s="21"/>
      <c r="R3682" s="22">
        <v>3.1</v>
      </c>
      <c r="S3682" s="22">
        <v>3.1150000000000002</v>
      </c>
      <c r="T3682" s="20" t="s">
        <v>89</v>
      </c>
      <c r="U3682" s="21">
        <v>2583</v>
      </c>
      <c r="V3682" s="21">
        <v>310000</v>
      </c>
      <c r="W3682" s="34">
        <v>40350</v>
      </c>
      <c r="X3682" s="34">
        <v>42183</v>
      </c>
      <c r="Y3682" s="109"/>
      <c r="Z3682" s="70" t="s">
        <v>4927</v>
      </c>
      <c r="AA3682" s="20" t="s">
        <v>4926</v>
      </c>
      <c r="AB3682" s="109"/>
      <c r="AC3682" s="19"/>
      <c r="AD3682" s="22"/>
      <c r="AE3682" s="19"/>
    </row>
    <row r="3683" spans="2:31" x14ac:dyDescent="0.2">
      <c r="B3683" s="14" t="s">
        <v>9014</v>
      </c>
      <c r="C3683" s="33" t="s">
        <v>9013</v>
      </c>
      <c r="D3683" s="16" t="s">
        <v>9012</v>
      </c>
      <c r="E3683" s="104" t="s">
        <v>5057</v>
      </c>
      <c r="F3683" s="18" t="s">
        <v>116</v>
      </c>
      <c r="G3683" s="111" t="s">
        <v>26</v>
      </c>
      <c r="H3683" s="102" t="s">
        <v>323</v>
      </c>
      <c r="I3683" s="21">
        <v>14994600</v>
      </c>
      <c r="J3683" s="71">
        <v>99.117000000000004</v>
      </c>
      <c r="K3683" s="21">
        <v>14867475</v>
      </c>
      <c r="L3683" s="21">
        <v>15000000</v>
      </c>
      <c r="M3683" s="21">
        <v>14994636</v>
      </c>
      <c r="N3683" s="21"/>
      <c r="O3683" s="21">
        <v>36</v>
      </c>
      <c r="P3683" s="21"/>
      <c r="Q3683" s="21"/>
      <c r="R3683" s="22">
        <v>3.625</v>
      </c>
      <c r="S3683" s="22">
        <v>3.6269999999999998</v>
      </c>
      <c r="T3683" s="20" t="s">
        <v>118</v>
      </c>
      <c r="U3683" s="21">
        <v>196354</v>
      </c>
      <c r="V3683" s="21"/>
      <c r="W3683" s="34">
        <v>41135</v>
      </c>
      <c r="X3683" s="34">
        <v>52099</v>
      </c>
      <c r="Y3683" s="109"/>
      <c r="Z3683" s="70" t="s">
        <v>4927</v>
      </c>
      <c r="AA3683" s="20" t="s">
        <v>4926</v>
      </c>
      <c r="AB3683" s="109"/>
      <c r="AC3683" s="19"/>
      <c r="AD3683" s="22"/>
      <c r="AE3683" s="19"/>
    </row>
    <row r="3684" spans="2:31" x14ac:dyDescent="0.2">
      <c r="B3684" s="14" t="s">
        <v>9011</v>
      </c>
      <c r="C3684" s="33" t="s">
        <v>9010</v>
      </c>
      <c r="D3684" s="16" t="s">
        <v>9009</v>
      </c>
      <c r="E3684" s="104" t="s">
        <v>26</v>
      </c>
      <c r="F3684" s="18" t="s">
        <v>116</v>
      </c>
      <c r="G3684" s="111" t="s">
        <v>26</v>
      </c>
      <c r="H3684" s="102" t="s">
        <v>323</v>
      </c>
      <c r="I3684" s="21">
        <v>10018400</v>
      </c>
      <c r="J3684" s="71">
        <v>107.67100000000001</v>
      </c>
      <c r="K3684" s="21">
        <v>10767140</v>
      </c>
      <c r="L3684" s="21">
        <v>10000000</v>
      </c>
      <c r="M3684" s="21">
        <v>10009552</v>
      </c>
      <c r="N3684" s="21"/>
      <c r="O3684" s="21">
        <v>-3109</v>
      </c>
      <c r="P3684" s="21"/>
      <c r="Q3684" s="21"/>
      <c r="R3684" s="22">
        <v>4.375</v>
      </c>
      <c r="S3684" s="22">
        <v>4.3369999999999997</v>
      </c>
      <c r="T3684" s="20" t="s">
        <v>4985</v>
      </c>
      <c r="U3684" s="21">
        <v>128819</v>
      </c>
      <c r="V3684" s="21">
        <v>437500</v>
      </c>
      <c r="W3684" s="34">
        <v>40245</v>
      </c>
      <c r="X3684" s="34">
        <v>42262</v>
      </c>
      <c r="Y3684" s="109"/>
      <c r="Z3684" s="70" t="s">
        <v>4927</v>
      </c>
      <c r="AA3684" s="20" t="s">
        <v>4926</v>
      </c>
      <c r="AB3684" s="109"/>
      <c r="AC3684" s="19"/>
      <c r="AD3684" s="22"/>
      <c r="AE3684" s="19"/>
    </row>
    <row r="3685" spans="2:31" x14ac:dyDescent="0.2">
      <c r="B3685" s="14" t="s">
        <v>9008</v>
      </c>
      <c r="C3685" s="33" t="s">
        <v>9007</v>
      </c>
      <c r="D3685" s="16" t="s">
        <v>9006</v>
      </c>
      <c r="E3685" s="104" t="s">
        <v>26</v>
      </c>
      <c r="F3685" s="18" t="s">
        <v>116</v>
      </c>
      <c r="G3685" s="111" t="s">
        <v>26</v>
      </c>
      <c r="H3685" s="102" t="s">
        <v>334</v>
      </c>
      <c r="I3685" s="21">
        <v>9963955</v>
      </c>
      <c r="J3685" s="71">
        <v>112.75</v>
      </c>
      <c r="K3685" s="21">
        <v>11275000</v>
      </c>
      <c r="L3685" s="21">
        <v>10000000</v>
      </c>
      <c r="M3685" s="21">
        <v>9971519</v>
      </c>
      <c r="N3685" s="21"/>
      <c r="O3685" s="21">
        <v>4314</v>
      </c>
      <c r="P3685" s="21"/>
      <c r="Q3685" s="21"/>
      <c r="R3685" s="22">
        <v>5.625</v>
      </c>
      <c r="S3685" s="22">
        <v>5.6879999999999997</v>
      </c>
      <c r="T3685" s="20" t="s">
        <v>4949</v>
      </c>
      <c r="U3685" s="21">
        <v>120313</v>
      </c>
      <c r="V3685" s="21">
        <v>562500</v>
      </c>
      <c r="W3685" s="34">
        <v>40641</v>
      </c>
      <c r="X3685" s="34">
        <v>43204</v>
      </c>
      <c r="Y3685" s="109"/>
      <c r="Z3685" s="70" t="s">
        <v>4927</v>
      </c>
      <c r="AA3685" s="20" t="s">
        <v>4926</v>
      </c>
      <c r="AB3685" s="109"/>
      <c r="AC3685" s="19"/>
      <c r="AD3685" s="22"/>
      <c r="AE3685" s="19"/>
    </row>
    <row r="3686" spans="2:31" x14ac:dyDescent="0.2">
      <c r="B3686" s="14" t="s">
        <v>9005</v>
      </c>
      <c r="C3686" s="33" t="s">
        <v>9004</v>
      </c>
      <c r="D3686" s="16" t="s">
        <v>9003</v>
      </c>
      <c r="E3686" s="104" t="s">
        <v>26</v>
      </c>
      <c r="F3686" s="18" t="s">
        <v>116</v>
      </c>
      <c r="G3686" s="111" t="s">
        <v>26</v>
      </c>
      <c r="H3686" s="102" t="s">
        <v>323</v>
      </c>
      <c r="I3686" s="21">
        <v>19075415</v>
      </c>
      <c r="J3686" s="71">
        <v>145.76499999999999</v>
      </c>
      <c r="K3686" s="21">
        <v>26704221</v>
      </c>
      <c r="L3686" s="21">
        <v>18320000</v>
      </c>
      <c r="M3686" s="21">
        <v>18953800</v>
      </c>
      <c r="N3686" s="21"/>
      <c r="O3686" s="21">
        <v>-16501</v>
      </c>
      <c r="P3686" s="21"/>
      <c r="Q3686" s="21"/>
      <c r="R3686" s="22">
        <v>7.375</v>
      </c>
      <c r="S3686" s="22">
        <v>7.0380000000000003</v>
      </c>
      <c r="T3686" s="20" t="s">
        <v>89</v>
      </c>
      <c r="U3686" s="21">
        <v>112592</v>
      </c>
      <c r="V3686" s="21">
        <v>1351100</v>
      </c>
      <c r="W3686" s="34">
        <v>37623</v>
      </c>
      <c r="X3686" s="34">
        <v>48183</v>
      </c>
      <c r="Y3686" s="109"/>
      <c r="Z3686" s="70" t="s">
        <v>4927</v>
      </c>
      <c r="AA3686" s="20" t="s">
        <v>4926</v>
      </c>
      <c r="AB3686" s="109"/>
      <c r="AC3686" s="19"/>
      <c r="AD3686" s="22"/>
      <c r="AE3686" s="19"/>
    </row>
    <row r="3687" spans="2:31" x14ac:dyDescent="0.2">
      <c r="B3687" s="14" t="s">
        <v>9002</v>
      </c>
      <c r="C3687" s="33" t="s">
        <v>9001</v>
      </c>
      <c r="D3687" s="16" t="s">
        <v>9000</v>
      </c>
      <c r="E3687" s="104" t="s">
        <v>26</v>
      </c>
      <c r="F3687" s="18" t="s">
        <v>116</v>
      </c>
      <c r="G3687" s="111" t="s">
        <v>26</v>
      </c>
      <c r="H3687" s="102" t="s">
        <v>323</v>
      </c>
      <c r="I3687" s="21">
        <v>18504199</v>
      </c>
      <c r="J3687" s="71">
        <v>103.694</v>
      </c>
      <c r="K3687" s="21">
        <v>19183353</v>
      </c>
      <c r="L3687" s="21">
        <v>18500000</v>
      </c>
      <c r="M3687" s="21">
        <v>18503698</v>
      </c>
      <c r="N3687" s="21"/>
      <c r="O3687" s="21">
        <v>-501</v>
      </c>
      <c r="P3687" s="21"/>
      <c r="Q3687" s="21"/>
      <c r="R3687" s="22">
        <v>2.75</v>
      </c>
      <c r="S3687" s="22">
        <v>2.7450000000000001</v>
      </c>
      <c r="T3687" s="20" t="s">
        <v>4965</v>
      </c>
      <c r="U3687" s="21">
        <v>62181</v>
      </c>
      <c r="V3687" s="21">
        <v>254375</v>
      </c>
      <c r="W3687" s="34">
        <v>41043</v>
      </c>
      <c r="X3687" s="34">
        <v>42872</v>
      </c>
      <c r="Y3687" s="109"/>
      <c r="Z3687" s="70" t="s">
        <v>4927</v>
      </c>
      <c r="AA3687" s="20" t="s">
        <v>4926</v>
      </c>
      <c r="AB3687" s="109"/>
      <c r="AC3687" s="19"/>
      <c r="AD3687" s="22"/>
      <c r="AE3687" s="19"/>
    </row>
    <row r="3688" spans="2:31" x14ac:dyDescent="0.2">
      <c r="B3688" s="14" t="s">
        <v>8999</v>
      </c>
      <c r="C3688" s="33" t="s">
        <v>8998</v>
      </c>
      <c r="D3688" s="16" t="s">
        <v>8997</v>
      </c>
      <c r="E3688" s="104" t="s">
        <v>26</v>
      </c>
      <c r="F3688" s="18" t="s">
        <v>116</v>
      </c>
      <c r="G3688" s="111" t="s">
        <v>4412</v>
      </c>
      <c r="H3688" s="102" t="s">
        <v>611</v>
      </c>
      <c r="I3688" s="21">
        <v>6775000</v>
      </c>
      <c r="J3688" s="71">
        <v>102</v>
      </c>
      <c r="K3688" s="21">
        <v>6910500</v>
      </c>
      <c r="L3688" s="21">
        <v>6775000</v>
      </c>
      <c r="M3688" s="21">
        <v>6775000</v>
      </c>
      <c r="N3688" s="21"/>
      <c r="O3688" s="21"/>
      <c r="P3688" s="21"/>
      <c r="Q3688" s="21"/>
      <c r="R3688" s="22">
        <v>4.875</v>
      </c>
      <c r="S3688" s="22">
        <v>4.875</v>
      </c>
      <c r="T3688" s="20" t="s">
        <v>4985</v>
      </c>
      <c r="U3688" s="21">
        <v>100002</v>
      </c>
      <c r="V3688" s="21"/>
      <c r="W3688" s="34">
        <v>41157</v>
      </c>
      <c r="X3688" s="34">
        <v>43358</v>
      </c>
      <c r="Y3688" s="109"/>
      <c r="Z3688" s="70" t="s">
        <v>4927</v>
      </c>
      <c r="AA3688" s="20" t="s">
        <v>4926</v>
      </c>
      <c r="AB3688" s="109"/>
      <c r="AC3688" s="28">
        <v>43266</v>
      </c>
      <c r="AD3688" s="22">
        <v>100</v>
      </c>
      <c r="AE3688" s="19"/>
    </row>
    <row r="3689" spans="2:31" x14ac:dyDescent="0.2">
      <c r="B3689" s="14" t="s">
        <v>8996</v>
      </c>
      <c r="C3689" s="33" t="s">
        <v>8995</v>
      </c>
      <c r="D3689" s="16" t="s">
        <v>8994</v>
      </c>
      <c r="E3689" s="104" t="s">
        <v>26</v>
      </c>
      <c r="F3689" s="18" t="s">
        <v>116</v>
      </c>
      <c r="G3689" s="111" t="s">
        <v>590</v>
      </c>
      <c r="H3689" s="102" t="s">
        <v>334</v>
      </c>
      <c r="I3689" s="21">
        <v>10588750</v>
      </c>
      <c r="J3689" s="71">
        <v>103.116</v>
      </c>
      <c r="K3689" s="21">
        <v>10918695</v>
      </c>
      <c r="L3689" s="21">
        <v>10588750</v>
      </c>
      <c r="M3689" s="21">
        <v>10588750</v>
      </c>
      <c r="N3689" s="21"/>
      <c r="O3689" s="21"/>
      <c r="P3689" s="21"/>
      <c r="Q3689" s="21"/>
      <c r="R3689" s="22">
        <v>6.2229999999999999</v>
      </c>
      <c r="S3689" s="22">
        <v>6.2229999999999999</v>
      </c>
      <c r="T3689" s="20" t="s">
        <v>89</v>
      </c>
      <c r="U3689" s="21">
        <v>29286</v>
      </c>
      <c r="V3689" s="21">
        <v>658938</v>
      </c>
      <c r="W3689" s="34">
        <v>37972</v>
      </c>
      <c r="X3689" s="34">
        <v>46371</v>
      </c>
      <c r="Y3689" s="109"/>
      <c r="Z3689" s="70" t="s">
        <v>4927</v>
      </c>
      <c r="AA3689" s="20" t="s">
        <v>5160</v>
      </c>
      <c r="AB3689" s="109"/>
      <c r="AC3689" s="19"/>
      <c r="AD3689" s="22"/>
      <c r="AE3689" s="19"/>
    </row>
    <row r="3690" spans="2:31" x14ac:dyDescent="0.2">
      <c r="B3690" s="14" t="s">
        <v>8993</v>
      </c>
      <c r="C3690" s="33" t="s">
        <v>8992</v>
      </c>
      <c r="D3690" s="16" t="s">
        <v>8991</v>
      </c>
      <c r="E3690" s="104" t="s">
        <v>26</v>
      </c>
      <c r="F3690" s="18" t="s">
        <v>116</v>
      </c>
      <c r="G3690" s="111" t="s">
        <v>26</v>
      </c>
      <c r="H3690" s="102" t="s">
        <v>323</v>
      </c>
      <c r="I3690" s="21">
        <v>9988700</v>
      </c>
      <c r="J3690" s="71">
        <v>100.569</v>
      </c>
      <c r="K3690" s="21">
        <v>10056890</v>
      </c>
      <c r="L3690" s="21">
        <v>10000000</v>
      </c>
      <c r="M3690" s="21">
        <v>9997302</v>
      </c>
      <c r="N3690" s="21"/>
      <c r="O3690" s="21">
        <v>3671</v>
      </c>
      <c r="P3690" s="21"/>
      <c r="Q3690" s="21"/>
      <c r="R3690" s="22">
        <v>2.2000000000000002</v>
      </c>
      <c r="S3690" s="22">
        <v>2.2389999999999999</v>
      </c>
      <c r="T3690" s="20" t="s">
        <v>4985</v>
      </c>
      <c r="U3690" s="21">
        <v>65389</v>
      </c>
      <c r="V3690" s="21">
        <v>220000</v>
      </c>
      <c r="W3690" s="34">
        <v>40428</v>
      </c>
      <c r="X3690" s="34">
        <v>41531</v>
      </c>
      <c r="Y3690" s="109"/>
      <c r="Z3690" s="70" t="s">
        <v>4927</v>
      </c>
      <c r="AA3690" s="20" t="s">
        <v>4926</v>
      </c>
      <c r="AB3690" s="109"/>
      <c r="AC3690" s="19"/>
      <c r="AD3690" s="22"/>
      <c r="AE3690" s="19"/>
    </row>
    <row r="3691" spans="2:31" x14ac:dyDescent="0.2">
      <c r="B3691" s="14" t="s">
        <v>8990</v>
      </c>
      <c r="C3691" s="33" t="s">
        <v>8989</v>
      </c>
      <c r="D3691" s="16" t="s">
        <v>8982</v>
      </c>
      <c r="E3691" s="104" t="s">
        <v>5057</v>
      </c>
      <c r="F3691" s="18" t="s">
        <v>116</v>
      </c>
      <c r="G3691" s="111" t="s">
        <v>26</v>
      </c>
      <c r="H3691" s="102" t="s">
        <v>323</v>
      </c>
      <c r="I3691" s="21">
        <v>31961300</v>
      </c>
      <c r="J3691" s="71">
        <v>107.69</v>
      </c>
      <c r="K3691" s="21">
        <v>32307000</v>
      </c>
      <c r="L3691" s="21">
        <v>30000000</v>
      </c>
      <c r="M3691" s="21">
        <v>30758083</v>
      </c>
      <c r="N3691" s="21"/>
      <c r="O3691" s="21">
        <v>-376823</v>
      </c>
      <c r="P3691" s="21"/>
      <c r="Q3691" s="21"/>
      <c r="R3691" s="22">
        <v>5.5</v>
      </c>
      <c r="S3691" s="22">
        <v>4.0880000000000001</v>
      </c>
      <c r="T3691" s="20" t="s">
        <v>4965</v>
      </c>
      <c r="U3691" s="21">
        <v>197083</v>
      </c>
      <c r="V3691" s="21">
        <v>1650000</v>
      </c>
      <c r="W3691" s="34">
        <v>40074</v>
      </c>
      <c r="X3691" s="34">
        <v>41961</v>
      </c>
      <c r="Y3691" s="109"/>
      <c r="Z3691" s="70" t="s">
        <v>4927</v>
      </c>
      <c r="AA3691" s="20" t="s">
        <v>4926</v>
      </c>
      <c r="AB3691" s="109"/>
      <c r="AC3691" s="19"/>
      <c r="AD3691" s="22"/>
      <c r="AE3691" s="19"/>
    </row>
    <row r="3692" spans="2:31" x14ac:dyDescent="0.2">
      <c r="B3692" s="14" t="s">
        <v>8988</v>
      </c>
      <c r="C3692" s="33" t="s">
        <v>8987</v>
      </c>
      <c r="D3692" s="16" t="s">
        <v>8982</v>
      </c>
      <c r="E3692" s="104" t="s">
        <v>26</v>
      </c>
      <c r="F3692" s="18" t="s">
        <v>116</v>
      </c>
      <c r="G3692" s="111" t="s">
        <v>26</v>
      </c>
      <c r="H3692" s="102" t="s">
        <v>323</v>
      </c>
      <c r="I3692" s="21">
        <v>17029520</v>
      </c>
      <c r="J3692" s="71">
        <v>105.461</v>
      </c>
      <c r="K3692" s="21">
        <v>17928370</v>
      </c>
      <c r="L3692" s="21">
        <v>17000000</v>
      </c>
      <c r="M3692" s="21">
        <v>17014359</v>
      </c>
      <c r="N3692" s="21"/>
      <c r="O3692" s="21">
        <v>-5816</v>
      </c>
      <c r="P3692" s="21"/>
      <c r="Q3692" s="21"/>
      <c r="R3692" s="22">
        <v>3.85</v>
      </c>
      <c r="S3692" s="22">
        <v>3.8119999999999998</v>
      </c>
      <c r="T3692" s="20" t="s">
        <v>4949</v>
      </c>
      <c r="U3692" s="21">
        <v>116356</v>
      </c>
      <c r="V3692" s="21">
        <v>654500</v>
      </c>
      <c r="W3692" s="34">
        <v>40289</v>
      </c>
      <c r="X3692" s="34">
        <v>42121</v>
      </c>
      <c r="Y3692" s="109"/>
      <c r="Z3692" s="70" t="s">
        <v>4927</v>
      </c>
      <c r="AA3692" s="20" t="s">
        <v>4926</v>
      </c>
      <c r="AB3692" s="109"/>
      <c r="AC3692" s="19"/>
      <c r="AD3692" s="22"/>
      <c r="AE3692" s="19"/>
    </row>
    <row r="3693" spans="2:31" x14ac:dyDescent="0.2">
      <c r="B3693" s="14" t="s">
        <v>8986</v>
      </c>
      <c r="C3693" s="33" t="s">
        <v>8985</v>
      </c>
      <c r="D3693" s="16" t="s">
        <v>8982</v>
      </c>
      <c r="E3693" s="104" t="s">
        <v>26</v>
      </c>
      <c r="F3693" s="18" t="s">
        <v>116</v>
      </c>
      <c r="G3693" s="111" t="s">
        <v>26</v>
      </c>
      <c r="H3693" s="102" t="s">
        <v>323</v>
      </c>
      <c r="I3693" s="21">
        <v>9982600</v>
      </c>
      <c r="J3693" s="71">
        <v>105.151</v>
      </c>
      <c r="K3693" s="21">
        <v>10515100</v>
      </c>
      <c r="L3693" s="21">
        <v>10000000</v>
      </c>
      <c r="M3693" s="21">
        <v>9987999</v>
      </c>
      <c r="N3693" s="21"/>
      <c r="O3693" s="21">
        <v>3220</v>
      </c>
      <c r="P3693" s="21"/>
      <c r="Q3693" s="21"/>
      <c r="R3693" s="22">
        <v>3.2</v>
      </c>
      <c r="S3693" s="22">
        <v>3.238</v>
      </c>
      <c r="T3693" s="20" t="s">
        <v>4965</v>
      </c>
      <c r="U3693" s="21">
        <v>43556</v>
      </c>
      <c r="V3693" s="21">
        <v>320000</v>
      </c>
      <c r="W3693" s="34">
        <v>40672</v>
      </c>
      <c r="X3693" s="34">
        <v>42502</v>
      </c>
      <c r="Y3693" s="109"/>
      <c r="Z3693" s="70" t="s">
        <v>4927</v>
      </c>
      <c r="AA3693" s="20" t="s">
        <v>4926</v>
      </c>
      <c r="AB3693" s="109"/>
      <c r="AC3693" s="19"/>
      <c r="AD3693" s="22"/>
      <c r="AE3693" s="19"/>
    </row>
    <row r="3694" spans="2:31" x14ac:dyDescent="0.2">
      <c r="B3694" s="14" t="s">
        <v>8984</v>
      </c>
      <c r="C3694" s="33" t="s">
        <v>8983</v>
      </c>
      <c r="D3694" s="16" t="s">
        <v>8982</v>
      </c>
      <c r="E3694" s="104" t="s">
        <v>26</v>
      </c>
      <c r="F3694" s="18" t="s">
        <v>116</v>
      </c>
      <c r="G3694" s="111" t="s">
        <v>26</v>
      </c>
      <c r="H3694" s="102" t="s">
        <v>323</v>
      </c>
      <c r="I3694" s="21">
        <v>5000000</v>
      </c>
      <c r="J3694" s="71">
        <v>100.327</v>
      </c>
      <c r="K3694" s="21">
        <v>5016345</v>
      </c>
      <c r="L3694" s="21">
        <v>5000000</v>
      </c>
      <c r="M3694" s="21">
        <v>5000000</v>
      </c>
      <c r="N3694" s="21"/>
      <c r="O3694" s="21"/>
      <c r="P3694" s="21"/>
      <c r="Q3694" s="21"/>
      <c r="R3694" s="22">
        <v>1.26</v>
      </c>
      <c r="S3694" s="22">
        <v>1.214</v>
      </c>
      <c r="T3694" s="20" t="s">
        <v>4969</v>
      </c>
      <c r="U3694" s="21">
        <v>8575</v>
      </c>
      <c r="V3694" s="21">
        <v>71860</v>
      </c>
      <c r="W3694" s="34">
        <v>40672</v>
      </c>
      <c r="X3694" s="34">
        <v>41771</v>
      </c>
      <c r="Y3694" s="109"/>
      <c r="Z3694" s="70" t="s">
        <v>4927</v>
      </c>
      <c r="AA3694" s="20" t="s">
        <v>4926</v>
      </c>
      <c r="AB3694" s="109"/>
      <c r="AC3694" s="19"/>
      <c r="AD3694" s="22"/>
      <c r="AE3694" s="19"/>
    </row>
    <row r="3695" spans="2:31" x14ac:dyDescent="0.2">
      <c r="B3695" s="14" t="s">
        <v>8981</v>
      </c>
      <c r="C3695" s="33" t="s">
        <v>8980</v>
      </c>
      <c r="D3695" s="16" t="s">
        <v>8975</v>
      </c>
      <c r="E3695" s="104" t="s">
        <v>26</v>
      </c>
      <c r="F3695" s="18" t="s">
        <v>116</v>
      </c>
      <c r="G3695" s="111" t="s">
        <v>26</v>
      </c>
      <c r="H3695" s="102" t="s">
        <v>323</v>
      </c>
      <c r="I3695" s="21">
        <v>6288708</v>
      </c>
      <c r="J3695" s="71">
        <v>119.907</v>
      </c>
      <c r="K3695" s="21">
        <v>7434253</v>
      </c>
      <c r="L3695" s="21">
        <v>6200000</v>
      </c>
      <c r="M3695" s="21">
        <v>6261982</v>
      </c>
      <c r="N3695" s="21"/>
      <c r="O3695" s="21">
        <v>-7734</v>
      </c>
      <c r="P3695" s="21"/>
      <c r="Q3695" s="21"/>
      <c r="R3695" s="22">
        <v>5.25</v>
      </c>
      <c r="S3695" s="22">
        <v>5.0620000000000003</v>
      </c>
      <c r="T3695" s="20" t="s">
        <v>4949</v>
      </c>
      <c r="U3695" s="21">
        <v>68717</v>
      </c>
      <c r="V3695" s="21">
        <v>325500</v>
      </c>
      <c r="W3695" s="34">
        <v>39987</v>
      </c>
      <c r="X3695" s="34">
        <v>43570</v>
      </c>
      <c r="Y3695" s="109"/>
      <c r="Z3695" s="70" t="s">
        <v>4927</v>
      </c>
      <c r="AA3695" s="20" t="s">
        <v>4926</v>
      </c>
      <c r="AB3695" s="109"/>
      <c r="AC3695" s="19"/>
      <c r="AD3695" s="22"/>
      <c r="AE3695" s="19"/>
    </row>
    <row r="3696" spans="2:31" x14ac:dyDescent="0.2">
      <c r="B3696" s="14" t="s">
        <v>8979</v>
      </c>
      <c r="C3696" s="33" t="s">
        <v>8978</v>
      </c>
      <c r="D3696" s="16" t="s">
        <v>8975</v>
      </c>
      <c r="E3696" s="104" t="s">
        <v>26</v>
      </c>
      <c r="F3696" s="18" t="s">
        <v>116</v>
      </c>
      <c r="G3696" s="111" t="s">
        <v>26</v>
      </c>
      <c r="H3696" s="102" t="s">
        <v>323</v>
      </c>
      <c r="I3696" s="21">
        <v>996070</v>
      </c>
      <c r="J3696" s="71">
        <v>104.175</v>
      </c>
      <c r="K3696" s="21">
        <v>1041749</v>
      </c>
      <c r="L3696" s="21">
        <v>1000000</v>
      </c>
      <c r="M3696" s="21">
        <v>998914</v>
      </c>
      <c r="N3696" s="21"/>
      <c r="O3696" s="21">
        <v>810</v>
      </c>
      <c r="P3696" s="21"/>
      <c r="Q3696" s="21"/>
      <c r="R3696" s="22">
        <v>3.875</v>
      </c>
      <c r="S3696" s="22">
        <v>3.9630000000000001</v>
      </c>
      <c r="T3696" s="20" t="s">
        <v>4949</v>
      </c>
      <c r="U3696" s="21">
        <v>8181</v>
      </c>
      <c r="V3696" s="21">
        <v>38750</v>
      </c>
      <c r="W3696" s="34">
        <v>39919</v>
      </c>
      <c r="X3696" s="34">
        <v>41744</v>
      </c>
      <c r="Y3696" s="109"/>
      <c r="Z3696" s="70" t="s">
        <v>4927</v>
      </c>
      <c r="AA3696" s="20" t="s">
        <v>4926</v>
      </c>
      <c r="AB3696" s="109"/>
      <c r="AC3696" s="19"/>
      <c r="AD3696" s="22"/>
      <c r="AE3696" s="19"/>
    </row>
    <row r="3697" spans="2:31" x14ac:dyDescent="0.2">
      <c r="B3697" s="14" t="s">
        <v>8977</v>
      </c>
      <c r="C3697" s="33" t="s">
        <v>8976</v>
      </c>
      <c r="D3697" s="16" t="s">
        <v>8975</v>
      </c>
      <c r="E3697" s="104" t="s">
        <v>5057</v>
      </c>
      <c r="F3697" s="18" t="s">
        <v>116</v>
      </c>
      <c r="G3697" s="111" t="s">
        <v>26</v>
      </c>
      <c r="H3697" s="102" t="s">
        <v>323</v>
      </c>
      <c r="I3697" s="21">
        <v>16175376</v>
      </c>
      <c r="J3697" s="71">
        <v>104.069</v>
      </c>
      <c r="K3697" s="21">
        <v>16859210</v>
      </c>
      <c r="L3697" s="21">
        <v>16200000</v>
      </c>
      <c r="M3697" s="21">
        <v>16190796</v>
      </c>
      <c r="N3697" s="21"/>
      <c r="O3697" s="21">
        <v>4730</v>
      </c>
      <c r="P3697" s="21"/>
      <c r="Q3697" s="21"/>
      <c r="R3697" s="22">
        <v>2.9</v>
      </c>
      <c r="S3697" s="22">
        <v>2.9329999999999998</v>
      </c>
      <c r="T3697" s="20" t="s">
        <v>4949</v>
      </c>
      <c r="U3697" s="21">
        <v>99180</v>
      </c>
      <c r="V3697" s="21">
        <v>469800</v>
      </c>
      <c r="W3697" s="34">
        <v>40093</v>
      </c>
      <c r="X3697" s="34">
        <v>41927</v>
      </c>
      <c r="Y3697" s="109"/>
      <c r="Z3697" s="70" t="s">
        <v>4927</v>
      </c>
      <c r="AA3697" s="20" t="s">
        <v>4926</v>
      </c>
      <c r="AB3697" s="109"/>
      <c r="AC3697" s="19"/>
      <c r="AD3697" s="22"/>
      <c r="AE3697" s="19"/>
    </row>
    <row r="3698" spans="2:31" x14ac:dyDescent="0.2">
      <c r="B3698" s="14" t="s">
        <v>8974</v>
      </c>
      <c r="C3698" s="33" t="s">
        <v>8973</v>
      </c>
      <c r="D3698" s="16" t="s">
        <v>8968</v>
      </c>
      <c r="E3698" s="104" t="s">
        <v>5057</v>
      </c>
      <c r="F3698" s="18" t="s">
        <v>116</v>
      </c>
      <c r="G3698" s="111" t="s">
        <v>26</v>
      </c>
      <c r="H3698" s="102" t="s">
        <v>323</v>
      </c>
      <c r="I3698" s="21">
        <v>19992600</v>
      </c>
      <c r="J3698" s="71">
        <v>106.621</v>
      </c>
      <c r="K3698" s="21">
        <v>21324240</v>
      </c>
      <c r="L3698" s="21">
        <v>20000000</v>
      </c>
      <c r="M3698" s="21">
        <v>19995373</v>
      </c>
      <c r="N3698" s="21"/>
      <c r="O3698" s="21">
        <v>1383</v>
      </c>
      <c r="P3698" s="21"/>
      <c r="Q3698" s="21"/>
      <c r="R3698" s="22">
        <v>3.1</v>
      </c>
      <c r="S3698" s="22">
        <v>3.1080000000000001</v>
      </c>
      <c r="T3698" s="20" t="s">
        <v>85</v>
      </c>
      <c r="U3698" s="21">
        <v>287611</v>
      </c>
      <c r="V3698" s="21">
        <v>620000</v>
      </c>
      <c r="W3698" s="34">
        <v>40549</v>
      </c>
      <c r="X3698" s="34">
        <v>42383</v>
      </c>
      <c r="Y3698" s="109"/>
      <c r="Z3698" s="70" t="s">
        <v>4927</v>
      </c>
      <c r="AA3698" s="20" t="s">
        <v>4926</v>
      </c>
      <c r="AB3698" s="109"/>
      <c r="AC3698" s="19"/>
      <c r="AD3698" s="22"/>
      <c r="AE3698" s="19"/>
    </row>
    <row r="3699" spans="2:31" x14ac:dyDescent="0.2">
      <c r="B3699" s="14" t="s">
        <v>8972</v>
      </c>
      <c r="C3699" s="33" t="s">
        <v>8971</v>
      </c>
      <c r="D3699" s="16" t="s">
        <v>8968</v>
      </c>
      <c r="E3699" s="104" t="s">
        <v>26</v>
      </c>
      <c r="F3699" s="18" t="s">
        <v>116</v>
      </c>
      <c r="G3699" s="111" t="s">
        <v>26</v>
      </c>
      <c r="H3699" s="102" t="s">
        <v>323</v>
      </c>
      <c r="I3699" s="21">
        <v>9995100</v>
      </c>
      <c r="J3699" s="71">
        <v>101.459</v>
      </c>
      <c r="K3699" s="21">
        <v>10145890</v>
      </c>
      <c r="L3699" s="21">
        <v>10000000</v>
      </c>
      <c r="M3699" s="21">
        <v>9997422</v>
      </c>
      <c r="N3699" s="21"/>
      <c r="O3699" s="21">
        <v>1651</v>
      </c>
      <c r="P3699" s="21"/>
      <c r="Q3699" s="21"/>
      <c r="R3699" s="22">
        <v>1.9</v>
      </c>
      <c r="S3699" s="22">
        <v>1.917</v>
      </c>
      <c r="T3699" s="20" t="s">
        <v>85</v>
      </c>
      <c r="U3699" s="21">
        <v>83917</v>
      </c>
      <c r="V3699" s="21">
        <v>190000</v>
      </c>
      <c r="W3699" s="34">
        <v>40742</v>
      </c>
      <c r="X3699" s="34">
        <v>41842</v>
      </c>
      <c r="Y3699" s="109"/>
      <c r="Z3699" s="70" t="s">
        <v>4927</v>
      </c>
      <c r="AA3699" s="20" t="s">
        <v>4926</v>
      </c>
      <c r="AB3699" s="109"/>
      <c r="AC3699" s="19"/>
      <c r="AD3699" s="22"/>
      <c r="AE3699" s="19"/>
    </row>
    <row r="3700" spans="2:31" x14ac:dyDescent="0.2">
      <c r="B3700" s="14" t="s">
        <v>8970</v>
      </c>
      <c r="C3700" s="33" t="s">
        <v>8969</v>
      </c>
      <c r="D3700" s="16" t="s">
        <v>8968</v>
      </c>
      <c r="E3700" s="104" t="s">
        <v>26</v>
      </c>
      <c r="F3700" s="18" t="s">
        <v>116</v>
      </c>
      <c r="G3700" s="111" t="s">
        <v>26</v>
      </c>
      <c r="H3700" s="102" t="s">
        <v>323</v>
      </c>
      <c r="I3700" s="21">
        <v>9985700</v>
      </c>
      <c r="J3700" s="71">
        <v>105.48</v>
      </c>
      <c r="K3700" s="21">
        <v>10547970</v>
      </c>
      <c r="L3700" s="21">
        <v>10000000</v>
      </c>
      <c r="M3700" s="21">
        <v>9989617</v>
      </c>
      <c r="N3700" s="21"/>
      <c r="O3700" s="21">
        <v>2794</v>
      </c>
      <c r="P3700" s="21"/>
      <c r="Q3700" s="21"/>
      <c r="R3700" s="22">
        <v>2.9</v>
      </c>
      <c r="S3700" s="22">
        <v>2.931</v>
      </c>
      <c r="T3700" s="20" t="s">
        <v>85</v>
      </c>
      <c r="U3700" s="21">
        <v>128083</v>
      </c>
      <c r="V3700" s="21">
        <v>290000</v>
      </c>
      <c r="W3700" s="34">
        <v>40742</v>
      </c>
      <c r="X3700" s="34">
        <v>42573</v>
      </c>
      <c r="Y3700" s="109"/>
      <c r="Z3700" s="70" t="s">
        <v>4927</v>
      </c>
      <c r="AA3700" s="20" t="s">
        <v>4926</v>
      </c>
      <c r="AB3700" s="109"/>
      <c r="AC3700" s="19"/>
      <c r="AD3700" s="22"/>
      <c r="AE3700" s="19"/>
    </row>
    <row r="3701" spans="2:31" x14ac:dyDescent="0.2">
      <c r="B3701" s="14" t="s">
        <v>8967</v>
      </c>
      <c r="C3701" s="33" t="s">
        <v>8966</v>
      </c>
      <c r="D3701" s="16" t="s">
        <v>8965</v>
      </c>
      <c r="E3701" s="104" t="s">
        <v>26</v>
      </c>
      <c r="F3701" s="18" t="s">
        <v>116</v>
      </c>
      <c r="G3701" s="111" t="s">
        <v>26</v>
      </c>
      <c r="H3701" s="102" t="s">
        <v>323</v>
      </c>
      <c r="I3701" s="21">
        <v>37503821</v>
      </c>
      <c r="J3701" s="71">
        <v>105.676</v>
      </c>
      <c r="K3701" s="21">
        <v>38746105</v>
      </c>
      <c r="L3701" s="21">
        <v>36665000</v>
      </c>
      <c r="M3701" s="21">
        <v>36969139</v>
      </c>
      <c r="N3701" s="21"/>
      <c r="O3701" s="21">
        <v>-200956</v>
      </c>
      <c r="P3701" s="21"/>
      <c r="Q3701" s="21"/>
      <c r="R3701" s="22">
        <v>4.875</v>
      </c>
      <c r="S3701" s="22">
        <v>4.2720000000000002</v>
      </c>
      <c r="T3701" s="20" t="s">
        <v>89</v>
      </c>
      <c r="U3701" s="21">
        <v>104266</v>
      </c>
      <c r="V3701" s="21">
        <v>1787419</v>
      </c>
      <c r="W3701" s="34">
        <v>40263</v>
      </c>
      <c r="X3701" s="34">
        <v>41800</v>
      </c>
      <c r="Y3701" s="109"/>
      <c r="Z3701" s="70" t="s">
        <v>4927</v>
      </c>
      <c r="AA3701" s="20" t="s">
        <v>4926</v>
      </c>
      <c r="AB3701" s="109"/>
      <c r="AC3701" s="19"/>
      <c r="AD3701" s="22"/>
      <c r="AE3701" s="19"/>
    </row>
    <row r="3702" spans="2:31" x14ac:dyDescent="0.2">
      <c r="B3702" s="14" t="s">
        <v>8964</v>
      </c>
      <c r="C3702" s="33" t="s">
        <v>8963</v>
      </c>
      <c r="D3702" s="16" t="s">
        <v>8962</v>
      </c>
      <c r="E3702" s="104" t="s">
        <v>5057</v>
      </c>
      <c r="F3702" s="18" t="s">
        <v>116</v>
      </c>
      <c r="G3702" s="111" t="s">
        <v>26</v>
      </c>
      <c r="H3702" s="102" t="s">
        <v>323</v>
      </c>
      <c r="I3702" s="21">
        <v>9491260</v>
      </c>
      <c r="J3702" s="71">
        <v>105.66</v>
      </c>
      <c r="K3702" s="21">
        <v>10037710</v>
      </c>
      <c r="L3702" s="21">
        <v>9500000</v>
      </c>
      <c r="M3702" s="21">
        <v>9492485</v>
      </c>
      <c r="N3702" s="21"/>
      <c r="O3702" s="21">
        <v>1225</v>
      </c>
      <c r="P3702" s="21"/>
      <c r="Q3702" s="21"/>
      <c r="R3702" s="22">
        <v>2.875</v>
      </c>
      <c r="S3702" s="22">
        <v>2.895</v>
      </c>
      <c r="T3702" s="20" t="s">
        <v>4949</v>
      </c>
      <c r="U3702" s="21">
        <v>66005</v>
      </c>
      <c r="V3702" s="21">
        <v>136563</v>
      </c>
      <c r="W3702" s="34">
        <v>40996</v>
      </c>
      <c r="X3702" s="34">
        <v>42829</v>
      </c>
      <c r="Y3702" s="109"/>
      <c r="Z3702" s="70" t="s">
        <v>4927</v>
      </c>
      <c r="AA3702" s="20" t="s">
        <v>4926</v>
      </c>
      <c r="AB3702" s="109"/>
      <c r="AC3702" s="19"/>
      <c r="AD3702" s="22"/>
      <c r="AE3702" s="19"/>
    </row>
    <row r="3703" spans="2:31" x14ac:dyDescent="0.2">
      <c r="B3703" s="14" t="s">
        <v>8961</v>
      </c>
      <c r="C3703" s="33" t="s">
        <v>8960</v>
      </c>
      <c r="D3703" s="16" t="s">
        <v>8957</v>
      </c>
      <c r="E3703" s="104" t="s">
        <v>26</v>
      </c>
      <c r="F3703" s="18" t="s">
        <v>116</v>
      </c>
      <c r="G3703" s="111" t="s">
        <v>26</v>
      </c>
      <c r="H3703" s="102" t="s">
        <v>323</v>
      </c>
      <c r="I3703" s="21">
        <v>10000000</v>
      </c>
      <c r="J3703" s="71">
        <v>100.364</v>
      </c>
      <c r="K3703" s="21">
        <v>10036410</v>
      </c>
      <c r="L3703" s="21">
        <v>10000000</v>
      </c>
      <c r="M3703" s="21">
        <v>10000000</v>
      </c>
      <c r="N3703" s="21"/>
      <c r="O3703" s="21"/>
      <c r="P3703" s="21"/>
      <c r="Q3703" s="21"/>
      <c r="R3703" s="22">
        <v>0.76</v>
      </c>
      <c r="S3703" s="22">
        <v>0.75900000000000001</v>
      </c>
      <c r="T3703" s="20" t="s">
        <v>4940</v>
      </c>
      <c r="U3703" s="21">
        <v>844</v>
      </c>
      <c r="V3703" s="21">
        <v>93260</v>
      </c>
      <c r="W3703" s="34">
        <v>40623</v>
      </c>
      <c r="X3703" s="34">
        <v>41726</v>
      </c>
      <c r="Y3703" s="109"/>
      <c r="Z3703" s="70" t="s">
        <v>4927</v>
      </c>
      <c r="AA3703" s="20" t="s">
        <v>4926</v>
      </c>
      <c r="AB3703" s="109"/>
      <c r="AC3703" s="19"/>
      <c r="AD3703" s="22"/>
      <c r="AE3703" s="19"/>
    </row>
    <row r="3704" spans="2:31" x14ac:dyDescent="0.2">
      <c r="B3704" s="14" t="s">
        <v>8959</v>
      </c>
      <c r="C3704" s="33" t="s">
        <v>8958</v>
      </c>
      <c r="D3704" s="16" t="s">
        <v>8957</v>
      </c>
      <c r="E3704" s="104" t="s">
        <v>26</v>
      </c>
      <c r="F3704" s="18" t="s">
        <v>116</v>
      </c>
      <c r="G3704" s="111" t="s">
        <v>26</v>
      </c>
      <c r="H3704" s="102" t="s">
        <v>323</v>
      </c>
      <c r="I3704" s="21">
        <v>14973750</v>
      </c>
      <c r="J3704" s="71">
        <v>104.13</v>
      </c>
      <c r="K3704" s="21">
        <v>15619500</v>
      </c>
      <c r="L3704" s="21">
        <v>15000000</v>
      </c>
      <c r="M3704" s="21">
        <v>14979908</v>
      </c>
      <c r="N3704" s="21"/>
      <c r="O3704" s="21">
        <v>4492</v>
      </c>
      <c r="P3704" s="21"/>
      <c r="Q3704" s="21"/>
      <c r="R3704" s="22">
        <v>2.125</v>
      </c>
      <c r="S3704" s="22">
        <v>2.1629999999999998</v>
      </c>
      <c r="T3704" s="20" t="s">
        <v>4985</v>
      </c>
      <c r="U3704" s="21">
        <v>106250</v>
      </c>
      <c r="V3704" s="21">
        <v>319635</v>
      </c>
      <c r="W3704" s="34">
        <v>40779</v>
      </c>
      <c r="X3704" s="34">
        <v>42613</v>
      </c>
      <c r="Y3704" s="109"/>
      <c r="Z3704" s="70" t="s">
        <v>4927</v>
      </c>
      <c r="AA3704" s="20" t="s">
        <v>4926</v>
      </c>
      <c r="AB3704" s="109"/>
      <c r="AC3704" s="19"/>
      <c r="AD3704" s="22"/>
      <c r="AE3704" s="19"/>
    </row>
    <row r="3705" spans="2:31" x14ac:dyDescent="0.2">
      <c r="B3705" s="14" t="s">
        <v>8956</v>
      </c>
      <c r="C3705" s="33" t="s">
        <v>8955</v>
      </c>
      <c r="D3705" s="16" t="s">
        <v>8954</v>
      </c>
      <c r="E3705" s="104" t="s">
        <v>26</v>
      </c>
      <c r="F3705" s="18" t="s">
        <v>116</v>
      </c>
      <c r="G3705" s="111" t="s">
        <v>26</v>
      </c>
      <c r="H3705" s="102" t="s">
        <v>323</v>
      </c>
      <c r="I3705" s="21">
        <v>7982960</v>
      </c>
      <c r="J3705" s="71">
        <v>104.74</v>
      </c>
      <c r="K3705" s="21">
        <v>8379200</v>
      </c>
      <c r="L3705" s="21">
        <v>8000000</v>
      </c>
      <c r="M3705" s="21">
        <v>7985488</v>
      </c>
      <c r="N3705" s="21"/>
      <c r="O3705" s="21">
        <v>2528</v>
      </c>
      <c r="P3705" s="21"/>
      <c r="Q3705" s="21"/>
      <c r="R3705" s="22">
        <v>2.375</v>
      </c>
      <c r="S3705" s="22">
        <v>2.42</v>
      </c>
      <c r="T3705" s="20" t="s">
        <v>4949</v>
      </c>
      <c r="U3705" s="21">
        <v>45389</v>
      </c>
      <c r="V3705" s="21">
        <v>101333</v>
      </c>
      <c r="W3705" s="34">
        <v>40984</v>
      </c>
      <c r="X3705" s="34">
        <v>42830</v>
      </c>
      <c r="Y3705" s="109"/>
      <c r="Z3705" s="70" t="s">
        <v>4927</v>
      </c>
      <c r="AA3705" s="20" t="s">
        <v>4926</v>
      </c>
      <c r="AB3705" s="109"/>
      <c r="AC3705" s="19"/>
      <c r="AD3705" s="22"/>
      <c r="AE3705" s="19"/>
    </row>
    <row r="3706" spans="2:31" x14ac:dyDescent="0.2">
      <c r="B3706" s="14" t="s">
        <v>8953</v>
      </c>
      <c r="C3706" s="33" t="s">
        <v>8952</v>
      </c>
      <c r="D3706" s="16" t="s">
        <v>8951</v>
      </c>
      <c r="E3706" s="104" t="s">
        <v>5057</v>
      </c>
      <c r="F3706" s="18" t="s">
        <v>116</v>
      </c>
      <c r="G3706" s="111" t="s">
        <v>26</v>
      </c>
      <c r="H3706" s="102" t="s">
        <v>323</v>
      </c>
      <c r="I3706" s="21">
        <v>8985420</v>
      </c>
      <c r="J3706" s="71">
        <v>105.158</v>
      </c>
      <c r="K3706" s="21">
        <v>9464175</v>
      </c>
      <c r="L3706" s="21">
        <v>9000000</v>
      </c>
      <c r="M3706" s="21">
        <v>8986380</v>
      </c>
      <c r="N3706" s="21"/>
      <c r="O3706" s="21">
        <v>960</v>
      </c>
      <c r="P3706" s="21"/>
      <c r="Q3706" s="21"/>
      <c r="R3706" s="22">
        <v>3.125</v>
      </c>
      <c r="S3706" s="22">
        <v>3.1440000000000001</v>
      </c>
      <c r="T3706" s="20" t="s">
        <v>4985</v>
      </c>
      <c r="U3706" s="21">
        <v>72656</v>
      </c>
      <c r="V3706" s="21">
        <v>140625</v>
      </c>
      <c r="W3706" s="34">
        <v>40989</v>
      </c>
      <c r="X3706" s="34">
        <v>44648</v>
      </c>
      <c r="Y3706" s="109"/>
      <c r="Z3706" s="70" t="s">
        <v>4927</v>
      </c>
      <c r="AA3706" s="20" t="s">
        <v>4926</v>
      </c>
      <c r="AB3706" s="109"/>
      <c r="AC3706" s="19"/>
      <c r="AD3706" s="22"/>
      <c r="AE3706" s="19"/>
    </row>
    <row r="3707" spans="2:31" x14ac:dyDescent="0.2">
      <c r="B3707" s="14" t="s">
        <v>8950</v>
      </c>
      <c r="C3707" s="33" t="s">
        <v>8949</v>
      </c>
      <c r="D3707" s="16" t="s">
        <v>8948</v>
      </c>
      <c r="E3707" s="104" t="s">
        <v>26</v>
      </c>
      <c r="F3707" s="18" t="s">
        <v>116</v>
      </c>
      <c r="G3707" s="111" t="s">
        <v>26</v>
      </c>
      <c r="H3707" s="102" t="s">
        <v>323</v>
      </c>
      <c r="I3707" s="21">
        <v>20033098</v>
      </c>
      <c r="J3707" s="71">
        <v>100.396</v>
      </c>
      <c r="K3707" s="21">
        <v>20079220</v>
      </c>
      <c r="L3707" s="21">
        <v>20000000</v>
      </c>
      <c r="M3707" s="21">
        <v>20029613</v>
      </c>
      <c r="N3707" s="21"/>
      <c r="O3707" s="21">
        <v>-3485</v>
      </c>
      <c r="P3707" s="21"/>
      <c r="Q3707" s="21"/>
      <c r="R3707" s="22">
        <v>1.0309999999999999</v>
      </c>
      <c r="S3707" s="22">
        <v>0.96299999999999997</v>
      </c>
      <c r="T3707" s="20" t="s">
        <v>4985</v>
      </c>
      <c r="U3707" s="21">
        <v>59569</v>
      </c>
      <c r="V3707" s="21">
        <v>34367</v>
      </c>
      <c r="W3707" s="34">
        <v>41159</v>
      </c>
      <c r="X3707" s="34">
        <v>42080</v>
      </c>
      <c r="Y3707" s="109"/>
      <c r="Z3707" s="70" t="s">
        <v>4927</v>
      </c>
      <c r="AA3707" s="20" t="s">
        <v>4926</v>
      </c>
      <c r="AB3707" s="109"/>
      <c r="AC3707" s="19"/>
      <c r="AD3707" s="22"/>
      <c r="AE3707" s="19"/>
    </row>
    <row r="3708" spans="2:31" x14ac:dyDescent="0.2">
      <c r="B3708" s="14" t="s">
        <v>8947</v>
      </c>
      <c r="C3708" s="33" t="s">
        <v>8946</v>
      </c>
      <c r="D3708" s="16" t="s">
        <v>8943</v>
      </c>
      <c r="E3708" s="104" t="s">
        <v>26</v>
      </c>
      <c r="F3708" s="18" t="s">
        <v>116</v>
      </c>
      <c r="G3708" s="111" t="s">
        <v>590</v>
      </c>
      <c r="H3708" s="102" t="s">
        <v>5591</v>
      </c>
      <c r="I3708" s="21">
        <v>1091967</v>
      </c>
      <c r="J3708" s="71">
        <v>100.5</v>
      </c>
      <c r="K3708" s="21">
        <v>1180029</v>
      </c>
      <c r="L3708" s="21">
        <v>1174158</v>
      </c>
      <c r="M3708" s="21">
        <v>1127922</v>
      </c>
      <c r="N3708" s="21"/>
      <c r="O3708" s="21">
        <v>26844</v>
      </c>
      <c r="P3708" s="21"/>
      <c r="Q3708" s="21"/>
      <c r="R3708" s="22">
        <v>9.35</v>
      </c>
      <c r="S3708" s="22">
        <v>11.946999999999999</v>
      </c>
      <c r="T3708" s="20" t="s">
        <v>4940</v>
      </c>
      <c r="U3708" s="21">
        <v>305</v>
      </c>
      <c r="V3708" s="21">
        <v>129535</v>
      </c>
      <c r="W3708" s="34">
        <v>40909</v>
      </c>
      <c r="X3708" s="34">
        <v>42460</v>
      </c>
      <c r="Y3708" s="109"/>
      <c r="Z3708" s="70" t="s">
        <v>321</v>
      </c>
      <c r="AA3708" s="20" t="s">
        <v>8942</v>
      </c>
      <c r="AB3708" s="109"/>
      <c r="AC3708" s="19"/>
      <c r="AD3708" s="22"/>
      <c r="AE3708" s="19"/>
    </row>
    <row r="3709" spans="2:31" x14ac:dyDescent="0.2">
      <c r="B3709" s="14" t="s">
        <v>8945</v>
      </c>
      <c r="C3709" s="33" t="s">
        <v>8944</v>
      </c>
      <c r="D3709" s="16" t="s">
        <v>8943</v>
      </c>
      <c r="E3709" s="104" t="s">
        <v>26</v>
      </c>
      <c r="F3709" s="18" t="s">
        <v>116</v>
      </c>
      <c r="G3709" s="111" t="s">
        <v>26</v>
      </c>
      <c r="H3709" s="102" t="s">
        <v>5591</v>
      </c>
      <c r="I3709" s="21">
        <v>2924048</v>
      </c>
      <c r="J3709" s="71">
        <v>100.5</v>
      </c>
      <c r="K3709" s="21">
        <v>3159858</v>
      </c>
      <c r="L3709" s="21">
        <v>3144138</v>
      </c>
      <c r="M3709" s="21">
        <v>2987692</v>
      </c>
      <c r="N3709" s="21"/>
      <c r="O3709" s="21">
        <v>21334</v>
      </c>
      <c r="P3709" s="21"/>
      <c r="Q3709" s="21"/>
      <c r="R3709" s="22">
        <v>9.3490000000000002</v>
      </c>
      <c r="S3709" s="22">
        <v>10.930999999999999</v>
      </c>
      <c r="T3709" s="20" t="s">
        <v>4940</v>
      </c>
      <c r="U3709" s="21">
        <v>817</v>
      </c>
      <c r="V3709" s="21">
        <v>303389</v>
      </c>
      <c r="W3709" s="34">
        <v>40324</v>
      </c>
      <c r="X3709" s="34">
        <v>42881</v>
      </c>
      <c r="Y3709" s="109"/>
      <c r="Z3709" s="70" t="s">
        <v>321</v>
      </c>
      <c r="AA3709" s="20" t="s">
        <v>8942</v>
      </c>
      <c r="AB3709" s="109"/>
      <c r="AC3709" s="19"/>
      <c r="AD3709" s="22"/>
      <c r="AE3709" s="19"/>
    </row>
    <row r="3710" spans="2:31" x14ac:dyDescent="0.2">
      <c r="B3710" s="14" t="s">
        <v>8941</v>
      </c>
      <c r="C3710" s="33" t="s">
        <v>8940</v>
      </c>
      <c r="D3710" s="16" t="s">
        <v>8933</v>
      </c>
      <c r="E3710" s="104" t="s">
        <v>26</v>
      </c>
      <c r="F3710" s="18" t="s">
        <v>116</v>
      </c>
      <c r="G3710" s="111" t="s">
        <v>26</v>
      </c>
      <c r="H3710" s="102" t="s">
        <v>334</v>
      </c>
      <c r="I3710" s="21">
        <v>21454924</v>
      </c>
      <c r="J3710" s="71">
        <v>102.75</v>
      </c>
      <c r="K3710" s="21">
        <v>22605000</v>
      </c>
      <c r="L3710" s="21">
        <v>22000000</v>
      </c>
      <c r="M3710" s="21">
        <v>21929640</v>
      </c>
      <c r="N3710" s="21"/>
      <c r="O3710" s="21">
        <v>75675</v>
      </c>
      <c r="P3710" s="21"/>
      <c r="Q3710" s="21"/>
      <c r="R3710" s="22">
        <v>5.25</v>
      </c>
      <c r="S3710" s="22">
        <v>5.6319999999999997</v>
      </c>
      <c r="T3710" s="20" t="s">
        <v>4965</v>
      </c>
      <c r="U3710" s="21">
        <v>147583</v>
      </c>
      <c r="V3710" s="21">
        <v>1155000</v>
      </c>
      <c r="W3710" s="34">
        <v>38623</v>
      </c>
      <c r="X3710" s="34">
        <v>41593</v>
      </c>
      <c r="Y3710" s="109"/>
      <c r="Z3710" s="70" t="s">
        <v>4927</v>
      </c>
      <c r="AA3710" s="20" t="s">
        <v>4926</v>
      </c>
      <c r="AB3710" s="109"/>
      <c r="AC3710" s="19"/>
      <c r="AD3710" s="22"/>
      <c r="AE3710" s="19"/>
    </row>
    <row r="3711" spans="2:31" x14ac:dyDescent="0.2">
      <c r="B3711" s="14" t="s">
        <v>8939</v>
      </c>
      <c r="C3711" s="33" t="s">
        <v>8938</v>
      </c>
      <c r="D3711" s="16" t="s">
        <v>8933</v>
      </c>
      <c r="E3711" s="104" t="s">
        <v>26</v>
      </c>
      <c r="F3711" s="18" t="s">
        <v>116</v>
      </c>
      <c r="G3711" s="111" t="s">
        <v>26</v>
      </c>
      <c r="H3711" s="102" t="s">
        <v>334</v>
      </c>
      <c r="I3711" s="21">
        <v>8633919</v>
      </c>
      <c r="J3711" s="71">
        <v>100.75</v>
      </c>
      <c r="K3711" s="21">
        <v>9571250</v>
      </c>
      <c r="L3711" s="21">
        <v>9500000</v>
      </c>
      <c r="M3711" s="21">
        <v>8720428</v>
      </c>
      <c r="N3711" s="21"/>
      <c r="O3711" s="21">
        <v>15637</v>
      </c>
      <c r="P3711" s="21"/>
      <c r="Q3711" s="21"/>
      <c r="R3711" s="22">
        <v>6.375</v>
      </c>
      <c r="S3711" s="22">
        <v>7.1360000000000001</v>
      </c>
      <c r="T3711" s="20" t="s">
        <v>4965</v>
      </c>
      <c r="U3711" s="21">
        <v>77385</v>
      </c>
      <c r="V3711" s="21">
        <v>605625</v>
      </c>
      <c r="W3711" s="34">
        <v>38898</v>
      </c>
      <c r="X3711" s="34">
        <v>48898</v>
      </c>
      <c r="Y3711" s="109"/>
      <c r="Z3711" s="70" t="s">
        <v>4927</v>
      </c>
      <c r="AA3711" s="20" t="s">
        <v>4926</v>
      </c>
      <c r="AB3711" s="109"/>
      <c r="AC3711" s="19"/>
      <c r="AD3711" s="22"/>
      <c r="AE3711" s="19"/>
    </row>
    <row r="3712" spans="2:31" x14ac:dyDescent="0.2">
      <c r="B3712" s="14" t="s">
        <v>8937</v>
      </c>
      <c r="C3712" s="33" t="s">
        <v>8936</v>
      </c>
      <c r="D3712" s="16" t="s">
        <v>8933</v>
      </c>
      <c r="E3712" s="104" t="s">
        <v>26</v>
      </c>
      <c r="F3712" s="18" t="s">
        <v>116</v>
      </c>
      <c r="G3712" s="111" t="s">
        <v>26</v>
      </c>
      <c r="H3712" s="102" t="s">
        <v>334</v>
      </c>
      <c r="I3712" s="21">
        <v>18499800</v>
      </c>
      <c r="J3712" s="71">
        <v>104.4</v>
      </c>
      <c r="K3712" s="21">
        <v>20880000</v>
      </c>
      <c r="L3712" s="21">
        <v>20000000</v>
      </c>
      <c r="M3712" s="21">
        <v>19526427</v>
      </c>
      <c r="N3712" s="21"/>
      <c r="O3712" s="21">
        <v>240849</v>
      </c>
      <c r="P3712" s="21"/>
      <c r="Q3712" s="21"/>
      <c r="R3712" s="22">
        <v>4.95</v>
      </c>
      <c r="S3712" s="22">
        <v>6.4089999999999998</v>
      </c>
      <c r="T3712" s="20" t="s">
        <v>4985</v>
      </c>
      <c r="U3712" s="21">
        <v>250250</v>
      </c>
      <c r="V3712" s="21">
        <v>990000</v>
      </c>
      <c r="W3712" s="34">
        <v>39596</v>
      </c>
      <c r="X3712" s="34">
        <v>41912</v>
      </c>
      <c r="Y3712" s="109"/>
      <c r="Z3712" s="70" t="s">
        <v>4927</v>
      </c>
      <c r="AA3712" s="20" t="s">
        <v>4926</v>
      </c>
      <c r="AB3712" s="109"/>
      <c r="AC3712" s="19"/>
      <c r="AD3712" s="22"/>
      <c r="AE3712" s="19"/>
    </row>
    <row r="3713" spans="2:31" x14ac:dyDescent="0.2">
      <c r="B3713" s="14" t="s">
        <v>8935</v>
      </c>
      <c r="C3713" s="33" t="s">
        <v>8934</v>
      </c>
      <c r="D3713" s="16" t="s">
        <v>8933</v>
      </c>
      <c r="E3713" s="104" t="s">
        <v>26</v>
      </c>
      <c r="F3713" s="18" t="s">
        <v>116</v>
      </c>
      <c r="G3713" s="111" t="s">
        <v>26</v>
      </c>
      <c r="H3713" s="102" t="s">
        <v>334</v>
      </c>
      <c r="I3713" s="21">
        <v>12778870</v>
      </c>
      <c r="J3713" s="71">
        <v>106.4</v>
      </c>
      <c r="K3713" s="21">
        <v>13832000</v>
      </c>
      <c r="L3713" s="21">
        <v>13000000</v>
      </c>
      <c r="M3713" s="21">
        <v>12924327</v>
      </c>
      <c r="N3713" s="21"/>
      <c r="O3713" s="21">
        <v>24142</v>
      </c>
      <c r="P3713" s="21"/>
      <c r="Q3713" s="21"/>
      <c r="R3713" s="22">
        <v>5.25</v>
      </c>
      <c r="S3713" s="22">
        <v>5.4809999999999999</v>
      </c>
      <c r="T3713" s="20" t="s">
        <v>4949</v>
      </c>
      <c r="U3713" s="21">
        <v>170625</v>
      </c>
      <c r="V3713" s="21">
        <v>682500</v>
      </c>
      <c r="W3713" s="34">
        <v>38796</v>
      </c>
      <c r="X3713" s="34">
        <v>42278</v>
      </c>
      <c r="Y3713" s="109"/>
      <c r="Z3713" s="70" t="s">
        <v>4927</v>
      </c>
      <c r="AA3713" s="20" t="s">
        <v>4926</v>
      </c>
      <c r="AB3713" s="109"/>
      <c r="AC3713" s="19"/>
      <c r="AD3713" s="22"/>
      <c r="AE3713" s="19"/>
    </row>
    <row r="3714" spans="2:31" x14ac:dyDescent="0.2">
      <c r="B3714" s="14" t="s">
        <v>8932</v>
      </c>
      <c r="C3714" s="33" t="s">
        <v>8931</v>
      </c>
      <c r="D3714" s="16" t="s">
        <v>8930</v>
      </c>
      <c r="E3714" s="104" t="s">
        <v>5057</v>
      </c>
      <c r="F3714" s="18" t="s">
        <v>116</v>
      </c>
      <c r="G3714" s="111" t="s">
        <v>26</v>
      </c>
      <c r="H3714" s="102" t="s">
        <v>334</v>
      </c>
      <c r="I3714" s="21">
        <v>10430300</v>
      </c>
      <c r="J3714" s="71">
        <v>118.375</v>
      </c>
      <c r="K3714" s="21">
        <v>11837500</v>
      </c>
      <c r="L3714" s="21">
        <v>10000000</v>
      </c>
      <c r="M3714" s="21">
        <v>10359711</v>
      </c>
      <c r="N3714" s="21"/>
      <c r="O3714" s="21">
        <v>-9189</v>
      </c>
      <c r="P3714" s="21"/>
      <c r="Q3714" s="21"/>
      <c r="R3714" s="22">
        <v>8.25</v>
      </c>
      <c r="S3714" s="22">
        <v>7.87</v>
      </c>
      <c r="T3714" s="20" t="s">
        <v>4985</v>
      </c>
      <c r="U3714" s="21">
        <v>242917</v>
      </c>
      <c r="V3714" s="21">
        <v>825000</v>
      </c>
      <c r="W3714" s="34">
        <v>37088</v>
      </c>
      <c r="X3714" s="34">
        <v>47741</v>
      </c>
      <c r="Y3714" s="109"/>
      <c r="Z3714" s="70" t="s">
        <v>4927</v>
      </c>
      <c r="AA3714" s="20" t="s">
        <v>4926</v>
      </c>
      <c r="AB3714" s="109"/>
      <c r="AC3714" s="19"/>
      <c r="AD3714" s="22"/>
      <c r="AE3714" s="19"/>
    </row>
    <row r="3715" spans="2:31" x14ac:dyDescent="0.2">
      <c r="B3715" s="14" t="s">
        <v>8929</v>
      </c>
      <c r="C3715" s="33" t="s">
        <v>8928</v>
      </c>
      <c r="D3715" s="16" t="s">
        <v>8919</v>
      </c>
      <c r="E3715" s="104" t="s">
        <v>26</v>
      </c>
      <c r="F3715" s="18" t="s">
        <v>116</v>
      </c>
      <c r="G3715" s="111" t="s">
        <v>26</v>
      </c>
      <c r="H3715" s="102" t="s">
        <v>334</v>
      </c>
      <c r="I3715" s="21">
        <v>10000000</v>
      </c>
      <c r="J3715" s="71">
        <v>108</v>
      </c>
      <c r="K3715" s="21">
        <v>10800000</v>
      </c>
      <c r="L3715" s="21">
        <v>10000000</v>
      </c>
      <c r="M3715" s="21">
        <v>10000000</v>
      </c>
      <c r="N3715" s="21"/>
      <c r="O3715" s="21"/>
      <c r="P3715" s="21"/>
      <c r="Q3715" s="21"/>
      <c r="R3715" s="22">
        <v>7.0449999999999999</v>
      </c>
      <c r="S3715" s="22">
        <v>7.0449999999999999</v>
      </c>
      <c r="T3715" s="20" t="s">
        <v>89</v>
      </c>
      <c r="U3715" s="21">
        <v>21526</v>
      </c>
      <c r="V3715" s="21">
        <v>704500</v>
      </c>
      <c r="W3715" s="34">
        <v>38877</v>
      </c>
      <c r="X3715" s="34">
        <v>49846</v>
      </c>
      <c r="Y3715" s="109"/>
      <c r="Z3715" s="70" t="s">
        <v>4927</v>
      </c>
      <c r="AA3715" s="20" t="s">
        <v>4926</v>
      </c>
      <c r="AB3715" s="109"/>
      <c r="AC3715" s="19"/>
      <c r="AD3715" s="22"/>
      <c r="AE3715" s="19"/>
    </row>
    <row r="3716" spans="2:31" x14ac:dyDescent="0.2">
      <c r="B3716" s="14" t="s">
        <v>8927</v>
      </c>
      <c r="C3716" s="33" t="s">
        <v>8926</v>
      </c>
      <c r="D3716" s="16" t="s">
        <v>8919</v>
      </c>
      <c r="E3716" s="104" t="s">
        <v>26</v>
      </c>
      <c r="F3716" s="18" t="s">
        <v>116</v>
      </c>
      <c r="G3716" s="111" t="s">
        <v>26</v>
      </c>
      <c r="H3716" s="102" t="s">
        <v>334</v>
      </c>
      <c r="I3716" s="21">
        <v>21287800</v>
      </c>
      <c r="J3716" s="71">
        <v>109.25</v>
      </c>
      <c r="K3716" s="21">
        <v>21850000</v>
      </c>
      <c r="L3716" s="21">
        <v>20000000</v>
      </c>
      <c r="M3716" s="21">
        <v>20961092</v>
      </c>
      <c r="N3716" s="21"/>
      <c r="O3716" s="21">
        <v>-116470</v>
      </c>
      <c r="P3716" s="21"/>
      <c r="Q3716" s="21"/>
      <c r="R3716" s="22">
        <v>5.8769999999999998</v>
      </c>
      <c r="S3716" s="22">
        <v>5.0060000000000002</v>
      </c>
      <c r="T3716" s="20" t="s">
        <v>85</v>
      </c>
      <c r="U3716" s="21">
        <v>541990</v>
      </c>
      <c r="V3716" s="21">
        <v>1175400</v>
      </c>
      <c r="W3716" s="34">
        <v>40239</v>
      </c>
      <c r="X3716" s="34">
        <v>43661</v>
      </c>
      <c r="Y3716" s="109"/>
      <c r="Z3716" s="70" t="s">
        <v>4927</v>
      </c>
      <c r="AA3716" s="20" t="s">
        <v>4926</v>
      </c>
      <c r="AB3716" s="109"/>
      <c r="AC3716" s="19"/>
      <c r="AD3716" s="22"/>
      <c r="AE3716" s="19"/>
    </row>
    <row r="3717" spans="2:31" x14ac:dyDescent="0.2">
      <c r="B3717" s="14" t="s">
        <v>8925</v>
      </c>
      <c r="C3717" s="33" t="s">
        <v>8924</v>
      </c>
      <c r="D3717" s="16" t="s">
        <v>8919</v>
      </c>
      <c r="E3717" s="104" t="s">
        <v>26</v>
      </c>
      <c r="F3717" s="18" t="s">
        <v>116</v>
      </c>
      <c r="G3717" s="111" t="s">
        <v>26</v>
      </c>
      <c r="H3717" s="102" t="s">
        <v>334</v>
      </c>
      <c r="I3717" s="21">
        <v>15000000</v>
      </c>
      <c r="J3717" s="71">
        <v>104.75</v>
      </c>
      <c r="K3717" s="21">
        <v>15712500</v>
      </c>
      <c r="L3717" s="21">
        <v>15000000</v>
      </c>
      <c r="M3717" s="21">
        <v>15000000</v>
      </c>
      <c r="N3717" s="21"/>
      <c r="O3717" s="21"/>
      <c r="P3717" s="21"/>
      <c r="Q3717" s="21"/>
      <c r="R3717" s="22">
        <v>4.9489999999999998</v>
      </c>
      <c r="S3717" s="22">
        <v>4.9489999999999998</v>
      </c>
      <c r="T3717" s="20" t="s">
        <v>85</v>
      </c>
      <c r="U3717" s="21">
        <v>342306</v>
      </c>
      <c r="V3717" s="21">
        <v>742350</v>
      </c>
      <c r="W3717" s="34">
        <v>39986</v>
      </c>
      <c r="X3717" s="34">
        <v>42019</v>
      </c>
      <c r="Y3717" s="109"/>
      <c r="Z3717" s="70" t="s">
        <v>4927</v>
      </c>
      <c r="AA3717" s="20" t="s">
        <v>4926</v>
      </c>
      <c r="AB3717" s="109"/>
      <c r="AC3717" s="19"/>
      <c r="AD3717" s="22"/>
      <c r="AE3717" s="19"/>
    </row>
    <row r="3718" spans="2:31" x14ac:dyDescent="0.2">
      <c r="B3718" s="14" t="s">
        <v>8923</v>
      </c>
      <c r="C3718" s="33" t="s">
        <v>8922</v>
      </c>
      <c r="D3718" s="16" t="s">
        <v>8919</v>
      </c>
      <c r="E3718" s="104" t="s">
        <v>26</v>
      </c>
      <c r="F3718" s="18" t="s">
        <v>116</v>
      </c>
      <c r="G3718" s="111" t="s">
        <v>26</v>
      </c>
      <c r="H3718" s="102" t="s">
        <v>334</v>
      </c>
      <c r="I3718" s="21">
        <v>10000000</v>
      </c>
      <c r="J3718" s="71">
        <v>100.35</v>
      </c>
      <c r="K3718" s="21">
        <v>10035000</v>
      </c>
      <c r="L3718" s="21">
        <v>10000000</v>
      </c>
      <c r="M3718" s="21">
        <v>10000000</v>
      </c>
      <c r="N3718" s="21"/>
      <c r="O3718" s="21"/>
      <c r="P3718" s="21"/>
      <c r="Q3718" s="21"/>
      <c r="R3718" s="22">
        <v>2.5819999999999999</v>
      </c>
      <c r="S3718" s="22">
        <v>2.5819999999999999</v>
      </c>
      <c r="T3718" s="20" t="s">
        <v>4949</v>
      </c>
      <c r="U3718" s="21">
        <v>46619</v>
      </c>
      <c r="V3718" s="21">
        <v>258200</v>
      </c>
      <c r="W3718" s="34">
        <v>40280</v>
      </c>
      <c r="X3718" s="34">
        <v>41390</v>
      </c>
      <c r="Y3718" s="109"/>
      <c r="Z3718" s="70" t="s">
        <v>4927</v>
      </c>
      <c r="AA3718" s="20" t="s">
        <v>4926</v>
      </c>
      <c r="AB3718" s="109"/>
      <c r="AC3718" s="19"/>
      <c r="AD3718" s="22"/>
      <c r="AE3718" s="19"/>
    </row>
    <row r="3719" spans="2:31" x14ac:dyDescent="0.2">
      <c r="B3719" s="14" t="s">
        <v>8921</v>
      </c>
      <c r="C3719" s="33" t="s">
        <v>8920</v>
      </c>
      <c r="D3719" s="16" t="s">
        <v>8919</v>
      </c>
      <c r="E3719" s="104" t="s">
        <v>5057</v>
      </c>
      <c r="F3719" s="18" t="s">
        <v>116</v>
      </c>
      <c r="G3719" s="111" t="s">
        <v>26</v>
      </c>
      <c r="H3719" s="102" t="s">
        <v>334</v>
      </c>
      <c r="I3719" s="21">
        <v>10032950</v>
      </c>
      <c r="J3719" s="71">
        <v>106.625</v>
      </c>
      <c r="K3719" s="21">
        <v>10662500</v>
      </c>
      <c r="L3719" s="21">
        <v>10000000</v>
      </c>
      <c r="M3719" s="21">
        <v>10028022</v>
      </c>
      <c r="N3719" s="21"/>
      <c r="O3719" s="21">
        <v>-2778</v>
      </c>
      <c r="P3719" s="21"/>
      <c r="Q3719" s="21"/>
      <c r="R3719" s="22">
        <v>5.4619999999999997</v>
      </c>
      <c r="S3719" s="22">
        <v>5.4189999999999996</v>
      </c>
      <c r="T3719" s="20" t="s">
        <v>118</v>
      </c>
      <c r="U3719" s="21">
        <v>204825</v>
      </c>
      <c r="V3719" s="21">
        <v>546200</v>
      </c>
      <c r="W3719" s="34">
        <v>40581</v>
      </c>
      <c r="X3719" s="34">
        <v>44243</v>
      </c>
      <c r="Y3719" s="109"/>
      <c r="Z3719" s="70" t="s">
        <v>4927</v>
      </c>
      <c r="AA3719" s="20" t="s">
        <v>4926</v>
      </c>
      <c r="AB3719" s="109"/>
      <c r="AC3719" s="19"/>
      <c r="AD3719" s="22"/>
      <c r="AE3719" s="19"/>
    </row>
    <row r="3720" spans="2:31" x14ac:dyDescent="0.2">
      <c r="B3720" s="14" t="s">
        <v>8918</v>
      </c>
      <c r="C3720" s="33" t="s">
        <v>8917</v>
      </c>
      <c r="D3720" s="16" t="s">
        <v>8916</v>
      </c>
      <c r="E3720" s="104" t="s">
        <v>26</v>
      </c>
      <c r="F3720" s="18" t="s">
        <v>116</v>
      </c>
      <c r="G3720" s="111" t="s">
        <v>26</v>
      </c>
      <c r="H3720" s="102" t="s">
        <v>323</v>
      </c>
      <c r="I3720" s="21">
        <v>19946600</v>
      </c>
      <c r="J3720" s="71">
        <v>117.398</v>
      </c>
      <c r="K3720" s="21">
        <v>23479600</v>
      </c>
      <c r="L3720" s="21">
        <v>20000000</v>
      </c>
      <c r="M3720" s="21">
        <v>19960424</v>
      </c>
      <c r="N3720" s="21"/>
      <c r="O3720" s="21">
        <v>4715</v>
      </c>
      <c r="P3720" s="21"/>
      <c r="Q3720" s="21"/>
      <c r="R3720" s="22">
        <v>5.5</v>
      </c>
      <c r="S3720" s="22">
        <v>5.5350000000000001</v>
      </c>
      <c r="T3720" s="20" t="s">
        <v>4965</v>
      </c>
      <c r="U3720" s="21">
        <v>140556</v>
      </c>
      <c r="V3720" s="21">
        <v>1100000</v>
      </c>
      <c r="W3720" s="34">
        <v>40122</v>
      </c>
      <c r="X3720" s="34">
        <v>43784</v>
      </c>
      <c r="Y3720" s="109"/>
      <c r="Z3720" s="70" t="s">
        <v>4927</v>
      </c>
      <c r="AA3720" s="20" t="s">
        <v>4926</v>
      </c>
      <c r="AB3720" s="109"/>
      <c r="AC3720" s="19"/>
      <c r="AD3720" s="22"/>
      <c r="AE3720" s="19"/>
    </row>
    <row r="3721" spans="2:31" x14ac:dyDescent="0.2">
      <c r="B3721" s="14" t="s">
        <v>8915</v>
      </c>
      <c r="C3721" s="33" t="s">
        <v>8914</v>
      </c>
      <c r="D3721" s="16" t="s">
        <v>8913</v>
      </c>
      <c r="E3721" s="104" t="s">
        <v>26</v>
      </c>
      <c r="F3721" s="18" t="s">
        <v>116</v>
      </c>
      <c r="G3721" s="111" t="s">
        <v>26</v>
      </c>
      <c r="H3721" s="102" t="s">
        <v>323</v>
      </c>
      <c r="I3721" s="21">
        <v>9399099</v>
      </c>
      <c r="J3721" s="71">
        <v>143.61699999999999</v>
      </c>
      <c r="K3721" s="21">
        <v>11439086</v>
      </c>
      <c r="L3721" s="21">
        <v>7965000</v>
      </c>
      <c r="M3721" s="21">
        <v>9020283</v>
      </c>
      <c r="N3721" s="21"/>
      <c r="O3721" s="21">
        <v>-52547</v>
      </c>
      <c r="P3721" s="21"/>
      <c r="Q3721" s="21"/>
      <c r="R3721" s="22">
        <v>7.875</v>
      </c>
      <c r="S3721" s="22">
        <v>6.3319999999999999</v>
      </c>
      <c r="T3721" s="20" t="s">
        <v>118</v>
      </c>
      <c r="U3721" s="21">
        <v>261352</v>
      </c>
      <c r="V3721" s="21">
        <v>627244</v>
      </c>
      <c r="W3721" s="34">
        <v>37998</v>
      </c>
      <c r="X3721" s="34">
        <v>45870</v>
      </c>
      <c r="Y3721" s="109"/>
      <c r="Z3721" s="70" t="s">
        <v>4927</v>
      </c>
      <c r="AA3721" s="20" t="s">
        <v>4926</v>
      </c>
      <c r="AB3721" s="109"/>
      <c r="AC3721" s="31"/>
      <c r="AD3721" s="22"/>
      <c r="AE3721" s="19"/>
    </row>
    <row r="3722" spans="2:31" x14ac:dyDescent="0.2">
      <c r="B3722" s="14" t="s">
        <v>8912</v>
      </c>
      <c r="C3722" s="33" t="s">
        <v>8911</v>
      </c>
      <c r="D3722" s="16" t="s">
        <v>8910</v>
      </c>
      <c r="E3722" s="104" t="s">
        <v>26</v>
      </c>
      <c r="F3722" s="18" t="s">
        <v>116</v>
      </c>
      <c r="G3722" s="111" t="s">
        <v>26</v>
      </c>
      <c r="H3722" s="102" t="s">
        <v>323</v>
      </c>
      <c r="I3722" s="21">
        <v>19955000</v>
      </c>
      <c r="J3722" s="71">
        <v>114.946</v>
      </c>
      <c r="K3722" s="21">
        <v>22989180</v>
      </c>
      <c r="L3722" s="21">
        <v>20000000</v>
      </c>
      <c r="M3722" s="21">
        <v>19967326</v>
      </c>
      <c r="N3722" s="21"/>
      <c r="O3722" s="21">
        <v>4045</v>
      </c>
      <c r="P3722" s="21"/>
      <c r="Q3722" s="21"/>
      <c r="R3722" s="22">
        <v>4.3</v>
      </c>
      <c r="S3722" s="22">
        <v>4.3280000000000003</v>
      </c>
      <c r="T3722" s="20" t="s">
        <v>4949</v>
      </c>
      <c r="U3722" s="21">
        <v>157667</v>
      </c>
      <c r="V3722" s="21">
        <v>860000</v>
      </c>
      <c r="W3722" s="34">
        <v>40105</v>
      </c>
      <c r="X3722" s="34">
        <v>43763</v>
      </c>
      <c r="Y3722" s="109"/>
      <c r="Z3722" s="70" t="s">
        <v>4927</v>
      </c>
      <c r="AA3722" s="20" t="s">
        <v>4926</v>
      </c>
      <c r="AB3722" s="109"/>
      <c r="AC3722" s="19"/>
      <c r="AD3722" s="22"/>
      <c r="AE3722" s="19"/>
    </row>
    <row r="3723" spans="2:31" x14ac:dyDescent="0.2">
      <c r="B3723" s="14" t="s">
        <v>8909</v>
      </c>
      <c r="C3723" s="33" t="s">
        <v>8908</v>
      </c>
      <c r="D3723" s="16" t="s">
        <v>8907</v>
      </c>
      <c r="E3723" s="104" t="s">
        <v>26</v>
      </c>
      <c r="F3723" s="18" t="s">
        <v>116</v>
      </c>
      <c r="G3723" s="111" t="s">
        <v>26</v>
      </c>
      <c r="H3723" s="102" t="s">
        <v>323</v>
      </c>
      <c r="I3723" s="21">
        <v>9916300</v>
      </c>
      <c r="J3723" s="71">
        <v>98.491</v>
      </c>
      <c r="K3723" s="21">
        <v>9849060</v>
      </c>
      <c r="L3723" s="21">
        <v>10000000</v>
      </c>
      <c r="M3723" s="21">
        <v>9919396</v>
      </c>
      <c r="N3723" s="21"/>
      <c r="O3723" s="21">
        <v>3096</v>
      </c>
      <c r="P3723" s="21"/>
      <c r="Q3723" s="21"/>
      <c r="R3723" s="22">
        <v>2.375</v>
      </c>
      <c r="S3723" s="22">
        <v>2.4660000000000002</v>
      </c>
      <c r="T3723" s="20" t="s">
        <v>85</v>
      </c>
      <c r="U3723" s="21">
        <v>104236</v>
      </c>
      <c r="V3723" s="21"/>
      <c r="W3723" s="34">
        <v>41106</v>
      </c>
      <c r="X3723" s="34">
        <v>44949</v>
      </c>
      <c r="Y3723" s="109"/>
      <c r="Z3723" s="70" t="s">
        <v>4927</v>
      </c>
      <c r="AA3723" s="20" t="s">
        <v>4926</v>
      </c>
      <c r="AB3723" s="109"/>
      <c r="AC3723" s="19"/>
      <c r="AD3723" s="22"/>
      <c r="AE3723" s="19"/>
    </row>
    <row r="3724" spans="2:31" x14ac:dyDescent="0.2">
      <c r="B3724" s="14" t="s">
        <v>8906</v>
      </c>
      <c r="C3724" s="33" t="s">
        <v>8905</v>
      </c>
      <c r="D3724" s="16" t="s">
        <v>8902</v>
      </c>
      <c r="E3724" s="104" t="s">
        <v>26</v>
      </c>
      <c r="F3724" s="18" t="s">
        <v>116</v>
      </c>
      <c r="G3724" s="111" t="s">
        <v>26</v>
      </c>
      <c r="H3724" s="102" t="s">
        <v>323</v>
      </c>
      <c r="I3724" s="21">
        <v>9989600</v>
      </c>
      <c r="J3724" s="71">
        <v>102.18600000000001</v>
      </c>
      <c r="K3724" s="21">
        <v>10218580</v>
      </c>
      <c r="L3724" s="21">
        <v>10000000</v>
      </c>
      <c r="M3724" s="21">
        <v>9993252</v>
      </c>
      <c r="N3724" s="21"/>
      <c r="O3724" s="21">
        <v>3370</v>
      </c>
      <c r="P3724" s="21"/>
      <c r="Q3724" s="21"/>
      <c r="R3724" s="22">
        <v>2</v>
      </c>
      <c r="S3724" s="22">
        <v>2.036</v>
      </c>
      <c r="T3724" s="20" t="s">
        <v>89</v>
      </c>
      <c r="U3724" s="21">
        <v>14444</v>
      </c>
      <c r="V3724" s="21">
        <v>200000</v>
      </c>
      <c r="W3724" s="34">
        <v>40875</v>
      </c>
      <c r="X3724" s="34">
        <v>41978</v>
      </c>
      <c r="Y3724" s="109"/>
      <c r="Z3724" s="70" t="s">
        <v>4927</v>
      </c>
      <c r="AA3724" s="20" t="s">
        <v>4926</v>
      </c>
      <c r="AB3724" s="109"/>
      <c r="AC3724" s="19"/>
      <c r="AD3724" s="22"/>
      <c r="AE3724" s="19"/>
    </row>
    <row r="3725" spans="2:31" x14ac:dyDescent="0.2">
      <c r="B3725" s="14" t="s">
        <v>8904</v>
      </c>
      <c r="C3725" s="33" t="s">
        <v>8903</v>
      </c>
      <c r="D3725" s="16" t="s">
        <v>8902</v>
      </c>
      <c r="E3725" s="104" t="s">
        <v>26</v>
      </c>
      <c r="F3725" s="18" t="s">
        <v>116</v>
      </c>
      <c r="G3725" s="111" t="s">
        <v>26</v>
      </c>
      <c r="H3725" s="102" t="s">
        <v>323</v>
      </c>
      <c r="I3725" s="21">
        <v>11986800</v>
      </c>
      <c r="J3725" s="71">
        <v>103.991</v>
      </c>
      <c r="K3725" s="21">
        <v>12478860</v>
      </c>
      <c r="L3725" s="21">
        <v>12000000</v>
      </c>
      <c r="M3725" s="21">
        <v>11989604</v>
      </c>
      <c r="N3725" s="21"/>
      <c r="O3725" s="21">
        <v>2604</v>
      </c>
      <c r="P3725" s="21"/>
      <c r="Q3725" s="21"/>
      <c r="R3725" s="22">
        <v>2.7</v>
      </c>
      <c r="S3725" s="22">
        <v>2.7229999999999999</v>
      </c>
      <c r="T3725" s="20" t="s">
        <v>85</v>
      </c>
      <c r="U3725" s="21">
        <v>158400</v>
      </c>
      <c r="V3725" s="21">
        <v>189000</v>
      </c>
      <c r="W3725" s="34">
        <v>40875</v>
      </c>
      <c r="X3725" s="34">
        <v>42740</v>
      </c>
      <c r="Y3725" s="109"/>
      <c r="Z3725" s="70" t="s">
        <v>4927</v>
      </c>
      <c r="AA3725" s="20" t="s">
        <v>4926</v>
      </c>
      <c r="AB3725" s="109"/>
      <c r="AC3725" s="19"/>
      <c r="AD3725" s="22"/>
      <c r="AE3725" s="19"/>
    </row>
    <row r="3726" spans="2:31" x14ac:dyDescent="0.2">
      <c r="B3726" s="14" t="s">
        <v>8901</v>
      </c>
      <c r="C3726" s="33" t="s">
        <v>8900</v>
      </c>
      <c r="D3726" s="16" t="s">
        <v>8891</v>
      </c>
      <c r="E3726" s="104" t="s">
        <v>26</v>
      </c>
      <c r="F3726" s="18" t="s">
        <v>4929</v>
      </c>
      <c r="G3726" s="111" t="s">
        <v>26</v>
      </c>
      <c r="H3726" s="102" t="s">
        <v>323</v>
      </c>
      <c r="I3726" s="21">
        <v>21110754</v>
      </c>
      <c r="J3726" s="71">
        <v>113.182</v>
      </c>
      <c r="K3726" s="21">
        <v>23185415</v>
      </c>
      <c r="L3726" s="21">
        <v>20485000</v>
      </c>
      <c r="M3726" s="21">
        <v>20777273</v>
      </c>
      <c r="N3726" s="21"/>
      <c r="O3726" s="21">
        <v>-84278</v>
      </c>
      <c r="P3726" s="21"/>
      <c r="Q3726" s="21"/>
      <c r="R3726" s="22">
        <v>5.55</v>
      </c>
      <c r="S3726" s="22">
        <v>5.0389999999999997</v>
      </c>
      <c r="T3726" s="20" t="s">
        <v>118</v>
      </c>
      <c r="U3726" s="21">
        <v>473716</v>
      </c>
      <c r="V3726" s="21">
        <v>1136918</v>
      </c>
      <c r="W3726" s="34">
        <v>39721</v>
      </c>
      <c r="X3726" s="34">
        <v>42401</v>
      </c>
      <c r="Y3726" s="109"/>
      <c r="Z3726" s="70" t="s">
        <v>4927</v>
      </c>
      <c r="AA3726" s="20" t="s">
        <v>4926</v>
      </c>
      <c r="AB3726" s="109"/>
      <c r="AC3726" s="19"/>
      <c r="AD3726" s="22"/>
      <c r="AE3726" s="19"/>
    </row>
    <row r="3727" spans="2:31" x14ac:dyDescent="0.2">
      <c r="B3727" s="14" t="s">
        <v>8899</v>
      </c>
      <c r="C3727" s="33" t="s">
        <v>8898</v>
      </c>
      <c r="D3727" s="16" t="s">
        <v>8891</v>
      </c>
      <c r="E3727" s="104" t="s">
        <v>26</v>
      </c>
      <c r="F3727" s="18" t="s">
        <v>4929</v>
      </c>
      <c r="G3727" s="111" t="s">
        <v>26</v>
      </c>
      <c r="H3727" s="102" t="s">
        <v>323</v>
      </c>
      <c r="I3727" s="21">
        <v>4999300</v>
      </c>
      <c r="J3727" s="71">
        <v>130.87899999999999</v>
      </c>
      <c r="K3727" s="21">
        <v>6543960</v>
      </c>
      <c r="L3727" s="21">
        <v>5000000</v>
      </c>
      <c r="M3727" s="21">
        <v>4999371</v>
      </c>
      <c r="N3727" s="21"/>
      <c r="O3727" s="21">
        <v>13</v>
      </c>
      <c r="P3727" s="21"/>
      <c r="Q3727" s="21"/>
      <c r="R3727" s="22">
        <v>6.15</v>
      </c>
      <c r="S3727" s="22">
        <v>6.1509999999999998</v>
      </c>
      <c r="T3727" s="20" t="s">
        <v>118</v>
      </c>
      <c r="U3727" s="21">
        <v>128125</v>
      </c>
      <c r="V3727" s="21">
        <v>307500</v>
      </c>
      <c r="W3727" s="34">
        <v>38744</v>
      </c>
      <c r="X3727" s="34">
        <v>49706</v>
      </c>
      <c r="Y3727" s="109"/>
      <c r="Z3727" s="70" t="s">
        <v>4927</v>
      </c>
      <c r="AA3727" s="20" t="s">
        <v>4926</v>
      </c>
      <c r="AB3727" s="109"/>
      <c r="AC3727" s="19"/>
      <c r="AD3727" s="22"/>
      <c r="AE3727" s="19"/>
    </row>
    <row r="3728" spans="2:31" x14ac:dyDescent="0.2">
      <c r="B3728" s="14" t="s">
        <v>8897</v>
      </c>
      <c r="C3728" s="33" t="s">
        <v>8896</v>
      </c>
      <c r="D3728" s="16" t="s">
        <v>8891</v>
      </c>
      <c r="E3728" s="104" t="s">
        <v>26</v>
      </c>
      <c r="F3728" s="18" t="s">
        <v>116</v>
      </c>
      <c r="G3728" s="111" t="s">
        <v>26</v>
      </c>
      <c r="H3728" s="102" t="s">
        <v>323</v>
      </c>
      <c r="I3728" s="21">
        <v>13988240</v>
      </c>
      <c r="J3728" s="71">
        <v>104.212</v>
      </c>
      <c r="K3728" s="21">
        <v>14589666</v>
      </c>
      <c r="L3728" s="21">
        <v>14000000</v>
      </c>
      <c r="M3728" s="21">
        <v>13990808</v>
      </c>
      <c r="N3728" s="21"/>
      <c r="O3728" s="21">
        <v>2195</v>
      </c>
      <c r="P3728" s="21"/>
      <c r="Q3728" s="21"/>
      <c r="R3728" s="22">
        <v>2.4</v>
      </c>
      <c r="S3728" s="22">
        <v>2.4180000000000001</v>
      </c>
      <c r="T3728" s="20" t="s">
        <v>4965</v>
      </c>
      <c r="U3728" s="21">
        <v>47600</v>
      </c>
      <c r="V3728" s="21">
        <v>336000</v>
      </c>
      <c r="W3728" s="34">
        <v>40854</v>
      </c>
      <c r="X3728" s="34">
        <v>42684</v>
      </c>
      <c r="Y3728" s="109"/>
      <c r="Z3728" s="70" t="s">
        <v>4927</v>
      </c>
      <c r="AA3728" s="20" t="s">
        <v>4926</v>
      </c>
      <c r="AB3728" s="109"/>
      <c r="AC3728" s="19"/>
      <c r="AD3728" s="22"/>
      <c r="AE3728" s="19"/>
    </row>
    <row r="3729" spans="2:31" x14ac:dyDescent="0.2">
      <c r="B3729" s="14" t="s">
        <v>8895</v>
      </c>
      <c r="C3729" s="33" t="s">
        <v>8894</v>
      </c>
      <c r="D3729" s="16" t="s">
        <v>8891</v>
      </c>
      <c r="E3729" s="104" t="s">
        <v>26</v>
      </c>
      <c r="F3729" s="18" t="s">
        <v>116</v>
      </c>
      <c r="G3729" s="111" t="s">
        <v>26</v>
      </c>
      <c r="H3729" s="102" t="s">
        <v>323</v>
      </c>
      <c r="I3729" s="21">
        <v>4732663</v>
      </c>
      <c r="J3729" s="71">
        <v>107.023</v>
      </c>
      <c r="K3729" s="21">
        <v>5083602</v>
      </c>
      <c r="L3729" s="21">
        <v>4750000</v>
      </c>
      <c r="M3729" s="21">
        <v>4734341</v>
      </c>
      <c r="N3729" s="21"/>
      <c r="O3729" s="21">
        <v>1436</v>
      </c>
      <c r="P3729" s="21"/>
      <c r="Q3729" s="21"/>
      <c r="R3729" s="22">
        <v>3.65</v>
      </c>
      <c r="S3729" s="22">
        <v>3.694</v>
      </c>
      <c r="T3729" s="20" t="s">
        <v>4965</v>
      </c>
      <c r="U3729" s="21">
        <v>24561</v>
      </c>
      <c r="V3729" s="21">
        <v>173375</v>
      </c>
      <c r="W3729" s="34">
        <v>40854</v>
      </c>
      <c r="X3729" s="34">
        <v>44510</v>
      </c>
      <c r="Y3729" s="109"/>
      <c r="Z3729" s="70" t="s">
        <v>4927</v>
      </c>
      <c r="AA3729" s="20" t="s">
        <v>4926</v>
      </c>
      <c r="AB3729" s="109"/>
      <c r="AC3729" s="19"/>
      <c r="AD3729" s="22"/>
      <c r="AE3729" s="19"/>
    </row>
    <row r="3730" spans="2:31" x14ac:dyDescent="0.2">
      <c r="B3730" s="14" t="s">
        <v>8893</v>
      </c>
      <c r="C3730" s="33" t="s">
        <v>8892</v>
      </c>
      <c r="D3730" s="16" t="s">
        <v>8891</v>
      </c>
      <c r="E3730" s="104" t="s">
        <v>26</v>
      </c>
      <c r="F3730" s="18" t="s">
        <v>116</v>
      </c>
      <c r="G3730" s="111" t="s">
        <v>26</v>
      </c>
      <c r="H3730" s="102" t="s">
        <v>323</v>
      </c>
      <c r="I3730" s="21">
        <v>7485150</v>
      </c>
      <c r="J3730" s="71">
        <v>101.15600000000001</v>
      </c>
      <c r="K3730" s="21">
        <v>7586685</v>
      </c>
      <c r="L3730" s="21">
        <v>7500000</v>
      </c>
      <c r="M3730" s="21">
        <v>7485199</v>
      </c>
      <c r="N3730" s="21"/>
      <c r="O3730" s="21">
        <v>49</v>
      </c>
      <c r="P3730" s="21"/>
      <c r="Q3730" s="21"/>
      <c r="R3730" s="22">
        <v>2.95</v>
      </c>
      <c r="S3730" s="22">
        <v>2.9729999999999999</v>
      </c>
      <c r="T3730" s="20" t="s">
        <v>89</v>
      </c>
      <c r="U3730" s="21">
        <v>7990</v>
      </c>
      <c r="V3730" s="21"/>
      <c r="W3730" s="34">
        <v>41256</v>
      </c>
      <c r="X3730" s="34">
        <v>44913</v>
      </c>
      <c r="Y3730" s="109"/>
      <c r="Z3730" s="70" t="s">
        <v>4927</v>
      </c>
      <c r="AA3730" s="20" t="s">
        <v>4926</v>
      </c>
      <c r="AB3730" s="109"/>
      <c r="AC3730" s="19"/>
      <c r="AD3730" s="22"/>
      <c r="AE3730" s="19"/>
    </row>
    <row r="3731" spans="2:31" x14ac:dyDescent="0.2">
      <c r="B3731" s="14" t="s">
        <v>8890</v>
      </c>
      <c r="C3731" s="33" t="s">
        <v>8889</v>
      </c>
      <c r="D3731" s="16" t="s">
        <v>8886</v>
      </c>
      <c r="E3731" s="104" t="s">
        <v>26</v>
      </c>
      <c r="F3731" s="18" t="s">
        <v>4929</v>
      </c>
      <c r="G3731" s="111" t="s">
        <v>26</v>
      </c>
      <c r="H3731" s="102" t="s">
        <v>323</v>
      </c>
      <c r="I3731" s="21">
        <v>4993450</v>
      </c>
      <c r="J3731" s="71">
        <v>102.30200000000001</v>
      </c>
      <c r="K3731" s="21">
        <v>5115085</v>
      </c>
      <c r="L3731" s="21">
        <v>5000000</v>
      </c>
      <c r="M3731" s="21">
        <v>4995908</v>
      </c>
      <c r="N3731" s="21"/>
      <c r="O3731" s="21">
        <v>2102</v>
      </c>
      <c r="P3731" s="21"/>
      <c r="Q3731" s="21"/>
      <c r="R3731" s="22">
        <v>1.7</v>
      </c>
      <c r="S3731" s="22">
        <v>1.7450000000000001</v>
      </c>
      <c r="T3731" s="20" t="s">
        <v>4965</v>
      </c>
      <c r="U3731" s="21">
        <v>12042</v>
      </c>
      <c r="V3731" s="21">
        <v>85000</v>
      </c>
      <c r="W3731" s="34">
        <v>40854</v>
      </c>
      <c r="X3731" s="34">
        <v>41953</v>
      </c>
      <c r="Y3731" s="109"/>
      <c r="Z3731" s="70" t="s">
        <v>4927</v>
      </c>
      <c r="AA3731" s="20" t="s">
        <v>4926</v>
      </c>
      <c r="AB3731" s="109"/>
      <c r="AC3731" s="19"/>
      <c r="AD3731" s="22"/>
      <c r="AE3731" s="19"/>
    </row>
    <row r="3732" spans="2:31" x14ac:dyDescent="0.2">
      <c r="B3732" s="14" t="s">
        <v>8888</v>
      </c>
      <c r="C3732" s="33" t="s">
        <v>8887</v>
      </c>
      <c r="D3732" s="16" t="s">
        <v>8886</v>
      </c>
      <c r="E3732" s="104" t="s">
        <v>26</v>
      </c>
      <c r="F3732" s="18" t="s">
        <v>116</v>
      </c>
      <c r="G3732" s="111" t="s">
        <v>26</v>
      </c>
      <c r="H3732" s="102" t="s">
        <v>323</v>
      </c>
      <c r="I3732" s="21">
        <v>4732663</v>
      </c>
      <c r="J3732" s="71">
        <v>107.023</v>
      </c>
      <c r="K3732" s="21">
        <v>5083602</v>
      </c>
      <c r="L3732" s="21">
        <v>4750000</v>
      </c>
      <c r="M3732" s="21">
        <v>4734341</v>
      </c>
      <c r="N3732" s="21"/>
      <c r="O3732" s="21">
        <v>1436</v>
      </c>
      <c r="P3732" s="21"/>
      <c r="Q3732" s="21"/>
      <c r="R3732" s="22">
        <v>3.65</v>
      </c>
      <c r="S3732" s="22">
        <v>3.694</v>
      </c>
      <c r="T3732" s="20" t="s">
        <v>4965</v>
      </c>
      <c r="U3732" s="21">
        <v>24561</v>
      </c>
      <c r="V3732" s="21">
        <v>173375</v>
      </c>
      <c r="W3732" s="34">
        <v>40854</v>
      </c>
      <c r="X3732" s="34">
        <v>44510</v>
      </c>
      <c r="Y3732" s="109"/>
      <c r="Z3732" s="70" t="s">
        <v>4927</v>
      </c>
      <c r="AA3732" s="20" t="s">
        <v>4926</v>
      </c>
      <c r="AB3732" s="109"/>
      <c r="AC3732" s="19"/>
      <c r="AD3732" s="22"/>
      <c r="AE3732" s="19"/>
    </row>
    <row r="3733" spans="2:31" x14ac:dyDescent="0.2">
      <c r="B3733" s="14" t="s">
        <v>8885</v>
      </c>
      <c r="C3733" s="33" t="s">
        <v>8884</v>
      </c>
      <c r="D3733" s="16" t="s">
        <v>8875</v>
      </c>
      <c r="E3733" s="104" t="s">
        <v>26</v>
      </c>
      <c r="F3733" s="18" t="s">
        <v>116</v>
      </c>
      <c r="G3733" s="111" t="s">
        <v>26</v>
      </c>
      <c r="H3733" s="102" t="s">
        <v>323</v>
      </c>
      <c r="I3733" s="21">
        <v>9956100</v>
      </c>
      <c r="J3733" s="71">
        <v>106.43600000000001</v>
      </c>
      <c r="K3733" s="21">
        <v>10643600</v>
      </c>
      <c r="L3733" s="21">
        <v>10000000</v>
      </c>
      <c r="M3733" s="21">
        <v>9978845</v>
      </c>
      <c r="N3733" s="21"/>
      <c r="O3733" s="21">
        <v>7151</v>
      </c>
      <c r="P3733" s="21"/>
      <c r="Q3733" s="21"/>
      <c r="R3733" s="22">
        <v>3.125</v>
      </c>
      <c r="S3733" s="22">
        <v>3.206</v>
      </c>
      <c r="T3733" s="20" t="s">
        <v>4949</v>
      </c>
      <c r="U3733" s="21">
        <v>77257</v>
      </c>
      <c r="V3733" s="21">
        <v>312500</v>
      </c>
      <c r="W3733" s="34">
        <v>40081</v>
      </c>
      <c r="X3733" s="34">
        <v>42279</v>
      </c>
      <c r="Y3733" s="109"/>
      <c r="Z3733" s="70" t="s">
        <v>4927</v>
      </c>
      <c r="AA3733" s="20" t="s">
        <v>4926</v>
      </c>
      <c r="AB3733" s="109"/>
      <c r="AC3733" s="31"/>
      <c r="AD3733" s="22"/>
      <c r="AE3733" s="19"/>
    </row>
    <row r="3734" spans="2:31" x14ac:dyDescent="0.2">
      <c r="B3734" s="14" t="s">
        <v>8883</v>
      </c>
      <c r="C3734" s="33" t="s">
        <v>8882</v>
      </c>
      <c r="D3734" s="16" t="s">
        <v>8875</v>
      </c>
      <c r="E3734" s="104" t="s">
        <v>5057</v>
      </c>
      <c r="F3734" s="18" t="s">
        <v>116</v>
      </c>
      <c r="G3734" s="111" t="s">
        <v>26</v>
      </c>
      <c r="H3734" s="102" t="s">
        <v>323</v>
      </c>
      <c r="I3734" s="21">
        <v>4944900</v>
      </c>
      <c r="J3734" s="71">
        <v>115.09</v>
      </c>
      <c r="K3734" s="21">
        <v>5754475</v>
      </c>
      <c r="L3734" s="21">
        <v>5000000</v>
      </c>
      <c r="M3734" s="21">
        <v>4956310</v>
      </c>
      <c r="N3734" s="21"/>
      <c r="O3734" s="21">
        <v>3698</v>
      </c>
      <c r="P3734" s="21"/>
      <c r="Q3734" s="21"/>
      <c r="R3734" s="22">
        <v>4.25</v>
      </c>
      <c r="S3734" s="22">
        <v>4.3689999999999998</v>
      </c>
      <c r="T3734" s="20" t="s">
        <v>89</v>
      </c>
      <c r="U3734" s="21">
        <v>9444</v>
      </c>
      <c r="V3734" s="21">
        <v>212500</v>
      </c>
      <c r="W3734" s="34">
        <v>40155</v>
      </c>
      <c r="X3734" s="34">
        <v>44545</v>
      </c>
      <c r="Y3734" s="109"/>
      <c r="Z3734" s="70" t="s">
        <v>4927</v>
      </c>
      <c r="AA3734" s="20" t="s">
        <v>4926</v>
      </c>
      <c r="AB3734" s="109"/>
      <c r="AC3734" s="19"/>
      <c r="AD3734" s="22"/>
      <c r="AE3734" s="19"/>
    </row>
    <row r="3735" spans="2:31" x14ac:dyDescent="0.2">
      <c r="B3735" s="14" t="s">
        <v>8881</v>
      </c>
      <c r="C3735" s="33" t="s">
        <v>8880</v>
      </c>
      <c r="D3735" s="16" t="s">
        <v>8875</v>
      </c>
      <c r="E3735" s="104" t="s">
        <v>26</v>
      </c>
      <c r="F3735" s="18" t="s">
        <v>116</v>
      </c>
      <c r="G3735" s="111" t="s">
        <v>26</v>
      </c>
      <c r="H3735" s="102" t="s">
        <v>323</v>
      </c>
      <c r="I3735" s="21">
        <v>9960900</v>
      </c>
      <c r="J3735" s="71">
        <v>105.625</v>
      </c>
      <c r="K3735" s="21">
        <v>10562500</v>
      </c>
      <c r="L3735" s="21">
        <v>10000000</v>
      </c>
      <c r="M3735" s="21">
        <v>9979875</v>
      </c>
      <c r="N3735" s="21"/>
      <c r="O3735" s="21">
        <v>7792</v>
      </c>
      <c r="P3735" s="21"/>
      <c r="Q3735" s="21"/>
      <c r="R3735" s="22">
        <v>3</v>
      </c>
      <c r="S3735" s="22">
        <v>3.085</v>
      </c>
      <c r="T3735" s="20" t="s">
        <v>89</v>
      </c>
      <c r="U3735" s="21">
        <v>5833</v>
      </c>
      <c r="V3735" s="21">
        <v>300000</v>
      </c>
      <c r="W3735" s="34">
        <v>40346</v>
      </c>
      <c r="X3735" s="34">
        <v>42179</v>
      </c>
      <c r="Y3735" s="109"/>
      <c r="Z3735" s="70" t="s">
        <v>4927</v>
      </c>
      <c r="AA3735" s="20" t="s">
        <v>4926</v>
      </c>
      <c r="AB3735" s="109"/>
      <c r="AC3735" s="19"/>
      <c r="AD3735" s="22"/>
      <c r="AE3735" s="19"/>
    </row>
    <row r="3736" spans="2:31" x14ac:dyDescent="0.2">
      <c r="B3736" s="14" t="s">
        <v>8879</v>
      </c>
      <c r="C3736" s="33" t="s">
        <v>8878</v>
      </c>
      <c r="D3736" s="16" t="s">
        <v>8875</v>
      </c>
      <c r="E3736" s="104" t="s">
        <v>26</v>
      </c>
      <c r="F3736" s="18" t="s">
        <v>116</v>
      </c>
      <c r="G3736" s="111" t="s">
        <v>26</v>
      </c>
      <c r="H3736" s="102" t="s">
        <v>323</v>
      </c>
      <c r="I3736" s="21">
        <v>9960100</v>
      </c>
      <c r="J3736" s="71">
        <v>115.833</v>
      </c>
      <c r="K3736" s="21">
        <v>11583330</v>
      </c>
      <c r="L3736" s="21">
        <v>10000000</v>
      </c>
      <c r="M3736" s="21">
        <v>9968556</v>
      </c>
      <c r="N3736" s="21"/>
      <c r="O3736" s="21">
        <v>3493</v>
      </c>
      <c r="P3736" s="21"/>
      <c r="Q3736" s="21"/>
      <c r="R3736" s="22">
        <v>4.45</v>
      </c>
      <c r="S3736" s="22">
        <v>4.5</v>
      </c>
      <c r="T3736" s="20" t="s">
        <v>89</v>
      </c>
      <c r="U3736" s="21">
        <v>8653</v>
      </c>
      <c r="V3736" s="21">
        <v>445000</v>
      </c>
      <c r="W3736" s="34">
        <v>40346</v>
      </c>
      <c r="X3736" s="34">
        <v>44006</v>
      </c>
      <c r="Y3736" s="109"/>
      <c r="Z3736" s="70" t="s">
        <v>4927</v>
      </c>
      <c r="AA3736" s="20" t="s">
        <v>4926</v>
      </c>
      <c r="AB3736" s="109"/>
      <c r="AC3736" s="19"/>
      <c r="AD3736" s="22"/>
      <c r="AE3736" s="19"/>
    </row>
    <row r="3737" spans="2:31" x14ac:dyDescent="0.2">
      <c r="B3737" s="14" t="s">
        <v>8877</v>
      </c>
      <c r="C3737" s="33" t="s">
        <v>8876</v>
      </c>
      <c r="D3737" s="16" t="s">
        <v>8875</v>
      </c>
      <c r="E3737" s="104" t="s">
        <v>5057</v>
      </c>
      <c r="F3737" s="18" t="s">
        <v>116</v>
      </c>
      <c r="G3737" s="111" t="s">
        <v>26</v>
      </c>
      <c r="H3737" s="102" t="s">
        <v>323</v>
      </c>
      <c r="I3737" s="21">
        <v>8684200</v>
      </c>
      <c r="J3737" s="71">
        <v>113.31</v>
      </c>
      <c r="K3737" s="21">
        <v>9914625</v>
      </c>
      <c r="L3737" s="21">
        <v>8750000</v>
      </c>
      <c r="M3737" s="21">
        <v>8694841</v>
      </c>
      <c r="N3737" s="21"/>
      <c r="O3737" s="21">
        <v>5638</v>
      </c>
      <c r="P3737" s="21"/>
      <c r="Q3737" s="21"/>
      <c r="R3737" s="22">
        <v>4.125</v>
      </c>
      <c r="S3737" s="22">
        <v>4.218</v>
      </c>
      <c r="T3737" s="20" t="s">
        <v>85</v>
      </c>
      <c r="U3737" s="21">
        <v>153398</v>
      </c>
      <c r="V3737" s="21">
        <v>360938</v>
      </c>
      <c r="W3737" s="34">
        <v>40564</v>
      </c>
      <c r="X3737" s="34">
        <v>44224</v>
      </c>
      <c r="Y3737" s="109"/>
      <c r="Z3737" s="70" t="s">
        <v>4927</v>
      </c>
      <c r="AA3737" s="20" t="s">
        <v>4926</v>
      </c>
      <c r="AB3737" s="109"/>
      <c r="AC3737" s="31"/>
      <c r="AD3737" s="22"/>
      <c r="AE3737" s="19"/>
    </row>
    <row r="3738" spans="2:31" x14ac:dyDescent="0.2">
      <c r="B3738" s="14" t="s">
        <v>8874</v>
      </c>
      <c r="C3738" s="33" t="s">
        <v>8873</v>
      </c>
      <c r="D3738" s="16" t="s">
        <v>8872</v>
      </c>
      <c r="E3738" s="104" t="s">
        <v>26</v>
      </c>
      <c r="F3738" s="18" t="s">
        <v>116</v>
      </c>
      <c r="G3738" s="111" t="s">
        <v>26</v>
      </c>
      <c r="H3738" s="102" t="s">
        <v>323</v>
      </c>
      <c r="I3738" s="21">
        <v>4989350</v>
      </c>
      <c r="J3738" s="71">
        <v>101.873</v>
      </c>
      <c r="K3738" s="21">
        <v>5093640</v>
      </c>
      <c r="L3738" s="21">
        <v>5000000</v>
      </c>
      <c r="M3738" s="21">
        <v>4989512</v>
      </c>
      <c r="N3738" s="21"/>
      <c r="O3738" s="21">
        <v>162</v>
      </c>
      <c r="P3738" s="21"/>
      <c r="Q3738" s="21"/>
      <c r="R3738" s="22">
        <v>2.7</v>
      </c>
      <c r="S3738" s="22">
        <v>2.7240000000000002</v>
      </c>
      <c r="T3738" s="20" t="s">
        <v>85</v>
      </c>
      <c r="U3738" s="21">
        <v>36000</v>
      </c>
      <c r="V3738" s="21"/>
      <c r="W3738" s="34">
        <v>41170</v>
      </c>
      <c r="X3738" s="34">
        <v>44951</v>
      </c>
      <c r="Y3738" s="109"/>
      <c r="Z3738" s="70" t="s">
        <v>4927</v>
      </c>
      <c r="AA3738" s="20" t="s">
        <v>4926</v>
      </c>
      <c r="AB3738" s="109"/>
      <c r="AC3738" s="19"/>
      <c r="AD3738" s="22"/>
      <c r="AE3738" s="19"/>
    </row>
    <row r="3739" spans="2:31" x14ac:dyDescent="0.2">
      <c r="B3739" s="14" t="s">
        <v>8871</v>
      </c>
      <c r="C3739" s="33" t="s">
        <v>8870</v>
      </c>
      <c r="D3739" s="16" t="s">
        <v>8869</v>
      </c>
      <c r="E3739" s="104" t="s">
        <v>5057</v>
      </c>
      <c r="F3739" s="18" t="s">
        <v>116</v>
      </c>
      <c r="G3739" s="111" t="s">
        <v>26</v>
      </c>
      <c r="H3739" s="102" t="s">
        <v>334</v>
      </c>
      <c r="I3739" s="21">
        <v>8960922</v>
      </c>
      <c r="J3739" s="71">
        <v>106.315</v>
      </c>
      <c r="K3739" s="21">
        <v>9568350</v>
      </c>
      <c r="L3739" s="21">
        <v>9000000</v>
      </c>
      <c r="M3739" s="21">
        <v>8974675</v>
      </c>
      <c r="N3739" s="21"/>
      <c r="O3739" s="21">
        <v>7194</v>
      </c>
      <c r="P3739" s="21"/>
      <c r="Q3739" s="21"/>
      <c r="R3739" s="22">
        <v>4.5</v>
      </c>
      <c r="S3739" s="22">
        <v>4.5979999999999999</v>
      </c>
      <c r="T3739" s="20" t="s">
        <v>118</v>
      </c>
      <c r="U3739" s="21">
        <v>158625</v>
      </c>
      <c r="V3739" s="21">
        <v>405000</v>
      </c>
      <c r="W3739" s="34">
        <v>40578</v>
      </c>
      <c r="X3739" s="34">
        <v>42410</v>
      </c>
      <c r="Y3739" s="109"/>
      <c r="Z3739" s="70" t="s">
        <v>4927</v>
      </c>
      <c r="AA3739" s="20" t="s">
        <v>4926</v>
      </c>
      <c r="AB3739" s="109"/>
      <c r="AC3739" s="19"/>
      <c r="AD3739" s="22"/>
      <c r="AE3739" s="19"/>
    </row>
    <row r="3740" spans="2:31" x14ac:dyDescent="0.2">
      <c r="B3740" s="14" t="s">
        <v>8868</v>
      </c>
      <c r="C3740" s="33" t="s">
        <v>8867</v>
      </c>
      <c r="D3740" s="16" t="s">
        <v>8860</v>
      </c>
      <c r="E3740" s="104" t="s">
        <v>26</v>
      </c>
      <c r="F3740" s="18" t="s">
        <v>116</v>
      </c>
      <c r="G3740" s="111" t="s">
        <v>26</v>
      </c>
      <c r="H3740" s="102" t="s">
        <v>334</v>
      </c>
      <c r="I3740" s="21">
        <v>1172910</v>
      </c>
      <c r="J3740" s="71">
        <v>121.44</v>
      </c>
      <c r="K3740" s="21">
        <v>1214400</v>
      </c>
      <c r="L3740" s="21">
        <v>1000000</v>
      </c>
      <c r="M3740" s="21">
        <v>1131907</v>
      </c>
      <c r="N3740" s="21"/>
      <c r="O3740" s="21">
        <v>-5810</v>
      </c>
      <c r="P3740" s="21"/>
      <c r="Q3740" s="21"/>
      <c r="R3740" s="22">
        <v>8</v>
      </c>
      <c r="S3740" s="22">
        <v>6.5629999999999997</v>
      </c>
      <c r="T3740" s="20" t="s">
        <v>4949</v>
      </c>
      <c r="U3740" s="21">
        <v>16889</v>
      </c>
      <c r="V3740" s="21">
        <v>80000</v>
      </c>
      <c r="W3740" s="34">
        <v>37651</v>
      </c>
      <c r="X3740" s="34">
        <v>46492</v>
      </c>
      <c r="Y3740" s="109"/>
      <c r="Z3740" s="70" t="s">
        <v>4927</v>
      </c>
      <c r="AA3740" s="20" t="s">
        <v>4926</v>
      </c>
      <c r="AB3740" s="109"/>
      <c r="AC3740" s="19"/>
      <c r="AD3740" s="22"/>
      <c r="AE3740" s="19"/>
    </row>
    <row r="3741" spans="2:31" x14ac:dyDescent="0.2">
      <c r="B3741" s="14" t="s">
        <v>8866</v>
      </c>
      <c r="C3741" s="33" t="s">
        <v>8865</v>
      </c>
      <c r="D3741" s="16" t="s">
        <v>8860</v>
      </c>
      <c r="E3741" s="104" t="s">
        <v>26</v>
      </c>
      <c r="F3741" s="18" t="s">
        <v>116</v>
      </c>
      <c r="G3741" s="111" t="s">
        <v>26</v>
      </c>
      <c r="H3741" s="102" t="s">
        <v>334</v>
      </c>
      <c r="I3741" s="21">
        <v>43247835</v>
      </c>
      <c r="J3741" s="71">
        <v>124.277</v>
      </c>
      <c r="K3741" s="21">
        <v>52643652</v>
      </c>
      <c r="L3741" s="21">
        <v>42360000</v>
      </c>
      <c r="M3741" s="21">
        <v>43104418</v>
      </c>
      <c r="N3741" s="21"/>
      <c r="O3741" s="21">
        <v>-19247</v>
      </c>
      <c r="P3741" s="21"/>
      <c r="Q3741" s="21"/>
      <c r="R3741" s="22">
        <v>7.5</v>
      </c>
      <c r="S3741" s="22">
        <v>7.3239999999999998</v>
      </c>
      <c r="T3741" s="20" t="s">
        <v>4949</v>
      </c>
      <c r="U3741" s="21">
        <v>670700</v>
      </c>
      <c r="V3741" s="21">
        <v>3177000</v>
      </c>
      <c r="W3741" s="34">
        <v>37552</v>
      </c>
      <c r="X3741" s="34">
        <v>47953</v>
      </c>
      <c r="Y3741" s="109"/>
      <c r="Z3741" s="70" t="s">
        <v>4927</v>
      </c>
      <c r="AA3741" s="20" t="s">
        <v>4926</v>
      </c>
      <c r="AB3741" s="109"/>
      <c r="AC3741" s="19"/>
      <c r="AD3741" s="22"/>
      <c r="AE3741" s="19"/>
    </row>
    <row r="3742" spans="2:31" x14ac:dyDescent="0.2">
      <c r="B3742" s="14" t="s">
        <v>8864</v>
      </c>
      <c r="C3742" s="33" t="s">
        <v>8863</v>
      </c>
      <c r="D3742" s="16" t="s">
        <v>8860</v>
      </c>
      <c r="E3742" s="104" t="s">
        <v>26</v>
      </c>
      <c r="F3742" s="18" t="s">
        <v>116</v>
      </c>
      <c r="G3742" s="111" t="s">
        <v>26</v>
      </c>
      <c r="H3742" s="102" t="s">
        <v>334</v>
      </c>
      <c r="I3742" s="21">
        <v>14949450</v>
      </c>
      <c r="J3742" s="71">
        <v>115.979</v>
      </c>
      <c r="K3742" s="21">
        <v>17396835</v>
      </c>
      <c r="L3742" s="21">
        <v>15000000</v>
      </c>
      <c r="M3742" s="21">
        <v>14971532</v>
      </c>
      <c r="N3742" s="21"/>
      <c r="O3742" s="21">
        <v>4330</v>
      </c>
      <c r="P3742" s="21"/>
      <c r="Q3742" s="21"/>
      <c r="R3742" s="22">
        <v>6</v>
      </c>
      <c r="S3742" s="22">
        <v>6.0430000000000001</v>
      </c>
      <c r="T3742" s="20" t="s">
        <v>4985</v>
      </c>
      <c r="U3742" s="21">
        <v>265000</v>
      </c>
      <c r="V3742" s="21">
        <v>900000</v>
      </c>
      <c r="W3742" s="34">
        <v>39420</v>
      </c>
      <c r="X3742" s="34">
        <v>43174</v>
      </c>
      <c r="Y3742" s="109"/>
      <c r="Z3742" s="70" t="s">
        <v>4927</v>
      </c>
      <c r="AA3742" s="20" t="s">
        <v>4926</v>
      </c>
      <c r="AB3742" s="109"/>
      <c r="AC3742" s="19"/>
      <c r="AD3742" s="22"/>
      <c r="AE3742" s="19"/>
    </row>
    <row r="3743" spans="2:31" x14ac:dyDescent="0.2">
      <c r="B3743" s="14" t="s">
        <v>8862</v>
      </c>
      <c r="C3743" s="33" t="s">
        <v>8861</v>
      </c>
      <c r="D3743" s="16" t="s">
        <v>8860</v>
      </c>
      <c r="E3743" s="104" t="s">
        <v>26</v>
      </c>
      <c r="F3743" s="18" t="s">
        <v>116</v>
      </c>
      <c r="G3743" s="111" t="s">
        <v>26</v>
      </c>
      <c r="H3743" s="102" t="s">
        <v>334</v>
      </c>
      <c r="I3743" s="21">
        <v>9472830</v>
      </c>
      <c r="J3743" s="71">
        <v>101.05200000000001</v>
      </c>
      <c r="K3743" s="21">
        <v>9599940</v>
      </c>
      <c r="L3743" s="21">
        <v>9500000</v>
      </c>
      <c r="M3743" s="21">
        <v>9474351</v>
      </c>
      <c r="N3743" s="21"/>
      <c r="O3743" s="21">
        <v>1521</v>
      </c>
      <c r="P3743" s="21"/>
      <c r="Q3743" s="21"/>
      <c r="R3743" s="22">
        <v>2.5</v>
      </c>
      <c r="S3743" s="22">
        <v>2.56</v>
      </c>
      <c r="T3743" s="20" t="s">
        <v>4949</v>
      </c>
      <c r="U3743" s="21">
        <v>71250</v>
      </c>
      <c r="V3743" s="21"/>
      <c r="W3743" s="34">
        <v>41162</v>
      </c>
      <c r="X3743" s="34">
        <v>43023</v>
      </c>
      <c r="Y3743" s="109"/>
      <c r="Z3743" s="70" t="s">
        <v>4927</v>
      </c>
      <c r="AA3743" s="20" t="s">
        <v>4926</v>
      </c>
      <c r="AB3743" s="109"/>
      <c r="AC3743" s="19"/>
      <c r="AD3743" s="22"/>
      <c r="AE3743" s="19"/>
    </row>
    <row r="3744" spans="2:31" x14ac:dyDescent="0.2">
      <c r="B3744" s="14" t="s">
        <v>8859</v>
      </c>
      <c r="C3744" s="33" t="s">
        <v>8858</v>
      </c>
      <c r="D3744" s="16" t="s">
        <v>8857</v>
      </c>
      <c r="E3744" s="104" t="s">
        <v>26</v>
      </c>
      <c r="F3744" s="18" t="s">
        <v>116</v>
      </c>
      <c r="G3744" s="111" t="s">
        <v>26</v>
      </c>
      <c r="H3744" s="102" t="s">
        <v>5232</v>
      </c>
      <c r="I3744" s="21">
        <v>9000000</v>
      </c>
      <c r="J3744" s="71">
        <v>102.705</v>
      </c>
      <c r="K3744" s="21">
        <v>9243450</v>
      </c>
      <c r="L3744" s="21">
        <v>9000000</v>
      </c>
      <c r="M3744" s="21">
        <v>9000000</v>
      </c>
      <c r="N3744" s="21"/>
      <c r="O3744" s="21"/>
      <c r="P3744" s="21"/>
      <c r="Q3744" s="21"/>
      <c r="R3744" s="22">
        <v>7.19</v>
      </c>
      <c r="S3744" s="22">
        <v>7.19</v>
      </c>
      <c r="T3744" s="20" t="s">
        <v>4949</v>
      </c>
      <c r="U3744" s="21">
        <v>120432</v>
      </c>
      <c r="V3744" s="21">
        <v>647100</v>
      </c>
      <c r="W3744" s="34">
        <v>37188</v>
      </c>
      <c r="X3744" s="34">
        <v>41571</v>
      </c>
      <c r="Y3744" s="109"/>
      <c r="Z3744" s="70" t="s">
        <v>531</v>
      </c>
      <c r="AA3744" s="20" t="s">
        <v>26</v>
      </c>
      <c r="AB3744" s="109"/>
      <c r="AC3744" s="19"/>
      <c r="AD3744" s="22"/>
      <c r="AE3744" s="19"/>
    </row>
    <row r="3745" spans="2:31" x14ac:dyDescent="0.2">
      <c r="B3745" s="14" t="s">
        <v>8856</v>
      </c>
      <c r="C3745" s="33" t="s">
        <v>8855</v>
      </c>
      <c r="D3745" s="16" t="s">
        <v>8854</v>
      </c>
      <c r="E3745" s="104" t="s">
        <v>5057</v>
      </c>
      <c r="F3745" s="18" t="s">
        <v>116</v>
      </c>
      <c r="G3745" s="111" t="s">
        <v>26</v>
      </c>
      <c r="H3745" s="102" t="s">
        <v>323</v>
      </c>
      <c r="I3745" s="21">
        <v>6479330</v>
      </c>
      <c r="J3745" s="71">
        <v>108.40900000000001</v>
      </c>
      <c r="K3745" s="21">
        <v>7046598</v>
      </c>
      <c r="L3745" s="21">
        <v>6500000</v>
      </c>
      <c r="M3745" s="21">
        <v>6484616</v>
      </c>
      <c r="N3745" s="21"/>
      <c r="O3745" s="21">
        <v>2646</v>
      </c>
      <c r="P3745" s="21"/>
      <c r="Q3745" s="21"/>
      <c r="R3745" s="22">
        <v>3.75</v>
      </c>
      <c r="S3745" s="22">
        <v>3.802</v>
      </c>
      <c r="T3745" s="20" t="s">
        <v>85</v>
      </c>
      <c r="U3745" s="21">
        <v>112396</v>
      </c>
      <c r="V3745" s="21">
        <v>243750</v>
      </c>
      <c r="W3745" s="34">
        <v>40548</v>
      </c>
      <c r="X3745" s="34">
        <v>43115</v>
      </c>
      <c r="Y3745" s="109"/>
      <c r="Z3745" s="70" t="s">
        <v>4927</v>
      </c>
      <c r="AA3745" s="20" t="s">
        <v>4926</v>
      </c>
      <c r="AB3745" s="109"/>
      <c r="AC3745" s="19"/>
      <c r="AD3745" s="22"/>
      <c r="AE3745" s="19"/>
    </row>
    <row r="3746" spans="2:31" x14ac:dyDescent="0.2">
      <c r="B3746" s="14" t="s">
        <v>8853</v>
      </c>
      <c r="C3746" s="33" t="s">
        <v>8852</v>
      </c>
      <c r="D3746" s="16" t="s">
        <v>8849</v>
      </c>
      <c r="E3746" s="104" t="s">
        <v>26</v>
      </c>
      <c r="F3746" s="18" t="s">
        <v>116</v>
      </c>
      <c r="G3746" s="111" t="s">
        <v>26</v>
      </c>
      <c r="H3746" s="102" t="s">
        <v>334</v>
      </c>
      <c r="I3746" s="21">
        <v>11487378</v>
      </c>
      <c r="J3746" s="71">
        <v>131.79599999999999</v>
      </c>
      <c r="K3746" s="21">
        <v>15209258</v>
      </c>
      <c r="L3746" s="21">
        <v>11540000</v>
      </c>
      <c r="M3746" s="21">
        <v>11490850</v>
      </c>
      <c r="N3746" s="21"/>
      <c r="O3746" s="21">
        <v>992</v>
      </c>
      <c r="P3746" s="21"/>
      <c r="Q3746" s="21"/>
      <c r="R3746" s="22">
        <v>7.125</v>
      </c>
      <c r="S3746" s="22">
        <v>7.1619999999999999</v>
      </c>
      <c r="T3746" s="20" t="s">
        <v>4949</v>
      </c>
      <c r="U3746" s="21">
        <v>205556</v>
      </c>
      <c r="V3746" s="21">
        <v>822225</v>
      </c>
      <c r="W3746" s="34">
        <v>39345</v>
      </c>
      <c r="X3746" s="34">
        <v>50314</v>
      </c>
      <c r="Y3746" s="109"/>
      <c r="Z3746" s="70" t="s">
        <v>4927</v>
      </c>
      <c r="AA3746" s="20" t="s">
        <v>4926</v>
      </c>
      <c r="AB3746" s="109"/>
      <c r="AC3746" s="19"/>
      <c r="AD3746" s="22"/>
      <c r="AE3746" s="19"/>
    </row>
    <row r="3747" spans="2:31" x14ac:dyDescent="0.2">
      <c r="B3747" s="14" t="s">
        <v>8851</v>
      </c>
      <c r="C3747" s="33" t="s">
        <v>8850</v>
      </c>
      <c r="D3747" s="16" t="s">
        <v>8849</v>
      </c>
      <c r="E3747" s="104" t="s">
        <v>26</v>
      </c>
      <c r="F3747" s="18" t="s">
        <v>116</v>
      </c>
      <c r="G3747" s="111" t="s">
        <v>26</v>
      </c>
      <c r="H3747" s="102" t="s">
        <v>334</v>
      </c>
      <c r="I3747" s="21">
        <v>9797256</v>
      </c>
      <c r="J3747" s="71">
        <v>105.291</v>
      </c>
      <c r="K3747" s="21">
        <v>10318518</v>
      </c>
      <c r="L3747" s="21">
        <v>9800000</v>
      </c>
      <c r="M3747" s="21">
        <v>9799418</v>
      </c>
      <c r="N3747" s="21"/>
      <c r="O3747" s="21">
        <v>514</v>
      </c>
      <c r="P3747" s="21"/>
      <c r="Q3747" s="21"/>
      <c r="R3747" s="22">
        <v>5.95</v>
      </c>
      <c r="S3747" s="22">
        <v>5.9560000000000004</v>
      </c>
      <c r="T3747" s="20" t="s">
        <v>85</v>
      </c>
      <c r="U3747" s="21">
        <v>268874</v>
      </c>
      <c r="V3747" s="21">
        <v>583100</v>
      </c>
      <c r="W3747" s="34">
        <v>39638</v>
      </c>
      <c r="X3747" s="34">
        <v>41654</v>
      </c>
      <c r="Y3747" s="109"/>
      <c r="Z3747" s="70" t="s">
        <v>4927</v>
      </c>
      <c r="AA3747" s="20" t="s">
        <v>4926</v>
      </c>
      <c r="AB3747" s="109"/>
      <c r="AC3747" s="19"/>
      <c r="AD3747" s="22"/>
      <c r="AE3747" s="19"/>
    </row>
    <row r="3748" spans="2:31" x14ac:dyDescent="0.2">
      <c r="B3748" s="14" t="s">
        <v>8848</v>
      </c>
      <c r="C3748" s="33" t="s">
        <v>8847</v>
      </c>
      <c r="D3748" s="16" t="s">
        <v>8846</v>
      </c>
      <c r="E3748" s="104" t="s">
        <v>5057</v>
      </c>
      <c r="F3748" s="18" t="s">
        <v>116</v>
      </c>
      <c r="G3748" s="111" t="s">
        <v>26</v>
      </c>
      <c r="H3748" s="102" t="s">
        <v>323</v>
      </c>
      <c r="I3748" s="21">
        <v>19900000</v>
      </c>
      <c r="J3748" s="71">
        <v>102.43300000000001</v>
      </c>
      <c r="K3748" s="21">
        <v>20486600</v>
      </c>
      <c r="L3748" s="21">
        <v>20000000</v>
      </c>
      <c r="M3748" s="21">
        <v>19930628</v>
      </c>
      <c r="N3748" s="21"/>
      <c r="O3748" s="21">
        <v>30628</v>
      </c>
      <c r="P3748" s="21"/>
      <c r="Q3748" s="21"/>
      <c r="R3748" s="22">
        <v>1.875</v>
      </c>
      <c r="S3748" s="22">
        <v>2.0470000000000002</v>
      </c>
      <c r="T3748" s="20" t="s">
        <v>85</v>
      </c>
      <c r="U3748" s="21">
        <v>164583</v>
      </c>
      <c r="V3748" s="21">
        <v>186400</v>
      </c>
      <c r="W3748" s="34">
        <v>40927</v>
      </c>
      <c r="X3748" s="34">
        <v>42027</v>
      </c>
      <c r="Y3748" s="109"/>
      <c r="Z3748" s="70" t="s">
        <v>4927</v>
      </c>
      <c r="AA3748" s="20" t="s">
        <v>4926</v>
      </c>
      <c r="AB3748" s="109"/>
      <c r="AC3748" s="19"/>
      <c r="AD3748" s="22"/>
      <c r="AE3748" s="19"/>
    </row>
    <row r="3749" spans="2:31" x14ac:dyDescent="0.2">
      <c r="B3749" s="14" t="s">
        <v>8845</v>
      </c>
      <c r="C3749" s="33" t="s">
        <v>8844</v>
      </c>
      <c r="D3749" s="16" t="s">
        <v>8843</v>
      </c>
      <c r="E3749" s="104" t="s">
        <v>26</v>
      </c>
      <c r="F3749" s="18" t="s">
        <v>4929</v>
      </c>
      <c r="G3749" s="111" t="s">
        <v>590</v>
      </c>
      <c r="H3749" s="102" t="s">
        <v>590</v>
      </c>
      <c r="I3749" s="21">
        <v>15464902</v>
      </c>
      <c r="J3749" s="71">
        <v>103.854</v>
      </c>
      <c r="K3749" s="21">
        <v>16089062</v>
      </c>
      <c r="L3749" s="21">
        <v>15492000</v>
      </c>
      <c r="M3749" s="21">
        <v>15483807</v>
      </c>
      <c r="N3749" s="21"/>
      <c r="O3749" s="21">
        <v>2265</v>
      </c>
      <c r="P3749" s="21"/>
      <c r="Q3749" s="21"/>
      <c r="R3749" s="22">
        <v>6.22</v>
      </c>
      <c r="S3749" s="22">
        <v>6.2560000000000002</v>
      </c>
      <c r="T3749" s="20" t="s">
        <v>85</v>
      </c>
      <c r="U3749" s="21">
        <v>430944</v>
      </c>
      <c r="V3749" s="21">
        <v>963602</v>
      </c>
      <c r="W3749" s="34">
        <v>39308</v>
      </c>
      <c r="X3749" s="34">
        <v>42205</v>
      </c>
      <c r="Y3749" s="109"/>
      <c r="Z3749" s="70" t="s">
        <v>531</v>
      </c>
      <c r="AA3749" s="20" t="s">
        <v>26</v>
      </c>
      <c r="AB3749" s="109"/>
      <c r="AC3749" s="19"/>
      <c r="AD3749" s="22"/>
      <c r="AE3749" s="19"/>
    </row>
    <row r="3750" spans="2:31" x14ac:dyDescent="0.2">
      <c r="B3750" s="14" t="s">
        <v>8842</v>
      </c>
      <c r="C3750" s="33" t="s">
        <v>8841</v>
      </c>
      <c r="D3750" s="16" t="s">
        <v>8840</v>
      </c>
      <c r="E3750" s="104" t="s">
        <v>26</v>
      </c>
      <c r="F3750" s="18" t="s">
        <v>116</v>
      </c>
      <c r="G3750" s="111" t="s">
        <v>26</v>
      </c>
      <c r="H3750" s="102" t="s">
        <v>334</v>
      </c>
      <c r="I3750" s="21">
        <v>18741121</v>
      </c>
      <c r="J3750" s="71">
        <v>102.063</v>
      </c>
      <c r="K3750" s="21">
        <v>19141822</v>
      </c>
      <c r="L3750" s="21">
        <v>18755000</v>
      </c>
      <c r="M3750" s="21">
        <v>18747281</v>
      </c>
      <c r="N3750" s="21"/>
      <c r="O3750" s="21">
        <v>1243</v>
      </c>
      <c r="P3750" s="21"/>
      <c r="Q3750" s="21"/>
      <c r="R3750" s="22">
        <v>6</v>
      </c>
      <c r="S3750" s="22">
        <v>6.01</v>
      </c>
      <c r="T3750" s="20" t="s">
        <v>4949</v>
      </c>
      <c r="U3750" s="21">
        <v>190676</v>
      </c>
      <c r="V3750" s="21">
        <v>1125300</v>
      </c>
      <c r="W3750" s="34">
        <v>39379</v>
      </c>
      <c r="X3750" s="34">
        <v>43039</v>
      </c>
      <c r="Y3750" s="109"/>
      <c r="Z3750" s="70" t="s">
        <v>4927</v>
      </c>
      <c r="AA3750" s="20" t="s">
        <v>4926</v>
      </c>
      <c r="AB3750" s="109"/>
      <c r="AC3750" s="19"/>
      <c r="AD3750" s="22"/>
      <c r="AE3750" s="19"/>
    </row>
    <row r="3751" spans="2:31" x14ac:dyDescent="0.2">
      <c r="B3751" s="14" t="s">
        <v>8839</v>
      </c>
      <c r="C3751" s="33" t="s">
        <v>8838</v>
      </c>
      <c r="D3751" s="16" t="s">
        <v>8837</v>
      </c>
      <c r="E3751" s="104" t="s">
        <v>5057</v>
      </c>
      <c r="F3751" s="18" t="s">
        <v>4929</v>
      </c>
      <c r="G3751" s="111" t="s">
        <v>26</v>
      </c>
      <c r="H3751" s="102" t="s">
        <v>323</v>
      </c>
      <c r="I3751" s="21">
        <v>8969490</v>
      </c>
      <c r="J3751" s="71">
        <v>115.42400000000001</v>
      </c>
      <c r="K3751" s="21">
        <v>10388115</v>
      </c>
      <c r="L3751" s="21">
        <v>9000000</v>
      </c>
      <c r="M3751" s="21">
        <v>8974315</v>
      </c>
      <c r="N3751" s="21"/>
      <c r="O3751" s="21">
        <v>2519</v>
      </c>
      <c r="P3751" s="21"/>
      <c r="Q3751" s="21"/>
      <c r="R3751" s="22">
        <v>4.25</v>
      </c>
      <c r="S3751" s="22">
        <v>4.2919999999999998</v>
      </c>
      <c r="T3751" s="20" t="s">
        <v>118</v>
      </c>
      <c r="U3751" s="21">
        <v>149813</v>
      </c>
      <c r="V3751" s="21">
        <v>382500</v>
      </c>
      <c r="W3751" s="34">
        <v>40581</v>
      </c>
      <c r="X3751" s="34">
        <v>44237</v>
      </c>
      <c r="Y3751" s="109"/>
      <c r="Z3751" s="70" t="s">
        <v>4927</v>
      </c>
      <c r="AA3751" s="20" t="s">
        <v>4926</v>
      </c>
      <c r="AB3751" s="109"/>
      <c r="AC3751" s="19"/>
      <c r="AD3751" s="22"/>
      <c r="AE3751" s="19"/>
    </row>
    <row r="3752" spans="2:31" x14ac:dyDescent="0.2">
      <c r="B3752" s="14" t="s">
        <v>8836</v>
      </c>
      <c r="C3752" s="33" t="s">
        <v>8835</v>
      </c>
      <c r="D3752" s="16" t="s">
        <v>8832</v>
      </c>
      <c r="E3752" s="104" t="s">
        <v>26</v>
      </c>
      <c r="F3752" s="18" t="s">
        <v>116</v>
      </c>
      <c r="G3752" s="111" t="s">
        <v>26</v>
      </c>
      <c r="H3752" s="102" t="s">
        <v>334</v>
      </c>
      <c r="I3752" s="21">
        <v>4019499</v>
      </c>
      <c r="J3752" s="71">
        <v>107.149</v>
      </c>
      <c r="K3752" s="21">
        <v>4821701</v>
      </c>
      <c r="L3752" s="21">
        <v>4500000</v>
      </c>
      <c r="M3752" s="21">
        <v>4250593</v>
      </c>
      <c r="N3752" s="21"/>
      <c r="O3752" s="21">
        <v>27697</v>
      </c>
      <c r="P3752" s="21"/>
      <c r="Q3752" s="21"/>
      <c r="R3752" s="22">
        <v>4.55</v>
      </c>
      <c r="S3752" s="22">
        <v>5.7409999999999997</v>
      </c>
      <c r="T3752" s="20" t="s">
        <v>89</v>
      </c>
      <c r="U3752" s="21">
        <v>6825</v>
      </c>
      <c r="V3752" s="21">
        <v>204750</v>
      </c>
      <c r="W3752" s="34">
        <v>38898</v>
      </c>
      <c r="X3752" s="34">
        <v>43270</v>
      </c>
      <c r="Y3752" s="109"/>
      <c r="Z3752" s="70" t="s">
        <v>4927</v>
      </c>
      <c r="AA3752" s="20" t="s">
        <v>4926</v>
      </c>
      <c r="AB3752" s="109"/>
      <c r="AC3752" s="19"/>
      <c r="AD3752" s="22"/>
      <c r="AE3752" s="19"/>
    </row>
    <row r="3753" spans="2:31" x14ac:dyDescent="0.2">
      <c r="B3753" s="14" t="s">
        <v>8834</v>
      </c>
      <c r="C3753" s="33" t="s">
        <v>8833</v>
      </c>
      <c r="D3753" s="16" t="s">
        <v>8832</v>
      </c>
      <c r="E3753" s="104" t="s">
        <v>5057</v>
      </c>
      <c r="F3753" s="18" t="s">
        <v>116</v>
      </c>
      <c r="G3753" s="111" t="s">
        <v>26</v>
      </c>
      <c r="H3753" s="102" t="s">
        <v>334</v>
      </c>
      <c r="I3753" s="21">
        <v>22700833</v>
      </c>
      <c r="J3753" s="71">
        <v>110.783</v>
      </c>
      <c r="K3753" s="21">
        <v>25557546</v>
      </c>
      <c r="L3753" s="21">
        <v>23070000</v>
      </c>
      <c r="M3753" s="21">
        <v>22879081</v>
      </c>
      <c r="N3753" s="21"/>
      <c r="O3753" s="21">
        <v>26905</v>
      </c>
      <c r="P3753" s="21"/>
      <c r="Q3753" s="21"/>
      <c r="R3753" s="22">
        <v>5.375</v>
      </c>
      <c r="S3753" s="22">
        <v>5.5369999999999999</v>
      </c>
      <c r="T3753" s="20" t="s">
        <v>118</v>
      </c>
      <c r="U3753" s="21">
        <v>516672</v>
      </c>
      <c r="V3753" s="21">
        <v>1240013</v>
      </c>
      <c r="W3753" s="34">
        <v>38308</v>
      </c>
      <c r="X3753" s="34">
        <v>43497</v>
      </c>
      <c r="Y3753" s="109"/>
      <c r="Z3753" s="70" t="s">
        <v>4927</v>
      </c>
      <c r="AA3753" s="20" t="s">
        <v>4926</v>
      </c>
      <c r="AB3753" s="109"/>
      <c r="AC3753" s="19"/>
      <c r="AD3753" s="22"/>
      <c r="AE3753" s="19"/>
    </row>
    <row r="3754" spans="2:31" x14ac:dyDescent="0.2">
      <c r="B3754" s="14" t="s">
        <v>8831</v>
      </c>
      <c r="C3754" s="33" t="s">
        <v>8830</v>
      </c>
      <c r="D3754" s="16" t="s">
        <v>8825</v>
      </c>
      <c r="E3754" s="104" t="s">
        <v>26</v>
      </c>
      <c r="F3754" s="18" t="s">
        <v>116</v>
      </c>
      <c r="G3754" s="111" t="s">
        <v>26</v>
      </c>
      <c r="H3754" s="102" t="s">
        <v>334</v>
      </c>
      <c r="I3754" s="21">
        <v>9838600</v>
      </c>
      <c r="J3754" s="71">
        <v>104.20399999999999</v>
      </c>
      <c r="K3754" s="21">
        <v>10420400</v>
      </c>
      <c r="L3754" s="21">
        <v>10000000</v>
      </c>
      <c r="M3754" s="21">
        <v>9985262</v>
      </c>
      <c r="N3754" s="21"/>
      <c r="O3754" s="21">
        <v>23231</v>
      </c>
      <c r="P3754" s="21"/>
      <c r="Q3754" s="21"/>
      <c r="R3754" s="22">
        <v>9</v>
      </c>
      <c r="S3754" s="22">
        <v>9.25</v>
      </c>
      <c r="T3754" s="20" t="s">
        <v>118</v>
      </c>
      <c r="U3754" s="21">
        <v>340000</v>
      </c>
      <c r="V3754" s="21">
        <v>900000</v>
      </c>
      <c r="W3754" s="34">
        <v>37834</v>
      </c>
      <c r="X3754" s="34">
        <v>41501</v>
      </c>
      <c r="Y3754" s="109"/>
      <c r="Z3754" s="70" t="s">
        <v>4927</v>
      </c>
      <c r="AA3754" s="20" t="s">
        <v>4926</v>
      </c>
      <c r="AB3754" s="109"/>
      <c r="AC3754" s="19"/>
      <c r="AD3754" s="22"/>
      <c r="AE3754" s="19"/>
    </row>
    <row r="3755" spans="2:31" x14ac:dyDescent="0.2">
      <c r="B3755" s="14" t="s">
        <v>8829</v>
      </c>
      <c r="C3755" s="33" t="s">
        <v>8828</v>
      </c>
      <c r="D3755" s="16" t="s">
        <v>8825</v>
      </c>
      <c r="E3755" s="104" t="s">
        <v>26</v>
      </c>
      <c r="F3755" s="18" t="s">
        <v>116</v>
      </c>
      <c r="G3755" s="111" t="s">
        <v>26</v>
      </c>
      <c r="H3755" s="102" t="s">
        <v>334</v>
      </c>
      <c r="I3755" s="21">
        <v>15948140</v>
      </c>
      <c r="J3755" s="71">
        <v>112.51</v>
      </c>
      <c r="K3755" s="21">
        <v>16876470</v>
      </c>
      <c r="L3755" s="21">
        <v>15000000</v>
      </c>
      <c r="M3755" s="21">
        <v>15433690</v>
      </c>
      <c r="N3755" s="21"/>
      <c r="O3755" s="21">
        <v>-125483</v>
      </c>
      <c r="P3755" s="21"/>
      <c r="Q3755" s="21"/>
      <c r="R3755" s="22">
        <v>6.25</v>
      </c>
      <c r="S3755" s="22">
        <v>5.2009999999999996</v>
      </c>
      <c r="T3755" s="20" t="s">
        <v>85</v>
      </c>
      <c r="U3755" s="21">
        <v>442708</v>
      </c>
      <c r="V3755" s="21">
        <v>937500</v>
      </c>
      <c r="W3755" s="34">
        <v>39721</v>
      </c>
      <c r="X3755" s="34">
        <v>42380</v>
      </c>
      <c r="Y3755" s="109"/>
      <c r="Z3755" s="70" t="s">
        <v>4927</v>
      </c>
      <c r="AA3755" s="20" t="s">
        <v>4926</v>
      </c>
      <c r="AB3755" s="109"/>
      <c r="AC3755" s="19"/>
      <c r="AD3755" s="22"/>
      <c r="AE3755" s="19"/>
    </row>
    <row r="3756" spans="2:31" x14ac:dyDescent="0.2">
      <c r="B3756" s="14" t="s">
        <v>8827</v>
      </c>
      <c r="C3756" s="33" t="s">
        <v>8826</v>
      </c>
      <c r="D3756" s="16" t="s">
        <v>8825</v>
      </c>
      <c r="E3756" s="104" t="s">
        <v>5057</v>
      </c>
      <c r="F3756" s="18" t="s">
        <v>116</v>
      </c>
      <c r="G3756" s="111" t="s">
        <v>26</v>
      </c>
      <c r="H3756" s="102" t="s">
        <v>334</v>
      </c>
      <c r="I3756" s="21">
        <v>4940200</v>
      </c>
      <c r="J3756" s="71">
        <v>106.751</v>
      </c>
      <c r="K3756" s="21">
        <v>5337535</v>
      </c>
      <c r="L3756" s="21">
        <v>5000000</v>
      </c>
      <c r="M3756" s="21">
        <v>4944916</v>
      </c>
      <c r="N3756" s="21"/>
      <c r="O3756" s="21">
        <v>4716</v>
      </c>
      <c r="P3756" s="21"/>
      <c r="Q3756" s="21"/>
      <c r="R3756" s="22">
        <v>4.375</v>
      </c>
      <c r="S3756" s="22">
        <v>4.5250000000000004</v>
      </c>
      <c r="T3756" s="20" t="s">
        <v>85</v>
      </c>
      <c r="U3756" s="21">
        <v>103299</v>
      </c>
      <c r="V3756" s="21">
        <v>109375</v>
      </c>
      <c r="W3756" s="34">
        <v>40912</v>
      </c>
      <c r="X3756" s="34">
        <v>44572</v>
      </c>
      <c r="Y3756" s="109"/>
      <c r="Z3756" s="70" t="s">
        <v>4927</v>
      </c>
      <c r="AA3756" s="20" t="s">
        <v>4926</v>
      </c>
      <c r="AB3756" s="109"/>
      <c r="AC3756" s="19"/>
      <c r="AD3756" s="22"/>
      <c r="AE3756" s="19"/>
    </row>
    <row r="3757" spans="2:31" x14ac:dyDescent="0.2">
      <c r="B3757" s="14" t="s">
        <v>8824</v>
      </c>
      <c r="C3757" s="33" t="s">
        <v>8823</v>
      </c>
      <c r="D3757" s="16" t="s">
        <v>8820</v>
      </c>
      <c r="E3757" s="104" t="s">
        <v>26</v>
      </c>
      <c r="F3757" s="18" t="s">
        <v>116</v>
      </c>
      <c r="G3757" s="111" t="s">
        <v>26</v>
      </c>
      <c r="H3757" s="102" t="s">
        <v>334</v>
      </c>
      <c r="I3757" s="21">
        <v>14699880</v>
      </c>
      <c r="J3757" s="71">
        <v>101.551</v>
      </c>
      <c r="K3757" s="21">
        <v>14973680</v>
      </c>
      <c r="L3757" s="21">
        <v>14745000</v>
      </c>
      <c r="M3757" s="21">
        <v>14740771</v>
      </c>
      <c r="N3757" s="21"/>
      <c r="O3757" s="21">
        <v>9697</v>
      </c>
      <c r="P3757" s="21"/>
      <c r="Q3757" s="21"/>
      <c r="R3757" s="22">
        <v>5.25</v>
      </c>
      <c r="S3757" s="22">
        <v>5.32</v>
      </c>
      <c r="T3757" s="20" t="s">
        <v>89</v>
      </c>
      <c r="U3757" s="21">
        <v>60209</v>
      </c>
      <c r="V3757" s="21">
        <v>774113</v>
      </c>
      <c r="W3757" s="34">
        <v>39589</v>
      </c>
      <c r="X3757" s="34">
        <v>41428</v>
      </c>
      <c r="Y3757" s="109"/>
      <c r="Z3757" s="70" t="s">
        <v>4927</v>
      </c>
      <c r="AA3757" s="20" t="s">
        <v>4926</v>
      </c>
      <c r="AB3757" s="109"/>
      <c r="AC3757" s="19"/>
      <c r="AD3757" s="22"/>
      <c r="AE3757" s="19"/>
    </row>
    <row r="3758" spans="2:31" x14ac:dyDescent="0.2">
      <c r="B3758" s="14" t="s">
        <v>8822</v>
      </c>
      <c r="C3758" s="33" t="s">
        <v>8821</v>
      </c>
      <c r="D3758" s="16" t="s">
        <v>8820</v>
      </c>
      <c r="E3758" s="104" t="s">
        <v>26</v>
      </c>
      <c r="F3758" s="18" t="s">
        <v>116</v>
      </c>
      <c r="G3758" s="111" t="s">
        <v>26</v>
      </c>
      <c r="H3758" s="102" t="s">
        <v>334</v>
      </c>
      <c r="I3758" s="21">
        <v>19924000</v>
      </c>
      <c r="J3758" s="71">
        <v>117.244</v>
      </c>
      <c r="K3758" s="21">
        <v>23448740</v>
      </c>
      <c r="L3758" s="21">
        <v>20000000</v>
      </c>
      <c r="M3758" s="21">
        <v>19953475</v>
      </c>
      <c r="N3758" s="21"/>
      <c r="O3758" s="21">
        <v>7125</v>
      </c>
      <c r="P3758" s="21"/>
      <c r="Q3758" s="21"/>
      <c r="R3758" s="22">
        <v>6</v>
      </c>
      <c r="S3758" s="22">
        <v>6.0510000000000002</v>
      </c>
      <c r="T3758" s="20" t="s">
        <v>89</v>
      </c>
      <c r="U3758" s="21">
        <v>100000</v>
      </c>
      <c r="V3758" s="21">
        <v>1200000</v>
      </c>
      <c r="W3758" s="34">
        <v>39589</v>
      </c>
      <c r="X3758" s="34">
        <v>43252</v>
      </c>
      <c r="Y3758" s="109"/>
      <c r="Z3758" s="70" t="s">
        <v>4927</v>
      </c>
      <c r="AA3758" s="20" t="s">
        <v>4926</v>
      </c>
      <c r="AB3758" s="109"/>
      <c r="AC3758" s="19"/>
      <c r="AD3758" s="22"/>
      <c r="AE3758" s="19"/>
    </row>
    <row r="3759" spans="2:31" x14ac:dyDescent="0.2">
      <c r="B3759" s="14" t="s">
        <v>8819</v>
      </c>
      <c r="C3759" s="33" t="s">
        <v>8818</v>
      </c>
      <c r="D3759" s="16" t="s">
        <v>8815</v>
      </c>
      <c r="E3759" s="104" t="s">
        <v>26</v>
      </c>
      <c r="F3759" s="18" t="s">
        <v>116</v>
      </c>
      <c r="G3759" s="111" t="s">
        <v>26</v>
      </c>
      <c r="H3759" s="102" t="s">
        <v>334</v>
      </c>
      <c r="I3759" s="21">
        <v>7999520</v>
      </c>
      <c r="J3759" s="71">
        <v>101.997</v>
      </c>
      <c r="K3759" s="21">
        <v>8159792</v>
      </c>
      <c r="L3759" s="21">
        <v>8000000</v>
      </c>
      <c r="M3759" s="21">
        <v>7999628</v>
      </c>
      <c r="N3759" s="21"/>
      <c r="O3759" s="21">
        <v>108</v>
      </c>
      <c r="P3759" s="21"/>
      <c r="Q3759" s="21"/>
      <c r="R3759" s="22">
        <v>2.4</v>
      </c>
      <c r="S3759" s="22">
        <v>2.4020000000000001</v>
      </c>
      <c r="T3759" s="20" t="s">
        <v>4949</v>
      </c>
      <c r="U3759" s="21">
        <v>43200</v>
      </c>
      <c r="V3759" s="21">
        <v>94933</v>
      </c>
      <c r="W3759" s="34">
        <v>41002</v>
      </c>
      <c r="X3759" s="34">
        <v>42104</v>
      </c>
      <c r="Y3759" s="109"/>
      <c r="Z3759" s="70" t="s">
        <v>4927</v>
      </c>
      <c r="AA3759" s="20" t="s">
        <v>4926</v>
      </c>
      <c r="AB3759" s="109"/>
      <c r="AC3759" s="19"/>
      <c r="AD3759" s="22"/>
      <c r="AE3759" s="19"/>
    </row>
    <row r="3760" spans="2:31" x14ac:dyDescent="0.2">
      <c r="B3760" s="14" t="s">
        <v>8817</v>
      </c>
      <c r="C3760" s="33" t="s">
        <v>8816</v>
      </c>
      <c r="D3760" s="16" t="s">
        <v>8815</v>
      </c>
      <c r="E3760" s="104" t="s">
        <v>26</v>
      </c>
      <c r="F3760" s="18" t="s">
        <v>116</v>
      </c>
      <c r="G3760" s="111" t="s">
        <v>26</v>
      </c>
      <c r="H3760" s="102" t="s">
        <v>334</v>
      </c>
      <c r="I3760" s="21">
        <v>9496390</v>
      </c>
      <c r="J3760" s="71">
        <v>103.267</v>
      </c>
      <c r="K3760" s="21">
        <v>9810327</v>
      </c>
      <c r="L3760" s="21">
        <v>9500000</v>
      </c>
      <c r="M3760" s="21">
        <v>9496507</v>
      </c>
      <c r="N3760" s="21"/>
      <c r="O3760" s="21">
        <v>117</v>
      </c>
      <c r="P3760" s="21"/>
      <c r="Q3760" s="21"/>
      <c r="R3760" s="22">
        <v>3.45</v>
      </c>
      <c r="S3760" s="22">
        <v>3.4580000000000002</v>
      </c>
      <c r="T3760" s="20" t="s">
        <v>85</v>
      </c>
      <c r="U3760" s="21">
        <v>153860</v>
      </c>
      <c r="V3760" s="21">
        <v>81938</v>
      </c>
      <c r="W3760" s="34">
        <v>41002</v>
      </c>
      <c r="X3760" s="34">
        <v>43112</v>
      </c>
      <c r="Y3760" s="109"/>
      <c r="Z3760" s="70" t="s">
        <v>4927</v>
      </c>
      <c r="AA3760" s="20" t="s">
        <v>4926</v>
      </c>
      <c r="AB3760" s="109"/>
      <c r="AC3760" s="19"/>
      <c r="AD3760" s="22"/>
      <c r="AE3760" s="19"/>
    </row>
    <row r="3761" spans="2:31" x14ac:dyDescent="0.2">
      <c r="B3761" s="14" t="s">
        <v>8814</v>
      </c>
      <c r="C3761" s="33" t="s">
        <v>8813</v>
      </c>
      <c r="D3761" s="16" t="s">
        <v>8806</v>
      </c>
      <c r="E3761" s="104" t="s">
        <v>26</v>
      </c>
      <c r="F3761" s="18" t="s">
        <v>116</v>
      </c>
      <c r="G3761" s="111" t="s">
        <v>26</v>
      </c>
      <c r="H3761" s="102" t="s">
        <v>323</v>
      </c>
      <c r="I3761" s="21">
        <v>27711556</v>
      </c>
      <c r="J3761" s="71">
        <v>104.274</v>
      </c>
      <c r="K3761" s="21">
        <v>30786810</v>
      </c>
      <c r="L3761" s="21">
        <v>29525000</v>
      </c>
      <c r="M3761" s="21">
        <v>29240778</v>
      </c>
      <c r="N3761" s="21"/>
      <c r="O3761" s="21">
        <v>269618</v>
      </c>
      <c r="P3761" s="21"/>
      <c r="Q3761" s="21"/>
      <c r="R3761" s="22">
        <v>5</v>
      </c>
      <c r="S3761" s="22">
        <v>6.0519999999999996</v>
      </c>
      <c r="T3761" s="20" t="s">
        <v>89</v>
      </c>
      <c r="U3761" s="21">
        <v>61510</v>
      </c>
      <c r="V3761" s="21">
        <v>1476250</v>
      </c>
      <c r="W3761" s="34">
        <v>38908</v>
      </c>
      <c r="X3761" s="34">
        <v>41624</v>
      </c>
      <c r="Y3761" s="109"/>
      <c r="Z3761" s="70" t="s">
        <v>4927</v>
      </c>
      <c r="AA3761" s="20" t="s">
        <v>4926</v>
      </c>
      <c r="AB3761" s="109"/>
      <c r="AC3761" s="19"/>
      <c r="AD3761" s="22"/>
      <c r="AE3761" s="19"/>
    </row>
    <row r="3762" spans="2:31" x14ac:dyDescent="0.2">
      <c r="B3762" s="14" t="s">
        <v>8812</v>
      </c>
      <c r="C3762" s="33" t="s">
        <v>8811</v>
      </c>
      <c r="D3762" s="16" t="s">
        <v>8806</v>
      </c>
      <c r="E3762" s="104" t="s">
        <v>26</v>
      </c>
      <c r="F3762" s="18" t="s">
        <v>116</v>
      </c>
      <c r="G3762" s="111" t="s">
        <v>26</v>
      </c>
      <c r="H3762" s="102" t="s">
        <v>323</v>
      </c>
      <c r="I3762" s="21">
        <v>23911414</v>
      </c>
      <c r="J3762" s="71">
        <v>117.345</v>
      </c>
      <c r="K3762" s="21">
        <v>28162896</v>
      </c>
      <c r="L3762" s="21">
        <v>24000000</v>
      </c>
      <c r="M3762" s="21">
        <v>23957072</v>
      </c>
      <c r="N3762" s="21"/>
      <c r="O3762" s="21">
        <v>5315</v>
      </c>
      <c r="P3762" s="21"/>
      <c r="Q3762" s="21"/>
      <c r="R3762" s="22">
        <v>5.625</v>
      </c>
      <c r="S3762" s="22">
        <v>5.6740000000000004</v>
      </c>
      <c r="T3762" s="20" t="s">
        <v>118</v>
      </c>
      <c r="U3762" s="21">
        <v>465000</v>
      </c>
      <c r="V3762" s="21">
        <v>1350000</v>
      </c>
      <c r="W3762" s="34">
        <v>39430</v>
      </c>
      <c r="X3762" s="34">
        <v>42793</v>
      </c>
      <c r="Y3762" s="109"/>
      <c r="Z3762" s="70" t="s">
        <v>4927</v>
      </c>
      <c r="AA3762" s="20" t="s">
        <v>4926</v>
      </c>
      <c r="AB3762" s="109"/>
      <c r="AC3762" s="19"/>
      <c r="AD3762" s="22"/>
      <c r="AE3762" s="19"/>
    </row>
    <row r="3763" spans="2:31" x14ac:dyDescent="0.2">
      <c r="B3763" s="14" t="s">
        <v>8810</v>
      </c>
      <c r="C3763" s="33" t="s">
        <v>8809</v>
      </c>
      <c r="D3763" s="16" t="s">
        <v>8806</v>
      </c>
      <c r="E3763" s="104" t="s">
        <v>5057</v>
      </c>
      <c r="F3763" s="18" t="s">
        <v>116</v>
      </c>
      <c r="G3763" s="111" t="s">
        <v>26</v>
      </c>
      <c r="H3763" s="102" t="s">
        <v>323</v>
      </c>
      <c r="I3763" s="21">
        <v>19037237</v>
      </c>
      <c r="J3763" s="71">
        <v>104.919</v>
      </c>
      <c r="K3763" s="21">
        <v>19987127</v>
      </c>
      <c r="L3763" s="21">
        <v>19050000</v>
      </c>
      <c r="M3763" s="21">
        <v>19046053</v>
      </c>
      <c r="N3763" s="21"/>
      <c r="O3763" s="21">
        <v>3003</v>
      </c>
      <c r="P3763" s="21"/>
      <c r="Q3763" s="21"/>
      <c r="R3763" s="22">
        <v>4.1500000000000004</v>
      </c>
      <c r="S3763" s="22">
        <v>4.165</v>
      </c>
      <c r="T3763" s="20" t="s">
        <v>89</v>
      </c>
      <c r="U3763" s="21">
        <v>46117</v>
      </c>
      <c r="V3763" s="21">
        <v>790575</v>
      </c>
      <c r="W3763" s="34">
        <v>39967</v>
      </c>
      <c r="X3763" s="34">
        <v>41800</v>
      </c>
      <c r="Y3763" s="109"/>
      <c r="Z3763" s="70" t="s">
        <v>4927</v>
      </c>
      <c r="AA3763" s="20" t="s">
        <v>4926</v>
      </c>
      <c r="AB3763" s="109"/>
      <c r="AC3763" s="19"/>
      <c r="AD3763" s="22"/>
      <c r="AE3763" s="19"/>
    </row>
    <row r="3764" spans="2:31" x14ac:dyDescent="0.2">
      <c r="B3764" s="14" t="s">
        <v>8808</v>
      </c>
      <c r="C3764" s="33" t="s">
        <v>8807</v>
      </c>
      <c r="D3764" s="16" t="s">
        <v>8806</v>
      </c>
      <c r="E3764" s="104" t="s">
        <v>26</v>
      </c>
      <c r="F3764" s="18" t="s">
        <v>116</v>
      </c>
      <c r="G3764" s="111" t="s">
        <v>26</v>
      </c>
      <c r="H3764" s="102" t="s">
        <v>323</v>
      </c>
      <c r="I3764" s="21">
        <v>7402425</v>
      </c>
      <c r="J3764" s="71">
        <v>99.603999999999999</v>
      </c>
      <c r="K3764" s="21">
        <v>7470285</v>
      </c>
      <c r="L3764" s="21">
        <v>7500000</v>
      </c>
      <c r="M3764" s="21">
        <v>7404726</v>
      </c>
      <c r="N3764" s="21"/>
      <c r="O3764" s="21">
        <v>2301</v>
      </c>
      <c r="P3764" s="21"/>
      <c r="Q3764" s="21"/>
      <c r="R3764" s="22">
        <v>2.5</v>
      </c>
      <c r="S3764" s="22">
        <v>2.649</v>
      </c>
      <c r="T3764" s="20" t="s">
        <v>4985</v>
      </c>
      <c r="U3764" s="21">
        <v>49479</v>
      </c>
      <c r="V3764" s="21"/>
      <c r="W3764" s="34">
        <v>41171</v>
      </c>
      <c r="X3764" s="34">
        <v>44830</v>
      </c>
      <c r="Y3764" s="109"/>
      <c r="Z3764" s="70" t="s">
        <v>4927</v>
      </c>
      <c r="AA3764" s="20" t="s">
        <v>4926</v>
      </c>
      <c r="AB3764" s="109"/>
      <c r="AC3764" s="19"/>
      <c r="AD3764" s="22"/>
      <c r="AE3764" s="19"/>
    </row>
    <row r="3765" spans="2:31" x14ac:dyDescent="0.2">
      <c r="B3765" s="14" t="s">
        <v>8805</v>
      </c>
      <c r="C3765" s="33" t="s">
        <v>8804</v>
      </c>
      <c r="D3765" s="16" t="s">
        <v>8803</v>
      </c>
      <c r="E3765" s="104" t="s">
        <v>5057</v>
      </c>
      <c r="F3765" s="18" t="s">
        <v>116</v>
      </c>
      <c r="G3765" s="111" t="s">
        <v>26</v>
      </c>
      <c r="H3765" s="102" t="s">
        <v>334</v>
      </c>
      <c r="I3765" s="21">
        <v>10066720</v>
      </c>
      <c r="J3765" s="71">
        <v>110.5</v>
      </c>
      <c r="K3765" s="21">
        <v>11050000</v>
      </c>
      <c r="L3765" s="21">
        <v>10000000</v>
      </c>
      <c r="M3765" s="21">
        <v>10061956</v>
      </c>
      <c r="N3765" s="21"/>
      <c r="O3765" s="21">
        <v>-4764</v>
      </c>
      <c r="P3765" s="21"/>
      <c r="Q3765" s="21"/>
      <c r="R3765" s="22">
        <v>5.375</v>
      </c>
      <c r="S3765" s="22">
        <v>5.2880000000000003</v>
      </c>
      <c r="T3765" s="20" t="s">
        <v>118</v>
      </c>
      <c r="U3765" s="21">
        <v>222465</v>
      </c>
      <c r="V3765" s="21">
        <v>268750</v>
      </c>
      <c r="W3765" s="34">
        <v>40935</v>
      </c>
      <c r="X3765" s="34">
        <v>44594</v>
      </c>
      <c r="Y3765" s="109"/>
      <c r="Z3765" s="70" t="s">
        <v>4927</v>
      </c>
      <c r="AA3765" s="20" t="s">
        <v>4926</v>
      </c>
      <c r="AB3765" s="109"/>
      <c r="AC3765" s="19"/>
      <c r="AD3765" s="22"/>
      <c r="AE3765" s="19"/>
    </row>
    <row r="3766" spans="2:31" x14ac:dyDescent="0.2">
      <c r="B3766" s="14" t="s">
        <v>8802</v>
      </c>
      <c r="C3766" s="33" t="s">
        <v>8801</v>
      </c>
      <c r="D3766" s="16" t="s">
        <v>8800</v>
      </c>
      <c r="E3766" s="104" t="s">
        <v>26</v>
      </c>
      <c r="F3766" s="18" t="s">
        <v>116</v>
      </c>
      <c r="G3766" s="111" t="s">
        <v>26</v>
      </c>
      <c r="H3766" s="102" t="s">
        <v>323</v>
      </c>
      <c r="I3766" s="21">
        <v>14946450</v>
      </c>
      <c r="J3766" s="71">
        <v>101.21</v>
      </c>
      <c r="K3766" s="21">
        <v>15181500</v>
      </c>
      <c r="L3766" s="21">
        <v>15000000</v>
      </c>
      <c r="M3766" s="21">
        <v>14977381</v>
      </c>
      <c r="N3766" s="21"/>
      <c r="O3766" s="21">
        <v>17809</v>
      </c>
      <c r="P3766" s="21"/>
      <c r="Q3766" s="21"/>
      <c r="R3766" s="22">
        <v>1.875</v>
      </c>
      <c r="S3766" s="22">
        <v>1.998</v>
      </c>
      <c r="T3766" s="20" t="s">
        <v>4949</v>
      </c>
      <c r="U3766" s="21">
        <v>70313</v>
      </c>
      <c r="V3766" s="21">
        <v>281250</v>
      </c>
      <c r="W3766" s="34">
        <v>40625</v>
      </c>
      <c r="X3766" s="34">
        <v>41730</v>
      </c>
      <c r="Y3766" s="109"/>
      <c r="Z3766" s="70" t="s">
        <v>4927</v>
      </c>
      <c r="AA3766" s="20" t="s">
        <v>4926</v>
      </c>
      <c r="AB3766" s="109"/>
      <c r="AC3766" s="19"/>
      <c r="AD3766" s="22"/>
      <c r="AE3766" s="19"/>
    </row>
    <row r="3767" spans="2:31" x14ac:dyDescent="0.2">
      <c r="B3767" s="14" t="s">
        <v>8799</v>
      </c>
      <c r="C3767" s="33" t="s">
        <v>8798</v>
      </c>
      <c r="D3767" s="16" t="s">
        <v>8786</v>
      </c>
      <c r="E3767" s="104" t="s">
        <v>26</v>
      </c>
      <c r="F3767" s="18" t="s">
        <v>4929</v>
      </c>
      <c r="G3767" s="111" t="s">
        <v>4412</v>
      </c>
      <c r="H3767" s="102" t="s">
        <v>323</v>
      </c>
      <c r="I3767" s="21">
        <v>9876200</v>
      </c>
      <c r="J3767" s="71">
        <v>102.771</v>
      </c>
      <c r="K3767" s="21">
        <v>10277110</v>
      </c>
      <c r="L3767" s="21">
        <v>10000000</v>
      </c>
      <c r="M3767" s="21">
        <v>9878780</v>
      </c>
      <c r="N3767" s="21"/>
      <c r="O3767" s="21">
        <v>2580</v>
      </c>
      <c r="P3767" s="21"/>
      <c r="Q3767" s="21"/>
      <c r="R3767" s="22">
        <v>3.375</v>
      </c>
      <c r="S3767" s="22">
        <v>3.5230000000000001</v>
      </c>
      <c r="T3767" s="20" t="s">
        <v>4949</v>
      </c>
      <c r="U3767" s="21">
        <v>82500</v>
      </c>
      <c r="V3767" s="21"/>
      <c r="W3767" s="34">
        <v>41176</v>
      </c>
      <c r="X3767" s="34">
        <v>44837</v>
      </c>
      <c r="Y3767" s="109"/>
      <c r="Z3767" s="70" t="s">
        <v>4927</v>
      </c>
      <c r="AA3767" s="20" t="s">
        <v>4926</v>
      </c>
      <c r="AB3767" s="109"/>
      <c r="AC3767" s="28">
        <v>44745</v>
      </c>
      <c r="AD3767" s="22">
        <v>100</v>
      </c>
      <c r="AE3767" s="19"/>
    </row>
    <row r="3768" spans="2:31" x14ac:dyDescent="0.2">
      <c r="B3768" s="14" t="s">
        <v>8797</v>
      </c>
      <c r="C3768" s="33" t="s">
        <v>8796</v>
      </c>
      <c r="D3768" s="16" t="s">
        <v>8795</v>
      </c>
      <c r="E3768" s="104" t="s">
        <v>26</v>
      </c>
      <c r="F3768" s="18" t="s">
        <v>116</v>
      </c>
      <c r="G3768" s="111" t="s">
        <v>26</v>
      </c>
      <c r="H3768" s="102" t="s">
        <v>334</v>
      </c>
      <c r="I3768" s="21">
        <v>9904600</v>
      </c>
      <c r="J3768" s="71">
        <v>117.25</v>
      </c>
      <c r="K3768" s="21">
        <v>11725000</v>
      </c>
      <c r="L3768" s="21">
        <v>10000000</v>
      </c>
      <c r="M3768" s="21">
        <v>9922220</v>
      </c>
      <c r="N3768" s="21"/>
      <c r="O3768" s="21">
        <v>6605</v>
      </c>
      <c r="P3768" s="21"/>
      <c r="Q3768" s="21"/>
      <c r="R3768" s="22">
        <v>6.75</v>
      </c>
      <c r="S3768" s="22">
        <v>6.875</v>
      </c>
      <c r="T3768" s="20" t="s">
        <v>4949</v>
      </c>
      <c r="U3768" s="21">
        <v>161250</v>
      </c>
      <c r="V3768" s="21">
        <v>675000</v>
      </c>
      <c r="W3768" s="34">
        <v>40263</v>
      </c>
      <c r="X3768" s="34">
        <v>44291</v>
      </c>
      <c r="Y3768" s="109"/>
      <c r="Z3768" s="70" t="s">
        <v>4927</v>
      </c>
      <c r="AA3768" s="20" t="s">
        <v>4926</v>
      </c>
      <c r="AB3768" s="109"/>
      <c r="AC3768" s="19"/>
      <c r="AD3768" s="22"/>
      <c r="AE3768" s="19"/>
    </row>
    <row r="3769" spans="2:31" x14ac:dyDescent="0.2">
      <c r="B3769" s="14" t="s">
        <v>8794</v>
      </c>
      <c r="C3769" s="33" t="s">
        <v>8793</v>
      </c>
      <c r="D3769" s="16" t="s">
        <v>8792</v>
      </c>
      <c r="E3769" s="104" t="s">
        <v>26</v>
      </c>
      <c r="F3769" s="18" t="s">
        <v>4929</v>
      </c>
      <c r="G3769" s="111" t="s">
        <v>26</v>
      </c>
      <c r="H3769" s="102" t="s">
        <v>323</v>
      </c>
      <c r="I3769" s="21">
        <v>14965950</v>
      </c>
      <c r="J3769" s="71">
        <v>114.191</v>
      </c>
      <c r="K3769" s="21">
        <v>17128575</v>
      </c>
      <c r="L3769" s="21">
        <v>15000000</v>
      </c>
      <c r="M3769" s="21">
        <v>14985008</v>
      </c>
      <c r="N3769" s="21"/>
      <c r="O3769" s="21">
        <v>3488</v>
      </c>
      <c r="P3769" s="21"/>
      <c r="Q3769" s="21"/>
      <c r="R3769" s="22">
        <v>5.7</v>
      </c>
      <c r="S3769" s="22">
        <v>5.73</v>
      </c>
      <c r="T3769" s="20" t="s">
        <v>4949</v>
      </c>
      <c r="U3769" s="21">
        <v>213750</v>
      </c>
      <c r="V3769" s="21">
        <v>855000</v>
      </c>
      <c r="W3769" s="34">
        <v>38981</v>
      </c>
      <c r="X3769" s="34">
        <v>42644</v>
      </c>
      <c r="Y3769" s="109"/>
      <c r="Z3769" s="70" t="s">
        <v>4927</v>
      </c>
      <c r="AA3769" s="20" t="s">
        <v>4926</v>
      </c>
      <c r="AB3769" s="109"/>
      <c r="AC3769" s="19"/>
      <c r="AD3769" s="22"/>
      <c r="AE3769" s="19"/>
    </row>
    <row r="3770" spans="2:31" x14ac:dyDescent="0.2">
      <c r="B3770" s="14" t="s">
        <v>8791</v>
      </c>
      <c r="C3770" s="33" t="s">
        <v>8790</v>
      </c>
      <c r="D3770" s="16" t="s">
        <v>8789</v>
      </c>
      <c r="E3770" s="104" t="s">
        <v>26</v>
      </c>
      <c r="F3770" s="18" t="s">
        <v>116</v>
      </c>
      <c r="G3770" s="111" t="s">
        <v>26</v>
      </c>
      <c r="H3770" s="102" t="s">
        <v>334</v>
      </c>
      <c r="I3770" s="21">
        <v>24993100</v>
      </c>
      <c r="J3770" s="71">
        <v>106.026</v>
      </c>
      <c r="K3770" s="21">
        <v>25552362</v>
      </c>
      <c r="L3770" s="21">
        <v>24100000</v>
      </c>
      <c r="M3770" s="21">
        <v>24552917</v>
      </c>
      <c r="N3770" s="21"/>
      <c r="O3770" s="21">
        <v>-298045</v>
      </c>
      <c r="P3770" s="21"/>
      <c r="Q3770" s="21"/>
      <c r="R3770" s="22">
        <v>5.875</v>
      </c>
      <c r="S3770" s="22">
        <v>4.5110000000000001</v>
      </c>
      <c r="T3770" s="20" t="s">
        <v>89</v>
      </c>
      <c r="U3770" s="21">
        <v>62928</v>
      </c>
      <c r="V3770" s="21">
        <v>1415875</v>
      </c>
      <c r="W3770" s="34">
        <v>40724</v>
      </c>
      <c r="X3770" s="34">
        <v>41805</v>
      </c>
      <c r="Y3770" s="109"/>
      <c r="Z3770" s="70" t="s">
        <v>4927</v>
      </c>
      <c r="AA3770" s="20" t="s">
        <v>4926</v>
      </c>
      <c r="AB3770" s="109"/>
      <c r="AC3770" s="19"/>
      <c r="AD3770" s="22"/>
      <c r="AE3770" s="19"/>
    </row>
    <row r="3771" spans="2:31" x14ac:dyDescent="0.2">
      <c r="B3771" s="14" t="s">
        <v>8788</v>
      </c>
      <c r="C3771" s="33" t="s">
        <v>8787</v>
      </c>
      <c r="D3771" s="16" t="s">
        <v>8786</v>
      </c>
      <c r="E3771" s="104" t="s">
        <v>26</v>
      </c>
      <c r="F3771" s="18" t="s">
        <v>4929</v>
      </c>
      <c r="G3771" s="111" t="s">
        <v>26</v>
      </c>
      <c r="H3771" s="102" t="s">
        <v>323</v>
      </c>
      <c r="I3771" s="21">
        <v>14804400</v>
      </c>
      <c r="J3771" s="71">
        <v>123.883</v>
      </c>
      <c r="K3771" s="21">
        <v>18582480</v>
      </c>
      <c r="L3771" s="21">
        <v>15000000</v>
      </c>
      <c r="M3771" s="21">
        <v>14855515</v>
      </c>
      <c r="N3771" s="21"/>
      <c r="O3771" s="21">
        <v>16049</v>
      </c>
      <c r="P3771" s="21"/>
      <c r="Q3771" s="21"/>
      <c r="R3771" s="22">
        <v>6.75</v>
      </c>
      <c r="S3771" s="22">
        <v>6.9329999999999998</v>
      </c>
      <c r="T3771" s="20" t="s">
        <v>4985</v>
      </c>
      <c r="U3771" s="21">
        <v>334688</v>
      </c>
      <c r="V3771" s="21">
        <v>1012500</v>
      </c>
      <c r="W3771" s="34">
        <v>40051</v>
      </c>
      <c r="X3771" s="34">
        <v>43710</v>
      </c>
      <c r="Y3771" s="109"/>
      <c r="Z3771" s="70" t="s">
        <v>4927</v>
      </c>
      <c r="AA3771" s="20" t="s">
        <v>4926</v>
      </c>
      <c r="AB3771" s="109"/>
      <c r="AC3771" s="19"/>
      <c r="AD3771" s="22"/>
      <c r="AE3771" s="19"/>
    </row>
    <row r="3772" spans="2:31" x14ac:dyDescent="0.2">
      <c r="B3772" s="14" t="s">
        <v>8785</v>
      </c>
      <c r="C3772" s="33" t="s">
        <v>8784</v>
      </c>
      <c r="D3772" s="16" t="s">
        <v>8781</v>
      </c>
      <c r="E3772" s="104" t="s">
        <v>26</v>
      </c>
      <c r="F3772" s="18" t="s">
        <v>116</v>
      </c>
      <c r="G3772" s="111" t="s">
        <v>26</v>
      </c>
      <c r="H3772" s="102" t="s">
        <v>334</v>
      </c>
      <c r="I3772" s="21">
        <v>9460645</v>
      </c>
      <c r="J3772" s="71">
        <v>108.31</v>
      </c>
      <c r="K3772" s="21">
        <v>10289412</v>
      </c>
      <c r="L3772" s="21">
        <v>9500000</v>
      </c>
      <c r="M3772" s="21">
        <v>9462756</v>
      </c>
      <c r="N3772" s="21"/>
      <c r="O3772" s="21">
        <v>2111</v>
      </c>
      <c r="P3772" s="21"/>
      <c r="Q3772" s="21"/>
      <c r="R3772" s="22">
        <v>4.75</v>
      </c>
      <c r="S3772" s="22">
        <v>4.8049999999999997</v>
      </c>
      <c r="T3772" s="20" t="s">
        <v>4965</v>
      </c>
      <c r="U3772" s="21">
        <v>50139</v>
      </c>
      <c r="V3772" s="21">
        <v>225625</v>
      </c>
      <c r="W3772" s="34">
        <v>41066</v>
      </c>
      <c r="X3772" s="34">
        <v>44521</v>
      </c>
      <c r="Y3772" s="109"/>
      <c r="Z3772" s="70" t="s">
        <v>4927</v>
      </c>
      <c r="AA3772" s="20" t="s">
        <v>4926</v>
      </c>
      <c r="AB3772" s="109"/>
      <c r="AC3772" s="19"/>
      <c r="AD3772" s="22"/>
      <c r="AE3772" s="19"/>
    </row>
    <row r="3773" spans="2:31" x14ac:dyDescent="0.2">
      <c r="B3773" s="14" t="s">
        <v>8783</v>
      </c>
      <c r="C3773" s="33" t="s">
        <v>8782</v>
      </c>
      <c r="D3773" s="16" t="s">
        <v>8781</v>
      </c>
      <c r="E3773" s="104" t="s">
        <v>26</v>
      </c>
      <c r="F3773" s="18" t="s">
        <v>116</v>
      </c>
      <c r="G3773" s="111" t="s">
        <v>26</v>
      </c>
      <c r="H3773" s="102" t="s">
        <v>334</v>
      </c>
      <c r="I3773" s="21">
        <v>9916300</v>
      </c>
      <c r="J3773" s="71">
        <v>99.466999999999999</v>
      </c>
      <c r="K3773" s="21">
        <v>9946680</v>
      </c>
      <c r="L3773" s="21">
        <v>10000000</v>
      </c>
      <c r="M3773" s="21">
        <v>9918538</v>
      </c>
      <c r="N3773" s="21"/>
      <c r="O3773" s="21">
        <v>2238</v>
      </c>
      <c r="P3773" s="21"/>
      <c r="Q3773" s="21"/>
      <c r="R3773" s="22">
        <v>3.625</v>
      </c>
      <c r="S3773" s="22">
        <v>3.726</v>
      </c>
      <c r="T3773" s="20" t="s">
        <v>4985</v>
      </c>
      <c r="U3773" s="21">
        <v>114792</v>
      </c>
      <c r="V3773" s="21"/>
      <c r="W3773" s="34">
        <v>41156</v>
      </c>
      <c r="X3773" s="34">
        <v>44811</v>
      </c>
      <c r="Y3773" s="109"/>
      <c r="Z3773" s="70" t="s">
        <v>4927</v>
      </c>
      <c r="AA3773" s="20" t="s">
        <v>4926</v>
      </c>
      <c r="AB3773" s="109"/>
      <c r="AC3773" s="19"/>
      <c r="AD3773" s="22"/>
      <c r="AE3773" s="19"/>
    </row>
    <row r="3774" spans="2:31" x14ac:dyDescent="0.2">
      <c r="B3774" s="14" t="s">
        <v>8780</v>
      </c>
      <c r="C3774" s="33" t="s">
        <v>8779</v>
      </c>
      <c r="D3774" s="16" t="s">
        <v>8778</v>
      </c>
      <c r="E3774" s="104" t="s">
        <v>26</v>
      </c>
      <c r="F3774" s="18" t="s">
        <v>4929</v>
      </c>
      <c r="G3774" s="111" t="s">
        <v>26</v>
      </c>
      <c r="H3774" s="102" t="s">
        <v>334</v>
      </c>
      <c r="I3774" s="21">
        <v>9774023</v>
      </c>
      <c r="J3774" s="71">
        <v>113.34699999999999</v>
      </c>
      <c r="K3774" s="21">
        <v>11147658</v>
      </c>
      <c r="L3774" s="21">
        <v>9835000</v>
      </c>
      <c r="M3774" s="21">
        <v>9778326</v>
      </c>
      <c r="N3774" s="21"/>
      <c r="O3774" s="21">
        <v>1057</v>
      </c>
      <c r="P3774" s="21"/>
      <c r="Q3774" s="21"/>
      <c r="R3774" s="22">
        <v>6.8</v>
      </c>
      <c r="S3774" s="22">
        <v>6.8490000000000002</v>
      </c>
      <c r="T3774" s="20" t="s">
        <v>89</v>
      </c>
      <c r="U3774" s="21">
        <v>29724</v>
      </c>
      <c r="V3774" s="21">
        <v>668780</v>
      </c>
      <c r="W3774" s="34">
        <v>39246</v>
      </c>
      <c r="X3774" s="34">
        <v>50206</v>
      </c>
      <c r="Y3774" s="109"/>
      <c r="Z3774" s="70" t="s">
        <v>4927</v>
      </c>
      <c r="AA3774" s="20" t="s">
        <v>4926</v>
      </c>
      <c r="AB3774" s="109"/>
      <c r="AC3774" s="19"/>
      <c r="AD3774" s="22"/>
      <c r="AE3774" s="19"/>
    </row>
    <row r="3775" spans="2:31" x14ac:dyDescent="0.2">
      <c r="B3775" s="14" t="s">
        <v>8777</v>
      </c>
      <c r="C3775" s="33" t="s">
        <v>8776</v>
      </c>
      <c r="D3775" s="16" t="s">
        <v>8770</v>
      </c>
      <c r="E3775" s="104" t="s">
        <v>26</v>
      </c>
      <c r="F3775" s="18" t="s">
        <v>116</v>
      </c>
      <c r="G3775" s="111" t="s">
        <v>26</v>
      </c>
      <c r="H3775" s="102" t="s">
        <v>334</v>
      </c>
      <c r="I3775" s="21">
        <v>6986770</v>
      </c>
      <c r="J3775" s="71">
        <v>102.905</v>
      </c>
      <c r="K3775" s="21">
        <v>7203315</v>
      </c>
      <c r="L3775" s="21">
        <v>7000000</v>
      </c>
      <c r="M3775" s="21">
        <v>6998723</v>
      </c>
      <c r="N3775" s="21"/>
      <c r="O3775" s="21">
        <v>1646</v>
      </c>
      <c r="P3775" s="21"/>
      <c r="Q3775" s="21"/>
      <c r="R3775" s="22">
        <v>4.95</v>
      </c>
      <c r="S3775" s="22">
        <v>4.9740000000000002</v>
      </c>
      <c r="T3775" s="20" t="s">
        <v>4949</v>
      </c>
      <c r="U3775" s="21">
        <v>73150</v>
      </c>
      <c r="V3775" s="21">
        <v>346500</v>
      </c>
      <c r="W3775" s="34">
        <v>37896</v>
      </c>
      <c r="X3775" s="34">
        <v>41562</v>
      </c>
      <c r="Y3775" s="109"/>
      <c r="Z3775" s="70" t="s">
        <v>4927</v>
      </c>
      <c r="AA3775" s="20" t="s">
        <v>4926</v>
      </c>
      <c r="AB3775" s="109"/>
      <c r="AC3775" s="19"/>
      <c r="AD3775" s="22"/>
      <c r="AE3775" s="19"/>
    </row>
    <row r="3776" spans="2:31" x14ac:dyDescent="0.2">
      <c r="B3776" s="14" t="s">
        <v>8775</v>
      </c>
      <c r="C3776" s="33" t="s">
        <v>4619</v>
      </c>
      <c r="D3776" s="16" t="s">
        <v>8770</v>
      </c>
      <c r="E3776" s="104" t="s">
        <v>26</v>
      </c>
      <c r="F3776" s="18" t="s">
        <v>116</v>
      </c>
      <c r="G3776" s="111" t="s">
        <v>26</v>
      </c>
      <c r="H3776" s="102" t="s">
        <v>334</v>
      </c>
      <c r="I3776" s="21">
        <v>24948500</v>
      </c>
      <c r="J3776" s="71">
        <v>100.792</v>
      </c>
      <c r="K3776" s="21">
        <v>25198100</v>
      </c>
      <c r="L3776" s="21">
        <v>25000000</v>
      </c>
      <c r="M3776" s="21">
        <v>24997683</v>
      </c>
      <c r="N3776" s="21"/>
      <c r="O3776" s="21">
        <v>11836</v>
      </c>
      <c r="P3776" s="21"/>
      <c r="Q3776" s="21"/>
      <c r="R3776" s="22">
        <v>5.15</v>
      </c>
      <c r="S3776" s="22">
        <v>5.1970000000000001</v>
      </c>
      <c r="T3776" s="20" t="s">
        <v>4985</v>
      </c>
      <c r="U3776" s="21">
        <v>379097</v>
      </c>
      <c r="V3776" s="21">
        <v>1287500</v>
      </c>
      <c r="W3776" s="34">
        <v>39526</v>
      </c>
      <c r="X3776" s="34">
        <v>41348</v>
      </c>
      <c r="Y3776" s="109"/>
      <c r="Z3776" s="70" t="s">
        <v>4927</v>
      </c>
      <c r="AA3776" s="20" t="s">
        <v>4926</v>
      </c>
      <c r="AB3776" s="109"/>
      <c r="AC3776" s="19"/>
      <c r="AD3776" s="22"/>
      <c r="AE3776" s="19"/>
    </row>
    <row r="3777" spans="2:31" x14ac:dyDescent="0.2">
      <c r="B3777" s="14" t="s">
        <v>8774</v>
      </c>
      <c r="C3777" s="33" t="s">
        <v>8773</v>
      </c>
      <c r="D3777" s="16" t="s">
        <v>8770</v>
      </c>
      <c r="E3777" s="104" t="s">
        <v>26</v>
      </c>
      <c r="F3777" s="18" t="s">
        <v>116</v>
      </c>
      <c r="G3777" s="111" t="s">
        <v>26</v>
      </c>
      <c r="H3777" s="102" t="s">
        <v>334</v>
      </c>
      <c r="I3777" s="21">
        <v>2486550</v>
      </c>
      <c r="J3777" s="71">
        <v>114.25700000000001</v>
      </c>
      <c r="K3777" s="21">
        <v>2856420</v>
      </c>
      <c r="L3777" s="21">
        <v>2500000</v>
      </c>
      <c r="M3777" s="21">
        <v>2492032</v>
      </c>
      <c r="N3777" s="21"/>
      <c r="O3777" s="21">
        <v>1362</v>
      </c>
      <c r="P3777" s="21"/>
      <c r="Q3777" s="21"/>
      <c r="R3777" s="22">
        <v>6</v>
      </c>
      <c r="S3777" s="22">
        <v>6.0720000000000001</v>
      </c>
      <c r="T3777" s="20" t="s">
        <v>4985</v>
      </c>
      <c r="U3777" s="21">
        <v>44167</v>
      </c>
      <c r="V3777" s="21">
        <v>150000</v>
      </c>
      <c r="W3777" s="34">
        <v>39526</v>
      </c>
      <c r="X3777" s="34">
        <v>43174</v>
      </c>
      <c r="Y3777" s="109"/>
      <c r="Z3777" s="70" t="s">
        <v>4927</v>
      </c>
      <c r="AA3777" s="20" t="s">
        <v>4926</v>
      </c>
      <c r="AB3777" s="109"/>
      <c r="AC3777" s="19"/>
      <c r="AD3777" s="22"/>
      <c r="AE3777" s="19"/>
    </row>
    <row r="3778" spans="2:31" x14ac:dyDescent="0.2">
      <c r="B3778" s="14" t="s">
        <v>8772</v>
      </c>
      <c r="C3778" s="33" t="s">
        <v>8771</v>
      </c>
      <c r="D3778" s="16" t="s">
        <v>8770</v>
      </c>
      <c r="E3778" s="104" t="s">
        <v>26</v>
      </c>
      <c r="F3778" s="18" t="s">
        <v>116</v>
      </c>
      <c r="G3778" s="111" t="s">
        <v>26</v>
      </c>
      <c r="H3778" s="102" t="s">
        <v>334</v>
      </c>
      <c r="I3778" s="21">
        <v>2491375</v>
      </c>
      <c r="J3778" s="71">
        <v>115.428</v>
      </c>
      <c r="K3778" s="21">
        <v>2885700</v>
      </c>
      <c r="L3778" s="21">
        <v>2500000</v>
      </c>
      <c r="M3778" s="21">
        <v>2491936</v>
      </c>
      <c r="N3778" s="21"/>
      <c r="O3778" s="21">
        <v>200</v>
      </c>
      <c r="P3778" s="21"/>
      <c r="Q3778" s="21"/>
      <c r="R3778" s="22">
        <v>7</v>
      </c>
      <c r="S3778" s="22">
        <v>7.0270000000000001</v>
      </c>
      <c r="T3778" s="20" t="s">
        <v>4985</v>
      </c>
      <c r="U3778" s="21">
        <v>51528</v>
      </c>
      <c r="V3778" s="21">
        <v>175000</v>
      </c>
      <c r="W3778" s="34">
        <v>39526</v>
      </c>
      <c r="X3778" s="34">
        <v>50479</v>
      </c>
      <c r="Y3778" s="109"/>
      <c r="Z3778" s="70" t="s">
        <v>4927</v>
      </c>
      <c r="AA3778" s="20" t="s">
        <v>4926</v>
      </c>
      <c r="AB3778" s="109"/>
      <c r="AC3778" s="19"/>
      <c r="AD3778" s="22"/>
      <c r="AE3778" s="19"/>
    </row>
    <row r="3779" spans="2:31" x14ac:dyDescent="0.2">
      <c r="B3779" s="14" t="s">
        <v>8769</v>
      </c>
      <c r="C3779" s="33" t="s">
        <v>8768</v>
      </c>
      <c r="D3779" s="16" t="s">
        <v>8767</v>
      </c>
      <c r="E3779" s="104" t="s">
        <v>26</v>
      </c>
      <c r="F3779" s="18" t="s">
        <v>116</v>
      </c>
      <c r="G3779" s="111" t="s">
        <v>4412</v>
      </c>
      <c r="H3779" s="102" t="s">
        <v>334</v>
      </c>
      <c r="I3779" s="21">
        <v>4493475</v>
      </c>
      <c r="J3779" s="71">
        <v>106.126</v>
      </c>
      <c r="K3779" s="21">
        <v>4775666</v>
      </c>
      <c r="L3779" s="21">
        <v>4500000</v>
      </c>
      <c r="M3779" s="21">
        <v>4493934</v>
      </c>
      <c r="N3779" s="21"/>
      <c r="O3779" s="21">
        <v>459</v>
      </c>
      <c r="P3779" s="21"/>
      <c r="Q3779" s="21"/>
      <c r="R3779" s="22">
        <v>4.5</v>
      </c>
      <c r="S3779" s="22">
        <v>4.5179999999999998</v>
      </c>
      <c r="T3779" s="20" t="s">
        <v>4949</v>
      </c>
      <c r="U3779" s="21">
        <v>42750</v>
      </c>
      <c r="V3779" s="21">
        <v>107438</v>
      </c>
      <c r="W3779" s="34">
        <v>40998</v>
      </c>
      <c r="X3779" s="34">
        <v>44666</v>
      </c>
      <c r="Y3779" s="109"/>
      <c r="Z3779" s="70" t="s">
        <v>4927</v>
      </c>
      <c r="AA3779" s="20" t="s">
        <v>4926</v>
      </c>
      <c r="AB3779" s="109"/>
      <c r="AC3779" s="28">
        <v>44576</v>
      </c>
      <c r="AD3779" s="22">
        <v>100</v>
      </c>
      <c r="AE3779" s="19"/>
    </row>
    <row r="3780" spans="2:31" x14ac:dyDescent="0.2">
      <c r="B3780" s="14" t="s">
        <v>8766</v>
      </c>
      <c r="C3780" s="33" t="s">
        <v>8765</v>
      </c>
      <c r="D3780" s="16" t="s">
        <v>8764</v>
      </c>
      <c r="E3780" s="104" t="s">
        <v>26</v>
      </c>
      <c r="F3780" s="18" t="s">
        <v>116</v>
      </c>
      <c r="G3780" s="111" t="s">
        <v>26</v>
      </c>
      <c r="H3780" s="102" t="s">
        <v>323</v>
      </c>
      <c r="I3780" s="21">
        <v>19268027</v>
      </c>
      <c r="J3780" s="71">
        <v>107.22</v>
      </c>
      <c r="K3780" s="21">
        <v>20907978</v>
      </c>
      <c r="L3780" s="21">
        <v>19500000</v>
      </c>
      <c r="M3780" s="21">
        <v>19443331</v>
      </c>
      <c r="N3780" s="21"/>
      <c r="O3780" s="21">
        <v>27944</v>
      </c>
      <c r="P3780" s="21"/>
      <c r="Q3780" s="21"/>
      <c r="R3780" s="22">
        <v>5.125</v>
      </c>
      <c r="S3780" s="22">
        <v>5.29</v>
      </c>
      <c r="T3780" s="20" t="s">
        <v>4965</v>
      </c>
      <c r="U3780" s="21">
        <v>127698</v>
      </c>
      <c r="V3780" s="21">
        <v>999375</v>
      </c>
      <c r="W3780" s="34">
        <v>38623</v>
      </c>
      <c r="X3780" s="34">
        <v>41958</v>
      </c>
      <c r="Y3780" s="109"/>
      <c r="Z3780" s="70" t="s">
        <v>4927</v>
      </c>
      <c r="AA3780" s="20" t="s">
        <v>4926</v>
      </c>
      <c r="AB3780" s="109"/>
      <c r="AC3780" s="19"/>
      <c r="AD3780" s="22"/>
      <c r="AE3780" s="19"/>
    </row>
    <row r="3781" spans="2:31" x14ac:dyDescent="0.2">
      <c r="B3781" s="14" t="s">
        <v>8763</v>
      </c>
      <c r="C3781" s="33" t="s">
        <v>8762</v>
      </c>
      <c r="D3781" s="16" t="s">
        <v>8761</v>
      </c>
      <c r="E3781" s="104" t="s">
        <v>26</v>
      </c>
      <c r="F3781" s="18" t="s">
        <v>116</v>
      </c>
      <c r="G3781" s="111" t="s">
        <v>26</v>
      </c>
      <c r="H3781" s="102" t="s">
        <v>323</v>
      </c>
      <c r="I3781" s="21">
        <v>18980620</v>
      </c>
      <c r="J3781" s="71">
        <v>107.27500000000001</v>
      </c>
      <c r="K3781" s="21">
        <v>20382155</v>
      </c>
      <c r="L3781" s="21">
        <v>19000000</v>
      </c>
      <c r="M3781" s="21">
        <v>18991877</v>
      </c>
      <c r="N3781" s="21"/>
      <c r="O3781" s="21">
        <v>3493</v>
      </c>
      <c r="P3781" s="21"/>
      <c r="Q3781" s="21"/>
      <c r="R3781" s="22">
        <v>4.2</v>
      </c>
      <c r="S3781" s="22">
        <v>4.2210000000000001</v>
      </c>
      <c r="T3781" s="20" t="s">
        <v>118</v>
      </c>
      <c r="U3781" s="21">
        <v>274867</v>
      </c>
      <c r="V3781" s="21">
        <v>798000</v>
      </c>
      <c r="W3781" s="34">
        <v>40049</v>
      </c>
      <c r="X3781" s="34">
        <v>42062</v>
      </c>
      <c r="Y3781" s="109"/>
      <c r="Z3781" s="70" t="s">
        <v>4927</v>
      </c>
      <c r="AA3781" s="20" t="s">
        <v>4926</v>
      </c>
      <c r="AB3781" s="109"/>
      <c r="AC3781" s="19"/>
      <c r="AD3781" s="22"/>
      <c r="AE3781" s="19"/>
    </row>
    <row r="3782" spans="2:31" x14ac:dyDescent="0.2">
      <c r="B3782" s="14" t="s">
        <v>8760</v>
      </c>
      <c r="C3782" s="33" t="s">
        <v>8759</v>
      </c>
      <c r="D3782" s="16" t="s">
        <v>8756</v>
      </c>
      <c r="E3782" s="104" t="s">
        <v>26</v>
      </c>
      <c r="F3782" s="18" t="s">
        <v>116</v>
      </c>
      <c r="G3782" s="111" t="s">
        <v>26</v>
      </c>
      <c r="H3782" s="102" t="s">
        <v>334</v>
      </c>
      <c r="I3782" s="21">
        <v>24820000</v>
      </c>
      <c r="J3782" s="71">
        <v>105.77200000000001</v>
      </c>
      <c r="K3782" s="21">
        <v>26442925</v>
      </c>
      <c r="L3782" s="21">
        <v>25000000</v>
      </c>
      <c r="M3782" s="21">
        <v>24928330</v>
      </c>
      <c r="N3782" s="21"/>
      <c r="O3782" s="21">
        <v>34711</v>
      </c>
      <c r="P3782" s="21"/>
      <c r="Q3782" s="21"/>
      <c r="R3782" s="22">
        <v>4.5</v>
      </c>
      <c r="S3782" s="22">
        <v>4.6630000000000003</v>
      </c>
      <c r="T3782" s="20" t="s">
        <v>4965</v>
      </c>
      <c r="U3782" s="21">
        <v>159375</v>
      </c>
      <c r="V3782" s="21">
        <v>1125000</v>
      </c>
      <c r="W3782" s="34">
        <v>40120</v>
      </c>
      <c r="X3782" s="34">
        <v>41953</v>
      </c>
      <c r="Y3782" s="109"/>
      <c r="Z3782" s="70" t="s">
        <v>4927</v>
      </c>
      <c r="AA3782" s="20" t="s">
        <v>4926</v>
      </c>
      <c r="AB3782" s="109"/>
      <c r="AC3782" s="19"/>
      <c r="AD3782" s="22"/>
      <c r="AE3782" s="19"/>
    </row>
    <row r="3783" spans="2:31" x14ac:dyDescent="0.2">
      <c r="B3783" s="14" t="s">
        <v>8758</v>
      </c>
      <c r="C3783" s="33" t="s">
        <v>8757</v>
      </c>
      <c r="D3783" s="16" t="s">
        <v>8756</v>
      </c>
      <c r="E3783" s="104" t="s">
        <v>26</v>
      </c>
      <c r="F3783" s="18" t="s">
        <v>116</v>
      </c>
      <c r="G3783" s="111" t="s">
        <v>4412</v>
      </c>
      <c r="H3783" s="102" t="s">
        <v>334</v>
      </c>
      <c r="I3783" s="21">
        <v>9742298</v>
      </c>
      <c r="J3783" s="71">
        <v>110.218</v>
      </c>
      <c r="K3783" s="21">
        <v>10746216</v>
      </c>
      <c r="L3783" s="21">
        <v>9750000</v>
      </c>
      <c r="M3783" s="21">
        <v>9743336</v>
      </c>
      <c r="N3783" s="21"/>
      <c r="O3783" s="21">
        <v>620</v>
      </c>
      <c r="P3783" s="21"/>
      <c r="Q3783" s="21"/>
      <c r="R3783" s="22">
        <v>4.5999999999999996</v>
      </c>
      <c r="S3783" s="22">
        <v>4.6100000000000003</v>
      </c>
      <c r="T3783" s="20" t="s">
        <v>4965</v>
      </c>
      <c r="U3783" s="21">
        <v>63538</v>
      </c>
      <c r="V3783" s="21">
        <v>448500</v>
      </c>
      <c r="W3783" s="34">
        <v>40666</v>
      </c>
      <c r="X3783" s="34">
        <v>44326</v>
      </c>
      <c r="Y3783" s="109"/>
      <c r="Z3783" s="70" t="s">
        <v>4927</v>
      </c>
      <c r="AA3783" s="20" t="s">
        <v>4926</v>
      </c>
      <c r="AB3783" s="109"/>
      <c r="AC3783" s="28">
        <v>44237</v>
      </c>
      <c r="AD3783" s="22">
        <v>100</v>
      </c>
      <c r="AE3783" s="19"/>
    </row>
    <row r="3784" spans="2:31" x14ac:dyDescent="0.2">
      <c r="B3784" s="14" t="s">
        <v>8755</v>
      </c>
      <c r="C3784" s="33" t="s">
        <v>8754</v>
      </c>
      <c r="D3784" s="16" t="s">
        <v>8749</v>
      </c>
      <c r="E3784" s="104" t="s">
        <v>26</v>
      </c>
      <c r="F3784" s="18" t="s">
        <v>116</v>
      </c>
      <c r="G3784" s="111" t="s">
        <v>26</v>
      </c>
      <c r="H3784" s="102" t="s">
        <v>323</v>
      </c>
      <c r="I3784" s="21">
        <v>4995550</v>
      </c>
      <c r="J3784" s="71">
        <v>112.398</v>
      </c>
      <c r="K3784" s="21">
        <v>5619920</v>
      </c>
      <c r="L3784" s="21">
        <v>5000000</v>
      </c>
      <c r="M3784" s="21">
        <v>4998491</v>
      </c>
      <c r="N3784" s="21"/>
      <c r="O3784" s="21">
        <v>532</v>
      </c>
      <c r="P3784" s="21"/>
      <c r="Q3784" s="21"/>
      <c r="R3784" s="22">
        <v>5.55</v>
      </c>
      <c r="S3784" s="22">
        <v>5.5620000000000003</v>
      </c>
      <c r="T3784" s="20" t="s">
        <v>4965</v>
      </c>
      <c r="U3784" s="21">
        <v>35458</v>
      </c>
      <c r="V3784" s="21">
        <v>277500</v>
      </c>
      <c r="W3784" s="34">
        <v>38672</v>
      </c>
      <c r="X3784" s="34">
        <v>42323</v>
      </c>
      <c r="Y3784" s="109"/>
      <c r="Z3784" s="70" t="s">
        <v>4927</v>
      </c>
      <c r="AA3784" s="20" t="s">
        <v>4926</v>
      </c>
      <c r="AB3784" s="109"/>
      <c r="AC3784" s="19"/>
      <c r="AD3784" s="22"/>
      <c r="AE3784" s="19"/>
    </row>
    <row r="3785" spans="2:31" x14ac:dyDescent="0.2">
      <c r="B3785" s="14" t="s">
        <v>8753</v>
      </c>
      <c r="C3785" s="33" t="s">
        <v>8752</v>
      </c>
      <c r="D3785" s="16" t="s">
        <v>8749</v>
      </c>
      <c r="E3785" s="104" t="s">
        <v>26</v>
      </c>
      <c r="F3785" s="18" t="s">
        <v>116</v>
      </c>
      <c r="G3785" s="111" t="s">
        <v>26</v>
      </c>
      <c r="H3785" s="102" t="s">
        <v>323</v>
      </c>
      <c r="I3785" s="21">
        <v>1498245</v>
      </c>
      <c r="J3785" s="71">
        <v>103.871</v>
      </c>
      <c r="K3785" s="21">
        <v>1558061</v>
      </c>
      <c r="L3785" s="21">
        <v>1500000</v>
      </c>
      <c r="M3785" s="21">
        <v>1499017</v>
      </c>
      <c r="N3785" s="21"/>
      <c r="O3785" s="21">
        <v>354</v>
      </c>
      <c r="P3785" s="21"/>
      <c r="Q3785" s="21"/>
      <c r="R3785" s="22">
        <v>2.5499999999999998</v>
      </c>
      <c r="S3785" s="22">
        <v>2.5750000000000002</v>
      </c>
      <c r="T3785" s="20" t="s">
        <v>4985</v>
      </c>
      <c r="U3785" s="21">
        <v>10519</v>
      </c>
      <c r="V3785" s="21">
        <v>38250</v>
      </c>
      <c r="W3785" s="34">
        <v>40435</v>
      </c>
      <c r="X3785" s="34">
        <v>42269</v>
      </c>
      <c r="Y3785" s="109"/>
      <c r="Z3785" s="70" t="s">
        <v>4927</v>
      </c>
      <c r="AA3785" s="20" t="s">
        <v>4926</v>
      </c>
      <c r="AB3785" s="109"/>
      <c r="AC3785" s="19"/>
      <c r="AD3785" s="22"/>
      <c r="AE3785" s="19"/>
    </row>
    <row r="3786" spans="2:31" x14ac:dyDescent="0.2">
      <c r="B3786" s="14" t="s">
        <v>8751</v>
      </c>
      <c r="C3786" s="33" t="s">
        <v>8750</v>
      </c>
      <c r="D3786" s="16" t="s">
        <v>8749</v>
      </c>
      <c r="E3786" s="104" t="s">
        <v>26</v>
      </c>
      <c r="F3786" s="18" t="s">
        <v>116</v>
      </c>
      <c r="G3786" s="111" t="s">
        <v>26</v>
      </c>
      <c r="H3786" s="102" t="s">
        <v>323</v>
      </c>
      <c r="I3786" s="21">
        <v>9987700</v>
      </c>
      <c r="J3786" s="71">
        <v>108.05200000000001</v>
      </c>
      <c r="K3786" s="21">
        <v>10805170</v>
      </c>
      <c r="L3786" s="21">
        <v>10000000</v>
      </c>
      <c r="M3786" s="21">
        <v>9990091</v>
      </c>
      <c r="N3786" s="21"/>
      <c r="O3786" s="21">
        <v>1103</v>
      </c>
      <c r="P3786" s="21"/>
      <c r="Q3786" s="21"/>
      <c r="R3786" s="22">
        <v>4</v>
      </c>
      <c r="S3786" s="22">
        <v>4.0149999999999997</v>
      </c>
      <c r="T3786" s="20" t="s">
        <v>4985</v>
      </c>
      <c r="U3786" s="21">
        <v>110000</v>
      </c>
      <c r="V3786" s="21">
        <v>400000</v>
      </c>
      <c r="W3786" s="34">
        <v>40435</v>
      </c>
      <c r="X3786" s="34">
        <v>44096</v>
      </c>
      <c r="Y3786" s="109"/>
      <c r="Z3786" s="70" t="s">
        <v>4927</v>
      </c>
      <c r="AA3786" s="20" t="s">
        <v>4926</v>
      </c>
      <c r="AB3786" s="109"/>
      <c r="AC3786" s="19"/>
      <c r="AD3786" s="22"/>
      <c r="AE3786" s="19"/>
    </row>
    <row r="3787" spans="2:31" x14ac:dyDescent="0.2">
      <c r="B3787" s="14" t="s">
        <v>8748</v>
      </c>
      <c r="C3787" s="33" t="s">
        <v>8747</v>
      </c>
      <c r="D3787" s="16" t="s">
        <v>8746</v>
      </c>
      <c r="E3787" s="104" t="s">
        <v>26</v>
      </c>
      <c r="F3787" s="18" t="s">
        <v>4929</v>
      </c>
      <c r="G3787" s="111" t="s">
        <v>26</v>
      </c>
      <c r="H3787" s="102" t="s">
        <v>590</v>
      </c>
      <c r="I3787" s="21">
        <v>20000000</v>
      </c>
      <c r="J3787" s="71">
        <v>106.501</v>
      </c>
      <c r="K3787" s="21">
        <v>21300200</v>
      </c>
      <c r="L3787" s="21">
        <v>20000000</v>
      </c>
      <c r="M3787" s="21">
        <v>20000000</v>
      </c>
      <c r="N3787" s="21"/>
      <c r="O3787" s="21"/>
      <c r="P3787" s="21"/>
      <c r="Q3787" s="21"/>
      <c r="R3787" s="22">
        <v>5.61</v>
      </c>
      <c r="S3787" s="22">
        <v>5.61</v>
      </c>
      <c r="T3787" s="20" t="s">
        <v>4965</v>
      </c>
      <c r="U3787" s="21">
        <v>96617</v>
      </c>
      <c r="V3787" s="21">
        <v>1122000</v>
      </c>
      <c r="W3787" s="34">
        <v>39212</v>
      </c>
      <c r="X3787" s="34">
        <v>41789</v>
      </c>
      <c r="Y3787" s="109"/>
      <c r="Z3787" s="70" t="s">
        <v>531</v>
      </c>
      <c r="AA3787" s="20" t="s">
        <v>26</v>
      </c>
      <c r="AB3787" s="109"/>
      <c r="AC3787" s="19"/>
      <c r="AD3787" s="22"/>
      <c r="AE3787" s="19"/>
    </row>
    <row r="3788" spans="2:31" x14ac:dyDescent="0.2">
      <c r="B3788" s="14" t="s">
        <v>8745</v>
      </c>
      <c r="C3788" s="33" t="s">
        <v>8744</v>
      </c>
      <c r="D3788" s="16" t="s">
        <v>8739</v>
      </c>
      <c r="E3788" s="104" t="s">
        <v>26</v>
      </c>
      <c r="F3788" s="18" t="s">
        <v>116</v>
      </c>
      <c r="G3788" s="111" t="s">
        <v>26</v>
      </c>
      <c r="H3788" s="102" t="s">
        <v>334</v>
      </c>
      <c r="I3788" s="21">
        <v>18592492</v>
      </c>
      <c r="J3788" s="71">
        <v>106.48399999999999</v>
      </c>
      <c r="K3788" s="21">
        <v>19960370</v>
      </c>
      <c r="L3788" s="21">
        <v>18745000</v>
      </c>
      <c r="M3788" s="21">
        <v>18711267</v>
      </c>
      <c r="N3788" s="21"/>
      <c r="O3788" s="21">
        <v>18512</v>
      </c>
      <c r="P3788" s="21"/>
      <c r="Q3788" s="21"/>
      <c r="R3788" s="22">
        <v>5.25</v>
      </c>
      <c r="S3788" s="22">
        <v>5.3620000000000001</v>
      </c>
      <c r="T3788" s="20" t="s">
        <v>4985</v>
      </c>
      <c r="U3788" s="21">
        <v>289766</v>
      </c>
      <c r="V3788" s="21">
        <v>984113</v>
      </c>
      <c r="W3788" s="34">
        <v>38898</v>
      </c>
      <c r="X3788" s="34">
        <v>41897</v>
      </c>
      <c r="Y3788" s="109"/>
      <c r="Z3788" s="70" t="s">
        <v>4927</v>
      </c>
      <c r="AA3788" s="20" t="s">
        <v>4926</v>
      </c>
      <c r="AB3788" s="109"/>
      <c r="AC3788" s="19"/>
      <c r="AD3788" s="22"/>
      <c r="AE3788" s="19"/>
    </row>
    <row r="3789" spans="2:31" x14ac:dyDescent="0.2">
      <c r="B3789" s="14" t="s">
        <v>8743</v>
      </c>
      <c r="C3789" s="33" t="s">
        <v>8742</v>
      </c>
      <c r="D3789" s="16" t="s">
        <v>8739</v>
      </c>
      <c r="E3789" s="104" t="s">
        <v>26</v>
      </c>
      <c r="F3789" s="18" t="s">
        <v>116</v>
      </c>
      <c r="G3789" s="111" t="s">
        <v>26</v>
      </c>
      <c r="H3789" s="102" t="s">
        <v>334</v>
      </c>
      <c r="I3789" s="21">
        <v>5000000</v>
      </c>
      <c r="J3789" s="71">
        <v>120.19799999999999</v>
      </c>
      <c r="K3789" s="21">
        <v>6009905</v>
      </c>
      <c r="L3789" s="21">
        <v>5000000</v>
      </c>
      <c r="M3789" s="21">
        <v>5000000</v>
      </c>
      <c r="N3789" s="21"/>
      <c r="O3789" s="21"/>
      <c r="P3789" s="21"/>
      <c r="Q3789" s="21"/>
      <c r="R3789" s="22">
        <v>6.375</v>
      </c>
      <c r="S3789" s="22">
        <v>6.375</v>
      </c>
      <c r="T3789" s="20" t="s">
        <v>4965</v>
      </c>
      <c r="U3789" s="21">
        <v>40729</v>
      </c>
      <c r="V3789" s="21">
        <v>318750</v>
      </c>
      <c r="W3789" s="34">
        <v>38299</v>
      </c>
      <c r="X3789" s="34">
        <v>45611</v>
      </c>
      <c r="Y3789" s="109"/>
      <c r="Z3789" s="70" t="s">
        <v>4927</v>
      </c>
      <c r="AA3789" s="20" t="s">
        <v>4926</v>
      </c>
      <c r="AB3789" s="109"/>
      <c r="AC3789" s="19"/>
      <c r="AD3789" s="22"/>
      <c r="AE3789" s="19"/>
    </row>
    <row r="3790" spans="2:31" x14ac:dyDescent="0.2">
      <c r="B3790" s="14" t="s">
        <v>8741</v>
      </c>
      <c r="C3790" s="33" t="s">
        <v>8740</v>
      </c>
      <c r="D3790" s="16" t="s">
        <v>8739</v>
      </c>
      <c r="E3790" s="104" t="s">
        <v>5057</v>
      </c>
      <c r="F3790" s="18" t="s">
        <v>116</v>
      </c>
      <c r="G3790" s="111" t="s">
        <v>26</v>
      </c>
      <c r="H3790" s="102" t="s">
        <v>334</v>
      </c>
      <c r="I3790" s="21">
        <v>14970750</v>
      </c>
      <c r="J3790" s="71">
        <v>118.761</v>
      </c>
      <c r="K3790" s="21">
        <v>17814180</v>
      </c>
      <c r="L3790" s="21">
        <v>15000000</v>
      </c>
      <c r="M3790" s="21">
        <v>14976010</v>
      </c>
      <c r="N3790" s="21"/>
      <c r="O3790" s="21">
        <v>1385</v>
      </c>
      <c r="P3790" s="21"/>
      <c r="Q3790" s="21"/>
      <c r="R3790" s="22">
        <v>6.25</v>
      </c>
      <c r="S3790" s="22">
        <v>6.2670000000000003</v>
      </c>
      <c r="T3790" s="20" t="s">
        <v>4965</v>
      </c>
      <c r="U3790" s="21">
        <v>119792</v>
      </c>
      <c r="V3790" s="21">
        <v>937500</v>
      </c>
      <c r="W3790" s="34">
        <v>39204</v>
      </c>
      <c r="X3790" s="34">
        <v>46522</v>
      </c>
      <c r="Y3790" s="109"/>
      <c r="Z3790" s="70" t="s">
        <v>4927</v>
      </c>
      <c r="AA3790" s="20" t="s">
        <v>4926</v>
      </c>
      <c r="AB3790" s="109"/>
      <c r="AC3790" s="19"/>
      <c r="AD3790" s="22"/>
      <c r="AE3790" s="19"/>
    </row>
    <row r="3791" spans="2:31" x14ac:dyDescent="0.2">
      <c r="B3791" s="14" t="s">
        <v>8738</v>
      </c>
      <c r="C3791" s="33" t="s">
        <v>8737</v>
      </c>
      <c r="D3791" s="16" t="s">
        <v>8445</v>
      </c>
      <c r="E3791" s="104" t="s">
        <v>26</v>
      </c>
      <c r="F3791" s="18" t="s">
        <v>116</v>
      </c>
      <c r="G3791" s="111" t="s">
        <v>26</v>
      </c>
      <c r="H3791" s="102" t="s">
        <v>8736</v>
      </c>
      <c r="I3791" s="21">
        <v>6</v>
      </c>
      <c r="J3791" s="71">
        <v>0</v>
      </c>
      <c r="K3791" s="21"/>
      <c r="L3791" s="21">
        <v>301861</v>
      </c>
      <c r="M3791" s="21"/>
      <c r="N3791" s="21"/>
      <c r="O3791" s="21">
        <v>-6</v>
      </c>
      <c r="P3791" s="21"/>
      <c r="Q3791" s="21"/>
      <c r="R3791" s="22">
        <v>10.36</v>
      </c>
      <c r="S3791" s="22">
        <v>0</v>
      </c>
      <c r="T3791" s="20" t="s">
        <v>5189</v>
      </c>
      <c r="U3791" s="21">
        <v>2606</v>
      </c>
      <c r="V3791" s="21">
        <v>4981</v>
      </c>
      <c r="W3791" s="34">
        <v>41244</v>
      </c>
      <c r="X3791" s="34">
        <v>41729</v>
      </c>
      <c r="Y3791" s="109"/>
      <c r="Z3791" s="70" t="s">
        <v>5188</v>
      </c>
      <c r="AA3791" s="20" t="s">
        <v>26</v>
      </c>
      <c r="AB3791" s="109"/>
      <c r="AC3791" s="19"/>
      <c r="AD3791" s="22"/>
      <c r="AE3791" s="19"/>
    </row>
    <row r="3792" spans="2:31" x14ac:dyDescent="0.2">
      <c r="B3792" s="14" t="s">
        <v>8735</v>
      </c>
      <c r="C3792" s="33" t="s">
        <v>8734</v>
      </c>
      <c r="D3792" s="16" t="s">
        <v>8586</v>
      </c>
      <c r="E3792" s="104" t="s">
        <v>26</v>
      </c>
      <c r="F3792" s="18" t="s">
        <v>116</v>
      </c>
      <c r="G3792" s="111" t="s">
        <v>590</v>
      </c>
      <c r="H3792" s="102" t="s">
        <v>503</v>
      </c>
      <c r="I3792" s="21">
        <v>3</v>
      </c>
      <c r="J3792" s="71">
        <v>0</v>
      </c>
      <c r="K3792" s="21"/>
      <c r="L3792" s="21">
        <v>158118</v>
      </c>
      <c r="M3792" s="21"/>
      <c r="N3792" s="21"/>
      <c r="O3792" s="21">
        <v>-3</v>
      </c>
      <c r="P3792" s="21"/>
      <c r="Q3792" s="21"/>
      <c r="R3792" s="22">
        <v>9.75</v>
      </c>
      <c r="S3792" s="22">
        <v>0</v>
      </c>
      <c r="T3792" s="20" t="s">
        <v>4940</v>
      </c>
      <c r="U3792" s="21"/>
      <c r="V3792" s="21"/>
      <c r="W3792" s="34">
        <v>41274</v>
      </c>
      <c r="X3792" s="34">
        <v>42277</v>
      </c>
      <c r="Y3792" s="109"/>
      <c r="Z3792" s="70" t="s">
        <v>5188</v>
      </c>
      <c r="AA3792" s="20" t="s">
        <v>26</v>
      </c>
      <c r="AB3792" s="109"/>
      <c r="AC3792" s="19"/>
      <c r="AD3792" s="22"/>
      <c r="AE3792" s="19"/>
    </row>
    <row r="3793" spans="2:31" x14ac:dyDescent="0.2">
      <c r="B3793" s="14" t="s">
        <v>8733</v>
      </c>
      <c r="C3793" s="33" t="s">
        <v>8732</v>
      </c>
      <c r="D3793" s="16" t="s">
        <v>8731</v>
      </c>
      <c r="E3793" s="104" t="s">
        <v>26</v>
      </c>
      <c r="F3793" s="18" t="s">
        <v>116</v>
      </c>
      <c r="G3793" s="111" t="s">
        <v>26</v>
      </c>
      <c r="H3793" s="102" t="s">
        <v>590</v>
      </c>
      <c r="I3793" s="21">
        <v>10000000</v>
      </c>
      <c r="J3793" s="71">
        <v>108.90300000000001</v>
      </c>
      <c r="K3793" s="21">
        <v>10890300</v>
      </c>
      <c r="L3793" s="21">
        <v>10000000</v>
      </c>
      <c r="M3793" s="21">
        <v>10000000</v>
      </c>
      <c r="N3793" s="21"/>
      <c r="O3793" s="21"/>
      <c r="P3793" s="21"/>
      <c r="Q3793" s="21"/>
      <c r="R3793" s="22">
        <v>5.32</v>
      </c>
      <c r="S3793" s="22">
        <v>5.32</v>
      </c>
      <c r="T3793" s="20" t="s">
        <v>4985</v>
      </c>
      <c r="U3793" s="21">
        <v>156644</v>
      </c>
      <c r="V3793" s="21">
        <v>532000</v>
      </c>
      <c r="W3793" s="34">
        <v>38387</v>
      </c>
      <c r="X3793" s="34">
        <v>42078</v>
      </c>
      <c r="Y3793" s="109"/>
      <c r="Z3793" s="70" t="s">
        <v>531</v>
      </c>
      <c r="AA3793" s="20" t="s">
        <v>26</v>
      </c>
      <c r="AB3793" s="109"/>
      <c r="AC3793" s="19"/>
      <c r="AD3793" s="22"/>
      <c r="AE3793" s="19"/>
    </row>
    <row r="3794" spans="2:31" x14ac:dyDescent="0.2">
      <c r="B3794" s="14" t="s">
        <v>8730</v>
      </c>
      <c r="C3794" s="33" t="s">
        <v>8729</v>
      </c>
      <c r="D3794" s="16" t="s">
        <v>8728</v>
      </c>
      <c r="E3794" s="104" t="s">
        <v>26</v>
      </c>
      <c r="F3794" s="18" t="s">
        <v>116</v>
      </c>
      <c r="G3794" s="111" t="s">
        <v>590</v>
      </c>
      <c r="H3794" s="102" t="s">
        <v>590</v>
      </c>
      <c r="I3794" s="21">
        <v>2000000</v>
      </c>
      <c r="J3794" s="71">
        <v>104.36</v>
      </c>
      <c r="K3794" s="21">
        <v>2087200</v>
      </c>
      <c r="L3794" s="21">
        <v>2000000</v>
      </c>
      <c r="M3794" s="21">
        <v>2000000</v>
      </c>
      <c r="N3794" s="21"/>
      <c r="O3794" s="21"/>
      <c r="P3794" s="21"/>
      <c r="Q3794" s="21"/>
      <c r="R3794" s="22">
        <v>6.7</v>
      </c>
      <c r="S3794" s="22">
        <v>6.7</v>
      </c>
      <c r="T3794" s="20" t="s">
        <v>118</v>
      </c>
      <c r="U3794" s="21">
        <v>51739</v>
      </c>
      <c r="V3794" s="21">
        <v>134000</v>
      </c>
      <c r="W3794" s="34">
        <v>38169</v>
      </c>
      <c r="X3794" s="34">
        <v>41863</v>
      </c>
      <c r="Y3794" s="109"/>
      <c r="Z3794" s="70" t="s">
        <v>531</v>
      </c>
      <c r="AA3794" s="20" t="s">
        <v>26</v>
      </c>
      <c r="AB3794" s="109"/>
      <c r="AC3794" s="19"/>
      <c r="AD3794" s="22"/>
      <c r="AE3794" s="19"/>
    </row>
    <row r="3795" spans="2:31" x14ac:dyDescent="0.2">
      <c r="B3795" s="14" t="s">
        <v>8727</v>
      </c>
      <c r="C3795" s="33" t="s">
        <v>8726</v>
      </c>
      <c r="D3795" s="16" t="s">
        <v>8725</v>
      </c>
      <c r="E3795" s="104" t="s">
        <v>26</v>
      </c>
      <c r="F3795" s="18" t="s">
        <v>5018</v>
      </c>
      <c r="G3795" s="111" t="s">
        <v>26</v>
      </c>
      <c r="H3795" s="102" t="s">
        <v>5232</v>
      </c>
      <c r="I3795" s="21">
        <v>13510000</v>
      </c>
      <c r="J3795" s="71">
        <v>106.60299999999999</v>
      </c>
      <c r="K3795" s="21">
        <v>14054450</v>
      </c>
      <c r="L3795" s="21">
        <v>13183916</v>
      </c>
      <c r="M3795" s="21">
        <v>13183916</v>
      </c>
      <c r="N3795" s="21"/>
      <c r="O3795" s="21"/>
      <c r="P3795" s="21"/>
      <c r="Q3795" s="21">
        <v>202466</v>
      </c>
      <c r="R3795" s="22">
        <v>5.4930000000000003</v>
      </c>
      <c r="S3795" s="22">
        <v>5.492</v>
      </c>
      <c r="T3795" s="20" t="s">
        <v>89</v>
      </c>
      <c r="U3795" s="21">
        <v>2011</v>
      </c>
      <c r="V3795" s="21">
        <v>711596</v>
      </c>
      <c r="W3795" s="34">
        <v>39262</v>
      </c>
      <c r="X3795" s="34">
        <v>41867</v>
      </c>
      <c r="Y3795" s="109"/>
      <c r="Z3795" s="70" t="s">
        <v>531</v>
      </c>
      <c r="AA3795" s="20" t="s">
        <v>26</v>
      </c>
      <c r="AB3795" s="109"/>
      <c r="AC3795" s="19"/>
      <c r="AD3795" s="22"/>
      <c r="AE3795" s="19"/>
    </row>
    <row r="3796" spans="2:31" x14ac:dyDescent="0.2">
      <c r="B3796" s="14" t="s">
        <v>8724</v>
      </c>
      <c r="C3796" s="33" t="s">
        <v>8723</v>
      </c>
      <c r="D3796" s="16" t="s">
        <v>8718</v>
      </c>
      <c r="E3796" s="104" t="s">
        <v>26</v>
      </c>
      <c r="F3796" s="18" t="s">
        <v>116</v>
      </c>
      <c r="G3796" s="111" t="s">
        <v>26</v>
      </c>
      <c r="H3796" s="102" t="s">
        <v>590</v>
      </c>
      <c r="I3796" s="21">
        <v>6000000</v>
      </c>
      <c r="J3796" s="71">
        <v>107.568</v>
      </c>
      <c r="K3796" s="21">
        <v>6454080</v>
      </c>
      <c r="L3796" s="21">
        <v>6000000</v>
      </c>
      <c r="M3796" s="21">
        <v>6000000</v>
      </c>
      <c r="N3796" s="21"/>
      <c r="O3796" s="21"/>
      <c r="P3796" s="21"/>
      <c r="Q3796" s="21"/>
      <c r="R3796" s="22">
        <v>5.88</v>
      </c>
      <c r="S3796" s="22">
        <v>5.88</v>
      </c>
      <c r="T3796" s="20" t="s">
        <v>118</v>
      </c>
      <c r="U3796" s="21">
        <v>131320</v>
      </c>
      <c r="V3796" s="21">
        <v>352800</v>
      </c>
      <c r="W3796" s="34">
        <v>38177</v>
      </c>
      <c r="X3796" s="34">
        <v>41868</v>
      </c>
      <c r="Y3796" s="109"/>
      <c r="Z3796" s="70" t="s">
        <v>531</v>
      </c>
      <c r="AA3796" s="20" t="s">
        <v>26</v>
      </c>
      <c r="AB3796" s="109"/>
      <c r="AC3796" s="19"/>
      <c r="AD3796" s="22"/>
      <c r="AE3796" s="19"/>
    </row>
    <row r="3797" spans="2:31" x14ac:dyDescent="0.2">
      <c r="B3797" s="14" t="s">
        <v>8722</v>
      </c>
      <c r="C3797" s="33" t="s">
        <v>8721</v>
      </c>
      <c r="D3797" s="16" t="s">
        <v>8718</v>
      </c>
      <c r="E3797" s="104" t="s">
        <v>26</v>
      </c>
      <c r="F3797" s="18" t="s">
        <v>116</v>
      </c>
      <c r="G3797" s="111" t="s">
        <v>26</v>
      </c>
      <c r="H3797" s="102" t="s">
        <v>590</v>
      </c>
      <c r="I3797" s="21">
        <v>10000000</v>
      </c>
      <c r="J3797" s="71">
        <v>113.693</v>
      </c>
      <c r="K3797" s="21">
        <v>11369300</v>
      </c>
      <c r="L3797" s="21">
        <v>10000000</v>
      </c>
      <c r="M3797" s="21">
        <v>10000000</v>
      </c>
      <c r="N3797" s="21"/>
      <c r="O3797" s="21"/>
      <c r="P3797" s="21"/>
      <c r="Q3797" s="21"/>
      <c r="R3797" s="22">
        <v>6.03</v>
      </c>
      <c r="S3797" s="22">
        <v>6.03</v>
      </c>
      <c r="T3797" s="20" t="s">
        <v>118</v>
      </c>
      <c r="U3797" s="21">
        <v>224450</v>
      </c>
      <c r="V3797" s="21">
        <v>603000</v>
      </c>
      <c r="W3797" s="34">
        <v>38177</v>
      </c>
      <c r="X3797" s="34">
        <v>42599</v>
      </c>
      <c r="Y3797" s="109"/>
      <c r="Z3797" s="70" t="s">
        <v>531</v>
      </c>
      <c r="AA3797" s="20" t="s">
        <v>26</v>
      </c>
      <c r="AB3797" s="109"/>
      <c r="AC3797" s="19"/>
      <c r="AD3797" s="22"/>
      <c r="AE3797" s="19"/>
    </row>
    <row r="3798" spans="2:31" x14ac:dyDescent="0.2">
      <c r="B3798" s="14" t="s">
        <v>8720</v>
      </c>
      <c r="C3798" s="33" t="s">
        <v>8719</v>
      </c>
      <c r="D3798" s="16" t="s">
        <v>8718</v>
      </c>
      <c r="E3798" s="104" t="s">
        <v>26</v>
      </c>
      <c r="F3798" s="18" t="s">
        <v>116</v>
      </c>
      <c r="G3798" s="111" t="s">
        <v>26</v>
      </c>
      <c r="H3798" s="102" t="s">
        <v>590</v>
      </c>
      <c r="I3798" s="21">
        <v>15000000</v>
      </c>
      <c r="J3798" s="71">
        <v>121.68899999999999</v>
      </c>
      <c r="K3798" s="21">
        <v>18253350</v>
      </c>
      <c r="L3798" s="21">
        <v>15000000</v>
      </c>
      <c r="M3798" s="21">
        <v>15000000</v>
      </c>
      <c r="N3798" s="21"/>
      <c r="O3798" s="21"/>
      <c r="P3798" s="21"/>
      <c r="Q3798" s="21"/>
      <c r="R3798" s="22">
        <v>6.23</v>
      </c>
      <c r="S3798" s="22">
        <v>6.23</v>
      </c>
      <c r="T3798" s="20" t="s">
        <v>118</v>
      </c>
      <c r="U3798" s="21">
        <v>347842</v>
      </c>
      <c r="V3798" s="21">
        <v>934500</v>
      </c>
      <c r="W3798" s="34">
        <v>38177</v>
      </c>
      <c r="X3798" s="34">
        <v>43694</v>
      </c>
      <c r="Y3798" s="109"/>
      <c r="Z3798" s="70" t="s">
        <v>531</v>
      </c>
      <c r="AA3798" s="20" t="s">
        <v>26</v>
      </c>
      <c r="AB3798" s="109"/>
      <c r="AC3798" s="19"/>
      <c r="AD3798" s="22"/>
      <c r="AE3798" s="19"/>
    </row>
    <row r="3799" spans="2:31" x14ac:dyDescent="0.2">
      <c r="B3799" s="14" t="s">
        <v>8717</v>
      </c>
      <c r="C3799" s="33" t="s">
        <v>8716</v>
      </c>
      <c r="D3799" s="16" t="s">
        <v>8715</v>
      </c>
      <c r="E3799" s="104" t="s">
        <v>26</v>
      </c>
      <c r="F3799" s="18" t="s">
        <v>116</v>
      </c>
      <c r="G3799" s="111" t="s">
        <v>26</v>
      </c>
      <c r="H3799" s="102" t="s">
        <v>590</v>
      </c>
      <c r="I3799" s="21">
        <v>10000000</v>
      </c>
      <c r="J3799" s="71">
        <v>114.747</v>
      </c>
      <c r="K3799" s="21">
        <v>11474700</v>
      </c>
      <c r="L3799" s="21">
        <v>10000000</v>
      </c>
      <c r="M3799" s="21">
        <v>10000000</v>
      </c>
      <c r="N3799" s="21"/>
      <c r="O3799" s="21"/>
      <c r="P3799" s="21"/>
      <c r="Q3799" s="21"/>
      <c r="R3799" s="22">
        <v>6.23</v>
      </c>
      <c r="S3799" s="22">
        <v>6.23</v>
      </c>
      <c r="T3799" s="20" t="s">
        <v>89</v>
      </c>
      <c r="U3799" s="21">
        <v>1731</v>
      </c>
      <c r="V3799" s="21">
        <v>623000</v>
      </c>
      <c r="W3799" s="34">
        <v>39290</v>
      </c>
      <c r="X3799" s="34">
        <v>42916</v>
      </c>
      <c r="Y3799" s="109"/>
      <c r="Z3799" s="70" t="s">
        <v>531</v>
      </c>
      <c r="AA3799" s="20" t="s">
        <v>26</v>
      </c>
      <c r="AB3799" s="109"/>
      <c r="AC3799" s="19"/>
      <c r="AD3799" s="22"/>
      <c r="AE3799" s="19"/>
    </row>
    <row r="3800" spans="2:31" x14ac:dyDescent="0.2">
      <c r="B3800" s="14" t="s">
        <v>8714</v>
      </c>
      <c r="C3800" s="33" t="s">
        <v>8713</v>
      </c>
      <c r="D3800" s="16" t="s">
        <v>8712</v>
      </c>
      <c r="E3800" s="104" t="s">
        <v>26</v>
      </c>
      <c r="F3800" s="18" t="s">
        <v>5018</v>
      </c>
      <c r="G3800" s="111" t="s">
        <v>26</v>
      </c>
      <c r="H3800" s="102" t="s">
        <v>334</v>
      </c>
      <c r="I3800" s="21">
        <v>20119751</v>
      </c>
      <c r="J3800" s="71">
        <v>103.973</v>
      </c>
      <c r="K3800" s="21">
        <v>20561589</v>
      </c>
      <c r="L3800" s="21">
        <v>19775873</v>
      </c>
      <c r="M3800" s="21">
        <v>19935483</v>
      </c>
      <c r="N3800" s="21"/>
      <c r="O3800" s="21">
        <v>133388</v>
      </c>
      <c r="P3800" s="21"/>
      <c r="Q3800" s="21">
        <v>309971</v>
      </c>
      <c r="R3800" s="22">
        <v>5.125</v>
      </c>
      <c r="S3800" s="22">
        <v>4.1859999999999999</v>
      </c>
      <c r="T3800" s="20" t="s">
        <v>8702</v>
      </c>
      <c r="U3800" s="21">
        <v>61088</v>
      </c>
      <c r="V3800" s="21">
        <v>993846</v>
      </c>
      <c r="W3800" s="34">
        <v>38491</v>
      </c>
      <c r="X3800" s="34">
        <v>41618</v>
      </c>
      <c r="Y3800" s="109"/>
      <c r="Z3800" s="70" t="s">
        <v>4927</v>
      </c>
      <c r="AA3800" s="20" t="s">
        <v>4926</v>
      </c>
      <c r="AB3800" s="109"/>
      <c r="AC3800" s="19"/>
      <c r="AD3800" s="22"/>
      <c r="AE3800" s="19"/>
    </row>
    <row r="3801" spans="2:31" x14ac:dyDescent="0.2">
      <c r="B3801" s="14" t="s">
        <v>8711</v>
      </c>
      <c r="C3801" s="33" t="s">
        <v>8710</v>
      </c>
      <c r="D3801" s="16" t="s">
        <v>8709</v>
      </c>
      <c r="E3801" s="104" t="s">
        <v>26</v>
      </c>
      <c r="F3801" s="18" t="s">
        <v>5018</v>
      </c>
      <c r="G3801" s="111" t="s">
        <v>26</v>
      </c>
      <c r="H3801" s="102" t="s">
        <v>323</v>
      </c>
      <c r="I3801" s="21">
        <v>3258793</v>
      </c>
      <c r="J3801" s="71">
        <v>106.05</v>
      </c>
      <c r="K3801" s="21">
        <v>3495379</v>
      </c>
      <c r="L3801" s="21">
        <v>3295979</v>
      </c>
      <c r="M3801" s="21">
        <v>3318820</v>
      </c>
      <c r="N3801" s="21"/>
      <c r="O3801" s="21">
        <v>21881</v>
      </c>
      <c r="P3801" s="21"/>
      <c r="Q3801" s="21">
        <v>51576</v>
      </c>
      <c r="R3801" s="22">
        <v>4.375</v>
      </c>
      <c r="S3801" s="22">
        <v>3.9180000000000001</v>
      </c>
      <c r="T3801" s="20" t="s">
        <v>5747</v>
      </c>
      <c r="U3801" s="21">
        <v>36346</v>
      </c>
      <c r="V3801" s="21">
        <v>141149</v>
      </c>
      <c r="W3801" s="34">
        <v>38488</v>
      </c>
      <c r="X3801" s="34">
        <v>41913</v>
      </c>
      <c r="Y3801" s="109"/>
      <c r="Z3801" s="70" t="s">
        <v>4927</v>
      </c>
      <c r="AA3801" s="20" t="s">
        <v>4926</v>
      </c>
      <c r="AB3801" s="109"/>
      <c r="AC3801" s="19"/>
      <c r="AD3801" s="22"/>
      <c r="AE3801" s="19"/>
    </row>
    <row r="3802" spans="2:31" x14ac:dyDescent="0.2">
      <c r="B3802" s="14" t="s">
        <v>8708</v>
      </c>
      <c r="C3802" s="33" t="s">
        <v>8707</v>
      </c>
      <c r="D3802" s="16" t="s">
        <v>8706</v>
      </c>
      <c r="E3802" s="104" t="s">
        <v>26</v>
      </c>
      <c r="F3802" s="18" t="s">
        <v>116</v>
      </c>
      <c r="G3802" s="111" t="s">
        <v>26</v>
      </c>
      <c r="H3802" s="102" t="s">
        <v>323</v>
      </c>
      <c r="I3802" s="21">
        <v>3636500</v>
      </c>
      <c r="J3802" s="71">
        <v>104.155</v>
      </c>
      <c r="K3802" s="21">
        <v>3645432</v>
      </c>
      <c r="L3802" s="21">
        <v>3500000</v>
      </c>
      <c r="M3802" s="21">
        <v>3555650</v>
      </c>
      <c r="N3802" s="21"/>
      <c r="O3802" s="21">
        <v>-28787</v>
      </c>
      <c r="P3802" s="21"/>
      <c r="Q3802" s="21"/>
      <c r="R3802" s="22">
        <v>5</v>
      </c>
      <c r="S3802" s="22">
        <v>4.093</v>
      </c>
      <c r="T3802" s="20" t="s">
        <v>4965</v>
      </c>
      <c r="U3802" s="21">
        <v>27708</v>
      </c>
      <c r="V3802" s="21">
        <v>175000</v>
      </c>
      <c r="W3802" s="34">
        <v>40192</v>
      </c>
      <c r="X3802" s="34">
        <v>41947</v>
      </c>
      <c r="Y3802" s="109"/>
      <c r="Z3802" s="70" t="s">
        <v>4927</v>
      </c>
      <c r="AA3802" s="20" t="s">
        <v>4926</v>
      </c>
      <c r="AB3802" s="109"/>
      <c r="AC3802" s="19"/>
      <c r="AD3802" s="22"/>
      <c r="AE3802" s="19"/>
    </row>
    <row r="3803" spans="2:31" x14ac:dyDescent="0.2">
      <c r="B3803" s="14" t="s">
        <v>8705</v>
      </c>
      <c r="C3803" s="33" t="s">
        <v>8704</v>
      </c>
      <c r="D3803" s="16" t="s">
        <v>8703</v>
      </c>
      <c r="E3803" s="104" t="s">
        <v>26</v>
      </c>
      <c r="F3803" s="18" t="s">
        <v>116</v>
      </c>
      <c r="G3803" s="111" t="s">
        <v>26</v>
      </c>
      <c r="H3803" s="102" t="s">
        <v>334</v>
      </c>
      <c r="I3803" s="21">
        <v>9431368</v>
      </c>
      <c r="J3803" s="71">
        <v>115.77800000000001</v>
      </c>
      <c r="K3803" s="21">
        <v>11577800</v>
      </c>
      <c r="L3803" s="21">
        <v>10000000</v>
      </c>
      <c r="M3803" s="21">
        <v>9576700</v>
      </c>
      <c r="N3803" s="21"/>
      <c r="O3803" s="21">
        <v>-15251</v>
      </c>
      <c r="P3803" s="21"/>
      <c r="Q3803" s="21"/>
      <c r="R3803" s="22">
        <v>5.7069999999999999</v>
      </c>
      <c r="S3803" s="22">
        <v>5.0739999999999998</v>
      </c>
      <c r="T3803" s="20" t="s">
        <v>8702</v>
      </c>
      <c r="U3803" s="21">
        <v>1585</v>
      </c>
      <c r="V3803" s="21">
        <v>570670</v>
      </c>
      <c r="W3803" s="34">
        <v>38898</v>
      </c>
      <c r="X3803" s="34">
        <v>45656</v>
      </c>
      <c r="Y3803" s="109"/>
      <c r="Z3803" s="70" t="s">
        <v>531</v>
      </c>
      <c r="AA3803" s="20" t="s">
        <v>26</v>
      </c>
      <c r="AB3803" s="109"/>
      <c r="AC3803" s="19"/>
      <c r="AD3803" s="22"/>
      <c r="AE3803" s="19"/>
    </row>
    <row r="3804" spans="2:31" x14ac:dyDescent="0.2">
      <c r="B3804" s="14" t="s">
        <v>8701</v>
      </c>
      <c r="C3804" s="33" t="s">
        <v>8700</v>
      </c>
      <c r="D3804" s="16" t="s">
        <v>8699</v>
      </c>
      <c r="E3804" s="104" t="s">
        <v>26</v>
      </c>
      <c r="F3804" s="18" t="s">
        <v>116</v>
      </c>
      <c r="G3804" s="111" t="s">
        <v>26</v>
      </c>
      <c r="H3804" s="102" t="s">
        <v>334</v>
      </c>
      <c r="I3804" s="21">
        <v>13934250</v>
      </c>
      <c r="J3804" s="71">
        <v>112.325</v>
      </c>
      <c r="K3804" s="21">
        <v>16848780</v>
      </c>
      <c r="L3804" s="21">
        <v>15000000</v>
      </c>
      <c r="M3804" s="21">
        <v>14448491</v>
      </c>
      <c r="N3804" s="21"/>
      <c r="O3804" s="21">
        <v>108363</v>
      </c>
      <c r="P3804" s="21"/>
      <c r="Q3804" s="21"/>
      <c r="R3804" s="22">
        <v>5.5</v>
      </c>
      <c r="S3804" s="22">
        <v>6.492</v>
      </c>
      <c r="T3804" s="20" t="s">
        <v>4949</v>
      </c>
      <c r="U3804" s="21">
        <v>153542</v>
      </c>
      <c r="V3804" s="21">
        <v>825000</v>
      </c>
      <c r="W3804" s="34">
        <v>39275</v>
      </c>
      <c r="X3804" s="34">
        <v>42849</v>
      </c>
      <c r="Y3804" s="109"/>
      <c r="Z3804" s="70" t="s">
        <v>4927</v>
      </c>
      <c r="AA3804" s="20" t="s">
        <v>4926</v>
      </c>
      <c r="AB3804" s="109"/>
      <c r="AC3804" s="19"/>
      <c r="AD3804" s="22"/>
      <c r="AE3804" s="19"/>
    </row>
    <row r="3805" spans="2:31" x14ac:dyDescent="0.2">
      <c r="B3805" s="14" t="s">
        <v>8698</v>
      </c>
      <c r="C3805" s="33" t="s">
        <v>8697</v>
      </c>
      <c r="D3805" s="16" t="s">
        <v>8696</v>
      </c>
      <c r="E3805" s="104" t="s">
        <v>26</v>
      </c>
      <c r="F3805" s="18" t="s">
        <v>116</v>
      </c>
      <c r="G3805" s="111" t="s">
        <v>26</v>
      </c>
      <c r="H3805" s="102" t="s">
        <v>323</v>
      </c>
      <c r="I3805" s="21">
        <v>1350000</v>
      </c>
      <c r="J3805" s="71">
        <v>103.562</v>
      </c>
      <c r="K3805" s="21">
        <v>1398087</v>
      </c>
      <c r="L3805" s="21">
        <v>1350000</v>
      </c>
      <c r="M3805" s="21">
        <v>1350000</v>
      </c>
      <c r="N3805" s="21"/>
      <c r="O3805" s="21"/>
      <c r="P3805" s="21"/>
      <c r="Q3805" s="21"/>
      <c r="R3805" s="22">
        <v>3.83</v>
      </c>
      <c r="S3805" s="22">
        <v>4.6130000000000004</v>
      </c>
      <c r="T3805" s="20" t="s">
        <v>113</v>
      </c>
      <c r="U3805" s="21">
        <v>10916</v>
      </c>
      <c r="V3805" s="21">
        <v>54533</v>
      </c>
      <c r="W3805" s="34">
        <v>39920</v>
      </c>
      <c r="X3805" s="34">
        <v>41746</v>
      </c>
      <c r="Y3805" s="109"/>
      <c r="Z3805" s="70" t="s">
        <v>4927</v>
      </c>
      <c r="AA3805" s="20" t="s">
        <v>4926</v>
      </c>
      <c r="AB3805" s="109"/>
      <c r="AC3805" s="19"/>
      <c r="AD3805" s="22"/>
      <c r="AE3805" s="19"/>
    </row>
    <row r="3806" spans="2:31" x14ac:dyDescent="0.2">
      <c r="B3806" s="14" t="s">
        <v>8695</v>
      </c>
      <c r="C3806" s="33" t="s">
        <v>8694</v>
      </c>
      <c r="D3806" s="16" t="s">
        <v>8693</v>
      </c>
      <c r="E3806" s="104" t="s">
        <v>5057</v>
      </c>
      <c r="F3806" s="18" t="s">
        <v>116</v>
      </c>
      <c r="G3806" s="111" t="s">
        <v>26</v>
      </c>
      <c r="H3806" s="102" t="s">
        <v>5977</v>
      </c>
      <c r="I3806" s="21">
        <v>26000000</v>
      </c>
      <c r="J3806" s="71">
        <v>104.117</v>
      </c>
      <c r="K3806" s="21">
        <v>27070420</v>
      </c>
      <c r="L3806" s="21">
        <v>26000000</v>
      </c>
      <c r="M3806" s="21">
        <v>26000000</v>
      </c>
      <c r="N3806" s="21"/>
      <c r="O3806" s="21"/>
      <c r="P3806" s="21"/>
      <c r="Q3806" s="21"/>
      <c r="R3806" s="22">
        <v>3.11</v>
      </c>
      <c r="S3806" s="22">
        <v>3.11</v>
      </c>
      <c r="T3806" s="20" t="s">
        <v>4985</v>
      </c>
      <c r="U3806" s="21">
        <v>242580</v>
      </c>
      <c r="V3806" s="21"/>
      <c r="W3806" s="34">
        <v>41066</v>
      </c>
      <c r="X3806" s="34">
        <v>44818</v>
      </c>
      <c r="Y3806" s="109"/>
      <c r="Z3806" s="70" t="s">
        <v>531</v>
      </c>
      <c r="AA3806" s="20" t="s">
        <v>26</v>
      </c>
      <c r="AB3806" s="109"/>
      <c r="AC3806" s="19"/>
      <c r="AD3806" s="22"/>
      <c r="AE3806" s="19"/>
    </row>
    <row r="3807" spans="2:31" x14ac:dyDescent="0.2">
      <c r="B3807" s="14" t="s">
        <v>8692</v>
      </c>
      <c r="C3807" s="33" t="s">
        <v>8691</v>
      </c>
      <c r="D3807" s="16" t="s">
        <v>8503</v>
      </c>
      <c r="E3807" s="104" t="s">
        <v>26</v>
      </c>
      <c r="F3807" s="18" t="s">
        <v>116</v>
      </c>
      <c r="G3807" s="111" t="s">
        <v>26</v>
      </c>
      <c r="H3807" s="102" t="s">
        <v>590</v>
      </c>
      <c r="I3807" s="21">
        <v>15000000</v>
      </c>
      <c r="J3807" s="71">
        <v>108.789</v>
      </c>
      <c r="K3807" s="21">
        <v>16318350</v>
      </c>
      <c r="L3807" s="21">
        <v>15000000</v>
      </c>
      <c r="M3807" s="21">
        <v>15000000</v>
      </c>
      <c r="N3807" s="21"/>
      <c r="O3807" s="21"/>
      <c r="P3807" s="21"/>
      <c r="Q3807" s="21"/>
      <c r="R3807" s="22">
        <v>4.1399999999999997</v>
      </c>
      <c r="S3807" s="22">
        <v>4.1399999999999997</v>
      </c>
      <c r="T3807" s="20" t="s">
        <v>85</v>
      </c>
      <c r="U3807" s="21">
        <v>286350</v>
      </c>
      <c r="V3807" s="21">
        <v>621000</v>
      </c>
      <c r="W3807" s="34">
        <v>40666</v>
      </c>
      <c r="X3807" s="34">
        <v>43296</v>
      </c>
      <c r="Y3807" s="109"/>
      <c r="Z3807" s="70" t="s">
        <v>531</v>
      </c>
      <c r="AA3807" s="20" t="s">
        <v>26</v>
      </c>
      <c r="AB3807" s="109"/>
      <c r="AC3807" s="19"/>
      <c r="AD3807" s="22"/>
      <c r="AE3807" s="19"/>
    </row>
    <row r="3808" spans="2:31" x14ac:dyDescent="0.2">
      <c r="B3808" s="14" t="s">
        <v>8690</v>
      </c>
      <c r="C3808" s="33" t="s">
        <v>8689</v>
      </c>
      <c r="D3808" s="16" t="s">
        <v>8688</v>
      </c>
      <c r="E3808" s="104" t="s">
        <v>26</v>
      </c>
      <c r="F3808" s="18" t="s">
        <v>116</v>
      </c>
      <c r="G3808" s="111" t="s">
        <v>26</v>
      </c>
      <c r="H3808" s="102" t="s">
        <v>590</v>
      </c>
      <c r="I3808" s="21">
        <v>11000000</v>
      </c>
      <c r="J3808" s="71">
        <v>101.501</v>
      </c>
      <c r="K3808" s="21">
        <v>11165110</v>
      </c>
      <c r="L3808" s="21">
        <v>11000000</v>
      </c>
      <c r="M3808" s="21">
        <v>11000000</v>
      </c>
      <c r="N3808" s="21"/>
      <c r="O3808" s="21"/>
      <c r="P3808" s="21"/>
      <c r="Q3808" s="21"/>
      <c r="R3808" s="22">
        <v>5.54</v>
      </c>
      <c r="S3808" s="22">
        <v>5.54</v>
      </c>
      <c r="T3808" s="20" t="s">
        <v>4949</v>
      </c>
      <c r="U3808" s="21">
        <v>103259</v>
      </c>
      <c r="V3808" s="21">
        <v>609400</v>
      </c>
      <c r="W3808" s="34">
        <v>37741</v>
      </c>
      <c r="X3808" s="34">
        <v>41394</v>
      </c>
      <c r="Y3808" s="109"/>
      <c r="Z3808" s="70" t="s">
        <v>531</v>
      </c>
      <c r="AA3808" s="20" t="s">
        <v>26</v>
      </c>
      <c r="AB3808" s="109"/>
      <c r="AC3808" s="19"/>
      <c r="AD3808" s="22"/>
      <c r="AE3808" s="19"/>
    </row>
    <row r="3809" spans="2:31" x14ac:dyDescent="0.2">
      <c r="B3809" s="14" t="s">
        <v>8687</v>
      </c>
      <c r="C3809" s="33" t="s">
        <v>8686</v>
      </c>
      <c r="D3809" s="16" t="s">
        <v>8685</v>
      </c>
      <c r="E3809" s="104" t="s">
        <v>26</v>
      </c>
      <c r="F3809" s="18" t="s">
        <v>116</v>
      </c>
      <c r="G3809" s="111" t="s">
        <v>26</v>
      </c>
      <c r="H3809" s="102" t="s">
        <v>590</v>
      </c>
      <c r="I3809" s="21">
        <v>19725000</v>
      </c>
      <c r="J3809" s="71">
        <v>102.726</v>
      </c>
      <c r="K3809" s="21">
        <v>20262704</v>
      </c>
      <c r="L3809" s="21">
        <v>19725000</v>
      </c>
      <c r="M3809" s="21">
        <v>19725000</v>
      </c>
      <c r="N3809" s="21"/>
      <c r="O3809" s="21"/>
      <c r="P3809" s="21"/>
      <c r="Q3809" s="21"/>
      <c r="R3809" s="22">
        <v>5.51</v>
      </c>
      <c r="S3809" s="22">
        <v>5.51</v>
      </c>
      <c r="T3809" s="20" t="s">
        <v>118</v>
      </c>
      <c r="U3809" s="21">
        <v>440777</v>
      </c>
      <c r="V3809" s="21">
        <v>1086848</v>
      </c>
      <c r="W3809" s="34">
        <v>37820</v>
      </c>
      <c r="X3809" s="34">
        <v>41491</v>
      </c>
      <c r="Y3809" s="109"/>
      <c r="Z3809" s="70" t="s">
        <v>531</v>
      </c>
      <c r="AA3809" s="20" t="s">
        <v>26</v>
      </c>
      <c r="AB3809" s="109"/>
      <c r="AC3809" s="19"/>
      <c r="AD3809" s="22"/>
      <c r="AE3809" s="19"/>
    </row>
    <row r="3810" spans="2:31" x14ac:dyDescent="0.2">
      <c r="B3810" s="14" t="s">
        <v>8684</v>
      </c>
      <c r="C3810" s="33" t="s">
        <v>8683</v>
      </c>
      <c r="D3810" s="16" t="s">
        <v>8682</v>
      </c>
      <c r="E3810" s="104" t="s">
        <v>26</v>
      </c>
      <c r="F3810" s="18" t="s">
        <v>116</v>
      </c>
      <c r="G3810" s="111" t="s">
        <v>26</v>
      </c>
      <c r="H3810" s="102" t="s">
        <v>4412</v>
      </c>
      <c r="I3810" s="21">
        <v>10000000</v>
      </c>
      <c r="J3810" s="71">
        <v>116.642</v>
      </c>
      <c r="K3810" s="21">
        <v>11664200</v>
      </c>
      <c r="L3810" s="21">
        <v>10000000</v>
      </c>
      <c r="M3810" s="21">
        <v>10000000</v>
      </c>
      <c r="N3810" s="21"/>
      <c r="O3810" s="21"/>
      <c r="P3810" s="21"/>
      <c r="Q3810" s="21"/>
      <c r="R3810" s="22">
        <v>4.5199999999999996</v>
      </c>
      <c r="S3810" s="22">
        <v>4.5199999999999996</v>
      </c>
      <c r="T3810" s="20" t="s">
        <v>89</v>
      </c>
      <c r="U3810" s="21">
        <v>8789</v>
      </c>
      <c r="V3810" s="21">
        <v>452000</v>
      </c>
      <c r="W3810" s="34">
        <v>40626</v>
      </c>
      <c r="X3810" s="34">
        <v>44371</v>
      </c>
      <c r="Y3810" s="109"/>
      <c r="Z3810" s="70" t="s">
        <v>531</v>
      </c>
      <c r="AA3810" s="20" t="s">
        <v>26</v>
      </c>
      <c r="AB3810" s="109"/>
      <c r="AC3810" s="19"/>
      <c r="AD3810" s="22"/>
      <c r="AE3810" s="19"/>
    </row>
    <row r="3811" spans="2:31" x14ac:dyDescent="0.2">
      <c r="B3811" s="14" t="s">
        <v>8681</v>
      </c>
      <c r="C3811" s="33" t="s">
        <v>8680</v>
      </c>
      <c r="D3811" s="16" t="s">
        <v>8675</v>
      </c>
      <c r="E3811" s="104" t="s">
        <v>26</v>
      </c>
      <c r="F3811" s="18" t="s">
        <v>116</v>
      </c>
      <c r="G3811" s="111" t="s">
        <v>26</v>
      </c>
      <c r="H3811" s="102" t="s">
        <v>590</v>
      </c>
      <c r="I3811" s="21">
        <v>15000000</v>
      </c>
      <c r="J3811" s="71">
        <v>114.745</v>
      </c>
      <c r="K3811" s="21">
        <v>17211750</v>
      </c>
      <c r="L3811" s="21">
        <v>15000000</v>
      </c>
      <c r="M3811" s="21">
        <v>15000000</v>
      </c>
      <c r="N3811" s="21"/>
      <c r="O3811" s="21"/>
      <c r="P3811" s="21"/>
      <c r="Q3811" s="21"/>
      <c r="R3811" s="22">
        <v>5.8</v>
      </c>
      <c r="S3811" s="22">
        <v>5.8</v>
      </c>
      <c r="T3811" s="20" t="s">
        <v>4949</v>
      </c>
      <c r="U3811" s="21">
        <v>161917</v>
      </c>
      <c r="V3811" s="21">
        <v>870000</v>
      </c>
      <c r="W3811" s="34">
        <v>39153</v>
      </c>
      <c r="X3811" s="34">
        <v>42849</v>
      </c>
      <c r="Y3811" s="109"/>
      <c r="Z3811" s="70" t="s">
        <v>531</v>
      </c>
      <c r="AA3811" s="20" t="s">
        <v>26</v>
      </c>
      <c r="AB3811" s="109"/>
      <c r="AC3811" s="19"/>
      <c r="AD3811" s="22"/>
      <c r="AE3811" s="19"/>
    </row>
    <row r="3812" spans="2:31" x14ac:dyDescent="0.2">
      <c r="B3812" s="14" t="s">
        <v>8679</v>
      </c>
      <c r="C3812" s="33" t="s">
        <v>8678</v>
      </c>
      <c r="D3812" s="16" t="s">
        <v>8675</v>
      </c>
      <c r="E3812" s="104" t="s">
        <v>26</v>
      </c>
      <c r="F3812" s="18" t="s">
        <v>116</v>
      </c>
      <c r="G3812" s="111" t="s">
        <v>26</v>
      </c>
      <c r="H3812" s="102" t="s">
        <v>590</v>
      </c>
      <c r="I3812" s="21">
        <v>2000000</v>
      </c>
      <c r="J3812" s="71">
        <v>110.488</v>
      </c>
      <c r="K3812" s="21">
        <v>2209760</v>
      </c>
      <c r="L3812" s="21">
        <v>2000000</v>
      </c>
      <c r="M3812" s="21">
        <v>2000000</v>
      </c>
      <c r="N3812" s="21"/>
      <c r="O3812" s="21"/>
      <c r="P3812" s="21"/>
      <c r="Q3812" s="21"/>
      <c r="R3812" s="22">
        <v>4.51</v>
      </c>
      <c r="S3812" s="22">
        <v>4.51</v>
      </c>
      <c r="T3812" s="20" t="s">
        <v>4985</v>
      </c>
      <c r="U3812" s="21">
        <v>22801</v>
      </c>
      <c r="V3812" s="21">
        <v>90200</v>
      </c>
      <c r="W3812" s="34">
        <v>40578</v>
      </c>
      <c r="X3812" s="34">
        <v>43189</v>
      </c>
      <c r="Y3812" s="109"/>
      <c r="Z3812" s="70" t="s">
        <v>531</v>
      </c>
      <c r="AA3812" s="20" t="s">
        <v>26</v>
      </c>
      <c r="AB3812" s="109"/>
      <c r="AC3812" s="19"/>
      <c r="AD3812" s="22"/>
      <c r="AE3812" s="19"/>
    </row>
    <row r="3813" spans="2:31" x14ac:dyDescent="0.2">
      <c r="B3813" s="14" t="s">
        <v>8677</v>
      </c>
      <c r="C3813" s="33" t="s">
        <v>8676</v>
      </c>
      <c r="D3813" s="16" t="s">
        <v>8675</v>
      </c>
      <c r="E3813" s="104" t="s">
        <v>5057</v>
      </c>
      <c r="F3813" s="18" t="s">
        <v>116</v>
      </c>
      <c r="G3813" s="111" t="s">
        <v>26</v>
      </c>
      <c r="H3813" s="102" t="s">
        <v>590</v>
      </c>
      <c r="I3813" s="21">
        <v>10000000</v>
      </c>
      <c r="J3813" s="71">
        <v>115.002</v>
      </c>
      <c r="K3813" s="21">
        <v>11500200</v>
      </c>
      <c r="L3813" s="21">
        <v>10000000</v>
      </c>
      <c r="M3813" s="21">
        <v>10000000</v>
      </c>
      <c r="N3813" s="21"/>
      <c r="O3813" s="21"/>
      <c r="P3813" s="21"/>
      <c r="Q3813" s="21"/>
      <c r="R3813" s="22">
        <v>5.25</v>
      </c>
      <c r="S3813" s="22">
        <v>5.25</v>
      </c>
      <c r="T3813" s="20" t="s">
        <v>4985</v>
      </c>
      <c r="U3813" s="21">
        <v>132708</v>
      </c>
      <c r="V3813" s="21">
        <v>525000</v>
      </c>
      <c r="W3813" s="34">
        <v>40578</v>
      </c>
      <c r="X3813" s="34">
        <v>45015</v>
      </c>
      <c r="Y3813" s="109"/>
      <c r="Z3813" s="70" t="s">
        <v>531</v>
      </c>
      <c r="AA3813" s="20" t="s">
        <v>26</v>
      </c>
      <c r="AB3813" s="109"/>
      <c r="AC3813" s="19"/>
      <c r="AD3813" s="22"/>
      <c r="AE3813" s="19"/>
    </row>
    <row r="3814" spans="2:31" x14ac:dyDescent="0.2">
      <c r="B3814" s="14" t="s">
        <v>8674</v>
      </c>
      <c r="C3814" s="33" t="s">
        <v>8673</v>
      </c>
      <c r="D3814" s="16" t="s">
        <v>8668</v>
      </c>
      <c r="E3814" s="104" t="s">
        <v>26</v>
      </c>
      <c r="F3814" s="18" t="s">
        <v>116</v>
      </c>
      <c r="G3814" s="111" t="s">
        <v>26</v>
      </c>
      <c r="H3814" s="102" t="s">
        <v>590</v>
      </c>
      <c r="I3814" s="21">
        <v>8000000</v>
      </c>
      <c r="J3814" s="71">
        <v>105.55500000000001</v>
      </c>
      <c r="K3814" s="21">
        <v>8444400</v>
      </c>
      <c r="L3814" s="21">
        <v>8000000</v>
      </c>
      <c r="M3814" s="21">
        <v>8000000</v>
      </c>
      <c r="N3814" s="21"/>
      <c r="O3814" s="21"/>
      <c r="P3814" s="21"/>
      <c r="Q3814" s="21"/>
      <c r="R3814" s="22">
        <v>4.07</v>
      </c>
      <c r="S3814" s="22">
        <v>4.07</v>
      </c>
      <c r="T3814" s="20" t="s">
        <v>89</v>
      </c>
      <c r="U3814" s="21">
        <v>12662</v>
      </c>
      <c r="V3814" s="21">
        <v>325600</v>
      </c>
      <c r="W3814" s="34">
        <v>40127</v>
      </c>
      <c r="X3814" s="34">
        <v>41990</v>
      </c>
      <c r="Y3814" s="109"/>
      <c r="Z3814" s="70" t="s">
        <v>531</v>
      </c>
      <c r="AA3814" s="20" t="s">
        <v>26</v>
      </c>
      <c r="AB3814" s="109"/>
      <c r="AC3814" s="19"/>
      <c r="AD3814" s="22"/>
      <c r="AE3814" s="19"/>
    </row>
    <row r="3815" spans="2:31" x14ac:dyDescent="0.2">
      <c r="B3815" s="14" t="s">
        <v>8672</v>
      </c>
      <c r="C3815" s="33" t="s">
        <v>8671</v>
      </c>
      <c r="D3815" s="16" t="s">
        <v>8668</v>
      </c>
      <c r="E3815" s="104" t="s">
        <v>26</v>
      </c>
      <c r="F3815" s="18" t="s">
        <v>116</v>
      </c>
      <c r="G3815" s="111" t="s">
        <v>26</v>
      </c>
      <c r="H3815" s="102" t="s">
        <v>590</v>
      </c>
      <c r="I3815" s="21">
        <v>10000000</v>
      </c>
      <c r="J3815" s="71">
        <v>106.782</v>
      </c>
      <c r="K3815" s="21">
        <v>10678200</v>
      </c>
      <c r="L3815" s="21">
        <v>10000000</v>
      </c>
      <c r="M3815" s="21">
        <v>10000000</v>
      </c>
      <c r="N3815" s="21"/>
      <c r="O3815" s="21"/>
      <c r="P3815" s="21"/>
      <c r="Q3815" s="21"/>
      <c r="R3815" s="22">
        <v>4.04</v>
      </c>
      <c r="S3815" s="22">
        <v>4.04</v>
      </c>
      <c r="T3815" s="20" t="s">
        <v>89</v>
      </c>
      <c r="U3815" s="21">
        <v>15711</v>
      </c>
      <c r="V3815" s="21">
        <v>404000</v>
      </c>
      <c r="W3815" s="34">
        <v>40435</v>
      </c>
      <c r="X3815" s="34">
        <v>44182</v>
      </c>
      <c r="Y3815" s="109"/>
      <c r="Z3815" s="70" t="s">
        <v>531</v>
      </c>
      <c r="AA3815" s="20" t="s">
        <v>26</v>
      </c>
      <c r="AB3815" s="109"/>
      <c r="AC3815" s="19"/>
      <c r="AD3815" s="22"/>
      <c r="AE3815" s="19"/>
    </row>
    <row r="3816" spans="2:31" x14ac:dyDescent="0.2">
      <c r="B3816" s="14" t="s">
        <v>8670</v>
      </c>
      <c r="C3816" s="33" t="s">
        <v>8669</v>
      </c>
      <c r="D3816" s="16" t="s">
        <v>8668</v>
      </c>
      <c r="E3816" s="104" t="s">
        <v>26</v>
      </c>
      <c r="F3816" s="18" t="s">
        <v>116</v>
      </c>
      <c r="G3816" s="111" t="s">
        <v>26</v>
      </c>
      <c r="H3816" s="102" t="s">
        <v>590</v>
      </c>
      <c r="I3816" s="21">
        <v>2500000</v>
      </c>
      <c r="J3816" s="71">
        <v>105.562</v>
      </c>
      <c r="K3816" s="21">
        <v>2639050</v>
      </c>
      <c r="L3816" s="21">
        <v>2500000</v>
      </c>
      <c r="M3816" s="21">
        <v>2500000</v>
      </c>
      <c r="N3816" s="21"/>
      <c r="O3816" s="21"/>
      <c r="P3816" s="21"/>
      <c r="Q3816" s="21"/>
      <c r="R3816" s="22">
        <v>4.1399999999999997</v>
      </c>
      <c r="S3816" s="22">
        <v>4.1399999999999997</v>
      </c>
      <c r="T3816" s="20" t="s">
        <v>89</v>
      </c>
      <c r="U3816" s="21">
        <v>4025</v>
      </c>
      <c r="V3816" s="21">
        <v>103500</v>
      </c>
      <c r="W3816" s="34">
        <v>40435</v>
      </c>
      <c r="X3816" s="34">
        <v>44912</v>
      </c>
      <c r="Y3816" s="109"/>
      <c r="Z3816" s="70" t="s">
        <v>531</v>
      </c>
      <c r="AA3816" s="20" t="s">
        <v>26</v>
      </c>
      <c r="AB3816" s="109"/>
      <c r="AC3816" s="19"/>
      <c r="AD3816" s="22"/>
      <c r="AE3816" s="19"/>
    </row>
    <row r="3817" spans="2:31" x14ac:dyDescent="0.2">
      <c r="B3817" s="14" t="s">
        <v>8667</v>
      </c>
      <c r="C3817" s="33" t="s">
        <v>8666</v>
      </c>
      <c r="D3817" s="16" t="s">
        <v>8665</v>
      </c>
      <c r="E3817" s="104" t="s">
        <v>26</v>
      </c>
      <c r="F3817" s="18" t="s">
        <v>116</v>
      </c>
      <c r="G3817" s="111" t="s">
        <v>26</v>
      </c>
      <c r="H3817" s="102" t="s">
        <v>8467</v>
      </c>
      <c r="I3817" s="21">
        <v>14000000</v>
      </c>
      <c r="J3817" s="71">
        <v>101.003</v>
      </c>
      <c r="K3817" s="21">
        <v>14140420</v>
      </c>
      <c r="L3817" s="21">
        <v>14000000</v>
      </c>
      <c r="M3817" s="21">
        <v>14000000</v>
      </c>
      <c r="N3817" s="21"/>
      <c r="O3817" s="21"/>
      <c r="P3817" s="21"/>
      <c r="Q3817" s="21"/>
      <c r="R3817" s="22">
        <v>2.93</v>
      </c>
      <c r="S3817" s="22">
        <v>2.93</v>
      </c>
      <c r="T3817" s="20" t="s">
        <v>85</v>
      </c>
      <c r="U3817" s="21">
        <v>14813</v>
      </c>
      <c r="V3817" s="21"/>
      <c r="W3817" s="34">
        <v>41198</v>
      </c>
      <c r="X3817" s="34">
        <v>43845</v>
      </c>
      <c r="Y3817" s="109"/>
      <c r="Z3817" s="70" t="s">
        <v>531</v>
      </c>
      <c r="AA3817" s="20" t="s">
        <v>26</v>
      </c>
      <c r="AB3817" s="109"/>
      <c r="AC3817" s="19"/>
      <c r="AD3817" s="22"/>
      <c r="AE3817" s="19"/>
    </row>
    <row r="3818" spans="2:31" x14ac:dyDescent="0.2">
      <c r="B3818" s="14" t="s">
        <v>8664</v>
      </c>
      <c r="C3818" s="33" t="s">
        <v>8663</v>
      </c>
      <c r="D3818" s="16" t="s">
        <v>8662</v>
      </c>
      <c r="E3818" s="104" t="s">
        <v>26</v>
      </c>
      <c r="F3818" s="18" t="s">
        <v>116</v>
      </c>
      <c r="G3818" s="111" t="s">
        <v>26</v>
      </c>
      <c r="H3818" s="102" t="s">
        <v>4412</v>
      </c>
      <c r="I3818" s="21">
        <v>8000000</v>
      </c>
      <c r="J3818" s="71">
        <v>132.11199999999999</v>
      </c>
      <c r="K3818" s="21">
        <v>10568960</v>
      </c>
      <c r="L3818" s="21">
        <v>8000000</v>
      </c>
      <c r="M3818" s="21">
        <v>8000000</v>
      </c>
      <c r="N3818" s="21"/>
      <c r="O3818" s="21"/>
      <c r="P3818" s="21"/>
      <c r="Q3818" s="21"/>
      <c r="R3818" s="22">
        <v>6.75</v>
      </c>
      <c r="S3818" s="22">
        <v>6.75</v>
      </c>
      <c r="T3818" s="20" t="s">
        <v>118</v>
      </c>
      <c r="U3818" s="21">
        <v>216000</v>
      </c>
      <c r="V3818" s="21">
        <v>540000</v>
      </c>
      <c r="W3818" s="34">
        <v>39625</v>
      </c>
      <c r="X3818" s="34">
        <v>45145</v>
      </c>
      <c r="Y3818" s="109"/>
      <c r="Z3818" s="70" t="s">
        <v>531</v>
      </c>
      <c r="AA3818" s="20" t="s">
        <v>26</v>
      </c>
      <c r="AB3818" s="109"/>
      <c r="AC3818" s="19"/>
      <c r="AD3818" s="22"/>
      <c r="AE3818" s="19"/>
    </row>
    <row r="3819" spans="2:31" x14ac:dyDescent="0.2">
      <c r="B3819" s="14" t="s">
        <v>8661</v>
      </c>
      <c r="C3819" s="33" t="s">
        <v>8660</v>
      </c>
      <c r="D3819" s="16" t="s">
        <v>8657</v>
      </c>
      <c r="E3819" s="104" t="s">
        <v>26</v>
      </c>
      <c r="F3819" s="18" t="s">
        <v>116</v>
      </c>
      <c r="G3819" s="111" t="s">
        <v>26</v>
      </c>
      <c r="H3819" s="102" t="s">
        <v>590</v>
      </c>
      <c r="I3819" s="21">
        <v>7500000</v>
      </c>
      <c r="J3819" s="71">
        <v>106.60899999999999</v>
      </c>
      <c r="K3819" s="21">
        <v>7995675</v>
      </c>
      <c r="L3819" s="21">
        <v>7500000</v>
      </c>
      <c r="M3819" s="21">
        <v>7500000</v>
      </c>
      <c r="N3819" s="21"/>
      <c r="O3819" s="21"/>
      <c r="P3819" s="21"/>
      <c r="Q3819" s="21"/>
      <c r="R3819" s="22">
        <v>3.72</v>
      </c>
      <c r="S3819" s="22">
        <v>3.72</v>
      </c>
      <c r="T3819" s="20" t="s">
        <v>85</v>
      </c>
      <c r="U3819" s="21">
        <v>125550</v>
      </c>
      <c r="V3819" s="21">
        <v>279000</v>
      </c>
      <c r="W3819" s="34">
        <v>40718</v>
      </c>
      <c r="X3819" s="34">
        <v>43300</v>
      </c>
      <c r="Y3819" s="109"/>
      <c r="Z3819" s="70" t="s">
        <v>531</v>
      </c>
      <c r="AA3819" s="20" t="s">
        <v>26</v>
      </c>
      <c r="AB3819" s="109"/>
      <c r="AC3819" s="19"/>
      <c r="AD3819" s="22"/>
      <c r="AE3819" s="19"/>
    </row>
    <row r="3820" spans="2:31" x14ac:dyDescent="0.2">
      <c r="B3820" s="14" t="s">
        <v>8659</v>
      </c>
      <c r="C3820" s="33" t="s">
        <v>8658</v>
      </c>
      <c r="D3820" s="16" t="s">
        <v>8657</v>
      </c>
      <c r="E3820" s="104" t="s">
        <v>26</v>
      </c>
      <c r="F3820" s="18" t="s">
        <v>116</v>
      </c>
      <c r="G3820" s="111" t="s">
        <v>26</v>
      </c>
      <c r="H3820" s="102" t="s">
        <v>590</v>
      </c>
      <c r="I3820" s="21">
        <v>10000000</v>
      </c>
      <c r="J3820" s="71">
        <v>109.84399999999999</v>
      </c>
      <c r="K3820" s="21">
        <v>10984400</v>
      </c>
      <c r="L3820" s="21">
        <v>10000000</v>
      </c>
      <c r="M3820" s="21">
        <v>10000000</v>
      </c>
      <c r="N3820" s="21"/>
      <c r="O3820" s="21"/>
      <c r="P3820" s="21"/>
      <c r="Q3820" s="21"/>
      <c r="R3820" s="22">
        <v>4.5</v>
      </c>
      <c r="S3820" s="22">
        <v>4.5</v>
      </c>
      <c r="T3820" s="20" t="s">
        <v>85</v>
      </c>
      <c r="U3820" s="21">
        <v>202500</v>
      </c>
      <c r="V3820" s="21">
        <v>450000</v>
      </c>
      <c r="W3820" s="34">
        <v>40718</v>
      </c>
      <c r="X3820" s="34">
        <v>44396</v>
      </c>
      <c r="Y3820" s="109"/>
      <c r="Z3820" s="70" t="s">
        <v>531</v>
      </c>
      <c r="AA3820" s="20" t="s">
        <v>26</v>
      </c>
      <c r="AB3820" s="109"/>
      <c r="AC3820" s="19"/>
      <c r="AD3820" s="22"/>
      <c r="AE3820" s="19"/>
    </row>
    <row r="3821" spans="2:31" x14ac:dyDescent="0.2">
      <c r="B3821" s="14" t="s">
        <v>8656</v>
      </c>
      <c r="C3821" s="33" t="s">
        <v>8655</v>
      </c>
      <c r="D3821" s="16" t="s">
        <v>8654</v>
      </c>
      <c r="E3821" s="104" t="s">
        <v>26</v>
      </c>
      <c r="F3821" s="18" t="s">
        <v>4929</v>
      </c>
      <c r="G3821" s="111" t="s">
        <v>26</v>
      </c>
      <c r="H3821" s="102" t="s">
        <v>590</v>
      </c>
      <c r="I3821" s="21">
        <v>16600000</v>
      </c>
      <c r="J3821" s="71">
        <v>106.057</v>
      </c>
      <c r="K3821" s="21">
        <v>17605462</v>
      </c>
      <c r="L3821" s="21">
        <v>16600000</v>
      </c>
      <c r="M3821" s="21">
        <v>16600000</v>
      </c>
      <c r="N3821" s="21"/>
      <c r="O3821" s="21"/>
      <c r="P3821" s="21"/>
      <c r="Q3821" s="21"/>
      <c r="R3821" s="22">
        <v>3.31</v>
      </c>
      <c r="S3821" s="22">
        <v>3.31</v>
      </c>
      <c r="T3821" s="20" t="s">
        <v>4949</v>
      </c>
      <c r="U3821" s="21">
        <v>137365</v>
      </c>
      <c r="V3821" s="21">
        <v>575407</v>
      </c>
      <c r="W3821" s="34">
        <v>40759</v>
      </c>
      <c r="X3821" s="34">
        <v>43374</v>
      </c>
      <c r="Y3821" s="109"/>
      <c r="Z3821" s="70" t="s">
        <v>531</v>
      </c>
      <c r="AA3821" s="20" t="s">
        <v>26</v>
      </c>
      <c r="AB3821" s="109"/>
      <c r="AC3821" s="19"/>
      <c r="AD3821" s="22"/>
      <c r="AE3821" s="19"/>
    </row>
    <row r="3822" spans="2:31" x14ac:dyDescent="0.2">
      <c r="B3822" s="14" t="s">
        <v>8653</v>
      </c>
      <c r="C3822" s="33" t="s">
        <v>8652</v>
      </c>
      <c r="D3822" s="16" t="s">
        <v>8649</v>
      </c>
      <c r="E3822" s="104" t="s">
        <v>26</v>
      </c>
      <c r="F3822" s="18" t="s">
        <v>116</v>
      </c>
      <c r="G3822" s="111" t="s">
        <v>26</v>
      </c>
      <c r="H3822" s="102" t="s">
        <v>590</v>
      </c>
      <c r="I3822" s="21">
        <v>10000000</v>
      </c>
      <c r="J3822" s="71">
        <v>118.25</v>
      </c>
      <c r="K3822" s="21">
        <v>11825000</v>
      </c>
      <c r="L3822" s="21">
        <v>10000000</v>
      </c>
      <c r="M3822" s="21">
        <v>10000000</v>
      </c>
      <c r="N3822" s="21"/>
      <c r="O3822" s="21"/>
      <c r="P3822" s="21"/>
      <c r="Q3822" s="21"/>
      <c r="R3822" s="22">
        <v>6.28</v>
      </c>
      <c r="S3822" s="22">
        <v>6.28</v>
      </c>
      <c r="T3822" s="20" t="s">
        <v>4965</v>
      </c>
      <c r="U3822" s="21">
        <v>85478</v>
      </c>
      <c r="V3822" s="21">
        <v>628000</v>
      </c>
      <c r="W3822" s="34">
        <v>39374</v>
      </c>
      <c r="X3822" s="34">
        <v>43051</v>
      </c>
      <c r="Y3822" s="109"/>
      <c r="Z3822" s="70" t="s">
        <v>531</v>
      </c>
      <c r="AA3822" s="20" t="s">
        <v>26</v>
      </c>
      <c r="AB3822" s="109"/>
      <c r="AC3822" s="19"/>
      <c r="AD3822" s="22"/>
      <c r="AE3822" s="19"/>
    </row>
    <row r="3823" spans="2:31" x14ac:dyDescent="0.2">
      <c r="B3823" s="14" t="s">
        <v>8651</v>
      </c>
      <c r="C3823" s="33" t="s">
        <v>8650</v>
      </c>
      <c r="D3823" s="16" t="s">
        <v>8649</v>
      </c>
      <c r="E3823" s="104" t="s">
        <v>26</v>
      </c>
      <c r="F3823" s="18" t="s">
        <v>116</v>
      </c>
      <c r="G3823" s="111" t="s">
        <v>26</v>
      </c>
      <c r="H3823" s="102" t="s">
        <v>590</v>
      </c>
      <c r="I3823" s="21">
        <v>12000000</v>
      </c>
      <c r="J3823" s="71">
        <v>111.578</v>
      </c>
      <c r="K3823" s="21">
        <v>13389360</v>
      </c>
      <c r="L3823" s="21">
        <v>12000000</v>
      </c>
      <c r="M3823" s="21">
        <v>12000000</v>
      </c>
      <c r="N3823" s="21"/>
      <c r="O3823" s="21"/>
      <c r="P3823" s="21"/>
      <c r="Q3823" s="21"/>
      <c r="R3823" s="22">
        <v>5.26</v>
      </c>
      <c r="S3823" s="22">
        <v>5.26</v>
      </c>
      <c r="T3823" s="20" t="s">
        <v>4965</v>
      </c>
      <c r="U3823" s="21">
        <v>80653</v>
      </c>
      <c r="V3823" s="21">
        <v>631200</v>
      </c>
      <c r="W3823" s="34">
        <v>40102</v>
      </c>
      <c r="X3823" s="34">
        <v>42689</v>
      </c>
      <c r="Y3823" s="109"/>
      <c r="Z3823" s="70" t="s">
        <v>531</v>
      </c>
      <c r="AA3823" s="20" t="s">
        <v>26</v>
      </c>
      <c r="AB3823" s="109"/>
      <c r="AC3823" s="19"/>
      <c r="AD3823" s="22"/>
      <c r="AE3823" s="19"/>
    </row>
    <row r="3824" spans="2:31" x14ac:dyDescent="0.2">
      <c r="B3824" s="14" t="s">
        <v>8648</v>
      </c>
      <c r="C3824" s="33" t="s">
        <v>8647</v>
      </c>
      <c r="D3824" s="16" t="s">
        <v>8646</v>
      </c>
      <c r="E3824" s="104" t="s">
        <v>26</v>
      </c>
      <c r="F3824" s="18" t="s">
        <v>116</v>
      </c>
      <c r="G3824" s="111" t="s">
        <v>26</v>
      </c>
      <c r="H3824" s="102" t="s">
        <v>590</v>
      </c>
      <c r="I3824" s="21">
        <v>27500000</v>
      </c>
      <c r="J3824" s="71">
        <v>113.426</v>
      </c>
      <c r="K3824" s="21">
        <v>31192150</v>
      </c>
      <c r="L3824" s="21">
        <v>27500000</v>
      </c>
      <c r="M3824" s="21">
        <v>27500000</v>
      </c>
      <c r="N3824" s="21"/>
      <c r="O3824" s="21"/>
      <c r="P3824" s="21"/>
      <c r="Q3824" s="21"/>
      <c r="R3824" s="22">
        <v>4.97</v>
      </c>
      <c r="S3824" s="22">
        <v>4.87</v>
      </c>
      <c r="T3824" s="20" t="s">
        <v>4985</v>
      </c>
      <c r="U3824" s="21">
        <v>406228</v>
      </c>
      <c r="V3824" s="21">
        <v>1348264</v>
      </c>
      <c r="W3824" s="34">
        <v>40471</v>
      </c>
      <c r="X3824" s="34">
        <v>44181</v>
      </c>
      <c r="Y3824" s="109"/>
      <c r="Z3824" s="70" t="s">
        <v>531</v>
      </c>
      <c r="AA3824" s="20" t="s">
        <v>26</v>
      </c>
      <c r="AB3824" s="109"/>
      <c r="AC3824" s="19"/>
      <c r="AD3824" s="22"/>
      <c r="AE3824" s="19"/>
    </row>
    <row r="3825" spans="2:31" x14ac:dyDescent="0.2">
      <c r="B3825" s="14" t="s">
        <v>8645</v>
      </c>
      <c r="C3825" s="33" t="s">
        <v>8644</v>
      </c>
      <c r="D3825" s="16" t="s">
        <v>8643</v>
      </c>
      <c r="E3825" s="104" t="s">
        <v>5057</v>
      </c>
      <c r="F3825" s="18" t="s">
        <v>116</v>
      </c>
      <c r="G3825" s="111" t="s">
        <v>26</v>
      </c>
      <c r="H3825" s="102" t="s">
        <v>590</v>
      </c>
      <c r="I3825" s="21">
        <v>17000000</v>
      </c>
      <c r="J3825" s="71">
        <v>106.31399999999999</v>
      </c>
      <c r="K3825" s="21">
        <v>18073380</v>
      </c>
      <c r="L3825" s="21">
        <v>17000000</v>
      </c>
      <c r="M3825" s="21">
        <v>17000000</v>
      </c>
      <c r="N3825" s="21"/>
      <c r="O3825" s="21"/>
      <c r="P3825" s="21"/>
      <c r="Q3825" s="21"/>
      <c r="R3825" s="22">
        <v>3.71</v>
      </c>
      <c r="S3825" s="22">
        <v>3.71</v>
      </c>
      <c r="T3825" s="20" t="s">
        <v>118</v>
      </c>
      <c r="U3825" s="21">
        <v>254032</v>
      </c>
      <c r="V3825" s="21"/>
      <c r="W3825" s="34">
        <v>41067</v>
      </c>
      <c r="X3825" s="34">
        <v>42953</v>
      </c>
      <c r="Y3825" s="109"/>
      <c r="Z3825" s="70" t="s">
        <v>531</v>
      </c>
      <c r="AA3825" s="20" t="s">
        <v>26</v>
      </c>
      <c r="AB3825" s="109"/>
      <c r="AC3825" s="19"/>
      <c r="AD3825" s="22"/>
      <c r="AE3825" s="19"/>
    </row>
    <row r="3826" spans="2:31" x14ac:dyDescent="0.2">
      <c r="B3826" s="14" t="s">
        <v>8642</v>
      </c>
      <c r="C3826" s="33" t="s">
        <v>8641</v>
      </c>
      <c r="D3826" s="16" t="s">
        <v>8640</v>
      </c>
      <c r="E3826" s="104" t="s">
        <v>26</v>
      </c>
      <c r="F3826" s="18" t="s">
        <v>116</v>
      </c>
      <c r="G3826" s="111" t="s">
        <v>26</v>
      </c>
      <c r="H3826" s="102" t="s">
        <v>590</v>
      </c>
      <c r="I3826" s="21">
        <v>15000000</v>
      </c>
      <c r="J3826" s="71">
        <v>123.315</v>
      </c>
      <c r="K3826" s="21">
        <v>18497250</v>
      </c>
      <c r="L3826" s="21">
        <v>15000000</v>
      </c>
      <c r="M3826" s="21">
        <v>15000000</v>
      </c>
      <c r="N3826" s="21"/>
      <c r="O3826" s="21"/>
      <c r="P3826" s="21"/>
      <c r="Q3826" s="21"/>
      <c r="R3826" s="22">
        <v>6.19</v>
      </c>
      <c r="S3826" s="22">
        <v>6.19</v>
      </c>
      <c r="T3826" s="20" t="s">
        <v>85</v>
      </c>
      <c r="U3826" s="21">
        <v>438458</v>
      </c>
      <c r="V3826" s="21">
        <v>928500</v>
      </c>
      <c r="W3826" s="34">
        <v>39244</v>
      </c>
      <c r="X3826" s="34">
        <v>43657</v>
      </c>
      <c r="Y3826" s="109"/>
      <c r="Z3826" s="70" t="s">
        <v>531</v>
      </c>
      <c r="AA3826" s="20" t="s">
        <v>26</v>
      </c>
      <c r="AB3826" s="109"/>
      <c r="AC3826" s="19"/>
      <c r="AD3826" s="22"/>
      <c r="AE3826" s="19"/>
    </row>
    <row r="3827" spans="2:31" x14ac:dyDescent="0.2">
      <c r="B3827" s="14" t="s">
        <v>8639</v>
      </c>
      <c r="C3827" s="33" t="s">
        <v>8638</v>
      </c>
      <c r="D3827" s="16" t="s">
        <v>8637</v>
      </c>
      <c r="E3827" s="104" t="s">
        <v>26</v>
      </c>
      <c r="F3827" s="18" t="s">
        <v>116</v>
      </c>
      <c r="G3827" s="111" t="s">
        <v>26</v>
      </c>
      <c r="H3827" s="102" t="s">
        <v>590</v>
      </c>
      <c r="I3827" s="21">
        <v>5112100</v>
      </c>
      <c r="J3827" s="71">
        <v>105.842</v>
      </c>
      <c r="K3827" s="21">
        <v>5292100</v>
      </c>
      <c r="L3827" s="21">
        <v>5000000</v>
      </c>
      <c r="M3827" s="21">
        <v>5086057</v>
      </c>
      <c r="N3827" s="21"/>
      <c r="O3827" s="21">
        <v>-26043</v>
      </c>
      <c r="P3827" s="21"/>
      <c r="Q3827" s="21"/>
      <c r="R3827" s="22">
        <v>4.37</v>
      </c>
      <c r="S3827" s="22">
        <v>3.5590000000000002</v>
      </c>
      <c r="T3827" s="20" t="s">
        <v>4949</v>
      </c>
      <c r="U3827" s="21">
        <v>54625</v>
      </c>
      <c r="V3827" s="21">
        <v>109250</v>
      </c>
      <c r="W3827" s="34">
        <v>40984</v>
      </c>
      <c r="X3827" s="34">
        <v>42087</v>
      </c>
      <c r="Y3827" s="109"/>
      <c r="Z3827" s="70" t="s">
        <v>531</v>
      </c>
      <c r="AA3827" s="20" t="s">
        <v>26</v>
      </c>
      <c r="AB3827" s="109"/>
      <c r="AC3827" s="19"/>
      <c r="AD3827" s="22"/>
      <c r="AE3827" s="19"/>
    </row>
    <row r="3828" spans="2:31" x14ac:dyDescent="0.2">
      <c r="B3828" s="14" t="s">
        <v>8636</v>
      </c>
      <c r="C3828" s="33" t="s">
        <v>8635</v>
      </c>
      <c r="D3828" s="16" t="s">
        <v>8632</v>
      </c>
      <c r="E3828" s="104" t="s">
        <v>26</v>
      </c>
      <c r="F3828" s="18" t="s">
        <v>116</v>
      </c>
      <c r="G3828" s="111" t="s">
        <v>26</v>
      </c>
      <c r="H3828" s="102" t="s">
        <v>590</v>
      </c>
      <c r="I3828" s="21">
        <v>5000000</v>
      </c>
      <c r="J3828" s="71">
        <v>114.24299999999999</v>
      </c>
      <c r="K3828" s="21">
        <v>5712150</v>
      </c>
      <c r="L3828" s="21">
        <v>5000000</v>
      </c>
      <c r="M3828" s="21">
        <v>5000000</v>
      </c>
      <c r="N3828" s="21"/>
      <c r="O3828" s="21"/>
      <c r="P3828" s="21"/>
      <c r="Q3828" s="21"/>
      <c r="R3828" s="22">
        <v>5.83</v>
      </c>
      <c r="S3828" s="22">
        <v>5.83</v>
      </c>
      <c r="T3828" s="20" t="s">
        <v>4949</v>
      </c>
      <c r="U3828" s="21">
        <v>70446</v>
      </c>
      <c r="V3828" s="21">
        <v>291500</v>
      </c>
      <c r="W3828" s="34">
        <v>38779</v>
      </c>
      <c r="X3828" s="34">
        <v>42464</v>
      </c>
      <c r="Y3828" s="109"/>
      <c r="Z3828" s="70" t="s">
        <v>531</v>
      </c>
      <c r="AA3828" s="20" t="s">
        <v>26</v>
      </c>
      <c r="AB3828" s="109"/>
      <c r="AC3828" s="19"/>
      <c r="AD3828" s="22"/>
      <c r="AE3828" s="19"/>
    </row>
    <row r="3829" spans="2:31" x14ac:dyDescent="0.2">
      <c r="B3829" s="14" t="s">
        <v>8634</v>
      </c>
      <c r="C3829" s="33" t="s">
        <v>8633</v>
      </c>
      <c r="D3829" s="16" t="s">
        <v>8632</v>
      </c>
      <c r="E3829" s="104" t="s">
        <v>26</v>
      </c>
      <c r="F3829" s="18" t="s">
        <v>5018</v>
      </c>
      <c r="G3829" s="111" t="s">
        <v>26</v>
      </c>
      <c r="H3829" s="102" t="s">
        <v>590</v>
      </c>
      <c r="I3829" s="21">
        <v>19680000</v>
      </c>
      <c r="J3829" s="71">
        <v>104.70399999999999</v>
      </c>
      <c r="K3829" s="21">
        <v>20706131</v>
      </c>
      <c r="L3829" s="21">
        <v>19775873</v>
      </c>
      <c r="M3829" s="21">
        <v>19775873</v>
      </c>
      <c r="N3829" s="21"/>
      <c r="O3829" s="21"/>
      <c r="P3829" s="21"/>
      <c r="Q3829" s="21">
        <v>303699</v>
      </c>
      <c r="R3829" s="22">
        <v>4.7350000000000003</v>
      </c>
      <c r="S3829" s="22">
        <v>4.7350000000000003</v>
      </c>
      <c r="T3829" s="20" t="s">
        <v>4949</v>
      </c>
      <c r="U3829" s="21">
        <v>226294</v>
      </c>
      <c r="V3829" s="21">
        <v>927673</v>
      </c>
      <c r="W3829" s="34">
        <v>39149</v>
      </c>
      <c r="X3829" s="34">
        <v>41733</v>
      </c>
      <c r="Y3829" s="109"/>
      <c r="Z3829" s="70" t="s">
        <v>531</v>
      </c>
      <c r="AA3829" s="20" t="s">
        <v>26</v>
      </c>
      <c r="AB3829" s="109"/>
      <c r="AC3829" s="19"/>
      <c r="AD3829" s="22"/>
      <c r="AE3829" s="19"/>
    </row>
    <row r="3830" spans="2:31" x14ac:dyDescent="0.2">
      <c r="B3830" s="14" t="s">
        <v>8631</v>
      </c>
      <c r="C3830" s="33" t="s">
        <v>8630</v>
      </c>
      <c r="D3830" s="16" t="s">
        <v>8629</v>
      </c>
      <c r="E3830" s="104" t="s">
        <v>26</v>
      </c>
      <c r="F3830" s="18" t="s">
        <v>116</v>
      </c>
      <c r="G3830" s="111" t="s">
        <v>26</v>
      </c>
      <c r="H3830" s="102" t="s">
        <v>590</v>
      </c>
      <c r="I3830" s="21">
        <v>22000000</v>
      </c>
      <c r="J3830" s="71">
        <v>109.864</v>
      </c>
      <c r="K3830" s="21">
        <v>24170080</v>
      </c>
      <c r="L3830" s="21">
        <v>22000000</v>
      </c>
      <c r="M3830" s="21">
        <v>22000000</v>
      </c>
      <c r="N3830" s="21"/>
      <c r="O3830" s="21"/>
      <c r="P3830" s="21"/>
      <c r="Q3830" s="21"/>
      <c r="R3830" s="22">
        <v>4.8099999999999996</v>
      </c>
      <c r="S3830" s="22">
        <v>4.8099999999999996</v>
      </c>
      <c r="T3830" s="20" t="s">
        <v>89</v>
      </c>
      <c r="U3830" s="21">
        <v>2939</v>
      </c>
      <c r="V3830" s="21">
        <v>1058200</v>
      </c>
      <c r="W3830" s="34">
        <v>40633</v>
      </c>
      <c r="X3830" s="34">
        <v>43281</v>
      </c>
      <c r="Y3830" s="109"/>
      <c r="Z3830" s="70" t="s">
        <v>531</v>
      </c>
      <c r="AA3830" s="20" t="s">
        <v>26</v>
      </c>
      <c r="AB3830" s="109"/>
      <c r="AC3830" s="19"/>
      <c r="AD3830" s="22"/>
      <c r="AE3830" s="19"/>
    </row>
    <row r="3831" spans="2:31" x14ac:dyDescent="0.2">
      <c r="B3831" s="14" t="s">
        <v>8628</v>
      </c>
      <c r="C3831" s="33" t="s">
        <v>8627</v>
      </c>
      <c r="D3831" s="16" t="s">
        <v>8622</v>
      </c>
      <c r="E3831" s="104" t="s">
        <v>26</v>
      </c>
      <c r="F3831" s="18" t="s">
        <v>116</v>
      </c>
      <c r="G3831" s="111" t="s">
        <v>26</v>
      </c>
      <c r="H3831" s="102" t="s">
        <v>590</v>
      </c>
      <c r="I3831" s="21">
        <v>6000000</v>
      </c>
      <c r="J3831" s="71">
        <v>103.68600000000001</v>
      </c>
      <c r="K3831" s="21">
        <v>6221160</v>
      </c>
      <c r="L3831" s="21">
        <v>6000000</v>
      </c>
      <c r="M3831" s="21">
        <v>6000000</v>
      </c>
      <c r="N3831" s="21"/>
      <c r="O3831" s="21"/>
      <c r="P3831" s="21"/>
      <c r="Q3831" s="21"/>
      <c r="R3831" s="22">
        <v>5.04</v>
      </c>
      <c r="S3831" s="22">
        <v>5.04</v>
      </c>
      <c r="T3831" s="20" t="s">
        <v>89</v>
      </c>
      <c r="U3831" s="21">
        <v>13440</v>
      </c>
      <c r="V3831" s="21">
        <v>302400</v>
      </c>
      <c r="W3831" s="34">
        <v>37945</v>
      </c>
      <c r="X3831" s="34">
        <v>41623</v>
      </c>
      <c r="Y3831" s="109"/>
      <c r="Z3831" s="70" t="s">
        <v>531</v>
      </c>
      <c r="AA3831" s="20" t="s">
        <v>26</v>
      </c>
      <c r="AB3831" s="109"/>
      <c r="AC3831" s="19"/>
      <c r="AD3831" s="22"/>
      <c r="AE3831" s="19"/>
    </row>
    <row r="3832" spans="2:31" x14ac:dyDescent="0.2">
      <c r="B3832" s="14" t="s">
        <v>8626</v>
      </c>
      <c r="C3832" s="33" t="s">
        <v>8625</v>
      </c>
      <c r="D3832" s="16" t="s">
        <v>8622</v>
      </c>
      <c r="E3832" s="104" t="s">
        <v>26</v>
      </c>
      <c r="F3832" s="18" t="s">
        <v>116</v>
      </c>
      <c r="G3832" s="111" t="s">
        <v>26</v>
      </c>
      <c r="H3832" s="102" t="s">
        <v>590</v>
      </c>
      <c r="I3832" s="21">
        <v>10000000</v>
      </c>
      <c r="J3832" s="71">
        <v>111.164</v>
      </c>
      <c r="K3832" s="21">
        <v>11116400</v>
      </c>
      <c r="L3832" s="21">
        <v>10000000</v>
      </c>
      <c r="M3832" s="21">
        <v>10000000</v>
      </c>
      <c r="N3832" s="21"/>
      <c r="O3832" s="21"/>
      <c r="P3832" s="21"/>
      <c r="Q3832" s="21"/>
      <c r="R3832" s="22">
        <v>5.19</v>
      </c>
      <c r="S3832" s="22">
        <v>5.19</v>
      </c>
      <c r="T3832" s="20" t="s">
        <v>89</v>
      </c>
      <c r="U3832" s="21">
        <v>23067</v>
      </c>
      <c r="V3832" s="21">
        <v>519000</v>
      </c>
      <c r="W3832" s="34">
        <v>37945</v>
      </c>
      <c r="X3832" s="34">
        <v>42353</v>
      </c>
      <c r="Y3832" s="109"/>
      <c r="Z3832" s="70" t="s">
        <v>531</v>
      </c>
      <c r="AA3832" s="20" t="s">
        <v>26</v>
      </c>
      <c r="AB3832" s="109"/>
      <c r="AC3832" s="19"/>
      <c r="AD3832" s="22"/>
      <c r="AE3832" s="19"/>
    </row>
    <row r="3833" spans="2:31" x14ac:dyDescent="0.2">
      <c r="B3833" s="14" t="s">
        <v>8624</v>
      </c>
      <c r="C3833" s="33" t="s">
        <v>8623</v>
      </c>
      <c r="D3833" s="16" t="s">
        <v>8622</v>
      </c>
      <c r="E3833" s="104" t="s">
        <v>26</v>
      </c>
      <c r="F3833" s="18" t="s">
        <v>116</v>
      </c>
      <c r="G3833" s="111" t="s">
        <v>26</v>
      </c>
      <c r="H3833" s="102" t="s">
        <v>590</v>
      </c>
      <c r="I3833" s="21">
        <v>15000000</v>
      </c>
      <c r="J3833" s="71">
        <v>115.914</v>
      </c>
      <c r="K3833" s="21">
        <v>17387100</v>
      </c>
      <c r="L3833" s="21">
        <v>15000000</v>
      </c>
      <c r="M3833" s="21">
        <v>15000000</v>
      </c>
      <c r="N3833" s="21"/>
      <c r="O3833" s="21"/>
      <c r="P3833" s="21"/>
      <c r="Q3833" s="21"/>
      <c r="R3833" s="22">
        <v>5.39</v>
      </c>
      <c r="S3833" s="22">
        <v>5.39</v>
      </c>
      <c r="T3833" s="20" t="s">
        <v>89</v>
      </c>
      <c r="U3833" s="21">
        <v>35933</v>
      </c>
      <c r="V3833" s="21">
        <v>808500</v>
      </c>
      <c r="W3833" s="34">
        <v>37945</v>
      </c>
      <c r="X3833" s="34">
        <v>43449</v>
      </c>
      <c r="Y3833" s="109"/>
      <c r="Z3833" s="70" t="s">
        <v>531</v>
      </c>
      <c r="AA3833" s="20" t="s">
        <v>26</v>
      </c>
      <c r="AB3833" s="109"/>
      <c r="AC3833" s="19"/>
      <c r="AD3833" s="22"/>
      <c r="AE3833" s="19"/>
    </row>
    <row r="3834" spans="2:31" x14ac:dyDescent="0.2">
      <c r="B3834" s="14" t="s">
        <v>8621</v>
      </c>
      <c r="C3834" s="33" t="s">
        <v>8620</v>
      </c>
      <c r="D3834" s="16" t="s">
        <v>8609</v>
      </c>
      <c r="E3834" s="104" t="s">
        <v>26</v>
      </c>
      <c r="F3834" s="18" t="s">
        <v>116</v>
      </c>
      <c r="G3834" s="111" t="s">
        <v>26</v>
      </c>
      <c r="H3834" s="102" t="s">
        <v>590</v>
      </c>
      <c r="I3834" s="21">
        <v>25000000</v>
      </c>
      <c r="J3834" s="71">
        <v>102.69</v>
      </c>
      <c r="K3834" s="21">
        <v>25672500</v>
      </c>
      <c r="L3834" s="21">
        <v>25000000</v>
      </c>
      <c r="M3834" s="21">
        <v>25000000</v>
      </c>
      <c r="N3834" s="21"/>
      <c r="O3834" s="21"/>
      <c r="P3834" s="21"/>
      <c r="Q3834" s="21"/>
      <c r="R3834" s="22">
        <v>6.09</v>
      </c>
      <c r="S3834" s="22">
        <v>6.09</v>
      </c>
      <c r="T3834" s="20" t="s">
        <v>85</v>
      </c>
      <c r="U3834" s="21">
        <v>702042</v>
      </c>
      <c r="V3834" s="21">
        <v>1522500</v>
      </c>
      <c r="W3834" s="34">
        <v>39597</v>
      </c>
      <c r="X3834" s="34">
        <v>41470</v>
      </c>
      <c r="Y3834" s="109"/>
      <c r="Z3834" s="70" t="s">
        <v>531</v>
      </c>
      <c r="AA3834" s="20" t="s">
        <v>26</v>
      </c>
      <c r="AB3834" s="109"/>
      <c r="AC3834" s="19"/>
      <c r="AD3834" s="22"/>
      <c r="AE3834" s="19"/>
    </row>
    <row r="3835" spans="2:31" x14ac:dyDescent="0.2">
      <c r="B3835" s="14" t="s">
        <v>8619</v>
      </c>
      <c r="C3835" s="33" t="s">
        <v>8618</v>
      </c>
      <c r="D3835" s="16" t="s">
        <v>8617</v>
      </c>
      <c r="E3835" s="104" t="s">
        <v>26</v>
      </c>
      <c r="F3835" s="18" t="s">
        <v>116</v>
      </c>
      <c r="G3835" s="111" t="s">
        <v>26</v>
      </c>
      <c r="H3835" s="102" t="s">
        <v>4412</v>
      </c>
      <c r="I3835" s="21">
        <v>10000000</v>
      </c>
      <c r="J3835" s="71">
        <v>118.693</v>
      </c>
      <c r="K3835" s="21">
        <v>11869300</v>
      </c>
      <c r="L3835" s="21">
        <v>10000000</v>
      </c>
      <c r="M3835" s="21">
        <v>10000000</v>
      </c>
      <c r="N3835" s="21"/>
      <c r="O3835" s="21"/>
      <c r="P3835" s="21"/>
      <c r="Q3835" s="21"/>
      <c r="R3835" s="22">
        <v>6.02</v>
      </c>
      <c r="S3835" s="22">
        <v>6.02</v>
      </c>
      <c r="T3835" s="20" t="s">
        <v>4965</v>
      </c>
      <c r="U3835" s="21">
        <v>55183</v>
      </c>
      <c r="V3835" s="21">
        <v>602000</v>
      </c>
      <c r="W3835" s="34">
        <v>39374</v>
      </c>
      <c r="X3835" s="34">
        <v>43067</v>
      </c>
      <c r="Y3835" s="109"/>
      <c r="Z3835" s="70" t="s">
        <v>531</v>
      </c>
      <c r="AA3835" s="20" t="s">
        <v>26</v>
      </c>
      <c r="AB3835" s="109"/>
      <c r="AC3835" s="19"/>
      <c r="AD3835" s="22"/>
      <c r="AE3835" s="19"/>
    </row>
    <row r="3836" spans="2:31" x14ac:dyDescent="0.2">
      <c r="B3836" s="14" t="s">
        <v>8616</v>
      </c>
      <c r="C3836" s="33" t="s">
        <v>8615</v>
      </c>
      <c r="D3836" s="16" t="s">
        <v>8612</v>
      </c>
      <c r="E3836" s="104" t="s">
        <v>26</v>
      </c>
      <c r="F3836" s="18" t="s">
        <v>116</v>
      </c>
      <c r="G3836" s="111" t="s">
        <v>26</v>
      </c>
      <c r="H3836" s="102" t="s">
        <v>5232</v>
      </c>
      <c r="I3836" s="21">
        <v>3350000</v>
      </c>
      <c r="J3836" s="71">
        <v>103.373</v>
      </c>
      <c r="K3836" s="21">
        <v>3462996</v>
      </c>
      <c r="L3836" s="21">
        <v>3350000</v>
      </c>
      <c r="M3836" s="21">
        <v>3350000</v>
      </c>
      <c r="N3836" s="21"/>
      <c r="O3836" s="21"/>
      <c r="P3836" s="21"/>
      <c r="Q3836" s="21"/>
      <c r="R3836" s="22">
        <v>5.65</v>
      </c>
      <c r="S3836" s="22">
        <v>5.65</v>
      </c>
      <c r="T3836" s="20" t="s">
        <v>4949</v>
      </c>
      <c r="U3836" s="21">
        <v>33123</v>
      </c>
      <c r="V3836" s="21">
        <v>189275</v>
      </c>
      <c r="W3836" s="34">
        <v>37895</v>
      </c>
      <c r="X3836" s="34">
        <v>41575</v>
      </c>
      <c r="Y3836" s="109"/>
      <c r="Z3836" s="70" t="s">
        <v>531</v>
      </c>
      <c r="AA3836" s="20" t="s">
        <v>26</v>
      </c>
      <c r="AB3836" s="109"/>
      <c r="AC3836" s="19"/>
      <c r="AD3836" s="22"/>
      <c r="AE3836" s="19"/>
    </row>
    <row r="3837" spans="2:31" x14ac:dyDescent="0.2">
      <c r="B3837" s="14" t="s">
        <v>8614</v>
      </c>
      <c r="C3837" s="33" t="s">
        <v>8613</v>
      </c>
      <c r="D3837" s="16" t="s">
        <v>8612</v>
      </c>
      <c r="E3837" s="104" t="s">
        <v>26</v>
      </c>
      <c r="F3837" s="18" t="s">
        <v>116</v>
      </c>
      <c r="G3837" s="111" t="s">
        <v>26</v>
      </c>
      <c r="H3837" s="102" t="s">
        <v>5232</v>
      </c>
      <c r="I3837" s="21">
        <v>25000000</v>
      </c>
      <c r="J3837" s="71">
        <v>111.57</v>
      </c>
      <c r="K3837" s="21">
        <v>27892500</v>
      </c>
      <c r="L3837" s="21">
        <v>25000000</v>
      </c>
      <c r="M3837" s="21">
        <v>25000000</v>
      </c>
      <c r="N3837" s="21"/>
      <c r="O3837" s="21"/>
      <c r="P3837" s="21"/>
      <c r="Q3837" s="21"/>
      <c r="R3837" s="22">
        <v>5.9</v>
      </c>
      <c r="S3837" s="22">
        <v>5.9</v>
      </c>
      <c r="T3837" s="20" t="s">
        <v>4949</v>
      </c>
      <c r="U3837" s="21">
        <v>258125</v>
      </c>
      <c r="V3837" s="21">
        <v>1475000</v>
      </c>
      <c r="W3837" s="34">
        <v>37895</v>
      </c>
      <c r="X3837" s="34">
        <v>42305</v>
      </c>
      <c r="Y3837" s="109"/>
      <c r="Z3837" s="70" t="s">
        <v>531</v>
      </c>
      <c r="AA3837" s="20" t="s">
        <v>26</v>
      </c>
      <c r="AB3837" s="109"/>
      <c r="AC3837" s="19"/>
      <c r="AD3837" s="22"/>
      <c r="AE3837" s="19"/>
    </row>
    <row r="3838" spans="2:31" x14ac:dyDescent="0.2">
      <c r="B3838" s="14" t="s">
        <v>8611</v>
      </c>
      <c r="C3838" s="33" t="s">
        <v>8610</v>
      </c>
      <c r="D3838" s="16" t="s">
        <v>8609</v>
      </c>
      <c r="E3838" s="104" t="s">
        <v>26</v>
      </c>
      <c r="F3838" s="18" t="s">
        <v>116</v>
      </c>
      <c r="G3838" s="111" t="s">
        <v>26</v>
      </c>
      <c r="H3838" s="102" t="s">
        <v>590</v>
      </c>
      <c r="I3838" s="21">
        <v>15000000</v>
      </c>
      <c r="J3838" s="71">
        <v>121.937</v>
      </c>
      <c r="K3838" s="21">
        <v>18290550</v>
      </c>
      <c r="L3838" s="21">
        <v>15000000</v>
      </c>
      <c r="M3838" s="21">
        <v>15000000</v>
      </c>
      <c r="N3838" s="21"/>
      <c r="O3838" s="21"/>
      <c r="P3838" s="21"/>
      <c r="Q3838" s="21"/>
      <c r="R3838" s="22">
        <v>6.06</v>
      </c>
      <c r="S3838" s="22">
        <v>6.06</v>
      </c>
      <c r="T3838" s="20" t="s">
        <v>4985</v>
      </c>
      <c r="U3838" s="21">
        <v>303000</v>
      </c>
      <c r="V3838" s="21">
        <v>909000</v>
      </c>
      <c r="W3838" s="34">
        <v>39106</v>
      </c>
      <c r="X3838" s="34">
        <v>44621</v>
      </c>
      <c r="Y3838" s="109"/>
      <c r="Z3838" s="70" t="s">
        <v>531</v>
      </c>
      <c r="AA3838" s="20" t="s">
        <v>26</v>
      </c>
      <c r="AB3838" s="109"/>
      <c r="AC3838" s="19"/>
      <c r="AD3838" s="22"/>
      <c r="AE3838" s="19"/>
    </row>
    <row r="3839" spans="2:31" x14ac:dyDescent="0.2">
      <c r="B3839" s="14" t="s">
        <v>8608</v>
      </c>
      <c r="C3839" s="33" t="s">
        <v>8607</v>
      </c>
      <c r="D3839" s="16" t="s">
        <v>8606</v>
      </c>
      <c r="E3839" s="104" t="s">
        <v>5057</v>
      </c>
      <c r="F3839" s="18" t="s">
        <v>116</v>
      </c>
      <c r="G3839" s="111" t="s">
        <v>590</v>
      </c>
      <c r="H3839" s="102" t="s">
        <v>323</v>
      </c>
      <c r="I3839" s="21">
        <v>30000000</v>
      </c>
      <c r="J3839" s="71">
        <v>98.843000000000004</v>
      </c>
      <c r="K3839" s="21">
        <v>29652900</v>
      </c>
      <c r="L3839" s="21">
        <v>30000000</v>
      </c>
      <c r="M3839" s="21">
        <v>30000000</v>
      </c>
      <c r="N3839" s="21"/>
      <c r="O3839" s="21"/>
      <c r="P3839" s="21"/>
      <c r="Q3839" s="21"/>
      <c r="R3839" s="22">
        <v>3.79</v>
      </c>
      <c r="S3839" s="22">
        <v>3.79</v>
      </c>
      <c r="T3839" s="20" t="s">
        <v>4985</v>
      </c>
      <c r="U3839" s="21">
        <v>195817</v>
      </c>
      <c r="V3839" s="21"/>
      <c r="W3839" s="34">
        <v>41172</v>
      </c>
      <c r="X3839" s="34">
        <v>46842</v>
      </c>
      <c r="Y3839" s="109"/>
      <c r="Z3839" s="70" t="s">
        <v>531</v>
      </c>
      <c r="AA3839" s="20" t="s">
        <v>26</v>
      </c>
      <c r="AB3839" s="109"/>
      <c r="AC3839" s="19"/>
      <c r="AD3839" s="22"/>
      <c r="AE3839" s="19"/>
    </row>
    <row r="3840" spans="2:31" x14ac:dyDescent="0.2">
      <c r="B3840" s="14" t="s">
        <v>8605</v>
      </c>
      <c r="C3840" s="33" t="s">
        <v>8604</v>
      </c>
      <c r="D3840" s="16" t="s">
        <v>8603</v>
      </c>
      <c r="E3840" s="104" t="s">
        <v>26</v>
      </c>
      <c r="F3840" s="18" t="s">
        <v>116</v>
      </c>
      <c r="G3840" s="111" t="s">
        <v>26</v>
      </c>
      <c r="H3840" s="102" t="s">
        <v>590</v>
      </c>
      <c r="I3840" s="21">
        <v>10000000</v>
      </c>
      <c r="J3840" s="71">
        <v>108.348</v>
      </c>
      <c r="K3840" s="21">
        <v>10834800</v>
      </c>
      <c r="L3840" s="21">
        <v>10000000</v>
      </c>
      <c r="M3840" s="21">
        <v>10000000</v>
      </c>
      <c r="N3840" s="21"/>
      <c r="O3840" s="21"/>
      <c r="P3840" s="21"/>
      <c r="Q3840" s="21"/>
      <c r="R3840" s="22">
        <v>6.59</v>
      </c>
      <c r="S3840" s="22">
        <v>6.59</v>
      </c>
      <c r="T3840" s="20" t="s">
        <v>85</v>
      </c>
      <c r="U3840" s="21">
        <v>291058</v>
      </c>
      <c r="V3840" s="21">
        <v>659000</v>
      </c>
      <c r="W3840" s="34">
        <v>37459</v>
      </c>
      <c r="X3840" s="34">
        <v>41842</v>
      </c>
      <c r="Y3840" s="109"/>
      <c r="Z3840" s="70" t="s">
        <v>531</v>
      </c>
      <c r="AA3840" s="20" t="s">
        <v>26</v>
      </c>
      <c r="AB3840" s="109"/>
      <c r="AC3840" s="19"/>
      <c r="AD3840" s="22"/>
      <c r="AE3840" s="19"/>
    </row>
    <row r="3841" spans="2:31" x14ac:dyDescent="0.2">
      <c r="B3841" s="14" t="s">
        <v>8602</v>
      </c>
      <c r="C3841" s="33" t="s">
        <v>8601</v>
      </c>
      <c r="D3841" s="16" t="s">
        <v>8598</v>
      </c>
      <c r="E3841" s="104" t="s">
        <v>26</v>
      </c>
      <c r="F3841" s="18" t="s">
        <v>116</v>
      </c>
      <c r="G3841" s="111" t="s">
        <v>26</v>
      </c>
      <c r="H3841" s="102" t="s">
        <v>590</v>
      </c>
      <c r="I3841" s="21">
        <v>12000000</v>
      </c>
      <c r="J3841" s="71">
        <v>105.63500000000001</v>
      </c>
      <c r="K3841" s="21">
        <v>12676200</v>
      </c>
      <c r="L3841" s="21">
        <v>12000000</v>
      </c>
      <c r="M3841" s="21">
        <v>12000000</v>
      </c>
      <c r="N3841" s="21"/>
      <c r="O3841" s="21"/>
      <c r="P3841" s="21"/>
      <c r="Q3841" s="21"/>
      <c r="R3841" s="22">
        <v>6.5</v>
      </c>
      <c r="S3841" s="22">
        <v>6.5</v>
      </c>
      <c r="T3841" s="20" t="s">
        <v>118</v>
      </c>
      <c r="U3841" s="21">
        <v>266500</v>
      </c>
      <c r="V3841" s="21">
        <v>780000</v>
      </c>
      <c r="W3841" s="34">
        <v>39106</v>
      </c>
      <c r="X3841" s="34">
        <v>41698</v>
      </c>
      <c r="Y3841" s="109"/>
      <c r="Z3841" s="70" t="s">
        <v>531</v>
      </c>
      <c r="AA3841" s="20" t="s">
        <v>26</v>
      </c>
      <c r="AB3841" s="109"/>
      <c r="AC3841" s="19"/>
      <c r="AD3841" s="22"/>
      <c r="AE3841" s="19"/>
    </row>
    <row r="3842" spans="2:31" x14ac:dyDescent="0.2">
      <c r="B3842" s="14" t="s">
        <v>8600</v>
      </c>
      <c r="C3842" s="33" t="s">
        <v>8599</v>
      </c>
      <c r="D3842" s="16" t="s">
        <v>8598</v>
      </c>
      <c r="E3842" s="104" t="s">
        <v>26</v>
      </c>
      <c r="F3842" s="18" t="s">
        <v>116</v>
      </c>
      <c r="G3842" s="111" t="s">
        <v>26</v>
      </c>
      <c r="H3842" s="102" t="s">
        <v>590</v>
      </c>
      <c r="I3842" s="21">
        <v>20000000</v>
      </c>
      <c r="J3842" s="71">
        <v>115.676</v>
      </c>
      <c r="K3842" s="21">
        <v>23135200</v>
      </c>
      <c r="L3842" s="21">
        <v>20000000</v>
      </c>
      <c r="M3842" s="21">
        <v>20000000</v>
      </c>
      <c r="N3842" s="21"/>
      <c r="O3842" s="21"/>
      <c r="P3842" s="21"/>
      <c r="Q3842" s="21"/>
      <c r="R3842" s="22">
        <v>6.6</v>
      </c>
      <c r="S3842" s="22">
        <v>6.6</v>
      </c>
      <c r="T3842" s="20" t="s">
        <v>118</v>
      </c>
      <c r="U3842" s="21">
        <v>451000</v>
      </c>
      <c r="V3842" s="21">
        <v>1320000</v>
      </c>
      <c r="W3842" s="34">
        <v>39107</v>
      </c>
      <c r="X3842" s="34">
        <v>42794</v>
      </c>
      <c r="Y3842" s="109"/>
      <c r="Z3842" s="70" t="s">
        <v>531</v>
      </c>
      <c r="AA3842" s="20" t="s">
        <v>26</v>
      </c>
      <c r="AB3842" s="109"/>
      <c r="AC3842" s="19"/>
      <c r="AD3842" s="22"/>
      <c r="AE3842" s="19"/>
    </row>
    <row r="3843" spans="2:31" x14ac:dyDescent="0.2">
      <c r="B3843" s="14" t="s">
        <v>8597</v>
      </c>
      <c r="C3843" s="33" t="s">
        <v>8596</v>
      </c>
      <c r="D3843" s="16" t="s">
        <v>8595</v>
      </c>
      <c r="E3843" s="104" t="s">
        <v>26</v>
      </c>
      <c r="F3843" s="18" t="s">
        <v>116</v>
      </c>
      <c r="G3843" s="111" t="s">
        <v>26</v>
      </c>
      <c r="H3843" s="102" t="s">
        <v>590</v>
      </c>
      <c r="I3843" s="21">
        <v>10000000</v>
      </c>
      <c r="J3843" s="71">
        <v>106.535</v>
      </c>
      <c r="K3843" s="21">
        <v>10653500</v>
      </c>
      <c r="L3843" s="21">
        <v>10000000</v>
      </c>
      <c r="M3843" s="21">
        <v>10000000</v>
      </c>
      <c r="N3843" s="21"/>
      <c r="O3843" s="21"/>
      <c r="P3843" s="21"/>
      <c r="Q3843" s="21"/>
      <c r="R3843" s="22">
        <v>5.72</v>
      </c>
      <c r="S3843" s="22">
        <v>5.72</v>
      </c>
      <c r="T3843" s="20" t="s">
        <v>89</v>
      </c>
      <c r="U3843" s="21">
        <v>28600</v>
      </c>
      <c r="V3843" s="21">
        <v>572000</v>
      </c>
      <c r="W3843" s="34">
        <v>39246</v>
      </c>
      <c r="X3843" s="34">
        <v>41803</v>
      </c>
      <c r="Y3843" s="109"/>
      <c r="Z3843" s="70" t="s">
        <v>531</v>
      </c>
      <c r="AA3843" s="20" t="s">
        <v>26</v>
      </c>
      <c r="AB3843" s="109"/>
      <c r="AC3843" s="19"/>
      <c r="AD3843" s="22"/>
      <c r="AE3843" s="19"/>
    </row>
    <row r="3844" spans="2:31" x14ac:dyDescent="0.2">
      <c r="B3844" s="14" t="s">
        <v>8594</v>
      </c>
      <c r="C3844" s="33" t="s">
        <v>8593</v>
      </c>
      <c r="D3844" s="16" t="s">
        <v>8592</v>
      </c>
      <c r="E3844" s="104" t="s">
        <v>26</v>
      </c>
      <c r="F3844" s="18" t="s">
        <v>116</v>
      </c>
      <c r="G3844" s="111" t="s">
        <v>26</v>
      </c>
      <c r="H3844" s="102" t="s">
        <v>590</v>
      </c>
      <c r="I3844" s="21">
        <v>21875000</v>
      </c>
      <c r="J3844" s="71">
        <v>101.495</v>
      </c>
      <c r="K3844" s="21">
        <v>22202031</v>
      </c>
      <c r="L3844" s="21">
        <v>21875000</v>
      </c>
      <c r="M3844" s="21">
        <v>21875000</v>
      </c>
      <c r="N3844" s="21"/>
      <c r="O3844" s="21"/>
      <c r="P3844" s="21"/>
      <c r="Q3844" s="21"/>
      <c r="R3844" s="22">
        <v>2.2599999999999998</v>
      </c>
      <c r="S3844" s="22">
        <v>5.4279999999999999</v>
      </c>
      <c r="T3844" s="20" t="s">
        <v>4940</v>
      </c>
      <c r="U3844" s="21">
        <v>5493</v>
      </c>
      <c r="V3844" s="21">
        <v>537599</v>
      </c>
      <c r="W3844" s="34">
        <v>38464</v>
      </c>
      <c r="X3844" s="34">
        <v>42183</v>
      </c>
      <c r="Y3844" s="109"/>
      <c r="Z3844" s="70" t="s">
        <v>531</v>
      </c>
      <c r="AA3844" s="20" t="s">
        <v>26</v>
      </c>
      <c r="AB3844" s="109"/>
      <c r="AC3844" s="19"/>
      <c r="AD3844" s="22"/>
      <c r="AE3844" s="19"/>
    </row>
    <row r="3845" spans="2:31" x14ac:dyDescent="0.2">
      <c r="B3845" s="14" t="s">
        <v>8591</v>
      </c>
      <c r="C3845" s="33" t="s">
        <v>8590</v>
      </c>
      <c r="D3845" s="16" t="s">
        <v>8589</v>
      </c>
      <c r="E3845" s="104" t="s">
        <v>26</v>
      </c>
      <c r="F3845" s="18" t="s">
        <v>116</v>
      </c>
      <c r="G3845" s="111" t="s">
        <v>590</v>
      </c>
      <c r="H3845" s="102" t="s">
        <v>590</v>
      </c>
      <c r="I3845" s="21">
        <v>7714286</v>
      </c>
      <c r="J3845" s="71">
        <v>108.392</v>
      </c>
      <c r="K3845" s="21">
        <v>8361669</v>
      </c>
      <c r="L3845" s="21">
        <v>7714286</v>
      </c>
      <c r="M3845" s="21">
        <v>7714286</v>
      </c>
      <c r="N3845" s="21"/>
      <c r="O3845" s="21"/>
      <c r="P3845" s="21"/>
      <c r="Q3845" s="21"/>
      <c r="R3845" s="22">
        <v>5.99</v>
      </c>
      <c r="S3845" s="22">
        <v>5.99</v>
      </c>
      <c r="T3845" s="20" t="s">
        <v>89</v>
      </c>
      <c r="U3845" s="21">
        <v>11552</v>
      </c>
      <c r="V3845" s="21">
        <v>462086</v>
      </c>
      <c r="W3845" s="34">
        <v>38699</v>
      </c>
      <c r="X3845" s="34">
        <v>42360</v>
      </c>
      <c r="Y3845" s="109"/>
      <c r="Z3845" s="70" t="s">
        <v>531</v>
      </c>
      <c r="AA3845" s="20" t="s">
        <v>26</v>
      </c>
      <c r="AB3845" s="109"/>
      <c r="AC3845" s="19"/>
      <c r="AD3845" s="22"/>
      <c r="AE3845" s="19"/>
    </row>
    <row r="3846" spans="2:31" x14ac:dyDescent="0.2">
      <c r="B3846" s="14" t="s">
        <v>8588</v>
      </c>
      <c r="C3846" s="33" t="s">
        <v>8587</v>
      </c>
      <c r="D3846" s="16" t="s">
        <v>8586</v>
      </c>
      <c r="E3846" s="104" t="s">
        <v>26</v>
      </c>
      <c r="F3846" s="18" t="s">
        <v>116</v>
      </c>
      <c r="G3846" s="111" t="s">
        <v>590</v>
      </c>
      <c r="H3846" s="102" t="s">
        <v>503</v>
      </c>
      <c r="I3846" s="21">
        <v>4312813</v>
      </c>
      <c r="J3846" s="71">
        <v>69.56</v>
      </c>
      <c r="K3846" s="21">
        <v>4285704</v>
      </c>
      <c r="L3846" s="21">
        <v>6161161</v>
      </c>
      <c r="M3846" s="21">
        <v>4268538</v>
      </c>
      <c r="N3846" s="21"/>
      <c r="O3846" s="21">
        <v>-51573</v>
      </c>
      <c r="P3846" s="21">
        <v>1841050</v>
      </c>
      <c r="Q3846" s="21"/>
      <c r="R3846" s="22">
        <v>9.75</v>
      </c>
      <c r="S3846" s="22">
        <v>14.670999999999999</v>
      </c>
      <c r="T3846" s="20" t="s">
        <v>4940</v>
      </c>
      <c r="U3846" s="21">
        <v>1669</v>
      </c>
      <c r="V3846" s="21">
        <v>735131</v>
      </c>
      <c r="W3846" s="34">
        <v>41220</v>
      </c>
      <c r="X3846" s="34">
        <v>42277</v>
      </c>
      <c r="Y3846" s="109"/>
      <c r="Z3846" s="70" t="s">
        <v>5188</v>
      </c>
      <c r="AA3846" s="20" t="s">
        <v>26</v>
      </c>
      <c r="AB3846" s="109"/>
      <c r="AC3846" s="19"/>
      <c r="AD3846" s="22"/>
      <c r="AE3846" s="19"/>
    </row>
    <row r="3847" spans="2:31" x14ac:dyDescent="0.2">
      <c r="B3847" s="14" t="s">
        <v>8585</v>
      </c>
      <c r="C3847" s="33" t="s">
        <v>8584</v>
      </c>
      <c r="D3847" s="16" t="s">
        <v>8442</v>
      </c>
      <c r="E3847" s="104" t="s">
        <v>26</v>
      </c>
      <c r="F3847" s="18" t="s">
        <v>116</v>
      </c>
      <c r="G3847" s="111" t="s">
        <v>26</v>
      </c>
      <c r="H3847" s="102" t="s">
        <v>590</v>
      </c>
      <c r="I3847" s="21">
        <v>11000000</v>
      </c>
      <c r="J3847" s="71">
        <v>108.90900000000001</v>
      </c>
      <c r="K3847" s="21">
        <v>11979990</v>
      </c>
      <c r="L3847" s="21">
        <v>11000000</v>
      </c>
      <c r="M3847" s="21">
        <v>11000000</v>
      </c>
      <c r="N3847" s="21"/>
      <c r="O3847" s="21"/>
      <c r="P3847" s="21"/>
      <c r="Q3847" s="21"/>
      <c r="R3847" s="22">
        <v>5.78</v>
      </c>
      <c r="S3847" s="22">
        <v>5.78</v>
      </c>
      <c r="T3847" s="20" t="s">
        <v>89</v>
      </c>
      <c r="U3847" s="21">
        <v>17661</v>
      </c>
      <c r="V3847" s="21">
        <v>635800</v>
      </c>
      <c r="W3847" s="34">
        <v>38281</v>
      </c>
      <c r="X3847" s="34">
        <v>41994</v>
      </c>
      <c r="Y3847" s="109"/>
      <c r="Z3847" s="70" t="s">
        <v>531</v>
      </c>
      <c r="AA3847" s="20" t="s">
        <v>26</v>
      </c>
      <c r="AB3847" s="109"/>
      <c r="AC3847" s="19"/>
      <c r="AD3847" s="22"/>
      <c r="AE3847" s="19"/>
    </row>
    <row r="3848" spans="2:31" x14ac:dyDescent="0.2">
      <c r="B3848" s="14" t="s">
        <v>8583</v>
      </c>
      <c r="C3848" s="33" t="s">
        <v>8582</v>
      </c>
      <c r="D3848" s="16" t="s">
        <v>8442</v>
      </c>
      <c r="E3848" s="104" t="s">
        <v>26</v>
      </c>
      <c r="F3848" s="18" t="s">
        <v>116</v>
      </c>
      <c r="G3848" s="111" t="s">
        <v>26</v>
      </c>
      <c r="H3848" s="102" t="s">
        <v>590</v>
      </c>
      <c r="I3848" s="21">
        <v>10000000</v>
      </c>
      <c r="J3848" s="71">
        <v>114.35</v>
      </c>
      <c r="K3848" s="21">
        <v>11435000</v>
      </c>
      <c r="L3848" s="21">
        <v>10000000</v>
      </c>
      <c r="M3848" s="21">
        <v>10000000</v>
      </c>
      <c r="N3848" s="21"/>
      <c r="O3848" s="21"/>
      <c r="P3848" s="21"/>
      <c r="Q3848" s="21"/>
      <c r="R3848" s="22">
        <v>5.93</v>
      </c>
      <c r="S3848" s="22">
        <v>5.93</v>
      </c>
      <c r="T3848" s="20" t="s">
        <v>89</v>
      </c>
      <c r="U3848" s="21">
        <v>16472</v>
      </c>
      <c r="V3848" s="21">
        <v>593000</v>
      </c>
      <c r="W3848" s="34">
        <v>38281</v>
      </c>
      <c r="X3848" s="34">
        <v>42725</v>
      </c>
      <c r="Y3848" s="109"/>
      <c r="Z3848" s="70" t="s">
        <v>531</v>
      </c>
      <c r="AA3848" s="20" t="s">
        <v>26</v>
      </c>
      <c r="AB3848" s="109"/>
      <c r="AC3848" s="19"/>
      <c r="AD3848" s="22"/>
      <c r="AE3848" s="19"/>
    </row>
    <row r="3849" spans="2:31" x14ac:dyDescent="0.2">
      <c r="B3849" s="14" t="s">
        <v>8581</v>
      </c>
      <c r="C3849" s="33" t="s">
        <v>8580</v>
      </c>
      <c r="D3849" s="16" t="s">
        <v>8579</v>
      </c>
      <c r="E3849" s="104" t="s">
        <v>26</v>
      </c>
      <c r="F3849" s="18" t="s">
        <v>116</v>
      </c>
      <c r="G3849" s="111" t="s">
        <v>26</v>
      </c>
      <c r="H3849" s="102" t="s">
        <v>590</v>
      </c>
      <c r="I3849" s="21">
        <v>7000000</v>
      </c>
      <c r="J3849" s="71">
        <v>101.88200000000001</v>
      </c>
      <c r="K3849" s="21">
        <v>7131740</v>
      </c>
      <c r="L3849" s="21">
        <v>7000000</v>
      </c>
      <c r="M3849" s="21">
        <v>7000000</v>
      </c>
      <c r="N3849" s="21"/>
      <c r="O3849" s="21"/>
      <c r="P3849" s="21"/>
      <c r="Q3849" s="21"/>
      <c r="R3849" s="22">
        <v>5.36</v>
      </c>
      <c r="S3849" s="22">
        <v>5.36</v>
      </c>
      <c r="T3849" s="20" t="s">
        <v>89</v>
      </c>
      <c r="U3849" s="21">
        <v>21887</v>
      </c>
      <c r="V3849" s="21">
        <v>375200</v>
      </c>
      <c r="W3849" s="34">
        <v>37707</v>
      </c>
      <c r="X3849" s="34">
        <v>41435</v>
      </c>
      <c r="Y3849" s="109"/>
      <c r="Z3849" s="70" t="s">
        <v>531</v>
      </c>
      <c r="AA3849" s="20" t="s">
        <v>26</v>
      </c>
      <c r="AB3849" s="109"/>
      <c r="AC3849" s="19"/>
      <c r="AD3849" s="22"/>
      <c r="AE3849" s="19"/>
    </row>
    <row r="3850" spans="2:31" x14ac:dyDescent="0.2">
      <c r="B3850" s="14" t="s">
        <v>8578</v>
      </c>
      <c r="C3850" s="33" t="s">
        <v>8577</v>
      </c>
      <c r="D3850" s="16" t="s">
        <v>8576</v>
      </c>
      <c r="E3850" s="104" t="s">
        <v>26</v>
      </c>
      <c r="F3850" s="18" t="s">
        <v>116</v>
      </c>
      <c r="G3850" s="111" t="s">
        <v>26</v>
      </c>
      <c r="H3850" s="102" t="s">
        <v>5232</v>
      </c>
      <c r="I3850" s="21">
        <v>22010714</v>
      </c>
      <c r="J3850" s="71">
        <v>105.97799999999999</v>
      </c>
      <c r="K3850" s="21">
        <v>23069300</v>
      </c>
      <c r="L3850" s="21">
        <v>21768008</v>
      </c>
      <c r="M3850" s="21">
        <v>21830487</v>
      </c>
      <c r="N3850" s="21"/>
      <c r="O3850" s="21">
        <v>-59508</v>
      </c>
      <c r="P3850" s="21"/>
      <c r="Q3850" s="21"/>
      <c r="R3850" s="22">
        <v>7.86</v>
      </c>
      <c r="S3850" s="22">
        <v>7.6210000000000004</v>
      </c>
      <c r="T3850" s="20" t="s">
        <v>113</v>
      </c>
      <c r="U3850" s="21">
        <v>289914</v>
      </c>
      <c r="V3850" s="21">
        <v>1945148</v>
      </c>
      <c r="W3850" s="34">
        <v>40067</v>
      </c>
      <c r="X3850" s="34">
        <v>41622</v>
      </c>
      <c r="Y3850" s="109"/>
      <c r="Z3850" s="70" t="s">
        <v>531</v>
      </c>
      <c r="AA3850" s="20" t="s">
        <v>26</v>
      </c>
      <c r="AB3850" s="109"/>
      <c r="AC3850" s="19"/>
      <c r="AD3850" s="22"/>
      <c r="AE3850" s="19"/>
    </row>
    <row r="3851" spans="2:31" x14ac:dyDescent="0.2">
      <c r="B3851" s="14" t="s">
        <v>8575</v>
      </c>
      <c r="C3851" s="33" t="s">
        <v>8574</v>
      </c>
      <c r="D3851" s="16" t="s">
        <v>8571</v>
      </c>
      <c r="E3851" s="104" t="s">
        <v>26</v>
      </c>
      <c r="F3851" s="18" t="s">
        <v>116</v>
      </c>
      <c r="G3851" s="111" t="s">
        <v>26</v>
      </c>
      <c r="H3851" s="102" t="s">
        <v>4412</v>
      </c>
      <c r="I3851" s="21">
        <v>12000000</v>
      </c>
      <c r="J3851" s="71">
        <v>102.024</v>
      </c>
      <c r="K3851" s="21">
        <v>12242880</v>
      </c>
      <c r="L3851" s="21">
        <v>12000000</v>
      </c>
      <c r="M3851" s="21">
        <v>12000000</v>
      </c>
      <c r="N3851" s="21"/>
      <c r="O3851" s="21"/>
      <c r="P3851" s="21"/>
      <c r="Q3851" s="21"/>
      <c r="R3851" s="22">
        <v>4.7300000000000004</v>
      </c>
      <c r="S3851" s="22">
        <v>4.7300000000000004</v>
      </c>
      <c r="T3851" s="20" t="s">
        <v>89</v>
      </c>
      <c r="U3851" s="21">
        <v>6307</v>
      </c>
      <c r="V3851" s="21">
        <v>567600</v>
      </c>
      <c r="W3851" s="34">
        <v>37778</v>
      </c>
      <c r="X3851" s="34">
        <v>41452</v>
      </c>
      <c r="Y3851" s="109"/>
      <c r="Z3851" s="70" t="s">
        <v>531</v>
      </c>
      <c r="AA3851" s="20" t="s">
        <v>26</v>
      </c>
      <c r="AB3851" s="109"/>
      <c r="AC3851" s="19"/>
      <c r="AD3851" s="22"/>
      <c r="AE3851" s="19"/>
    </row>
    <row r="3852" spans="2:31" x14ac:dyDescent="0.2">
      <c r="B3852" s="14" t="s">
        <v>8573</v>
      </c>
      <c r="C3852" s="33" t="s">
        <v>8572</v>
      </c>
      <c r="D3852" s="16" t="s">
        <v>8571</v>
      </c>
      <c r="E3852" s="104" t="s">
        <v>26</v>
      </c>
      <c r="F3852" s="18" t="s">
        <v>116</v>
      </c>
      <c r="G3852" s="111" t="s">
        <v>26</v>
      </c>
      <c r="H3852" s="102" t="s">
        <v>4412</v>
      </c>
      <c r="I3852" s="21">
        <v>25000000</v>
      </c>
      <c r="J3852" s="71">
        <v>110.124</v>
      </c>
      <c r="K3852" s="21">
        <v>27531000</v>
      </c>
      <c r="L3852" s="21">
        <v>25000000</v>
      </c>
      <c r="M3852" s="21">
        <v>25000000</v>
      </c>
      <c r="N3852" s="21"/>
      <c r="O3852" s="21"/>
      <c r="P3852" s="21"/>
      <c r="Q3852" s="21"/>
      <c r="R3852" s="22">
        <v>4.88</v>
      </c>
      <c r="S3852" s="22">
        <v>4.88</v>
      </c>
      <c r="T3852" s="20" t="s">
        <v>89</v>
      </c>
      <c r="U3852" s="21">
        <v>13556</v>
      </c>
      <c r="V3852" s="21">
        <v>1220000</v>
      </c>
      <c r="W3852" s="34">
        <v>37778</v>
      </c>
      <c r="X3852" s="34">
        <v>42182</v>
      </c>
      <c r="Y3852" s="109"/>
      <c r="Z3852" s="70" t="s">
        <v>531</v>
      </c>
      <c r="AA3852" s="20" t="s">
        <v>26</v>
      </c>
      <c r="AB3852" s="109"/>
      <c r="AC3852" s="19"/>
      <c r="AD3852" s="22"/>
      <c r="AE3852" s="19"/>
    </row>
    <row r="3853" spans="2:31" x14ac:dyDescent="0.2">
      <c r="B3853" s="14" t="s">
        <v>8570</v>
      </c>
      <c r="C3853" s="33" t="s">
        <v>8569</v>
      </c>
      <c r="D3853" s="16" t="s">
        <v>8568</v>
      </c>
      <c r="E3853" s="104" t="s">
        <v>26</v>
      </c>
      <c r="F3853" s="18" t="s">
        <v>116</v>
      </c>
      <c r="G3853" s="111" t="s">
        <v>590</v>
      </c>
      <c r="H3853" s="102" t="s">
        <v>5591</v>
      </c>
      <c r="I3853" s="21">
        <v>21929095</v>
      </c>
      <c r="J3853" s="71">
        <v>105.148</v>
      </c>
      <c r="K3853" s="21">
        <v>23058005</v>
      </c>
      <c r="L3853" s="21">
        <v>21929095</v>
      </c>
      <c r="M3853" s="21">
        <v>21929095</v>
      </c>
      <c r="N3853" s="21"/>
      <c r="O3853" s="21"/>
      <c r="P3853" s="21"/>
      <c r="Q3853" s="21"/>
      <c r="R3853" s="22">
        <v>9.31</v>
      </c>
      <c r="S3853" s="22">
        <v>9.3059999999999992</v>
      </c>
      <c r="T3853" s="20" t="s">
        <v>118</v>
      </c>
      <c r="U3853" s="21">
        <v>714560</v>
      </c>
      <c r="V3853" s="21">
        <v>2207579</v>
      </c>
      <c r="W3853" s="34">
        <v>39947</v>
      </c>
      <c r="X3853" s="34">
        <v>41820</v>
      </c>
      <c r="Y3853" s="109"/>
      <c r="Z3853" s="70" t="s">
        <v>531</v>
      </c>
      <c r="AA3853" s="20" t="s">
        <v>26</v>
      </c>
      <c r="AB3853" s="109"/>
      <c r="AC3853" s="19"/>
      <c r="AD3853" s="22"/>
      <c r="AE3853" s="19"/>
    </row>
    <row r="3854" spans="2:31" x14ac:dyDescent="0.2">
      <c r="B3854" s="14" t="s">
        <v>8567</v>
      </c>
      <c r="C3854" s="33" t="s">
        <v>8566</v>
      </c>
      <c r="D3854" s="16" t="s">
        <v>8563</v>
      </c>
      <c r="E3854" s="104" t="s">
        <v>26</v>
      </c>
      <c r="F3854" s="18" t="s">
        <v>116</v>
      </c>
      <c r="G3854" s="111" t="s">
        <v>26</v>
      </c>
      <c r="H3854" s="102" t="s">
        <v>590</v>
      </c>
      <c r="I3854" s="21">
        <v>6000000</v>
      </c>
      <c r="J3854" s="71">
        <v>109.47199999999999</v>
      </c>
      <c r="K3854" s="21">
        <v>6568320</v>
      </c>
      <c r="L3854" s="21">
        <v>6000000</v>
      </c>
      <c r="M3854" s="21">
        <v>6000000</v>
      </c>
      <c r="N3854" s="21"/>
      <c r="O3854" s="21"/>
      <c r="P3854" s="21"/>
      <c r="Q3854" s="21"/>
      <c r="R3854" s="22">
        <v>4.24</v>
      </c>
      <c r="S3854" s="22">
        <v>4.24</v>
      </c>
      <c r="T3854" s="20" t="s">
        <v>89</v>
      </c>
      <c r="U3854" s="21">
        <v>11307</v>
      </c>
      <c r="V3854" s="21">
        <v>254400</v>
      </c>
      <c r="W3854" s="34">
        <v>40843</v>
      </c>
      <c r="X3854" s="34">
        <v>43449</v>
      </c>
      <c r="Y3854" s="109"/>
      <c r="Z3854" s="70" t="s">
        <v>531</v>
      </c>
      <c r="AA3854" s="20" t="s">
        <v>26</v>
      </c>
      <c r="AB3854" s="109"/>
      <c r="AC3854" s="19"/>
      <c r="AD3854" s="22"/>
      <c r="AE3854" s="19"/>
    </row>
    <row r="3855" spans="2:31" x14ac:dyDescent="0.2">
      <c r="B3855" s="14" t="s">
        <v>8565</v>
      </c>
      <c r="C3855" s="33" t="s">
        <v>8564</v>
      </c>
      <c r="D3855" s="16" t="s">
        <v>8563</v>
      </c>
      <c r="E3855" s="104" t="s">
        <v>26</v>
      </c>
      <c r="F3855" s="18" t="s">
        <v>116</v>
      </c>
      <c r="G3855" s="111" t="s">
        <v>26</v>
      </c>
      <c r="H3855" s="102" t="s">
        <v>590</v>
      </c>
      <c r="I3855" s="21">
        <v>6000000</v>
      </c>
      <c r="J3855" s="71">
        <v>112.011</v>
      </c>
      <c r="K3855" s="21">
        <v>6720660</v>
      </c>
      <c r="L3855" s="21">
        <v>6000000</v>
      </c>
      <c r="M3855" s="21">
        <v>6000000</v>
      </c>
      <c r="N3855" s="21"/>
      <c r="O3855" s="21"/>
      <c r="P3855" s="21"/>
      <c r="Q3855" s="21"/>
      <c r="R3855" s="22">
        <v>4.8099999999999996</v>
      </c>
      <c r="S3855" s="22">
        <v>4.8099999999999996</v>
      </c>
      <c r="T3855" s="20" t="s">
        <v>89</v>
      </c>
      <c r="U3855" s="21">
        <v>12827</v>
      </c>
      <c r="V3855" s="21">
        <v>288600</v>
      </c>
      <c r="W3855" s="34">
        <v>40843</v>
      </c>
      <c r="X3855" s="34">
        <v>44545</v>
      </c>
      <c r="Y3855" s="109"/>
      <c r="Z3855" s="70" t="s">
        <v>531</v>
      </c>
      <c r="AA3855" s="20" t="s">
        <v>26</v>
      </c>
      <c r="AB3855" s="109"/>
      <c r="AC3855" s="19"/>
      <c r="AD3855" s="22"/>
      <c r="AE3855" s="19"/>
    </row>
    <row r="3856" spans="2:31" x14ac:dyDescent="0.2">
      <c r="B3856" s="14" t="s">
        <v>8562</v>
      </c>
      <c r="C3856" s="33" t="s">
        <v>8561</v>
      </c>
      <c r="D3856" s="16" t="s">
        <v>8558</v>
      </c>
      <c r="E3856" s="104" t="s">
        <v>26</v>
      </c>
      <c r="F3856" s="18" t="s">
        <v>116</v>
      </c>
      <c r="G3856" s="111" t="s">
        <v>26</v>
      </c>
      <c r="H3856" s="102" t="s">
        <v>4412</v>
      </c>
      <c r="I3856" s="21">
        <v>25000000</v>
      </c>
      <c r="J3856" s="71">
        <v>105.068</v>
      </c>
      <c r="K3856" s="21">
        <v>26267000</v>
      </c>
      <c r="L3856" s="21">
        <v>25000000</v>
      </c>
      <c r="M3856" s="21">
        <v>25000000</v>
      </c>
      <c r="N3856" s="21"/>
      <c r="O3856" s="21"/>
      <c r="P3856" s="21"/>
      <c r="Q3856" s="21"/>
      <c r="R3856" s="22">
        <v>6.38</v>
      </c>
      <c r="S3856" s="22">
        <v>6.38</v>
      </c>
      <c r="T3856" s="20" t="s">
        <v>4965</v>
      </c>
      <c r="U3856" s="21">
        <v>190514</v>
      </c>
      <c r="V3856" s="21">
        <v>1595000</v>
      </c>
      <c r="W3856" s="34">
        <v>37866</v>
      </c>
      <c r="X3856" s="34">
        <v>41596</v>
      </c>
      <c r="Y3856" s="109"/>
      <c r="Z3856" s="70" t="s">
        <v>531</v>
      </c>
      <c r="AA3856" s="20" t="s">
        <v>26</v>
      </c>
      <c r="AB3856" s="109"/>
      <c r="AC3856" s="19"/>
      <c r="AD3856" s="22"/>
      <c r="AE3856" s="19"/>
    </row>
    <row r="3857" spans="2:31" x14ac:dyDescent="0.2">
      <c r="B3857" s="14" t="s">
        <v>8560</v>
      </c>
      <c r="C3857" s="33" t="s">
        <v>8559</v>
      </c>
      <c r="D3857" s="16" t="s">
        <v>8558</v>
      </c>
      <c r="E3857" s="104" t="s">
        <v>26</v>
      </c>
      <c r="F3857" s="18" t="s">
        <v>4929</v>
      </c>
      <c r="G3857" s="111" t="s">
        <v>26</v>
      </c>
      <c r="H3857" s="102" t="s">
        <v>4412</v>
      </c>
      <c r="I3857" s="21">
        <v>10000000</v>
      </c>
      <c r="J3857" s="71">
        <v>116.423</v>
      </c>
      <c r="K3857" s="21">
        <v>11642300</v>
      </c>
      <c r="L3857" s="21">
        <v>10000000</v>
      </c>
      <c r="M3857" s="21">
        <v>10000000</v>
      </c>
      <c r="N3857" s="21"/>
      <c r="O3857" s="21"/>
      <c r="P3857" s="21"/>
      <c r="Q3857" s="21"/>
      <c r="R3857" s="22">
        <v>6.55</v>
      </c>
      <c r="S3857" s="22">
        <v>6.55</v>
      </c>
      <c r="T3857" s="20" t="s">
        <v>4965</v>
      </c>
      <c r="U3857" s="21">
        <v>78236</v>
      </c>
      <c r="V3857" s="21">
        <v>655000</v>
      </c>
      <c r="W3857" s="34">
        <v>37866</v>
      </c>
      <c r="X3857" s="34">
        <v>42326</v>
      </c>
      <c r="Y3857" s="109"/>
      <c r="Z3857" s="70" t="s">
        <v>531</v>
      </c>
      <c r="AA3857" s="20" t="s">
        <v>26</v>
      </c>
      <c r="AB3857" s="109"/>
      <c r="AC3857" s="19"/>
      <c r="AD3857" s="22"/>
      <c r="AE3857" s="19"/>
    </row>
    <row r="3858" spans="2:31" x14ac:dyDescent="0.2">
      <c r="B3858" s="14" t="s">
        <v>8557</v>
      </c>
      <c r="C3858" s="33" t="s">
        <v>8556</v>
      </c>
      <c r="D3858" s="16" t="s">
        <v>8551</v>
      </c>
      <c r="E3858" s="104" t="s">
        <v>26</v>
      </c>
      <c r="F3858" s="18" t="s">
        <v>116</v>
      </c>
      <c r="G3858" s="111" t="s">
        <v>26</v>
      </c>
      <c r="H3858" s="102" t="s">
        <v>4412</v>
      </c>
      <c r="I3858" s="21">
        <v>17867880</v>
      </c>
      <c r="J3858" s="71">
        <v>104.218</v>
      </c>
      <c r="K3858" s="21">
        <v>18759240</v>
      </c>
      <c r="L3858" s="21">
        <v>18000000</v>
      </c>
      <c r="M3858" s="21">
        <v>17930776</v>
      </c>
      <c r="N3858" s="21"/>
      <c r="O3858" s="21">
        <v>26310</v>
      </c>
      <c r="P3858" s="21"/>
      <c r="Q3858" s="21"/>
      <c r="R3858" s="22">
        <v>2.34</v>
      </c>
      <c r="S3858" s="22">
        <v>2.4809999999999999</v>
      </c>
      <c r="T3858" s="20" t="s">
        <v>4949</v>
      </c>
      <c r="U3858" s="21">
        <v>90090</v>
      </c>
      <c r="V3858" s="21">
        <v>421200</v>
      </c>
      <c r="W3858" s="34">
        <v>40940</v>
      </c>
      <c r="X3858" s="34">
        <v>42291</v>
      </c>
      <c r="Y3858" s="109"/>
      <c r="Z3858" s="70" t="s">
        <v>531</v>
      </c>
      <c r="AA3858" s="20" t="s">
        <v>26</v>
      </c>
      <c r="AB3858" s="109"/>
      <c r="AC3858" s="19"/>
      <c r="AD3858" s="22"/>
      <c r="AE3858" s="19"/>
    </row>
    <row r="3859" spans="2:31" x14ac:dyDescent="0.2">
      <c r="B3859" s="14" t="s">
        <v>8555</v>
      </c>
      <c r="C3859" s="33" t="s">
        <v>8554</v>
      </c>
      <c r="D3859" s="16" t="s">
        <v>8551</v>
      </c>
      <c r="E3859" s="104" t="s">
        <v>26</v>
      </c>
      <c r="F3859" s="18" t="s">
        <v>116</v>
      </c>
      <c r="G3859" s="111" t="s">
        <v>26</v>
      </c>
      <c r="H3859" s="102" t="s">
        <v>4412</v>
      </c>
      <c r="I3859" s="21">
        <v>30000000</v>
      </c>
      <c r="J3859" s="71">
        <v>106.294</v>
      </c>
      <c r="K3859" s="21">
        <v>31888200</v>
      </c>
      <c r="L3859" s="21">
        <v>30000000</v>
      </c>
      <c r="M3859" s="21">
        <v>30000000</v>
      </c>
      <c r="N3859" s="21"/>
      <c r="O3859" s="21"/>
      <c r="P3859" s="21"/>
      <c r="Q3859" s="21"/>
      <c r="R3859" s="22">
        <v>2.77</v>
      </c>
      <c r="S3859" s="22">
        <v>2.77</v>
      </c>
      <c r="T3859" s="20" t="s">
        <v>89</v>
      </c>
      <c r="U3859" s="21">
        <v>69250</v>
      </c>
      <c r="V3859" s="21">
        <v>831000</v>
      </c>
      <c r="W3859" s="34">
        <v>40676</v>
      </c>
      <c r="X3859" s="34">
        <v>42522</v>
      </c>
      <c r="Y3859" s="109"/>
      <c r="Z3859" s="70" t="s">
        <v>531</v>
      </c>
      <c r="AA3859" s="20" t="s">
        <v>26</v>
      </c>
      <c r="AB3859" s="109"/>
      <c r="AC3859" s="19"/>
      <c r="AD3859" s="22"/>
      <c r="AE3859" s="19"/>
    </row>
    <row r="3860" spans="2:31" x14ac:dyDescent="0.2">
      <c r="B3860" s="14" t="s">
        <v>8553</v>
      </c>
      <c r="C3860" s="33" t="s">
        <v>8552</v>
      </c>
      <c r="D3860" s="16" t="s">
        <v>8551</v>
      </c>
      <c r="E3860" s="104" t="s">
        <v>26</v>
      </c>
      <c r="F3860" s="18" t="s">
        <v>116</v>
      </c>
      <c r="G3860" s="111" t="s">
        <v>26</v>
      </c>
      <c r="H3860" s="102" t="s">
        <v>5977</v>
      </c>
      <c r="I3860" s="21">
        <v>33000000</v>
      </c>
      <c r="J3860" s="71">
        <v>102.209</v>
      </c>
      <c r="K3860" s="21">
        <v>33728970</v>
      </c>
      <c r="L3860" s="21">
        <v>33000000</v>
      </c>
      <c r="M3860" s="21">
        <v>33000000</v>
      </c>
      <c r="N3860" s="21"/>
      <c r="O3860" s="21"/>
      <c r="P3860" s="21"/>
      <c r="Q3860" s="21"/>
      <c r="R3860" s="22">
        <v>2.13</v>
      </c>
      <c r="S3860" s="22">
        <v>2.13</v>
      </c>
      <c r="T3860" s="20" t="s">
        <v>4965</v>
      </c>
      <c r="U3860" s="21">
        <v>89815</v>
      </c>
      <c r="V3860" s="21"/>
      <c r="W3860" s="34">
        <v>41215</v>
      </c>
      <c r="X3860" s="34">
        <v>43054</v>
      </c>
      <c r="Y3860" s="109"/>
      <c r="Z3860" s="70" t="s">
        <v>531</v>
      </c>
      <c r="AA3860" s="20" t="s">
        <v>26</v>
      </c>
      <c r="AB3860" s="109"/>
      <c r="AC3860" s="19"/>
      <c r="AD3860" s="22"/>
      <c r="AE3860" s="19"/>
    </row>
    <row r="3861" spans="2:31" x14ac:dyDescent="0.2">
      <c r="B3861" s="14" t="s">
        <v>8550</v>
      </c>
      <c r="C3861" s="33" t="s">
        <v>8549</v>
      </c>
      <c r="D3861" s="16" t="s">
        <v>8546</v>
      </c>
      <c r="E3861" s="104" t="s">
        <v>26</v>
      </c>
      <c r="F3861" s="18" t="s">
        <v>116</v>
      </c>
      <c r="G3861" s="111" t="s">
        <v>26</v>
      </c>
      <c r="H3861" s="102" t="s">
        <v>4412</v>
      </c>
      <c r="I3861" s="21">
        <v>10000000</v>
      </c>
      <c r="J3861" s="71">
        <v>125.786</v>
      </c>
      <c r="K3861" s="21">
        <v>12578600</v>
      </c>
      <c r="L3861" s="21">
        <v>10000000</v>
      </c>
      <c r="M3861" s="21">
        <v>10000000</v>
      </c>
      <c r="N3861" s="21"/>
      <c r="O3861" s="21"/>
      <c r="P3861" s="21"/>
      <c r="Q3861" s="21"/>
      <c r="R3861" s="22">
        <v>5.83</v>
      </c>
      <c r="S3861" s="22">
        <v>5.83</v>
      </c>
      <c r="T3861" s="20" t="s">
        <v>4949</v>
      </c>
      <c r="U3861" s="21">
        <v>127936</v>
      </c>
      <c r="V3861" s="21">
        <v>583000</v>
      </c>
      <c r="W3861" s="34">
        <v>39149</v>
      </c>
      <c r="X3861" s="34">
        <v>50142</v>
      </c>
      <c r="Y3861" s="109"/>
      <c r="Z3861" s="70" t="s">
        <v>531</v>
      </c>
      <c r="AA3861" s="20" t="s">
        <v>26</v>
      </c>
      <c r="AB3861" s="109"/>
      <c r="AC3861" s="19"/>
      <c r="AD3861" s="22"/>
      <c r="AE3861" s="19"/>
    </row>
    <row r="3862" spans="2:31" x14ac:dyDescent="0.2">
      <c r="B3862" s="14" t="s">
        <v>8548</v>
      </c>
      <c r="C3862" s="33" t="s">
        <v>8547</v>
      </c>
      <c r="D3862" s="16" t="s">
        <v>8546</v>
      </c>
      <c r="E3862" s="104" t="s">
        <v>26</v>
      </c>
      <c r="F3862" s="18" t="s">
        <v>116</v>
      </c>
      <c r="G3862" s="111" t="s">
        <v>26</v>
      </c>
      <c r="H3862" s="102" t="s">
        <v>4412</v>
      </c>
      <c r="I3862" s="21">
        <v>9250000</v>
      </c>
      <c r="J3862" s="71">
        <v>115.952</v>
      </c>
      <c r="K3862" s="21">
        <v>10725560</v>
      </c>
      <c r="L3862" s="21">
        <v>9250000</v>
      </c>
      <c r="M3862" s="21">
        <v>9250000</v>
      </c>
      <c r="N3862" s="21"/>
      <c r="O3862" s="21"/>
      <c r="P3862" s="21"/>
      <c r="Q3862" s="21"/>
      <c r="R3862" s="22">
        <v>5.42</v>
      </c>
      <c r="S3862" s="22">
        <v>5.42</v>
      </c>
      <c r="T3862" s="20" t="s">
        <v>4949</v>
      </c>
      <c r="U3862" s="21">
        <v>110018</v>
      </c>
      <c r="V3862" s="21">
        <v>501350</v>
      </c>
      <c r="W3862" s="34">
        <v>39149</v>
      </c>
      <c r="X3862" s="34">
        <v>42837</v>
      </c>
      <c r="Y3862" s="109"/>
      <c r="Z3862" s="70" t="s">
        <v>531</v>
      </c>
      <c r="AA3862" s="20" t="s">
        <v>26</v>
      </c>
      <c r="AB3862" s="109"/>
      <c r="AC3862" s="19"/>
      <c r="AD3862" s="22"/>
      <c r="AE3862" s="19"/>
    </row>
    <row r="3863" spans="2:31" x14ac:dyDescent="0.2">
      <c r="B3863" s="14" t="s">
        <v>8545</v>
      </c>
      <c r="C3863" s="33" t="s">
        <v>8544</v>
      </c>
      <c r="D3863" s="16" t="s">
        <v>8543</v>
      </c>
      <c r="E3863" s="104" t="s">
        <v>26</v>
      </c>
      <c r="F3863" s="18" t="s">
        <v>116</v>
      </c>
      <c r="G3863" s="111" t="s">
        <v>26</v>
      </c>
      <c r="H3863" s="102" t="s">
        <v>590</v>
      </c>
      <c r="I3863" s="21">
        <v>8300000</v>
      </c>
      <c r="J3863" s="71">
        <v>104.28</v>
      </c>
      <c r="K3863" s="21">
        <v>8655240</v>
      </c>
      <c r="L3863" s="21">
        <v>8300000</v>
      </c>
      <c r="M3863" s="21">
        <v>8300000</v>
      </c>
      <c r="N3863" s="21"/>
      <c r="O3863" s="21"/>
      <c r="P3863" s="21"/>
      <c r="Q3863" s="21"/>
      <c r="R3863" s="22">
        <v>6.08</v>
      </c>
      <c r="S3863" s="22">
        <v>6.08</v>
      </c>
      <c r="T3863" s="20" t="s">
        <v>4949</v>
      </c>
      <c r="U3863" s="21">
        <v>106535</v>
      </c>
      <c r="V3863" s="21">
        <v>504640</v>
      </c>
      <c r="W3863" s="34">
        <v>37869</v>
      </c>
      <c r="X3863" s="34">
        <v>41562</v>
      </c>
      <c r="Y3863" s="109"/>
      <c r="Z3863" s="70" t="s">
        <v>531</v>
      </c>
      <c r="AA3863" s="20" t="s">
        <v>26</v>
      </c>
      <c r="AB3863" s="109"/>
      <c r="AC3863" s="19"/>
      <c r="AD3863" s="22"/>
      <c r="AE3863" s="19"/>
    </row>
    <row r="3864" spans="2:31" x14ac:dyDescent="0.2">
      <c r="B3864" s="14" t="s">
        <v>8542</v>
      </c>
      <c r="C3864" s="33" t="s">
        <v>8541</v>
      </c>
      <c r="D3864" s="16" t="s">
        <v>8538</v>
      </c>
      <c r="E3864" s="104" t="s">
        <v>26</v>
      </c>
      <c r="F3864" s="18" t="s">
        <v>116</v>
      </c>
      <c r="G3864" s="111" t="s">
        <v>26</v>
      </c>
      <c r="H3864" s="102" t="s">
        <v>5232</v>
      </c>
      <c r="I3864" s="21">
        <v>24000000</v>
      </c>
      <c r="J3864" s="71">
        <v>100.298</v>
      </c>
      <c r="K3864" s="21">
        <v>24071520</v>
      </c>
      <c r="L3864" s="21">
        <v>24000000</v>
      </c>
      <c r="M3864" s="21">
        <v>24000000</v>
      </c>
      <c r="N3864" s="21"/>
      <c r="O3864" s="21"/>
      <c r="P3864" s="21"/>
      <c r="Q3864" s="21"/>
      <c r="R3864" s="22">
        <v>5.77</v>
      </c>
      <c r="S3864" s="22">
        <v>5.77</v>
      </c>
      <c r="T3864" s="20" t="s">
        <v>85</v>
      </c>
      <c r="U3864" s="21">
        <v>596233</v>
      </c>
      <c r="V3864" s="21">
        <v>1384800</v>
      </c>
      <c r="W3864" s="34">
        <v>38687</v>
      </c>
      <c r="X3864" s="34">
        <v>41300</v>
      </c>
      <c r="Y3864" s="109"/>
      <c r="Z3864" s="70" t="s">
        <v>531</v>
      </c>
      <c r="AA3864" s="20" t="s">
        <v>26</v>
      </c>
      <c r="AB3864" s="109"/>
      <c r="AC3864" s="19"/>
      <c r="AD3864" s="22"/>
      <c r="AE3864" s="19"/>
    </row>
    <row r="3865" spans="2:31" x14ac:dyDescent="0.2">
      <c r="B3865" s="14" t="s">
        <v>8540</v>
      </c>
      <c r="C3865" s="33" t="s">
        <v>8539</v>
      </c>
      <c r="D3865" s="16" t="s">
        <v>8538</v>
      </c>
      <c r="E3865" s="104" t="s">
        <v>26</v>
      </c>
      <c r="F3865" s="18" t="s">
        <v>116</v>
      </c>
      <c r="G3865" s="111" t="s">
        <v>26</v>
      </c>
      <c r="H3865" s="102" t="s">
        <v>5232</v>
      </c>
      <c r="I3865" s="21">
        <v>1000000</v>
      </c>
      <c r="J3865" s="71">
        <v>112.41200000000001</v>
      </c>
      <c r="K3865" s="21">
        <v>1124120</v>
      </c>
      <c r="L3865" s="21">
        <v>1000000</v>
      </c>
      <c r="M3865" s="21">
        <v>1000000</v>
      </c>
      <c r="N3865" s="21"/>
      <c r="O3865" s="21"/>
      <c r="P3865" s="21"/>
      <c r="Q3865" s="21"/>
      <c r="R3865" s="22">
        <v>5.89</v>
      </c>
      <c r="S3865" s="22">
        <v>5.89</v>
      </c>
      <c r="T3865" s="20" t="s">
        <v>85</v>
      </c>
      <c r="U3865" s="21">
        <v>25360</v>
      </c>
      <c r="V3865" s="21">
        <v>58900</v>
      </c>
      <c r="W3865" s="34">
        <v>38687</v>
      </c>
      <c r="X3865" s="34">
        <v>42395</v>
      </c>
      <c r="Y3865" s="109"/>
      <c r="Z3865" s="70" t="s">
        <v>531</v>
      </c>
      <c r="AA3865" s="20" t="s">
        <v>26</v>
      </c>
      <c r="AB3865" s="109"/>
      <c r="AC3865" s="19"/>
      <c r="AD3865" s="22"/>
      <c r="AE3865" s="19"/>
    </row>
    <row r="3866" spans="2:31" x14ac:dyDescent="0.2">
      <c r="B3866" s="14" t="s">
        <v>8537</v>
      </c>
      <c r="C3866" s="33" t="s">
        <v>8536</v>
      </c>
      <c r="D3866" s="16" t="s">
        <v>8535</v>
      </c>
      <c r="E3866" s="104" t="s">
        <v>26</v>
      </c>
      <c r="F3866" s="18" t="s">
        <v>116</v>
      </c>
      <c r="G3866" s="111" t="s">
        <v>26</v>
      </c>
      <c r="H3866" s="102" t="s">
        <v>590</v>
      </c>
      <c r="I3866" s="21">
        <v>21000000</v>
      </c>
      <c r="J3866" s="71">
        <v>105.718</v>
      </c>
      <c r="K3866" s="21">
        <v>22200780</v>
      </c>
      <c r="L3866" s="21">
        <v>21000000</v>
      </c>
      <c r="M3866" s="21">
        <v>21000000</v>
      </c>
      <c r="N3866" s="21"/>
      <c r="O3866" s="21"/>
      <c r="P3866" s="21"/>
      <c r="Q3866" s="21"/>
      <c r="R3866" s="22">
        <v>4.21</v>
      </c>
      <c r="S3866" s="22">
        <v>4.21</v>
      </c>
      <c r="T3866" s="20" t="s">
        <v>85</v>
      </c>
      <c r="U3866" s="21">
        <v>375743</v>
      </c>
      <c r="V3866" s="21">
        <v>884100</v>
      </c>
      <c r="W3866" s="34">
        <v>40724</v>
      </c>
      <c r="X3866" s="34">
        <v>42579</v>
      </c>
      <c r="Y3866" s="109"/>
      <c r="Z3866" s="70" t="s">
        <v>531</v>
      </c>
      <c r="AA3866" s="20" t="s">
        <v>26</v>
      </c>
      <c r="AB3866" s="109"/>
      <c r="AC3866" s="19"/>
      <c r="AD3866" s="22"/>
      <c r="AE3866" s="19"/>
    </row>
    <row r="3867" spans="2:31" x14ac:dyDescent="0.2">
      <c r="B3867" s="14" t="s">
        <v>8534</v>
      </c>
      <c r="C3867" s="33" t="s">
        <v>8533</v>
      </c>
      <c r="D3867" s="16" t="s">
        <v>8526</v>
      </c>
      <c r="E3867" s="104" t="s">
        <v>26</v>
      </c>
      <c r="F3867" s="18" t="s">
        <v>116</v>
      </c>
      <c r="G3867" s="111" t="s">
        <v>26</v>
      </c>
      <c r="H3867" s="102" t="s">
        <v>4412</v>
      </c>
      <c r="I3867" s="21">
        <v>12000000</v>
      </c>
      <c r="J3867" s="71">
        <v>112.881</v>
      </c>
      <c r="K3867" s="21">
        <v>13545720</v>
      </c>
      <c r="L3867" s="21">
        <v>12000000</v>
      </c>
      <c r="M3867" s="21">
        <v>12000000</v>
      </c>
      <c r="N3867" s="21"/>
      <c r="O3867" s="21"/>
      <c r="P3867" s="21"/>
      <c r="Q3867" s="21"/>
      <c r="R3867" s="22">
        <v>5.56</v>
      </c>
      <c r="S3867" s="22">
        <v>5.56</v>
      </c>
      <c r="T3867" s="20" t="s">
        <v>89</v>
      </c>
      <c r="U3867" s="21">
        <v>35213</v>
      </c>
      <c r="V3867" s="21">
        <v>667200</v>
      </c>
      <c r="W3867" s="34">
        <v>39405</v>
      </c>
      <c r="X3867" s="34">
        <v>42716</v>
      </c>
      <c r="Y3867" s="109"/>
      <c r="Z3867" s="70" t="s">
        <v>531</v>
      </c>
      <c r="AA3867" s="20" t="s">
        <v>26</v>
      </c>
      <c r="AB3867" s="109"/>
      <c r="AC3867" s="19"/>
      <c r="AD3867" s="22"/>
      <c r="AE3867" s="19"/>
    </row>
    <row r="3868" spans="2:31" x14ac:dyDescent="0.2">
      <c r="B3868" s="14" t="s">
        <v>8532</v>
      </c>
      <c r="C3868" s="33" t="s">
        <v>8531</v>
      </c>
      <c r="D3868" s="16" t="s">
        <v>8526</v>
      </c>
      <c r="E3868" s="104" t="s">
        <v>26</v>
      </c>
      <c r="F3868" s="18" t="s">
        <v>116</v>
      </c>
      <c r="G3868" s="111" t="s">
        <v>26</v>
      </c>
      <c r="H3868" s="102" t="s">
        <v>4412</v>
      </c>
      <c r="I3868" s="21">
        <v>3000000</v>
      </c>
      <c r="J3868" s="71">
        <v>117.34</v>
      </c>
      <c r="K3868" s="21">
        <v>3520200</v>
      </c>
      <c r="L3868" s="21">
        <v>3000000</v>
      </c>
      <c r="M3868" s="21">
        <v>3000000</v>
      </c>
      <c r="N3868" s="21"/>
      <c r="O3868" s="21"/>
      <c r="P3868" s="21"/>
      <c r="Q3868" s="21"/>
      <c r="R3868" s="22">
        <v>5.66</v>
      </c>
      <c r="S3868" s="22">
        <v>5.66</v>
      </c>
      <c r="T3868" s="20" t="s">
        <v>89</v>
      </c>
      <c r="U3868" s="21">
        <v>8962</v>
      </c>
      <c r="V3868" s="21">
        <v>169800</v>
      </c>
      <c r="W3868" s="34">
        <v>39405</v>
      </c>
      <c r="X3868" s="34">
        <v>43446</v>
      </c>
      <c r="Y3868" s="109"/>
      <c r="Z3868" s="70" t="s">
        <v>531</v>
      </c>
      <c r="AA3868" s="20" t="s">
        <v>26</v>
      </c>
      <c r="AB3868" s="109"/>
      <c r="AC3868" s="19"/>
      <c r="AD3868" s="22"/>
      <c r="AE3868" s="19"/>
    </row>
    <row r="3869" spans="2:31" x14ac:dyDescent="0.2">
      <c r="B3869" s="14" t="s">
        <v>8530</v>
      </c>
      <c r="C3869" s="33" t="s">
        <v>8529</v>
      </c>
      <c r="D3869" s="16" t="s">
        <v>8526</v>
      </c>
      <c r="E3869" s="104" t="s">
        <v>5057</v>
      </c>
      <c r="F3869" s="18" t="s">
        <v>116</v>
      </c>
      <c r="G3869" s="111" t="s">
        <v>26</v>
      </c>
      <c r="H3869" s="102" t="s">
        <v>4412</v>
      </c>
      <c r="I3869" s="21">
        <v>19500000</v>
      </c>
      <c r="J3869" s="71">
        <v>106.907</v>
      </c>
      <c r="K3869" s="21">
        <v>20846865</v>
      </c>
      <c r="L3869" s="21">
        <v>19500000</v>
      </c>
      <c r="M3869" s="21">
        <v>19500000</v>
      </c>
      <c r="N3869" s="21"/>
      <c r="O3869" s="21"/>
      <c r="P3869" s="21"/>
      <c r="Q3869" s="21"/>
      <c r="R3869" s="22">
        <v>5.82</v>
      </c>
      <c r="S3869" s="22">
        <v>5.82</v>
      </c>
      <c r="T3869" s="20" t="s">
        <v>89</v>
      </c>
      <c r="U3869" s="21">
        <v>3153</v>
      </c>
      <c r="V3869" s="21">
        <v>1134900</v>
      </c>
      <c r="W3869" s="34">
        <v>39982</v>
      </c>
      <c r="X3869" s="34">
        <v>41820</v>
      </c>
      <c r="Y3869" s="109"/>
      <c r="Z3869" s="70" t="s">
        <v>531</v>
      </c>
      <c r="AA3869" s="20" t="s">
        <v>26</v>
      </c>
      <c r="AB3869" s="109"/>
      <c r="AC3869" s="19"/>
      <c r="AD3869" s="22"/>
      <c r="AE3869" s="19"/>
    </row>
    <row r="3870" spans="2:31" x14ac:dyDescent="0.2">
      <c r="B3870" s="14" t="s">
        <v>8528</v>
      </c>
      <c r="C3870" s="33" t="s">
        <v>8527</v>
      </c>
      <c r="D3870" s="16" t="s">
        <v>8526</v>
      </c>
      <c r="E3870" s="104" t="s">
        <v>5057</v>
      </c>
      <c r="F3870" s="18" t="s">
        <v>116</v>
      </c>
      <c r="G3870" s="111" t="s">
        <v>26</v>
      </c>
      <c r="H3870" s="102" t="s">
        <v>4412</v>
      </c>
      <c r="I3870" s="21">
        <v>10000000</v>
      </c>
      <c r="J3870" s="71">
        <v>114.788</v>
      </c>
      <c r="K3870" s="21">
        <v>11478800</v>
      </c>
      <c r="L3870" s="21">
        <v>10000000</v>
      </c>
      <c r="M3870" s="21">
        <v>10000000</v>
      </c>
      <c r="N3870" s="21"/>
      <c r="O3870" s="21"/>
      <c r="P3870" s="21"/>
      <c r="Q3870" s="21"/>
      <c r="R3870" s="22">
        <v>6.47</v>
      </c>
      <c r="S3870" s="22">
        <v>6.47</v>
      </c>
      <c r="T3870" s="20" t="s">
        <v>89</v>
      </c>
      <c r="U3870" s="21">
        <v>1797</v>
      </c>
      <c r="V3870" s="21">
        <v>647000</v>
      </c>
      <c r="W3870" s="34">
        <v>39982</v>
      </c>
      <c r="X3870" s="34">
        <v>42551</v>
      </c>
      <c r="Y3870" s="109"/>
      <c r="Z3870" s="70" t="s">
        <v>531</v>
      </c>
      <c r="AA3870" s="20" t="s">
        <v>26</v>
      </c>
      <c r="AB3870" s="109"/>
      <c r="AC3870" s="19"/>
      <c r="AD3870" s="22"/>
      <c r="AE3870" s="19"/>
    </row>
    <row r="3871" spans="2:31" x14ac:dyDescent="0.2">
      <c r="B3871" s="14" t="s">
        <v>8525</v>
      </c>
      <c r="C3871" s="33" t="s">
        <v>8524</v>
      </c>
      <c r="D3871" s="16" t="s">
        <v>8521</v>
      </c>
      <c r="E3871" s="104" t="s">
        <v>5057</v>
      </c>
      <c r="F3871" s="18" t="s">
        <v>116</v>
      </c>
      <c r="G3871" s="111" t="s">
        <v>26</v>
      </c>
      <c r="H3871" s="102" t="s">
        <v>4412</v>
      </c>
      <c r="I3871" s="21">
        <v>9500000</v>
      </c>
      <c r="J3871" s="71">
        <v>107.717</v>
      </c>
      <c r="K3871" s="21">
        <v>10233115</v>
      </c>
      <c r="L3871" s="21">
        <v>9500000</v>
      </c>
      <c r="M3871" s="21">
        <v>9500000</v>
      </c>
      <c r="N3871" s="21"/>
      <c r="O3871" s="21"/>
      <c r="P3871" s="21"/>
      <c r="Q3871" s="21"/>
      <c r="R3871" s="22">
        <v>3.18</v>
      </c>
      <c r="S3871" s="22">
        <v>3.181</v>
      </c>
      <c r="T3871" s="20" t="s">
        <v>118</v>
      </c>
      <c r="U3871" s="21">
        <v>109092</v>
      </c>
      <c r="V3871" s="21">
        <v>208113</v>
      </c>
      <c r="W3871" s="34">
        <v>40857</v>
      </c>
      <c r="X3871" s="34">
        <v>43447</v>
      </c>
      <c r="Y3871" s="109"/>
      <c r="Z3871" s="70" t="s">
        <v>531</v>
      </c>
      <c r="AA3871" s="20" t="s">
        <v>26</v>
      </c>
      <c r="AB3871" s="109"/>
      <c r="AC3871" s="19"/>
      <c r="AD3871" s="22"/>
      <c r="AE3871" s="19"/>
    </row>
    <row r="3872" spans="2:31" x14ac:dyDescent="0.2">
      <c r="B3872" s="14" t="s">
        <v>8523</v>
      </c>
      <c r="C3872" s="33" t="s">
        <v>8522</v>
      </c>
      <c r="D3872" s="16" t="s">
        <v>8521</v>
      </c>
      <c r="E3872" s="104" t="s">
        <v>5057</v>
      </c>
      <c r="F3872" s="18" t="s">
        <v>116</v>
      </c>
      <c r="G3872" s="111" t="s">
        <v>26</v>
      </c>
      <c r="H3872" s="102" t="s">
        <v>4412</v>
      </c>
      <c r="I3872" s="21">
        <v>32500000</v>
      </c>
      <c r="J3872" s="71">
        <v>110.482</v>
      </c>
      <c r="K3872" s="21">
        <v>35906650</v>
      </c>
      <c r="L3872" s="21">
        <v>32500000</v>
      </c>
      <c r="M3872" s="21">
        <v>32500000</v>
      </c>
      <c r="N3872" s="21"/>
      <c r="O3872" s="21"/>
      <c r="P3872" s="21"/>
      <c r="Q3872" s="21"/>
      <c r="R3872" s="22">
        <v>3.77</v>
      </c>
      <c r="S3872" s="22">
        <v>3.7709999999999999</v>
      </c>
      <c r="T3872" s="20" t="s">
        <v>118</v>
      </c>
      <c r="U3872" s="21">
        <v>442451</v>
      </c>
      <c r="V3872" s="21">
        <v>844061</v>
      </c>
      <c r="W3872" s="34">
        <v>40857</v>
      </c>
      <c r="X3872" s="34">
        <v>44543</v>
      </c>
      <c r="Y3872" s="109"/>
      <c r="Z3872" s="70" t="s">
        <v>531</v>
      </c>
      <c r="AA3872" s="20" t="s">
        <v>26</v>
      </c>
      <c r="AB3872" s="109"/>
      <c r="AC3872" s="19"/>
      <c r="AD3872" s="22"/>
      <c r="AE3872" s="19"/>
    </row>
    <row r="3873" spans="2:31" x14ac:dyDescent="0.2">
      <c r="B3873" s="14" t="s">
        <v>8520</v>
      </c>
      <c r="C3873" s="33" t="s">
        <v>8519</v>
      </c>
      <c r="D3873" s="16" t="s">
        <v>8518</v>
      </c>
      <c r="E3873" s="104" t="s">
        <v>26</v>
      </c>
      <c r="F3873" s="18" t="s">
        <v>116</v>
      </c>
      <c r="G3873" s="111" t="s">
        <v>26</v>
      </c>
      <c r="H3873" s="102" t="s">
        <v>590</v>
      </c>
      <c r="I3873" s="21">
        <v>25000000</v>
      </c>
      <c r="J3873" s="71">
        <v>104.36499999999999</v>
      </c>
      <c r="K3873" s="21">
        <v>26091250</v>
      </c>
      <c r="L3873" s="21">
        <v>25000000</v>
      </c>
      <c r="M3873" s="21">
        <v>25000000</v>
      </c>
      <c r="N3873" s="21"/>
      <c r="O3873" s="21"/>
      <c r="P3873" s="21"/>
      <c r="Q3873" s="21"/>
      <c r="R3873" s="22">
        <v>5.05</v>
      </c>
      <c r="S3873" s="22">
        <v>5.05</v>
      </c>
      <c r="T3873" s="20" t="s">
        <v>85</v>
      </c>
      <c r="U3873" s="21">
        <v>536563</v>
      </c>
      <c r="V3873" s="21">
        <v>1262500</v>
      </c>
      <c r="W3873" s="34">
        <v>37974</v>
      </c>
      <c r="X3873" s="34">
        <v>41667</v>
      </c>
      <c r="Y3873" s="109"/>
      <c r="Z3873" s="70" t="s">
        <v>531</v>
      </c>
      <c r="AA3873" s="20" t="s">
        <v>26</v>
      </c>
      <c r="AB3873" s="109"/>
      <c r="AC3873" s="19"/>
      <c r="AD3873" s="22"/>
      <c r="AE3873" s="19"/>
    </row>
    <row r="3874" spans="2:31" x14ac:dyDescent="0.2">
      <c r="B3874" s="14" t="s">
        <v>8517</v>
      </c>
      <c r="C3874" s="33" t="s">
        <v>8516</v>
      </c>
      <c r="D3874" s="16" t="s">
        <v>8515</v>
      </c>
      <c r="E3874" s="104" t="s">
        <v>26</v>
      </c>
      <c r="F3874" s="18" t="s">
        <v>116</v>
      </c>
      <c r="G3874" s="111" t="s">
        <v>26</v>
      </c>
      <c r="H3874" s="102" t="s">
        <v>590</v>
      </c>
      <c r="I3874" s="21">
        <v>17000000</v>
      </c>
      <c r="J3874" s="71">
        <v>107.992</v>
      </c>
      <c r="K3874" s="21">
        <v>18358640</v>
      </c>
      <c r="L3874" s="21">
        <v>17000000</v>
      </c>
      <c r="M3874" s="21">
        <v>17000000</v>
      </c>
      <c r="N3874" s="21"/>
      <c r="O3874" s="21"/>
      <c r="P3874" s="21"/>
      <c r="Q3874" s="21"/>
      <c r="R3874" s="22">
        <v>5.84</v>
      </c>
      <c r="S3874" s="22">
        <v>5.84</v>
      </c>
      <c r="T3874" s="20" t="s">
        <v>4965</v>
      </c>
      <c r="U3874" s="21">
        <v>85491</v>
      </c>
      <c r="V3874" s="21">
        <v>992800</v>
      </c>
      <c r="W3874" s="34">
        <v>38293</v>
      </c>
      <c r="X3874" s="34">
        <v>41973</v>
      </c>
      <c r="Y3874" s="109"/>
      <c r="Z3874" s="70" t="s">
        <v>531</v>
      </c>
      <c r="AA3874" s="20" t="s">
        <v>26</v>
      </c>
      <c r="AB3874" s="109"/>
      <c r="AC3874" s="19"/>
      <c r="AD3874" s="22"/>
      <c r="AE3874" s="19"/>
    </row>
    <row r="3875" spans="2:31" x14ac:dyDescent="0.2">
      <c r="B3875" s="14" t="s">
        <v>8514</v>
      </c>
      <c r="C3875" s="33" t="s">
        <v>8513</v>
      </c>
      <c r="D3875" s="16" t="s">
        <v>8512</v>
      </c>
      <c r="E3875" s="104" t="s">
        <v>26</v>
      </c>
      <c r="F3875" s="18" t="s">
        <v>116</v>
      </c>
      <c r="G3875" s="111" t="s">
        <v>26</v>
      </c>
      <c r="H3875" s="102" t="s">
        <v>590</v>
      </c>
      <c r="I3875" s="21">
        <v>10000000</v>
      </c>
      <c r="J3875" s="71">
        <v>101.485</v>
      </c>
      <c r="K3875" s="21">
        <v>10148500</v>
      </c>
      <c r="L3875" s="21">
        <v>10000000</v>
      </c>
      <c r="M3875" s="21">
        <v>10000000</v>
      </c>
      <c r="N3875" s="21"/>
      <c r="O3875" s="21"/>
      <c r="P3875" s="21"/>
      <c r="Q3875" s="21"/>
      <c r="R3875" s="22">
        <v>5</v>
      </c>
      <c r="S3875" s="22">
        <v>5</v>
      </c>
      <c r="T3875" s="20" t="s">
        <v>4949</v>
      </c>
      <c r="U3875" s="21">
        <v>84722</v>
      </c>
      <c r="V3875" s="21">
        <v>500000</v>
      </c>
      <c r="W3875" s="34">
        <v>37741</v>
      </c>
      <c r="X3875" s="34">
        <v>41394</v>
      </c>
      <c r="Y3875" s="109"/>
      <c r="Z3875" s="70" t="s">
        <v>531</v>
      </c>
      <c r="AA3875" s="20" t="s">
        <v>26</v>
      </c>
      <c r="AB3875" s="109"/>
      <c r="AC3875" s="19"/>
      <c r="AD3875" s="22"/>
      <c r="AE3875" s="19"/>
    </row>
    <row r="3876" spans="2:31" x14ac:dyDescent="0.2">
      <c r="B3876" s="14" t="s">
        <v>8511</v>
      </c>
      <c r="C3876" s="33" t="s">
        <v>8510</v>
      </c>
      <c r="D3876" s="16" t="s">
        <v>8509</v>
      </c>
      <c r="E3876" s="104" t="s">
        <v>26</v>
      </c>
      <c r="F3876" s="18" t="s">
        <v>116</v>
      </c>
      <c r="G3876" s="111" t="s">
        <v>26</v>
      </c>
      <c r="H3876" s="102" t="s">
        <v>334</v>
      </c>
      <c r="I3876" s="21">
        <v>8625000</v>
      </c>
      <c r="J3876" s="71">
        <v>102.673</v>
      </c>
      <c r="K3876" s="21">
        <v>8855546</v>
      </c>
      <c r="L3876" s="21">
        <v>8625000</v>
      </c>
      <c r="M3876" s="21">
        <v>8625000</v>
      </c>
      <c r="N3876" s="21"/>
      <c r="O3876" s="21"/>
      <c r="P3876" s="21"/>
      <c r="Q3876" s="21"/>
      <c r="R3876" s="22">
        <v>5.61</v>
      </c>
      <c r="S3876" s="22">
        <v>5.61</v>
      </c>
      <c r="T3876" s="20" t="s">
        <v>118</v>
      </c>
      <c r="U3876" s="21">
        <v>166664</v>
      </c>
      <c r="V3876" s="21">
        <v>483863</v>
      </c>
      <c r="W3876" s="34">
        <v>37834</v>
      </c>
      <c r="X3876" s="34">
        <v>41513</v>
      </c>
      <c r="Y3876" s="109"/>
      <c r="Z3876" s="70" t="s">
        <v>531</v>
      </c>
      <c r="AA3876" s="20" t="s">
        <v>26</v>
      </c>
      <c r="AB3876" s="109"/>
      <c r="AC3876" s="19"/>
      <c r="AD3876" s="22"/>
      <c r="AE3876" s="19"/>
    </row>
    <row r="3877" spans="2:31" x14ac:dyDescent="0.2">
      <c r="B3877" s="14" t="s">
        <v>8508</v>
      </c>
      <c r="C3877" s="33" t="s">
        <v>8507</v>
      </c>
      <c r="D3877" s="16" t="s">
        <v>8506</v>
      </c>
      <c r="E3877" s="104" t="s">
        <v>26</v>
      </c>
      <c r="F3877" s="18" t="s">
        <v>116</v>
      </c>
      <c r="G3877" s="111" t="s">
        <v>26</v>
      </c>
      <c r="H3877" s="102" t="s">
        <v>590</v>
      </c>
      <c r="I3877" s="21">
        <v>3600000</v>
      </c>
      <c r="J3877" s="71">
        <v>104.11799999999999</v>
      </c>
      <c r="K3877" s="21">
        <v>3748248</v>
      </c>
      <c r="L3877" s="21">
        <v>3600000</v>
      </c>
      <c r="M3877" s="21">
        <v>3600000</v>
      </c>
      <c r="N3877" s="21"/>
      <c r="O3877" s="21"/>
      <c r="P3877" s="21"/>
      <c r="Q3877" s="21"/>
      <c r="R3877" s="22">
        <v>5.55</v>
      </c>
      <c r="S3877" s="22">
        <v>5.55</v>
      </c>
      <c r="T3877" s="20" t="s">
        <v>89</v>
      </c>
      <c r="U3877" s="21">
        <v>12210</v>
      </c>
      <c r="V3877" s="21">
        <v>199800</v>
      </c>
      <c r="W3877" s="34">
        <v>37923</v>
      </c>
      <c r="X3877" s="34">
        <v>41617</v>
      </c>
      <c r="Y3877" s="109"/>
      <c r="Z3877" s="70" t="s">
        <v>531</v>
      </c>
      <c r="AA3877" s="20" t="s">
        <v>26</v>
      </c>
      <c r="AB3877" s="109"/>
      <c r="AC3877" s="19"/>
      <c r="AD3877" s="22"/>
      <c r="AE3877" s="19"/>
    </row>
    <row r="3878" spans="2:31" x14ac:dyDescent="0.2">
      <c r="B3878" s="14" t="s">
        <v>8505</v>
      </c>
      <c r="C3878" s="33" t="s">
        <v>8504</v>
      </c>
      <c r="D3878" s="16" t="s">
        <v>8503</v>
      </c>
      <c r="E3878" s="104" t="s">
        <v>26</v>
      </c>
      <c r="F3878" s="18" t="s">
        <v>116</v>
      </c>
      <c r="G3878" s="111" t="s">
        <v>26</v>
      </c>
      <c r="H3878" s="102" t="s">
        <v>590</v>
      </c>
      <c r="I3878" s="21">
        <v>20000000</v>
      </c>
      <c r="J3878" s="71">
        <v>112.60899999999999</v>
      </c>
      <c r="K3878" s="21">
        <v>22521800</v>
      </c>
      <c r="L3878" s="21">
        <v>20000000</v>
      </c>
      <c r="M3878" s="21">
        <v>20000000</v>
      </c>
      <c r="N3878" s="21"/>
      <c r="O3878" s="21"/>
      <c r="P3878" s="21"/>
      <c r="Q3878" s="21"/>
      <c r="R3878" s="22">
        <v>5.69</v>
      </c>
      <c r="S3878" s="22">
        <v>5.69</v>
      </c>
      <c r="T3878" s="20" t="s">
        <v>89</v>
      </c>
      <c r="U3878" s="21">
        <v>69544</v>
      </c>
      <c r="V3878" s="21">
        <v>1138000</v>
      </c>
      <c r="W3878" s="34">
        <v>37923</v>
      </c>
      <c r="X3878" s="34">
        <v>42347</v>
      </c>
      <c r="Y3878" s="109"/>
      <c r="Z3878" s="70" t="s">
        <v>531</v>
      </c>
      <c r="AA3878" s="20" t="s">
        <v>26</v>
      </c>
      <c r="AB3878" s="109"/>
      <c r="AC3878" s="19"/>
      <c r="AD3878" s="22"/>
      <c r="AE3878" s="19"/>
    </row>
    <row r="3879" spans="2:31" x14ac:dyDescent="0.2">
      <c r="B3879" s="14" t="s">
        <v>8502</v>
      </c>
      <c r="C3879" s="33" t="s">
        <v>8501</v>
      </c>
      <c r="D3879" s="16" t="s">
        <v>8488</v>
      </c>
      <c r="E3879" s="104" t="s">
        <v>26</v>
      </c>
      <c r="F3879" s="18" t="s">
        <v>116</v>
      </c>
      <c r="G3879" s="111" t="s">
        <v>26</v>
      </c>
      <c r="H3879" s="102" t="s">
        <v>590</v>
      </c>
      <c r="I3879" s="21">
        <v>7000000</v>
      </c>
      <c r="J3879" s="71">
        <v>104.749</v>
      </c>
      <c r="K3879" s="21">
        <v>7332430</v>
      </c>
      <c r="L3879" s="21">
        <v>7000000</v>
      </c>
      <c r="M3879" s="21">
        <v>7000000</v>
      </c>
      <c r="N3879" s="21"/>
      <c r="O3879" s="21"/>
      <c r="P3879" s="21"/>
      <c r="Q3879" s="21"/>
      <c r="R3879" s="22">
        <v>5.51</v>
      </c>
      <c r="S3879" s="22">
        <v>5.51</v>
      </c>
      <c r="T3879" s="20" t="s">
        <v>4985</v>
      </c>
      <c r="U3879" s="21">
        <v>100711</v>
      </c>
      <c r="V3879" s="21">
        <v>385700</v>
      </c>
      <c r="W3879" s="34">
        <v>39136</v>
      </c>
      <c r="X3879" s="34">
        <v>41725</v>
      </c>
      <c r="Y3879" s="109"/>
      <c r="Z3879" s="70" t="s">
        <v>531</v>
      </c>
      <c r="AA3879" s="20" t="s">
        <v>26</v>
      </c>
      <c r="AB3879" s="109"/>
      <c r="AC3879" s="19"/>
      <c r="AD3879" s="22"/>
      <c r="AE3879" s="19"/>
    </row>
    <row r="3880" spans="2:31" x14ac:dyDescent="0.2">
      <c r="B3880" s="14" t="s">
        <v>8500</v>
      </c>
      <c r="C3880" s="33" t="s">
        <v>8499</v>
      </c>
      <c r="D3880" s="16" t="s">
        <v>8488</v>
      </c>
      <c r="E3880" s="104" t="s">
        <v>26</v>
      </c>
      <c r="F3880" s="18" t="s">
        <v>116</v>
      </c>
      <c r="G3880" s="111" t="s">
        <v>26</v>
      </c>
      <c r="H3880" s="102" t="s">
        <v>590</v>
      </c>
      <c r="I3880" s="21">
        <v>16300000</v>
      </c>
      <c r="J3880" s="71">
        <v>111.893</v>
      </c>
      <c r="K3880" s="21">
        <v>18238559</v>
      </c>
      <c r="L3880" s="21">
        <v>16300000</v>
      </c>
      <c r="M3880" s="21">
        <v>16300000</v>
      </c>
      <c r="N3880" s="21"/>
      <c r="O3880" s="21"/>
      <c r="P3880" s="21"/>
      <c r="Q3880" s="21"/>
      <c r="R3880" s="22">
        <v>5.61</v>
      </c>
      <c r="S3880" s="22">
        <v>5.61</v>
      </c>
      <c r="T3880" s="20" t="s">
        <v>4985</v>
      </c>
      <c r="U3880" s="21">
        <v>238768</v>
      </c>
      <c r="V3880" s="21">
        <v>914430</v>
      </c>
      <c r="W3880" s="34">
        <v>39136</v>
      </c>
      <c r="X3880" s="34">
        <v>42821</v>
      </c>
      <c r="Y3880" s="109"/>
      <c r="Z3880" s="70" t="s">
        <v>531</v>
      </c>
      <c r="AA3880" s="20" t="s">
        <v>26</v>
      </c>
      <c r="AB3880" s="109"/>
      <c r="AC3880" s="19"/>
      <c r="AD3880" s="22"/>
      <c r="AE3880" s="19"/>
    </row>
    <row r="3881" spans="2:31" x14ac:dyDescent="0.2">
      <c r="B3881" s="14" t="s">
        <v>8498</v>
      </c>
      <c r="C3881" s="33" t="s">
        <v>8497</v>
      </c>
      <c r="D3881" s="16" t="s">
        <v>8488</v>
      </c>
      <c r="E3881" s="104" t="s">
        <v>26</v>
      </c>
      <c r="F3881" s="18" t="s">
        <v>116</v>
      </c>
      <c r="G3881" s="111" t="s">
        <v>26</v>
      </c>
      <c r="H3881" s="102" t="s">
        <v>590</v>
      </c>
      <c r="I3881" s="21">
        <v>8000000</v>
      </c>
      <c r="J3881" s="71">
        <v>115.297</v>
      </c>
      <c r="K3881" s="21">
        <v>9223760</v>
      </c>
      <c r="L3881" s="21">
        <v>8000000</v>
      </c>
      <c r="M3881" s="21">
        <v>8000000</v>
      </c>
      <c r="N3881" s="21"/>
      <c r="O3881" s="21"/>
      <c r="P3881" s="21"/>
      <c r="Q3881" s="21"/>
      <c r="R3881" s="22">
        <v>5.71</v>
      </c>
      <c r="S3881" s="22">
        <v>5.71</v>
      </c>
      <c r="T3881" s="20" t="s">
        <v>4985</v>
      </c>
      <c r="U3881" s="21">
        <v>119276</v>
      </c>
      <c r="V3881" s="21">
        <v>456800</v>
      </c>
      <c r="W3881" s="34">
        <v>39136</v>
      </c>
      <c r="X3881" s="34">
        <v>43551</v>
      </c>
      <c r="Y3881" s="109"/>
      <c r="Z3881" s="70" t="s">
        <v>531</v>
      </c>
      <c r="AA3881" s="20" t="s">
        <v>26</v>
      </c>
      <c r="AB3881" s="109"/>
      <c r="AC3881" s="19"/>
      <c r="AD3881" s="22"/>
      <c r="AE3881" s="19"/>
    </row>
    <row r="3882" spans="2:31" x14ac:dyDescent="0.2">
      <c r="B3882" s="14" t="s">
        <v>8496</v>
      </c>
      <c r="C3882" s="33" t="s">
        <v>8495</v>
      </c>
      <c r="D3882" s="16" t="s">
        <v>8494</v>
      </c>
      <c r="E3882" s="104" t="s">
        <v>26</v>
      </c>
      <c r="F3882" s="18" t="s">
        <v>116</v>
      </c>
      <c r="G3882" s="111" t="s">
        <v>26</v>
      </c>
      <c r="H3882" s="102" t="s">
        <v>4412</v>
      </c>
      <c r="I3882" s="21">
        <v>25000000</v>
      </c>
      <c r="J3882" s="71">
        <v>106.248</v>
      </c>
      <c r="K3882" s="21">
        <v>26562000</v>
      </c>
      <c r="L3882" s="21">
        <v>25000000</v>
      </c>
      <c r="M3882" s="21">
        <v>25000000</v>
      </c>
      <c r="N3882" s="21"/>
      <c r="O3882" s="21"/>
      <c r="P3882" s="21"/>
      <c r="Q3882" s="21"/>
      <c r="R3882" s="22">
        <v>3.85</v>
      </c>
      <c r="S3882" s="22">
        <v>3.85</v>
      </c>
      <c r="T3882" s="20" t="s">
        <v>89</v>
      </c>
      <c r="U3882" s="21">
        <v>40104</v>
      </c>
      <c r="V3882" s="21">
        <v>962500</v>
      </c>
      <c r="W3882" s="34">
        <v>40136</v>
      </c>
      <c r="X3882" s="34">
        <v>41989</v>
      </c>
      <c r="Y3882" s="109"/>
      <c r="Z3882" s="70" t="s">
        <v>531</v>
      </c>
      <c r="AA3882" s="20" t="s">
        <v>26</v>
      </c>
      <c r="AB3882" s="109"/>
      <c r="AC3882" s="19"/>
      <c r="AD3882" s="22"/>
      <c r="AE3882" s="19"/>
    </row>
    <row r="3883" spans="2:31" x14ac:dyDescent="0.2">
      <c r="B3883" s="14" t="s">
        <v>8493</v>
      </c>
      <c r="C3883" s="33" t="s">
        <v>8492</v>
      </c>
      <c r="D3883" s="16" t="s">
        <v>8491</v>
      </c>
      <c r="E3883" s="104" t="s">
        <v>26</v>
      </c>
      <c r="F3883" s="18" t="s">
        <v>116</v>
      </c>
      <c r="G3883" s="111" t="s">
        <v>26</v>
      </c>
      <c r="H3883" s="102" t="s">
        <v>590</v>
      </c>
      <c r="I3883" s="21">
        <v>19000000</v>
      </c>
      <c r="J3883" s="71">
        <v>112.703</v>
      </c>
      <c r="K3883" s="21">
        <v>21413570</v>
      </c>
      <c r="L3883" s="21">
        <v>19000000</v>
      </c>
      <c r="M3883" s="21">
        <v>19000000</v>
      </c>
      <c r="N3883" s="21"/>
      <c r="O3883" s="21"/>
      <c r="P3883" s="21"/>
      <c r="Q3883" s="21"/>
      <c r="R3883" s="22">
        <v>5.19</v>
      </c>
      <c r="S3883" s="22">
        <v>5.19</v>
      </c>
      <c r="T3883" s="20" t="s">
        <v>85</v>
      </c>
      <c r="U3883" s="21">
        <v>435528</v>
      </c>
      <c r="V3883" s="21">
        <v>986100</v>
      </c>
      <c r="W3883" s="34">
        <v>40310</v>
      </c>
      <c r="X3883" s="34">
        <v>42938</v>
      </c>
      <c r="Y3883" s="109"/>
      <c r="Z3883" s="70" t="s">
        <v>531</v>
      </c>
      <c r="AA3883" s="20" t="s">
        <v>26</v>
      </c>
      <c r="AB3883" s="109"/>
      <c r="AC3883" s="19"/>
      <c r="AD3883" s="22"/>
      <c r="AE3883" s="19"/>
    </row>
    <row r="3884" spans="2:31" x14ac:dyDescent="0.2">
      <c r="B3884" s="14" t="s">
        <v>8490</v>
      </c>
      <c r="C3884" s="33" t="s">
        <v>8489</v>
      </c>
      <c r="D3884" s="16" t="s">
        <v>8488</v>
      </c>
      <c r="E3884" s="104" t="s">
        <v>26</v>
      </c>
      <c r="F3884" s="18" t="s">
        <v>116</v>
      </c>
      <c r="G3884" s="111" t="s">
        <v>26</v>
      </c>
      <c r="H3884" s="102" t="s">
        <v>590</v>
      </c>
      <c r="I3884" s="21">
        <v>25000000</v>
      </c>
      <c r="J3884" s="71">
        <v>106.401</v>
      </c>
      <c r="K3884" s="21">
        <v>26600250</v>
      </c>
      <c r="L3884" s="21">
        <v>25000000</v>
      </c>
      <c r="M3884" s="21">
        <v>25000000</v>
      </c>
      <c r="N3884" s="21"/>
      <c r="O3884" s="21"/>
      <c r="P3884" s="21"/>
      <c r="Q3884" s="21"/>
      <c r="R3884" s="22">
        <v>5.6</v>
      </c>
      <c r="S3884" s="22">
        <v>5.6</v>
      </c>
      <c r="T3884" s="20" t="s">
        <v>118</v>
      </c>
      <c r="U3884" s="21">
        <v>493889</v>
      </c>
      <c r="V3884" s="21">
        <v>1400000</v>
      </c>
      <c r="W3884" s="34">
        <v>38170</v>
      </c>
      <c r="X3884" s="34">
        <v>41875</v>
      </c>
      <c r="Y3884" s="109"/>
      <c r="Z3884" s="70" t="s">
        <v>531</v>
      </c>
      <c r="AA3884" s="20" t="s">
        <v>26</v>
      </c>
      <c r="AB3884" s="109"/>
      <c r="AC3884" s="19"/>
      <c r="AD3884" s="22"/>
      <c r="AE3884" s="19"/>
    </row>
    <row r="3885" spans="2:31" x14ac:dyDescent="0.2">
      <c r="B3885" s="14" t="s">
        <v>8487</v>
      </c>
      <c r="C3885" s="33" t="s">
        <v>8486</v>
      </c>
      <c r="D3885" s="16" t="s">
        <v>8483</v>
      </c>
      <c r="E3885" s="104" t="s">
        <v>26</v>
      </c>
      <c r="F3885" s="18" t="s">
        <v>5018</v>
      </c>
      <c r="G3885" s="111" t="s">
        <v>26</v>
      </c>
      <c r="H3885" s="102" t="s">
        <v>4412</v>
      </c>
      <c r="I3885" s="21">
        <v>32837500</v>
      </c>
      <c r="J3885" s="71">
        <v>105.126</v>
      </c>
      <c r="K3885" s="21">
        <v>34649308</v>
      </c>
      <c r="L3885" s="21">
        <v>32959789</v>
      </c>
      <c r="M3885" s="21">
        <v>32959789</v>
      </c>
      <c r="N3885" s="21"/>
      <c r="O3885" s="21"/>
      <c r="P3885" s="21"/>
      <c r="Q3885" s="21">
        <v>506165</v>
      </c>
      <c r="R3885" s="22">
        <v>4.62</v>
      </c>
      <c r="S3885" s="22">
        <v>4.62</v>
      </c>
      <c r="T3885" s="20" t="s">
        <v>4985</v>
      </c>
      <c r="U3885" s="21">
        <v>393375</v>
      </c>
      <c r="V3885" s="21">
        <v>1510368</v>
      </c>
      <c r="W3885" s="34">
        <v>39133</v>
      </c>
      <c r="X3885" s="34">
        <v>41726</v>
      </c>
      <c r="Y3885" s="109"/>
      <c r="Z3885" s="70" t="s">
        <v>531</v>
      </c>
      <c r="AA3885" s="20" t="s">
        <v>26</v>
      </c>
      <c r="AB3885" s="109"/>
      <c r="AC3885" s="19"/>
      <c r="AD3885" s="22"/>
      <c r="AE3885" s="19"/>
    </row>
    <row r="3886" spans="2:31" x14ac:dyDescent="0.2">
      <c r="B3886" s="14" t="s">
        <v>8485</v>
      </c>
      <c r="C3886" s="33" t="s">
        <v>8484</v>
      </c>
      <c r="D3886" s="16" t="s">
        <v>8483</v>
      </c>
      <c r="E3886" s="104" t="s">
        <v>26</v>
      </c>
      <c r="F3886" s="18" t="s">
        <v>5018</v>
      </c>
      <c r="G3886" s="111" t="s">
        <v>26</v>
      </c>
      <c r="H3886" s="102" t="s">
        <v>4412</v>
      </c>
      <c r="I3886" s="21">
        <v>3940500</v>
      </c>
      <c r="J3886" s="71">
        <v>120.607</v>
      </c>
      <c r="K3886" s="21">
        <v>4770218</v>
      </c>
      <c r="L3886" s="21">
        <v>3955175</v>
      </c>
      <c r="M3886" s="21">
        <v>3955175</v>
      </c>
      <c r="N3886" s="21"/>
      <c r="O3886" s="21"/>
      <c r="P3886" s="21"/>
      <c r="Q3886" s="21">
        <v>60740</v>
      </c>
      <c r="R3886" s="22">
        <v>4.9050000000000002</v>
      </c>
      <c r="S3886" s="22">
        <v>4.9050000000000002</v>
      </c>
      <c r="T3886" s="20" t="s">
        <v>4985</v>
      </c>
      <c r="U3886" s="21">
        <v>50117</v>
      </c>
      <c r="V3886" s="21">
        <v>192425</v>
      </c>
      <c r="W3886" s="34">
        <v>39133</v>
      </c>
      <c r="X3886" s="34">
        <v>44648</v>
      </c>
      <c r="Y3886" s="109"/>
      <c r="Z3886" s="70" t="s">
        <v>531</v>
      </c>
      <c r="AA3886" s="20" t="s">
        <v>26</v>
      </c>
      <c r="AB3886" s="109"/>
      <c r="AC3886" s="19"/>
      <c r="AD3886" s="22"/>
      <c r="AE3886" s="19"/>
    </row>
    <row r="3887" spans="2:31" x14ac:dyDescent="0.2">
      <c r="B3887" s="14" t="s">
        <v>8482</v>
      </c>
      <c r="C3887" s="33" t="s">
        <v>8481</v>
      </c>
      <c r="D3887" s="16" t="s">
        <v>8478</v>
      </c>
      <c r="E3887" s="104" t="s">
        <v>26</v>
      </c>
      <c r="F3887" s="18" t="s">
        <v>116</v>
      </c>
      <c r="G3887" s="111" t="s">
        <v>26</v>
      </c>
      <c r="H3887" s="102" t="s">
        <v>590</v>
      </c>
      <c r="I3887" s="21">
        <v>19000000</v>
      </c>
      <c r="J3887" s="71">
        <v>110.005</v>
      </c>
      <c r="K3887" s="21">
        <v>20900950</v>
      </c>
      <c r="L3887" s="21">
        <v>19000000</v>
      </c>
      <c r="M3887" s="21">
        <v>19000000</v>
      </c>
      <c r="N3887" s="21"/>
      <c r="O3887" s="21"/>
      <c r="P3887" s="21"/>
      <c r="Q3887" s="21"/>
      <c r="R3887" s="22">
        <v>4.05</v>
      </c>
      <c r="S3887" s="22">
        <v>4.05</v>
      </c>
      <c r="T3887" s="20" t="s">
        <v>118</v>
      </c>
      <c r="U3887" s="21">
        <v>286425</v>
      </c>
      <c r="V3887" s="21">
        <v>769500</v>
      </c>
      <c r="W3887" s="34">
        <v>40744</v>
      </c>
      <c r="X3887" s="34">
        <v>43329</v>
      </c>
      <c r="Y3887" s="109"/>
      <c r="Z3887" s="70" t="s">
        <v>531</v>
      </c>
      <c r="AA3887" s="20" t="s">
        <v>26</v>
      </c>
      <c r="AB3887" s="109"/>
      <c r="AC3887" s="19"/>
      <c r="AD3887" s="22"/>
      <c r="AE3887" s="19"/>
    </row>
    <row r="3888" spans="2:31" x14ac:dyDescent="0.2">
      <c r="B3888" s="14" t="s">
        <v>8480</v>
      </c>
      <c r="C3888" s="33" t="s">
        <v>8479</v>
      </c>
      <c r="D3888" s="16" t="s">
        <v>8478</v>
      </c>
      <c r="E3888" s="104" t="s">
        <v>26</v>
      </c>
      <c r="F3888" s="18" t="s">
        <v>116</v>
      </c>
      <c r="G3888" s="111" t="s">
        <v>26</v>
      </c>
      <c r="H3888" s="102" t="s">
        <v>590</v>
      </c>
      <c r="I3888" s="21">
        <v>5000000</v>
      </c>
      <c r="J3888" s="71">
        <v>113.709</v>
      </c>
      <c r="K3888" s="21">
        <v>5685450</v>
      </c>
      <c r="L3888" s="21">
        <v>5000000</v>
      </c>
      <c r="M3888" s="21">
        <v>5000000</v>
      </c>
      <c r="N3888" s="21"/>
      <c r="O3888" s="21"/>
      <c r="P3888" s="21"/>
      <c r="Q3888" s="21"/>
      <c r="R3888" s="22">
        <v>4.78</v>
      </c>
      <c r="S3888" s="22">
        <v>4.78</v>
      </c>
      <c r="T3888" s="20" t="s">
        <v>118</v>
      </c>
      <c r="U3888" s="21">
        <v>88961</v>
      </c>
      <c r="V3888" s="21">
        <v>239000</v>
      </c>
      <c r="W3888" s="34">
        <v>40744</v>
      </c>
      <c r="X3888" s="34">
        <v>44425</v>
      </c>
      <c r="Y3888" s="109"/>
      <c r="Z3888" s="70" t="s">
        <v>531</v>
      </c>
      <c r="AA3888" s="20" t="s">
        <v>26</v>
      </c>
      <c r="AB3888" s="109"/>
      <c r="AC3888" s="19"/>
      <c r="AD3888" s="22"/>
      <c r="AE3888" s="19"/>
    </row>
    <row r="3889" spans="2:31" x14ac:dyDescent="0.2">
      <c r="B3889" s="14" t="s">
        <v>8477</v>
      </c>
      <c r="C3889" s="33" t="s">
        <v>8476</v>
      </c>
      <c r="D3889" s="16" t="s">
        <v>8475</v>
      </c>
      <c r="E3889" s="104" t="s">
        <v>26</v>
      </c>
      <c r="F3889" s="18" t="s">
        <v>116</v>
      </c>
      <c r="G3889" s="111" t="s">
        <v>26</v>
      </c>
      <c r="H3889" s="102" t="s">
        <v>590</v>
      </c>
      <c r="I3889" s="21">
        <v>15561713</v>
      </c>
      <c r="J3889" s="71">
        <v>102.236</v>
      </c>
      <c r="K3889" s="21">
        <v>16071499</v>
      </c>
      <c r="L3889" s="21">
        <v>15720000</v>
      </c>
      <c r="M3889" s="21">
        <v>15705894</v>
      </c>
      <c r="N3889" s="21"/>
      <c r="O3889" s="21">
        <v>23419</v>
      </c>
      <c r="P3889" s="21"/>
      <c r="Q3889" s="21"/>
      <c r="R3889" s="22">
        <v>4.93</v>
      </c>
      <c r="S3889" s="22">
        <v>5.0890000000000004</v>
      </c>
      <c r="T3889" s="20" t="s">
        <v>85</v>
      </c>
      <c r="U3889" s="21">
        <v>325068</v>
      </c>
      <c r="V3889" s="21">
        <v>774996</v>
      </c>
      <c r="W3889" s="34">
        <v>38607</v>
      </c>
      <c r="X3889" s="34">
        <v>41486</v>
      </c>
      <c r="Y3889" s="109"/>
      <c r="Z3889" s="70" t="s">
        <v>531</v>
      </c>
      <c r="AA3889" s="20" t="s">
        <v>26</v>
      </c>
      <c r="AB3889" s="109"/>
      <c r="AC3889" s="19"/>
      <c r="AD3889" s="22"/>
      <c r="AE3889" s="19"/>
    </row>
    <row r="3890" spans="2:31" x14ac:dyDescent="0.2">
      <c r="B3890" s="14" t="s">
        <v>8474</v>
      </c>
      <c r="C3890" s="33" t="s">
        <v>8473</v>
      </c>
      <c r="D3890" s="16" t="s">
        <v>8468</v>
      </c>
      <c r="E3890" s="104" t="s">
        <v>26</v>
      </c>
      <c r="F3890" s="18" t="s">
        <v>116</v>
      </c>
      <c r="G3890" s="111" t="s">
        <v>26</v>
      </c>
      <c r="H3890" s="102" t="s">
        <v>590</v>
      </c>
      <c r="I3890" s="21">
        <v>9000000</v>
      </c>
      <c r="J3890" s="71">
        <v>119.992</v>
      </c>
      <c r="K3890" s="21">
        <v>10799280</v>
      </c>
      <c r="L3890" s="21">
        <v>9000000</v>
      </c>
      <c r="M3890" s="21">
        <v>9000000</v>
      </c>
      <c r="N3890" s="21"/>
      <c r="O3890" s="21"/>
      <c r="P3890" s="21"/>
      <c r="Q3890" s="21"/>
      <c r="R3890" s="22">
        <v>5.99</v>
      </c>
      <c r="S3890" s="22">
        <v>5.9169999999999998</v>
      </c>
      <c r="T3890" s="20" t="s">
        <v>89</v>
      </c>
      <c r="U3890" s="21">
        <v>20965</v>
      </c>
      <c r="V3890" s="21">
        <v>539100</v>
      </c>
      <c r="W3890" s="34">
        <v>39189</v>
      </c>
      <c r="X3890" s="34">
        <v>43633</v>
      </c>
      <c r="Y3890" s="109"/>
      <c r="Z3890" s="70" t="s">
        <v>531</v>
      </c>
      <c r="AA3890" s="20" t="s">
        <v>26</v>
      </c>
      <c r="AB3890" s="109"/>
      <c r="AC3890" s="19"/>
      <c r="AD3890" s="22"/>
      <c r="AE3890" s="19"/>
    </row>
    <row r="3891" spans="2:31" x14ac:dyDescent="0.2">
      <c r="B3891" s="14" t="s">
        <v>8472</v>
      </c>
      <c r="C3891" s="33" t="s">
        <v>8471</v>
      </c>
      <c r="D3891" s="16" t="s">
        <v>8468</v>
      </c>
      <c r="E3891" s="104" t="s">
        <v>26</v>
      </c>
      <c r="F3891" s="18" t="s">
        <v>116</v>
      </c>
      <c r="G3891" s="111" t="s">
        <v>26</v>
      </c>
      <c r="H3891" s="102" t="s">
        <v>590</v>
      </c>
      <c r="I3891" s="21">
        <v>14000000</v>
      </c>
      <c r="J3891" s="71">
        <v>112.794</v>
      </c>
      <c r="K3891" s="21">
        <v>15791160</v>
      </c>
      <c r="L3891" s="21">
        <v>14000000</v>
      </c>
      <c r="M3891" s="21">
        <v>14000000</v>
      </c>
      <c r="N3891" s="21"/>
      <c r="O3891" s="21"/>
      <c r="P3891" s="21"/>
      <c r="Q3891" s="21"/>
      <c r="R3891" s="22">
        <v>5.0599999999999996</v>
      </c>
      <c r="S3891" s="22">
        <v>5.0599999999999996</v>
      </c>
      <c r="T3891" s="20" t="s">
        <v>89</v>
      </c>
      <c r="U3891" s="21">
        <v>23613</v>
      </c>
      <c r="V3891" s="21">
        <v>708400</v>
      </c>
      <c r="W3891" s="34">
        <v>40095</v>
      </c>
      <c r="X3891" s="34">
        <v>43088</v>
      </c>
      <c r="Y3891" s="109"/>
      <c r="Z3891" s="70" t="s">
        <v>531</v>
      </c>
      <c r="AA3891" s="20" t="s">
        <v>26</v>
      </c>
      <c r="AB3891" s="109"/>
      <c r="AC3891" s="19"/>
      <c r="AD3891" s="22"/>
      <c r="AE3891" s="19"/>
    </row>
    <row r="3892" spans="2:31" x14ac:dyDescent="0.2">
      <c r="B3892" s="14" t="s">
        <v>8470</v>
      </c>
      <c r="C3892" s="33" t="s">
        <v>8469</v>
      </c>
      <c r="D3892" s="16" t="s">
        <v>8468</v>
      </c>
      <c r="E3892" s="104" t="s">
        <v>26</v>
      </c>
      <c r="F3892" s="18" t="s">
        <v>116</v>
      </c>
      <c r="G3892" s="111" t="s">
        <v>26</v>
      </c>
      <c r="H3892" s="102" t="s">
        <v>8467</v>
      </c>
      <c r="I3892" s="21">
        <v>26000000</v>
      </c>
      <c r="J3892" s="71">
        <v>100.271</v>
      </c>
      <c r="K3892" s="21">
        <v>26070460</v>
      </c>
      <c r="L3892" s="21">
        <v>26000000</v>
      </c>
      <c r="M3892" s="21">
        <v>26000000</v>
      </c>
      <c r="N3892" s="21"/>
      <c r="O3892" s="21"/>
      <c r="P3892" s="21"/>
      <c r="Q3892" s="21"/>
      <c r="R3892" s="22">
        <v>3.89</v>
      </c>
      <c r="S3892" s="22">
        <v>3.89</v>
      </c>
      <c r="T3892" s="20" t="s">
        <v>89</v>
      </c>
      <c r="U3892" s="21">
        <v>89902</v>
      </c>
      <c r="V3892" s="21"/>
      <c r="W3892" s="34">
        <v>41180</v>
      </c>
      <c r="X3892" s="34">
        <v>45827</v>
      </c>
      <c r="Y3892" s="109"/>
      <c r="Z3892" s="70" t="s">
        <v>531</v>
      </c>
      <c r="AA3892" s="20" t="s">
        <v>26</v>
      </c>
      <c r="AB3892" s="109"/>
      <c r="AC3892" s="19"/>
      <c r="AD3892" s="22"/>
      <c r="AE3892" s="19"/>
    </row>
    <row r="3893" spans="2:31" x14ac:dyDescent="0.2">
      <c r="B3893" s="14" t="s">
        <v>8466</v>
      </c>
      <c r="C3893" s="33" t="s">
        <v>8465</v>
      </c>
      <c r="D3893" s="16" t="s">
        <v>8464</v>
      </c>
      <c r="E3893" s="104" t="s">
        <v>5057</v>
      </c>
      <c r="F3893" s="18" t="s">
        <v>4929</v>
      </c>
      <c r="G3893" s="111" t="s">
        <v>26</v>
      </c>
      <c r="H3893" s="102" t="s">
        <v>590</v>
      </c>
      <c r="I3893" s="21">
        <v>15000000</v>
      </c>
      <c r="J3893" s="71">
        <v>103.611</v>
      </c>
      <c r="K3893" s="21">
        <v>15541650</v>
      </c>
      <c r="L3893" s="21">
        <v>15000000</v>
      </c>
      <c r="M3893" s="21">
        <v>15000000</v>
      </c>
      <c r="N3893" s="21"/>
      <c r="O3893" s="21"/>
      <c r="P3893" s="21"/>
      <c r="Q3893" s="21"/>
      <c r="R3893" s="22">
        <v>3.09</v>
      </c>
      <c r="S3893" s="22">
        <v>3.09</v>
      </c>
      <c r="T3893" s="20" t="s">
        <v>118</v>
      </c>
      <c r="U3893" s="21">
        <v>155788</v>
      </c>
      <c r="V3893" s="21"/>
      <c r="W3893" s="34">
        <v>41089</v>
      </c>
      <c r="X3893" s="34">
        <v>42977</v>
      </c>
      <c r="Y3893" s="109"/>
      <c r="Z3893" s="70" t="s">
        <v>531</v>
      </c>
      <c r="AA3893" s="20" t="s">
        <v>26</v>
      </c>
      <c r="AB3893" s="109"/>
      <c r="AC3893" s="19"/>
      <c r="AD3893" s="22"/>
      <c r="AE3893" s="19"/>
    </row>
    <row r="3894" spans="2:31" x14ac:dyDescent="0.2">
      <c r="B3894" s="14" t="s">
        <v>8463</v>
      </c>
      <c r="C3894" s="33" t="s">
        <v>8462</v>
      </c>
      <c r="D3894" s="16" t="s">
        <v>8457</v>
      </c>
      <c r="E3894" s="104" t="s">
        <v>26</v>
      </c>
      <c r="F3894" s="18" t="s">
        <v>116</v>
      </c>
      <c r="G3894" s="111" t="s">
        <v>26</v>
      </c>
      <c r="H3894" s="102" t="s">
        <v>590</v>
      </c>
      <c r="I3894" s="21">
        <v>10000000</v>
      </c>
      <c r="J3894" s="71">
        <v>115.361</v>
      </c>
      <c r="K3894" s="21">
        <v>11536100</v>
      </c>
      <c r="L3894" s="21">
        <v>10000000</v>
      </c>
      <c r="M3894" s="21">
        <v>10000000</v>
      </c>
      <c r="N3894" s="21"/>
      <c r="O3894" s="21"/>
      <c r="P3894" s="21"/>
      <c r="Q3894" s="21"/>
      <c r="R3894" s="22">
        <v>5.72</v>
      </c>
      <c r="S3894" s="22">
        <v>5.72</v>
      </c>
      <c r="T3894" s="20" t="s">
        <v>118</v>
      </c>
      <c r="U3894" s="21">
        <v>209733</v>
      </c>
      <c r="V3894" s="21">
        <v>572000</v>
      </c>
      <c r="W3894" s="34">
        <v>38161</v>
      </c>
      <c r="X3894" s="34">
        <v>42601</v>
      </c>
      <c r="Y3894" s="109"/>
      <c r="Z3894" s="70" t="s">
        <v>531</v>
      </c>
      <c r="AA3894" s="20" t="s">
        <v>26</v>
      </c>
      <c r="AB3894" s="109"/>
      <c r="AC3894" s="19"/>
      <c r="AD3894" s="22"/>
      <c r="AE3894" s="19"/>
    </row>
    <row r="3895" spans="2:31" x14ac:dyDescent="0.2">
      <c r="B3895" s="14" t="s">
        <v>8461</v>
      </c>
      <c r="C3895" s="33" t="s">
        <v>8460</v>
      </c>
      <c r="D3895" s="16" t="s">
        <v>8457</v>
      </c>
      <c r="E3895" s="104" t="s">
        <v>26</v>
      </c>
      <c r="F3895" s="18" t="s">
        <v>116</v>
      </c>
      <c r="G3895" s="111" t="s">
        <v>26</v>
      </c>
      <c r="H3895" s="102" t="s">
        <v>590</v>
      </c>
      <c r="I3895" s="21">
        <v>15000000</v>
      </c>
      <c r="J3895" s="71">
        <v>118.73</v>
      </c>
      <c r="K3895" s="21">
        <v>17809500</v>
      </c>
      <c r="L3895" s="21">
        <v>15000000</v>
      </c>
      <c r="M3895" s="21">
        <v>15000000</v>
      </c>
      <c r="N3895" s="21"/>
      <c r="O3895" s="21"/>
      <c r="P3895" s="21"/>
      <c r="Q3895" s="21"/>
      <c r="R3895" s="22">
        <v>5.53</v>
      </c>
      <c r="S3895" s="22">
        <v>5.53</v>
      </c>
      <c r="T3895" s="20" t="s">
        <v>89</v>
      </c>
      <c r="U3895" s="21">
        <v>23042</v>
      </c>
      <c r="V3895" s="21">
        <v>829500</v>
      </c>
      <c r="W3895" s="28">
        <v>38698</v>
      </c>
      <c r="X3895" s="28">
        <v>43090</v>
      </c>
      <c r="Y3895" s="109"/>
      <c r="Z3895" s="70" t="s">
        <v>531</v>
      </c>
      <c r="AA3895" s="20" t="s">
        <v>26</v>
      </c>
      <c r="AB3895" s="109"/>
      <c r="AC3895" s="19"/>
      <c r="AD3895" s="22"/>
      <c r="AE3895" s="19"/>
    </row>
    <row r="3896" spans="2:31" x14ac:dyDescent="0.2">
      <c r="B3896" s="14" t="s">
        <v>8459</v>
      </c>
      <c r="C3896" s="33" t="s">
        <v>8458</v>
      </c>
      <c r="D3896" s="16" t="s">
        <v>8457</v>
      </c>
      <c r="E3896" s="104" t="s">
        <v>26</v>
      </c>
      <c r="F3896" s="18" t="s">
        <v>116</v>
      </c>
      <c r="G3896" s="111" t="s">
        <v>26</v>
      </c>
      <c r="H3896" s="102" t="s">
        <v>590</v>
      </c>
      <c r="I3896" s="21">
        <v>3500000</v>
      </c>
      <c r="J3896" s="71">
        <v>125.068</v>
      </c>
      <c r="K3896" s="21">
        <v>4377380</v>
      </c>
      <c r="L3896" s="21">
        <v>3500000</v>
      </c>
      <c r="M3896" s="21">
        <v>3500000</v>
      </c>
      <c r="N3896" s="21"/>
      <c r="O3896" s="21"/>
      <c r="P3896" s="21"/>
      <c r="Q3896" s="21"/>
      <c r="R3896" s="22">
        <v>5.68</v>
      </c>
      <c r="S3896" s="22">
        <v>5.68</v>
      </c>
      <c r="T3896" s="20" t="s">
        <v>89</v>
      </c>
      <c r="U3896" s="21">
        <v>5522</v>
      </c>
      <c r="V3896" s="21">
        <v>198800</v>
      </c>
      <c r="W3896" s="34">
        <v>38698</v>
      </c>
      <c r="X3896" s="34">
        <v>44186</v>
      </c>
      <c r="Y3896" s="109"/>
      <c r="Z3896" s="70" t="s">
        <v>531</v>
      </c>
      <c r="AA3896" s="20" t="s">
        <v>26</v>
      </c>
      <c r="AB3896" s="109"/>
      <c r="AC3896" s="19"/>
      <c r="AD3896" s="22"/>
      <c r="AE3896" s="31"/>
    </row>
    <row r="3897" spans="2:31" x14ac:dyDescent="0.2">
      <c r="B3897" s="14" t="s">
        <v>8456</v>
      </c>
      <c r="C3897" s="33" t="s">
        <v>8455</v>
      </c>
      <c r="D3897" s="16" t="s">
        <v>8454</v>
      </c>
      <c r="E3897" s="104" t="s">
        <v>26</v>
      </c>
      <c r="F3897" s="18" t="s">
        <v>116</v>
      </c>
      <c r="G3897" s="111" t="s">
        <v>26</v>
      </c>
      <c r="H3897" s="102" t="s">
        <v>590</v>
      </c>
      <c r="I3897" s="21">
        <v>20000000</v>
      </c>
      <c r="J3897" s="71">
        <v>112.467</v>
      </c>
      <c r="K3897" s="21">
        <v>22493400</v>
      </c>
      <c r="L3897" s="21">
        <v>20000000</v>
      </c>
      <c r="M3897" s="21">
        <v>20000000</v>
      </c>
      <c r="N3897" s="21"/>
      <c r="O3897" s="21"/>
      <c r="P3897" s="21"/>
      <c r="Q3897" s="21"/>
      <c r="R3897" s="22">
        <v>5.62</v>
      </c>
      <c r="S3897" s="22">
        <v>5.62</v>
      </c>
      <c r="T3897" s="20" t="s">
        <v>4985</v>
      </c>
      <c r="U3897" s="21">
        <v>349689</v>
      </c>
      <c r="V3897" s="21">
        <v>1124000</v>
      </c>
      <c r="W3897" s="34">
        <v>38175</v>
      </c>
      <c r="X3897" s="34">
        <v>42622</v>
      </c>
      <c r="Y3897" s="109"/>
      <c r="Z3897" s="70" t="s">
        <v>531</v>
      </c>
      <c r="AA3897" s="20" t="s">
        <v>26</v>
      </c>
      <c r="AB3897" s="109"/>
      <c r="AC3897" s="19"/>
      <c r="AD3897" s="22"/>
      <c r="AE3897" s="31"/>
    </row>
    <row r="3898" spans="2:31" x14ac:dyDescent="0.2">
      <c r="B3898" s="14" t="s">
        <v>8453</v>
      </c>
      <c r="C3898" s="33" t="s">
        <v>8452</v>
      </c>
      <c r="D3898" s="16" t="s">
        <v>8451</v>
      </c>
      <c r="E3898" s="104" t="s">
        <v>26</v>
      </c>
      <c r="F3898" s="18" t="s">
        <v>116</v>
      </c>
      <c r="G3898" s="111" t="s">
        <v>26</v>
      </c>
      <c r="H3898" s="102" t="s">
        <v>590</v>
      </c>
      <c r="I3898" s="21">
        <v>5000000</v>
      </c>
      <c r="J3898" s="71">
        <v>107.861</v>
      </c>
      <c r="K3898" s="21">
        <v>5393050</v>
      </c>
      <c r="L3898" s="21">
        <v>5000000</v>
      </c>
      <c r="M3898" s="21">
        <v>5000000</v>
      </c>
      <c r="N3898" s="21"/>
      <c r="O3898" s="21"/>
      <c r="P3898" s="21"/>
      <c r="Q3898" s="21"/>
      <c r="R3898" s="22">
        <v>5.09</v>
      </c>
      <c r="S3898" s="22">
        <v>5.09</v>
      </c>
      <c r="T3898" s="20" t="s">
        <v>89</v>
      </c>
      <c r="U3898" s="21">
        <v>12018</v>
      </c>
      <c r="V3898" s="21">
        <v>254500</v>
      </c>
      <c r="W3898" s="34">
        <v>38320</v>
      </c>
      <c r="X3898" s="34">
        <v>41987</v>
      </c>
      <c r="Y3898" s="109"/>
      <c r="Z3898" s="70" t="s">
        <v>531</v>
      </c>
      <c r="AA3898" s="20" t="s">
        <v>26</v>
      </c>
      <c r="AB3898" s="109"/>
      <c r="AC3898" s="19"/>
      <c r="AD3898" s="22"/>
      <c r="AE3898" s="31"/>
    </row>
    <row r="3899" spans="2:31" x14ac:dyDescent="0.2">
      <c r="B3899" s="14" t="s">
        <v>8450</v>
      </c>
      <c r="C3899" s="33" t="s">
        <v>8449</v>
      </c>
      <c r="D3899" s="16" t="s">
        <v>8448</v>
      </c>
      <c r="E3899" s="104" t="s">
        <v>5057</v>
      </c>
      <c r="F3899" s="18" t="s">
        <v>116</v>
      </c>
      <c r="G3899" s="111" t="s">
        <v>26</v>
      </c>
      <c r="H3899" s="102" t="s">
        <v>590</v>
      </c>
      <c r="I3899" s="21">
        <v>14500000</v>
      </c>
      <c r="J3899" s="71">
        <v>112.80800000000001</v>
      </c>
      <c r="K3899" s="21">
        <v>16357160</v>
      </c>
      <c r="L3899" s="21">
        <v>14500000</v>
      </c>
      <c r="M3899" s="21">
        <v>14500000</v>
      </c>
      <c r="N3899" s="21"/>
      <c r="O3899" s="21"/>
      <c r="P3899" s="21"/>
      <c r="Q3899" s="21"/>
      <c r="R3899" s="22">
        <v>5.8</v>
      </c>
      <c r="S3899" s="22">
        <v>5.8</v>
      </c>
      <c r="T3899" s="20" t="s">
        <v>4949</v>
      </c>
      <c r="U3899" s="21">
        <v>196233</v>
      </c>
      <c r="V3899" s="21">
        <v>840998</v>
      </c>
      <c r="W3899" s="34">
        <v>40592</v>
      </c>
      <c r="X3899" s="34">
        <v>42467</v>
      </c>
      <c r="Y3899" s="109"/>
      <c r="Z3899" s="70" t="s">
        <v>531</v>
      </c>
      <c r="AA3899" s="20" t="s">
        <v>26</v>
      </c>
      <c r="AB3899" s="109"/>
      <c r="AC3899" s="19"/>
      <c r="AD3899" s="22"/>
      <c r="AE3899" s="31"/>
    </row>
    <row r="3900" spans="2:31" x14ac:dyDescent="0.2">
      <c r="B3900" s="14" t="s">
        <v>8447</v>
      </c>
      <c r="C3900" s="33" t="s">
        <v>8446</v>
      </c>
      <c r="D3900" s="16" t="s">
        <v>8445</v>
      </c>
      <c r="E3900" s="104" t="s">
        <v>26</v>
      </c>
      <c r="F3900" s="18" t="s">
        <v>116</v>
      </c>
      <c r="G3900" s="111" t="s">
        <v>26</v>
      </c>
      <c r="H3900" s="102" t="s">
        <v>5591</v>
      </c>
      <c r="I3900" s="21">
        <v>20000000</v>
      </c>
      <c r="J3900" s="71">
        <v>105.04</v>
      </c>
      <c r="K3900" s="21">
        <v>21008000</v>
      </c>
      <c r="L3900" s="21">
        <v>20000000</v>
      </c>
      <c r="M3900" s="21">
        <v>20000000</v>
      </c>
      <c r="N3900" s="21"/>
      <c r="O3900" s="21"/>
      <c r="P3900" s="21"/>
      <c r="Q3900" s="21"/>
      <c r="R3900" s="22">
        <v>10.36</v>
      </c>
      <c r="S3900" s="22">
        <v>8.766</v>
      </c>
      <c r="T3900" s="20" t="s">
        <v>5189</v>
      </c>
      <c r="U3900" s="21">
        <v>172667</v>
      </c>
      <c r="V3900" s="21">
        <v>801120</v>
      </c>
      <c r="W3900" s="34">
        <v>41102</v>
      </c>
      <c r="X3900" s="34">
        <v>41729</v>
      </c>
      <c r="Y3900" s="109"/>
      <c r="Z3900" s="70" t="s">
        <v>5188</v>
      </c>
      <c r="AA3900" s="20" t="s">
        <v>26</v>
      </c>
      <c r="AB3900" s="109"/>
      <c r="AC3900" s="19"/>
      <c r="AD3900" s="22"/>
      <c r="AE3900" s="31"/>
    </row>
    <row r="3901" spans="2:31" x14ac:dyDescent="0.2">
      <c r="B3901" s="14" t="s">
        <v>8444</v>
      </c>
      <c r="C3901" s="33" t="s">
        <v>8443</v>
      </c>
      <c r="D3901" s="16" t="s">
        <v>8442</v>
      </c>
      <c r="E3901" s="104" t="s">
        <v>26</v>
      </c>
      <c r="F3901" s="18" t="s">
        <v>116</v>
      </c>
      <c r="G3901" s="111" t="s">
        <v>26</v>
      </c>
      <c r="H3901" s="102" t="s">
        <v>590</v>
      </c>
      <c r="I3901" s="21">
        <v>10000000</v>
      </c>
      <c r="J3901" s="71">
        <v>117.43899999999999</v>
      </c>
      <c r="K3901" s="21">
        <v>11743900</v>
      </c>
      <c r="L3901" s="21">
        <v>10000000</v>
      </c>
      <c r="M3901" s="21">
        <v>10000000</v>
      </c>
      <c r="N3901" s="21"/>
      <c r="O3901" s="21"/>
      <c r="P3901" s="21"/>
      <c r="Q3901" s="21"/>
      <c r="R3901" s="22">
        <v>5.53</v>
      </c>
      <c r="S3901" s="22">
        <v>5.53</v>
      </c>
      <c r="T3901" s="20" t="s">
        <v>4949</v>
      </c>
      <c r="U3901" s="21">
        <v>109064</v>
      </c>
      <c r="V3901" s="21">
        <v>553000</v>
      </c>
      <c r="W3901" s="34">
        <v>40606</v>
      </c>
      <c r="X3901" s="34">
        <v>45036</v>
      </c>
      <c r="Y3901" s="109"/>
      <c r="Z3901" s="70" t="s">
        <v>531</v>
      </c>
      <c r="AA3901" s="20" t="s">
        <v>26</v>
      </c>
      <c r="AB3901" s="109"/>
      <c r="AC3901" s="19"/>
      <c r="AD3901" s="22"/>
      <c r="AE3901" s="31"/>
    </row>
    <row r="3902" spans="2:31" x14ac:dyDescent="0.2">
      <c r="B3902" s="14" t="s">
        <v>8441</v>
      </c>
      <c r="C3902" s="33" t="s">
        <v>8440</v>
      </c>
      <c r="D3902" s="16" t="s">
        <v>8439</v>
      </c>
      <c r="E3902" s="104" t="s">
        <v>26</v>
      </c>
      <c r="F3902" s="18" t="s">
        <v>116</v>
      </c>
      <c r="G3902" s="111" t="s">
        <v>26</v>
      </c>
      <c r="H3902" s="102" t="s">
        <v>5232</v>
      </c>
      <c r="I3902" s="21">
        <v>11134760</v>
      </c>
      <c r="J3902" s="71">
        <v>98.43</v>
      </c>
      <c r="K3902" s="21">
        <v>12744198</v>
      </c>
      <c r="L3902" s="21">
        <v>12947473</v>
      </c>
      <c r="M3902" s="21">
        <v>11958432</v>
      </c>
      <c r="N3902" s="21"/>
      <c r="O3902" s="21">
        <v>335954</v>
      </c>
      <c r="P3902" s="21"/>
      <c r="Q3902" s="21"/>
      <c r="R3902" s="22">
        <v>7</v>
      </c>
      <c r="S3902" s="22">
        <v>8.5530000000000008</v>
      </c>
      <c r="T3902" s="20" t="s">
        <v>4940</v>
      </c>
      <c r="U3902" s="21">
        <v>40281</v>
      </c>
      <c r="V3902" s="21">
        <v>848059</v>
      </c>
      <c r="W3902" s="34">
        <v>40325</v>
      </c>
      <c r="X3902" s="34">
        <v>42151</v>
      </c>
      <c r="Y3902" s="109"/>
      <c r="Z3902" s="70" t="s">
        <v>5188</v>
      </c>
      <c r="AA3902" s="20" t="s">
        <v>26</v>
      </c>
      <c r="AB3902" s="109"/>
      <c r="AC3902" s="19"/>
      <c r="AD3902" s="22"/>
      <c r="AE3902" s="31"/>
    </row>
    <row r="3903" spans="2:31" x14ac:dyDescent="0.2">
      <c r="B3903" s="14" t="s">
        <v>8438</v>
      </c>
      <c r="C3903" s="33" t="s">
        <v>8437</v>
      </c>
      <c r="D3903" s="16" t="s">
        <v>8436</v>
      </c>
      <c r="E3903" s="104" t="s">
        <v>26</v>
      </c>
      <c r="F3903" s="18" t="s">
        <v>116</v>
      </c>
      <c r="G3903" s="111" t="s">
        <v>26</v>
      </c>
      <c r="H3903" s="102" t="s">
        <v>590</v>
      </c>
      <c r="I3903" s="21">
        <v>9250000</v>
      </c>
      <c r="J3903" s="71">
        <v>108.803</v>
      </c>
      <c r="K3903" s="21">
        <v>10064277</v>
      </c>
      <c r="L3903" s="21">
        <v>9250000</v>
      </c>
      <c r="M3903" s="21">
        <v>9250000</v>
      </c>
      <c r="N3903" s="21"/>
      <c r="O3903" s="21"/>
      <c r="P3903" s="21"/>
      <c r="Q3903" s="21"/>
      <c r="R3903" s="22">
        <v>5.75</v>
      </c>
      <c r="S3903" s="22">
        <v>5.75</v>
      </c>
      <c r="T3903" s="20" t="s">
        <v>89</v>
      </c>
      <c r="U3903" s="21">
        <v>20684</v>
      </c>
      <c r="V3903" s="21">
        <v>531875</v>
      </c>
      <c r="W3903" s="34">
        <v>37607</v>
      </c>
      <c r="X3903" s="34">
        <v>41990</v>
      </c>
      <c r="Y3903" s="109"/>
      <c r="Z3903" s="70" t="s">
        <v>531</v>
      </c>
      <c r="AA3903" s="20" t="s">
        <v>26</v>
      </c>
      <c r="AB3903" s="109"/>
      <c r="AC3903" s="19"/>
      <c r="AD3903" s="22"/>
      <c r="AE3903" s="31"/>
    </row>
    <row r="3904" spans="2:31" x14ac:dyDescent="0.2">
      <c r="B3904" s="14" t="s">
        <v>8435</v>
      </c>
      <c r="C3904" s="33" t="s">
        <v>8434</v>
      </c>
      <c r="D3904" s="16" t="s">
        <v>8433</v>
      </c>
      <c r="E3904" s="104" t="s">
        <v>26</v>
      </c>
      <c r="F3904" s="18" t="s">
        <v>5018</v>
      </c>
      <c r="G3904" s="111" t="s">
        <v>26</v>
      </c>
      <c r="H3904" s="102" t="s">
        <v>590</v>
      </c>
      <c r="I3904" s="21">
        <v>25000000</v>
      </c>
      <c r="J3904" s="71">
        <v>118.595</v>
      </c>
      <c r="K3904" s="21">
        <v>38152194</v>
      </c>
      <c r="L3904" s="21">
        <v>32170154</v>
      </c>
      <c r="M3904" s="21">
        <v>32170154</v>
      </c>
      <c r="N3904" s="21"/>
      <c r="O3904" s="21"/>
      <c r="P3904" s="21"/>
      <c r="Q3904" s="21">
        <v>402696</v>
      </c>
      <c r="R3904" s="22">
        <v>7.45</v>
      </c>
      <c r="S3904" s="22">
        <v>7.45</v>
      </c>
      <c r="T3904" s="20" t="s">
        <v>4965</v>
      </c>
      <c r="U3904" s="21">
        <v>306242</v>
      </c>
      <c r="V3904" s="21">
        <v>2343585</v>
      </c>
      <c r="W3904" s="34">
        <v>39170</v>
      </c>
      <c r="X3904" s="34">
        <v>44696</v>
      </c>
      <c r="Y3904" s="109"/>
      <c r="Z3904" s="70" t="s">
        <v>531</v>
      </c>
      <c r="AA3904" s="20" t="s">
        <v>26</v>
      </c>
      <c r="AB3904" s="109"/>
      <c r="AC3904" s="19"/>
      <c r="AD3904" s="22"/>
      <c r="AE3904" s="31"/>
    </row>
    <row r="3905" spans="2:31" x14ac:dyDescent="0.2">
      <c r="B3905" s="14" t="s">
        <v>8432</v>
      </c>
      <c r="C3905" s="33" t="s">
        <v>8431</v>
      </c>
      <c r="D3905" s="16" t="s">
        <v>8420</v>
      </c>
      <c r="E3905" s="104" t="s">
        <v>26</v>
      </c>
      <c r="F3905" s="18" t="s">
        <v>116</v>
      </c>
      <c r="G3905" s="111" t="s">
        <v>26</v>
      </c>
      <c r="H3905" s="102" t="s">
        <v>4412</v>
      </c>
      <c r="I3905" s="21">
        <v>18491500</v>
      </c>
      <c r="J3905" s="71">
        <v>104.727</v>
      </c>
      <c r="K3905" s="21">
        <v>18850860</v>
      </c>
      <c r="L3905" s="21">
        <v>18000000</v>
      </c>
      <c r="M3905" s="21">
        <v>18305447</v>
      </c>
      <c r="N3905" s="21"/>
      <c r="O3905" s="21">
        <v>-186053</v>
      </c>
      <c r="P3905" s="21"/>
      <c r="Q3905" s="21"/>
      <c r="R3905" s="22">
        <v>5.25</v>
      </c>
      <c r="S3905" s="22">
        <v>3.657</v>
      </c>
      <c r="T3905" s="20" t="s">
        <v>118</v>
      </c>
      <c r="U3905" s="21">
        <v>378000</v>
      </c>
      <c r="V3905" s="21">
        <v>682500</v>
      </c>
      <c r="W3905" s="34">
        <v>40995</v>
      </c>
      <c r="X3905" s="34">
        <v>41677</v>
      </c>
      <c r="Y3905" s="109"/>
      <c r="Z3905" s="70" t="s">
        <v>531</v>
      </c>
      <c r="AA3905" s="20" t="s">
        <v>26</v>
      </c>
      <c r="AB3905" s="109"/>
      <c r="AC3905" s="19"/>
      <c r="AD3905" s="22"/>
      <c r="AE3905" s="31"/>
    </row>
    <row r="3906" spans="2:31" x14ac:dyDescent="0.2">
      <c r="B3906" s="14" t="s">
        <v>8430</v>
      </c>
      <c r="C3906" s="33" t="s">
        <v>8429</v>
      </c>
      <c r="D3906" s="16" t="s">
        <v>8420</v>
      </c>
      <c r="E3906" s="104" t="s">
        <v>26</v>
      </c>
      <c r="F3906" s="18" t="s">
        <v>116</v>
      </c>
      <c r="G3906" s="111" t="s">
        <v>26</v>
      </c>
      <c r="H3906" s="102" t="s">
        <v>4412</v>
      </c>
      <c r="I3906" s="21">
        <v>8180000</v>
      </c>
      <c r="J3906" s="71">
        <v>120.547</v>
      </c>
      <c r="K3906" s="21">
        <v>9860745</v>
      </c>
      <c r="L3906" s="21">
        <v>8180000</v>
      </c>
      <c r="M3906" s="21">
        <v>8180000</v>
      </c>
      <c r="N3906" s="21"/>
      <c r="O3906" s="21"/>
      <c r="P3906" s="21"/>
      <c r="Q3906" s="21"/>
      <c r="R3906" s="22">
        <v>5.48</v>
      </c>
      <c r="S3906" s="22">
        <v>5.48</v>
      </c>
      <c r="T3906" s="20" t="s">
        <v>118</v>
      </c>
      <c r="U3906" s="21">
        <v>179306</v>
      </c>
      <c r="V3906" s="21">
        <v>448264</v>
      </c>
      <c r="W3906" s="34">
        <v>39058</v>
      </c>
      <c r="X3906" s="34">
        <v>43503</v>
      </c>
      <c r="Y3906" s="109"/>
      <c r="Z3906" s="70" t="s">
        <v>531</v>
      </c>
      <c r="AA3906" s="20" t="s">
        <v>26</v>
      </c>
      <c r="AB3906" s="109"/>
      <c r="AC3906" s="19"/>
      <c r="AD3906" s="22"/>
      <c r="AE3906" s="31"/>
    </row>
    <row r="3907" spans="2:31" x14ac:dyDescent="0.2">
      <c r="B3907" s="14" t="s">
        <v>8428</v>
      </c>
      <c r="C3907" s="33" t="s">
        <v>8427</v>
      </c>
      <c r="D3907" s="16" t="s">
        <v>8426</v>
      </c>
      <c r="E3907" s="104" t="s">
        <v>26</v>
      </c>
      <c r="F3907" s="18" t="s">
        <v>116</v>
      </c>
      <c r="G3907" s="111" t="s">
        <v>26</v>
      </c>
      <c r="H3907" s="102" t="s">
        <v>590</v>
      </c>
      <c r="I3907" s="21">
        <v>24000000</v>
      </c>
      <c r="J3907" s="71">
        <v>104.815</v>
      </c>
      <c r="K3907" s="21">
        <v>25155600</v>
      </c>
      <c r="L3907" s="21">
        <v>24000000</v>
      </c>
      <c r="M3907" s="21">
        <v>24000000</v>
      </c>
      <c r="N3907" s="21"/>
      <c r="O3907" s="21"/>
      <c r="P3907" s="21"/>
      <c r="Q3907" s="21"/>
      <c r="R3907" s="22">
        <v>3.37</v>
      </c>
      <c r="S3907" s="22">
        <v>3.37</v>
      </c>
      <c r="T3907" s="20" t="s">
        <v>4965</v>
      </c>
      <c r="U3907" s="21">
        <v>114580</v>
      </c>
      <c r="V3907" s="21">
        <v>404400</v>
      </c>
      <c r="W3907" s="34">
        <v>40988</v>
      </c>
      <c r="X3907" s="34">
        <v>42865</v>
      </c>
      <c r="Y3907" s="109"/>
      <c r="Z3907" s="70" t="s">
        <v>531</v>
      </c>
      <c r="AA3907" s="20" t="s">
        <v>26</v>
      </c>
      <c r="AB3907" s="109"/>
      <c r="AC3907" s="19"/>
      <c r="AD3907" s="22"/>
      <c r="AE3907" s="31"/>
    </row>
    <row r="3908" spans="2:31" x14ac:dyDescent="0.2">
      <c r="B3908" s="14" t="s">
        <v>8425</v>
      </c>
      <c r="C3908" s="33" t="s">
        <v>8424</v>
      </c>
      <c r="D3908" s="16" t="s">
        <v>8423</v>
      </c>
      <c r="E3908" s="104" t="s">
        <v>26</v>
      </c>
      <c r="F3908" s="18" t="s">
        <v>116</v>
      </c>
      <c r="G3908" s="111" t="s">
        <v>26</v>
      </c>
      <c r="H3908" s="102" t="s">
        <v>590</v>
      </c>
      <c r="I3908" s="21">
        <v>17110676</v>
      </c>
      <c r="J3908" s="71">
        <v>108.97</v>
      </c>
      <c r="K3908" s="21">
        <v>17435200</v>
      </c>
      <c r="L3908" s="21">
        <v>16000000</v>
      </c>
      <c r="M3908" s="21">
        <v>16411497</v>
      </c>
      <c r="N3908" s="21"/>
      <c r="O3908" s="21">
        <v>-170536</v>
      </c>
      <c r="P3908" s="21"/>
      <c r="Q3908" s="21"/>
      <c r="R3908" s="22">
        <v>5.31</v>
      </c>
      <c r="S3908" s="22">
        <v>4.09</v>
      </c>
      <c r="T3908" s="20" t="s">
        <v>4985</v>
      </c>
      <c r="U3908" s="21">
        <v>219480</v>
      </c>
      <c r="V3908" s="21">
        <v>849600</v>
      </c>
      <c r="W3908" s="34">
        <v>39721</v>
      </c>
      <c r="X3908" s="34">
        <v>42091</v>
      </c>
      <c r="Y3908" s="109"/>
      <c r="Z3908" s="70" t="s">
        <v>531</v>
      </c>
      <c r="AA3908" s="20" t="s">
        <v>26</v>
      </c>
      <c r="AB3908" s="109"/>
      <c r="AC3908" s="19"/>
      <c r="AD3908" s="22"/>
      <c r="AE3908" s="31"/>
    </row>
    <row r="3909" spans="2:31" x14ac:dyDescent="0.2">
      <c r="B3909" s="14" t="s">
        <v>8422</v>
      </c>
      <c r="C3909" s="33" t="s">
        <v>8421</v>
      </c>
      <c r="D3909" s="16" t="s">
        <v>8420</v>
      </c>
      <c r="E3909" s="104" t="s">
        <v>26</v>
      </c>
      <c r="F3909" s="18" t="s">
        <v>116</v>
      </c>
      <c r="G3909" s="111" t="s">
        <v>26</v>
      </c>
      <c r="H3909" s="102" t="s">
        <v>4412</v>
      </c>
      <c r="I3909" s="21">
        <v>6000000</v>
      </c>
      <c r="J3909" s="71">
        <v>112.59699999999999</v>
      </c>
      <c r="K3909" s="21">
        <v>6755820</v>
      </c>
      <c r="L3909" s="21">
        <v>6000000</v>
      </c>
      <c r="M3909" s="21">
        <v>6000000</v>
      </c>
      <c r="N3909" s="21"/>
      <c r="O3909" s="21"/>
      <c r="P3909" s="21"/>
      <c r="Q3909" s="21"/>
      <c r="R3909" s="22">
        <v>5.51</v>
      </c>
      <c r="S3909" s="22">
        <v>5.51</v>
      </c>
      <c r="T3909" s="20" t="s">
        <v>89</v>
      </c>
      <c r="U3909" s="21">
        <v>8265</v>
      </c>
      <c r="V3909" s="21">
        <v>330600</v>
      </c>
      <c r="W3909" s="34">
        <v>38653</v>
      </c>
      <c r="X3909" s="34">
        <v>42360</v>
      </c>
      <c r="Y3909" s="109"/>
      <c r="Z3909" s="70" t="s">
        <v>531</v>
      </c>
      <c r="AA3909" s="20" t="s">
        <v>26</v>
      </c>
      <c r="AB3909" s="109"/>
      <c r="AC3909" s="19"/>
      <c r="AD3909" s="22"/>
      <c r="AE3909" s="31"/>
    </row>
    <row r="3910" spans="2:31" x14ac:dyDescent="0.2">
      <c r="B3910" s="14" t="s">
        <v>8419</v>
      </c>
      <c r="C3910" s="33" t="s">
        <v>8418</v>
      </c>
      <c r="D3910" s="16" t="s">
        <v>8417</v>
      </c>
      <c r="E3910" s="104" t="s">
        <v>26</v>
      </c>
      <c r="F3910" s="18" t="s">
        <v>116</v>
      </c>
      <c r="G3910" s="111" t="s">
        <v>26</v>
      </c>
      <c r="H3910" s="102" t="s">
        <v>5232</v>
      </c>
      <c r="I3910" s="21">
        <v>9000000</v>
      </c>
      <c r="J3910" s="71">
        <v>105.98099999999999</v>
      </c>
      <c r="K3910" s="21">
        <v>9538290</v>
      </c>
      <c r="L3910" s="21">
        <v>9000000</v>
      </c>
      <c r="M3910" s="21">
        <v>9000000</v>
      </c>
      <c r="N3910" s="21"/>
      <c r="O3910" s="21"/>
      <c r="P3910" s="21"/>
      <c r="Q3910" s="21"/>
      <c r="R3910" s="22">
        <v>5.57</v>
      </c>
      <c r="S3910" s="22">
        <v>5.57</v>
      </c>
      <c r="T3910" s="20" t="s">
        <v>85</v>
      </c>
      <c r="U3910" s="21">
        <v>231155</v>
      </c>
      <c r="V3910" s="21">
        <v>501300</v>
      </c>
      <c r="W3910" s="34">
        <v>37922</v>
      </c>
      <c r="X3910" s="34">
        <v>42384</v>
      </c>
      <c r="Y3910" s="109"/>
      <c r="Z3910" s="70" t="s">
        <v>531</v>
      </c>
      <c r="AA3910" s="20" t="s">
        <v>26</v>
      </c>
      <c r="AB3910" s="109"/>
      <c r="AC3910" s="19"/>
      <c r="AD3910" s="22"/>
      <c r="AE3910" s="31"/>
    </row>
    <row r="3911" spans="2:31" x14ac:dyDescent="0.2">
      <c r="B3911" s="14" t="s">
        <v>8416</v>
      </c>
      <c r="C3911" s="33" t="s">
        <v>8415</v>
      </c>
      <c r="D3911" s="16" t="s">
        <v>8412</v>
      </c>
      <c r="E3911" s="104" t="s">
        <v>26</v>
      </c>
      <c r="F3911" s="18" t="s">
        <v>116</v>
      </c>
      <c r="G3911" s="111" t="s">
        <v>26</v>
      </c>
      <c r="H3911" s="102" t="s">
        <v>590</v>
      </c>
      <c r="I3911" s="21">
        <v>5250000</v>
      </c>
      <c r="J3911" s="71">
        <v>107.291</v>
      </c>
      <c r="K3911" s="21">
        <v>5632778</v>
      </c>
      <c r="L3911" s="21">
        <v>5250000</v>
      </c>
      <c r="M3911" s="21">
        <v>5250000</v>
      </c>
      <c r="N3911" s="21"/>
      <c r="O3911" s="21"/>
      <c r="P3911" s="21"/>
      <c r="Q3911" s="21"/>
      <c r="R3911" s="22">
        <v>5.44</v>
      </c>
      <c r="S3911" s="22">
        <v>5.44</v>
      </c>
      <c r="T3911" s="20" t="s">
        <v>89</v>
      </c>
      <c r="U3911" s="21">
        <v>7933</v>
      </c>
      <c r="V3911" s="21">
        <v>285600</v>
      </c>
      <c r="W3911" s="34">
        <v>38306</v>
      </c>
      <c r="X3911" s="34">
        <v>41994</v>
      </c>
      <c r="Y3911" s="109"/>
      <c r="Z3911" s="70" t="s">
        <v>531</v>
      </c>
      <c r="AA3911" s="20" t="s">
        <v>26</v>
      </c>
      <c r="AB3911" s="109"/>
      <c r="AC3911" s="19"/>
      <c r="AD3911" s="22"/>
      <c r="AE3911" s="31"/>
    </row>
    <row r="3912" spans="2:31" x14ac:dyDescent="0.2">
      <c r="B3912" s="14" t="s">
        <v>8414</v>
      </c>
      <c r="C3912" s="33" t="s">
        <v>8413</v>
      </c>
      <c r="D3912" s="16" t="s">
        <v>8412</v>
      </c>
      <c r="E3912" s="104" t="s">
        <v>26</v>
      </c>
      <c r="F3912" s="18" t="s">
        <v>116</v>
      </c>
      <c r="G3912" s="111" t="s">
        <v>26</v>
      </c>
      <c r="H3912" s="102" t="s">
        <v>590</v>
      </c>
      <c r="I3912" s="21">
        <v>9000000</v>
      </c>
      <c r="J3912" s="71">
        <v>111.28100000000001</v>
      </c>
      <c r="K3912" s="21">
        <v>10015290</v>
      </c>
      <c r="L3912" s="21">
        <v>9000000</v>
      </c>
      <c r="M3912" s="21">
        <v>9000000</v>
      </c>
      <c r="N3912" s="21"/>
      <c r="O3912" s="21"/>
      <c r="P3912" s="21"/>
      <c r="Q3912" s="21"/>
      <c r="R3912" s="22">
        <v>5.59</v>
      </c>
      <c r="S3912" s="22">
        <v>5.59</v>
      </c>
      <c r="T3912" s="20" t="s">
        <v>89</v>
      </c>
      <c r="U3912" s="21">
        <v>13975</v>
      </c>
      <c r="V3912" s="21">
        <v>503100</v>
      </c>
      <c r="W3912" s="34">
        <v>38306</v>
      </c>
      <c r="X3912" s="34">
        <v>42725</v>
      </c>
      <c r="Y3912" s="109"/>
      <c r="Z3912" s="70" t="s">
        <v>531</v>
      </c>
      <c r="AA3912" s="20" t="s">
        <v>26</v>
      </c>
      <c r="AB3912" s="109"/>
      <c r="AC3912" s="19"/>
      <c r="AD3912" s="22"/>
      <c r="AE3912" s="31"/>
    </row>
    <row r="3913" spans="2:31" x14ac:dyDescent="0.2">
      <c r="B3913" s="14" t="s">
        <v>8411</v>
      </c>
      <c r="C3913" s="33" t="s">
        <v>8410</v>
      </c>
      <c r="D3913" s="16" t="s">
        <v>8407</v>
      </c>
      <c r="E3913" s="104" t="s">
        <v>26</v>
      </c>
      <c r="F3913" s="18" t="s">
        <v>4929</v>
      </c>
      <c r="G3913" s="111" t="s">
        <v>26</v>
      </c>
      <c r="H3913" s="102" t="s">
        <v>590</v>
      </c>
      <c r="I3913" s="21">
        <v>38208300</v>
      </c>
      <c r="J3913" s="71">
        <v>103.926</v>
      </c>
      <c r="K3913" s="21">
        <v>39491880</v>
      </c>
      <c r="L3913" s="21">
        <v>38000000</v>
      </c>
      <c r="M3913" s="21">
        <v>38165824</v>
      </c>
      <c r="N3913" s="21"/>
      <c r="O3913" s="21">
        <v>-42476</v>
      </c>
      <c r="P3913" s="21"/>
      <c r="Q3913" s="21"/>
      <c r="R3913" s="22">
        <v>3.64</v>
      </c>
      <c r="S3913" s="22">
        <v>3.3610000000000002</v>
      </c>
      <c r="T3913" s="20" t="s">
        <v>118</v>
      </c>
      <c r="U3913" s="21">
        <v>518700</v>
      </c>
      <c r="V3913" s="21">
        <v>1201200</v>
      </c>
      <c r="W3913" s="34">
        <v>41089</v>
      </c>
      <c r="X3913" s="34">
        <v>41867</v>
      </c>
      <c r="Y3913" s="109"/>
      <c r="Z3913" s="70" t="s">
        <v>531</v>
      </c>
      <c r="AA3913" s="20" t="s">
        <v>26</v>
      </c>
      <c r="AB3913" s="109"/>
      <c r="AC3913" s="19"/>
      <c r="AD3913" s="22"/>
      <c r="AE3913" s="31"/>
    </row>
    <row r="3914" spans="2:31" x14ac:dyDescent="0.2">
      <c r="B3914" s="14" t="s">
        <v>8409</v>
      </c>
      <c r="C3914" s="33" t="s">
        <v>8408</v>
      </c>
      <c r="D3914" s="16" t="s">
        <v>8407</v>
      </c>
      <c r="E3914" s="104" t="s">
        <v>26</v>
      </c>
      <c r="F3914" s="18" t="s">
        <v>4929</v>
      </c>
      <c r="G3914" s="111" t="s">
        <v>26</v>
      </c>
      <c r="H3914" s="102" t="s">
        <v>590</v>
      </c>
      <c r="I3914" s="21">
        <v>7500000</v>
      </c>
      <c r="J3914" s="71">
        <v>109.985</v>
      </c>
      <c r="K3914" s="21">
        <v>8248875</v>
      </c>
      <c r="L3914" s="21">
        <v>7500000</v>
      </c>
      <c r="M3914" s="21">
        <v>7500000</v>
      </c>
      <c r="N3914" s="21"/>
      <c r="O3914" s="21"/>
      <c r="P3914" s="21"/>
      <c r="Q3914" s="21"/>
      <c r="R3914" s="22">
        <v>4.37</v>
      </c>
      <c r="S3914" s="22">
        <v>4.37</v>
      </c>
      <c r="T3914" s="20" t="s">
        <v>89</v>
      </c>
      <c r="U3914" s="21">
        <v>14567</v>
      </c>
      <c r="V3914" s="21">
        <v>327750</v>
      </c>
      <c r="W3914" s="34">
        <v>40584</v>
      </c>
      <c r="X3914" s="34">
        <v>43266</v>
      </c>
      <c r="Y3914" s="109"/>
      <c r="Z3914" s="70" t="s">
        <v>531</v>
      </c>
      <c r="AA3914" s="20" t="s">
        <v>26</v>
      </c>
      <c r="AB3914" s="109"/>
      <c r="AC3914" s="19"/>
      <c r="AD3914" s="22"/>
      <c r="AE3914" s="31"/>
    </row>
    <row r="3915" spans="2:31" x14ac:dyDescent="0.2">
      <c r="B3915" s="14" t="s">
        <v>8406</v>
      </c>
      <c r="C3915" s="33" t="s">
        <v>8405</v>
      </c>
      <c r="D3915" s="16" t="s">
        <v>8404</v>
      </c>
      <c r="E3915" s="104" t="s">
        <v>26</v>
      </c>
      <c r="F3915" s="18" t="s">
        <v>116</v>
      </c>
      <c r="G3915" s="111" t="s">
        <v>26</v>
      </c>
      <c r="H3915" s="102" t="s">
        <v>4412</v>
      </c>
      <c r="I3915" s="21">
        <v>19500000</v>
      </c>
      <c r="J3915" s="71">
        <v>107.669</v>
      </c>
      <c r="K3915" s="21">
        <v>20995455</v>
      </c>
      <c r="L3915" s="21">
        <v>19500000</v>
      </c>
      <c r="M3915" s="21">
        <v>19500000</v>
      </c>
      <c r="N3915" s="21"/>
      <c r="O3915" s="21"/>
      <c r="P3915" s="21"/>
      <c r="Q3915" s="21"/>
      <c r="R3915" s="22">
        <v>5.21</v>
      </c>
      <c r="S3915" s="22">
        <v>5.21</v>
      </c>
      <c r="T3915" s="20" t="s">
        <v>4985</v>
      </c>
      <c r="U3915" s="21">
        <v>296319</v>
      </c>
      <c r="V3915" s="21">
        <v>1015950</v>
      </c>
      <c r="W3915" s="34">
        <v>40009</v>
      </c>
      <c r="X3915" s="34">
        <v>41898</v>
      </c>
      <c r="Y3915" s="109"/>
      <c r="Z3915" s="70" t="s">
        <v>531</v>
      </c>
      <c r="AA3915" s="20" t="s">
        <v>26</v>
      </c>
      <c r="AB3915" s="109"/>
      <c r="AC3915" s="19"/>
      <c r="AD3915" s="22"/>
      <c r="AE3915" s="31"/>
    </row>
    <row r="3916" spans="2:31" x14ac:dyDescent="0.2">
      <c r="B3916" s="14" t="s">
        <v>8403</v>
      </c>
      <c r="C3916" s="33" t="s">
        <v>8402</v>
      </c>
      <c r="D3916" s="16" t="s">
        <v>8401</v>
      </c>
      <c r="E3916" s="104" t="s">
        <v>26</v>
      </c>
      <c r="F3916" s="18" t="s">
        <v>116</v>
      </c>
      <c r="G3916" s="111" t="s">
        <v>26</v>
      </c>
      <c r="H3916" s="102" t="s">
        <v>590</v>
      </c>
      <c r="I3916" s="21">
        <v>25000000</v>
      </c>
      <c r="J3916" s="71">
        <v>112.773</v>
      </c>
      <c r="K3916" s="21">
        <v>28193250</v>
      </c>
      <c r="L3916" s="21">
        <v>25000000</v>
      </c>
      <c r="M3916" s="21">
        <v>25000000</v>
      </c>
      <c r="N3916" s="21"/>
      <c r="O3916" s="21"/>
      <c r="P3916" s="21"/>
      <c r="Q3916" s="21"/>
      <c r="R3916" s="22">
        <v>6.23</v>
      </c>
      <c r="S3916" s="22">
        <v>6.23</v>
      </c>
      <c r="T3916" s="20" t="s">
        <v>4985</v>
      </c>
      <c r="U3916" s="21">
        <v>436965</v>
      </c>
      <c r="V3916" s="21">
        <v>1557500</v>
      </c>
      <c r="W3916" s="34">
        <v>39317</v>
      </c>
      <c r="X3916" s="34">
        <v>42633</v>
      </c>
      <c r="Y3916" s="109"/>
      <c r="Z3916" s="70" t="s">
        <v>531</v>
      </c>
      <c r="AA3916" s="20" t="s">
        <v>26</v>
      </c>
      <c r="AB3916" s="109"/>
      <c r="AC3916" s="19"/>
      <c r="AD3916" s="22"/>
      <c r="AE3916" s="31"/>
    </row>
    <row r="3917" spans="2:31" x14ac:dyDescent="0.2">
      <c r="B3917" s="14" t="s">
        <v>8400</v>
      </c>
      <c r="C3917" s="33" t="s">
        <v>8399</v>
      </c>
      <c r="D3917" s="16" t="s">
        <v>8398</v>
      </c>
      <c r="E3917" s="104" t="s">
        <v>26</v>
      </c>
      <c r="F3917" s="18" t="s">
        <v>116</v>
      </c>
      <c r="G3917" s="111" t="s">
        <v>26</v>
      </c>
      <c r="H3917" s="102" t="s">
        <v>4412</v>
      </c>
      <c r="I3917" s="21">
        <v>30000000</v>
      </c>
      <c r="J3917" s="71">
        <v>111.283</v>
      </c>
      <c r="K3917" s="21">
        <v>33384900</v>
      </c>
      <c r="L3917" s="21">
        <v>30000000</v>
      </c>
      <c r="M3917" s="21">
        <v>30000000</v>
      </c>
      <c r="N3917" s="21"/>
      <c r="O3917" s="21"/>
      <c r="P3917" s="21"/>
      <c r="Q3917" s="21"/>
      <c r="R3917" s="22">
        <v>5.36</v>
      </c>
      <c r="S3917" s="22">
        <v>5.36</v>
      </c>
      <c r="T3917" s="20" t="s">
        <v>4965</v>
      </c>
      <c r="U3917" s="21">
        <v>142933</v>
      </c>
      <c r="V3917" s="21">
        <v>1608000</v>
      </c>
      <c r="W3917" s="34">
        <v>39580</v>
      </c>
      <c r="X3917" s="34">
        <v>42153</v>
      </c>
      <c r="Y3917" s="109"/>
      <c r="Z3917" s="70" t="s">
        <v>531</v>
      </c>
      <c r="AA3917" s="20" t="s">
        <v>26</v>
      </c>
      <c r="AB3917" s="109"/>
      <c r="AC3917" s="19"/>
      <c r="AD3917" s="22"/>
      <c r="AE3917" s="19"/>
    </row>
    <row r="3918" spans="2:31" x14ac:dyDescent="0.2">
      <c r="B3918" s="14" t="s">
        <v>8397</v>
      </c>
      <c r="C3918" s="33" t="s">
        <v>8396</v>
      </c>
      <c r="D3918" s="16" t="s">
        <v>8395</v>
      </c>
      <c r="E3918" s="104" t="s">
        <v>26</v>
      </c>
      <c r="F3918" s="18" t="s">
        <v>116</v>
      </c>
      <c r="G3918" s="111" t="s">
        <v>26</v>
      </c>
      <c r="H3918" s="102" t="s">
        <v>590</v>
      </c>
      <c r="I3918" s="21">
        <v>19000000</v>
      </c>
      <c r="J3918" s="71">
        <v>116.529</v>
      </c>
      <c r="K3918" s="21">
        <v>22140510</v>
      </c>
      <c r="L3918" s="21">
        <v>19000000</v>
      </c>
      <c r="M3918" s="21">
        <v>19000000</v>
      </c>
      <c r="N3918" s="21"/>
      <c r="O3918" s="21"/>
      <c r="P3918" s="21"/>
      <c r="Q3918" s="21"/>
      <c r="R3918" s="22">
        <v>6.01</v>
      </c>
      <c r="S3918" s="22">
        <v>6.01</v>
      </c>
      <c r="T3918" s="20" t="s">
        <v>4965</v>
      </c>
      <c r="U3918" s="21">
        <v>145909</v>
      </c>
      <c r="V3918" s="21">
        <v>1141900</v>
      </c>
      <c r="W3918" s="34">
        <v>38995</v>
      </c>
      <c r="X3918" s="34">
        <v>43419</v>
      </c>
      <c r="Y3918" s="109"/>
      <c r="Z3918" s="70" t="s">
        <v>531</v>
      </c>
      <c r="AA3918" s="20" t="s">
        <v>26</v>
      </c>
      <c r="AB3918" s="109"/>
      <c r="AC3918" s="19"/>
      <c r="AD3918" s="22"/>
      <c r="AE3918" s="19"/>
    </row>
    <row r="3919" spans="2:31" x14ac:dyDescent="0.2">
      <c r="B3919" s="14" t="s">
        <v>8394</v>
      </c>
      <c r="C3919" s="33" t="s">
        <v>8393</v>
      </c>
      <c r="D3919" s="16" t="s">
        <v>8392</v>
      </c>
      <c r="E3919" s="104" t="s">
        <v>26</v>
      </c>
      <c r="F3919" s="18" t="s">
        <v>116</v>
      </c>
      <c r="G3919" s="111" t="s">
        <v>26</v>
      </c>
      <c r="H3919" s="102" t="s">
        <v>590</v>
      </c>
      <c r="I3919" s="21">
        <v>15000000</v>
      </c>
      <c r="J3919" s="71">
        <v>115.84399999999999</v>
      </c>
      <c r="K3919" s="21">
        <v>17376600</v>
      </c>
      <c r="L3919" s="21">
        <v>15000000</v>
      </c>
      <c r="M3919" s="21">
        <v>15000000</v>
      </c>
      <c r="N3919" s="21"/>
      <c r="O3919" s="21"/>
      <c r="P3919" s="21"/>
      <c r="Q3919" s="21"/>
      <c r="R3919" s="22">
        <v>5.71</v>
      </c>
      <c r="S3919" s="22">
        <v>5.71</v>
      </c>
      <c r="T3919" s="20" t="s">
        <v>4965</v>
      </c>
      <c r="U3919" s="21">
        <v>118958</v>
      </c>
      <c r="V3919" s="21">
        <v>856500</v>
      </c>
      <c r="W3919" s="34">
        <v>38456</v>
      </c>
      <c r="X3919" s="34">
        <v>42866</v>
      </c>
      <c r="Y3919" s="109"/>
      <c r="Z3919" s="70" t="s">
        <v>531</v>
      </c>
      <c r="AA3919" s="20" t="s">
        <v>26</v>
      </c>
      <c r="AB3919" s="109"/>
      <c r="AC3919" s="19"/>
      <c r="AD3919" s="22"/>
      <c r="AE3919" s="31"/>
    </row>
    <row r="3920" spans="2:31" x14ac:dyDescent="0.2">
      <c r="B3920" s="14" t="s">
        <v>8391</v>
      </c>
      <c r="C3920" s="33" t="s">
        <v>8390</v>
      </c>
      <c r="D3920" s="16" t="s">
        <v>8389</v>
      </c>
      <c r="E3920" s="104" t="s">
        <v>5057</v>
      </c>
      <c r="F3920" s="18" t="s">
        <v>116</v>
      </c>
      <c r="G3920" s="111" t="s">
        <v>26</v>
      </c>
      <c r="H3920" s="102" t="s">
        <v>334</v>
      </c>
      <c r="I3920" s="21">
        <v>30000000</v>
      </c>
      <c r="J3920" s="71">
        <v>106.5</v>
      </c>
      <c r="K3920" s="21">
        <v>31950000</v>
      </c>
      <c r="L3920" s="21">
        <v>30000000</v>
      </c>
      <c r="M3920" s="21">
        <v>30000000</v>
      </c>
      <c r="N3920" s="21"/>
      <c r="O3920" s="21"/>
      <c r="P3920" s="21"/>
      <c r="Q3920" s="21"/>
      <c r="R3920" s="22">
        <v>3.44</v>
      </c>
      <c r="S3920" s="22">
        <v>3.44</v>
      </c>
      <c r="T3920" s="20" t="s">
        <v>118</v>
      </c>
      <c r="U3920" s="21">
        <v>369800</v>
      </c>
      <c r="V3920" s="21"/>
      <c r="W3920" s="34">
        <v>41088</v>
      </c>
      <c r="X3920" s="34">
        <v>43699</v>
      </c>
      <c r="Y3920" s="109"/>
      <c r="Z3920" s="70" t="s">
        <v>531</v>
      </c>
      <c r="AA3920" s="20" t="s">
        <v>26</v>
      </c>
      <c r="AB3920" s="109"/>
      <c r="AC3920" s="19"/>
      <c r="AD3920" s="22"/>
      <c r="AE3920" s="31"/>
    </row>
    <row r="3921" spans="2:31" x14ac:dyDescent="0.2">
      <c r="B3921" s="14" t="s">
        <v>8388</v>
      </c>
      <c r="C3921" s="33" t="s">
        <v>8387</v>
      </c>
      <c r="D3921" s="16" t="s">
        <v>8386</v>
      </c>
      <c r="E3921" s="104" t="s">
        <v>26</v>
      </c>
      <c r="F3921" s="18" t="s">
        <v>116</v>
      </c>
      <c r="G3921" s="111" t="s">
        <v>26</v>
      </c>
      <c r="H3921" s="102" t="s">
        <v>590</v>
      </c>
      <c r="I3921" s="21">
        <v>10000000</v>
      </c>
      <c r="J3921" s="71">
        <v>108.262</v>
      </c>
      <c r="K3921" s="21">
        <v>10826200</v>
      </c>
      <c r="L3921" s="21">
        <v>10000000</v>
      </c>
      <c r="M3921" s="21">
        <v>10000000</v>
      </c>
      <c r="N3921" s="21"/>
      <c r="O3921" s="21"/>
      <c r="P3921" s="21"/>
      <c r="Q3921" s="21"/>
      <c r="R3921" s="22">
        <v>5.95</v>
      </c>
      <c r="S3921" s="22">
        <v>5.95</v>
      </c>
      <c r="T3921" s="20" t="s">
        <v>4949</v>
      </c>
      <c r="U3921" s="21">
        <v>145444</v>
      </c>
      <c r="V3921" s="21">
        <v>595000</v>
      </c>
      <c r="W3921" s="34">
        <v>37532</v>
      </c>
      <c r="X3921" s="34">
        <v>41915</v>
      </c>
      <c r="Y3921" s="109"/>
      <c r="Z3921" s="70" t="s">
        <v>531</v>
      </c>
      <c r="AA3921" s="20" t="s">
        <v>26</v>
      </c>
      <c r="AB3921" s="109"/>
      <c r="AC3921" s="19"/>
      <c r="AD3921" s="22"/>
      <c r="AE3921" s="31"/>
    </row>
    <row r="3922" spans="2:31" x14ac:dyDescent="0.2">
      <c r="B3922" s="14" t="s">
        <v>8385</v>
      </c>
      <c r="C3922" s="33" t="s">
        <v>8384</v>
      </c>
      <c r="D3922" s="16" t="s">
        <v>8383</v>
      </c>
      <c r="E3922" s="104" t="s">
        <v>26</v>
      </c>
      <c r="F3922" s="18" t="s">
        <v>5018</v>
      </c>
      <c r="G3922" s="111" t="s">
        <v>26</v>
      </c>
      <c r="H3922" s="102" t="s">
        <v>590</v>
      </c>
      <c r="I3922" s="21">
        <v>15000000</v>
      </c>
      <c r="J3922" s="71">
        <v>98.644000000000005</v>
      </c>
      <c r="K3922" s="21">
        <v>17193444</v>
      </c>
      <c r="L3922" s="21">
        <v>17429792</v>
      </c>
      <c r="M3922" s="21">
        <v>17429792</v>
      </c>
      <c r="N3922" s="21"/>
      <c r="O3922" s="21"/>
      <c r="P3922" s="21"/>
      <c r="Q3922" s="21">
        <v>948659</v>
      </c>
      <c r="R3922" s="22">
        <v>3.867</v>
      </c>
      <c r="S3922" s="22">
        <v>3.867</v>
      </c>
      <c r="T3922" s="20" t="s">
        <v>4940</v>
      </c>
      <c r="U3922" s="21">
        <v>27699</v>
      </c>
      <c r="V3922" s="21">
        <v>685323</v>
      </c>
      <c r="W3922" s="34">
        <v>38330</v>
      </c>
      <c r="X3922" s="34">
        <v>43905</v>
      </c>
      <c r="Y3922" s="109"/>
      <c r="Z3922" s="70" t="s">
        <v>531</v>
      </c>
      <c r="AA3922" s="20" t="s">
        <v>26</v>
      </c>
      <c r="AB3922" s="109"/>
      <c r="AC3922" s="19"/>
      <c r="AD3922" s="22"/>
      <c r="AE3922" s="31"/>
    </row>
    <row r="3923" spans="2:31" x14ac:dyDescent="0.2">
      <c r="B3923" s="14" t="s">
        <v>8382</v>
      </c>
      <c r="C3923" s="33" t="s">
        <v>8381</v>
      </c>
      <c r="D3923" s="16" t="s">
        <v>8376</v>
      </c>
      <c r="E3923" s="104" t="s">
        <v>26</v>
      </c>
      <c r="F3923" s="18" t="s">
        <v>116</v>
      </c>
      <c r="G3923" s="111" t="s">
        <v>26</v>
      </c>
      <c r="H3923" s="102" t="s">
        <v>323</v>
      </c>
      <c r="I3923" s="21">
        <v>15000000</v>
      </c>
      <c r="J3923" s="71">
        <v>102.04900000000001</v>
      </c>
      <c r="K3923" s="21">
        <v>15307350</v>
      </c>
      <c r="L3923" s="21">
        <v>15000000</v>
      </c>
      <c r="M3923" s="21">
        <v>15000000</v>
      </c>
      <c r="N3923" s="21"/>
      <c r="O3923" s="21"/>
      <c r="P3923" s="21"/>
      <c r="Q3923" s="21"/>
      <c r="R3923" s="22">
        <v>4.79</v>
      </c>
      <c r="S3923" s="22">
        <v>4.79</v>
      </c>
      <c r="T3923" s="20" t="s">
        <v>85</v>
      </c>
      <c r="U3923" s="21">
        <v>333304</v>
      </c>
      <c r="V3923" s="21">
        <v>718500</v>
      </c>
      <c r="W3923" s="34">
        <v>38525</v>
      </c>
      <c r="X3923" s="34">
        <v>41469</v>
      </c>
      <c r="Y3923" s="109"/>
      <c r="Z3923" s="70" t="s">
        <v>531</v>
      </c>
      <c r="AA3923" s="20" t="s">
        <v>26</v>
      </c>
      <c r="AB3923" s="109"/>
      <c r="AC3923" s="19"/>
      <c r="AD3923" s="22"/>
      <c r="AE3923" s="31"/>
    </row>
    <row r="3924" spans="2:31" x14ac:dyDescent="0.2">
      <c r="B3924" s="14" t="s">
        <v>8380</v>
      </c>
      <c r="C3924" s="33" t="s">
        <v>8379</v>
      </c>
      <c r="D3924" s="16" t="s">
        <v>8376</v>
      </c>
      <c r="E3924" s="104" t="s">
        <v>26</v>
      </c>
      <c r="F3924" s="18" t="s">
        <v>116</v>
      </c>
      <c r="G3924" s="111" t="s">
        <v>26</v>
      </c>
      <c r="H3924" s="102" t="s">
        <v>323</v>
      </c>
      <c r="I3924" s="21">
        <v>10000000</v>
      </c>
      <c r="J3924" s="71">
        <v>117.45399999999999</v>
      </c>
      <c r="K3924" s="21">
        <v>11745400</v>
      </c>
      <c r="L3924" s="21">
        <v>10000000</v>
      </c>
      <c r="M3924" s="21">
        <v>10000000</v>
      </c>
      <c r="N3924" s="21"/>
      <c r="O3924" s="21"/>
      <c r="P3924" s="21"/>
      <c r="Q3924" s="21"/>
      <c r="R3924" s="22">
        <v>5.24</v>
      </c>
      <c r="S3924" s="22">
        <v>5.24</v>
      </c>
      <c r="T3924" s="20" t="s">
        <v>85</v>
      </c>
      <c r="U3924" s="21">
        <v>243078</v>
      </c>
      <c r="V3924" s="21">
        <v>524000</v>
      </c>
      <c r="W3924" s="34">
        <v>38525</v>
      </c>
      <c r="X3924" s="34">
        <v>44026</v>
      </c>
      <c r="Y3924" s="109"/>
      <c r="Z3924" s="70" t="s">
        <v>531</v>
      </c>
      <c r="AA3924" s="20" t="s">
        <v>26</v>
      </c>
      <c r="AB3924" s="109"/>
      <c r="AC3924" s="19"/>
      <c r="AD3924" s="22"/>
      <c r="AE3924" s="19"/>
    </row>
    <row r="3925" spans="2:31" x14ac:dyDescent="0.2">
      <c r="B3925" s="14" t="s">
        <v>8378</v>
      </c>
      <c r="C3925" s="33" t="s">
        <v>8377</v>
      </c>
      <c r="D3925" s="16" t="s">
        <v>8376</v>
      </c>
      <c r="E3925" s="104" t="s">
        <v>26</v>
      </c>
      <c r="F3925" s="18" t="s">
        <v>116</v>
      </c>
      <c r="G3925" s="111" t="s">
        <v>26</v>
      </c>
      <c r="H3925" s="102" t="s">
        <v>4412</v>
      </c>
      <c r="I3925" s="21">
        <v>11250000</v>
      </c>
      <c r="J3925" s="71">
        <v>120.42700000000001</v>
      </c>
      <c r="K3925" s="21">
        <v>13548038</v>
      </c>
      <c r="L3925" s="21">
        <v>11250000</v>
      </c>
      <c r="M3925" s="21">
        <v>11250000</v>
      </c>
      <c r="N3925" s="21"/>
      <c r="O3925" s="21"/>
      <c r="P3925" s="21"/>
      <c r="Q3925" s="21"/>
      <c r="R3925" s="22">
        <v>5.98</v>
      </c>
      <c r="S3925" s="22">
        <v>5.98</v>
      </c>
      <c r="T3925" s="20" t="s">
        <v>89</v>
      </c>
      <c r="U3925" s="21">
        <v>18688</v>
      </c>
      <c r="V3925" s="21">
        <v>672750</v>
      </c>
      <c r="W3925" s="34">
        <v>39238</v>
      </c>
      <c r="X3925" s="34">
        <v>43272</v>
      </c>
      <c r="Y3925" s="109"/>
      <c r="Z3925" s="70" t="s">
        <v>531</v>
      </c>
      <c r="AA3925" s="20" t="s">
        <v>26</v>
      </c>
      <c r="AB3925" s="109"/>
      <c r="AC3925" s="19"/>
      <c r="AD3925" s="22"/>
      <c r="AE3925" s="31"/>
    </row>
    <row r="3926" spans="2:31" x14ac:dyDescent="0.2">
      <c r="B3926" s="14" t="s">
        <v>8375</v>
      </c>
      <c r="C3926" s="33" t="s">
        <v>8374</v>
      </c>
      <c r="D3926" s="16" t="s">
        <v>8373</v>
      </c>
      <c r="E3926" s="104" t="s">
        <v>26</v>
      </c>
      <c r="F3926" s="18" t="s">
        <v>116</v>
      </c>
      <c r="G3926" s="111" t="s">
        <v>26</v>
      </c>
      <c r="H3926" s="102" t="s">
        <v>5232</v>
      </c>
      <c r="I3926" s="21">
        <v>13500000</v>
      </c>
      <c r="J3926" s="71">
        <v>100.318</v>
      </c>
      <c r="K3926" s="21">
        <v>13542930</v>
      </c>
      <c r="L3926" s="21">
        <v>13500000</v>
      </c>
      <c r="M3926" s="21">
        <v>13500000</v>
      </c>
      <c r="N3926" s="21"/>
      <c r="O3926" s="21"/>
      <c r="P3926" s="21"/>
      <c r="Q3926" s="21"/>
      <c r="R3926" s="22">
        <v>5.38</v>
      </c>
      <c r="S3926" s="22">
        <v>5.38</v>
      </c>
      <c r="T3926" s="20" t="s">
        <v>4985</v>
      </c>
      <c r="U3926" s="21">
        <v>221925</v>
      </c>
      <c r="V3926" s="21">
        <v>726300</v>
      </c>
      <c r="W3926" s="34">
        <v>37691</v>
      </c>
      <c r="X3926" s="34">
        <v>41344</v>
      </c>
      <c r="Y3926" s="109"/>
      <c r="Z3926" s="70" t="s">
        <v>531</v>
      </c>
      <c r="AA3926" s="20" t="s">
        <v>26</v>
      </c>
      <c r="AB3926" s="109"/>
      <c r="AC3926" s="19"/>
      <c r="AD3926" s="22"/>
      <c r="AE3926" s="31"/>
    </row>
    <row r="3927" spans="2:31" x14ac:dyDescent="0.2">
      <c r="B3927" s="14" t="s">
        <v>8372</v>
      </c>
      <c r="C3927" s="33" t="s">
        <v>8371</v>
      </c>
      <c r="D3927" s="16" t="s">
        <v>8370</v>
      </c>
      <c r="E3927" s="104" t="s">
        <v>26</v>
      </c>
      <c r="F3927" s="18" t="s">
        <v>116</v>
      </c>
      <c r="G3927" s="111" t="s">
        <v>26</v>
      </c>
      <c r="H3927" s="102" t="s">
        <v>4412</v>
      </c>
      <c r="I3927" s="21">
        <v>15000000</v>
      </c>
      <c r="J3927" s="71">
        <v>107.331</v>
      </c>
      <c r="K3927" s="21">
        <v>16099650</v>
      </c>
      <c r="L3927" s="21">
        <v>15000000</v>
      </c>
      <c r="M3927" s="21">
        <v>15000000</v>
      </c>
      <c r="N3927" s="21"/>
      <c r="O3927" s="21"/>
      <c r="P3927" s="21"/>
      <c r="Q3927" s="21"/>
      <c r="R3927" s="22">
        <v>3.6</v>
      </c>
      <c r="S3927" s="22">
        <v>3.6</v>
      </c>
      <c r="T3927" s="20" t="s">
        <v>89</v>
      </c>
      <c r="U3927" s="21">
        <v>24000</v>
      </c>
      <c r="V3927" s="21">
        <v>540000</v>
      </c>
      <c r="W3927" s="34">
        <v>40450</v>
      </c>
      <c r="X3927" s="34">
        <v>44910</v>
      </c>
      <c r="Y3927" s="109"/>
      <c r="Z3927" s="70" t="s">
        <v>531</v>
      </c>
      <c r="AA3927" s="20" t="s">
        <v>26</v>
      </c>
      <c r="AB3927" s="109"/>
      <c r="AC3927" s="19"/>
      <c r="AD3927" s="22"/>
      <c r="AE3927" s="31"/>
    </row>
    <row r="3928" spans="2:31" x14ac:dyDescent="0.2">
      <c r="B3928" s="14" t="s">
        <v>8369</v>
      </c>
      <c r="C3928" s="33" t="s">
        <v>8368</v>
      </c>
      <c r="D3928" s="16" t="s">
        <v>8367</v>
      </c>
      <c r="E3928" s="104" t="s">
        <v>26</v>
      </c>
      <c r="F3928" s="18" t="s">
        <v>4929</v>
      </c>
      <c r="G3928" s="111" t="s">
        <v>26</v>
      </c>
      <c r="H3928" s="102" t="s">
        <v>4412</v>
      </c>
      <c r="I3928" s="21">
        <v>10000000</v>
      </c>
      <c r="J3928" s="71">
        <v>107.215</v>
      </c>
      <c r="K3928" s="21">
        <v>10721500</v>
      </c>
      <c r="L3928" s="21">
        <v>10000000</v>
      </c>
      <c r="M3928" s="21">
        <v>10000000</v>
      </c>
      <c r="N3928" s="21"/>
      <c r="O3928" s="21"/>
      <c r="P3928" s="21"/>
      <c r="Q3928" s="21"/>
      <c r="R3928" s="22">
        <v>3.43</v>
      </c>
      <c r="S3928" s="22">
        <v>3.43</v>
      </c>
      <c r="T3928" s="20" t="s">
        <v>4949</v>
      </c>
      <c r="U3928" s="21">
        <v>74317</v>
      </c>
      <c r="V3928" s="21">
        <v>343000</v>
      </c>
      <c r="W3928" s="34">
        <v>40807</v>
      </c>
      <c r="X3928" s="34">
        <v>44482</v>
      </c>
      <c r="Y3928" s="109"/>
      <c r="Z3928" s="70" t="s">
        <v>531</v>
      </c>
      <c r="AA3928" s="20" t="s">
        <v>26</v>
      </c>
      <c r="AB3928" s="109"/>
      <c r="AC3928" s="19"/>
      <c r="AD3928" s="22"/>
      <c r="AE3928" s="31"/>
    </row>
    <row r="3929" spans="2:31" x14ac:dyDescent="0.2">
      <c r="B3929" s="14" t="s">
        <v>8366</v>
      </c>
      <c r="C3929" s="33" t="s">
        <v>8365</v>
      </c>
      <c r="D3929" s="16" t="s">
        <v>8362</v>
      </c>
      <c r="E3929" s="104" t="s">
        <v>26</v>
      </c>
      <c r="F3929" s="18" t="s">
        <v>116</v>
      </c>
      <c r="G3929" s="111" t="s">
        <v>26</v>
      </c>
      <c r="H3929" s="102" t="s">
        <v>334</v>
      </c>
      <c r="I3929" s="21">
        <v>8000000</v>
      </c>
      <c r="J3929" s="71">
        <v>114.375</v>
      </c>
      <c r="K3929" s="21">
        <v>9150000</v>
      </c>
      <c r="L3929" s="21">
        <v>8000000</v>
      </c>
      <c r="M3929" s="21">
        <v>8000000</v>
      </c>
      <c r="N3929" s="21"/>
      <c r="O3929" s="21"/>
      <c r="P3929" s="21"/>
      <c r="Q3929" s="21"/>
      <c r="R3929" s="22">
        <v>5.19</v>
      </c>
      <c r="S3929" s="22">
        <v>5.19</v>
      </c>
      <c r="T3929" s="20" t="s">
        <v>89</v>
      </c>
      <c r="U3929" s="21">
        <v>27680</v>
      </c>
      <c r="V3929" s="21">
        <v>415200</v>
      </c>
      <c r="W3929" s="34">
        <v>40630</v>
      </c>
      <c r="X3929" s="34">
        <v>45084</v>
      </c>
      <c r="Y3929" s="109"/>
      <c r="Z3929" s="70" t="s">
        <v>531</v>
      </c>
      <c r="AA3929" s="20" t="s">
        <v>26</v>
      </c>
      <c r="AB3929" s="109"/>
      <c r="AC3929" s="19"/>
      <c r="AD3929" s="22"/>
      <c r="AE3929" s="31"/>
    </row>
    <row r="3930" spans="2:31" x14ac:dyDescent="0.2">
      <c r="B3930" s="14" t="s">
        <v>8364</v>
      </c>
      <c r="C3930" s="33" t="s">
        <v>8363</v>
      </c>
      <c r="D3930" s="16" t="s">
        <v>8362</v>
      </c>
      <c r="E3930" s="104" t="s">
        <v>26</v>
      </c>
      <c r="F3930" s="18" t="s">
        <v>116</v>
      </c>
      <c r="G3930" s="111" t="s">
        <v>26</v>
      </c>
      <c r="H3930" s="102" t="s">
        <v>334</v>
      </c>
      <c r="I3930" s="21">
        <v>13000000</v>
      </c>
      <c r="J3930" s="71">
        <v>114.336</v>
      </c>
      <c r="K3930" s="21">
        <v>14863680</v>
      </c>
      <c r="L3930" s="21">
        <v>13000000</v>
      </c>
      <c r="M3930" s="21">
        <v>13000000</v>
      </c>
      <c r="N3930" s="21"/>
      <c r="O3930" s="21"/>
      <c r="P3930" s="21"/>
      <c r="Q3930" s="21"/>
      <c r="R3930" s="22">
        <v>5.19</v>
      </c>
      <c r="S3930" s="22">
        <v>5.19</v>
      </c>
      <c r="T3930" s="20" t="s">
        <v>85</v>
      </c>
      <c r="U3930" s="21">
        <v>326105</v>
      </c>
      <c r="V3930" s="21">
        <v>674700</v>
      </c>
      <c r="W3930" s="34">
        <v>40630</v>
      </c>
      <c r="X3930" s="34">
        <v>45114</v>
      </c>
      <c r="Y3930" s="109"/>
      <c r="Z3930" s="70" t="s">
        <v>531</v>
      </c>
      <c r="AA3930" s="20" t="s">
        <v>26</v>
      </c>
      <c r="AB3930" s="109"/>
      <c r="AC3930" s="19"/>
      <c r="AD3930" s="22"/>
      <c r="AE3930" s="31"/>
    </row>
    <row r="3931" spans="2:31" x14ac:dyDescent="0.2">
      <c r="B3931" s="14" t="s">
        <v>8361</v>
      </c>
      <c r="C3931" s="33" t="s">
        <v>8360</v>
      </c>
      <c r="D3931" s="16" t="s">
        <v>8359</v>
      </c>
      <c r="E3931" s="104" t="s">
        <v>26</v>
      </c>
      <c r="F3931" s="18" t="s">
        <v>116</v>
      </c>
      <c r="G3931" s="111" t="s">
        <v>26</v>
      </c>
      <c r="H3931" s="102" t="s">
        <v>590</v>
      </c>
      <c r="I3931" s="21">
        <v>10500000</v>
      </c>
      <c r="J3931" s="71">
        <v>104.96599999999999</v>
      </c>
      <c r="K3931" s="21">
        <v>11021430</v>
      </c>
      <c r="L3931" s="21">
        <v>10500000</v>
      </c>
      <c r="M3931" s="21">
        <v>10500000</v>
      </c>
      <c r="N3931" s="21"/>
      <c r="O3931" s="21"/>
      <c r="P3931" s="21"/>
      <c r="Q3931" s="21"/>
      <c r="R3931" s="22">
        <v>3.09</v>
      </c>
      <c r="S3931" s="22">
        <v>3.09</v>
      </c>
      <c r="T3931" s="20" t="s">
        <v>4985</v>
      </c>
      <c r="U3931" s="21">
        <v>97335</v>
      </c>
      <c r="V3931" s="21"/>
      <c r="W3931" s="34">
        <v>41110</v>
      </c>
      <c r="X3931" s="34">
        <v>42991</v>
      </c>
      <c r="Y3931" s="109"/>
      <c r="Z3931" s="70" t="s">
        <v>531</v>
      </c>
      <c r="AA3931" s="20" t="s">
        <v>26</v>
      </c>
      <c r="AB3931" s="109"/>
      <c r="AC3931" s="19"/>
      <c r="AD3931" s="22"/>
      <c r="AE3931" s="31"/>
    </row>
    <row r="3932" spans="2:31" x14ac:dyDescent="0.2">
      <c r="B3932" s="14" t="s">
        <v>8358</v>
      </c>
      <c r="C3932" s="33" t="s">
        <v>8357</v>
      </c>
      <c r="D3932" s="16" t="s">
        <v>8356</v>
      </c>
      <c r="E3932" s="104" t="s">
        <v>26</v>
      </c>
      <c r="F3932" s="18" t="s">
        <v>116</v>
      </c>
      <c r="G3932" s="111" t="s">
        <v>26</v>
      </c>
      <c r="H3932" s="102" t="s">
        <v>590</v>
      </c>
      <c r="I3932" s="21">
        <v>20000000</v>
      </c>
      <c r="J3932" s="71">
        <v>121.572</v>
      </c>
      <c r="K3932" s="21">
        <v>24314400</v>
      </c>
      <c r="L3932" s="21">
        <v>20000000</v>
      </c>
      <c r="M3932" s="21">
        <v>20000000</v>
      </c>
      <c r="N3932" s="21"/>
      <c r="O3932" s="21"/>
      <c r="P3932" s="21"/>
      <c r="Q3932" s="21"/>
      <c r="R3932" s="22">
        <v>6.19</v>
      </c>
      <c r="S3932" s="22">
        <v>6.19</v>
      </c>
      <c r="T3932" s="20" t="s">
        <v>4985</v>
      </c>
      <c r="U3932" s="21">
        <v>354206</v>
      </c>
      <c r="V3932" s="21">
        <v>1238000</v>
      </c>
      <c r="W3932" s="34">
        <v>39254</v>
      </c>
      <c r="X3932" s="34">
        <v>43726</v>
      </c>
      <c r="Y3932" s="109"/>
      <c r="Z3932" s="70" t="s">
        <v>531</v>
      </c>
      <c r="AA3932" s="20" t="s">
        <v>26</v>
      </c>
      <c r="AB3932" s="109"/>
      <c r="AC3932" s="19"/>
      <c r="AD3932" s="22"/>
      <c r="AE3932" s="31"/>
    </row>
    <row r="3933" spans="2:31" x14ac:dyDescent="0.2">
      <c r="B3933" s="14" t="s">
        <v>8355</v>
      </c>
      <c r="C3933" s="33" t="s">
        <v>8354</v>
      </c>
      <c r="D3933" s="16" t="s">
        <v>8353</v>
      </c>
      <c r="E3933" s="104" t="s">
        <v>5057</v>
      </c>
      <c r="F3933" s="18" t="s">
        <v>5793</v>
      </c>
      <c r="G3933" s="111" t="s">
        <v>590</v>
      </c>
      <c r="H3933" s="102" t="s">
        <v>5977</v>
      </c>
      <c r="I3933" s="21">
        <v>23500000</v>
      </c>
      <c r="J3933" s="71">
        <v>107.955</v>
      </c>
      <c r="K3933" s="21">
        <v>25369425</v>
      </c>
      <c r="L3933" s="21">
        <v>23500000</v>
      </c>
      <c r="M3933" s="21">
        <v>23500000</v>
      </c>
      <c r="N3933" s="21"/>
      <c r="O3933" s="21"/>
      <c r="P3933" s="21"/>
      <c r="Q3933" s="21"/>
      <c r="R3933" s="22">
        <v>4</v>
      </c>
      <c r="S3933" s="22">
        <v>4</v>
      </c>
      <c r="T3933" s="20" t="s">
        <v>89</v>
      </c>
      <c r="U3933" s="21">
        <v>2611</v>
      </c>
      <c r="V3933" s="21">
        <v>477833</v>
      </c>
      <c r="W3933" s="34">
        <v>41071</v>
      </c>
      <c r="X3933" s="34">
        <v>46751</v>
      </c>
      <c r="Y3933" s="109"/>
      <c r="Z3933" s="70" t="s">
        <v>531</v>
      </c>
      <c r="AA3933" s="20" t="s">
        <v>26</v>
      </c>
      <c r="AB3933" s="109"/>
      <c r="AC3933" s="19"/>
      <c r="AD3933" s="22"/>
      <c r="AE3933" s="31"/>
    </row>
    <row r="3934" spans="2:31" x14ac:dyDescent="0.2">
      <c r="B3934" s="14" t="s">
        <v>8352</v>
      </c>
      <c r="C3934" s="33" t="s">
        <v>8351</v>
      </c>
      <c r="D3934" s="16" t="s">
        <v>8348</v>
      </c>
      <c r="E3934" s="104" t="s">
        <v>26</v>
      </c>
      <c r="F3934" s="18" t="s">
        <v>116</v>
      </c>
      <c r="G3934" s="111" t="s">
        <v>26</v>
      </c>
      <c r="H3934" s="102" t="s">
        <v>334</v>
      </c>
      <c r="I3934" s="21">
        <v>15619000</v>
      </c>
      <c r="J3934" s="71">
        <v>110.626</v>
      </c>
      <c r="K3934" s="21">
        <v>17278675</v>
      </c>
      <c r="L3934" s="21">
        <v>15619000</v>
      </c>
      <c r="M3934" s="21">
        <v>15619000</v>
      </c>
      <c r="N3934" s="21"/>
      <c r="O3934" s="21"/>
      <c r="P3934" s="21"/>
      <c r="Q3934" s="21"/>
      <c r="R3934" s="22">
        <v>5.14</v>
      </c>
      <c r="S3934" s="22">
        <v>5.14</v>
      </c>
      <c r="T3934" s="20" t="s">
        <v>118</v>
      </c>
      <c r="U3934" s="21">
        <v>269836</v>
      </c>
      <c r="V3934" s="21">
        <v>802817</v>
      </c>
      <c r="W3934" s="34">
        <v>38559</v>
      </c>
      <c r="X3934" s="34">
        <v>42246</v>
      </c>
      <c r="Y3934" s="109"/>
      <c r="Z3934" s="70" t="s">
        <v>531</v>
      </c>
      <c r="AA3934" s="20" t="s">
        <v>26</v>
      </c>
      <c r="AB3934" s="109"/>
      <c r="AC3934" s="19"/>
      <c r="AD3934" s="22"/>
      <c r="AE3934" s="31"/>
    </row>
    <row r="3935" spans="2:31" x14ac:dyDescent="0.2">
      <c r="B3935" s="14" t="s">
        <v>8350</v>
      </c>
      <c r="C3935" s="33" t="s">
        <v>8349</v>
      </c>
      <c r="D3935" s="16" t="s">
        <v>8348</v>
      </c>
      <c r="E3935" s="104" t="s">
        <v>26</v>
      </c>
      <c r="F3935" s="18" t="s">
        <v>116</v>
      </c>
      <c r="G3935" s="111" t="s">
        <v>26</v>
      </c>
      <c r="H3935" s="102" t="s">
        <v>334</v>
      </c>
      <c r="I3935" s="21">
        <v>4000000</v>
      </c>
      <c r="J3935" s="71">
        <v>111.85</v>
      </c>
      <c r="K3935" s="21">
        <v>4474000</v>
      </c>
      <c r="L3935" s="21">
        <v>4000000</v>
      </c>
      <c r="M3935" s="21">
        <v>4000000</v>
      </c>
      <c r="N3935" s="21"/>
      <c r="O3935" s="21"/>
      <c r="P3935" s="21"/>
      <c r="Q3935" s="21"/>
      <c r="R3935" s="22">
        <v>4.45</v>
      </c>
      <c r="S3935" s="22">
        <v>4.45</v>
      </c>
      <c r="T3935" s="20" t="s">
        <v>4965</v>
      </c>
      <c r="U3935" s="21">
        <v>28183</v>
      </c>
      <c r="V3935" s="21">
        <v>178000</v>
      </c>
      <c r="W3935" s="34">
        <v>40667</v>
      </c>
      <c r="X3935" s="34">
        <v>43224</v>
      </c>
      <c r="Y3935" s="109"/>
      <c r="Z3935" s="70" t="s">
        <v>531</v>
      </c>
      <c r="AA3935" s="20" t="s">
        <v>26</v>
      </c>
      <c r="AB3935" s="109"/>
      <c r="AC3935" s="19"/>
      <c r="AD3935" s="22"/>
      <c r="AE3935" s="31"/>
    </row>
    <row r="3936" spans="2:31" x14ac:dyDescent="0.2">
      <c r="B3936" s="14" t="s">
        <v>8347</v>
      </c>
      <c r="C3936" s="33" t="s">
        <v>8346</v>
      </c>
      <c r="D3936" s="16" t="s">
        <v>8341</v>
      </c>
      <c r="E3936" s="104" t="s">
        <v>26</v>
      </c>
      <c r="F3936" s="18" t="s">
        <v>116</v>
      </c>
      <c r="G3936" s="111" t="s">
        <v>26</v>
      </c>
      <c r="H3936" s="102" t="s">
        <v>590</v>
      </c>
      <c r="I3936" s="21">
        <v>10000000</v>
      </c>
      <c r="J3936" s="71">
        <v>104.38</v>
      </c>
      <c r="K3936" s="21">
        <v>10438000</v>
      </c>
      <c r="L3936" s="21">
        <v>10000000</v>
      </c>
      <c r="M3936" s="21">
        <v>10000000</v>
      </c>
      <c r="N3936" s="21"/>
      <c r="O3936" s="21"/>
      <c r="P3936" s="21"/>
      <c r="Q3936" s="21"/>
      <c r="R3936" s="22">
        <v>5.44</v>
      </c>
      <c r="S3936" s="22">
        <v>5.44</v>
      </c>
      <c r="T3936" s="20" t="s">
        <v>118</v>
      </c>
      <c r="U3936" s="21">
        <v>196444</v>
      </c>
      <c r="V3936" s="21">
        <v>544000</v>
      </c>
      <c r="W3936" s="34">
        <v>39058</v>
      </c>
      <c r="X3936" s="34">
        <v>41691</v>
      </c>
      <c r="Y3936" s="109"/>
      <c r="Z3936" s="70" t="s">
        <v>531</v>
      </c>
      <c r="AA3936" s="20" t="s">
        <v>26</v>
      </c>
      <c r="AB3936" s="109"/>
      <c r="AC3936" s="19"/>
      <c r="AD3936" s="22"/>
      <c r="AE3936" s="31"/>
    </row>
    <row r="3937" spans="2:31" x14ac:dyDescent="0.2">
      <c r="B3937" s="14" t="s">
        <v>8345</v>
      </c>
      <c r="C3937" s="33" t="s">
        <v>8344</v>
      </c>
      <c r="D3937" s="16" t="s">
        <v>8341</v>
      </c>
      <c r="E3937" s="104" t="s">
        <v>26</v>
      </c>
      <c r="F3937" s="18" t="s">
        <v>116</v>
      </c>
      <c r="G3937" s="111" t="s">
        <v>26</v>
      </c>
      <c r="H3937" s="102" t="s">
        <v>590</v>
      </c>
      <c r="I3937" s="21">
        <v>10000000</v>
      </c>
      <c r="J3937" s="71">
        <v>111.328</v>
      </c>
      <c r="K3937" s="21">
        <v>11132800</v>
      </c>
      <c r="L3937" s="21">
        <v>10000000</v>
      </c>
      <c r="M3937" s="21">
        <v>10000000</v>
      </c>
      <c r="N3937" s="21"/>
      <c r="O3937" s="21"/>
      <c r="P3937" s="21"/>
      <c r="Q3937" s="21"/>
      <c r="R3937" s="22">
        <v>5.58</v>
      </c>
      <c r="S3937" s="22">
        <v>5.58</v>
      </c>
      <c r="T3937" s="20" t="s">
        <v>118</v>
      </c>
      <c r="U3937" s="21">
        <v>201500</v>
      </c>
      <c r="V3937" s="21">
        <v>558000</v>
      </c>
      <c r="W3937" s="34">
        <v>39058</v>
      </c>
      <c r="X3937" s="34">
        <v>42787</v>
      </c>
      <c r="Y3937" s="109"/>
      <c r="Z3937" s="70" t="s">
        <v>531</v>
      </c>
      <c r="AA3937" s="20" t="s">
        <v>26</v>
      </c>
      <c r="AB3937" s="109"/>
      <c r="AC3937" s="19"/>
      <c r="AD3937" s="22"/>
      <c r="AE3937" s="31"/>
    </row>
    <row r="3938" spans="2:31" x14ac:dyDescent="0.2">
      <c r="B3938" s="14" t="s">
        <v>8343</v>
      </c>
      <c r="C3938" s="33" t="s">
        <v>8342</v>
      </c>
      <c r="D3938" s="16" t="s">
        <v>8341</v>
      </c>
      <c r="E3938" s="104" t="s">
        <v>26</v>
      </c>
      <c r="F3938" s="18" t="s">
        <v>116</v>
      </c>
      <c r="G3938" s="111" t="s">
        <v>26</v>
      </c>
      <c r="H3938" s="102" t="s">
        <v>590</v>
      </c>
      <c r="I3938" s="21">
        <v>15000000</v>
      </c>
      <c r="J3938" s="71">
        <v>114.667</v>
      </c>
      <c r="K3938" s="21">
        <v>17200050</v>
      </c>
      <c r="L3938" s="21">
        <v>15000000</v>
      </c>
      <c r="M3938" s="21">
        <v>15000000</v>
      </c>
      <c r="N3938" s="21"/>
      <c r="O3938" s="21"/>
      <c r="P3938" s="21"/>
      <c r="Q3938" s="21"/>
      <c r="R3938" s="22">
        <v>5.68</v>
      </c>
      <c r="S3938" s="22">
        <v>5.68</v>
      </c>
      <c r="T3938" s="20" t="s">
        <v>118</v>
      </c>
      <c r="U3938" s="21">
        <v>307667</v>
      </c>
      <c r="V3938" s="21">
        <v>852000</v>
      </c>
      <c r="W3938" s="34">
        <v>39058</v>
      </c>
      <c r="X3938" s="34">
        <v>43517</v>
      </c>
      <c r="Y3938" s="109"/>
      <c r="Z3938" s="70" t="s">
        <v>531</v>
      </c>
      <c r="AA3938" s="20" t="s">
        <v>26</v>
      </c>
      <c r="AB3938" s="109"/>
      <c r="AC3938" s="19"/>
      <c r="AD3938" s="22"/>
      <c r="AE3938" s="19"/>
    </row>
    <row r="3939" spans="2:31" x14ac:dyDescent="0.2">
      <c r="B3939" s="14" t="s">
        <v>8340</v>
      </c>
      <c r="C3939" s="33" t="s">
        <v>8339</v>
      </c>
      <c r="D3939" s="16" t="s">
        <v>8336</v>
      </c>
      <c r="E3939" s="104" t="s">
        <v>26</v>
      </c>
      <c r="F3939" s="18" t="s">
        <v>116</v>
      </c>
      <c r="G3939" s="111" t="s">
        <v>26</v>
      </c>
      <c r="H3939" s="102" t="s">
        <v>4412</v>
      </c>
      <c r="I3939" s="21">
        <v>20000000</v>
      </c>
      <c r="J3939" s="71">
        <v>107.767</v>
      </c>
      <c r="K3939" s="21">
        <v>21553400</v>
      </c>
      <c r="L3939" s="21">
        <v>20000000</v>
      </c>
      <c r="M3939" s="21">
        <v>20000000</v>
      </c>
      <c r="N3939" s="21"/>
      <c r="O3939" s="21"/>
      <c r="P3939" s="21"/>
      <c r="Q3939" s="21"/>
      <c r="R3939" s="22">
        <v>6.06</v>
      </c>
      <c r="S3939" s="22">
        <v>6.06</v>
      </c>
      <c r="T3939" s="20" t="s">
        <v>85</v>
      </c>
      <c r="U3939" s="21">
        <v>525200</v>
      </c>
      <c r="V3939" s="21">
        <v>1212000</v>
      </c>
      <c r="W3939" s="34">
        <v>39255</v>
      </c>
      <c r="X3939" s="34">
        <v>41845</v>
      </c>
      <c r="Y3939" s="109"/>
      <c r="Z3939" s="70" t="s">
        <v>531</v>
      </c>
      <c r="AA3939" s="20" t="s">
        <v>26</v>
      </c>
      <c r="AB3939" s="109"/>
      <c r="AC3939" s="19"/>
      <c r="AD3939" s="22"/>
      <c r="AE3939" s="19"/>
    </row>
    <row r="3940" spans="2:31" x14ac:dyDescent="0.2">
      <c r="B3940" s="14" t="s">
        <v>8338</v>
      </c>
      <c r="C3940" s="33" t="s">
        <v>8337</v>
      </c>
      <c r="D3940" s="16" t="s">
        <v>8336</v>
      </c>
      <c r="E3940" s="104" t="s">
        <v>26</v>
      </c>
      <c r="F3940" s="18" t="s">
        <v>116</v>
      </c>
      <c r="G3940" s="111" t="s">
        <v>26</v>
      </c>
      <c r="H3940" s="102" t="s">
        <v>4412</v>
      </c>
      <c r="I3940" s="21">
        <v>20000000</v>
      </c>
      <c r="J3940" s="71">
        <v>127.59</v>
      </c>
      <c r="K3940" s="21">
        <v>25518000</v>
      </c>
      <c r="L3940" s="21">
        <v>20000000</v>
      </c>
      <c r="M3940" s="21">
        <v>20000000</v>
      </c>
      <c r="N3940" s="21"/>
      <c r="O3940" s="21"/>
      <c r="P3940" s="21"/>
      <c r="Q3940" s="21"/>
      <c r="R3940" s="22">
        <v>6.38</v>
      </c>
      <c r="S3940" s="22">
        <v>6.38</v>
      </c>
      <c r="T3940" s="20" t="s">
        <v>85</v>
      </c>
      <c r="U3940" s="21">
        <v>552933</v>
      </c>
      <c r="V3940" s="21">
        <v>1276000</v>
      </c>
      <c r="W3940" s="34">
        <v>39255</v>
      </c>
      <c r="X3940" s="34">
        <v>44767</v>
      </c>
      <c r="Y3940" s="109"/>
      <c r="Z3940" s="70" t="s">
        <v>531</v>
      </c>
      <c r="AA3940" s="20" t="s">
        <v>26</v>
      </c>
      <c r="AB3940" s="109"/>
      <c r="AC3940" s="19"/>
      <c r="AD3940" s="22"/>
      <c r="AE3940" s="19"/>
    </row>
    <row r="3941" spans="2:31" x14ac:dyDescent="0.2">
      <c r="B3941" s="11" t="s">
        <v>24</v>
      </c>
      <c r="C3941" s="12" t="s">
        <v>24</v>
      </c>
      <c r="D3941" s="13" t="s">
        <v>24</v>
      </c>
      <c r="E3941" s="12" t="s">
        <v>24</v>
      </c>
      <c r="F3941" s="12" t="s">
        <v>24</v>
      </c>
      <c r="G3941" s="12" t="s">
        <v>24</v>
      </c>
      <c r="H3941" s="12" t="s">
        <v>24</v>
      </c>
      <c r="I3941" s="12" t="s">
        <v>24</v>
      </c>
      <c r="J3941" s="12" t="s">
        <v>24</v>
      </c>
      <c r="K3941" s="12" t="s">
        <v>24</v>
      </c>
      <c r="L3941" s="12" t="s">
        <v>24</v>
      </c>
      <c r="M3941" s="12" t="s">
        <v>24</v>
      </c>
      <c r="N3941" s="12" t="s">
        <v>24</v>
      </c>
      <c r="O3941" s="12" t="s">
        <v>24</v>
      </c>
      <c r="P3941" s="12" t="s">
        <v>24</v>
      </c>
      <c r="Q3941" s="12" t="s">
        <v>24</v>
      </c>
      <c r="R3941" s="12" t="s">
        <v>24</v>
      </c>
      <c r="S3941" s="12" t="s">
        <v>24</v>
      </c>
      <c r="T3941" s="12" t="s">
        <v>24</v>
      </c>
      <c r="U3941" s="12" t="s">
        <v>24</v>
      </c>
      <c r="V3941" s="12" t="s">
        <v>24</v>
      </c>
      <c r="W3941" s="29" t="s">
        <v>24</v>
      </c>
      <c r="X3941" s="29" t="s">
        <v>24</v>
      </c>
      <c r="Y3941" s="12" t="s">
        <v>24</v>
      </c>
      <c r="Z3941" s="12" t="s">
        <v>24</v>
      </c>
      <c r="AA3941" s="12" t="s">
        <v>24</v>
      </c>
      <c r="AB3941" s="12" t="s">
        <v>24</v>
      </c>
      <c r="AC3941" s="12" t="s">
        <v>24</v>
      </c>
      <c r="AD3941" s="12" t="s">
        <v>24</v>
      </c>
      <c r="AE3941" s="29" t="s">
        <v>24</v>
      </c>
    </row>
    <row r="3942" spans="2:31" ht="51" x14ac:dyDescent="0.2">
      <c r="B3942" s="23" t="s">
        <v>123</v>
      </c>
      <c r="C3942" s="24" t="s">
        <v>124</v>
      </c>
      <c r="D3942" s="110"/>
      <c r="E3942" s="109"/>
      <c r="F3942" s="109"/>
      <c r="G3942" s="109"/>
      <c r="H3942" s="109"/>
      <c r="I3942" s="52">
        <f>SUM(SCDPT1!I1932:'SCDPT1'!I3941)</f>
        <v>23036853466.369999</v>
      </c>
      <c r="J3942" s="109"/>
      <c r="K3942" s="52">
        <f>SUM(SCDPT1!K1932:'SCDPT1'!K3941)</f>
        <v>25798606565.709999</v>
      </c>
      <c r="L3942" s="52">
        <f>SUM(SCDPT1!L1932:'SCDPT1'!L3941)</f>
        <v>22994152886.290001</v>
      </c>
      <c r="M3942" s="52">
        <f>SUM(SCDPT1!M1932:'SCDPT1'!M3941)</f>
        <v>23031492963.010002</v>
      </c>
      <c r="N3942" s="52">
        <f>SUM(SCDPT1!N1932:'SCDPT1'!N3941)</f>
        <v>-6924384</v>
      </c>
      <c r="O3942" s="52">
        <f>SUM(SCDPT1!O1932:'SCDPT1'!O3941)</f>
        <v>-4610040</v>
      </c>
      <c r="P3942" s="52">
        <f>SUM(SCDPT1!P1932:'SCDPT1'!P3941)</f>
        <v>5528939</v>
      </c>
      <c r="Q3942" s="52">
        <f>SUM(SCDPT1!Q1932:'SCDPT1'!Q3941)</f>
        <v>5406387</v>
      </c>
      <c r="R3942" s="109"/>
      <c r="S3942" s="109"/>
      <c r="T3942" s="109"/>
      <c r="U3942" s="52">
        <f>SUM(SCDPT1!U1932:'SCDPT1'!U3941)</f>
        <v>306712863.34000003</v>
      </c>
      <c r="V3942" s="52">
        <f>SUM(SCDPT1!V1932:'SCDPT1'!V3941)</f>
        <v>1136939313.6199999</v>
      </c>
      <c r="W3942" s="112"/>
      <c r="X3942" s="112"/>
      <c r="Y3942" s="109"/>
      <c r="Z3942" s="109"/>
      <c r="AA3942" s="109"/>
      <c r="AB3942" s="109"/>
      <c r="AC3942" s="109"/>
      <c r="AD3942" s="109"/>
      <c r="AE3942" s="109"/>
    </row>
    <row r="3943" spans="2:31" x14ac:dyDescent="0.2">
      <c r="B3943" s="11" t="s">
        <v>24</v>
      </c>
      <c r="C3943" s="12" t="s">
        <v>24</v>
      </c>
      <c r="D3943" s="13" t="s">
        <v>24</v>
      </c>
      <c r="E3943" s="12" t="s">
        <v>24</v>
      </c>
      <c r="F3943" s="12" t="s">
        <v>24</v>
      </c>
      <c r="G3943" s="12" t="s">
        <v>24</v>
      </c>
      <c r="H3943" s="12" t="s">
        <v>24</v>
      </c>
      <c r="I3943" s="12" t="s">
        <v>24</v>
      </c>
      <c r="J3943" s="12" t="s">
        <v>24</v>
      </c>
      <c r="K3943" s="12" t="s">
        <v>24</v>
      </c>
      <c r="L3943" s="12" t="s">
        <v>24</v>
      </c>
      <c r="M3943" s="12" t="s">
        <v>24</v>
      </c>
      <c r="N3943" s="12" t="s">
        <v>24</v>
      </c>
      <c r="O3943" s="12" t="s">
        <v>24</v>
      </c>
      <c r="P3943" s="12" t="s">
        <v>24</v>
      </c>
      <c r="Q3943" s="12" t="s">
        <v>24</v>
      </c>
      <c r="R3943" s="12" t="s">
        <v>24</v>
      </c>
      <c r="S3943" s="12" t="s">
        <v>24</v>
      </c>
      <c r="T3943" s="12" t="s">
        <v>24</v>
      </c>
      <c r="U3943" s="12" t="s">
        <v>24</v>
      </c>
      <c r="V3943" s="12" t="s">
        <v>24</v>
      </c>
      <c r="W3943" s="29" t="s">
        <v>24</v>
      </c>
      <c r="X3943" s="29" t="s">
        <v>24</v>
      </c>
      <c r="Y3943" s="12" t="s">
        <v>24</v>
      </c>
      <c r="Z3943" s="12" t="s">
        <v>24</v>
      </c>
      <c r="AA3943" s="12" t="s">
        <v>24</v>
      </c>
      <c r="AB3943" s="12" t="s">
        <v>24</v>
      </c>
      <c r="AC3943" s="12" t="s">
        <v>24</v>
      </c>
      <c r="AD3943" s="12" t="s">
        <v>24</v>
      </c>
      <c r="AE3943" s="29" t="s">
        <v>24</v>
      </c>
    </row>
    <row r="3944" spans="2:31" x14ac:dyDescent="0.2">
      <c r="B3944" s="14" t="s">
        <v>8335</v>
      </c>
      <c r="C3944" s="33" t="s">
        <v>8334</v>
      </c>
      <c r="D3944" s="16" t="s">
        <v>8333</v>
      </c>
      <c r="E3944" s="103" t="s">
        <v>26</v>
      </c>
      <c r="F3944" s="18" t="s">
        <v>26</v>
      </c>
      <c r="G3944" s="111" t="s">
        <v>590</v>
      </c>
      <c r="H3944" s="102" t="s">
        <v>4511</v>
      </c>
      <c r="I3944" s="21">
        <v>11496486</v>
      </c>
      <c r="J3944" s="71">
        <v>94.944000000000003</v>
      </c>
      <c r="K3944" s="21">
        <v>10915166</v>
      </c>
      <c r="L3944" s="21">
        <v>11496486</v>
      </c>
      <c r="M3944" s="21">
        <v>11509475</v>
      </c>
      <c r="N3944" s="21"/>
      <c r="O3944" s="21">
        <v>12989</v>
      </c>
      <c r="P3944" s="21"/>
      <c r="Q3944" s="21"/>
      <c r="R3944" s="22">
        <v>1.26</v>
      </c>
      <c r="S3944" s="22">
        <v>1.2230000000000001</v>
      </c>
      <c r="T3944" s="20" t="s">
        <v>5189</v>
      </c>
      <c r="U3944" s="21">
        <v>2414</v>
      </c>
      <c r="V3944" s="21">
        <v>150510</v>
      </c>
      <c r="W3944" s="34">
        <v>37965</v>
      </c>
      <c r="X3944" s="34">
        <v>48938</v>
      </c>
      <c r="Y3944" s="109"/>
      <c r="Z3944" s="70" t="s">
        <v>4927</v>
      </c>
      <c r="AA3944" s="20" t="s">
        <v>4926</v>
      </c>
      <c r="AB3944" s="113" t="s">
        <v>8002</v>
      </c>
      <c r="AC3944" s="19"/>
      <c r="AD3944" s="22"/>
      <c r="AE3944" s="34">
        <v>46748</v>
      </c>
    </row>
    <row r="3945" spans="2:31" x14ac:dyDescent="0.2">
      <c r="B3945" s="14" t="s">
        <v>8332</v>
      </c>
      <c r="C3945" s="33" t="s">
        <v>8331</v>
      </c>
      <c r="D3945" s="16" t="s">
        <v>8330</v>
      </c>
      <c r="E3945" s="103" t="s">
        <v>26</v>
      </c>
      <c r="F3945" s="18" t="s">
        <v>26</v>
      </c>
      <c r="G3945" s="111" t="s">
        <v>590</v>
      </c>
      <c r="H3945" s="102" t="s">
        <v>7244</v>
      </c>
      <c r="I3945" s="21">
        <v>12108661</v>
      </c>
      <c r="J3945" s="71">
        <v>83.4</v>
      </c>
      <c r="K3945" s="21">
        <v>11631739</v>
      </c>
      <c r="L3945" s="21">
        <v>13946996</v>
      </c>
      <c r="M3945" s="21">
        <v>12242900</v>
      </c>
      <c r="N3945" s="21"/>
      <c r="O3945" s="21">
        <v>270617</v>
      </c>
      <c r="P3945" s="21">
        <v>166304</v>
      </c>
      <c r="Q3945" s="21"/>
      <c r="R3945" s="22">
        <v>3.0129999999999999</v>
      </c>
      <c r="S3945" s="22">
        <v>4.9269999999999996</v>
      </c>
      <c r="T3945" s="20" t="s">
        <v>5189</v>
      </c>
      <c r="U3945" s="21">
        <v>35014</v>
      </c>
      <c r="V3945" s="21">
        <v>407355</v>
      </c>
      <c r="W3945" s="34">
        <v>38727</v>
      </c>
      <c r="X3945" s="34">
        <v>49730</v>
      </c>
      <c r="Y3945" s="109"/>
      <c r="Z3945" s="70" t="s">
        <v>4927</v>
      </c>
      <c r="AA3945" s="20" t="s">
        <v>4926</v>
      </c>
      <c r="AB3945" s="113" t="s">
        <v>7973</v>
      </c>
      <c r="AC3945" s="19"/>
      <c r="AD3945" s="22"/>
      <c r="AE3945" s="34">
        <v>43824</v>
      </c>
    </row>
    <row r="3946" spans="2:31" x14ac:dyDescent="0.2">
      <c r="B3946" s="14" t="s">
        <v>8329</v>
      </c>
      <c r="C3946" s="33" t="s">
        <v>8328</v>
      </c>
      <c r="D3946" s="16" t="s">
        <v>8318</v>
      </c>
      <c r="E3946" s="103" t="s">
        <v>26</v>
      </c>
      <c r="F3946" s="18" t="s">
        <v>26</v>
      </c>
      <c r="G3946" s="111" t="s">
        <v>590</v>
      </c>
      <c r="H3946" s="102" t="s">
        <v>7244</v>
      </c>
      <c r="I3946" s="21">
        <v>9469051</v>
      </c>
      <c r="J3946" s="71">
        <v>83.125</v>
      </c>
      <c r="K3946" s="21">
        <v>7871574</v>
      </c>
      <c r="L3946" s="21">
        <v>9469619</v>
      </c>
      <c r="M3946" s="21">
        <v>9439327</v>
      </c>
      <c r="N3946" s="21"/>
      <c r="O3946" s="21">
        <v>-30292</v>
      </c>
      <c r="P3946" s="21"/>
      <c r="Q3946" s="21"/>
      <c r="R3946" s="22">
        <v>5.2690000000000001</v>
      </c>
      <c r="S3946" s="22">
        <v>5.2679999999999998</v>
      </c>
      <c r="T3946" s="20" t="s">
        <v>5189</v>
      </c>
      <c r="U3946" s="21">
        <v>41580</v>
      </c>
      <c r="V3946" s="21">
        <v>518413</v>
      </c>
      <c r="W3946" s="34">
        <v>37713</v>
      </c>
      <c r="X3946" s="34">
        <v>48785</v>
      </c>
      <c r="Y3946" s="109"/>
      <c r="Z3946" s="70" t="s">
        <v>4927</v>
      </c>
      <c r="AA3946" s="20" t="s">
        <v>4926</v>
      </c>
      <c r="AB3946" s="113" t="s">
        <v>8002</v>
      </c>
      <c r="AC3946" s="19"/>
      <c r="AD3946" s="22"/>
      <c r="AE3946" s="34">
        <v>46054</v>
      </c>
    </row>
    <row r="3947" spans="2:31" x14ac:dyDescent="0.2">
      <c r="B3947" s="14" t="s">
        <v>8327</v>
      </c>
      <c r="C3947" s="33" t="s">
        <v>8326</v>
      </c>
      <c r="D3947" s="16" t="s">
        <v>8325</v>
      </c>
      <c r="E3947" s="103" t="s">
        <v>26</v>
      </c>
      <c r="F3947" s="18" t="s">
        <v>26</v>
      </c>
      <c r="G3947" s="111" t="s">
        <v>590</v>
      </c>
      <c r="H3947" s="102" t="s">
        <v>4511</v>
      </c>
      <c r="I3947" s="21">
        <v>3763481</v>
      </c>
      <c r="J3947" s="71">
        <v>77.245999999999995</v>
      </c>
      <c r="K3947" s="21">
        <v>2907137</v>
      </c>
      <c r="L3947" s="21">
        <v>3763474</v>
      </c>
      <c r="M3947" s="21">
        <v>3634323</v>
      </c>
      <c r="N3947" s="21"/>
      <c r="O3947" s="21">
        <v>10116</v>
      </c>
      <c r="P3947" s="21"/>
      <c r="Q3947" s="21"/>
      <c r="R3947" s="22">
        <v>1.4850000000000001</v>
      </c>
      <c r="S3947" s="22">
        <v>2.669</v>
      </c>
      <c r="T3947" s="20" t="s">
        <v>5189</v>
      </c>
      <c r="U3947" s="21">
        <v>931</v>
      </c>
      <c r="V3947" s="21">
        <v>54030</v>
      </c>
      <c r="W3947" s="34">
        <v>37749</v>
      </c>
      <c r="X3947" s="34">
        <v>48724</v>
      </c>
      <c r="Y3947" s="109"/>
      <c r="Z3947" s="70" t="s">
        <v>4927</v>
      </c>
      <c r="AA3947" s="20" t="s">
        <v>4926</v>
      </c>
      <c r="AB3947" s="113" t="s">
        <v>8002</v>
      </c>
      <c r="AC3947" s="19"/>
      <c r="AD3947" s="22"/>
      <c r="AE3947" s="34">
        <v>43886</v>
      </c>
    </row>
    <row r="3948" spans="2:31" x14ac:dyDescent="0.2">
      <c r="B3948" s="14" t="s">
        <v>8324</v>
      </c>
      <c r="C3948" s="33" t="s">
        <v>8323</v>
      </c>
      <c r="D3948" s="16" t="s">
        <v>8318</v>
      </c>
      <c r="E3948" s="103" t="s">
        <v>26</v>
      </c>
      <c r="F3948" s="18" t="s">
        <v>26</v>
      </c>
      <c r="G3948" s="111" t="s">
        <v>590</v>
      </c>
      <c r="H3948" s="102" t="s">
        <v>4511</v>
      </c>
      <c r="I3948" s="21">
        <v>2001910</v>
      </c>
      <c r="J3948" s="71">
        <v>99.924999999999997</v>
      </c>
      <c r="K3948" s="21">
        <v>2000413</v>
      </c>
      <c r="L3948" s="21">
        <v>2001910</v>
      </c>
      <c r="M3948" s="21">
        <v>2001910</v>
      </c>
      <c r="N3948" s="21"/>
      <c r="O3948" s="21"/>
      <c r="P3948" s="21"/>
      <c r="Q3948" s="21"/>
      <c r="R3948" s="22">
        <v>4.9649999999999999</v>
      </c>
      <c r="S3948" s="22">
        <v>4.9560000000000004</v>
      </c>
      <c r="T3948" s="20" t="s">
        <v>5189</v>
      </c>
      <c r="U3948" s="21">
        <v>8283</v>
      </c>
      <c r="V3948" s="21">
        <v>99395</v>
      </c>
      <c r="W3948" s="34">
        <v>37915</v>
      </c>
      <c r="X3948" s="34">
        <v>48908</v>
      </c>
      <c r="Y3948" s="109"/>
      <c r="Z3948" s="70" t="s">
        <v>4927</v>
      </c>
      <c r="AA3948" s="20" t="s">
        <v>4926</v>
      </c>
      <c r="AB3948" s="113" t="s">
        <v>8002</v>
      </c>
      <c r="AC3948" s="19"/>
      <c r="AD3948" s="22"/>
      <c r="AE3948" s="34">
        <v>41944</v>
      </c>
    </row>
    <row r="3949" spans="2:31" x14ac:dyDescent="0.2">
      <c r="B3949" s="14" t="s">
        <v>8322</v>
      </c>
      <c r="C3949" s="33" t="s">
        <v>8321</v>
      </c>
      <c r="D3949" s="16" t="s">
        <v>8318</v>
      </c>
      <c r="E3949" s="103" t="s">
        <v>26</v>
      </c>
      <c r="F3949" s="18" t="s">
        <v>26</v>
      </c>
      <c r="G3949" s="111" t="s">
        <v>590</v>
      </c>
      <c r="H3949" s="102" t="s">
        <v>4511</v>
      </c>
      <c r="I3949" s="21">
        <v>958106</v>
      </c>
      <c r="J3949" s="71">
        <v>100.861</v>
      </c>
      <c r="K3949" s="21">
        <v>966360</v>
      </c>
      <c r="L3949" s="21">
        <v>958106</v>
      </c>
      <c r="M3949" s="21">
        <v>958106</v>
      </c>
      <c r="N3949" s="21"/>
      <c r="O3949" s="21"/>
      <c r="P3949" s="21"/>
      <c r="Q3949" s="21"/>
      <c r="R3949" s="22">
        <v>4.4550000000000001</v>
      </c>
      <c r="S3949" s="22">
        <v>4.4349999999999996</v>
      </c>
      <c r="T3949" s="20" t="s">
        <v>5189</v>
      </c>
      <c r="U3949" s="21">
        <v>3557</v>
      </c>
      <c r="V3949" s="21">
        <v>42684</v>
      </c>
      <c r="W3949" s="34">
        <v>38079</v>
      </c>
      <c r="X3949" s="34">
        <v>49089</v>
      </c>
      <c r="Y3949" s="109"/>
      <c r="Z3949" s="70" t="s">
        <v>4927</v>
      </c>
      <c r="AA3949" s="20" t="s">
        <v>4926</v>
      </c>
      <c r="AB3949" s="113" t="s">
        <v>8002</v>
      </c>
      <c r="AC3949" s="19"/>
      <c r="AD3949" s="22"/>
      <c r="AE3949" s="34">
        <v>41640</v>
      </c>
    </row>
    <row r="3950" spans="2:31" x14ac:dyDescent="0.2">
      <c r="B3950" s="14" t="s">
        <v>8320</v>
      </c>
      <c r="C3950" s="33" t="s">
        <v>8319</v>
      </c>
      <c r="D3950" s="16" t="s">
        <v>8318</v>
      </c>
      <c r="E3950" s="103" t="s">
        <v>26</v>
      </c>
      <c r="F3950" s="18" t="s">
        <v>26</v>
      </c>
      <c r="G3950" s="111" t="s">
        <v>590</v>
      </c>
      <c r="H3950" s="102" t="s">
        <v>4511</v>
      </c>
      <c r="I3950" s="21">
        <v>13100000</v>
      </c>
      <c r="J3950" s="71">
        <v>87.894000000000005</v>
      </c>
      <c r="K3950" s="21">
        <v>11514075</v>
      </c>
      <c r="L3950" s="21">
        <v>13100000</v>
      </c>
      <c r="M3950" s="21">
        <v>13100000</v>
      </c>
      <c r="N3950" s="21"/>
      <c r="O3950" s="21"/>
      <c r="P3950" s="21"/>
      <c r="Q3950" s="21"/>
      <c r="R3950" s="22">
        <v>4.9089999999999998</v>
      </c>
      <c r="S3950" s="22">
        <v>5.31</v>
      </c>
      <c r="T3950" s="20" t="s">
        <v>5189</v>
      </c>
      <c r="U3950" s="21">
        <v>53590</v>
      </c>
      <c r="V3950" s="21">
        <v>643942</v>
      </c>
      <c r="W3950" s="34">
        <v>38079</v>
      </c>
      <c r="X3950" s="34">
        <v>49089</v>
      </c>
      <c r="Y3950" s="109"/>
      <c r="Z3950" s="70" t="s">
        <v>4927</v>
      </c>
      <c r="AA3950" s="20" t="s">
        <v>4926</v>
      </c>
      <c r="AB3950" s="113" t="s">
        <v>8002</v>
      </c>
      <c r="AC3950" s="19"/>
      <c r="AD3950" s="22"/>
      <c r="AE3950" s="34">
        <v>44501</v>
      </c>
    </row>
    <row r="3951" spans="2:31" x14ac:dyDescent="0.2">
      <c r="B3951" s="14" t="s">
        <v>8317</v>
      </c>
      <c r="C3951" s="33" t="s">
        <v>8316</v>
      </c>
      <c r="D3951" s="16" t="s">
        <v>8315</v>
      </c>
      <c r="E3951" s="103" t="s">
        <v>26</v>
      </c>
      <c r="F3951" s="18" t="s">
        <v>26</v>
      </c>
      <c r="G3951" s="111" t="s">
        <v>590</v>
      </c>
      <c r="H3951" s="102" t="s">
        <v>6701</v>
      </c>
      <c r="I3951" s="21">
        <v>5077528</v>
      </c>
      <c r="J3951" s="71">
        <v>75.819000000000003</v>
      </c>
      <c r="K3951" s="21">
        <v>3847824</v>
      </c>
      <c r="L3951" s="21">
        <v>5075000</v>
      </c>
      <c r="M3951" s="21">
        <v>5081576</v>
      </c>
      <c r="N3951" s="21"/>
      <c r="O3951" s="21">
        <v>3302</v>
      </c>
      <c r="P3951" s="21"/>
      <c r="Q3951" s="21"/>
      <c r="R3951" s="22">
        <v>5.1989999999999998</v>
      </c>
      <c r="S3951" s="22">
        <v>5.3449999999999998</v>
      </c>
      <c r="T3951" s="20" t="s">
        <v>5189</v>
      </c>
      <c r="U3951" s="21">
        <v>21985</v>
      </c>
      <c r="V3951" s="21">
        <v>242090</v>
      </c>
      <c r="W3951" s="34">
        <v>41030</v>
      </c>
      <c r="X3951" s="34">
        <v>49485</v>
      </c>
      <c r="Y3951" s="109"/>
      <c r="Z3951" s="70" t="s">
        <v>4927</v>
      </c>
      <c r="AA3951" s="20" t="s">
        <v>4926</v>
      </c>
      <c r="AB3951" s="113" t="s">
        <v>8002</v>
      </c>
      <c r="AC3951" s="19"/>
      <c r="AD3951" s="22"/>
      <c r="AE3951" s="34">
        <v>45566</v>
      </c>
    </row>
    <row r="3952" spans="2:31" x14ac:dyDescent="0.2">
      <c r="B3952" s="14" t="s">
        <v>8314</v>
      </c>
      <c r="C3952" s="33" t="s">
        <v>8313</v>
      </c>
      <c r="D3952" s="16" t="s">
        <v>8302</v>
      </c>
      <c r="E3952" s="103" t="s">
        <v>26</v>
      </c>
      <c r="F3952" s="18" t="s">
        <v>26</v>
      </c>
      <c r="G3952" s="111" t="s">
        <v>590</v>
      </c>
      <c r="H3952" s="102" t="s">
        <v>4511</v>
      </c>
      <c r="I3952" s="21">
        <v>3902031</v>
      </c>
      <c r="J3952" s="71">
        <v>99.39</v>
      </c>
      <c r="K3952" s="21">
        <v>3897709</v>
      </c>
      <c r="L3952" s="21">
        <v>3921639</v>
      </c>
      <c r="M3952" s="21">
        <v>3905688</v>
      </c>
      <c r="N3952" s="21"/>
      <c r="O3952" s="21">
        <v>2119</v>
      </c>
      <c r="P3952" s="21"/>
      <c r="Q3952" s="21"/>
      <c r="R3952" s="22">
        <v>3.08</v>
      </c>
      <c r="S3952" s="22">
        <v>3.319</v>
      </c>
      <c r="T3952" s="20" t="s">
        <v>5189</v>
      </c>
      <c r="U3952" s="21">
        <v>10065</v>
      </c>
      <c r="V3952" s="21">
        <v>126534</v>
      </c>
      <c r="W3952" s="34">
        <v>40228</v>
      </c>
      <c r="X3952" s="34">
        <v>50125</v>
      </c>
      <c r="Y3952" s="109"/>
      <c r="Z3952" s="70" t="s">
        <v>4927</v>
      </c>
      <c r="AA3952" s="20" t="s">
        <v>4926</v>
      </c>
      <c r="AB3952" s="113" t="s">
        <v>7973</v>
      </c>
      <c r="AC3952" s="19"/>
      <c r="AD3952" s="22"/>
      <c r="AE3952" s="34">
        <v>42036</v>
      </c>
    </row>
    <row r="3953" spans="2:31" x14ac:dyDescent="0.2">
      <c r="B3953" s="14" t="s">
        <v>8312</v>
      </c>
      <c r="C3953" s="33" t="s">
        <v>8311</v>
      </c>
      <c r="D3953" s="16" t="s">
        <v>8302</v>
      </c>
      <c r="E3953" s="103" t="s">
        <v>26</v>
      </c>
      <c r="F3953" s="18" t="s">
        <v>26</v>
      </c>
      <c r="G3953" s="111" t="s">
        <v>590</v>
      </c>
      <c r="H3953" s="102" t="s">
        <v>4511</v>
      </c>
      <c r="I3953" s="21">
        <v>5169205</v>
      </c>
      <c r="J3953" s="71">
        <v>99.545000000000002</v>
      </c>
      <c r="K3953" s="21">
        <v>5132831</v>
      </c>
      <c r="L3953" s="21">
        <v>5156312</v>
      </c>
      <c r="M3953" s="21">
        <v>5216753</v>
      </c>
      <c r="N3953" s="21"/>
      <c r="O3953" s="21">
        <v>60438</v>
      </c>
      <c r="P3953" s="21"/>
      <c r="Q3953" s="21"/>
      <c r="R3953" s="22">
        <v>6.25</v>
      </c>
      <c r="S3953" s="22">
        <v>4.3479999999999999</v>
      </c>
      <c r="T3953" s="20" t="s">
        <v>5189</v>
      </c>
      <c r="U3953" s="21">
        <v>26856</v>
      </c>
      <c r="V3953" s="21">
        <v>196655</v>
      </c>
      <c r="W3953" s="34">
        <v>40296</v>
      </c>
      <c r="X3953" s="34">
        <v>43125</v>
      </c>
      <c r="Y3953" s="109"/>
      <c r="Z3953" s="70" t="s">
        <v>4927</v>
      </c>
      <c r="AA3953" s="20" t="s">
        <v>4926</v>
      </c>
      <c r="AB3953" s="113" t="s">
        <v>7989</v>
      </c>
      <c r="AC3953" s="19"/>
      <c r="AD3953" s="22"/>
      <c r="AE3953" s="34">
        <v>42491</v>
      </c>
    </row>
    <row r="3954" spans="2:31" x14ac:dyDescent="0.2">
      <c r="B3954" s="14" t="s">
        <v>8310</v>
      </c>
      <c r="C3954" s="33" t="s">
        <v>8309</v>
      </c>
      <c r="D3954" s="16" t="s">
        <v>8302</v>
      </c>
      <c r="E3954" s="103" t="s">
        <v>26</v>
      </c>
      <c r="F3954" s="18" t="s">
        <v>26</v>
      </c>
      <c r="G3954" s="111" t="s">
        <v>590</v>
      </c>
      <c r="H3954" s="102" t="s">
        <v>4511</v>
      </c>
      <c r="I3954" s="21">
        <v>785546</v>
      </c>
      <c r="J3954" s="71">
        <v>100.807</v>
      </c>
      <c r="K3954" s="21">
        <v>796863</v>
      </c>
      <c r="L3954" s="21">
        <v>790487</v>
      </c>
      <c r="M3954" s="21">
        <v>789897</v>
      </c>
      <c r="N3954" s="21"/>
      <c r="O3954" s="21">
        <v>-589</v>
      </c>
      <c r="P3954" s="21"/>
      <c r="Q3954" s="21"/>
      <c r="R3954" s="22">
        <v>5.25</v>
      </c>
      <c r="S3954" s="22">
        <v>4.6749999999999998</v>
      </c>
      <c r="T3954" s="20" t="s">
        <v>5189</v>
      </c>
      <c r="U3954" s="21">
        <v>3458</v>
      </c>
      <c r="V3954" s="21">
        <v>41500</v>
      </c>
      <c r="W3954" s="34">
        <v>40245</v>
      </c>
      <c r="X3954" s="34">
        <v>50247</v>
      </c>
      <c r="Y3954" s="109"/>
      <c r="Z3954" s="70" t="s">
        <v>4927</v>
      </c>
      <c r="AA3954" s="20" t="s">
        <v>4926</v>
      </c>
      <c r="AB3954" s="113" t="s">
        <v>7973</v>
      </c>
      <c r="AC3954" s="19"/>
      <c r="AD3954" s="22"/>
      <c r="AE3954" s="34">
        <v>41609</v>
      </c>
    </row>
    <row r="3955" spans="2:31" x14ac:dyDescent="0.2">
      <c r="B3955" s="14" t="s">
        <v>8308</v>
      </c>
      <c r="C3955" s="33" t="s">
        <v>8307</v>
      </c>
      <c r="D3955" s="16" t="s">
        <v>8302</v>
      </c>
      <c r="E3955" s="103" t="s">
        <v>26</v>
      </c>
      <c r="F3955" s="18" t="s">
        <v>26</v>
      </c>
      <c r="G3955" s="111" t="s">
        <v>590</v>
      </c>
      <c r="H3955" s="102" t="s">
        <v>4511</v>
      </c>
      <c r="I3955" s="21">
        <v>5538614</v>
      </c>
      <c r="J3955" s="71">
        <v>107.038</v>
      </c>
      <c r="K3955" s="21">
        <v>5950736</v>
      </c>
      <c r="L3955" s="21">
        <v>5559461</v>
      </c>
      <c r="M3955" s="21">
        <v>5555808</v>
      </c>
      <c r="N3955" s="21"/>
      <c r="O3955" s="21">
        <v>-3654</v>
      </c>
      <c r="P3955" s="21"/>
      <c r="Q3955" s="21"/>
      <c r="R3955" s="22">
        <v>5.81</v>
      </c>
      <c r="S3955" s="22">
        <v>5.7169999999999996</v>
      </c>
      <c r="T3955" s="20" t="s">
        <v>5189</v>
      </c>
      <c r="U3955" s="21">
        <v>26917</v>
      </c>
      <c r="V3955" s="21">
        <v>323005</v>
      </c>
      <c r="W3955" s="34">
        <v>40260</v>
      </c>
      <c r="X3955" s="34">
        <v>50066</v>
      </c>
      <c r="Y3955" s="109"/>
      <c r="Z3955" s="70" t="s">
        <v>4927</v>
      </c>
      <c r="AA3955" s="20" t="s">
        <v>5160</v>
      </c>
      <c r="AB3955" s="113" t="s">
        <v>7973</v>
      </c>
      <c r="AC3955" s="19"/>
      <c r="AD3955" s="22"/>
      <c r="AE3955" s="34">
        <v>42887</v>
      </c>
    </row>
    <row r="3956" spans="2:31" x14ac:dyDescent="0.2">
      <c r="B3956" s="14" t="s">
        <v>8306</v>
      </c>
      <c r="C3956" s="33" t="s">
        <v>8305</v>
      </c>
      <c r="D3956" s="16" t="s">
        <v>8302</v>
      </c>
      <c r="E3956" s="103" t="s">
        <v>26</v>
      </c>
      <c r="F3956" s="18" t="s">
        <v>26</v>
      </c>
      <c r="G3956" s="111" t="s">
        <v>590</v>
      </c>
      <c r="H3956" s="102" t="s">
        <v>4511</v>
      </c>
      <c r="I3956" s="21">
        <v>2741817</v>
      </c>
      <c r="J3956" s="71">
        <v>101.121</v>
      </c>
      <c r="K3956" s="21">
        <v>2779513</v>
      </c>
      <c r="L3956" s="21">
        <v>2748689</v>
      </c>
      <c r="M3956" s="21">
        <v>2737312</v>
      </c>
      <c r="N3956" s="21"/>
      <c r="O3956" s="21">
        <v>-11377</v>
      </c>
      <c r="P3956" s="21"/>
      <c r="Q3956" s="21"/>
      <c r="R3956" s="22">
        <v>3.9249999999999998</v>
      </c>
      <c r="S3956" s="22">
        <v>4.1349999999999998</v>
      </c>
      <c r="T3956" s="20" t="s">
        <v>5189</v>
      </c>
      <c r="U3956" s="21">
        <v>8990</v>
      </c>
      <c r="V3956" s="21">
        <v>140404</v>
      </c>
      <c r="W3956" s="34">
        <v>40319</v>
      </c>
      <c r="X3956" s="34">
        <v>50370</v>
      </c>
      <c r="Y3956" s="109"/>
      <c r="Z3956" s="70" t="s">
        <v>4927</v>
      </c>
      <c r="AA3956" s="20" t="s">
        <v>4926</v>
      </c>
      <c r="AB3956" s="113" t="s">
        <v>7989</v>
      </c>
      <c r="AC3956" s="19"/>
      <c r="AD3956" s="22"/>
      <c r="AE3956" s="34">
        <v>41883</v>
      </c>
    </row>
    <row r="3957" spans="2:31" x14ac:dyDescent="0.2">
      <c r="B3957" s="14" t="s">
        <v>8304</v>
      </c>
      <c r="C3957" s="33" t="s">
        <v>8303</v>
      </c>
      <c r="D3957" s="16" t="s">
        <v>8302</v>
      </c>
      <c r="E3957" s="103" t="s">
        <v>26</v>
      </c>
      <c r="F3957" s="18" t="s">
        <v>26</v>
      </c>
      <c r="G3957" s="111" t="s">
        <v>590</v>
      </c>
      <c r="H3957" s="102" t="s">
        <v>4511</v>
      </c>
      <c r="I3957" s="21">
        <v>9483022</v>
      </c>
      <c r="J3957" s="71">
        <v>97.873000000000005</v>
      </c>
      <c r="K3957" s="21">
        <v>9422639</v>
      </c>
      <c r="L3957" s="21">
        <v>9627434</v>
      </c>
      <c r="M3957" s="21">
        <v>9565812</v>
      </c>
      <c r="N3957" s="21"/>
      <c r="O3957" s="21">
        <v>42597</v>
      </c>
      <c r="P3957" s="21"/>
      <c r="Q3957" s="21"/>
      <c r="R3957" s="22">
        <v>2.6269999999999998</v>
      </c>
      <c r="S3957" s="22">
        <v>2.7679999999999998</v>
      </c>
      <c r="T3957" s="20" t="s">
        <v>5189</v>
      </c>
      <c r="U3957" s="21">
        <v>21078</v>
      </c>
      <c r="V3957" s="21">
        <v>253431</v>
      </c>
      <c r="W3957" s="34">
        <v>40347</v>
      </c>
      <c r="X3957" s="34">
        <v>49516</v>
      </c>
      <c r="Y3957" s="109"/>
      <c r="Z3957" s="70" t="s">
        <v>4927</v>
      </c>
      <c r="AA3957" s="20" t="s">
        <v>4926</v>
      </c>
      <c r="AB3957" s="113" t="s">
        <v>7973</v>
      </c>
      <c r="AC3957" s="19"/>
      <c r="AD3957" s="22"/>
      <c r="AE3957" s="34">
        <v>45231</v>
      </c>
    </row>
    <row r="3958" spans="2:31" x14ac:dyDescent="0.2">
      <c r="B3958" s="14" t="s">
        <v>8301</v>
      </c>
      <c r="C3958" s="33" t="s">
        <v>8300</v>
      </c>
      <c r="D3958" s="16" t="s">
        <v>8299</v>
      </c>
      <c r="E3958" s="103" t="s">
        <v>26</v>
      </c>
      <c r="F3958" s="18" t="s">
        <v>26</v>
      </c>
      <c r="G3958" s="111" t="s">
        <v>590</v>
      </c>
      <c r="H3958" s="102" t="s">
        <v>4511</v>
      </c>
      <c r="I3958" s="21">
        <v>7919192</v>
      </c>
      <c r="J3958" s="71">
        <v>100.928</v>
      </c>
      <c r="K3958" s="21">
        <v>8027835</v>
      </c>
      <c r="L3958" s="21">
        <v>7953990</v>
      </c>
      <c r="M3958" s="21">
        <v>7923841</v>
      </c>
      <c r="N3958" s="21"/>
      <c r="O3958" s="21">
        <v>-30150</v>
      </c>
      <c r="P3958" s="21"/>
      <c r="Q3958" s="21"/>
      <c r="R3958" s="22">
        <v>5.25</v>
      </c>
      <c r="S3958" s="22">
        <v>5.32</v>
      </c>
      <c r="T3958" s="20" t="s">
        <v>5189</v>
      </c>
      <c r="U3958" s="21">
        <v>34799</v>
      </c>
      <c r="V3958" s="21">
        <v>417584</v>
      </c>
      <c r="W3958" s="34">
        <v>38034</v>
      </c>
      <c r="X3958" s="34">
        <v>49028</v>
      </c>
      <c r="Y3958" s="109"/>
      <c r="Z3958" s="70" t="s">
        <v>4927</v>
      </c>
      <c r="AA3958" s="20" t="s">
        <v>4926</v>
      </c>
      <c r="AB3958" s="113" t="s">
        <v>7973</v>
      </c>
      <c r="AC3958" s="19"/>
      <c r="AD3958" s="22"/>
      <c r="AE3958" s="34">
        <v>43221</v>
      </c>
    </row>
    <row r="3959" spans="2:31" x14ac:dyDescent="0.2">
      <c r="B3959" s="14" t="s">
        <v>8298</v>
      </c>
      <c r="C3959" s="33" t="s">
        <v>8297</v>
      </c>
      <c r="D3959" s="16" t="s">
        <v>8296</v>
      </c>
      <c r="E3959" s="103" t="s">
        <v>26</v>
      </c>
      <c r="F3959" s="18" t="s">
        <v>26</v>
      </c>
      <c r="G3959" s="111" t="s">
        <v>590</v>
      </c>
      <c r="H3959" s="102" t="s">
        <v>4511</v>
      </c>
      <c r="I3959" s="21">
        <v>641976</v>
      </c>
      <c r="J3959" s="71">
        <v>98.686999999999998</v>
      </c>
      <c r="K3959" s="21">
        <v>648799</v>
      </c>
      <c r="L3959" s="21">
        <v>657433</v>
      </c>
      <c r="M3959" s="21">
        <v>647987</v>
      </c>
      <c r="N3959" s="21"/>
      <c r="O3959" s="21">
        <v>-9449</v>
      </c>
      <c r="P3959" s="21"/>
      <c r="Q3959" s="21"/>
      <c r="R3959" s="22">
        <v>4.5</v>
      </c>
      <c r="S3959" s="22">
        <v>5.077</v>
      </c>
      <c r="T3959" s="20" t="s">
        <v>5189</v>
      </c>
      <c r="U3959" s="21">
        <v>2465</v>
      </c>
      <c r="V3959" s="21">
        <v>29584</v>
      </c>
      <c r="W3959" s="34">
        <v>38161</v>
      </c>
      <c r="X3959" s="34">
        <v>48785</v>
      </c>
      <c r="Y3959" s="109"/>
      <c r="Z3959" s="70" t="s">
        <v>4927</v>
      </c>
      <c r="AA3959" s="20" t="s">
        <v>4926</v>
      </c>
      <c r="AB3959" s="113" t="s">
        <v>7989</v>
      </c>
      <c r="AC3959" s="19"/>
      <c r="AD3959" s="22"/>
      <c r="AE3959" s="34">
        <v>43435</v>
      </c>
    </row>
    <row r="3960" spans="2:31" x14ac:dyDescent="0.2">
      <c r="B3960" s="14" t="s">
        <v>8295</v>
      </c>
      <c r="C3960" s="33" t="s">
        <v>8294</v>
      </c>
      <c r="D3960" s="16" t="s">
        <v>8293</v>
      </c>
      <c r="E3960" s="103" t="s">
        <v>26</v>
      </c>
      <c r="F3960" s="18" t="s">
        <v>26</v>
      </c>
      <c r="G3960" s="111" t="s">
        <v>590</v>
      </c>
      <c r="H3960" s="102" t="s">
        <v>6696</v>
      </c>
      <c r="I3960" s="21">
        <v>15843987</v>
      </c>
      <c r="J3960" s="71">
        <v>64.241</v>
      </c>
      <c r="K3960" s="21">
        <v>10263179</v>
      </c>
      <c r="L3960" s="21">
        <v>15976156</v>
      </c>
      <c r="M3960" s="21">
        <v>12108167</v>
      </c>
      <c r="N3960" s="21"/>
      <c r="O3960" s="21">
        <v>1297409</v>
      </c>
      <c r="P3960" s="21"/>
      <c r="Q3960" s="21"/>
      <c r="R3960" s="22">
        <v>2.8170000000000002</v>
      </c>
      <c r="S3960" s="22">
        <v>5.069</v>
      </c>
      <c r="T3960" s="20" t="s">
        <v>5189</v>
      </c>
      <c r="U3960" s="21">
        <v>37508</v>
      </c>
      <c r="V3960" s="21">
        <v>454770</v>
      </c>
      <c r="W3960" s="34">
        <v>39021</v>
      </c>
      <c r="X3960" s="34">
        <v>49912</v>
      </c>
      <c r="Y3960" s="109"/>
      <c r="Z3960" s="70" t="s">
        <v>4927</v>
      </c>
      <c r="AA3960" s="20" t="s">
        <v>4926</v>
      </c>
      <c r="AB3960" s="113" t="s">
        <v>7973</v>
      </c>
      <c r="AC3960" s="19"/>
      <c r="AD3960" s="22"/>
      <c r="AE3960" s="34">
        <v>43459</v>
      </c>
    </row>
    <row r="3961" spans="2:31" x14ac:dyDescent="0.2">
      <c r="B3961" s="14" t="s">
        <v>8292</v>
      </c>
      <c r="C3961" s="33" t="s">
        <v>8291</v>
      </c>
      <c r="D3961" s="16" t="s">
        <v>8290</v>
      </c>
      <c r="E3961" s="103" t="s">
        <v>26</v>
      </c>
      <c r="F3961" s="18" t="s">
        <v>26</v>
      </c>
      <c r="G3961" s="111" t="s">
        <v>590</v>
      </c>
      <c r="H3961" s="102" t="s">
        <v>6696</v>
      </c>
      <c r="I3961" s="21">
        <v>24280078</v>
      </c>
      <c r="J3961" s="71">
        <v>101.732</v>
      </c>
      <c r="K3961" s="21">
        <v>25432925</v>
      </c>
      <c r="L3961" s="21">
        <v>25000000</v>
      </c>
      <c r="M3961" s="21">
        <v>24986908</v>
      </c>
      <c r="N3961" s="21"/>
      <c r="O3961" s="21">
        <v>-13092</v>
      </c>
      <c r="P3961" s="21"/>
      <c r="Q3961" s="21"/>
      <c r="R3961" s="22">
        <v>5.1109999999999998</v>
      </c>
      <c r="S3961" s="22">
        <v>5.0279999999999996</v>
      </c>
      <c r="T3961" s="20" t="s">
        <v>5189</v>
      </c>
      <c r="U3961" s="21">
        <v>106469</v>
      </c>
      <c r="V3961" s="21">
        <v>1277864</v>
      </c>
      <c r="W3961" s="34">
        <v>38700</v>
      </c>
      <c r="X3961" s="34">
        <v>49546</v>
      </c>
      <c r="Y3961" s="109"/>
      <c r="Z3961" s="70" t="s">
        <v>4927</v>
      </c>
      <c r="AA3961" s="20" t="s">
        <v>4926</v>
      </c>
      <c r="AB3961" s="113" t="s">
        <v>7973</v>
      </c>
      <c r="AC3961" s="19"/>
      <c r="AD3961" s="22"/>
      <c r="AE3961" s="34">
        <v>42095</v>
      </c>
    </row>
    <row r="3962" spans="2:31" x14ac:dyDescent="0.2">
      <c r="B3962" s="14" t="s">
        <v>8289</v>
      </c>
      <c r="C3962" s="33" t="s">
        <v>8288</v>
      </c>
      <c r="D3962" s="16" t="s">
        <v>8287</v>
      </c>
      <c r="E3962" s="103" t="s">
        <v>26</v>
      </c>
      <c r="F3962" s="18" t="s">
        <v>26</v>
      </c>
      <c r="G3962" s="111" t="s">
        <v>590</v>
      </c>
      <c r="H3962" s="102" t="s">
        <v>4511</v>
      </c>
      <c r="I3962" s="21">
        <v>9998614</v>
      </c>
      <c r="J3962" s="71">
        <v>101.85</v>
      </c>
      <c r="K3962" s="21">
        <v>10391861</v>
      </c>
      <c r="L3962" s="21">
        <v>10203074</v>
      </c>
      <c r="M3962" s="21">
        <v>10195144</v>
      </c>
      <c r="N3962" s="21"/>
      <c r="O3962" s="21">
        <v>-7930</v>
      </c>
      <c r="P3962" s="21"/>
      <c r="Q3962" s="21"/>
      <c r="R3962" s="22">
        <v>2.6619999999999999</v>
      </c>
      <c r="S3962" s="22">
        <v>2.5259999999999998</v>
      </c>
      <c r="T3962" s="20" t="s">
        <v>5189</v>
      </c>
      <c r="U3962" s="21">
        <v>22632</v>
      </c>
      <c r="V3962" s="21">
        <v>276856</v>
      </c>
      <c r="W3962" s="34">
        <v>38678</v>
      </c>
      <c r="X3962" s="34">
        <v>49607</v>
      </c>
      <c r="Y3962" s="109"/>
      <c r="Z3962" s="70" t="s">
        <v>4927</v>
      </c>
      <c r="AA3962" s="20" t="s">
        <v>4926</v>
      </c>
      <c r="AB3962" s="113" t="s">
        <v>7973</v>
      </c>
      <c r="AC3962" s="19"/>
      <c r="AD3962" s="22"/>
      <c r="AE3962" s="34">
        <v>41760</v>
      </c>
    </row>
    <row r="3963" spans="2:31" x14ac:dyDescent="0.2">
      <c r="B3963" s="14" t="s">
        <v>8286</v>
      </c>
      <c r="C3963" s="33" t="s">
        <v>8285</v>
      </c>
      <c r="D3963" s="16" t="s">
        <v>8284</v>
      </c>
      <c r="E3963" s="103" t="s">
        <v>26</v>
      </c>
      <c r="F3963" s="18" t="s">
        <v>26</v>
      </c>
      <c r="G3963" s="111" t="s">
        <v>590</v>
      </c>
      <c r="H3963" s="102" t="s">
        <v>4511</v>
      </c>
      <c r="I3963" s="21">
        <v>11386788</v>
      </c>
      <c r="J3963" s="71">
        <v>32.451000000000001</v>
      </c>
      <c r="K3963" s="21">
        <v>3687128</v>
      </c>
      <c r="L3963" s="21">
        <v>11362000</v>
      </c>
      <c r="M3963" s="21">
        <v>6105017</v>
      </c>
      <c r="N3963" s="21"/>
      <c r="O3963" s="21">
        <v>255458</v>
      </c>
      <c r="P3963" s="21"/>
      <c r="Q3963" s="21"/>
      <c r="R3963" s="22">
        <v>5.1710000000000003</v>
      </c>
      <c r="S3963" s="22">
        <v>18.143999999999998</v>
      </c>
      <c r="T3963" s="20" t="s">
        <v>5189</v>
      </c>
      <c r="U3963" s="21">
        <v>48962</v>
      </c>
      <c r="V3963" s="21">
        <v>622194</v>
      </c>
      <c r="W3963" s="34">
        <v>39196</v>
      </c>
      <c r="X3963" s="34">
        <v>50155</v>
      </c>
      <c r="Y3963" s="109"/>
      <c r="Z3963" s="70" t="s">
        <v>4927</v>
      </c>
      <c r="AA3963" s="20" t="s">
        <v>4926</v>
      </c>
      <c r="AB3963" s="113" t="s">
        <v>8002</v>
      </c>
      <c r="AC3963" s="19"/>
      <c r="AD3963" s="22"/>
      <c r="AE3963" s="34">
        <v>44798</v>
      </c>
    </row>
    <row r="3964" spans="2:31" x14ac:dyDescent="0.2">
      <c r="B3964" s="14" t="s">
        <v>8283</v>
      </c>
      <c r="C3964" s="33" t="s">
        <v>8282</v>
      </c>
      <c r="D3964" s="16" t="s">
        <v>8281</v>
      </c>
      <c r="E3964" s="103" t="s">
        <v>26</v>
      </c>
      <c r="F3964" s="18" t="s">
        <v>26</v>
      </c>
      <c r="G3964" s="111" t="s">
        <v>590</v>
      </c>
      <c r="H3964" s="102" t="s">
        <v>4511</v>
      </c>
      <c r="I3964" s="21">
        <v>12628282</v>
      </c>
      <c r="J3964" s="71">
        <v>88.316999999999993</v>
      </c>
      <c r="K3964" s="21">
        <v>11124624</v>
      </c>
      <c r="L3964" s="21">
        <v>12596286</v>
      </c>
      <c r="M3964" s="21">
        <v>12616513</v>
      </c>
      <c r="N3964" s="21"/>
      <c r="O3964" s="21">
        <v>20227</v>
      </c>
      <c r="P3964" s="21"/>
      <c r="Q3964" s="21"/>
      <c r="R3964" s="22">
        <v>1.1850000000000001</v>
      </c>
      <c r="S3964" s="22">
        <v>1.131</v>
      </c>
      <c r="T3964" s="20" t="s">
        <v>5189</v>
      </c>
      <c r="U3964" s="21">
        <v>2487</v>
      </c>
      <c r="V3964" s="21">
        <v>155330</v>
      </c>
      <c r="W3964" s="34">
        <v>37994</v>
      </c>
      <c r="X3964" s="34">
        <v>49028</v>
      </c>
      <c r="Y3964" s="109"/>
      <c r="Z3964" s="70" t="s">
        <v>4927</v>
      </c>
      <c r="AA3964" s="20" t="s">
        <v>4926</v>
      </c>
      <c r="AB3964" s="113" t="s">
        <v>8002</v>
      </c>
      <c r="AC3964" s="19"/>
      <c r="AD3964" s="22"/>
      <c r="AE3964" s="34">
        <v>45071</v>
      </c>
    </row>
    <row r="3965" spans="2:31" x14ac:dyDescent="0.2">
      <c r="B3965" s="14" t="s">
        <v>8280</v>
      </c>
      <c r="C3965" s="33" t="s">
        <v>8279</v>
      </c>
      <c r="D3965" s="16" t="s">
        <v>8227</v>
      </c>
      <c r="E3965" s="103" t="s">
        <v>26</v>
      </c>
      <c r="F3965" s="18" t="s">
        <v>26</v>
      </c>
      <c r="G3965" s="111" t="s">
        <v>590</v>
      </c>
      <c r="H3965" s="102" t="s">
        <v>4511</v>
      </c>
      <c r="I3965" s="21">
        <v>4657667</v>
      </c>
      <c r="J3965" s="71">
        <v>66.03</v>
      </c>
      <c r="K3965" s="21">
        <v>3075512</v>
      </c>
      <c r="L3965" s="21">
        <v>4657784</v>
      </c>
      <c r="M3965" s="21">
        <v>2285122</v>
      </c>
      <c r="N3965" s="21"/>
      <c r="O3965" s="21">
        <v>80692</v>
      </c>
      <c r="P3965" s="21"/>
      <c r="Q3965" s="21"/>
      <c r="R3965" s="22">
        <v>5.2270000000000003</v>
      </c>
      <c r="S3965" s="22">
        <v>8.23</v>
      </c>
      <c r="T3965" s="20" t="s">
        <v>5189</v>
      </c>
      <c r="U3965" s="21">
        <v>20288</v>
      </c>
      <c r="V3965" s="21">
        <v>244435</v>
      </c>
      <c r="W3965" s="34">
        <v>38694</v>
      </c>
      <c r="X3965" s="34">
        <v>49820</v>
      </c>
      <c r="Y3965" s="109"/>
      <c r="Z3965" s="70" t="s">
        <v>4927</v>
      </c>
      <c r="AA3965" s="20" t="s">
        <v>4926</v>
      </c>
      <c r="AB3965" s="113" t="s">
        <v>8002</v>
      </c>
      <c r="AC3965" s="19"/>
      <c r="AD3965" s="22"/>
      <c r="AE3965" s="31"/>
    </row>
    <row r="3966" spans="2:31" x14ac:dyDescent="0.2">
      <c r="B3966" s="14" t="s">
        <v>8278</v>
      </c>
      <c r="C3966" s="33" t="s">
        <v>8277</v>
      </c>
      <c r="D3966" s="16" t="s">
        <v>8227</v>
      </c>
      <c r="E3966" s="103" t="s">
        <v>26</v>
      </c>
      <c r="F3966" s="18" t="s">
        <v>26</v>
      </c>
      <c r="G3966" s="111" t="s">
        <v>590</v>
      </c>
      <c r="H3966" s="102" t="s">
        <v>4511</v>
      </c>
      <c r="I3966" s="21">
        <v>13464234</v>
      </c>
      <c r="J3966" s="71">
        <v>64.22</v>
      </c>
      <c r="K3966" s="21">
        <v>8647200</v>
      </c>
      <c r="L3966" s="21">
        <v>13464965</v>
      </c>
      <c r="M3966" s="21">
        <v>5979618</v>
      </c>
      <c r="N3966" s="21"/>
      <c r="O3966" s="21">
        <v>68638</v>
      </c>
      <c r="P3966" s="21"/>
      <c r="Q3966" s="21"/>
      <c r="R3966" s="22">
        <v>5.3869999999999996</v>
      </c>
      <c r="S3966" s="22">
        <v>9.4870000000000001</v>
      </c>
      <c r="T3966" s="20" t="s">
        <v>5189</v>
      </c>
      <c r="U3966" s="21">
        <v>60446</v>
      </c>
      <c r="V3966" s="21">
        <v>719500</v>
      </c>
      <c r="W3966" s="34">
        <v>38701</v>
      </c>
      <c r="X3966" s="34">
        <v>49820</v>
      </c>
      <c r="Y3966" s="109"/>
      <c r="Z3966" s="70" t="s">
        <v>4927</v>
      </c>
      <c r="AA3966" s="20" t="s">
        <v>4926</v>
      </c>
      <c r="AB3966" s="113" t="s">
        <v>8002</v>
      </c>
      <c r="AC3966" s="19"/>
      <c r="AD3966" s="22"/>
      <c r="AE3966" s="31"/>
    </row>
    <row r="3967" spans="2:31" x14ac:dyDescent="0.2">
      <c r="B3967" s="14" t="s">
        <v>8276</v>
      </c>
      <c r="C3967" s="33" t="s">
        <v>8275</v>
      </c>
      <c r="D3967" s="16" t="s">
        <v>8227</v>
      </c>
      <c r="E3967" s="103" t="s">
        <v>26</v>
      </c>
      <c r="F3967" s="18" t="s">
        <v>26</v>
      </c>
      <c r="G3967" s="111" t="s">
        <v>590</v>
      </c>
      <c r="H3967" s="102" t="s">
        <v>4511</v>
      </c>
      <c r="I3967" s="21">
        <v>1417574</v>
      </c>
      <c r="J3967" s="71">
        <v>51.317</v>
      </c>
      <c r="K3967" s="21">
        <v>1231606</v>
      </c>
      <c r="L3967" s="21">
        <v>2400000</v>
      </c>
      <c r="M3967" s="21">
        <v>1388889</v>
      </c>
      <c r="N3967" s="21"/>
      <c r="O3967" s="21">
        <v>-36120</v>
      </c>
      <c r="P3967" s="21">
        <v>125104</v>
      </c>
      <c r="Q3967" s="21"/>
      <c r="R3967" s="22">
        <v>5.8840000000000003</v>
      </c>
      <c r="S3967" s="22">
        <v>9.5190000000000001</v>
      </c>
      <c r="T3967" s="20" t="s">
        <v>5189</v>
      </c>
      <c r="U3967" s="21">
        <v>11768</v>
      </c>
      <c r="V3967" s="21">
        <v>141216</v>
      </c>
      <c r="W3967" s="34">
        <v>38744</v>
      </c>
      <c r="X3967" s="34">
        <v>49881</v>
      </c>
      <c r="Y3967" s="109"/>
      <c r="Z3967" s="70" t="s">
        <v>4927</v>
      </c>
      <c r="AA3967" s="20" t="s">
        <v>4926</v>
      </c>
      <c r="AB3967" s="113" t="s">
        <v>8002</v>
      </c>
      <c r="AC3967" s="19"/>
      <c r="AD3967" s="22"/>
      <c r="AE3967" s="34">
        <v>49759</v>
      </c>
    </row>
    <row r="3968" spans="2:31" x14ac:dyDescent="0.2">
      <c r="B3968" s="14" t="s">
        <v>8274</v>
      </c>
      <c r="C3968" s="33" t="s">
        <v>8273</v>
      </c>
      <c r="D3968" s="16" t="s">
        <v>8241</v>
      </c>
      <c r="E3968" s="103" t="s">
        <v>26</v>
      </c>
      <c r="F3968" s="18" t="s">
        <v>26</v>
      </c>
      <c r="G3968" s="111" t="s">
        <v>590</v>
      </c>
      <c r="H3968" s="102" t="s">
        <v>4511</v>
      </c>
      <c r="I3968" s="21">
        <v>3617060</v>
      </c>
      <c r="J3968" s="71">
        <v>70.510000000000005</v>
      </c>
      <c r="K3968" s="21">
        <v>2550385</v>
      </c>
      <c r="L3968" s="21">
        <v>3617060</v>
      </c>
      <c r="M3968" s="21">
        <v>3241620</v>
      </c>
      <c r="N3968" s="21"/>
      <c r="O3968" s="21">
        <v>41405</v>
      </c>
      <c r="P3968" s="21"/>
      <c r="Q3968" s="21"/>
      <c r="R3968" s="22">
        <v>1.365</v>
      </c>
      <c r="S3968" s="22">
        <v>3.53</v>
      </c>
      <c r="T3968" s="20" t="s">
        <v>5189</v>
      </c>
      <c r="U3968" s="21">
        <v>823</v>
      </c>
      <c r="V3968" s="21">
        <v>51204</v>
      </c>
      <c r="W3968" s="34">
        <v>37778</v>
      </c>
      <c r="X3968" s="34">
        <v>48755</v>
      </c>
      <c r="Y3968" s="109"/>
      <c r="Z3968" s="70" t="s">
        <v>4927</v>
      </c>
      <c r="AA3968" s="20" t="s">
        <v>4926</v>
      </c>
      <c r="AB3968" s="113" t="s">
        <v>8002</v>
      </c>
      <c r="AC3968" s="19"/>
      <c r="AD3968" s="22"/>
      <c r="AE3968" s="34">
        <v>47448</v>
      </c>
    </row>
    <row r="3969" spans="2:31" x14ac:dyDescent="0.2">
      <c r="B3969" s="14" t="s">
        <v>8272</v>
      </c>
      <c r="C3969" s="33" t="s">
        <v>8271</v>
      </c>
      <c r="D3969" s="16" t="s">
        <v>8241</v>
      </c>
      <c r="E3969" s="103" t="s">
        <v>26</v>
      </c>
      <c r="F3969" s="18" t="s">
        <v>26</v>
      </c>
      <c r="G3969" s="111" t="s">
        <v>590</v>
      </c>
      <c r="H3969" s="102" t="s">
        <v>4511</v>
      </c>
      <c r="I3969" s="21">
        <v>2874048</v>
      </c>
      <c r="J3969" s="71">
        <v>62.723999999999997</v>
      </c>
      <c r="K3969" s="21">
        <v>1802712</v>
      </c>
      <c r="L3969" s="21">
        <v>2874048</v>
      </c>
      <c r="M3969" s="21">
        <v>2843834</v>
      </c>
      <c r="N3969" s="21"/>
      <c r="O3969" s="21">
        <v>9165</v>
      </c>
      <c r="P3969" s="21"/>
      <c r="Q3969" s="21"/>
      <c r="R3969" s="22">
        <v>1.56</v>
      </c>
      <c r="S3969" s="22">
        <v>1.9039999999999999</v>
      </c>
      <c r="T3969" s="20" t="s">
        <v>5189</v>
      </c>
      <c r="U3969" s="21">
        <v>747</v>
      </c>
      <c r="V3969" s="21">
        <v>46368</v>
      </c>
      <c r="W3969" s="34">
        <v>37818</v>
      </c>
      <c r="X3969" s="34">
        <v>48755</v>
      </c>
      <c r="Y3969" s="109"/>
      <c r="Z3969" s="70" t="s">
        <v>4927</v>
      </c>
      <c r="AA3969" s="20" t="s">
        <v>4926</v>
      </c>
      <c r="AB3969" s="113" t="s">
        <v>8002</v>
      </c>
      <c r="AC3969" s="19"/>
      <c r="AD3969" s="22"/>
      <c r="AE3969" s="34">
        <v>43276</v>
      </c>
    </row>
    <row r="3970" spans="2:31" x14ac:dyDescent="0.2">
      <c r="B3970" s="14" t="s">
        <v>8270</v>
      </c>
      <c r="C3970" s="33" t="s">
        <v>8269</v>
      </c>
      <c r="D3970" s="16" t="s">
        <v>8241</v>
      </c>
      <c r="E3970" s="103" t="s">
        <v>26</v>
      </c>
      <c r="F3970" s="18" t="s">
        <v>26</v>
      </c>
      <c r="G3970" s="111" t="s">
        <v>590</v>
      </c>
      <c r="H3970" s="102" t="s">
        <v>4511</v>
      </c>
      <c r="I3970" s="21">
        <v>504873</v>
      </c>
      <c r="J3970" s="71">
        <v>46.902999999999999</v>
      </c>
      <c r="K3970" s="21">
        <v>236800</v>
      </c>
      <c r="L3970" s="21">
        <v>504873</v>
      </c>
      <c r="M3970" s="21">
        <v>434762</v>
      </c>
      <c r="N3970" s="21"/>
      <c r="O3970" s="21">
        <v>22663</v>
      </c>
      <c r="P3970" s="21"/>
      <c r="Q3970" s="21"/>
      <c r="R3970" s="22">
        <v>1.59</v>
      </c>
      <c r="S3970" s="22">
        <v>12.499000000000001</v>
      </c>
      <c r="T3970" s="20" t="s">
        <v>5189</v>
      </c>
      <c r="U3970" s="21">
        <v>134</v>
      </c>
      <c r="V3970" s="21">
        <v>8299</v>
      </c>
      <c r="W3970" s="34">
        <v>37824</v>
      </c>
      <c r="X3970" s="34">
        <v>48785</v>
      </c>
      <c r="Y3970" s="109"/>
      <c r="Z3970" s="70" t="s">
        <v>4927</v>
      </c>
      <c r="AA3970" s="20" t="s">
        <v>4926</v>
      </c>
      <c r="AB3970" s="113" t="s">
        <v>8002</v>
      </c>
      <c r="AC3970" s="19"/>
      <c r="AD3970" s="22"/>
      <c r="AE3970" s="34">
        <v>43794</v>
      </c>
    </row>
    <row r="3971" spans="2:31" x14ac:dyDescent="0.2">
      <c r="B3971" s="14" t="s">
        <v>8268</v>
      </c>
      <c r="C3971" s="33" t="s">
        <v>8267</v>
      </c>
      <c r="D3971" s="16" t="s">
        <v>8241</v>
      </c>
      <c r="E3971" s="103" t="s">
        <v>26</v>
      </c>
      <c r="F3971" s="18" t="s">
        <v>26</v>
      </c>
      <c r="G3971" s="111" t="s">
        <v>590</v>
      </c>
      <c r="H3971" s="102" t="s">
        <v>6701</v>
      </c>
      <c r="I3971" s="21">
        <v>579435</v>
      </c>
      <c r="J3971" s="71">
        <v>57.872</v>
      </c>
      <c r="K3971" s="21">
        <v>335331</v>
      </c>
      <c r="L3971" s="21">
        <v>579435</v>
      </c>
      <c r="M3971" s="21">
        <v>548852</v>
      </c>
      <c r="N3971" s="21">
        <v>282246</v>
      </c>
      <c r="O3971" s="21">
        <v>13420</v>
      </c>
      <c r="P3971" s="21"/>
      <c r="Q3971" s="21"/>
      <c r="R3971" s="22">
        <v>1.635</v>
      </c>
      <c r="S3971" s="22">
        <v>5.758</v>
      </c>
      <c r="T3971" s="20" t="s">
        <v>5189</v>
      </c>
      <c r="U3971" s="21">
        <v>158</v>
      </c>
      <c r="V3971" s="21">
        <v>9789</v>
      </c>
      <c r="W3971" s="34">
        <v>37860</v>
      </c>
      <c r="X3971" s="34">
        <v>48755</v>
      </c>
      <c r="Y3971" s="109"/>
      <c r="Z3971" s="70" t="s">
        <v>4927</v>
      </c>
      <c r="AA3971" s="20" t="s">
        <v>4926</v>
      </c>
      <c r="AB3971" s="113" t="s">
        <v>8002</v>
      </c>
      <c r="AC3971" s="19"/>
      <c r="AD3971" s="22"/>
      <c r="AE3971" s="34">
        <v>42668</v>
      </c>
    </row>
    <row r="3972" spans="2:31" x14ac:dyDescent="0.2">
      <c r="B3972" s="14" t="s">
        <v>8266</v>
      </c>
      <c r="C3972" s="33" t="s">
        <v>8265</v>
      </c>
      <c r="D3972" s="16" t="s">
        <v>8241</v>
      </c>
      <c r="E3972" s="103" t="s">
        <v>26</v>
      </c>
      <c r="F3972" s="18" t="s">
        <v>26</v>
      </c>
      <c r="G3972" s="111" t="s">
        <v>590</v>
      </c>
      <c r="H3972" s="102" t="s">
        <v>6706</v>
      </c>
      <c r="I3972" s="21">
        <v>124862</v>
      </c>
      <c r="J3972" s="71">
        <v>0.86</v>
      </c>
      <c r="K3972" s="21">
        <v>1089</v>
      </c>
      <c r="L3972" s="21">
        <v>126603</v>
      </c>
      <c r="M3972" s="21">
        <v>22</v>
      </c>
      <c r="N3972" s="21"/>
      <c r="O3972" s="21">
        <v>7</v>
      </c>
      <c r="P3972" s="21"/>
      <c r="Q3972" s="21"/>
      <c r="R3972" s="22">
        <v>1.635</v>
      </c>
      <c r="S3972" s="22">
        <v>6.4450000000000003</v>
      </c>
      <c r="T3972" s="20" t="s">
        <v>5189</v>
      </c>
      <c r="U3972" s="21">
        <v>35</v>
      </c>
      <c r="V3972" s="21">
        <v>4636</v>
      </c>
      <c r="W3972" s="34">
        <v>37782</v>
      </c>
      <c r="X3972" s="34">
        <v>48207</v>
      </c>
      <c r="Y3972" s="109"/>
      <c r="Z3972" s="70" t="s">
        <v>4927</v>
      </c>
      <c r="AA3972" s="20" t="s">
        <v>4926</v>
      </c>
      <c r="AB3972" s="113" t="s">
        <v>8002</v>
      </c>
      <c r="AC3972" s="19"/>
      <c r="AD3972" s="22"/>
      <c r="AE3972" s="31"/>
    </row>
    <row r="3973" spans="2:31" x14ac:dyDescent="0.2">
      <c r="B3973" s="14" t="s">
        <v>8264</v>
      </c>
      <c r="C3973" s="33" t="s">
        <v>8263</v>
      </c>
      <c r="D3973" s="16" t="s">
        <v>8241</v>
      </c>
      <c r="E3973" s="103" t="s">
        <v>26</v>
      </c>
      <c r="F3973" s="18" t="s">
        <v>26</v>
      </c>
      <c r="G3973" s="111" t="s">
        <v>590</v>
      </c>
      <c r="H3973" s="102" t="s">
        <v>4511</v>
      </c>
      <c r="I3973" s="21">
        <v>20161</v>
      </c>
      <c r="J3973" s="71">
        <v>78.787000000000006</v>
      </c>
      <c r="K3973" s="21">
        <v>15323</v>
      </c>
      <c r="L3973" s="21">
        <v>19449</v>
      </c>
      <c r="M3973" s="21">
        <v>19992</v>
      </c>
      <c r="N3973" s="21"/>
      <c r="O3973" s="21">
        <v>538</v>
      </c>
      <c r="P3973" s="21"/>
      <c r="Q3973" s="21"/>
      <c r="R3973" s="22">
        <v>6.18</v>
      </c>
      <c r="S3973" s="22">
        <v>5.0650000000000004</v>
      </c>
      <c r="T3973" s="20" t="s">
        <v>5189</v>
      </c>
      <c r="U3973" s="21">
        <v>100</v>
      </c>
      <c r="V3973" s="21">
        <v>1202</v>
      </c>
      <c r="W3973" s="34">
        <v>37488</v>
      </c>
      <c r="X3973" s="34">
        <v>48359</v>
      </c>
      <c r="Y3973" s="109"/>
      <c r="Z3973" s="70" t="s">
        <v>4927</v>
      </c>
      <c r="AA3973" s="20" t="s">
        <v>4926</v>
      </c>
      <c r="AB3973" s="113" t="s">
        <v>8002</v>
      </c>
      <c r="AC3973" s="19"/>
      <c r="AD3973" s="22"/>
      <c r="AE3973" s="28">
        <v>45474</v>
      </c>
    </row>
    <row r="3974" spans="2:31" x14ac:dyDescent="0.2">
      <c r="B3974" s="14" t="s">
        <v>8262</v>
      </c>
      <c r="C3974" s="33" t="s">
        <v>8261</v>
      </c>
      <c r="D3974" s="16" t="s">
        <v>8241</v>
      </c>
      <c r="E3974" s="103" t="s">
        <v>26</v>
      </c>
      <c r="F3974" s="18" t="s">
        <v>26</v>
      </c>
      <c r="G3974" s="111" t="s">
        <v>590</v>
      </c>
      <c r="H3974" s="102" t="s">
        <v>7244</v>
      </c>
      <c r="I3974" s="21">
        <v>59392</v>
      </c>
      <c r="J3974" s="71">
        <v>93.834999999999994</v>
      </c>
      <c r="K3974" s="21">
        <v>55731</v>
      </c>
      <c r="L3974" s="21">
        <v>59393</v>
      </c>
      <c r="M3974" s="21">
        <v>59311</v>
      </c>
      <c r="N3974" s="21"/>
      <c r="O3974" s="21">
        <v>-81</v>
      </c>
      <c r="P3974" s="21"/>
      <c r="Q3974" s="21"/>
      <c r="R3974" s="22">
        <v>5.6779999999999999</v>
      </c>
      <c r="S3974" s="22">
        <v>5.64</v>
      </c>
      <c r="T3974" s="20" t="s">
        <v>5189</v>
      </c>
      <c r="U3974" s="21">
        <v>281</v>
      </c>
      <c r="V3974" s="21">
        <v>3372</v>
      </c>
      <c r="W3974" s="34">
        <v>37419</v>
      </c>
      <c r="X3974" s="34">
        <v>48269</v>
      </c>
      <c r="Y3974" s="109"/>
      <c r="Z3974" s="70" t="s">
        <v>4927</v>
      </c>
      <c r="AA3974" s="20" t="s">
        <v>4926</v>
      </c>
      <c r="AB3974" s="113" t="s">
        <v>8002</v>
      </c>
      <c r="AC3974" s="19"/>
      <c r="AD3974" s="22"/>
      <c r="AE3974" s="34">
        <v>48183</v>
      </c>
    </row>
    <row r="3975" spans="2:31" x14ac:dyDescent="0.2">
      <c r="B3975" s="14" t="s">
        <v>8260</v>
      </c>
      <c r="C3975" s="33" t="s">
        <v>8259</v>
      </c>
      <c r="D3975" s="16" t="s">
        <v>8241</v>
      </c>
      <c r="E3975" s="103" t="s">
        <v>26</v>
      </c>
      <c r="F3975" s="18" t="s">
        <v>26</v>
      </c>
      <c r="G3975" s="111" t="s">
        <v>590</v>
      </c>
      <c r="H3975" s="102" t="s">
        <v>4511</v>
      </c>
      <c r="I3975" s="21">
        <v>455632</v>
      </c>
      <c r="J3975" s="71">
        <v>64.825000000000003</v>
      </c>
      <c r="K3975" s="21">
        <v>295088</v>
      </c>
      <c r="L3975" s="21">
        <v>455205</v>
      </c>
      <c r="M3975" s="21">
        <v>454941</v>
      </c>
      <c r="N3975" s="21"/>
      <c r="O3975" s="21">
        <v>-264</v>
      </c>
      <c r="P3975" s="21"/>
      <c r="Q3975" s="21"/>
      <c r="R3975" s="22">
        <v>5.3410000000000002</v>
      </c>
      <c r="S3975" s="22">
        <v>5.3230000000000004</v>
      </c>
      <c r="T3975" s="20" t="s">
        <v>5189</v>
      </c>
      <c r="U3975" s="21">
        <v>2026</v>
      </c>
      <c r="V3975" s="21">
        <v>24312</v>
      </c>
      <c r="W3975" s="34">
        <v>37595</v>
      </c>
      <c r="X3975" s="34">
        <v>48663</v>
      </c>
      <c r="Y3975" s="109"/>
      <c r="Z3975" s="70" t="s">
        <v>4927</v>
      </c>
      <c r="AA3975" s="20" t="s">
        <v>4926</v>
      </c>
      <c r="AB3975" s="113" t="s">
        <v>8002</v>
      </c>
      <c r="AC3975" s="19"/>
      <c r="AD3975" s="22"/>
      <c r="AE3975" s="28">
        <v>46966</v>
      </c>
    </row>
    <row r="3976" spans="2:31" x14ac:dyDescent="0.2">
      <c r="B3976" s="14" t="s">
        <v>8258</v>
      </c>
      <c r="C3976" s="33" t="s">
        <v>8257</v>
      </c>
      <c r="D3976" s="16" t="s">
        <v>8241</v>
      </c>
      <c r="E3976" s="103" t="s">
        <v>26</v>
      </c>
      <c r="F3976" s="18" t="s">
        <v>26</v>
      </c>
      <c r="G3976" s="111" t="s">
        <v>590</v>
      </c>
      <c r="H3976" s="102" t="s">
        <v>4511</v>
      </c>
      <c r="I3976" s="21">
        <v>1907780</v>
      </c>
      <c r="J3976" s="71">
        <v>54.152000000000001</v>
      </c>
      <c r="K3976" s="21">
        <v>1025890</v>
      </c>
      <c r="L3976" s="21">
        <v>1894460</v>
      </c>
      <c r="M3976" s="21">
        <v>977265</v>
      </c>
      <c r="N3976" s="21"/>
      <c r="O3976" s="21">
        <v>106374</v>
      </c>
      <c r="P3976" s="21"/>
      <c r="Q3976" s="21"/>
      <c r="R3976" s="22">
        <v>1.86</v>
      </c>
      <c r="S3976" s="22">
        <v>14.474</v>
      </c>
      <c r="T3976" s="20" t="s">
        <v>5189</v>
      </c>
      <c r="U3976" s="21">
        <v>587</v>
      </c>
      <c r="V3976" s="21">
        <v>36327</v>
      </c>
      <c r="W3976" s="34">
        <v>37650</v>
      </c>
      <c r="X3976" s="34">
        <v>48635</v>
      </c>
      <c r="Y3976" s="109"/>
      <c r="Z3976" s="70" t="s">
        <v>4927</v>
      </c>
      <c r="AA3976" s="20" t="s">
        <v>4926</v>
      </c>
      <c r="AB3976" s="113" t="s">
        <v>8002</v>
      </c>
      <c r="AC3976" s="19"/>
      <c r="AD3976" s="22"/>
      <c r="AE3976" s="34">
        <v>45925</v>
      </c>
    </row>
    <row r="3977" spans="2:31" x14ac:dyDescent="0.2">
      <c r="B3977" s="14" t="s">
        <v>8256</v>
      </c>
      <c r="C3977" s="33" t="s">
        <v>8255</v>
      </c>
      <c r="D3977" s="16" t="s">
        <v>8241</v>
      </c>
      <c r="E3977" s="103" t="s">
        <v>26</v>
      </c>
      <c r="F3977" s="18" t="s">
        <v>26</v>
      </c>
      <c r="G3977" s="111" t="s">
        <v>590</v>
      </c>
      <c r="H3977" s="102" t="s">
        <v>4511</v>
      </c>
      <c r="I3977" s="21">
        <v>5144581</v>
      </c>
      <c r="J3977" s="71">
        <v>95.174999999999997</v>
      </c>
      <c r="K3977" s="21">
        <v>4896340</v>
      </c>
      <c r="L3977" s="21">
        <v>5144581</v>
      </c>
      <c r="M3977" s="21">
        <v>5144581</v>
      </c>
      <c r="N3977" s="21"/>
      <c r="O3977" s="21"/>
      <c r="P3977" s="21"/>
      <c r="Q3977" s="21"/>
      <c r="R3977" s="22">
        <v>1.0349999999999999</v>
      </c>
      <c r="S3977" s="22">
        <v>1.0209999999999999</v>
      </c>
      <c r="T3977" s="20" t="s">
        <v>5189</v>
      </c>
      <c r="U3977" s="21">
        <v>887</v>
      </c>
      <c r="V3977" s="21">
        <v>55616</v>
      </c>
      <c r="W3977" s="34">
        <v>37959</v>
      </c>
      <c r="X3977" s="34">
        <v>48908</v>
      </c>
      <c r="Y3977" s="109"/>
      <c r="Z3977" s="70" t="s">
        <v>4927</v>
      </c>
      <c r="AA3977" s="20" t="s">
        <v>4926</v>
      </c>
      <c r="AB3977" s="113" t="s">
        <v>8002</v>
      </c>
      <c r="AC3977" s="19"/>
      <c r="AD3977" s="22"/>
      <c r="AE3977" s="34">
        <v>43915</v>
      </c>
    </row>
    <row r="3978" spans="2:31" x14ac:dyDescent="0.2">
      <c r="B3978" s="14" t="s">
        <v>8254</v>
      </c>
      <c r="C3978" s="33" t="s">
        <v>8253</v>
      </c>
      <c r="D3978" s="16" t="s">
        <v>8241</v>
      </c>
      <c r="E3978" s="103" t="s">
        <v>26</v>
      </c>
      <c r="F3978" s="18" t="s">
        <v>26</v>
      </c>
      <c r="G3978" s="111" t="s">
        <v>590</v>
      </c>
      <c r="H3978" s="102" t="s">
        <v>6696</v>
      </c>
      <c r="I3978" s="21">
        <v>3742448</v>
      </c>
      <c r="J3978" s="71">
        <v>83.608000000000004</v>
      </c>
      <c r="K3978" s="21">
        <v>3128967</v>
      </c>
      <c r="L3978" s="21">
        <v>3742448</v>
      </c>
      <c r="M3978" s="21">
        <v>3744749</v>
      </c>
      <c r="N3978" s="21"/>
      <c r="O3978" s="21">
        <v>2301</v>
      </c>
      <c r="P3978" s="21"/>
      <c r="Q3978" s="21"/>
      <c r="R3978" s="22">
        <v>1.9350000000000001</v>
      </c>
      <c r="S3978" s="22">
        <v>1.895</v>
      </c>
      <c r="T3978" s="20" t="s">
        <v>5189</v>
      </c>
      <c r="U3978" s="21">
        <v>1207</v>
      </c>
      <c r="V3978" s="21">
        <v>74608</v>
      </c>
      <c r="W3978" s="34">
        <v>37959</v>
      </c>
      <c r="X3978" s="34">
        <v>48877</v>
      </c>
      <c r="Y3978" s="109"/>
      <c r="Z3978" s="70" t="s">
        <v>4927</v>
      </c>
      <c r="AA3978" s="20" t="s">
        <v>4926</v>
      </c>
      <c r="AB3978" s="113" t="s">
        <v>8002</v>
      </c>
      <c r="AC3978" s="19"/>
      <c r="AD3978" s="22"/>
      <c r="AE3978" s="34">
        <v>43398</v>
      </c>
    </row>
    <row r="3979" spans="2:31" x14ac:dyDescent="0.2">
      <c r="B3979" s="14" t="s">
        <v>8252</v>
      </c>
      <c r="C3979" s="33" t="s">
        <v>8251</v>
      </c>
      <c r="D3979" s="16" t="s">
        <v>8250</v>
      </c>
      <c r="E3979" s="103" t="s">
        <v>26</v>
      </c>
      <c r="F3979" s="18" t="s">
        <v>26</v>
      </c>
      <c r="G3979" s="111" t="s">
        <v>590</v>
      </c>
      <c r="H3979" s="102" t="s">
        <v>4511</v>
      </c>
      <c r="I3979" s="21">
        <v>3570</v>
      </c>
      <c r="J3979" s="71">
        <v>99.927999999999997</v>
      </c>
      <c r="K3979" s="21">
        <v>3567</v>
      </c>
      <c r="L3979" s="21">
        <v>3570</v>
      </c>
      <c r="M3979" s="21">
        <v>3570</v>
      </c>
      <c r="N3979" s="21"/>
      <c r="O3979" s="21"/>
      <c r="P3979" s="21"/>
      <c r="Q3979" s="21"/>
      <c r="R3979" s="22">
        <v>0.77</v>
      </c>
      <c r="S3979" s="22">
        <v>0.76200000000000001</v>
      </c>
      <c r="T3979" s="20" t="s">
        <v>5189</v>
      </c>
      <c r="U3979" s="21"/>
      <c r="V3979" s="21">
        <v>29</v>
      </c>
      <c r="W3979" s="34">
        <v>38555</v>
      </c>
      <c r="X3979" s="34">
        <v>49638</v>
      </c>
      <c r="Y3979" s="109"/>
      <c r="Z3979" s="70" t="s">
        <v>4927</v>
      </c>
      <c r="AA3979" s="20" t="s">
        <v>4926</v>
      </c>
      <c r="AB3979" s="113" t="s">
        <v>7989</v>
      </c>
      <c r="AC3979" s="19"/>
      <c r="AD3979" s="22"/>
      <c r="AE3979" s="34">
        <v>41572</v>
      </c>
    </row>
    <row r="3980" spans="2:31" x14ac:dyDescent="0.2">
      <c r="B3980" s="14" t="s">
        <v>8249</v>
      </c>
      <c r="C3980" s="33" t="s">
        <v>8248</v>
      </c>
      <c r="D3980" s="16" t="s">
        <v>8227</v>
      </c>
      <c r="E3980" s="103" t="s">
        <v>26</v>
      </c>
      <c r="F3980" s="18" t="s">
        <v>26</v>
      </c>
      <c r="G3980" s="111" t="s">
        <v>590</v>
      </c>
      <c r="H3980" s="102" t="s">
        <v>6696</v>
      </c>
      <c r="I3980" s="21">
        <v>2074977</v>
      </c>
      <c r="J3980" s="71">
        <v>86.835999999999999</v>
      </c>
      <c r="K3980" s="21">
        <v>1801845</v>
      </c>
      <c r="L3980" s="21">
        <v>2075000</v>
      </c>
      <c r="M3980" s="21">
        <v>2085603</v>
      </c>
      <c r="N3980" s="21"/>
      <c r="O3980" s="21">
        <v>10603</v>
      </c>
      <c r="P3980" s="21"/>
      <c r="Q3980" s="21"/>
      <c r="R3980" s="22">
        <v>5.2270000000000003</v>
      </c>
      <c r="S3980" s="22">
        <v>5.3230000000000004</v>
      </c>
      <c r="T3980" s="20" t="s">
        <v>5189</v>
      </c>
      <c r="U3980" s="21">
        <v>9038</v>
      </c>
      <c r="V3980" s="21">
        <v>108460</v>
      </c>
      <c r="W3980" s="34">
        <v>38499</v>
      </c>
      <c r="X3980" s="34">
        <v>49607</v>
      </c>
      <c r="Y3980" s="109"/>
      <c r="Z3980" s="70" t="s">
        <v>4927</v>
      </c>
      <c r="AA3980" s="20" t="s">
        <v>4926</v>
      </c>
      <c r="AB3980" s="113" t="s">
        <v>8002</v>
      </c>
      <c r="AC3980" s="19"/>
      <c r="AD3980" s="22"/>
      <c r="AE3980" s="34">
        <v>45597</v>
      </c>
    </row>
    <row r="3981" spans="2:31" x14ac:dyDescent="0.2">
      <c r="B3981" s="14" t="s">
        <v>8247</v>
      </c>
      <c r="C3981" s="33" t="s">
        <v>8246</v>
      </c>
      <c r="D3981" s="16" t="s">
        <v>8227</v>
      </c>
      <c r="E3981" s="103" t="s">
        <v>26</v>
      </c>
      <c r="F3981" s="18" t="s">
        <v>26</v>
      </c>
      <c r="G3981" s="111" t="s">
        <v>590</v>
      </c>
      <c r="H3981" s="102" t="s">
        <v>6696</v>
      </c>
      <c r="I3981" s="21">
        <v>12400991</v>
      </c>
      <c r="J3981" s="71">
        <v>85.43</v>
      </c>
      <c r="K3981" s="21">
        <v>10594224</v>
      </c>
      <c r="L3981" s="21">
        <v>12401000</v>
      </c>
      <c r="M3981" s="21">
        <v>12432454</v>
      </c>
      <c r="N3981" s="21"/>
      <c r="O3981" s="21">
        <v>31454</v>
      </c>
      <c r="P3981" s="21"/>
      <c r="Q3981" s="21"/>
      <c r="R3981" s="22">
        <v>5.1760000000000002</v>
      </c>
      <c r="S3981" s="22">
        <v>5.24</v>
      </c>
      <c r="T3981" s="20" t="s">
        <v>5189</v>
      </c>
      <c r="U3981" s="21">
        <v>53490</v>
      </c>
      <c r="V3981" s="21">
        <v>641876</v>
      </c>
      <c r="W3981" s="34">
        <v>38306</v>
      </c>
      <c r="X3981" s="34">
        <v>49424</v>
      </c>
      <c r="Y3981" s="109"/>
      <c r="Z3981" s="70" t="s">
        <v>4927</v>
      </c>
      <c r="AA3981" s="20" t="s">
        <v>4926</v>
      </c>
      <c r="AB3981" s="113" t="s">
        <v>8002</v>
      </c>
      <c r="AC3981" s="19"/>
      <c r="AD3981" s="22"/>
      <c r="AE3981" s="34">
        <v>45017</v>
      </c>
    </row>
    <row r="3982" spans="2:31" x14ac:dyDescent="0.2">
      <c r="B3982" s="14" t="s">
        <v>8245</v>
      </c>
      <c r="C3982" s="33" t="s">
        <v>8244</v>
      </c>
      <c r="D3982" s="16" t="s">
        <v>8227</v>
      </c>
      <c r="E3982" s="103" t="s">
        <v>26</v>
      </c>
      <c r="F3982" s="18" t="s">
        <v>26</v>
      </c>
      <c r="G3982" s="111" t="s">
        <v>590</v>
      </c>
      <c r="H3982" s="102" t="s">
        <v>6696</v>
      </c>
      <c r="I3982" s="21">
        <v>4999707</v>
      </c>
      <c r="J3982" s="71">
        <v>89.387</v>
      </c>
      <c r="K3982" s="21">
        <v>4469340</v>
      </c>
      <c r="L3982" s="21">
        <v>5000000</v>
      </c>
      <c r="M3982" s="21">
        <v>5019066</v>
      </c>
      <c r="N3982" s="21"/>
      <c r="O3982" s="21">
        <v>19066</v>
      </c>
      <c r="P3982" s="21"/>
      <c r="Q3982" s="21"/>
      <c r="R3982" s="22">
        <v>5.1920000000000002</v>
      </c>
      <c r="S3982" s="22">
        <v>5.27</v>
      </c>
      <c r="T3982" s="20" t="s">
        <v>5189</v>
      </c>
      <c r="U3982" s="21">
        <v>21633</v>
      </c>
      <c r="V3982" s="21">
        <v>259600</v>
      </c>
      <c r="W3982" s="34">
        <v>38334</v>
      </c>
      <c r="X3982" s="34">
        <v>49454</v>
      </c>
      <c r="Y3982" s="109"/>
      <c r="Z3982" s="70" t="s">
        <v>4927</v>
      </c>
      <c r="AA3982" s="20" t="s">
        <v>4926</v>
      </c>
      <c r="AB3982" s="113" t="s">
        <v>8002</v>
      </c>
      <c r="AC3982" s="19"/>
      <c r="AD3982" s="22"/>
      <c r="AE3982" s="34">
        <v>48945</v>
      </c>
    </row>
    <row r="3983" spans="2:31" x14ac:dyDescent="0.2">
      <c r="B3983" s="14" t="s">
        <v>8243</v>
      </c>
      <c r="C3983" s="33" t="s">
        <v>8242</v>
      </c>
      <c r="D3983" s="16" t="s">
        <v>8241</v>
      </c>
      <c r="E3983" s="103" t="s">
        <v>26</v>
      </c>
      <c r="F3983" s="18" t="s">
        <v>26</v>
      </c>
      <c r="G3983" s="111" t="s">
        <v>590</v>
      </c>
      <c r="H3983" s="102" t="s">
        <v>4511</v>
      </c>
      <c r="I3983" s="21">
        <v>1109732</v>
      </c>
      <c r="J3983" s="71">
        <v>86.263000000000005</v>
      </c>
      <c r="K3983" s="21">
        <v>957301</v>
      </c>
      <c r="L3983" s="21">
        <v>1109748</v>
      </c>
      <c r="M3983" s="21">
        <v>1122857</v>
      </c>
      <c r="N3983" s="21"/>
      <c r="O3983" s="21">
        <v>13097</v>
      </c>
      <c r="P3983" s="21"/>
      <c r="Q3983" s="21"/>
      <c r="R3983" s="22">
        <v>5.2519999999999998</v>
      </c>
      <c r="S3983" s="22">
        <v>4.7750000000000004</v>
      </c>
      <c r="T3983" s="20" t="s">
        <v>5189</v>
      </c>
      <c r="U3983" s="21">
        <v>5198</v>
      </c>
      <c r="V3983" s="21">
        <v>54940</v>
      </c>
      <c r="W3983" s="34">
        <v>38337</v>
      </c>
      <c r="X3983" s="34">
        <v>49365</v>
      </c>
      <c r="Y3983" s="109"/>
      <c r="Z3983" s="70" t="s">
        <v>4927</v>
      </c>
      <c r="AA3983" s="20" t="s">
        <v>4926</v>
      </c>
      <c r="AB3983" s="113" t="s">
        <v>8002</v>
      </c>
      <c r="AC3983" s="19"/>
      <c r="AD3983" s="22"/>
      <c r="AE3983" s="34">
        <v>49279</v>
      </c>
    </row>
    <row r="3984" spans="2:31" x14ac:dyDescent="0.2">
      <c r="B3984" s="14" t="s">
        <v>8240</v>
      </c>
      <c r="C3984" s="33" t="s">
        <v>8239</v>
      </c>
      <c r="D3984" s="16" t="s">
        <v>8230</v>
      </c>
      <c r="E3984" s="103" t="s">
        <v>26</v>
      </c>
      <c r="F3984" s="18" t="s">
        <v>26</v>
      </c>
      <c r="G3984" s="111" t="s">
        <v>590</v>
      </c>
      <c r="H3984" s="102" t="s">
        <v>4511</v>
      </c>
      <c r="I3984" s="21">
        <v>107204</v>
      </c>
      <c r="J3984" s="71">
        <v>99.561000000000007</v>
      </c>
      <c r="K3984" s="21">
        <v>110070</v>
      </c>
      <c r="L3984" s="21">
        <v>110556</v>
      </c>
      <c r="M3984" s="21">
        <v>110139</v>
      </c>
      <c r="N3984" s="21"/>
      <c r="O3984" s="21">
        <v>96</v>
      </c>
      <c r="P3984" s="21"/>
      <c r="Q3984" s="21"/>
      <c r="R3984" s="22">
        <v>5.5270000000000001</v>
      </c>
      <c r="S3984" s="22">
        <v>5.7130000000000001</v>
      </c>
      <c r="T3984" s="20" t="s">
        <v>5189</v>
      </c>
      <c r="U3984" s="21">
        <v>509</v>
      </c>
      <c r="V3984" s="21">
        <v>6101</v>
      </c>
      <c r="W3984" s="34">
        <v>40297</v>
      </c>
      <c r="X3984" s="34">
        <v>49424</v>
      </c>
      <c r="Y3984" s="109"/>
      <c r="Z3984" s="70" t="s">
        <v>4927</v>
      </c>
      <c r="AA3984" s="20" t="s">
        <v>4926</v>
      </c>
      <c r="AB3984" s="113" t="s">
        <v>7973</v>
      </c>
      <c r="AC3984" s="19"/>
      <c r="AD3984" s="22"/>
      <c r="AE3984" s="34">
        <v>41275</v>
      </c>
    </row>
    <row r="3985" spans="2:31" x14ac:dyDescent="0.2">
      <c r="B3985" s="14" t="s">
        <v>8238</v>
      </c>
      <c r="C3985" s="33" t="s">
        <v>8237</v>
      </c>
      <c r="D3985" s="16" t="s">
        <v>8230</v>
      </c>
      <c r="E3985" s="103" t="s">
        <v>26</v>
      </c>
      <c r="F3985" s="18" t="s">
        <v>26</v>
      </c>
      <c r="G3985" s="111" t="s">
        <v>590</v>
      </c>
      <c r="H3985" s="102" t="s">
        <v>4511</v>
      </c>
      <c r="I3985" s="21">
        <v>9774659</v>
      </c>
      <c r="J3985" s="71">
        <v>102.08199999999999</v>
      </c>
      <c r="K3985" s="21">
        <v>9978467</v>
      </c>
      <c r="L3985" s="21">
        <v>9775000</v>
      </c>
      <c r="M3985" s="21">
        <v>9756187</v>
      </c>
      <c r="N3985" s="21"/>
      <c r="O3985" s="21">
        <v>-18813</v>
      </c>
      <c r="P3985" s="21"/>
      <c r="Q3985" s="21"/>
      <c r="R3985" s="22">
        <v>5.47</v>
      </c>
      <c r="S3985" s="22">
        <v>5.492</v>
      </c>
      <c r="T3985" s="20" t="s">
        <v>5189</v>
      </c>
      <c r="U3985" s="21">
        <v>44558</v>
      </c>
      <c r="V3985" s="21">
        <v>534693</v>
      </c>
      <c r="W3985" s="34">
        <v>38484</v>
      </c>
      <c r="X3985" s="34">
        <v>49515</v>
      </c>
      <c r="Y3985" s="109"/>
      <c r="Z3985" s="70" t="s">
        <v>4927</v>
      </c>
      <c r="AA3985" s="20" t="s">
        <v>4926</v>
      </c>
      <c r="AB3985" s="113" t="s">
        <v>7989</v>
      </c>
      <c r="AC3985" s="19"/>
      <c r="AD3985" s="22"/>
      <c r="AE3985" s="34">
        <v>42095</v>
      </c>
    </row>
    <row r="3986" spans="2:31" x14ac:dyDescent="0.2">
      <c r="B3986" s="14" t="s">
        <v>8236</v>
      </c>
      <c r="C3986" s="33" t="s">
        <v>8235</v>
      </c>
      <c r="D3986" s="16" t="s">
        <v>8230</v>
      </c>
      <c r="E3986" s="103" t="s">
        <v>26</v>
      </c>
      <c r="F3986" s="18" t="s">
        <v>26</v>
      </c>
      <c r="G3986" s="111" t="s">
        <v>590</v>
      </c>
      <c r="H3986" s="102" t="s">
        <v>4511</v>
      </c>
      <c r="I3986" s="21">
        <v>1765458</v>
      </c>
      <c r="J3986" s="71">
        <v>80.356999999999999</v>
      </c>
      <c r="K3986" s="21">
        <v>1754831</v>
      </c>
      <c r="L3986" s="21">
        <v>2183807</v>
      </c>
      <c r="M3986" s="21">
        <v>1731207</v>
      </c>
      <c r="N3986" s="21"/>
      <c r="O3986" s="21">
        <v>-53282</v>
      </c>
      <c r="P3986" s="21">
        <v>25620</v>
      </c>
      <c r="Q3986" s="21"/>
      <c r="R3986" s="22">
        <v>5.8529999999999998</v>
      </c>
      <c r="S3986" s="22">
        <v>7.3559999999999999</v>
      </c>
      <c r="T3986" s="20" t="s">
        <v>5189</v>
      </c>
      <c r="U3986" s="21">
        <v>11045</v>
      </c>
      <c r="V3986" s="21">
        <v>118011</v>
      </c>
      <c r="W3986" s="34">
        <v>38628</v>
      </c>
      <c r="X3986" s="34">
        <v>49638</v>
      </c>
      <c r="Y3986" s="109"/>
      <c r="Z3986" s="70" t="s">
        <v>4927</v>
      </c>
      <c r="AA3986" s="20" t="s">
        <v>4926</v>
      </c>
      <c r="AB3986" s="113" t="s">
        <v>7989</v>
      </c>
      <c r="AC3986" s="19"/>
      <c r="AD3986" s="22"/>
      <c r="AE3986" s="19"/>
    </row>
    <row r="3987" spans="2:31" x14ac:dyDescent="0.2">
      <c r="B3987" s="14" t="s">
        <v>8234</v>
      </c>
      <c r="C3987" s="33" t="s">
        <v>8233</v>
      </c>
      <c r="D3987" s="16" t="s">
        <v>8230</v>
      </c>
      <c r="E3987" s="103" t="s">
        <v>26</v>
      </c>
      <c r="F3987" s="18" t="s">
        <v>26</v>
      </c>
      <c r="G3987" s="111" t="s">
        <v>590</v>
      </c>
      <c r="H3987" s="102" t="s">
        <v>7244</v>
      </c>
      <c r="I3987" s="21">
        <v>14528338</v>
      </c>
      <c r="J3987" s="71">
        <v>85.807000000000002</v>
      </c>
      <c r="K3987" s="21">
        <v>15006989</v>
      </c>
      <c r="L3987" s="21">
        <v>17489257</v>
      </c>
      <c r="M3987" s="21">
        <v>14729761</v>
      </c>
      <c r="N3987" s="21"/>
      <c r="O3987" s="21">
        <v>228344</v>
      </c>
      <c r="P3987" s="21">
        <v>24220</v>
      </c>
      <c r="Q3987" s="21"/>
      <c r="R3987" s="22">
        <v>5.5</v>
      </c>
      <c r="S3987" s="22">
        <v>7.3259999999999996</v>
      </c>
      <c r="T3987" s="20" t="s">
        <v>5189</v>
      </c>
      <c r="U3987" s="21">
        <v>80159</v>
      </c>
      <c r="V3987" s="21">
        <v>961643</v>
      </c>
      <c r="W3987" s="34">
        <v>38692</v>
      </c>
      <c r="X3987" s="34">
        <v>49699</v>
      </c>
      <c r="Y3987" s="109"/>
      <c r="Z3987" s="70" t="s">
        <v>4927</v>
      </c>
      <c r="AA3987" s="20" t="s">
        <v>4926</v>
      </c>
      <c r="AB3987" s="113" t="s">
        <v>7973</v>
      </c>
      <c r="AC3987" s="19"/>
      <c r="AD3987" s="22"/>
      <c r="AE3987" s="31"/>
    </row>
    <row r="3988" spans="2:31" x14ac:dyDescent="0.2">
      <c r="B3988" s="14" t="s">
        <v>8232</v>
      </c>
      <c r="C3988" s="33" t="s">
        <v>8231</v>
      </c>
      <c r="D3988" s="16" t="s">
        <v>8230</v>
      </c>
      <c r="E3988" s="103" t="s">
        <v>26</v>
      </c>
      <c r="F3988" s="18" t="s">
        <v>26</v>
      </c>
      <c r="G3988" s="111" t="s">
        <v>590</v>
      </c>
      <c r="H3988" s="102" t="s">
        <v>4511</v>
      </c>
      <c r="I3988" s="21">
        <v>7133211</v>
      </c>
      <c r="J3988" s="71">
        <v>82.77</v>
      </c>
      <c r="K3988" s="21">
        <v>7041517</v>
      </c>
      <c r="L3988" s="21">
        <v>8507350</v>
      </c>
      <c r="M3988" s="21">
        <v>7168515</v>
      </c>
      <c r="N3988" s="21"/>
      <c r="O3988" s="21">
        <v>-28019</v>
      </c>
      <c r="P3988" s="21">
        <v>75538</v>
      </c>
      <c r="Q3988" s="21"/>
      <c r="R3988" s="22">
        <v>5.5</v>
      </c>
      <c r="S3988" s="22">
        <v>7.4690000000000003</v>
      </c>
      <c r="T3988" s="20" t="s">
        <v>5189</v>
      </c>
      <c r="U3988" s="21">
        <v>38992</v>
      </c>
      <c r="V3988" s="21">
        <v>466905</v>
      </c>
      <c r="W3988" s="34">
        <v>38722</v>
      </c>
      <c r="X3988" s="34">
        <v>49730</v>
      </c>
      <c r="Y3988" s="109"/>
      <c r="Z3988" s="70" t="s">
        <v>4927</v>
      </c>
      <c r="AA3988" s="20" t="s">
        <v>4926</v>
      </c>
      <c r="AB3988" s="113" t="s">
        <v>7973</v>
      </c>
      <c r="AC3988" s="19"/>
      <c r="AD3988" s="22"/>
      <c r="AE3988" s="19"/>
    </row>
    <row r="3989" spans="2:31" x14ac:dyDescent="0.2">
      <c r="B3989" s="14" t="s">
        <v>8229</v>
      </c>
      <c r="C3989" s="33" t="s">
        <v>8228</v>
      </c>
      <c r="D3989" s="16" t="s">
        <v>8227</v>
      </c>
      <c r="E3989" s="103" t="s">
        <v>26</v>
      </c>
      <c r="F3989" s="18" t="s">
        <v>26</v>
      </c>
      <c r="G3989" s="111" t="s">
        <v>590</v>
      </c>
      <c r="H3989" s="102" t="s">
        <v>4511</v>
      </c>
      <c r="I3989" s="21">
        <v>9267414</v>
      </c>
      <c r="J3989" s="71">
        <v>70.716999999999999</v>
      </c>
      <c r="K3989" s="21">
        <v>6553776</v>
      </c>
      <c r="L3989" s="21">
        <v>9267650</v>
      </c>
      <c r="M3989" s="21">
        <v>6787668</v>
      </c>
      <c r="N3989" s="21"/>
      <c r="O3989" s="21">
        <v>-1330</v>
      </c>
      <c r="P3989" s="21"/>
      <c r="Q3989" s="21"/>
      <c r="R3989" s="22">
        <v>5.6829999999999998</v>
      </c>
      <c r="S3989" s="22">
        <v>13.125</v>
      </c>
      <c r="T3989" s="20" t="s">
        <v>5189</v>
      </c>
      <c r="U3989" s="21">
        <v>43890</v>
      </c>
      <c r="V3989" s="21">
        <v>526681</v>
      </c>
      <c r="W3989" s="34">
        <v>39161</v>
      </c>
      <c r="X3989" s="34">
        <v>50308</v>
      </c>
      <c r="Y3989" s="109"/>
      <c r="Z3989" s="70" t="s">
        <v>4927</v>
      </c>
      <c r="AA3989" s="20" t="s">
        <v>4926</v>
      </c>
      <c r="AB3989" s="113" t="s">
        <v>8002</v>
      </c>
      <c r="AC3989" s="19"/>
      <c r="AD3989" s="22"/>
      <c r="AE3989" s="34">
        <v>50124</v>
      </c>
    </row>
    <row r="3990" spans="2:31" x14ac:dyDescent="0.2">
      <c r="B3990" s="14" t="s">
        <v>8226</v>
      </c>
      <c r="C3990" s="33" t="s">
        <v>8225</v>
      </c>
      <c r="D3990" s="16" t="s">
        <v>8216</v>
      </c>
      <c r="E3990" s="103" t="s">
        <v>26</v>
      </c>
      <c r="F3990" s="18" t="s">
        <v>26</v>
      </c>
      <c r="G3990" s="111" t="s">
        <v>590</v>
      </c>
      <c r="H3990" s="102" t="s">
        <v>4511</v>
      </c>
      <c r="I3990" s="21">
        <v>5822923</v>
      </c>
      <c r="J3990" s="71">
        <v>77.787999999999997</v>
      </c>
      <c r="K3990" s="21">
        <v>6075388</v>
      </c>
      <c r="L3990" s="21">
        <v>7810207</v>
      </c>
      <c r="M3990" s="21">
        <v>5959911</v>
      </c>
      <c r="N3990" s="21"/>
      <c r="O3990" s="21">
        <v>103745</v>
      </c>
      <c r="P3990" s="21">
        <v>18339</v>
      </c>
      <c r="Q3990" s="21"/>
      <c r="R3990" s="22">
        <v>2.798</v>
      </c>
      <c r="S3990" s="22">
        <v>7.8109999999999999</v>
      </c>
      <c r="T3990" s="20" t="s">
        <v>5189</v>
      </c>
      <c r="U3990" s="21">
        <v>18210</v>
      </c>
      <c r="V3990" s="21">
        <v>218641</v>
      </c>
      <c r="W3990" s="34">
        <v>38699</v>
      </c>
      <c r="X3990" s="34">
        <v>49699</v>
      </c>
      <c r="Y3990" s="109"/>
      <c r="Z3990" s="70" t="s">
        <v>4927</v>
      </c>
      <c r="AA3990" s="20" t="s">
        <v>4926</v>
      </c>
      <c r="AB3990" s="113" t="s">
        <v>7973</v>
      </c>
      <c r="AC3990" s="19"/>
      <c r="AD3990" s="22"/>
      <c r="AE3990" s="31"/>
    </row>
    <row r="3991" spans="2:31" x14ac:dyDescent="0.2">
      <c r="B3991" s="14" t="s">
        <v>8224</v>
      </c>
      <c r="C3991" s="33" t="s">
        <v>8223</v>
      </c>
      <c r="D3991" s="16" t="s">
        <v>8216</v>
      </c>
      <c r="E3991" s="103" t="s">
        <v>26</v>
      </c>
      <c r="F3991" s="18" t="s">
        <v>26</v>
      </c>
      <c r="G3991" s="111" t="s">
        <v>590</v>
      </c>
      <c r="H3991" s="102" t="s">
        <v>4511</v>
      </c>
      <c r="I3991" s="21">
        <v>16297995</v>
      </c>
      <c r="J3991" s="71">
        <v>91.114000000000004</v>
      </c>
      <c r="K3991" s="21">
        <v>14893316</v>
      </c>
      <c r="L3991" s="21">
        <v>16345823</v>
      </c>
      <c r="M3991" s="21">
        <v>13871403</v>
      </c>
      <c r="N3991" s="21"/>
      <c r="O3991" s="21">
        <v>690976</v>
      </c>
      <c r="P3991" s="21"/>
      <c r="Q3991" s="21"/>
      <c r="R3991" s="22">
        <v>2.7090000000000001</v>
      </c>
      <c r="S3991" s="22">
        <v>7.827</v>
      </c>
      <c r="T3991" s="20" t="s">
        <v>5189</v>
      </c>
      <c r="U3991" s="21">
        <v>36905</v>
      </c>
      <c r="V3991" s="21">
        <v>447683</v>
      </c>
      <c r="W3991" s="34">
        <v>39023</v>
      </c>
      <c r="X3991" s="34">
        <v>49754</v>
      </c>
      <c r="Y3991" s="109"/>
      <c r="Z3991" s="70" t="s">
        <v>4927</v>
      </c>
      <c r="AA3991" s="20" t="s">
        <v>4926</v>
      </c>
      <c r="AB3991" s="113" t="s">
        <v>7973</v>
      </c>
      <c r="AC3991" s="19"/>
      <c r="AD3991" s="22"/>
      <c r="AE3991" s="28">
        <v>42571</v>
      </c>
    </row>
    <row r="3992" spans="2:31" x14ac:dyDescent="0.2">
      <c r="B3992" s="14" t="s">
        <v>8222</v>
      </c>
      <c r="C3992" s="33" t="s">
        <v>8221</v>
      </c>
      <c r="D3992" s="16" t="s">
        <v>8216</v>
      </c>
      <c r="E3992" s="103" t="s">
        <v>26</v>
      </c>
      <c r="F3992" s="18" t="s">
        <v>26</v>
      </c>
      <c r="G3992" s="111" t="s">
        <v>590</v>
      </c>
      <c r="H3992" s="102" t="s">
        <v>4511</v>
      </c>
      <c r="I3992" s="21">
        <v>2325542</v>
      </c>
      <c r="J3992" s="71">
        <v>101.36199999999999</v>
      </c>
      <c r="K3992" s="21">
        <v>2439844</v>
      </c>
      <c r="L3992" s="21">
        <v>2407050</v>
      </c>
      <c r="M3992" s="21">
        <v>2407050</v>
      </c>
      <c r="N3992" s="21"/>
      <c r="O3992" s="21"/>
      <c r="P3992" s="21"/>
      <c r="Q3992" s="21"/>
      <c r="R3992" s="22">
        <v>4.58</v>
      </c>
      <c r="S3992" s="22">
        <v>4.2270000000000003</v>
      </c>
      <c r="T3992" s="20" t="s">
        <v>5189</v>
      </c>
      <c r="U3992" s="21">
        <v>9187</v>
      </c>
      <c r="V3992" s="21">
        <v>110155</v>
      </c>
      <c r="W3992" s="34">
        <v>37841</v>
      </c>
      <c r="X3992" s="34">
        <v>48932</v>
      </c>
      <c r="Y3992" s="109"/>
      <c r="Z3992" s="70" t="s">
        <v>4927</v>
      </c>
      <c r="AA3992" s="20" t="s">
        <v>4926</v>
      </c>
      <c r="AB3992" s="113" t="s">
        <v>7973</v>
      </c>
      <c r="AC3992" s="19"/>
      <c r="AD3992" s="22"/>
      <c r="AE3992" s="34">
        <v>41760</v>
      </c>
    </row>
    <row r="3993" spans="2:31" x14ac:dyDescent="0.2">
      <c r="B3993" s="14" t="s">
        <v>8220</v>
      </c>
      <c r="C3993" s="33" t="s">
        <v>8219</v>
      </c>
      <c r="D3993" s="16" t="s">
        <v>8216</v>
      </c>
      <c r="E3993" s="103" t="s">
        <v>26</v>
      </c>
      <c r="F3993" s="18" t="s">
        <v>26</v>
      </c>
      <c r="G3993" s="111" t="s">
        <v>590</v>
      </c>
      <c r="H3993" s="102" t="s">
        <v>4511</v>
      </c>
      <c r="I3993" s="21">
        <v>206863</v>
      </c>
      <c r="J3993" s="71">
        <v>99.495999999999995</v>
      </c>
      <c r="K3993" s="21">
        <v>203783</v>
      </c>
      <c r="L3993" s="21">
        <v>204815</v>
      </c>
      <c r="M3993" s="21">
        <v>205303</v>
      </c>
      <c r="N3993" s="21"/>
      <c r="O3993" s="21">
        <v>488</v>
      </c>
      <c r="P3993" s="21"/>
      <c r="Q3993" s="21"/>
      <c r="R3993" s="22">
        <v>2.8889999999999998</v>
      </c>
      <c r="S3993" s="22">
        <v>2.851</v>
      </c>
      <c r="T3993" s="20" t="s">
        <v>5189</v>
      </c>
      <c r="U3993" s="21">
        <v>493</v>
      </c>
      <c r="V3993" s="21">
        <v>6048</v>
      </c>
      <c r="W3993" s="34">
        <v>37774</v>
      </c>
      <c r="X3993" s="34">
        <v>48902</v>
      </c>
      <c r="Y3993" s="109"/>
      <c r="Z3993" s="70" t="s">
        <v>4927</v>
      </c>
      <c r="AA3993" s="20" t="s">
        <v>4926</v>
      </c>
      <c r="AB3993" s="113" t="s">
        <v>7973</v>
      </c>
      <c r="AC3993" s="19"/>
      <c r="AD3993" s="22"/>
      <c r="AE3993" s="34">
        <v>48731</v>
      </c>
    </row>
    <row r="3994" spans="2:31" x14ac:dyDescent="0.2">
      <c r="B3994" s="14" t="s">
        <v>8218</v>
      </c>
      <c r="C3994" s="33" t="s">
        <v>8217</v>
      </c>
      <c r="D3994" s="16" t="s">
        <v>8216</v>
      </c>
      <c r="E3994" s="103" t="s">
        <v>26</v>
      </c>
      <c r="F3994" s="18" t="s">
        <v>26</v>
      </c>
      <c r="G3994" s="111" t="s">
        <v>590</v>
      </c>
      <c r="H3994" s="102" t="s">
        <v>4511</v>
      </c>
      <c r="I3994" s="21">
        <v>2384399</v>
      </c>
      <c r="J3994" s="71">
        <v>101.405</v>
      </c>
      <c r="K3994" s="21">
        <v>2392112</v>
      </c>
      <c r="L3994" s="21">
        <v>2358966</v>
      </c>
      <c r="M3994" s="21">
        <v>2364289</v>
      </c>
      <c r="N3994" s="21"/>
      <c r="O3994" s="21">
        <v>5323</v>
      </c>
      <c r="P3994" s="21"/>
      <c r="Q3994" s="21"/>
      <c r="R3994" s="22">
        <v>3.2349999999999999</v>
      </c>
      <c r="S3994" s="22">
        <v>3.0459999999999998</v>
      </c>
      <c r="T3994" s="20" t="s">
        <v>5189</v>
      </c>
      <c r="U3994" s="21">
        <v>6359</v>
      </c>
      <c r="V3994" s="21">
        <v>70502</v>
      </c>
      <c r="W3994" s="34">
        <v>37819</v>
      </c>
      <c r="X3994" s="34">
        <v>48963</v>
      </c>
      <c r="Y3994" s="109"/>
      <c r="Z3994" s="70" t="s">
        <v>4927</v>
      </c>
      <c r="AA3994" s="20" t="s">
        <v>4926</v>
      </c>
      <c r="AB3994" s="113" t="s">
        <v>7973</v>
      </c>
      <c r="AC3994" s="19"/>
      <c r="AD3994" s="22"/>
      <c r="AE3994" s="28">
        <v>48853</v>
      </c>
    </row>
    <row r="3995" spans="2:31" x14ac:dyDescent="0.2">
      <c r="B3995" s="14" t="s">
        <v>8215</v>
      </c>
      <c r="C3995" s="33" t="s">
        <v>8214</v>
      </c>
      <c r="D3995" s="16" t="s">
        <v>8196</v>
      </c>
      <c r="E3995" s="103" t="s">
        <v>26</v>
      </c>
      <c r="F3995" s="18" t="s">
        <v>26</v>
      </c>
      <c r="G3995" s="111" t="s">
        <v>590</v>
      </c>
      <c r="H3995" s="102" t="s">
        <v>7244</v>
      </c>
      <c r="I3995" s="21">
        <v>4458912</v>
      </c>
      <c r="J3995" s="71">
        <v>96.466999999999999</v>
      </c>
      <c r="K3995" s="21">
        <v>4301496</v>
      </c>
      <c r="L3995" s="21">
        <v>4459034</v>
      </c>
      <c r="M3995" s="21">
        <v>4502216</v>
      </c>
      <c r="N3995" s="21"/>
      <c r="O3995" s="21">
        <v>43182</v>
      </c>
      <c r="P3995" s="21"/>
      <c r="Q3995" s="21"/>
      <c r="R3995" s="22">
        <v>5.3540000000000001</v>
      </c>
      <c r="S3995" s="22">
        <v>5.4370000000000003</v>
      </c>
      <c r="T3995" s="20" t="s">
        <v>5189</v>
      </c>
      <c r="U3995" s="21">
        <v>19895</v>
      </c>
      <c r="V3995" s="21">
        <v>238606</v>
      </c>
      <c r="W3995" s="34">
        <v>37719</v>
      </c>
      <c r="X3995" s="34">
        <v>48604</v>
      </c>
      <c r="Y3995" s="109"/>
      <c r="Z3995" s="70" t="s">
        <v>4927</v>
      </c>
      <c r="AA3995" s="20" t="s">
        <v>4926</v>
      </c>
      <c r="AB3995" s="113" t="s">
        <v>8002</v>
      </c>
      <c r="AC3995" s="19"/>
      <c r="AD3995" s="22"/>
      <c r="AE3995" s="28">
        <v>46661</v>
      </c>
    </row>
    <row r="3996" spans="2:31" x14ac:dyDescent="0.2">
      <c r="B3996" s="14" t="s">
        <v>8213</v>
      </c>
      <c r="C3996" s="33" t="s">
        <v>8212</v>
      </c>
      <c r="D3996" s="16" t="s">
        <v>8196</v>
      </c>
      <c r="E3996" s="103" t="s">
        <v>26</v>
      </c>
      <c r="F3996" s="18" t="s">
        <v>26</v>
      </c>
      <c r="G3996" s="111" t="s">
        <v>590</v>
      </c>
      <c r="H3996" s="102" t="s">
        <v>4511</v>
      </c>
      <c r="I3996" s="21">
        <v>1106955</v>
      </c>
      <c r="J3996" s="71">
        <v>100.352</v>
      </c>
      <c r="K3996" s="21">
        <v>1110865</v>
      </c>
      <c r="L3996" s="21">
        <v>1106964</v>
      </c>
      <c r="M3996" s="21">
        <v>1104284</v>
      </c>
      <c r="N3996" s="21"/>
      <c r="O3996" s="21">
        <v>-2680</v>
      </c>
      <c r="P3996" s="21"/>
      <c r="Q3996" s="21"/>
      <c r="R3996" s="22">
        <v>4.3959999999999999</v>
      </c>
      <c r="S3996" s="22">
        <v>4.3860000000000001</v>
      </c>
      <c r="T3996" s="20" t="s">
        <v>5189</v>
      </c>
      <c r="U3996" s="21">
        <v>4055</v>
      </c>
      <c r="V3996" s="21">
        <v>49493</v>
      </c>
      <c r="W3996" s="34">
        <v>37876</v>
      </c>
      <c r="X3996" s="34">
        <v>47539</v>
      </c>
      <c r="Y3996" s="109"/>
      <c r="Z3996" s="70" t="s">
        <v>4927</v>
      </c>
      <c r="AA3996" s="20" t="s">
        <v>4926</v>
      </c>
      <c r="AB3996" s="113" t="s">
        <v>8002</v>
      </c>
      <c r="AC3996" s="19"/>
      <c r="AD3996" s="22"/>
      <c r="AE3996" s="28">
        <v>41760</v>
      </c>
    </row>
    <row r="3997" spans="2:31" x14ac:dyDescent="0.2">
      <c r="B3997" s="14" t="s">
        <v>8211</v>
      </c>
      <c r="C3997" s="33" t="s">
        <v>8210</v>
      </c>
      <c r="D3997" s="16" t="s">
        <v>8196</v>
      </c>
      <c r="E3997" s="103" t="s">
        <v>26</v>
      </c>
      <c r="F3997" s="18" t="s">
        <v>26</v>
      </c>
      <c r="G3997" s="111" t="s">
        <v>590</v>
      </c>
      <c r="H3997" s="102" t="s">
        <v>4511</v>
      </c>
      <c r="I3997" s="21">
        <v>9446907</v>
      </c>
      <c r="J3997" s="71">
        <v>91.614000000000004</v>
      </c>
      <c r="K3997" s="21">
        <v>8703330</v>
      </c>
      <c r="L3997" s="21">
        <v>9500000</v>
      </c>
      <c r="M3997" s="21">
        <v>9433997</v>
      </c>
      <c r="N3997" s="21"/>
      <c r="O3997" s="21">
        <v>-66003</v>
      </c>
      <c r="P3997" s="21"/>
      <c r="Q3997" s="21"/>
      <c r="R3997" s="22">
        <v>5.5339999999999998</v>
      </c>
      <c r="S3997" s="22">
        <v>5.7039999999999997</v>
      </c>
      <c r="T3997" s="20" t="s">
        <v>5189</v>
      </c>
      <c r="U3997" s="21">
        <v>43807</v>
      </c>
      <c r="V3997" s="21">
        <v>530353</v>
      </c>
      <c r="W3997" s="34">
        <v>37915</v>
      </c>
      <c r="X3997" s="34">
        <v>48755</v>
      </c>
      <c r="Y3997" s="109"/>
      <c r="Z3997" s="70" t="s">
        <v>4927</v>
      </c>
      <c r="AA3997" s="20" t="s">
        <v>4926</v>
      </c>
      <c r="AB3997" s="113" t="s">
        <v>8002</v>
      </c>
      <c r="AC3997" s="19"/>
      <c r="AD3997" s="22"/>
      <c r="AE3997" s="34">
        <v>45627</v>
      </c>
    </row>
    <row r="3998" spans="2:31" x14ac:dyDescent="0.2">
      <c r="B3998" s="14" t="s">
        <v>8209</v>
      </c>
      <c r="C3998" s="33" t="s">
        <v>8208</v>
      </c>
      <c r="D3998" s="16" t="s">
        <v>8196</v>
      </c>
      <c r="E3998" s="103" t="s">
        <v>26</v>
      </c>
      <c r="F3998" s="18" t="s">
        <v>26</v>
      </c>
      <c r="G3998" s="111" t="s">
        <v>590</v>
      </c>
      <c r="H3998" s="102" t="s">
        <v>4511</v>
      </c>
      <c r="I3998" s="21">
        <v>3734155</v>
      </c>
      <c r="J3998" s="71">
        <v>101.57599999999999</v>
      </c>
      <c r="K3998" s="21">
        <v>3790338</v>
      </c>
      <c r="L3998" s="21">
        <v>3731537</v>
      </c>
      <c r="M3998" s="21">
        <v>3722861</v>
      </c>
      <c r="N3998" s="21"/>
      <c r="O3998" s="21">
        <v>-8675</v>
      </c>
      <c r="P3998" s="21"/>
      <c r="Q3998" s="21"/>
      <c r="R3998" s="22">
        <v>4.4989999999999997</v>
      </c>
      <c r="S3998" s="22">
        <v>4.4820000000000002</v>
      </c>
      <c r="T3998" s="20" t="s">
        <v>5189</v>
      </c>
      <c r="U3998" s="21">
        <v>13990</v>
      </c>
      <c r="V3998" s="21">
        <v>167882</v>
      </c>
      <c r="W3998" s="34">
        <v>37992</v>
      </c>
      <c r="X3998" s="34">
        <v>49273</v>
      </c>
      <c r="Y3998" s="109"/>
      <c r="Z3998" s="70" t="s">
        <v>4927</v>
      </c>
      <c r="AA3998" s="20" t="s">
        <v>4926</v>
      </c>
      <c r="AB3998" s="113" t="s">
        <v>8002</v>
      </c>
      <c r="AC3998" s="19"/>
      <c r="AD3998" s="22"/>
      <c r="AE3998" s="34">
        <v>41883</v>
      </c>
    </row>
    <row r="3999" spans="2:31" x14ac:dyDescent="0.2">
      <c r="B3999" s="14" t="s">
        <v>8207</v>
      </c>
      <c r="C3999" s="33" t="s">
        <v>8206</v>
      </c>
      <c r="D3999" s="16" t="s">
        <v>8196</v>
      </c>
      <c r="E3999" s="103" t="s">
        <v>26</v>
      </c>
      <c r="F3999" s="18" t="s">
        <v>26</v>
      </c>
      <c r="G3999" s="111" t="s">
        <v>590</v>
      </c>
      <c r="H3999" s="102" t="s">
        <v>4511</v>
      </c>
      <c r="I3999" s="21">
        <v>7462856</v>
      </c>
      <c r="J3999" s="71">
        <v>96.192999999999998</v>
      </c>
      <c r="K3999" s="21">
        <v>7310691</v>
      </c>
      <c r="L3999" s="21">
        <v>7600000</v>
      </c>
      <c r="M3999" s="21">
        <v>7535705</v>
      </c>
      <c r="N3999" s="21"/>
      <c r="O3999" s="21">
        <v>-57640</v>
      </c>
      <c r="P3999" s="21"/>
      <c r="Q3999" s="21"/>
      <c r="R3999" s="22">
        <v>5.35</v>
      </c>
      <c r="S3999" s="22">
        <v>5.5750000000000002</v>
      </c>
      <c r="T3999" s="20" t="s">
        <v>5189</v>
      </c>
      <c r="U3999" s="21">
        <v>33883</v>
      </c>
      <c r="V3999" s="21">
        <v>406600</v>
      </c>
      <c r="W3999" s="34">
        <v>37945</v>
      </c>
      <c r="X3999" s="34">
        <v>49273</v>
      </c>
      <c r="Y3999" s="109"/>
      <c r="Z3999" s="70" t="s">
        <v>4927</v>
      </c>
      <c r="AA3999" s="20" t="s">
        <v>4926</v>
      </c>
      <c r="AB3999" s="113" t="s">
        <v>8002</v>
      </c>
      <c r="AC3999" s="19"/>
      <c r="AD3999" s="22"/>
      <c r="AE3999" s="28">
        <v>45261</v>
      </c>
    </row>
    <row r="4000" spans="2:31" x14ac:dyDescent="0.2">
      <c r="B4000" s="14" t="s">
        <v>8205</v>
      </c>
      <c r="C4000" s="33" t="s">
        <v>8204</v>
      </c>
      <c r="D4000" s="16" t="s">
        <v>8203</v>
      </c>
      <c r="E4000" s="103" t="s">
        <v>26</v>
      </c>
      <c r="F4000" s="18" t="s">
        <v>26</v>
      </c>
      <c r="G4000" s="111" t="s">
        <v>590</v>
      </c>
      <c r="H4000" s="102" t="s">
        <v>4511</v>
      </c>
      <c r="I4000" s="21">
        <v>405429</v>
      </c>
      <c r="J4000" s="71">
        <v>56.19</v>
      </c>
      <c r="K4000" s="21">
        <v>227812</v>
      </c>
      <c r="L4000" s="21">
        <v>405429</v>
      </c>
      <c r="M4000" s="21">
        <v>292986</v>
      </c>
      <c r="N4000" s="21">
        <v>202991</v>
      </c>
      <c r="O4000" s="21">
        <v>27754</v>
      </c>
      <c r="P4000" s="21"/>
      <c r="Q4000" s="21"/>
      <c r="R4000" s="22">
        <v>1.86</v>
      </c>
      <c r="S4000" s="22">
        <v>39.03</v>
      </c>
      <c r="T4000" s="20" t="s">
        <v>5189</v>
      </c>
      <c r="U4000" s="21">
        <v>126</v>
      </c>
      <c r="V4000" s="21">
        <v>7774</v>
      </c>
      <c r="W4000" s="34">
        <v>37945</v>
      </c>
      <c r="X4000" s="34">
        <v>49273</v>
      </c>
      <c r="Y4000" s="109"/>
      <c r="Z4000" s="70" t="s">
        <v>4927</v>
      </c>
      <c r="AA4000" s="20" t="s">
        <v>4926</v>
      </c>
      <c r="AB4000" s="113" t="s">
        <v>8002</v>
      </c>
      <c r="AC4000" s="19"/>
      <c r="AD4000" s="22"/>
      <c r="AE4000" s="34">
        <v>42366</v>
      </c>
    </row>
    <row r="4001" spans="2:31" x14ac:dyDescent="0.2">
      <c r="B4001" s="14" t="s">
        <v>8202</v>
      </c>
      <c r="C4001" s="33" t="s">
        <v>8201</v>
      </c>
      <c r="D4001" s="16" t="s">
        <v>8196</v>
      </c>
      <c r="E4001" s="103" t="s">
        <v>26</v>
      </c>
      <c r="F4001" s="18" t="s">
        <v>26</v>
      </c>
      <c r="G4001" s="111" t="s">
        <v>590</v>
      </c>
      <c r="H4001" s="102" t="s">
        <v>4511</v>
      </c>
      <c r="I4001" s="21">
        <v>8274547</v>
      </c>
      <c r="J4001" s="71">
        <v>96.822999999999993</v>
      </c>
      <c r="K4001" s="21">
        <v>8012103</v>
      </c>
      <c r="L4001" s="21">
        <v>8275000</v>
      </c>
      <c r="M4001" s="21">
        <v>8298287</v>
      </c>
      <c r="N4001" s="21"/>
      <c r="O4001" s="21">
        <v>23287</v>
      </c>
      <c r="P4001" s="21"/>
      <c r="Q4001" s="21"/>
      <c r="R4001" s="22">
        <v>5.1379999999999999</v>
      </c>
      <c r="S4001" s="22">
        <v>5.202</v>
      </c>
      <c r="T4001" s="20" t="s">
        <v>5189</v>
      </c>
      <c r="U4001" s="21">
        <v>35431</v>
      </c>
      <c r="V4001" s="21">
        <v>425086</v>
      </c>
      <c r="W4001" s="34">
        <v>38028</v>
      </c>
      <c r="X4001" s="34">
        <v>48908</v>
      </c>
      <c r="Y4001" s="109"/>
      <c r="Z4001" s="70" t="s">
        <v>4927</v>
      </c>
      <c r="AA4001" s="20" t="s">
        <v>4926</v>
      </c>
      <c r="AB4001" s="113" t="s">
        <v>8002</v>
      </c>
      <c r="AC4001" s="19"/>
      <c r="AD4001" s="22"/>
      <c r="AE4001" s="34">
        <v>46631</v>
      </c>
    </row>
    <row r="4002" spans="2:31" x14ac:dyDescent="0.2">
      <c r="B4002" s="14" t="s">
        <v>8200</v>
      </c>
      <c r="C4002" s="33" t="s">
        <v>8199</v>
      </c>
      <c r="D4002" s="16" t="s">
        <v>8196</v>
      </c>
      <c r="E4002" s="103" t="s">
        <v>26</v>
      </c>
      <c r="F4002" s="18" t="s">
        <v>26</v>
      </c>
      <c r="G4002" s="111" t="s">
        <v>590</v>
      </c>
      <c r="H4002" s="102" t="s">
        <v>4511</v>
      </c>
      <c r="I4002" s="21">
        <v>1183820</v>
      </c>
      <c r="J4002" s="71">
        <v>102.027</v>
      </c>
      <c r="K4002" s="21">
        <v>1205937</v>
      </c>
      <c r="L4002" s="21">
        <v>1181973</v>
      </c>
      <c r="M4002" s="21">
        <v>1179797</v>
      </c>
      <c r="N4002" s="21"/>
      <c r="O4002" s="21">
        <v>-2176</v>
      </c>
      <c r="P4002" s="21"/>
      <c r="Q4002" s="21"/>
      <c r="R4002" s="22">
        <v>5.3230000000000004</v>
      </c>
      <c r="S4002" s="22">
        <v>5.2850000000000001</v>
      </c>
      <c r="T4002" s="20" t="s">
        <v>5189</v>
      </c>
      <c r="U4002" s="21">
        <v>5243</v>
      </c>
      <c r="V4002" s="21">
        <v>62916</v>
      </c>
      <c r="W4002" s="34">
        <v>38163</v>
      </c>
      <c r="X4002" s="34">
        <v>49365</v>
      </c>
      <c r="Y4002" s="109"/>
      <c r="Z4002" s="70" t="s">
        <v>4927</v>
      </c>
      <c r="AA4002" s="20" t="s">
        <v>4926</v>
      </c>
      <c r="AB4002" s="113" t="s">
        <v>8002</v>
      </c>
      <c r="AC4002" s="19"/>
      <c r="AD4002" s="22"/>
      <c r="AE4002" s="34">
        <v>42278</v>
      </c>
    </row>
    <row r="4003" spans="2:31" x14ac:dyDescent="0.2">
      <c r="B4003" s="14" t="s">
        <v>8198</v>
      </c>
      <c r="C4003" s="33" t="s">
        <v>8197</v>
      </c>
      <c r="D4003" s="16" t="s">
        <v>8196</v>
      </c>
      <c r="E4003" s="103" t="s">
        <v>26</v>
      </c>
      <c r="F4003" s="18" t="s">
        <v>26</v>
      </c>
      <c r="G4003" s="111" t="s">
        <v>590</v>
      </c>
      <c r="H4003" s="102" t="s">
        <v>4511</v>
      </c>
      <c r="I4003" s="21">
        <v>1256814</v>
      </c>
      <c r="J4003" s="71">
        <v>102.375</v>
      </c>
      <c r="K4003" s="21">
        <v>1235088</v>
      </c>
      <c r="L4003" s="21">
        <v>1206436</v>
      </c>
      <c r="M4003" s="21">
        <v>1248698</v>
      </c>
      <c r="N4003" s="21"/>
      <c r="O4003" s="21">
        <v>42263</v>
      </c>
      <c r="P4003" s="21"/>
      <c r="Q4003" s="21"/>
      <c r="R4003" s="22">
        <v>6.3330000000000002</v>
      </c>
      <c r="S4003" s="22">
        <v>5.2779999999999996</v>
      </c>
      <c r="T4003" s="20" t="s">
        <v>5189</v>
      </c>
      <c r="U4003" s="21">
        <v>6367</v>
      </c>
      <c r="V4003" s="21">
        <v>76388</v>
      </c>
      <c r="W4003" s="34">
        <v>37743</v>
      </c>
      <c r="X4003" s="34">
        <v>48329</v>
      </c>
      <c r="Y4003" s="109"/>
      <c r="Z4003" s="70" t="s">
        <v>4927</v>
      </c>
      <c r="AA4003" s="20" t="s">
        <v>4926</v>
      </c>
      <c r="AB4003" s="113" t="s">
        <v>8002</v>
      </c>
      <c r="AC4003" s="19"/>
      <c r="AD4003" s="22"/>
      <c r="AE4003" s="34">
        <v>45323</v>
      </c>
    </row>
    <row r="4004" spans="2:31" x14ac:dyDescent="0.2">
      <c r="B4004" s="14" t="s">
        <v>8195</v>
      </c>
      <c r="C4004" s="33" t="s">
        <v>8194</v>
      </c>
      <c r="D4004" s="16" t="s">
        <v>8191</v>
      </c>
      <c r="E4004" s="103" t="s">
        <v>26</v>
      </c>
      <c r="F4004" s="18" t="s">
        <v>26</v>
      </c>
      <c r="G4004" s="111" t="s">
        <v>590</v>
      </c>
      <c r="H4004" s="102" t="s">
        <v>4511</v>
      </c>
      <c r="I4004" s="21">
        <v>4981476</v>
      </c>
      <c r="J4004" s="71">
        <v>107.181</v>
      </c>
      <c r="K4004" s="21">
        <v>5340866</v>
      </c>
      <c r="L4004" s="21">
        <v>4983039</v>
      </c>
      <c r="M4004" s="21">
        <v>4965594</v>
      </c>
      <c r="N4004" s="21"/>
      <c r="O4004" s="21">
        <v>-24620</v>
      </c>
      <c r="P4004" s="21"/>
      <c r="Q4004" s="21"/>
      <c r="R4004" s="22">
        <v>5.5</v>
      </c>
      <c r="S4004" s="22">
        <v>5.5519999999999996</v>
      </c>
      <c r="T4004" s="20" t="s">
        <v>5189</v>
      </c>
      <c r="U4004" s="21">
        <v>22839</v>
      </c>
      <c r="V4004" s="21">
        <v>273970</v>
      </c>
      <c r="W4004" s="34">
        <v>40598</v>
      </c>
      <c r="X4004" s="34">
        <v>49454</v>
      </c>
      <c r="Y4004" s="109"/>
      <c r="Z4004" s="70" t="s">
        <v>4927</v>
      </c>
      <c r="AA4004" s="20" t="s">
        <v>4926</v>
      </c>
      <c r="AB4004" s="113" t="s">
        <v>7973</v>
      </c>
      <c r="AC4004" s="19"/>
      <c r="AD4004" s="22"/>
      <c r="AE4004" s="34">
        <v>42614</v>
      </c>
    </row>
    <row r="4005" spans="2:31" x14ac:dyDescent="0.2">
      <c r="B4005" s="14" t="s">
        <v>8193</v>
      </c>
      <c r="C4005" s="33" t="s">
        <v>8192</v>
      </c>
      <c r="D4005" s="16" t="s">
        <v>8191</v>
      </c>
      <c r="E4005" s="103" t="s">
        <v>26</v>
      </c>
      <c r="F4005" s="18" t="s">
        <v>26</v>
      </c>
      <c r="G4005" s="111" t="s">
        <v>590</v>
      </c>
      <c r="H4005" s="102" t="s">
        <v>4511</v>
      </c>
      <c r="I4005" s="21">
        <v>14805469</v>
      </c>
      <c r="J4005" s="71">
        <v>102.241</v>
      </c>
      <c r="K4005" s="21">
        <v>15336105</v>
      </c>
      <c r="L4005" s="21">
        <v>15000000</v>
      </c>
      <c r="M4005" s="21">
        <v>14898228</v>
      </c>
      <c r="N4005" s="21"/>
      <c r="O4005" s="21">
        <v>-101772</v>
      </c>
      <c r="P4005" s="21"/>
      <c r="Q4005" s="21"/>
      <c r="R4005" s="22">
        <v>5.5</v>
      </c>
      <c r="S4005" s="22">
        <v>5.6920000000000002</v>
      </c>
      <c r="T4005" s="20" t="s">
        <v>5189</v>
      </c>
      <c r="U4005" s="21">
        <v>68750</v>
      </c>
      <c r="V4005" s="21">
        <v>825000</v>
      </c>
      <c r="W4005" s="34">
        <v>38737</v>
      </c>
      <c r="X4005" s="34">
        <v>49607</v>
      </c>
      <c r="Y4005" s="109"/>
      <c r="Z4005" s="70" t="s">
        <v>4927</v>
      </c>
      <c r="AA4005" s="20" t="s">
        <v>4926</v>
      </c>
      <c r="AB4005" s="113" t="s">
        <v>7973</v>
      </c>
      <c r="AC4005" s="19"/>
      <c r="AD4005" s="22"/>
      <c r="AE4005" s="34">
        <v>43466</v>
      </c>
    </row>
    <row r="4006" spans="2:31" x14ac:dyDescent="0.2">
      <c r="B4006" s="14" t="s">
        <v>8190</v>
      </c>
      <c r="C4006" s="33" t="s">
        <v>8189</v>
      </c>
      <c r="D4006" s="16" t="s">
        <v>8182</v>
      </c>
      <c r="E4006" s="103" t="s">
        <v>26</v>
      </c>
      <c r="F4006" s="18" t="s">
        <v>26</v>
      </c>
      <c r="G4006" s="111" t="s">
        <v>590</v>
      </c>
      <c r="H4006" s="102" t="s">
        <v>4511</v>
      </c>
      <c r="I4006" s="21">
        <v>673655</v>
      </c>
      <c r="J4006" s="71">
        <v>101.342</v>
      </c>
      <c r="K4006" s="21">
        <v>682694</v>
      </c>
      <c r="L4006" s="21">
        <v>673657</v>
      </c>
      <c r="M4006" s="21">
        <v>674528</v>
      </c>
      <c r="N4006" s="21"/>
      <c r="O4006" s="21">
        <v>872</v>
      </c>
      <c r="P4006" s="21"/>
      <c r="Q4006" s="21"/>
      <c r="R4006" s="22">
        <v>4.4269999999999996</v>
      </c>
      <c r="S4006" s="22">
        <v>4.4119999999999999</v>
      </c>
      <c r="T4006" s="20" t="s">
        <v>5189</v>
      </c>
      <c r="U4006" s="21">
        <v>2485</v>
      </c>
      <c r="V4006" s="21">
        <v>29823</v>
      </c>
      <c r="W4006" s="34">
        <v>41122</v>
      </c>
      <c r="X4006" s="34">
        <v>48877</v>
      </c>
      <c r="Y4006" s="109"/>
      <c r="Z4006" s="70" t="s">
        <v>4927</v>
      </c>
      <c r="AA4006" s="20" t="s">
        <v>4926</v>
      </c>
      <c r="AB4006" s="113" t="s">
        <v>8002</v>
      </c>
      <c r="AC4006" s="19"/>
      <c r="AD4006" s="22"/>
      <c r="AE4006" s="34">
        <v>42064</v>
      </c>
    </row>
    <row r="4007" spans="2:31" x14ac:dyDescent="0.2">
      <c r="B4007" s="14" t="s">
        <v>8188</v>
      </c>
      <c r="C4007" s="33" t="s">
        <v>8187</v>
      </c>
      <c r="D4007" s="16" t="s">
        <v>8182</v>
      </c>
      <c r="E4007" s="103" t="s">
        <v>26</v>
      </c>
      <c r="F4007" s="18" t="s">
        <v>26</v>
      </c>
      <c r="G4007" s="111" t="s">
        <v>590</v>
      </c>
      <c r="H4007" s="102" t="s">
        <v>4511</v>
      </c>
      <c r="I4007" s="21">
        <v>4409863</v>
      </c>
      <c r="J4007" s="71">
        <v>104.47199999999999</v>
      </c>
      <c r="K4007" s="21">
        <v>4607228</v>
      </c>
      <c r="L4007" s="21">
        <v>4410000</v>
      </c>
      <c r="M4007" s="21">
        <v>4465556</v>
      </c>
      <c r="N4007" s="21"/>
      <c r="O4007" s="21">
        <v>55556</v>
      </c>
      <c r="P4007" s="21"/>
      <c r="Q4007" s="21"/>
      <c r="R4007" s="22">
        <v>5.3259999999999996</v>
      </c>
      <c r="S4007" s="22">
        <v>5.476</v>
      </c>
      <c r="T4007" s="20" t="s">
        <v>5189</v>
      </c>
      <c r="U4007" s="21">
        <v>19573</v>
      </c>
      <c r="V4007" s="21">
        <v>234877</v>
      </c>
      <c r="W4007" s="34">
        <v>37943</v>
      </c>
      <c r="X4007" s="34">
        <v>48877</v>
      </c>
      <c r="Y4007" s="109"/>
      <c r="Z4007" s="70" t="s">
        <v>4927</v>
      </c>
      <c r="AA4007" s="20" t="s">
        <v>4926</v>
      </c>
      <c r="AB4007" s="113" t="s">
        <v>8002</v>
      </c>
      <c r="AC4007" s="19"/>
      <c r="AD4007" s="22"/>
      <c r="AE4007" s="34">
        <v>46113</v>
      </c>
    </row>
    <row r="4008" spans="2:31" x14ac:dyDescent="0.2">
      <c r="B4008" s="14" t="s">
        <v>8186</v>
      </c>
      <c r="C4008" s="33" t="s">
        <v>8185</v>
      </c>
      <c r="D4008" s="16" t="s">
        <v>8182</v>
      </c>
      <c r="E4008" s="103" t="s">
        <v>26</v>
      </c>
      <c r="F4008" s="18" t="s">
        <v>26</v>
      </c>
      <c r="G4008" s="111" t="s">
        <v>590</v>
      </c>
      <c r="H4008" s="102" t="s">
        <v>4511</v>
      </c>
      <c r="I4008" s="21">
        <v>3243532</v>
      </c>
      <c r="J4008" s="71">
        <v>98.055000000000007</v>
      </c>
      <c r="K4008" s="21">
        <v>3180502</v>
      </c>
      <c r="L4008" s="21">
        <v>3243583</v>
      </c>
      <c r="M4008" s="21">
        <v>3240591</v>
      </c>
      <c r="N4008" s="21"/>
      <c r="O4008" s="21">
        <v>-2992</v>
      </c>
      <c r="P4008" s="21"/>
      <c r="Q4008" s="21"/>
      <c r="R4008" s="22">
        <v>3.7650000000000001</v>
      </c>
      <c r="S4008" s="22">
        <v>3.77</v>
      </c>
      <c r="T4008" s="20" t="s">
        <v>5189</v>
      </c>
      <c r="U4008" s="21">
        <v>10177</v>
      </c>
      <c r="V4008" s="21">
        <v>122121</v>
      </c>
      <c r="W4008" s="34">
        <v>38070</v>
      </c>
      <c r="X4008" s="34">
        <v>49059</v>
      </c>
      <c r="Y4008" s="109"/>
      <c r="Z4008" s="70" t="s">
        <v>4927</v>
      </c>
      <c r="AA4008" s="20" t="s">
        <v>4926</v>
      </c>
      <c r="AB4008" s="113" t="s">
        <v>8002</v>
      </c>
      <c r="AC4008" s="19"/>
      <c r="AD4008" s="22"/>
      <c r="AE4008" s="34">
        <v>42401</v>
      </c>
    </row>
    <row r="4009" spans="2:31" x14ac:dyDescent="0.2">
      <c r="B4009" s="14" t="s">
        <v>8184</v>
      </c>
      <c r="C4009" s="33" t="s">
        <v>8183</v>
      </c>
      <c r="D4009" s="16" t="s">
        <v>8182</v>
      </c>
      <c r="E4009" s="103" t="s">
        <v>26</v>
      </c>
      <c r="F4009" s="18" t="s">
        <v>26</v>
      </c>
      <c r="G4009" s="111" t="s">
        <v>590</v>
      </c>
      <c r="H4009" s="102" t="s">
        <v>4511</v>
      </c>
      <c r="I4009" s="21">
        <v>4999952</v>
      </c>
      <c r="J4009" s="71">
        <v>95.646000000000001</v>
      </c>
      <c r="K4009" s="21">
        <v>4782305</v>
      </c>
      <c r="L4009" s="21">
        <v>5000000</v>
      </c>
      <c r="M4009" s="21">
        <v>5043069</v>
      </c>
      <c r="N4009" s="21"/>
      <c r="O4009" s="21">
        <v>43069</v>
      </c>
      <c r="P4009" s="21"/>
      <c r="Q4009" s="21"/>
      <c r="R4009" s="22">
        <v>4.57</v>
      </c>
      <c r="S4009" s="22">
        <v>4.681</v>
      </c>
      <c r="T4009" s="20" t="s">
        <v>5189</v>
      </c>
      <c r="U4009" s="21">
        <v>19042</v>
      </c>
      <c r="V4009" s="21">
        <v>228500</v>
      </c>
      <c r="W4009" s="34">
        <v>38070</v>
      </c>
      <c r="X4009" s="34">
        <v>49059</v>
      </c>
      <c r="Y4009" s="109"/>
      <c r="Z4009" s="70" t="s">
        <v>4927</v>
      </c>
      <c r="AA4009" s="20" t="s">
        <v>4926</v>
      </c>
      <c r="AB4009" s="113" t="s">
        <v>8002</v>
      </c>
      <c r="AC4009" s="19"/>
      <c r="AD4009" s="22"/>
      <c r="AE4009" s="34">
        <v>45383</v>
      </c>
    </row>
    <row r="4010" spans="2:31" x14ac:dyDescent="0.2">
      <c r="B4010" s="14" t="s">
        <v>8181</v>
      </c>
      <c r="C4010" s="33" t="s">
        <v>8180</v>
      </c>
      <c r="D4010" s="16" t="s">
        <v>8179</v>
      </c>
      <c r="E4010" s="103" t="s">
        <v>26</v>
      </c>
      <c r="F4010" s="18" t="s">
        <v>26</v>
      </c>
      <c r="G4010" s="111" t="s">
        <v>590</v>
      </c>
      <c r="H4010" s="102" t="s">
        <v>7244</v>
      </c>
      <c r="I4010" s="21">
        <v>4997220</v>
      </c>
      <c r="J4010" s="71">
        <v>95.301000000000002</v>
      </c>
      <c r="K4010" s="21">
        <v>4765025</v>
      </c>
      <c r="L4010" s="21">
        <v>5000000</v>
      </c>
      <c r="M4010" s="21">
        <v>4998637</v>
      </c>
      <c r="N4010" s="21"/>
      <c r="O4010" s="21">
        <v>-1363</v>
      </c>
      <c r="P4010" s="21"/>
      <c r="Q4010" s="21"/>
      <c r="R4010" s="22">
        <v>5.53</v>
      </c>
      <c r="S4010" s="22">
        <v>5.58</v>
      </c>
      <c r="T4010" s="20" t="s">
        <v>5189</v>
      </c>
      <c r="U4010" s="21">
        <v>23042</v>
      </c>
      <c r="V4010" s="21">
        <v>276500</v>
      </c>
      <c r="W4010" s="34">
        <v>38412</v>
      </c>
      <c r="X4010" s="34">
        <v>49273</v>
      </c>
      <c r="Y4010" s="109"/>
      <c r="Z4010" s="70" t="s">
        <v>4927</v>
      </c>
      <c r="AA4010" s="20" t="s">
        <v>4926</v>
      </c>
      <c r="AB4010" s="113" t="s">
        <v>8002</v>
      </c>
      <c r="AC4010" s="19"/>
      <c r="AD4010" s="22"/>
      <c r="AE4010" s="34">
        <v>44927</v>
      </c>
    </row>
    <row r="4011" spans="2:31" x14ac:dyDescent="0.2">
      <c r="B4011" s="14" t="s">
        <v>8178</v>
      </c>
      <c r="C4011" s="33" t="s">
        <v>8177</v>
      </c>
      <c r="D4011" s="16" t="s">
        <v>8176</v>
      </c>
      <c r="E4011" s="103" t="s">
        <v>5057</v>
      </c>
      <c r="F4011" s="18" t="s">
        <v>26</v>
      </c>
      <c r="G4011" s="111" t="s">
        <v>590</v>
      </c>
      <c r="H4011" s="102" t="s">
        <v>4511</v>
      </c>
      <c r="I4011" s="21">
        <v>3091891</v>
      </c>
      <c r="J4011" s="71">
        <v>101.264</v>
      </c>
      <c r="K4011" s="21">
        <v>3130963</v>
      </c>
      <c r="L4011" s="21">
        <v>3091891</v>
      </c>
      <c r="M4011" s="21">
        <v>3091891</v>
      </c>
      <c r="N4011" s="21"/>
      <c r="O4011" s="21"/>
      <c r="P4011" s="21"/>
      <c r="Q4011" s="21"/>
      <c r="R4011" s="22">
        <v>4</v>
      </c>
      <c r="S4011" s="22">
        <v>3.931</v>
      </c>
      <c r="T4011" s="20" t="s">
        <v>5189</v>
      </c>
      <c r="U4011" s="21">
        <v>10306</v>
      </c>
      <c r="V4011" s="21">
        <v>123636</v>
      </c>
      <c r="W4011" s="34">
        <v>40589</v>
      </c>
      <c r="X4011" s="34">
        <v>49730</v>
      </c>
      <c r="Y4011" s="109"/>
      <c r="Z4011" s="70" t="s">
        <v>4927</v>
      </c>
      <c r="AA4011" s="20" t="s">
        <v>4926</v>
      </c>
      <c r="AB4011" s="113" t="s">
        <v>7973</v>
      </c>
      <c r="AC4011" s="19"/>
      <c r="AD4011" s="22"/>
      <c r="AE4011" s="34">
        <v>42552</v>
      </c>
    </row>
    <row r="4012" spans="2:31" x14ac:dyDescent="0.2">
      <c r="B4012" s="14" t="s">
        <v>8175</v>
      </c>
      <c r="C4012" s="33" t="s">
        <v>8174</v>
      </c>
      <c r="D4012" s="16" t="s">
        <v>8173</v>
      </c>
      <c r="E4012" s="103" t="s">
        <v>26</v>
      </c>
      <c r="F4012" s="18" t="s">
        <v>26</v>
      </c>
      <c r="G4012" s="111" t="s">
        <v>590</v>
      </c>
      <c r="H4012" s="102" t="s">
        <v>6696</v>
      </c>
      <c r="I4012" s="21">
        <v>9417740</v>
      </c>
      <c r="J4012" s="71">
        <v>64.168999999999997</v>
      </c>
      <c r="K4012" s="21">
        <v>6416930</v>
      </c>
      <c r="L4012" s="21">
        <v>10000000</v>
      </c>
      <c r="M4012" s="21">
        <v>9445653</v>
      </c>
      <c r="N4012" s="21">
        <v>4348535</v>
      </c>
      <c r="O4012" s="21">
        <v>27070</v>
      </c>
      <c r="P4012" s="21">
        <v>86793</v>
      </c>
      <c r="Q4012" s="21"/>
      <c r="R4012" s="22">
        <v>5.51</v>
      </c>
      <c r="S4012" s="22">
        <v>6.0430000000000001</v>
      </c>
      <c r="T4012" s="20" t="s">
        <v>5189</v>
      </c>
      <c r="U4012" s="21">
        <v>45917</v>
      </c>
      <c r="V4012" s="21">
        <v>551000</v>
      </c>
      <c r="W4012" s="34">
        <v>38362</v>
      </c>
      <c r="X4012" s="34">
        <v>49454</v>
      </c>
      <c r="Y4012" s="109"/>
      <c r="Z4012" s="70" t="s">
        <v>4927</v>
      </c>
      <c r="AA4012" s="20" t="s">
        <v>4926</v>
      </c>
      <c r="AB4012" s="113" t="s">
        <v>8002</v>
      </c>
      <c r="AC4012" s="19"/>
      <c r="AD4012" s="22"/>
      <c r="AE4012" s="34">
        <v>47932</v>
      </c>
    </row>
    <row r="4013" spans="2:31" x14ac:dyDescent="0.2">
      <c r="B4013" s="14" t="s">
        <v>8172</v>
      </c>
      <c r="C4013" s="33" t="s">
        <v>8171</v>
      </c>
      <c r="D4013" s="16" t="s">
        <v>8164</v>
      </c>
      <c r="E4013" s="103" t="s">
        <v>26</v>
      </c>
      <c r="F4013" s="18" t="s">
        <v>26</v>
      </c>
      <c r="G4013" s="111" t="s">
        <v>590</v>
      </c>
      <c r="H4013" s="102" t="s">
        <v>4511</v>
      </c>
      <c r="I4013" s="21">
        <v>6123882</v>
      </c>
      <c r="J4013" s="71">
        <v>97.363</v>
      </c>
      <c r="K4013" s="21">
        <v>6043708</v>
      </c>
      <c r="L4013" s="21">
        <v>6207378</v>
      </c>
      <c r="M4013" s="21">
        <v>6226703</v>
      </c>
      <c r="N4013" s="21"/>
      <c r="O4013" s="21">
        <v>19325</v>
      </c>
      <c r="P4013" s="21"/>
      <c r="Q4013" s="21"/>
      <c r="R4013" s="22">
        <v>5.4950000000000001</v>
      </c>
      <c r="S4013" s="22">
        <v>5.3440000000000003</v>
      </c>
      <c r="T4013" s="20" t="s">
        <v>5189</v>
      </c>
      <c r="U4013" s="21">
        <v>28425</v>
      </c>
      <c r="V4013" s="21">
        <v>359809</v>
      </c>
      <c r="W4013" s="34">
        <v>37846</v>
      </c>
      <c r="X4013" s="34">
        <v>48938</v>
      </c>
      <c r="Y4013" s="109"/>
      <c r="Z4013" s="70" t="s">
        <v>4927</v>
      </c>
      <c r="AA4013" s="20" t="s">
        <v>4926</v>
      </c>
      <c r="AB4013" s="113" t="s">
        <v>8002</v>
      </c>
      <c r="AC4013" s="19"/>
      <c r="AD4013" s="22"/>
      <c r="AE4013" s="34">
        <v>44927</v>
      </c>
    </row>
    <row r="4014" spans="2:31" x14ac:dyDescent="0.2">
      <c r="B4014" s="14" t="s">
        <v>8170</v>
      </c>
      <c r="C4014" s="33" t="s">
        <v>8169</v>
      </c>
      <c r="D4014" s="16" t="s">
        <v>8164</v>
      </c>
      <c r="E4014" s="103" t="s">
        <v>26</v>
      </c>
      <c r="F4014" s="18" t="s">
        <v>26</v>
      </c>
      <c r="G4014" s="111" t="s">
        <v>590</v>
      </c>
      <c r="H4014" s="102" t="s">
        <v>4511</v>
      </c>
      <c r="I4014" s="21">
        <v>4333013</v>
      </c>
      <c r="J4014" s="71">
        <v>104.88</v>
      </c>
      <c r="K4014" s="21">
        <v>4544477</v>
      </c>
      <c r="L4014" s="21">
        <v>4333017</v>
      </c>
      <c r="M4014" s="21">
        <v>4313635</v>
      </c>
      <c r="N4014" s="21"/>
      <c r="O4014" s="21">
        <v>-19382</v>
      </c>
      <c r="P4014" s="21"/>
      <c r="Q4014" s="21"/>
      <c r="R4014" s="22">
        <v>5.7030000000000003</v>
      </c>
      <c r="S4014" s="22">
        <v>5.7</v>
      </c>
      <c r="T4014" s="20" t="s">
        <v>5189</v>
      </c>
      <c r="U4014" s="21">
        <v>20593</v>
      </c>
      <c r="V4014" s="21">
        <v>246201</v>
      </c>
      <c r="W4014" s="34">
        <v>37911</v>
      </c>
      <c r="X4014" s="34">
        <v>49242</v>
      </c>
      <c r="Y4014" s="109"/>
      <c r="Z4014" s="70" t="s">
        <v>4927</v>
      </c>
      <c r="AA4014" s="20" t="s">
        <v>4926</v>
      </c>
      <c r="AB4014" s="113" t="s">
        <v>8002</v>
      </c>
      <c r="AC4014" s="19"/>
      <c r="AD4014" s="22"/>
      <c r="AE4014" s="34">
        <v>43862</v>
      </c>
    </row>
    <row r="4015" spans="2:31" x14ac:dyDescent="0.2">
      <c r="B4015" s="14" t="s">
        <v>8168</v>
      </c>
      <c r="C4015" s="33" t="s">
        <v>8167</v>
      </c>
      <c r="D4015" s="16" t="s">
        <v>8164</v>
      </c>
      <c r="E4015" s="103" t="s">
        <v>26</v>
      </c>
      <c r="F4015" s="18" t="s">
        <v>26</v>
      </c>
      <c r="G4015" s="111" t="s">
        <v>590</v>
      </c>
      <c r="H4015" s="102" t="s">
        <v>4511</v>
      </c>
      <c r="I4015" s="21">
        <v>1278959</v>
      </c>
      <c r="J4015" s="71">
        <v>102.349</v>
      </c>
      <c r="K4015" s="21">
        <v>1308998</v>
      </c>
      <c r="L4015" s="21">
        <v>1278959</v>
      </c>
      <c r="M4015" s="21">
        <v>1278959</v>
      </c>
      <c r="N4015" s="21"/>
      <c r="O4015" s="21"/>
      <c r="P4015" s="21"/>
      <c r="Q4015" s="21"/>
      <c r="R4015" s="22">
        <v>4.1449999999999996</v>
      </c>
      <c r="S4015" s="22">
        <v>4.1260000000000003</v>
      </c>
      <c r="T4015" s="20" t="s">
        <v>5189</v>
      </c>
      <c r="U4015" s="21">
        <v>4418</v>
      </c>
      <c r="V4015" s="21">
        <v>53013</v>
      </c>
      <c r="W4015" s="34">
        <v>38000</v>
      </c>
      <c r="X4015" s="34">
        <v>49059</v>
      </c>
      <c r="Y4015" s="109"/>
      <c r="Z4015" s="70" t="s">
        <v>4927</v>
      </c>
      <c r="AA4015" s="20" t="s">
        <v>4926</v>
      </c>
      <c r="AB4015" s="113" t="s">
        <v>8002</v>
      </c>
      <c r="AC4015" s="19"/>
      <c r="AD4015" s="22"/>
      <c r="AE4015" s="34">
        <v>42583</v>
      </c>
    </row>
    <row r="4016" spans="2:31" x14ac:dyDescent="0.2">
      <c r="B4016" s="14" t="s">
        <v>8166</v>
      </c>
      <c r="C4016" s="33" t="s">
        <v>8165</v>
      </c>
      <c r="D4016" s="16" t="s">
        <v>8164</v>
      </c>
      <c r="E4016" s="103" t="s">
        <v>26</v>
      </c>
      <c r="F4016" s="18" t="s">
        <v>26</v>
      </c>
      <c r="G4016" s="111" t="s">
        <v>590</v>
      </c>
      <c r="H4016" s="102" t="s">
        <v>4511</v>
      </c>
      <c r="I4016" s="21">
        <v>7999992</v>
      </c>
      <c r="J4016" s="71">
        <v>102.446</v>
      </c>
      <c r="K4016" s="21">
        <v>8195696</v>
      </c>
      <c r="L4016" s="21">
        <v>8000000</v>
      </c>
      <c r="M4016" s="21">
        <v>8098581</v>
      </c>
      <c r="N4016" s="21"/>
      <c r="O4016" s="21">
        <v>98581</v>
      </c>
      <c r="P4016" s="21"/>
      <c r="Q4016" s="21"/>
      <c r="R4016" s="22">
        <v>5.1989999999999998</v>
      </c>
      <c r="S4016" s="22">
        <v>5.3220000000000001</v>
      </c>
      <c r="T4016" s="20" t="s">
        <v>5189</v>
      </c>
      <c r="U4016" s="21">
        <v>34660</v>
      </c>
      <c r="V4016" s="21">
        <v>440228</v>
      </c>
      <c r="W4016" s="34">
        <v>38092</v>
      </c>
      <c r="X4016" s="34">
        <v>49150</v>
      </c>
      <c r="Y4016" s="109"/>
      <c r="Z4016" s="70" t="s">
        <v>4927</v>
      </c>
      <c r="AA4016" s="20" t="s">
        <v>4926</v>
      </c>
      <c r="AB4016" s="113" t="s">
        <v>8002</v>
      </c>
      <c r="AC4016" s="19"/>
      <c r="AD4016" s="22"/>
      <c r="AE4016" s="34">
        <v>44621</v>
      </c>
    </row>
    <row r="4017" spans="2:31" x14ac:dyDescent="0.2">
      <c r="B4017" s="14" t="s">
        <v>8163</v>
      </c>
      <c r="C4017" s="33" t="s">
        <v>8162</v>
      </c>
      <c r="D4017" s="16" t="s">
        <v>8161</v>
      </c>
      <c r="E4017" s="103" t="s">
        <v>26</v>
      </c>
      <c r="F4017" s="18" t="s">
        <v>26</v>
      </c>
      <c r="G4017" s="111" t="s">
        <v>590</v>
      </c>
      <c r="H4017" s="102" t="s">
        <v>4412</v>
      </c>
      <c r="I4017" s="21">
        <v>712126</v>
      </c>
      <c r="J4017" s="71">
        <v>106.833</v>
      </c>
      <c r="K4017" s="21">
        <v>761186</v>
      </c>
      <c r="L4017" s="21">
        <v>712503</v>
      </c>
      <c r="M4017" s="21">
        <v>724562</v>
      </c>
      <c r="N4017" s="21"/>
      <c r="O4017" s="21">
        <v>12435</v>
      </c>
      <c r="P4017" s="21"/>
      <c r="Q4017" s="21"/>
      <c r="R4017" s="22">
        <v>5.407</v>
      </c>
      <c r="S4017" s="22">
        <v>5.109</v>
      </c>
      <c r="T4017" s="20" t="s">
        <v>5189</v>
      </c>
      <c r="U4017" s="21">
        <v>3210</v>
      </c>
      <c r="V4017" s="21">
        <v>38525</v>
      </c>
      <c r="W4017" s="34">
        <v>39379</v>
      </c>
      <c r="X4017" s="34">
        <v>48848</v>
      </c>
      <c r="Y4017" s="109"/>
      <c r="Z4017" s="70" t="s">
        <v>4927</v>
      </c>
      <c r="AA4017" s="20" t="s">
        <v>4926</v>
      </c>
      <c r="AB4017" s="113" t="s">
        <v>5569</v>
      </c>
      <c r="AC4017" s="19"/>
      <c r="AD4017" s="22"/>
      <c r="AE4017" s="28">
        <v>46600</v>
      </c>
    </row>
    <row r="4018" spans="2:31" x14ac:dyDescent="0.2">
      <c r="B4018" s="14" t="s">
        <v>8160</v>
      </c>
      <c r="C4018" s="33" t="s">
        <v>8159</v>
      </c>
      <c r="D4018" s="16" t="s">
        <v>8158</v>
      </c>
      <c r="E4018" s="103" t="s">
        <v>26</v>
      </c>
      <c r="F4018" s="18" t="s">
        <v>26</v>
      </c>
      <c r="G4018" s="111" t="s">
        <v>590</v>
      </c>
      <c r="H4018" s="102" t="s">
        <v>4412</v>
      </c>
      <c r="I4018" s="21">
        <v>4064140</v>
      </c>
      <c r="J4018" s="71">
        <v>100.42700000000001</v>
      </c>
      <c r="K4018" s="21">
        <v>4210447</v>
      </c>
      <c r="L4018" s="21">
        <v>4192537</v>
      </c>
      <c r="M4018" s="21">
        <v>4122962</v>
      </c>
      <c r="N4018" s="21"/>
      <c r="O4018" s="21">
        <v>-42865</v>
      </c>
      <c r="P4018" s="21"/>
      <c r="Q4018" s="21"/>
      <c r="R4018" s="22">
        <v>4.6989999999999998</v>
      </c>
      <c r="S4018" s="22">
        <v>5.0890000000000004</v>
      </c>
      <c r="T4018" s="20" t="s">
        <v>5189</v>
      </c>
      <c r="U4018" s="21">
        <v>16416</v>
      </c>
      <c r="V4018" s="21">
        <v>196643</v>
      </c>
      <c r="W4018" s="34">
        <v>38034</v>
      </c>
      <c r="X4018" s="34">
        <v>48877</v>
      </c>
      <c r="Y4018" s="109"/>
      <c r="Z4018" s="70" t="s">
        <v>4927</v>
      </c>
      <c r="AA4018" s="20" t="s">
        <v>4926</v>
      </c>
      <c r="AB4018" s="113" t="s">
        <v>8002</v>
      </c>
      <c r="AC4018" s="19"/>
      <c r="AD4018" s="22"/>
      <c r="AE4018" s="34">
        <v>48700</v>
      </c>
    </row>
    <row r="4019" spans="2:31" x14ac:dyDescent="0.2">
      <c r="B4019" s="14" t="s">
        <v>8157</v>
      </c>
      <c r="C4019" s="33" t="s">
        <v>8156</v>
      </c>
      <c r="D4019" s="16" t="s">
        <v>8155</v>
      </c>
      <c r="E4019" s="103" t="s">
        <v>26</v>
      </c>
      <c r="F4019" s="18" t="s">
        <v>26</v>
      </c>
      <c r="G4019" s="111" t="s">
        <v>590</v>
      </c>
      <c r="H4019" s="102" t="s">
        <v>7244</v>
      </c>
      <c r="I4019" s="21">
        <v>10034426</v>
      </c>
      <c r="J4019" s="71">
        <v>93.085999999999999</v>
      </c>
      <c r="K4019" s="21">
        <v>9392418</v>
      </c>
      <c r="L4019" s="21">
        <v>10090000</v>
      </c>
      <c r="M4019" s="21">
        <v>9367252</v>
      </c>
      <c r="N4019" s="21"/>
      <c r="O4019" s="21">
        <v>27607</v>
      </c>
      <c r="P4019" s="21"/>
      <c r="Q4019" s="21"/>
      <c r="R4019" s="22">
        <v>5.5</v>
      </c>
      <c r="S4019" s="22">
        <v>6.1189999999999998</v>
      </c>
      <c r="T4019" s="20" t="s">
        <v>5189</v>
      </c>
      <c r="U4019" s="21">
        <v>46246</v>
      </c>
      <c r="V4019" s="21">
        <v>554950</v>
      </c>
      <c r="W4019" s="34">
        <v>38527</v>
      </c>
      <c r="X4019" s="34">
        <v>49454</v>
      </c>
      <c r="Y4019" s="109"/>
      <c r="Z4019" s="70" t="s">
        <v>4927</v>
      </c>
      <c r="AA4019" s="20" t="s">
        <v>4926</v>
      </c>
      <c r="AB4019" s="113" t="s">
        <v>7973</v>
      </c>
      <c r="AC4019" s="19"/>
      <c r="AD4019" s="22"/>
      <c r="AE4019" s="34">
        <v>49424</v>
      </c>
    </row>
    <row r="4020" spans="2:31" x14ac:dyDescent="0.2">
      <c r="B4020" s="14" t="s">
        <v>8154</v>
      </c>
      <c r="C4020" s="33" t="s">
        <v>8153</v>
      </c>
      <c r="D4020" s="16" t="s">
        <v>8152</v>
      </c>
      <c r="E4020" s="103" t="s">
        <v>26</v>
      </c>
      <c r="F4020" s="18" t="s">
        <v>26</v>
      </c>
      <c r="G4020" s="111" t="s">
        <v>590</v>
      </c>
      <c r="H4020" s="102" t="s">
        <v>4511</v>
      </c>
      <c r="I4020" s="21">
        <v>3137568</v>
      </c>
      <c r="J4020" s="71">
        <v>101.011</v>
      </c>
      <c r="K4020" s="21">
        <v>3247427</v>
      </c>
      <c r="L4020" s="21">
        <v>3214927</v>
      </c>
      <c r="M4020" s="21">
        <v>3198692</v>
      </c>
      <c r="N4020" s="21"/>
      <c r="O4020" s="21">
        <v>-16235</v>
      </c>
      <c r="P4020" s="21"/>
      <c r="Q4020" s="21"/>
      <c r="R4020" s="22">
        <v>5.25</v>
      </c>
      <c r="S4020" s="22">
        <v>5.6520000000000001</v>
      </c>
      <c r="T4020" s="20" t="s">
        <v>5189</v>
      </c>
      <c r="U4020" s="21">
        <v>14065</v>
      </c>
      <c r="V4020" s="21">
        <v>168784</v>
      </c>
      <c r="W4020" s="34">
        <v>38167</v>
      </c>
      <c r="X4020" s="34">
        <v>49150</v>
      </c>
      <c r="Y4020" s="109"/>
      <c r="Z4020" s="70" t="s">
        <v>4927</v>
      </c>
      <c r="AA4020" s="20" t="s">
        <v>4926</v>
      </c>
      <c r="AB4020" s="113" t="s">
        <v>7973</v>
      </c>
      <c r="AC4020" s="19"/>
      <c r="AD4020" s="22"/>
      <c r="AE4020" s="34">
        <v>41579</v>
      </c>
    </row>
    <row r="4021" spans="2:31" x14ac:dyDescent="0.2">
      <c r="B4021" s="14" t="s">
        <v>8151</v>
      </c>
      <c r="C4021" s="33" t="s">
        <v>8150</v>
      </c>
      <c r="D4021" s="16" t="s">
        <v>8149</v>
      </c>
      <c r="E4021" s="103" t="s">
        <v>26</v>
      </c>
      <c r="F4021" s="18" t="s">
        <v>26</v>
      </c>
      <c r="G4021" s="111" t="s">
        <v>590</v>
      </c>
      <c r="H4021" s="102" t="s">
        <v>4511</v>
      </c>
      <c r="I4021" s="21">
        <v>6883026</v>
      </c>
      <c r="J4021" s="71">
        <v>83.12</v>
      </c>
      <c r="K4021" s="21">
        <v>7050233</v>
      </c>
      <c r="L4021" s="21">
        <v>8482034</v>
      </c>
      <c r="M4021" s="21">
        <v>6806199</v>
      </c>
      <c r="N4021" s="21"/>
      <c r="O4021" s="21">
        <v>-100623</v>
      </c>
      <c r="P4021" s="21">
        <v>199732</v>
      </c>
      <c r="Q4021" s="21"/>
      <c r="R4021" s="22">
        <v>6.22</v>
      </c>
      <c r="S4021" s="22">
        <v>8.782</v>
      </c>
      <c r="T4021" s="20" t="s">
        <v>5189</v>
      </c>
      <c r="U4021" s="21">
        <v>43965</v>
      </c>
      <c r="V4021" s="21">
        <v>450266</v>
      </c>
      <c r="W4021" s="34">
        <v>38820</v>
      </c>
      <c r="X4021" s="34">
        <v>53411</v>
      </c>
      <c r="Y4021" s="109"/>
      <c r="Z4021" s="70" t="s">
        <v>4927</v>
      </c>
      <c r="AA4021" s="20" t="s">
        <v>4926</v>
      </c>
      <c r="AB4021" s="113" t="s">
        <v>8002</v>
      </c>
      <c r="AC4021" s="19"/>
      <c r="AD4021" s="22"/>
      <c r="AE4021" s="31"/>
    </row>
    <row r="4022" spans="2:31" x14ac:dyDescent="0.2">
      <c r="B4022" s="14" t="s">
        <v>8148</v>
      </c>
      <c r="C4022" s="33" t="s">
        <v>8147</v>
      </c>
      <c r="D4022" s="16" t="s">
        <v>8144</v>
      </c>
      <c r="E4022" s="103" t="s">
        <v>26</v>
      </c>
      <c r="F4022" s="18" t="s">
        <v>26</v>
      </c>
      <c r="G4022" s="111" t="s">
        <v>590</v>
      </c>
      <c r="H4022" s="102" t="s">
        <v>4511</v>
      </c>
      <c r="I4022" s="21">
        <v>11738245</v>
      </c>
      <c r="J4022" s="71">
        <v>94.200999999999993</v>
      </c>
      <c r="K4022" s="21">
        <v>11118520</v>
      </c>
      <c r="L4022" s="21">
        <v>11803000</v>
      </c>
      <c r="M4022" s="21">
        <v>11139721</v>
      </c>
      <c r="N4022" s="21"/>
      <c r="O4022" s="21">
        <v>29827</v>
      </c>
      <c r="P4022" s="21"/>
      <c r="Q4022" s="21"/>
      <c r="R4022" s="22">
        <v>2.774</v>
      </c>
      <c r="S4022" s="22">
        <v>3.8180000000000001</v>
      </c>
      <c r="T4022" s="20" t="s">
        <v>5189</v>
      </c>
      <c r="U4022" s="21">
        <v>27287</v>
      </c>
      <c r="V4022" s="21">
        <v>320101</v>
      </c>
      <c r="W4022" s="34">
        <v>38736</v>
      </c>
      <c r="X4022" s="34">
        <v>49699</v>
      </c>
      <c r="Y4022" s="109"/>
      <c r="Z4022" s="70" t="s">
        <v>4927</v>
      </c>
      <c r="AA4022" s="20" t="s">
        <v>4926</v>
      </c>
      <c r="AB4022" s="113" t="s">
        <v>7973</v>
      </c>
      <c r="AC4022" s="19"/>
      <c r="AD4022" s="22"/>
      <c r="AE4022" s="34">
        <v>42546</v>
      </c>
    </row>
    <row r="4023" spans="2:31" x14ac:dyDescent="0.2">
      <c r="B4023" s="14" t="s">
        <v>8146</v>
      </c>
      <c r="C4023" s="33" t="s">
        <v>8145</v>
      </c>
      <c r="D4023" s="16" t="s">
        <v>8144</v>
      </c>
      <c r="E4023" s="103" t="s">
        <v>26</v>
      </c>
      <c r="F4023" s="18" t="s">
        <v>26</v>
      </c>
      <c r="G4023" s="111" t="s">
        <v>590</v>
      </c>
      <c r="H4023" s="102" t="s">
        <v>4511</v>
      </c>
      <c r="I4023" s="21">
        <v>79121</v>
      </c>
      <c r="J4023" s="71">
        <v>96.194999999999993</v>
      </c>
      <c r="K4023" s="21">
        <v>75782</v>
      </c>
      <c r="L4023" s="21">
        <v>78779</v>
      </c>
      <c r="M4023" s="21">
        <v>75152</v>
      </c>
      <c r="N4023" s="21"/>
      <c r="O4023" s="21">
        <v>-234</v>
      </c>
      <c r="P4023" s="21"/>
      <c r="Q4023" s="21"/>
      <c r="R4023" s="22">
        <v>2.7559999999999998</v>
      </c>
      <c r="S4023" s="22">
        <v>4.4640000000000004</v>
      </c>
      <c r="T4023" s="20" t="s">
        <v>5189</v>
      </c>
      <c r="U4023" s="21">
        <v>181</v>
      </c>
      <c r="V4023" s="21">
        <v>2178</v>
      </c>
      <c r="W4023" s="34">
        <v>38511</v>
      </c>
      <c r="X4023" s="34">
        <v>49515</v>
      </c>
      <c r="Y4023" s="109"/>
      <c r="Z4023" s="70" t="s">
        <v>4927</v>
      </c>
      <c r="AA4023" s="20" t="s">
        <v>4926</v>
      </c>
      <c r="AB4023" s="113" t="s">
        <v>7973</v>
      </c>
      <c r="AC4023" s="19"/>
      <c r="AD4023" s="22"/>
      <c r="AE4023" s="31"/>
    </row>
    <row r="4024" spans="2:31" x14ac:dyDescent="0.2">
      <c r="B4024" s="14" t="s">
        <v>8143</v>
      </c>
      <c r="C4024" s="33" t="s">
        <v>8142</v>
      </c>
      <c r="D4024" s="16" t="s">
        <v>8141</v>
      </c>
      <c r="E4024" s="103" t="s">
        <v>26</v>
      </c>
      <c r="F4024" s="18" t="s">
        <v>26</v>
      </c>
      <c r="G4024" s="111" t="s">
        <v>590</v>
      </c>
      <c r="H4024" s="102" t="s">
        <v>4511</v>
      </c>
      <c r="I4024" s="21">
        <v>2471150</v>
      </c>
      <c r="J4024" s="71">
        <v>103.955</v>
      </c>
      <c r="K4024" s="21">
        <v>2562295</v>
      </c>
      <c r="L4024" s="21">
        <v>2464812</v>
      </c>
      <c r="M4024" s="21">
        <v>2490657</v>
      </c>
      <c r="N4024" s="21"/>
      <c r="O4024" s="21">
        <v>25847</v>
      </c>
      <c r="P4024" s="21"/>
      <c r="Q4024" s="21"/>
      <c r="R4024" s="22">
        <v>4.835</v>
      </c>
      <c r="S4024" s="22">
        <v>4.4009999999999998</v>
      </c>
      <c r="T4024" s="20" t="s">
        <v>5189</v>
      </c>
      <c r="U4024" s="21">
        <v>9931</v>
      </c>
      <c r="V4024" s="21">
        <v>119174</v>
      </c>
      <c r="W4024" s="34">
        <v>38334</v>
      </c>
      <c r="X4024" s="34">
        <v>48785</v>
      </c>
      <c r="Y4024" s="109"/>
      <c r="Z4024" s="70" t="s">
        <v>4927</v>
      </c>
      <c r="AA4024" s="20" t="s">
        <v>4926</v>
      </c>
      <c r="AB4024" s="113" t="s">
        <v>7989</v>
      </c>
      <c r="AC4024" s="19"/>
      <c r="AD4024" s="22"/>
      <c r="AE4024" s="34">
        <v>44774</v>
      </c>
    </row>
    <row r="4025" spans="2:31" x14ac:dyDescent="0.2">
      <c r="B4025" s="14" t="s">
        <v>8140</v>
      </c>
      <c r="C4025" s="33" t="s">
        <v>8139</v>
      </c>
      <c r="D4025" s="16" t="s">
        <v>8138</v>
      </c>
      <c r="E4025" s="103" t="s">
        <v>26</v>
      </c>
      <c r="F4025" s="18" t="s">
        <v>26</v>
      </c>
      <c r="G4025" s="111" t="s">
        <v>590</v>
      </c>
      <c r="H4025" s="102" t="s">
        <v>4511</v>
      </c>
      <c r="I4025" s="21">
        <v>9783</v>
      </c>
      <c r="J4025" s="71">
        <v>73.138000000000005</v>
      </c>
      <c r="K4025" s="21">
        <v>7109</v>
      </c>
      <c r="L4025" s="21">
        <v>9720</v>
      </c>
      <c r="M4025" s="21">
        <v>9765</v>
      </c>
      <c r="N4025" s="21"/>
      <c r="O4025" s="21">
        <v>4</v>
      </c>
      <c r="P4025" s="21"/>
      <c r="Q4025" s="21"/>
      <c r="R4025" s="22">
        <v>1.21</v>
      </c>
      <c r="S4025" s="22">
        <v>1.077</v>
      </c>
      <c r="T4025" s="20" t="s">
        <v>5189</v>
      </c>
      <c r="U4025" s="21">
        <v>2</v>
      </c>
      <c r="V4025" s="21">
        <v>122</v>
      </c>
      <c r="W4025" s="34">
        <v>38414</v>
      </c>
      <c r="X4025" s="34">
        <v>48877</v>
      </c>
      <c r="Y4025" s="109"/>
      <c r="Z4025" s="70" t="s">
        <v>4927</v>
      </c>
      <c r="AA4025" s="20" t="s">
        <v>4926</v>
      </c>
      <c r="AB4025" s="113" t="s">
        <v>7989</v>
      </c>
      <c r="AC4025" s="19"/>
      <c r="AD4025" s="22"/>
      <c r="AE4025" s="34">
        <v>45103</v>
      </c>
    </row>
    <row r="4026" spans="2:31" x14ac:dyDescent="0.2">
      <c r="B4026" s="14" t="s">
        <v>8137</v>
      </c>
      <c r="C4026" s="33" t="s">
        <v>8136</v>
      </c>
      <c r="D4026" s="16" t="s">
        <v>8135</v>
      </c>
      <c r="E4026" s="103" t="s">
        <v>26</v>
      </c>
      <c r="F4026" s="18" t="s">
        <v>26</v>
      </c>
      <c r="G4026" s="111" t="s">
        <v>590</v>
      </c>
      <c r="H4026" s="102" t="s">
        <v>6692</v>
      </c>
      <c r="I4026" s="21">
        <v>17424</v>
      </c>
      <c r="J4026" s="71">
        <v>66.364999999999995</v>
      </c>
      <c r="K4026" s="21">
        <v>11563</v>
      </c>
      <c r="L4026" s="21">
        <v>17424</v>
      </c>
      <c r="M4026" s="21">
        <v>17475</v>
      </c>
      <c r="N4026" s="21"/>
      <c r="O4026" s="21">
        <v>44</v>
      </c>
      <c r="P4026" s="21"/>
      <c r="Q4026" s="21"/>
      <c r="R4026" s="22">
        <v>0.83</v>
      </c>
      <c r="S4026" s="22">
        <v>0.75600000000000001</v>
      </c>
      <c r="T4026" s="20" t="s">
        <v>5189</v>
      </c>
      <c r="U4026" s="21">
        <v>2</v>
      </c>
      <c r="V4026" s="21">
        <v>152</v>
      </c>
      <c r="W4026" s="34">
        <v>38484</v>
      </c>
      <c r="X4026" s="34">
        <v>49424</v>
      </c>
      <c r="Y4026" s="109"/>
      <c r="Z4026" s="70" t="s">
        <v>4927</v>
      </c>
      <c r="AA4026" s="20" t="s">
        <v>4926</v>
      </c>
      <c r="AB4026" s="113" t="s">
        <v>7989</v>
      </c>
      <c r="AC4026" s="19"/>
      <c r="AD4026" s="22"/>
      <c r="AE4026" s="34">
        <v>47021</v>
      </c>
    </row>
    <row r="4027" spans="2:31" x14ac:dyDescent="0.2">
      <c r="B4027" s="14" t="s">
        <v>8134</v>
      </c>
      <c r="C4027" s="33" t="s">
        <v>8133</v>
      </c>
      <c r="D4027" s="16" t="s">
        <v>8132</v>
      </c>
      <c r="E4027" s="103" t="s">
        <v>26</v>
      </c>
      <c r="F4027" s="18" t="s">
        <v>26</v>
      </c>
      <c r="G4027" s="111" t="s">
        <v>590</v>
      </c>
      <c r="H4027" s="102" t="s">
        <v>6706</v>
      </c>
      <c r="I4027" s="21">
        <v>22926</v>
      </c>
      <c r="J4027" s="71">
        <v>23.623000000000001</v>
      </c>
      <c r="K4027" s="21">
        <v>5408</v>
      </c>
      <c r="L4027" s="21">
        <v>22893</v>
      </c>
      <c r="M4027" s="21">
        <v>5408</v>
      </c>
      <c r="N4027" s="21">
        <v>2059</v>
      </c>
      <c r="O4027" s="21">
        <v>-1345</v>
      </c>
      <c r="P4027" s="21"/>
      <c r="Q4027" s="21"/>
      <c r="R4027" s="22">
        <v>0.97499999999999998</v>
      </c>
      <c r="S4027" s="22">
        <v>25.681999999999999</v>
      </c>
      <c r="T4027" s="20" t="s">
        <v>5189</v>
      </c>
      <c r="U4027" s="21">
        <v>4</v>
      </c>
      <c r="V4027" s="21">
        <v>234</v>
      </c>
      <c r="W4027" s="34">
        <v>38531</v>
      </c>
      <c r="X4027" s="34">
        <v>49546</v>
      </c>
      <c r="Y4027" s="109"/>
      <c r="Z4027" s="70" t="s">
        <v>4927</v>
      </c>
      <c r="AA4027" s="20" t="s">
        <v>4926</v>
      </c>
      <c r="AB4027" s="113" t="s">
        <v>7989</v>
      </c>
      <c r="AC4027" s="19"/>
      <c r="AD4027" s="22"/>
      <c r="AE4027" s="34">
        <v>46532</v>
      </c>
    </row>
    <row r="4028" spans="2:31" x14ac:dyDescent="0.2">
      <c r="B4028" s="14" t="s">
        <v>8131</v>
      </c>
      <c r="C4028" s="33" t="s">
        <v>8130</v>
      </c>
      <c r="D4028" s="16" t="s">
        <v>8123</v>
      </c>
      <c r="E4028" s="103" t="s">
        <v>26</v>
      </c>
      <c r="F4028" s="18" t="s">
        <v>26</v>
      </c>
      <c r="G4028" s="111" t="s">
        <v>590</v>
      </c>
      <c r="H4028" s="102" t="s">
        <v>7244</v>
      </c>
      <c r="I4028" s="21">
        <v>5096076</v>
      </c>
      <c r="J4028" s="71">
        <v>102.777</v>
      </c>
      <c r="K4028" s="21">
        <v>5279350</v>
      </c>
      <c r="L4028" s="21">
        <v>5136703</v>
      </c>
      <c r="M4028" s="21">
        <v>5198888</v>
      </c>
      <c r="N4028" s="21"/>
      <c r="O4028" s="21">
        <v>62184</v>
      </c>
      <c r="P4028" s="21"/>
      <c r="Q4028" s="21"/>
      <c r="R4028" s="22">
        <v>4.2</v>
      </c>
      <c r="S4028" s="22">
        <v>4.4509999999999996</v>
      </c>
      <c r="T4028" s="20" t="s">
        <v>5189</v>
      </c>
      <c r="U4028" s="21">
        <v>17978</v>
      </c>
      <c r="V4028" s="21">
        <v>225316</v>
      </c>
      <c r="W4028" s="34">
        <v>38112</v>
      </c>
      <c r="X4028" s="34">
        <v>48816</v>
      </c>
      <c r="Y4028" s="109"/>
      <c r="Z4028" s="70" t="s">
        <v>4927</v>
      </c>
      <c r="AA4028" s="20" t="s">
        <v>4926</v>
      </c>
      <c r="AB4028" s="113" t="s">
        <v>7989</v>
      </c>
      <c r="AC4028" s="19"/>
      <c r="AD4028" s="22"/>
      <c r="AE4028" s="34">
        <v>45383</v>
      </c>
    </row>
    <row r="4029" spans="2:31" x14ac:dyDescent="0.2">
      <c r="B4029" s="14" t="s">
        <v>8129</v>
      </c>
      <c r="C4029" s="33" t="s">
        <v>8128</v>
      </c>
      <c r="D4029" s="16" t="s">
        <v>8123</v>
      </c>
      <c r="E4029" s="103" t="s">
        <v>26</v>
      </c>
      <c r="F4029" s="18" t="s">
        <v>26</v>
      </c>
      <c r="G4029" s="111" t="s">
        <v>590</v>
      </c>
      <c r="H4029" s="102" t="s">
        <v>4511</v>
      </c>
      <c r="I4029" s="21">
        <v>28411</v>
      </c>
      <c r="J4029" s="71">
        <v>99.799000000000007</v>
      </c>
      <c r="K4029" s="21">
        <v>28363</v>
      </c>
      <c r="L4029" s="21">
        <v>28420</v>
      </c>
      <c r="M4029" s="21">
        <v>28332</v>
      </c>
      <c r="N4029" s="21"/>
      <c r="O4029" s="21">
        <v>-88</v>
      </c>
      <c r="P4029" s="21"/>
      <c r="Q4029" s="21"/>
      <c r="R4029" s="22">
        <v>4.8499999999999996</v>
      </c>
      <c r="S4029" s="22">
        <v>4.82</v>
      </c>
      <c r="T4029" s="20" t="s">
        <v>5189</v>
      </c>
      <c r="U4029" s="21">
        <v>115</v>
      </c>
      <c r="V4029" s="21">
        <v>1379</v>
      </c>
      <c r="W4029" s="34">
        <v>38028</v>
      </c>
      <c r="X4029" s="34">
        <v>49028</v>
      </c>
      <c r="Y4029" s="109"/>
      <c r="Z4029" s="70" t="s">
        <v>4927</v>
      </c>
      <c r="AA4029" s="20" t="s">
        <v>4926</v>
      </c>
      <c r="AB4029" s="113" t="s">
        <v>7989</v>
      </c>
      <c r="AC4029" s="19"/>
      <c r="AD4029" s="22"/>
      <c r="AE4029" s="34">
        <v>41365</v>
      </c>
    </row>
    <row r="4030" spans="2:31" x14ac:dyDescent="0.2">
      <c r="B4030" s="14" t="s">
        <v>8127</v>
      </c>
      <c r="C4030" s="33" t="s">
        <v>8126</v>
      </c>
      <c r="D4030" s="16" t="s">
        <v>8123</v>
      </c>
      <c r="E4030" s="103" t="s">
        <v>26</v>
      </c>
      <c r="F4030" s="18" t="s">
        <v>26</v>
      </c>
      <c r="G4030" s="111" t="s">
        <v>590</v>
      </c>
      <c r="H4030" s="102" t="s">
        <v>4511</v>
      </c>
      <c r="I4030" s="21">
        <v>3612990</v>
      </c>
      <c r="J4030" s="71">
        <v>100.51300000000001</v>
      </c>
      <c r="K4030" s="21">
        <v>3632540</v>
      </c>
      <c r="L4030" s="21">
        <v>3614000</v>
      </c>
      <c r="M4030" s="21">
        <v>3563784</v>
      </c>
      <c r="N4030" s="21"/>
      <c r="O4030" s="21">
        <v>-50216</v>
      </c>
      <c r="P4030" s="21"/>
      <c r="Q4030" s="21"/>
      <c r="R4030" s="22">
        <v>4.9580000000000002</v>
      </c>
      <c r="S4030" s="22">
        <v>5.4370000000000003</v>
      </c>
      <c r="T4030" s="20" t="s">
        <v>5189</v>
      </c>
      <c r="U4030" s="21">
        <v>14931</v>
      </c>
      <c r="V4030" s="21">
        <v>184261</v>
      </c>
      <c r="W4030" s="34">
        <v>38028</v>
      </c>
      <c r="X4030" s="34">
        <v>49028</v>
      </c>
      <c r="Y4030" s="109"/>
      <c r="Z4030" s="70" t="s">
        <v>4927</v>
      </c>
      <c r="AA4030" s="20" t="s">
        <v>4926</v>
      </c>
      <c r="AB4030" s="113" t="s">
        <v>7989</v>
      </c>
      <c r="AC4030" s="19"/>
      <c r="AD4030" s="22"/>
      <c r="AE4030" s="34">
        <v>44531</v>
      </c>
    </row>
    <row r="4031" spans="2:31" x14ac:dyDescent="0.2">
      <c r="B4031" s="14" t="s">
        <v>8125</v>
      </c>
      <c r="C4031" s="33" t="s">
        <v>8124</v>
      </c>
      <c r="D4031" s="16" t="s">
        <v>8123</v>
      </c>
      <c r="E4031" s="103" t="s">
        <v>26</v>
      </c>
      <c r="F4031" s="18" t="s">
        <v>26</v>
      </c>
      <c r="G4031" s="111" t="s">
        <v>590</v>
      </c>
      <c r="H4031" s="102" t="s">
        <v>4511</v>
      </c>
      <c r="I4031" s="21">
        <v>644688</v>
      </c>
      <c r="J4031" s="71">
        <v>100.661</v>
      </c>
      <c r="K4031" s="21">
        <v>648971</v>
      </c>
      <c r="L4031" s="21">
        <v>644710</v>
      </c>
      <c r="M4031" s="21">
        <v>637338</v>
      </c>
      <c r="N4031" s="21"/>
      <c r="O4031" s="21">
        <v>-7373</v>
      </c>
      <c r="P4031" s="21"/>
      <c r="Q4031" s="21"/>
      <c r="R4031" s="22">
        <v>4.7380000000000004</v>
      </c>
      <c r="S4031" s="22">
        <v>5.718</v>
      </c>
      <c r="T4031" s="20" t="s">
        <v>5189</v>
      </c>
      <c r="U4031" s="21">
        <v>2546</v>
      </c>
      <c r="V4031" s="21">
        <v>31165</v>
      </c>
      <c r="W4031" s="34">
        <v>38126</v>
      </c>
      <c r="X4031" s="34">
        <v>49181</v>
      </c>
      <c r="Y4031" s="109"/>
      <c r="Z4031" s="70" t="s">
        <v>4927</v>
      </c>
      <c r="AA4031" s="20" t="s">
        <v>4926</v>
      </c>
      <c r="AB4031" s="113" t="s">
        <v>7989</v>
      </c>
      <c r="AC4031" s="19"/>
      <c r="AD4031" s="22"/>
      <c r="AE4031" s="34">
        <v>42064</v>
      </c>
    </row>
    <row r="4032" spans="2:31" x14ac:dyDescent="0.2">
      <c r="B4032" s="14" t="s">
        <v>8122</v>
      </c>
      <c r="C4032" s="33" t="s">
        <v>8121</v>
      </c>
      <c r="D4032" s="16" t="s">
        <v>8120</v>
      </c>
      <c r="E4032" s="103" t="s">
        <v>26</v>
      </c>
      <c r="F4032" s="18" t="s">
        <v>26</v>
      </c>
      <c r="G4032" s="111" t="s">
        <v>590</v>
      </c>
      <c r="H4032" s="102" t="s">
        <v>6692</v>
      </c>
      <c r="I4032" s="21">
        <v>2508707</v>
      </c>
      <c r="J4032" s="71">
        <v>76.411000000000001</v>
      </c>
      <c r="K4032" s="21">
        <v>1916918</v>
      </c>
      <c r="L4032" s="21">
        <v>2508707</v>
      </c>
      <c r="M4032" s="21">
        <v>2512472</v>
      </c>
      <c r="N4032" s="21"/>
      <c r="O4032" s="21">
        <v>3765</v>
      </c>
      <c r="P4032" s="21"/>
      <c r="Q4032" s="21"/>
      <c r="R4032" s="22">
        <v>1.635</v>
      </c>
      <c r="S4032" s="22">
        <v>1.5760000000000001</v>
      </c>
      <c r="T4032" s="20" t="s">
        <v>5189</v>
      </c>
      <c r="U4032" s="21">
        <v>684</v>
      </c>
      <c r="V4032" s="21">
        <v>42382</v>
      </c>
      <c r="W4032" s="34">
        <v>37833</v>
      </c>
      <c r="X4032" s="34">
        <v>48785</v>
      </c>
      <c r="Y4032" s="109"/>
      <c r="Z4032" s="70" t="s">
        <v>4927</v>
      </c>
      <c r="AA4032" s="20" t="s">
        <v>4926</v>
      </c>
      <c r="AB4032" s="113" t="s">
        <v>8002</v>
      </c>
      <c r="AC4032" s="19"/>
      <c r="AD4032" s="22"/>
      <c r="AE4032" s="28">
        <v>46594</v>
      </c>
    </row>
    <row r="4033" spans="2:31" x14ac:dyDescent="0.2">
      <c r="B4033" s="14" t="s">
        <v>8119</v>
      </c>
      <c r="C4033" s="33" t="s">
        <v>8118</v>
      </c>
      <c r="D4033" s="16" t="s">
        <v>8117</v>
      </c>
      <c r="E4033" s="103" t="s">
        <v>26</v>
      </c>
      <c r="F4033" s="18" t="s">
        <v>26</v>
      </c>
      <c r="G4033" s="111" t="s">
        <v>590</v>
      </c>
      <c r="H4033" s="102" t="s">
        <v>7244</v>
      </c>
      <c r="I4033" s="21">
        <v>6257561</v>
      </c>
      <c r="J4033" s="71">
        <v>101.85299999999999</v>
      </c>
      <c r="K4033" s="21">
        <v>6341798</v>
      </c>
      <c r="L4033" s="21">
        <v>6226428</v>
      </c>
      <c r="M4033" s="21">
        <v>6221328</v>
      </c>
      <c r="N4033" s="21"/>
      <c r="O4033" s="21">
        <v>-5100</v>
      </c>
      <c r="P4033" s="21"/>
      <c r="Q4033" s="21"/>
      <c r="R4033" s="22">
        <v>5.5</v>
      </c>
      <c r="S4033" s="22">
        <v>5.3090000000000002</v>
      </c>
      <c r="T4033" s="20" t="s">
        <v>5189</v>
      </c>
      <c r="U4033" s="21">
        <v>28538</v>
      </c>
      <c r="V4033" s="21">
        <v>342454</v>
      </c>
      <c r="W4033" s="34">
        <v>40450</v>
      </c>
      <c r="X4033" s="34">
        <v>49365</v>
      </c>
      <c r="Y4033" s="109"/>
      <c r="Z4033" s="70" t="s">
        <v>4927</v>
      </c>
      <c r="AA4033" s="20" t="s">
        <v>4926</v>
      </c>
      <c r="AB4033" s="113" t="s">
        <v>7973</v>
      </c>
      <c r="AC4033" s="19"/>
      <c r="AD4033" s="22"/>
      <c r="AE4033" s="34">
        <v>42125</v>
      </c>
    </row>
    <row r="4034" spans="2:31" x14ac:dyDescent="0.2">
      <c r="B4034" s="14" t="s">
        <v>8116</v>
      </c>
      <c r="C4034" s="33" t="s">
        <v>8115</v>
      </c>
      <c r="D4034" s="16" t="s">
        <v>8082</v>
      </c>
      <c r="E4034" s="103" t="s">
        <v>26</v>
      </c>
      <c r="F4034" s="18" t="s">
        <v>26</v>
      </c>
      <c r="G4034" s="111" t="s">
        <v>590</v>
      </c>
      <c r="H4034" s="102" t="s">
        <v>4511</v>
      </c>
      <c r="I4034" s="21">
        <v>24460472</v>
      </c>
      <c r="J4034" s="71">
        <v>85.332999999999998</v>
      </c>
      <c r="K4034" s="21">
        <v>24173383</v>
      </c>
      <c r="L4034" s="21">
        <v>28328261</v>
      </c>
      <c r="M4034" s="21">
        <v>24442674</v>
      </c>
      <c r="N4034" s="21"/>
      <c r="O4034" s="21">
        <v>16341</v>
      </c>
      <c r="P4034" s="21">
        <v>970951</v>
      </c>
      <c r="Q4034" s="21"/>
      <c r="R4034" s="22">
        <v>2.8559999999999999</v>
      </c>
      <c r="S4034" s="22">
        <v>5.5129999999999999</v>
      </c>
      <c r="T4034" s="20" t="s">
        <v>5189</v>
      </c>
      <c r="U4034" s="21">
        <v>67419</v>
      </c>
      <c r="V4034" s="21">
        <v>792344</v>
      </c>
      <c r="W4034" s="34">
        <v>38743</v>
      </c>
      <c r="X4034" s="34">
        <v>49730</v>
      </c>
      <c r="Y4034" s="109"/>
      <c r="Z4034" s="70" t="s">
        <v>4927</v>
      </c>
      <c r="AA4034" s="20" t="s">
        <v>4926</v>
      </c>
      <c r="AB4034" s="113" t="s">
        <v>7973</v>
      </c>
      <c r="AC4034" s="19"/>
      <c r="AD4034" s="22"/>
      <c r="AE4034" s="31"/>
    </row>
    <row r="4035" spans="2:31" x14ac:dyDescent="0.2">
      <c r="B4035" s="14" t="s">
        <v>8114</v>
      </c>
      <c r="C4035" s="33" t="s">
        <v>8113</v>
      </c>
      <c r="D4035" s="16" t="s">
        <v>8082</v>
      </c>
      <c r="E4035" s="103" t="s">
        <v>26</v>
      </c>
      <c r="F4035" s="18" t="s">
        <v>26</v>
      </c>
      <c r="G4035" s="111" t="s">
        <v>590</v>
      </c>
      <c r="H4035" s="102" t="s">
        <v>4511</v>
      </c>
      <c r="I4035" s="21">
        <v>1798007</v>
      </c>
      <c r="J4035" s="71">
        <v>97.475999999999999</v>
      </c>
      <c r="K4035" s="21">
        <v>1757152</v>
      </c>
      <c r="L4035" s="21">
        <v>1802654</v>
      </c>
      <c r="M4035" s="21">
        <v>1802654</v>
      </c>
      <c r="N4035" s="21"/>
      <c r="O4035" s="21"/>
      <c r="P4035" s="21"/>
      <c r="Q4035" s="21"/>
      <c r="R4035" s="22">
        <v>2.67</v>
      </c>
      <c r="S4035" s="22">
        <v>2.649</v>
      </c>
      <c r="T4035" s="20" t="s">
        <v>5189</v>
      </c>
      <c r="U4035" s="21">
        <v>4010</v>
      </c>
      <c r="V4035" s="21">
        <v>45040</v>
      </c>
      <c r="W4035" s="34">
        <v>38370</v>
      </c>
      <c r="X4035" s="34">
        <v>49303</v>
      </c>
      <c r="Y4035" s="109"/>
      <c r="Z4035" s="70" t="s">
        <v>4927</v>
      </c>
      <c r="AA4035" s="20" t="s">
        <v>4926</v>
      </c>
      <c r="AB4035" s="113" t="s">
        <v>7973</v>
      </c>
      <c r="AC4035" s="19"/>
      <c r="AD4035" s="22"/>
      <c r="AE4035" s="34">
        <v>49218</v>
      </c>
    </row>
    <row r="4036" spans="2:31" x14ac:dyDescent="0.2">
      <c r="B4036" s="14" t="s">
        <v>8112</v>
      </c>
      <c r="C4036" s="33" t="s">
        <v>8111</v>
      </c>
      <c r="D4036" s="16" t="s">
        <v>8082</v>
      </c>
      <c r="E4036" s="103" t="s">
        <v>26</v>
      </c>
      <c r="F4036" s="18" t="s">
        <v>26</v>
      </c>
      <c r="G4036" s="111" t="s">
        <v>590</v>
      </c>
      <c r="H4036" s="102" t="s">
        <v>4511</v>
      </c>
      <c r="I4036" s="21">
        <v>9865021</v>
      </c>
      <c r="J4036" s="71">
        <v>84.344999999999999</v>
      </c>
      <c r="K4036" s="21">
        <v>9712907</v>
      </c>
      <c r="L4036" s="21">
        <v>11515702</v>
      </c>
      <c r="M4036" s="21">
        <v>9747074</v>
      </c>
      <c r="N4036" s="21"/>
      <c r="O4036" s="21">
        <v>-120251</v>
      </c>
      <c r="P4036" s="21">
        <v>171309</v>
      </c>
      <c r="Q4036" s="21"/>
      <c r="R4036" s="22">
        <v>2.9169999999999998</v>
      </c>
      <c r="S4036" s="22">
        <v>4.4909999999999997</v>
      </c>
      <c r="T4036" s="20" t="s">
        <v>5189</v>
      </c>
      <c r="U4036" s="21">
        <v>27992</v>
      </c>
      <c r="V4036" s="21">
        <v>330920</v>
      </c>
      <c r="W4036" s="34">
        <v>38811</v>
      </c>
      <c r="X4036" s="34">
        <v>49790</v>
      </c>
      <c r="Y4036" s="109"/>
      <c r="Z4036" s="70" t="s">
        <v>4927</v>
      </c>
      <c r="AA4036" s="20" t="s">
        <v>4926</v>
      </c>
      <c r="AB4036" s="113" t="s">
        <v>7973</v>
      </c>
      <c r="AC4036" s="19"/>
      <c r="AD4036" s="22"/>
      <c r="AE4036" s="31"/>
    </row>
    <row r="4037" spans="2:31" x14ac:dyDescent="0.2">
      <c r="B4037" s="14" t="s">
        <v>8110</v>
      </c>
      <c r="C4037" s="33" t="s">
        <v>8109</v>
      </c>
      <c r="D4037" s="16" t="s">
        <v>8082</v>
      </c>
      <c r="E4037" s="103" t="s">
        <v>26</v>
      </c>
      <c r="F4037" s="18" t="s">
        <v>26</v>
      </c>
      <c r="G4037" s="111" t="s">
        <v>590</v>
      </c>
      <c r="H4037" s="102" t="s">
        <v>4511</v>
      </c>
      <c r="I4037" s="21">
        <v>933235</v>
      </c>
      <c r="J4037" s="71">
        <v>101.288</v>
      </c>
      <c r="K4037" s="21">
        <v>969494</v>
      </c>
      <c r="L4037" s="21">
        <v>957164</v>
      </c>
      <c r="M4037" s="21">
        <v>943979</v>
      </c>
      <c r="N4037" s="21"/>
      <c r="O4037" s="21">
        <v>16531</v>
      </c>
      <c r="P4037" s="21"/>
      <c r="Q4037" s="21"/>
      <c r="R4037" s="22">
        <v>4.2949999999999999</v>
      </c>
      <c r="S4037" s="22">
        <v>8.3620000000000001</v>
      </c>
      <c r="T4037" s="20" t="s">
        <v>5189</v>
      </c>
      <c r="U4037" s="21">
        <v>3425</v>
      </c>
      <c r="V4037" s="21">
        <v>41042</v>
      </c>
      <c r="W4037" s="34">
        <v>40354</v>
      </c>
      <c r="X4037" s="34">
        <v>49424</v>
      </c>
      <c r="Y4037" s="109"/>
      <c r="Z4037" s="70" t="s">
        <v>4927</v>
      </c>
      <c r="AA4037" s="20" t="s">
        <v>4926</v>
      </c>
      <c r="AB4037" s="113" t="s">
        <v>7973</v>
      </c>
      <c r="AC4037" s="19"/>
      <c r="AD4037" s="22"/>
      <c r="AE4037" s="28">
        <v>41456</v>
      </c>
    </row>
    <row r="4038" spans="2:31" x14ac:dyDescent="0.2">
      <c r="B4038" s="14" t="s">
        <v>8108</v>
      </c>
      <c r="C4038" s="33" t="s">
        <v>8107</v>
      </c>
      <c r="D4038" s="16" t="s">
        <v>8082</v>
      </c>
      <c r="E4038" s="103" t="s">
        <v>26</v>
      </c>
      <c r="F4038" s="18" t="s">
        <v>26</v>
      </c>
      <c r="G4038" s="111" t="s">
        <v>590</v>
      </c>
      <c r="H4038" s="102" t="s">
        <v>4511</v>
      </c>
      <c r="I4038" s="21">
        <v>129356</v>
      </c>
      <c r="J4038" s="71">
        <v>100.026</v>
      </c>
      <c r="K4038" s="21">
        <v>134475</v>
      </c>
      <c r="L4038" s="21">
        <v>134440</v>
      </c>
      <c r="M4038" s="21">
        <v>134089</v>
      </c>
      <c r="N4038" s="21"/>
      <c r="O4038" s="21">
        <v>-45</v>
      </c>
      <c r="P4038" s="21"/>
      <c r="Q4038" s="21"/>
      <c r="R4038" s="22">
        <v>2.6</v>
      </c>
      <c r="S4038" s="22">
        <v>3.0409999999999999</v>
      </c>
      <c r="T4038" s="20" t="s">
        <v>5189</v>
      </c>
      <c r="U4038" s="21">
        <v>291</v>
      </c>
      <c r="V4038" s="21">
        <v>4102</v>
      </c>
      <c r="W4038" s="34">
        <v>40226</v>
      </c>
      <c r="X4038" s="34">
        <v>49485</v>
      </c>
      <c r="Y4038" s="109"/>
      <c r="Z4038" s="70" t="s">
        <v>4927</v>
      </c>
      <c r="AA4038" s="20" t="s">
        <v>4926</v>
      </c>
      <c r="AB4038" s="113" t="s">
        <v>7973</v>
      </c>
      <c r="AC4038" s="19"/>
      <c r="AD4038" s="22"/>
      <c r="AE4038" s="34">
        <v>41395</v>
      </c>
    </row>
    <row r="4039" spans="2:31" x14ac:dyDescent="0.2">
      <c r="B4039" s="14" t="s">
        <v>8106</v>
      </c>
      <c r="C4039" s="33" t="s">
        <v>8105</v>
      </c>
      <c r="D4039" s="16" t="s">
        <v>8082</v>
      </c>
      <c r="E4039" s="103" t="s">
        <v>26</v>
      </c>
      <c r="F4039" s="18" t="s">
        <v>26</v>
      </c>
      <c r="G4039" s="111" t="s">
        <v>590</v>
      </c>
      <c r="H4039" s="102" t="s">
        <v>7244</v>
      </c>
      <c r="I4039" s="21">
        <v>2071928</v>
      </c>
      <c r="J4039" s="71">
        <v>90.221999999999994</v>
      </c>
      <c r="K4039" s="21">
        <v>1897291</v>
      </c>
      <c r="L4039" s="21">
        <v>2102905</v>
      </c>
      <c r="M4039" s="21">
        <v>2041337</v>
      </c>
      <c r="N4039" s="21"/>
      <c r="O4039" s="21">
        <v>8577</v>
      </c>
      <c r="P4039" s="21"/>
      <c r="Q4039" s="21"/>
      <c r="R4039" s="22">
        <v>2.9489999999999998</v>
      </c>
      <c r="S4039" s="22">
        <v>3.8439999999999999</v>
      </c>
      <c r="T4039" s="20" t="s">
        <v>5189</v>
      </c>
      <c r="U4039" s="21">
        <v>5168</v>
      </c>
      <c r="V4039" s="21">
        <v>60640</v>
      </c>
      <c r="W4039" s="34">
        <v>38922</v>
      </c>
      <c r="X4039" s="34">
        <v>49485</v>
      </c>
      <c r="Y4039" s="109"/>
      <c r="Z4039" s="70" t="s">
        <v>4927</v>
      </c>
      <c r="AA4039" s="20" t="s">
        <v>4926</v>
      </c>
      <c r="AB4039" s="113" t="s">
        <v>7973</v>
      </c>
      <c r="AC4039" s="19"/>
      <c r="AD4039" s="22"/>
      <c r="AE4039" s="31"/>
    </row>
    <row r="4040" spans="2:31" x14ac:dyDescent="0.2">
      <c r="B4040" s="14" t="s">
        <v>8104</v>
      </c>
      <c r="C4040" s="33" t="s">
        <v>8103</v>
      </c>
      <c r="D4040" s="16" t="s">
        <v>8082</v>
      </c>
      <c r="E4040" s="103" t="s">
        <v>26</v>
      </c>
      <c r="F4040" s="18" t="s">
        <v>26</v>
      </c>
      <c r="G4040" s="111" t="s">
        <v>590</v>
      </c>
      <c r="H4040" s="102" t="s">
        <v>4511</v>
      </c>
      <c r="I4040" s="21">
        <v>4341141</v>
      </c>
      <c r="J4040" s="71">
        <v>100.887</v>
      </c>
      <c r="K4040" s="21">
        <v>4455177</v>
      </c>
      <c r="L4040" s="21">
        <v>4416007</v>
      </c>
      <c r="M4040" s="21">
        <v>4419684</v>
      </c>
      <c r="N4040" s="21"/>
      <c r="O4040" s="21">
        <v>3677</v>
      </c>
      <c r="P4040" s="21"/>
      <c r="Q4040" s="21"/>
      <c r="R4040" s="22">
        <v>3.105</v>
      </c>
      <c r="S4040" s="22">
        <v>2.9180000000000001</v>
      </c>
      <c r="T4040" s="20" t="s">
        <v>5189</v>
      </c>
      <c r="U4040" s="21">
        <v>11426</v>
      </c>
      <c r="V4040" s="21">
        <v>128620</v>
      </c>
      <c r="W4040" s="34">
        <v>38700</v>
      </c>
      <c r="X4040" s="34">
        <v>49546</v>
      </c>
      <c r="Y4040" s="109"/>
      <c r="Z4040" s="70" t="s">
        <v>4927</v>
      </c>
      <c r="AA4040" s="20" t="s">
        <v>4926</v>
      </c>
      <c r="AB4040" s="113" t="s">
        <v>7973</v>
      </c>
      <c r="AC4040" s="19"/>
      <c r="AD4040" s="22"/>
      <c r="AE4040" s="34">
        <v>42217</v>
      </c>
    </row>
    <row r="4041" spans="2:31" x14ac:dyDescent="0.2">
      <c r="B4041" s="14" t="s">
        <v>8102</v>
      </c>
      <c r="C4041" s="33" t="s">
        <v>8101</v>
      </c>
      <c r="D4041" s="16" t="s">
        <v>8095</v>
      </c>
      <c r="E4041" s="103" t="s">
        <v>26</v>
      </c>
      <c r="F4041" s="18" t="s">
        <v>26</v>
      </c>
      <c r="G4041" s="111" t="s">
        <v>590</v>
      </c>
      <c r="H4041" s="102" t="s">
        <v>4511</v>
      </c>
      <c r="I4041" s="21">
        <v>6192552</v>
      </c>
      <c r="J4041" s="71">
        <v>88.004000000000005</v>
      </c>
      <c r="K4041" s="21">
        <v>7278589</v>
      </c>
      <c r="L4041" s="21">
        <v>8270748</v>
      </c>
      <c r="M4041" s="21">
        <v>6284631</v>
      </c>
      <c r="N4041" s="21"/>
      <c r="O4041" s="21">
        <v>131377</v>
      </c>
      <c r="P4041" s="21">
        <v>95000</v>
      </c>
      <c r="Q4041" s="21"/>
      <c r="R4041" s="22">
        <v>5.5</v>
      </c>
      <c r="S4041" s="22">
        <v>12.497</v>
      </c>
      <c r="T4041" s="20" t="s">
        <v>5189</v>
      </c>
      <c r="U4041" s="21">
        <v>37908</v>
      </c>
      <c r="V4041" s="21">
        <v>454586</v>
      </c>
      <c r="W4041" s="34">
        <v>38730</v>
      </c>
      <c r="X4041" s="34">
        <v>49668</v>
      </c>
      <c r="Y4041" s="109"/>
      <c r="Z4041" s="70" t="s">
        <v>4927</v>
      </c>
      <c r="AA4041" s="20" t="s">
        <v>4926</v>
      </c>
      <c r="AB4041" s="113" t="s">
        <v>7973</v>
      </c>
      <c r="AC4041" s="19"/>
      <c r="AD4041" s="22"/>
      <c r="AE4041" s="34">
        <v>44525</v>
      </c>
    </row>
    <row r="4042" spans="2:31" x14ac:dyDescent="0.2">
      <c r="B4042" s="14" t="s">
        <v>8100</v>
      </c>
      <c r="C4042" s="33" t="s">
        <v>8099</v>
      </c>
      <c r="D4042" s="16" t="s">
        <v>8098</v>
      </c>
      <c r="E4042" s="103" t="s">
        <v>26</v>
      </c>
      <c r="F4042" s="18" t="s">
        <v>26</v>
      </c>
      <c r="G4042" s="111" t="s">
        <v>590</v>
      </c>
      <c r="H4042" s="102" t="s">
        <v>6692</v>
      </c>
      <c r="I4042" s="21">
        <v>4647851</v>
      </c>
      <c r="J4042" s="71">
        <v>23.09</v>
      </c>
      <c r="K4042" s="21">
        <v>2936370</v>
      </c>
      <c r="L4042" s="21">
        <v>12717063</v>
      </c>
      <c r="M4042" s="21">
        <v>5395219</v>
      </c>
      <c r="N4042" s="21"/>
      <c r="O4042" s="21">
        <v>661427</v>
      </c>
      <c r="P4042" s="21">
        <v>1887006</v>
      </c>
      <c r="Q4042" s="21"/>
      <c r="R4042" s="22">
        <v>2.8479999999999999</v>
      </c>
      <c r="S4042" s="22">
        <v>6.6639999999999997</v>
      </c>
      <c r="T4042" s="20" t="s">
        <v>5189</v>
      </c>
      <c r="U4042" s="21">
        <v>30185</v>
      </c>
      <c r="V4042" s="21">
        <v>346560</v>
      </c>
      <c r="W4042" s="34">
        <v>38761</v>
      </c>
      <c r="X4042" s="34">
        <v>52868</v>
      </c>
      <c r="Y4042" s="109"/>
      <c r="Z4042" s="70" t="s">
        <v>5188</v>
      </c>
      <c r="AA4042" s="20" t="s">
        <v>26</v>
      </c>
      <c r="AB4042" s="113" t="s">
        <v>7973</v>
      </c>
      <c r="AC4042" s="19"/>
      <c r="AD4042" s="22"/>
      <c r="AE4042" s="31"/>
    </row>
    <row r="4043" spans="2:31" x14ac:dyDescent="0.2">
      <c r="B4043" s="14" t="s">
        <v>8097</v>
      </c>
      <c r="C4043" s="33" t="s">
        <v>8096</v>
      </c>
      <c r="D4043" s="16" t="s">
        <v>8095</v>
      </c>
      <c r="E4043" s="103" t="s">
        <v>26</v>
      </c>
      <c r="F4043" s="18" t="s">
        <v>26</v>
      </c>
      <c r="G4043" s="111" t="s">
        <v>590</v>
      </c>
      <c r="H4043" s="102" t="s">
        <v>4511</v>
      </c>
      <c r="I4043" s="21">
        <v>2844546</v>
      </c>
      <c r="J4043" s="71">
        <v>58.47</v>
      </c>
      <c r="K4043" s="21">
        <v>2809488</v>
      </c>
      <c r="L4043" s="21">
        <v>4805000</v>
      </c>
      <c r="M4043" s="21">
        <v>2762659</v>
      </c>
      <c r="N4043" s="21"/>
      <c r="O4043" s="21">
        <v>-101331</v>
      </c>
      <c r="P4043" s="21">
        <v>10026</v>
      </c>
      <c r="Q4043" s="21"/>
      <c r="R4043" s="22">
        <v>6.38</v>
      </c>
      <c r="S4043" s="22">
        <v>8.1530000000000005</v>
      </c>
      <c r="T4043" s="20" t="s">
        <v>5189</v>
      </c>
      <c r="U4043" s="21">
        <v>25547</v>
      </c>
      <c r="V4043" s="21">
        <v>295782</v>
      </c>
      <c r="W4043" s="34">
        <v>38825</v>
      </c>
      <c r="X4043" s="34">
        <v>49820</v>
      </c>
      <c r="Y4043" s="109"/>
      <c r="Z4043" s="70" t="s">
        <v>4927</v>
      </c>
      <c r="AA4043" s="20" t="s">
        <v>4926</v>
      </c>
      <c r="AB4043" s="113" t="s">
        <v>7989</v>
      </c>
      <c r="AC4043" s="19"/>
      <c r="AD4043" s="22"/>
      <c r="AE4043" s="31"/>
    </row>
    <row r="4044" spans="2:31" x14ac:dyDescent="0.2">
      <c r="B4044" s="14" t="s">
        <v>8094</v>
      </c>
      <c r="C4044" s="33" t="s">
        <v>8093</v>
      </c>
      <c r="D4044" s="16" t="s">
        <v>8082</v>
      </c>
      <c r="E4044" s="103" t="s">
        <v>26</v>
      </c>
      <c r="F4044" s="18" t="s">
        <v>26</v>
      </c>
      <c r="G4044" s="111" t="s">
        <v>590</v>
      </c>
      <c r="H4044" s="102" t="s">
        <v>4511</v>
      </c>
      <c r="I4044" s="21">
        <v>1955015</v>
      </c>
      <c r="J4044" s="71">
        <v>83.881</v>
      </c>
      <c r="K4044" s="21">
        <v>1654362</v>
      </c>
      <c r="L4044" s="21">
        <v>1972272</v>
      </c>
      <c r="M4044" s="21">
        <v>1546944</v>
      </c>
      <c r="N4044" s="21"/>
      <c r="O4044" s="21">
        <v>8186</v>
      </c>
      <c r="P4044" s="21"/>
      <c r="Q4044" s="21"/>
      <c r="R4044" s="22">
        <v>3.004</v>
      </c>
      <c r="S4044" s="22">
        <v>7.67</v>
      </c>
      <c r="T4044" s="20" t="s">
        <v>5189</v>
      </c>
      <c r="U4044" s="21">
        <v>4938</v>
      </c>
      <c r="V4044" s="21">
        <v>57664</v>
      </c>
      <c r="W4044" s="34">
        <v>39308</v>
      </c>
      <c r="X4044" s="34">
        <v>49851</v>
      </c>
      <c r="Y4044" s="109"/>
      <c r="Z4044" s="70" t="s">
        <v>4927</v>
      </c>
      <c r="AA4044" s="20" t="s">
        <v>4926</v>
      </c>
      <c r="AB4044" s="113" t="s">
        <v>7973</v>
      </c>
      <c r="AC4044" s="19"/>
      <c r="AD4044" s="22"/>
      <c r="AE4044" s="31"/>
    </row>
    <row r="4045" spans="2:31" x14ac:dyDescent="0.2">
      <c r="B4045" s="14" t="s">
        <v>8092</v>
      </c>
      <c r="C4045" s="33" t="s">
        <v>8091</v>
      </c>
      <c r="D4045" s="16" t="s">
        <v>8090</v>
      </c>
      <c r="E4045" s="103" t="s">
        <v>26</v>
      </c>
      <c r="F4045" s="18" t="s">
        <v>26</v>
      </c>
      <c r="G4045" s="111" t="s">
        <v>590</v>
      </c>
      <c r="H4045" s="102" t="s">
        <v>4511</v>
      </c>
      <c r="I4045" s="21">
        <v>3281802</v>
      </c>
      <c r="J4045" s="71">
        <v>1</v>
      </c>
      <c r="K4045" s="21">
        <v>33779</v>
      </c>
      <c r="L4045" s="21">
        <v>3377860</v>
      </c>
      <c r="M4045" s="21">
        <v>44388</v>
      </c>
      <c r="N4045" s="21"/>
      <c r="O4045" s="21">
        <v>-51062</v>
      </c>
      <c r="P4045" s="21"/>
      <c r="Q4045" s="21"/>
      <c r="R4045" s="22">
        <v>3.0249999999999999</v>
      </c>
      <c r="S4045" s="22">
        <v>223.51499999999999</v>
      </c>
      <c r="T4045" s="20" t="s">
        <v>5189</v>
      </c>
      <c r="U4045" s="21">
        <v>8515</v>
      </c>
      <c r="V4045" s="21">
        <v>36068</v>
      </c>
      <c r="W4045" s="28">
        <v>39115</v>
      </c>
      <c r="X4045" s="28">
        <v>49515</v>
      </c>
      <c r="Y4045" s="109"/>
      <c r="Z4045" s="70" t="s">
        <v>4927</v>
      </c>
      <c r="AA4045" s="20" t="s">
        <v>4926</v>
      </c>
      <c r="AB4045" s="113" t="s">
        <v>7973</v>
      </c>
      <c r="AC4045" s="19"/>
      <c r="AD4045" s="22"/>
      <c r="AE4045" s="28">
        <v>44767</v>
      </c>
    </row>
    <row r="4046" spans="2:31" x14ac:dyDescent="0.2">
      <c r="B4046" s="14" t="s">
        <v>8089</v>
      </c>
      <c r="C4046" s="33" t="s">
        <v>8088</v>
      </c>
      <c r="D4046" s="16" t="s">
        <v>8085</v>
      </c>
      <c r="E4046" s="103" t="s">
        <v>26</v>
      </c>
      <c r="F4046" s="18" t="s">
        <v>26</v>
      </c>
      <c r="G4046" s="111" t="s">
        <v>590</v>
      </c>
      <c r="H4046" s="102" t="s">
        <v>7244</v>
      </c>
      <c r="I4046" s="21">
        <v>13542678</v>
      </c>
      <c r="J4046" s="71">
        <v>86.087000000000003</v>
      </c>
      <c r="K4046" s="21">
        <v>12913095</v>
      </c>
      <c r="L4046" s="21">
        <v>15000000</v>
      </c>
      <c r="M4046" s="21">
        <v>13614137</v>
      </c>
      <c r="N4046" s="21"/>
      <c r="O4046" s="21">
        <v>63111</v>
      </c>
      <c r="P4046" s="21">
        <v>11173</v>
      </c>
      <c r="Q4046" s="21"/>
      <c r="R4046" s="22">
        <v>5.5190000000000001</v>
      </c>
      <c r="S4046" s="22">
        <v>7.4880000000000004</v>
      </c>
      <c r="T4046" s="20" t="s">
        <v>5189</v>
      </c>
      <c r="U4046" s="21">
        <v>68989</v>
      </c>
      <c r="V4046" s="21">
        <v>846689</v>
      </c>
      <c r="W4046" s="34">
        <v>39140</v>
      </c>
      <c r="X4046" s="34">
        <v>50004</v>
      </c>
      <c r="Y4046" s="109"/>
      <c r="Z4046" s="70" t="s">
        <v>4927</v>
      </c>
      <c r="AA4046" s="20" t="s">
        <v>4926</v>
      </c>
      <c r="AB4046" s="113" t="s">
        <v>8002</v>
      </c>
      <c r="AC4046" s="19"/>
      <c r="AD4046" s="22"/>
      <c r="AE4046" s="34">
        <v>44676</v>
      </c>
    </row>
    <row r="4047" spans="2:31" x14ac:dyDescent="0.2">
      <c r="B4047" s="14" t="s">
        <v>8087</v>
      </c>
      <c r="C4047" s="33" t="s">
        <v>8086</v>
      </c>
      <c r="D4047" s="16" t="s">
        <v>8085</v>
      </c>
      <c r="E4047" s="103" t="s">
        <v>26</v>
      </c>
      <c r="F4047" s="18" t="s">
        <v>26</v>
      </c>
      <c r="G4047" s="111" t="s">
        <v>590</v>
      </c>
      <c r="H4047" s="102" t="s">
        <v>4511</v>
      </c>
      <c r="I4047" s="21">
        <v>14999840</v>
      </c>
      <c r="J4047" s="71">
        <v>64.826999999999998</v>
      </c>
      <c r="K4047" s="21">
        <v>9724005</v>
      </c>
      <c r="L4047" s="21">
        <v>15000000</v>
      </c>
      <c r="M4047" s="21">
        <v>10729863</v>
      </c>
      <c r="N4047" s="21"/>
      <c r="O4047" s="21">
        <v>-12267</v>
      </c>
      <c r="P4047" s="21"/>
      <c r="Q4047" s="21"/>
      <c r="R4047" s="22">
        <v>5.266</v>
      </c>
      <c r="S4047" s="22">
        <v>7.8079999999999998</v>
      </c>
      <c r="T4047" s="20" t="s">
        <v>5189</v>
      </c>
      <c r="U4047" s="21">
        <v>65824</v>
      </c>
      <c r="V4047" s="21">
        <v>822723</v>
      </c>
      <c r="W4047" s="34">
        <v>39147</v>
      </c>
      <c r="X4047" s="34">
        <v>50065</v>
      </c>
      <c r="Y4047" s="109"/>
      <c r="Z4047" s="70" t="s">
        <v>4927</v>
      </c>
      <c r="AA4047" s="20" t="s">
        <v>4926</v>
      </c>
      <c r="AB4047" s="113" t="s">
        <v>8002</v>
      </c>
      <c r="AC4047" s="19"/>
      <c r="AD4047" s="22"/>
      <c r="AE4047" s="31"/>
    </row>
    <row r="4048" spans="2:31" x14ac:dyDescent="0.2">
      <c r="B4048" s="14" t="s">
        <v>8084</v>
      </c>
      <c r="C4048" s="33" t="s">
        <v>8083</v>
      </c>
      <c r="D4048" s="16" t="s">
        <v>8082</v>
      </c>
      <c r="E4048" s="103" t="s">
        <v>26</v>
      </c>
      <c r="F4048" s="18" t="s">
        <v>26</v>
      </c>
      <c r="G4048" s="111" t="s">
        <v>590</v>
      </c>
      <c r="H4048" s="102" t="s">
        <v>4511</v>
      </c>
      <c r="I4048" s="21">
        <v>8651737</v>
      </c>
      <c r="J4048" s="71">
        <v>77.620999999999995</v>
      </c>
      <c r="K4048" s="21">
        <v>6714262</v>
      </c>
      <c r="L4048" s="21">
        <v>8650047</v>
      </c>
      <c r="M4048" s="21">
        <v>7616998</v>
      </c>
      <c r="N4048" s="21"/>
      <c r="O4048" s="21">
        <v>-59526</v>
      </c>
      <c r="P4048" s="21"/>
      <c r="Q4048" s="21"/>
      <c r="R4048" s="22">
        <v>2.9369999999999998</v>
      </c>
      <c r="S4048" s="22">
        <v>3.7410000000000001</v>
      </c>
      <c r="T4048" s="20" t="s">
        <v>5189</v>
      </c>
      <c r="U4048" s="21">
        <v>21174</v>
      </c>
      <c r="V4048" s="21">
        <v>254142</v>
      </c>
      <c r="W4048" s="34">
        <v>39218</v>
      </c>
      <c r="X4048" s="34">
        <v>50155</v>
      </c>
      <c r="Y4048" s="109"/>
      <c r="Z4048" s="70" t="s">
        <v>4927</v>
      </c>
      <c r="AA4048" s="20" t="s">
        <v>4926</v>
      </c>
      <c r="AB4048" s="113" t="s">
        <v>7973</v>
      </c>
      <c r="AC4048" s="19"/>
      <c r="AD4048" s="22"/>
      <c r="AE4048" s="34">
        <v>50124</v>
      </c>
    </row>
    <row r="4049" spans="2:31" x14ac:dyDescent="0.2">
      <c r="B4049" s="14" t="s">
        <v>8081</v>
      </c>
      <c r="C4049" s="33" t="s">
        <v>8080</v>
      </c>
      <c r="D4049" s="16" t="s">
        <v>8079</v>
      </c>
      <c r="E4049" s="103" t="s">
        <v>26</v>
      </c>
      <c r="F4049" s="18" t="s">
        <v>26</v>
      </c>
      <c r="G4049" s="111" t="s">
        <v>590</v>
      </c>
      <c r="H4049" s="102" t="s">
        <v>4511</v>
      </c>
      <c r="I4049" s="21">
        <v>348343</v>
      </c>
      <c r="J4049" s="71">
        <v>86.076999999999998</v>
      </c>
      <c r="K4049" s="21">
        <v>299844</v>
      </c>
      <c r="L4049" s="21">
        <v>348343</v>
      </c>
      <c r="M4049" s="21">
        <v>348343</v>
      </c>
      <c r="N4049" s="21"/>
      <c r="O4049" s="21"/>
      <c r="P4049" s="21"/>
      <c r="Q4049" s="21"/>
      <c r="R4049" s="22">
        <v>1.26</v>
      </c>
      <c r="S4049" s="22">
        <v>1.244</v>
      </c>
      <c r="T4049" s="20" t="s">
        <v>5189</v>
      </c>
      <c r="U4049" s="21">
        <v>73</v>
      </c>
      <c r="V4049" s="21">
        <v>4560</v>
      </c>
      <c r="W4049" s="34">
        <v>38002</v>
      </c>
      <c r="X4049" s="34">
        <v>49000</v>
      </c>
      <c r="Y4049" s="109"/>
      <c r="Z4049" s="70" t="s">
        <v>4927</v>
      </c>
      <c r="AA4049" s="20" t="s">
        <v>4926</v>
      </c>
      <c r="AB4049" s="113" t="s">
        <v>8002</v>
      </c>
      <c r="AC4049" s="19"/>
      <c r="AD4049" s="22"/>
      <c r="AE4049" s="34">
        <v>43094</v>
      </c>
    </row>
    <row r="4050" spans="2:31" x14ac:dyDescent="0.2">
      <c r="B4050" s="14" t="s">
        <v>8078</v>
      </c>
      <c r="C4050" s="33" t="s">
        <v>8077</v>
      </c>
      <c r="D4050" s="16" t="s">
        <v>8076</v>
      </c>
      <c r="E4050" s="103" t="s">
        <v>26</v>
      </c>
      <c r="F4050" s="18" t="s">
        <v>26</v>
      </c>
      <c r="G4050" s="111" t="s">
        <v>590</v>
      </c>
      <c r="H4050" s="102" t="s">
        <v>4511</v>
      </c>
      <c r="I4050" s="21">
        <v>12443901</v>
      </c>
      <c r="J4050" s="71">
        <v>99.537000000000006</v>
      </c>
      <c r="K4050" s="21">
        <v>12486815</v>
      </c>
      <c r="L4050" s="21">
        <v>12544848</v>
      </c>
      <c r="M4050" s="21">
        <v>12541480</v>
      </c>
      <c r="N4050" s="21"/>
      <c r="O4050" s="21">
        <v>-3367</v>
      </c>
      <c r="P4050" s="21"/>
      <c r="Q4050" s="21"/>
      <c r="R4050" s="22">
        <v>2.7290000000000001</v>
      </c>
      <c r="S4050" s="22">
        <v>2.6619999999999999</v>
      </c>
      <c r="T4050" s="20" t="s">
        <v>5189</v>
      </c>
      <c r="U4050" s="21">
        <v>28527</v>
      </c>
      <c r="V4050" s="21">
        <v>333804</v>
      </c>
      <c r="W4050" s="34">
        <v>38728</v>
      </c>
      <c r="X4050" s="34">
        <v>49668</v>
      </c>
      <c r="Y4050" s="109"/>
      <c r="Z4050" s="70" t="s">
        <v>4927</v>
      </c>
      <c r="AA4050" s="20" t="s">
        <v>4926</v>
      </c>
      <c r="AB4050" s="113" t="s">
        <v>7973</v>
      </c>
      <c r="AC4050" s="19"/>
      <c r="AD4050" s="22"/>
      <c r="AE4050" s="34">
        <v>42401</v>
      </c>
    </row>
    <row r="4051" spans="2:31" x14ac:dyDescent="0.2">
      <c r="B4051" s="14" t="s">
        <v>8075</v>
      </c>
      <c r="C4051" s="33" t="s">
        <v>8074</v>
      </c>
      <c r="D4051" s="16" t="s">
        <v>8073</v>
      </c>
      <c r="E4051" s="103" t="s">
        <v>26</v>
      </c>
      <c r="F4051" s="18" t="s">
        <v>26</v>
      </c>
      <c r="G4051" s="111" t="s">
        <v>590</v>
      </c>
      <c r="H4051" s="102" t="s">
        <v>4511</v>
      </c>
      <c r="I4051" s="21">
        <v>12096489</v>
      </c>
      <c r="J4051" s="71">
        <v>88.757000000000005</v>
      </c>
      <c r="K4051" s="21">
        <v>10712998</v>
      </c>
      <c r="L4051" s="21">
        <v>12070086</v>
      </c>
      <c r="M4051" s="21">
        <v>12079252</v>
      </c>
      <c r="N4051" s="21"/>
      <c r="O4051" s="21">
        <v>9166</v>
      </c>
      <c r="P4051" s="21"/>
      <c r="Q4051" s="21"/>
      <c r="R4051" s="22">
        <v>1.1850000000000001</v>
      </c>
      <c r="S4051" s="22">
        <v>1.145</v>
      </c>
      <c r="T4051" s="20" t="s">
        <v>5189</v>
      </c>
      <c r="U4051" s="21">
        <v>2383</v>
      </c>
      <c r="V4051" s="21">
        <v>148841</v>
      </c>
      <c r="W4051" s="34">
        <v>37994</v>
      </c>
      <c r="X4051" s="34">
        <v>48877</v>
      </c>
      <c r="Y4051" s="109"/>
      <c r="Z4051" s="70" t="s">
        <v>4927</v>
      </c>
      <c r="AA4051" s="20" t="s">
        <v>4926</v>
      </c>
      <c r="AB4051" s="113" t="s">
        <v>8002</v>
      </c>
      <c r="AC4051" s="19"/>
      <c r="AD4051" s="22"/>
      <c r="AE4051" s="34">
        <v>44221</v>
      </c>
    </row>
    <row r="4052" spans="2:31" x14ac:dyDescent="0.2">
      <c r="B4052" s="14" t="s">
        <v>8072</v>
      </c>
      <c r="C4052" s="33" t="s">
        <v>8071</v>
      </c>
      <c r="D4052" s="16" t="s">
        <v>8068</v>
      </c>
      <c r="E4052" s="103" t="s">
        <v>26</v>
      </c>
      <c r="F4052" s="18" t="s">
        <v>26</v>
      </c>
      <c r="G4052" s="111" t="s">
        <v>590</v>
      </c>
      <c r="H4052" s="102" t="s">
        <v>4511</v>
      </c>
      <c r="I4052" s="21">
        <v>8689158</v>
      </c>
      <c r="J4052" s="71">
        <v>102.301</v>
      </c>
      <c r="K4052" s="21">
        <v>8933747</v>
      </c>
      <c r="L4052" s="21">
        <v>8732822</v>
      </c>
      <c r="M4052" s="21">
        <v>8725826</v>
      </c>
      <c r="N4052" s="21"/>
      <c r="O4052" s="21">
        <v>-4657</v>
      </c>
      <c r="P4052" s="21"/>
      <c r="Q4052" s="21"/>
      <c r="R4052" s="22">
        <v>4</v>
      </c>
      <c r="S4052" s="22">
        <v>3.923</v>
      </c>
      <c r="T4052" s="20" t="s">
        <v>5189</v>
      </c>
      <c r="U4052" s="21">
        <v>29109</v>
      </c>
      <c r="V4052" s="21">
        <v>349313</v>
      </c>
      <c r="W4052" s="34">
        <v>40556</v>
      </c>
      <c r="X4052" s="34">
        <v>50339</v>
      </c>
      <c r="Y4052" s="109"/>
      <c r="Z4052" s="70" t="s">
        <v>4927</v>
      </c>
      <c r="AA4052" s="20" t="s">
        <v>4926</v>
      </c>
      <c r="AB4052" s="113" t="s">
        <v>7973</v>
      </c>
      <c r="AC4052" s="19"/>
      <c r="AD4052" s="22"/>
      <c r="AE4052" s="28">
        <v>42644</v>
      </c>
    </row>
    <row r="4053" spans="2:31" x14ac:dyDescent="0.2">
      <c r="B4053" s="14" t="s">
        <v>8070</v>
      </c>
      <c r="C4053" s="33" t="s">
        <v>8069</v>
      </c>
      <c r="D4053" s="16" t="s">
        <v>8068</v>
      </c>
      <c r="E4053" s="103" t="s">
        <v>26</v>
      </c>
      <c r="F4053" s="18" t="s">
        <v>26</v>
      </c>
      <c r="G4053" s="111" t="s">
        <v>590</v>
      </c>
      <c r="H4053" s="102" t="s">
        <v>4511</v>
      </c>
      <c r="I4053" s="21">
        <v>2903717</v>
      </c>
      <c r="J4053" s="71">
        <v>102.258</v>
      </c>
      <c r="K4053" s="21">
        <v>2984216</v>
      </c>
      <c r="L4053" s="21">
        <v>2918309</v>
      </c>
      <c r="M4053" s="21">
        <v>2916685</v>
      </c>
      <c r="N4053" s="21"/>
      <c r="O4053" s="21">
        <v>-1624</v>
      </c>
      <c r="P4053" s="21"/>
      <c r="Q4053" s="21"/>
      <c r="R4053" s="22">
        <v>4</v>
      </c>
      <c r="S4053" s="22">
        <v>3.915</v>
      </c>
      <c r="T4053" s="20" t="s">
        <v>5189</v>
      </c>
      <c r="U4053" s="21">
        <v>9728</v>
      </c>
      <c r="V4053" s="21">
        <v>116733</v>
      </c>
      <c r="W4053" s="34">
        <v>40556</v>
      </c>
      <c r="X4053" s="34">
        <v>50217</v>
      </c>
      <c r="Y4053" s="109"/>
      <c r="Z4053" s="70" t="s">
        <v>4927</v>
      </c>
      <c r="AA4053" s="20" t="s">
        <v>4926</v>
      </c>
      <c r="AB4053" s="113" t="s">
        <v>7973</v>
      </c>
      <c r="AC4053" s="19"/>
      <c r="AD4053" s="22"/>
      <c r="AE4053" s="34">
        <v>42795</v>
      </c>
    </row>
    <row r="4054" spans="2:31" x14ac:dyDescent="0.2">
      <c r="B4054" s="14" t="s">
        <v>8067</v>
      </c>
      <c r="C4054" s="33" t="s">
        <v>8066</v>
      </c>
      <c r="D4054" s="16" t="s">
        <v>8063</v>
      </c>
      <c r="E4054" s="103" t="s">
        <v>26</v>
      </c>
      <c r="F4054" s="18" t="s">
        <v>26</v>
      </c>
      <c r="G4054" s="111" t="s">
        <v>590</v>
      </c>
      <c r="H4054" s="102" t="s">
        <v>6701</v>
      </c>
      <c r="I4054" s="21">
        <v>319526</v>
      </c>
      <c r="J4054" s="71">
        <v>70.790000000000006</v>
      </c>
      <c r="K4054" s="21">
        <v>223366</v>
      </c>
      <c r="L4054" s="21">
        <v>315533</v>
      </c>
      <c r="M4054" s="21">
        <v>315792</v>
      </c>
      <c r="N4054" s="21"/>
      <c r="O4054" s="21">
        <v>259</v>
      </c>
      <c r="P4054" s="21"/>
      <c r="Q4054" s="21"/>
      <c r="R4054" s="22">
        <v>1.56</v>
      </c>
      <c r="S4054" s="22">
        <v>1.5149999999999999</v>
      </c>
      <c r="T4054" s="20" t="s">
        <v>5189</v>
      </c>
      <c r="U4054" s="21">
        <v>82</v>
      </c>
      <c r="V4054" s="21">
        <v>5091</v>
      </c>
      <c r="W4054" s="34">
        <v>37965</v>
      </c>
      <c r="X4054" s="34">
        <v>48635</v>
      </c>
      <c r="Y4054" s="109"/>
      <c r="Z4054" s="70" t="s">
        <v>4927</v>
      </c>
      <c r="AA4054" s="20" t="s">
        <v>4926</v>
      </c>
      <c r="AB4054" s="113" t="s">
        <v>8002</v>
      </c>
      <c r="AC4054" s="19"/>
      <c r="AD4054" s="22"/>
      <c r="AE4054" s="34">
        <v>43094</v>
      </c>
    </row>
    <row r="4055" spans="2:31" x14ac:dyDescent="0.2">
      <c r="B4055" s="14" t="s">
        <v>8065</v>
      </c>
      <c r="C4055" s="33" t="s">
        <v>8064</v>
      </c>
      <c r="D4055" s="16" t="s">
        <v>8063</v>
      </c>
      <c r="E4055" s="103" t="s">
        <v>26</v>
      </c>
      <c r="F4055" s="18" t="s">
        <v>26</v>
      </c>
      <c r="G4055" s="111" t="s">
        <v>590</v>
      </c>
      <c r="H4055" s="102" t="s">
        <v>7244</v>
      </c>
      <c r="I4055" s="21">
        <v>3417897</v>
      </c>
      <c r="J4055" s="71">
        <v>91.697999999999993</v>
      </c>
      <c r="K4055" s="21">
        <v>3134157</v>
      </c>
      <c r="L4055" s="21">
        <v>3417897</v>
      </c>
      <c r="M4055" s="21">
        <v>3417897</v>
      </c>
      <c r="N4055" s="21"/>
      <c r="O4055" s="21"/>
      <c r="P4055" s="21"/>
      <c r="Q4055" s="21"/>
      <c r="R4055" s="22">
        <v>1.1100000000000001</v>
      </c>
      <c r="S4055" s="22">
        <v>1.095</v>
      </c>
      <c r="T4055" s="20" t="s">
        <v>5189</v>
      </c>
      <c r="U4055" s="21">
        <v>632</v>
      </c>
      <c r="V4055" s="21">
        <v>39548</v>
      </c>
      <c r="W4055" s="34">
        <v>37994</v>
      </c>
      <c r="X4055" s="34">
        <v>48969</v>
      </c>
      <c r="Y4055" s="109"/>
      <c r="Z4055" s="70" t="s">
        <v>4927</v>
      </c>
      <c r="AA4055" s="20" t="s">
        <v>4926</v>
      </c>
      <c r="AB4055" s="113" t="s">
        <v>8002</v>
      </c>
      <c r="AC4055" s="19"/>
      <c r="AD4055" s="22"/>
      <c r="AE4055" s="34">
        <v>48054</v>
      </c>
    </row>
    <row r="4056" spans="2:31" x14ac:dyDescent="0.2">
      <c r="B4056" s="14" t="s">
        <v>8062</v>
      </c>
      <c r="C4056" s="33" t="s">
        <v>8061</v>
      </c>
      <c r="D4056" s="16" t="s">
        <v>8056</v>
      </c>
      <c r="E4056" s="103" t="s">
        <v>26</v>
      </c>
      <c r="F4056" s="18" t="s">
        <v>26</v>
      </c>
      <c r="G4056" s="111" t="s">
        <v>590</v>
      </c>
      <c r="H4056" s="102" t="s">
        <v>4511</v>
      </c>
      <c r="I4056" s="21">
        <v>4600000</v>
      </c>
      <c r="J4056" s="71">
        <v>96.373000000000005</v>
      </c>
      <c r="K4056" s="21">
        <v>4433167</v>
      </c>
      <c r="L4056" s="21">
        <v>4600000</v>
      </c>
      <c r="M4056" s="21">
        <v>4600000</v>
      </c>
      <c r="N4056" s="21"/>
      <c r="O4056" s="21"/>
      <c r="P4056" s="21"/>
      <c r="Q4056" s="21"/>
      <c r="R4056" s="22">
        <v>5.4820000000000002</v>
      </c>
      <c r="S4056" s="22">
        <v>5.5</v>
      </c>
      <c r="T4056" s="20" t="s">
        <v>5189</v>
      </c>
      <c r="U4056" s="21">
        <v>21014</v>
      </c>
      <c r="V4056" s="21">
        <v>252172</v>
      </c>
      <c r="W4056" s="34">
        <v>38301</v>
      </c>
      <c r="X4056" s="34">
        <v>49303</v>
      </c>
      <c r="Y4056" s="109"/>
      <c r="Z4056" s="70" t="s">
        <v>4927</v>
      </c>
      <c r="AA4056" s="20" t="s">
        <v>4926</v>
      </c>
      <c r="AB4056" s="113" t="s">
        <v>8002</v>
      </c>
      <c r="AC4056" s="19"/>
      <c r="AD4056" s="22"/>
      <c r="AE4056" s="34">
        <v>42705</v>
      </c>
    </row>
    <row r="4057" spans="2:31" x14ac:dyDescent="0.2">
      <c r="B4057" s="14" t="s">
        <v>8060</v>
      </c>
      <c r="C4057" s="33" t="s">
        <v>8059</v>
      </c>
      <c r="D4057" s="16" t="s">
        <v>8056</v>
      </c>
      <c r="E4057" s="103" t="s">
        <v>26</v>
      </c>
      <c r="F4057" s="18" t="s">
        <v>26</v>
      </c>
      <c r="G4057" s="111" t="s">
        <v>590</v>
      </c>
      <c r="H4057" s="102" t="s">
        <v>4511</v>
      </c>
      <c r="I4057" s="21">
        <v>3059966</v>
      </c>
      <c r="J4057" s="71">
        <v>101.169</v>
      </c>
      <c r="K4057" s="21">
        <v>3095765</v>
      </c>
      <c r="L4057" s="21">
        <v>3060000</v>
      </c>
      <c r="M4057" s="21">
        <v>3052041</v>
      </c>
      <c r="N4057" s="21"/>
      <c r="O4057" s="21">
        <v>-7959</v>
      </c>
      <c r="P4057" s="21"/>
      <c r="Q4057" s="21"/>
      <c r="R4057" s="22">
        <v>5.2309999999999999</v>
      </c>
      <c r="S4057" s="22">
        <v>5.2430000000000003</v>
      </c>
      <c r="T4057" s="20" t="s">
        <v>5189</v>
      </c>
      <c r="U4057" s="21">
        <v>13339</v>
      </c>
      <c r="V4057" s="21">
        <v>160069</v>
      </c>
      <c r="W4057" s="34">
        <v>38366</v>
      </c>
      <c r="X4057" s="34">
        <v>49454</v>
      </c>
      <c r="Y4057" s="109"/>
      <c r="Z4057" s="70" t="s">
        <v>4927</v>
      </c>
      <c r="AA4057" s="20" t="s">
        <v>4926</v>
      </c>
      <c r="AB4057" s="113" t="s">
        <v>8002</v>
      </c>
      <c r="AC4057" s="19"/>
      <c r="AD4057" s="22"/>
      <c r="AE4057" s="34">
        <v>42125</v>
      </c>
    </row>
    <row r="4058" spans="2:31" x14ac:dyDescent="0.2">
      <c r="B4058" s="14" t="s">
        <v>8058</v>
      </c>
      <c r="C4058" s="33" t="s">
        <v>8057</v>
      </c>
      <c r="D4058" s="16" t="s">
        <v>8056</v>
      </c>
      <c r="E4058" s="103" t="s">
        <v>26</v>
      </c>
      <c r="F4058" s="18" t="s">
        <v>26</v>
      </c>
      <c r="G4058" s="111" t="s">
        <v>590</v>
      </c>
      <c r="H4058" s="102" t="s">
        <v>6692</v>
      </c>
      <c r="I4058" s="21">
        <v>12352856</v>
      </c>
      <c r="J4058" s="71">
        <v>69.518000000000001</v>
      </c>
      <c r="K4058" s="21">
        <v>10427730</v>
      </c>
      <c r="L4058" s="21">
        <v>15000000</v>
      </c>
      <c r="M4058" s="21">
        <v>12560917</v>
      </c>
      <c r="N4058" s="21"/>
      <c r="O4058" s="21">
        <v>156071</v>
      </c>
      <c r="P4058" s="21">
        <v>295046</v>
      </c>
      <c r="Q4058" s="21"/>
      <c r="R4058" s="22">
        <v>5.5039999999999996</v>
      </c>
      <c r="S4058" s="22">
        <v>10.029999999999999</v>
      </c>
      <c r="T4058" s="20" t="s">
        <v>5189</v>
      </c>
      <c r="U4058" s="21">
        <v>68796</v>
      </c>
      <c r="V4058" s="21">
        <v>678837</v>
      </c>
      <c r="W4058" s="34">
        <v>38699</v>
      </c>
      <c r="X4058" s="34">
        <v>49699</v>
      </c>
      <c r="Y4058" s="109"/>
      <c r="Z4058" s="70" t="s">
        <v>4927</v>
      </c>
      <c r="AA4058" s="20" t="s">
        <v>4926</v>
      </c>
      <c r="AB4058" s="113" t="s">
        <v>8002</v>
      </c>
      <c r="AC4058" s="19"/>
      <c r="AD4058" s="22"/>
      <c r="AE4058" s="34">
        <v>45347</v>
      </c>
    </row>
    <row r="4059" spans="2:31" x14ac:dyDescent="0.2">
      <c r="B4059" s="14" t="s">
        <v>8055</v>
      </c>
      <c r="C4059" s="33" t="s">
        <v>8054</v>
      </c>
      <c r="D4059" s="16" t="s">
        <v>8009</v>
      </c>
      <c r="E4059" s="103" t="s">
        <v>26</v>
      </c>
      <c r="F4059" s="18" t="s">
        <v>26</v>
      </c>
      <c r="G4059" s="111" t="s">
        <v>590</v>
      </c>
      <c r="H4059" s="102" t="s">
        <v>4511</v>
      </c>
      <c r="I4059" s="21">
        <v>2045732</v>
      </c>
      <c r="J4059" s="71">
        <v>99.287000000000006</v>
      </c>
      <c r="K4059" s="21">
        <v>2031192</v>
      </c>
      <c r="L4059" s="21">
        <v>2045785</v>
      </c>
      <c r="M4059" s="21">
        <v>2042123</v>
      </c>
      <c r="N4059" s="21"/>
      <c r="O4059" s="21">
        <v>-3661</v>
      </c>
      <c r="P4059" s="21"/>
      <c r="Q4059" s="21"/>
      <c r="R4059" s="22">
        <v>4.2130000000000001</v>
      </c>
      <c r="S4059" s="22">
        <v>4.1849999999999996</v>
      </c>
      <c r="T4059" s="20" t="s">
        <v>5189</v>
      </c>
      <c r="U4059" s="21">
        <v>7182</v>
      </c>
      <c r="V4059" s="21">
        <v>86189</v>
      </c>
      <c r="W4059" s="34">
        <v>37999</v>
      </c>
      <c r="X4059" s="34">
        <v>48329</v>
      </c>
      <c r="Y4059" s="109"/>
      <c r="Z4059" s="70" t="s">
        <v>4927</v>
      </c>
      <c r="AA4059" s="20" t="s">
        <v>4926</v>
      </c>
      <c r="AB4059" s="113" t="s">
        <v>8002</v>
      </c>
      <c r="AC4059" s="19"/>
      <c r="AD4059" s="22"/>
      <c r="AE4059" s="34">
        <v>42156</v>
      </c>
    </row>
    <row r="4060" spans="2:31" x14ac:dyDescent="0.2">
      <c r="B4060" s="14" t="s">
        <v>8053</v>
      </c>
      <c r="C4060" s="33" t="s">
        <v>8052</v>
      </c>
      <c r="D4060" s="16" t="s">
        <v>8047</v>
      </c>
      <c r="E4060" s="103" t="s">
        <v>26</v>
      </c>
      <c r="F4060" s="18" t="s">
        <v>26</v>
      </c>
      <c r="G4060" s="111" t="s">
        <v>590</v>
      </c>
      <c r="H4060" s="102" t="s">
        <v>4511</v>
      </c>
      <c r="I4060" s="21">
        <v>4855590</v>
      </c>
      <c r="J4060" s="71">
        <v>97.872</v>
      </c>
      <c r="K4060" s="21">
        <v>4758231</v>
      </c>
      <c r="L4060" s="21">
        <v>4861667</v>
      </c>
      <c r="M4060" s="21">
        <v>4827797</v>
      </c>
      <c r="N4060" s="21"/>
      <c r="O4060" s="21">
        <v>-33870</v>
      </c>
      <c r="P4060" s="21"/>
      <c r="Q4060" s="21"/>
      <c r="R4060" s="22">
        <v>4.7</v>
      </c>
      <c r="S4060" s="22">
        <v>5.31</v>
      </c>
      <c r="T4060" s="20" t="s">
        <v>5189</v>
      </c>
      <c r="U4060" s="21">
        <v>19042</v>
      </c>
      <c r="V4060" s="21">
        <v>263087</v>
      </c>
      <c r="W4060" s="34">
        <v>40275</v>
      </c>
      <c r="X4060" s="34">
        <v>49759</v>
      </c>
      <c r="Y4060" s="109"/>
      <c r="Z4060" s="70" t="s">
        <v>4927</v>
      </c>
      <c r="AA4060" s="20" t="s">
        <v>4926</v>
      </c>
      <c r="AB4060" s="113" t="s">
        <v>7973</v>
      </c>
      <c r="AC4060" s="19"/>
      <c r="AD4060" s="22"/>
      <c r="AE4060" s="34">
        <v>43221</v>
      </c>
    </row>
    <row r="4061" spans="2:31" x14ac:dyDescent="0.2">
      <c r="B4061" s="14" t="s">
        <v>8051</v>
      </c>
      <c r="C4061" s="33" t="s">
        <v>8050</v>
      </c>
      <c r="D4061" s="16" t="s">
        <v>8047</v>
      </c>
      <c r="E4061" s="103" t="s">
        <v>26</v>
      </c>
      <c r="F4061" s="18" t="s">
        <v>26</v>
      </c>
      <c r="G4061" s="111" t="s">
        <v>590</v>
      </c>
      <c r="H4061" s="102" t="s">
        <v>4511</v>
      </c>
      <c r="I4061" s="21">
        <v>2891195</v>
      </c>
      <c r="J4061" s="71">
        <v>98.963999999999999</v>
      </c>
      <c r="K4061" s="21">
        <v>2863019</v>
      </c>
      <c r="L4061" s="21">
        <v>2893002</v>
      </c>
      <c r="M4061" s="21">
        <v>2892318</v>
      </c>
      <c r="N4061" s="21"/>
      <c r="O4061" s="21">
        <v>777</v>
      </c>
      <c r="P4061" s="21"/>
      <c r="Q4061" s="21"/>
      <c r="R4061" s="22">
        <v>3.06</v>
      </c>
      <c r="S4061" s="22">
        <v>2.9889999999999999</v>
      </c>
      <c r="T4061" s="20" t="s">
        <v>5189</v>
      </c>
      <c r="U4061" s="21">
        <v>7377</v>
      </c>
      <c r="V4061" s="21">
        <v>85843</v>
      </c>
      <c r="W4061" s="34">
        <v>40632</v>
      </c>
      <c r="X4061" s="34">
        <v>49516</v>
      </c>
      <c r="Y4061" s="109"/>
      <c r="Z4061" s="70" t="s">
        <v>4927</v>
      </c>
      <c r="AA4061" s="20" t="s">
        <v>4926</v>
      </c>
      <c r="AB4061" s="113" t="s">
        <v>7973</v>
      </c>
      <c r="AC4061" s="19"/>
      <c r="AD4061" s="22"/>
      <c r="AE4061" s="34">
        <v>43101</v>
      </c>
    </row>
    <row r="4062" spans="2:31" x14ac:dyDescent="0.2">
      <c r="B4062" s="14" t="s">
        <v>8049</v>
      </c>
      <c r="C4062" s="33" t="s">
        <v>8048</v>
      </c>
      <c r="D4062" s="16" t="s">
        <v>8047</v>
      </c>
      <c r="E4062" s="103" t="s">
        <v>26</v>
      </c>
      <c r="F4062" s="18" t="s">
        <v>26</v>
      </c>
      <c r="G4062" s="111" t="s">
        <v>590</v>
      </c>
      <c r="H4062" s="102" t="s">
        <v>4511</v>
      </c>
      <c r="I4062" s="21">
        <v>3072434</v>
      </c>
      <c r="J4062" s="71">
        <v>102.623</v>
      </c>
      <c r="K4062" s="21">
        <v>3126637</v>
      </c>
      <c r="L4062" s="21">
        <v>3046727</v>
      </c>
      <c r="M4062" s="21">
        <v>3062949</v>
      </c>
      <c r="N4062" s="21"/>
      <c r="O4062" s="21">
        <v>-5112</v>
      </c>
      <c r="P4062" s="21"/>
      <c r="Q4062" s="21"/>
      <c r="R4062" s="22">
        <v>4</v>
      </c>
      <c r="S4062" s="22">
        <v>3.4889999999999999</v>
      </c>
      <c r="T4062" s="20" t="s">
        <v>5189</v>
      </c>
      <c r="U4062" s="21">
        <v>10156</v>
      </c>
      <c r="V4062" s="21">
        <v>121869</v>
      </c>
      <c r="W4062" s="34">
        <v>40711</v>
      </c>
      <c r="X4062" s="34">
        <v>50247</v>
      </c>
      <c r="Y4062" s="109"/>
      <c r="Z4062" s="70" t="s">
        <v>4927</v>
      </c>
      <c r="AA4062" s="20" t="s">
        <v>4926</v>
      </c>
      <c r="AB4062" s="113" t="s">
        <v>7973</v>
      </c>
      <c r="AC4062" s="19"/>
      <c r="AD4062" s="22"/>
      <c r="AE4062" s="34">
        <v>42401</v>
      </c>
    </row>
    <row r="4063" spans="2:31" x14ac:dyDescent="0.2">
      <c r="B4063" s="14" t="s">
        <v>8046</v>
      </c>
      <c r="C4063" s="33" t="s">
        <v>8045</v>
      </c>
      <c r="D4063" s="16" t="s">
        <v>8040</v>
      </c>
      <c r="E4063" s="103" t="s">
        <v>26</v>
      </c>
      <c r="F4063" s="18" t="s">
        <v>26</v>
      </c>
      <c r="G4063" s="111" t="s">
        <v>590</v>
      </c>
      <c r="H4063" s="102" t="s">
        <v>6692</v>
      </c>
      <c r="I4063" s="21">
        <v>1999979</v>
      </c>
      <c r="J4063" s="71">
        <v>74.611999999999995</v>
      </c>
      <c r="K4063" s="21">
        <v>1492232</v>
      </c>
      <c r="L4063" s="21">
        <v>2000000</v>
      </c>
      <c r="M4063" s="21">
        <v>2012760</v>
      </c>
      <c r="N4063" s="21"/>
      <c r="O4063" s="21">
        <v>12760</v>
      </c>
      <c r="P4063" s="21"/>
      <c r="Q4063" s="21"/>
      <c r="R4063" s="22">
        <v>5.4509999999999996</v>
      </c>
      <c r="S4063" s="22">
        <v>5.5579999999999998</v>
      </c>
      <c r="T4063" s="20" t="s">
        <v>5189</v>
      </c>
      <c r="U4063" s="21">
        <v>9085</v>
      </c>
      <c r="V4063" s="21">
        <v>109015</v>
      </c>
      <c r="W4063" s="34">
        <v>38414</v>
      </c>
      <c r="X4063" s="34">
        <v>49454</v>
      </c>
      <c r="Y4063" s="109"/>
      <c r="Z4063" s="70" t="s">
        <v>4927</v>
      </c>
      <c r="AA4063" s="20" t="s">
        <v>4926</v>
      </c>
      <c r="AB4063" s="113" t="s">
        <v>8002</v>
      </c>
      <c r="AC4063" s="19"/>
      <c r="AD4063" s="22"/>
      <c r="AE4063" s="34">
        <v>48700</v>
      </c>
    </row>
    <row r="4064" spans="2:31" x14ac:dyDescent="0.2">
      <c r="B4064" s="14" t="s">
        <v>8044</v>
      </c>
      <c r="C4064" s="33" t="s">
        <v>8043</v>
      </c>
      <c r="D4064" s="16" t="s">
        <v>8040</v>
      </c>
      <c r="E4064" s="103" t="s">
        <v>26</v>
      </c>
      <c r="F4064" s="18" t="s">
        <v>26</v>
      </c>
      <c r="G4064" s="111" t="s">
        <v>590</v>
      </c>
      <c r="H4064" s="102" t="s">
        <v>6692</v>
      </c>
      <c r="I4064" s="21">
        <v>14210000</v>
      </c>
      <c r="J4064" s="71">
        <v>50.968000000000004</v>
      </c>
      <c r="K4064" s="21">
        <v>7242553</v>
      </c>
      <c r="L4064" s="21">
        <v>14210000</v>
      </c>
      <c r="M4064" s="21">
        <v>12857801</v>
      </c>
      <c r="N4064" s="21"/>
      <c r="O4064" s="21">
        <v>229678</v>
      </c>
      <c r="P4064" s="21"/>
      <c r="Q4064" s="21"/>
      <c r="R4064" s="22">
        <v>5.8250000000000002</v>
      </c>
      <c r="S4064" s="22">
        <v>8.1359999999999992</v>
      </c>
      <c r="T4064" s="20" t="s">
        <v>5189</v>
      </c>
      <c r="U4064" s="21">
        <v>68978</v>
      </c>
      <c r="V4064" s="21">
        <v>705289</v>
      </c>
      <c r="W4064" s="34">
        <v>38695</v>
      </c>
      <c r="X4064" s="34">
        <v>49730</v>
      </c>
      <c r="Y4064" s="109"/>
      <c r="Z4064" s="70" t="s">
        <v>4927</v>
      </c>
      <c r="AA4064" s="20" t="s">
        <v>4926</v>
      </c>
      <c r="AB4064" s="113" t="s">
        <v>8002</v>
      </c>
      <c r="AC4064" s="19"/>
      <c r="AD4064" s="22"/>
      <c r="AE4064" s="34">
        <v>43763</v>
      </c>
    </row>
    <row r="4065" spans="2:31" x14ac:dyDescent="0.2">
      <c r="B4065" s="14" t="s">
        <v>8042</v>
      </c>
      <c r="C4065" s="33" t="s">
        <v>8041</v>
      </c>
      <c r="D4065" s="16" t="s">
        <v>8040</v>
      </c>
      <c r="E4065" s="103" t="s">
        <v>26</v>
      </c>
      <c r="F4065" s="18" t="s">
        <v>26</v>
      </c>
      <c r="G4065" s="111" t="s">
        <v>590</v>
      </c>
      <c r="H4065" s="102" t="s">
        <v>6692</v>
      </c>
      <c r="I4065" s="21">
        <v>6999986</v>
      </c>
      <c r="J4065" s="71">
        <v>62.008000000000003</v>
      </c>
      <c r="K4065" s="21">
        <v>4340525</v>
      </c>
      <c r="L4065" s="21">
        <v>7000000</v>
      </c>
      <c r="M4065" s="21">
        <v>5547272</v>
      </c>
      <c r="N4065" s="21"/>
      <c r="O4065" s="21">
        <v>-26939</v>
      </c>
      <c r="P4065" s="21"/>
      <c r="Q4065" s="21"/>
      <c r="R4065" s="22">
        <v>6.1660000000000004</v>
      </c>
      <c r="S4065" s="22">
        <v>8.1289999999999996</v>
      </c>
      <c r="T4065" s="20" t="s">
        <v>5189</v>
      </c>
      <c r="U4065" s="21">
        <v>35968</v>
      </c>
      <c r="V4065" s="21">
        <v>431620</v>
      </c>
      <c r="W4065" s="34">
        <v>38782</v>
      </c>
      <c r="X4065" s="34">
        <v>49820</v>
      </c>
      <c r="Y4065" s="109"/>
      <c r="Z4065" s="70" t="s">
        <v>4927</v>
      </c>
      <c r="AA4065" s="20" t="s">
        <v>4926</v>
      </c>
      <c r="AB4065" s="113" t="s">
        <v>8002</v>
      </c>
      <c r="AC4065" s="19"/>
      <c r="AD4065" s="22"/>
      <c r="AE4065" s="31"/>
    </row>
    <row r="4066" spans="2:31" x14ac:dyDescent="0.2">
      <c r="B4066" s="14" t="s">
        <v>8039</v>
      </c>
      <c r="C4066" s="33" t="s">
        <v>8038</v>
      </c>
      <c r="D4066" s="16" t="s">
        <v>8035</v>
      </c>
      <c r="E4066" s="103" t="s">
        <v>26</v>
      </c>
      <c r="F4066" s="18" t="s">
        <v>26</v>
      </c>
      <c r="G4066" s="111" t="s">
        <v>590</v>
      </c>
      <c r="H4066" s="102" t="s">
        <v>6696</v>
      </c>
      <c r="I4066" s="21">
        <v>1343494</v>
      </c>
      <c r="J4066" s="71">
        <v>74.36</v>
      </c>
      <c r="K4066" s="21">
        <v>999022</v>
      </c>
      <c r="L4066" s="21">
        <v>1343494</v>
      </c>
      <c r="M4066" s="21">
        <v>1343494</v>
      </c>
      <c r="N4066" s="21"/>
      <c r="O4066" s="21"/>
      <c r="P4066" s="21"/>
      <c r="Q4066" s="21"/>
      <c r="R4066" s="22">
        <v>1.3049999999999999</v>
      </c>
      <c r="S4066" s="22">
        <v>2.6589999999999998</v>
      </c>
      <c r="T4066" s="20" t="s">
        <v>5189</v>
      </c>
      <c r="U4066" s="21">
        <v>292</v>
      </c>
      <c r="V4066" s="21">
        <v>18202</v>
      </c>
      <c r="W4066" s="34">
        <v>37972</v>
      </c>
      <c r="X4066" s="34">
        <v>48938</v>
      </c>
      <c r="Y4066" s="109"/>
      <c r="Z4066" s="70" t="s">
        <v>4927</v>
      </c>
      <c r="AA4066" s="20" t="s">
        <v>4926</v>
      </c>
      <c r="AB4066" s="113" t="s">
        <v>8002</v>
      </c>
      <c r="AC4066" s="19"/>
      <c r="AD4066" s="22"/>
      <c r="AE4066" s="34">
        <v>48908</v>
      </c>
    </row>
    <row r="4067" spans="2:31" x14ac:dyDescent="0.2">
      <c r="B4067" s="14" t="s">
        <v>8037</v>
      </c>
      <c r="C4067" s="33" t="s">
        <v>8036</v>
      </c>
      <c r="D4067" s="16" t="s">
        <v>8035</v>
      </c>
      <c r="E4067" s="103" t="s">
        <v>26</v>
      </c>
      <c r="F4067" s="18" t="s">
        <v>26</v>
      </c>
      <c r="G4067" s="111" t="s">
        <v>590</v>
      </c>
      <c r="H4067" s="102" t="s">
        <v>6692</v>
      </c>
      <c r="I4067" s="21">
        <v>1357200</v>
      </c>
      <c r="J4067" s="71">
        <v>58.746000000000002</v>
      </c>
      <c r="K4067" s="21">
        <v>797304</v>
      </c>
      <c r="L4067" s="21">
        <v>1357199</v>
      </c>
      <c r="M4067" s="21">
        <v>1177804</v>
      </c>
      <c r="N4067" s="21"/>
      <c r="O4067" s="21">
        <v>-1534</v>
      </c>
      <c r="P4067" s="21"/>
      <c r="Q4067" s="21"/>
      <c r="R4067" s="22">
        <v>2.6850000000000001</v>
      </c>
      <c r="S4067" s="22">
        <v>4.9880000000000004</v>
      </c>
      <c r="T4067" s="20" t="s">
        <v>5189</v>
      </c>
      <c r="U4067" s="21">
        <v>607</v>
      </c>
      <c r="V4067" s="21">
        <v>37377</v>
      </c>
      <c r="W4067" s="34">
        <v>37972</v>
      </c>
      <c r="X4067" s="34">
        <v>48938</v>
      </c>
      <c r="Y4067" s="109"/>
      <c r="Z4067" s="70" t="s">
        <v>4927</v>
      </c>
      <c r="AA4067" s="20" t="s">
        <v>4926</v>
      </c>
      <c r="AB4067" s="113" t="s">
        <v>8002</v>
      </c>
      <c r="AC4067" s="19"/>
      <c r="AD4067" s="22"/>
      <c r="AE4067" s="34">
        <v>48908</v>
      </c>
    </row>
    <row r="4068" spans="2:31" x14ac:dyDescent="0.2">
      <c r="B4068" s="14" t="s">
        <v>8034</v>
      </c>
      <c r="C4068" s="33" t="s">
        <v>8033</v>
      </c>
      <c r="D4068" s="16" t="s">
        <v>8032</v>
      </c>
      <c r="E4068" s="103" t="s">
        <v>26</v>
      </c>
      <c r="F4068" s="18" t="s">
        <v>26</v>
      </c>
      <c r="G4068" s="111" t="s">
        <v>590</v>
      </c>
      <c r="H4068" s="102" t="s">
        <v>4511</v>
      </c>
      <c r="I4068" s="21">
        <v>14697979</v>
      </c>
      <c r="J4068" s="71">
        <v>96.515000000000001</v>
      </c>
      <c r="K4068" s="21">
        <v>14219021</v>
      </c>
      <c r="L4068" s="21">
        <v>14732508</v>
      </c>
      <c r="M4068" s="21">
        <v>14591322</v>
      </c>
      <c r="N4068" s="21"/>
      <c r="O4068" s="21">
        <v>-141186</v>
      </c>
      <c r="P4068" s="21"/>
      <c r="Q4068" s="21"/>
      <c r="R4068" s="22">
        <v>5.7969999999999997</v>
      </c>
      <c r="S4068" s="22">
        <v>6.093</v>
      </c>
      <c r="T4068" s="20" t="s">
        <v>5189</v>
      </c>
      <c r="U4068" s="21">
        <v>71171</v>
      </c>
      <c r="V4068" s="21">
        <v>859958</v>
      </c>
      <c r="W4068" s="34">
        <v>37911</v>
      </c>
      <c r="X4068" s="34">
        <v>48816</v>
      </c>
      <c r="Y4068" s="109"/>
      <c r="Z4068" s="70" t="s">
        <v>4927</v>
      </c>
      <c r="AA4068" s="20" t="s">
        <v>4926</v>
      </c>
      <c r="AB4068" s="113" t="s">
        <v>8002</v>
      </c>
      <c r="AC4068" s="19"/>
      <c r="AD4068" s="22"/>
      <c r="AE4068" s="34">
        <v>43525</v>
      </c>
    </row>
    <row r="4069" spans="2:31" x14ac:dyDescent="0.2">
      <c r="B4069" s="14" t="s">
        <v>8031</v>
      </c>
      <c r="C4069" s="33" t="s">
        <v>8030</v>
      </c>
      <c r="D4069" s="16" t="s">
        <v>8029</v>
      </c>
      <c r="E4069" s="103" t="s">
        <v>26</v>
      </c>
      <c r="F4069" s="18" t="s">
        <v>26</v>
      </c>
      <c r="G4069" s="111" t="s">
        <v>590</v>
      </c>
      <c r="H4069" s="102" t="s">
        <v>7244</v>
      </c>
      <c r="I4069" s="21">
        <v>8082970</v>
      </c>
      <c r="J4069" s="71">
        <v>102.01900000000001</v>
      </c>
      <c r="K4069" s="21">
        <v>8249282</v>
      </c>
      <c r="L4069" s="21">
        <v>8086065</v>
      </c>
      <c r="M4069" s="21">
        <v>8141146</v>
      </c>
      <c r="N4069" s="21"/>
      <c r="O4069" s="21">
        <v>55081</v>
      </c>
      <c r="P4069" s="21"/>
      <c r="Q4069" s="21"/>
      <c r="R4069" s="22">
        <v>5.05</v>
      </c>
      <c r="S4069" s="22">
        <v>5.117</v>
      </c>
      <c r="T4069" s="20" t="s">
        <v>5189</v>
      </c>
      <c r="U4069" s="21">
        <v>34029</v>
      </c>
      <c r="V4069" s="21">
        <v>448592</v>
      </c>
      <c r="W4069" s="34">
        <v>37879</v>
      </c>
      <c r="X4069" s="34">
        <v>48847</v>
      </c>
      <c r="Y4069" s="109"/>
      <c r="Z4069" s="70" t="s">
        <v>4927</v>
      </c>
      <c r="AA4069" s="20" t="s">
        <v>4926</v>
      </c>
      <c r="AB4069" s="113" t="s">
        <v>8002</v>
      </c>
      <c r="AC4069" s="19"/>
      <c r="AD4069" s="22"/>
      <c r="AE4069" s="34">
        <v>43282</v>
      </c>
    </row>
    <row r="4070" spans="2:31" x14ac:dyDescent="0.2">
      <c r="B4070" s="14" t="s">
        <v>8028</v>
      </c>
      <c r="C4070" s="33" t="s">
        <v>8027</v>
      </c>
      <c r="D4070" s="16" t="s">
        <v>8009</v>
      </c>
      <c r="E4070" s="103" t="s">
        <v>26</v>
      </c>
      <c r="F4070" s="18" t="s">
        <v>26</v>
      </c>
      <c r="G4070" s="111" t="s">
        <v>590</v>
      </c>
      <c r="H4070" s="102" t="s">
        <v>4511</v>
      </c>
      <c r="I4070" s="21">
        <v>3224902</v>
      </c>
      <c r="J4070" s="71">
        <v>92.135000000000005</v>
      </c>
      <c r="K4070" s="21">
        <v>2971718</v>
      </c>
      <c r="L4070" s="21">
        <v>3225412</v>
      </c>
      <c r="M4070" s="21">
        <v>2988680</v>
      </c>
      <c r="N4070" s="21"/>
      <c r="O4070" s="21">
        <v>8506</v>
      </c>
      <c r="P4070" s="21"/>
      <c r="Q4070" s="21"/>
      <c r="R4070" s="22">
        <v>6.0839999999999996</v>
      </c>
      <c r="S4070" s="22">
        <v>7.944</v>
      </c>
      <c r="T4070" s="20" t="s">
        <v>5189</v>
      </c>
      <c r="U4070" s="21">
        <v>16353</v>
      </c>
      <c r="V4070" s="21">
        <v>196206</v>
      </c>
      <c r="W4070" s="34">
        <v>39203</v>
      </c>
      <c r="X4070" s="34">
        <v>48390</v>
      </c>
      <c r="Y4070" s="109"/>
      <c r="Z4070" s="70" t="s">
        <v>4927</v>
      </c>
      <c r="AA4070" s="20" t="s">
        <v>4926</v>
      </c>
      <c r="AB4070" s="113" t="s">
        <v>8002</v>
      </c>
      <c r="AC4070" s="19"/>
      <c r="AD4070" s="22"/>
      <c r="AE4070" s="34">
        <v>48085</v>
      </c>
    </row>
    <row r="4071" spans="2:31" x14ac:dyDescent="0.2">
      <c r="B4071" s="14" t="s">
        <v>8026</v>
      </c>
      <c r="C4071" s="33" t="s">
        <v>8025</v>
      </c>
      <c r="D4071" s="16" t="s">
        <v>8009</v>
      </c>
      <c r="E4071" s="103" t="s">
        <v>26</v>
      </c>
      <c r="F4071" s="18" t="s">
        <v>26</v>
      </c>
      <c r="G4071" s="111" t="s">
        <v>590</v>
      </c>
      <c r="H4071" s="102" t="s">
        <v>4511</v>
      </c>
      <c r="I4071" s="21">
        <v>2803477</v>
      </c>
      <c r="J4071" s="71">
        <v>103.169</v>
      </c>
      <c r="K4071" s="21">
        <v>2892380</v>
      </c>
      <c r="L4071" s="21">
        <v>2803531</v>
      </c>
      <c r="M4071" s="21">
        <v>2795912</v>
      </c>
      <c r="N4071" s="21"/>
      <c r="O4071" s="21">
        <v>-7618</v>
      </c>
      <c r="P4071" s="21"/>
      <c r="Q4071" s="21"/>
      <c r="R4071" s="22">
        <v>6.2279999999999998</v>
      </c>
      <c r="S4071" s="22">
        <v>6.2380000000000004</v>
      </c>
      <c r="T4071" s="20" t="s">
        <v>5189</v>
      </c>
      <c r="U4071" s="21">
        <v>14550</v>
      </c>
      <c r="V4071" s="21">
        <v>174481</v>
      </c>
      <c r="W4071" s="34">
        <v>37329</v>
      </c>
      <c r="X4071" s="34">
        <v>48329</v>
      </c>
      <c r="Y4071" s="109"/>
      <c r="Z4071" s="70" t="s">
        <v>4927</v>
      </c>
      <c r="AA4071" s="20" t="s">
        <v>4926</v>
      </c>
      <c r="AB4071" s="113" t="s">
        <v>8002</v>
      </c>
      <c r="AC4071" s="19"/>
      <c r="AD4071" s="22"/>
      <c r="AE4071" s="34">
        <v>45170</v>
      </c>
    </row>
    <row r="4072" spans="2:31" x14ac:dyDescent="0.2">
      <c r="B4072" s="14" t="s">
        <v>8024</v>
      </c>
      <c r="C4072" s="33" t="s">
        <v>8023</v>
      </c>
      <c r="D4072" s="16" t="s">
        <v>8022</v>
      </c>
      <c r="E4072" s="103" t="s">
        <v>26</v>
      </c>
      <c r="F4072" s="18" t="s">
        <v>26</v>
      </c>
      <c r="G4072" s="111" t="s">
        <v>590</v>
      </c>
      <c r="H4072" s="102" t="s">
        <v>4511</v>
      </c>
      <c r="I4072" s="21">
        <v>2469998</v>
      </c>
      <c r="J4072" s="71">
        <v>98.527000000000001</v>
      </c>
      <c r="K4072" s="21">
        <v>2434042</v>
      </c>
      <c r="L4072" s="21">
        <v>2470437</v>
      </c>
      <c r="M4072" s="21">
        <v>2506421</v>
      </c>
      <c r="N4072" s="21"/>
      <c r="O4072" s="21">
        <v>35985</v>
      </c>
      <c r="P4072" s="21"/>
      <c r="Q4072" s="21"/>
      <c r="R4072" s="22">
        <v>5.01</v>
      </c>
      <c r="S4072" s="22">
        <v>5.1040000000000001</v>
      </c>
      <c r="T4072" s="20" t="s">
        <v>5189</v>
      </c>
      <c r="U4072" s="21">
        <v>10314</v>
      </c>
      <c r="V4072" s="21">
        <v>123769</v>
      </c>
      <c r="W4072" s="34">
        <v>37685</v>
      </c>
      <c r="X4072" s="34">
        <v>48694</v>
      </c>
      <c r="Y4072" s="109"/>
      <c r="Z4072" s="70" t="s">
        <v>4927</v>
      </c>
      <c r="AA4072" s="20" t="s">
        <v>4926</v>
      </c>
      <c r="AB4072" s="113" t="s">
        <v>8002</v>
      </c>
      <c r="AC4072" s="19"/>
      <c r="AD4072" s="22"/>
      <c r="AE4072" s="34">
        <v>44348</v>
      </c>
    </row>
    <row r="4073" spans="2:31" x14ac:dyDescent="0.2">
      <c r="B4073" s="14" t="s">
        <v>8021</v>
      </c>
      <c r="C4073" s="33" t="s">
        <v>8020</v>
      </c>
      <c r="D4073" s="16" t="s">
        <v>8009</v>
      </c>
      <c r="E4073" s="103" t="s">
        <v>26</v>
      </c>
      <c r="F4073" s="18" t="s">
        <v>26</v>
      </c>
      <c r="G4073" s="111" t="s">
        <v>590</v>
      </c>
      <c r="H4073" s="102" t="s">
        <v>4511</v>
      </c>
      <c r="I4073" s="21">
        <v>312037</v>
      </c>
      <c r="J4073" s="71">
        <v>99.649000000000001</v>
      </c>
      <c r="K4073" s="21">
        <v>311411</v>
      </c>
      <c r="L4073" s="21">
        <v>312507</v>
      </c>
      <c r="M4073" s="21">
        <v>311566</v>
      </c>
      <c r="N4073" s="21"/>
      <c r="O4073" s="21">
        <v>-941</v>
      </c>
      <c r="P4073" s="21"/>
      <c r="Q4073" s="21"/>
      <c r="R4073" s="22">
        <v>4.59</v>
      </c>
      <c r="S4073" s="22">
        <v>4.6040000000000001</v>
      </c>
      <c r="T4073" s="20" t="s">
        <v>5189</v>
      </c>
      <c r="U4073" s="21">
        <v>1195</v>
      </c>
      <c r="V4073" s="21">
        <v>14341</v>
      </c>
      <c r="W4073" s="34">
        <v>38189</v>
      </c>
      <c r="X4073" s="34">
        <v>48085</v>
      </c>
      <c r="Y4073" s="109"/>
      <c r="Z4073" s="70" t="s">
        <v>4927</v>
      </c>
      <c r="AA4073" s="20" t="s">
        <v>4926</v>
      </c>
      <c r="AB4073" s="113" t="s">
        <v>8002</v>
      </c>
      <c r="AC4073" s="19"/>
      <c r="AD4073" s="22"/>
      <c r="AE4073" s="34">
        <v>41365</v>
      </c>
    </row>
    <row r="4074" spans="2:31" x14ac:dyDescent="0.2">
      <c r="B4074" s="14" t="s">
        <v>8019</v>
      </c>
      <c r="C4074" s="33" t="s">
        <v>8018</v>
      </c>
      <c r="D4074" s="16" t="s">
        <v>8009</v>
      </c>
      <c r="E4074" s="103" t="s">
        <v>26</v>
      </c>
      <c r="F4074" s="18" t="s">
        <v>26</v>
      </c>
      <c r="G4074" s="111" t="s">
        <v>590</v>
      </c>
      <c r="H4074" s="102" t="s">
        <v>4511</v>
      </c>
      <c r="I4074" s="21">
        <v>4997194</v>
      </c>
      <c r="J4074" s="71">
        <v>91.456999999999994</v>
      </c>
      <c r="K4074" s="21">
        <v>4572860</v>
      </c>
      <c r="L4074" s="21">
        <v>5000000</v>
      </c>
      <c r="M4074" s="21">
        <v>4979361</v>
      </c>
      <c r="N4074" s="21"/>
      <c r="O4074" s="21">
        <v>-20639</v>
      </c>
      <c r="P4074" s="21"/>
      <c r="Q4074" s="21"/>
      <c r="R4074" s="22">
        <v>5.72</v>
      </c>
      <c r="S4074" s="22">
        <v>5.7279999999999998</v>
      </c>
      <c r="T4074" s="20" t="s">
        <v>5189</v>
      </c>
      <c r="U4074" s="21">
        <v>23833</v>
      </c>
      <c r="V4074" s="21">
        <v>279769</v>
      </c>
      <c r="W4074" s="34">
        <v>37872</v>
      </c>
      <c r="X4074" s="34">
        <v>48877</v>
      </c>
      <c r="Y4074" s="109"/>
      <c r="Z4074" s="70" t="s">
        <v>4927</v>
      </c>
      <c r="AA4074" s="20" t="s">
        <v>4926</v>
      </c>
      <c r="AB4074" s="113" t="s">
        <v>8002</v>
      </c>
      <c r="AC4074" s="19"/>
      <c r="AD4074" s="22"/>
      <c r="AE4074" s="34">
        <v>43344</v>
      </c>
    </row>
    <row r="4075" spans="2:31" x14ac:dyDescent="0.2">
      <c r="B4075" s="14" t="s">
        <v>8017</v>
      </c>
      <c r="C4075" s="33" t="s">
        <v>8016</v>
      </c>
      <c r="D4075" s="16" t="s">
        <v>8009</v>
      </c>
      <c r="E4075" s="103" t="s">
        <v>26</v>
      </c>
      <c r="F4075" s="18" t="s">
        <v>26</v>
      </c>
      <c r="G4075" s="111" t="s">
        <v>590</v>
      </c>
      <c r="H4075" s="102" t="s">
        <v>4511</v>
      </c>
      <c r="I4075" s="21">
        <v>1166644</v>
      </c>
      <c r="J4075" s="71">
        <v>101.956</v>
      </c>
      <c r="K4075" s="21">
        <v>1189930</v>
      </c>
      <c r="L4075" s="21">
        <v>1167104</v>
      </c>
      <c r="M4075" s="21">
        <v>1164107</v>
      </c>
      <c r="N4075" s="21"/>
      <c r="O4075" s="21">
        <v>-2997</v>
      </c>
      <c r="P4075" s="21"/>
      <c r="Q4075" s="21"/>
      <c r="R4075" s="22">
        <v>4.53</v>
      </c>
      <c r="S4075" s="22">
        <v>4.5170000000000003</v>
      </c>
      <c r="T4075" s="20" t="s">
        <v>5189</v>
      </c>
      <c r="U4075" s="21">
        <v>4406</v>
      </c>
      <c r="V4075" s="21">
        <v>52870</v>
      </c>
      <c r="W4075" s="34">
        <v>37910</v>
      </c>
      <c r="X4075" s="34">
        <v>48085</v>
      </c>
      <c r="Y4075" s="109"/>
      <c r="Z4075" s="70" t="s">
        <v>4927</v>
      </c>
      <c r="AA4075" s="20" t="s">
        <v>4926</v>
      </c>
      <c r="AB4075" s="113" t="s">
        <v>8002</v>
      </c>
      <c r="AC4075" s="19"/>
      <c r="AD4075" s="22"/>
      <c r="AE4075" s="34">
        <v>41852</v>
      </c>
    </row>
    <row r="4076" spans="2:31" x14ac:dyDescent="0.2">
      <c r="B4076" s="14" t="s">
        <v>8015</v>
      </c>
      <c r="C4076" s="33" t="s">
        <v>8014</v>
      </c>
      <c r="D4076" s="16" t="s">
        <v>8009</v>
      </c>
      <c r="E4076" s="103" t="s">
        <v>26</v>
      </c>
      <c r="F4076" s="18" t="s">
        <v>26</v>
      </c>
      <c r="G4076" s="111" t="s">
        <v>590</v>
      </c>
      <c r="H4076" s="102" t="s">
        <v>6692</v>
      </c>
      <c r="I4076" s="21">
        <v>6916629</v>
      </c>
      <c r="J4076" s="71">
        <v>78.938999999999993</v>
      </c>
      <c r="K4076" s="21">
        <v>5525709</v>
      </c>
      <c r="L4076" s="21">
        <v>7000000</v>
      </c>
      <c r="M4076" s="21">
        <v>6744443</v>
      </c>
      <c r="N4076" s="21"/>
      <c r="O4076" s="21">
        <v>46648</v>
      </c>
      <c r="P4076" s="21"/>
      <c r="Q4076" s="21"/>
      <c r="R4076" s="22">
        <v>5.5</v>
      </c>
      <c r="S4076" s="22">
        <v>6.63</v>
      </c>
      <c r="T4076" s="20" t="s">
        <v>5189</v>
      </c>
      <c r="U4076" s="21">
        <v>32083</v>
      </c>
      <c r="V4076" s="21">
        <v>377045</v>
      </c>
      <c r="W4076" s="34">
        <v>37910</v>
      </c>
      <c r="X4076" s="34">
        <v>48908</v>
      </c>
      <c r="Y4076" s="109"/>
      <c r="Z4076" s="70" t="s">
        <v>4927</v>
      </c>
      <c r="AA4076" s="20" t="s">
        <v>4926</v>
      </c>
      <c r="AB4076" s="113" t="s">
        <v>8002</v>
      </c>
      <c r="AC4076" s="19"/>
      <c r="AD4076" s="22"/>
      <c r="AE4076" s="34">
        <v>45833</v>
      </c>
    </row>
    <row r="4077" spans="2:31" x14ac:dyDescent="0.2">
      <c r="B4077" s="14" t="s">
        <v>8013</v>
      </c>
      <c r="C4077" s="33" t="s">
        <v>8012</v>
      </c>
      <c r="D4077" s="16" t="s">
        <v>8009</v>
      </c>
      <c r="E4077" s="103" t="s">
        <v>26</v>
      </c>
      <c r="F4077" s="18" t="s">
        <v>26</v>
      </c>
      <c r="G4077" s="111" t="s">
        <v>590</v>
      </c>
      <c r="H4077" s="102" t="s">
        <v>4511</v>
      </c>
      <c r="I4077" s="21">
        <v>222663</v>
      </c>
      <c r="J4077" s="71">
        <v>98.930999999999997</v>
      </c>
      <c r="K4077" s="21">
        <v>220332</v>
      </c>
      <c r="L4077" s="21">
        <v>222713</v>
      </c>
      <c r="M4077" s="21">
        <v>222193</v>
      </c>
      <c r="N4077" s="21"/>
      <c r="O4077" s="21">
        <v>-519</v>
      </c>
      <c r="P4077" s="21"/>
      <c r="Q4077" s="21"/>
      <c r="R4077" s="22">
        <v>4.51</v>
      </c>
      <c r="S4077" s="22">
        <v>4.4800000000000004</v>
      </c>
      <c r="T4077" s="20" t="s">
        <v>5189</v>
      </c>
      <c r="U4077" s="21">
        <v>837</v>
      </c>
      <c r="V4077" s="21">
        <v>10044</v>
      </c>
      <c r="W4077" s="34">
        <v>37966</v>
      </c>
      <c r="X4077" s="34">
        <v>48269</v>
      </c>
      <c r="Y4077" s="109"/>
      <c r="Z4077" s="70" t="s">
        <v>4927</v>
      </c>
      <c r="AA4077" s="20" t="s">
        <v>4926</v>
      </c>
      <c r="AB4077" s="113" t="s">
        <v>8002</v>
      </c>
      <c r="AC4077" s="19"/>
      <c r="AD4077" s="22"/>
      <c r="AE4077" s="34">
        <v>41883</v>
      </c>
    </row>
    <row r="4078" spans="2:31" x14ac:dyDescent="0.2">
      <c r="B4078" s="14" t="s">
        <v>8011</v>
      </c>
      <c r="C4078" s="33" t="s">
        <v>8010</v>
      </c>
      <c r="D4078" s="16" t="s">
        <v>8009</v>
      </c>
      <c r="E4078" s="103" t="s">
        <v>26</v>
      </c>
      <c r="F4078" s="18" t="s">
        <v>26</v>
      </c>
      <c r="G4078" s="111" t="s">
        <v>590</v>
      </c>
      <c r="H4078" s="102" t="s">
        <v>4511</v>
      </c>
      <c r="I4078" s="21">
        <v>5996747</v>
      </c>
      <c r="J4078" s="71">
        <v>98.67</v>
      </c>
      <c r="K4078" s="21">
        <v>5920212</v>
      </c>
      <c r="L4078" s="21">
        <v>6000000</v>
      </c>
      <c r="M4078" s="21">
        <v>6039355</v>
      </c>
      <c r="N4078" s="21"/>
      <c r="O4078" s="21">
        <v>39355</v>
      </c>
      <c r="P4078" s="21"/>
      <c r="Q4078" s="21"/>
      <c r="R4078" s="22">
        <v>5.55</v>
      </c>
      <c r="S4078" s="22">
        <v>5.6589999999999998</v>
      </c>
      <c r="T4078" s="20" t="s">
        <v>5189</v>
      </c>
      <c r="U4078" s="21">
        <v>27750</v>
      </c>
      <c r="V4078" s="21">
        <v>333000</v>
      </c>
      <c r="W4078" s="34">
        <v>37966</v>
      </c>
      <c r="X4078" s="34">
        <v>48969</v>
      </c>
      <c r="Y4078" s="109"/>
      <c r="Z4078" s="70" t="s">
        <v>4927</v>
      </c>
      <c r="AA4078" s="20" t="s">
        <v>4926</v>
      </c>
      <c r="AB4078" s="113" t="s">
        <v>8002</v>
      </c>
      <c r="AC4078" s="19"/>
      <c r="AD4078" s="22"/>
      <c r="AE4078" s="34">
        <v>45809</v>
      </c>
    </row>
    <row r="4079" spans="2:31" x14ac:dyDescent="0.2">
      <c r="B4079" s="14" t="s">
        <v>8008</v>
      </c>
      <c r="C4079" s="33" t="s">
        <v>8007</v>
      </c>
      <c r="D4079" s="16" t="s">
        <v>8006</v>
      </c>
      <c r="E4079" s="103" t="s">
        <v>26</v>
      </c>
      <c r="F4079" s="18" t="s">
        <v>26</v>
      </c>
      <c r="G4079" s="111" t="s">
        <v>590</v>
      </c>
      <c r="H4079" s="102" t="s">
        <v>6696</v>
      </c>
      <c r="I4079" s="21">
        <v>2547789</v>
      </c>
      <c r="J4079" s="71">
        <v>83.614000000000004</v>
      </c>
      <c r="K4079" s="21">
        <v>2214806</v>
      </c>
      <c r="L4079" s="21">
        <v>2648846</v>
      </c>
      <c r="M4079" s="21">
        <v>2554338</v>
      </c>
      <c r="N4079" s="21"/>
      <c r="O4079" s="21">
        <v>15407</v>
      </c>
      <c r="P4079" s="21">
        <v>8399</v>
      </c>
      <c r="Q4079" s="21"/>
      <c r="R4079" s="22">
        <v>1.095</v>
      </c>
      <c r="S4079" s="22">
        <v>1.71</v>
      </c>
      <c r="T4079" s="20" t="s">
        <v>5189</v>
      </c>
      <c r="U4079" s="21">
        <v>483</v>
      </c>
      <c r="V4079" s="21">
        <v>30247</v>
      </c>
      <c r="W4079" s="34">
        <v>37966</v>
      </c>
      <c r="X4079" s="34">
        <v>48969</v>
      </c>
      <c r="Y4079" s="109"/>
      <c r="Z4079" s="70" t="s">
        <v>4927</v>
      </c>
      <c r="AA4079" s="20" t="s">
        <v>4926</v>
      </c>
      <c r="AB4079" s="113" t="s">
        <v>8002</v>
      </c>
      <c r="AC4079" s="19"/>
      <c r="AD4079" s="22"/>
      <c r="AE4079" s="34">
        <v>46959</v>
      </c>
    </row>
    <row r="4080" spans="2:31" x14ac:dyDescent="0.2">
      <c r="B4080" s="14" t="s">
        <v>8005</v>
      </c>
      <c r="C4080" s="33" t="s">
        <v>8004</v>
      </c>
      <c r="D4080" s="16" t="s">
        <v>8003</v>
      </c>
      <c r="E4080" s="103" t="s">
        <v>26</v>
      </c>
      <c r="F4080" s="18" t="s">
        <v>26</v>
      </c>
      <c r="G4080" s="111" t="s">
        <v>590</v>
      </c>
      <c r="H4080" s="102" t="s">
        <v>6692</v>
      </c>
      <c r="I4080" s="21">
        <v>7524197</v>
      </c>
      <c r="J4080" s="71">
        <v>94.662999999999997</v>
      </c>
      <c r="K4080" s="21">
        <v>7454735</v>
      </c>
      <c r="L4080" s="21">
        <v>7875000</v>
      </c>
      <c r="M4080" s="21">
        <v>7524161</v>
      </c>
      <c r="N4080" s="21">
        <v>205467</v>
      </c>
      <c r="O4080" s="21">
        <v>335</v>
      </c>
      <c r="P4080" s="21">
        <v>351174</v>
      </c>
      <c r="Q4080" s="21"/>
      <c r="R4080" s="22">
        <v>5.3849999999999998</v>
      </c>
      <c r="S4080" s="22">
        <v>5.944</v>
      </c>
      <c r="T4080" s="20" t="s">
        <v>5189</v>
      </c>
      <c r="U4080" s="21">
        <v>35339</v>
      </c>
      <c r="V4080" s="21">
        <v>417824</v>
      </c>
      <c r="W4080" s="34">
        <v>38520</v>
      </c>
      <c r="X4080" s="34">
        <v>49881</v>
      </c>
      <c r="Y4080" s="109"/>
      <c r="Z4080" s="70" t="s">
        <v>4927</v>
      </c>
      <c r="AA4080" s="20" t="s">
        <v>4926</v>
      </c>
      <c r="AB4080" s="113" t="s">
        <v>8002</v>
      </c>
      <c r="AC4080" s="19"/>
      <c r="AD4080" s="22"/>
      <c r="AE4080" s="31"/>
    </row>
    <row r="4081" spans="2:31" x14ac:dyDescent="0.2">
      <c r="B4081" s="14" t="s">
        <v>8001</v>
      </c>
      <c r="C4081" s="33" t="s">
        <v>8000</v>
      </c>
      <c r="D4081" s="16" t="s">
        <v>7993</v>
      </c>
      <c r="E4081" s="103" t="s">
        <v>26</v>
      </c>
      <c r="F4081" s="18" t="s">
        <v>26</v>
      </c>
      <c r="G4081" s="111" t="s">
        <v>590</v>
      </c>
      <c r="H4081" s="102" t="s">
        <v>4511</v>
      </c>
      <c r="I4081" s="21">
        <v>1737895</v>
      </c>
      <c r="J4081" s="71">
        <v>100.19799999999999</v>
      </c>
      <c r="K4081" s="21">
        <v>1814477</v>
      </c>
      <c r="L4081" s="21">
        <v>1810897</v>
      </c>
      <c r="M4081" s="21">
        <v>1792188</v>
      </c>
      <c r="N4081" s="21"/>
      <c r="O4081" s="21">
        <v>10802</v>
      </c>
      <c r="P4081" s="21"/>
      <c r="Q4081" s="21"/>
      <c r="R4081" s="22">
        <v>2.472</v>
      </c>
      <c r="S4081" s="22">
        <v>4.8650000000000002</v>
      </c>
      <c r="T4081" s="20" t="s">
        <v>5189</v>
      </c>
      <c r="U4081" s="21">
        <v>3731</v>
      </c>
      <c r="V4081" s="21">
        <v>44714</v>
      </c>
      <c r="W4081" s="34">
        <v>40277</v>
      </c>
      <c r="X4081" s="34">
        <v>49607</v>
      </c>
      <c r="Y4081" s="109"/>
      <c r="Z4081" s="70" t="s">
        <v>4927</v>
      </c>
      <c r="AA4081" s="20" t="s">
        <v>4926</v>
      </c>
      <c r="AB4081" s="113" t="s">
        <v>7973</v>
      </c>
      <c r="AC4081" s="19"/>
      <c r="AD4081" s="22"/>
      <c r="AE4081" s="34">
        <v>41518</v>
      </c>
    </row>
    <row r="4082" spans="2:31" x14ac:dyDescent="0.2">
      <c r="B4082" s="14" t="s">
        <v>7999</v>
      </c>
      <c r="C4082" s="33" t="s">
        <v>7998</v>
      </c>
      <c r="D4082" s="16" t="s">
        <v>7993</v>
      </c>
      <c r="E4082" s="103" t="s">
        <v>26</v>
      </c>
      <c r="F4082" s="18" t="s">
        <v>26</v>
      </c>
      <c r="G4082" s="111" t="s">
        <v>590</v>
      </c>
      <c r="H4082" s="102" t="s">
        <v>4511</v>
      </c>
      <c r="I4082" s="21">
        <v>14773828</v>
      </c>
      <c r="J4082" s="71">
        <v>91.061999999999998</v>
      </c>
      <c r="K4082" s="21">
        <v>13659315</v>
      </c>
      <c r="L4082" s="21">
        <v>15000000</v>
      </c>
      <c r="M4082" s="21">
        <v>14000330</v>
      </c>
      <c r="N4082" s="21"/>
      <c r="O4082" s="21">
        <v>84655</v>
      </c>
      <c r="P4082" s="21"/>
      <c r="Q4082" s="21"/>
      <c r="R4082" s="22">
        <v>2.4870000000000001</v>
      </c>
      <c r="S4082" s="22">
        <v>3.6930000000000001</v>
      </c>
      <c r="T4082" s="20" t="s">
        <v>5189</v>
      </c>
      <c r="U4082" s="21">
        <v>31093</v>
      </c>
      <c r="V4082" s="21">
        <v>367535</v>
      </c>
      <c r="W4082" s="34">
        <v>38673</v>
      </c>
      <c r="X4082" s="34">
        <v>49668</v>
      </c>
      <c r="Y4082" s="109"/>
      <c r="Z4082" s="70" t="s">
        <v>4927</v>
      </c>
      <c r="AA4082" s="20" t="s">
        <v>4926</v>
      </c>
      <c r="AB4082" s="113" t="s">
        <v>7973</v>
      </c>
      <c r="AC4082" s="19"/>
      <c r="AD4082" s="22"/>
      <c r="AE4082" s="34">
        <v>49059</v>
      </c>
    </row>
    <row r="4083" spans="2:31" x14ac:dyDescent="0.2">
      <c r="B4083" s="14" t="s">
        <v>7997</v>
      </c>
      <c r="C4083" s="33" t="s">
        <v>7996</v>
      </c>
      <c r="D4083" s="16" t="s">
        <v>7993</v>
      </c>
      <c r="E4083" s="103" t="s">
        <v>26</v>
      </c>
      <c r="F4083" s="18" t="s">
        <v>26</v>
      </c>
      <c r="G4083" s="111" t="s">
        <v>590</v>
      </c>
      <c r="H4083" s="102" t="s">
        <v>4511</v>
      </c>
      <c r="I4083" s="21">
        <v>9769188</v>
      </c>
      <c r="J4083" s="71">
        <v>91.891000000000005</v>
      </c>
      <c r="K4083" s="21">
        <v>9073446</v>
      </c>
      <c r="L4083" s="21">
        <v>9874140</v>
      </c>
      <c r="M4083" s="21">
        <v>8842720</v>
      </c>
      <c r="N4083" s="21"/>
      <c r="O4083" s="21">
        <v>78169</v>
      </c>
      <c r="P4083" s="21"/>
      <c r="Q4083" s="21"/>
      <c r="R4083" s="22">
        <v>2.4740000000000002</v>
      </c>
      <c r="S4083" s="22">
        <v>4.048</v>
      </c>
      <c r="T4083" s="20" t="s">
        <v>5189</v>
      </c>
      <c r="U4083" s="21">
        <v>20361</v>
      </c>
      <c r="V4083" s="21">
        <v>243805</v>
      </c>
      <c r="W4083" s="34">
        <v>38693</v>
      </c>
      <c r="X4083" s="34">
        <v>49699</v>
      </c>
      <c r="Y4083" s="109"/>
      <c r="Z4083" s="70" t="s">
        <v>4927</v>
      </c>
      <c r="AA4083" s="20" t="s">
        <v>4926</v>
      </c>
      <c r="AB4083" s="113" t="s">
        <v>7973</v>
      </c>
      <c r="AC4083" s="19"/>
      <c r="AD4083" s="22"/>
      <c r="AE4083" s="34">
        <v>49303</v>
      </c>
    </row>
    <row r="4084" spans="2:31" x14ac:dyDescent="0.2">
      <c r="B4084" s="14" t="s">
        <v>7995</v>
      </c>
      <c r="C4084" s="33" t="s">
        <v>7994</v>
      </c>
      <c r="D4084" s="16" t="s">
        <v>7993</v>
      </c>
      <c r="E4084" s="103" t="s">
        <v>26</v>
      </c>
      <c r="F4084" s="18" t="s">
        <v>26</v>
      </c>
      <c r="G4084" s="111" t="s">
        <v>590</v>
      </c>
      <c r="H4084" s="102" t="s">
        <v>4511</v>
      </c>
      <c r="I4084" s="21">
        <v>24484</v>
      </c>
      <c r="J4084" s="71">
        <v>100.483</v>
      </c>
      <c r="K4084" s="21">
        <v>24405</v>
      </c>
      <c r="L4084" s="21">
        <v>24288</v>
      </c>
      <c r="M4084" s="21">
        <v>24365</v>
      </c>
      <c r="N4084" s="21"/>
      <c r="O4084" s="21">
        <v>33</v>
      </c>
      <c r="P4084" s="21"/>
      <c r="Q4084" s="21"/>
      <c r="R4084" s="22">
        <v>2.12</v>
      </c>
      <c r="S4084" s="22">
        <v>2.044</v>
      </c>
      <c r="T4084" s="20" t="s">
        <v>5189</v>
      </c>
      <c r="U4084" s="21">
        <v>43</v>
      </c>
      <c r="V4084" s="21">
        <v>518</v>
      </c>
      <c r="W4084" s="34">
        <v>38506</v>
      </c>
      <c r="X4084" s="34">
        <v>48663</v>
      </c>
      <c r="Y4084" s="109"/>
      <c r="Z4084" s="70" t="s">
        <v>4927</v>
      </c>
      <c r="AA4084" s="20" t="s">
        <v>4926</v>
      </c>
      <c r="AB4084" s="113" t="s">
        <v>7973</v>
      </c>
      <c r="AC4084" s="19"/>
      <c r="AD4084" s="22"/>
      <c r="AE4084" s="34">
        <v>48611</v>
      </c>
    </row>
    <row r="4085" spans="2:31" x14ac:dyDescent="0.2">
      <c r="B4085" s="14" t="s">
        <v>7992</v>
      </c>
      <c r="C4085" s="33" t="s">
        <v>7991</v>
      </c>
      <c r="D4085" s="16" t="s">
        <v>7990</v>
      </c>
      <c r="E4085" s="103" t="s">
        <v>26</v>
      </c>
      <c r="F4085" s="18" t="s">
        <v>26</v>
      </c>
      <c r="G4085" s="111" t="s">
        <v>590</v>
      </c>
      <c r="H4085" s="102" t="s">
        <v>4511</v>
      </c>
      <c r="I4085" s="21">
        <v>4239515</v>
      </c>
      <c r="J4085" s="71">
        <v>50.616</v>
      </c>
      <c r="K4085" s="21">
        <v>2146509</v>
      </c>
      <c r="L4085" s="21">
        <v>4240747</v>
      </c>
      <c r="M4085" s="21">
        <v>2035221</v>
      </c>
      <c r="N4085" s="21"/>
      <c r="O4085" s="21">
        <v>-147453</v>
      </c>
      <c r="P4085" s="21"/>
      <c r="Q4085" s="21"/>
      <c r="R4085" s="22">
        <v>6.4829999999999997</v>
      </c>
      <c r="S4085" s="22">
        <v>11.285</v>
      </c>
      <c r="T4085" s="20" t="s">
        <v>5189</v>
      </c>
      <c r="U4085" s="21">
        <v>22911</v>
      </c>
      <c r="V4085" s="21">
        <v>196678</v>
      </c>
      <c r="W4085" s="34">
        <v>38883</v>
      </c>
      <c r="X4085" s="34">
        <v>49881</v>
      </c>
      <c r="Y4085" s="109"/>
      <c r="Z4085" s="70" t="s">
        <v>4927</v>
      </c>
      <c r="AA4085" s="20" t="s">
        <v>4926</v>
      </c>
      <c r="AB4085" s="113" t="s">
        <v>7989</v>
      </c>
      <c r="AC4085" s="19"/>
      <c r="AD4085" s="22"/>
      <c r="AE4085" s="19"/>
    </row>
    <row r="4086" spans="2:31" x14ac:dyDescent="0.2">
      <c r="B4086" s="14" t="s">
        <v>7988</v>
      </c>
      <c r="C4086" s="33" t="s">
        <v>7987</v>
      </c>
      <c r="D4086" s="16" t="s">
        <v>7974</v>
      </c>
      <c r="E4086" s="103" t="s">
        <v>26</v>
      </c>
      <c r="F4086" s="18" t="s">
        <v>26</v>
      </c>
      <c r="G4086" s="111" t="s">
        <v>590</v>
      </c>
      <c r="H4086" s="102" t="s">
        <v>4511</v>
      </c>
      <c r="I4086" s="21">
        <v>1276525</v>
      </c>
      <c r="J4086" s="71">
        <v>101.31399999999999</v>
      </c>
      <c r="K4086" s="21">
        <v>1312370</v>
      </c>
      <c r="L4086" s="21">
        <v>1295348</v>
      </c>
      <c r="M4086" s="21">
        <v>1291797</v>
      </c>
      <c r="N4086" s="21"/>
      <c r="O4086" s="21">
        <v>-726</v>
      </c>
      <c r="P4086" s="21"/>
      <c r="Q4086" s="21"/>
      <c r="R4086" s="22">
        <v>4.49</v>
      </c>
      <c r="S4086" s="22">
        <v>4.524</v>
      </c>
      <c r="T4086" s="20" t="s">
        <v>5189</v>
      </c>
      <c r="U4086" s="21">
        <v>4846</v>
      </c>
      <c r="V4086" s="21">
        <v>58132</v>
      </c>
      <c r="W4086" s="34">
        <v>37902</v>
      </c>
      <c r="X4086" s="34">
        <v>48908</v>
      </c>
      <c r="Y4086" s="109"/>
      <c r="Z4086" s="70" t="s">
        <v>4927</v>
      </c>
      <c r="AA4086" s="20" t="s">
        <v>4926</v>
      </c>
      <c r="AB4086" s="113" t="s">
        <v>7973</v>
      </c>
      <c r="AC4086" s="19"/>
      <c r="AD4086" s="22"/>
      <c r="AE4086" s="34">
        <v>48853</v>
      </c>
    </row>
    <row r="4087" spans="2:31" x14ac:dyDescent="0.2">
      <c r="B4087" s="14" t="s">
        <v>7986</v>
      </c>
      <c r="C4087" s="33" t="s">
        <v>7985</v>
      </c>
      <c r="D4087" s="16" t="s">
        <v>7974</v>
      </c>
      <c r="E4087" s="103" t="s">
        <v>26</v>
      </c>
      <c r="F4087" s="18" t="s">
        <v>26</v>
      </c>
      <c r="G4087" s="111" t="s">
        <v>590</v>
      </c>
      <c r="H4087" s="102" t="s">
        <v>4511</v>
      </c>
      <c r="I4087" s="21">
        <v>1134887</v>
      </c>
      <c r="J4087" s="71">
        <v>101.75</v>
      </c>
      <c r="K4087" s="21">
        <v>1155419</v>
      </c>
      <c r="L4087" s="21">
        <v>1135553</v>
      </c>
      <c r="M4087" s="21">
        <v>1134270</v>
      </c>
      <c r="N4087" s="21"/>
      <c r="O4087" s="21">
        <v>-1283</v>
      </c>
      <c r="P4087" s="21"/>
      <c r="Q4087" s="21"/>
      <c r="R4087" s="22">
        <v>4.8550000000000004</v>
      </c>
      <c r="S4087" s="22">
        <v>4.8280000000000003</v>
      </c>
      <c r="T4087" s="20" t="s">
        <v>5189</v>
      </c>
      <c r="U4087" s="21">
        <v>4594</v>
      </c>
      <c r="V4087" s="21">
        <v>55230</v>
      </c>
      <c r="W4087" s="34">
        <v>37838</v>
      </c>
      <c r="X4087" s="34">
        <v>48755</v>
      </c>
      <c r="Y4087" s="109"/>
      <c r="Z4087" s="70" t="s">
        <v>4927</v>
      </c>
      <c r="AA4087" s="20" t="s">
        <v>4926</v>
      </c>
      <c r="AB4087" s="113" t="s">
        <v>7973</v>
      </c>
      <c r="AC4087" s="19"/>
      <c r="AD4087" s="22"/>
      <c r="AE4087" s="34">
        <v>48700</v>
      </c>
    </row>
    <row r="4088" spans="2:31" x14ac:dyDescent="0.2">
      <c r="B4088" s="14" t="s">
        <v>7984</v>
      </c>
      <c r="C4088" s="33" t="s">
        <v>7983</v>
      </c>
      <c r="D4088" s="16" t="s">
        <v>7974</v>
      </c>
      <c r="E4088" s="103" t="s">
        <v>26</v>
      </c>
      <c r="F4088" s="18" t="s">
        <v>26</v>
      </c>
      <c r="G4088" s="111" t="s">
        <v>590</v>
      </c>
      <c r="H4088" s="102" t="s">
        <v>4511</v>
      </c>
      <c r="I4088" s="21">
        <v>683434</v>
      </c>
      <c r="J4088" s="71">
        <v>101.32299999999999</v>
      </c>
      <c r="K4088" s="21">
        <v>689919</v>
      </c>
      <c r="L4088" s="21">
        <v>680908</v>
      </c>
      <c r="M4088" s="21">
        <v>679725</v>
      </c>
      <c r="N4088" s="21"/>
      <c r="O4088" s="21">
        <v>-1183</v>
      </c>
      <c r="P4088" s="21"/>
      <c r="Q4088" s="21"/>
      <c r="R4088" s="22">
        <v>4.7270000000000003</v>
      </c>
      <c r="S4088" s="22">
        <v>4.3029999999999999</v>
      </c>
      <c r="T4088" s="20" t="s">
        <v>5189</v>
      </c>
      <c r="U4088" s="21">
        <v>2682</v>
      </c>
      <c r="V4088" s="21">
        <v>32086</v>
      </c>
      <c r="W4088" s="34">
        <v>38100</v>
      </c>
      <c r="X4088" s="34">
        <v>48969</v>
      </c>
      <c r="Y4088" s="109"/>
      <c r="Z4088" s="70" t="s">
        <v>4927</v>
      </c>
      <c r="AA4088" s="20" t="s">
        <v>4926</v>
      </c>
      <c r="AB4088" s="113" t="s">
        <v>7973</v>
      </c>
      <c r="AC4088" s="19"/>
      <c r="AD4088" s="22"/>
      <c r="AE4088" s="34">
        <v>41487</v>
      </c>
    </row>
    <row r="4089" spans="2:31" x14ac:dyDescent="0.2">
      <c r="B4089" s="14" t="s">
        <v>7982</v>
      </c>
      <c r="C4089" s="33" t="s">
        <v>7981</v>
      </c>
      <c r="D4089" s="16" t="s">
        <v>7974</v>
      </c>
      <c r="E4089" s="103" t="s">
        <v>26</v>
      </c>
      <c r="F4089" s="18" t="s">
        <v>26</v>
      </c>
      <c r="G4089" s="111" t="s">
        <v>590</v>
      </c>
      <c r="H4089" s="102" t="s">
        <v>4511</v>
      </c>
      <c r="I4089" s="21">
        <v>1362254</v>
      </c>
      <c r="J4089" s="71">
        <v>100.89100000000001</v>
      </c>
      <c r="K4089" s="21">
        <v>1401879</v>
      </c>
      <c r="L4089" s="21">
        <v>1389498</v>
      </c>
      <c r="M4089" s="21">
        <v>1379001</v>
      </c>
      <c r="N4089" s="21"/>
      <c r="O4089" s="21">
        <v>-676</v>
      </c>
      <c r="P4089" s="21"/>
      <c r="Q4089" s="21"/>
      <c r="R4089" s="22">
        <v>4.58</v>
      </c>
      <c r="S4089" s="22">
        <v>4.8019999999999996</v>
      </c>
      <c r="T4089" s="20" t="s">
        <v>5189</v>
      </c>
      <c r="U4089" s="21">
        <v>5303</v>
      </c>
      <c r="V4089" s="21">
        <v>63601</v>
      </c>
      <c r="W4089" s="34">
        <v>37847</v>
      </c>
      <c r="X4089" s="34">
        <v>48877</v>
      </c>
      <c r="Y4089" s="109"/>
      <c r="Z4089" s="70" t="s">
        <v>4927</v>
      </c>
      <c r="AA4089" s="20" t="s">
        <v>4926</v>
      </c>
      <c r="AB4089" s="113" t="s">
        <v>7973</v>
      </c>
      <c r="AC4089" s="19"/>
      <c r="AD4089" s="22"/>
      <c r="AE4089" s="34">
        <v>48823</v>
      </c>
    </row>
    <row r="4090" spans="2:31" x14ac:dyDescent="0.2">
      <c r="B4090" s="14" t="s">
        <v>7980</v>
      </c>
      <c r="C4090" s="33" t="s">
        <v>7979</v>
      </c>
      <c r="D4090" s="16" t="s">
        <v>7974</v>
      </c>
      <c r="E4090" s="103" t="s">
        <v>26</v>
      </c>
      <c r="F4090" s="18" t="s">
        <v>26</v>
      </c>
      <c r="G4090" s="111" t="s">
        <v>590</v>
      </c>
      <c r="H4090" s="102" t="s">
        <v>4511</v>
      </c>
      <c r="I4090" s="21">
        <v>5210973</v>
      </c>
      <c r="J4090" s="71">
        <v>99.885000000000005</v>
      </c>
      <c r="K4090" s="21">
        <v>5489762</v>
      </c>
      <c r="L4090" s="21">
        <v>5496083</v>
      </c>
      <c r="M4090" s="21">
        <v>5491041</v>
      </c>
      <c r="N4090" s="21"/>
      <c r="O4090" s="21">
        <v>-3701</v>
      </c>
      <c r="P4090" s="21"/>
      <c r="Q4090" s="21"/>
      <c r="R4090" s="22">
        <v>4.58</v>
      </c>
      <c r="S4090" s="22">
        <v>4.5369999999999999</v>
      </c>
      <c r="T4090" s="20" t="s">
        <v>5189</v>
      </c>
      <c r="U4090" s="21">
        <v>20975</v>
      </c>
      <c r="V4090" s="21">
        <v>251535</v>
      </c>
      <c r="W4090" s="34">
        <v>37963</v>
      </c>
      <c r="X4090" s="34">
        <v>48877</v>
      </c>
      <c r="Y4090" s="109"/>
      <c r="Z4090" s="70" t="s">
        <v>4927</v>
      </c>
      <c r="AA4090" s="20" t="s">
        <v>4926</v>
      </c>
      <c r="AB4090" s="113" t="s">
        <v>7973</v>
      </c>
      <c r="AC4090" s="19"/>
      <c r="AD4090" s="22"/>
      <c r="AE4090" s="34">
        <v>48823</v>
      </c>
    </row>
    <row r="4091" spans="2:31" x14ac:dyDescent="0.2">
      <c r="B4091" s="14" t="s">
        <v>7978</v>
      </c>
      <c r="C4091" s="33" t="s">
        <v>7977</v>
      </c>
      <c r="D4091" s="16" t="s">
        <v>7974</v>
      </c>
      <c r="E4091" s="103" t="s">
        <v>26</v>
      </c>
      <c r="F4091" s="18" t="s">
        <v>26</v>
      </c>
      <c r="G4091" s="111" t="s">
        <v>590</v>
      </c>
      <c r="H4091" s="102" t="s">
        <v>4511</v>
      </c>
      <c r="I4091" s="21">
        <v>2694589</v>
      </c>
      <c r="J4091" s="71">
        <v>100.712</v>
      </c>
      <c r="K4091" s="21">
        <v>2734279</v>
      </c>
      <c r="L4091" s="21">
        <v>2714951</v>
      </c>
      <c r="M4091" s="21">
        <v>2701553</v>
      </c>
      <c r="N4091" s="21"/>
      <c r="O4091" s="21">
        <v>2634</v>
      </c>
      <c r="P4091" s="21"/>
      <c r="Q4091" s="21"/>
      <c r="R4091" s="22">
        <v>5.75</v>
      </c>
      <c r="S4091" s="22">
        <v>6.0629999999999997</v>
      </c>
      <c r="T4091" s="20" t="s">
        <v>5189</v>
      </c>
      <c r="U4091" s="21">
        <v>13009</v>
      </c>
      <c r="V4091" s="21">
        <v>156077</v>
      </c>
      <c r="W4091" s="34">
        <v>40290</v>
      </c>
      <c r="X4091" s="34">
        <v>49790</v>
      </c>
      <c r="Y4091" s="109"/>
      <c r="Z4091" s="70" t="s">
        <v>4927</v>
      </c>
      <c r="AA4091" s="20" t="s">
        <v>4926</v>
      </c>
      <c r="AB4091" s="113" t="s">
        <v>7973</v>
      </c>
      <c r="AC4091" s="19"/>
      <c r="AD4091" s="22"/>
      <c r="AE4091" s="34">
        <v>41609</v>
      </c>
    </row>
    <row r="4092" spans="2:31" x14ac:dyDescent="0.2">
      <c r="B4092" s="14" t="s">
        <v>7976</v>
      </c>
      <c r="C4092" s="33" t="s">
        <v>7975</v>
      </c>
      <c r="D4092" s="16" t="s">
        <v>7974</v>
      </c>
      <c r="E4092" s="103" t="s">
        <v>26</v>
      </c>
      <c r="F4092" s="18" t="s">
        <v>26</v>
      </c>
      <c r="G4092" s="111" t="s">
        <v>590</v>
      </c>
      <c r="H4092" s="102" t="s">
        <v>7244</v>
      </c>
      <c r="I4092" s="21">
        <v>745938</v>
      </c>
      <c r="J4092" s="71">
        <v>101.259</v>
      </c>
      <c r="K4092" s="21">
        <v>780698</v>
      </c>
      <c r="L4092" s="21">
        <v>770995</v>
      </c>
      <c r="M4092" s="21">
        <v>764133</v>
      </c>
      <c r="N4092" s="21"/>
      <c r="O4092" s="21">
        <v>2317</v>
      </c>
      <c r="P4092" s="21"/>
      <c r="Q4092" s="21"/>
      <c r="R4092" s="22">
        <v>5.75</v>
      </c>
      <c r="S4092" s="22">
        <v>6.63</v>
      </c>
      <c r="T4092" s="20" t="s">
        <v>5189</v>
      </c>
      <c r="U4092" s="21">
        <v>3694</v>
      </c>
      <c r="V4092" s="21">
        <v>44323</v>
      </c>
      <c r="W4092" s="34">
        <v>40242</v>
      </c>
      <c r="X4092" s="34">
        <v>49790</v>
      </c>
      <c r="Y4092" s="109"/>
      <c r="Z4092" s="70" t="s">
        <v>4927</v>
      </c>
      <c r="AA4092" s="20" t="s">
        <v>4926</v>
      </c>
      <c r="AB4092" s="113" t="s">
        <v>7973</v>
      </c>
      <c r="AC4092" s="19"/>
      <c r="AD4092" s="22"/>
      <c r="AE4092" s="34">
        <v>41791</v>
      </c>
    </row>
    <row r="4093" spans="2:31" x14ac:dyDescent="0.2">
      <c r="B4093" s="11" t="s">
        <v>24</v>
      </c>
      <c r="C4093" s="12" t="s">
        <v>24</v>
      </c>
      <c r="D4093" s="13" t="s">
        <v>24</v>
      </c>
      <c r="E4093" s="12" t="s">
        <v>24</v>
      </c>
      <c r="F4093" s="12" t="s">
        <v>24</v>
      </c>
      <c r="G4093" s="12" t="s">
        <v>24</v>
      </c>
      <c r="H4093" s="12" t="s">
        <v>24</v>
      </c>
      <c r="I4093" s="12" t="s">
        <v>24</v>
      </c>
      <c r="J4093" s="12" t="s">
        <v>24</v>
      </c>
      <c r="K4093" s="12" t="s">
        <v>24</v>
      </c>
      <c r="L4093" s="12" t="s">
        <v>24</v>
      </c>
      <c r="M4093" s="12" t="s">
        <v>24</v>
      </c>
      <c r="N4093" s="12" t="s">
        <v>24</v>
      </c>
      <c r="O4093" s="12" t="s">
        <v>24</v>
      </c>
      <c r="P4093" s="12" t="s">
        <v>24</v>
      </c>
      <c r="Q4093" s="12" t="s">
        <v>24</v>
      </c>
      <c r="R4093" s="12" t="s">
        <v>24</v>
      </c>
      <c r="S4093" s="12" t="s">
        <v>24</v>
      </c>
      <c r="T4093" s="12" t="s">
        <v>24</v>
      </c>
      <c r="U4093" s="12" t="s">
        <v>24</v>
      </c>
      <c r="V4093" s="12" t="s">
        <v>24</v>
      </c>
      <c r="W4093" s="29" t="s">
        <v>24</v>
      </c>
      <c r="X4093" s="29" t="s">
        <v>24</v>
      </c>
      <c r="Y4093" s="12" t="s">
        <v>24</v>
      </c>
      <c r="Z4093" s="12" t="s">
        <v>24</v>
      </c>
      <c r="AA4093" s="12" t="s">
        <v>24</v>
      </c>
      <c r="AB4093" s="12" t="s">
        <v>24</v>
      </c>
      <c r="AC4093" s="12" t="s">
        <v>24</v>
      </c>
      <c r="AD4093" s="12" t="s">
        <v>24</v>
      </c>
      <c r="AE4093" s="29" t="s">
        <v>24</v>
      </c>
    </row>
    <row r="4094" spans="2:31" ht="51" x14ac:dyDescent="0.2">
      <c r="B4094" s="23" t="s">
        <v>126</v>
      </c>
      <c r="C4094" s="24" t="s">
        <v>127</v>
      </c>
      <c r="D4094" s="110"/>
      <c r="E4094" s="109"/>
      <c r="F4094" s="109"/>
      <c r="G4094" s="109"/>
      <c r="H4094" s="109"/>
      <c r="I4094" s="52">
        <f>SUM(SCDPT1!I3943:'SCDPT1'!I4093)</f>
        <v>765411892</v>
      </c>
      <c r="J4094" s="109"/>
      <c r="K4094" s="52">
        <f>SUM(SCDPT1!K3943:'SCDPT1'!K4093)</f>
        <v>691314024</v>
      </c>
      <c r="L4094" s="52">
        <f>SUM(SCDPT1!L3943:'SCDPT1'!L4093)</f>
        <v>802683515</v>
      </c>
      <c r="M4094" s="52">
        <f>SUM(SCDPT1!M3943:'SCDPT1'!M4093)</f>
        <v>725929678</v>
      </c>
      <c r="N4094" s="52">
        <f>SUM(SCDPT1!N3943:'SCDPT1'!N4093)</f>
        <v>5041298</v>
      </c>
      <c r="O4094" s="52">
        <f>SUM(SCDPT1!O3943:'SCDPT1'!O4093)</f>
        <v>4146253</v>
      </c>
      <c r="P4094" s="52">
        <f>SUM(SCDPT1!P3943:'SCDPT1'!P4093)</f>
        <v>4521734</v>
      </c>
      <c r="Q4094" s="52">
        <f>SUM(SCDPT1!Q3943:'SCDPT1'!Q4093)</f>
        <v>0</v>
      </c>
      <c r="R4094" s="109"/>
      <c r="S4094" s="109"/>
      <c r="T4094" s="109"/>
      <c r="U4094" s="52">
        <f>SUM(SCDPT1!U3943:'SCDPT1'!U4093)</f>
        <v>2819084</v>
      </c>
      <c r="V4094" s="52">
        <f>SUM(SCDPT1!V3943:'SCDPT1'!V4093)</f>
        <v>34131605</v>
      </c>
      <c r="W4094" s="112"/>
      <c r="X4094" s="112"/>
      <c r="Y4094" s="109"/>
      <c r="Z4094" s="109"/>
      <c r="AA4094" s="109"/>
      <c r="AB4094" s="109"/>
      <c r="AC4094" s="109"/>
      <c r="AD4094" s="109"/>
      <c r="AE4094" s="112"/>
    </row>
    <row r="4095" spans="2:31" x14ac:dyDescent="0.2">
      <c r="B4095" s="11" t="s">
        <v>24</v>
      </c>
      <c r="C4095" s="12" t="s">
        <v>24</v>
      </c>
      <c r="D4095" s="13" t="s">
        <v>24</v>
      </c>
      <c r="E4095" s="12" t="s">
        <v>24</v>
      </c>
      <c r="F4095" s="12" t="s">
        <v>24</v>
      </c>
      <c r="G4095" s="12" t="s">
        <v>24</v>
      </c>
      <c r="H4095" s="12" t="s">
        <v>24</v>
      </c>
      <c r="I4095" s="12" t="s">
        <v>24</v>
      </c>
      <c r="J4095" s="12" t="s">
        <v>24</v>
      </c>
      <c r="K4095" s="12" t="s">
        <v>24</v>
      </c>
      <c r="L4095" s="12" t="s">
        <v>24</v>
      </c>
      <c r="M4095" s="12" t="s">
        <v>24</v>
      </c>
      <c r="N4095" s="12" t="s">
        <v>24</v>
      </c>
      <c r="O4095" s="12" t="s">
        <v>24</v>
      </c>
      <c r="P4095" s="12" t="s">
        <v>24</v>
      </c>
      <c r="Q4095" s="12" t="s">
        <v>24</v>
      </c>
      <c r="R4095" s="12" t="s">
        <v>24</v>
      </c>
      <c r="S4095" s="12" t="s">
        <v>24</v>
      </c>
      <c r="T4095" s="12" t="s">
        <v>24</v>
      </c>
      <c r="U4095" s="12" t="s">
        <v>24</v>
      </c>
      <c r="V4095" s="12" t="s">
        <v>24</v>
      </c>
      <c r="W4095" s="29" t="s">
        <v>24</v>
      </c>
      <c r="X4095" s="29" t="s">
        <v>24</v>
      </c>
      <c r="Y4095" s="12" t="s">
        <v>24</v>
      </c>
      <c r="Z4095" s="12" t="s">
        <v>24</v>
      </c>
      <c r="AA4095" s="12" t="s">
        <v>24</v>
      </c>
      <c r="AB4095" s="12" t="s">
        <v>24</v>
      </c>
      <c r="AC4095" s="12" t="s">
        <v>24</v>
      </c>
      <c r="AD4095" s="12" t="s">
        <v>24</v>
      </c>
      <c r="AE4095" s="29" t="s">
        <v>24</v>
      </c>
    </row>
    <row r="4096" spans="2:31" x14ac:dyDescent="0.2">
      <c r="B4096" s="14" t="s">
        <v>7972</v>
      </c>
      <c r="C4096" s="33" t="s">
        <v>7971</v>
      </c>
      <c r="D4096" s="16" t="s">
        <v>7970</v>
      </c>
      <c r="E4096" s="103" t="s">
        <v>26</v>
      </c>
      <c r="F4096" s="18" t="s">
        <v>5793</v>
      </c>
      <c r="G4096" s="111" t="s">
        <v>590</v>
      </c>
      <c r="H4096" s="102" t="s">
        <v>5570</v>
      </c>
      <c r="I4096" s="21">
        <v>15000000</v>
      </c>
      <c r="J4096" s="71">
        <v>88.53</v>
      </c>
      <c r="K4096" s="21">
        <v>13279500</v>
      </c>
      <c r="L4096" s="21">
        <v>15000000</v>
      </c>
      <c r="M4096" s="21">
        <v>15000000</v>
      </c>
      <c r="N4096" s="21"/>
      <c r="O4096" s="21"/>
      <c r="P4096" s="21"/>
      <c r="Q4096" s="21"/>
      <c r="R4096" s="22">
        <v>1.0580000000000001</v>
      </c>
      <c r="S4096" s="22">
        <v>2.3250000000000002</v>
      </c>
      <c r="T4096" s="20" t="s">
        <v>4940</v>
      </c>
      <c r="U4096" s="21">
        <v>6613</v>
      </c>
      <c r="V4096" s="21">
        <v>186933</v>
      </c>
      <c r="W4096" s="34">
        <v>38896</v>
      </c>
      <c r="X4096" s="34">
        <v>53950</v>
      </c>
      <c r="Y4096" s="109"/>
      <c r="Z4096" s="70" t="s">
        <v>5188</v>
      </c>
      <c r="AA4096" s="20" t="s">
        <v>26</v>
      </c>
      <c r="AB4096" s="113" t="s">
        <v>6036</v>
      </c>
      <c r="AC4096" s="19"/>
      <c r="AD4096" s="22"/>
      <c r="AE4096" s="34">
        <v>42444</v>
      </c>
    </row>
    <row r="4097" spans="2:31" x14ac:dyDescent="0.2">
      <c r="B4097" s="14" t="s">
        <v>7969</v>
      </c>
      <c r="C4097" s="33" t="s">
        <v>7968</v>
      </c>
      <c r="D4097" s="16" t="s">
        <v>7967</v>
      </c>
      <c r="E4097" s="103" t="s">
        <v>26</v>
      </c>
      <c r="F4097" s="18" t="s">
        <v>5793</v>
      </c>
      <c r="G4097" s="111" t="s">
        <v>590</v>
      </c>
      <c r="H4097" s="102" t="s">
        <v>4933</v>
      </c>
      <c r="I4097" s="21">
        <v>4999926</v>
      </c>
      <c r="J4097" s="71">
        <v>87.358000000000004</v>
      </c>
      <c r="K4097" s="21">
        <v>4367900</v>
      </c>
      <c r="L4097" s="21">
        <v>5000000</v>
      </c>
      <c r="M4097" s="21">
        <v>5000000</v>
      </c>
      <c r="N4097" s="21"/>
      <c r="O4097" s="21"/>
      <c r="P4097" s="21"/>
      <c r="Q4097" s="21"/>
      <c r="R4097" s="22">
        <v>9.3140000000000001</v>
      </c>
      <c r="S4097" s="22">
        <v>9.1</v>
      </c>
      <c r="T4097" s="20" t="s">
        <v>5189</v>
      </c>
      <c r="U4097" s="21">
        <v>38808</v>
      </c>
      <c r="V4097" s="21">
        <v>465700</v>
      </c>
      <c r="W4097" s="34">
        <v>37390</v>
      </c>
      <c r="X4097" s="34">
        <v>50184</v>
      </c>
      <c r="Y4097" s="109"/>
      <c r="Z4097" s="70" t="s">
        <v>4927</v>
      </c>
      <c r="AA4097" s="20" t="s">
        <v>5160</v>
      </c>
      <c r="AB4097" s="113" t="s">
        <v>5564</v>
      </c>
      <c r="AC4097" s="19"/>
      <c r="AD4097" s="22"/>
      <c r="AE4097" s="34">
        <v>42095</v>
      </c>
    </row>
    <row r="4098" spans="2:31" x14ac:dyDescent="0.2">
      <c r="B4098" s="14" t="s">
        <v>7966</v>
      </c>
      <c r="C4098" s="33" t="s">
        <v>7965</v>
      </c>
      <c r="D4098" s="16" t="s">
        <v>7964</v>
      </c>
      <c r="E4098" s="103" t="s">
        <v>26</v>
      </c>
      <c r="F4098" s="18" t="s">
        <v>5793</v>
      </c>
      <c r="G4098" s="111" t="s">
        <v>590</v>
      </c>
      <c r="H4098" s="102" t="s">
        <v>6667</v>
      </c>
      <c r="I4098" s="21">
        <v>21744156</v>
      </c>
      <c r="J4098" s="71">
        <v>76.22</v>
      </c>
      <c r="K4098" s="21">
        <v>24888002</v>
      </c>
      <c r="L4098" s="21">
        <v>32652850</v>
      </c>
      <c r="M4098" s="21">
        <v>30947769</v>
      </c>
      <c r="N4098" s="21"/>
      <c r="O4098" s="21">
        <v>392065</v>
      </c>
      <c r="P4098" s="21"/>
      <c r="Q4098" s="21"/>
      <c r="R4098" s="22">
        <v>6</v>
      </c>
      <c r="S4098" s="22">
        <v>8.1980000000000004</v>
      </c>
      <c r="T4098" s="20" t="s">
        <v>4969</v>
      </c>
      <c r="U4098" s="21">
        <v>326529</v>
      </c>
      <c r="V4098" s="21">
        <v>1937563</v>
      </c>
      <c r="W4098" s="34">
        <v>41122</v>
      </c>
      <c r="X4098" s="34">
        <v>50184</v>
      </c>
      <c r="Y4098" s="109"/>
      <c r="Z4098" s="70" t="s">
        <v>5188</v>
      </c>
      <c r="AA4098" s="20" t="s">
        <v>26</v>
      </c>
      <c r="AB4098" s="113" t="s">
        <v>5564</v>
      </c>
      <c r="AC4098" s="19"/>
      <c r="AD4098" s="22"/>
      <c r="AE4098" s="34">
        <v>42401</v>
      </c>
    </row>
    <row r="4099" spans="2:31" x14ac:dyDescent="0.2">
      <c r="B4099" s="14" t="s">
        <v>7963</v>
      </c>
      <c r="C4099" s="33" t="s">
        <v>7962</v>
      </c>
      <c r="D4099" s="16" t="s">
        <v>7959</v>
      </c>
      <c r="E4099" s="103" t="s">
        <v>26</v>
      </c>
      <c r="F4099" s="18" t="s">
        <v>26</v>
      </c>
      <c r="G4099" s="111" t="s">
        <v>590</v>
      </c>
      <c r="H4099" s="102" t="s">
        <v>5565</v>
      </c>
      <c r="I4099" s="21"/>
      <c r="J4099" s="71">
        <v>46.5</v>
      </c>
      <c r="K4099" s="21">
        <v>1395000</v>
      </c>
      <c r="L4099" s="21">
        <v>3000000</v>
      </c>
      <c r="M4099" s="21"/>
      <c r="N4099" s="21">
        <v>1914289</v>
      </c>
      <c r="O4099" s="21">
        <v>6717</v>
      </c>
      <c r="P4099" s="21">
        <v>3009526</v>
      </c>
      <c r="Q4099" s="21"/>
      <c r="R4099" s="22">
        <v>5.04</v>
      </c>
      <c r="S4099" s="22">
        <v>0</v>
      </c>
      <c r="T4099" s="20" t="s">
        <v>5189</v>
      </c>
      <c r="U4099" s="21">
        <v>12600</v>
      </c>
      <c r="V4099" s="21">
        <v>151198</v>
      </c>
      <c r="W4099" s="34">
        <v>38251</v>
      </c>
      <c r="X4099" s="34">
        <v>53226</v>
      </c>
      <c r="Y4099" s="109"/>
      <c r="Z4099" s="70" t="s">
        <v>4927</v>
      </c>
      <c r="AA4099" s="20" t="s">
        <v>4926</v>
      </c>
      <c r="AB4099" s="113" t="s">
        <v>5564</v>
      </c>
      <c r="AC4099" s="19"/>
      <c r="AD4099" s="22"/>
      <c r="AE4099" s="34">
        <v>41354</v>
      </c>
    </row>
    <row r="4100" spans="2:31" x14ac:dyDescent="0.2">
      <c r="B4100" s="14" t="s">
        <v>7961</v>
      </c>
      <c r="C4100" s="33" t="s">
        <v>7960</v>
      </c>
      <c r="D4100" s="16" t="s">
        <v>7959</v>
      </c>
      <c r="E4100" s="103" t="s">
        <v>26</v>
      </c>
      <c r="F4100" s="18" t="s">
        <v>26</v>
      </c>
      <c r="G4100" s="111" t="s">
        <v>590</v>
      </c>
      <c r="H4100" s="102" t="s">
        <v>5565</v>
      </c>
      <c r="I4100" s="21">
        <v>4905886</v>
      </c>
      <c r="J4100" s="71">
        <v>1E-3</v>
      </c>
      <c r="K4100" s="21">
        <v>50</v>
      </c>
      <c r="L4100" s="21">
        <v>5000000</v>
      </c>
      <c r="M4100" s="21">
        <v>50</v>
      </c>
      <c r="N4100" s="21">
        <v>-86891</v>
      </c>
      <c r="O4100" s="21">
        <v>509644</v>
      </c>
      <c r="P4100" s="21">
        <v>502504</v>
      </c>
      <c r="Q4100" s="21"/>
      <c r="R4100" s="22">
        <v>6.1059999999999999</v>
      </c>
      <c r="S4100" s="22">
        <v>7.16</v>
      </c>
      <c r="T4100" s="20" t="s">
        <v>5189</v>
      </c>
      <c r="U4100" s="21">
        <v>25442</v>
      </c>
      <c r="V4100" s="21"/>
      <c r="W4100" s="34">
        <v>38831</v>
      </c>
      <c r="X4100" s="34">
        <v>53232</v>
      </c>
      <c r="Y4100" s="109"/>
      <c r="Z4100" s="70" t="s">
        <v>4927</v>
      </c>
      <c r="AA4100" s="20" t="s">
        <v>5160</v>
      </c>
      <c r="AB4100" s="113" t="s">
        <v>5564</v>
      </c>
      <c r="AC4100" s="19"/>
      <c r="AD4100" s="22"/>
      <c r="AE4100" s="34">
        <v>45257</v>
      </c>
    </row>
    <row r="4101" spans="2:31" x14ac:dyDescent="0.2">
      <c r="B4101" s="14" t="s">
        <v>7958</v>
      </c>
      <c r="C4101" s="33" t="s">
        <v>7957</v>
      </c>
      <c r="D4101" s="16" t="s">
        <v>7954</v>
      </c>
      <c r="E4101" s="103" t="s">
        <v>26</v>
      </c>
      <c r="F4101" s="18" t="s">
        <v>26</v>
      </c>
      <c r="G4101" s="111" t="s">
        <v>590</v>
      </c>
      <c r="H4101" s="102" t="s">
        <v>5565</v>
      </c>
      <c r="I4101" s="21">
        <v>5519949</v>
      </c>
      <c r="J4101" s="71">
        <v>34.948999999999998</v>
      </c>
      <c r="K4101" s="21">
        <v>4543370</v>
      </c>
      <c r="L4101" s="21">
        <v>13000000</v>
      </c>
      <c r="M4101" s="21">
        <v>4543370</v>
      </c>
      <c r="N4101" s="21">
        <v>2557148</v>
      </c>
      <c r="O4101" s="21">
        <v>609956</v>
      </c>
      <c r="P4101" s="21">
        <v>2991474</v>
      </c>
      <c r="Q4101" s="21"/>
      <c r="R4101" s="22">
        <v>5.48</v>
      </c>
      <c r="S4101" s="22">
        <v>21.588999999999999</v>
      </c>
      <c r="T4101" s="20" t="s">
        <v>5189</v>
      </c>
      <c r="U4101" s="21">
        <v>59367</v>
      </c>
      <c r="V4101" s="21">
        <v>517879</v>
      </c>
      <c r="W4101" s="34">
        <v>38572</v>
      </c>
      <c r="X4101" s="34">
        <v>53259</v>
      </c>
      <c r="Y4101" s="109"/>
      <c r="Z4101" s="70" t="s">
        <v>4927</v>
      </c>
      <c r="AA4101" s="20" t="s">
        <v>5160</v>
      </c>
      <c r="AB4101" s="113" t="s">
        <v>5564</v>
      </c>
      <c r="AC4101" s="19"/>
      <c r="AD4101" s="22"/>
      <c r="AE4101" s="34">
        <v>47841</v>
      </c>
    </row>
    <row r="4102" spans="2:31" x14ac:dyDescent="0.2">
      <c r="B4102" s="14" t="s">
        <v>7956</v>
      </c>
      <c r="C4102" s="33" t="s">
        <v>7955</v>
      </c>
      <c r="D4102" s="16" t="s">
        <v>7954</v>
      </c>
      <c r="E4102" s="103" t="s">
        <v>26</v>
      </c>
      <c r="F4102" s="18" t="s">
        <v>26</v>
      </c>
      <c r="G4102" s="111" t="s">
        <v>590</v>
      </c>
      <c r="H4102" s="102" t="s">
        <v>5565</v>
      </c>
      <c r="I4102" s="21"/>
      <c r="J4102" s="71">
        <v>12.566000000000001</v>
      </c>
      <c r="K4102" s="21">
        <v>1827036</v>
      </c>
      <c r="L4102" s="21">
        <v>14539521</v>
      </c>
      <c r="M4102" s="21"/>
      <c r="N4102" s="21"/>
      <c r="O4102" s="21">
        <v>-137897</v>
      </c>
      <c r="P4102" s="21">
        <v>483948</v>
      </c>
      <c r="Q4102" s="21"/>
      <c r="R4102" s="22">
        <v>5.8250000000000002</v>
      </c>
      <c r="S4102" s="22">
        <v>0</v>
      </c>
      <c r="T4102" s="20" t="s">
        <v>5189</v>
      </c>
      <c r="U4102" s="21"/>
      <c r="V4102" s="21">
        <v>611543</v>
      </c>
      <c r="W4102" s="34">
        <v>38579</v>
      </c>
      <c r="X4102" s="34">
        <v>53259</v>
      </c>
      <c r="Y4102" s="109"/>
      <c r="Z4102" s="70" t="s">
        <v>4927</v>
      </c>
      <c r="AA4102" s="20" t="s">
        <v>5160</v>
      </c>
      <c r="AB4102" s="113" t="s">
        <v>5564</v>
      </c>
      <c r="AC4102" s="19"/>
      <c r="AD4102" s="22"/>
      <c r="AE4102" s="31"/>
    </row>
    <row r="4103" spans="2:31" x14ac:dyDescent="0.2">
      <c r="B4103" s="14" t="s">
        <v>7953</v>
      </c>
      <c r="C4103" s="33" t="s">
        <v>7952</v>
      </c>
      <c r="D4103" s="16" t="s">
        <v>7880</v>
      </c>
      <c r="E4103" s="103" t="s">
        <v>26</v>
      </c>
      <c r="F4103" s="18" t="s">
        <v>26</v>
      </c>
      <c r="G4103" s="111" t="s">
        <v>590</v>
      </c>
      <c r="H4103" s="102" t="s">
        <v>4511</v>
      </c>
      <c r="I4103" s="21">
        <v>2252900</v>
      </c>
      <c r="J4103" s="71">
        <v>99.984999999999999</v>
      </c>
      <c r="K4103" s="21">
        <v>2249656</v>
      </c>
      <c r="L4103" s="21">
        <v>2250000</v>
      </c>
      <c r="M4103" s="21">
        <v>2249241</v>
      </c>
      <c r="N4103" s="21"/>
      <c r="O4103" s="21">
        <v>-759</v>
      </c>
      <c r="P4103" s="21"/>
      <c r="Q4103" s="21"/>
      <c r="R4103" s="22">
        <v>5.2309999999999999</v>
      </c>
      <c r="S4103" s="22">
        <v>5.327</v>
      </c>
      <c r="T4103" s="20" t="s">
        <v>5189</v>
      </c>
      <c r="U4103" s="21">
        <v>9807</v>
      </c>
      <c r="V4103" s="21">
        <v>119603</v>
      </c>
      <c r="W4103" s="34">
        <v>38737</v>
      </c>
      <c r="X4103" s="34">
        <v>53245</v>
      </c>
      <c r="Y4103" s="109"/>
      <c r="Z4103" s="70" t="s">
        <v>4927</v>
      </c>
      <c r="AA4103" s="20" t="s">
        <v>4926</v>
      </c>
      <c r="AB4103" s="113" t="s">
        <v>6036</v>
      </c>
      <c r="AC4103" s="19"/>
      <c r="AD4103" s="22"/>
      <c r="AE4103" s="34">
        <v>42278</v>
      </c>
    </row>
    <row r="4104" spans="2:31" x14ac:dyDescent="0.2">
      <c r="B4104" s="14" t="s">
        <v>7951</v>
      </c>
      <c r="C4104" s="33" t="s">
        <v>7950</v>
      </c>
      <c r="D4104" s="16" t="s">
        <v>7880</v>
      </c>
      <c r="E4104" s="103" t="s">
        <v>26</v>
      </c>
      <c r="F4104" s="18" t="s">
        <v>26</v>
      </c>
      <c r="G4104" s="111" t="s">
        <v>590</v>
      </c>
      <c r="H4104" s="102" t="s">
        <v>6696</v>
      </c>
      <c r="I4104" s="21">
        <v>11801883</v>
      </c>
      <c r="J4104" s="71">
        <v>91.34</v>
      </c>
      <c r="K4104" s="21">
        <v>10757053</v>
      </c>
      <c r="L4104" s="21">
        <v>11777000</v>
      </c>
      <c r="M4104" s="21">
        <v>11776398</v>
      </c>
      <c r="N4104" s="21"/>
      <c r="O4104" s="21">
        <v>-602</v>
      </c>
      <c r="P4104" s="21"/>
      <c r="Q4104" s="21"/>
      <c r="R4104" s="22">
        <v>5.2309999999999999</v>
      </c>
      <c r="S4104" s="22">
        <v>5.3150000000000004</v>
      </c>
      <c r="T4104" s="20" t="s">
        <v>5189</v>
      </c>
      <c r="U4104" s="21">
        <v>51334</v>
      </c>
      <c r="V4104" s="21">
        <v>626027</v>
      </c>
      <c r="W4104" s="34">
        <v>38737</v>
      </c>
      <c r="X4104" s="34">
        <v>53245</v>
      </c>
      <c r="Y4104" s="109"/>
      <c r="Z4104" s="70" t="s">
        <v>4927</v>
      </c>
      <c r="AA4104" s="20" t="s">
        <v>4926</v>
      </c>
      <c r="AB4104" s="113" t="s">
        <v>6036</v>
      </c>
      <c r="AC4104" s="19"/>
      <c r="AD4104" s="22"/>
      <c r="AE4104" s="28">
        <v>42278</v>
      </c>
    </row>
    <row r="4105" spans="2:31" x14ac:dyDescent="0.2">
      <c r="B4105" s="14" t="s">
        <v>7949</v>
      </c>
      <c r="C4105" s="33" t="s">
        <v>7948</v>
      </c>
      <c r="D4105" s="16" t="s">
        <v>7880</v>
      </c>
      <c r="E4105" s="103" t="s">
        <v>26</v>
      </c>
      <c r="F4105" s="18" t="s">
        <v>26</v>
      </c>
      <c r="G4105" s="111" t="s">
        <v>590</v>
      </c>
      <c r="H4105" s="102" t="s">
        <v>6696</v>
      </c>
      <c r="I4105" s="21">
        <v>3898361</v>
      </c>
      <c r="J4105" s="71">
        <v>78.766000000000005</v>
      </c>
      <c r="K4105" s="21">
        <v>3150620</v>
      </c>
      <c r="L4105" s="21">
        <v>4000000</v>
      </c>
      <c r="M4105" s="21">
        <v>3962461</v>
      </c>
      <c r="N4105" s="21"/>
      <c r="O4105" s="21">
        <v>9444</v>
      </c>
      <c r="P4105" s="21"/>
      <c r="Q4105" s="21"/>
      <c r="R4105" s="22">
        <v>5.19</v>
      </c>
      <c r="S4105" s="22">
        <v>5.6159999999999997</v>
      </c>
      <c r="T4105" s="20" t="s">
        <v>5189</v>
      </c>
      <c r="U4105" s="21">
        <v>17301</v>
      </c>
      <c r="V4105" s="21">
        <v>211150</v>
      </c>
      <c r="W4105" s="34">
        <v>38702</v>
      </c>
      <c r="X4105" s="34">
        <v>53945</v>
      </c>
      <c r="Y4105" s="109"/>
      <c r="Z4105" s="70" t="s">
        <v>4927</v>
      </c>
      <c r="AA4105" s="20" t="s">
        <v>4926</v>
      </c>
      <c r="AB4105" s="113" t="s">
        <v>6036</v>
      </c>
      <c r="AC4105" s="19"/>
      <c r="AD4105" s="22"/>
      <c r="AE4105" s="28">
        <v>42370</v>
      </c>
    </row>
    <row r="4106" spans="2:31" x14ac:dyDescent="0.2">
      <c r="B4106" s="14" t="s">
        <v>7947</v>
      </c>
      <c r="C4106" s="33" t="s">
        <v>7946</v>
      </c>
      <c r="D4106" s="16" t="s">
        <v>7880</v>
      </c>
      <c r="E4106" s="103" t="s">
        <v>26</v>
      </c>
      <c r="F4106" s="18" t="s">
        <v>26</v>
      </c>
      <c r="G4106" s="111" t="s">
        <v>590</v>
      </c>
      <c r="H4106" s="102" t="s">
        <v>6701</v>
      </c>
      <c r="I4106" s="21">
        <v>3820064</v>
      </c>
      <c r="J4106" s="71">
        <v>62.173999999999999</v>
      </c>
      <c r="K4106" s="21">
        <v>2486952</v>
      </c>
      <c r="L4106" s="21">
        <v>4000000</v>
      </c>
      <c r="M4106" s="21">
        <v>3932047</v>
      </c>
      <c r="N4106" s="21"/>
      <c r="O4106" s="21">
        <v>18324</v>
      </c>
      <c r="P4106" s="21"/>
      <c r="Q4106" s="21"/>
      <c r="R4106" s="22">
        <v>5.19</v>
      </c>
      <c r="S4106" s="22">
        <v>5.899</v>
      </c>
      <c r="T4106" s="20" t="s">
        <v>5189</v>
      </c>
      <c r="U4106" s="21">
        <v>17301</v>
      </c>
      <c r="V4106" s="21">
        <v>211150</v>
      </c>
      <c r="W4106" s="34">
        <v>38702</v>
      </c>
      <c r="X4106" s="34">
        <v>53945</v>
      </c>
      <c r="Y4106" s="109"/>
      <c r="Z4106" s="70" t="s">
        <v>4927</v>
      </c>
      <c r="AA4106" s="20" t="s">
        <v>4926</v>
      </c>
      <c r="AB4106" s="113" t="s">
        <v>6036</v>
      </c>
      <c r="AC4106" s="19"/>
      <c r="AD4106" s="22"/>
      <c r="AE4106" s="28">
        <v>42370</v>
      </c>
    </row>
    <row r="4107" spans="2:31" x14ac:dyDescent="0.2">
      <c r="B4107" s="14" t="s">
        <v>7945</v>
      </c>
      <c r="C4107" s="33" t="s">
        <v>7944</v>
      </c>
      <c r="D4107" s="16" t="s">
        <v>7880</v>
      </c>
      <c r="E4107" s="103" t="s">
        <v>26</v>
      </c>
      <c r="F4107" s="18" t="s">
        <v>26</v>
      </c>
      <c r="G4107" s="111" t="s">
        <v>590</v>
      </c>
      <c r="H4107" s="102" t="s">
        <v>6706</v>
      </c>
      <c r="I4107" s="21">
        <v>6561269</v>
      </c>
      <c r="J4107" s="71">
        <v>34.527000000000001</v>
      </c>
      <c r="K4107" s="21">
        <v>2416890</v>
      </c>
      <c r="L4107" s="21">
        <v>7000000</v>
      </c>
      <c r="M4107" s="21">
        <v>2416890</v>
      </c>
      <c r="N4107" s="21">
        <v>690981</v>
      </c>
      <c r="O4107" s="21">
        <v>58509</v>
      </c>
      <c r="P4107" s="21"/>
      <c r="Q4107" s="21"/>
      <c r="R4107" s="22">
        <v>5.19</v>
      </c>
      <c r="S4107" s="22">
        <v>6.0869999999999997</v>
      </c>
      <c r="T4107" s="20" t="s">
        <v>5189</v>
      </c>
      <c r="U4107" s="21">
        <v>30277</v>
      </c>
      <c r="V4107" s="21">
        <v>339429</v>
      </c>
      <c r="W4107" s="34">
        <v>38702</v>
      </c>
      <c r="X4107" s="34">
        <v>53945</v>
      </c>
      <c r="Y4107" s="109"/>
      <c r="Z4107" s="70" t="s">
        <v>4927</v>
      </c>
      <c r="AA4107" s="20" t="s">
        <v>4926</v>
      </c>
      <c r="AB4107" s="113" t="s">
        <v>6036</v>
      </c>
      <c r="AC4107" s="19"/>
      <c r="AD4107" s="22"/>
      <c r="AE4107" s="34">
        <v>43770</v>
      </c>
    </row>
    <row r="4108" spans="2:31" x14ac:dyDescent="0.2">
      <c r="B4108" s="14" t="s">
        <v>7943</v>
      </c>
      <c r="C4108" s="33" t="s">
        <v>7942</v>
      </c>
      <c r="D4108" s="16" t="s">
        <v>7826</v>
      </c>
      <c r="E4108" s="103" t="s">
        <v>26</v>
      </c>
      <c r="F4108" s="18" t="s">
        <v>26</v>
      </c>
      <c r="G4108" s="111" t="s">
        <v>6685</v>
      </c>
      <c r="H4108" s="102" t="s">
        <v>323</v>
      </c>
      <c r="I4108" s="21">
        <v>10008725</v>
      </c>
      <c r="J4108" s="71">
        <v>2.5000000000000001E-2</v>
      </c>
      <c r="K4108" s="21">
        <v>216059</v>
      </c>
      <c r="L4108" s="21"/>
      <c r="M4108" s="21">
        <v>215620</v>
      </c>
      <c r="N4108" s="21"/>
      <c r="O4108" s="21">
        <v>-1835382</v>
      </c>
      <c r="P4108" s="21"/>
      <c r="Q4108" s="21"/>
      <c r="R4108" s="22">
        <v>0.14799999999999999</v>
      </c>
      <c r="S4108" s="22">
        <v>4.7839999999999998</v>
      </c>
      <c r="T4108" s="20" t="s">
        <v>5189</v>
      </c>
      <c r="U4108" s="21">
        <v>107584</v>
      </c>
      <c r="V4108" s="21">
        <v>2231135</v>
      </c>
      <c r="W4108" s="34">
        <v>38776</v>
      </c>
      <c r="X4108" s="34">
        <v>53215</v>
      </c>
      <c r="Y4108" s="109"/>
      <c r="Z4108" s="70" t="s">
        <v>4927</v>
      </c>
      <c r="AA4108" s="20" t="s">
        <v>4926</v>
      </c>
      <c r="AB4108" s="113" t="s">
        <v>6036</v>
      </c>
      <c r="AC4108" s="19"/>
      <c r="AD4108" s="22"/>
      <c r="AE4108" s="34">
        <v>41334</v>
      </c>
    </row>
    <row r="4109" spans="2:31" x14ac:dyDescent="0.2">
      <c r="B4109" s="14" t="s">
        <v>7941</v>
      </c>
      <c r="C4109" s="33" t="s">
        <v>7940</v>
      </c>
      <c r="D4109" s="16" t="s">
        <v>7823</v>
      </c>
      <c r="E4109" s="103" t="s">
        <v>26</v>
      </c>
      <c r="F4109" s="18" t="s">
        <v>26</v>
      </c>
      <c r="G4109" s="111" t="s">
        <v>590</v>
      </c>
      <c r="H4109" s="102" t="s">
        <v>6692</v>
      </c>
      <c r="I4109" s="21">
        <v>2914665</v>
      </c>
      <c r="J4109" s="71">
        <v>63.706000000000003</v>
      </c>
      <c r="K4109" s="21">
        <v>1847474</v>
      </c>
      <c r="L4109" s="21">
        <v>2900000</v>
      </c>
      <c r="M4109" s="21">
        <v>2906954</v>
      </c>
      <c r="N4109" s="21"/>
      <c r="O4109" s="21">
        <v>6954</v>
      </c>
      <c r="P4109" s="21"/>
      <c r="Q4109" s="21"/>
      <c r="R4109" s="22">
        <v>5.45</v>
      </c>
      <c r="S4109" s="22">
        <v>5.532</v>
      </c>
      <c r="T4109" s="20" t="s">
        <v>5189</v>
      </c>
      <c r="U4109" s="21">
        <v>13171</v>
      </c>
      <c r="V4109" s="21">
        <v>160744</v>
      </c>
      <c r="W4109" s="34">
        <v>38776</v>
      </c>
      <c r="X4109" s="34">
        <v>53215</v>
      </c>
      <c r="Y4109" s="109"/>
      <c r="Z4109" s="70" t="s">
        <v>4927</v>
      </c>
      <c r="AA4109" s="20" t="s">
        <v>4926</v>
      </c>
      <c r="AB4109" s="113" t="s">
        <v>6036</v>
      </c>
      <c r="AC4109" s="19"/>
      <c r="AD4109" s="22"/>
      <c r="AE4109" s="34">
        <v>42887</v>
      </c>
    </row>
    <row r="4110" spans="2:31" x14ac:dyDescent="0.2">
      <c r="B4110" s="14" t="s">
        <v>7939</v>
      </c>
      <c r="C4110" s="33" t="s">
        <v>7938</v>
      </c>
      <c r="D4110" s="16" t="s">
        <v>7885</v>
      </c>
      <c r="E4110" s="103" t="s">
        <v>26</v>
      </c>
      <c r="F4110" s="18" t="s">
        <v>26</v>
      </c>
      <c r="G4110" s="111" t="s">
        <v>590</v>
      </c>
      <c r="H4110" s="102" t="s">
        <v>4511</v>
      </c>
      <c r="I4110" s="21">
        <v>2044718</v>
      </c>
      <c r="J4110" s="71">
        <v>101.173</v>
      </c>
      <c r="K4110" s="21">
        <v>2087209</v>
      </c>
      <c r="L4110" s="21">
        <v>2063011</v>
      </c>
      <c r="M4110" s="21">
        <v>2059607</v>
      </c>
      <c r="N4110" s="21"/>
      <c r="O4110" s="21">
        <v>-1029</v>
      </c>
      <c r="P4110" s="21"/>
      <c r="Q4110" s="21"/>
      <c r="R4110" s="22">
        <v>4.5119999999999996</v>
      </c>
      <c r="S4110" s="22">
        <v>4.6859999999999999</v>
      </c>
      <c r="T4110" s="20" t="s">
        <v>5189</v>
      </c>
      <c r="U4110" s="21">
        <v>7757</v>
      </c>
      <c r="V4110" s="21">
        <v>93083</v>
      </c>
      <c r="W4110" s="34">
        <v>38470</v>
      </c>
      <c r="X4110" s="34">
        <v>52210</v>
      </c>
      <c r="Y4110" s="109"/>
      <c r="Z4110" s="70" t="s">
        <v>4927</v>
      </c>
      <c r="AA4110" s="20" t="s">
        <v>4926</v>
      </c>
      <c r="AB4110" s="113" t="s">
        <v>6036</v>
      </c>
      <c r="AC4110" s="19"/>
      <c r="AD4110" s="22"/>
      <c r="AE4110" s="34">
        <v>41518</v>
      </c>
    </row>
    <row r="4111" spans="2:31" x14ac:dyDescent="0.2">
      <c r="B4111" s="14" t="s">
        <v>7937</v>
      </c>
      <c r="C4111" s="33" t="s">
        <v>4765</v>
      </c>
      <c r="D4111" s="16" t="s">
        <v>7885</v>
      </c>
      <c r="E4111" s="103" t="s">
        <v>26</v>
      </c>
      <c r="F4111" s="18" t="s">
        <v>26</v>
      </c>
      <c r="G4111" s="111" t="s">
        <v>590</v>
      </c>
      <c r="H4111" s="102" t="s">
        <v>4511</v>
      </c>
      <c r="I4111" s="21">
        <v>3969219</v>
      </c>
      <c r="J4111" s="71">
        <v>102.45099999999999</v>
      </c>
      <c r="K4111" s="21">
        <v>4098020</v>
      </c>
      <c r="L4111" s="21">
        <v>4000000</v>
      </c>
      <c r="M4111" s="21">
        <v>3992037</v>
      </c>
      <c r="N4111" s="21"/>
      <c r="O4111" s="21">
        <v>1440</v>
      </c>
      <c r="P4111" s="21"/>
      <c r="Q4111" s="21"/>
      <c r="R4111" s="22">
        <v>4.625</v>
      </c>
      <c r="S4111" s="22">
        <v>4.7679999999999998</v>
      </c>
      <c r="T4111" s="20" t="s">
        <v>5189</v>
      </c>
      <c r="U4111" s="21">
        <v>15417</v>
      </c>
      <c r="V4111" s="21">
        <v>185000</v>
      </c>
      <c r="W4111" s="34">
        <v>38589</v>
      </c>
      <c r="X4111" s="34">
        <v>52210</v>
      </c>
      <c r="Y4111" s="109"/>
      <c r="Z4111" s="70" t="s">
        <v>4927</v>
      </c>
      <c r="AA4111" s="20" t="s">
        <v>4926</v>
      </c>
      <c r="AB4111" s="113" t="s">
        <v>6036</v>
      </c>
      <c r="AC4111" s="19"/>
      <c r="AD4111" s="22"/>
      <c r="AE4111" s="34">
        <v>41760</v>
      </c>
    </row>
    <row r="4112" spans="2:31" x14ac:dyDescent="0.2">
      <c r="B4112" s="14" t="s">
        <v>7936</v>
      </c>
      <c r="C4112" s="33" t="s">
        <v>7935</v>
      </c>
      <c r="D4112" s="16" t="s">
        <v>7885</v>
      </c>
      <c r="E4112" s="103" t="s">
        <v>26</v>
      </c>
      <c r="F4112" s="18" t="s">
        <v>26</v>
      </c>
      <c r="G4112" s="111" t="s">
        <v>6685</v>
      </c>
      <c r="H4112" s="102" t="s">
        <v>6793</v>
      </c>
      <c r="I4112" s="21">
        <v>13386</v>
      </c>
      <c r="J4112" s="71">
        <v>1E-3</v>
      </c>
      <c r="K4112" s="21">
        <v>40</v>
      </c>
      <c r="L4112" s="21"/>
      <c r="M4112" s="21">
        <v>10948</v>
      </c>
      <c r="N4112" s="21"/>
      <c r="O4112" s="21">
        <v>18816</v>
      </c>
      <c r="P4112" s="21">
        <v>7887</v>
      </c>
      <c r="Q4112" s="21"/>
      <c r="R4112" s="22">
        <v>0.78</v>
      </c>
      <c r="S4112" s="22">
        <v>408.32400000000001</v>
      </c>
      <c r="T4112" s="20" t="s">
        <v>5189</v>
      </c>
      <c r="U4112" s="21">
        <v>2596</v>
      </c>
      <c r="V4112" s="21">
        <v>36288</v>
      </c>
      <c r="W4112" s="34">
        <v>36825</v>
      </c>
      <c r="X4112" s="34">
        <v>48472</v>
      </c>
      <c r="Y4112" s="109"/>
      <c r="Z4112" s="70" t="s">
        <v>4927</v>
      </c>
      <c r="AA4112" s="20" t="s">
        <v>4926</v>
      </c>
      <c r="AB4112" s="113" t="s">
        <v>6036</v>
      </c>
      <c r="AC4112" s="19"/>
      <c r="AD4112" s="22"/>
      <c r="AE4112" s="34">
        <v>42064</v>
      </c>
    </row>
    <row r="4113" spans="2:31" x14ac:dyDescent="0.2">
      <c r="B4113" s="14" t="s">
        <v>7934</v>
      </c>
      <c r="C4113" s="33" t="s">
        <v>7933</v>
      </c>
      <c r="D4113" s="16" t="s">
        <v>7880</v>
      </c>
      <c r="E4113" s="103" t="s">
        <v>26</v>
      </c>
      <c r="F4113" s="18" t="s">
        <v>26</v>
      </c>
      <c r="G4113" s="111" t="s">
        <v>590</v>
      </c>
      <c r="H4113" s="102" t="s">
        <v>6701</v>
      </c>
      <c r="I4113" s="21">
        <v>8910662</v>
      </c>
      <c r="J4113" s="71">
        <v>75.397000000000006</v>
      </c>
      <c r="K4113" s="21">
        <v>6785739</v>
      </c>
      <c r="L4113" s="21">
        <v>9000000</v>
      </c>
      <c r="M4113" s="21">
        <v>9000000</v>
      </c>
      <c r="N4113" s="21"/>
      <c r="O4113" s="21"/>
      <c r="P4113" s="21"/>
      <c r="Q4113" s="21"/>
      <c r="R4113" s="22">
        <v>5.1959999999999997</v>
      </c>
      <c r="S4113" s="22">
        <v>5.26</v>
      </c>
      <c r="T4113" s="20" t="s">
        <v>5189</v>
      </c>
      <c r="U4113" s="21">
        <v>38970</v>
      </c>
      <c r="V4113" s="21">
        <v>475104</v>
      </c>
      <c r="W4113" s="34">
        <v>38442</v>
      </c>
      <c r="X4113" s="34">
        <v>52180</v>
      </c>
      <c r="Y4113" s="109"/>
      <c r="Z4113" s="70" t="s">
        <v>4927</v>
      </c>
      <c r="AA4113" s="20" t="s">
        <v>4926</v>
      </c>
      <c r="AB4113" s="113" t="s">
        <v>6036</v>
      </c>
      <c r="AC4113" s="19"/>
      <c r="AD4113" s="22"/>
      <c r="AE4113" s="34">
        <v>42461</v>
      </c>
    </row>
    <row r="4114" spans="2:31" x14ac:dyDescent="0.2">
      <c r="B4114" s="14" t="s">
        <v>7932</v>
      </c>
      <c r="C4114" s="33" t="s">
        <v>7931</v>
      </c>
      <c r="D4114" s="16" t="s">
        <v>7930</v>
      </c>
      <c r="E4114" s="103" t="s">
        <v>26</v>
      </c>
      <c r="F4114" s="18" t="s">
        <v>26</v>
      </c>
      <c r="G4114" s="111" t="s">
        <v>6685</v>
      </c>
      <c r="H4114" s="102" t="s">
        <v>323</v>
      </c>
      <c r="I4114" s="21">
        <v>799499</v>
      </c>
      <c r="J4114" s="71">
        <v>0.18099999999999999</v>
      </c>
      <c r="K4114" s="21">
        <v>27712</v>
      </c>
      <c r="L4114" s="21"/>
      <c r="M4114" s="21">
        <v>81401</v>
      </c>
      <c r="N4114" s="21"/>
      <c r="O4114" s="21">
        <v>-56398</v>
      </c>
      <c r="P4114" s="21"/>
      <c r="Q4114" s="21"/>
      <c r="R4114" s="22">
        <v>0.92300000000000004</v>
      </c>
      <c r="S4114" s="22">
        <v>132.96899999999999</v>
      </c>
      <c r="T4114" s="20" t="s">
        <v>5189</v>
      </c>
      <c r="U4114" s="21">
        <v>11751</v>
      </c>
      <c r="V4114" s="21">
        <v>161694</v>
      </c>
      <c r="W4114" s="34">
        <v>37204</v>
      </c>
      <c r="X4114" s="34">
        <v>50141</v>
      </c>
      <c r="Y4114" s="109"/>
      <c r="Z4114" s="70" t="s">
        <v>4927</v>
      </c>
      <c r="AA4114" s="20" t="s">
        <v>4926</v>
      </c>
      <c r="AB4114" s="113" t="s">
        <v>6036</v>
      </c>
      <c r="AC4114" s="19"/>
      <c r="AD4114" s="22"/>
      <c r="AE4114" s="34">
        <v>41699</v>
      </c>
    </row>
    <row r="4115" spans="2:31" x14ac:dyDescent="0.2">
      <c r="B4115" s="14" t="s">
        <v>7929</v>
      </c>
      <c r="C4115" s="33" t="s">
        <v>7928</v>
      </c>
      <c r="D4115" s="16" t="s">
        <v>7927</v>
      </c>
      <c r="E4115" s="103" t="s">
        <v>26</v>
      </c>
      <c r="F4115" s="18" t="s">
        <v>26</v>
      </c>
      <c r="G4115" s="111" t="s">
        <v>590</v>
      </c>
      <c r="H4115" s="102" t="s">
        <v>4511</v>
      </c>
      <c r="I4115" s="21">
        <v>6921141</v>
      </c>
      <c r="J4115" s="71">
        <v>100.512</v>
      </c>
      <c r="K4115" s="21">
        <v>6921623</v>
      </c>
      <c r="L4115" s="21">
        <v>6886365</v>
      </c>
      <c r="M4115" s="21">
        <v>6886365</v>
      </c>
      <c r="N4115" s="21"/>
      <c r="O4115" s="21"/>
      <c r="P4115" s="21"/>
      <c r="Q4115" s="21"/>
      <c r="R4115" s="22">
        <v>6.4589999999999996</v>
      </c>
      <c r="S4115" s="22">
        <v>0</v>
      </c>
      <c r="T4115" s="20" t="s">
        <v>5189</v>
      </c>
      <c r="U4115" s="21">
        <v>37066</v>
      </c>
      <c r="V4115" s="21">
        <v>444790</v>
      </c>
      <c r="W4115" s="34">
        <v>37204</v>
      </c>
      <c r="X4115" s="34">
        <v>50141</v>
      </c>
      <c r="Y4115" s="109"/>
      <c r="Z4115" s="70" t="s">
        <v>4927</v>
      </c>
      <c r="AA4115" s="20" t="s">
        <v>4926</v>
      </c>
      <c r="AB4115" s="113" t="s">
        <v>6036</v>
      </c>
      <c r="AC4115" s="19"/>
      <c r="AD4115" s="22"/>
      <c r="AE4115" s="34">
        <v>41275</v>
      </c>
    </row>
    <row r="4116" spans="2:31" x14ac:dyDescent="0.2">
      <c r="B4116" s="14" t="s">
        <v>7926</v>
      </c>
      <c r="C4116" s="33" t="s">
        <v>7925</v>
      </c>
      <c r="D4116" s="16" t="s">
        <v>7880</v>
      </c>
      <c r="E4116" s="103" t="s">
        <v>26</v>
      </c>
      <c r="F4116" s="18" t="s">
        <v>26</v>
      </c>
      <c r="G4116" s="111" t="s">
        <v>590</v>
      </c>
      <c r="H4116" s="102" t="s">
        <v>6706</v>
      </c>
      <c r="I4116" s="21">
        <v>2614304</v>
      </c>
      <c r="J4116" s="71">
        <v>35.082999999999998</v>
      </c>
      <c r="K4116" s="21">
        <v>1333154</v>
      </c>
      <c r="L4116" s="21">
        <v>3800000</v>
      </c>
      <c r="M4116" s="21">
        <v>1333154</v>
      </c>
      <c r="N4116" s="21">
        <v>761579</v>
      </c>
      <c r="O4116" s="21">
        <v>-52816</v>
      </c>
      <c r="P4116" s="21">
        <v>1030129</v>
      </c>
      <c r="Q4116" s="21"/>
      <c r="R4116" s="22">
        <v>5.1959999999999997</v>
      </c>
      <c r="S4116" s="22">
        <v>6.6790000000000003</v>
      </c>
      <c r="T4116" s="20" t="s">
        <v>5189</v>
      </c>
      <c r="U4116" s="21">
        <v>16454</v>
      </c>
      <c r="V4116" s="21">
        <v>153240</v>
      </c>
      <c r="W4116" s="34">
        <v>38442</v>
      </c>
      <c r="X4116" s="34">
        <v>52180</v>
      </c>
      <c r="Y4116" s="109"/>
      <c r="Z4116" s="70" t="s">
        <v>4927</v>
      </c>
      <c r="AA4116" s="20" t="s">
        <v>4926</v>
      </c>
      <c r="AB4116" s="113" t="s">
        <v>6036</v>
      </c>
      <c r="AC4116" s="19"/>
      <c r="AD4116" s="22"/>
      <c r="AE4116" s="34">
        <v>44418</v>
      </c>
    </row>
    <row r="4117" spans="2:31" x14ac:dyDescent="0.2">
      <c r="B4117" s="14" t="s">
        <v>7924</v>
      </c>
      <c r="C4117" s="33" t="s">
        <v>7923</v>
      </c>
      <c r="D4117" s="16" t="s">
        <v>7885</v>
      </c>
      <c r="E4117" s="103" t="s">
        <v>26</v>
      </c>
      <c r="F4117" s="18" t="s">
        <v>26</v>
      </c>
      <c r="G4117" s="111" t="s">
        <v>590</v>
      </c>
      <c r="H4117" s="102" t="s">
        <v>4511</v>
      </c>
      <c r="I4117" s="21">
        <v>5025285</v>
      </c>
      <c r="J4117" s="71">
        <v>98.742999999999995</v>
      </c>
      <c r="K4117" s="21">
        <v>4937130</v>
      </c>
      <c r="L4117" s="21">
        <v>5000000</v>
      </c>
      <c r="M4117" s="21">
        <v>5000000</v>
      </c>
      <c r="N4117" s="21"/>
      <c r="O4117" s="21"/>
      <c r="P4117" s="21"/>
      <c r="Q4117" s="21"/>
      <c r="R4117" s="22">
        <v>6.4470000000000001</v>
      </c>
      <c r="S4117" s="22">
        <v>0</v>
      </c>
      <c r="T4117" s="20" t="s">
        <v>5189</v>
      </c>
      <c r="U4117" s="21">
        <v>26863</v>
      </c>
      <c r="V4117" s="21">
        <v>349213</v>
      </c>
      <c r="W4117" s="34">
        <v>37385</v>
      </c>
      <c r="X4117" s="34">
        <v>49471</v>
      </c>
      <c r="Y4117" s="109"/>
      <c r="Z4117" s="70" t="s">
        <v>4927</v>
      </c>
      <c r="AA4117" s="20" t="s">
        <v>4926</v>
      </c>
      <c r="AB4117" s="113" t="s">
        <v>6036</v>
      </c>
      <c r="AC4117" s="19"/>
      <c r="AD4117" s="22"/>
      <c r="AE4117" s="34">
        <v>41275</v>
      </c>
    </row>
    <row r="4118" spans="2:31" x14ac:dyDescent="0.2">
      <c r="B4118" s="14" t="s">
        <v>7922</v>
      </c>
      <c r="C4118" s="33" t="s">
        <v>7921</v>
      </c>
      <c r="D4118" s="16" t="s">
        <v>7885</v>
      </c>
      <c r="E4118" s="103" t="s">
        <v>26</v>
      </c>
      <c r="F4118" s="18" t="s">
        <v>26</v>
      </c>
      <c r="G4118" s="111" t="s">
        <v>6685</v>
      </c>
      <c r="H4118" s="102" t="s">
        <v>323</v>
      </c>
      <c r="I4118" s="21">
        <v>175217</v>
      </c>
      <c r="J4118" s="71">
        <v>0.35199999999999998</v>
      </c>
      <c r="K4118" s="21">
        <v>123467</v>
      </c>
      <c r="L4118" s="21"/>
      <c r="M4118" s="21">
        <v>137702</v>
      </c>
      <c r="N4118" s="21"/>
      <c r="O4118" s="21">
        <v>-49797</v>
      </c>
      <c r="P4118" s="21">
        <v>39841</v>
      </c>
      <c r="Q4118" s="21"/>
      <c r="R4118" s="22">
        <v>1.0569999999999999</v>
      </c>
      <c r="S4118" s="22">
        <v>157.73500000000001</v>
      </c>
      <c r="T4118" s="20" t="s">
        <v>5189</v>
      </c>
      <c r="U4118" s="21">
        <v>30896</v>
      </c>
      <c r="V4118" s="21">
        <v>510463</v>
      </c>
      <c r="W4118" s="34">
        <v>38035</v>
      </c>
      <c r="X4118" s="34">
        <v>52423</v>
      </c>
      <c r="Y4118" s="109"/>
      <c r="Z4118" s="70" t="s">
        <v>4927</v>
      </c>
      <c r="AA4118" s="20" t="s">
        <v>4926</v>
      </c>
      <c r="AB4118" s="113" t="s">
        <v>6036</v>
      </c>
      <c r="AC4118" s="19"/>
      <c r="AD4118" s="22"/>
      <c r="AE4118" s="34">
        <v>41821</v>
      </c>
    </row>
    <row r="4119" spans="2:31" x14ac:dyDescent="0.2">
      <c r="B4119" s="14" t="s">
        <v>7920</v>
      </c>
      <c r="C4119" s="33" t="s">
        <v>7919</v>
      </c>
      <c r="D4119" s="16" t="s">
        <v>7880</v>
      </c>
      <c r="E4119" s="103" t="s">
        <v>26</v>
      </c>
      <c r="F4119" s="18" t="s">
        <v>26</v>
      </c>
      <c r="G4119" s="111" t="s">
        <v>590</v>
      </c>
      <c r="H4119" s="102" t="s">
        <v>4511</v>
      </c>
      <c r="I4119" s="21">
        <v>4020198</v>
      </c>
      <c r="J4119" s="71">
        <v>100.488</v>
      </c>
      <c r="K4119" s="21">
        <v>4019516</v>
      </c>
      <c r="L4119" s="21">
        <v>4000000</v>
      </c>
      <c r="M4119" s="21">
        <v>4000000</v>
      </c>
      <c r="N4119" s="21"/>
      <c r="O4119" s="21"/>
      <c r="P4119" s="21"/>
      <c r="Q4119" s="21"/>
      <c r="R4119" s="22">
        <v>5.851</v>
      </c>
      <c r="S4119" s="22">
        <v>0</v>
      </c>
      <c r="T4119" s="20" t="s">
        <v>5189</v>
      </c>
      <c r="U4119" s="21">
        <v>19503</v>
      </c>
      <c r="V4119" s="21">
        <v>234040</v>
      </c>
      <c r="W4119" s="34">
        <v>37494</v>
      </c>
      <c r="X4119" s="34">
        <v>52423</v>
      </c>
      <c r="Y4119" s="109"/>
      <c r="Z4119" s="70" t="s">
        <v>4927</v>
      </c>
      <c r="AA4119" s="20" t="s">
        <v>4926</v>
      </c>
      <c r="AB4119" s="113" t="s">
        <v>6036</v>
      </c>
      <c r="AC4119" s="19"/>
      <c r="AD4119" s="22"/>
      <c r="AE4119" s="34">
        <v>41275</v>
      </c>
    </row>
    <row r="4120" spans="2:31" x14ac:dyDescent="0.2">
      <c r="B4120" s="14" t="s">
        <v>7918</v>
      </c>
      <c r="C4120" s="33" t="s">
        <v>7917</v>
      </c>
      <c r="D4120" s="16" t="s">
        <v>7880</v>
      </c>
      <c r="E4120" s="103" t="s">
        <v>26</v>
      </c>
      <c r="F4120" s="18" t="s">
        <v>26</v>
      </c>
      <c r="G4120" s="111" t="s">
        <v>590</v>
      </c>
      <c r="H4120" s="102" t="s">
        <v>4511</v>
      </c>
      <c r="I4120" s="21">
        <v>5927839</v>
      </c>
      <c r="J4120" s="71">
        <v>100.774</v>
      </c>
      <c r="K4120" s="21">
        <v>5943876</v>
      </c>
      <c r="L4120" s="21">
        <v>5898218</v>
      </c>
      <c r="M4120" s="21">
        <v>5894365</v>
      </c>
      <c r="N4120" s="21"/>
      <c r="O4120" s="21">
        <v>-3853</v>
      </c>
      <c r="P4120" s="21"/>
      <c r="Q4120" s="21"/>
      <c r="R4120" s="22">
        <v>5.9489999999999998</v>
      </c>
      <c r="S4120" s="22">
        <v>5.4180000000000001</v>
      </c>
      <c r="T4120" s="20" t="s">
        <v>5189</v>
      </c>
      <c r="U4120" s="21">
        <v>29240</v>
      </c>
      <c r="V4120" s="21">
        <v>350885</v>
      </c>
      <c r="W4120" s="34">
        <v>37494</v>
      </c>
      <c r="X4120" s="34">
        <v>52423</v>
      </c>
      <c r="Y4120" s="109"/>
      <c r="Z4120" s="70" t="s">
        <v>4927</v>
      </c>
      <c r="AA4120" s="20" t="s">
        <v>4926</v>
      </c>
      <c r="AB4120" s="113" t="s">
        <v>6036</v>
      </c>
      <c r="AC4120" s="19"/>
      <c r="AD4120" s="22"/>
      <c r="AE4120" s="34">
        <v>41334</v>
      </c>
    </row>
    <row r="4121" spans="2:31" x14ac:dyDescent="0.2">
      <c r="B4121" s="14" t="s">
        <v>7916</v>
      </c>
      <c r="C4121" s="33" t="s">
        <v>7915</v>
      </c>
      <c r="D4121" s="16" t="s">
        <v>7880</v>
      </c>
      <c r="E4121" s="103" t="s">
        <v>26</v>
      </c>
      <c r="F4121" s="18" t="s">
        <v>26</v>
      </c>
      <c r="G4121" s="111" t="s">
        <v>590</v>
      </c>
      <c r="H4121" s="102" t="s">
        <v>4511</v>
      </c>
      <c r="I4121" s="21">
        <v>2442844</v>
      </c>
      <c r="J4121" s="71">
        <v>100.181</v>
      </c>
      <c r="K4121" s="21">
        <v>2404351</v>
      </c>
      <c r="L4121" s="21">
        <v>2400000</v>
      </c>
      <c r="M4121" s="21">
        <v>2397871</v>
      </c>
      <c r="N4121" s="21"/>
      <c r="O4121" s="21">
        <v>-5883</v>
      </c>
      <c r="P4121" s="21"/>
      <c r="Q4121" s="21"/>
      <c r="R4121" s="22">
        <v>4.9029999999999996</v>
      </c>
      <c r="S4121" s="22">
        <v>4.6820000000000004</v>
      </c>
      <c r="T4121" s="20" t="s">
        <v>5189</v>
      </c>
      <c r="U4121" s="21">
        <v>9806</v>
      </c>
      <c r="V4121" s="21">
        <v>117672</v>
      </c>
      <c r="W4121" s="34">
        <v>38007</v>
      </c>
      <c r="X4121" s="34">
        <v>49929</v>
      </c>
      <c r="Y4121" s="109"/>
      <c r="Z4121" s="70" t="s">
        <v>4927</v>
      </c>
      <c r="AA4121" s="20" t="s">
        <v>4926</v>
      </c>
      <c r="AB4121" s="113" t="s">
        <v>6036</v>
      </c>
      <c r="AC4121" s="19"/>
      <c r="AD4121" s="22"/>
      <c r="AE4121" s="34">
        <v>41334</v>
      </c>
    </row>
    <row r="4122" spans="2:31" x14ac:dyDescent="0.2">
      <c r="B4122" s="14" t="s">
        <v>7914</v>
      </c>
      <c r="C4122" s="33" t="s">
        <v>7913</v>
      </c>
      <c r="D4122" s="16" t="s">
        <v>7880</v>
      </c>
      <c r="E4122" s="103" t="s">
        <v>26</v>
      </c>
      <c r="F4122" s="18" t="s">
        <v>26</v>
      </c>
      <c r="G4122" s="111" t="s">
        <v>590</v>
      </c>
      <c r="H4122" s="102" t="s">
        <v>4511</v>
      </c>
      <c r="I4122" s="21">
        <v>2613091</v>
      </c>
      <c r="J4122" s="71">
        <v>100.214</v>
      </c>
      <c r="K4122" s="21">
        <v>2605574</v>
      </c>
      <c r="L4122" s="21">
        <v>2600000</v>
      </c>
      <c r="M4122" s="21">
        <v>2599088</v>
      </c>
      <c r="N4122" s="21"/>
      <c r="O4122" s="21">
        <v>-912</v>
      </c>
      <c r="P4122" s="21"/>
      <c r="Q4122" s="21"/>
      <c r="R4122" s="22">
        <v>5.5069999999999997</v>
      </c>
      <c r="S4122" s="22">
        <v>4.8959999999999999</v>
      </c>
      <c r="T4122" s="20" t="s">
        <v>5189</v>
      </c>
      <c r="U4122" s="21">
        <v>11932</v>
      </c>
      <c r="V4122" s="21">
        <v>143182</v>
      </c>
      <c r="W4122" s="34">
        <v>37711</v>
      </c>
      <c r="X4122" s="34">
        <v>49929</v>
      </c>
      <c r="Y4122" s="109"/>
      <c r="Z4122" s="70" t="s">
        <v>4927</v>
      </c>
      <c r="AA4122" s="20" t="s">
        <v>4926</v>
      </c>
      <c r="AB4122" s="113" t="s">
        <v>6036</v>
      </c>
      <c r="AC4122" s="19"/>
      <c r="AD4122" s="22"/>
      <c r="AE4122" s="34">
        <v>41334</v>
      </c>
    </row>
    <row r="4123" spans="2:31" x14ac:dyDescent="0.2">
      <c r="B4123" s="14" t="s">
        <v>7912</v>
      </c>
      <c r="C4123" s="33" t="s">
        <v>7911</v>
      </c>
      <c r="D4123" s="16" t="s">
        <v>7880</v>
      </c>
      <c r="E4123" s="103" t="s">
        <v>26</v>
      </c>
      <c r="F4123" s="18" t="s">
        <v>26</v>
      </c>
      <c r="G4123" s="111" t="s">
        <v>590</v>
      </c>
      <c r="H4123" s="102" t="s">
        <v>4511</v>
      </c>
      <c r="I4123" s="21">
        <v>4020120</v>
      </c>
      <c r="J4123" s="71">
        <v>100.16500000000001</v>
      </c>
      <c r="K4123" s="21">
        <v>4006580</v>
      </c>
      <c r="L4123" s="21">
        <v>4000000</v>
      </c>
      <c r="M4123" s="21">
        <v>4000000</v>
      </c>
      <c r="N4123" s="21"/>
      <c r="O4123" s="21"/>
      <c r="P4123" s="21"/>
      <c r="Q4123" s="21"/>
      <c r="R4123" s="22">
        <v>5.6079999999999997</v>
      </c>
      <c r="S4123" s="22">
        <v>4.7560000000000002</v>
      </c>
      <c r="T4123" s="20" t="s">
        <v>5189</v>
      </c>
      <c r="U4123" s="21">
        <v>18693</v>
      </c>
      <c r="V4123" s="21">
        <v>224320</v>
      </c>
      <c r="W4123" s="34">
        <v>37711</v>
      </c>
      <c r="X4123" s="34">
        <v>49929</v>
      </c>
      <c r="Y4123" s="109"/>
      <c r="Z4123" s="70" t="s">
        <v>4927</v>
      </c>
      <c r="AA4123" s="20" t="s">
        <v>4926</v>
      </c>
      <c r="AB4123" s="113" t="s">
        <v>6036</v>
      </c>
      <c r="AC4123" s="19"/>
      <c r="AD4123" s="22"/>
      <c r="AE4123" s="34">
        <v>41334</v>
      </c>
    </row>
    <row r="4124" spans="2:31" x14ac:dyDescent="0.2">
      <c r="B4124" s="14" t="s">
        <v>7910</v>
      </c>
      <c r="C4124" s="33" t="s">
        <v>4611</v>
      </c>
      <c r="D4124" s="16" t="s">
        <v>7885</v>
      </c>
      <c r="E4124" s="103" t="s">
        <v>26</v>
      </c>
      <c r="F4124" s="18" t="s">
        <v>26</v>
      </c>
      <c r="G4124" s="111" t="s">
        <v>590</v>
      </c>
      <c r="H4124" s="102" t="s">
        <v>4511</v>
      </c>
      <c r="I4124" s="21">
        <v>27814934</v>
      </c>
      <c r="J4124" s="71">
        <v>108.508</v>
      </c>
      <c r="K4124" s="21">
        <v>32552430</v>
      </c>
      <c r="L4124" s="21">
        <v>30000000</v>
      </c>
      <c r="M4124" s="21">
        <v>29325389</v>
      </c>
      <c r="N4124" s="21"/>
      <c r="O4124" s="21">
        <v>276901</v>
      </c>
      <c r="P4124" s="21"/>
      <c r="Q4124" s="21"/>
      <c r="R4124" s="22">
        <v>4.8570000000000002</v>
      </c>
      <c r="S4124" s="22">
        <v>5.9950000000000001</v>
      </c>
      <c r="T4124" s="20" t="s">
        <v>5189</v>
      </c>
      <c r="U4124" s="21">
        <v>121425</v>
      </c>
      <c r="V4124" s="21">
        <v>1457100</v>
      </c>
      <c r="W4124" s="34">
        <v>38904</v>
      </c>
      <c r="X4124" s="34">
        <v>52422</v>
      </c>
      <c r="Y4124" s="109"/>
      <c r="Z4124" s="70" t="s">
        <v>4927</v>
      </c>
      <c r="AA4124" s="20" t="s">
        <v>4926</v>
      </c>
      <c r="AB4124" s="113" t="s">
        <v>6036</v>
      </c>
      <c r="AC4124" s="19"/>
      <c r="AD4124" s="22"/>
      <c r="AE4124" s="34">
        <v>42125</v>
      </c>
    </row>
    <row r="4125" spans="2:31" x14ac:dyDescent="0.2">
      <c r="B4125" s="14" t="s">
        <v>7909</v>
      </c>
      <c r="C4125" s="33" t="s">
        <v>7908</v>
      </c>
      <c r="D4125" s="16" t="s">
        <v>7885</v>
      </c>
      <c r="E4125" s="103" t="s">
        <v>26</v>
      </c>
      <c r="F4125" s="18" t="s">
        <v>26</v>
      </c>
      <c r="G4125" s="111" t="s">
        <v>6685</v>
      </c>
      <c r="H4125" s="102" t="s">
        <v>323</v>
      </c>
      <c r="I4125" s="21">
        <v>586331</v>
      </c>
      <c r="J4125" s="71">
        <v>0.20799999999999999</v>
      </c>
      <c r="K4125" s="21">
        <v>346497</v>
      </c>
      <c r="L4125" s="21"/>
      <c r="M4125" s="21">
        <v>346912</v>
      </c>
      <c r="N4125" s="21"/>
      <c r="O4125" s="21">
        <v>-409169</v>
      </c>
      <c r="P4125" s="21">
        <v>7325</v>
      </c>
      <c r="Q4125" s="21"/>
      <c r="R4125" s="22">
        <v>0.25900000000000001</v>
      </c>
      <c r="S4125" s="22">
        <v>11.49</v>
      </c>
      <c r="T4125" s="20" t="s">
        <v>5189</v>
      </c>
      <c r="U4125" s="21">
        <v>35970</v>
      </c>
      <c r="V4125" s="21">
        <v>619474</v>
      </c>
      <c r="W4125" s="34">
        <v>37938</v>
      </c>
      <c r="X4125" s="34">
        <v>51571</v>
      </c>
      <c r="Y4125" s="109"/>
      <c r="Z4125" s="70" t="s">
        <v>4927</v>
      </c>
      <c r="AA4125" s="20" t="s">
        <v>4926</v>
      </c>
      <c r="AB4125" s="113" t="s">
        <v>6036</v>
      </c>
      <c r="AC4125" s="19"/>
      <c r="AD4125" s="22"/>
      <c r="AE4125" s="34">
        <v>43374</v>
      </c>
    </row>
    <row r="4126" spans="2:31" x14ac:dyDescent="0.2">
      <c r="B4126" s="14" t="s">
        <v>7907</v>
      </c>
      <c r="C4126" s="33" t="s">
        <v>7906</v>
      </c>
      <c r="D4126" s="16" t="s">
        <v>7880</v>
      </c>
      <c r="E4126" s="103" t="s">
        <v>26</v>
      </c>
      <c r="F4126" s="18" t="s">
        <v>26</v>
      </c>
      <c r="G4126" s="111" t="s">
        <v>590</v>
      </c>
      <c r="H4126" s="102" t="s">
        <v>4511</v>
      </c>
      <c r="I4126" s="21">
        <v>5805086</v>
      </c>
      <c r="J4126" s="71">
        <v>101.851</v>
      </c>
      <c r="K4126" s="21">
        <v>6111042</v>
      </c>
      <c r="L4126" s="21">
        <v>6000000</v>
      </c>
      <c r="M4126" s="21">
        <v>5954537</v>
      </c>
      <c r="N4126" s="21"/>
      <c r="O4126" s="21">
        <v>13457</v>
      </c>
      <c r="P4126" s="21"/>
      <c r="Q4126" s="21"/>
      <c r="R4126" s="22">
        <v>5.3380000000000001</v>
      </c>
      <c r="S4126" s="22">
        <v>5.7450000000000001</v>
      </c>
      <c r="T4126" s="20" t="s">
        <v>5189</v>
      </c>
      <c r="U4126" s="21">
        <v>26690</v>
      </c>
      <c r="V4126" s="21">
        <v>325549</v>
      </c>
      <c r="W4126" s="34">
        <v>38758</v>
      </c>
      <c r="X4126" s="34">
        <v>52422</v>
      </c>
      <c r="Y4126" s="109"/>
      <c r="Z4126" s="70" t="s">
        <v>4927</v>
      </c>
      <c r="AA4126" s="20" t="s">
        <v>4926</v>
      </c>
      <c r="AB4126" s="113" t="s">
        <v>6036</v>
      </c>
      <c r="AC4126" s="19"/>
      <c r="AD4126" s="22"/>
      <c r="AE4126" s="34">
        <v>42156</v>
      </c>
    </row>
    <row r="4127" spans="2:31" x14ac:dyDescent="0.2">
      <c r="B4127" s="14" t="s">
        <v>7905</v>
      </c>
      <c r="C4127" s="33" t="s">
        <v>7904</v>
      </c>
      <c r="D4127" s="16" t="s">
        <v>7880</v>
      </c>
      <c r="E4127" s="103" t="s">
        <v>26</v>
      </c>
      <c r="F4127" s="18" t="s">
        <v>26</v>
      </c>
      <c r="G4127" s="111" t="s">
        <v>590</v>
      </c>
      <c r="H4127" s="102" t="s">
        <v>7244</v>
      </c>
      <c r="I4127" s="21">
        <v>1260211</v>
      </c>
      <c r="J4127" s="71">
        <v>101.03</v>
      </c>
      <c r="K4127" s="21">
        <v>1313394</v>
      </c>
      <c r="L4127" s="21">
        <v>1300000</v>
      </c>
      <c r="M4127" s="21">
        <v>1291028</v>
      </c>
      <c r="N4127" s="21"/>
      <c r="O4127" s="21">
        <v>2599</v>
      </c>
      <c r="P4127" s="21"/>
      <c r="Q4127" s="21"/>
      <c r="R4127" s="22">
        <v>5.3380000000000001</v>
      </c>
      <c r="S4127" s="22">
        <v>5.7149999999999999</v>
      </c>
      <c r="T4127" s="20" t="s">
        <v>5189</v>
      </c>
      <c r="U4127" s="21">
        <v>5783</v>
      </c>
      <c r="V4127" s="21">
        <v>70536</v>
      </c>
      <c r="W4127" s="34">
        <v>38518</v>
      </c>
      <c r="X4127" s="34">
        <v>52422</v>
      </c>
      <c r="Y4127" s="109"/>
      <c r="Z4127" s="70" t="s">
        <v>4927</v>
      </c>
      <c r="AA4127" s="20" t="s">
        <v>4926</v>
      </c>
      <c r="AB4127" s="113" t="s">
        <v>6036</v>
      </c>
      <c r="AC4127" s="19"/>
      <c r="AD4127" s="22"/>
      <c r="AE4127" s="34">
        <v>42156</v>
      </c>
    </row>
    <row r="4128" spans="2:31" x14ac:dyDescent="0.2">
      <c r="B4128" s="14" t="s">
        <v>7903</v>
      </c>
      <c r="C4128" s="33" t="s">
        <v>7902</v>
      </c>
      <c r="D4128" s="16" t="s">
        <v>7885</v>
      </c>
      <c r="E4128" s="103" t="s">
        <v>26</v>
      </c>
      <c r="F4128" s="18" t="s">
        <v>26</v>
      </c>
      <c r="G4128" s="111" t="s">
        <v>6685</v>
      </c>
      <c r="H4128" s="102" t="s">
        <v>323</v>
      </c>
      <c r="I4128" s="21">
        <v>1637104</v>
      </c>
      <c r="J4128" s="71">
        <v>0.80600000000000005</v>
      </c>
      <c r="K4128" s="21">
        <v>1104661</v>
      </c>
      <c r="L4128" s="21"/>
      <c r="M4128" s="21">
        <v>1129118</v>
      </c>
      <c r="N4128" s="21"/>
      <c r="O4128" s="21">
        <v>-810365</v>
      </c>
      <c r="P4128" s="21">
        <v>44258</v>
      </c>
      <c r="Q4128" s="21"/>
      <c r="R4128" s="22">
        <v>0.74</v>
      </c>
      <c r="S4128" s="22">
        <v>17.373000000000001</v>
      </c>
      <c r="T4128" s="20" t="s">
        <v>5189</v>
      </c>
      <c r="U4128" s="21">
        <v>84584</v>
      </c>
      <c r="V4128" s="21">
        <v>1134972</v>
      </c>
      <c r="W4128" s="34">
        <v>38049</v>
      </c>
      <c r="X4128" s="34">
        <v>51084</v>
      </c>
      <c r="Y4128" s="109"/>
      <c r="Z4128" s="70" t="s">
        <v>4927</v>
      </c>
      <c r="AA4128" s="20" t="s">
        <v>4926</v>
      </c>
      <c r="AB4128" s="113" t="s">
        <v>6036</v>
      </c>
      <c r="AC4128" s="19"/>
      <c r="AD4128" s="22"/>
      <c r="AE4128" s="34">
        <v>43374</v>
      </c>
    </row>
    <row r="4129" spans="2:31" x14ac:dyDescent="0.2">
      <c r="B4129" s="14" t="s">
        <v>7901</v>
      </c>
      <c r="C4129" s="33" t="s">
        <v>7900</v>
      </c>
      <c r="D4129" s="16" t="s">
        <v>7885</v>
      </c>
      <c r="E4129" s="103" t="s">
        <v>26</v>
      </c>
      <c r="F4129" s="18" t="s">
        <v>26</v>
      </c>
      <c r="G4129" s="111" t="s">
        <v>590</v>
      </c>
      <c r="H4129" s="102" t="s">
        <v>4511</v>
      </c>
      <c r="I4129" s="21">
        <v>7337988</v>
      </c>
      <c r="J4129" s="71">
        <v>100.146</v>
      </c>
      <c r="K4129" s="21">
        <v>7510950</v>
      </c>
      <c r="L4129" s="21">
        <v>7500000</v>
      </c>
      <c r="M4129" s="21">
        <v>7469052</v>
      </c>
      <c r="N4129" s="21"/>
      <c r="O4129" s="21">
        <v>-11136</v>
      </c>
      <c r="P4129" s="21"/>
      <c r="Q4129" s="21"/>
      <c r="R4129" s="22">
        <v>4.6210000000000004</v>
      </c>
      <c r="S4129" s="22">
        <v>5.08</v>
      </c>
      <c r="T4129" s="20" t="s">
        <v>5189</v>
      </c>
      <c r="U4129" s="21">
        <v>28881</v>
      </c>
      <c r="V4129" s="21">
        <v>346575</v>
      </c>
      <c r="W4129" s="34">
        <v>39420</v>
      </c>
      <c r="X4129" s="34">
        <v>52422</v>
      </c>
      <c r="Y4129" s="109"/>
      <c r="Z4129" s="70" t="s">
        <v>4927</v>
      </c>
      <c r="AA4129" s="20" t="s">
        <v>4926</v>
      </c>
      <c r="AB4129" s="113" t="s">
        <v>6036</v>
      </c>
      <c r="AC4129" s="19"/>
      <c r="AD4129" s="22"/>
      <c r="AE4129" s="34">
        <v>41791</v>
      </c>
    </row>
    <row r="4130" spans="2:31" x14ac:dyDescent="0.2">
      <c r="B4130" s="14" t="s">
        <v>7899</v>
      </c>
      <c r="C4130" s="33" t="s">
        <v>7898</v>
      </c>
      <c r="D4130" s="16" t="s">
        <v>7885</v>
      </c>
      <c r="E4130" s="103" t="s">
        <v>26</v>
      </c>
      <c r="F4130" s="18" t="s">
        <v>26</v>
      </c>
      <c r="G4130" s="111" t="s">
        <v>590</v>
      </c>
      <c r="H4130" s="102" t="s">
        <v>4511</v>
      </c>
      <c r="I4130" s="21">
        <v>8230587</v>
      </c>
      <c r="J4130" s="71">
        <v>105.282</v>
      </c>
      <c r="K4130" s="21">
        <v>8685790</v>
      </c>
      <c r="L4130" s="21">
        <v>8250000</v>
      </c>
      <c r="M4130" s="21">
        <v>8237237</v>
      </c>
      <c r="N4130" s="21"/>
      <c r="O4130" s="21">
        <v>-9784</v>
      </c>
      <c r="P4130" s="21"/>
      <c r="Q4130" s="21"/>
      <c r="R4130" s="22">
        <v>5.09</v>
      </c>
      <c r="S4130" s="22">
        <v>5.1619999999999999</v>
      </c>
      <c r="T4130" s="20" t="s">
        <v>5189</v>
      </c>
      <c r="U4130" s="21">
        <v>34994</v>
      </c>
      <c r="V4130" s="21">
        <v>419925</v>
      </c>
      <c r="W4130" s="34">
        <v>38898</v>
      </c>
      <c r="X4130" s="34">
        <v>52422</v>
      </c>
      <c r="Y4130" s="109"/>
      <c r="Z4130" s="70" t="s">
        <v>4927</v>
      </c>
      <c r="AA4130" s="20" t="s">
        <v>4926</v>
      </c>
      <c r="AB4130" s="113" t="s">
        <v>6036</v>
      </c>
      <c r="AC4130" s="19"/>
      <c r="AD4130" s="22"/>
      <c r="AE4130" s="34">
        <v>41944</v>
      </c>
    </row>
    <row r="4131" spans="2:31" x14ac:dyDescent="0.2">
      <c r="B4131" s="14" t="s">
        <v>7897</v>
      </c>
      <c r="C4131" s="33" t="s">
        <v>7896</v>
      </c>
      <c r="D4131" s="16" t="s">
        <v>7885</v>
      </c>
      <c r="E4131" s="103" t="s">
        <v>26</v>
      </c>
      <c r="F4131" s="18" t="s">
        <v>26</v>
      </c>
      <c r="G4131" s="111" t="s">
        <v>590</v>
      </c>
      <c r="H4131" s="102" t="s">
        <v>4511</v>
      </c>
      <c r="I4131" s="21">
        <v>4609570</v>
      </c>
      <c r="J4131" s="71">
        <v>108.71299999999999</v>
      </c>
      <c r="K4131" s="21">
        <v>5435640</v>
      </c>
      <c r="L4131" s="21">
        <v>5000000</v>
      </c>
      <c r="M4131" s="21">
        <v>4846814</v>
      </c>
      <c r="N4131" s="21"/>
      <c r="O4131" s="21">
        <v>56217</v>
      </c>
      <c r="P4131" s="21"/>
      <c r="Q4131" s="21"/>
      <c r="R4131" s="22">
        <v>4.6680000000000001</v>
      </c>
      <c r="S4131" s="22">
        <v>6.1609999999999996</v>
      </c>
      <c r="T4131" s="20" t="s">
        <v>5189</v>
      </c>
      <c r="U4131" s="21">
        <v>19450</v>
      </c>
      <c r="V4131" s="21">
        <v>233400</v>
      </c>
      <c r="W4131" s="34">
        <v>39668</v>
      </c>
      <c r="X4131" s="34">
        <v>52422</v>
      </c>
      <c r="Y4131" s="109"/>
      <c r="Z4131" s="70" t="s">
        <v>4927</v>
      </c>
      <c r="AA4131" s="20" t="s">
        <v>4926</v>
      </c>
      <c r="AB4131" s="113" t="s">
        <v>6036</v>
      </c>
      <c r="AC4131" s="19"/>
      <c r="AD4131" s="22"/>
      <c r="AE4131" s="34">
        <v>42156</v>
      </c>
    </row>
    <row r="4132" spans="2:31" x14ac:dyDescent="0.2">
      <c r="B4132" s="14" t="s">
        <v>7895</v>
      </c>
      <c r="C4132" s="33" t="s">
        <v>7894</v>
      </c>
      <c r="D4132" s="16" t="s">
        <v>7885</v>
      </c>
      <c r="E4132" s="103" t="s">
        <v>26</v>
      </c>
      <c r="F4132" s="18" t="s">
        <v>26</v>
      </c>
      <c r="G4132" s="111" t="s">
        <v>6685</v>
      </c>
      <c r="H4132" s="102" t="s">
        <v>611</v>
      </c>
      <c r="I4132" s="21">
        <v>6208244</v>
      </c>
      <c r="J4132" s="71">
        <v>0.80700000000000005</v>
      </c>
      <c r="K4132" s="21">
        <v>4156325</v>
      </c>
      <c r="L4132" s="21"/>
      <c r="M4132" s="21">
        <v>4080937</v>
      </c>
      <c r="N4132" s="21"/>
      <c r="O4132" s="21">
        <v>-891450</v>
      </c>
      <c r="P4132" s="21"/>
      <c r="Q4132" s="21"/>
      <c r="R4132" s="22">
        <v>0.47599999999999998</v>
      </c>
      <c r="S4132" s="22">
        <v>30.888999999999999</v>
      </c>
      <c r="T4132" s="20" t="s">
        <v>5189</v>
      </c>
      <c r="U4132" s="21">
        <v>204475</v>
      </c>
      <c r="V4132" s="21">
        <v>2089103</v>
      </c>
      <c r="W4132" s="34">
        <v>38532</v>
      </c>
      <c r="X4132" s="34">
        <v>52422</v>
      </c>
      <c r="Y4132" s="109"/>
      <c r="Z4132" s="70" t="s">
        <v>4927</v>
      </c>
      <c r="AA4132" s="20" t="s">
        <v>4926</v>
      </c>
      <c r="AB4132" s="113" t="s">
        <v>6036</v>
      </c>
      <c r="AC4132" s="19"/>
      <c r="AD4132" s="22"/>
      <c r="AE4132" s="34">
        <v>43678</v>
      </c>
    </row>
    <row r="4133" spans="2:31" x14ac:dyDescent="0.2">
      <c r="B4133" s="14" t="s">
        <v>7893</v>
      </c>
      <c r="C4133" s="33" t="s">
        <v>7892</v>
      </c>
      <c r="D4133" s="16" t="s">
        <v>7880</v>
      </c>
      <c r="E4133" s="103" t="s">
        <v>26</v>
      </c>
      <c r="F4133" s="18" t="s">
        <v>26</v>
      </c>
      <c r="G4133" s="111" t="s">
        <v>590</v>
      </c>
      <c r="H4133" s="102" t="s">
        <v>4511</v>
      </c>
      <c r="I4133" s="21">
        <v>3461845</v>
      </c>
      <c r="J4133" s="71">
        <v>19.649000000000001</v>
      </c>
      <c r="K4133" s="21">
        <v>687698</v>
      </c>
      <c r="L4133" s="21">
        <v>3500000</v>
      </c>
      <c r="M4133" s="21">
        <v>687698</v>
      </c>
      <c r="N4133" s="21">
        <v>-151591</v>
      </c>
      <c r="O4133" s="21">
        <v>-16375</v>
      </c>
      <c r="P4133" s="21">
        <v>21465</v>
      </c>
      <c r="Q4133" s="21"/>
      <c r="R4133" s="22">
        <v>5.2249999999999996</v>
      </c>
      <c r="S4133" s="22">
        <v>5.6609999999999996</v>
      </c>
      <c r="T4133" s="20" t="s">
        <v>5189</v>
      </c>
      <c r="U4133" s="21">
        <v>15238</v>
      </c>
      <c r="V4133" s="21">
        <v>181533</v>
      </c>
      <c r="W4133" s="34">
        <v>38596</v>
      </c>
      <c r="X4133" s="34">
        <v>52422</v>
      </c>
      <c r="Y4133" s="109"/>
      <c r="Z4133" s="70" t="s">
        <v>4927</v>
      </c>
      <c r="AA4133" s="20" t="s">
        <v>4926</v>
      </c>
      <c r="AB4133" s="113" t="s">
        <v>6036</v>
      </c>
      <c r="AC4133" s="19"/>
      <c r="AD4133" s="22"/>
      <c r="AE4133" s="34">
        <v>43687</v>
      </c>
    </row>
    <row r="4134" spans="2:31" x14ac:dyDescent="0.2">
      <c r="B4134" s="14" t="s">
        <v>7891</v>
      </c>
      <c r="C4134" s="33" t="s">
        <v>7890</v>
      </c>
      <c r="D4134" s="16" t="s">
        <v>7880</v>
      </c>
      <c r="E4134" s="103" t="s">
        <v>26</v>
      </c>
      <c r="F4134" s="18" t="s">
        <v>26</v>
      </c>
      <c r="G4134" s="111" t="s">
        <v>590</v>
      </c>
      <c r="H4134" s="102" t="s">
        <v>4511</v>
      </c>
      <c r="I4134" s="21">
        <v>14101657</v>
      </c>
      <c r="J4134" s="71">
        <v>8.8320000000000007</v>
      </c>
      <c r="K4134" s="21">
        <v>1695782</v>
      </c>
      <c r="L4134" s="21">
        <v>19200000</v>
      </c>
      <c r="M4134" s="21">
        <v>1695782</v>
      </c>
      <c r="N4134" s="21">
        <v>3731848</v>
      </c>
      <c r="O4134" s="21">
        <v>325836</v>
      </c>
      <c r="P4134" s="21">
        <v>4646894</v>
      </c>
      <c r="Q4134" s="21"/>
      <c r="R4134" s="22">
        <v>5.2249999999999996</v>
      </c>
      <c r="S4134" s="22">
        <v>6.7220000000000004</v>
      </c>
      <c r="T4134" s="20" t="s">
        <v>5189</v>
      </c>
      <c r="U4134" s="21">
        <v>83594</v>
      </c>
      <c r="V4134" s="21">
        <v>640722</v>
      </c>
      <c r="W4134" s="34">
        <v>38532</v>
      </c>
      <c r="X4134" s="34">
        <v>52422</v>
      </c>
      <c r="Y4134" s="109"/>
      <c r="Z4134" s="70" t="s">
        <v>4927</v>
      </c>
      <c r="AA4134" s="20" t="s">
        <v>4926</v>
      </c>
      <c r="AB4134" s="113" t="s">
        <v>6036</v>
      </c>
      <c r="AC4134" s="19"/>
      <c r="AD4134" s="22"/>
      <c r="AE4134" s="34">
        <v>43687</v>
      </c>
    </row>
    <row r="4135" spans="2:31" x14ac:dyDescent="0.2">
      <c r="B4135" s="14" t="s">
        <v>7889</v>
      </c>
      <c r="C4135" s="33" t="s">
        <v>7888</v>
      </c>
      <c r="D4135" s="16" t="s">
        <v>7880</v>
      </c>
      <c r="E4135" s="103" t="s">
        <v>26</v>
      </c>
      <c r="F4135" s="18" t="s">
        <v>26</v>
      </c>
      <c r="G4135" s="111" t="s">
        <v>590</v>
      </c>
      <c r="H4135" s="102" t="s">
        <v>4511</v>
      </c>
      <c r="I4135" s="21"/>
      <c r="J4135" s="71">
        <v>2.1280000000000001</v>
      </c>
      <c r="K4135" s="21">
        <v>117317</v>
      </c>
      <c r="L4135" s="21">
        <v>5513000</v>
      </c>
      <c r="M4135" s="21"/>
      <c r="N4135" s="21"/>
      <c r="O4135" s="21">
        <v>204323</v>
      </c>
      <c r="P4135" s="21">
        <v>439235</v>
      </c>
      <c r="Q4135" s="21"/>
      <c r="R4135" s="22">
        <v>5.2249999999999996</v>
      </c>
      <c r="S4135" s="22">
        <v>0</v>
      </c>
      <c r="T4135" s="20" t="s">
        <v>5189</v>
      </c>
      <c r="U4135" s="21"/>
      <c r="V4135" s="21"/>
      <c r="W4135" s="34">
        <v>38827</v>
      </c>
      <c r="X4135" s="34">
        <v>52422</v>
      </c>
      <c r="Y4135" s="109"/>
      <c r="Z4135" s="70" t="s">
        <v>4927</v>
      </c>
      <c r="AA4135" s="20" t="s">
        <v>4926</v>
      </c>
      <c r="AB4135" s="113" t="s">
        <v>6036</v>
      </c>
      <c r="AC4135" s="19"/>
      <c r="AD4135" s="22"/>
      <c r="AE4135" s="31"/>
    </row>
    <row r="4136" spans="2:31" x14ac:dyDescent="0.2">
      <c r="B4136" s="14" t="s">
        <v>7887</v>
      </c>
      <c r="C4136" s="33" t="s">
        <v>7886</v>
      </c>
      <c r="D4136" s="16" t="s">
        <v>7885</v>
      </c>
      <c r="E4136" s="103" t="s">
        <v>26</v>
      </c>
      <c r="F4136" s="18" t="s">
        <v>26</v>
      </c>
      <c r="G4136" s="111" t="s">
        <v>590</v>
      </c>
      <c r="H4136" s="102" t="s">
        <v>4511</v>
      </c>
      <c r="I4136" s="21">
        <v>14450742</v>
      </c>
      <c r="J4136" s="71">
        <v>109.572</v>
      </c>
      <c r="K4136" s="21">
        <v>16435815</v>
      </c>
      <c r="L4136" s="21">
        <v>15000000</v>
      </c>
      <c r="M4136" s="21">
        <v>14811526</v>
      </c>
      <c r="N4136" s="21"/>
      <c r="O4136" s="21">
        <v>65540</v>
      </c>
      <c r="P4136" s="21"/>
      <c r="Q4136" s="21"/>
      <c r="R4136" s="22">
        <v>4.9329999999999998</v>
      </c>
      <c r="S4136" s="22">
        <v>5.5090000000000003</v>
      </c>
      <c r="T4136" s="20" t="s">
        <v>5189</v>
      </c>
      <c r="U4136" s="21">
        <v>61663</v>
      </c>
      <c r="V4136" s="21">
        <v>739950</v>
      </c>
      <c r="W4136" s="34">
        <v>38968</v>
      </c>
      <c r="X4136" s="34">
        <v>53153</v>
      </c>
      <c r="Y4136" s="109"/>
      <c r="Z4136" s="70" t="s">
        <v>4927</v>
      </c>
      <c r="AA4136" s="20" t="s">
        <v>4926</v>
      </c>
      <c r="AB4136" s="113" t="s">
        <v>6036</v>
      </c>
      <c r="AC4136" s="19"/>
      <c r="AD4136" s="22"/>
      <c r="AE4136" s="34">
        <v>42186</v>
      </c>
    </row>
    <row r="4137" spans="2:31" x14ac:dyDescent="0.2">
      <c r="B4137" s="14" t="s">
        <v>7884</v>
      </c>
      <c r="C4137" s="33" t="s">
        <v>7883</v>
      </c>
      <c r="D4137" s="16" t="s">
        <v>7880</v>
      </c>
      <c r="E4137" s="103" t="s">
        <v>26</v>
      </c>
      <c r="F4137" s="18" t="s">
        <v>26</v>
      </c>
      <c r="G4137" s="111" t="s">
        <v>590</v>
      </c>
      <c r="H4137" s="102" t="s">
        <v>6701</v>
      </c>
      <c r="I4137" s="21">
        <v>5427002</v>
      </c>
      <c r="J4137" s="71">
        <v>79.841999999999999</v>
      </c>
      <c r="K4137" s="21">
        <v>4311468</v>
      </c>
      <c r="L4137" s="21">
        <v>5400000</v>
      </c>
      <c r="M4137" s="21">
        <v>5403988</v>
      </c>
      <c r="N4137" s="21"/>
      <c r="O4137" s="21">
        <v>-2410</v>
      </c>
      <c r="P4137" s="21"/>
      <c r="Q4137" s="21"/>
      <c r="R4137" s="22">
        <v>5.1470000000000002</v>
      </c>
      <c r="S4137" s="22">
        <v>5.12</v>
      </c>
      <c r="T4137" s="20" t="s">
        <v>5189</v>
      </c>
      <c r="U4137" s="21">
        <v>23162</v>
      </c>
      <c r="V4137" s="21">
        <v>277938</v>
      </c>
      <c r="W4137" s="34">
        <v>38610</v>
      </c>
      <c r="X4137" s="34">
        <v>53153</v>
      </c>
      <c r="Y4137" s="109"/>
      <c r="Z4137" s="70" t="s">
        <v>4927</v>
      </c>
      <c r="AA4137" s="20" t="s">
        <v>4926</v>
      </c>
      <c r="AB4137" s="113" t="s">
        <v>6036</v>
      </c>
      <c r="AC4137" s="19"/>
      <c r="AD4137" s="22"/>
      <c r="AE4137" s="34">
        <v>42278</v>
      </c>
    </row>
    <row r="4138" spans="2:31" x14ac:dyDescent="0.2">
      <c r="B4138" s="14" t="s">
        <v>7882</v>
      </c>
      <c r="C4138" s="33" t="s">
        <v>7881</v>
      </c>
      <c r="D4138" s="16" t="s">
        <v>7880</v>
      </c>
      <c r="E4138" s="103" t="s">
        <v>26</v>
      </c>
      <c r="F4138" s="18" t="s">
        <v>26</v>
      </c>
      <c r="G4138" s="111" t="s">
        <v>590</v>
      </c>
      <c r="H4138" s="102" t="s">
        <v>6706</v>
      </c>
      <c r="I4138" s="21">
        <v>6573590</v>
      </c>
      <c r="J4138" s="71">
        <v>62.308</v>
      </c>
      <c r="K4138" s="21">
        <v>4174656</v>
      </c>
      <c r="L4138" s="21">
        <v>6700000</v>
      </c>
      <c r="M4138" s="21">
        <v>4174656</v>
      </c>
      <c r="N4138" s="21">
        <v>131327</v>
      </c>
      <c r="O4138" s="21">
        <v>12890</v>
      </c>
      <c r="P4138" s="21"/>
      <c r="Q4138" s="21"/>
      <c r="R4138" s="22">
        <v>5.1660000000000004</v>
      </c>
      <c r="S4138" s="22">
        <v>5.5229999999999997</v>
      </c>
      <c r="T4138" s="20" t="s">
        <v>5189</v>
      </c>
      <c r="U4138" s="21">
        <v>28843</v>
      </c>
      <c r="V4138" s="21">
        <v>351835</v>
      </c>
      <c r="W4138" s="34">
        <v>38993</v>
      </c>
      <c r="X4138" s="34">
        <v>53153</v>
      </c>
      <c r="Y4138" s="109"/>
      <c r="Z4138" s="70" t="s">
        <v>4927</v>
      </c>
      <c r="AA4138" s="20" t="s">
        <v>4926</v>
      </c>
      <c r="AB4138" s="113" t="s">
        <v>6036</v>
      </c>
      <c r="AC4138" s="19"/>
      <c r="AD4138" s="22"/>
      <c r="AE4138" s="34">
        <v>42370</v>
      </c>
    </row>
    <row r="4139" spans="2:31" x14ac:dyDescent="0.2">
      <c r="B4139" s="14" t="s">
        <v>7879</v>
      </c>
      <c r="C4139" s="33" t="s">
        <v>7878</v>
      </c>
      <c r="D4139" s="16" t="s">
        <v>7823</v>
      </c>
      <c r="E4139" s="103" t="s">
        <v>26</v>
      </c>
      <c r="F4139" s="18" t="s">
        <v>26</v>
      </c>
      <c r="G4139" s="111" t="s">
        <v>590</v>
      </c>
      <c r="H4139" s="102" t="s">
        <v>4511</v>
      </c>
      <c r="I4139" s="21">
        <v>7240741</v>
      </c>
      <c r="J4139" s="71">
        <v>22.513000000000002</v>
      </c>
      <c r="K4139" s="21">
        <v>1708759</v>
      </c>
      <c r="L4139" s="21">
        <v>7590000</v>
      </c>
      <c r="M4139" s="21">
        <v>1708759</v>
      </c>
      <c r="N4139" s="21">
        <v>-5714343</v>
      </c>
      <c r="O4139" s="21">
        <v>55815</v>
      </c>
      <c r="P4139" s="21"/>
      <c r="Q4139" s="21"/>
      <c r="R4139" s="22">
        <v>5.5620000000000003</v>
      </c>
      <c r="S4139" s="22">
        <v>6.1849999999999996</v>
      </c>
      <c r="T4139" s="20" t="s">
        <v>5189</v>
      </c>
      <c r="U4139" s="21">
        <v>35180</v>
      </c>
      <c r="V4139" s="21">
        <v>386581</v>
      </c>
      <c r="W4139" s="34">
        <v>39279</v>
      </c>
      <c r="X4139" s="34">
        <v>54438</v>
      </c>
      <c r="Y4139" s="109"/>
      <c r="Z4139" s="70" t="s">
        <v>4927</v>
      </c>
      <c r="AA4139" s="20" t="s">
        <v>4926</v>
      </c>
      <c r="AB4139" s="113" t="s">
        <v>6036</v>
      </c>
      <c r="AC4139" s="19"/>
      <c r="AD4139" s="22"/>
      <c r="AE4139" s="28">
        <v>42767</v>
      </c>
    </row>
    <row r="4140" spans="2:31" x14ac:dyDescent="0.2">
      <c r="B4140" s="14" t="s">
        <v>7877</v>
      </c>
      <c r="C4140" s="33" t="s">
        <v>7876</v>
      </c>
      <c r="D4140" s="16" t="s">
        <v>7823</v>
      </c>
      <c r="E4140" s="103" t="s">
        <v>26</v>
      </c>
      <c r="F4140" s="18" t="s">
        <v>26</v>
      </c>
      <c r="G4140" s="111" t="s">
        <v>590</v>
      </c>
      <c r="H4140" s="102" t="s">
        <v>4511</v>
      </c>
      <c r="I4140" s="21">
        <v>11990598</v>
      </c>
      <c r="J4140" s="71">
        <v>9.3450000000000006</v>
      </c>
      <c r="K4140" s="21">
        <v>1128421</v>
      </c>
      <c r="L4140" s="21">
        <v>12075000</v>
      </c>
      <c r="M4140" s="21">
        <v>1128421</v>
      </c>
      <c r="N4140" s="21">
        <v>-995122</v>
      </c>
      <c r="O4140" s="21">
        <v>-15987</v>
      </c>
      <c r="P4140" s="21">
        <v>194567</v>
      </c>
      <c r="Q4140" s="21"/>
      <c r="R4140" s="22">
        <v>5.6310000000000002</v>
      </c>
      <c r="S4140" s="22">
        <v>5.976</v>
      </c>
      <c r="T4140" s="20" t="s">
        <v>5189</v>
      </c>
      <c r="U4140" s="21">
        <v>56662</v>
      </c>
      <c r="V4140" s="21">
        <v>552554</v>
      </c>
      <c r="W4140" s="34">
        <v>39197</v>
      </c>
      <c r="X4140" s="34">
        <v>54438</v>
      </c>
      <c r="Y4140" s="109"/>
      <c r="Z4140" s="70" t="s">
        <v>4927</v>
      </c>
      <c r="AA4140" s="20" t="s">
        <v>4926</v>
      </c>
      <c r="AB4140" s="113" t="s">
        <v>6036</v>
      </c>
      <c r="AC4140" s="19"/>
      <c r="AD4140" s="22"/>
      <c r="AE4140" s="34">
        <v>44242</v>
      </c>
    </row>
    <row r="4141" spans="2:31" x14ac:dyDescent="0.2">
      <c r="B4141" s="14" t="s">
        <v>7875</v>
      </c>
      <c r="C4141" s="33" t="s">
        <v>7874</v>
      </c>
      <c r="D4141" s="16" t="s">
        <v>7823</v>
      </c>
      <c r="E4141" s="103" t="s">
        <v>26</v>
      </c>
      <c r="F4141" s="18" t="s">
        <v>26</v>
      </c>
      <c r="G4141" s="111" t="s">
        <v>590</v>
      </c>
      <c r="H4141" s="102" t="s">
        <v>6701</v>
      </c>
      <c r="I4141" s="21">
        <v>2359933</v>
      </c>
      <c r="J4141" s="71">
        <v>7.9640000000000004</v>
      </c>
      <c r="K4141" s="21">
        <v>557487</v>
      </c>
      <c r="L4141" s="21">
        <v>7000000</v>
      </c>
      <c r="M4141" s="21">
        <v>2371058</v>
      </c>
      <c r="N4141" s="21">
        <v>6226500</v>
      </c>
      <c r="O4141" s="21">
        <v>17151</v>
      </c>
      <c r="P4141" s="21">
        <v>4646092</v>
      </c>
      <c r="Q4141" s="21"/>
      <c r="R4141" s="22">
        <v>5.6710000000000003</v>
      </c>
      <c r="S4141" s="22">
        <v>5.9240000000000004</v>
      </c>
      <c r="T4141" s="20" t="s">
        <v>5189</v>
      </c>
      <c r="U4141" s="21">
        <v>33081</v>
      </c>
      <c r="V4141" s="21">
        <v>273909</v>
      </c>
      <c r="W4141" s="34">
        <v>39128</v>
      </c>
      <c r="X4141" s="34">
        <v>54438</v>
      </c>
      <c r="Y4141" s="109"/>
      <c r="Z4141" s="70" t="s">
        <v>4927</v>
      </c>
      <c r="AA4141" s="20" t="s">
        <v>4926</v>
      </c>
      <c r="AB4141" s="113" t="s">
        <v>6036</v>
      </c>
      <c r="AC4141" s="19"/>
      <c r="AD4141" s="22"/>
      <c r="AE4141" s="34">
        <v>45061</v>
      </c>
    </row>
    <row r="4142" spans="2:31" x14ac:dyDescent="0.2">
      <c r="B4142" s="14" t="s">
        <v>7873</v>
      </c>
      <c r="C4142" s="33" t="s">
        <v>7872</v>
      </c>
      <c r="D4142" s="16" t="s">
        <v>7826</v>
      </c>
      <c r="E4142" s="103" t="s">
        <v>26</v>
      </c>
      <c r="F4142" s="18" t="s">
        <v>26</v>
      </c>
      <c r="G4142" s="111" t="s">
        <v>590</v>
      </c>
      <c r="H4142" s="102" t="s">
        <v>4511</v>
      </c>
      <c r="I4142" s="21">
        <v>8827734</v>
      </c>
      <c r="J4142" s="71">
        <v>107.958</v>
      </c>
      <c r="K4142" s="21">
        <v>10795830</v>
      </c>
      <c r="L4142" s="21">
        <v>10000000</v>
      </c>
      <c r="M4142" s="21">
        <v>9341027</v>
      </c>
      <c r="N4142" s="21"/>
      <c r="O4142" s="21">
        <v>135702</v>
      </c>
      <c r="P4142" s="21"/>
      <c r="Q4142" s="21"/>
      <c r="R4142" s="22">
        <v>5.4820000000000002</v>
      </c>
      <c r="S4142" s="22">
        <v>7.4160000000000004</v>
      </c>
      <c r="T4142" s="20" t="s">
        <v>5189</v>
      </c>
      <c r="U4142" s="21">
        <v>45683</v>
      </c>
      <c r="V4142" s="21">
        <v>547686</v>
      </c>
      <c r="W4142" s="34">
        <v>39647</v>
      </c>
      <c r="X4142" s="34">
        <v>54438</v>
      </c>
      <c r="Y4142" s="109"/>
      <c r="Z4142" s="70" t="s">
        <v>4927</v>
      </c>
      <c r="AA4142" s="20" t="s">
        <v>4926</v>
      </c>
      <c r="AB4142" s="113" t="s">
        <v>6036</v>
      </c>
      <c r="AC4142" s="19"/>
      <c r="AD4142" s="22"/>
      <c r="AE4142" s="34">
        <v>42767</v>
      </c>
    </row>
    <row r="4143" spans="2:31" x14ac:dyDescent="0.2">
      <c r="B4143" s="14" t="s">
        <v>7871</v>
      </c>
      <c r="C4143" s="33" t="s">
        <v>7870</v>
      </c>
      <c r="D4143" s="16" t="s">
        <v>7823</v>
      </c>
      <c r="E4143" s="103" t="s">
        <v>26</v>
      </c>
      <c r="F4143" s="18" t="s">
        <v>26</v>
      </c>
      <c r="G4143" s="111" t="s">
        <v>590</v>
      </c>
      <c r="H4143" s="102" t="s">
        <v>4511</v>
      </c>
      <c r="I4143" s="21">
        <v>2654489</v>
      </c>
      <c r="J4143" s="71">
        <v>38.054000000000002</v>
      </c>
      <c r="K4143" s="21">
        <v>1331880</v>
      </c>
      <c r="L4143" s="21">
        <v>3500000</v>
      </c>
      <c r="M4143" s="21">
        <v>1331880</v>
      </c>
      <c r="N4143" s="21">
        <v>-1511711</v>
      </c>
      <c r="O4143" s="21">
        <v>110020</v>
      </c>
      <c r="P4143" s="21"/>
      <c r="Q4143" s="21"/>
      <c r="R4143" s="22">
        <v>5.5430000000000001</v>
      </c>
      <c r="S4143" s="22">
        <v>10.804</v>
      </c>
      <c r="T4143" s="20" t="s">
        <v>5189</v>
      </c>
      <c r="U4143" s="21">
        <v>16167</v>
      </c>
      <c r="V4143" s="21">
        <v>177656</v>
      </c>
      <c r="W4143" s="34">
        <v>40526</v>
      </c>
      <c r="X4143" s="34">
        <v>54438</v>
      </c>
      <c r="Y4143" s="109"/>
      <c r="Z4143" s="70" t="s">
        <v>4927</v>
      </c>
      <c r="AA4143" s="20" t="s">
        <v>4926</v>
      </c>
      <c r="AB4143" s="113" t="s">
        <v>6036</v>
      </c>
      <c r="AC4143" s="19"/>
      <c r="AD4143" s="22"/>
      <c r="AE4143" s="34">
        <v>42767</v>
      </c>
    </row>
    <row r="4144" spans="2:31" x14ac:dyDescent="0.2">
      <c r="B4144" s="14" t="s">
        <v>7869</v>
      </c>
      <c r="C4144" s="33" t="s">
        <v>4753</v>
      </c>
      <c r="D4144" s="16" t="s">
        <v>7826</v>
      </c>
      <c r="E4144" s="103" t="s">
        <v>26</v>
      </c>
      <c r="F4144" s="18" t="s">
        <v>26</v>
      </c>
      <c r="G4144" s="111" t="s">
        <v>590</v>
      </c>
      <c r="H4144" s="102" t="s">
        <v>4511</v>
      </c>
      <c r="I4144" s="21">
        <v>29983984</v>
      </c>
      <c r="J4144" s="71">
        <v>114.249</v>
      </c>
      <c r="K4144" s="21">
        <v>34274700</v>
      </c>
      <c r="L4144" s="21">
        <v>30000000</v>
      </c>
      <c r="M4144" s="21">
        <v>29930447</v>
      </c>
      <c r="N4144" s="21"/>
      <c r="O4144" s="21">
        <v>11443</v>
      </c>
      <c r="P4144" s="21"/>
      <c r="Q4144" s="21"/>
      <c r="R4144" s="22">
        <v>5.8890000000000002</v>
      </c>
      <c r="S4144" s="22">
        <v>5.9880000000000004</v>
      </c>
      <c r="T4144" s="20" t="s">
        <v>5189</v>
      </c>
      <c r="U4144" s="21">
        <v>147225</v>
      </c>
      <c r="V4144" s="21">
        <v>1766700</v>
      </c>
      <c r="W4144" s="34">
        <v>39700</v>
      </c>
      <c r="X4144" s="34">
        <v>52788</v>
      </c>
      <c r="Y4144" s="109"/>
      <c r="Z4144" s="70" t="s">
        <v>4927</v>
      </c>
      <c r="AA4144" s="20" t="s">
        <v>4926</v>
      </c>
      <c r="AB4144" s="113" t="s">
        <v>6036</v>
      </c>
      <c r="AC4144" s="19"/>
      <c r="AD4144" s="22"/>
      <c r="AE4144" s="34">
        <v>42522</v>
      </c>
    </row>
    <row r="4145" spans="2:31" x14ac:dyDescent="0.2">
      <c r="B4145" s="14" t="s">
        <v>7868</v>
      </c>
      <c r="C4145" s="33" t="s">
        <v>7867</v>
      </c>
      <c r="D4145" s="16" t="s">
        <v>7826</v>
      </c>
      <c r="E4145" s="103" t="s">
        <v>26</v>
      </c>
      <c r="F4145" s="18" t="s">
        <v>26</v>
      </c>
      <c r="G4145" s="111" t="s">
        <v>590</v>
      </c>
      <c r="H4145" s="102" t="s">
        <v>4511</v>
      </c>
      <c r="I4145" s="21">
        <v>17588237</v>
      </c>
      <c r="J4145" s="71">
        <v>100.43899999999999</v>
      </c>
      <c r="K4145" s="21">
        <v>17576738</v>
      </c>
      <c r="L4145" s="21">
        <v>17500000</v>
      </c>
      <c r="M4145" s="21">
        <v>17485515</v>
      </c>
      <c r="N4145" s="21"/>
      <c r="O4145" s="21">
        <v>-14485</v>
      </c>
      <c r="P4145" s="21"/>
      <c r="Q4145" s="21"/>
      <c r="R4145" s="22">
        <v>5.6980000000000004</v>
      </c>
      <c r="S4145" s="22">
        <v>5.7510000000000003</v>
      </c>
      <c r="T4145" s="20" t="s">
        <v>5189</v>
      </c>
      <c r="U4145" s="21">
        <v>83103</v>
      </c>
      <c r="V4145" s="21">
        <v>1014214</v>
      </c>
      <c r="W4145" s="34">
        <v>38880</v>
      </c>
      <c r="X4145" s="34">
        <v>53092</v>
      </c>
      <c r="Y4145" s="109"/>
      <c r="Z4145" s="70" t="s">
        <v>4927</v>
      </c>
      <c r="AA4145" s="20" t="s">
        <v>4926</v>
      </c>
      <c r="AB4145" s="113" t="s">
        <v>6036</v>
      </c>
      <c r="AC4145" s="19"/>
      <c r="AD4145" s="22"/>
      <c r="AE4145" s="34">
        <v>41852</v>
      </c>
    </row>
    <row r="4146" spans="2:31" x14ac:dyDescent="0.2">
      <c r="B4146" s="14" t="s">
        <v>7866</v>
      </c>
      <c r="C4146" s="33" t="s">
        <v>7865</v>
      </c>
      <c r="D4146" s="16" t="s">
        <v>7826</v>
      </c>
      <c r="E4146" s="103" t="s">
        <v>26</v>
      </c>
      <c r="F4146" s="18" t="s">
        <v>26</v>
      </c>
      <c r="G4146" s="111" t="s">
        <v>590</v>
      </c>
      <c r="H4146" s="102" t="s">
        <v>4511</v>
      </c>
      <c r="I4146" s="21">
        <v>5135352</v>
      </c>
      <c r="J4146" s="71">
        <v>114.56699999999999</v>
      </c>
      <c r="K4146" s="21">
        <v>5728355</v>
      </c>
      <c r="L4146" s="21">
        <v>5000000</v>
      </c>
      <c r="M4146" s="21">
        <v>5052667</v>
      </c>
      <c r="N4146" s="21"/>
      <c r="O4146" s="21">
        <v>-17620</v>
      </c>
      <c r="P4146" s="21"/>
      <c r="Q4146" s="21"/>
      <c r="R4146" s="22">
        <v>5.726</v>
      </c>
      <c r="S4146" s="22">
        <v>5.4420000000000002</v>
      </c>
      <c r="T4146" s="20" t="s">
        <v>5189</v>
      </c>
      <c r="U4146" s="21">
        <v>23860</v>
      </c>
      <c r="V4146" s="21">
        <v>291176</v>
      </c>
      <c r="W4146" s="34">
        <v>39420</v>
      </c>
      <c r="X4146" s="34">
        <v>53092</v>
      </c>
      <c r="Y4146" s="109"/>
      <c r="Z4146" s="70" t="s">
        <v>4927</v>
      </c>
      <c r="AA4146" s="20" t="s">
        <v>4926</v>
      </c>
      <c r="AB4146" s="113" t="s">
        <v>6036</v>
      </c>
      <c r="AC4146" s="19"/>
      <c r="AD4146" s="22"/>
      <c r="AE4146" s="34">
        <v>42491</v>
      </c>
    </row>
    <row r="4147" spans="2:31" x14ac:dyDescent="0.2">
      <c r="B4147" s="14" t="s">
        <v>7864</v>
      </c>
      <c r="C4147" s="33" t="s">
        <v>7863</v>
      </c>
      <c r="D4147" s="16" t="s">
        <v>7826</v>
      </c>
      <c r="E4147" s="103" t="s">
        <v>26</v>
      </c>
      <c r="F4147" s="18" t="s">
        <v>26</v>
      </c>
      <c r="G4147" s="111" t="s">
        <v>590</v>
      </c>
      <c r="H4147" s="102" t="s">
        <v>4511</v>
      </c>
      <c r="I4147" s="21">
        <v>2421351</v>
      </c>
      <c r="J4147" s="71">
        <v>101.34099999999999</v>
      </c>
      <c r="K4147" s="21">
        <v>2446947</v>
      </c>
      <c r="L4147" s="21">
        <v>2414560</v>
      </c>
      <c r="M4147" s="21">
        <v>2412894</v>
      </c>
      <c r="N4147" s="21"/>
      <c r="O4147" s="21">
        <v>-1666</v>
      </c>
      <c r="P4147" s="21"/>
      <c r="Q4147" s="21"/>
      <c r="R4147" s="22">
        <v>5.3090000000000002</v>
      </c>
      <c r="S4147" s="22">
        <v>5.2729999999999997</v>
      </c>
      <c r="T4147" s="20" t="s">
        <v>5189</v>
      </c>
      <c r="U4147" s="21">
        <v>10682</v>
      </c>
      <c r="V4147" s="21">
        <v>128189</v>
      </c>
      <c r="W4147" s="34">
        <v>39420</v>
      </c>
      <c r="X4147" s="34">
        <v>53245</v>
      </c>
      <c r="Y4147" s="109"/>
      <c r="Z4147" s="70" t="s">
        <v>4927</v>
      </c>
      <c r="AA4147" s="20" t="s">
        <v>4926</v>
      </c>
      <c r="AB4147" s="113" t="s">
        <v>6036</v>
      </c>
      <c r="AC4147" s="19"/>
      <c r="AD4147" s="22"/>
      <c r="AE4147" s="34">
        <v>41579</v>
      </c>
    </row>
    <row r="4148" spans="2:31" x14ac:dyDescent="0.2">
      <c r="B4148" s="14" t="s">
        <v>7862</v>
      </c>
      <c r="C4148" s="33" t="s">
        <v>7861</v>
      </c>
      <c r="D4148" s="16" t="s">
        <v>7826</v>
      </c>
      <c r="E4148" s="103" t="s">
        <v>26</v>
      </c>
      <c r="F4148" s="18" t="s">
        <v>26</v>
      </c>
      <c r="G4148" s="111" t="s">
        <v>6685</v>
      </c>
      <c r="H4148" s="102" t="s">
        <v>611</v>
      </c>
      <c r="I4148" s="21">
        <v>2884835</v>
      </c>
      <c r="J4148" s="71">
        <v>0.85899999999999999</v>
      </c>
      <c r="K4148" s="21">
        <v>2355615</v>
      </c>
      <c r="L4148" s="21"/>
      <c r="M4148" s="21">
        <v>2531846</v>
      </c>
      <c r="N4148" s="21"/>
      <c r="O4148" s="21">
        <v>-7049</v>
      </c>
      <c r="P4148" s="21"/>
      <c r="Q4148" s="21"/>
      <c r="R4148" s="22">
        <v>0.16900000000000001</v>
      </c>
      <c r="S4148" s="22">
        <v>19.282</v>
      </c>
      <c r="T4148" s="20" t="s">
        <v>5189</v>
      </c>
      <c r="U4148" s="21">
        <v>38530</v>
      </c>
      <c r="V4148" s="21">
        <v>558044</v>
      </c>
      <c r="W4148" s="34">
        <v>39041</v>
      </c>
      <c r="X4148" s="34">
        <v>53245</v>
      </c>
      <c r="Y4148" s="109"/>
      <c r="Z4148" s="70" t="s">
        <v>4927</v>
      </c>
      <c r="AA4148" s="20" t="s">
        <v>4926</v>
      </c>
      <c r="AB4148" s="113" t="s">
        <v>6036</v>
      </c>
      <c r="AC4148" s="19"/>
      <c r="AD4148" s="22"/>
      <c r="AE4148" s="34">
        <v>42767</v>
      </c>
    </row>
    <row r="4149" spans="2:31" x14ac:dyDescent="0.2">
      <c r="B4149" s="14" t="s">
        <v>7860</v>
      </c>
      <c r="C4149" s="33" t="s">
        <v>7859</v>
      </c>
      <c r="D4149" s="16" t="s">
        <v>7826</v>
      </c>
      <c r="E4149" s="103" t="s">
        <v>26</v>
      </c>
      <c r="F4149" s="18" t="s">
        <v>26</v>
      </c>
      <c r="G4149" s="111" t="s">
        <v>6685</v>
      </c>
      <c r="H4149" s="102" t="s">
        <v>323</v>
      </c>
      <c r="I4149" s="21">
        <v>6977268</v>
      </c>
      <c r="J4149" s="71">
        <v>0.27100000000000002</v>
      </c>
      <c r="K4149" s="21">
        <v>1060586</v>
      </c>
      <c r="L4149" s="21"/>
      <c r="M4149" s="21">
        <v>1041966</v>
      </c>
      <c r="N4149" s="21"/>
      <c r="O4149" s="21">
        <v>-1588988</v>
      </c>
      <c r="P4149" s="21"/>
      <c r="Q4149" s="21"/>
      <c r="R4149" s="22">
        <v>0.41099999999999998</v>
      </c>
      <c r="S4149" s="22">
        <v>6.8449999999999998</v>
      </c>
      <c r="T4149" s="20" t="s">
        <v>5189</v>
      </c>
      <c r="U4149" s="21">
        <v>134353</v>
      </c>
      <c r="V4149" s="21">
        <v>2008071</v>
      </c>
      <c r="W4149" s="34">
        <v>39518</v>
      </c>
      <c r="X4149" s="34">
        <v>53518</v>
      </c>
      <c r="Y4149" s="109"/>
      <c r="Z4149" s="70" t="s">
        <v>4927</v>
      </c>
      <c r="AA4149" s="20" t="s">
        <v>4926</v>
      </c>
      <c r="AB4149" s="113" t="s">
        <v>6036</v>
      </c>
      <c r="AC4149" s="19"/>
      <c r="AD4149" s="22"/>
      <c r="AE4149" s="34">
        <v>41487</v>
      </c>
    </row>
    <row r="4150" spans="2:31" x14ac:dyDescent="0.2">
      <c r="B4150" s="14" t="s">
        <v>7858</v>
      </c>
      <c r="C4150" s="33" t="s">
        <v>7857</v>
      </c>
      <c r="D4150" s="16" t="s">
        <v>7826</v>
      </c>
      <c r="E4150" s="103" t="s">
        <v>26</v>
      </c>
      <c r="F4150" s="18" t="s">
        <v>26</v>
      </c>
      <c r="G4150" s="111" t="s">
        <v>6685</v>
      </c>
      <c r="H4150" s="102" t="s">
        <v>323</v>
      </c>
      <c r="I4150" s="21">
        <v>569850</v>
      </c>
      <c r="J4150" s="71">
        <v>4.2999999999999997E-2</v>
      </c>
      <c r="K4150" s="21">
        <v>385244</v>
      </c>
      <c r="L4150" s="21"/>
      <c r="M4150" s="21">
        <v>567850</v>
      </c>
      <c r="N4150" s="21"/>
      <c r="O4150" s="21">
        <v>-2263</v>
      </c>
      <c r="P4150" s="21">
        <v>47944</v>
      </c>
      <c r="Q4150" s="21"/>
      <c r="R4150" s="22">
        <v>1.6E-2</v>
      </c>
      <c r="S4150" s="22">
        <v>1.913</v>
      </c>
      <c r="T4150" s="20" t="s">
        <v>5189</v>
      </c>
      <c r="U4150" s="21">
        <v>11984</v>
      </c>
      <c r="V4150" s="21">
        <v>266745</v>
      </c>
      <c r="W4150" s="34">
        <v>39232</v>
      </c>
      <c r="X4150" s="34">
        <v>54523</v>
      </c>
      <c r="Y4150" s="109"/>
      <c r="Z4150" s="70" t="s">
        <v>4927</v>
      </c>
      <c r="AA4150" s="20" t="s">
        <v>4926</v>
      </c>
      <c r="AB4150" s="113" t="s">
        <v>6036</v>
      </c>
      <c r="AC4150" s="19"/>
      <c r="AD4150" s="22"/>
      <c r="AE4150" s="34">
        <v>42887</v>
      </c>
    </row>
    <row r="4151" spans="2:31" x14ac:dyDescent="0.2">
      <c r="B4151" s="14" t="s">
        <v>7856</v>
      </c>
      <c r="C4151" s="33" t="s">
        <v>7855</v>
      </c>
      <c r="D4151" s="16" t="s">
        <v>7826</v>
      </c>
      <c r="E4151" s="103" t="s">
        <v>26</v>
      </c>
      <c r="F4151" s="18" t="s">
        <v>26</v>
      </c>
      <c r="G4151" s="111" t="s">
        <v>590</v>
      </c>
      <c r="H4151" s="102" t="s">
        <v>4511</v>
      </c>
      <c r="I4151" s="21">
        <v>4884961</v>
      </c>
      <c r="J4151" s="71">
        <v>113.79</v>
      </c>
      <c r="K4151" s="21">
        <v>5689500</v>
      </c>
      <c r="L4151" s="21">
        <v>5000000</v>
      </c>
      <c r="M4151" s="21">
        <v>4929008</v>
      </c>
      <c r="N4151" s="21"/>
      <c r="O4151" s="21">
        <v>12212</v>
      </c>
      <c r="P4151" s="21"/>
      <c r="Q4151" s="21"/>
      <c r="R4151" s="22">
        <v>5.6349999999999998</v>
      </c>
      <c r="S4151" s="22">
        <v>6.1130000000000004</v>
      </c>
      <c r="T4151" s="20" t="s">
        <v>5189</v>
      </c>
      <c r="U4151" s="21">
        <v>23480</v>
      </c>
      <c r="V4151" s="21">
        <v>285757</v>
      </c>
      <c r="W4151" s="34">
        <v>39420</v>
      </c>
      <c r="X4151" s="34">
        <v>54523</v>
      </c>
      <c r="Y4151" s="109"/>
      <c r="Z4151" s="70" t="s">
        <v>4927</v>
      </c>
      <c r="AA4151" s="20" t="s">
        <v>4926</v>
      </c>
      <c r="AB4151" s="113" t="s">
        <v>6036</v>
      </c>
      <c r="AC4151" s="19"/>
      <c r="AD4151" s="22"/>
      <c r="AE4151" s="34">
        <v>42826</v>
      </c>
    </row>
    <row r="4152" spans="2:31" x14ac:dyDescent="0.2">
      <c r="B4152" s="14" t="s">
        <v>7854</v>
      </c>
      <c r="C4152" s="33" t="s">
        <v>7853</v>
      </c>
      <c r="D4152" s="16" t="s">
        <v>7823</v>
      </c>
      <c r="E4152" s="103" t="s">
        <v>26</v>
      </c>
      <c r="F4152" s="18" t="s">
        <v>26</v>
      </c>
      <c r="G4152" s="111" t="s">
        <v>590</v>
      </c>
      <c r="H4152" s="102" t="s">
        <v>4511</v>
      </c>
      <c r="I4152" s="21">
        <v>5608863</v>
      </c>
      <c r="J4152" s="71">
        <v>31.096</v>
      </c>
      <c r="K4152" s="21">
        <v>1865778</v>
      </c>
      <c r="L4152" s="21">
        <v>6000000</v>
      </c>
      <c r="M4152" s="21">
        <v>1865778</v>
      </c>
      <c r="N4152" s="21">
        <v>-3773754</v>
      </c>
      <c r="O4152" s="21">
        <v>242022</v>
      </c>
      <c r="P4152" s="21">
        <v>259082</v>
      </c>
      <c r="Q4152" s="21"/>
      <c r="R4152" s="22">
        <v>5.6349999999999998</v>
      </c>
      <c r="S4152" s="22">
        <v>7.2229999999999999</v>
      </c>
      <c r="T4152" s="20" t="s">
        <v>5189</v>
      </c>
      <c r="U4152" s="21">
        <v>28177</v>
      </c>
      <c r="V4152" s="21">
        <v>371121</v>
      </c>
      <c r="W4152" s="34">
        <v>39461</v>
      </c>
      <c r="X4152" s="34">
        <v>54523</v>
      </c>
      <c r="Y4152" s="109"/>
      <c r="Z4152" s="70" t="s">
        <v>4927</v>
      </c>
      <c r="AA4152" s="20" t="s">
        <v>4926</v>
      </c>
      <c r="AB4152" s="113" t="s">
        <v>6036</v>
      </c>
      <c r="AC4152" s="19"/>
      <c r="AD4152" s="22"/>
      <c r="AE4152" s="34">
        <v>42865</v>
      </c>
    </row>
    <row r="4153" spans="2:31" x14ac:dyDescent="0.2">
      <c r="B4153" s="14" t="s">
        <v>7852</v>
      </c>
      <c r="C4153" s="33" t="s">
        <v>7851</v>
      </c>
      <c r="D4153" s="16" t="s">
        <v>7823</v>
      </c>
      <c r="E4153" s="103" t="s">
        <v>26</v>
      </c>
      <c r="F4153" s="18" t="s">
        <v>26</v>
      </c>
      <c r="G4153" s="111" t="s">
        <v>590</v>
      </c>
      <c r="H4153" s="102" t="s">
        <v>4511</v>
      </c>
      <c r="I4153" s="21">
        <v>10972787</v>
      </c>
      <c r="J4153" s="71">
        <v>20.53</v>
      </c>
      <c r="K4153" s="21">
        <v>2379473</v>
      </c>
      <c r="L4153" s="21">
        <v>11590000</v>
      </c>
      <c r="M4153" s="21">
        <v>2379473</v>
      </c>
      <c r="N4153" s="21">
        <v>-270446</v>
      </c>
      <c r="O4153" s="21">
        <v>224225</v>
      </c>
      <c r="P4153" s="21"/>
      <c r="Q4153" s="21"/>
      <c r="R4153" s="22">
        <v>5.6349999999999998</v>
      </c>
      <c r="S4153" s="22">
        <v>7.125</v>
      </c>
      <c r="T4153" s="20" t="s">
        <v>5189</v>
      </c>
      <c r="U4153" s="21">
        <v>54428</v>
      </c>
      <c r="V4153" s="21">
        <v>771351</v>
      </c>
      <c r="W4153" s="34">
        <v>39457</v>
      </c>
      <c r="X4153" s="34">
        <v>54523</v>
      </c>
      <c r="Y4153" s="109"/>
      <c r="Z4153" s="70" t="s">
        <v>4927</v>
      </c>
      <c r="AA4153" s="20" t="s">
        <v>4926</v>
      </c>
      <c r="AB4153" s="113" t="s">
        <v>6036</v>
      </c>
      <c r="AC4153" s="19"/>
      <c r="AD4153" s="22"/>
      <c r="AE4153" s="34">
        <v>42896</v>
      </c>
    </row>
    <row r="4154" spans="2:31" x14ac:dyDescent="0.2">
      <c r="B4154" s="14" t="s">
        <v>7850</v>
      </c>
      <c r="C4154" s="33" t="s">
        <v>7849</v>
      </c>
      <c r="D4154" s="16" t="s">
        <v>7823</v>
      </c>
      <c r="E4154" s="103" t="s">
        <v>26</v>
      </c>
      <c r="F4154" s="18" t="s">
        <v>26</v>
      </c>
      <c r="G4154" s="111" t="s">
        <v>590</v>
      </c>
      <c r="H4154" s="102" t="s">
        <v>4511</v>
      </c>
      <c r="I4154" s="21"/>
      <c r="J4154" s="71">
        <v>12.79</v>
      </c>
      <c r="K4154" s="21">
        <v>639510</v>
      </c>
      <c r="L4154" s="21">
        <v>5000000</v>
      </c>
      <c r="M4154" s="21"/>
      <c r="N4154" s="21"/>
      <c r="O4154" s="21">
        <v>-2236</v>
      </c>
      <c r="P4154" s="21"/>
      <c r="Q4154" s="21"/>
      <c r="R4154" s="22">
        <v>5.6349999999999998</v>
      </c>
      <c r="S4154" s="22">
        <v>0</v>
      </c>
      <c r="T4154" s="20" t="s">
        <v>5189</v>
      </c>
      <c r="U4154" s="21"/>
      <c r="V4154" s="21">
        <v>310960</v>
      </c>
      <c r="W4154" s="34">
        <v>39226</v>
      </c>
      <c r="X4154" s="34">
        <v>54523</v>
      </c>
      <c r="Y4154" s="109"/>
      <c r="Z4154" s="70" t="s">
        <v>4927</v>
      </c>
      <c r="AA4154" s="20" t="s">
        <v>4926</v>
      </c>
      <c r="AB4154" s="113" t="s">
        <v>6036</v>
      </c>
      <c r="AC4154" s="19"/>
      <c r="AD4154" s="22"/>
      <c r="AE4154" s="31"/>
    </row>
    <row r="4155" spans="2:31" x14ac:dyDescent="0.2">
      <c r="B4155" s="14" t="s">
        <v>7848</v>
      </c>
      <c r="C4155" s="33" t="s">
        <v>7847</v>
      </c>
      <c r="D4155" s="16" t="s">
        <v>7823</v>
      </c>
      <c r="E4155" s="103" t="s">
        <v>26</v>
      </c>
      <c r="F4155" s="18" t="s">
        <v>26</v>
      </c>
      <c r="G4155" s="111" t="s">
        <v>590</v>
      </c>
      <c r="H4155" s="102" t="s">
        <v>4511</v>
      </c>
      <c r="I4155" s="21"/>
      <c r="J4155" s="71">
        <v>8.8089999999999993</v>
      </c>
      <c r="K4155" s="21">
        <v>176180</v>
      </c>
      <c r="L4155" s="21">
        <v>2000000</v>
      </c>
      <c r="M4155" s="21"/>
      <c r="N4155" s="21"/>
      <c r="O4155" s="21">
        <v>-108</v>
      </c>
      <c r="P4155" s="21"/>
      <c r="Q4155" s="21"/>
      <c r="R4155" s="22">
        <v>5.6349999999999998</v>
      </c>
      <c r="S4155" s="22">
        <v>0</v>
      </c>
      <c r="T4155" s="20" t="s">
        <v>5189</v>
      </c>
      <c r="U4155" s="21"/>
      <c r="V4155" s="21">
        <v>124010</v>
      </c>
      <c r="W4155" s="34">
        <v>39226</v>
      </c>
      <c r="X4155" s="34">
        <v>54523</v>
      </c>
      <c r="Y4155" s="109"/>
      <c r="Z4155" s="70" t="s">
        <v>4927</v>
      </c>
      <c r="AA4155" s="20" t="s">
        <v>4926</v>
      </c>
      <c r="AB4155" s="113" t="s">
        <v>6036</v>
      </c>
      <c r="AC4155" s="19"/>
      <c r="AD4155" s="22"/>
      <c r="AE4155" s="31"/>
    </row>
    <row r="4156" spans="2:31" x14ac:dyDescent="0.2">
      <c r="B4156" s="14" t="s">
        <v>7846</v>
      </c>
      <c r="C4156" s="33" t="s">
        <v>7845</v>
      </c>
      <c r="D4156" s="16" t="s">
        <v>7823</v>
      </c>
      <c r="E4156" s="103" t="s">
        <v>26</v>
      </c>
      <c r="F4156" s="18" t="s">
        <v>26</v>
      </c>
      <c r="G4156" s="111" t="s">
        <v>590</v>
      </c>
      <c r="H4156" s="102" t="s">
        <v>4511</v>
      </c>
      <c r="I4156" s="21"/>
      <c r="J4156" s="71">
        <v>4.9660000000000002</v>
      </c>
      <c r="K4156" s="21">
        <v>99328</v>
      </c>
      <c r="L4156" s="21">
        <v>2000000</v>
      </c>
      <c r="M4156" s="21"/>
      <c r="N4156" s="21"/>
      <c r="O4156" s="21"/>
      <c r="P4156" s="21">
        <v>400</v>
      </c>
      <c r="Q4156" s="21"/>
      <c r="R4156" s="22">
        <v>5.6349999999999998</v>
      </c>
      <c r="S4156" s="22">
        <v>0</v>
      </c>
      <c r="T4156" s="20" t="s">
        <v>5189</v>
      </c>
      <c r="U4156" s="21"/>
      <c r="V4156" s="21">
        <v>124010</v>
      </c>
      <c r="W4156" s="34">
        <v>39226</v>
      </c>
      <c r="X4156" s="34">
        <v>54523</v>
      </c>
      <c r="Y4156" s="109"/>
      <c r="Z4156" s="70" t="s">
        <v>4927</v>
      </c>
      <c r="AA4156" s="20" t="s">
        <v>4926</v>
      </c>
      <c r="AB4156" s="113" t="s">
        <v>6036</v>
      </c>
      <c r="AC4156" s="19"/>
      <c r="AD4156" s="22"/>
      <c r="AE4156" s="31"/>
    </row>
    <row r="4157" spans="2:31" x14ac:dyDescent="0.2">
      <c r="B4157" s="14" t="s">
        <v>7844</v>
      </c>
      <c r="C4157" s="33" t="s">
        <v>4733</v>
      </c>
      <c r="D4157" s="16" t="s">
        <v>7826</v>
      </c>
      <c r="E4157" s="103" t="s">
        <v>26</v>
      </c>
      <c r="F4157" s="18" t="s">
        <v>26</v>
      </c>
      <c r="G4157" s="111" t="s">
        <v>590</v>
      </c>
      <c r="H4157" s="102" t="s">
        <v>4511</v>
      </c>
      <c r="I4157" s="21">
        <v>2811942</v>
      </c>
      <c r="J4157" s="71">
        <v>99.971999999999994</v>
      </c>
      <c r="K4157" s="21">
        <v>2812077</v>
      </c>
      <c r="L4157" s="21">
        <v>2812867</v>
      </c>
      <c r="M4157" s="21">
        <v>2809305</v>
      </c>
      <c r="N4157" s="21"/>
      <c r="O4157" s="21">
        <v>-3562</v>
      </c>
      <c r="P4157" s="21"/>
      <c r="Q4157" s="21"/>
      <c r="R4157" s="22">
        <v>5.6849999999999996</v>
      </c>
      <c r="S4157" s="22">
        <v>5.7720000000000002</v>
      </c>
      <c r="T4157" s="20" t="s">
        <v>5189</v>
      </c>
      <c r="U4157" s="21">
        <v>13326</v>
      </c>
      <c r="V4157" s="21">
        <v>160878</v>
      </c>
      <c r="W4157" s="34">
        <v>39281</v>
      </c>
      <c r="X4157" s="34">
        <v>54584</v>
      </c>
      <c r="Y4157" s="109"/>
      <c r="Z4157" s="70" t="s">
        <v>4927</v>
      </c>
      <c r="AA4157" s="20" t="s">
        <v>4926</v>
      </c>
      <c r="AB4157" s="113" t="s">
        <v>6036</v>
      </c>
      <c r="AC4157" s="19"/>
      <c r="AD4157" s="22"/>
      <c r="AE4157" s="34">
        <v>41334</v>
      </c>
    </row>
    <row r="4158" spans="2:31" x14ac:dyDescent="0.2">
      <c r="B4158" s="14" t="s">
        <v>7843</v>
      </c>
      <c r="C4158" s="33" t="s">
        <v>4560</v>
      </c>
      <c r="D4158" s="16" t="s">
        <v>7826</v>
      </c>
      <c r="E4158" s="103" t="s">
        <v>26</v>
      </c>
      <c r="F4158" s="18" t="s">
        <v>26</v>
      </c>
      <c r="G4158" s="111" t="s">
        <v>590</v>
      </c>
      <c r="H4158" s="102" t="s">
        <v>4511</v>
      </c>
      <c r="I4158" s="21">
        <v>37410031</v>
      </c>
      <c r="J4158" s="71">
        <v>115.913</v>
      </c>
      <c r="K4158" s="21">
        <v>44336876</v>
      </c>
      <c r="L4158" s="21">
        <v>38250000</v>
      </c>
      <c r="M4158" s="21">
        <v>37792583</v>
      </c>
      <c r="N4158" s="21"/>
      <c r="O4158" s="21">
        <v>131381</v>
      </c>
      <c r="P4158" s="21"/>
      <c r="Q4158" s="21"/>
      <c r="R4158" s="22">
        <v>5.6849999999999996</v>
      </c>
      <c r="S4158" s="22">
        <v>6.0880000000000001</v>
      </c>
      <c r="T4158" s="20" t="s">
        <v>5189</v>
      </c>
      <c r="U4158" s="21">
        <v>181215</v>
      </c>
      <c r="V4158" s="21">
        <v>2187659</v>
      </c>
      <c r="W4158" s="34">
        <v>39484</v>
      </c>
      <c r="X4158" s="34">
        <v>54584</v>
      </c>
      <c r="Y4158" s="109"/>
      <c r="Z4158" s="70" t="s">
        <v>4927</v>
      </c>
      <c r="AA4158" s="20" t="s">
        <v>4926</v>
      </c>
      <c r="AB4158" s="113" t="s">
        <v>6036</v>
      </c>
      <c r="AC4158" s="19"/>
      <c r="AD4158" s="22"/>
      <c r="AE4158" s="34">
        <v>42856</v>
      </c>
    </row>
    <row r="4159" spans="2:31" x14ac:dyDescent="0.2">
      <c r="B4159" s="14" t="s">
        <v>7842</v>
      </c>
      <c r="C4159" s="33" t="s">
        <v>7841</v>
      </c>
      <c r="D4159" s="16" t="s">
        <v>7826</v>
      </c>
      <c r="E4159" s="103" t="s">
        <v>26</v>
      </c>
      <c r="F4159" s="18" t="s">
        <v>26</v>
      </c>
      <c r="G4159" s="111" t="s">
        <v>590</v>
      </c>
      <c r="H4159" s="102" t="s">
        <v>4511</v>
      </c>
      <c r="I4159" s="21">
        <v>9771736</v>
      </c>
      <c r="J4159" s="71">
        <v>109.304</v>
      </c>
      <c r="K4159" s="21">
        <v>10930430</v>
      </c>
      <c r="L4159" s="21">
        <v>10000000</v>
      </c>
      <c r="M4159" s="21">
        <v>9858007</v>
      </c>
      <c r="N4159" s="21"/>
      <c r="O4159" s="21">
        <v>25265</v>
      </c>
      <c r="P4159" s="21"/>
      <c r="Q4159" s="21"/>
      <c r="R4159" s="22">
        <v>5.6849999999999996</v>
      </c>
      <c r="S4159" s="22">
        <v>6.0670000000000002</v>
      </c>
      <c r="T4159" s="20" t="s">
        <v>5189</v>
      </c>
      <c r="U4159" s="21">
        <v>47377</v>
      </c>
      <c r="V4159" s="21">
        <v>571937</v>
      </c>
      <c r="W4159" s="34">
        <v>39281</v>
      </c>
      <c r="X4159" s="34">
        <v>54584</v>
      </c>
      <c r="Y4159" s="109"/>
      <c r="Z4159" s="70" t="s">
        <v>4927</v>
      </c>
      <c r="AA4159" s="20" t="s">
        <v>4926</v>
      </c>
      <c r="AB4159" s="113" t="s">
        <v>6036</v>
      </c>
      <c r="AC4159" s="19"/>
      <c r="AD4159" s="22"/>
      <c r="AE4159" s="34">
        <v>42887</v>
      </c>
    </row>
    <row r="4160" spans="2:31" x14ac:dyDescent="0.2">
      <c r="B4160" s="14" t="s">
        <v>7840</v>
      </c>
      <c r="C4160" s="33" t="s">
        <v>7839</v>
      </c>
      <c r="D4160" s="16" t="s">
        <v>7826</v>
      </c>
      <c r="E4160" s="103" t="s">
        <v>26</v>
      </c>
      <c r="F4160" s="18" t="s">
        <v>26</v>
      </c>
      <c r="G4160" s="111" t="s">
        <v>590</v>
      </c>
      <c r="H4160" s="102" t="s">
        <v>4511</v>
      </c>
      <c r="I4160" s="21">
        <v>13827539</v>
      </c>
      <c r="J4160" s="71">
        <v>112.504</v>
      </c>
      <c r="K4160" s="21">
        <v>16875615</v>
      </c>
      <c r="L4160" s="21">
        <v>15000000</v>
      </c>
      <c r="M4160" s="21">
        <v>14301875</v>
      </c>
      <c r="N4160" s="21"/>
      <c r="O4160" s="21">
        <v>122195</v>
      </c>
      <c r="P4160" s="21"/>
      <c r="Q4160" s="21"/>
      <c r="R4160" s="22">
        <v>5.7960000000000003</v>
      </c>
      <c r="S4160" s="22">
        <v>7.133</v>
      </c>
      <c r="T4160" s="20" t="s">
        <v>5189</v>
      </c>
      <c r="U4160" s="21">
        <v>72453</v>
      </c>
      <c r="V4160" s="21">
        <v>883350</v>
      </c>
      <c r="W4160" s="34">
        <v>39630</v>
      </c>
      <c r="X4160" s="34">
        <v>55194</v>
      </c>
      <c r="Y4160" s="109"/>
      <c r="Z4160" s="70" t="s">
        <v>4927</v>
      </c>
      <c r="AA4160" s="20" t="s">
        <v>4926</v>
      </c>
      <c r="AB4160" s="113" t="s">
        <v>6036</v>
      </c>
      <c r="AC4160" s="19"/>
      <c r="AD4160" s="22"/>
      <c r="AE4160" s="34">
        <v>42948</v>
      </c>
    </row>
    <row r="4161" spans="2:31" x14ac:dyDescent="0.2">
      <c r="B4161" s="14" t="s">
        <v>7838</v>
      </c>
      <c r="C4161" s="33" t="s">
        <v>7837</v>
      </c>
      <c r="D4161" s="16" t="s">
        <v>7823</v>
      </c>
      <c r="E4161" s="103" t="s">
        <v>26</v>
      </c>
      <c r="F4161" s="18" t="s">
        <v>26</v>
      </c>
      <c r="G4161" s="111" t="s">
        <v>590</v>
      </c>
      <c r="H4161" s="102" t="s">
        <v>6706</v>
      </c>
      <c r="I4161" s="21">
        <v>13866211</v>
      </c>
      <c r="J4161" s="71">
        <v>64.287999999999997</v>
      </c>
      <c r="K4161" s="21">
        <v>9643185</v>
      </c>
      <c r="L4161" s="21">
        <v>15000000</v>
      </c>
      <c r="M4161" s="21">
        <v>9643185</v>
      </c>
      <c r="N4161" s="21">
        <v>1808840</v>
      </c>
      <c r="O4161" s="21">
        <v>103870</v>
      </c>
      <c r="P4161" s="21"/>
      <c r="Q4161" s="21"/>
      <c r="R4161" s="22">
        <v>5.7960000000000003</v>
      </c>
      <c r="S4161" s="22">
        <v>7.0330000000000004</v>
      </c>
      <c r="T4161" s="20" t="s">
        <v>5189</v>
      </c>
      <c r="U4161" s="21">
        <v>72453</v>
      </c>
      <c r="V4161" s="21">
        <v>883350</v>
      </c>
      <c r="W4161" s="34">
        <v>39449</v>
      </c>
      <c r="X4161" s="34">
        <v>55194</v>
      </c>
      <c r="Y4161" s="109"/>
      <c r="Z4161" s="70" t="s">
        <v>4927</v>
      </c>
      <c r="AA4161" s="20" t="s">
        <v>4926</v>
      </c>
      <c r="AB4161" s="113" t="s">
        <v>6036</v>
      </c>
      <c r="AC4161" s="19"/>
      <c r="AD4161" s="22"/>
      <c r="AE4161" s="34">
        <v>43009</v>
      </c>
    </row>
    <row r="4162" spans="2:31" x14ac:dyDescent="0.2">
      <c r="B4162" s="14" t="s">
        <v>7836</v>
      </c>
      <c r="C4162" s="33" t="s">
        <v>7835</v>
      </c>
      <c r="D4162" s="16" t="s">
        <v>7823</v>
      </c>
      <c r="E4162" s="103" t="s">
        <v>26</v>
      </c>
      <c r="F4162" s="18" t="s">
        <v>26</v>
      </c>
      <c r="G4162" s="111" t="s">
        <v>590</v>
      </c>
      <c r="H4162" s="102" t="s">
        <v>6706</v>
      </c>
      <c r="I4162" s="21">
        <v>4301822</v>
      </c>
      <c r="J4162" s="71">
        <v>45.42</v>
      </c>
      <c r="K4162" s="21">
        <v>2168370</v>
      </c>
      <c r="L4162" s="21">
        <v>4774000</v>
      </c>
      <c r="M4162" s="21">
        <v>2168370</v>
      </c>
      <c r="N4162" s="21">
        <v>-172254</v>
      </c>
      <c r="O4162" s="21">
        <v>33540</v>
      </c>
      <c r="P4162" s="21"/>
      <c r="Q4162" s="21"/>
      <c r="R4162" s="22">
        <v>5.7960000000000003</v>
      </c>
      <c r="S4162" s="22">
        <v>7.3570000000000002</v>
      </c>
      <c r="T4162" s="20" t="s">
        <v>5189</v>
      </c>
      <c r="U4162" s="21">
        <v>23059</v>
      </c>
      <c r="V4162" s="21">
        <v>281141</v>
      </c>
      <c r="W4162" s="34">
        <v>39457</v>
      </c>
      <c r="X4162" s="34">
        <v>55194</v>
      </c>
      <c r="Y4162" s="109"/>
      <c r="Z4162" s="70" t="s">
        <v>4927</v>
      </c>
      <c r="AA4162" s="20" t="s">
        <v>4926</v>
      </c>
      <c r="AB4162" s="113" t="s">
        <v>6036</v>
      </c>
      <c r="AC4162" s="19"/>
      <c r="AD4162" s="22"/>
      <c r="AE4162" s="34">
        <v>43221</v>
      </c>
    </row>
    <row r="4163" spans="2:31" x14ac:dyDescent="0.2">
      <c r="B4163" s="14" t="s">
        <v>7834</v>
      </c>
      <c r="C4163" s="33" t="s">
        <v>7833</v>
      </c>
      <c r="D4163" s="16" t="s">
        <v>7823</v>
      </c>
      <c r="E4163" s="103" t="s">
        <v>26</v>
      </c>
      <c r="F4163" s="18" t="s">
        <v>26</v>
      </c>
      <c r="G4163" s="111" t="s">
        <v>590</v>
      </c>
      <c r="H4163" s="102" t="s">
        <v>6706</v>
      </c>
      <c r="I4163" s="21">
        <v>2524777</v>
      </c>
      <c r="J4163" s="71">
        <v>39.802999999999997</v>
      </c>
      <c r="K4163" s="21">
        <v>1119650</v>
      </c>
      <c r="L4163" s="21">
        <v>2813000</v>
      </c>
      <c r="M4163" s="21">
        <v>1119650</v>
      </c>
      <c r="N4163" s="21">
        <v>-90761</v>
      </c>
      <c r="O4163" s="21">
        <v>4610</v>
      </c>
      <c r="P4163" s="21"/>
      <c r="Q4163" s="21"/>
      <c r="R4163" s="22">
        <v>5.7960000000000003</v>
      </c>
      <c r="S4163" s="22">
        <v>7.2889999999999997</v>
      </c>
      <c r="T4163" s="20" t="s">
        <v>5189</v>
      </c>
      <c r="U4163" s="21">
        <v>13587</v>
      </c>
      <c r="V4163" s="21">
        <v>165657</v>
      </c>
      <c r="W4163" s="34">
        <v>39400</v>
      </c>
      <c r="X4163" s="34">
        <v>55194</v>
      </c>
      <c r="Y4163" s="109"/>
      <c r="Z4163" s="70" t="s">
        <v>4927</v>
      </c>
      <c r="AA4163" s="20" t="s">
        <v>4926</v>
      </c>
      <c r="AB4163" s="113" t="s">
        <v>6036</v>
      </c>
      <c r="AC4163" s="19"/>
      <c r="AD4163" s="22"/>
      <c r="AE4163" s="34">
        <v>44652</v>
      </c>
    </row>
    <row r="4164" spans="2:31" x14ac:dyDescent="0.2">
      <c r="B4164" s="14" t="s">
        <v>7832</v>
      </c>
      <c r="C4164" s="33" t="s">
        <v>4524</v>
      </c>
      <c r="D4164" s="16" t="s">
        <v>7826</v>
      </c>
      <c r="E4164" s="103" t="s">
        <v>26</v>
      </c>
      <c r="F4164" s="18" t="s">
        <v>26</v>
      </c>
      <c r="G4164" s="111" t="s">
        <v>590</v>
      </c>
      <c r="H4164" s="102" t="s">
        <v>4511</v>
      </c>
      <c r="I4164" s="21">
        <v>8974381</v>
      </c>
      <c r="J4164" s="71">
        <v>94.465000000000003</v>
      </c>
      <c r="K4164" s="21">
        <v>9446460</v>
      </c>
      <c r="L4164" s="21">
        <v>10000000</v>
      </c>
      <c r="M4164" s="21">
        <v>9366822</v>
      </c>
      <c r="N4164" s="21"/>
      <c r="O4164" s="21">
        <v>98421</v>
      </c>
      <c r="P4164" s="21"/>
      <c r="Q4164" s="21"/>
      <c r="R4164" s="22">
        <v>6.2480000000000002</v>
      </c>
      <c r="S4164" s="22">
        <v>7.9589999999999996</v>
      </c>
      <c r="T4164" s="20" t="s">
        <v>5189</v>
      </c>
      <c r="U4164" s="21">
        <v>52070</v>
      </c>
      <c r="V4164" s="21">
        <v>634319</v>
      </c>
      <c r="W4164" s="34">
        <v>39618</v>
      </c>
      <c r="X4164" s="34">
        <v>55194</v>
      </c>
      <c r="Y4164" s="109"/>
      <c r="Z4164" s="70" t="s">
        <v>4927</v>
      </c>
      <c r="AA4164" s="20" t="s">
        <v>4926</v>
      </c>
      <c r="AB4164" s="113" t="s">
        <v>6036</v>
      </c>
      <c r="AC4164" s="19"/>
      <c r="AD4164" s="22"/>
      <c r="AE4164" s="34">
        <v>43132</v>
      </c>
    </row>
    <row r="4165" spans="2:31" x14ac:dyDescent="0.2">
      <c r="B4165" s="14" t="s">
        <v>7831</v>
      </c>
      <c r="C4165" s="33" t="s">
        <v>7830</v>
      </c>
      <c r="D4165" s="16" t="s">
        <v>7823</v>
      </c>
      <c r="E4165" s="103" t="s">
        <v>26</v>
      </c>
      <c r="F4165" s="18" t="s">
        <v>26</v>
      </c>
      <c r="G4165" s="111" t="s">
        <v>590</v>
      </c>
      <c r="H4165" s="102" t="s">
        <v>4511</v>
      </c>
      <c r="I4165" s="21">
        <v>1664913</v>
      </c>
      <c r="J4165" s="71">
        <v>49.911000000000001</v>
      </c>
      <c r="K4165" s="21">
        <v>1052612</v>
      </c>
      <c r="L4165" s="21">
        <v>2109000</v>
      </c>
      <c r="M4165" s="21">
        <v>1825606</v>
      </c>
      <c r="N4165" s="21"/>
      <c r="O4165" s="21">
        <v>44449</v>
      </c>
      <c r="P4165" s="21"/>
      <c r="Q4165" s="21"/>
      <c r="R4165" s="22">
        <v>6.2480000000000002</v>
      </c>
      <c r="S4165" s="22">
        <v>9.798</v>
      </c>
      <c r="T4165" s="20" t="s">
        <v>5189</v>
      </c>
      <c r="U4165" s="21">
        <v>10982</v>
      </c>
      <c r="V4165" s="21">
        <v>133778</v>
      </c>
      <c r="W4165" s="34">
        <v>39618</v>
      </c>
      <c r="X4165" s="34">
        <v>55194</v>
      </c>
      <c r="Y4165" s="109"/>
      <c r="Z4165" s="70" t="s">
        <v>4927</v>
      </c>
      <c r="AA4165" s="20" t="s">
        <v>4926</v>
      </c>
      <c r="AB4165" s="113" t="s">
        <v>6036</v>
      </c>
      <c r="AC4165" s="19"/>
      <c r="AD4165" s="22"/>
      <c r="AE4165" s="34">
        <v>43160</v>
      </c>
    </row>
    <row r="4166" spans="2:31" x14ac:dyDescent="0.2">
      <c r="B4166" s="14" t="s">
        <v>7829</v>
      </c>
      <c r="C4166" s="33" t="s">
        <v>4582</v>
      </c>
      <c r="D4166" s="16" t="s">
        <v>7826</v>
      </c>
      <c r="E4166" s="103" t="s">
        <v>26</v>
      </c>
      <c r="F4166" s="18" t="s">
        <v>26</v>
      </c>
      <c r="G4166" s="111" t="s">
        <v>590</v>
      </c>
      <c r="H4166" s="102" t="s">
        <v>4511</v>
      </c>
      <c r="I4166" s="21">
        <v>19266406</v>
      </c>
      <c r="J4166" s="71">
        <v>116.95399999999999</v>
      </c>
      <c r="K4166" s="21">
        <v>23390880</v>
      </c>
      <c r="L4166" s="21">
        <v>20000000</v>
      </c>
      <c r="M4166" s="21">
        <v>19596408</v>
      </c>
      <c r="N4166" s="21"/>
      <c r="O4166" s="21">
        <v>91355</v>
      </c>
      <c r="P4166" s="21"/>
      <c r="Q4166" s="21"/>
      <c r="R4166" s="22">
        <v>5.492</v>
      </c>
      <c r="S4166" s="22">
        <v>6.0880000000000001</v>
      </c>
      <c r="T4166" s="20" t="s">
        <v>5189</v>
      </c>
      <c r="U4166" s="21">
        <v>91533</v>
      </c>
      <c r="V4166" s="21">
        <v>1098400</v>
      </c>
      <c r="W4166" s="34">
        <v>39568</v>
      </c>
      <c r="X4166" s="34">
        <v>55194</v>
      </c>
      <c r="Y4166" s="109"/>
      <c r="Z4166" s="70" t="s">
        <v>4927</v>
      </c>
      <c r="AA4166" s="20" t="s">
        <v>4926</v>
      </c>
      <c r="AB4166" s="113" t="s">
        <v>6036</v>
      </c>
      <c r="AC4166" s="19"/>
      <c r="AD4166" s="22"/>
      <c r="AE4166" s="34">
        <v>43009</v>
      </c>
    </row>
    <row r="4167" spans="2:31" x14ac:dyDescent="0.2">
      <c r="B4167" s="14" t="s">
        <v>7828</v>
      </c>
      <c r="C4167" s="33" t="s">
        <v>7827</v>
      </c>
      <c r="D4167" s="16" t="s">
        <v>7826</v>
      </c>
      <c r="E4167" s="103" t="s">
        <v>26</v>
      </c>
      <c r="F4167" s="18" t="s">
        <v>26</v>
      </c>
      <c r="G4167" s="111" t="s">
        <v>590</v>
      </c>
      <c r="H4167" s="102" t="s">
        <v>6701</v>
      </c>
      <c r="I4167" s="21">
        <v>11728055</v>
      </c>
      <c r="J4167" s="71">
        <v>79.790999999999997</v>
      </c>
      <c r="K4167" s="21">
        <v>9898123</v>
      </c>
      <c r="L4167" s="21">
        <v>12405000</v>
      </c>
      <c r="M4167" s="21">
        <v>11996012</v>
      </c>
      <c r="N4167" s="21"/>
      <c r="O4167" s="21">
        <v>53680</v>
      </c>
      <c r="P4167" s="21"/>
      <c r="Q4167" s="21"/>
      <c r="R4167" s="22">
        <v>6.0019999999999998</v>
      </c>
      <c r="S4167" s="22">
        <v>6.9189999999999996</v>
      </c>
      <c r="T4167" s="20" t="s">
        <v>5189</v>
      </c>
      <c r="U4167" s="21">
        <v>62043</v>
      </c>
      <c r="V4167" s="21">
        <v>758032</v>
      </c>
      <c r="W4167" s="34">
        <v>39464</v>
      </c>
      <c r="X4167" s="34">
        <v>55194</v>
      </c>
      <c r="Y4167" s="109"/>
      <c r="Z4167" s="70" t="s">
        <v>4927</v>
      </c>
      <c r="AA4167" s="20" t="s">
        <v>4926</v>
      </c>
      <c r="AB4167" s="113" t="s">
        <v>6036</v>
      </c>
      <c r="AC4167" s="19"/>
      <c r="AD4167" s="22"/>
      <c r="AE4167" s="34">
        <v>44075</v>
      </c>
    </row>
    <row r="4168" spans="2:31" x14ac:dyDescent="0.2">
      <c r="B4168" s="14" t="s">
        <v>7825</v>
      </c>
      <c r="C4168" s="33" t="s">
        <v>7824</v>
      </c>
      <c r="D4168" s="16" t="s">
        <v>7823</v>
      </c>
      <c r="E4168" s="103" t="s">
        <v>26</v>
      </c>
      <c r="F4168" s="18" t="s">
        <v>26</v>
      </c>
      <c r="G4168" s="111" t="s">
        <v>590</v>
      </c>
      <c r="H4168" s="102" t="s">
        <v>6701</v>
      </c>
      <c r="I4168" s="21">
        <v>4684180</v>
      </c>
      <c r="J4168" s="71">
        <v>42.593000000000004</v>
      </c>
      <c r="K4168" s="21">
        <v>2129650</v>
      </c>
      <c r="L4168" s="21">
        <v>5000000</v>
      </c>
      <c r="M4168" s="21">
        <v>2129650</v>
      </c>
      <c r="N4168" s="21">
        <v>-2616093</v>
      </c>
      <c r="O4168" s="21">
        <v>-38208</v>
      </c>
      <c r="P4168" s="21"/>
      <c r="Q4168" s="21"/>
      <c r="R4168" s="22">
        <v>6.0019999999999998</v>
      </c>
      <c r="S4168" s="22">
        <v>6.8070000000000004</v>
      </c>
      <c r="T4168" s="20" t="s">
        <v>5189</v>
      </c>
      <c r="U4168" s="21">
        <v>25007</v>
      </c>
      <c r="V4168" s="21">
        <v>305535</v>
      </c>
      <c r="W4168" s="34">
        <v>39449</v>
      </c>
      <c r="X4168" s="34">
        <v>55194</v>
      </c>
      <c r="Y4168" s="109"/>
      <c r="Z4168" s="70" t="s">
        <v>4927</v>
      </c>
      <c r="AA4168" s="20" t="s">
        <v>4926</v>
      </c>
      <c r="AB4168" s="113" t="s">
        <v>6036</v>
      </c>
      <c r="AC4168" s="19"/>
      <c r="AD4168" s="22"/>
      <c r="AE4168" s="34">
        <v>44713</v>
      </c>
    </row>
    <row r="4169" spans="2:31" x14ac:dyDescent="0.2">
      <c r="B4169" s="14" t="s">
        <v>7822</v>
      </c>
      <c r="C4169" s="33" t="s">
        <v>7821</v>
      </c>
      <c r="D4169" s="16" t="s">
        <v>7818</v>
      </c>
      <c r="E4169" s="103" t="s">
        <v>5057</v>
      </c>
      <c r="F4169" s="18" t="s">
        <v>26</v>
      </c>
      <c r="G4169" s="111" t="s">
        <v>590</v>
      </c>
      <c r="H4169" s="102" t="s">
        <v>4511</v>
      </c>
      <c r="I4169" s="21">
        <v>3037828</v>
      </c>
      <c r="J4169" s="71">
        <v>116.34699999999999</v>
      </c>
      <c r="K4169" s="21">
        <v>3292612</v>
      </c>
      <c r="L4169" s="21">
        <v>2830000</v>
      </c>
      <c r="M4169" s="21">
        <v>3022410</v>
      </c>
      <c r="N4169" s="21"/>
      <c r="O4169" s="21">
        <v>-15418</v>
      </c>
      <c r="P4169" s="21"/>
      <c r="Q4169" s="21"/>
      <c r="R4169" s="22">
        <v>5.9169999999999998</v>
      </c>
      <c r="S4169" s="22">
        <v>4.2869999999999999</v>
      </c>
      <c r="T4169" s="20" t="s">
        <v>5189</v>
      </c>
      <c r="U4169" s="21">
        <v>13954</v>
      </c>
      <c r="V4169" s="21">
        <v>56763</v>
      </c>
      <c r="W4169" s="34">
        <v>41129</v>
      </c>
      <c r="X4169" s="34">
        <v>55199</v>
      </c>
      <c r="Y4169" s="109"/>
      <c r="Z4169" s="70" t="s">
        <v>4927</v>
      </c>
      <c r="AA4169" s="20" t="s">
        <v>4926</v>
      </c>
      <c r="AB4169" s="113" t="s">
        <v>6036</v>
      </c>
      <c r="AC4169" s="19"/>
      <c r="AD4169" s="22"/>
      <c r="AE4169" s="34">
        <v>42887</v>
      </c>
    </row>
    <row r="4170" spans="2:31" x14ac:dyDescent="0.2">
      <c r="B4170" s="14" t="s">
        <v>7820</v>
      </c>
      <c r="C4170" s="33" t="s">
        <v>7819</v>
      </c>
      <c r="D4170" s="16" t="s">
        <v>7818</v>
      </c>
      <c r="E4170" s="103" t="s">
        <v>26</v>
      </c>
      <c r="F4170" s="18" t="s">
        <v>26</v>
      </c>
      <c r="G4170" s="111" t="s">
        <v>590</v>
      </c>
      <c r="H4170" s="102" t="s">
        <v>4511</v>
      </c>
      <c r="I4170" s="21">
        <v>9555078</v>
      </c>
      <c r="J4170" s="71">
        <v>114.91800000000001</v>
      </c>
      <c r="K4170" s="21">
        <v>11491820</v>
      </c>
      <c r="L4170" s="21">
        <v>10000000</v>
      </c>
      <c r="M4170" s="21">
        <v>9708861</v>
      </c>
      <c r="N4170" s="21"/>
      <c r="O4170" s="21">
        <v>56425</v>
      </c>
      <c r="P4170" s="21"/>
      <c r="Q4170" s="21"/>
      <c r="R4170" s="22">
        <v>5.3369999999999997</v>
      </c>
      <c r="S4170" s="22">
        <v>6.18</v>
      </c>
      <c r="T4170" s="20" t="s">
        <v>5189</v>
      </c>
      <c r="U4170" s="21">
        <v>44475</v>
      </c>
      <c r="V4170" s="21">
        <v>533750</v>
      </c>
      <c r="W4170" s="34">
        <v>40247</v>
      </c>
      <c r="X4170" s="34">
        <v>52580</v>
      </c>
      <c r="Y4170" s="109"/>
      <c r="Z4170" s="70" t="s">
        <v>4927</v>
      </c>
      <c r="AA4170" s="20" t="s">
        <v>4926</v>
      </c>
      <c r="AB4170" s="113" t="s">
        <v>6036</v>
      </c>
      <c r="AC4170" s="19"/>
      <c r="AD4170" s="22"/>
      <c r="AE4170" s="34">
        <v>42736</v>
      </c>
    </row>
    <row r="4171" spans="2:31" x14ac:dyDescent="0.2">
      <c r="B4171" s="14" t="s">
        <v>7817</v>
      </c>
      <c r="C4171" s="33" t="s">
        <v>7816</v>
      </c>
      <c r="D4171" s="16" t="s">
        <v>7669</v>
      </c>
      <c r="E4171" s="103" t="s">
        <v>26</v>
      </c>
      <c r="F4171" s="18" t="s">
        <v>26</v>
      </c>
      <c r="G4171" s="111" t="s">
        <v>6685</v>
      </c>
      <c r="H4171" s="102" t="s">
        <v>323</v>
      </c>
      <c r="I4171" s="21">
        <v>1088215</v>
      </c>
      <c r="J4171" s="71">
        <v>3.4000000000000002E-2</v>
      </c>
      <c r="K4171" s="21">
        <v>23992</v>
      </c>
      <c r="L4171" s="21"/>
      <c r="M4171" s="21">
        <v>25251</v>
      </c>
      <c r="N4171" s="21"/>
      <c r="O4171" s="21">
        <v>-181926</v>
      </c>
      <c r="P4171" s="21"/>
      <c r="Q4171" s="21"/>
      <c r="R4171" s="22">
        <v>0.216</v>
      </c>
      <c r="S4171" s="22">
        <v>4.6749999999999998</v>
      </c>
      <c r="T4171" s="20" t="s">
        <v>5189</v>
      </c>
      <c r="U4171" s="21">
        <v>12698</v>
      </c>
      <c r="V4171" s="21">
        <v>213884</v>
      </c>
      <c r="W4171" s="34">
        <v>38421</v>
      </c>
      <c r="X4171" s="34">
        <v>51543</v>
      </c>
      <c r="Y4171" s="109"/>
      <c r="Z4171" s="70" t="s">
        <v>4927</v>
      </c>
      <c r="AA4171" s="20" t="s">
        <v>4926</v>
      </c>
      <c r="AB4171" s="113" t="s">
        <v>6036</v>
      </c>
      <c r="AC4171" s="19"/>
      <c r="AD4171" s="22"/>
      <c r="AE4171" s="34">
        <v>41334</v>
      </c>
    </row>
    <row r="4172" spans="2:31" x14ac:dyDescent="0.2">
      <c r="B4172" s="14" t="s">
        <v>7815</v>
      </c>
      <c r="C4172" s="33" t="s">
        <v>7814</v>
      </c>
      <c r="D4172" s="16" t="s">
        <v>7672</v>
      </c>
      <c r="E4172" s="103" t="s">
        <v>26</v>
      </c>
      <c r="F4172" s="18" t="s">
        <v>26</v>
      </c>
      <c r="G4172" s="111" t="s">
        <v>590</v>
      </c>
      <c r="H4172" s="102" t="s">
        <v>6706</v>
      </c>
      <c r="I4172" s="21">
        <v>5027184</v>
      </c>
      <c r="J4172" s="71">
        <v>32.027000000000001</v>
      </c>
      <c r="K4172" s="21">
        <v>1601335</v>
      </c>
      <c r="L4172" s="21">
        <v>5000000</v>
      </c>
      <c r="M4172" s="21">
        <v>1601335</v>
      </c>
      <c r="N4172" s="21">
        <v>-624099</v>
      </c>
      <c r="O4172" s="21">
        <v>-2666</v>
      </c>
      <c r="P4172" s="21"/>
      <c r="Q4172" s="21"/>
      <c r="R4172" s="22">
        <v>5.3120000000000003</v>
      </c>
      <c r="S4172" s="22">
        <v>5.3150000000000004</v>
      </c>
      <c r="T4172" s="20" t="s">
        <v>5189</v>
      </c>
      <c r="U4172" s="21">
        <v>22133</v>
      </c>
      <c r="V4172" s="21">
        <v>265440</v>
      </c>
      <c r="W4172" s="34">
        <v>38511</v>
      </c>
      <c r="X4172" s="34">
        <v>51663</v>
      </c>
      <c r="Y4172" s="109"/>
      <c r="Z4172" s="70" t="s">
        <v>4927</v>
      </c>
      <c r="AA4172" s="20" t="s">
        <v>4926</v>
      </c>
      <c r="AB4172" s="113" t="s">
        <v>6036</v>
      </c>
      <c r="AC4172" s="19"/>
      <c r="AD4172" s="22"/>
      <c r="AE4172" s="34">
        <v>42644</v>
      </c>
    </row>
    <row r="4173" spans="2:31" x14ac:dyDescent="0.2">
      <c r="B4173" s="14" t="s">
        <v>7813</v>
      </c>
      <c r="C4173" s="33" t="s">
        <v>7812</v>
      </c>
      <c r="D4173" s="16" t="s">
        <v>7672</v>
      </c>
      <c r="E4173" s="103" t="s">
        <v>26</v>
      </c>
      <c r="F4173" s="18" t="s">
        <v>26</v>
      </c>
      <c r="G4173" s="111" t="s">
        <v>590</v>
      </c>
      <c r="H4173" s="102" t="s">
        <v>6706</v>
      </c>
      <c r="I4173" s="21">
        <v>949613</v>
      </c>
      <c r="J4173" s="71">
        <v>30.747</v>
      </c>
      <c r="K4173" s="21">
        <v>444605</v>
      </c>
      <c r="L4173" s="21">
        <v>1446000</v>
      </c>
      <c r="M4173" s="21">
        <v>444605</v>
      </c>
      <c r="N4173" s="21">
        <v>226449</v>
      </c>
      <c r="O4173" s="21">
        <v>12500</v>
      </c>
      <c r="P4173" s="21">
        <v>273020</v>
      </c>
      <c r="Q4173" s="21"/>
      <c r="R4173" s="22">
        <v>5.3879999999999999</v>
      </c>
      <c r="S4173" s="22">
        <v>9.6110000000000007</v>
      </c>
      <c r="T4173" s="20" t="s">
        <v>5189</v>
      </c>
      <c r="U4173" s="21">
        <v>6493</v>
      </c>
      <c r="V4173" s="21">
        <v>73267</v>
      </c>
      <c r="W4173" s="34">
        <v>38511</v>
      </c>
      <c r="X4173" s="34">
        <v>51663</v>
      </c>
      <c r="Y4173" s="109"/>
      <c r="Z4173" s="70" t="s">
        <v>4927</v>
      </c>
      <c r="AA4173" s="20" t="s">
        <v>4926</v>
      </c>
      <c r="AB4173" s="113" t="s">
        <v>6036</v>
      </c>
      <c r="AC4173" s="19"/>
      <c r="AD4173" s="22"/>
      <c r="AE4173" s="34">
        <v>45423</v>
      </c>
    </row>
    <row r="4174" spans="2:31" x14ac:dyDescent="0.2">
      <c r="B4174" s="14" t="s">
        <v>7811</v>
      </c>
      <c r="C4174" s="33" t="s">
        <v>7810</v>
      </c>
      <c r="D4174" s="16" t="s">
        <v>7672</v>
      </c>
      <c r="E4174" s="103" t="s">
        <v>26</v>
      </c>
      <c r="F4174" s="18" t="s">
        <v>26</v>
      </c>
      <c r="G4174" s="111" t="s">
        <v>590</v>
      </c>
      <c r="H4174" s="102" t="s">
        <v>4511</v>
      </c>
      <c r="I4174" s="21">
        <v>5300977</v>
      </c>
      <c r="J4174" s="71">
        <v>101.601</v>
      </c>
      <c r="K4174" s="21">
        <v>5080060</v>
      </c>
      <c r="L4174" s="21">
        <v>5000000</v>
      </c>
      <c r="M4174" s="21">
        <v>4998557</v>
      </c>
      <c r="N4174" s="21"/>
      <c r="O4174" s="21">
        <v>-36036</v>
      </c>
      <c r="P4174" s="21"/>
      <c r="Q4174" s="21"/>
      <c r="R4174" s="22">
        <v>6.75</v>
      </c>
      <c r="S4174" s="22">
        <v>6.0659999999999998</v>
      </c>
      <c r="T4174" s="20" t="s">
        <v>5189</v>
      </c>
      <c r="U4174" s="21">
        <v>28125</v>
      </c>
      <c r="V4174" s="21">
        <v>337500</v>
      </c>
      <c r="W4174" s="34">
        <v>37551</v>
      </c>
      <c r="X4174" s="34">
        <v>47650</v>
      </c>
      <c r="Y4174" s="109"/>
      <c r="Z4174" s="70" t="s">
        <v>4927</v>
      </c>
      <c r="AA4174" s="20" t="s">
        <v>4926</v>
      </c>
      <c r="AB4174" s="113" t="s">
        <v>6036</v>
      </c>
      <c r="AC4174" s="19"/>
      <c r="AD4174" s="22"/>
      <c r="AE4174" s="34">
        <v>41395</v>
      </c>
    </row>
    <row r="4175" spans="2:31" x14ac:dyDescent="0.2">
      <c r="B4175" s="14" t="s">
        <v>7809</v>
      </c>
      <c r="C4175" s="33" t="s">
        <v>7808</v>
      </c>
      <c r="D4175" s="16" t="s">
        <v>7672</v>
      </c>
      <c r="E4175" s="103" t="s">
        <v>26</v>
      </c>
      <c r="F4175" s="18" t="s">
        <v>26</v>
      </c>
      <c r="G4175" s="111" t="s">
        <v>590</v>
      </c>
      <c r="H4175" s="102" t="s">
        <v>4511</v>
      </c>
      <c r="I4175" s="21">
        <v>2014570</v>
      </c>
      <c r="J4175" s="71">
        <v>101.279</v>
      </c>
      <c r="K4175" s="21">
        <v>3038367</v>
      </c>
      <c r="L4175" s="21">
        <v>3000000</v>
      </c>
      <c r="M4175" s="21">
        <v>2941160</v>
      </c>
      <c r="N4175" s="21"/>
      <c r="O4175" s="21">
        <v>127271</v>
      </c>
      <c r="P4175" s="21"/>
      <c r="Q4175" s="21"/>
      <c r="R4175" s="22">
        <v>6</v>
      </c>
      <c r="S4175" s="22">
        <v>10.914</v>
      </c>
      <c r="T4175" s="20" t="s">
        <v>5189</v>
      </c>
      <c r="U4175" s="21">
        <v>15000</v>
      </c>
      <c r="V4175" s="21">
        <v>180000</v>
      </c>
      <c r="W4175" s="34">
        <v>36467</v>
      </c>
      <c r="X4175" s="34">
        <v>47650</v>
      </c>
      <c r="Y4175" s="109"/>
      <c r="Z4175" s="70" t="s">
        <v>4927</v>
      </c>
      <c r="AA4175" s="20" t="s">
        <v>4926</v>
      </c>
      <c r="AB4175" s="113" t="s">
        <v>6036</v>
      </c>
      <c r="AC4175" s="19"/>
      <c r="AD4175" s="22"/>
      <c r="AE4175" s="34">
        <v>41395</v>
      </c>
    </row>
    <row r="4176" spans="2:31" x14ac:dyDescent="0.2">
      <c r="B4176" s="14" t="s">
        <v>7807</v>
      </c>
      <c r="C4176" s="33" t="s">
        <v>7806</v>
      </c>
      <c r="D4176" s="16" t="s">
        <v>7672</v>
      </c>
      <c r="E4176" s="103" t="s">
        <v>26</v>
      </c>
      <c r="F4176" s="18" t="s">
        <v>26</v>
      </c>
      <c r="G4176" s="111" t="s">
        <v>590</v>
      </c>
      <c r="H4176" s="102" t="s">
        <v>4511</v>
      </c>
      <c r="I4176" s="21">
        <v>4070942</v>
      </c>
      <c r="J4176" s="71">
        <v>98.292000000000002</v>
      </c>
      <c r="K4176" s="21">
        <v>6147174</v>
      </c>
      <c r="L4176" s="21">
        <v>6253967</v>
      </c>
      <c r="M4176" s="21">
        <v>6122245</v>
      </c>
      <c r="N4176" s="21"/>
      <c r="O4176" s="21">
        <v>287008</v>
      </c>
      <c r="P4176" s="21"/>
      <c r="Q4176" s="21"/>
      <c r="R4176" s="22">
        <v>6</v>
      </c>
      <c r="S4176" s="22">
        <v>11.333</v>
      </c>
      <c r="T4176" s="20" t="s">
        <v>5189</v>
      </c>
      <c r="U4176" s="21">
        <v>31270</v>
      </c>
      <c r="V4176" s="21">
        <v>375238</v>
      </c>
      <c r="W4176" s="34">
        <v>36467</v>
      </c>
      <c r="X4176" s="34">
        <v>47650</v>
      </c>
      <c r="Y4176" s="109"/>
      <c r="Z4176" s="70" t="s">
        <v>4927</v>
      </c>
      <c r="AA4176" s="20" t="s">
        <v>4926</v>
      </c>
      <c r="AB4176" s="113" t="s">
        <v>6036</v>
      </c>
      <c r="AC4176" s="19"/>
      <c r="AD4176" s="22"/>
      <c r="AE4176" s="34">
        <v>41395</v>
      </c>
    </row>
    <row r="4177" spans="2:31" x14ac:dyDescent="0.2">
      <c r="B4177" s="14" t="s">
        <v>7805</v>
      </c>
      <c r="C4177" s="33" t="s">
        <v>7804</v>
      </c>
      <c r="D4177" s="16" t="s">
        <v>7669</v>
      </c>
      <c r="E4177" s="103" t="s">
        <v>26</v>
      </c>
      <c r="F4177" s="18" t="s">
        <v>26</v>
      </c>
      <c r="G4177" s="111" t="s">
        <v>6685</v>
      </c>
      <c r="H4177" s="102" t="s">
        <v>611</v>
      </c>
      <c r="I4177" s="21">
        <v>3699844</v>
      </c>
      <c r="J4177" s="71">
        <v>0.47399999999999998</v>
      </c>
      <c r="K4177" s="21">
        <v>2595316</v>
      </c>
      <c r="L4177" s="21"/>
      <c r="M4177" s="21">
        <v>2757276</v>
      </c>
      <c r="N4177" s="21"/>
      <c r="O4177" s="21">
        <v>-1049907</v>
      </c>
      <c r="P4177" s="21">
        <v>182199</v>
      </c>
      <c r="Q4177" s="21"/>
      <c r="R4177" s="22">
        <v>0.34699999999999998</v>
      </c>
      <c r="S4177" s="22">
        <v>11.993</v>
      </c>
      <c r="T4177" s="20" t="s">
        <v>5189</v>
      </c>
      <c r="U4177" s="21">
        <v>158246</v>
      </c>
      <c r="V4177" s="21">
        <v>1819043</v>
      </c>
      <c r="W4177" s="34">
        <v>38098</v>
      </c>
      <c r="X4177" s="34">
        <v>51513</v>
      </c>
      <c r="Y4177" s="109"/>
      <c r="Z4177" s="70" t="s">
        <v>4927</v>
      </c>
      <c r="AA4177" s="20" t="s">
        <v>4926</v>
      </c>
      <c r="AB4177" s="113" t="s">
        <v>6036</v>
      </c>
      <c r="AC4177" s="19"/>
      <c r="AD4177" s="22"/>
      <c r="AE4177" s="34">
        <v>45323</v>
      </c>
    </row>
    <row r="4178" spans="2:31" x14ac:dyDescent="0.2">
      <c r="B4178" s="14" t="s">
        <v>7803</v>
      </c>
      <c r="C4178" s="33" t="s">
        <v>7802</v>
      </c>
      <c r="D4178" s="16" t="s">
        <v>7669</v>
      </c>
      <c r="E4178" s="103" t="s">
        <v>26</v>
      </c>
      <c r="F4178" s="18" t="s">
        <v>26</v>
      </c>
      <c r="G4178" s="111" t="s">
        <v>590</v>
      </c>
      <c r="H4178" s="102" t="s">
        <v>4511</v>
      </c>
      <c r="I4178" s="21">
        <v>8355938</v>
      </c>
      <c r="J4178" s="71">
        <v>113.703</v>
      </c>
      <c r="K4178" s="21">
        <v>8441381</v>
      </c>
      <c r="L4178" s="21">
        <v>7424062</v>
      </c>
      <c r="M4178" s="21">
        <v>7734962</v>
      </c>
      <c r="N4178" s="21"/>
      <c r="O4178" s="21">
        <v>95061</v>
      </c>
      <c r="P4178" s="21"/>
      <c r="Q4178" s="21"/>
      <c r="R4178" s="22">
        <v>7</v>
      </c>
      <c r="S4178" s="22">
        <v>5.4329999999999998</v>
      </c>
      <c r="T4178" s="20" t="s">
        <v>5189</v>
      </c>
      <c r="U4178" s="21">
        <v>23097</v>
      </c>
      <c r="V4178" s="21">
        <v>545207</v>
      </c>
      <c r="W4178" s="34">
        <v>37935</v>
      </c>
      <c r="X4178" s="34">
        <v>47623</v>
      </c>
      <c r="Y4178" s="109"/>
      <c r="Z4178" s="70" t="s">
        <v>4927</v>
      </c>
      <c r="AA4178" s="20" t="s">
        <v>4926</v>
      </c>
      <c r="AB4178" s="113" t="s">
        <v>6036</v>
      </c>
      <c r="AC4178" s="19"/>
      <c r="AD4178" s="22"/>
      <c r="AE4178" s="28">
        <v>43296</v>
      </c>
    </row>
    <row r="4179" spans="2:31" x14ac:dyDescent="0.2">
      <c r="B4179" s="14" t="s">
        <v>7801</v>
      </c>
      <c r="C4179" s="33" t="s">
        <v>7800</v>
      </c>
      <c r="D4179" s="16" t="s">
        <v>7672</v>
      </c>
      <c r="E4179" s="103" t="s">
        <v>26</v>
      </c>
      <c r="F4179" s="18" t="s">
        <v>26</v>
      </c>
      <c r="G4179" s="111" t="s">
        <v>590</v>
      </c>
      <c r="H4179" s="102" t="s">
        <v>4511</v>
      </c>
      <c r="I4179" s="21">
        <v>6170664</v>
      </c>
      <c r="J4179" s="71">
        <v>62.985999999999997</v>
      </c>
      <c r="K4179" s="21">
        <v>4408992</v>
      </c>
      <c r="L4179" s="21">
        <v>7000000</v>
      </c>
      <c r="M4179" s="21">
        <v>6556587</v>
      </c>
      <c r="N4179" s="21"/>
      <c r="O4179" s="21">
        <v>50978</v>
      </c>
      <c r="P4179" s="21"/>
      <c r="Q4179" s="21"/>
      <c r="R4179" s="22">
        <v>7.0570000000000004</v>
      </c>
      <c r="S4179" s="22">
        <v>8.4770000000000003</v>
      </c>
      <c r="T4179" s="20" t="s">
        <v>5189</v>
      </c>
      <c r="U4179" s="21">
        <v>21954</v>
      </c>
      <c r="V4179" s="21">
        <v>493532</v>
      </c>
      <c r="W4179" s="34">
        <v>36420</v>
      </c>
      <c r="X4179" s="34">
        <v>47623</v>
      </c>
      <c r="Y4179" s="109"/>
      <c r="Z4179" s="70" t="s">
        <v>4927</v>
      </c>
      <c r="AA4179" s="20" t="s">
        <v>4926</v>
      </c>
      <c r="AB4179" s="113" t="s">
        <v>6036</v>
      </c>
      <c r="AC4179" s="19"/>
      <c r="AD4179" s="22"/>
      <c r="AE4179" s="34">
        <v>44242</v>
      </c>
    </row>
    <row r="4180" spans="2:31" x14ac:dyDescent="0.2">
      <c r="B4180" s="14" t="s">
        <v>7799</v>
      </c>
      <c r="C4180" s="33" t="s">
        <v>7798</v>
      </c>
      <c r="D4180" s="16" t="s">
        <v>7672</v>
      </c>
      <c r="E4180" s="103" t="s">
        <v>26</v>
      </c>
      <c r="F4180" s="18" t="s">
        <v>26</v>
      </c>
      <c r="G4180" s="111" t="s">
        <v>590</v>
      </c>
      <c r="H4180" s="102" t="s">
        <v>4511</v>
      </c>
      <c r="I4180" s="21">
        <v>4259833</v>
      </c>
      <c r="J4180" s="71">
        <v>103.864</v>
      </c>
      <c r="K4180" s="21">
        <v>4404669</v>
      </c>
      <c r="L4180" s="21">
        <v>4240821</v>
      </c>
      <c r="M4180" s="21">
        <v>4258268</v>
      </c>
      <c r="N4180" s="21"/>
      <c r="O4180" s="21">
        <v>17447</v>
      </c>
      <c r="P4180" s="21"/>
      <c r="Q4180" s="21"/>
      <c r="R4180" s="22">
        <v>8.0500000000000007</v>
      </c>
      <c r="S4180" s="22">
        <v>7.0629999999999997</v>
      </c>
      <c r="T4180" s="20" t="s">
        <v>5189</v>
      </c>
      <c r="U4180" s="21">
        <v>28449</v>
      </c>
      <c r="V4180" s="21">
        <v>341386</v>
      </c>
      <c r="W4180" s="34">
        <v>36796</v>
      </c>
      <c r="X4180" s="34">
        <v>48502</v>
      </c>
      <c r="Y4180" s="109"/>
      <c r="Z4180" s="70" t="s">
        <v>4927</v>
      </c>
      <c r="AA4180" s="20" t="s">
        <v>4926</v>
      </c>
      <c r="AB4180" s="113" t="s">
        <v>6036</v>
      </c>
      <c r="AC4180" s="19"/>
      <c r="AD4180" s="22"/>
      <c r="AE4180" s="34">
        <v>41760</v>
      </c>
    </row>
    <row r="4181" spans="2:31" x14ac:dyDescent="0.2">
      <c r="B4181" s="14" t="s">
        <v>7797</v>
      </c>
      <c r="C4181" s="33" t="s">
        <v>7796</v>
      </c>
      <c r="D4181" s="16" t="s">
        <v>7672</v>
      </c>
      <c r="E4181" s="103" t="s">
        <v>26</v>
      </c>
      <c r="F4181" s="18" t="s">
        <v>26</v>
      </c>
      <c r="G4181" s="111" t="s">
        <v>590</v>
      </c>
      <c r="H4181" s="102" t="s">
        <v>4511</v>
      </c>
      <c r="I4181" s="21">
        <v>1099504</v>
      </c>
      <c r="J4181" s="71">
        <v>108.494</v>
      </c>
      <c r="K4181" s="21">
        <v>1191269</v>
      </c>
      <c r="L4181" s="21">
        <v>1098000</v>
      </c>
      <c r="M4181" s="21">
        <v>1102769</v>
      </c>
      <c r="N4181" s="21"/>
      <c r="O4181" s="21">
        <v>4769</v>
      </c>
      <c r="P4181" s="21"/>
      <c r="Q4181" s="21"/>
      <c r="R4181" s="22">
        <v>5.6429999999999998</v>
      </c>
      <c r="S4181" s="22">
        <v>5.6369999999999996</v>
      </c>
      <c r="T4181" s="20" t="s">
        <v>5189</v>
      </c>
      <c r="U4181" s="21">
        <v>5163</v>
      </c>
      <c r="V4181" s="21">
        <v>61480</v>
      </c>
      <c r="W4181" s="34">
        <v>38162</v>
      </c>
      <c r="X4181" s="34">
        <v>51663</v>
      </c>
      <c r="Y4181" s="109"/>
      <c r="Z4181" s="70" t="s">
        <v>4927</v>
      </c>
      <c r="AA4181" s="20" t="s">
        <v>4926</v>
      </c>
      <c r="AB4181" s="113" t="s">
        <v>6036</v>
      </c>
      <c r="AC4181" s="19"/>
      <c r="AD4181" s="22"/>
      <c r="AE4181" s="34">
        <v>42461</v>
      </c>
    </row>
    <row r="4182" spans="2:31" x14ac:dyDescent="0.2">
      <c r="B4182" s="14" t="s">
        <v>7795</v>
      </c>
      <c r="C4182" s="33" t="s">
        <v>7794</v>
      </c>
      <c r="D4182" s="16" t="s">
        <v>7672</v>
      </c>
      <c r="E4182" s="103" t="s">
        <v>26</v>
      </c>
      <c r="F4182" s="18" t="s">
        <v>26</v>
      </c>
      <c r="G4182" s="111" t="s">
        <v>590</v>
      </c>
      <c r="H4182" s="102" t="s">
        <v>4511</v>
      </c>
      <c r="I4182" s="21">
        <v>3331985</v>
      </c>
      <c r="J4182" s="71">
        <v>95.32</v>
      </c>
      <c r="K4182" s="21">
        <v>3198949</v>
      </c>
      <c r="L4182" s="21">
        <v>3356000</v>
      </c>
      <c r="M4182" s="21">
        <v>3368260</v>
      </c>
      <c r="N4182" s="21"/>
      <c r="O4182" s="21">
        <v>12260</v>
      </c>
      <c r="P4182" s="21"/>
      <c r="Q4182" s="21"/>
      <c r="R4182" s="22">
        <v>5.6429999999999998</v>
      </c>
      <c r="S4182" s="22">
        <v>5.7590000000000003</v>
      </c>
      <c r="T4182" s="20" t="s">
        <v>5189</v>
      </c>
      <c r="U4182" s="21">
        <v>15781</v>
      </c>
      <c r="V4182" s="21">
        <v>187912</v>
      </c>
      <c r="W4182" s="34">
        <v>38162</v>
      </c>
      <c r="X4182" s="34">
        <v>51663</v>
      </c>
      <c r="Y4182" s="109"/>
      <c r="Z4182" s="70" t="s">
        <v>4927</v>
      </c>
      <c r="AA4182" s="20" t="s">
        <v>4926</v>
      </c>
      <c r="AB4182" s="113" t="s">
        <v>6036</v>
      </c>
      <c r="AC4182" s="19"/>
      <c r="AD4182" s="22"/>
      <c r="AE4182" s="34">
        <v>42461</v>
      </c>
    </row>
    <row r="4183" spans="2:31" x14ac:dyDescent="0.2">
      <c r="B4183" s="14" t="s">
        <v>7793</v>
      </c>
      <c r="C4183" s="33" t="s">
        <v>7792</v>
      </c>
      <c r="D4183" s="16" t="s">
        <v>7672</v>
      </c>
      <c r="E4183" s="103" t="s">
        <v>26</v>
      </c>
      <c r="F4183" s="18" t="s">
        <v>26</v>
      </c>
      <c r="G4183" s="111" t="s">
        <v>590</v>
      </c>
      <c r="H4183" s="102" t="s">
        <v>4511</v>
      </c>
      <c r="I4183" s="21">
        <v>7775101</v>
      </c>
      <c r="J4183" s="71">
        <v>92.147000000000006</v>
      </c>
      <c r="K4183" s="21">
        <v>7270430</v>
      </c>
      <c r="L4183" s="21">
        <v>7890000</v>
      </c>
      <c r="M4183" s="21">
        <v>7885604</v>
      </c>
      <c r="N4183" s="21"/>
      <c r="O4183" s="21">
        <v>13667</v>
      </c>
      <c r="P4183" s="21"/>
      <c r="Q4183" s="21"/>
      <c r="R4183" s="22">
        <v>5.6429999999999998</v>
      </c>
      <c r="S4183" s="22">
        <v>5.9039999999999999</v>
      </c>
      <c r="T4183" s="20" t="s">
        <v>5189</v>
      </c>
      <c r="U4183" s="21">
        <v>37101</v>
      </c>
      <c r="V4183" s="21">
        <v>441782</v>
      </c>
      <c r="W4183" s="34">
        <v>38162</v>
      </c>
      <c r="X4183" s="34">
        <v>51663</v>
      </c>
      <c r="Y4183" s="109"/>
      <c r="Z4183" s="70" t="s">
        <v>4927</v>
      </c>
      <c r="AA4183" s="20" t="s">
        <v>4926</v>
      </c>
      <c r="AB4183" s="113" t="s">
        <v>6036</v>
      </c>
      <c r="AC4183" s="19"/>
      <c r="AD4183" s="22"/>
      <c r="AE4183" s="34">
        <v>42461</v>
      </c>
    </row>
    <row r="4184" spans="2:31" x14ac:dyDescent="0.2">
      <c r="B4184" s="14" t="s">
        <v>7791</v>
      </c>
      <c r="C4184" s="33" t="s">
        <v>7790</v>
      </c>
      <c r="D4184" s="16" t="s">
        <v>7672</v>
      </c>
      <c r="E4184" s="103" t="s">
        <v>26</v>
      </c>
      <c r="F4184" s="18" t="s">
        <v>26</v>
      </c>
      <c r="G4184" s="111" t="s">
        <v>590</v>
      </c>
      <c r="H4184" s="102" t="s">
        <v>4511</v>
      </c>
      <c r="I4184" s="21">
        <v>9331169</v>
      </c>
      <c r="J4184" s="71">
        <v>86.522000000000006</v>
      </c>
      <c r="K4184" s="21">
        <v>8261967</v>
      </c>
      <c r="L4184" s="21">
        <v>9549000</v>
      </c>
      <c r="M4184" s="21">
        <v>9520204</v>
      </c>
      <c r="N4184" s="21"/>
      <c r="O4184" s="21">
        <v>26445</v>
      </c>
      <c r="P4184" s="21"/>
      <c r="Q4184" s="21"/>
      <c r="R4184" s="22">
        <v>5.6429999999999998</v>
      </c>
      <c r="S4184" s="22">
        <v>6.02</v>
      </c>
      <c r="T4184" s="20" t="s">
        <v>5189</v>
      </c>
      <c r="U4184" s="21">
        <v>44902</v>
      </c>
      <c r="V4184" s="21">
        <v>534674</v>
      </c>
      <c r="W4184" s="34">
        <v>38162</v>
      </c>
      <c r="X4184" s="34">
        <v>51663</v>
      </c>
      <c r="Y4184" s="109"/>
      <c r="Z4184" s="70" t="s">
        <v>4927</v>
      </c>
      <c r="AA4184" s="20" t="s">
        <v>4926</v>
      </c>
      <c r="AB4184" s="113" t="s">
        <v>6036</v>
      </c>
      <c r="AC4184" s="19"/>
      <c r="AD4184" s="22"/>
      <c r="AE4184" s="34">
        <v>43556</v>
      </c>
    </row>
    <row r="4185" spans="2:31" x14ac:dyDescent="0.2">
      <c r="B4185" s="14" t="s">
        <v>7789</v>
      </c>
      <c r="C4185" s="33" t="s">
        <v>7788</v>
      </c>
      <c r="D4185" s="16" t="s">
        <v>7672</v>
      </c>
      <c r="E4185" s="103" t="s">
        <v>26</v>
      </c>
      <c r="F4185" s="18" t="s">
        <v>26</v>
      </c>
      <c r="G4185" s="111" t="s">
        <v>590</v>
      </c>
      <c r="H4185" s="102" t="s">
        <v>4511</v>
      </c>
      <c r="I4185" s="21">
        <v>4304188</v>
      </c>
      <c r="J4185" s="71">
        <v>74.975999999999999</v>
      </c>
      <c r="K4185" s="21">
        <v>3410654</v>
      </c>
      <c r="L4185" s="21">
        <v>4549000</v>
      </c>
      <c r="M4185" s="21">
        <v>4472225</v>
      </c>
      <c r="N4185" s="21"/>
      <c r="O4185" s="21">
        <v>23071</v>
      </c>
      <c r="P4185" s="21"/>
      <c r="Q4185" s="21"/>
      <c r="R4185" s="22">
        <v>5.6429999999999998</v>
      </c>
      <c r="S4185" s="22">
        <v>6.3140000000000001</v>
      </c>
      <c r="T4185" s="20" t="s">
        <v>5189</v>
      </c>
      <c r="U4185" s="21">
        <v>21391</v>
      </c>
      <c r="V4185" s="21">
        <v>254711</v>
      </c>
      <c r="W4185" s="34">
        <v>38162</v>
      </c>
      <c r="X4185" s="34">
        <v>51663</v>
      </c>
      <c r="Y4185" s="109"/>
      <c r="Z4185" s="70" t="s">
        <v>4927</v>
      </c>
      <c r="AA4185" s="20" t="s">
        <v>4926</v>
      </c>
      <c r="AB4185" s="113" t="s">
        <v>6036</v>
      </c>
      <c r="AC4185" s="19"/>
      <c r="AD4185" s="22"/>
      <c r="AE4185" s="34">
        <v>43556</v>
      </c>
    </row>
    <row r="4186" spans="2:31" x14ac:dyDescent="0.2">
      <c r="B4186" s="14" t="s">
        <v>7787</v>
      </c>
      <c r="C4186" s="33" t="s">
        <v>7786</v>
      </c>
      <c r="D4186" s="16" t="s">
        <v>7669</v>
      </c>
      <c r="E4186" s="103" t="s">
        <v>26</v>
      </c>
      <c r="F4186" s="18" t="s">
        <v>26</v>
      </c>
      <c r="G4186" s="111" t="s">
        <v>6685</v>
      </c>
      <c r="H4186" s="102" t="s">
        <v>503</v>
      </c>
      <c r="I4186" s="21">
        <v>124167</v>
      </c>
      <c r="J4186" s="71">
        <v>0.26400000000000001</v>
      </c>
      <c r="K4186" s="21">
        <v>90206</v>
      </c>
      <c r="L4186" s="21"/>
      <c r="M4186" s="21">
        <v>78792</v>
      </c>
      <c r="N4186" s="21"/>
      <c r="O4186" s="21">
        <v>12710</v>
      </c>
      <c r="P4186" s="21">
        <v>176959</v>
      </c>
      <c r="Q4186" s="21"/>
      <c r="R4186" s="22">
        <v>0.36599999999999999</v>
      </c>
      <c r="S4186" s="22">
        <v>64.573999999999998</v>
      </c>
      <c r="T4186" s="20" t="s">
        <v>5189</v>
      </c>
      <c r="U4186" s="21">
        <v>10418</v>
      </c>
      <c r="V4186" s="21">
        <v>178220</v>
      </c>
      <c r="W4186" s="34">
        <v>38498</v>
      </c>
      <c r="X4186" s="34">
        <v>49355</v>
      </c>
      <c r="Y4186" s="109"/>
      <c r="Z4186" s="70" t="s">
        <v>4927</v>
      </c>
      <c r="AA4186" s="20" t="s">
        <v>4926</v>
      </c>
      <c r="AB4186" s="113" t="s">
        <v>6036</v>
      </c>
      <c r="AC4186" s="19"/>
      <c r="AD4186" s="22"/>
      <c r="AE4186" s="34">
        <v>44228</v>
      </c>
    </row>
    <row r="4187" spans="2:31" x14ac:dyDescent="0.2">
      <c r="B4187" s="14" t="s">
        <v>7785</v>
      </c>
      <c r="C4187" s="33" t="s">
        <v>7784</v>
      </c>
      <c r="D4187" s="16" t="s">
        <v>7672</v>
      </c>
      <c r="E4187" s="103" t="s">
        <v>26</v>
      </c>
      <c r="F4187" s="18" t="s">
        <v>26</v>
      </c>
      <c r="G4187" s="111" t="s">
        <v>590</v>
      </c>
      <c r="H4187" s="102" t="s">
        <v>4511</v>
      </c>
      <c r="I4187" s="21">
        <v>5251000</v>
      </c>
      <c r="J4187" s="71">
        <v>55.844000000000001</v>
      </c>
      <c r="K4187" s="21">
        <v>4467496</v>
      </c>
      <c r="L4187" s="21">
        <v>8000000</v>
      </c>
      <c r="M4187" s="21">
        <v>5352079</v>
      </c>
      <c r="N4187" s="21"/>
      <c r="O4187" s="21">
        <v>868520</v>
      </c>
      <c r="P4187" s="21">
        <v>966275</v>
      </c>
      <c r="Q4187" s="21"/>
      <c r="R4187" s="22">
        <v>7.1159999999999997</v>
      </c>
      <c r="S4187" s="22">
        <v>41.226999999999997</v>
      </c>
      <c r="T4187" s="20" t="s">
        <v>5189</v>
      </c>
      <c r="U4187" s="21">
        <v>47443</v>
      </c>
      <c r="V4187" s="21">
        <v>538942</v>
      </c>
      <c r="W4187" s="34">
        <v>40878</v>
      </c>
      <c r="X4187" s="34">
        <v>49355</v>
      </c>
      <c r="Y4187" s="109"/>
      <c r="Z4187" s="70" t="s">
        <v>4927</v>
      </c>
      <c r="AA4187" s="20" t="s">
        <v>4926</v>
      </c>
      <c r="AB4187" s="113" t="s">
        <v>6036</v>
      </c>
      <c r="AC4187" s="19"/>
      <c r="AD4187" s="22"/>
      <c r="AE4187" s="34">
        <v>42415</v>
      </c>
    </row>
    <row r="4188" spans="2:31" x14ac:dyDescent="0.2">
      <c r="B4188" s="14" t="s">
        <v>7783</v>
      </c>
      <c r="C4188" s="33" t="s">
        <v>7782</v>
      </c>
      <c r="D4188" s="16" t="s">
        <v>7672</v>
      </c>
      <c r="E4188" s="103" t="s">
        <v>26</v>
      </c>
      <c r="F4188" s="18" t="s">
        <v>26</v>
      </c>
      <c r="G4188" s="111" t="s">
        <v>590</v>
      </c>
      <c r="H4188" s="102" t="s">
        <v>4511</v>
      </c>
      <c r="I4188" s="21">
        <v>482240</v>
      </c>
      <c r="J4188" s="71">
        <v>3.129</v>
      </c>
      <c r="K4188" s="21">
        <v>213043</v>
      </c>
      <c r="L4188" s="21">
        <v>6808000</v>
      </c>
      <c r="M4188" s="21">
        <v>514243</v>
      </c>
      <c r="N4188" s="21"/>
      <c r="O4188" s="21">
        <v>59516</v>
      </c>
      <c r="P4188" s="21">
        <v>710941</v>
      </c>
      <c r="Q4188" s="21"/>
      <c r="R4188" s="22">
        <v>7.4560000000000004</v>
      </c>
      <c r="S4188" s="22">
        <v>119.256</v>
      </c>
      <c r="T4188" s="20" t="s">
        <v>5189</v>
      </c>
      <c r="U4188" s="21">
        <v>42303</v>
      </c>
      <c r="V4188" s="21">
        <v>579101</v>
      </c>
      <c r="W4188" s="34">
        <v>40878</v>
      </c>
      <c r="X4188" s="34">
        <v>49355</v>
      </c>
      <c r="Y4188" s="109"/>
      <c r="Z4188" s="70" t="s">
        <v>4927</v>
      </c>
      <c r="AA4188" s="20" t="s">
        <v>4926</v>
      </c>
      <c r="AB4188" s="113" t="s">
        <v>6036</v>
      </c>
      <c r="AC4188" s="19"/>
      <c r="AD4188" s="22"/>
      <c r="AE4188" s="34">
        <v>44242</v>
      </c>
    </row>
    <row r="4189" spans="2:31" x14ac:dyDescent="0.2">
      <c r="B4189" s="14" t="s">
        <v>7781</v>
      </c>
      <c r="C4189" s="33" t="s">
        <v>7780</v>
      </c>
      <c r="D4189" s="16" t="s">
        <v>7672</v>
      </c>
      <c r="E4189" s="103" t="s">
        <v>26</v>
      </c>
      <c r="F4189" s="18" t="s">
        <v>26</v>
      </c>
      <c r="G4189" s="111" t="s">
        <v>590</v>
      </c>
      <c r="H4189" s="102" t="s">
        <v>4511</v>
      </c>
      <c r="I4189" s="21"/>
      <c r="J4189" s="71">
        <v>1.8779999999999999</v>
      </c>
      <c r="K4189" s="21">
        <v>447</v>
      </c>
      <c r="L4189" s="21">
        <v>23821</v>
      </c>
      <c r="M4189" s="21"/>
      <c r="N4189" s="21"/>
      <c r="O4189" s="21">
        <v>8</v>
      </c>
      <c r="P4189" s="21">
        <v>8</v>
      </c>
      <c r="Q4189" s="21"/>
      <c r="R4189" s="22">
        <v>6.08</v>
      </c>
      <c r="S4189" s="22">
        <v>0</v>
      </c>
      <c r="T4189" s="20" t="s">
        <v>5189</v>
      </c>
      <c r="U4189" s="21"/>
      <c r="V4189" s="21">
        <v>17917</v>
      </c>
      <c r="W4189" s="34">
        <v>37014</v>
      </c>
      <c r="X4189" s="34">
        <v>49355</v>
      </c>
      <c r="Y4189" s="109"/>
      <c r="Z4189" s="70" t="s">
        <v>4927</v>
      </c>
      <c r="AA4189" s="20" t="s">
        <v>4926</v>
      </c>
      <c r="AB4189" s="113" t="s">
        <v>6036</v>
      </c>
      <c r="AC4189" s="19"/>
      <c r="AD4189" s="22"/>
      <c r="AE4189" s="31"/>
    </row>
    <row r="4190" spans="2:31" x14ac:dyDescent="0.2">
      <c r="B4190" s="14" t="s">
        <v>7779</v>
      </c>
      <c r="C4190" s="33" t="s">
        <v>7778</v>
      </c>
      <c r="D4190" s="16" t="s">
        <v>7669</v>
      </c>
      <c r="E4190" s="103" t="s">
        <v>26</v>
      </c>
      <c r="F4190" s="18" t="s">
        <v>26</v>
      </c>
      <c r="G4190" s="111" t="s">
        <v>6685</v>
      </c>
      <c r="H4190" s="102" t="s">
        <v>6793</v>
      </c>
      <c r="I4190" s="21">
        <v>271573</v>
      </c>
      <c r="J4190" s="71">
        <v>2.552</v>
      </c>
      <c r="K4190" s="21">
        <v>343333</v>
      </c>
      <c r="L4190" s="21"/>
      <c r="M4190" s="21">
        <v>352424</v>
      </c>
      <c r="N4190" s="21"/>
      <c r="O4190" s="21">
        <v>63076</v>
      </c>
      <c r="P4190" s="21">
        <v>1594</v>
      </c>
      <c r="Q4190" s="21"/>
      <c r="R4190" s="22">
        <v>1.4330000000000001</v>
      </c>
      <c r="S4190" s="22">
        <v>27.158000000000001</v>
      </c>
      <c r="T4190" s="20" t="s">
        <v>5189</v>
      </c>
      <c r="U4190" s="21">
        <v>16069</v>
      </c>
      <c r="V4190" s="21">
        <v>198765</v>
      </c>
      <c r="W4190" s="34">
        <v>39324</v>
      </c>
      <c r="X4190" s="34">
        <v>48898</v>
      </c>
      <c r="Y4190" s="109"/>
      <c r="Z4190" s="70" t="s">
        <v>4927</v>
      </c>
      <c r="AA4190" s="20" t="s">
        <v>4926</v>
      </c>
      <c r="AB4190" s="113" t="s">
        <v>6036</v>
      </c>
      <c r="AC4190" s="19"/>
      <c r="AD4190" s="22"/>
      <c r="AE4190" s="34">
        <v>44378</v>
      </c>
    </row>
    <row r="4191" spans="2:31" x14ac:dyDescent="0.2">
      <c r="B4191" s="14" t="s">
        <v>7777</v>
      </c>
      <c r="C4191" s="33" t="s">
        <v>7776</v>
      </c>
      <c r="D4191" s="16" t="s">
        <v>7669</v>
      </c>
      <c r="E4191" s="103" t="s">
        <v>26</v>
      </c>
      <c r="F4191" s="18" t="s">
        <v>26</v>
      </c>
      <c r="G4191" s="111" t="s">
        <v>6685</v>
      </c>
      <c r="H4191" s="102" t="s">
        <v>611</v>
      </c>
      <c r="I4191" s="21">
        <v>594660</v>
      </c>
      <c r="J4191" s="71">
        <v>2.4889999999999999</v>
      </c>
      <c r="K4191" s="21">
        <v>462169</v>
      </c>
      <c r="L4191" s="21"/>
      <c r="M4191" s="21">
        <v>584581</v>
      </c>
      <c r="N4191" s="21"/>
      <c r="O4191" s="21">
        <v>531806</v>
      </c>
      <c r="P4191" s="21">
        <v>147704</v>
      </c>
      <c r="Q4191" s="21"/>
      <c r="R4191" s="22">
        <v>0.71499999999999997</v>
      </c>
      <c r="S4191" s="22">
        <v>1.2949999999999999</v>
      </c>
      <c r="T4191" s="20" t="s">
        <v>5189</v>
      </c>
      <c r="U4191" s="21">
        <v>11067</v>
      </c>
      <c r="V4191" s="21">
        <v>137203</v>
      </c>
      <c r="W4191" s="34">
        <v>37323</v>
      </c>
      <c r="X4191" s="34">
        <v>49963</v>
      </c>
      <c r="Y4191" s="109"/>
      <c r="Z4191" s="70" t="s">
        <v>4927</v>
      </c>
      <c r="AA4191" s="20" t="s">
        <v>4926</v>
      </c>
      <c r="AB4191" s="113" t="s">
        <v>6036</v>
      </c>
      <c r="AC4191" s="19"/>
      <c r="AD4191" s="22"/>
      <c r="AE4191" s="34">
        <v>44562</v>
      </c>
    </row>
    <row r="4192" spans="2:31" x14ac:dyDescent="0.2">
      <c r="B4192" s="14" t="s">
        <v>7775</v>
      </c>
      <c r="C4192" s="33" t="s">
        <v>7774</v>
      </c>
      <c r="D4192" s="16" t="s">
        <v>7669</v>
      </c>
      <c r="E4192" s="103" t="s">
        <v>26</v>
      </c>
      <c r="F4192" s="18" t="s">
        <v>26</v>
      </c>
      <c r="G4192" s="111" t="s">
        <v>6685</v>
      </c>
      <c r="H4192" s="102" t="s">
        <v>611</v>
      </c>
      <c r="I4192" s="21">
        <v>12603</v>
      </c>
      <c r="J4192" s="71">
        <v>9.2999999999999999E-2</v>
      </c>
      <c r="K4192" s="21">
        <v>3547</v>
      </c>
      <c r="L4192" s="21"/>
      <c r="M4192" s="21">
        <v>44360</v>
      </c>
      <c r="N4192" s="21"/>
      <c r="O4192" s="21">
        <v>31937</v>
      </c>
      <c r="P4192" s="21">
        <v>20294</v>
      </c>
      <c r="Q4192" s="21"/>
      <c r="R4192" s="22">
        <v>1.1160000000000001</v>
      </c>
      <c r="S4192" s="22">
        <v>21.353999999999999</v>
      </c>
      <c r="T4192" s="20" t="s">
        <v>5189</v>
      </c>
      <c r="U4192" s="21">
        <v>3540</v>
      </c>
      <c r="V4192" s="21">
        <v>61704</v>
      </c>
      <c r="W4192" s="34">
        <v>38443</v>
      </c>
      <c r="X4192" s="34">
        <v>49624</v>
      </c>
      <c r="Y4192" s="109"/>
      <c r="Z4192" s="70" t="s">
        <v>4927</v>
      </c>
      <c r="AA4192" s="20" t="s">
        <v>4926</v>
      </c>
      <c r="AB4192" s="113" t="s">
        <v>6036</v>
      </c>
      <c r="AC4192" s="19"/>
      <c r="AD4192" s="22"/>
      <c r="AE4192" s="34">
        <v>42795</v>
      </c>
    </row>
    <row r="4193" spans="2:31" x14ac:dyDescent="0.2">
      <c r="B4193" s="14" t="s">
        <v>7773</v>
      </c>
      <c r="C4193" s="33" t="s">
        <v>7772</v>
      </c>
      <c r="D4193" s="16" t="s">
        <v>7669</v>
      </c>
      <c r="E4193" s="103" t="s">
        <v>26</v>
      </c>
      <c r="F4193" s="18" t="s">
        <v>26</v>
      </c>
      <c r="G4193" s="111" t="s">
        <v>6685</v>
      </c>
      <c r="H4193" s="102" t="s">
        <v>323</v>
      </c>
      <c r="I4193" s="21">
        <v>1017143</v>
      </c>
      <c r="J4193" s="71">
        <v>2.11</v>
      </c>
      <c r="K4193" s="21">
        <v>967684</v>
      </c>
      <c r="L4193" s="21"/>
      <c r="M4193" s="21">
        <v>936767</v>
      </c>
      <c r="N4193" s="21"/>
      <c r="O4193" s="21">
        <v>470544</v>
      </c>
      <c r="P4193" s="21">
        <v>208176</v>
      </c>
      <c r="Q4193" s="21"/>
      <c r="R4193" s="22">
        <v>1.413</v>
      </c>
      <c r="S4193" s="22">
        <v>25.135999999999999</v>
      </c>
      <c r="T4193" s="20" t="s">
        <v>5189</v>
      </c>
      <c r="U4193" s="21">
        <v>54008</v>
      </c>
      <c r="V4193" s="21">
        <v>823952</v>
      </c>
      <c r="W4193" s="34">
        <v>38910</v>
      </c>
      <c r="X4193" s="34">
        <v>50632</v>
      </c>
      <c r="Y4193" s="109"/>
      <c r="Z4193" s="70" t="s">
        <v>4927</v>
      </c>
      <c r="AA4193" s="20" t="s">
        <v>4926</v>
      </c>
      <c r="AB4193" s="113" t="s">
        <v>6036</v>
      </c>
      <c r="AC4193" s="19"/>
      <c r="AD4193" s="22"/>
      <c r="AE4193" s="34">
        <v>44805</v>
      </c>
    </row>
    <row r="4194" spans="2:31" x14ac:dyDescent="0.2">
      <c r="B4194" s="14" t="s">
        <v>7771</v>
      </c>
      <c r="C4194" s="33" t="s">
        <v>7770</v>
      </c>
      <c r="D4194" s="16" t="s">
        <v>7672</v>
      </c>
      <c r="E4194" s="103" t="s">
        <v>26</v>
      </c>
      <c r="F4194" s="18" t="s">
        <v>26</v>
      </c>
      <c r="G4194" s="111" t="s">
        <v>590</v>
      </c>
      <c r="H4194" s="102" t="s">
        <v>4511</v>
      </c>
      <c r="I4194" s="21">
        <v>6638672</v>
      </c>
      <c r="J4194" s="71">
        <v>42.34</v>
      </c>
      <c r="K4194" s="21">
        <v>3565841</v>
      </c>
      <c r="L4194" s="21">
        <v>8422000</v>
      </c>
      <c r="M4194" s="21">
        <v>7811537</v>
      </c>
      <c r="N4194" s="21"/>
      <c r="O4194" s="21">
        <v>174187</v>
      </c>
      <c r="P4194" s="21"/>
      <c r="Q4194" s="21"/>
      <c r="R4194" s="22">
        <v>6</v>
      </c>
      <c r="S4194" s="22">
        <v>8.9610000000000003</v>
      </c>
      <c r="T4194" s="20" t="s">
        <v>5189</v>
      </c>
      <c r="U4194" s="21">
        <v>42110</v>
      </c>
      <c r="V4194" s="21">
        <v>505320</v>
      </c>
      <c r="W4194" s="34">
        <v>37526</v>
      </c>
      <c r="X4194" s="34">
        <v>50632</v>
      </c>
      <c r="Y4194" s="109"/>
      <c r="Z4194" s="70" t="s">
        <v>4927</v>
      </c>
      <c r="AA4194" s="20" t="s">
        <v>4926</v>
      </c>
      <c r="AB4194" s="113" t="s">
        <v>6036</v>
      </c>
      <c r="AC4194" s="19"/>
      <c r="AD4194" s="22"/>
      <c r="AE4194" s="34">
        <v>42461</v>
      </c>
    </row>
    <row r="4195" spans="2:31" x14ac:dyDescent="0.2">
      <c r="B4195" s="14" t="s">
        <v>7769</v>
      </c>
      <c r="C4195" s="33" t="s">
        <v>7768</v>
      </c>
      <c r="D4195" s="16" t="s">
        <v>7672</v>
      </c>
      <c r="E4195" s="103" t="s">
        <v>26</v>
      </c>
      <c r="F4195" s="18" t="s">
        <v>26</v>
      </c>
      <c r="G4195" s="111" t="s">
        <v>590</v>
      </c>
      <c r="H4195" s="102" t="s">
        <v>4511</v>
      </c>
      <c r="I4195" s="21">
        <v>2395856</v>
      </c>
      <c r="J4195" s="71">
        <v>29.812000000000001</v>
      </c>
      <c r="K4195" s="21">
        <v>941767</v>
      </c>
      <c r="L4195" s="21">
        <v>3159000</v>
      </c>
      <c r="M4195" s="21">
        <v>2844299</v>
      </c>
      <c r="N4195" s="21"/>
      <c r="O4195" s="21">
        <v>65797</v>
      </c>
      <c r="P4195" s="21"/>
      <c r="Q4195" s="21"/>
      <c r="R4195" s="22">
        <v>6</v>
      </c>
      <c r="S4195" s="22">
        <v>9.298</v>
      </c>
      <c r="T4195" s="20" t="s">
        <v>5189</v>
      </c>
      <c r="U4195" s="21">
        <v>15795</v>
      </c>
      <c r="V4195" s="21">
        <v>189739</v>
      </c>
      <c r="W4195" s="34">
        <v>37526</v>
      </c>
      <c r="X4195" s="34">
        <v>50632</v>
      </c>
      <c r="Y4195" s="109"/>
      <c r="Z4195" s="70" t="s">
        <v>4927</v>
      </c>
      <c r="AA4195" s="20" t="s">
        <v>4926</v>
      </c>
      <c r="AB4195" s="113" t="s">
        <v>6036</v>
      </c>
      <c r="AC4195" s="19"/>
      <c r="AD4195" s="22"/>
      <c r="AE4195" s="34">
        <v>42736</v>
      </c>
    </row>
    <row r="4196" spans="2:31" x14ac:dyDescent="0.2">
      <c r="B4196" s="14" t="s">
        <v>7767</v>
      </c>
      <c r="C4196" s="33" t="s">
        <v>7766</v>
      </c>
      <c r="D4196" s="16" t="s">
        <v>7672</v>
      </c>
      <c r="E4196" s="103" t="s">
        <v>26</v>
      </c>
      <c r="F4196" s="18" t="s">
        <v>26</v>
      </c>
      <c r="G4196" s="111" t="s">
        <v>590</v>
      </c>
      <c r="H4196" s="102" t="s">
        <v>4511</v>
      </c>
      <c r="I4196" s="21">
        <v>2778592</v>
      </c>
      <c r="J4196" s="71">
        <v>20.154</v>
      </c>
      <c r="K4196" s="21">
        <v>848685</v>
      </c>
      <c r="L4196" s="21">
        <v>4211000</v>
      </c>
      <c r="M4196" s="21">
        <v>3541095</v>
      </c>
      <c r="N4196" s="21"/>
      <c r="O4196" s="21">
        <v>122819</v>
      </c>
      <c r="P4196" s="21"/>
      <c r="Q4196" s="21"/>
      <c r="R4196" s="22">
        <v>6</v>
      </c>
      <c r="S4196" s="22">
        <v>10.705</v>
      </c>
      <c r="T4196" s="20" t="s">
        <v>5189</v>
      </c>
      <c r="U4196" s="21">
        <v>21055</v>
      </c>
      <c r="V4196" s="21">
        <v>234508</v>
      </c>
      <c r="W4196" s="34">
        <v>37526</v>
      </c>
      <c r="X4196" s="34">
        <v>50632</v>
      </c>
      <c r="Y4196" s="109"/>
      <c r="Z4196" s="70" t="s">
        <v>4927</v>
      </c>
      <c r="AA4196" s="20" t="s">
        <v>4926</v>
      </c>
      <c r="AB4196" s="113" t="s">
        <v>6036</v>
      </c>
      <c r="AC4196" s="19"/>
      <c r="AD4196" s="22"/>
      <c r="AE4196" s="34">
        <v>42887</v>
      </c>
    </row>
    <row r="4197" spans="2:31" x14ac:dyDescent="0.2">
      <c r="B4197" s="14" t="s">
        <v>7765</v>
      </c>
      <c r="C4197" s="33" t="s">
        <v>7764</v>
      </c>
      <c r="D4197" s="16" t="s">
        <v>7672</v>
      </c>
      <c r="E4197" s="103" t="s">
        <v>26</v>
      </c>
      <c r="F4197" s="18" t="s">
        <v>26</v>
      </c>
      <c r="G4197" s="111" t="s">
        <v>590</v>
      </c>
      <c r="H4197" s="102" t="s">
        <v>4511</v>
      </c>
      <c r="I4197" s="21">
        <v>4408008</v>
      </c>
      <c r="J4197" s="71">
        <v>100.315</v>
      </c>
      <c r="K4197" s="21">
        <v>5015755</v>
      </c>
      <c r="L4197" s="21">
        <v>5000000</v>
      </c>
      <c r="M4197" s="21">
        <v>4964228</v>
      </c>
      <c r="N4197" s="21"/>
      <c r="O4197" s="21">
        <v>131887</v>
      </c>
      <c r="P4197" s="21"/>
      <c r="Q4197" s="21"/>
      <c r="R4197" s="22">
        <v>4.92</v>
      </c>
      <c r="S4197" s="22">
        <v>7.8310000000000004</v>
      </c>
      <c r="T4197" s="20" t="s">
        <v>5189</v>
      </c>
      <c r="U4197" s="21">
        <v>20500</v>
      </c>
      <c r="V4197" s="21">
        <v>246000</v>
      </c>
      <c r="W4197" s="34">
        <v>39490</v>
      </c>
      <c r="X4197" s="34">
        <v>51208</v>
      </c>
      <c r="Y4197" s="109"/>
      <c r="Z4197" s="70" t="s">
        <v>4927</v>
      </c>
      <c r="AA4197" s="20" t="s">
        <v>4926</v>
      </c>
      <c r="AB4197" s="113" t="s">
        <v>6036</v>
      </c>
      <c r="AC4197" s="19"/>
      <c r="AD4197" s="22"/>
      <c r="AE4197" s="34">
        <v>41334</v>
      </c>
    </row>
    <row r="4198" spans="2:31" x14ac:dyDescent="0.2">
      <c r="B4198" s="14" t="s">
        <v>7763</v>
      </c>
      <c r="C4198" s="33" t="s">
        <v>7762</v>
      </c>
      <c r="D4198" s="16" t="s">
        <v>7669</v>
      </c>
      <c r="E4198" s="103" t="s">
        <v>26</v>
      </c>
      <c r="F4198" s="18" t="s">
        <v>26</v>
      </c>
      <c r="G4198" s="111" t="s">
        <v>6685</v>
      </c>
      <c r="H4198" s="102" t="s">
        <v>323</v>
      </c>
      <c r="I4198" s="21">
        <v>368796</v>
      </c>
      <c r="J4198" s="71">
        <v>5.8000000000000003E-2</v>
      </c>
      <c r="K4198" s="21">
        <v>67921</v>
      </c>
      <c r="L4198" s="21"/>
      <c r="M4198" s="21">
        <v>268802</v>
      </c>
      <c r="N4198" s="21"/>
      <c r="O4198" s="21">
        <v>-856902</v>
      </c>
      <c r="P4198" s="21">
        <v>145410</v>
      </c>
      <c r="Q4198" s="21"/>
      <c r="R4198" s="22">
        <v>0.83399999999999996</v>
      </c>
      <c r="S4198" s="22">
        <v>58.426000000000002</v>
      </c>
      <c r="T4198" s="20" t="s">
        <v>5189</v>
      </c>
      <c r="U4198" s="21">
        <v>80821</v>
      </c>
      <c r="V4198" s="21">
        <v>1333356</v>
      </c>
      <c r="W4198" s="34">
        <v>37726</v>
      </c>
      <c r="X4198" s="34">
        <v>51208</v>
      </c>
      <c r="Y4198" s="109"/>
      <c r="Z4198" s="70" t="s">
        <v>4927</v>
      </c>
      <c r="AA4198" s="20" t="s">
        <v>4926</v>
      </c>
      <c r="AB4198" s="113" t="s">
        <v>6036</v>
      </c>
      <c r="AC4198" s="19"/>
      <c r="AD4198" s="22"/>
      <c r="AE4198" s="34">
        <v>44927</v>
      </c>
    </row>
    <row r="4199" spans="2:31" x14ac:dyDescent="0.2">
      <c r="B4199" s="14" t="s">
        <v>7761</v>
      </c>
      <c r="C4199" s="33" t="s">
        <v>7760</v>
      </c>
      <c r="D4199" s="16" t="s">
        <v>7672</v>
      </c>
      <c r="E4199" s="103" t="s">
        <v>26</v>
      </c>
      <c r="F4199" s="18" t="s">
        <v>26</v>
      </c>
      <c r="G4199" s="111" t="s">
        <v>590</v>
      </c>
      <c r="H4199" s="102" t="s">
        <v>4511</v>
      </c>
      <c r="I4199" s="21">
        <v>3016493</v>
      </c>
      <c r="J4199" s="71">
        <v>102.084</v>
      </c>
      <c r="K4199" s="21">
        <v>3062517</v>
      </c>
      <c r="L4199" s="21">
        <v>3000000</v>
      </c>
      <c r="M4199" s="21">
        <v>2999870</v>
      </c>
      <c r="N4199" s="21"/>
      <c r="O4199" s="21">
        <v>-1902</v>
      </c>
      <c r="P4199" s="21"/>
      <c r="Q4199" s="21"/>
      <c r="R4199" s="22">
        <v>5.2220000000000004</v>
      </c>
      <c r="S4199" s="22">
        <v>5.2160000000000002</v>
      </c>
      <c r="T4199" s="20" t="s">
        <v>5189</v>
      </c>
      <c r="U4199" s="21">
        <v>13055</v>
      </c>
      <c r="V4199" s="21">
        <v>156660</v>
      </c>
      <c r="W4199" s="34">
        <v>38266</v>
      </c>
      <c r="X4199" s="34">
        <v>52058</v>
      </c>
      <c r="Y4199" s="109"/>
      <c r="Z4199" s="70" t="s">
        <v>4927</v>
      </c>
      <c r="AA4199" s="20" t="s">
        <v>4926</v>
      </c>
      <c r="AB4199" s="113" t="s">
        <v>6036</v>
      </c>
      <c r="AC4199" s="19"/>
      <c r="AD4199" s="22"/>
      <c r="AE4199" s="34">
        <v>42339</v>
      </c>
    </row>
    <row r="4200" spans="2:31" x14ac:dyDescent="0.2">
      <c r="B4200" s="14" t="s">
        <v>7759</v>
      </c>
      <c r="C4200" s="33" t="s">
        <v>7758</v>
      </c>
      <c r="D4200" s="16" t="s">
        <v>7672</v>
      </c>
      <c r="E4200" s="103" t="s">
        <v>26</v>
      </c>
      <c r="F4200" s="18" t="s">
        <v>26</v>
      </c>
      <c r="G4200" s="111" t="s">
        <v>590</v>
      </c>
      <c r="H4200" s="102" t="s">
        <v>6696</v>
      </c>
      <c r="I4200" s="21">
        <v>4137472</v>
      </c>
      <c r="J4200" s="71">
        <v>85.762</v>
      </c>
      <c r="K4200" s="21">
        <v>3529098</v>
      </c>
      <c r="L4200" s="21">
        <v>4115000</v>
      </c>
      <c r="M4200" s="21">
        <v>4116091</v>
      </c>
      <c r="N4200" s="21"/>
      <c r="O4200" s="21">
        <v>-2215</v>
      </c>
      <c r="P4200" s="21"/>
      <c r="Q4200" s="21"/>
      <c r="R4200" s="22">
        <v>5.21</v>
      </c>
      <c r="S4200" s="22">
        <v>5.218</v>
      </c>
      <c r="T4200" s="20" t="s">
        <v>5189</v>
      </c>
      <c r="U4200" s="21">
        <v>17866</v>
      </c>
      <c r="V4200" s="21">
        <v>214392</v>
      </c>
      <c r="W4200" s="34">
        <v>38280</v>
      </c>
      <c r="X4200" s="34">
        <v>53371</v>
      </c>
      <c r="Y4200" s="109"/>
      <c r="Z4200" s="70" t="s">
        <v>4927</v>
      </c>
      <c r="AA4200" s="20" t="s">
        <v>4926</v>
      </c>
      <c r="AB4200" s="113" t="s">
        <v>6036</v>
      </c>
      <c r="AC4200" s="19"/>
      <c r="AD4200" s="22"/>
      <c r="AE4200" s="34">
        <v>43009</v>
      </c>
    </row>
    <row r="4201" spans="2:31" x14ac:dyDescent="0.2">
      <c r="B4201" s="14" t="s">
        <v>7757</v>
      </c>
      <c r="C4201" s="33" t="s">
        <v>7756</v>
      </c>
      <c r="D4201" s="16" t="s">
        <v>7672</v>
      </c>
      <c r="E4201" s="103" t="s">
        <v>26</v>
      </c>
      <c r="F4201" s="18" t="s">
        <v>26</v>
      </c>
      <c r="G4201" s="111" t="s">
        <v>590</v>
      </c>
      <c r="H4201" s="102" t="s">
        <v>6696</v>
      </c>
      <c r="I4201" s="21">
        <v>3579541</v>
      </c>
      <c r="J4201" s="71">
        <v>70.965999999999994</v>
      </c>
      <c r="K4201" s="21">
        <v>2526393</v>
      </c>
      <c r="L4201" s="21">
        <v>3560000</v>
      </c>
      <c r="M4201" s="21">
        <v>3557343</v>
      </c>
      <c r="N4201" s="21"/>
      <c r="O4201" s="21">
        <v>-2657</v>
      </c>
      <c r="P4201" s="21"/>
      <c r="Q4201" s="21"/>
      <c r="R4201" s="22">
        <v>5.3440000000000003</v>
      </c>
      <c r="S4201" s="22">
        <v>5.44</v>
      </c>
      <c r="T4201" s="20" t="s">
        <v>5189</v>
      </c>
      <c r="U4201" s="21">
        <v>15854</v>
      </c>
      <c r="V4201" s="21">
        <v>193666</v>
      </c>
      <c r="W4201" s="34">
        <v>38280</v>
      </c>
      <c r="X4201" s="34">
        <v>53371</v>
      </c>
      <c r="Y4201" s="109"/>
      <c r="Z4201" s="70" t="s">
        <v>4927</v>
      </c>
      <c r="AA4201" s="20" t="s">
        <v>4926</v>
      </c>
      <c r="AB4201" s="113" t="s">
        <v>6036</v>
      </c>
      <c r="AC4201" s="19"/>
      <c r="AD4201" s="22"/>
      <c r="AE4201" s="34">
        <v>43435</v>
      </c>
    </row>
    <row r="4202" spans="2:31" x14ac:dyDescent="0.2">
      <c r="B4202" s="14" t="s">
        <v>7755</v>
      </c>
      <c r="C4202" s="33" t="s">
        <v>7754</v>
      </c>
      <c r="D4202" s="16" t="s">
        <v>7669</v>
      </c>
      <c r="E4202" s="103" t="s">
        <v>26</v>
      </c>
      <c r="F4202" s="18" t="s">
        <v>26</v>
      </c>
      <c r="G4202" s="111" t="s">
        <v>6685</v>
      </c>
      <c r="H4202" s="102" t="s">
        <v>323</v>
      </c>
      <c r="I4202" s="21">
        <v>3367352</v>
      </c>
      <c r="J4202" s="71">
        <v>0.56100000000000005</v>
      </c>
      <c r="K4202" s="21">
        <v>1276179</v>
      </c>
      <c r="L4202" s="21"/>
      <c r="M4202" s="21">
        <v>1560693</v>
      </c>
      <c r="N4202" s="21"/>
      <c r="O4202" s="21">
        <v>-1068634</v>
      </c>
      <c r="P4202" s="21"/>
      <c r="Q4202" s="21"/>
      <c r="R4202" s="22">
        <v>0.57599999999999996</v>
      </c>
      <c r="S4202" s="22">
        <v>12.699</v>
      </c>
      <c r="T4202" s="20" t="s">
        <v>5189</v>
      </c>
      <c r="U4202" s="21">
        <v>109134</v>
      </c>
      <c r="V4202" s="21">
        <v>1483234</v>
      </c>
      <c r="W4202" s="34">
        <v>39526</v>
      </c>
      <c r="X4202" s="34">
        <v>50901</v>
      </c>
      <c r="Y4202" s="109"/>
      <c r="Z4202" s="70" t="s">
        <v>4927</v>
      </c>
      <c r="AA4202" s="20" t="s">
        <v>4926</v>
      </c>
      <c r="AB4202" s="113" t="s">
        <v>6036</v>
      </c>
      <c r="AC4202" s="19"/>
      <c r="AD4202" s="22"/>
      <c r="AE4202" s="28">
        <v>44501</v>
      </c>
    </row>
    <row r="4203" spans="2:31" x14ac:dyDescent="0.2">
      <c r="B4203" s="14" t="s">
        <v>7753</v>
      </c>
      <c r="C4203" s="33" t="s">
        <v>7752</v>
      </c>
      <c r="D4203" s="16" t="s">
        <v>7669</v>
      </c>
      <c r="E4203" s="103" t="s">
        <v>26</v>
      </c>
      <c r="F4203" s="18" t="s">
        <v>26</v>
      </c>
      <c r="G4203" s="111" t="s">
        <v>590</v>
      </c>
      <c r="H4203" s="102" t="s">
        <v>4511</v>
      </c>
      <c r="I4203" s="21">
        <v>6711309</v>
      </c>
      <c r="J4203" s="71">
        <v>102.371</v>
      </c>
      <c r="K4203" s="21">
        <v>6838558</v>
      </c>
      <c r="L4203" s="21">
        <v>6680203</v>
      </c>
      <c r="M4203" s="21">
        <v>6675009</v>
      </c>
      <c r="N4203" s="21"/>
      <c r="O4203" s="21">
        <v>-2271</v>
      </c>
      <c r="P4203" s="21"/>
      <c r="Q4203" s="21"/>
      <c r="R4203" s="22">
        <v>4.7050000000000001</v>
      </c>
      <c r="S4203" s="22">
        <v>4.6689999999999996</v>
      </c>
      <c r="T4203" s="20" t="s">
        <v>5189</v>
      </c>
      <c r="U4203" s="21">
        <v>26192</v>
      </c>
      <c r="V4203" s="21">
        <v>314303</v>
      </c>
      <c r="W4203" s="34">
        <v>38898</v>
      </c>
      <c r="X4203" s="34">
        <v>51816</v>
      </c>
      <c r="Y4203" s="109"/>
      <c r="Z4203" s="70" t="s">
        <v>4927</v>
      </c>
      <c r="AA4203" s="20" t="s">
        <v>4926</v>
      </c>
      <c r="AB4203" s="113" t="s">
        <v>6036</v>
      </c>
      <c r="AC4203" s="19"/>
      <c r="AD4203" s="22"/>
      <c r="AE4203" s="28">
        <v>41699</v>
      </c>
    </row>
    <row r="4204" spans="2:31" x14ac:dyDescent="0.2">
      <c r="B4204" s="14" t="s">
        <v>7751</v>
      </c>
      <c r="C4204" s="33" t="s">
        <v>7750</v>
      </c>
      <c r="D4204" s="16" t="s">
        <v>7672</v>
      </c>
      <c r="E4204" s="103" t="s">
        <v>26</v>
      </c>
      <c r="F4204" s="18" t="s">
        <v>26</v>
      </c>
      <c r="G4204" s="111" t="s">
        <v>590</v>
      </c>
      <c r="H4204" s="102" t="s">
        <v>4511</v>
      </c>
      <c r="I4204" s="21">
        <v>2513577</v>
      </c>
      <c r="J4204" s="71">
        <v>87.572000000000003</v>
      </c>
      <c r="K4204" s="21">
        <v>2189303</v>
      </c>
      <c r="L4204" s="21">
        <v>2500000</v>
      </c>
      <c r="M4204" s="21">
        <v>2504511</v>
      </c>
      <c r="N4204" s="21"/>
      <c r="O4204" s="21">
        <v>-1080</v>
      </c>
      <c r="P4204" s="21"/>
      <c r="Q4204" s="21"/>
      <c r="R4204" s="22">
        <v>5.4059999999999997</v>
      </c>
      <c r="S4204" s="22">
        <v>5.4039999999999999</v>
      </c>
      <c r="T4204" s="20" t="s">
        <v>5189</v>
      </c>
      <c r="U4204" s="21">
        <v>11263</v>
      </c>
      <c r="V4204" s="21">
        <v>135150</v>
      </c>
      <c r="W4204" s="34">
        <v>38329</v>
      </c>
      <c r="X4204" s="34">
        <v>51816</v>
      </c>
      <c r="Y4204" s="109"/>
      <c r="Z4204" s="70" t="s">
        <v>4927</v>
      </c>
      <c r="AA4204" s="20" t="s">
        <v>4926</v>
      </c>
      <c r="AB4204" s="113" t="s">
        <v>6036</v>
      </c>
      <c r="AC4204" s="19"/>
      <c r="AD4204" s="22"/>
      <c r="AE4204" s="34">
        <v>43556</v>
      </c>
    </row>
    <row r="4205" spans="2:31" x14ac:dyDescent="0.2">
      <c r="B4205" s="14" t="s">
        <v>7749</v>
      </c>
      <c r="C4205" s="33" t="s">
        <v>7748</v>
      </c>
      <c r="D4205" s="16" t="s">
        <v>7672</v>
      </c>
      <c r="E4205" s="103" t="s">
        <v>26</v>
      </c>
      <c r="F4205" s="18" t="s">
        <v>26</v>
      </c>
      <c r="G4205" s="111" t="s">
        <v>590</v>
      </c>
      <c r="H4205" s="102" t="s">
        <v>4511</v>
      </c>
      <c r="I4205" s="21">
        <v>5786197</v>
      </c>
      <c r="J4205" s="71">
        <v>72.671999999999997</v>
      </c>
      <c r="K4205" s="21">
        <v>4240745</v>
      </c>
      <c r="L4205" s="21">
        <v>5835500</v>
      </c>
      <c r="M4205" s="21">
        <v>5838500</v>
      </c>
      <c r="N4205" s="21"/>
      <c r="O4205" s="21">
        <v>33250</v>
      </c>
      <c r="P4205" s="21"/>
      <c r="Q4205" s="21"/>
      <c r="R4205" s="22">
        <v>5.4980000000000002</v>
      </c>
      <c r="S4205" s="22">
        <v>5.7350000000000003</v>
      </c>
      <c r="T4205" s="20" t="s">
        <v>5189</v>
      </c>
      <c r="U4205" s="21">
        <v>26735</v>
      </c>
      <c r="V4205" s="21">
        <v>326161</v>
      </c>
      <c r="W4205" s="34">
        <v>38658</v>
      </c>
      <c r="X4205" s="34">
        <v>51816</v>
      </c>
      <c r="Y4205" s="109"/>
      <c r="Z4205" s="70" t="s">
        <v>4927</v>
      </c>
      <c r="AA4205" s="20" t="s">
        <v>4926</v>
      </c>
      <c r="AB4205" s="113" t="s">
        <v>6036</v>
      </c>
      <c r="AC4205" s="19"/>
      <c r="AD4205" s="22"/>
      <c r="AE4205" s="34">
        <v>43556</v>
      </c>
    </row>
    <row r="4206" spans="2:31" x14ac:dyDescent="0.2">
      <c r="B4206" s="14" t="s">
        <v>7747</v>
      </c>
      <c r="C4206" s="33" t="s">
        <v>7746</v>
      </c>
      <c r="D4206" s="16" t="s">
        <v>7672</v>
      </c>
      <c r="E4206" s="103" t="s">
        <v>26</v>
      </c>
      <c r="F4206" s="18" t="s">
        <v>26</v>
      </c>
      <c r="G4206" s="111" t="s">
        <v>590</v>
      </c>
      <c r="H4206" s="102" t="s">
        <v>4511</v>
      </c>
      <c r="I4206" s="21">
        <v>2496562</v>
      </c>
      <c r="J4206" s="71">
        <v>67.966999999999999</v>
      </c>
      <c r="K4206" s="21">
        <v>1699183</v>
      </c>
      <c r="L4206" s="21">
        <v>2500000</v>
      </c>
      <c r="M4206" s="21">
        <v>2511874</v>
      </c>
      <c r="N4206" s="21"/>
      <c r="O4206" s="21">
        <v>11874</v>
      </c>
      <c r="P4206" s="21"/>
      <c r="Q4206" s="21"/>
      <c r="R4206" s="22">
        <v>5.5279999999999996</v>
      </c>
      <c r="S4206" s="22">
        <v>5.6849999999999996</v>
      </c>
      <c r="T4206" s="20" t="s">
        <v>5189</v>
      </c>
      <c r="U4206" s="21">
        <v>11516</v>
      </c>
      <c r="V4206" s="21">
        <v>140482</v>
      </c>
      <c r="W4206" s="34">
        <v>38329</v>
      </c>
      <c r="X4206" s="34">
        <v>51816</v>
      </c>
      <c r="Y4206" s="109"/>
      <c r="Z4206" s="70" t="s">
        <v>4927</v>
      </c>
      <c r="AA4206" s="20" t="s">
        <v>4926</v>
      </c>
      <c r="AB4206" s="113" t="s">
        <v>6036</v>
      </c>
      <c r="AC4206" s="19"/>
      <c r="AD4206" s="22"/>
      <c r="AE4206" s="34">
        <v>43586</v>
      </c>
    </row>
    <row r="4207" spans="2:31" x14ac:dyDescent="0.2">
      <c r="B4207" s="14" t="s">
        <v>7745</v>
      </c>
      <c r="C4207" s="33" t="s">
        <v>7744</v>
      </c>
      <c r="D4207" s="16" t="s">
        <v>7672</v>
      </c>
      <c r="E4207" s="103" t="s">
        <v>26</v>
      </c>
      <c r="F4207" s="18" t="s">
        <v>26</v>
      </c>
      <c r="G4207" s="111" t="s">
        <v>590</v>
      </c>
      <c r="H4207" s="102" t="s">
        <v>6701</v>
      </c>
      <c r="I4207" s="21">
        <v>4951389</v>
      </c>
      <c r="J4207" s="71">
        <v>57.622</v>
      </c>
      <c r="K4207" s="21">
        <v>2984809</v>
      </c>
      <c r="L4207" s="21">
        <v>5180000</v>
      </c>
      <c r="M4207" s="21">
        <v>5095478</v>
      </c>
      <c r="N4207" s="21"/>
      <c r="O4207" s="21">
        <v>30176</v>
      </c>
      <c r="P4207" s="21"/>
      <c r="Q4207" s="21"/>
      <c r="R4207" s="22">
        <v>4.8979999999999997</v>
      </c>
      <c r="S4207" s="22">
        <v>5.6180000000000003</v>
      </c>
      <c r="T4207" s="20" t="s">
        <v>5189</v>
      </c>
      <c r="U4207" s="21">
        <v>21143</v>
      </c>
      <c r="V4207" s="21">
        <v>253564</v>
      </c>
      <c r="W4207" s="34">
        <v>39202</v>
      </c>
      <c r="X4207" s="34">
        <v>51663</v>
      </c>
      <c r="Y4207" s="109"/>
      <c r="Z4207" s="70" t="s">
        <v>4927</v>
      </c>
      <c r="AA4207" s="20" t="s">
        <v>4926</v>
      </c>
      <c r="AB4207" s="113" t="s">
        <v>6036</v>
      </c>
      <c r="AC4207" s="19"/>
      <c r="AD4207" s="22"/>
      <c r="AE4207" s="34">
        <v>42156</v>
      </c>
    </row>
    <row r="4208" spans="2:31" x14ac:dyDescent="0.2">
      <c r="B4208" s="14" t="s">
        <v>7743</v>
      </c>
      <c r="C4208" s="33" t="s">
        <v>7742</v>
      </c>
      <c r="D4208" s="16" t="s">
        <v>7669</v>
      </c>
      <c r="E4208" s="103" t="s">
        <v>26</v>
      </c>
      <c r="F4208" s="18" t="s">
        <v>26</v>
      </c>
      <c r="G4208" s="111" t="s">
        <v>6685</v>
      </c>
      <c r="H4208" s="102" t="s">
        <v>611</v>
      </c>
      <c r="I4208" s="21">
        <v>5869830</v>
      </c>
      <c r="J4208" s="71">
        <v>0.73199999999999998</v>
      </c>
      <c r="K4208" s="21">
        <v>4263191</v>
      </c>
      <c r="L4208" s="21"/>
      <c r="M4208" s="21">
        <v>3959235</v>
      </c>
      <c r="N4208" s="21"/>
      <c r="O4208" s="21">
        <v>226794</v>
      </c>
      <c r="P4208" s="21"/>
      <c r="Q4208" s="21"/>
      <c r="R4208" s="22">
        <v>0.16800000000000001</v>
      </c>
      <c r="S4208" s="22">
        <v>24.254000000000001</v>
      </c>
      <c r="T4208" s="20" t="s">
        <v>5189</v>
      </c>
      <c r="U4208" s="21">
        <v>81534</v>
      </c>
      <c r="V4208" s="21">
        <v>1232963</v>
      </c>
      <c r="W4208" s="34">
        <v>38965</v>
      </c>
      <c r="X4208" s="34">
        <v>52120</v>
      </c>
      <c r="Y4208" s="109"/>
      <c r="Z4208" s="70" t="s">
        <v>4927</v>
      </c>
      <c r="AA4208" s="20" t="s">
        <v>4926</v>
      </c>
      <c r="AB4208" s="113" t="s">
        <v>6036</v>
      </c>
      <c r="AC4208" s="19"/>
      <c r="AD4208" s="22"/>
      <c r="AE4208" s="34">
        <v>45870</v>
      </c>
    </row>
    <row r="4209" spans="2:31" x14ac:dyDescent="0.2">
      <c r="B4209" s="14" t="s">
        <v>7741</v>
      </c>
      <c r="C4209" s="33" t="s">
        <v>7740</v>
      </c>
      <c r="D4209" s="16" t="s">
        <v>7669</v>
      </c>
      <c r="E4209" s="103" t="s">
        <v>26</v>
      </c>
      <c r="F4209" s="18" t="s">
        <v>26</v>
      </c>
      <c r="G4209" s="111" t="s">
        <v>6685</v>
      </c>
      <c r="H4209" s="102" t="s">
        <v>611</v>
      </c>
      <c r="I4209" s="21">
        <v>11229</v>
      </c>
      <c r="J4209" s="71">
        <v>1E-3</v>
      </c>
      <c r="K4209" s="21">
        <v>9417</v>
      </c>
      <c r="L4209" s="21"/>
      <c r="M4209" s="21">
        <v>8328</v>
      </c>
      <c r="N4209" s="21"/>
      <c r="O4209" s="21">
        <v>417</v>
      </c>
      <c r="P4209" s="21">
        <v>222213</v>
      </c>
      <c r="Q4209" s="21"/>
      <c r="R4209" s="22">
        <v>1E-3</v>
      </c>
      <c r="S4209" s="22">
        <v>25.215</v>
      </c>
      <c r="T4209" s="20" t="s">
        <v>5189</v>
      </c>
      <c r="U4209" s="21">
        <v>914</v>
      </c>
      <c r="V4209" s="21">
        <v>107788</v>
      </c>
      <c r="W4209" s="34">
        <v>38645</v>
      </c>
      <c r="X4209" s="34">
        <v>52151</v>
      </c>
      <c r="Y4209" s="109"/>
      <c r="Z4209" s="70" t="s">
        <v>4927</v>
      </c>
      <c r="AA4209" s="20" t="s">
        <v>4926</v>
      </c>
      <c r="AB4209" s="113" t="s">
        <v>6036</v>
      </c>
      <c r="AC4209" s="19"/>
      <c r="AD4209" s="22"/>
      <c r="AE4209" s="34">
        <v>45901</v>
      </c>
    </row>
    <row r="4210" spans="2:31" x14ac:dyDescent="0.2">
      <c r="B4210" s="14" t="s">
        <v>7739</v>
      </c>
      <c r="C4210" s="33" t="s">
        <v>7738</v>
      </c>
      <c r="D4210" s="16" t="s">
        <v>7672</v>
      </c>
      <c r="E4210" s="103" t="s">
        <v>26</v>
      </c>
      <c r="F4210" s="18" t="s">
        <v>26</v>
      </c>
      <c r="G4210" s="111" t="s">
        <v>590</v>
      </c>
      <c r="H4210" s="102" t="s">
        <v>4511</v>
      </c>
      <c r="I4210" s="21">
        <v>9473189</v>
      </c>
      <c r="J4210" s="71">
        <v>51.353999999999999</v>
      </c>
      <c r="K4210" s="21">
        <v>5135440</v>
      </c>
      <c r="L4210" s="21">
        <v>10000000</v>
      </c>
      <c r="M4210" s="21">
        <v>9687085</v>
      </c>
      <c r="N4210" s="21"/>
      <c r="O4210" s="21">
        <v>68369</v>
      </c>
      <c r="P4210" s="21"/>
      <c r="Q4210" s="21"/>
      <c r="R4210" s="22">
        <v>5.149</v>
      </c>
      <c r="S4210" s="22">
        <v>6.2560000000000002</v>
      </c>
      <c r="T4210" s="20" t="s">
        <v>5189</v>
      </c>
      <c r="U4210" s="21">
        <v>42909</v>
      </c>
      <c r="V4210" s="21">
        <v>522252</v>
      </c>
      <c r="W4210" s="34">
        <v>40070</v>
      </c>
      <c r="X4210" s="34">
        <v>52151</v>
      </c>
      <c r="Y4210" s="109"/>
      <c r="Z4210" s="70" t="s">
        <v>4927</v>
      </c>
      <c r="AA4210" s="20" t="s">
        <v>4926</v>
      </c>
      <c r="AB4210" s="113" t="s">
        <v>6036</v>
      </c>
      <c r="AC4210" s="19"/>
      <c r="AD4210" s="22"/>
      <c r="AE4210" s="34">
        <v>42522</v>
      </c>
    </row>
    <row r="4211" spans="2:31" x14ac:dyDescent="0.2">
      <c r="B4211" s="14" t="s">
        <v>7737</v>
      </c>
      <c r="C4211" s="33" t="s">
        <v>7736</v>
      </c>
      <c r="D4211" s="16" t="s">
        <v>7669</v>
      </c>
      <c r="E4211" s="103" t="s">
        <v>26</v>
      </c>
      <c r="F4211" s="18" t="s">
        <v>26</v>
      </c>
      <c r="G4211" s="111" t="s">
        <v>590</v>
      </c>
      <c r="H4211" s="102" t="s">
        <v>4511</v>
      </c>
      <c r="I4211" s="21">
        <v>4786133</v>
      </c>
      <c r="J4211" s="71">
        <v>109.688</v>
      </c>
      <c r="K4211" s="21">
        <v>5484390</v>
      </c>
      <c r="L4211" s="21">
        <v>5000000</v>
      </c>
      <c r="M4211" s="21">
        <v>4911341</v>
      </c>
      <c r="N4211" s="21"/>
      <c r="O4211" s="21">
        <v>25355</v>
      </c>
      <c r="P4211" s="21"/>
      <c r="Q4211" s="21"/>
      <c r="R4211" s="22">
        <v>5.5730000000000004</v>
      </c>
      <c r="S4211" s="22">
        <v>6.3</v>
      </c>
      <c r="T4211" s="20" t="s">
        <v>5189</v>
      </c>
      <c r="U4211" s="21">
        <v>23220</v>
      </c>
      <c r="V4211" s="21">
        <v>281592</v>
      </c>
      <c r="W4211" s="34">
        <v>39316</v>
      </c>
      <c r="X4211" s="34">
        <v>50507</v>
      </c>
      <c r="Y4211" s="109"/>
      <c r="Z4211" s="70" t="s">
        <v>4927</v>
      </c>
      <c r="AA4211" s="20" t="s">
        <v>4926</v>
      </c>
      <c r="AB4211" s="113" t="s">
        <v>6036</v>
      </c>
      <c r="AC4211" s="19"/>
      <c r="AD4211" s="22"/>
      <c r="AE4211" s="34">
        <v>42461</v>
      </c>
    </row>
    <row r="4212" spans="2:31" x14ac:dyDescent="0.2">
      <c r="B4212" s="14" t="s">
        <v>7735</v>
      </c>
      <c r="C4212" s="33" t="s">
        <v>7734</v>
      </c>
      <c r="D4212" s="16" t="s">
        <v>7672</v>
      </c>
      <c r="E4212" s="103" t="s">
        <v>26</v>
      </c>
      <c r="F4212" s="18" t="s">
        <v>26</v>
      </c>
      <c r="G4212" s="111" t="s">
        <v>590</v>
      </c>
      <c r="H4212" s="102" t="s">
        <v>4511</v>
      </c>
      <c r="I4212" s="21">
        <v>4840250</v>
      </c>
      <c r="J4212" s="71">
        <v>62.094000000000001</v>
      </c>
      <c r="K4212" s="21">
        <v>3104700</v>
      </c>
      <c r="L4212" s="21">
        <v>5000000</v>
      </c>
      <c r="M4212" s="21">
        <v>4933864</v>
      </c>
      <c r="N4212" s="21"/>
      <c r="O4212" s="21">
        <v>12160</v>
      </c>
      <c r="P4212" s="21"/>
      <c r="Q4212" s="21"/>
      <c r="R4212" s="22">
        <v>5.5730000000000004</v>
      </c>
      <c r="S4212" s="22">
        <v>6.0140000000000002</v>
      </c>
      <c r="T4212" s="20" t="s">
        <v>5189</v>
      </c>
      <c r="U4212" s="21">
        <v>23220</v>
      </c>
      <c r="V4212" s="21">
        <v>281592</v>
      </c>
      <c r="W4212" s="34">
        <v>38813</v>
      </c>
      <c r="X4212" s="34">
        <v>50507</v>
      </c>
      <c r="Y4212" s="109"/>
      <c r="Z4212" s="70" t="s">
        <v>4927</v>
      </c>
      <c r="AA4212" s="20" t="s">
        <v>4926</v>
      </c>
      <c r="AB4212" s="113" t="s">
        <v>6036</v>
      </c>
      <c r="AC4212" s="19"/>
      <c r="AD4212" s="22"/>
      <c r="AE4212" s="34">
        <v>44136</v>
      </c>
    </row>
    <row r="4213" spans="2:31" x14ac:dyDescent="0.2">
      <c r="B4213" s="14" t="s">
        <v>7733</v>
      </c>
      <c r="C4213" s="33" t="s">
        <v>7732</v>
      </c>
      <c r="D4213" s="16" t="s">
        <v>7672</v>
      </c>
      <c r="E4213" s="103" t="s">
        <v>26</v>
      </c>
      <c r="F4213" s="18" t="s">
        <v>26</v>
      </c>
      <c r="G4213" s="111" t="s">
        <v>590</v>
      </c>
      <c r="H4213" s="102" t="s">
        <v>6696</v>
      </c>
      <c r="I4213" s="21">
        <v>3809146</v>
      </c>
      <c r="J4213" s="71">
        <v>40.667999999999999</v>
      </c>
      <c r="K4213" s="21">
        <v>1626700</v>
      </c>
      <c r="L4213" s="21">
        <v>4000000</v>
      </c>
      <c r="M4213" s="21">
        <v>3905655</v>
      </c>
      <c r="N4213" s="21"/>
      <c r="O4213" s="21">
        <v>13791</v>
      </c>
      <c r="P4213" s="21"/>
      <c r="Q4213" s="21"/>
      <c r="R4213" s="22">
        <v>5.5730000000000004</v>
      </c>
      <c r="S4213" s="22">
        <v>6.1879999999999997</v>
      </c>
      <c r="T4213" s="20" t="s">
        <v>5189</v>
      </c>
      <c r="U4213" s="21">
        <v>18576</v>
      </c>
      <c r="V4213" s="21">
        <v>225274</v>
      </c>
      <c r="W4213" s="34">
        <v>38813</v>
      </c>
      <c r="X4213" s="34">
        <v>50507</v>
      </c>
      <c r="Y4213" s="109"/>
      <c r="Z4213" s="70" t="s">
        <v>4927</v>
      </c>
      <c r="AA4213" s="20" t="s">
        <v>4926</v>
      </c>
      <c r="AB4213" s="113" t="s">
        <v>6036</v>
      </c>
      <c r="AC4213" s="19"/>
      <c r="AD4213" s="22"/>
      <c r="AE4213" s="34">
        <v>44136</v>
      </c>
    </row>
    <row r="4214" spans="2:31" x14ac:dyDescent="0.2">
      <c r="B4214" s="14" t="s">
        <v>7731</v>
      </c>
      <c r="C4214" s="33" t="s">
        <v>7730</v>
      </c>
      <c r="D4214" s="16" t="s">
        <v>7672</v>
      </c>
      <c r="E4214" s="103" t="s">
        <v>26</v>
      </c>
      <c r="F4214" s="18" t="s">
        <v>26</v>
      </c>
      <c r="G4214" s="111" t="s">
        <v>590</v>
      </c>
      <c r="H4214" s="102" t="s">
        <v>6701</v>
      </c>
      <c r="I4214" s="21">
        <v>3771290</v>
      </c>
      <c r="J4214" s="71">
        <v>34.991</v>
      </c>
      <c r="K4214" s="21">
        <v>1399644</v>
      </c>
      <c r="L4214" s="21">
        <v>4000000</v>
      </c>
      <c r="M4214" s="21">
        <v>3880631</v>
      </c>
      <c r="N4214" s="21">
        <v>2400135</v>
      </c>
      <c r="O4214" s="21">
        <v>16096</v>
      </c>
      <c r="P4214" s="21"/>
      <c r="Q4214" s="21"/>
      <c r="R4214" s="22">
        <v>5.5730000000000004</v>
      </c>
      <c r="S4214" s="22">
        <v>6.2910000000000004</v>
      </c>
      <c r="T4214" s="20" t="s">
        <v>5189</v>
      </c>
      <c r="U4214" s="21">
        <v>18576</v>
      </c>
      <c r="V4214" s="21">
        <v>225274</v>
      </c>
      <c r="W4214" s="34">
        <v>38813</v>
      </c>
      <c r="X4214" s="34">
        <v>50507</v>
      </c>
      <c r="Y4214" s="109"/>
      <c r="Z4214" s="70" t="s">
        <v>4927</v>
      </c>
      <c r="AA4214" s="20" t="s">
        <v>4926</v>
      </c>
      <c r="AB4214" s="113" t="s">
        <v>6036</v>
      </c>
      <c r="AC4214" s="19"/>
      <c r="AD4214" s="22"/>
      <c r="AE4214" s="34">
        <v>44228</v>
      </c>
    </row>
    <row r="4215" spans="2:31" x14ac:dyDescent="0.2">
      <c r="B4215" s="14" t="s">
        <v>7729</v>
      </c>
      <c r="C4215" s="33" t="s">
        <v>7728</v>
      </c>
      <c r="D4215" s="16" t="s">
        <v>7669</v>
      </c>
      <c r="E4215" s="103" t="s">
        <v>26</v>
      </c>
      <c r="F4215" s="18" t="s">
        <v>26</v>
      </c>
      <c r="G4215" s="111" t="s">
        <v>590</v>
      </c>
      <c r="H4215" s="102" t="s">
        <v>4511</v>
      </c>
      <c r="I4215" s="21">
        <v>5902623</v>
      </c>
      <c r="J4215" s="71">
        <v>111.705</v>
      </c>
      <c r="K4215" s="21">
        <v>6853096</v>
      </c>
      <c r="L4215" s="21">
        <v>6135000</v>
      </c>
      <c r="M4215" s="21">
        <v>6014211</v>
      </c>
      <c r="N4215" s="21"/>
      <c r="O4215" s="21">
        <v>28714</v>
      </c>
      <c r="P4215" s="21"/>
      <c r="Q4215" s="21"/>
      <c r="R4215" s="22">
        <v>5.5819999999999999</v>
      </c>
      <c r="S4215" s="22">
        <v>6.2190000000000003</v>
      </c>
      <c r="T4215" s="20" t="s">
        <v>5189</v>
      </c>
      <c r="U4215" s="21">
        <v>28538</v>
      </c>
      <c r="V4215" s="21">
        <v>342456</v>
      </c>
      <c r="W4215" s="34">
        <v>39702</v>
      </c>
      <c r="X4215" s="34">
        <v>51755</v>
      </c>
      <c r="Y4215" s="109"/>
      <c r="Z4215" s="70" t="s">
        <v>4927</v>
      </c>
      <c r="AA4215" s="20" t="s">
        <v>4926</v>
      </c>
      <c r="AB4215" s="113" t="s">
        <v>6036</v>
      </c>
      <c r="AC4215" s="19"/>
      <c r="AD4215" s="22"/>
      <c r="AE4215" s="34">
        <v>42583</v>
      </c>
    </row>
    <row r="4216" spans="2:31" x14ac:dyDescent="0.2">
      <c r="B4216" s="14" t="s">
        <v>7727</v>
      </c>
      <c r="C4216" s="33" t="s">
        <v>7726</v>
      </c>
      <c r="D4216" s="16" t="s">
        <v>7669</v>
      </c>
      <c r="E4216" s="103" t="s">
        <v>26</v>
      </c>
      <c r="F4216" s="18" t="s">
        <v>26</v>
      </c>
      <c r="G4216" s="111" t="s">
        <v>6685</v>
      </c>
      <c r="H4216" s="102" t="s">
        <v>323</v>
      </c>
      <c r="I4216" s="21">
        <v>12849994</v>
      </c>
      <c r="J4216" s="71">
        <v>1.298</v>
      </c>
      <c r="K4216" s="21">
        <v>12131120</v>
      </c>
      <c r="L4216" s="21"/>
      <c r="M4216" s="21">
        <v>12095940</v>
      </c>
      <c r="N4216" s="21"/>
      <c r="O4216" s="21">
        <v>-158232</v>
      </c>
      <c r="P4216" s="21"/>
      <c r="Q4216" s="21"/>
      <c r="R4216" s="22">
        <v>0.183</v>
      </c>
      <c r="S4216" s="22">
        <v>10.058999999999999</v>
      </c>
      <c r="T4216" s="20" t="s">
        <v>5189</v>
      </c>
      <c r="U4216" s="21">
        <v>142181</v>
      </c>
      <c r="V4216" s="21">
        <v>1666624</v>
      </c>
      <c r="W4216" s="34">
        <v>38973</v>
      </c>
      <c r="X4216" s="34">
        <v>51755</v>
      </c>
      <c r="Y4216" s="109"/>
      <c r="Z4216" s="70" t="s">
        <v>4927</v>
      </c>
      <c r="AA4216" s="20" t="s">
        <v>4926</v>
      </c>
      <c r="AB4216" s="113" t="s">
        <v>6036</v>
      </c>
      <c r="AC4216" s="19"/>
      <c r="AD4216" s="22"/>
      <c r="AE4216" s="34">
        <v>46266</v>
      </c>
    </row>
    <row r="4217" spans="2:31" x14ac:dyDescent="0.2">
      <c r="B4217" s="14" t="s">
        <v>7725</v>
      </c>
      <c r="C4217" s="33" t="s">
        <v>7724</v>
      </c>
      <c r="D4217" s="16" t="s">
        <v>7672</v>
      </c>
      <c r="E4217" s="103" t="s">
        <v>26</v>
      </c>
      <c r="F4217" s="18" t="s">
        <v>26</v>
      </c>
      <c r="G4217" s="111" t="s">
        <v>590</v>
      </c>
      <c r="H4217" s="102" t="s">
        <v>6706</v>
      </c>
      <c r="I4217" s="21">
        <v>13929660</v>
      </c>
      <c r="J4217" s="71">
        <v>47.954999999999998</v>
      </c>
      <c r="K4217" s="21">
        <v>7225844</v>
      </c>
      <c r="L4217" s="21">
        <v>15068000</v>
      </c>
      <c r="M4217" s="21">
        <v>7225844</v>
      </c>
      <c r="N4217" s="21">
        <v>-1568146</v>
      </c>
      <c r="O4217" s="21">
        <v>80678</v>
      </c>
      <c r="P4217" s="21"/>
      <c r="Q4217" s="21"/>
      <c r="R4217" s="22">
        <v>5.68</v>
      </c>
      <c r="S4217" s="22">
        <v>6.8479999999999999</v>
      </c>
      <c r="T4217" s="20" t="s">
        <v>5189</v>
      </c>
      <c r="U4217" s="21">
        <v>71322</v>
      </c>
      <c r="V4217" s="21">
        <v>855862</v>
      </c>
      <c r="W4217" s="34">
        <v>39449</v>
      </c>
      <c r="X4217" s="34">
        <v>51755</v>
      </c>
      <c r="Y4217" s="109"/>
      <c r="Z4217" s="70" t="s">
        <v>4927</v>
      </c>
      <c r="AA4217" s="20" t="s">
        <v>4926</v>
      </c>
      <c r="AB4217" s="113" t="s">
        <v>6036</v>
      </c>
      <c r="AC4217" s="19"/>
      <c r="AD4217" s="22"/>
      <c r="AE4217" s="34">
        <v>43009</v>
      </c>
    </row>
    <row r="4218" spans="2:31" x14ac:dyDescent="0.2">
      <c r="B4218" s="14" t="s">
        <v>7723</v>
      </c>
      <c r="C4218" s="33" t="s">
        <v>7722</v>
      </c>
      <c r="D4218" s="16" t="s">
        <v>7672</v>
      </c>
      <c r="E4218" s="103" t="s">
        <v>26</v>
      </c>
      <c r="F4218" s="18" t="s">
        <v>26</v>
      </c>
      <c r="G4218" s="111" t="s">
        <v>590</v>
      </c>
      <c r="H4218" s="102" t="s">
        <v>4511</v>
      </c>
      <c r="I4218" s="21">
        <v>1734227</v>
      </c>
      <c r="J4218" s="71">
        <v>12</v>
      </c>
      <c r="K4218" s="21">
        <v>960000</v>
      </c>
      <c r="L4218" s="21">
        <v>8000000</v>
      </c>
      <c r="M4218" s="21">
        <v>960000</v>
      </c>
      <c r="N4218" s="21">
        <v>1992421</v>
      </c>
      <c r="O4218" s="21">
        <v>-134718</v>
      </c>
      <c r="P4218" s="21">
        <v>3244383</v>
      </c>
      <c r="Q4218" s="21"/>
      <c r="R4218" s="22">
        <v>5.9569999999999999</v>
      </c>
      <c r="S4218" s="22">
        <v>11.942</v>
      </c>
      <c r="T4218" s="20" t="s">
        <v>5189</v>
      </c>
      <c r="U4218" s="21">
        <v>39713</v>
      </c>
      <c r="V4218" s="21">
        <v>468264</v>
      </c>
      <c r="W4218" s="34">
        <v>38973</v>
      </c>
      <c r="X4218" s="34">
        <v>51755</v>
      </c>
      <c r="Y4218" s="109"/>
      <c r="Z4218" s="70" t="s">
        <v>4927</v>
      </c>
      <c r="AA4218" s="20" t="s">
        <v>4926</v>
      </c>
      <c r="AB4218" s="113" t="s">
        <v>6036</v>
      </c>
      <c r="AC4218" s="19"/>
      <c r="AD4218" s="22"/>
      <c r="AE4218" s="34">
        <v>46276</v>
      </c>
    </row>
    <row r="4219" spans="2:31" x14ac:dyDescent="0.2">
      <c r="B4219" s="14" t="s">
        <v>7721</v>
      </c>
      <c r="C4219" s="33" t="s">
        <v>7720</v>
      </c>
      <c r="D4219" s="16" t="s">
        <v>7669</v>
      </c>
      <c r="E4219" s="103" t="s">
        <v>26</v>
      </c>
      <c r="F4219" s="18" t="s">
        <v>26</v>
      </c>
      <c r="G4219" s="111" t="s">
        <v>590</v>
      </c>
      <c r="H4219" s="102" t="s">
        <v>4511</v>
      </c>
      <c r="I4219" s="21">
        <v>9577930</v>
      </c>
      <c r="J4219" s="71">
        <v>112.15600000000001</v>
      </c>
      <c r="K4219" s="21">
        <v>11720292</v>
      </c>
      <c r="L4219" s="21">
        <v>10450000</v>
      </c>
      <c r="M4219" s="21">
        <v>9998861</v>
      </c>
      <c r="N4219" s="21"/>
      <c r="O4219" s="21">
        <v>102328</v>
      </c>
      <c r="P4219" s="21"/>
      <c r="Q4219" s="21"/>
      <c r="R4219" s="22">
        <v>5.5679999999999996</v>
      </c>
      <c r="S4219" s="22">
        <v>6.93</v>
      </c>
      <c r="T4219" s="20" t="s">
        <v>5189</v>
      </c>
      <c r="U4219" s="21">
        <v>48488</v>
      </c>
      <c r="V4219" s="21">
        <v>581856</v>
      </c>
      <c r="W4219" s="34">
        <v>39637</v>
      </c>
      <c r="X4219" s="34">
        <v>51786</v>
      </c>
      <c r="Y4219" s="109"/>
      <c r="Z4219" s="70" t="s">
        <v>4927</v>
      </c>
      <c r="AA4219" s="20" t="s">
        <v>4926</v>
      </c>
      <c r="AB4219" s="113" t="s">
        <v>6036</v>
      </c>
      <c r="AC4219" s="19"/>
      <c r="AD4219" s="22"/>
      <c r="AE4219" s="34">
        <v>42644</v>
      </c>
    </row>
    <row r="4220" spans="2:31" x14ac:dyDescent="0.2">
      <c r="B4220" s="14" t="s">
        <v>7719</v>
      </c>
      <c r="C4220" s="33" t="s">
        <v>7718</v>
      </c>
      <c r="D4220" s="16" t="s">
        <v>7669</v>
      </c>
      <c r="E4220" s="103" t="s">
        <v>26</v>
      </c>
      <c r="F4220" s="18" t="s">
        <v>26</v>
      </c>
      <c r="G4220" s="111" t="s">
        <v>6685</v>
      </c>
      <c r="H4220" s="102" t="s">
        <v>323</v>
      </c>
      <c r="I4220" s="21">
        <v>3575226</v>
      </c>
      <c r="J4220" s="71">
        <v>0.67800000000000005</v>
      </c>
      <c r="K4220" s="21">
        <v>789635</v>
      </c>
      <c r="L4220" s="21"/>
      <c r="M4220" s="21">
        <v>786378</v>
      </c>
      <c r="N4220" s="21"/>
      <c r="O4220" s="21">
        <v>-735473</v>
      </c>
      <c r="P4220" s="21"/>
      <c r="Q4220" s="21"/>
      <c r="R4220" s="22">
        <v>0.66900000000000004</v>
      </c>
      <c r="S4220" s="22">
        <v>4.1920000000000002</v>
      </c>
      <c r="T4220" s="20" t="s">
        <v>5189</v>
      </c>
      <c r="U4220" s="21">
        <v>64886</v>
      </c>
      <c r="V4220" s="21">
        <v>891381</v>
      </c>
      <c r="W4220" s="34">
        <v>40242</v>
      </c>
      <c r="X4220" s="34">
        <v>50750</v>
      </c>
      <c r="Y4220" s="109"/>
      <c r="Z4220" s="70" t="s">
        <v>4927</v>
      </c>
      <c r="AA4220" s="20" t="s">
        <v>4926</v>
      </c>
      <c r="AB4220" s="113" t="s">
        <v>6036</v>
      </c>
      <c r="AC4220" s="19"/>
      <c r="AD4220" s="22"/>
      <c r="AE4220" s="34">
        <v>41609</v>
      </c>
    </row>
    <row r="4221" spans="2:31" x14ac:dyDescent="0.2">
      <c r="B4221" s="14" t="s">
        <v>7717</v>
      </c>
      <c r="C4221" s="33" t="s">
        <v>7716</v>
      </c>
      <c r="D4221" s="16" t="s">
        <v>7669</v>
      </c>
      <c r="E4221" s="103" t="s">
        <v>26</v>
      </c>
      <c r="F4221" s="18" t="s">
        <v>26</v>
      </c>
      <c r="G4221" s="111" t="s">
        <v>590</v>
      </c>
      <c r="H4221" s="102" t="s">
        <v>4511</v>
      </c>
      <c r="I4221" s="21">
        <v>13646991</v>
      </c>
      <c r="J4221" s="71">
        <v>113.521</v>
      </c>
      <c r="K4221" s="21">
        <v>14204908</v>
      </c>
      <c r="L4221" s="21">
        <v>12513000</v>
      </c>
      <c r="M4221" s="21">
        <v>13574141</v>
      </c>
      <c r="N4221" s="21"/>
      <c r="O4221" s="21">
        <v>-72850</v>
      </c>
      <c r="P4221" s="21"/>
      <c r="Q4221" s="21"/>
      <c r="R4221" s="22">
        <v>5.89</v>
      </c>
      <c r="S4221" s="22">
        <v>3.8879999999999999</v>
      </c>
      <c r="T4221" s="20" t="s">
        <v>5189</v>
      </c>
      <c r="U4221" s="21">
        <v>61418</v>
      </c>
      <c r="V4221" s="21">
        <v>246233</v>
      </c>
      <c r="W4221" s="34">
        <v>41143</v>
      </c>
      <c r="X4221" s="34">
        <v>54950</v>
      </c>
      <c r="Y4221" s="109"/>
      <c r="Z4221" s="70" t="s">
        <v>4927</v>
      </c>
      <c r="AA4221" s="20" t="s">
        <v>4926</v>
      </c>
      <c r="AB4221" s="113" t="s">
        <v>6036</v>
      </c>
      <c r="AC4221" s="19"/>
      <c r="AD4221" s="22"/>
      <c r="AE4221" s="34">
        <v>42979</v>
      </c>
    </row>
    <row r="4222" spans="2:31" x14ac:dyDescent="0.2">
      <c r="B4222" s="14" t="s">
        <v>7715</v>
      </c>
      <c r="C4222" s="33" t="s">
        <v>7714</v>
      </c>
      <c r="D4222" s="16" t="s">
        <v>7669</v>
      </c>
      <c r="E4222" s="103" t="s">
        <v>26</v>
      </c>
      <c r="F4222" s="18" t="s">
        <v>26</v>
      </c>
      <c r="G4222" s="111" t="s">
        <v>590</v>
      </c>
      <c r="H4222" s="102" t="s">
        <v>7244</v>
      </c>
      <c r="I4222" s="21">
        <v>8704297</v>
      </c>
      <c r="J4222" s="71">
        <v>83.504000000000005</v>
      </c>
      <c r="K4222" s="21">
        <v>8350390</v>
      </c>
      <c r="L4222" s="21">
        <v>10000000</v>
      </c>
      <c r="M4222" s="21">
        <v>9213671</v>
      </c>
      <c r="N4222" s="21"/>
      <c r="O4222" s="21">
        <v>124930</v>
      </c>
      <c r="P4222" s="21"/>
      <c r="Q4222" s="21"/>
      <c r="R4222" s="22">
        <v>5.89</v>
      </c>
      <c r="S4222" s="22">
        <v>8.0920000000000005</v>
      </c>
      <c r="T4222" s="20" t="s">
        <v>5189</v>
      </c>
      <c r="U4222" s="21">
        <v>49083</v>
      </c>
      <c r="V4222" s="21">
        <v>599317</v>
      </c>
      <c r="W4222" s="34">
        <v>39597</v>
      </c>
      <c r="X4222" s="34">
        <v>54950</v>
      </c>
      <c r="Y4222" s="109"/>
      <c r="Z4222" s="70" t="s">
        <v>4927</v>
      </c>
      <c r="AA4222" s="20" t="s">
        <v>4926</v>
      </c>
      <c r="AB4222" s="113" t="s">
        <v>6036</v>
      </c>
      <c r="AC4222" s="19"/>
      <c r="AD4222" s="22"/>
      <c r="AE4222" s="34">
        <v>42979</v>
      </c>
    </row>
    <row r="4223" spans="2:31" x14ac:dyDescent="0.2">
      <c r="B4223" s="14" t="s">
        <v>7713</v>
      </c>
      <c r="C4223" s="33" t="s">
        <v>7712</v>
      </c>
      <c r="D4223" s="16" t="s">
        <v>7672</v>
      </c>
      <c r="E4223" s="103" t="s">
        <v>26</v>
      </c>
      <c r="F4223" s="18" t="s">
        <v>26</v>
      </c>
      <c r="G4223" s="111" t="s">
        <v>590</v>
      </c>
      <c r="H4223" s="102" t="s">
        <v>6692</v>
      </c>
      <c r="I4223" s="21">
        <v>3438656</v>
      </c>
      <c r="J4223" s="71">
        <v>58.249000000000002</v>
      </c>
      <c r="K4223" s="21">
        <v>2504724</v>
      </c>
      <c r="L4223" s="21">
        <v>4300000</v>
      </c>
      <c r="M4223" s="21">
        <v>2504724</v>
      </c>
      <c r="N4223" s="21">
        <v>-1261583</v>
      </c>
      <c r="O4223" s="21">
        <v>84884</v>
      </c>
      <c r="P4223" s="21"/>
      <c r="Q4223" s="21"/>
      <c r="R4223" s="22">
        <v>5.89</v>
      </c>
      <c r="S4223" s="22">
        <v>9.3889999999999993</v>
      </c>
      <c r="T4223" s="20" t="s">
        <v>5189</v>
      </c>
      <c r="U4223" s="21">
        <v>21106</v>
      </c>
      <c r="V4223" s="21">
        <v>257706</v>
      </c>
      <c r="W4223" s="34">
        <v>39617</v>
      </c>
      <c r="X4223" s="34">
        <v>54950</v>
      </c>
      <c r="Y4223" s="109"/>
      <c r="Z4223" s="70" t="s">
        <v>4927</v>
      </c>
      <c r="AA4223" s="20" t="s">
        <v>4926</v>
      </c>
      <c r="AB4223" s="113" t="s">
        <v>6036</v>
      </c>
      <c r="AC4223" s="19"/>
      <c r="AD4223" s="22"/>
      <c r="AE4223" s="34">
        <v>42979</v>
      </c>
    </row>
    <row r="4224" spans="2:31" x14ac:dyDescent="0.2">
      <c r="B4224" s="14" t="s">
        <v>7711</v>
      </c>
      <c r="C4224" s="33" t="s">
        <v>7710</v>
      </c>
      <c r="D4224" s="16" t="s">
        <v>7672</v>
      </c>
      <c r="E4224" s="103" t="s">
        <v>26</v>
      </c>
      <c r="F4224" s="18" t="s">
        <v>26</v>
      </c>
      <c r="G4224" s="111" t="s">
        <v>590</v>
      </c>
      <c r="H4224" s="102" t="s">
        <v>6701</v>
      </c>
      <c r="I4224" s="21">
        <v>5242750</v>
      </c>
      <c r="J4224" s="71">
        <v>40.573</v>
      </c>
      <c r="K4224" s="21">
        <v>2718411</v>
      </c>
      <c r="L4224" s="21">
        <v>6700000</v>
      </c>
      <c r="M4224" s="21">
        <v>2718411</v>
      </c>
      <c r="N4224" s="21">
        <v>-3074139</v>
      </c>
      <c r="O4224" s="21">
        <v>143258</v>
      </c>
      <c r="P4224" s="21"/>
      <c r="Q4224" s="21"/>
      <c r="R4224" s="22">
        <v>5.89</v>
      </c>
      <c r="S4224" s="22">
        <v>9.7249999999999996</v>
      </c>
      <c r="T4224" s="20" t="s">
        <v>5189</v>
      </c>
      <c r="U4224" s="21">
        <v>32886</v>
      </c>
      <c r="V4224" s="21">
        <v>401543</v>
      </c>
      <c r="W4224" s="34">
        <v>39618</v>
      </c>
      <c r="X4224" s="34">
        <v>54950</v>
      </c>
      <c r="Y4224" s="109"/>
      <c r="Z4224" s="70" t="s">
        <v>4927</v>
      </c>
      <c r="AA4224" s="20" t="s">
        <v>4926</v>
      </c>
      <c r="AB4224" s="113" t="s">
        <v>6036</v>
      </c>
      <c r="AC4224" s="19"/>
      <c r="AD4224" s="22"/>
      <c r="AE4224" s="34">
        <v>42979</v>
      </c>
    </row>
    <row r="4225" spans="2:31" x14ac:dyDescent="0.2">
      <c r="B4225" s="14" t="s">
        <v>7709</v>
      </c>
      <c r="C4225" s="33" t="s">
        <v>7708</v>
      </c>
      <c r="D4225" s="16" t="s">
        <v>7672</v>
      </c>
      <c r="E4225" s="103" t="s">
        <v>26</v>
      </c>
      <c r="F4225" s="18" t="s">
        <v>26</v>
      </c>
      <c r="G4225" s="111" t="s">
        <v>590</v>
      </c>
      <c r="H4225" s="102" t="s">
        <v>4511</v>
      </c>
      <c r="I4225" s="21">
        <v>532439</v>
      </c>
      <c r="J4225" s="71">
        <v>10.563000000000001</v>
      </c>
      <c r="K4225" s="21">
        <v>1056250</v>
      </c>
      <c r="L4225" s="21">
        <v>10000000</v>
      </c>
      <c r="M4225" s="21">
        <v>516940</v>
      </c>
      <c r="N4225" s="21"/>
      <c r="O4225" s="21">
        <v>-261687</v>
      </c>
      <c r="P4225" s="21">
        <v>355466</v>
      </c>
      <c r="Q4225" s="21"/>
      <c r="R4225" s="22">
        <v>5.89</v>
      </c>
      <c r="S4225" s="22">
        <v>66.545000000000002</v>
      </c>
      <c r="T4225" s="20" t="s">
        <v>5189</v>
      </c>
      <c r="U4225" s="21">
        <v>49083</v>
      </c>
      <c r="V4225" s="21">
        <v>599317</v>
      </c>
      <c r="W4225" s="34">
        <v>39337</v>
      </c>
      <c r="X4225" s="34">
        <v>54950</v>
      </c>
      <c r="Y4225" s="109"/>
      <c r="Z4225" s="70" t="s">
        <v>4927</v>
      </c>
      <c r="AA4225" s="20" t="s">
        <v>4926</v>
      </c>
      <c r="AB4225" s="113" t="s">
        <v>6036</v>
      </c>
      <c r="AC4225" s="19"/>
      <c r="AD4225" s="22"/>
      <c r="AE4225" s="34">
        <v>44207</v>
      </c>
    </row>
    <row r="4226" spans="2:31" x14ac:dyDescent="0.2">
      <c r="B4226" s="14" t="s">
        <v>7707</v>
      </c>
      <c r="C4226" s="33" t="s">
        <v>7706</v>
      </c>
      <c r="D4226" s="16" t="s">
        <v>7669</v>
      </c>
      <c r="E4226" s="103" t="s">
        <v>26</v>
      </c>
      <c r="F4226" s="18" t="s">
        <v>26</v>
      </c>
      <c r="G4226" s="111" t="s">
        <v>6685</v>
      </c>
      <c r="H4226" s="102" t="s">
        <v>323</v>
      </c>
      <c r="I4226" s="21">
        <v>6853264</v>
      </c>
      <c r="J4226" s="71">
        <v>0.42099999999999999</v>
      </c>
      <c r="K4226" s="21">
        <v>6047749</v>
      </c>
      <c r="L4226" s="21"/>
      <c r="M4226" s="21">
        <v>6101421</v>
      </c>
      <c r="N4226" s="21"/>
      <c r="O4226" s="21">
        <v>-2227722</v>
      </c>
      <c r="P4226" s="21">
        <v>118359</v>
      </c>
      <c r="Q4226" s="21"/>
      <c r="R4226" s="22">
        <v>0.13800000000000001</v>
      </c>
      <c r="S4226" s="22">
        <v>4.9269999999999996</v>
      </c>
      <c r="T4226" s="20" t="s">
        <v>5189</v>
      </c>
      <c r="U4226" s="21">
        <v>165096</v>
      </c>
      <c r="V4226" s="21">
        <v>3175443</v>
      </c>
      <c r="W4226" s="34">
        <v>39339</v>
      </c>
      <c r="X4226" s="34">
        <v>54950</v>
      </c>
      <c r="Y4226" s="109"/>
      <c r="Z4226" s="70" t="s">
        <v>4927</v>
      </c>
      <c r="AA4226" s="20" t="s">
        <v>4926</v>
      </c>
      <c r="AB4226" s="113" t="s">
        <v>6036</v>
      </c>
      <c r="AC4226" s="19"/>
      <c r="AD4226" s="22"/>
      <c r="AE4226" s="34">
        <v>42248</v>
      </c>
    </row>
    <row r="4227" spans="2:31" x14ac:dyDescent="0.2">
      <c r="B4227" s="14" t="s">
        <v>7705</v>
      </c>
      <c r="C4227" s="33" t="s">
        <v>4543</v>
      </c>
      <c r="D4227" s="16" t="s">
        <v>7669</v>
      </c>
      <c r="E4227" s="103" t="s">
        <v>26</v>
      </c>
      <c r="F4227" s="18" t="s">
        <v>26</v>
      </c>
      <c r="G4227" s="111" t="s">
        <v>590</v>
      </c>
      <c r="H4227" s="102" t="s">
        <v>4511</v>
      </c>
      <c r="I4227" s="21">
        <v>10170653</v>
      </c>
      <c r="J4227" s="71">
        <v>99.015000000000001</v>
      </c>
      <c r="K4227" s="21">
        <v>10787673</v>
      </c>
      <c r="L4227" s="21">
        <v>10895000</v>
      </c>
      <c r="M4227" s="21">
        <v>10505857</v>
      </c>
      <c r="N4227" s="21"/>
      <c r="O4227" s="21">
        <v>80159</v>
      </c>
      <c r="P4227" s="21"/>
      <c r="Q4227" s="21"/>
      <c r="R4227" s="22">
        <v>5.3630000000000004</v>
      </c>
      <c r="S4227" s="22">
        <v>6.3929999999999998</v>
      </c>
      <c r="T4227" s="20" t="s">
        <v>5189</v>
      </c>
      <c r="U4227" s="21">
        <v>48692</v>
      </c>
      <c r="V4227" s="21">
        <v>584299</v>
      </c>
      <c r="W4227" s="34">
        <v>39477</v>
      </c>
      <c r="X4227" s="34">
        <v>52638</v>
      </c>
      <c r="Y4227" s="109"/>
      <c r="Z4227" s="70" t="s">
        <v>4927</v>
      </c>
      <c r="AA4227" s="20" t="s">
        <v>4926</v>
      </c>
      <c r="AB4227" s="113" t="s">
        <v>6036</v>
      </c>
      <c r="AC4227" s="19"/>
      <c r="AD4227" s="22"/>
      <c r="AE4227" s="34">
        <v>42795</v>
      </c>
    </row>
    <row r="4228" spans="2:31" x14ac:dyDescent="0.2">
      <c r="B4228" s="14" t="s">
        <v>7704</v>
      </c>
      <c r="C4228" s="33" t="s">
        <v>7703</v>
      </c>
      <c r="D4228" s="16" t="s">
        <v>7672</v>
      </c>
      <c r="E4228" s="103" t="s">
        <v>26</v>
      </c>
      <c r="F4228" s="18" t="s">
        <v>26</v>
      </c>
      <c r="G4228" s="111" t="s">
        <v>590</v>
      </c>
      <c r="H4228" s="102" t="s">
        <v>4511</v>
      </c>
      <c r="I4228" s="21"/>
      <c r="J4228" s="71">
        <v>4.8479999999999999</v>
      </c>
      <c r="K4228" s="21">
        <v>145440</v>
      </c>
      <c r="L4228" s="21">
        <v>3000000</v>
      </c>
      <c r="M4228" s="21"/>
      <c r="N4228" s="21">
        <v>2201316</v>
      </c>
      <c r="O4228" s="21">
        <v>139733</v>
      </c>
      <c r="P4228" s="21">
        <v>2666594</v>
      </c>
      <c r="Q4228" s="21"/>
      <c r="R4228" s="22">
        <v>5.444</v>
      </c>
      <c r="S4228" s="22">
        <v>0</v>
      </c>
      <c r="T4228" s="20" t="s">
        <v>5189</v>
      </c>
      <c r="U4228" s="21"/>
      <c r="V4228" s="21"/>
      <c r="W4228" s="34">
        <v>39477</v>
      </c>
      <c r="X4228" s="34">
        <v>52638</v>
      </c>
      <c r="Y4228" s="109"/>
      <c r="Z4228" s="70" t="s">
        <v>4927</v>
      </c>
      <c r="AA4228" s="20" t="s">
        <v>4926</v>
      </c>
      <c r="AB4228" s="113" t="s">
        <v>6036</v>
      </c>
      <c r="AC4228" s="19"/>
      <c r="AD4228" s="22"/>
      <c r="AE4228" s="31"/>
    </row>
    <row r="4229" spans="2:31" x14ac:dyDescent="0.2">
      <c r="B4229" s="14" t="s">
        <v>7702</v>
      </c>
      <c r="C4229" s="33" t="s">
        <v>7701</v>
      </c>
      <c r="D4229" s="16" t="s">
        <v>7669</v>
      </c>
      <c r="E4229" s="103" t="s">
        <v>26</v>
      </c>
      <c r="F4229" s="18" t="s">
        <v>26</v>
      </c>
      <c r="G4229" s="111" t="s">
        <v>590</v>
      </c>
      <c r="H4229" s="102" t="s">
        <v>4511</v>
      </c>
      <c r="I4229" s="21">
        <v>35851230</v>
      </c>
      <c r="J4229" s="71">
        <v>110.879</v>
      </c>
      <c r="K4229" s="21">
        <v>43991362</v>
      </c>
      <c r="L4229" s="21">
        <v>39675000</v>
      </c>
      <c r="M4229" s="21">
        <v>37493577</v>
      </c>
      <c r="N4229" s="21"/>
      <c r="O4229" s="21">
        <v>424625</v>
      </c>
      <c r="P4229" s="21"/>
      <c r="Q4229" s="21"/>
      <c r="R4229" s="22">
        <v>5.5129999999999999</v>
      </c>
      <c r="S4229" s="22">
        <v>7.0720000000000001</v>
      </c>
      <c r="T4229" s="20" t="s">
        <v>5189</v>
      </c>
      <c r="U4229" s="21">
        <v>182274</v>
      </c>
      <c r="V4229" s="21">
        <v>2187283</v>
      </c>
      <c r="W4229" s="34">
        <v>39693</v>
      </c>
      <c r="X4229" s="34">
        <v>52974</v>
      </c>
      <c r="Y4229" s="109"/>
      <c r="Z4229" s="70" t="s">
        <v>4927</v>
      </c>
      <c r="AA4229" s="20" t="s">
        <v>4926</v>
      </c>
      <c r="AB4229" s="113" t="s">
        <v>6036</v>
      </c>
      <c r="AC4229" s="19"/>
      <c r="AD4229" s="22"/>
      <c r="AE4229" s="34">
        <v>42826</v>
      </c>
    </row>
    <row r="4230" spans="2:31" x14ac:dyDescent="0.2">
      <c r="B4230" s="14" t="s">
        <v>7700</v>
      </c>
      <c r="C4230" s="33" t="s">
        <v>7699</v>
      </c>
      <c r="D4230" s="16" t="s">
        <v>7672</v>
      </c>
      <c r="E4230" s="103" t="s">
        <v>26</v>
      </c>
      <c r="F4230" s="18" t="s">
        <v>26</v>
      </c>
      <c r="G4230" s="111" t="s">
        <v>590</v>
      </c>
      <c r="H4230" s="102" t="s">
        <v>6706</v>
      </c>
      <c r="I4230" s="21">
        <v>3086228</v>
      </c>
      <c r="J4230" s="71">
        <v>26.027999999999999</v>
      </c>
      <c r="K4230" s="21">
        <v>2028890</v>
      </c>
      <c r="L4230" s="21">
        <v>7795000</v>
      </c>
      <c r="M4230" s="21">
        <v>2028890</v>
      </c>
      <c r="N4230" s="21">
        <v>3243727</v>
      </c>
      <c r="O4230" s="21">
        <v>-33347</v>
      </c>
      <c r="P4230" s="21">
        <v>4257396</v>
      </c>
      <c r="Q4230" s="21"/>
      <c r="R4230" s="22">
        <v>5.6459999999999999</v>
      </c>
      <c r="S4230" s="22">
        <v>10.307</v>
      </c>
      <c r="T4230" s="20" t="s">
        <v>5189</v>
      </c>
      <c r="U4230" s="21">
        <v>36678</v>
      </c>
      <c r="V4230" s="21">
        <v>446819</v>
      </c>
      <c r="W4230" s="34">
        <v>39177</v>
      </c>
      <c r="X4230" s="34">
        <v>52974</v>
      </c>
      <c r="Y4230" s="109"/>
      <c r="Z4230" s="70" t="s">
        <v>4927</v>
      </c>
      <c r="AA4230" s="20" t="s">
        <v>4926</v>
      </c>
      <c r="AB4230" s="113" t="s">
        <v>6036</v>
      </c>
      <c r="AC4230" s="19"/>
      <c r="AD4230" s="22"/>
      <c r="AE4230" s="34">
        <v>46580</v>
      </c>
    </row>
    <row r="4231" spans="2:31" x14ac:dyDescent="0.2">
      <c r="B4231" s="14" t="s">
        <v>7698</v>
      </c>
      <c r="C4231" s="33" t="s">
        <v>7697</v>
      </c>
      <c r="D4231" s="16" t="s">
        <v>7672</v>
      </c>
      <c r="E4231" s="103" t="s">
        <v>26</v>
      </c>
      <c r="F4231" s="18" t="s">
        <v>26</v>
      </c>
      <c r="G4231" s="111" t="s">
        <v>590</v>
      </c>
      <c r="H4231" s="102" t="s">
        <v>4511</v>
      </c>
      <c r="I4231" s="21">
        <v>416805</v>
      </c>
      <c r="J4231" s="71">
        <v>18.780999999999999</v>
      </c>
      <c r="K4231" s="21">
        <v>1019234</v>
      </c>
      <c r="L4231" s="21">
        <v>5427000</v>
      </c>
      <c r="M4231" s="21">
        <v>349033</v>
      </c>
      <c r="N4231" s="21"/>
      <c r="O4231" s="21">
        <v>-93498</v>
      </c>
      <c r="P4231" s="21">
        <v>230536</v>
      </c>
      <c r="Q4231" s="21"/>
      <c r="R4231" s="22">
        <v>5.6459999999999999</v>
      </c>
      <c r="S4231" s="22">
        <v>63.206000000000003</v>
      </c>
      <c r="T4231" s="20" t="s">
        <v>5189</v>
      </c>
      <c r="U4231" s="21">
        <v>25536</v>
      </c>
      <c r="V4231" s="21">
        <v>311188</v>
      </c>
      <c r="W4231" s="34">
        <v>39177</v>
      </c>
      <c r="X4231" s="34">
        <v>52974</v>
      </c>
      <c r="Y4231" s="109"/>
      <c r="Z4231" s="70" t="s">
        <v>4927</v>
      </c>
      <c r="AA4231" s="20" t="s">
        <v>4926</v>
      </c>
      <c r="AB4231" s="113" t="s">
        <v>6036</v>
      </c>
      <c r="AC4231" s="19"/>
      <c r="AD4231" s="22"/>
      <c r="AE4231" s="34">
        <v>42412</v>
      </c>
    </row>
    <row r="4232" spans="2:31" x14ac:dyDescent="0.2">
      <c r="B4232" s="14" t="s">
        <v>7696</v>
      </c>
      <c r="C4232" s="33" t="s">
        <v>7695</v>
      </c>
      <c r="D4232" s="16" t="s">
        <v>7669</v>
      </c>
      <c r="E4232" s="103" t="s">
        <v>26</v>
      </c>
      <c r="F4232" s="18" t="s">
        <v>26</v>
      </c>
      <c r="G4232" s="111" t="s">
        <v>6685</v>
      </c>
      <c r="H4232" s="102" t="s">
        <v>323</v>
      </c>
      <c r="I4232" s="21">
        <v>5340410</v>
      </c>
      <c r="J4232" s="71">
        <v>0.54600000000000004</v>
      </c>
      <c r="K4232" s="21">
        <v>5061196</v>
      </c>
      <c r="L4232" s="21"/>
      <c r="M4232" s="21">
        <v>5218282</v>
      </c>
      <c r="N4232" s="21"/>
      <c r="O4232" s="21">
        <v>-145332</v>
      </c>
      <c r="P4232" s="21">
        <v>396232</v>
      </c>
      <c r="Q4232" s="21"/>
      <c r="R4232" s="22">
        <v>5.6000000000000001E-2</v>
      </c>
      <c r="S4232" s="22">
        <v>7.41</v>
      </c>
      <c r="T4232" s="20" t="s">
        <v>5189</v>
      </c>
      <c r="U4232" s="21">
        <v>43561</v>
      </c>
      <c r="V4232" s="21">
        <v>704476</v>
      </c>
      <c r="W4232" s="34">
        <v>39177</v>
      </c>
      <c r="X4232" s="34">
        <v>52974</v>
      </c>
      <c r="Y4232" s="109"/>
      <c r="Z4232" s="70" t="s">
        <v>4927</v>
      </c>
      <c r="AA4232" s="20" t="s">
        <v>4926</v>
      </c>
      <c r="AB4232" s="113" t="s">
        <v>6036</v>
      </c>
      <c r="AC4232" s="19"/>
      <c r="AD4232" s="22"/>
      <c r="AE4232" s="34">
        <v>46447</v>
      </c>
    </row>
    <row r="4233" spans="2:31" x14ac:dyDescent="0.2">
      <c r="B4233" s="14" t="s">
        <v>7694</v>
      </c>
      <c r="C4233" s="33" t="s">
        <v>7693</v>
      </c>
      <c r="D4233" s="16" t="s">
        <v>7669</v>
      </c>
      <c r="E4233" s="103" t="s">
        <v>26</v>
      </c>
      <c r="F4233" s="18" t="s">
        <v>26</v>
      </c>
      <c r="G4233" s="111" t="s">
        <v>6685</v>
      </c>
      <c r="H4233" s="102" t="s">
        <v>323</v>
      </c>
      <c r="I4233" s="21">
        <v>3684492</v>
      </c>
      <c r="J4233" s="71">
        <v>0.23200000000000001</v>
      </c>
      <c r="K4233" s="21">
        <v>1501641</v>
      </c>
      <c r="L4233" s="21"/>
      <c r="M4233" s="21">
        <v>1502297</v>
      </c>
      <c r="N4233" s="21"/>
      <c r="O4233" s="21">
        <v>-1016214</v>
      </c>
      <c r="P4233" s="21"/>
      <c r="Q4233" s="21"/>
      <c r="R4233" s="22">
        <v>0.13100000000000001</v>
      </c>
      <c r="S4233" s="22">
        <v>3.585</v>
      </c>
      <c r="T4233" s="20" t="s">
        <v>5189</v>
      </c>
      <c r="U4233" s="21">
        <v>70795</v>
      </c>
      <c r="V4233" s="21">
        <v>1369737</v>
      </c>
      <c r="W4233" s="34">
        <v>40242</v>
      </c>
      <c r="X4233" s="34">
        <v>52974</v>
      </c>
      <c r="Y4233" s="109"/>
      <c r="Z4233" s="70" t="s">
        <v>4927</v>
      </c>
      <c r="AA4233" s="20" t="s">
        <v>4926</v>
      </c>
      <c r="AB4233" s="113" t="s">
        <v>6036</v>
      </c>
      <c r="AC4233" s="19"/>
      <c r="AD4233" s="22"/>
      <c r="AE4233" s="34">
        <v>41730</v>
      </c>
    </row>
    <row r="4234" spans="2:31" x14ac:dyDescent="0.2">
      <c r="B4234" s="14" t="s">
        <v>7692</v>
      </c>
      <c r="C4234" s="33" t="s">
        <v>7691</v>
      </c>
      <c r="D4234" s="16" t="s">
        <v>7669</v>
      </c>
      <c r="E4234" s="103" t="s">
        <v>5057</v>
      </c>
      <c r="F4234" s="18" t="s">
        <v>26</v>
      </c>
      <c r="G4234" s="111" t="s">
        <v>590</v>
      </c>
      <c r="H4234" s="102" t="s">
        <v>4511</v>
      </c>
      <c r="I4234" s="21">
        <v>15942188</v>
      </c>
      <c r="J4234" s="71">
        <v>118.45399999999999</v>
      </c>
      <c r="K4234" s="21">
        <v>16879681</v>
      </c>
      <c r="L4234" s="21">
        <v>14250000</v>
      </c>
      <c r="M4234" s="21">
        <v>15644201</v>
      </c>
      <c r="N4234" s="21"/>
      <c r="O4234" s="21">
        <v>-297986</v>
      </c>
      <c r="P4234" s="21"/>
      <c r="Q4234" s="21"/>
      <c r="R4234" s="22">
        <v>5.7149999999999999</v>
      </c>
      <c r="S4234" s="22">
        <v>3.2549999999999999</v>
      </c>
      <c r="T4234" s="20" t="s">
        <v>5189</v>
      </c>
      <c r="U4234" s="21">
        <v>67869</v>
      </c>
      <c r="V4234" s="21">
        <v>757916</v>
      </c>
      <c r="W4234" s="34">
        <v>40925</v>
      </c>
      <c r="X4234" s="34">
        <v>51298</v>
      </c>
      <c r="Y4234" s="109"/>
      <c r="Z4234" s="70" t="s">
        <v>4927</v>
      </c>
      <c r="AA4234" s="20" t="s">
        <v>4926</v>
      </c>
      <c r="AB4234" s="113" t="s">
        <v>6036</v>
      </c>
      <c r="AC4234" s="19"/>
      <c r="AD4234" s="22"/>
      <c r="AE4234" s="34">
        <v>42856</v>
      </c>
    </row>
    <row r="4235" spans="2:31" x14ac:dyDescent="0.2">
      <c r="B4235" s="14" t="s">
        <v>7690</v>
      </c>
      <c r="C4235" s="33" t="s">
        <v>7689</v>
      </c>
      <c r="D4235" s="16" t="s">
        <v>7669</v>
      </c>
      <c r="E4235" s="103" t="s">
        <v>5057</v>
      </c>
      <c r="F4235" s="18" t="s">
        <v>26</v>
      </c>
      <c r="G4235" s="111" t="s">
        <v>590</v>
      </c>
      <c r="H4235" s="102" t="s">
        <v>4511</v>
      </c>
      <c r="I4235" s="21">
        <v>25616178</v>
      </c>
      <c r="J4235" s="71">
        <v>112.57</v>
      </c>
      <c r="K4235" s="21">
        <v>28789650</v>
      </c>
      <c r="L4235" s="21">
        <v>25575000</v>
      </c>
      <c r="M4235" s="21">
        <v>25976310</v>
      </c>
      <c r="N4235" s="21"/>
      <c r="O4235" s="21">
        <v>15223</v>
      </c>
      <c r="P4235" s="21"/>
      <c r="Q4235" s="21"/>
      <c r="R4235" s="22">
        <v>5.7149999999999999</v>
      </c>
      <c r="S4235" s="22">
        <v>5.3639999999999999</v>
      </c>
      <c r="T4235" s="20" t="s">
        <v>5189</v>
      </c>
      <c r="U4235" s="21">
        <v>121806</v>
      </c>
      <c r="V4235" s="21">
        <v>876031</v>
      </c>
      <c r="W4235" s="34">
        <v>41124</v>
      </c>
      <c r="X4235" s="34">
        <v>51298</v>
      </c>
      <c r="Y4235" s="109"/>
      <c r="Z4235" s="70" t="s">
        <v>4927</v>
      </c>
      <c r="AA4235" s="20" t="s">
        <v>4926</v>
      </c>
      <c r="AB4235" s="113" t="s">
        <v>6036</v>
      </c>
      <c r="AC4235" s="19"/>
      <c r="AD4235" s="22"/>
      <c r="AE4235" s="34">
        <v>42887</v>
      </c>
    </row>
    <row r="4236" spans="2:31" x14ac:dyDescent="0.2">
      <c r="B4236" s="14" t="s">
        <v>7688</v>
      </c>
      <c r="C4236" s="33" t="s">
        <v>7687</v>
      </c>
      <c r="D4236" s="16" t="s">
        <v>7669</v>
      </c>
      <c r="E4236" s="103" t="s">
        <v>26</v>
      </c>
      <c r="F4236" s="18" t="s">
        <v>26</v>
      </c>
      <c r="G4236" s="111" t="s">
        <v>590</v>
      </c>
      <c r="H4236" s="102" t="s">
        <v>7244</v>
      </c>
      <c r="I4236" s="21">
        <v>14494336</v>
      </c>
      <c r="J4236" s="71">
        <v>87.338999999999999</v>
      </c>
      <c r="K4236" s="21">
        <v>13100880</v>
      </c>
      <c r="L4236" s="21">
        <v>15000000</v>
      </c>
      <c r="M4236" s="21">
        <v>14712577</v>
      </c>
      <c r="N4236" s="21"/>
      <c r="O4236" s="21">
        <v>48445</v>
      </c>
      <c r="P4236" s="21"/>
      <c r="Q4236" s="21"/>
      <c r="R4236" s="22">
        <v>5.7149999999999999</v>
      </c>
      <c r="S4236" s="22">
        <v>6.3209999999999997</v>
      </c>
      <c r="T4236" s="20" t="s">
        <v>5189</v>
      </c>
      <c r="U4236" s="21">
        <v>71441</v>
      </c>
      <c r="V4236" s="21">
        <v>871603</v>
      </c>
      <c r="W4236" s="34">
        <v>39297</v>
      </c>
      <c r="X4236" s="34">
        <v>51298</v>
      </c>
      <c r="Y4236" s="109"/>
      <c r="Z4236" s="70" t="s">
        <v>4927</v>
      </c>
      <c r="AA4236" s="20" t="s">
        <v>4926</v>
      </c>
      <c r="AB4236" s="113" t="s">
        <v>6036</v>
      </c>
      <c r="AC4236" s="19"/>
      <c r="AD4236" s="22"/>
      <c r="AE4236" s="34">
        <v>42887</v>
      </c>
    </row>
    <row r="4237" spans="2:31" x14ac:dyDescent="0.2">
      <c r="B4237" s="14" t="s">
        <v>7686</v>
      </c>
      <c r="C4237" s="33" t="s">
        <v>7685</v>
      </c>
      <c r="D4237" s="16" t="s">
        <v>7672</v>
      </c>
      <c r="E4237" s="103" t="s">
        <v>26</v>
      </c>
      <c r="F4237" s="18" t="s">
        <v>26</v>
      </c>
      <c r="G4237" s="111" t="s">
        <v>590</v>
      </c>
      <c r="H4237" s="102" t="s">
        <v>4511</v>
      </c>
      <c r="I4237" s="21">
        <v>4270605</v>
      </c>
      <c r="J4237" s="71">
        <v>40.209000000000003</v>
      </c>
      <c r="K4237" s="21">
        <v>1809405</v>
      </c>
      <c r="L4237" s="21">
        <v>4500000</v>
      </c>
      <c r="M4237" s="21">
        <v>1809405</v>
      </c>
      <c r="N4237" s="21">
        <v>-2540017</v>
      </c>
      <c r="O4237" s="21">
        <v>-1153</v>
      </c>
      <c r="P4237" s="21"/>
      <c r="Q4237" s="21"/>
      <c r="R4237" s="22">
        <v>5.7149999999999999</v>
      </c>
      <c r="S4237" s="22">
        <v>6.4729999999999999</v>
      </c>
      <c r="T4237" s="20" t="s">
        <v>5189</v>
      </c>
      <c r="U4237" s="21">
        <v>21432</v>
      </c>
      <c r="V4237" s="21">
        <v>261481</v>
      </c>
      <c r="W4237" s="34">
        <v>39295</v>
      </c>
      <c r="X4237" s="34">
        <v>51298</v>
      </c>
      <c r="Y4237" s="109"/>
      <c r="Z4237" s="70" t="s">
        <v>4927</v>
      </c>
      <c r="AA4237" s="20" t="s">
        <v>4926</v>
      </c>
      <c r="AB4237" s="113" t="s">
        <v>6036</v>
      </c>
      <c r="AC4237" s="19"/>
      <c r="AD4237" s="22"/>
      <c r="AE4237" s="34">
        <v>42887</v>
      </c>
    </row>
    <row r="4238" spans="2:31" x14ac:dyDescent="0.2">
      <c r="B4238" s="14" t="s">
        <v>7684</v>
      </c>
      <c r="C4238" s="33" t="s">
        <v>7683</v>
      </c>
      <c r="D4238" s="16" t="s">
        <v>7672</v>
      </c>
      <c r="E4238" s="103" t="s">
        <v>26</v>
      </c>
      <c r="F4238" s="18" t="s">
        <v>26</v>
      </c>
      <c r="G4238" s="111" t="s">
        <v>590</v>
      </c>
      <c r="H4238" s="102" t="s">
        <v>4511</v>
      </c>
      <c r="I4238" s="21">
        <v>3769650</v>
      </c>
      <c r="J4238" s="71">
        <v>26.92</v>
      </c>
      <c r="K4238" s="21">
        <v>1076800</v>
      </c>
      <c r="L4238" s="21">
        <v>4000000</v>
      </c>
      <c r="M4238" s="21">
        <v>1076800</v>
      </c>
      <c r="N4238" s="21">
        <v>-29250</v>
      </c>
      <c r="O4238" s="21">
        <v>62362</v>
      </c>
      <c r="P4238" s="21">
        <v>56968</v>
      </c>
      <c r="Q4238" s="21"/>
      <c r="R4238" s="22">
        <v>5.7149999999999999</v>
      </c>
      <c r="S4238" s="22">
        <v>6.9809999999999999</v>
      </c>
      <c r="T4238" s="20" t="s">
        <v>5189</v>
      </c>
      <c r="U4238" s="21">
        <v>19051</v>
      </c>
      <c r="V4238" s="21">
        <v>240687</v>
      </c>
      <c r="W4238" s="34">
        <v>39293</v>
      </c>
      <c r="X4238" s="34">
        <v>51298</v>
      </c>
      <c r="Y4238" s="109"/>
      <c r="Z4238" s="70" t="s">
        <v>4927</v>
      </c>
      <c r="AA4238" s="20" t="s">
        <v>4926</v>
      </c>
      <c r="AB4238" s="113" t="s">
        <v>6036</v>
      </c>
      <c r="AC4238" s="19"/>
      <c r="AD4238" s="22"/>
      <c r="AE4238" s="34">
        <v>42897</v>
      </c>
    </row>
    <row r="4239" spans="2:31" x14ac:dyDescent="0.2">
      <c r="B4239" s="14" t="s">
        <v>7682</v>
      </c>
      <c r="C4239" s="33" t="s">
        <v>7681</v>
      </c>
      <c r="D4239" s="16" t="s">
        <v>7669</v>
      </c>
      <c r="E4239" s="103" t="s">
        <v>26</v>
      </c>
      <c r="F4239" s="18" t="s">
        <v>26</v>
      </c>
      <c r="G4239" s="111" t="s">
        <v>590</v>
      </c>
      <c r="H4239" s="102" t="s">
        <v>4511</v>
      </c>
      <c r="I4239" s="21">
        <v>8616797</v>
      </c>
      <c r="J4239" s="71">
        <v>100.54</v>
      </c>
      <c r="K4239" s="21">
        <v>10054040</v>
      </c>
      <c r="L4239" s="21">
        <v>10000000</v>
      </c>
      <c r="M4239" s="21">
        <v>9147524</v>
      </c>
      <c r="N4239" s="21"/>
      <c r="O4239" s="21">
        <v>139159</v>
      </c>
      <c r="P4239" s="21"/>
      <c r="Q4239" s="21"/>
      <c r="R4239" s="22">
        <v>5.9660000000000002</v>
      </c>
      <c r="S4239" s="22">
        <v>8.2970000000000006</v>
      </c>
      <c r="T4239" s="20" t="s">
        <v>5189</v>
      </c>
      <c r="U4239" s="21">
        <v>49715</v>
      </c>
      <c r="V4239" s="21">
        <v>606403</v>
      </c>
      <c r="W4239" s="34">
        <v>39623</v>
      </c>
      <c r="X4239" s="34">
        <v>52120</v>
      </c>
      <c r="Y4239" s="109"/>
      <c r="Z4239" s="70" t="s">
        <v>4927</v>
      </c>
      <c r="AA4239" s="20" t="s">
        <v>4926</v>
      </c>
      <c r="AB4239" s="113" t="s">
        <v>6036</v>
      </c>
      <c r="AC4239" s="19"/>
      <c r="AD4239" s="22"/>
      <c r="AE4239" s="34">
        <v>43009</v>
      </c>
    </row>
    <row r="4240" spans="2:31" x14ac:dyDescent="0.2">
      <c r="B4240" s="14" t="s">
        <v>7680</v>
      </c>
      <c r="C4240" s="33" t="s">
        <v>7679</v>
      </c>
      <c r="D4240" s="16" t="s">
        <v>7672</v>
      </c>
      <c r="E4240" s="103" t="s">
        <v>26</v>
      </c>
      <c r="F4240" s="18" t="s">
        <v>26</v>
      </c>
      <c r="G4240" s="111" t="s">
        <v>590</v>
      </c>
      <c r="H4240" s="102" t="s">
        <v>4511</v>
      </c>
      <c r="I4240" s="21">
        <v>1066773</v>
      </c>
      <c r="J4240" s="71">
        <v>28.41</v>
      </c>
      <c r="K4240" s="21">
        <v>355123</v>
      </c>
      <c r="L4240" s="21">
        <v>1250000</v>
      </c>
      <c r="M4240" s="21">
        <v>355123</v>
      </c>
      <c r="N4240" s="21">
        <v>207256</v>
      </c>
      <c r="O4240" s="21">
        <v>12947</v>
      </c>
      <c r="P4240" s="21">
        <v>83972</v>
      </c>
      <c r="Q4240" s="21"/>
      <c r="R4240" s="22">
        <v>5.968</v>
      </c>
      <c r="S4240" s="22">
        <v>9.4120000000000008</v>
      </c>
      <c r="T4240" s="20" t="s">
        <v>5189</v>
      </c>
      <c r="U4240" s="21">
        <v>6216</v>
      </c>
      <c r="V4240" s="21">
        <v>75825</v>
      </c>
      <c r="W4240" s="34">
        <v>39366</v>
      </c>
      <c r="X4240" s="34">
        <v>52120</v>
      </c>
      <c r="Y4240" s="109"/>
      <c r="Z4240" s="70" t="s">
        <v>4927</v>
      </c>
      <c r="AA4240" s="20" t="s">
        <v>4926</v>
      </c>
      <c r="AB4240" s="113" t="s">
        <v>6036</v>
      </c>
      <c r="AC4240" s="19"/>
      <c r="AD4240" s="22"/>
      <c r="AE4240" s="34">
        <v>43507</v>
      </c>
    </row>
    <row r="4241" spans="2:31" x14ac:dyDescent="0.2">
      <c r="B4241" s="14" t="s">
        <v>7678</v>
      </c>
      <c r="C4241" s="33" t="s">
        <v>7677</v>
      </c>
      <c r="D4241" s="16" t="s">
        <v>7669</v>
      </c>
      <c r="E4241" s="103" t="s">
        <v>26</v>
      </c>
      <c r="F4241" s="18" t="s">
        <v>26</v>
      </c>
      <c r="G4241" s="111" t="s">
        <v>6685</v>
      </c>
      <c r="H4241" s="102" t="s">
        <v>323</v>
      </c>
      <c r="I4241" s="21">
        <v>4133062</v>
      </c>
      <c r="J4241" s="71">
        <v>0.48099999999999998</v>
      </c>
      <c r="K4241" s="21">
        <v>2556966</v>
      </c>
      <c r="L4241" s="21"/>
      <c r="M4241" s="21">
        <v>2731441</v>
      </c>
      <c r="N4241" s="21"/>
      <c r="O4241" s="21">
        <v>-921017</v>
      </c>
      <c r="P4241" s="21"/>
      <c r="Q4241" s="21"/>
      <c r="R4241" s="22">
        <v>0.158</v>
      </c>
      <c r="S4241" s="22">
        <v>2.54</v>
      </c>
      <c r="T4241" s="20" t="s">
        <v>5189</v>
      </c>
      <c r="U4241" s="21">
        <v>69817</v>
      </c>
      <c r="V4241" s="21">
        <v>1283420</v>
      </c>
      <c r="W4241" s="34">
        <v>40612</v>
      </c>
      <c r="X4241" s="34">
        <v>52120</v>
      </c>
      <c r="Y4241" s="109"/>
      <c r="Z4241" s="70" t="s">
        <v>4927</v>
      </c>
      <c r="AA4241" s="20" t="s">
        <v>4926</v>
      </c>
      <c r="AB4241" s="113" t="s">
        <v>6036</v>
      </c>
      <c r="AC4241" s="19"/>
      <c r="AD4241" s="22"/>
      <c r="AE4241" s="34">
        <v>42278</v>
      </c>
    </row>
    <row r="4242" spans="2:31" x14ac:dyDescent="0.2">
      <c r="B4242" s="14" t="s">
        <v>7676</v>
      </c>
      <c r="C4242" s="33" t="s">
        <v>7675</v>
      </c>
      <c r="D4242" s="16" t="s">
        <v>7672</v>
      </c>
      <c r="E4242" s="103" t="s">
        <v>26</v>
      </c>
      <c r="F4242" s="18" t="s">
        <v>26</v>
      </c>
      <c r="G4242" s="111" t="s">
        <v>590</v>
      </c>
      <c r="H4242" s="102" t="s">
        <v>4511</v>
      </c>
      <c r="I4242" s="21">
        <v>10109125</v>
      </c>
      <c r="J4242" s="71">
        <v>33.258000000000003</v>
      </c>
      <c r="K4242" s="21">
        <v>4390043</v>
      </c>
      <c r="L4242" s="21">
        <v>13200000</v>
      </c>
      <c r="M4242" s="21">
        <v>4390043</v>
      </c>
      <c r="N4242" s="21">
        <v>-347932</v>
      </c>
      <c r="O4242" s="21">
        <v>239415</v>
      </c>
      <c r="P4242" s="21"/>
      <c r="Q4242" s="21"/>
      <c r="R4242" s="22">
        <v>6.1689999999999996</v>
      </c>
      <c r="S4242" s="22">
        <v>10.276</v>
      </c>
      <c r="T4242" s="20" t="s">
        <v>5189</v>
      </c>
      <c r="U4242" s="21">
        <v>67855</v>
      </c>
      <c r="V4242" s="21">
        <v>829393</v>
      </c>
      <c r="W4242" s="34">
        <v>39660</v>
      </c>
      <c r="X4242" s="34">
        <v>54950</v>
      </c>
      <c r="Y4242" s="109"/>
      <c r="Z4242" s="70" t="s">
        <v>4927</v>
      </c>
      <c r="AA4242" s="20" t="s">
        <v>4926</v>
      </c>
      <c r="AB4242" s="113" t="s">
        <v>6036</v>
      </c>
      <c r="AC4242" s="19"/>
      <c r="AD4242" s="22"/>
      <c r="AE4242" s="34">
        <v>43435</v>
      </c>
    </row>
    <row r="4243" spans="2:31" x14ac:dyDescent="0.2">
      <c r="B4243" s="14" t="s">
        <v>7674</v>
      </c>
      <c r="C4243" s="33" t="s">
        <v>7673</v>
      </c>
      <c r="D4243" s="16" t="s">
        <v>7672</v>
      </c>
      <c r="E4243" s="103" t="s">
        <v>26</v>
      </c>
      <c r="F4243" s="18" t="s">
        <v>26</v>
      </c>
      <c r="G4243" s="111" t="s">
        <v>590</v>
      </c>
      <c r="H4243" s="102" t="s">
        <v>6706</v>
      </c>
      <c r="I4243" s="21">
        <v>1215374</v>
      </c>
      <c r="J4243" s="71">
        <v>21.783000000000001</v>
      </c>
      <c r="K4243" s="21">
        <v>816866</v>
      </c>
      <c r="L4243" s="21">
        <v>3750000</v>
      </c>
      <c r="M4243" s="21">
        <v>816866</v>
      </c>
      <c r="N4243" s="21">
        <v>1824973</v>
      </c>
      <c r="O4243" s="21">
        <v>-33001</v>
      </c>
      <c r="P4243" s="21">
        <v>1649355</v>
      </c>
      <c r="Q4243" s="21"/>
      <c r="R4243" s="22">
        <v>6.1689999999999996</v>
      </c>
      <c r="S4243" s="22">
        <v>19.995999999999999</v>
      </c>
      <c r="T4243" s="20" t="s">
        <v>5189</v>
      </c>
      <c r="U4243" s="21">
        <v>19277</v>
      </c>
      <c r="V4243" s="21">
        <v>235623</v>
      </c>
      <c r="W4243" s="34">
        <v>39449</v>
      </c>
      <c r="X4243" s="34">
        <v>54950</v>
      </c>
      <c r="Y4243" s="109"/>
      <c r="Z4243" s="70" t="s">
        <v>4927</v>
      </c>
      <c r="AA4243" s="20" t="s">
        <v>4926</v>
      </c>
      <c r="AB4243" s="113" t="s">
        <v>6036</v>
      </c>
      <c r="AC4243" s="19"/>
      <c r="AD4243" s="22"/>
      <c r="AE4243" s="34">
        <v>44358</v>
      </c>
    </row>
    <row r="4244" spans="2:31" x14ac:dyDescent="0.2">
      <c r="B4244" s="14" t="s">
        <v>7671</v>
      </c>
      <c r="C4244" s="33" t="s">
        <v>7670</v>
      </c>
      <c r="D4244" s="16" t="s">
        <v>7669</v>
      </c>
      <c r="E4244" s="103" t="s">
        <v>26</v>
      </c>
      <c r="F4244" s="18" t="s">
        <v>26</v>
      </c>
      <c r="G4244" s="111" t="s">
        <v>6685</v>
      </c>
      <c r="H4244" s="102" t="s">
        <v>323</v>
      </c>
      <c r="I4244" s="21">
        <v>3119145</v>
      </c>
      <c r="J4244" s="71">
        <v>0.9</v>
      </c>
      <c r="K4244" s="21">
        <v>2808955</v>
      </c>
      <c r="L4244" s="21"/>
      <c r="M4244" s="21">
        <v>2751902</v>
      </c>
      <c r="N4244" s="21"/>
      <c r="O4244" s="21">
        <v>-783721</v>
      </c>
      <c r="P4244" s="21">
        <v>9772</v>
      </c>
      <c r="Q4244" s="21"/>
      <c r="R4244" s="22">
        <v>0.309</v>
      </c>
      <c r="S4244" s="22">
        <v>5.4059999999999997</v>
      </c>
      <c r="T4244" s="20" t="s">
        <v>5189</v>
      </c>
      <c r="U4244" s="21">
        <v>80281</v>
      </c>
      <c r="V4244" s="21">
        <v>1228152</v>
      </c>
      <c r="W4244" s="34">
        <v>40288</v>
      </c>
      <c r="X4244" s="34">
        <v>54950</v>
      </c>
      <c r="Y4244" s="109"/>
      <c r="Z4244" s="70" t="s">
        <v>4927</v>
      </c>
      <c r="AA4244" s="20" t="s">
        <v>4926</v>
      </c>
      <c r="AB4244" s="113" t="s">
        <v>6036</v>
      </c>
      <c r="AC4244" s="19"/>
      <c r="AD4244" s="22"/>
      <c r="AE4244" s="34">
        <v>42339</v>
      </c>
    </row>
    <row r="4245" spans="2:31" x14ac:dyDescent="0.2">
      <c r="B4245" s="14" t="s">
        <v>7668</v>
      </c>
      <c r="C4245" s="33" t="s">
        <v>7667</v>
      </c>
      <c r="D4245" s="16" t="s">
        <v>7661</v>
      </c>
      <c r="E4245" s="103" t="s">
        <v>5057</v>
      </c>
      <c r="F4245" s="18" t="s">
        <v>26</v>
      </c>
      <c r="G4245" s="111" t="s">
        <v>590</v>
      </c>
      <c r="H4245" s="102" t="s">
        <v>4511</v>
      </c>
      <c r="I4245" s="21">
        <v>14644013</v>
      </c>
      <c r="J4245" s="71">
        <v>109.965</v>
      </c>
      <c r="K4245" s="21">
        <v>15043253</v>
      </c>
      <c r="L4245" s="21">
        <v>13680000</v>
      </c>
      <c r="M4245" s="21">
        <v>14481295</v>
      </c>
      <c r="N4245" s="21"/>
      <c r="O4245" s="21">
        <v>-162718</v>
      </c>
      <c r="P4245" s="21"/>
      <c r="Q4245" s="21"/>
      <c r="R4245" s="22">
        <v>5.2190000000000003</v>
      </c>
      <c r="S4245" s="22">
        <v>3.028</v>
      </c>
      <c r="T4245" s="20" t="s">
        <v>5189</v>
      </c>
      <c r="U4245" s="21">
        <v>59498</v>
      </c>
      <c r="V4245" s="21">
        <v>362943</v>
      </c>
      <c r="W4245" s="34">
        <v>41060</v>
      </c>
      <c r="X4245" s="34">
        <v>52793</v>
      </c>
      <c r="Y4245" s="109"/>
      <c r="Z4245" s="70" t="s">
        <v>4927</v>
      </c>
      <c r="AA4245" s="20" t="s">
        <v>4926</v>
      </c>
      <c r="AB4245" s="113" t="s">
        <v>6036</v>
      </c>
      <c r="AC4245" s="19"/>
      <c r="AD4245" s="22"/>
      <c r="AE4245" s="34">
        <v>42278</v>
      </c>
    </row>
    <row r="4246" spans="2:31" x14ac:dyDescent="0.2">
      <c r="B4246" s="14" t="s">
        <v>7666</v>
      </c>
      <c r="C4246" s="33" t="s">
        <v>7665</v>
      </c>
      <c r="D4246" s="16" t="s">
        <v>7664</v>
      </c>
      <c r="E4246" s="103" t="s">
        <v>26</v>
      </c>
      <c r="F4246" s="18" t="s">
        <v>26</v>
      </c>
      <c r="G4246" s="111" t="s">
        <v>590</v>
      </c>
      <c r="H4246" s="102" t="s">
        <v>4511</v>
      </c>
      <c r="I4246" s="21">
        <v>11461598</v>
      </c>
      <c r="J4246" s="71">
        <v>94.198999999999998</v>
      </c>
      <c r="K4246" s="21">
        <v>10955297</v>
      </c>
      <c r="L4246" s="21">
        <v>11630000</v>
      </c>
      <c r="M4246" s="21">
        <v>11557595</v>
      </c>
      <c r="N4246" s="21"/>
      <c r="O4246" s="21">
        <v>-9858</v>
      </c>
      <c r="P4246" s="21"/>
      <c r="Q4246" s="21"/>
      <c r="R4246" s="22">
        <v>5.2190000000000003</v>
      </c>
      <c r="S4246" s="22">
        <v>5.5229999999999997</v>
      </c>
      <c r="T4246" s="20" t="s">
        <v>5189</v>
      </c>
      <c r="U4246" s="21">
        <v>50582</v>
      </c>
      <c r="V4246" s="21">
        <v>617308</v>
      </c>
      <c r="W4246" s="34">
        <v>38652</v>
      </c>
      <c r="X4246" s="34">
        <v>52793</v>
      </c>
      <c r="Y4246" s="109"/>
      <c r="Z4246" s="70" t="s">
        <v>4927</v>
      </c>
      <c r="AA4246" s="20" t="s">
        <v>4926</v>
      </c>
      <c r="AB4246" s="113" t="s">
        <v>6036</v>
      </c>
      <c r="AC4246" s="19"/>
      <c r="AD4246" s="22"/>
      <c r="AE4246" s="28">
        <v>42309</v>
      </c>
    </row>
    <row r="4247" spans="2:31" x14ac:dyDescent="0.2">
      <c r="B4247" s="14" t="s">
        <v>7663</v>
      </c>
      <c r="C4247" s="33" t="s">
        <v>7662</v>
      </c>
      <c r="D4247" s="16" t="s">
        <v>7661</v>
      </c>
      <c r="E4247" s="103" t="s">
        <v>26</v>
      </c>
      <c r="F4247" s="18" t="s">
        <v>26</v>
      </c>
      <c r="G4247" s="111" t="s">
        <v>6685</v>
      </c>
      <c r="H4247" s="102" t="s">
        <v>611</v>
      </c>
      <c r="I4247" s="21">
        <v>2780085</v>
      </c>
      <c r="J4247" s="71">
        <v>8.9999999999999993E-3</v>
      </c>
      <c r="K4247" s="21">
        <v>135676</v>
      </c>
      <c r="L4247" s="21"/>
      <c r="M4247" s="21">
        <v>92942</v>
      </c>
      <c r="N4247" s="21"/>
      <c r="O4247" s="21">
        <v>-37947</v>
      </c>
      <c r="P4247" s="21"/>
      <c r="Q4247" s="21"/>
      <c r="R4247" s="22">
        <v>3.0000000000000001E-3</v>
      </c>
      <c r="S4247" s="22">
        <v>44.16</v>
      </c>
      <c r="T4247" s="20" t="s">
        <v>5189</v>
      </c>
      <c r="U4247" s="21">
        <v>3787</v>
      </c>
      <c r="V4247" s="21">
        <v>115149</v>
      </c>
      <c r="W4247" s="34">
        <v>38659</v>
      </c>
      <c r="X4247" s="34">
        <v>52793</v>
      </c>
      <c r="Y4247" s="109"/>
      <c r="Z4247" s="70" t="s">
        <v>4927</v>
      </c>
      <c r="AA4247" s="20" t="s">
        <v>4926</v>
      </c>
      <c r="AB4247" s="113" t="s">
        <v>6036</v>
      </c>
      <c r="AC4247" s="19"/>
      <c r="AD4247" s="22"/>
      <c r="AE4247" s="28">
        <v>44136</v>
      </c>
    </row>
    <row r="4248" spans="2:31" x14ac:dyDescent="0.2">
      <c r="B4248" s="14" t="s">
        <v>7660</v>
      </c>
      <c r="C4248" s="33" t="s">
        <v>7659</v>
      </c>
      <c r="D4248" s="16" t="s">
        <v>7658</v>
      </c>
      <c r="E4248" s="103" t="s">
        <v>26</v>
      </c>
      <c r="F4248" s="18" t="s">
        <v>26</v>
      </c>
      <c r="G4248" s="111" t="s">
        <v>590</v>
      </c>
      <c r="H4248" s="102" t="s">
        <v>6701</v>
      </c>
      <c r="I4248" s="21">
        <v>6453332</v>
      </c>
      <c r="J4248" s="71">
        <v>30.78</v>
      </c>
      <c r="K4248" s="21">
        <v>3152488</v>
      </c>
      <c r="L4248" s="21">
        <v>10242000</v>
      </c>
      <c r="M4248" s="21">
        <v>3152488</v>
      </c>
      <c r="N4248" s="21">
        <v>3264113</v>
      </c>
      <c r="O4248" s="21">
        <v>19395</v>
      </c>
      <c r="P4248" s="21">
        <v>3777541</v>
      </c>
      <c r="Q4248" s="21"/>
      <c r="R4248" s="22">
        <v>5.4130000000000003</v>
      </c>
      <c r="S4248" s="22">
        <v>5.7430000000000003</v>
      </c>
      <c r="T4248" s="20" t="s">
        <v>5189</v>
      </c>
      <c r="U4248" s="21">
        <v>46200</v>
      </c>
      <c r="V4248" s="21">
        <v>531782</v>
      </c>
      <c r="W4248" s="34">
        <v>38775</v>
      </c>
      <c r="X4248" s="34">
        <v>53342</v>
      </c>
      <c r="Y4248" s="109"/>
      <c r="Z4248" s="70" t="s">
        <v>4927</v>
      </c>
      <c r="AA4248" s="20" t="s">
        <v>4926</v>
      </c>
      <c r="AB4248" s="113" t="s">
        <v>6036</v>
      </c>
      <c r="AC4248" s="19"/>
      <c r="AD4248" s="22"/>
      <c r="AE4248" s="34">
        <v>45853</v>
      </c>
    </row>
    <row r="4249" spans="2:31" x14ac:dyDescent="0.2">
      <c r="B4249" s="14" t="s">
        <v>7657</v>
      </c>
      <c r="C4249" s="33" t="s">
        <v>7656</v>
      </c>
      <c r="D4249" s="16" t="s">
        <v>7642</v>
      </c>
      <c r="E4249" s="103" t="s">
        <v>26</v>
      </c>
      <c r="F4249" s="18" t="s">
        <v>26</v>
      </c>
      <c r="G4249" s="111" t="s">
        <v>590</v>
      </c>
      <c r="H4249" s="102" t="s">
        <v>6701</v>
      </c>
      <c r="I4249" s="21">
        <v>7705674</v>
      </c>
      <c r="J4249" s="71">
        <v>57.534999999999997</v>
      </c>
      <c r="K4249" s="21">
        <v>5839772</v>
      </c>
      <c r="L4249" s="21">
        <v>10150000</v>
      </c>
      <c r="M4249" s="21">
        <v>8710617</v>
      </c>
      <c r="N4249" s="21"/>
      <c r="O4249" s="21">
        <v>209668</v>
      </c>
      <c r="P4249" s="21"/>
      <c r="Q4249" s="21"/>
      <c r="R4249" s="22">
        <v>5.3979999999999997</v>
      </c>
      <c r="S4249" s="22">
        <v>9.3490000000000002</v>
      </c>
      <c r="T4249" s="20" t="s">
        <v>5189</v>
      </c>
      <c r="U4249" s="21">
        <v>45658</v>
      </c>
      <c r="V4249" s="21">
        <v>547897</v>
      </c>
      <c r="W4249" s="34">
        <v>39497</v>
      </c>
      <c r="X4249" s="34">
        <v>54768</v>
      </c>
      <c r="Y4249" s="109"/>
      <c r="Z4249" s="70" t="s">
        <v>4927</v>
      </c>
      <c r="AA4249" s="20" t="s">
        <v>4926</v>
      </c>
      <c r="AB4249" s="113" t="s">
        <v>6036</v>
      </c>
      <c r="AC4249" s="19"/>
      <c r="AD4249" s="22"/>
      <c r="AE4249" s="34">
        <v>43466</v>
      </c>
    </row>
    <row r="4250" spans="2:31" x14ac:dyDescent="0.2">
      <c r="B4250" s="14" t="s">
        <v>7655</v>
      </c>
      <c r="C4250" s="33" t="s">
        <v>7654</v>
      </c>
      <c r="D4250" s="16" t="s">
        <v>7647</v>
      </c>
      <c r="E4250" s="103" t="s">
        <v>26</v>
      </c>
      <c r="F4250" s="18" t="s">
        <v>26</v>
      </c>
      <c r="G4250" s="111" t="s">
        <v>590</v>
      </c>
      <c r="H4250" s="102" t="s">
        <v>6706</v>
      </c>
      <c r="I4250" s="21">
        <v>4025174</v>
      </c>
      <c r="J4250" s="71">
        <v>24.683</v>
      </c>
      <c r="K4250" s="21">
        <v>1666603</v>
      </c>
      <c r="L4250" s="21">
        <v>6752000</v>
      </c>
      <c r="M4250" s="21">
        <v>1666603</v>
      </c>
      <c r="N4250" s="21">
        <v>1842655</v>
      </c>
      <c r="O4250" s="21">
        <v>-11337</v>
      </c>
      <c r="P4250" s="21">
        <v>2278016</v>
      </c>
      <c r="Q4250" s="21"/>
      <c r="R4250" s="22">
        <v>5.4470000000000001</v>
      </c>
      <c r="S4250" s="22">
        <v>15.407999999999999</v>
      </c>
      <c r="T4250" s="20" t="s">
        <v>5189</v>
      </c>
      <c r="U4250" s="21">
        <v>30648</v>
      </c>
      <c r="V4250" s="21">
        <v>393189</v>
      </c>
      <c r="W4250" s="34">
        <v>39449</v>
      </c>
      <c r="X4250" s="34">
        <v>54768</v>
      </c>
      <c r="Y4250" s="109"/>
      <c r="Z4250" s="70" t="s">
        <v>4927</v>
      </c>
      <c r="AA4250" s="20" t="s">
        <v>4926</v>
      </c>
      <c r="AB4250" s="113" t="s">
        <v>6036</v>
      </c>
      <c r="AC4250" s="19"/>
      <c r="AD4250" s="22"/>
      <c r="AE4250" s="34">
        <v>43476</v>
      </c>
    </row>
    <row r="4251" spans="2:31" x14ac:dyDescent="0.2">
      <c r="B4251" s="14" t="s">
        <v>7653</v>
      </c>
      <c r="C4251" s="33" t="s">
        <v>7652</v>
      </c>
      <c r="D4251" s="16" t="s">
        <v>7642</v>
      </c>
      <c r="E4251" s="103" t="s">
        <v>26</v>
      </c>
      <c r="F4251" s="18" t="s">
        <v>26</v>
      </c>
      <c r="G4251" s="111" t="s">
        <v>6685</v>
      </c>
      <c r="H4251" s="102" t="s">
        <v>323</v>
      </c>
      <c r="I4251" s="21">
        <v>12550710</v>
      </c>
      <c r="J4251" s="71">
        <v>0.41699999999999998</v>
      </c>
      <c r="K4251" s="21">
        <v>3415417</v>
      </c>
      <c r="L4251" s="21"/>
      <c r="M4251" s="21">
        <v>3413235</v>
      </c>
      <c r="N4251" s="21"/>
      <c r="O4251" s="21">
        <v>-2837157</v>
      </c>
      <c r="P4251" s="21"/>
      <c r="Q4251" s="21"/>
      <c r="R4251" s="22">
        <v>0.34300000000000003</v>
      </c>
      <c r="S4251" s="22">
        <v>4.7190000000000003</v>
      </c>
      <c r="T4251" s="20" t="s">
        <v>5189</v>
      </c>
      <c r="U4251" s="21">
        <v>234099</v>
      </c>
      <c r="V4251" s="21">
        <v>3539381</v>
      </c>
      <c r="W4251" s="34">
        <v>40247</v>
      </c>
      <c r="X4251" s="34">
        <v>54768</v>
      </c>
      <c r="Y4251" s="109"/>
      <c r="Z4251" s="70" t="s">
        <v>4927</v>
      </c>
      <c r="AA4251" s="20" t="s">
        <v>4926</v>
      </c>
      <c r="AB4251" s="113" t="s">
        <v>6036</v>
      </c>
      <c r="AC4251" s="19"/>
      <c r="AD4251" s="22"/>
      <c r="AE4251" s="34">
        <v>41699</v>
      </c>
    </row>
    <row r="4252" spans="2:31" x14ac:dyDescent="0.2">
      <c r="B4252" s="14" t="s">
        <v>7651</v>
      </c>
      <c r="C4252" s="33" t="s">
        <v>7650</v>
      </c>
      <c r="D4252" s="16" t="s">
        <v>7647</v>
      </c>
      <c r="E4252" s="103" t="s">
        <v>26</v>
      </c>
      <c r="F4252" s="18" t="s">
        <v>26</v>
      </c>
      <c r="G4252" s="111" t="s">
        <v>590</v>
      </c>
      <c r="H4252" s="102" t="s">
        <v>4511</v>
      </c>
      <c r="I4252" s="21"/>
      <c r="J4252" s="71">
        <v>0.34699999999999998</v>
      </c>
      <c r="K4252" s="21">
        <v>41664</v>
      </c>
      <c r="L4252" s="21">
        <v>12000000</v>
      </c>
      <c r="M4252" s="21"/>
      <c r="N4252" s="21"/>
      <c r="O4252" s="21">
        <v>125</v>
      </c>
      <c r="P4252" s="21">
        <v>250</v>
      </c>
      <c r="Q4252" s="21"/>
      <c r="R4252" s="22">
        <v>5.7249999999999996</v>
      </c>
      <c r="S4252" s="22">
        <v>0</v>
      </c>
      <c r="T4252" s="20" t="s">
        <v>5189</v>
      </c>
      <c r="U4252" s="21"/>
      <c r="V4252" s="21"/>
      <c r="W4252" s="34">
        <v>39155</v>
      </c>
      <c r="X4252" s="34">
        <v>54768</v>
      </c>
      <c r="Y4252" s="109"/>
      <c r="Z4252" s="70" t="s">
        <v>4927</v>
      </c>
      <c r="AA4252" s="20" t="s">
        <v>4926</v>
      </c>
      <c r="AB4252" s="113" t="s">
        <v>6036</v>
      </c>
      <c r="AC4252" s="19"/>
      <c r="AD4252" s="22"/>
      <c r="AE4252" s="31"/>
    </row>
    <row r="4253" spans="2:31" x14ac:dyDescent="0.2">
      <c r="B4253" s="14" t="s">
        <v>7649</v>
      </c>
      <c r="C4253" s="33" t="s">
        <v>7648</v>
      </c>
      <c r="D4253" s="16" t="s">
        <v>7647</v>
      </c>
      <c r="E4253" s="103" t="s">
        <v>26</v>
      </c>
      <c r="F4253" s="18" t="s">
        <v>26</v>
      </c>
      <c r="G4253" s="111" t="s">
        <v>590</v>
      </c>
      <c r="H4253" s="102" t="s">
        <v>4511</v>
      </c>
      <c r="I4253" s="21"/>
      <c r="J4253" s="71">
        <v>0.1</v>
      </c>
      <c r="K4253" s="21">
        <v>4000</v>
      </c>
      <c r="L4253" s="21">
        <v>4000000</v>
      </c>
      <c r="M4253" s="21"/>
      <c r="N4253" s="21"/>
      <c r="O4253" s="21">
        <v>200</v>
      </c>
      <c r="P4253" s="21">
        <v>400</v>
      </c>
      <c r="Q4253" s="21"/>
      <c r="R4253" s="22">
        <v>5.7249999999999996</v>
      </c>
      <c r="S4253" s="22">
        <v>0</v>
      </c>
      <c r="T4253" s="20" t="s">
        <v>5189</v>
      </c>
      <c r="U4253" s="21"/>
      <c r="V4253" s="21"/>
      <c r="W4253" s="34">
        <v>39155</v>
      </c>
      <c r="X4253" s="34">
        <v>54768</v>
      </c>
      <c r="Y4253" s="109"/>
      <c r="Z4253" s="70" t="s">
        <v>4927</v>
      </c>
      <c r="AA4253" s="20" t="s">
        <v>4926</v>
      </c>
      <c r="AB4253" s="113" t="s">
        <v>6036</v>
      </c>
      <c r="AC4253" s="19"/>
      <c r="AD4253" s="22"/>
      <c r="AE4253" s="31"/>
    </row>
    <row r="4254" spans="2:31" x14ac:dyDescent="0.2">
      <c r="B4254" s="14" t="s">
        <v>7646</v>
      </c>
      <c r="C4254" s="33" t="s">
        <v>7645</v>
      </c>
      <c r="D4254" s="16" t="s">
        <v>7642</v>
      </c>
      <c r="E4254" s="103" t="s">
        <v>26</v>
      </c>
      <c r="F4254" s="18" t="s">
        <v>26</v>
      </c>
      <c r="G4254" s="111" t="s">
        <v>6685</v>
      </c>
      <c r="H4254" s="102" t="s">
        <v>611</v>
      </c>
      <c r="I4254" s="21">
        <v>2478346</v>
      </c>
      <c r="J4254" s="71">
        <v>0.76900000000000002</v>
      </c>
      <c r="K4254" s="21">
        <v>1976671</v>
      </c>
      <c r="L4254" s="21"/>
      <c r="M4254" s="21">
        <v>2246516</v>
      </c>
      <c r="N4254" s="21"/>
      <c r="O4254" s="21">
        <v>169004</v>
      </c>
      <c r="P4254" s="21"/>
      <c r="Q4254" s="21"/>
      <c r="R4254" s="22">
        <v>0.14599999999999999</v>
      </c>
      <c r="S4254" s="22">
        <v>11.926</v>
      </c>
      <c r="T4254" s="20" t="s">
        <v>5189</v>
      </c>
      <c r="U4254" s="21">
        <v>31166</v>
      </c>
      <c r="V4254" s="21">
        <v>500045</v>
      </c>
      <c r="W4254" s="34">
        <v>39161</v>
      </c>
      <c r="X4254" s="34">
        <v>54768</v>
      </c>
      <c r="Y4254" s="109"/>
      <c r="Z4254" s="70" t="s">
        <v>4927</v>
      </c>
      <c r="AA4254" s="20" t="s">
        <v>4926</v>
      </c>
      <c r="AB4254" s="113" t="s">
        <v>6036</v>
      </c>
      <c r="AC4254" s="19"/>
      <c r="AD4254" s="22"/>
      <c r="AE4254" s="34">
        <v>46447</v>
      </c>
    </row>
    <row r="4255" spans="2:31" x14ac:dyDescent="0.2">
      <c r="B4255" s="14" t="s">
        <v>7644</v>
      </c>
      <c r="C4255" s="33" t="s">
        <v>7643</v>
      </c>
      <c r="D4255" s="16" t="s">
        <v>7642</v>
      </c>
      <c r="E4255" s="103" t="s">
        <v>26</v>
      </c>
      <c r="F4255" s="18" t="s">
        <v>26</v>
      </c>
      <c r="G4255" s="111" t="s">
        <v>6685</v>
      </c>
      <c r="H4255" s="102" t="s">
        <v>611</v>
      </c>
      <c r="I4255" s="21">
        <v>7491748</v>
      </c>
      <c r="J4255" s="71">
        <v>1.3280000000000001</v>
      </c>
      <c r="K4255" s="21">
        <v>3489534</v>
      </c>
      <c r="L4255" s="21"/>
      <c r="M4255" s="21">
        <v>3143884</v>
      </c>
      <c r="N4255" s="21"/>
      <c r="O4255" s="21">
        <v>-308530</v>
      </c>
      <c r="P4255" s="21"/>
      <c r="Q4255" s="21"/>
      <c r="R4255" s="22">
        <v>0.38400000000000001</v>
      </c>
      <c r="S4255" s="22">
        <v>9.7140000000000004</v>
      </c>
      <c r="T4255" s="20" t="s">
        <v>5189</v>
      </c>
      <c r="U4255" s="21">
        <v>84078</v>
      </c>
      <c r="V4255" s="21">
        <v>1283881</v>
      </c>
      <c r="W4255" s="34">
        <v>39161</v>
      </c>
      <c r="X4255" s="34">
        <v>54768</v>
      </c>
      <c r="Y4255" s="109"/>
      <c r="Z4255" s="70" t="s">
        <v>4927</v>
      </c>
      <c r="AA4255" s="20" t="s">
        <v>4926</v>
      </c>
      <c r="AB4255" s="113" t="s">
        <v>6036</v>
      </c>
      <c r="AC4255" s="19"/>
      <c r="AD4255" s="22"/>
      <c r="AE4255" s="34">
        <v>46447</v>
      </c>
    </row>
    <row r="4256" spans="2:31" x14ac:dyDescent="0.2">
      <c r="B4256" s="14" t="s">
        <v>7641</v>
      </c>
      <c r="C4256" s="33" t="s">
        <v>7640</v>
      </c>
      <c r="D4256" s="16" t="s">
        <v>7639</v>
      </c>
      <c r="E4256" s="103" t="s">
        <v>26</v>
      </c>
      <c r="F4256" s="18" t="s">
        <v>26</v>
      </c>
      <c r="G4256" s="111" t="s">
        <v>6685</v>
      </c>
      <c r="H4256" s="102" t="s">
        <v>323</v>
      </c>
      <c r="I4256" s="21">
        <v>2564145</v>
      </c>
      <c r="J4256" s="71">
        <v>0.379</v>
      </c>
      <c r="K4256" s="21">
        <v>2009378</v>
      </c>
      <c r="L4256" s="21"/>
      <c r="M4256" s="21">
        <v>1995891</v>
      </c>
      <c r="N4256" s="21"/>
      <c r="O4256" s="21">
        <v>-887962</v>
      </c>
      <c r="P4256" s="21">
        <v>11315</v>
      </c>
      <c r="Q4256" s="21"/>
      <c r="R4256" s="22">
        <v>0.16900000000000001</v>
      </c>
      <c r="S4256" s="22">
        <v>5.2859999999999996</v>
      </c>
      <c r="T4256" s="20" t="s">
        <v>5189</v>
      </c>
      <c r="U4256" s="21">
        <v>74842</v>
      </c>
      <c r="V4256" s="21">
        <v>1310332</v>
      </c>
      <c r="W4256" s="34">
        <v>39414</v>
      </c>
      <c r="X4256" s="34">
        <v>52916</v>
      </c>
      <c r="Y4256" s="109"/>
      <c r="Z4256" s="70" t="s">
        <v>4927</v>
      </c>
      <c r="AA4256" s="20" t="s">
        <v>4926</v>
      </c>
      <c r="AB4256" s="113" t="s">
        <v>6036</v>
      </c>
      <c r="AC4256" s="19"/>
      <c r="AD4256" s="22"/>
      <c r="AE4256" s="34">
        <v>41944</v>
      </c>
    </row>
    <row r="4257" spans="2:31" x14ac:dyDescent="0.2">
      <c r="B4257" s="14" t="s">
        <v>7638</v>
      </c>
      <c r="C4257" s="33" t="s">
        <v>7637</v>
      </c>
      <c r="D4257" s="16" t="s">
        <v>7636</v>
      </c>
      <c r="E4257" s="103" t="s">
        <v>26</v>
      </c>
      <c r="F4257" s="18" t="s">
        <v>26</v>
      </c>
      <c r="G4257" s="111" t="s">
        <v>6685</v>
      </c>
      <c r="H4257" s="102" t="s">
        <v>323</v>
      </c>
      <c r="I4257" s="21">
        <v>11974539</v>
      </c>
      <c r="J4257" s="71">
        <v>5.7220000000000004</v>
      </c>
      <c r="K4257" s="21">
        <v>9340129</v>
      </c>
      <c r="L4257" s="21"/>
      <c r="M4257" s="21">
        <v>9160562</v>
      </c>
      <c r="N4257" s="21"/>
      <c r="O4257" s="21">
        <v>-1852936</v>
      </c>
      <c r="P4257" s="21"/>
      <c r="Q4257" s="21"/>
      <c r="R4257" s="22">
        <v>1.47</v>
      </c>
      <c r="S4257" s="22">
        <v>5.98</v>
      </c>
      <c r="T4257" s="20" t="s">
        <v>5189</v>
      </c>
      <c r="U4257" s="21">
        <v>199942</v>
      </c>
      <c r="V4257" s="21">
        <v>2573463</v>
      </c>
      <c r="W4257" s="34">
        <v>40780</v>
      </c>
      <c r="X4257" s="34">
        <v>52702</v>
      </c>
      <c r="Y4257" s="109"/>
      <c r="Z4257" s="70" t="s">
        <v>4927</v>
      </c>
      <c r="AA4257" s="20" t="s">
        <v>4926</v>
      </c>
      <c r="AB4257" s="113" t="s">
        <v>6036</v>
      </c>
      <c r="AC4257" s="19"/>
      <c r="AD4257" s="22"/>
      <c r="AE4257" s="34">
        <v>44256</v>
      </c>
    </row>
    <row r="4258" spans="2:31" x14ac:dyDescent="0.2">
      <c r="B4258" s="14" t="s">
        <v>7635</v>
      </c>
      <c r="C4258" s="33" t="s">
        <v>7634</v>
      </c>
      <c r="D4258" s="16" t="s">
        <v>7633</v>
      </c>
      <c r="E4258" s="103" t="s">
        <v>26</v>
      </c>
      <c r="F4258" s="18" t="s">
        <v>26</v>
      </c>
      <c r="G4258" s="111" t="s">
        <v>6685</v>
      </c>
      <c r="H4258" s="102" t="s">
        <v>611</v>
      </c>
      <c r="I4258" s="21">
        <v>683562</v>
      </c>
      <c r="J4258" s="71">
        <v>0.54100000000000004</v>
      </c>
      <c r="K4258" s="21">
        <v>351806</v>
      </c>
      <c r="L4258" s="21"/>
      <c r="M4258" s="21">
        <v>555580</v>
      </c>
      <c r="N4258" s="21"/>
      <c r="O4258" s="21">
        <v>-648117</v>
      </c>
      <c r="P4258" s="21">
        <v>23655</v>
      </c>
      <c r="Q4258" s="21"/>
      <c r="R4258" s="22">
        <v>1.3640000000000001</v>
      </c>
      <c r="S4258" s="22">
        <v>9.8000000000000004E-2</v>
      </c>
      <c r="T4258" s="20" t="s">
        <v>5189</v>
      </c>
      <c r="U4258" s="21">
        <v>73919</v>
      </c>
      <c r="V4258" s="21">
        <v>1025024</v>
      </c>
      <c r="W4258" s="34">
        <v>37792</v>
      </c>
      <c r="X4258" s="34">
        <v>50566</v>
      </c>
      <c r="Y4258" s="109"/>
      <c r="Z4258" s="70" t="s">
        <v>4927</v>
      </c>
      <c r="AA4258" s="20" t="s">
        <v>4926</v>
      </c>
      <c r="AB4258" s="113" t="s">
        <v>6036</v>
      </c>
      <c r="AC4258" s="19"/>
      <c r="AD4258" s="22"/>
      <c r="AE4258" s="34">
        <v>45323</v>
      </c>
    </row>
    <row r="4259" spans="2:31" x14ac:dyDescent="0.2">
      <c r="B4259" s="14" t="s">
        <v>7632</v>
      </c>
      <c r="C4259" s="33" t="s">
        <v>7631</v>
      </c>
      <c r="D4259" s="16" t="s">
        <v>7628</v>
      </c>
      <c r="E4259" s="103" t="s">
        <v>26</v>
      </c>
      <c r="F4259" s="18" t="s">
        <v>26</v>
      </c>
      <c r="G4259" s="111" t="s">
        <v>6685</v>
      </c>
      <c r="H4259" s="102" t="s">
        <v>323</v>
      </c>
      <c r="I4259" s="21">
        <v>12414434</v>
      </c>
      <c r="J4259" s="71">
        <v>13.824</v>
      </c>
      <c r="K4259" s="21">
        <v>12381680</v>
      </c>
      <c r="L4259" s="21"/>
      <c r="M4259" s="21">
        <v>11673696</v>
      </c>
      <c r="N4259" s="21"/>
      <c r="O4259" s="21">
        <v>-740737</v>
      </c>
      <c r="P4259" s="21"/>
      <c r="Q4259" s="21"/>
      <c r="R4259" s="22">
        <v>2.258</v>
      </c>
      <c r="S4259" s="22">
        <v>5.6390000000000002</v>
      </c>
      <c r="T4259" s="20" t="s">
        <v>5189</v>
      </c>
      <c r="U4259" s="21">
        <v>168508</v>
      </c>
      <c r="V4259" s="21">
        <v>1237581</v>
      </c>
      <c r="W4259" s="34">
        <v>41051</v>
      </c>
      <c r="X4259" s="34">
        <v>53097</v>
      </c>
      <c r="Y4259" s="109"/>
      <c r="Z4259" s="70" t="s">
        <v>4927</v>
      </c>
      <c r="AA4259" s="20" t="s">
        <v>4926</v>
      </c>
      <c r="AB4259" s="113" t="s">
        <v>6036</v>
      </c>
      <c r="AC4259" s="19"/>
      <c r="AD4259" s="22"/>
      <c r="AE4259" s="34">
        <v>44682</v>
      </c>
    </row>
    <row r="4260" spans="2:31" x14ac:dyDescent="0.2">
      <c r="B4260" s="14" t="s">
        <v>7630</v>
      </c>
      <c r="C4260" s="33" t="s">
        <v>7629</v>
      </c>
      <c r="D4260" s="16" t="s">
        <v>7628</v>
      </c>
      <c r="E4260" s="103" t="s">
        <v>26</v>
      </c>
      <c r="F4260" s="18" t="s">
        <v>26</v>
      </c>
      <c r="G4260" s="111" t="s">
        <v>590</v>
      </c>
      <c r="H4260" s="102" t="s">
        <v>4511</v>
      </c>
      <c r="I4260" s="21">
        <v>9179547</v>
      </c>
      <c r="J4260" s="71">
        <v>108.40600000000001</v>
      </c>
      <c r="K4260" s="21">
        <v>9756531</v>
      </c>
      <c r="L4260" s="21">
        <v>9000000</v>
      </c>
      <c r="M4260" s="21">
        <v>9170003</v>
      </c>
      <c r="N4260" s="21"/>
      <c r="O4260" s="21">
        <v>-9544</v>
      </c>
      <c r="P4260" s="21"/>
      <c r="Q4260" s="21"/>
      <c r="R4260" s="22">
        <v>3.9119999999999999</v>
      </c>
      <c r="S4260" s="22">
        <v>3.6819999999999999</v>
      </c>
      <c r="T4260" s="20" t="s">
        <v>5189</v>
      </c>
      <c r="U4260" s="21">
        <v>29340</v>
      </c>
      <c r="V4260" s="21">
        <v>205380</v>
      </c>
      <c r="W4260" s="34">
        <v>41047</v>
      </c>
      <c r="X4260" s="34">
        <v>53097</v>
      </c>
      <c r="Y4260" s="109"/>
      <c r="Z4260" s="70" t="s">
        <v>4927</v>
      </c>
      <c r="AA4260" s="20" t="s">
        <v>4926</v>
      </c>
      <c r="AB4260" s="113" t="s">
        <v>6036</v>
      </c>
      <c r="AC4260" s="19"/>
      <c r="AD4260" s="22"/>
      <c r="AE4260" s="34">
        <v>44682</v>
      </c>
    </row>
    <row r="4261" spans="2:31" x14ac:dyDescent="0.2">
      <c r="B4261" s="14" t="s">
        <v>7627</v>
      </c>
      <c r="C4261" s="33" t="s">
        <v>7626</v>
      </c>
      <c r="D4261" s="16" t="s">
        <v>7625</v>
      </c>
      <c r="E4261" s="103" t="s">
        <v>26</v>
      </c>
      <c r="F4261" s="18" t="s">
        <v>26</v>
      </c>
      <c r="G4261" s="111" t="s">
        <v>6685</v>
      </c>
      <c r="H4261" s="102" t="s">
        <v>323</v>
      </c>
      <c r="I4261" s="21">
        <v>6977877</v>
      </c>
      <c r="J4261" s="71">
        <v>12.635</v>
      </c>
      <c r="K4261" s="21">
        <v>6917609</v>
      </c>
      <c r="L4261" s="21"/>
      <c r="M4261" s="21">
        <v>6735255</v>
      </c>
      <c r="N4261" s="21"/>
      <c r="O4261" s="21">
        <v>-242623</v>
      </c>
      <c r="P4261" s="21"/>
      <c r="Q4261" s="21"/>
      <c r="R4261" s="22">
        <v>1.97</v>
      </c>
      <c r="S4261" s="22">
        <v>4.9939999999999998</v>
      </c>
      <c r="T4261" s="20" t="s">
        <v>5189</v>
      </c>
      <c r="U4261" s="21">
        <v>89893</v>
      </c>
      <c r="V4261" s="21">
        <v>375452</v>
      </c>
      <c r="W4261" s="34">
        <v>41130</v>
      </c>
      <c r="X4261" s="34">
        <v>53189</v>
      </c>
      <c r="Y4261" s="109"/>
      <c r="Z4261" s="70" t="s">
        <v>4927</v>
      </c>
      <c r="AA4261" s="20" t="s">
        <v>4926</v>
      </c>
      <c r="AB4261" s="113" t="s">
        <v>6036</v>
      </c>
      <c r="AC4261" s="19"/>
      <c r="AD4261" s="22"/>
      <c r="AE4261" s="34">
        <v>44743</v>
      </c>
    </row>
    <row r="4262" spans="2:31" x14ac:dyDescent="0.2">
      <c r="B4262" s="14" t="s">
        <v>7624</v>
      </c>
      <c r="C4262" s="33" t="s">
        <v>7623</v>
      </c>
      <c r="D4262" s="16" t="s">
        <v>7622</v>
      </c>
      <c r="E4262" s="103" t="s">
        <v>5057</v>
      </c>
      <c r="F4262" s="18" t="s">
        <v>26</v>
      </c>
      <c r="G4262" s="111" t="s">
        <v>590</v>
      </c>
      <c r="H4262" s="102" t="s">
        <v>4511</v>
      </c>
      <c r="I4262" s="21">
        <v>8949375</v>
      </c>
      <c r="J4262" s="71">
        <v>111.711</v>
      </c>
      <c r="K4262" s="21">
        <v>10053990</v>
      </c>
      <c r="L4262" s="21">
        <v>9000000</v>
      </c>
      <c r="M4262" s="21">
        <v>8957289</v>
      </c>
      <c r="N4262" s="21"/>
      <c r="O4262" s="21">
        <v>4167</v>
      </c>
      <c r="P4262" s="21"/>
      <c r="Q4262" s="21"/>
      <c r="R4262" s="22">
        <v>5.3419999999999996</v>
      </c>
      <c r="S4262" s="22">
        <v>5.4770000000000003</v>
      </c>
      <c r="T4262" s="20" t="s">
        <v>5189</v>
      </c>
      <c r="U4262" s="21">
        <v>40065</v>
      </c>
      <c r="V4262" s="21">
        <v>480780</v>
      </c>
      <c r="W4262" s="34">
        <v>40700</v>
      </c>
      <c r="X4262" s="34">
        <v>52580</v>
      </c>
      <c r="Y4262" s="109"/>
      <c r="Z4262" s="70" t="s">
        <v>4927</v>
      </c>
      <c r="AA4262" s="20" t="s">
        <v>4926</v>
      </c>
      <c r="AB4262" s="113" t="s">
        <v>6036</v>
      </c>
      <c r="AC4262" s="19"/>
      <c r="AD4262" s="22"/>
      <c r="AE4262" s="34">
        <v>42736</v>
      </c>
    </row>
    <row r="4263" spans="2:31" x14ac:dyDescent="0.2">
      <c r="B4263" s="14" t="s">
        <v>7621</v>
      </c>
      <c r="C4263" s="33" t="s">
        <v>7620</v>
      </c>
      <c r="D4263" s="16" t="s">
        <v>7619</v>
      </c>
      <c r="E4263" s="103" t="s">
        <v>5057</v>
      </c>
      <c r="F4263" s="18" t="s">
        <v>26</v>
      </c>
      <c r="G4263" s="111" t="s">
        <v>590</v>
      </c>
      <c r="H4263" s="102" t="s">
        <v>4511</v>
      </c>
      <c r="I4263" s="21">
        <v>14030859</v>
      </c>
      <c r="J4263" s="71">
        <v>115.998</v>
      </c>
      <c r="K4263" s="21">
        <v>15079675</v>
      </c>
      <c r="L4263" s="21">
        <v>13000000</v>
      </c>
      <c r="M4263" s="21">
        <v>13734962</v>
      </c>
      <c r="N4263" s="21"/>
      <c r="O4263" s="21">
        <v>-167100</v>
      </c>
      <c r="P4263" s="21"/>
      <c r="Q4263" s="21"/>
      <c r="R4263" s="22">
        <v>5.6950000000000003</v>
      </c>
      <c r="S4263" s="22">
        <v>4.2050000000000001</v>
      </c>
      <c r="T4263" s="20" t="s">
        <v>5189</v>
      </c>
      <c r="U4263" s="21">
        <v>61691</v>
      </c>
      <c r="V4263" s="21">
        <v>740290</v>
      </c>
      <c r="W4263" s="34">
        <v>40596</v>
      </c>
      <c r="X4263" s="34">
        <v>54529</v>
      </c>
      <c r="Y4263" s="109"/>
      <c r="Z4263" s="70" t="s">
        <v>4927</v>
      </c>
      <c r="AA4263" s="20" t="s">
        <v>4926</v>
      </c>
      <c r="AB4263" s="113" t="s">
        <v>6036</v>
      </c>
      <c r="AC4263" s="19"/>
      <c r="AD4263" s="22"/>
      <c r="AE4263" s="34">
        <v>42826</v>
      </c>
    </row>
    <row r="4264" spans="2:31" x14ac:dyDescent="0.2">
      <c r="B4264" s="14" t="s">
        <v>7618</v>
      </c>
      <c r="C4264" s="33" t="s">
        <v>7617</v>
      </c>
      <c r="D4264" s="16" t="s">
        <v>7616</v>
      </c>
      <c r="E4264" s="103" t="s">
        <v>26</v>
      </c>
      <c r="F4264" s="18" t="s">
        <v>26</v>
      </c>
      <c r="G4264" s="111" t="s">
        <v>590</v>
      </c>
      <c r="H4264" s="102" t="s">
        <v>4511</v>
      </c>
      <c r="I4264" s="21">
        <v>4895898</v>
      </c>
      <c r="J4264" s="71">
        <v>111.119</v>
      </c>
      <c r="K4264" s="21">
        <v>5555930</v>
      </c>
      <c r="L4264" s="21">
        <v>5000000</v>
      </c>
      <c r="M4264" s="21">
        <v>4930376</v>
      </c>
      <c r="N4264" s="21"/>
      <c r="O4264" s="21">
        <v>12631</v>
      </c>
      <c r="P4264" s="21"/>
      <c r="Q4264" s="21"/>
      <c r="R4264" s="22">
        <v>5.383</v>
      </c>
      <c r="S4264" s="22">
        <v>5.798</v>
      </c>
      <c r="T4264" s="20" t="s">
        <v>5189</v>
      </c>
      <c r="U4264" s="21">
        <v>22429</v>
      </c>
      <c r="V4264" s="21">
        <v>269150</v>
      </c>
      <c r="W4264" s="34">
        <v>40290</v>
      </c>
      <c r="X4264" s="34">
        <v>51181</v>
      </c>
      <c r="Y4264" s="109"/>
      <c r="Z4264" s="70" t="s">
        <v>4927</v>
      </c>
      <c r="AA4264" s="20" t="s">
        <v>4926</v>
      </c>
      <c r="AB4264" s="113" t="s">
        <v>6036</v>
      </c>
      <c r="AC4264" s="19"/>
      <c r="AD4264" s="22"/>
      <c r="AE4264" s="34">
        <v>42675</v>
      </c>
    </row>
    <row r="4265" spans="2:31" x14ac:dyDescent="0.2">
      <c r="B4265" s="14" t="s">
        <v>7615</v>
      </c>
      <c r="C4265" s="33" t="s">
        <v>7614</v>
      </c>
      <c r="D4265" s="16" t="s">
        <v>7613</v>
      </c>
      <c r="E4265" s="103" t="s">
        <v>26</v>
      </c>
      <c r="F4265" s="18" t="s">
        <v>26</v>
      </c>
      <c r="G4265" s="111" t="s">
        <v>590</v>
      </c>
      <c r="H4265" s="102" t="s">
        <v>4511</v>
      </c>
      <c r="I4265" s="21">
        <v>17986246</v>
      </c>
      <c r="J4265" s="71">
        <v>114.934</v>
      </c>
      <c r="K4265" s="21">
        <v>19734236</v>
      </c>
      <c r="L4265" s="21">
        <v>17170000</v>
      </c>
      <c r="M4265" s="21">
        <v>17748679</v>
      </c>
      <c r="N4265" s="21"/>
      <c r="O4265" s="21">
        <v>-138238</v>
      </c>
      <c r="P4265" s="21"/>
      <c r="Q4265" s="21"/>
      <c r="R4265" s="22">
        <v>5.3419999999999996</v>
      </c>
      <c r="S4265" s="22">
        <v>4.4039999999999999</v>
      </c>
      <c r="T4265" s="20" t="s">
        <v>5189</v>
      </c>
      <c r="U4265" s="21">
        <v>76435</v>
      </c>
      <c r="V4265" s="21">
        <v>917221</v>
      </c>
      <c r="W4265" s="34">
        <v>40627</v>
      </c>
      <c r="X4265" s="34">
        <v>52580</v>
      </c>
      <c r="Y4265" s="109"/>
      <c r="Z4265" s="70" t="s">
        <v>4927</v>
      </c>
      <c r="AA4265" s="20" t="s">
        <v>4926</v>
      </c>
      <c r="AB4265" s="113" t="s">
        <v>6036</v>
      </c>
      <c r="AC4265" s="19"/>
      <c r="AD4265" s="22"/>
      <c r="AE4265" s="34">
        <v>42736</v>
      </c>
    </row>
    <row r="4266" spans="2:31" x14ac:dyDescent="0.2">
      <c r="B4266" s="14" t="s">
        <v>7612</v>
      </c>
      <c r="C4266" s="33" t="s">
        <v>7611</v>
      </c>
      <c r="D4266" s="16" t="s">
        <v>7610</v>
      </c>
      <c r="E4266" s="103" t="s">
        <v>26</v>
      </c>
      <c r="F4266" s="18" t="s">
        <v>26</v>
      </c>
      <c r="G4266" s="111" t="s">
        <v>590</v>
      </c>
      <c r="H4266" s="102" t="s">
        <v>4511</v>
      </c>
      <c r="I4266" s="21">
        <v>9685156</v>
      </c>
      <c r="J4266" s="71">
        <v>111.11499999999999</v>
      </c>
      <c r="K4266" s="21">
        <v>11111530</v>
      </c>
      <c r="L4266" s="21">
        <v>10000000</v>
      </c>
      <c r="M4266" s="21">
        <v>9792172</v>
      </c>
      <c r="N4266" s="21"/>
      <c r="O4266" s="21">
        <v>40141</v>
      </c>
      <c r="P4266" s="21"/>
      <c r="Q4266" s="21"/>
      <c r="R4266" s="22">
        <v>5.383</v>
      </c>
      <c r="S4266" s="22">
        <v>6.0030000000000001</v>
      </c>
      <c r="T4266" s="20" t="s">
        <v>5189</v>
      </c>
      <c r="U4266" s="21">
        <v>44858</v>
      </c>
      <c r="V4266" s="21">
        <v>538300</v>
      </c>
      <c r="W4266" s="34">
        <v>40273</v>
      </c>
      <c r="X4266" s="34">
        <v>51181</v>
      </c>
      <c r="Y4266" s="109"/>
      <c r="Z4266" s="70" t="s">
        <v>4927</v>
      </c>
      <c r="AA4266" s="20" t="s">
        <v>4926</v>
      </c>
      <c r="AB4266" s="113" t="s">
        <v>6036</v>
      </c>
      <c r="AC4266" s="19"/>
      <c r="AD4266" s="22"/>
      <c r="AE4266" s="34">
        <v>42705</v>
      </c>
    </row>
    <row r="4267" spans="2:31" x14ac:dyDescent="0.2">
      <c r="B4267" s="14" t="s">
        <v>7609</v>
      </c>
      <c r="C4267" s="33" t="s">
        <v>7608</v>
      </c>
      <c r="D4267" s="16" t="s">
        <v>7607</v>
      </c>
      <c r="E4267" s="103" t="s">
        <v>26</v>
      </c>
      <c r="F4267" s="18" t="s">
        <v>26</v>
      </c>
      <c r="G4267" s="111" t="s">
        <v>6685</v>
      </c>
      <c r="H4267" s="102" t="s">
        <v>323</v>
      </c>
      <c r="I4267" s="21">
        <v>7381973</v>
      </c>
      <c r="J4267" s="71">
        <v>0.40699999999999997</v>
      </c>
      <c r="K4267" s="21">
        <v>2025776</v>
      </c>
      <c r="L4267" s="21"/>
      <c r="M4267" s="21">
        <v>2037663</v>
      </c>
      <c r="N4267" s="21"/>
      <c r="O4267" s="21">
        <v>-2464074</v>
      </c>
      <c r="P4267" s="21"/>
      <c r="Q4267" s="21"/>
      <c r="R4267" s="22">
        <v>0.48499999999999999</v>
      </c>
      <c r="S4267" s="22">
        <v>2.9660000000000002</v>
      </c>
      <c r="T4267" s="20" t="s">
        <v>5189</v>
      </c>
      <c r="U4267" s="21">
        <v>201492</v>
      </c>
      <c r="V4267" s="21">
        <v>2898096</v>
      </c>
      <c r="W4267" s="34">
        <v>40242</v>
      </c>
      <c r="X4267" s="34">
        <v>54346</v>
      </c>
      <c r="Y4267" s="109"/>
      <c r="Z4267" s="70" t="s">
        <v>4927</v>
      </c>
      <c r="AA4267" s="20" t="s">
        <v>4926</v>
      </c>
      <c r="AB4267" s="113" t="s">
        <v>6036</v>
      </c>
      <c r="AC4267" s="19"/>
      <c r="AD4267" s="22"/>
      <c r="AE4267" s="34">
        <v>41548</v>
      </c>
    </row>
    <row r="4268" spans="2:31" x14ac:dyDescent="0.2">
      <c r="B4268" s="14" t="s">
        <v>7606</v>
      </c>
      <c r="C4268" s="33" t="s">
        <v>7605</v>
      </c>
      <c r="D4268" s="16" t="s">
        <v>7601</v>
      </c>
      <c r="E4268" s="103" t="s">
        <v>26</v>
      </c>
      <c r="F4268" s="18" t="s">
        <v>26</v>
      </c>
      <c r="G4268" s="111" t="s">
        <v>6685</v>
      </c>
      <c r="H4268" s="102" t="s">
        <v>7604</v>
      </c>
      <c r="I4268" s="21">
        <v>354</v>
      </c>
      <c r="J4268" s="71">
        <v>1E-3</v>
      </c>
      <c r="K4268" s="21">
        <v>1</v>
      </c>
      <c r="L4268" s="21"/>
      <c r="M4268" s="21">
        <v>408</v>
      </c>
      <c r="N4268" s="21">
        <v>95</v>
      </c>
      <c r="O4268" s="21">
        <v>-297</v>
      </c>
      <c r="P4268" s="21">
        <v>5</v>
      </c>
      <c r="Q4268" s="21"/>
      <c r="R4268" s="22">
        <v>1.044</v>
      </c>
      <c r="S4268" s="22">
        <v>-117.38</v>
      </c>
      <c r="T4268" s="20" t="s">
        <v>5189</v>
      </c>
      <c r="U4268" s="21">
        <v>65</v>
      </c>
      <c r="V4268" s="21">
        <v>1057</v>
      </c>
      <c r="W4268" s="34">
        <v>36511</v>
      </c>
      <c r="X4268" s="34">
        <v>47471</v>
      </c>
      <c r="Y4268" s="109"/>
      <c r="Z4268" s="70" t="s">
        <v>4927</v>
      </c>
      <c r="AA4268" s="20" t="s">
        <v>4926</v>
      </c>
      <c r="AB4268" s="113" t="s">
        <v>6036</v>
      </c>
      <c r="AC4268" s="19"/>
      <c r="AD4268" s="22"/>
      <c r="AE4268" s="34">
        <v>41487</v>
      </c>
    </row>
    <row r="4269" spans="2:31" x14ac:dyDescent="0.2">
      <c r="B4269" s="14" t="s">
        <v>7603</v>
      </c>
      <c r="C4269" s="33" t="s">
        <v>7602</v>
      </c>
      <c r="D4269" s="16" t="s">
        <v>7601</v>
      </c>
      <c r="E4269" s="103" t="s">
        <v>26</v>
      </c>
      <c r="F4269" s="18" t="s">
        <v>26</v>
      </c>
      <c r="G4269" s="111" t="s">
        <v>6685</v>
      </c>
      <c r="H4269" s="102" t="s">
        <v>503</v>
      </c>
      <c r="I4269" s="21">
        <v>371445</v>
      </c>
      <c r="J4269" s="71">
        <v>1.331</v>
      </c>
      <c r="K4269" s="21">
        <v>524734</v>
      </c>
      <c r="L4269" s="21"/>
      <c r="M4269" s="21">
        <v>357808</v>
      </c>
      <c r="N4269" s="21"/>
      <c r="O4269" s="21">
        <v>-28094</v>
      </c>
      <c r="P4269" s="21">
        <v>1346</v>
      </c>
      <c r="Q4269" s="21"/>
      <c r="R4269" s="22">
        <v>0.41399999999999998</v>
      </c>
      <c r="S4269" s="22">
        <v>25.89</v>
      </c>
      <c r="T4269" s="20" t="s">
        <v>5189</v>
      </c>
      <c r="U4269" s="21">
        <v>13589</v>
      </c>
      <c r="V4269" s="21">
        <v>174012</v>
      </c>
      <c r="W4269" s="34">
        <v>36628</v>
      </c>
      <c r="X4269" s="34">
        <v>47805</v>
      </c>
      <c r="Y4269" s="109"/>
      <c r="Z4269" s="70" t="s">
        <v>4927</v>
      </c>
      <c r="AA4269" s="20" t="s">
        <v>4926</v>
      </c>
      <c r="AB4269" s="113" t="s">
        <v>6036</v>
      </c>
      <c r="AC4269" s="19"/>
      <c r="AD4269" s="22"/>
      <c r="AE4269" s="34">
        <v>45017</v>
      </c>
    </row>
    <row r="4270" spans="2:31" x14ac:dyDescent="0.2">
      <c r="B4270" s="14" t="s">
        <v>7600</v>
      </c>
      <c r="C4270" s="33" t="s">
        <v>7599</v>
      </c>
      <c r="D4270" s="16" t="s">
        <v>7593</v>
      </c>
      <c r="E4270" s="103" t="s">
        <v>26</v>
      </c>
      <c r="F4270" s="18" t="s">
        <v>26</v>
      </c>
      <c r="G4270" s="111" t="s">
        <v>590</v>
      </c>
      <c r="H4270" s="102" t="s">
        <v>4511</v>
      </c>
      <c r="I4270" s="21">
        <v>21088084</v>
      </c>
      <c r="J4270" s="71">
        <v>117.816</v>
      </c>
      <c r="K4270" s="21">
        <v>25507186</v>
      </c>
      <c r="L4270" s="21">
        <v>21650000</v>
      </c>
      <c r="M4270" s="21">
        <v>21316665</v>
      </c>
      <c r="N4270" s="21"/>
      <c r="O4270" s="21">
        <v>80711</v>
      </c>
      <c r="P4270" s="21"/>
      <c r="Q4270" s="21"/>
      <c r="R4270" s="22">
        <v>5.702</v>
      </c>
      <c r="S4270" s="22">
        <v>6.2359999999999998</v>
      </c>
      <c r="T4270" s="20" t="s">
        <v>5189</v>
      </c>
      <c r="U4270" s="21">
        <v>102874</v>
      </c>
      <c r="V4270" s="21">
        <v>1254234</v>
      </c>
      <c r="W4270" s="34">
        <v>39682</v>
      </c>
      <c r="X4270" s="34">
        <v>54767</v>
      </c>
      <c r="Y4270" s="109"/>
      <c r="Z4270" s="70" t="s">
        <v>4927</v>
      </c>
      <c r="AA4270" s="20" t="s">
        <v>4926</v>
      </c>
      <c r="AB4270" s="113" t="s">
        <v>6036</v>
      </c>
      <c r="AC4270" s="19"/>
      <c r="AD4270" s="22"/>
      <c r="AE4270" s="34">
        <v>42887</v>
      </c>
    </row>
    <row r="4271" spans="2:31" x14ac:dyDescent="0.2">
      <c r="B4271" s="14" t="s">
        <v>7598</v>
      </c>
      <c r="C4271" s="33" t="s">
        <v>7597</v>
      </c>
      <c r="D4271" s="16" t="s">
        <v>7596</v>
      </c>
      <c r="E4271" s="103" t="s">
        <v>26</v>
      </c>
      <c r="F4271" s="18" t="s">
        <v>26</v>
      </c>
      <c r="G4271" s="111" t="s">
        <v>590</v>
      </c>
      <c r="H4271" s="102" t="s">
        <v>6706</v>
      </c>
      <c r="I4271" s="21">
        <v>28797102</v>
      </c>
      <c r="J4271" s="71">
        <v>26.108000000000001</v>
      </c>
      <c r="K4271" s="21">
        <v>7832340</v>
      </c>
      <c r="L4271" s="21">
        <v>30000000</v>
      </c>
      <c r="M4271" s="21">
        <v>7832340</v>
      </c>
      <c r="N4271" s="21">
        <v>-3731137</v>
      </c>
      <c r="O4271" s="21">
        <v>52417</v>
      </c>
      <c r="P4271" s="21"/>
      <c r="Q4271" s="21"/>
      <c r="R4271" s="22">
        <v>5.702</v>
      </c>
      <c r="S4271" s="22">
        <v>6.1920000000000002</v>
      </c>
      <c r="T4271" s="20" t="s">
        <v>5189</v>
      </c>
      <c r="U4271" s="21">
        <v>142551</v>
      </c>
      <c r="V4271" s="21">
        <v>1737968</v>
      </c>
      <c r="W4271" s="34">
        <v>39288</v>
      </c>
      <c r="X4271" s="34">
        <v>54767</v>
      </c>
      <c r="Y4271" s="109"/>
      <c r="Z4271" s="70" t="s">
        <v>4927</v>
      </c>
      <c r="AA4271" s="20" t="s">
        <v>4926</v>
      </c>
      <c r="AB4271" s="113" t="s">
        <v>6036</v>
      </c>
      <c r="AC4271" s="19"/>
      <c r="AD4271" s="22"/>
      <c r="AE4271" s="34">
        <v>43435</v>
      </c>
    </row>
    <row r="4272" spans="2:31" x14ac:dyDescent="0.2">
      <c r="B4272" s="14" t="s">
        <v>7595</v>
      </c>
      <c r="C4272" s="33" t="s">
        <v>7594</v>
      </c>
      <c r="D4272" s="16" t="s">
        <v>7593</v>
      </c>
      <c r="E4272" s="103" t="s">
        <v>26</v>
      </c>
      <c r="F4272" s="18" t="s">
        <v>26</v>
      </c>
      <c r="G4272" s="111" t="s">
        <v>6685</v>
      </c>
      <c r="H4272" s="102" t="s">
        <v>323</v>
      </c>
      <c r="I4272" s="21">
        <v>5019352</v>
      </c>
      <c r="J4272" s="71">
        <v>13.388</v>
      </c>
      <c r="K4272" s="21">
        <v>4966148</v>
      </c>
      <c r="L4272" s="21"/>
      <c r="M4272" s="21">
        <v>4875338</v>
      </c>
      <c r="N4272" s="21"/>
      <c r="O4272" s="21">
        <v>-144014</v>
      </c>
      <c r="P4272" s="21"/>
      <c r="Q4272" s="21"/>
      <c r="R4272" s="22">
        <v>2.2629999999999999</v>
      </c>
      <c r="S4272" s="22">
        <v>4.5789999999999997</v>
      </c>
      <c r="T4272" s="20" t="s">
        <v>5189</v>
      </c>
      <c r="U4272" s="21">
        <v>69939</v>
      </c>
      <c r="V4272" s="21">
        <v>215221</v>
      </c>
      <c r="W4272" s="34">
        <v>41162</v>
      </c>
      <c r="X4272" s="34">
        <v>53215</v>
      </c>
      <c r="Y4272" s="109"/>
      <c r="Z4272" s="70" t="s">
        <v>4927</v>
      </c>
      <c r="AA4272" s="20" t="s">
        <v>4926</v>
      </c>
      <c r="AB4272" s="113" t="s">
        <v>6036</v>
      </c>
      <c r="AC4272" s="19"/>
      <c r="AD4272" s="22"/>
      <c r="AE4272" s="34">
        <v>44743</v>
      </c>
    </row>
    <row r="4273" spans="2:31" x14ac:dyDescent="0.2">
      <c r="B4273" s="14" t="s">
        <v>7592</v>
      </c>
      <c r="C4273" s="33" t="s">
        <v>7591</v>
      </c>
      <c r="D4273" s="16" t="s">
        <v>7588</v>
      </c>
      <c r="E4273" s="103" t="s">
        <v>26</v>
      </c>
      <c r="F4273" s="18" t="s">
        <v>5793</v>
      </c>
      <c r="G4273" s="111" t="s">
        <v>590</v>
      </c>
      <c r="H4273" s="102" t="s">
        <v>5570</v>
      </c>
      <c r="I4273" s="21">
        <v>2800000</v>
      </c>
      <c r="J4273" s="71">
        <v>91.34</v>
      </c>
      <c r="K4273" s="21">
        <v>2557520</v>
      </c>
      <c r="L4273" s="21">
        <v>2800000</v>
      </c>
      <c r="M4273" s="21">
        <v>2800000</v>
      </c>
      <c r="N4273" s="21"/>
      <c r="O4273" s="21"/>
      <c r="P4273" s="21"/>
      <c r="Q4273" s="21"/>
      <c r="R4273" s="22">
        <v>0.81100000000000005</v>
      </c>
      <c r="S4273" s="22">
        <v>1.5409999999999999</v>
      </c>
      <c r="T4273" s="20" t="s">
        <v>5189</v>
      </c>
      <c r="U4273" s="21">
        <v>757</v>
      </c>
      <c r="V4273" s="21">
        <v>23959</v>
      </c>
      <c r="W4273" s="34">
        <v>39142</v>
      </c>
      <c r="X4273" s="34">
        <v>54788</v>
      </c>
      <c r="Y4273" s="109"/>
      <c r="Z4273" s="70" t="s">
        <v>5188</v>
      </c>
      <c r="AA4273" s="20" t="s">
        <v>26</v>
      </c>
      <c r="AB4273" s="113" t="s">
        <v>6036</v>
      </c>
      <c r="AC4273" s="19"/>
      <c r="AD4273" s="22"/>
      <c r="AE4273" s="34">
        <v>42906</v>
      </c>
    </row>
    <row r="4274" spans="2:31" x14ac:dyDescent="0.2">
      <c r="B4274" s="14" t="s">
        <v>7590</v>
      </c>
      <c r="C4274" s="33" t="s">
        <v>7589</v>
      </c>
      <c r="D4274" s="16" t="s">
        <v>7588</v>
      </c>
      <c r="E4274" s="103" t="s">
        <v>26</v>
      </c>
      <c r="F4274" s="18" t="s">
        <v>5793</v>
      </c>
      <c r="G4274" s="111" t="s">
        <v>590</v>
      </c>
      <c r="H4274" s="102" t="s">
        <v>5570</v>
      </c>
      <c r="I4274" s="21">
        <v>1750000</v>
      </c>
      <c r="J4274" s="71">
        <v>87.31</v>
      </c>
      <c r="K4274" s="21">
        <v>1527925</v>
      </c>
      <c r="L4274" s="21">
        <v>1750000</v>
      </c>
      <c r="M4274" s="21">
        <v>1750000</v>
      </c>
      <c r="N4274" s="21"/>
      <c r="O4274" s="21"/>
      <c r="P4274" s="21"/>
      <c r="Q4274" s="21"/>
      <c r="R4274" s="22">
        <v>1.7609999999999999</v>
      </c>
      <c r="S4274" s="22">
        <v>2.5169999999999999</v>
      </c>
      <c r="T4274" s="20" t="s">
        <v>5189</v>
      </c>
      <c r="U4274" s="21">
        <v>1027</v>
      </c>
      <c r="V4274" s="21">
        <v>31877</v>
      </c>
      <c r="W4274" s="34">
        <v>39142</v>
      </c>
      <c r="X4274" s="34">
        <v>54788</v>
      </c>
      <c r="Y4274" s="109"/>
      <c r="Z4274" s="70" t="s">
        <v>5188</v>
      </c>
      <c r="AA4274" s="20" t="s">
        <v>26</v>
      </c>
      <c r="AB4274" s="113" t="s">
        <v>6036</v>
      </c>
      <c r="AC4274" s="19"/>
      <c r="AD4274" s="22"/>
      <c r="AE4274" s="34">
        <v>43122</v>
      </c>
    </row>
    <row r="4275" spans="2:31" x14ac:dyDescent="0.2">
      <c r="B4275" s="14" t="s">
        <v>7587</v>
      </c>
      <c r="C4275" s="33" t="s">
        <v>7586</v>
      </c>
      <c r="D4275" s="16" t="s">
        <v>6679</v>
      </c>
      <c r="E4275" s="103" t="s">
        <v>26</v>
      </c>
      <c r="F4275" s="18" t="s">
        <v>5793</v>
      </c>
      <c r="G4275" s="111" t="s">
        <v>590</v>
      </c>
      <c r="H4275" s="102" t="s">
        <v>6667</v>
      </c>
      <c r="I4275" s="21">
        <v>5260517</v>
      </c>
      <c r="J4275" s="71">
        <v>75.260000000000005</v>
      </c>
      <c r="K4275" s="21">
        <v>4026410</v>
      </c>
      <c r="L4275" s="21">
        <v>5350000</v>
      </c>
      <c r="M4275" s="21">
        <v>5265963</v>
      </c>
      <c r="N4275" s="21"/>
      <c r="O4275" s="21">
        <v>5445</v>
      </c>
      <c r="P4275" s="21">
        <v>89483</v>
      </c>
      <c r="Q4275" s="21"/>
      <c r="R4275" s="22">
        <v>2.0310000000000001</v>
      </c>
      <c r="S4275" s="22">
        <v>2.2650000000000001</v>
      </c>
      <c r="T4275" s="20" t="s">
        <v>5189</v>
      </c>
      <c r="U4275" s="21">
        <v>3621</v>
      </c>
      <c r="V4275" s="21">
        <v>112137</v>
      </c>
      <c r="W4275" s="34">
        <v>39295</v>
      </c>
      <c r="X4275" s="34">
        <v>55243</v>
      </c>
      <c r="Y4275" s="109"/>
      <c r="Z4275" s="70" t="s">
        <v>5188</v>
      </c>
      <c r="AA4275" s="20" t="s">
        <v>26</v>
      </c>
      <c r="AB4275" s="113" t="s">
        <v>6036</v>
      </c>
      <c r="AC4275" s="19"/>
      <c r="AD4275" s="22"/>
      <c r="AE4275" s="34">
        <v>49876</v>
      </c>
    </row>
    <row r="4276" spans="2:31" x14ac:dyDescent="0.2">
      <c r="B4276" s="14" t="s">
        <v>7585</v>
      </c>
      <c r="C4276" s="33" t="s">
        <v>7584</v>
      </c>
      <c r="D4276" s="16" t="s">
        <v>7583</v>
      </c>
      <c r="E4276" s="103" t="s">
        <v>5057</v>
      </c>
      <c r="F4276" s="18" t="s">
        <v>26</v>
      </c>
      <c r="G4276" s="111" t="s">
        <v>590</v>
      </c>
      <c r="H4276" s="102" t="s">
        <v>4511</v>
      </c>
      <c r="I4276" s="21">
        <v>8921250</v>
      </c>
      <c r="J4276" s="71">
        <v>112.05</v>
      </c>
      <c r="K4276" s="21">
        <v>8963976</v>
      </c>
      <c r="L4276" s="21">
        <v>8000000</v>
      </c>
      <c r="M4276" s="21">
        <v>8910350</v>
      </c>
      <c r="N4276" s="21"/>
      <c r="O4276" s="21">
        <v>-10900</v>
      </c>
      <c r="P4276" s="21"/>
      <c r="Q4276" s="21"/>
      <c r="R4276" s="22">
        <v>5.5259999999999998</v>
      </c>
      <c r="S4276" s="22">
        <v>2.6520000000000001</v>
      </c>
      <c r="T4276" s="20" t="s">
        <v>5189</v>
      </c>
      <c r="U4276" s="21">
        <v>36840</v>
      </c>
      <c r="V4276" s="21"/>
      <c r="W4276" s="34">
        <v>41250</v>
      </c>
      <c r="X4276" s="34">
        <v>53797</v>
      </c>
      <c r="Y4276" s="109"/>
      <c r="Z4276" s="70" t="s">
        <v>4927</v>
      </c>
      <c r="AA4276" s="20" t="s">
        <v>4926</v>
      </c>
      <c r="AB4276" s="113" t="s">
        <v>6036</v>
      </c>
      <c r="AC4276" s="19"/>
      <c r="AD4276" s="22"/>
      <c r="AE4276" s="34">
        <v>42826</v>
      </c>
    </row>
    <row r="4277" spans="2:31" x14ac:dyDescent="0.2">
      <c r="B4277" s="14" t="s">
        <v>7582</v>
      </c>
      <c r="C4277" s="33" t="s">
        <v>7581</v>
      </c>
      <c r="D4277" s="16" t="s">
        <v>7580</v>
      </c>
      <c r="E4277" s="103" t="s">
        <v>26</v>
      </c>
      <c r="F4277" s="18" t="s">
        <v>26</v>
      </c>
      <c r="G4277" s="111" t="s">
        <v>6685</v>
      </c>
      <c r="H4277" s="102" t="s">
        <v>503</v>
      </c>
      <c r="I4277" s="21">
        <v>90647</v>
      </c>
      <c r="J4277" s="71">
        <v>1.077</v>
      </c>
      <c r="K4277" s="21">
        <v>19016</v>
      </c>
      <c r="L4277" s="21"/>
      <c r="M4277" s="21">
        <v>18561</v>
      </c>
      <c r="N4277" s="21">
        <v>3776</v>
      </c>
      <c r="O4277" s="21">
        <v>8126</v>
      </c>
      <c r="P4277" s="21"/>
      <c r="Q4277" s="21"/>
      <c r="R4277" s="22">
        <v>0.40500000000000003</v>
      </c>
      <c r="S4277" s="22">
        <v>34.106000000000002</v>
      </c>
      <c r="T4277" s="20" t="s">
        <v>5189</v>
      </c>
      <c r="U4277" s="21">
        <v>597</v>
      </c>
      <c r="V4277" s="21">
        <v>15109</v>
      </c>
      <c r="W4277" s="34">
        <v>36780</v>
      </c>
      <c r="X4277" s="34">
        <v>48806</v>
      </c>
      <c r="Y4277" s="109"/>
      <c r="Z4277" s="70" t="s">
        <v>4927</v>
      </c>
      <c r="AA4277" s="20" t="s">
        <v>4926</v>
      </c>
      <c r="AB4277" s="113" t="s">
        <v>6036</v>
      </c>
      <c r="AC4277" s="19"/>
      <c r="AD4277" s="22"/>
      <c r="AE4277" s="34">
        <v>45292</v>
      </c>
    </row>
    <row r="4278" spans="2:31" x14ac:dyDescent="0.2">
      <c r="B4278" s="14" t="s">
        <v>7579</v>
      </c>
      <c r="C4278" s="33" t="s">
        <v>7578</v>
      </c>
      <c r="D4278" s="16" t="s">
        <v>7577</v>
      </c>
      <c r="E4278" s="103" t="s">
        <v>26</v>
      </c>
      <c r="F4278" s="18" t="s">
        <v>26</v>
      </c>
      <c r="G4278" s="111" t="s">
        <v>6685</v>
      </c>
      <c r="H4278" s="102" t="s">
        <v>323</v>
      </c>
      <c r="I4278" s="21">
        <v>2175027</v>
      </c>
      <c r="J4278" s="71">
        <v>1.2</v>
      </c>
      <c r="K4278" s="21">
        <v>1136715</v>
      </c>
      <c r="L4278" s="21"/>
      <c r="M4278" s="21">
        <v>1251954</v>
      </c>
      <c r="N4278" s="21"/>
      <c r="O4278" s="21">
        <v>-657828</v>
      </c>
      <c r="P4278" s="21"/>
      <c r="Q4278" s="21"/>
      <c r="R4278" s="22">
        <v>0.84399999999999997</v>
      </c>
      <c r="S4278" s="22">
        <v>6.3940000000000001</v>
      </c>
      <c r="T4278" s="20" t="s">
        <v>5189</v>
      </c>
      <c r="U4278" s="21">
        <v>66608</v>
      </c>
      <c r="V4278" s="21">
        <v>871209</v>
      </c>
      <c r="W4278" s="34">
        <v>38044</v>
      </c>
      <c r="X4278" s="34">
        <v>50839</v>
      </c>
      <c r="Y4278" s="109"/>
      <c r="Z4278" s="70" t="s">
        <v>4927</v>
      </c>
      <c r="AA4278" s="20" t="s">
        <v>4926</v>
      </c>
      <c r="AB4278" s="113" t="s">
        <v>6036</v>
      </c>
      <c r="AC4278" s="19"/>
      <c r="AD4278" s="22"/>
      <c r="AE4278" s="34">
        <v>47150</v>
      </c>
    </row>
    <row r="4279" spans="2:31" x14ac:dyDescent="0.2">
      <c r="B4279" s="14" t="s">
        <v>7576</v>
      </c>
      <c r="C4279" s="33" t="s">
        <v>7575</v>
      </c>
      <c r="D4279" s="16" t="s">
        <v>7574</v>
      </c>
      <c r="E4279" s="103" t="s">
        <v>26</v>
      </c>
      <c r="F4279" s="18" t="s">
        <v>26</v>
      </c>
      <c r="G4279" s="111" t="s">
        <v>6685</v>
      </c>
      <c r="H4279" s="102" t="s">
        <v>611</v>
      </c>
      <c r="I4279" s="21">
        <v>2962696</v>
      </c>
      <c r="J4279" s="71">
        <v>1.288</v>
      </c>
      <c r="K4279" s="21">
        <v>3005777</v>
      </c>
      <c r="L4279" s="21"/>
      <c r="M4279" s="21">
        <v>2882018</v>
      </c>
      <c r="N4279" s="21"/>
      <c r="O4279" s="21">
        <v>17076</v>
      </c>
      <c r="P4279" s="21"/>
      <c r="Q4279" s="21"/>
      <c r="R4279" s="22">
        <v>0.17</v>
      </c>
      <c r="S4279" s="22">
        <v>10.125999999999999</v>
      </c>
      <c r="T4279" s="20" t="s">
        <v>5189</v>
      </c>
      <c r="U4279" s="21">
        <v>33132</v>
      </c>
      <c r="V4279" s="21">
        <v>439221</v>
      </c>
      <c r="W4279" s="34">
        <v>39064</v>
      </c>
      <c r="X4279" s="34">
        <v>53671</v>
      </c>
      <c r="Y4279" s="109"/>
      <c r="Z4279" s="70" t="s">
        <v>4927</v>
      </c>
      <c r="AA4279" s="20" t="s">
        <v>4926</v>
      </c>
      <c r="AB4279" s="113" t="s">
        <v>6036</v>
      </c>
      <c r="AC4279" s="19"/>
      <c r="AD4279" s="22"/>
      <c r="AE4279" s="34">
        <v>43009</v>
      </c>
    </row>
    <row r="4280" spans="2:31" x14ac:dyDescent="0.2">
      <c r="B4280" s="14" t="s">
        <v>7573</v>
      </c>
      <c r="C4280" s="33" t="s">
        <v>7572</v>
      </c>
      <c r="D4280" s="16" t="s">
        <v>7571</v>
      </c>
      <c r="E4280" s="103" t="s">
        <v>26</v>
      </c>
      <c r="F4280" s="18" t="s">
        <v>26</v>
      </c>
      <c r="G4280" s="111" t="s">
        <v>590</v>
      </c>
      <c r="H4280" s="102" t="s">
        <v>4511</v>
      </c>
      <c r="I4280" s="21">
        <v>16658999</v>
      </c>
      <c r="J4280" s="71">
        <v>105.35299999999999</v>
      </c>
      <c r="K4280" s="21">
        <v>17886781</v>
      </c>
      <c r="L4280" s="21">
        <v>16978000</v>
      </c>
      <c r="M4280" s="21">
        <v>16886277</v>
      </c>
      <c r="N4280" s="21"/>
      <c r="O4280" s="21">
        <v>41167</v>
      </c>
      <c r="P4280" s="21"/>
      <c r="Q4280" s="21"/>
      <c r="R4280" s="22">
        <v>5.3570000000000002</v>
      </c>
      <c r="S4280" s="22">
        <v>5.7919999999999998</v>
      </c>
      <c r="T4280" s="20" t="s">
        <v>5189</v>
      </c>
      <c r="U4280" s="21">
        <v>75792</v>
      </c>
      <c r="V4280" s="21">
        <v>923878</v>
      </c>
      <c r="W4280" s="34">
        <v>39465</v>
      </c>
      <c r="X4280" s="34">
        <v>50231</v>
      </c>
      <c r="Y4280" s="109"/>
      <c r="Z4280" s="70" t="s">
        <v>4927</v>
      </c>
      <c r="AA4280" s="20" t="s">
        <v>4926</v>
      </c>
      <c r="AB4280" s="113" t="s">
        <v>6036</v>
      </c>
      <c r="AC4280" s="19"/>
      <c r="AD4280" s="22"/>
      <c r="AE4280" s="34">
        <v>41791</v>
      </c>
    </row>
    <row r="4281" spans="2:31" x14ac:dyDescent="0.2">
      <c r="B4281" s="14" t="s">
        <v>7570</v>
      </c>
      <c r="C4281" s="33" t="s">
        <v>7569</v>
      </c>
      <c r="D4281" s="16" t="s">
        <v>7568</v>
      </c>
      <c r="E4281" s="103" t="s">
        <v>26</v>
      </c>
      <c r="F4281" s="18" t="s">
        <v>5793</v>
      </c>
      <c r="G4281" s="111" t="s">
        <v>6685</v>
      </c>
      <c r="H4281" s="102" t="s">
        <v>503</v>
      </c>
      <c r="I4281" s="21">
        <v>332462</v>
      </c>
      <c r="J4281" s="71">
        <v>1.1000000000000001</v>
      </c>
      <c r="K4281" s="21">
        <v>2279016</v>
      </c>
      <c r="L4281" s="21"/>
      <c r="M4281" s="21">
        <v>356043</v>
      </c>
      <c r="N4281" s="21"/>
      <c r="O4281" s="21">
        <v>432009</v>
      </c>
      <c r="P4281" s="21">
        <v>960577</v>
      </c>
      <c r="Q4281" s="21"/>
      <c r="R4281" s="22">
        <v>0.19500000000000001</v>
      </c>
      <c r="S4281" s="22">
        <v>63.133000000000003</v>
      </c>
      <c r="T4281" s="20" t="s">
        <v>5189</v>
      </c>
      <c r="U4281" s="21">
        <v>33633</v>
      </c>
      <c r="V4281" s="21">
        <v>266669</v>
      </c>
      <c r="W4281" s="34">
        <v>39134</v>
      </c>
      <c r="X4281" s="34">
        <v>51563</v>
      </c>
      <c r="Y4281" s="109"/>
      <c r="Z4281" s="70" t="s">
        <v>4927</v>
      </c>
      <c r="AA4281" s="20" t="s">
        <v>5160</v>
      </c>
      <c r="AB4281" s="113" t="s">
        <v>6036</v>
      </c>
      <c r="AC4281" s="19"/>
      <c r="AD4281" s="22"/>
      <c r="AE4281" s="34">
        <v>43647</v>
      </c>
    </row>
    <row r="4282" spans="2:31" x14ac:dyDescent="0.2">
      <c r="B4282" s="14" t="s">
        <v>7567</v>
      </c>
      <c r="C4282" s="33" t="s">
        <v>7566</v>
      </c>
      <c r="D4282" s="16" t="s">
        <v>7565</v>
      </c>
      <c r="E4282" s="103" t="s">
        <v>26</v>
      </c>
      <c r="F4282" s="18" t="s">
        <v>5793</v>
      </c>
      <c r="G4282" s="111" t="s">
        <v>590</v>
      </c>
      <c r="H4282" s="102" t="s">
        <v>6692</v>
      </c>
      <c r="I4282" s="21">
        <v>14999407</v>
      </c>
      <c r="J4282" s="71">
        <v>88.896000000000001</v>
      </c>
      <c r="K4282" s="21">
        <v>13334400</v>
      </c>
      <c r="L4282" s="21">
        <v>15000000</v>
      </c>
      <c r="M4282" s="21">
        <v>14996436</v>
      </c>
      <c r="N4282" s="21"/>
      <c r="O4282" s="21">
        <v>-3564</v>
      </c>
      <c r="P4282" s="21"/>
      <c r="Q4282" s="21"/>
      <c r="R4282" s="22">
        <v>5.125</v>
      </c>
      <c r="S4282" s="22">
        <v>5.1769999999999996</v>
      </c>
      <c r="T4282" s="20" t="s">
        <v>5189</v>
      </c>
      <c r="U4282" s="21">
        <v>64062</v>
      </c>
      <c r="V4282" s="21">
        <v>768750</v>
      </c>
      <c r="W4282" s="34">
        <v>38275</v>
      </c>
      <c r="X4282" s="34">
        <v>51563</v>
      </c>
      <c r="Y4282" s="109"/>
      <c r="Z4282" s="70" t="s">
        <v>4927</v>
      </c>
      <c r="AA4282" s="20" t="s">
        <v>5160</v>
      </c>
      <c r="AB4282" s="113" t="s">
        <v>6036</v>
      </c>
      <c r="AC4282" s="19"/>
      <c r="AD4282" s="22"/>
      <c r="AE4282" s="34">
        <v>42339</v>
      </c>
    </row>
    <row r="4283" spans="2:31" x14ac:dyDescent="0.2">
      <c r="B4283" s="14" t="s">
        <v>7564</v>
      </c>
      <c r="C4283" s="33" t="s">
        <v>7563</v>
      </c>
      <c r="D4283" s="16" t="s">
        <v>7560</v>
      </c>
      <c r="E4283" s="103" t="s">
        <v>26</v>
      </c>
      <c r="F4283" s="18" t="s">
        <v>26</v>
      </c>
      <c r="G4283" s="111" t="s">
        <v>590</v>
      </c>
      <c r="H4283" s="102" t="s">
        <v>4511</v>
      </c>
      <c r="I4283" s="21">
        <v>12059996</v>
      </c>
      <c r="J4283" s="71">
        <v>99.903000000000006</v>
      </c>
      <c r="K4283" s="21">
        <v>11988372</v>
      </c>
      <c r="L4283" s="21">
        <v>12000000</v>
      </c>
      <c r="M4283" s="21">
        <v>11994585</v>
      </c>
      <c r="N4283" s="21"/>
      <c r="O4283" s="21">
        <v>-5415</v>
      </c>
      <c r="P4283" s="21"/>
      <c r="Q4283" s="21"/>
      <c r="R4283" s="22">
        <v>5.5289999999999999</v>
      </c>
      <c r="S4283" s="22">
        <v>5.5810000000000004</v>
      </c>
      <c r="T4283" s="20" t="s">
        <v>5189</v>
      </c>
      <c r="U4283" s="21">
        <v>55286</v>
      </c>
      <c r="V4283" s="21">
        <v>674573</v>
      </c>
      <c r="W4283" s="34">
        <v>38757</v>
      </c>
      <c r="X4283" s="34">
        <v>43501</v>
      </c>
      <c r="Y4283" s="109"/>
      <c r="Z4283" s="70" t="s">
        <v>4927</v>
      </c>
      <c r="AA4283" s="20" t="s">
        <v>4926</v>
      </c>
      <c r="AB4283" s="113" t="s">
        <v>6036</v>
      </c>
      <c r="AC4283" s="19"/>
      <c r="AD4283" s="22"/>
      <c r="AE4283" s="34">
        <v>41306</v>
      </c>
    </row>
    <row r="4284" spans="2:31" x14ac:dyDescent="0.2">
      <c r="B4284" s="14" t="s">
        <v>7562</v>
      </c>
      <c r="C4284" s="33" t="s">
        <v>7561</v>
      </c>
      <c r="D4284" s="16" t="s">
        <v>7560</v>
      </c>
      <c r="E4284" s="103" t="s">
        <v>26</v>
      </c>
      <c r="F4284" s="18" t="s">
        <v>26</v>
      </c>
      <c r="G4284" s="111" t="s">
        <v>590</v>
      </c>
      <c r="H4284" s="102" t="s">
        <v>4511</v>
      </c>
      <c r="I4284" s="21">
        <v>11732541</v>
      </c>
      <c r="J4284" s="71">
        <v>19</v>
      </c>
      <c r="K4284" s="21">
        <v>2168660</v>
      </c>
      <c r="L4284" s="21">
        <v>11414000</v>
      </c>
      <c r="M4284" s="21">
        <v>2168660</v>
      </c>
      <c r="N4284" s="21">
        <v>-9353499</v>
      </c>
      <c r="O4284" s="21">
        <v>320988</v>
      </c>
      <c r="P4284" s="21">
        <v>135360</v>
      </c>
      <c r="Q4284" s="21"/>
      <c r="R4284" s="22">
        <v>5.0270000000000001</v>
      </c>
      <c r="S4284" s="22">
        <v>6.7039999999999997</v>
      </c>
      <c r="T4284" s="20" t="s">
        <v>5189</v>
      </c>
      <c r="U4284" s="21">
        <v>47815</v>
      </c>
      <c r="V4284" s="21">
        <v>275020</v>
      </c>
      <c r="W4284" s="34">
        <v>38898</v>
      </c>
      <c r="X4284" s="34">
        <v>50328</v>
      </c>
      <c r="Y4284" s="109"/>
      <c r="Z4284" s="70" t="s">
        <v>4927</v>
      </c>
      <c r="AA4284" s="20" t="s">
        <v>4926</v>
      </c>
      <c r="AB4284" s="113" t="s">
        <v>6036</v>
      </c>
      <c r="AC4284" s="19"/>
      <c r="AD4284" s="22"/>
      <c r="AE4284" s="34">
        <v>42139</v>
      </c>
    </row>
    <row r="4285" spans="2:31" x14ac:dyDescent="0.2">
      <c r="B4285" s="14" t="s">
        <v>7559</v>
      </c>
      <c r="C4285" s="33" t="s">
        <v>4762</v>
      </c>
      <c r="D4285" s="16" t="s">
        <v>7551</v>
      </c>
      <c r="E4285" s="103" t="s">
        <v>26</v>
      </c>
      <c r="F4285" s="18" t="s">
        <v>26</v>
      </c>
      <c r="G4285" s="111" t="s">
        <v>590</v>
      </c>
      <c r="H4285" s="102" t="s">
        <v>4511</v>
      </c>
      <c r="I4285" s="21">
        <v>18338270</v>
      </c>
      <c r="J4285" s="71">
        <v>109.41500000000001</v>
      </c>
      <c r="K4285" s="21">
        <v>19804151</v>
      </c>
      <c r="L4285" s="21">
        <v>18100000</v>
      </c>
      <c r="M4285" s="21">
        <v>18145836</v>
      </c>
      <c r="N4285" s="21"/>
      <c r="O4285" s="21">
        <v>-25198</v>
      </c>
      <c r="P4285" s="21"/>
      <c r="Q4285" s="21"/>
      <c r="R4285" s="22">
        <v>4.9820000000000002</v>
      </c>
      <c r="S4285" s="22">
        <v>4.8460000000000001</v>
      </c>
      <c r="T4285" s="20" t="s">
        <v>5189</v>
      </c>
      <c r="U4285" s="21">
        <v>75145</v>
      </c>
      <c r="V4285" s="21">
        <v>901742</v>
      </c>
      <c r="W4285" s="34">
        <v>38477</v>
      </c>
      <c r="X4285" s="34">
        <v>52361</v>
      </c>
      <c r="Y4285" s="109"/>
      <c r="Z4285" s="70" t="s">
        <v>4927</v>
      </c>
      <c r="AA4285" s="20" t="s">
        <v>4926</v>
      </c>
      <c r="AB4285" s="113" t="s">
        <v>6036</v>
      </c>
      <c r="AC4285" s="19"/>
      <c r="AD4285" s="22"/>
      <c r="AE4285" s="34">
        <v>42095</v>
      </c>
    </row>
    <row r="4286" spans="2:31" x14ac:dyDescent="0.2">
      <c r="B4286" s="14" t="s">
        <v>7558</v>
      </c>
      <c r="C4286" s="33" t="s">
        <v>7557</v>
      </c>
      <c r="D4286" s="16" t="s">
        <v>7554</v>
      </c>
      <c r="E4286" s="103" t="s">
        <v>26</v>
      </c>
      <c r="F4286" s="18" t="s">
        <v>26</v>
      </c>
      <c r="G4286" s="111" t="s">
        <v>590</v>
      </c>
      <c r="H4286" s="102" t="s">
        <v>4511</v>
      </c>
      <c r="I4286" s="21">
        <v>3660066</v>
      </c>
      <c r="J4286" s="71">
        <v>103.26300000000001</v>
      </c>
      <c r="K4286" s="21">
        <v>3760831</v>
      </c>
      <c r="L4286" s="21">
        <v>3642000</v>
      </c>
      <c r="M4286" s="21">
        <v>3647794</v>
      </c>
      <c r="N4286" s="21"/>
      <c r="O4286" s="21">
        <v>5794</v>
      </c>
      <c r="P4286" s="21"/>
      <c r="Q4286" s="21"/>
      <c r="R4286" s="22">
        <v>5.0579999999999998</v>
      </c>
      <c r="S4286" s="22">
        <v>5.0810000000000004</v>
      </c>
      <c r="T4286" s="20" t="s">
        <v>5189</v>
      </c>
      <c r="U4286" s="21">
        <v>15350</v>
      </c>
      <c r="V4286" s="21">
        <v>187229</v>
      </c>
      <c r="W4286" s="34">
        <v>38460</v>
      </c>
      <c r="X4286" s="34">
        <v>52361</v>
      </c>
      <c r="Y4286" s="109"/>
      <c r="Z4286" s="70" t="s">
        <v>4927</v>
      </c>
      <c r="AA4286" s="20" t="s">
        <v>4926</v>
      </c>
      <c r="AB4286" s="113" t="s">
        <v>6036</v>
      </c>
      <c r="AC4286" s="19"/>
      <c r="AD4286" s="22"/>
      <c r="AE4286" s="34">
        <v>42095</v>
      </c>
    </row>
    <row r="4287" spans="2:31" x14ac:dyDescent="0.2">
      <c r="B4287" s="14" t="s">
        <v>7556</v>
      </c>
      <c r="C4287" s="33" t="s">
        <v>7555</v>
      </c>
      <c r="D4287" s="16" t="s">
        <v>7554</v>
      </c>
      <c r="E4287" s="103" t="s">
        <v>26</v>
      </c>
      <c r="F4287" s="18" t="s">
        <v>26</v>
      </c>
      <c r="G4287" s="111" t="s">
        <v>590</v>
      </c>
      <c r="H4287" s="102" t="s">
        <v>4511</v>
      </c>
      <c r="I4287" s="21">
        <v>7738487</v>
      </c>
      <c r="J4287" s="71">
        <v>102.502</v>
      </c>
      <c r="K4287" s="21">
        <v>7892646</v>
      </c>
      <c r="L4287" s="21">
        <v>7700000</v>
      </c>
      <c r="M4287" s="21">
        <v>7700591</v>
      </c>
      <c r="N4287" s="21"/>
      <c r="O4287" s="21">
        <v>-1060</v>
      </c>
      <c r="P4287" s="21"/>
      <c r="Q4287" s="21"/>
      <c r="R4287" s="22">
        <v>5.0979999999999999</v>
      </c>
      <c r="S4287" s="22">
        <v>5.1929999999999996</v>
      </c>
      <c r="T4287" s="20" t="s">
        <v>5189</v>
      </c>
      <c r="U4287" s="21">
        <v>32711</v>
      </c>
      <c r="V4287" s="21">
        <v>398925</v>
      </c>
      <c r="W4287" s="34">
        <v>38460</v>
      </c>
      <c r="X4287" s="34">
        <v>52361</v>
      </c>
      <c r="Y4287" s="109"/>
      <c r="Z4287" s="70" t="s">
        <v>4927</v>
      </c>
      <c r="AA4287" s="20" t="s">
        <v>4926</v>
      </c>
      <c r="AB4287" s="113" t="s">
        <v>6036</v>
      </c>
      <c r="AC4287" s="19"/>
      <c r="AD4287" s="22"/>
      <c r="AE4287" s="34">
        <v>42125</v>
      </c>
    </row>
    <row r="4288" spans="2:31" x14ac:dyDescent="0.2">
      <c r="B4288" s="14" t="s">
        <v>7553</v>
      </c>
      <c r="C4288" s="33" t="s">
        <v>7552</v>
      </c>
      <c r="D4288" s="16" t="s">
        <v>7551</v>
      </c>
      <c r="E4288" s="103" t="s">
        <v>26</v>
      </c>
      <c r="F4288" s="18" t="s">
        <v>26</v>
      </c>
      <c r="G4288" s="111" t="s">
        <v>6685</v>
      </c>
      <c r="H4288" s="102" t="s">
        <v>611</v>
      </c>
      <c r="I4288" s="21">
        <v>1319083</v>
      </c>
      <c r="J4288" s="71">
        <v>0.81200000000000006</v>
      </c>
      <c r="K4288" s="21">
        <v>1040043</v>
      </c>
      <c r="L4288" s="21"/>
      <c r="M4288" s="21">
        <v>947865</v>
      </c>
      <c r="N4288" s="21"/>
      <c r="O4288" s="21">
        <v>-143251</v>
      </c>
      <c r="P4288" s="21"/>
      <c r="Q4288" s="21"/>
      <c r="R4288" s="22">
        <v>0.316</v>
      </c>
      <c r="S4288" s="22">
        <v>10.743</v>
      </c>
      <c r="T4288" s="20" t="s">
        <v>5189</v>
      </c>
      <c r="U4288" s="21">
        <v>33688</v>
      </c>
      <c r="V4288" s="21">
        <v>431526</v>
      </c>
      <c r="W4288" s="34">
        <v>38460</v>
      </c>
      <c r="X4288" s="34">
        <v>52361</v>
      </c>
      <c r="Y4288" s="109"/>
      <c r="Z4288" s="70" t="s">
        <v>4927</v>
      </c>
      <c r="AA4288" s="20" t="s">
        <v>4926</v>
      </c>
      <c r="AB4288" s="113" t="s">
        <v>6036</v>
      </c>
      <c r="AC4288" s="19"/>
      <c r="AD4288" s="22"/>
      <c r="AE4288" s="34">
        <v>45352</v>
      </c>
    </row>
    <row r="4289" spans="2:31" x14ac:dyDescent="0.2">
      <c r="B4289" s="14" t="s">
        <v>7550</v>
      </c>
      <c r="C4289" s="33" t="s">
        <v>7549</v>
      </c>
      <c r="D4289" s="16" t="s">
        <v>7548</v>
      </c>
      <c r="E4289" s="103" t="s">
        <v>26</v>
      </c>
      <c r="F4289" s="18" t="s">
        <v>26</v>
      </c>
      <c r="G4289" s="111" t="s">
        <v>590</v>
      </c>
      <c r="H4289" s="102" t="s">
        <v>6692</v>
      </c>
      <c r="I4289" s="21">
        <v>5443750</v>
      </c>
      <c r="J4289" s="71">
        <v>109.267</v>
      </c>
      <c r="K4289" s="21">
        <v>5463350</v>
      </c>
      <c r="L4289" s="21">
        <v>5000000</v>
      </c>
      <c r="M4289" s="21">
        <v>5435055</v>
      </c>
      <c r="N4289" s="21"/>
      <c r="O4289" s="21">
        <v>-8695</v>
      </c>
      <c r="P4289" s="21"/>
      <c r="Q4289" s="21"/>
      <c r="R4289" s="22">
        <v>5.7729999999999997</v>
      </c>
      <c r="S4289" s="22">
        <v>3.0190000000000001</v>
      </c>
      <c r="T4289" s="20" t="s">
        <v>5189</v>
      </c>
      <c r="U4289" s="21">
        <v>24053</v>
      </c>
      <c r="V4289" s="21"/>
      <c r="W4289" s="34">
        <v>41246</v>
      </c>
      <c r="X4289" s="34">
        <v>53488</v>
      </c>
      <c r="Y4289" s="109"/>
      <c r="Z4289" s="70" t="s">
        <v>4927</v>
      </c>
      <c r="AA4289" s="20" t="s">
        <v>4926</v>
      </c>
      <c r="AB4289" s="113" t="s">
        <v>6036</v>
      </c>
      <c r="AC4289" s="19"/>
      <c r="AD4289" s="22"/>
      <c r="AE4289" s="34">
        <v>42491</v>
      </c>
    </row>
    <row r="4290" spans="2:31" x14ac:dyDescent="0.2">
      <c r="B4290" s="14" t="s">
        <v>7547</v>
      </c>
      <c r="C4290" s="33" t="s">
        <v>7546</v>
      </c>
      <c r="D4290" s="16" t="s">
        <v>7545</v>
      </c>
      <c r="E4290" s="103" t="s">
        <v>26</v>
      </c>
      <c r="F4290" s="18" t="s">
        <v>26</v>
      </c>
      <c r="G4290" s="111" t="s">
        <v>590</v>
      </c>
      <c r="H4290" s="102" t="s">
        <v>4511</v>
      </c>
      <c r="I4290" s="21">
        <v>6891123</v>
      </c>
      <c r="J4290" s="71">
        <v>118.82299999999999</v>
      </c>
      <c r="K4290" s="21">
        <v>8198773</v>
      </c>
      <c r="L4290" s="21">
        <v>6900000</v>
      </c>
      <c r="M4290" s="21">
        <v>6891528</v>
      </c>
      <c r="N4290" s="21"/>
      <c r="O4290" s="21">
        <v>-4148</v>
      </c>
      <c r="P4290" s="21">
        <v>27187</v>
      </c>
      <c r="Q4290" s="21"/>
      <c r="R4290" s="22">
        <v>5.8</v>
      </c>
      <c r="S4290" s="22">
        <v>5.9509999999999996</v>
      </c>
      <c r="T4290" s="20" t="s">
        <v>5189</v>
      </c>
      <c r="U4290" s="21">
        <v>33351</v>
      </c>
      <c r="V4290" s="21">
        <v>406581</v>
      </c>
      <c r="W4290" s="34">
        <v>40262</v>
      </c>
      <c r="X4290" s="34">
        <v>54767</v>
      </c>
      <c r="Y4290" s="109"/>
      <c r="Z4290" s="70" t="s">
        <v>4927</v>
      </c>
      <c r="AA4290" s="20" t="s">
        <v>4926</v>
      </c>
      <c r="AB4290" s="113" t="s">
        <v>6036</v>
      </c>
      <c r="AC4290" s="19"/>
      <c r="AD4290" s="22"/>
      <c r="AE4290" s="34">
        <v>42926</v>
      </c>
    </row>
    <row r="4291" spans="2:31" x14ac:dyDescent="0.2">
      <c r="B4291" s="14" t="s">
        <v>7544</v>
      </c>
      <c r="C4291" s="33" t="s">
        <v>7543</v>
      </c>
      <c r="D4291" s="16" t="s">
        <v>7540</v>
      </c>
      <c r="E4291" s="103" t="s">
        <v>26</v>
      </c>
      <c r="F4291" s="18" t="s">
        <v>26</v>
      </c>
      <c r="G4291" s="111" t="s">
        <v>590</v>
      </c>
      <c r="H4291" s="102" t="s">
        <v>4511</v>
      </c>
      <c r="I4291" s="21">
        <v>9609703</v>
      </c>
      <c r="J4291" s="71">
        <v>66.867000000000004</v>
      </c>
      <c r="K4291" s="21">
        <v>6686680</v>
      </c>
      <c r="L4291" s="21">
        <v>10000000</v>
      </c>
      <c r="M4291" s="21">
        <v>9616113</v>
      </c>
      <c r="N4291" s="21"/>
      <c r="O4291" s="21">
        <v>62397</v>
      </c>
      <c r="P4291" s="21">
        <v>41407</v>
      </c>
      <c r="Q4291" s="21"/>
      <c r="R4291" s="22">
        <v>5.8</v>
      </c>
      <c r="S4291" s="22">
        <v>6.9349999999999996</v>
      </c>
      <c r="T4291" s="20" t="s">
        <v>5189</v>
      </c>
      <c r="U4291" s="21">
        <v>48334</v>
      </c>
      <c r="V4291" s="21">
        <v>589248</v>
      </c>
      <c r="W4291" s="34">
        <v>39300</v>
      </c>
      <c r="X4291" s="34">
        <v>54767</v>
      </c>
      <c r="Y4291" s="109"/>
      <c r="Z4291" s="70" t="s">
        <v>4927</v>
      </c>
      <c r="AA4291" s="20" t="s">
        <v>4926</v>
      </c>
      <c r="AB4291" s="113" t="s">
        <v>6036</v>
      </c>
      <c r="AC4291" s="19"/>
      <c r="AD4291" s="22"/>
      <c r="AE4291" s="34">
        <v>42926</v>
      </c>
    </row>
    <row r="4292" spans="2:31" x14ac:dyDescent="0.2">
      <c r="B4292" s="14" t="s">
        <v>7542</v>
      </c>
      <c r="C4292" s="33" t="s">
        <v>7541</v>
      </c>
      <c r="D4292" s="16" t="s">
        <v>7540</v>
      </c>
      <c r="E4292" s="103" t="s">
        <v>26</v>
      </c>
      <c r="F4292" s="18" t="s">
        <v>26</v>
      </c>
      <c r="G4292" s="111" t="s">
        <v>590</v>
      </c>
      <c r="H4292" s="102" t="s">
        <v>4511</v>
      </c>
      <c r="I4292" s="21">
        <v>13706534</v>
      </c>
      <c r="J4292" s="71">
        <v>64.903999999999996</v>
      </c>
      <c r="K4292" s="21">
        <v>9896623</v>
      </c>
      <c r="L4292" s="21">
        <v>15248000</v>
      </c>
      <c r="M4292" s="21">
        <v>13728764</v>
      </c>
      <c r="N4292" s="21"/>
      <c r="O4292" s="21">
        <v>234767</v>
      </c>
      <c r="P4292" s="21">
        <v>63537</v>
      </c>
      <c r="Q4292" s="21"/>
      <c r="R4292" s="22">
        <v>5.8</v>
      </c>
      <c r="S4292" s="22">
        <v>8.5640000000000001</v>
      </c>
      <c r="T4292" s="20" t="s">
        <v>5189</v>
      </c>
      <c r="U4292" s="21">
        <v>73700</v>
      </c>
      <c r="V4292" s="21">
        <v>898485</v>
      </c>
      <c r="W4292" s="34">
        <v>39507</v>
      </c>
      <c r="X4292" s="34">
        <v>54767</v>
      </c>
      <c r="Y4292" s="109"/>
      <c r="Z4292" s="70" t="s">
        <v>4927</v>
      </c>
      <c r="AA4292" s="20" t="s">
        <v>4926</v>
      </c>
      <c r="AB4292" s="113" t="s">
        <v>6036</v>
      </c>
      <c r="AC4292" s="19"/>
      <c r="AD4292" s="22"/>
      <c r="AE4292" s="34">
        <v>42926</v>
      </c>
    </row>
    <row r="4293" spans="2:31" x14ac:dyDescent="0.2">
      <c r="B4293" s="14" t="s">
        <v>7539</v>
      </c>
      <c r="C4293" s="33" t="s">
        <v>7538</v>
      </c>
      <c r="D4293" s="16" t="s">
        <v>7537</v>
      </c>
      <c r="E4293" s="103" t="s">
        <v>26</v>
      </c>
      <c r="F4293" s="18" t="s">
        <v>26</v>
      </c>
      <c r="G4293" s="111" t="s">
        <v>6685</v>
      </c>
      <c r="H4293" s="102" t="s">
        <v>6793</v>
      </c>
      <c r="I4293" s="21">
        <v>313068</v>
      </c>
      <c r="J4293" s="71">
        <v>1.125</v>
      </c>
      <c r="K4293" s="21">
        <v>88058</v>
      </c>
      <c r="L4293" s="21"/>
      <c r="M4293" s="21"/>
      <c r="N4293" s="21"/>
      <c r="O4293" s="21">
        <v>-47</v>
      </c>
      <c r="P4293" s="21"/>
      <c r="Q4293" s="21"/>
      <c r="R4293" s="22">
        <v>1.1739999999999999</v>
      </c>
      <c r="S4293" s="22">
        <v>0</v>
      </c>
      <c r="T4293" s="20" t="s">
        <v>5189</v>
      </c>
      <c r="U4293" s="21">
        <v>7659</v>
      </c>
      <c r="V4293" s="21">
        <v>100402</v>
      </c>
      <c r="W4293" s="34">
        <v>37043</v>
      </c>
      <c r="X4293" s="34">
        <v>48014</v>
      </c>
      <c r="Y4293" s="109"/>
      <c r="Z4293" s="70" t="s">
        <v>4927</v>
      </c>
      <c r="AA4293" s="20" t="s">
        <v>4926</v>
      </c>
      <c r="AB4293" s="113" t="s">
        <v>6036</v>
      </c>
      <c r="AC4293" s="19"/>
      <c r="AD4293" s="22"/>
      <c r="AE4293" s="34">
        <v>43586</v>
      </c>
    </row>
    <row r="4294" spans="2:31" x14ac:dyDescent="0.2">
      <c r="B4294" s="14" t="s">
        <v>7536</v>
      </c>
      <c r="C4294" s="33" t="s">
        <v>7535</v>
      </c>
      <c r="D4294" s="16" t="s">
        <v>7336</v>
      </c>
      <c r="E4294" s="103" t="s">
        <v>26</v>
      </c>
      <c r="F4294" s="18" t="s">
        <v>26</v>
      </c>
      <c r="G4294" s="111" t="s">
        <v>590</v>
      </c>
      <c r="H4294" s="102" t="s">
        <v>4511</v>
      </c>
      <c r="I4294" s="21">
        <v>10837500</v>
      </c>
      <c r="J4294" s="71">
        <v>108.86499999999999</v>
      </c>
      <c r="K4294" s="21">
        <v>13063788</v>
      </c>
      <c r="L4294" s="21">
        <v>12000000</v>
      </c>
      <c r="M4294" s="21">
        <v>11360828</v>
      </c>
      <c r="N4294" s="21"/>
      <c r="O4294" s="21">
        <v>129602</v>
      </c>
      <c r="P4294" s="21"/>
      <c r="Q4294" s="21"/>
      <c r="R4294" s="22">
        <v>5.4749999999999996</v>
      </c>
      <c r="S4294" s="22">
        <v>7.032</v>
      </c>
      <c r="T4294" s="20" t="s">
        <v>5189</v>
      </c>
      <c r="U4294" s="21">
        <v>54750</v>
      </c>
      <c r="V4294" s="21">
        <v>657000</v>
      </c>
      <c r="W4294" s="34">
        <v>39566</v>
      </c>
      <c r="X4294" s="34">
        <v>50839</v>
      </c>
      <c r="Y4294" s="109"/>
      <c r="Z4294" s="70" t="s">
        <v>4927</v>
      </c>
      <c r="AA4294" s="20" t="s">
        <v>4926</v>
      </c>
      <c r="AB4294" s="113" t="s">
        <v>6036</v>
      </c>
      <c r="AC4294" s="19"/>
      <c r="AD4294" s="22"/>
      <c r="AE4294" s="34">
        <v>42767</v>
      </c>
    </row>
    <row r="4295" spans="2:31" x14ac:dyDescent="0.2">
      <c r="B4295" s="14" t="s">
        <v>7534</v>
      </c>
      <c r="C4295" s="33" t="s">
        <v>7533</v>
      </c>
      <c r="D4295" s="16" t="s">
        <v>7339</v>
      </c>
      <c r="E4295" s="103" t="s">
        <v>26</v>
      </c>
      <c r="F4295" s="18" t="s">
        <v>26</v>
      </c>
      <c r="G4295" s="111" t="s">
        <v>590</v>
      </c>
      <c r="H4295" s="102" t="s">
        <v>4511</v>
      </c>
      <c r="I4295" s="21">
        <v>95350</v>
      </c>
      <c r="J4295" s="71">
        <v>17</v>
      </c>
      <c r="K4295" s="21">
        <v>697000</v>
      </c>
      <c r="L4295" s="21">
        <v>4100000</v>
      </c>
      <c r="M4295" s="21">
        <v>42538</v>
      </c>
      <c r="N4295" s="21">
        <v>2936283</v>
      </c>
      <c r="O4295" s="21">
        <v>-78704</v>
      </c>
      <c r="P4295" s="21">
        <v>3604159</v>
      </c>
      <c r="Q4295" s="21"/>
      <c r="R4295" s="22">
        <v>5.5839999999999996</v>
      </c>
      <c r="S4295" s="22">
        <v>4578.2700000000004</v>
      </c>
      <c r="T4295" s="20" t="s">
        <v>5189</v>
      </c>
      <c r="U4295" s="21">
        <v>19079</v>
      </c>
      <c r="V4295" s="21">
        <v>209865</v>
      </c>
      <c r="W4295" s="34">
        <v>39874</v>
      </c>
      <c r="X4295" s="34">
        <v>50839</v>
      </c>
      <c r="Y4295" s="109"/>
      <c r="Z4295" s="70" t="s">
        <v>4927</v>
      </c>
      <c r="AA4295" s="20" t="s">
        <v>4926</v>
      </c>
      <c r="AB4295" s="113" t="s">
        <v>6036</v>
      </c>
      <c r="AC4295" s="19"/>
      <c r="AD4295" s="22"/>
      <c r="AE4295" s="34">
        <v>43261</v>
      </c>
    </row>
    <row r="4296" spans="2:31" x14ac:dyDescent="0.2">
      <c r="B4296" s="14" t="s">
        <v>7532</v>
      </c>
      <c r="C4296" s="33" t="s">
        <v>7531</v>
      </c>
      <c r="D4296" s="16" t="s">
        <v>7339</v>
      </c>
      <c r="E4296" s="103" t="s">
        <v>26</v>
      </c>
      <c r="F4296" s="18" t="s">
        <v>26</v>
      </c>
      <c r="G4296" s="111" t="s">
        <v>590</v>
      </c>
      <c r="H4296" s="102" t="s">
        <v>4511</v>
      </c>
      <c r="I4296" s="21"/>
      <c r="J4296" s="71">
        <v>13</v>
      </c>
      <c r="K4296" s="21">
        <v>455000</v>
      </c>
      <c r="L4296" s="21">
        <v>3500000</v>
      </c>
      <c r="M4296" s="21"/>
      <c r="N4296" s="21">
        <v>1472497</v>
      </c>
      <c r="O4296" s="21">
        <v>-36298</v>
      </c>
      <c r="P4296" s="21">
        <v>1926601</v>
      </c>
      <c r="Q4296" s="21"/>
      <c r="R4296" s="22">
        <v>5.6130000000000004</v>
      </c>
      <c r="S4296" s="22">
        <v>0</v>
      </c>
      <c r="T4296" s="20" t="s">
        <v>5189</v>
      </c>
      <c r="U4296" s="21"/>
      <c r="V4296" s="21">
        <v>180084</v>
      </c>
      <c r="W4296" s="34">
        <v>39874</v>
      </c>
      <c r="X4296" s="34">
        <v>50839</v>
      </c>
      <c r="Y4296" s="109"/>
      <c r="Z4296" s="70" t="s">
        <v>4927</v>
      </c>
      <c r="AA4296" s="20" t="s">
        <v>4926</v>
      </c>
      <c r="AB4296" s="113" t="s">
        <v>6036</v>
      </c>
      <c r="AC4296" s="19"/>
      <c r="AD4296" s="22"/>
      <c r="AE4296" s="31"/>
    </row>
    <row r="4297" spans="2:31" x14ac:dyDescent="0.2">
      <c r="B4297" s="14" t="s">
        <v>7530</v>
      </c>
      <c r="C4297" s="33" t="s">
        <v>7529</v>
      </c>
      <c r="D4297" s="16" t="s">
        <v>7339</v>
      </c>
      <c r="E4297" s="103" t="s">
        <v>26</v>
      </c>
      <c r="F4297" s="18" t="s">
        <v>26</v>
      </c>
      <c r="G4297" s="111" t="s">
        <v>590</v>
      </c>
      <c r="H4297" s="102" t="s">
        <v>4511</v>
      </c>
      <c r="I4297" s="21"/>
      <c r="J4297" s="71">
        <v>9.1</v>
      </c>
      <c r="K4297" s="21">
        <v>591500</v>
      </c>
      <c r="L4297" s="21">
        <v>6500000</v>
      </c>
      <c r="M4297" s="21"/>
      <c r="N4297" s="21"/>
      <c r="O4297" s="21">
        <v>-21562</v>
      </c>
      <c r="P4297" s="21">
        <v>510902</v>
      </c>
      <c r="Q4297" s="21"/>
      <c r="R4297" s="22">
        <v>5.633</v>
      </c>
      <c r="S4297" s="22">
        <v>0</v>
      </c>
      <c r="T4297" s="20" t="s">
        <v>5189</v>
      </c>
      <c r="U4297" s="21"/>
      <c r="V4297" s="21">
        <v>233768</v>
      </c>
      <c r="W4297" s="34">
        <v>39874</v>
      </c>
      <c r="X4297" s="34">
        <v>50839</v>
      </c>
      <c r="Y4297" s="109"/>
      <c r="Z4297" s="70" t="s">
        <v>4927</v>
      </c>
      <c r="AA4297" s="20" t="s">
        <v>4926</v>
      </c>
      <c r="AB4297" s="113" t="s">
        <v>6036</v>
      </c>
      <c r="AC4297" s="19"/>
      <c r="AD4297" s="22"/>
      <c r="AE4297" s="31"/>
    </row>
    <row r="4298" spans="2:31" x14ac:dyDescent="0.2">
      <c r="B4298" s="14" t="s">
        <v>7528</v>
      </c>
      <c r="C4298" s="33" t="s">
        <v>7527</v>
      </c>
      <c r="D4298" s="16" t="s">
        <v>7336</v>
      </c>
      <c r="E4298" s="103" t="s">
        <v>26</v>
      </c>
      <c r="F4298" s="18" t="s">
        <v>26</v>
      </c>
      <c r="G4298" s="111" t="s">
        <v>6685</v>
      </c>
      <c r="H4298" s="102" t="s">
        <v>611</v>
      </c>
      <c r="I4298" s="21">
        <v>20945885</v>
      </c>
      <c r="J4298" s="71">
        <v>0.95599999999999996</v>
      </c>
      <c r="K4298" s="21">
        <v>7905542</v>
      </c>
      <c r="L4298" s="21"/>
      <c r="M4298" s="21">
        <v>7697689</v>
      </c>
      <c r="N4298" s="21"/>
      <c r="O4298" s="21">
        <v>-2032679</v>
      </c>
      <c r="P4298" s="21"/>
      <c r="Q4298" s="21"/>
      <c r="R4298" s="22">
        <v>0.30299999999999999</v>
      </c>
      <c r="S4298" s="22">
        <v>13.736000000000001</v>
      </c>
      <c r="T4298" s="20" t="s">
        <v>5189</v>
      </c>
      <c r="U4298" s="21">
        <v>208471</v>
      </c>
      <c r="V4298" s="21">
        <v>3267708</v>
      </c>
      <c r="W4298" s="34">
        <v>39136</v>
      </c>
      <c r="X4298" s="34">
        <v>50839</v>
      </c>
      <c r="Y4298" s="109"/>
      <c r="Z4298" s="70" t="s">
        <v>4927</v>
      </c>
      <c r="AA4298" s="20" t="s">
        <v>4926</v>
      </c>
      <c r="AB4298" s="113" t="s">
        <v>6036</v>
      </c>
      <c r="AC4298" s="19"/>
      <c r="AD4298" s="22"/>
      <c r="AE4298" s="34">
        <v>43435</v>
      </c>
    </row>
    <row r="4299" spans="2:31" x14ac:dyDescent="0.2">
      <c r="B4299" s="14" t="s">
        <v>7526</v>
      </c>
      <c r="C4299" s="33" t="s">
        <v>7525</v>
      </c>
      <c r="D4299" s="16" t="s">
        <v>7336</v>
      </c>
      <c r="E4299" s="103" t="s">
        <v>26</v>
      </c>
      <c r="F4299" s="18" t="s">
        <v>26</v>
      </c>
      <c r="G4299" s="111" t="s">
        <v>6685</v>
      </c>
      <c r="H4299" s="102" t="s">
        <v>323</v>
      </c>
      <c r="I4299" s="21">
        <v>17297239</v>
      </c>
      <c r="J4299" s="71">
        <v>0.52600000000000002</v>
      </c>
      <c r="K4299" s="21">
        <v>5672770</v>
      </c>
      <c r="L4299" s="21"/>
      <c r="M4299" s="21">
        <v>5637608</v>
      </c>
      <c r="N4299" s="21"/>
      <c r="O4299" s="21">
        <v>-1403172</v>
      </c>
      <c r="P4299" s="21"/>
      <c r="Q4299" s="21"/>
      <c r="R4299" s="22">
        <v>0.24</v>
      </c>
      <c r="S4299" s="22">
        <v>5.0990000000000002</v>
      </c>
      <c r="T4299" s="20" t="s">
        <v>5189</v>
      </c>
      <c r="U4299" s="21">
        <v>215459</v>
      </c>
      <c r="V4299" s="21">
        <v>3747268</v>
      </c>
      <c r="W4299" s="34">
        <v>40249</v>
      </c>
      <c r="X4299" s="34">
        <v>54767</v>
      </c>
      <c r="Y4299" s="109"/>
      <c r="Z4299" s="70" t="s">
        <v>4927</v>
      </c>
      <c r="AA4299" s="20" t="s">
        <v>4926</v>
      </c>
      <c r="AB4299" s="113" t="s">
        <v>6036</v>
      </c>
      <c r="AC4299" s="19"/>
      <c r="AD4299" s="22"/>
      <c r="AE4299" s="34">
        <v>41883</v>
      </c>
    </row>
    <row r="4300" spans="2:31" x14ac:dyDescent="0.2">
      <c r="B4300" s="14" t="s">
        <v>7524</v>
      </c>
      <c r="C4300" s="33" t="s">
        <v>7523</v>
      </c>
      <c r="D4300" s="16" t="s">
        <v>7522</v>
      </c>
      <c r="E4300" s="103" t="s">
        <v>26</v>
      </c>
      <c r="F4300" s="18" t="s">
        <v>26</v>
      </c>
      <c r="G4300" s="111" t="s">
        <v>590</v>
      </c>
      <c r="H4300" s="102" t="s">
        <v>4511</v>
      </c>
      <c r="I4300" s="21">
        <v>28047617</v>
      </c>
      <c r="J4300" s="71">
        <v>119.203</v>
      </c>
      <c r="K4300" s="21">
        <v>34568725</v>
      </c>
      <c r="L4300" s="21">
        <v>29000000</v>
      </c>
      <c r="M4300" s="21">
        <v>28454803</v>
      </c>
      <c r="N4300" s="21"/>
      <c r="O4300" s="21">
        <v>107426</v>
      </c>
      <c r="P4300" s="21"/>
      <c r="Q4300" s="21"/>
      <c r="R4300" s="22">
        <v>6.0060000000000002</v>
      </c>
      <c r="S4300" s="22">
        <v>6.6859999999999999</v>
      </c>
      <c r="T4300" s="20" t="s">
        <v>5189</v>
      </c>
      <c r="U4300" s="21">
        <v>145145</v>
      </c>
      <c r="V4300" s="21">
        <v>1770267</v>
      </c>
      <c r="W4300" s="34">
        <v>40276</v>
      </c>
      <c r="X4300" s="34">
        <v>54767</v>
      </c>
      <c r="Y4300" s="109"/>
      <c r="Z4300" s="70" t="s">
        <v>4927</v>
      </c>
      <c r="AA4300" s="20" t="s">
        <v>4926</v>
      </c>
      <c r="AB4300" s="113" t="s">
        <v>6036</v>
      </c>
      <c r="AC4300" s="19"/>
      <c r="AD4300" s="22"/>
      <c r="AE4300" s="34">
        <v>42979</v>
      </c>
    </row>
    <row r="4301" spans="2:31" x14ac:dyDescent="0.2">
      <c r="B4301" s="14" t="s">
        <v>7521</v>
      </c>
      <c r="C4301" s="33" t="s">
        <v>7520</v>
      </c>
      <c r="D4301" s="16" t="s">
        <v>7463</v>
      </c>
      <c r="E4301" s="103" t="s">
        <v>26</v>
      </c>
      <c r="F4301" s="18" t="s">
        <v>26</v>
      </c>
      <c r="G4301" s="111" t="s">
        <v>6685</v>
      </c>
      <c r="H4301" s="102" t="s">
        <v>6793</v>
      </c>
      <c r="I4301" s="21">
        <v>16343</v>
      </c>
      <c r="J4301" s="71">
        <v>0.17599999999999999</v>
      </c>
      <c r="K4301" s="21">
        <v>4610</v>
      </c>
      <c r="L4301" s="21"/>
      <c r="M4301" s="21">
        <v>52308</v>
      </c>
      <c r="N4301" s="21"/>
      <c r="O4301" s="21">
        <v>34610</v>
      </c>
      <c r="P4301" s="21">
        <v>6</v>
      </c>
      <c r="Q4301" s="21"/>
      <c r="R4301" s="22">
        <v>2.1059999999999999</v>
      </c>
      <c r="S4301" s="22">
        <v>78.344999999999999</v>
      </c>
      <c r="T4301" s="20" t="s">
        <v>5189</v>
      </c>
      <c r="U4301" s="21">
        <v>4596</v>
      </c>
      <c r="V4301" s="21">
        <v>30223</v>
      </c>
      <c r="W4301" s="34">
        <v>40878</v>
      </c>
      <c r="X4301" s="34">
        <v>49110</v>
      </c>
      <c r="Y4301" s="109"/>
      <c r="Z4301" s="70" t="s">
        <v>4927</v>
      </c>
      <c r="AA4301" s="20" t="s">
        <v>4926</v>
      </c>
      <c r="AB4301" s="113" t="s">
        <v>6036</v>
      </c>
      <c r="AC4301" s="19"/>
      <c r="AD4301" s="22"/>
      <c r="AE4301" s="34">
        <v>42461</v>
      </c>
    </row>
    <row r="4302" spans="2:31" x14ac:dyDescent="0.2">
      <c r="B4302" s="14" t="s">
        <v>7519</v>
      </c>
      <c r="C4302" s="33" t="s">
        <v>7518</v>
      </c>
      <c r="D4302" s="16" t="s">
        <v>7463</v>
      </c>
      <c r="E4302" s="103" t="s">
        <v>26</v>
      </c>
      <c r="F4302" s="18" t="s">
        <v>26</v>
      </c>
      <c r="G4302" s="111" t="s">
        <v>6685</v>
      </c>
      <c r="H4302" s="102" t="s">
        <v>6793</v>
      </c>
      <c r="I4302" s="21">
        <v>34162</v>
      </c>
      <c r="J4302" s="71">
        <v>0.16400000000000001</v>
      </c>
      <c r="K4302" s="21">
        <v>36615</v>
      </c>
      <c r="L4302" s="21"/>
      <c r="M4302" s="21">
        <v>39171</v>
      </c>
      <c r="N4302" s="21"/>
      <c r="O4302" s="21">
        <v>6503</v>
      </c>
      <c r="P4302" s="21">
        <v>3813</v>
      </c>
      <c r="Q4302" s="21"/>
      <c r="R4302" s="22">
        <v>1.05</v>
      </c>
      <c r="S4302" s="22">
        <v>1413.33</v>
      </c>
      <c r="T4302" s="20" t="s">
        <v>5189</v>
      </c>
      <c r="U4302" s="21">
        <v>19530</v>
      </c>
      <c r="V4302" s="21">
        <v>268010</v>
      </c>
      <c r="W4302" s="34">
        <v>38874</v>
      </c>
      <c r="X4302" s="34">
        <v>48990</v>
      </c>
      <c r="Y4302" s="109"/>
      <c r="Z4302" s="70" t="s">
        <v>4927</v>
      </c>
      <c r="AA4302" s="20" t="s">
        <v>4926</v>
      </c>
      <c r="AB4302" s="113" t="s">
        <v>6036</v>
      </c>
      <c r="AC4302" s="19"/>
      <c r="AD4302" s="22"/>
      <c r="AE4302" s="34">
        <v>44197</v>
      </c>
    </row>
    <row r="4303" spans="2:31" x14ac:dyDescent="0.2">
      <c r="B4303" s="14" t="s">
        <v>7517</v>
      </c>
      <c r="C4303" s="33" t="s">
        <v>7516</v>
      </c>
      <c r="D4303" s="16" t="s">
        <v>7460</v>
      </c>
      <c r="E4303" s="103" t="s">
        <v>26</v>
      </c>
      <c r="F4303" s="18" t="s">
        <v>26</v>
      </c>
      <c r="G4303" s="111" t="s">
        <v>590</v>
      </c>
      <c r="H4303" s="102" t="s">
        <v>4511</v>
      </c>
      <c r="I4303" s="21">
        <v>1132258</v>
      </c>
      <c r="J4303" s="71">
        <v>100.852</v>
      </c>
      <c r="K4303" s="21">
        <v>1417489</v>
      </c>
      <c r="L4303" s="21">
        <v>1405508</v>
      </c>
      <c r="M4303" s="21">
        <v>1405107</v>
      </c>
      <c r="N4303" s="21"/>
      <c r="O4303" s="21">
        <v>-402</v>
      </c>
      <c r="P4303" s="21"/>
      <c r="Q4303" s="21"/>
      <c r="R4303" s="22">
        <v>7.3250000000000002</v>
      </c>
      <c r="S4303" s="22">
        <v>7.31</v>
      </c>
      <c r="T4303" s="20" t="s">
        <v>5189</v>
      </c>
      <c r="U4303" s="21">
        <v>5720</v>
      </c>
      <c r="V4303" s="21">
        <v>102953</v>
      </c>
      <c r="W4303" s="34">
        <v>36754</v>
      </c>
      <c r="X4303" s="34">
        <v>59276</v>
      </c>
      <c r="Y4303" s="109"/>
      <c r="Z4303" s="70" t="s">
        <v>4927</v>
      </c>
      <c r="AA4303" s="20" t="s">
        <v>4926</v>
      </c>
      <c r="AB4303" s="113" t="s">
        <v>6036</v>
      </c>
      <c r="AC4303" s="19"/>
      <c r="AD4303" s="22"/>
      <c r="AE4303" s="34">
        <v>41466</v>
      </c>
    </row>
    <row r="4304" spans="2:31" x14ac:dyDescent="0.2">
      <c r="B4304" s="14" t="s">
        <v>7515</v>
      </c>
      <c r="C4304" s="33" t="s">
        <v>7514</v>
      </c>
      <c r="D4304" s="16" t="s">
        <v>7460</v>
      </c>
      <c r="E4304" s="103" t="s">
        <v>26</v>
      </c>
      <c r="F4304" s="18" t="s">
        <v>26</v>
      </c>
      <c r="G4304" s="111" t="s">
        <v>590</v>
      </c>
      <c r="H4304" s="102" t="s">
        <v>4511</v>
      </c>
      <c r="I4304" s="21">
        <v>1306958</v>
      </c>
      <c r="J4304" s="71">
        <v>99.12</v>
      </c>
      <c r="K4304" s="21">
        <v>1660255</v>
      </c>
      <c r="L4304" s="21">
        <v>1675000</v>
      </c>
      <c r="M4304" s="21">
        <v>1672075</v>
      </c>
      <c r="N4304" s="21"/>
      <c r="O4304" s="21">
        <v>-2925</v>
      </c>
      <c r="P4304" s="21"/>
      <c r="Q4304" s="21"/>
      <c r="R4304" s="22">
        <v>7.3250000000000002</v>
      </c>
      <c r="S4304" s="22">
        <v>7.8259999999999996</v>
      </c>
      <c r="T4304" s="20" t="s">
        <v>5189</v>
      </c>
      <c r="U4304" s="21">
        <v>6816</v>
      </c>
      <c r="V4304" s="21">
        <v>81796</v>
      </c>
      <c r="W4304" s="34">
        <v>36754</v>
      </c>
      <c r="X4304" s="34">
        <v>59276</v>
      </c>
      <c r="Y4304" s="109"/>
      <c r="Z4304" s="70" t="s">
        <v>4927</v>
      </c>
      <c r="AA4304" s="20" t="s">
        <v>4926</v>
      </c>
      <c r="AB4304" s="113" t="s">
        <v>6036</v>
      </c>
      <c r="AC4304" s="19"/>
      <c r="AD4304" s="22"/>
      <c r="AE4304" s="34">
        <v>43535</v>
      </c>
    </row>
    <row r="4305" spans="2:31" x14ac:dyDescent="0.2">
      <c r="B4305" s="14" t="s">
        <v>7513</v>
      </c>
      <c r="C4305" s="33" t="s">
        <v>7512</v>
      </c>
      <c r="D4305" s="16" t="s">
        <v>7463</v>
      </c>
      <c r="E4305" s="103" t="s">
        <v>26</v>
      </c>
      <c r="F4305" s="18" t="s">
        <v>26</v>
      </c>
      <c r="G4305" s="111" t="s">
        <v>6685</v>
      </c>
      <c r="H4305" s="102" t="s">
        <v>6793</v>
      </c>
      <c r="I4305" s="21">
        <v>111908</v>
      </c>
      <c r="J4305" s="71">
        <v>0.20399999999999999</v>
      </c>
      <c r="K4305" s="21">
        <v>37811</v>
      </c>
      <c r="L4305" s="21"/>
      <c r="M4305" s="21">
        <v>102785</v>
      </c>
      <c r="N4305" s="21"/>
      <c r="O4305" s="21">
        <v>-12766</v>
      </c>
      <c r="P4305" s="21">
        <v>21968</v>
      </c>
      <c r="Q4305" s="21"/>
      <c r="R4305" s="22">
        <v>2.427</v>
      </c>
      <c r="S4305" s="22">
        <v>701.03300000000002</v>
      </c>
      <c r="T4305" s="20" t="s">
        <v>5189</v>
      </c>
      <c r="U4305" s="21">
        <v>37560</v>
      </c>
      <c r="V4305" s="21">
        <v>454554</v>
      </c>
      <c r="W4305" s="34">
        <v>37914</v>
      </c>
      <c r="X4305" s="34">
        <v>49661</v>
      </c>
      <c r="Y4305" s="109"/>
      <c r="Z4305" s="70" t="s">
        <v>4927</v>
      </c>
      <c r="AA4305" s="20" t="s">
        <v>4926</v>
      </c>
      <c r="AB4305" s="113" t="s">
        <v>6036</v>
      </c>
      <c r="AC4305" s="19"/>
      <c r="AD4305" s="22"/>
      <c r="AE4305" s="34">
        <v>42005</v>
      </c>
    </row>
    <row r="4306" spans="2:31" x14ac:dyDescent="0.2">
      <c r="B4306" s="14" t="s">
        <v>7511</v>
      </c>
      <c r="C4306" s="33" t="s">
        <v>7510</v>
      </c>
      <c r="D4306" s="16" t="s">
        <v>7460</v>
      </c>
      <c r="E4306" s="103" t="s">
        <v>26</v>
      </c>
      <c r="F4306" s="18" t="s">
        <v>26</v>
      </c>
      <c r="G4306" s="111" t="s">
        <v>590</v>
      </c>
      <c r="H4306" s="102" t="s">
        <v>4511</v>
      </c>
      <c r="I4306" s="21">
        <v>3344921</v>
      </c>
      <c r="J4306" s="71">
        <v>92.927000000000007</v>
      </c>
      <c r="K4306" s="21">
        <v>3119559</v>
      </c>
      <c r="L4306" s="21">
        <v>3357000</v>
      </c>
      <c r="M4306" s="21">
        <v>3349676</v>
      </c>
      <c r="N4306" s="21"/>
      <c r="O4306" s="21">
        <v>1058</v>
      </c>
      <c r="P4306" s="21">
        <v>8382</v>
      </c>
      <c r="Q4306" s="21"/>
      <c r="R4306" s="22">
        <v>6.0060000000000002</v>
      </c>
      <c r="S4306" s="22">
        <v>5.6669999999999998</v>
      </c>
      <c r="T4306" s="20" t="s">
        <v>5189</v>
      </c>
      <c r="U4306" s="21">
        <v>16802</v>
      </c>
      <c r="V4306" s="21">
        <v>200914</v>
      </c>
      <c r="W4306" s="34">
        <v>37546</v>
      </c>
      <c r="X4306" s="34">
        <v>49994</v>
      </c>
      <c r="Y4306" s="109"/>
      <c r="Z4306" s="70" t="s">
        <v>4927</v>
      </c>
      <c r="AA4306" s="20" t="s">
        <v>4926</v>
      </c>
      <c r="AB4306" s="113" t="s">
        <v>6036</v>
      </c>
      <c r="AC4306" s="19"/>
      <c r="AD4306" s="22"/>
      <c r="AE4306" s="34">
        <v>41289</v>
      </c>
    </row>
    <row r="4307" spans="2:31" x14ac:dyDescent="0.2">
      <c r="B4307" s="14" t="s">
        <v>7509</v>
      </c>
      <c r="C4307" s="33" t="s">
        <v>7508</v>
      </c>
      <c r="D4307" s="16" t="s">
        <v>7463</v>
      </c>
      <c r="E4307" s="103" t="s">
        <v>26</v>
      </c>
      <c r="F4307" s="18" t="s">
        <v>26</v>
      </c>
      <c r="G4307" s="111" t="s">
        <v>6685</v>
      </c>
      <c r="H4307" s="102" t="s">
        <v>611</v>
      </c>
      <c r="I4307" s="21">
        <v>103752</v>
      </c>
      <c r="J4307" s="71">
        <v>6.6000000000000003E-2</v>
      </c>
      <c r="K4307" s="21">
        <v>8614</v>
      </c>
      <c r="L4307" s="21"/>
      <c r="M4307" s="21">
        <v>98966</v>
      </c>
      <c r="N4307" s="21"/>
      <c r="O4307" s="21">
        <v>87713</v>
      </c>
      <c r="P4307" s="21">
        <v>93159</v>
      </c>
      <c r="Q4307" s="21"/>
      <c r="R4307" s="22">
        <v>0.79400000000000004</v>
      </c>
      <c r="S4307" s="22">
        <v>47.354999999999997</v>
      </c>
      <c r="T4307" s="20" t="s">
        <v>5189</v>
      </c>
      <c r="U4307" s="21">
        <v>8699</v>
      </c>
      <c r="V4307" s="21">
        <v>183416</v>
      </c>
      <c r="W4307" s="34">
        <v>38814</v>
      </c>
      <c r="X4307" s="34">
        <v>49994</v>
      </c>
      <c r="Y4307" s="109"/>
      <c r="Z4307" s="70" t="s">
        <v>4927</v>
      </c>
      <c r="AA4307" s="20" t="s">
        <v>4926</v>
      </c>
      <c r="AB4307" s="113" t="s">
        <v>6036</v>
      </c>
      <c r="AC4307" s="19"/>
      <c r="AD4307" s="22"/>
      <c r="AE4307" s="34">
        <v>41883</v>
      </c>
    </row>
    <row r="4308" spans="2:31" x14ac:dyDescent="0.2">
      <c r="B4308" s="14" t="s">
        <v>7507</v>
      </c>
      <c r="C4308" s="33" t="s">
        <v>7506</v>
      </c>
      <c r="D4308" s="16" t="s">
        <v>7463</v>
      </c>
      <c r="E4308" s="103" t="s">
        <v>26</v>
      </c>
      <c r="F4308" s="18" t="s">
        <v>26</v>
      </c>
      <c r="G4308" s="111" t="s">
        <v>6685</v>
      </c>
      <c r="H4308" s="102" t="s">
        <v>323</v>
      </c>
      <c r="I4308" s="21">
        <v>110459</v>
      </c>
      <c r="J4308" s="71">
        <v>0.25</v>
      </c>
      <c r="K4308" s="21">
        <v>38163</v>
      </c>
      <c r="L4308" s="21"/>
      <c r="M4308" s="21">
        <v>106116</v>
      </c>
      <c r="N4308" s="21"/>
      <c r="O4308" s="21">
        <v>53951</v>
      </c>
      <c r="P4308" s="21">
        <v>92108</v>
      </c>
      <c r="Q4308" s="21"/>
      <c r="R4308" s="22">
        <v>0.88</v>
      </c>
      <c r="S4308" s="22">
        <v>84.968000000000004</v>
      </c>
      <c r="T4308" s="20" t="s">
        <v>5189</v>
      </c>
      <c r="U4308" s="21">
        <v>11223</v>
      </c>
      <c r="V4308" s="21">
        <v>203563</v>
      </c>
      <c r="W4308" s="34">
        <v>37601</v>
      </c>
      <c r="X4308" s="34">
        <v>49658</v>
      </c>
      <c r="Y4308" s="109"/>
      <c r="Z4308" s="70" t="s">
        <v>4927</v>
      </c>
      <c r="AA4308" s="20" t="s">
        <v>4926</v>
      </c>
      <c r="AB4308" s="113" t="s">
        <v>6036</v>
      </c>
      <c r="AC4308" s="19"/>
      <c r="AD4308" s="22"/>
      <c r="AE4308" s="34">
        <v>42948</v>
      </c>
    </row>
    <row r="4309" spans="2:31" x14ac:dyDescent="0.2">
      <c r="B4309" s="14" t="s">
        <v>7505</v>
      </c>
      <c r="C4309" s="33" t="s">
        <v>7504</v>
      </c>
      <c r="D4309" s="16" t="s">
        <v>7463</v>
      </c>
      <c r="E4309" s="103" t="s">
        <v>26</v>
      </c>
      <c r="F4309" s="18" t="s">
        <v>26</v>
      </c>
      <c r="G4309" s="111" t="s">
        <v>6685</v>
      </c>
      <c r="H4309" s="102" t="s">
        <v>611</v>
      </c>
      <c r="I4309" s="21">
        <v>354519</v>
      </c>
      <c r="J4309" s="71">
        <v>0.186</v>
      </c>
      <c r="K4309" s="21">
        <v>140463</v>
      </c>
      <c r="L4309" s="21"/>
      <c r="M4309" s="21">
        <v>182662</v>
      </c>
      <c r="N4309" s="21"/>
      <c r="O4309" s="21">
        <v>-278283</v>
      </c>
      <c r="P4309" s="21">
        <v>30846</v>
      </c>
      <c r="Q4309" s="21"/>
      <c r="R4309" s="22">
        <v>0.35399999999999998</v>
      </c>
      <c r="S4309" s="22">
        <v>8.1519999999999992</v>
      </c>
      <c r="T4309" s="20" t="s">
        <v>5189</v>
      </c>
      <c r="U4309" s="21">
        <v>22275</v>
      </c>
      <c r="V4309" s="21">
        <v>366008</v>
      </c>
      <c r="W4309" s="34">
        <v>37879</v>
      </c>
      <c r="X4309" s="34">
        <v>49902</v>
      </c>
      <c r="Y4309" s="109"/>
      <c r="Z4309" s="70" t="s">
        <v>4927</v>
      </c>
      <c r="AA4309" s="20" t="s">
        <v>4926</v>
      </c>
      <c r="AB4309" s="113" t="s">
        <v>6036</v>
      </c>
      <c r="AC4309" s="19"/>
      <c r="AD4309" s="22"/>
      <c r="AE4309" s="34">
        <v>45017</v>
      </c>
    </row>
    <row r="4310" spans="2:31" x14ac:dyDescent="0.2">
      <c r="B4310" s="14" t="s">
        <v>7503</v>
      </c>
      <c r="C4310" s="33" t="s">
        <v>7502</v>
      </c>
      <c r="D4310" s="16" t="s">
        <v>7460</v>
      </c>
      <c r="E4310" s="103" t="s">
        <v>26</v>
      </c>
      <c r="F4310" s="18" t="s">
        <v>26</v>
      </c>
      <c r="G4310" s="111" t="s">
        <v>590</v>
      </c>
      <c r="H4310" s="102" t="s">
        <v>4511</v>
      </c>
      <c r="I4310" s="21">
        <v>9970605</v>
      </c>
      <c r="J4310" s="71">
        <v>87.98</v>
      </c>
      <c r="K4310" s="21">
        <v>8728476</v>
      </c>
      <c r="L4310" s="21">
        <v>9921000</v>
      </c>
      <c r="M4310" s="21">
        <v>9915039</v>
      </c>
      <c r="N4310" s="21"/>
      <c r="O4310" s="21">
        <v>-6551</v>
      </c>
      <c r="P4310" s="21"/>
      <c r="Q4310" s="21"/>
      <c r="R4310" s="22">
        <v>5.117</v>
      </c>
      <c r="S4310" s="22">
        <v>5.0949999999999998</v>
      </c>
      <c r="T4310" s="20" t="s">
        <v>5189</v>
      </c>
      <c r="U4310" s="21">
        <v>42305</v>
      </c>
      <c r="V4310" s="21">
        <v>507658</v>
      </c>
      <c r="W4310" s="34">
        <v>38337</v>
      </c>
      <c r="X4310" s="34">
        <v>50359</v>
      </c>
      <c r="Y4310" s="109"/>
      <c r="Z4310" s="70" t="s">
        <v>4927</v>
      </c>
      <c r="AA4310" s="20" t="s">
        <v>4926</v>
      </c>
      <c r="AB4310" s="113" t="s">
        <v>6036</v>
      </c>
      <c r="AC4310" s="19"/>
      <c r="AD4310" s="22"/>
      <c r="AE4310" s="34">
        <v>41974</v>
      </c>
    </row>
    <row r="4311" spans="2:31" x14ac:dyDescent="0.2">
      <c r="B4311" s="14" t="s">
        <v>7501</v>
      </c>
      <c r="C4311" s="33" t="s">
        <v>7500</v>
      </c>
      <c r="D4311" s="16" t="s">
        <v>7463</v>
      </c>
      <c r="E4311" s="103" t="s">
        <v>26</v>
      </c>
      <c r="F4311" s="18" t="s">
        <v>26</v>
      </c>
      <c r="G4311" s="111" t="s">
        <v>6685</v>
      </c>
      <c r="H4311" s="102" t="s">
        <v>611</v>
      </c>
      <c r="I4311" s="21">
        <v>4691620</v>
      </c>
      <c r="J4311" s="71">
        <v>1.17</v>
      </c>
      <c r="K4311" s="21">
        <v>2720154</v>
      </c>
      <c r="L4311" s="21"/>
      <c r="M4311" s="21">
        <v>3010712</v>
      </c>
      <c r="N4311" s="21"/>
      <c r="O4311" s="21">
        <v>-1239078</v>
      </c>
      <c r="P4311" s="21"/>
      <c r="Q4311" s="21"/>
      <c r="R4311" s="22">
        <v>0.77800000000000002</v>
      </c>
      <c r="S4311" s="22">
        <v>16.003</v>
      </c>
      <c r="T4311" s="20" t="s">
        <v>5189</v>
      </c>
      <c r="U4311" s="21">
        <v>150609</v>
      </c>
      <c r="V4311" s="21">
        <v>2031806</v>
      </c>
      <c r="W4311" s="34">
        <v>38337</v>
      </c>
      <c r="X4311" s="34">
        <v>50359</v>
      </c>
      <c r="Y4311" s="109"/>
      <c r="Z4311" s="70" t="s">
        <v>4927</v>
      </c>
      <c r="AA4311" s="20" t="s">
        <v>4926</v>
      </c>
      <c r="AB4311" s="113" t="s">
        <v>6036</v>
      </c>
      <c r="AC4311" s="19"/>
      <c r="AD4311" s="22"/>
      <c r="AE4311" s="34">
        <v>46235</v>
      </c>
    </row>
    <row r="4312" spans="2:31" x14ac:dyDescent="0.2">
      <c r="B4312" s="14" t="s">
        <v>7499</v>
      </c>
      <c r="C4312" s="33" t="s">
        <v>7498</v>
      </c>
      <c r="D4312" s="16" t="s">
        <v>7463</v>
      </c>
      <c r="E4312" s="103" t="s">
        <v>26</v>
      </c>
      <c r="F4312" s="18" t="s">
        <v>26</v>
      </c>
      <c r="G4312" s="111" t="s">
        <v>6685</v>
      </c>
      <c r="H4312" s="102" t="s">
        <v>611</v>
      </c>
      <c r="I4312" s="21">
        <v>6055366</v>
      </c>
      <c r="J4312" s="71">
        <v>0.83899999999999997</v>
      </c>
      <c r="K4312" s="21">
        <v>3533386</v>
      </c>
      <c r="L4312" s="21"/>
      <c r="M4312" s="21">
        <v>4166327</v>
      </c>
      <c r="N4312" s="21"/>
      <c r="O4312" s="21">
        <v>-3193533</v>
      </c>
      <c r="P4312" s="21">
        <v>117652</v>
      </c>
      <c r="Q4312" s="21"/>
      <c r="R4312" s="22">
        <v>0.95299999999999996</v>
      </c>
      <c r="S4312" s="22">
        <v>7.0389999999999997</v>
      </c>
      <c r="T4312" s="20" t="s">
        <v>5189</v>
      </c>
      <c r="U4312" s="21">
        <v>334658</v>
      </c>
      <c r="V4312" s="21">
        <v>4411346</v>
      </c>
      <c r="W4312" s="34">
        <v>38889</v>
      </c>
      <c r="X4312" s="34">
        <v>50055</v>
      </c>
      <c r="Y4312" s="109"/>
      <c r="Z4312" s="70" t="s">
        <v>4927</v>
      </c>
      <c r="AA4312" s="20" t="s">
        <v>4926</v>
      </c>
      <c r="AB4312" s="113" t="s">
        <v>6036</v>
      </c>
      <c r="AC4312" s="19"/>
      <c r="AD4312" s="22"/>
      <c r="AE4312" s="34">
        <v>47058</v>
      </c>
    </row>
    <row r="4313" spans="2:31" x14ac:dyDescent="0.2">
      <c r="B4313" s="14" t="s">
        <v>7497</v>
      </c>
      <c r="C4313" s="33" t="s">
        <v>7496</v>
      </c>
      <c r="D4313" s="16" t="s">
        <v>7463</v>
      </c>
      <c r="E4313" s="103" t="s">
        <v>26</v>
      </c>
      <c r="F4313" s="18" t="s">
        <v>26</v>
      </c>
      <c r="G4313" s="111" t="s">
        <v>6685</v>
      </c>
      <c r="H4313" s="102" t="s">
        <v>323</v>
      </c>
      <c r="I4313" s="21">
        <v>5463560</v>
      </c>
      <c r="J4313" s="71">
        <v>1.4179999999999999</v>
      </c>
      <c r="K4313" s="21">
        <v>3222455</v>
      </c>
      <c r="L4313" s="21"/>
      <c r="M4313" s="21">
        <v>3504415</v>
      </c>
      <c r="N4313" s="21"/>
      <c r="O4313" s="21">
        <v>-1699590</v>
      </c>
      <c r="P4313" s="21"/>
      <c r="Q4313" s="21"/>
      <c r="R4313" s="22">
        <v>1.046</v>
      </c>
      <c r="S4313" s="22">
        <v>11.141999999999999</v>
      </c>
      <c r="T4313" s="20" t="s">
        <v>5189</v>
      </c>
      <c r="U4313" s="21">
        <v>198017</v>
      </c>
      <c r="V4313" s="21">
        <v>2506735</v>
      </c>
      <c r="W4313" s="34">
        <v>38415</v>
      </c>
      <c r="X4313" s="34">
        <v>51058</v>
      </c>
      <c r="Y4313" s="109"/>
      <c r="Z4313" s="70" t="s">
        <v>4927</v>
      </c>
      <c r="AA4313" s="20" t="s">
        <v>4926</v>
      </c>
      <c r="AB4313" s="113" t="s">
        <v>6036</v>
      </c>
      <c r="AC4313" s="19"/>
      <c r="AD4313" s="22"/>
      <c r="AE4313" s="34">
        <v>45505</v>
      </c>
    </row>
    <row r="4314" spans="2:31" x14ac:dyDescent="0.2">
      <c r="B4314" s="14" t="s">
        <v>7495</v>
      </c>
      <c r="C4314" s="33" t="s">
        <v>7494</v>
      </c>
      <c r="D4314" s="16" t="s">
        <v>7475</v>
      </c>
      <c r="E4314" s="103" t="s">
        <v>26</v>
      </c>
      <c r="F4314" s="18" t="s">
        <v>26</v>
      </c>
      <c r="G4314" s="111" t="s">
        <v>590</v>
      </c>
      <c r="H4314" s="102" t="s">
        <v>4511</v>
      </c>
      <c r="I4314" s="21">
        <v>5585352</v>
      </c>
      <c r="J4314" s="71">
        <v>109.843</v>
      </c>
      <c r="K4314" s="21">
        <v>5492150</v>
      </c>
      <c r="L4314" s="21">
        <v>5000000</v>
      </c>
      <c r="M4314" s="21">
        <v>5573918</v>
      </c>
      <c r="N4314" s="21"/>
      <c r="O4314" s="21">
        <v>-11433</v>
      </c>
      <c r="P4314" s="21"/>
      <c r="Q4314" s="21"/>
      <c r="R4314" s="22">
        <v>5.9980000000000002</v>
      </c>
      <c r="S4314" s="22">
        <v>2.4319999999999999</v>
      </c>
      <c r="T4314" s="20" t="s">
        <v>5189</v>
      </c>
      <c r="U4314" s="21">
        <v>24613</v>
      </c>
      <c r="V4314" s="21"/>
      <c r="W4314" s="34">
        <v>41246</v>
      </c>
      <c r="X4314" s="34">
        <v>50571</v>
      </c>
      <c r="Y4314" s="109"/>
      <c r="Z4314" s="70" t="s">
        <v>4927</v>
      </c>
      <c r="AA4314" s="20" t="s">
        <v>4926</v>
      </c>
      <c r="AB4314" s="113" t="s">
        <v>6036</v>
      </c>
      <c r="AC4314" s="19"/>
      <c r="AD4314" s="22"/>
      <c r="AE4314" s="34">
        <v>42522</v>
      </c>
    </row>
    <row r="4315" spans="2:31" x14ac:dyDescent="0.2">
      <c r="B4315" s="14" t="s">
        <v>7493</v>
      </c>
      <c r="C4315" s="33" t="s">
        <v>7492</v>
      </c>
      <c r="D4315" s="16" t="s">
        <v>7475</v>
      </c>
      <c r="E4315" s="103" t="s">
        <v>26</v>
      </c>
      <c r="F4315" s="18" t="s">
        <v>26</v>
      </c>
      <c r="G4315" s="111" t="s">
        <v>6685</v>
      </c>
      <c r="H4315" s="102" t="s">
        <v>323</v>
      </c>
      <c r="I4315" s="21">
        <v>16555913</v>
      </c>
      <c r="J4315" s="71">
        <v>0.68100000000000005</v>
      </c>
      <c r="K4315" s="21">
        <v>6155947</v>
      </c>
      <c r="L4315" s="21"/>
      <c r="M4315" s="21">
        <v>6168774</v>
      </c>
      <c r="N4315" s="21"/>
      <c r="O4315" s="21">
        <v>-5666419</v>
      </c>
      <c r="P4315" s="21"/>
      <c r="Q4315" s="21"/>
      <c r="R4315" s="22">
        <v>0.66500000000000004</v>
      </c>
      <c r="S4315" s="22">
        <v>2.4569999999999999</v>
      </c>
      <c r="T4315" s="20" t="s">
        <v>5189</v>
      </c>
      <c r="U4315" s="21">
        <v>500753</v>
      </c>
      <c r="V4315" s="21">
        <v>6910503</v>
      </c>
      <c r="W4315" s="34">
        <v>40583</v>
      </c>
      <c r="X4315" s="34">
        <v>51119</v>
      </c>
      <c r="Y4315" s="109"/>
      <c r="Z4315" s="70" t="s">
        <v>4927</v>
      </c>
      <c r="AA4315" s="20" t="s">
        <v>4926</v>
      </c>
      <c r="AB4315" s="113" t="s">
        <v>6036</v>
      </c>
      <c r="AC4315" s="19"/>
      <c r="AD4315" s="22"/>
      <c r="AE4315" s="34">
        <v>41609</v>
      </c>
    </row>
    <row r="4316" spans="2:31" x14ac:dyDescent="0.2">
      <c r="B4316" s="14" t="s">
        <v>7491</v>
      </c>
      <c r="C4316" s="33" t="s">
        <v>7490</v>
      </c>
      <c r="D4316" s="16" t="s">
        <v>7475</v>
      </c>
      <c r="E4316" s="103" t="s">
        <v>26</v>
      </c>
      <c r="F4316" s="18" t="s">
        <v>26</v>
      </c>
      <c r="G4316" s="111" t="s">
        <v>6685</v>
      </c>
      <c r="H4316" s="102" t="s">
        <v>611</v>
      </c>
      <c r="I4316" s="21">
        <v>2885440</v>
      </c>
      <c r="J4316" s="71">
        <v>1.4970000000000001</v>
      </c>
      <c r="K4316" s="21">
        <v>2439346</v>
      </c>
      <c r="L4316" s="21"/>
      <c r="M4316" s="21">
        <v>2843175</v>
      </c>
      <c r="N4316" s="21"/>
      <c r="O4316" s="21">
        <v>-813</v>
      </c>
      <c r="P4316" s="21"/>
      <c r="Q4316" s="21"/>
      <c r="R4316" s="22">
        <v>0.22700000000000001</v>
      </c>
      <c r="S4316" s="22">
        <v>6.8339999999999996</v>
      </c>
      <c r="T4316" s="20" t="s">
        <v>5189</v>
      </c>
      <c r="U4316" s="21">
        <v>30809</v>
      </c>
      <c r="V4316" s="21">
        <v>316763</v>
      </c>
      <c r="W4316" s="34">
        <v>39064</v>
      </c>
      <c r="X4316" s="34">
        <v>51119</v>
      </c>
      <c r="Y4316" s="109"/>
      <c r="Z4316" s="70" t="s">
        <v>4927</v>
      </c>
      <c r="AA4316" s="20" t="s">
        <v>4926</v>
      </c>
      <c r="AB4316" s="113" t="s">
        <v>6036</v>
      </c>
      <c r="AC4316" s="19"/>
      <c r="AD4316" s="22"/>
      <c r="AE4316" s="34">
        <v>42767</v>
      </c>
    </row>
    <row r="4317" spans="2:31" x14ac:dyDescent="0.2">
      <c r="B4317" s="14" t="s">
        <v>7489</v>
      </c>
      <c r="C4317" s="33" t="s">
        <v>7488</v>
      </c>
      <c r="D4317" s="16" t="s">
        <v>7475</v>
      </c>
      <c r="E4317" s="103" t="s">
        <v>26</v>
      </c>
      <c r="F4317" s="18" t="s">
        <v>26</v>
      </c>
      <c r="G4317" s="111" t="s">
        <v>590</v>
      </c>
      <c r="H4317" s="102" t="s">
        <v>4511</v>
      </c>
      <c r="I4317" s="21">
        <v>13972852</v>
      </c>
      <c r="J4317" s="71">
        <v>113.532</v>
      </c>
      <c r="K4317" s="21">
        <v>17029770</v>
      </c>
      <c r="L4317" s="21">
        <v>15000000</v>
      </c>
      <c r="M4317" s="21">
        <v>14492377</v>
      </c>
      <c r="N4317" s="21"/>
      <c r="O4317" s="21">
        <v>125453</v>
      </c>
      <c r="P4317" s="21"/>
      <c r="Q4317" s="21"/>
      <c r="R4317" s="22">
        <v>5.4669999999999996</v>
      </c>
      <c r="S4317" s="22">
        <v>6.6790000000000003</v>
      </c>
      <c r="T4317" s="20" t="s">
        <v>5189</v>
      </c>
      <c r="U4317" s="21">
        <v>68338</v>
      </c>
      <c r="V4317" s="21">
        <v>820050</v>
      </c>
      <c r="W4317" s="34">
        <v>39668</v>
      </c>
      <c r="X4317" s="34">
        <v>51028</v>
      </c>
      <c r="Y4317" s="109"/>
      <c r="Z4317" s="70" t="s">
        <v>4927</v>
      </c>
      <c r="AA4317" s="20" t="s">
        <v>4926</v>
      </c>
      <c r="AB4317" s="113" t="s">
        <v>6036</v>
      </c>
      <c r="AC4317" s="19"/>
      <c r="AD4317" s="22"/>
      <c r="AE4317" s="34">
        <v>42583</v>
      </c>
    </row>
    <row r="4318" spans="2:31" x14ac:dyDescent="0.2">
      <c r="B4318" s="14" t="s">
        <v>7487</v>
      </c>
      <c r="C4318" s="33" t="s">
        <v>7486</v>
      </c>
      <c r="D4318" s="16" t="s">
        <v>7475</v>
      </c>
      <c r="E4318" s="103" t="s">
        <v>26</v>
      </c>
      <c r="F4318" s="18" t="s">
        <v>26</v>
      </c>
      <c r="G4318" s="111" t="s">
        <v>590</v>
      </c>
      <c r="H4318" s="102" t="s">
        <v>4511</v>
      </c>
      <c r="I4318" s="21">
        <v>9077344</v>
      </c>
      <c r="J4318" s="71">
        <v>108.134</v>
      </c>
      <c r="K4318" s="21">
        <v>10813440</v>
      </c>
      <c r="L4318" s="21">
        <v>10000000</v>
      </c>
      <c r="M4318" s="21">
        <v>9506675</v>
      </c>
      <c r="N4318" s="21"/>
      <c r="O4318" s="21">
        <v>114532</v>
      </c>
      <c r="P4318" s="21"/>
      <c r="Q4318" s="21"/>
      <c r="R4318" s="22">
        <v>5.5090000000000003</v>
      </c>
      <c r="S4318" s="22">
        <v>7.0590000000000002</v>
      </c>
      <c r="T4318" s="20" t="s">
        <v>5189</v>
      </c>
      <c r="U4318" s="21">
        <v>45908</v>
      </c>
      <c r="V4318" s="21">
        <v>550900</v>
      </c>
      <c r="W4318" s="34">
        <v>39637</v>
      </c>
      <c r="X4318" s="34">
        <v>51028</v>
      </c>
      <c r="Y4318" s="109"/>
      <c r="Z4318" s="70" t="s">
        <v>4927</v>
      </c>
      <c r="AA4318" s="20" t="s">
        <v>4926</v>
      </c>
      <c r="AB4318" s="113" t="s">
        <v>6036</v>
      </c>
      <c r="AC4318" s="19"/>
      <c r="AD4318" s="22"/>
      <c r="AE4318" s="34">
        <v>42614</v>
      </c>
    </row>
    <row r="4319" spans="2:31" x14ac:dyDescent="0.2">
      <c r="B4319" s="14" t="s">
        <v>7485</v>
      </c>
      <c r="C4319" s="33" t="s">
        <v>7484</v>
      </c>
      <c r="D4319" s="16" t="s">
        <v>7475</v>
      </c>
      <c r="E4319" s="103" t="s">
        <v>26</v>
      </c>
      <c r="F4319" s="18" t="s">
        <v>26</v>
      </c>
      <c r="G4319" s="111" t="s">
        <v>6685</v>
      </c>
      <c r="H4319" s="102" t="s">
        <v>323</v>
      </c>
      <c r="I4319" s="21">
        <v>4801065</v>
      </c>
      <c r="J4319" s="71">
        <v>0.433</v>
      </c>
      <c r="K4319" s="21">
        <v>1079366</v>
      </c>
      <c r="L4319" s="21"/>
      <c r="M4319" s="21">
        <v>1076168</v>
      </c>
      <c r="N4319" s="21"/>
      <c r="O4319" s="21">
        <v>-1407279</v>
      </c>
      <c r="P4319" s="21"/>
      <c r="Q4319" s="21"/>
      <c r="R4319" s="22">
        <v>0.56000000000000005</v>
      </c>
      <c r="S4319" s="22">
        <v>3.7719999999999998</v>
      </c>
      <c r="T4319" s="20" t="s">
        <v>5189</v>
      </c>
      <c r="U4319" s="21">
        <v>116322</v>
      </c>
      <c r="V4319" s="21">
        <v>1622049</v>
      </c>
      <c r="W4319" s="34">
        <v>40242</v>
      </c>
      <c r="X4319" s="34">
        <v>51028</v>
      </c>
      <c r="Y4319" s="109"/>
      <c r="Z4319" s="70" t="s">
        <v>4927</v>
      </c>
      <c r="AA4319" s="20" t="s">
        <v>4926</v>
      </c>
      <c r="AB4319" s="113" t="s">
        <v>6036</v>
      </c>
      <c r="AC4319" s="19"/>
      <c r="AD4319" s="22"/>
      <c r="AE4319" s="34">
        <v>41518</v>
      </c>
    </row>
    <row r="4320" spans="2:31" x14ac:dyDescent="0.2">
      <c r="B4320" s="14" t="s">
        <v>7483</v>
      </c>
      <c r="C4320" s="33" t="s">
        <v>7482</v>
      </c>
      <c r="D4320" s="16" t="s">
        <v>7475</v>
      </c>
      <c r="E4320" s="103" t="s">
        <v>26</v>
      </c>
      <c r="F4320" s="18" t="s">
        <v>26</v>
      </c>
      <c r="G4320" s="111" t="s">
        <v>590</v>
      </c>
      <c r="H4320" s="102" t="s">
        <v>4511</v>
      </c>
      <c r="I4320" s="21">
        <v>9335627</v>
      </c>
      <c r="J4320" s="71">
        <v>90.492999999999995</v>
      </c>
      <c r="K4320" s="21">
        <v>9232065</v>
      </c>
      <c r="L4320" s="21">
        <v>10202000</v>
      </c>
      <c r="M4320" s="21">
        <v>9732523</v>
      </c>
      <c r="N4320" s="21"/>
      <c r="O4320" s="21">
        <v>92977</v>
      </c>
      <c r="P4320" s="21"/>
      <c r="Q4320" s="21"/>
      <c r="R4320" s="22">
        <v>5.4160000000000004</v>
      </c>
      <c r="S4320" s="22">
        <v>6.7329999999999997</v>
      </c>
      <c r="T4320" s="20" t="s">
        <v>5189</v>
      </c>
      <c r="U4320" s="21">
        <v>46045</v>
      </c>
      <c r="V4320" s="21">
        <v>552432</v>
      </c>
      <c r="W4320" s="34">
        <v>39483</v>
      </c>
      <c r="X4320" s="34">
        <v>51181</v>
      </c>
      <c r="Y4320" s="109"/>
      <c r="Z4320" s="70" t="s">
        <v>4927</v>
      </c>
      <c r="AA4320" s="20" t="s">
        <v>4926</v>
      </c>
      <c r="AB4320" s="113" t="s">
        <v>6036</v>
      </c>
      <c r="AC4320" s="19"/>
      <c r="AD4320" s="22"/>
      <c r="AE4320" s="34">
        <v>42767</v>
      </c>
    </row>
    <row r="4321" spans="2:31" x14ac:dyDescent="0.2">
      <c r="B4321" s="14" t="s">
        <v>7481</v>
      </c>
      <c r="C4321" s="33" t="s">
        <v>7480</v>
      </c>
      <c r="D4321" s="16" t="s">
        <v>7475</v>
      </c>
      <c r="E4321" s="103" t="s">
        <v>26</v>
      </c>
      <c r="F4321" s="18" t="s">
        <v>26</v>
      </c>
      <c r="G4321" s="111" t="s">
        <v>590</v>
      </c>
      <c r="H4321" s="102" t="s">
        <v>4511</v>
      </c>
      <c r="I4321" s="21">
        <v>14968359</v>
      </c>
      <c r="J4321" s="71">
        <v>115.881</v>
      </c>
      <c r="K4321" s="21">
        <v>17382090</v>
      </c>
      <c r="L4321" s="21">
        <v>15000000</v>
      </c>
      <c r="M4321" s="21">
        <v>14967606</v>
      </c>
      <c r="N4321" s="21"/>
      <c r="O4321" s="21">
        <v>-8538</v>
      </c>
      <c r="P4321" s="21"/>
      <c r="Q4321" s="21"/>
      <c r="R4321" s="22">
        <v>5.6950000000000003</v>
      </c>
      <c r="S4321" s="22">
        <v>5.7610000000000001</v>
      </c>
      <c r="T4321" s="20" t="s">
        <v>5189</v>
      </c>
      <c r="U4321" s="21">
        <v>71188</v>
      </c>
      <c r="V4321" s="21">
        <v>854250</v>
      </c>
      <c r="W4321" s="34">
        <v>39591</v>
      </c>
      <c r="X4321" s="34">
        <v>51394</v>
      </c>
      <c r="Y4321" s="109"/>
      <c r="Z4321" s="70" t="s">
        <v>4927</v>
      </c>
      <c r="AA4321" s="20" t="s">
        <v>4926</v>
      </c>
      <c r="AB4321" s="113" t="s">
        <v>6036</v>
      </c>
      <c r="AC4321" s="19"/>
      <c r="AD4321" s="22"/>
      <c r="AE4321" s="34">
        <v>42948</v>
      </c>
    </row>
    <row r="4322" spans="2:31" x14ac:dyDescent="0.2">
      <c r="B4322" s="14" t="s">
        <v>7479</v>
      </c>
      <c r="C4322" s="33" t="s">
        <v>7478</v>
      </c>
      <c r="D4322" s="16" t="s">
        <v>7475</v>
      </c>
      <c r="E4322" s="103" t="s">
        <v>26</v>
      </c>
      <c r="F4322" s="18" t="s">
        <v>26</v>
      </c>
      <c r="G4322" s="111" t="s">
        <v>590</v>
      </c>
      <c r="H4322" s="102" t="s">
        <v>6692</v>
      </c>
      <c r="I4322" s="21">
        <v>13759570</v>
      </c>
      <c r="J4322" s="71">
        <v>99.501999999999995</v>
      </c>
      <c r="K4322" s="21">
        <v>14925345</v>
      </c>
      <c r="L4322" s="21">
        <v>15000000</v>
      </c>
      <c r="M4322" s="21">
        <v>14267925</v>
      </c>
      <c r="N4322" s="21"/>
      <c r="O4322" s="21">
        <v>129283</v>
      </c>
      <c r="P4322" s="21"/>
      <c r="Q4322" s="21"/>
      <c r="R4322" s="22">
        <v>5.8689999999999998</v>
      </c>
      <c r="S4322" s="22">
        <v>7.1550000000000002</v>
      </c>
      <c r="T4322" s="20" t="s">
        <v>5189</v>
      </c>
      <c r="U4322" s="21">
        <v>73363</v>
      </c>
      <c r="V4322" s="21">
        <v>880350</v>
      </c>
      <c r="W4322" s="34">
        <v>39563</v>
      </c>
      <c r="X4322" s="34">
        <v>51394</v>
      </c>
      <c r="Y4322" s="109"/>
      <c r="Z4322" s="70" t="s">
        <v>4927</v>
      </c>
      <c r="AA4322" s="20" t="s">
        <v>4926</v>
      </c>
      <c r="AB4322" s="113" t="s">
        <v>6036</v>
      </c>
      <c r="AC4322" s="19"/>
      <c r="AD4322" s="22"/>
      <c r="AE4322" s="34">
        <v>42979</v>
      </c>
    </row>
    <row r="4323" spans="2:31" x14ac:dyDescent="0.2">
      <c r="B4323" s="14" t="s">
        <v>7477</v>
      </c>
      <c r="C4323" s="33" t="s">
        <v>7476</v>
      </c>
      <c r="D4323" s="16" t="s">
        <v>7475</v>
      </c>
      <c r="E4323" s="103" t="s">
        <v>26</v>
      </c>
      <c r="F4323" s="18" t="s">
        <v>26</v>
      </c>
      <c r="G4323" s="111" t="s">
        <v>6685</v>
      </c>
      <c r="H4323" s="102" t="s">
        <v>323</v>
      </c>
      <c r="I4323" s="21">
        <v>24197745</v>
      </c>
      <c r="J4323" s="71">
        <v>0.60199999999999998</v>
      </c>
      <c r="K4323" s="21">
        <v>7567265</v>
      </c>
      <c r="L4323" s="21"/>
      <c r="M4323" s="21">
        <v>7422340</v>
      </c>
      <c r="N4323" s="21"/>
      <c r="O4323" s="21">
        <v>-3986955</v>
      </c>
      <c r="P4323" s="21"/>
      <c r="Q4323" s="21"/>
      <c r="R4323" s="22">
        <v>0.3</v>
      </c>
      <c r="S4323" s="22">
        <v>6.2729999999999997</v>
      </c>
      <c r="T4323" s="20" t="s">
        <v>5189</v>
      </c>
      <c r="U4323" s="21">
        <v>313899</v>
      </c>
      <c r="V4323" s="21">
        <v>5444198</v>
      </c>
      <c r="W4323" s="34">
        <v>40449</v>
      </c>
      <c r="X4323" s="34">
        <v>51394</v>
      </c>
      <c r="Y4323" s="109"/>
      <c r="Z4323" s="70" t="s">
        <v>4927</v>
      </c>
      <c r="AA4323" s="20" t="s">
        <v>4926</v>
      </c>
      <c r="AB4323" s="113" t="s">
        <v>6036</v>
      </c>
      <c r="AC4323" s="19"/>
      <c r="AD4323" s="22"/>
      <c r="AE4323" s="34">
        <v>41944</v>
      </c>
    </row>
    <row r="4324" spans="2:31" x14ac:dyDescent="0.2">
      <c r="B4324" s="14" t="s">
        <v>7474</v>
      </c>
      <c r="C4324" s="33" t="s">
        <v>7473</v>
      </c>
      <c r="D4324" s="16" t="s">
        <v>7460</v>
      </c>
      <c r="E4324" s="103" t="s">
        <v>26</v>
      </c>
      <c r="F4324" s="18" t="s">
        <v>26</v>
      </c>
      <c r="G4324" s="111" t="s">
        <v>590</v>
      </c>
      <c r="H4324" s="102" t="s">
        <v>4511</v>
      </c>
      <c r="I4324" s="21">
        <v>6807101</v>
      </c>
      <c r="J4324" s="71">
        <v>100.023</v>
      </c>
      <c r="K4324" s="21">
        <v>7001575</v>
      </c>
      <c r="L4324" s="21">
        <v>7000000</v>
      </c>
      <c r="M4324" s="21">
        <v>6926544</v>
      </c>
      <c r="N4324" s="21"/>
      <c r="O4324" s="21">
        <v>22365</v>
      </c>
      <c r="P4324" s="21"/>
      <c r="Q4324" s="21"/>
      <c r="R4324" s="22">
        <v>5.0999999999999996</v>
      </c>
      <c r="S4324" s="22">
        <v>5.4969999999999999</v>
      </c>
      <c r="T4324" s="20" t="s">
        <v>5189</v>
      </c>
      <c r="U4324" s="21">
        <v>29750</v>
      </c>
      <c r="V4324" s="21">
        <v>357000</v>
      </c>
      <c r="W4324" s="34">
        <v>38651</v>
      </c>
      <c r="X4324" s="34">
        <v>50632</v>
      </c>
      <c r="Y4324" s="109"/>
      <c r="Z4324" s="70" t="s">
        <v>4927</v>
      </c>
      <c r="AA4324" s="20" t="s">
        <v>4926</v>
      </c>
      <c r="AB4324" s="113" t="s">
        <v>6036</v>
      </c>
      <c r="AC4324" s="19"/>
      <c r="AD4324" s="22"/>
      <c r="AE4324" s="34">
        <v>42278</v>
      </c>
    </row>
    <row r="4325" spans="2:31" x14ac:dyDescent="0.2">
      <c r="B4325" s="14" t="s">
        <v>7472</v>
      </c>
      <c r="C4325" s="33" t="s">
        <v>7471</v>
      </c>
      <c r="D4325" s="16" t="s">
        <v>7460</v>
      </c>
      <c r="E4325" s="103" t="s">
        <v>26</v>
      </c>
      <c r="F4325" s="18" t="s">
        <v>26</v>
      </c>
      <c r="G4325" s="111" t="s">
        <v>590</v>
      </c>
      <c r="H4325" s="102" t="s">
        <v>6696</v>
      </c>
      <c r="I4325" s="21">
        <v>2910741</v>
      </c>
      <c r="J4325" s="71">
        <v>86.703999999999994</v>
      </c>
      <c r="K4325" s="21">
        <v>2601132</v>
      </c>
      <c r="L4325" s="21">
        <v>3000000</v>
      </c>
      <c r="M4325" s="21">
        <v>2965940</v>
      </c>
      <c r="N4325" s="21"/>
      <c r="O4325" s="21">
        <v>10092</v>
      </c>
      <c r="P4325" s="21"/>
      <c r="Q4325" s="21"/>
      <c r="R4325" s="22">
        <v>5.0999999999999996</v>
      </c>
      <c r="S4325" s="22">
        <v>5.5250000000000004</v>
      </c>
      <c r="T4325" s="20" t="s">
        <v>5189</v>
      </c>
      <c r="U4325" s="21">
        <v>12750</v>
      </c>
      <c r="V4325" s="21">
        <v>153000</v>
      </c>
      <c r="W4325" s="34">
        <v>38651</v>
      </c>
      <c r="X4325" s="34">
        <v>50632</v>
      </c>
      <c r="Y4325" s="109"/>
      <c r="Z4325" s="70" t="s">
        <v>4927</v>
      </c>
      <c r="AA4325" s="20" t="s">
        <v>4926</v>
      </c>
      <c r="AB4325" s="113" t="s">
        <v>6036</v>
      </c>
      <c r="AC4325" s="19"/>
      <c r="AD4325" s="22"/>
      <c r="AE4325" s="34">
        <v>42278</v>
      </c>
    </row>
    <row r="4326" spans="2:31" x14ac:dyDescent="0.2">
      <c r="B4326" s="14" t="s">
        <v>7470</v>
      </c>
      <c r="C4326" s="33" t="s">
        <v>7469</v>
      </c>
      <c r="D4326" s="16" t="s">
        <v>7466</v>
      </c>
      <c r="E4326" s="103" t="s">
        <v>26</v>
      </c>
      <c r="F4326" s="18" t="s">
        <v>26</v>
      </c>
      <c r="G4326" s="111" t="s">
        <v>590</v>
      </c>
      <c r="H4326" s="102" t="s">
        <v>6701</v>
      </c>
      <c r="I4326" s="21">
        <v>1474905</v>
      </c>
      <c r="J4326" s="71">
        <v>69</v>
      </c>
      <c r="K4326" s="21">
        <v>1035000</v>
      </c>
      <c r="L4326" s="21">
        <v>1500000</v>
      </c>
      <c r="M4326" s="21">
        <v>1477617</v>
      </c>
      <c r="N4326" s="21"/>
      <c r="O4326" s="21">
        <v>-6378</v>
      </c>
      <c r="P4326" s="21"/>
      <c r="Q4326" s="21"/>
      <c r="R4326" s="22">
        <v>5.4089999999999998</v>
      </c>
      <c r="S4326" s="22">
        <v>5.7770000000000001</v>
      </c>
      <c r="T4326" s="20" t="s">
        <v>5189</v>
      </c>
      <c r="U4326" s="21">
        <v>6761</v>
      </c>
      <c r="V4326" s="21">
        <v>82572</v>
      </c>
      <c r="W4326" s="34">
        <v>38783</v>
      </c>
      <c r="X4326" s="34">
        <v>50816</v>
      </c>
      <c r="Y4326" s="109"/>
      <c r="Z4326" s="70" t="s">
        <v>4927</v>
      </c>
      <c r="AA4326" s="20" t="s">
        <v>4926</v>
      </c>
      <c r="AB4326" s="113" t="s">
        <v>6036</v>
      </c>
      <c r="AC4326" s="19"/>
      <c r="AD4326" s="22"/>
      <c r="AE4326" s="34">
        <v>42736</v>
      </c>
    </row>
    <row r="4327" spans="2:31" x14ac:dyDescent="0.2">
      <c r="B4327" s="14" t="s">
        <v>7468</v>
      </c>
      <c r="C4327" s="33" t="s">
        <v>7467</v>
      </c>
      <c r="D4327" s="16" t="s">
        <v>7466</v>
      </c>
      <c r="E4327" s="103" t="s">
        <v>26</v>
      </c>
      <c r="F4327" s="18" t="s">
        <v>26</v>
      </c>
      <c r="G4327" s="111" t="s">
        <v>590</v>
      </c>
      <c r="H4327" s="102" t="s">
        <v>6706</v>
      </c>
      <c r="I4327" s="21">
        <v>2644903</v>
      </c>
      <c r="J4327" s="71">
        <v>53</v>
      </c>
      <c r="K4327" s="21">
        <v>1457500</v>
      </c>
      <c r="L4327" s="21">
        <v>2750000</v>
      </c>
      <c r="M4327" s="21">
        <v>1457500</v>
      </c>
      <c r="N4327" s="21">
        <v>251203</v>
      </c>
      <c r="O4327" s="21">
        <v>-5903</v>
      </c>
      <c r="P4327" s="21"/>
      <c r="Q4327" s="21"/>
      <c r="R4327" s="22">
        <v>5.4089999999999998</v>
      </c>
      <c r="S4327" s="22">
        <v>6.0579999999999998</v>
      </c>
      <c r="T4327" s="20" t="s">
        <v>5189</v>
      </c>
      <c r="U4327" s="21">
        <v>12395</v>
      </c>
      <c r="V4327" s="21">
        <v>151383</v>
      </c>
      <c r="W4327" s="34">
        <v>38783</v>
      </c>
      <c r="X4327" s="34">
        <v>50816</v>
      </c>
      <c r="Y4327" s="109"/>
      <c r="Z4327" s="70" t="s">
        <v>4927</v>
      </c>
      <c r="AA4327" s="20" t="s">
        <v>4926</v>
      </c>
      <c r="AB4327" s="113" t="s">
        <v>6036</v>
      </c>
      <c r="AC4327" s="19"/>
      <c r="AD4327" s="22"/>
      <c r="AE4327" s="34">
        <v>42767</v>
      </c>
    </row>
    <row r="4328" spans="2:31" x14ac:dyDescent="0.2">
      <c r="B4328" s="14" t="s">
        <v>7465</v>
      </c>
      <c r="C4328" s="33" t="s">
        <v>7464</v>
      </c>
      <c r="D4328" s="16" t="s">
        <v>7463</v>
      </c>
      <c r="E4328" s="103" t="s">
        <v>26</v>
      </c>
      <c r="F4328" s="18" t="s">
        <v>26</v>
      </c>
      <c r="G4328" s="111" t="s">
        <v>590</v>
      </c>
      <c r="H4328" s="102" t="s">
        <v>4511</v>
      </c>
      <c r="I4328" s="21">
        <v>36087153</v>
      </c>
      <c r="J4328" s="71">
        <v>110.018</v>
      </c>
      <c r="K4328" s="21">
        <v>41387660</v>
      </c>
      <c r="L4328" s="21">
        <v>37619058</v>
      </c>
      <c r="M4328" s="21">
        <v>36971079</v>
      </c>
      <c r="N4328" s="21"/>
      <c r="O4328" s="21">
        <v>212450</v>
      </c>
      <c r="P4328" s="21"/>
      <c r="Q4328" s="21"/>
      <c r="R4328" s="22">
        <v>5.23</v>
      </c>
      <c r="S4328" s="22">
        <v>6.0419999999999998</v>
      </c>
      <c r="T4328" s="20" t="s">
        <v>5189</v>
      </c>
      <c r="U4328" s="21">
        <v>163956</v>
      </c>
      <c r="V4328" s="21">
        <v>1967477</v>
      </c>
      <c r="W4328" s="34">
        <v>39696</v>
      </c>
      <c r="X4328" s="34">
        <v>51485</v>
      </c>
      <c r="Y4328" s="109"/>
      <c r="Z4328" s="70" t="s">
        <v>4927</v>
      </c>
      <c r="AA4328" s="20" t="s">
        <v>4926</v>
      </c>
      <c r="AB4328" s="113" t="s">
        <v>6036</v>
      </c>
      <c r="AC4328" s="19"/>
      <c r="AD4328" s="22"/>
      <c r="AE4328" s="34">
        <v>42278</v>
      </c>
    </row>
    <row r="4329" spans="2:31" x14ac:dyDescent="0.2">
      <c r="B4329" s="14" t="s">
        <v>7462</v>
      </c>
      <c r="C4329" s="33" t="s">
        <v>7461</v>
      </c>
      <c r="D4329" s="16" t="s">
        <v>7460</v>
      </c>
      <c r="E4329" s="103" t="s">
        <v>26</v>
      </c>
      <c r="F4329" s="18" t="s">
        <v>26</v>
      </c>
      <c r="G4329" s="111" t="s">
        <v>590</v>
      </c>
      <c r="H4329" s="102" t="s">
        <v>6696</v>
      </c>
      <c r="I4329" s="21">
        <v>14784524</v>
      </c>
      <c r="J4329" s="71">
        <v>95.028999999999996</v>
      </c>
      <c r="K4329" s="21">
        <v>14254380</v>
      </c>
      <c r="L4329" s="21">
        <v>15000000</v>
      </c>
      <c r="M4329" s="21">
        <v>14812478</v>
      </c>
      <c r="N4329" s="21"/>
      <c r="O4329" s="21">
        <v>43729</v>
      </c>
      <c r="P4329" s="21">
        <v>36063</v>
      </c>
      <c r="Q4329" s="21"/>
      <c r="R4329" s="22">
        <v>5.23</v>
      </c>
      <c r="S4329" s="22">
        <v>5.6849999999999996</v>
      </c>
      <c r="T4329" s="20" t="s">
        <v>5189</v>
      </c>
      <c r="U4329" s="21">
        <v>65375</v>
      </c>
      <c r="V4329" s="21">
        <v>784500</v>
      </c>
      <c r="W4329" s="34">
        <v>38700</v>
      </c>
      <c r="X4329" s="34">
        <v>51485</v>
      </c>
      <c r="Y4329" s="109"/>
      <c r="Z4329" s="70" t="s">
        <v>4927</v>
      </c>
      <c r="AA4329" s="20" t="s">
        <v>4926</v>
      </c>
      <c r="AB4329" s="113" t="s">
        <v>6036</v>
      </c>
      <c r="AC4329" s="19"/>
      <c r="AD4329" s="22"/>
      <c r="AE4329" s="34">
        <v>42353</v>
      </c>
    </row>
    <row r="4330" spans="2:31" x14ac:dyDescent="0.2">
      <c r="B4330" s="14" t="s">
        <v>7459</v>
      </c>
      <c r="C4330" s="33" t="s">
        <v>7458</v>
      </c>
      <c r="D4330" s="16" t="s">
        <v>7453</v>
      </c>
      <c r="E4330" s="103" t="s">
        <v>26</v>
      </c>
      <c r="F4330" s="18" t="s">
        <v>26</v>
      </c>
      <c r="G4330" s="111" t="s">
        <v>6685</v>
      </c>
      <c r="H4330" s="102" t="s">
        <v>323</v>
      </c>
      <c r="I4330" s="21">
        <v>17685527</v>
      </c>
      <c r="J4330" s="71">
        <v>4.8570000000000002</v>
      </c>
      <c r="K4330" s="21">
        <v>13027988</v>
      </c>
      <c r="L4330" s="21"/>
      <c r="M4330" s="21">
        <v>12864459</v>
      </c>
      <c r="N4330" s="21"/>
      <c r="O4330" s="21">
        <v>-2813466</v>
      </c>
      <c r="P4330" s="21"/>
      <c r="Q4330" s="21"/>
      <c r="R4330" s="22">
        <v>1.3919999999999999</v>
      </c>
      <c r="S4330" s="22">
        <v>6.55</v>
      </c>
      <c r="T4330" s="20" t="s">
        <v>5189</v>
      </c>
      <c r="U4330" s="21">
        <v>311148</v>
      </c>
      <c r="V4330" s="21">
        <v>3979447</v>
      </c>
      <c r="W4330" s="34">
        <v>40812</v>
      </c>
      <c r="X4330" s="34">
        <v>53641</v>
      </c>
      <c r="Y4330" s="109"/>
      <c r="Z4330" s="70" t="s">
        <v>4927</v>
      </c>
      <c r="AA4330" s="20" t="s">
        <v>4926</v>
      </c>
      <c r="AB4330" s="113" t="s">
        <v>6036</v>
      </c>
      <c r="AC4330" s="19"/>
      <c r="AD4330" s="22"/>
      <c r="AE4330" s="34">
        <v>44197</v>
      </c>
    </row>
    <row r="4331" spans="2:31" x14ac:dyDescent="0.2">
      <c r="B4331" s="14" t="s">
        <v>7457</v>
      </c>
      <c r="C4331" s="33" t="s">
        <v>7456</v>
      </c>
      <c r="D4331" s="16" t="s">
        <v>7453</v>
      </c>
      <c r="E4331" s="103" t="s">
        <v>26</v>
      </c>
      <c r="F4331" s="18" t="s">
        <v>26</v>
      </c>
      <c r="G4331" s="111" t="s">
        <v>6685</v>
      </c>
      <c r="H4331" s="102" t="s">
        <v>323</v>
      </c>
      <c r="I4331" s="21">
        <v>14015804</v>
      </c>
      <c r="J4331" s="71">
        <v>6.8869999999999996</v>
      </c>
      <c r="K4331" s="21">
        <v>12306842</v>
      </c>
      <c r="L4331" s="21"/>
      <c r="M4331" s="21">
        <v>11407450</v>
      </c>
      <c r="N4331" s="21"/>
      <c r="O4331" s="21">
        <v>-1727931</v>
      </c>
      <c r="P4331" s="21"/>
      <c r="Q4331" s="21"/>
      <c r="R4331" s="22">
        <v>1.43</v>
      </c>
      <c r="S4331" s="22">
        <v>7.0060000000000002</v>
      </c>
      <c r="T4331" s="20" t="s">
        <v>5189</v>
      </c>
      <c r="U4331" s="21">
        <v>212894</v>
      </c>
      <c r="V4331" s="21">
        <v>2723213</v>
      </c>
      <c r="W4331" s="34">
        <v>40716</v>
      </c>
      <c r="X4331" s="34">
        <v>52788</v>
      </c>
      <c r="Y4331" s="109"/>
      <c r="Z4331" s="70" t="s">
        <v>4927</v>
      </c>
      <c r="AA4331" s="20" t="s">
        <v>4926</v>
      </c>
      <c r="AB4331" s="113" t="s">
        <v>6036</v>
      </c>
      <c r="AC4331" s="19"/>
      <c r="AD4331" s="22"/>
      <c r="AE4331" s="34">
        <v>44317</v>
      </c>
    </row>
    <row r="4332" spans="2:31" x14ac:dyDescent="0.2">
      <c r="B4332" s="14" t="s">
        <v>7455</v>
      </c>
      <c r="C4332" s="33" t="s">
        <v>7454</v>
      </c>
      <c r="D4332" s="16" t="s">
        <v>7453</v>
      </c>
      <c r="E4332" s="103" t="s">
        <v>26</v>
      </c>
      <c r="F4332" s="18" t="s">
        <v>26</v>
      </c>
      <c r="G4332" s="111" t="s">
        <v>6685</v>
      </c>
      <c r="H4332" s="102" t="s">
        <v>323</v>
      </c>
      <c r="I4332" s="21">
        <v>8229717</v>
      </c>
      <c r="J4332" s="71">
        <v>4.6440000000000001</v>
      </c>
      <c r="K4332" s="21">
        <v>6244725</v>
      </c>
      <c r="L4332" s="21"/>
      <c r="M4332" s="21">
        <v>6165137</v>
      </c>
      <c r="N4332" s="21"/>
      <c r="O4332" s="21">
        <v>-1568591</v>
      </c>
      <c r="P4332" s="21"/>
      <c r="Q4332" s="21"/>
      <c r="R4332" s="22">
        <v>1.458</v>
      </c>
      <c r="S4332" s="22">
        <v>8.0960000000000001</v>
      </c>
      <c r="T4332" s="20" t="s">
        <v>5189</v>
      </c>
      <c r="U4332" s="21">
        <v>163435</v>
      </c>
      <c r="V4332" s="21">
        <v>2315063</v>
      </c>
      <c r="W4332" s="34">
        <v>40772</v>
      </c>
      <c r="X4332" s="34">
        <v>52819</v>
      </c>
      <c r="Y4332" s="109"/>
      <c r="Z4332" s="70" t="s">
        <v>4927</v>
      </c>
      <c r="AA4332" s="20" t="s">
        <v>4926</v>
      </c>
      <c r="AB4332" s="113" t="s">
        <v>6036</v>
      </c>
      <c r="AC4332" s="19"/>
      <c r="AD4332" s="22"/>
      <c r="AE4332" s="34">
        <v>44378</v>
      </c>
    </row>
    <row r="4333" spans="2:31" x14ac:dyDescent="0.2">
      <c r="B4333" s="14" t="s">
        <v>7452</v>
      </c>
      <c r="C4333" s="33" t="s">
        <v>7451</v>
      </c>
      <c r="D4333" s="16" t="s">
        <v>7442</v>
      </c>
      <c r="E4333" s="103" t="s">
        <v>26</v>
      </c>
      <c r="F4333" s="18" t="s">
        <v>26</v>
      </c>
      <c r="G4333" s="111" t="s">
        <v>6685</v>
      </c>
      <c r="H4333" s="102" t="s">
        <v>6793</v>
      </c>
      <c r="I4333" s="21">
        <v>765974</v>
      </c>
      <c r="J4333" s="71">
        <v>2.6890000000000001</v>
      </c>
      <c r="K4333" s="21">
        <v>518975</v>
      </c>
      <c r="L4333" s="21"/>
      <c r="M4333" s="21">
        <v>754398</v>
      </c>
      <c r="N4333" s="21"/>
      <c r="O4333" s="21">
        <v>213329</v>
      </c>
      <c r="P4333" s="21">
        <v>62899</v>
      </c>
      <c r="Q4333" s="21"/>
      <c r="R4333" s="22">
        <v>1.5449999999999999</v>
      </c>
      <c r="S4333" s="22">
        <v>21.003</v>
      </c>
      <c r="T4333" s="20" t="s">
        <v>5189</v>
      </c>
      <c r="U4333" s="21">
        <v>24840</v>
      </c>
      <c r="V4333" s="21">
        <v>219859</v>
      </c>
      <c r="W4333" s="34">
        <v>36194</v>
      </c>
      <c r="X4333" s="34">
        <v>47894</v>
      </c>
      <c r="Y4333" s="109"/>
      <c r="Z4333" s="70" t="s">
        <v>4927</v>
      </c>
      <c r="AA4333" s="20" t="s">
        <v>4926</v>
      </c>
      <c r="AB4333" s="113" t="s">
        <v>6036</v>
      </c>
      <c r="AC4333" s="19"/>
      <c r="AD4333" s="22"/>
      <c r="AE4333" s="34">
        <v>43101</v>
      </c>
    </row>
    <row r="4334" spans="2:31" x14ac:dyDescent="0.2">
      <c r="B4334" s="14" t="s">
        <v>7450</v>
      </c>
      <c r="C4334" s="33" t="s">
        <v>7449</v>
      </c>
      <c r="D4334" s="16" t="s">
        <v>7442</v>
      </c>
      <c r="E4334" s="103" t="s">
        <v>26</v>
      </c>
      <c r="F4334" s="18" t="s">
        <v>26</v>
      </c>
      <c r="G4334" s="111" t="s">
        <v>6685</v>
      </c>
      <c r="H4334" s="102" t="s">
        <v>4412</v>
      </c>
      <c r="I4334" s="21">
        <v>1474717</v>
      </c>
      <c r="J4334" s="71">
        <v>1.5669999999999999</v>
      </c>
      <c r="K4334" s="21">
        <v>504418</v>
      </c>
      <c r="L4334" s="21"/>
      <c r="M4334" s="21">
        <v>617321</v>
      </c>
      <c r="N4334" s="21"/>
      <c r="O4334" s="21">
        <v>35337</v>
      </c>
      <c r="P4334" s="21"/>
      <c r="Q4334" s="21"/>
      <c r="R4334" s="22">
        <v>0.48299999999999998</v>
      </c>
      <c r="S4334" s="22">
        <v>7.5</v>
      </c>
      <c r="T4334" s="20" t="s">
        <v>5189</v>
      </c>
      <c r="U4334" s="21">
        <v>12971</v>
      </c>
      <c r="V4334" s="21">
        <v>153332</v>
      </c>
      <c r="W4334" s="34">
        <v>36048</v>
      </c>
      <c r="X4334" s="34">
        <v>48009</v>
      </c>
      <c r="Y4334" s="109"/>
      <c r="Z4334" s="70" t="s">
        <v>4927</v>
      </c>
      <c r="AA4334" s="20" t="s">
        <v>4926</v>
      </c>
      <c r="AB4334" s="113" t="s">
        <v>6036</v>
      </c>
      <c r="AC4334" s="19"/>
      <c r="AD4334" s="22"/>
      <c r="AE4334" s="34">
        <v>45047</v>
      </c>
    </row>
    <row r="4335" spans="2:31" x14ac:dyDescent="0.2">
      <c r="B4335" s="14" t="s">
        <v>7448</v>
      </c>
      <c r="C4335" s="33" t="s">
        <v>7447</v>
      </c>
      <c r="D4335" s="16" t="s">
        <v>7442</v>
      </c>
      <c r="E4335" s="103" t="s">
        <v>26</v>
      </c>
      <c r="F4335" s="18" t="s">
        <v>26</v>
      </c>
      <c r="G4335" s="111" t="s">
        <v>6685</v>
      </c>
      <c r="H4335" s="102" t="s">
        <v>6793</v>
      </c>
      <c r="I4335" s="21">
        <v>388667</v>
      </c>
      <c r="J4335" s="71">
        <v>1.169</v>
      </c>
      <c r="K4335" s="21">
        <v>344147</v>
      </c>
      <c r="L4335" s="21"/>
      <c r="M4335" s="21">
        <v>334361</v>
      </c>
      <c r="N4335" s="21"/>
      <c r="O4335" s="21">
        <v>-163670</v>
      </c>
      <c r="P4335" s="21">
        <v>25300</v>
      </c>
      <c r="Q4335" s="21"/>
      <c r="R4335" s="22">
        <v>1.0489999999999999</v>
      </c>
      <c r="S4335" s="22">
        <v>44.865000000000002</v>
      </c>
      <c r="T4335" s="20" t="s">
        <v>5189</v>
      </c>
      <c r="U4335" s="21">
        <v>25742</v>
      </c>
      <c r="V4335" s="21">
        <v>337868</v>
      </c>
      <c r="W4335" s="34">
        <v>36119</v>
      </c>
      <c r="X4335" s="34">
        <v>48164</v>
      </c>
      <c r="Y4335" s="109"/>
      <c r="Z4335" s="70" t="s">
        <v>4927</v>
      </c>
      <c r="AA4335" s="20" t="s">
        <v>4926</v>
      </c>
      <c r="AB4335" s="113" t="s">
        <v>6036</v>
      </c>
      <c r="AC4335" s="19"/>
      <c r="AD4335" s="22"/>
      <c r="AE4335" s="34">
        <v>45200</v>
      </c>
    </row>
    <row r="4336" spans="2:31" x14ac:dyDescent="0.2">
      <c r="B4336" s="14" t="s">
        <v>7446</v>
      </c>
      <c r="C4336" s="33" t="s">
        <v>7445</v>
      </c>
      <c r="D4336" s="16" t="s">
        <v>7442</v>
      </c>
      <c r="E4336" s="103" t="s">
        <v>26</v>
      </c>
      <c r="F4336" s="18" t="s">
        <v>26</v>
      </c>
      <c r="G4336" s="111" t="s">
        <v>6685</v>
      </c>
      <c r="H4336" s="102" t="s">
        <v>6793</v>
      </c>
      <c r="I4336" s="21">
        <v>324117</v>
      </c>
      <c r="J4336" s="71">
        <v>4.24</v>
      </c>
      <c r="K4336" s="21">
        <v>241757</v>
      </c>
      <c r="L4336" s="21"/>
      <c r="M4336" s="21">
        <v>81344</v>
      </c>
      <c r="N4336" s="21"/>
      <c r="O4336" s="21">
        <v>20446</v>
      </c>
      <c r="P4336" s="21"/>
      <c r="Q4336" s="21"/>
      <c r="R4336" s="22">
        <v>1.2989999999999999</v>
      </c>
      <c r="S4336" s="22">
        <v>90.581000000000003</v>
      </c>
      <c r="T4336" s="20" t="s">
        <v>5189</v>
      </c>
      <c r="U4336" s="21">
        <v>6174</v>
      </c>
      <c r="V4336" s="21">
        <v>69015</v>
      </c>
      <c r="W4336" s="34">
        <v>36234</v>
      </c>
      <c r="X4336" s="34">
        <v>48283</v>
      </c>
      <c r="Y4336" s="109"/>
      <c r="Z4336" s="70" t="s">
        <v>4927</v>
      </c>
      <c r="AA4336" s="20" t="s">
        <v>4926</v>
      </c>
      <c r="AB4336" s="113" t="s">
        <v>6036</v>
      </c>
      <c r="AC4336" s="19"/>
      <c r="AD4336" s="22"/>
      <c r="AE4336" s="28">
        <v>44986</v>
      </c>
    </row>
    <row r="4337" spans="2:31" x14ac:dyDescent="0.2">
      <c r="B4337" s="14" t="s">
        <v>7444</v>
      </c>
      <c r="C4337" s="33" t="s">
        <v>7443</v>
      </c>
      <c r="D4337" s="16" t="s">
        <v>7442</v>
      </c>
      <c r="E4337" s="103" t="s">
        <v>26</v>
      </c>
      <c r="F4337" s="18" t="s">
        <v>26</v>
      </c>
      <c r="G4337" s="111" t="s">
        <v>6685</v>
      </c>
      <c r="H4337" s="102" t="s">
        <v>503</v>
      </c>
      <c r="I4337" s="21">
        <v>27200</v>
      </c>
      <c r="J4337" s="71">
        <v>1E-3</v>
      </c>
      <c r="K4337" s="21">
        <v>30</v>
      </c>
      <c r="L4337" s="21"/>
      <c r="M4337" s="21">
        <v>30</v>
      </c>
      <c r="N4337" s="21">
        <v>-16144</v>
      </c>
      <c r="O4337" s="21">
        <v>637</v>
      </c>
      <c r="P4337" s="21">
        <v>2567</v>
      </c>
      <c r="Q4337" s="21"/>
      <c r="R4337" s="22">
        <v>1.296</v>
      </c>
      <c r="S4337" s="22">
        <v>325.06799999999998</v>
      </c>
      <c r="T4337" s="20" t="s">
        <v>5189</v>
      </c>
      <c r="U4337" s="21">
        <v>3250</v>
      </c>
      <c r="V4337" s="21">
        <v>40142</v>
      </c>
      <c r="W4337" s="34">
        <v>36697</v>
      </c>
      <c r="X4337" s="34">
        <v>48740</v>
      </c>
      <c r="Y4337" s="109"/>
      <c r="Z4337" s="70" t="s">
        <v>4927</v>
      </c>
      <c r="AA4337" s="20" t="s">
        <v>4926</v>
      </c>
      <c r="AB4337" s="113" t="s">
        <v>6036</v>
      </c>
      <c r="AC4337" s="19"/>
      <c r="AD4337" s="22"/>
      <c r="AE4337" s="34">
        <v>41640</v>
      </c>
    </row>
    <row r="4338" spans="2:31" x14ac:dyDescent="0.2">
      <c r="B4338" s="14" t="s">
        <v>7441</v>
      </c>
      <c r="C4338" s="33" t="s">
        <v>7440</v>
      </c>
      <c r="D4338" s="16" t="s">
        <v>7437</v>
      </c>
      <c r="E4338" s="103" t="s">
        <v>26</v>
      </c>
      <c r="F4338" s="18" t="s">
        <v>26</v>
      </c>
      <c r="G4338" s="111" t="s">
        <v>590</v>
      </c>
      <c r="H4338" s="102" t="s">
        <v>4511</v>
      </c>
      <c r="I4338" s="21">
        <v>5842535</v>
      </c>
      <c r="J4338" s="71">
        <v>100.366</v>
      </c>
      <c r="K4338" s="21">
        <v>5672157</v>
      </c>
      <c r="L4338" s="21">
        <v>5651450</v>
      </c>
      <c r="M4338" s="21">
        <v>5651450</v>
      </c>
      <c r="N4338" s="21"/>
      <c r="O4338" s="21"/>
      <c r="P4338" s="21"/>
      <c r="Q4338" s="21"/>
      <c r="R4338" s="22">
        <v>7.6150000000000002</v>
      </c>
      <c r="S4338" s="22">
        <v>7.2960000000000003</v>
      </c>
      <c r="T4338" s="20" t="s">
        <v>5189</v>
      </c>
      <c r="U4338" s="21">
        <v>35862</v>
      </c>
      <c r="V4338" s="21">
        <v>442787</v>
      </c>
      <c r="W4338" s="34">
        <v>38503</v>
      </c>
      <c r="X4338" s="34">
        <v>48893</v>
      </c>
      <c r="Y4338" s="109"/>
      <c r="Z4338" s="70" t="s">
        <v>4927</v>
      </c>
      <c r="AA4338" s="20" t="s">
        <v>4926</v>
      </c>
      <c r="AB4338" s="113" t="s">
        <v>6036</v>
      </c>
      <c r="AC4338" s="19"/>
      <c r="AD4338" s="22"/>
      <c r="AE4338" s="34">
        <v>41365</v>
      </c>
    </row>
    <row r="4339" spans="2:31" x14ac:dyDescent="0.2">
      <c r="B4339" s="14" t="s">
        <v>7439</v>
      </c>
      <c r="C4339" s="33" t="s">
        <v>7438</v>
      </c>
      <c r="D4339" s="16" t="s">
        <v>7437</v>
      </c>
      <c r="E4339" s="103" t="s">
        <v>26</v>
      </c>
      <c r="F4339" s="18" t="s">
        <v>26</v>
      </c>
      <c r="G4339" s="111" t="s">
        <v>590</v>
      </c>
      <c r="H4339" s="102" t="s">
        <v>4511</v>
      </c>
      <c r="I4339" s="21">
        <v>4508204</v>
      </c>
      <c r="J4339" s="71">
        <v>71.674000000000007</v>
      </c>
      <c r="K4339" s="21">
        <v>3420431</v>
      </c>
      <c r="L4339" s="21">
        <v>4772200</v>
      </c>
      <c r="M4339" s="21">
        <v>4635830</v>
      </c>
      <c r="N4339" s="21"/>
      <c r="O4339" s="21">
        <v>206695</v>
      </c>
      <c r="P4339" s="21">
        <v>35652</v>
      </c>
      <c r="Q4339" s="21"/>
      <c r="R4339" s="22">
        <v>6.5270000000000001</v>
      </c>
      <c r="S4339" s="22">
        <v>10.87</v>
      </c>
      <c r="T4339" s="20" t="s">
        <v>5189</v>
      </c>
      <c r="U4339" s="21">
        <v>25957</v>
      </c>
      <c r="V4339" s="21">
        <v>311042</v>
      </c>
      <c r="W4339" s="34">
        <v>36826</v>
      </c>
      <c r="X4339" s="34">
        <v>48893</v>
      </c>
      <c r="Y4339" s="109"/>
      <c r="Z4339" s="70" t="s">
        <v>4927</v>
      </c>
      <c r="AA4339" s="20" t="s">
        <v>4926</v>
      </c>
      <c r="AB4339" s="113" t="s">
        <v>6036</v>
      </c>
      <c r="AC4339" s="19"/>
      <c r="AD4339" s="22"/>
      <c r="AE4339" s="34">
        <v>41830</v>
      </c>
    </row>
    <row r="4340" spans="2:31" x14ac:dyDescent="0.2">
      <c r="B4340" s="14" t="s">
        <v>7436</v>
      </c>
      <c r="C4340" s="33" t="s">
        <v>7435</v>
      </c>
      <c r="D4340" s="16" t="s">
        <v>7432</v>
      </c>
      <c r="E4340" s="103" t="s">
        <v>26</v>
      </c>
      <c r="F4340" s="18" t="s">
        <v>26</v>
      </c>
      <c r="G4340" s="111" t="s">
        <v>6685</v>
      </c>
      <c r="H4340" s="102" t="s">
        <v>5022</v>
      </c>
      <c r="I4340" s="21">
        <v>1266593</v>
      </c>
      <c r="J4340" s="71">
        <v>3.0760000000000001</v>
      </c>
      <c r="K4340" s="21">
        <v>1410196</v>
      </c>
      <c r="L4340" s="21"/>
      <c r="M4340" s="21">
        <v>1376575</v>
      </c>
      <c r="N4340" s="21"/>
      <c r="O4340" s="21">
        <v>64811</v>
      </c>
      <c r="P4340" s="21">
        <v>75821</v>
      </c>
      <c r="Q4340" s="21"/>
      <c r="R4340" s="22">
        <v>0.98399999999999999</v>
      </c>
      <c r="S4340" s="22">
        <v>12.454000000000001</v>
      </c>
      <c r="T4340" s="20" t="s">
        <v>5189</v>
      </c>
      <c r="U4340" s="21">
        <v>37611</v>
      </c>
      <c r="V4340" s="21">
        <v>488151</v>
      </c>
      <c r="W4340" s="34">
        <v>36181</v>
      </c>
      <c r="X4340" s="34">
        <v>49597</v>
      </c>
      <c r="Y4340" s="109"/>
      <c r="Z4340" s="70" t="s">
        <v>4927</v>
      </c>
      <c r="AA4340" s="20" t="s">
        <v>4926</v>
      </c>
      <c r="AB4340" s="113" t="s">
        <v>6036</v>
      </c>
      <c r="AC4340" s="19"/>
      <c r="AD4340" s="22"/>
      <c r="AE4340" s="34">
        <v>46997</v>
      </c>
    </row>
    <row r="4341" spans="2:31" x14ac:dyDescent="0.2">
      <c r="B4341" s="14" t="s">
        <v>7434</v>
      </c>
      <c r="C4341" s="33" t="s">
        <v>7433</v>
      </c>
      <c r="D4341" s="16" t="s">
        <v>7432</v>
      </c>
      <c r="E4341" s="103" t="s">
        <v>26</v>
      </c>
      <c r="F4341" s="18" t="s">
        <v>26</v>
      </c>
      <c r="G4341" s="111" t="s">
        <v>6685</v>
      </c>
      <c r="H4341" s="102" t="s">
        <v>6793</v>
      </c>
      <c r="I4341" s="21">
        <v>162333</v>
      </c>
      <c r="J4341" s="71">
        <v>0.16500000000000001</v>
      </c>
      <c r="K4341" s="21">
        <v>5046</v>
      </c>
      <c r="L4341" s="21"/>
      <c r="M4341" s="21">
        <v>201844</v>
      </c>
      <c r="N4341" s="21"/>
      <c r="O4341" s="21">
        <v>59401</v>
      </c>
      <c r="P4341" s="21">
        <v>7788</v>
      </c>
      <c r="Q4341" s="21"/>
      <c r="R4341" s="22">
        <v>1.9990000000000001</v>
      </c>
      <c r="S4341" s="22">
        <v>16.064</v>
      </c>
      <c r="T4341" s="20" t="s">
        <v>5189</v>
      </c>
      <c r="U4341" s="21">
        <v>5094</v>
      </c>
      <c r="V4341" s="21">
        <v>157006</v>
      </c>
      <c r="W4341" s="34">
        <v>35977</v>
      </c>
      <c r="X4341" s="34">
        <v>47226</v>
      </c>
      <c r="Y4341" s="109"/>
      <c r="Z4341" s="70" t="s">
        <v>4927</v>
      </c>
      <c r="AA4341" s="20" t="s">
        <v>4926</v>
      </c>
      <c r="AB4341" s="113" t="s">
        <v>6036</v>
      </c>
      <c r="AC4341" s="19"/>
      <c r="AD4341" s="22"/>
      <c r="AE4341" s="34">
        <v>46388</v>
      </c>
    </row>
    <row r="4342" spans="2:31" x14ac:dyDescent="0.2">
      <c r="B4342" s="14" t="s">
        <v>7431</v>
      </c>
      <c r="C4342" s="33" t="s">
        <v>7430</v>
      </c>
      <c r="D4342" s="16" t="s">
        <v>7429</v>
      </c>
      <c r="E4342" s="103" t="s">
        <v>26</v>
      </c>
      <c r="F4342" s="18" t="s">
        <v>26</v>
      </c>
      <c r="G4342" s="111" t="s">
        <v>590</v>
      </c>
      <c r="H4342" s="102" t="s">
        <v>6696</v>
      </c>
      <c r="I4342" s="21">
        <v>5487750</v>
      </c>
      <c r="J4342" s="71">
        <v>64.641000000000005</v>
      </c>
      <c r="K4342" s="21">
        <v>6083809</v>
      </c>
      <c r="L4342" s="21">
        <v>9411687</v>
      </c>
      <c r="M4342" s="21">
        <v>5655827</v>
      </c>
      <c r="N4342" s="21"/>
      <c r="O4342" s="21">
        <v>371621</v>
      </c>
      <c r="P4342" s="21">
        <v>4127481</v>
      </c>
      <c r="Q4342" s="21"/>
      <c r="R4342" s="22">
        <v>6.75</v>
      </c>
      <c r="S4342" s="22">
        <v>10.339</v>
      </c>
      <c r="T4342" s="20" t="s">
        <v>5189</v>
      </c>
      <c r="U4342" s="21">
        <v>52941</v>
      </c>
      <c r="V4342" s="21">
        <v>657608</v>
      </c>
      <c r="W4342" s="34">
        <v>36879</v>
      </c>
      <c r="X4342" s="34">
        <v>48502</v>
      </c>
      <c r="Y4342" s="109"/>
      <c r="Z4342" s="70" t="s">
        <v>4927</v>
      </c>
      <c r="AA4342" s="20" t="s">
        <v>5160</v>
      </c>
      <c r="AB4342" s="113" t="s">
        <v>6036</v>
      </c>
      <c r="AC4342" s="19"/>
      <c r="AD4342" s="22"/>
      <c r="AE4342" s="34">
        <v>42962</v>
      </c>
    </row>
    <row r="4343" spans="2:31" x14ac:dyDescent="0.2">
      <c r="B4343" s="14" t="s">
        <v>7428</v>
      </c>
      <c r="C4343" s="33" t="s">
        <v>7427</v>
      </c>
      <c r="D4343" s="16" t="s">
        <v>7422</v>
      </c>
      <c r="E4343" s="103" t="s">
        <v>26</v>
      </c>
      <c r="F4343" s="18" t="s">
        <v>26</v>
      </c>
      <c r="G4343" s="111" t="s">
        <v>6685</v>
      </c>
      <c r="H4343" s="102" t="s">
        <v>6793</v>
      </c>
      <c r="I4343" s="21">
        <v>2008</v>
      </c>
      <c r="J4343" s="71">
        <v>0.13100000000000001</v>
      </c>
      <c r="K4343" s="21">
        <v>9694</v>
      </c>
      <c r="L4343" s="21"/>
      <c r="M4343" s="21">
        <v>1410</v>
      </c>
      <c r="N4343" s="21"/>
      <c r="O4343" s="21">
        <v>-542</v>
      </c>
      <c r="P4343" s="21"/>
      <c r="Q4343" s="21"/>
      <c r="R4343" s="22">
        <v>1.589</v>
      </c>
      <c r="S4343" s="22">
        <v>2603.1999999999998</v>
      </c>
      <c r="T4343" s="20" t="s">
        <v>5189</v>
      </c>
      <c r="U4343" s="21">
        <v>9786</v>
      </c>
      <c r="V4343" s="21">
        <v>124744</v>
      </c>
      <c r="W4343" s="34">
        <v>40878</v>
      </c>
      <c r="X4343" s="34">
        <v>52243</v>
      </c>
      <c r="Y4343" s="109"/>
      <c r="Z4343" s="70" t="s">
        <v>4927</v>
      </c>
      <c r="AA4343" s="20" t="s">
        <v>4926</v>
      </c>
      <c r="AB4343" s="113" t="s">
        <v>6036</v>
      </c>
      <c r="AC4343" s="19"/>
      <c r="AD4343" s="22"/>
      <c r="AE4343" s="28">
        <v>41640</v>
      </c>
    </row>
    <row r="4344" spans="2:31" x14ac:dyDescent="0.2">
      <c r="B4344" s="14" t="s">
        <v>7426</v>
      </c>
      <c r="C4344" s="33" t="s">
        <v>7425</v>
      </c>
      <c r="D4344" s="16" t="s">
        <v>7422</v>
      </c>
      <c r="E4344" s="103" t="s">
        <v>26</v>
      </c>
      <c r="F4344" s="18" t="s">
        <v>26</v>
      </c>
      <c r="G4344" s="111" t="s">
        <v>6685</v>
      </c>
      <c r="H4344" s="102" t="s">
        <v>6793</v>
      </c>
      <c r="I4344" s="21">
        <v>41943</v>
      </c>
      <c r="J4344" s="71">
        <v>0.109</v>
      </c>
      <c r="K4344" s="21">
        <v>8413</v>
      </c>
      <c r="L4344" s="21"/>
      <c r="M4344" s="21">
        <v>35709</v>
      </c>
      <c r="N4344" s="21"/>
      <c r="O4344" s="21">
        <v>-8206</v>
      </c>
      <c r="P4344" s="21">
        <v>31039</v>
      </c>
      <c r="Q4344" s="21"/>
      <c r="R4344" s="22">
        <v>1.3320000000000001</v>
      </c>
      <c r="S4344" s="22">
        <v>425.07299999999998</v>
      </c>
      <c r="T4344" s="20" t="s">
        <v>5189</v>
      </c>
      <c r="U4344" s="21">
        <v>8536</v>
      </c>
      <c r="V4344" s="21">
        <v>110691</v>
      </c>
      <c r="W4344" s="34">
        <v>37231</v>
      </c>
      <c r="X4344" s="34">
        <v>48925</v>
      </c>
      <c r="Y4344" s="109"/>
      <c r="Z4344" s="70" t="s">
        <v>4927</v>
      </c>
      <c r="AA4344" s="20" t="s">
        <v>4926</v>
      </c>
      <c r="AB4344" s="113" t="s">
        <v>6036</v>
      </c>
      <c r="AC4344" s="19"/>
      <c r="AD4344" s="22"/>
      <c r="AE4344" s="34">
        <v>44287</v>
      </c>
    </row>
    <row r="4345" spans="2:31" x14ac:dyDescent="0.2">
      <c r="B4345" s="14" t="s">
        <v>7424</v>
      </c>
      <c r="C4345" s="33" t="s">
        <v>7423</v>
      </c>
      <c r="D4345" s="16" t="s">
        <v>7422</v>
      </c>
      <c r="E4345" s="103" t="s">
        <v>26</v>
      </c>
      <c r="F4345" s="18" t="s">
        <v>26</v>
      </c>
      <c r="G4345" s="111" t="s">
        <v>6685</v>
      </c>
      <c r="H4345" s="102" t="s">
        <v>6793</v>
      </c>
      <c r="I4345" s="21">
        <v>53641</v>
      </c>
      <c r="J4345" s="71">
        <v>0.13300000000000001</v>
      </c>
      <c r="K4345" s="21">
        <v>13390</v>
      </c>
      <c r="L4345" s="21"/>
      <c r="M4345" s="21">
        <v>49008</v>
      </c>
      <c r="N4345" s="21"/>
      <c r="O4345" s="21">
        <v>45797</v>
      </c>
      <c r="P4345" s="21">
        <v>36594</v>
      </c>
      <c r="Q4345" s="21"/>
      <c r="R4345" s="22">
        <v>1.129</v>
      </c>
      <c r="S4345" s="22">
        <v>340.14499999999998</v>
      </c>
      <c r="T4345" s="20" t="s">
        <v>5189</v>
      </c>
      <c r="U4345" s="21">
        <v>9464</v>
      </c>
      <c r="V4345" s="21">
        <v>121462</v>
      </c>
      <c r="W4345" s="34">
        <v>37573</v>
      </c>
      <c r="X4345" s="34">
        <v>48987</v>
      </c>
      <c r="Y4345" s="109"/>
      <c r="Z4345" s="70" t="s">
        <v>4927</v>
      </c>
      <c r="AA4345" s="20" t="s">
        <v>4926</v>
      </c>
      <c r="AB4345" s="113" t="s">
        <v>6036</v>
      </c>
      <c r="AC4345" s="19"/>
      <c r="AD4345" s="22"/>
      <c r="AE4345" s="34">
        <v>42614</v>
      </c>
    </row>
    <row r="4346" spans="2:31" x14ac:dyDescent="0.2">
      <c r="B4346" s="14" t="s">
        <v>7421</v>
      </c>
      <c r="C4346" s="33" t="s">
        <v>7420</v>
      </c>
      <c r="D4346" s="16" t="s">
        <v>7355</v>
      </c>
      <c r="E4346" s="103" t="s">
        <v>26</v>
      </c>
      <c r="F4346" s="18" t="s">
        <v>26</v>
      </c>
      <c r="G4346" s="111" t="s">
        <v>6685</v>
      </c>
      <c r="H4346" s="102" t="s">
        <v>503</v>
      </c>
      <c r="I4346" s="21">
        <v>867744</v>
      </c>
      <c r="J4346" s="71">
        <v>7.92</v>
      </c>
      <c r="K4346" s="21">
        <v>858140</v>
      </c>
      <c r="L4346" s="21"/>
      <c r="M4346" s="21">
        <v>846382</v>
      </c>
      <c r="N4346" s="21">
        <v>-8495</v>
      </c>
      <c r="O4346" s="21">
        <v>812170</v>
      </c>
      <c r="P4346" s="21">
        <v>93147</v>
      </c>
      <c r="Q4346" s="21"/>
      <c r="R4346" s="22">
        <v>2.1030000000000002</v>
      </c>
      <c r="S4346" s="22">
        <v>7.976</v>
      </c>
      <c r="T4346" s="20" t="s">
        <v>5189</v>
      </c>
      <c r="U4346" s="21">
        <v>18986</v>
      </c>
      <c r="V4346" s="21">
        <v>157473</v>
      </c>
      <c r="W4346" s="34">
        <v>38778</v>
      </c>
      <c r="X4346" s="34">
        <v>50384</v>
      </c>
      <c r="Y4346" s="109"/>
      <c r="Z4346" s="70" t="s">
        <v>4927</v>
      </c>
      <c r="AA4346" s="20" t="s">
        <v>4926</v>
      </c>
      <c r="AB4346" s="113" t="s">
        <v>6036</v>
      </c>
      <c r="AC4346" s="19"/>
      <c r="AD4346" s="22"/>
      <c r="AE4346" s="34">
        <v>43739</v>
      </c>
    </row>
    <row r="4347" spans="2:31" x14ac:dyDescent="0.2">
      <c r="B4347" s="14" t="s">
        <v>7419</v>
      </c>
      <c r="C4347" s="33" t="s">
        <v>7418</v>
      </c>
      <c r="D4347" s="16" t="s">
        <v>7355</v>
      </c>
      <c r="E4347" s="103" t="s">
        <v>26</v>
      </c>
      <c r="F4347" s="18" t="s">
        <v>26</v>
      </c>
      <c r="G4347" s="111" t="s">
        <v>6685</v>
      </c>
      <c r="H4347" s="102" t="s">
        <v>323</v>
      </c>
      <c r="I4347" s="21">
        <v>6523277</v>
      </c>
      <c r="J4347" s="71">
        <v>0.23699999999999999</v>
      </c>
      <c r="K4347" s="21">
        <v>1171591</v>
      </c>
      <c r="L4347" s="21"/>
      <c r="M4347" s="21">
        <v>1340388</v>
      </c>
      <c r="N4347" s="21"/>
      <c r="O4347" s="21">
        <v>-970803</v>
      </c>
      <c r="P4347" s="21"/>
      <c r="Q4347" s="21"/>
      <c r="R4347" s="22">
        <v>0.16</v>
      </c>
      <c r="S4347" s="22">
        <v>4.3310000000000004</v>
      </c>
      <c r="T4347" s="20" t="s">
        <v>5189</v>
      </c>
      <c r="U4347" s="21">
        <v>66176</v>
      </c>
      <c r="V4347" s="21">
        <v>1248492</v>
      </c>
      <c r="W4347" s="34">
        <v>39463</v>
      </c>
      <c r="X4347" s="34">
        <v>54767</v>
      </c>
      <c r="Y4347" s="109"/>
      <c r="Z4347" s="70" t="s">
        <v>4927</v>
      </c>
      <c r="AA4347" s="20" t="s">
        <v>4926</v>
      </c>
      <c r="AB4347" s="113" t="s">
        <v>6036</v>
      </c>
      <c r="AC4347" s="19"/>
      <c r="AD4347" s="22"/>
      <c r="AE4347" s="34">
        <v>41760</v>
      </c>
    </row>
    <row r="4348" spans="2:31" x14ac:dyDescent="0.2">
      <c r="B4348" s="14" t="s">
        <v>7417</v>
      </c>
      <c r="C4348" s="33" t="s">
        <v>7416</v>
      </c>
      <c r="D4348" s="16" t="s">
        <v>7415</v>
      </c>
      <c r="E4348" s="103" t="s">
        <v>26</v>
      </c>
      <c r="F4348" s="18" t="s">
        <v>26</v>
      </c>
      <c r="G4348" s="111" t="s">
        <v>590</v>
      </c>
      <c r="H4348" s="102" t="s">
        <v>4511</v>
      </c>
      <c r="I4348" s="21">
        <v>6029952</v>
      </c>
      <c r="J4348" s="71">
        <v>122.11199999999999</v>
      </c>
      <c r="K4348" s="21">
        <v>7326708</v>
      </c>
      <c r="L4348" s="21">
        <v>6000000</v>
      </c>
      <c r="M4348" s="21">
        <v>6008019</v>
      </c>
      <c r="N4348" s="21"/>
      <c r="O4348" s="21">
        <v>-622</v>
      </c>
      <c r="P4348" s="21"/>
      <c r="Q4348" s="21"/>
      <c r="R4348" s="22">
        <v>5.7430000000000003</v>
      </c>
      <c r="S4348" s="22">
        <v>5.742</v>
      </c>
      <c r="T4348" s="20" t="s">
        <v>5189</v>
      </c>
      <c r="U4348" s="21">
        <v>28713</v>
      </c>
      <c r="V4348" s="21">
        <v>344556</v>
      </c>
      <c r="W4348" s="34">
        <v>37887</v>
      </c>
      <c r="X4348" s="34">
        <v>49441</v>
      </c>
      <c r="Y4348" s="109"/>
      <c r="Z4348" s="70" t="s">
        <v>4927</v>
      </c>
      <c r="AA4348" s="20" t="s">
        <v>4926</v>
      </c>
      <c r="AB4348" s="113" t="s">
        <v>6036</v>
      </c>
      <c r="AC4348" s="19"/>
      <c r="AD4348" s="22"/>
      <c r="AE4348" s="34">
        <v>44166</v>
      </c>
    </row>
    <row r="4349" spans="2:31" x14ac:dyDescent="0.2">
      <c r="B4349" s="14" t="s">
        <v>7414</v>
      </c>
      <c r="C4349" s="33" t="s">
        <v>7413</v>
      </c>
      <c r="D4349" s="16" t="s">
        <v>7408</v>
      </c>
      <c r="E4349" s="103" t="s">
        <v>26</v>
      </c>
      <c r="F4349" s="18" t="s">
        <v>26</v>
      </c>
      <c r="G4349" s="111" t="s">
        <v>6685</v>
      </c>
      <c r="H4349" s="102" t="s">
        <v>611</v>
      </c>
      <c r="I4349" s="21">
        <v>3672676</v>
      </c>
      <c r="J4349" s="71">
        <v>0.54400000000000004</v>
      </c>
      <c r="K4349" s="21">
        <v>1309972</v>
      </c>
      <c r="L4349" s="21"/>
      <c r="M4349" s="21">
        <v>1625856</v>
      </c>
      <c r="N4349" s="21"/>
      <c r="O4349" s="21">
        <v>-1445268</v>
      </c>
      <c r="P4349" s="21"/>
      <c r="Q4349" s="21"/>
      <c r="R4349" s="22">
        <v>0.68200000000000005</v>
      </c>
      <c r="S4349" s="22">
        <v>9.4239999999999995</v>
      </c>
      <c r="T4349" s="20" t="s">
        <v>5189</v>
      </c>
      <c r="U4349" s="21">
        <v>136937</v>
      </c>
      <c r="V4349" s="21">
        <v>1882604</v>
      </c>
      <c r="W4349" s="34">
        <v>37965</v>
      </c>
      <c r="X4349" s="34">
        <v>51236</v>
      </c>
      <c r="Y4349" s="109"/>
      <c r="Z4349" s="70" t="s">
        <v>4927</v>
      </c>
      <c r="AA4349" s="20" t="s">
        <v>4926</v>
      </c>
      <c r="AB4349" s="113" t="s">
        <v>6036</v>
      </c>
      <c r="AC4349" s="19"/>
      <c r="AD4349" s="22"/>
      <c r="AE4349" s="34">
        <v>46844</v>
      </c>
    </row>
    <row r="4350" spans="2:31" x14ac:dyDescent="0.2">
      <c r="B4350" s="14" t="s">
        <v>7412</v>
      </c>
      <c r="C4350" s="33" t="s">
        <v>7411</v>
      </c>
      <c r="D4350" s="16" t="s">
        <v>7408</v>
      </c>
      <c r="E4350" s="103" t="s">
        <v>26</v>
      </c>
      <c r="F4350" s="18" t="s">
        <v>26</v>
      </c>
      <c r="G4350" s="111" t="s">
        <v>590</v>
      </c>
      <c r="H4350" s="102" t="s">
        <v>4511</v>
      </c>
      <c r="I4350" s="21">
        <v>4224934</v>
      </c>
      <c r="J4350" s="71">
        <v>99.948999999999998</v>
      </c>
      <c r="K4350" s="21">
        <v>4226781</v>
      </c>
      <c r="L4350" s="21">
        <v>4228946</v>
      </c>
      <c r="M4350" s="21">
        <v>4218839</v>
      </c>
      <c r="N4350" s="21"/>
      <c r="O4350" s="21">
        <v>-7438</v>
      </c>
      <c r="P4350" s="21"/>
      <c r="Q4350" s="21"/>
      <c r="R4350" s="22">
        <v>4.5469999999999997</v>
      </c>
      <c r="S4350" s="22">
        <v>4.6829999999999998</v>
      </c>
      <c r="T4350" s="20" t="s">
        <v>5189</v>
      </c>
      <c r="U4350" s="21">
        <v>16024</v>
      </c>
      <c r="V4350" s="21">
        <v>209885</v>
      </c>
      <c r="W4350" s="34">
        <v>40909</v>
      </c>
      <c r="X4350" s="34">
        <v>51845</v>
      </c>
      <c r="Y4350" s="109"/>
      <c r="Z4350" s="70" t="s">
        <v>4927</v>
      </c>
      <c r="AA4350" s="20" t="s">
        <v>4926</v>
      </c>
      <c r="AB4350" s="113" t="s">
        <v>6036</v>
      </c>
      <c r="AC4350" s="19"/>
      <c r="AD4350" s="22"/>
      <c r="AE4350" s="34">
        <v>41852</v>
      </c>
    </row>
    <row r="4351" spans="2:31" x14ac:dyDescent="0.2">
      <c r="B4351" s="14" t="s">
        <v>7410</v>
      </c>
      <c r="C4351" s="33" t="s">
        <v>7409</v>
      </c>
      <c r="D4351" s="16" t="s">
        <v>7408</v>
      </c>
      <c r="E4351" s="103" t="s">
        <v>26</v>
      </c>
      <c r="F4351" s="18" t="s">
        <v>26</v>
      </c>
      <c r="G4351" s="111" t="s">
        <v>6685</v>
      </c>
      <c r="H4351" s="102" t="s">
        <v>323</v>
      </c>
      <c r="I4351" s="21">
        <v>2069561</v>
      </c>
      <c r="J4351" s="71">
        <v>1E-3</v>
      </c>
      <c r="K4351" s="21">
        <v>4541</v>
      </c>
      <c r="L4351" s="21"/>
      <c r="M4351" s="21"/>
      <c r="N4351" s="21"/>
      <c r="O4351" s="21">
        <v>-898117</v>
      </c>
      <c r="P4351" s="21"/>
      <c r="Q4351" s="21"/>
      <c r="R4351" s="22">
        <v>0.14099999999999999</v>
      </c>
      <c r="S4351" s="22">
        <v>0</v>
      </c>
      <c r="T4351" s="20" t="s">
        <v>5189</v>
      </c>
      <c r="U4351" s="21">
        <v>53334</v>
      </c>
      <c r="V4351" s="21">
        <v>1037408</v>
      </c>
      <c r="W4351" s="34">
        <v>40242</v>
      </c>
      <c r="X4351" s="34">
        <v>53276</v>
      </c>
      <c r="Y4351" s="109"/>
      <c r="Z4351" s="70" t="s">
        <v>4927</v>
      </c>
      <c r="AA4351" s="20" t="s">
        <v>4926</v>
      </c>
      <c r="AB4351" s="113" t="s">
        <v>6036</v>
      </c>
      <c r="AC4351" s="19"/>
      <c r="AD4351" s="22"/>
      <c r="AE4351" s="34">
        <v>41275</v>
      </c>
    </row>
    <row r="4352" spans="2:31" x14ac:dyDescent="0.2">
      <c r="B4352" s="14" t="s">
        <v>7407</v>
      </c>
      <c r="C4352" s="33" t="s">
        <v>7406</v>
      </c>
      <c r="D4352" s="16" t="s">
        <v>7386</v>
      </c>
      <c r="E4352" s="103" t="s">
        <v>26</v>
      </c>
      <c r="F4352" s="18" t="s">
        <v>26</v>
      </c>
      <c r="G4352" s="111" t="s">
        <v>590</v>
      </c>
      <c r="H4352" s="102" t="s">
        <v>4511</v>
      </c>
      <c r="I4352" s="21">
        <v>5184180</v>
      </c>
      <c r="J4352" s="71">
        <v>114.31399999999999</v>
      </c>
      <c r="K4352" s="21">
        <v>5429906</v>
      </c>
      <c r="L4352" s="21">
        <v>4750000</v>
      </c>
      <c r="M4352" s="21">
        <v>5047858</v>
      </c>
      <c r="N4352" s="21"/>
      <c r="O4352" s="21">
        <v>-87497</v>
      </c>
      <c r="P4352" s="21"/>
      <c r="Q4352" s="21"/>
      <c r="R4352" s="22">
        <v>5.8419999999999996</v>
      </c>
      <c r="S4352" s="22">
        <v>3.9020000000000001</v>
      </c>
      <c r="T4352" s="20" t="s">
        <v>5189</v>
      </c>
      <c r="U4352" s="21">
        <v>23125</v>
      </c>
      <c r="V4352" s="21">
        <v>282524</v>
      </c>
      <c r="W4352" s="34">
        <v>40674</v>
      </c>
      <c r="X4352" s="34">
        <v>50598</v>
      </c>
      <c r="Y4352" s="109"/>
      <c r="Z4352" s="70" t="s">
        <v>4927</v>
      </c>
      <c r="AA4352" s="20" t="s">
        <v>4926</v>
      </c>
      <c r="AB4352" s="113" t="s">
        <v>6036</v>
      </c>
      <c r="AC4352" s="19"/>
      <c r="AD4352" s="22"/>
      <c r="AE4352" s="34">
        <v>42522</v>
      </c>
    </row>
    <row r="4353" spans="2:31" x14ac:dyDescent="0.2">
      <c r="B4353" s="14" t="s">
        <v>7405</v>
      </c>
      <c r="C4353" s="33" t="s">
        <v>7404</v>
      </c>
      <c r="D4353" s="16" t="s">
        <v>7386</v>
      </c>
      <c r="E4353" s="103" t="s">
        <v>26</v>
      </c>
      <c r="F4353" s="18" t="s">
        <v>26</v>
      </c>
      <c r="G4353" s="111" t="s">
        <v>590</v>
      </c>
      <c r="H4353" s="102" t="s">
        <v>4511</v>
      </c>
      <c r="I4353" s="21">
        <v>6706875</v>
      </c>
      <c r="J4353" s="71">
        <v>114.10899999999999</v>
      </c>
      <c r="K4353" s="21">
        <v>7987644</v>
      </c>
      <c r="L4353" s="21">
        <v>7000000</v>
      </c>
      <c r="M4353" s="21">
        <v>6812358</v>
      </c>
      <c r="N4353" s="21"/>
      <c r="O4353" s="21">
        <v>40781</v>
      </c>
      <c r="P4353" s="21"/>
      <c r="Q4353" s="21"/>
      <c r="R4353" s="22">
        <v>5.3739999999999997</v>
      </c>
      <c r="S4353" s="22">
        <v>6.2060000000000004</v>
      </c>
      <c r="T4353" s="20" t="s">
        <v>5189</v>
      </c>
      <c r="U4353" s="21">
        <v>31348</v>
      </c>
      <c r="V4353" s="21">
        <v>376180</v>
      </c>
      <c r="W4353" s="34">
        <v>40276</v>
      </c>
      <c r="X4353" s="34">
        <v>53099</v>
      </c>
      <c r="Y4353" s="109"/>
      <c r="Z4353" s="70" t="s">
        <v>4927</v>
      </c>
      <c r="AA4353" s="20" t="s">
        <v>4926</v>
      </c>
      <c r="AB4353" s="113" t="s">
        <v>6036</v>
      </c>
      <c r="AC4353" s="19"/>
      <c r="AD4353" s="22"/>
      <c r="AE4353" s="34">
        <v>42583</v>
      </c>
    </row>
    <row r="4354" spans="2:31" x14ac:dyDescent="0.2">
      <c r="B4354" s="14" t="s">
        <v>7403</v>
      </c>
      <c r="C4354" s="33" t="s">
        <v>7402</v>
      </c>
      <c r="D4354" s="16" t="s">
        <v>7379</v>
      </c>
      <c r="E4354" s="103" t="s">
        <v>26</v>
      </c>
      <c r="F4354" s="18" t="s">
        <v>26</v>
      </c>
      <c r="G4354" s="111" t="s">
        <v>6685</v>
      </c>
      <c r="H4354" s="102" t="s">
        <v>323</v>
      </c>
      <c r="I4354" s="21">
        <v>1847614</v>
      </c>
      <c r="J4354" s="71">
        <v>4.8559999999999999</v>
      </c>
      <c r="K4354" s="21">
        <v>1821038</v>
      </c>
      <c r="L4354" s="21"/>
      <c r="M4354" s="21">
        <v>1754442</v>
      </c>
      <c r="N4354" s="21"/>
      <c r="O4354" s="21">
        <v>-93172</v>
      </c>
      <c r="P4354" s="21"/>
      <c r="Q4354" s="21"/>
      <c r="R4354" s="22">
        <v>0.57799999999999996</v>
      </c>
      <c r="S4354" s="22">
        <v>5.2160000000000002</v>
      </c>
      <c r="T4354" s="20" t="s">
        <v>5189</v>
      </c>
      <c r="U4354" s="21">
        <v>18077</v>
      </c>
      <c r="V4354" s="21">
        <v>143739</v>
      </c>
      <c r="W4354" s="34">
        <v>41031</v>
      </c>
      <c r="X4354" s="34">
        <v>49044</v>
      </c>
      <c r="Y4354" s="109"/>
      <c r="Z4354" s="70" t="s">
        <v>4927</v>
      </c>
      <c r="AA4354" s="20" t="s">
        <v>4926</v>
      </c>
      <c r="AB4354" s="113" t="s">
        <v>6036</v>
      </c>
      <c r="AC4354" s="19"/>
      <c r="AD4354" s="22"/>
      <c r="AE4354" s="34">
        <v>44652</v>
      </c>
    </row>
    <row r="4355" spans="2:31" x14ac:dyDescent="0.2">
      <c r="B4355" s="14" t="s">
        <v>7401</v>
      </c>
      <c r="C4355" s="33" t="s">
        <v>7400</v>
      </c>
      <c r="D4355" s="16" t="s">
        <v>7379</v>
      </c>
      <c r="E4355" s="103" t="s">
        <v>26</v>
      </c>
      <c r="F4355" s="18" t="s">
        <v>26</v>
      </c>
      <c r="G4355" s="111" t="s">
        <v>6685</v>
      </c>
      <c r="H4355" s="102" t="s">
        <v>323</v>
      </c>
      <c r="I4355" s="21">
        <v>17286614</v>
      </c>
      <c r="J4355" s="71">
        <v>15.212999999999999</v>
      </c>
      <c r="K4355" s="21">
        <v>17212458</v>
      </c>
      <c r="L4355" s="21"/>
      <c r="M4355" s="21">
        <v>16194357</v>
      </c>
      <c r="N4355" s="21"/>
      <c r="O4355" s="21">
        <v>-1092257</v>
      </c>
      <c r="P4355" s="21"/>
      <c r="Q4355" s="21"/>
      <c r="R4355" s="22">
        <v>2.621</v>
      </c>
      <c r="S4355" s="22">
        <v>5.6959999999999997</v>
      </c>
      <c r="T4355" s="20" t="s">
        <v>5189</v>
      </c>
      <c r="U4355" s="21">
        <v>247153</v>
      </c>
      <c r="V4355" s="21">
        <v>1538896</v>
      </c>
      <c r="W4355" s="34">
        <v>41047</v>
      </c>
      <c r="X4355" s="34">
        <v>53092</v>
      </c>
      <c r="Y4355" s="109"/>
      <c r="Z4355" s="70" t="s">
        <v>4927</v>
      </c>
      <c r="AA4355" s="20" t="s">
        <v>4926</v>
      </c>
      <c r="AB4355" s="113" t="s">
        <v>6036</v>
      </c>
      <c r="AC4355" s="19"/>
      <c r="AD4355" s="22"/>
      <c r="AE4355" s="34">
        <v>44682</v>
      </c>
    </row>
    <row r="4356" spans="2:31" x14ac:dyDescent="0.2">
      <c r="B4356" s="14" t="s">
        <v>7399</v>
      </c>
      <c r="C4356" s="33" t="s">
        <v>7398</v>
      </c>
      <c r="D4356" s="16" t="s">
        <v>7379</v>
      </c>
      <c r="E4356" s="103" t="s">
        <v>26</v>
      </c>
      <c r="F4356" s="18" t="s">
        <v>26</v>
      </c>
      <c r="G4356" s="111" t="s">
        <v>6685</v>
      </c>
      <c r="H4356" s="102" t="s">
        <v>323</v>
      </c>
      <c r="I4356" s="21">
        <v>10488774</v>
      </c>
      <c r="J4356" s="71">
        <v>15.18</v>
      </c>
      <c r="K4356" s="21">
        <v>10322292</v>
      </c>
      <c r="L4356" s="21"/>
      <c r="M4356" s="21">
        <v>10386958</v>
      </c>
      <c r="N4356" s="21"/>
      <c r="O4356" s="21">
        <v>-101816</v>
      </c>
      <c r="P4356" s="21"/>
      <c r="Q4356" s="21"/>
      <c r="R4356" s="22">
        <v>2.411</v>
      </c>
      <c r="S4356" s="22">
        <v>4.0940000000000003</v>
      </c>
      <c r="T4356" s="20" t="s">
        <v>5189</v>
      </c>
      <c r="U4356" s="21">
        <v>136620</v>
      </c>
      <c r="V4356" s="21">
        <v>136734</v>
      </c>
      <c r="W4356" s="34">
        <v>41229</v>
      </c>
      <c r="X4356" s="34">
        <v>53276</v>
      </c>
      <c r="Y4356" s="109"/>
      <c r="Z4356" s="70" t="s">
        <v>4927</v>
      </c>
      <c r="AA4356" s="20" t="s">
        <v>4926</v>
      </c>
      <c r="AB4356" s="113" t="s">
        <v>6036</v>
      </c>
      <c r="AC4356" s="19"/>
      <c r="AD4356" s="22"/>
      <c r="AE4356" s="34">
        <v>44866</v>
      </c>
    </row>
    <row r="4357" spans="2:31" x14ac:dyDescent="0.2">
      <c r="B4357" s="14" t="s">
        <v>7397</v>
      </c>
      <c r="C4357" s="33" t="s">
        <v>7396</v>
      </c>
      <c r="D4357" s="16" t="s">
        <v>7379</v>
      </c>
      <c r="E4357" s="103" t="s">
        <v>26</v>
      </c>
      <c r="F4357" s="18" t="s">
        <v>26</v>
      </c>
      <c r="G4357" s="111" t="s">
        <v>6685</v>
      </c>
      <c r="H4357" s="102" t="s">
        <v>6793</v>
      </c>
      <c r="I4357" s="21">
        <v>266758</v>
      </c>
      <c r="J4357" s="71">
        <v>1.4470000000000001</v>
      </c>
      <c r="K4357" s="21">
        <v>70354</v>
      </c>
      <c r="L4357" s="21"/>
      <c r="M4357" s="21">
        <v>59724</v>
      </c>
      <c r="N4357" s="21"/>
      <c r="O4357" s="21">
        <v>-4244</v>
      </c>
      <c r="P4357" s="21"/>
      <c r="Q4357" s="21"/>
      <c r="R4357" s="22">
        <v>1.3680000000000001</v>
      </c>
      <c r="S4357" s="22">
        <v>88.257000000000005</v>
      </c>
      <c r="T4357" s="20" t="s">
        <v>5189</v>
      </c>
      <c r="U4357" s="21">
        <v>5544</v>
      </c>
      <c r="V4357" s="21">
        <v>64908</v>
      </c>
      <c r="W4357" s="34">
        <v>41061</v>
      </c>
      <c r="X4357" s="34">
        <v>47805</v>
      </c>
      <c r="Y4357" s="109"/>
      <c r="Z4357" s="70" t="s">
        <v>4927</v>
      </c>
      <c r="AA4357" s="20" t="s">
        <v>4926</v>
      </c>
      <c r="AB4357" s="113" t="s">
        <v>6036</v>
      </c>
      <c r="AC4357" s="19"/>
      <c r="AD4357" s="22"/>
      <c r="AE4357" s="34">
        <v>46844</v>
      </c>
    </row>
    <row r="4358" spans="2:31" x14ac:dyDescent="0.2">
      <c r="B4358" s="14" t="s">
        <v>7395</v>
      </c>
      <c r="C4358" s="33" t="s">
        <v>7394</v>
      </c>
      <c r="D4358" s="16" t="s">
        <v>7379</v>
      </c>
      <c r="E4358" s="103" t="s">
        <v>26</v>
      </c>
      <c r="F4358" s="18" t="s">
        <v>26</v>
      </c>
      <c r="G4358" s="111" t="s">
        <v>6685</v>
      </c>
      <c r="H4358" s="102" t="s">
        <v>323</v>
      </c>
      <c r="I4358" s="21">
        <v>22984</v>
      </c>
      <c r="J4358" s="71">
        <v>1E-3</v>
      </c>
      <c r="K4358" s="21">
        <v>111</v>
      </c>
      <c r="L4358" s="21"/>
      <c r="M4358" s="21">
        <v>30980</v>
      </c>
      <c r="N4358" s="21"/>
      <c r="O4358" s="21">
        <v>-8363</v>
      </c>
      <c r="P4358" s="21">
        <v>32386</v>
      </c>
      <c r="Q4358" s="21"/>
      <c r="R4358" s="22">
        <v>0.80500000000000005</v>
      </c>
      <c r="S4358" s="22">
        <v>352.78199999999998</v>
      </c>
      <c r="T4358" s="20" t="s">
        <v>5189</v>
      </c>
      <c r="U4358" s="21">
        <v>7427</v>
      </c>
      <c r="V4358" s="21">
        <v>93157</v>
      </c>
      <c r="W4358" s="34">
        <v>37693</v>
      </c>
      <c r="X4358" s="34">
        <v>51145</v>
      </c>
      <c r="Y4358" s="109"/>
      <c r="Z4358" s="70" t="s">
        <v>4927</v>
      </c>
      <c r="AA4358" s="20" t="s">
        <v>4926</v>
      </c>
      <c r="AB4358" s="113" t="s">
        <v>6036</v>
      </c>
      <c r="AC4358" s="19"/>
      <c r="AD4358" s="22"/>
      <c r="AE4358" s="34">
        <v>43132</v>
      </c>
    </row>
    <row r="4359" spans="2:31" x14ac:dyDescent="0.2">
      <c r="B4359" s="14" t="s">
        <v>7393</v>
      </c>
      <c r="C4359" s="33" t="s">
        <v>7392</v>
      </c>
      <c r="D4359" s="16" t="s">
        <v>7386</v>
      </c>
      <c r="E4359" s="103" t="s">
        <v>26</v>
      </c>
      <c r="F4359" s="18" t="s">
        <v>26</v>
      </c>
      <c r="G4359" s="111" t="s">
        <v>590</v>
      </c>
      <c r="H4359" s="102" t="s">
        <v>4511</v>
      </c>
      <c r="I4359" s="21">
        <v>9580532</v>
      </c>
      <c r="J4359" s="71">
        <v>96.308000000000007</v>
      </c>
      <c r="K4359" s="21">
        <v>9181070</v>
      </c>
      <c r="L4359" s="21">
        <v>9533000</v>
      </c>
      <c r="M4359" s="21">
        <v>9533445</v>
      </c>
      <c r="N4359" s="21"/>
      <c r="O4359" s="21">
        <v>445</v>
      </c>
      <c r="P4359" s="21"/>
      <c r="Q4359" s="21"/>
      <c r="R4359" s="22">
        <v>5.54</v>
      </c>
      <c r="S4359" s="22">
        <v>5.6639999999999997</v>
      </c>
      <c r="T4359" s="20" t="s">
        <v>5189</v>
      </c>
      <c r="U4359" s="21">
        <v>44011</v>
      </c>
      <c r="V4359" s="21">
        <v>533638</v>
      </c>
      <c r="W4359" s="34">
        <v>38197</v>
      </c>
      <c r="X4359" s="34">
        <v>50627</v>
      </c>
      <c r="Y4359" s="109"/>
      <c r="Z4359" s="70" t="s">
        <v>4927</v>
      </c>
      <c r="AA4359" s="20" t="s">
        <v>4926</v>
      </c>
      <c r="AB4359" s="113" t="s">
        <v>6036</v>
      </c>
      <c r="AC4359" s="19"/>
      <c r="AD4359" s="22"/>
      <c r="AE4359" s="34">
        <v>41883</v>
      </c>
    </row>
    <row r="4360" spans="2:31" x14ac:dyDescent="0.2">
      <c r="B4360" s="14" t="s">
        <v>7391</v>
      </c>
      <c r="C4360" s="33" t="s">
        <v>7390</v>
      </c>
      <c r="D4360" s="16" t="s">
        <v>7379</v>
      </c>
      <c r="E4360" s="103" t="s">
        <v>26</v>
      </c>
      <c r="F4360" s="18" t="s">
        <v>26</v>
      </c>
      <c r="G4360" s="111" t="s">
        <v>590</v>
      </c>
      <c r="H4360" s="102" t="s">
        <v>4511</v>
      </c>
      <c r="I4360" s="21">
        <v>4627930</v>
      </c>
      <c r="J4360" s="71">
        <v>107.773</v>
      </c>
      <c r="K4360" s="21">
        <v>5388650</v>
      </c>
      <c r="L4360" s="21">
        <v>5000000</v>
      </c>
      <c r="M4360" s="21">
        <v>4860354</v>
      </c>
      <c r="N4360" s="21"/>
      <c r="O4360" s="21">
        <v>58945</v>
      </c>
      <c r="P4360" s="21"/>
      <c r="Q4360" s="21"/>
      <c r="R4360" s="22">
        <v>4.7610000000000001</v>
      </c>
      <c r="S4360" s="22">
        <v>6.2160000000000002</v>
      </c>
      <c r="T4360" s="20" t="s">
        <v>5189</v>
      </c>
      <c r="U4360" s="21">
        <v>19838</v>
      </c>
      <c r="V4360" s="21">
        <v>238050</v>
      </c>
      <c r="W4360" s="34">
        <v>39668</v>
      </c>
      <c r="X4360" s="34">
        <v>50961</v>
      </c>
      <c r="Y4360" s="109"/>
      <c r="Z4360" s="70" t="s">
        <v>4927</v>
      </c>
      <c r="AA4360" s="20" t="s">
        <v>4926</v>
      </c>
      <c r="AB4360" s="113" t="s">
        <v>6036</v>
      </c>
      <c r="AC4360" s="19"/>
      <c r="AD4360" s="22"/>
      <c r="AE4360" s="34">
        <v>42125</v>
      </c>
    </row>
    <row r="4361" spans="2:31" x14ac:dyDescent="0.2">
      <c r="B4361" s="14" t="s">
        <v>7389</v>
      </c>
      <c r="C4361" s="33" t="s">
        <v>4676</v>
      </c>
      <c r="D4361" s="16" t="s">
        <v>7379</v>
      </c>
      <c r="E4361" s="103" t="s">
        <v>26</v>
      </c>
      <c r="F4361" s="18" t="s">
        <v>26</v>
      </c>
      <c r="G4361" s="111" t="s">
        <v>590</v>
      </c>
      <c r="H4361" s="102" t="s">
        <v>4511</v>
      </c>
      <c r="I4361" s="21">
        <v>9280859</v>
      </c>
      <c r="J4361" s="71">
        <v>107.855</v>
      </c>
      <c r="K4361" s="21">
        <v>10785480</v>
      </c>
      <c r="L4361" s="21">
        <v>10000000</v>
      </c>
      <c r="M4361" s="21">
        <v>9785604</v>
      </c>
      <c r="N4361" s="21"/>
      <c r="O4361" s="21">
        <v>96858</v>
      </c>
      <c r="P4361" s="21"/>
      <c r="Q4361" s="21"/>
      <c r="R4361" s="22">
        <v>4.7510000000000003</v>
      </c>
      <c r="S4361" s="22">
        <v>5.88</v>
      </c>
      <c r="T4361" s="20" t="s">
        <v>5189</v>
      </c>
      <c r="U4361" s="21">
        <v>39592</v>
      </c>
      <c r="V4361" s="21">
        <v>475100</v>
      </c>
      <c r="W4361" s="34">
        <v>38912</v>
      </c>
      <c r="X4361" s="34">
        <v>50961</v>
      </c>
      <c r="Y4361" s="109"/>
      <c r="Z4361" s="70" t="s">
        <v>4927</v>
      </c>
      <c r="AA4361" s="20" t="s">
        <v>4926</v>
      </c>
      <c r="AB4361" s="113" t="s">
        <v>6036</v>
      </c>
      <c r="AC4361" s="19"/>
      <c r="AD4361" s="22"/>
      <c r="AE4361" s="34">
        <v>42095</v>
      </c>
    </row>
    <row r="4362" spans="2:31" x14ac:dyDescent="0.2">
      <c r="B4362" s="14" t="s">
        <v>7388</v>
      </c>
      <c r="C4362" s="33" t="s">
        <v>7387</v>
      </c>
      <c r="D4362" s="16" t="s">
        <v>7386</v>
      </c>
      <c r="E4362" s="103" t="s">
        <v>26</v>
      </c>
      <c r="F4362" s="18" t="s">
        <v>26</v>
      </c>
      <c r="G4362" s="111" t="s">
        <v>590</v>
      </c>
      <c r="H4362" s="102" t="s">
        <v>6692</v>
      </c>
      <c r="I4362" s="21">
        <v>6029718</v>
      </c>
      <c r="J4362" s="71">
        <v>70.811999999999998</v>
      </c>
      <c r="K4362" s="21">
        <v>4248744</v>
      </c>
      <c r="L4362" s="21">
        <v>6000000</v>
      </c>
      <c r="M4362" s="21">
        <v>6003439</v>
      </c>
      <c r="N4362" s="21"/>
      <c r="O4362" s="21">
        <v>-3089</v>
      </c>
      <c r="P4362" s="21"/>
      <c r="Q4362" s="21"/>
      <c r="R4362" s="22">
        <v>4.8899999999999997</v>
      </c>
      <c r="S4362" s="22">
        <v>4.8600000000000003</v>
      </c>
      <c r="T4362" s="20" t="s">
        <v>5189</v>
      </c>
      <c r="U4362" s="21">
        <v>24450</v>
      </c>
      <c r="V4362" s="21">
        <v>293400</v>
      </c>
      <c r="W4362" s="34">
        <v>38512</v>
      </c>
      <c r="X4362" s="34">
        <v>50961</v>
      </c>
      <c r="Y4362" s="109"/>
      <c r="Z4362" s="70" t="s">
        <v>4927</v>
      </c>
      <c r="AA4362" s="20" t="s">
        <v>4926</v>
      </c>
      <c r="AB4362" s="113" t="s">
        <v>6036</v>
      </c>
      <c r="AC4362" s="19"/>
      <c r="AD4362" s="22"/>
      <c r="AE4362" s="34">
        <v>42156</v>
      </c>
    </row>
    <row r="4363" spans="2:31" x14ac:dyDescent="0.2">
      <c r="B4363" s="14" t="s">
        <v>7385</v>
      </c>
      <c r="C4363" s="33" t="s">
        <v>7384</v>
      </c>
      <c r="D4363" s="16" t="s">
        <v>7379</v>
      </c>
      <c r="E4363" s="103" t="s">
        <v>26</v>
      </c>
      <c r="F4363" s="18" t="s">
        <v>26</v>
      </c>
      <c r="G4363" s="111" t="s">
        <v>6685</v>
      </c>
      <c r="H4363" s="102" t="s">
        <v>323</v>
      </c>
      <c r="I4363" s="21">
        <v>179731</v>
      </c>
      <c r="J4363" s="71">
        <v>0</v>
      </c>
      <c r="K4363" s="21">
        <v>1116</v>
      </c>
      <c r="L4363" s="21"/>
      <c r="M4363" s="21">
        <v>1145</v>
      </c>
      <c r="N4363" s="21"/>
      <c r="O4363" s="21">
        <v>-252588</v>
      </c>
      <c r="P4363" s="21">
        <v>527</v>
      </c>
      <c r="Q4363" s="21"/>
      <c r="R4363" s="22">
        <v>1E-3</v>
      </c>
      <c r="S4363" s="22">
        <v>6.984</v>
      </c>
      <c r="T4363" s="20" t="s">
        <v>5189</v>
      </c>
      <c r="U4363" s="21">
        <v>521</v>
      </c>
      <c r="V4363" s="21">
        <v>349311</v>
      </c>
      <c r="W4363" s="34">
        <v>40242</v>
      </c>
      <c r="X4363" s="34">
        <v>50505</v>
      </c>
      <c r="Y4363" s="109"/>
      <c r="Z4363" s="70" t="s">
        <v>4927</v>
      </c>
      <c r="AA4363" s="20" t="s">
        <v>4926</v>
      </c>
      <c r="AB4363" s="113" t="s">
        <v>6036</v>
      </c>
      <c r="AC4363" s="19"/>
      <c r="AD4363" s="22"/>
      <c r="AE4363" s="34">
        <v>41334</v>
      </c>
    </row>
    <row r="4364" spans="2:31" x14ac:dyDescent="0.2">
      <c r="B4364" s="14" t="s">
        <v>7383</v>
      </c>
      <c r="C4364" s="33" t="s">
        <v>7382</v>
      </c>
      <c r="D4364" s="16" t="s">
        <v>7379</v>
      </c>
      <c r="E4364" s="103" t="s">
        <v>26</v>
      </c>
      <c r="F4364" s="18" t="s">
        <v>26</v>
      </c>
      <c r="G4364" s="111" t="s">
        <v>6685</v>
      </c>
      <c r="H4364" s="102" t="s">
        <v>611</v>
      </c>
      <c r="I4364" s="21">
        <v>7599612</v>
      </c>
      <c r="J4364" s="71">
        <v>1.837</v>
      </c>
      <c r="K4364" s="21">
        <v>3056717</v>
      </c>
      <c r="L4364" s="21"/>
      <c r="M4364" s="21">
        <v>2942427</v>
      </c>
      <c r="N4364" s="21"/>
      <c r="O4364" s="21">
        <v>-673789</v>
      </c>
      <c r="P4364" s="21"/>
      <c r="Q4364" s="21"/>
      <c r="R4364" s="22">
        <v>0.61299999999999999</v>
      </c>
      <c r="S4364" s="22">
        <v>11.446999999999999</v>
      </c>
      <c r="T4364" s="20" t="s">
        <v>5189</v>
      </c>
      <c r="U4364" s="21">
        <v>85041</v>
      </c>
      <c r="V4364" s="21">
        <v>1192964</v>
      </c>
      <c r="W4364" s="34">
        <v>39010</v>
      </c>
      <c r="X4364" s="34">
        <v>51084</v>
      </c>
      <c r="Y4364" s="109"/>
      <c r="Z4364" s="70" t="s">
        <v>4927</v>
      </c>
      <c r="AA4364" s="20" t="s">
        <v>4926</v>
      </c>
      <c r="AB4364" s="113" t="s">
        <v>6036</v>
      </c>
      <c r="AC4364" s="19"/>
      <c r="AD4364" s="22"/>
      <c r="AE4364" s="34">
        <v>42675</v>
      </c>
    </row>
    <row r="4365" spans="2:31" x14ac:dyDescent="0.2">
      <c r="B4365" s="14" t="s">
        <v>7381</v>
      </c>
      <c r="C4365" s="33" t="s">
        <v>7380</v>
      </c>
      <c r="D4365" s="16" t="s">
        <v>7379</v>
      </c>
      <c r="E4365" s="103" t="s">
        <v>26</v>
      </c>
      <c r="F4365" s="18" t="s">
        <v>26</v>
      </c>
      <c r="G4365" s="111" t="s">
        <v>590</v>
      </c>
      <c r="H4365" s="102" t="s">
        <v>4511</v>
      </c>
      <c r="I4365" s="21">
        <v>46871875</v>
      </c>
      <c r="J4365" s="71">
        <v>115.291</v>
      </c>
      <c r="K4365" s="21">
        <v>54186582</v>
      </c>
      <c r="L4365" s="21">
        <v>47000000</v>
      </c>
      <c r="M4365" s="21">
        <v>46889021</v>
      </c>
      <c r="N4365" s="21"/>
      <c r="O4365" s="21">
        <v>-75098</v>
      </c>
      <c r="P4365" s="21"/>
      <c r="Q4365" s="21"/>
      <c r="R4365" s="22">
        <v>5.7889999999999997</v>
      </c>
      <c r="S4365" s="22">
        <v>5.9729999999999999</v>
      </c>
      <c r="T4365" s="20" t="s">
        <v>5189</v>
      </c>
      <c r="U4365" s="21">
        <v>226751</v>
      </c>
      <c r="V4365" s="21">
        <v>2766028</v>
      </c>
      <c r="W4365" s="34">
        <v>39272</v>
      </c>
      <c r="X4365" s="34">
        <v>53184</v>
      </c>
      <c r="Y4365" s="109"/>
      <c r="Z4365" s="70" t="s">
        <v>4927</v>
      </c>
      <c r="AA4365" s="20" t="s">
        <v>4926</v>
      </c>
      <c r="AB4365" s="113" t="s">
        <v>6036</v>
      </c>
      <c r="AC4365" s="19"/>
      <c r="AD4365" s="22"/>
      <c r="AE4365" s="34">
        <v>42856</v>
      </c>
    </row>
    <row r="4366" spans="2:31" x14ac:dyDescent="0.2">
      <c r="B4366" s="14" t="s">
        <v>7378</v>
      </c>
      <c r="C4366" s="33" t="s">
        <v>7377</v>
      </c>
      <c r="D4366" s="16" t="s">
        <v>7355</v>
      </c>
      <c r="E4366" s="103" t="s">
        <v>26</v>
      </c>
      <c r="F4366" s="18" t="s">
        <v>26</v>
      </c>
      <c r="G4366" s="111" t="s">
        <v>6685</v>
      </c>
      <c r="H4366" s="102" t="s">
        <v>611</v>
      </c>
      <c r="I4366" s="21">
        <v>263029</v>
      </c>
      <c r="J4366" s="71">
        <v>0.189</v>
      </c>
      <c r="K4366" s="21">
        <v>118906</v>
      </c>
      <c r="L4366" s="21"/>
      <c r="M4366" s="21">
        <v>200007</v>
      </c>
      <c r="N4366" s="21"/>
      <c r="O4366" s="21">
        <v>-457010</v>
      </c>
      <c r="P4366" s="21">
        <v>42909</v>
      </c>
      <c r="Q4366" s="21"/>
      <c r="R4366" s="22">
        <v>0.92700000000000005</v>
      </c>
      <c r="S4366" s="22">
        <v>58.171999999999997</v>
      </c>
      <c r="T4366" s="20" t="s">
        <v>5189</v>
      </c>
      <c r="U4366" s="21">
        <v>48636</v>
      </c>
      <c r="V4366" s="21">
        <v>703046</v>
      </c>
      <c r="W4366" s="34">
        <v>37718</v>
      </c>
      <c r="X4366" s="34">
        <v>50415</v>
      </c>
      <c r="Y4366" s="109"/>
      <c r="Z4366" s="70" t="s">
        <v>4927</v>
      </c>
      <c r="AA4366" s="20" t="s">
        <v>4926</v>
      </c>
      <c r="AB4366" s="113" t="s">
        <v>6036</v>
      </c>
      <c r="AC4366" s="19"/>
      <c r="AD4366" s="22"/>
      <c r="AE4366" s="34">
        <v>41944</v>
      </c>
    </row>
    <row r="4367" spans="2:31" x14ac:dyDescent="0.2">
      <c r="B4367" s="14" t="s">
        <v>7376</v>
      </c>
      <c r="C4367" s="33" t="s">
        <v>7375</v>
      </c>
      <c r="D4367" s="16" t="s">
        <v>7350</v>
      </c>
      <c r="E4367" s="103" t="s">
        <v>26</v>
      </c>
      <c r="F4367" s="18" t="s">
        <v>26</v>
      </c>
      <c r="G4367" s="111" t="s">
        <v>590</v>
      </c>
      <c r="H4367" s="102" t="s">
        <v>4511</v>
      </c>
      <c r="I4367" s="21">
        <v>5699664</v>
      </c>
      <c r="J4367" s="71">
        <v>100.143</v>
      </c>
      <c r="K4367" s="21">
        <v>5708168</v>
      </c>
      <c r="L4367" s="21">
        <v>5700000</v>
      </c>
      <c r="M4367" s="21">
        <v>5693632</v>
      </c>
      <c r="N4367" s="21"/>
      <c r="O4367" s="21">
        <v>-6368</v>
      </c>
      <c r="P4367" s="21"/>
      <c r="Q4367" s="21"/>
      <c r="R4367" s="22">
        <v>5.5780000000000003</v>
      </c>
      <c r="S4367" s="22">
        <v>5.5069999999999997</v>
      </c>
      <c r="T4367" s="20" t="s">
        <v>5189</v>
      </c>
      <c r="U4367" s="21">
        <v>26496</v>
      </c>
      <c r="V4367" s="21">
        <v>317946</v>
      </c>
      <c r="W4367" s="34">
        <v>37718</v>
      </c>
      <c r="X4367" s="34">
        <v>50415</v>
      </c>
      <c r="Y4367" s="109"/>
      <c r="Z4367" s="70" t="s">
        <v>4927</v>
      </c>
      <c r="AA4367" s="20" t="s">
        <v>4926</v>
      </c>
      <c r="AB4367" s="113" t="s">
        <v>6036</v>
      </c>
      <c r="AC4367" s="19"/>
      <c r="AD4367" s="22"/>
      <c r="AE4367" s="34">
        <v>41365</v>
      </c>
    </row>
    <row r="4368" spans="2:31" x14ac:dyDescent="0.2">
      <c r="B4368" s="14" t="s">
        <v>7374</v>
      </c>
      <c r="C4368" s="33" t="s">
        <v>7373</v>
      </c>
      <c r="D4368" s="16" t="s">
        <v>7355</v>
      </c>
      <c r="E4368" s="103" t="s">
        <v>26</v>
      </c>
      <c r="F4368" s="18" t="s">
        <v>26</v>
      </c>
      <c r="G4368" s="111" t="s">
        <v>6685</v>
      </c>
      <c r="H4368" s="102" t="s">
        <v>611</v>
      </c>
      <c r="I4368" s="21">
        <v>2787656</v>
      </c>
      <c r="J4368" s="71">
        <v>0.54400000000000004</v>
      </c>
      <c r="K4368" s="21">
        <v>986248</v>
      </c>
      <c r="L4368" s="21"/>
      <c r="M4368" s="21">
        <v>1152688</v>
      </c>
      <c r="N4368" s="21"/>
      <c r="O4368" s="21">
        <v>-1012958</v>
      </c>
      <c r="P4368" s="21"/>
      <c r="Q4368" s="21"/>
      <c r="R4368" s="22">
        <v>0.58099999999999996</v>
      </c>
      <c r="S4368" s="22">
        <v>7.343</v>
      </c>
      <c r="T4368" s="20" t="s">
        <v>5189</v>
      </c>
      <c r="U4368" s="21">
        <v>87890</v>
      </c>
      <c r="V4368" s="21">
        <v>1209028</v>
      </c>
      <c r="W4368" s="34">
        <v>38085</v>
      </c>
      <c r="X4368" s="34">
        <v>51205</v>
      </c>
      <c r="Y4368" s="109"/>
      <c r="Z4368" s="70" t="s">
        <v>4927</v>
      </c>
      <c r="AA4368" s="20" t="s">
        <v>4926</v>
      </c>
      <c r="AB4368" s="113" t="s">
        <v>6036</v>
      </c>
      <c r="AC4368" s="19"/>
      <c r="AD4368" s="22"/>
      <c r="AE4368" s="34">
        <v>43497</v>
      </c>
    </row>
    <row r="4369" spans="2:31" x14ac:dyDescent="0.2">
      <c r="B4369" s="14" t="s">
        <v>7372</v>
      </c>
      <c r="C4369" s="33" t="s">
        <v>7371</v>
      </c>
      <c r="D4369" s="16" t="s">
        <v>7350</v>
      </c>
      <c r="E4369" s="103" t="s">
        <v>26</v>
      </c>
      <c r="F4369" s="18" t="s">
        <v>26</v>
      </c>
      <c r="G4369" s="111" t="s">
        <v>590</v>
      </c>
      <c r="H4369" s="102" t="s">
        <v>4511</v>
      </c>
      <c r="I4369" s="21">
        <v>13250727</v>
      </c>
      <c r="J4369" s="71">
        <v>100.48399999999999</v>
      </c>
      <c r="K4369" s="21">
        <v>13047795</v>
      </c>
      <c r="L4369" s="21">
        <v>12985000</v>
      </c>
      <c r="M4369" s="21">
        <v>13011381</v>
      </c>
      <c r="N4369" s="21"/>
      <c r="O4369" s="21">
        <v>-32836</v>
      </c>
      <c r="P4369" s="21"/>
      <c r="Q4369" s="21"/>
      <c r="R4369" s="22">
        <v>5.1310000000000002</v>
      </c>
      <c r="S4369" s="22">
        <v>4.9059999999999997</v>
      </c>
      <c r="T4369" s="20" t="s">
        <v>5189</v>
      </c>
      <c r="U4369" s="21">
        <v>55522</v>
      </c>
      <c r="V4369" s="21">
        <v>666260</v>
      </c>
      <c r="W4369" s="34">
        <v>38286</v>
      </c>
      <c r="X4369" s="34">
        <v>51205</v>
      </c>
      <c r="Y4369" s="109"/>
      <c r="Z4369" s="70" t="s">
        <v>4927</v>
      </c>
      <c r="AA4369" s="20" t="s">
        <v>4926</v>
      </c>
      <c r="AB4369" s="113" t="s">
        <v>6036</v>
      </c>
      <c r="AC4369" s="19"/>
      <c r="AD4369" s="22"/>
      <c r="AE4369" s="34">
        <v>41730</v>
      </c>
    </row>
    <row r="4370" spans="2:31" x14ac:dyDescent="0.2">
      <c r="B4370" s="14" t="s">
        <v>7370</v>
      </c>
      <c r="C4370" s="33" t="s">
        <v>7369</v>
      </c>
      <c r="D4370" s="16" t="s">
        <v>7355</v>
      </c>
      <c r="E4370" s="103" t="s">
        <v>26</v>
      </c>
      <c r="F4370" s="18" t="s">
        <v>26</v>
      </c>
      <c r="G4370" s="111" t="s">
        <v>6685</v>
      </c>
      <c r="H4370" s="102" t="s">
        <v>611</v>
      </c>
      <c r="I4370" s="21">
        <v>1252445</v>
      </c>
      <c r="J4370" s="71">
        <v>0.43</v>
      </c>
      <c r="K4370" s="21">
        <v>778522</v>
      </c>
      <c r="L4370" s="21"/>
      <c r="M4370" s="21">
        <v>936881</v>
      </c>
      <c r="N4370" s="21"/>
      <c r="O4370" s="21">
        <v>-544589</v>
      </c>
      <c r="P4370" s="21">
        <v>674</v>
      </c>
      <c r="Q4370" s="21"/>
      <c r="R4370" s="22">
        <v>0.30199999999999999</v>
      </c>
      <c r="S4370" s="22">
        <v>4.8719999999999999</v>
      </c>
      <c r="T4370" s="20" t="s">
        <v>5189</v>
      </c>
      <c r="U4370" s="21">
        <v>45506</v>
      </c>
      <c r="V4370" s="21">
        <v>694852</v>
      </c>
      <c r="W4370" s="34">
        <v>38184</v>
      </c>
      <c r="X4370" s="34">
        <v>50961</v>
      </c>
      <c r="Y4370" s="109"/>
      <c r="Z4370" s="70" t="s">
        <v>4927</v>
      </c>
      <c r="AA4370" s="20" t="s">
        <v>4926</v>
      </c>
      <c r="AB4370" s="113" t="s">
        <v>6036</v>
      </c>
      <c r="AC4370" s="19"/>
      <c r="AD4370" s="22"/>
      <c r="AE4370" s="34">
        <v>43647</v>
      </c>
    </row>
    <row r="4371" spans="2:31" x14ac:dyDescent="0.2">
      <c r="B4371" s="14" t="s">
        <v>7368</v>
      </c>
      <c r="C4371" s="33" t="s">
        <v>7367</v>
      </c>
      <c r="D4371" s="16" t="s">
        <v>7355</v>
      </c>
      <c r="E4371" s="103" t="s">
        <v>26</v>
      </c>
      <c r="F4371" s="18" t="s">
        <v>26</v>
      </c>
      <c r="G4371" s="111" t="s">
        <v>590</v>
      </c>
      <c r="H4371" s="102" t="s">
        <v>4511</v>
      </c>
      <c r="I4371" s="21">
        <v>14073828</v>
      </c>
      <c r="J4371" s="71">
        <v>107.837</v>
      </c>
      <c r="K4371" s="21">
        <v>16175490</v>
      </c>
      <c r="L4371" s="21">
        <v>15000000</v>
      </c>
      <c r="M4371" s="21">
        <v>14728020</v>
      </c>
      <c r="N4371" s="21"/>
      <c r="O4371" s="21">
        <v>116342</v>
      </c>
      <c r="P4371" s="21"/>
      <c r="Q4371" s="21"/>
      <c r="R4371" s="22">
        <v>4.7720000000000002</v>
      </c>
      <c r="S4371" s="22">
        <v>5.7489999999999997</v>
      </c>
      <c r="T4371" s="20" t="s">
        <v>5189</v>
      </c>
      <c r="U4371" s="21">
        <v>59650</v>
      </c>
      <c r="V4371" s="21">
        <v>715800</v>
      </c>
      <c r="W4371" s="34">
        <v>38929</v>
      </c>
      <c r="X4371" s="34">
        <v>54219</v>
      </c>
      <c r="Y4371" s="109"/>
      <c r="Z4371" s="70" t="s">
        <v>4927</v>
      </c>
      <c r="AA4371" s="20" t="s">
        <v>4926</v>
      </c>
      <c r="AB4371" s="113" t="s">
        <v>6036</v>
      </c>
      <c r="AC4371" s="19"/>
      <c r="AD4371" s="22"/>
      <c r="AE4371" s="34">
        <v>42005</v>
      </c>
    </row>
    <row r="4372" spans="2:31" x14ac:dyDescent="0.2">
      <c r="B4372" s="14" t="s">
        <v>7366</v>
      </c>
      <c r="C4372" s="33" t="s">
        <v>7365</v>
      </c>
      <c r="D4372" s="16" t="s">
        <v>7350</v>
      </c>
      <c r="E4372" s="103" t="s">
        <v>26</v>
      </c>
      <c r="F4372" s="18" t="s">
        <v>26</v>
      </c>
      <c r="G4372" s="111" t="s">
        <v>590</v>
      </c>
      <c r="H4372" s="102" t="s">
        <v>4511</v>
      </c>
      <c r="I4372" s="21">
        <v>7396028</v>
      </c>
      <c r="J4372" s="71">
        <v>87.465999999999994</v>
      </c>
      <c r="K4372" s="21">
        <v>6471587</v>
      </c>
      <c r="L4372" s="21">
        <v>7399000</v>
      </c>
      <c r="M4372" s="21">
        <v>7430145</v>
      </c>
      <c r="N4372" s="21"/>
      <c r="O4372" s="21">
        <v>146340</v>
      </c>
      <c r="P4372" s="21">
        <v>16987</v>
      </c>
      <c r="Q4372" s="21"/>
      <c r="R4372" s="22">
        <v>5.0579999999999998</v>
      </c>
      <c r="S4372" s="22">
        <v>5.601</v>
      </c>
      <c r="T4372" s="20" t="s">
        <v>5189</v>
      </c>
      <c r="U4372" s="21">
        <v>31187</v>
      </c>
      <c r="V4372" s="21">
        <v>280681</v>
      </c>
      <c r="W4372" s="34">
        <v>38898</v>
      </c>
      <c r="X4372" s="34">
        <v>54219</v>
      </c>
      <c r="Y4372" s="109"/>
      <c r="Z4372" s="70" t="s">
        <v>4927</v>
      </c>
      <c r="AA4372" s="20" t="s">
        <v>4926</v>
      </c>
      <c r="AB4372" s="113" t="s">
        <v>6036</v>
      </c>
      <c r="AC4372" s="19"/>
      <c r="AD4372" s="22"/>
      <c r="AE4372" s="34">
        <v>42531</v>
      </c>
    </row>
    <row r="4373" spans="2:31" x14ac:dyDescent="0.2">
      <c r="B4373" s="14" t="s">
        <v>7364</v>
      </c>
      <c r="C4373" s="33" t="s">
        <v>7363</v>
      </c>
      <c r="D4373" s="16" t="s">
        <v>7350</v>
      </c>
      <c r="E4373" s="103" t="s">
        <v>26</v>
      </c>
      <c r="F4373" s="18" t="s">
        <v>26</v>
      </c>
      <c r="G4373" s="111" t="s">
        <v>590</v>
      </c>
      <c r="H4373" s="102" t="s">
        <v>4511</v>
      </c>
      <c r="I4373" s="21">
        <v>9999086</v>
      </c>
      <c r="J4373" s="71">
        <v>100.07299999999999</v>
      </c>
      <c r="K4373" s="21">
        <v>10007250</v>
      </c>
      <c r="L4373" s="21">
        <v>10000000</v>
      </c>
      <c r="M4373" s="21">
        <v>9988593</v>
      </c>
      <c r="N4373" s="21"/>
      <c r="O4373" s="21">
        <v>962</v>
      </c>
      <c r="P4373" s="21"/>
      <c r="Q4373" s="21"/>
      <c r="R4373" s="22">
        <v>5.1719999999999997</v>
      </c>
      <c r="S4373" s="22">
        <v>5.2210000000000001</v>
      </c>
      <c r="T4373" s="20" t="s">
        <v>5189</v>
      </c>
      <c r="U4373" s="21">
        <v>43100</v>
      </c>
      <c r="V4373" s="21">
        <v>517200</v>
      </c>
      <c r="W4373" s="34">
        <v>39133</v>
      </c>
      <c r="X4373" s="34">
        <v>52361</v>
      </c>
      <c r="Y4373" s="109"/>
      <c r="Z4373" s="70" t="s">
        <v>4927</v>
      </c>
      <c r="AA4373" s="20" t="s">
        <v>4926</v>
      </c>
      <c r="AB4373" s="113" t="s">
        <v>6036</v>
      </c>
      <c r="AC4373" s="19"/>
      <c r="AD4373" s="22"/>
      <c r="AE4373" s="34">
        <v>42125</v>
      </c>
    </row>
    <row r="4374" spans="2:31" x14ac:dyDescent="0.2">
      <c r="B4374" s="14" t="s">
        <v>7362</v>
      </c>
      <c r="C4374" s="33" t="s">
        <v>7361</v>
      </c>
      <c r="D4374" s="16" t="s">
        <v>7350</v>
      </c>
      <c r="E4374" s="103" t="s">
        <v>26</v>
      </c>
      <c r="F4374" s="18" t="s">
        <v>26</v>
      </c>
      <c r="G4374" s="111" t="s">
        <v>590</v>
      </c>
      <c r="H4374" s="102" t="s">
        <v>4511</v>
      </c>
      <c r="I4374" s="21">
        <v>3689500</v>
      </c>
      <c r="J4374" s="71">
        <v>95.456999999999994</v>
      </c>
      <c r="K4374" s="21">
        <v>3589164</v>
      </c>
      <c r="L4374" s="21">
        <v>3760000</v>
      </c>
      <c r="M4374" s="21">
        <v>3734798</v>
      </c>
      <c r="N4374" s="21"/>
      <c r="O4374" s="21">
        <v>6900</v>
      </c>
      <c r="P4374" s="21"/>
      <c r="Q4374" s="21"/>
      <c r="R4374" s="22">
        <v>5.141</v>
      </c>
      <c r="S4374" s="22">
        <v>5.4969999999999999</v>
      </c>
      <c r="T4374" s="20" t="s">
        <v>5189</v>
      </c>
      <c r="U4374" s="21">
        <v>16109</v>
      </c>
      <c r="V4374" s="21">
        <v>196297</v>
      </c>
      <c r="W4374" s="34">
        <v>38995</v>
      </c>
      <c r="X4374" s="34">
        <v>53153</v>
      </c>
      <c r="Y4374" s="109"/>
      <c r="Z4374" s="70" t="s">
        <v>4927</v>
      </c>
      <c r="AA4374" s="20" t="s">
        <v>4926</v>
      </c>
      <c r="AB4374" s="113" t="s">
        <v>6036</v>
      </c>
      <c r="AC4374" s="19"/>
      <c r="AD4374" s="22"/>
      <c r="AE4374" s="34">
        <v>42248</v>
      </c>
    </row>
    <row r="4375" spans="2:31" x14ac:dyDescent="0.2">
      <c r="B4375" s="14" t="s">
        <v>7360</v>
      </c>
      <c r="C4375" s="33" t="s">
        <v>7359</v>
      </c>
      <c r="D4375" s="16" t="s">
        <v>7355</v>
      </c>
      <c r="E4375" s="103" t="s">
        <v>26</v>
      </c>
      <c r="F4375" s="18" t="s">
        <v>26</v>
      </c>
      <c r="G4375" s="111" t="s">
        <v>590</v>
      </c>
      <c r="H4375" s="102" t="s">
        <v>4511</v>
      </c>
      <c r="I4375" s="21">
        <v>7384863</v>
      </c>
      <c r="J4375" s="71">
        <v>100.48099999999999</v>
      </c>
      <c r="K4375" s="21">
        <v>7536098</v>
      </c>
      <c r="L4375" s="21">
        <v>7500000</v>
      </c>
      <c r="M4375" s="21">
        <v>7476945</v>
      </c>
      <c r="N4375" s="21"/>
      <c r="O4375" s="21">
        <v>-17614</v>
      </c>
      <c r="P4375" s="21"/>
      <c r="Q4375" s="21"/>
      <c r="R4375" s="22">
        <v>5.3070000000000004</v>
      </c>
      <c r="S4375" s="22">
        <v>5.7050000000000001</v>
      </c>
      <c r="T4375" s="20" t="s">
        <v>5189</v>
      </c>
      <c r="U4375" s="21">
        <v>33168</v>
      </c>
      <c r="V4375" s="21">
        <v>404400</v>
      </c>
      <c r="W4375" s="34">
        <v>38847</v>
      </c>
      <c r="X4375" s="34">
        <v>53276</v>
      </c>
      <c r="Y4375" s="109"/>
      <c r="Z4375" s="70" t="s">
        <v>4927</v>
      </c>
      <c r="AA4375" s="20" t="s">
        <v>4926</v>
      </c>
      <c r="AB4375" s="113" t="s">
        <v>6036</v>
      </c>
      <c r="AC4375" s="19"/>
      <c r="AD4375" s="22"/>
      <c r="AE4375" s="34">
        <v>41791</v>
      </c>
    </row>
    <row r="4376" spans="2:31" x14ac:dyDescent="0.2">
      <c r="B4376" s="14" t="s">
        <v>7358</v>
      </c>
      <c r="C4376" s="33" t="s">
        <v>7357</v>
      </c>
      <c r="D4376" s="16" t="s">
        <v>7355</v>
      </c>
      <c r="E4376" s="103" t="s">
        <v>26</v>
      </c>
      <c r="F4376" s="18" t="s">
        <v>26</v>
      </c>
      <c r="G4376" s="111" t="s">
        <v>590</v>
      </c>
      <c r="H4376" s="102" t="s">
        <v>4511</v>
      </c>
      <c r="I4376" s="21">
        <v>10551406</v>
      </c>
      <c r="J4376" s="71">
        <v>111.837</v>
      </c>
      <c r="K4376" s="21">
        <v>12302015</v>
      </c>
      <c r="L4376" s="21">
        <v>11000000</v>
      </c>
      <c r="M4376" s="21">
        <v>10801408</v>
      </c>
      <c r="N4376" s="21"/>
      <c r="O4376" s="21">
        <v>60543</v>
      </c>
      <c r="P4376" s="21"/>
      <c r="Q4376" s="21"/>
      <c r="R4376" s="22">
        <v>5.3070000000000004</v>
      </c>
      <c r="S4376" s="22">
        <v>6.1710000000000003</v>
      </c>
      <c r="T4376" s="20" t="s">
        <v>5189</v>
      </c>
      <c r="U4376" s="21">
        <v>48646</v>
      </c>
      <c r="V4376" s="21">
        <v>593120</v>
      </c>
      <c r="W4376" s="34">
        <v>39668</v>
      </c>
      <c r="X4376" s="34">
        <v>53276</v>
      </c>
      <c r="Y4376" s="109"/>
      <c r="Z4376" s="70" t="s">
        <v>4927</v>
      </c>
      <c r="AA4376" s="20" t="s">
        <v>4926</v>
      </c>
      <c r="AB4376" s="113" t="s">
        <v>6036</v>
      </c>
      <c r="AC4376" s="19"/>
      <c r="AD4376" s="22"/>
      <c r="AE4376" s="34">
        <v>42278</v>
      </c>
    </row>
    <row r="4377" spans="2:31" x14ac:dyDescent="0.2">
      <c r="B4377" s="14" t="s">
        <v>7356</v>
      </c>
      <c r="C4377" s="33" t="s">
        <v>4750</v>
      </c>
      <c r="D4377" s="16" t="s">
        <v>7355</v>
      </c>
      <c r="E4377" s="103" t="s">
        <v>26</v>
      </c>
      <c r="F4377" s="18" t="s">
        <v>26</v>
      </c>
      <c r="G4377" s="111" t="s">
        <v>590</v>
      </c>
      <c r="H4377" s="102" t="s">
        <v>4511</v>
      </c>
      <c r="I4377" s="21">
        <v>11091346</v>
      </c>
      <c r="J4377" s="71">
        <v>109.006</v>
      </c>
      <c r="K4377" s="21">
        <v>11532856</v>
      </c>
      <c r="L4377" s="21">
        <v>10580000</v>
      </c>
      <c r="M4377" s="21">
        <v>11056346</v>
      </c>
      <c r="N4377" s="21"/>
      <c r="O4377" s="21">
        <v>-31090</v>
      </c>
      <c r="P4377" s="21"/>
      <c r="Q4377" s="21"/>
      <c r="R4377" s="22">
        <v>5.3070000000000004</v>
      </c>
      <c r="S4377" s="22">
        <v>3.6920000000000002</v>
      </c>
      <c r="T4377" s="20" t="s">
        <v>5189</v>
      </c>
      <c r="U4377" s="21">
        <v>46789</v>
      </c>
      <c r="V4377" s="21">
        <v>319781</v>
      </c>
      <c r="W4377" s="34">
        <v>41206</v>
      </c>
      <c r="X4377" s="34">
        <v>53276</v>
      </c>
      <c r="Y4377" s="109"/>
      <c r="Z4377" s="70" t="s">
        <v>4927</v>
      </c>
      <c r="AA4377" s="20" t="s">
        <v>4926</v>
      </c>
      <c r="AB4377" s="113" t="s">
        <v>6036</v>
      </c>
      <c r="AC4377" s="19"/>
      <c r="AD4377" s="22"/>
      <c r="AE4377" s="34">
        <v>42309</v>
      </c>
    </row>
    <row r="4378" spans="2:31" x14ac:dyDescent="0.2">
      <c r="B4378" s="14" t="s">
        <v>7354</v>
      </c>
      <c r="C4378" s="33" t="s">
        <v>7353</v>
      </c>
      <c r="D4378" s="16" t="s">
        <v>7350</v>
      </c>
      <c r="E4378" s="103" t="s">
        <v>26</v>
      </c>
      <c r="F4378" s="18" t="s">
        <v>26</v>
      </c>
      <c r="G4378" s="111" t="s">
        <v>590</v>
      </c>
      <c r="H4378" s="102" t="s">
        <v>6701</v>
      </c>
      <c r="I4378" s="21">
        <v>9918217</v>
      </c>
      <c r="J4378" s="71">
        <v>50.796999999999997</v>
      </c>
      <c r="K4378" s="21">
        <v>5079650</v>
      </c>
      <c r="L4378" s="21">
        <v>10000000</v>
      </c>
      <c r="M4378" s="21">
        <v>9954551</v>
      </c>
      <c r="N4378" s="21"/>
      <c r="O4378" s="21">
        <v>-25712</v>
      </c>
      <c r="P4378" s="21"/>
      <c r="Q4378" s="21"/>
      <c r="R4378" s="22">
        <v>5.3070000000000004</v>
      </c>
      <c r="S4378" s="22">
        <v>5.548</v>
      </c>
      <c r="T4378" s="20" t="s">
        <v>5189</v>
      </c>
      <c r="U4378" s="21">
        <v>44224</v>
      </c>
      <c r="V4378" s="21">
        <v>539200</v>
      </c>
      <c r="W4378" s="34">
        <v>38688</v>
      </c>
      <c r="X4378" s="34">
        <v>53276</v>
      </c>
      <c r="Y4378" s="109"/>
      <c r="Z4378" s="70" t="s">
        <v>4927</v>
      </c>
      <c r="AA4378" s="20" t="s">
        <v>4926</v>
      </c>
      <c r="AB4378" s="113" t="s">
        <v>6036</v>
      </c>
      <c r="AC4378" s="19"/>
      <c r="AD4378" s="22"/>
      <c r="AE4378" s="34">
        <v>42917</v>
      </c>
    </row>
    <row r="4379" spans="2:31" x14ac:dyDescent="0.2">
      <c r="B4379" s="14" t="s">
        <v>7352</v>
      </c>
      <c r="C4379" s="33" t="s">
        <v>7351</v>
      </c>
      <c r="D4379" s="16" t="s">
        <v>7350</v>
      </c>
      <c r="E4379" s="103" t="s">
        <v>26</v>
      </c>
      <c r="F4379" s="18" t="s">
        <v>26</v>
      </c>
      <c r="G4379" s="111" t="s">
        <v>590</v>
      </c>
      <c r="H4379" s="102" t="s">
        <v>6701</v>
      </c>
      <c r="I4379" s="21">
        <v>1988583</v>
      </c>
      <c r="J4379" s="71">
        <v>28.312000000000001</v>
      </c>
      <c r="K4379" s="21">
        <v>576153</v>
      </c>
      <c r="L4379" s="21">
        <v>2035000</v>
      </c>
      <c r="M4379" s="21">
        <v>576153</v>
      </c>
      <c r="N4379" s="21">
        <v>-363462</v>
      </c>
      <c r="O4379" s="21">
        <v>-16056</v>
      </c>
      <c r="P4379" s="21">
        <v>7485</v>
      </c>
      <c r="Q4379" s="21"/>
      <c r="R4379" s="22">
        <v>5.3070000000000004</v>
      </c>
      <c r="S4379" s="22">
        <v>6.2839999999999998</v>
      </c>
      <c r="T4379" s="20" t="s">
        <v>5189</v>
      </c>
      <c r="U4379" s="21">
        <v>9000</v>
      </c>
      <c r="V4379" s="21">
        <v>96464</v>
      </c>
      <c r="W4379" s="34">
        <v>38959</v>
      </c>
      <c r="X4379" s="34">
        <v>53276</v>
      </c>
      <c r="Y4379" s="109"/>
      <c r="Z4379" s="70" t="s">
        <v>4927</v>
      </c>
      <c r="AA4379" s="20" t="s">
        <v>4926</v>
      </c>
      <c r="AB4379" s="113" t="s">
        <v>6036</v>
      </c>
      <c r="AC4379" s="19"/>
      <c r="AD4379" s="22"/>
      <c r="AE4379" s="34">
        <v>42957</v>
      </c>
    </row>
    <row r="4380" spans="2:31" x14ac:dyDescent="0.2">
      <c r="B4380" s="14" t="s">
        <v>7349</v>
      </c>
      <c r="C4380" s="33" t="s">
        <v>7348</v>
      </c>
      <c r="D4380" s="16" t="s">
        <v>7336</v>
      </c>
      <c r="E4380" s="103" t="s">
        <v>26</v>
      </c>
      <c r="F4380" s="18" t="s">
        <v>26</v>
      </c>
      <c r="G4380" s="111" t="s">
        <v>6685</v>
      </c>
      <c r="H4380" s="102" t="s">
        <v>611</v>
      </c>
      <c r="I4380" s="21">
        <v>371262</v>
      </c>
      <c r="J4380" s="71">
        <v>0.26700000000000002</v>
      </c>
      <c r="K4380" s="21">
        <v>135247</v>
      </c>
      <c r="L4380" s="21"/>
      <c r="M4380" s="21">
        <v>313563</v>
      </c>
      <c r="N4380" s="21"/>
      <c r="O4380" s="21">
        <v>-680282</v>
      </c>
      <c r="P4380" s="21">
        <v>56841</v>
      </c>
      <c r="Q4380" s="21"/>
      <c r="R4380" s="22">
        <v>1.679</v>
      </c>
      <c r="S4380" s="22">
        <v>39.103999999999999</v>
      </c>
      <c r="T4380" s="20" t="s">
        <v>5189</v>
      </c>
      <c r="U4380" s="21">
        <v>70971</v>
      </c>
      <c r="V4380" s="21">
        <v>977706</v>
      </c>
      <c r="W4380" s="34">
        <v>37792</v>
      </c>
      <c r="X4380" s="34">
        <v>49495</v>
      </c>
      <c r="Y4380" s="109"/>
      <c r="Z4380" s="70" t="s">
        <v>4927</v>
      </c>
      <c r="AA4380" s="20" t="s">
        <v>4926</v>
      </c>
      <c r="AB4380" s="113" t="s">
        <v>6036</v>
      </c>
      <c r="AC4380" s="19"/>
      <c r="AD4380" s="22"/>
      <c r="AE4380" s="34">
        <v>41821</v>
      </c>
    </row>
    <row r="4381" spans="2:31" x14ac:dyDescent="0.2">
      <c r="B4381" s="14" t="s">
        <v>7347</v>
      </c>
      <c r="C4381" s="33" t="s">
        <v>7346</v>
      </c>
      <c r="D4381" s="16" t="s">
        <v>7336</v>
      </c>
      <c r="E4381" s="103" t="s">
        <v>26</v>
      </c>
      <c r="F4381" s="18" t="s">
        <v>26</v>
      </c>
      <c r="G4381" s="111" t="s">
        <v>6685</v>
      </c>
      <c r="H4381" s="102" t="s">
        <v>611</v>
      </c>
      <c r="I4381" s="21">
        <v>1265200</v>
      </c>
      <c r="J4381" s="71">
        <v>0.46100000000000002</v>
      </c>
      <c r="K4381" s="21">
        <v>753191</v>
      </c>
      <c r="L4381" s="21"/>
      <c r="M4381" s="21">
        <v>914636</v>
      </c>
      <c r="N4381" s="21"/>
      <c r="O4381" s="21">
        <v>-1029363</v>
      </c>
      <c r="P4381" s="21">
        <v>92900</v>
      </c>
      <c r="Q4381" s="21"/>
      <c r="R4381" s="22">
        <v>0.77200000000000002</v>
      </c>
      <c r="S4381" s="22">
        <v>35.133000000000003</v>
      </c>
      <c r="T4381" s="20" t="s">
        <v>5189</v>
      </c>
      <c r="U4381" s="21">
        <v>105136</v>
      </c>
      <c r="V4381" s="21">
        <v>1492236</v>
      </c>
      <c r="W4381" s="34">
        <v>37964</v>
      </c>
      <c r="X4381" s="34">
        <v>49679</v>
      </c>
      <c r="Y4381" s="109"/>
      <c r="Z4381" s="70" t="s">
        <v>4927</v>
      </c>
      <c r="AA4381" s="20" t="s">
        <v>4926</v>
      </c>
      <c r="AB4381" s="113" t="s">
        <v>6036</v>
      </c>
      <c r="AC4381" s="19"/>
      <c r="AD4381" s="22"/>
      <c r="AE4381" s="34">
        <v>42339</v>
      </c>
    </row>
    <row r="4382" spans="2:31" x14ac:dyDescent="0.2">
      <c r="B4382" s="14" t="s">
        <v>7345</v>
      </c>
      <c r="C4382" s="33" t="s">
        <v>7344</v>
      </c>
      <c r="D4382" s="16" t="s">
        <v>7339</v>
      </c>
      <c r="E4382" s="103" t="s">
        <v>26</v>
      </c>
      <c r="F4382" s="18" t="s">
        <v>26</v>
      </c>
      <c r="G4382" s="111" t="s">
        <v>590</v>
      </c>
      <c r="H4382" s="102" t="s">
        <v>4511</v>
      </c>
      <c r="I4382" s="21">
        <v>10049580</v>
      </c>
      <c r="J4382" s="71">
        <v>99.590999999999994</v>
      </c>
      <c r="K4382" s="21">
        <v>9959100</v>
      </c>
      <c r="L4382" s="21">
        <v>10000000</v>
      </c>
      <c r="M4382" s="21">
        <v>10001665</v>
      </c>
      <c r="N4382" s="21"/>
      <c r="O4382" s="21">
        <v>-11917</v>
      </c>
      <c r="P4382" s="21"/>
      <c r="Q4382" s="21"/>
      <c r="R4382" s="22">
        <v>5.5369999999999999</v>
      </c>
      <c r="S4382" s="22">
        <v>5.5380000000000003</v>
      </c>
      <c r="T4382" s="20" t="s">
        <v>5189</v>
      </c>
      <c r="U4382" s="21">
        <v>46143</v>
      </c>
      <c r="V4382" s="21">
        <v>563164</v>
      </c>
      <c r="W4382" s="34">
        <v>38106</v>
      </c>
      <c r="X4382" s="34">
        <v>49836</v>
      </c>
      <c r="Y4382" s="109"/>
      <c r="Z4382" s="70" t="s">
        <v>4927</v>
      </c>
      <c r="AA4382" s="20" t="s">
        <v>4926</v>
      </c>
      <c r="AB4382" s="113" t="s">
        <v>6036</v>
      </c>
      <c r="AC4382" s="19"/>
      <c r="AD4382" s="22"/>
      <c r="AE4382" s="34">
        <v>41760</v>
      </c>
    </row>
    <row r="4383" spans="2:31" x14ac:dyDescent="0.2">
      <c r="B4383" s="14" t="s">
        <v>7343</v>
      </c>
      <c r="C4383" s="33" t="s">
        <v>7342</v>
      </c>
      <c r="D4383" s="16" t="s">
        <v>7339</v>
      </c>
      <c r="E4383" s="103" t="s">
        <v>26</v>
      </c>
      <c r="F4383" s="18" t="s">
        <v>26</v>
      </c>
      <c r="G4383" s="111" t="s">
        <v>590</v>
      </c>
      <c r="H4383" s="102" t="s">
        <v>4511</v>
      </c>
      <c r="I4383" s="21">
        <v>9044586</v>
      </c>
      <c r="J4383" s="71">
        <v>98.382000000000005</v>
      </c>
      <c r="K4383" s="21">
        <v>8854398</v>
      </c>
      <c r="L4383" s="21">
        <v>9000000</v>
      </c>
      <c r="M4383" s="21">
        <v>9001435</v>
      </c>
      <c r="N4383" s="21"/>
      <c r="O4383" s="21">
        <v>-10811</v>
      </c>
      <c r="P4383" s="21"/>
      <c r="Q4383" s="21"/>
      <c r="R4383" s="22">
        <v>5.6159999999999997</v>
      </c>
      <c r="S4383" s="22">
        <v>5.6180000000000003</v>
      </c>
      <c r="T4383" s="20" t="s">
        <v>5189</v>
      </c>
      <c r="U4383" s="21">
        <v>42121</v>
      </c>
      <c r="V4383" s="21">
        <v>513957</v>
      </c>
      <c r="W4383" s="34">
        <v>38106</v>
      </c>
      <c r="X4383" s="34">
        <v>49836</v>
      </c>
      <c r="Y4383" s="109"/>
      <c r="Z4383" s="70" t="s">
        <v>4927</v>
      </c>
      <c r="AA4383" s="20" t="s">
        <v>4926</v>
      </c>
      <c r="AB4383" s="113" t="s">
        <v>6036</v>
      </c>
      <c r="AC4383" s="19"/>
      <c r="AD4383" s="22"/>
      <c r="AE4383" s="34">
        <v>41760</v>
      </c>
    </row>
    <row r="4384" spans="2:31" x14ac:dyDescent="0.2">
      <c r="B4384" s="14" t="s">
        <v>7341</v>
      </c>
      <c r="C4384" s="33" t="s">
        <v>7340</v>
      </c>
      <c r="D4384" s="16" t="s">
        <v>7339</v>
      </c>
      <c r="E4384" s="103" t="s">
        <v>26</v>
      </c>
      <c r="F4384" s="18" t="s">
        <v>26</v>
      </c>
      <c r="G4384" s="111" t="s">
        <v>590</v>
      </c>
      <c r="H4384" s="102" t="s">
        <v>6692</v>
      </c>
      <c r="I4384" s="21">
        <v>9979402</v>
      </c>
      <c r="J4384" s="71">
        <v>84.971999999999994</v>
      </c>
      <c r="K4384" s="21">
        <v>8437700</v>
      </c>
      <c r="L4384" s="21">
        <v>9930000</v>
      </c>
      <c r="M4384" s="21">
        <v>10187882</v>
      </c>
      <c r="N4384" s="21"/>
      <c r="O4384" s="21">
        <v>257882</v>
      </c>
      <c r="P4384" s="21"/>
      <c r="Q4384" s="21"/>
      <c r="R4384" s="22">
        <v>5.0869999999999997</v>
      </c>
      <c r="S4384" s="22">
        <v>5.3470000000000004</v>
      </c>
      <c r="T4384" s="20" t="s">
        <v>5189</v>
      </c>
      <c r="U4384" s="21">
        <v>42095</v>
      </c>
      <c r="V4384" s="21">
        <v>210475</v>
      </c>
      <c r="W4384" s="34">
        <v>38378</v>
      </c>
      <c r="X4384" s="34">
        <v>52088</v>
      </c>
      <c r="Y4384" s="109"/>
      <c r="Z4384" s="70" t="s">
        <v>4927</v>
      </c>
      <c r="AA4384" s="20" t="s">
        <v>4926</v>
      </c>
      <c r="AB4384" s="113" t="s">
        <v>6036</v>
      </c>
      <c r="AC4384" s="19"/>
      <c r="AD4384" s="22"/>
      <c r="AE4384" s="34">
        <v>42583</v>
      </c>
    </row>
    <row r="4385" spans="2:31" x14ac:dyDescent="0.2">
      <c r="B4385" s="14" t="s">
        <v>7338</v>
      </c>
      <c r="C4385" s="33" t="s">
        <v>7337</v>
      </c>
      <c r="D4385" s="16" t="s">
        <v>7336</v>
      </c>
      <c r="E4385" s="103" t="s">
        <v>26</v>
      </c>
      <c r="F4385" s="18" t="s">
        <v>26</v>
      </c>
      <c r="G4385" s="111" t="s">
        <v>590</v>
      </c>
      <c r="H4385" s="102" t="s">
        <v>4511</v>
      </c>
      <c r="I4385" s="21">
        <v>10778906</v>
      </c>
      <c r="J4385" s="71">
        <v>108.26</v>
      </c>
      <c r="K4385" s="21">
        <v>10825960</v>
      </c>
      <c r="L4385" s="21">
        <v>10000000</v>
      </c>
      <c r="M4385" s="21">
        <v>10760187</v>
      </c>
      <c r="N4385" s="21"/>
      <c r="O4385" s="21">
        <v>-18719</v>
      </c>
      <c r="P4385" s="21"/>
      <c r="Q4385" s="21"/>
      <c r="R4385" s="22">
        <v>5.2770000000000001</v>
      </c>
      <c r="S4385" s="22">
        <v>2.4060000000000001</v>
      </c>
      <c r="T4385" s="20" t="s">
        <v>5189</v>
      </c>
      <c r="U4385" s="21">
        <v>43975</v>
      </c>
      <c r="V4385" s="21"/>
      <c r="W4385" s="34">
        <v>41246</v>
      </c>
      <c r="X4385" s="34">
        <v>50140</v>
      </c>
      <c r="Y4385" s="109"/>
      <c r="Z4385" s="70" t="s">
        <v>4927</v>
      </c>
      <c r="AA4385" s="20" t="s">
        <v>4926</v>
      </c>
      <c r="AB4385" s="113" t="s">
        <v>6036</v>
      </c>
      <c r="AC4385" s="19"/>
      <c r="AD4385" s="22"/>
      <c r="AE4385" s="34">
        <v>42278</v>
      </c>
    </row>
    <row r="4386" spans="2:31" x14ac:dyDescent="0.2">
      <c r="B4386" s="14" t="s">
        <v>7335</v>
      </c>
      <c r="C4386" s="33" t="s">
        <v>7334</v>
      </c>
      <c r="D4386" s="16" t="s">
        <v>7333</v>
      </c>
      <c r="E4386" s="103" t="s">
        <v>26</v>
      </c>
      <c r="F4386" s="18" t="s">
        <v>26</v>
      </c>
      <c r="G4386" s="111" t="s">
        <v>590</v>
      </c>
      <c r="H4386" s="102" t="s">
        <v>5565</v>
      </c>
      <c r="I4386" s="21"/>
      <c r="J4386" s="71">
        <v>1E-3</v>
      </c>
      <c r="K4386" s="21">
        <v>108</v>
      </c>
      <c r="L4386" s="21">
        <v>10778000</v>
      </c>
      <c r="M4386" s="21"/>
      <c r="N4386" s="21"/>
      <c r="O4386" s="21">
        <v>2954</v>
      </c>
      <c r="P4386" s="21">
        <v>3554</v>
      </c>
      <c r="Q4386" s="21"/>
      <c r="R4386" s="22">
        <v>5.7610000000000001</v>
      </c>
      <c r="S4386" s="22">
        <v>0</v>
      </c>
      <c r="T4386" s="20" t="s">
        <v>5189</v>
      </c>
      <c r="U4386" s="21"/>
      <c r="V4386" s="21"/>
      <c r="W4386" s="34">
        <v>39238</v>
      </c>
      <c r="X4386" s="34">
        <v>55229</v>
      </c>
      <c r="Y4386" s="109"/>
      <c r="Z4386" s="70" t="s">
        <v>4927</v>
      </c>
      <c r="AA4386" s="20" t="s">
        <v>5160</v>
      </c>
      <c r="AB4386" s="113" t="s">
        <v>6036</v>
      </c>
      <c r="AC4386" s="19"/>
      <c r="AD4386" s="22"/>
      <c r="AE4386" s="31"/>
    </row>
    <row r="4387" spans="2:31" x14ac:dyDescent="0.2">
      <c r="B4387" s="14" t="s">
        <v>7332</v>
      </c>
      <c r="C4387" s="33" t="s">
        <v>7331</v>
      </c>
      <c r="D4387" s="16" t="s">
        <v>7330</v>
      </c>
      <c r="E4387" s="103" t="s">
        <v>26</v>
      </c>
      <c r="F4387" s="18" t="s">
        <v>26</v>
      </c>
      <c r="G4387" s="111" t="s">
        <v>6685</v>
      </c>
      <c r="H4387" s="102" t="s">
        <v>6793</v>
      </c>
      <c r="I4387" s="21">
        <v>60958</v>
      </c>
      <c r="J4387" s="71">
        <v>0.32200000000000001</v>
      </c>
      <c r="K4387" s="21">
        <v>35126</v>
      </c>
      <c r="L4387" s="21"/>
      <c r="M4387" s="21">
        <v>44339</v>
      </c>
      <c r="N4387" s="21"/>
      <c r="O4387" s="21">
        <v>-26552</v>
      </c>
      <c r="P4387" s="21">
        <v>11013</v>
      </c>
      <c r="Q4387" s="21"/>
      <c r="R4387" s="22">
        <v>0.55400000000000005</v>
      </c>
      <c r="S4387" s="22">
        <v>67.47</v>
      </c>
      <c r="T4387" s="20" t="s">
        <v>5189</v>
      </c>
      <c r="U4387" s="21">
        <v>5034</v>
      </c>
      <c r="V4387" s="21">
        <v>61078</v>
      </c>
      <c r="W4387" s="34">
        <v>36301</v>
      </c>
      <c r="X4387" s="34">
        <v>47983</v>
      </c>
      <c r="Y4387" s="109"/>
      <c r="Z4387" s="70" t="s">
        <v>4927</v>
      </c>
      <c r="AA4387" s="20" t="s">
        <v>4926</v>
      </c>
      <c r="AB4387" s="113" t="s">
        <v>6036</v>
      </c>
      <c r="AC4387" s="19"/>
      <c r="AD4387" s="22"/>
      <c r="AE4387" s="34">
        <v>41730</v>
      </c>
    </row>
    <row r="4388" spans="2:31" x14ac:dyDescent="0.2">
      <c r="B4388" s="14" t="s">
        <v>7329</v>
      </c>
      <c r="C4388" s="33" t="s">
        <v>7328</v>
      </c>
      <c r="D4388" s="16" t="s">
        <v>7319</v>
      </c>
      <c r="E4388" s="103" t="s">
        <v>26</v>
      </c>
      <c r="F4388" s="18" t="s">
        <v>26</v>
      </c>
      <c r="G4388" s="111" t="s">
        <v>590</v>
      </c>
      <c r="H4388" s="102" t="s">
        <v>4511</v>
      </c>
      <c r="I4388" s="21">
        <v>9489765</v>
      </c>
      <c r="J4388" s="71">
        <v>102.407</v>
      </c>
      <c r="K4388" s="21">
        <v>12667093</v>
      </c>
      <c r="L4388" s="21">
        <v>12369350</v>
      </c>
      <c r="M4388" s="21">
        <v>12314861</v>
      </c>
      <c r="N4388" s="21"/>
      <c r="O4388" s="21">
        <v>31754</v>
      </c>
      <c r="P4388" s="21"/>
      <c r="Q4388" s="21"/>
      <c r="R4388" s="22">
        <v>6.5</v>
      </c>
      <c r="S4388" s="22">
        <v>6.875</v>
      </c>
      <c r="T4388" s="20" t="s">
        <v>5189</v>
      </c>
      <c r="U4388" s="21">
        <v>67001</v>
      </c>
      <c r="V4388" s="21">
        <v>804008</v>
      </c>
      <c r="W4388" s="34">
        <v>36301</v>
      </c>
      <c r="X4388" s="34">
        <v>47983</v>
      </c>
      <c r="Y4388" s="109"/>
      <c r="Z4388" s="70" t="s">
        <v>4927</v>
      </c>
      <c r="AA4388" s="20" t="s">
        <v>4926</v>
      </c>
      <c r="AB4388" s="113" t="s">
        <v>6036</v>
      </c>
      <c r="AC4388" s="19"/>
      <c r="AD4388" s="22"/>
      <c r="AE4388" s="34">
        <v>41609</v>
      </c>
    </row>
    <row r="4389" spans="2:31" x14ac:dyDescent="0.2">
      <c r="B4389" s="14" t="s">
        <v>7327</v>
      </c>
      <c r="C4389" s="33" t="s">
        <v>7326</v>
      </c>
      <c r="D4389" s="16" t="s">
        <v>7319</v>
      </c>
      <c r="E4389" s="103" t="s">
        <v>26</v>
      </c>
      <c r="F4389" s="18" t="s">
        <v>26</v>
      </c>
      <c r="G4389" s="111" t="s">
        <v>590</v>
      </c>
      <c r="H4389" s="102" t="s">
        <v>4511</v>
      </c>
      <c r="I4389" s="21">
        <v>5365703</v>
      </c>
      <c r="J4389" s="71">
        <v>59.988</v>
      </c>
      <c r="K4389" s="21">
        <v>3435854</v>
      </c>
      <c r="L4389" s="21">
        <v>5727560</v>
      </c>
      <c r="M4389" s="21">
        <v>5408287</v>
      </c>
      <c r="N4389" s="21"/>
      <c r="O4389" s="21">
        <v>162218</v>
      </c>
      <c r="P4389" s="21">
        <v>86767</v>
      </c>
      <c r="Q4389" s="21"/>
      <c r="R4389" s="22">
        <v>6.5</v>
      </c>
      <c r="S4389" s="22">
        <v>11.500999999999999</v>
      </c>
      <c r="T4389" s="20" t="s">
        <v>5189</v>
      </c>
      <c r="U4389" s="21">
        <v>31024</v>
      </c>
      <c r="V4389" s="21">
        <v>469132</v>
      </c>
      <c r="W4389" s="34">
        <v>36301</v>
      </c>
      <c r="X4389" s="34">
        <v>47983</v>
      </c>
      <c r="Y4389" s="109"/>
      <c r="Z4389" s="70" t="s">
        <v>4927</v>
      </c>
      <c r="AA4389" s="20" t="s">
        <v>4926</v>
      </c>
      <c r="AB4389" s="113" t="s">
        <v>6036</v>
      </c>
      <c r="AC4389" s="19"/>
      <c r="AD4389" s="22"/>
      <c r="AE4389" s="34">
        <v>42993</v>
      </c>
    </row>
    <row r="4390" spans="2:31" x14ac:dyDescent="0.2">
      <c r="B4390" s="14" t="s">
        <v>7325</v>
      </c>
      <c r="C4390" s="33" t="s">
        <v>7324</v>
      </c>
      <c r="D4390" s="16" t="s">
        <v>7319</v>
      </c>
      <c r="E4390" s="103" t="s">
        <v>26</v>
      </c>
      <c r="F4390" s="18" t="s">
        <v>26</v>
      </c>
      <c r="G4390" s="111" t="s">
        <v>590</v>
      </c>
      <c r="H4390" s="102" t="s">
        <v>4511</v>
      </c>
      <c r="I4390" s="21">
        <v>696160</v>
      </c>
      <c r="J4390" s="71">
        <v>100.24</v>
      </c>
      <c r="K4390" s="21">
        <v>712560</v>
      </c>
      <c r="L4390" s="21">
        <v>710852</v>
      </c>
      <c r="M4390" s="21">
        <v>710852</v>
      </c>
      <c r="N4390" s="21"/>
      <c r="O4390" s="21"/>
      <c r="P4390" s="21"/>
      <c r="Q4390" s="21"/>
      <c r="R4390" s="22">
        <v>7.8449999999999998</v>
      </c>
      <c r="S4390" s="22">
        <v>0</v>
      </c>
      <c r="T4390" s="20" t="s">
        <v>5189</v>
      </c>
      <c r="U4390" s="21">
        <v>4647</v>
      </c>
      <c r="V4390" s="21">
        <v>56715</v>
      </c>
      <c r="W4390" s="34">
        <v>36558</v>
      </c>
      <c r="X4390" s="34">
        <v>48961</v>
      </c>
      <c r="Y4390" s="109"/>
      <c r="Z4390" s="70" t="s">
        <v>4927</v>
      </c>
      <c r="AA4390" s="20" t="s">
        <v>4926</v>
      </c>
      <c r="AB4390" s="113" t="s">
        <v>6036</v>
      </c>
      <c r="AC4390" s="19"/>
      <c r="AD4390" s="22"/>
      <c r="AE4390" s="34">
        <v>41275</v>
      </c>
    </row>
    <row r="4391" spans="2:31" x14ac:dyDescent="0.2">
      <c r="B4391" s="14" t="s">
        <v>7323</v>
      </c>
      <c r="C4391" s="33" t="s">
        <v>7322</v>
      </c>
      <c r="D4391" s="16" t="s">
        <v>7319</v>
      </c>
      <c r="E4391" s="103" t="s">
        <v>26</v>
      </c>
      <c r="F4391" s="18" t="s">
        <v>26</v>
      </c>
      <c r="G4391" s="111" t="s">
        <v>590</v>
      </c>
      <c r="H4391" s="102" t="s">
        <v>4511</v>
      </c>
      <c r="I4391" s="21">
        <v>1877278</v>
      </c>
      <c r="J4391" s="71">
        <v>101.36499999999999</v>
      </c>
      <c r="K4391" s="21">
        <v>2027304</v>
      </c>
      <c r="L4391" s="21">
        <v>2000000</v>
      </c>
      <c r="M4391" s="21">
        <v>2000000</v>
      </c>
      <c r="N4391" s="21"/>
      <c r="O4391" s="21"/>
      <c r="P4391" s="21"/>
      <c r="Q4391" s="21"/>
      <c r="R4391" s="22">
        <v>7.8449999999999998</v>
      </c>
      <c r="S4391" s="22">
        <v>7.484</v>
      </c>
      <c r="T4391" s="20" t="s">
        <v>5189</v>
      </c>
      <c r="U4391" s="21">
        <v>13075</v>
      </c>
      <c r="V4391" s="21">
        <v>159568</v>
      </c>
      <c r="W4391" s="34">
        <v>36558</v>
      </c>
      <c r="X4391" s="34">
        <v>48961</v>
      </c>
      <c r="Y4391" s="109"/>
      <c r="Z4391" s="70" t="s">
        <v>4927</v>
      </c>
      <c r="AA4391" s="20" t="s">
        <v>4926</v>
      </c>
      <c r="AB4391" s="113" t="s">
        <v>6036</v>
      </c>
      <c r="AC4391" s="19"/>
      <c r="AD4391" s="22"/>
      <c r="AE4391" s="34">
        <v>41456</v>
      </c>
    </row>
    <row r="4392" spans="2:31" x14ac:dyDescent="0.2">
      <c r="B4392" s="14" t="s">
        <v>7321</v>
      </c>
      <c r="C4392" s="33" t="s">
        <v>7320</v>
      </c>
      <c r="D4392" s="16" t="s">
        <v>7319</v>
      </c>
      <c r="E4392" s="103" t="s">
        <v>26</v>
      </c>
      <c r="F4392" s="18" t="s">
        <v>26</v>
      </c>
      <c r="G4392" s="111" t="s">
        <v>590</v>
      </c>
      <c r="H4392" s="102" t="s">
        <v>4511</v>
      </c>
      <c r="I4392" s="21">
        <v>4152224</v>
      </c>
      <c r="J4392" s="71">
        <v>64.915000000000006</v>
      </c>
      <c r="K4392" s="21">
        <v>5636902</v>
      </c>
      <c r="L4392" s="21">
        <v>8683552</v>
      </c>
      <c r="M4392" s="21">
        <v>4251913</v>
      </c>
      <c r="N4392" s="21"/>
      <c r="O4392" s="21">
        <v>1424061</v>
      </c>
      <c r="P4392" s="21">
        <v>2852544</v>
      </c>
      <c r="Q4392" s="21"/>
      <c r="R4392" s="22">
        <v>6.75</v>
      </c>
      <c r="S4392" s="22">
        <v>36.728999999999999</v>
      </c>
      <c r="T4392" s="20" t="s">
        <v>5189</v>
      </c>
      <c r="U4392" s="21">
        <v>48845</v>
      </c>
      <c r="V4392" s="21">
        <v>399690</v>
      </c>
      <c r="W4392" s="34">
        <v>36571</v>
      </c>
      <c r="X4392" s="34">
        <v>48961</v>
      </c>
      <c r="Y4392" s="109"/>
      <c r="Z4392" s="70" t="s">
        <v>4927</v>
      </c>
      <c r="AA4392" s="20" t="s">
        <v>4926</v>
      </c>
      <c r="AB4392" s="113" t="s">
        <v>6036</v>
      </c>
      <c r="AC4392" s="19"/>
      <c r="AD4392" s="22"/>
      <c r="AE4392" s="34">
        <v>45092</v>
      </c>
    </row>
    <row r="4393" spans="2:31" x14ac:dyDescent="0.2">
      <c r="B4393" s="14" t="s">
        <v>7318</v>
      </c>
      <c r="C4393" s="33" t="s">
        <v>7317</v>
      </c>
      <c r="D4393" s="16" t="s">
        <v>7316</v>
      </c>
      <c r="E4393" s="103" t="s">
        <v>26</v>
      </c>
      <c r="F4393" s="18" t="s">
        <v>5793</v>
      </c>
      <c r="G4393" s="111" t="s">
        <v>590</v>
      </c>
      <c r="H4393" s="102" t="s">
        <v>5565</v>
      </c>
      <c r="I4393" s="21"/>
      <c r="J4393" s="71">
        <v>1E-3</v>
      </c>
      <c r="K4393" s="21">
        <v>25</v>
      </c>
      <c r="L4393" s="21">
        <v>2500000</v>
      </c>
      <c r="M4393" s="21"/>
      <c r="N4393" s="21"/>
      <c r="O4393" s="21"/>
      <c r="P4393" s="21">
        <v>15</v>
      </c>
      <c r="Q4393" s="21"/>
      <c r="R4393" s="22">
        <v>5.7050000000000001</v>
      </c>
      <c r="S4393" s="22">
        <v>0</v>
      </c>
      <c r="T4393" s="20" t="s">
        <v>5189</v>
      </c>
      <c r="U4393" s="21"/>
      <c r="V4393" s="21"/>
      <c r="W4393" s="34">
        <v>39133</v>
      </c>
      <c r="X4393" s="34">
        <v>52555</v>
      </c>
      <c r="Y4393" s="109"/>
      <c r="Z4393" s="70" t="s">
        <v>4927</v>
      </c>
      <c r="AA4393" s="20" t="s">
        <v>5160</v>
      </c>
      <c r="AB4393" s="113" t="s">
        <v>5564</v>
      </c>
      <c r="AC4393" s="19"/>
      <c r="AD4393" s="22"/>
      <c r="AE4393" s="31"/>
    </row>
    <row r="4394" spans="2:31" x14ac:dyDescent="0.2">
      <c r="B4394" s="14" t="s">
        <v>7315</v>
      </c>
      <c r="C4394" s="33" t="s">
        <v>7314</v>
      </c>
      <c r="D4394" s="16" t="s">
        <v>7236</v>
      </c>
      <c r="E4394" s="103" t="s">
        <v>26</v>
      </c>
      <c r="F4394" s="18" t="s">
        <v>26</v>
      </c>
      <c r="G4394" s="111" t="s">
        <v>590</v>
      </c>
      <c r="H4394" s="102" t="s">
        <v>4511</v>
      </c>
      <c r="I4394" s="21">
        <v>5018520</v>
      </c>
      <c r="J4394" s="71">
        <v>87.212000000000003</v>
      </c>
      <c r="K4394" s="21">
        <v>4360575</v>
      </c>
      <c r="L4394" s="21">
        <v>5000000</v>
      </c>
      <c r="M4394" s="21">
        <v>5009287</v>
      </c>
      <c r="N4394" s="21"/>
      <c r="O4394" s="21">
        <v>9287</v>
      </c>
      <c r="P4394" s="21"/>
      <c r="Q4394" s="21"/>
      <c r="R4394" s="22">
        <v>5.6749999999999998</v>
      </c>
      <c r="S4394" s="22">
        <v>5.593</v>
      </c>
      <c r="T4394" s="20" t="s">
        <v>5189</v>
      </c>
      <c r="U4394" s="21">
        <v>23645</v>
      </c>
      <c r="V4394" s="21">
        <v>288457</v>
      </c>
      <c r="W4394" s="34">
        <v>38163</v>
      </c>
      <c r="X4394" s="34">
        <v>51664</v>
      </c>
      <c r="Y4394" s="109"/>
      <c r="Z4394" s="70" t="s">
        <v>4927</v>
      </c>
      <c r="AA4394" s="20" t="s">
        <v>4926</v>
      </c>
      <c r="AB4394" s="113" t="s">
        <v>6036</v>
      </c>
      <c r="AC4394" s="19"/>
      <c r="AD4394" s="22"/>
      <c r="AE4394" s="34">
        <v>42217</v>
      </c>
    </row>
    <row r="4395" spans="2:31" x14ac:dyDescent="0.2">
      <c r="B4395" s="14" t="s">
        <v>7313</v>
      </c>
      <c r="C4395" s="33" t="s">
        <v>7312</v>
      </c>
      <c r="D4395" s="16" t="s">
        <v>7219</v>
      </c>
      <c r="E4395" s="103" t="s">
        <v>26</v>
      </c>
      <c r="F4395" s="18" t="s">
        <v>26</v>
      </c>
      <c r="G4395" s="111" t="s">
        <v>6685</v>
      </c>
      <c r="H4395" s="102" t="s">
        <v>503</v>
      </c>
      <c r="I4395" s="21">
        <v>59029</v>
      </c>
      <c r="J4395" s="71">
        <v>1.0740000000000001</v>
      </c>
      <c r="K4395" s="21">
        <v>96639</v>
      </c>
      <c r="L4395" s="21"/>
      <c r="M4395" s="21">
        <v>80530</v>
      </c>
      <c r="N4395" s="21"/>
      <c r="O4395" s="21">
        <v>28544</v>
      </c>
      <c r="P4395" s="21">
        <v>8731</v>
      </c>
      <c r="Q4395" s="21"/>
      <c r="R4395" s="22">
        <v>2.0819999999999999</v>
      </c>
      <c r="S4395" s="22">
        <v>306.113</v>
      </c>
      <c r="T4395" s="20" t="s">
        <v>5189</v>
      </c>
      <c r="U4395" s="21">
        <v>15659</v>
      </c>
      <c r="V4395" s="21">
        <v>182710</v>
      </c>
      <c r="W4395" s="34">
        <v>39265</v>
      </c>
      <c r="X4395" s="34">
        <v>48653</v>
      </c>
      <c r="Y4395" s="109"/>
      <c r="Z4395" s="70" t="s">
        <v>4927</v>
      </c>
      <c r="AA4395" s="20" t="s">
        <v>4926</v>
      </c>
      <c r="AB4395" s="113" t="s">
        <v>6036</v>
      </c>
      <c r="AC4395" s="19"/>
      <c r="AD4395" s="22"/>
      <c r="AE4395" s="34">
        <v>43770</v>
      </c>
    </row>
    <row r="4396" spans="2:31" x14ac:dyDescent="0.2">
      <c r="B4396" s="14" t="s">
        <v>7311</v>
      </c>
      <c r="C4396" s="33" t="s">
        <v>7310</v>
      </c>
      <c r="D4396" s="16" t="s">
        <v>7219</v>
      </c>
      <c r="E4396" s="103" t="s">
        <v>26</v>
      </c>
      <c r="F4396" s="18" t="s">
        <v>26</v>
      </c>
      <c r="G4396" s="111" t="s">
        <v>6685</v>
      </c>
      <c r="H4396" s="102" t="s">
        <v>503</v>
      </c>
      <c r="I4396" s="21">
        <v>513688</v>
      </c>
      <c r="J4396" s="71">
        <v>3.2360000000000002</v>
      </c>
      <c r="K4396" s="21">
        <v>610839</v>
      </c>
      <c r="L4396" s="21"/>
      <c r="M4396" s="21">
        <v>465159</v>
      </c>
      <c r="N4396" s="21"/>
      <c r="O4396" s="21">
        <v>244652</v>
      </c>
      <c r="P4396" s="21">
        <v>51960</v>
      </c>
      <c r="Q4396" s="21"/>
      <c r="R4396" s="22">
        <v>1.51</v>
      </c>
      <c r="S4396" s="22">
        <v>32.487000000000002</v>
      </c>
      <c r="T4396" s="20" t="s">
        <v>5189</v>
      </c>
      <c r="U4396" s="21">
        <v>23762</v>
      </c>
      <c r="V4396" s="21">
        <v>254177</v>
      </c>
      <c r="W4396" s="34">
        <v>38876</v>
      </c>
      <c r="X4396" s="34">
        <v>49594</v>
      </c>
      <c r="Y4396" s="109"/>
      <c r="Z4396" s="70" t="s">
        <v>4927</v>
      </c>
      <c r="AA4396" s="20" t="s">
        <v>4926</v>
      </c>
      <c r="AB4396" s="113" t="s">
        <v>6036</v>
      </c>
      <c r="AC4396" s="19"/>
      <c r="AD4396" s="22"/>
      <c r="AE4396" s="34">
        <v>44440</v>
      </c>
    </row>
    <row r="4397" spans="2:31" x14ac:dyDescent="0.2">
      <c r="B4397" s="14" t="s">
        <v>7309</v>
      </c>
      <c r="C4397" s="33" t="s">
        <v>7308</v>
      </c>
      <c r="D4397" s="16" t="s">
        <v>7219</v>
      </c>
      <c r="E4397" s="103" t="s">
        <v>26</v>
      </c>
      <c r="F4397" s="18" t="s">
        <v>26</v>
      </c>
      <c r="G4397" s="111" t="s">
        <v>6685</v>
      </c>
      <c r="H4397" s="102" t="s">
        <v>503</v>
      </c>
      <c r="I4397" s="21">
        <v>94933</v>
      </c>
      <c r="J4397" s="71">
        <v>0.55300000000000005</v>
      </c>
      <c r="K4397" s="21">
        <v>85392</v>
      </c>
      <c r="L4397" s="21"/>
      <c r="M4397" s="21">
        <v>76575</v>
      </c>
      <c r="N4397" s="21"/>
      <c r="O4397" s="21">
        <v>8893</v>
      </c>
      <c r="P4397" s="21">
        <v>18826</v>
      </c>
      <c r="Q4397" s="21"/>
      <c r="R4397" s="22">
        <v>0.76700000000000002</v>
      </c>
      <c r="S4397" s="22">
        <v>159.959</v>
      </c>
      <c r="T4397" s="20" t="s">
        <v>5189</v>
      </c>
      <c r="U4397" s="21">
        <v>9869</v>
      </c>
      <c r="V4397" s="21">
        <v>127264</v>
      </c>
      <c r="W4397" s="34">
        <v>37855</v>
      </c>
      <c r="X4397" s="34">
        <v>49628</v>
      </c>
      <c r="Y4397" s="109"/>
      <c r="Z4397" s="70" t="s">
        <v>4927</v>
      </c>
      <c r="AA4397" s="20" t="s">
        <v>4926</v>
      </c>
      <c r="AB4397" s="113" t="s">
        <v>6036</v>
      </c>
      <c r="AC4397" s="19"/>
      <c r="AD4397" s="22"/>
      <c r="AE4397" s="34">
        <v>44501</v>
      </c>
    </row>
    <row r="4398" spans="2:31" x14ac:dyDescent="0.2">
      <c r="B4398" s="14" t="s">
        <v>7307</v>
      </c>
      <c r="C4398" s="33" t="s">
        <v>7306</v>
      </c>
      <c r="D4398" s="16" t="s">
        <v>7236</v>
      </c>
      <c r="E4398" s="103" t="s">
        <v>26</v>
      </c>
      <c r="F4398" s="18" t="s">
        <v>26</v>
      </c>
      <c r="G4398" s="111" t="s">
        <v>590</v>
      </c>
      <c r="H4398" s="102" t="s">
        <v>4511</v>
      </c>
      <c r="I4398" s="21">
        <v>545992</v>
      </c>
      <c r="J4398" s="71">
        <v>100.185</v>
      </c>
      <c r="K4398" s="21">
        <v>543263</v>
      </c>
      <c r="L4398" s="21">
        <v>542259</v>
      </c>
      <c r="M4398" s="21">
        <v>542259</v>
      </c>
      <c r="N4398" s="21"/>
      <c r="O4398" s="21"/>
      <c r="P4398" s="21"/>
      <c r="Q4398" s="21"/>
      <c r="R4398" s="22">
        <v>7.2130000000000001</v>
      </c>
      <c r="S4398" s="22">
        <v>0</v>
      </c>
      <c r="T4398" s="20" t="s">
        <v>5189</v>
      </c>
      <c r="U4398" s="21">
        <v>3260</v>
      </c>
      <c r="V4398" s="21">
        <v>39881</v>
      </c>
      <c r="W4398" s="34">
        <v>39623</v>
      </c>
      <c r="X4398" s="34">
        <v>49628</v>
      </c>
      <c r="Y4398" s="109"/>
      <c r="Z4398" s="70" t="s">
        <v>4927</v>
      </c>
      <c r="AA4398" s="20" t="s">
        <v>4926</v>
      </c>
      <c r="AB4398" s="113" t="s">
        <v>6036</v>
      </c>
      <c r="AC4398" s="19"/>
      <c r="AD4398" s="22"/>
      <c r="AE4398" s="34">
        <v>41275</v>
      </c>
    </row>
    <row r="4399" spans="2:31" x14ac:dyDescent="0.2">
      <c r="B4399" s="14" t="s">
        <v>7305</v>
      </c>
      <c r="C4399" s="33" t="s">
        <v>7304</v>
      </c>
      <c r="D4399" s="16" t="s">
        <v>7219</v>
      </c>
      <c r="E4399" s="103" t="s">
        <v>26</v>
      </c>
      <c r="F4399" s="18" t="s">
        <v>26</v>
      </c>
      <c r="G4399" s="111" t="s">
        <v>6685</v>
      </c>
      <c r="H4399" s="102" t="s">
        <v>6793</v>
      </c>
      <c r="I4399" s="21">
        <v>122291</v>
      </c>
      <c r="J4399" s="71">
        <v>2.2320000000000002</v>
      </c>
      <c r="K4399" s="21">
        <v>286439</v>
      </c>
      <c r="L4399" s="21"/>
      <c r="M4399" s="21">
        <v>244388</v>
      </c>
      <c r="N4399" s="21"/>
      <c r="O4399" s="21">
        <v>185394</v>
      </c>
      <c r="P4399" s="21">
        <v>3224</v>
      </c>
      <c r="Q4399" s="21"/>
      <c r="R4399" s="22">
        <v>0.80900000000000005</v>
      </c>
      <c r="S4399" s="22">
        <v>11.819000000000001</v>
      </c>
      <c r="T4399" s="20" t="s">
        <v>5189</v>
      </c>
      <c r="U4399" s="21">
        <v>8676</v>
      </c>
      <c r="V4399" s="21">
        <v>64806</v>
      </c>
      <c r="W4399" s="34">
        <v>37370</v>
      </c>
      <c r="X4399" s="34">
        <v>49076</v>
      </c>
      <c r="Y4399" s="109"/>
      <c r="Z4399" s="70" t="s">
        <v>4927</v>
      </c>
      <c r="AA4399" s="20" t="s">
        <v>4926</v>
      </c>
      <c r="AB4399" s="113" t="s">
        <v>6036</v>
      </c>
      <c r="AC4399" s="19"/>
      <c r="AD4399" s="22"/>
      <c r="AE4399" s="34">
        <v>44621</v>
      </c>
    </row>
    <row r="4400" spans="2:31" x14ac:dyDescent="0.2">
      <c r="B4400" s="14" t="s">
        <v>7303</v>
      </c>
      <c r="C4400" s="33" t="s">
        <v>7302</v>
      </c>
      <c r="D4400" s="16" t="s">
        <v>7219</v>
      </c>
      <c r="E4400" s="103" t="s">
        <v>26</v>
      </c>
      <c r="F4400" s="18" t="s">
        <v>26</v>
      </c>
      <c r="G4400" s="111" t="s">
        <v>6685</v>
      </c>
      <c r="H4400" s="102" t="s">
        <v>611</v>
      </c>
      <c r="I4400" s="21">
        <v>27835</v>
      </c>
      <c r="J4400" s="71">
        <v>4.4160000000000004</v>
      </c>
      <c r="K4400" s="21">
        <v>148768</v>
      </c>
      <c r="L4400" s="21"/>
      <c r="M4400" s="21">
        <v>164152</v>
      </c>
      <c r="N4400" s="21"/>
      <c r="O4400" s="21">
        <v>124900</v>
      </c>
      <c r="P4400" s="21">
        <v>2596</v>
      </c>
      <c r="Q4400" s="21"/>
      <c r="R4400" s="22">
        <v>1.153</v>
      </c>
      <c r="S4400" s="22">
        <v>3.9540000000000002</v>
      </c>
      <c r="T4400" s="20" t="s">
        <v>5189</v>
      </c>
      <c r="U4400" s="21">
        <v>3238</v>
      </c>
      <c r="V4400" s="21">
        <v>44290</v>
      </c>
      <c r="W4400" s="34">
        <v>38859</v>
      </c>
      <c r="X4400" s="34">
        <v>50325</v>
      </c>
      <c r="Y4400" s="109"/>
      <c r="Z4400" s="70" t="s">
        <v>4927</v>
      </c>
      <c r="AA4400" s="20" t="s">
        <v>4926</v>
      </c>
      <c r="AB4400" s="113" t="s">
        <v>6036</v>
      </c>
      <c r="AC4400" s="19"/>
      <c r="AD4400" s="22"/>
      <c r="AE4400" s="28">
        <v>44866</v>
      </c>
    </row>
    <row r="4401" spans="2:31" x14ac:dyDescent="0.2">
      <c r="B4401" s="14" t="s">
        <v>7301</v>
      </c>
      <c r="C4401" s="33" t="s">
        <v>7300</v>
      </c>
      <c r="D4401" s="16" t="s">
        <v>7236</v>
      </c>
      <c r="E4401" s="103" t="s">
        <v>26</v>
      </c>
      <c r="F4401" s="18" t="s">
        <v>26</v>
      </c>
      <c r="G4401" s="111" t="s">
        <v>590</v>
      </c>
      <c r="H4401" s="102" t="s">
        <v>4511</v>
      </c>
      <c r="I4401" s="21">
        <v>402504</v>
      </c>
      <c r="J4401" s="71">
        <v>100.069</v>
      </c>
      <c r="K4401" s="21">
        <v>400792</v>
      </c>
      <c r="L4401" s="21">
        <v>400517</v>
      </c>
      <c r="M4401" s="21">
        <v>400517</v>
      </c>
      <c r="N4401" s="21"/>
      <c r="O4401" s="21"/>
      <c r="P4401" s="21"/>
      <c r="Q4401" s="21"/>
      <c r="R4401" s="22">
        <v>6.1210000000000004</v>
      </c>
      <c r="S4401" s="22">
        <v>0</v>
      </c>
      <c r="T4401" s="20" t="s">
        <v>5189</v>
      </c>
      <c r="U4401" s="21">
        <v>2043</v>
      </c>
      <c r="V4401" s="21">
        <v>23973</v>
      </c>
      <c r="W4401" s="34">
        <v>37554</v>
      </c>
      <c r="X4401" s="34">
        <v>50325</v>
      </c>
      <c r="Y4401" s="109"/>
      <c r="Z4401" s="70" t="s">
        <v>4927</v>
      </c>
      <c r="AA4401" s="20" t="s">
        <v>4926</v>
      </c>
      <c r="AB4401" s="113" t="s">
        <v>6036</v>
      </c>
      <c r="AC4401" s="19"/>
      <c r="AD4401" s="22"/>
      <c r="AE4401" s="34">
        <v>41275</v>
      </c>
    </row>
    <row r="4402" spans="2:31" x14ac:dyDescent="0.2">
      <c r="B4402" s="14" t="s">
        <v>7299</v>
      </c>
      <c r="C4402" s="33" t="s">
        <v>7298</v>
      </c>
      <c r="D4402" s="16" t="s">
        <v>7219</v>
      </c>
      <c r="E4402" s="103" t="s">
        <v>26</v>
      </c>
      <c r="F4402" s="18" t="s">
        <v>26</v>
      </c>
      <c r="G4402" s="111" t="s">
        <v>6685</v>
      </c>
      <c r="H4402" s="102" t="s">
        <v>611</v>
      </c>
      <c r="I4402" s="21">
        <v>2883083</v>
      </c>
      <c r="J4402" s="71">
        <v>0.98399999999999999</v>
      </c>
      <c r="K4402" s="21">
        <v>980019</v>
      </c>
      <c r="L4402" s="21"/>
      <c r="M4402" s="21">
        <v>1161005</v>
      </c>
      <c r="N4402" s="21"/>
      <c r="O4402" s="21">
        <v>-943420</v>
      </c>
      <c r="P4402" s="21"/>
      <c r="Q4402" s="21"/>
      <c r="R4402" s="22">
        <v>1.091</v>
      </c>
      <c r="S4402" s="22">
        <v>9.3840000000000003</v>
      </c>
      <c r="T4402" s="20" t="s">
        <v>5189</v>
      </c>
      <c r="U4402" s="21">
        <v>90528</v>
      </c>
      <c r="V4402" s="21">
        <v>1187612</v>
      </c>
      <c r="W4402" s="34">
        <v>38029</v>
      </c>
      <c r="X4402" s="34">
        <v>50420</v>
      </c>
      <c r="Y4402" s="109"/>
      <c r="Z4402" s="70" t="s">
        <v>4927</v>
      </c>
      <c r="AA4402" s="20" t="s">
        <v>4926</v>
      </c>
      <c r="AB4402" s="113" t="s">
        <v>6036</v>
      </c>
      <c r="AC4402" s="19"/>
      <c r="AD4402" s="22"/>
      <c r="AE4402" s="34">
        <v>47088</v>
      </c>
    </row>
    <row r="4403" spans="2:31" x14ac:dyDescent="0.2">
      <c r="B4403" s="14" t="s">
        <v>7297</v>
      </c>
      <c r="C4403" s="33" t="s">
        <v>7296</v>
      </c>
      <c r="D4403" s="16" t="s">
        <v>7219</v>
      </c>
      <c r="E4403" s="103" t="s">
        <v>26</v>
      </c>
      <c r="F4403" s="18" t="s">
        <v>26</v>
      </c>
      <c r="G4403" s="111" t="s">
        <v>6685</v>
      </c>
      <c r="H4403" s="102" t="s">
        <v>611</v>
      </c>
      <c r="I4403" s="21">
        <v>2507333</v>
      </c>
      <c r="J4403" s="71">
        <v>0.24299999999999999</v>
      </c>
      <c r="K4403" s="21">
        <v>509230</v>
      </c>
      <c r="L4403" s="21"/>
      <c r="M4403" s="21">
        <v>594579</v>
      </c>
      <c r="N4403" s="21"/>
      <c r="O4403" s="21">
        <v>-542936</v>
      </c>
      <c r="P4403" s="21"/>
      <c r="Q4403" s="21"/>
      <c r="R4403" s="22">
        <v>0.20899999999999999</v>
      </c>
      <c r="S4403" s="22">
        <v>7.2880000000000003</v>
      </c>
      <c r="T4403" s="20" t="s">
        <v>5189</v>
      </c>
      <c r="U4403" s="21">
        <v>36530</v>
      </c>
      <c r="V4403" s="21">
        <v>720344</v>
      </c>
      <c r="W4403" s="34">
        <v>37833</v>
      </c>
      <c r="X4403" s="34">
        <v>50233</v>
      </c>
      <c r="Y4403" s="109"/>
      <c r="Z4403" s="70" t="s">
        <v>4927</v>
      </c>
      <c r="AA4403" s="20" t="s">
        <v>4926</v>
      </c>
      <c r="AB4403" s="113" t="s">
        <v>6036</v>
      </c>
      <c r="AC4403" s="19"/>
      <c r="AD4403" s="22"/>
      <c r="AE4403" s="34">
        <v>45139</v>
      </c>
    </row>
    <row r="4404" spans="2:31" x14ac:dyDescent="0.2">
      <c r="B4404" s="14" t="s">
        <v>7295</v>
      </c>
      <c r="C4404" s="33" t="s">
        <v>7294</v>
      </c>
      <c r="D4404" s="16" t="s">
        <v>7236</v>
      </c>
      <c r="E4404" s="103" t="s">
        <v>26</v>
      </c>
      <c r="F4404" s="18" t="s">
        <v>26</v>
      </c>
      <c r="G4404" s="111" t="s">
        <v>590</v>
      </c>
      <c r="H4404" s="102" t="s">
        <v>6692</v>
      </c>
      <c r="I4404" s="21">
        <v>1350693</v>
      </c>
      <c r="J4404" s="71">
        <v>53.371000000000002</v>
      </c>
      <c r="K4404" s="21">
        <v>717305</v>
      </c>
      <c r="L4404" s="21">
        <v>1344000</v>
      </c>
      <c r="M4404" s="21">
        <v>717305</v>
      </c>
      <c r="N4404" s="21">
        <v>-627798</v>
      </c>
      <c r="O4404" s="21">
        <v>1103</v>
      </c>
      <c r="P4404" s="21"/>
      <c r="Q4404" s="21"/>
      <c r="R4404" s="22">
        <v>5.3220000000000001</v>
      </c>
      <c r="S4404" s="22">
        <v>5.4989999999999997</v>
      </c>
      <c r="T4404" s="20" t="s">
        <v>5189</v>
      </c>
      <c r="U4404" s="21">
        <v>5960</v>
      </c>
      <c r="V4404" s="21">
        <v>72743</v>
      </c>
      <c r="W4404" s="34">
        <v>38211</v>
      </c>
      <c r="X4404" s="34">
        <v>51697</v>
      </c>
      <c r="Y4404" s="109"/>
      <c r="Z4404" s="70" t="s">
        <v>4927</v>
      </c>
      <c r="AA4404" s="20" t="s">
        <v>4926</v>
      </c>
      <c r="AB4404" s="113" t="s">
        <v>6036</v>
      </c>
      <c r="AC4404" s="19"/>
      <c r="AD4404" s="22"/>
      <c r="AE4404" s="34">
        <v>43647</v>
      </c>
    </row>
    <row r="4405" spans="2:31" x14ac:dyDescent="0.2">
      <c r="B4405" s="14" t="s">
        <v>7293</v>
      </c>
      <c r="C4405" s="33" t="s">
        <v>7292</v>
      </c>
      <c r="D4405" s="16" t="s">
        <v>7236</v>
      </c>
      <c r="E4405" s="103" t="s">
        <v>26</v>
      </c>
      <c r="F4405" s="18" t="s">
        <v>26</v>
      </c>
      <c r="G4405" s="111" t="s">
        <v>590</v>
      </c>
      <c r="H4405" s="102" t="s">
        <v>6692</v>
      </c>
      <c r="I4405" s="21">
        <v>1105462</v>
      </c>
      <c r="J4405" s="71">
        <v>75.965000000000003</v>
      </c>
      <c r="K4405" s="21">
        <v>835617</v>
      </c>
      <c r="L4405" s="21">
        <v>1100000</v>
      </c>
      <c r="M4405" s="21">
        <v>1100000</v>
      </c>
      <c r="N4405" s="21"/>
      <c r="O4405" s="21"/>
      <c r="P4405" s="21"/>
      <c r="Q4405" s="21"/>
      <c r="R4405" s="22">
        <v>5.2229999999999999</v>
      </c>
      <c r="S4405" s="22">
        <v>5.3869999999999996</v>
      </c>
      <c r="T4405" s="20" t="s">
        <v>5189</v>
      </c>
      <c r="U4405" s="21">
        <v>4787</v>
      </c>
      <c r="V4405" s="21">
        <v>58448</v>
      </c>
      <c r="W4405" s="34">
        <v>38211</v>
      </c>
      <c r="X4405" s="34">
        <v>51697</v>
      </c>
      <c r="Y4405" s="109"/>
      <c r="Z4405" s="70" t="s">
        <v>4927</v>
      </c>
      <c r="AA4405" s="20" t="s">
        <v>4926</v>
      </c>
      <c r="AB4405" s="113" t="s">
        <v>6036</v>
      </c>
      <c r="AC4405" s="19"/>
      <c r="AD4405" s="22"/>
      <c r="AE4405" s="34">
        <v>43252</v>
      </c>
    </row>
    <row r="4406" spans="2:31" x14ac:dyDescent="0.2">
      <c r="B4406" s="14" t="s">
        <v>7291</v>
      </c>
      <c r="C4406" s="33" t="s">
        <v>7290</v>
      </c>
      <c r="D4406" s="16" t="s">
        <v>7219</v>
      </c>
      <c r="E4406" s="103" t="s">
        <v>26</v>
      </c>
      <c r="F4406" s="18" t="s">
        <v>26</v>
      </c>
      <c r="G4406" s="111" t="s">
        <v>590</v>
      </c>
      <c r="H4406" s="102" t="s">
        <v>4511</v>
      </c>
      <c r="I4406" s="21">
        <v>7341534</v>
      </c>
      <c r="J4406" s="71">
        <v>101.044</v>
      </c>
      <c r="K4406" s="21">
        <v>7424187</v>
      </c>
      <c r="L4406" s="21">
        <v>7347457</v>
      </c>
      <c r="M4406" s="21">
        <v>7334538</v>
      </c>
      <c r="N4406" s="21"/>
      <c r="O4406" s="21">
        <v>6597</v>
      </c>
      <c r="P4406" s="21"/>
      <c r="Q4406" s="21"/>
      <c r="R4406" s="22">
        <v>4.5449999999999999</v>
      </c>
      <c r="S4406" s="22">
        <v>4.5599999999999996</v>
      </c>
      <c r="T4406" s="20" t="s">
        <v>5189</v>
      </c>
      <c r="U4406" s="21">
        <v>27828</v>
      </c>
      <c r="V4406" s="21">
        <v>347507</v>
      </c>
      <c r="W4406" s="34">
        <v>38898</v>
      </c>
      <c r="X4406" s="34">
        <v>51881</v>
      </c>
      <c r="Y4406" s="109"/>
      <c r="Z4406" s="70" t="s">
        <v>4927</v>
      </c>
      <c r="AA4406" s="20" t="s">
        <v>4926</v>
      </c>
      <c r="AB4406" s="113" t="s">
        <v>6036</v>
      </c>
      <c r="AC4406" s="19"/>
      <c r="AD4406" s="22"/>
      <c r="AE4406" s="34">
        <v>41275</v>
      </c>
    </row>
    <row r="4407" spans="2:31" x14ac:dyDescent="0.2">
      <c r="B4407" s="14" t="s">
        <v>7289</v>
      </c>
      <c r="C4407" s="33" t="s">
        <v>7288</v>
      </c>
      <c r="D4407" s="16" t="s">
        <v>7219</v>
      </c>
      <c r="E4407" s="103" t="s">
        <v>26</v>
      </c>
      <c r="F4407" s="18" t="s">
        <v>26</v>
      </c>
      <c r="G4407" s="111" t="s">
        <v>6685</v>
      </c>
      <c r="H4407" s="102" t="s">
        <v>611</v>
      </c>
      <c r="I4407" s="21">
        <v>3606454</v>
      </c>
      <c r="J4407" s="71">
        <v>0.73599999999999999</v>
      </c>
      <c r="K4407" s="21">
        <v>1527724</v>
      </c>
      <c r="L4407" s="21"/>
      <c r="M4407" s="21">
        <v>1554301</v>
      </c>
      <c r="N4407" s="21"/>
      <c r="O4407" s="21">
        <v>-650172</v>
      </c>
      <c r="P4407" s="21"/>
      <c r="Q4407" s="21"/>
      <c r="R4407" s="22">
        <v>0.47399999999999998</v>
      </c>
      <c r="S4407" s="22">
        <v>27.943000000000001</v>
      </c>
      <c r="T4407" s="20" t="s">
        <v>5189</v>
      </c>
      <c r="U4407" s="21">
        <v>81932</v>
      </c>
      <c r="V4407" s="21">
        <v>1172865</v>
      </c>
      <c r="W4407" s="34">
        <v>38415</v>
      </c>
      <c r="X4407" s="34">
        <v>51881</v>
      </c>
      <c r="Y4407" s="109"/>
      <c r="Z4407" s="70" t="s">
        <v>4927</v>
      </c>
      <c r="AA4407" s="20" t="s">
        <v>4926</v>
      </c>
      <c r="AB4407" s="113" t="s">
        <v>6036</v>
      </c>
      <c r="AC4407" s="19"/>
      <c r="AD4407" s="22"/>
      <c r="AE4407" s="34">
        <v>45658</v>
      </c>
    </row>
    <row r="4408" spans="2:31" x14ac:dyDescent="0.2">
      <c r="B4408" s="14" t="s">
        <v>7287</v>
      </c>
      <c r="C4408" s="33" t="s">
        <v>7286</v>
      </c>
      <c r="D4408" s="16" t="s">
        <v>7219</v>
      </c>
      <c r="E4408" s="103" t="s">
        <v>26</v>
      </c>
      <c r="F4408" s="18" t="s">
        <v>26</v>
      </c>
      <c r="G4408" s="111" t="s">
        <v>590</v>
      </c>
      <c r="H4408" s="102" t="s">
        <v>4511</v>
      </c>
      <c r="I4408" s="21">
        <v>3235663</v>
      </c>
      <c r="J4408" s="71">
        <v>108.127</v>
      </c>
      <c r="K4408" s="21">
        <v>3799312</v>
      </c>
      <c r="L4408" s="21">
        <v>3513743</v>
      </c>
      <c r="M4408" s="21">
        <v>3412589</v>
      </c>
      <c r="N4408" s="21"/>
      <c r="O4408" s="21">
        <v>45208</v>
      </c>
      <c r="P4408" s="21"/>
      <c r="Q4408" s="21"/>
      <c r="R4408" s="22">
        <v>5.0380000000000003</v>
      </c>
      <c r="S4408" s="22">
        <v>6.6369999999999996</v>
      </c>
      <c r="T4408" s="20" t="s">
        <v>5189</v>
      </c>
      <c r="U4408" s="21">
        <v>14752</v>
      </c>
      <c r="V4408" s="21">
        <v>177022</v>
      </c>
      <c r="W4408" s="34">
        <v>39680</v>
      </c>
      <c r="X4408" s="34">
        <v>53401</v>
      </c>
      <c r="Y4408" s="109"/>
      <c r="Z4408" s="70" t="s">
        <v>4927</v>
      </c>
      <c r="AA4408" s="20" t="s">
        <v>4926</v>
      </c>
      <c r="AB4408" s="113" t="s">
        <v>6036</v>
      </c>
      <c r="AC4408" s="19"/>
      <c r="AD4408" s="22"/>
      <c r="AE4408" s="34">
        <v>42005</v>
      </c>
    </row>
    <row r="4409" spans="2:31" x14ac:dyDescent="0.2">
      <c r="B4409" s="14" t="s">
        <v>7285</v>
      </c>
      <c r="C4409" s="33" t="s">
        <v>7284</v>
      </c>
      <c r="D4409" s="16" t="s">
        <v>7236</v>
      </c>
      <c r="E4409" s="103" t="s">
        <v>26</v>
      </c>
      <c r="F4409" s="18" t="s">
        <v>26</v>
      </c>
      <c r="G4409" s="111" t="s">
        <v>590</v>
      </c>
      <c r="H4409" s="102" t="s">
        <v>4511</v>
      </c>
      <c r="I4409" s="21">
        <v>7421389</v>
      </c>
      <c r="J4409" s="71">
        <v>98.256</v>
      </c>
      <c r="K4409" s="21">
        <v>7275872</v>
      </c>
      <c r="L4409" s="21">
        <v>7405000</v>
      </c>
      <c r="M4409" s="21">
        <v>7404469</v>
      </c>
      <c r="N4409" s="21"/>
      <c r="O4409" s="21">
        <v>-1883</v>
      </c>
      <c r="P4409" s="21"/>
      <c r="Q4409" s="21"/>
      <c r="R4409" s="22">
        <v>5.1420000000000003</v>
      </c>
      <c r="S4409" s="22">
        <v>5.242</v>
      </c>
      <c r="T4409" s="20" t="s">
        <v>5189</v>
      </c>
      <c r="U4409" s="21">
        <v>31730</v>
      </c>
      <c r="V4409" s="21">
        <v>386927</v>
      </c>
      <c r="W4409" s="34">
        <v>39196</v>
      </c>
      <c r="X4409" s="34">
        <v>53401</v>
      </c>
      <c r="Y4409" s="109"/>
      <c r="Z4409" s="70" t="s">
        <v>4927</v>
      </c>
      <c r="AA4409" s="20" t="s">
        <v>4926</v>
      </c>
      <c r="AB4409" s="113" t="s">
        <v>6036</v>
      </c>
      <c r="AC4409" s="19"/>
      <c r="AD4409" s="22"/>
      <c r="AE4409" s="34">
        <v>42036</v>
      </c>
    </row>
    <row r="4410" spans="2:31" x14ac:dyDescent="0.2">
      <c r="B4410" s="14" t="s">
        <v>7283</v>
      </c>
      <c r="C4410" s="33" t="s">
        <v>7282</v>
      </c>
      <c r="D4410" s="16" t="s">
        <v>7219</v>
      </c>
      <c r="E4410" s="103" t="s">
        <v>26</v>
      </c>
      <c r="F4410" s="18" t="s">
        <v>26</v>
      </c>
      <c r="G4410" s="111" t="s">
        <v>6685</v>
      </c>
      <c r="H4410" s="102" t="s">
        <v>611</v>
      </c>
      <c r="I4410" s="21">
        <v>3125673</v>
      </c>
      <c r="J4410" s="71">
        <v>0.498</v>
      </c>
      <c r="K4410" s="21">
        <v>2772846</v>
      </c>
      <c r="L4410" s="21"/>
      <c r="M4410" s="21">
        <v>2820093</v>
      </c>
      <c r="N4410" s="21"/>
      <c r="O4410" s="21">
        <v>-855528</v>
      </c>
      <c r="P4410" s="21">
        <v>97197</v>
      </c>
      <c r="Q4410" s="21"/>
      <c r="R4410" s="22">
        <v>0.23799999999999999</v>
      </c>
      <c r="S4410" s="22">
        <v>17</v>
      </c>
      <c r="T4410" s="20" t="s">
        <v>5189</v>
      </c>
      <c r="U4410" s="21">
        <v>110521</v>
      </c>
      <c r="V4410" s="21">
        <v>1597508</v>
      </c>
      <c r="W4410" s="34">
        <v>38588</v>
      </c>
      <c r="X4410" s="34">
        <v>53401</v>
      </c>
      <c r="Y4410" s="109"/>
      <c r="Z4410" s="70" t="s">
        <v>4927</v>
      </c>
      <c r="AA4410" s="20" t="s">
        <v>4926</v>
      </c>
      <c r="AB4410" s="113" t="s">
        <v>6036</v>
      </c>
      <c r="AC4410" s="19"/>
      <c r="AD4410" s="22"/>
      <c r="AE4410" s="34">
        <v>47543</v>
      </c>
    </row>
    <row r="4411" spans="2:31" x14ac:dyDescent="0.2">
      <c r="B4411" s="14" t="s">
        <v>7281</v>
      </c>
      <c r="C4411" s="33" t="s">
        <v>7280</v>
      </c>
      <c r="D4411" s="16" t="s">
        <v>7236</v>
      </c>
      <c r="E4411" s="103" t="s">
        <v>26</v>
      </c>
      <c r="F4411" s="18" t="s">
        <v>26</v>
      </c>
      <c r="G4411" s="111" t="s">
        <v>590</v>
      </c>
      <c r="H4411" s="102" t="s">
        <v>6696</v>
      </c>
      <c r="I4411" s="21">
        <v>5150446</v>
      </c>
      <c r="J4411" s="71">
        <v>89.052000000000007</v>
      </c>
      <c r="K4411" s="21">
        <v>4563930</v>
      </c>
      <c r="L4411" s="21">
        <v>5125000</v>
      </c>
      <c r="M4411" s="21">
        <v>5126213</v>
      </c>
      <c r="N4411" s="21"/>
      <c r="O4411" s="21">
        <v>-1048</v>
      </c>
      <c r="P4411" s="21"/>
      <c r="Q4411" s="21"/>
      <c r="R4411" s="22">
        <v>5.2110000000000003</v>
      </c>
      <c r="S4411" s="22">
        <v>5.2960000000000003</v>
      </c>
      <c r="T4411" s="20" t="s">
        <v>5189</v>
      </c>
      <c r="U4411" s="21">
        <v>22255</v>
      </c>
      <c r="V4411" s="21">
        <v>271329</v>
      </c>
      <c r="W4411" s="34">
        <v>38413</v>
      </c>
      <c r="X4411" s="34">
        <v>53401</v>
      </c>
      <c r="Y4411" s="109"/>
      <c r="Z4411" s="70" t="s">
        <v>4927</v>
      </c>
      <c r="AA4411" s="20" t="s">
        <v>4926</v>
      </c>
      <c r="AB4411" s="113" t="s">
        <v>6036</v>
      </c>
      <c r="AC4411" s="19"/>
      <c r="AD4411" s="22"/>
      <c r="AE4411" s="34">
        <v>42036</v>
      </c>
    </row>
    <row r="4412" spans="2:31" x14ac:dyDescent="0.2">
      <c r="B4412" s="14" t="s">
        <v>7279</v>
      </c>
      <c r="C4412" s="33" t="s">
        <v>7278</v>
      </c>
      <c r="D4412" s="16" t="s">
        <v>7236</v>
      </c>
      <c r="E4412" s="103" t="s">
        <v>26</v>
      </c>
      <c r="F4412" s="18" t="s">
        <v>26</v>
      </c>
      <c r="G4412" s="111" t="s">
        <v>590</v>
      </c>
      <c r="H4412" s="102" t="s">
        <v>4511</v>
      </c>
      <c r="I4412" s="21">
        <v>2009976</v>
      </c>
      <c r="J4412" s="71">
        <v>99.212000000000003</v>
      </c>
      <c r="K4412" s="21">
        <v>1984240</v>
      </c>
      <c r="L4412" s="21">
        <v>2000000</v>
      </c>
      <c r="M4412" s="21">
        <v>2009891</v>
      </c>
      <c r="N4412" s="21"/>
      <c r="O4412" s="21">
        <v>9297</v>
      </c>
      <c r="P4412" s="21"/>
      <c r="Q4412" s="21"/>
      <c r="R4412" s="22">
        <v>5.444</v>
      </c>
      <c r="S4412" s="22">
        <v>5.49</v>
      </c>
      <c r="T4412" s="20" t="s">
        <v>5189</v>
      </c>
      <c r="U4412" s="21">
        <v>9073</v>
      </c>
      <c r="V4412" s="21">
        <v>110632</v>
      </c>
      <c r="W4412" s="34">
        <v>38434</v>
      </c>
      <c r="X4412" s="34">
        <v>50264</v>
      </c>
      <c r="Y4412" s="109"/>
      <c r="Z4412" s="70" t="s">
        <v>4927</v>
      </c>
      <c r="AA4412" s="20" t="s">
        <v>4926</v>
      </c>
      <c r="AB4412" s="113" t="s">
        <v>6036</v>
      </c>
      <c r="AC4412" s="19"/>
      <c r="AD4412" s="22"/>
      <c r="AE4412" s="34">
        <v>43739</v>
      </c>
    </row>
    <row r="4413" spans="2:31" x14ac:dyDescent="0.2">
      <c r="B4413" s="14" t="s">
        <v>7277</v>
      </c>
      <c r="C4413" s="33" t="s">
        <v>7276</v>
      </c>
      <c r="D4413" s="16" t="s">
        <v>7236</v>
      </c>
      <c r="E4413" s="103" t="s">
        <v>5057</v>
      </c>
      <c r="F4413" s="18" t="s">
        <v>26</v>
      </c>
      <c r="G4413" s="111" t="s">
        <v>590</v>
      </c>
      <c r="H4413" s="102" t="s">
        <v>4511</v>
      </c>
      <c r="I4413" s="21">
        <v>6992811</v>
      </c>
      <c r="J4413" s="71">
        <v>83.103999999999999</v>
      </c>
      <c r="K4413" s="21">
        <v>5817301</v>
      </c>
      <c r="L4413" s="21">
        <v>7000000</v>
      </c>
      <c r="M4413" s="21">
        <v>7001935</v>
      </c>
      <c r="N4413" s="21"/>
      <c r="O4413" s="21">
        <v>1935</v>
      </c>
      <c r="P4413" s="21"/>
      <c r="Q4413" s="21"/>
      <c r="R4413" s="22">
        <v>5.45</v>
      </c>
      <c r="S4413" s="22">
        <v>5.6210000000000004</v>
      </c>
      <c r="T4413" s="20" t="s">
        <v>5189</v>
      </c>
      <c r="U4413" s="21">
        <v>31790</v>
      </c>
      <c r="V4413" s="21">
        <v>387632</v>
      </c>
      <c r="W4413" s="34">
        <v>38434</v>
      </c>
      <c r="X4413" s="34">
        <v>50264</v>
      </c>
      <c r="Y4413" s="109"/>
      <c r="Z4413" s="70" t="s">
        <v>4927</v>
      </c>
      <c r="AA4413" s="20" t="s">
        <v>4926</v>
      </c>
      <c r="AB4413" s="113" t="s">
        <v>6036</v>
      </c>
      <c r="AC4413" s="19"/>
      <c r="AD4413" s="22"/>
      <c r="AE4413" s="34">
        <v>43831</v>
      </c>
    </row>
    <row r="4414" spans="2:31" x14ac:dyDescent="0.2">
      <c r="B4414" s="14" t="s">
        <v>7275</v>
      </c>
      <c r="C4414" s="33" t="s">
        <v>7274</v>
      </c>
      <c r="D4414" s="16" t="s">
        <v>7236</v>
      </c>
      <c r="E4414" s="103" t="s">
        <v>26</v>
      </c>
      <c r="F4414" s="18" t="s">
        <v>26</v>
      </c>
      <c r="G4414" s="111" t="s">
        <v>590</v>
      </c>
      <c r="H4414" s="102" t="s">
        <v>4511</v>
      </c>
      <c r="I4414" s="21">
        <v>3116297</v>
      </c>
      <c r="J4414" s="71">
        <v>69.204999999999998</v>
      </c>
      <c r="K4414" s="21">
        <v>2629794</v>
      </c>
      <c r="L4414" s="21">
        <v>3800000</v>
      </c>
      <c r="M4414" s="21">
        <v>3449342</v>
      </c>
      <c r="N4414" s="21"/>
      <c r="O4414" s="21">
        <v>87545</v>
      </c>
      <c r="P4414" s="21"/>
      <c r="Q4414" s="21"/>
      <c r="R4414" s="22">
        <v>5.5019999999999998</v>
      </c>
      <c r="S4414" s="22">
        <v>8.9079999999999995</v>
      </c>
      <c r="T4414" s="20" t="s">
        <v>5189</v>
      </c>
      <c r="U4414" s="21">
        <v>17423</v>
      </c>
      <c r="V4414" s="21">
        <v>212853</v>
      </c>
      <c r="W4414" s="34">
        <v>39624</v>
      </c>
      <c r="X4414" s="34">
        <v>52336</v>
      </c>
      <c r="Y4414" s="109"/>
      <c r="Z4414" s="70" t="s">
        <v>4927</v>
      </c>
      <c r="AA4414" s="20" t="s">
        <v>4926</v>
      </c>
      <c r="AB4414" s="113" t="s">
        <v>6036</v>
      </c>
      <c r="AC4414" s="19"/>
      <c r="AD4414" s="22"/>
      <c r="AE4414" s="34">
        <v>42461</v>
      </c>
    </row>
    <row r="4415" spans="2:31" x14ac:dyDescent="0.2">
      <c r="B4415" s="14" t="s">
        <v>7273</v>
      </c>
      <c r="C4415" s="33" t="s">
        <v>7272</v>
      </c>
      <c r="D4415" s="16" t="s">
        <v>7236</v>
      </c>
      <c r="E4415" s="103" t="s">
        <v>26</v>
      </c>
      <c r="F4415" s="18" t="s">
        <v>26</v>
      </c>
      <c r="G4415" s="111" t="s">
        <v>590</v>
      </c>
      <c r="H4415" s="102" t="s">
        <v>6692</v>
      </c>
      <c r="I4415" s="21">
        <v>1603594</v>
      </c>
      <c r="J4415" s="71">
        <v>43.494999999999997</v>
      </c>
      <c r="K4415" s="21">
        <v>869894</v>
      </c>
      <c r="L4415" s="21">
        <v>2000000</v>
      </c>
      <c r="M4415" s="21">
        <v>1782677</v>
      </c>
      <c r="N4415" s="21"/>
      <c r="O4415" s="21">
        <v>40869</v>
      </c>
      <c r="P4415" s="21"/>
      <c r="Q4415" s="21"/>
      <c r="R4415" s="22">
        <v>5.5220000000000002</v>
      </c>
      <c r="S4415" s="22">
        <v>9.1720000000000006</v>
      </c>
      <c r="T4415" s="20" t="s">
        <v>5189</v>
      </c>
      <c r="U4415" s="21">
        <v>9203</v>
      </c>
      <c r="V4415" s="21">
        <v>112428</v>
      </c>
      <c r="W4415" s="34">
        <v>39624</v>
      </c>
      <c r="X4415" s="34">
        <v>52336</v>
      </c>
      <c r="Y4415" s="109"/>
      <c r="Z4415" s="70" t="s">
        <v>4927</v>
      </c>
      <c r="AA4415" s="20" t="s">
        <v>4926</v>
      </c>
      <c r="AB4415" s="113" t="s">
        <v>6036</v>
      </c>
      <c r="AC4415" s="19"/>
      <c r="AD4415" s="22"/>
      <c r="AE4415" s="34">
        <v>42826</v>
      </c>
    </row>
    <row r="4416" spans="2:31" x14ac:dyDescent="0.2">
      <c r="B4416" s="14" t="s">
        <v>7271</v>
      </c>
      <c r="C4416" s="33" t="s">
        <v>7270</v>
      </c>
      <c r="D4416" s="16" t="s">
        <v>7219</v>
      </c>
      <c r="E4416" s="103" t="s">
        <v>26</v>
      </c>
      <c r="F4416" s="18" t="s">
        <v>26</v>
      </c>
      <c r="G4416" s="111" t="s">
        <v>590</v>
      </c>
      <c r="H4416" s="102" t="s">
        <v>4511</v>
      </c>
      <c r="I4416" s="21">
        <v>27869531</v>
      </c>
      <c r="J4416" s="71">
        <v>109.962</v>
      </c>
      <c r="K4416" s="21">
        <v>32988630</v>
      </c>
      <c r="L4416" s="21">
        <v>30000000</v>
      </c>
      <c r="M4416" s="21">
        <v>29121395</v>
      </c>
      <c r="N4416" s="21"/>
      <c r="O4416" s="21">
        <v>343427</v>
      </c>
      <c r="P4416" s="21"/>
      <c r="Q4416" s="21"/>
      <c r="R4416" s="22">
        <v>4.9359999999999999</v>
      </c>
      <c r="S4416" s="22">
        <v>6.2809999999999997</v>
      </c>
      <c r="T4416" s="20" t="s">
        <v>5189</v>
      </c>
      <c r="U4416" s="21">
        <v>123400</v>
      </c>
      <c r="V4416" s="21">
        <v>1480800</v>
      </c>
      <c r="W4416" s="34">
        <v>39681</v>
      </c>
      <c r="X4416" s="34">
        <v>52093</v>
      </c>
      <c r="Y4416" s="109"/>
      <c r="Z4416" s="70" t="s">
        <v>4927</v>
      </c>
      <c r="AA4416" s="20" t="s">
        <v>4926</v>
      </c>
      <c r="AB4416" s="113" t="s">
        <v>6036</v>
      </c>
      <c r="AC4416" s="19"/>
      <c r="AD4416" s="22"/>
      <c r="AE4416" s="34">
        <v>42186</v>
      </c>
    </row>
    <row r="4417" spans="2:31" x14ac:dyDescent="0.2">
      <c r="B4417" s="14" t="s">
        <v>7269</v>
      </c>
      <c r="C4417" s="33" t="s">
        <v>7268</v>
      </c>
      <c r="D4417" s="16" t="s">
        <v>7236</v>
      </c>
      <c r="E4417" s="103" t="s">
        <v>26</v>
      </c>
      <c r="F4417" s="18" t="s">
        <v>26</v>
      </c>
      <c r="G4417" s="111" t="s">
        <v>590</v>
      </c>
      <c r="H4417" s="102" t="s">
        <v>4511</v>
      </c>
      <c r="I4417" s="21">
        <v>4019691</v>
      </c>
      <c r="J4417" s="71">
        <v>94.147999999999996</v>
      </c>
      <c r="K4417" s="21">
        <v>3765908</v>
      </c>
      <c r="L4417" s="21">
        <v>4000000</v>
      </c>
      <c r="M4417" s="21">
        <v>4003703</v>
      </c>
      <c r="N4417" s="21"/>
      <c r="O4417" s="21">
        <v>3703</v>
      </c>
      <c r="P4417" s="21"/>
      <c r="Q4417" s="21"/>
      <c r="R4417" s="22">
        <v>5.0949999999999998</v>
      </c>
      <c r="S4417" s="22">
        <v>5.101</v>
      </c>
      <c r="T4417" s="20" t="s">
        <v>5189</v>
      </c>
      <c r="U4417" s="21">
        <v>16984</v>
      </c>
      <c r="V4417" s="21">
        <v>207073</v>
      </c>
      <c r="W4417" s="34">
        <v>38580</v>
      </c>
      <c r="X4417" s="34">
        <v>52093</v>
      </c>
      <c r="Y4417" s="109"/>
      <c r="Z4417" s="70" t="s">
        <v>4927</v>
      </c>
      <c r="AA4417" s="20" t="s">
        <v>4926</v>
      </c>
      <c r="AB4417" s="113" t="s">
        <v>6036</v>
      </c>
      <c r="AC4417" s="19"/>
      <c r="AD4417" s="22"/>
      <c r="AE4417" s="34">
        <v>42217</v>
      </c>
    </row>
    <row r="4418" spans="2:31" x14ac:dyDescent="0.2">
      <c r="B4418" s="14" t="s">
        <v>7267</v>
      </c>
      <c r="C4418" s="33" t="s">
        <v>7266</v>
      </c>
      <c r="D4418" s="16" t="s">
        <v>7219</v>
      </c>
      <c r="E4418" s="103" t="s">
        <v>26</v>
      </c>
      <c r="F4418" s="18" t="s">
        <v>26</v>
      </c>
      <c r="G4418" s="111" t="s">
        <v>590</v>
      </c>
      <c r="H4418" s="102" t="s">
        <v>4511</v>
      </c>
      <c r="I4418" s="21">
        <v>6523384</v>
      </c>
      <c r="J4418" s="71">
        <v>108.57299999999999</v>
      </c>
      <c r="K4418" s="21">
        <v>7594702</v>
      </c>
      <c r="L4418" s="21">
        <v>6995000</v>
      </c>
      <c r="M4418" s="21">
        <v>6800563</v>
      </c>
      <c r="N4418" s="21"/>
      <c r="O4418" s="21">
        <v>57680</v>
      </c>
      <c r="P4418" s="21"/>
      <c r="Q4418" s="21"/>
      <c r="R4418" s="22">
        <v>4.9180000000000001</v>
      </c>
      <c r="S4418" s="22">
        <v>6.1870000000000003</v>
      </c>
      <c r="T4418" s="20" t="s">
        <v>5189</v>
      </c>
      <c r="U4418" s="21">
        <v>28668</v>
      </c>
      <c r="V4418" s="21">
        <v>344014</v>
      </c>
      <c r="W4418" s="34">
        <v>39668</v>
      </c>
      <c r="X4418" s="34">
        <v>52154</v>
      </c>
      <c r="Y4418" s="109"/>
      <c r="Z4418" s="70" t="s">
        <v>4927</v>
      </c>
      <c r="AA4418" s="20" t="s">
        <v>4926</v>
      </c>
      <c r="AB4418" s="113" t="s">
        <v>6036</v>
      </c>
      <c r="AC4418" s="19"/>
      <c r="AD4418" s="22"/>
      <c r="AE4418" s="34">
        <v>42217</v>
      </c>
    </row>
    <row r="4419" spans="2:31" x14ac:dyDescent="0.2">
      <c r="B4419" s="14" t="s">
        <v>7265</v>
      </c>
      <c r="C4419" s="33" t="s">
        <v>7264</v>
      </c>
      <c r="D4419" s="16" t="s">
        <v>7236</v>
      </c>
      <c r="E4419" s="103" t="s">
        <v>26</v>
      </c>
      <c r="F4419" s="18" t="s">
        <v>26</v>
      </c>
      <c r="G4419" s="111" t="s">
        <v>590</v>
      </c>
      <c r="H4419" s="102" t="s">
        <v>6692</v>
      </c>
      <c r="I4419" s="21">
        <v>6820625</v>
      </c>
      <c r="J4419" s="71">
        <v>38.652999999999999</v>
      </c>
      <c r="K4419" s="21">
        <v>3092240</v>
      </c>
      <c r="L4419" s="21">
        <v>8000000</v>
      </c>
      <c r="M4419" s="21">
        <v>3092240</v>
      </c>
      <c r="N4419" s="21">
        <v>-4386648</v>
      </c>
      <c r="O4419" s="21">
        <v>147086</v>
      </c>
      <c r="P4419" s="21"/>
      <c r="Q4419" s="21"/>
      <c r="R4419" s="22">
        <v>5.1539999999999999</v>
      </c>
      <c r="S4419" s="22">
        <v>6.7270000000000003</v>
      </c>
      <c r="T4419" s="20" t="s">
        <v>5189</v>
      </c>
      <c r="U4419" s="21">
        <v>34361</v>
      </c>
      <c r="V4419" s="21">
        <v>419095</v>
      </c>
      <c r="W4419" s="34">
        <v>39395</v>
      </c>
      <c r="X4419" s="34">
        <v>52154</v>
      </c>
      <c r="Y4419" s="109"/>
      <c r="Z4419" s="70" t="s">
        <v>4927</v>
      </c>
      <c r="AA4419" s="20" t="s">
        <v>4926</v>
      </c>
      <c r="AB4419" s="113" t="s">
        <v>6036</v>
      </c>
      <c r="AC4419" s="19"/>
      <c r="AD4419" s="22"/>
      <c r="AE4419" s="34">
        <v>43405</v>
      </c>
    </row>
    <row r="4420" spans="2:31" x14ac:dyDescent="0.2">
      <c r="B4420" s="14" t="s">
        <v>7263</v>
      </c>
      <c r="C4420" s="33" t="s">
        <v>4741</v>
      </c>
      <c r="D4420" s="16" t="s">
        <v>7219</v>
      </c>
      <c r="E4420" s="103" t="s">
        <v>26</v>
      </c>
      <c r="F4420" s="18" t="s">
        <v>26</v>
      </c>
      <c r="G4420" s="111" t="s">
        <v>590</v>
      </c>
      <c r="H4420" s="102" t="s">
        <v>4511</v>
      </c>
      <c r="I4420" s="21">
        <v>17558045</v>
      </c>
      <c r="J4420" s="71">
        <v>100.21</v>
      </c>
      <c r="K4420" s="21">
        <v>17536785</v>
      </c>
      <c r="L4420" s="21">
        <v>17500000</v>
      </c>
      <c r="M4420" s="21">
        <v>17471717</v>
      </c>
      <c r="N4420" s="21"/>
      <c r="O4420" s="21">
        <v>-24888</v>
      </c>
      <c r="P4420" s="21"/>
      <c r="Q4420" s="21"/>
      <c r="R4420" s="22">
        <v>5.2919999999999998</v>
      </c>
      <c r="S4420" s="22">
        <v>5.34</v>
      </c>
      <c r="T4420" s="20" t="s">
        <v>5189</v>
      </c>
      <c r="U4420" s="21">
        <v>77169</v>
      </c>
      <c r="V4420" s="21">
        <v>940234</v>
      </c>
      <c r="W4420" s="34">
        <v>38898</v>
      </c>
      <c r="X4420" s="34">
        <v>52243</v>
      </c>
      <c r="Y4420" s="109"/>
      <c r="Z4420" s="70" t="s">
        <v>4927</v>
      </c>
      <c r="AA4420" s="20" t="s">
        <v>4926</v>
      </c>
      <c r="AB4420" s="113" t="s">
        <v>6036</v>
      </c>
      <c r="AC4420" s="19"/>
      <c r="AD4420" s="22"/>
      <c r="AE4420" s="34">
        <v>41275</v>
      </c>
    </row>
    <row r="4421" spans="2:31" x14ac:dyDescent="0.2">
      <c r="B4421" s="14" t="s">
        <v>7262</v>
      </c>
      <c r="C4421" s="33" t="s">
        <v>7261</v>
      </c>
      <c r="D4421" s="16" t="s">
        <v>7219</v>
      </c>
      <c r="E4421" s="103" t="s">
        <v>26</v>
      </c>
      <c r="F4421" s="18" t="s">
        <v>26</v>
      </c>
      <c r="G4421" s="111" t="s">
        <v>590</v>
      </c>
      <c r="H4421" s="102" t="s">
        <v>4511</v>
      </c>
      <c r="I4421" s="21">
        <v>12762595</v>
      </c>
      <c r="J4421" s="71">
        <v>101.18</v>
      </c>
      <c r="K4421" s="21">
        <v>12931152</v>
      </c>
      <c r="L4421" s="21">
        <v>12780381</v>
      </c>
      <c r="M4421" s="21">
        <v>12750209</v>
      </c>
      <c r="N4421" s="21"/>
      <c r="O4421" s="21">
        <v>-26635</v>
      </c>
      <c r="P4421" s="21"/>
      <c r="Q4421" s="21"/>
      <c r="R4421" s="22">
        <v>5.8710000000000004</v>
      </c>
      <c r="S4421" s="22">
        <v>6.0170000000000003</v>
      </c>
      <c r="T4421" s="20" t="s">
        <v>5189</v>
      </c>
      <c r="U4421" s="21">
        <v>62531</v>
      </c>
      <c r="V4421" s="21">
        <v>762602</v>
      </c>
      <c r="W4421" s="34">
        <v>38891</v>
      </c>
      <c r="X4421" s="34">
        <v>53067</v>
      </c>
      <c r="Y4421" s="109"/>
      <c r="Z4421" s="70" t="s">
        <v>4927</v>
      </c>
      <c r="AA4421" s="20" t="s">
        <v>4926</v>
      </c>
      <c r="AB4421" s="113" t="s">
        <v>6036</v>
      </c>
      <c r="AC4421" s="19"/>
      <c r="AD4421" s="22"/>
      <c r="AE4421" s="34">
        <v>41456</v>
      </c>
    </row>
    <row r="4422" spans="2:31" x14ac:dyDescent="0.2">
      <c r="B4422" s="14" t="s">
        <v>7260</v>
      </c>
      <c r="C4422" s="33" t="s">
        <v>7259</v>
      </c>
      <c r="D4422" s="16" t="s">
        <v>7236</v>
      </c>
      <c r="E4422" s="103" t="s">
        <v>5057</v>
      </c>
      <c r="F4422" s="18" t="s">
        <v>26</v>
      </c>
      <c r="G4422" s="111" t="s">
        <v>590</v>
      </c>
      <c r="H4422" s="102" t="s">
        <v>4511</v>
      </c>
      <c r="I4422" s="21">
        <v>15571289</v>
      </c>
      <c r="J4422" s="71">
        <v>111.825</v>
      </c>
      <c r="K4422" s="21">
        <v>16214654</v>
      </c>
      <c r="L4422" s="21">
        <v>14500000</v>
      </c>
      <c r="M4422" s="21">
        <v>15382284</v>
      </c>
      <c r="N4422" s="21"/>
      <c r="O4422" s="21">
        <v>-189005</v>
      </c>
      <c r="P4422" s="21"/>
      <c r="Q4422" s="21"/>
      <c r="R4422" s="22">
        <v>5.8710000000000004</v>
      </c>
      <c r="S4422" s="22">
        <v>4.0460000000000003</v>
      </c>
      <c r="T4422" s="20" t="s">
        <v>5189</v>
      </c>
      <c r="U4422" s="21">
        <v>70945</v>
      </c>
      <c r="V4422" s="21">
        <v>627594</v>
      </c>
      <c r="W4422" s="34">
        <v>41050</v>
      </c>
      <c r="X4422" s="34">
        <v>53067</v>
      </c>
      <c r="Y4422" s="109"/>
      <c r="Z4422" s="70" t="s">
        <v>4927</v>
      </c>
      <c r="AA4422" s="20" t="s">
        <v>4926</v>
      </c>
      <c r="AB4422" s="113" t="s">
        <v>6036</v>
      </c>
      <c r="AC4422" s="19"/>
      <c r="AD4422" s="22"/>
      <c r="AE4422" s="34">
        <v>42522</v>
      </c>
    </row>
    <row r="4423" spans="2:31" x14ac:dyDescent="0.2">
      <c r="B4423" s="14" t="s">
        <v>7258</v>
      </c>
      <c r="C4423" s="33" t="s">
        <v>7257</v>
      </c>
      <c r="D4423" s="16" t="s">
        <v>7219</v>
      </c>
      <c r="E4423" s="103" t="s">
        <v>26</v>
      </c>
      <c r="F4423" s="18" t="s">
        <v>26</v>
      </c>
      <c r="G4423" s="111" t="s">
        <v>590</v>
      </c>
      <c r="H4423" s="102" t="s">
        <v>4511</v>
      </c>
      <c r="I4423" s="21">
        <v>4724251</v>
      </c>
      <c r="J4423" s="71">
        <v>114.81399999999999</v>
      </c>
      <c r="K4423" s="21">
        <v>5746426</v>
      </c>
      <c r="L4423" s="21">
        <v>5005000</v>
      </c>
      <c r="M4423" s="21">
        <v>4861934</v>
      </c>
      <c r="N4423" s="21"/>
      <c r="O4423" s="21">
        <v>37281</v>
      </c>
      <c r="P4423" s="21"/>
      <c r="Q4423" s="21"/>
      <c r="R4423" s="22">
        <v>5.399</v>
      </c>
      <c r="S4423" s="22">
        <v>6.359</v>
      </c>
      <c r="T4423" s="20" t="s">
        <v>5189</v>
      </c>
      <c r="U4423" s="21">
        <v>22518</v>
      </c>
      <c r="V4423" s="21">
        <v>270220</v>
      </c>
      <c r="W4423" s="34">
        <v>39645</v>
      </c>
      <c r="X4423" s="34">
        <v>53097</v>
      </c>
      <c r="Y4423" s="109"/>
      <c r="Z4423" s="70" t="s">
        <v>4927</v>
      </c>
      <c r="AA4423" s="20" t="s">
        <v>4926</v>
      </c>
      <c r="AB4423" s="113" t="s">
        <v>6036</v>
      </c>
      <c r="AC4423" s="19"/>
      <c r="AD4423" s="22"/>
      <c r="AE4423" s="34">
        <v>42583</v>
      </c>
    </row>
    <row r="4424" spans="2:31" x14ac:dyDescent="0.2">
      <c r="B4424" s="14" t="s">
        <v>7256</v>
      </c>
      <c r="C4424" s="33" t="s">
        <v>7255</v>
      </c>
      <c r="D4424" s="16" t="s">
        <v>7219</v>
      </c>
      <c r="E4424" s="103" t="s">
        <v>5057</v>
      </c>
      <c r="F4424" s="18" t="s">
        <v>26</v>
      </c>
      <c r="G4424" s="111" t="s">
        <v>590</v>
      </c>
      <c r="H4424" s="102" t="s">
        <v>4511</v>
      </c>
      <c r="I4424" s="21">
        <v>21295694</v>
      </c>
      <c r="J4424" s="71">
        <v>112.343</v>
      </c>
      <c r="K4424" s="21">
        <v>22797745</v>
      </c>
      <c r="L4424" s="21">
        <v>20293000</v>
      </c>
      <c r="M4424" s="21">
        <v>21120617</v>
      </c>
      <c r="N4424" s="21"/>
      <c r="O4424" s="21">
        <v>-181633</v>
      </c>
      <c r="P4424" s="21"/>
      <c r="Q4424" s="21"/>
      <c r="R4424" s="22">
        <v>5.44</v>
      </c>
      <c r="S4424" s="22">
        <v>4.1849999999999996</v>
      </c>
      <c r="T4424" s="20" t="s">
        <v>5189</v>
      </c>
      <c r="U4424" s="21">
        <v>91995</v>
      </c>
      <c r="V4424" s="21">
        <v>923399</v>
      </c>
      <c r="W4424" s="34">
        <v>40968</v>
      </c>
      <c r="X4424" s="34">
        <v>53097</v>
      </c>
      <c r="Y4424" s="109"/>
      <c r="Z4424" s="70" t="s">
        <v>4927</v>
      </c>
      <c r="AA4424" s="20" t="s">
        <v>4926</v>
      </c>
      <c r="AB4424" s="113" t="s">
        <v>6036</v>
      </c>
      <c r="AC4424" s="19"/>
      <c r="AD4424" s="22"/>
      <c r="AE4424" s="34">
        <v>42583</v>
      </c>
    </row>
    <row r="4425" spans="2:31" x14ac:dyDescent="0.2">
      <c r="B4425" s="14" t="s">
        <v>7254</v>
      </c>
      <c r="C4425" s="33" t="s">
        <v>7253</v>
      </c>
      <c r="D4425" s="16" t="s">
        <v>7236</v>
      </c>
      <c r="E4425" s="103" t="s">
        <v>26</v>
      </c>
      <c r="F4425" s="18" t="s">
        <v>26</v>
      </c>
      <c r="G4425" s="111" t="s">
        <v>590</v>
      </c>
      <c r="H4425" s="102" t="s">
        <v>6701</v>
      </c>
      <c r="I4425" s="21">
        <v>7537056</v>
      </c>
      <c r="J4425" s="71">
        <v>67.001000000000005</v>
      </c>
      <c r="K4425" s="21">
        <v>5025053</v>
      </c>
      <c r="L4425" s="21">
        <v>7500000</v>
      </c>
      <c r="M4425" s="21">
        <v>7514937</v>
      </c>
      <c r="N4425" s="21"/>
      <c r="O4425" s="21">
        <v>5985</v>
      </c>
      <c r="P4425" s="21"/>
      <c r="Q4425" s="21"/>
      <c r="R4425" s="22">
        <v>5.6180000000000003</v>
      </c>
      <c r="S4425" s="22">
        <v>5.6029999999999998</v>
      </c>
      <c r="T4425" s="20" t="s">
        <v>5189</v>
      </c>
      <c r="U4425" s="21">
        <v>35113</v>
      </c>
      <c r="V4425" s="21">
        <v>421350</v>
      </c>
      <c r="W4425" s="34">
        <v>38982</v>
      </c>
      <c r="X4425" s="34">
        <v>53097</v>
      </c>
      <c r="Y4425" s="109"/>
      <c r="Z4425" s="70" t="s">
        <v>4927</v>
      </c>
      <c r="AA4425" s="20" t="s">
        <v>4926</v>
      </c>
      <c r="AB4425" s="113" t="s">
        <v>6036</v>
      </c>
      <c r="AC4425" s="19"/>
      <c r="AD4425" s="22"/>
      <c r="AE4425" s="34">
        <v>43617</v>
      </c>
    </row>
    <row r="4426" spans="2:31" x14ac:dyDescent="0.2">
      <c r="B4426" s="14" t="s">
        <v>7252</v>
      </c>
      <c r="C4426" s="33" t="s">
        <v>7251</v>
      </c>
      <c r="D4426" s="16" t="s">
        <v>7236</v>
      </c>
      <c r="E4426" s="103" t="s">
        <v>26</v>
      </c>
      <c r="F4426" s="18" t="s">
        <v>26</v>
      </c>
      <c r="G4426" s="111" t="s">
        <v>590</v>
      </c>
      <c r="H4426" s="102" t="s">
        <v>4511</v>
      </c>
      <c r="I4426" s="21">
        <v>2295893</v>
      </c>
      <c r="J4426" s="71">
        <v>28.806999999999999</v>
      </c>
      <c r="K4426" s="21">
        <v>1195486</v>
      </c>
      <c r="L4426" s="21">
        <v>4150000</v>
      </c>
      <c r="M4426" s="21">
        <v>1195486</v>
      </c>
      <c r="N4426" s="21">
        <v>1763941</v>
      </c>
      <c r="O4426" s="21">
        <v>-23351</v>
      </c>
      <c r="P4426" s="21">
        <v>1650249</v>
      </c>
      <c r="Q4426" s="21"/>
      <c r="R4426" s="22">
        <v>5.84</v>
      </c>
      <c r="S4426" s="22">
        <v>7.0830000000000002</v>
      </c>
      <c r="T4426" s="20" t="s">
        <v>5189</v>
      </c>
      <c r="U4426" s="21">
        <v>20198</v>
      </c>
      <c r="V4426" s="21">
        <v>246632</v>
      </c>
      <c r="W4426" s="34">
        <v>38982</v>
      </c>
      <c r="X4426" s="34">
        <v>53097</v>
      </c>
      <c r="Y4426" s="109"/>
      <c r="Z4426" s="70" t="s">
        <v>4927</v>
      </c>
      <c r="AA4426" s="20" t="s">
        <v>4926</v>
      </c>
      <c r="AB4426" s="113" t="s">
        <v>6036</v>
      </c>
      <c r="AC4426" s="19"/>
      <c r="AD4426" s="22"/>
      <c r="AE4426" s="34">
        <v>46249</v>
      </c>
    </row>
    <row r="4427" spans="2:31" x14ac:dyDescent="0.2">
      <c r="B4427" s="14" t="s">
        <v>7250</v>
      </c>
      <c r="C4427" s="33" t="s">
        <v>7249</v>
      </c>
      <c r="D4427" s="16" t="s">
        <v>7219</v>
      </c>
      <c r="E4427" s="103" t="s">
        <v>26</v>
      </c>
      <c r="F4427" s="18" t="s">
        <v>26</v>
      </c>
      <c r="G4427" s="111" t="s">
        <v>590</v>
      </c>
      <c r="H4427" s="102" t="s">
        <v>4511</v>
      </c>
      <c r="I4427" s="21">
        <v>7777525</v>
      </c>
      <c r="J4427" s="71">
        <v>102.004</v>
      </c>
      <c r="K4427" s="21">
        <v>7937449</v>
      </c>
      <c r="L4427" s="21">
        <v>7781477</v>
      </c>
      <c r="M4427" s="21">
        <v>7767624</v>
      </c>
      <c r="N4427" s="21"/>
      <c r="O4427" s="21">
        <v>-13647</v>
      </c>
      <c r="P4427" s="21"/>
      <c r="Q4427" s="21"/>
      <c r="R4427" s="22">
        <v>5.298</v>
      </c>
      <c r="S4427" s="22">
        <v>5.3239999999999998</v>
      </c>
      <c r="T4427" s="20" t="s">
        <v>5189</v>
      </c>
      <c r="U4427" s="21">
        <v>34355</v>
      </c>
      <c r="V4427" s="21">
        <v>412262</v>
      </c>
      <c r="W4427" s="34">
        <v>39401</v>
      </c>
      <c r="X4427" s="34">
        <v>53827</v>
      </c>
      <c r="Y4427" s="109"/>
      <c r="Z4427" s="70" t="s">
        <v>4927</v>
      </c>
      <c r="AA4427" s="20" t="s">
        <v>4926</v>
      </c>
      <c r="AB4427" s="113" t="s">
        <v>6036</v>
      </c>
      <c r="AC4427" s="19"/>
      <c r="AD4427" s="22"/>
      <c r="AE4427" s="34">
        <v>41609</v>
      </c>
    </row>
    <row r="4428" spans="2:31" x14ac:dyDescent="0.2">
      <c r="B4428" s="14" t="s">
        <v>7248</v>
      </c>
      <c r="C4428" s="33" t="s">
        <v>7247</v>
      </c>
      <c r="D4428" s="16" t="s">
        <v>7219</v>
      </c>
      <c r="E4428" s="103" t="s">
        <v>26</v>
      </c>
      <c r="F4428" s="18" t="s">
        <v>26</v>
      </c>
      <c r="G4428" s="111" t="s">
        <v>590</v>
      </c>
      <c r="H4428" s="102" t="s">
        <v>4511</v>
      </c>
      <c r="I4428" s="21">
        <v>14525977</v>
      </c>
      <c r="J4428" s="71">
        <v>110.53700000000001</v>
      </c>
      <c r="K4428" s="21">
        <v>16580595</v>
      </c>
      <c r="L4428" s="21">
        <v>15000000</v>
      </c>
      <c r="M4428" s="21">
        <v>14742009</v>
      </c>
      <c r="N4428" s="21"/>
      <c r="O4428" s="21">
        <v>53375</v>
      </c>
      <c r="P4428" s="21"/>
      <c r="Q4428" s="21"/>
      <c r="R4428" s="22">
        <v>5.4660000000000002</v>
      </c>
      <c r="S4428" s="22">
        <v>5.9669999999999996</v>
      </c>
      <c r="T4428" s="20" t="s">
        <v>5189</v>
      </c>
      <c r="U4428" s="21">
        <v>68325</v>
      </c>
      <c r="V4428" s="21">
        <v>819900</v>
      </c>
      <c r="W4428" s="34">
        <v>39465</v>
      </c>
      <c r="X4428" s="34">
        <v>53855</v>
      </c>
      <c r="Y4428" s="109"/>
      <c r="Z4428" s="70" t="s">
        <v>4927</v>
      </c>
      <c r="AA4428" s="20" t="s">
        <v>4926</v>
      </c>
      <c r="AB4428" s="113" t="s">
        <v>6036</v>
      </c>
      <c r="AC4428" s="19"/>
      <c r="AD4428" s="22"/>
      <c r="AE4428" s="34">
        <v>42767</v>
      </c>
    </row>
    <row r="4429" spans="2:31" x14ac:dyDescent="0.2">
      <c r="B4429" s="14" t="s">
        <v>7246</v>
      </c>
      <c r="C4429" s="33" t="s">
        <v>7245</v>
      </c>
      <c r="D4429" s="16" t="s">
        <v>7219</v>
      </c>
      <c r="E4429" s="103" t="s">
        <v>26</v>
      </c>
      <c r="F4429" s="18" t="s">
        <v>26</v>
      </c>
      <c r="G4429" s="111" t="s">
        <v>590</v>
      </c>
      <c r="H4429" s="102" t="s">
        <v>7244</v>
      </c>
      <c r="I4429" s="21">
        <v>15036328</v>
      </c>
      <c r="J4429" s="71">
        <v>106.229</v>
      </c>
      <c r="K4429" s="21">
        <v>15934365</v>
      </c>
      <c r="L4429" s="21">
        <v>15000000</v>
      </c>
      <c r="M4429" s="21">
        <v>15005014</v>
      </c>
      <c r="N4429" s="21"/>
      <c r="O4429" s="21">
        <v>5014</v>
      </c>
      <c r="P4429" s="21"/>
      <c r="Q4429" s="21"/>
      <c r="R4429" s="22">
        <v>5.9329999999999998</v>
      </c>
      <c r="S4429" s="22">
        <v>6.0430000000000001</v>
      </c>
      <c r="T4429" s="20" t="s">
        <v>5189</v>
      </c>
      <c r="U4429" s="21">
        <v>74167</v>
      </c>
      <c r="V4429" s="21">
        <v>906170</v>
      </c>
      <c r="W4429" s="34">
        <v>39465</v>
      </c>
      <c r="X4429" s="34">
        <v>55199</v>
      </c>
      <c r="Y4429" s="109"/>
      <c r="Z4429" s="70" t="s">
        <v>4927</v>
      </c>
      <c r="AA4429" s="20" t="s">
        <v>4926</v>
      </c>
      <c r="AB4429" s="113" t="s">
        <v>6036</v>
      </c>
      <c r="AC4429" s="19"/>
      <c r="AD4429" s="22"/>
      <c r="AE4429" s="34">
        <v>43040</v>
      </c>
    </row>
    <row r="4430" spans="2:31" x14ac:dyDescent="0.2">
      <c r="B4430" s="14" t="s">
        <v>7243</v>
      </c>
      <c r="C4430" s="33" t="s">
        <v>7242</v>
      </c>
      <c r="D4430" s="16" t="s">
        <v>7219</v>
      </c>
      <c r="E4430" s="103" t="s">
        <v>26</v>
      </c>
      <c r="F4430" s="18" t="s">
        <v>26</v>
      </c>
      <c r="G4430" s="111" t="s">
        <v>590</v>
      </c>
      <c r="H4430" s="102" t="s">
        <v>4511</v>
      </c>
      <c r="I4430" s="21">
        <v>12817380</v>
      </c>
      <c r="J4430" s="71">
        <v>100.471</v>
      </c>
      <c r="K4430" s="21">
        <v>12965453</v>
      </c>
      <c r="L4430" s="21">
        <v>12904736</v>
      </c>
      <c r="M4430" s="21">
        <v>12862695</v>
      </c>
      <c r="N4430" s="21"/>
      <c r="O4430" s="21">
        <v>-1776</v>
      </c>
      <c r="P4430" s="21"/>
      <c r="Q4430" s="21"/>
      <c r="R4430" s="22">
        <v>5.3049999999999997</v>
      </c>
      <c r="S4430" s="22">
        <v>5.5449999999999999</v>
      </c>
      <c r="T4430" s="20" t="s">
        <v>5189</v>
      </c>
      <c r="U4430" s="21">
        <v>57050</v>
      </c>
      <c r="V4430" s="21">
        <v>684553</v>
      </c>
      <c r="W4430" s="34">
        <v>40273</v>
      </c>
      <c r="X4430" s="34">
        <v>54438</v>
      </c>
      <c r="Y4430" s="109"/>
      <c r="Z4430" s="70" t="s">
        <v>4927</v>
      </c>
      <c r="AA4430" s="20" t="s">
        <v>4926</v>
      </c>
      <c r="AB4430" s="113" t="s">
        <v>6036</v>
      </c>
      <c r="AC4430" s="19"/>
      <c r="AD4430" s="22"/>
      <c r="AE4430" s="34">
        <v>41609</v>
      </c>
    </row>
    <row r="4431" spans="2:31" x14ac:dyDescent="0.2">
      <c r="B4431" s="14" t="s">
        <v>7241</v>
      </c>
      <c r="C4431" s="33" t="s">
        <v>7240</v>
      </c>
      <c r="D4431" s="16" t="s">
        <v>7219</v>
      </c>
      <c r="E4431" s="103" t="s">
        <v>26</v>
      </c>
      <c r="F4431" s="18" t="s">
        <v>26</v>
      </c>
      <c r="G4431" s="111" t="s">
        <v>590</v>
      </c>
      <c r="H4431" s="102" t="s">
        <v>4511</v>
      </c>
      <c r="I4431" s="21">
        <v>14738672</v>
      </c>
      <c r="J4431" s="71">
        <v>117.27800000000001</v>
      </c>
      <c r="K4431" s="21">
        <v>17591685</v>
      </c>
      <c r="L4431" s="21">
        <v>15000000</v>
      </c>
      <c r="M4431" s="21">
        <v>14846801</v>
      </c>
      <c r="N4431" s="21"/>
      <c r="O4431" s="21">
        <v>26637</v>
      </c>
      <c r="P4431" s="21"/>
      <c r="Q4431" s="21"/>
      <c r="R4431" s="22">
        <v>5.7279999999999998</v>
      </c>
      <c r="S4431" s="22">
        <v>6.109</v>
      </c>
      <c r="T4431" s="20" t="s">
        <v>5189</v>
      </c>
      <c r="U4431" s="21">
        <v>71595</v>
      </c>
      <c r="V4431" s="21">
        <v>874210</v>
      </c>
      <c r="W4431" s="34">
        <v>39297</v>
      </c>
      <c r="X4431" s="34">
        <v>54466</v>
      </c>
      <c r="Y4431" s="109"/>
      <c r="Z4431" s="70" t="s">
        <v>4927</v>
      </c>
      <c r="AA4431" s="20" t="s">
        <v>4926</v>
      </c>
      <c r="AB4431" s="113" t="s">
        <v>6036</v>
      </c>
      <c r="AC4431" s="19"/>
      <c r="AD4431" s="22"/>
      <c r="AE4431" s="34">
        <v>42856</v>
      </c>
    </row>
    <row r="4432" spans="2:31" x14ac:dyDescent="0.2">
      <c r="B4432" s="14" t="s">
        <v>7239</v>
      </c>
      <c r="C4432" s="33" t="s">
        <v>4533</v>
      </c>
      <c r="D4432" s="16" t="s">
        <v>7219</v>
      </c>
      <c r="E4432" s="103" t="s">
        <v>26</v>
      </c>
      <c r="F4432" s="18" t="s">
        <v>26</v>
      </c>
      <c r="G4432" s="111" t="s">
        <v>590</v>
      </c>
      <c r="H4432" s="102" t="s">
        <v>4511</v>
      </c>
      <c r="I4432" s="21">
        <v>13807617</v>
      </c>
      <c r="J4432" s="71">
        <v>108.721</v>
      </c>
      <c r="K4432" s="21">
        <v>16308105</v>
      </c>
      <c r="L4432" s="21">
        <v>15000000</v>
      </c>
      <c r="M4432" s="21">
        <v>14299686</v>
      </c>
      <c r="N4432" s="21"/>
      <c r="O4432" s="21">
        <v>126884</v>
      </c>
      <c r="P4432" s="21"/>
      <c r="Q4432" s="21"/>
      <c r="R4432" s="22">
        <v>5.7279999999999998</v>
      </c>
      <c r="S4432" s="22">
        <v>7.0880000000000001</v>
      </c>
      <c r="T4432" s="20" t="s">
        <v>5189</v>
      </c>
      <c r="U4432" s="21">
        <v>71595</v>
      </c>
      <c r="V4432" s="21">
        <v>874210</v>
      </c>
      <c r="W4432" s="34">
        <v>39612</v>
      </c>
      <c r="X4432" s="34">
        <v>54466</v>
      </c>
      <c r="Y4432" s="109"/>
      <c r="Z4432" s="70" t="s">
        <v>4927</v>
      </c>
      <c r="AA4432" s="20" t="s">
        <v>4926</v>
      </c>
      <c r="AB4432" s="113" t="s">
        <v>6036</v>
      </c>
      <c r="AC4432" s="19"/>
      <c r="AD4432" s="22"/>
      <c r="AE4432" s="34">
        <v>42856</v>
      </c>
    </row>
    <row r="4433" spans="2:31" x14ac:dyDescent="0.2">
      <c r="B4433" s="14" t="s">
        <v>7238</v>
      </c>
      <c r="C4433" s="33" t="s">
        <v>7237</v>
      </c>
      <c r="D4433" s="16" t="s">
        <v>7236</v>
      </c>
      <c r="E4433" s="103" t="s">
        <v>26</v>
      </c>
      <c r="F4433" s="18" t="s">
        <v>26</v>
      </c>
      <c r="G4433" s="111" t="s">
        <v>590</v>
      </c>
      <c r="H4433" s="102" t="s">
        <v>4511</v>
      </c>
      <c r="I4433" s="21">
        <v>10980111</v>
      </c>
      <c r="J4433" s="71">
        <v>20.942</v>
      </c>
      <c r="K4433" s="21">
        <v>3141345</v>
      </c>
      <c r="L4433" s="21">
        <v>15000000</v>
      </c>
      <c r="M4433" s="21">
        <v>3141345</v>
      </c>
      <c r="N4433" s="21">
        <v>362727</v>
      </c>
      <c r="O4433" s="21">
        <v>-84665</v>
      </c>
      <c r="P4433" s="21">
        <v>3475117</v>
      </c>
      <c r="Q4433" s="21"/>
      <c r="R4433" s="22">
        <v>5.8120000000000003</v>
      </c>
      <c r="S4433" s="22">
        <v>11.457000000000001</v>
      </c>
      <c r="T4433" s="20" t="s">
        <v>5189</v>
      </c>
      <c r="U4433" s="21">
        <v>72646</v>
      </c>
      <c r="V4433" s="21">
        <v>886454</v>
      </c>
      <c r="W4433" s="34">
        <v>39293</v>
      </c>
      <c r="X4433" s="34">
        <v>54589</v>
      </c>
      <c r="Y4433" s="109"/>
      <c r="Z4433" s="70" t="s">
        <v>4927</v>
      </c>
      <c r="AA4433" s="20" t="s">
        <v>4926</v>
      </c>
      <c r="AB4433" s="113" t="s">
        <v>6036</v>
      </c>
      <c r="AC4433" s="19"/>
      <c r="AD4433" s="22"/>
      <c r="AE4433" s="34">
        <v>44119</v>
      </c>
    </row>
    <row r="4434" spans="2:31" x14ac:dyDescent="0.2">
      <c r="B4434" s="14" t="s">
        <v>7235</v>
      </c>
      <c r="C4434" s="33" t="s">
        <v>7234</v>
      </c>
      <c r="D4434" s="16" t="s">
        <v>7219</v>
      </c>
      <c r="E4434" s="103" t="s">
        <v>26</v>
      </c>
      <c r="F4434" s="18" t="s">
        <v>26</v>
      </c>
      <c r="G4434" s="111" t="s">
        <v>6685</v>
      </c>
      <c r="H4434" s="102" t="s">
        <v>323</v>
      </c>
      <c r="I4434" s="21">
        <v>10168769</v>
      </c>
      <c r="J4434" s="71">
        <v>0.48</v>
      </c>
      <c r="K4434" s="21">
        <v>3433904</v>
      </c>
      <c r="L4434" s="21"/>
      <c r="M4434" s="21">
        <v>3398744</v>
      </c>
      <c r="N4434" s="21"/>
      <c r="O4434" s="21">
        <v>-1569155</v>
      </c>
      <c r="P4434" s="21"/>
      <c r="Q4434" s="21"/>
      <c r="R4434" s="22">
        <v>0.27700000000000002</v>
      </c>
      <c r="S4434" s="22">
        <v>5.0590000000000002</v>
      </c>
      <c r="T4434" s="20" t="s">
        <v>5189</v>
      </c>
      <c r="U4434" s="21">
        <v>165210</v>
      </c>
      <c r="V4434" s="21">
        <v>2508230</v>
      </c>
      <c r="W4434" s="34">
        <v>40450</v>
      </c>
      <c r="X4434" s="34">
        <v>55196</v>
      </c>
      <c r="Y4434" s="109"/>
      <c r="Z4434" s="70" t="s">
        <v>4927</v>
      </c>
      <c r="AA4434" s="20" t="s">
        <v>4926</v>
      </c>
      <c r="AB4434" s="113" t="s">
        <v>6036</v>
      </c>
      <c r="AC4434" s="19"/>
      <c r="AD4434" s="22"/>
      <c r="AE4434" s="34">
        <v>41883</v>
      </c>
    </row>
    <row r="4435" spans="2:31" x14ac:dyDescent="0.2">
      <c r="B4435" s="14" t="s">
        <v>7233</v>
      </c>
      <c r="C4435" s="33" t="s">
        <v>7232</v>
      </c>
      <c r="D4435" s="16" t="s">
        <v>7219</v>
      </c>
      <c r="E4435" s="103" t="s">
        <v>26</v>
      </c>
      <c r="F4435" s="18" t="s">
        <v>26</v>
      </c>
      <c r="G4435" s="111" t="s">
        <v>590</v>
      </c>
      <c r="H4435" s="102" t="s">
        <v>4511</v>
      </c>
      <c r="I4435" s="21">
        <v>21441157</v>
      </c>
      <c r="J4435" s="71">
        <v>115.94799999999999</v>
      </c>
      <c r="K4435" s="21">
        <v>21773480</v>
      </c>
      <c r="L4435" s="21">
        <v>18778659</v>
      </c>
      <c r="M4435" s="21">
        <v>21366722</v>
      </c>
      <c r="N4435" s="21"/>
      <c r="O4435" s="21">
        <v>-74435</v>
      </c>
      <c r="P4435" s="21"/>
      <c r="Q4435" s="21"/>
      <c r="R4435" s="22">
        <v>5.88</v>
      </c>
      <c r="S4435" s="22">
        <v>2.83</v>
      </c>
      <c r="T4435" s="20" t="s">
        <v>5189</v>
      </c>
      <c r="U4435" s="21">
        <v>92022</v>
      </c>
      <c r="V4435" s="21">
        <v>137400</v>
      </c>
      <c r="W4435" s="34">
        <v>41246</v>
      </c>
      <c r="X4435" s="34">
        <v>55196</v>
      </c>
      <c r="Y4435" s="109"/>
      <c r="Z4435" s="70" t="s">
        <v>4927</v>
      </c>
      <c r="AA4435" s="20" t="s">
        <v>4926</v>
      </c>
      <c r="AB4435" s="113" t="s">
        <v>6036</v>
      </c>
      <c r="AC4435" s="19"/>
      <c r="AD4435" s="22"/>
      <c r="AE4435" s="34">
        <v>42979</v>
      </c>
    </row>
    <row r="4436" spans="2:31" x14ac:dyDescent="0.2">
      <c r="B4436" s="14" t="s">
        <v>7231</v>
      </c>
      <c r="C4436" s="33" t="s">
        <v>7230</v>
      </c>
      <c r="D4436" s="16" t="s">
        <v>7219</v>
      </c>
      <c r="E4436" s="103" t="s">
        <v>26</v>
      </c>
      <c r="F4436" s="18" t="s">
        <v>26</v>
      </c>
      <c r="G4436" s="111" t="s">
        <v>590</v>
      </c>
      <c r="H4436" s="102" t="s">
        <v>4511</v>
      </c>
      <c r="I4436" s="21">
        <v>4525391</v>
      </c>
      <c r="J4436" s="71">
        <v>114.509</v>
      </c>
      <c r="K4436" s="21">
        <v>5725425</v>
      </c>
      <c r="L4436" s="21">
        <v>5000000</v>
      </c>
      <c r="M4436" s="21">
        <v>4736714</v>
      </c>
      <c r="N4436" s="21"/>
      <c r="O4436" s="21">
        <v>58308</v>
      </c>
      <c r="P4436" s="21"/>
      <c r="Q4436" s="21"/>
      <c r="R4436" s="22">
        <v>6.0679999999999996</v>
      </c>
      <c r="S4436" s="22">
        <v>7.7169999999999996</v>
      </c>
      <c r="T4436" s="20" t="s">
        <v>5189</v>
      </c>
      <c r="U4436" s="21">
        <v>25283</v>
      </c>
      <c r="V4436" s="21">
        <v>303400</v>
      </c>
      <c r="W4436" s="34">
        <v>39679</v>
      </c>
      <c r="X4436" s="34">
        <v>55196</v>
      </c>
      <c r="Y4436" s="109"/>
      <c r="Z4436" s="70" t="s">
        <v>4927</v>
      </c>
      <c r="AA4436" s="20" t="s">
        <v>4926</v>
      </c>
      <c r="AB4436" s="113" t="s">
        <v>6036</v>
      </c>
      <c r="AC4436" s="19"/>
      <c r="AD4436" s="22"/>
      <c r="AE4436" s="34">
        <v>43101</v>
      </c>
    </row>
    <row r="4437" spans="2:31" x14ac:dyDescent="0.2">
      <c r="B4437" s="14" t="s">
        <v>7229</v>
      </c>
      <c r="C4437" s="33" t="s">
        <v>7228</v>
      </c>
      <c r="D4437" s="16" t="s">
        <v>7219</v>
      </c>
      <c r="E4437" s="103" t="s">
        <v>26</v>
      </c>
      <c r="F4437" s="18" t="s">
        <v>26</v>
      </c>
      <c r="G4437" s="111" t="s">
        <v>590</v>
      </c>
      <c r="H4437" s="102" t="s">
        <v>4511</v>
      </c>
      <c r="I4437" s="21">
        <v>599176</v>
      </c>
      <c r="J4437" s="71">
        <v>31.966000000000001</v>
      </c>
      <c r="K4437" s="21">
        <v>3995750</v>
      </c>
      <c r="L4437" s="21">
        <v>12500000</v>
      </c>
      <c r="M4437" s="21">
        <v>668059</v>
      </c>
      <c r="N4437" s="21"/>
      <c r="O4437" s="21">
        <v>188255</v>
      </c>
      <c r="P4437" s="21">
        <v>5092696</v>
      </c>
      <c r="Q4437" s="21"/>
      <c r="R4437" s="22">
        <v>6.59</v>
      </c>
      <c r="S4437" s="22">
        <v>38.35</v>
      </c>
      <c r="T4437" s="20" t="s">
        <v>5189</v>
      </c>
      <c r="U4437" s="21">
        <v>68642</v>
      </c>
      <c r="V4437" s="21">
        <v>52527</v>
      </c>
      <c r="W4437" s="34">
        <v>39568</v>
      </c>
      <c r="X4437" s="34">
        <v>55196</v>
      </c>
      <c r="Y4437" s="109"/>
      <c r="Z4437" s="70" t="s">
        <v>4927</v>
      </c>
      <c r="AA4437" s="20" t="s">
        <v>4926</v>
      </c>
      <c r="AB4437" s="113" t="s">
        <v>6036</v>
      </c>
      <c r="AC4437" s="19"/>
      <c r="AD4437" s="22"/>
      <c r="AE4437" s="34">
        <v>50994</v>
      </c>
    </row>
    <row r="4438" spans="2:31" x14ac:dyDescent="0.2">
      <c r="B4438" s="14" t="s">
        <v>7227</v>
      </c>
      <c r="C4438" s="33" t="s">
        <v>7226</v>
      </c>
      <c r="D4438" s="16" t="s">
        <v>7219</v>
      </c>
      <c r="E4438" s="103" t="s">
        <v>26</v>
      </c>
      <c r="F4438" s="18" t="s">
        <v>26</v>
      </c>
      <c r="G4438" s="111" t="s">
        <v>6685</v>
      </c>
      <c r="H4438" s="102" t="s">
        <v>323</v>
      </c>
      <c r="I4438" s="21">
        <v>12240811</v>
      </c>
      <c r="J4438" s="71">
        <v>11.941000000000001</v>
      </c>
      <c r="K4438" s="21">
        <v>11858366</v>
      </c>
      <c r="L4438" s="21"/>
      <c r="M4438" s="21">
        <v>11347232</v>
      </c>
      <c r="N4438" s="21"/>
      <c r="O4438" s="21">
        <v>-893579</v>
      </c>
      <c r="P4438" s="21"/>
      <c r="Q4438" s="21"/>
      <c r="R4438" s="22">
        <v>2.0169999999999999</v>
      </c>
      <c r="S4438" s="22">
        <v>5.41</v>
      </c>
      <c r="T4438" s="20" t="s">
        <v>5189</v>
      </c>
      <c r="U4438" s="21">
        <v>166948</v>
      </c>
      <c r="V4438" s="21">
        <v>1399863</v>
      </c>
      <c r="W4438" s="34">
        <v>41019</v>
      </c>
      <c r="X4438" s="34">
        <v>53097</v>
      </c>
      <c r="Y4438" s="109"/>
      <c r="Z4438" s="70" t="s">
        <v>4927</v>
      </c>
      <c r="AA4438" s="20" t="s">
        <v>4926</v>
      </c>
      <c r="AB4438" s="113" t="s">
        <v>6036</v>
      </c>
      <c r="AC4438" s="19"/>
      <c r="AD4438" s="22"/>
      <c r="AE4438" s="34">
        <v>44652</v>
      </c>
    </row>
    <row r="4439" spans="2:31" x14ac:dyDescent="0.2">
      <c r="B4439" s="14" t="s">
        <v>7225</v>
      </c>
      <c r="C4439" s="33" t="s">
        <v>7224</v>
      </c>
      <c r="D4439" s="16" t="s">
        <v>7219</v>
      </c>
      <c r="E4439" s="103" t="s">
        <v>26</v>
      </c>
      <c r="F4439" s="18" t="s">
        <v>26</v>
      </c>
      <c r="G4439" s="111" t="s">
        <v>590</v>
      </c>
      <c r="H4439" s="102" t="s">
        <v>4511</v>
      </c>
      <c r="I4439" s="21">
        <v>7952500</v>
      </c>
      <c r="J4439" s="71">
        <v>117.271</v>
      </c>
      <c r="K4439" s="21">
        <v>9381664</v>
      </c>
      <c r="L4439" s="21">
        <v>8000000</v>
      </c>
      <c r="M4439" s="21">
        <v>7958670</v>
      </c>
      <c r="N4439" s="21"/>
      <c r="O4439" s="21">
        <v>-4077</v>
      </c>
      <c r="P4439" s="21"/>
      <c r="Q4439" s="21"/>
      <c r="R4439" s="22">
        <v>5.7370000000000001</v>
      </c>
      <c r="S4439" s="22">
        <v>5.9459999999999997</v>
      </c>
      <c r="T4439" s="20" t="s">
        <v>5189</v>
      </c>
      <c r="U4439" s="21">
        <v>38249</v>
      </c>
      <c r="V4439" s="21">
        <v>466806</v>
      </c>
      <c r="W4439" s="34">
        <v>40339</v>
      </c>
      <c r="X4439" s="34">
        <v>54594</v>
      </c>
      <c r="Y4439" s="109"/>
      <c r="Z4439" s="70" t="s">
        <v>4927</v>
      </c>
      <c r="AA4439" s="20" t="s">
        <v>4926</v>
      </c>
      <c r="AB4439" s="113" t="s">
        <v>6036</v>
      </c>
      <c r="AC4439" s="19"/>
      <c r="AD4439" s="22"/>
      <c r="AE4439" s="34">
        <v>42856</v>
      </c>
    </row>
    <row r="4440" spans="2:31" x14ac:dyDescent="0.2">
      <c r="B4440" s="14" t="s">
        <v>7223</v>
      </c>
      <c r="C4440" s="33" t="s">
        <v>7222</v>
      </c>
      <c r="D4440" s="16" t="s">
        <v>7219</v>
      </c>
      <c r="E4440" s="103" t="s">
        <v>5057</v>
      </c>
      <c r="F4440" s="18" t="s">
        <v>26</v>
      </c>
      <c r="G4440" s="111" t="s">
        <v>6685</v>
      </c>
      <c r="H4440" s="102" t="s">
        <v>323</v>
      </c>
      <c r="I4440" s="21">
        <v>24374739</v>
      </c>
      <c r="J4440" s="71">
        <v>6.9740000000000002</v>
      </c>
      <c r="K4440" s="21">
        <v>21469820</v>
      </c>
      <c r="L4440" s="21"/>
      <c r="M4440" s="21">
        <v>20892669</v>
      </c>
      <c r="N4440" s="21"/>
      <c r="O4440" s="21">
        <v>-2538354</v>
      </c>
      <c r="P4440" s="21"/>
      <c r="Q4440" s="21"/>
      <c r="R4440" s="22">
        <v>1.59</v>
      </c>
      <c r="S4440" s="22">
        <v>4.7409999999999997</v>
      </c>
      <c r="T4440" s="20" t="s">
        <v>5189</v>
      </c>
      <c r="U4440" s="21">
        <v>407950</v>
      </c>
      <c r="V4440" s="21">
        <v>3427863</v>
      </c>
      <c r="W4440" s="34">
        <v>41221</v>
      </c>
      <c r="X4440" s="34">
        <v>53523</v>
      </c>
      <c r="Y4440" s="109"/>
      <c r="Z4440" s="70" t="s">
        <v>4927</v>
      </c>
      <c r="AA4440" s="20" t="s">
        <v>4926</v>
      </c>
      <c r="AB4440" s="113" t="s">
        <v>6036</v>
      </c>
      <c r="AC4440" s="19"/>
      <c r="AD4440" s="22"/>
      <c r="AE4440" s="34">
        <v>44317</v>
      </c>
    </row>
    <row r="4441" spans="2:31" x14ac:dyDescent="0.2">
      <c r="B4441" s="14" t="s">
        <v>7221</v>
      </c>
      <c r="C4441" s="33" t="s">
        <v>7220</v>
      </c>
      <c r="D4441" s="16" t="s">
        <v>7219</v>
      </c>
      <c r="E4441" s="103" t="s">
        <v>26</v>
      </c>
      <c r="F4441" s="18" t="s">
        <v>26</v>
      </c>
      <c r="G4441" s="111" t="s">
        <v>590</v>
      </c>
      <c r="H4441" s="102" t="s">
        <v>4511</v>
      </c>
      <c r="I4441" s="21">
        <v>26162578</v>
      </c>
      <c r="J4441" s="71">
        <v>116.47</v>
      </c>
      <c r="K4441" s="21">
        <v>27370450</v>
      </c>
      <c r="L4441" s="21">
        <v>23500000</v>
      </c>
      <c r="M4441" s="21">
        <v>25765585</v>
      </c>
      <c r="N4441" s="21"/>
      <c r="O4441" s="21">
        <v>-396993</v>
      </c>
      <c r="P4441" s="21"/>
      <c r="Q4441" s="21"/>
      <c r="R4441" s="22">
        <v>5.6479999999999997</v>
      </c>
      <c r="S4441" s="22">
        <v>2.9209999999999998</v>
      </c>
      <c r="T4441" s="20" t="s">
        <v>5189</v>
      </c>
      <c r="U4441" s="21">
        <v>110605</v>
      </c>
      <c r="V4441" s="21">
        <v>866073</v>
      </c>
      <c r="W4441" s="34">
        <v>41085</v>
      </c>
      <c r="X4441" s="34">
        <v>55230</v>
      </c>
      <c r="Y4441" s="109"/>
      <c r="Z4441" s="70" t="s">
        <v>4927</v>
      </c>
      <c r="AA4441" s="20" t="s">
        <v>5160</v>
      </c>
      <c r="AB4441" s="113" t="s">
        <v>6036</v>
      </c>
      <c r="AC4441" s="19"/>
      <c r="AD4441" s="22"/>
      <c r="AE4441" s="34">
        <v>42826</v>
      </c>
    </row>
    <row r="4442" spans="2:31" x14ac:dyDescent="0.2">
      <c r="B4442" s="14" t="s">
        <v>7218</v>
      </c>
      <c r="C4442" s="33" t="s">
        <v>7217</v>
      </c>
      <c r="D4442" s="16" t="s">
        <v>7216</v>
      </c>
      <c r="E4442" s="103" t="s">
        <v>26</v>
      </c>
      <c r="F4442" s="18" t="s">
        <v>26</v>
      </c>
      <c r="G4442" s="111" t="s">
        <v>6685</v>
      </c>
      <c r="H4442" s="102" t="s">
        <v>611</v>
      </c>
      <c r="I4442" s="21">
        <v>831347</v>
      </c>
      <c r="J4442" s="71">
        <v>0.25600000000000001</v>
      </c>
      <c r="K4442" s="21">
        <v>142791</v>
      </c>
      <c r="L4442" s="21"/>
      <c r="M4442" s="21">
        <v>878853</v>
      </c>
      <c r="N4442" s="21"/>
      <c r="O4442" s="21">
        <v>32371</v>
      </c>
      <c r="P4442" s="21">
        <v>35185</v>
      </c>
      <c r="Q4442" s="21"/>
      <c r="R4442" s="22">
        <v>0.79200000000000004</v>
      </c>
      <c r="S4442" s="22">
        <v>31.152999999999999</v>
      </c>
      <c r="T4442" s="20" t="s">
        <v>5189</v>
      </c>
      <c r="U4442" s="21">
        <v>36769</v>
      </c>
      <c r="V4442" s="21">
        <v>490866</v>
      </c>
      <c r="W4442" s="34">
        <v>39191</v>
      </c>
      <c r="X4442" s="34">
        <v>51485</v>
      </c>
      <c r="Y4442" s="109"/>
      <c r="Z4442" s="70" t="s">
        <v>4927</v>
      </c>
      <c r="AA4442" s="20" t="s">
        <v>4926</v>
      </c>
      <c r="AB4442" s="113" t="s">
        <v>6036</v>
      </c>
      <c r="AC4442" s="19"/>
      <c r="AD4442" s="22"/>
      <c r="AE4442" s="34">
        <v>42826</v>
      </c>
    </row>
    <row r="4443" spans="2:31" x14ac:dyDescent="0.2">
      <c r="B4443" s="14" t="s">
        <v>7215</v>
      </c>
      <c r="C4443" s="33" t="s">
        <v>7214</v>
      </c>
      <c r="D4443" s="16" t="s">
        <v>7213</v>
      </c>
      <c r="E4443" s="103" t="s">
        <v>26</v>
      </c>
      <c r="F4443" s="18" t="s">
        <v>26</v>
      </c>
      <c r="G4443" s="111" t="s">
        <v>6685</v>
      </c>
      <c r="H4443" s="102" t="s">
        <v>5022</v>
      </c>
      <c r="I4443" s="21">
        <v>244290</v>
      </c>
      <c r="J4443" s="71">
        <v>1.835</v>
      </c>
      <c r="K4443" s="21">
        <v>326896</v>
      </c>
      <c r="L4443" s="21"/>
      <c r="M4443" s="21">
        <v>322137</v>
      </c>
      <c r="N4443" s="21"/>
      <c r="O4443" s="21">
        <v>30697</v>
      </c>
      <c r="P4443" s="21">
        <v>27183</v>
      </c>
      <c r="Q4443" s="21"/>
      <c r="R4443" s="22">
        <v>1.218</v>
      </c>
      <c r="S4443" s="22">
        <v>26.123000000000001</v>
      </c>
      <c r="T4443" s="20" t="s">
        <v>5189</v>
      </c>
      <c r="U4443" s="21">
        <v>18079</v>
      </c>
      <c r="V4443" s="21">
        <v>187544</v>
      </c>
      <c r="W4443" s="34">
        <v>36214</v>
      </c>
      <c r="X4443" s="34">
        <v>47532</v>
      </c>
      <c r="Y4443" s="109"/>
      <c r="Z4443" s="70" t="s">
        <v>4927</v>
      </c>
      <c r="AA4443" s="20" t="s">
        <v>4926</v>
      </c>
      <c r="AB4443" s="113" t="s">
        <v>6036</v>
      </c>
      <c r="AC4443" s="19"/>
      <c r="AD4443" s="22"/>
      <c r="AE4443" s="34">
        <v>44927</v>
      </c>
    </row>
    <row r="4444" spans="2:31" x14ac:dyDescent="0.2">
      <c r="B4444" s="14" t="s">
        <v>7212</v>
      </c>
      <c r="C4444" s="33" t="s">
        <v>7211</v>
      </c>
      <c r="D4444" s="16" t="s">
        <v>7210</v>
      </c>
      <c r="E4444" s="103" t="s">
        <v>26</v>
      </c>
      <c r="F4444" s="18" t="s">
        <v>26</v>
      </c>
      <c r="G4444" s="111" t="s">
        <v>6685</v>
      </c>
      <c r="H4444" s="102" t="s">
        <v>6793</v>
      </c>
      <c r="I4444" s="21">
        <v>679165</v>
      </c>
      <c r="J4444" s="71">
        <v>1.2689999999999999</v>
      </c>
      <c r="K4444" s="21">
        <v>194379</v>
      </c>
      <c r="L4444" s="21"/>
      <c r="M4444" s="21">
        <v>145071</v>
      </c>
      <c r="N4444" s="21"/>
      <c r="O4444" s="21">
        <v>-41111</v>
      </c>
      <c r="P4444" s="21"/>
      <c r="Q4444" s="21"/>
      <c r="R4444" s="22">
        <v>0.97099999999999997</v>
      </c>
      <c r="S4444" s="22">
        <v>59.819000000000003</v>
      </c>
      <c r="T4444" s="20" t="s">
        <v>5189</v>
      </c>
      <c r="U4444" s="21">
        <v>12402</v>
      </c>
      <c r="V4444" s="21">
        <v>165300</v>
      </c>
      <c r="W4444" s="34">
        <v>36635</v>
      </c>
      <c r="X4444" s="34">
        <v>48014</v>
      </c>
      <c r="Y4444" s="109"/>
      <c r="Z4444" s="70" t="s">
        <v>4927</v>
      </c>
      <c r="AA4444" s="20" t="s">
        <v>4926</v>
      </c>
      <c r="AB4444" s="113" t="s">
        <v>6036</v>
      </c>
      <c r="AC4444" s="19"/>
      <c r="AD4444" s="22"/>
      <c r="AE4444" s="34">
        <v>45108</v>
      </c>
    </row>
    <row r="4445" spans="2:31" x14ac:dyDescent="0.2">
      <c r="B4445" s="14" t="s">
        <v>7209</v>
      </c>
      <c r="C4445" s="33" t="s">
        <v>7208</v>
      </c>
      <c r="D4445" s="16" t="s">
        <v>7207</v>
      </c>
      <c r="E4445" s="103" t="s">
        <v>26</v>
      </c>
      <c r="F4445" s="18" t="s">
        <v>26</v>
      </c>
      <c r="G4445" s="111" t="s">
        <v>590</v>
      </c>
      <c r="H4445" s="102" t="s">
        <v>4511</v>
      </c>
      <c r="I4445" s="21">
        <v>15287109</v>
      </c>
      <c r="J4445" s="71">
        <v>117.697</v>
      </c>
      <c r="K4445" s="21">
        <v>17654610</v>
      </c>
      <c r="L4445" s="21">
        <v>15000000</v>
      </c>
      <c r="M4445" s="21">
        <v>15111048</v>
      </c>
      <c r="N4445" s="21"/>
      <c r="O4445" s="21">
        <v>-47670</v>
      </c>
      <c r="P4445" s="21"/>
      <c r="Q4445" s="21"/>
      <c r="R4445" s="22">
        <v>5.8860000000000001</v>
      </c>
      <c r="S4445" s="22">
        <v>5.7549999999999999</v>
      </c>
      <c r="T4445" s="20" t="s">
        <v>5189</v>
      </c>
      <c r="U4445" s="21">
        <v>49047</v>
      </c>
      <c r="V4445" s="21">
        <v>900202</v>
      </c>
      <c r="W4445" s="34">
        <v>39590</v>
      </c>
      <c r="X4445" s="34">
        <v>52793</v>
      </c>
      <c r="Y4445" s="109"/>
      <c r="Z4445" s="70" t="s">
        <v>4927</v>
      </c>
      <c r="AA4445" s="20" t="s">
        <v>4926</v>
      </c>
      <c r="AB4445" s="113" t="s">
        <v>6036</v>
      </c>
      <c r="AC4445" s="19"/>
      <c r="AD4445" s="22"/>
      <c r="AE4445" s="34">
        <v>42866</v>
      </c>
    </row>
    <row r="4446" spans="2:31" x14ac:dyDescent="0.2">
      <c r="B4446" s="14" t="s">
        <v>7206</v>
      </c>
      <c r="C4446" s="33" t="s">
        <v>7205</v>
      </c>
      <c r="D4446" s="16" t="s">
        <v>7196</v>
      </c>
      <c r="E4446" s="103" t="s">
        <v>26</v>
      </c>
      <c r="F4446" s="18" t="s">
        <v>26</v>
      </c>
      <c r="G4446" s="111" t="s">
        <v>590</v>
      </c>
      <c r="H4446" s="102" t="s">
        <v>4511</v>
      </c>
      <c r="I4446" s="21">
        <v>4789679</v>
      </c>
      <c r="J4446" s="71">
        <v>28.620999999999999</v>
      </c>
      <c r="K4446" s="21">
        <v>1431045</v>
      </c>
      <c r="L4446" s="21">
        <v>5000000</v>
      </c>
      <c r="M4446" s="21">
        <v>1431045</v>
      </c>
      <c r="N4446" s="21">
        <v>-3378906</v>
      </c>
      <c r="O4446" s="21">
        <v>17447</v>
      </c>
      <c r="P4446" s="21">
        <v>23797</v>
      </c>
      <c r="Q4446" s="21"/>
      <c r="R4446" s="22">
        <v>5.8860000000000001</v>
      </c>
      <c r="S4446" s="22">
        <v>6.7370000000000001</v>
      </c>
      <c r="T4446" s="20" t="s">
        <v>5189</v>
      </c>
      <c r="U4446" s="21">
        <v>16349</v>
      </c>
      <c r="V4446" s="21">
        <v>322735</v>
      </c>
      <c r="W4446" s="34">
        <v>39282</v>
      </c>
      <c r="X4446" s="34">
        <v>52793</v>
      </c>
      <c r="Y4446" s="109"/>
      <c r="Z4446" s="70" t="s">
        <v>4927</v>
      </c>
      <c r="AA4446" s="20" t="s">
        <v>4926</v>
      </c>
      <c r="AB4446" s="113" t="s">
        <v>6036</v>
      </c>
      <c r="AC4446" s="19"/>
      <c r="AD4446" s="22"/>
      <c r="AE4446" s="34">
        <v>43845</v>
      </c>
    </row>
    <row r="4447" spans="2:31" x14ac:dyDescent="0.2">
      <c r="B4447" s="14" t="s">
        <v>7204</v>
      </c>
      <c r="C4447" s="33" t="s">
        <v>7203</v>
      </c>
      <c r="D4447" s="16" t="s">
        <v>7196</v>
      </c>
      <c r="E4447" s="103" t="s">
        <v>26</v>
      </c>
      <c r="F4447" s="18" t="s">
        <v>26</v>
      </c>
      <c r="G4447" s="111" t="s">
        <v>590</v>
      </c>
      <c r="H4447" s="102" t="s">
        <v>4511</v>
      </c>
      <c r="I4447" s="21">
        <v>6885101</v>
      </c>
      <c r="J4447" s="71">
        <v>22.763000000000002</v>
      </c>
      <c r="K4447" s="21">
        <v>1622319</v>
      </c>
      <c r="L4447" s="21">
        <v>7127000</v>
      </c>
      <c r="M4447" s="21">
        <v>1622319</v>
      </c>
      <c r="N4447" s="21">
        <v>-238212</v>
      </c>
      <c r="O4447" s="21">
        <v>100728</v>
      </c>
      <c r="P4447" s="21">
        <v>210449</v>
      </c>
      <c r="Q4447" s="21"/>
      <c r="R4447" s="22">
        <v>5.8860000000000001</v>
      </c>
      <c r="S4447" s="22">
        <v>6.88</v>
      </c>
      <c r="T4447" s="20" t="s">
        <v>5189</v>
      </c>
      <c r="U4447" s="21">
        <v>23304</v>
      </c>
      <c r="V4447" s="21">
        <v>391731</v>
      </c>
      <c r="W4447" s="34">
        <v>39282</v>
      </c>
      <c r="X4447" s="34">
        <v>52793</v>
      </c>
      <c r="Y4447" s="109"/>
      <c r="Z4447" s="70" t="s">
        <v>4927</v>
      </c>
      <c r="AA4447" s="20" t="s">
        <v>4926</v>
      </c>
      <c r="AB4447" s="113" t="s">
        <v>6036</v>
      </c>
      <c r="AC4447" s="19"/>
      <c r="AD4447" s="22"/>
      <c r="AE4447" s="34">
        <v>43936</v>
      </c>
    </row>
    <row r="4448" spans="2:31" x14ac:dyDescent="0.2">
      <c r="B4448" s="14" t="s">
        <v>7202</v>
      </c>
      <c r="C4448" s="33" t="s">
        <v>7201</v>
      </c>
      <c r="D4448" s="16" t="s">
        <v>7196</v>
      </c>
      <c r="E4448" s="103" t="s">
        <v>26</v>
      </c>
      <c r="F4448" s="18" t="s">
        <v>26</v>
      </c>
      <c r="G4448" s="111" t="s">
        <v>590</v>
      </c>
      <c r="H4448" s="102" t="s">
        <v>4511</v>
      </c>
      <c r="I4448" s="21">
        <v>5303436</v>
      </c>
      <c r="J4448" s="71">
        <v>6.3380000000000001</v>
      </c>
      <c r="K4448" s="21">
        <v>347047</v>
      </c>
      <c r="L4448" s="21">
        <v>5476000</v>
      </c>
      <c r="M4448" s="21">
        <v>347047</v>
      </c>
      <c r="N4448" s="21">
        <v>-114327</v>
      </c>
      <c r="O4448" s="21">
        <v>-124290</v>
      </c>
      <c r="P4448" s="21">
        <v>174727</v>
      </c>
      <c r="Q4448" s="21"/>
      <c r="R4448" s="22">
        <v>5.8860000000000001</v>
      </c>
      <c r="S4448" s="22">
        <v>7.1420000000000003</v>
      </c>
      <c r="T4448" s="20" t="s">
        <v>5189</v>
      </c>
      <c r="U4448" s="21">
        <v>17905</v>
      </c>
      <c r="V4448" s="21">
        <v>439865</v>
      </c>
      <c r="W4448" s="34">
        <v>39282</v>
      </c>
      <c r="X4448" s="34">
        <v>52793</v>
      </c>
      <c r="Y4448" s="109"/>
      <c r="Z4448" s="70" t="s">
        <v>4927</v>
      </c>
      <c r="AA4448" s="20" t="s">
        <v>4926</v>
      </c>
      <c r="AB4448" s="113" t="s">
        <v>6036</v>
      </c>
      <c r="AC4448" s="19"/>
      <c r="AD4448" s="22"/>
      <c r="AE4448" s="34">
        <v>43997</v>
      </c>
    </row>
    <row r="4449" spans="2:31" x14ac:dyDescent="0.2">
      <c r="B4449" s="14" t="s">
        <v>7200</v>
      </c>
      <c r="C4449" s="33" t="s">
        <v>7199</v>
      </c>
      <c r="D4449" s="16" t="s">
        <v>7196</v>
      </c>
      <c r="E4449" s="103" t="s">
        <v>26</v>
      </c>
      <c r="F4449" s="18" t="s">
        <v>26</v>
      </c>
      <c r="G4449" s="111" t="s">
        <v>590</v>
      </c>
      <c r="H4449" s="102" t="s">
        <v>4511</v>
      </c>
      <c r="I4449" s="21">
        <v>4782354</v>
      </c>
      <c r="J4449" s="71">
        <v>3.4049999999999998</v>
      </c>
      <c r="K4449" s="21">
        <v>234659</v>
      </c>
      <c r="L4449" s="21">
        <v>6892000</v>
      </c>
      <c r="M4449" s="21">
        <v>234659</v>
      </c>
      <c r="N4449" s="21">
        <v>570529</v>
      </c>
      <c r="O4449" s="21">
        <v>458418</v>
      </c>
      <c r="P4449" s="21">
        <v>949359</v>
      </c>
      <c r="Q4449" s="21"/>
      <c r="R4449" s="22">
        <v>5.8860000000000001</v>
      </c>
      <c r="S4449" s="22">
        <v>12.819000000000001</v>
      </c>
      <c r="T4449" s="20" t="s">
        <v>5189</v>
      </c>
      <c r="U4449" s="21">
        <v>22535</v>
      </c>
      <c r="V4449" s="21">
        <v>202688</v>
      </c>
      <c r="W4449" s="34">
        <v>39282</v>
      </c>
      <c r="X4449" s="34">
        <v>52793</v>
      </c>
      <c r="Y4449" s="109"/>
      <c r="Z4449" s="70" t="s">
        <v>4927</v>
      </c>
      <c r="AA4449" s="20" t="s">
        <v>4926</v>
      </c>
      <c r="AB4449" s="113" t="s">
        <v>6036</v>
      </c>
      <c r="AC4449" s="19"/>
      <c r="AD4449" s="22"/>
      <c r="AE4449" s="34">
        <v>44392</v>
      </c>
    </row>
    <row r="4450" spans="2:31" x14ac:dyDescent="0.2">
      <c r="B4450" s="14" t="s">
        <v>7198</v>
      </c>
      <c r="C4450" s="33" t="s">
        <v>7197</v>
      </c>
      <c r="D4450" s="16" t="s">
        <v>7196</v>
      </c>
      <c r="E4450" s="103" t="s">
        <v>26</v>
      </c>
      <c r="F4450" s="18" t="s">
        <v>26</v>
      </c>
      <c r="G4450" s="111" t="s">
        <v>590</v>
      </c>
      <c r="H4450" s="102" t="s">
        <v>4511</v>
      </c>
      <c r="I4450" s="21"/>
      <c r="J4450" s="71">
        <v>0.82</v>
      </c>
      <c r="K4450" s="21">
        <v>61500</v>
      </c>
      <c r="L4450" s="21">
        <v>7500000</v>
      </c>
      <c r="M4450" s="21"/>
      <c r="N4450" s="21"/>
      <c r="O4450" s="21">
        <v>4239</v>
      </c>
      <c r="P4450" s="21">
        <v>24239</v>
      </c>
      <c r="Q4450" s="21"/>
      <c r="R4450" s="22">
        <v>5.8860000000000001</v>
      </c>
      <c r="S4450" s="22">
        <v>0</v>
      </c>
      <c r="T4450" s="20" t="s">
        <v>5189</v>
      </c>
      <c r="U4450" s="21"/>
      <c r="V4450" s="21"/>
      <c r="W4450" s="34">
        <v>39282</v>
      </c>
      <c r="X4450" s="34">
        <v>52793</v>
      </c>
      <c r="Y4450" s="109"/>
      <c r="Z4450" s="70" t="s">
        <v>4927</v>
      </c>
      <c r="AA4450" s="20" t="s">
        <v>4926</v>
      </c>
      <c r="AB4450" s="113" t="s">
        <v>6036</v>
      </c>
      <c r="AC4450" s="19"/>
      <c r="AD4450" s="22"/>
      <c r="AE4450" s="31"/>
    </row>
    <row r="4451" spans="2:31" x14ac:dyDescent="0.2">
      <c r="B4451" s="14" t="s">
        <v>7195</v>
      </c>
      <c r="C4451" s="33" t="s">
        <v>7194</v>
      </c>
      <c r="D4451" s="16" t="s">
        <v>7100</v>
      </c>
      <c r="E4451" s="103" t="s">
        <v>26</v>
      </c>
      <c r="F4451" s="18" t="s">
        <v>26</v>
      </c>
      <c r="G4451" s="111" t="s">
        <v>590</v>
      </c>
      <c r="H4451" s="102" t="s">
        <v>4511</v>
      </c>
      <c r="I4451" s="21">
        <v>5548075</v>
      </c>
      <c r="J4451" s="71">
        <v>116.089</v>
      </c>
      <c r="K4451" s="21">
        <v>6489375</v>
      </c>
      <c r="L4451" s="21">
        <v>5590000</v>
      </c>
      <c r="M4451" s="21">
        <v>5561892</v>
      </c>
      <c r="N4451" s="21"/>
      <c r="O4451" s="21">
        <v>5738</v>
      </c>
      <c r="P4451" s="21"/>
      <c r="Q4451" s="21"/>
      <c r="R4451" s="22">
        <v>5.4240000000000004</v>
      </c>
      <c r="S4451" s="22">
        <v>5.6180000000000003</v>
      </c>
      <c r="T4451" s="20" t="s">
        <v>5189</v>
      </c>
      <c r="U4451" s="21">
        <v>16845</v>
      </c>
      <c r="V4451" s="21">
        <v>303173</v>
      </c>
      <c r="W4451" s="34">
        <v>40283</v>
      </c>
      <c r="X4451" s="34">
        <v>51181</v>
      </c>
      <c r="Y4451" s="109"/>
      <c r="Z4451" s="70" t="s">
        <v>4927</v>
      </c>
      <c r="AA4451" s="20" t="s">
        <v>4926</v>
      </c>
      <c r="AB4451" s="113" t="s">
        <v>6036</v>
      </c>
      <c r="AC4451" s="19"/>
      <c r="AD4451" s="22"/>
      <c r="AE4451" s="34">
        <v>42746</v>
      </c>
    </row>
    <row r="4452" spans="2:31" x14ac:dyDescent="0.2">
      <c r="B4452" s="14" t="s">
        <v>7193</v>
      </c>
      <c r="C4452" s="33" t="s">
        <v>7192</v>
      </c>
      <c r="D4452" s="16" t="s">
        <v>7100</v>
      </c>
      <c r="E4452" s="103" t="s">
        <v>26</v>
      </c>
      <c r="F4452" s="18" t="s">
        <v>26</v>
      </c>
      <c r="G4452" s="111" t="s">
        <v>590</v>
      </c>
      <c r="H4452" s="102" t="s">
        <v>4511</v>
      </c>
      <c r="I4452" s="21">
        <v>21435547</v>
      </c>
      <c r="J4452" s="71">
        <v>112.376</v>
      </c>
      <c r="K4452" s="21">
        <v>24160733</v>
      </c>
      <c r="L4452" s="21">
        <v>21500000</v>
      </c>
      <c r="M4452" s="21">
        <v>21780543</v>
      </c>
      <c r="N4452" s="21"/>
      <c r="O4452" s="21">
        <v>44904</v>
      </c>
      <c r="P4452" s="21"/>
      <c r="Q4452" s="21"/>
      <c r="R4452" s="22">
        <v>5.4550000000000001</v>
      </c>
      <c r="S4452" s="22">
        <v>5.09</v>
      </c>
      <c r="T4452" s="20" t="s">
        <v>5189</v>
      </c>
      <c r="U4452" s="21">
        <v>65157</v>
      </c>
      <c r="V4452" s="21">
        <v>729571</v>
      </c>
      <c r="W4452" s="34">
        <v>41208</v>
      </c>
      <c r="X4452" s="34">
        <v>51181</v>
      </c>
      <c r="Y4452" s="109"/>
      <c r="Z4452" s="70" t="s">
        <v>4927</v>
      </c>
      <c r="AA4452" s="20" t="s">
        <v>4926</v>
      </c>
      <c r="AB4452" s="113" t="s">
        <v>6036</v>
      </c>
      <c r="AC4452" s="19"/>
      <c r="AD4452" s="22"/>
      <c r="AE4452" s="34">
        <v>42746</v>
      </c>
    </row>
    <row r="4453" spans="2:31" x14ac:dyDescent="0.2">
      <c r="B4453" s="14" t="s">
        <v>7191</v>
      </c>
      <c r="C4453" s="33" t="s">
        <v>7190</v>
      </c>
      <c r="D4453" s="16" t="s">
        <v>7103</v>
      </c>
      <c r="E4453" s="103" t="s">
        <v>26</v>
      </c>
      <c r="F4453" s="18" t="s">
        <v>26</v>
      </c>
      <c r="G4453" s="111" t="s">
        <v>590</v>
      </c>
      <c r="H4453" s="102" t="s">
        <v>6692</v>
      </c>
      <c r="I4453" s="21">
        <v>3766299</v>
      </c>
      <c r="J4453" s="71">
        <v>28.05</v>
      </c>
      <c r="K4453" s="21">
        <v>1122004</v>
      </c>
      <c r="L4453" s="21">
        <v>4000000</v>
      </c>
      <c r="M4453" s="21">
        <v>3797092</v>
      </c>
      <c r="N4453" s="21"/>
      <c r="O4453" s="21">
        <v>14763</v>
      </c>
      <c r="P4453" s="21"/>
      <c r="Q4453" s="21"/>
      <c r="R4453" s="22">
        <v>5.5819999999999999</v>
      </c>
      <c r="S4453" s="22">
        <v>6.2039999999999997</v>
      </c>
      <c r="T4453" s="20" t="s">
        <v>5189</v>
      </c>
      <c r="U4453" s="21">
        <v>12404</v>
      </c>
      <c r="V4453" s="21">
        <v>223259</v>
      </c>
      <c r="W4453" s="34">
        <v>40070</v>
      </c>
      <c r="X4453" s="34">
        <v>51181</v>
      </c>
      <c r="Y4453" s="109"/>
      <c r="Z4453" s="70" t="s">
        <v>4927</v>
      </c>
      <c r="AA4453" s="20" t="s">
        <v>4926</v>
      </c>
      <c r="AB4453" s="113" t="s">
        <v>6036</v>
      </c>
      <c r="AC4453" s="19"/>
      <c r="AD4453" s="22"/>
      <c r="AE4453" s="34">
        <v>43962</v>
      </c>
    </row>
    <row r="4454" spans="2:31" x14ac:dyDescent="0.2">
      <c r="B4454" s="14" t="s">
        <v>7189</v>
      </c>
      <c r="C4454" s="33" t="s">
        <v>7188</v>
      </c>
      <c r="D4454" s="16" t="s">
        <v>7103</v>
      </c>
      <c r="E4454" s="103" t="s">
        <v>26</v>
      </c>
      <c r="F4454" s="18" t="s">
        <v>26</v>
      </c>
      <c r="G4454" s="111" t="s">
        <v>590</v>
      </c>
      <c r="H4454" s="102" t="s">
        <v>4511</v>
      </c>
      <c r="I4454" s="21">
        <v>6537511</v>
      </c>
      <c r="J4454" s="71">
        <v>11.398999999999999</v>
      </c>
      <c r="K4454" s="21">
        <v>797909</v>
      </c>
      <c r="L4454" s="21">
        <v>7000000</v>
      </c>
      <c r="M4454" s="21">
        <v>1337219</v>
      </c>
      <c r="N4454" s="21">
        <v>-5271937</v>
      </c>
      <c r="O4454" s="21">
        <v>30765</v>
      </c>
      <c r="P4454" s="21">
        <v>27478</v>
      </c>
      <c r="Q4454" s="21"/>
      <c r="R4454" s="22">
        <v>5.6120000000000001</v>
      </c>
      <c r="S4454" s="22">
        <v>6.3239999999999998</v>
      </c>
      <c r="T4454" s="20" t="s">
        <v>5189</v>
      </c>
      <c r="U4454" s="21">
        <v>21824</v>
      </c>
      <c r="V4454" s="21">
        <v>392804</v>
      </c>
      <c r="W4454" s="34">
        <v>40070</v>
      </c>
      <c r="X4454" s="34">
        <v>51181</v>
      </c>
      <c r="Y4454" s="109"/>
      <c r="Z4454" s="70" t="s">
        <v>4927</v>
      </c>
      <c r="AA4454" s="20" t="s">
        <v>4926</v>
      </c>
      <c r="AB4454" s="113" t="s">
        <v>6036</v>
      </c>
      <c r="AC4454" s="19"/>
      <c r="AD4454" s="22"/>
      <c r="AE4454" s="34">
        <v>44119</v>
      </c>
    </row>
    <row r="4455" spans="2:31" x14ac:dyDescent="0.2">
      <c r="B4455" s="14" t="s">
        <v>7187</v>
      </c>
      <c r="C4455" s="33" t="s">
        <v>7186</v>
      </c>
      <c r="D4455" s="16" t="s">
        <v>7100</v>
      </c>
      <c r="E4455" s="103" t="s">
        <v>26</v>
      </c>
      <c r="F4455" s="18" t="s">
        <v>26</v>
      </c>
      <c r="G4455" s="111" t="s">
        <v>6685</v>
      </c>
      <c r="H4455" s="102" t="s">
        <v>323</v>
      </c>
      <c r="I4455" s="21">
        <v>2578308</v>
      </c>
      <c r="J4455" s="71">
        <v>1.593</v>
      </c>
      <c r="K4455" s="21">
        <v>2447570</v>
      </c>
      <c r="L4455" s="21"/>
      <c r="M4455" s="21">
        <v>2331775</v>
      </c>
      <c r="N4455" s="21"/>
      <c r="O4455" s="21">
        <v>-330095</v>
      </c>
      <c r="P4455" s="21">
        <v>44178</v>
      </c>
      <c r="Q4455" s="21"/>
      <c r="R4455" s="22">
        <v>0.46300000000000002</v>
      </c>
      <c r="S4455" s="22">
        <v>12.534000000000001</v>
      </c>
      <c r="T4455" s="20" t="s">
        <v>5189</v>
      </c>
      <c r="U4455" s="21">
        <v>39543</v>
      </c>
      <c r="V4455" s="21">
        <v>850283</v>
      </c>
      <c r="W4455" s="34">
        <v>39128</v>
      </c>
      <c r="X4455" s="34">
        <v>51181</v>
      </c>
      <c r="Y4455" s="109"/>
      <c r="Z4455" s="70" t="s">
        <v>4927</v>
      </c>
      <c r="AA4455" s="20" t="s">
        <v>4926</v>
      </c>
      <c r="AB4455" s="113" t="s">
        <v>6036</v>
      </c>
      <c r="AC4455" s="19"/>
      <c r="AD4455" s="22"/>
      <c r="AE4455" s="34">
        <v>44541</v>
      </c>
    </row>
    <row r="4456" spans="2:31" x14ac:dyDescent="0.2">
      <c r="B4456" s="14" t="s">
        <v>7185</v>
      </c>
      <c r="C4456" s="33" t="s">
        <v>7184</v>
      </c>
      <c r="D4456" s="16" t="s">
        <v>7100</v>
      </c>
      <c r="E4456" s="103" t="s">
        <v>26</v>
      </c>
      <c r="F4456" s="18" t="s">
        <v>26</v>
      </c>
      <c r="G4456" s="111" t="s">
        <v>6685</v>
      </c>
      <c r="H4456" s="102" t="s">
        <v>323</v>
      </c>
      <c r="I4456" s="21">
        <v>1413851</v>
      </c>
      <c r="J4456" s="71">
        <v>1.2809999999999999</v>
      </c>
      <c r="K4456" s="21">
        <v>1569930</v>
      </c>
      <c r="L4456" s="21"/>
      <c r="M4456" s="21">
        <v>1422600</v>
      </c>
      <c r="N4456" s="21"/>
      <c r="O4456" s="21">
        <v>60712</v>
      </c>
      <c r="P4456" s="21">
        <v>32742</v>
      </c>
      <c r="Q4456" s="21"/>
      <c r="R4456" s="22">
        <v>0.183</v>
      </c>
      <c r="S4456" s="22">
        <v>15.654999999999999</v>
      </c>
      <c r="T4456" s="20" t="s">
        <v>5189</v>
      </c>
      <c r="U4456" s="21">
        <v>12479</v>
      </c>
      <c r="V4456" s="21">
        <v>262409</v>
      </c>
      <c r="W4456" s="34">
        <v>39128</v>
      </c>
      <c r="X4456" s="34">
        <v>51181</v>
      </c>
      <c r="Y4456" s="109"/>
      <c r="Z4456" s="70" t="s">
        <v>4927</v>
      </c>
      <c r="AA4456" s="20" t="s">
        <v>4926</v>
      </c>
      <c r="AB4456" s="113" t="s">
        <v>6036</v>
      </c>
      <c r="AC4456" s="19"/>
      <c r="AD4456" s="22"/>
      <c r="AE4456" s="34">
        <v>44541</v>
      </c>
    </row>
    <row r="4457" spans="2:31" x14ac:dyDescent="0.2">
      <c r="B4457" s="14" t="s">
        <v>7183</v>
      </c>
      <c r="C4457" s="33" t="s">
        <v>7182</v>
      </c>
      <c r="D4457" s="16" t="s">
        <v>7100</v>
      </c>
      <c r="E4457" s="103" t="s">
        <v>26</v>
      </c>
      <c r="F4457" s="18" t="s">
        <v>26</v>
      </c>
      <c r="G4457" s="111" t="s">
        <v>6685</v>
      </c>
      <c r="H4457" s="102" t="s">
        <v>323</v>
      </c>
      <c r="I4457" s="21">
        <v>5267964</v>
      </c>
      <c r="J4457" s="71">
        <v>0.52300000000000002</v>
      </c>
      <c r="K4457" s="21">
        <v>1432651</v>
      </c>
      <c r="L4457" s="21"/>
      <c r="M4457" s="21">
        <v>1420649</v>
      </c>
      <c r="N4457" s="21"/>
      <c r="O4457" s="21">
        <v>-1754384</v>
      </c>
      <c r="P4457" s="21"/>
      <c r="Q4457" s="21"/>
      <c r="R4457" s="22">
        <v>0.67500000000000004</v>
      </c>
      <c r="S4457" s="22">
        <v>5.2830000000000004</v>
      </c>
      <c r="T4457" s="20" t="s">
        <v>5189</v>
      </c>
      <c r="U4457" s="21">
        <v>102722</v>
      </c>
      <c r="V4457" s="21">
        <v>2104291</v>
      </c>
      <c r="W4457" s="34">
        <v>40249</v>
      </c>
      <c r="X4457" s="34">
        <v>51028</v>
      </c>
      <c r="Y4457" s="109"/>
      <c r="Z4457" s="70" t="s">
        <v>4927</v>
      </c>
      <c r="AA4457" s="20" t="s">
        <v>4926</v>
      </c>
      <c r="AB4457" s="113" t="s">
        <v>6036</v>
      </c>
      <c r="AC4457" s="19"/>
      <c r="AD4457" s="22"/>
      <c r="AE4457" s="34">
        <v>41528</v>
      </c>
    </row>
    <row r="4458" spans="2:31" x14ac:dyDescent="0.2">
      <c r="B4458" s="14" t="s">
        <v>7181</v>
      </c>
      <c r="C4458" s="33" t="s">
        <v>7180</v>
      </c>
      <c r="D4458" s="16" t="s">
        <v>7100</v>
      </c>
      <c r="E4458" s="103" t="s">
        <v>26</v>
      </c>
      <c r="F4458" s="18" t="s">
        <v>26</v>
      </c>
      <c r="G4458" s="111" t="s">
        <v>6685</v>
      </c>
      <c r="H4458" s="102" t="s">
        <v>611</v>
      </c>
      <c r="I4458" s="21">
        <v>5824886</v>
      </c>
      <c r="J4458" s="71">
        <v>1.748</v>
      </c>
      <c r="K4458" s="21">
        <v>5321600</v>
      </c>
      <c r="L4458" s="21"/>
      <c r="M4458" s="21">
        <v>5872091</v>
      </c>
      <c r="N4458" s="21"/>
      <c r="O4458" s="21">
        <v>-1167</v>
      </c>
      <c r="P4458" s="21"/>
      <c r="Q4458" s="21"/>
      <c r="R4458" s="22">
        <v>0.23799999999999999</v>
      </c>
      <c r="S4458" s="22">
        <v>7.3890000000000002</v>
      </c>
      <c r="T4458" s="20" t="s">
        <v>5189</v>
      </c>
      <c r="U4458" s="21">
        <v>40249</v>
      </c>
      <c r="V4458" s="21">
        <v>715986</v>
      </c>
      <c r="W4458" s="34">
        <v>39252</v>
      </c>
      <c r="X4458" s="34">
        <v>51028</v>
      </c>
      <c r="Y4458" s="109"/>
      <c r="Z4458" s="70" t="s">
        <v>4927</v>
      </c>
      <c r="AA4458" s="20" t="s">
        <v>4926</v>
      </c>
      <c r="AB4458" s="113" t="s">
        <v>6036</v>
      </c>
      <c r="AC4458" s="19"/>
      <c r="AD4458" s="22"/>
      <c r="AE4458" s="34">
        <v>44450</v>
      </c>
    </row>
    <row r="4459" spans="2:31" x14ac:dyDescent="0.2">
      <c r="B4459" s="14" t="s">
        <v>7179</v>
      </c>
      <c r="C4459" s="33" t="s">
        <v>7178</v>
      </c>
      <c r="D4459" s="16" t="s">
        <v>7100</v>
      </c>
      <c r="E4459" s="103" t="s">
        <v>26</v>
      </c>
      <c r="F4459" s="18" t="s">
        <v>26</v>
      </c>
      <c r="G4459" s="111" t="s">
        <v>590</v>
      </c>
      <c r="H4459" s="102" t="s">
        <v>4511</v>
      </c>
      <c r="I4459" s="21">
        <v>17006641</v>
      </c>
      <c r="J4459" s="71">
        <v>110.753</v>
      </c>
      <c r="K4459" s="21">
        <v>19381723</v>
      </c>
      <c r="L4459" s="21">
        <v>17500000</v>
      </c>
      <c r="M4459" s="21">
        <v>17326890</v>
      </c>
      <c r="N4459" s="21"/>
      <c r="O4459" s="21">
        <v>67819</v>
      </c>
      <c r="P4459" s="21"/>
      <c r="Q4459" s="21"/>
      <c r="R4459" s="22">
        <v>5.3780000000000001</v>
      </c>
      <c r="S4459" s="22">
        <v>5.7069999999999999</v>
      </c>
      <c r="T4459" s="20" t="s">
        <v>5189</v>
      </c>
      <c r="U4459" s="21">
        <v>52286</v>
      </c>
      <c r="V4459" s="21">
        <v>840313</v>
      </c>
      <c r="W4459" s="34">
        <v>41184</v>
      </c>
      <c r="X4459" s="34">
        <v>50724</v>
      </c>
      <c r="Y4459" s="109"/>
      <c r="Z4459" s="70" t="s">
        <v>4927</v>
      </c>
      <c r="AA4459" s="20" t="s">
        <v>4926</v>
      </c>
      <c r="AB4459" s="113" t="s">
        <v>6036</v>
      </c>
      <c r="AC4459" s="19"/>
      <c r="AD4459" s="22"/>
      <c r="AE4459" s="34">
        <v>42654</v>
      </c>
    </row>
    <row r="4460" spans="2:31" x14ac:dyDescent="0.2">
      <c r="B4460" s="14" t="s">
        <v>7177</v>
      </c>
      <c r="C4460" s="33" t="s">
        <v>7176</v>
      </c>
      <c r="D4460" s="16" t="s">
        <v>7100</v>
      </c>
      <c r="E4460" s="103" t="s">
        <v>26</v>
      </c>
      <c r="F4460" s="18" t="s">
        <v>26</v>
      </c>
      <c r="G4460" s="111" t="s">
        <v>6685</v>
      </c>
      <c r="H4460" s="102" t="s">
        <v>323</v>
      </c>
      <c r="I4460" s="21">
        <v>1707944</v>
      </c>
      <c r="J4460" s="71">
        <v>1.6950000000000001</v>
      </c>
      <c r="K4460" s="21">
        <v>1637845</v>
      </c>
      <c r="L4460" s="21"/>
      <c r="M4460" s="21">
        <v>1486185</v>
      </c>
      <c r="N4460" s="21"/>
      <c r="O4460" s="21">
        <v>-71588</v>
      </c>
      <c r="P4460" s="21"/>
      <c r="Q4460" s="21"/>
      <c r="R4460" s="22">
        <v>0.29099999999999998</v>
      </c>
      <c r="S4460" s="22">
        <v>12.89</v>
      </c>
      <c r="T4460" s="20" t="s">
        <v>5189</v>
      </c>
      <c r="U4460" s="21">
        <v>15594</v>
      </c>
      <c r="V4460" s="21">
        <v>293770</v>
      </c>
      <c r="W4460" s="34">
        <v>39042</v>
      </c>
      <c r="X4460" s="34">
        <v>50724</v>
      </c>
      <c r="Y4460" s="109"/>
      <c r="Z4460" s="70" t="s">
        <v>4927</v>
      </c>
      <c r="AA4460" s="20" t="s">
        <v>4926</v>
      </c>
      <c r="AB4460" s="113" t="s">
        <v>6036</v>
      </c>
      <c r="AC4460" s="19"/>
      <c r="AD4460" s="22"/>
      <c r="AE4460" s="34">
        <v>44511</v>
      </c>
    </row>
    <row r="4461" spans="2:31" x14ac:dyDescent="0.2">
      <c r="B4461" s="14" t="s">
        <v>7175</v>
      </c>
      <c r="C4461" s="33" t="s">
        <v>7174</v>
      </c>
      <c r="D4461" s="16" t="s">
        <v>7100</v>
      </c>
      <c r="E4461" s="103" t="s">
        <v>26</v>
      </c>
      <c r="F4461" s="18" t="s">
        <v>26</v>
      </c>
      <c r="G4461" s="111" t="s">
        <v>6685</v>
      </c>
      <c r="H4461" s="102" t="s">
        <v>323</v>
      </c>
      <c r="I4461" s="21">
        <v>2179506</v>
      </c>
      <c r="J4461" s="71">
        <v>2.0529999999999999</v>
      </c>
      <c r="K4461" s="21">
        <v>2027778</v>
      </c>
      <c r="L4461" s="21"/>
      <c r="M4461" s="21">
        <v>1888711</v>
      </c>
      <c r="N4461" s="21"/>
      <c r="O4461" s="21">
        <v>-446657</v>
      </c>
      <c r="P4461" s="21">
        <v>10237</v>
      </c>
      <c r="Q4461" s="21"/>
      <c r="R4461" s="22">
        <v>0.64900000000000002</v>
      </c>
      <c r="S4461" s="22">
        <v>11.551</v>
      </c>
      <c r="T4461" s="20" t="s">
        <v>5189</v>
      </c>
      <c r="U4461" s="21">
        <v>35590</v>
      </c>
      <c r="V4461" s="21">
        <v>739767</v>
      </c>
      <c r="W4461" s="34">
        <v>39218</v>
      </c>
      <c r="X4461" s="34">
        <v>50724</v>
      </c>
      <c r="Y4461" s="109"/>
      <c r="Z4461" s="70" t="s">
        <v>4927</v>
      </c>
      <c r="AA4461" s="20" t="s">
        <v>4926</v>
      </c>
      <c r="AB4461" s="113" t="s">
        <v>6036</v>
      </c>
      <c r="AC4461" s="19"/>
      <c r="AD4461" s="22"/>
      <c r="AE4461" s="34">
        <v>44511</v>
      </c>
    </row>
    <row r="4462" spans="2:31" x14ac:dyDescent="0.2">
      <c r="B4462" s="14" t="s">
        <v>7173</v>
      </c>
      <c r="C4462" s="33" t="s">
        <v>7172</v>
      </c>
      <c r="D4462" s="16" t="s">
        <v>7100</v>
      </c>
      <c r="E4462" s="103" t="s">
        <v>26</v>
      </c>
      <c r="F4462" s="18" t="s">
        <v>26</v>
      </c>
      <c r="G4462" s="111" t="s">
        <v>6685</v>
      </c>
      <c r="H4462" s="102" t="s">
        <v>323</v>
      </c>
      <c r="I4462" s="21">
        <v>7576367</v>
      </c>
      <c r="J4462" s="71">
        <v>0.60699999999999998</v>
      </c>
      <c r="K4462" s="21">
        <v>2812888</v>
      </c>
      <c r="L4462" s="21"/>
      <c r="M4462" s="21">
        <v>2791760</v>
      </c>
      <c r="N4462" s="21"/>
      <c r="O4462" s="21">
        <v>-2131793</v>
      </c>
      <c r="P4462" s="21"/>
      <c r="Q4462" s="21"/>
      <c r="R4462" s="22">
        <v>0.48199999999999998</v>
      </c>
      <c r="S4462" s="22">
        <v>4.7460000000000004</v>
      </c>
      <c r="T4462" s="20" t="s">
        <v>5189</v>
      </c>
      <c r="U4462" s="21">
        <v>124073</v>
      </c>
      <c r="V4462" s="21">
        <v>2698127</v>
      </c>
      <c r="W4462" s="34">
        <v>40245</v>
      </c>
      <c r="X4462" s="34">
        <v>51181</v>
      </c>
      <c r="Y4462" s="109"/>
      <c r="Z4462" s="70" t="s">
        <v>4927</v>
      </c>
      <c r="AA4462" s="20" t="s">
        <v>4926</v>
      </c>
      <c r="AB4462" s="113" t="s">
        <v>6036</v>
      </c>
      <c r="AC4462" s="19"/>
      <c r="AD4462" s="22"/>
      <c r="AE4462" s="34">
        <v>41740</v>
      </c>
    </row>
    <row r="4463" spans="2:31" x14ac:dyDescent="0.2">
      <c r="B4463" s="14" t="s">
        <v>7171</v>
      </c>
      <c r="C4463" s="33" t="s">
        <v>7170</v>
      </c>
      <c r="D4463" s="16" t="s">
        <v>7100</v>
      </c>
      <c r="E4463" s="103" t="s">
        <v>5057</v>
      </c>
      <c r="F4463" s="18" t="s">
        <v>26</v>
      </c>
      <c r="G4463" s="111" t="s">
        <v>590</v>
      </c>
      <c r="H4463" s="102" t="s">
        <v>4511</v>
      </c>
      <c r="I4463" s="21">
        <v>10845957</v>
      </c>
      <c r="J4463" s="71">
        <v>121.822</v>
      </c>
      <c r="K4463" s="21">
        <v>11573071</v>
      </c>
      <c r="L4463" s="21">
        <v>9500000</v>
      </c>
      <c r="M4463" s="21">
        <v>10628651</v>
      </c>
      <c r="N4463" s="21"/>
      <c r="O4463" s="21">
        <v>-217306</v>
      </c>
      <c r="P4463" s="21"/>
      <c r="Q4463" s="21"/>
      <c r="R4463" s="22">
        <v>6.157</v>
      </c>
      <c r="S4463" s="22">
        <v>3.3959999999999999</v>
      </c>
      <c r="T4463" s="20" t="s">
        <v>5189</v>
      </c>
      <c r="U4463" s="21">
        <v>32494</v>
      </c>
      <c r="V4463" s="21">
        <v>542784</v>
      </c>
      <c r="W4463" s="34">
        <v>40925</v>
      </c>
      <c r="X4463" s="34">
        <v>51606</v>
      </c>
      <c r="Y4463" s="109"/>
      <c r="Z4463" s="70" t="s">
        <v>4927</v>
      </c>
      <c r="AA4463" s="20" t="s">
        <v>4926</v>
      </c>
      <c r="AB4463" s="113" t="s">
        <v>6036</v>
      </c>
      <c r="AC4463" s="19"/>
      <c r="AD4463" s="22"/>
      <c r="AE4463" s="34">
        <v>43170</v>
      </c>
    </row>
    <row r="4464" spans="2:31" x14ac:dyDescent="0.2">
      <c r="B4464" s="14" t="s">
        <v>7169</v>
      </c>
      <c r="C4464" s="33" t="s">
        <v>7168</v>
      </c>
      <c r="D4464" s="16" t="s">
        <v>7100</v>
      </c>
      <c r="E4464" s="103" t="s">
        <v>26</v>
      </c>
      <c r="F4464" s="18" t="s">
        <v>26</v>
      </c>
      <c r="G4464" s="111" t="s">
        <v>590</v>
      </c>
      <c r="H4464" s="102" t="s">
        <v>4511</v>
      </c>
      <c r="I4464" s="21">
        <v>4135750</v>
      </c>
      <c r="J4464" s="71">
        <v>102.149</v>
      </c>
      <c r="K4464" s="21">
        <v>4168723</v>
      </c>
      <c r="L4464" s="21">
        <v>4081018</v>
      </c>
      <c r="M4464" s="21">
        <v>4094904</v>
      </c>
      <c r="N4464" s="21"/>
      <c r="O4464" s="21">
        <v>12411</v>
      </c>
      <c r="P4464" s="21"/>
      <c r="Q4464" s="21"/>
      <c r="R4464" s="22">
        <v>4.9980000000000002</v>
      </c>
      <c r="S4464" s="22">
        <v>4.8460000000000001</v>
      </c>
      <c r="T4464" s="20" t="s">
        <v>5189</v>
      </c>
      <c r="U4464" s="21">
        <v>11332</v>
      </c>
      <c r="V4464" s="21">
        <v>203969</v>
      </c>
      <c r="W4464" s="34">
        <v>38594</v>
      </c>
      <c r="X4464" s="34">
        <v>47588</v>
      </c>
      <c r="Y4464" s="109"/>
      <c r="Z4464" s="70" t="s">
        <v>4927</v>
      </c>
      <c r="AA4464" s="20" t="s">
        <v>4926</v>
      </c>
      <c r="AB4464" s="113" t="s">
        <v>6036</v>
      </c>
      <c r="AC4464" s="19"/>
      <c r="AD4464" s="22"/>
      <c r="AE4464" s="34">
        <v>42046</v>
      </c>
    </row>
    <row r="4465" spans="2:31" x14ac:dyDescent="0.2">
      <c r="B4465" s="14" t="s">
        <v>7167</v>
      </c>
      <c r="C4465" s="33" t="s">
        <v>7166</v>
      </c>
      <c r="D4465" s="16" t="s">
        <v>7100</v>
      </c>
      <c r="E4465" s="103" t="s">
        <v>26</v>
      </c>
      <c r="F4465" s="18" t="s">
        <v>26</v>
      </c>
      <c r="G4465" s="111" t="s">
        <v>590</v>
      </c>
      <c r="H4465" s="102" t="s">
        <v>4511</v>
      </c>
      <c r="I4465" s="21">
        <v>24209688</v>
      </c>
      <c r="J4465" s="71">
        <v>107.69</v>
      </c>
      <c r="K4465" s="21">
        <v>24768700</v>
      </c>
      <c r="L4465" s="21">
        <v>23000000</v>
      </c>
      <c r="M4465" s="21">
        <v>23905090</v>
      </c>
      <c r="N4465" s="21"/>
      <c r="O4465" s="21">
        <v>-278612</v>
      </c>
      <c r="P4465" s="21"/>
      <c r="Q4465" s="21"/>
      <c r="R4465" s="22">
        <v>4.7939999999999996</v>
      </c>
      <c r="S4465" s="22">
        <v>3.0649999999999999</v>
      </c>
      <c r="T4465" s="20" t="s">
        <v>5189</v>
      </c>
      <c r="U4465" s="21">
        <v>61257</v>
      </c>
      <c r="V4465" s="21">
        <v>862920</v>
      </c>
      <c r="W4465" s="34">
        <v>41011</v>
      </c>
      <c r="X4465" s="34">
        <v>51332</v>
      </c>
      <c r="Y4465" s="109"/>
      <c r="Z4465" s="70" t="s">
        <v>4927</v>
      </c>
      <c r="AA4465" s="20" t="s">
        <v>4926</v>
      </c>
      <c r="AB4465" s="113" t="s">
        <v>6036</v>
      </c>
      <c r="AC4465" s="19"/>
      <c r="AD4465" s="22"/>
      <c r="AE4465" s="34">
        <v>42135</v>
      </c>
    </row>
    <row r="4466" spans="2:31" x14ac:dyDescent="0.2">
      <c r="B4466" s="14" t="s">
        <v>7165</v>
      </c>
      <c r="C4466" s="33" t="s">
        <v>7164</v>
      </c>
      <c r="D4466" s="16" t="s">
        <v>7103</v>
      </c>
      <c r="E4466" s="103" t="s">
        <v>26</v>
      </c>
      <c r="F4466" s="18" t="s">
        <v>26</v>
      </c>
      <c r="G4466" s="111" t="s">
        <v>590</v>
      </c>
      <c r="H4466" s="102" t="s">
        <v>4511</v>
      </c>
      <c r="I4466" s="21">
        <v>7656875</v>
      </c>
      <c r="J4466" s="71">
        <v>94.602000000000004</v>
      </c>
      <c r="K4466" s="21">
        <v>7568136</v>
      </c>
      <c r="L4466" s="21">
        <v>8000000</v>
      </c>
      <c r="M4466" s="21">
        <v>7896520</v>
      </c>
      <c r="N4466" s="21"/>
      <c r="O4466" s="21">
        <v>48590</v>
      </c>
      <c r="P4466" s="21"/>
      <c r="Q4466" s="21"/>
      <c r="R4466" s="22">
        <v>4.9240000000000004</v>
      </c>
      <c r="S4466" s="22">
        <v>5.5270000000000001</v>
      </c>
      <c r="T4466" s="20" t="s">
        <v>5189</v>
      </c>
      <c r="U4466" s="21">
        <v>21884</v>
      </c>
      <c r="V4466" s="21">
        <v>393920</v>
      </c>
      <c r="W4466" s="34">
        <v>38763</v>
      </c>
      <c r="X4466" s="34">
        <v>51332</v>
      </c>
      <c r="Y4466" s="109"/>
      <c r="Z4466" s="70" t="s">
        <v>4927</v>
      </c>
      <c r="AA4466" s="20" t="s">
        <v>4926</v>
      </c>
      <c r="AB4466" s="113" t="s">
        <v>6036</v>
      </c>
      <c r="AC4466" s="19"/>
      <c r="AD4466" s="22"/>
      <c r="AE4466" s="34">
        <v>42166</v>
      </c>
    </row>
    <row r="4467" spans="2:31" x14ac:dyDescent="0.2">
      <c r="B4467" s="14" t="s">
        <v>7163</v>
      </c>
      <c r="C4467" s="33" t="s">
        <v>7162</v>
      </c>
      <c r="D4467" s="16" t="s">
        <v>7103</v>
      </c>
      <c r="E4467" s="103" t="s">
        <v>26</v>
      </c>
      <c r="F4467" s="18" t="s">
        <v>26</v>
      </c>
      <c r="G4467" s="111" t="s">
        <v>590</v>
      </c>
      <c r="H4467" s="102" t="s">
        <v>6692</v>
      </c>
      <c r="I4467" s="21">
        <v>4015031</v>
      </c>
      <c r="J4467" s="71">
        <v>48.582999999999998</v>
      </c>
      <c r="K4467" s="21">
        <v>1943320</v>
      </c>
      <c r="L4467" s="21">
        <v>4000000</v>
      </c>
      <c r="M4467" s="21">
        <v>1943320</v>
      </c>
      <c r="N4467" s="21">
        <v>410063</v>
      </c>
      <c r="O4467" s="21">
        <v>-52507</v>
      </c>
      <c r="P4467" s="21"/>
      <c r="Q4467" s="21"/>
      <c r="R4467" s="22">
        <v>5.5</v>
      </c>
      <c r="S4467" s="22">
        <v>5.7380000000000004</v>
      </c>
      <c r="T4467" s="20" t="s">
        <v>5189</v>
      </c>
      <c r="U4467" s="21">
        <v>12222</v>
      </c>
      <c r="V4467" s="21">
        <v>220000</v>
      </c>
      <c r="W4467" s="34">
        <v>38524</v>
      </c>
      <c r="X4467" s="34">
        <v>51332</v>
      </c>
      <c r="Y4467" s="109"/>
      <c r="Z4467" s="70" t="s">
        <v>4927</v>
      </c>
      <c r="AA4467" s="20" t="s">
        <v>4926</v>
      </c>
      <c r="AB4467" s="113" t="s">
        <v>6036</v>
      </c>
      <c r="AC4467" s="19"/>
      <c r="AD4467" s="22"/>
      <c r="AE4467" s="34">
        <v>44327</v>
      </c>
    </row>
    <row r="4468" spans="2:31" x14ac:dyDescent="0.2">
      <c r="B4468" s="14" t="s">
        <v>7161</v>
      </c>
      <c r="C4468" s="33" t="s">
        <v>7160</v>
      </c>
      <c r="D4468" s="16" t="s">
        <v>7100</v>
      </c>
      <c r="E4468" s="103" t="s">
        <v>26</v>
      </c>
      <c r="F4468" s="18" t="s">
        <v>26</v>
      </c>
      <c r="G4468" s="111" t="s">
        <v>6685</v>
      </c>
      <c r="H4468" s="102" t="s">
        <v>611</v>
      </c>
      <c r="I4468" s="21">
        <v>3072939</v>
      </c>
      <c r="J4468" s="71">
        <v>1.569</v>
      </c>
      <c r="K4468" s="21">
        <v>2190480</v>
      </c>
      <c r="L4468" s="21"/>
      <c r="M4468" s="21">
        <v>2396913</v>
      </c>
      <c r="N4468" s="21"/>
      <c r="O4468" s="21">
        <v>-327757</v>
      </c>
      <c r="P4468" s="21"/>
      <c r="Q4468" s="21"/>
      <c r="R4468" s="22">
        <v>0.69399999999999995</v>
      </c>
      <c r="S4468" s="22">
        <v>5.1459999999999999</v>
      </c>
      <c r="T4468" s="20" t="s">
        <v>5189</v>
      </c>
      <c r="U4468" s="21">
        <v>53788</v>
      </c>
      <c r="V4468" s="21">
        <v>737862</v>
      </c>
      <c r="W4468" s="34">
        <v>38524</v>
      </c>
      <c r="X4468" s="34">
        <v>51332</v>
      </c>
      <c r="Y4468" s="109"/>
      <c r="Z4468" s="70" t="s">
        <v>4927</v>
      </c>
      <c r="AA4468" s="20" t="s">
        <v>4926</v>
      </c>
      <c r="AB4468" s="113" t="s">
        <v>6036</v>
      </c>
      <c r="AC4468" s="19"/>
      <c r="AD4468" s="22"/>
      <c r="AE4468" s="34">
        <v>43962</v>
      </c>
    </row>
    <row r="4469" spans="2:31" x14ac:dyDescent="0.2">
      <c r="B4469" s="14" t="s">
        <v>7159</v>
      </c>
      <c r="C4469" s="33" t="s">
        <v>7158</v>
      </c>
      <c r="D4469" s="16" t="s">
        <v>7100</v>
      </c>
      <c r="E4469" s="103" t="s">
        <v>26</v>
      </c>
      <c r="F4469" s="18" t="s">
        <v>26</v>
      </c>
      <c r="G4469" s="111" t="s">
        <v>590</v>
      </c>
      <c r="H4469" s="102" t="s">
        <v>4511</v>
      </c>
      <c r="I4469" s="21">
        <v>10112780</v>
      </c>
      <c r="J4469" s="71">
        <v>108.236</v>
      </c>
      <c r="K4469" s="21">
        <v>11619156</v>
      </c>
      <c r="L4469" s="21">
        <v>10735000</v>
      </c>
      <c r="M4469" s="21">
        <v>10509457</v>
      </c>
      <c r="N4469" s="21"/>
      <c r="O4469" s="21">
        <v>102372</v>
      </c>
      <c r="P4469" s="21"/>
      <c r="Q4469" s="21"/>
      <c r="R4469" s="22">
        <v>4.7389999999999999</v>
      </c>
      <c r="S4469" s="22">
        <v>5.8769999999999998</v>
      </c>
      <c r="T4469" s="20" t="s">
        <v>5189</v>
      </c>
      <c r="U4469" s="21">
        <v>28263</v>
      </c>
      <c r="V4469" s="21">
        <v>508732</v>
      </c>
      <c r="W4469" s="34">
        <v>39646</v>
      </c>
      <c r="X4469" s="34">
        <v>47679</v>
      </c>
      <c r="Y4469" s="109"/>
      <c r="Z4469" s="70" t="s">
        <v>4927</v>
      </c>
      <c r="AA4469" s="20" t="s">
        <v>4926</v>
      </c>
      <c r="AB4469" s="113" t="s">
        <v>6036</v>
      </c>
      <c r="AC4469" s="19"/>
      <c r="AD4469" s="22"/>
      <c r="AE4469" s="34">
        <v>42135</v>
      </c>
    </row>
    <row r="4470" spans="2:31" x14ac:dyDescent="0.2">
      <c r="B4470" s="14" t="s">
        <v>7157</v>
      </c>
      <c r="C4470" s="33" t="s">
        <v>7156</v>
      </c>
      <c r="D4470" s="16" t="s">
        <v>7100</v>
      </c>
      <c r="E4470" s="103" t="s">
        <v>26</v>
      </c>
      <c r="F4470" s="18" t="s">
        <v>26</v>
      </c>
      <c r="G4470" s="111" t="s">
        <v>590</v>
      </c>
      <c r="H4470" s="102" t="s">
        <v>4511</v>
      </c>
      <c r="I4470" s="21">
        <v>682441</v>
      </c>
      <c r="J4470" s="71">
        <v>100.098</v>
      </c>
      <c r="K4470" s="21">
        <v>681281</v>
      </c>
      <c r="L4470" s="21">
        <v>680612</v>
      </c>
      <c r="M4470" s="21">
        <v>680249</v>
      </c>
      <c r="N4470" s="21"/>
      <c r="O4470" s="21">
        <v>-207</v>
      </c>
      <c r="P4470" s="21"/>
      <c r="Q4470" s="21"/>
      <c r="R4470" s="22">
        <v>4.9640000000000004</v>
      </c>
      <c r="S4470" s="22">
        <v>4.9640000000000004</v>
      </c>
      <c r="T4470" s="20" t="s">
        <v>5189</v>
      </c>
      <c r="U4470" s="21">
        <v>1877</v>
      </c>
      <c r="V4470" s="21">
        <v>33786</v>
      </c>
      <c r="W4470" s="34">
        <v>38898</v>
      </c>
      <c r="X4470" s="34">
        <v>47741</v>
      </c>
      <c r="Y4470" s="109"/>
      <c r="Z4470" s="70" t="s">
        <v>4927</v>
      </c>
      <c r="AA4470" s="20" t="s">
        <v>4926</v>
      </c>
      <c r="AB4470" s="113" t="s">
        <v>6036</v>
      </c>
      <c r="AC4470" s="19"/>
      <c r="AD4470" s="22"/>
      <c r="AE4470" s="34">
        <v>41285</v>
      </c>
    </row>
    <row r="4471" spans="2:31" x14ac:dyDescent="0.2">
      <c r="B4471" s="14" t="s">
        <v>7155</v>
      </c>
      <c r="C4471" s="33" t="s">
        <v>7154</v>
      </c>
      <c r="D4471" s="16" t="s">
        <v>7100</v>
      </c>
      <c r="E4471" s="103" t="s">
        <v>26</v>
      </c>
      <c r="F4471" s="18" t="s">
        <v>26</v>
      </c>
      <c r="G4471" s="111" t="s">
        <v>6685</v>
      </c>
      <c r="H4471" s="102" t="s">
        <v>611</v>
      </c>
      <c r="I4471" s="21">
        <v>2108980</v>
      </c>
      <c r="J4471" s="71">
        <v>1.046</v>
      </c>
      <c r="K4471" s="21">
        <v>1307371</v>
      </c>
      <c r="L4471" s="21"/>
      <c r="M4471" s="21">
        <v>1488644</v>
      </c>
      <c r="N4471" s="21"/>
      <c r="O4471" s="21">
        <v>-1029786</v>
      </c>
      <c r="P4471" s="21">
        <v>136055</v>
      </c>
      <c r="Q4471" s="21"/>
      <c r="R4471" s="22">
        <v>1.071</v>
      </c>
      <c r="S4471" s="22">
        <v>19.141999999999999</v>
      </c>
      <c r="T4471" s="20" t="s">
        <v>5189</v>
      </c>
      <c r="U4471" s="21">
        <v>74318</v>
      </c>
      <c r="V4471" s="21">
        <v>1462469</v>
      </c>
      <c r="W4471" s="34">
        <v>38069</v>
      </c>
      <c r="X4471" s="34">
        <v>49749</v>
      </c>
      <c r="Y4471" s="109"/>
      <c r="Z4471" s="70" t="s">
        <v>4927</v>
      </c>
      <c r="AA4471" s="20" t="s">
        <v>4926</v>
      </c>
      <c r="AB4471" s="113" t="s">
        <v>6036</v>
      </c>
      <c r="AC4471" s="19"/>
      <c r="AD4471" s="22"/>
      <c r="AE4471" s="34">
        <v>43445</v>
      </c>
    </row>
    <row r="4472" spans="2:31" x14ac:dyDescent="0.2">
      <c r="B4472" s="14" t="s">
        <v>7153</v>
      </c>
      <c r="C4472" s="33" t="s">
        <v>7152</v>
      </c>
      <c r="D4472" s="16" t="s">
        <v>7100</v>
      </c>
      <c r="E4472" s="103" t="s">
        <v>26</v>
      </c>
      <c r="F4472" s="18" t="s">
        <v>26</v>
      </c>
      <c r="G4472" s="111" t="s">
        <v>6685</v>
      </c>
      <c r="H4472" s="102" t="s">
        <v>6793</v>
      </c>
      <c r="I4472" s="21"/>
      <c r="J4472" s="71">
        <v>1.1279999999999999</v>
      </c>
      <c r="K4472" s="21">
        <v>120028</v>
      </c>
      <c r="L4472" s="21"/>
      <c r="M4472" s="21"/>
      <c r="N4472" s="21"/>
      <c r="O4472" s="21">
        <v>-16</v>
      </c>
      <c r="P4472" s="21"/>
      <c r="Q4472" s="21"/>
      <c r="R4472" s="22">
        <v>0.42299999999999999</v>
      </c>
      <c r="S4472" s="22">
        <v>0</v>
      </c>
      <c r="T4472" s="20" t="s">
        <v>5189</v>
      </c>
      <c r="U4472" s="21">
        <v>2499</v>
      </c>
      <c r="V4472" s="21">
        <v>44586</v>
      </c>
      <c r="W4472" s="34">
        <v>36655</v>
      </c>
      <c r="X4472" s="34">
        <v>48288</v>
      </c>
      <c r="Y4472" s="109"/>
      <c r="Z4472" s="70" t="s">
        <v>4927</v>
      </c>
      <c r="AA4472" s="20" t="s">
        <v>4926</v>
      </c>
      <c r="AB4472" s="113" t="s">
        <v>6036</v>
      </c>
      <c r="AC4472" s="19"/>
      <c r="AD4472" s="22"/>
      <c r="AE4472" s="34">
        <v>43901</v>
      </c>
    </row>
    <row r="4473" spans="2:31" x14ac:dyDescent="0.2">
      <c r="B4473" s="14" t="s">
        <v>7151</v>
      </c>
      <c r="C4473" s="33" t="s">
        <v>7150</v>
      </c>
      <c r="D4473" s="16" t="s">
        <v>7103</v>
      </c>
      <c r="E4473" s="103" t="s">
        <v>26</v>
      </c>
      <c r="F4473" s="18" t="s">
        <v>26</v>
      </c>
      <c r="G4473" s="111" t="s">
        <v>590</v>
      </c>
      <c r="H4473" s="102" t="s">
        <v>4511</v>
      </c>
      <c r="I4473" s="21">
        <v>7468945</v>
      </c>
      <c r="J4473" s="71">
        <v>101.22</v>
      </c>
      <c r="K4473" s="21">
        <v>7085421</v>
      </c>
      <c r="L4473" s="21">
        <v>7000000</v>
      </c>
      <c r="M4473" s="21">
        <v>6999198</v>
      </c>
      <c r="N4473" s="21"/>
      <c r="O4473" s="21">
        <v>-802</v>
      </c>
      <c r="P4473" s="21"/>
      <c r="Q4473" s="21"/>
      <c r="R4473" s="22">
        <v>7.1180000000000003</v>
      </c>
      <c r="S4473" s="22">
        <v>7.2949999999999999</v>
      </c>
      <c r="T4473" s="20" t="s">
        <v>5189</v>
      </c>
      <c r="U4473" s="21">
        <v>27682</v>
      </c>
      <c r="V4473" s="21">
        <v>503242</v>
      </c>
      <c r="W4473" s="34">
        <v>38799</v>
      </c>
      <c r="X4473" s="34">
        <v>49841</v>
      </c>
      <c r="Y4473" s="109"/>
      <c r="Z4473" s="70" t="s">
        <v>4927</v>
      </c>
      <c r="AA4473" s="20" t="s">
        <v>4926</v>
      </c>
      <c r="AB4473" s="113" t="s">
        <v>6036</v>
      </c>
      <c r="AC4473" s="19"/>
      <c r="AD4473" s="22"/>
      <c r="AE4473" s="34">
        <v>42135</v>
      </c>
    </row>
    <row r="4474" spans="2:31" x14ac:dyDescent="0.2">
      <c r="B4474" s="14" t="s">
        <v>7149</v>
      </c>
      <c r="C4474" s="33" t="s">
        <v>7148</v>
      </c>
      <c r="D4474" s="16" t="s">
        <v>7100</v>
      </c>
      <c r="E4474" s="103" t="s">
        <v>26</v>
      </c>
      <c r="F4474" s="18" t="s">
        <v>26</v>
      </c>
      <c r="G4474" s="111" t="s">
        <v>6685</v>
      </c>
      <c r="H4474" s="102" t="s">
        <v>6793</v>
      </c>
      <c r="I4474" s="21">
        <v>11271</v>
      </c>
      <c r="J4474" s="71">
        <v>0.153</v>
      </c>
      <c r="K4474" s="21">
        <v>2723</v>
      </c>
      <c r="L4474" s="21"/>
      <c r="M4474" s="21">
        <v>15567</v>
      </c>
      <c r="N4474" s="21"/>
      <c r="O4474" s="21">
        <v>2572</v>
      </c>
      <c r="P4474" s="21">
        <v>182</v>
      </c>
      <c r="Q4474" s="21"/>
      <c r="R4474" s="22">
        <v>1.4059999999999999</v>
      </c>
      <c r="S4474" s="22">
        <v>104.346</v>
      </c>
      <c r="T4474" s="20" t="s">
        <v>5189</v>
      </c>
      <c r="U4474" s="21">
        <v>1392</v>
      </c>
      <c r="V4474" s="21">
        <v>26049</v>
      </c>
      <c r="W4474" s="34">
        <v>37230</v>
      </c>
      <c r="X4474" s="34">
        <v>48898</v>
      </c>
      <c r="Y4474" s="109"/>
      <c r="Z4474" s="70" t="s">
        <v>4927</v>
      </c>
      <c r="AA4474" s="20" t="s">
        <v>4926</v>
      </c>
      <c r="AB4474" s="113" t="s">
        <v>6036</v>
      </c>
      <c r="AC4474" s="19"/>
      <c r="AD4474" s="22"/>
      <c r="AE4474" s="34">
        <v>41650</v>
      </c>
    </row>
    <row r="4475" spans="2:31" x14ac:dyDescent="0.2">
      <c r="B4475" s="14" t="s">
        <v>7147</v>
      </c>
      <c r="C4475" s="33" t="s">
        <v>7146</v>
      </c>
      <c r="D4475" s="16" t="s">
        <v>7100</v>
      </c>
      <c r="E4475" s="103" t="s">
        <v>26</v>
      </c>
      <c r="F4475" s="18" t="s">
        <v>26</v>
      </c>
      <c r="G4475" s="111" t="s">
        <v>6685</v>
      </c>
      <c r="H4475" s="102" t="s">
        <v>6793</v>
      </c>
      <c r="I4475" s="21">
        <v>77894</v>
      </c>
      <c r="J4475" s="71">
        <v>9.7000000000000003E-2</v>
      </c>
      <c r="K4475" s="21">
        <v>3378</v>
      </c>
      <c r="L4475" s="21"/>
      <c r="M4475" s="21">
        <v>7136</v>
      </c>
      <c r="N4475" s="21"/>
      <c r="O4475" s="21">
        <v>695</v>
      </c>
      <c r="P4475" s="21"/>
      <c r="Q4475" s="21"/>
      <c r="R4475" s="22">
        <v>1.1339999999999999</v>
      </c>
      <c r="S4475" s="22">
        <v>333.51299999999998</v>
      </c>
      <c r="T4475" s="20" t="s">
        <v>5189</v>
      </c>
      <c r="U4475" s="21">
        <v>2196</v>
      </c>
      <c r="V4475" s="21">
        <v>41207</v>
      </c>
      <c r="W4475" s="34">
        <v>37337</v>
      </c>
      <c r="X4475" s="34">
        <v>49018</v>
      </c>
      <c r="Y4475" s="109"/>
      <c r="Z4475" s="70" t="s">
        <v>4927</v>
      </c>
      <c r="AA4475" s="20" t="s">
        <v>4926</v>
      </c>
      <c r="AB4475" s="113" t="s">
        <v>6036</v>
      </c>
      <c r="AC4475" s="19"/>
      <c r="AD4475" s="22"/>
      <c r="AE4475" s="34">
        <v>41650</v>
      </c>
    </row>
    <row r="4476" spans="2:31" x14ac:dyDescent="0.2">
      <c r="B4476" s="14" t="s">
        <v>7145</v>
      </c>
      <c r="C4476" s="33" t="s">
        <v>7144</v>
      </c>
      <c r="D4476" s="16" t="s">
        <v>7103</v>
      </c>
      <c r="E4476" s="103" t="s">
        <v>26</v>
      </c>
      <c r="F4476" s="18" t="s">
        <v>26</v>
      </c>
      <c r="G4476" s="111" t="s">
        <v>590</v>
      </c>
      <c r="H4476" s="102" t="s">
        <v>6692</v>
      </c>
      <c r="I4476" s="21">
        <v>1004997</v>
      </c>
      <c r="J4476" s="71">
        <v>72.141000000000005</v>
      </c>
      <c r="K4476" s="21">
        <v>721412</v>
      </c>
      <c r="L4476" s="21">
        <v>1000000</v>
      </c>
      <c r="M4476" s="21">
        <v>1000481</v>
      </c>
      <c r="N4476" s="21"/>
      <c r="O4476" s="21">
        <v>-590</v>
      </c>
      <c r="P4476" s="21"/>
      <c r="Q4476" s="21"/>
      <c r="R4476" s="22">
        <v>5.2949999999999999</v>
      </c>
      <c r="S4476" s="22">
        <v>5.3049999999999997</v>
      </c>
      <c r="T4476" s="20" t="s">
        <v>5189</v>
      </c>
      <c r="U4476" s="21">
        <v>2942</v>
      </c>
      <c r="V4476" s="21">
        <v>52950</v>
      </c>
      <c r="W4476" s="34">
        <v>38209</v>
      </c>
      <c r="X4476" s="34">
        <v>49902</v>
      </c>
      <c r="Y4476" s="109"/>
      <c r="Z4476" s="70" t="s">
        <v>4927</v>
      </c>
      <c r="AA4476" s="20" t="s">
        <v>4926</v>
      </c>
      <c r="AB4476" s="113" t="s">
        <v>6036</v>
      </c>
      <c r="AC4476" s="19"/>
      <c r="AD4476" s="22"/>
      <c r="AE4476" s="28">
        <v>42562</v>
      </c>
    </row>
    <row r="4477" spans="2:31" x14ac:dyDescent="0.2">
      <c r="B4477" s="14" t="s">
        <v>7143</v>
      </c>
      <c r="C4477" s="33" t="s">
        <v>7142</v>
      </c>
      <c r="D4477" s="16" t="s">
        <v>7100</v>
      </c>
      <c r="E4477" s="103" t="s">
        <v>26</v>
      </c>
      <c r="F4477" s="18" t="s">
        <v>26</v>
      </c>
      <c r="G4477" s="111" t="s">
        <v>6685</v>
      </c>
      <c r="H4477" s="102" t="s">
        <v>611</v>
      </c>
      <c r="I4477" s="21">
        <v>19153</v>
      </c>
      <c r="J4477" s="71">
        <v>0.05</v>
      </c>
      <c r="K4477" s="21">
        <v>1091</v>
      </c>
      <c r="L4477" s="21"/>
      <c r="M4477" s="21">
        <v>16656</v>
      </c>
      <c r="N4477" s="21"/>
      <c r="O4477" s="21">
        <v>42009</v>
      </c>
      <c r="P4477" s="21">
        <v>38135</v>
      </c>
      <c r="Q4477" s="21"/>
      <c r="R4477" s="22">
        <v>1.8240000000000001</v>
      </c>
      <c r="S4477" s="22">
        <v>326.21699999999998</v>
      </c>
      <c r="T4477" s="20" t="s">
        <v>5189</v>
      </c>
      <c r="U4477" s="21">
        <v>2211</v>
      </c>
      <c r="V4477" s="21">
        <v>39440</v>
      </c>
      <c r="W4477" s="34">
        <v>38957</v>
      </c>
      <c r="X4477" s="34">
        <v>49505</v>
      </c>
      <c r="Y4477" s="109"/>
      <c r="Z4477" s="70" t="s">
        <v>4927</v>
      </c>
      <c r="AA4477" s="20" t="s">
        <v>5160</v>
      </c>
      <c r="AB4477" s="113" t="s">
        <v>6036</v>
      </c>
      <c r="AC4477" s="19"/>
      <c r="AD4477" s="22"/>
      <c r="AE4477" s="34">
        <v>42866</v>
      </c>
    </row>
    <row r="4478" spans="2:31" x14ac:dyDescent="0.2">
      <c r="B4478" s="14" t="s">
        <v>7141</v>
      </c>
      <c r="C4478" s="33" t="s">
        <v>7140</v>
      </c>
      <c r="D4478" s="16" t="s">
        <v>7100</v>
      </c>
      <c r="E4478" s="103" t="s">
        <v>26</v>
      </c>
      <c r="F4478" s="18" t="s">
        <v>26</v>
      </c>
      <c r="G4478" s="111" t="s">
        <v>6685</v>
      </c>
      <c r="H4478" s="102" t="s">
        <v>503</v>
      </c>
      <c r="I4478" s="21">
        <v>110416</v>
      </c>
      <c r="J4478" s="71">
        <v>0.54600000000000004</v>
      </c>
      <c r="K4478" s="21">
        <v>60176</v>
      </c>
      <c r="L4478" s="21"/>
      <c r="M4478" s="21">
        <v>60176</v>
      </c>
      <c r="N4478" s="21">
        <v>-89952</v>
      </c>
      <c r="O4478" s="21">
        <v>182577</v>
      </c>
      <c r="P4478" s="21">
        <v>140429</v>
      </c>
      <c r="Q4478" s="21"/>
      <c r="R4478" s="22">
        <v>1.3360000000000001</v>
      </c>
      <c r="S4478" s="22">
        <v>85.6</v>
      </c>
      <c r="T4478" s="20" t="s">
        <v>5189</v>
      </c>
      <c r="U4478" s="21">
        <v>8181</v>
      </c>
      <c r="V4478" s="21">
        <v>190310</v>
      </c>
      <c r="W4478" s="34">
        <v>38971</v>
      </c>
      <c r="X4478" s="34">
        <v>49597</v>
      </c>
      <c r="Y4478" s="109"/>
      <c r="Z4478" s="70" t="s">
        <v>4927</v>
      </c>
      <c r="AA4478" s="20" t="s">
        <v>4926</v>
      </c>
      <c r="AB4478" s="113" t="s">
        <v>6036</v>
      </c>
      <c r="AC4478" s="19"/>
      <c r="AD4478" s="22"/>
      <c r="AE4478" s="34">
        <v>43749</v>
      </c>
    </row>
    <row r="4479" spans="2:31" x14ac:dyDescent="0.2">
      <c r="B4479" s="14" t="s">
        <v>7139</v>
      </c>
      <c r="C4479" s="33" t="s">
        <v>7138</v>
      </c>
      <c r="D4479" s="16" t="s">
        <v>7100</v>
      </c>
      <c r="E4479" s="103" t="s">
        <v>26</v>
      </c>
      <c r="F4479" s="18" t="s">
        <v>26</v>
      </c>
      <c r="G4479" s="111" t="s">
        <v>6685</v>
      </c>
      <c r="H4479" s="102" t="s">
        <v>323</v>
      </c>
      <c r="I4479" s="21">
        <v>1460764</v>
      </c>
      <c r="J4479" s="71">
        <v>0.83299999999999996</v>
      </c>
      <c r="K4479" s="21">
        <v>958581</v>
      </c>
      <c r="L4479" s="21"/>
      <c r="M4479" s="21">
        <v>1095113</v>
      </c>
      <c r="N4479" s="21"/>
      <c r="O4479" s="21">
        <v>-547732</v>
      </c>
      <c r="P4479" s="21">
        <v>116408</v>
      </c>
      <c r="Q4479" s="21"/>
      <c r="R4479" s="22">
        <v>0.66300000000000003</v>
      </c>
      <c r="S4479" s="22">
        <v>15.614000000000001</v>
      </c>
      <c r="T4479" s="20" t="s">
        <v>5189</v>
      </c>
      <c r="U4479" s="21">
        <v>42423</v>
      </c>
      <c r="V4479" s="21">
        <v>859008</v>
      </c>
      <c r="W4479" s="34">
        <v>38209</v>
      </c>
      <c r="X4479" s="34">
        <v>49902</v>
      </c>
      <c r="Y4479" s="109"/>
      <c r="Z4479" s="70" t="s">
        <v>4927</v>
      </c>
      <c r="AA4479" s="20" t="s">
        <v>4926</v>
      </c>
      <c r="AB4479" s="113" t="s">
        <v>6036</v>
      </c>
      <c r="AC4479" s="19"/>
      <c r="AD4479" s="22"/>
      <c r="AE4479" s="34">
        <v>44784</v>
      </c>
    </row>
    <row r="4480" spans="2:31" x14ac:dyDescent="0.2">
      <c r="B4480" s="14" t="s">
        <v>7137</v>
      </c>
      <c r="C4480" s="33" t="s">
        <v>7136</v>
      </c>
      <c r="D4480" s="16" t="s">
        <v>7100</v>
      </c>
      <c r="E4480" s="103" t="s">
        <v>26</v>
      </c>
      <c r="F4480" s="18" t="s">
        <v>26</v>
      </c>
      <c r="G4480" s="111" t="s">
        <v>6685</v>
      </c>
      <c r="H4480" s="102" t="s">
        <v>323</v>
      </c>
      <c r="I4480" s="21">
        <v>130247</v>
      </c>
      <c r="J4480" s="71">
        <v>0.155</v>
      </c>
      <c r="K4480" s="21">
        <v>9295</v>
      </c>
      <c r="L4480" s="21"/>
      <c r="M4480" s="21">
        <v>127583</v>
      </c>
      <c r="N4480" s="21"/>
      <c r="O4480" s="21">
        <v>113823</v>
      </c>
      <c r="P4480" s="21">
        <v>45245</v>
      </c>
      <c r="Q4480" s="21"/>
      <c r="R4480" s="22">
        <v>1.524</v>
      </c>
      <c r="S4480" s="22">
        <v>33.86</v>
      </c>
      <c r="T4480" s="20" t="s">
        <v>5189</v>
      </c>
      <c r="U4480" s="21">
        <v>5091</v>
      </c>
      <c r="V4480" s="21">
        <v>60597</v>
      </c>
      <c r="W4480" s="34">
        <v>39191</v>
      </c>
      <c r="X4480" s="34">
        <v>49689</v>
      </c>
      <c r="Y4480" s="109"/>
      <c r="Z4480" s="70" t="s">
        <v>4927</v>
      </c>
      <c r="AA4480" s="20" t="s">
        <v>4926</v>
      </c>
      <c r="AB4480" s="113" t="s">
        <v>6036</v>
      </c>
      <c r="AC4480" s="19"/>
      <c r="AD4480" s="22"/>
      <c r="AE4480" s="34">
        <v>43901</v>
      </c>
    </row>
    <row r="4481" spans="2:31" x14ac:dyDescent="0.2">
      <c r="B4481" s="14" t="s">
        <v>7135</v>
      </c>
      <c r="C4481" s="33" t="s">
        <v>7134</v>
      </c>
      <c r="D4481" s="16" t="s">
        <v>7103</v>
      </c>
      <c r="E4481" s="103" t="s">
        <v>26</v>
      </c>
      <c r="F4481" s="18" t="s">
        <v>26</v>
      </c>
      <c r="G4481" s="111" t="s">
        <v>590</v>
      </c>
      <c r="H4481" s="102" t="s">
        <v>4511</v>
      </c>
      <c r="I4481" s="21">
        <v>3842578</v>
      </c>
      <c r="J4481" s="71">
        <v>100.62</v>
      </c>
      <c r="K4481" s="21">
        <v>4527896</v>
      </c>
      <c r="L4481" s="21">
        <v>4500000</v>
      </c>
      <c r="M4481" s="21">
        <v>4453635</v>
      </c>
      <c r="N4481" s="21"/>
      <c r="O4481" s="21">
        <v>146684</v>
      </c>
      <c r="P4481" s="21"/>
      <c r="Q4481" s="21"/>
      <c r="R4481" s="22">
        <v>4.3330000000000002</v>
      </c>
      <c r="S4481" s="22">
        <v>7.9080000000000004</v>
      </c>
      <c r="T4481" s="20" t="s">
        <v>5189</v>
      </c>
      <c r="U4481" s="21">
        <v>10832</v>
      </c>
      <c r="V4481" s="21">
        <v>194985</v>
      </c>
      <c r="W4481" s="34">
        <v>39499</v>
      </c>
      <c r="X4481" s="34">
        <v>50086</v>
      </c>
      <c r="Y4481" s="109"/>
      <c r="Z4481" s="70" t="s">
        <v>4927</v>
      </c>
      <c r="AA4481" s="20" t="s">
        <v>4926</v>
      </c>
      <c r="AB4481" s="113" t="s">
        <v>6036</v>
      </c>
      <c r="AC4481" s="19"/>
      <c r="AD4481" s="22"/>
      <c r="AE4481" s="34">
        <v>41375</v>
      </c>
    </row>
    <row r="4482" spans="2:31" x14ac:dyDescent="0.2">
      <c r="B4482" s="14" t="s">
        <v>7133</v>
      </c>
      <c r="C4482" s="33" t="s">
        <v>7132</v>
      </c>
      <c r="D4482" s="16" t="s">
        <v>7100</v>
      </c>
      <c r="E4482" s="103" t="s">
        <v>26</v>
      </c>
      <c r="F4482" s="18" t="s">
        <v>26</v>
      </c>
      <c r="G4482" s="111" t="s">
        <v>6685</v>
      </c>
      <c r="H4482" s="102" t="s">
        <v>611</v>
      </c>
      <c r="I4482" s="21">
        <v>1583177</v>
      </c>
      <c r="J4482" s="71">
        <v>0.376</v>
      </c>
      <c r="K4482" s="21">
        <v>211023</v>
      </c>
      <c r="L4482" s="21"/>
      <c r="M4482" s="21">
        <v>349178</v>
      </c>
      <c r="N4482" s="21"/>
      <c r="O4482" s="21">
        <v>-440289</v>
      </c>
      <c r="P4482" s="21"/>
      <c r="Q4482" s="21"/>
      <c r="R4482" s="22">
        <v>1.327</v>
      </c>
      <c r="S4482" s="22">
        <v>7.5979999999999999</v>
      </c>
      <c r="T4482" s="20" t="s">
        <v>5189</v>
      </c>
      <c r="U4482" s="21">
        <v>41372</v>
      </c>
      <c r="V4482" s="21">
        <v>647460</v>
      </c>
      <c r="W4482" s="34">
        <v>37761</v>
      </c>
      <c r="X4482" s="34">
        <v>50086</v>
      </c>
      <c r="Y4482" s="109"/>
      <c r="Z4482" s="70" t="s">
        <v>4927</v>
      </c>
      <c r="AA4482" s="20" t="s">
        <v>4926</v>
      </c>
      <c r="AB4482" s="113" t="s">
        <v>6036</v>
      </c>
      <c r="AC4482" s="19"/>
      <c r="AD4482" s="22"/>
      <c r="AE4482" s="34">
        <v>44419</v>
      </c>
    </row>
    <row r="4483" spans="2:31" x14ac:dyDescent="0.2">
      <c r="B4483" s="14" t="s">
        <v>7131</v>
      </c>
      <c r="C4483" s="33" t="s">
        <v>7130</v>
      </c>
      <c r="D4483" s="16" t="s">
        <v>7103</v>
      </c>
      <c r="E4483" s="103" t="s">
        <v>26</v>
      </c>
      <c r="F4483" s="18" t="s">
        <v>26</v>
      </c>
      <c r="G4483" s="111" t="s">
        <v>590</v>
      </c>
      <c r="H4483" s="102" t="s">
        <v>4511</v>
      </c>
      <c r="I4483" s="21">
        <v>989141</v>
      </c>
      <c r="J4483" s="71">
        <v>101.857</v>
      </c>
      <c r="K4483" s="21">
        <v>1018568</v>
      </c>
      <c r="L4483" s="21">
        <v>1000000</v>
      </c>
      <c r="M4483" s="21">
        <v>1000210</v>
      </c>
      <c r="N4483" s="21"/>
      <c r="O4483" s="21">
        <v>333</v>
      </c>
      <c r="P4483" s="21"/>
      <c r="Q4483" s="21"/>
      <c r="R4483" s="22">
        <v>5.1539999999999999</v>
      </c>
      <c r="S4483" s="22">
        <v>5.3710000000000004</v>
      </c>
      <c r="T4483" s="20" t="s">
        <v>5189</v>
      </c>
      <c r="U4483" s="21">
        <v>2863</v>
      </c>
      <c r="V4483" s="21">
        <v>51828</v>
      </c>
      <c r="W4483" s="34">
        <v>38744</v>
      </c>
      <c r="X4483" s="34">
        <v>50236</v>
      </c>
      <c r="Y4483" s="109"/>
      <c r="Z4483" s="70" t="s">
        <v>4927</v>
      </c>
      <c r="AA4483" s="20" t="s">
        <v>4926</v>
      </c>
      <c r="AB4483" s="113" t="s">
        <v>6036</v>
      </c>
      <c r="AC4483" s="19"/>
      <c r="AD4483" s="22"/>
      <c r="AE4483" s="34">
        <v>41497</v>
      </c>
    </row>
    <row r="4484" spans="2:31" x14ac:dyDescent="0.2">
      <c r="B4484" s="14" t="s">
        <v>7129</v>
      </c>
      <c r="C4484" s="33" t="s">
        <v>7128</v>
      </c>
      <c r="D4484" s="16" t="s">
        <v>7100</v>
      </c>
      <c r="E4484" s="103" t="s">
        <v>26</v>
      </c>
      <c r="F4484" s="18" t="s">
        <v>26</v>
      </c>
      <c r="G4484" s="111" t="s">
        <v>6685</v>
      </c>
      <c r="H4484" s="102" t="s">
        <v>611</v>
      </c>
      <c r="I4484" s="21">
        <v>243353</v>
      </c>
      <c r="J4484" s="71">
        <v>5.8000000000000003E-2</v>
      </c>
      <c r="K4484" s="21">
        <v>83190</v>
      </c>
      <c r="L4484" s="21"/>
      <c r="M4484" s="21">
        <v>166188</v>
      </c>
      <c r="N4484" s="21"/>
      <c r="O4484" s="21">
        <v>-113585</v>
      </c>
      <c r="P4484" s="21">
        <v>57747</v>
      </c>
      <c r="Q4484" s="21"/>
      <c r="R4484" s="22">
        <v>0.22500000000000001</v>
      </c>
      <c r="S4484" s="22">
        <v>101.431</v>
      </c>
      <c r="T4484" s="20" t="s">
        <v>5189</v>
      </c>
      <c r="U4484" s="21">
        <v>17964</v>
      </c>
      <c r="V4484" s="21">
        <v>420940</v>
      </c>
      <c r="W4484" s="34">
        <v>38159</v>
      </c>
      <c r="X4484" s="34">
        <v>50236</v>
      </c>
      <c r="Y4484" s="109"/>
      <c r="Z4484" s="70" t="s">
        <v>4927</v>
      </c>
      <c r="AA4484" s="20" t="s">
        <v>4926</v>
      </c>
      <c r="AB4484" s="113" t="s">
        <v>6036</v>
      </c>
      <c r="AC4484" s="19"/>
      <c r="AD4484" s="22"/>
      <c r="AE4484" s="34">
        <v>43292</v>
      </c>
    </row>
    <row r="4485" spans="2:31" x14ac:dyDescent="0.2">
      <c r="B4485" s="14" t="s">
        <v>7127</v>
      </c>
      <c r="C4485" s="33" t="s">
        <v>7126</v>
      </c>
      <c r="D4485" s="16" t="s">
        <v>7100</v>
      </c>
      <c r="E4485" s="103" t="s">
        <v>26</v>
      </c>
      <c r="F4485" s="18" t="s">
        <v>26</v>
      </c>
      <c r="G4485" s="111" t="s">
        <v>6685</v>
      </c>
      <c r="H4485" s="102" t="s">
        <v>611</v>
      </c>
      <c r="I4485" s="21">
        <v>720317</v>
      </c>
      <c r="J4485" s="71">
        <v>0.222</v>
      </c>
      <c r="K4485" s="21">
        <v>441011</v>
      </c>
      <c r="L4485" s="21"/>
      <c r="M4485" s="21">
        <v>540842</v>
      </c>
      <c r="N4485" s="21"/>
      <c r="O4485" s="21">
        <v>-629374</v>
      </c>
      <c r="P4485" s="21">
        <v>54070</v>
      </c>
      <c r="Q4485" s="21"/>
      <c r="R4485" s="22">
        <v>0.42</v>
      </c>
      <c r="S4485" s="22">
        <v>59.929000000000002</v>
      </c>
      <c r="T4485" s="20" t="s">
        <v>5189</v>
      </c>
      <c r="U4485" s="21">
        <v>46374</v>
      </c>
      <c r="V4485" s="21">
        <v>1019350</v>
      </c>
      <c r="W4485" s="34">
        <v>37937</v>
      </c>
      <c r="X4485" s="34">
        <v>50298</v>
      </c>
      <c r="Y4485" s="109"/>
      <c r="Z4485" s="70" t="s">
        <v>4927</v>
      </c>
      <c r="AA4485" s="20" t="s">
        <v>4926</v>
      </c>
      <c r="AB4485" s="113" t="s">
        <v>6036</v>
      </c>
      <c r="AC4485" s="19"/>
      <c r="AD4485" s="22"/>
      <c r="AE4485" s="34">
        <v>43292</v>
      </c>
    </row>
    <row r="4486" spans="2:31" x14ac:dyDescent="0.2">
      <c r="B4486" s="14" t="s">
        <v>7125</v>
      </c>
      <c r="C4486" s="33" t="s">
        <v>7124</v>
      </c>
      <c r="D4486" s="16" t="s">
        <v>7100</v>
      </c>
      <c r="E4486" s="103" t="s">
        <v>26</v>
      </c>
      <c r="F4486" s="18" t="s">
        <v>26</v>
      </c>
      <c r="G4486" s="111" t="s">
        <v>6685</v>
      </c>
      <c r="H4486" s="102" t="s">
        <v>611</v>
      </c>
      <c r="I4486" s="21">
        <v>4767151</v>
      </c>
      <c r="J4486" s="71">
        <v>0.88100000000000001</v>
      </c>
      <c r="K4486" s="21">
        <v>1499308</v>
      </c>
      <c r="L4486" s="21"/>
      <c r="M4486" s="21">
        <v>1786505</v>
      </c>
      <c r="N4486" s="21"/>
      <c r="O4486" s="21">
        <v>-1162255</v>
      </c>
      <c r="P4486" s="21"/>
      <c r="Q4486" s="21"/>
      <c r="R4486" s="22">
        <v>0.85799999999999998</v>
      </c>
      <c r="S4486" s="22">
        <v>19.366</v>
      </c>
      <c r="T4486" s="20" t="s">
        <v>5189</v>
      </c>
      <c r="U4486" s="21">
        <v>81176</v>
      </c>
      <c r="V4486" s="21">
        <v>1618488</v>
      </c>
      <c r="W4486" s="34">
        <v>38009</v>
      </c>
      <c r="X4486" s="34">
        <v>49689</v>
      </c>
      <c r="Y4486" s="109"/>
      <c r="Z4486" s="70" t="s">
        <v>4927</v>
      </c>
      <c r="AA4486" s="20" t="s">
        <v>4926</v>
      </c>
      <c r="AB4486" s="113" t="s">
        <v>6036</v>
      </c>
      <c r="AC4486" s="19"/>
      <c r="AD4486" s="22"/>
      <c r="AE4486" s="34">
        <v>43445</v>
      </c>
    </row>
    <row r="4487" spans="2:31" x14ac:dyDescent="0.2">
      <c r="B4487" s="14" t="s">
        <v>7123</v>
      </c>
      <c r="C4487" s="33" t="s">
        <v>7122</v>
      </c>
      <c r="D4487" s="16" t="s">
        <v>7100</v>
      </c>
      <c r="E4487" s="103" t="s">
        <v>26</v>
      </c>
      <c r="F4487" s="18" t="s">
        <v>26</v>
      </c>
      <c r="G4487" s="111" t="s">
        <v>6685</v>
      </c>
      <c r="H4487" s="102" t="s">
        <v>323</v>
      </c>
      <c r="I4487" s="21">
        <v>3978142</v>
      </c>
      <c r="J4487" s="71">
        <v>3.089</v>
      </c>
      <c r="K4487" s="21">
        <v>1499658</v>
      </c>
      <c r="L4487" s="21"/>
      <c r="M4487" s="21">
        <v>1490209</v>
      </c>
      <c r="N4487" s="21"/>
      <c r="O4487" s="21">
        <v>-317858</v>
      </c>
      <c r="P4487" s="21"/>
      <c r="Q4487" s="21"/>
      <c r="R4487" s="22">
        <v>1</v>
      </c>
      <c r="S4487" s="22">
        <v>6.7389999999999999</v>
      </c>
      <c r="T4487" s="20" t="s">
        <v>5189</v>
      </c>
      <c r="U4487" s="21">
        <v>26973</v>
      </c>
      <c r="V4487" s="21">
        <v>485515</v>
      </c>
      <c r="W4487" s="34">
        <v>38463</v>
      </c>
      <c r="X4487" s="34">
        <v>49689</v>
      </c>
      <c r="Y4487" s="109"/>
      <c r="Z4487" s="70" t="s">
        <v>4927</v>
      </c>
      <c r="AA4487" s="20" t="s">
        <v>4926</v>
      </c>
      <c r="AB4487" s="113" t="s">
        <v>6036</v>
      </c>
      <c r="AC4487" s="19"/>
      <c r="AD4487" s="22"/>
      <c r="AE4487" s="34">
        <v>42654</v>
      </c>
    </row>
    <row r="4488" spans="2:31" x14ac:dyDescent="0.2">
      <c r="B4488" s="14" t="s">
        <v>7121</v>
      </c>
      <c r="C4488" s="33" t="s">
        <v>7120</v>
      </c>
      <c r="D4488" s="16" t="s">
        <v>7100</v>
      </c>
      <c r="E4488" s="103" t="s">
        <v>26</v>
      </c>
      <c r="F4488" s="18" t="s">
        <v>26</v>
      </c>
      <c r="G4488" s="111" t="s">
        <v>590</v>
      </c>
      <c r="H4488" s="102" t="s">
        <v>4511</v>
      </c>
      <c r="I4488" s="21">
        <v>23364258</v>
      </c>
      <c r="J4488" s="71">
        <v>109.916</v>
      </c>
      <c r="K4488" s="21">
        <v>27479075</v>
      </c>
      <c r="L4488" s="21">
        <v>25000000</v>
      </c>
      <c r="M4488" s="21">
        <v>24279760</v>
      </c>
      <c r="N4488" s="21"/>
      <c r="O4488" s="21">
        <v>233419</v>
      </c>
      <c r="P4488" s="21"/>
      <c r="Q4488" s="21"/>
      <c r="R4488" s="22">
        <v>5.2629999999999999</v>
      </c>
      <c r="S4488" s="22">
        <v>6.48</v>
      </c>
      <c r="T4488" s="20" t="s">
        <v>5189</v>
      </c>
      <c r="U4488" s="21">
        <v>73097</v>
      </c>
      <c r="V4488" s="21">
        <v>1315750</v>
      </c>
      <c r="W4488" s="34">
        <v>39651</v>
      </c>
      <c r="X4488" s="34">
        <v>51455</v>
      </c>
      <c r="Y4488" s="109"/>
      <c r="Z4488" s="70" t="s">
        <v>4927</v>
      </c>
      <c r="AA4488" s="20" t="s">
        <v>4926</v>
      </c>
      <c r="AB4488" s="113" t="s">
        <v>6036</v>
      </c>
      <c r="AC4488" s="19"/>
      <c r="AD4488" s="22"/>
      <c r="AE4488" s="34">
        <v>42288</v>
      </c>
    </row>
    <row r="4489" spans="2:31" x14ac:dyDescent="0.2">
      <c r="B4489" s="14" t="s">
        <v>7119</v>
      </c>
      <c r="C4489" s="33" t="s">
        <v>7118</v>
      </c>
      <c r="D4489" s="16" t="s">
        <v>7103</v>
      </c>
      <c r="E4489" s="103" t="s">
        <v>26</v>
      </c>
      <c r="F4489" s="18" t="s">
        <v>26</v>
      </c>
      <c r="G4489" s="111" t="s">
        <v>590</v>
      </c>
      <c r="H4489" s="102" t="s">
        <v>6692</v>
      </c>
      <c r="I4489" s="21">
        <v>8182505</v>
      </c>
      <c r="J4489" s="71">
        <v>85.537000000000006</v>
      </c>
      <c r="K4489" s="21">
        <v>6998613</v>
      </c>
      <c r="L4489" s="21">
        <v>8182000</v>
      </c>
      <c r="M4489" s="21">
        <v>8178963</v>
      </c>
      <c r="N4489" s="21"/>
      <c r="O4489" s="21">
        <v>-3037</v>
      </c>
      <c r="P4489" s="21"/>
      <c r="Q4489" s="21"/>
      <c r="R4489" s="22">
        <v>5.35</v>
      </c>
      <c r="S4489" s="22">
        <v>5.4009999999999998</v>
      </c>
      <c r="T4489" s="20" t="s">
        <v>5189</v>
      </c>
      <c r="U4489" s="21">
        <v>24319</v>
      </c>
      <c r="V4489" s="21">
        <v>437737</v>
      </c>
      <c r="W4489" s="34">
        <v>38650</v>
      </c>
      <c r="X4489" s="34">
        <v>51455</v>
      </c>
      <c r="Y4489" s="109"/>
      <c r="Z4489" s="70" t="s">
        <v>4927</v>
      </c>
      <c r="AA4489" s="20" t="s">
        <v>4926</v>
      </c>
      <c r="AB4489" s="113" t="s">
        <v>6036</v>
      </c>
      <c r="AC4489" s="19"/>
      <c r="AD4489" s="22"/>
      <c r="AE4489" s="34">
        <v>42319</v>
      </c>
    </row>
    <row r="4490" spans="2:31" x14ac:dyDescent="0.2">
      <c r="B4490" s="14" t="s">
        <v>7117</v>
      </c>
      <c r="C4490" s="33" t="s">
        <v>7116</v>
      </c>
      <c r="D4490" s="16" t="s">
        <v>7100</v>
      </c>
      <c r="E4490" s="103" t="s">
        <v>26</v>
      </c>
      <c r="F4490" s="18" t="s">
        <v>26</v>
      </c>
      <c r="G4490" s="111" t="s">
        <v>6685</v>
      </c>
      <c r="H4490" s="102" t="s">
        <v>323</v>
      </c>
      <c r="I4490" s="21">
        <v>3252908</v>
      </c>
      <c r="J4490" s="71">
        <v>0.56399999999999995</v>
      </c>
      <c r="K4490" s="21">
        <v>2002329</v>
      </c>
      <c r="L4490" s="21"/>
      <c r="M4490" s="21">
        <v>2168209</v>
      </c>
      <c r="N4490" s="21"/>
      <c r="O4490" s="21">
        <v>-47396</v>
      </c>
      <c r="P4490" s="21"/>
      <c r="Q4490" s="21"/>
      <c r="R4490" s="22">
        <v>0.21</v>
      </c>
      <c r="S4490" s="22">
        <v>9.4420000000000002</v>
      </c>
      <c r="T4490" s="20" t="s">
        <v>5189</v>
      </c>
      <c r="U4490" s="21">
        <v>41471</v>
      </c>
      <c r="V4490" s="21">
        <v>568145</v>
      </c>
      <c r="W4490" s="34">
        <v>39387</v>
      </c>
      <c r="X4490" s="34">
        <v>51455</v>
      </c>
      <c r="Y4490" s="109"/>
      <c r="Z4490" s="70" t="s">
        <v>4927</v>
      </c>
      <c r="AA4490" s="20" t="s">
        <v>4926</v>
      </c>
      <c r="AB4490" s="113" t="s">
        <v>6036</v>
      </c>
      <c r="AC4490" s="19"/>
      <c r="AD4490" s="22"/>
      <c r="AE4490" s="34">
        <v>44023</v>
      </c>
    </row>
    <row r="4491" spans="2:31" x14ac:dyDescent="0.2">
      <c r="B4491" s="14" t="s">
        <v>7115</v>
      </c>
      <c r="C4491" s="33" t="s">
        <v>7114</v>
      </c>
      <c r="D4491" s="16" t="s">
        <v>7100</v>
      </c>
      <c r="E4491" s="103" t="s">
        <v>26</v>
      </c>
      <c r="F4491" s="18" t="s">
        <v>26</v>
      </c>
      <c r="G4491" s="111" t="s">
        <v>6685</v>
      </c>
      <c r="H4491" s="102" t="s">
        <v>323</v>
      </c>
      <c r="I4491" s="21">
        <v>4682678</v>
      </c>
      <c r="J4491" s="71">
        <v>0.01</v>
      </c>
      <c r="K4491" s="21">
        <v>47986</v>
      </c>
      <c r="L4491" s="21"/>
      <c r="M4491" s="21">
        <v>47540</v>
      </c>
      <c r="N4491" s="21"/>
      <c r="O4491" s="21">
        <v>-1722655</v>
      </c>
      <c r="P4491" s="21"/>
      <c r="Q4491" s="21"/>
      <c r="R4491" s="22">
        <v>0.35</v>
      </c>
      <c r="S4491" s="22">
        <v>8.9870000000000001</v>
      </c>
      <c r="T4491" s="20" t="s">
        <v>5189</v>
      </c>
      <c r="U4491" s="21">
        <v>96064</v>
      </c>
      <c r="V4491" s="21">
        <v>2130635</v>
      </c>
      <c r="W4491" s="34">
        <v>40333</v>
      </c>
      <c r="X4491" s="34">
        <v>51547</v>
      </c>
      <c r="Y4491" s="109"/>
      <c r="Z4491" s="70" t="s">
        <v>4927</v>
      </c>
      <c r="AA4491" s="20" t="s">
        <v>4926</v>
      </c>
      <c r="AB4491" s="113" t="s">
        <v>6036</v>
      </c>
      <c r="AC4491" s="19"/>
      <c r="AD4491" s="22"/>
      <c r="AE4491" s="34">
        <v>41285</v>
      </c>
    </row>
    <row r="4492" spans="2:31" x14ac:dyDescent="0.2">
      <c r="B4492" s="14" t="s">
        <v>7113</v>
      </c>
      <c r="C4492" s="33" t="s">
        <v>7112</v>
      </c>
      <c r="D4492" s="16" t="s">
        <v>7100</v>
      </c>
      <c r="E4492" s="103" t="s">
        <v>26</v>
      </c>
      <c r="F4492" s="18" t="s">
        <v>26</v>
      </c>
      <c r="G4492" s="111" t="s">
        <v>590</v>
      </c>
      <c r="H4492" s="102" t="s">
        <v>4511</v>
      </c>
      <c r="I4492" s="21">
        <v>36769727</v>
      </c>
      <c r="J4492" s="71">
        <v>113.256</v>
      </c>
      <c r="K4492" s="21">
        <v>46434796</v>
      </c>
      <c r="L4492" s="21">
        <v>41000000</v>
      </c>
      <c r="M4492" s="21">
        <v>38566603</v>
      </c>
      <c r="N4492" s="21"/>
      <c r="O4492" s="21">
        <v>428363</v>
      </c>
      <c r="P4492" s="21"/>
      <c r="Q4492" s="21"/>
      <c r="R4492" s="22">
        <v>6.1139999999999999</v>
      </c>
      <c r="S4492" s="22">
        <v>7.77</v>
      </c>
      <c r="T4492" s="20" t="s">
        <v>5189</v>
      </c>
      <c r="U4492" s="21">
        <v>139263</v>
      </c>
      <c r="V4492" s="21">
        <v>2506740</v>
      </c>
      <c r="W4492" s="34">
        <v>39510</v>
      </c>
      <c r="X4492" s="34">
        <v>51332</v>
      </c>
      <c r="Y4492" s="109"/>
      <c r="Z4492" s="70" t="s">
        <v>4927</v>
      </c>
      <c r="AA4492" s="20" t="s">
        <v>4926</v>
      </c>
      <c r="AB4492" s="113" t="s">
        <v>6036</v>
      </c>
      <c r="AC4492" s="19"/>
      <c r="AD4492" s="22"/>
      <c r="AE4492" s="34">
        <v>42927</v>
      </c>
    </row>
    <row r="4493" spans="2:31" x14ac:dyDescent="0.2">
      <c r="B4493" s="14" t="s">
        <v>7111</v>
      </c>
      <c r="C4493" s="33" t="s">
        <v>7110</v>
      </c>
      <c r="D4493" s="16" t="s">
        <v>7100</v>
      </c>
      <c r="E4493" s="103" t="s">
        <v>26</v>
      </c>
      <c r="F4493" s="18" t="s">
        <v>26</v>
      </c>
      <c r="G4493" s="111" t="s">
        <v>590</v>
      </c>
      <c r="H4493" s="102" t="s">
        <v>6692</v>
      </c>
      <c r="I4493" s="21">
        <v>11766016</v>
      </c>
      <c r="J4493" s="71">
        <v>89.358999999999995</v>
      </c>
      <c r="K4493" s="21">
        <v>11616605</v>
      </c>
      <c r="L4493" s="21">
        <v>13000000</v>
      </c>
      <c r="M4493" s="21">
        <v>12259425</v>
      </c>
      <c r="N4493" s="21"/>
      <c r="O4493" s="21">
        <v>112071</v>
      </c>
      <c r="P4493" s="21"/>
      <c r="Q4493" s="21"/>
      <c r="R4493" s="22">
        <v>6.2140000000000004</v>
      </c>
      <c r="S4493" s="22">
        <v>7.8559999999999999</v>
      </c>
      <c r="T4493" s="20" t="s">
        <v>5189</v>
      </c>
      <c r="U4493" s="21">
        <v>44876</v>
      </c>
      <c r="V4493" s="21">
        <v>821062</v>
      </c>
      <c r="W4493" s="34">
        <v>39598</v>
      </c>
      <c r="X4493" s="34">
        <v>51332</v>
      </c>
      <c r="Y4493" s="109"/>
      <c r="Z4493" s="70" t="s">
        <v>4927</v>
      </c>
      <c r="AA4493" s="20" t="s">
        <v>4926</v>
      </c>
      <c r="AB4493" s="113" t="s">
        <v>6036</v>
      </c>
      <c r="AC4493" s="19"/>
      <c r="AD4493" s="22"/>
      <c r="AE4493" s="34">
        <v>42958</v>
      </c>
    </row>
    <row r="4494" spans="2:31" x14ac:dyDescent="0.2">
      <c r="B4494" s="14" t="s">
        <v>7109</v>
      </c>
      <c r="C4494" s="33" t="s">
        <v>7108</v>
      </c>
      <c r="D4494" s="16" t="s">
        <v>7103</v>
      </c>
      <c r="E4494" s="103" t="s">
        <v>26</v>
      </c>
      <c r="F4494" s="18" t="s">
        <v>26</v>
      </c>
      <c r="G4494" s="111" t="s">
        <v>590</v>
      </c>
      <c r="H4494" s="102" t="s">
        <v>6706</v>
      </c>
      <c r="I4494" s="21">
        <v>8328008</v>
      </c>
      <c r="J4494" s="71">
        <v>61.991999999999997</v>
      </c>
      <c r="K4494" s="21">
        <v>5269278</v>
      </c>
      <c r="L4494" s="21">
        <v>8500000</v>
      </c>
      <c r="M4494" s="21">
        <v>5269278</v>
      </c>
      <c r="N4494" s="21">
        <v>-3112217</v>
      </c>
      <c r="O4494" s="21">
        <v>-5362</v>
      </c>
      <c r="P4494" s="21"/>
      <c r="Q4494" s="21"/>
      <c r="R4494" s="22">
        <v>6.24</v>
      </c>
      <c r="S4494" s="22">
        <v>6.6479999999999997</v>
      </c>
      <c r="T4494" s="20" t="s">
        <v>5189</v>
      </c>
      <c r="U4494" s="21">
        <v>29465</v>
      </c>
      <c r="V4494" s="21">
        <v>539058</v>
      </c>
      <c r="W4494" s="34">
        <v>39322</v>
      </c>
      <c r="X4494" s="34">
        <v>51332</v>
      </c>
      <c r="Y4494" s="109"/>
      <c r="Z4494" s="70" t="s">
        <v>4927</v>
      </c>
      <c r="AA4494" s="20" t="s">
        <v>4926</v>
      </c>
      <c r="AB4494" s="113" t="s">
        <v>6036</v>
      </c>
      <c r="AC4494" s="19"/>
      <c r="AD4494" s="22"/>
      <c r="AE4494" s="34">
        <v>44662</v>
      </c>
    </row>
    <row r="4495" spans="2:31" x14ac:dyDescent="0.2">
      <c r="B4495" s="14" t="s">
        <v>7107</v>
      </c>
      <c r="C4495" s="33" t="s">
        <v>7106</v>
      </c>
      <c r="D4495" s="16" t="s">
        <v>7103</v>
      </c>
      <c r="E4495" s="103" t="s">
        <v>26</v>
      </c>
      <c r="F4495" s="18" t="s">
        <v>26</v>
      </c>
      <c r="G4495" s="111" t="s">
        <v>590</v>
      </c>
      <c r="H4495" s="102" t="s">
        <v>6696</v>
      </c>
      <c r="I4495" s="21">
        <v>17886723</v>
      </c>
      <c r="J4495" s="71">
        <v>60.021999999999998</v>
      </c>
      <c r="K4495" s="21">
        <v>11994697</v>
      </c>
      <c r="L4495" s="21">
        <v>19984000</v>
      </c>
      <c r="M4495" s="21">
        <v>17995550</v>
      </c>
      <c r="N4495" s="21"/>
      <c r="O4495" s="21">
        <v>194329</v>
      </c>
      <c r="P4495" s="21">
        <v>394772</v>
      </c>
      <c r="Q4495" s="21"/>
      <c r="R4495" s="22">
        <v>6.2709999999999999</v>
      </c>
      <c r="S4495" s="22">
        <v>7.9</v>
      </c>
      <c r="T4495" s="20" t="s">
        <v>5189</v>
      </c>
      <c r="U4495" s="21">
        <v>69622</v>
      </c>
      <c r="V4495" s="21">
        <v>1270420</v>
      </c>
      <c r="W4495" s="34">
        <v>39531</v>
      </c>
      <c r="X4495" s="34">
        <v>53220</v>
      </c>
      <c r="Y4495" s="109"/>
      <c r="Z4495" s="70" t="s">
        <v>4927</v>
      </c>
      <c r="AA4495" s="20" t="s">
        <v>4926</v>
      </c>
      <c r="AB4495" s="113" t="s">
        <v>6036</v>
      </c>
      <c r="AC4495" s="19"/>
      <c r="AD4495" s="22"/>
      <c r="AE4495" s="34">
        <v>44910</v>
      </c>
    </row>
    <row r="4496" spans="2:31" x14ac:dyDescent="0.2">
      <c r="B4496" s="14" t="s">
        <v>7105</v>
      </c>
      <c r="C4496" s="33" t="s">
        <v>7104</v>
      </c>
      <c r="D4496" s="16" t="s">
        <v>7103</v>
      </c>
      <c r="E4496" s="103" t="s">
        <v>26</v>
      </c>
      <c r="F4496" s="18" t="s">
        <v>26</v>
      </c>
      <c r="G4496" s="111" t="s">
        <v>590</v>
      </c>
      <c r="H4496" s="102" t="s">
        <v>4511</v>
      </c>
      <c r="I4496" s="21">
        <v>3964908</v>
      </c>
      <c r="J4496" s="71">
        <v>41.134999999999998</v>
      </c>
      <c r="K4496" s="21">
        <v>2015615</v>
      </c>
      <c r="L4496" s="21">
        <v>4900000</v>
      </c>
      <c r="M4496" s="21">
        <v>2015615</v>
      </c>
      <c r="N4496" s="21">
        <v>-1935901</v>
      </c>
      <c r="O4496" s="21">
        <v>-6540</v>
      </c>
      <c r="P4496" s="21">
        <v>423800</v>
      </c>
      <c r="Q4496" s="21"/>
      <c r="R4496" s="22">
        <v>6.2709999999999999</v>
      </c>
      <c r="S4496" s="22">
        <v>9.1519999999999992</v>
      </c>
      <c r="T4496" s="20" t="s">
        <v>5189</v>
      </c>
      <c r="U4496" s="21">
        <v>17071</v>
      </c>
      <c r="V4496" s="21">
        <v>311502</v>
      </c>
      <c r="W4496" s="34">
        <v>39464</v>
      </c>
      <c r="X4496" s="34">
        <v>53220</v>
      </c>
      <c r="Y4496" s="109"/>
      <c r="Z4496" s="70" t="s">
        <v>4927</v>
      </c>
      <c r="AA4496" s="20" t="s">
        <v>4926</v>
      </c>
      <c r="AB4496" s="113" t="s">
        <v>6036</v>
      </c>
      <c r="AC4496" s="19"/>
      <c r="AD4496" s="22"/>
      <c r="AE4496" s="34">
        <v>46371</v>
      </c>
    </row>
    <row r="4497" spans="2:31" x14ac:dyDescent="0.2">
      <c r="B4497" s="14" t="s">
        <v>7102</v>
      </c>
      <c r="C4497" s="33" t="s">
        <v>7101</v>
      </c>
      <c r="D4497" s="16" t="s">
        <v>7100</v>
      </c>
      <c r="E4497" s="103" t="s">
        <v>26</v>
      </c>
      <c r="F4497" s="18" t="s">
        <v>26</v>
      </c>
      <c r="G4497" s="111" t="s">
        <v>6685</v>
      </c>
      <c r="H4497" s="102" t="s">
        <v>323</v>
      </c>
      <c r="I4497" s="21">
        <v>3256259</v>
      </c>
      <c r="J4497" s="71">
        <v>0.56999999999999995</v>
      </c>
      <c r="K4497" s="21">
        <v>1750700</v>
      </c>
      <c r="L4497" s="21"/>
      <c r="M4497" s="21">
        <v>1743142</v>
      </c>
      <c r="N4497" s="21"/>
      <c r="O4497" s="21">
        <v>-606110</v>
      </c>
      <c r="P4497" s="21"/>
      <c r="Q4497" s="21"/>
      <c r="R4497" s="22">
        <v>0.27600000000000002</v>
      </c>
      <c r="S4497" s="22">
        <v>4.8760000000000003</v>
      </c>
      <c r="T4497" s="20" t="s">
        <v>5189</v>
      </c>
      <c r="U4497" s="21">
        <v>47148</v>
      </c>
      <c r="V4497" s="21">
        <v>1066028</v>
      </c>
      <c r="W4497" s="34">
        <v>40497</v>
      </c>
      <c r="X4497" s="34">
        <v>53220</v>
      </c>
      <c r="Y4497" s="109"/>
      <c r="Z4497" s="70" t="s">
        <v>4927</v>
      </c>
      <c r="AA4497" s="20" t="s">
        <v>4926</v>
      </c>
      <c r="AB4497" s="113" t="s">
        <v>6036</v>
      </c>
      <c r="AC4497" s="19"/>
      <c r="AD4497" s="22"/>
      <c r="AE4497" s="34">
        <v>41954</v>
      </c>
    </row>
    <row r="4498" spans="2:31" x14ac:dyDescent="0.2">
      <c r="B4498" s="14" t="s">
        <v>7099</v>
      </c>
      <c r="C4498" s="33" t="s">
        <v>7098</v>
      </c>
      <c r="D4498" s="16" t="s">
        <v>7097</v>
      </c>
      <c r="E4498" s="103" t="s">
        <v>26</v>
      </c>
      <c r="F4498" s="18" t="s">
        <v>26</v>
      </c>
      <c r="G4498" s="111" t="s">
        <v>590</v>
      </c>
      <c r="H4498" s="102" t="s">
        <v>4511</v>
      </c>
      <c r="I4498" s="21">
        <v>1734784</v>
      </c>
      <c r="J4498" s="71">
        <v>99.471000000000004</v>
      </c>
      <c r="K4498" s="21">
        <v>2654779</v>
      </c>
      <c r="L4498" s="21">
        <v>2668898</v>
      </c>
      <c r="M4498" s="21">
        <v>2405418</v>
      </c>
      <c r="N4498" s="21"/>
      <c r="O4498" s="21">
        <v>465695</v>
      </c>
      <c r="P4498" s="21"/>
      <c r="Q4498" s="21"/>
      <c r="R4498" s="22">
        <v>5.37</v>
      </c>
      <c r="S4498" s="22">
        <v>17.619</v>
      </c>
      <c r="T4498" s="20" t="s">
        <v>5189</v>
      </c>
      <c r="U4498" s="21">
        <v>11943</v>
      </c>
      <c r="V4498" s="21">
        <v>142518</v>
      </c>
      <c r="W4498" s="34">
        <v>39681</v>
      </c>
      <c r="X4498" s="34">
        <v>50124</v>
      </c>
      <c r="Y4498" s="109"/>
      <c r="Z4498" s="70" t="s">
        <v>4927</v>
      </c>
      <c r="AA4498" s="20" t="s">
        <v>5160</v>
      </c>
      <c r="AB4498" s="113" t="s">
        <v>6036</v>
      </c>
      <c r="AC4498" s="19"/>
      <c r="AD4498" s="22"/>
      <c r="AE4498" s="34">
        <v>41821</v>
      </c>
    </row>
    <row r="4499" spans="2:31" x14ac:dyDescent="0.2">
      <c r="B4499" s="14" t="s">
        <v>7096</v>
      </c>
      <c r="C4499" s="33" t="s">
        <v>7095</v>
      </c>
      <c r="D4499" s="16" t="s">
        <v>7023</v>
      </c>
      <c r="E4499" s="103" t="s">
        <v>26</v>
      </c>
      <c r="F4499" s="18" t="s">
        <v>26</v>
      </c>
      <c r="G4499" s="111" t="s">
        <v>6685</v>
      </c>
      <c r="H4499" s="102" t="s">
        <v>323</v>
      </c>
      <c r="I4499" s="21">
        <v>4534658</v>
      </c>
      <c r="J4499" s="71">
        <v>1.22</v>
      </c>
      <c r="K4499" s="21">
        <v>2512769</v>
      </c>
      <c r="L4499" s="21"/>
      <c r="M4499" s="21">
        <v>2480526</v>
      </c>
      <c r="N4499" s="21"/>
      <c r="O4499" s="21">
        <v>-1078678</v>
      </c>
      <c r="P4499" s="21"/>
      <c r="Q4499" s="21"/>
      <c r="R4499" s="22">
        <v>0.61799999999999999</v>
      </c>
      <c r="S4499" s="22">
        <v>5.1760000000000002</v>
      </c>
      <c r="T4499" s="20" t="s">
        <v>5189</v>
      </c>
      <c r="U4499" s="21">
        <v>106004</v>
      </c>
      <c r="V4499" s="21">
        <v>1470012</v>
      </c>
      <c r="W4499" s="34">
        <v>40262</v>
      </c>
      <c r="X4499" s="34">
        <v>54769</v>
      </c>
      <c r="Y4499" s="109"/>
      <c r="Z4499" s="70" t="s">
        <v>4927</v>
      </c>
      <c r="AA4499" s="20" t="s">
        <v>4926</v>
      </c>
      <c r="AB4499" s="113" t="s">
        <v>6036</v>
      </c>
      <c r="AC4499" s="19"/>
      <c r="AD4499" s="22"/>
      <c r="AE4499" s="34">
        <v>41974</v>
      </c>
    </row>
    <row r="4500" spans="2:31" x14ac:dyDescent="0.2">
      <c r="B4500" s="14" t="s">
        <v>7094</v>
      </c>
      <c r="C4500" s="33" t="s">
        <v>7093</v>
      </c>
      <c r="D4500" s="16" t="s">
        <v>7023</v>
      </c>
      <c r="E4500" s="103" t="s">
        <v>26</v>
      </c>
      <c r="F4500" s="18" t="s">
        <v>26</v>
      </c>
      <c r="G4500" s="111" t="s">
        <v>6685</v>
      </c>
      <c r="H4500" s="102" t="s">
        <v>611</v>
      </c>
      <c r="I4500" s="21">
        <v>7106594</v>
      </c>
      <c r="J4500" s="71">
        <v>1.234</v>
      </c>
      <c r="K4500" s="21">
        <v>5781074</v>
      </c>
      <c r="L4500" s="21"/>
      <c r="M4500" s="21">
        <v>6103202</v>
      </c>
      <c r="N4500" s="21"/>
      <c r="O4500" s="21">
        <v>-94899</v>
      </c>
      <c r="P4500" s="21"/>
      <c r="Q4500" s="21"/>
      <c r="R4500" s="22">
        <v>0.20300000000000001</v>
      </c>
      <c r="S4500" s="22">
        <v>9.0129999999999999</v>
      </c>
      <c r="T4500" s="20" t="s">
        <v>5189</v>
      </c>
      <c r="U4500" s="21">
        <v>79073</v>
      </c>
      <c r="V4500" s="21">
        <v>1039134</v>
      </c>
      <c r="W4500" s="34">
        <v>39169</v>
      </c>
      <c r="X4500" s="34">
        <v>54769</v>
      </c>
      <c r="Y4500" s="109"/>
      <c r="Z4500" s="70" t="s">
        <v>4927</v>
      </c>
      <c r="AA4500" s="20" t="s">
        <v>4926</v>
      </c>
      <c r="AB4500" s="113" t="s">
        <v>6036</v>
      </c>
      <c r="AC4500" s="19"/>
      <c r="AD4500" s="22"/>
      <c r="AE4500" s="34">
        <v>45536</v>
      </c>
    </row>
    <row r="4501" spans="2:31" x14ac:dyDescent="0.2">
      <c r="B4501" s="14" t="s">
        <v>7092</v>
      </c>
      <c r="C4501" s="33" t="s">
        <v>7091</v>
      </c>
      <c r="D4501" s="16" t="s">
        <v>7023</v>
      </c>
      <c r="E4501" s="103" t="s">
        <v>26</v>
      </c>
      <c r="F4501" s="18" t="s">
        <v>26</v>
      </c>
      <c r="G4501" s="111" t="s">
        <v>6685</v>
      </c>
      <c r="H4501" s="102" t="s">
        <v>611</v>
      </c>
      <c r="I4501" s="21">
        <v>18987992</v>
      </c>
      <c r="J4501" s="71">
        <v>1.8120000000000001</v>
      </c>
      <c r="K4501" s="21">
        <v>7963009</v>
      </c>
      <c r="L4501" s="21"/>
      <c r="M4501" s="21">
        <v>8240547</v>
      </c>
      <c r="N4501" s="21"/>
      <c r="O4501" s="21">
        <v>-1602149</v>
      </c>
      <c r="P4501" s="21"/>
      <c r="Q4501" s="21"/>
      <c r="R4501" s="22">
        <v>0.51600000000000001</v>
      </c>
      <c r="S4501" s="22">
        <v>8.4860000000000007</v>
      </c>
      <c r="T4501" s="20" t="s">
        <v>5189</v>
      </c>
      <c r="U4501" s="21">
        <v>188984</v>
      </c>
      <c r="V4501" s="21">
        <v>2694403</v>
      </c>
      <c r="W4501" s="34">
        <v>39142</v>
      </c>
      <c r="X4501" s="34">
        <v>54282</v>
      </c>
      <c r="Y4501" s="109"/>
      <c r="Z4501" s="70" t="s">
        <v>4927</v>
      </c>
      <c r="AA4501" s="20" t="s">
        <v>4926</v>
      </c>
      <c r="AB4501" s="113" t="s">
        <v>6036</v>
      </c>
      <c r="AC4501" s="19"/>
      <c r="AD4501" s="22"/>
      <c r="AE4501" s="34">
        <v>44562</v>
      </c>
    </row>
    <row r="4502" spans="2:31" x14ac:dyDescent="0.2">
      <c r="B4502" s="14" t="s">
        <v>7090</v>
      </c>
      <c r="C4502" s="33" t="s">
        <v>7089</v>
      </c>
      <c r="D4502" s="16" t="s">
        <v>7088</v>
      </c>
      <c r="E4502" s="103" t="s">
        <v>26</v>
      </c>
      <c r="F4502" s="18" t="s">
        <v>26</v>
      </c>
      <c r="G4502" s="111" t="s">
        <v>6685</v>
      </c>
      <c r="H4502" s="102" t="s">
        <v>323</v>
      </c>
      <c r="I4502" s="21">
        <v>3138258</v>
      </c>
      <c r="J4502" s="71">
        <v>0.874</v>
      </c>
      <c r="K4502" s="21">
        <v>403121</v>
      </c>
      <c r="L4502" s="21"/>
      <c r="M4502" s="21">
        <v>371517</v>
      </c>
      <c r="N4502" s="21"/>
      <c r="O4502" s="21">
        <v>-120207</v>
      </c>
      <c r="P4502" s="21"/>
      <c r="Q4502" s="21"/>
      <c r="R4502" s="22">
        <v>0.68600000000000005</v>
      </c>
      <c r="S4502" s="22">
        <v>12.493</v>
      </c>
      <c r="T4502" s="20" t="s">
        <v>5189</v>
      </c>
      <c r="U4502" s="21">
        <v>25056</v>
      </c>
      <c r="V4502" s="21">
        <v>386980</v>
      </c>
      <c r="W4502" s="34">
        <v>38180</v>
      </c>
      <c r="X4502" s="34">
        <v>51284</v>
      </c>
      <c r="Y4502" s="109"/>
      <c r="Z4502" s="70" t="s">
        <v>4927</v>
      </c>
      <c r="AA4502" s="20" t="s">
        <v>5160</v>
      </c>
      <c r="AB4502" s="113" t="s">
        <v>6036</v>
      </c>
      <c r="AC4502" s="19"/>
      <c r="AD4502" s="22"/>
      <c r="AE4502" s="34">
        <v>44866</v>
      </c>
    </row>
    <row r="4503" spans="2:31" x14ac:dyDescent="0.2">
      <c r="B4503" s="14" t="s">
        <v>7087</v>
      </c>
      <c r="C4503" s="33" t="s">
        <v>7086</v>
      </c>
      <c r="D4503" s="16" t="s">
        <v>7079</v>
      </c>
      <c r="E4503" s="103" t="s">
        <v>26</v>
      </c>
      <c r="F4503" s="18" t="s">
        <v>26</v>
      </c>
      <c r="G4503" s="111" t="s">
        <v>590</v>
      </c>
      <c r="H4503" s="102" t="s">
        <v>323</v>
      </c>
      <c r="I4503" s="21">
        <v>10096010</v>
      </c>
      <c r="J4503" s="71">
        <v>99.635999999999996</v>
      </c>
      <c r="K4503" s="21">
        <v>9963600</v>
      </c>
      <c r="L4503" s="21">
        <v>10000000</v>
      </c>
      <c r="M4503" s="21">
        <v>9963640</v>
      </c>
      <c r="N4503" s="21"/>
      <c r="O4503" s="21">
        <v>-36360</v>
      </c>
      <c r="P4503" s="21"/>
      <c r="Q4503" s="21"/>
      <c r="R4503" s="22">
        <v>5.43</v>
      </c>
      <c r="S4503" s="22">
        <v>5.29</v>
      </c>
      <c r="T4503" s="20" t="s">
        <v>5189</v>
      </c>
      <c r="U4503" s="21">
        <v>45250</v>
      </c>
      <c r="V4503" s="21">
        <v>543000</v>
      </c>
      <c r="W4503" s="34">
        <v>38180</v>
      </c>
      <c r="X4503" s="34">
        <v>51284</v>
      </c>
      <c r="Y4503" s="109"/>
      <c r="Z4503" s="70" t="s">
        <v>4927</v>
      </c>
      <c r="AA4503" s="20" t="s">
        <v>5160</v>
      </c>
      <c r="AB4503" s="113" t="s">
        <v>6036</v>
      </c>
      <c r="AC4503" s="19"/>
      <c r="AD4503" s="22"/>
      <c r="AE4503" s="34">
        <v>41365</v>
      </c>
    </row>
    <row r="4504" spans="2:31" x14ac:dyDescent="0.2">
      <c r="B4504" s="14" t="s">
        <v>7085</v>
      </c>
      <c r="C4504" s="33" t="s">
        <v>7084</v>
      </c>
      <c r="D4504" s="16" t="s">
        <v>7079</v>
      </c>
      <c r="E4504" s="103" t="s">
        <v>26</v>
      </c>
      <c r="F4504" s="18" t="s">
        <v>26</v>
      </c>
      <c r="G4504" s="111" t="s">
        <v>590</v>
      </c>
      <c r="H4504" s="102" t="s">
        <v>4928</v>
      </c>
      <c r="I4504" s="21">
        <v>3485576</v>
      </c>
      <c r="J4504" s="71">
        <v>99.822999999999993</v>
      </c>
      <c r="K4504" s="21">
        <v>3446888</v>
      </c>
      <c r="L4504" s="21">
        <v>3453000</v>
      </c>
      <c r="M4504" s="21">
        <v>3441337</v>
      </c>
      <c r="N4504" s="21"/>
      <c r="O4504" s="21">
        <v>-11663</v>
      </c>
      <c r="P4504" s="21"/>
      <c r="Q4504" s="21"/>
      <c r="R4504" s="22">
        <v>5.53</v>
      </c>
      <c r="S4504" s="22">
        <v>5.3959999999999999</v>
      </c>
      <c r="T4504" s="20" t="s">
        <v>5189</v>
      </c>
      <c r="U4504" s="21">
        <v>15913</v>
      </c>
      <c r="V4504" s="21">
        <v>190951</v>
      </c>
      <c r="W4504" s="34">
        <v>38180</v>
      </c>
      <c r="X4504" s="34">
        <v>51284</v>
      </c>
      <c r="Y4504" s="109"/>
      <c r="Z4504" s="70" t="s">
        <v>4927</v>
      </c>
      <c r="AA4504" s="20" t="s">
        <v>5160</v>
      </c>
      <c r="AB4504" s="113" t="s">
        <v>6036</v>
      </c>
      <c r="AC4504" s="19"/>
      <c r="AD4504" s="22"/>
      <c r="AE4504" s="34">
        <v>41395</v>
      </c>
    </row>
    <row r="4505" spans="2:31" x14ac:dyDescent="0.2">
      <c r="B4505" s="14" t="s">
        <v>7083</v>
      </c>
      <c r="C4505" s="33" t="s">
        <v>7082</v>
      </c>
      <c r="D4505" s="16" t="s">
        <v>7079</v>
      </c>
      <c r="E4505" s="103" t="s">
        <v>26</v>
      </c>
      <c r="F4505" s="18" t="s">
        <v>26</v>
      </c>
      <c r="G4505" s="111" t="s">
        <v>590</v>
      </c>
      <c r="H4505" s="102" t="s">
        <v>4928</v>
      </c>
      <c r="I4505" s="21">
        <v>10241493</v>
      </c>
      <c r="J4505" s="71">
        <v>99.143000000000001</v>
      </c>
      <c r="K4505" s="21">
        <v>10055083</v>
      </c>
      <c r="L4505" s="21">
        <v>10142000</v>
      </c>
      <c r="M4505" s="21">
        <v>10115717</v>
      </c>
      <c r="N4505" s="21"/>
      <c r="O4505" s="21">
        <v>-26283</v>
      </c>
      <c r="P4505" s="21"/>
      <c r="Q4505" s="21"/>
      <c r="R4505" s="22">
        <v>5.61</v>
      </c>
      <c r="S4505" s="22">
        <v>5.3769999999999998</v>
      </c>
      <c r="T4505" s="20" t="s">
        <v>5189</v>
      </c>
      <c r="U4505" s="21">
        <v>47414</v>
      </c>
      <c r="V4505" s="21">
        <v>568966</v>
      </c>
      <c r="W4505" s="34">
        <v>38180</v>
      </c>
      <c r="X4505" s="34">
        <v>51284</v>
      </c>
      <c r="Y4505" s="109"/>
      <c r="Z4505" s="70" t="s">
        <v>4927</v>
      </c>
      <c r="AA4505" s="20" t="s">
        <v>5160</v>
      </c>
      <c r="AB4505" s="113" t="s">
        <v>6036</v>
      </c>
      <c r="AC4505" s="19"/>
      <c r="AD4505" s="22"/>
      <c r="AE4505" s="34">
        <v>41487</v>
      </c>
    </row>
    <row r="4506" spans="2:31" x14ac:dyDescent="0.2">
      <c r="B4506" s="14" t="s">
        <v>7081</v>
      </c>
      <c r="C4506" s="33" t="s">
        <v>7080</v>
      </c>
      <c r="D4506" s="16" t="s">
        <v>7079</v>
      </c>
      <c r="E4506" s="103" t="s">
        <v>26</v>
      </c>
      <c r="F4506" s="18" t="s">
        <v>26</v>
      </c>
      <c r="G4506" s="111" t="s">
        <v>590</v>
      </c>
      <c r="H4506" s="102" t="s">
        <v>5570</v>
      </c>
      <c r="I4506" s="21">
        <v>4275696</v>
      </c>
      <c r="J4506" s="71">
        <v>98.43</v>
      </c>
      <c r="K4506" s="21">
        <v>4169495</v>
      </c>
      <c r="L4506" s="21">
        <v>4236000</v>
      </c>
      <c r="M4506" s="21">
        <v>4225774</v>
      </c>
      <c r="N4506" s="21"/>
      <c r="O4506" s="21">
        <v>-10226</v>
      </c>
      <c r="P4506" s="21"/>
      <c r="Q4506" s="21"/>
      <c r="R4506" s="22">
        <v>5.76</v>
      </c>
      <c r="S4506" s="22">
        <v>5.5490000000000004</v>
      </c>
      <c r="T4506" s="20" t="s">
        <v>5189</v>
      </c>
      <c r="U4506" s="21">
        <v>20333</v>
      </c>
      <c r="V4506" s="21">
        <v>243994</v>
      </c>
      <c r="W4506" s="34">
        <v>38180</v>
      </c>
      <c r="X4506" s="34">
        <v>51284</v>
      </c>
      <c r="Y4506" s="109"/>
      <c r="Z4506" s="70" t="s">
        <v>4927</v>
      </c>
      <c r="AA4506" s="20" t="s">
        <v>5160</v>
      </c>
      <c r="AB4506" s="113" t="s">
        <v>6036</v>
      </c>
      <c r="AC4506" s="19"/>
      <c r="AD4506" s="22"/>
      <c r="AE4506" s="34">
        <v>41518</v>
      </c>
    </row>
    <row r="4507" spans="2:31" x14ac:dyDescent="0.2">
      <c r="B4507" s="14" t="s">
        <v>7078</v>
      </c>
      <c r="C4507" s="33" t="s">
        <v>7077</v>
      </c>
      <c r="D4507" s="16" t="s">
        <v>7076</v>
      </c>
      <c r="E4507" s="103" t="s">
        <v>26</v>
      </c>
      <c r="F4507" s="18" t="s">
        <v>5793</v>
      </c>
      <c r="G4507" s="111" t="s">
        <v>590</v>
      </c>
      <c r="H4507" s="102" t="s">
        <v>503</v>
      </c>
      <c r="I4507" s="21">
        <v>1380169</v>
      </c>
      <c r="J4507" s="71">
        <v>4.0199999999999996</v>
      </c>
      <c r="K4507" s="21">
        <v>522600</v>
      </c>
      <c r="L4507" s="21">
        <v>13000000</v>
      </c>
      <c r="M4507" s="21">
        <v>522600</v>
      </c>
      <c r="N4507" s="21">
        <v>54048</v>
      </c>
      <c r="O4507" s="21">
        <v>-92859</v>
      </c>
      <c r="P4507" s="21">
        <v>121090</v>
      </c>
      <c r="Q4507" s="21"/>
      <c r="R4507" s="22">
        <v>0.76</v>
      </c>
      <c r="S4507" s="22">
        <v>0.92300000000000004</v>
      </c>
      <c r="T4507" s="20" t="s">
        <v>5189</v>
      </c>
      <c r="U4507" s="21">
        <v>1646</v>
      </c>
      <c r="V4507" s="21">
        <v>104557</v>
      </c>
      <c r="W4507" s="34">
        <v>39177</v>
      </c>
      <c r="X4507" s="34">
        <v>55818</v>
      </c>
      <c r="Y4507" s="109"/>
      <c r="Z4507" s="70" t="s">
        <v>5188</v>
      </c>
      <c r="AA4507" s="20" t="s">
        <v>26</v>
      </c>
      <c r="AB4507" s="113" t="s">
        <v>6036</v>
      </c>
      <c r="AC4507" s="19"/>
      <c r="AD4507" s="22"/>
      <c r="AE4507" s="34">
        <v>48330</v>
      </c>
    </row>
    <row r="4508" spans="2:31" x14ac:dyDescent="0.2">
      <c r="B4508" s="14" t="s">
        <v>7075</v>
      </c>
      <c r="C4508" s="33" t="s">
        <v>7074</v>
      </c>
      <c r="D4508" s="16" t="s">
        <v>7042</v>
      </c>
      <c r="E4508" s="103" t="s">
        <v>26</v>
      </c>
      <c r="F4508" s="18" t="s">
        <v>26</v>
      </c>
      <c r="G4508" s="111" t="s">
        <v>6685</v>
      </c>
      <c r="H4508" s="102" t="s">
        <v>611</v>
      </c>
      <c r="I4508" s="21">
        <v>42798</v>
      </c>
      <c r="J4508" s="71">
        <v>0.113</v>
      </c>
      <c r="K4508" s="21">
        <v>8088</v>
      </c>
      <c r="L4508" s="21"/>
      <c r="M4508" s="21">
        <v>39946</v>
      </c>
      <c r="N4508" s="21"/>
      <c r="O4508" s="21">
        <v>21317</v>
      </c>
      <c r="P4508" s="21">
        <v>17219</v>
      </c>
      <c r="Q4508" s="21"/>
      <c r="R4508" s="22">
        <v>1.369</v>
      </c>
      <c r="S4508" s="22">
        <v>320.45999999999998</v>
      </c>
      <c r="T4508" s="20" t="s">
        <v>5189</v>
      </c>
      <c r="U4508" s="21">
        <v>8149</v>
      </c>
      <c r="V4508" s="21">
        <v>102654</v>
      </c>
      <c r="W4508" s="34">
        <v>37433</v>
      </c>
      <c r="X4508" s="34">
        <v>49137</v>
      </c>
      <c r="Y4508" s="109"/>
      <c r="Z4508" s="70" t="s">
        <v>4927</v>
      </c>
      <c r="AA4508" s="20" t="s">
        <v>4926</v>
      </c>
      <c r="AB4508" s="113" t="s">
        <v>6036</v>
      </c>
      <c r="AC4508" s="19"/>
      <c r="AD4508" s="22"/>
      <c r="AE4508" s="34">
        <v>43647</v>
      </c>
    </row>
    <row r="4509" spans="2:31" x14ac:dyDescent="0.2">
      <c r="B4509" s="14" t="s">
        <v>7073</v>
      </c>
      <c r="C4509" s="33" t="s">
        <v>7072</v>
      </c>
      <c r="D4509" s="16" t="s">
        <v>7042</v>
      </c>
      <c r="E4509" s="103" t="s">
        <v>26</v>
      </c>
      <c r="F4509" s="18" t="s">
        <v>26</v>
      </c>
      <c r="G4509" s="111" t="s">
        <v>590</v>
      </c>
      <c r="H4509" s="102" t="s">
        <v>4511</v>
      </c>
      <c r="I4509" s="21">
        <v>1346332</v>
      </c>
      <c r="J4509" s="71">
        <v>100.217</v>
      </c>
      <c r="K4509" s="21">
        <v>1341944</v>
      </c>
      <c r="L4509" s="21">
        <v>1339045</v>
      </c>
      <c r="M4509" s="21">
        <v>1337290</v>
      </c>
      <c r="N4509" s="21"/>
      <c r="O4509" s="21">
        <v>-1756</v>
      </c>
      <c r="P4509" s="21"/>
      <c r="Q4509" s="21"/>
      <c r="R4509" s="22">
        <v>4.8920000000000003</v>
      </c>
      <c r="S4509" s="22">
        <v>4.8310000000000004</v>
      </c>
      <c r="T4509" s="20" t="s">
        <v>5189</v>
      </c>
      <c r="U4509" s="21">
        <v>5459</v>
      </c>
      <c r="V4509" s="21">
        <v>65506</v>
      </c>
      <c r="W4509" s="34">
        <v>38100</v>
      </c>
      <c r="X4509" s="34">
        <v>51909</v>
      </c>
      <c r="Y4509" s="109"/>
      <c r="Z4509" s="70" t="s">
        <v>4927</v>
      </c>
      <c r="AA4509" s="20" t="s">
        <v>4926</v>
      </c>
      <c r="AB4509" s="113" t="s">
        <v>6036</v>
      </c>
      <c r="AC4509" s="19"/>
      <c r="AD4509" s="22"/>
      <c r="AE4509" s="34">
        <v>41334</v>
      </c>
    </row>
    <row r="4510" spans="2:31" x14ac:dyDescent="0.2">
      <c r="B4510" s="14" t="s">
        <v>7071</v>
      </c>
      <c r="C4510" s="33" t="s">
        <v>7070</v>
      </c>
      <c r="D4510" s="16" t="s">
        <v>7067</v>
      </c>
      <c r="E4510" s="103" t="s">
        <v>26</v>
      </c>
      <c r="F4510" s="18" t="s">
        <v>26</v>
      </c>
      <c r="G4510" s="111" t="s">
        <v>590</v>
      </c>
      <c r="H4510" s="102" t="s">
        <v>4511</v>
      </c>
      <c r="I4510" s="21">
        <v>9748051</v>
      </c>
      <c r="J4510" s="71">
        <v>105.18</v>
      </c>
      <c r="K4510" s="21">
        <v>11070174</v>
      </c>
      <c r="L4510" s="21">
        <v>10525000</v>
      </c>
      <c r="M4510" s="21">
        <v>10314836</v>
      </c>
      <c r="N4510" s="21"/>
      <c r="O4510" s="21">
        <v>139743</v>
      </c>
      <c r="P4510" s="21"/>
      <c r="Q4510" s="21"/>
      <c r="R4510" s="22">
        <v>5.28</v>
      </c>
      <c r="S4510" s="22">
        <v>6.8719999999999999</v>
      </c>
      <c r="T4510" s="20" t="s">
        <v>5189</v>
      </c>
      <c r="U4510" s="21">
        <v>46310</v>
      </c>
      <c r="V4510" s="21">
        <v>555720</v>
      </c>
      <c r="W4510" s="34">
        <v>39518</v>
      </c>
      <c r="X4510" s="34">
        <v>51909</v>
      </c>
      <c r="Y4510" s="109"/>
      <c r="Z4510" s="70" t="s">
        <v>4927</v>
      </c>
      <c r="AA4510" s="20" t="s">
        <v>4926</v>
      </c>
      <c r="AB4510" s="113" t="s">
        <v>6036</v>
      </c>
      <c r="AC4510" s="19"/>
      <c r="AD4510" s="22"/>
      <c r="AE4510" s="34">
        <v>41730</v>
      </c>
    </row>
    <row r="4511" spans="2:31" x14ac:dyDescent="0.2">
      <c r="B4511" s="14" t="s">
        <v>7069</v>
      </c>
      <c r="C4511" s="33" t="s">
        <v>7068</v>
      </c>
      <c r="D4511" s="16" t="s">
        <v>7067</v>
      </c>
      <c r="E4511" s="103" t="s">
        <v>26</v>
      </c>
      <c r="F4511" s="18" t="s">
        <v>26</v>
      </c>
      <c r="G4511" s="111" t="s">
        <v>590</v>
      </c>
      <c r="H4511" s="102" t="s">
        <v>4511</v>
      </c>
      <c r="I4511" s="21">
        <v>2733679</v>
      </c>
      <c r="J4511" s="71">
        <v>98.968000000000004</v>
      </c>
      <c r="K4511" s="21">
        <v>2690679</v>
      </c>
      <c r="L4511" s="21">
        <v>2718750</v>
      </c>
      <c r="M4511" s="21">
        <v>2717415</v>
      </c>
      <c r="N4511" s="21"/>
      <c r="O4511" s="21">
        <v>-1731</v>
      </c>
      <c r="P4511" s="21"/>
      <c r="Q4511" s="21"/>
      <c r="R4511" s="22">
        <v>5.32</v>
      </c>
      <c r="S4511" s="22">
        <v>5.2850000000000001</v>
      </c>
      <c r="T4511" s="20" t="s">
        <v>5189</v>
      </c>
      <c r="U4511" s="21">
        <v>12053</v>
      </c>
      <c r="V4511" s="21">
        <v>144638</v>
      </c>
      <c r="W4511" s="34">
        <v>38100</v>
      </c>
      <c r="X4511" s="34">
        <v>51909</v>
      </c>
      <c r="Y4511" s="109"/>
      <c r="Z4511" s="70" t="s">
        <v>4927</v>
      </c>
      <c r="AA4511" s="20" t="s">
        <v>4926</v>
      </c>
      <c r="AB4511" s="113" t="s">
        <v>6036</v>
      </c>
      <c r="AC4511" s="19"/>
      <c r="AD4511" s="22"/>
      <c r="AE4511" s="34">
        <v>41730</v>
      </c>
    </row>
    <row r="4512" spans="2:31" x14ac:dyDescent="0.2">
      <c r="B4512" s="14" t="s">
        <v>7066</v>
      </c>
      <c r="C4512" s="33" t="s">
        <v>7065</v>
      </c>
      <c r="D4512" s="16" t="s">
        <v>7042</v>
      </c>
      <c r="E4512" s="103" t="s">
        <v>26</v>
      </c>
      <c r="F4512" s="18" t="s">
        <v>26</v>
      </c>
      <c r="G4512" s="111" t="s">
        <v>6685</v>
      </c>
      <c r="H4512" s="102" t="s">
        <v>611</v>
      </c>
      <c r="I4512" s="21">
        <v>839622</v>
      </c>
      <c r="J4512" s="71">
        <v>0.51900000000000002</v>
      </c>
      <c r="K4512" s="21">
        <v>454162</v>
      </c>
      <c r="L4512" s="21"/>
      <c r="M4512" s="21">
        <v>481085</v>
      </c>
      <c r="N4512" s="21"/>
      <c r="O4512" s="21">
        <v>-318447</v>
      </c>
      <c r="P4512" s="21"/>
      <c r="Q4512" s="21"/>
      <c r="R4512" s="22">
        <v>0.44900000000000001</v>
      </c>
      <c r="S4512" s="22">
        <v>18.396999999999998</v>
      </c>
      <c r="T4512" s="20" t="s">
        <v>5189</v>
      </c>
      <c r="U4512" s="21">
        <v>32734</v>
      </c>
      <c r="V4512" s="21">
        <v>462425</v>
      </c>
      <c r="W4512" s="34">
        <v>38490</v>
      </c>
      <c r="X4512" s="34">
        <v>51909</v>
      </c>
      <c r="Y4512" s="109"/>
      <c r="Z4512" s="70" t="s">
        <v>4927</v>
      </c>
      <c r="AA4512" s="20" t="s">
        <v>4926</v>
      </c>
      <c r="AB4512" s="113" t="s">
        <v>6036</v>
      </c>
      <c r="AC4512" s="19"/>
      <c r="AD4512" s="22"/>
      <c r="AE4512" s="34">
        <v>45292</v>
      </c>
    </row>
    <row r="4513" spans="2:31" x14ac:dyDescent="0.2">
      <c r="B4513" s="14" t="s">
        <v>7064</v>
      </c>
      <c r="C4513" s="33" t="s">
        <v>7063</v>
      </c>
      <c r="D4513" s="16" t="s">
        <v>7042</v>
      </c>
      <c r="E4513" s="103" t="s">
        <v>26</v>
      </c>
      <c r="F4513" s="18" t="s">
        <v>26</v>
      </c>
      <c r="G4513" s="111" t="s">
        <v>590</v>
      </c>
      <c r="H4513" s="102" t="s">
        <v>4511</v>
      </c>
      <c r="I4513" s="21">
        <v>7164850</v>
      </c>
      <c r="J4513" s="71">
        <v>102.501</v>
      </c>
      <c r="K4513" s="21">
        <v>7304193</v>
      </c>
      <c r="L4513" s="21">
        <v>7126000</v>
      </c>
      <c r="M4513" s="21">
        <v>7121839</v>
      </c>
      <c r="N4513" s="21"/>
      <c r="O4513" s="21">
        <v>-4161</v>
      </c>
      <c r="P4513" s="21"/>
      <c r="Q4513" s="21"/>
      <c r="R4513" s="22">
        <v>4.6150000000000002</v>
      </c>
      <c r="S4513" s="22">
        <v>4.5659999999999998</v>
      </c>
      <c r="T4513" s="20" t="s">
        <v>5189</v>
      </c>
      <c r="U4513" s="21">
        <v>27405</v>
      </c>
      <c r="V4513" s="21">
        <v>328865</v>
      </c>
      <c r="W4513" s="34">
        <v>38247</v>
      </c>
      <c r="X4513" s="34">
        <v>50994</v>
      </c>
      <c r="Y4513" s="109"/>
      <c r="Z4513" s="70" t="s">
        <v>4927</v>
      </c>
      <c r="AA4513" s="20" t="s">
        <v>4926</v>
      </c>
      <c r="AB4513" s="113" t="s">
        <v>6036</v>
      </c>
      <c r="AC4513" s="19"/>
      <c r="AD4513" s="22"/>
      <c r="AE4513" s="34">
        <v>41730</v>
      </c>
    </row>
    <row r="4514" spans="2:31" x14ac:dyDescent="0.2">
      <c r="B4514" s="14" t="s">
        <v>7062</v>
      </c>
      <c r="C4514" s="33" t="s">
        <v>7061</v>
      </c>
      <c r="D4514" s="16" t="s">
        <v>7042</v>
      </c>
      <c r="E4514" s="103" t="s">
        <v>26</v>
      </c>
      <c r="F4514" s="18" t="s">
        <v>26</v>
      </c>
      <c r="G4514" s="111" t="s">
        <v>6685</v>
      </c>
      <c r="H4514" s="102" t="s">
        <v>611</v>
      </c>
      <c r="I4514" s="21">
        <v>1279833</v>
      </c>
      <c r="J4514" s="71">
        <v>1.0549999999999999</v>
      </c>
      <c r="K4514" s="21">
        <v>673617</v>
      </c>
      <c r="L4514" s="21"/>
      <c r="M4514" s="21">
        <v>776927</v>
      </c>
      <c r="N4514" s="21"/>
      <c r="O4514" s="21">
        <v>-379975</v>
      </c>
      <c r="P4514" s="21"/>
      <c r="Q4514" s="21"/>
      <c r="R4514" s="22">
        <v>0.84899999999999998</v>
      </c>
      <c r="S4514" s="22">
        <v>16.414999999999999</v>
      </c>
      <c r="T4514" s="20" t="s">
        <v>5189</v>
      </c>
      <c r="U4514" s="21">
        <v>45153</v>
      </c>
      <c r="V4514" s="21">
        <v>611731</v>
      </c>
      <c r="W4514" s="34">
        <v>38247</v>
      </c>
      <c r="X4514" s="34">
        <v>50994</v>
      </c>
      <c r="Y4514" s="109"/>
      <c r="Z4514" s="70" t="s">
        <v>4927</v>
      </c>
      <c r="AA4514" s="20" t="s">
        <v>4926</v>
      </c>
      <c r="AB4514" s="113" t="s">
        <v>6036</v>
      </c>
      <c r="AC4514" s="19"/>
      <c r="AD4514" s="22"/>
      <c r="AE4514" s="34">
        <v>45536</v>
      </c>
    </row>
    <row r="4515" spans="2:31" x14ac:dyDescent="0.2">
      <c r="B4515" s="14" t="s">
        <v>7060</v>
      </c>
      <c r="C4515" s="33" t="s">
        <v>7059</v>
      </c>
      <c r="D4515" s="16" t="s">
        <v>7042</v>
      </c>
      <c r="E4515" s="103" t="s">
        <v>26</v>
      </c>
      <c r="F4515" s="18" t="s">
        <v>26</v>
      </c>
      <c r="G4515" s="111" t="s">
        <v>6685</v>
      </c>
      <c r="H4515" s="102" t="s">
        <v>323</v>
      </c>
      <c r="I4515" s="21">
        <v>614899</v>
      </c>
      <c r="J4515" s="71">
        <v>4.1000000000000002E-2</v>
      </c>
      <c r="K4515" s="21">
        <v>24843</v>
      </c>
      <c r="L4515" s="21"/>
      <c r="M4515" s="21">
        <v>24803</v>
      </c>
      <c r="N4515" s="21"/>
      <c r="O4515" s="21">
        <v>-173883</v>
      </c>
      <c r="P4515" s="21"/>
      <c r="Q4515" s="21"/>
      <c r="R4515" s="22">
        <v>0.249</v>
      </c>
      <c r="S4515" s="22">
        <v>5.42</v>
      </c>
      <c r="T4515" s="20" t="s">
        <v>5189</v>
      </c>
      <c r="U4515" s="21">
        <v>12495</v>
      </c>
      <c r="V4515" s="21">
        <v>200594</v>
      </c>
      <c r="W4515" s="34">
        <v>39430</v>
      </c>
      <c r="X4515" s="34">
        <v>52121</v>
      </c>
      <c r="Y4515" s="109"/>
      <c r="Z4515" s="70" t="s">
        <v>4927</v>
      </c>
      <c r="AA4515" s="20" t="s">
        <v>4926</v>
      </c>
      <c r="AB4515" s="113" t="s">
        <v>6036</v>
      </c>
      <c r="AC4515" s="19"/>
      <c r="AD4515" s="22"/>
      <c r="AE4515" s="34">
        <v>41334</v>
      </c>
    </row>
    <row r="4516" spans="2:31" x14ac:dyDescent="0.2">
      <c r="B4516" s="14" t="s">
        <v>7058</v>
      </c>
      <c r="C4516" s="33" t="s">
        <v>7057</v>
      </c>
      <c r="D4516" s="16" t="s">
        <v>7042</v>
      </c>
      <c r="E4516" s="103" t="s">
        <v>26</v>
      </c>
      <c r="F4516" s="18" t="s">
        <v>26</v>
      </c>
      <c r="G4516" s="111" t="s">
        <v>590</v>
      </c>
      <c r="H4516" s="102" t="s">
        <v>4511</v>
      </c>
      <c r="I4516" s="21">
        <v>19924996</v>
      </c>
      <c r="J4516" s="71">
        <v>100.29</v>
      </c>
      <c r="K4516" s="21">
        <v>19936254</v>
      </c>
      <c r="L4516" s="21">
        <v>19878665</v>
      </c>
      <c r="M4516" s="21">
        <v>19854252</v>
      </c>
      <c r="N4516" s="21"/>
      <c r="O4516" s="21">
        <v>-21333</v>
      </c>
      <c r="P4516" s="21"/>
      <c r="Q4516" s="21"/>
      <c r="R4516" s="22">
        <v>4.6740000000000004</v>
      </c>
      <c r="S4516" s="22">
        <v>4.6689999999999996</v>
      </c>
      <c r="T4516" s="20" t="s">
        <v>5189</v>
      </c>
      <c r="U4516" s="21">
        <v>77427</v>
      </c>
      <c r="V4516" s="21">
        <v>929552</v>
      </c>
      <c r="W4516" s="34">
        <v>38898</v>
      </c>
      <c r="X4516" s="34">
        <v>52394</v>
      </c>
      <c r="Y4516" s="109"/>
      <c r="Z4516" s="70" t="s">
        <v>4927</v>
      </c>
      <c r="AA4516" s="20" t="s">
        <v>4926</v>
      </c>
      <c r="AB4516" s="113" t="s">
        <v>6036</v>
      </c>
      <c r="AC4516" s="19"/>
      <c r="AD4516" s="22"/>
      <c r="AE4516" s="34">
        <v>41426</v>
      </c>
    </row>
    <row r="4517" spans="2:31" x14ac:dyDescent="0.2">
      <c r="B4517" s="14" t="s">
        <v>7056</v>
      </c>
      <c r="C4517" s="33" t="s">
        <v>7055</v>
      </c>
      <c r="D4517" s="16" t="s">
        <v>7042</v>
      </c>
      <c r="E4517" s="103" t="s">
        <v>26</v>
      </c>
      <c r="F4517" s="18" t="s">
        <v>26</v>
      </c>
      <c r="G4517" s="111" t="s">
        <v>6685</v>
      </c>
      <c r="H4517" s="102" t="s">
        <v>323</v>
      </c>
      <c r="I4517" s="21">
        <v>612262</v>
      </c>
      <c r="J4517" s="71">
        <v>0.28199999999999997</v>
      </c>
      <c r="K4517" s="21">
        <v>503249</v>
      </c>
      <c r="L4517" s="21"/>
      <c r="M4517" s="21">
        <v>521775</v>
      </c>
      <c r="N4517" s="21"/>
      <c r="O4517" s="21">
        <v>-1190131</v>
      </c>
      <c r="P4517" s="21">
        <v>27221</v>
      </c>
      <c r="Q4517" s="21"/>
      <c r="R4517" s="22">
        <v>0.63200000000000001</v>
      </c>
      <c r="S4517" s="22">
        <v>0.627</v>
      </c>
      <c r="T4517" s="20" t="s">
        <v>5189</v>
      </c>
      <c r="U4517" s="21">
        <v>93928</v>
      </c>
      <c r="V4517" s="21">
        <v>1312734</v>
      </c>
      <c r="W4517" s="34">
        <v>39476</v>
      </c>
      <c r="X4517" s="34">
        <v>52394</v>
      </c>
      <c r="Y4517" s="109"/>
      <c r="Z4517" s="70" t="s">
        <v>4927</v>
      </c>
      <c r="AA4517" s="20" t="s">
        <v>4926</v>
      </c>
      <c r="AB4517" s="113" t="s">
        <v>6036</v>
      </c>
      <c r="AC4517" s="19"/>
      <c r="AD4517" s="22"/>
      <c r="AE4517" s="34">
        <v>41426</v>
      </c>
    </row>
    <row r="4518" spans="2:31" x14ac:dyDescent="0.2">
      <c r="B4518" s="14" t="s">
        <v>7054</v>
      </c>
      <c r="C4518" s="33" t="s">
        <v>7053</v>
      </c>
      <c r="D4518" s="16" t="s">
        <v>7042</v>
      </c>
      <c r="E4518" s="103" t="s">
        <v>26</v>
      </c>
      <c r="F4518" s="18" t="s">
        <v>26</v>
      </c>
      <c r="G4518" s="111" t="s">
        <v>6685</v>
      </c>
      <c r="H4518" s="102" t="s">
        <v>323</v>
      </c>
      <c r="I4518" s="21">
        <v>2793136</v>
      </c>
      <c r="J4518" s="71">
        <v>0.17299999999999999</v>
      </c>
      <c r="K4518" s="21">
        <v>507471</v>
      </c>
      <c r="L4518" s="21"/>
      <c r="M4518" s="21">
        <v>419541</v>
      </c>
      <c r="N4518" s="21"/>
      <c r="O4518" s="21">
        <v>-522161</v>
      </c>
      <c r="P4518" s="21"/>
      <c r="Q4518" s="21"/>
      <c r="R4518" s="22">
        <v>0.20300000000000001</v>
      </c>
      <c r="S4518" s="22">
        <v>10.536</v>
      </c>
      <c r="T4518" s="20" t="s">
        <v>5189</v>
      </c>
      <c r="U4518" s="21">
        <v>49571</v>
      </c>
      <c r="V4518" s="21">
        <v>749238</v>
      </c>
      <c r="W4518" s="34">
        <v>39430</v>
      </c>
      <c r="X4518" s="34">
        <v>50598</v>
      </c>
      <c r="Y4518" s="109"/>
      <c r="Z4518" s="70" t="s">
        <v>4927</v>
      </c>
      <c r="AA4518" s="20" t="s">
        <v>4926</v>
      </c>
      <c r="AB4518" s="113" t="s">
        <v>6036</v>
      </c>
      <c r="AC4518" s="19"/>
      <c r="AD4518" s="22"/>
      <c r="AE4518" s="34">
        <v>41487</v>
      </c>
    </row>
    <row r="4519" spans="2:31" x14ac:dyDescent="0.2">
      <c r="B4519" s="14" t="s">
        <v>7052</v>
      </c>
      <c r="C4519" s="33" t="s">
        <v>7051</v>
      </c>
      <c r="D4519" s="16" t="s">
        <v>7042</v>
      </c>
      <c r="E4519" s="103" t="s">
        <v>26</v>
      </c>
      <c r="F4519" s="18" t="s">
        <v>26</v>
      </c>
      <c r="G4519" s="111" t="s">
        <v>590</v>
      </c>
      <c r="H4519" s="102" t="s">
        <v>4511</v>
      </c>
      <c r="I4519" s="21">
        <v>9627963</v>
      </c>
      <c r="J4519" s="71">
        <v>111.624</v>
      </c>
      <c r="K4519" s="21">
        <v>11259543</v>
      </c>
      <c r="L4519" s="21">
        <v>10087000</v>
      </c>
      <c r="M4519" s="21">
        <v>9884008</v>
      </c>
      <c r="N4519" s="21"/>
      <c r="O4519" s="21">
        <v>70379</v>
      </c>
      <c r="P4519" s="21"/>
      <c r="Q4519" s="21"/>
      <c r="R4519" s="22">
        <v>5.2910000000000004</v>
      </c>
      <c r="S4519" s="22">
        <v>6.1550000000000002</v>
      </c>
      <c r="T4519" s="20" t="s">
        <v>5189</v>
      </c>
      <c r="U4519" s="21">
        <v>44475</v>
      </c>
      <c r="V4519" s="21">
        <v>533703</v>
      </c>
      <c r="W4519" s="34">
        <v>39706</v>
      </c>
      <c r="X4519" s="34">
        <v>52608</v>
      </c>
      <c r="Y4519" s="109"/>
      <c r="Z4519" s="70" t="s">
        <v>4927</v>
      </c>
      <c r="AA4519" s="20" t="s">
        <v>4926</v>
      </c>
      <c r="AB4519" s="113" t="s">
        <v>6036</v>
      </c>
      <c r="AC4519" s="19"/>
      <c r="AD4519" s="22"/>
      <c r="AE4519" s="34">
        <v>42339</v>
      </c>
    </row>
    <row r="4520" spans="2:31" x14ac:dyDescent="0.2">
      <c r="B4520" s="14" t="s">
        <v>7050</v>
      </c>
      <c r="C4520" s="33" t="s">
        <v>7049</v>
      </c>
      <c r="D4520" s="16" t="s">
        <v>7042</v>
      </c>
      <c r="E4520" s="103" t="s">
        <v>5057</v>
      </c>
      <c r="F4520" s="18" t="s">
        <v>26</v>
      </c>
      <c r="G4520" s="111" t="s">
        <v>590</v>
      </c>
      <c r="H4520" s="102" t="s">
        <v>4511</v>
      </c>
      <c r="I4520" s="21">
        <v>10302305</v>
      </c>
      <c r="J4520" s="71">
        <v>110.515</v>
      </c>
      <c r="K4520" s="21">
        <v>10498935</v>
      </c>
      <c r="L4520" s="21">
        <v>9500000</v>
      </c>
      <c r="M4520" s="21">
        <v>10121578</v>
      </c>
      <c r="N4520" s="21"/>
      <c r="O4520" s="21">
        <v>-180727</v>
      </c>
      <c r="P4520" s="21"/>
      <c r="Q4520" s="21"/>
      <c r="R4520" s="22">
        <v>5.3109999999999999</v>
      </c>
      <c r="S4520" s="22">
        <v>3.0249999999999999</v>
      </c>
      <c r="T4520" s="20" t="s">
        <v>5189</v>
      </c>
      <c r="U4520" s="21">
        <v>42042</v>
      </c>
      <c r="V4520" s="21">
        <v>425048</v>
      </c>
      <c r="W4520" s="34">
        <v>40945</v>
      </c>
      <c r="X4520" s="34">
        <v>52608</v>
      </c>
      <c r="Y4520" s="109"/>
      <c r="Z4520" s="70" t="s">
        <v>4927</v>
      </c>
      <c r="AA4520" s="20" t="s">
        <v>4926</v>
      </c>
      <c r="AB4520" s="113" t="s">
        <v>6036</v>
      </c>
      <c r="AC4520" s="19"/>
      <c r="AD4520" s="22"/>
      <c r="AE4520" s="34">
        <v>42339</v>
      </c>
    </row>
    <row r="4521" spans="2:31" x14ac:dyDescent="0.2">
      <c r="B4521" s="14" t="s">
        <v>7048</v>
      </c>
      <c r="C4521" s="33" t="s">
        <v>7047</v>
      </c>
      <c r="D4521" s="16" t="s">
        <v>7042</v>
      </c>
      <c r="E4521" s="103" t="s">
        <v>26</v>
      </c>
      <c r="F4521" s="18" t="s">
        <v>26</v>
      </c>
      <c r="G4521" s="111" t="s">
        <v>590</v>
      </c>
      <c r="H4521" s="102" t="s">
        <v>4511</v>
      </c>
      <c r="I4521" s="21">
        <v>7732814</v>
      </c>
      <c r="J4521" s="71">
        <v>103.83799999999999</v>
      </c>
      <c r="K4521" s="21">
        <v>7853831</v>
      </c>
      <c r="L4521" s="21">
        <v>7563521</v>
      </c>
      <c r="M4521" s="21">
        <v>7593031</v>
      </c>
      <c r="N4521" s="21"/>
      <c r="O4521" s="21">
        <v>28326</v>
      </c>
      <c r="P4521" s="21"/>
      <c r="Q4521" s="21"/>
      <c r="R4521" s="22">
        <v>5.7560000000000002</v>
      </c>
      <c r="S4521" s="22">
        <v>5.3440000000000003</v>
      </c>
      <c r="T4521" s="20" t="s">
        <v>5189</v>
      </c>
      <c r="U4521" s="21">
        <v>36280</v>
      </c>
      <c r="V4521" s="21">
        <v>435356</v>
      </c>
      <c r="W4521" s="34">
        <v>39134</v>
      </c>
      <c r="X4521" s="34">
        <v>52455</v>
      </c>
      <c r="Y4521" s="109"/>
      <c r="Z4521" s="70" t="s">
        <v>4927</v>
      </c>
      <c r="AA4521" s="20" t="s">
        <v>4926</v>
      </c>
      <c r="AB4521" s="113" t="s">
        <v>6036</v>
      </c>
      <c r="AC4521" s="19"/>
      <c r="AD4521" s="22"/>
      <c r="AE4521" s="34">
        <v>41699</v>
      </c>
    </row>
    <row r="4522" spans="2:31" x14ac:dyDescent="0.2">
      <c r="B4522" s="14" t="s">
        <v>7046</v>
      </c>
      <c r="C4522" s="33" t="s">
        <v>7045</v>
      </c>
      <c r="D4522" s="16" t="s">
        <v>7042</v>
      </c>
      <c r="E4522" s="103" t="s">
        <v>26</v>
      </c>
      <c r="F4522" s="18" t="s">
        <v>26</v>
      </c>
      <c r="G4522" s="111" t="s">
        <v>590</v>
      </c>
      <c r="H4522" s="102" t="s">
        <v>4511</v>
      </c>
      <c r="I4522" s="21">
        <v>9471602</v>
      </c>
      <c r="J4522" s="71">
        <v>96.45</v>
      </c>
      <c r="K4522" s="21">
        <v>10609500</v>
      </c>
      <c r="L4522" s="21">
        <v>11000000</v>
      </c>
      <c r="M4522" s="21">
        <v>10229688</v>
      </c>
      <c r="N4522" s="21"/>
      <c r="O4522" s="21">
        <v>192647</v>
      </c>
      <c r="P4522" s="21"/>
      <c r="Q4522" s="21"/>
      <c r="R4522" s="22">
        <v>5.6840000000000002</v>
      </c>
      <c r="S4522" s="22">
        <v>8.266</v>
      </c>
      <c r="T4522" s="20" t="s">
        <v>5189</v>
      </c>
      <c r="U4522" s="21">
        <v>52100</v>
      </c>
      <c r="V4522" s="21">
        <v>633444</v>
      </c>
      <c r="W4522" s="34">
        <v>39623</v>
      </c>
      <c r="X4522" s="34">
        <v>50902</v>
      </c>
      <c r="Y4522" s="109"/>
      <c r="Z4522" s="70" t="s">
        <v>4927</v>
      </c>
      <c r="AA4522" s="20" t="s">
        <v>4926</v>
      </c>
      <c r="AB4522" s="113" t="s">
        <v>6036</v>
      </c>
      <c r="AC4522" s="19"/>
      <c r="AD4522" s="22"/>
      <c r="AE4522" s="34">
        <v>42491</v>
      </c>
    </row>
    <row r="4523" spans="2:31" x14ac:dyDescent="0.2">
      <c r="B4523" s="14" t="s">
        <v>7044</v>
      </c>
      <c r="C4523" s="33" t="s">
        <v>7043</v>
      </c>
      <c r="D4523" s="16" t="s">
        <v>7042</v>
      </c>
      <c r="E4523" s="103" t="s">
        <v>26</v>
      </c>
      <c r="F4523" s="18" t="s">
        <v>26</v>
      </c>
      <c r="G4523" s="111" t="s">
        <v>590</v>
      </c>
      <c r="H4523" s="102" t="s">
        <v>4511</v>
      </c>
      <c r="I4523" s="21">
        <v>15082184</v>
      </c>
      <c r="J4523" s="71">
        <v>118.35</v>
      </c>
      <c r="K4523" s="21">
        <v>17752515</v>
      </c>
      <c r="L4523" s="21">
        <v>15000000</v>
      </c>
      <c r="M4523" s="21">
        <v>15034870</v>
      </c>
      <c r="N4523" s="21"/>
      <c r="O4523" s="21">
        <v>-7577</v>
      </c>
      <c r="P4523" s="21"/>
      <c r="Q4523" s="21"/>
      <c r="R4523" s="22">
        <v>5.69</v>
      </c>
      <c r="S4523" s="22">
        <v>5.6539999999999999</v>
      </c>
      <c r="T4523" s="20" t="s">
        <v>5189</v>
      </c>
      <c r="U4523" s="21">
        <v>71125</v>
      </c>
      <c r="V4523" s="21">
        <v>853500</v>
      </c>
      <c r="W4523" s="34">
        <v>39589</v>
      </c>
      <c r="X4523" s="34">
        <v>55196</v>
      </c>
      <c r="Y4523" s="109"/>
      <c r="Z4523" s="70" t="s">
        <v>4927</v>
      </c>
      <c r="AA4523" s="20" t="s">
        <v>4926</v>
      </c>
      <c r="AB4523" s="113" t="s">
        <v>6036</v>
      </c>
      <c r="AC4523" s="19"/>
      <c r="AD4523" s="22"/>
      <c r="AE4523" s="34">
        <v>43070</v>
      </c>
    </row>
    <row r="4524" spans="2:31" x14ac:dyDescent="0.2">
      <c r="B4524" s="14" t="s">
        <v>7041</v>
      </c>
      <c r="C4524" s="33" t="s">
        <v>7040</v>
      </c>
      <c r="D4524" s="16" t="s">
        <v>7035</v>
      </c>
      <c r="E4524" s="103" t="s">
        <v>26</v>
      </c>
      <c r="F4524" s="18" t="s">
        <v>26</v>
      </c>
      <c r="G4524" s="111" t="s">
        <v>590</v>
      </c>
      <c r="H4524" s="102" t="s">
        <v>4511</v>
      </c>
      <c r="I4524" s="21">
        <v>4417842</v>
      </c>
      <c r="J4524" s="71">
        <v>65.811000000000007</v>
      </c>
      <c r="K4524" s="21">
        <v>3784150</v>
      </c>
      <c r="L4524" s="21">
        <v>5750000</v>
      </c>
      <c r="M4524" s="21">
        <v>4999090</v>
      </c>
      <c r="N4524" s="21"/>
      <c r="O4524" s="21">
        <v>145187</v>
      </c>
      <c r="P4524" s="21"/>
      <c r="Q4524" s="21"/>
      <c r="R4524" s="22">
        <v>5.5250000000000004</v>
      </c>
      <c r="S4524" s="22">
        <v>9.6929999999999996</v>
      </c>
      <c r="T4524" s="20" t="s">
        <v>5189</v>
      </c>
      <c r="U4524" s="21">
        <v>26474</v>
      </c>
      <c r="V4524" s="21">
        <v>317687</v>
      </c>
      <c r="W4524" s="34">
        <v>39615</v>
      </c>
      <c r="X4524" s="34">
        <v>53520</v>
      </c>
      <c r="Y4524" s="109"/>
      <c r="Z4524" s="70" t="s">
        <v>4927</v>
      </c>
      <c r="AA4524" s="20" t="s">
        <v>4926</v>
      </c>
      <c r="AB4524" s="113" t="s">
        <v>6036</v>
      </c>
      <c r="AC4524" s="19"/>
      <c r="AD4524" s="22"/>
      <c r="AE4524" s="34">
        <v>42767</v>
      </c>
    </row>
    <row r="4525" spans="2:31" x14ac:dyDescent="0.2">
      <c r="B4525" s="14" t="s">
        <v>7039</v>
      </c>
      <c r="C4525" s="33" t="s">
        <v>7038</v>
      </c>
      <c r="D4525" s="16" t="s">
        <v>7035</v>
      </c>
      <c r="E4525" s="103" t="s">
        <v>26</v>
      </c>
      <c r="F4525" s="18" t="s">
        <v>26</v>
      </c>
      <c r="G4525" s="111" t="s">
        <v>590</v>
      </c>
      <c r="H4525" s="102" t="s">
        <v>6696</v>
      </c>
      <c r="I4525" s="21">
        <v>3155233</v>
      </c>
      <c r="J4525" s="71">
        <v>37.341000000000001</v>
      </c>
      <c r="K4525" s="21">
        <v>1563829</v>
      </c>
      <c r="L4525" s="21">
        <v>4188000</v>
      </c>
      <c r="M4525" s="21">
        <v>3334944</v>
      </c>
      <c r="N4525" s="21"/>
      <c r="O4525" s="21">
        <v>-149445</v>
      </c>
      <c r="P4525" s="21"/>
      <c r="Q4525" s="21"/>
      <c r="R4525" s="22">
        <v>5.5540000000000003</v>
      </c>
      <c r="S4525" s="22">
        <v>8.5380000000000003</v>
      </c>
      <c r="T4525" s="20" t="s">
        <v>5189</v>
      </c>
      <c r="U4525" s="21">
        <v>19383</v>
      </c>
      <c r="V4525" s="21">
        <v>232602</v>
      </c>
      <c r="W4525" s="34">
        <v>39615</v>
      </c>
      <c r="X4525" s="34">
        <v>53520</v>
      </c>
      <c r="Y4525" s="109"/>
      <c r="Z4525" s="70" t="s">
        <v>4927</v>
      </c>
      <c r="AA4525" s="20" t="s">
        <v>4926</v>
      </c>
      <c r="AB4525" s="113" t="s">
        <v>6036</v>
      </c>
      <c r="AC4525" s="19"/>
      <c r="AD4525" s="22"/>
      <c r="AE4525" s="34">
        <v>45292</v>
      </c>
    </row>
    <row r="4526" spans="2:31" x14ac:dyDescent="0.2">
      <c r="B4526" s="14" t="s">
        <v>7037</v>
      </c>
      <c r="C4526" s="33" t="s">
        <v>7036</v>
      </c>
      <c r="D4526" s="16" t="s">
        <v>7035</v>
      </c>
      <c r="E4526" s="103" t="s">
        <v>26</v>
      </c>
      <c r="F4526" s="18" t="s">
        <v>26</v>
      </c>
      <c r="G4526" s="111" t="s">
        <v>590</v>
      </c>
      <c r="H4526" s="102" t="s">
        <v>4511</v>
      </c>
      <c r="I4526" s="21"/>
      <c r="J4526" s="71">
        <v>9.7910000000000004</v>
      </c>
      <c r="K4526" s="21">
        <v>1214059</v>
      </c>
      <c r="L4526" s="21">
        <v>12400000</v>
      </c>
      <c r="M4526" s="21"/>
      <c r="N4526" s="21"/>
      <c r="O4526" s="21">
        <v>90854</v>
      </c>
      <c r="P4526" s="21">
        <v>199711</v>
      </c>
      <c r="Q4526" s="21"/>
      <c r="R4526" s="22">
        <v>5.86</v>
      </c>
      <c r="S4526" s="22">
        <v>0</v>
      </c>
      <c r="T4526" s="20" t="s">
        <v>5189</v>
      </c>
      <c r="U4526" s="21"/>
      <c r="V4526" s="21"/>
      <c r="W4526" s="34">
        <v>39142</v>
      </c>
      <c r="X4526" s="34">
        <v>53520</v>
      </c>
      <c r="Y4526" s="109"/>
      <c r="Z4526" s="70" t="s">
        <v>4927</v>
      </c>
      <c r="AA4526" s="20" t="s">
        <v>4926</v>
      </c>
      <c r="AB4526" s="113" t="s">
        <v>6036</v>
      </c>
      <c r="AC4526" s="19"/>
      <c r="AD4526" s="22"/>
      <c r="AE4526" s="31"/>
    </row>
    <row r="4527" spans="2:31" x14ac:dyDescent="0.2">
      <c r="B4527" s="14" t="s">
        <v>7034</v>
      </c>
      <c r="C4527" s="33" t="s">
        <v>7033</v>
      </c>
      <c r="D4527" s="16" t="s">
        <v>7023</v>
      </c>
      <c r="E4527" s="103" t="s">
        <v>26</v>
      </c>
      <c r="F4527" s="18" t="s">
        <v>26</v>
      </c>
      <c r="G4527" s="111" t="s">
        <v>6685</v>
      </c>
      <c r="H4527" s="102" t="s">
        <v>323</v>
      </c>
      <c r="I4527" s="21">
        <v>647230</v>
      </c>
      <c r="J4527" s="71">
        <v>1.129</v>
      </c>
      <c r="K4527" s="21">
        <v>227931</v>
      </c>
      <c r="L4527" s="21"/>
      <c r="M4527" s="21">
        <v>223054</v>
      </c>
      <c r="N4527" s="21"/>
      <c r="O4527" s="21">
        <v>-114449</v>
      </c>
      <c r="P4527" s="21"/>
      <c r="Q4527" s="21"/>
      <c r="R4527" s="22">
        <v>0.68</v>
      </c>
      <c r="S4527" s="22">
        <v>5.9880000000000004</v>
      </c>
      <c r="T4527" s="20" t="s">
        <v>5189</v>
      </c>
      <c r="U4527" s="21">
        <v>11444</v>
      </c>
      <c r="V4527" s="21">
        <v>157713</v>
      </c>
      <c r="W4527" s="34">
        <v>39430</v>
      </c>
      <c r="X4527" s="34">
        <v>53520</v>
      </c>
      <c r="Y4527" s="109"/>
      <c r="Z4527" s="70" t="s">
        <v>4927</v>
      </c>
      <c r="AA4527" s="20" t="s">
        <v>4926</v>
      </c>
      <c r="AB4527" s="113" t="s">
        <v>6036</v>
      </c>
      <c r="AC4527" s="19"/>
      <c r="AD4527" s="22"/>
      <c r="AE4527" s="34">
        <v>41883</v>
      </c>
    </row>
    <row r="4528" spans="2:31" x14ac:dyDescent="0.2">
      <c r="B4528" s="14" t="s">
        <v>7032</v>
      </c>
      <c r="C4528" s="33" t="s">
        <v>7031</v>
      </c>
      <c r="D4528" s="16" t="s">
        <v>7023</v>
      </c>
      <c r="E4528" s="103" t="s">
        <v>26</v>
      </c>
      <c r="F4528" s="18" t="s">
        <v>26</v>
      </c>
      <c r="G4528" s="111" t="s">
        <v>6685</v>
      </c>
      <c r="H4528" s="102" t="s">
        <v>611</v>
      </c>
      <c r="I4528" s="21">
        <v>5292714</v>
      </c>
      <c r="J4528" s="71">
        <v>1.1850000000000001</v>
      </c>
      <c r="K4528" s="21">
        <v>4973247</v>
      </c>
      <c r="L4528" s="21"/>
      <c r="M4528" s="21">
        <v>5288873</v>
      </c>
      <c r="N4528" s="21"/>
      <c r="O4528" s="21">
        <v>6446</v>
      </c>
      <c r="P4528" s="21">
        <v>131890</v>
      </c>
      <c r="Q4528" s="21"/>
      <c r="R4528" s="22">
        <v>0.21</v>
      </c>
      <c r="S4528" s="22">
        <v>16.289000000000001</v>
      </c>
      <c r="T4528" s="20" t="s">
        <v>5189</v>
      </c>
      <c r="U4528" s="21">
        <v>73510</v>
      </c>
      <c r="V4528" s="21">
        <v>960162</v>
      </c>
      <c r="W4528" s="34">
        <v>39101</v>
      </c>
      <c r="X4528" s="34">
        <v>53520</v>
      </c>
      <c r="Y4528" s="109"/>
      <c r="Z4528" s="70" t="s">
        <v>4927</v>
      </c>
      <c r="AA4528" s="20" t="s">
        <v>4926</v>
      </c>
      <c r="AB4528" s="113" t="s">
        <v>6036</v>
      </c>
      <c r="AC4528" s="19"/>
      <c r="AD4528" s="22"/>
      <c r="AE4528" s="34">
        <v>45474</v>
      </c>
    </row>
    <row r="4529" spans="2:31" x14ac:dyDescent="0.2">
      <c r="B4529" s="14" t="s">
        <v>7030</v>
      </c>
      <c r="C4529" s="33" t="s">
        <v>7029</v>
      </c>
      <c r="D4529" s="16" t="s">
        <v>7023</v>
      </c>
      <c r="E4529" s="103" t="s">
        <v>26</v>
      </c>
      <c r="F4529" s="18" t="s">
        <v>26</v>
      </c>
      <c r="G4529" s="111" t="s">
        <v>590</v>
      </c>
      <c r="H4529" s="102" t="s">
        <v>4511</v>
      </c>
      <c r="I4529" s="21">
        <v>11953492</v>
      </c>
      <c r="J4529" s="71">
        <v>104.56399999999999</v>
      </c>
      <c r="K4529" s="21">
        <v>14242594</v>
      </c>
      <c r="L4529" s="21">
        <v>13621000</v>
      </c>
      <c r="M4529" s="21">
        <v>12588084</v>
      </c>
      <c r="N4529" s="21"/>
      <c r="O4529" s="21">
        <v>158122</v>
      </c>
      <c r="P4529" s="21"/>
      <c r="Q4529" s="21"/>
      <c r="R4529" s="22">
        <v>5.9489999999999998</v>
      </c>
      <c r="S4529" s="22">
        <v>8.0239999999999991</v>
      </c>
      <c r="T4529" s="20" t="s">
        <v>5189</v>
      </c>
      <c r="U4529" s="21">
        <v>67523</v>
      </c>
      <c r="V4529" s="21">
        <v>825308</v>
      </c>
      <c r="W4529" s="34">
        <v>39674</v>
      </c>
      <c r="X4529" s="34">
        <v>54647</v>
      </c>
      <c r="Y4529" s="109"/>
      <c r="Z4529" s="70" t="s">
        <v>4927</v>
      </c>
      <c r="AA4529" s="20" t="s">
        <v>4926</v>
      </c>
      <c r="AB4529" s="113" t="s">
        <v>6036</v>
      </c>
      <c r="AC4529" s="19"/>
      <c r="AD4529" s="22"/>
      <c r="AE4529" s="34">
        <v>42948</v>
      </c>
    </row>
    <row r="4530" spans="2:31" x14ac:dyDescent="0.2">
      <c r="B4530" s="14" t="s">
        <v>7028</v>
      </c>
      <c r="C4530" s="33" t="s">
        <v>4513</v>
      </c>
      <c r="D4530" s="16" t="s">
        <v>7023</v>
      </c>
      <c r="E4530" s="103" t="s">
        <v>26</v>
      </c>
      <c r="F4530" s="18" t="s">
        <v>26</v>
      </c>
      <c r="G4530" s="111" t="s">
        <v>590</v>
      </c>
      <c r="H4530" s="102" t="s">
        <v>4511</v>
      </c>
      <c r="I4530" s="21">
        <v>13589229</v>
      </c>
      <c r="J4530" s="71">
        <v>54.07</v>
      </c>
      <c r="K4530" s="21">
        <v>8651200</v>
      </c>
      <c r="L4530" s="21">
        <v>16000000</v>
      </c>
      <c r="M4530" s="21">
        <v>8651200</v>
      </c>
      <c r="N4530" s="21">
        <v>-5020018</v>
      </c>
      <c r="O4530" s="21">
        <v>377517</v>
      </c>
      <c r="P4530" s="21">
        <v>1086953</v>
      </c>
      <c r="Q4530" s="21"/>
      <c r="R4530" s="22">
        <v>5.9489999999999998</v>
      </c>
      <c r="S4530" s="22">
        <v>8.4369999999999994</v>
      </c>
      <c r="T4530" s="20" t="s">
        <v>5189</v>
      </c>
      <c r="U4530" s="21">
        <v>79317</v>
      </c>
      <c r="V4530" s="21">
        <v>759163</v>
      </c>
      <c r="W4530" s="34">
        <v>39615</v>
      </c>
      <c r="X4530" s="34">
        <v>54647</v>
      </c>
      <c r="Y4530" s="109"/>
      <c r="Z4530" s="70" t="s">
        <v>4927</v>
      </c>
      <c r="AA4530" s="20" t="s">
        <v>4926</v>
      </c>
      <c r="AB4530" s="113" t="s">
        <v>6036</v>
      </c>
      <c r="AC4530" s="19"/>
      <c r="AD4530" s="22"/>
      <c r="AE4530" s="34">
        <v>47038</v>
      </c>
    </row>
    <row r="4531" spans="2:31" x14ac:dyDescent="0.2">
      <c r="B4531" s="14" t="s">
        <v>7027</v>
      </c>
      <c r="C4531" s="33" t="s">
        <v>7026</v>
      </c>
      <c r="D4531" s="16" t="s">
        <v>7023</v>
      </c>
      <c r="E4531" s="103" t="s">
        <v>26</v>
      </c>
      <c r="F4531" s="18" t="s">
        <v>26</v>
      </c>
      <c r="G4531" s="111" t="s">
        <v>590</v>
      </c>
      <c r="H4531" s="102" t="s">
        <v>4511</v>
      </c>
      <c r="I4531" s="21">
        <v>12684766</v>
      </c>
      <c r="J4531" s="71">
        <v>117.271</v>
      </c>
      <c r="K4531" s="21">
        <v>16417954</v>
      </c>
      <c r="L4531" s="21">
        <v>14000000</v>
      </c>
      <c r="M4531" s="21">
        <v>13268872</v>
      </c>
      <c r="N4531" s="21"/>
      <c r="O4531" s="21">
        <v>171773</v>
      </c>
      <c r="P4531" s="21"/>
      <c r="Q4531" s="21"/>
      <c r="R4531" s="22">
        <v>5.7</v>
      </c>
      <c r="S4531" s="22">
        <v>7.2960000000000003</v>
      </c>
      <c r="T4531" s="20" t="s">
        <v>5189</v>
      </c>
      <c r="U4531" s="21">
        <v>66500</v>
      </c>
      <c r="V4531" s="21">
        <v>798000</v>
      </c>
      <c r="W4531" s="34">
        <v>39688</v>
      </c>
      <c r="X4531" s="34">
        <v>54678</v>
      </c>
      <c r="Y4531" s="109"/>
      <c r="Z4531" s="70" t="s">
        <v>4927</v>
      </c>
      <c r="AA4531" s="20" t="s">
        <v>4926</v>
      </c>
      <c r="AB4531" s="113" t="s">
        <v>6036</v>
      </c>
      <c r="AC4531" s="19"/>
      <c r="AD4531" s="22"/>
      <c r="AE4531" s="34">
        <v>42979</v>
      </c>
    </row>
    <row r="4532" spans="2:31" x14ac:dyDescent="0.2">
      <c r="B4532" s="14" t="s">
        <v>7025</v>
      </c>
      <c r="C4532" s="33" t="s">
        <v>7024</v>
      </c>
      <c r="D4532" s="16" t="s">
        <v>7023</v>
      </c>
      <c r="E4532" s="103" t="s">
        <v>26</v>
      </c>
      <c r="F4532" s="18" t="s">
        <v>26</v>
      </c>
      <c r="G4532" s="111" t="s">
        <v>6685</v>
      </c>
      <c r="H4532" s="102" t="s">
        <v>323</v>
      </c>
      <c r="I4532" s="21">
        <v>4724468</v>
      </c>
      <c r="J4532" s="71">
        <v>0.9</v>
      </c>
      <c r="K4532" s="21">
        <v>3575645</v>
      </c>
      <c r="L4532" s="21"/>
      <c r="M4532" s="21">
        <v>4609732</v>
      </c>
      <c r="N4532" s="21"/>
      <c r="O4532" s="21">
        <v>-534018</v>
      </c>
      <c r="P4532" s="21">
        <v>396500</v>
      </c>
      <c r="Q4532" s="21"/>
      <c r="R4532" s="22">
        <v>0.438</v>
      </c>
      <c r="S4532" s="22">
        <v>6.782</v>
      </c>
      <c r="T4532" s="20" t="s">
        <v>5189</v>
      </c>
      <c r="U4532" s="21">
        <v>145048</v>
      </c>
      <c r="V4532" s="21">
        <v>2210392</v>
      </c>
      <c r="W4532" s="34">
        <v>39457</v>
      </c>
      <c r="X4532" s="34">
        <v>54678</v>
      </c>
      <c r="Y4532" s="109"/>
      <c r="Z4532" s="70" t="s">
        <v>4927</v>
      </c>
      <c r="AA4532" s="20" t="s">
        <v>4926</v>
      </c>
      <c r="AB4532" s="113" t="s">
        <v>6036</v>
      </c>
      <c r="AC4532" s="19"/>
      <c r="AD4532" s="22"/>
      <c r="AE4532" s="34">
        <v>42309</v>
      </c>
    </row>
    <row r="4533" spans="2:31" x14ac:dyDescent="0.2">
      <c r="B4533" s="14" t="s">
        <v>7022</v>
      </c>
      <c r="C4533" s="33" t="s">
        <v>7021</v>
      </c>
      <c r="D4533" s="16" t="s">
        <v>7018</v>
      </c>
      <c r="E4533" s="103" t="s">
        <v>26</v>
      </c>
      <c r="F4533" s="18" t="s">
        <v>26</v>
      </c>
      <c r="G4533" s="111" t="s">
        <v>6685</v>
      </c>
      <c r="H4533" s="102" t="s">
        <v>6793</v>
      </c>
      <c r="I4533" s="21">
        <v>111265</v>
      </c>
      <c r="J4533" s="71">
        <v>2.77</v>
      </c>
      <c r="K4533" s="21">
        <v>156322</v>
      </c>
      <c r="L4533" s="21"/>
      <c r="M4533" s="21">
        <v>158748</v>
      </c>
      <c r="N4533" s="21"/>
      <c r="O4533" s="21">
        <v>65394</v>
      </c>
      <c r="P4533" s="21">
        <v>4675</v>
      </c>
      <c r="Q4533" s="21"/>
      <c r="R4533" s="22">
        <v>1.181</v>
      </c>
      <c r="S4533" s="22">
        <v>16.940999999999999</v>
      </c>
      <c r="T4533" s="20" t="s">
        <v>5189</v>
      </c>
      <c r="U4533" s="21">
        <v>5556</v>
      </c>
      <c r="V4533" s="21">
        <v>107785</v>
      </c>
      <c r="W4533" s="34">
        <v>36103</v>
      </c>
      <c r="X4533" s="34">
        <v>47376</v>
      </c>
      <c r="Y4533" s="109"/>
      <c r="Z4533" s="70" t="s">
        <v>4927</v>
      </c>
      <c r="AA4533" s="20" t="s">
        <v>4926</v>
      </c>
      <c r="AB4533" s="113" t="s">
        <v>6036</v>
      </c>
      <c r="AC4533" s="19"/>
      <c r="AD4533" s="22"/>
      <c r="AE4533" s="34">
        <v>44805</v>
      </c>
    </row>
    <row r="4534" spans="2:31" x14ac:dyDescent="0.2">
      <c r="B4534" s="14" t="s">
        <v>7020</v>
      </c>
      <c r="C4534" s="33" t="s">
        <v>7019</v>
      </c>
      <c r="D4534" s="16" t="s">
        <v>7018</v>
      </c>
      <c r="E4534" s="103" t="s">
        <v>26</v>
      </c>
      <c r="F4534" s="18" t="s">
        <v>26</v>
      </c>
      <c r="G4534" s="111" t="s">
        <v>6685</v>
      </c>
      <c r="H4534" s="102" t="s">
        <v>503</v>
      </c>
      <c r="I4534" s="21">
        <v>51140</v>
      </c>
      <c r="J4534" s="71">
        <v>0.73899999999999999</v>
      </c>
      <c r="K4534" s="21">
        <v>72029</v>
      </c>
      <c r="L4534" s="21"/>
      <c r="M4534" s="21">
        <v>43481</v>
      </c>
      <c r="N4534" s="21"/>
      <c r="O4534" s="21">
        <v>-21826</v>
      </c>
      <c r="P4534" s="21">
        <v>8167</v>
      </c>
      <c r="Q4534" s="21"/>
      <c r="R4534" s="22">
        <v>1.9770000000000001</v>
      </c>
      <c r="S4534" s="22">
        <v>754.16099999999994</v>
      </c>
      <c r="T4534" s="20" t="s">
        <v>5189</v>
      </c>
      <c r="U4534" s="21">
        <v>16056</v>
      </c>
      <c r="V4534" s="21">
        <v>193597</v>
      </c>
      <c r="W4534" s="34">
        <v>36781</v>
      </c>
      <c r="X4534" s="34">
        <v>47498</v>
      </c>
      <c r="Y4534" s="109"/>
      <c r="Z4534" s="70" t="s">
        <v>4927</v>
      </c>
      <c r="AA4534" s="20" t="s">
        <v>4926</v>
      </c>
      <c r="AB4534" s="113" t="s">
        <v>6036</v>
      </c>
      <c r="AC4534" s="19"/>
      <c r="AD4534" s="22"/>
      <c r="AE4534" s="34">
        <v>43101</v>
      </c>
    </row>
    <row r="4535" spans="2:31" x14ac:dyDescent="0.2">
      <c r="B4535" s="14" t="s">
        <v>7017</v>
      </c>
      <c r="C4535" s="33" t="s">
        <v>7016</v>
      </c>
      <c r="D4535" s="16" t="s">
        <v>6828</v>
      </c>
      <c r="E4535" s="103" t="s">
        <v>26</v>
      </c>
      <c r="F4535" s="18" t="s">
        <v>26</v>
      </c>
      <c r="G4535" s="111" t="s">
        <v>6685</v>
      </c>
      <c r="H4535" s="102" t="s">
        <v>611</v>
      </c>
      <c r="I4535" s="21">
        <v>2555010</v>
      </c>
      <c r="J4535" s="71">
        <v>9.4E-2</v>
      </c>
      <c r="K4535" s="21">
        <v>339967</v>
      </c>
      <c r="L4535" s="21"/>
      <c r="M4535" s="21">
        <v>332713</v>
      </c>
      <c r="N4535" s="21"/>
      <c r="O4535" s="21">
        <v>-377399</v>
      </c>
      <c r="P4535" s="21"/>
      <c r="Q4535" s="21"/>
      <c r="R4535" s="22">
        <v>7.5999999999999998E-2</v>
      </c>
      <c r="S4535" s="22">
        <v>9.8870000000000005</v>
      </c>
      <c r="T4535" s="20" t="s">
        <v>5189</v>
      </c>
      <c r="U4535" s="21">
        <v>22837</v>
      </c>
      <c r="V4535" s="21">
        <v>491502</v>
      </c>
      <c r="W4535" s="34">
        <v>38637</v>
      </c>
      <c r="X4535" s="34">
        <v>52124</v>
      </c>
      <c r="Y4535" s="109"/>
      <c r="Z4535" s="70" t="s">
        <v>4927</v>
      </c>
      <c r="AA4535" s="20" t="s">
        <v>4926</v>
      </c>
      <c r="AB4535" s="113" t="s">
        <v>6036</v>
      </c>
      <c r="AC4535" s="19"/>
      <c r="AD4535" s="22"/>
      <c r="AE4535" s="34">
        <v>41548</v>
      </c>
    </row>
    <row r="4536" spans="2:31" x14ac:dyDescent="0.2">
      <c r="B4536" s="14" t="s">
        <v>7015</v>
      </c>
      <c r="C4536" s="33" t="s">
        <v>7014</v>
      </c>
      <c r="D4536" s="16" t="s">
        <v>6838</v>
      </c>
      <c r="E4536" s="103" t="s">
        <v>26</v>
      </c>
      <c r="F4536" s="18" t="s">
        <v>26</v>
      </c>
      <c r="G4536" s="111" t="s">
        <v>590</v>
      </c>
      <c r="H4536" s="102" t="s">
        <v>4511</v>
      </c>
      <c r="I4536" s="21">
        <v>1996290</v>
      </c>
      <c r="J4536" s="71">
        <v>77.731999999999999</v>
      </c>
      <c r="K4536" s="21">
        <v>1554646</v>
      </c>
      <c r="L4536" s="21">
        <v>2000000</v>
      </c>
      <c r="M4536" s="21">
        <v>2000000</v>
      </c>
      <c r="N4536" s="21"/>
      <c r="O4536" s="21"/>
      <c r="P4536" s="21"/>
      <c r="Q4536" s="21"/>
      <c r="R4536" s="22">
        <v>5.4009999999999998</v>
      </c>
      <c r="S4536" s="22">
        <v>5.5289999999999999</v>
      </c>
      <c r="T4536" s="20" t="s">
        <v>5189</v>
      </c>
      <c r="U4536" s="21">
        <v>9001</v>
      </c>
      <c r="V4536" s="21">
        <v>108799</v>
      </c>
      <c r="W4536" s="34">
        <v>38737</v>
      </c>
      <c r="X4536" s="34">
        <v>55804</v>
      </c>
      <c r="Y4536" s="109"/>
      <c r="Z4536" s="70" t="s">
        <v>4927</v>
      </c>
      <c r="AA4536" s="20" t="s">
        <v>4926</v>
      </c>
      <c r="AB4536" s="113" t="s">
        <v>6036</v>
      </c>
      <c r="AC4536" s="19"/>
      <c r="AD4536" s="22"/>
      <c r="AE4536" s="34">
        <v>42370</v>
      </c>
    </row>
    <row r="4537" spans="2:31" x14ac:dyDescent="0.2">
      <c r="B4537" s="14" t="s">
        <v>7013</v>
      </c>
      <c r="C4537" s="33" t="s">
        <v>7012</v>
      </c>
      <c r="D4537" s="16" t="s">
        <v>6838</v>
      </c>
      <c r="E4537" s="103" t="s">
        <v>26</v>
      </c>
      <c r="F4537" s="18" t="s">
        <v>26</v>
      </c>
      <c r="G4537" s="111" t="s">
        <v>590</v>
      </c>
      <c r="H4537" s="102" t="s">
        <v>6692</v>
      </c>
      <c r="I4537" s="21">
        <v>1962078</v>
      </c>
      <c r="J4537" s="71">
        <v>72.831999999999994</v>
      </c>
      <c r="K4537" s="21">
        <v>1456638</v>
      </c>
      <c r="L4537" s="21">
        <v>2000000</v>
      </c>
      <c r="M4537" s="21">
        <v>1992102</v>
      </c>
      <c r="N4537" s="21"/>
      <c r="O4537" s="21">
        <v>3128</v>
      </c>
      <c r="P4537" s="21"/>
      <c r="Q4537" s="21"/>
      <c r="R4537" s="22">
        <v>5.4009999999999998</v>
      </c>
      <c r="S4537" s="22">
        <v>5.73</v>
      </c>
      <c r="T4537" s="20" t="s">
        <v>5189</v>
      </c>
      <c r="U4537" s="21">
        <v>9001</v>
      </c>
      <c r="V4537" s="21">
        <v>108799</v>
      </c>
      <c r="W4537" s="34">
        <v>38737</v>
      </c>
      <c r="X4537" s="34">
        <v>55804</v>
      </c>
      <c r="Y4537" s="109"/>
      <c r="Z4537" s="70" t="s">
        <v>4927</v>
      </c>
      <c r="AA4537" s="20" t="s">
        <v>4926</v>
      </c>
      <c r="AB4537" s="113" t="s">
        <v>6036</v>
      </c>
      <c r="AC4537" s="19"/>
      <c r="AD4537" s="22"/>
      <c r="AE4537" s="34">
        <v>44044</v>
      </c>
    </row>
    <row r="4538" spans="2:31" x14ac:dyDescent="0.2">
      <c r="B4538" s="14" t="s">
        <v>7011</v>
      </c>
      <c r="C4538" s="33" t="s">
        <v>7010</v>
      </c>
      <c r="D4538" s="16" t="s">
        <v>6838</v>
      </c>
      <c r="E4538" s="103" t="s">
        <v>26</v>
      </c>
      <c r="F4538" s="18" t="s">
        <v>26</v>
      </c>
      <c r="G4538" s="111" t="s">
        <v>590</v>
      </c>
      <c r="H4538" s="102" t="s">
        <v>4511</v>
      </c>
      <c r="I4538" s="21">
        <v>1765542</v>
      </c>
      <c r="J4538" s="71">
        <v>68.748999999999995</v>
      </c>
      <c r="K4538" s="21">
        <v>1251234</v>
      </c>
      <c r="L4538" s="21">
        <v>1820000</v>
      </c>
      <c r="M4538" s="21">
        <v>1251234</v>
      </c>
      <c r="N4538" s="21">
        <v>-553246</v>
      </c>
      <c r="O4538" s="21">
        <v>4575</v>
      </c>
      <c r="P4538" s="21"/>
      <c r="Q4538" s="21"/>
      <c r="R4538" s="22">
        <v>5.4009999999999998</v>
      </c>
      <c r="S4538" s="22">
        <v>5.8179999999999996</v>
      </c>
      <c r="T4538" s="20" t="s">
        <v>5189</v>
      </c>
      <c r="U4538" s="21">
        <v>8191</v>
      </c>
      <c r="V4538" s="21">
        <v>99007</v>
      </c>
      <c r="W4538" s="34">
        <v>38737</v>
      </c>
      <c r="X4538" s="34">
        <v>55804</v>
      </c>
      <c r="Y4538" s="109"/>
      <c r="Z4538" s="70" t="s">
        <v>4927</v>
      </c>
      <c r="AA4538" s="20" t="s">
        <v>4926</v>
      </c>
      <c r="AB4538" s="113" t="s">
        <v>6036</v>
      </c>
      <c r="AC4538" s="19"/>
      <c r="AD4538" s="22"/>
      <c r="AE4538" s="34">
        <v>44044</v>
      </c>
    </row>
    <row r="4539" spans="2:31" x14ac:dyDescent="0.2">
      <c r="B4539" s="14" t="s">
        <v>7009</v>
      </c>
      <c r="C4539" s="33" t="s">
        <v>7008</v>
      </c>
      <c r="D4539" s="16" t="s">
        <v>6838</v>
      </c>
      <c r="E4539" s="103" t="s">
        <v>26</v>
      </c>
      <c r="F4539" s="18" t="s">
        <v>26</v>
      </c>
      <c r="G4539" s="111" t="s">
        <v>590</v>
      </c>
      <c r="H4539" s="102" t="s">
        <v>6701</v>
      </c>
      <c r="I4539" s="21">
        <v>1837416</v>
      </c>
      <c r="J4539" s="71">
        <v>28.222000000000001</v>
      </c>
      <c r="K4539" s="21">
        <v>564434</v>
      </c>
      <c r="L4539" s="21">
        <v>2000000</v>
      </c>
      <c r="M4539" s="21">
        <v>564434</v>
      </c>
      <c r="N4539" s="21">
        <v>162397</v>
      </c>
      <c r="O4539" s="21">
        <v>10909</v>
      </c>
      <c r="P4539" s="21"/>
      <c r="Q4539" s="21"/>
      <c r="R4539" s="22">
        <v>5.4009999999999998</v>
      </c>
      <c r="S4539" s="22">
        <v>6.2949999999999999</v>
      </c>
      <c r="T4539" s="20" t="s">
        <v>5189</v>
      </c>
      <c r="U4539" s="21">
        <v>9001</v>
      </c>
      <c r="V4539" s="21">
        <v>108799</v>
      </c>
      <c r="W4539" s="34">
        <v>38737</v>
      </c>
      <c r="X4539" s="34">
        <v>55804</v>
      </c>
      <c r="Y4539" s="109"/>
      <c r="Z4539" s="70" t="s">
        <v>4927</v>
      </c>
      <c r="AA4539" s="20" t="s">
        <v>4926</v>
      </c>
      <c r="AB4539" s="113" t="s">
        <v>6036</v>
      </c>
      <c r="AC4539" s="19"/>
      <c r="AD4539" s="22"/>
      <c r="AE4539" s="34">
        <v>44866</v>
      </c>
    </row>
    <row r="4540" spans="2:31" x14ac:dyDescent="0.2">
      <c r="B4540" s="14" t="s">
        <v>7007</v>
      </c>
      <c r="C4540" s="33" t="s">
        <v>7006</v>
      </c>
      <c r="D4540" s="16" t="s">
        <v>6828</v>
      </c>
      <c r="E4540" s="103" t="s">
        <v>26</v>
      </c>
      <c r="F4540" s="18" t="s">
        <v>26</v>
      </c>
      <c r="G4540" s="111" t="s">
        <v>6685</v>
      </c>
      <c r="H4540" s="102" t="s">
        <v>323</v>
      </c>
      <c r="I4540" s="21">
        <v>8784533</v>
      </c>
      <c r="J4540" s="71">
        <v>3.306</v>
      </c>
      <c r="K4540" s="21">
        <v>6237733</v>
      </c>
      <c r="L4540" s="21"/>
      <c r="M4540" s="21">
        <v>6114760</v>
      </c>
      <c r="N4540" s="21"/>
      <c r="O4540" s="21">
        <v>-1422487</v>
      </c>
      <c r="P4540" s="21"/>
      <c r="Q4540" s="21"/>
      <c r="R4540" s="22">
        <v>0.96299999999999997</v>
      </c>
      <c r="S4540" s="22">
        <v>6.9039999999999999</v>
      </c>
      <c r="T4540" s="20" t="s">
        <v>5189</v>
      </c>
      <c r="U4540" s="21">
        <v>151421</v>
      </c>
      <c r="V4540" s="21">
        <v>2000257</v>
      </c>
      <c r="W4540" s="34">
        <v>40585</v>
      </c>
      <c r="X4540" s="34">
        <v>53950</v>
      </c>
      <c r="Y4540" s="109"/>
      <c r="Z4540" s="70" t="s">
        <v>4927</v>
      </c>
      <c r="AA4540" s="20" t="s">
        <v>4926</v>
      </c>
      <c r="AB4540" s="113" t="s">
        <v>6036</v>
      </c>
      <c r="AC4540" s="19"/>
      <c r="AD4540" s="22"/>
      <c r="AE4540" s="34">
        <v>44197</v>
      </c>
    </row>
    <row r="4541" spans="2:31" x14ac:dyDescent="0.2">
      <c r="B4541" s="14" t="s">
        <v>7005</v>
      </c>
      <c r="C4541" s="33" t="s">
        <v>7004</v>
      </c>
      <c r="D4541" s="16" t="s">
        <v>6828</v>
      </c>
      <c r="E4541" s="103" t="s">
        <v>26</v>
      </c>
      <c r="F4541" s="18" t="s">
        <v>26</v>
      </c>
      <c r="G4541" s="111" t="s">
        <v>6685</v>
      </c>
      <c r="H4541" s="102" t="s">
        <v>323</v>
      </c>
      <c r="I4541" s="21">
        <v>13921013</v>
      </c>
      <c r="J4541" s="71">
        <v>5.6909999999999998</v>
      </c>
      <c r="K4541" s="21">
        <v>11432014</v>
      </c>
      <c r="L4541" s="21"/>
      <c r="M4541" s="21">
        <v>11022892</v>
      </c>
      <c r="N4541" s="21"/>
      <c r="O4541" s="21">
        <v>-1901245</v>
      </c>
      <c r="P4541" s="21"/>
      <c r="Q4541" s="21"/>
      <c r="R4541" s="22">
        <v>1.321</v>
      </c>
      <c r="S4541" s="22">
        <v>6.7089999999999996</v>
      </c>
      <c r="T4541" s="20" t="s">
        <v>5189</v>
      </c>
      <c r="U4541" s="21">
        <v>221064</v>
      </c>
      <c r="V4541" s="21">
        <v>2869445</v>
      </c>
      <c r="W4541" s="34">
        <v>40710</v>
      </c>
      <c r="X4541" s="34">
        <v>52763</v>
      </c>
      <c r="Y4541" s="109"/>
      <c r="Z4541" s="70" t="s">
        <v>4927</v>
      </c>
      <c r="AA4541" s="20" t="s">
        <v>4926</v>
      </c>
      <c r="AB4541" s="113" t="s">
        <v>6036</v>
      </c>
      <c r="AC4541" s="19"/>
      <c r="AD4541" s="22"/>
      <c r="AE4541" s="34">
        <v>44317</v>
      </c>
    </row>
    <row r="4542" spans="2:31" x14ac:dyDescent="0.2">
      <c r="B4542" s="14" t="s">
        <v>7003</v>
      </c>
      <c r="C4542" s="33" t="s">
        <v>7002</v>
      </c>
      <c r="D4542" s="16" t="s">
        <v>6838</v>
      </c>
      <c r="E4542" s="103" t="s">
        <v>26</v>
      </c>
      <c r="F4542" s="18" t="s">
        <v>26</v>
      </c>
      <c r="G4542" s="111" t="s">
        <v>590</v>
      </c>
      <c r="H4542" s="102" t="s">
        <v>4511</v>
      </c>
      <c r="I4542" s="21">
        <v>3013095</v>
      </c>
      <c r="J4542" s="71">
        <v>72.902000000000001</v>
      </c>
      <c r="K4542" s="21">
        <v>2187045</v>
      </c>
      <c r="L4542" s="21">
        <v>3000000</v>
      </c>
      <c r="M4542" s="21">
        <v>3002257</v>
      </c>
      <c r="N4542" s="21"/>
      <c r="O4542" s="21">
        <v>-1267</v>
      </c>
      <c r="P4542" s="21"/>
      <c r="Q4542" s="21"/>
      <c r="R4542" s="22">
        <v>5.34</v>
      </c>
      <c r="S4542" s="22">
        <v>5.3479999999999999</v>
      </c>
      <c r="T4542" s="20" t="s">
        <v>5189</v>
      </c>
      <c r="U4542" s="21">
        <v>13350</v>
      </c>
      <c r="V4542" s="21">
        <v>160200</v>
      </c>
      <c r="W4542" s="34">
        <v>38398</v>
      </c>
      <c r="X4542" s="34">
        <v>57176</v>
      </c>
      <c r="Y4542" s="109"/>
      <c r="Z4542" s="70" t="s">
        <v>4927</v>
      </c>
      <c r="AA4542" s="20" t="s">
        <v>4926</v>
      </c>
      <c r="AB4542" s="113" t="s">
        <v>6036</v>
      </c>
      <c r="AC4542" s="19"/>
      <c r="AD4542" s="22"/>
      <c r="AE4542" s="34">
        <v>43739</v>
      </c>
    </row>
    <row r="4543" spans="2:31" x14ac:dyDescent="0.2">
      <c r="B4543" s="14" t="s">
        <v>7001</v>
      </c>
      <c r="C4543" s="33" t="s">
        <v>7000</v>
      </c>
      <c r="D4543" s="16" t="s">
        <v>6838</v>
      </c>
      <c r="E4543" s="103" t="s">
        <v>26</v>
      </c>
      <c r="F4543" s="18" t="s">
        <v>26</v>
      </c>
      <c r="G4543" s="111" t="s">
        <v>590</v>
      </c>
      <c r="H4543" s="102" t="s">
        <v>4511</v>
      </c>
      <c r="I4543" s="21">
        <v>3503612</v>
      </c>
      <c r="J4543" s="71">
        <v>57.645000000000003</v>
      </c>
      <c r="K4543" s="21">
        <v>2010647</v>
      </c>
      <c r="L4543" s="21">
        <v>3488000</v>
      </c>
      <c r="M4543" s="21">
        <v>3491252</v>
      </c>
      <c r="N4543" s="21"/>
      <c r="O4543" s="21">
        <v>-1410</v>
      </c>
      <c r="P4543" s="21"/>
      <c r="Q4543" s="21"/>
      <c r="R4543" s="22">
        <v>5.51</v>
      </c>
      <c r="S4543" s="22">
        <v>5.52</v>
      </c>
      <c r="T4543" s="20" t="s">
        <v>5189</v>
      </c>
      <c r="U4543" s="21">
        <v>16016</v>
      </c>
      <c r="V4543" s="21">
        <v>192189</v>
      </c>
      <c r="W4543" s="34">
        <v>38398</v>
      </c>
      <c r="X4543" s="34">
        <v>57176</v>
      </c>
      <c r="Y4543" s="109"/>
      <c r="Z4543" s="70" t="s">
        <v>4927</v>
      </c>
      <c r="AA4543" s="20" t="s">
        <v>4926</v>
      </c>
      <c r="AB4543" s="113" t="s">
        <v>6036</v>
      </c>
      <c r="AC4543" s="19"/>
      <c r="AD4543" s="22"/>
      <c r="AE4543" s="34">
        <v>43983</v>
      </c>
    </row>
    <row r="4544" spans="2:31" x14ac:dyDescent="0.2">
      <c r="B4544" s="14" t="s">
        <v>6999</v>
      </c>
      <c r="C4544" s="33" t="s">
        <v>6998</v>
      </c>
      <c r="D4544" s="16" t="s">
        <v>6828</v>
      </c>
      <c r="E4544" s="103" t="s">
        <v>26</v>
      </c>
      <c r="F4544" s="18" t="s">
        <v>26</v>
      </c>
      <c r="G4544" s="111" t="s">
        <v>6685</v>
      </c>
      <c r="H4544" s="102" t="s">
        <v>323</v>
      </c>
      <c r="I4544" s="21">
        <v>7761209</v>
      </c>
      <c r="J4544" s="71">
        <v>2.3439999999999999</v>
      </c>
      <c r="K4544" s="21">
        <v>6430552</v>
      </c>
      <c r="L4544" s="21"/>
      <c r="M4544" s="21">
        <v>6457213</v>
      </c>
      <c r="N4544" s="21"/>
      <c r="O4544" s="21">
        <v>-2073557</v>
      </c>
      <c r="P4544" s="21"/>
      <c r="Q4544" s="21"/>
      <c r="R4544" s="22">
        <v>1.083</v>
      </c>
      <c r="S4544" s="22">
        <v>11.42</v>
      </c>
      <c r="T4544" s="20" t="s">
        <v>5189</v>
      </c>
      <c r="U4544" s="21">
        <v>247581</v>
      </c>
      <c r="V4544" s="21">
        <v>3031794</v>
      </c>
      <c r="W4544" s="34">
        <v>38398</v>
      </c>
      <c r="X4544" s="34">
        <v>57176</v>
      </c>
      <c r="Y4544" s="109"/>
      <c r="Z4544" s="70" t="s">
        <v>4927</v>
      </c>
      <c r="AA4544" s="20" t="s">
        <v>4926</v>
      </c>
      <c r="AB4544" s="113" t="s">
        <v>6036</v>
      </c>
      <c r="AC4544" s="19"/>
      <c r="AD4544" s="22"/>
      <c r="AE4544" s="34">
        <v>47392</v>
      </c>
    </row>
    <row r="4545" spans="2:31" x14ac:dyDescent="0.2">
      <c r="B4545" s="14" t="s">
        <v>6997</v>
      </c>
      <c r="C4545" s="33" t="s">
        <v>6996</v>
      </c>
      <c r="D4545" s="16" t="s">
        <v>6828</v>
      </c>
      <c r="E4545" s="103" t="s">
        <v>26</v>
      </c>
      <c r="F4545" s="18" t="s">
        <v>26</v>
      </c>
      <c r="G4545" s="111" t="s">
        <v>6685</v>
      </c>
      <c r="H4545" s="102" t="s">
        <v>323</v>
      </c>
      <c r="I4545" s="21">
        <v>2775590</v>
      </c>
      <c r="J4545" s="71">
        <v>3.5999999999999997E-2</v>
      </c>
      <c r="K4545" s="21">
        <v>56776</v>
      </c>
      <c r="L4545" s="21"/>
      <c r="M4545" s="21">
        <v>56758</v>
      </c>
      <c r="N4545" s="21"/>
      <c r="O4545" s="21">
        <v>-411903</v>
      </c>
      <c r="P4545" s="21"/>
      <c r="Q4545" s="21"/>
      <c r="R4545" s="22">
        <v>0.219</v>
      </c>
      <c r="S4545" s="22">
        <v>4.9630000000000001</v>
      </c>
      <c r="T4545" s="20" t="s">
        <v>5189</v>
      </c>
      <c r="U4545" s="21">
        <v>28604</v>
      </c>
      <c r="V4545" s="21">
        <v>483745</v>
      </c>
      <c r="W4545" s="34">
        <v>38432</v>
      </c>
      <c r="X4545" s="34">
        <v>51880</v>
      </c>
      <c r="Y4545" s="109"/>
      <c r="Z4545" s="70" t="s">
        <v>4927</v>
      </c>
      <c r="AA4545" s="20" t="s">
        <v>4926</v>
      </c>
      <c r="AB4545" s="113" t="s">
        <v>6036</v>
      </c>
      <c r="AC4545" s="19"/>
      <c r="AD4545" s="22"/>
      <c r="AE4545" s="34">
        <v>41334</v>
      </c>
    </row>
    <row r="4546" spans="2:31" x14ac:dyDescent="0.2">
      <c r="B4546" s="14" t="s">
        <v>6995</v>
      </c>
      <c r="C4546" s="33" t="s">
        <v>6994</v>
      </c>
      <c r="D4546" s="16" t="s">
        <v>6838</v>
      </c>
      <c r="E4546" s="103" t="s">
        <v>26</v>
      </c>
      <c r="F4546" s="18" t="s">
        <v>26</v>
      </c>
      <c r="G4546" s="111" t="s">
        <v>590</v>
      </c>
      <c r="H4546" s="102" t="s">
        <v>6692</v>
      </c>
      <c r="I4546" s="21">
        <v>3858845</v>
      </c>
      <c r="J4546" s="71">
        <v>57.963999999999999</v>
      </c>
      <c r="K4546" s="21">
        <v>2442019</v>
      </c>
      <c r="L4546" s="21">
        <v>4213000</v>
      </c>
      <c r="M4546" s="21">
        <v>2442019</v>
      </c>
      <c r="N4546" s="21">
        <v>-1559463</v>
      </c>
      <c r="O4546" s="21">
        <v>26062</v>
      </c>
      <c r="P4546" s="21"/>
      <c r="Q4546" s="21"/>
      <c r="R4546" s="22">
        <v>5.3849999999999998</v>
      </c>
      <c r="S4546" s="22">
        <v>6.4359999999999999</v>
      </c>
      <c r="T4546" s="20" t="s">
        <v>5189</v>
      </c>
      <c r="U4546" s="21">
        <v>18904</v>
      </c>
      <c r="V4546" s="21">
        <v>230547</v>
      </c>
      <c r="W4546" s="34">
        <v>38828</v>
      </c>
      <c r="X4546" s="34">
        <v>53855</v>
      </c>
      <c r="Y4546" s="109"/>
      <c r="Z4546" s="70" t="s">
        <v>4927</v>
      </c>
      <c r="AA4546" s="20" t="s">
        <v>4926</v>
      </c>
      <c r="AB4546" s="113" t="s">
        <v>6036</v>
      </c>
      <c r="AC4546" s="19"/>
      <c r="AD4546" s="22"/>
      <c r="AE4546" s="34">
        <v>44621</v>
      </c>
    </row>
    <row r="4547" spans="2:31" x14ac:dyDescent="0.2">
      <c r="B4547" s="14" t="s">
        <v>6993</v>
      </c>
      <c r="C4547" s="33" t="s">
        <v>6992</v>
      </c>
      <c r="D4547" s="16" t="s">
        <v>6828</v>
      </c>
      <c r="E4547" s="103" t="s">
        <v>26</v>
      </c>
      <c r="F4547" s="18" t="s">
        <v>26</v>
      </c>
      <c r="G4547" s="111" t="s">
        <v>6685</v>
      </c>
      <c r="H4547" s="102" t="s">
        <v>323</v>
      </c>
      <c r="I4547" s="21">
        <v>12356777</v>
      </c>
      <c r="J4547" s="71">
        <v>0.30099999999999999</v>
      </c>
      <c r="K4547" s="21">
        <v>2330850</v>
      </c>
      <c r="L4547" s="21"/>
      <c r="M4547" s="21">
        <v>2387680</v>
      </c>
      <c r="N4547" s="21"/>
      <c r="O4547" s="21">
        <v>-3623694</v>
      </c>
      <c r="P4547" s="21"/>
      <c r="Q4547" s="21"/>
      <c r="R4547" s="22">
        <v>0.45400000000000001</v>
      </c>
      <c r="S4547" s="22">
        <v>1.8120000000000001</v>
      </c>
      <c r="T4547" s="20" t="s">
        <v>5189</v>
      </c>
      <c r="U4547" s="21">
        <v>293059</v>
      </c>
      <c r="V4547" s="21">
        <v>4192016</v>
      </c>
      <c r="W4547" s="34">
        <v>39517</v>
      </c>
      <c r="X4547" s="34">
        <v>52091</v>
      </c>
      <c r="Y4547" s="109"/>
      <c r="Z4547" s="70" t="s">
        <v>4927</v>
      </c>
      <c r="AA4547" s="20" t="s">
        <v>4926</v>
      </c>
      <c r="AB4547" s="113" t="s">
        <v>6036</v>
      </c>
      <c r="AC4547" s="19"/>
      <c r="AD4547" s="22"/>
      <c r="AE4547" s="34">
        <v>41487</v>
      </c>
    </row>
    <row r="4548" spans="2:31" x14ac:dyDescent="0.2">
      <c r="B4548" s="14" t="s">
        <v>6991</v>
      </c>
      <c r="C4548" s="33" t="s">
        <v>6990</v>
      </c>
      <c r="D4548" s="16" t="s">
        <v>6973</v>
      </c>
      <c r="E4548" s="103" t="s">
        <v>26</v>
      </c>
      <c r="F4548" s="18" t="s">
        <v>26</v>
      </c>
      <c r="G4548" s="111" t="s">
        <v>6685</v>
      </c>
      <c r="H4548" s="102" t="s">
        <v>6793</v>
      </c>
      <c r="I4548" s="21">
        <v>10363</v>
      </c>
      <c r="J4548" s="71">
        <v>9.2999999999999999E-2</v>
      </c>
      <c r="K4548" s="21">
        <v>639</v>
      </c>
      <c r="L4548" s="21"/>
      <c r="M4548" s="21">
        <v>11623</v>
      </c>
      <c r="N4548" s="21"/>
      <c r="O4548" s="21">
        <v>5328</v>
      </c>
      <c r="P4548" s="21">
        <v>1758</v>
      </c>
      <c r="Q4548" s="21"/>
      <c r="R4548" s="22">
        <v>1.82</v>
      </c>
      <c r="S4548" s="22">
        <v>79.679000000000002</v>
      </c>
      <c r="T4548" s="20" t="s">
        <v>5189</v>
      </c>
      <c r="U4548" s="21">
        <v>1038</v>
      </c>
      <c r="V4548" s="21">
        <v>17922</v>
      </c>
      <c r="W4548" s="34">
        <v>35634</v>
      </c>
      <c r="X4548" s="34">
        <v>43876</v>
      </c>
      <c r="Y4548" s="109"/>
      <c r="Z4548" s="70" t="s">
        <v>4927</v>
      </c>
      <c r="AA4548" s="20" t="s">
        <v>4926</v>
      </c>
      <c r="AB4548" s="113" t="s">
        <v>6036</v>
      </c>
      <c r="AC4548" s="19"/>
      <c r="AD4548" s="22"/>
      <c r="AE4548" s="34">
        <v>42705</v>
      </c>
    </row>
    <row r="4549" spans="2:31" x14ac:dyDescent="0.2">
      <c r="B4549" s="14" t="s">
        <v>6989</v>
      </c>
      <c r="C4549" s="33" t="s">
        <v>6988</v>
      </c>
      <c r="D4549" s="16" t="s">
        <v>6966</v>
      </c>
      <c r="E4549" s="103" t="s">
        <v>26</v>
      </c>
      <c r="F4549" s="18" t="s">
        <v>26</v>
      </c>
      <c r="G4549" s="111" t="s">
        <v>590</v>
      </c>
      <c r="H4549" s="102" t="s">
        <v>4511</v>
      </c>
      <c r="I4549" s="21">
        <v>7968319</v>
      </c>
      <c r="J4549" s="71">
        <v>100.01600000000001</v>
      </c>
      <c r="K4549" s="21">
        <v>10621710</v>
      </c>
      <c r="L4549" s="21">
        <v>10620000</v>
      </c>
      <c r="M4549" s="21">
        <v>9609415</v>
      </c>
      <c r="N4549" s="21"/>
      <c r="O4549" s="21">
        <v>240932</v>
      </c>
      <c r="P4549" s="21"/>
      <c r="Q4549" s="21"/>
      <c r="R4549" s="22">
        <v>6.34</v>
      </c>
      <c r="S4549" s="22">
        <v>11.186</v>
      </c>
      <c r="T4549" s="20" t="s">
        <v>5189</v>
      </c>
      <c r="U4549" s="21">
        <v>56109</v>
      </c>
      <c r="V4549" s="21">
        <v>673308</v>
      </c>
      <c r="W4549" s="34">
        <v>37440</v>
      </c>
      <c r="X4549" s="34">
        <v>47679</v>
      </c>
      <c r="Y4549" s="109"/>
      <c r="Z4549" s="70" t="s">
        <v>4927</v>
      </c>
      <c r="AA4549" s="20" t="s">
        <v>4926</v>
      </c>
      <c r="AB4549" s="113" t="s">
        <v>6036</v>
      </c>
      <c r="AC4549" s="19"/>
      <c r="AD4549" s="22"/>
      <c r="AE4549" s="34">
        <v>42461</v>
      </c>
    </row>
    <row r="4550" spans="2:31" x14ac:dyDescent="0.2">
      <c r="B4550" s="14" t="s">
        <v>6987</v>
      </c>
      <c r="C4550" s="33" t="s">
        <v>6986</v>
      </c>
      <c r="D4550" s="16" t="s">
        <v>6966</v>
      </c>
      <c r="E4550" s="103" t="s">
        <v>26</v>
      </c>
      <c r="F4550" s="18" t="s">
        <v>26</v>
      </c>
      <c r="G4550" s="111" t="s">
        <v>590</v>
      </c>
      <c r="H4550" s="102" t="s">
        <v>4511</v>
      </c>
      <c r="I4550" s="21">
        <v>5036272</v>
      </c>
      <c r="J4550" s="71">
        <v>80.453000000000003</v>
      </c>
      <c r="K4550" s="21">
        <v>6408113</v>
      </c>
      <c r="L4550" s="21">
        <v>7965000</v>
      </c>
      <c r="M4550" s="21">
        <v>6503980</v>
      </c>
      <c r="N4550" s="21"/>
      <c r="O4550" s="21">
        <v>229575</v>
      </c>
      <c r="P4550" s="21"/>
      <c r="Q4550" s="21"/>
      <c r="R4550" s="22">
        <v>6.34</v>
      </c>
      <c r="S4550" s="22">
        <v>12.345000000000001</v>
      </c>
      <c r="T4550" s="20" t="s">
        <v>5189</v>
      </c>
      <c r="U4550" s="21">
        <v>42082</v>
      </c>
      <c r="V4550" s="21">
        <v>504981</v>
      </c>
      <c r="W4550" s="34">
        <v>37440</v>
      </c>
      <c r="X4550" s="34">
        <v>47679</v>
      </c>
      <c r="Y4550" s="109"/>
      <c r="Z4550" s="70" t="s">
        <v>4927</v>
      </c>
      <c r="AA4550" s="20" t="s">
        <v>4926</v>
      </c>
      <c r="AB4550" s="113" t="s">
        <v>6036</v>
      </c>
      <c r="AC4550" s="19"/>
      <c r="AD4550" s="22"/>
      <c r="AE4550" s="34">
        <v>43009</v>
      </c>
    </row>
    <row r="4551" spans="2:31" x14ac:dyDescent="0.2">
      <c r="B4551" s="14" t="s">
        <v>6985</v>
      </c>
      <c r="C4551" s="33" t="s">
        <v>6984</v>
      </c>
      <c r="D4551" s="16" t="s">
        <v>6966</v>
      </c>
      <c r="E4551" s="103" t="s">
        <v>26</v>
      </c>
      <c r="F4551" s="18" t="s">
        <v>26</v>
      </c>
      <c r="G4551" s="111" t="s">
        <v>590</v>
      </c>
      <c r="H4551" s="102" t="s">
        <v>4511</v>
      </c>
      <c r="I4551" s="21">
        <v>5545182</v>
      </c>
      <c r="J4551" s="71">
        <v>68.085999999999999</v>
      </c>
      <c r="K4551" s="21">
        <v>5423042</v>
      </c>
      <c r="L4551" s="21">
        <v>7965000</v>
      </c>
      <c r="M4551" s="21">
        <v>5711374</v>
      </c>
      <c r="N4551" s="21"/>
      <c r="O4551" s="21">
        <v>276007</v>
      </c>
      <c r="P4551" s="21">
        <v>33727</v>
      </c>
      <c r="Q4551" s="21"/>
      <c r="R4551" s="22">
        <v>6.34</v>
      </c>
      <c r="S4551" s="22">
        <v>14.426</v>
      </c>
      <c r="T4551" s="20" t="s">
        <v>5189</v>
      </c>
      <c r="U4551" s="21">
        <v>42082</v>
      </c>
      <c r="V4551" s="21">
        <v>504981</v>
      </c>
      <c r="W4551" s="34">
        <v>37440</v>
      </c>
      <c r="X4551" s="34">
        <v>47679</v>
      </c>
      <c r="Y4551" s="109"/>
      <c r="Z4551" s="70" t="s">
        <v>4927</v>
      </c>
      <c r="AA4551" s="20" t="s">
        <v>4926</v>
      </c>
      <c r="AB4551" s="113" t="s">
        <v>6036</v>
      </c>
      <c r="AC4551" s="19"/>
      <c r="AD4551" s="22"/>
      <c r="AE4551" s="34">
        <v>43266</v>
      </c>
    </row>
    <row r="4552" spans="2:31" x14ac:dyDescent="0.2">
      <c r="B4552" s="14" t="s">
        <v>6983</v>
      </c>
      <c r="C4552" s="33" t="s">
        <v>6982</v>
      </c>
      <c r="D4552" s="16" t="s">
        <v>6973</v>
      </c>
      <c r="E4552" s="103" t="s">
        <v>26</v>
      </c>
      <c r="F4552" s="18" t="s">
        <v>26</v>
      </c>
      <c r="G4552" s="111" t="s">
        <v>6685</v>
      </c>
      <c r="H4552" s="102" t="s">
        <v>5022</v>
      </c>
      <c r="I4552" s="21">
        <v>143469</v>
      </c>
      <c r="J4552" s="71">
        <v>2.3170000000000002</v>
      </c>
      <c r="K4552" s="21">
        <v>179278</v>
      </c>
      <c r="L4552" s="21"/>
      <c r="M4552" s="21">
        <v>126928</v>
      </c>
      <c r="N4552" s="21"/>
      <c r="O4552" s="21">
        <v>-25720</v>
      </c>
      <c r="P4552" s="21">
        <v>1835</v>
      </c>
      <c r="Q4552" s="21"/>
      <c r="R4552" s="22">
        <v>1.1419999999999999</v>
      </c>
      <c r="S4552" s="22">
        <v>33.701999999999998</v>
      </c>
      <c r="T4552" s="20" t="s">
        <v>5189</v>
      </c>
      <c r="U4552" s="21">
        <v>7365</v>
      </c>
      <c r="V4552" s="21">
        <v>100168</v>
      </c>
      <c r="W4552" s="34">
        <v>36201</v>
      </c>
      <c r="X4552" s="34">
        <v>48167</v>
      </c>
      <c r="Y4552" s="109"/>
      <c r="Z4552" s="70" t="s">
        <v>4927</v>
      </c>
      <c r="AA4552" s="20" t="s">
        <v>4926</v>
      </c>
      <c r="AB4552" s="113" t="s">
        <v>6036</v>
      </c>
      <c r="AC4552" s="19"/>
      <c r="AD4552" s="22"/>
      <c r="AE4552" s="34">
        <v>43374</v>
      </c>
    </row>
    <row r="4553" spans="2:31" x14ac:dyDescent="0.2">
      <c r="B4553" s="14" t="s">
        <v>6981</v>
      </c>
      <c r="C4553" s="33" t="s">
        <v>6980</v>
      </c>
      <c r="D4553" s="16" t="s">
        <v>6838</v>
      </c>
      <c r="E4553" s="103" t="s">
        <v>5057</v>
      </c>
      <c r="F4553" s="18" t="s">
        <v>26</v>
      </c>
      <c r="G4553" s="111" t="s">
        <v>590</v>
      </c>
      <c r="H4553" s="102" t="s">
        <v>4511</v>
      </c>
      <c r="I4553" s="21">
        <v>3052971</v>
      </c>
      <c r="J4553" s="71">
        <v>93.393000000000001</v>
      </c>
      <c r="K4553" s="21">
        <v>2867153</v>
      </c>
      <c r="L4553" s="21">
        <v>3070000</v>
      </c>
      <c r="M4553" s="21">
        <v>3070158</v>
      </c>
      <c r="N4553" s="21"/>
      <c r="O4553" s="21">
        <v>158</v>
      </c>
      <c r="P4553" s="21"/>
      <c r="Q4553" s="21"/>
      <c r="R4553" s="22">
        <v>5.4690000000000003</v>
      </c>
      <c r="S4553" s="22">
        <v>5.6449999999999996</v>
      </c>
      <c r="T4553" s="20" t="s">
        <v>5189</v>
      </c>
      <c r="U4553" s="21">
        <v>13991</v>
      </c>
      <c r="V4553" s="21">
        <v>171096</v>
      </c>
      <c r="W4553" s="34">
        <v>39100</v>
      </c>
      <c r="X4553" s="34">
        <v>51665</v>
      </c>
      <c r="Y4553" s="109"/>
      <c r="Z4553" s="70" t="s">
        <v>4927</v>
      </c>
      <c r="AA4553" s="20" t="s">
        <v>4926</v>
      </c>
      <c r="AB4553" s="113" t="s">
        <v>6036</v>
      </c>
      <c r="AC4553" s="19"/>
      <c r="AD4553" s="22"/>
      <c r="AE4553" s="28">
        <v>42461</v>
      </c>
    </row>
    <row r="4554" spans="2:31" x14ac:dyDescent="0.2">
      <c r="B4554" s="14" t="s">
        <v>6979</v>
      </c>
      <c r="C4554" s="33" t="s">
        <v>6978</v>
      </c>
      <c r="D4554" s="16" t="s">
        <v>6828</v>
      </c>
      <c r="E4554" s="103" t="s">
        <v>26</v>
      </c>
      <c r="F4554" s="18" t="s">
        <v>26</v>
      </c>
      <c r="G4554" s="111" t="s">
        <v>6685</v>
      </c>
      <c r="H4554" s="102" t="s">
        <v>611</v>
      </c>
      <c r="I4554" s="21">
        <v>1920069</v>
      </c>
      <c r="J4554" s="71">
        <v>0.45600000000000002</v>
      </c>
      <c r="K4554" s="21">
        <v>1632628</v>
      </c>
      <c r="L4554" s="21"/>
      <c r="M4554" s="21">
        <v>1611624</v>
      </c>
      <c r="N4554" s="21"/>
      <c r="O4554" s="21">
        <v>-395833</v>
      </c>
      <c r="P4554" s="21">
        <v>14799</v>
      </c>
      <c r="Q4554" s="21"/>
      <c r="R4554" s="22">
        <v>0.19800000000000001</v>
      </c>
      <c r="S4554" s="22">
        <v>8.1199999999999992</v>
      </c>
      <c r="T4554" s="20" t="s">
        <v>5189</v>
      </c>
      <c r="U4554" s="21">
        <v>59024</v>
      </c>
      <c r="V4554" s="21">
        <v>738193</v>
      </c>
      <c r="W4554" s="34">
        <v>38190</v>
      </c>
      <c r="X4554" s="34">
        <v>51665</v>
      </c>
      <c r="Y4554" s="109"/>
      <c r="Z4554" s="70" t="s">
        <v>4927</v>
      </c>
      <c r="AA4554" s="20" t="s">
        <v>4926</v>
      </c>
      <c r="AB4554" s="113" t="s">
        <v>6036</v>
      </c>
      <c r="AC4554" s="19"/>
      <c r="AD4554" s="22"/>
      <c r="AE4554" s="34">
        <v>45474</v>
      </c>
    </row>
    <row r="4555" spans="2:31" x14ac:dyDescent="0.2">
      <c r="B4555" s="14" t="s">
        <v>6977</v>
      </c>
      <c r="C4555" s="33" t="s">
        <v>6976</v>
      </c>
      <c r="D4555" s="16" t="s">
        <v>6838</v>
      </c>
      <c r="E4555" s="103" t="s">
        <v>26</v>
      </c>
      <c r="F4555" s="18" t="s">
        <v>26</v>
      </c>
      <c r="G4555" s="111" t="s">
        <v>590</v>
      </c>
      <c r="H4555" s="102" t="s">
        <v>4511</v>
      </c>
      <c r="I4555" s="21">
        <v>2810794</v>
      </c>
      <c r="J4555" s="71">
        <v>79.917000000000002</v>
      </c>
      <c r="K4555" s="21">
        <v>2315193</v>
      </c>
      <c r="L4555" s="21">
        <v>2897000</v>
      </c>
      <c r="M4555" s="21">
        <v>2877366</v>
      </c>
      <c r="N4555" s="21"/>
      <c r="O4555" s="21">
        <v>7955</v>
      </c>
      <c r="P4555" s="21"/>
      <c r="Q4555" s="21"/>
      <c r="R4555" s="22">
        <v>5.4690000000000003</v>
      </c>
      <c r="S4555" s="22">
        <v>5.9550000000000001</v>
      </c>
      <c r="T4555" s="20" t="s">
        <v>5189</v>
      </c>
      <c r="U4555" s="21">
        <v>13202</v>
      </c>
      <c r="V4555" s="21">
        <v>161455</v>
      </c>
      <c r="W4555" s="34">
        <v>38190</v>
      </c>
      <c r="X4555" s="34">
        <v>51665</v>
      </c>
      <c r="Y4555" s="109"/>
      <c r="Z4555" s="70" t="s">
        <v>4927</v>
      </c>
      <c r="AA4555" s="20" t="s">
        <v>4926</v>
      </c>
      <c r="AB4555" s="113" t="s">
        <v>6036</v>
      </c>
      <c r="AC4555" s="19"/>
      <c r="AD4555" s="22"/>
      <c r="AE4555" s="34">
        <v>43132</v>
      </c>
    </row>
    <row r="4556" spans="2:31" x14ac:dyDescent="0.2">
      <c r="B4556" s="14" t="s">
        <v>6975</v>
      </c>
      <c r="C4556" s="33" t="s">
        <v>6974</v>
      </c>
      <c r="D4556" s="16" t="s">
        <v>6973</v>
      </c>
      <c r="E4556" s="103" t="s">
        <v>26</v>
      </c>
      <c r="F4556" s="18" t="s">
        <v>26</v>
      </c>
      <c r="G4556" s="111" t="s">
        <v>6685</v>
      </c>
      <c r="H4556" s="102" t="s">
        <v>503</v>
      </c>
      <c r="I4556" s="21">
        <v>3944</v>
      </c>
      <c r="J4556" s="71">
        <v>1.6E-2</v>
      </c>
      <c r="K4556" s="21">
        <v>2066</v>
      </c>
      <c r="L4556" s="21"/>
      <c r="M4556" s="21">
        <v>2066</v>
      </c>
      <c r="N4556" s="21">
        <v>4906</v>
      </c>
      <c r="O4556" s="21">
        <v>-30</v>
      </c>
      <c r="P4556" s="21">
        <v>2889</v>
      </c>
      <c r="Q4556" s="21"/>
      <c r="R4556" s="22">
        <v>0.192</v>
      </c>
      <c r="S4556" s="22">
        <v>1336.44</v>
      </c>
      <c r="T4556" s="20" t="s">
        <v>5189</v>
      </c>
      <c r="U4556" s="21">
        <v>2101</v>
      </c>
      <c r="V4556" s="21">
        <v>25320</v>
      </c>
      <c r="W4556" s="34">
        <v>36369</v>
      </c>
      <c r="X4556" s="34">
        <v>48684</v>
      </c>
      <c r="Y4556" s="109"/>
      <c r="Z4556" s="70" t="s">
        <v>4927</v>
      </c>
      <c r="AA4556" s="20" t="s">
        <v>4926</v>
      </c>
      <c r="AB4556" s="113" t="s">
        <v>6036</v>
      </c>
      <c r="AC4556" s="19"/>
      <c r="AD4556" s="22"/>
      <c r="AE4556" s="34">
        <v>42339</v>
      </c>
    </row>
    <row r="4557" spans="2:31" x14ac:dyDescent="0.2">
      <c r="B4557" s="14" t="s">
        <v>6972</v>
      </c>
      <c r="C4557" s="33" t="s">
        <v>6971</v>
      </c>
      <c r="D4557" s="16" t="s">
        <v>6966</v>
      </c>
      <c r="E4557" s="103" t="s">
        <v>26</v>
      </c>
      <c r="F4557" s="18" t="s">
        <v>26</v>
      </c>
      <c r="G4557" s="111" t="s">
        <v>590</v>
      </c>
      <c r="H4557" s="102" t="s">
        <v>4511</v>
      </c>
      <c r="I4557" s="21">
        <v>3058909</v>
      </c>
      <c r="J4557" s="71">
        <v>99.284999999999997</v>
      </c>
      <c r="K4557" s="21">
        <v>3096497</v>
      </c>
      <c r="L4557" s="21">
        <v>3118800</v>
      </c>
      <c r="M4557" s="21">
        <v>3069512</v>
      </c>
      <c r="N4557" s="21"/>
      <c r="O4557" s="21">
        <v>9267</v>
      </c>
      <c r="P4557" s="21">
        <v>10032</v>
      </c>
      <c r="Q4557" s="21"/>
      <c r="R4557" s="22">
        <v>6.72</v>
      </c>
      <c r="S4557" s="22">
        <v>8.8219999999999992</v>
      </c>
      <c r="T4557" s="20" t="s">
        <v>5189</v>
      </c>
      <c r="U4557" s="21">
        <v>17465</v>
      </c>
      <c r="V4557" s="21">
        <v>215376</v>
      </c>
      <c r="W4557" s="34">
        <v>36369</v>
      </c>
      <c r="X4557" s="34">
        <v>48684</v>
      </c>
      <c r="Y4557" s="109"/>
      <c r="Z4557" s="70" t="s">
        <v>4927</v>
      </c>
      <c r="AA4557" s="20" t="s">
        <v>4926</v>
      </c>
      <c r="AB4557" s="113" t="s">
        <v>6036</v>
      </c>
      <c r="AC4557" s="19"/>
      <c r="AD4557" s="22"/>
      <c r="AE4557" s="34">
        <v>41532</v>
      </c>
    </row>
    <row r="4558" spans="2:31" x14ac:dyDescent="0.2">
      <c r="B4558" s="14" t="s">
        <v>6970</v>
      </c>
      <c r="C4558" s="33" t="s">
        <v>6969</v>
      </c>
      <c r="D4558" s="16" t="s">
        <v>6966</v>
      </c>
      <c r="E4558" s="103" t="s">
        <v>26</v>
      </c>
      <c r="F4558" s="18" t="s">
        <v>26</v>
      </c>
      <c r="G4558" s="111" t="s">
        <v>590</v>
      </c>
      <c r="H4558" s="102" t="s">
        <v>4511</v>
      </c>
      <c r="I4558" s="21">
        <v>1662678</v>
      </c>
      <c r="J4558" s="71">
        <v>98.537999999999997</v>
      </c>
      <c r="K4558" s="21">
        <v>2195221</v>
      </c>
      <c r="L4558" s="21">
        <v>2227800</v>
      </c>
      <c r="M4558" s="21">
        <v>2102095</v>
      </c>
      <c r="N4558" s="21"/>
      <c r="O4558" s="21">
        <v>-24110</v>
      </c>
      <c r="P4558" s="21"/>
      <c r="Q4558" s="21"/>
      <c r="R4558" s="22">
        <v>6.72</v>
      </c>
      <c r="S4558" s="22">
        <v>21.245000000000001</v>
      </c>
      <c r="T4558" s="20" t="s">
        <v>5189</v>
      </c>
      <c r="U4558" s="21">
        <v>12476</v>
      </c>
      <c r="V4558" s="21">
        <v>81054</v>
      </c>
      <c r="W4558" s="34">
        <v>36369</v>
      </c>
      <c r="X4558" s="34">
        <v>48684</v>
      </c>
      <c r="Y4558" s="109"/>
      <c r="Z4558" s="70" t="s">
        <v>4927</v>
      </c>
      <c r="AA4558" s="20" t="s">
        <v>4926</v>
      </c>
      <c r="AB4558" s="113" t="s">
        <v>6036</v>
      </c>
      <c r="AC4558" s="19"/>
      <c r="AD4558" s="22"/>
      <c r="AE4558" s="34">
        <v>41518</v>
      </c>
    </row>
    <row r="4559" spans="2:31" x14ac:dyDescent="0.2">
      <c r="B4559" s="14" t="s">
        <v>6968</v>
      </c>
      <c r="C4559" s="33" t="s">
        <v>6967</v>
      </c>
      <c r="D4559" s="16" t="s">
        <v>6966</v>
      </c>
      <c r="E4559" s="103" t="s">
        <v>26</v>
      </c>
      <c r="F4559" s="18" t="s">
        <v>26</v>
      </c>
      <c r="G4559" s="111" t="s">
        <v>590</v>
      </c>
      <c r="H4559" s="102" t="s">
        <v>6692</v>
      </c>
      <c r="I4559" s="21">
        <v>592609</v>
      </c>
      <c r="J4559" s="71">
        <v>56.127000000000002</v>
      </c>
      <c r="K4559" s="21">
        <v>500092</v>
      </c>
      <c r="L4559" s="21">
        <v>891000</v>
      </c>
      <c r="M4559" s="21">
        <v>500092</v>
      </c>
      <c r="N4559" s="21">
        <v>-440666</v>
      </c>
      <c r="O4559" s="21">
        <v>112748</v>
      </c>
      <c r="P4559" s="21"/>
      <c r="Q4559" s="21"/>
      <c r="R4559" s="22">
        <v>6.72</v>
      </c>
      <c r="S4559" s="22">
        <v>14.837999999999999</v>
      </c>
      <c r="T4559" s="20" t="s">
        <v>5189</v>
      </c>
      <c r="U4559" s="21">
        <v>4990</v>
      </c>
      <c r="V4559" s="21"/>
      <c r="W4559" s="34">
        <v>36369</v>
      </c>
      <c r="X4559" s="34">
        <v>48684</v>
      </c>
      <c r="Y4559" s="109"/>
      <c r="Z4559" s="70" t="s">
        <v>4927</v>
      </c>
      <c r="AA4559" s="20" t="s">
        <v>4926</v>
      </c>
      <c r="AB4559" s="113" t="s">
        <v>6036</v>
      </c>
      <c r="AC4559" s="19"/>
      <c r="AD4559" s="22"/>
      <c r="AE4559" s="34">
        <v>41518</v>
      </c>
    </row>
    <row r="4560" spans="2:31" x14ac:dyDescent="0.2">
      <c r="B4560" s="14" t="s">
        <v>6965</v>
      </c>
      <c r="C4560" s="33" t="s">
        <v>6964</v>
      </c>
      <c r="D4560" s="16" t="s">
        <v>6828</v>
      </c>
      <c r="E4560" s="103" t="s">
        <v>26</v>
      </c>
      <c r="F4560" s="18" t="s">
        <v>26</v>
      </c>
      <c r="G4560" s="111" t="s">
        <v>6685</v>
      </c>
      <c r="H4560" s="102" t="s">
        <v>323</v>
      </c>
      <c r="I4560" s="21">
        <v>859080</v>
      </c>
      <c r="J4560" s="71">
        <v>0.38600000000000001</v>
      </c>
      <c r="K4560" s="21">
        <v>580708</v>
      </c>
      <c r="L4560" s="21"/>
      <c r="M4560" s="21">
        <v>699099</v>
      </c>
      <c r="N4560" s="21"/>
      <c r="O4560" s="21">
        <v>-245616</v>
      </c>
      <c r="P4560" s="21">
        <v>31433</v>
      </c>
      <c r="Q4560" s="21"/>
      <c r="R4560" s="22">
        <v>0.32</v>
      </c>
      <c r="S4560" s="22">
        <v>1.147</v>
      </c>
      <c r="T4560" s="20" t="s">
        <v>5189</v>
      </c>
      <c r="U4560" s="21">
        <v>40129</v>
      </c>
      <c r="V4560" s="21">
        <v>260587</v>
      </c>
      <c r="W4560" s="34">
        <v>38266</v>
      </c>
      <c r="X4560" s="34">
        <v>51240</v>
      </c>
      <c r="Y4560" s="109"/>
      <c r="Z4560" s="70" t="s">
        <v>4927</v>
      </c>
      <c r="AA4560" s="20" t="s">
        <v>4926</v>
      </c>
      <c r="AB4560" s="113" t="s">
        <v>6036</v>
      </c>
      <c r="AC4560" s="19"/>
      <c r="AD4560" s="22"/>
      <c r="AE4560" s="34">
        <v>42583</v>
      </c>
    </row>
    <row r="4561" spans="2:31" x14ac:dyDescent="0.2">
      <c r="B4561" s="14" t="s">
        <v>6963</v>
      </c>
      <c r="C4561" s="33" t="s">
        <v>6962</v>
      </c>
      <c r="D4561" s="16" t="s">
        <v>6838</v>
      </c>
      <c r="E4561" s="103" t="s">
        <v>26</v>
      </c>
      <c r="F4561" s="18" t="s">
        <v>26</v>
      </c>
      <c r="G4561" s="111" t="s">
        <v>590</v>
      </c>
      <c r="H4561" s="102" t="s">
        <v>4511</v>
      </c>
      <c r="I4561" s="21">
        <v>2985469</v>
      </c>
      <c r="J4561" s="71">
        <v>102.093</v>
      </c>
      <c r="K4561" s="21">
        <v>3062790</v>
      </c>
      <c r="L4561" s="21">
        <v>3000000</v>
      </c>
      <c r="M4561" s="21">
        <v>2994975</v>
      </c>
      <c r="N4561" s="21"/>
      <c r="O4561" s="21">
        <v>-4355</v>
      </c>
      <c r="P4561" s="21"/>
      <c r="Q4561" s="21"/>
      <c r="R4561" s="22">
        <v>5.1429999999999998</v>
      </c>
      <c r="S4561" s="22">
        <v>5.2949999999999999</v>
      </c>
      <c r="T4561" s="20" t="s">
        <v>5189</v>
      </c>
      <c r="U4561" s="21">
        <v>12858</v>
      </c>
      <c r="V4561" s="21">
        <v>156790</v>
      </c>
      <c r="W4561" s="34">
        <v>38744</v>
      </c>
      <c r="X4561" s="34">
        <v>50510</v>
      </c>
      <c r="Y4561" s="109"/>
      <c r="Z4561" s="70" t="s">
        <v>4927</v>
      </c>
      <c r="AA4561" s="20" t="s">
        <v>4926</v>
      </c>
      <c r="AB4561" s="113" t="s">
        <v>6036</v>
      </c>
      <c r="AC4561" s="19"/>
      <c r="AD4561" s="22"/>
      <c r="AE4561" s="34">
        <v>41487</v>
      </c>
    </row>
    <row r="4562" spans="2:31" x14ac:dyDescent="0.2">
      <c r="B4562" s="14" t="s">
        <v>6961</v>
      </c>
      <c r="C4562" s="33" t="s">
        <v>6960</v>
      </c>
      <c r="D4562" s="16" t="s">
        <v>6828</v>
      </c>
      <c r="E4562" s="103" t="s">
        <v>26</v>
      </c>
      <c r="F4562" s="18" t="s">
        <v>26</v>
      </c>
      <c r="G4562" s="111" t="s">
        <v>6685</v>
      </c>
      <c r="H4562" s="102" t="s">
        <v>611</v>
      </c>
      <c r="I4562" s="21">
        <v>1904799</v>
      </c>
      <c r="J4562" s="71">
        <v>0.50800000000000001</v>
      </c>
      <c r="K4562" s="21">
        <v>1029582</v>
      </c>
      <c r="L4562" s="21"/>
      <c r="M4562" s="21">
        <v>1392026</v>
      </c>
      <c r="N4562" s="21"/>
      <c r="O4562" s="21">
        <v>-945254</v>
      </c>
      <c r="P4562" s="21">
        <v>17287</v>
      </c>
      <c r="Q4562" s="21"/>
      <c r="R4562" s="22">
        <v>0.59899999999999998</v>
      </c>
      <c r="S4562" s="22">
        <v>5.4589999999999996</v>
      </c>
      <c r="T4562" s="20" t="s">
        <v>5189</v>
      </c>
      <c r="U4562" s="21">
        <v>101160</v>
      </c>
      <c r="V4562" s="21">
        <v>1341023</v>
      </c>
      <c r="W4562" s="34">
        <v>39219</v>
      </c>
      <c r="X4562" s="34">
        <v>51850</v>
      </c>
      <c r="Y4562" s="109"/>
      <c r="Z4562" s="70" t="s">
        <v>4927</v>
      </c>
      <c r="AA4562" s="20" t="s">
        <v>4926</v>
      </c>
      <c r="AB4562" s="113" t="s">
        <v>6036</v>
      </c>
      <c r="AC4562" s="19"/>
      <c r="AD4562" s="22"/>
      <c r="AE4562" s="34">
        <v>45200</v>
      </c>
    </row>
    <row r="4563" spans="2:31" x14ac:dyDescent="0.2">
      <c r="B4563" s="14" t="s">
        <v>6959</v>
      </c>
      <c r="C4563" s="33" t="s">
        <v>6958</v>
      </c>
      <c r="D4563" s="16" t="s">
        <v>6838</v>
      </c>
      <c r="E4563" s="103" t="s">
        <v>26</v>
      </c>
      <c r="F4563" s="18" t="s">
        <v>26</v>
      </c>
      <c r="G4563" s="111" t="s">
        <v>590</v>
      </c>
      <c r="H4563" s="102" t="s">
        <v>4511</v>
      </c>
      <c r="I4563" s="21">
        <v>11427188</v>
      </c>
      <c r="J4563" s="71">
        <v>102.872</v>
      </c>
      <c r="K4563" s="21">
        <v>12344604</v>
      </c>
      <c r="L4563" s="21">
        <v>12000000</v>
      </c>
      <c r="M4563" s="21">
        <v>11865743</v>
      </c>
      <c r="N4563" s="21"/>
      <c r="O4563" s="21">
        <v>98524</v>
      </c>
      <c r="P4563" s="21"/>
      <c r="Q4563" s="21"/>
      <c r="R4563" s="22">
        <v>4.76</v>
      </c>
      <c r="S4563" s="22">
        <v>5.734</v>
      </c>
      <c r="T4563" s="20" t="s">
        <v>5189</v>
      </c>
      <c r="U4563" s="21">
        <v>47600</v>
      </c>
      <c r="V4563" s="21">
        <v>571200</v>
      </c>
      <c r="W4563" s="34">
        <v>39470</v>
      </c>
      <c r="X4563" s="34">
        <v>53218</v>
      </c>
      <c r="Y4563" s="109"/>
      <c r="Z4563" s="70" t="s">
        <v>4927</v>
      </c>
      <c r="AA4563" s="20" t="s">
        <v>4926</v>
      </c>
      <c r="AB4563" s="113" t="s">
        <v>6036</v>
      </c>
      <c r="AC4563" s="19"/>
      <c r="AD4563" s="22"/>
      <c r="AE4563" s="34">
        <v>41821</v>
      </c>
    </row>
    <row r="4564" spans="2:31" x14ac:dyDescent="0.2">
      <c r="B4564" s="14" t="s">
        <v>6957</v>
      </c>
      <c r="C4564" s="33" t="s">
        <v>6956</v>
      </c>
      <c r="D4564" s="16" t="s">
        <v>6828</v>
      </c>
      <c r="E4564" s="103" t="s">
        <v>26</v>
      </c>
      <c r="F4564" s="18" t="s">
        <v>26</v>
      </c>
      <c r="G4564" s="111" t="s">
        <v>6685</v>
      </c>
      <c r="H4564" s="102" t="s">
        <v>611</v>
      </c>
      <c r="I4564" s="21">
        <v>4684374</v>
      </c>
      <c r="J4564" s="71">
        <v>0.78800000000000003</v>
      </c>
      <c r="K4564" s="21">
        <v>2993571</v>
      </c>
      <c r="L4564" s="21"/>
      <c r="M4564" s="21">
        <v>3281921</v>
      </c>
      <c r="N4564" s="21"/>
      <c r="O4564" s="21">
        <v>-2234538</v>
      </c>
      <c r="P4564" s="21">
        <v>74204</v>
      </c>
      <c r="Q4564" s="21"/>
      <c r="R4564" s="22">
        <v>0.78700000000000003</v>
      </c>
      <c r="S4564" s="22">
        <v>14.132999999999999</v>
      </c>
      <c r="T4564" s="20" t="s">
        <v>5189</v>
      </c>
      <c r="U4564" s="21">
        <v>249149</v>
      </c>
      <c r="V4564" s="21">
        <v>3046572</v>
      </c>
      <c r="W4564" s="34">
        <v>38009</v>
      </c>
      <c r="X4564" s="34">
        <v>53218</v>
      </c>
      <c r="Y4564" s="109"/>
      <c r="Z4564" s="70" t="s">
        <v>4927</v>
      </c>
      <c r="AA4564" s="20" t="s">
        <v>4926</v>
      </c>
      <c r="AB4564" s="113" t="s">
        <v>6036</v>
      </c>
      <c r="AC4564" s="19"/>
      <c r="AD4564" s="22"/>
      <c r="AE4564" s="34">
        <v>45231</v>
      </c>
    </row>
    <row r="4565" spans="2:31" x14ac:dyDescent="0.2">
      <c r="B4565" s="14" t="s">
        <v>6955</v>
      </c>
      <c r="C4565" s="33" t="s">
        <v>6954</v>
      </c>
      <c r="D4565" s="16" t="s">
        <v>6838</v>
      </c>
      <c r="E4565" s="103" t="s">
        <v>26</v>
      </c>
      <c r="F4565" s="18" t="s">
        <v>26</v>
      </c>
      <c r="G4565" s="111" t="s">
        <v>590</v>
      </c>
      <c r="H4565" s="102" t="s">
        <v>6696</v>
      </c>
      <c r="I4565" s="21">
        <v>8673237</v>
      </c>
      <c r="J4565" s="71">
        <v>46.122</v>
      </c>
      <c r="K4565" s="21">
        <v>4188782</v>
      </c>
      <c r="L4565" s="21">
        <v>9082000</v>
      </c>
      <c r="M4565" s="21">
        <v>9026317</v>
      </c>
      <c r="N4565" s="21"/>
      <c r="O4565" s="21">
        <v>34742</v>
      </c>
      <c r="P4565" s="21"/>
      <c r="Q4565" s="21"/>
      <c r="R4565" s="22">
        <v>5.51</v>
      </c>
      <c r="S4565" s="22">
        <v>6.0339999999999998</v>
      </c>
      <c r="T4565" s="20" t="s">
        <v>5189</v>
      </c>
      <c r="U4565" s="21">
        <v>41701</v>
      </c>
      <c r="V4565" s="21">
        <v>509542</v>
      </c>
      <c r="W4565" s="34">
        <v>38009</v>
      </c>
      <c r="X4565" s="34">
        <v>53218</v>
      </c>
      <c r="Y4565" s="109"/>
      <c r="Z4565" s="70" t="s">
        <v>4927</v>
      </c>
      <c r="AA4565" s="20" t="s">
        <v>4926</v>
      </c>
      <c r="AB4565" s="113" t="s">
        <v>6036</v>
      </c>
      <c r="AC4565" s="19"/>
      <c r="AD4565" s="22"/>
      <c r="AE4565" s="34">
        <v>43405</v>
      </c>
    </row>
    <row r="4566" spans="2:31" x14ac:dyDescent="0.2">
      <c r="B4566" s="14" t="s">
        <v>6953</v>
      </c>
      <c r="C4566" s="33" t="s">
        <v>6952</v>
      </c>
      <c r="D4566" s="16" t="s">
        <v>6838</v>
      </c>
      <c r="E4566" s="103" t="s">
        <v>26</v>
      </c>
      <c r="F4566" s="18" t="s">
        <v>26</v>
      </c>
      <c r="G4566" s="111" t="s">
        <v>590</v>
      </c>
      <c r="H4566" s="102" t="s">
        <v>6701</v>
      </c>
      <c r="I4566" s="21">
        <v>9829461</v>
      </c>
      <c r="J4566" s="71">
        <v>69.978999999999999</v>
      </c>
      <c r="K4566" s="21">
        <v>6863531</v>
      </c>
      <c r="L4566" s="21">
        <v>9808000</v>
      </c>
      <c r="M4566" s="21">
        <v>9824348</v>
      </c>
      <c r="N4566" s="21"/>
      <c r="O4566" s="21">
        <v>23942</v>
      </c>
      <c r="P4566" s="21"/>
      <c r="Q4566" s="21"/>
      <c r="R4566" s="22">
        <v>5.07</v>
      </c>
      <c r="S4566" s="22">
        <v>5.0270000000000001</v>
      </c>
      <c r="T4566" s="20" t="s">
        <v>5189</v>
      </c>
      <c r="U4566" s="21">
        <v>41439</v>
      </c>
      <c r="V4566" s="21">
        <v>498664</v>
      </c>
      <c r="W4566" s="34">
        <v>38898</v>
      </c>
      <c r="X4566" s="34">
        <v>51848</v>
      </c>
      <c r="Y4566" s="109"/>
      <c r="Z4566" s="70" t="s">
        <v>4927</v>
      </c>
      <c r="AA4566" s="20" t="s">
        <v>4926</v>
      </c>
      <c r="AB4566" s="113" t="s">
        <v>6036</v>
      </c>
      <c r="AC4566" s="19"/>
      <c r="AD4566" s="22"/>
      <c r="AE4566" s="34">
        <v>42705</v>
      </c>
    </row>
    <row r="4567" spans="2:31" x14ac:dyDescent="0.2">
      <c r="B4567" s="14" t="s">
        <v>6951</v>
      </c>
      <c r="C4567" s="33" t="s">
        <v>6950</v>
      </c>
      <c r="D4567" s="16" t="s">
        <v>6838</v>
      </c>
      <c r="E4567" s="103" t="s">
        <v>26</v>
      </c>
      <c r="F4567" s="18" t="s">
        <v>26</v>
      </c>
      <c r="G4567" s="111" t="s">
        <v>590</v>
      </c>
      <c r="H4567" s="102" t="s">
        <v>4511</v>
      </c>
      <c r="I4567" s="21">
        <v>2008818</v>
      </c>
      <c r="J4567" s="71">
        <v>87.680999999999997</v>
      </c>
      <c r="K4567" s="21">
        <v>2029824</v>
      </c>
      <c r="L4567" s="21">
        <v>2315000</v>
      </c>
      <c r="M4567" s="21">
        <v>2137448</v>
      </c>
      <c r="N4567" s="21"/>
      <c r="O4567" s="21">
        <v>19838</v>
      </c>
      <c r="P4567" s="21"/>
      <c r="Q4567" s="21"/>
      <c r="R4567" s="22">
        <v>5.3949999999999996</v>
      </c>
      <c r="S4567" s="22">
        <v>6.9660000000000002</v>
      </c>
      <c r="T4567" s="20" t="s">
        <v>5189</v>
      </c>
      <c r="U4567" s="21">
        <v>10407</v>
      </c>
      <c r="V4567" s="21">
        <v>126589</v>
      </c>
      <c r="W4567" s="34">
        <v>38126</v>
      </c>
      <c r="X4567" s="34">
        <v>50571</v>
      </c>
      <c r="Y4567" s="109"/>
      <c r="Z4567" s="70" t="s">
        <v>4927</v>
      </c>
      <c r="AA4567" s="20" t="s">
        <v>4926</v>
      </c>
      <c r="AB4567" s="113" t="s">
        <v>6036</v>
      </c>
      <c r="AC4567" s="19"/>
      <c r="AD4567" s="22"/>
      <c r="AE4567" s="34">
        <v>43525</v>
      </c>
    </row>
    <row r="4568" spans="2:31" x14ac:dyDescent="0.2">
      <c r="B4568" s="14" t="s">
        <v>6949</v>
      </c>
      <c r="C4568" s="33" t="s">
        <v>6948</v>
      </c>
      <c r="D4568" s="16" t="s">
        <v>6898</v>
      </c>
      <c r="E4568" s="103" t="s">
        <v>26</v>
      </c>
      <c r="F4568" s="18" t="s">
        <v>26</v>
      </c>
      <c r="G4568" s="111" t="s">
        <v>590</v>
      </c>
      <c r="H4568" s="102" t="s">
        <v>4511</v>
      </c>
      <c r="I4568" s="21">
        <v>1194134</v>
      </c>
      <c r="J4568" s="71">
        <v>100.324</v>
      </c>
      <c r="K4568" s="21">
        <v>1608236</v>
      </c>
      <c r="L4568" s="21">
        <v>1603040</v>
      </c>
      <c r="M4568" s="21">
        <v>1611812</v>
      </c>
      <c r="N4568" s="21"/>
      <c r="O4568" s="21">
        <v>8771</v>
      </c>
      <c r="P4568" s="21"/>
      <c r="Q4568" s="21"/>
      <c r="R4568" s="22">
        <v>6.5</v>
      </c>
      <c r="S4568" s="22">
        <v>-12.864000000000001</v>
      </c>
      <c r="T4568" s="20" t="s">
        <v>5189</v>
      </c>
      <c r="U4568" s="21">
        <v>8683</v>
      </c>
      <c r="V4568" s="21">
        <v>104198</v>
      </c>
      <c r="W4568" s="34">
        <v>36607</v>
      </c>
      <c r="X4568" s="34">
        <v>49994</v>
      </c>
      <c r="Y4568" s="109"/>
      <c r="Z4568" s="70" t="s">
        <v>4927</v>
      </c>
      <c r="AA4568" s="20" t="s">
        <v>4926</v>
      </c>
      <c r="AB4568" s="113" t="s">
        <v>6036</v>
      </c>
      <c r="AC4568" s="19"/>
      <c r="AD4568" s="22"/>
      <c r="AE4568" s="34">
        <v>41275</v>
      </c>
    </row>
    <row r="4569" spans="2:31" x14ac:dyDescent="0.2">
      <c r="B4569" s="14" t="s">
        <v>6947</v>
      </c>
      <c r="C4569" s="33" t="s">
        <v>6946</v>
      </c>
      <c r="D4569" s="16" t="s">
        <v>6898</v>
      </c>
      <c r="E4569" s="103" t="s">
        <v>26</v>
      </c>
      <c r="F4569" s="18" t="s">
        <v>26</v>
      </c>
      <c r="G4569" s="111" t="s">
        <v>590</v>
      </c>
      <c r="H4569" s="102" t="s">
        <v>6701</v>
      </c>
      <c r="I4569" s="21">
        <v>1255268</v>
      </c>
      <c r="J4569" s="71">
        <v>70.641000000000005</v>
      </c>
      <c r="K4569" s="21">
        <v>1217676</v>
      </c>
      <c r="L4569" s="21">
        <v>1723750</v>
      </c>
      <c r="M4569" s="21">
        <v>1723806</v>
      </c>
      <c r="N4569" s="21"/>
      <c r="O4569" s="21">
        <v>953</v>
      </c>
      <c r="P4569" s="21"/>
      <c r="Q4569" s="21"/>
      <c r="R4569" s="22">
        <v>6.5</v>
      </c>
      <c r="S4569" s="22">
        <v>6.4690000000000003</v>
      </c>
      <c r="T4569" s="20" t="s">
        <v>5189</v>
      </c>
      <c r="U4569" s="21">
        <v>9337</v>
      </c>
      <c r="V4569" s="21">
        <v>112044</v>
      </c>
      <c r="W4569" s="34">
        <v>36607</v>
      </c>
      <c r="X4569" s="34">
        <v>49994</v>
      </c>
      <c r="Y4569" s="109"/>
      <c r="Z4569" s="70" t="s">
        <v>4927</v>
      </c>
      <c r="AA4569" s="20" t="s">
        <v>4926</v>
      </c>
      <c r="AB4569" s="113" t="s">
        <v>6036</v>
      </c>
      <c r="AC4569" s="19"/>
      <c r="AD4569" s="22"/>
      <c r="AE4569" s="34">
        <v>43252</v>
      </c>
    </row>
    <row r="4570" spans="2:31" x14ac:dyDescent="0.2">
      <c r="B4570" s="14" t="s">
        <v>6945</v>
      </c>
      <c r="C4570" s="33" t="s">
        <v>6944</v>
      </c>
      <c r="D4570" s="16" t="s">
        <v>6898</v>
      </c>
      <c r="E4570" s="103" t="s">
        <v>26</v>
      </c>
      <c r="F4570" s="18" t="s">
        <v>26</v>
      </c>
      <c r="G4570" s="111" t="s">
        <v>590</v>
      </c>
      <c r="H4570" s="102" t="s">
        <v>4511</v>
      </c>
      <c r="I4570" s="21">
        <v>9635596</v>
      </c>
      <c r="J4570" s="71">
        <v>99.397000000000006</v>
      </c>
      <c r="K4570" s="21">
        <v>13373866</v>
      </c>
      <c r="L4570" s="21">
        <v>13455000</v>
      </c>
      <c r="M4570" s="21">
        <v>11434769</v>
      </c>
      <c r="N4570" s="21"/>
      <c r="O4570" s="21">
        <v>254479</v>
      </c>
      <c r="P4570" s="21"/>
      <c r="Q4570" s="21"/>
      <c r="R4570" s="22">
        <v>7.07</v>
      </c>
      <c r="S4570" s="22">
        <v>10.856999999999999</v>
      </c>
      <c r="T4570" s="20" t="s">
        <v>5189</v>
      </c>
      <c r="U4570" s="21">
        <v>79272</v>
      </c>
      <c r="V4570" s="21">
        <v>949923</v>
      </c>
      <c r="W4570" s="34">
        <v>36784</v>
      </c>
      <c r="X4570" s="34">
        <v>48998</v>
      </c>
      <c r="Y4570" s="109"/>
      <c r="Z4570" s="70" t="s">
        <v>4927</v>
      </c>
      <c r="AA4570" s="20" t="s">
        <v>4926</v>
      </c>
      <c r="AB4570" s="113" t="s">
        <v>6036</v>
      </c>
      <c r="AC4570" s="19"/>
      <c r="AD4570" s="22"/>
      <c r="AE4570" s="34">
        <v>43497</v>
      </c>
    </row>
    <row r="4571" spans="2:31" x14ac:dyDescent="0.2">
      <c r="B4571" s="14" t="s">
        <v>6943</v>
      </c>
      <c r="C4571" s="33" t="s">
        <v>6942</v>
      </c>
      <c r="D4571" s="16" t="s">
        <v>6898</v>
      </c>
      <c r="E4571" s="103" t="s">
        <v>26</v>
      </c>
      <c r="F4571" s="18" t="s">
        <v>26</v>
      </c>
      <c r="G4571" s="111" t="s">
        <v>590</v>
      </c>
      <c r="H4571" s="102" t="s">
        <v>4511</v>
      </c>
      <c r="I4571" s="21">
        <v>2049334</v>
      </c>
      <c r="J4571" s="71">
        <v>84.253</v>
      </c>
      <c r="K4571" s="21">
        <v>2519174</v>
      </c>
      <c r="L4571" s="21">
        <v>2990000</v>
      </c>
      <c r="M4571" s="21">
        <v>2427503</v>
      </c>
      <c r="N4571" s="21"/>
      <c r="O4571" s="21">
        <v>54416</v>
      </c>
      <c r="P4571" s="21"/>
      <c r="Q4571" s="21"/>
      <c r="R4571" s="22">
        <v>7.07</v>
      </c>
      <c r="S4571" s="22">
        <v>11.281000000000001</v>
      </c>
      <c r="T4571" s="20" t="s">
        <v>5189</v>
      </c>
      <c r="U4571" s="21">
        <v>17616</v>
      </c>
      <c r="V4571" s="21">
        <v>211094</v>
      </c>
      <c r="W4571" s="34">
        <v>36784</v>
      </c>
      <c r="X4571" s="34">
        <v>48998</v>
      </c>
      <c r="Y4571" s="109"/>
      <c r="Z4571" s="70" t="s">
        <v>4927</v>
      </c>
      <c r="AA4571" s="20" t="s">
        <v>4926</v>
      </c>
      <c r="AB4571" s="113" t="s">
        <v>6036</v>
      </c>
      <c r="AC4571" s="19"/>
      <c r="AD4571" s="22"/>
      <c r="AE4571" s="34">
        <v>43800</v>
      </c>
    </row>
    <row r="4572" spans="2:31" x14ac:dyDescent="0.2">
      <c r="B4572" s="14" t="s">
        <v>6941</v>
      </c>
      <c r="C4572" s="33" t="s">
        <v>6940</v>
      </c>
      <c r="D4572" s="16" t="s">
        <v>6898</v>
      </c>
      <c r="E4572" s="103" t="s">
        <v>26</v>
      </c>
      <c r="F4572" s="18" t="s">
        <v>26</v>
      </c>
      <c r="G4572" s="111" t="s">
        <v>590</v>
      </c>
      <c r="H4572" s="102" t="s">
        <v>4511</v>
      </c>
      <c r="I4572" s="21">
        <v>1825915</v>
      </c>
      <c r="J4572" s="71">
        <v>73.647000000000006</v>
      </c>
      <c r="K4572" s="21">
        <v>2202030</v>
      </c>
      <c r="L4572" s="21">
        <v>2990000</v>
      </c>
      <c r="M4572" s="21">
        <v>2215105</v>
      </c>
      <c r="N4572" s="21"/>
      <c r="O4572" s="21">
        <v>59012</v>
      </c>
      <c r="P4572" s="21"/>
      <c r="Q4572" s="21"/>
      <c r="R4572" s="22">
        <v>7.07</v>
      </c>
      <c r="S4572" s="22">
        <v>12.635</v>
      </c>
      <c r="T4572" s="20" t="s">
        <v>5189</v>
      </c>
      <c r="U4572" s="21">
        <v>17616</v>
      </c>
      <c r="V4572" s="21">
        <v>211094</v>
      </c>
      <c r="W4572" s="34">
        <v>36784</v>
      </c>
      <c r="X4572" s="34">
        <v>48998</v>
      </c>
      <c r="Y4572" s="109"/>
      <c r="Z4572" s="70" t="s">
        <v>4927</v>
      </c>
      <c r="AA4572" s="20" t="s">
        <v>4926</v>
      </c>
      <c r="AB4572" s="113" t="s">
        <v>6036</v>
      </c>
      <c r="AC4572" s="19"/>
      <c r="AD4572" s="22"/>
      <c r="AE4572" s="34">
        <v>44136</v>
      </c>
    </row>
    <row r="4573" spans="2:31" x14ac:dyDescent="0.2">
      <c r="B4573" s="14" t="s">
        <v>6939</v>
      </c>
      <c r="C4573" s="33" t="s">
        <v>6938</v>
      </c>
      <c r="D4573" s="16" t="s">
        <v>6898</v>
      </c>
      <c r="E4573" s="103" t="s">
        <v>26</v>
      </c>
      <c r="F4573" s="18" t="s">
        <v>26</v>
      </c>
      <c r="G4573" s="111" t="s">
        <v>590</v>
      </c>
      <c r="H4573" s="102" t="s">
        <v>4511</v>
      </c>
      <c r="I4573" s="21">
        <v>797101</v>
      </c>
      <c r="J4573" s="71">
        <v>64.460999999999999</v>
      </c>
      <c r="K4573" s="21">
        <v>963696</v>
      </c>
      <c r="L4573" s="21">
        <v>1495000</v>
      </c>
      <c r="M4573" s="21">
        <v>987369</v>
      </c>
      <c r="N4573" s="21"/>
      <c r="O4573" s="21">
        <v>31210</v>
      </c>
      <c r="P4573" s="21"/>
      <c r="Q4573" s="21"/>
      <c r="R4573" s="22">
        <v>7.07</v>
      </c>
      <c r="S4573" s="22">
        <v>14.433999999999999</v>
      </c>
      <c r="T4573" s="20" t="s">
        <v>5189</v>
      </c>
      <c r="U4573" s="21">
        <v>8808</v>
      </c>
      <c r="V4573" s="21">
        <v>105547</v>
      </c>
      <c r="W4573" s="34">
        <v>36784</v>
      </c>
      <c r="X4573" s="34">
        <v>48998</v>
      </c>
      <c r="Y4573" s="109"/>
      <c r="Z4573" s="70" t="s">
        <v>4927</v>
      </c>
      <c r="AA4573" s="20" t="s">
        <v>4926</v>
      </c>
      <c r="AB4573" s="113" t="s">
        <v>6036</v>
      </c>
      <c r="AC4573" s="19"/>
      <c r="AD4573" s="22"/>
      <c r="AE4573" s="34">
        <v>44287</v>
      </c>
    </row>
    <row r="4574" spans="2:31" x14ac:dyDescent="0.2">
      <c r="B4574" s="14" t="s">
        <v>6937</v>
      </c>
      <c r="C4574" s="33" t="s">
        <v>6936</v>
      </c>
      <c r="D4574" s="16" t="s">
        <v>6898</v>
      </c>
      <c r="E4574" s="103" t="s">
        <v>26</v>
      </c>
      <c r="F4574" s="18" t="s">
        <v>26</v>
      </c>
      <c r="G4574" s="111" t="s">
        <v>590</v>
      </c>
      <c r="H4574" s="102" t="s">
        <v>4511</v>
      </c>
      <c r="I4574" s="21">
        <v>780671</v>
      </c>
      <c r="J4574" s="71">
        <v>58.401000000000003</v>
      </c>
      <c r="K4574" s="21">
        <v>873092</v>
      </c>
      <c r="L4574" s="21">
        <v>1495000</v>
      </c>
      <c r="M4574" s="21">
        <v>957846</v>
      </c>
      <c r="N4574" s="21"/>
      <c r="O4574" s="21">
        <v>29886</v>
      </c>
      <c r="P4574" s="21"/>
      <c r="Q4574" s="21"/>
      <c r="R4574" s="22">
        <v>7.07</v>
      </c>
      <c r="S4574" s="22">
        <v>14.738</v>
      </c>
      <c r="T4574" s="20" t="s">
        <v>5189</v>
      </c>
      <c r="U4574" s="21">
        <v>8808</v>
      </c>
      <c r="V4574" s="21">
        <v>105547</v>
      </c>
      <c r="W4574" s="34">
        <v>36784</v>
      </c>
      <c r="X4574" s="34">
        <v>48998</v>
      </c>
      <c r="Y4574" s="109"/>
      <c r="Z4574" s="70" t="s">
        <v>4927</v>
      </c>
      <c r="AA4574" s="20" t="s">
        <v>4926</v>
      </c>
      <c r="AB4574" s="113" t="s">
        <v>6036</v>
      </c>
      <c r="AC4574" s="19"/>
      <c r="AD4574" s="22"/>
      <c r="AE4574" s="34">
        <v>44440</v>
      </c>
    </row>
    <row r="4575" spans="2:31" x14ac:dyDescent="0.2">
      <c r="B4575" s="14" t="s">
        <v>6935</v>
      </c>
      <c r="C4575" s="33" t="s">
        <v>6934</v>
      </c>
      <c r="D4575" s="16" t="s">
        <v>6898</v>
      </c>
      <c r="E4575" s="103" t="s">
        <v>26</v>
      </c>
      <c r="F4575" s="18" t="s">
        <v>26</v>
      </c>
      <c r="G4575" s="111" t="s">
        <v>590</v>
      </c>
      <c r="H4575" s="102" t="s">
        <v>4511</v>
      </c>
      <c r="I4575" s="21">
        <v>831922</v>
      </c>
      <c r="J4575" s="71">
        <v>51.152999999999999</v>
      </c>
      <c r="K4575" s="21">
        <v>764733</v>
      </c>
      <c r="L4575" s="21">
        <v>1495000</v>
      </c>
      <c r="M4575" s="21">
        <v>849337</v>
      </c>
      <c r="N4575" s="21"/>
      <c r="O4575" s="21">
        <v>28950</v>
      </c>
      <c r="P4575" s="21">
        <v>2793</v>
      </c>
      <c r="Q4575" s="21"/>
      <c r="R4575" s="22">
        <v>7.07</v>
      </c>
      <c r="S4575" s="22">
        <v>16.582000000000001</v>
      </c>
      <c r="T4575" s="20" t="s">
        <v>5189</v>
      </c>
      <c r="U4575" s="21">
        <v>8808</v>
      </c>
      <c r="V4575" s="21">
        <v>105893</v>
      </c>
      <c r="W4575" s="34">
        <v>36784</v>
      </c>
      <c r="X4575" s="34">
        <v>48998</v>
      </c>
      <c r="Y4575" s="109"/>
      <c r="Z4575" s="70" t="s">
        <v>4927</v>
      </c>
      <c r="AA4575" s="20" t="s">
        <v>4926</v>
      </c>
      <c r="AB4575" s="113" t="s">
        <v>6036</v>
      </c>
      <c r="AC4575" s="19"/>
      <c r="AD4575" s="22"/>
      <c r="AE4575" s="34">
        <v>44765</v>
      </c>
    </row>
    <row r="4576" spans="2:31" x14ac:dyDescent="0.2">
      <c r="B4576" s="14" t="s">
        <v>6933</v>
      </c>
      <c r="C4576" s="33" t="s">
        <v>6932</v>
      </c>
      <c r="D4576" s="16" t="s">
        <v>6898</v>
      </c>
      <c r="E4576" s="103" t="s">
        <v>26</v>
      </c>
      <c r="F4576" s="18" t="s">
        <v>26</v>
      </c>
      <c r="G4576" s="111" t="s">
        <v>590</v>
      </c>
      <c r="H4576" s="102" t="s">
        <v>4511</v>
      </c>
      <c r="I4576" s="21">
        <v>130581</v>
      </c>
      <c r="J4576" s="71">
        <v>41.905999999999999</v>
      </c>
      <c r="K4576" s="21">
        <v>379275</v>
      </c>
      <c r="L4576" s="21">
        <v>905071</v>
      </c>
      <c r="M4576" s="21">
        <v>131915</v>
      </c>
      <c r="N4576" s="21"/>
      <c r="O4576" s="21">
        <v>2197</v>
      </c>
      <c r="P4576" s="21">
        <v>1441</v>
      </c>
      <c r="Q4576" s="21"/>
      <c r="R4576" s="22">
        <v>7.07</v>
      </c>
      <c r="S4576" s="22">
        <v>54.691000000000003</v>
      </c>
      <c r="T4576" s="20" t="s">
        <v>5189</v>
      </c>
      <c r="U4576" s="21">
        <v>5332</v>
      </c>
      <c r="V4576" s="21">
        <v>63553</v>
      </c>
      <c r="W4576" s="34">
        <v>36784</v>
      </c>
      <c r="X4576" s="34">
        <v>48998</v>
      </c>
      <c r="Y4576" s="109"/>
      <c r="Z4576" s="70" t="s">
        <v>4927</v>
      </c>
      <c r="AA4576" s="20" t="s">
        <v>4926</v>
      </c>
      <c r="AB4576" s="113" t="s">
        <v>6036</v>
      </c>
      <c r="AC4576" s="19"/>
      <c r="AD4576" s="22"/>
      <c r="AE4576" s="34">
        <v>47019</v>
      </c>
    </row>
    <row r="4577" spans="2:31" x14ac:dyDescent="0.2">
      <c r="B4577" s="14" t="s">
        <v>6931</v>
      </c>
      <c r="C4577" s="33" t="s">
        <v>6930</v>
      </c>
      <c r="D4577" s="16" t="s">
        <v>6901</v>
      </c>
      <c r="E4577" s="103" t="s">
        <v>26</v>
      </c>
      <c r="F4577" s="18" t="s">
        <v>26</v>
      </c>
      <c r="G4577" s="111" t="s">
        <v>6685</v>
      </c>
      <c r="H4577" s="102" t="s">
        <v>611</v>
      </c>
      <c r="I4577" s="21">
        <v>1601269</v>
      </c>
      <c r="J4577" s="71">
        <v>1.536</v>
      </c>
      <c r="K4577" s="21">
        <v>1172920</v>
      </c>
      <c r="L4577" s="21"/>
      <c r="M4577" s="21">
        <v>582336</v>
      </c>
      <c r="N4577" s="21"/>
      <c r="O4577" s="21">
        <v>40007</v>
      </c>
      <c r="P4577" s="21"/>
      <c r="Q4577" s="21"/>
      <c r="R4577" s="22">
        <v>0.3</v>
      </c>
      <c r="S4577" s="22">
        <v>32.588000000000001</v>
      </c>
      <c r="T4577" s="20" t="s">
        <v>5189</v>
      </c>
      <c r="U4577" s="21">
        <v>19123</v>
      </c>
      <c r="V4577" s="21">
        <v>283421</v>
      </c>
      <c r="W4577" s="34">
        <v>36784</v>
      </c>
      <c r="X4577" s="34">
        <v>48998</v>
      </c>
      <c r="Y4577" s="109"/>
      <c r="Z4577" s="70" t="s">
        <v>4927</v>
      </c>
      <c r="AA4577" s="20" t="s">
        <v>4926</v>
      </c>
      <c r="AB4577" s="113" t="s">
        <v>6036</v>
      </c>
      <c r="AC4577" s="19"/>
      <c r="AD4577" s="22"/>
      <c r="AE4577" s="34">
        <v>45108</v>
      </c>
    </row>
    <row r="4578" spans="2:31" x14ac:dyDescent="0.2">
      <c r="B4578" s="14" t="s">
        <v>6929</v>
      </c>
      <c r="C4578" s="33" t="s">
        <v>6928</v>
      </c>
      <c r="D4578" s="16" t="s">
        <v>6898</v>
      </c>
      <c r="E4578" s="103" t="s">
        <v>26</v>
      </c>
      <c r="F4578" s="18" t="s">
        <v>26</v>
      </c>
      <c r="G4578" s="111" t="s">
        <v>590</v>
      </c>
      <c r="H4578" s="102" t="s">
        <v>4511</v>
      </c>
      <c r="I4578" s="21">
        <v>11677677</v>
      </c>
      <c r="J4578" s="71">
        <v>120.913</v>
      </c>
      <c r="K4578" s="21">
        <v>12652315</v>
      </c>
      <c r="L4578" s="21">
        <v>10464000</v>
      </c>
      <c r="M4578" s="21">
        <v>10912341</v>
      </c>
      <c r="N4578" s="21"/>
      <c r="O4578" s="21">
        <v>-103064</v>
      </c>
      <c r="P4578" s="21"/>
      <c r="Q4578" s="21"/>
      <c r="R4578" s="22">
        <v>7.9139999999999997</v>
      </c>
      <c r="S4578" s="22">
        <v>6.673</v>
      </c>
      <c r="T4578" s="20" t="s">
        <v>5189</v>
      </c>
      <c r="U4578" s="21">
        <v>69011</v>
      </c>
      <c r="V4578" s="21">
        <v>826907</v>
      </c>
      <c r="W4578" s="34">
        <v>37594</v>
      </c>
      <c r="X4578" s="34">
        <v>48998</v>
      </c>
      <c r="Y4578" s="109"/>
      <c r="Z4578" s="70" t="s">
        <v>4927</v>
      </c>
      <c r="AA4578" s="20" t="s">
        <v>4926</v>
      </c>
      <c r="AB4578" s="113" t="s">
        <v>6036</v>
      </c>
      <c r="AC4578" s="19"/>
      <c r="AD4578" s="22"/>
      <c r="AE4578" s="34">
        <v>43070</v>
      </c>
    </row>
    <row r="4579" spans="2:31" x14ac:dyDescent="0.2">
      <c r="B4579" s="14" t="s">
        <v>6927</v>
      </c>
      <c r="C4579" s="33" t="s">
        <v>6926</v>
      </c>
      <c r="D4579" s="16" t="s">
        <v>6901</v>
      </c>
      <c r="E4579" s="103" t="s">
        <v>26</v>
      </c>
      <c r="F4579" s="18" t="s">
        <v>26</v>
      </c>
      <c r="G4579" s="111" t="s">
        <v>6685</v>
      </c>
      <c r="H4579" s="102" t="s">
        <v>6793</v>
      </c>
      <c r="I4579" s="21">
        <v>646337</v>
      </c>
      <c r="J4579" s="71">
        <v>1.212</v>
      </c>
      <c r="K4579" s="21">
        <v>136217</v>
      </c>
      <c r="L4579" s="21"/>
      <c r="M4579" s="21">
        <v>115997</v>
      </c>
      <c r="N4579" s="21"/>
      <c r="O4579" s="21">
        <v>3035</v>
      </c>
      <c r="P4579" s="21"/>
      <c r="Q4579" s="21"/>
      <c r="R4579" s="22">
        <v>1.121</v>
      </c>
      <c r="S4579" s="22">
        <v>75.484999999999999</v>
      </c>
      <c r="T4579" s="20" t="s">
        <v>5189</v>
      </c>
      <c r="U4579" s="21">
        <v>10505</v>
      </c>
      <c r="V4579" s="21">
        <v>130221</v>
      </c>
      <c r="W4579" s="34">
        <v>36818</v>
      </c>
      <c r="X4579" s="34">
        <v>48867</v>
      </c>
      <c r="Y4579" s="109"/>
      <c r="Z4579" s="70" t="s">
        <v>4927</v>
      </c>
      <c r="AA4579" s="20" t="s">
        <v>4926</v>
      </c>
      <c r="AB4579" s="113" t="s">
        <v>6036</v>
      </c>
      <c r="AC4579" s="19"/>
      <c r="AD4579" s="22"/>
      <c r="AE4579" s="34">
        <v>41913</v>
      </c>
    </row>
    <row r="4580" spans="2:31" x14ac:dyDescent="0.2">
      <c r="B4580" s="14" t="s">
        <v>6925</v>
      </c>
      <c r="C4580" s="33" t="s">
        <v>6924</v>
      </c>
      <c r="D4580" s="16" t="s">
        <v>6901</v>
      </c>
      <c r="E4580" s="103" t="s">
        <v>26</v>
      </c>
      <c r="F4580" s="18" t="s">
        <v>26</v>
      </c>
      <c r="G4580" s="111" t="s">
        <v>6685</v>
      </c>
      <c r="H4580" s="102" t="s">
        <v>503</v>
      </c>
      <c r="I4580" s="21">
        <v>422153</v>
      </c>
      <c r="J4580" s="71">
        <v>1.222</v>
      </c>
      <c r="K4580" s="21">
        <v>367368</v>
      </c>
      <c r="L4580" s="21"/>
      <c r="M4580" s="21">
        <v>367368</v>
      </c>
      <c r="N4580" s="21">
        <v>2727</v>
      </c>
      <c r="O4580" s="21">
        <v>-47847</v>
      </c>
      <c r="P4580" s="21">
        <v>18115</v>
      </c>
      <c r="Q4580" s="21"/>
      <c r="R4580" s="22">
        <v>0.85199999999999998</v>
      </c>
      <c r="S4580" s="22">
        <v>37.100999999999999</v>
      </c>
      <c r="T4580" s="20" t="s">
        <v>5189</v>
      </c>
      <c r="U4580" s="21">
        <v>21328</v>
      </c>
      <c r="V4580" s="21">
        <v>267293</v>
      </c>
      <c r="W4580" s="34">
        <v>38845</v>
      </c>
      <c r="X4580" s="34">
        <v>48625</v>
      </c>
      <c r="Y4580" s="109"/>
      <c r="Z4580" s="70" t="s">
        <v>4927</v>
      </c>
      <c r="AA4580" s="20" t="s">
        <v>4926</v>
      </c>
      <c r="AB4580" s="113" t="s">
        <v>6036</v>
      </c>
      <c r="AC4580" s="19"/>
      <c r="AD4580" s="22"/>
      <c r="AE4580" s="34">
        <v>44166</v>
      </c>
    </row>
    <row r="4581" spans="2:31" x14ac:dyDescent="0.2">
      <c r="B4581" s="14" t="s">
        <v>6923</v>
      </c>
      <c r="C4581" s="33" t="s">
        <v>6922</v>
      </c>
      <c r="D4581" s="16" t="s">
        <v>6898</v>
      </c>
      <c r="E4581" s="103" t="s">
        <v>26</v>
      </c>
      <c r="F4581" s="18" t="s">
        <v>26</v>
      </c>
      <c r="G4581" s="111" t="s">
        <v>590</v>
      </c>
      <c r="H4581" s="102" t="s">
        <v>4511</v>
      </c>
      <c r="I4581" s="21">
        <v>4287513</v>
      </c>
      <c r="J4581" s="71">
        <v>84.433000000000007</v>
      </c>
      <c r="K4581" s="21">
        <v>4221650</v>
      </c>
      <c r="L4581" s="21">
        <v>5000000</v>
      </c>
      <c r="M4581" s="21">
        <v>4466245</v>
      </c>
      <c r="N4581" s="21"/>
      <c r="O4581" s="21">
        <v>256947</v>
      </c>
      <c r="P4581" s="21">
        <v>26150</v>
      </c>
      <c r="Q4581" s="21"/>
      <c r="R4581" s="22">
        <v>6.32</v>
      </c>
      <c r="S4581" s="22">
        <v>14.316000000000001</v>
      </c>
      <c r="T4581" s="20" t="s">
        <v>5189</v>
      </c>
      <c r="U4581" s="21">
        <v>26333</v>
      </c>
      <c r="V4581" s="21">
        <v>335274</v>
      </c>
      <c r="W4581" s="34">
        <v>36937</v>
      </c>
      <c r="X4581" s="34">
        <v>48625</v>
      </c>
      <c r="Y4581" s="109"/>
      <c r="Z4581" s="70" t="s">
        <v>4927</v>
      </c>
      <c r="AA4581" s="20" t="s">
        <v>4926</v>
      </c>
      <c r="AB4581" s="113" t="s">
        <v>6036</v>
      </c>
      <c r="AC4581" s="19"/>
      <c r="AD4581" s="22"/>
      <c r="AE4581" s="34">
        <v>42139</v>
      </c>
    </row>
    <row r="4582" spans="2:31" x14ac:dyDescent="0.2">
      <c r="B4582" s="14" t="s">
        <v>6921</v>
      </c>
      <c r="C4582" s="33" t="s">
        <v>6920</v>
      </c>
      <c r="D4582" s="16" t="s">
        <v>6901</v>
      </c>
      <c r="E4582" s="103" t="s">
        <v>26</v>
      </c>
      <c r="F4582" s="18" t="s">
        <v>26</v>
      </c>
      <c r="G4582" s="111" t="s">
        <v>6685</v>
      </c>
      <c r="H4582" s="102" t="s">
        <v>5022</v>
      </c>
      <c r="I4582" s="21">
        <v>669841</v>
      </c>
      <c r="J4582" s="71">
        <v>0.98099999999999998</v>
      </c>
      <c r="K4582" s="21">
        <v>491296</v>
      </c>
      <c r="L4582" s="21"/>
      <c r="M4582" s="21">
        <v>571846</v>
      </c>
      <c r="N4582" s="21"/>
      <c r="O4582" s="21">
        <v>-28509</v>
      </c>
      <c r="P4582" s="21">
        <v>274709</v>
      </c>
      <c r="Q4582" s="21"/>
      <c r="R4582" s="22">
        <v>0.72299999999999998</v>
      </c>
      <c r="S4582" s="22">
        <v>17.483000000000001</v>
      </c>
      <c r="T4582" s="20" t="s">
        <v>5189</v>
      </c>
      <c r="U4582" s="21">
        <v>30176</v>
      </c>
      <c r="V4582" s="21">
        <v>415913</v>
      </c>
      <c r="W4582" s="34">
        <v>37092</v>
      </c>
      <c r="X4582" s="34">
        <v>48775</v>
      </c>
      <c r="Y4582" s="109"/>
      <c r="Z4582" s="70" t="s">
        <v>4927</v>
      </c>
      <c r="AA4582" s="20" t="s">
        <v>4926</v>
      </c>
      <c r="AB4582" s="113" t="s">
        <v>6036</v>
      </c>
      <c r="AC4582" s="19"/>
      <c r="AD4582" s="22"/>
      <c r="AE4582" s="34">
        <v>44348</v>
      </c>
    </row>
    <row r="4583" spans="2:31" x14ac:dyDescent="0.2">
      <c r="B4583" s="14" t="s">
        <v>6919</v>
      </c>
      <c r="C4583" s="33" t="s">
        <v>6918</v>
      </c>
      <c r="D4583" s="16" t="s">
        <v>6898</v>
      </c>
      <c r="E4583" s="103" t="s">
        <v>26</v>
      </c>
      <c r="F4583" s="18" t="s">
        <v>26</v>
      </c>
      <c r="G4583" s="111" t="s">
        <v>590</v>
      </c>
      <c r="H4583" s="102" t="s">
        <v>4511</v>
      </c>
      <c r="I4583" s="21">
        <v>2933477</v>
      </c>
      <c r="J4583" s="71">
        <v>61.993000000000002</v>
      </c>
      <c r="K4583" s="21">
        <v>1704810</v>
      </c>
      <c r="L4583" s="21">
        <v>2750000</v>
      </c>
      <c r="M4583" s="21">
        <v>2718936</v>
      </c>
      <c r="N4583" s="21"/>
      <c r="O4583" s="21">
        <v>-109917</v>
      </c>
      <c r="P4583" s="21"/>
      <c r="Q4583" s="21"/>
      <c r="R4583" s="22">
        <v>7.5129999999999999</v>
      </c>
      <c r="S4583" s="22">
        <v>8.1539999999999999</v>
      </c>
      <c r="T4583" s="20" t="s">
        <v>5189</v>
      </c>
      <c r="U4583" s="21">
        <v>17217</v>
      </c>
      <c r="V4583" s="21">
        <v>188387</v>
      </c>
      <c r="W4583" s="34">
        <v>37581</v>
      </c>
      <c r="X4583" s="34">
        <v>48775</v>
      </c>
      <c r="Y4583" s="109"/>
      <c r="Z4583" s="70" t="s">
        <v>4927</v>
      </c>
      <c r="AA4583" s="20" t="s">
        <v>4926</v>
      </c>
      <c r="AB4583" s="113" t="s">
        <v>6036</v>
      </c>
      <c r="AC4583" s="19"/>
      <c r="AD4583" s="22"/>
      <c r="AE4583" s="34">
        <v>44256</v>
      </c>
    </row>
    <row r="4584" spans="2:31" x14ac:dyDescent="0.2">
      <c r="B4584" s="14" t="s">
        <v>6917</v>
      </c>
      <c r="C4584" s="33" t="s">
        <v>6916</v>
      </c>
      <c r="D4584" s="16" t="s">
        <v>6901</v>
      </c>
      <c r="E4584" s="103" t="s">
        <v>26</v>
      </c>
      <c r="F4584" s="18" t="s">
        <v>26</v>
      </c>
      <c r="G4584" s="111" t="s">
        <v>6685</v>
      </c>
      <c r="H4584" s="102" t="s">
        <v>6793</v>
      </c>
      <c r="I4584" s="21">
        <v>127913</v>
      </c>
      <c r="J4584" s="71">
        <v>2.9319999999999999</v>
      </c>
      <c r="K4584" s="21">
        <v>174822</v>
      </c>
      <c r="L4584" s="21"/>
      <c r="M4584" s="21">
        <v>125446</v>
      </c>
      <c r="N4584" s="21"/>
      <c r="O4584" s="21">
        <v>22634</v>
      </c>
      <c r="P4584" s="21">
        <v>39796</v>
      </c>
      <c r="Q4584" s="21"/>
      <c r="R4584" s="22">
        <v>1.196</v>
      </c>
      <c r="S4584" s="22">
        <v>33.951999999999998</v>
      </c>
      <c r="T4584" s="20" t="s">
        <v>5189</v>
      </c>
      <c r="U4584" s="21">
        <v>5943</v>
      </c>
      <c r="V4584" s="21">
        <v>83963</v>
      </c>
      <c r="W4584" s="34">
        <v>37244</v>
      </c>
      <c r="X4584" s="34">
        <v>49597</v>
      </c>
      <c r="Y4584" s="109"/>
      <c r="Z4584" s="70" t="s">
        <v>4927</v>
      </c>
      <c r="AA4584" s="20" t="s">
        <v>4926</v>
      </c>
      <c r="AB4584" s="113" t="s">
        <v>6036</v>
      </c>
      <c r="AC4584" s="19"/>
      <c r="AD4584" s="22"/>
      <c r="AE4584" s="34">
        <v>44440</v>
      </c>
    </row>
    <row r="4585" spans="2:31" x14ac:dyDescent="0.2">
      <c r="B4585" s="14" t="s">
        <v>6915</v>
      </c>
      <c r="C4585" s="33" t="s">
        <v>6914</v>
      </c>
      <c r="D4585" s="16" t="s">
        <v>6901</v>
      </c>
      <c r="E4585" s="103" t="s">
        <v>26</v>
      </c>
      <c r="F4585" s="18" t="s">
        <v>26</v>
      </c>
      <c r="G4585" s="111" t="s">
        <v>6685</v>
      </c>
      <c r="H4585" s="102" t="s">
        <v>6793</v>
      </c>
      <c r="I4585" s="21">
        <v>17983</v>
      </c>
      <c r="J4585" s="71">
        <v>6.7000000000000004E-2</v>
      </c>
      <c r="K4585" s="21">
        <v>2535</v>
      </c>
      <c r="L4585" s="21"/>
      <c r="M4585" s="21">
        <v>17741</v>
      </c>
      <c r="N4585" s="21"/>
      <c r="O4585" s="21">
        <v>18907</v>
      </c>
      <c r="P4585" s="21">
        <v>8151</v>
      </c>
      <c r="Q4585" s="21"/>
      <c r="R4585" s="22">
        <v>0.81100000000000005</v>
      </c>
      <c r="S4585" s="22">
        <v>159.37200000000001</v>
      </c>
      <c r="T4585" s="20" t="s">
        <v>5189</v>
      </c>
      <c r="U4585" s="21">
        <v>2558</v>
      </c>
      <c r="V4585" s="21">
        <v>33651</v>
      </c>
      <c r="W4585" s="34">
        <v>37868</v>
      </c>
      <c r="X4585" s="34">
        <v>49049</v>
      </c>
      <c r="Y4585" s="109"/>
      <c r="Z4585" s="70" t="s">
        <v>4927</v>
      </c>
      <c r="AA4585" s="20" t="s">
        <v>4926</v>
      </c>
      <c r="AB4585" s="113" t="s">
        <v>6036</v>
      </c>
      <c r="AC4585" s="19"/>
      <c r="AD4585" s="22"/>
      <c r="AE4585" s="34">
        <v>41640</v>
      </c>
    </row>
    <row r="4586" spans="2:31" x14ac:dyDescent="0.2">
      <c r="B4586" s="14" t="s">
        <v>6913</v>
      </c>
      <c r="C4586" s="33" t="s">
        <v>6912</v>
      </c>
      <c r="D4586" s="16" t="s">
        <v>6901</v>
      </c>
      <c r="E4586" s="103" t="s">
        <v>26</v>
      </c>
      <c r="F4586" s="18" t="s">
        <v>26</v>
      </c>
      <c r="G4586" s="111" t="s">
        <v>6685</v>
      </c>
      <c r="H4586" s="102" t="s">
        <v>5022</v>
      </c>
      <c r="I4586" s="21">
        <v>70401</v>
      </c>
      <c r="J4586" s="71">
        <v>1.655</v>
      </c>
      <c r="K4586" s="21">
        <v>141062</v>
      </c>
      <c r="L4586" s="21"/>
      <c r="M4586" s="21">
        <v>118127</v>
      </c>
      <c r="N4586" s="21"/>
      <c r="O4586" s="21">
        <v>90713</v>
      </c>
      <c r="P4586" s="21">
        <v>15489</v>
      </c>
      <c r="Q4586" s="21"/>
      <c r="R4586" s="22">
        <v>0.69799999999999995</v>
      </c>
      <c r="S4586" s="22">
        <v>29.643999999999998</v>
      </c>
      <c r="T4586" s="20" t="s">
        <v>5189</v>
      </c>
      <c r="U4586" s="21">
        <v>4959</v>
      </c>
      <c r="V4586" s="21">
        <v>83263</v>
      </c>
      <c r="W4586" s="34">
        <v>37412</v>
      </c>
      <c r="X4586" s="34">
        <v>50785</v>
      </c>
      <c r="Y4586" s="109"/>
      <c r="Z4586" s="70" t="s">
        <v>4927</v>
      </c>
      <c r="AA4586" s="20" t="s">
        <v>4926</v>
      </c>
      <c r="AB4586" s="113" t="s">
        <v>6036</v>
      </c>
      <c r="AC4586" s="19"/>
      <c r="AD4586" s="22"/>
      <c r="AE4586" s="34">
        <v>44621</v>
      </c>
    </row>
    <row r="4587" spans="2:31" x14ac:dyDescent="0.2">
      <c r="B4587" s="14" t="s">
        <v>6911</v>
      </c>
      <c r="C4587" s="33" t="s">
        <v>6910</v>
      </c>
      <c r="D4587" s="16" t="s">
        <v>6898</v>
      </c>
      <c r="E4587" s="103" t="s">
        <v>26</v>
      </c>
      <c r="F4587" s="18" t="s">
        <v>26</v>
      </c>
      <c r="G4587" s="111" t="s">
        <v>590</v>
      </c>
      <c r="H4587" s="102" t="s">
        <v>4511</v>
      </c>
      <c r="I4587" s="21">
        <v>830864</v>
      </c>
      <c r="J4587" s="71">
        <v>100.65900000000001</v>
      </c>
      <c r="K4587" s="21">
        <v>1097785</v>
      </c>
      <c r="L4587" s="21">
        <v>1090600</v>
      </c>
      <c r="M4587" s="21">
        <v>1048218</v>
      </c>
      <c r="N4587" s="21"/>
      <c r="O4587" s="21">
        <v>-5466</v>
      </c>
      <c r="P4587" s="21"/>
      <c r="Q4587" s="21"/>
      <c r="R4587" s="22">
        <v>6</v>
      </c>
      <c r="S4587" s="22">
        <v>9.4990000000000006</v>
      </c>
      <c r="T4587" s="20" t="s">
        <v>5189</v>
      </c>
      <c r="U4587" s="21">
        <v>5453</v>
      </c>
      <c r="V4587" s="21">
        <v>65436</v>
      </c>
      <c r="W4587" s="34">
        <v>37412</v>
      </c>
      <c r="X4587" s="34">
        <v>50785</v>
      </c>
      <c r="Y4587" s="109"/>
      <c r="Z4587" s="70" t="s">
        <v>4927</v>
      </c>
      <c r="AA4587" s="20" t="s">
        <v>4926</v>
      </c>
      <c r="AB4587" s="113" t="s">
        <v>6036</v>
      </c>
      <c r="AC4587" s="19"/>
      <c r="AD4587" s="22"/>
      <c r="AE4587" s="34">
        <v>41944</v>
      </c>
    </row>
    <row r="4588" spans="2:31" x14ac:dyDescent="0.2">
      <c r="B4588" s="14" t="s">
        <v>6909</v>
      </c>
      <c r="C4588" s="33" t="s">
        <v>6908</v>
      </c>
      <c r="D4588" s="16" t="s">
        <v>6898</v>
      </c>
      <c r="E4588" s="103" t="s">
        <v>26</v>
      </c>
      <c r="F4588" s="18" t="s">
        <v>26</v>
      </c>
      <c r="G4588" s="111" t="s">
        <v>590</v>
      </c>
      <c r="H4588" s="102" t="s">
        <v>4511</v>
      </c>
      <c r="I4588" s="21">
        <v>627573</v>
      </c>
      <c r="J4588" s="71">
        <v>90.134</v>
      </c>
      <c r="K4588" s="21">
        <v>764602</v>
      </c>
      <c r="L4588" s="21">
        <v>848300</v>
      </c>
      <c r="M4588" s="21">
        <v>762945</v>
      </c>
      <c r="N4588" s="21"/>
      <c r="O4588" s="21">
        <v>-11948</v>
      </c>
      <c r="P4588" s="21"/>
      <c r="Q4588" s="21"/>
      <c r="R4588" s="22">
        <v>6</v>
      </c>
      <c r="S4588" s="22">
        <v>9.4649999999999999</v>
      </c>
      <c r="T4588" s="20" t="s">
        <v>5189</v>
      </c>
      <c r="U4588" s="21">
        <v>4242</v>
      </c>
      <c r="V4588" s="21">
        <v>50904</v>
      </c>
      <c r="W4588" s="34">
        <v>37412</v>
      </c>
      <c r="X4588" s="34">
        <v>50785</v>
      </c>
      <c r="Y4588" s="109"/>
      <c r="Z4588" s="70" t="s">
        <v>4927</v>
      </c>
      <c r="AA4588" s="20" t="s">
        <v>4926</v>
      </c>
      <c r="AB4588" s="113" t="s">
        <v>6036</v>
      </c>
      <c r="AC4588" s="19"/>
      <c r="AD4588" s="22"/>
      <c r="AE4588" s="34">
        <v>42736</v>
      </c>
    </row>
    <row r="4589" spans="2:31" x14ac:dyDescent="0.2">
      <c r="B4589" s="14" t="s">
        <v>6907</v>
      </c>
      <c r="C4589" s="33" t="s">
        <v>6906</v>
      </c>
      <c r="D4589" s="16" t="s">
        <v>6898</v>
      </c>
      <c r="E4589" s="103" t="s">
        <v>26</v>
      </c>
      <c r="F4589" s="18" t="s">
        <v>26</v>
      </c>
      <c r="G4589" s="111" t="s">
        <v>590</v>
      </c>
      <c r="H4589" s="102" t="s">
        <v>4511</v>
      </c>
      <c r="I4589" s="21">
        <v>473917</v>
      </c>
      <c r="J4589" s="71">
        <v>61.457999999999998</v>
      </c>
      <c r="K4589" s="21">
        <v>446859</v>
      </c>
      <c r="L4589" s="21">
        <v>727100</v>
      </c>
      <c r="M4589" s="21">
        <v>611335</v>
      </c>
      <c r="N4589" s="21">
        <v>470588</v>
      </c>
      <c r="O4589" s="21">
        <v>-875</v>
      </c>
      <c r="P4589" s="21"/>
      <c r="Q4589" s="21"/>
      <c r="R4589" s="22">
        <v>6</v>
      </c>
      <c r="S4589" s="22">
        <v>10.858000000000001</v>
      </c>
      <c r="T4589" s="20" t="s">
        <v>5189</v>
      </c>
      <c r="U4589" s="21">
        <v>3636</v>
      </c>
      <c r="V4589" s="21">
        <v>42836</v>
      </c>
      <c r="W4589" s="34">
        <v>37412</v>
      </c>
      <c r="X4589" s="34">
        <v>50785</v>
      </c>
      <c r="Y4589" s="109"/>
      <c r="Z4589" s="70" t="s">
        <v>4927</v>
      </c>
      <c r="AA4589" s="20" t="s">
        <v>4926</v>
      </c>
      <c r="AB4589" s="113" t="s">
        <v>6036</v>
      </c>
      <c r="AC4589" s="19"/>
      <c r="AD4589" s="22"/>
      <c r="AE4589" s="34">
        <v>43586</v>
      </c>
    </row>
    <row r="4590" spans="2:31" x14ac:dyDescent="0.2">
      <c r="B4590" s="14" t="s">
        <v>6905</v>
      </c>
      <c r="C4590" s="33" t="s">
        <v>6904</v>
      </c>
      <c r="D4590" s="16" t="s">
        <v>6898</v>
      </c>
      <c r="E4590" s="103" t="s">
        <v>26</v>
      </c>
      <c r="F4590" s="18" t="s">
        <v>26</v>
      </c>
      <c r="G4590" s="111" t="s">
        <v>590</v>
      </c>
      <c r="H4590" s="102" t="s">
        <v>4511</v>
      </c>
      <c r="I4590" s="21">
        <v>135551</v>
      </c>
      <c r="J4590" s="71">
        <v>16.5</v>
      </c>
      <c r="K4590" s="21">
        <v>40782</v>
      </c>
      <c r="L4590" s="21">
        <v>247164</v>
      </c>
      <c r="M4590" s="21">
        <v>135995</v>
      </c>
      <c r="N4590" s="21">
        <v>136129</v>
      </c>
      <c r="O4590" s="21">
        <v>158536</v>
      </c>
      <c r="P4590" s="21">
        <v>186823</v>
      </c>
      <c r="Q4590" s="21"/>
      <c r="R4590" s="22">
        <v>6</v>
      </c>
      <c r="S4590" s="22">
        <v>15.337</v>
      </c>
      <c r="T4590" s="20" t="s">
        <v>5189</v>
      </c>
      <c r="U4590" s="21">
        <v>1236</v>
      </c>
      <c r="V4590" s="21">
        <v>5542</v>
      </c>
      <c r="W4590" s="34">
        <v>37412</v>
      </c>
      <c r="X4590" s="34">
        <v>50785</v>
      </c>
      <c r="Y4590" s="109"/>
      <c r="Z4590" s="70" t="s">
        <v>4927</v>
      </c>
      <c r="AA4590" s="20" t="s">
        <v>4926</v>
      </c>
      <c r="AB4590" s="113" t="s">
        <v>6036</v>
      </c>
      <c r="AC4590" s="19"/>
      <c r="AD4590" s="22"/>
      <c r="AE4590" s="34">
        <v>47894</v>
      </c>
    </row>
    <row r="4591" spans="2:31" x14ac:dyDescent="0.2">
      <c r="B4591" s="14" t="s">
        <v>6903</v>
      </c>
      <c r="C4591" s="33" t="s">
        <v>6902</v>
      </c>
      <c r="D4591" s="16" t="s">
        <v>6901</v>
      </c>
      <c r="E4591" s="103" t="s">
        <v>26</v>
      </c>
      <c r="F4591" s="18" t="s">
        <v>26</v>
      </c>
      <c r="G4591" s="111" t="s">
        <v>6685</v>
      </c>
      <c r="H4591" s="102" t="s">
        <v>323</v>
      </c>
      <c r="I4591" s="21">
        <v>172153</v>
      </c>
      <c r="J4591" s="71">
        <v>1.194</v>
      </c>
      <c r="K4591" s="21">
        <v>123528</v>
      </c>
      <c r="L4591" s="21"/>
      <c r="M4591" s="21">
        <v>328187</v>
      </c>
      <c r="N4591" s="21"/>
      <c r="O4591" s="21">
        <v>226141</v>
      </c>
      <c r="P4591" s="21">
        <v>19347</v>
      </c>
      <c r="Q4591" s="21"/>
      <c r="R4591" s="22">
        <v>0.88800000000000001</v>
      </c>
      <c r="S4591" s="22">
        <v>10.099</v>
      </c>
      <c r="T4591" s="20" t="s">
        <v>5189</v>
      </c>
      <c r="U4591" s="21">
        <v>7658</v>
      </c>
      <c r="V4591" s="21">
        <v>135217</v>
      </c>
      <c r="W4591" s="34">
        <v>37426</v>
      </c>
      <c r="X4591" s="34">
        <v>49658</v>
      </c>
      <c r="Y4591" s="109"/>
      <c r="Z4591" s="70" t="s">
        <v>4927</v>
      </c>
      <c r="AA4591" s="20" t="s">
        <v>4926</v>
      </c>
      <c r="AB4591" s="113" t="s">
        <v>6036</v>
      </c>
      <c r="AC4591" s="19"/>
      <c r="AD4591" s="22"/>
      <c r="AE4591" s="34">
        <v>43770</v>
      </c>
    </row>
    <row r="4592" spans="2:31" x14ac:dyDescent="0.2">
      <c r="B4592" s="14" t="s">
        <v>6900</v>
      </c>
      <c r="C4592" s="33" t="s">
        <v>6899</v>
      </c>
      <c r="D4592" s="16" t="s">
        <v>6898</v>
      </c>
      <c r="E4592" s="103" t="s">
        <v>26</v>
      </c>
      <c r="F4592" s="18" t="s">
        <v>26</v>
      </c>
      <c r="G4592" s="111" t="s">
        <v>590</v>
      </c>
      <c r="H4592" s="102" t="s">
        <v>4511</v>
      </c>
      <c r="I4592" s="21">
        <v>4902344</v>
      </c>
      <c r="J4592" s="71">
        <v>99.951999999999998</v>
      </c>
      <c r="K4592" s="21">
        <v>4997605</v>
      </c>
      <c r="L4592" s="21">
        <v>5000000</v>
      </c>
      <c r="M4592" s="21">
        <v>4989586</v>
      </c>
      <c r="N4592" s="21"/>
      <c r="O4592" s="21">
        <v>17831</v>
      </c>
      <c r="P4592" s="21"/>
      <c r="Q4592" s="21"/>
      <c r="R4592" s="22">
        <v>5.24</v>
      </c>
      <c r="S4592" s="22">
        <v>5.41</v>
      </c>
      <c r="T4592" s="20" t="s">
        <v>5189</v>
      </c>
      <c r="U4592" s="21">
        <v>21833</v>
      </c>
      <c r="V4592" s="21">
        <v>261897</v>
      </c>
      <c r="W4592" s="34">
        <v>39324</v>
      </c>
      <c r="X4592" s="34">
        <v>50298</v>
      </c>
      <c r="Y4592" s="109"/>
      <c r="Z4592" s="70" t="s">
        <v>4927</v>
      </c>
      <c r="AA4592" s="20" t="s">
        <v>4926</v>
      </c>
      <c r="AB4592" s="113" t="s">
        <v>6036</v>
      </c>
      <c r="AC4592" s="19"/>
      <c r="AD4592" s="22"/>
      <c r="AE4592" s="34">
        <v>41275</v>
      </c>
    </row>
    <row r="4593" spans="2:31" x14ac:dyDescent="0.2">
      <c r="B4593" s="14" t="s">
        <v>6897</v>
      </c>
      <c r="C4593" s="33" t="s">
        <v>6896</v>
      </c>
      <c r="D4593" s="16" t="s">
        <v>6838</v>
      </c>
      <c r="E4593" s="103" t="s">
        <v>26</v>
      </c>
      <c r="F4593" s="18" t="s">
        <v>26</v>
      </c>
      <c r="G4593" s="111" t="s">
        <v>590</v>
      </c>
      <c r="H4593" s="102" t="s">
        <v>4511</v>
      </c>
      <c r="I4593" s="21">
        <v>4085663</v>
      </c>
      <c r="J4593" s="71">
        <v>41.109000000000002</v>
      </c>
      <c r="K4593" s="21">
        <v>1726578</v>
      </c>
      <c r="L4593" s="21">
        <v>4200000</v>
      </c>
      <c r="M4593" s="21">
        <v>1726578</v>
      </c>
      <c r="N4593" s="21">
        <v>-2386777</v>
      </c>
      <c r="O4593" s="21">
        <v>-11479</v>
      </c>
      <c r="P4593" s="21"/>
      <c r="Q4593" s="21"/>
      <c r="R4593" s="22">
        <v>5.8179999999999996</v>
      </c>
      <c r="S4593" s="22">
        <v>6.2060000000000004</v>
      </c>
      <c r="T4593" s="20" t="s">
        <v>5189</v>
      </c>
      <c r="U4593" s="21">
        <v>20363</v>
      </c>
      <c r="V4593" s="21">
        <v>247855</v>
      </c>
      <c r="W4593" s="34">
        <v>38917</v>
      </c>
      <c r="X4593" s="34">
        <v>51725</v>
      </c>
      <c r="Y4593" s="109"/>
      <c r="Z4593" s="70" t="s">
        <v>4927</v>
      </c>
      <c r="AA4593" s="20" t="s">
        <v>4926</v>
      </c>
      <c r="AB4593" s="113" t="s">
        <v>6036</v>
      </c>
      <c r="AC4593" s="19"/>
      <c r="AD4593" s="22"/>
      <c r="AE4593" s="28">
        <v>46569</v>
      </c>
    </row>
    <row r="4594" spans="2:31" x14ac:dyDescent="0.2">
      <c r="B4594" s="14" t="s">
        <v>6895</v>
      </c>
      <c r="C4594" s="33" t="s">
        <v>6894</v>
      </c>
      <c r="D4594" s="16" t="s">
        <v>6838</v>
      </c>
      <c r="E4594" s="103" t="s">
        <v>26</v>
      </c>
      <c r="F4594" s="18" t="s">
        <v>26</v>
      </c>
      <c r="G4594" s="111" t="s">
        <v>590</v>
      </c>
      <c r="H4594" s="102" t="s">
        <v>4511</v>
      </c>
      <c r="I4594" s="21">
        <v>3682725</v>
      </c>
      <c r="J4594" s="71">
        <v>17.196000000000002</v>
      </c>
      <c r="K4594" s="21">
        <v>730813</v>
      </c>
      <c r="L4594" s="21">
        <v>4250000</v>
      </c>
      <c r="M4594" s="21">
        <v>730813</v>
      </c>
      <c r="N4594" s="21">
        <v>225409</v>
      </c>
      <c r="O4594" s="21">
        <v>43730</v>
      </c>
      <c r="P4594" s="21">
        <v>14750</v>
      </c>
      <c r="Q4594" s="21"/>
      <c r="R4594" s="22">
        <v>5.8179999999999996</v>
      </c>
      <c r="S4594" s="22">
        <v>7.4189999999999996</v>
      </c>
      <c r="T4594" s="20" t="s">
        <v>5189</v>
      </c>
      <c r="U4594" s="21">
        <v>20606</v>
      </c>
      <c r="V4594" s="21">
        <v>250806</v>
      </c>
      <c r="W4594" s="34">
        <v>38917</v>
      </c>
      <c r="X4594" s="34">
        <v>51725</v>
      </c>
      <c r="Y4594" s="109"/>
      <c r="Z4594" s="70" t="s">
        <v>4927</v>
      </c>
      <c r="AA4594" s="20" t="s">
        <v>4926</v>
      </c>
      <c r="AB4594" s="113" t="s">
        <v>6036</v>
      </c>
      <c r="AC4594" s="19"/>
      <c r="AD4594" s="22"/>
      <c r="AE4594" s="34">
        <v>46824</v>
      </c>
    </row>
    <row r="4595" spans="2:31" x14ac:dyDescent="0.2">
      <c r="B4595" s="14" t="s">
        <v>6893</v>
      </c>
      <c r="C4595" s="33" t="s">
        <v>6892</v>
      </c>
      <c r="D4595" s="16" t="s">
        <v>6838</v>
      </c>
      <c r="E4595" s="103" t="s">
        <v>26</v>
      </c>
      <c r="F4595" s="18" t="s">
        <v>26</v>
      </c>
      <c r="G4595" s="111" t="s">
        <v>590</v>
      </c>
      <c r="H4595" s="102" t="s">
        <v>4511</v>
      </c>
      <c r="I4595" s="21">
        <v>156597</v>
      </c>
      <c r="J4595" s="71">
        <v>15.821999999999999</v>
      </c>
      <c r="K4595" s="21">
        <v>409144</v>
      </c>
      <c r="L4595" s="21">
        <v>2586000</v>
      </c>
      <c r="M4595" s="21">
        <v>155507</v>
      </c>
      <c r="N4595" s="21"/>
      <c r="O4595" s="21">
        <v>-1445</v>
      </c>
      <c r="P4595" s="21">
        <v>5036</v>
      </c>
      <c r="Q4595" s="21"/>
      <c r="R4595" s="22">
        <v>5.8179999999999996</v>
      </c>
      <c r="S4595" s="22">
        <v>115.895</v>
      </c>
      <c r="T4595" s="20" t="s">
        <v>5189</v>
      </c>
      <c r="U4595" s="21">
        <v>12538</v>
      </c>
      <c r="V4595" s="21">
        <v>152608</v>
      </c>
      <c r="W4595" s="34">
        <v>38917</v>
      </c>
      <c r="X4595" s="34">
        <v>51725</v>
      </c>
      <c r="Y4595" s="109"/>
      <c r="Z4595" s="70" t="s">
        <v>4927</v>
      </c>
      <c r="AA4595" s="20" t="s">
        <v>4926</v>
      </c>
      <c r="AB4595" s="113" t="s">
        <v>6036</v>
      </c>
      <c r="AC4595" s="19"/>
      <c r="AD4595" s="22"/>
      <c r="AE4595" s="34">
        <v>47860</v>
      </c>
    </row>
    <row r="4596" spans="2:31" x14ac:dyDescent="0.2">
      <c r="B4596" s="14" t="s">
        <v>6891</v>
      </c>
      <c r="C4596" s="33" t="s">
        <v>6890</v>
      </c>
      <c r="D4596" s="16" t="s">
        <v>6828</v>
      </c>
      <c r="E4596" s="103" t="s">
        <v>26</v>
      </c>
      <c r="F4596" s="18" t="s">
        <v>26</v>
      </c>
      <c r="G4596" s="111" t="s">
        <v>6685</v>
      </c>
      <c r="H4596" s="102" t="s">
        <v>323</v>
      </c>
      <c r="I4596" s="21">
        <v>1413388</v>
      </c>
      <c r="J4596" s="71">
        <v>1.399</v>
      </c>
      <c r="K4596" s="21">
        <v>1595414</v>
      </c>
      <c r="L4596" s="21"/>
      <c r="M4596" s="21">
        <v>1526270</v>
      </c>
      <c r="N4596" s="21"/>
      <c r="O4596" s="21">
        <v>121587</v>
      </c>
      <c r="P4596" s="21">
        <v>11511</v>
      </c>
      <c r="Q4596" s="21"/>
      <c r="R4596" s="22">
        <v>0.16300000000000001</v>
      </c>
      <c r="S4596" s="22">
        <v>11.96</v>
      </c>
      <c r="T4596" s="20" t="s">
        <v>5189</v>
      </c>
      <c r="U4596" s="21">
        <v>15486</v>
      </c>
      <c r="V4596" s="21">
        <v>195249</v>
      </c>
      <c r="W4596" s="34">
        <v>39065</v>
      </c>
      <c r="X4596" s="34">
        <v>52580</v>
      </c>
      <c r="Y4596" s="109"/>
      <c r="Z4596" s="70" t="s">
        <v>4927</v>
      </c>
      <c r="AA4596" s="20" t="s">
        <v>4926</v>
      </c>
      <c r="AB4596" s="113" t="s">
        <v>6036</v>
      </c>
      <c r="AC4596" s="19"/>
      <c r="AD4596" s="22"/>
      <c r="AE4596" s="34">
        <v>44562</v>
      </c>
    </row>
    <row r="4597" spans="2:31" x14ac:dyDescent="0.2">
      <c r="B4597" s="14" t="s">
        <v>6889</v>
      </c>
      <c r="C4597" s="33" t="s">
        <v>6888</v>
      </c>
      <c r="D4597" s="16" t="s">
        <v>6828</v>
      </c>
      <c r="E4597" s="103" t="s">
        <v>26</v>
      </c>
      <c r="F4597" s="18" t="s">
        <v>26</v>
      </c>
      <c r="G4597" s="111" t="s">
        <v>6685</v>
      </c>
      <c r="H4597" s="102" t="s">
        <v>323</v>
      </c>
      <c r="I4597" s="21">
        <v>5711982</v>
      </c>
      <c r="J4597" s="71">
        <v>1.64</v>
      </c>
      <c r="K4597" s="21">
        <v>2365201</v>
      </c>
      <c r="L4597" s="21"/>
      <c r="M4597" s="21">
        <v>2773411</v>
      </c>
      <c r="N4597" s="21"/>
      <c r="O4597" s="21">
        <v>-465207</v>
      </c>
      <c r="P4597" s="21"/>
      <c r="Q4597" s="21"/>
      <c r="R4597" s="22">
        <v>0.54300000000000004</v>
      </c>
      <c r="S4597" s="22">
        <v>5.641</v>
      </c>
      <c r="T4597" s="20" t="s">
        <v>5189</v>
      </c>
      <c r="U4597" s="21">
        <v>65270</v>
      </c>
      <c r="V4597" s="21">
        <v>926678</v>
      </c>
      <c r="W4597" s="34">
        <v>39065</v>
      </c>
      <c r="X4597" s="34">
        <v>52580</v>
      </c>
      <c r="Y4597" s="109"/>
      <c r="Z4597" s="70" t="s">
        <v>4927</v>
      </c>
      <c r="AA4597" s="20" t="s">
        <v>4926</v>
      </c>
      <c r="AB4597" s="113" t="s">
        <v>6036</v>
      </c>
      <c r="AC4597" s="19"/>
      <c r="AD4597" s="22"/>
      <c r="AE4597" s="34">
        <v>44562</v>
      </c>
    </row>
    <row r="4598" spans="2:31" x14ac:dyDescent="0.2">
      <c r="B4598" s="14" t="s">
        <v>6887</v>
      </c>
      <c r="C4598" s="33" t="s">
        <v>6886</v>
      </c>
      <c r="D4598" s="16" t="s">
        <v>6828</v>
      </c>
      <c r="E4598" s="103" t="s">
        <v>26</v>
      </c>
      <c r="F4598" s="18" t="s">
        <v>26</v>
      </c>
      <c r="G4598" s="111" t="s">
        <v>590</v>
      </c>
      <c r="H4598" s="102" t="s">
        <v>4511</v>
      </c>
      <c r="I4598" s="21">
        <v>13218750</v>
      </c>
      <c r="J4598" s="71">
        <v>112.149</v>
      </c>
      <c r="K4598" s="21">
        <v>16822275</v>
      </c>
      <c r="L4598" s="21">
        <v>15000000</v>
      </c>
      <c r="M4598" s="21">
        <v>14040516</v>
      </c>
      <c r="N4598" s="21"/>
      <c r="O4598" s="21">
        <v>195327</v>
      </c>
      <c r="P4598" s="21"/>
      <c r="Q4598" s="21"/>
      <c r="R4598" s="22">
        <v>5.4779999999999998</v>
      </c>
      <c r="S4598" s="22">
        <v>7.3760000000000003</v>
      </c>
      <c r="T4598" s="20" t="s">
        <v>5189</v>
      </c>
      <c r="U4598" s="21">
        <v>68475</v>
      </c>
      <c r="V4598" s="21">
        <v>821700</v>
      </c>
      <c r="W4598" s="34">
        <v>39484</v>
      </c>
      <c r="X4598" s="34">
        <v>52639</v>
      </c>
      <c r="Y4598" s="109"/>
      <c r="Z4598" s="70" t="s">
        <v>4927</v>
      </c>
      <c r="AA4598" s="20" t="s">
        <v>4926</v>
      </c>
      <c r="AB4598" s="113" t="s">
        <v>6036</v>
      </c>
      <c r="AC4598" s="19"/>
      <c r="AD4598" s="22"/>
      <c r="AE4598" s="34">
        <v>42736</v>
      </c>
    </row>
    <row r="4599" spans="2:31" x14ac:dyDescent="0.2">
      <c r="B4599" s="14" t="s">
        <v>6885</v>
      </c>
      <c r="C4599" s="33" t="s">
        <v>6884</v>
      </c>
      <c r="D4599" s="16" t="s">
        <v>6828</v>
      </c>
      <c r="E4599" s="103" t="s">
        <v>26</v>
      </c>
      <c r="F4599" s="18" t="s">
        <v>26</v>
      </c>
      <c r="G4599" s="111" t="s">
        <v>590</v>
      </c>
      <c r="H4599" s="102" t="s">
        <v>4511</v>
      </c>
      <c r="I4599" s="21">
        <v>15834857</v>
      </c>
      <c r="J4599" s="71">
        <v>108.962</v>
      </c>
      <c r="K4599" s="21">
        <v>17668237</v>
      </c>
      <c r="L4599" s="21">
        <v>16215000</v>
      </c>
      <c r="M4599" s="21">
        <v>16039275</v>
      </c>
      <c r="N4599" s="21"/>
      <c r="O4599" s="21">
        <v>49746</v>
      </c>
      <c r="P4599" s="21"/>
      <c r="Q4599" s="21"/>
      <c r="R4599" s="22">
        <v>5.5439999999999996</v>
      </c>
      <c r="S4599" s="22">
        <v>5.867</v>
      </c>
      <c r="T4599" s="20" t="s">
        <v>5189</v>
      </c>
      <c r="U4599" s="21">
        <v>74913</v>
      </c>
      <c r="V4599" s="21">
        <v>858997</v>
      </c>
      <c r="W4599" s="34">
        <v>41206</v>
      </c>
      <c r="X4599" s="34">
        <v>54739</v>
      </c>
      <c r="Y4599" s="109"/>
      <c r="Z4599" s="70" t="s">
        <v>4927</v>
      </c>
      <c r="AA4599" s="20" t="s">
        <v>4926</v>
      </c>
      <c r="AB4599" s="113" t="s">
        <v>6036</v>
      </c>
      <c r="AC4599" s="19"/>
      <c r="AD4599" s="22"/>
      <c r="AE4599" s="34">
        <v>42736</v>
      </c>
    </row>
    <row r="4600" spans="2:31" x14ac:dyDescent="0.2">
      <c r="B4600" s="14" t="s">
        <v>6883</v>
      </c>
      <c r="C4600" s="33" t="s">
        <v>6882</v>
      </c>
      <c r="D4600" s="16" t="s">
        <v>6828</v>
      </c>
      <c r="E4600" s="103" t="s">
        <v>26</v>
      </c>
      <c r="F4600" s="18" t="s">
        <v>26</v>
      </c>
      <c r="G4600" s="111" t="s">
        <v>590</v>
      </c>
      <c r="H4600" s="102" t="s">
        <v>4511</v>
      </c>
      <c r="I4600" s="21">
        <v>8826062</v>
      </c>
      <c r="J4600" s="71">
        <v>84.965999999999994</v>
      </c>
      <c r="K4600" s="21">
        <v>9724301</v>
      </c>
      <c r="L4600" s="21">
        <v>11445000</v>
      </c>
      <c r="M4600" s="21">
        <v>9912115</v>
      </c>
      <c r="N4600" s="21"/>
      <c r="O4600" s="21">
        <v>306050</v>
      </c>
      <c r="P4600" s="21"/>
      <c r="Q4600" s="21"/>
      <c r="R4600" s="22">
        <v>5.5739999999999998</v>
      </c>
      <c r="S4600" s="22">
        <v>9.73</v>
      </c>
      <c r="T4600" s="20" t="s">
        <v>5189</v>
      </c>
      <c r="U4600" s="21">
        <v>53162</v>
      </c>
      <c r="V4600" s="21">
        <v>637944</v>
      </c>
      <c r="W4600" s="34">
        <v>39702</v>
      </c>
      <c r="X4600" s="34">
        <v>54739</v>
      </c>
      <c r="Y4600" s="109"/>
      <c r="Z4600" s="70" t="s">
        <v>4927</v>
      </c>
      <c r="AA4600" s="20" t="s">
        <v>4926</v>
      </c>
      <c r="AB4600" s="113" t="s">
        <v>6036</v>
      </c>
      <c r="AC4600" s="19"/>
      <c r="AD4600" s="22"/>
      <c r="AE4600" s="34">
        <v>42736</v>
      </c>
    </row>
    <row r="4601" spans="2:31" x14ac:dyDescent="0.2">
      <c r="B4601" s="14" t="s">
        <v>6881</v>
      </c>
      <c r="C4601" s="33" t="s">
        <v>6880</v>
      </c>
      <c r="D4601" s="16" t="s">
        <v>6838</v>
      </c>
      <c r="E4601" s="103" t="s">
        <v>26</v>
      </c>
      <c r="F4601" s="18" t="s">
        <v>26</v>
      </c>
      <c r="G4601" s="111" t="s">
        <v>590</v>
      </c>
      <c r="H4601" s="102" t="s">
        <v>4511</v>
      </c>
      <c r="I4601" s="21">
        <v>1928659</v>
      </c>
      <c r="J4601" s="71">
        <v>12.106999999999999</v>
      </c>
      <c r="K4601" s="21">
        <v>302673</v>
      </c>
      <c r="L4601" s="21">
        <v>2500000</v>
      </c>
      <c r="M4601" s="21">
        <v>302673</v>
      </c>
      <c r="N4601" s="21">
        <v>136414</v>
      </c>
      <c r="O4601" s="21">
        <v>17150</v>
      </c>
      <c r="P4601" s="21">
        <v>150891</v>
      </c>
      <c r="Q4601" s="21"/>
      <c r="R4601" s="22">
        <v>5.7030000000000003</v>
      </c>
      <c r="S4601" s="22">
        <v>8.3149999999999995</v>
      </c>
      <c r="T4601" s="20" t="s">
        <v>5189</v>
      </c>
      <c r="U4601" s="21">
        <v>11881</v>
      </c>
      <c r="V4601" s="21">
        <v>142575</v>
      </c>
      <c r="W4601" s="34">
        <v>39311</v>
      </c>
      <c r="X4601" s="34">
        <v>54739</v>
      </c>
      <c r="Y4601" s="109"/>
      <c r="Z4601" s="70" t="s">
        <v>4927</v>
      </c>
      <c r="AA4601" s="20" t="s">
        <v>4926</v>
      </c>
      <c r="AB4601" s="113" t="s">
        <v>6036</v>
      </c>
      <c r="AC4601" s="19"/>
      <c r="AD4601" s="22"/>
      <c r="AE4601" s="34">
        <v>49991</v>
      </c>
    </row>
    <row r="4602" spans="2:31" x14ac:dyDescent="0.2">
      <c r="B4602" s="14" t="s">
        <v>6879</v>
      </c>
      <c r="C4602" s="33" t="s">
        <v>6878</v>
      </c>
      <c r="D4602" s="16" t="s">
        <v>6838</v>
      </c>
      <c r="E4602" s="103" t="s">
        <v>26</v>
      </c>
      <c r="F4602" s="18" t="s">
        <v>26</v>
      </c>
      <c r="G4602" s="111" t="s">
        <v>590</v>
      </c>
      <c r="H4602" s="102" t="s">
        <v>4511</v>
      </c>
      <c r="I4602" s="21">
        <v>133084</v>
      </c>
      <c r="J4602" s="71">
        <v>6.976</v>
      </c>
      <c r="K4602" s="21">
        <v>139512</v>
      </c>
      <c r="L4602" s="21">
        <v>2000000</v>
      </c>
      <c r="M4602" s="21">
        <v>115657</v>
      </c>
      <c r="N4602" s="21"/>
      <c r="O4602" s="21">
        <v>-42093</v>
      </c>
      <c r="P4602" s="21">
        <v>16493</v>
      </c>
      <c r="Q4602" s="21"/>
      <c r="R4602" s="22">
        <v>5.673</v>
      </c>
      <c r="S4602" s="22">
        <v>96.838999999999999</v>
      </c>
      <c r="T4602" s="20" t="s">
        <v>5189</v>
      </c>
      <c r="U4602" s="21">
        <v>9455</v>
      </c>
      <c r="V4602" s="21">
        <v>108090</v>
      </c>
      <c r="W4602" s="34">
        <v>39101</v>
      </c>
      <c r="X4602" s="34">
        <v>54739</v>
      </c>
      <c r="Y4602" s="109"/>
      <c r="Z4602" s="70" t="s">
        <v>4927</v>
      </c>
      <c r="AA4602" s="20" t="s">
        <v>4926</v>
      </c>
      <c r="AB4602" s="113" t="s">
        <v>6036</v>
      </c>
      <c r="AC4602" s="19"/>
      <c r="AD4602" s="22"/>
      <c r="AE4602" s="34">
        <v>48194</v>
      </c>
    </row>
    <row r="4603" spans="2:31" x14ac:dyDescent="0.2">
      <c r="B4603" s="14" t="s">
        <v>6877</v>
      </c>
      <c r="C4603" s="33" t="s">
        <v>6876</v>
      </c>
      <c r="D4603" s="16" t="s">
        <v>6838</v>
      </c>
      <c r="E4603" s="103" t="s">
        <v>26</v>
      </c>
      <c r="F4603" s="18" t="s">
        <v>26</v>
      </c>
      <c r="G4603" s="111" t="s">
        <v>590</v>
      </c>
      <c r="H4603" s="102" t="s">
        <v>4511</v>
      </c>
      <c r="I4603" s="21"/>
      <c r="J4603" s="71">
        <v>3.5529999999999999</v>
      </c>
      <c r="K4603" s="21">
        <v>100742</v>
      </c>
      <c r="L4603" s="21">
        <v>2835797</v>
      </c>
      <c r="M4603" s="21"/>
      <c r="N4603" s="21"/>
      <c r="O4603" s="21">
        <v>-63870</v>
      </c>
      <c r="P4603" s="21">
        <v>37558</v>
      </c>
      <c r="Q4603" s="21"/>
      <c r="R4603" s="22">
        <v>5.7939999999999996</v>
      </c>
      <c r="S4603" s="22">
        <v>0</v>
      </c>
      <c r="T4603" s="20" t="s">
        <v>5189</v>
      </c>
      <c r="U4603" s="21"/>
      <c r="V4603" s="21">
        <v>135009</v>
      </c>
      <c r="W4603" s="34">
        <v>40969</v>
      </c>
      <c r="X4603" s="34">
        <v>54739</v>
      </c>
      <c r="Y4603" s="109"/>
      <c r="Z4603" s="70" t="s">
        <v>4927</v>
      </c>
      <c r="AA4603" s="20" t="s">
        <v>4926</v>
      </c>
      <c r="AB4603" s="113" t="s">
        <v>6036</v>
      </c>
      <c r="AC4603" s="19"/>
      <c r="AD4603" s="22"/>
      <c r="AE4603" s="31"/>
    </row>
    <row r="4604" spans="2:31" x14ac:dyDescent="0.2">
      <c r="B4604" s="14" t="s">
        <v>6875</v>
      </c>
      <c r="C4604" s="33" t="s">
        <v>6874</v>
      </c>
      <c r="D4604" s="16" t="s">
        <v>6828</v>
      </c>
      <c r="E4604" s="103" t="s">
        <v>26</v>
      </c>
      <c r="F4604" s="18" t="s">
        <v>26</v>
      </c>
      <c r="G4604" s="111" t="s">
        <v>6685</v>
      </c>
      <c r="H4604" s="102" t="s">
        <v>611</v>
      </c>
      <c r="I4604" s="21">
        <v>10431977</v>
      </c>
      <c r="J4604" s="71">
        <v>1.0289999999999999</v>
      </c>
      <c r="K4604" s="21">
        <v>4530491</v>
      </c>
      <c r="L4604" s="21"/>
      <c r="M4604" s="21">
        <v>4619917</v>
      </c>
      <c r="N4604" s="21"/>
      <c r="O4604" s="21">
        <v>-1114698</v>
      </c>
      <c r="P4604" s="21"/>
      <c r="Q4604" s="21"/>
      <c r="R4604" s="22">
        <v>0.26300000000000001</v>
      </c>
      <c r="S4604" s="22">
        <v>6.48</v>
      </c>
      <c r="T4604" s="20" t="s">
        <v>5189</v>
      </c>
      <c r="U4604" s="21">
        <v>96631</v>
      </c>
      <c r="V4604" s="21">
        <v>1562769</v>
      </c>
      <c r="W4604" s="34">
        <v>39101</v>
      </c>
      <c r="X4604" s="34">
        <v>54739</v>
      </c>
      <c r="Y4604" s="109"/>
      <c r="Z4604" s="70" t="s">
        <v>4927</v>
      </c>
      <c r="AA4604" s="20" t="s">
        <v>4926</v>
      </c>
      <c r="AB4604" s="113" t="s">
        <v>6036</v>
      </c>
      <c r="AC4604" s="19"/>
      <c r="AD4604" s="22"/>
      <c r="AE4604" s="34">
        <v>46357</v>
      </c>
    </row>
    <row r="4605" spans="2:31" x14ac:dyDescent="0.2">
      <c r="B4605" s="14" t="s">
        <v>6873</v>
      </c>
      <c r="C4605" s="33" t="s">
        <v>6872</v>
      </c>
      <c r="D4605" s="16" t="s">
        <v>6828</v>
      </c>
      <c r="E4605" s="103" t="s">
        <v>26</v>
      </c>
      <c r="F4605" s="18" t="s">
        <v>26</v>
      </c>
      <c r="G4605" s="111" t="s">
        <v>590</v>
      </c>
      <c r="H4605" s="102" t="s">
        <v>4511</v>
      </c>
      <c r="I4605" s="21">
        <v>371375</v>
      </c>
      <c r="J4605" s="71">
        <v>99.94</v>
      </c>
      <c r="K4605" s="21">
        <v>379391</v>
      </c>
      <c r="L4605" s="21">
        <v>379620</v>
      </c>
      <c r="M4605" s="21">
        <v>378959</v>
      </c>
      <c r="N4605" s="21"/>
      <c r="O4605" s="21">
        <v>503</v>
      </c>
      <c r="P4605" s="21"/>
      <c r="Q4605" s="21"/>
      <c r="R4605" s="22">
        <v>5.6509999999999998</v>
      </c>
      <c r="S4605" s="22">
        <v>6.3479999999999999</v>
      </c>
      <c r="T4605" s="20" t="s">
        <v>5189</v>
      </c>
      <c r="U4605" s="21">
        <v>1788</v>
      </c>
      <c r="V4605" s="21">
        <v>21764</v>
      </c>
      <c r="W4605" s="34">
        <v>39497</v>
      </c>
      <c r="X4605" s="34">
        <v>52028</v>
      </c>
      <c r="Y4605" s="109"/>
      <c r="Z4605" s="70" t="s">
        <v>4927</v>
      </c>
      <c r="AA4605" s="20" t="s">
        <v>4926</v>
      </c>
      <c r="AB4605" s="113" t="s">
        <v>6036</v>
      </c>
      <c r="AC4605" s="19"/>
      <c r="AD4605" s="22"/>
      <c r="AE4605" s="34">
        <v>41275</v>
      </c>
    </row>
    <row r="4606" spans="2:31" x14ac:dyDescent="0.2">
      <c r="B4606" s="14" t="s">
        <v>6871</v>
      </c>
      <c r="C4606" s="33" t="s">
        <v>6870</v>
      </c>
      <c r="D4606" s="16" t="s">
        <v>6838</v>
      </c>
      <c r="E4606" s="103" t="s">
        <v>26</v>
      </c>
      <c r="F4606" s="18" t="s">
        <v>26</v>
      </c>
      <c r="G4606" s="111" t="s">
        <v>590</v>
      </c>
      <c r="H4606" s="102" t="s">
        <v>4511</v>
      </c>
      <c r="I4606" s="21">
        <v>14861637</v>
      </c>
      <c r="J4606" s="71">
        <v>65.569000000000003</v>
      </c>
      <c r="K4606" s="21">
        <v>10250324</v>
      </c>
      <c r="L4606" s="21">
        <v>15633000</v>
      </c>
      <c r="M4606" s="21">
        <v>10250324</v>
      </c>
      <c r="N4606" s="21">
        <v>1550688</v>
      </c>
      <c r="O4606" s="21">
        <v>40095</v>
      </c>
      <c r="P4606" s="21"/>
      <c r="Q4606" s="21"/>
      <c r="R4606" s="22">
        <v>5.6509999999999998</v>
      </c>
      <c r="S4606" s="22">
        <v>6.3579999999999997</v>
      </c>
      <c r="T4606" s="20" t="s">
        <v>5189</v>
      </c>
      <c r="U4606" s="21">
        <v>73621</v>
      </c>
      <c r="V4606" s="21">
        <v>896237</v>
      </c>
      <c r="W4606" s="34">
        <v>39282</v>
      </c>
      <c r="X4606" s="34">
        <v>52028</v>
      </c>
      <c r="Y4606" s="109"/>
      <c r="Z4606" s="70" t="s">
        <v>4927</v>
      </c>
      <c r="AA4606" s="20" t="s">
        <v>4926</v>
      </c>
      <c r="AB4606" s="113" t="s">
        <v>6036</v>
      </c>
      <c r="AC4606" s="19"/>
      <c r="AD4606" s="22"/>
      <c r="AE4606" s="34">
        <v>44621</v>
      </c>
    </row>
    <row r="4607" spans="2:31" x14ac:dyDescent="0.2">
      <c r="B4607" s="14" t="s">
        <v>6869</v>
      </c>
      <c r="C4607" s="33" t="s">
        <v>6868</v>
      </c>
      <c r="D4607" s="16" t="s">
        <v>6838</v>
      </c>
      <c r="E4607" s="103" t="s">
        <v>26</v>
      </c>
      <c r="F4607" s="18" t="s">
        <v>26</v>
      </c>
      <c r="G4607" s="111" t="s">
        <v>590</v>
      </c>
      <c r="H4607" s="102" t="s">
        <v>6706</v>
      </c>
      <c r="I4607" s="21">
        <v>7006167</v>
      </c>
      <c r="J4607" s="71">
        <v>58.116</v>
      </c>
      <c r="K4607" s="21">
        <v>4358700</v>
      </c>
      <c r="L4607" s="21">
        <v>7500000</v>
      </c>
      <c r="M4607" s="21">
        <v>4358700</v>
      </c>
      <c r="N4607" s="21">
        <v>388472</v>
      </c>
      <c r="O4607" s="21">
        <v>35188</v>
      </c>
      <c r="P4607" s="21"/>
      <c r="Q4607" s="21"/>
      <c r="R4607" s="22">
        <v>5.6509999999999998</v>
      </c>
      <c r="S4607" s="22">
        <v>6.3650000000000002</v>
      </c>
      <c r="T4607" s="20" t="s">
        <v>5189</v>
      </c>
      <c r="U4607" s="21">
        <v>35320</v>
      </c>
      <c r="V4607" s="21">
        <v>429974</v>
      </c>
      <c r="W4607" s="34">
        <v>39282</v>
      </c>
      <c r="X4607" s="34">
        <v>52028</v>
      </c>
      <c r="Y4607" s="109"/>
      <c r="Z4607" s="70" t="s">
        <v>4927</v>
      </c>
      <c r="AA4607" s="20" t="s">
        <v>4926</v>
      </c>
      <c r="AB4607" s="113" t="s">
        <v>6036</v>
      </c>
      <c r="AC4607" s="19"/>
      <c r="AD4607" s="22"/>
      <c r="AE4607" s="34">
        <v>46905</v>
      </c>
    </row>
    <row r="4608" spans="2:31" x14ac:dyDescent="0.2">
      <c r="B4608" s="14" t="s">
        <v>6867</v>
      </c>
      <c r="C4608" s="33" t="s">
        <v>6866</v>
      </c>
      <c r="D4608" s="16" t="s">
        <v>6838</v>
      </c>
      <c r="E4608" s="103" t="s">
        <v>26</v>
      </c>
      <c r="F4608" s="18" t="s">
        <v>26</v>
      </c>
      <c r="G4608" s="111" t="s">
        <v>590</v>
      </c>
      <c r="H4608" s="102" t="s">
        <v>6706</v>
      </c>
      <c r="I4608" s="21">
        <v>7403022</v>
      </c>
      <c r="J4608" s="71">
        <v>47.613999999999997</v>
      </c>
      <c r="K4608" s="21">
        <v>3809104</v>
      </c>
      <c r="L4608" s="21">
        <v>8000000</v>
      </c>
      <c r="M4608" s="21">
        <v>3809104</v>
      </c>
      <c r="N4608" s="21">
        <v>363352</v>
      </c>
      <c r="O4608" s="21">
        <v>37536</v>
      </c>
      <c r="P4608" s="21"/>
      <c r="Q4608" s="21"/>
      <c r="R4608" s="22">
        <v>5.6509999999999998</v>
      </c>
      <c r="S4608" s="22">
        <v>6.375</v>
      </c>
      <c r="T4608" s="20" t="s">
        <v>5189</v>
      </c>
      <c r="U4608" s="21">
        <v>37675</v>
      </c>
      <c r="V4608" s="21">
        <v>458639</v>
      </c>
      <c r="W4608" s="34">
        <v>39282</v>
      </c>
      <c r="X4608" s="34">
        <v>52028</v>
      </c>
      <c r="Y4608" s="109"/>
      <c r="Z4608" s="70" t="s">
        <v>4927</v>
      </c>
      <c r="AA4608" s="20" t="s">
        <v>4926</v>
      </c>
      <c r="AB4608" s="113" t="s">
        <v>6036</v>
      </c>
      <c r="AC4608" s="19"/>
      <c r="AD4608" s="22"/>
      <c r="AE4608" s="34">
        <v>47119</v>
      </c>
    </row>
    <row r="4609" spans="2:31" x14ac:dyDescent="0.2">
      <c r="B4609" s="14" t="s">
        <v>6865</v>
      </c>
      <c r="C4609" s="33" t="s">
        <v>6864</v>
      </c>
      <c r="D4609" s="16" t="s">
        <v>6838</v>
      </c>
      <c r="E4609" s="103" t="s">
        <v>26</v>
      </c>
      <c r="F4609" s="18" t="s">
        <v>26</v>
      </c>
      <c r="G4609" s="111" t="s">
        <v>590</v>
      </c>
      <c r="H4609" s="102" t="s">
        <v>6706</v>
      </c>
      <c r="I4609" s="21">
        <v>2310566</v>
      </c>
      <c r="J4609" s="71">
        <v>26.699000000000002</v>
      </c>
      <c r="K4609" s="21">
        <v>1281542</v>
      </c>
      <c r="L4609" s="21">
        <v>4800000</v>
      </c>
      <c r="M4609" s="21">
        <v>1281542</v>
      </c>
      <c r="N4609" s="21">
        <v>1596976</v>
      </c>
      <c r="O4609" s="21">
        <v>43168</v>
      </c>
      <c r="P4609" s="21">
        <v>1395455</v>
      </c>
      <c r="Q4609" s="21"/>
      <c r="R4609" s="22">
        <v>5.6509999999999998</v>
      </c>
      <c r="S4609" s="22">
        <v>13.927</v>
      </c>
      <c r="T4609" s="20" t="s">
        <v>5189</v>
      </c>
      <c r="U4609" s="21">
        <v>22605</v>
      </c>
      <c r="V4609" s="21">
        <v>275183</v>
      </c>
      <c r="W4609" s="34">
        <v>39282</v>
      </c>
      <c r="X4609" s="34">
        <v>52028</v>
      </c>
      <c r="Y4609" s="109"/>
      <c r="Z4609" s="70" t="s">
        <v>4927</v>
      </c>
      <c r="AA4609" s="20" t="s">
        <v>4926</v>
      </c>
      <c r="AB4609" s="113" t="s">
        <v>6036</v>
      </c>
      <c r="AC4609" s="19"/>
      <c r="AD4609" s="22"/>
      <c r="AE4609" s="34">
        <v>50416</v>
      </c>
    </row>
    <row r="4610" spans="2:31" x14ac:dyDescent="0.2">
      <c r="B4610" s="14" t="s">
        <v>6863</v>
      </c>
      <c r="C4610" s="33" t="s">
        <v>6862</v>
      </c>
      <c r="D4610" s="16" t="s">
        <v>6838</v>
      </c>
      <c r="E4610" s="103" t="s">
        <v>26</v>
      </c>
      <c r="F4610" s="18" t="s">
        <v>26</v>
      </c>
      <c r="G4610" s="111" t="s">
        <v>590</v>
      </c>
      <c r="H4610" s="102" t="s">
        <v>4511</v>
      </c>
      <c r="I4610" s="21">
        <v>303242</v>
      </c>
      <c r="J4610" s="71">
        <v>13.609</v>
      </c>
      <c r="K4610" s="21">
        <v>664124</v>
      </c>
      <c r="L4610" s="21">
        <v>4880000</v>
      </c>
      <c r="M4610" s="21">
        <v>246605</v>
      </c>
      <c r="N4610" s="21"/>
      <c r="O4610" s="21">
        <v>-118851</v>
      </c>
      <c r="P4610" s="21">
        <v>3998</v>
      </c>
      <c r="Q4610" s="21"/>
      <c r="R4610" s="22">
        <v>5.6509999999999998</v>
      </c>
      <c r="S4610" s="22">
        <v>93.98</v>
      </c>
      <c r="T4610" s="20" t="s">
        <v>5189</v>
      </c>
      <c r="U4610" s="21">
        <v>22982</v>
      </c>
      <c r="V4610" s="21">
        <v>257510</v>
      </c>
      <c r="W4610" s="34">
        <v>39282</v>
      </c>
      <c r="X4610" s="34">
        <v>52028</v>
      </c>
      <c r="Y4610" s="109"/>
      <c r="Z4610" s="70" t="s">
        <v>4927</v>
      </c>
      <c r="AA4610" s="20" t="s">
        <v>4926</v>
      </c>
      <c r="AB4610" s="113" t="s">
        <v>6036</v>
      </c>
      <c r="AC4610" s="19"/>
      <c r="AD4610" s="22"/>
      <c r="AE4610" s="34">
        <v>50447</v>
      </c>
    </row>
    <row r="4611" spans="2:31" x14ac:dyDescent="0.2">
      <c r="B4611" s="14" t="s">
        <v>6861</v>
      </c>
      <c r="C4611" s="33" t="s">
        <v>6860</v>
      </c>
      <c r="D4611" s="16" t="s">
        <v>6828</v>
      </c>
      <c r="E4611" s="103" t="s">
        <v>26</v>
      </c>
      <c r="F4611" s="18" t="s">
        <v>26</v>
      </c>
      <c r="G4611" s="111" t="s">
        <v>6685</v>
      </c>
      <c r="H4611" s="102" t="s">
        <v>5022</v>
      </c>
      <c r="I4611" s="21">
        <v>5629454</v>
      </c>
      <c r="J4611" s="71">
        <v>0.22900000000000001</v>
      </c>
      <c r="K4611" s="21">
        <v>5598655</v>
      </c>
      <c r="L4611" s="21"/>
      <c r="M4611" s="21">
        <v>5632219</v>
      </c>
      <c r="N4611" s="21"/>
      <c r="O4611" s="21">
        <v>-162458</v>
      </c>
      <c r="P4611" s="21">
        <v>392751</v>
      </c>
      <c r="Q4611" s="21"/>
      <c r="R4611" s="22">
        <v>4.8000000000000001E-2</v>
      </c>
      <c r="S4611" s="22">
        <v>22.236000000000001</v>
      </c>
      <c r="T4611" s="20" t="s">
        <v>5189</v>
      </c>
      <c r="U4611" s="21">
        <v>98125</v>
      </c>
      <c r="V4611" s="21">
        <v>2736765</v>
      </c>
      <c r="W4611" s="34">
        <v>39220</v>
      </c>
      <c r="X4611" s="34">
        <v>54528</v>
      </c>
      <c r="Y4611" s="109"/>
      <c r="Z4611" s="70" t="s">
        <v>4927</v>
      </c>
      <c r="AA4611" s="20" t="s">
        <v>4926</v>
      </c>
      <c r="AB4611" s="113" t="s">
        <v>6036</v>
      </c>
      <c r="AC4611" s="19"/>
      <c r="AD4611" s="22"/>
      <c r="AE4611" s="34">
        <v>42917</v>
      </c>
    </row>
    <row r="4612" spans="2:31" x14ac:dyDescent="0.2">
      <c r="B4612" s="14" t="s">
        <v>6859</v>
      </c>
      <c r="C4612" s="33" t="s">
        <v>6858</v>
      </c>
      <c r="D4612" s="16" t="s">
        <v>6838</v>
      </c>
      <c r="E4612" s="103" t="s">
        <v>26</v>
      </c>
      <c r="F4612" s="18" t="s">
        <v>26</v>
      </c>
      <c r="G4612" s="111" t="s">
        <v>590</v>
      </c>
      <c r="H4612" s="102" t="s">
        <v>6706</v>
      </c>
      <c r="I4612" s="21">
        <v>18003587</v>
      </c>
      <c r="J4612" s="71">
        <v>18.667000000000002</v>
      </c>
      <c r="K4612" s="21">
        <v>5404843</v>
      </c>
      <c r="L4612" s="21">
        <v>28954000</v>
      </c>
      <c r="M4612" s="21">
        <v>5404843</v>
      </c>
      <c r="N4612" s="21">
        <v>637393</v>
      </c>
      <c r="O4612" s="21">
        <v>443716</v>
      </c>
      <c r="P4612" s="21">
        <v>1441008</v>
      </c>
      <c r="Q4612" s="21"/>
      <c r="R4612" s="22">
        <v>5.7329999999999997</v>
      </c>
      <c r="S4612" s="22">
        <v>11.122999999999999</v>
      </c>
      <c r="T4612" s="20" t="s">
        <v>5189</v>
      </c>
      <c r="U4612" s="21">
        <v>138325</v>
      </c>
      <c r="V4612" s="21">
        <v>1463702</v>
      </c>
      <c r="W4612" s="34">
        <v>39449</v>
      </c>
      <c r="X4612" s="34">
        <v>54528</v>
      </c>
      <c r="Y4612" s="109"/>
      <c r="Z4612" s="70" t="s">
        <v>4927</v>
      </c>
      <c r="AA4612" s="20" t="s">
        <v>4926</v>
      </c>
      <c r="AB4612" s="113" t="s">
        <v>6036</v>
      </c>
      <c r="AC4612" s="19"/>
      <c r="AD4612" s="22"/>
      <c r="AE4612" s="28">
        <v>42931</v>
      </c>
    </row>
    <row r="4613" spans="2:31" x14ac:dyDescent="0.2">
      <c r="B4613" s="14" t="s">
        <v>6857</v>
      </c>
      <c r="C4613" s="33" t="s">
        <v>6856</v>
      </c>
      <c r="D4613" s="16" t="s">
        <v>6828</v>
      </c>
      <c r="E4613" s="103" t="s">
        <v>26</v>
      </c>
      <c r="F4613" s="18" t="s">
        <v>26</v>
      </c>
      <c r="G4613" s="111" t="s">
        <v>590</v>
      </c>
      <c r="H4613" s="102" t="s">
        <v>4511</v>
      </c>
      <c r="I4613" s="21">
        <v>12695723</v>
      </c>
      <c r="J4613" s="71">
        <v>102.98</v>
      </c>
      <c r="K4613" s="21">
        <v>12986801</v>
      </c>
      <c r="L4613" s="21">
        <v>12610993</v>
      </c>
      <c r="M4613" s="21">
        <v>12606835</v>
      </c>
      <c r="N4613" s="21"/>
      <c r="O4613" s="21">
        <v>-4846</v>
      </c>
      <c r="P4613" s="21"/>
      <c r="Q4613" s="21"/>
      <c r="R4613" s="22">
        <v>5.5750000000000002</v>
      </c>
      <c r="S4613" s="22">
        <v>5.5670000000000002</v>
      </c>
      <c r="T4613" s="20" t="s">
        <v>5189</v>
      </c>
      <c r="U4613" s="21">
        <v>58585</v>
      </c>
      <c r="V4613" s="21">
        <v>716518</v>
      </c>
      <c r="W4613" s="34">
        <v>40261</v>
      </c>
      <c r="X4613" s="34">
        <v>54525</v>
      </c>
      <c r="Y4613" s="109"/>
      <c r="Z4613" s="70" t="s">
        <v>4927</v>
      </c>
      <c r="AA4613" s="20" t="s">
        <v>4926</v>
      </c>
      <c r="AB4613" s="113" t="s">
        <v>6036</v>
      </c>
      <c r="AC4613" s="19"/>
      <c r="AD4613" s="22"/>
      <c r="AE4613" s="34">
        <v>42064</v>
      </c>
    </row>
    <row r="4614" spans="2:31" x14ac:dyDescent="0.2">
      <c r="B4614" s="14" t="s">
        <v>6855</v>
      </c>
      <c r="C4614" s="33" t="s">
        <v>4605</v>
      </c>
      <c r="D4614" s="16" t="s">
        <v>6828</v>
      </c>
      <c r="E4614" s="103" t="s">
        <v>26</v>
      </c>
      <c r="F4614" s="18" t="s">
        <v>26</v>
      </c>
      <c r="G4614" s="111" t="s">
        <v>590</v>
      </c>
      <c r="H4614" s="102" t="s">
        <v>4511</v>
      </c>
      <c r="I4614" s="21">
        <v>19431250</v>
      </c>
      <c r="J4614" s="71">
        <v>112.937</v>
      </c>
      <c r="K4614" s="21">
        <v>22587360</v>
      </c>
      <c r="L4614" s="21">
        <v>20000000</v>
      </c>
      <c r="M4614" s="21">
        <v>19692684</v>
      </c>
      <c r="N4614" s="21"/>
      <c r="O4614" s="21">
        <v>70516</v>
      </c>
      <c r="P4614" s="21"/>
      <c r="Q4614" s="21"/>
      <c r="R4614" s="22">
        <v>5.5750000000000002</v>
      </c>
      <c r="S4614" s="22">
        <v>6.1369999999999996</v>
      </c>
      <c r="T4614" s="20" t="s">
        <v>5189</v>
      </c>
      <c r="U4614" s="21">
        <v>92911</v>
      </c>
      <c r="V4614" s="21">
        <v>1136339</v>
      </c>
      <c r="W4614" s="34">
        <v>39289</v>
      </c>
      <c r="X4614" s="34">
        <v>54525</v>
      </c>
      <c r="Y4614" s="109"/>
      <c r="Z4614" s="70" t="s">
        <v>4927</v>
      </c>
      <c r="AA4614" s="20" t="s">
        <v>4926</v>
      </c>
      <c r="AB4614" s="113" t="s">
        <v>6036</v>
      </c>
      <c r="AC4614" s="19"/>
      <c r="AD4614" s="22"/>
      <c r="AE4614" s="34">
        <v>42767</v>
      </c>
    </row>
    <row r="4615" spans="2:31" x14ac:dyDescent="0.2">
      <c r="B4615" s="14" t="s">
        <v>6854</v>
      </c>
      <c r="C4615" s="33" t="s">
        <v>6853</v>
      </c>
      <c r="D4615" s="16" t="s">
        <v>6828</v>
      </c>
      <c r="E4615" s="103" t="s">
        <v>26</v>
      </c>
      <c r="F4615" s="18" t="s">
        <v>26</v>
      </c>
      <c r="G4615" s="111" t="s">
        <v>590</v>
      </c>
      <c r="H4615" s="102" t="s">
        <v>4511</v>
      </c>
      <c r="I4615" s="21">
        <v>15221484</v>
      </c>
      <c r="J4615" s="71">
        <v>117.563</v>
      </c>
      <c r="K4615" s="21">
        <v>17634495</v>
      </c>
      <c r="L4615" s="21">
        <v>15000000</v>
      </c>
      <c r="M4615" s="21">
        <v>15105746</v>
      </c>
      <c r="N4615" s="21"/>
      <c r="O4615" s="21">
        <v>-25118</v>
      </c>
      <c r="P4615" s="21"/>
      <c r="Q4615" s="21"/>
      <c r="R4615" s="22">
        <v>5.8819999999999997</v>
      </c>
      <c r="S4615" s="22">
        <v>5.7930000000000001</v>
      </c>
      <c r="T4615" s="20" t="s">
        <v>5189</v>
      </c>
      <c r="U4615" s="21">
        <v>73524</v>
      </c>
      <c r="V4615" s="21">
        <v>896697</v>
      </c>
      <c r="W4615" s="34">
        <v>39590</v>
      </c>
      <c r="X4615" s="34">
        <v>54585</v>
      </c>
      <c r="Y4615" s="109"/>
      <c r="Z4615" s="70" t="s">
        <v>4927</v>
      </c>
      <c r="AA4615" s="20" t="s">
        <v>4926</v>
      </c>
      <c r="AB4615" s="113" t="s">
        <v>6036</v>
      </c>
      <c r="AC4615" s="19"/>
      <c r="AD4615" s="22"/>
      <c r="AE4615" s="34">
        <v>42917</v>
      </c>
    </row>
    <row r="4616" spans="2:31" x14ac:dyDescent="0.2">
      <c r="B4616" s="14" t="s">
        <v>6852</v>
      </c>
      <c r="C4616" s="33" t="s">
        <v>6851</v>
      </c>
      <c r="D4616" s="16" t="s">
        <v>6828</v>
      </c>
      <c r="E4616" s="103" t="s">
        <v>26</v>
      </c>
      <c r="F4616" s="18" t="s">
        <v>26</v>
      </c>
      <c r="G4616" s="111" t="s">
        <v>590</v>
      </c>
      <c r="H4616" s="102" t="s">
        <v>4511</v>
      </c>
      <c r="I4616" s="21">
        <v>13601367</v>
      </c>
      <c r="J4616" s="71">
        <v>110.14700000000001</v>
      </c>
      <c r="K4616" s="21">
        <v>16522080</v>
      </c>
      <c r="L4616" s="21">
        <v>15000000</v>
      </c>
      <c r="M4616" s="21">
        <v>14200580</v>
      </c>
      <c r="N4616" s="21"/>
      <c r="O4616" s="21">
        <v>143309</v>
      </c>
      <c r="P4616" s="21"/>
      <c r="Q4616" s="21"/>
      <c r="R4616" s="22">
        <v>5.8819999999999997</v>
      </c>
      <c r="S4616" s="22">
        <v>7.4320000000000004</v>
      </c>
      <c r="T4616" s="20" t="s">
        <v>5189</v>
      </c>
      <c r="U4616" s="21">
        <v>73524</v>
      </c>
      <c r="V4616" s="21">
        <v>896697</v>
      </c>
      <c r="W4616" s="34">
        <v>39484</v>
      </c>
      <c r="X4616" s="34">
        <v>54585</v>
      </c>
      <c r="Y4616" s="109"/>
      <c r="Z4616" s="70" t="s">
        <v>4927</v>
      </c>
      <c r="AA4616" s="20" t="s">
        <v>4926</v>
      </c>
      <c r="AB4616" s="113" t="s">
        <v>6036</v>
      </c>
      <c r="AC4616" s="19"/>
      <c r="AD4616" s="22"/>
      <c r="AE4616" s="34">
        <v>42917</v>
      </c>
    </row>
    <row r="4617" spans="2:31" x14ac:dyDescent="0.2">
      <c r="B4617" s="14" t="s">
        <v>6850</v>
      </c>
      <c r="C4617" s="33" t="s">
        <v>6849</v>
      </c>
      <c r="D4617" s="16" t="s">
        <v>6828</v>
      </c>
      <c r="E4617" s="103" t="s">
        <v>26</v>
      </c>
      <c r="F4617" s="18" t="s">
        <v>26</v>
      </c>
      <c r="G4617" s="111" t="s">
        <v>590</v>
      </c>
      <c r="H4617" s="102" t="s">
        <v>6692</v>
      </c>
      <c r="I4617" s="21">
        <v>25775605</v>
      </c>
      <c r="J4617" s="71">
        <v>76.548000000000002</v>
      </c>
      <c r="K4617" s="21">
        <v>22773030</v>
      </c>
      <c r="L4617" s="21">
        <v>29750000</v>
      </c>
      <c r="M4617" s="21">
        <v>27302458</v>
      </c>
      <c r="N4617" s="21"/>
      <c r="O4617" s="21">
        <v>334557</v>
      </c>
      <c r="P4617" s="21"/>
      <c r="Q4617" s="21"/>
      <c r="R4617" s="22">
        <v>5.8819999999999997</v>
      </c>
      <c r="S4617" s="22">
        <v>8.0909999999999993</v>
      </c>
      <c r="T4617" s="20" t="s">
        <v>5189</v>
      </c>
      <c r="U4617" s="21">
        <v>145823</v>
      </c>
      <c r="V4617" s="21">
        <v>1778449</v>
      </c>
      <c r="W4617" s="34">
        <v>39623</v>
      </c>
      <c r="X4617" s="34">
        <v>54585</v>
      </c>
      <c r="Y4617" s="109"/>
      <c r="Z4617" s="70" t="s">
        <v>4927</v>
      </c>
      <c r="AA4617" s="20" t="s">
        <v>4926</v>
      </c>
      <c r="AB4617" s="113" t="s">
        <v>6036</v>
      </c>
      <c r="AC4617" s="19"/>
      <c r="AD4617" s="22"/>
      <c r="AE4617" s="34">
        <v>43647</v>
      </c>
    </row>
    <row r="4618" spans="2:31" x14ac:dyDescent="0.2">
      <c r="B4618" s="14" t="s">
        <v>6848</v>
      </c>
      <c r="C4618" s="33" t="s">
        <v>6847</v>
      </c>
      <c r="D4618" s="16" t="s">
        <v>6838</v>
      </c>
      <c r="E4618" s="103" t="s">
        <v>26</v>
      </c>
      <c r="F4618" s="18" t="s">
        <v>26</v>
      </c>
      <c r="G4618" s="111" t="s">
        <v>590</v>
      </c>
      <c r="H4618" s="102" t="s">
        <v>4511</v>
      </c>
      <c r="I4618" s="21">
        <v>9280647</v>
      </c>
      <c r="J4618" s="71">
        <v>37.591000000000001</v>
      </c>
      <c r="K4618" s="21">
        <v>3759100</v>
      </c>
      <c r="L4618" s="21">
        <v>10000000</v>
      </c>
      <c r="M4618" s="21">
        <v>3759100</v>
      </c>
      <c r="N4618" s="21">
        <v>-851575</v>
      </c>
      <c r="O4618" s="21">
        <v>66461</v>
      </c>
      <c r="P4618" s="21">
        <v>44196</v>
      </c>
      <c r="Q4618" s="21"/>
      <c r="R4618" s="22">
        <v>5.8819999999999997</v>
      </c>
      <c r="S4618" s="22">
        <v>6.7290000000000001</v>
      </c>
      <c r="T4618" s="20" t="s">
        <v>5189</v>
      </c>
      <c r="U4618" s="21">
        <v>49016</v>
      </c>
      <c r="V4618" s="21">
        <v>597798</v>
      </c>
      <c r="W4618" s="34">
        <v>39303</v>
      </c>
      <c r="X4618" s="34">
        <v>54585</v>
      </c>
      <c r="Y4618" s="109"/>
      <c r="Z4618" s="70" t="s">
        <v>4927</v>
      </c>
      <c r="AA4618" s="20" t="s">
        <v>4926</v>
      </c>
      <c r="AB4618" s="113" t="s">
        <v>6036</v>
      </c>
      <c r="AC4618" s="19"/>
      <c r="AD4618" s="22"/>
      <c r="AE4618" s="34">
        <v>47433</v>
      </c>
    </row>
    <row r="4619" spans="2:31" x14ac:dyDescent="0.2">
      <c r="B4619" s="14" t="s">
        <v>6846</v>
      </c>
      <c r="C4619" s="33" t="s">
        <v>6845</v>
      </c>
      <c r="D4619" s="16" t="s">
        <v>6828</v>
      </c>
      <c r="E4619" s="103" t="s">
        <v>26</v>
      </c>
      <c r="F4619" s="18" t="s">
        <v>26</v>
      </c>
      <c r="G4619" s="111" t="s">
        <v>6685</v>
      </c>
      <c r="H4619" s="102" t="s">
        <v>323</v>
      </c>
      <c r="I4619" s="21">
        <v>15997426</v>
      </c>
      <c r="J4619" s="71">
        <v>0.69099999999999995</v>
      </c>
      <c r="K4619" s="21">
        <v>8069200</v>
      </c>
      <c r="L4619" s="21"/>
      <c r="M4619" s="21">
        <v>7720699</v>
      </c>
      <c r="N4619" s="21"/>
      <c r="O4619" s="21">
        <v>-2102791</v>
      </c>
      <c r="P4619" s="21"/>
      <c r="Q4619" s="21"/>
      <c r="R4619" s="22">
        <v>0.224</v>
      </c>
      <c r="S4619" s="22">
        <v>7.6139999999999999</v>
      </c>
      <c r="T4619" s="20" t="s">
        <v>5189</v>
      </c>
      <c r="U4619" s="21">
        <v>218242</v>
      </c>
      <c r="V4619" s="21">
        <v>3452043</v>
      </c>
      <c r="W4619" s="34">
        <v>39682</v>
      </c>
      <c r="X4619" s="34">
        <v>54769</v>
      </c>
      <c r="Y4619" s="109"/>
      <c r="Z4619" s="70" t="s">
        <v>4927</v>
      </c>
      <c r="AA4619" s="20" t="s">
        <v>4926</v>
      </c>
      <c r="AB4619" s="113" t="s">
        <v>6036</v>
      </c>
      <c r="AC4619" s="19"/>
      <c r="AD4619" s="22"/>
      <c r="AE4619" s="34">
        <v>42309</v>
      </c>
    </row>
    <row r="4620" spans="2:31" x14ac:dyDescent="0.2">
      <c r="B4620" s="14" t="s">
        <v>6844</v>
      </c>
      <c r="C4620" s="33" t="s">
        <v>6843</v>
      </c>
      <c r="D4620" s="16" t="s">
        <v>6828</v>
      </c>
      <c r="E4620" s="103" t="s">
        <v>26</v>
      </c>
      <c r="F4620" s="18" t="s">
        <v>26</v>
      </c>
      <c r="G4620" s="111" t="s">
        <v>590</v>
      </c>
      <c r="H4620" s="102" t="s">
        <v>4511</v>
      </c>
      <c r="I4620" s="21">
        <v>17226419</v>
      </c>
      <c r="J4620" s="71">
        <v>119.1</v>
      </c>
      <c r="K4620" s="21">
        <v>18520066</v>
      </c>
      <c r="L4620" s="21">
        <v>15550000</v>
      </c>
      <c r="M4620" s="21">
        <v>17092189</v>
      </c>
      <c r="N4620" s="21"/>
      <c r="O4620" s="21">
        <v>-134230</v>
      </c>
      <c r="P4620" s="21"/>
      <c r="Q4620" s="21"/>
      <c r="R4620" s="22">
        <v>6.2750000000000004</v>
      </c>
      <c r="S4620" s="22">
        <v>4.1740000000000004</v>
      </c>
      <c r="T4620" s="20" t="s">
        <v>5189</v>
      </c>
      <c r="U4620" s="21">
        <v>81312</v>
      </c>
      <c r="V4620" s="21">
        <v>460090</v>
      </c>
      <c r="W4620" s="34">
        <v>41101</v>
      </c>
      <c r="X4620" s="34">
        <v>52242</v>
      </c>
      <c r="Y4620" s="109"/>
      <c r="Z4620" s="70" t="s">
        <v>4927</v>
      </c>
      <c r="AA4620" s="20" t="s">
        <v>4926</v>
      </c>
      <c r="AB4620" s="113" t="s">
        <v>6036</v>
      </c>
      <c r="AC4620" s="19"/>
      <c r="AD4620" s="22"/>
      <c r="AE4620" s="34">
        <v>43101</v>
      </c>
    </row>
    <row r="4621" spans="2:31" x14ac:dyDescent="0.2">
      <c r="B4621" s="14" t="s">
        <v>6842</v>
      </c>
      <c r="C4621" s="33" t="s">
        <v>6841</v>
      </c>
      <c r="D4621" s="16" t="s">
        <v>6838</v>
      </c>
      <c r="E4621" s="103" t="s">
        <v>26</v>
      </c>
      <c r="F4621" s="18" t="s">
        <v>26</v>
      </c>
      <c r="G4621" s="111" t="s">
        <v>590</v>
      </c>
      <c r="H4621" s="102" t="s">
        <v>4511</v>
      </c>
      <c r="I4621" s="21">
        <v>11145533</v>
      </c>
      <c r="J4621" s="71">
        <v>80.069999999999993</v>
      </c>
      <c r="K4621" s="21">
        <v>11650214</v>
      </c>
      <c r="L4621" s="21">
        <v>14550000</v>
      </c>
      <c r="M4621" s="21">
        <v>12393515</v>
      </c>
      <c r="N4621" s="21"/>
      <c r="O4621" s="21">
        <v>317252</v>
      </c>
      <c r="P4621" s="21"/>
      <c r="Q4621" s="21"/>
      <c r="R4621" s="22">
        <v>6.2750000000000004</v>
      </c>
      <c r="S4621" s="22">
        <v>10.305</v>
      </c>
      <c r="T4621" s="20" t="s">
        <v>5189</v>
      </c>
      <c r="U4621" s="21">
        <v>76083</v>
      </c>
      <c r="V4621" s="21">
        <v>926303</v>
      </c>
      <c r="W4621" s="34">
        <v>39491</v>
      </c>
      <c r="X4621" s="34">
        <v>52242</v>
      </c>
      <c r="Y4621" s="109"/>
      <c r="Z4621" s="70" t="s">
        <v>4927</v>
      </c>
      <c r="AA4621" s="20" t="s">
        <v>4926</v>
      </c>
      <c r="AB4621" s="113" t="s">
        <v>6036</v>
      </c>
      <c r="AC4621" s="19"/>
      <c r="AD4621" s="22"/>
      <c r="AE4621" s="34">
        <v>43101</v>
      </c>
    </row>
    <row r="4622" spans="2:31" x14ac:dyDescent="0.2">
      <c r="B4622" s="14" t="s">
        <v>6840</v>
      </c>
      <c r="C4622" s="33" t="s">
        <v>6839</v>
      </c>
      <c r="D4622" s="16" t="s">
        <v>6838</v>
      </c>
      <c r="E4622" s="103" t="s">
        <v>26</v>
      </c>
      <c r="F4622" s="18" t="s">
        <v>26</v>
      </c>
      <c r="G4622" s="111" t="s">
        <v>590</v>
      </c>
      <c r="H4622" s="102" t="s">
        <v>4511</v>
      </c>
      <c r="I4622" s="21">
        <v>3802072</v>
      </c>
      <c r="J4622" s="71">
        <v>73.989000000000004</v>
      </c>
      <c r="K4622" s="21">
        <v>3992430</v>
      </c>
      <c r="L4622" s="21">
        <v>5396000</v>
      </c>
      <c r="M4622" s="21">
        <v>4366393</v>
      </c>
      <c r="N4622" s="21"/>
      <c r="O4622" s="21">
        <v>147931</v>
      </c>
      <c r="P4622" s="21"/>
      <c r="Q4622" s="21"/>
      <c r="R4622" s="22">
        <v>6.2750000000000004</v>
      </c>
      <c r="S4622" s="22">
        <v>11.581</v>
      </c>
      <c r="T4622" s="20" t="s">
        <v>5189</v>
      </c>
      <c r="U4622" s="21">
        <v>28216</v>
      </c>
      <c r="V4622" s="21">
        <v>343528</v>
      </c>
      <c r="W4622" s="34">
        <v>39500</v>
      </c>
      <c r="X4622" s="34">
        <v>52242</v>
      </c>
      <c r="Y4622" s="109"/>
      <c r="Z4622" s="70" t="s">
        <v>4927</v>
      </c>
      <c r="AA4622" s="20" t="s">
        <v>4926</v>
      </c>
      <c r="AB4622" s="113" t="s">
        <v>6036</v>
      </c>
      <c r="AC4622" s="19"/>
      <c r="AD4622" s="22"/>
      <c r="AE4622" s="34">
        <v>43101</v>
      </c>
    </row>
    <row r="4623" spans="2:31" x14ac:dyDescent="0.2">
      <c r="B4623" s="14" t="s">
        <v>6837</v>
      </c>
      <c r="C4623" s="33" t="s">
        <v>6836</v>
      </c>
      <c r="D4623" s="16" t="s">
        <v>6833</v>
      </c>
      <c r="E4623" s="103" t="s">
        <v>26</v>
      </c>
      <c r="F4623" s="18" t="s">
        <v>26</v>
      </c>
      <c r="G4623" s="111" t="s">
        <v>590</v>
      </c>
      <c r="H4623" s="102" t="s">
        <v>4511</v>
      </c>
      <c r="I4623" s="21">
        <v>11201719</v>
      </c>
      <c r="J4623" s="71">
        <v>116.673</v>
      </c>
      <c r="K4623" s="21">
        <v>14000760</v>
      </c>
      <c r="L4623" s="21">
        <v>12000000</v>
      </c>
      <c r="M4623" s="21">
        <v>11471383</v>
      </c>
      <c r="N4623" s="21"/>
      <c r="O4623" s="21">
        <v>100470</v>
      </c>
      <c r="P4623" s="21"/>
      <c r="Q4623" s="21"/>
      <c r="R4623" s="22">
        <v>5.7889999999999997</v>
      </c>
      <c r="S4623" s="22">
        <v>7.1440000000000001</v>
      </c>
      <c r="T4623" s="20" t="s">
        <v>5189</v>
      </c>
      <c r="U4623" s="21">
        <v>57894</v>
      </c>
      <c r="V4623" s="21">
        <v>706220</v>
      </c>
      <c r="W4623" s="34">
        <v>40206</v>
      </c>
      <c r="X4623" s="34">
        <v>53186</v>
      </c>
      <c r="Y4623" s="109"/>
      <c r="Z4623" s="70" t="s">
        <v>4927</v>
      </c>
      <c r="AA4623" s="20" t="s">
        <v>4926</v>
      </c>
      <c r="AB4623" s="113" t="s">
        <v>6036</v>
      </c>
      <c r="AC4623" s="19"/>
      <c r="AD4623" s="22"/>
      <c r="AE4623" s="34">
        <v>42826</v>
      </c>
    </row>
    <row r="4624" spans="2:31" x14ac:dyDescent="0.2">
      <c r="B4624" s="14" t="s">
        <v>6835</v>
      </c>
      <c r="C4624" s="33" t="s">
        <v>6834</v>
      </c>
      <c r="D4624" s="16" t="s">
        <v>6833</v>
      </c>
      <c r="E4624" s="103" t="s">
        <v>26</v>
      </c>
      <c r="F4624" s="18" t="s">
        <v>26</v>
      </c>
      <c r="G4624" s="111" t="s">
        <v>590</v>
      </c>
      <c r="H4624" s="102" t="s">
        <v>4511</v>
      </c>
      <c r="I4624" s="21">
        <v>4459679</v>
      </c>
      <c r="J4624" s="71">
        <v>100.95</v>
      </c>
      <c r="K4624" s="21">
        <v>4515451</v>
      </c>
      <c r="L4624" s="21">
        <v>4472958</v>
      </c>
      <c r="M4624" s="21">
        <v>4462380</v>
      </c>
      <c r="N4624" s="21"/>
      <c r="O4624" s="21">
        <v>3493</v>
      </c>
      <c r="P4624" s="21"/>
      <c r="Q4624" s="21"/>
      <c r="R4624" s="22">
        <v>2.5</v>
      </c>
      <c r="S4624" s="22">
        <v>2.6139999999999999</v>
      </c>
      <c r="T4624" s="20" t="s">
        <v>5189</v>
      </c>
      <c r="U4624" s="21">
        <v>9319</v>
      </c>
      <c r="V4624" s="21">
        <v>111824</v>
      </c>
      <c r="W4624" s="34">
        <v>40721</v>
      </c>
      <c r="X4624" s="34">
        <v>55235</v>
      </c>
      <c r="Y4624" s="109"/>
      <c r="Z4624" s="70" t="s">
        <v>4927</v>
      </c>
      <c r="AA4624" s="20" t="s">
        <v>4926</v>
      </c>
      <c r="AB4624" s="113" t="s">
        <v>6036</v>
      </c>
      <c r="AC4624" s="19"/>
      <c r="AD4624" s="22"/>
      <c r="AE4624" s="34">
        <v>41852</v>
      </c>
    </row>
    <row r="4625" spans="2:31" x14ac:dyDescent="0.2">
      <c r="B4625" s="14" t="s">
        <v>6832</v>
      </c>
      <c r="C4625" s="33" t="s">
        <v>6831</v>
      </c>
      <c r="D4625" s="16" t="s">
        <v>6828</v>
      </c>
      <c r="E4625" s="103" t="s">
        <v>26</v>
      </c>
      <c r="F4625" s="18" t="s">
        <v>26</v>
      </c>
      <c r="G4625" s="111" t="s">
        <v>6685</v>
      </c>
      <c r="H4625" s="102" t="s">
        <v>323</v>
      </c>
      <c r="I4625" s="21">
        <v>16330008</v>
      </c>
      <c r="J4625" s="71">
        <v>5.7889999999999997</v>
      </c>
      <c r="K4625" s="21">
        <v>14185407</v>
      </c>
      <c r="L4625" s="21"/>
      <c r="M4625" s="21">
        <v>13642440</v>
      </c>
      <c r="N4625" s="21"/>
      <c r="O4625" s="21">
        <v>-2175003</v>
      </c>
      <c r="P4625" s="21"/>
      <c r="Q4625" s="21"/>
      <c r="R4625" s="22">
        <v>1.381</v>
      </c>
      <c r="S4625" s="22">
        <v>7.4420000000000002</v>
      </c>
      <c r="T4625" s="20" t="s">
        <v>5189</v>
      </c>
      <c r="U4625" s="21">
        <v>281881</v>
      </c>
      <c r="V4625" s="21">
        <v>3378147</v>
      </c>
      <c r="W4625" s="34">
        <v>41087</v>
      </c>
      <c r="X4625" s="34">
        <v>54619</v>
      </c>
      <c r="Y4625" s="109"/>
      <c r="Z4625" s="70" t="s">
        <v>4927</v>
      </c>
      <c r="AA4625" s="20" t="s">
        <v>4926</v>
      </c>
      <c r="AB4625" s="113" t="s">
        <v>6036</v>
      </c>
      <c r="AC4625" s="19"/>
      <c r="AD4625" s="22"/>
      <c r="AE4625" s="34">
        <v>44409</v>
      </c>
    </row>
    <row r="4626" spans="2:31" x14ac:dyDescent="0.2">
      <c r="B4626" s="14" t="s">
        <v>6830</v>
      </c>
      <c r="C4626" s="33" t="s">
        <v>6829</v>
      </c>
      <c r="D4626" s="16" t="s">
        <v>6828</v>
      </c>
      <c r="E4626" s="103" t="s">
        <v>5057</v>
      </c>
      <c r="F4626" s="18" t="s">
        <v>26</v>
      </c>
      <c r="G4626" s="111" t="s">
        <v>6685</v>
      </c>
      <c r="H4626" s="102" t="s">
        <v>323</v>
      </c>
      <c r="I4626" s="21">
        <v>14887024</v>
      </c>
      <c r="J4626" s="71">
        <v>14.592000000000001</v>
      </c>
      <c r="K4626" s="21">
        <v>14010944</v>
      </c>
      <c r="L4626" s="21"/>
      <c r="M4626" s="21">
        <v>13567867</v>
      </c>
      <c r="N4626" s="21"/>
      <c r="O4626" s="21">
        <v>-1319158</v>
      </c>
      <c r="P4626" s="21"/>
      <c r="Q4626" s="21"/>
      <c r="R4626" s="22">
        <v>2.694</v>
      </c>
      <c r="S4626" s="22">
        <v>5.1059999999999999</v>
      </c>
      <c r="T4626" s="20" t="s">
        <v>5189</v>
      </c>
      <c r="U4626" s="21">
        <v>215564</v>
      </c>
      <c r="V4626" s="21">
        <v>2021210</v>
      </c>
      <c r="W4626" s="34">
        <v>40981</v>
      </c>
      <c r="X4626" s="34">
        <v>53036</v>
      </c>
      <c r="Y4626" s="109"/>
      <c r="Z4626" s="70" t="s">
        <v>4927</v>
      </c>
      <c r="AA4626" s="20" t="s">
        <v>4926</v>
      </c>
      <c r="AB4626" s="113" t="s">
        <v>6036</v>
      </c>
      <c r="AC4626" s="19"/>
      <c r="AD4626" s="22"/>
      <c r="AE4626" s="34">
        <v>44621</v>
      </c>
    </row>
    <row r="4627" spans="2:31" x14ac:dyDescent="0.2">
      <c r="B4627" s="14" t="s">
        <v>6827</v>
      </c>
      <c r="C4627" s="33" t="s">
        <v>6826</v>
      </c>
      <c r="D4627" s="16" t="s">
        <v>6823</v>
      </c>
      <c r="E4627" s="103" t="s">
        <v>26</v>
      </c>
      <c r="F4627" s="18" t="s">
        <v>26</v>
      </c>
      <c r="G4627" s="111" t="s">
        <v>6685</v>
      </c>
      <c r="H4627" s="102" t="s">
        <v>323</v>
      </c>
      <c r="I4627" s="21">
        <v>6891416</v>
      </c>
      <c r="J4627" s="71">
        <v>11.195</v>
      </c>
      <c r="K4627" s="21">
        <v>6795289</v>
      </c>
      <c r="L4627" s="21"/>
      <c r="M4627" s="21">
        <v>6562057</v>
      </c>
      <c r="N4627" s="21"/>
      <c r="O4627" s="21">
        <v>-329359</v>
      </c>
      <c r="P4627" s="21"/>
      <c r="Q4627" s="21"/>
      <c r="R4627" s="22">
        <v>1.9350000000000001</v>
      </c>
      <c r="S4627" s="22">
        <v>5.2149999999999999</v>
      </c>
      <c r="T4627" s="20" t="s">
        <v>5189</v>
      </c>
      <c r="U4627" s="21">
        <v>97876</v>
      </c>
      <c r="V4627" s="21">
        <v>514720</v>
      </c>
      <c r="W4627" s="34">
        <v>41107</v>
      </c>
      <c r="X4627" s="34">
        <v>53189</v>
      </c>
      <c r="Y4627" s="109"/>
      <c r="Z4627" s="70" t="s">
        <v>4927</v>
      </c>
      <c r="AA4627" s="20" t="s">
        <v>4926</v>
      </c>
      <c r="AB4627" s="113" t="s">
        <v>6036</v>
      </c>
      <c r="AC4627" s="19"/>
      <c r="AD4627" s="22"/>
      <c r="AE4627" s="34">
        <v>44743</v>
      </c>
    </row>
    <row r="4628" spans="2:31" x14ac:dyDescent="0.2">
      <c r="B4628" s="14" t="s">
        <v>6825</v>
      </c>
      <c r="C4628" s="33" t="s">
        <v>6824</v>
      </c>
      <c r="D4628" s="16" t="s">
        <v>6823</v>
      </c>
      <c r="E4628" s="103" t="s">
        <v>5057</v>
      </c>
      <c r="F4628" s="18" t="s">
        <v>26</v>
      </c>
      <c r="G4628" s="111" t="s">
        <v>6685</v>
      </c>
      <c r="H4628" s="102" t="s">
        <v>323</v>
      </c>
      <c r="I4628" s="21">
        <v>9957589</v>
      </c>
      <c r="J4628" s="71">
        <v>12.755000000000001</v>
      </c>
      <c r="K4628" s="21">
        <v>9776272</v>
      </c>
      <c r="L4628" s="21"/>
      <c r="M4628" s="21">
        <v>9715871</v>
      </c>
      <c r="N4628" s="21"/>
      <c r="O4628" s="21">
        <v>-241718</v>
      </c>
      <c r="P4628" s="21"/>
      <c r="Q4628" s="21"/>
      <c r="R4628" s="22">
        <v>2.194</v>
      </c>
      <c r="S4628" s="22">
        <v>4.3769999999999998</v>
      </c>
      <c r="T4628" s="20" t="s">
        <v>5189</v>
      </c>
      <c r="U4628" s="21">
        <v>140104</v>
      </c>
      <c r="V4628" s="21">
        <v>290522</v>
      </c>
      <c r="W4628" s="34">
        <v>41187</v>
      </c>
      <c r="X4628" s="34">
        <v>53281</v>
      </c>
      <c r="Y4628" s="109"/>
      <c r="Z4628" s="70" t="s">
        <v>4927</v>
      </c>
      <c r="AA4628" s="20" t="s">
        <v>4926</v>
      </c>
      <c r="AB4628" s="113" t="s">
        <v>6036</v>
      </c>
      <c r="AC4628" s="19"/>
      <c r="AD4628" s="22"/>
      <c r="AE4628" s="34">
        <v>44805</v>
      </c>
    </row>
    <row r="4629" spans="2:31" x14ac:dyDescent="0.2">
      <c r="B4629" s="14" t="s">
        <v>6822</v>
      </c>
      <c r="C4629" s="33" t="s">
        <v>6821</v>
      </c>
      <c r="D4629" s="16" t="s">
        <v>6820</v>
      </c>
      <c r="E4629" s="103" t="s">
        <v>26</v>
      </c>
      <c r="F4629" s="18" t="s">
        <v>26</v>
      </c>
      <c r="G4629" s="111" t="s">
        <v>6685</v>
      </c>
      <c r="H4629" s="102" t="s">
        <v>6793</v>
      </c>
      <c r="I4629" s="21">
        <v>2759718</v>
      </c>
      <c r="J4629" s="71">
        <v>1.01</v>
      </c>
      <c r="K4629" s="21">
        <v>360477</v>
      </c>
      <c r="L4629" s="21"/>
      <c r="M4629" s="21">
        <v>272302</v>
      </c>
      <c r="N4629" s="21"/>
      <c r="O4629" s="21">
        <v>-103325</v>
      </c>
      <c r="P4629" s="21"/>
      <c r="Q4629" s="21"/>
      <c r="R4629" s="22">
        <v>1.1379999999999999</v>
      </c>
      <c r="S4629" s="22">
        <v>96.019000000000005</v>
      </c>
      <c r="T4629" s="20" t="s">
        <v>5189</v>
      </c>
      <c r="U4629" s="21">
        <v>33852</v>
      </c>
      <c r="V4629" s="21">
        <v>458358</v>
      </c>
      <c r="W4629" s="34">
        <v>38623</v>
      </c>
      <c r="X4629" s="34">
        <v>52375</v>
      </c>
      <c r="Y4629" s="109"/>
      <c r="Z4629" s="70" t="s">
        <v>4927</v>
      </c>
      <c r="AA4629" s="20" t="s">
        <v>4926</v>
      </c>
      <c r="AB4629" s="113" t="s">
        <v>6036</v>
      </c>
      <c r="AC4629" s="19"/>
      <c r="AD4629" s="22"/>
      <c r="AE4629" s="34">
        <v>45717</v>
      </c>
    </row>
    <row r="4630" spans="2:31" x14ac:dyDescent="0.2">
      <c r="B4630" s="14" t="s">
        <v>6819</v>
      </c>
      <c r="C4630" s="33" t="s">
        <v>6818</v>
      </c>
      <c r="D4630" s="16" t="s">
        <v>6817</v>
      </c>
      <c r="E4630" s="103" t="s">
        <v>26</v>
      </c>
      <c r="F4630" s="18" t="s">
        <v>26</v>
      </c>
      <c r="G4630" s="111" t="s">
        <v>590</v>
      </c>
      <c r="H4630" s="102" t="s">
        <v>4511</v>
      </c>
      <c r="I4630" s="21">
        <v>12994400</v>
      </c>
      <c r="J4630" s="71">
        <v>91.947000000000003</v>
      </c>
      <c r="K4630" s="21">
        <v>14711520</v>
      </c>
      <c r="L4630" s="21">
        <v>16000000</v>
      </c>
      <c r="M4630" s="21">
        <v>14499019</v>
      </c>
      <c r="N4630" s="21"/>
      <c r="O4630" s="21">
        <v>193841</v>
      </c>
      <c r="P4630" s="21"/>
      <c r="Q4630" s="21"/>
      <c r="R4630" s="22">
        <v>6.45</v>
      </c>
      <c r="S4630" s="22">
        <v>8.6609999999999996</v>
      </c>
      <c r="T4630" s="20" t="s">
        <v>5189</v>
      </c>
      <c r="U4630" s="21">
        <v>45867</v>
      </c>
      <c r="V4630" s="21">
        <v>1032000</v>
      </c>
      <c r="W4630" s="34">
        <v>36224</v>
      </c>
      <c r="X4630" s="34">
        <v>46044</v>
      </c>
      <c r="Y4630" s="109"/>
      <c r="Z4630" s="70" t="s">
        <v>4927</v>
      </c>
      <c r="AA4630" s="20" t="s">
        <v>5160</v>
      </c>
      <c r="AB4630" s="113" t="s">
        <v>6036</v>
      </c>
      <c r="AC4630" s="19"/>
      <c r="AD4630" s="22"/>
      <c r="AE4630" s="34">
        <v>44089</v>
      </c>
    </row>
    <row r="4631" spans="2:31" x14ac:dyDescent="0.2">
      <c r="B4631" s="14" t="s">
        <v>6816</v>
      </c>
      <c r="C4631" s="33" t="s">
        <v>6815</v>
      </c>
      <c r="D4631" s="16" t="s">
        <v>6814</v>
      </c>
      <c r="E4631" s="103" t="s">
        <v>26</v>
      </c>
      <c r="F4631" s="18" t="s">
        <v>26</v>
      </c>
      <c r="G4631" s="111" t="s">
        <v>6685</v>
      </c>
      <c r="H4631" s="102" t="s">
        <v>6793</v>
      </c>
      <c r="I4631" s="21">
        <v>728082</v>
      </c>
      <c r="J4631" s="71">
        <v>2.6659999999999999</v>
      </c>
      <c r="K4631" s="21">
        <v>460425</v>
      </c>
      <c r="L4631" s="21"/>
      <c r="M4631" s="21">
        <v>217261</v>
      </c>
      <c r="N4631" s="21"/>
      <c r="O4631" s="21">
        <v>4172</v>
      </c>
      <c r="P4631" s="21"/>
      <c r="Q4631" s="21"/>
      <c r="R4631" s="22">
        <v>1.633</v>
      </c>
      <c r="S4631" s="22">
        <v>130.23099999999999</v>
      </c>
      <c r="T4631" s="20" t="s">
        <v>5189</v>
      </c>
      <c r="U4631" s="21">
        <v>23505</v>
      </c>
      <c r="V4631" s="21">
        <v>282511</v>
      </c>
      <c r="W4631" s="34">
        <v>36976</v>
      </c>
      <c r="X4631" s="34">
        <v>49015</v>
      </c>
      <c r="Y4631" s="109"/>
      <c r="Z4631" s="70" t="s">
        <v>4927</v>
      </c>
      <c r="AA4631" s="20" t="s">
        <v>4926</v>
      </c>
      <c r="AB4631" s="113" t="s">
        <v>6036</v>
      </c>
      <c r="AC4631" s="19"/>
      <c r="AD4631" s="22"/>
      <c r="AE4631" s="34">
        <v>44256</v>
      </c>
    </row>
    <row r="4632" spans="2:31" x14ac:dyDescent="0.2">
      <c r="B4632" s="14" t="s">
        <v>6813</v>
      </c>
      <c r="C4632" s="33" t="s">
        <v>6812</v>
      </c>
      <c r="D4632" s="16" t="s">
        <v>6811</v>
      </c>
      <c r="E4632" s="103" t="s">
        <v>26</v>
      </c>
      <c r="F4632" s="18" t="s">
        <v>26</v>
      </c>
      <c r="G4632" s="111" t="s">
        <v>6685</v>
      </c>
      <c r="H4632" s="102" t="s">
        <v>323</v>
      </c>
      <c r="I4632" s="21">
        <v>179089</v>
      </c>
      <c r="J4632" s="71">
        <v>5.8999999999999997E-2</v>
      </c>
      <c r="K4632" s="21">
        <v>24594</v>
      </c>
      <c r="L4632" s="21"/>
      <c r="M4632" s="21">
        <v>133867</v>
      </c>
      <c r="N4632" s="21"/>
      <c r="O4632" s="21">
        <v>-377482</v>
      </c>
      <c r="P4632" s="21">
        <v>68102</v>
      </c>
      <c r="Q4632" s="21"/>
      <c r="R4632" s="22">
        <v>1.161</v>
      </c>
      <c r="S4632" s="22">
        <v>120.41500000000001</v>
      </c>
      <c r="T4632" s="20" t="s">
        <v>5189</v>
      </c>
      <c r="U4632" s="21">
        <v>40070</v>
      </c>
      <c r="V4632" s="21">
        <v>644929</v>
      </c>
      <c r="W4632" s="34">
        <v>37687</v>
      </c>
      <c r="X4632" s="34">
        <v>49716</v>
      </c>
      <c r="Y4632" s="109"/>
      <c r="Z4632" s="70" t="s">
        <v>4927</v>
      </c>
      <c r="AA4632" s="20" t="s">
        <v>4926</v>
      </c>
      <c r="AB4632" s="113" t="s">
        <v>6036</v>
      </c>
      <c r="AC4632" s="19"/>
      <c r="AD4632" s="22"/>
      <c r="AE4632" s="34">
        <v>43952</v>
      </c>
    </row>
    <row r="4633" spans="2:31" x14ac:dyDescent="0.2">
      <c r="B4633" s="14" t="s">
        <v>6810</v>
      </c>
      <c r="C4633" s="33" t="s">
        <v>6809</v>
      </c>
      <c r="D4633" s="16" t="s">
        <v>6806</v>
      </c>
      <c r="E4633" s="103" t="s">
        <v>26</v>
      </c>
      <c r="F4633" s="18" t="s">
        <v>26</v>
      </c>
      <c r="G4633" s="111" t="s">
        <v>6685</v>
      </c>
      <c r="H4633" s="102" t="s">
        <v>6793</v>
      </c>
      <c r="I4633" s="21">
        <v>117085</v>
      </c>
      <c r="J4633" s="71">
        <v>1.087</v>
      </c>
      <c r="K4633" s="21">
        <v>109857</v>
      </c>
      <c r="L4633" s="21"/>
      <c r="M4633" s="21">
        <v>137986</v>
      </c>
      <c r="N4633" s="21"/>
      <c r="O4633" s="21">
        <v>54397</v>
      </c>
      <c r="P4633" s="21">
        <v>17475</v>
      </c>
      <c r="Q4633" s="21"/>
      <c r="R4633" s="22">
        <v>0.74</v>
      </c>
      <c r="S4633" s="22">
        <v>15.526</v>
      </c>
      <c r="T4633" s="20" t="s">
        <v>5189</v>
      </c>
      <c r="U4633" s="21">
        <v>6232</v>
      </c>
      <c r="V4633" s="21">
        <v>64806</v>
      </c>
      <c r="W4633" s="34">
        <v>36026</v>
      </c>
      <c r="X4633" s="34">
        <v>43296</v>
      </c>
      <c r="Y4633" s="109"/>
      <c r="Z4633" s="70" t="s">
        <v>4927</v>
      </c>
      <c r="AA4633" s="20" t="s">
        <v>4926</v>
      </c>
      <c r="AB4633" s="113" t="s">
        <v>6036</v>
      </c>
      <c r="AC4633" s="19"/>
      <c r="AD4633" s="22"/>
      <c r="AE4633" s="34">
        <v>43282</v>
      </c>
    </row>
    <row r="4634" spans="2:31" x14ac:dyDescent="0.2">
      <c r="B4634" s="14" t="s">
        <v>6808</v>
      </c>
      <c r="C4634" s="33" t="s">
        <v>6807</v>
      </c>
      <c r="D4634" s="16" t="s">
        <v>6806</v>
      </c>
      <c r="E4634" s="103" t="s">
        <v>26</v>
      </c>
      <c r="F4634" s="18" t="s">
        <v>26</v>
      </c>
      <c r="G4634" s="111" t="s">
        <v>6685</v>
      </c>
      <c r="H4634" s="102" t="s">
        <v>6793</v>
      </c>
      <c r="I4634" s="21">
        <v>19248</v>
      </c>
      <c r="J4634" s="71">
        <v>1.849</v>
      </c>
      <c r="K4634" s="21">
        <v>45234</v>
      </c>
      <c r="L4634" s="21"/>
      <c r="M4634" s="21">
        <v>18918</v>
      </c>
      <c r="N4634" s="21"/>
      <c r="O4634" s="21">
        <v>-1684</v>
      </c>
      <c r="P4634" s="21">
        <v>290</v>
      </c>
      <c r="Q4634" s="21"/>
      <c r="R4634" s="22">
        <v>1.454</v>
      </c>
      <c r="S4634" s="22">
        <v>190.09700000000001</v>
      </c>
      <c r="T4634" s="20" t="s">
        <v>5189</v>
      </c>
      <c r="U4634" s="21">
        <v>2964</v>
      </c>
      <c r="V4634" s="21">
        <v>34885</v>
      </c>
      <c r="W4634" s="34">
        <v>36243</v>
      </c>
      <c r="X4634" s="34">
        <v>48153</v>
      </c>
      <c r="Y4634" s="109"/>
      <c r="Z4634" s="70" t="s">
        <v>4927</v>
      </c>
      <c r="AA4634" s="20" t="s">
        <v>4926</v>
      </c>
      <c r="AB4634" s="113" t="s">
        <v>6036</v>
      </c>
      <c r="AC4634" s="19"/>
      <c r="AD4634" s="22"/>
      <c r="AE4634" s="34">
        <v>43374</v>
      </c>
    </row>
    <row r="4635" spans="2:31" x14ac:dyDescent="0.2">
      <c r="B4635" s="14" t="s">
        <v>6805</v>
      </c>
      <c r="C4635" s="33" t="s">
        <v>6804</v>
      </c>
      <c r="D4635" s="16" t="s">
        <v>6803</v>
      </c>
      <c r="E4635" s="103" t="s">
        <v>26</v>
      </c>
      <c r="F4635" s="18" t="s">
        <v>26</v>
      </c>
      <c r="G4635" s="111" t="s">
        <v>590</v>
      </c>
      <c r="H4635" s="102" t="s">
        <v>4511</v>
      </c>
      <c r="I4635" s="21">
        <v>16017551</v>
      </c>
      <c r="J4635" s="71">
        <v>104.235</v>
      </c>
      <c r="K4635" s="21">
        <v>16142828</v>
      </c>
      <c r="L4635" s="21">
        <v>15487000</v>
      </c>
      <c r="M4635" s="21">
        <v>15641931</v>
      </c>
      <c r="N4635" s="21"/>
      <c r="O4635" s="21">
        <v>-141536</v>
      </c>
      <c r="P4635" s="21"/>
      <c r="Q4635" s="21"/>
      <c r="R4635" s="22">
        <v>5.7619999999999996</v>
      </c>
      <c r="S4635" s="22">
        <v>4.8940000000000001</v>
      </c>
      <c r="T4635" s="20" t="s">
        <v>5189</v>
      </c>
      <c r="U4635" s="21">
        <v>74357</v>
      </c>
      <c r="V4635" s="21">
        <v>909088</v>
      </c>
      <c r="W4635" s="34">
        <v>40302</v>
      </c>
      <c r="X4635" s="34">
        <v>51030</v>
      </c>
      <c r="Y4635" s="109"/>
      <c r="Z4635" s="70" t="s">
        <v>4927</v>
      </c>
      <c r="AA4635" s="20" t="s">
        <v>4926</v>
      </c>
      <c r="AB4635" s="113" t="s">
        <v>6036</v>
      </c>
      <c r="AC4635" s="19"/>
      <c r="AD4635" s="22"/>
      <c r="AE4635" s="34">
        <v>41760</v>
      </c>
    </row>
    <row r="4636" spans="2:31" x14ac:dyDescent="0.2">
      <c r="B4636" s="14" t="s">
        <v>6802</v>
      </c>
      <c r="C4636" s="33" t="s">
        <v>6801</v>
      </c>
      <c r="D4636" s="16" t="s">
        <v>6800</v>
      </c>
      <c r="E4636" s="103" t="s">
        <v>5057</v>
      </c>
      <c r="F4636" s="18" t="s">
        <v>26</v>
      </c>
      <c r="G4636" s="111" t="s">
        <v>590</v>
      </c>
      <c r="H4636" s="102" t="s">
        <v>4511</v>
      </c>
      <c r="I4636" s="21">
        <v>17998279</v>
      </c>
      <c r="J4636" s="71">
        <v>111.645</v>
      </c>
      <c r="K4636" s="21">
        <v>19170529</v>
      </c>
      <c r="L4636" s="21">
        <v>17171000</v>
      </c>
      <c r="M4636" s="21">
        <v>17762159</v>
      </c>
      <c r="N4636" s="21"/>
      <c r="O4636" s="21">
        <v>-143038</v>
      </c>
      <c r="P4636" s="21"/>
      <c r="Q4636" s="21"/>
      <c r="R4636" s="22">
        <v>5.3360000000000003</v>
      </c>
      <c r="S4636" s="22">
        <v>4.359</v>
      </c>
      <c r="T4636" s="20" t="s">
        <v>5189</v>
      </c>
      <c r="U4636" s="21">
        <v>76354</v>
      </c>
      <c r="V4636" s="21">
        <v>916245</v>
      </c>
      <c r="W4636" s="34">
        <v>40672</v>
      </c>
      <c r="X4636" s="34">
        <v>53828</v>
      </c>
      <c r="Y4636" s="109"/>
      <c r="Z4636" s="70" t="s">
        <v>4927</v>
      </c>
      <c r="AA4636" s="20" t="s">
        <v>4926</v>
      </c>
      <c r="AB4636" s="113" t="s">
        <v>6036</v>
      </c>
      <c r="AC4636" s="19"/>
      <c r="AD4636" s="22"/>
      <c r="AE4636" s="34">
        <v>42705</v>
      </c>
    </row>
    <row r="4637" spans="2:31" x14ac:dyDescent="0.2">
      <c r="B4637" s="14" t="s">
        <v>6799</v>
      </c>
      <c r="C4637" s="33" t="s">
        <v>6798</v>
      </c>
      <c r="D4637" s="16" t="s">
        <v>6797</v>
      </c>
      <c r="E4637" s="103" t="s">
        <v>26</v>
      </c>
      <c r="F4637" s="18" t="s">
        <v>26</v>
      </c>
      <c r="G4637" s="111" t="s">
        <v>590</v>
      </c>
      <c r="H4637" s="102" t="s">
        <v>4511</v>
      </c>
      <c r="I4637" s="21">
        <v>3312491</v>
      </c>
      <c r="J4637" s="71">
        <v>106.98399999999999</v>
      </c>
      <c r="K4637" s="21">
        <v>3530475</v>
      </c>
      <c r="L4637" s="21">
        <v>3300000</v>
      </c>
      <c r="M4637" s="21">
        <v>3304077</v>
      </c>
      <c r="N4637" s="21"/>
      <c r="O4637" s="21">
        <v>-3757</v>
      </c>
      <c r="P4637" s="21"/>
      <c r="Q4637" s="21"/>
      <c r="R4637" s="22">
        <v>4.6459999999999999</v>
      </c>
      <c r="S4637" s="22">
        <v>4.5940000000000003</v>
      </c>
      <c r="T4637" s="20" t="s">
        <v>5189</v>
      </c>
      <c r="U4637" s="21">
        <v>12777</v>
      </c>
      <c r="V4637" s="21">
        <v>155796</v>
      </c>
      <c r="W4637" s="34">
        <v>40280</v>
      </c>
      <c r="X4637" s="34">
        <v>45397</v>
      </c>
      <c r="Y4637" s="109"/>
      <c r="Z4637" s="70" t="s">
        <v>4927</v>
      </c>
      <c r="AA4637" s="20" t="s">
        <v>4926</v>
      </c>
      <c r="AB4637" s="113" t="s">
        <v>6036</v>
      </c>
      <c r="AC4637" s="19"/>
      <c r="AD4637" s="22"/>
      <c r="AE4637" s="34">
        <v>42095</v>
      </c>
    </row>
    <row r="4638" spans="2:31" x14ac:dyDescent="0.2">
      <c r="B4638" s="14" t="s">
        <v>6796</v>
      </c>
      <c r="C4638" s="33" t="s">
        <v>6795</v>
      </c>
      <c r="D4638" s="16" t="s">
        <v>6794</v>
      </c>
      <c r="E4638" s="103" t="s">
        <v>26</v>
      </c>
      <c r="F4638" s="18" t="s">
        <v>26</v>
      </c>
      <c r="G4638" s="111" t="s">
        <v>6685</v>
      </c>
      <c r="H4638" s="102" t="s">
        <v>6793</v>
      </c>
      <c r="I4638" s="21">
        <v>1331751</v>
      </c>
      <c r="J4638" s="71">
        <v>1.522</v>
      </c>
      <c r="K4638" s="21">
        <v>472414</v>
      </c>
      <c r="L4638" s="21"/>
      <c r="M4638" s="21">
        <v>541908</v>
      </c>
      <c r="N4638" s="21"/>
      <c r="O4638" s="21">
        <v>-93515</v>
      </c>
      <c r="P4638" s="21"/>
      <c r="Q4638" s="21"/>
      <c r="R4638" s="22">
        <v>0.92500000000000004</v>
      </c>
      <c r="S4638" s="22">
        <v>19.486000000000001</v>
      </c>
      <c r="T4638" s="20" t="s">
        <v>5189</v>
      </c>
      <c r="U4638" s="21">
        <v>23925</v>
      </c>
      <c r="V4638" s="21">
        <v>407327</v>
      </c>
      <c r="W4638" s="34">
        <v>36682</v>
      </c>
      <c r="X4638" s="34">
        <v>48262</v>
      </c>
      <c r="Y4638" s="109"/>
      <c r="Z4638" s="70" t="s">
        <v>4927</v>
      </c>
      <c r="AA4638" s="20" t="s">
        <v>4926</v>
      </c>
      <c r="AB4638" s="113" t="s">
        <v>6036</v>
      </c>
      <c r="AC4638" s="19"/>
      <c r="AD4638" s="22"/>
      <c r="AE4638" s="34">
        <v>45413</v>
      </c>
    </row>
    <row r="4639" spans="2:31" x14ac:dyDescent="0.2">
      <c r="B4639" s="14" t="s">
        <v>6792</v>
      </c>
      <c r="C4639" s="33" t="s">
        <v>6791</v>
      </c>
      <c r="D4639" s="16" t="s">
        <v>6790</v>
      </c>
      <c r="E4639" s="103" t="s">
        <v>26</v>
      </c>
      <c r="F4639" s="18" t="s">
        <v>26</v>
      </c>
      <c r="G4639" s="111" t="s">
        <v>590</v>
      </c>
      <c r="H4639" s="102" t="s">
        <v>4511</v>
      </c>
      <c r="I4639" s="21">
        <v>4119732</v>
      </c>
      <c r="J4639" s="71">
        <v>100.548</v>
      </c>
      <c r="K4639" s="21">
        <v>3743387</v>
      </c>
      <c r="L4639" s="21">
        <v>3723000</v>
      </c>
      <c r="M4639" s="21">
        <v>3723000</v>
      </c>
      <c r="N4639" s="21"/>
      <c r="O4639" s="21"/>
      <c r="P4639" s="21"/>
      <c r="Q4639" s="21"/>
      <c r="R4639" s="22">
        <v>8.1929999999999996</v>
      </c>
      <c r="S4639" s="22">
        <v>0</v>
      </c>
      <c r="T4639" s="20" t="s">
        <v>5189</v>
      </c>
      <c r="U4639" s="21">
        <v>25419</v>
      </c>
      <c r="V4639" s="21">
        <v>305025</v>
      </c>
      <c r="W4639" s="34">
        <v>37200</v>
      </c>
      <c r="X4639" s="34">
        <v>48778</v>
      </c>
      <c r="Y4639" s="109"/>
      <c r="Z4639" s="70" t="s">
        <v>4927</v>
      </c>
      <c r="AA4639" s="20" t="s">
        <v>4926</v>
      </c>
      <c r="AB4639" s="113" t="s">
        <v>6036</v>
      </c>
      <c r="AC4639" s="19"/>
      <c r="AD4639" s="22"/>
      <c r="AE4639" s="34">
        <v>41275</v>
      </c>
    </row>
    <row r="4640" spans="2:31" x14ac:dyDescent="0.2">
      <c r="B4640" s="14" t="s">
        <v>6789</v>
      </c>
      <c r="C4640" s="33" t="s">
        <v>6788</v>
      </c>
      <c r="D4640" s="16" t="s">
        <v>6785</v>
      </c>
      <c r="E4640" s="103" t="s">
        <v>26</v>
      </c>
      <c r="F4640" s="18" t="s">
        <v>5793</v>
      </c>
      <c r="G4640" s="111" t="s">
        <v>590</v>
      </c>
      <c r="H4640" s="102" t="s">
        <v>4933</v>
      </c>
      <c r="I4640" s="21">
        <v>1666000</v>
      </c>
      <c r="J4640" s="71">
        <v>95.46</v>
      </c>
      <c r="K4640" s="21">
        <v>1590364</v>
      </c>
      <c r="L4640" s="21">
        <v>1666000</v>
      </c>
      <c r="M4640" s="21">
        <v>1666000</v>
      </c>
      <c r="N4640" s="21"/>
      <c r="O4640" s="21"/>
      <c r="P4640" s="21"/>
      <c r="Q4640" s="21"/>
      <c r="R4640" s="22">
        <v>1.81</v>
      </c>
      <c r="S4640" s="22">
        <v>2.3340000000000001</v>
      </c>
      <c r="T4640" s="20" t="s">
        <v>5189</v>
      </c>
      <c r="U4640" s="21">
        <v>502</v>
      </c>
      <c r="V4640" s="21">
        <v>31101</v>
      </c>
      <c r="W4640" s="28">
        <v>39302</v>
      </c>
      <c r="X4640" s="28">
        <v>51281</v>
      </c>
      <c r="Y4640" s="109"/>
      <c r="Z4640" s="70" t="s">
        <v>5188</v>
      </c>
      <c r="AA4640" s="20" t="s">
        <v>26</v>
      </c>
      <c r="AB4640" s="113" t="s">
        <v>6036</v>
      </c>
      <c r="AC4640" s="19"/>
      <c r="AD4640" s="22"/>
      <c r="AE4640" s="28">
        <v>42880</v>
      </c>
    </row>
    <row r="4641" spans="2:31" x14ac:dyDescent="0.2">
      <c r="B4641" s="14" t="s">
        <v>6787</v>
      </c>
      <c r="C4641" s="33" t="s">
        <v>6786</v>
      </c>
      <c r="D4641" s="16" t="s">
        <v>6785</v>
      </c>
      <c r="E4641" s="103" t="s">
        <v>26</v>
      </c>
      <c r="F4641" s="18" t="s">
        <v>5793</v>
      </c>
      <c r="G4641" s="111" t="s">
        <v>590</v>
      </c>
      <c r="H4641" s="102" t="s">
        <v>5570</v>
      </c>
      <c r="I4641" s="21">
        <v>2334000</v>
      </c>
      <c r="J4641" s="71">
        <v>95.25</v>
      </c>
      <c r="K4641" s="21">
        <v>2223135</v>
      </c>
      <c r="L4641" s="21">
        <v>2334000</v>
      </c>
      <c r="M4641" s="21">
        <v>2334000</v>
      </c>
      <c r="N4641" s="21"/>
      <c r="O4641" s="21"/>
      <c r="P4641" s="21"/>
      <c r="Q4641" s="21"/>
      <c r="R4641" s="22">
        <v>3.71</v>
      </c>
      <c r="S4641" s="22">
        <v>3.714</v>
      </c>
      <c r="T4641" s="20" t="s">
        <v>5189</v>
      </c>
      <c r="U4641" s="21">
        <v>1443</v>
      </c>
      <c r="V4641" s="21">
        <v>88232</v>
      </c>
      <c r="W4641" s="34">
        <v>39302</v>
      </c>
      <c r="X4641" s="34">
        <v>51281</v>
      </c>
      <c r="Y4641" s="109"/>
      <c r="Z4641" s="70" t="s">
        <v>5188</v>
      </c>
      <c r="AA4641" s="20" t="s">
        <v>26</v>
      </c>
      <c r="AB4641" s="113" t="s">
        <v>6036</v>
      </c>
      <c r="AC4641" s="19"/>
      <c r="AD4641" s="22"/>
      <c r="AE4641" s="34">
        <v>43125</v>
      </c>
    </row>
    <row r="4642" spans="2:31" x14ac:dyDescent="0.2">
      <c r="B4642" s="14" t="s">
        <v>6784</v>
      </c>
      <c r="C4642" s="33" t="s">
        <v>6783</v>
      </c>
      <c r="D4642" s="16" t="s">
        <v>6778</v>
      </c>
      <c r="E4642" s="103" t="s">
        <v>26</v>
      </c>
      <c r="F4642" s="18" t="s">
        <v>26</v>
      </c>
      <c r="G4642" s="111" t="s">
        <v>6685</v>
      </c>
      <c r="H4642" s="102" t="s">
        <v>323</v>
      </c>
      <c r="I4642" s="21">
        <v>14915424</v>
      </c>
      <c r="J4642" s="71">
        <v>10.476000000000001</v>
      </c>
      <c r="K4642" s="21">
        <v>14836104</v>
      </c>
      <c r="L4642" s="21"/>
      <c r="M4642" s="21">
        <v>14141838</v>
      </c>
      <c r="N4642" s="21"/>
      <c r="O4642" s="21">
        <v>-773586</v>
      </c>
      <c r="P4642" s="21"/>
      <c r="Q4642" s="21"/>
      <c r="R4642" s="22">
        <v>1.8240000000000001</v>
      </c>
      <c r="S4642" s="22">
        <v>5.609</v>
      </c>
      <c r="T4642" s="20" t="s">
        <v>5189</v>
      </c>
      <c r="U4642" s="21">
        <v>215255</v>
      </c>
      <c r="V4642" s="21">
        <v>1136589</v>
      </c>
      <c r="W4642" s="34">
        <v>41100</v>
      </c>
      <c r="X4642" s="34">
        <v>59666</v>
      </c>
      <c r="Y4642" s="109"/>
      <c r="Z4642" s="70" t="s">
        <v>4927</v>
      </c>
      <c r="AA4642" s="20" t="s">
        <v>4926</v>
      </c>
      <c r="AB4642" s="113" t="s">
        <v>6036</v>
      </c>
      <c r="AC4642" s="19"/>
      <c r="AD4642" s="22"/>
      <c r="AE4642" s="34">
        <v>44743</v>
      </c>
    </row>
    <row r="4643" spans="2:31" x14ac:dyDescent="0.2">
      <c r="B4643" s="14" t="s">
        <v>6782</v>
      </c>
      <c r="C4643" s="33" t="s">
        <v>6781</v>
      </c>
      <c r="D4643" s="16" t="s">
        <v>6778</v>
      </c>
      <c r="E4643" s="103" t="s">
        <v>26</v>
      </c>
      <c r="F4643" s="18" t="s">
        <v>26</v>
      </c>
      <c r="G4643" s="111" t="s">
        <v>6685</v>
      </c>
      <c r="H4643" s="102" t="s">
        <v>323</v>
      </c>
      <c r="I4643" s="21">
        <v>5014100</v>
      </c>
      <c r="J4643" s="71">
        <v>12.888999999999999</v>
      </c>
      <c r="K4643" s="21">
        <v>4951850</v>
      </c>
      <c r="L4643" s="21"/>
      <c r="M4643" s="21">
        <v>5010597</v>
      </c>
      <c r="N4643" s="21"/>
      <c r="O4643" s="21">
        <v>-3503</v>
      </c>
      <c r="P4643" s="21"/>
      <c r="Q4643" s="21"/>
      <c r="R4643" s="22">
        <v>1.901</v>
      </c>
      <c r="S4643" s="22">
        <v>12.541</v>
      </c>
      <c r="T4643" s="20" t="s">
        <v>5189</v>
      </c>
      <c r="U4643" s="21">
        <v>60867</v>
      </c>
      <c r="V4643" s="21"/>
      <c r="W4643" s="34">
        <v>41253</v>
      </c>
      <c r="X4643" s="34">
        <v>53306</v>
      </c>
      <c r="Y4643" s="109"/>
      <c r="Z4643" s="70" t="s">
        <v>4927</v>
      </c>
      <c r="AA4643" s="20" t="s">
        <v>4926</v>
      </c>
      <c r="AB4643" s="113" t="s">
        <v>6036</v>
      </c>
      <c r="AC4643" s="19"/>
      <c r="AD4643" s="22"/>
      <c r="AE4643" s="31"/>
    </row>
    <row r="4644" spans="2:31" x14ac:dyDescent="0.2">
      <c r="B4644" s="14" t="s">
        <v>6780</v>
      </c>
      <c r="C4644" s="33" t="s">
        <v>6779</v>
      </c>
      <c r="D4644" s="16" t="s">
        <v>6778</v>
      </c>
      <c r="E4644" s="103" t="s">
        <v>26</v>
      </c>
      <c r="F4644" s="18" t="s">
        <v>26</v>
      </c>
      <c r="G4644" s="111" t="s">
        <v>6685</v>
      </c>
      <c r="H4644" s="102" t="s">
        <v>323</v>
      </c>
      <c r="I4644" s="21">
        <v>4985839</v>
      </c>
      <c r="J4644" s="71">
        <v>14.113</v>
      </c>
      <c r="K4644" s="21">
        <v>4937783</v>
      </c>
      <c r="L4644" s="21"/>
      <c r="M4644" s="21">
        <v>4859219</v>
      </c>
      <c r="N4644" s="21"/>
      <c r="O4644" s="21">
        <v>-126620</v>
      </c>
      <c r="P4644" s="21"/>
      <c r="Q4644" s="21"/>
      <c r="R4644" s="22">
        <v>2.202</v>
      </c>
      <c r="S4644" s="22">
        <v>4.2590000000000003</v>
      </c>
      <c r="T4644" s="20" t="s">
        <v>5189</v>
      </c>
      <c r="U4644" s="21">
        <v>64189</v>
      </c>
      <c r="V4644" s="21">
        <v>197850</v>
      </c>
      <c r="W4644" s="34">
        <v>41166</v>
      </c>
      <c r="X4644" s="34">
        <v>54645</v>
      </c>
      <c r="Y4644" s="109"/>
      <c r="Z4644" s="70" t="s">
        <v>4927</v>
      </c>
      <c r="AA4644" s="20" t="s">
        <v>4926</v>
      </c>
      <c r="AB4644" s="113" t="s">
        <v>6036</v>
      </c>
      <c r="AC4644" s="19"/>
      <c r="AD4644" s="22"/>
      <c r="AE4644" s="28">
        <v>44805</v>
      </c>
    </row>
    <row r="4645" spans="2:31" x14ac:dyDescent="0.2">
      <c r="B4645" s="14" t="s">
        <v>6777</v>
      </c>
      <c r="C4645" s="33" t="s">
        <v>6776</v>
      </c>
      <c r="D4645" s="16" t="s">
        <v>6775</v>
      </c>
      <c r="E4645" s="103" t="s">
        <v>26</v>
      </c>
      <c r="F4645" s="18" t="s">
        <v>26</v>
      </c>
      <c r="G4645" s="111" t="s">
        <v>6685</v>
      </c>
      <c r="H4645" s="102" t="s">
        <v>323</v>
      </c>
      <c r="I4645" s="21">
        <v>19057420</v>
      </c>
      <c r="J4645" s="71">
        <v>14.289</v>
      </c>
      <c r="K4645" s="21">
        <v>18237239</v>
      </c>
      <c r="L4645" s="21"/>
      <c r="M4645" s="21">
        <v>17500858</v>
      </c>
      <c r="N4645" s="21"/>
      <c r="O4645" s="21">
        <v>-1556562</v>
      </c>
      <c r="P4645" s="21"/>
      <c r="Q4645" s="21"/>
      <c r="R4645" s="22">
        <v>2.4870000000000001</v>
      </c>
      <c r="S4645" s="22">
        <v>5.1790000000000003</v>
      </c>
      <c r="T4645" s="20" t="s">
        <v>5189</v>
      </c>
      <c r="U4645" s="21">
        <v>264510</v>
      </c>
      <c r="V4645" s="21">
        <v>2204874</v>
      </c>
      <c r="W4645" s="34">
        <v>40989</v>
      </c>
      <c r="X4645" s="34">
        <v>53067</v>
      </c>
      <c r="Y4645" s="109"/>
      <c r="Z4645" s="70" t="s">
        <v>4927</v>
      </c>
      <c r="AA4645" s="20" t="s">
        <v>4926</v>
      </c>
      <c r="AB4645" s="113" t="s">
        <v>6036</v>
      </c>
      <c r="AC4645" s="19"/>
      <c r="AD4645" s="22"/>
      <c r="AE4645" s="34">
        <v>44593</v>
      </c>
    </row>
    <row r="4646" spans="2:31" x14ac:dyDescent="0.2">
      <c r="B4646" s="14" t="s">
        <v>6774</v>
      </c>
      <c r="C4646" s="33" t="s">
        <v>6773</v>
      </c>
      <c r="D4646" s="16" t="s">
        <v>6713</v>
      </c>
      <c r="E4646" s="103" t="s">
        <v>26</v>
      </c>
      <c r="F4646" s="18" t="s">
        <v>26</v>
      </c>
      <c r="G4646" s="111" t="s">
        <v>590</v>
      </c>
      <c r="H4646" s="102" t="s">
        <v>4511</v>
      </c>
      <c r="I4646" s="21">
        <v>11361446</v>
      </c>
      <c r="J4646" s="71">
        <v>99.557000000000002</v>
      </c>
      <c r="K4646" s="21">
        <v>11451081</v>
      </c>
      <c r="L4646" s="21">
        <v>11502000</v>
      </c>
      <c r="M4646" s="21">
        <v>11446736</v>
      </c>
      <c r="N4646" s="21"/>
      <c r="O4646" s="21">
        <v>-3541</v>
      </c>
      <c r="P4646" s="21"/>
      <c r="Q4646" s="21"/>
      <c r="R4646" s="22">
        <v>5.24</v>
      </c>
      <c r="S4646" s="22">
        <v>5.4820000000000002</v>
      </c>
      <c r="T4646" s="20" t="s">
        <v>5189</v>
      </c>
      <c r="U4646" s="21">
        <v>50227</v>
      </c>
      <c r="V4646" s="21">
        <v>610421</v>
      </c>
      <c r="W4646" s="34">
        <v>38639</v>
      </c>
      <c r="X4646" s="34">
        <v>52885</v>
      </c>
      <c r="Y4646" s="109"/>
      <c r="Z4646" s="70" t="s">
        <v>4927</v>
      </c>
      <c r="AA4646" s="20" t="s">
        <v>4926</v>
      </c>
      <c r="AB4646" s="113" t="s">
        <v>6036</v>
      </c>
      <c r="AC4646" s="19"/>
      <c r="AD4646" s="22"/>
      <c r="AE4646" s="34">
        <v>42278</v>
      </c>
    </row>
    <row r="4647" spans="2:31" x14ac:dyDescent="0.2">
      <c r="B4647" s="14" t="s">
        <v>6772</v>
      </c>
      <c r="C4647" s="33" t="s">
        <v>6771</v>
      </c>
      <c r="D4647" s="16" t="s">
        <v>6716</v>
      </c>
      <c r="E4647" s="103" t="s">
        <v>26</v>
      </c>
      <c r="F4647" s="18" t="s">
        <v>26</v>
      </c>
      <c r="G4647" s="111" t="s">
        <v>590</v>
      </c>
      <c r="H4647" s="102" t="s">
        <v>4511</v>
      </c>
      <c r="I4647" s="21">
        <v>21343524</v>
      </c>
      <c r="J4647" s="71">
        <v>108.184</v>
      </c>
      <c r="K4647" s="21">
        <v>24135828</v>
      </c>
      <c r="L4647" s="21">
        <v>22310000</v>
      </c>
      <c r="M4647" s="21">
        <v>21938851</v>
      </c>
      <c r="N4647" s="21"/>
      <c r="O4647" s="21">
        <v>154811</v>
      </c>
      <c r="P4647" s="21"/>
      <c r="Q4647" s="21"/>
      <c r="R4647" s="22">
        <v>5.0830000000000002</v>
      </c>
      <c r="S4647" s="22">
        <v>5.9429999999999996</v>
      </c>
      <c r="T4647" s="20" t="s">
        <v>5189</v>
      </c>
      <c r="U4647" s="21">
        <v>94501</v>
      </c>
      <c r="V4647" s="21">
        <v>1134017</v>
      </c>
      <c r="W4647" s="34">
        <v>39694</v>
      </c>
      <c r="X4647" s="34">
        <v>51940</v>
      </c>
      <c r="Y4647" s="109"/>
      <c r="Z4647" s="70" t="s">
        <v>4927</v>
      </c>
      <c r="AA4647" s="20" t="s">
        <v>4926</v>
      </c>
      <c r="AB4647" s="113" t="s">
        <v>6036</v>
      </c>
      <c r="AC4647" s="19"/>
      <c r="AD4647" s="22"/>
      <c r="AE4647" s="34">
        <v>42036</v>
      </c>
    </row>
    <row r="4648" spans="2:31" x14ac:dyDescent="0.2">
      <c r="B4648" s="14" t="s">
        <v>6770</v>
      </c>
      <c r="C4648" s="33" t="s">
        <v>6769</v>
      </c>
      <c r="D4648" s="16" t="s">
        <v>6713</v>
      </c>
      <c r="E4648" s="103" t="s">
        <v>26</v>
      </c>
      <c r="F4648" s="18" t="s">
        <v>26</v>
      </c>
      <c r="G4648" s="111" t="s">
        <v>590</v>
      </c>
      <c r="H4648" s="102" t="s">
        <v>4511</v>
      </c>
      <c r="I4648" s="21">
        <v>3015087</v>
      </c>
      <c r="J4648" s="71">
        <v>99.701999999999998</v>
      </c>
      <c r="K4648" s="21">
        <v>2991045</v>
      </c>
      <c r="L4648" s="21">
        <v>3000000</v>
      </c>
      <c r="M4648" s="21">
        <v>2994902</v>
      </c>
      <c r="N4648" s="21"/>
      <c r="O4648" s="21">
        <v>-5098</v>
      </c>
      <c r="P4648" s="21"/>
      <c r="Q4648" s="21"/>
      <c r="R4648" s="22">
        <v>5.6740000000000004</v>
      </c>
      <c r="S4648" s="22">
        <v>5.65</v>
      </c>
      <c r="T4648" s="20" t="s">
        <v>5189</v>
      </c>
      <c r="U4648" s="21">
        <v>14186</v>
      </c>
      <c r="V4648" s="21">
        <v>173646</v>
      </c>
      <c r="W4648" s="34">
        <v>37713</v>
      </c>
      <c r="X4648" s="34">
        <v>49414</v>
      </c>
      <c r="Y4648" s="109"/>
      <c r="Z4648" s="70" t="s">
        <v>4927</v>
      </c>
      <c r="AA4648" s="20" t="s">
        <v>4926</v>
      </c>
      <c r="AB4648" s="113" t="s">
        <v>6036</v>
      </c>
      <c r="AC4648" s="19"/>
      <c r="AD4648" s="22"/>
      <c r="AE4648" s="34">
        <v>41365</v>
      </c>
    </row>
    <row r="4649" spans="2:31" x14ac:dyDescent="0.2">
      <c r="B4649" s="14" t="s">
        <v>6768</v>
      </c>
      <c r="C4649" s="33" t="s">
        <v>6767</v>
      </c>
      <c r="D4649" s="16" t="s">
        <v>6716</v>
      </c>
      <c r="E4649" s="103" t="s">
        <v>26</v>
      </c>
      <c r="F4649" s="18" t="s">
        <v>26</v>
      </c>
      <c r="G4649" s="111" t="s">
        <v>590</v>
      </c>
      <c r="H4649" s="102" t="s">
        <v>4511</v>
      </c>
      <c r="I4649" s="21">
        <v>7122926</v>
      </c>
      <c r="J4649" s="71">
        <v>100.68600000000001</v>
      </c>
      <c r="K4649" s="21">
        <v>7775009</v>
      </c>
      <c r="L4649" s="21">
        <v>7722044</v>
      </c>
      <c r="M4649" s="21">
        <v>7680636</v>
      </c>
      <c r="N4649" s="21"/>
      <c r="O4649" s="21">
        <v>71967</v>
      </c>
      <c r="P4649" s="21"/>
      <c r="Q4649" s="21"/>
      <c r="R4649" s="22">
        <v>3.9889999999999999</v>
      </c>
      <c r="S4649" s="22">
        <v>5.3620000000000001</v>
      </c>
      <c r="T4649" s="20" t="s">
        <v>5189</v>
      </c>
      <c r="U4649" s="21">
        <v>25669</v>
      </c>
      <c r="V4649" s="21">
        <v>308032</v>
      </c>
      <c r="W4649" s="34">
        <v>38898</v>
      </c>
      <c r="X4649" s="34">
        <v>49475</v>
      </c>
      <c r="Y4649" s="109"/>
      <c r="Z4649" s="70" t="s">
        <v>4927</v>
      </c>
      <c r="AA4649" s="20" t="s">
        <v>4926</v>
      </c>
      <c r="AB4649" s="113" t="s">
        <v>6036</v>
      </c>
      <c r="AC4649" s="19"/>
      <c r="AD4649" s="22"/>
      <c r="AE4649" s="34">
        <v>41395</v>
      </c>
    </row>
    <row r="4650" spans="2:31" x14ac:dyDescent="0.2">
      <c r="B4650" s="14" t="s">
        <v>6766</v>
      </c>
      <c r="C4650" s="33" t="s">
        <v>6765</v>
      </c>
      <c r="D4650" s="16" t="s">
        <v>6716</v>
      </c>
      <c r="E4650" s="103" t="s">
        <v>26</v>
      </c>
      <c r="F4650" s="18" t="s">
        <v>26</v>
      </c>
      <c r="G4650" s="111" t="s">
        <v>6685</v>
      </c>
      <c r="H4650" s="102" t="s">
        <v>611</v>
      </c>
      <c r="I4650" s="21">
        <v>1239469</v>
      </c>
      <c r="J4650" s="71">
        <v>0.499</v>
      </c>
      <c r="K4650" s="21">
        <v>712102</v>
      </c>
      <c r="L4650" s="21"/>
      <c r="M4650" s="21">
        <v>1072717</v>
      </c>
      <c r="N4650" s="21"/>
      <c r="O4650" s="21">
        <v>-1664656</v>
      </c>
      <c r="P4650" s="21">
        <v>45849</v>
      </c>
      <c r="Q4650" s="21"/>
      <c r="R4650" s="22">
        <v>1.548</v>
      </c>
      <c r="S4650" s="22">
        <v>11.573</v>
      </c>
      <c r="T4650" s="20" t="s">
        <v>5189</v>
      </c>
      <c r="U4650" s="21">
        <v>184234</v>
      </c>
      <c r="V4650" s="21">
        <v>2402590</v>
      </c>
      <c r="W4650" s="34">
        <v>37796</v>
      </c>
      <c r="X4650" s="34">
        <v>49475</v>
      </c>
      <c r="Y4650" s="109"/>
      <c r="Z4650" s="70" t="s">
        <v>4927</v>
      </c>
      <c r="AA4650" s="20" t="s">
        <v>4926</v>
      </c>
      <c r="AB4650" s="113" t="s">
        <v>6036</v>
      </c>
      <c r="AC4650" s="19"/>
      <c r="AD4650" s="22"/>
      <c r="AE4650" s="34">
        <v>45444</v>
      </c>
    </row>
    <row r="4651" spans="2:31" x14ac:dyDescent="0.2">
      <c r="B4651" s="14" t="s">
        <v>6764</v>
      </c>
      <c r="C4651" s="33" t="s">
        <v>6763</v>
      </c>
      <c r="D4651" s="16" t="s">
        <v>6716</v>
      </c>
      <c r="E4651" s="103" t="s">
        <v>26</v>
      </c>
      <c r="F4651" s="18" t="s">
        <v>26</v>
      </c>
      <c r="G4651" s="111" t="s">
        <v>6685</v>
      </c>
      <c r="H4651" s="102" t="s">
        <v>611</v>
      </c>
      <c r="I4651" s="21">
        <v>482745</v>
      </c>
      <c r="J4651" s="71">
        <v>0.29299999999999998</v>
      </c>
      <c r="K4651" s="21">
        <v>372268</v>
      </c>
      <c r="L4651" s="21"/>
      <c r="M4651" s="21">
        <v>372123</v>
      </c>
      <c r="N4651" s="21"/>
      <c r="O4651" s="21">
        <v>-239406</v>
      </c>
      <c r="P4651" s="21">
        <v>1835</v>
      </c>
      <c r="Q4651" s="21"/>
      <c r="R4651" s="22">
        <v>0.433</v>
      </c>
      <c r="S4651" s="22">
        <v>41.042000000000002</v>
      </c>
      <c r="T4651" s="20" t="s">
        <v>5189</v>
      </c>
      <c r="U4651" s="21">
        <v>45773</v>
      </c>
      <c r="V4651" s="21">
        <v>571077</v>
      </c>
      <c r="W4651" s="34">
        <v>38678</v>
      </c>
      <c r="X4651" s="34">
        <v>49628</v>
      </c>
      <c r="Y4651" s="109"/>
      <c r="Z4651" s="70" t="s">
        <v>4927</v>
      </c>
      <c r="AA4651" s="20" t="s">
        <v>4926</v>
      </c>
      <c r="AB4651" s="113" t="s">
        <v>6036</v>
      </c>
      <c r="AC4651" s="19"/>
      <c r="AD4651" s="22"/>
      <c r="AE4651" s="34">
        <v>45231</v>
      </c>
    </row>
    <row r="4652" spans="2:31" x14ac:dyDescent="0.2">
      <c r="B4652" s="14" t="s">
        <v>6762</v>
      </c>
      <c r="C4652" s="33" t="s">
        <v>6761</v>
      </c>
      <c r="D4652" s="16" t="s">
        <v>6716</v>
      </c>
      <c r="E4652" s="103" t="s">
        <v>26</v>
      </c>
      <c r="F4652" s="18" t="s">
        <v>26</v>
      </c>
      <c r="G4652" s="111" t="s">
        <v>590</v>
      </c>
      <c r="H4652" s="102" t="s">
        <v>4511</v>
      </c>
      <c r="I4652" s="21">
        <v>5592680</v>
      </c>
      <c r="J4652" s="71">
        <v>105.176</v>
      </c>
      <c r="K4652" s="21">
        <v>5695291</v>
      </c>
      <c r="L4652" s="21">
        <v>5415000</v>
      </c>
      <c r="M4652" s="21">
        <v>5464953</v>
      </c>
      <c r="N4652" s="21"/>
      <c r="O4652" s="21">
        <v>-50324</v>
      </c>
      <c r="P4652" s="21"/>
      <c r="Q4652" s="21"/>
      <c r="R4652" s="22">
        <v>5.2149999999999999</v>
      </c>
      <c r="S4652" s="22">
        <v>4.2149999999999999</v>
      </c>
      <c r="T4652" s="20" t="s">
        <v>5189</v>
      </c>
      <c r="U4652" s="21">
        <v>23533</v>
      </c>
      <c r="V4652" s="21">
        <v>282392</v>
      </c>
      <c r="W4652" s="34">
        <v>40351</v>
      </c>
      <c r="X4652" s="34">
        <v>51516</v>
      </c>
      <c r="Y4652" s="109"/>
      <c r="Z4652" s="70" t="s">
        <v>4927</v>
      </c>
      <c r="AA4652" s="20" t="s">
        <v>4926</v>
      </c>
      <c r="AB4652" s="113" t="s">
        <v>6036</v>
      </c>
      <c r="AC4652" s="19"/>
      <c r="AD4652" s="22"/>
      <c r="AE4652" s="34">
        <v>41913</v>
      </c>
    </row>
    <row r="4653" spans="2:31" x14ac:dyDescent="0.2">
      <c r="B4653" s="14" t="s">
        <v>6760</v>
      </c>
      <c r="C4653" s="33" t="s">
        <v>6759</v>
      </c>
      <c r="D4653" s="16" t="s">
        <v>6713</v>
      </c>
      <c r="E4653" s="103" t="s">
        <v>26</v>
      </c>
      <c r="F4653" s="18" t="s">
        <v>26</v>
      </c>
      <c r="G4653" s="111" t="s">
        <v>590</v>
      </c>
      <c r="H4653" s="102" t="s">
        <v>4511</v>
      </c>
      <c r="I4653" s="21">
        <v>12997441</v>
      </c>
      <c r="J4653" s="71">
        <v>110.092</v>
      </c>
      <c r="K4653" s="21">
        <v>14862407</v>
      </c>
      <c r="L4653" s="21">
        <v>13500000</v>
      </c>
      <c r="M4653" s="21">
        <v>13307480</v>
      </c>
      <c r="N4653" s="21"/>
      <c r="O4653" s="21">
        <v>64028</v>
      </c>
      <c r="P4653" s="21"/>
      <c r="Q4653" s="21"/>
      <c r="R4653" s="22">
        <v>5.306</v>
      </c>
      <c r="S4653" s="22">
        <v>5.9889999999999999</v>
      </c>
      <c r="T4653" s="20" t="s">
        <v>5189</v>
      </c>
      <c r="U4653" s="21">
        <v>59693</v>
      </c>
      <c r="V4653" s="21">
        <v>716310</v>
      </c>
      <c r="W4653" s="34">
        <v>39469</v>
      </c>
      <c r="X4653" s="34">
        <v>51516</v>
      </c>
      <c r="Y4653" s="109"/>
      <c r="Z4653" s="70" t="s">
        <v>4927</v>
      </c>
      <c r="AA4653" s="20" t="s">
        <v>4926</v>
      </c>
      <c r="AB4653" s="113" t="s">
        <v>6036</v>
      </c>
      <c r="AC4653" s="19"/>
      <c r="AD4653" s="22"/>
      <c r="AE4653" s="34">
        <v>42095</v>
      </c>
    </row>
    <row r="4654" spans="2:31" x14ac:dyDescent="0.2">
      <c r="B4654" s="14" t="s">
        <v>6758</v>
      </c>
      <c r="C4654" s="33" t="s">
        <v>6757</v>
      </c>
      <c r="D4654" s="16" t="s">
        <v>6713</v>
      </c>
      <c r="E4654" s="103" t="s">
        <v>26</v>
      </c>
      <c r="F4654" s="18" t="s">
        <v>26</v>
      </c>
      <c r="G4654" s="111" t="s">
        <v>590</v>
      </c>
      <c r="H4654" s="102" t="s">
        <v>4511</v>
      </c>
      <c r="I4654" s="21">
        <v>12326404</v>
      </c>
      <c r="J4654" s="71">
        <v>101.053</v>
      </c>
      <c r="K4654" s="21">
        <v>12397207</v>
      </c>
      <c r="L4654" s="21">
        <v>12268000</v>
      </c>
      <c r="M4654" s="21">
        <v>12257157</v>
      </c>
      <c r="N4654" s="21"/>
      <c r="O4654" s="21">
        <v>-10843</v>
      </c>
      <c r="P4654" s="21"/>
      <c r="Q4654" s="21"/>
      <c r="R4654" s="22">
        <v>5.3449999999999998</v>
      </c>
      <c r="S4654" s="22">
        <v>5.3150000000000004</v>
      </c>
      <c r="T4654" s="20" t="s">
        <v>5189</v>
      </c>
      <c r="U4654" s="21">
        <v>54644</v>
      </c>
      <c r="V4654" s="21">
        <v>655725</v>
      </c>
      <c r="W4654" s="34">
        <v>38098</v>
      </c>
      <c r="X4654" s="34">
        <v>51516</v>
      </c>
      <c r="Y4654" s="109"/>
      <c r="Z4654" s="70" t="s">
        <v>4927</v>
      </c>
      <c r="AA4654" s="20" t="s">
        <v>4926</v>
      </c>
      <c r="AB4654" s="113" t="s">
        <v>6036</v>
      </c>
      <c r="AC4654" s="19"/>
      <c r="AD4654" s="22"/>
      <c r="AE4654" s="34">
        <v>42217</v>
      </c>
    </row>
    <row r="4655" spans="2:31" x14ac:dyDescent="0.2">
      <c r="B4655" s="14" t="s">
        <v>6756</v>
      </c>
      <c r="C4655" s="33" t="s">
        <v>6755</v>
      </c>
      <c r="D4655" s="16" t="s">
        <v>6713</v>
      </c>
      <c r="E4655" s="103" t="s">
        <v>26</v>
      </c>
      <c r="F4655" s="18" t="s">
        <v>26</v>
      </c>
      <c r="G4655" s="111" t="s">
        <v>590</v>
      </c>
      <c r="H4655" s="102" t="s">
        <v>4511</v>
      </c>
      <c r="I4655" s="21">
        <v>2512443</v>
      </c>
      <c r="J4655" s="71">
        <v>91.096999999999994</v>
      </c>
      <c r="K4655" s="21">
        <v>2277435</v>
      </c>
      <c r="L4655" s="21">
        <v>2500000</v>
      </c>
      <c r="M4655" s="21">
        <v>2499935</v>
      </c>
      <c r="N4655" s="21"/>
      <c r="O4655" s="21">
        <v>-1414</v>
      </c>
      <c r="P4655" s="21"/>
      <c r="Q4655" s="21"/>
      <c r="R4655" s="22">
        <v>5.101</v>
      </c>
      <c r="S4655" s="22">
        <v>5.0650000000000004</v>
      </c>
      <c r="T4655" s="20" t="s">
        <v>5189</v>
      </c>
      <c r="U4655" s="21">
        <v>10627</v>
      </c>
      <c r="V4655" s="21">
        <v>127525</v>
      </c>
      <c r="W4655" s="34">
        <v>38476</v>
      </c>
      <c r="X4655" s="34">
        <v>51971</v>
      </c>
      <c r="Y4655" s="109"/>
      <c r="Z4655" s="70" t="s">
        <v>4927</v>
      </c>
      <c r="AA4655" s="20" t="s">
        <v>4926</v>
      </c>
      <c r="AB4655" s="113" t="s">
        <v>6036</v>
      </c>
      <c r="AC4655" s="19"/>
      <c r="AD4655" s="22"/>
      <c r="AE4655" s="34">
        <v>42125</v>
      </c>
    </row>
    <row r="4656" spans="2:31" x14ac:dyDescent="0.2">
      <c r="B4656" s="14" t="s">
        <v>6754</v>
      </c>
      <c r="C4656" s="33" t="s">
        <v>6753</v>
      </c>
      <c r="D4656" s="16" t="s">
        <v>6713</v>
      </c>
      <c r="E4656" s="103" t="s">
        <v>26</v>
      </c>
      <c r="F4656" s="18" t="s">
        <v>26</v>
      </c>
      <c r="G4656" s="111" t="s">
        <v>590</v>
      </c>
      <c r="H4656" s="102" t="s">
        <v>4511</v>
      </c>
      <c r="I4656" s="21">
        <v>4476563</v>
      </c>
      <c r="J4656" s="71">
        <v>101.108</v>
      </c>
      <c r="K4656" s="21">
        <v>4640871</v>
      </c>
      <c r="L4656" s="21">
        <v>4590000</v>
      </c>
      <c r="M4656" s="21">
        <v>4559839</v>
      </c>
      <c r="N4656" s="21"/>
      <c r="O4656" s="21">
        <v>13720</v>
      </c>
      <c r="P4656" s="21"/>
      <c r="Q4656" s="21"/>
      <c r="R4656" s="22">
        <v>5.3070000000000004</v>
      </c>
      <c r="S4656" s="22">
        <v>5.7720000000000002</v>
      </c>
      <c r="T4656" s="20" t="s">
        <v>5189</v>
      </c>
      <c r="U4656" s="21">
        <v>20301</v>
      </c>
      <c r="V4656" s="21">
        <v>247946</v>
      </c>
      <c r="W4656" s="34">
        <v>38167</v>
      </c>
      <c r="X4656" s="34">
        <v>51697</v>
      </c>
      <c r="Y4656" s="109"/>
      <c r="Z4656" s="70" t="s">
        <v>4927</v>
      </c>
      <c r="AA4656" s="20" t="s">
        <v>4926</v>
      </c>
      <c r="AB4656" s="113" t="s">
        <v>6036</v>
      </c>
      <c r="AC4656" s="19"/>
      <c r="AD4656" s="22"/>
      <c r="AE4656" s="34">
        <v>41821</v>
      </c>
    </row>
    <row r="4657" spans="2:31" x14ac:dyDescent="0.2">
      <c r="B4657" s="14" t="s">
        <v>6752</v>
      </c>
      <c r="C4657" s="33" t="s">
        <v>6751</v>
      </c>
      <c r="D4657" s="16" t="s">
        <v>6713</v>
      </c>
      <c r="E4657" s="103" t="s">
        <v>26</v>
      </c>
      <c r="F4657" s="18" t="s">
        <v>26</v>
      </c>
      <c r="G4657" s="111" t="s">
        <v>590</v>
      </c>
      <c r="H4657" s="102" t="s">
        <v>4511</v>
      </c>
      <c r="I4657" s="21">
        <v>1935992</v>
      </c>
      <c r="J4657" s="71">
        <v>99.731999999999999</v>
      </c>
      <c r="K4657" s="21">
        <v>1994634</v>
      </c>
      <c r="L4657" s="21">
        <v>2000000</v>
      </c>
      <c r="M4657" s="21">
        <v>1983999</v>
      </c>
      <c r="N4657" s="21"/>
      <c r="O4657" s="21">
        <v>7653</v>
      </c>
      <c r="P4657" s="21"/>
      <c r="Q4657" s="21"/>
      <c r="R4657" s="22">
        <v>5.3070000000000004</v>
      </c>
      <c r="S4657" s="22">
        <v>5.8689999999999998</v>
      </c>
      <c r="T4657" s="20" t="s">
        <v>5189</v>
      </c>
      <c r="U4657" s="21">
        <v>8846</v>
      </c>
      <c r="V4657" s="21">
        <v>108038</v>
      </c>
      <c r="W4657" s="34">
        <v>38167</v>
      </c>
      <c r="X4657" s="34">
        <v>51697</v>
      </c>
      <c r="Y4657" s="109"/>
      <c r="Z4657" s="70" t="s">
        <v>4927</v>
      </c>
      <c r="AA4657" s="20" t="s">
        <v>4926</v>
      </c>
      <c r="AB4657" s="113" t="s">
        <v>6036</v>
      </c>
      <c r="AC4657" s="19"/>
      <c r="AD4657" s="22"/>
      <c r="AE4657" s="28">
        <v>41821</v>
      </c>
    </row>
    <row r="4658" spans="2:31" x14ac:dyDescent="0.2">
      <c r="B4658" s="14" t="s">
        <v>6750</v>
      </c>
      <c r="C4658" s="33" t="s">
        <v>6749</v>
      </c>
      <c r="D4658" s="16" t="s">
        <v>6716</v>
      </c>
      <c r="E4658" s="103" t="s">
        <v>26</v>
      </c>
      <c r="F4658" s="18" t="s">
        <v>26</v>
      </c>
      <c r="G4658" s="111" t="s">
        <v>590</v>
      </c>
      <c r="H4658" s="102" t="s">
        <v>4511</v>
      </c>
      <c r="I4658" s="21">
        <v>2647033</v>
      </c>
      <c r="J4658" s="71">
        <v>101.914</v>
      </c>
      <c r="K4658" s="21">
        <v>2700732</v>
      </c>
      <c r="L4658" s="21">
        <v>2650000</v>
      </c>
      <c r="M4658" s="21">
        <v>2644510</v>
      </c>
      <c r="N4658" s="21"/>
      <c r="O4658" s="21">
        <v>374</v>
      </c>
      <c r="P4658" s="21"/>
      <c r="Q4658" s="21"/>
      <c r="R4658" s="22">
        <v>5.2690000000000001</v>
      </c>
      <c r="S4658" s="22">
        <v>5.327</v>
      </c>
      <c r="T4658" s="20" t="s">
        <v>5189</v>
      </c>
      <c r="U4658" s="21">
        <v>11636</v>
      </c>
      <c r="V4658" s="21">
        <v>139629</v>
      </c>
      <c r="W4658" s="34">
        <v>38798</v>
      </c>
      <c r="X4658" s="34">
        <v>51728</v>
      </c>
      <c r="Y4658" s="109"/>
      <c r="Z4658" s="70" t="s">
        <v>4927</v>
      </c>
      <c r="AA4658" s="20" t="s">
        <v>4926</v>
      </c>
      <c r="AB4658" s="113" t="s">
        <v>6036</v>
      </c>
      <c r="AC4658" s="19"/>
      <c r="AD4658" s="22"/>
      <c r="AE4658" s="34">
        <v>41852</v>
      </c>
    </row>
    <row r="4659" spans="2:31" x14ac:dyDescent="0.2">
      <c r="B4659" s="14" t="s">
        <v>6748</v>
      </c>
      <c r="C4659" s="33" t="s">
        <v>6747</v>
      </c>
      <c r="D4659" s="16" t="s">
        <v>6713</v>
      </c>
      <c r="E4659" s="103" t="s">
        <v>26</v>
      </c>
      <c r="F4659" s="18" t="s">
        <v>26</v>
      </c>
      <c r="G4659" s="111" t="s">
        <v>590</v>
      </c>
      <c r="H4659" s="102" t="s">
        <v>4511</v>
      </c>
      <c r="I4659" s="21">
        <v>9727747</v>
      </c>
      <c r="J4659" s="71">
        <v>99.453000000000003</v>
      </c>
      <c r="K4659" s="21">
        <v>9628991</v>
      </c>
      <c r="L4659" s="21">
        <v>9682000</v>
      </c>
      <c r="M4659" s="21">
        <v>9676432</v>
      </c>
      <c r="N4659" s="21"/>
      <c r="O4659" s="21">
        <v>-5568</v>
      </c>
      <c r="P4659" s="21"/>
      <c r="Q4659" s="21"/>
      <c r="R4659" s="22">
        <v>5.431</v>
      </c>
      <c r="S4659" s="22">
        <v>5.5060000000000002</v>
      </c>
      <c r="T4659" s="20" t="s">
        <v>5189</v>
      </c>
      <c r="U4659" s="21">
        <v>43816</v>
      </c>
      <c r="V4659" s="21">
        <v>534590</v>
      </c>
      <c r="W4659" s="34">
        <v>38525</v>
      </c>
      <c r="X4659" s="34">
        <v>52732</v>
      </c>
      <c r="Y4659" s="109"/>
      <c r="Z4659" s="70" t="s">
        <v>4927</v>
      </c>
      <c r="AA4659" s="20" t="s">
        <v>4926</v>
      </c>
      <c r="AB4659" s="113" t="s">
        <v>6036</v>
      </c>
      <c r="AC4659" s="19"/>
      <c r="AD4659" s="22"/>
      <c r="AE4659" s="34">
        <v>42156</v>
      </c>
    </row>
    <row r="4660" spans="2:31" x14ac:dyDescent="0.2">
      <c r="B4660" s="14" t="s">
        <v>6746</v>
      </c>
      <c r="C4660" s="33" t="s">
        <v>6745</v>
      </c>
      <c r="D4660" s="16" t="s">
        <v>6713</v>
      </c>
      <c r="E4660" s="103" t="s">
        <v>26</v>
      </c>
      <c r="F4660" s="18" t="s">
        <v>26</v>
      </c>
      <c r="G4660" s="111" t="s">
        <v>590</v>
      </c>
      <c r="H4660" s="102" t="s">
        <v>6706</v>
      </c>
      <c r="I4660" s="21">
        <v>1612954</v>
      </c>
      <c r="J4660" s="71">
        <v>38.415999999999997</v>
      </c>
      <c r="K4660" s="21">
        <v>697250</v>
      </c>
      <c r="L4660" s="21">
        <v>1815000</v>
      </c>
      <c r="M4660" s="21">
        <v>697250</v>
      </c>
      <c r="N4660" s="21">
        <v>42607</v>
      </c>
      <c r="O4660" s="21">
        <v>-2834</v>
      </c>
      <c r="P4660" s="21">
        <v>151831</v>
      </c>
      <c r="Q4660" s="21"/>
      <c r="R4660" s="22">
        <v>5.383</v>
      </c>
      <c r="S4660" s="22">
        <v>6.5810000000000004</v>
      </c>
      <c r="T4660" s="20" t="s">
        <v>5189</v>
      </c>
      <c r="U4660" s="21">
        <v>8142</v>
      </c>
      <c r="V4660" s="21">
        <v>103881</v>
      </c>
      <c r="W4660" s="34">
        <v>38832</v>
      </c>
      <c r="X4660" s="34">
        <v>52946</v>
      </c>
      <c r="Y4660" s="109"/>
      <c r="Z4660" s="70" t="s">
        <v>4927</v>
      </c>
      <c r="AA4660" s="20" t="s">
        <v>4926</v>
      </c>
      <c r="AB4660" s="113" t="s">
        <v>6036</v>
      </c>
      <c r="AC4660" s="19"/>
      <c r="AD4660" s="22"/>
      <c r="AE4660" s="34">
        <v>47953</v>
      </c>
    </row>
    <row r="4661" spans="2:31" x14ac:dyDescent="0.2">
      <c r="B4661" s="14" t="s">
        <v>6744</v>
      </c>
      <c r="C4661" s="33" t="s">
        <v>6743</v>
      </c>
      <c r="D4661" s="16" t="s">
        <v>6716</v>
      </c>
      <c r="E4661" s="103" t="s">
        <v>5057</v>
      </c>
      <c r="F4661" s="18" t="s">
        <v>26</v>
      </c>
      <c r="G4661" s="111" t="s">
        <v>590</v>
      </c>
      <c r="H4661" s="102" t="s">
        <v>4511</v>
      </c>
      <c r="I4661" s="21">
        <v>13352688</v>
      </c>
      <c r="J4661" s="71">
        <v>110.371</v>
      </c>
      <c r="K4661" s="21">
        <v>13804088</v>
      </c>
      <c r="L4661" s="21">
        <v>12507000</v>
      </c>
      <c r="M4661" s="21">
        <v>13229049</v>
      </c>
      <c r="N4661" s="21"/>
      <c r="O4661" s="21">
        <v>-123639</v>
      </c>
      <c r="P4661" s="21"/>
      <c r="Q4661" s="21"/>
      <c r="R4661" s="22">
        <v>5.4660000000000002</v>
      </c>
      <c r="S4661" s="22">
        <v>3.4140000000000001</v>
      </c>
      <c r="T4661" s="20" t="s">
        <v>5189</v>
      </c>
      <c r="U4661" s="21">
        <v>56969</v>
      </c>
      <c r="V4661" s="21">
        <v>341816</v>
      </c>
      <c r="W4661" s="34">
        <v>41074</v>
      </c>
      <c r="X4661" s="34">
        <v>52977</v>
      </c>
      <c r="Y4661" s="109"/>
      <c r="Z4661" s="70" t="s">
        <v>4927</v>
      </c>
      <c r="AA4661" s="20" t="s">
        <v>4926</v>
      </c>
      <c r="AB4661" s="113" t="s">
        <v>6036</v>
      </c>
      <c r="AC4661" s="19"/>
      <c r="AD4661" s="22"/>
      <c r="AE4661" s="34">
        <v>42370</v>
      </c>
    </row>
    <row r="4662" spans="2:31" x14ac:dyDescent="0.2">
      <c r="B4662" s="14" t="s">
        <v>6742</v>
      </c>
      <c r="C4662" s="33" t="s">
        <v>6741</v>
      </c>
      <c r="D4662" s="16" t="s">
        <v>6713</v>
      </c>
      <c r="E4662" s="103" t="s">
        <v>26</v>
      </c>
      <c r="F4662" s="18" t="s">
        <v>26</v>
      </c>
      <c r="G4662" s="111" t="s">
        <v>590</v>
      </c>
      <c r="H4662" s="102" t="s">
        <v>4511</v>
      </c>
      <c r="I4662" s="21"/>
      <c r="J4662" s="71">
        <v>4.6879999999999997</v>
      </c>
      <c r="K4662" s="21">
        <v>321144</v>
      </c>
      <c r="L4662" s="21">
        <v>6851071</v>
      </c>
      <c r="M4662" s="21"/>
      <c r="N4662" s="21"/>
      <c r="O4662" s="21">
        <v>-95</v>
      </c>
      <c r="P4662" s="21">
        <v>1189</v>
      </c>
      <c r="Q4662" s="21"/>
      <c r="R4662" s="22">
        <v>5.6929999999999996</v>
      </c>
      <c r="S4662" s="22">
        <v>0</v>
      </c>
      <c r="T4662" s="20" t="s">
        <v>5189</v>
      </c>
      <c r="U4662" s="21"/>
      <c r="V4662" s="21">
        <v>174729</v>
      </c>
      <c r="W4662" s="34">
        <v>41153</v>
      </c>
      <c r="X4662" s="34">
        <v>53036</v>
      </c>
      <c r="Y4662" s="109"/>
      <c r="Z4662" s="70" t="s">
        <v>4927</v>
      </c>
      <c r="AA4662" s="20" t="s">
        <v>4926</v>
      </c>
      <c r="AB4662" s="113" t="s">
        <v>6036</v>
      </c>
      <c r="AC4662" s="19"/>
      <c r="AD4662" s="22"/>
      <c r="AE4662" s="31"/>
    </row>
    <row r="4663" spans="2:31" x14ac:dyDescent="0.2">
      <c r="B4663" s="14" t="s">
        <v>6740</v>
      </c>
      <c r="C4663" s="33" t="s">
        <v>6739</v>
      </c>
      <c r="D4663" s="16" t="s">
        <v>6716</v>
      </c>
      <c r="E4663" s="103" t="s">
        <v>26</v>
      </c>
      <c r="F4663" s="18" t="s">
        <v>26</v>
      </c>
      <c r="G4663" s="111" t="s">
        <v>590</v>
      </c>
      <c r="H4663" s="102" t="s">
        <v>4511</v>
      </c>
      <c r="I4663" s="21">
        <v>19361719</v>
      </c>
      <c r="J4663" s="71">
        <v>116.02200000000001</v>
      </c>
      <c r="K4663" s="21">
        <v>23204380</v>
      </c>
      <c r="L4663" s="21">
        <v>20000000</v>
      </c>
      <c r="M4663" s="21">
        <v>19673980</v>
      </c>
      <c r="N4663" s="21"/>
      <c r="O4663" s="21">
        <v>86422</v>
      </c>
      <c r="P4663" s="21"/>
      <c r="Q4663" s="21"/>
      <c r="R4663" s="22">
        <v>6.0110000000000001</v>
      </c>
      <c r="S4663" s="22">
        <v>6.5970000000000004</v>
      </c>
      <c r="T4663" s="20" t="s">
        <v>5189</v>
      </c>
      <c r="U4663" s="21">
        <v>100183</v>
      </c>
      <c r="V4663" s="21">
        <v>1202079</v>
      </c>
      <c r="W4663" s="34">
        <v>39647</v>
      </c>
      <c r="X4663" s="34">
        <v>53128</v>
      </c>
      <c r="Y4663" s="109"/>
      <c r="Z4663" s="70" t="s">
        <v>4927</v>
      </c>
      <c r="AA4663" s="20" t="s">
        <v>4926</v>
      </c>
      <c r="AB4663" s="113" t="s">
        <v>6036</v>
      </c>
      <c r="AC4663" s="19"/>
      <c r="AD4663" s="22"/>
      <c r="AE4663" s="34">
        <v>42522</v>
      </c>
    </row>
    <row r="4664" spans="2:31" x14ac:dyDescent="0.2">
      <c r="B4664" s="14" t="s">
        <v>6738</v>
      </c>
      <c r="C4664" s="33" t="s">
        <v>6737</v>
      </c>
      <c r="D4664" s="16" t="s">
        <v>6716</v>
      </c>
      <c r="E4664" s="103" t="s">
        <v>26</v>
      </c>
      <c r="F4664" s="18" t="s">
        <v>26</v>
      </c>
      <c r="G4664" s="111" t="s">
        <v>590</v>
      </c>
      <c r="H4664" s="102" t="s">
        <v>4511</v>
      </c>
      <c r="I4664" s="21">
        <v>13778962</v>
      </c>
      <c r="J4664" s="71">
        <v>112.152</v>
      </c>
      <c r="K4664" s="21">
        <v>14237696</v>
      </c>
      <c r="L4664" s="21">
        <v>12695000</v>
      </c>
      <c r="M4664" s="21">
        <v>13719652</v>
      </c>
      <c r="N4664" s="21"/>
      <c r="O4664" s="21">
        <v>-59310</v>
      </c>
      <c r="P4664" s="21"/>
      <c r="Q4664" s="21"/>
      <c r="R4664" s="22">
        <v>5.3390000000000004</v>
      </c>
      <c r="S4664" s="22">
        <v>3.1230000000000002</v>
      </c>
      <c r="T4664" s="20" t="s">
        <v>5189</v>
      </c>
      <c r="U4664" s="21">
        <v>56482</v>
      </c>
      <c r="V4664" s="21">
        <v>112964</v>
      </c>
      <c r="W4664" s="34">
        <v>41208</v>
      </c>
      <c r="X4664" s="34">
        <v>54377</v>
      </c>
      <c r="Y4664" s="109"/>
      <c r="Z4664" s="70" t="s">
        <v>4927</v>
      </c>
      <c r="AA4664" s="20" t="s">
        <v>4926</v>
      </c>
      <c r="AB4664" s="113" t="s">
        <v>6036</v>
      </c>
      <c r="AC4664" s="19"/>
      <c r="AD4664" s="22"/>
      <c r="AE4664" s="34">
        <v>42705</v>
      </c>
    </row>
    <row r="4665" spans="2:31" x14ac:dyDescent="0.2">
      <c r="B4665" s="14" t="s">
        <v>6736</v>
      </c>
      <c r="C4665" s="33" t="s">
        <v>6735</v>
      </c>
      <c r="D4665" s="16" t="s">
        <v>6716</v>
      </c>
      <c r="E4665" s="103" t="s">
        <v>26</v>
      </c>
      <c r="F4665" s="18" t="s">
        <v>26</v>
      </c>
      <c r="G4665" s="111" t="s">
        <v>590</v>
      </c>
      <c r="H4665" s="102" t="s">
        <v>4511</v>
      </c>
      <c r="I4665" s="21">
        <v>9518809</v>
      </c>
      <c r="J4665" s="71">
        <v>102.09</v>
      </c>
      <c r="K4665" s="21">
        <v>9748177</v>
      </c>
      <c r="L4665" s="21">
        <v>9548640</v>
      </c>
      <c r="M4665" s="21">
        <v>9524207</v>
      </c>
      <c r="N4665" s="21"/>
      <c r="O4665" s="21">
        <v>-21053</v>
      </c>
      <c r="P4665" s="21"/>
      <c r="Q4665" s="21"/>
      <c r="R4665" s="22">
        <v>5.2460000000000004</v>
      </c>
      <c r="S4665" s="22">
        <v>5.3490000000000002</v>
      </c>
      <c r="T4665" s="20" t="s">
        <v>5189</v>
      </c>
      <c r="U4665" s="21">
        <v>41743</v>
      </c>
      <c r="V4665" s="21">
        <v>500922</v>
      </c>
      <c r="W4665" s="34">
        <v>40260</v>
      </c>
      <c r="X4665" s="34">
        <v>52580</v>
      </c>
      <c r="Y4665" s="109"/>
      <c r="Z4665" s="70" t="s">
        <v>4927</v>
      </c>
      <c r="AA4665" s="20" t="s">
        <v>4926</v>
      </c>
      <c r="AB4665" s="113" t="s">
        <v>6036</v>
      </c>
      <c r="AC4665" s="19"/>
      <c r="AD4665" s="22"/>
      <c r="AE4665" s="34">
        <v>41699</v>
      </c>
    </row>
    <row r="4666" spans="2:31" x14ac:dyDescent="0.2">
      <c r="B4666" s="14" t="s">
        <v>6734</v>
      </c>
      <c r="C4666" s="33" t="s">
        <v>6733</v>
      </c>
      <c r="D4666" s="16" t="s">
        <v>6716</v>
      </c>
      <c r="E4666" s="103" t="s">
        <v>26</v>
      </c>
      <c r="F4666" s="18" t="s">
        <v>26</v>
      </c>
      <c r="G4666" s="111" t="s">
        <v>590</v>
      </c>
      <c r="H4666" s="102" t="s">
        <v>4511</v>
      </c>
      <c r="I4666" s="21">
        <v>9953125</v>
      </c>
      <c r="J4666" s="71">
        <v>106.675</v>
      </c>
      <c r="K4666" s="21">
        <v>10667450</v>
      </c>
      <c r="L4666" s="21">
        <v>10000000</v>
      </c>
      <c r="M4666" s="21">
        <v>9955086</v>
      </c>
      <c r="N4666" s="21"/>
      <c r="O4666" s="21">
        <v>1961</v>
      </c>
      <c r="P4666" s="21"/>
      <c r="Q4666" s="21"/>
      <c r="R4666" s="22">
        <v>5.383</v>
      </c>
      <c r="S4666" s="22">
        <v>5.5110000000000001</v>
      </c>
      <c r="T4666" s="20" t="s">
        <v>5189</v>
      </c>
      <c r="U4666" s="21">
        <v>44858</v>
      </c>
      <c r="V4666" s="21">
        <v>179433</v>
      </c>
      <c r="W4666" s="34">
        <v>41129</v>
      </c>
      <c r="X4666" s="34">
        <v>52580</v>
      </c>
      <c r="Y4666" s="109"/>
      <c r="Z4666" s="70" t="s">
        <v>4927</v>
      </c>
      <c r="AA4666" s="20" t="s">
        <v>4926</v>
      </c>
      <c r="AB4666" s="113" t="s">
        <v>6036</v>
      </c>
      <c r="AC4666" s="19"/>
      <c r="AD4666" s="22"/>
      <c r="AE4666" s="34">
        <v>42767</v>
      </c>
    </row>
    <row r="4667" spans="2:31" x14ac:dyDescent="0.2">
      <c r="B4667" s="14" t="s">
        <v>6732</v>
      </c>
      <c r="C4667" s="33" t="s">
        <v>6731</v>
      </c>
      <c r="D4667" s="16" t="s">
        <v>6713</v>
      </c>
      <c r="E4667" s="103" t="s">
        <v>26</v>
      </c>
      <c r="F4667" s="18" t="s">
        <v>26</v>
      </c>
      <c r="G4667" s="111" t="s">
        <v>590</v>
      </c>
      <c r="H4667" s="102" t="s">
        <v>4511</v>
      </c>
      <c r="I4667" s="21">
        <v>13834687</v>
      </c>
      <c r="J4667" s="71">
        <v>66.5</v>
      </c>
      <c r="K4667" s="21">
        <v>11238500</v>
      </c>
      <c r="L4667" s="21">
        <v>16900000</v>
      </c>
      <c r="M4667" s="21">
        <v>14086491</v>
      </c>
      <c r="N4667" s="21"/>
      <c r="O4667" s="21">
        <v>444041</v>
      </c>
      <c r="P4667" s="21">
        <v>61194</v>
      </c>
      <c r="Q4667" s="21"/>
      <c r="R4667" s="22">
        <v>5.4630000000000001</v>
      </c>
      <c r="S4667" s="22">
        <v>7.1180000000000003</v>
      </c>
      <c r="T4667" s="20" t="s">
        <v>5189</v>
      </c>
      <c r="U4667" s="21">
        <v>76937</v>
      </c>
      <c r="V4667" s="21">
        <v>923247</v>
      </c>
      <c r="W4667" s="34">
        <v>39531</v>
      </c>
      <c r="X4667" s="34">
        <v>52580</v>
      </c>
      <c r="Y4667" s="109"/>
      <c r="Z4667" s="70" t="s">
        <v>4927</v>
      </c>
      <c r="AA4667" s="20" t="s">
        <v>4926</v>
      </c>
      <c r="AB4667" s="113" t="s">
        <v>6036</v>
      </c>
      <c r="AC4667" s="19"/>
      <c r="AD4667" s="22"/>
      <c r="AE4667" s="34">
        <v>48228</v>
      </c>
    </row>
    <row r="4668" spans="2:31" x14ac:dyDescent="0.2">
      <c r="B4668" s="14" t="s">
        <v>6730</v>
      </c>
      <c r="C4668" s="33" t="s">
        <v>6729</v>
      </c>
      <c r="D4668" s="16" t="s">
        <v>6713</v>
      </c>
      <c r="E4668" s="103" t="s">
        <v>26</v>
      </c>
      <c r="F4668" s="18" t="s">
        <v>26</v>
      </c>
      <c r="G4668" s="111" t="s">
        <v>590</v>
      </c>
      <c r="H4668" s="102" t="s">
        <v>4511</v>
      </c>
      <c r="I4668" s="21">
        <v>6819161</v>
      </c>
      <c r="J4668" s="71">
        <v>53</v>
      </c>
      <c r="K4668" s="21">
        <v>3975000</v>
      </c>
      <c r="L4668" s="21">
        <v>7500000</v>
      </c>
      <c r="M4668" s="21">
        <v>6879057</v>
      </c>
      <c r="N4668" s="21"/>
      <c r="O4668" s="21">
        <v>105472</v>
      </c>
      <c r="P4668" s="21">
        <v>22964</v>
      </c>
      <c r="Q4668" s="21"/>
      <c r="R4668" s="22">
        <v>5.4829999999999997</v>
      </c>
      <c r="S4668" s="22">
        <v>6.2839999999999998</v>
      </c>
      <c r="T4668" s="20" t="s">
        <v>5189</v>
      </c>
      <c r="U4668" s="21">
        <v>34269</v>
      </c>
      <c r="V4668" s="21">
        <v>410466</v>
      </c>
      <c r="W4668" s="34">
        <v>39295</v>
      </c>
      <c r="X4668" s="34">
        <v>52580</v>
      </c>
      <c r="Y4668" s="109"/>
      <c r="Z4668" s="70" t="s">
        <v>4927</v>
      </c>
      <c r="AA4668" s="20" t="s">
        <v>4926</v>
      </c>
      <c r="AB4668" s="113" t="s">
        <v>6036</v>
      </c>
      <c r="AC4668" s="19"/>
      <c r="AD4668" s="22"/>
      <c r="AE4668" s="34">
        <v>48288</v>
      </c>
    </row>
    <row r="4669" spans="2:31" x14ac:dyDescent="0.2">
      <c r="B4669" s="14" t="s">
        <v>6728</v>
      </c>
      <c r="C4669" s="33" t="s">
        <v>6727</v>
      </c>
      <c r="D4669" s="16" t="s">
        <v>6713</v>
      </c>
      <c r="E4669" s="103" t="s">
        <v>26</v>
      </c>
      <c r="F4669" s="18" t="s">
        <v>26</v>
      </c>
      <c r="G4669" s="111" t="s">
        <v>590</v>
      </c>
      <c r="H4669" s="102" t="s">
        <v>6696</v>
      </c>
      <c r="I4669" s="21">
        <v>11541782</v>
      </c>
      <c r="J4669" s="71">
        <v>39</v>
      </c>
      <c r="K4669" s="21">
        <v>5456100</v>
      </c>
      <c r="L4669" s="21">
        <v>13990000</v>
      </c>
      <c r="M4669" s="21">
        <v>11612375</v>
      </c>
      <c r="N4669" s="21"/>
      <c r="O4669" s="21">
        <v>362764</v>
      </c>
      <c r="P4669" s="21">
        <v>436013</v>
      </c>
      <c r="Q4669" s="21"/>
      <c r="R4669" s="22">
        <v>5.5129999999999999</v>
      </c>
      <c r="S4669" s="22">
        <v>7.4530000000000003</v>
      </c>
      <c r="T4669" s="20" t="s">
        <v>5189</v>
      </c>
      <c r="U4669" s="21">
        <v>64272</v>
      </c>
      <c r="V4669" s="21">
        <v>706996</v>
      </c>
      <c r="W4669" s="34">
        <v>39451</v>
      </c>
      <c r="X4669" s="34">
        <v>52580</v>
      </c>
      <c r="Y4669" s="109"/>
      <c r="Z4669" s="70" t="s">
        <v>4927</v>
      </c>
      <c r="AA4669" s="20" t="s">
        <v>4926</v>
      </c>
      <c r="AB4669" s="113" t="s">
        <v>6036</v>
      </c>
      <c r="AC4669" s="19"/>
      <c r="AD4669" s="22"/>
      <c r="AE4669" s="34">
        <v>48349</v>
      </c>
    </row>
    <row r="4670" spans="2:31" x14ac:dyDescent="0.2">
      <c r="B4670" s="14" t="s">
        <v>6726</v>
      </c>
      <c r="C4670" s="33" t="s">
        <v>6725</v>
      </c>
      <c r="D4670" s="16" t="s">
        <v>6713</v>
      </c>
      <c r="E4670" s="103" t="s">
        <v>26</v>
      </c>
      <c r="F4670" s="18" t="s">
        <v>26</v>
      </c>
      <c r="G4670" s="111" t="s">
        <v>590</v>
      </c>
      <c r="H4670" s="102" t="s">
        <v>6701</v>
      </c>
      <c r="I4670" s="21">
        <v>2291146</v>
      </c>
      <c r="J4670" s="71">
        <v>8</v>
      </c>
      <c r="K4670" s="21">
        <v>249600</v>
      </c>
      <c r="L4670" s="21">
        <v>3120000</v>
      </c>
      <c r="M4670" s="21">
        <v>2308206</v>
      </c>
      <c r="N4670" s="21">
        <v>2426256</v>
      </c>
      <c r="O4670" s="21">
        <v>185725</v>
      </c>
      <c r="P4670" s="21">
        <v>767906</v>
      </c>
      <c r="Q4670" s="21"/>
      <c r="R4670" s="22">
        <v>5.6029999999999998</v>
      </c>
      <c r="S4670" s="22">
        <v>9.1029999999999998</v>
      </c>
      <c r="T4670" s="20" t="s">
        <v>5189</v>
      </c>
      <c r="U4670" s="21">
        <v>14568</v>
      </c>
      <c r="V4670" s="21"/>
      <c r="W4670" s="34">
        <v>39290</v>
      </c>
      <c r="X4670" s="34">
        <v>52580</v>
      </c>
      <c r="Y4670" s="109"/>
      <c r="Z4670" s="70" t="s">
        <v>4927</v>
      </c>
      <c r="AA4670" s="20" t="s">
        <v>4926</v>
      </c>
      <c r="AB4670" s="113" t="s">
        <v>6036</v>
      </c>
      <c r="AC4670" s="19"/>
      <c r="AD4670" s="22"/>
      <c r="AE4670" s="34">
        <v>48441</v>
      </c>
    </row>
    <row r="4671" spans="2:31" x14ac:dyDescent="0.2">
      <c r="B4671" s="14" t="s">
        <v>6724</v>
      </c>
      <c r="C4671" s="33" t="s">
        <v>6723</v>
      </c>
      <c r="D4671" s="16" t="s">
        <v>6716</v>
      </c>
      <c r="E4671" s="103" t="s">
        <v>26</v>
      </c>
      <c r="F4671" s="18" t="s">
        <v>26</v>
      </c>
      <c r="G4671" s="111" t="s">
        <v>6685</v>
      </c>
      <c r="H4671" s="102" t="s">
        <v>323</v>
      </c>
      <c r="I4671" s="21">
        <v>10552324</v>
      </c>
      <c r="J4671" s="71">
        <v>1.7829999999999999</v>
      </c>
      <c r="K4671" s="21">
        <v>4955531</v>
      </c>
      <c r="L4671" s="21"/>
      <c r="M4671" s="21">
        <v>4440054</v>
      </c>
      <c r="N4671" s="21"/>
      <c r="O4671" s="21">
        <v>-819893</v>
      </c>
      <c r="P4671" s="21"/>
      <c r="Q4671" s="21"/>
      <c r="R4671" s="22">
        <v>0.499</v>
      </c>
      <c r="S4671" s="22">
        <v>15.803000000000001</v>
      </c>
      <c r="T4671" s="20" t="s">
        <v>5189</v>
      </c>
      <c r="U4671" s="21">
        <v>115627</v>
      </c>
      <c r="V4671" s="21">
        <v>1640877</v>
      </c>
      <c r="W4671" s="34">
        <v>39157</v>
      </c>
      <c r="X4671" s="34">
        <v>52580</v>
      </c>
      <c r="Y4671" s="109"/>
      <c r="Z4671" s="70" t="s">
        <v>4927</v>
      </c>
      <c r="AA4671" s="20" t="s">
        <v>4926</v>
      </c>
      <c r="AB4671" s="113" t="s">
        <v>6036</v>
      </c>
      <c r="AC4671" s="19"/>
      <c r="AD4671" s="22"/>
      <c r="AE4671" s="34">
        <v>43160</v>
      </c>
    </row>
    <row r="4672" spans="2:31" x14ac:dyDescent="0.2">
      <c r="B4672" s="14" t="s">
        <v>6722</v>
      </c>
      <c r="C4672" s="33" t="s">
        <v>6721</v>
      </c>
      <c r="D4672" s="16" t="s">
        <v>6716</v>
      </c>
      <c r="E4672" s="103" t="s">
        <v>26</v>
      </c>
      <c r="F4672" s="18" t="s">
        <v>26</v>
      </c>
      <c r="G4672" s="111" t="s">
        <v>590</v>
      </c>
      <c r="H4672" s="102" t="s">
        <v>4511</v>
      </c>
      <c r="I4672" s="21">
        <v>14498406</v>
      </c>
      <c r="J4672" s="71">
        <v>107.01600000000001</v>
      </c>
      <c r="K4672" s="21">
        <v>16984541</v>
      </c>
      <c r="L4672" s="21">
        <v>15871000</v>
      </c>
      <c r="M4672" s="21">
        <v>15087001</v>
      </c>
      <c r="N4672" s="21"/>
      <c r="O4672" s="21">
        <v>149819</v>
      </c>
      <c r="P4672" s="21"/>
      <c r="Q4672" s="21"/>
      <c r="R4672" s="22">
        <v>5.5910000000000002</v>
      </c>
      <c r="S4672" s="22">
        <v>6.9640000000000004</v>
      </c>
      <c r="T4672" s="20" t="s">
        <v>5189</v>
      </c>
      <c r="U4672" s="21">
        <v>73946</v>
      </c>
      <c r="V4672" s="21">
        <v>887348</v>
      </c>
      <c r="W4672" s="34">
        <v>39604</v>
      </c>
      <c r="X4672" s="34">
        <v>53797</v>
      </c>
      <c r="Y4672" s="109"/>
      <c r="Z4672" s="70" t="s">
        <v>4927</v>
      </c>
      <c r="AA4672" s="20" t="s">
        <v>4926</v>
      </c>
      <c r="AB4672" s="113" t="s">
        <v>6036</v>
      </c>
      <c r="AC4672" s="19"/>
      <c r="AD4672" s="22"/>
      <c r="AE4672" s="34">
        <v>42826</v>
      </c>
    </row>
    <row r="4673" spans="2:31" x14ac:dyDescent="0.2">
      <c r="B4673" s="14" t="s">
        <v>6720</v>
      </c>
      <c r="C4673" s="33" t="s">
        <v>6719</v>
      </c>
      <c r="D4673" s="16" t="s">
        <v>6716</v>
      </c>
      <c r="E4673" s="103" t="s">
        <v>26</v>
      </c>
      <c r="F4673" s="18" t="s">
        <v>26</v>
      </c>
      <c r="G4673" s="111" t="s">
        <v>590</v>
      </c>
      <c r="H4673" s="102" t="s">
        <v>4511</v>
      </c>
      <c r="I4673" s="21">
        <v>17123049</v>
      </c>
      <c r="J4673" s="71">
        <v>102.562</v>
      </c>
      <c r="K4673" s="21">
        <v>17562481</v>
      </c>
      <c r="L4673" s="21">
        <v>17123837</v>
      </c>
      <c r="M4673" s="21">
        <v>17159130</v>
      </c>
      <c r="N4673" s="21"/>
      <c r="O4673" s="21">
        <v>35293</v>
      </c>
      <c r="P4673" s="21"/>
      <c r="Q4673" s="21"/>
      <c r="R4673" s="22">
        <v>5.7320000000000002</v>
      </c>
      <c r="S4673" s="22">
        <v>5.8650000000000002</v>
      </c>
      <c r="T4673" s="20" t="s">
        <v>5189</v>
      </c>
      <c r="U4673" s="21">
        <v>81800</v>
      </c>
      <c r="V4673" s="21">
        <v>998332</v>
      </c>
      <c r="W4673" s="34">
        <v>39255</v>
      </c>
      <c r="X4673" s="34">
        <v>54589</v>
      </c>
      <c r="Y4673" s="109"/>
      <c r="Z4673" s="70" t="s">
        <v>4927</v>
      </c>
      <c r="AA4673" s="20" t="s">
        <v>4926</v>
      </c>
      <c r="AB4673" s="113" t="s">
        <v>6036</v>
      </c>
      <c r="AC4673" s="19"/>
      <c r="AD4673" s="22"/>
      <c r="AE4673" s="34">
        <v>42826</v>
      </c>
    </row>
    <row r="4674" spans="2:31" x14ac:dyDescent="0.2">
      <c r="B4674" s="14" t="s">
        <v>6718</v>
      </c>
      <c r="C4674" s="33" t="s">
        <v>6717</v>
      </c>
      <c r="D4674" s="16" t="s">
        <v>6716</v>
      </c>
      <c r="E4674" s="103" t="s">
        <v>26</v>
      </c>
      <c r="F4674" s="18" t="s">
        <v>26</v>
      </c>
      <c r="G4674" s="111" t="s">
        <v>590</v>
      </c>
      <c r="H4674" s="102" t="s">
        <v>4511</v>
      </c>
      <c r="I4674" s="21">
        <v>8900066</v>
      </c>
      <c r="J4674" s="71">
        <v>112.944</v>
      </c>
      <c r="K4674" s="21">
        <v>11429963</v>
      </c>
      <c r="L4674" s="21">
        <v>10120000</v>
      </c>
      <c r="M4674" s="21">
        <v>9404833</v>
      </c>
      <c r="N4674" s="21"/>
      <c r="O4674" s="21">
        <v>121147</v>
      </c>
      <c r="P4674" s="21"/>
      <c r="Q4674" s="21"/>
      <c r="R4674" s="22">
        <v>5.8179999999999996</v>
      </c>
      <c r="S4674" s="22">
        <v>7.68</v>
      </c>
      <c r="T4674" s="20" t="s">
        <v>5189</v>
      </c>
      <c r="U4674" s="21">
        <v>49065</v>
      </c>
      <c r="V4674" s="21">
        <v>588782</v>
      </c>
      <c r="W4674" s="34">
        <v>39486</v>
      </c>
      <c r="X4674" s="34">
        <v>53462</v>
      </c>
      <c r="Y4674" s="109"/>
      <c r="Z4674" s="70" t="s">
        <v>4927</v>
      </c>
      <c r="AA4674" s="20" t="s">
        <v>4926</v>
      </c>
      <c r="AB4674" s="113" t="s">
        <v>6036</v>
      </c>
      <c r="AC4674" s="19"/>
      <c r="AD4674" s="22"/>
      <c r="AE4674" s="34">
        <v>42979</v>
      </c>
    </row>
    <row r="4675" spans="2:31" x14ac:dyDescent="0.2">
      <c r="B4675" s="14" t="s">
        <v>6715</v>
      </c>
      <c r="C4675" s="33" t="s">
        <v>6714</v>
      </c>
      <c r="D4675" s="16" t="s">
        <v>6713</v>
      </c>
      <c r="E4675" s="103" t="s">
        <v>26</v>
      </c>
      <c r="F4675" s="18" t="s">
        <v>26</v>
      </c>
      <c r="G4675" s="111" t="s">
        <v>590</v>
      </c>
      <c r="H4675" s="102" t="s">
        <v>6701</v>
      </c>
      <c r="I4675" s="21">
        <v>16046314</v>
      </c>
      <c r="J4675" s="71">
        <v>43.262</v>
      </c>
      <c r="K4675" s="21">
        <v>7200461</v>
      </c>
      <c r="L4675" s="21">
        <v>16644000</v>
      </c>
      <c r="M4675" s="21">
        <v>16113158</v>
      </c>
      <c r="N4675" s="21"/>
      <c r="O4675" s="21">
        <v>-130319</v>
      </c>
      <c r="P4675" s="21"/>
      <c r="Q4675" s="21"/>
      <c r="R4675" s="22">
        <v>6.0490000000000004</v>
      </c>
      <c r="S4675" s="22">
        <v>6.4939999999999998</v>
      </c>
      <c r="T4675" s="20" t="s">
        <v>5189</v>
      </c>
      <c r="U4675" s="21">
        <v>83905</v>
      </c>
      <c r="V4675" s="21">
        <v>1024793</v>
      </c>
      <c r="W4675" s="34">
        <v>39387</v>
      </c>
      <c r="X4675" s="34">
        <v>53462</v>
      </c>
      <c r="Y4675" s="109"/>
      <c r="Z4675" s="70" t="s">
        <v>4927</v>
      </c>
      <c r="AA4675" s="20" t="s">
        <v>4926</v>
      </c>
      <c r="AB4675" s="113" t="s">
        <v>6036</v>
      </c>
      <c r="AC4675" s="19"/>
      <c r="AD4675" s="22"/>
      <c r="AE4675" s="34">
        <v>48305</v>
      </c>
    </row>
    <row r="4676" spans="2:31" x14ac:dyDescent="0.2">
      <c r="B4676" s="14" t="s">
        <v>6712</v>
      </c>
      <c r="C4676" s="33" t="s">
        <v>6711</v>
      </c>
      <c r="D4676" s="16" t="s">
        <v>6689</v>
      </c>
      <c r="E4676" s="103" t="s">
        <v>26</v>
      </c>
      <c r="F4676" s="18" t="s">
        <v>26</v>
      </c>
      <c r="G4676" s="111" t="s">
        <v>6685</v>
      </c>
      <c r="H4676" s="102" t="s">
        <v>611</v>
      </c>
      <c r="I4676" s="21">
        <v>2374254</v>
      </c>
      <c r="J4676" s="71">
        <v>1.391</v>
      </c>
      <c r="K4676" s="21">
        <v>1692359</v>
      </c>
      <c r="L4676" s="21"/>
      <c r="M4676" s="21">
        <v>2372877</v>
      </c>
      <c r="N4676" s="21"/>
      <c r="O4676" s="21">
        <v>1851</v>
      </c>
      <c r="P4676" s="21">
        <v>57051</v>
      </c>
      <c r="Q4676" s="21"/>
      <c r="R4676" s="22">
        <v>0.84299999999999997</v>
      </c>
      <c r="S4676" s="22">
        <v>35.944000000000003</v>
      </c>
      <c r="T4676" s="20" t="s">
        <v>5189</v>
      </c>
      <c r="U4676" s="21">
        <v>85431</v>
      </c>
      <c r="V4676" s="21">
        <v>1624072</v>
      </c>
      <c r="W4676" s="34">
        <v>39163</v>
      </c>
      <c r="X4676" s="34">
        <v>54784</v>
      </c>
      <c r="Y4676" s="109"/>
      <c r="Z4676" s="70" t="s">
        <v>4927</v>
      </c>
      <c r="AA4676" s="20" t="s">
        <v>4926</v>
      </c>
      <c r="AB4676" s="113" t="s">
        <v>6036</v>
      </c>
      <c r="AC4676" s="19"/>
      <c r="AD4676" s="22"/>
      <c r="AE4676" s="34">
        <v>49644</v>
      </c>
    </row>
    <row r="4677" spans="2:31" x14ac:dyDescent="0.2">
      <c r="B4677" s="14" t="s">
        <v>6710</v>
      </c>
      <c r="C4677" s="33" t="s">
        <v>6709</v>
      </c>
      <c r="D4677" s="16" t="s">
        <v>6693</v>
      </c>
      <c r="E4677" s="103" t="s">
        <v>26</v>
      </c>
      <c r="F4677" s="18" t="s">
        <v>26</v>
      </c>
      <c r="G4677" s="111" t="s">
        <v>590</v>
      </c>
      <c r="H4677" s="102" t="s">
        <v>6701</v>
      </c>
      <c r="I4677" s="21">
        <v>13237030</v>
      </c>
      <c r="J4677" s="71">
        <v>43.533999999999999</v>
      </c>
      <c r="K4677" s="21">
        <v>5763031</v>
      </c>
      <c r="L4677" s="21">
        <v>13238000</v>
      </c>
      <c r="M4677" s="21">
        <v>13041589</v>
      </c>
      <c r="N4677" s="21"/>
      <c r="O4677" s="21">
        <v>-196411</v>
      </c>
      <c r="P4677" s="21"/>
      <c r="Q4677" s="21"/>
      <c r="R4677" s="22">
        <v>5.6319999999999997</v>
      </c>
      <c r="S4677" s="22">
        <v>4.8010000000000002</v>
      </c>
      <c r="T4677" s="20" t="s">
        <v>5189</v>
      </c>
      <c r="U4677" s="21">
        <v>62130</v>
      </c>
      <c r="V4677" s="21">
        <v>752868</v>
      </c>
      <c r="W4677" s="34">
        <v>39163</v>
      </c>
      <c r="X4677" s="34">
        <v>54784</v>
      </c>
      <c r="Y4677" s="109"/>
      <c r="Z4677" s="70" t="s">
        <v>4927</v>
      </c>
      <c r="AA4677" s="20" t="s">
        <v>5160</v>
      </c>
      <c r="AB4677" s="113" t="s">
        <v>6036</v>
      </c>
      <c r="AC4677" s="19"/>
      <c r="AD4677" s="22"/>
      <c r="AE4677" s="34">
        <v>43132</v>
      </c>
    </row>
    <row r="4678" spans="2:31" x14ac:dyDescent="0.2">
      <c r="B4678" s="14" t="s">
        <v>6708</v>
      </c>
      <c r="C4678" s="33" t="s">
        <v>6707</v>
      </c>
      <c r="D4678" s="16" t="s">
        <v>6693</v>
      </c>
      <c r="E4678" s="103" t="s">
        <v>26</v>
      </c>
      <c r="F4678" s="18" t="s">
        <v>26</v>
      </c>
      <c r="G4678" s="111" t="s">
        <v>590</v>
      </c>
      <c r="H4678" s="102" t="s">
        <v>6706</v>
      </c>
      <c r="I4678" s="21">
        <v>4921764</v>
      </c>
      <c r="J4678" s="71">
        <v>17.03</v>
      </c>
      <c r="K4678" s="21">
        <v>838217</v>
      </c>
      <c r="L4678" s="21">
        <v>4922000</v>
      </c>
      <c r="M4678" s="21">
        <v>838217</v>
      </c>
      <c r="N4678" s="21">
        <v>-3689496</v>
      </c>
      <c r="O4678" s="21">
        <v>-16122</v>
      </c>
      <c r="P4678" s="21"/>
      <c r="Q4678" s="21"/>
      <c r="R4678" s="22">
        <v>6.01</v>
      </c>
      <c r="S4678" s="22">
        <v>6.3890000000000002</v>
      </c>
      <c r="T4678" s="20" t="s">
        <v>5189</v>
      </c>
      <c r="U4678" s="21">
        <v>24651</v>
      </c>
      <c r="V4678" s="21">
        <v>298528</v>
      </c>
      <c r="W4678" s="34">
        <v>39163</v>
      </c>
      <c r="X4678" s="34">
        <v>54784</v>
      </c>
      <c r="Y4678" s="109"/>
      <c r="Z4678" s="70" t="s">
        <v>4927</v>
      </c>
      <c r="AA4678" s="20" t="s">
        <v>5160</v>
      </c>
      <c r="AB4678" s="113" t="s">
        <v>6036</v>
      </c>
      <c r="AC4678" s="19"/>
      <c r="AD4678" s="22"/>
      <c r="AE4678" s="34">
        <v>43370</v>
      </c>
    </row>
    <row r="4679" spans="2:31" x14ac:dyDescent="0.2">
      <c r="B4679" s="14" t="s">
        <v>6705</v>
      </c>
      <c r="C4679" s="33" t="s">
        <v>6704</v>
      </c>
      <c r="D4679" s="16" t="s">
        <v>6689</v>
      </c>
      <c r="E4679" s="103" t="s">
        <v>26</v>
      </c>
      <c r="F4679" s="18" t="s">
        <v>26</v>
      </c>
      <c r="G4679" s="111" t="s">
        <v>6685</v>
      </c>
      <c r="H4679" s="102" t="s">
        <v>503</v>
      </c>
      <c r="I4679" s="21">
        <v>1005511</v>
      </c>
      <c r="J4679" s="71">
        <v>3.625</v>
      </c>
      <c r="K4679" s="21">
        <v>1354762</v>
      </c>
      <c r="L4679" s="21"/>
      <c r="M4679" s="21">
        <v>1036457</v>
      </c>
      <c r="N4679" s="21">
        <v>123834</v>
      </c>
      <c r="O4679" s="21">
        <v>29178</v>
      </c>
      <c r="P4679" s="21">
        <v>27329</v>
      </c>
      <c r="Q4679" s="21"/>
      <c r="R4679" s="22">
        <v>0.95699999999999996</v>
      </c>
      <c r="S4679" s="22">
        <v>26.710999999999999</v>
      </c>
      <c r="T4679" s="20" t="s">
        <v>5189</v>
      </c>
      <c r="U4679" s="21">
        <v>29804</v>
      </c>
      <c r="V4679" s="21">
        <v>417452</v>
      </c>
      <c r="W4679" s="34">
        <v>39118</v>
      </c>
      <c r="X4679" s="34">
        <v>52558</v>
      </c>
      <c r="Y4679" s="109"/>
      <c r="Z4679" s="70" t="s">
        <v>4927</v>
      </c>
      <c r="AA4679" s="20" t="s">
        <v>5160</v>
      </c>
      <c r="AB4679" s="113" t="s">
        <v>6036</v>
      </c>
      <c r="AC4679" s="19"/>
      <c r="AD4679" s="22"/>
      <c r="AE4679" s="34">
        <v>49919</v>
      </c>
    </row>
    <row r="4680" spans="2:31" x14ac:dyDescent="0.2">
      <c r="B4680" s="14" t="s">
        <v>6703</v>
      </c>
      <c r="C4680" s="33" t="s">
        <v>6702</v>
      </c>
      <c r="D4680" s="16" t="s">
        <v>6693</v>
      </c>
      <c r="E4680" s="103" t="s">
        <v>26</v>
      </c>
      <c r="F4680" s="18" t="s">
        <v>26</v>
      </c>
      <c r="G4680" s="111" t="s">
        <v>590</v>
      </c>
      <c r="H4680" s="102" t="s">
        <v>6701</v>
      </c>
      <c r="I4680" s="21">
        <v>4999602</v>
      </c>
      <c r="J4680" s="71">
        <v>25.562999999999999</v>
      </c>
      <c r="K4680" s="21">
        <v>1278150</v>
      </c>
      <c r="L4680" s="21">
        <v>5000000</v>
      </c>
      <c r="M4680" s="21">
        <v>5000000</v>
      </c>
      <c r="N4680" s="21"/>
      <c r="O4680" s="21"/>
      <c r="P4680" s="21"/>
      <c r="Q4680" s="21"/>
      <c r="R4680" s="22">
        <v>5.5369999999999999</v>
      </c>
      <c r="S4680" s="22">
        <v>4.6210000000000004</v>
      </c>
      <c r="T4680" s="20" t="s">
        <v>5189</v>
      </c>
      <c r="U4680" s="21">
        <v>23071</v>
      </c>
      <c r="V4680" s="21">
        <v>280482</v>
      </c>
      <c r="W4680" s="34">
        <v>39042</v>
      </c>
      <c r="X4680" s="34">
        <v>52558</v>
      </c>
      <c r="Y4680" s="109"/>
      <c r="Z4680" s="70" t="s">
        <v>4927</v>
      </c>
      <c r="AA4680" s="20" t="s">
        <v>5160</v>
      </c>
      <c r="AB4680" s="113" t="s">
        <v>6036</v>
      </c>
      <c r="AC4680" s="19"/>
      <c r="AD4680" s="22"/>
      <c r="AE4680" s="34">
        <v>43313</v>
      </c>
    </row>
    <row r="4681" spans="2:31" x14ac:dyDescent="0.2">
      <c r="B4681" s="14" t="s">
        <v>6700</v>
      </c>
      <c r="C4681" s="33" t="s">
        <v>6699</v>
      </c>
      <c r="D4681" s="16" t="s">
        <v>6693</v>
      </c>
      <c r="E4681" s="103" t="s">
        <v>26</v>
      </c>
      <c r="F4681" s="18" t="s">
        <v>26</v>
      </c>
      <c r="G4681" s="111" t="s">
        <v>590</v>
      </c>
      <c r="H4681" s="102" t="s">
        <v>6696</v>
      </c>
      <c r="I4681" s="21">
        <v>6328458</v>
      </c>
      <c r="J4681" s="71">
        <v>34.487000000000002</v>
      </c>
      <c r="K4681" s="21">
        <v>2241655</v>
      </c>
      <c r="L4681" s="21">
        <v>6500000</v>
      </c>
      <c r="M4681" s="21">
        <v>6306766</v>
      </c>
      <c r="N4681" s="21"/>
      <c r="O4681" s="21">
        <v>-33623</v>
      </c>
      <c r="P4681" s="21"/>
      <c r="Q4681" s="21"/>
      <c r="R4681" s="22">
        <v>6.1289999999999996</v>
      </c>
      <c r="S4681" s="22">
        <v>6.5549999999999997</v>
      </c>
      <c r="T4681" s="20" t="s">
        <v>5189</v>
      </c>
      <c r="U4681" s="21">
        <v>33201</v>
      </c>
      <c r="V4681" s="21">
        <v>404188</v>
      </c>
      <c r="W4681" s="34">
        <v>39255</v>
      </c>
      <c r="X4681" s="34">
        <v>53044</v>
      </c>
      <c r="Y4681" s="109"/>
      <c r="Z4681" s="70" t="s">
        <v>4927</v>
      </c>
      <c r="AA4681" s="20" t="s">
        <v>5160</v>
      </c>
      <c r="AB4681" s="113" t="s">
        <v>6036</v>
      </c>
      <c r="AC4681" s="19"/>
      <c r="AD4681" s="22"/>
      <c r="AE4681" s="28">
        <v>43070</v>
      </c>
    </row>
    <row r="4682" spans="2:31" x14ac:dyDescent="0.2">
      <c r="B4682" s="14" t="s">
        <v>6698</v>
      </c>
      <c r="C4682" s="33" t="s">
        <v>6697</v>
      </c>
      <c r="D4682" s="16" t="s">
        <v>6693</v>
      </c>
      <c r="E4682" s="103" t="s">
        <v>26</v>
      </c>
      <c r="F4682" s="18" t="s">
        <v>26</v>
      </c>
      <c r="G4682" s="111" t="s">
        <v>590</v>
      </c>
      <c r="H4682" s="102" t="s">
        <v>6696</v>
      </c>
      <c r="I4682" s="21">
        <v>5800233</v>
      </c>
      <c r="J4682" s="71">
        <v>19.047000000000001</v>
      </c>
      <c r="K4682" s="21">
        <v>1142820</v>
      </c>
      <c r="L4682" s="21">
        <v>6000000</v>
      </c>
      <c r="M4682" s="21">
        <v>5807675</v>
      </c>
      <c r="N4682" s="21"/>
      <c r="O4682" s="21">
        <v>-17093</v>
      </c>
      <c r="P4682" s="21"/>
      <c r="Q4682" s="21"/>
      <c r="R4682" s="22">
        <v>6.1289999999999996</v>
      </c>
      <c r="S4682" s="22">
        <v>0.63800000000000001</v>
      </c>
      <c r="T4682" s="20" t="s">
        <v>5189</v>
      </c>
      <c r="U4682" s="21"/>
      <c r="V4682" s="21">
        <v>373097</v>
      </c>
      <c r="W4682" s="34">
        <v>39255</v>
      </c>
      <c r="X4682" s="34">
        <v>53044</v>
      </c>
      <c r="Y4682" s="109"/>
      <c r="Z4682" s="70" t="s">
        <v>4927</v>
      </c>
      <c r="AA4682" s="20" t="s">
        <v>5160</v>
      </c>
      <c r="AB4682" s="113" t="s">
        <v>6036</v>
      </c>
      <c r="AC4682" s="19"/>
      <c r="AD4682" s="22"/>
      <c r="AE4682" s="28">
        <v>43160</v>
      </c>
    </row>
    <row r="4683" spans="2:31" x14ac:dyDescent="0.2">
      <c r="B4683" s="14" t="s">
        <v>6695</v>
      </c>
      <c r="C4683" s="33" t="s">
        <v>6694</v>
      </c>
      <c r="D4683" s="16" t="s">
        <v>6693</v>
      </c>
      <c r="E4683" s="103" t="s">
        <v>26</v>
      </c>
      <c r="F4683" s="18" t="s">
        <v>26</v>
      </c>
      <c r="G4683" s="111" t="s">
        <v>590</v>
      </c>
      <c r="H4683" s="102" t="s">
        <v>6692</v>
      </c>
      <c r="I4683" s="21">
        <v>11674003</v>
      </c>
      <c r="J4683" s="71">
        <v>14.624000000000001</v>
      </c>
      <c r="K4683" s="21">
        <v>1820834</v>
      </c>
      <c r="L4683" s="21">
        <v>12451000</v>
      </c>
      <c r="M4683" s="21">
        <v>11672420</v>
      </c>
      <c r="N4683" s="21"/>
      <c r="O4683" s="21">
        <v>25548</v>
      </c>
      <c r="P4683" s="21"/>
      <c r="Q4683" s="21"/>
      <c r="R4683" s="22">
        <v>6.1289999999999996</v>
      </c>
      <c r="S4683" s="22">
        <v>7.0540000000000003</v>
      </c>
      <c r="T4683" s="20" t="s">
        <v>5189</v>
      </c>
      <c r="U4683" s="21">
        <v>63598</v>
      </c>
      <c r="V4683" s="21">
        <v>774239</v>
      </c>
      <c r="W4683" s="34">
        <v>39255</v>
      </c>
      <c r="X4683" s="34">
        <v>53044</v>
      </c>
      <c r="Y4683" s="109"/>
      <c r="Z4683" s="70" t="s">
        <v>4927</v>
      </c>
      <c r="AA4683" s="20" t="s">
        <v>5160</v>
      </c>
      <c r="AB4683" s="113" t="s">
        <v>6036</v>
      </c>
      <c r="AC4683" s="19"/>
      <c r="AD4683" s="22"/>
      <c r="AE4683" s="28">
        <v>43282</v>
      </c>
    </row>
    <row r="4684" spans="2:31" x14ac:dyDescent="0.2">
      <c r="B4684" s="14" t="s">
        <v>6691</v>
      </c>
      <c r="C4684" s="33" t="s">
        <v>6690</v>
      </c>
      <c r="D4684" s="16" t="s">
        <v>6689</v>
      </c>
      <c r="E4684" s="103" t="s">
        <v>26</v>
      </c>
      <c r="F4684" s="18" t="s">
        <v>26</v>
      </c>
      <c r="G4684" s="111" t="s">
        <v>6685</v>
      </c>
      <c r="H4684" s="102" t="s">
        <v>611</v>
      </c>
      <c r="I4684" s="21">
        <v>80801</v>
      </c>
      <c r="J4684" s="71">
        <v>0.68100000000000005</v>
      </c>
      <c r="K4684" s="21">
        <v>48736</v>
      </c>
      <c r="L4684" s="21"/>
      <c r="M4684" s="21">
        <v>88984</v>
      </c>
      <c r="N4684" s="21"/>
      <c r="O4684" s="21">
        <v>36354</v>
      </c>
      <c r="P4684" s="21">
        <v>37056</v>
      </c>
      <c r="Q4684" s="21"/>
      <c r="R4684" s="22">
        <v>1.514</v>
      </c>
      <c r="S4684" s="22">
        <v>34.186</v>
      </c>
      <c r="T4684" s="20" t="s">
        <v>5189</v>
      </c>
      <c r="U4684" s="21">
        <v>9034</v>
      </c>
      <c r="V4684" s="21">
        <v>86987</v>
      </c>
      <c r="W4684" s="34">
        <v>37995</v>
      </c>
      <c r="X4684" s="34">
        <v>49334</v>
      </c>
      <c r="Y4684" s="109"/>
      <c r="Z4684" s="70" t="s">
        <v>4927</v>
      </c>
      <c r="AA4684" s="20" t="s">
        <v>4926</v>
      </c>
      <c r="AB4684" s="113" t="s">
        <v>6036</v>
      </c>
      <c r="AC4684" s="19"/>
      <c r="AD4684" s="22"/>
      <c r="AE4684" s="28">
        <v>43374</v>
      </c>
    </row>
    <row r="4685" spans="2:31" x14ac:dyDescent="0.2">
      <c r="B4685" s="14" t="s">
        <v>6688</v>
      </c>
      <c r="C4685" s="33" t="s">
        <v>6687</v>
      </c>
      <c r="D4685" s="16" t="s">
        <v>6686</v>
      </c>
      <c r="E4685" s="103" t="s">
        <v>26</v>
      </c>
      <c r="F4685" s="18" t="s">
        <v>26</v>
      </c>
      <c r="G4685" s="111" t="s">
        <v>6685</v>
      </c>
      <c r="H4685" s="102" t="s">
        <v>323</v>
      </c>
      <c r="I4685" s="21">
        <v>8475177</v>
      </c>
      <c r="J4685" s="71">
        <v>13.563000000000001</v>
      </c>
      <c r="K4685" s="21">
        <v>8286028</v>
      </c>
      <c r="L4685" s="21"/>
      <c r="M4685" s="21">
        <v>8248952</v>
      </c>
      <c r="N4685" s="21"/>
      <c r="O4685" s="21">
        <v>-226225</v>
      </c>
      <c r="P4685" s="21"/>
      <c r="Q4685" s="21"/>
      <c r="R4685" s="22">
        <v>2.161</v>
      </c>
      <c r="S4685" s="22">
        <v>4.2569999999999997</v>
      </c>
      <c r="T4685" s="20" t="s">
        <v>5189</v>
      </c>
      <c r="U4685" s="21">
        <v>110022</v>
      </c>
      <c r="V4685" s="21">
        <v>338805</v>
      </c>
      <c r="W4685" s="34">
        <v>41173</v>
      </c>
      <c r="X4685" s="34">
        <v>53250</v>
      </c>
      <c r="Y4685" s="109"/>
      <c r="Z4685" s="70" t="s">
        <v>4927</v>
      </c>
      <c r="AA4685" s="20" t="s">
        <v>4926</v>
      </c>
      <c r="AB4685" s="113" t="s">
        <v>6036</v>
      </c>
      <c r="AC4685" s="19"/>
      <c r="AD4685" s="22"/>
      <c r="AE4685" s="28">
        <v>44805</v>
      </c>
    </row>
    <row r="4686" spans="2:31" x14ac:dyDescent="0.2">
      <c r="B4686" s="14" t="s">
        <v>6684</v>
      </c>
      <c r="C4686" s="33" t="s">
        <v>6683</v>
      </c>
      <c r="D4686" s="16" t="s">
        <v>6682</v>
      </c>
      <c r="E4686" s="103" t="s">
        <v>26</v>
      </c>
      <c r="F4686" s="18" t="s">
        <v>5793</v>
      </c>
      <c r="G4686" s="111" t="s">
        <v>590</v>
      </c>
      <c r="H4686" s="102" t="s">
        <v>6441</v>
      </c>
      <c r="I4686" s="21">
        <v>1124106</v>
      </c>
      <c r="J4686" s="71">
        <v>53.31</v>
      </c>
      <c r="K4686" s="21">
        <v>3998250</v>
      </c>
      <c r="L4686" s="21">
        <v>7500000</v>
      </c>
      <c r="M4686" s="21">
        <v>1118441</v>
      </c>
      <c r="N4686" s="21"/>
      <c r="O4686" s="21">
        <v>-74996</v>
      </c>
      <c r="P4686" s="21">
        <v>4090712</v>
      </c>
      <c r="Q4686" s="21"/>
      <c r="R4686" s="22">
        <v>1.1100000000000001</v>
      </c>
      <c r="S4686" s="22">
        <v>1.204</v>
      </c>
      <c r="T4686" s="20" t="s">
        <v>5189</v>
      </c>
      <c r="U4686" s="21">
        <v>1156</v>
      </c>
      <c r="V4686" s="21">
        <v>86767</v>
      </c>
      <c r="W4686" s="34">
        <v>40933</v>
      </c>
      <c r="X4686" s="34">
        <v>55804</v>
      </c>
      <c r="Y4686" s="109"/>
      <c r="Z4686" s="70" t="s">
        <v>5188</v>
      </c>
      <c r="AA4686" s="20" t="s">
        <v>26</v>
      </c>
      <c r="AB4686" s="113" t="s">
        <v>6036</v>
      </c>
      <c r="AC4686" s="19"/>
      <c r="AD4686" s="22"/>
      <c r="AE4686" s="34">
        <v>47932</v>
      </c>
    </row>
    <row r="4687" spans="2:31" x14ac:dyDescent="0.2">
      <c r="B4687" s="14" t="s">
        <v>6681</v>
      </c>
      <c r="C4687" s="33" t="s">
        <v>6680</v>
      </c>
      <c r="D4687" s="16" t="s">
        <v>6679</v>
      </c>
      <c r="E4687" s="103" t="s">
        <v>26</v>
      </c>
      <c r="F4687" s="18" t="s">
        <v>116</v>
      </c>
      <c r="G4687" s="111" t="s">
        <v>590</v>
      </c>
      <c r="H4687" s="102" t="s">
        <v>6667</v>
      </c>
      <c r="I4687" s="21">
        <v>9790344</v>
      </c>
      <c r="J4687" s="71">
        <v>83.02</v>
      </c>
      <c r="K4687" s="21">
        <v>8302000</v>
      </c>
      <c r="L4687" s="21">
        <v>10000000</v>
      </c>
      <c r="M4687" s="21">
        <v>9799002</v>
      </c>
      <c r="N4687" s="21"/>
      <c r="O4687" s="21">
        <v>8658</v>
      </c>
      <c r="P4687" s="21">
        <v>209656</v>
      </c>
      <c r="Q4687" s="21"/>
      <c r="R4687" s="22">
        <v>2.161</v>
      </c>
      <c r="S4687" s="22">
        <v>2.5960000000000001</v>
      </c>
      <c r="T4687" s="20" t="s">
        <v>5189</v>
      </c>
      <c r="U4687" s="21">
        <v>7202</v>
      </c>
      <c r="V4687" s="21">
        <v>222819</v>
      </c>
      <c r="W4687" s="34">
        <v>39371</v>
      </c>
      <c r="X4687" s="34">
        <v>55243</v>
      </c>
      <c r="Y4687" s="109"/>
      <c r="Z4687" s="70" t="s">
        <v>5188</v>
      </c>
      <c r="AA4687" s="20" t="s">
        <v>26</v>
      </c>
      <c r="AB4687" s="113" t="s">
        <v>6036</v>
      </c>
      <c r="AC4687" s="19"/>
      <c r="AD4687" s="22"/>
      <c r="AE4687" s="34">
        <v>44306</v>
      </c>
    </row>
    <row r="4688" spans="2:31" x14ac:dyDescent="0.2">
      <c r="B4688" s="14" t="s">
        <v>6678</v>
      </c>
      <c r="C4688" s="33" t="s">
        <v>6677</v>
      </c>
      <c r="D4688" s="16" t="s">
        <v>6674</v>
      </c>
      <c r="E4688" s="103" t="s">
        <v>26</v>
      </c>
      <c r="F4688" s="18" t="s">
        <v>116</v>
      </c>
      <c r="G4688" s="111" t="s">
        <v>590</v>
      </c>
      <c r="H4688" s="102" t="s">
        <v>4933</v>
      </c>
      <c r="I4688" s="21">
        <v>2500000</v>
      </c>
      <c r="J4688" s="71">
        <v>95.46</v>
      </c>
      <c r="K4688" s="21">
        <v>2386500</v>
      </c>
      <c r="L4688" s="21">
        <v>2500000</v>
      </c>
      <c r="M4688" s="21">
        <v>2500000</v>
      </c>
      <c r="N4688" s="21"/>
      <c r="O4688" s="21"/>
      <c r="P4688" s="21"/>
      <c r="Q4688" s="21"/>
      <c r="R4688" s="22">
        <v>1.81</v>
      </c>
      <c r="S4688" s="22">
        <v>2.3340000000000001</v>
      </c>
      <c r="T4688" s="20" t="s">
        <v>5189</v>
      </c>
      <c r="U4688" s="21">
        <v>754</v>
      </c>
      <c r="V4688" s="21">
        <v>46671</v>
      </c>
      <c r="W4688" s="34">
        <v>39302</v>
      </c>
      <c r="X4688" s="34">
        <v>51281</v>
      </c>
      <c r="Y4688" s="109"/>
      <c r="Z4688" s="70" t="s">
        <v>5188</v>
      </c>
      <c r="AA4688" s="20" t="s">
        <v>26</v>
      </c>
      <c r="AB4688" s="113" t="s">
        <v>6036</v>
      </c>
      <c r="AC4688" s="19"/>
      <c r="AD4688" s="22"/>
      <c r="AE4688" s="34">
        <v>42880</v>
      </c>
    </row>
    <row r="4689" spans="2:31" x14ac:dyDescent="0.2">
      <c r="B4689" s="14" t="s">
        <v>6676</v>
      </c>
      <c r="C4689" s="33" t="s">
        <v>6675</v>
      </c>
      <c r="D4689" s="16" t="s">
        <v>6674</v>
      </c>
      <c r="E4689" s="103" t="s">
        <v>26</v>
      </c>
      <c r="F4689" s="18" t="s">
        <v>116</v>
      </c>
      <c r="G4689" s="111" t="s">
        <v>590</v>
      </c>
      <c r="H4689" s="102" t="s">
        <v>5570</v>
      </c>
      <c r="I4689" s="21">
        <v>3500000</v>
      </c>
      <c r="J4689" s="71">
        <v>95.25</v>
      </c>
      <c r="K4689" s="21">
        <v>3333750</v>
      </c>
      <c r="L4689" s="21">
        <v>3500000</v>
      </c>
      <c r="M4689" s="21">
        <v>3500000</v>
      </c>
      <c r="N4689" s="21"/>
      <c r="O4689" s="21"/>
      <c r="P4689" s="21"/>
      <c r="Q4689" s="21"/>
      <c r="R4689" s="22">
        <v>3.71</v>
      </c>
      <c r="S4689" s="22">
        <v>3.714</v>
      </c>
      <c r="T4689" s="20" t="s">
        <v>5189</v>
      </c>
      <c r="U4689" s="21">
        <v>2164</v>
      </c>
      <c r="V4689" s="21">
        <v>132310</v>
      </c>
      <c r="W4689" s="34">
        <v>39302</v>
      </c>
      <c r="X4689" s="34">
        <v>51281</v>
      </c>
      <c r="Y4689" s="109"/>
      <c r="Z4689" s="70" t="s">
        <v>5188</v>
      </c>
      <c r="AA4689" s="20" t="s">
        <v>26</v>
      </c>
      <c r="AB4689" s="113" t="s">
        <v>6036</v>
      </c>
      <c r="AC4689" s="19"/>
      <c r="AD4689" s="22"/>
      <c r="AE4689" s="34">
        <v>43125</v>
      </c>
    </row>
    <row r="4690" spans="2:31" x14ac:dyDescent="0.2">
      <c r="B4690" s="11" t="s">
        <v>24</v>
      </c>
      <c r="C4690" s="12" t="s">
        <v>24</v>
      </c>
      <c r="D4690" s="13" t="s">
        <v>24</v>
      </c>
      <c r="E4690" s="12" t="s">
        <v>24</v>
      </c>
      <c r="F4690" s="12" t="s">
        <v>24</v>
      </c>
      <c r="G4690" s="12" t="s">
        <v>24</v>
      </c>
      <c r="H4690" s="12" t="s">
        <v>24</v>
      </c>
      <c r="I4690" s="12" t="s">
        <v>24</v>
      </c>
      <c r="J4690" s="12" t="s">
        <v>24</v>
      </c>
      <c r="K4690" s="12" t="s">
        <v>24</v>
      </c>
      <c r="L4690" s="12" t="s">
        <v>24</v>
      </c>
      <c r="M4690" s="12" t="s">
        <v>24</v>
      </c>
      <c r="N4690" s="12" t="s">
        <v>24</v>
      </c>
      <c r="O4690" s="12" t="s">
        <v>24</v>
      </c>
      <c r="P4690" s="12" t="s">
        <v>24</v>
      </c>
      <c r="Q4690" s="12" t="s">
        <v>24</v>
      </c>
      <c r="R4690" s="12" t="s">
        <v>24</v>
      </c>
      <c r="S4690" s="12" t="s">
        <v>24</v>
      </c>
      <c r="T4690" s="12" t="s">
        <v>24</v>
      </c>
      <c r="U4690" s="12" t="s">
        <v>24</v>
      </c>
      <c r="V4690" s="12" t="s">
        <v>24</v>
      </c>
      <c r="W4690" s="29" t="s">
        <v>24</v>
      </c>
      <c r="X4690" s="29" t="s">
        <v>24</v>
      </c>
      <c r="Y4690" s="12" t="s">
        <v>24</v>
      </c>
      <c r="Z4690" s="12" t="s">
        <v>24</v>
      </c>
      <c r="AA4690" s="12" t="s">
        <v>24</v>
      </c>
      <c r="AB4690" s="12" t="s">
        <v>24</v>
      </c>
      <c r="AC4690" s="12" t="s">
        <v>24</v>
      </c>
      <c r="AD4690" s="12" t="s">
        <v>24</v>
      </c>
      <c r="AE4690" s="12" t="s">
        <v>24</v>
      </c>
    </row>
    <row r="4691" spans="2:31" ht="51" x14ac:dyDescent="0.2">
      <c r="B4691" s="23" t="s">
        <v>129</v>
      </c>
      <c r="C4691" s="24" t="s">
        <v>130</v>
      </c>
      <c r="D4691" s="110"/>
      <c r="E4691" s="109"/>
      <c r="F4691" s="109"/>
      <c r="G4691" s="109"/>
      <c r="H4691" s="109"/>
      <c r="I4691" s="52">
        <f>SUM(SCDPT1!I4095:'SCDPT1'!I4690)</f>
        <v>3855878105</v>
      </c>
      <c r="J4691" s="109"/>
      <c r="K4691" s="52">
        <f>SUM(SCDPT1!K4095:'SCDPT1'!K4690)</f>
        <v>3438062840</v>
      </c>
      <c r="L4691" s="52">
        <f>SUM(SCDPT1!L4095:'SCDPT1'!L4690)</f>
        <v>3471764252</v>
      </c>
      <c r="M4691" s="52">
        <f>SUM(SCDPT1!M4095:'SCDPT1'!M4690)</f>
        <v>3411645347</v>
      </c>
      <c r="N4691" s="52">
        <f>SUM(SCDPT1!N4095:'SCDPT1'!N4690)</f>
        <v>-20839141</v>
      </c>
      <c r="O4691" s="52">
        <f>SUM(SCDPT1!O4095:'SCDPT1'!O4690)</f>
        <v>-92188498</v>
      </c>
      <c r="P4691" s="52">
        <f>SUM(SCDPT1!P4095:'SCDPT1'!P4690)</f>
        <v>81706341</v>
      </c>
      <c r="Q4691" s="52">
        <f>SUM(SCDPT1!Q4095:'SCDPT1'!Q4690)</f>
        <v>0</v>
      </c>
      <c r="R4691" s="109"/>
      <c r="S4691" s="109"/>
      <c r="T4691" s="109"/>
      <c r="U4691" s="52">
        <f>SUM(SCDPT1!U4095:'SCDPT1'!U4690)</f>
        <v>29618326</v>
      </c>
      <c r="V4691" s="52">
        <f>SUM(SCDPT1!V4095:'SCDPT1'!V4690)</f>
        <v>371699450</v>
      </c>
      <c r="W4691" s="112"/>
      <c r="X4691" s="112"/>
      <c r="Y4691" s="109"/>
      <c r="Z4691" s="109"/>
      <c r="AA4691" s="109"/>
      <c r="AB4691" s="109"/>
      <c r="AC4691" s="109"/>
      <c r="AD4691" s="109"/>
      <c r="AE4691" s="112"/>
    </row>
    <row r="4692" spans="2:31" x14ac:dyDescent="0.2">
      <c r="B4692" s="11" t="s">
        <v>24</v>
      </c>
      <c r="C4692" s="12" t="s">
        <v>24</v>
      </c>
      <c r="D4692" s="13" t="s">
        <v>24</v>
      </c>
      <c r="E4692" s="12" t="s">
        <v>24</v>
      </c>
      <c r="F4692" s="12" t="s">
        <v>24</v>
      </c>
      <c r="G4692" s="12" t="s">
        <v>24</v>
      </c>
      <c r="H4692" s="12" t="s">
        <v>24</v>
      </c>
      <c r="I4692" s="12" t="s">
        <v>24</v>
      </c>
      <c r="J4692" s="12" t="s">
        <v>24</v>
      </c>
      <c r="K4692" s="12" t="s">
        <v>24</v>
      </c>
      <c r="L4692" s="12" t="s">
        <v>24</v>
      </c>
      <c r="M4692" s="12" t="s">
        <v>24</v>
      </c>
      <c r="N4692" s="12" t="s">
        <v>24</v>
      </c>
      <c r="O4692" s="12" t="s">
        <v>24</v>
      </c>
      <c r="P4692" s="12" t="s">
        <v>24</v>
      </c>
      <c r="Q4692" s="12" t="s">
        <v>24</v>
      </c>
      <c r="R4692" s="12" t="s">
        <v>24</v>
      </c>
      <c r="S4692" s="12" t="s">
        <v>24</v>
      </c>
      <c r="T4692" s="12" t="s">
        <v>24</v>
      </c>
      <c r="U4692" s="12" t="s">
        <v>24</v>
      </c>
      <c r="V4692" s="12" t="s">
        <v>24</v>
      </c>
      <c r="W4692" s="29" t="s">
        <v>24</v>
      </c>
      <c r="X4692" s="29" t="s">
        <v>24</v>
      </c>
      <c r="Y4692" s="12" t="s">
        <v>24</v>
      </c>
      <c r="Z4692" s="12" t="s">
        <v>24</v>
      </c>
      <c r="AA4692" s="12" t="s">
        <v>24</v>
      </c>
      <c r="AB4692" s="12" t="s">
        <v>24</v>
      </c>
      <c r="AC4692" s="12" t="s">
        <v>24</v>
      </c>
      <c r="AD4692" s="12" t="s">
        <v>24</v>
      </c>
      <c r="AE4692" s="29" t="s">
        <v>24</v>
      </c>
    </row>
    <row r="4693" spans="2:31" x14ac:dyDescent="0.2">
      <c r="B4693" s="14" t="s">
        <v>6673</v>
      </c>
      <c r="C4693" s="33" t="s">
        <v>6672</v>
      </c>
      <c r="D4693" s="16" t="s">
        <v>6671</v>
      </c>
      <c r="E4693" s="103" t="s">
        <v>26</v>
      </c>
      <c r="F4693" s="18" t="s">
        <v>26</v>
      </c>
      <c r="G4693" s="111" t="s">
        <v>590</v>
      </c>
      <c r="H4693" s="102" t="s">
        <v>323</v>
      </c>
      <c r="I4693" s="21">
        <v>4999974</v>
      </c>
      <c r="J4693" s="71">
        <v>106.19499999999999</v>
      </c>
      <c r="K4693" s="21">
        <v>5309765</v>
      </c>
      <c r="L4693" s="21">
        <v>5000000</v>
      </c>
      <c r="M4693" s="21">
        <v>5000189</v>
      </c>
      <c r="N4693" s="21"/>
      <c r="O4693" s="21">
        <v>215</v>
      </c>
      <c r="P4693" s="21"/>
      <c r="Q4693" s="21"/>
      <c r="R4693" s="22">
        <v>2.8450000000000002</v>
      </c>
      <c r="S4693" s="22">
        <v>2.8439999999999999</v>
      </c>
      <c r="T4693" s="20" t="s">
        <v>89</v>
      </c>
      <c r="U4693" s="21">
        <v>11854</v>
      </c>
      <c r="V4693" s="21">
        <v>101547</v>
      </c>
      <c r="W4693" s="34">
        <v>40975</v>
      </c>
      <c r="X4693" s="34">
        <v>46082</v>
      </c>
      <c r="Y4693" s="109"/>
      <c r="Z4693" s="70" t="s">
        <v>4927</v>
      </c>
      <c r="AA4693" s="20" t="s">
        <v>4926</v>
      </c>
      <c r="AB4693" s="113" t="s">
        <v>6336</v>
      </c>
      <c r="AC4693" s="19"/>
      <c r="AD4693" s="22"/>
      <c r="AE4693" s="28">
        <v>45627</v>
      </c>
    </row>
    <row r="4694" spans="2:31" x14ac:dyDescent="0.2">
      <c r="B4694" s="14" t="s">
        <v>6670</v>
      </c>
      <c r="C4694" s="33" t="s">
        <v>6669</v>
      </c>
      <c r="D4694" s="16" t="s">
        <v>6668</v>
      </c>
      <c r="E4694" s="103" t="s">
        <v>26</v>
      </c>
      <c r="F4694" s="18" t="s">
        <v>5793</v>
      </c>
      <c r="G4694" s="111" t="s">
        <v>590</v>
      </c>
      <c r="H4694" s="102" t="s">
        <v>6667</v>
      </c>
      <c r="I4694" s="21">
        <v>9500000</v>
      </c>
      <c r="J4694" s="71">
        <v>48.69</v>
      </c>
      <c r="K4694" s="21">
        <v>4625550</v>
      </c>
      <c r="L4694" s="21">
        <v>9500000</v>
      </c>
      <c r="M4694" s="21">
        <v>9500000</v>
      </c>
      <c r="N4694" s="21">
        <v>206245</v>
      </c>
      <c r="O4694" s="21"/>
      <c r="P4694" s="21"/>
      <c r="Q4694" s="21"/>
      <c r="R4694" s="22">
        <v>0.36</v>
      </c>
      <c r="S4694" s="22">
        <v>1.8120000000000001</v>
      </c>
      <c r="T4694" s="20" t="s">
        <v>5189</v>
      </c>
      <c r="U4694" s="21">
        <v>475</v>
      </c>
      <c r="V4694" s="21">
        <v>58143</v>
      </c>
      <c r="W4694" s="34">
        <v>39238</v>
      </c>
      <c r="X4694" s="34">
        <v>53837</v>
      </c>
      <c r="Y4694" s="109"/>
      <c r="Z4694" s="70" t="s">
        <v>5188</v>
      </c>
      <c r="AA4694" s="20" t="s">
        <v>26</v>
      </c>
      <c r="AB4694" s="113" t="s">
        <v>6036</v>
      </c>
      <c r="AC4694" s="19"/>
      <c r="AD4694" s="22"/>
      <c r="AE4694" s="28">
        <v>41754</v>
      </c>
    </row>
    <row r="4695" spans="2:31" x14ac:dyDescent="0.2">
      <c r="B4695" s="14" t="s">
        <v>6666</v>
      </c>
      <c r="C4695" s="33" t="s">
        <v>6665</v>
      </c>
      <c r="D4695" s="16" t="s">
        <v>6664</v>
      </c>
      <c r="E4695" s="103" t="s">
        <v>26</v>
      </c>
      <c r="F4695" s="18" t="s">
        <v>26</v>
      </c>
      <c r="G4695" s="111" t="s">
        <v>590</v>
      </c>
      <c r="H4695" s="102" t="s">
        <v>611</v>
      </c>
      <c r="I4695" s="21">
        <v>5702986</v>
      </c>
      <c r="J4695" s="71">
        <v>101.75</v>
      </c>
      <c r="K4695" s="21">
        <v>5802788</v>
      </c>
      <c r="L4695" s="21">
        <v>5702986</v>
      </c>
      <c r="M4695" s="21">
        <v>5702986</v>
      </c>
      <c r="N4695" s="21"/>
      <c r="O4695" s="21"/>
      <c r="P4695" s="21"/>
      <c r="Q4695" s="21"/>
      <c r="R4695" s="22">
        <v>6.4550000000000001</v>
      </c>
      <c r="S4695" s="22">
        <v>6.3890000000000002</v>
      </c>
      <c r="T4695" s="20" t="s">
        <v>4985</v>
      </c>
      <c r="U4695" s="21">
        <v>103280</v>
      </c>
      <c r="V4695" s="21">
        <v>368128</v>
      </c>
      <c r="W4695" s="34">
        <v>40532</v>
      </c>
      <c r="X4695" s="34">
        <v>44824</v>
      </c>
      <c r="Y4695" s="109"/>
      <c r="Z4695" s="70" t="s">
        <v>4927</v>
      </c>
      <c r="AA4695" s="20" t="s">
        <v>4926</v>
      </c>
      <c r="AB4695" s="113" t="s">
        <v>6663</v>
      </c>
      <c r="AC4695" s="19"/>
      <c r="AD4695" s="22"/>
      <c r="AE4695" s="28">
        <v>41718</v>
      </c>
    </row>
    <row r="4696" spans="2:31" x14ac:dyDescent="0.2">
      <c r="B4696" s="14" t="s">
        <v>6662</v>
      </c>
      <c r="C4696" s="33" t="s">
        <v>6661</v>
      </c>
      <c r="D4696" s="16" t="s">
        <v>6656</v>
      </c>
      <c r="E4696" s="103" t="s">
        <v>26</v>
      </c>
      <c r="F4696" s="18" t="s">
        <v>26</v>
      </c>
      <c r="G4696" s="111" t="s">
        <v>590</v>
      </c>
      <c r="H4696" s="102" t="s">
        <v>323</v>
      </c>
      <c r="I4696" s="21">
        <v>7000000</v>
      </c>
      <c r="J4696" s="71">
        <v>100.387</v>
      </c>
      <c r="K4696" s="21">
        <v>7027111</v>
      </c>
      <c r="L4696" s="21">
        <v>7000000</v>
      </c>
      <c r="M4696" s="21">
        <v>7000000</v>
      </c>
      <c r="N4696" s="21"/>
      <c r="O4696" s="21"/>
      <c r="P4696" s="21"/>
      <c r="Q4696" s="21"/>
      <c r="R4696" s="22">
        <v>0.83899999999999997</v>
      </c>
      <c r="S4696" s="22">
        <v>0.84699999999999998</v>
      </c>
      <c r="T4696" s="20" t="s">
        <v>5189</v>
      </c>
      <c r="U4696" s="21">
        <v>2447</v>
      </c>
      <c r="V4696" s="21">
        <v>62404</v>
      </c>
      <c r="W4696" s="34">
        <v>40674</v>
      </c>
      <c r="X4696" s="34">
        <v>42505</v>
      </c>
      <c r="Y4696" s="109"/>
      <c r="Z4696" s="70" t="s">
        <v>4927</v>
      </c>
      <c r="AA4696" s="20" t="s">
        <v>4926</v>
      </c>
      <c r="AB4696" s="113" t="s">
        <v>5700</v>
      </c>
      <c r="AC4696" s="19"/>
      <c r="AD4696" s="22"/>
      <c r="AE4696" s="19"/>
    </row>
    <row r="4697" spans="2:31" x14ac:dyDescent="0.2">
      <c r="B4697" s="14" t="s">
        <v>6660</v>
      </c>
      <c r="C4697" s="33" t="s">
        <v>6659</v>
      </c>
      <c r="D4697" s="16" t="s">
        <v>6656</v>
      </c>
      <c r="E4697" s="103" t="s">
        <v>26</v>
      </c>
      <c r="F4697" s="18" t="s">
        <v>26</v>
      </c>
      <c r="G4697" s="111" t="s">
        <v>590</v>
      </c>
      <c r="H4697" s="102" t="s">
        <v>323</v>
      </c>
      <c r="I4697" s="21">
        <v>10000000</v>
      </c>
      <c r="J4697" s="71">
        <v>100.14</v>
      </c>
      <c r="K4697" s="21">
        <v>10013980</v>
      </c>
      <c r="L4697" s="21">
        <v>10000000</v>
      </c>
      <c r="M4697" s="21">
        <v>10000000</v>
      </c>
      <c r="N4697" s="21"/>
      <c r="O4697" s="21"/>
      <c r="P4697" s="21"/>
      <c r="Q4697" s="21"/>
      <c r="R4697" s="22">
        <v>0.85899999999999999</v>
      </c>
      <c r="S4697" s="22">
        <v>0.88500000000000001</v>
      </c>
      <c r="T4697" s="20" t="s">
        <v>5189</v>
      </c>
      <c r="U4697" s="21">
        <v>3579</v>
      </c>
      <c r="V4697" s="21">
        <v>91193</v>
      </c>
      <c r="W4697" s="34">
        <v>40829</v>
      </c>
      <c r="X4697" s="34">
        <v>42170</v>
      </c>
      <c r="Y4697" s="109"/>
      <c r="Z4697" s="70" t="s">
        <v>4927</v>
      </c>
      <c r="AA4697" s="20" t="s">
        <v>4926</v>
      </c>
      <c r="AB4697" s="113" t="s">
        <v>5700</v>
      </c>
      <c r="AC4697" s="19"/>
      <c r="AD4697" s="22"/>
      <c r="AE4697" s="28">
        <v>41442</v>
      </c>
    </row>
    <row r="4698" spans="2:31" x14ac:dyDescent="0.2">
      <c r="B4698" s="14" t="s">
        <v>6658</v>
      </c>
      <c r="C4698" s="33" t="s">
        <v>6657</v>
      </c>
      <c r="D4698" s="16" t="s">
        <v>6656</v>
      </c>
      <c r="E4698" s="103" t="s">
        <v>26</v>
      </c>
      <c r="F4698" s="18" t="s">
        <v>26</v>
      </c>
      <c r="G4698" s="111" t="s">
        <v>590</v>
      </c>
      <c r="H4698" s="102" t="s">
        <v>323</v>
      </c>
      <c r="I4698" s="21">
        <v>9999227</v>
      </c>
      <c r="J4698" s="71">
        <v>101.23699999999999</v>
      </c>
      <c r="K4698" s="21">
        <v>10123650</v>
      </c>
      <c r="L4698" s="21">
        <v>10000000</v>
      </c>
      <c r="M4698" s="21">
        <v>9999444</v>
      </c>
      <c r="N4698" s="21"/>
      <c r="O4698" s="21">
        <v>217</v>
      </c>
      <c r="P4698" s="21"/>
      <c r="Q4698" s="21"/>
      <c r="R4698" s="22">
        <v>1.44</v>
      </c>
      <c r="S4698" s="22">
        <v>1.4470000000000001</v>
      </c>
      <c r="T4698" s="20" t="s">
        <v>5189</v>
      </c>
      <c r="U4698" s="21">
        <v>6400</v>
      </c>
      <c r="V4698" s="21">
        <v>117200</v>
      </c>
      <c r="W4698" s="34">
        <v>40954</v>
      </c>
      <c r="X4698" s="34">
        <v>42781</v>
      </c>
      <c r="Y4698" s="109"/>
      <c r="Z4698" s="70" t="s">
        <v>4927</v>
      </c>
      <c r="AA4698" s="20" t="s">
        <v>4926</v>
      </c>
      <c r="AB4698" s="113" t="s">
        <v>5700</v>
      </c>
      <c r="AC4698" s="19"/>
      <c r="AD4698" s="22"/>
      <c r="AE4698" s="28">
        <v>42050</v>
      </c>
    </row>
    <row r="4699" spans="2:31" x14ac:dyDescent="0.2">
      <c r="B4699" s="14" t="s">
        <v>6655</v>
      </c>
      <c r="C4699" s="33" t="s">
        <v>6654</v>
      </c>
      <c r="D4699" s="16" t="s">
        <v>6633</v>
      </c>
      <c r="E4699" s="103" t="s">
        <v>26</v>
      </c>
      <c r="F4699" s="18" t="s">
        <v>26</v>
      </c>
      <c r="G4699" s="111" t="s">
        <v>590</v>
      </c>
      <c r="H4699" s="102" t="s">
        <v>323</v>
      </c>
      <c r="I4699" s="21">
        <v>9248171</v>
      </c>
      <c r="J4699" s="71">
        <v>101.788</v>
      </c>
      <c r="K4699" s="21">
        <v>9415362</v>
      </c>
      <c r="L4699" s="21">
        <v>9250000</v>
      </c>
      <c r="M4699" s="21">
        <v>9249023</v>
      </c>
      <c r="N4699" s="21"/>
      <c r="O4699" s="21">
        <v>505</v>
      </c>
      <c r="P4699" s="21"/>
      <c r="Q4699" s="21"/>
      <c r="R4699" s="22">
        <v>1.61</v>
      </c>
      <c r="S4699" s="22">
        <v>1.6220000000000001</v>
      </c>
      <c r="T4699" s="20" t="s">
        <v>5189</v>
      </c>
      <c r="U4699" s="21">
        <v>6619</v>
      </c>
      <c r="V4699" s="21">
        <v>148925</v>
      </c>
      <c r="W4699" s="34">
        <v>40702</v>
      </c>
      <c r="X4699" s="34">
        <v>42506</v>
      </c>
      <c r="Y4699" s="109"/>
      <c r="Z4699" s="70" t="s">
        <v>4927</v>
      </c>
      <c r="AA4699" s="20" t="s">
        <v>4926</v>
      </c>
      <c r="AB4699" s="113" t="s">
        <v>5700</v>
      </c>
      <c r="AC4699" s="19"/>
      <c r="AD4699" s="22"/>
      <c r="AE4699" s="28">
        <v>42109</v>
      </c>
    </row>
    <row r="4700" spans="2:31" x14ac:dyDescent="0.2">
      <c r="B4700" s="14" t="s">
        <v>6653</v>
      </c>
      <c r="C4700" s="33" t="s">
        <v>6652</v>
      </c>
      <c r="D4700" s="16" t="s">
        <v>6633</v>
      </c>
      <c r="E4700" s="103" t="s">
        <v>5057</v>
      </c>
      <c r="F4700" s="18" t="s">
        <v>26</v>
      </c>
      <c r="G4700" s="111" t="s">
        <v>590</v>
      </c>
      <c r="H4700" s="102" t="s">
        <v>323</v>
      </c>
      <c r="I4700" s="21">
        <v>4998508</v>
      </c>
      <c r="J4700" s="71">
        <v>102.366</v>
      </c>
      <c r="K4700" s="21">
        <v>5118280</v>
      </c>
      <c r="L4700" s="21">
        <v>5000000</v>
      </c>
      <c r="M4700" s="21">
        <v>4999218</v>
      </c>
      <c r="N4700" s="21"/>
      <c r="O4700" s="21">
        <v>437</v>
      </c>
      <c r="P4700" s="21"/>
      <c r="Q4700" s="21"/>
      <c r="R4700" s="22">
        <v>1.98</v>
      </c>
      <c r="S4700" s="22">
        <v>1.9970000000000001</v>
      </c>
      <c r="T4700" s="20" t="s">
        <v>5189</v>
      </c>
      <c r="U4700" s="21">
        <v>4400</v>
      </c>
      <c r="V4700" s="21">
        <v>99000</v>
      </c>
      <c r="W4700" s="34">
        <v>40660</v>
      </c>
      <c r="X4700" s="34">
        <v>42475</v>
      </c>
      <c r="Y4700" s="109"/>
      <c r="Z4700" s="70" t="s">
        <v>4927</v>
      </c>
      <c r="AA4700" s="20" t="s">
        <v>4926</v>
      </c>
      <c r="AB4700" s="113" t="s">
        <v>5700</v>
      </c>
      <c r="AC4700" s="19"/>
      <c r="AD4700" s="22"/>
      <c r="AE4700" s="28">
        <v>42170</v>
      </c>
    </row>
    <row r="4701" spans="2:31" x14ac:dyDescent="0.2">
      <c r="B4701" s="14" t="s">
        <v>6651</v>
      </c>
      <c r="C4701" s="33" t="s">
        <v>6650</v>
      </c>
      <c r="D4701" s="16" t="s">
        <v>6636</v>
      </c>
      <c r="E4701" s="103" t="s">
        <v>26</v>
      </c>
      <c r="F4701" s="18" t="s">
        <v>26</v>
      </c>
      <c r="G4701" s="111" t="s">
        <v>590</v>
      </c>
      <c r="H4701" s="102" t="s">
        <v>323</v>
      </c>
      <c r="I4701" s="21">
        <v>4999809</v>
      </c>
      <c r="J4701" s="71">
        <v>102.48699999999999</v>
      </c>
      <c r="K4701" s="21">
        <v>5124335</v>
      </c>
      <c r="L4701" s="21">
        <v>5000000</v>
      </c>
      <c r="M4701" s="21">
        <v>4999880</v>
      </c>
      <c r="N4701" s="21"/>
      <c r="O4701" s="21">
        <v>-120</v>
      </c>
      <c r="P4701" s="21"/>
      <c r="Q4701" s="21"/>
      <c r="R4701" s="22">
        <v>2.59</v>
      </c>
      <c r="S4701" s="22">
        <v>2.605</v>
      </c>
      <c r="T4701" s="20" t="s">
        <v>5189</v>
      </c>
      <c r="U4701" s="21">
        <v>5756</v>
      </c>
      <c r="V4701" s="21">
        <v>129500</v>
      </c>
      <c r="W4701" s="34">
        <v>40660</v>
      </c>
      <c r="X4701" s="34">
        <v>42566</v>
      </c>
      <c r="Y4701" s="109"/>
      <c r="Z4701" s="70" t="s">
        <v>4927</v>
      </c>
      <c r="AA4701" s="20" t="s">
        <v>4926</v>
      </c>
      <c r="AB4701" s="113" t="s">
        <v>5700</v>
      </c>
      <c r="AC4701" s="19"/>
      <c r="AD4701" s="22"/>
      <c r="AE4701" s="28">
        <v>42292</v>
      </c>
    </row>
    <row r="4702" spans="2:31" x14ac:dyDescent="0.2">
      <c r="B4702" s="14" t="s">
        <v>6649</v>
      </c>
      <c r="C4702" s="33" t="s">
        <v>6648</v>
      </c>
      <c r="D4702" s="16" t="s">
        <v>6645</v>
      </c>
      <c r="E4702" s="103" t="s">
        <v>26</v>
      </c>
      <c r="F4702" s="18" t="s">
        <v>26</v>
      </c>
      <c r="G4702" s="111" t="s">
        <v>590</v>
      </c>
      <c r="H4702" s="102" t="s">
        <v>323</v>
      </c>
      <c r="I4702" s="21">
        <v>683099</v>
      </c>
      <c r="J4702" s="71">
        <v>100.021</v>
      </c>
      <c r="K4702" s="21">
        <v>683305</v>
      </c>
      <c r="L4702" s="21">
        <v>683160</v>
      </c>
      <c r="M4702" s="21">
        <v>683152</v>
      </c>
      <c r="N4702" s="21"/>
      <c r="O4702" s="21">
        <v>38</v>
      </c>
      <c r="P4702" s="21"/>
      <c r="Q4702" s="21"/>
      <c r="R4702" s="22">
        <v>0.65</v>
      </c>
      <c r="S4702" s="22">
        <v>0.66</v>
      </c>
      <c r="T4702" s="20" t="s">
        <v>5189</v>
      </c>
      <c r="U4702" s="21">
        <v>197</v>
      </c>
      <c r="V4702" s="21">
        <v>4440</v>
      </c>
      <c r="W4702" s="34">
        <v>40794</v>
      </c>
      <c r="X4702" s="34">
        <v>41715</v>
      </c>
      <c r="Y4702" s="109"/>
      <c r="Z4702" s="70" t="s">
        <v>4927</v>
      </c>
      <c r="AA4702" s="20" t="s">
        <v>4926</v>
      </c>
      <c r="AB4702" s="113" t="s">
        <v>5700</v>
      </c>
      <c r="AC4702" s="19"/>
      <c r="AD4702" s="22"/>
      <c r="AE4702" s="34">
        <v>41379</v>
      </c>
    </row>
    <row r="4703" spans="2:31" x14ac:dyDescent="0.2">
      <c r="B4703" s="14" t="s">
        <v>6647</v>
      </c>
      <c r="C4703" s="33" t="s">
        <v>6646</v>
      </c>
      <c r="D4703" s="16" t="s">
        <v>6645</v>
      </c>
      <c r="E4703" s="103" t="s">
        <v>26</v>
      </c>
      <c r="F4703" s="18" t="s">
        <v>26</v>
      </c>
      <c r="G4703" s="111" t="s">
        <v>590</v>
      </c>
      <c r="H4703" s="102" t="s">
        <v>323</v>
      </c>
      <c r="I4703" s="21">
        <v>11999254</v>
      </c>
      <c r="J4703" s="71">
        <v>100.249</v>
      </c>
      <c r="K4703" s="21">
        <v>12029904</v>
      </c>
      <c r="L4703" s="21">
        <v>12000000</v>
      </c>
      <c r="M4703" s="21">
        <v>11999644</v>
      </c>
      <c r="N4703" s="21"/>
      <c r="O4703" s="21">
        <v>282</v>
      </c>
      <c r="P4703" s="21"/>
      <c r="Q4703" s="21"/>
      <c r="R4703" s="22">
        <v>0.79</v>
      </c>
      <c r="S4703" s="22">
        <v>0.79400000000000004</v>
      </c>
      <c r="T4703" s="20" t="s">
        <v>5189</v>
      </c>
      <c r="U4703" s="21">
        <v>4213</v>
      </c>
      <c r="V4703" s="21">
        <v>94800</v>
      </c>
      <c r="W4703" s="34">
        <v>40794</v>
      </c>
      <c r="X4703" s="34">
        <v>42262</v>
      </c>
      <c r="Y4703" s="109"/>
      <c r="Z4703" s="70" t="s">
        <v>4927</v>
      </c>
      <c r="AA4703" s="20" t="s">
        <v>4926</v>
      </c>
      <c r="AB4703" s="113" t="s">
        <v>5700</v>
      </c>
      <c r="AC4703" s="19"/>
      <c r="AD4703" s="22"/>
      <c r="AE4703" s="34">
        <v>42050</v>
      </c>
    </row>
    <row r="4704" spans="2:31" x14ac:dyDescent="0.2">
      <c r="B4704" s="14" t="s">
        <v>6644</v>
      </c>
      <c r="C4704" s="33" t="s">
        <v>6643</v>
      </c>
      <c r="D4704" s="16" t="s">
        <v>6636</v>
      </c>
      <c r="E4704" s="103" t="s">
        <v>26</v>
      </c>
      <c r="F4704" s="18" t="s">
        <v>26</v>
      </c>
      <c r="G4704" s="111" t="s">
        <v>590</v>
      </c>
      <c r="H4704" s="102" t="s">
        <v>323</v>
      </c>
      <c r="I4704" s="21">
        <v>4999684</v>
      </c>
      <c r="J4704" s="71">
        <v>101.474</v>
      </c>
      <c r="K4704" s="21">
        <v>5073675</v>
      </c>
      <c r="L4704" s="21">
        <v>5000000</v>
      </c>
      <c r="M4704" s="21">
        <v>4999758</v>
      </c>
      <c r="N4704" s="21"/>
      <c r="O4704" s="21">
        <v>74</v>
      </c>
      <c r="P4704" s="21"/>
      <c r="Q4704" s="21"/>
      <c r="R4704" s="22">
        <v>1.84</v>
      </c>
      <c r="S4704" s="22">
        <v>1.849</v>
      </c>
      <c r="T4704" s="20" t="s">
        <v>5189</v>
      </c>
      <c r="U4704" s="21">
        <v>4089</v>
      </c>
      <c r="V4704" s="21">
        <v>83567</v>
      </c>
      <c r="W4704" s="34">
        <v>40919</v>
      </c>
      <c r="X4704" s="34">
        <v>42689</v>
      </c>
      <c r="Y4704" s="109"/>
      <c r="Z4704" s="70" t="s">
        <v>4927</v>
      </c>
      <c r="AA4704" s="20" t="s">
        <v>4926</v>
      </c>
      <c r="AB4704" s="113" t="s">
        <v>5700</v>
      </c>
      <c r="AC4704" s="19"/>
      <c r="AD4704" s="22"/>
      <c r="AE4704" s="28">
        <v>42415</v>
      </c>
    </row>
    <row r="4705" spans="2:31" x14ac:dyDescent="0.2">
      <c r="B4705" s="14" t="s">
        <v>6642</v>
      </c>
      <c r="C4705" s="33" t="s">
        <v>6641</v>
      </c>
      <c r="D4705" s="16" t="s">
        <v>6633</v>
      </c>
      <c r="E4705" s="103" t="s">
        <v>26</v>
      </c>
      <c r="F4705" s="18" t="s">
        <v>26</v>
      </c>
      <c r="G4705" s="111" t="s">
        <v>590</v>
      </c>
      <c r="H4705" s="102" t="s">
        <v>323</v>
      </c>
      <c r="I4705" s="21">
        <v>7998843</v>
      </c>
      <c r="J4705" s="71">
        <v>100.624</v>
      </c>
      <c r="K4705" s="21">
        <v>8049912</v>
      </c>
      <c r="L4705" s="21">
        <v>8000000</v>
      </c>
      <c r="M4705" s="21">
        <v>7999304</v>
      </c>
      <c r="N4705" s="21"/>
      <c r="O4705" s="21">
        <v>461</v>
      </c>
      <c r="P4705" s="21"/>
      <c r="Q4705" s="21"/>
      <c r="R4705" s="22">
        <v>0.93</v>
      </c>
      <c r="S4705" s="22">
        <v>0.93799999999999994</v>
      </c>
      <c r="T4705" s="20" t="s">
        <v>5189</v>
      </c>
      <c r="U4705" s="21">
        <v>3307</v>
      </c>
      <c r="V4705" s="21">
        <v>67580</v>
      </c>
      <c r="W4705" s="34">
        <v>40919</v>
      </c>
      <c r="X4705" s="34">
        <v>42416</v>
      </c>
      <c r="Y4705" s="109"/>
      <c r="Z4705" s="70" t="s">
        <v>4927</v>
      </c>
      <c r="AA4705" s="20" t="s">
        <v>4926</v>
      </c>
      <c r="AB4705" s="113" t="s">
        <v>5700</v>
      </c>
      <c r="AC4705" s="19"/>
      <c r="AD4705" s="22"/>
      <c r="AE4705" s="28">
        <v>42078</v>
      </c>
    </row>
    <row r="4706" spans="2:31" x14ac:dyDescent="0.2">
      <c r="B4706" s="14" t="s">
        <v>6640</v>
      </c>
      <c r="C4706" s="33" t="s">
        <v>6639</v>
      </c>
      <c r="D4706" s="16" t="s">
        <v>6636</v>
      </c>
      <c r="E4706" s="103" t="s">
        <v>26</v>
      </c>
      <c r="F4706" s="18" t="s">
        <v>26</v>
      </c>
      <c r="G4706" s="111" t="s">
        <v>590</v>
      </c>
      <c r="H4706" s="102" t="s">
        <v>323</v>
      </c>
      <c r="I4706" s="21">
        <v>3999389</v>
      </c>
      <c r="J4706" s="71">
        <v>101.304</v>
      </c>
      <c r="K4706" s="21">
        <v>4052164</v>
      </c>
      <c r="L4706" s="21">
        <v>4000000</v>
      </c>
      <c r="M4706" s="21">
        <v>3999353</v>
      </c>
      <c r="N4706" s="21"/>
      <c r="O4706" s="21">
        <v>-36</v>
      </c>
      <c r="P4706" s="21"/>
      <c r="Q4706" s="21"/>
      <c r="R4706" s="22">
        <v>1.76</v>
      </c>
      <c r="S4706" s="22">
        <v>1.772</v>
      </c>
      <c r="T4706" s="20" t="s">
        <v>5189</v>
      </c>
      <c r="U4706" s="21">
        <v>3129</v>
      </c>
      <c r="V4706" s="21">
        <v>52996</v>
      </c>
      <c r="W4706" s="34">
        <v>40975</v>
      </c>
      <c r="X4706" s="34">
        <v>42781</v>
      </c>
      <c r="Y4706" s="109"/>
      <c r="Z4706" s="70" t="s">
        <v>4927</v>
      </c>
      <c r="AA4706" s="20" t="s">
        <v>4926</v>
      </c>
      <c r="AB4706" s="113" t="s">
        <v>5700</v>
      </c>
      <c r="AC4706" s="19"/>
      <c r="AD4706" s="22"/>
      <c r="AE4706" s="28">
        <v>42475</v>
      </c>
    </row>
    <row r="4707" spans="2:31" x14ac:dyDescent="0.2">
      <c r="B4707" s="14" t="s">
        <v>6638</v>
      </c>
      <c r="C4707" s="33" t="s">
        <v>6637</v>
      </c>
      <c r="D4707" s="16" t="s">
        <v>6636</v>
      </c>
      <c r="E4707" s="103" t="s">
        <v>26</v>
      </c>
      <c r="F4707" s="18" t="s">
        <v>26</v>
      </c>
      <c r="G4707" s="111" t="s">
        <v>590</v>
      </c>
      <c r="H4707" s="102" t="s">
        <v>323</v>
      </c>
      <c r="I4707" s="21">
        <v>5999933</v>
      </c>
      <c r="J4707" s="71">
        <v>101.30200000000001</v>
      </c>
      <c r="K4707" s="21">
        <v>6078120</v>
      </c>
      <c r="L4707" s="21">
        <v>6000000</v>
      </c>
      <c r="M4707" s="21">
        <v>5999634</v>
      </c>
      <c r="N4707" s="21"/>
      <c r="O4707" s="21">
        <v>-300</v>
      </c>
      <c r="P4707" s="21"/>
      <c r="Q4707" s="21"/>
      <c r="R4707" s="22">
        <v>2.2599999999999998</v>
      </c>
      <c r="S4707" s="22">
        <v>2.2719999999999998</v>
      </c>
      <c r="T4707" s="20" t="s">
        <v>5189</v>
      </c>
      <c r="U4707" s="21">
        <v>6027</v>
      </c>
      <c r="V4707" s="21">
        <v>102077</v>
      </c>
      <c r="W4707" s="34">
        <v>40975</v>
      </c>
      <c r="X4707" s="34">
        <v>43297</v>
      </c>
      <c r="Y4707" s="109"/>
      <c r="Z4707" s="70" t="s">
        <v>4927</v>
      </c>
      <c r="AA4707" s="20" t="s">
        <v>4926</v>
      </c>
      <c r="AB4707" s="113" t="s">
        <v>5700</v>
      </c>
      <c r="AC4707" s="19"/>
      <c r="AD4707" s="22"/>
      <c r="AE4707" s="28">
        <v>42628</v>
      </c>
    </row>
    <row r="4708" spans="2:31" x14ac:dyDescent="0.2">
      <c r="B4708" s="14" t="s">
        <v>6635</v>
      </c>
      <c r="C4708" s="33" t="s">
        <v>6634</v>
      </c>
      <c r="D4708" s="16" t="s">
        <v>6633</v>
      </c>
      <c r="E4708" s="103" t="s">
        <v>5057</v>
      </c>
      <c r="F4708" s="18" t="s">
        <v>26</v>
      </c>
      <c r="G4708" s="111" t="s">
        <v>590</v>
      </c>
      <c r="H4708" s="102" t="s">
        <v>323</v>
      </c>
      <c r="I4708" s="21">
        <v>9996886</v>
      </c>
      <c r="J4708" s="71">
        <v>100.08799999999999</v>
      </c>
      <c r="K4708" s="21">
        <v>10008780</v>
      </c>
      <c r="L4708" s="21">
        <v>10000000</v>
      </c>
      <c r="M4708" s="21">
        <v>9997204</v>
      </c>
      <c r="N4708" s="21"/>
      <c r="O4708" s="21">
        <v>318</v>
      </c>
      <c r="P4708" s="21"/>
      <c r="Q4708" s="21"/>
      <c r="R4708" s="22">
        <v>0.8</v>
      </c>
      <c r="S4708" s="22">
        <v>0.81</v>
      </c>
      <c r="T4708" s="20" t="s">
        <v>5189</v>
      </c>
      <c r="U4708" s="21">
        <v>3556</v>
      </c>
      <c r="V4708" s="21">
        <v>26667</v>
      </c>
      <c r="W4708" s="34">
        <v>41128</v>
      </c>
      <c r="X4708" s="34">
        <v>43024</v>
      </c>
      <c r="Y4708" s="109"/>
      <c r="Z4708" s="70" t="s">
        <v>4927</v>
      </c>
      <c r="AA4708" s="20" t="s">
        <v>4926</v>
      </c>
      <c r="AB4708" s="113" t="s">
        <v>5700</v>
      </c>
      <c r="AC4708" s="19"/>
      <c r="AD4708" s="22"/>
      <c r="AE4708" s="28">
        <v>42628</v>
      </c>
    </row>
    <row r="4709" spans="2:31" x14ac:dyDescent="0.2">
      <c r="B4709" s="14" t="s">
        <v>6632</v>
      </c>
      <c r="C4709" s="33" t="s">
        <v>6631</v>
      </c>
      <c r="D4709" s="16" t="s">
        <v>6630</v>
      </c>
      <c r="E4709" s="103" t="s">
        <v>26</v>
      </c>
      <c r="F4709" s="18" t="s">
        <v>26</v>
      </c>
      <c r="G4709" s="111" t="s">
        <v>590</v>
      </c>
      <c r="H4709" s="102" t="s">
        <v>4928</v>
      </c>
      <c r="I4709" s="21">
        <v>11152977</v>
      </c>
      <c r="J4709" s="71">
        <v>105.125</v>
      </c>
      <c r="K4709" s="21">
        <v>11949872</v>
      </c>
      <c r="L4709" s="21">
        <v>11367298</v>
      </c>
      <c r="M4709" s="21">
        <v>11182672</v>
      </c>
      <c r="N4709" s="21"/>
      <c r="O4709" s="21">
        <v>20785</v>
      </c>
      <c r="P4709" s="21"/>
      <c r="Q4709" s="21"/>
      <c r="R4709" s="22">
        <v>5.25</v>
      </c>
      <c r="S4709" s="22">
        <v>5.6360000000000001</v>
      </c>
      <c r="T4709" s="20" t="s">
        <v>85</v>
      </c>
      <c r="U4709" s="21">
        <v>250317</v>
      </c>
      <c r="V4709" s="21">
        <v>596783</v>
      </c>
      <c r="W4709" s="34">
        <v>40886</v>
      </c>
      <c r="X4709" s="34">
        <v>44227</v>
      </c>
      <c r="Y4709" s="109"/>
      <c r="Z4709" s="70" t="s">
        <v>4927</v>
      </c>
      <c r="AA4709" s="20" t="s">
        <v>4926</v>
      </c>
      <c r="AB4709" s="113" t="s">
        <v>5569</v>
      </c>
      <c r="AC4709" s="19"/>
      <c r="AD4709" s="22"/>
      <c r="AE4709" s="19"/>
    </row>
    <row r="4710" spans="2:31" x14ac:dyDescent="0.2">
      <c r="B4710" s="14" t="s">
        <v>6629</v>
      </c>
      <c r="C4710" s="33" t="s">
        <v>6628</v>
      </c>
      <c r="D4710" s="16" t="s">
        <v>6609</v>
      </c>
      <c r="E4710" s="103" t="s">
        <v>26</v>
      </c>
      <c r="F4710" s="18" t="s">
        <v>26</v>
      </c>
      <c r="G4710" s="111" t="s">
        <v>590</v>
      </c>
      <c r="H4710" s="102" t="s">
        <v>323</v>
      </c>
      <c r="I4710" s="21">
        <v>6706602</v>
      </c>
      <c r="J4710" s="71">
        <v>99.688000000000002</v>
      </c>
      <c r="K4710" s="21">
        <v>6978153</v>
      </c>
      <c r="L4710" s="21">
        <v>7000000</v>
      </c>
      <c r="M4710" s="21">
        <v>6865829</v>
      </c>
      <c r="N4710" s="21"/>
      <c r="O4710" s="21">
        <v>54222</v>
      </c>
      <c r="P4710" s="21"/>
      <c r="Q4710" s="21"/>
      <c r="R4710" s="22">
        <v>0.48899999999999999</v>
      </c>
      <c r="S4710" s="22">
        <v>1.3660000000000001</v>
      </c>
      <c r="T4710" s="20" t="s">
        <v>5189</v>
      </c>
      <c r="U4710" s="21">
        <v>1426</v>
      </c>
      <c r="V4710" s="21">
        <v>37359</v>
      </c>
      <c r="W4710" s="34">
        <v>40238</v>
      </c>
      <c r="X4710" s="34">
        <v>43024</v>
      </c>
      <c r="Y4710" s="109"/>
      <c r="Z4710" s="70" t="s">
        <v>4927</v>
      </c>
      <c r="AA4710" s="20" t="s">
        <v>4926</v>
      </c>
      <c r="AB4710" s="113" t="s">
        <v>6081</v>
      </c>
      <c r="AC4710" s="19"/>
      <c r="AD4710" s="22"/>
      <c r="AE4710" s="34">
        <v>42079</v>
      </c>
    </row>
    <row r="4711" spans="2:31" x14ac:dyDescent="0.2">
      <c r="B4711" s="14" t="s">
        <v>6627</v>
      </c>
      <c r="C4711" s="33" t="s">
        <v>6626</v>
      </c>
      <c r="D4711" s="16" t="s">
        <v>6609</v>
      </c>
      <c r="E4711" s="103" t="s">
        <v>26</v>
      </c>
      <c r="F4711" s="18" t="s">
        <v>26</v>
      </c>
      <c r="G4711" s="111" t="s">
        <v>590</v>
      </c>
      <c r="H4711" s="102" t="s">
        <v>323</v>
      </c>
      <c r="I4711" s="21">
        <v>7750000</v>
      </c>
      <c r="J4711" s="71">
        <v>100.504</v>
      </c>
      <c r="K4711" s="21">
        <v>7789021</v>
      </c>
      <c r="L4711" s="21">
        <v>7750000</v>
      </c>
      <c r="M4711" s="21">
        <v>7750000</v>
      </c>
      <c r="N4711" s="21"/>
      <c r="O4711" s="21"/>
      <c r="P4711" s="21"/>
      <c r="Q4711" s="21"/>
      <c r="R4711" s="22">
        <v>1.3089999999999999</v>
      </c>
      <c r="S4711" s="22">
        <v>1.3149999999999999</v>
      </c>
      <c r="T4711" s="20" t="s">
        <v>5189</v>
      </c>
      <c r="U4711" s="21">
        <v>4227</v>
      </c>
      <c r="V4711" s="21">
        <v>106324</v>
      </c>
      <c r="W4711" s="34">
        <v>40256</v>
      </c>
      <c r="X4711" s="34">
        <v>42444</v>
      </c>
      <c r="Y4711" s="109"/>
      <c r="Z4711" s="70" t="s">
        <v>4927</v>
      </c>
      <c r="AA4711" s="20" t="s">
        <v>4926</v>
      </c>
      <c r="AB4711" s="113" t="s">
        <v>6081</v>
      </c>
      <c r="AC4711" s="19"/>
      <c r="AD4711" s="22"/>
      <c r="AE4711" s="34">
        <v>41501</v>
      </c>
    </row>
    <row r="4712" spans="2:31" x14ac:dyDescent="0.2">
      <c r="B4712" s="14" t="s">
        <v>6625</v>
      </c>
      <c r="C4712" s="33" t="s">
        <v>6624</v>
      </c>
      <c r="D4712" s="16" t="s">
        <v>6609</v>
      </c>
      <c r="E4712" s="103" t="s">
        <v>26</v>
      </c>
      <c r="F4712" s="18" t="s">
        <v>26</v>
      </c>
      <c r="G4712" s="111" t="s">
        <v>590</v>
      </c>
      <c r="H4712" s="102" t="s">
        <v>323</v>
      </c>
      <c r="I4712" s="21">
        <v>4850000</v>
      </c>
      <c r="J4712" s="71">
        <v>100.504</v>
      </c>
      <c r="K4712" s="21">
        <v>4874420</v>
      </c>
      <c r="L4712" s="21">
        <v>4850000</v>
      </c>
      <c r="M4712" s="21">
        <v>4850000</v>
      </c>
      <c r="N4712" s="21"/>
      <c r="O4712" s="21"/>
      <c r="P4712" s="21"/>
      <c r="Q4712" s="21"/>
      <c r="R4712" s="22">
        <v>1.3089999999999999</v>
      </c>
      <c r="S4712" s="22">
        <v>1.3149999999999999</v>
      </c>
      <c r="T4712" s="20" t="s">
        <v>5189</v>
      </c>
      <c r="U4712" s="21">
        <v>2645</v>
      </c>
      <c r="V4712" s="21">
        <v>66539</v>
      </c>
      <c r="W4712" s="34">
        <v>40256</v>
      </c>
      <c r="X4712" s="34">
        <v>42444</v>
      </c>
      <c r="Y4712" s="109"/>
      <c r="Z4712" s="70" t="s">
        <v>4927</v>
      </c>
      <c r="AA4712" s="20" t="s">
        <v>4926</v>
      </c>
      <c r="AB4712" s="113" t="s">
        <v>6081</v>
      </c>
      <c r="AC4712" s="19"/>
      <c r="AD4712" s="22"/>
      <c r="AE4712" s="34">
        <v>41501</v>
      </c>
    </row>
    <row r="4713" spans="2:31" x14ac:dyDescent="0.2">
      <c r="B4713" s="14" t="s">
        <v>6623</v>
      </c>
      <c r="C4713" s="33" t="s">
        <v>6622</v>
      </c>
      <c r="D4713" s="16" t="s">
        <v>6609</v>
      </c>
      <c r="E4713" s="103" t="s">
        <v>26</v>
      </c>
      <c r="F4713" s="18" t="s">
        <v>26</v>
      </c>
      <c r="G4713" s="111" t="s">
        <v>590</v>
      </c>
      <c r="H4713" s="102" t="s">
        <v>323</v>
      </c>
      <c r="I4713" s="21">
        <v>5800000</v>
      </c>
      <c r="J4713" s="71">
        <v>100.575</v>
      </c>
      <c r="K4713" s="21">
        <v>5833333</v>
      </c>
      <c r="L4713" s="21">
        <v>5800000</v>
      </c>
      <c r="M4713" s="21">
        <v>5800000</v>
      </c>
      <c r="N4713" s="21"/>
      <c r="O4713" s="21"/>
      <c r="P4713" s="21"/>
      <c r="Q4713" s="21"/>
      <c r="R4713" s="22">
        <v>1.3089999999999999</v>
      </c>
      <c r="S4713" s="22">
        <v>1.3149999999999999</v>
      </c>
      <c r="T4713" s="20" t="s">
        <v>5189</v>
      </c>
      <c r="U4713" s="21">
        <v>3163</v>
      </c>
      <c r="V4713" s="21">
        <v>79572</v>
      </c>
      <c r="W4713" s="34">
        <v>40256</v>
      </c>
      <c r="X4713" s="34">
        <v>42475</v>
      </c>
      <c r="Y4713" s="109"/>
      <c r="Z4713" s="70" t="s">
        <v>4927</v>
      </c>
      <c r="AA4713" s="20" t="s">
        <v>4926</v>
      </c>
      <c r="AB4713" s="113" t="s">
        <v>6081</v>
      </c>
      <c r="AC4713" s="19"/>
      <c r="AD4713" s="22"/>
      <c r="AE4713" s="34">
        <v>41533</v>
      </c>
    </row>
    <row r="4714" spans="2:31" x14ac:dyDescent="0.2">
      <c r="B4714" s="14" t="s">
        <v>6621</v>
      </c>
      <c r="C4714" s="33" t="s">
        <v>4701</v>
      </c>
      <c r="D4714" s="16" t="s">
        <v>6618</v>
      </c>
      <c r="E4714" s="103" t="s">
        <v>26</v>
      </c>
      <c r="F4714" s="18" t="s">
        <v>26</v>
      </c>
      <c r="G4714" s="111" t="s">
        <v>590</v>
      </c>
      <c r="H4714" s="102" t="s">
        <v>323</v>
      </c>
      <c r="I4714" s="21">
        <v>18430000</v>
      </c>
      <c r="J4714" s="71">
        <v>102.004</v>
      </c>
      <c r="K4714" s="21">
        <v>18799411</v>
      </c>
      <c r="L4714" s="21">
        <v>18430000</v>
      </c>
      <c r="M4714" s="21">
        <v>18430000</v>
      </c>
      <c r="N4714" s="21"/>
      <c r="O4714" s="21"/>
      <c r="P4714" s="21"/>
      <c r="Q4714" s="21"/>
      <c r="R4714" s="22">
        <v>1.4590000000000001</v>
      </c>
      <c r="S4714" s="22">
        <v>1.5529999999999999</v>
      </c>
      <c r="T4714" s="20" t="s">
        <v>5189</v>
      </c>
      <c r="U4714" s="21">
        <v>11204</v>
      </c>
      <c r="V4714" s="21">
        <v>281106</v>
      </c>
      <c r="W4714" s="34">
        <v>40056</v>
      </c>
      <c r="X4714" s="34">
        <v>42809</v>
      </c>
      <c r="Y4714" s="109"/>
      <c r="Z4714" s="70" t="s">
        <v>4927</v>
      </c>
      <c r="AA4714" s="20" t="s">
        <v>4926</v>
      </c>
      <c r="AB4714" s="113" t="s">
        <v>6081</v>
      </c>
      <c r="AC4714" s="19"/>
      <c r="AD4714" s="22"/>
      <c r="AE4714" s="28">
        <v>41866</v>
      </c>
    </row>
    <row r="4715" spans="2:31" x14ac:dyDescent="0.2">
      <c r="B4715" s="14" t="s">
        <v>6620</v>
      </c>
      <c r="C4715" s="33" t="s">
        <v>6619</v>
      </c>
      <c r="D4715" s="16" t="s">
        <v>6618</v>
      </c>
      <c r="E4715" s="103" t="s">
        <v>5057</v>
      </c>
      <c r="F4715" s="18" t="s">
        <v>26</v>
      </c>
      <c r="G4715" s="111" t="s">
        <v>590</v>
      </c>
      <c r="H4715" s="102" t="s">
        <v>323</v>
      </c>
      <c r="I4715" s="21">
        <v>11999988</v>
      </c>
      <c r="J4715" s="71">
        <v>100.32</v>
      </c>
      <c r="K4715" s="21">
        <v>12038352</v>
      </c>
      <c r="L4715" s="21">
        <v>12000000</v>
      </c>
      <c r="M4715" s="21">
        <v>11999989</v>
      </c>
      <c r="N4715" s="21"/>
      <c r="O4715" s="21">
        <v>1</v>
      </c>
      <c r="P4715" s="21"/>
      <c r="Q4715" s="21"/>
      <c r="R4715" s="22">
        <v>0.68</v>
      </c>
      <c r="S4715" s="22">
        <v>0.68100000000000005</v>
      </c>
      <c r="T4715" s="20" t="s">
        <v>5189</v>
      </c>
      <c r="U4715" s="21">
        <v>3627</v>
      </c>
      <c r="V4715" s="21">
        <v>25840</v>
      </c>
      <c r="W4715" s="34">
        <v>41134</v>
      </c>
      <c r="X4715" s="34">
        <v>43174</v>
      </c>
      <c r="Y4715" s="109"/>
      <c r="Z4715" s="70" t="s">
        <v>4927</v>
      </c>
      <c r="AA4715" s="20" t="s">
        <v>4926</v>
      </c>
      <c r="AB4715" s="113" t="s">
        <v>6081</v>
      </c>
      <c r="AC4715" s="19"/>
      <c r="AD4715" s="22"/>
      <c r="AE4715" s="34">
        <v>42231</v>
      </c>
    </row>
    <row r="4716" spans="2:31" x14ac:dyDescent="0.2">
      <c r="B4716" s="14" t="s">
        <v>6617</v>
      </c>
      <c r="C4716" s="33" t="s">
        <v>6616</v>
      </c>
      <c r="D4716" s="16" t="s">
        <v>6609</v>
      </c>
      <c r="E4716" s="103" t="s">
        <v>5057</v>
      </c>
      <c r="F4716" s="18" t="s">
        <v>26</v>
      </c>
      <c r="G4716" s="111" t="s">
        <v>590</v>
      </c>
      <c r="H4716" s="102" t="s">
        <v>323</v>
      </c>
      <c r="I4716" s="21">
        <v>19994760</v>
      </c>
      <c r="J4716" s="71">
        <v>100.242</v>
      </c>
      <c r="K4716" s="21">
        <v>20048420</v>
      </c>
      <c r="L4716" s="21">
        <v>20000000</v>
      </c>
      <c r="M4716" s="21">
        <v>19995383</v>
      </c>
      <c r="N4716" s="21"/>
      <c r="O4716" s="21">
        <v>623</v>
      </c>
      <c r="P4716" s="21"/>
      <c r="Q4716" s="21"/>
      <c r="R4716" s="22">
        <v>0.99</v>
      </c>
      <c r="S4716" s="22">
        <v>1.0009999999999999</v>
      </c>
      <c r="T4716" s="20" t="s">
        <v>5189</v>
      </c>
      <c r="U4716" s="21">
        <v>8800</v>
      </c>
      <c r="V4716" s="21">
        <v>62700</v>
      </c>
      <c r="W4716" s="34">
        <v>41134</v>
      </c>
      <c r="X4716" s="34">
        <v>43174</v>
      </c>
      <c r="Y4716" s="109"/>
      <c r="Z4716" s="70" t="s">
        <v>4927</v>
      </c>
      <c r="AA4716" s="20" t="s">
        <v>4926</v>
      </c>
      <c r="AB4716" s="113" t="s">
        <v>6081</v>
      </c>
      <c r="AC4716" s="19"/>
      <c r="AD4716" s="22"/>
      <c r="AE4716" s="34">
        <v>42231</v>
      </c>
    </row>
    <row r="4717" spans="2:31" x14ac:dyDescent="0.2">
      <c r="B4717" s="14" t="s">
        <v>6615</v>
      </c>
      <c r="C4717" s="33" t="s">
        <v>6614</v>
      </c>
      <c r="D4717" s="16" t="s">
        <v>6609</v>
      </c>
      <c r="E4717" s="103" t="s">
        <v>5057</v>
      </c>
      <c r="F4717" s="18" t="s">
        <v>26</v>
      </c>
      <c r="G4717" s="111" t="s">
        <v>590</v>
      </c>
      <c r="H4717" s="102" t="s">
        <v>323</v>
      </c>
      <c r="I4717" s="21">
        <v>19995622</v>
      </c>
      <c r="J4717" s="71">
        <v>100.568</v>
      </c>
      <c r="K4717" s="21">
        <v>20113506</v>
      </c>
      <c r="L4717" s="21">
        <v>20000000</v>
      </c>
      <c r="M4717" s="21">
        <v>19996801</v>
      </c>
      <c r="N4717" s="21"/>
      <c r="O4717" s="21">
        <v>1179</v>
      </c>
      <c r="P4717" s="21"/>
      <c r="Q4717" s="21"/>
      <c r="R4717" s="22">
        <v>1.29</v>
      </c>
      <c r="S4717" s="22">
        <v>1.3</v>
      </c>
      <c r="T4717" s="20" t="s">
        <v>5189</v>
      </c>
      <c r="U4717" s="21">
        <v>11467</v>
      </c>
      <c r="V4717" s="21">
        <v>81700</v>
      </c>
      <c r="W4717" s="34">
        <v>41134</v>
      </c>
      <c r="X4717" s="34">
        <v>43174</v>
      </c>
      <c r="Y4717" s="109"/>
      <c r="Z4717" s="70" t="s">
        <v>4927</v>
      </c>
      <c r="AA4717" s="20" t="s">
        <v>4926</v>
      </c>
      <c r="AB4717" s="113" t="s">
        <v>6081</v>
      </c>
      <c r="AC4717" s="19"/>
      <c r="AD4717" s="22"/>
      <c r="AE4717" s="34">
        <v>42231</v>
      </c>
    </row>
    <row r="4718" spans="2:31" x14ac:dyDescent="0.2">
      <c r="B4718" s="14" t="s">
        <v>6613</v>
      </c>
      <c r="C4718" s="33" t="s">
        <v>6612</v>
      </c>
      <c r="D4718" s="16" t="s">
        <v>6609</v>
      </c>
      <c r="E4718" s="103" t="s">
        <v>26</v>
      </c>
      <c r="F4718" s="18" t="s">
        <v>26</v>
      </c>
      <c r="G4718" s="111" t="s">
        <v>590</v>
      </c>
      <c r="H4718" s="102" t="s">
        <v>5977</v>
      </c>
      <c r="I4718" s="21">
        <v>12999396</v>
      </c>
      <c r="J4718" s="71">
        <v>99.745999999999995</v>
      </c>
      <c r="K4718" s="21">
        <v>12966992</v>
      </c>
      <c r="L4718" s="21">
        <v>13000000</v>
      </c>
      <c r="M4718" s="21">
        <v>12999676</v>
      </c>
      <c r="N4718" s="21"/>
      <c r="O4718" s="21">
        <v>281</v>
      </c>
      <c r="P4718" s="21"/>
      <c r="Q4718" s="21"/>
      <c r="R4718" s="22">
        <v>1.07</v>
      </c>
      <c r="S4718" s="22">
        <v>1.073</v>
      </c>
      <c r="T4718" s="20" t="s">
        <v>5189</v>
      </c>
      <c r="U4718" s="21">
        <v>6182</v>
      </c>
      <c r="V4718" s="21">
        <v>14296</v>
      </c>
      <c r="W4718" s="34">
        <v>41214</v>
      </c>
      <c r="X4718" s="34">
        <v>43235</v>
      </c>
      <c r="Y4718" s="109"/>
      <c r="Z4718" s="70" t="s">
        <v>4927</v>
      </c>
      <c r="AA4718" s="20" t="s">
        <v>5038</v>
      </c>
      <c r="AB4718" s="113" t="s">
        <v>6081</v>
      </c>
      <c r="AC4718" s="19"/>
      <c r="AD4718" s="22"/>
      <c r="AE4718" s="28">
        <v>42292</v>
      </c>
    </row>
    <row r="4719" spans="2:31" x14ac:dyDescent="0.2">
      <c r="B4719" s="14" t="s">
        <v>6611</v>
      </c>
      <c r="C4719" s="33" t="s">
        <v>6610</v>
      </c>
      <c r="D4719" s="16" t="s">
        <v>6609</v>
      </c>
      <c r="E4719" s="103" t="s">
        <v>26</v>
      </c>
      <c r="F4719" s="18" t="s">
        <v>26</v>
      </c>
      <c r="G4719" s="111" t="s">
        <v>590</v>
      </c>
      <c r="H4719" s="102" t="s">
        <v>323</v>
      </c>
      <c r="I4719" s="21">
        <v>11999040</v>
      </c>
      <c r="J4719" s="71">
        <v>100.023</v>
      </c>
      <c r="K4719" s="21">
        <v>12002712</v>
      </c>
      <c r="L4719" s="21">
        <v>12000000</v>
      </c>
      <c r="M4719" s="21">
        <v>11997380</v>
      </c>
      <c r="N4719" s="21"/>
      <c r="O4719" s="21">
        <v>-1660</v>
      </c>
      <c r="P4719" s="21"/>
      <c r="Q4719" s="21"/>
      <c r="R4719" s="22">
        <v>0.77</v>
      </c>
      <c r="S4719" s="22">
        <v>0.77900000000000003</v>
      </c>
      <c r="T4719" s="20" t="s">
        <v>5189</v>
      </c>
      <c r="U4719" s="21">
        <v>4107</v>
      </c>
      <c r="V4719" s="21">
        <v>9497</v>
      </c>
      <c r="W4719" s="34">
        <v>41214</v>
      </c>
      <c r="X4719" s="34">
        <v>43235</v>
      </c>
      <c r="Y4719" s="109"/>
      <c r="Z4719" s="70" t="s">
        <v>4927</v>
      </c>
      <c r="AA4719" s="20" t="s">
        <v>4926</v>
      </c>
      <c r="AB4719" s="113" t="s">
        <v>6081</v>
      </c>
      <c r="AC4719" s="19"/>
      <c r="AD4719" s="22"/>
      <c r="AE4719" s="28">
        <v>42292</v>
      </c>
    </row>
    <row r="4720" spans="2:31" x14ac:dyDescent="0.2">
      <c r="B4720" s="14" t="s">
        <v>6608</v>
      </c>
      <c r="C4720" s="33" t="s">
        <v>6607</v>
      </c>
      <c r="D4720" s="16" t="s">
        <v>6585</v>
      </c>
      <c r="E4720" s="103" t="s">
        <v>5057</v>
      </c>
      <c r="F4720" s="18" t="s">
        <v>26</v>
      </c>
      <c r="G4720" s="111" t="s">
        <v>590</v>
      </c>
      <c r="H4720" s="102" t="s">
        <v>323</v>
      </c>
      <c r="I4720" s="21">
        <v>9997864</v>
      </c>
      <c r="J4720" s="71">
        <v>101.157</v>
      </c>
      <c r="K4720" s="21">
        <v>10115660</v>
      </c>
      <c r="L4720" s="21">
        <v>10000000</v>
      </c>
      <c r="M4720" s="21">
        <v>9998172</v>
      </c>
      <c r="N4720" s="21"/>
      <c r="O4720" s="21">
        <v>308</v>
      </c>
      <c r="P4720" s="21"/>
      <c r="Q4720" s="21"/>
      <c r="R4720" s="22">
        <v>1.59</v>
      </c>
      <c r="S4720" s="22">
        <v>1.6020000000000001</v>
      </c>
      <c r="T4720" s="20" t="s">
        <v>5189</v>
      </c>
      <c r="U4720" s="21">
        <v>9717</v>
      </c>
      <c r="V4720" s="21">
        <v>71550</v>
      </c>
      <c r="W4720" s="34">
        <v>41079</v>
      </c>
      <c r="X4720" s="34">
        <v>42926</v>
      </c>
      <c r="Y4720" s="109"/>
      <c r="Z4720" s="70" t="s">
        <v>4927</v>
      </c>
      <c r="AA4720" s="20" t="s">
        <v>4926</v>
      </c>
      <c r="AB4720" s="113" t="s">
        <v>5700</v>
      </c>
      <c r="AC4720" s="19"/>
      <c r="AD4720" s="22"/>
      <c r="AE4720" s="28">
        <v>42438</v>
      </c>
    </row>
    <row r="4721" spans="2:31" x14ac:dyDescent="0.2">
      <c r="B4721" s="14" t="s">
        <v>6606</v>
      </c>
      <c r="C4721" s="33" t="s">
        <v>6605</v>
      </c>
      <c r="D4721" s="16" t="s">
        <v>6585</v>
      </c>
      <c r="E4721" s="103" t="s">
        <v>26</v>
      </c>
      <c r="F4721" s="18" t="s">
        <v>26</v>
      </c>
      <c r="G4721" s="111" t="s">
        <v>590</v>
      </c>
      <c r="H4721" s="102" t="s">
        <v>323</v>
      </c>
      <c r="I4721" s="21">
        <v>6998156</v>
      </c>
      <c r="J4721" s="71">
        <v>101.197</v>
      </c>
      <c r="K4721" s="21">
        <v>7083797</v>
      </c>
      <c r="L4721" s="21">
        <v>7000000</v>
      </c>
      <c r="M4721" s="21">
        <v>6999386</v>
      </c>
      <c r="N4721" s="21"/>
      <c r="O4721" s="21">
        <v>624</v>
      </c>
      <c r="P4721" s="21"/>
      <c r="Q4721" s="21"/>
      <c r="R4721" s="22">
        <v>2.04</v>
      </c>
      <c r="S4721" s="22">
        <v>2.0569999999999999</v>
      </c>
      <c r="T4721" s="20" t="s">
        <v>5189</v>
      </c>
      <c r="U4721" s="21">
        <v>9123</v>
      </c>
      <c r="V4721" s="21">
        <v>142800</v>
      </c>
      <c r="W4721" s="34">
        <v>40436</v>
      </c>
      <c r="X4721" s="34">
        <v>42255</v>
      </c>
      <c r="Y4721" s="109"/>
      <c r="Z4721" s="70" t="s">
        <v>4927</v>
      </c>
      <c r="AA4721" s="20" t="s">
        <v>4926</v>
      </c>
      <c r="AB4721" s="113" t="s">
        <v>5700</v>
      </c>
      <c r="AC4721" s="19"/>
      <c r="AD4721" s="22"/>
      <c r="AE4721" s="28">
        <v>41798</v>
      </c>
    </row>
    <row r="4722" spans="2:31" x14ac:dyDescent="0.2">
      <c r="B4722" s="14" t="s">
        <v>6604</v>
      </c>
      <c r="C4722" s="33" t="s">
        <v>6603</v>
      </c>
      <c r="D4722" s="16" t="s">
        <v>6585</v>
      </c>
      <c r="E4722" s="103" t="s">
        <v>26</v>
      </c>
      <c r="F4722" s="18" t="s">
        <v>26</v>
      </c>
      <c r="G4722" s="111" t="s">
        <v>590</v>
      </c>
      <c r="H4722" s="102" t="s">
        <v>323</v>
      </c>
      <c r="I4722" s="21">
        <v>7141094</v>
      </c>
      <c r="J4722" s="71">
        <v>103.82899999999999</v>
      </c>
      <c r="K4722" s="21">
        <v>7268037</v>
      </c>
      <c r="L4722" s="21">
        <v>7000000</v>
      </c>
      <c r="M4722" s="21">
        <v>7075912</v>
      </c>
      <c r="N4722" s="21"/>
      <c r="O4722" s="21">
        <v>-37363</v>
      </c>
      <c r="P4722" s="21"/>
      <c r="Q4722" s="21"/>
      <c r="R4722" s="22">
        <v>3.34</v>
      </c>
      <c r="S4722" s="22">
        <v>2.762</v>
      </c>
      <c r="T4722" s="20" t="s">
        <v>5189</v>
      </c>
      <c r="U4722" s="21">
        <v>14937</v>
      </c>
      <c r="V4722" s="21">
        <v>233800</v>
      </c>
      <c r="W4722" s="34">
        <v>40634</v>
      </c>
      <c r="X4722" s="34">
        <v>42468</v>
      </c>
      <c r="Y4722" s="109"/>
      <c r="Z4722" s="70" t="s">
        <v>4927</v>
      </c>
      <c r="AA4722" s="20" t="s">
        <v>4926</v>
      </c>
      <c r="AB4722" s="113" t="s">
        <v>5700</v>
      </c>
      <c r="AC4722" s="19"/>
      <c r="AD4722" s="22"/>
      <c r="AE4722" s="34">
        <v>42132</v>
      </c>
    </row>
    <row r="4723" spans="2:31" x14ac:dyDescent="0.2">
      <c r="B4723" s="14" t="s">
        <v>6602</v>
      </c>
      <c r="C4723" s="33" t="s">
        <v>6601</v>
      </c>
      <c r="D4723" s="16" t="s">
        <v>6585</v>
      </c>
      <c r="E4723" s="103" t="s">
        <v>26</v>
      </c>
      <c r="F4723" s="18" t="s">
        <v>26</v>
      </c>
      <c r="G4723" s="111" t="s">
        <v>590</v>
      </c>
      <c r="H4723" s="102" t="s">
        <v>323</v>
      </c>
      <c r="I4723" s="21">
        <v>9997451</v>
      </c>
      <c r="J4723" s="71">
        <v>101.557</v>
      </c>
      <c r="K4723" s="21">
        <v>10155670</v>
      </c>
      <c r="L4723" s="21">
        <v>10000000</v>
      </c>
      <c r="M4723" s="21">
        <v>9998069</v>
      </c>
      <c r="N4723" s="21"/>
      <c r="O4723" s="21">
        <v>618</v>
      </c>
      <c r="P4723" s="21"/>
      <c r="Q4723" s="21"/>
      <c r="R4723" s="22">
        <v>1.78</v>
      </c>
      <c r="S4723" s="22">
        <v>1.796</v>
      </c>
      <c r="T4723" s="20" t="s">
        <v>5189</v>
      </c>
      <c r="U4723" s="21">
        <v>11372</v>
      </c>
      <c r="V4723" s="21">
        <v>113228</v>
      </c>
      <c r="W4723" s="34">
        <v>41010</v>
      </c>
      <c r="X4723" s="34">
        <v>42802</v>
      </c>
      <c r="Y4723" s="109"/>
      <c r="Z4723" s="70" t="s">
        <v>4927</v>
      </c>
      <c r="AA4723" s="20" t="s">
        <v>4926</v>
      </c>
      <c r="AB4723" s="113" t="s">
        <v>5700</v>
      </c>
      <c r="AC4723" s="19"/>
      <c r="AD4723" s="22"/>
      <c r="AE4723" s="34">
        <v>42132</v>
      </c>
    </row>
    <row r="4724" spans="2:31" x14ac:dyDescent="0.2">
      <c r="B4724" s="14" t="s">
        <v>6600</v>
      </c>
      <c r="C4724" s="33" t="s">
        <v>6599</v>
      </c>
      <c r="D4724" s="16" t="s">
        <v>6585</v>
      </c>
      <c r="E4724" s="103" t="s">
        <v>26</v>
      </c>
      <c r="F4724" s="18" t="s">
        <v>26</v>
      </c>
      <c r="G4724" s="111" t="s">
        <v>590</v>
      </c>
      <c r="H4724" s="102" t="s">
        <v>323</v>
      </c>
      <c r="I4724" s="21">
        <v>4999449</v>
      </c>
      <c r="J4724" s="71">
        <v>102.748</v>
      </c>
      <c r="K4724" s="21">
        <v>5137375</v>
      </c>
      <c r="L4724" s="21">
        <v>5000000</v>
      </c>
      <c r="M4724" s="21">
        <v>4999557</v>
      </c>
      <c r="N4724" s="21"/>
      <c r="O4724" s="21">
        <v>108</v>
      </c>
      <c r="P4724" s="21"/>
      <c r="Q4724" s="21"/>
      <c r="R4724" s="22">
        <v>2.64</v>
      </c>
      <c r="S4724" s="22">
        <v>2.6579999999999999</v>
      </c>
      <c r="T4724" s="20" t="s">
        <v>5189</v>
      </c>
      <c r="U4724" s="21">
        <v>8433</v>
      </c>
      <c r="V4724" s="21">
        <v>83967</v>
      </c>
      <c r="W4724" s="34">
        <v>41010</v>
      </c>
      <c r="X4724" s="34">
        <v>43018</v>
      </c>
      <c r="Y4724" s="109"/>
      <c r="Z4724" s="70" t="s">
        <v>4927</v>
      </c>
      <c r="AA4724" s="20" t="s">
        <v>4926</v>
      </c>
      <c r="AB4724" s="113" t="s">
        <v>5700</v>
      </c>
      <c r="AC4724" s="19"/>
      <c r="AD4724" s="22"/>
      <c r="AE4724" s="34">
        <v>42346</v>
      </c>
    </row>
    <row r="4725" spans="2:31" x14ac:dyDescent="0.2">
      <c r="B4725" s="14" t="s">
        <v>6598</v>
      </c>
      <c r="C4725" s="33" t="s">
        <v>6597</v>
      </c>
      <c r="D4725" s="16" t="s">
        <v>6590</v>
      </c>
      <c r="E4725" s="103" t="s">
        <v>26</v>
      </c>
      <c r="F4725" s="18" t="s">
        <v>26</v>
      </c>
      <c r="G4725" s="111" t="s">
        <v>590</v>
      </c>
      <c r="H4725" s="102" t="s">
        <v>323</v>
      </c>
      <c r="I4725" s="21">
        <v>2781506</v>
      </c>
      <c r="J4725" s="71">
        <v>100.191</v>
      </c>
      <c r="K4725" s="21">
        <v>2775962</v>
      </c>
      <c r="L4725" s="21">
        <v>2770683</v>
      </c>
      <c r="M4725" s="21">
        <v>2772210</v>
      </c>
      <c r="N4725" s="21"/>
      <c r="O4725" s="21">
        <v>-6736</v>
      </c>
      <c r="P4725" s="21"/>
      <c r="Q4725" s="21"/>
      <c r="R4725" s="22">
        <v>1.27</v>
      </c>
      <c r="S4725" s="22">
        <v>0.99</v>
      </c>
      <c r="T4725" s="20" t="s">
        <v>5189</v>
      </c>
      <c r="U4725" s="21">
        <v>2248</v>
      </c>
      <c r="V4725" s="21">
        <v>35188</v>
      </c>
      <c r="W4725" s="34">
        <v>40794</v>
      </c>
      <c r="X4725" s="34">
        <v>42102</v>
      </c>
      <c r="Y4725" s="109"/>
      <c r="Z4725" s="70" t="s">
        <v>4927</v>
      </c>
      <c r="AA4725" s="20" t="s">
        <v>4926</v>
      </c>
      <c r="AB4725" s="113" t="s">
        <v>5700</v>
      </c>
      <c r="AC4725" s="19"/>
      <c r="AD4725" s="22"/>
      <c r="AE4725" s="34">
        <v>41433</v>
      </c>
    </row>
    <row r="4726" spans="2:31" x14ac:dyDescent="0.2">
      <c r="B4726" s="14" t="s">
        <v>6596</v>
      </c>
      <c r="C4726" s="33" t="s">
        <v>6595</v>
      </c>
      <c r="D4726" s="16" t="s">
        <v>6585</v>
      </c>
      <c r="E4726" s="103" t="s">
        <v>26</v>
      </c>
      <c r="F4726" s="18" t="s">
        <v>26</v>
      </c>
      <c r="G4726" s="111" t="s">
        <v>590</v>
      </c>
      <c r="H4726" s="102" t="s">
        <v>323</v>
      </c>
      <c r="I4726" s="21">
        <v>4498982</v>
      </c>
      <c r="J4726" s="71">
        <v>101.354</v>
      </c>
      <c r="K4726" s="21">
        <v>4560930</v>
      </c>
      <c r="L4726" s="21">
        <v>4500000</v>
      </c>
      <c r="M4726" s="21">
        <v>4499625</v>
      </c>
      <c r="N4726" s="21"/>
      <c r="O4726" s="21">
        <v>350</v>
      </c>
      <c r="P4726" s="21"/>
      <c r="Q4726" s="21"/>
      <c r="R4726" s="22">
        <v>2.19</v>
      </c>
      <c r="S4726" s="22">
        <v>2.2080000000000002</v>
      </c>
      <c r="T4726" s="20" t="s">
        <v>5189</v>
      </c>
      <c r="U4726" s="21">
        <v>6296</v>
      </c>
      <c r="V4726" s="21">
        <v>98550</v>
      </c>
      <c r="W4726" s="34">
        <v>40569</v>
      </c>
      <c r="X4726" s="34">
        <v>42408</v>
      </c>
      <c r="Y4726" s="109"/>
      <c r="Z4726" s="70" t="s">
        <v>4927</v>
      </c>
      <c r="AA4726" s="20" t="s">
        <v>4926</v>
      </c>
      <c r="AB4726" s="113" t="s">
        <v>5700</v>
      </c>
      <c r="AC4726" s="19"/>
      <c r="AD4726" s="22"/>
      <c r="AE4726" s="34">
        <v>41737</v>
      </c>
    </row>
    <row r="4727" spans="2:31" x14ac:dyDescent="0.2">
      <c r="B4727" s="14" t="s">
        <v>6594</v>
      </c>
      <c r="C4727" s="33" t="s">
        <v>6593</v>
      </c>
      <c r="D4727" s="16" t="s">
        <v>6585</v>
      </c>
      <c r="E4727" s="103" t="s">
        <v>26</v>
      </c>
      <c r="F4727" s="18" t="s">
        <v>26</v>
      </c>
      <c r="G4727" s="111" t="s">
        <v>590</v>
      </c>
      <c r="H4727" s="102" t="s">
        <v>323</v>
      </c>
      <c r="I4727" s="21">
        <v>8999508</v>
      </c>
      <c r="J4727" s="71">
        <v>103.56699999999999</v>
      </c>
      <c r="K4727" s="21">
        <v>9321012</v>
      </c>
      <c r="L4727" s="21">
        <v>9000000</v>
      </c>
      <c r="M4727" s="21">
        <v>8999827</v>
      </c>
      <c r="N4727" s="21"/>
      <c r="O4727" s="21">
        <v>102</v>
      </c>
      <c r="P4727" s="21"/>
      <c r="Q4727" s="21"/>
      <c r="R4727" s="22">
        <v>3.19</v>
      </c>
      <c r="S4727" s="22">
        <v>3.2120000000000002</v>
      </c>
      <c r="T4727" s="20" t="s">
        <v>5189</v>
      </c>
      <c r="U4727" s="21">
        <v>18343</v>
      </c>
      <c r="V4727" s="21">
        <v>287100</v>
      </c>
      <c r="W4727" s="34">
        <v>40639</v>
      </c>
      <c r="X4727" s="34">
        <v>42655</v>
      </c>
      <c r="Y4727" s="109"/>
      <c r="Z4727" s="70" t="s">
        <v>4927</v>
      </c>
      <c r="AA4727" s="20" t="s">
        <v>4926</v>
      </c>
      <c r="AB4727" s="113" t="s">
        <v>5700</v>
      </c>
      <c r="AC4727" s="19"/>
      <c r="AD4727" s="22"/>
      <c r="AE4727" s="34">
        <v>41951</v>
      </c>
    </row>
    <row r="4728" spans="2:31" x14ac:dyDescent="0.2">
      <c r="B4728" s="14" t="s">
        <v>6592</v>
      </c>
      <c r="C4728" s="33" t="s">
        <v>6591</v>
      </c>
      <c r="D4728" s="16" t="s">
        <v>6590</v>
      </c>
      <c r="E4728" s="103" t="s">
        <v>26</v>
      </c>
      <c r="F4728" s="18" t="s">
        <v>26</v>
      </c>
      <c r="G4728" s="111" t="s">
        <v>590</v>
      </c>
      <c r="H4728" s="102" t="s">
        <v>323</v>
      </c>
      <c r="I4728" s="21">
        <v>3999484</v>
      </c>
      <c r="J4728" s="71">
        <v>100.523</v>
      </c>
      <c r="K4728" s="21">
        <v>4020924</v>
      </c>
      <c r="L4728" s="21">
        <v>4000000</v>
      </c>
      <c r="M4728" s="21">
        <v>3999823</v>
      </c>
      <c r="N4728" s="21"/>
      <c r="O4728" s="21">
        <v>211</v>
      </c>
      <c r="P4728" s="21"/>
      <c r="Q4728" s="21"/>
      <c r="R4728" s="22">
        <v>1.17</v>
      </c>
      <c r="S4728" s="22">
        <v>1.1779999999999999</v>
      </c>
      <c r="T4728" s="20" t="s">
        <v>5189</v>
      </c>
      <c r="U4728" s="21">
        <v>2990</v>
      </c>
      <c r="V4728" s="21">
        <v>46800</v>
      </c>
      <c r="W4728" s="34">
        <v>40702</v>
      </c>
      <c r="X4728" s="34">
        <v>42377</v>
      </c>
      <c r="Y4728" s="109"/>
      <c r="Z4728" s="70" t="s">
        <v>4927</v>
      </c>
      <c r="AA4728" s="20" t="s">
        <v>4926</v>
      </c>
      <c r="AB4728" s="113" t="s">
        <v>5700</v>
      </c>
      <c r="AC4728" s="19"/>
      <c r="AD4728" s="22"/>
      <c r="AE4728" s="34">
        <v>41737</v>
      </c>
    </row>
    <row r="4729" spans="2:31" x14ac:dyDescent="0.2">
      <c r="B4729" s="14" t="s">
        <v>6589</v>
      </c>
      <c r="C4729" s="33" t="s">
        <v>6588</v>
      </c>
      <c r="D4729" s="16" t="s">
        <v>6585</v>
      </c>
      <c r="E4729" s="103" t="s">
        <v>26</v>
      </c>
      <c r="F4729" s="18" t="s">
        <v>26</v>
      </c>
      <c r="G4729" s="111" t="s">
        <v>590</v>
      </c>
      <c r="H4729" s="102" t="s">
        <v>323</v>
      </c>
      <c r="I4729" s="21">
        <v>11998961</v>
      </c>
      <c r="J4729" s="71">
        <v>102.286</v>
      </c>
      <c r="K4729" s="21">
        <v>12274368</v>
      </c>
      <c r="L4729" s="21">
        <v>12000000</v>
      </c>
      <c r="M4729" s="21">
        <v>11999469</v>
      </c>
      <c r="N4729" s="21"/>
      <c r="O4729" s="21">
        <v>230</v>
      </c>
      <c r="P4729" s="21"/>
      <c r="Q4729" s="21"/>
      <c r="R4729" s="22">
        <v>2.2799999999999998</v>
      </c>
      <c r="S4729" s="22">
        <v>2.294</v>
      </c>
      <c r="T4729" s="20" t="s">
        <v>5189</v>
      </c>
      <c r="U4729" s="21">
        <v>17480</v>
      </c>
      <c r="V4729" s="21">
        <v>273600</v>
      </c>
      <c r="W4729" s="34">
        <v>40702</v>
      </c>
      <c r="X4729" s="34">
        <v>42529</v>
      </c>
      <c r="Y4729" s="109"/>
      <c r="Z4729" s="70" t="s">
        <v>4927</v>
      </c>
      <c r="AA4729" s="20" t="s">
        <v>4926</v>
      </c>
      <c r="AB4729" s="113" t="s">
        <v>5700</v>
      </c>
      <c r="AC4729" s="19"/>
      <c r="AD4729" s="22"/>
      <c r="AE4729" s="34">
        <v>41920</v>
      </c>
    </row>
    <row r="4730" spans="2:31" x14ac:dyDescent="0.2">
      <c r="B4730" s="14" t="s">
        <v>6587</v>
      </c>
      <c r="C4730" s="33" t="s">
        <v>6586</v>
      </c>
      <c r="D4730" s="16" t="s">
        <v>6585</v>
      </c>
      <c r="E4730" s="103" t="s">
        <v>26</v>
      </c>
      <c r="F4730" s="18" t="s">
        <v>26</v>
      </c>
      <c r="G4730" s="111" t="s">
        <v>590</v>
      </c>
      <c r="H4730" s="102" t="s">
        <v>323</v>
      </c>
      <c r="I4730" s="21">
        <v>9248521</v>
      </c>
      <c r="J4730" s="71">
        <v>103.633</v>
      </c>
      <c r="K4730" s="21">
        <v>9586043</v>
      </c>
      <c r="L4730" s="21">
        <v>9250000</v>
      </c>
      <c r="M4730" s="21">
        <v>9249113</v>
      </c>
      <c r="N4730" s="21"/>
      <c r="O4730" s="21">
        <v>259</v>
      </c>
      <c r="P4730" s="21"/>
      <c r="Q4730" s="21"/>
      <c r="R4730" s="22">
        <v>2.86</v>
      </c>
      <c r="S4730" s="22">
        <v>2.88</v>
      </c>
      <c r="T4730" s="20" t="s">
        <v>5189</v>
      </c>
      <c r="U4730" s="21">
        <v>16902</v>
      </c>
      <c r="V4730" s="21">
        <v>264550</v>
      </c>
      <c r="W4730" s="34">
        <v>40702</v>
      </c>
      <c r="X4730" s="34">
        <v>42744</v>
      </c>
      <c r="Y4730" s="109"/>
      <c r="Z4730" s="70" t="s">
        <v>4927</v>
      </c>
      <c r="AA4730" s="20" t="s">
        <v>4926</v>
      </c>
      <c r="AB4730" s="113" t="s">
        <v>5700</v>
      </c>
      <c r="AC4730" s="19"/>
      <c r="AD4730" s="22"/>
      <c r="AE4730" s="34">
        <v>42559</v>
      </c>
    </row>
    <row r="4731" spans="2:31" x14ac:dyDescent="0.2">
      <c r="B4731" s="14" t="s">
        <v>6584</v>
      </c>
      <c r="C4731" s="33" t="s">
        <v>6583</v>
      </c>
      <c r="D4731" s="16" t="s">
        <v>6582</v>
      </c>
      <c r="E4731" s="103" t="s">
        <v>26</v>
      </c>
      <c r="F4731" s="18" t="s">
        <v>5793</v>
      </c>
      <c r="G4731" s="111" t="s">
        <v>590</v>
      </c>
      <c r="H4731" s="102" t="s">
        <v>323</v>
      </c>
      <c r="I4731" s="21">
        <v>17832143</v>
      </c>
      <c r="J4731" s="71">
        <v>95.981999999999999</v>
      </c>
      <c r="K4731" s="21">
        <v>18304311</v>
      </c>
      <c r="L4731" s="21">
        <v>19070567</v>
      </c>
      <c r="M4731" s="21">
        <v>18224770</v>
      </c>
      <c r="N4731" s="21"/>
      <c r="O4731" s="21">
        <v>210775</v>
      </c>
      <c r="P4731" s="21"/>
      <c r="Q4731" s="21"/>
      <c r="R4731" s="22">
        <v>0.55400000000000005</v>
      </c>
      <c r="S4731" s="22">
        <v>2.0049999999999999</v>
      </c>
      <c r="T4731" s="20" t="s">
        <v>113</v>
      </c>
      <c r="U4731" s="21">
        <v>22608</v>
      </c>
      <c r="V4731" s="21">
        <v>132190</v>
      </c>
      <c r="W4731" s="34">
        <v>40921</v>
      </c>
      <c r="X4731" s="34">
        <v>44302</v>
      </c>
      <c r="Y4731" s="109"/>
      <c r="Z4731" s="70" t="s">
        <v>4927</v>
      </c>
      <c r="AA4731" s="20" t="s">
        <v>5160</v>
      </c>
      <c r="AB4731" s="113" t="s">
        <v>5564</v>
      </c>
      <c r="AC4731" s="19"/>
      <c r="AD4731" s="22"/>
      <c r="AE4731" s="34">
        <v>43116</v>
      </c>
    </row>
    <row r="4732" spans="2:31" x14ac:dyDescent="0.2">
      <c r="B4732" s="14" t="s">
        <v>6581</v>
      </c>
      <c r="C4732" s="33" t="s">
        <v>6580</v>
      </c>
      <c r="D4732" s="16" t="s">
        <v>6579</v>
      </c>
      <c r="E4732" s="103" t="s">
        <v>26</v>
      </c>
      <c r="F4732" s="18" t="s">
        <v>5793</v>
      </c>
      <c r="G4732" s="111" t="s">
        <v>590</v>
      </c>
      <c r="H4732" s="102" t="s">
        <v>323</v>
      </c>
      <c r="I4732" s="21">
        <v>9885000</v>
      </c>
      <c r="J4732" s="71">
        <v>97.700999999999993</v>
      </c>
      <c r="K4732" s="21">
        <v>9770100</v>
      </c>
      <c r="L4732" s="21">
        <v>10000000</v>
      </c>
      <c r="M4732" s="21">
        <v>9898165</v>
      </c>
      <c r="N4732" s="21"/>
      <c r="O4732" s="21">
        <v>13165</v>
      </c>
      <c r="P4732" s="21"/>
      <c r="Q4732" s="21"/>
      <c r="R4732" s="22">
        <v>1.06</v>
      </c>
      <c r="S4732" s="22">
        <v>1.71</v>
      </c>
      <c r="T4732" s="20" t="s">
        <v>4969</v>
      </c>
      <c r="U4732" s="21">
        <v>13839</v>
      </c>
      <c r="V4732" s="21">
        <v>30271</v>
      </c>
      <c r="W4732" s="34">
        <v>41178</v>
      </c>
      <c r="X4732" s="34">
        <v>43146</v>
      </c>
      <c r="Y4732" s="109"/>
      <c r="Z4732" s="70" t="s">
        <v>4927</v>
      </c>
      <c r="AA4732" s="20" t="s">
        <v>5160</v>
      </c>
      <c r="AB4732" s="113" t="s">
        <v>5564</v>
      </c>
      <c r="AC4732" s="19"/>
      <c r="AD4732" s="22"/>
      <c r="AE4732" s="34">
        <v>41866</v>
      </c>
    </row>
    <row r="4733" spans="2:31" x14ac:dyDescent="0.2">
      <c r="B4733" s="14" t="s">
        <v>6578</v>
      </c>
      <c r="C4733" s="33" t="s">
        <v>6577</v>
      </c>
      <c r="D4733" s="16" t="s">
        <v>6576</v>
      </c>
      <c r="E4733" s="103" t="s">
        <v>26</v>
      </c>
      <c r="F4733" s="18" t="s">
        <v>5793</v>
      </c>
      <c r="G4733" s="111" t="s">
        <v>590</v>
      </c>
      <c r="H4733" s="102" t="s">
        <v>5570</v>
      </c>
      <c r="I4733" s="21">
        <v>55041160</v>
      </c>
      <c r="J4733" s="71">
        <v>117.54</v>
      </c>
      <c r="K4733" s="21">
        <v>64695380</v>
      </c>
      <c r="L4733" s="21">
        <v>55041160</v>
      </c>
      <c r="M4733" s="21">
        <v>55032656</v>
      </c>
      <c r="N4733" s="21"/>
      <c r="O4733" s="21">
        <v>-8504</v>
      </c>
      <c r="P4733" s="21"/>
      <c r="Q4733" s="21"/>
      <c r="R4733" s="22">
        <v>8.25</v>
      </c>
      <c r="S4733" s="22">
        <v>8.25</v>
      </c>
      <c r="T4733" s="20" t="s">
        <v>118</v>
      </c>
      <c r="U4733" s="21">
        <v>1715449</v>
      </c>
      <c r="V4733" s="21">
        <v>4274622</v>
      </c>
      <c r="W4733" s="34">
        <v>41136</v>
      </c>
      <c r="X4733" s="34">
        <v>49902</v>
      </c>
      <c r="Y4733" s="109"/>
      <c r="Z4733" s="70" t="s">
        <v>531</v>
      </c>
      <c r="AA4733" s="20" t="s">
        <v>26</v>
      </c>
      <c r="AB4733" s="113" t="s">
        <v>5569</v>
      </c>
      <c r="AC4733" s="19"/>
      <c r="AD4733" s="22"/>
      <c r="AE4733" s="31"/>
    </row>
    <row r="4734" spans="2:31" x14ac:dyDescent="0.2">
      <c r="B4734" s="14" t="s">
        <v>6575</v>
      </c>
      <c r="C4734" s="33" t="s">
        <v>6574</v>
      </c>
      <c r="D4734" s="16" t="s">
        <v>6571</v>
      </c>
      <c r="E4734" s="103" t="s">
        <v>26</v>
      </c>
      <c r="F4734" s="18" t="s">
        <v>5793</v>
      </c>
      <c r="G4734" s="111" t="s">
        <v>590</v>
      </c>
      <c r="H4734" s="102" t="s">
        <v>5570</v>
      </c>
      <c r="I4734" s="21">
        <v>1334990</v>
      </c>
      <c r="J4734" s="71">
        <v>100.752</v>
      </c>
      <c r="K4734" s="21">
        <v>1351517</v>
      </c>
      <c r="L4734" s="21">
        <v>1341429</v>
      </c>
      <c r="M4734" s="21">
        <v>1340778</v>
      </c>
      <c r="N4734" s="21"/>
      <c r="O4734" s="21">
        <v>485</v>
      </c>
      <c r="P4734" s="21"/>
      <c r="Q4734" s="21"/>
      <c r="R4734" s="22">
        <v>7.375</v>
      </c>
      <c r="S4734" s="22">
        <v>7.431</v>
      </c>
      <c r="T4734" s="20" t="s">
        <v>4949</v>
      </c>
      <c r="U4734" s="21">
        <v>20885</v>
      </c>
      <c r="V4734" s="21">
        <v>98930</v>
      </c>
      <c r="W4734" s="34">
        <v>35159</v>
      </c>
      <c r="X4734" s="34">
        <v>41379</v>
      </c>
      <c r="Y4734" s="109"/>
      <c r="Z4734" s="70" t="s">
        <v>531</v>
      </c>
      <c r="AA4734" s="20" t="s">
        <v>26</v>
      </c>
      <c r="AB4734" s="113" t="s">
        <v>5569</v>
      </c>
      <c r="AC4734" s="19"/>
      <c r="AD4734" s="22"/>
      <c r="AE4734" s="31"/>
    </row>
    <row r="4735" spans="2:31" x14ac:dyDescent="0.2">
      <c r="B4735" s="14" t="s">
        <v>6573</v>
      </c>
      <c r="C4735" s="33" t="s">
        <v>6572</v>
      </c>
      <c r="D4735" s="16" t="s">
        <v>6571</v>
      </c>
      <c r="E4735" s="103" t="s">
        <v>26</v>
      </c>
      <c r="F4735" s="18" t="s">
        <v>5793</v>
      </c>
      <c r="G4735" s="111" t="s">
        <v>590</v>
      </c>
      <c r="H4735" s="102" t="s">
        <v>5570</v>
      </c>
      <c r="I4735" s="21">
        <v>73046313</v>
      </c>
      <c r="J4735" s="71">
        <v>112.07</v>
      </c>
      <c r="K4735" s="21">
        <v>81863002</v>
      </c>
      <c r="L4735" s="21">
        <v>73046313</v>
      </c>
      <c r="M4735" s="21">
        <v>73033200</v>
      </c>
      <c r="N4735" s="21"/>
      <c r="O4735" s="21">
        <v>-13113</v>
      </c>
      <c r="P4735" s="21"/>
      <c r="Q4735" s="21"/>
      <c r="R4735" s="22">
        <v>7.75</v>
      </c>
      <c r="S4735" s="22">
        <v>7.75</v>
      </c>
      <c r="T4735" s="20" t="s">
        <v>4949</v>
      </c>
      <c r="U4735" s="21">
        <v>1195119</v>
      </c>
      <c r="V4735" s="21">
        <v>5348253</v>
      </c>
      <c r="W4735" s="34">
        <v>41197</v>
      </c>
      <c r="X4735" s="34">
        <v>49780</v>
      </c>
      <c r="Y4735" s="109"/>
      <c r="Z4735" s="70" t="s">
        <v>531</v>
      </c>
      <c r="AA4735" s="20" t="s">
        <v>26</v>
      </c>
      <c r="AB4735" s="113" t="s">
        <v>5569</v>
      </c>
      <c r="AC4735" s="19"/>
      <c r="AD4735" s="22"/>
      <c r="AE4735" s="31"/>
    </row>
    <row r="4736" spans="2:31" x14ac:dyDescent="0.2">
      <c r="B4736" s="14" t="s">
        <v>6570</v>
      </c>
      <c r="C4736" s="33" t="s">
        <v>6569</v>
      </c>
      <c r="D4736" s="16" t="s">
        <v>6568</v>
      </c>
      <c r="E4736" s="103" t="s">
        <v>26</v>
      </c>
      <c r="F4736" s="18" t="s">
        <v>5793</v>
      </c>
      <c r="G4736" s="111" t="s">
        <v>590</v>
      </c>
      <c r="H4736" s="102" t="s">
        <v>503</v>
      </c>
      <c r="I4736" s="21">
        <v>7539545</v>
      </c>
      <c r="J4736" s="71">
        <v>110.36</v>
      </c>
      <c r="K4736" s="21">
        <v>8409543</v>
      </c>
      <c r="L4736" s="21">
        <v>7620101</v>
      </c>
      <c r="M4736" s="21">
        <v>7605089</v>
      </c>
      <c r="N4736" s="21"/>
      <c r="O4736" s="21">
        <v>54799</v>
      </c>
      <c r="P4736" s="21"/>
      <c r="Q4736" s="21"/>
      <c r="R4736" s="22">
        <v>6.9</v>
      </c>
      <c r="S4736" s="22">
        <v>7.0209999999999999</v>
      </c>
      <c r="T4736" s="20" t="s">
        <v>4965</v>
      </c>
      <c r="U4736" s="21">
        <v>67184</v>
      </c>
      <c r="V4736" s="21">
        <v>525787</v>
      </c>
      <c r="W4736" s="34">
        <v>35404</v>
      </c>
      <c r="X4736" s="34">
        <v>42323</v>
      </c>
      <c r="Y4736" s="109"/>
      <c r="Z4736" s="70" t="s">
        <v>531</v>
      </c>
      <c r="AA4736" s="20" t="s">
        <v>26</v>
      </c>
      <c r="AB4736" s="113" t="s">
        <v>5569</v>
      </c>
      <c r="AC4736" s="19"/>
      <c r="AD4736" s="22"/>
      <c r="AE4736" s="31"/>
    </row>
    <row r="4737" spans="2:31" x14ac:dyDescent="0.2">
      <c r="B4737" s="14" t="s">
        <v>6567</v>
      </c>
      <c r="C4737" s="33" t="s">
        <v>6566</v>
      </c>
      <c r="D4737" s="16" t="s">
        <v>6565</v>
      </c>
      <c r="E4737" s="103" t="s">
        <v>26</v>
      </c>
      <c r="F4737" s="18" t="s">
        <v>5793</v>
      </c>
      <c r="G4737" s="111" t="s">
        <v>590</v>
      </c>
      <c r="H4737" s="102" t="s">
        <v>5570</v>
      </c>
      <c r="I4737" s="21">
        <v>43326717</v>
      </c>
      <c r="J4737" s="71">
        <v>102.319</v>
      </c>
      <c r="K4737" s="21">
        <v>44331463</v>
      </c>
      <c r="L4737" s="21">
        <v>43326717</v>
      </c>
      <c r="M4737" s="21">
        <v>43326717</v>
      </c>
      <c r="N4737" s="21"/>
      <c r="O4737" s="21"/>
      <c r="P4737" s="21"/>
      <c r="Q4737" s="21"/>
      <c r="R4737" s="22">
        <v>7.15</v>
      </c>
      <c r="S4737" s="22">
        <v>7.15</v>
      </c>
      <c r="T4737" s="20" t="s">
        <v>118</v>
      </c>
      <c r="U4737" s="21">
        <v>1058436</v>
      </c>
      <c r="V4737" s="21">
        <v>3097860</v>
      </c>
      <c r="W4737" s="34">
        <v>35096</v>
      </c>
      <c r="X4737" s="34">
        <v>49733</v>
      </c>
      <c r="Y4737" s="109"/>
      <c r="Z4737" s="70" t="s">
        <v>531</v>
      </c>
      <c r="AA4737" s="20" t="s">
        <v>26</v>
      </c>
      <c r="AB4737" s="113" t="s">
        <v>5569</v>
      </c>
      <c r="AC4737" s="19"/>
      <c r="AD4737" s="22"/>
      <c r="AE4737" s="19"/>
    </row>
    <row r="4738" spans="2:31" x14ac:dyDescent="0.2">
      <c r="B4738" s="14" t="s">
        <v>6564</v>
      </c>
      <c r="C4738" s="33" t="s">
        <v>6563</v>
      </c>
      <c r="D4738" s="16" t="s">
        <v>6558</v>
      </c>
      <c r="E4738" s="103" t="s">
        <v>26</v>
      </c>
      <c r="F4738" s="18" t="s">
        <v>26</v>
      </c>
      <c r="G4738" s="111" t="s">
        <v>590</v>
      </c>
      <c r="H4738" s="102" t="s">
        <v>4928</v>
      </c>
      <c r="I4738" s="21">
        <v>11620800</v>
      </c>
      <c r="J4738" s="71">
        <v>100.018</v>
      </c>
      <c r="K4738" s="21">
        <v>12107203</v>
      </c>
      <c r="L4738" s="21">
        <v>12105000</v>
      </c>
      <c r="M4738" s="21">
        <v>11998801</v>
      </c>
      <c r="N4738" s="21"/>
      <c r="O4738" s="21">
        <v>170032</v>
      </c>
      <c r="P4738" s="21"/>
      <c r="Q4738" s="21"/>
      <c r="R4738" s="22">
        <v>0.60899999999999999</v>
      </c>
      <c r="S4738" s="22">
        <v>2.0289999999999999</v>
      </c>
      <c r="T4738" s="20" t="s">
        <v>5189</v>
      </c>
      <c r="U4738" s="21">
        <v>3072</v>
      </c>
      <c r="V4738" s="21">
        <v>79498</v>
      </c>
      <c r="W4738" s="34">
        <v>40457</v>
      </c>
      <c r="X4738" s="34">
        <v>42384</v>
      </c>
      <c r="Y4738" s="109"/>
      <c r="Z4738" s="70" t="s">
        <v>4927</v>
      </c>
      <c r="AA4738" s="20" t="s">
        <v>4926</v>
      </c>
      <c r="AB4738" s="113" t="s">
        <v>6081</v>
      </c>
      <c r="AC4738" s="19"/>
      <c r="AD4738" s="22"/>
      <c r="AE4738" s="28">
        <v>41501</v>
      </c>
    </row>
    <row r="4739" spans="2:31" x14ac:dyDescent="0.2">
      <c r="B4739" s="14" t="s">
        <v>6562</v>
      </c>
      <c r="C4739" s="33" t="s">
        <v>6561</v>
      </c>
      <c r="D4739" s="16" t="s">
        <v>6558</v>
      </c>
      <c r="E4739" s="103" t="s">
        <v>26</v>
      </c>
      <c r="F4739" s="18" t="s">
        <v>26</v>
      </c>
      <c r="G4739" s="111" t="s">
        <v>590</v>
      </c>
      <c r="H4739" s="102" t="s">
        <v>323</v>
      </c>
      <c r="I4739" s="21">
        <v>15040888</v>
      </c>
      <c r="J4739" s="71">
        <v>99.784999999999997</v>
      </c>
      <c r="K4739" s="21">
        <v>15399819</v>
      </c>
      <c r="L4739" s="21">
        <v>15433000</v>
      </c>
      <c r="M4739" s="21">
        <v>15312997</v>
      </c>
      <c r="N4739" s="21"/>
      <c r="O4739" s="21">
        <v>115112</v>
      </c>
      <c r="P4739" s="21"/>
      <c r="Q4739" s="21"/>
      <c r="R4739" s="22">
        <v>0.40899999999999997</v>
      </c>
      <c r="S4739" s="22">
        <v>1.157</v>
      </c>
      <c r="T4739" s="20" t="s">
        <v>5189</v>
      </c>
      <c r="U4739" s="21">
        <v>2630</v>
      </c>
      <c r="V4739" s="21">
        <v>69802</v>
      </c>
      <c r="W4739" s="34">
        <v>40437</v>
      </c>
      <c r="X4739" s="34">
        <v>42536</v>
      </c>
      <c r="Y4739" s="109"/>
      <c r="Z4739" s="70" t="s">
        <v>4927</v>
      </c>
      <c r="AA4739" s="20" t="s">
        <v>4926</v>
      </c>
      <c r="AB4739" s="113" t="s">
        <v>6081</v>
      </c>
      <c r="AC4739" s="19"/>
      <c r="AD4739" s="22"/>
      <c r="AE4739" s="34">
        <v>41654</v>
      </c>
    </row>
    <row r="4740" spans="2:31" x14ac:dyDescent="0.2">
      <c r="B4740" s="14" t="s">
        <v>6560</v>
      </c>
      <c r="C4740" s="33" t="s">
        <v>6559</v>
      </c>
      <c r="D4740" s="16" t="s">
        <v>6558</v>
      </c>
      <c r="E4740" s="103" t="s">
        <v>26</v>
      </c>
      <c r="F4740" s="18" t="s">
        <v>26</v>
      </c>
      <c r="G4740" s="111" t="s">
        <v>590</v>
      </c>
      <c r="H4740" s="102" t="s">
        <v>323</v>
      </c>
      <c r="I4740" s="21">
        <v>4765763</v>
      </c>
      <c r="J4740" s="71">
        <v>99.682000000000002</v>
      </c>
      <c r="K4740" s="21">
        <v>4994078</v>
      </c>
      <c r="L4740" s="21">
        <v>5010000</v>
      </c>
      <c r="M4740" s="21">
        <v>4932661</v>
      </c>
      <c r="N4740" s="21"/>
      <c r="O4740" s="21">
        <v>60375</v>
      </c>
      <c r="P4740" s="21"/>
      <c r="Q4740" s="21"/>
      <c r="R4740" s="22">
        <v>0.40899999999999997</v>
      </c>
      <c r="S4740" s="22">
        <v>1.6930000000000001</v>
      </c>
      <c r="T4740" s="20" t="s">
        <v>5189</v>
      </c>
      <c r="U4740" s="21">
        <v>854</v>
      </c>
      <c r="V4740" s="21">
        <v>22660</v>
      </c>
      <c r="W4740" s="34">
        <v>40259</v>
      </c>
      <c r="X4740" s="34">
        <v>42597</v>
      </c>
      <c r="Y4740" s="109"/>
      <c r="Z4740" s="70" t="s">
        <v>4927</v>
      </c>
      <c r="AA4740" s="20" t="s">
        <v>4926</v>
      </c>
      <c r="AB4740" s="113" t="s">
        <v>6081</v>
      </c>
      <c r="AC4740" s="19"/>
      <c r="AD4740" s="22"/>
      <c r="AE4740" s="34">
        <v>41715</v>
      </c>
    </row>
    <row r="4741" spans="2:31" x14ac:dyDescent="0.2">
      <c r="B4741" s="14" t="s">
        <v>6557</v>
      </c>
      <c r="C4741" s="33" t="s">
        <v>6556</v>
      </c>
      <c r="D4741" s="16" t="s">
        <v>6555</v>
      </c>
      <c r="E4741" s="103" t="s">
        <v>26</v>
      </c>
      <c r="F4741" s="18" t="s">
        <v>26</v>
      </c>
      <c r="G4741" s="111" t="s">
        <v>590</v>
      </c>
      <c r="H4741" s="102" t="s">
        <v>323</v>
      </c>
      <c r="I4741" s="21">
        <v>25000000</v>
      </c>
      <c r="J4741" s="71">
        <v>100.173</v>
      </c>
      <c r="K4741" s="21">
        <v>25043275</v>
      </c>
      <c r="L4741" s="21">
        <v>25000000</v>
      </c>
      <c r="M4741" s="21">
        <v>25000000</v>
      </c>
      <c r="N4741" s="21"/>
      <c r="O4741" s="21"/>
      <c r="P4741" s="21"/>
      <c r="Q4741" s="21"/>
      <c r="R4741" s="22">
        <v>0.60899999999999999</v>
      </c>
      <c r="S4741" s="22">
        <v>0.60199999999999998</v>
      </c>
      <c r="T4741" s="20" t="s">
        <v>5189</v>
      </c>
      <c r="U4741" s="21">
        <v>6344</v>
      </c>
      <c r="V4741" s="21">
        <v>38013</v>
      </c>
      <c r="W4741" s="34">
        <v>41164</v>
      </c>
      <c r="X4741" s="34">
        <v>42993</v>
      </c>
      <c r="Y4741" s="109"/>
      <c r="Z4741" s="70" t="s">
        <v>4927</v>
      </c>
      <c r="AA4741" s="20" t="s">
        <v>4926</v>
      </c>
      <c r="AB4741" s="113" t="s">
        <v>5700</v>
      </c>
      <c r="AC4741" s="19"/>
      <c r="AD4741" s="22"/>
      <c r="AE4741" s="34">
        <v>42262</v>
      </c>
    </row>
    <row r="4742" spans="2:31" x14ac:dyDescent="0.2">
      <c r="B4742" s="14" t="s">
        <v>6554</v>
      </c>
      <c r="C4742" s="33" t="s">
        <v>6553</v>
      </c>
      <c r="D4742" s="16" t="s">
        <v>104</v>
      </c>
      <c r="E4742" s="103" t="s">
        <v>26</v>
      </c>
      <c r="F4742" s="18" t="s">
        <v>26</v>
      </c>
      <c r="G4742" s="111" t="s">
        <v>590</v>
      </c>
      <c r="H4742" s="102" t="s">
        <v>4412</v>
      </c>
      <c r="I4742" s="21">
        <v>8165608</v>
      </c>
      <c r="J4742" s="71">
        <v>109.67100000000001</v>
      </c>
      <c r="K4742" s="21">
        <v>8955304</v>
      </c>
      <c r="L4742" s="21">
        <v>8165608</v>
      </c>
      <c r="M4742" s="21">
        <v>8165608</v>
      </c>
      <c r="N4742" s="21"/>
      <c r="O4742" s="21"/>
      <c r="P4742" s="21"/>
      <c r="Q4742" s="21"/>
      <c r="R4742" s="22">
        <v>5.6310000000000002</v>
      </c>
      <c r="S4742" s="22">
        <v>5.6289999999999996</v>
      </c>
      <c r="T4742" s="20" t="s">
        <v>85</v>
      </c>
      <c r="U4742" s="21">
        <v>228625</v>
      </c>
      <c r="V4742" s="21">
        <v>459805</v>
      </c>
      <c r="W4742" s="34">
        <v>39226</v>
      </c>
      <c r="X4742" s="34">
        <v>42553</v>
      </c>
      <c r="Y4742" s="109"/>
      <c r="Z4742" s="70" t="s">
        <v>531</v>
      </c>
      <c r="AA4742" s="20" t="s">
        <v>26</v>
      </c>
      <c r="AB4742" s="113" t="s">
        <v>5569</v>
      </c>
      <c r="AC4742" s="19"/>
      <c r="AD4742" s="22"/>
      <c r="AE4742" s="31"/>
    </row>
    <row r="4743" spans="2:31" x14ac:dyDescent="0.2">
      <c r="B4743" s="14" t="s">
        <v>6552</v>
      </c>
      <c r="C4743" s="33" t="s">
        <v>6551</v>
      </c>
      <c r="D4743" s="16" t="s">
        <v>6550</v>
      </c>
      <c r="E4743" s="103" t="s">
        <v>26</v>
      </c>
      <c r="F4743" s="18" t="s">
        <v>26</v>
      </c>
      <c r="G4743" s="111" t="s">
        <v>590</v>
      </c>
      <c r="H4743" s="102" t="s">
        <v>323</v>
      </c>
      <c r="I4743" s="21">
        <v>19997112</v>
      </c>
      <c r="J4743" s="71">
        <v>100.336</v>
      </c>
      <c r="K4743" s="21">
        <v>20067280</v>
      </c>
      <c r="L4743" s="21">
        <v>20000000</v>
      </c>
      <c r="M4743" s="21">
        <v>19998814</v>
      </c>
      <c r="N4743" s="21"/>
      <c r="O4743" s="21">
        <v>1357</v>
      </c>
      <c r="P4743" s="21"/>
      <c r="Q4743" s="21"/>
      <c r="R4743" s="22">
        <v>0.76</v>
      </c>
      <c r="S4743" s="22">
        <v>0.76800000000000002</v>
      </c>
      <c r="T4743" s="20" t="s">
        <v>5189</v>
      </c>
      <c r="U4743" s="21">
        <v>2533</v>
      </c>
      <c r="V4743" s="21">
        <v>152000</v>
      </c>
      <c r="W4743" s="34">
        <v>40800</v>
      </c>
      <c r="X4743" s="34">
        <v>42241</v>
      </c>
      <c r="Y4743" s="109"/>
      <c r="Z4743" s="70" t="s">
        <v>4927</v>
      </c>
      <c r="AA4743" s="20" t="s">
        <v>4926</v>
      </c>
      <c r="AB4743" s="113" t="s">
        <v>5700</v>
      </c>
      <c r="AC4743" s="19"/>
      <c r="AD4743" s="22"/>
      <c r="AE4743" s="34">
        <v>41907</v>
      </c>
    </row>
    <row r="4744" spans="2:31" x14ac:dyDescent="0.2">
      <c r="B4744" s="14" t="s">
        <v>6549</v>
      </c>
      <c r="C4744" s="33" t="s">
        <v>6548</v>
      </c>
      <c r="D4744" s="16" t="s">
        <v>6547</v>
      </c>
      <c r="E4744" s="103" t="s">
        <v>26</v>
      </c>
      <c r="F4744" s="18" t="s">
        <v>26</v>
      </c>
      <c r="G4744" s="111" t="s">
        <v>590</v>
      </c>
      <c r="H4744" s="102" t="s">
        <v>323</v>
      </c>
      <c r="I4744" s="21">
        <v>9998198</v>
      </c>
      <c r="J4744" s="71">
        <v>100.648</v>
      </c>
      <c r="K4744" s="21">
        <v>10064790</v>
      </c>
      <c r="L4744" s="21">
        <v>10000000</v>
      </c>
      <c r="M4744" s="21">
        <v>9998714</v>
      </c>
      <c r="N4744" s="21"/>
      <c r="O4744" s="21">
        <v>516</v>
      </c>
      <c r="P4744" s="21"/>
      <c r="Q4744" s="21"/>
      <c r="R4744" s="22">
        <v>0.93</v>
      </c>
      <c r="S4744" s="22">
        <v>0.94</v>
      </c>
      <c r="T4744" s="20" t="s">
        <v>5189</v>
      </c>
      <c r="U4744" s="21">
        <v>2842</v>
      </c>
      <c r="V4744" s="21">
        <v>60450</v>
      </c>
      <c r="W4744" s="34">
        <v>41017</v>
      </c>
      <c r="X4744" s="34">
        <v>42268</v>
      </c>
      <c r="Y4744" s="109"/>
      <c r="Z4744" s="70" t="s">
        <v>4927</v>
      </c>
      <c r="AA4744" s="20" t="s">
        <v>4926</v>
      </c>
      <c r="AB4744" s="113" t="s">
        <v>5700</v>
      </c>
      <c r="AC4744" s="19"/>
      <c r="AD4744" s="22"/>
      <c r="AE4744" s="34">
        <v>41902</v>
      </c>
    </row>
    <row r="4745" spans="2:31" x14ac:dyDescent="0.2">
      <c r="B4745" s="14" t="s">
        <v>6546</v>
      </c>
      <c r="C4745" s="33" t="s">
        <v>6545</v>
      </c>
      <c r="D4745" s="16" t="s">
        <v>6527</v>
      </c>
      <c r="E4745" s="103" t="s">
        <v>26</v>
      </c>
      <c r="F4745" s="18" t="s">
        <v>26</v>
      </c>
      <c r="G4745" s="111" t="s">
        <v>590</v>
      </c>
      <c r="H4745" s="102" t="s">
        <v>4412</v>
      </c>
      <c r="I4745" s="21">
        <v>2881718</v>
      </c>
      <c r="J4745" s="71">
        <v>126.557</v>
      </c>
      <c r="K4745" s="21">
        <v>3647016</v>
      </c>
      <c r="L4745" s="21">
        <v>2881718</v>
      </c>
      <c r="M4745" s="21">
        <v>2881718</v>
      </c>
      <c r="N4745" s="21"/>
      <c r="O4745" s="21"/>
      <c r="P4745" s="21"/>
      <c r="Q4745" s="21"/>
      <c r="R4745" s="22">
        <v>6.55</v>
      </c>
      <c r="S4745" s="22">
        <v>6.55</v>
      </c>
      <c r="T4745" s="20" t="s">
        <v>118</v>
      </c>
      <c r="U4745" s="21">
        <v>65539</v>
      </c>
      <c r="V4745" s="21">
        <v>188753</v>
      </c>
      <c r="W4745" s="34">
        <v>39856</v>
      </c>
      <c r="X4745" s="34">
        <v>44253</v>
      </c>
      <c r="Y4745" s="109"/>
      <c r="Z4745" s="70" t="s">
        <v>531</v>
      </c>
      <c r="AA4745" s="20" t="s">
        <v>26</v>
      </c>
      <c r="AB4745" s="113" t="s">
        <v>5590</v>
      </c>
      <c r="AC4745" s="19"/>
      <c r="AD4745" s="22"/>
      <c r="AE4745" s="31"/>
    </row>
    <row r="4746" spans="2:31" x14ac:dyDescent="0.2">
      <c r="B4746" s="14" t="s">
        <v>6544</v>
      </c>
      <c r="C4746" s="33" t="s">
        <v>6543</v>
      </c>
      <c r="D4746" s="16" t="s">
        <v>6527</v>
      </c>
      <c r="E4746" s="103" t="s">
        <v>26</v>
      </c>
      <c r="F4746" s="18" t="s">
        <v>26</v>
      </c>
      <c r="G4746" s="111" t="s">
        <v>590</v>
      </c>
      <c r="H4746" s="102" t="s">
        <v>4412</v>
      </c>
      <c r="I4746" s="21">
        <v>2773488</v>
      </c>
      <c r="J4746" s="71">
        <v>126.557</v>
      </c>
      <c r="K4746" s="21">
        <v>3510043</v>
      </c>
      <c r="L4746" s="21">
        <v>2773488</v>
      </c>
      <c r="M4746" s="21">
        <v>2773488</v>
      </c>
      <c r="N4746" s="21"/>
      <c r="O4746" s="21"/>
      <c r="P4746" s="21"/>
      <c r="Q4746" s="21"/>
      <c r="R4746" s="22">
        <v>6.55</v>
      </c>
      <c r="S4746" s="22">
        <v>6.55</v>
      </c>
      <c r="T4746" s="20" t="s">
        <v>118</v>
      </c>
      <c r="U4746" s="21">
        <v>63078</v>
      </c>
      <c r="V4746" s="21">
        <v>181664</v>
      </c>
      <c r="W4746" s="34">
        <v>39856</v>
      </c>
      <c r="X4746" s="34">
        <v>44253</v>
      </c>
      <c r="Y4746" s="109"/>
      <c r="Z4746" s="70" t="s">
        <v>531</v>
      </c>
      <c r="AA4746" s="20" t="s">
        <v>26</v>
      </c>
      <c r="AB4746" s="113" t="s">
        <v>5590</v>
      </c>
      <c r="AC4746" s="19"/>
      <c r="AD4746" s="22"/>
      <c r="AE4746" s="31"/>
    </row>
    <row r="4747" spans="2:31" x14ac:dyDescent="0.2">
      <c r="B4747" s="14" t="s">
        <v>6542</v>
      </c>
      <c r="C4747" s="33" t="s">
        <v>6541</v>
      </c>
      <c r="D4747" s="16" t="s">
        <v>6527</v>
      </c>
      <c r="E4747" s="103" t="s">
        <v>26</v>
      </c>
      <c r="F4747" s="18" t="s">
        <v>26</v>
      </c>
      <c r="G4747" s="111" t="s">
        <v>590</v>
      </c>
      <c r="H4747" s="102" t="s">
        <v>4412</v>
      </c>
      <c r="I4747" s="21">
        <v>864941</v>
      </c>
      <c r="J4747" s="71">
        <v>126.557</v>
      </c>
      <c r="K4747" s="21">
        <v>1094644</v>
      </c>
      <c r="L4747" s="21">
        <v>864941</v>
      </c>
      <c r="M4747" s="21">
        <v>864941</v>
      </c>
      <c r="N4747" s="21"/>
      <c r="O4747" s="21"/>
      <c r="P4747" s="21"/>
      <c r="Q4747" s="21"/>
      <c r="R4747" s="22">
        <v>6.55</v>
      </c>
      <c r="S4747" s="22">
        <v>6.55</v>
      </c>
      <c r="T4747" s="20" t="s">
        <v>118</v>
      </c>
      <c r="U4747" s="21">
        <v>19671</v>
      </c>
      <c r="V4747" s="21">
        <v>56654</v>
      </c>
      <c r="W4747" s="34">
        <v>39856</v>
      </c>
      <c r="X4747" s="34">
        <v>44253</v>
      </c>
      <c r="Y4747" s="109"/>
      <c r="Z4747" s="70" t="s">
        <v>531</v>
      </c>
      <c r="AA4747" s="20" t="s">
        <v>26</v>
      </c>
      <c r="AB4747" s="113" t="s">
        <v>5590</v>
      </c>
      <c r="AC4747" s="19"/>
      <c r="AD4747" s="22"/>
      <c r="AE4747" s="31"/>
    </row>
    <row r="4748" spans="2:31" x14ac:dyDescent="0.2">
      <c r="B4748" s="14" t="s">
        <v>6540</v>
      </c>
      <c r="C4748" s="33" t="s">
        <v>6539</v>
      </c>
      <c r="D4748" s="16" t="s">
        <v>6527</v>
      </c>
      <c r="E4748" s="103" t="s">
        <v>26</v>
      </c>
      <c r="F4748" s="18" t="s">
        <v>26</v>
      </c>
      <c r="G4748" s="111" t="s">
        <v>590</v>
      </c>
      <c r="H4748" s="102" t="s">
        <v>4412</v>
      </c>
      <c r="I4748" s="21">
        <v>872120</v>
      </c>
      <c r="J4748" s="71">
        <v>126.557</v>
      </c>
      <c r="K4748" s="21">
        <v>1103729</v>
      </c>
      <c r="L4748" s="21">
        <v>872120</v>
      </c>
      <c r="M4748" s="21">
        <v>872120</v>
      </c>
      <c r="N4748" s="21"/>
      <c r="O4748" s="21"/>
      <c r="P4748" s="21"/>
      <c r="Q4748" s="21"/>
      <c r="R4748" s="22">
        <v>6.55</v>
      </c>
      <c r="S4748" s="22">
        <v>6.55</v>
      </c>
      <c r="T4748" s="20" t="s">
        <v>118</v>
      </c>
      <c r="U4748" s="21">
        <v>19835</v>
      </c>
      <c r="V4748" s="21">
        <v>57124</v>
      </c>
      <c r="W4748" s="34">
        <v>39856</v>
      </c>
      <c r="X4748" s="34">
        <v>44253</v>
      </c>
      <c r="Y4748" s="109"/>
      <c r="Z4748" s="70" t="s">
        <v>531</v>
      </c>
      <c r="AA4748" s="20" t="s">
        <v>26</v>
      </c>
      <c r="AB4748" s="113" t="s">
        <v>5590</v>
      </c>
      <c r="AC4748" s="19"/>
      <c r="AD4748" s="22"/>
      <c r="AE4748" s="31"/>
    </row>
    <row r="4749" spans="2:31" x14ac:dyDescent="0.2">
      <c r="B4749" s="14" t="s">
        <v>6538</v>
      </c>
      <c r="C4749" s="33" t="s">
        <v>6537</v>
      </c>
      <c r="D4749" s="16" t="s">
        <v>6527</v>
      </c>
      <c r="E4749" s="103" t="s">
        <v>26</v>
      </c>
      <c r="F4749" s="18" t="s">
        <v>26</v>
      </c>
      <c r="G4749" s="111" t="s">
        <v>590</v>
      </c>
      <c r="H4749" s="102" t="s">
        <v>4412</v>
      </c>
      <c r="I4749" s="21">
        <v>361959</v>
      </c>
      <c r="J4749" s="71">
        <v>126.557</v>
      </c>
      <c r="K4749" s="21">
        <v>458085</v>
      </c>
      <c r="L4749" s="21">
        <v>361959</v>
      </c>
      <c r="M4749" s="21">
        <v>361959</v>
      </c>
      <c r="N4749" s="21"/>
      <c r="O4749" s="21"/>
      <c r="P4749" s="21"/>
      <c r="Q4749" s="21"/>
      <c r="R4749" s="22">
        <v>6.55</v>
      </c>
      <c r="S4749" s="22">
        <v>6.55</v>
      </c>
      <c r="T4749" s="20" t="s">
        <v>118</v>
      </c>
      <c r="U4749" s="21">
        <v>8232</v>
      </c>
      <c r="V4749" s="21">
        <v>23708</v>
      </c>
      <c r="W4749" s="34">
        <v>39856</v>
      </c>
      <c r="X4749" s="34">
        <v>44253</v>
      </c>
      <c r="Y4749" s="109"/>
      <c r="Z4749" s="70" t="s">
        <v>531</v>
      </c>
      <c r="AA4749" s="20" t="s">
        <v>26</v>
      </c>
      <c r="AB4749" s="113" t="s">
        <v>5590</v>
      </c>
      <c r="AC4749" s="19"/>
      <c r="AD4749" s="22"/>
      <c r="AE4749" s="31"/>
    </row>
    <row r="4750" spans="2:31" x14ac:dyDescent="0.2">
      <c r="B4750" s="14" t="s">
        <v>6536</v>
      </c>
      <c r="C4750" s="33" t="s">
        <v>6535</v>
      </c>
      <c r="D4750" s="16" t="s">
        <v>6527</v>
      </c>
      <c r="E4750" s="103" t="s">
        <v>26</v>
      </c>
      <c r="F4750" s="18" t="s">
        <v>26</v>
      </c>
      <c r="G4750" s="111" t="s">
        <v>590</v>
      </c>
      <c r="H4750" s="102" t="s">
        <v>4412</v>
      </c>
      <c r="I4750" s="21">
        <v>10400000</v>
      </c>
      <c r="J4750" s="71">
        <v>115.539</v>
      </c>
      <c r="K4750" s="21">
        <v>12016056</v>
      </c>
      <c r="L4750" s="21">
        <v>10400000</v>
      </c>
      <c r="M4750" s="21">
        <v>10400000</v>
      </c>
      <c r="N4750" s="21"/>
      <c r="O4750" s="21"/>
      <c r="P4750" s="21"/>
      <c r="Q4750" s="21"/>
      <c r="R4750" s="22">
        <v>4.83</v>
      </c>
      <c r="S4750" s="22">
        <v>4.83</v>
      </c>
      <c r="T4750" s="20" t="s">
        <v>4949</v>
      </c>
      <c r="U4750" s="21">
        <v>106045</v>
      </c>
      <c r="V4750" s="21">
        <v>502320</v>
      </c>
      <c r="W4750" s="34">
        <v>40072</v>
      </c>
      <c r="X4750" s="34">
        <v>45580</v>
      </c>
      <c r="Y4750" s="109"/>
      <c r="Z4750" s="70" t="s">
        <v>531</v>
      </c>
      <c r="AA4750" s="20" t="s">
        <v>26</v>
      </c>
      <c r="AB4750" s="113" t="s">
        <v>5590</v>
      </c>
      <c r="AC4750" s="19"/>
      <c r="AD4750" s="22"/>
      <c r="AE4750" s="31"/>
    </row>
    <row r="4751" spans="2:31" x14ac:dyDescent="0.2">
      <c r="B4751" s="14" t="s">
        <v>6534</v>
      </c>
      <c r="C4751" s="33" t="s">
        <v>6533</v>
      </c>
      <c r="D4751" s="16" t="s">
        <v>6527</v>
      </c>
      <c r="E4751" s="103" t="s">
        <v>26</v>
      </c>
      <c r="F4751" s="18" t="s">
        <v>26</v>
      </c>
      <c r="G4751" s="111" t="s">
        <v>590</v>
      </c>
      <c r="H4751" s="102" t="s">
        <v>4412</v>
      </c>
      <c r="I4751" s="21">
        <v>1701262</v>
      </c>
      <c r="J4751" s="71">
        <v>109.14400000000001</v>
      </c>
      <c r="K4751" s="21">
        <v>1856825</v>
      </c>
      <c r="L4751" s="21">
        <v>1701262</v>
      </c>
      <c r="M4751" s="21">
        <v>1701262</v>
      </c>
      <c r="N4751" s="21"/>
      <c r="O4751" s="21"/>
      <c r="P4751" s="21"/>
      <c r="Q4751" s="21"/>
      <c r="R4751" s="22">
        <v>3.93</v>
      </c>
      <c r="S4751" s="22">
        <v>3.93</v>
      </c>
      <c r="T4751" s="20" t="s">
        <v>118</v>
      </c>
      <c r="U4751" s="21">
        <v>23772</v>
      </c>
      <c r="V4751" s="21">
        <v>66860</v>
      </c>
      <c r="W4751" s="34">
        <v>40585</v>
      </c>
      <c r="X4751" s="34">
        <v>46076</v>
      </c>
      <c r="Y4751" s="109"/>
      <c r="Z4751" s="70" t="s">
        <v>531</v>
      </c>
      <c r="AA4751" s="20" t="s">
        <v>26</v>
      </c>
      <c r="AB4751" s="113" t="s">
        <v>5590</v>
      </c>
      <c r="AC4751" s="19"/>
      <c r="AD4751" s="22"/>
      <c r="AE4751" s="31"/>
    </row>
    <row r="4752" spans="2:31" x14ac:dyDescent="0.2">
      <c r="B4752" s="14" t="s">
        <v>6532</v>
      </c>
      <c r="C4752" s="33" t="s">
        <v>6531</v>
      </c>
      <c r="D4752" s="16" t="s">
        <v>6530</v>
      </c>
      <c r="E4752" s="103" t="s">
        <v>26</v>
      </c>
      <c r="F4752" s="18" t="s">
        <v>26</v>
      </c>
      <c r="G4752" s="111" t="s">
        <v>590</v>
      </c>
      <c r="H4752" s="102" t="s">
        <v>4412</v>
      </c>
      <c r="I4752" s="21">
        <v>800594</v>
      </c>
      <c r="J4752" s="71">
        <v>109.14400000000001</v>
      </c>
      <c r="K4752" s="21">
        <v>873800</v>
      </c>
      <c r="L4752" s="21">
        <v>800594</v>
      </c>
      <c r="M4752" s="21">
        <v>800594</v>
      </c>
      <c r="N4752" s="21"/>
      <c r="O4752" s="21"/>
      <c r="P4752" s="21"/>
      <c r="Q4752" s="21"/>
      <c r="R4752" s="22">
        <v>3.93</v>
      </c>
      <c r="S4752" s="22">
        <v>3.93</v>
      </c>
      <c r="T4752" s="20" t="s">
        <v>118</v>
      </c>
      <c r="U4752" s="21">
        <v>11187</v>
      </c>
      <c r="V4752" s="21">
        <v>31463</v>
      </c>
      <c r="W4752" s="34">
        <v>40585</v>
      </c>
      <c r="X4752" s="34">
        <v>46076</v>
      </c>
      <c r="Y4752" s="109"/>
      <c r="Z4752" s="70" t="s">
        <v>531</v>
      </c>
      <c r="AA4752" s="20" t="s">
        <v>26</v>
      </c>
      <c r="AB4752" s="113" t="s">
        <v>5590</v>
      </c>
      <c r="AC4752" s="19"/>
      <c r="AD4752" s="22"/>
      <c r="AE4752" s="31"/>
    </row>
    <row r="4753" spans="2:31" x14ac:dyDescent="0.2">
      <c r="B4753" s="14" t="s">
        <v>6529</v>
      </c>
      <c r="C4753" s="33" t="s">
        <v>6528</v>
      </c>
      <c r="D4753" s="16" t="s">
        <v>6527</v>
      </c>
      <c r="E4753" s="103" t="s">
        <v>26</v>
      </c>
      <c r="F4753" s="18" t="s">
        <v>26</v>
      </c>
      <c r="G4753" s="111" t="s">
        <v>590</v>
      </c>
      <c r="H4753" s="102" t="s">
        <v>4412</v>
      </c>
      <c r="I4753" s="21">
        <v>3252413</v>
      </c>
      <c r="J4753" s="71">
        <v>109.408</v>
      </c>
      <c r="K4753" s="21">
        <v>3558400</v>
      </c>
      <c r="L4753" s="21">
        <v>3252413</v>
      </c>
      <c r="M4753" s="21">
        <v>3252413</v>
      </c>
      <c r="N4753" s="21"/>
      <c r="O4753" s="21"/>
      <c r="P4753" s="21"/>
      <c r="Q4753" s="21"/>
      <c r="R4753" s="22">
        <v>3.93</v>
      </c>
      <c r="S4753" s="22">
        <v>3.93</v>
      </c>
      <c r="T4753" s="20" t="s">
        <v>4965</v>
      </c>
      <c r="U4753" s="21">
        <v>19883</v>
      </c>
      <c r="V4753" s="21">
        <v>127820</v>
      </c>
      <c r="W4753" s="34">
        <v>40585</v>
      </c>
      <c r="X4753" s="34">
        <v>46147</v>
      </c>
      <c r="Y4753" s="109"/>
      <c r="Z4753" s="70" t="s">
        <v>531</v>
      </c>
      <c r="AA4753" s="20" t="s">
        <v>26</v>
      </c>
      <c r="AB4753" s="113" t="s">
        <v>5590</v>
      </c>
      <c r="AC4753" s="19"/>
      <c r="AD4753" s="22"/>
      <c r="AE4753" s="31"/>
    </row>
    <row r="4754" spans="2:31" x14ac:dyDescent="0.2">
      <c r="B4754" s="14" t="s">
        <v>6526</v>
      </c>
      <c r="C4754" s="33" t="s">
        <v>6525</v>
      </c>
      <c r="D4754" s="16" t="s">
        <v>6524</v>
      </c>
      <c r="E4754" s="103" t="s">
        <v>26</v>
      </c>
      <c r="F4754" s="18" t="s">
        <v>26</v>
      </c>
      <c r="G4754" s="111" t="s">
        <v>590</v>
      </c>
      <c r="H4754" s="102" t="s">
        <v>323</v>
      </c>
      <c r="I4754" s="21">
        <v>14994834</v>
      </c>
      <c r="J4754" s="71">
        <v>101.465</v>
      </c>
      <c r="K4754" s="21">
        <v>15219675</v>
      </c>
      <c r="L4754" s="21">
        <v>15000000</v>
      </c>
      <c r="M4754" s="21">
        <v>14995643</v>
      </c>
      <c r="N4754" s="21"/>
      <c r="O4754" s="21">
        <v>809</v>
      </c>
      <c r="P4754" s="21"/>
      <c r="Q4754" s="21"/>
      <c r="R4754" s="22">
        <v>2.09</v>
      </c>
      <c r="S4754" s="22">
        <v>2.1080000000000001</v>
      </c>
      <c r="T4754" s="20" t="s">
        <v>5189</v>
      </c>
      <c r="U4754" s="21">
        <v>13933</v>
      </c>
      <c r="V4754" s="21">
        <v>206388</v>
      </c>
      <c r="W4754" s="34">
        <v>41010</v>
      </c>
      <c r="X4754" s="34">
        <v>42933</v>
      </c>
      <c r="Y4754" s="109"/>
      <c r="Z4754" s="70" t="s">
        <v>4927</v>
      </c>
      <c r="AA4754" s="20" t="s">
        <v>4926</v>
      </c>
      <c r="AB4754" s="113" t="s">
        <v>5700</v>
      </c>
      <c r="AC4754" s="19"/>
      <c r="AD4754" s="22"/>
      <c r="AE4754" s="34">
        <v>42597</v>
      </c>
    </row>
    <row r="4755" spans="2:31" x14ac:dyDescent="0.2">
      <c r="B4755" s="14" t="s">
        <v>6523</v>
      </c>
      <c r="C4755" s="33" t="s">
        <v>6522</v>
      </c>
      <c r="D4755" s="16" t="s">
        <v>6521</v>
      </c>
      <c r="E4755" s="103" t="s">
        <v>26</v>
      </c>
      <c r="F4755" s="18" t="s">
        <v>5793</v>
      </c>
      <c r="G4755" s="111" t="s">
        <v>590</v>
      </c>
      <c r="H4755" s="102" t="s">
        <v>323</v>
      </c>
      <c r="I4755" s="21">
        <v>29577309</v>
      </c>
      <c r="J4755" s="71">
        <v>96.316999999999993</v>
      </c>
      <c r="K4755" s="21">
        <v>30003612</v>
      </c>
      <c r="L4755" s="21">
        <v>31150900</v>
      </c>
      <c r="M4755" s="21">
        <v>29894009</v>
      </c>
      <c r="N4755" s="21"/>
      <c r="O4755" s="21">
        <v>316700</v>
      </c>
      <c r="P4755" s="21"/>
      <c r="Q4755" s="21"/>
      <c r="R4755" s="22">
        <v>0.55800000000000005</v>
      </c>
      <c r="S4755" s="22">
        <v>2.226</v>
      </c>
      <c r="T4755" s="20" t="s">
        <v>4940</v>
      </c>
      <c r="U4755" s="21">
        <v>7243</v>
      </c>
      <c r="V4755" s="21">
        <v>154756</v>
      </c>
      <c r="W4755" s="34">
        <v>41169</v>
      </c>
      <c r="X4755" s="34">
        <v>44272</v>
      </c>
      <c r="Y4755" s="109"/>
      <c r="Z4755" s="70" t="s">
        <v>4927</v>
      </c>
      <c r="AA4755" s="20" t="s">
        <v>5160</v>
      </c>
      <c r="AB4755" s="113" t="s">
        <v>5564</v>
      </c>
      <c r="AC4755" s="19"/>
      <c r="AD4755" s="22"/>
      <c r="AE4755" s="34">
        <v>42723</v>
      </c>
    </row>
    <row r="4756" spans="2:31" x14ac:dyDescent="0.2">
      <c r="B4756" s="14" t="s">
        <v>6520</v>
      </c>
      <c r="C4756" s="33" t="s">
        <v>6519</v>
      </c>
      <c r="D4756" s="16" t="s">
        <v>6518</v>
      </c>
      <c r="E4756" s="103" t="s">
        <v>26</v>
      </c>
      <c r="F4756" s="18" t="s">
        <v>26</v>
      </c>
      <c r="G4756" s="111" t="s">
        <v>590</v>
      </c>
      <c r="H4756" s="102" t="s">
        <v>4928</v>
      </c>
      <c r="I4756" s="21">
        <v>18499956</v>
      </c>
      <c r="J4756" s="71">
        <v>104.2</v>
      </c>
      <c r="K4756" s="21">
        <v>19276954</v>
      </c>
      <c r="L4756" s="21">
        <v>18499956</v>
      </c>
      <c r="M4756" s="21">
        <v>18499956</v>
      </c>
      <c r="N4756" s="21"/>
      <c r="O4756" s="21"/>
      <c r="P4756" s="21"/>
      <c r="Q4756" s="21"/>
      <c r="R4756" s="22">
        <v>6.85</v>
      </c>
      <c r="S4756" s="22">
        <v>6.8490000000000002</v>
      </c>
      <c r="T4756" s="20" t="s">
        <v>89</v>
      </c>
      <c r="U4756" s="21">
        <v>105604</v>
      </c>
      <c r="V4756" s="21">
        <v>1267247</v>
      </c>
      <c r="W4756" s="34">
        <v>39273</v>
      </c>
      <c r="X4756" s="34">
        <v>49096</v>
      </c>
      <c r="Y4756" s="109"/>
      <c r="Z4756" s="70" t="s">
        <v>4927</v>
      </c>
      <c r="AA4756" s="20" t="s">
        <v>4926</v>
      </c>
      <c r="AB4756" s="113" t="s">
        <v>5590</v>
      </c>
      <c r="AC4756" s="19"/>
      <c r="AD4756" s="22"/>
      <c r="AE4756" s="19"/>
    </row>
    <row r="4757" spans="2:31" x14ac:dyDescent="0.2">
      <c r="B4757" s="14" t="s">
        <v>6517</v>
      </c>
      <c r="C4757" s="33" t="s">
        <v>6516</v>
      </c>
      <c r="D4757" s="16" t="s">
        <v>6509</v>
      </c>
      <c r="E4757" s="103" t="s">
        <v>26</v>
      </c>
      <c r="F4757" s="18" t="s">
        <v>26</v>
      </c>
      <c r="G4757" s="111" t="s">
        <v>590</v>
      </c>
      <c r="H4757" s="102" t="s">
        <v>323</v>
      </c>
      <c r="I4757" s="21">
        <v>8729154</v>
      </c>
      <c r="J4757" s="71">
        <v>117.20099999999999</v>
      </c>
      <c r="K4757" s="21">
        <v>10230656</v>
      </c>
      <c r="L4757" s="21">
        <v>8729154</v>
      </c>
      <c r="M4757" s="21">
        <v>8729154</v>
      </c>
      <c r="N4757" s="21"/>
      <c r="O4757" s="21"/>
      <c r="P4757" s="21"/>
      <c r="Q4757" s="21"/>
      <c r="R4757" s="22">
        <v>7.9080000000000004</v>
      </c>
      <c r="S4757" s="22">
        <v>7.9059999999999997</v>
      </c>
      <c r="T4757" s="20" t="s">
        <v>85</v>
      </c>
      <c r="U4757" s="21">
        <v>318306</v>
      </c>
      <c r="V4757" s="21">
        <v>690301</v>
      </c>
      <c r="W4757" s="34">
        <v>36788</v>
      </c>
      <c r="X4757" s="34">
        <v>43845</v>
      </c>
      <c r="Y4757" s="109"/>
      <c r="Z4757" s="70" t="s">
        <v>4927</v>
      </c>
      <c r="AA4757" s="20" t="s">
        <v>5160</v>
      </c>
      <c r="AB4757" s="113" t="s">
        <v>5569</v>
      </c>
      <c r="AC4757" s="19"/>
      <c r="AD4757" s="22"/>
      <c r="AE4757" s="19"/>
    </row>
    <row r="4758" spans="2:31" x14ac:dyDescent="0.2">
      <c r="B4758" s="14" t="s">
        <v>6515</v>
      </c>
      <c r="C4758" s="33" t="s">
        <v>6514</v>
      </c>
      <c r="D4758" s="16" t="s">
        <v>6509</v>
      </c>
      <c r="E4758" s="103" t="s">
        <v>26</v>
      </c>
      <c r="F4758" s="18" t="s">
        <v>26</v>
      </c>
      <c r="G4758" s="111" t="s">
        <v>590</v>
      </c>
      <c r="H4758" s="102" t="s">
        <v>323</v>
      </c>
      <c r="I4758" s="21">
        <v>9069532</v>
      </c>
      <c r="J4758" s="71">
        <v>120.551</v>
      </c>
      <c r="K4758" s="21">
        <v>10933411</v>
      </c>
      <c r="L4758" s="21">
        <v>9069532</v>
      </c>
      <c r="M4758" s="21">
        <v>9069532</v>
      </c>
      <c r="N4758" s="21"/>
      <c r="O4758" s="21"/>
      <c r="P4758" s="21"/>
      <c r="Q4758" s="21"/>
      <c r="R4758" s="22">
        <v>6.7270000000000003</v>
      </c>
      <c r="S4758" s="22">
        <v>6.726</v>
      </c>
      <c r="T4758" s="20" t="s">
        <v>85</v>
      </c>
      <c r="U4758" s="21">
        <v>281327</v>
      </c>
      <c r="V4758" s="21">
        <v>610107</v>
      </c>
      <c r="W4758" s="34">
        <v>37064</v>
      </c>
      <c r="X4758" s="34">
        <v>44757</v>
      </c>
      <c r="Y4758" s="109"/>
      <c r="Z4758" s="70" t="s">
        <v>531</v>
      </c>
      <c r="AA4758" s="20" t="s">
        <v>26</v>
      </c>
      <c r="AB4758" s="113" t="s">
        <v>5569</v>
      </c>
      <c r="AC4758" s="19"/>
      <c r="AD4758" s="22"/>
      <c r="AE4758" s="19"/>
    </row>
    <row r="4759" spans="2:31" x14ac:dyDescent="0.2">
      <c r="B4759" s="14" t="s">
        <v>6513</v>
      </c>
      <c r="C4759" s="33" t="s">
        <v>6512</v>
      </c>
      <c r="D4759" s="16" t="s">
        <v>6509</v>
      </c>
      <c r="E4759" s="103" t="s">
        <v>26</v>
      </c>
      <c r="F4759" s="18" t="s">
        <v>26</v>
      </c>
      <c r="G4759" s="111" t="s">
        <v>590</v>
      </c>
      <c r="H4759" s="102" t="s">
        <v>323</v>
      </c>
      <c r="I4759" s="21">
        <v>9542838</v>
      </c>
      <c r="J4759" s="71">
        <v>115.173</v>
      </c>
      <c r="K4759" s="21">
        <v>10990772</v>
      </c>
      <c r="L4759" s="21">
        <v>9542838</v>
      </c>
      <c r="M4759" s="21">
        <v>9542838</v>
      </c>
      <c r="N4759" s="21"/>
      <c r="O4759" s="21"/>
      <c r="P4759" s="21"/>
      <c r="Q4759" s="21"/>
      <c r="R4759" s="22">
        <v>6.4619999999999997</v>
      </c>
      <c r="S4759" s="22">
        <v>6.4610000000000003</v>
      </c>
      <c r="T4759" s="20" t="s">
        <v>85</v>
      </c>
      <c r="U4759" s="21">
        <v>284348</v>
      </c>
      <c r="V4759" s="21">
        <v>616869</v>
      </c>
      <c r="W4759" s="34">
        <v>37154</v>
      </c>
      <c r="X4759" s="34">
        <v>44211</v>
      </c>
      <c r="Y4759" s="109"/>
      <c r="Z4759" s="70" t="s">
        <v>4927</v>
      </c>
      <c r="AA4759" s="20" t="s">
        <v>5160</v>
      </c>
      <c r="AB4759" s="113" t="s">
        <v>5569</v>
      </c>
      <c r="AC4759" s="19"/>
      <c r="AD4759" s="22"/>
      <c r="AE4759" s="19"/>
    </row>
    <row r="4760" spans="2:31" x14ac:dyDescent="0.2">
      <c r="B4760" s="14" t="s">
        <v>6511</v>
      </c>
      <c r="C4760" s="33" t="s">
        <v>6510</v>
      </c>
      <c r="D4760" s="16" t="s">
        <v>6509</v>
      </c>
      <c r="E4760" s="103" t="s">
        <v>26</v>
      </c>
      <c r="F4760" s="18" t="s">
        <v>26</v>
      </c>
      <c r="G4760" s="111" t="s">
        <v>590</v>
      </c>
      <c r="H4760" s="102" t="s">
        <v>323</v>
      </c>
      <c r="I4760" s="21">
        <v>3416943</v>
      </c>
      <c r="J4760" s="71">
        <v>110.386</v>
      </c>
      <c r="K4760" s="21">
        <v>3771830</v>
      </c>
      <c r="L4760" s="21">
        <v>3416943</v>
      </c>
      <c r="M4760" s="21">
        <v>3416943</v>
      </c>
      <c r="N4760" s="21"/>
      <c r="O4760" s="21"/>
      <c r="P4760" s="21"/>
      <c r="Q4760" s="21"/>
      <c r="R4760" s="22">
        <v>5.9429999999999996</v>
      </c>
      <c r="S4760" s="22">
        <v>5.9429999999999996</v>
      </c>
      <c r="T4760" s="20" t="s">
        <v>85</v>
      </c>
      <c r="U4760" s="21">
        <v>93637</v>
      </c>
      <c r="V4760" s="21">
        <v>203069</v>
      </c>
      <c r="W4760" s="34">
        <v>37427</v>
      </c>
      <c r="X4760" s="34">
        <v>44576</v>
      </c>
      <c r="Y4760" s="109"/>
      <c r="Z4760" s="70" t="s">
        <v>4927</v>
      </c>
      <c r="AA4760" s="20" t="s">
        <v>4926</v>
      </c>
      <c r="AB4760" s="113" t="s">
        <v>5569</v>
      </c>
      <c r="AC4760" s="19"/>
      <c r="AD4760" s="22"/>
      <c r="AE4760" s="19"/>
    </row>
    <row r="4761" spans="2:31" x14ac:dyDescent="0.2">
      <c r="B4761" s="14" t="s">
        <v>6508</v>
      </c>
      <c r="C4761" s="33" t="s">
        <v>6507</v>
      </c>
      <c r="D4761" s="16" t="s">
        <v>6506</v>
      </c>
      <c r="E4761" s="103" t="s">
        <v>26</v>
      </c>
      <c r="F4761" s="18" t="s">
        <v>26</v>
      </c>
      <c r="G4761" s="111" t="s">
        <v>590</v>
      </c>
      <c r="H4761" s="102" t="s">
        <v>5570</v>
      </c>
      <c r="I4761" s="21">
        <v>15000000</v>
      </c>
      <c r="J4761" s="71">
        <v>97.1</v>
      </c>
      <c r="K4761" s="21">
        <v>14565000</v>
      </c>
      <c r="L4761" s="21">
        <v>15000000</v>
      </c>
      <c r="M4761" s="21">
        <v>15000000</v>
      </c>
      <c r="N4761" s="21"/>
      <c r="O4761" s="21"/>
      <c r="P4761" s="21"/>
      <c r="Q4761" s="21"/>
      <c r="R4761" s="22">
        <v>1.4510000000000001</v>
      </c>
      <c r="S4761" s="22">
        <v>3.3140000000000001</v>
      </c>
      <c r="T4761" s="20" t="s">
        <v>113</v>
      </c>
      <c r="U4761" s="21">
        <v>50794</v>
      </c>
      <c r="V4761" s="21">
        <v>241184</v>
      </c>
      <c r="W4761" s="34">
        <v>38107</v>
      </c>
      <c r="X4761" s="34">
        <v>41827</v>
      </c>
      <c r="Y4761" s="109"/>
      <c r="Z4761" s="70" t="s">
        <v>321</v>
      </c>
      <c r="AA4761" s="20" t="s">
        <v>6037</v>
      </c>
      <c r="AB4761" s="113" t="s">
        <v>5564</v>
      </c>
      <c r="AC4761" s="19"/>
      <c r="AD4761" s="22"/>
      <c r="AE4761" s="19"/>
    </row>
    <row r="4762" spans="2:31" x14ac:dyDescent="0.2">
      <c r="B4762" s="14" t="s">
        <v>6505</v>
      </c>
      <c r="C4762" s="33" t="s">
        <v>6504</v>
      </c>
      <c r="D4762" s="16" t="s">
        <v>6503</v>
      </c>
      <c r="E4762" s="103" t="s">
        <v>26</v>
      </c>
      <c r="F4762" s="18" t="s">
        <v>26</v>
      </c>
      <c r="G4762" s="111" t="s">
        <v>590</v>
      </c>
      <c r="H4762" s="102" t="s">
        <v>323</v>
      </c>
      <c r="I4762" s="21">
        <v>9999147</v>
      </c>
      <c r="J4762" s="71">
        <v>100.27200000000001</v>
      </c>
      <c r="K4762" s="21">
        <v>10027220</v>
      </c>
      <c r="L4762" s="21">
        <v>10000000</v>
      </c>
      <c r="M4762" s="21">
        <v>10006487</v>
      </c>
      <c r="N4762" s="21"/>
      <c r="O4762" s="21">
        <v>7340</v>
      </c>
      <c r="P4762" s="21"/>
      <c r="Q4762" s="21"/>
      <c r="R4762" s="22">
        <v>1.1000000000000001</v>
      </c>
      <c r="S4762" s="22">
        <v>1.21</v>
      </c>
      <c r="T4762" s="20" t="s">
        <v>5189</v>
      </c>
      <c r="U4762" s="21">
        <v>3361</v>
      </c>
      <c r="V4762" s="21">
        <v>72111</v>
      </c>
      <c r="W4762" s="34">
        <v>41018</v>
      </c>
      <c r="X4762" s="34">
        <v>42604</v>
      </c>
      <c r="Y4762" s="109"/>
      <c r="Z4762" s="70" t="s">
        <v>4927</v>
      </c>
      <c r="AA4762" s="20" t="s">
        <v>4926</v>
      </c>
      <c r="AB4762" s="113" t="s">
        <v>5754</v>
      </c>
      <c r="AC4762" s="19"/>
      <c r="AD4762" s="22"/>
      <c r="AE4762" s="28">
        <v>41963</v>
      </c>
    </row>
    <row r="4763" spans="2:31" x14ac:dyDescent="0.2">
      <c r="B4763" s="14" t="s">
        <v>6502</v>
      </c>
      <c r="C4763" s="33" t="s">
        <v>6501</v>
      </c>
      <c r="D4763" s="16" t="s">
        <v>6500</v>
      </c>
      <c r="E4763" s="103" t="s">
        <v>26</v>
      </c>
      <c r="F4763" s="18" t="s">
        <v>26</v>
      </c>
      <c r="G4763" s="111" t="s">
        <v>590</v>
      </c>
      <c r="H4763" s="102" t="s">
        <v>323</v>
      </c>
      <c r="I4763" s="21">
        <v>3999996</v>
      </c>
      <c r="J4763" s="71">
        <v>100.55</v>
      </c>
      <c r="K4763" s="21">
        <v>4021996</v>
      </c>
      <c r="L4763" s="21">
        <v>4000000</v>
      </c>
      <c r="M4763" s="21">
        <v>3999996</v>
      </c>
      <c r="N4763" s="21"/>
      <c r="O4763" s="21"/>
      <c r="P4763" s="21"/>
      <c r="Q4763" s="21"/>
      <c r="R4763" s="22">
        <v>1.69</v>
      </c>
      <c r="S4763" s="22">
        <v>1.696</v>
      </c>
      <c r="T4763" s="20" t="s">
        <v>5189</v>
      </c>
      <c r="U4763" s="21">
        <v>2066</v>
      </c>
      <c r="V4763" s="21">
        <v>44316</v>
      </c>
      <c r="W4763" s="34">
        <v>41018</v>
      </c>
      <c r="X4763" s="34">
        <v>42604</v>
      </c>
      <c r="Y4763" s="109"/>
      <c r="Z4763" s="70" t="s">
        <v>4927</v>
      </c>
      <c r="AA4763" s="20" t="s">
        <v>4926</v>
      </c>
      <c r="AB4763" s="113" t="s">
        <v>5754</v>
      </c>
      <c r="AC4763" s="19"/>
      <c r="AD4763" s="22"/>
      <c r="AE4763" s="28">
        <v>42055</v>
      </c>
    </row>
    <row r="4764" spans="2:31" x14ac:dyDescent="0.2">
      <c r="B4764" s="14" t="s">
        <v>6499</v>
      </c>
      <c r="C4764" s="33" t="s">
        <v>6498</v>
      </c>
      <c r="D4764" s="16" t="s">
        <v>6486</v>
      </c>
      <c r="E4764" s="103" t="s">
        <v>26</v>
      </c>
      <c r="F4764" s="18" t="s">
        <v>26</v>
      </c>
      <c r="G4764" s="111" t="s">
        <v>590</v>
      </c>
      <c r="H4764" s="102" t="s">
        <v>323</v>
      </c>
      <c r="I4764" s="21">
        <v>2399782</v>
      </c>
      <c r="J4764" s="71">
        <v>101.05200000000001</v>
      </c>
      <c r="K4764" s="21">
        <v>2425246</v>
      </c>
      <c r="L4764" s="21">
        <v>2400000</v>
      </c>
      <c r="M4764" s="21">
        <v>2399828</v>
      </c>
      <c r="N4764" s="21"/>
      <c r="O4764" s="21">
        <v>46</v>
      </c>
      <c r="P4764" s="21"/>
      <c r="Q4764" s="21"/>
      <c r="R4764" s="22">
        <v>1.78</v>
      </c>
      <c r="S4764" s="22">
        <v>1.788</v>
      </c>
      <c r="T4764" s="20" t="s">
        <v>5189</v>
      </c>
      <c r="U4764" s="21">
        <v>1899</v>
      </c>
      <c r="V4764" s="21">
        <v>20767</v>
      </c>
      <c r="W4764" s="34">
        <v>41072</v>
      </c>
      <c r="X4764" s="34">
        <v>43997</v>
      </c>
      <c r="Y4764" s="109"/>
      <c r="Z4764" s="70" t="s">
        <v>4927</v>
      </c>
      <c r="AA4764" s="20" t="s">
        <v>4926</v>
      </c>
      <c r="AB4764" s="113" t="s">
        <v>5754</v>
      </c>
      <c r="AC4764" s="19"/>
      <c r="AD4764" s="22"/>
      <c r="AE4764" s="28">
        <v>43115</v>
      </c>
    </row>
    <row r="4765" spans="2:31" x14ac:dyDescent="0.2">
      <c r="B4765" s="14" t="s">
        <v>6497</v>
      </c>
      <c r="C4765" s="33" t="s">
        <v>6496</v>
      </c>
      <c r="D4765" s="16" t="s">
        <v>6489</v>
      </c>
      <c r="E4765" s="103" t="s">
        <v>26</v>
      </c>
      <c r="F4765" s="18" t="s">
        <v>26</v>
      </c>
      <c r="G4765" s="111" t="s">
        <v>590</v>
      </c>
      <c r="H4765" s="102" t="s">
        <v>323</v>
      </c>
      <c r="I4765" s="21">
        <v>11067925</v>
      </c>
      <c r="J4765" s="71">
        <v>101.023</v>
      </c>
      <c r="K4765" s="21">
        <v>11184699</v>
      </c>
      <c r="L4765" s="21">
        <v>11071449</v>
      </c>
      <c r="M4765" s="21">
        <v>11070049</v>
      </c>
      <c r="N4765" s="21"/>
      <c r="O4765" s="21">
        <v>603</v>
      </c>
      <c r="P4765" s="21"/>
      <c r="Q4765" s="21"/>
      <c r="R4765" s="22">
        <v>2.4900000000000002</v>
      </c>
      <c r="S4765" s="22">
        <v>2.512</v>
      </c>
      <c r="T4765" s="20" t="s">
        <v>5189</v>
      </c>
      <c r="U4765" s="21">
        <v>12252</v>
      </c>
      <c r="V4765" s="21">
        <v>275679</v>
      </c>
      <c r="W4765" s="34">
        <v>40256</v>
      </c>
      <c r="X4765" s="34">
        <v>42384</v>
      </c>
      <c r="Y4765" s="109"/>
      <c r="Z4765" s="70" t="s">
        <v>4927</v>
      </c>
      <c r="AA4765" s="20" t="s">
        <v>4926</v>
      </c>
      <c r="AB4765" s="113" t="s">
        <v>5754</v>
      </c>
      <c r="AC4765" s="19"/>
      <c r="AD4765" s="22"/>
      <c r="AE4765" s="34">
        <v>42262</v>
      </c>
    </row>
    <row r="4766" spans="2:31" x14ac:dyDescent="0.2">
      <c r="B4766" s="14" t="s">
        <v>6495</v>
      </c>
      <c r="C4766" s="33" t="s">
        <v>6494</v>
      </c>
      <c r="D4766" s="16" t="s">
        <v>6486</v>
      </c>
      <c r="E4766" s="103" t="s">
        <v>26</v>
      </c>
      <c r="F4766" s="18" t="s">
        <v>26</v>
      </c>
      <c r="G4766" s="111" t="s">
        <v>590</v>
      </c>
      <c r="H4766" s="102" t="s">
        <v>323</v>
      </c>
      <c r="I4766" s="21">
        <v>4998954</v>
      </c>
      <c r="J4766" s="71">
        <v>102.339</v>
      </c>
      <c r="K4766" s="21">
        <v>5116955</v>
      </c>
      <c r="L4766" s="21">
        <v>5000000</v>
      </c>
      <c r="M4766" s="21">
        <v>4999544</v>
      </c>
      <c r="N4766" s="21"/>
      <c r="O4766" s="21">
        <v>131</v>
      </c>
      <c r="P4766" s="21"/>
      <c r="Q4766" s="21"/>
      <c r="R4766" s="22">
        <v>4.04</v>
      </c>
      <c r="S4766" s="22">
        <v>4.077</v>
      </c>
      <c r="T4766" s="20" t="s">
        <v>5189</v>
      </c>
      <c r="U4766" s="21">
        <v>8978</v>
      </c>
      <c r="V4766" s="21">
        <v>202000</v>
      </c>
      <c r="W4766" s="34">
        <v>40256</v>
      </c>
      <c r="X4766" s="34">
        <v>42628</v>
      </c>
      <c r="Y4766" s="109"/>
      <c r="Z4766" s="70" t="s">
        <v>4927</v>
      </c>
      <c r="AA4766" s="20" t="s">
        <v>4926</v>
      </c>
      <c r="AB4766" s="113" t="s">
        <v>5754</v>
      </c>
      <c r="AC4766" s="19"/>
      <c r="AD4766" s="22"/>
      <c r="AE4766" s="19"/>
    </row>
    <row r="4767" spans="2:31" x14ac:dyDescent="0.2">
      <c r="B4767" s="14" t="s">
        <v>6493</v>
      </c>
      <c r="C4767" s="33" t="s">
        <v>6492</v>
      </c>
      <c r="D4767" s="16" t="s">
        <v>6486</v>
      </c>
      <c r="E4767" s="103" t="s">
        <v>26</v>
      </c>
      <c r="F4767" s="18" t="s">
        <v>26</v>
      </c>
      <c r="G4767" s="111" t="s">
        <v>590</v>
      </c>
      <c r="H4767" s="102" t="s">
        <v>323</v>
      </c>
      <c r="I4767" s="21">
        <v>4998271</v>
      </c>
      <c r="J4767" s="71">
        <v>101.47799999999999</v>
      </c>
      <c r="K4767" s="21">
        <v>5073900</v>
      </c>
      <c r="L4767" s="21">
        <v>5000000</v>
      </c>
      <c r="M4767" s="21">
        <v>4998693</v>
      </c>
      <c r="N4767" s="21"/>
      <c r="O4767" s="21">
        <v>333</v>
      </c>
      <c r="P4767" s="21"/>
      <c r="Q4767" s="21"/>
      <c r="R4767" s="22">
        <v>2.46</v>
      </c>
      <c r="S4767" s="22">
        <v>2.4809999999999999</v>
      </c>
      <c r="T4767" s="20" t="s">
        <v>5189</v>
      </c>
      <c r="U4767" s="21">
        <v>5467</v>
      </c>
      <c r="V4767" s="21">
        <v>123342</v>
      </c>
      <c r="W4767" s="34">
        <v>40884</v>
      </c>
      <c r="X4767" s="34">
        <v>43235</v>
      </c>
      <c r="Y4767" s="109"/>
      <c r="Z4767" s="70" t="s">
        <v>4927</v>
      </c>
      <c r="AA4767" s="20" t="s">
        <v>4926</v>
      </c>
      <c r="AB4767" s="113" t="s">
        <v>5754</v>
      </c>
      <c r="AC4767" s="19"/>
      <c r="AD4767" s="22"/>
      <c r="AE4767" s="28">
        <v>42566</v>
      </c>
    </row>
    <row r="4768" spans="2:31" x14ac:dyDescent="0.2">
      <c r="B4768" s="14" t="s">
        <v>6491</v>
      </c>
      <c r="C4768" s="33" t="s">
        <v>6490</v>
      </c>
      <c r="D4768" s="16" t="s">
        <v>6489</v>
      </c>
      <c r="E4768" s="103" t="s">
        <v>26</v>
      </c>
      <c r="F4768" s="18" t="s">
        <v>26</v>
      </c>
      <c r="G4768" s="111" t="s">
        <v>590</v>
      </c>
      <c r="H4768" s="102" t="s">
        <v>323</v>
      </c>
      <c r="I4768" s="21">
        <v>14996630</v>
      </c>
      <c r="J4768" s="71">
        <v>102.742</v>
      </c>
      <c r="K4768" s="21">
        <v>15411315</v>
      </c>
      <c r="L4768" s="21">
        <v>15000000</v>
      </c>
      <c r="M4768" s="21">
        <v>14998101</v>
      </c>
      <c r="N4768" s="21"/>
      <c r="O4768" s="21">
        <v>825</v>
      </c>
      <c r="P4768" s="21"/>
      <c r="Q4768" s="21"/>
      <c r="R4768" s="22">
        <v>2.04</v>
      </c>
      <c r="S4768" s="22">
        <v>2.0550000000000002</v>
      </c>
      <c r="T4768" s="20" t="s">
        <v>5189</v>
      </c>
      <c r="U4768" s="21">
        <v>13600</v>
      </c>
      <c r="V4768" s="21">
        <v>306000</v>
      </c>
      <c r="W4768" s="34">
        <v>40667</v>
      </c>
      <c r="X4768" s="34">
        <v>42660</v>
      </c>
      <c r="Y4768" s="109"/>
      <c r="Z4768" s="70" t="s">
        <v>4927</v>
      </c>
      <c r="AA4768" s="20" t="s">
        <v>4926</v>
      </c>
      <c r="AB4768" s="113" t="s">
        <v>5754</v>
      </c>
      <c r="AC4768" s="19"/>
      <c r="AD4768" s="22"/>
      <c r="AE4768" s="34">
        <v>42323</v>
      </c>
    </row>
    <row r="4769" spans="2:31" x14ac:dyDescent="0.2">
      <c r="B4769" s="14" t="s">
        <v>6488</v>
      </c>
      <c r="C4769" s="33" t="s">
        <v>6487</v>
      </c>
      <c r="D4769" s="16" t="s">
        <v>6486</v>
      </c>
      <c r="E4769" s="103" t="s">
        <v>26</v>
      </c>
      <c r="F4769" s="18" t="s">
        <v>26</v>
      </c>
      <c r="G4769" s="111" t="s">
        <v>590</v>
      </c>
      <c r="H4769" s="102" t="s">
        <v>323</v>
      </c>
      <c r="I4769" s="21">
        <v>999751</v>
      </c>
      <c r="J4769" s="71">
        <v>100.04900000000001</v>
      </c>
      <c r="K4769" s="21">
        <v>1000486</v>
      </c>
      <c r="L4769" s="21">
        <v>1000000</v>
      </c>
      <c r="M4769" s="21">
        <v>999763</v>
      </c>
      <c r="N4769" s="21"/>
      <c r="O4769" s="21">
        <v>11</v>
      </c>
      <c r="P4769" s="21"/>
      <c r="Q4769" s="21"/>
      <c r="R4769" s="22">
        <v>1.3</v>
      </c>
      <c r="S4769" s="22">
        <v>1.3080000000000001</v>
      </c>
      <c r="T4769" s="20" t="s">
        <v>5189</v>
      </c>
      <c r="U4769" s="21">
        <v>578</v>
      </c>
      <c r="V4769" s="21">
        <v>2853</v>
      </c>
      <c r="W4769" s="34">
        <v>41171</v>
      </c>
      <c r="X4769" s="34">
        <v>43906</v>
      </c>
      <c r="Y4769" s="109"/>
      <c r="Z4769" s="70" t="s">
        <v>4927</v>
      </c>
      <c r="AA4769" s="20" t="s">
        <v>4926</v>
      </c>
      <c r="AB4769" s="113" t="s">
        <v>5754</v>
      </c>
      <c r="AC4769" s="19"/>
      <c r="AD4769" s="22"/>
      <c r="AE4769" s="34">
        <v>43723</v>
      </c>
    </row>
    <row r="4770" spans="2:31" x14ac:dyDescent="0.2">
      <c r="B4770" s="14" t="s">
        <v>6485</v>
      </c>
      <c r="C4770" s="33" t="s">
        <v>6484</v>
      </c>
      <c r="D4770" s="16" t="s">
        <v>6477</v>
      </c>
      <c r="E4770" s="103" t="s">
        <v>26</v>
      </c>
      <c r="F4770" s="18" t="s">
        <v>26</v>
      </c>
      <c r="G4770" s="111" t="s">
        <v>590</v>
      </c>
      <c r="H4770" s="102" t="s">
        <v>4928</v>
      </c>
      <c r="I4770" s="21">
        <v>7195942</v>
      </c>
      <c r="J4770" s="71">
        <v>100</v>
      </c>
      <c r="K4770" s="21">
        <v>7195942</v>
      </c>
      <c r="L4770" s="21">
        <v>7195942</v>
      </c>
      <c r="M4770" s="21">
        <v>7195942</v>
      </c>
      <c r="N4770" s="21"/>
      <c r="O4770" s="21"/>
      <c r="P4770" s="21"/>
      <c r="Q4770" s="21"/>
      <c r="R4770" s="22">
        <v>6.117</v>
      </c>
      <c r="S4770" s="22">
        <v>6.1950000000000003</v>
      </c>
      <c r="T4770" s="20" t="s">
        <v>5189</v>
      </c>
      <c r="U4770" s="21">
        <v>25677</v>
      </c>
      <c r="V4770" s="21">
        <v>440175</v>
      </c>
      <c r="W4770" s="34">
        <v>37593</v>
      </c>
      <c r="X4770" s="34">
        <v>41284</v>
      </c>
      <c r="Y4770" s="109"/>
      <c r="Z4770" s="70" t="s">
        <v>4927</v>
      </c>
      <c r="AA4770" s="20" t="s">
        <v>4926</v>
      </c>
      <c r="AB4770" s="113" t="s">
        <v>5569</v>
      </c>
      <c r="AC4770" s="19"/>
      <c r="AD4770" s="22"/>
      <c r="AE4770" s="31"/>
    </row>
    <row r="4771" spans="2:31" x14ac:dyDescent="0.2">
      <c r="B4771" s="14" t="s">
        <v>6483</v>
      </c>
      <c r="C4771" s="33" t="s">
        <v>6482</v>
      </c>
      <c r="D4771" s="16" t="s">
        <v>6477</v>
      </c>
      <c r="E4771" s="103" t="s">
        <v>26</v>
      </c>
      <c r="F4771" s="18" t="s">
        <v>26</v>
      </c>
      <c r="G4771" s="111" t="s">
        <v>590</v>
      </c>
      <c r="H4771" s="102" t="s">
        <v>4928</v>
      </c>
      <c r="I4771" s="21">
        <v>2898544</v>
      </c>
      <c r="J4771" s="71">
        <v>113.188</v>
      </c>
      <c r="K4771" s="21">
        <v>3280804</v>
      </c>
      <c r="L4771" s="21">
        <v>2898544</v>
      </c>
      <c r="M4771" s="21">
        <v>2898544</v>
      </c>
      <c r="N4771" s="21"/>
      <c r="O4771" s="21"/>
      <c r="P4771" s="21"/>
      <c r="Q4771" s="21"/>
      <c r="R4771" s="22">
        <v>6.2039999999999997</v>
      </c>
      <c r="S4771" s="22">
        <v>6.2850000000000001</v>
      </c>
      <c r="T4771" s="20" t="s">
        <v>5189</v>
      </c>
      <c r="U4771" s="21">
        <v>10490</v>
      </c>
      <c r="V4771" s="21">
        <v>179826</v>
      </c>
      <c r="W4771" s="34">
        <v>37867</v>
      </c>
      <c r="X4771" s="34">
        <v>45940</v>
      </c>
      <c r="Y4771" s="109"/>
      <c r="Z4771" s="70" t="s">
        <v>4927</v>
      </c>
      <c r="AA4771" s="20" t="s">
        <v>5160</v>
      </c>
      <c r="AB4771" s="113" t="s">
        <v>5569</v>
      </c>
      <c r="AC4771" s="19"/>
      <c r="AD4771" s="22"/>
      <c r="AE4771" s="31"/>
    </row>
    <row r="4772" spans="2:31" x14ac:dyDescent="0.2">
      <c r="B4772" s="14" t="s">
        <v>6481</v>
      </c>
      <c r="C4772" s="33" t="s">
        <v>6480</v>
      </c>
      <c r="D4772" s="16" t="s">
        <v>6477</v>
      </c>
      <c r="E4772" s="103" t="s">
        <v>26</v>
      </c>
      <c r="F4772" s="18" t="s">
        <v>26</v>
      </c>
      <c r="G4772" s="111" t="s">
        <v>590</v>
      </c>
      <c r="H4772" s="102" t="s">
        <v>4928</v>
      </c>
      <c r="I4772" s="21">
        <v>7297682</v>
      </c>
      <c r="J4772" s="71">
        <v>114</v>
      </c>
      <c r="K4772" s="21">
        <v>8319358</v>
      </c>
      <c r="L4772" s="21">
        <v>7297682</v>
      </c>
      <c r="M4772" s="21">
        <v>7297682</v>
      </c>
      <c r="N4772" s="21"/>
      <c r="O4772" s="21"/>
      <c r="P4772" s="21"/>
      <c r="Q4772" s="21"/>
      <c r="R4772" s="22">
        <v>5.7889999999999997</v>
      </c>
      <c r="S4772" s="22">
        <v>5.859</v>
      </c>
      <c r="T4772" s="20" t="s">
        <v>5189</v>
      </c>
      <c r="U4772" s="21">
        <v>24644</v>
      </c>
      <c r="V4772" s="21">
        <v>422463</v>
      </c>
      <c r="W4772" s="34">
        <v>37963</v>
      </c>
      <c r="X4772" s="34">
        <v>46032</v>
      </c>
      <c r="Y4772" s="109"/>
      <c r="Z4772" s="70" t="s">
        <v>4927</v>
      </c>
      <c r="AA4772" s="20" t="s">
        <v>4926</v>
      </c>
      <c r="AB4772" s="113" t="s">
        <v>5569</v>
      </c>
      <c r="AC4772" s="19"/>
      <c r="AD4772" s="22"/>
      <c r="AE4772" s="31"/>
    </row>
    <row r="4773" spans="2:31" x14ac:dyDescent="0.2">
      <c r="B4773" s="14" t="s">
        <v>6479</v>
      </c>
      <c r="C4773" s="33" t="s">
        <v>6478</v>
      </c>
      <c r="D4773" s="16" t="s">
        <v>6477</v>
      </c>
      <c r="E4773" s="103" t="s">
        <v>5057</v>
      </c>
      <c r="F4773" s="18" t="s">
        <v>26</v>
      </c>
      <c r="G4773" s="111" t="s">
        <v>590</v>
      </c>
      <c r="H4773" s="102" t="s">
        <v>4928</v>
      </c>
      <c r="I4773" s="21">
        <v>14687026</v>
      </c>
      <c r="J4773" s="71">
        <v>131.4</v>
      </c>
      <c r="K4773" s="21">
        <v>19298752</v>
      </c>
      <c r="L4773" s="21">
        <v>14687026</v>
      </c>
      <c r="M4773" s="21">
        <v>14687026</v>
      </c>
      <c r="N4773" s="21"/>
      <c r="O4773" s="21"/>
      <c r="P4773" s="21"/>
      <c r="Q4773" s="21"/>
      <c r="R4773" s="22">
        <v>5.9260000000000002</v>
      </c>
      <c r="S4773" s="22">
        <v>6</v>
      </c>
      <c r="T4773" s="20" t="s">
        <v>5189</v>
      </c>
      <c r="U4773" s="21">
        <v>50771</v>
      </c>
      <c r="V4773" s="21">
        <v>843759</v>
      </c>
      <c r="W4773" s="34">
        <v>40884</v>
      </c>
      <c r="X4773" s="34">
        <v>48954</v>
      </c>
      <c r="Y4773" s="109"/>
      <c r="Z4773" s="70" t="s">
        <v>5188</v>
      </c>
      <c r="AA4773" s="20" t="s">
        <v>26</v>
      </c>
      <c r="AB4773" s="113" t="s">
        <v>5569</v>
      </c>
      <c r="AC4773" s="19"/>
      <c r="AD4773" s="22"/>
      <c r="AE4773" s="31"/>
    </row>
    <row r="4774" spans="2:31" x14ac:dyDescent="0.2">
      <c r="B4774" s="14" t="s">
        <v>6476</v>
      </c>
      <c r="C4774" s="33" t="s">
        <v>6475</v>
      </c>
      <c r="D4774" s="16" t="s">
        <v>6470</v>
      </c>
      <c r="E4774" s="103" t="s">
        <v>26</v>
      </c>
      <c r="F4774" s="18" t="s">
        <v>26</v>
      </c>
      <c r="G4774" s="111" t="s">
        <v>590</v>
      </c>
      <c r="H4774" s="102" t="s">
        <v>323</v>
      </c>
      <c r="I4774" s="21">
        <v>1999180</v>
      </c>
      <c r="J4774" s="71">
        <v>104.196</v>
      </c>
      <c r="K4774" s="21">
        <v>2083920</v>
      </c>
      <c r="L4774" s="21">
        <v>2000000</v>
      </c>
      <c r="M4774" s="21">
        <v>1999543</v>
      </c>
      <c r="N4774" s="21"/>
      <c r="O4774" s="21">
        <v>175</v>
      </c>
      <c r="P4774" s="21"/>
      <c r="Q4774" s="21"/>
      <c r="R4774" s="22">
        <v>2.29</v>
      </c>
      <c r="S4774" s="22">
        <v>2.31</v>
      </c>
      <c r="T4774" s="20" t="s">
        <v>5189</v>
      </c>
      <c r="U4774" s="21">
        <v>2036</v>
      </c>
      <c r="V4774" s="21">
        <v>45800</v>
      </c>
      <c r="W4774" s="34">
        <v>40435</v>
      </c>
      <c r="X4774" s="34">
        <v>43360</v>
      </c>
      <c r="Y4774" s="109"/>
      <c r="Z4774" s="70" t="s">
        <v>4927</v>
      </c>
      <c r="AA4774" s="20" t="s">
        <v>4926</v>
      </c>
      <c r="AB4774" s="113" t="s">
        <v>6081</v>
      </c>
      <c r="AC4774" s="19"/>
      <c r="AD4774" s="22"/>
      <c r="AE4774" s="34">
        <v>42262</v>
      </c>
    </row>
    <row r="4775" spans="2:31" x14ac:dyDescent="0.2">
      <c r="B4775" s="14" t="s">
        <v>6474</v>
      </c>
      <c r="C4775" s="33" t="s">
        <v>6473</v>
      </c>
      <c r="D4775" s="16" t="s">
        <v>6470</v>
      </c>
      <c r="E4775" s="103" t="s">
        <v>5057</v>
      </c>
      <c r="F4775" s="18" t="s">
        <v>26</v>
      </c>
      <c r="G4775" s="111" t="s">
        <v>590</v>
      </c>
      <c r="H4775" s="102" t="s">
        <v>323</v>
      </c>
      <c r="I4775" s="21">
        <v>13497436</v>
      </c>
      <c r="J4775" s="71">
        <v>105.169</v>
      </c>
      <c r="K4775" s="21">
        <v>14197788</v>
      </c>
      <c r="L4775" s="21">
        <v>13500000</v>
      </c>
      <c r="M4775" s="21">
        <v>13498182</v>
      </c>
      <c r="N4775" s="21"/>
      <c r="O4775" s="21">
        <v>528</v>
      </c>
      <c r="P4775" s="21"/>
      <c r="Q4775" s="21"/>
      <c r="R4775" s="22">
        <v>2.39</v>
      </c>
      <c r="S4775" s="22">
        <v>2.4060000000000001</v>
      </c>
      <c r="T4775" s="20" t="s">
        <v>5189</v>
      </c>
      <c r="U4775" s="21">
        <v>14340</v>
      </c>
      <c r="V4775" s="21">
        <v>322650</v>
      </c>
      <c r="W4775" s="34">
        <v>40716</v>
      </c>
      <c r="X4775" s="34">
        <v>43633</v>
      </c>
      <c r="Y4775" s="109"/>
      <c r="Z4775" s="70" t="s">
        <v>4927</v>
      </c>
      <c r="AA4775" s="20" t="s">
        <v>4926</v>
      </c>
      <c r="AB4775" s="113" t="s">
        <v>6081</v>
      </c>
      <c r="AC4775" s="19"/>
      <c r="AD4775" s="22"/>
      <c r="AE4775" s="34">
        <v>42536</v>
      </c>
    </row>
    <row r="4776" spans="2:31" x14ac:dyDescent="0.2">
      <c r="B4776" s="14" t="s">
        <v>6472</v>
      </c>
      <c r="C4776" s="33" t="s">
        <v>4492</v>
      </c>
      <c r="D4776" s="16" t="s">
        <v>6470</v>
      </c>
      <c r="E4776" s="103" t="s">
        <v>26</v>
      </c>
      <c r="F4776" s="18" t="s">
        <v>26</v>
      </c>
      <c r="G4776" s="111" t="s">
        <v>590</v>
      </c>
      <c r="H4776" s="102" t="s">
        <v>323</v>
      </c>
      <c r="I4776" s="21">
        <v>9996486</v>
      </c>
      <c r="J4776" s="71">
        <v>102.52200000000001</v>
      </c>
      <c r="K4776" s="21">
        <v>10252230</v>
      </c>
      <c r="L4776" s="21">
        <v>10000000</v>
      </c>
      <c r="M4776" s="21">
        <v>9994006</v>
      </c>
      <c r="N4776" s="21"/>
      <c r="O4776" s="21">
        <v>-2480</v>
      </c>
      <c r="P4776" s="21"/>
      <c r="Q4776" s="21"/>
      <c r="R4776" s="22">
        <v>1.63</v>
      </c>
      <c r="S4776" s="22">
        <v>1.651</v>
      </c>
      <c r="T4776" s="20" t="s">
        <v>5189</v>
      </c>
      <c r="U4776" s="21">
        <v>7244</v>
      </c>
      <c r="V4776" s="21">
        <v>125872</v>
      </c>
      <c r="W4776" s="34">
        <v>40968</v>
      </c>
      <c r="X4776" s="34">
        <v>43879</v>
      </c>
      <c r="Y4776" s="109"/>
      <c r="Z4776" s="70" t="s">
        <v>4927</v>
      </c>
      <c r="AA4776" s="20" t="s">
        <v>4926</v>
      </c>
      <c r="AB4776" s="113" t="s">
        <v>6081</v>
      </c>
      <c r="AC4776" s="19"/>
      <c r="AD4776" s="22"/>
      <c r="AE4776" s="28">
        <v>42781</v>
      </c>
    </row>
    <row r="4777" spans="2:31" x14ac:dyDescent="0.2">
      <c r="B4777" s="14" t="s">
        <v>6471</v>
      </c>
      <c r="C4777" s="33" t="s">
        <v>4441</v>
      </c>
      <c r="D4777" s="16" t="s">
        <v>6470</v>
      </c>
      <c r="E4777" s="103" t="s">
        <v>26</v>
      </c>
      <c r="F4777" s="18" t="s">
        <v>26</v>
      </c>
      <c r="G4777" s="111" t="s">
        <v>590</v>
      </c>
      <c r="H4777" s="102" t="s">
        <v>323</v>
      </c>
      <c r="I4777" s="21">
        <v>8996305</v>
      </c>
      <c r="J4777" s="71">
        <v>101.289</v>
      </c>
      <c r="K4777" s="21">
        <v>9115983</v>
      </c>
      <c r="L4777" s="21">
        <v>9000000</v>
      </c>
      <c r="M4777" s="21">
        <v>8990806</v>
      </c>
      <c r="N4777" s="21"/>
      <c r="O4777" s="21">
        <v>-5499</v>
      </c>
      <c r="P4777" s="21"/>
      <c r="Q4777" s="21"/>
      <c r="R4777" s="22">
        <v>1.45</v>
      </c>
      <c r="S4777" s="22">
        <v>1.478</v>
      </c>
      <c r="T4777" s="20" t="s">
        <v>5189</v>
      </c>
      <c r="U4777" s="21">
        <v>5800</v>
      </c>
      <c r="V4777" s="21">
        <v>61263</v>
      </c>
      <c r="W4777" s="34">
        <v>41080</v>
      </c>
      <c r="X4777" s="34">
        <v>43997</v>
      </c>
      <c r="Y4777" s="109"/>
      <c r="Z4777" s="70" t="s">
        <v>4927</v>
      </c>
      <c r="AA4777" s="20" t="s">
        <v>4926</v>
      </c>
      <c r="AB4777" s="113" t="s">
        <v>6081</v>
      </c>
      <c r="AC4777" s="19"/>
      <c r="AD4777" s="22"/>
      <c r="AE4777" s="28">
        <v>42901</v>
      </c>
    </row>
    <row r="4778" spans="2:31" x14ac:dyDescent="0.2">
      <c r="B4778" s="14" t="s">
        <v>6469</v>
      </c>
      <c r="C4778" s="33" t="s">
        <v>6468</v>
      </c>
      <c r="D4778" s="16" t="s">
        <v>6463</v>
      </c>
      <c r="E4778" s="103" t="s">
        <v>5057</v>
      </c>
      <c r="F4778" s="18" t="s">
        <v>26</v>
      </c>
      <c r="G4778" s="111" t="s">
        <v>590</v>
      </c>
      <c r="H4778" s="102" t="s">
        <v>323</v>
      </c>
      <c r="I4778" s="21">
        <v>3984369</v>
      </c>
      <c r="J4778" s="71">
        <v>108.428</v>
      </c>
      <c r="K4778" s="21">
        <v>4337100</v>
      </c>
      <c r="L4778" s="21">
        <v>4000000</v>
      </c>
      <c r="M4778" s="21">
        <v>3996124</v>
      </c>
      <c r="N4778" s="21"/>
      <c r="O4778" s="21">
        <v>1687</v>
      </c>
      <c r="P4778" s="21"/>
      <c r="Q4778" s="21"/>
      <c r="R4778" s="22">
        <v>4.9000000000000004</v>
      </c>
      <c r="S4778" s="22">
        <v>4.9989999999999997</v>
      </c>
      <c r="T4778" s="20" t="s">
        <v>5189</v>
      </c>
      <c r="U4778" s="21">
        <v>8711</v>
      </c>
      <c r="V4778" s="21">
        <v>196000</v>
      </c>
      <c r="W4778" s="34">
        <v>38407</v>
      </c>
      <c r="X4778" s="34">
        <v>43084</v>
      </c>
      <c r="Y4778" s="109"/>
      <c r="Z4778" s="70" t="s">
        <v>4927</v>
      </c>
      <c r="AA4778" s="20" t="s">
        <v>4926</v>
      </c>
      <c r="AB4778" s="113" t="s">
        <v>6081</v>
      </c>
      <c r="AC4778" s="19"/>
      <c r="AD4778" s="22"/>
      <c r="AE4778" s="28">
        <v>42050</v>
      </c>
    </row>
    <row r="4779" spans="2:31" x14ac:dyDescent="0.2">
      <c r="B4779" s="14" t="s">
        <v>6467</v>
      </c>
      <c r="C4779" s="33" t="s">
        <v>6466</v>
      </c>
      <c r="D4779" s="16" t="s">
        <v>6460</v>
      </c>
      <c r="E4779" s="103" t="s">
        <v>5057</v>
      </c>
      <c r="F4779" s="18" t="s">
        <v>26</v>
      </c>
      <c r="G4779" s="111" t="s">
        <v>590</v>
      </c>
      <c r="H4779" s="102" t="s">
        <v>323</v>
      </c>
      <c r="I4779" s="21">
        <v>17116863</v>
      </c>
      <c r="J4779" s="71">
        <v>99.998000000000005</v>
      </c>
      <c r="K4779" s="21">
        <v>18429613</v>
      </c>
      <c r="L4779" s="21">
        <v>18430000</v>
      </c>
      <c r="M4779" s="21">
        <v>18353126</v>
      </c>
      <c r="N4779" s="21"/>
      <c r="O4779" s="21">
        <v>372240</v>
      </c>
      <c r="P4779" s="21"/>
      <c r="Q4779" s="21"/>
      <c r="R4779" s="22">
        <v>0.26900000000000002</v>
      </c>
      <c r="S4779" s="22">
        <v>2.35</v>
      </c>
      <c r="T4779" s="20" t="s">
        <v>5189</v>
      </c>
      <c r="U4779" s="21">
        <v>2066</v>
      </c>
      <c r="V4779" s="21">
        <v>56982</v>
      </c>
      <c r="W4779" s="34">
        <v>40025</v>
      </c>
      <c r="X4779" s="34">
        <v>42384</v>
      </c>
      <c r="Y4779" s="109"/>
      <c r="Z4779" s="70" t="s">
        <v>4927</v>
      </c>
      <c r="AA4779" s="20" t="s">
        <v>4926</v>
      </c>
      <c r="AB4779" s="113" t="s">
        <v>6081</v>
      </c>
      <c r="AC4779" s="19"/>
      <c r="AD4779" s="22"/>
      <c r="AE4779" s="34">
        <v>41348</v>
      </c>
    </row>
    <row r="4780" spans="2:31" x14ac:dyDescent="0.2">
      <c r="B4780" s="14" t="s">
        <v>6465</v>
      </c>
      <c r="C4780" s="33" t="s">
        <v>6464</v>
      </c>
      <c r="D4780" s="16" t="s">
        <v>6463</v>
      </c>
      <c r="E4780" s="103" t="s">
        <v>26</v>
      </c>
      <c r="F4780" s="18" t="s">
        <v>26</v>
      </c>
      <c r="G4780" s="111" t="s">
        <v>590</v>
      </c>
      <c r="H4780" s="102" t="s">
        <v>323</v>
      </c>
      <c r="I4780" s="21">
        <v>7990664</v>
      </c>
      <c r="J4780" s="71">
        <v>98.91</v>
      </c>
      <c r="K4780" s="21">
        <v>8407359</v>
      </c>
      <c r="L4780" s="21">
        <v>8500000</v>
      </c>
      <c r="M4780" s="21">
        <v>8213346</v>
      </c>
      <c r="N4780" s="21"/>
      <c r="O4780" s="21">
        <v>87066</v>
      </c>
      <c r="P4780" s="21"/>
      <c r="Q4780" s="21"/>
      <c r="R4780" s="22">
        <v>0.48899999999999999</v>
      </c>
      <c r="S4780" s="22">
        <v>1.56</v>
      </c>
      <c r="T4780" s="20" t="s">
        <v>5189</v>
      </c>
      <c r="U4780" s="21">
        <v>1732</v>
      </c>
      <c r="V4780" s="21">
        <v>45396</v>
      </c>
      <c r="W4780" s="34">
        <v>40319</v>
      </c>
      <c r="X4780" s="34">
        <v>43480</v>
      </c>
      <c r="Y4780" s="109"/>
      <c r="Z4780" s="70" t="s">
        <v>4927</v>
      </c>
      <c r="AA4780" s="20" t="s">
        <v>4926</v>
      </c>
      <c r="AB4780" s="113" t="s">
        <v>6081</v>
      </c>
      <c r="AC4780" s="19"/>
      <c r="AD4780" s="22"/>
      <c r="AE4780" s="34">
        <v>42444</v>
      </c>
    </row>
    <row r="4781" spans="2:31" x14ac:dyDescent="0.2">
      <c r="B4781" s="14" t="s">
        <v>6462</v>
      </c>
      <c r="C4781" s="33" t="s">
        <v>6461</v>
      </c>
      <c r="D4781" s="16" t="s">
        <v>6460</v>
      </c>
      <c r="E4781" s="103" t="s">
        <v>26</v>
      </c>
      <c r="F4781" s="18" t="s">
        <v>26</v>
      </c>
      <c r="G4781" s="111" t="s">
        <v>590</v>
      </c>
      <c r="H4781" s="102" t="s">
        <v>323</v>
      </c>
      <c r="I4781" s="21">
        <v>33376013</v>
      </c>
      <c r="J4781" s="71">
        <v>99.995000000000005</v>
      </c>
      <c r="K4781" s="21">
        <v>34414382</v>
      </c>
      <c r="L4781" s="21">
        <v>34416000</v>
      </c>
      <c r="M4781" s="21">
        <v>34281043</v>
      </c>
      <c r="N4781" s="21"/>
      <c r="O4781" s="21">
        <v>274763</v>
      </c>
      <c r="P4781" s="21"/>
      <c r="Q4781" s="21"/>
      <c r="R4781" s="22">
        <v>0.23899999999999999</v>
      </c>
      <c r="S4781" s="22">
        <v>1.091</v>
      </c>
      <c r="T4781" s="20" t="s">
        <v>5189</v>
      </c>
      <c r="U4781" s="21">
        <v>3427</v>
      </c>
      <c r="V4781" s="21">
        <v>95853</v>
      </c>
      <c r="W4781" s="34">
        <v>40080</v>
      </c>
      <c r="X4781" s="34">
        <v>42475</v>
      </c>
      <c r="Y4781" s="109"/>
      <c r="Z4781" s="70" t="s">
        <v>4927</v>
      </c>
      <c r="AA4781" s="20" t="s">
        <v>4926</v>
      </c>
      <c r="AB4781" s="113" t="s">
        <v>6081</v>
      </c>
      <c r="AC4781" s="19"/>
      <c r="AD4781" s="22"/>
      <c r="AE4781" s="34">
        <v>41442</v>
      </c>
    </row>
    <row r="4782" spans="2:31" x14ac:dyDescent="0.2">
      <c r="B4782" s="14" t="s">
        <v>6459</v>
      </c>
      <c r="C4782" s="33" t="s">
        <v>6458</v>
      </c>
      <c r="D4782" s="16" t="s">
        <v>6453</v>
      </c>
      <c r="E4782" s="103" t="s">
        <v>26</v>
      </c>
      <c r="F4782" s="18" t="s">
        <v>26</v>
      </c>
      <c r="G4782" s="111" t="s">
        <v>590</v>
      </c>
      <c r="H4782" s="102" t="s">
        <v>323</v>
      </c>
      <c r="I4782" s="21">
        <v>9249251</v>
      </c>
      <c r="J4782" s="71">
        <v>102.256</v>
      </c>
      <c r="K4782" s="21">
        <v>9458717</v>
      </c>
      <c r="L4782" s="21">
        <v>9250000</v>
      </c>
      <c r="M4782" s="21">
        <v>9249491</v>
      </c>
      <c r="N4782" s="21"/>
      <c r="O4782" s="21">
        <v>173</v>
      </c>
      <c r="P4782" s="21"/>
      <c r="Q4782" s="21"/>
      <c r="R4782" s="22">
        <v>1.51</v>
      </c>
      <c r="S4782" s="22">
        <v>1.5169999999999999</v>
      </c>
      <c r="T4782" s="20" t="s">
        <v>5189</v>
      </c>
      <c r="U4782" s="21">
        <v>6208</v>
      </c>
      <c r="V4782" s="21">
        <v>139675</v>
      </c>
      <c r="W4782" s="34">
        <v>40849</v>
      </c>
      <c r="X4782" s="34">
        <v>42842</v>
      </c>
      <c r="Y4782" s="109"/>
      <c r="Z4782" s="70" t="s">
        <v>4927</v>
      </c>
      <c r="AA4782" s="20" t="s">
        <v>4926</v>
      </c>
      <c r="AB4782" s="113" t="s">
        <v>5700</v>
      </c>
      <c r="AC4782" s="19"/>
      <c r="AD4782" s="22"/>
      <c r="AE4782" s="34">
        <v>42323</v>
      </c>
    </row>
    <row r="4783" spans="2:31" x14ac:dyDescent="0.2">
      <c r="B4783" s="14" t="s">
        <v>6457</v>
      </c>
      <c r="C4783" s="33" t="s">
        <v>6456</v>
      </c>
      <c r="D4783" s="16" t="s">
        <v>6453</v>
      </c>
      <c r="E4783" s="103" t="s">
        <v>26</v>
      </c>
      <c r="F4783" s="18" t="s">
        <v>26</v>
      </c>
      <c r="G4783" s="111" t="s">
        <v>590</v>
      </c>
      <c r="H4783" s="102" t="s">
        <v>323</v>
      </c>
      <c r="I4783" s="21">
        <v>19999002</v>
      </c>
      <c r="J4783" s="71">
        <v>100.428</v>
      </c>
      <c r="K4783" s="21">
        <v>20085580</v>
      </c>
      <c r="L4783" s="21">
        <v>20000000</v>
      </c>
      <c r="M4783" s="21">
        <v>19999441</v>
      </c>
      <c r="N4783" s="21"/>
      <c r="O4783" s="21">
        <v>358</v>
      </c>
      <c r="P4783" s="21"/>
      <c r="Q4783" s="21"/>
      <c r="R4783" s="22">
        <v>0.91</v>
      </c>
      <c r="S4783" s="22">
        <v>0.91300000000000003</v>
      </c>
      <c r="T4783" s="20" t="s">
        <v>5189</v>
      </c>
      <c r="U4783" s="21">
        <v>8089</v>
      </c>
      <c r="V4783" s="21">
        <v>182000</v>
      </c>
      <c r="W4783" s="34">
        <v>40800</v>
      </c>
      <c r="X4783" s="34">
        <v>42353</v>
      </c>
      <c r="Y4783" s="109"/>
      <c r="Z4783" s="70" t="s">
        <v>4927</v>
      </c>
      <c r="AA4783" s="20" t="s">
        <v>4926</v>
      </c>
      <c r="AB4783" s="113" t="s">
        <v>5700</v>
      </c>
      <c r="AC4783" s="19"/>
      <c r="AD4783" s="22"/>
      <c r="AE4783" s="34">
        <v>42139</v>
      </c>
    </row>
    <row r="4784" spans="2:31" x14ac:dyDescent="0.2">
      <c r="B4784" s="14" t="s">
        <v>6455</v>
      </c>
      <c r="C4784" s="33" t="s">
        <v>6454</v>
      </c>
      <c r="D4784" s="16" t="s">
        <v>6453</v>
      </c>
      <c r="E4784" s="103" t="s">
        <v>5057</v>
      </c>
      <c r="F4784" s="18" t="s">
        <v>26</v>
      </c>
      <c r="G4784" s="111" t="s">
        <v>590</v>
      </c>
      <c r="H4784" s="102" t="s">
        <v>323</v>
      </c>
      <c r="I4784" s="21">
        <v>9998089</v>
      </c>
      <c r="J4784" s="71">
        <v>101.32899999999999</v>
      </c>
      <c r="K4784" s="21">
        <v>10132900</v>
      </c>
      <c r="L4784" s="21">
        <v>10000000</v>
      </c>
      <c r="M4784" s="21">
        <v>9997807</v>
      </c>
      <c r="N4784" s="21"/>
      <c r="O4784" s="21">
        <v>-282</v>
      </c>
      <c r="P4784" s="21"/>
      <c r="Q4784" s="21"/>
      <c r="R4784" s="22">
        <v>1.1599999999999999</v>
      </c>
      <c r="S4784" s="22">
        <v>1.17</v>
      </c>
      <c r="T4784" s="20" t="s">
        <v>5189</v>
      </c>
      <c r="U4784" s="21">
        <v>5156</v>
      </c>
      <c r="V4784" s="21">
        <v>58644</v>
      </c>
      <c r="W4784" s="34">
        <v>41066</v>
      </c>
      <c r="X4784" s="34">
        <v>43084</v>
      </c>
      <c r="Y4784" s="109"/>
      <c r="Z4784" s="70" t="s">
        <v>4927</v>
      </c>
      <c r="AA4784" s="20" t="s">
        <v>4926</v>
      </c>
      <c r="AB4784" s="113" t="s">
        <v>5700</v>
      </c>
      <c r="AC4784" s="19"/>
      <c r="AD4784" s="22"/>
      <c r="AE4784" s="34">
        <v>42658</v>
      </c>
    </row>
    <row r="4785" spans="2:31" x14ac:dyDescent="0.2">
      <c r="B4785" s="14" t="s">
        <v>6452</v>
      </c>
      <c r="C4785" s="33" t="s">
        <v>6451</v>
      </c>
      <c r="D4785" s="16" t="s">
        <v>6448</v>
      </c>
      <c r="E4785" s="103" t="s">
        <v>26</v>
      </c>
      <c r="F4785" s="18" t="s">
        <v>26</v>
      </c>
      <c r="G4785" s="111" t="s">
        <v>590</v>
      </c>
      <c r="H4785" s="102" t="s">
        <v>323</v>
      </c>
      <c r="I4785" s="21">
        <v>5998972</v>
      </c>
      <c r="J4785" s="71">
        <v>99.906999999999996</v>
      </c>
      <c r="K4785" s="21">
        <v>5994420</v>
      </c>
      <c r="L4785" s="21">
        <v>6000000</v>
      </c>
      <c r="M4785" s="21">
        <v>5998327</v>
      </c>
      <c r="N4785" s="21"/>
      <c r="O4785" s="21">
        <v>-646</v>
      </c>
      <c r="P4785" s="21"/>
      <c r="Q4785" s="21"/>
      <c r="R4785" s="22">
        <v>1.1000000000000001</v>
      </c>
      <c r="S4785" s="22">
        <v>1.109</v>
      </c>
      <c r="T4785" s="20" t="s">
        <v>5189</v>
      </c>
      <c r="U4785" s="21">
        <v>2933</v>
      </c>
      <c r="V4785" s="21">
        <v>11733</v>
      </c>
      <c r="W4785" s="34">
        <v>41185</v>
      </c>
      <c r="X4785" s="34">
        <v>43266</v>
      </c>
      <c r="Y4785" s="109"/>
      <c r="Z4785" s="70" t="s">
        <v>4927</v>
      </c>
      <c r="AA4785" s="20" t="s">
        <v>4926</v>
      </c>
      <c r="AB4785" s="113" t="s">
        <v>5700</v>
      </c>
      <c r="AC4785" s="19"/>
      <c r="AD4785" s="22"/>
      <c r="AE4785" s="34">
        <v>42840</v>
      </c>
    </row>
    <row r="4786" spans="2:31" x14ac:dyDescent="0.2">
      <c r="B4786" s="14" t="s">
        <v>6450</v>
      </c>
      <c r="C4786" s="33" t="s">
        <v>6449</v>
      </c>
      <c r="D4786" s="16" t="s">
        <v>6448</v>
      </c>
      <c r="E4786" s="103" t="s">
        <v>26</v>
      </c>
      <c r="F4786" s="18" t="s">
        <v>26</v>
      </c>
      <c r="G4786" s="111" t="s">
        <v>590</v>
      </c>
      <c r="H4786" s="102" t="s">
        <v>323</v>
      </c>
      <c r="I4786" s="21">
        <v>3499694</v>
      </c>
      <c r="J4786" s="71">
        <v>99.914000000000001</v>
      </c>
      <c r="K4786" s="21">
        <v>3497004</v>
      </c>
      <c r="L4786" s="21">
        <v>3500000</v>
      </c>
      <c r="M4786" s="21">
        <v>3499716</v>
      </c>
      <c r="N4786" s="21"/>
      <c r="O4786" s="21">
        <v>22</v>
      </c>
      <c r="P4786" s="21"/>
      <c r="Q4786" s="21"/>
      <c r="R4786" s="22">
        <v>1.5</v>
      </c>
      <c r="S4786" s="22">
        <v>1.5069999999999999</v>
      </c>
      <c r="T4786" s="20" t="s">
        <v>5189</v>
      </c>
      <c r="U4786" s="21">
        <v>2333</v>
      </c>
      <c r="V4786" s="21">
        <v>9333</v>
      </c>
      <c r="W4786" s="34">
        <v>41185</v>
      </c>
      <c r="X4786" s="34">
        <v>43327</v>
      </c>
      <c r="Y4786" s="109"/>
      <c r="Z4786" s="70" t="s">
        <v>4927</v>
      </c>
      <c r="AA4786" s="20" t="s">
        <v>4926</v>
      </c>
      <c r="AB4786" s="113" t="s">
        <v>5700</v>
      </c>
      <c r="AC4786" s="19"/>
      <c r="AD4786" s="22"/>
      <c r="AE4786" s="28">
        <v>42931</v>
      </c>
    </row>
    <row r="4787" spans="2:31" x14ac:dyDescent="0.2">
      <c r="B4787" s="14" t="s">
        <v>6447</v>
      </c>
      <c r="C4787" s="33" t="s">
        <v>6446</v>
      </c>
      <c r="D4787" s="16" t="s">
        <v>6445</v>
      </c>
      <c r="E4787" s="103" t="s">
        <v>26</v>
      </c>
      <c r="F4787" s="18" t="s">
        <v>5793</v>
      </c>
      <c r="G4787" s="111" t="s">
        <v>590</v>
      </c>
      <c r="H4787" s="102" t="s">
        <v>323</v>
      </c>
      <c r="I4787" s="21">
        <v>4136000</v>
      </c>
      <c r="J4787" s="71">
        <v>92.495999999999995</v>
      </c>
      <c r="K4787" s="21">
        <v>4347312</v>
      </c>
      <c r="L4787" s="21">
        <v>4700000</v>
      </c>
      <c r="M4787" s="21">
        <v>4285005</v>
      </c>
      <c r="N4787" s="21"/>
      <c r="O4787" s="21">
        <v>102115</v>
      </c>
      <c r="P4787" s="21"/>
      <c r="Q4787" s="21"/>
      <c r="R4787" s="22">
        <v>0.76100000000000001</v>
      </c>
      <c r="S4787" s="22">
        <v>3.3</v>
      </c>
      <c r="T4787" s="20" t="s">
        <v>4940</v>
      </c>
      <c r="U4787" s="21">
        <v>2879</v>
      </c>
      <c r="V4787" s="21">
        <v>44434</v>
      </c>
      <c r="W4787" s="34">
        <v>40721</v>
      </c>
      <c r="X4787" s="34">
        <v>44131</v>
      </c>
      <c r="Y4787" s="109"/>
      <c r="Z4787" s="70" t="s">
        <v>4927</v>
      </c>
      <c r="AA4787" s="20" t="s">
        <v>5160</v>
      </c>
      <c r="AB4787" s="113" t="s">
        <v>5564</v>
      </c>
      <c r="AC4787" s="31"/>
      <c r="AD4787" s="22"/>
      <c r="AE4787" s="28">
        <v>42614</v>
      </c>
    </row>
    <row r="4788" spans="2:31" x14ac:dyDescent="0.2">
      <c r="B4788" s="14" t="s">
        <v>6444</v>
      </c>
      <c r="C4788" s="33" t="s">
        <v>6443</v>
      </c>
      <c r="D4788" s="16" t="s">
        <v>6442</v>
      </c>
      <c r="E4788" s="103" t="s">
        <v>26</v>
      </c>
      <c r="F4788" s="18" t="s">
        <v>5793</v>
      </c>
      <c r="G4788" s="111" t="s">
        <v>590</v>
      </c>
      <c r="H4788" s="102" t="s">
        <v>6441</v>
      </c>
      <c r="I4788" s="21">
        <v>18990000</v>
      </c>
      <c r="J4788" s="71">
        <v>107.197</v>
      </c>
      <c r="K4788" s="21">
        <v>21439400</v>
      </c>
      <c r="L4788" s="21">
        <v>20000000</v>
      </c>
      <c r="M4788" s="21">
        <v>19509274</v>
      </c>
      <c r="N4788" s="21"/>
      <c r="O4788" s="21">
        <v>94994</v>
      </c>
      <c r="P4788" s="21"/>
      <c r="Q4788" s="21"/>
      <c r="R4788" s="22">
        <v>5.5679999999999996</v>
      </c>
      <c r="S4788" s="22">
        <v>6.2619999999999996</v>
      </c>
      <c r="T4788" s="20" t="s">
        <v>4940</v>
      </c>
      <c r="U4788" s="21">
        <v>92800</v>
      </c>
      <c r="V4788" s="21">
        <v>1113600</v>
      </c>
      <c r="W4788" s="34">
        <v>38978</v>
      </c>
      <c r="X4788" s="34">
        <v>44131</v>
      </c>
      <c r="Y4788" s="109"/>
      <c r="Z4788" s="70" t="s">
        <v>4927</v>
      </c>
      <c r="AA4788" s="20" t="s">
        <v>5160</v>
      </c>
      <c r="AB4788" s="113" t="s">
        <v>5564</v>
      </c>
      <c r="AC4788" s="19"/>
      <c r="AD4788" s="22"/>
      <c r="AE4788" s="28">
        <v>42979</v>
      </c>
    </row>
    <row r="4789" spans="2:31" x14ac:dyDescent="0.2">
      <c r="B4789" s="14" t="s">
        <v>6440</v>
      </c>
      <c r="C4789" s="33" t="s">
        <v>6439</v>
      </c>
      <c r="D4789" s="16" t="s">
        <v>6438</v>
      </c>
      <c r="E4789" s="103" t="s">
        <v>26</v>
      </c>
      <c r="F4789" s="18" t="s">
        <v>26</v>
      </c>
      <c r="G4789" s="111" t="s">
        <v>590</v>
      </c>
      <c r="H4789" s="102" t="s">
        <v>4928</v>
      </c>
      <c r="I4789" s="21">
        <v>3165903</v>
      </c>
      <c r="J4789" s="71">
        <v>103.634</v>
      </c>
      <c r="K4789" s="21">
        <v>3280952</v>
      </c>
      <c r="L4789" s="21">
        <v>3165903</v>
      </c>
      <c r="M4789" s="21">
        <v>3165903</v>
      </c>
      <c r="N4789" s="21"/>
      <c r="O4789" s="21"/>
      <c r="P4789" s="21"/>
      <c r="Q4789" s="21"/>
      <c r="R4789" s="22">
        <v>8.5</v>
      </c>
      <c r="S4789" s="22">
        <v>8.4979999999999993</v>
      </c>
      <c r="T4789" s="20" t="s">
        <v>118</v>
      </c>
      <c r="U4789" s="21">
        <v>101661</v>
      </c>
      <c r="V4789" s="21">
        <v>269102</v>
      </c>
      <c r="W4789" s="34">
        <v>36789</v>
      </c>
      <c r="X4789" s="34">
        <v>41685</v>
      </c>
      <c r="Y4789" s="109"/>
      <c r="Z4789" s="70" t="s">
        <v>4927</v>
      </c>
      <c r="AA4789" s="20" t="s">
        <v>4926</v>
      </c>
      <c r="AB4789" s="113" t="s">
        <v>5569</v>
      </c>
      <c r="AC4789" s="19"/>
      <c r="AD4789" s="22"/>
      <c r="AE4789" s="31"/>
    </row>
    <row r="4790" spans="2:31" x14ac:dyDescent="0.2">
      <c r="B4790" s="14" t="s">
        <v>6437</v>
      </c>
      <c r="C4790" s="33" t="s">
        <v>6436</v>
      </c>
      <c r="D4790" s="16" t="s">
        <v>6435</v>
      </c>
      <c r="E4790" s="103" t="s">
        <v>26</v>
      </c>
      <c r="F4790" s="18" t="s">
        <v>26</v>
      </c>
      <c r="G4790" s="111" t="s">
        <v>590</v>
      </c>
      <c r="H4790" s="102" t="s">
        <v>5570</v>
      </c>
      <c r="I4790" s="21">
        <v>1802196</v>
      </c>
      <c r="J4790" s="71">
        <v>102.771</v>
      </c>
      <c r="K4790" s="21">
        <v>1683759</v>
      </c>
      <c r="L4790" s="21">
        <v>1638360</v>
      </c>
      <c r="M4790" s="21">
        <v>1651815</v>
      </c>
      <c r="N4790" s="21"/>
      <c r="O4790" s="21">
        <v>-117128</v>
      </c>
      <c r="P4790" s="21"/>
      <c r="Q4790" s="21"/>
      <c r="R4790" s="22">
        <v>9.875</v>
      </c>
      <c r="S4790" s="22">
        <v>6.133</v>
      </c>
      <c r="T4790" s="20" t="s">
        <v>4985</v>
      </c>
      <c r="U4790" s="21">
        <v>53929</v>
      </c>
      <c r="V4790" s="21">
        <v>161788</v>
      </c>
      <c r="W4790" s="34">
        <v>39314</v>
      </c>
      <c r="X4790" s="34">
        <v>41518</v>
      </c>
      <c r="Y4790" s="109"/>
      <c r="Z4790" s="70" t="s">
        <v>4927</v>
      </c>
      <c r="AA4790" s="20" t="s">
        <v>4926</v>
      </c>
      <c r="AB4790" s="113" t="s">
        <v>5569</v>
      </c>
      <c r="AC4790" s="19"/>
      <c r="AD4790" s="22"/>
      <c r="AE4790" s="31"/>
    </row>
    <row r="4791" spans="2:31" x14ac:dyDescent="0.2">
      <c r="B4791" s="14" t="s">
        <v>6434</v>
      </c>
      <c r="C4791" s="33" t="s">
        <v>6433</v>
      </c>
      <c r="D4791" s="16" t="s">
        <v>6430</v>
      </c>
      <c r="E4791" s="103" t="s">
        <v>26</v>
      </c>
      <c r="F4791" s="18" t="s">
        <v>26</v>
      </c>
      <c r="G4791" s="111" t="s">
        <v>590</v>
      </c>
      <c r="H4791" s="102" t="s">
        <v>323</v>
      </c>
      <c r="I4791" s="21">
        <v>4484894</v>
      </c>
      <c r="J4791" s="71">
        <v>100.8</v>
      </c>
      <c r="K4791" s="21">
        <v>4520778</v>
      </c>
      <c r="L4791" s="21">
        <v>4484899</v>
      </c>
      <c r="M4791" s="21">
        <v>4484915</v>
      </c>
      <c r="N4791" s="21"/>
      <c r="O4791" s="21">
        <v>22</v>
      </c>
      <c r="P4791" s="21"/>
      <c r="Q4791" s="21"/>
      <c r="R4791" s="22">
        <v>0.90100000000000002</v>
      </c>
      <c r="S4791" s="22">
        <v>0.90100000000000002</v>
      </c>
      <c r="T4791" s="20" t="s">
        <v>4949</v>
      </c>
      <c r="U4791" s="21">
        <v>8531</v>
      </c>
      <c r="V4791" s="21">
        <v>29858</v>
      </c>
      <c r="W4791" s="34">
        <v>40919</v>
      </c>
      <c r="X4791" s="34">
        <v>43205</v>
      </c>
      <c r="Y4791" s="109"/>
      <c r="Z4791" s="70" t="s">
        <v>4927</v>
      </c>
      <c r="AA4791" s="20" t="s">
        <v>4926</v>
      </c>
      <c r="AB4791" s="113" t="s">
        <v>6336</v>
      </c>
      <c r="AC4791" s="19"/>
      <c r="AD4791" s="22"/>
      <c r="AE4791" s="34">
        <v>42840</v>
      </c>
    </row>
    <row r="4792" spans="2:31" x14ac:dyDescent="0.2">
      <c r="B4792" s="14" t="s">
        <v>6432</v>
      </c>
      <c r="C4792" s="33" t="s">
        <v>4482</v>
      </c>
      <c r="D4792" s="16" t="s">
        <v>6430</v>
      </c>
      <c r="E4792" s="103" t="s">
        <v>5057</v>
      </c>
      <c r="F4792" s="18" t="s">
        <v>26</v>
      </c>
      <c r="G4792" s="111" t="s">
        <v>590</v>
      </c>
      <c r="H4792" s="102" t="s">
        <v>323</v>
      </c>
      <c r="I4792" s="21">
        <v>9999983</v>
      </c>
      <c r="J4792" s="71">
        <v>104.31100000000001</v>
      </c>
      <c r="K4792" s="21">
        <v>10431070</v>
      </c>
      <c r="L4792" s="21">
        <v>10000000</v>
      </c>
      <c r="M4792" s="21">
        <v>10000197</v>
      </c>
      <c r="N4792" s="21"/>
      <c r="O4792" s="21">
        <v>214</v>
      </c>
      <c r="P4792" s="21"/>
      <c r="Q4792" s="21"/>
      <c r="R4792" s="22">
        <v>2.161</v>
      </c>
      <c r="S4792" s="22">
        <v>2.16</v>
      </c>
      <c r="T4792" s="20" t="s">
        <v>4949</v>
      </c>
      <c r="U4792" s="21">
        <v>45613</v>
      </c>
      <c r="V4792" s="21">
        <v>159644</v>
      </c>
      <c r="W4792" s="34">
        <v>40919</v>
      </c>
      <c r="X4792" s="34">
        <v>44484</v>
      </c>
      <c r="Y4792" s="109"/>
      <c r="Z4792" s="70" t="s">
        <v>4927</v>
      </c>
      <c r="AA4792" s="20" t="s">
        <v>4926</v>
      </c>
      <c r="AB4792" s="113" t="s">
        <v>6336</v>
      </c>
      <c r="AC4792" s="19"/>
      <c r="AD4792" s="22"/>
      <c r="AE4792" s="34">
        <v>44119</v>
      </c>
    </row>
    <row r="4793" spans="2:31" x14ac:dyDescent="0.2">
      <c r="B4793" s="14" t="s">
        <v>6431</v>
      </c>
      <c r="C4793" s="33" t="s">
        <v>4478</v>
      </c>
      <c r="D4793" s="16" t="s">
        <v>6430</v>
      </c>
      <c r="E4793" s="103" t="s">
        <v>5057</v>
      </c>
      <c r="F4793" s="18" t="s">
        <v>26</v>
      </c>
      <c r="G4793" s="111" t="s">
        <v>590</v>
      </c>
      <c r="H4793" s="102" t="s">
        <v>323</v>
      </c>
      <c r="I4793" s="21">
        <v>11999915</v>
      </c>
      <c r="J4793" s="71">
        <v>107.276</v>
      </c>
      <c r="K4793" s="21">
        <v>12873168</v>
      </c>
      <c r="L4793" s="21">
        <v>12000000</v>
      </c>
      <c r="M4793" s="21">
        <v>12000464</v>
      </c>
      <c r="N4793" s="21"/>
      <c r="O4793" s="21">
        <v>549</v>
      </c>
      <c r="P4793" s="21"/>
      <c r="Q4793" s="21"/>
      <c r="R4793" s="22">
        <v>3.028</v>
      </c>
      <c r="S4793" s="22">
        <v>3.0270000000000001</v>
      </c>
      <c r="T4793" s="20" t="s">
        <v>4949</v>
      </c>
      <c r="U4793" s="21">
        <v>76714</v>
      </c>
      <c r="V4793" s="21">
        <v>268500</v>
      </c>
      <c r="W4793" s="34">
        <v>40919</v>
      </c>
      <c r="X4793" s="34">
        <v>45945</v>
      </c>
      <c r="Y4793" s="109"/>
      <c r="Z4793" s="70" t="s">
        <v>4927</v>
      </c>
      <c r="AA4793" s="20" t="s">
        <v>4926</v>
      </c>
      <c r="AB4793" s="113" t="s">
        <v>6336</v>
      </c>
      <c r="AC4793" s="19"/>
      <c r="AD4793" s="22"/>
      <c r="AE4793" s="34">
        <v>45580</v>
      </c>
    </row>
    <row r="4794" spans="2:31" x14ac:dyDescent="0.2">
      <c r="B4794" s="14" t="s">
        <v>6429</v>
      </c>
      <c r="C4794" s="33" t="s">
        <v>6428</v>
      </c>
      <c r="D4794" s="16" t="s">
        <v>6427</v>
      </c>
      <c r="E4794" s="103" t="s">
        <v>26</v>
      </c>
      <c r="F4794" s="18" t="s">
        <v>26</v>
      </c>
      <c r="G4794" s="111" t="s">
        <v>590</v>
      </c>
      <c r="H4794" s="102" t="s">
        <v>323</v>
      </c>
      <c r="I4794" s="21">
        <v>4906250</v>
      </c>
      <c r="J4794" s="71">
        <v>100.24</v>
      </c>
      <c r="K4794" s="21">
        <v>5011980</v>
      </c>
      <c r="L4794" s="21">
        <v>5000000</v>
      </c>
      <c r="M4794" s="21">
        <v>4979881</v>
      </c>
      <c r="N4794" s="21"/>
      <c r="O4794" s="21">
        <v>25810</v>
      </c>
      <c r="P4794" s="21"/>
      <c r="Q4794" s="21"/>
      <c r="R4794" s="22">
        <v>0.85899999999999999</v>
      </c>
      <c r="S4794" s="22">
        <v>1.375</v>
      </c>
      <c r="T4794" s="20" t="s">
        <v>5189</v>
      </c>
      <c r="U4794" s="21">
        <v>1790</v>
      </c>
      <c r="V4794" s="21">
        <v>45615</v>
      </c>
      <c r="W4794" s="34">
        <v>40232</v>
      </c>
      <c r="X4794" s="34">
        <v>42384</v>
      </c>
      <c r="Y4794" s="109"/>
      <c r="Z4794" s="70" t="s">
        <v>4927</v>
      </c>
      <c r="AA4794" s="20" t="s">
        <v>4926</v>
      </c>
      <c r="AB4794" s="113" t="s">
        <v>6081</v>
      </c>
      <c r="AC4794" s="19"/>
      <c r="AD4794" s="22"/>
      <c r="AE4794" s="28">
        <v>41562</v>
      </c>
    </row>
    <row r="4795" spans="2:31" x14ac:dyDescent="0.2">
      <c r="B4795" s="14" t="s">
        <v>6426</v>
      </c>
      <c r="C4795" s="33" t="s">
        <v>6425</v>
      </c>
      <c r="D4795" s="16" t="s">
        <v>6424</v>
      </c>
      <c r="E4795" s="103" t="s">
        <v>26</v>
      </c>
      <c r="F4795" s="18" t="s">
        <v>26</v>
      </c>
      <c r="G4795" s="111" t="s">
        <v>590</v>
      </c>
      <c r="H4795" s="102" t="s">
        <v>323</v>
      </c>
      <c r="I4795" s="21">
        <v>8054947</v>
      </c>
      <c r="J4795" s="71">
        <v>99.486000000000004</v>
      </c>
      <c r="K4795" s="21">
        <v>8540847</v>
      </c>
      <c r="L4795" s="21">
        <v>8585000</v>
      </c>
      <c r="M4795" s="21">
        <v>8265231</v>
      </c>
      <c r="N4795" s="21"/>
      <c r="O4795" s="21">
        <v>75195</v>
      </c>
      <c r="P4795" s="21"/>
      <c r="Q4795" s="21"/>
      <c r="R4795" s="22">
        <v>0.45900000000000002</v>
      </c>
      <c r="S4795" s="22">
        <v>1.38</v>
      </c>
      <c r="T4795" s="20" t="s">
        <v>5189</v>
      </c>
      <c r="U4795" s="21">
        <v>1642</v>
      </c>
      <c r="V4795" s="21">
        <v>43217</v>
      </c>
      <c r="W4795" s="34">
        <v>40262</v>
      </c>
      <c r="X4795" s="34">
        <v>43570</v>
      </c>
      <c r="Y4795" s="109"/>
      <c r="Z4795" s="70" t="s">
        <v>4927</v>
      </c>
      <c r="AA4795" s="20" t="s">
        <v>4926</v>
      </c>
      <c r="AB4795" s="113" t="s">
        <v>6081</v>
      </c>
      <c r="AC4795" s="19"/>
      <c r="AD4795" s="22"/>
      <c r="AE4795" s="28">
        <v>42781</v>
      </c>
    </row>
    <row r="4796" spans="2:31" x14ac:dyDescent="0.2">
      <c r="B4796" s="14" t="s">
        <v>6423</v>
      </c>
      <c r="C4796" s="33" t="s">
        <v>6422</v>
      </c>
      <c r="D4796" s="16" t="s">
        <v>6420</v>
      </c>
      <c r="E4796" s="103" t="s">
        <v>26</v>
      </c>
      <c r="F4796" s="18" t="s">
        <v>26</v>
      </c>
      <c r="G4796" s="111" t="s">
        <v>590</v>
      </c>
      <c r="H4796" s="102" t="s">
        <v>323</v>
      </c>
      <c r="I4796" s="21">
        <v>10000000</v>
      </c>
      <c r="J4796" s="71">
        <v>100.117</v>
      </c>
      <c r="K4796" s="21">
        <v>10011690</v>
      </c>
      <c r="L4796" s="21">
        <v>10000000</v>
      </c>
      <c r="M4796" s="21">
        <v>10000000</v>
      </c>
      <c r="N4796" s="21"/>
      <c r="O4796" s="21"/>
      <c r="P4796" s="21"/>
      <c r="Q4796" s="21"/>
      <c r="R4796" s="22">
        <v>0.32900000000000001</v>
      </c>
      <c r="S4796" s="22">
        <v>0.34599999999999997</v>
      </c>
      <c r="T4796" s="20" t="s">
        <v>5189</v>
      </c>
      <c r="U4796" s="21">
        <v>1371</v>
      </c>
      <c r="V4796" s="21">
        <v>35700</v>
      </c>
      <c r="W4796" s="34">
        <v>40898</v>
      </c>
      <c r="X4796" s="34">
        <v>42353</v>
      </c>
      <c r="Y4796" s="109"/>
      <c r="Z4796" s="70" t="s">
        <v>4927</v>
      </c>
      <c r="AA4796" s="20" t="s">
        <v>4926</v>
      </c>
      <c r="AB4796" s="113" t="s">
        <v>6081</v>
      </c>
      <c r="AC4796" s="19"/>
      <c r="AD4796" s="22"/>
      <c r="AE4796" s="34">
        <v>41624</v>
      </c>
    </row>
    <row r="4797" spans="2:31" x14ac:dyDescent="0.2">
      <c r="B4797" s="14" t="s">
        <v>6421</v>
      </c>
      <c r="C4797" s="33" t="s">
        <v>4445</v>
      </c>
      <c r="D4797" s="16" t="s">
        <v>6420</v>
      </c>
      <c r="E4797" s="103" t="s">
        <v>26</v>
      </c>
      <c r="F4797" s="18" t="s">
        <v>26</v>
      </c>
      <c r="G4797" s="111" t="s">
        <v>590</v>
      </c>
      <c r="H4797" s="102" t="s">
        <v>323</v>
      </c>
      <c r="I4797" s="21">
        <v>19996644</v>
      </c>
      <c r="J4797" s="71">
        <v>100.642</v>
      </c>
      <c r="K4797" s="21">
        <v>20128460</v>
      </c>
      <c r="L4797" s="21">
        <v>20000000</v>
      </c>
      <c r="M4797" s="21">
        <v>19997238</v>
      </c>
      <c r="N4797" s="21"/>
      <c r="O4797" s="21">
        <v>594</v>
      </c>
      <c r="P4797" s="21"/>
      <c r="Q4797" s="21"/>
      <c r="R4797" s="22">
        <v>0.79</v>
      </c>
      <c r="S4797" s="22">
        <v>0.79700000000000004</v>
      </c>
      <c r="T4797" s="20" t="s">
        <v>5189</v>
      </c>
      <c r="U4797" s="21">
        <v>7022</v>
      </c>
      <c r="V4797" s="21">
        <v>77683</v>
      </c>
      <c r="W4797" s="34">
        <v>41071</v>
      </c>
      <c r="X4797" s="34">
        <v>42901</v>
      </c>
      <c r="Y4797" s="109"/>
      <c r="Z4797" s="70" t="s">
        <v>4927</v>
      </c>
      <c r="AA4797" s="20" t="s">
        <v>4926</v>
      </c>
      <c r="AB4797" s="113" t="s">
        <v>6081</v>
      </c>
      <c r="AC4797" s="19"/>
      <c r="AD4797" s="22"/>
      <c r="AE4797" s="34">
        <v>42170</v>
      </c>
    </row>
    <row r="4798" spans="2:31" x14ac:dyDescent="0.2">
      <c r="B4798" s="14" t="s">
        <v>6419</v>
      </c>
      <c r="C4798" s="33" t="s">
        <v>6418</v>
      </c>
      <c r="D4798" s="16" t="s">
        <v>6417</v>
      </c>
      <c r="E4798" s="103" t="s">
        <v>26</v>
      </c>
      <c r="F4798" s="18" t="s">
        <v>26</v>
      </c>
      <c r="G4798" s="111" t="s">
        <v>590</v>
      </c>
      <c r="H4798" s="102" t="s">
        <v>323</v>
      </c>
      <c r="I4798" s="21">
        <v>10000000</v>
      </c>
      <c r="J4798" s="71">
        <v>101.265</v>
      </c>
      <c r="K4798" s="21">
        <v>10126500</v>
      </c>
      <c r="L4798" s="21">
        <v>10000000</v>
      </c>
      <c r="M4798" s="21">
        <v>10000000</v>
      </c>
      <c r="N4798" s="21"/>
      <c r="O4798" s="21"/>
      <c r="P4798" s="21"/>
      <c r="Q4798" s="21"/>
      <c r="R4798" s="22">
        <v>1.4630000000000001</v>
      </c>
      <c r="S4798" s="22">
        <v>1.4610000000000001</v>
      </c>
      <c r="T4798" s="20" t="s">
        <v>5189</v>
      </c>
      <c r="U4798" s="21">
        <v>10160</v>
      </c>
      <c r="V4798" s="21">
        <v>151961</v>
      </c>
      <c r="W4798" s="34">
        <v>40808</v>
      </c>
      <c r="X4798" s="34">
        <v>45389</v>
      </c>
      <c r="Y4798" s="109"/>
      <c r="Z4798" s="70" t="s">
        <v>4927</v>
      </c>
      <c r="AA4798" s="20" t="s">
        <v>4926</v>
      </c>
      <c r="AB4798" s="113" t="s">
        <v>5700</v>
      </c>
      <c r="AC4798" s="19"/>
      <c r="AD4798" s="22"/>
      <c r="AE4798" s="28">
        <v>42223</v>
      </c>
    </row>
    <row r="4799" spans="2:31" x14ac:dyDescent="0.2">
      <c r="B4799" s="14" t="s">
        <v>6416</v>
      </c>
      <c r="C4799" s="33" t="s">
        <v>6415</v>
      </c>
      <c r="D4799" s="16" t="s">
        <v>6414</v>
      </c>
      <c r="E4799" s="103" t="s">
        <v>26</v>
      </c>
      <c r="F4799" s="18" t="s">
        <v>26</v>
      </c>
      <c r="G4799" s="111" t="s">
        <v>590</v>
      </c>
      <c r="H4799" s="102" t="s">
        <v>323</v>
      </c>
      <c r="I4799" s="21">
        <v>3984024</v>
      </c>
      <c r="J4799" s="71">
        <v>100.018</v>
      </c>
      <c r="K4799" s="21">
        <v>3984761</v>
      </c>
      <c r="L4799" s="21">
        <v>3984048</v>
      </c>
      <c r="M4799" s="21">
        <v>3984047</v>
      </c>
      <c r="N4799" s="21"/>
      <c r="O4799" s="21">
        <v>-1</v>
      </c>
      <c r="P4799" s="21"/>
      <c r="Q4799" s="21"/>
      <c r="R4799" s="22">
        <v>1.65</v>
      </c>
      <c r="S4799" s="22">
        <v>1.6559999999999999</v>
      </c>
      <c r="T4799" s="20" t="s">
        <v>5189</v>
      </c>
      <c r="U4799" s="21">
        <v>4200</v>
      </c>
      <c r="V4799" s="21">
        <v>65737</v>
      </c>
      <c r="W4799" s="34">
        <v>40445</v>
      </c>
      <c r="X4799" s="34">
        <v>41586</v>
      </c>
      <c r="Y4799" s="109"/>
      <c r="Z4799" s="70" t="s">
        <v>4927</v>
      </c>
      <c r="AA4799" s="20" t="s">
        <v>4926</v>
      </c>
      <c r="AB4799" s="113" t="s">
        <v>5700</v>
      </c>
      <c r="AC4799" s="19"/>
      <c r="AD4799" s="22"/>
      <c r="AE4799" s="28">
        <v>41282</v>
      </c>
    </row>
    <row r="4800" spans="2:31" x14ac:dyDescent="0.2">
      <c r="B4800" s="14" t="s">
        <v>6413</v>
      </c>
      <c r="C4800" s="33" t="s">
        <v>6412</v>
      </c>
      <c r="D4800" s="16" t="s">
        <v>6402</v>
      </c>
      <c r="E4800" s="103" t="s">
        <v>26</v>
      </c>
      <c r="F4800" s="18" t="s">
        <v>26</v>
      </c>
      <c r="G4800" s="111" t="s">
        <v>590</v>
      </c>
      <c r="H4800" s="102" t="s">
        <v>323</v>
      </c>
      <c r="I4800" s="21">
        <v>18332812</v>
      </c>
      <c r="J4800" s="71">
        <v>108.976</v>
      </c>
      <c r="K4800" s="21">
        <v>21577208</v>
      </c>
      <c r="L4800" s="21">
        <v>19800000</v>
      </c>
      <c r="M4800" s="21">
        <v>19393154</v>
      </c>
      <c r="N4800" s="21"/>
      <c r="O4800" s="21">
        <v>143964</v>
      </c>
      <c r="P4800" s="21"/>
      <c r="Q4800" s="21"/>
      <c r="R4800" s="22">
        <v>4.1500000000000004</v>
      </c>
      <c r="S4800" s="22">
        <v>5.0289999999999999</v>
      </c>
      <c r="T4800" s="20" t="s">
        <v>85</v>
      </c>
      <c r="U4800" s="21">
        <v>397155</v>
      </c>
      <c r="V4800" s="21">
        <v>821700</v>
      </c>
      <c r="W4800" s="34">
        <v>38198</v>
      </c>
      <c r="X4800" s="34">
        <v>42923</v>
      </c>
      <c r="Y4800" s="109"/>
      <c r="Z4800" s="70" t="s">
        <v>4927</v>
      </c>
      <c r="AA4800" s="20" t="s">
        <v>4926</v>
      </c>
      <c r="AB4800" s="113" t="s">
        <v>6081</v>
      </c>
      <c r="AC4800" s="19"/>
      <c r="AD4800" s="22"/>
      <c r="AE4800" s="28">
        <v>42192</v>
      </c>
    </row>
    <row r="4801" spans="2:31" x14ac:dyDescent="0.2">
      <c r="B4801" s="14" t="s">
        <v>6411</v>
      </c>
      <c r="C4801" s="33" t="s">
        <v>6410</v>
      </c>
      <c r="D4801" s="16" t="s">
        <v>6402</v>
      </c>
      <c r="E4801" s="103" t="s">
        <v>26</v>
      </c>
      <c r="F4801" s="18" t="s">
        <v>26</v>
      </c>
      <c r="G4801" s="111" t="s">
        <v>590</v>
      </c>
      <c r="H4801" s="102" t="s">
        <v>323</v>
      </c>
      <c r="I4801" s="21">
        <v>6065156</v>
      </c>
      <c r="J4801" s="71">
        <v>104.098</v>
      </c>
      <c r="K4801" s="21">
        <v>6245886</v>
      </c>
      <c r="L4801" s="21">
        <v>6000000</v>
      </c>
      <c r="M4801" s="21">
        <v>6007851</v>
      </c>
      <c r="N4801" s="21"/>
      <c r="O4801" s="21">
        <v>-7663</v>
      </c>
      <c r="P4801" s="21"/>
      <c r="Q4801" s="21"/>
      <c r="R4801" s="22">
        <v>4.75</v>
      </c>
      <c r="S4801" s="22">
        <v>4.6029999999999998</v>
      </c>
      <c r="T4801" s="20" t="s">
        <v>89</v>
      </c>
      <c r="U4801" s="21">
        <v>16625</v>
      </c>
      <c r="V4801" s="21">
        <v>285000</v>
      </c>
      <c r="W4801" s="34">
        <v>38244</v>
      </c>
      <c r="X4801" s="34">
        <v>42348</v>
      </c>
      <c r="Y4801" s="109"/>
      <c r="Z4801" s="70" t="s">
        <v>4927</v>
      </c>
      <c r="AA4801" s="20" t="s">
        <v>4926</v>
      </c>
      <c r="AB4801" s="113" t="s">
        <v>6081</v>
      </c>
      <c r="AC4801" s="19"/>
      <c r="AD4801" s="22"/>
      <c r="AE4801" s="34">
        <v>41618</v>
      </c>
    </row>
    <row r="4802" spans="2:31" x14ac:dyDescent="0.2">
      <c r="B4802" s="14" t="s">
        <v>6409</v>
      </c>
      <c r="C4802" s="33" t="s">
        <v>6408</v>
      </c>
      <c r="D4802" s="16" t="s">
        <v>6407</v>
      </c>
      <c r="E4802" s="103" t="s">
        <v>26</v>
      </c>
      <c r="F4802" s="18" t="s">
        <v>26</v>
      </c>
      <c r="G4802" s="111" t="s">
        <v>590</v>
      </c>
      <c r="H4802" s="102" t="s">
        <v>4928</v>
      </c>
      <c r="I4802" s="21">
        <v>29020312</v>
      </c>
      <c r="J4802" s="71">
        <v>99.998000000000005</v>
      </c>
      <c r="K4802" s="21">
        <v>29999490</v>
      </c>
      <c r="L4802" s="21">
        <v>30000000</v>
      </c>
      <c r="M4802" s="21">
        <v>29940630</v>
      </c>
      <c r="N4802" s="21"/>
      <c r="O4802" s="21">
        <v>428785</v>
      </c>
      <c r="P4802" s="21"/>
      <c r="Q4802" s="21"/>
      <c r="R4802" s="22">
        <v>0.61099999999999999</v>
      </c>
      <c r="S4802" s="22">
        <v>2.044</v>
      </c>
      <c r="T4802" s="20" t="s">
        <v>5189</v>
      </c>
      <c r="U4802" s="21">
        <v>6107</v>
      </c>
      <c r="V4802" s="21">
        <v>195707</v>
      </c>
      <c r="W4802" s="34">
        <v>40470</v>
      </c>
      <c r="X4802" s="34">
        <v>42055</v>
      </c>
      <c r="Y4802" s="109"/>
      <c r="Z4802" s="70" t="s">
        <v>4927</v>
      </c>
      <c r="AA4802" s="20" t="s">
        <v>4926</v>
      </c>
      <c r="AB4802" s="113" t="s">
        <v>6081</v>
      </c>
      <c r="AC4802" s="19"/>
      <c r="AD4802" s="22"/>
      <c r="AE4802" s="34">
        <v>41325</v>
      </c>
    </row>
    <row r="4803" spans="2:31" x14ac:dyDescent="0.2">
      <c r="B4803" s="14" t="s">
        <v>6406</v>
      </c>
      <c r="C4803" s="33" t="s">
        <v>4499</v>
      </c>
      <c r="D4803" s="16" t="s">
        <v>6402</v>
      </c>
      <c r="E4803" s="103" t="s">
        <v>26</v>
      </c>
      <c r="F4803" s="18" t="s">
        <v>26</v>
      </c>
      <c r="G4803" s="111" t="s">
        <v>590</v>
      </c>
      <c r="H4803" s="102" t="s">
        <v>323</v>
      </c>
      <c r="I4803" s="21">
        <v>14824219</v>
      </c>
      <c r="J4803" s="71">
        <v>99.218000000000004</v>
      </c>
      <c r="K4803" s="21">
        <v>14882760</v>
      </c>
      <c r="L4803" s="21">
        <v>15000000</v>
      </c>
      <c r="M4803" s="21">
        <v>14842999</v>
      </c>
      <c r="N4803" s="21"/>
      <c r="O4803" s="21">
        <v>14287</v>
      </c>
      <c r="P4803" s="21"/>
      <c r="Q4803" s="21"/>
      <c r="R4803" s="22">
        <v>0.38</v>
      </c>
      <c r="S4803" s="22">
        <v>0.61099999999999999</v>
      </c>
      <c r="T4803" s="20" t="s">
        <v>113</v>
      </c>
      <c r="U4803" s="21">
        <v>12358</v>
      </c>
      <c r="V4803" s="21">
        <v>77729</v>
      </c>
      <c r="W4803" s="34">
        <v>40863</v>
      </c>
      <c r="X4803" s="34">
        <v>43451</v>
      </c>
      <c r="Y4803" s="109"/>
      <c r="Z4803" s="70" t="s">
        <v>4927</v>
      </c>
      <c r="AA4803" s="20" t="s">
        <v>4926</v>
      </c>
      <c r="AB4803" s="113" t="s">
        <v>6081</v>
      </c>
      <c r="AC4803" s="19"/>
      <c r="AD4803" s="22"/>
      <c r="AE4803" s="34">
        <v>42751</v>
      </c>
    </row>
    <row r="4804" spans="2:31" x14ac:dyDescent="0.2">
      <c r="B4804" s="14" t="s">
        <v>6405</v>
      </c>
      <c r="C4804" s="33" t="s">
        <v>4635</v>
      </c>
      <c r="D4804" s="16" t="s">
        <v>6402</v>
      </c>
      <c r="E4804" s="103" t="s">
        <v>26</v>
      </c>
      <c r="F4804" s="18" t="s">
        <v>26</v>
      </c>
      <c r="G4804" s="111" t="s">
        <v>590</v>
      </c>
      <c r="H4804" s="102" t="s">
        <v>323</v>
      </c>
      <c r="I4804" s="21">
        <v>17102820</v>
      </c>
      <c r="J4804" s="71">
        <v>121.123</v>
      </c>
      <c r="K4804" s="21">
        <v>20833190</v>
      </c>
      <c r="L4804" s="21">
        <v>17200000</v>
      </c>
      <c r="M4804" s="21">
        <v>17145621</v>
      </c>
      <c r="N4804" s="21"/>
      <c r="O4804" s="21">
        <v>8968</v>
      </c>
      <c r="P4804" s="21"/>
      <c r="Q4804" s="21"/>
      <c r="R4804" s="22">
        <v>5.65</v>
      </c>
      <c r="S4804" s="22">
        <v>5.7249999999999996</v>
      </c>
      <c r="T4804" s="20" t="s">
        <v>4985</v>
      </c>
      <c r="U4804" s="21">
        <v>272644</v>
      </c>
      <c r="V4804" s="21">
        <v>971800</v>
      </c>
      <c r="W4804" s="34">
        <v>39338</v>
      </c>
      <c r="X4804" s="34">
        <v>43728</v>
      </c>
      <c r="Y4804" s="109"/>
      <c r="Z4804" s="70" t="s">
        <v>4927</v>
      </c>
      <c r="AA4804" s="20" t="s">
        <v>4926</v>
      </c>
      <c r="AB4804" s="113" t="s">
        <v>6081</v>
      </c>
      <c r="AC4804" s="19"/>
      <c r="AD4804" s="22"/>
      <c r="AE4804" s="34">
        <v>42998</v>
      </c>
    </row>
    <row r="4805" spans="2:31" x14ac:dyDescent="0.2">
      <c r="B4805" s="14" t="s">
        <v>6404</v>
      </c>
      <c r="C4805" s="33" t="s">
        <v>6403</v>
      </c>
      <c r="D4805" s="16" t="s">
        <v>6402</v>
      </c>
      <c r="E4805" s="103" t="s">
        <v>26</v>
      </c>
      <c r="F4805" s="18" t="s">
        <v>26</v>
      </c>
      <c r="G4805" s="111" t="s">
        <v>590</v>
      </c>
      <c r="H4805" s="102" t="s">
        <v>323</v>
      </c>
      <c r="I4805" s="21">
        <v>14465938</v>
      </c>
      <c r="J4805" s="71">
        <v>102.485</v>
      </c>
      <c r="K4805" s="21">
        <v>14347928</v>
      </c>
      <c r="L4805" s="21">
        <v>14000000</v>
      </c>
      <c r="M4805" s="21">
        <v>14208792</v>
      </c>
      <c r="N4805" s="21"/>
      <c r="O4805" s="21">
        <v>-99314</v>
      </c>
      <c r="P4805" s="21"/>
      <c r="Q4805" s="21"/>
      <c r="R4805" s="22">
        <v>1.411</v>
      </c>
      <c r="S4805" s="22">
        <v>0.78600000000000003</v>
      </c>
      <c r="T4805" s="20" t="s">
        <v>5189</v>
      </c>
      <c r="U4805" s="21">
        <v>6583</v>
      </c>
      <c r="V4805" s="21">
        <v>205197</v>
      </c>
      <c r="W4805" s="34">
        <v>40242</v>
      </c>
      <c r="X4805" s="34">
        <v>42877</v>
      </c>
      <c r="Y4805" s="109"/>
      <c r="Z4805" s="70" t="s">
        <v>4927</v>
      </c>
      <c r="AA4805" s="20" t="s">
        <v>4926</v>
      </c>
      <c r="AB4805" s="113" t="s">
        <v>6081</v>
      </c>
      <c r="AC4805" s="19"/>
      <c r="AD4805" s="22"/>
      <c r="AE4805" s="34">
        <v>42144</v>
      </c>
    </row>
    <row r="4806" spans="2:31" x14ac:dyDescent="0.2">
      <c r="B4806" s="14" t="s">
        <v>6401</v>
      </c>
      <c r="C4806" s="33" t="s">
        <v>6400</v>
      </c>
      <c r="D4806" s="16" t="s">
        <v>6399</v>
      </c>
      <c r="E4806" s="103" t="s">
        <v>26</v>
      </c>
      <c r="F4806" s="18" t="s">
        <v>5793</v>
      </c>
      <c r="G4806" s="111" t="s">
        <v>590</v>
      </c>
      <c r="H4806" s="102" t="s">
        <v>323</v>
      </c>
      <c r="I4806" s="21">
        <v>17637566</v>
      </c>
      <c r="J4806" s="71">
        <v>97.808999999999997</v>
      </c>
      <c r="K4806" s="21">
        <v>18551801</v>
      </c>
      <c r="L4806" s="21">
        <v>18967376</v>
      </c>
      <c r="M4806" s="21">
        <v>18406659</v>
      </c>
      <c r="N4806" s="21"/>
      <c r="O4806" s="21">
        <v>383754</v>
      </c>
      <c r="P4806" s="21"/>
      <c r="Q4806" s="21"/>
      <c r="R4806" s="22">
        <v>0.58499999999999996</v>
      </c>
      <c r="S4806" s="22">
        <v>2.7789999999999999</v>
      </c>
      <c r="T4806" s="20" t="s">
        <v>113</v>
      </c>
      <c r="U4806" s="21">
        <v>23107</v>
      </c>
      <c r="V4806" s="21">
        <v>137877</v>
      </c>
      <c r="W4806" s="34">
        <v>40926</v>
      </c>
      <c r="X4806" s="34">
        <v>43299</v>
      </c>
      <c r="Y4806" s="109"/>
      <c r="Z4806" s="70" t="s">
        <v>4927</v>
      </c>
      <c r="AA4806" s="20" t="s">
        <v>5160</v>
      </c>
      <c r="AB4806" s="113" t="s">
        <v>5564</v>
      </c>
      <c r="AC4806" s="19"/>
      <c r="AD4806" s="22"/>
      <c r="AE4806" s="34">
        <v>42569</v>
      </c>
    </row>
    <row r="4807" spans="2:31" x14ac:dyDescent="0.2">
      <c r="B4807" s="14" t="s">
        <v>6398</v>
      </c>
      <c r="C4807" s="33" t="s">
        <v>6397</v>
      </c>
      <c r="D4807" s="16" t="s">
        <v>6396</v>
      </c>
      <c r="E4807" s="103" t="s">
        <v>26</v>
      </c>
      <c r="F4807" s="18" t="s">
        <v>5793</v>
      </c>
      <c r="G4807" s="111" t="s">
        <v>590</v>
      </c>
      <c r="H4807" s="102" t="s">
        <v>323</v>
      </c>
      <c r="I4807" s="21">
        <v>9314347</v>
      </c>
      <c r="J4807" s="71">
        <v>96.86</v>
      </c>
      <c r="K4807" s="21">
        <v>9434642</v>
      </c>
      <c r="L4807" s="21">
        <v>9740494</v>
      </c>
      <c r="M4807" s="21">
        <v>9507825</v>
      </c>
      <c r="N4807" s="21"/>
      <c r="O4807" s="21">
        <v>120477</v>
      </c>
      <c r="P4807" s="21"/>
      <c r="Q4807" s="21"/>
      <c r="R4807" s="22">
        <v>0.56000000000000005</v>
      </c>
      <c r="S4807" s="22">
        <v>1.921</v>
      </c>
      <c r="T4807" s="20" t="s">
        <v>4969</v>
      </c>
      <c r="U4807" s="21">
        <v>6970</v>
      </c>
      <c r="V4807" s="21">
        <v>70800</v>
      </c>
      <c r="W4807" s="34">
        <v>40680</v>
      </c>
      <c r="X4807" s="34">
        <v>43601</v>
      </c>
      <c r="Y4807" s="109"/>
      <c r="Z4807" s="70" t="s">
        <v>4927</v>
      </c>
      <c r="AA4807" s="20" t="s">
        <v>5160</v>
      </c>
      <c r="AB4807" s="113" t="s">
        <v>5564</v>
      </c>
      <c r="AC4807" s="19"/>
      <c r="AD4807" s="22"/>
      <c r="AE4807" s="34">
        <v>42598</v>
      </c>
    </row>
    <row r="4808" spans="2:31" x14ac:dyDescent="0.2">
      <c r="B4808" s="14" t="s">
        <v>6395</v>
      </c>
      <c r="C4808" s="33" t="s">
        <v>6394</v>
      </c>
      <c r="D4808" s="16" t="s">
        <v>6393</v>
      </c>
      <c r="E4808" s="103" t="s">
        <v>26</v>
      </c>
      <c r="F4808" s="18" t="s">
        <v>26</v>
      </c>
      <c r="G4808" s="111" t="s">
        <v>590</v>
      </c>
      <c r="H4808" s="102" t="s">
        <v>590</v>
      </c>
      <c r="I4808" s="21">
        <v>510263</v>
      </c>
      <c r="J4808" s="71">
        <v>100.809</v>
      </c>
      <c r="K4808" s="21">
        <v>514391</v>
      </c>
      <c r="L4808" s="21">
        <v>510263</v>
      </c>
      <c r="M4808" s="21">
        <v>510263</v>
      </c>
      <c r="N4808" s="21"/>
      <c r="O4808" s="21"/>
      <c r="P4808" s="21"/>
      <c r="Q4808" s="21"/>
      <c r="R4808" s="22">
        <v>9.18</v>
      </c>
      <c r="S4808" s="22">
        <v>9.1739999999999995</v>
      </c>
      <c r="T4808" s="20" t="s">
        <v>85</v>
      </c>
      <c r="U4808" s="21">
        <v>23421</v>
      </c>
      <c r="V4808" s="21">
        <v>45791</v>
      </c>
      <c r="W4808" s="34">
        <v>41091</v>
      </c>
      <c r="X4808" s="34">
        <v>41640</v>
      </c>
      <c r="Y4808" s="109"/>
      <c r="Z4808" s="70" t="s">
        <v>531</v>
      </c>
      <c r="AA4808" s="20" t="s">
        <v>26</v>
      </c>
      <c r="AB4808" s="113" t="s">
        <v>5590</v>
      </c>
      <c r="AC4808" s="19"/>
      <c r="AD4808" s="22"/>
      <c r="AE4808" s="31"/>
    </row>
    <row r="4809" spans="2:31" x14ac:dyDescent="0.2">
      <c r="B4809" s="14" t="s">
        <v>6392</v>
      </c>
      <c r="C4809" s="33" t="s">
        <v>6391</v>
      </c>
      <c r="D4809" s="16" t="s">
        <v>6388</v>
      </c>
      <c r="E4809" s="103" t="s">
        <v>26</v>
      </c>
      <c r="F4809" s="18" t="s">
        <v>26</v>
      </c>
      <c r="G4809" s="111" t="s">
        <v>590</v>
      </c>
      <c r="H4809" s="102" t="s">
        <v>323</v>
      </c>
      <c r="I4809" s="21">
        <v>5000000</v>
      </c>
      <c r="J4809" s="71">
        <v>105.25</v>
      </c>
      <c r="K4809" s="21">
        <v>5262500</v>
      </c>
      <c r="L4809" s="21">
        <v>5000000</v>
      </c>
      <c r="M4809" s="21">
        <v>5000000</v>
      </c>
      <c r="N4809" s="21"/>
      <c r="O4809" s="21"/>
      <c r="P4809" s="21"/>
      <c r="Q4809" s="21"/>
      <c r="R4809" s="22">
        <v>4</v>
      </c>
      <c r="S4809" s="22">
        <v>4</v>
      </c>
      <c r="T4809" s="20" t="s">
        <v>4949</v>
      </c>
      <c r="U4809" s="21">
        <v>48889</v>
      </c>
      <c r="V4809" s="21"/>
      <c r="W4809" s="34">
        <v>41171</v>
      </c>
      <c r="X4809" s="34">
        <v>45594</v>
      </c>
      <c r="Y4809" s="109"/>
      <c r="Z4809" s="70" t="s">
        <v>4927</v>
      </c>
      <c r="AA4809" s="20" t="s">
        <v>4926</v>
      </c>
      <c r="AB4809" s="113" t="s">
        <v>5569</v>
      </c>
      <c r="AC4809" s="19"/>
      <c r="AD4809" s="22"/>
      <c r="AE4809" s="31"/>
    </row>
    <row r="4810" spans="2:31" x14ac:dyDescent="0.2">
      <c r="B4810" s="14" t="s">
        <v>6390</v>
      </c>
      <c r="C4810" s="33" t="s">
        <v>6389</v>
      </c>
      <c r="D4810" s="16" t="s">
        <v>6388</v>
      </c>
      <c r="E4810" s="103" t="s">
        <v>26</v>
      </c>
      <c r="F4810" s="18" t="s">
        <v>26</v>
      </c>
      <c r="G4810" s="111" t="s">
        <v>590</v>
      </c>
      <c r="H4810" s="102" t="s">
        <v>334</v>
      </c>
      <c r="I4810" s="21">
        <v>2000000</v>
      </c>
      <c r="J4810" s="71">
        <v>104.5</v>
      </c>
      <c r="K4810" s="21">
        <v>2090000</v>
      </c>
      <c r="L4810" s="21">
        <v>2000000</v>
      </c>
      <c r="M4810" s="21">
        <v>2000000</v>
      </c>
      <c r="N4810" s="21"/>
      <c r="O4810" s="21"/>
      <c r="P4810" s="21"/>
      <c r="Q4810" s="21"/>
      <c r="R4810" s="22">
        <v>5.5</v>
      </c>
      <c r="S4810" s="22">
        <v>5.4989999999999997</v>
      </c>
      <c r="T4810" s="20" t="s">
        <v>4949</v>
      </c>
      <c r="U4810" s="21">
        <v>26889</v>
      </c>
      <c r="V4810" s="21"/>
      <c r="W4810" s="34">
        <v>41171</v>
      </c>
      <c r="X4810" s="34">
        <v>44133</v>
      </c>
      <c r="Y4810" s="109"/>
      <c r="Z4810" s="70" t="s">
        <v>4927</v>
      </c>
      <c r="AA4810" s="20" t="s">
        <v>4926</v>
      </c>
      <c r="AB4810" s="113" t="s">
        <v>5590</v>
      </c>
      <c r="AC4810" s="19"/>
      <c r="AD4810" s="22"/>
      <c r="AE4810" s="31"/>
    </row>
    <row r="4811" spans="2:31" x14ac:dyDescent="0.2">
      <c r="B4811" s="14" t="s">
        <v>6387</v>
      </c>
      <c r="C4811" s="33" t="s">
        <v>6386</v>
      </c>
      <c r="D4811" s="16" t="s">
        <v>6385</v>
      </c>
      <c r="E4811" s="103" t="s">
        <v>26</v>
      </c>
      <c r="F4811" s="18" t="s">
        <v>26</v>
      </c>
      <c r="G4811" s="111" t="s">
        <v>590</v>
      </c>
      <c r="H4811" s="102" t="s">
        <v>4928</v>
      </c>
      <c r="I4811" s="21">
        <v>13049130</v>
      </c>
      <c r="J4811" s="71">
        <v>111.37</v>
      </c>
      <c r="K4811" s="21">
        <v>14700509</v>
      </c>
      <c r="L4811" s="21">
        <v>13199702</v>
      </c>
      <c r="M4811" s="21">
        <v>13056824</v>
      </c>
      <c r="N4811" s="21"/>
      <c r="O4811" s="21">
        <v>7694</v>
      </c>
      <c r="P4811" s="21"/>
      <c r="Q4811" s="21"/>
      <c r="R4811" s="22">
        <v>5.9829999999999997</v>
      </c>
      <c r="S4811" s="22">
        <v>6.1740000000000004</v>
      </c>
      <c r="T4811" s="20" t="s">
        <v>4949</v>
      </c>
      <c r="U4811" s="21">
        <v>157948</v>
      </c>
      <c r="V4811" s="21">
        <v>789738</v>
      </c>
      <c r="W4811" s="34">
        <v>41019</v>
      </c>
      <c r="X4811" s="34">
        <v>44670</v>
      </c>
      <c r="Y4811" s="109"/>
      <c r="Z4811" s="70" t="s">
        <v>4927</v>
      </c>
      <c r="AA4811" s="20" t="s">
        <v>4926</v>
      </c>
      <c r="AB4811" s="113" t="s">
        <v>5569</v>
      </c>
      <c r="AC4811" s="19"/>
      <c r="AD4811" s="22"/>
      <c r="AE4811" s="31"/>
    </row>
    <row r="4812" spans="2:31" x14ac:dyDescent="0.2">
      <c r="B4812" s="14" t="s">
        <v>6384</v>
      </c>
      <c r="C4812" s="33" t="s">
        <v>6383</v>
      </c>
      <c r="D4812" s="16" t="s">
        <v>6382</v>
      </c>
      <c r="E4812" s="103" t="s">
        <v>26</v>
      </c>
      <c r="F4812" s="18" t="s">
        <v>26</v>
      </c>
      <c r="G4812" s="111" t="s">
        <v>590</v>
      </c>
      <c r="H4812" s="102" t="s">
        <v>334</v>
      </c>
      <c r="I4812" s="21">
        <v>5871122</v>
      </c>
      <c r="J4812" s="71">
        <v>106.208</v>
      </c>
      <c r="K4812" s="21">
        <v>6212305</v>
      </c>
      <c r="L4812" s="21">
        <v>5849187</v>
      </c>
      <c r="M4812" s="21">
        <v>5860943</v>
      </c>
      <c r="N4812" s="21"/>
      <c r="O4812" s="21">
        <v>-4119</v>
      </c>
      <c r="P4812" s="21"/>
      <c r="Q4812" s="21"/>
      <c r="R4812" s="22">
        <v>6.82</v>
      </c>
      <c r="S4812" s="22">
        <v>6.73</v>
      </c>
      <c r="T4812" s="20" t="s">
        <v>4965</v>
      </c>
      <c r="U4812" s="21">
        <v>66486</v>
      </c>
      <c r="V4812" s="21">
        <v>398915</v>
      </c>
      <c r="W4812" s="34">
        <v>40352</v>
      </c>
      <c r="X4812" s="34">
        <v>43221</v>
      </c>
      <c r="Y4812" s="109"/>
      <c r="Z4812" s="70" t="s">
        <v>4927</v>
      </c>
      <c r="AA4812" s="20" t="s">
        <v>5160</v>
      </c>
      <c r="AB4812" s="113" t="s">
        <v>5590</v>
      </c>
      <c r="AC4812" s="19"/>
      <c r="AD4812" s="22"/>
      <c r="AE4812" s="31"/>
    </row>
    <row r="4813" spans="2:31" x14ac:dyDescent="0.2">
      <c r="B4813" s="14" t="s">
        <v>6381</v>
      </c>
      <c r="C4813" s="33" t="s">
        <v>6380</v>
      </c>
      <c r="D4813" s="16" t="s">
        <v>6379</v>
      </c>
      <c r="E4813" s="103" t="s">
        <v>26</v>
      </c>
      <c r="F4813" s="18" t="s">
        <v>26</v>
      </c>
      <c r="G4813" s="111" t="s">
        <v>590</v>
      </c>
      <c r="H4813" s="102" t="s">
        <v>334</v>
      </c>
      <c r="I4813" s="21">
        <v>14494993</v>
      </c>
      <c r="J4813" s="71">
        <v>109</v>
      </c>
      <c r="K4813" s="21">
        <v>16874116</v>
      </c>
      <c r="L4813" s="21">
        <v>15480841</v>
      </c>
      <c r="M4813" s="21">
        <v>15012505</v>
      </c>
      <c r="N4813" s="21"/>
      <c r="O4813" s="21">
        <v>128124</v>
      </c>
      <c r="P4813" s="21"/>
      <c r="Q4813" s="21"/>
      <c r="R4813" s="22">
        <v>6.5449999999999999</v>
      </c>
      <c r="S4813" s="22">
        <v>7.4630000000000001</v>
      </c>
      <c r="T4813" s="20" t="s">
        <v>118</v>
      </c>
      <c r="U4813" s="21">
        <v>419361</v>
      </c>
      <c r="V4813" s="21">
        <v>1013221</v>
      </c>
      <c r="W4813" s="34">
        <v>37652</v>
      </c>
      <c r="X4813" s="34">
        <v>43498</v>
      </c>
      <c r="Y4813" s="109"/>
      <c r="Z4813" s="70" t="s">
        <v>4927</v>
      </c>
      <c r="AA4813" s="20" t="s">
        <v>4926</v>
      </c>
      <c r="AB4813" s="113" t="s">
        <v>5590</v>
      </c>
      <c r="AC4813" s="19"/>
      <c r="AD4813" s="22"/>
      <c r="AE4813" s="31"/>
    </row>
    <row r="4814" spans="2:31" x14ac:dyDescent="0.2">
      <c r="B4814" s="14" t="s">
        <v>6378</v>
      </c>
      <c r="C4814" s="33" t="s">
        <v>6377</v>
      </c>
      <c r="D4814" s="16" t="s">
        <v>6374</v>
      </c>
      <c r="E4814" s="103" t="s">
        <v>26</v>
      </c>
      <c r="F4814" s="18" t="s">
        <v>26</v>
      </c>
      <c r="G4814" s="111" t="s">
        <v>590</v>
      </c>
      <c r="H4814" s="102" t="s">
        <v>334</v>
      </c>
      <c r="I4814" s="21">
        <v>10685826</v>
      </c>
      <c r="J4814" s="71">
        <v>109.5</v>
      </c>
      <c r="K4814" s="21">
        <v>12370561</v>
      </c>
      <c r="L4814" s="21">
        <v>11297316</v>
      </c>
      <c r="M4814" s="21">
        <v>11003373</v>
      </c>
      <c r="N4814" s="21"/>
      <c r="O4814" s="21">
        <v>130431</v>
      </c>
      <c r="P4814" s="21"/>
      <c r="Q4814" s="21"/>
      <c r="R4814" s="22">
        <v>7.2560000000000002</v>
      </c>
      <c r="S4814" s="22">
        <v>8.0830000000000002</v>
      </c>
      <c r="T4814" s="20" t="s">
        <v>4985</v>
      </c>
      <c r="U4814" s="21">
        <v>241366</v>
      </c>
      <c r="V4814" s="21">
        <v>819733</v>
      </c>
      <c r="W4814" s="34">
        <v>36572</v>
      </c>
      <c r="X4814" s="34">
        <v>43905</v>
      </c>
      <c r="Y4814" s="109"/>
      <c r="Z4814" s="70" t="s">
        <v>4927</v>
      </c>
      <c r="AA4814" s="20" t="s">
        <v>4926</v>
      </c>
      <c r="AB4814" s="113" t="s">
        <v>5569</v>
      </c>
      <c r="AC4814" s="19"/>
      <c r="AD4814" s="22"/>
      <c r="AE4814" s="31"/>
    </row>
    <row r="4815" spans="2:31" x14ac:dyDescent="0.2">
      <c r="B4815" s="14" t="s">
        <v>6376</v>
      </c>
      <c r="C4815" s="33" t="s">
        <v>6375</v>
      </c>
      <c r="D4815" s="16" t="s">
        <v>6374</v>
      </c>
      <c r="E4815" s="103" t="s">
        <v>5057</v>
      </c>
      <c r="F4815" s="18" t="s">
        <v>26</v>
      </c>
      <c r="G4815" s="111" t="s">
        <v>590</v>
      </c>
      <c r="H4815" s="102" t="s">
        <v>334</v>
      </c>
      <c r="I4815" s="21">
        <v>13540362</v>
      </c>
      <c r="J4815" s="71">
        <v>104.98399999999999</v>
      </c>
      <c r="K4815" s="21">
        <v>13905265</v>
      </c>
      <c r="L4815" s="21">
        <v>13245128</v>
      </c>
      <c r="M4815" s="21">
        <v>13392114</v>
      </c>
      <c r="N4815" s="21"/>
      <c r="O4815" s="21">
        <v>-165410</v>
      </c>
      <c r="P4815" s="21"/>
      <c r="Q4815" s="21"/>
      <c r="R4815" s="22">
        <v>6.2359999999999998</v>
      </c>
      <c r="S4815" s="22">
        <v>5.8959999999999999</v>
      </c>
      <c r="T4815" s="20" t="s">
        <v>4985</v>
      </c>
      <c r="U4815" s="21">
        <v>243201</v>
      </c>
      <c r="V4815" s="21">
        <v>825966</v>
      </c>
      <c r="W4815" s="34">
        <v>38133</v>
      </c>
      <c r="X4815" s="34">
        <v>43905</v>
      </c>
      <c r="Y4815" s="109"/>
      <c r="Z4815" s="70" t="s">
        <v>4927</v>
      </c>
      <c r="AA4815" s="20" t="s">
        <v>5160</v>
      </c>
      <c r="AB4815" s="113" t="s">
        <v>5569</v>
      </c>
      <c r="AC4815" s="19"/>
      <c r="AD4815" s="22"/>
      <c r="AE4815" s="31"/>
    </row>
    <row r="4816" spans="2:31" x14ac:dyDescent="0.2">
      <c r="B4816" s="14" t="s">
        <v>6373</v>
      </c>
      <c r="C4816" s="33" t="s">
        <v>6372</v>
      </c>
      <c r="D4816" s="16" t="s">
        <v>6371</v>
      </c>
      <c r="E4816" s="103" t="s">
        <v>5860</v>
      </c>
      <c r="F4816" s="18" t="s">
        <v>26</v>
      </c>
      <c r="G4816" s="111" t="s">
        <v>26</v>
      </c>
      <c r="H4816" s="102" t="s">
        <v>4412</v>
      </c>
      <c r="I4816" s="21">
        <v>46484122</v>
      </c>
      <c r="J4816" s="71">
        <v>81.466999999999999</v>
      </c>
      <c r="K4816" s="21">
        <v>122200500</v>
      </c>
      <c r="L4816" s="21">
        <v>150000000</v>
      </c>
      <c r="M4816" s="21">
        <v>89306634</v>
      </c>
      <c r="N4816" s="21"/>
      <c r="O4816" s="21">
        <v>1808495</v>
      </c>
      <c r="P4816" s="21"/>
      <c r="Q4816" s="21"/>
      <c r="R4816" s="22">
        <v>0</v>
      </c>
      <c r="S4816" s="22">
        <v>5.9009999999999998</v>
      </c>
      <c r="T4816" s="20" t="s">
        <v>322</v>
      </c>
      <c r="U4816" s="21"/>
      <c r="V4816" s="21"/>
      <c r="W4816" s="34">
        <v>37155</v>
      </c>
      <c r="X4816" s="34">
        <v>44531</v>
      </c>
      <c r="Y4816" s="109"/>
      <c r="Z4816" s="70" t="s">
        <v>531</v>
      </c>
      <c r="AA4816" s="20" t="s">
        <v>26</v>
      </c>
      <c r="AB4816" s="113" t="s">
        <v>5590</v>
      </c>
      <c r="AC4816" s="19"/>
      <c r="AD4816" s="22"/>
      <c r="AE4816" s="19"/>
    </row>
    <row r="4817" spans="2:31" x14ac:dyDescent="0.2">
      <c r="B4817" s="14" t="s">
        <v>6370</v>
      </c>
      <c r="C4817" s="33" t="s">
        <v>6369</v>
      </c>
      <c r="D4817" s="16" t="s">
        <v>6368</v>
      </c>
      <c r="E4817" s="103" t="s">
        <v>5057</v>
      </c>
      <c r="F4817" s="18" t="s">
        <v>26</v>
      </c>
      <c r="G4817" s="111" t="s">
        <v>590</v>
      </c>
      <c r="H4817" s="102" t="s">
        <v>323</v>
      </c>
      <c r="I4817" s="21">
        <v>16249550</v>
      </c>
      <c r="J4817" s="71">
        <v>101.98399999999999</v>
      </c>
      <c r="K4817" s="21">
        <v>16572416</v>
      </c>
      <c r="L4817" s="21">
        <v>16250000</v>
      </c>
      <c r="M4817" s="21">
        <v>16251852</v>
      </c>
      <c r="N4817" s="21"/>
      <c r="O4817" s="21">
        <v>1852</v>
      </c>
      <c r="P4817" s="21"/>
      <c r="Q4817" s="21"/>
      <c r="R4817" s="22">
        <v>3.91</v>
      </c>
      <c r="S4817" s="22">
        <v>3.95</v>
      </c>
      <c r="T4817" s="20" t="s">
        <v>5189</v>
      </c>
      <c r="U4817" s="21">
        <v>28239</v>
      </c>
      <c r="V4817" s="21">
        <v>635375</v>
      </c>
      <c r="W4817" s="34">
        <v>40609</v>
      </c>
      <c r="X4817" s="34">
        <v>42444</v>
      </c>
      <c r="Y4817" s="109"/>
      <c r="Z4817" s="70" t="s">
        <v>4927</v>
      </c>
      <c r="AA4817" s="20" t="s">
        <v>4926</v>
      </c>
      <c r="AB4817" s="113" t="s">
        <v>5700</v>
      </c>
      <c r="AC4817" s="19"/>
      <c r="AD4817" s="22"/>
      <c r="AE4817" s="28">
        <v>41713</v>
      </c>
    </row>
    <row r="4818" spans="2:31" x14ac:dyDescent="0.2">
      <c r="B4818" s="14" t="s">
        <v>6367</v>
      </c>
      <c r="C4818" s="33" t="s">
        <v>6366</v>
      </c>
      <c r="D4818" s="16" t="s">
        <v>6365</v>
      </c>
      <c r="E4818" s="103" t="s">
        <v>26</v>
      </c>
      <c r="F4818" s="18" t="s">
        <v>26</v>
      </c>
      <c r="G4818" s="111" t="s">
        <v>590</v>
      </c>
      <c r="H4818" s="102" t="s">
        <v>334</v>
      </c>
      <c r="I4818" s="21">
        <v>8568442</v>
      </c>
      <c r="J4818" s="71">
        <v>112.75</v>
      </c>
      <c r="K4818" s="21">
        <v>9606880</v>
      </c>
      <c r="L4818" s="21">
        <v>8520514</v>
      </c>
      <c r="M4818" s="21">
        <v>8554646</v>
      </c>
      <c r="N4818" s="21"/>
      <c r="O4818" s="21">
        <v>-4008</v>
      </c>
      <c r="P4818" s="21"/>
      <c r="Q4818" s="21"/>
      <c r="R4818" s="22">
        <v>6.2</v>
      </c>
      <c r="S4818" s="22">
        <v>6.0739999999999998</v>
      </c>
      <c r="T4818" s="20" t="s">
        <v>85</v>
      </c>
      <c r="U4818" s="21">
        <v>262669</v>
      </c>
      <c r="V4818" s="21">
        <v>528272</v>
      </c>
      <c r="W4818" s="34">
        <v>40360</v>
      </c>
      <c r="X4818" s="34">
        <v>43283</v>
      </c>
      <c r="Y4818" s="109"/>
      <c r="Z4818" s="70" t="s">
        <v>4927</v>
      </c>
      <c r="AA4818" s="20" t="s">
        <v>4926</v>
      </c>
      <c r="AB4818" s="113" t="s">
        <v>5569</v>
      </c>
      <c r="AC4818" s="19"/>
      <c r="AD4818" s="22"/>
      <c r="AE4818" s="31"/>
    </row>
    <row r="4819" spans="2:31" x14ac:dyDescent="0.2">
      <c r="B4819" s="14" t="s">
        <v>6364</v>
      </c>
      <c r="C4819" s="33" t="s">
        <v>6363</v>
      </c>
      <c r="D4819" s="16" t="s">
        <v>6362</v>
      </c>
      <c r="E4819" s="103" t="s">
        <v>26</v>
      </c>
      <c r="F4819" s="18" t="s">
        <v>26</v>
      </c>
      <c r="G4819" s="111" t="s">
        <v>590</v>
      </c>
      <c r="H4819" s="102" t="s">
        <v>334</v>
      </c>
      <c r="I4819" s="21">
        <v>4326217</v>
      </c>
      <c r="J4819" s="71">
        <v>110.25</v>
      </c>
      <c r="K4819" s="21">
        <v>4769654</v>
      </c>
      <c r="L4819" s="21">
        <v>4326217</v>
      </c>
      <c r="M4819" s="21">
        <v>4326217</v>
      </c>
      <c r="N4819" s="21"/>
      <c r="O4819" s="21"/>
      <c r="P4819" s="21"/>
      <c r="Q4819" s="21"/>
      <c r="R4819" s="22">
        <v>5.3</v>
      </c>
      <c r="S4819" s="22">
        <v>5.3</v>
      </c>
      <c r="T4819" s="20" t="s">
        <v>4949</v>
      </c>
      <c r="U4819" s="21">
        <v>48406</v>
      </c>
      <c r="V4819" s="21">
        <v>229289</v>
      </c>
      <c r="W4819" s="34">
        <v>40632</v>
      </c>
      <c r="X4819" s="34">
        <v>43570</v>
      </c>
      <c r="Y4819" s="109"/>
      <c r="Z4819" s="70" t="s">
        <v>4927</v>
      </c>
      <c r="AA4819" s="20" t="s">
        <v>4926</v>
      </c>
      <c r="AB4819" s="113" t="s">
        <v>5569</v>
      </c>
      <c r="AC4819" s="19"/>
      <c r="AD4819" s="22"/>
      <c r="AE4819" s="31"/>
    </row>
    <row r="4820" spans="2:31" x14ac:dyDescent="0.2">
      <c r="B4820" s="14" t="s">
        <v>6361</v>
      </c>
      <c r="C4820" s="33" t="s">
        <v>6360</v>
      </c>
      <c r="D4820" s="16" t="s">
        <v>6348</v>
      </c>
      <c r="E4820" s="103" t="s">
        <v>26</v>
      </c>
      <c r="F4820" s="18" t="s">
        <v>26</v>
      </c>
      <c r="G4820" s="111" t="s">
        <v>590</v>
      </c>
      <c r="H4820" s="102" t="s">
        <v>323</v>
      </c>
      <c r="I4820" s="21">
        <v>23476875</v>
      </c>
      <c r="J4820" s="71">
        <v>99.994</v>
      </c>
      <c r="K4820" s="21">
        <v>23998512</v>
      </c>
      <c r="L4820" s="21">
        <v>24000000</v>
      </c>
      <c r="M4820" s="21">
        <v>23992267</v>
      </c>
      <c r="N4820" s="21"/>
      <c r="O4820" s="21">
        <v>206454</v>
      </c>
      <c r="P4820" s="21"/>
      <c r="Q4820" s="21"/>
      <c r="R4820" s="22">
        <v>0.53900000000000003</v>
      </c>
      <c r="S4820" s="22">
        <v>1.429</v>
      </c>
      <c r="T4820" s="20" t="s">
        <v>5189</v>
      </c>
      <c r="U4820" s="21">
        <v>5390</v>
      </c>
      <c r="V4820" s="21">
        <v>140443</v>
      </c>
      <c r="W4820" s="34">
        <v>40344</v>
      </c>
      <c r="X4820" s="34">
        <v>42171</v>
      </c>
      <c r="Y4820" s="109"/>
      <c r="Z4820" s="70" t="s">
        <v>4927</v>
      </c>
      <c r="AA4820" s="20" t="s">
        <v>4926</v>
      </c>
      <c r="AB4820" s="113" t="s">
        <v>6081</v>
      </c>
      <c r="AC4820" s="19"/>
      <c r="AD4820" s="22"/>
      <c r="AE4820" s="34">
        <v>41289</v>
      </c>
    </row>
    <row r="4821" spans="2:31" x14ac:dyDescent="0.2">
      <c r="B4821" s="14" t="s">
        <v>6359</v>
      </c>
      <c r="C4821" s="33" t="s">
        <v>4529</v>
      </c>
      <c r="D4821" s="16" t="s">
        <v>6351</v>
      </c>
      <c r="E4821" s="103" t="s">
        <v>26</v>
      </c>
      <c r="F4821" s="18" t="s">
        <v>26</v>
      </c>
      <c r="G4821" s="111" t="s">
        <v>590</v>
      </c>
      <c r="H4821" s="102" t="s">
        <v>323</v>
      </c>
      <c r="I4821" s="21">
        <v>12477625</v>
      </c>
      <c r="J4821" s="71">
        <v>121.011</v>
      </c>
      <c r="K4821" s="21">
        <v>15126413</v>
      </c>
      <c r="L4821" s="21">
        <v>12500000</v>
      </c>
      <c r="M4821" s="21">
        <v>12487831</v>
      </c>
      <c r="N4821" s="21"/>
      <c r="O4821" s="21">
        <v>3294</v>
      </c>
      <c r="P4821" s="21"/>
      <c r="Q4821" s="21"/>
      <c r="R4821" s="22">
        <v>5.65</v>
      </c>
      <c r="S4821" s="22">
        <v>5.7409999999999997</v>
      </c>
      <c r="T4821" s="20" t="s">
        <v>5189</v>
      </c>
      <c r="U4821" s="21">
        <v>31389</v>
      </c>
      <c r="V4821" s="21">
        <v>706250</v>
      </c>
      <c r="W4821" s="34">
        <v>39353</v>
      </c>
      <c r="X4821" s="34">
        <v>43906</v>
      </c>
      <c r="Y4821" s="109"/>
      <c r="Z4821" s="70" t="s">
        <v>4927</v>
      </c>
      <c r="AA4821" s="20" t="s">
        <v>4926</v>
      </c>
      <c r="AB4821" s="113" t="s">
        <v>6081</v>
      </c>
      <c r="AC4821" s="19"/>
      <c r="AD4821" s="22"/>
      <c r="AE4821" s="34">
        <v>42993</v>
      </c>
    </row>
    <row r="4822" spans="2:31" x14ac:dyDescent="0.2">
      <c r="B4822" s="14" t="s">
        <v>6358</v>
      </c>
      <c r="C4822" s="33" t="s">
        <v>4504</v>
      </c>
      <c r="D4822" s="16" t="s">
        <v>6351</v>
      </c>
      <c r="E4822" s="103" t="s">
        <v>26</v>
      </c>
      <c r="F4822" s="18" t="s">
        <v>26</v>
      </c>
      <c r="G4822" s="111" t="s">
        <v>590</v>
      </c>
      <c r="H4822" s="102" t="s">
        <v>323</v>
      </c>
      <c r="I4822" s="21">
        <v>20000000</v>
      </c>
      <c r="J4822" s="71">
        <v>100.565</v>
      </c>
      <c r="K4822" s="21">
        <v>20113040</v>
      </c>
      <c r="L4822" s="21">
        <v>20000000</v>
      </c>
      <c r="M4822" s="21">
        <v>20000000</v>
      </c>
      <c r="N4822" s="21"/>
      <c r="O4822" s="21"/>
      <c r="P4822" s="21"/>
      <c r="Q4822" s="21"/>
      <c r="R4822" s="22">
        <v>0.55900000000000005</v>
      </c>
      <c r="S4822" s="22">
        <v>0.56699999999999995</v>
      </c>
      <c r="T4822" s="20" t="s">
        <v>5189</v>
      </c>
      <c r="U4822" s="21">
        <v>4658</v>
      </c>
      <c r="V4822" s="21">
        <v>121125</v>
      </c>
      <c r="W4822" s="34">
        <v>40862</v>
      </c>
      <c r="X4822" s="34">
        <v>43600</v>
      </c>
      <c r="Y4822" s="109"/>
      <c r="Z4822" s="70" t="s">
        <v>4927</v>
      </c>
      <c r="AA4822" s="20" t="s">
        <v>4926</v>
      </c>
      <c r="AB4822" s="113" t="s">
        <v>6081</v>
      </c>
      <c r="AC4822" s="19"/>
      <c r="AD4822" s="22"/>
      <c r="AE4822" s="34">
        <v>42689</v>
      </c>
    </row>
    <row r="4823" spans="2:31" x14ac:dyDescent="0.2">
      <c r="B4823" s="14" t="s">
        <v>6357</v>
      </c>
      <c r="C4823" s="33" t="s">
        <v>4456</v>
      </c>
      <c r="D4823" s="16" t="s">
        <v>6351</v>
      </c>
      <c r="E4823" s="103" t="s">
        <v>26</v>
      </c>
      <c r="F4823" s="18" t="s">
        <v>26</v>
      </c>
      <c r="G4823" s="111" t="s">
        <v>590</v>
      </c>
      <c r="H4823" s="102" t="s">
        <v>323</v>
      </c>
      <c r="I4823" s="21">
        <v>9999006</v>
      </c>
      <c r="J4823" s="71">
        <v>100.648</v>
      </c>
      <c r="K4823" s="21">
        <v>10064830</v>
      </c>
      <c r="L4823" s="21">
        <v>10000000</v>
      </c>
      <c r="M4823" s="21">
        <v>9998802</v>
      </c>
      <c r="N4823" s="21"/>
      <c r="O4823" s="21">
        <v>-204</v>
      </c>
      <c r="P4823" s="21"/>
      <c r="Q4823" s="21"/>
      <c r="R4823" s="22">
        <v>0.86</v>
      </c>
      <c r="S4823" s="22">
        <v>0.86699999999999999</v>
      </c>
      <c r="T4823" s="20" t="s">
        <v>5189</v>
      </c>
      <c r="U4823" s="21">
        <v>3822</v>
      </c>
      <c r="V4823" s="21">
        <v>43478</v>
      </c>
      <c r="W4823" s="34">
        <v>41065</v>
      </c>
      <c r="X4823" s="34">
        <v>43054</v>
      </c>
      <c r="Y4823" s="109"/>
      <c r="Z4823" s="70" t="s">
        <v>4927</v>
      </c>
      <c r="AA4823" s="20" t="s">
        <v>4926</v>
      </c>
      <c r="AB4823" s="113" t="s">
        <v>6081</v>
      </c>
      <c r="AC4823" s="19"/>
      <c r="AD4823" s="22"/>
      <c r="AE4823" s="34">
        <v>42139</v>
      </c>
    </row>
    <row r="4824" spans="2:31" x14ac:dyDescent="0.2">
      <c r="B4824" s="14" t="s">
        <v>6356</v>
      </c>
      <c r="C4824" s="33" t="s">
        <v>4452</v>
      </c>
      <c r="D4824" s="16" t="s">
        <v>6351</v>
      </c>
      <c r="E4824" s="103" t="s">
        <v>26</v>
      </c>
      <c r="F4824" s="18" t="s">
        <v>26</v>
      </c>
      <c r="G4824" s="111" t="s">
        <v>590</v>
      </c>
      <c r="H4824" s="102" t="s">
        <v>323</v>
      </c>
      <c r="I4824" s="21">
        <v>10000000</v>
      </c>
      <c r="J4824" s="71">
        <v>100.628</v>
      </c>
      <c r="K4824" s="21">
        <v>10062780</v>
      </c>
      <c r="L4824" s="21">
        <v>10000000</v>
      </c>
      <c r="M4824" s="21">
        <v>10000000</v>
      </c>
      <c r="N4824" s="21"/>
      <c r="O4824" s="21"/>
      <c r="P4824" s="21"/>
      <c r="Q4824" s="21"/>
      <c r="R4824" s="22">
        <v>0.57899999999999996</v>
      </c>
      <c r="S4824" s="22">
        <v>0.58199999999999996</v>
      </c>
      <c r="T4824" s="20" t="s">
        <v>5189</v>
      </c>
      <c r="U4824" s="21">
        <v>2413</v>
      </c>
      <c r="V4824" s="21">
        <v>31103</v>
      </c>
      <c r="W4824" s="34">
        <v>41065</v>
      </c>
      <c r="X4824" s="34">
        <v>43784</v>
      </c>
      <c r="Y4824" s="109"/>
      <c r="Z4824" s="70" t="s">
        <v>4927</v>
      </c>
      <c r="AA4824" s="20" t="s">
        <v>4926</v>
      </c>
      <c r="AB4824" s="113" t="s">
        <v>6081</v>
      </c>
      <c r="AC4824" s="19"/>
      <c r="AD4824" s="22"/>
      <c r="AE4824" s="34">
        <v>42870</v>
      </c>
    </row>
    <row r="4825" spans="2:31" x14ac:dyDescent="0.2">
      <c r="B4825" s="14" t="s">
        <v>6355</v>
      </c>
      <c r="C4825" s="33" t="s">
        <v>6354</v>
      </c>
      <c r="D4825" s="16" t="s">
        <v>6351</v>
      </c>
      <c r="E4825" s="103" t="s">
        <v>26</v>
      </c>
      <c r="F4825" s="18" t="s">
        <v>26</v>
      </c>
      <c r="G4825" s="111" t="s">
        <v>590</v>
      </c>
      <c r="H4825" s="102" t="s">
        <v>323</v>
      </c>
      <c r="I4825" s="21">
        <v>10000000</v>
      </c>
      <c r="J4825" s="71">
        <v>100.113</v>
      </c>
      <c r="K4825" s="21">
        <v>10011260</v>
      </c>
      <c r="L4825" s="21">
        <v>10000000</v>
      </c>
      <c r="M4825" s="21">
        <v>10000000</v>
      </c>
      <c r="N4825" s="21"/>
      <c r="O4825" s="21"/>
      <c r="P4825" s="21"/>
      <c r="Q4825" s="21"/>
      <c r="R4825" s="22">
        <v>0.40899999999999997</v>
      </c>
      <c r="S4825" s="22">
        <v>0.41199999999999998</v>
      </c>
      <c r="T4825" s="20" t="s">
        <v>5189</v>
      </c>
      <c r="U4825" s="21">
        <v>1704</v>
      </c>
      <c r="V4825" s="21">
        <v>15518</v>
      </c>
      <c r="W4825" s="34">
        <v>41121</v>
      </c>
      <c r="X4825" s="34">
        <v>43116</v>
      </c>
      <c r="Y4825" s="109"/>
      <c r="Z4825" s="70" t="s">
        <v>4927</v>
      </c>
      <c r="AA4825" s="20" t="s">
        <v>4926</v>
      </c>
      <c r="AB4825" s="113" t="s">
        <v>6081</v>
      </c>
      <c r="AC4825" s="19"/>
      <c r="AD4825" s="22"/>
      <c r="AE4825" s="34">
        <v>42200</v>
      </c>
    </row>
    <row r="4826" spans="2:31" x14ac:dyDescent="0.2">
      <c r="B4826" s="14" t="s">
        <v>6353</v>
      </c>
      <c r="C4826" s="33" t="s">
        <v>6352</v>
      </c>
      <c r="D4826" s="16" t="s">
        <v>6351</v>
      </c>
      <c r="E4826" s="103" t="s">
        <v>5057</v>
      </c>
      <c r="F4826" s="18" t="s">
        <v>26</v>
      </c>
      <c r="G4826" s="111" t="s">
        <v>590</v>
      </c>
      <c r="H4826" s="102" t="s">
        <v>323</v>
      </c>
      <c r="I4826" s="21">
        <v>9499271</v>
      </c>
      <c r="J4826" s="71">
        <v>100.85</v>
      </c>
      <c r="K4826" s="21">
        <v>9580741</v>
      </c>
      <c r="L4826" s="21">
        <v>9500000</v>
      </c>
      <c r="M4826" s="21">
        <v>9495980</v>
      </c>
      <c r="N4826" s="21"/>
      <c r="O4826" s="21">
        <v>-3292</v>
      </c>
      <c r="P4826" s="21"/>
      <c r="Q4826" s="21"/>
      <c r="R4826" s="22">
        <v>1.67</v>
      </c>
      <c r="S4826" s="22">
        <v>1.6830000000000001</v>
      </c>
      <c r="T4826" s="20" t="s">
        <v>5189</v>
      </c>
      <c r="U4826" s="21">
        <v>7051</v>
      </c>
      <c r="V4826" s="21">
        <v>56409</v>
      </c>
      <c r="W4826" s="34">
        <v>41121</v>
      </c>
      <c r="X4826" s="34">
        <v>44579</v>
      </c>
      <c r="Y4826" s="109"/>
      <c r="Z4826" s="70" t="s">
        <v>4927</v>
      </c>
      <c r="AA4826" s="20" t="s">
        <v>4926</v>
      </c>
      <c r="AB4826" s="113" t="s">
        <v>6081</v>
      </c>
      <c r="AC4826" s="19"/>
      <c r="AD4826" s="22"/>
      <c r="AE4826" s="34">
        <v>43661</v>
      </c>
    </row>
    <row r="4827" spans="2:31" x14ac:dyDescent="0.2">
      <c r="B4827" s="14" t="s">
        <v>6350</v>
      </c>
      <c r="C4827" s="33" t="s">
        <v>6349</v>
      </c>
      <c r="D4827" s="16" t="s">
        <v>6348</v>
      </c>
      <c r="E4827" s="103" t="s">
        <v>26</v>
      </c>
      <c r="F4827" s="18" t="s">
        <v>26</v>
      </c>
      <c r="G4827" s="111" t="s">
        <v>590</v>
      </c>
      <c r="H4827" s="102" t="s">
        <v>323</v>
      </c>
      <c r="I4827" s="21">
        <v>11562188</v>
      </c>
      <c r="J4827" s="71">
        <v>99.805000000000007</v>
      </c>
      <c r="K4827" s="21">
        <v>11976600</v>
      </c>
      <c r="L4827" s="21">
        <v>12000000</v>
      </c>
      <c r="M4827" s="21">
        <v>11849753</v>
      </c>
      <c r="N4827" s="21"/>
      <c r="O4827" s="21">
        <v>115796</v>
      </c>
      <c r="P4827" s="21"/>
      <c r="Q4827" s="21"/>
      <c r="R4827" s="22">
        <v>0.45900000000000002</v>
      </c>
      <c r="S4827" s="22">
        <v>1.4350000000000001</v>
      </c>
      <c r="T4827" s="20" t="s">
        <v>5189</v>
      </c>
      <c r="U4827" s="21">
        <v>2295</v>
      </c>
      <c r="V4827" s="21">
        <v>60408</v>
      </c>
      <c r="W4827" s="34">
        <v>40344</v>
      </c>
      <c r="X4827" s="34">
        <v>42628</v>
      </c>
      <c r="Y4827" s="109"/>
      <c r="Z4827" s="70" t="s">
        <v>4927</v>
      </c>
      <c r="AA4827" s="20" t="s">
        <v>4926</v>
      </c>
      <c r="AB4827" s="113" t="s">
        <v>6081</v>
      </c>
      <c r="AC4827" s="19"/>
      <c r="AD4827" s="22"/>
      <c r="AE4827" s="34">
        <v>41744</v>
      </c>
    </row>
    <row r="4828" spans="2:31" x14ac:dyDescent="0.2">
      <c r="B4828" s="14" t="s">
        <v>6347</v>
      </c>
      <c r="C4828" s="33" t="s">
        <v>6346</v>
      </c>
      <c r="D4828" s="16" t="s">
        <v>6343</v>
      </c>
      <c r="E4828" s="103" t="s">
        <v>5860</v>
      </c>
      <c r="F4828" s="18" t="s">
        <v>26</v>
      </c>
      <c r="G4828" s="111" t="s">
        <v>26</v>
      </c>
      <c r="H4828" s="102" t="s">
        <v>4412</v>
      </c>
      <c r="I4828" s="21">
        <v>7806276</v>
      </c>
      <c r="J4828" s="71">
        <v>93.194000000000003</v>
      </c>
      <c r="K4828" s="21">
        <v>32617900</v>
      </c>
      <c r="L4828" s="21">
        <v>35000000</v>
      </c>
      <c r="M4828" s="21">
        <v>24483756</v>
      </c>
      <c r="N4828" s="21"/>
      <c r="O4828" s="21">
        <v>1627410</v>
      </c>
      <c r="P4828" s="21"/>
      <c r="Q4828" s="21"/>
      <c r="R4828" s="22">
        <v>0</v>
      </c>
      <c r="S4828" s="22">
        <v>7.3380000000000001</v>
      </c>
      <c r="T4828" s="20" t="s">
        <v>322</v>
      </c>
      <c r="U4828" s="21"/>
      <c r="V4828" s="21"/>
      <c r="W4828" s="34">
        <v>35482</v>
      </c>
      <c r="X4828" s="34">
        <v>43085</v>
      </c>
      <c r="Y4828" s="109"/>
      <c r="Z4828" s="70" t="s">
        <v>531</v>
      </c>
      <c r="AA4828" s="20" t="s">
        <v>26</v>
      </c>
      <c r="AB4828" s="113" t="s">
        <v>5590</v>
      </c>
      <c r="AC4828" s="19"/>
      <c r="AD4828" s="22"/>
      <c r="AE4828" s="31"/>
    </row>
    <row r="4829" spans="2:31" x14ac:dyDescent="0.2">
      <c r="B4829" s="14" t="s">
        <v>6345</v>
      </c>
      <c r="C4829" s="33" t="s">
        <v>6344</v>
      </c>
      <c r="D4829" s="16" t="s">
        <v>6343</v>
      </c>
      <c r="E4829" s="103" t="s">
        <v>5860</v>
      </c>
      <c r="F4829" s="18" t="s">
        <v>26</v>
      </c>
      <c r="G4829" s="111" t="s">
        <v>26</v>
      </c>
      <c r="H4829" s="102" t="s">
        <v>4412</v>
      </c>
      <c r="I4829" s="21">
        <v>17842118</v>
      </c>
      <c r="J4829" s="71">
        <v>90.721999999999994</v>
      </c>
      <c r="K4829" s="21">
        <v>31752700</v>
      </c>
      <c r="L4829" s="21">
        <v>35000000</v>
      </c>
      <c r="M4829" s="21">
        <v>23622128</v>
      </c>
      <c r="N4829" s="21"/>
      <c r="O4829" s="21">
        <v>1444278</v>
      </c>
      <c r="P4829" s="21"/>
      <c r="Q4829" s="21"/>
      <c r="R4829" s="22">
        <v>0</v>
      </c>
      <c r="S4829" s="22">
        <v>6.7089999999999996</v>
      </c>
      <c r="T4829" s="20" t="s">
        <v>322</v>
      </c>
      <c r="U4829" s="21"/>
      <c r="V4829" s="21"/>
      <c r="W4829" s="34">
        <v>39721</v>
      </c>
      <c r="X4829" s="34">
        <v>43450</v>
      </c>
      <c r="Y4829" s="109"/>
      <c r="Z4829" s="70" t="s">
        <v>531</v>
      </c>
      <c r="AA4829" s="20" t="s">
        <v>26</v>
      </c>
      <c r="AB4829" s="113" t="s">
        <v>5590</v>
      </c>
      <c r="AC4829" s="19"/>
      <c r="AD4829" s="22"/>
      <c r="AE4829" s="31"/>
    </row>
    <row r="4830" spans="2:31" x14ac:dyDescent="0.2">
      <c r="B4830" s="14" t="s">
        <v>6342</v>
      </c>
      <c r="C4830" s="33" t="s">
        <v>6341</v>
      </c>
      <c r="D4830" s="16" t="s">
        <v>6340</v>
      </c>
      <c r="E4830" s="103" t="s">
        <v>26</v>
      </c>
      <c r="F4830" s="18" t="s">
        <v>26</v>
      </c>
      <c r="G4830" s="111" t="s">
        <v>590</v>
      </c>
      <c r="H4830" s="102" t="s">
        <v>323</v>
      </c>
      <c r="I4830" s="21">
        <v>23394020</v>
      </c>
      <c r="J4830" s="71">
        <v>115.45</v>
      </c>
      <c r="K4830" s="21">
        <v>27008396</v>
      </c>
      <c r="L4830" s="21">
        <v>23394020</v>
      </c>
      <c r="M4830" s="21">
        <v>23394020</v>
      </c>
      <c r="N4830" s="21"/>
      <c r="O4830" s="21"/>
      <c r="P4830" s="21"/>
      <c r="Q4830" s="21"/>
      <c r="R4830" s="22">
        <v>5.2089999999999996</v>
      </c>
      <c r="S4830" s="22">
        <v>5.2089999999999996</v>
      </c>
      <c r="T4830" s="20" t="s">
        <v>118</v>
      </c>
      <c r="U4830" s="21">
        <v>473898</v>
      </c>
      <c r="V4830" s="21">
        <v>1218594</v>
      </c>
      <c r="W4830" s="34">
        <v>40212</v>
      </c>
      <c r="X4830" s="34">
        <v>47525</v>
      </c>
      <c r="Y4830" s="109"/>
      <c r="Z4830" s="70" t="s">
        <v>4927</v>
      </c>
      <c r="AA4830" s="20" t="s">
        <v>5160</v>
      </c>
      <c r="AB4830" s="113" t="s">
        <v>5590</v>
      </c>
      <c r="AC4830" s="19"/>
      <c r="AD4830" s="22"/>
      <c r="AE4830" s="31"/>
    </row>
    <row r="4831" spans="2:31" x14ac:dyDescent="0.2">
      <c r="B4831" s="14" t="s">
        <v>6339</v>
      </c>
      <c r="C4831" s="33" t="s">
        <v>6338</v>
      </c>
      <c r="D4831" s="16" t="s">
        <v>6337</v>
      </c>
      <c r="E4831" s="103" t="s">
        <v>5057</v>
      </c>
      <c r="F4831" s="18" t="s">
        <v>26</v>
      </c>
      <c r="G4831" s="111" t="s">
        <v>590</v>
      </c>
      <c r="H4831" s="102" t="s">
        <v>323</v>
      </c>
      <c r="I4831" s="21">
        <v>14022555</v>
      </c>
      <c r="J4831" s="71">
        <v>104.10899999999999</v>
      </c>
      <c r="K4831" s="21">
        <v>14601186</v>
      </c>
      <c r="L4831" s="21">
        <v>14024876</v>
      </c>
      <c r="M4831" s="21">
        <v>14023067</v>
      </c>
      <c r="N4831" s="21"/>
      <c r="O4831" s="21">
        <v>418</v>
      </c>
      <c r="P4831" s="21"/>
      <c r="Q4831" s="21"/>
      <c r="R4831" s="22">
        <v>2.04</v>
      </c>
      <c r="S4831" s="22">
        <v>2.0430000000000001</v>
      </c>
      <c r="T4831" s="20" t="s">
        <v>89</v>
      </c>
      <c r="U4831" s="21">
        <v>23842</v>
      </c>
      <c r="V4831" s="21">
        <v>340945</v>
      </c>
      <c r="W4831" s="34">
        <v>40801</v>
      </c>
      <c r="X4831" s="34">
        <v>45170</v>
      </c>
      <c r="Y4831" s="109"/>
      <c r="Z4831" s="70" t="s">
        <v>4927</v>
      </c>
      <c r="AA4831" s="20" t="s">
        <v>4926</v>
      </c>
      <c r="AB4831" s="113" t="s">
        <v>6336</v>
      </c>
      <c r="AC4831" s="19"/>
      <c r="AD4831" s="22"/>
      <c r="AE4831" s="34">
        <v>44348</v>
      </c>
    </row>
    <row r="4832" spans="2:31" x14ac:dyDescent="0.2">
      <c r="B4832" s="14" t="s">
        <v>6335</v>
      </c>
      <c r="C4832" s="33" t="s">
        <v>6334</v>
      </c>
      <c r="D4832" s="16" t="s">
        <v>6327</v>
      </c>
      <c r="E4832" s="103" t="s">
        <v>26</v>
      </c>
      <c r="F4832" s="18" t="s">
        <v>26</v>
      </c>
      <c r="G4832" s="111" t="s">
        <v>590</v>
      </c>
      <c r="H4832" s="102" t="s">
        <v>323</v>
      </c>
      <c r="I4832" s="21">
        <v>5695815</v>
      </c>
      <c r="J4832" s="71">
        <v>100.7</v>
      </c>
      <c r="K4832" s="21">
        <v>5735746</v>
      </c>
      <c r="L4832" s="21">
        <v>5695863</v>
      </c>
      <c r="M4832" s="21">
        <v>5695839</v>
      </c>
      <c r="N4832" s="21"/>
      <c r="O4832" s="21">
        <v>24</v>
      </c>
      <c r="P4832" s="21"/>
      <c r="Q4832" s="21"/>
      <c r="R4832" s="22">
        <v>1.62</v>
      </c>
      <c r="S4832" s="22">
        <v>1.6259999999999999</v>
      </c>
      <c r="T4832" s="20" t="s">
        <v>5189</v>
      </c>
      <c r="U4832" s="21">
        <v>2819</v>
      </c>
      <c r="V4832" s="21">
        <v>92273</v>
      </c>
      <c r="W4832" s="34">
        <v>40856</v>
      </c>
      <c r="X4832" s="34">
        <v>42875</v>
      </c>
      <c r="Y4832" s="109"/>
      <c r="Z4832" s="70" t="s">
        <v>4927</v>
      </c>
      <c r="AA4832" s="20" t="s">
        <v>4926</v>
      </c>
      <c r="AB4832" s="113" t="s">
        <v>5700</v>
      </c>
      <c r="AC4832" s="19"/>
      <c r="AD4832" s="22"/>
      <c r="AE4832" s="34">
        <v>41932</v>
      </c>
    </row>
    <row r="4833" spans="2:31" x14ac:dyDescent="0.2">
      <c r="B4833" s="14" t="s">
        <v>6333</v>
      </c>
      <c r="C4833" s="33" t="s">
        <v>6332</v>
      </c>
      <c r="D4833" s="16" t="s">
        <v>6327</v>
      </c>
      <c r="E4833" s="103" t="s">
        <v>26</v>
      </c>
      <c r="F4833" s="18" t="s">
        <v>26</v>
      </c>
      <c r="G4833" s="111" t="s">
        <v>590</v>
      </c>
      <c r="H4833" s="102" t="s">
        <v>323</v>
      </c>
      <c r="I4833" s="21">
        <v>6998400</v>
      </c>
      <c r="J4833" s="71">
        <v>101.83799999999999</v>
      </c>
      <c r="K4833" s="21">
        <v>7128646</v>
      </c>
      <c r="L4833" s="21">
        <v>7000000</v>
      </c>
      <c r="M4833" s="21">
        <v>6998914</v>
      </c>
      <c r="N4833" s="21"/>
      <c r="O4833" s="21">
        <v>482</v>
      </c>
      <c r="P4833" s="21"/>
      <c r="Q4833" s="21"/>
      <c r="R4833" s="22">
        <v>2.1</v>
      </c>
      <c r="S4833" s="22">
        <v>2.1160000000000001</v>
      </c>
      <c r="T4833" s="20" t="s">
        <v>5189</v>
      </c>
      <c r="U4833" s="21">
        <v>4492</v>
      </c>
      <c r="V4833" s="21">
        <v>147000</v>
      </c>
      <c r="W4833" s="34">
        <v>40856</v>
      </c>
      <c r="X4833" s="34">
        <v>42875</v>
      </c>
      <c r="Y4833" s="109"/>
      <c r="Z4833" s="70" t="s">
        <v>4927</v>
      </c>
      <c r="AA4833" s="20" t="s">
        <v>4926</v>
      </c>
      <c r="AB4833" s="113" t="s">
        <v>5700</v>
      </c>
      <c r="AC4833" s="19"/>
      <c r="AD4833" s="22"/>
      <c r="AE4833" s="34">
        <v>42236</v>
      </c>
    </row>
    <row r="4834" spans="2:31" x14ac:dyDescent="0.2">
      <c r="B4834" s="14" t="s">
        <v>6331</v>
      </c>
      <c r="C4834" s="33" t="s">
        <v>6330</v>
      </c>
      <c r="D4834" s="16" t="s">
        <v>6327</v>
      </c>
      <c r="E4834" s="103" t="s">
        <v>26</v>
      </c>
      <c r="F4834" s="18" t="s">
        <v>26</v>
      </c>
      <c r="G4834" s="111" t="s">
        <v>590</v>
      </c>
      <c r="H4834" s="102" t="s">
        <v>323</v>
      </c>
      <c r="I4834" s="21">
        <v>5999290</v>
      </c>
      <c r="J4834" s="71">
        <v>100.047</v>
      </c>
      <c r="K4834" s="21">
        <v>6002802</v>
      </c>
      <c r="L4834" s="21">
        <v>6000000</v>
      </c>
      <c r="M4834" s="21">
        <v>5999602</v>
      </c>
      <c r="N4834" s="21"/>
      <c r="O4834" s="21">
        <v>311</v>
      </c>
      <c r="P4834" s="21"/>
      <c r="Q4834" s="21"/>
      <c r="R4834" s="22">
        <v>0.72</v>
      </c>
      <c r="S4834" s="22">
        <v>0.72599999999999998</v>
      </c>
      <c r="T4834" s="20" t="s">
        <v>5189</v>
      </c>
      <c r="U4834" s="21">
        <v>1320</v>
      </c>
      <c r="V4834" s="21">
        <v>10200</v>
      </c>
      <c r="W4834" s="34">
        <v>41170</v>
      </c>
      <c r="X4834" s="34">
        <v>43210</v>
      </c>
      <c r="Y4834" s="109"/>
      <c r="Z4834" s="70" t="s">
        <v>4927</v>
      </c>
      <c r="AA4834" s="20" t="s">
        <v>4926</v>
      </c>
      <c r="AB4834" s="113" t="s">
        <v>5700</v>
      </c>
      <c r="AC4834" s="19"/>
      <c r="AD4834" s="22"/>
      <c r="AE4834" s="34">
        <v>42144</v>
      </c>
    </row>
    <row r="4835" spans="2:31" x14ac:dyDescent="0.2">
      <c r="B4835" s="14" t="s">
        <v>6329</v>
      </c>
      <c r="C4835" s="33" t="s">
        <v>6328</v>
      </c>
      <c r="D4835" s="16" t="s">
        <v>6327</v>
      </c>
      <c r="E4835" s="103" t="s">
        <v>26</v>
      </c>
      <c r="F4835" s="18" t="s">
        <v>26</v>
      </c>
      <c r="G4835" s="111" t="s">
        <v>590</v>
      </c>
      <c r="H4835" s="102" t="s">
        <v>323</v>
      </c>
      <c r="I4835" s="21">
        <v>9999941</v>
      </c>
      <c r="J4835" s="71">
        <v>100.142</v>
      </c>
      <c r="K4835" s="21">
        <v>10014190</v>
      </c>
      <c r="L4835" s="21">
        <v>10000000</v>
      </c>
      <c r="M4835" s="21">
        <v>10000417</v>
      </c>
      <c r="N4835" s="21"/>
      <c r="O4835" s="21">
        <v>476</v>
      </c>
      <c r="P4835" s="21"/>
      <c r="Q4835" s="21"/>
      <c r="R4835" s="22">
        <v>0.93</v>
      </c>
      <c r="S4835" s="22">
        <v>0.93</v>
      </c>
      <c r="T4835" s="20" t="s">
        <v>5189</v>
      </c>
      <c r="U4835" s="21">
        <v>2842</v>
      </c>
      <c r="V4835" s="21">
        <v>21958</v>
      </c>
      <c r="W4835" s="34">
        <v>41170</v>
      </c>
      <c r="X4835" s="34">
        <v>43210</v>
      </c>
      <c r="Y4835" s="109"/>
      <c r="Z4835" s="70" t="s">
        <v>4927</v>
      </c>
      <c r="AA4835" s="20" t="s">
        <v>4926</v>
      </c>
      <c r="AB4835" s="113" t="s">
        <v>5700</v>
      </c>
      <c r="AC4835" s="19"/>
      <c r="AD4835" s="22"/>
      <c r="AE4835" s="34">
        <v>42541</v>
      </c>
    </row>
    <row r="4836" spans="2:31" x14ac:dyDescent="0.2">
      <c r="B4836" s="14" t="s">
        <v>6326</v>
      </c>
      <c r="C4836" s="33" t="s">
        <v>6325</v>
      </c>
      <c r="D4836" s="16" t="s">
        <v>6324</v>
      </c>
      <c r="E4836" s="103" t="s">
        <v>26</v>
      </c>
      <c r="F4836" s="18" t="s">
        <v>26</v>
      </c>
      <c r="G4836" s="111" t="s">
        <v>590</v>
      </c>
      <c r="H4836" s="102" t="s">
        <v>323</v>
      </c>
      <c r="I4836" s="21">
        <v>13465918</v>
      </c>
      <c r="J4836" s="71">
        <v>100.312</v>
      </c>
      <c r="K4836" s="21">
        <v>13509258</v>
      </c>
      <c r="L4836" s="21">
        <v>13467281</v>
      </c>
      <c r="M4836" s="21">
        <v>13466070</v>
      </c>
      <c r="N4836" s="21"/>
      <c r="O4836" s="21">
        <v>152</v>
      </c>
      <c r="P4836" s="21"/>
      <c r="Q4836" s="21"/>
      <c r="R4836" s="22">
        <v>1.3</v>
      </c>
      <c r="S4836" s="22">
        <v>1.3109999999999999</v>
      </c>
      <c r="T4836" s="20" t="s">
        <v>5189</v>
      </c>
      <c r="U4836" s="21">
        <v>7781</v>
      </c>
      <c r="V4836" s="21">
        <v>41337</v>
      </c>
      <c r="W4836" s="34">
        <v>41164</v>
      </c>
      <c r="X4836" s="34">
        <v>42901</v>
      </c>
      <c r="Y4836" s="109"/>
      <c r="Z4836" s="70" t="s">
        <v>4927</v>
      </c>
      <c r="AA4836" s="20" t="s">
        <v>4926</v>
      </c>
      <c r="AB4836" s="113" t="s">
        <v>5700</v>
      </c>
      <c r="AC4836" s="19"/>
      <c r="AD4836" s="22"/>
      <c r="AE4836" s="28">
        <v>42200</v>
      </c>
    </row>
    <row r="4837" spans="2:31" x14ac:dyDescent="0.2">
      <c r="B4837" s="14" t="s">
        <v>6323</v>
      </c>
      <c r="C4837" s="33" t="s">
        <v>6322</v>
      </c>
      <c r="D4837" s="16" t="s">
        <v>6321</v>
      </c>
      <c r="E4837" s="103" t="s">
        <v>26</v>
      </c>
      <c r="F4837" s="18" t="s">
        <v>5793</v>
      </c>
      <c r="G4837" s="111" t="s">
        <v>590</v>
      </c>
      <c r="H4837" s="102" t="s">
        <v>323</v>
      </c>
      <c r="I4837" s="21">
        <v>18108507</v>
      </c>
      <c r="J4837" s="71">
        <v>97.831000000000003</v>
      </c>
      <c r="K4837" s="21">
        <v>19121137</v>
      </c>
      <c r="L4837" s="21">
        <v>19545069</v>
      </c>
      <c r="M4837" s="21">
        <v>19197187</v>
      </c>
      <c r="N4837" s="21"/>
      <c r="O4837" s="21">
        <v>316515</v>
      </c>
      <c r="P4837" s="21"/>
      <c r="Q4837" s="21"/>
      <c r="R4837" s="22">
        <v>0.56999999999999995</v>
      </c>
      <c r="S4837" s="22">
        <v>2.5099999999999998</v>
      </c>
      <c r="T4837" s="20" t="s">
        <v>113</v>
      </c>
      <c r="U4837" s="21">
        <v>23530</v>
      </c>
      <c r="V4837" s="21">
        <v>141597</v>
      </c>
      <c r="W4837" s="34">
        <v>39619</v>
      </c>
      <c r="X4837" s="34">
        <v>43390</v>
      </c>
      <c r="Y4837" s="109"/>
      <c r="Z4837" s="70" t="s">
        <v>4927</v>
      </c>
      <c r="AA4837" s="20" t="s">
        <v>5160</v>
      </c>
      <c r="AB4837" s="113" t="s">
        <v>5564</v>
      </c>
      <c r="AC4837" s="19"/>
      <c r="AD4837" s="22"/>
      <c r="AE4837" s="28">
        <v>41929</v>
      </c>
    </row>
    <row r="4838" spans="2:31" x14ac:dyDescent="0.2">
      <c r="B4838" s="14" t="s">
        <v>6320</v>
      </c>
      <c r="C4838" s="33" t="s">
        <v>6319</v>
      </c>
      <c r="D4838" s="16" t="s">
        <v>6318</v>
      </c>
      <c r="E4838" s="103" t="s">
        <v>5057</v>
      </c>
      <c r="F4838" s="18" t="s">
        <v>26</v>
      </c>
      <c r="G4838" s="111" t="s">
        <v>590</v>
      </c>
      <c r="H4838" s="102" t="s">
        <v>323</v>
      </c>
      <c r="I4838" s="21">
        <v>10000000</v>
      </c>
      <c r="J4838" s="71">
        <v>101.673</v>
      </c>
      <c r="K4838" s="21">
        <v>10167300</v>
      </c>
      <c r="L4838" s="21">
        <v>10000000</v>
      </c>
      <c r="M4838" s="21">
        <v>10000000</v>
      </c>
      <c r="N4838" s="21"/>
      <c r="O4838" s="21"/>
      <c r="P4838" s="21"/>
      <c r="Q4838" s="21"/>
      <c r="R4838" s="22">
        <v>2.625</v>
      </c>
      <c r="S4838" s="22">
        <v>2.625</v>
      </c>
      <c r="T4838" s="20" t="s">
        <v>85</v>
      </c>
      <c r="U4838" s="21">
        <v>121042</v>
      </c>
      <c r="V4838" s="21">
        <v>113021</v>
      </c>
      <c r="W4838" s="34">
        <v>40928</v>
      </c>
      <c r="X4838" s="34">
        <v>43115</v>
      </c>
      <c r="Y4838" s="109"/>
      <c r="Z4838" s="70" t="s">
        <v>531</v>
      </c>
      <c r="AA4838" s="20" t="s">
        <v>26</v>
      </c>
      <c r="AB4838" s="113" t="s">
        <v>5569</v>
      </c>
      <c r="AC4838" s="19"/>
      <c r="AD4838" s="22"/>
      <c r="AE4838" s="31"/>
    </row>
    <row r="4839" spans="2:31" x14ac:dyDescent="0.2">
      <c r="B4839" s="14" t="s">
        <v>6317</v>
      </c>
      <c r="C4839" s="33" t="s">
        <v>6316</v>
      </c>
      <c r="D4839" s="16" t="s">
        <v>6315</v>
      </c>
      <c r="E4839" s="103" t="s">
        <v>26</v>
      </c>
      <c r="F4839" s="18" t="s">
        <v>26</v>
      </c>
      <c r="G4839" s="111" t="s">
        <v>4412</v>
      </c>
      <c r="H4839" s="102" t="s">
        <v>334</v>
      </c>
      <c r="I4839" s="21">
        <v>2480225</v>
      </c>
      <c r="J4839" s="71">
        <v>118.432</v>
      </c>
      <c r="K4839" s="21">
        <v>2960800</v>
      </c>
      <c r="L4839" s="21">
        <v>2500000</v>
      </c>
      <c r="M4839" s="21">
        <v>2492756</v>
      </c>
      <c r="N4839" s="21"/>
      <c r="O4839" s="21">
        <v>-70</v>
      </c>
      <c r="P4839" s="21"/>
      <c r="Q4839" s="21"/>
      <c r="R4839" s="22">
        <v>7.58</v>
      </c>
      <c r="S4839" s="22">
        <v>7.6539999999999999</v>
      </c>
      <c r="T4839" s="20" t="s">
        <v>85</v>
      </c>
      <c r="U4839" s="21">
        <v>94224</v>
      </c>
      <c r="V4839" s="21">
        <v>189500</v>
      </c>
      <c r="W4839" s="34">
        <v>35116</v>
      </c>
      <c r="X4839" s="34">
        <v>43648</v>
      </c>
      <c r="Y4839" s="109"/>
      <c r="Z4839" s="70" t="s">
        <v>4927</v>
      </c>
      <c r="AA4839" s="20" t="s">
        <v>5160</v>
      </c>
      <c r="AB4839" s="113" t="s">
        <v>5569</v>
      </c>
      <c r="AC4839" s="28">
        <v>43015</v>
      </c>
      <c r="AD4839" s="22">
        <v>100</v>
      </c>
      <c r="AE4839" s="19"/>
    </row>
    <row r="4840" spans="2:31" x14ac:dyDescent="0.2">
      <c r="B4840" s="14" t="s">
        <v>6314</v>
      </c>
      <c r="C4840" s="33" t="s">
        <v>6313</v>
      </c>
      <c r="D4840" s="16" t="s">
        <v>6312</v>
      </c>
      <c r="E4840" s="103" t="s">
        <v>26</v>
      </c>
      <c r="F4840" s="18" t="s">
        <v>26</v>
      </c>
      <c r="G4840" s="111" t="s">
        <v>590</v>
      </c>
      <c r="H4840" s="102" t="s">
        <v>334</v>
      </c>
      <c r="I4840" s="21">
        <v>135180</v>
      </c>
      <c r="J4840" s="71">
        <v>100.399</v>
      </c>
      <c r="K4840" s="21">
        <v>123636</v>
      </c>
      <c r="L4840" s="21">
        <v>123144</v>
      </c>
      <c r="M4840" s="21">
        <v>123388</v>
      </c>
      <c r="N4840" s="21"/>
      <c r="O4840" s="21">
        <v>-652</v>
      </c>
      <c r="P4840" s="21"/>
      <c r="Q4840" s="21"/>
      <c r="R4840" s="22">
        <v>7.39</v>
      </c>
      <c r="S4840" s="22">
        <v>4.7750000000000004</v>
      </c>
      <c r="T4840" s="20" t="s">
        <v>85</v>
      </c>
      <c r="U4840" s="21">
        <v>3817</v>
      </c>
      <c r="V4840" s="21">
        <v>9100</v>
      </c>
      <c r="W4840" s="34">
        <v>38517</v>
      </c>
      <c r="X4840" s="34">
        <v>41304</v>
      </c>
      <c r="Y4840" s="109"/>
      <c r="Z4840" s="70" t="s">
        <v>4927</v>
      </c>
      <c r="AA4840" s="20" t="s">
        <v>5160</v>
      </c>
      <c r="AB4840" s="113" t="s">
        <v>5569</v>
      </c>
      <c r="AC4840" s="19"/>
      <c r="AD4840" s="22"/>
      <c r="AE4840" s="19"/>
    </row>
    <row r="4841" spans="2:31" x14ac:dyDescent="0.2">
      <c r="B4841" s="14" t="s">
        <v>6311</v>
      </c>
      <c r="C4841" s="33" t="s">
        <v>6310</v>
      </c>
      <c r="D4841" s="16" t="s">
        <v>6299</v>
      </c>
      <c r="E4841" s="103" t="s">
        <v>26</v>
      </c>
      <c r="F4841" s="18" t="s">
        <v>26</v>
      </c>
      <c r="G4841" s="111" t="s">
        <v>590</v>
      </c>
      <c r="H4841" s="102" t="s">
        <v>4412</v>
      </c>
      <c r="I4841" s="21">
        <v>3402905</v>
      </c>
      <c r="J4841" s="71">
        <v>122.982</v>
      </c>
      <c r="K4841" s="21">
        <v>4184961</v>
      </c>
      <c r="L4841" s="21">
        <v>3402905</v>
      </c>
      <c r="M4841" s="21">
        <v>3402905</v>
      </c>
      <c r="N4841" s="21"/>
      <c r="O4841" s="21"/>
      <c r="P4841" s="21"/>
      <c r="Q4841" s="21"/>
      <c r="R4841" s="22">
        <v>5.96</v>
      </c>
      <c r="S4841" s="22">
        <v>5.9589999999999996</v>
      </c>
      <c r="T4841" s="20" t="s">
        <v>4965</v>
      </c>
      <c r="U4841" s="21">
        <v>25915</v>
      </c>
      <c r="V4841" s="21">
        <v>202813</v>
      </c>
      <c r="W4841" s="34">
        <v>39350</v>
      </c>
      <c r="X4841" s="34">
        <v>46676</v>
      </c>
      <c r="Y4841" s="109"/>
      <c r="Z4841" s="70" t="s">
        <v>531</v>
      </c>
      <c r="AA4841" s="20" t="s">
        <v>26</v>
      </c>
      <c r="AB4841" s="113" t="s">
        <v>5590</v>
      </c>
      <c r="AC4841" s="19"/>
      <c r="AD4841" s="22"/>
      <c r="AE4841" s="34">
        <v>46675</v>
      </c>
    </row>
    <row r="4842" spans="2:31" x14ac:dyDescent="0.2">
      <c r="B4842" s="14" t="s">
        <v>6309</v>
      </c>
      <c r="C4842" s="33" t="s">
        <v>6308</v>
      </c>
      <c r="D4842" s="16" t="s">
        <v>6299</v>
      </c>
      <c r="E4842" s="103" t="s">
        <v>26</v>
      </c>
      <c r="F4842" s="18" t="s">
        <v>26</v>
      </c>
      <c r="G4842" s="111" t="s">
        <v>590</v>
      </c>
      <c r="H4842" s="102" t="s">
        <v>4412</v>
      </c>
      <c r="I4842" s="21">
        <v>342826</v>
      </c>
      <c r="J4842" s="71">
        <v>122.982</v>
      </c>
      <c r="K4842" s="21">
        <v>421615</v>
      </c>
      <c r="L4842" s="21">
        <v>342826</v>
      </c>
      <c r="M4842" s="21">
        <v>342826</v>
      </c>
      <c r="N4842" s="21"/>
      <c r="O4842" s="21"/>
      <c r="P4842" s="21"/>
      <c r="Q4842" s="21"/>
      <c r="R4842" s="22">
        <v>5.96</v>
      </c>
      <c r="S4842" s="22">
        <v>5.9589999999999996</v>
      </c>
      <c r="T4842" s="20" t="s">
        <v>4965</v>
      </c>
      <c r="U4842" s="21">
        <v>2611</v>
      </c>
      <c r="V4842" s="21">
        <v>20432</v>
      </c>
      <c r="W4842" s="34">
        <v>39350</v>
      </c>
      <c r="X4842" s="34">
        <v>46676</v>
      </c>
      <c r="Y4842" s="109"/>
      <c r="Z4842" s="70" t="s">
        <v>531</v>
      </c>
      <c r="AA4842" s="20" t="s">
        <v>26</v>
      </c>
      <c r="AB4842" s="113" t="s">
        <v>5590</v>
      </c>
      <c r="AC4842" s="19"/>
      <c r="AD4842" s="22"/>
      <c r="AE4842" s="34">
        <v>46675</v>
      </c>
    </row>
    <row r="4843" spans="2:31" x14ac:dyDescent="0.2">
      <c r="B4843" s="14" t="s">
        <v>6307</v>
      </c>
      <c r="C4843" s="33" t="s">
        <v>6306</v>
      </c>
      <c r="D4843" s="16" t="s">
        <v>6299</v>
      </c>
      <c r="E4843" s="103" t="s">
        <v>26</v>
      </c>
      <c r="F4843" s="18" t="s">
        <v>26</v>
      </c>
      <c r="G4843" s="111" t="s">
        <v>590</v>
      </c>
      <c r="H4843" s="102" t="s">
        <v>4412</v>
      </c>
      <c r="I4843" s="21">
        <v>2144719</v>
      </c>
      <c r="J4843" s="71">
        <v>122.982</v>
      </c>
      <c r="K4843" s="21">
        <v>2637619</v>
      </c>
      <c r="L4843" s="21">
        <v>2144719</v>
      </c>
      <c r="M4843" s="21">
        <v>2144719</v>
      </c>
      <c r="N4843" s="21"/>
      <c r="O4843" s="21"/>
      <c r="P4843" s="21"/>
      <c r="Q4843" s="21"/>
      <c r="R4843" s="22">
        <v>5.96</v>
      </c>
      <c r="S4843" s="22">
        <v>5.9589999999999996</v>
      </c>
      <c r="T4843" s="20" t="s">
        <v>4965</v>
      </c>
      <c r="U4843" s="21">
        <v>16333</v>
      </c>
      <c r="V4843" s="21">
        <v>127825</v>
      </c>
      <c r="W4843" s="34">
        <v>39350</v>
      </c>
      <c r="X4843" s="34">
        <v>46676</v>
      </c>
      <c r="Y4843" s="109"/>
      <c r="Z4843" s="70" t="s">
        <v>531</v>
      </c>
      <c r="AA4843" s="20" t="s">
        <v>26</v>
      </c>
      <c r="AB4843" s="113" t="s">
        <v>5590</v>
      </c>
      <c r="AC4843" s="19"/>
      <c r="AD4843" s="22"/>
      <c r="AE4843" s="34">
        <v>46675</v>
      </c>
    </row>
    <row r="4844" spans="2:31" x14ac:dyDescent="0.2">
      <c r="B4844" s="14" t="s">
        <v>6305</v>
      </c>
      <c r="C4844" s="33" t="s">
        <v>6304</v>
      </c>
      <c r="D4844" s="16" t="s">
        <v>6299</v>
      </c>
      <c r="E4844" s="103" t="s">
        <v>26</v>
      </c>
      <c r="F4844" s="18" t="s">
        <v>26</v>
      </c>
      <c r="G4844" s="111" t="s">
        <v>590</v>
      </c>
      <c r="H4844" s="102" t="s">
        <v>4412</v>
      </c>
      <c r="I4844" s="21">
        <v>869142</v>
      </c>
      <c r="J4844" s="71">
        <v>122.982</v>
      </c>
      <c r="K4844" s="21">
        <v>1068889</v>
      </c>
      <c r="L4844" s="21">
        <v>869142</v>
      </c>
      <c r="M4844" s="21">
        <v>869142</v>
      </c>
      <c r="N4844" s="21"/>
      <c r="O4844" s="21"/>
      <c r="P4844" s="21"/>
      <c r="Q4844" s="21"/>
      <c r="R4844" s="22">
        <v>5.96</v>
      </c>
      <c r="S4844" s="22">
        <v>5.9589999999999996</v>
      </c>
      <c r="T4844" s="20" t="s">
        <v>4965</v>
      </c>
      <c r="U4844" s="21">
        <v>6619</v>
      </c>
      <c r="V4844" s="21">
        <v>51801</v>
      </c>
      <c r="W4844" s="34">
        <v>39350</v>
      </c>
      <c r="X4844" s="34">
        <v>46676</v>
      </c>
      <c r="Y4844" s="109"/>
      <c r="Z4844" s="70" t="s">
        <v>531</v>
      </c>
      <c r="AA4844" s="20" t="s">
        <v>26</v>
      </c>
      <c r="AB4844" s="113" t="s">
        <v>5590</v>
      </c>
      <c r="AC4844" s="19"/>
      <c r="AD4844" s="22"/>
      <c r="AE4844" s="34">
        <v>46675</v>
      </c>
    </row>
    <row r="4845" spans="2:31" x14ac:dyDescent="0.2">
      <c r="B4845" s="14" t="s">
        <v>6303</v>
      </c>
      <c r="C4845" s="33" t="s">
        <v>6302</v>
      </c>
      <c r="D4845" s="16" t="s">
        <v>6299</v>
      </c>
      <c r="E4845" s="103" t="s">
        <v>26</v>
      </c>
      <c r="F4845" s="18" t="s">
        <v>26</v>
      </c>
      <c r="G4845" s="111" t="s">
        <v>590</v>
      </c>
      <c r="H4845" s="102" t="s">
        <v>4412</v>
      </c>
      <c r="I4845" s="21">
        <v>1165445</v>
      </c>
      <c r="J4845" s="71">
        <v>122.982</v>
      </c>
      <c r="K4845" s="21">
        <v>1433287</v>
      </c>
      <c r="L4845" s="21">
        <v>1165445</v>
      </c>
      <c r="M4845" s="21">
        <v>1165445</v>
      </c>
      <c r="N4845" s="21"/>
      <c r="O4845" s="21"/>
      <c r="P4845" s="21"/>
      <c r="Q4845" s="21"/>
      <c r="R4845" s="22">
        <v>5.96</v>
      </c>
      <c r="S4845" s="22">
        <v>5.9589999999999996</v>
      </c>
      <c r="T4845" s="20" t="s">
        <v>4965</v>
      </c>
      <c r="U4845" s="21">
        <v>8876</v>
      </c>
      <c r="V4845" s="21">
        <v>69461</v>
      </c>
      <c r="W4845" s="34">
        <v>39350</v>
      </c>
      <c r="X4845" s="34">
        <v>46676</v>
      </c>
      <c r="Y4845" s="109"/>
      <c r="Z4845" s="70" t="s">
        <v>531</v>
      </c>
      <c r="AA4845" s="20" t="s">
        <v>26</v>
      </c>
      <c r="AB4845" s="113" t="s">
        <v>5590</v>
      </c>
      <c r="AC4845" s="19"/>
      <c r="AD4845" s="22"/>
      <c r="AE4845" s="28">
        <v>46675</v>
      </c>
    </row>
    <row r="4846" spans="2:31" x14ac:dyDescent="0.2">
      <c r="B4846" s="14" t="s">
        <v>6301</v>
      </c>
      <c r="C4846" s="33" t="s">
        <v>6300</v>
      </c>
      <c r="D4846" s="16" t="s">
        <v>6299</v>
      </c>
      <c r="E4846" s="103" t="s">
        <v>26</v>
      </c>
      <c r="F4846" s="18" t="s">
        <v>26</v>
      </c>
      <c r="G4846" s="111" t="s">
        <v>590</v>
      </c>
      <c r="H4846" s="102" t="s">
        <v>4412</v>
      </c>
      <c r="I4846" s="21">
        <v>1024678</v>
      </c>
      <c r="J4846" s="71">
        <v>122.98699999999999</v>
      </c>
      <c r="K4846" s="21">
        <v>1260221</v>
      </c>
      <c r="L4846" s="21">
        <v>1024678</v>
      </c>
      <c r="M4846" s="21">
        <v>1024678</v>
      </c>
      <c r="N4846" s="21"/>
      <c r="O4846" s="21"/>
      <c r="P4846" s="21"/>
      <c r="Q4846" s="21"/>
      <c r="R4846" s="22">
        <v>5.96</v>
      </c>
      <c r="S4846" s="22">
        <v>5.9589999999999996</v>
      </c>
      <c r="T4846" s="20" t="s">
        <v>4965</v>
      </c>
      <c r="U4846" s="21">
        <v>7803</v>
      </c>
      <c r="V4846" s="21">
        <v>61071</v>
      </c>
      <c r="W4846" s="34">
        <v>39350</v>
      </c>
      <c r="X4846" s="34">
        <v>46734</v>
      </c>
      <c r="Y4846" s="109"/>
      <c r="Z4846" s="70" t="s">
        <v>531</v>
      </c>
      <c r="AA4846" s="20" t="s">
        <v>26</v>
      </c>
      <c r="AB4846" s="113" t="s">
        <v>5590</v>
      </c>
      <c r="AC4846" s="19"/>
      <c r="AD4846" s="22"/>
      <c r="AE4846" s="31"/>
    </row>
    <row r="4847" spans="2:31" x14ac:dyDescent="0.2">
      <c r="B4847" s="14" t="s">
        <v>6298</v>
      </c>
      <c r="C4847" s="33" t="s">
        <v>6297</v>
      </c>
      <c r="D4847" s="16" t="s">
        <v>6296</v>
      </c>
      <c r="E4847" s="103" t="s">
        <v>26</v>
      </c>
      <c r="F4847" s="18" t="s">
        <v>26</v>
      </c>
      <c r="G4847" s="111" t="s">
        <v>590</v>
      </c>
      <c r="H4847" s="102" t="s">
        <v>4412</v>
      </c>
      <c r="I4847" s="21">
        <v>4252942</v>
      </c>
      <c r="J4847" s="71">
        <v>109.92</v>
      </c>
      <c r="K4847" s="21">
        <v>4674834</v>
      </c>
      <c r="L4847" s="21">
        <v>4252942</v>
      </c>
      <c r="M4847" s="21">
        <v>4252942</v>
      </c>
      <c r="N4847" s="21"/>
      <c r="O4847" s="21"/>
      <c r="P4847" s="21"/>
      <c r="Q4847" s="21"/>
      <c r="R4847" s="22">
        <v>7.62</v>
      </c>
      <c r="S4847" s="22">
        <v>7.4749999999999996</v>
      </c>
      <c r="T4847" s="20" t="s">
        <v>5017</v>
      </c>
      <c r="U4847" s="21">
        <v>324074</v>
      </c>
      <c r="V4847" s="21">
        <v>324074</v>
      </c>
      <c r="W4847" s="34">
        <v>34961</v>
      </c>
      <c r="X4847" s="34">
        <v>42005</v>
      </c>
      <c r="Y4847" s="109"/>
      <c r="Z4847" s="70" t="s">
        <v>531</v>
      </c>
      <c r="AA4847" s="20" t="s">
        <v>26</v>
      </c>
      <c r="AB4847" s="113" t="s">
        <v>5590</v>
      </c>
      <c r="AC4847" s="19"/>
      <c r="AD4847" s="22"/>
      <c r="AE4847" s="31"/>
    </row>
    <row r="4848" spans="2:31" x14ac:dyDescent="0.2">
      <c r="B4848" s="14" t="s">
        <v>6295</v>
      </c>
      <c r="C4848" s="33" t="s">
        <v>6294</v>
      </c>
      <c r="D4848" s="16" t="s">
        <v>6291</v>
      </c>
      <c r="E4848" s="103" t="s">
        <v>26</v>
      </c>
      <c r="F4848" s="18" t="s">
        <v>5793</v>
      </c>
      <c r="G4848" s="111" t="s">
        <v>590</v>
      </c>
      <c r="H4848" s="102" t="s">
        <v>323</v>
      </c>
      <c r="I4848" s="21">
        <v>8708490</v>
      </c>
      <c r="J4848" s="71">
        <v>93.882999999999996</v>
      </c>
      <c r="K4848" s="21">
        <v>9069098</v>
      </c>
      <c r="L4848" s="21">
        <v>9660000</v>
      </c>
      <c r="M4848" s="21">
        <v>8937947</v>
      </c>
      <c r="N4848" s="21"/>
      <c r="O4848" s="21">
        <v>229457</v>
      </c>
      <c r="P4848" s="21"/>
      <c r="Q4848" s="21"/>
      <c r="R4848" s="22">
        <v>0.78</v>
      </c>
      <c r="S4848" s="22">
        <v>4.0549999999999997</v>
      </c>
      <c r="T4848" s="20" t="s">
        <v>4969</v>
      </c>
      <c r="U4848" s="21">
        <v>9837</v>
      </c>
      <c r="V4848" s="21">
        <v>68945</v>
      </c>
      <c r="W4848" s="34">
        <v>40955</v>
      </c>
      <c r="X4848" s="34">
        <v>44150</v>
      </c>
      <c r="Y4848" s="109"/>
      <c r="Z4848" s="70" t="s">
        <v>4927</v>
      </c>
      <c r="AA4848" s="20" t="s">
        <v>5160</v>
      </c>
      <c r="AB4848" s="113" t="s">
        <v>5564</v>
      </c>
      <c r="AC4848" s="19"/>
      <c r="AD4848" s="22"/>
      <c r="AE4848" s="34">
        <v>42324</v>
      </c>
    </row>
    <row r="4849" spans="2:31" x14ac:dyDescent="0.2">
      <c r="B4849" s="14" t="s">
        <v>6293</v>
      </c>
      <c r="C4849" s="33" t="s">
        <v>6292</v>
      </c>
      <c r="D4849" s="16" t="s">
        <v>6291</v>
      </c>
      <c r="E4849" s="103" t="s">
        <v>26</v>
      </c>
      <c r="F4849" s="18" t="s">
        <v>5793</v>
      </c>
      <c r="G4849" s="111" t="s">
        <v>590</v>
      </c>
      <c r="H4849" s="102" t="s">
        <v>323</v>
      </c>
      <c r="I4849" s="21">
        <v>4170000</v>
      </c>
      <c r="J4849" s="71">
        <v>87.503</v>
      </c>
      <c r="K4849" s="21">
        <v>4375150</v>
      </c>
      <c r="L4849" s="21">
        <v>5000000</v>
      </c>
      <c r="M4849" s="21">
        <v>4266835</v>
      </c>
      <c r="N4849" s="21"/>
      <c r="O4849" s="21">
        <v>96835</v>
      </c>
      <c r="P4849" s="21"/>
      <c r="Q4849" s="21"/>
      <c r="R4849" s="22">
        <v>1.1599999999999999</v>
      </c>
      <c r="S4849" s="22">
        <v>5.5410000000000004</v>
      </c>
      <c r="T4849" s="20" t="s">
        <v>4969</v>
      </c>
      <c r="U4849" s="21">
        <v>7572</v>
      </c>
      <c r="V4849" s="21">
        <v>33239</v>
      </c>
      <c r="W4849" s="34">
        <v>41060</v>
      </c>
      <c r="X4849" s="34">
        <v>44150</v>
      </c>
      <c r="Y4849" s="109"/>
      <c r="Z4849" s="70" t="s">
        <v>4927</v>
      </c>
      <c r="AA4849" s="20" t="s">
        <v>5160</v>
      </c>
      <c r="AB4849" s="113" t="s">
        <v>5564</v>
      </c>
      <c r="AC4849" s="19"/>
      <c r="AD4849" s="22"/>
      <c r="AE4849" s="34">
        <v>42870</v>
      </c>
    </row>
    <row r="4850" spans="2:31" x14ac:dyDescent="0.2">
      <c r="B4850" s="14" t="s">
        <v>6290</v>
      </c>
      <c r="C4850" s="33" t="s">
        <v>6289</v>
      </c>
      <c r="D4850" s="16" t="s">
        <v>6288</v>
      </c>
      <c r="E4850" s="103" t="s">
        <v>26</v>
      </c>
      <c r="F4850" s="18" t="s">
        <v>26</v>
      </c>
      <c r="G4850" s="111" t="s">
        <v>26</v>
      </c>
      <c r="H4850" s="102" t="s">
        <v>4412</v>
      </c>
      <c r="I4850" s="21">
        <v>14834050</v>
      </c>
      <c r="J4850" s="71">
        <v>107.657</v>
      </c>
      <c r="K4850" s="21">
        <v>15750219</v>
      </c>
      <c r="L4850" s="21">
        <v>14630000</v>
      </c>
      <c r="M4850" s="21">
        <v>14713089</v>
      </c>
      <c r="N4850" s="21"/>
      <c r="O4850" s="21">
        <v>-44617</v>
      </c>
      <c r="P4850" s="21"/>
      <c r="Q4850" s="21"/>
      <c r="R4850" s="22">
        <v>5.05</v>
      </c>
      <c r="S4850" s="22">
        <v>4.7089999999999996</v>
      </c>
      <c r="T4850" s="20" t="s">
        <v>5747</v>
      </c>
      <c r="U4850" s="21">
        <v>180599</v>
      </c>
      <c r="V4850" s="21">
        <v>751129</v>
      </c>
      <c r="W4850" s="34">
        <v>40199</v>
      </c>
      <c r="X4850" s="34">
        <v>41917</v>
      </c>
      <c r="Y4850" s="109"/>
      <c r="Z4850" s="70" t="s">
        <v>531</v>
      </c>
      <c r="AA4850" s="20" t="s">
        <v>26</v>
      </c>
      <c r="AB4850" s="113" t="s">
        <v>5569</v>
      </c>
      <c r="AC4850" s="19"/>
      <c r="AD4850" s="22"/>
      <c r="AE4850" s="31"/>
    </row>
    <row r="4851" spans="2:31" x14ac:dyDescent="0.2">
      <c r="B4851" s="14" t="s">
        <v>6287</v>
      </c>
      <c r="C4851" s="33" t="s">
        <v>6286</v>
      </c>
      <c r="D4851" s="16" t="s">
        <v>6285</v>
      </c>
      <c r="E4851" s="103" t="s">
        <v>26</v>
      </c>
      <c r="F4851" s="18" t="s">
        <v>26</v>
      </c>
      <c r="G4851" s="111" t="s">
        <v>26</v>
      </c>
      <c r="H4851" s="102" t="s">
        <v>5977</v>
      </c>
      <c r="I4851" s="21">
        <v>6750000</v>
      </c>
      <c r="J4851" s="71">
        <v>104.068</v>
      </c>
      <c r="K4851" s="21">
        <v>7024590</v>
      </c>
      <c r="L4851" s="21">
        <v>6750000</v>
      </c>
      <c r="M4851" s="21">
        <v>6750000</v>
      </c>
      <c r="N4851" s="21"/>
      <c r="O4851" s="21"/>
      <c r="P4851" s="21"/>
      <c r="Q4851" s="21"/>
      <c r="R4851" s="22">
        <v>3.41</v>
      </c>
      <c r="S4851" s="22">
        <v>3.41</v>
      </c>
      <c r="T4851" s="20" t="s">
        <v>5747</v>
      </c>
      <c r="U4851" s="21">
        <v>56265</v>
      </c>
      <c r="V4851" s="21">
        <v>23018</v>
      </c>
      <c r="W4851" s="34">
        <v>41120</v>
      </c>
      <c r="X4851" s="34">
        <v>45570</v>
      </c>
      <c r="Y4851" s="109"/>
      <c r="Z4851" s="70" t="s">
        <v>531</v>
      </c>
      <c r="AA4851" s="20" t="s">
        <v>26</v>
      </c>
      <c r="AB4851" s="113" t="s">
        <v>5569</v>
      </c>
      <c r="AC4851" s="19"/>
      <c r="AD4851" s="22"/>
      <c r="AE4851" s="31"/>
    </row>
    <row r="4852" spans="2:31" x14ac:dyDescent="0.2">
      <c r="B4852" s="14" t="s">
        <v>6284</v>
      </c>
      <c r="C4852" s="33" t="s">
        <v>6283</v>
      </c>
      <c r="D4852" s="16" t="s">
        <v>6282</v>
      </c>
      <c r="E4852" s="103" t="s">
        <v>26</v>
      </c>
      <c r="F4852" s="18" t="s">
        <v>26</v>
      </c>
      <c r="G4852" s="111" t="s">
        <v>26</v>
      </c>
      <c r="H4852" s="102" t="s">
        <v>4412</v>
      </c>
      <c r="I4852" s="21">
        <v>20000000</v>
      </c>
      <c r="J4852" s="71">
        <v>124.807</v>
      </c>
      <c r="K4852" s="21">
        <v>24961400</v>
      </c>
      <c r="L4852" s="21">
        <v>20000000</v>
      </c>
      <c r="M4852" s="21">
        <v>20000000</v>
      </c>
      <c r="N4852" s="21"/>
      <c r="O4852" s="21"/>
      <c r="P4852" s="21"/>
      <c r="Q4852" s="21"/>
      <c r="R4852" s="22">
        <v>6.11</v>
      </c>
      <c r="S4852" s="22">
        <v>6.11</v>
      </c>
      <c r="T4852" s="20" t="s">
        <v>5747</v>
      </c>
      <c r="U4852" s="21">
        <v>298711</v>
      </c>
      <c r="V4852" s="21">
        <v>1242367</v>
      </c>
      <c r="W4852" s="34">
        <v>39700</v>
      </c>
      <c r="X4852" s="34">
        <v>43378</v>
      </c>
      <c r="Y4852" s="109"/>
      <c r="Z4852" s="70" t="s">
        <v>531</v>
      </c>
      <c r="AA4852" s="20" t="s">
        <v>26</v>
      </c>
      <c r="AB4852" s="113" t="s">
        <v>5569</v>
      </c>
      <c r="AC4852" s="19"/>
      <c r="AD4852" s="22"/>
      <c r="AE4852" s="31"/>
    </row>
    <row r="4853" spans="2:31" x14ac:dyDescent="0.2">
      <c r="B4853" s="14" t="s">
        <v>6281</v>
      </c>
      <c r="C4853" s="33" t="s">
        <v>6280</v>
      </c>
      <c r="D4853" s="16" t="s">
        <v>6277</v>
      </c>
      <c r="E4853" s="103" t="s">
        <v>5057</v>
      </c>
      <c r="F4853" s="18" t="s">
        <v>26</v>
      </c>
      <c r="G4853" s="111" t="s">
        <v>590</v>
      </c>
      <c r="H4853" s="102" t="s">
        <v>323</v>
      </c>
      <c r="I4853" s="21">
        <v>9899547</v>
      </c>
      <c r="J4853" s="71">
        <v>101.739</v>
      </c>
      <c r="K4853" s="21">
        <v>10072121</v>
      </c>
      <c r="L4853" s="21">
        <v>9900000</v>
      </c>
      <c r="M4853" s="21">
        <v>9899823</v>
      </c>
      <c r="N4853" s="21"/>
      <c r="O4853" s="21">
        <v>143</v>
      </c>
      <c r="P4853" s="21"/>
      <c r="Q4853" s="21"/>
      <c r="R4853" s="22">
        <v>2.12</v>
      </c>
      <c r="S4853" s="22">
        <v>2.1309999999999998</v>
      </c>
      <c r="T4853" s="20" t="s">
        <v>5189</v>
      </c>
      <c r="U4853" s="21">
        <v>9328</v>
      </c>
      <c r="V4853" s="21">
        <v>209880</v>
      </c>
      <c r="W4853" s="34">
        <v>40589</v>
      </c>
      <c r="X4853" s="34">
        <v>42415</v>
      </c>
      <c r="Y4853" s="109"/>
      <c r="Z4853" s="70" t="s">
        <v>4927</v>
      </c>
      <c r="AA4853" s="20" t="s">
        <v>4926</v>
      </c>
      <c r="AB4853" s="113" t="s">
        <v>5700</v>
      </c>
      <c r="AC4853" s="19"/>
      <c r="AD4853" s="22"/>
      <c r="AE4853" s="34">
        <v>41685</v>
      </c>
    </row>
    <row r="4854" spans="2:31" x14ac:dyDescent="0.2">
      <c r="B4854" s="14" t="s">
        <v>6279</v>
      </c>
      <c r="C4854" s="33" t="s">
        <v>6278</v>
      </c>
      <c r="D4854" s="16" t="s">
        <v>6277</v>
      </c>
      <c r="E4854" s="103" t="s">
        <v>5057</v>
      </c>
      <c r="F4854" s="18" t="s">
        <v>26</v>
      </c>
      <c r="G4854" s="111" t="s">
        <v>590</v>
      </c>
      <c r="H4854" s="102" t="s">
        <v>323</v>
      </c>
      <c r="I4854" s="21">
        <v>9497216</v>
      </c>
      <c r="J4854" s="71">
        <v>102.679</v>
      </c>
      <c r="K4854" s="21">
        <v>9754543</v>
      </c>
      <c r="L4854" s="21">
        <v>9500000</v>
      </c>
      <c r="M4854" s="21">
        <v>9497691</v>
      </c>
      <c r="N4854" s="21"/>
      <c r="O4854" s="21">
        <v>475</v>
      </c>
      <c r="P4854" s="21"/>
      <c r="Q4854" s="21"/>
      <c r="R4854" s="22">
        <v>1.92</v>
      </c>
      <c r="S4854" s="22">
        <v>1.9339999999999999</v>
      </c>
      <c r="T4854" s="20" t="s">
        <v>5189</v>
      </c>
      <c r="U4854" s="21">
        <v>8107</v>
      </c>
      <c r="V4854" s="21">
        <v>152000</v>
      </c>
      <c r="W4854" s="34">
        <v>40946</v>
      </c>
      <c r="X4854" s="34">
        <v>43480</v>
      </c>
      <c r="Y4854" s="109"/>
      <c r="Z4854" s="70" t="s">
        <v>4927</v>
      </c>
      <c r="AA4854" s="20" t="s">
        <v>4926</v>
      </c>
      <c r="AB4854" s="113" t="s">
        <v>5700</v>
      </c>
      <c r="AC4854" s="19"/>
      <c r="AD4854" s="22"/>
      <c r="AE4854" s="34">
        <v>42750</v>
      </c>
    </row>
    <row r="4855" spans="2:31" x14ac:dyDescent="0.2">
      <c r="B4855" s="14" t="s">
        <v>6276</v>
      </c>
      <c r="C4855" s="33" t="s">
        <v>6275</v>
      </c>
      <c r="D4855" s="16" t="s">
        <v>6251</v>
      </c>
      <c r="E4855" s="103" t="s">
        <v>26</v>
      </c>
      <c r="F4855" s="18" t="s">
        <v>26</v>
      </c>
      <c r="G4855" s="111" t="s">
        <v>590</v>
      </c>
      <c r="H4855" s="102" t="s">
        <v>323</v>
      </c>
      <c r="I4855" s="21">
        <v>1999367</v>
      </c>
      <c r="J4855" s="71">
        <v>103.343</v>
      </c>
      <c r="K4855" s="21">
        <v>2066858</v>
      </c>
      <c r="L4855" s="21">
        <v>2000000</v>
      </c>
      <c r="M4855" s="21">
        <v>1999653</v>
      </c>
      <c r="N4855" s="21"/>
      <c r="O4855" s="21">
        <v>160</v>
      </c>
      <c r="P4855" s="21"/>
      <c r="Q4855" s="21"/>
      <c r="R4855" s="22">
        <v>2.38</v>
      </c>
      <c r="S4855" s="22">
        <v>2.4</v>
      </c>
      <c r="T4855" s="20" t="s">
        <v>5189</v>
      </c>
      <c r="U4855" s="21">
        <v>2116</v>
      </c>
      <c r="V4855" s="21">
        <v>47600</v>
      </c>
      <c r="W4855" s="34">
        <v>40568</v>
      </c>
      <c r="X4855" s="34">
        <v>42566</v>
      </c>
      <c r="Y4855" s="109"/>
      <c r="Z4855" s="70" t="s">
        <v>4927</v>
      </c>
      <c r="AA4855" s="20" t="s">
        <v>4926</v>
      </c>
      <c r="AB4855" s="113" t="s">
        <v>5700</v>
      </c>
      <c r="AC4855" s="19"/>
      <c r="AD4855" s="22"/>
      <c r="AE4855" s="34">
        <v>42139</v>
      </c>
    </row>
    <row r="4856" spans="2:31" x14ac:dyDescent="0.2">
      <c r="B4856" s="14" t="s">
        <v>6274</v>
      </c>
      <c r="C4856" s="33" t="s">
        <v>6273</v>
      </c>
      <c r="D4856" s="16" t="s">
        <v>6251</v>
      </c>
      <c r="E4856" s="103" t="s">
        <v>26</v>
      </c>
      <c r="F4856" s="18" t="s">
        <v>26</v>
      </c>
      <c r="G4856" s="111" t="s">
        <v>590</v>
      </c>
      <c r="H4856" s="102" t="s">
        <v>323</v>
      </c>
      <c r="I4856" s="21">
        <v>1999634</v>
      </c>
      <c r="J4856" s="71">
        <v>103.81100000000001</v>
      </c>
      <c r="K4856" s="21">
        <v>2076212</v>
      </c>
      <c r="L4856" s="21">
        <v>2000000</v>
      </c>
      <c r="M4856" s="21">
        <v>1999791</v>
      </c>
      <c r="N4856" s="21"/>
      <c r="O4856" s="21">
        <v>80</v>
      </c>
      <c r="P4856" s="21"/>
      <c r="Q4856" s="21"/>
      <c r="R4856" s="22">
        <v>2.62</v>
      </c>
      <c r="S4856" s="22">
        <v>2.6389999999999998</v>
      </c>
      <c r="T4856" s="20" t="s">
        <v>5189</v>
      </c>
      <c r="U4856" s="21">
        <v>2329</v>
      </c>
      <c r="V4856" s="21">
        <v>52400</v>
      </c>
      <c r="W4856" s="34">
        <v>40568</v>
      </c>
      <c r="X4856" s="34">
        <v>42658</v>
      </c>
      <c r="Y4856" s="109"/>
      <c r="Z4856" s="70" t="s">
        <v>4927</v>
      </c>
      <c r="AA4856" s="20" t="s">
        <v>4926</v>
      </c>
      <c r="AB4856" s="113" t="s">
        <v>5700</v>
      </c>
      <c r="AC4856" s="19"/>
      <c r="AD4856" s="22"/>
      <c r="AE4856" s="34">
        <v>42231</v>
      </c>
    </row>
    <row r="4857" spans="2:31" x14ac:dyDescent="0.2">
      <c r="B4857" s="14" t="s">
        <v>6272</v>
      </c>
      <c r="C4857" s="33" t="s">
        <v>6271</v>
      </c>
      <c r="D4857" s="16" t="s">
        <v>6270</v>
      </c>
      <c r="E4857" s="103" t="s">
        <v>26</v>
      </c>
      <c r="F4857" s="18" t="s">
        <v>26</v>
      </c>
      <c r="G4857" s="111" t="s">
        <v>590</v>
      </c>
      <c r="H4857" s="102" t="s">
        <v>323</v>
      </c>
      <c r="I4857" s="21">
        <v>14999570</v>
      </c>
      <c r="J4857" s="71">
        <v>100.691</v>
      </c>
      <c r="K4857" s="21">
        <v>15103680</v>
      </c>
      <c r="L4857" s="21">
        <v>15000000</v>
      </c>
      <c r="M4857" s="21">
        <v>14999839</v>
      </c>
      <c r="N4857" s="21"/>
      <c r="O4857" s="21">
        <v>198</v>
      </c>
      <c r="P4857" s="21"/>
      <c r="Q4857" s="21"/>
      <c r="R4857" s="22">
        <v>1.34</v>
      </c>
      <c r="S4857" s="22">
        <v>1.345</v>
      </c>
      <c r="T4857" s="20" t="s">
        <v>5189</v>
      </c>
      <c r="U4857" s="21">
        <v>8933</v>
      </c>
      <c r="V4857" s="21">
        <v>201000</v>
      </c>
      <c r="W4857" s="34">
        <v>40723</v>
      </c>
      <c r="X4857" s="34">
        <v>41897</v>
      </c>
      <c r="Y4857" s="109"/>
      <c r="Z4857" s="70" t="s">
        <v>4927</v>
      </c>
      <c r="AA4857" s="20" t="s">
        <v>4926</v>
      </c>
      <c r="AB4857" s="113" t="s">
        <v>5700</v>
      </c>
      <c r="AC4857" s="19"/>
      <c r="AD4857" s="22"/>
      <c r="AE4857" s="34">
        <v>41623</v>
      </c>
    </row>
    <row r="4858" spans="2:31" x14ac:dyDescent="0.2">
      <c r="B4858" s="14" t="s">
        <v>6269</v>
      </c>
      <c r="C4858" s="33" t="s">
        <v>6268</v>
      </c>
      <c r="D4858" s="16" t="s">
        <v>6256</v>
      </c>
      <c r="E4858" s="103" t="s">
        <v>26</v>
      </c>
      <c r="F4858" s="18" t="s">
        <v>26</v>
      </c>
      <c r="G4858" s="111" t="s">
        <v>590</v>
      </c>
      <c r="H4858" s="102" t="s">
        <v>323</v>
      </c>
      <c r="I4858" s="21">
        <v>9499049</v>
      </c>
      <c r="J4858" s="71">
        <v>101.501</v>
      </c>
      <c r="K4858" s="21">
        <v>9642557</v>
      </c>
      <c r="L4858" s="21">
        <v>9500000</v>
      </c>
      <c r="M4858" s="21">
        <v>9499456</v>
      </c>
      <c r="N4858" s="21"/>
      <c r="O4858" s="21">
        <v>294</v>
      </c>
      <c r="P4858" s="21"/>
      <c r="Q4858" s="21"/>
      <c r="R4858" s="22">
        <v>1.35</v>
      </c>
      <c r="S4858" s="22">
        <v>1.357</v>
      </c>
      <c r="T4858" s="20" t="s">
        <v>5189</v>
      </c>
      <c r="U4858" s="21">
        <v>5700</v>
      </c>
      <c r="V4858" s="21">
        <v>128250</v>
      </c>
      <c r="W4858" s="34">
        <v>40743</v>
      </c>
      <c r="X4858" s="34">
        <v>42719</v>
      </c>
      <c r="Y4858" s="109"/>
      <c r="Z4858" s="70" t="s">
        <v>4927</v>
      </c>
      <c r="AA4858" s="20" t="s">
        <v>4926</v>
      </c>
      <c r="AB4858" s="113" t="s">
        <v>5700</v>
      </c>
      <c r="AC4858" s="19"/>
      <c r="AD4858" s="22"/>
      <c r="AE4858" s="34">
        <v>42231</v>
      </c>
    </row>
    <row r="4859" spans="2:31" x14ac:dyDescent="0.2">
      <c r="B4859" s="14" t="s">
        <v>6267</v>
      </c>
      <c r="C4859" s="33" t="s">
        <v>6266</v>
      </c>
      <c r="D4859" s="16" t="s">
        <v>6251</v>
      </c>
      <c r="E4859" s="103" t="s">
        <v>26</v>
      </c>
      <c r="F4859" s="18" t="s">
        <v>26</v>
      </c>
      <c r="G4859" s="111" t="s">
        <v>590</v>
      </c>
      <c r="H4859" s="102" t="s">
        <v>323</v>
      </c>
      <c r="I4859" s="21">
        <v>13197009</v>
      </c>
      <c r="J4859" s="71">
        <v>102.76300000000001</v>
      </c>
      <c r="K4859" s="21">
        <v>13564769</v>
      </c>
      <c r="L4859" s="21">
        <v>13200000</v>
      </c>
      <c r="M4859" s="21">
        <v>13197576</v>
      </c>
      <c r="N4859" s="21"/>
      <c r="O4859" s="21">
        <v>567</v>
      </c>
      <c r="P4859" s="21"/>
      <c r="Q4859" s="21"/>
      <c r="R4859" s="22">
        <v>1.88</v>
      </c>
      <c r="S4859" s="22">
        <v>1.8919999999999999</v>
      </c>
      <c r="T4859" s="20" t="s">
        <v>5189</v>
      </c>
      <c r="U4859" s="21">
        <v>11029</v>
      </c>
      <c r="V4859" s="21">
        <v>220587</v>
      </c>
      <c r="W4859" s="34">
        <v>40926</v>
      </c>
      <c r="X4859" s="34">
        <v>42962</v>
      </c>
      <c r="Y4859" s="109"/>
      <c r="Z4859" s="70" t="s">
        <v>4927</v>
      </c>
      <c r="AA4859" s="20" t="s">
        <v>4926</v>
      </c>
      <c r="AB4859" s="113" t="s">
        <v>5700</v>
      </c>
      <c r="AC4859" s="19"/>
      <c r="AD4859" s="22"/>
      <c r="AE4859" s="34">
        <v>42689</v>
      </c>
    </row>
    <row r="4860" spans="2:31" x14ac:dyDescent="0.2">
      <c r="B4860" s="14" t="s">
        <v>6265</v>
      </c>
      <c r="C4860" s="33" t="s">
        <v>6264</v>
      </c>
      <c r="D4860" s="16" t="s">
        <v>6251</v>
      </c>
      <c r="E4860" s="103" t="s">
        <v>26</v>
      </c>
      <c r="F4860" s="18" t="s">
        <v>26</v>
      </c>
      <c r="G4860" s="111" t="s">
        <v>590</v>
      </c>
      <c r="H4860" s="102" t="s">
        <v>323</v>
      </c>
      <c r="I4860" s="21">
        <v>8319678</v>
      </c>
      <c r="J4860" s="71">
        <v>104.178</v>
      </c>
      <c r="K4860" s="21">
        <v>8667635</v>
      </c>
      <c r="L4860" s="21">
        <v>8320000</v>
      </c>
      <c r="M4860" s="21">
        <v>8315190</v>
      </c>
      <c r="N4860" s="21"/>
      <c r="O4860" s="21">
        <v>-4488</v>
      </c>
      <c r="P4860" s="21"/>
      <c r="Q4860" s="21"/>
      <c r="R4860" s="22">
        <v>2.4</v>
      </c>
      <c r="S4860" s="22">
        <v>2.4279999999999999</v>
      </c>
      <c r="T4860" s="20" t="s">
        <v>5189</v>
      </c>
      <c r="U4860" s="21">
        <v>8875</v>
      </c>
      <c r="V4860" s="21">
        <v>177493</v>
      </c>
      <c r="W4860" s="34">
        <v>40926</v>
      </c>
      <c r="X4860" s="34">
        <v>43054</v>
      </c>
      <c r="Y4860" s="109"/>
      <c r="Z4860" s="70" t="s">
        <v>4927</v>
      </c>
      <c r="AA4860" s="20" t="s">
        <v>4926</v>
      </c>
      <c r="AB4860" s="113" t="s">
        <v>5700</v>
      </c>
      <c r="AC4860" s="19"/>
      <c r="AD4860" s="22"/>
      <c r="AE4860" s="34">
        <v>42719</v>
      </c>
    </row>
    <row r="4861" spans="2:31" x14ac:dyDescent="0.2">
      <c r="B4861" s="14" t="s">
        <v>6263</v>
      </c>
      <c r="C4861" s="33" t="s">
        <v>6262</v>
      </c>
      <c r="D4861" s="16" t="s">
        <v>6259</v>
      </c>
      <c r="E4861" s="103" t="s">
        <v>26</v>
      </c>
      <c r="F4861" s="18" t="s">
        <v>26</v>
      </c>
      <c r="G4861" s="111" t="s">
        <v>590</v>
      </c>
      <c r="H4861" s="102" t="s">
        <v>323</v>
      </c>
      <c r="I4861" s="21">
        <v>9324206</v>
      </c>
      <c r="J4861" s="71">
        <v>100.08199999999999</v>
      </c>
      <c r="K4861" s="21">
        <v>9332674</v>
      </c>
      <c r="L4861" s="21">
        <v>9325000</v>
      </c>
      <c r="M4861" s="21">
        <v>9324281</v>
      </c>
      <c r="N4861" s="21"/>
      <c r="O4861" s="21">
        <v>75</v>
      </c>
      <c r="P4861" s="21"/>
      <c r="Q4861" s="21"/>
      <c r="R4861" s="22">
        <v>1.1000000000000001</v>
      </c>
      <c r="S4861" s="22">
        <v>1.1060000000000001</v>
      </c>
      <c r="T4861" s="20" t="s">
        <v>5189</v>
      </c>
      <c r="U4861" s="21">
        <v>4559</v>
      </c>
      <c r="V4861" s="21">
        <v>20515</v>
      </c>
      <c r="W4861" s="34">
        <v>41178</v>
      </c>
      <c r="X4861" s="34">
        <v>42353</v>
      </c>
      <c r="Y4861" s="109"/>
      <c r="Z4861" s="70" t="s">
        <v>4927</v>
      </c>
      <c r="AA4861" s="20" t="s">
        <v>4926</v>
      </c>
      <c r="AB4861" s="113" t="s">
        <v>5700</v>
      </c>
      <c r="AC4861" s="19"/>
      <c r="AD4861" s="22"/>
      <c r="AE4861" s="34">
        <v>42109</v>
      </c>
    </row>
    <row r="4862" spans="2:31" x14ac:dyDescent="0.2">
      <c r="B4862" s="14" t="s">
        <v>6261</v>
      </c>
      <c r="C4862" s="33" t="s">
        <v>6260</v>
      </c>
      <c r="D4862" s="16" t="s">
        <v>6259</v>
      </c>
      <c r="E4862" s="103" t="s">
        <v>26</v>
      </c>
      <c r="F4862" s="18" t="s">
        <v>26</v>
      </c>
      <c r="G4862" s="111" t="s">
        <v>590</v>
      </c>
      <c r="H4862" s="102" t="s">
        <v>323</v>
      </c>
      <c r="I4862" s="21">
        <v>9997892</v>
      </c>
      <c r="J4862" s="71">
        <v>100.06699999999999</v>
      </c>
      <c r="K4862" s="21">
        <v>10006650</v>
      </c>
      <c r="L4862" s="21">
        <v>10000000</v>
      </c>
      <c r="M4862" s="21">
        <v>9990835</v>
      </c>
      <c r="N4862" s="21"/>
      <c r="O4862" s="21">
        <v>-7057</v>
      </c>
      <c r="P4862" s="21"/>
      <c r="Q4862" s="21"/>
      <c r="R4862" s="22">
        <v>1.5</v>
      </c>
      <c r="S4862" s="22">
        <v>1.544</v>
      </c>
      <c r="T4862" s="20" t="s">
        <v>5189</v>
      </c>
      <c r="U4862" s="21">
        <v>6667</v>
      </c>
      <c r="V4862" s="21">
        <v>30000</v>
      </c>
      <c r="W4862" s="34">
        <v>41178</v>
      </c>
      <c r="X4862" s="34">
        <v>42809</v>
      </c>
      <c r="Y4862" s="109"/>
      <c r="Z4862" s="70" t="s">
        <v>4927</v>
      </c>
      <c r="AA4862" s="20" t="s">
        <v>4926</v>
      </c>
      <c r="AB4862" s="113" t="s">
        <v>5700</v>
      </c>
      <c r="AC4862" s="19"/>
      <c r="AD4862" s="22"/>
      <c r="AE4862" s="34">
        <v>42170</v>
      </c>
    </row>
    <row r="4863" spans="2:31" x14ac:dyDescent="0.2">
      <c r="B4863" s="14" t="s">
        <v>6258</v>
      </c>
      <c r="C4863" s="33" t="s">
        <v>6257</v>
      </c>
      <c r="D4863" s="16" t="s">
        <v>6256</v>
      </c>
      <c r="E4863" s="103" t="s">
        <v>26</v>
      </c>
      <c r="F4863" s="18" t="s">
        <v>26</v>
      </c>
      <c r="G4863" s="111" t="s">
        <v>590</v>
      </c>
      <c r="H4863" s="102" t="s">
        <v>323</v>
      </c>
      <c r="I4863" s="21">
        <v>10999377</v>
      </c>
      <c r="J4863" s="71">
        <v>100.392</v>
      </c>
      <c r="K4863" s="21">
        <v>11043153</v>
      </c>
      <c r="L4863" s="21">
        <v>11000000</v>
      </c>
      <c r="M4863" s="21">
        <v>10999455</v>
      </c>
      <c r="N4863" s="21"/>
      <c r="O4863" s="21">
        <v>77</v>
      </c>
      <c r="P4863" s="21"/>
      <c r="Q4863" s="21"/>
      <c r="R4863" s="22">
        <v>0.79</v>
      </c>
      <c r="S4863" s="22">
        <v>0.79300000000000004</v>
      </c>
      <c r="T4863" s="20" t="s">
        <v>5189</v>
      </c>
      <c r="U4863" s="21">
        <v>3862</v>
      </c>
      <c r="V4863" s="21">
        <v>33794</v>
      </c>
      <c r="W4863" s="34">
        <v>41107</v>
      </c>
      <c r="X4863" s="34">
        <v>43054</v>
      </c>
      <c r="Y4863" s="109"/>
      <c r="Z4863" s="70" t="s">
        <v>4927</v>
      </c>
      <c r="AA4863" s="20" t="s">
        <v>4926</v>
      </c>
      <c r="AB4863" s="113" t="s">
        <v>5700</v>
      </c>
      <c r="AC4863" s="19"/>
      <c r="AD4863" s="22"/>
      <c r="AE4863" s="34">
        <v>42475</v>
      </c>
    </row>
    <row r="4864" spans="2:31" x14ac:dyDescent="0.2">
      <c r="B4864" s="14" t="s">
        <v>6255</v>
      </c>
      <c r="C4864" s="33" t="s">
        <v>6254</v>
      </c>
      <c r="D4864" s="16" t="s">
        <v>6251</v>
      </c>
      <c r="E4864" s="103" t="s">
        <v>26</v>
      </c>
      <c r="F4864" s="18" t="s">
        <v>26</v>
      </c>
      <c r="G4864" s="111" t="s">
        <v>590</v>
      </c>
      <c r="H4864" s="102" t="s">
        <v>323</v>
      </c>
      <c r="I4864" s="21">
        <v>6998491</v>
      </c>
      <c r="J4864" s="71">
        <v>100.848</v>
      </c>
      <c r="K4864" s="21">
        <v>7059332</v>
      </c>
      <c r="L4864" s="21">
        <v>7000000</v>
      </c>
      <c r="M4864" s="21">
        <v>6998653</v>
      </c>
      <c r="N4864" s="21"/>
      <c r="O4864" s="21">
        <v>162</v>
      </c>
      <c r="P4864" s="21"/>
      <c r="Q4864" s="21"/>
      <c r="R4864" s="22">
        <v>1.27</v>
      </c>
      <c r="S4864" s="22">
        <v>1.2789999999999999</v>
      </c>
      <c r="T4864" s="20" t="s">
        <v>5189</v>
      </c>
      <c r="U4864" s="21">
        <v>3951</v>
      </c>
      <c r="V4864" s="21">
        <v>34572</v>
      </c>
      <c r="W4864" s="34">
        <v>41107</v>
      </c>
      <c r="X4864" s="34">
        <v>43084</v>
      </c>
      <c r="Y4864" s="109"/>
      <c r="Z4864" s="70" t="s">
        <v>4927</v>
      </c>
      <c r="AA4864" s="20" t="s">
        <v>4926</v>
      </c>
      <c r="AB4864" s="113" t="s">
        <v>5700</v>
      </c>
      <c r="AC4864" s="19"/>
      <c r="AD4864" s="22"/>
      <c r="AE4864" s="34">
        <v>42597</v>
      </c>
    </row>
    <row r="4865" spans="2:31" x14ac:dyDescent="0.2">
      <c r="B4865" s="14" t="s">
        <v>6253</v>
      </c>
      <c r="C4865" s="33" t="s">
        <v>6252</v>
      </c>
      <c r="D4865" s="16" t="s">
        <v>6251</v>
      </c>
      <c r="E4865" s="103" t="s">
        <v>26</v>
      </c>
      <c r="F4865" s="18" t="s">
        <v>26</v>
      </c>
      <c r="G4865" s="111" t="s">
        <v>590</v>
      </c>
      <c r="H4865" s="102" t="s">
        <v>323</v>
      </c>
      <c r="I4865" s="21">
        <v>8499989</v>
      </c>
      <c r="J4865" s="71">
        <v>101.483</v>
      </c>
      <c r="K4865" s="21">
        <v>8626047</v>
      </c>
      <c r="L4865" s="21">
        <v>8500000</v>
      </c>
      <c r="M4865" s="21">
        <v>8499985</v>
      </c>
      <c r="N4865" s="21"/>
      <c r="O4865" s="21">
        <v>-4</v>
      </c>
      <c r="P4865" s="21"/>
      <c r="Q4865" s="21"/>
      <c r="R4865" s="22">
        <v>1.69</v>
      </c>
      <c r="S4865" s="22">
        <v>1.696</v>
      </c>
      <c r="T4865" s="20" t="s">
        <v>5189</v>
      </c>
      <c r="U4865" s="21">
        <v>6384</v>
      </c>
      <c r="V4865" s="21">
        <v>55864</v>
      </c>
      <c r="W4865" s="34">
        <v>41107</v>
      </c>
      <c r="X4865" s="34">
        <v>43205</v>
      </c>
      <c r="Y4865" s="109"/>
      <c r="Z4865" s="70" t="s">
        <v>4927</v>
      </c>
      <c r="AA4865" s="20" t="s">
        <v>4926</v>
      </c>
      <c r="AB4865" s="113" t="s">
        <v>5700</v>
      </c>
      <c r="AC4865" s="19"/>
      <c r="AD4865" s="22"/>
      <c r="AE4865" s="34">
        <v>42689</v>
      </c>
    </row>
    <row r="4866" spans="2:31" x14ac:dyDescent="0.2">
      <c r="B4866" s="14" t="s">
        <v>6250</v>
      </c>
      <c r="C4866" s="33" t="s">
        <v>6249</v>
      </c>
      <c r="D4866" s="16" t="s">
        <v>6246</v>
      </c>
      <c r="E4866" s="103" t="s">
        <v>26</v>
      </c>
      <c r="F4866" s="18" t="s">
        <v>5793</v>
      </c>
      <c r="G4866" s="111" t="s">
        <v>590</v>
      </c>
      <c r="H4866" s="102" t="s">
        <v>323</v>
      </c>
      <c r="I4866" s="21">
        <v>7513948</v>
      </c>
      <c r="J4866" s="71">
        <v>99.507000000000005</v>
      </c>
      <c r="K4866" s="21">
        <v>7591368</v>
      </c>
      <c r="L4866" s="21">
        <v>7628978</v>
      </c>
      <c r="M4866" s="21">
        <v>7602603</v>
      </c>
      <c r="N4866" s="21"/>
      <c r="O4866" s="21">
        <v>62895</v>
      </c>
      <c r="P4866" s="21"/>
      <c r="Q4866" s="21"/>
      <c r="R4866" s="22">
        <v>1.24</v>
      </c>
      <c r="S4866" s="22">
        <v>2.153</v>
      </c>
      <c r="T4866" s="20" t="s">
        <v>113</v>
      </c>
      <c r="U4866" s="21">
        <v>20501</v>
      </c>
      <c r="V4866" s="21">
        <v>105871</v>
      </c>
      <c r="W4866" s="34">
        <v>40850</v>
      </c>
      <c r="X4866" s="34">
        <v>43480</v>
      </c>
      <c r="Y4866" s="109"/>
      <c r="Z4866" s="70" t="s">
        <v>4927</v>
      </c>
      <c r="AA4866" s="20" t="s">
        <v>5160</v>
      </c>
      <c r="AB4866" s="113" t="s">
        <v>5564</v>
      </c>
      <c r="AC4866" s="19"/>
      <c r="AD4866" s="22"/>
      <c r="AE4866" s="34">
        <v>41562</v>
      </c>
    </row>
    <row r="4867" spans="2:31" x14ac:dyDescent="0.2">
      <c r="B4867" s="14" t="s">
        <v>6248</v>
      </c>
      <c r="C4867" s="33" t="s">
        <v>6247</v>
      </c>
      <c r="D4867" s="16" t="s">
        <v>6246</v>
      </c>
      <c r="E4867" s="103" t="s">
        <v>26</v>
      </c>
      <c r="F4867" s="18" t="s">
        <v>5793</v>
      </c>
      <c r="G4867" s="111" t="s">
        <v>590</v>
      </c>
      <c r="H4867" s="102" t="s">
        <v>323</v>
      </c>
      <c r="I4867" s="21">
        <v>3814489</v>
      </c>
      <c r="J4867" s="71">
        <v>101.17700000000001</v>
      </c>
      <c r="K4867" s="21">
        <v>3859386</v>
      </c>
      <c r="L4867" s="21">
        <v>3814489</v>
      </c>
      <c r="M4867" s="21">
        <v>3814489</v>
      </c>
      <c r="N4867" s="21"/>
      <c r="O4867" s="21"/>
      <c r="P4867" s="21"/>
      <c r="Q4867" s="21"/>
      <c r="R4867" s="22">
        <v>5.4089999999999998</v>
      </c>
      <c r="S4867" s="22">
        <v>5.4359999999999999</v>
      </c>
      <c r="T4867" s="20" t="s">
        <v>113</v>
      </c>
      <c r="U4867" s="21">
        <v>43558</v>
      </c>
      <c r="V4867" s="21">
        <v>205180</v>
      </c>
      <c r="W4867" s="34">
        <v>38313</v>
      </c>
      <c r="X4867" s="34">
        <v>43480</v>
      </c>
      <c r="Y4867" s="109"/>
      <c r="Z4867" s="70" t="s">
        <v>4927</v>
      </c>
      <c r="AA4867" s="20" t="s">
        <v>5160</v>
      </c>
      <c r="AB4867" s="113" t="s">
        <v>5564</v>
      </c>
      <c r="AC4867" s="19"/>
      <c r="AD4867" s="22"/>
      <c r="AE4867" s="28">
        <v>41927</v>
      </c>
    </row>
    <row r="4868" spans="2:31" x14ac:dyDescent="0.2">
      <c r="B4868" s="14" t="s">
        <v>6245</v>
      </c>
      <c r="C4868" s="33" t="s">
        <v>6244</v>
      </c>
      <c r="D4868" s="16" t="s">
        <v>6243</v>
      </c>
      <c r="E4868" s="103" t="s">
        <v>26</v>
      </c>
      <c r="F4868" s="18" t="s">
        <v>26</v>
      </c>
      <c r="G4868" s="111" t="s">
        <v>590</v>
      </c>
      <c r="H4868" s="102" t="s">
        <v>590</v>
      </c>
      <c r="I4868" s="21">
        <v>6629468</v>
      </c>
      <c r="J4868" s="71">
        <v>102.52800000000001</v>
      </c>
      <c r="K4868" s="21">
        <v>6797061</v>
      </c>
      <c r="L4868" s="21">
        <v>6629468</v>
      </c>
      <c r="M4868" s="21">
        <v>6629468</v>
      </c>
      <c r="N4868" s="21"/>
      <c r="O4868" s="21"/>
      <c r="P4868" s="21"/>
      <c r="Q4868" s="21"/>
      <c r="R4868" s="22">
        <v>4.01</v>
      </c>
      <c r="S4868" s="22">
        <v>4.01</v>
      </c>
      <c r="T4868" s="20" t="s">
        <v>85</v>
      </c>
      <c r="U4868" s="21">
        <v>132182</v>
      </c>
      <c r="V4868" s="21">
        <v>265842</v>
      </c>
      <c r="W4868" s="34">
        <v>39253</v>
      </c>
      <c r="X4868" s="34">
        <v>42553</v>
      </c>
      <c r="Y4868" s="109"/>
      <c r="Z4868" s="70" t="s">
        <v>531</v>
      </c>
      <c r="AA4868" s="20" t="s">
        <v>26</v>
      </c>
      <c r="AB4868" s="113" t="s">
        <v>5590</v>
      </c>
      <c r="AC4868" s="19"/>
      <c r="AD4868" s="22"/>
      <c r="AE4868" s="31"/>
    </row>
    <row r="4869" spans="2:31" x14ac:dyDescent="0.2">
      <c r="B4869" s="14" t="s">
        <v>6242</v>
      </c>
      <c r="C4869" s="33" t="s">
        <v>6241</v>
      </c>
      <c r="D4869" s="16" t="s">
        <v>6240</v>
      </c>
      <c r="E4869" s="103" t="s">
        <v>26</v>
      </c>
      <c r="F4869" s="18" t="s">
        <v>26</v>
      </c>
      <c r="G4869" s="111" t="s">
        <v>590</v>
      </c>
      <c r="H4869" s="102" t="s">
        <v>334</v>
      </c>
      <c r="I4869" s="21">
        <v>4853741</v>
      </c>
      <c r="J4869" s="71">
        <v>123.185</v>
      </c>
      <c r="K4869" s="21">
        <v>5979081</v>
      </c>
      <c r="L4869" s="21">
        <v>4853741</v>
      </c>
      <c r="M4869" s="21">
        <v>4853741</v>
      </c>
      <c r="N4869" s="21"/>
      <c r="O4869" s="21"/>
      <c r="P4869" s="21"/>
      <c r="Q4869" s="21"/>
      <c r="R4869" s="22">
        <v>8.1</v>
      </c>
      <c r="S4869" s="22">
        <v>8.0969999999999995</v>
      </c>
      <c r="T4869" s="20" t="s">
        <v>85</v>
      </c>
      <c r="U4869" s="21">
        <v>183471</v>
      </c>
      <c r="V4869" s="21">
        <v>393153</v>
      </c>
      <c r="W4869" s="34">
        <v>36621</v>
      </c>
      <c r="X4869" s="34">
        <v>43843</v>
      </c>
      <c r="Y4869" s="109"/>
      <c r="Z4869" s="70" t="s">
        <v>4927</v>
      </c>
      <c r="AA4869" s="20" t="s">
        <v>5160</v>
      </c>
      <c r="AB4869" s="113" t="s">
        <v>5590</v>
      </c>
      <c r="AC4869" s="19"/>
      <c r="AD4869" s="22"/>
      <c r="AE4869" s="19"/>
    </row>
    <row r="4870" spans="2:31" x14ac:dyDescent="0.2">
      <c r="B4870" s="14" t="s">
        <v>6239</v>
      </c>
      <c r="C4870" s="33" t="s">
        <v>6238</v>
      </c>
      <c r="D4870" s="16" t="s">
        <v>6230</v>
      </c>
      <c r="E4870" s="103" t="s">
        <v>26</v>
      </c>
      <c r="F4870" s="18" t="s">
        <v>26</v>
      </c>
      <c r="G4870" s="111" t="s">
        <v>590</v>
      </c>
      <c r="H4870" s="102" t="s">
        <v>323</v>
      </c>
      <c r="I4870" s="21">
        <v>15000000</v>
      </c>
      <c r="J4870" s="71">
        <v>100.836</v>
      </c>
      <c r="K4870" s="21">
        <v>15125430</v>
      </c>
      <c r="L4870" s="21">
        <v>15000000</v>
      </c>
      <c r="M4870" s="21">
        <v>15000000</v>
      </c>
      <c r="N4870" s="21"/>
      <c r="O4870" s="21"/>
      <c r="P4870" s="21"/>
      <c r="Q4870" s="21"/>
      <c r="R4870" s="22">
        <v>0.68899999999999995</v>
      </c>
      <c r="S4870" s="22">
        <v>0.69799999999999995</v>
      </c>
      <c r="T4870" s="20" t="s">
        <v>5189</v>
      </c>
      <c r="U4870" s="21">
        <v>4306</v>
      </c>
      <c r="V4870" s="21">
        <v>110723</v>
      </c>
      <c r="W4870" s="34">
        <v>40703</v>
      </c>
      <c r="X4870" s="34">
        <v>43600</v>
      </c>
      <c r="Y4870" s="109"/>
      <c r="Z4870" s="70" t="s">
        <v>4927</v>
      </c>
      <c r="AA4870" s="20" t="s">
        <v>4926</v>
      </c>
      <c r="AB4870" s="113" t="s">
        <v>6081</v>
      </c>
      <c r="AC4870" s="19"/>
      <c r="AD4870" s="22"/>
      <c r="AE4870" s="28">
        <v>42506</v>
      </c>
    </row>
    <row r="4871" spans="2:31" x14ac:dyDescent="0.2">
      <c r="B4871" s="14" t="s">
        <v>6237</v>
      </c>
      <c r="C4871" s="33" t="s">
        <v>6236</v>
      </c>
      <c r="D4871" s="16" t="s">
        <v>6230</v>
      </c>
      <c r="E4871" s="103" t="s">
        <v>26</v>
      </c>
      <c r="F4871" s="18" t="s">
        <v>26</v>
      </c>
      <c r="G4871" s="111" t="s">
        <v>590</v>
      </c>
      <c r="H4871" s="102" t="s">
        <v>323</v>
      </c>
      <c r="I4871" s="21">
        <v>15000000</v>
      </c>
      <c r="J4871" s="71">
        <v>100.09</v>
      </c>
      <c r="K4871" s="21">
        <v>15013530</v>
      </c>
      <c r="L4871" s="21">
        <v>15000000</v>
      </c>
      <c r="M4871" s="21">
        <v>15000000</v>
      </c>
      <c r="N4871" s="21"/>
      <c r="O4871" s="21"/>
      <c r="P4871" s="21"/>
      <c r="Q4871" s="21"/>
      <c r="R4871" s="22">
        <v>0.439</v>
      </c>
      <c r="S4871" s="22">
        <v>0.46</v>
      </c>
      <c r="T4871" s="20" t="s">
        <v>5189</v>
      </c>
      <c r="U4871" s="21">
        <v>2744</v>
      </c>
      <c r="V4871" s="21">
        <v>72389</v>
      </c>
      <c r="W4871" s="34">
        <v>40798</v>
      </c>
      <c r="X4871" s="34">
        <v>42628</v>
      </c>
      <c r="Y4871" s="109"/>
      <c r="Z4871" s="70" t="s">
        <v>4927</v>
      </c>
      <c r="AA4871" s="20" t="s">
        <v>4926</v>
      </c>
      <c r="AB4871" s="113" t="s">
        <v>6081</v>
      </c>
      <c r="AC4871" s="19"/>
      <c r="AD4871" s="22"/>
      <c r="AE4871" s="28">
        <v>41533</v>
      </c>
    </row>
    <row r="4872" spans="2:31" x14ac:dyDescent="0.2">
      <c r="B4872" s="14" t="s">
        <v>6235</v>
      </c>
      <c r="C4872" s="33" t="s">
        <v>6234</v>
      </c>
      <c r="D4872" s="16" t="s">
        <v>6230</v>
      </c>
      <c r="E4872" s="103" t="s">
        <v>26</v>
      </c>
      <c r="F4872" s="18" t="s">
        <v>26</v>
      </c>
      <c r="G4872" s="111" t="s">
        <v>590</v>
      </c>
      <c r="H4872" s="102" t="s">
        <v>323</v>
      </c>
      <c r="I4872" s="21">
        <v>14998776</v>
      </c>
      <c r="J4872" s="71">
        <v>101.021</v>
      </c>
      <c r="K4872" s="21">
        <v>15153165</v>
      </c>
      <c r="L4872" s="21">
        <v>15000000</v>
      </c>
      <c r="M4872" s="21">
        <v>14999159</v>
      </c>
      <c r="N4872" s="21"/>
      <c r="O4872" s="21">
        <v>383</v>
      </c>
      <c r="P4872" s="21"/>
      <c r="Q4872" s="21"/>
      <c r="R4872" s="22">
        <v>1.03</v>
      </c>
      <c r="S4872" s="22">
        <v>1.0349999999999999</v>
      </c>
      <c r="T4872" s="20" t="s">
        <v>5189</v>
      </c>
      <c r="U4872" s="21">
        <v>6867</v>
      </c>
      <c r="V4872" s="21">
        <v>137333</v>
      </c>
      <c r="W4872" s="34">
        <v>40926</v>
      </c>
      <c r="X4872" s="34">
        <v>43115</v>
      </c>
      <c r="Y4872" s="109"/>
      <c r="Z4872" s="70" t="s">
        <v>4927</v>
      </c>
      <c r="AA4872" s="20" t="s">
        <v>4926</v>
      </c>
      <c r="AB4872" s="113" t="s">
        <v>6081</v>
      </c>
      <c r="AC4872" s="19"/>
      <c r="AD4872" s="22"/>
      <c r="AE4872" s="28">
        <v>42019</v>
      </c>
    </row>
    <row r="4873" spans="2:31" x14ac:dyDescent="0.2">
      <c r="B4873" s="14" t="s">
        <v>6233</v>
      </c>
      <c r="C4873" s="33" t="s">
        <v>4473</v>
      </c>
      <c r="D4873" s="16" t="s">
        <v>6230</v>
      </c>
      <c r="E4873" s="103" t="s">
        <v>26</v>
      </c>
      <c r="F4873" s="18" t="s">
        <v>26</v>
      </c>
      <c r="G4873" s="111" t="s">
        <v>590</v>
      </c>
      <c r="H4873" s="102" t="s">
        <v>323</v>
      </c>
      <c r="I4873" s="21">
        <v>10000000</v>
      </c>
      <c r="J4873" s="71">
        <v>100.553</v>
      </c>
      <c r="K4873" s="21">
        <v>10055330</v>
      </c>
      <c r="L4873" s="21">
        <v>10000000</v>
      </c>
      <c r="M4873" s="21">
        <v>10000000</v>
      </c>
      <c r="N4873" s="21"/>
      <c r="O4873" s="21"/>
      <c r="P4873" s="21"/>
      <c r="Q4873" s="21"/>
      <c r="R4873" s="22">
        <v>0.65900000000000003</v>
      </c>
      <c r="S4873" s="22">
        <v>0.66300000000000003</v>
      </c>
      <c r="T4873" s="20" t="s">
        <v>5189</v>
      </c>
      <c r="U4873" s="21">
        <v>2746</v>
      </c>
      <c r="V4873" s="21">
        <v>45991</v>
      </c>
      <c r="W4873" s="34">
        <v>41010</v>
      </c>
      <c r="X4873" s="34">
        <v>43905</v>
      </c>
      <c r="Y4873" s="109"/>
      <c r="Z4873" s="70" t="s">
        <v>4927</v>
      </c>
      <c r="AA4873" s="20" t="s">
        <v>4926</v>
      </c>
      <c r="AB4873" s="113" t="s">
        <v>6081</v>
      </c>
      <c r="AC4873" s="19"/>
      <c r="AD4873" s="22"/>
      <c r="AE4873" s="34">
        <v>42809</v>
      </c>
    </row>
    <row r="4874" spans="2:31" x14ac:dyDescent="0.2">
      <c r="B4874" s="14" t="s">
        <v>6232</v>
      </c>
      <c r="C4874" s="33" t="s">
        <v>6231</v>
      </c>
      <c r="D4874" s="16" t="s">
        <v>6230</v>
      </c>
      <c r="E4874" s="103" t="s">
        <v>26</v>
      </c>
      <c r="F4874" s="18" t="s">
        <v>26</v>
      </c>
      <c r="G4874" s="111" t="s">
        <v>590</v>
      </c>
      <c r="H4874" s="102" t="s">
        <v>323</v>
      </c>
      <c r="I4874" s="21">
        <v>9996114</v>
      </c>
      <c r="J4874" s="71">
        <v>101.006</v>
      </c>
      <c r="K4874" s="21">
        <v>10100590</v>
      </c>
      <c r="L4874" s="21">
        <v>10000000</v>
      </c>
      <c r="M4874" s="21">
        <v>9996374</v>
      </c>
      <c r="N4874" s="21"/>
      <c r="O4874" s="21">
        <v>260</v>
      </c>
      <c r="P4874" s="21"/>
      <c r="Q4874" s="21"/>
      <c r="R4874" s="22">
        <v>1.36</v>
      </c>
      <c r="S4874" s="22">
        <v>1.3720000000000001</v>
      </c>
      <c r="T4874" s="20" t="s">
        <v>5189</v>
      </c>
      <c r="U4874" s="21">
        <v>6044</v>
      </c>
      <c r="V4874" s="21">
        <v>40044</v>
      </c>
      <c r="W4874" s="34">
        <v>41143</v>
      </c>
      <c r="X4874" s="34">
        <v>44060</v>
      </c>
      <c r="Y4874" s="109"/>
      <c r="Z4874" s="70" t="s">
        <v>4927</v>
      </c>
      <c r="AA4874" s="20" t="s">
        <v>4926</v>
      </c>
      <c r="AB4874" s="113" t="s">
        <v>6081</v>
      </c>
      <c r="AC4874" s="19"/>
      <c r="AD4874" s="22"/>
      <c r="AE4874" s="28">
        <v>42962</v>
      </c>
    </row>
    <row r="4875" spans="2:31" x14ac:dyDescent="0.2">
      <c r="B4875" s="14" t="s">
        <v>6229</v>
      </c>
      <c r="C4875" s="33" t="s">
        <v>6228</v>
      </c>
      <c r="D4875" s="16" t="s">
        <v>6227</v>
      </c>
      <c r="E4875" s="103" t="s">
        <v>26</v>
      </c>
      <c r="F4875" s="18" t="s">
        <v>26</v>
      </c>
      <c r="G4875" s="111" t="s">
        <v>590</v>
      </c>
      <c r="H4875" s="102" t="s">
        <v>323</v>
      </c>
      <c r="I4875" s="21">
        <v>19995270</v>
      </c>
      <c r="J4875" s="71">
        <v>101.541</v>
      </c>
      <c r="K4875" s="21">
        <v>20308200</v>
      </c>
      <c r="L4875" s="21">
        <v>20000000</v>
      </c>
      <c r="M4875" s="21">
        <v>19995648</v>
      </c>
      <c r="N4875" s="21"/>
      <c r="O4875" s="21">
        <v>378</v>
      </c>
      <c r="P4875" s="21"/>
      <c r="Q4875" s="21"/>
      <c r="R4875" s="22">
        <v>1.83</v>
      </c>
      <c r="S4875" s="22">
        <v>1.8420000000000001</v>
      </c>
      <c r="T4875" s="20" t="s">
        <v>5189</v>
      </c>
      <c r="U4875" s="21">
        <v>16267</v>
      </c>
      <c r="V4875" s="21">
        <v>107767</v>
      </c>
      <c r="W4875" s="34">
        <v>41143</v>
      </c>
      <c r="X4875" s="34">
        <v>44060</v>
      </c>
      <c r="Y4875" s="109"/>
      <c r="Z4875" s="70" t="s">
        <v>4927</v>
      </c>
      <c r="AA4875" s="20" t="s">
        <v>4926</v>
      </c>
      <c r="AB4875" s="113" t="s">
        <v>6081</v>
      </c>
      <c r="AC4875" s="19"/>
      <c r="AD4875" s="22"/>
      <c r="AE4875" s="28">
        <v>42962</v>
      </c>
    </row>
    <row r="4876" spans="2:31" x14ac:dyDescent="0.2">
      <c r="B4876" s="14" t="s">
        <v>6226</v>
      </c>
      <c r="C4876" s="33" t="s">
        <v>6225</v>
      </c>
      <c r="D4876" s="16" t="s">
        <v>6219</v>
      </c>
      <c r="E4876" s="103" t="s">
        <v>26</v>
      </c>
      <c r="F4876" s="18" t="s">
        <v>26</v>
      </c>
      <c r="G4876" s="111" t="s">
        <v>590</v>
      </c>
      <c r="H4876" s="102" t="s">
        <v>323</v>
      </c>
      <c r="I4876" s="21">
        <v>15000000</v>
      </c>
      <c r="J4876" s="71">
        <v>100.538</v>
      </c>
      <c r="K4876" s="21">
        <v>15080715</v>
      </c>
      <c r="L4876" s="21">
        <v>15000000</v>
      </c>
      <c r="M4876" s="21">
        <v>15000000</v>
      </c>
      <c r="N4876" s="21"/>
      <c r="O4876" s="21"/>
      <c r="P4876" s="21"/>
      <c r="Q4876" s="21"/>
      <c r="R4876" s="22">
        <v>0.81100000000000005</v>
      </c>
      <c r="S4876" s="22">
        <v>0.82299999999999995</v>
      </c>
      <c r="T4876" s="20" t="s">
        <v>5189</v>
      </c>
      <c r="U4876" s="21">
        <v>4054</v>
      </c>
      <c r="V4876" s="21">
        <v>128353</v>
      </c>
      <c r="W4876" s="34">
        <v>40758</v>
      </c>
      <c r="X4876" s="34">
        <v>42571</v>
      </c>
      <c r="Y4876" s="109"/>
      <c r="Z4876" s="70" t="s">
        <v>4927</v>
      </c>
      <c r="AA4876" s="20" t="s">
        <v>4926</v>
      </c>
      <c r="AB4876" s="113" t="s">
        <v>5754</v>
      </c>
      <c r="AC4876" s="19"/>
      <c r="AD4876" s="22"/>
      <c r="AE4876" s="34">
        <v>41841</v>
      </c>
    </row>
    <row r="4877" spans="2:31" x14ac:dyDescent="0.2">
      <c r="B4877" s="14" t="s">
        <v>6224</v>
      </c>
      <c r="C4877" s="33" t="s">
        <v>4460</v>
      </c>
      <c r="D4877" s="16" t="s">
        <v>6219</v>
      </c>
      <c r="E4877" s="103" t="s">
        <v>26</v>
      </c>
      <c r="F4877" s="18" t="s">
        <v>26</v>
      </c>
      <c r="G4877" s="111" t="s">
        <v>590</v>
      </c>
      <c r="H4877" s="102" t="s">
        <v>323</v>
      </c>
      <c r="I4877" s="21">
        <v>20000000</v>
      </c>
      <c r="J4877" s="71">
        <v>100.944</v>
      </c>
      <c r="K4877" s="21">
        <v>20188880</v>
      </c>
      <c r="L4877" s="21">
        <v>20000000</v>
      </c>
      <c r="M4877" s="21">
        <v>20000000</v>
      </c>
      <c r="N4877" s="21"/>
      <c r="O4877" s="21"/>
      <c r="P4877" s="21"/>
      <c r="Q4877" s="21"/>
      <c r="R4877" s="22">
        <v>0.96099999999999997</v>
      </c>
      <c r="S4877" s="22">
        <v>0.96399999999999997</v>
      </c>
      <c r="T4877" s="20" t="s">
        <v>5189</v>
      </c>
      <c r="U4877" s="21">
        <v>6405</v>
      </c>
      <c r="V4877" s="21">
        <v>118950</v>
      </c>
      <c r="W4877" s="34">
        <v>41038</v>
      </c>
      <c r="X4877" s="34">
        <v>43577</v>
      </c>
      <c r="Y4877" s="109"/>
      <c r="Z4877" s="70" t="s">
        <v>4927</v>
      </c>
      <c r="AA4877" s="20" t="s">
        <v>4926</v>
      </c>
      <c r="AB4877" s="113" t="s">
        <v>5754</v>
      </c>
      <c r="AC4877" s="19"/>
      <c r="AD4877" s="22"/>
      <c r="AE4877" s="34">
        <v>42845</v>
      </c>
    </row>
    <row r="4878" spans="2:31" x14ac:dyDescent="0.2">
      <c r="B4878" s="14" t="s">
        <v>6223</v>
      </c>
      <c r="C4878" s="33" t="s">
        <v>6222</v>
      </c>
      <c r="D4878" s="16" t="s">
        <v>6219</v>
      </c>
      <c r="E4878" s="103" t="s">
        <v>5057</v>
      </c>
      <c r="F4878" s="18" t="s">
        <v>26</v>
      </c>
      <c r="G4878" s="111" t="s">
        <v>590</v>
      </c>
      <c r="H4878" s="102" t="s">
        <v>323</v>
      </c>
      <c r="I4878" s="21">
        <v>19000000</v>
      </c>
      <c r="J4878" s="71">
        <v>100.449</v>
      </c>
      <c r="K4878" s="21">
        <v>19085215</v>
      </c>
      <c r="L4878" s="21">
        <v>19000000</v>
      </c>
      <c r="M4878" s="21">
        <v>19000000</v>
      </c>
      <c r="N4878" s="21"/>
      <c r="O4878" s="21"/>
      <c r="P4878" s="21"/>
      <c r="Q4878" s="21"/>
      <c r="R4878" s="22">
        <v>0.70099999999999996</v>
      </c>
      <c r="S4878" s="22">
        <v>0.70199999999999996</v>
      </c>
      <c r="T4878" s="20" t="s">
        <v>5189</v>
      </c>
      <c r="U4878" s="21">
        <v>4438</v>
      </c>
      <c r="V4878" s="21">
        <v>53394</v>
      </c>
      <c r="W4878" s="34">
        <v>41115</v>
      </c>
      <c r="X4878" s="34">
        <v>42906</v>
      </c>
      <c r="Y4878" s="109"/>
      <c r="Z4878" s="70" t="s">
        <v>4927</v>
      </c>
      <c r="AA4878" s="20" t="s">
        <v>4926</v>
      </c>
      <c r="AB4878" s="113" t="s">
        <v>5754</v>
      </c>
      <c r="AC4878" s="19"/>
      <c r="AD4878" s="22"/>
      <c r="AE4878" s="34">
        <v>42177</v>
      </c>
    </row>
    <row r="4879" spans="2:31" x14ac:dyDescent="0.2">
      <c r="B4879" s="14" t="s">
        <v>6221</v>
      </c>
      <c r="C4879" s="33" t="s">
        <v>6220</v>
      </c>
      <c r="D4879" s="16" t="s">
        <v>6219</v>
      </c>
      <c r="E4879" s="103" t="s">
        <v>26</v>
      </c>
      <c r="F4879" s="18" t="s">
        <v>26</v>
      </c>
      <c r="G4879" s="111" t="s">
        <v>590</v>
      </c>
      <c r="H4879" s="102" t="s">
        <v>323</v>
      </c>
      <c r="I4879" s="21">
        <v>11000000</v>
      </c>
      <c r="J4879" s="71">
        <v>100.22499999999999</v>
      </c>
      <c r="K4879" s="21">
        <v>11024794</v>
      </c>
      <c r="L4879" s="21">
        <v>11000000</v>
      </c>
      <c r="M4879" s="21">
        <v>11000000</v>
      </c>
      <c r="N4879" s="21"/>
      <c r="O4879" s="21"/>
      <c r="P4879" s="21"/>
      <c r="Q4879" s="21"/>
      <c r="R4879" s="22">
        <v>0.66800000000000004</v>
      </c>
      <c r="S4879" s="22">
        <v>0.65</v>
      </c>
      <c r="T4879" s="20" t="s">
        <v>5189</v>
      </c>
      <c r="U4879" s="21">
        <v>2448</v>
      </c>
      <c r="V4879" s="21">
        <v>8363</v>
      </c>
      <c r="W4879" s="34">
        <v>41214</v>
      </c>
      <c r="X4879" s="34">
        <v>43028</v>
      </c>
      <c r="Y4879" s="109"/>
      <c r="Z4879" s="70" t="s">
        <v>4927</v>
      </c>
      <c r="AA4879" s="20" t="s">
        <v>4926</v>
      </c>
      <c r="AB4879" s="113" t="s">
        <v>5754</v>
      </c>
      <c r="AC4879" s="19"/>
      <c r="AD4879" s="22"/>
      <c r="AE4879" s="34">
        <v>42297</v>
      </c>
    </row>
    <row r="4880" spans="2:31" x14ac:dyDescent="0.2">
      <c r="B4880" s="14" t="s">
        <v>6218</v>
      </c>
      <c r="C4880" s="33" t="s">
        <v>6217</v>
      </c>
      <c r="D4880" s="16" t="s">
        <v>6216</v>
      </c>
      <c r="E4880" s="103" t="s">
        <v>5057</v>
      </c>
      <c r="F4880" s="18" t="s">
        <v>26</v>
      </c>
      <c r="G4880" s="111" t="s">
        <v>590</v>
      </c>
      <c r="H4880" s="102" t="s">
        <v>323</v>
      </c>
      <c r="I4880" s="21">
        <v>9997909</v>
      </c>
      <c r="J4880" s="71">
        <v>100.712</v>
      </c>
      <c r="K4880" s="21">
        <v>10071200</v>
      </c>
      <c r="L4880" s="21">
        <v>10000000</v>
      </c>
      <c r="M4880" s="21">
        <v>9999164</v>
      </c>
      <c r="N4880" s="21"/>
      <c r="O4880" s="21">
        <v>885</v>
      </c>
      <c r="P4880" s="21"/>
      <c r="Q4880" s="21"/>
      <c r="R4880" s="22">
        <v>1.33</v>
      </c>
      <c r="S4880" s="22">
        <v>1.3420000000000001</v>
      </c>
      <c r="T4880" s="20" t="s">
        <v>5189</v>
      </c>
      <c r="U4880" s="21">
        <v>4064</v>
      </c>
      <c r="V4880" s="21">
        <v>133000</v>
      </c>
      <c r="W4880" s="34">
        <v>40716</v>
      </c>
      <c r="X4880" s="34">
        <v>43605</v>
      </c>
      <c r="Y4880" s="109"/>
      <c r="Z4880" s="70" t="s">
        <v>4927</v>
      </c>
      <c r="AA4880" s="20" t="s">
        <v>4926</v>
      </c>
      <c r="AB4880" s="113" t="s">
        <v>5754</v>
      </c>
      <c r="AC4880" s="19"/>
      <c r="AD4880" s="22"/>
      <c r="AE4880" s="34">
        <v>41718</v>
      </c>
    </row>
    <row r="4881" spans="2:31" x14ac:dyDescent="0.2">
      <c r="B4881" s="14" t="s">
        <v>6215</v>
      </c>
      <c r="C4881" s="33" t="s">
        <v>6214</v>
      </c>
      <c r="D4881" s="16" t="s">
        <v>6213</v>
      </c>
      <c r="E4881" s="103" t="s">
        <v>26</v>
      </c>
      <c r="F4881" s="18" t="s">
        <v>26</v>
      </c>
      <c r="G4881" s="111" t="s">
        <v>590</v>
      </c>
      <c r="H4881" s="102" t="s">
        <v>323</v>
      </c>
      <c r="I4881" s="21">
        <v>8498590</v>
      </c>
      <c r="J4881" s="71">
        <v>100.26</v>
      </c>
      <c r="K4881" s="21">
        <v>8522126</v>
      </c>
      <c r="L4881" s="21">
        <v>8500000</v>
      </c>
      <c r="M4881" s="21">
        <v>8498718</v>
      </c>
      <c r="N4881" s="21"/>
      <c r="O4881" s="21">
        <v>128</v>
      </c>
      <c r="P4881" s="21"/>
      <c r="Q4881" s="21"/>
      <c r="R4881" s="22">
        <v>0.78</v>
      </c>
      <c r="S4881" s="22">
        <v>0.78700000000000003</v>
      </c>
      <c r="T4881" s="20" t="s">
        <v>5189</v>
      </c>
      <c r="U4881" s="21">
        <v>1658</v>
      </c>
      <c r="V4881" s="21">
        <v>15838</v>
      </c>
      <c r="W4881" s="34">
        <v>41171</v>
      </c>
      <c r="X4881" s="34">
        <v>44096</v>
      </c>
      <c r="Y4881" s="109"/>
      <c r="Z4881" s="70" t="s">
        <v>4927</v>
      </c>
      <c r="AA4881" s="20" t="s">
        <v>4926</v>
      </c>
      <c r="AB4881" s="113" t="s">
        <v>5754</v>
      </c>
      <c r="AC4881" s="19"/>
      <c r="AD4881" s="22"/>
      <c r="AE4881" s="34">
        <v>42360</v>
      </c>
    </row>
    <row r="4882" spans="2:31" x14ac:dyDescent="0.2">
      <c r="B4882" s="14" t="s">
        <v>6212</v>
      </c>
      <c r="C4882" s="33" t="s">
        <v>6211</v>
      </c>
      <c r="D4882" s="16" t="s">
        <v>6210</v>
      </c>
      <c r="E4882" s="103" t="s">
        <v>26</v>
      </c>
      <c r="F4882" s="18" t="s">
        <v>26</v>
      </c>
      <c r="G4882" s="111" t="s">
        <v>590</v>
      </c>
      <c r="H4882" s="102" t="s">
        <v>323</v>
      </c>
      <c r="I4882" s="21">
        <v>3149774</v>
      </c>
      <c r="J4882" s="71">
        <v>100.05</v>
      </c>
      <c r="K4882" s="21">
        <v>3151578</v>
      </c>
      <c r="L4882" s="21">
        <v>3150000</v>
      </c>
      <c r="M4882" s="21">
        <v>3149791</v>
      </c>
      <c r="N4882" s="21"/>
      <c r="O4882" s="21">
        <v>17</v>
      </c>
      <c r="P4882" s="21"/>
      <c r="Q4882" s="21"/>
      <c r="R4882" s="22">
        <v>1.1599999999999999</v>
      </c>
      <c r="S4882" s="22">
        <v>1.165</v>
      </c>
      <c r="T4882" s="20" t="s">
        <v>5189</v>
      </c>
      <c r="U4882" s="21">
        <v>914</v>
      </c>
      <c r="V4882" s="21">
        <v>8729</v>
      </c>
      <c r="W4882" s="34">
        <v>41171</v>
      </c>
      <c r="X4882" s="34">
        <v>44096</v>
      </c>
      <c r="Y4882" s="109"/>
      <c r="Z4882" s="70" t="s">
        <v>4927</v>
      </c>
      <c r="AA4882" s="20" t="s">
        <v>4926</v>
      </c>
      <c r="AB4882" s="113" t="s">
        <v>5754</v>
      </c>
      <c r="AC4882" s="19"/>
      <c r="AD4882" s="22"/>
      <c r="AE4882" s="34">
        <v>42391</v>
      </c>
    </row>
    <row r="4883" spans="2:31" x14ac:dyDescent="0.2">
      <c r="B4883" s="14" t="s">
        <v>6209</v>
      </c>
      <c r="C4883" s="33" t="s">
        <v>6208</v>
      </c>
      <c r="D4883" s="16" t="s">
        <v>6189</v>
      </c>
      <c r="E4883" s="103" t="s">
        <v>26</v>
      </c>
      <c r="F4883" s="18" t="s">
        <v>26</v>
      </c>
      <c r="G4883" s="111" t="s">
        <v>590</v>
      </c>
      <c r="H4883" s="102" t="s">
        <v>323</v>
      </c>
      <c r="I4883" s="21">
        <v>9998217</v>
      </c>
      <c r="J4883" s="71">
        <v>100.53400000000001</v>
      </c>
      <c r="K4883" s="21">
        <v>10053360</v>
      </c>
      <c r="L4883" s="21">
        <v>10000000</v>
      </c>
      <c r="M4883" s="21">
        <v>9999053</v>
      </c>
      <c r="N4883" s="21"/>
      <c r="O4883" s="21">
        <v>772</v>
      </c>
      <c r="P4883" s="21"/>
      <c r="Q4883" s="21"/>
      <c r="R4883" s="22">
        <v>1.37</v>
      </c>
      <c r="S4883" s="22">
        <v>1.3819999999999999</v>
      </c>
      <c r="T4883" s="20" t="s">
        <v>5189</v>
      </c>
      <c r="U4883" s="21">
        <v>3806</v>
      </c>
      <c r="V4883" s="21">
        <v>137000</v>
      </c>
      <c r="W4883" s="34">
        <v>40863</v>
      </c>
      <c r="X4883" s="34">
        <v>42177</v>
      </c>
      <c r="Y4883" s="109"/>
      <c r="Z4883" s="70" t="s">
        <v>4927</v>
      </c>
      <c r="AA4883" s="20" t="s">
        <v>4926</v>
      </c>
      <c r="AB4883" s="113" t="s">
        <v>5754</v>
      </c>
      <c r="AC4883" s="19"/>
      <c r="AD4883" s="22"/>
      <c r="AE4883" s="34">
        <v>41903</v>
      </c>
    </row>
    <row r="4884" spans="2:31" x14ac:dyDescent="0.2">
      <c r="B4884" s="14" t="s">
        <v>6207</v>
      </c>
      <c r="C4884" s="33" t="s">
        <v>6206</v>
      </c>
      <c r="D4884" s="16" t="s">
        <v>6198</v>
      </c>
      <c r="E4884" s="103" t="s">
        <v>5057</v>
      </c>
      <c r="F4884" s="18" t="s">
        <v>26</v>
      </c>
      <c r="G4884" s="111" t="s">
        <v>590</v>
      </c>
      <c r="H4884" s="102" t="s">
        <v>323</v>
      </c>
      <c r="I4884" s="21">
        <v>5999557</v>
      </c>
      <c r="J4884" s="71">
        <v>101.214</v>
      </c>
      <c r="K4884" s="21">
        <v>6072816</v>
      </c>
      <c r="L4884" s="21">
        <v>6000000</v>
      </c>
      <c r="M4884" s="21">
        <v>5999447</v>
      </c>
      <c r="N4884" s="21"/>
      <c r="O4884" s="21">
        <v>-110</v>
      </c>
      <c r="P4884" s="21"/>
      <c r="Q4884" s="21"/>
      <c r="R4884" s="22">
        <v>1.65</v>
      </c>
      <c r="S4884" s="22">
        <v>1.659</v>
      </c>
      <c r="T4884" s="20" t="s">
        <v>5189</v>
      </c>
      <c r="U4884" s="21">
        <v>2475</v>
      </c>
      <c r="V4884" s="21">
        <v>74800</v>
      </c>
      <c r="W4884" s="34">
        <v>40982</v>
      </c>
      <c r="X4884" s="34">
        <v>43852</v>
      </c>
      <c r="Y4884" s="109"/>
      <c r="Z4884" s="70" t="s">
        <v>4927</v>
      </c>
      <c r="AA4884" s="20" t="s">
        <v>4926</v>
      </c>
      <c r="AB4884" s="113" t="s">
        <v>5754</v>
      </c>
      <c r="AC4884" s="19"/>
      <c r="AD4884" s="22"/>
      <c r="AE4884" s="34">
        <v>42238</v>
      </c>
    </row>
    <row r="4885" spans="2:31" x14ac:dyDescent="0.2">
      <c r="B4885" s="14" t="s">
        <v>6205</v>
      </c>
      <c r="C4885" s="33" t="s">
        <v>6204</v>
      </c>
      <c r="D4885" s="16" t="s">
        <v>6189</v>
      </c>
      <c r="E4885" s="103" t="s">
        <v>26</v>
      </c>
      <c r="F4885" s="18" t="s">
        <v>26</v>
      </c>
      <c r="G4885" s="111" t="s">
        <v>590</v>
      </c>
      <c r="H4885" s="102" t="s">
        <v>323</v>
      </c>
      <c r="I4885" s="21">
        <v>8498971</v>
      </c>
      <c r="J4885" s="71">
        <v>100.622</v>
      </c>
      <c r="K4885" s="21">
        <v>8552845</v>
      </c>
      <c r="L4885" s="21">
        <v>8500000</v>
      </c>
      <c r="M4885" s="21">
        <v>8499190</v>
      </c>
      <c r="N4885" s="21"/>
      <c r="O4885" s="21">
        <v>219</v>
      </c>
      <c r="P4885" s="21"/>
      <c r="Q4885" s="21"/>
      <c r="R4885" s="22">
        <v>1.27</v>
      </c>
      <c r="S4885" s="22">
        <v>1.278</v>
      </c>
      <c r="T4885" s="20" t="s">
        <v>5189</v>
      </c>
      <c r="U4885" s="21">
        <v>2999</v>
      </c>
      <c r="V4885" s="21">
        <v>60272</v>
      </c>
      <c r="W4885" s="34">
        <v>41051</v>
      </c>
      <c r="X4885" s="34">
        <v>43333</v>
      </c>
      <c r="Y4885" s="109"/>
      <c r="Z4885" s="70" t="s">
        <v>4927</v>
      </c>
      <c r="AA4885" s="20" t="s">
        <v>4926</v>
      </c>
      <c r="AB4885" s="113" t="s">
        <v>5754</v>
      </c>
      <c r="AC4885" s="19"/>
      <c r="AD4885" s="22"/>
      <c r="AE4885" s="34">
        <v>42084</v>
      </c>
    </row>
    <row r="4886" spans="2:31" x14ac:dyDescent="0.2">
      <c r="B4886" s="14" t="s">
        <v>6203</v>
      </c>
      <c r="C4886" s="33" t="s">
        <v>6202</v>
      </c>
      <c r="D4886" s="16" t="s">
        <v>6201</v>
      </c>
      <c r="E4886" s="103" t="s">
        <v>26</v>
      </c>
      <c r="F4886" s="18" t="s">
        <v>26</v>
      </c>
      <c r="G4886" s="111" t="s">
        <v>590</v>
      </c>
      <c r="H4886" s="102" t="s">
        <v>323</v>
      </c>
      <c r="I4886" s="21">
        <v>5498594</v>
      </c>
      <c r="J4886" s="71">
        <v>100.66200000000001</v>
      </c>
      <c r="K4886" s="21">
        <v>5536394</v>
      </c>
      <c r="L4886" s="21">
        <v>5500000</v>
      </c>
      <c r="M4886" s="21">
        <v>5498874</v>
      </c>
      <c r="N4886" s="21"/>
      <c r="O4886" s="21">
        <v>280</v>
      </c>
      <c r="P4886" s="21"/>
      <c r="Q4886" s="21"/>
      <c r="R4886" s="22">
        <v>1.66</v>
      </c>
      <c r="S4886" s="22">
        <v>1.675</v>
      </c>
      <c r="T4886" s="20" t="s">
        <v>5189</v>
      </c>
      <c r="U4886" s="21">
        <v>2536</v>
      </c>
      <c r="V4886" s="21">
        <v>50976</v>
      </c>
      <c r="W4886" s="34">
        <v>41051</v>
      </c>
      <c r="X4886" s="34">
        <v>43333</v>
      </c>
      <c r="Y4886" s="109"/>
      <c r="Z4886" s="70" t="s">
        <v>4927</v>
      </c>
      <c r="AA4886" s="20" t="s">
        <v>4926</v>
      </c>
      <c r="AB4886" s="113" t="s">
        <v>5754</v>
      </c>
      <c r="AC4886" s="19"/>
      <c r="AD4886" s="22"/>
      <c r="AE4886" s="28">
        <v>42115</v>
      </c>
    </row>
    <row r="4887" spans="2:31" x14ac:dyDescent="0.2">
      <c r="B4887" s="14" t="s">
        <v>6200</v>
      </c>
      <c r="C4887" s="33" t="s">
        <v>6199</v>
      </c>
      <c r="D4887" s="16" t="s">
        <v>6198</v>
      </c>
      <c r="E4887" s="103" t="s">
        <v>5057</v>
      </c>
      <c r="F4887" s="18" t="s">
        <v>26</v>
      </c>
      <c r="G4887" s="111" t="s">
        <v>590</v>
      </c>
      <c r="H4887" s="102" t="s">
        <v>323</v>
      </c>
      <c r="I4887" s="21">
        <v>8747306</v>
      </c>
      <c r="J4887" s="71">
        <v>100.22</v>
      </c>
      <c r="K4887" s="21">
        <v>8769285</v>
      </c>
      <c r="L4887" s="21">
        <v>8750000</v>
      </c>
      <c r="M4887" s="21">
        <v>8748151</v>
      </c>
      <c r="N4887" s="21"/>
      <c r="O4887" s="21">
        <v>845</v>
      </c>
      <c r="P4887" s="21"/>
      <c r="Q4887" s="21"/>
      <c r="R4887" s="22">
        <v>1.31</v>
      </c>
      <c r="S4887" s="22">
        <v>1.319</v>
      </c>
      <c r="T4887" s="20" t="s">
        <v>5189</v>
      </c>
      <c r="U4887" s="21">
        <v>2229</v>
      </c>
      <c r="V4887" s="21">
        <v>19741</v>
      </c>
      <c r="W4887" s="34">
        <v>41198</v>
      </c>
      <c r="X4887" s="34">
        <v>44098</v>
      </c>
      <c r="Y4887" s="109"/>
      <c r="Z4887" s="70" t="s">
        <v>4927</v>
      </c>
      <c r="AA4887" s="20" t="s">
        <v>4926</v>
      </c>
      <c r="AB4887" s="113" t="s">
        <v>5754</v>
      </c>
      <c r="AC4887" s="19"/>
      <c r="AD4887" s="22"/>
      <c r="AE4887" s="28">
        <v>42728</v>
      </c>
    </row>
    <row r="4888" spans="2:31" x14ac:dyDescent="0.2">
      <c r="B4888" s="14" t="s">
        <v>6197</v>
      </c>
      <c r="C4888" s="33" t="s">
        <v>6196</v>
      </c>
      <c r="D4888" s="16" t="s">
        <v>6195</v>
      </c>
      <c r="E4888" s="103" t="s">
        <v>26</v>
      </c>
      <c r="F4888" s="18" t="s">
        <v>26</v>
      </c>
      <c r="G4888" s="111" t="s">
        <v>590</v>
      </c>
      <c r="H4888" s="102" t="s">
        <v>323</v>
      </c>
      <c r="I4888" s="21">
        <v>7000000</v>
      </c>
      <c r="J4888" s="71">
        <v>102.386</v>
      </c>
      <c r="K4888" s="21">
        <v>7166992</v>
      </c>
      <c r="L4888" s="21">
        <v>7000000</v>
      </c>
      <c r="M4888" s="21">
        <v>7000000</v>
      </c>
      <c r="N4888" s="21"/>
      <c r="O4888" s="21"/>
      <c r="P4888" s="21"/>
      <c r="Q4888" s="21"/>
      <c r="R4888" s="22">
        <v>3.7210000000000001</v>
      </c>
      <c r="S4888" s="22">
        <v>3.75</v>
      </c>
      <c r="T4888" s="20" t="s">
        <v>5189</v>
      </c>
      <c r="U4888" s="21">
        <v>11576</v>
      </c>
      <c r="V4888" s="21">
        <v>207653</v>
      </c>
      <c r="W4888" s="34">
        <v>40961</v>
      </c>
      <c r="X4888" s="34">
        <v>42809</v>
      </c>
      <c r="Y4888" s="109"/>
      <c r="Z4888" s="70" t="s">
        <v>4927</v>
      </c>
      <c r="AA4888" s="20" t="s">
        <v>4926</v>
      </c>
      <c r="AB4888" s="113" t="s">
        <v>5569</v>
      </c>
      <c r="AC4888" s="19"/>
      <c r="AD4888" s="22"/>
      <c r="AE4888" s="31"/>
    </row>
    <row r="4889" spans="2:31" x14ac:dyDescent="0.2">
      <c r="B4889" s="14" t="s">
        <v>6194</v>
      </c>
      <c r="C4889" s="33" t="s">
        <v>6193</v>
      </c>
      <c r="D4889" s="16" t="s">
        <v>6192</v>
      </c>
      <c r="E4889" s="103" t="s">
        <v>26</v>
      </c>
      <c r="F4889" s="18" t="s">
        <v>26</v>
      </c>
      <c r="G4889" s="111" t="s">
        <v>26</v>
      </c>
      <c r="H4889" s="102" t="s">
        <v>323</v>
      </c>
      <c r="I4889" s="21">
        <v>17000000</v>
      </c>
      <c r="J4889" s="71">
        <v>105.976</v>
      </c>
      <c r="K4889" s="21">
        <v>18015886</v>
      </c>
      <c r="L4889" s="21">
        <v>17000000</v>
      </c>
      <c r="M4889" s="21">
        <v>17000000</v>
      </c>
      <c r="N4889" s="21"/>
      <c r="O4889" s="21"/>
      <c r="P4889" s="21"/>
      <c r="Q4889" s="21"/>
      <c r="R4889" s="22">
        <v>4.3470000000000004</v>
      </c>
      <c r="S4889" s="22">
        <v>4.3470000000000004</v>
      </c>
      <c r="T4889" s="20" t="s">
        <v>5189</v>
      </c>
      <c r="U4889" s="21">
        <v>32844</v>
      </c>
      <c r="V4889" s="21">
        <v>738990</v>
      </c>
      <c r="W4889" s="34">
        <v>40723</v>
      </c>
      <c r="X4889" s="34">
        <v>42536</v>
      </c>
      <c r="Y4889" s="109"/>
      <c r="Z4889" s="70" t="s">
        <v>4927</v>
      </c>
      <c r="AA4889" s="20" t="s">
        <v>4926</v>
      </c>
      <c r="AB4889" s="113" t="s">
        <v>5569</v>
      </c>
      <c r="AC4889" s="19"/>
      <c r="AD4889" s="22"/>
      <c r="AE4889" s="31"/>
    </row>
    <row r="4890" spans="2:31" x14ac:dyDescent="0.2">
      <c r="B4890" s="14" t="s">
        <v>6191</v>
      </c>
      <c r="C4890" s="33" t="s">
        <v>6190</v>
      </c>
      <c r="D4890" s="16" t="s">
        <v>6189</v>
      </c>
      <c r="E4890" s="103" t="s">
        <v>5057</v>
      </c>
      <c r="F4890" s="18" t="s">
        <v>26</v>
      </c>
      <c r="G4890" s="111" t="s">
        <v>590</v>
      </c>
      <c r="H4890" s="102" t="s">
        <v>323</v>
      </c>
      <c r="I4890" s="21">
        <v>8735393</v>
      </c>
      <c r="J4890" s="71">
        <v>100.477</v>
      </c>
      <c r="K4890" s="21">
        <v>8778348</v>
      </c>
      <c r="L4890" s="21">
        <v>8736700</v>
      </c>
      <c r="M4890" s="21">
        <v>8736415</v>
      </c>
      <c r="N4890" s="21"/>
      <c r="O4890" s="21">
        <v>548</v>
      </c>
      <c r="P4890" s="21"/>
      <c r="Q4890" s="21"/>
      <c r="R4890" s="22">
        <v>1.45</v>
      </c>
      <c r="S4890" s="22">
        <v>1.4610000000000001</v>
      </c>
      <c r="T4890" s="20" t="s">
        <v>5189</v>
      </c>
      <c r="U4890" s="21">
        <v>3519</v>
      </c>
      <c r="V4890" s="21">
        <v>126683</v>
      </c>
      <c r="W4890" s="34">
        <v>40575</v>
      </c>
      <c r="X4890" s="34">
        <v>43121</v>
      </c>
      <c r="Y4890" s="109"/>
      <c r="Z4890" s="70" t="s">
        <v>4927</v>
      </c>
      <c r="AA4890" s="20" t="s">
        <v>4926</v>
      </c>
      <c r="AB4890" s="113" t="s">
        <v>5754</v>
      </c>
      <c r="AC4890" s="19"/>
      <c r="AD4890" s="22"/>
      <c r="AE4890" s="34">
        <v>41691</v>
      </c>
    </row>
    <row r="4891" spans="2:31" x14ac:dyDescent="0.2">
      <c r="B4891" s="14" t="s">
        <v>6188</v>
      </c>
      <c r="C4891" s="33" t="s">
        <v>6187</v>
      </c>
      <c r="D4891" s="16" t="s">
        <v>6186</v>
      </c>
      <c r="E4891" s="103" t="s">
        <v>26</v>
      </c>
      <c r="F4891" s="18" t="s">
        <v>26</v>
      </c>
      <c r="G4891" s="111" t="s">
        <v>590</v>
      </c>
      <c r="H4891" s="102" t="s">
        <v>334</v>
      </c>
      <c r="I4891" s="21">
        <v>2097116</v>
      </c>
      <c r="J4891" s="71">
        <v>106.703</v>
      </c>
      <c r="K4891" s="21">
        <v>2147038</v>
      </c>
      <c r="L4891" s="21">
        <v>2012162</v>
      </c>
      <c r="M4891" s="21">
        <v>2027745</v>
      </c>
      <c r="N4891" s="21"/>
      <c r="O4891" s="21">
        <v>-8561</v>
      </c>
      <c r="P4891" s="21"/>
      <c r="Q4891" s="21"/>
      <c r="R4891" s="22">
        <v>7.5</v>
      </c>
      <c r="S4891" s="22">
        <v>6.7690000000000001</v>
      </c>
      <c r="T4891" s="20" t="s">
        <v>118</v>
      </c>
      <c r="U4891" s="21">
        <v>51562</v>
      </c>
      <c r="V4891" s="21">
        <v>150912</v>
      </c>
      <c r="W4891" s="34">
        <v>37432</v>
      </c>
      <c r="X4891" s="34">
        <v>42063</v>
      </c>
      <c r="Y4891" s="109"/>
      <c r="Z4891" s="70" t="s">
        <v>531</v>
      </c>
      <c r="AA4891" s="20" t="s">
        <v>26</v>
      </c>
      <c r="AB4891" s="113" t="s">
        <v>5569</v>
      </c>
      <c r="AC4891" s="19"/>
      <c r="AD4891" s="22"/>
      <c r="AE4891" s="31"/>
    </row>
    <row r="4892" spans="2:31" x14ac:dyDescent="0.2">
      <c r="B4892" s="14" t="s">
        <v>6185</v>
      </c>
      <c r="C4892" s="33" t="s">
        <v>6184</v>
      </c>
      <c r="D4892" s="16" t="s">
        <v>6183</v>
      </c>
      <c r="E4892" s="103" t="s">
        <v>5860</v>
      </c>
      <c r="F4892" s="18" t="s">
        <v>26</v>
      </c>
      <c r="G4892" s="111" t="s">
        <v>26</v>
      </c>
      <c r="H4892" s="102" t="s">
        <v>4412</v>
      </c>
      <c r="I4892" s="21">
        <v>14665700</v>
      </c>
      <c r="J4892" s="71">
        <v>89.823999999999998</v>
      </c>
      <c r="K4892" s="21">
        <v>44912000</v>
      </c>
      <c r="L4892" s="21">
        <v>50000000</v>
      </c>
      <c r="M4892" s="21">
        <v>34017133</v>
      </c>
      <c r="N4892" s="21"/>
      <c r="O4892" s="21">
        <v>2017736</v>
      </c>
      <c r="P4892" s="21"/>
      <c r="Q4892" s="21"/>
      <c r="R4892" s="22">
        <v>0</v>
      </c>
      <c r="S4892" s="22">
        <v>6.2279999999999998</v>
      </c>
      <c r="T4892" s="20" t="s">
        <v>322</v>
      </c>
      <c r="U4892" s="21"/>
      <c r="V4892" s="21"/>
      <c r="W4892" s="34">
        <v>36262</v>
      </c>
      <c r="X4892" s="34">
        <v>43567</v>
      </c>
      <c r="Y4892" s="109"/>
      <c r="Z4892" s="70" t="s">
        <v>531</v>
      </c>
      <c r="AA4892" s="20" t="s">
        <v>26</v>
      </c>
      <c r="AB4892" s="113" t="s">
        <v>5590</v>
      </c>
      <c r="AC4892" s="19"/>
      <c r="AD4892" s="22"/>
      <c r="AE4892" s="19"/>
    </row>
    <row r="4893" spans="2:31" x14ac:dyDescent="0.2">
      <c r="B4893" s="14" t="s">
        <v>6182</v>
      </c>
      <c r="C4893" s="33" t="s">
        <v>6181</v>
      </c>
      <c r="D4893" s="16" t="s">
        <v>6180</v>
      </c>
      <c r="E4893" s="103" t="s">
        <v>26</v>
      </c>
      <c r="F4893" s="18" t="s">
        <v>5793</v>
      </c>
      <c r="G4893" s="111" t="s">
        <v>590</v>
      </c>
      <c r="H4893" s="102" t="s">
        <v>323</v>
      </c>
      <c r="I4893" s="21">
        <v>9252000</v>
      </c>
      <c r="J4893" s="71">
        <v>91.798000000000002</v>
      </c>
      <c r="K4893" s="21">
        <v>9179800</v>
      </c>
      <c r="L4893" s="21">
        <v>10000000</v>
      </c>
      <c r="M4893" s="21">
        <v>9325811</v>
      </c>
      <c r="N4893" s="21"/>
      <c r="O4893" s="21">
        <v>-195926</v>
      </c>
      <c r="P4893" s="21"/>
      <c r="Q4893" s="21"/>
      <c r="R4893" s="22">
        <v>0.68300000000000005</v>
      </c>
      <c r="S4893" s="22">
        <v>1.9370000000000001</v>
      </c>
      <c r="T4893" s="20" t="s">
        <v>4969</v>
      </c>
      <c r="U4893" s="21">
        <v>11569</v>
      </c>
      <c r="V4893" s="21">
        <v>85552</v>
      </c>
      <c r="W4893" s="34">
        <v>39346</v>
      </c>
      <c r="X4893" s="34">
        <v>44774</v>
      </c>
      <c r="Y4893" s="109"/>
      <c r="Z4893" s="70" t="s">
        <v>4927</v>
      </c>
      <c r="AA4893" s="20" t="s">
        <v>5160</v>
      </c>
      <c r="AB4893" s="113" t="s">
        <v>5564</v>
      </c>
      <c r="AC4893" s="19"/>
      <c r="AD4893" s="22"/>
      <c r="AE4893" s="28">
        <v>43313</v>
      </c>
    </row>
    <row r="4894" spans="2:31" x14ac:dyDescent="0.2">
      <c r="B4894" s="14" t="s">
        <v>6179</v>
      </c>
      <c r="C4894" s="33" t="s">
        <v>6178</v>
      </c>
      <c r="D4894" s="16" t="s">
        <v>6175</v>
      </c>
      <c r="E4894" s="103" t="s">
        <v>5057</v>
      </c>
      <c r="F4894" s="18" t="s">
        <v>26</v>
      </c>
      <c r="G4894" s="111" t="s">
        <v>590</v>
      </c>
      <c r="H4894" s="102" t="s">
        <v>323</v>
      </c>
      <c r="I4894" s="21">
        <v>12408425</v>
      </c>
      <c r="J4894" s="71">
        <v>101.654</v>
      </c>
      <c r="K4894" s="21">
        <v>12614295</v>
      </c>
      <c r="L4894" s="21">
        <v>12409000</v>
      </c>
      <c r="M4894" s="21">
        <v>12408756</v>
      </c>
      <c r="N4894" s="21"/>
      <c r="O4894" s="21">
        <v>186</v>
      </c>
      <c r="P4894" s="21"/>
      <c r="Q4894" s="21"/>
      <c r="R4894" s="22">
        <v>2.34</v>
      </c>
      <c r="S4894" s="22">
        <v>2.3530000000000002</v>
      </c>
      <c r="T4894" s="20" t="s">
        <v>5189</v>
      </c>
      <c r="U4894" s="21">
        <v>12905</v>
      </c>
      <c r="V4894" s="21">
        <v>290371</v>
      </c>
      <c r="W4894" s="34">
        <v>40590</v>
      </c>
      <c r="X4894" s="34">
        <v>42475</v>
      </c>
      <c r="Y4894" s="109"/>
      <c r="Z4894" s="70" t="s">
        <v>4927</v>
      </c>
      <c r="AA4894" s="20" t="s">
        <v>4926</v>
      </c>
      <c r="AB4894" s="113" t="s">
        <v>5754</v>
      </c>
      <c r="AC4894" s="19"/>
      <c r="AD4894" s="22"/>
      <c r="AE4894" s="28">
        <v>42019</v>
      </c>
    </row>
    <row r="4895" spans="2:31" x14ac:dyDescent="0.2">
      <c r="B4895" s="14" t="s">
        <v>6177</v>
      </c>
      <c r="C4895" s="33" t="s">
        <v>6176</v>
      </c>
      <c r="D4895" s="16" t="s">
        <v>6175</v>
      </c>
      <c r="E4895" s="103" t="s">
        <v>26</v>
      </c>
      <c r="F4895" s="18" t="s">
        <v>26</v>
      </c>
      <c r="G4895" s="111" t="s">
        <v>590</v>
      </c>
      <c r="H4895" s="102" t="s">
        <v>323</v>
      </c>
      <c r="I4895" s="21">
        <v>14998064</v>
      </c>
      <c r="J4895" s="71">
        <v>101.02500000000001</v>
      </c>
      <c r="K4895" s="21">
        <v>15153750</v>
      </c>
      <c r="L4895" s="21">
        <v>15000000</v>
      </c>
      <c r="M4895" s="21">
        <v>14998512</v>
      </c>
      <c r="N4895" s="21"/>
      <c r="O4895" s="21">
        <v>449</v>
      </c>
      <c r="P4895" s="21"/>
      <c r="Q4895" s="21"/>
      <c r="R4895" s="22">
        <v>1.66</v>
      </c>
      <c r="S4895" s="22">
        <v>1.67</v>
      </c>
      <c r="T4895" s="20" t="s">
        <v>5189</v>
      </c>
      <c r="U4895" s="21">
        <v>11067</v>
      </c>
      <c r="V4895" s="21">
        <v>177758</v>
      </c>
      <c r="W4895" s="34">
        <v>40989</v>
      </c>
      <c r="X4895" s="34">
        <v>42842</v>
      </c>
      <c r="Y4895" s="109"/>
      <c r="Z4895" s="70" t="s">
        <v>4927</v>
      </c>
      <c r="AA4895" s="20" t="s">
        <v>4926</v>
      </c>
      <c r="AB4895" s="113" t="s">
        <v>5754</v>
      </c>
      <c r="AC4895" s="19"/>
      <c r="AD4895" s="22"/>
      <c r="AE4895" s="28">
        <v>42415</v>
      </c>
    </row>
    <row r="4896" spans="2:31" x14ac:dyDescent="0.2">
      <c r="B4896" s="14" t="s">
        <v>6174</v>
      </c>
      <c r="C4896" s="33" t="s">
        <v>6173</v>
      </c>
      <c r="D4896" s="16" t="s">
        <v>6172</v>
      </c>
      <c r="E4896" s="103" t="s">
        <v>26</v>
      </c>
      <c r="F4896" s="18" t="s">
        <v>26</v>
      </c>
      <c r="G4896" s="111" t="s">
        <v>590</v>
      </c>
      <c r="H4896" s="102" t="s">
        <v>323</v>
      </c>
      <c r="I4896" s="21">
        <v>4998252</v>
      </c>
      <c r="J4896" s="71">
        <v>101.518</v>
      </c>
      <c r="K4896" s="21">
        <v>5075900</v>
      </c>
      <c r="L4896" s="21">
        <v>5000000</v>
      </c>
      <c r="M4896" s="21">
        <v>4998566</v>
      </c>
      <c r="N4896" s="21"/>
      <c r="O4896" s="21">
        <v>314</v>
      </c>
      <c r="P4896" s="21"/>
      <c r="Q4896" s="21"/>
      <c r="R4896" s="22">
        <v>2.2999999999999998</v>
      </c>
      <c r="S4896" s="22">
        <v>2.3199999999999998</v>
      </c>
      <c r="T4896" s="20" t="s">
        <v>5189</v>
      </c>
      <c r="U4896" s="21">
        <v>5111</v>
      </c>
      <c r="V4896" s="21">
        <v>82097</v>
      </c>
      <c r="W4896" s="34">
        <v>40989</v>
      </c>
      <c r="X4896" s="34">
        <v>42842</v>
      </c>
      <c r="Y4896" s="109"/>
      <c r="Z4896" s="70" t="s">
        <v>4927</v>
      </c>
      <c r="AA4896" s="20" t="s">
        <v>4926</v>
      </c>
      <c r="AB4896" s="113" t="s">
        <v>5754</v>
      </c>
      <c r="AC4896" s="19"/>
      <c r="AD4896" s="22"/>
      <c r="AE4896" s="34">
        <v>42536</v>
      </c>
    </row>
    <row r="4897" spans="2:31" x14ac:dyDescent="0.2">
      <c r="B4897" s="14" t="s">
        <v>6171</v>
      </c>
      <c r="C4897" s="33" t="s">
        <v>6170</v>
      </c>
      <c r="D4897" s="16" t="s">
        <v>6169</v>
      </c>
      <c r="E4897" s="103" t="s">
        <v>26</v>
      </c>
      <c r="F4897" s="18" t="s">
        <v>26</v>
      </c>
      <c r="G4897" s="111" t="s">
        <v>26</v>
      </c>
      <c r="H4897" s="102" t="s">
        <v>590</v>
      </c>
      <c r="I4897" s="21">
        <v>13060000</v>
      </c>
      <c r="J4897" s="71">
        <v>101.762</v>
      </c>
      <c r="K4897" s="21">
        <v>13290117</v>
      </c>
      <c r="L4897" s="21">
        <v>13060000</v>
      </c>
      <c r="M4897" s="21">
        <v>13060000</v>
      </c>
      <c r="N4897" s="21"/>
      <c r="O4897" s="21"/>
      <c r="P4897" s="21"/>
      <c r="Q4897" s="21"/>
      <c r="R4897" s="22">
        <v>4.95</v>
      </c>
      <c r="S4897" s="22">
        <v>4.95</v>
      </c>
      <c r="T4897" s="20" t="s">
        <v>89</v>
      </c>
      <c r="U4897" s="21">
        <v>43098</v>
      </c>
      <c r="V4897" s="21">
        <v>646652</v>
      </c>
      <c r="W4897" s="34">
        <v>37762</v>
      </c>
      <c r="X4897" s="34">
        <v>41432</v>
      </c>
      <c r="Y4897" s="109"/>
      <c r="Z4897" s="70" t="s">
        <v>531</v>
      </c>
      <c r="AA4897" s="20" t="s">
        <v>26</v>
      </c>
      <c r="AB4897" s="113" t="s">
        <v>5569</v>
      </c>
      <c r="AC4897" s="19"/>
      <c r="AD4897" s="22"/>
      <c r="AE4897" s="31"/>
    </row>
    <row r="4898" spans="2:31" x14ac:dyDescent="0.2">
      <c r="B4898" s="14" t="s">
        <v>6168</v>
      </c>
      <c r="C4898" s="33" t="s">
        <v>6167</v>
      </c>
      <c r="D4898" s="16" t="s">
        <v>6164</v>
      </c>
      <c r="E4898" s="103" t="s">
        <v>26</v>
      </c>
      <c r="F4898" s="18" t="s">
        <v>26</v>
      </c>
      <c r="G4898" s="111" t="s">
        <v>590</v>
      </c>
      <c r="H4898" s="102" t="s">
        <v>323</v>
      </c>
      <c r="I4898" s="21">
        <v>9997873</v>
      </c>
      <c r="J4898" s="71">
        <v>101.75700000000001</v>
      </c>
      <c r="K4898" s="21">
        <v>10175700</v>
      </c>
      <c r="L4898" s="21">
        <v>10000000</v>
      </c>
      <c r="M4898" s="21">
        <v>9998593</v>
      </c>
      <c r="N4898" s="21"/>
      <c r="O4898" s="21">
        <v>583</v>
      </c>
      <c r="P4898" s="21"/>
      <c r="Q4898" s="21"/>
      <c r="R4898" s="22">
        <v>1.47</v>
      </c>
      <c r="S4898" s="22">
        <v>1.4810000000000001</v>
      </c>
      <c r="T4898" s="20" t="s">
        <v>5189</v>
      </c>
      <c r="U4898" s="21">
        <v>6533</v>
      </c>
      <c r="V4898" s="21">
        <v>147000</v>
      </c>
      <c r="W4898" s="34">
        <v>40849</v>
      </c>
      <c r="X4898" s="34">
        <v>42962</v>
      </c>
      <c r="Y4898" s="109"/>
      <c r="Z4898" s="70" t="s">
        <v>4927</v>
      </c>
      <c r="AA4898" s="20" t="s">
        <v>4926</v>
      </c>
      <c r="AB4898" s="113" t="s">
        <v>5700</v>
      </c>
      <c r="AC4898" s="19"/>
      <c r="AD4898" s="22"/>
      <c r="AE4898" s="34">
        <v>42200</v>
      </c>
    </row>
    <row r="4899" spans="2:31" x14ac:dyDescent="0.2">
      <c r="B4899" s="14" t="s">
        <v>6166</v>
      </c>
      <c r="C4899" s="33" t="s">
        <v>6165</v>
      </c>
      <c r="D4899" s="16" t="s">
        <v>6164</v>
      </c>
      <c r="E4899" s="103" t="s">
        <v>26</v>
      </c>
      <c r="F4899" s="18" t="s">
        <v>26</v>
      </c>
      <c r="G4899" s="111" t="s">
        <v>590</v>
      </c>
      <c r="H4899" s="102" t="s">
        <v>323</v>
      </c>
      <c r="I4899" s="21">
        <v>12999471</v>
      </c>
      <c r="J4899" s="71">
        <v>100.741</v>
      </c>
      <c r="K4899" s="21">
        <v>13096278</v>
      </c>
      <c r="L4899" s="21">
        <v>13000000</v>
      </c>
      <c r="M4899" s="21">
        <v>12999544</v>
      </c>
      <c r="N4899" s="21"/>
      <c r="O4899" s="21">
        <v>73</v>
      </c>
      <c r="P4899" s="21"/>
      <c r="Q4899" s="21"/>
      <c r="R4899" s="22">
        <v>0.91</v>
      </c>
      <c r="S4899" s="22">
        <v>0.91300000000000003</v>
      </c>
      <c r="T4899" s="20" t="s">
        <v>5189</v>
      </c>
      <c r="U4899" s="21">
        <v>5258</v>
      </c>
      <c r="V4899" s="21">
        <v>46006</v>
      </c>
      <c r="W4899" s="34">
        <v>41107</v>
      </c>
      <c r="X4899" s="34">
        <v>43146</v>
      </c>
      <c r="Y4899" s="109"/>
      <c r="Z4899" s="70" t="s">
        <v>4927</v>
      </c>
      <c r="AA4899" s="20" t="s">
        <v>4926</v>
      </c>
      <c r="AB4899" s="113" t="s">
        <v>5700</v>
      </c>
      <c r="AC4899" s="19"/>
      <c r="AD4899" s="22"/>
      <c r="AE4899" s="34">
        <v>42353</v>
      </c>
    </row>
    <row r="4900" spans="2:31" x14ac:dyDescent="0.2">
      <c r="B4900" s="14" t="s">
        <v>6163</v>
      </c>
      <c r="C4900" s="33" t="s">
        <v>6162</v>
      </c>
      <c r="D4900" s="16" t="s">
        <v>6161</v>
      </c>
      <c r="E4900" s="103" t="s">
        <v>26</v>
      </c>
      <c r="F4900" s="18" t="s">
        <v>5793</v>
      </c>
      <c r="G4900" s="111" t="s">
        <v>590</v>
      </c>
      <c r="H4900" s="102" t="s">
        <v>323</v>
      </c>
      <c r="I4900" s="21">
        <v>654668</v>
      </c>
      <c r="J4900" s="71">
        <v>98.551000000000002</v>
      </c>
      <c r="K4900" s="21">
        <v>716869</v>
      </c>
      <c r="L4900" s="21">
        <v>727409</v>
      </c>
      <c r="M4900" s="21">
        <v>545971</v>
      </c>
      <c r="N4900" s="21"/>
      <c r="O4900" s="21">
        <v>-99959</v>
      </c>
      <c r="P4900" s="21"/>
      <c r="Q4900" s="21"/>
      <c r="R4900" s="22">
        <v>0.64800000000000002</v>
      </c>
      <c r="S4900" s="22">
        <v>38.749000000000002</v>
      </c>
      <c r="T4900" s="20" t="s">
        <v>4940</v>
      </c>
      <c r="U4900" s="21">
        <v>196</v>
      </c>
      <c r="V4900" s="21">
        <v>6016</v>
      </c>
      <c r="W4900" s="34">
        <v>40319</v>
      </c>
      <c r="X4900" s="34">
        <v>42719</v>
      </c>
      <c r="Y4900" s="109"/>
      <c r="Z4900" s="70" t="s">
        <v>4927</v>
      </c>
      <c r="AA4900" s="20" t="s">
        <v>5160</v>
      </c>
      <c r="AB4900" s="113" t="s">
        <v>5564</v>
      </c>
      <c r="AC4900" s="19"/>
      <c r="AD4900" s="22"/>
      <c r="AE4900" s="34">
        <v>41897</v>
      </c>
    </row>
    <row r="4901" spans="2:31" x14ac:dyDescent="0.2">
      <c r="B4901" s="14" t="s">
        <v>6160</v>
      </c>
      <c r="C4901" s="33" t="s">
        <v>6159</v>
      </c>
      <c r="D4901" s="16" t="s">
        <v>6158</v>
      </c>
      <c r="E4901" s="103" t="s">
        <v>26</v>
      </c>
      <c r="F4901" s="18" t="s">
        <v>5793</v>
      </c>
      <c r="G4901" s="111" t="s">
        <v>590</v>
      </c>
      <c r="H4901" s="102" t="s">
        <v>323</v>
      </c>
      <c r="I4901" s="21">
        <v>6977054</v>
      </c>
      <c r="J4901" s="71">
        <v>103.98699999999999</v>
      </c>
      <c r="K4901" s="21">
        <v>7279090</v>
      </c>
      <c r="L4901" s="21">
        <v>7000000</v>
      </c>
      <c r="M4901" s="21">
        <v>6999227</v>
      </c>
      <c r="N4901" s="21"/>
      <c r="O4901" s="21">
        <v>1902</v>
      </c>
      <c r="P4901" s="21"/>
      <c r="Q4901" s="21"/>
      <c r="R4901" s="22">
        <v>5.0599999999999996</v>
      </c>
      <c r="S4901" s="22">
        <v>5.141</v>
      </c>
      <c r="T4901" s="20" t="s">
        <v>4940</v>
      </c>
      <c r="U4901" s="21">
        <v>15742</v>
      </c>
      <c r="V4901" s="21">
        <v>354200</v>
      </c>
      <c r="W4901" s="34">
        <v>38303</v>
      </c>
      <c r="X4901" s="34">
        <v>42719</v>
      </c>
      <c r="Y4901" s="109"/>
      <c r="Z4901" s="70" t="s">
        <v>4927</v>
      </c>
      <c r="AA4901" s="20" t="s">
        <v>5160</v>
      </c>
      <c r="AB4901" s="113" t="s">
        <v>5564</v>
      </c>
      <c r="AC4901" s="19"/>
      <c r="AD4901" s="22"/>
      <c r="AE4901" s="34">
        <v>41348</v>
      </c>
    </row>
    <row r="4902" spans="2:31" x14ac:dyDescent="0.2">
      <c r="B4902" s="14" t="s">
        <v>6157</v>
      </c>
      <c r="C4902" s="33" t="s">
        <v>6156</v>
      </c>
      <c r="D4902" s="16" t="s">
        <v>6155</v>
      </c>
      <c r="E4902" s="103" t="s">
        <v>26</v>
      </c>
      <c r="F4902" s="18" t="s">
        <v>26</v>
      </c>
      <c r="G4902" s="111" t="s">
        <v>590</v>
      </c>
      <c r="H4902" s="102" t="s">
        <v>323</v>
      </c>
      <c r="I4902" s="21">
        <v>8999491</v>
      </c>
      <c r="J4902" s="71">
        <v>100.349</v>
      </c>
      <c r="K4902" s="21">
        <v>9031437</v>
      </c>
      <c r="L4902" s="21">
        <v>9000000</v>
      </c>
      <c r="M4902" s="21">
        <v>8999558</v>
      </c>
      <c r="N4902" s="21"/>
      <c r="O4902" s="21">
        <v>67</v>
      </c>
      <c r="P4902" s="21"/>
      <c r="Q4902" s="21"/>
      <c r="R4902" s="22">
        <v>0.74</v>
      </c>
      <c r="S4902" s="22">
        <v>0.74299999999999999</v>
      </c>
      <c r="T4902" s="20" t="s">
        <v>5189</v>
      </c>
      <c r="U4902" s="21">
        <v>2960</v>
      </c>
      <c r="V4902" s="21">
        <v>25900</v>
      </c>
      <c r="W4902" s="34">
        <v>41107</v>
      </c>
      <c r="X4902" s="34">
        <v>43388</v>
      </c>
      <c r="Y4902" s="109"/>
      <c r="Z4902" s="70" t="s">
        <v>4927</v>
      </c>
      <c r="AA4902" s="20" t="s">
        <v>4926</v>
      </c>
      <c r="AB4902" s="113" t="s">
        <v>5700</v>
      </c>
      <c r="AC4902" s="19"/>
      <c r="AD4902" s="22"/>
      <c r="AE4902" s="34">
        <v>42444</v>
      </c>
    </row>
    <row r="4903" spans="2:31" x14ac:dyDescent="0.2">
      <c r="B4903" s="14" t="s">
        <v>6154</v>
      </c>
      <c r="C4903" s="33" t="s">
        <v>6153</v>
      </c>
      <c r="D4903" s="16" t="s">
        <v>6152</v>
      </c>
      <c r="E4903" s="103" t="s">
        <v>26</v>
      </c>
      <c r="F4903" s="18" t="s">
        <v>26</v>
      </c>
      <c r="G4903" s="111" t="s">
        <v>590</v>
      </c>
      <c r="H4903" s="102" t="s">
        <v>323</v>
      </c>
      <c r="I4903" s="21">
        <v>27497696</v>
      </c>
      <c r="J4903" s="71">
        <v>100.544</v>
      </c>
      <c r="K4903" s="21">
        <v>27649573</v>
      </c>
      <c r="L4903" s="21">
        <v>27500000</v>
      </c>
      <c r="M4903" s="21">
        <v>27499041</v>
      </c>
      <c r="N4903" s="21"/>
      <c r="O4903" s="21">
        <v>940</v>
      </c>
      <c r="P4903" s="21"/>
      <c r="Q4903" s="21"/>
      <c r="R4903" s="22">
        <v>1.01</v>
      </c>
      <c r="S4903" s="22">
        <v>1.016</v>
      </c>
      <c r="T4903" s="20" t="s">
        <v>5189</v>
      </c>
      <c r="U4903" s="21">
        <v>12344</v>
      </c>
      <c r="V4903" s="21">
        <v>277750</v>
      </c>
      <c r="W4903" s="34">
        <v>40795</v>
      </c>
      <c r="X4903" s="34">
        <v>42384</v>
      </c>
      <c r="Y4903" s="109"/>
      <c r="Z4903" s="70" t="s">
        <v>4927</v>
      </c>
      <c r="AA4903" s="20" t="s">
        <v>4926</v>
      </c>
      <c r="AB4903" s="113" t="s">
        <v>5700</v>
      </c>
      <c r="AC4903" s="19"/>
      <c r="AD4903" s="22"/>
      <c r="AE4903" s="28">
        <v>41927</v>
      </c>
    </row>
    <row r="4904" spans="2:31" x14ac:dyDescent="0.2">
      <c r="B4904" s="14" t="s">
        <v>6151</v>
      </c>
      <c r="C4904" s="33" t="s">
        <v>6150</v>
      </c>
      <c r="D4904" s="16" t="s">
        <v>6149</v>
      </c>
      <c r="E4904" s="103" t="s">
        <v>26</v>
      </c>
      <c r="F4904" s="18" t="s">
        <v>26</v>
      </c>
      <c r="G4904" s="111" t="s">
        <v>590</v>
      </c>
      <c r="H4904" s="102" t="s">
        <v>323</v>
      </c>
      <c r="I4904" s="21">
        <v>3999722</v>
      </c>
      <c r="J4904" s="71">
        <v>102.133</v>
      </c>
      <c r="K4904" s="21">
        <v>4085332</v>
      </c>
      <c r="L4904" s="21">
        <v>4000000</v>
      </c>
      <c r="M4904" s="21">
        <v>3999817</v>
      </c>
      <c r="N4904" s="21"/>
      <c r="O4904" s="21">
        <v>46</v>
      </c>
      <c r="P4904" s="21"/>
      <c r="Q4904" s="21"/>
      <c r="R4904" s="22">
        <v>1.84</v>
      </c>
      <c r="S4904" s="22">
        <v>1.849</v>
      </c>
      <c r="T4904" s="20" t="s">
        <v>5189</v>
      </c>
      <c r="U4904" s="21">
        <v>3271</v>
      </c>
      <c r="V4904" s="21">
        <v>73600</v>
      </c>
      <c r="W4904" s="34">
        <v>40795</v>
      </c>
      <c r="X4904" s="34">
        <v>42752</v>
      </c>
      <c r="Y4904" s="109"/>
      <c r="Z4904" s="70" t="s">
        <v>4927</v>
      </c>
      <c r="AA4904" s="20" t="s">
        <v>4926</v>
      </c>
      <c r="AB4904" s="113" t="s">
        <v>5700</v>
      </c>
      <c r="AC4904" s="19"/>
      <c r="AD4904" s="22"/>
      <c r="AE4904" s="28">
        <v>42139</v>
      </c>
    </row>
    <row r="4905" spans="2:31" x14ac:dyDescent="0.2">
      <c r="B4905" s="14" t="s">
        <v>6148</v>
      </c>
      <c r="C4905" s="33" t="s">
        <v>6147</v>
      </c>
      <c r="D4905" s="16" t="s">
        <v>6144</v>
      </c>
      <c r="E4905" s="103" t="s">
        <v>5057</v>
      </c>
      <c r="F4905" s="18" t="s">
        <v>26</v>
      </c>
      <c r="G4905" s="111" t="s">
        <v>590</v>
      </c>
      <c r="H4905" s="102" t="s">
        <v>323</v>
      </c>
      <c r="I4905" s="21">
        <v>1899938</v>
      </c>
      <c r="J4905" s="71">
        <v>101.99</v>
      </c>
      <c r="K4905" s="21">
        <v>1937816</v>
      </c>
      <c r="L4905" s="21">
        <v>1900000</v>
      </c>
      <c r="M4905" s="21">
        <v>1899434</v>
      </c>
      <c r="N4905" s="21"/>
      <c r="O4905" s="21">
        <v>-504</v>
      </c>
      <c r="P4905" s="21"/>
      <c r="Q4905" s="21"/>
      <c r="R4905" s="22">
        <v>1.71</v>
      </c>
      <c r="S4905" s="22">
        <v>1.7250000000000001</v>
      </c>
      <c r="T4905" s="20" t="s">
        <v>5189</v>
      </c>
      <c r="U4905" s="21">
        <v>1444</v>
      </c>
      <c r="V4905" s="21">
        <v>24999</v>
      </c>
      <c r="W4905" s="34">
        <v>40969</v>
      </c>
      <c r="X4905" s="34">
        <v>42962</v>
      </c>
      <c r="Y4905" s="109"/>
      <c r="Z4905" s="70" t="s">
        <v>4927</v>
      </c>
      <c r="AA4905" s="20" t="s">
        <v>4926</v>
      </c>
      <c r="AB4905" s="113" t="s">
        <v>5700</v>
      </c>
      <c r="AC4905" s="19"/>
      <c r="AD4905" s="22"/>
      <c r="AE4905" s="28">
        <v>42566</v>
      </c>
    </row>
    <row r="4906" spans="2:31" x14ac:dyDescent="0.2">
      <c r="B4906" s="14" t="s">
        <v>6146</v>
      </c>
      <c r="C4906" s="33" t="s">
        <v>6145</v>
      </c>
      <c r="D4906" s="16" t="s">
        <v>6144</v>
      </c>
      <c r="E4906" s="103" t="s">
        <v>5057</v>
      </c>
      <c r="F4906" s="18" t="s">
        <v>26</v>
      </c>
      <c r="G4906" s="111" t="s">
        <v>590</v>
      </c>
      <c r="H4906" s="102" t="s">
        <v>323</v>
      </c>
      <c r="I4906" s="21">
        <v>5698403</v>
      </c>
      <c r="J4906" s="71">
        <v>102.245</v>
      </c>
      <c r="K4906" s="21">
        <v>5827988</v>
      </c>
      <c r="L4906" s="21">
        <v>5700000</v>
      </c>
      <c r="M4906" s="21">
        <v>5698665</v>
      </c>
      <c r="N4906" s="21"/>
      <c r="O4906" s="21">
        <v>262</v>
      </c>
      <c r="P4906" s="21"/>
      <c r="Q4906" s="21"/>
      <c r="R4906" s="22">
        <v>2.1</v>
      </c>
      <c r="S4906" s="22">
        <v>2.1150000000000002</v>
      </c>
      <c r="T4906" s="20" t="s">
        <v>5189</v>
      </c>
      <c r="U4906" s="21">
        <v>5320</v>
      </c>
      <c r="V4906" s="21">
        <v>92103</v>
      </c>
      <c r="W4906" s="34">
        <v>40969</v>
      </c>
      <c r="X4906" s="34">
        <v>43024</v>
      </c>
      <c r="Y4906" s="109"/>
      <c r="Z4906" s="70" t="s">
        <v>4927</v>
      </c>
      <c r="AA4906" s="20" t="s">
        <v>4926</v>
      </c>
      <c r="AB4906" s="113" t="s">
        <v>5700</v>
      </c>
      <c r="AC4906" s="19"/>
      <c r="AD4906" s="22"/>
      <c r="AE4906" s="28">
        <v>42781</v>
      </c>
    </row>
    <row r="4907" spans="2:31" x14ac:dyDescent="0.2">
      <c r="B4907" s="14" t="s">
        <v>6143</v>
      </c>
      <c r="C4907" s="33" t="s">
        <v>6142</v>
      </c>
      <c r="D4907" s="16" t="s">
        <v>6139</v>
      </c>
      <c r="E4907" s="103" t="s">
        <v>26</v>
      </c>
      <c r="F4907" s="18" t="s">
        <v>26</v>
      </c>
      <c r="G4907" s="111" t="s">
        <v>590</v>
      </c>
      <c r="H4907" s="102" t="s">
        <v>323</v>
      </c>
      <c r="I4907" s="21">
        <v>4499739</v>
      </c>
      <c r="J4907" s="71">
        <v>99.900999999999996</v>
      </c>
      <c r="K4907" s="21">
        <v>4495536</v>
      </c>
      <c r="L4907" s="21">
        <v>4500000</v>
      </c>
      <c r="M4907" s="21">
        <v>4499094</v>
      </c>
      <c r="N4907" s="21"/>
      <c r="O4907" s="21">
        <v>-645</v>
      </c>
      <c r="P4907" s="21"/>
      <c r="Q4907" s="21"/>
      <c r="R4907" s="22">
        <v>1.07</v>
      </c>
      <c r="S4907" s="22">
        <v>1.0620000000000001</v>
      </c>
      <c r="T4907" s="20" t="s">
        <v>5189</v>
      </c>
      <c r="U4907" s="21">
        <v>2274</v>
      </c>
      <c r="V4907" s="21">
        <v>8694</v>
      </c>
      <c r="W4907" s="34">
        <v>41185</v>
      </c>
      <c r="X4907" s="34">
        <v>43146</v>
      </c>
      <c r="Y4907" s="109"/>
      <c r="Z4907" s="70" t="s">
        <v>4927</v>
      </c>
      <c r="AA4907" s="20" t="s">
        <v>4926</v>
      </c>
      <c r="AB4907" s="113" t="s">
        <v>5700</v>
      </c>
      <c r="AC4907" s="31"/>
      <c r="AD4907" s="22"/>
      <c r="AE4907" s="28">
        <v>42750</v>
      </c>
    </row>
    <row r="4908" spans="2:31" x14ac:dyDescent="0.2">
      <c r="B4908" s="14" t="s">
        <v>6141</v>
      </c>
      <c r="C4908" s="33" t="s">
        <v>6140</v>
      </c>
      <c r="D4908" s="16" t="s">
        <v>6139</v>
      </c>
      <c r="E4908" s="103" t="s">
        <v>26</v>
      </c>
      <c r="F4908" s="18" t="s">
        <v>26</v>
      </c>
      <c r="G4908" s="111" t="s">
        <v>590</v>
      </c>
      <c r="H4908" s="102" t="s">
        <v>323</v>
      </c>
      <c r="I4908" s="21">
        <v>4499986</v>
      </c>
      <c r="J4908" s="71">
        <v>99.906000000000006</v>
      </c>
      <c r="K4908" s="21">
        <v>4495757</v>
      </c>
      <c r="L4908" s="21">
        <v>4500000</v>
      </c>
      <c r="M4908" s="21">
        <v>4499143</v>
      </c>
      <c r="N4908" s="21"/>
      <c r="O4908" s="21">
        <v>-843</v>
      </c>
      <c r="P4908" s="21"/>
      <c r="Q4908" s="21"/>
      <c r="R4908" s="22">
        <v>1.37</v>
      </c>
      <c r="S4908" s="22">
        <v>1.359</v>
      </c>
      <c r="T4908" s="20" t="s">
        <v>5189</v>
      </c>
      <c r="U4908" s="21">
        <v>2911</v>
      </c>
      <c r="V4908" s="21">
        <v>11131</v>
      </c>
      <c r="W4908" s="34">
        <v>41185</v>
      </c>
      <c r="X4908" s="34">
        <v>43235</v>
      </c>
      <c r="Y4908" s="109"/>
      <c r="Z4908" s="70" t="s">
        <v>4927</v>
      </c>
      <c r="AA4908" s="20" t="s">
        <v>4926</v>
      </c>
      <c r="AB4908" s="113" t="s">
        <v>5700</v>
      </c>
      <c r="AC4908" s="19"/>
      <c r="AD4908" s="22"/>
      <c r="AE4908" s="34">
        <v>42870</v>
      </c>
    </row>
    <row r="4909" spans="2:31" x14ac:dyDescent="0.2">
      <c r="B4909" s="14" t="s">
        <v>6138</v>
      </c>
      <c r="C4909" s="33" t="s">
        <v>6137</v>
      </c>
      <c r="D4909" s="16" t="s">
        <v>6119</v>
      </c>
      <c r="E4909" s="103" t="s">
        <v>5057</v>
      </c>
      <c r="F4909" s="18" t="s">
        <v>26</v>
      </c>
      <c r="G4909" s="111" t="s">
        <v>590</v>
      </c>
      <c r="H4909" s="102" t="s">
        <v>323</v>
      </c>
      <c r="I4909" s="21">
        <v>10498251</v>
      </c>
      <c r="J4909" s="71">
        <v>103.11799999999999</v>
      </c>
      <c r="K4909" s="21">
        <v>10827401</v>
      </c>
      <c r="L4909" s="21">
        <v>10500000</v>
      </c>
      <c r="M4909" s="21">
        <v>10499082</v>
      </c>
      <c r="N4909" s="21"/>
      <c r="O4909" s="21">
        <v>641</v>
      </c>
      <c r="P4909" s="21"/>
      <c r="Q4909" s="21"/>
      <c r="R4909" s="22">
        <v>2.4500000000000002</v>
      </c>
      <c r="S4909" s="22">
        <v>2.4670000000000001</v>
      </c>
      <c r="T4909" s="20" t="s">
        <v>5189</v>
      </c>
      <c r="U4909" s="21">
        <v>11433</v>
      </c>
      <c r="V4909" s="21">
        <v>257250</v>
      </c>
      <c r="W4909" s="34">
        <v>40563</v>
      </c>
      <c r="X4909" s="34">
        <v>42475</v>
      </c>
      <c r="Y4909" s="109"/>
      <c r="Z4909" s="70" t="s">
        <v>4927</v>
      </c>
      <c r="AA4909" s="20" t="s">
        <v>4926</v>
      </c>
      <c r="AB4909" s="113" t="s">
        <v>5700</v>
      </c>
      <c r="AC4909" s="19"/>
      <c r="AD4909" s="22"/>
      <c r="AE4909" s="28">
        <v>42078</v>
      </c>
    </row>
    <row r="4910" spans="2:31" x14ac:dyDescent="0.2">
      <c r="B4910" s="14" t="s">
        <v>6136</v>
      </c>
      <c r="C4910" s="33" t="s">
        <v>6135</v>
      </c>
      <c r="D4910" s="16" t="s">
        <v>6134</v>
      </c>
      <c r="E4910" s="103" t="s">
        <v>26</v>
      </c>
      <c r="F4910" s="18" t="s">
        <v>26</v>
      </c>
      <c r="G4910" s="111" t="s">
        <v>590</v>
      </c>
      <c r="H4910" s="102" t="s">
        <v>323</v>
      </c>
      <c r="I4910" s="21">
        <v>8248335</v>
      </c>
      <c r="J4910" s="71">
        <v>101.99299999999999</v>
      </c>
      <c r="K4910" s="21">
        <v>8414447</v>
      </c>
      <c r="L4910" s="21">
        <v>8250000</v>
      </c>
      <c r="M4910" s="21">
        <v>8249119</v>
      </c>
      <c r="N4910" s="21"/>
      <c r="O4910" s="21">
        <v>510</v>
      </c>
      <c r="P4910" s="21"/>
      <c r="Q4910" s="21"/>
      <c r="R4910" s="22">
        <v>1.65</v>
      </c>
      <c r="S4910" s="22">
        <v>1.6619999999999999</v>
      </c>
      <c r="T4910" s="20" t="s">
        <v>5189</v>
      </c>
      <c r="U4910" s="21">
        <v>6050</v>
      </c>
      <c r="V4910" s="21">
        <v>136125</v>
      </c>
      <c r="W4910" s="34">
        <v>40674</v>
      </c>
      <c r="X4910" s="34">
        <v>42781</v>
      </c>
      <c r="Y4910" s="109"/>
      <c r="Z4910" s="70" t="s">
        <v>4927</v>
      </c>
      <c r="AA4910" s="20" t="s">
        <v>4926</v>
      </c>
      <c r="AB4910" s="113" t="s">
        <v>5700</v>
      </c>
      <c r="AC4910" s="19"/>
      <c r="AD4910" s="22"/>
      <c r="AE4910" s="28">
        <v>42050</v>
      </c>
    </row>
    <row r="4911" spans="2:31" x14ac:dyDescent="0.2">
      <c r="B4911" s="14" t="s">
        <v>6133</v>
      </c>
      <c r="C4911" s="33" t="s">
        <v>6132</v>
      </c>
      <c r="D4911" s="16" t="s">
        <v>6119</v>
      </c>
      <c r="E4911" s="103" t="s">
        <v>26</v>
      </c>
      <c r="F4911" s="18" t="s">
        <v>26</v>
      </c>
      <c r="G4911" s="111" t="s">
        <v>590</v>
      </c>
      <c r="H4911" s="102" t="s">
        <v>323</v>
      </c>
      <c r="I4911" s="21">
        <v>5999711</v>
      </c>
      <c r="J4911" s="71">
        <v>103.00700000000001</v>
      </c>
      <c r="K4911" s="21">
        <v>6180426</v>
      </c>
      <c r="L4911" s="21">
        <v>6000000</v>
      </c>
      <c r="M4911" s="21">
        <v>5999826</v>
      </c>
      <c r="N4911" s="21"/>
      <c r="O4911" s="21">
        <v>83</v>
      </c>
      <c r="P4911" s="21"/>
      <c r="Q4911" s="21"/>
      <c r="R4911" s="22">
        <v>2.27</v>
      </c>
      <c r="S4911" s="22">
        <v>2.282</v>
      </c>
      <c r="T4911" s="20" t="s">
        <v>5189</v>
      </c>
      <c r="U4911" s="21">
        <v>6053</v>
      </c>
      <c r="V4911" s="21">
        <v>136200</v>
      </c>
      <c r="W4911" s="34">
        <v>40674</v>
      </c>
      <c r="X4911" s="34">
        <v>42781</v>
      </c>
      <c r="Y4911" s="109"/>
      <c r="Z4911" s="70" t="s">
        <v>4927</v>
      </c>
      <c r="AA4911" s="20" t="s">
        <v>4926</v>
      </c>
      <c r="AB4911" s="113" t="s">
        <v>5700</v>
      </c>
      <c r="AC4911" s="19"/>
      <c r="AD4911" s="22"/>
      <c r="AE4911" s="28">
        <v>42170</v>
      </c>
    </row>
    <row r="4912" spans="2:31" x14ac:dyDescent="0.2">
      <c r="B4912" s="14" t="s">
        <v>6131</v>
      </c>
      <c r="C4912" s="33" t="s">
        <v>6130</v>
      </c>
      <c r="D4912" s="16" t="s">
        <v>6119</v>
      </c>
      <c r="E4912" s="103" t="s">
        <v>26</v>
      </c>
      <c r="F4912" s="18" t="s">
        <v>26</v>
      </c>
      <c r="G4912" s="111" t="s">
        <v>590</v>
      </c>
      <c r="H4912" s="102" t="s">
        <v>323</v>
      </c>
      <c r="I4912" s="21">
        <v>4499475</v>
      </c>
      <c r="J4912" s="71">
        <v>101.411</v>
      </c>
      <c r="K4912" s="21">
        <v>4563495</v>
      </c>
      <c r="L4912" s="21">
        <v>4500000</v>
      </c>
      <c r="M4912" s="21">
        <v>4498354</v>
      </c>
      <c r="N4912" s="21"/>
      <c r="O4912" s="21">
        <v>-1121</v>
      </c>
      <c r="P4912" s="21"/>
      <c r="Q4912" s="21"/>
      <c r="R4912" s="22">
        <v>1.51</v>
      </c>
      <c r="S4912" s="22">
        <v>1.526</v>
      </c>
      <c r="T4912" s="20" t="s">
        <v>5189</v>
      </c>
      <c r="U4912" s="21">
        <v>3020</v>
      </c>
      <c r="V4912" s="21">
        <v>52473</v>
      </c>
      <c r="W4912" s="34">
        <v>40967</v>
      </c>
      <c r="X4912" s="34">
        <v>42781</v>
      </c>
      <c r="Y4912" s="109"/>
      <c r="Z4912" s="70" t="s">
        <v>4927</v>
      </c>
      <c r="AA4912" s="20" t="s">
        <v>4926</v>
      </c>
      <c r="AB4912" s="113" t="s">
        <v>5700</v>
      </c>
      <c r="AC4912" s="19"/>
      <c r="AD4912" s="22"/>
      <c r="AE4912" s="28">
        <v>42505</v>
      </c>
    </row>
    <row r="4913" spans="2:31" x14ac:dyDescent="0.2">
      <c r="B4913" s="14" t="s">
        <v>6129</v>
      </c>
      <c r="C4913" s="33" t="s">
        <v>6128</v>
      </c>
      <c r="D4913" s="16" t="s">
        <v>6119</v>
      </c>
      <c r="E4913" s="103" t="s">
        <v>26</v>
      </c>
      <c r="F4913" s="18" t="s">
        <v>26</v>
      </c>
      <c r="G4913" s="111" t="s">
        <v>590</v>
      </c>
      <c r="H4913" s="102" t="s">
        <v>323</v>
      </c>
      <c r="I4913" s="21">
        <v>4249231</v>
      </c>
      <c r="J4913" s="71">
        <v>101.261</v>
      </c>
      <c r="K4913" s="21">
        <v>4303576</v>
      </c>
      <c r="L4913" s="21">
        <v>4250000</v>
      </c>
      <c r="M4913" s="21">
        <v>4243101</v>
      </c>
      <c r="N4913" s="21"/>
      <c r="O4913" s="21">
        <v>-6130</v>
      </c>
      <c r="P4913" s="21"/>
      <c r="Q4913" s="21"/>
      <c r="R4913" s="22">
        <v>2.1</v>
      </c>
      <c r="S4913" s="22">
        <v>2.1579999999999999</v>
      </c>
      <c r="T4913" s="20" t="s">
        <v>5189</v>
      </c>
      <c r="U4913" s="21">
        <v>3967</v>
      </c>
      <c r="V4913" s="21">
        <v>68921</v>
      </c>
      <c r="W4913" s="34">
        <v>40967</v>
      </c>
      <c r="X4913" s="34">
        <v>42901</v>
      </c>
      <c r="Y4913" s="109"/>
      <c r="Z4913" s="70" t="s">
        <v>4927</v>
      </c>
      <c r="AA4913" s="20" t="s">
        <v>4926</v>
      </c>
      <c r="AB4913" s="113" t="s">
        <v>5700</v>
      </c>
      <c r="AC4913" s="19"/>
      <c r="AD4913" s="22"/>
      <c r="AE4913" s="28">
        <v>42566</v>
      </c>
    </row>
    <row r="4914" spans="2:31" x14ac:dyDescent="0.2">
      <c r="B4914" s="14" t="s">
        <v>6127</v>
      </c>
      <c r="C4914" s="33" t="s">
        <v>6126</v>
      </c>
      <c r="D4914" s="16" t="s">
        <v>6119</v>
      </c>
      <c r="E4914" s="103" t="s">
        <v>5057</v>
      </c>
      <c r="F4914" s="18" t="s">
        <v>26</v>
      </c>
      <c r="G4914" s="111" t="s">
        <v>590</v>
      </c>
      <c r="H4914" s="102" t="s">
        <v>323</v>
      </c>
      <c r="I4914" s="21">
        <v>3499468</v>
      </c>
      <c r="J4914" s="71">
        <v>101.318</v>
      </c>
      <c r="K4914" s="21">
        <v>3546144</v>
      </c>
      <c r="L4914" s="21">
        <v>3500000</v>
      </c>
      <c r="M4914" s="21">
        <v>3499528</v>
      </c>
      <c r="N4914" s="21"/>
      <c r="O4914" s="21">
        <v>60</v>
      </c>
      <c r="P4914" s="21"/>
      <c r="Q4914" s="21"/>
      <c r="R4914" s="22">
        <v>1.39</v>
      </c>
      <c r="S4914" s="22">
        <v>1.3979999999999999</v>
      </c>
      <c r="T4914" s="20" t="s">
        <v>5189</v>
      </c>
      <c r="U4914" s="21">
        <v>2162</v>
      </c>
      <c r="V4914" s="21">
        <v>19730</v>
      </c>
      <c r="W4914" s="34">
        <v>41100</v>
      </c>
      <c r="X4914" s="34">
        <v>43174</v>
      </c>
      <c r="Y4914" s="109"/>
      <c r="Z4914" s="70" t="s">
        <v>4927</v>
      </c>
      <c r="AA4914" s="20" t="s">
        <v>4926</v>
      </c>
      <c r="AB4914" s="113" t="s">
        <v>5700</v>
      </c>
      <c r="AC4914" s="19"/>
      <c r="AD4914" s="22"/>
      <c r="AE4914" s="28">
        <v>42536</v>
      </c>
    </row>
    <row r="4915" spans="2:31" x14ac:dyDescent="0.2">
      <c r="B4915" s="14" t="s">
        <v>6125</v>
      </c>
      <c r="C4915" s="33" t="s">
        <v>6124</v>
      </c>
      <c r="D4915" s="16" t="s">
        <v>6119</v>
      </c>
      <c r="E4915" s="103" t="s">
        <v>26</v>
      </c>
      <c r="F4915" s="18" t="s">
        <v>26</v>
      </c>
      <c r="G4915" s="111" t="s">
        <v>590</v>
      </c>
      <c r="H4915" s="102" t="s">
        <v>323</v>
      </c>
      <c r="I4915" s="21">
        <v>4119032</v>
      </c>
      <c r="J4915" s="71">
        <v>102.036</v>
      </c>
      <c r="K4915" s="21">
        <v>4203887</v>
      </c>
      <c r="L4915" s="21">
        <v>4120000</v>
      </c>
      <c r="M4915" s="21">
        <v>4119133</v>
      </c>
      <c r="N4915" s="21"/>
      <c r="O4915" s="21">
        <v>101</v>
      </c>
      <c r="P4915" s="21"/>
      <c r="Q4915" s="21"/>
      <c r="R4915" s="22">
        <v>1.95</v>
      </c>
      <c r="S4915" s="22">
        <v>1.964</v>
      </c>
      <c r="T4915" s="20" t="s">
        <v>5189</v>
      </c>
      <c r="U4915" s="21">
        <v>3571</v>
      </c>
      <c r="V4915" s="21">
        <v>32582</v>
      </c>
      <c r="W4915" s="34">
        <v>41100</v>
      </c>
      <c r="X4915" s="34">
        <v>43388</v>
      </c>
      <c r="Y4915" s="109"/>
      <c r="Z4915" s="70" t="s">
        <v>4927</v>
      </c>
      <c r="AA4915" s="20" t="s">
        <v>4926</v>
      </c>
      <c r="AB4915" s="113" t="s">
        <v>5700</v>
      </c>
      <c r="AC4915" s="19"/>
      <c r="AD4915" s="22"/>
      <c r="AE4915" s="28">
        <v>42658</v>
      </c>
    </row>
    <row r="4916" spans="2:31" x14ac:dyDescent="0.2">
      <c r="B4916" s="14" t="s">
        <v>6123</v>
      </c>
      <c r="C4916" s="33" t="s">
        <v>6122</v>
      </c>
      <c r="D4916" s="16" t="s">
        <v>6119</v>
      </c>
      <c r="E4916" s="103" t="s">
        <v>26</v>
      </c>
      <c r="F4916" s="18" t="s">
        <v>26</v>
      </c>
      <c r="G4916" s="111" t="s">
        <v>590</v>
      </c>
      <c r="H4916" s="102" t="s">
        <v>323</v>
      </c>
      <c r="I4916" s="21">
        <v>9998543</v>
      </c>
      <c r="J4916" s="71">
        <v>99.975999999999999</v>
      </c>
      <c r="K4916" s="21">
        <v>9997580</v>
      </c>
      <c r="L4916" s="21">
        <v>10000000</v>
      </c>
      <c r="M4916" s="21">
        <v>9998613</v>
      </c>
      <c r="N4916" s="21"/>
      <c r="O4916" s="21">
        <v>70</v>
      </c>
      <c r="P4916" s="21"/>
      <c r="Q4916" s="21"/>
      <c r="R4916" s="22">
        <v>1.06</v>
      </c>
      <c r="S4916" s="22">
        <v>1.0660000000000001</v>
      </c>
      <c r="T4916" s="20" t="s">
        <v>5189</v>
      </c>
      <c r="U4916" s="21">
        <v>4711</v>
      </c>
      <c r="V4916" s="21">
        <v>17078</v>
      </c>
      <c r="W4916" s="34">
        <v>41192</v>
      </c>
      <c r="X4916" s="34">
        <v>43266</v>
      </c>
      <c r="Y4916" s="109"/>
      <c r="Z4916" s="70" t="s">
        <v>4927</v>
      </c>
      <c r="AA4916" s="20" t="s">
        <v>4926</v>
      </c>
      <c r="AB4916" s="113" t="s">
        <v>5700</v>
      </c>
      <c r="AC4916" s="19"/>
      <c r="AD4916" s="22"/>
      <c r="AE4916" s="28">
        <v>42750</v>
      </c>
    </row>
    <row r="4917" spans="2:31" x14ac:dyDescent="0.2">
      <c r="B4917" s="14" t="s">
        <v>6121</v>
      </c>
      <c r="C4917" s="33" t="s">
        <v>6120</v>
      </c>
      <c r="D4917" s="16" t="s">
        <v>6119</v>
      </c>
      <c r="E4917" s="103" t="s">
        <v>26</v>
      </c>
      <c r="F4917" s="18" t="s">
        <v>26</v>
      </c>
      <c r="G4917" s="111" t="s">
        <v>590</v>
      </c>
      <c r="H4917" s="102" t="s">
        <v>323</v>
      </c>
      <c r="I4917" s="21">
        <v>19995350</v>
      </c>
      <c r="J4917" s="71">
        <v>99.984999999999999</v>
      </c>
      <c r="K4917" s="21">
        <v>19996960</v>
      </c>
      <c r="L4917" s="21">
        <v>20000000</v>
      </c>
      <c r="M4917" s="21">
        <v>19995596</v>
      </c>
      <c r="N4917" s="21"/>
      <c r="O4917" s="21">
        <v>246</v>
      </c>
      <c r="P4917" s="21"/>
      <c r="Q4917" s="21"/>
      <c r="R4917" s="22">
        <v>1.42</v>
      </c>
      <c r="S4917" s="22">
        <v>1.43</v>
      </c>
      <c r="T4917" s="20" t="s">
        <v>5189</v>
      </c>
      <c r="U4917" s="21">
        <v>12622</v>
      </c>
      <c r="V4917" s="21">
        <v>45756</v>
      </c>
      <c r="W4917" s="34">
        <v>41192</v>
      </c>
      <c r="X4917" s="34">
        <v>43511</v>
      </c>
      <c r="Y4917" s="109"/>
      <c r="Z4917" s="70" t="s">
        <v>4927</v>
      </c>
      <c r="AA4917" s="20" t="s">
        <v>4926</v>
      </c>
      <c r="AB4917" s="113" t="s">
        <v>5700</v>
      </c>
      <c r="AC4917" s="19"/>
      <c r="AD4917" s="22"/>
      <c r="AE4917" s="34">
        <v>42901</v>
      </c>
    </row>
    <row r="4918" spans="2:31" x14ac:dyDescent="0.2">
      <c r="B4918" s="14" t="s">
        <v>6118</v>
      </c>
      <c r="C4918" s="33" t="s">
        <v>6117</v>
      </c>
      <c r="D4918" s="16" t="s">
        <v>6116</v>
      </c>
      <c r="E4918" s="103" t="s">
        <v>26</v>
      </c>
      <c r="F4918" s="18" t="s">
        <v>26</v>
      </c>
      <c r="G4918" s="111" t="s">
        <v>590</v>
      </c>
      <c r="H4918" s="102" t="s">
        <v>323</v>
      </c>
      <c r="I4918" s="21">
        <v>11499380</v>
      </c>
      <c r="J4918" s="71">
        <v>100.345</v>
      </c>
      <c r="K4918" s="21">
        <v>11539629</v>
      </c>
      <c r="L4918" s="21">
        <v>11500000</v>
      </c>
      <c r="M4918" s="21">
        <v>11499694</v>
      </c>
      <c r="N4918" s="21"/>
      <c r="O4918" s="21">
        <v>192</v>
      </c>
      <c r="P4918" s="21"/>
      <c r="Q4918" s="21"/>
      <c r="R4918" s="22">
        <v>1.1200000000000001</v>
      </c>
      <c r="S4918" s="22">
        <v>1.125</v>
      </c>
      <c r="T4918" s="20" t="s">
        <v>5189</v>
      </c>
      <c r="U4918" s="21">
        <v>5724</v>
      </c>
      <c r="V4918" s="21">
        <v>128800</v>
      </c>
      <c r="W4918" s="34">
        <v>40759</v>
      </c>
      <c r="X4918" s="34">
        <v>42689</v>
      </c>
      <c r="Y4918" s="109"/>
      <c r="Z4918" s="70" t="s">
        <v>4927</v>
      </c>
      <c r="AA4918" s="20" t="s">
        <v>4926</v>
      </c>
      <c r="AB4918" s="113" t="s">
        <v>5700</v>
      </c>
      <c r="AC4918" s="19"/>
      <c r="AD4918" s="22"/>
      <c r="AE4918" s="28">
        <v>41805</v>
      </c>
    </row>
    <row r="4919" spans="2:31" x14ac:dyDescent="0.2">
      <c r="B4919" s="14" t="s">
        <v>6115</v>
      </c>
      <c r="C4919" s="33" t="s">
        <v>6114</v>
      </c>
      <c r="D4919" s="16" t="s">
        <v>6113</v>
      </c>
      <c r="E4919" s="103" t="s">
        <v>26</v>
      </c>
      <c r="F4919" s="18" t="s">
        <v>26</v>
      </c>
      <c r="G4919" s="111" t="s">
        <v>26</v>
      </c>
      <c r="H4919" s="102" t="s">
        <v>323</v>
      </c>
      <c r="I4919" s="21">
        <v>9995100</v>
      </c>
      <c r="J4919" s="71">
        <v>102.976</v>
      </c>
      <c r="K4919" s="21">
        <v>10297610</v>
      </c>
      <c r="L4919" s="21">
        <v>10000000</v>
      </c>
      <c r="M4919" s="21">
        <v>9999353</v>
      </c>
      <c r="N4919" s="21"/>
      <c r="O4919" s="21">
        <v>617</v>
      </c>
      <c r="P4919" s="21"/>
      <c r="Q4919" s="21"/>
      <c r="R4919" s="22">
        <v>4.875</v>
      </c>
      <c r="S4919" s="22">
        <v>4.8810000000000002</v>
      </c>
      <c r="T4919" s="20" t="s">
        <v>118</v>
      </c>
      <c r="U4919" s="21">
        <v>184167</v>
      </c>
      <c r="V4919" s="21">
        <v>487500</v>
      </c>
      <c r="W4919" s="34">
        <v>38013</v>
      </c>
      <c r="X4919" s="34">
        <v>41685</v>
      </c>
      <c r="Y4919" s="109"/>
      <c r="Z4919" s="70" t="s">
        <v>4927</v>
      </c>
      <c r="AA4919" s="20" t="s">
        <v>4926</v>
      </c>
      <c r="AB4919" s="113" t="s">
        <v>5590</v>
      </c>
      <c r="AC4919" s="19"/>
      <c r="AD4919" s="22"/>
      <c r="AE4919" s="19"/>
    </row>
    <row r="4920" spans="2:31" x14ac:dyDescent="0.2">
      <c r="B4920" s="14" t="s">
        <v>6112</v>
      </c>
      <c r="C4920" s="33" t="s">
        <v>6111</v>
      </c>
      <c r="D4920" s="16" t="s">
        <v>6110</v>
      </c>
      <c r="E4920" s="103" t="s">
        <v>26</v>
      </c>
      <c r="F4920" s="18" t="s">
        <v>26</v>
      </c>
      <c r="G4920" s="111" t="s">
        <v>590</v>
      </c>
      <c r="H4920" s="102" t="s">
        <v>323</v>
      </c>
      <c r="I4920" s="21">
        <v>12713269</v>
      </c>
      <c r="J4920" s="71">
        <v>101.646</v>
      </c>
      <c r="K4920" s="21">
        <v>13690779</v>
      </c>
      <c r="L4920" s="21">
        <v>13469078</v>
      </c>
      <c r="M4920" s="21">
        <v>12712150</v>
      </c>
      <c r="N4920" s="21"/>
      <c r="O4920" s="21">
        <v>-7593</v>
      </c>
      <c r="P4920" s="21"/>
      <c r="Q4920" s="21"/>
      <c r="R4920" s="22">
        <v>1.56</v>
      </c>
      <c r="S4920" s="22">
        <v>2.367</v>
      </c>
      <c r="T4920" s="20" t="s">
        <v>4940</v>
      </c>
      <c r="U4920" s="21">
        <v>3524</v>
      </c>
      <c r="V4920" s="21">
        <v>258733</v>
      </c>
      <c r="W4920" s="34">
        <v>40856</v>
      </c>
      <c r="X4920" s="34">
        <v>52042</v>
      </c>
      <c r="Y4920" s="109"/>
      <c r="Z4920" s="70" t="s">
        <v>4927</v>
      </c>
      <c r="AA4920" s="20" t="s">
        <v>4926</v>
      </c>
      <c r="AB4920" s="113" t="s">
        <v>5843</v>
      </c>
      <c r="AC4920" s="19"/>
      <c r="AD4920" s="22"/>
      <c r="AE4920" s="28">
        <v>47112</v>
      </c>
    </row>
    <row r="4921" spans="2:31" x14ac:dyDescent="0.2">
      <c r="B4921" s="14" t="s">
        <v>6109</v>
      </c>
      <c r="C4921" s="33" t="s">
        <v>6108</v>
      </c>
      <c r="D4921" s="16" t="s">
        <v>6107</v>
      </c>
      <c r="E4921" s="103" t="s">
        <v>26</v>
      </c>
      <c r="F4921" s="18" t="s">
        <v>26</v>
      </c>
      <c r="G4921" s="111" t="s">
        <v>26</v>
      </c>
      <c r="H4921" s="102" t="s">
        <v>590</v>
      </c>
      <c r="I4921" s="21">
        <v>33000000</v>
      </c>
      <c r="J4921" s="71">
        <v>102.426</v>
      </c>
      <c r="K4921" s="21">
        <v>33800580</v>
      </c>
      <c r="L4921" s="21">
        <v>33000000</v>
      </c>
      <c r="M4921" s="21">
        <v>33000000</v>
      </c>
      <c r="N4921" s="21"/>
      <c r="O4921" s="21"/>
      <c r="P4921" s="21"/>
      <c r="Q4921" s="21"/>
      <c r="R4921" s="22">
        <v>5.03</v>
      </c>
      <c r="S4921" s="22">
        <v>5.0289999999999999</v>
      </c>
      <c r="T4921" s="20" t="s">
        <v>89</v>
      </c>
      <c r="U4921" s="21">
        <v>4611</v>
      </c>
      <c r="V4921" s="21">
        <v>1659900</v>
      </c>
      <c r="W4921" s="34">
        <v>38064</v>
      </c>
      <c r="X4921" s="34">
        <v>41501</v>
      </c>
      <c r="Y4921" s="109"/>
      <c r="Z4921" s="70" t="s">
        <v>531</v>
      </c>
      <c r="AA4921" s="20" t="s">
        <v>26</v>
      </c>
      <c r="AB4921" s="113" t="s">
        <v>5590</v>
      </c>
      <c r="AC4921" s="19"/>
      <c r="AD4921" s="22"/>
      <c r="AE4921" s="19"/>
    </row>
    <row r="4922" spans="2:31" x14ac:dyDescent="0.2">
      <c r="B4922" s="14" t="s">
        <v>6106</v>
      </c>
      <c r="C4922" s="33" t="s">
        <v>6105</v>
      </c>
      <c r="D4922" s="16" t="s">
        <v>6102</v>
      </c>
      <c r="E4922" s="103" t="s">
        <v>26</v>
      </c>
      <c r="F4922" s="18" t="s">
        <v>26</v>
      </c>
      <c r="G4922" s="111" t="s">
        <v>590</v>
      </c>
      <c r="H4922" s="102" t="s">
        <v>590</v>
      </c>
      <c r="I4922" s="21">
        <v>1222510</v>
      </c>
      <c r="J4922" s="71">
        <v>113.289</v>
      </c>
      <c r="K4922" s="21">
        <v>1384969</v>
      </c>
      <c r="L4922" s="21">
        <v>1222510</v>
      </c>
      <c r="M4922" s="21">
        <v>1222510</v>
      </c>
      <c r="N4922" s="21"/>
      <c r="O4922" s="21"/>
      <c r="P4922" s="21"/>
      <c r="Q4922" s="21"/>
      <c r="R4922" s="22">
        <v>7.37</v>
      </c>
      <c r="S4922" s="22">
        <v>7.3689999999999998</v>
      </c>
      <c r="T4922" s="20" t="s">
        <v>85</v>
      </c>
      <c r="U4922" s="21">
        <v>37792</v>
      </c>
      <c r="V4922" s="21">
        <v>90099</v>
      </c>
      <c r="W4922" s="34">
        <v>37434</v>
      </c>
      <c r="X4922" s="34">
        <v>43495</v>
      </c>
      <c r="Y4922" s="109"/>
      <c r="Z4922" s="70" t="s">
        <v>531</v>
      </c>
      <c r="AA4922" s="20" t="s">
        <v>26</v>
      </c>
      <c r="AB4922" s="113" t="s">
        <v>5590</v>
      </c>
      <c r="AC4922" s="19"/>
      <c r="AD4922" s="22"/>
      <c r="AE4922" s="19"/>
    </row>
    <row r="4923" spans="2:31" x14ac:dyDescent="0.2">
      <c r="B4923" s="14" t="s">
        <v>6104</v>
      </c>
      <c r="C4923" s="33" t="s">
        <v>6103</v>
      </c>
      <c r="D4923" s="16" t="s">
        <v>6102</v>
      </c>
      <c r="E4923" s="103" t="s">
        <v>26</v>
      </c>
      <c r="F4923" s="18" t="s">
        <v>26</v>
      </c>
      <c r="G4923" s="111" t="s">
        <v>590</v>
      </c>
      <c r="H4923" s="102" t="s">
        <v>590</v>
      </c>
      <c r="I4923" s="21">
        <v>1253134</v>
      </c>
      <c r="J4923" s="71">
        <v>111.45399999999999</v>
      </c>
      <c r="K4923" s="21">
        <v>1396668</v>
      </c>
      <c r="L4923" s="21">
        <v>1253134</v>
      </c>
      <c r="M4923" s="21">
        <v>1253134</v>
      </c>
      <c r="N4923" s="21"/>
      <c r="O4923" s="21"/>
      <c r="P4923" s="21"/>
      <c r="Q4923" s="21"/>
      <c r="R4923" s="22">
        <v>7.37</v>
      </c>
      <c r="S4923" s="22">
        <v>7.3689999999999998</v>
      </c>
      <c r="T4923" s="20" t="s">
        <v>85</v>
      </c>
      <c r="U4923" s="21">
        <v>38738</v>
      </c>
      <c r="V4923" s="21">
        <v>92356</v>
      </c>
      <c r="W4923" s="34">
        <v>37434</v>
      </c>
      <c r="X4923" s="34">
        <v>43495</v>
      </c>
      <c r="Y4923" s="109"/>
      <c r="Z4923" s="70" t="s">
        <v>531</v>
      </c>
      <c r="AA4923" s="20" t="s">
        <v>26</v>
      </c>
      <c r="AB4923" s="113" t="s">
        <v>5590</v>
      </c>
      <c r="AC4923" s="19"/>
      <c r="AD4923" s="22"/>
      <c r="AE4923" s="19"/>
    </row>
    <row r="4924" spans="2:31" x14ac:dyDescent="0.2">
      <c r="B4924" s="14" t="s">
        <v>6101</v>
      </c>
      <c r="C4924" s="33" t="s">
        <v>6100</v>
      </c>
      <c r="D4924" s="16" t="s">
        <v>6099</v>
      </c>
      <c r="E4924" s="103" t="s">
        <v>26</v>
      </c>
      <c r="F4924" s="18" t="s">
        <v>26</v>
      </c>
      <c r="G4924" s="111" t="s">
        <v>590</v>
      </c>
      <c r="H4924" s="102" t="s">
        <v>590</v>
      </c>
      <c r="I4924" s="21">
        <v>1792792</v>
      </c>
      <c r="J4924" s="71">
        <v>115.40600000000001</v>
      </c>
      <c r="K4924" s="21">
        <v>2068990</v>
      </c>
      <c r="L4924" s="21">
        <v>1792792</v>
      </c>
      <c r="M4924" s="21">
        <v>1792792</v>
      </c>
      <c r="N4924" s="21"/>
      <c r="O4924" s="21"/>
      <c r="P4924" s="21"/>
      <c r="Q4924" s="21"/>
      <c r="R4924" s="22">
        <v>7.27</v>
      </c>
      <c r="S4924" s="22">
        <v>7.27</v>
      </c>
      <c r="T4924" s="20" t="s">
        <v>85</v>
      </c>
      <c r="U4924" s="21">
        <v>54669</v>
      </c>
      <c r="V4924" s="21">
        <v>130336</v>
      </c>
      <c r="W4924" s="34">
        <v>37285</v>
      </c>
      <c r="X4924" s="34">
        <v>43860</v>
      </c>
      <c r="Y4924" s="109"/>
      <c r="Z4924" s="70" t="s">
        <v>531</v>
      </c>
      <c r="AA4924" s="20" t="s">
        <v>26</v>
      </c>
      <c r="AB4924" s="113" t="s">
        <v>5590</v>
      </c>
      <c r="AC4924" s="19"/>
      <c r="AD4924" s="22"/>
      <c r="AE4924" s="19"/>
    </row>
    <row r="4925" spans="2:31" x14ac:dyDescent="0.2">
      <c r="B4925" s="14" t="s">
        <v>6098</v>
      </c>
      <c r="C4925" s="33" t="s">
        <v>6097</v>
      </c>
      <c r="D4925" s="16" t="s">
        <v>6096</v>
      </c>
      <c r="E4925" s="103" t="s">
        <v>26</v>
      </c>
      <c r="F4925" s="18" t="s">
        <v>5793</v>
      </c>
      <c r="G4925" s="111" t="s">
        <v>590</v>
      </c>
      <c r="H4925" s="102" t="s">
        <v>323</v>
      </c>
      <c r="I4925" s="21">
        <v>9435990</v>
      </c>
      <c r="J4925" s="71">
        <v>97.855999999999995</v>
      </c>
      <c r="K4925" s="21">
        <v>9565485</v>
      </c>
      <c r="L4925" s="21">
        <v>9775062</v>
      </c>
      <c r="M4925" s="21">
        <v>9546315</v>
      </c>
      <c r="N4925" s="21"/>
      <c r="O4925" s="21">
        <v>70554</v>
      </c>
      <c r="P4925" s="21"/>
      <c r="Q4925" s="21"/>
      <c r="R4925" s="22">
        <v>0.59299999999999997</v>
      </c>
      <c r="S4925" s="22">
        <v>2.5299999999999998</v>
      </c>
      <c r="T4925" s="20" t="s">
        <v>113</v>
      </c>
      <c r="U4925" s="21">
        <v>13037</v>
      </c>
      <c r="V4925" s="21">
        <v>84425</v>
      </c>
      <c r="W4925" s="34">
        <v>40800</v>
      </c>
      <c r="X4925" s="34">
        <v>42928</v>
      </c>
      <c r="Y4925" s="109"/>
      <c r="Z4925" s="70" t="s">
        <v>4927</v>
      </c>
      <c r="AA4925" s="20" t="s">
        <v>5160</v>
      </c>
      <c r="AB4925" s="113" t="s">
        <v>5564</v>
      </c>
      <c r="AC4925" s="19"/>
      <c r="AD4925" s="22"/>
      <c r="AE4925" s="28">
        <v>42198</v>
      </c>
    </row>
    <row r="4926" spans="2:31" x14ac:dyDescent="0.2">
      <c r="B4926" s="14" t="s">
        <v>6095</v>
      </c>
      <c r="C4926" s="33" t="s">
        <v>6094</v>
      </c>
      <c r="D4926" s="16" t="s">
        <v>6093</v>
      </c>
      <c r="E4926" s="103" t="s">
        <v>26</v>
      </c>
      <c r="F4926" s="18" t="s">
        <v>5793</v>
      </c>
      <c r="G4926" s="111" t="s">
        <v>590</v>
      </c>
      <c r="H4926" s="102" t="s">
        <v>323</v>
      </c>
      <c r="I4926" s="21">
        <v>4712500</v>
      </c>
      <c r="J4926" s="71">
        <v>94.317999999999998</v>
      </c>
      <c r="K4926" s="21">
        <v>4715900</v>
      </c>
      <c r="L4926" s="21">
        <v>5000000</v>
      </c>
      <c r="M4926" s="21">
        <v>4817427</v>
      </c>
      <c r="N4926" s="21"/>
      <c r="O4926" s="21">
        <v>104927</v>
      </c>
      <c r="P4926" s="21"/>
      <c r="Q4926" s="21"/>
      <c r="R4926" s="22">
        <v>0.86</v>
      </c>
      <c r="S4926" s="22">
        <v>4.2</v>
      </c>
      <c r="T4926" s="20" t="s">
        <v>4969</v>
      </c>
      <c r="U4926" s="21">
        <v>5614</v>
      </c>
      <c r="V4926" s="21">
        <v>38730</v>
      </c>
      <c r="W4926" s="34">
        <v>41017</v>
      </c>
      <c r="X4926" s="34">
        <v>43784</v>
      </c>
      <c r="Y4926" s="109"/>
      <c r="Z4926" s="70" t="s">
        <v>4927</v>
      </c>
      <c r="AA4926" s="20" t="s">
        <v>5160</v>
      </c>
      <c r="AB4926" s="113" t="s">
        <v>5564</v>
      </c>
      <c r="AC4926" s="19"/>
      <c r="AD4926" s="22"/>
      <c r="AE4926" s="19"/>
    </row>
    <row r="4927" spans="2:31" x14ac:dyDescent="0.2">
      <c r="B4927" s="14" t="s">
        <v>6092</v>
      </c>
      <c r="C4927" s="33" t="s">
        <v>6091</v>
      </c>
      <c r="D4927" s="16" t="s">
        <v>6090</v>
      </c>
      <c r="E4927" s="103" t="s">
        <v>26</v>
      </c>
      <c r="F4927" s="18" t="s">
        <v>5793</v>
      </c>
      <c r="G4927" s="111" t="s">
        <v>590</v>
      </c>
      <c r="H4927" s="102" t="s">
        <v>323</v>
      </c>
      <c r="I4927" s="21">
        <v>4450000</v>
      </c>
      <c r="J4927" s="71">
        <v>88.364000000000004</v>
      </c>
      <c r="K4927" s="21">
        <v>4418200</v>
      </c>
      <c r="L4927" s="21">
        <v>5000000</v>
      </c>
      <c r="M4927" s="21">
        <v>4594472</v>
      </c>
      <c r="N4927" s="21"/>
      <c r="O4927" s="21">
        <v>144472</v>
      </c>
      <c r="P4927" s="21"/>
      <c r="Q4927" s="21"/>
      <c r="R4927" s="22">
        <v>1.1599999999999999</v>
      </c>
      <c r="S4927" s="22">
        <v>7.1559999999999997</v>
      </c>
      <c r="T4927" s="20" t="s">
        <v>4969</v>
      </c>
      <c r="U4927" s="21">
        <v>7572</v>
      </c>
      <c r="V4927" s="21">
        <v>50147</v>
      </c>
      <c r="W4927" s="34">
        <v>41001</v>
      </c>
      <c r="X4927" s="34">
        <v>43784</v>
      </c>
      <c r="Y4927" s="109"/>
      <c r="Z4927" s="70" t="s">
        <v>4927</v>
      </c>
      <c r="AA4927" s="20" t="s">
        <v>5160</v>
      </c>
      <c r="AB4927" s="113" t="s">
        <v>5564</v>
      </c>
      <c r="AC4927" s="19"/>
      <c r="AD4927" s="22"/>
      <c r="AE4927" s="19"/>
    </row>
    <row r="4928" spans="2:31" x14ac:dyDescent="0.2">
      <c r="B4928" s="14" t="s">
        <v>6089</v>
      </c>
      <c r="C4928" s="33" t="s">
        <v>6088</v>
      </c>
      <c r="D4928" s="16" t="s">
        <v>6087</v>
      </c>
      <c r="E4928" s="103" t="s">
        <v>26</v>
      </c>
      <c r="F4928" s="18" t="s">
        <v>5793</v>
      </c>
      <c r="G4928" s="111" t="s">
        <v>590</v>
      </c>
      <c r="H4928" s="102" t="s">
        <v>323</v>
      </c>
      <c r="I4928" s="21">
        <v>27612500</v>
      </c>
      <c r="J4928" s="71">
        <v>96.656999999999996</v>
      </c>
      <c r="K4928" s="21">
        <v>28997100</v>
      </c>
      <c r="L4928" s="21">
        <v>30000000</v>
      </c>
      <c r="M4928" s="21">
        <v>28687645</v>
      </c>
      <c r="N4928" s="21"/>
      <c r="O4928" s="21">
        <v>454661</v>
      </c>
      <c r="P4928" s="21"/>
      <c r="Q4928" s="21"/>
      <c r="R4928" s="22">
        <v>0.56000000000000005</v>
      </c>
      <c r="S4928" s="22">
        <v>2.4430000000000001</v>
      </c>
      <c r="T4928" s="20" t="s">
        <v>4969</v>
      </c>
      <c r="U4928" s="21">
        <v>24733</v>
      </c>
      <c r="V4928" s="21">
        <v>218374</v>
      </c>
      <c r="W4928" s="34">
        <v>40577</v>
      </c>
      <c r="X4928" s="34">
        <v>43682</v>
      </c>
      <c r="Y4928" s="109"/>
      <c r="Z4928" s="70" t="s">
        <v>4927</v>
      </c>
      <c r="AA4928" s="20" t="s">
        <v>5160</v>
      </c>
      <c r="AB4928" s="113" t="s">
        <v>5564</v>
      </c>
      <c r="AC4928" s="19"/>
      <c r="AD4928" s="22"/>
      <c r="AE4928" s="28">
        <v>43140</v>
      </c>
    </row>
    <row r="4929" spans="2:31" x14ac:dyDescent="0.2">
      <c r="B4929" s="14" t="s">
        <v>6086</v>
      </c>
      <c r="C4929" s="33" t="s">
        <v>6085</v>
      </c>
      <c r="D4929" s="16" t="s">
        <v>6082</v>
      </c>
      <c r="E4929" s="103" t="s">
        <v>26</v>
      </c>
      <c r="F4929" s="18" t="s">
        <v>26</v>
      </c>
      <c r="G4929" s="111" t="s">
        <v>590</v>
      </c>
      <c r="H4929" s="102" t="s">
        <v>4928</v>
      </c>
      <c r="I4929" s="21">
        <v>15000000</v>
      </c>
      <c r="J4929" s="71">
        <v>100.39100000000001</v>
      </c>
      <c r="K4929" s="21">
        <v>15058575</v>
      </c>
      <c r="L4929" s="21">
        <v>15000000</v>
      </c>
      <c r="M4929" s="21">
        <v>15000000</v>
      </c>
      <c r="N4929" s="21"/>
      <c r="O4929" s="21"/>
      <c r="P4929" s="21"/>
      <c r="Q4929" s="21"/>
      <c r="R4929" s="22">
        <v>1.109</v>
      </c>
      <c r="S4929" s="22">
        <v>1.113</v>
      </c>
      <c r="T4929" s="20" t="s">
        <v>5189</v>
      </c>
      <c r="U4929" s="21">
        <v>6931</v>
      </c>
      <c r="V4929" s="21">
        <v>175177</v>
      </c>
      <c r="W4929" s="34">
        <v>38153</v>
      </c>
      <c r="X4929" s="34">
        <v>42689</v>
      </c>
      <c r="Y4929" s="109"/>
      <c r="Z4929" s="70" t="s">
        <v>4927</v>
      </c>
      <c r="AA4929" s="20" t="s">
        <v>4926</v>
      </c>
      <c r="AB4929" s="113" t="s">
        <v>6081</v>
      </c>
      <c r="AC4929" s="31"/>
      <c r="AD4929" s="22"/>
      <c r="AE4929" s="28">
        <v>41806</v>
      </c>
    </row>
    <row r="4930" spans="2:31" x14ac:dyDescent="0.2">
      <c r="B4930" s="14" t="s">
        <v>6084</v>
      </c>
      <c r="C4930" s="33" t="s">
        <v>6083</v>
      </c>
      <c r="D4930" s="16" t="s">
        <v>6082</v>
      </c>
      <c r="E4930" s="103" t="s">
        <v>26</v>
      </c>
      <c r="F4930" s="18" t="s">
        <v>26</v>
      </c>
      <c r="G4930" s="111" t="s">
        <v>590</v>
      </c>
      <c r="H4930" s="102" t="s">
        <v>4928</v>
      </c>
      <c r="I4930" s="21">
        <v>22698422</v>
      </c>
      <c r="J4930" s="71">
        <v>100</v>
      </c>
      <c r="K4930" s="21">
        <v>23300070</v>
      </c>
      <c r="L4930" s="21">
        <v>23300000</v>
      </c>
      <c r="M4930" s="21">
        <v>23267198</v>
      </c>
      <c r="N4930" s="21"/>
      <c r="O4930" s="21">
        <v>269415</v>
      </c>
      <c r="P4930" s="21"/>
      <c r="Q4930" s="21"/>
      <c r="R4930" s="22">
        <v>0.629</v>
      </c>
      <c r="S4930" s="22">
        <v>1.7849999999999999</v>
      </c>
      <c r="T4930" s="20" t="s">
        <v>5189</v>
      </c>
      <c r="U4930" s="21">
        <v>6107</v>
      </c>
      <c r="V4930" s="21">
        <v>157783</v>
      </c>
      <c r="W4930" s="34">
        <v>40673</v>
      </c>
      <c r="X4930" s="34">
        <v>42200</v>
      </c>
      <c r="Y4930" s="109"/>
      <c r="Z4930" s="70" t="s">
        <v>4927</v>
      </c>
      <c r="AA4930" s="20" t="s">
        <v>4926</v>
      </c>
      <c r="AB4930" s="113" t="s">
        <v>6081</v>
      </c>
      <c r="AC4930" s="19"/>
      <c r="AD4930" s="22"/>
      <c r="AE4930" s="34">
        <v>41320</v>
      </c>
    </row>
    <row r="4931" spans="2:31" x14ac:dyDescent="0.2">
      <c r="B4931" s="14" t="s">
        <v>6080</v>
      </c>
      <c r="C4931" s="33" t="s">
        <v>6079</v>
      </c>
      <c r="D4931" s="16" t="s">
        <v>6078</v>
      </c>
      <c r="E4931" s="103" t="s">
        <v>26</v>
      </c>
      <c r="F4931" s="18" t="s">
        <v>26</v>
      </c>
      <c r="G4931" s="111" t="s">
        <v>590</v>
      </c>
      <c r="H4931" s="102" t="s">
        <v>323</v>
      </c>
      <c r="I4931" s="21">
        <v>9999409</v>
      </c>
      <c r="J4931" s="71">
        <v>101.155</v>
      </c>
      <c r="K4931" s="21">
        <v>10115460</v>
      </c>
      <c r="L4931" s="21">
        <v>10000000</v>
      </c>
      <c r="M4931" s="21">
        <v>9999575</v>
      </c>
      <c r="N4931" s="21"/>
      <c r="O4931" s="21">
        <v>166</v>
      </c>
      <c r="P4931" s="21"/>
      <c r="Q4931" s="21"/>
      <c r="R4931" s="22">
        <v>1.57</v>
      </c>
      <c r="S4931" s="22">
        <v>1.577</v>
      </c>
      <c r="T4931" s="20" t="s">
        <v>5189</v>
      </c>
      <c r="U4931" s="21">
        <v>6978</v>
      </c>
      <c r="V4931" s="21">
        <v>142172</v>
      </c>
      <c r="W4931" s="34">
        <v>40919</v>
      </c>
      <c r="X4931" s="34">
        <v>42962</v>
      </c>
      <c r="Y4931" s="109"/>
      <c r="Z4931" s="70" t="s">
        <v>4927</v>
      </c>
      <c r="AA4931" s="20" t="s">
        <v>4926</v>
      </c>
      <c r="AB4931" s="113" t="s">
        <v>5700</v>
      </c>
      <c r="AC4931" s="19"/>
      <c r="AD4931" s="22"/>
      <c r="AE4931" s="34">
        <v>42323</v>
      </c>
    </row>
    <row r="4932" spans="2:31" x14ac:dyDescent="0.2">
      <c r="B4932" s="14" t="s">
        <v>6077</v>
      </c>
      <c r="C4932" s="33" t="s">
        <v>6076</v>
      </c>
      <c r="D4932" s="16" t="s">
        <v>6075</v>
      </c>
      <c r="E4932" s="103" t="s">
        <v>5057</v>
      </c>
      <c r="F4932" s="18" t="s">
        <v>26</v>
      </c>
      <c r="G4932" s="111" t="s">
        <v>590</v>
      </c>
      <c r="H4932" s="102" t="s">
        <v>323</v>
      </c>
      <c r="I4932" s="21">
        <v>9997005</v>
      </c>
      <c r="J4932" s="71">
        <v>101.774</v>
      </c>
      <c r="K4932" s="21">
        <v>10177350</v>
      </c>
      <c r="L4932" s="21">
        <v>10000000</v>
      </c>
      <c r="M4932" s="21">
        <v>9998720</v>
      </c>
      <c r="N4932" s="21"/>
      <c r="O4932" s="21">
        <v>1685</v>
      </c>
      <c r="P4932" s="21"/>
      <c r="Q4932" s="21"/>
      <c r="R4932" s="22">
        <v>2.02</v>
      </c>
      <c r="S4932" s="22">
        <v>2.0390000000000001</v>
      </c>
      <c r="T4932" s="20" t="s">
        <v>5189</v>
      </c>
      <c r="U4932" s="21">
        <v>8978</v>
      </c>
      <c r="V4932" s="21">
        <v>202000</v>
      </c>
      <c r="W4932" s="34">
        <v>40612</v>
      </c>
      <c r="X4932" s="34">
        <v>42660</v>
      </c>
      <c r="Y4932" s="109"/>
      <c r="Z4932" s="70" t="s">
        <v>4927</v>
      </c>
      <c r="AA4932" s="20" t="s">
        <v>4926</v>
      </c>
      <c r="AB4932" s="113" t="s">
        <v>5700</v>
      </c>
      <c r="AC4932" s="19"/>
      <c r="AD4932" s="22"/>
      <c r="AE4932" s="34">
        <v>41958</v>
      </c>
    </row>
    <row r="4933" spans="2:31" x14ac:dyDescent="0.2">
      <c r="B4933" s="14" t="s">
        <v>6074</v>
      </c>
      <c r="C4933" s="33" t="s">
        <v>6073</v>
      </c>
      <c r="D4933" s="16" t="s">
        <v>6070</v>
      </c>
      <c r="E4933" s="103" t="s">
        <v>5057</v>
      </c>
      <c r="F4933" s="18" t="s">
        <v>26</v>
      </c>
      <c r="G4933" s="111" t="s">
        <v>590</v>
      </c>
      <c r="H4933" s="102" t="s">
        <v>323</v>
      </c>
      <c r="I4933" s="21">
        <v>6087188</v>
      </c>
      <c r="J4933" s="71">
        <v>102.627</v>
      </c>
      <c r="K4933" s="21">
        <v>6157602</v>
      </c>
      <c r="L4933" s="21">
        <v>6000000</v>
      </c>
      <c r="M4933" s="21">
        <v>6054896</v>
      </c>
      <c r="N4933" s="21"/>
      <c r="O4933" s="21">
        <v>-24857</v>
      </c>
      <c r="P4933" s="21"/>
      <c r="Q4933" s="21"/>
      <c r="R4933" s="22">
        <v>2.1</v>
      </c>
      <c r="S4933" s="22">
        <v>1.6890000000000001</v>
      </c>
      <c r="T4933" s="20" t="s">
        <v>5189</v>
      </c>
      <c r="U4933" s="21">
        <v>5600</v>
      </c>
      <c r="V4933" s="21">
        <v>126000</v>
      </c>
      <c r="W4933" s="34">
        <v>40773</v>
      </c>
      <c r="X4933" s="34">
        <v>42931</v>
      </c>
      <c r="Y4933" s="109"/>
      <c r="Z4933" s="70" t="s">
        <v>4927</v>
      </c>
      <c r="AA4933" s="20" t="s">
        <v>4926</v>
      </c>
      <c r="AB4933" s="113" t="s">
        <v>5754</v>
      </c>
      <c r="AC4933" s="19"/>
      <c r="AD4933" s="22"/>
      <c r="AE4933" s="34">
        <v>42384</v>
      </c>
    </row>
    <row r="4934" spans="2:31" x14ac:dyDescent="0.2">
      <c r="B4934" s="14" t="s">
        <v>6072</v>
      </c>
      <c r="C4934" s="33" t="s">
        <v>6071</v>
      </c>
      <c r="D4934" s="16" t="s">
        <v>6070</v>
      </c>
      <c r="E4934" s="103" t="s">
        <v>26</v>
      </c>
      <c r="F4934" s="18" t="s">
        <v>26</v>
      </c>
      <c r="G4934" s="111" t="s">
        <v>590</v>
      </c>
      <c r="H4934" s="102" t="s">
        <v>323</v>
      </c>
      <c r="I4934" s="21">
        <v>5599963</v>
      </c>
      <c r="J4934" s="71">
        <v>100.926</v>
      </c>
      <c r="K4934" s="21">
        <v>5651839</v>
      </c>
      <c r="L4934" s="21">
        <v>5600000</v>
      </c>
      <c r="M4934" s="21">
        <v>5599967</v>
      </c>
      <c r="N4934" s="21"/>
      <c r="O4934" s="21">
        <v>4</v>
      </c>
      <c r="P4934" s="21"/>
      <c r="Q4934" s="21"/>
      <c r="R4934" s="22">
        <v>1.35</v>
      </c>
      <c r="S4934" s="22">
        <v>1.3540000000000001</v>
      </c>
      <c r="T4934" s="20" t="s">
        <v>5189</v>
      </c>
      <c r="U4934" s="21">
        <v>4410</v>
      </c>
      <c r="V4934" s="21">
        <v>35700</v>
      </c>
      <c r="W4934" s="34">
        <v>41073</v>
      </c>
      <c r="X4934" s="34">
        <v>43383</v>
      </c>
      <c r="Y4934" s="109"/>
      <c r="Z4934" s="70" t="s">
        <v>4927</v>
      </c>
      <c r="AA4934" s="20" t="s">
        <v>4926</v>
      </c>
      <c r="AB4934" s="113" t="s">
        <v>5754</v>
      </c>
      <c r="AC4934" s="19"/>
      <c r="AD4934" s="22"/>
      <c r="AE4934" s="34">
        <v>42745</v>
      </c>
    </row>
    <row r="4935" spans="2:31" x14ac:dyDescent="0.2">
      <c r="B4935" s="14" t="s">
        <v>6069</v>
      </c>
      <c r="C4935" s="33" t="s">
        <v>6068</v>
      </c>
      <c r="D4935" s="16" t="s">
        <v>6065</v>
      </c>
      <c r="E4935" s="103" t="s">
        <v>26</v>
      </c>
      <c r="F4935" s="18" t="s">
        <v>26</v>
      </c>
      <c r="G4935" s="111" t="s">
        <v>590</v>
      </c>
      <c r="H4935" s="102" t="s">
        <v>323</v>
      </c>
      <c r="I4935" s="21">
        <v>6999048</v>
      </c>
      <c r="J4935" s="71">
        <v>100.718</v>
      </c>
      <c r="K4935" s="21">
        <v>7050267</v>
      </c>
      <c r="L4935" s="21">
        <v>7000000</v>
      </c>
      <c r="M4935" s="21">
        <v>6999683</v>
      </c>
      <c r="N4935" s="21"/>
      <c r="O4935" s="21">
        <v>439</v>
      </c>
      <c r="P4935" s="21"/>
      <c r="Q4935" s="21"/>
      <c r="R4935" s="22">
        <v>1.91</v>
      </c>
      <c r="S4935" s="22">
        <v>1.92</v>
      </c>
      <c r="T4935" s="20" t="s">
        <v>5189</v>
      </c>
      <c r="U4935" s="21">
        <v>4085</v>
      </c>
      <c r="V4935" s="21">
        <v>135928</v>
      </c>
      <c r="W4935" s="34">
        <v>40592</v>
      </c>
      <c r="X4935" s="34">
        <v>42845</v>
      </c>
      <c r="Y4935" s="109"/>
      <c r="Z4935" s="70" t="s">
        <v>4927</v>
      </c>
      <c r="AA4935" s="20" t="s">
        <v>4926</v>
      </c>
      <c r="AB4935" s="113" t="s">
        <v>5754</v>
      </c>
      <c r="AC4935" s="19"/>
      <c r="AD4935" s="22"/>
      <c r="AE4935" s="34">
        <v>42024</v>
      </c>
    </row>
    <row r="4936" spans="2:31" x14ac:dyDescent="0.2">
      <c r="B4936" s="14" t="s">
        <v>6067</v>
      </c>
      <c r="C4936" s="33" t="s">
        <v>6066</v>
      </c>
      <c r="D4936" s="16" t="s">
        <v>6065</v>
      </c>
      <c r="E4936" s="103" t="s">
        <v>26</v>
      </c>
      <c r="F4936" s="18" t="s">
        <v>26</v>
      </c>
      <c r="G4936" s="111" t="s">
        <v>590</v>
      </c>
      <c r="H4936" s="102" t="s">
        <v>323</v>
      </c>
      <c r="I4936" s="21">
        <v>19999756</v>
      </c>
      <c r="J4936" s="71">
        <v>99.997</v>
      </c>
      <c r="K4936" s="21">
        <v>19999340</v>
      </c>
      <c r="L4936" s="21">
        <v>20000000</v>
      </c>
      <c r="M4936" s="21">
        <v>19999762</v>
      </c>
      <c r="N4936" s="21"/>
      <c r="O4936" s="21">
        <v>6</v>
      </c>
      <c r="P4936" s="21"/>
      <c r="Q4936" s="21"/>
      <c r="R4936" s="22">
        <v>0.85</v>
      </c>
      <c r="S4936" s="22">
        <v>0.85199999999999998</v>
      </c>
      <c r="T4936" s="20" t="s">
        <v>5189</v>
      </c>
      <c r="U4936" s="21">
        <v>5194</v>
      </c>
      <c r="V4936" s="21">
        <v>26444</v>
      </c>
      <c r="W4936" s="34">
        <v>41199</v>
      </c>
      <c r="X4936" s="34">
        <v>43395</v>
      </c>
      <c r="Y4936" s="109"/>
      <c r="Z4936" s="70" t="s">
        <v>4927</v>
      </c>
      <c r="AA4936" s="20" t="s">
        <v>4926</v>
      </c>
      <c r="AB4936" s="113" t="s">
        <v>5754</v>
      </c>
      <c r="AC4936" s="19"/>
      <c r="AD4936" s="22"/>
      <c r="AE4936" s="34">
        <v>43393</v>
      </c>
    </row>
    <row r="4937" spans="2:31" x14ac:dyDescent="0.2">
      <c r="B4937" s="14" t="s">
        <v>6064</v>
      </c>
      <c r="C4937" s="33" t="s">
        <v>6063</v>
      </c>
      <c r="D4937" s="16" t="s">
        <v>6062</v>
      </c>
      <c r="E4937" s="103" t="s">
        <v>26</v>
      </c>
      <c r="F4937" s="18" t="s">
        <v>26</v>
      </c>
      <c r="G4937" s="111" t="s">
        <v>590</v>
      </c>
      <c r="H4937" s="102" t="s">
        <v>323</v>
      </c>
      <c r="I4937" s="21">
        <v>3690924</v>
      </c>
      <c r="J4937" s="71">
        <v>100.04600000000001</v>
      </c>
      <c r="K4937" s="21">
        <v>3692713</v>
      </c>
      <c r="L4937" s="21">
        <v>3691000</v>
      </c>
      <c r="M4937" s="21">
        <v>3690231</v>
      </c>
      <c r="N4937" s="21"/>
      <c r="O4937" s="21">
        <v>-693</v>
      </c>
      <c r="P4937" s="21"/>
      <c r="Q4937" s="21"/>
      <c r="R4937" s="22">
        <v>1.74</v>
      </c>
      <c r="S4937" s="22">
        <v>1.75</v>
      </c>
      <c r="T4937" s="20" t="s">
        <v>5189</v>
      </c>
      <c r="U4937" s="21">
        <v>1962</v>
      </c>
      <c r="V4937" s="21">
        <v>9990</v>
      </c>
      <c r="W4937" s="34">
        <v>41199</v>
      </c>
      <c r="X4937" s="34">
        <v>43395</v>
      </c>
      <c r="Y4937" s="109"/>
      <c r="Z4937" s="70" t="s">
        <v>4927</v>
      </c>
      <c r="AA4937" s="20" t="s">
        <v>4926</v>
      </c>
      <c r="AB4937" s="113" t="s">
        <v>5754</v>
      </c>
      <c r="AC4937" s="19"/>
      <c r="AD4937" s="22"/>
      <c r="AE4937" s="34">
        <v>43393</v>
      </c>
    </row>
    <row r="4938" spans="2:31" x14ac:dyDescent="0.2">
      <c r="B4938" s="14" t="s">
        <v>6061</v>
      </c>
      <c r="C4938" s="33" t="s">
        <v>6060</v>
      </c>
      <c r="D4938" s="16" t="s">
        <v>6059</v>
      </c>
      <c r="E4938" s="103" t="s">
        <v>26</v>
      </c>
      <c r="F4938" s="18" t="s">
        <v>26</v>
      </c>
      <c r="G4938" s="111" t="s">
        <v>590</v>
      </c>
      <c r="H4938" s="102" t="s">
        <v>4412</v>
      </c>
      <c r="I4938" s="21">
        <v>5770834</v>
      </c>
      <c r="J4938" s="71">
        <v>103.967</v>
      </c>
      <c r="K4938" s="21">
        <v>5999763</v>
      </c>
      <c r="L4938" s="21">
        <v>5770834</v>
      </c>
      <c r="M4938" s="21">
        <v>5770834</v>
      </c>
      <c r="N4938" s="21"/>
      <c r="O4938" s="21"/>
      <c r="P4938" s="21"/>
      <c r="Q4938" s="21"/>
      <c r="R4938" s="22">
        <v>4.88</v>
      </c>
      <c r="S4938" s="22">
        <v>4.88</v>
      </c>
      <c r="T4938" s="20" t="s">
        <v>89</v>
      </c>
      <c r="U4938" s="21">
        <v>16428</v>
      </c>
      <c r="V4938" s="21">
        <v>281617</v>
      </c>
      <c r="W4938" s="34">
        <v>38026</v>
      </c>
      <c r="X4938" s="34">
        <v>41618</v>
      </c>
      <c r="Y4938" s="109"/>
      <c r="Z4938" s="70" t="s">
        <v>531</v>
      </c>
      <c r="AA4938" s="20" t="s">
        <v>26</v>
      </c>
      <c r="AB4938" s="113" t="s">
        <v>5569</v>
      </c>
      <c r="AC4938" s="19"/>
      <c r="AD4938" s="22"/>
      <c r="AE4938" s="31"/>
    </row>
    <row r="4939" spans="2:31" x14ac:dyDescent="0.2">
      <c r="B4939" s="14" t="s">
        <v>6058</v>
      </c>
      <c r="C4939" s="33" t="s">
        <v>6057</v>
      </c>
      <c r="D4939" s="16" t="s">
        <v>6056</v>
      </c>
      <c r="E4939" s="103" t="s">
        <v>26</v>
      </c>
      <c r="F4939" s="18" t="s">
        <v>26</v>
      </c>
      <c r="G4939" s="111" t="s">
        <v>26</v>
      </c>
      <c r="H4939" s="102" t="s">
        <v>4412</v>
      </c>
      <c r="I4939" s="21">
        <v>15600000</v>
      </c>
      <c r="J4939" s="71">
        <v>109.99299999999999</v>
      </c>
      <c r="K4939" s="21">
        <v>17158908</v>
      </c>
      <c r="L4939" s="21">
        <v>15600000</v>
      </c>
      <c r="M4939" s="21">
        <v>15600000</v>
      </c>
      <c r="N4939" s="21"/>
      <c r="O4939" s="21"/>
      <c r="P4939" s="21"/>
      <c r="Q4939" s="21"/>
      <c r="R4939" s="22">
        <v>4.2699999999999996</v>
      </c>
      <c r="S4939" s="22">
        <v>4.2699999999999996</v>
      </c>
      <c r="T4939" s="20" t="s">
        <v>89</v>
      </c>
      <c r="U4939" s="21">
        <v>38857</v>
      </c>
      <c r="V4939" s="21">
        <v>666120</v>
      </c>
      <c r="W4939" s="34">
        <v>40137</v>
      </c>
      <c r="X4939" s="34">
        <v>42348</v>
      </c>
      <c r="Y4939" s="109"/>
      <c r="Z4939" s="70" t="s">
        <v>531</v>
      </c>
      <c r="AA4939" s="20" t="s">
        <v>26</v>
      </c>
      <c r="AB4939" s="113" t="s">
        <v>5569</v>
      </c>
      <c r="AC4939" s="19"/>
      <c r="AD4939" s="22"/>
      <c r="AE4939" s="31"/>
    </row>
    <row r="4940" spans="2:31" x14ac:dyDescent="0.2">
      <c r="B4940" s="14" t="s">
        <v>6055</v>
      </c>
      <c r="C4940" s="33" t="s">
        <v>6054</v>
      </c>
      <c r="D4940" s="16" t="s">
        <v>6049</v>
      </c>
      <c r="E4940" s="103" t="s">
        <v>26</v>
      </c>
      <c r="F4940" s="18" t="s">
        <v>26</v>
      </c>
      <c r="G4940" s="111" t="s">
        <v>590</v>
      </c>
      <c r="H4940" s="102" t="s">
        <v>323</v>
      </c>
      <c r="I4940" s="21">
        <v>1107857</v>
      </c>
      <c r="J4940" s="71">
        <v>103.321</v>
      </c>
      <c r="K4940" s="21">
        <v>1144681</v>
      </c>
      <c r="L4940" s="21">
        <v>1107884</v>
      </c>
      <c r="M4940" s="21">
        <v>1106822</v>
      </c>
      <c r="N4940" s="21"/>
      <c r="O4940" s="21">
        <v>-919</v>
      </c>
      <c r="P4940" s="21"/>
      <c r="Q4940" s="21"/>
      <c r="R4940" s="22">
        <v>5.5179999999999998</v>
      </c>
      <c r="S4940" s="22">
        <v>5.46</v>
      </c>
      <c r="T4940" s="20" t="s">
        <v>5189</v>
      </c>
      <c r="U4940" s="21">
        <v>5094</v>
      </c>
      <c r="V4940" s="21">
        <v>61133</v>
      </c>
      <c r="W4940" s="34">
        <v>39224</v>
      </c>
      <c r="X4940" s="34">
        <v>47258</v>
      </c>
      <c r="Y4940" s="109"/>
      <c r="Z4940" s="70" t="s">
        <v>4927</v>
      </c>
      <c r="AA4940" s="20" t="s">
        <v>4926</v>
      </c>
      <c r="AB4940" s="113" t="s">
        <v>5569</v>
      </c>
      <c r="AC4940" s="19"/>
      <c r="AD4940" s="22"/>
      <c r="AE4940" s="34">
        <v>43405</v>
      </c>
    </row>
    <row r="4941" spans="2:31" x14ac:dyDescent="0.2">
      <c r="B4941" s="14" t="s">
        <v>6053</v>
      </c>
      <c r="C4941" s="33" t="s">
        <v>6052</v>
      </c>
      <c r="D4941" s="16" t="s">
        <v>6049</v>
      </c>
      <c r="E4941" s="103" t="s">
        <v>26</v>
      </c>
      <c r="F4941" s="18" t="s">
        <v>26</v>
      </c>
      <c r="G4941" s="111" t="s">
        <v>590</v>
      </c>
      <c r="H4941" s="102" t="s">
        <v>323</v>
      </c>
      <c r="I4941" s="21">
        <v>8841137</v>
      </c>
      <c r="J4941" s="71">
        <v>101.748</v>
      </c>
      <c r="K4941" s="21">
        <v>8996964</v>
      </c>
      <c r="L4941" s="21">
        <v>8842364</v>
      </c>
      <c r="M4941" s="21">
        <v>8836454</v>
      </c>
      <c r="N4941" s="21"/>
      <c r="O4941" s="21">
        <v>-4682</v>
      </c>
      <c r="P4941" s="21"/>
      <c r="Q4941" s="21"/>
      <c r="R4941" s="22">
        <v>2.5099999999999998</v>
      </c>
      <c r="S4941" s="22">
        <v>2.5470000000000002</v>
      </c>
      <c r="T4941" s="20" t="s">
        <v>5189</v>
      </c>
      <c r="U4941" s="21">
        <v>6782</v>
      </c>
      <c r="V4941" s="21">
        <v>106040</v>
      </c>
      <c r="W4941" s="34">
        <v>41080</v>
      </c>
      <c r="X4941" s="34">
        <v>47623</v>
      </c>
      <c r="Y4941" s="109"/>
      <c r="Z4941" s="70" t="s">
        <v>4927</v>
      </c>
      <c r="AA4941" s="20" t="s">
        <v>4926</v>
      </c>
      <c r="AB4941" s="113" t="s">
        <v>5569</v>
      </c>
      <c r="AC4941" s="19"/>
      <c r="AD4941" s="22"/>
      <c r="AE4941" s="34">
        <v>44336</v>
      </c>
    </row>
    <row r="4942" spans="2:31" x14ac:dyDescent="0.2">
      <c r="B4942" s="14" t="s">
        <v>6051</v>
      </c>
      <c r="C4942" s="33" t="s">
        <v>6050</v>
      </c>
      <c r="D4942" s="16" t="s">
        <v>6049</v>
      </c>
      <c r="E4942" s="103" t="s">
        <v>26</v>
      </c>
      <c r="F4942" s="18" t="s">
        <v>26</v>
      </c>
      <c r="G4942" s="111" t="s">
        <v>590</v>
      </c>
      <c r="H4942" s="102" t="s">
        <v>323</v>
      </c>
      <c r="I4942" s="21">
        <v>5766043</v>
      </c>
      <c r="J4942" s="71">
        <v>103.596</v>
      </c>
      <c r="K4942" s="21">
        <v>5974022</v>
      </c>
      <c r="L4942" s="21">
        <v>5766670</v>
      </c>
      <c r="M4942" s="21">
        <v>5766261</v>
      </c>
      <c r="N4942" s="21"/>
      <c r="O4942" s="21">
        <v>41</v>
      </c>
      <c r="P4942" s="21"/>
      <c r="Q4942" s="21"/>
      <c r="R4942" s="22">
        <v>3.54</v>
      </c>
      <c r="S4942" s="22">
        <v>3.569</v>
      </c>
      <c r="T4942" s="20" t="s">
        <v>5189</v>
      </c>
      <c r="U4942" s="21">
        <v>6238</v>
      </c>
      <c r="V4942" s="21">
        <v>204140</v>
      </c>
      <c r="W4942" s="34">
        <v>40487</v>
      </c>
      <c r="X4942" s="34">
        <v>48507</v>
      </c>
      <c r="Y4942" s="109"/>
      <c r="Z4942" s="70" t="s">
        <v>4927</v>
      </c>
      <c r="AA4942" s="20" t="s">
        <v>4926</v>
      </c>
      <c r="AB4942" s="113" t="s">
        <v>5569</v>
      </c>
      <c r="AC4942" s="19"/>
      <c r="AD4942" s="22"/>
      <c r="AE4942" s="34">
        <v>43120</v>
      </c>
    </row>
    <row r="4943" spans="2:31" x14ac:dyDescent="0.2">
      <c r="B4943" s="14" t="s">
        <v>6048</v>
      </c>
      <c r="C4943" s="33" t="s">
        <v>6047</v>
      </c>
      <c r="D4943" s="16" t="s">
        <v>6046</v>
      </c>
      <c r="E4943" s="103" t="s">
        <v>26</v>
      </c>
      <c r="F4943" s="18" t="s">
        <v>26</v>
      </c>
      <c r="G4943" s="111" t="s">
        <v>590</v>
      </c>
      <c r="H4943" s="102" t="s">
        <v>323</v>
      </c>
      <c r="I4943" s="21">
        <v>7999870</v>
      </c>
      <c r="J4943" s="71">
        <v>100.705</v>
      </c>
      <c r="K4943" s="21">
        <v>8056392</v>
      </c>
      <c r="L4943" s="21">
        <v>8000000</v>
      </c>
      <c r="M4943" s="21">
        <v>7999938</v>
      </c>
      <c r="N4943" s="21"/>
      <c r="O4943" s="21">
        <v>62</v>
      </c>
      <c r="P4943" s="21"/>
      <c r="Q4943" s="21"/>
      <c r="R4943" s="22">
        <v>1.24</v>
      </c>
      <c r="S4943" s="22">
        <v>1.244</v>
      </c>
      <c r="T4943" s="20" t="s">
        <v>5189</v>
      </c>
      <c r="U4943" s="21">
        <v>4409</v>
      </c>
      <c r="V4943" s="21">
        <v>99200</v>
      </c>
      <c r="W4943" s="34">
        <v>40856</v>
      </c>
      <c r="X4943" s="34">
        <v>42933</v>
      </c>
      <c r="Y4943" s="109"/>
      <c r="Z4943" s="70" t="s">
        <v>4927</v>
      </c>
      <c r="AA4943" s="20" t="s">
        <v>4926</v>
      </c>
      <c r="AB4943" s="113" t="s">
        <v>5700</v>
      </c>
      <c r="AC4943" s="19"/>
      <c r="AD4943" s="22"/>
      <c r="AE4943" s="34">
        <v>41654</v>
      </c>
    </row>
    <row r="4944" spans="2:31" x14ac:dyDescent="0.2">
      <c r="B4944" s="14" t="s">
        <v>6045</v>
      </c>
      <c r="C4944" s="33" t="s">
        <v>6044</v>
      </c>
      <c r="D4944" s="16" t="s">
        <v>6041</v>
      </c>
      <c r="E4944" s="103" t="s">
        <v>26</v>
      </c>
      <c r="F4944" s="18" t="s">
        <v>26</v>
      </c>
      <c r="G4944" s="111" t="s">
        <v>590</v>
      </c>
      <c r="H4944" s="102" t="s">
        <v>611</v>
      </c>
      <c r="I4944" s="21">
        <v>13447354</v>
      </c>
      <c r="J4944" s="71">
        <v>109</v>
      </c>
      <c r="K4944" s="21">
        <v>14657616</v>
      </c>
      <c r="L4944" s="21">
        <v>13447354</v>
      </c>
      <c r="M4944" s="21">
        <v>13447354</v>
      </c>
      <c r="N4944" s="21"/>
      <c r="O4944" s="21"/>
      <c r="P4944" s="21"/>
      <c r="Q4944" s="21"/>
      <c r="R4944" s="22">
        <v>9.125</v>
      </c>
      <c r="S4944" s="22">
        <v>9.1240000000000006</v>
      </c>
      <c r="T4944" s="20" t="s">
        <v>89</v>
      </c>
      <c r="U4944" s="21">
        <v>3409</v>
      </c>
      <c r="V4944" s="21">
        <v>1227071</v>
      </c>
      <c r="W4944" s="34">
        <v>38898</v>
      </c>
      <c r="X4944" s="34">
        <v>42916</v>
      </c>
      <c r="Y4944" s="109"/>
      <c r="Z4944" s="70" t="s">
        <v>4927</v>
      </c>
      <c r="AA4944" s="20" t="s">
        <v>4926</v>
      </c>
      <c r="AB4944" s="113" t="s">
        <v>5569</v>
      </c>
      <c r="AC4944" s="19"/>
      <c r="AD4944" s="22"/>
      <c r="AE4944" s="31"/>
    </row>
    <row r="4945" spans="2:31" x14ac:dyDescent="0.2">
      <c r="B4945" s="14" t="s">
        <v>6043</v>
      </c>
      <c r="C4945" s="33" t="s">
        <v>6042</v>
      </c>
      <c r="D4945" s="16" t="s">
        <v>6041</v>
      </c>
      <c r="E4945" s="103" t="s">
        <v>26</v>
      </c>
      <c r="F4945" s="18" t="s">
        <v>26</v>
      </c>
      <c r="G4945" s="111" t="s">
        <v>590</v>
      </c>
      <c r="H4945" s="102" t="s">
        <v>611</v>
      </c>
      <c r="I4945" s="21">
        <v>20460183</v>
      </c>
      <c r="J4945" s="71">
        <v>113.25</v>
      </c>
      <c r="K4945" s="21">
        <v>23171157</v>
      </c>
      <c r="L4945" s="21">
        <v>20460183</v>
      </c>
      <c r="M4945" s="21">
        <v>20460183</v>
      </c>
      <c r="N4945" s="21"/>
      <c r="O4945" s="21"/>
      <c r="P4945" s="21"/>
      <c r="Q4945" s="21"/>
      <c r="R4945" s="22">
        <v>10.06</v>
      </c>
      <c r="S4945" s="22">
        <v>10.058999999999999</v>
      </c>
      <c r="T4945" s="20" t="s">
        <v>89</v>
      </c>
      <c r="U4945" s="21">
        <v>5717</v>
      </c>
      <c r="V4945" s="21">
        <v>2058294</v>
      </c>
      <c r="W4945" s="34">
        <v>38898</v>
      </c>
      <c r="X4945" s="34">
        <v>47117</v>
      </c>
      <c r="Y4945" s="109"/>
      <c r="Z4945" s="70" t="s">
        <v>4927</v>
      </c>
      <c r="AA4945" s="20" t="s">
        <v>4926</v>
      </c>
      <c r="AB4945" s="113" t="s">
        <v>5569</v>
      </c>
      <c r="AC4945" s="19"/>
      <c r="AD4945" s="22"/>
      <c r="AE4945" s="31"/>
    </row>
    <row r="4946" spans="2:31" x14ac:dyDescent="0.2">
      <c r="B4946" s="14" t="s">
        <v>6040</v>
      </c>
      <c r="C4946" s="33" t="s">
        <v>6039</v>
      </c>
      <c r="D4946" s="16" t="s">
        <v>6038</v>
      </c>
      <c r="E4946" s="103" t="s">
        <v>26</v>
      </c>
      <c r="F4946" s="18" t="s">
        <v>5793</v>
      </c>
      <c r="G4946" s="111" t="s">
        <v>590</v>
      </c>
      <c r="H4946" s="102" t="s">
        <v>4933</v>
      </c>
      <c r="I4946" s="21">
        <v>25000000</v>
      </c>
      <c r="J4946" s="71">
        <v>99.5</v>
      </c>
      <c r="K4946" s="21">
        <v>24875000</v>
      </c>
      <c r="L4946" s="21">
        <v>25000000</v>
      </c>
      <c r="M4946" s="21">
        <v>25000000</v>
      </c>
      <c r="N4946" s="21"/>
      <c r="O4946" s="21"/>
      <c r="P4946" s="21"/>
      <c r="Q4946" s="21"/>
      <c r="R4946" s="22">
        <v>1.909</v>
      </c>
      <c r="S4946" s="22">
        <v>3.79</v>
      </c>
      <c r="T4946" s="20" t="s">
        <v>4940</v>
      </c>
      <c r="U4946" s="21">
        <v>15908</v>
      </c>
      <c r="V4946" s="21">
        <v>526341</v>
      </c>
      <c r="W4946" s="34">
        <v>38810</v>
      </c>
      <c r="X4946" s="34">
        <v>41445</v>
      </c>
      <c r="Y4946" s="109"/>
      <c r="Z4946" s="70" t="s">
        <v>321</v>
      </c>
      <c r="AA4946" s="20" t="s">
        <v>6037</v>
      </c>
      <c r="AB4946" s="113" t="s">
        <v>6036</v>
      </c>
      <c r="AC4946" s="19"/>
      <c r="AD4946" s="22"/>
      <c r="AE4946" s="31"/>
    </row>
    <row r="4947" spans="2:31" x14ac:dyDescent="0.2">
      <c r="B4947" s="14" t="s">
        <v>6035</v>
      </c>
      <c r="C4947" s="33" t="s">
        <v>6034</v>
      </c>
      <c r="D4947" s="16" t="s">
        <v>6033</v>
      </c>
      <c r="E4947" s="103" t="s">
        <v>26</v>
      </c>
      <c r="F4947" s="18" t="s">
        <v>26</v>
      </c>
      <c r="G4947" s="111" t="s">
        <v>590</v>
      </c>
      <c r="H4947" s="102" t="s">
        <v>590</v>
      </c>
      <c r="I4947" s="21">
        <v>13987876</v>
      </c>
      <c r="J4947" s="71">
        <v>128.238</v>
      </c>
      <c r="K4947" s="21">
        <v>17937772</v>
      </c>
      <c r="L4947" s="21">
        <v>13987876</v>
      </c>
      <c r="M4947" s="21">
        <v>13987876</v>
      </c>
      <c r="N4947" s="21"/>
      <c r="O4947" s="21"/>
      <c r="P4947" s="21"/>
      <c r="Q4947" s="21"/>
      <c r="R4947" s="22">
        <v>8.8800000000000008</v>
      </c>
      <c r="S4947" s="22">
        <v>8.8800000000000008</v>
      </c>
      <c r="T4947" s="20" t="s">
        <v>89</v>
      </c>
      <c r="U4947" s="21">
        <v>34503</v>
      </c>
      <c r="V4947" s="21">
        <v>1242123</v>
      </c>
      <c r="W4947" s="34">
        <v>34689</v>
      </c>
      <c r="X4947" s="34">
        <v>43820</v>
      </c>
      <c r="Y4947" s="109"/>
      <c r="Z4947" s="70" t="s">
        <v>531</v>
      </c>
      <c r="AA4947" s="20" t="s">
        <v>26</v>
      </c>
      <c r="AB4947" s="113" t="s">
        <v>5590</v>
      </c>
      <c r="AC4947" s="19"/>
      <c r="AD4947" s="22"/>
      <c r="AE4947" s="31"/>
    </row>
    <row r="4948" spans="2:31" x14ac:dyDescent="0.2">
      <c r="B4948" s="14" t="s">
        <v>6032</v>
      </c>
      <c r="C4948" s="33" t="s">
        <v>6031</v>
      </c>
      <c r="D4948" s="16" t="s">
        <v>6030</v>
      </c>
      <c r="E4948" s="103" t="s">
        <v>26</v>
      </c>
      <c r="F4948" s="18" t="s">
        <v>5793</v>
      </c>
      <c r="G4948" s="111" t="s">
        <v>590</v>
      </c>
      <c r="H4948" s="102" t="s">
        <v>323</v>
      </c>
      <c r="I4948" s="21">
        <v>9600000</v>
      </c>
      <c r="J4948" s="71">
        <v>96.341999999999999</v>
      </c>
      <c r="K4948" s="21">
        <v>9634200</v>
      </c>
      <c r="L4948" s="21">
        <v>10000000</v>
      </c>
      <c r="M4948" s="21">
        <v>9699604</v>
      </c>
      <c r="N4948" s="21"/>
      <c r="O4948" s="21">
        <v>99604</v>
      </c>
      <c r="P4948" s="21"/>
      <c r="Q4948" s="21"/>
      <c r="R4948" s="22">
        <v>0.71899999999999997</v>
      </c>
      <c r="S4948" s="22">
        <v>2.1970000000000001</v>
      </c>
      <c r="T4948" s="20" t="s">
        <v>113</v>
      </c>
      <c r="U4948" s="21">
        <v>14175</v>
      </c>
      <c r="V4948" s="21">
        <v>43446</v>
      </c>
      <c r="W4948" s="34">
        <v>41032</v>
      </c>
      <c r="X4948" s="34">
        <v>43029</v>
      </c>
      <c r="Y4948" s="109"/>
      <c r="Z4948" s="70" t="s">
        <v>4927</v>
      </c>
      <c r="AA4948" s="20" t="s">
        <v>5160</v>
      </c>
      <c r="AB4948" s="113" t="s">
        <v>5564</v>
      </c>
      <c r="AC4948" s="19"/>
      <c r="AD4948" s="22"/>
      <c r="AE4948" s="34">
        <v>42025</v>
      </c>
    </row>
    <row r="4949" spans="2:31" x14ac:dyDescent="0.2">
      <c r="B4949" s="14" t="s">
        <v>6029</v>
      </c>
      <c r="C4949" s="33" t="s">
        <v>6028</v>
      </c>
      <c r="D4949" s="16" t="s">
        <v>6027</v>
      </c>
      <c r="E4949" s="103" t="s">
        <v>26</v>
      </c>
      <c r="F4949" s="18" t="s">
        <v>26</v>
      </c>
      <c r="G4949" s="111" t="s">
        <v>590</v>
      </c>
      <c r="H4949" s="102" t="s">
        <v>323</v>
      </c>
      <c r="I4949" s="21">
        <v>10000000</v>
      </c>
      <c r="J4949" s="71">
        <v>100.76</v>
      </c>
      <c r="K4949" s="21">
        <v>10076000</v>
      </c>
      <c r="L4949" s="21">
        <v>10000000</v>
      </c>
      <c r="M4949" s="21">
        <v>10000000</v>
      </c>
      <c r="N4949" s="21"/>
      <c r="O4949" s="21"/>
      <c r="P4949" s="21"/>
      <c r="Q4949" s="21"/>
      <c r="R4949" s="22">
        <v>1.36</v>
      </c>
      <c r="S4949" s="22">
        <v>1.379</v>
      </c>
      <c r="T4949" s="20" t="s">
        <v>5189</v>
      </c>
      <c r="U4949" s="21">
        <v>2266</v>
      </c>
      <c r="V4949" s="21">
        <v>141140</v>
      </c>
      <c r="W4949" s="34">
        <v>40842</v>
      </c>
      <c r="X4949" s="34">
        <v>42668</v>
      </c>
      <c r="Y4949" s="109"/>
      <c r="Z4949" s="70" t="s">
        <v>4927</v>
      </c>
      <c r="AA4949" s="20" t="s">
        <v>4926</v>
      </c>
      <c r="AB4949" s="113" t="s">
        <v>5700</v>
      </c>
      <c r="AC4949" s="19"/>
      <c r="AD4949" s="22"/>
      <c r="AE4949" s="34">
        <v>41572</v>
      </c>
    </row>
    <row r="4950" spans="2:31" x14ac:dyDescent="0.2">
      <c r="B4950" s="14" t="s">
        <v>6026</v>
      </c>
      <c r="C4950" s="33" t="s">
        <v>6025</v>
      </c>
      <c r="D4950" s="16" t="s">
        <v>6022</v>
      </c>
      <c r="E4950" s="103" t="s">
        <v>26</v>
      </c>
      <c r="F4950" s="18" t="s">
        <v>26</v>
      </c>
      <c r="G4950" s="111" t="s">
        <v>590</v>
      </c>
      <c r="H4950" s="102" t="s">
        <v>323</v>
      </c>
      <c r="I4950" s="21">
        <v>11100000</v>
      </c>
      <c r="J4950" s="71">
        <v>100.04</v>
      </c>
      <c r="K4950" s="21">
        <v>11104484</v>
      </c>
      <c r="L4950" s="21">
        <v>11100000</v>
      </c>
      <c r="M4950" s="21">
        <v>11100000</v>
      </c>
      <c r="N4950" s="21"/>
      <c r="O4950" s="21"/>
      <c r="P4950" s="21"/>
      <c r="Q4950" s="21"/>
      <c r="R4950" s="22">
        <v>1.359</v>
      </c>
      <c r="S4950" s="22">
        <v>1.399</v>
      </c>
      <c r="T4950" s="20" t="s">
        <v>5189</v>
      </c>
      <c r="U4950" s="21">
        <v>6285</v>
      </c>
      <c r="V4950" s="21">
        <v>157998</v>
      </c>
      <c r="W4950" s="34">
        <v>40205</v>
      </c>
      <c r="X4950" s="34">
        <v>42019</v>
      </c>
      <c r="Y4950" s="109"/>
      <c r="Z4950" s="70" t="s">
        <v>4927</v>
      </c>
      <c r="AA4950" s="20" t="s">
        <v>4926</v>
      </c>
      <c r="AB4950" s="113" t="s">
        <v>5700</v>
      </c>
      <c r="AC4950" s="19"/>
      <c r="AD4950" s="22"/>
      <c r="AE4950" s="34">
        <v>41289</v>
      </c>
    </row>
    <row r="4951" spans="2:31" x14ac:dyDescent="0.2">
      <c r="B4951" s="14" t="s">
        <v>6024</v>
      </c>
      <c r="C4951" s="33" t="s">
        <v>6023</v>
      </c>
      <c r="D4951" s="16" t="s">
        <v>6022</v>
      </c>
      <c r="E4951" s="103" t="s">
        <v>26</v>
      </c>
      <c r="F4951" s="18" t="s">
        <v>26</v>
      </c>
      <c r="G4951" s="111" t="s">
        <v>590</v>
      </c>
      <c r="H4951" s="102" t="s">
        <v>323</v>
      </c>
      <c r="I4951" s="21">
        <v>20000000</v>
      </c>
      <c r="J4951" s="71">
        <v>100.239</v>
      </c>
      <c r="K4951" s="21">
        <v>20047720</v>
      </c>
      <c r="L4951" s="21">
        <v>20000000</v>
      </c>
      <c r="M4951" s="21">
        <v>20000000</v>
      </c>
      <c r="N4951" s="21"/>
      <c r="O4951" s="21"/>
      <c r="P4951" s="21"/>
      <c r="Q4951" s="21"/>
      <c r="R4951" s="22">
        <v>0.67900000000000005</v>
      </c>
      <c r="S4951" s="22">
        <v>0.68400000000000005</v>
      </c>
      <c r="T4951" s="20" t="s">
        <v>5189</v>
      </c>
      <c r="U4951" s="21">
        <v>5658</v>
      </c>
      <c r="V4951" s="21">
        <v>80892</v>
      </c>
      <c r="W4951" s="34">
        <v>41044</v>
      </c>
      <c r="X4951" s="34">
        <v>42870</v>
      </c>
      <c r="Y4951" s="109"/>
      <c r="Z4951" s="70" t="s">
        <v>4927</v>
      </c>
      <c r="AA4951" s="20" t="s">
        <v>4926</v>
      </c>
      <c r="AB4951" s="113" t="s">
        <v>5700</v>
      </c>
      <c r="AC4951" s="19"/>
      <c r="AD4951" s="22"/>
      <c r="AE4951" s="34">
        <v>42139</v>
      </c>
    </row>
    <row r="4952" spans="2:31" x14ac:dyDescent="0.2">
      <c r="B4952" s="14" t="s">
        <v>6021</v>
      </c>
      <c r="C4952" s="33" t="s">
        <v>6020</v>
      </c>
      <c r="D4952" s="16" t="s">
        <v>6017</v>
      </c>
      <c r="E4952" s="103" t="s">
        <v>26</v>
      </c>
      <c r="F4952" s="18" t="s">
        <v>26</v>
      </c>
      <c r="G4952" s="111" t="s">
        <v>590</v>
      </c>
      <c r="H4952" s="102" t="s">
        <v>323</v>
      </c>
      <c r="I4952" s="21">
        <v>14498652</v>
      </c>
      <c r="J4952" s="71">
        <v>100.315</v>
      </c>
      <c r="K4952" s="21">
        <v>14545602</v>
      </c>
      <c r="L4952" s="21">
        <v>14500000</v>
      </c>
      <c r="M4952" s="21">
        <v>14499561</v>
      </c>
      <c r="N4952" s="21"/>
      <c r="O4952" s="21">
        <v>685</v>
      </c>
      <c r="P4952" s="21"/>
      <c r="Q4952" s="21"/>
      <c r="R4952" s="22">
        <v>1.04</v>
      </c>
      <c r="S4952" s="22">
        <v>1.0469999999999999</v>
      </c>
      <c r="T4952" s="20" t="s">
        <v>5189</v>
      </c>
      <c r="U4952" s="21">
        <v>6702</v>
      </c>
      <c r="V4952" s="21">
        <v>150800</v>
      </c>
      <c r="W4952" s="34">
        <v>40738</v>
      </c>
      <c r="X4952" s="34">
        <v>41866</v>
      </c>
      <c r="Y4952" s="109"/>
      <c r="Z4952" s="70" t="s">
        <v>4927</v>
      </c>
      <c r="AA4952" s="20" t="s">
        <v>4926</v>
      </c>
      <c r="AB4952" s="113" t="s">
        <v>5700</v>
      </c>
      <c r="AC4952" s="19"/>
      <c r="AD4952" s="22"/>
      <c r="AE4952" s="28">
        <v>41654</v>
      </c>
    </row>
    <row r="4953" spans="2:31" x14ac:dyDescent="0.2">
      <c r="B4953" s="14" t="s">
        <v>6019</v>
      </c>
      <c r="C4953" s="33" t="s">
        <v>6018</v>
      </c>
      <c r="D4953" s="16" t="s">
        <v>6017</v>
      </c>
      <c r="E4953" s="103" t="s">
        <v>26</v>
      </c>
      <c r="F4953" s="18" t="s">
        <v>26</v>
      </c>
      <c r="G4953" s="111" t="s">
        <v>590</v>
      </c>
      <c r="H4953" s="102" t="s">
        <v>323</v>
      </c>
      <c r="I4953" s="21">
        <v>3999355</v>
      </c>
      <c r="J4953" s="71">
        <v>100.727</v>
      </c>
      <c r="K4953" s="21">
        <v>4029064</v>
      </c>
      <c r="L4953" s="21">
        <v>4000000</v>
      </c>
      <c r="M4953" s="21">
        <v>3999716</v>
      </c>
      <c r="N4953" s="21"/>
      <c r="O4953" s="21">
        <v>274</v>
      </c>
      <c r="P4953" s="21"/>
      <c r="Q4953" s="21"/>
      <c r="R4953" s="22">
        <v>1.24</v>
      </c>
      <c r="S4953" s="22">
        <v>1.25</v>
      </c>
      <c r="T4953" s="20" t="s">
        <v>5189</v>
      </c>
      <c r="U4953" s="21">
        <v>2204</v>
      </c>
      <c r="V4953" s="21">
        <v>49600</v>
      </c>
      <c r="W4953" s="34">
        <v>40738</v>
      </c>
      <c r="X4953" s="34">
        <v>42842</v>
      </c>
      <c r="Y4953" s="109"/>
      <c r="Z4953" s="70" t="s">
        <v>4927</v>
      </c>
      <c r="AA4953" s="20" t="s">
        <v>4926</v>
      </c>
      <c r="AB4953" s="113" t="s">
        <v>5700</v>
      </c>
      <c r="AC4953" s="19"/>
      <c r="AD4953" s="22"/>
      <c r="AE4953" s="34">
        <v>41713</v>
      </c>
    </row>
    <row r="4954" spans="2:31" x14ac:dyDescent="0.2">
      <c r="B4954" s="14" t="s">
        <v>6016</v>
      </c>
      <c r="C4954" s="33" t="s">
        <v>6015</v>
      </c>
      <c r="D4954" s="16" t="s">
        <v>6014</v>
      </c>
      <c r="E4954" s="103" t="s">
        <v>26</v>
      </c>
      <c r="F4954" s="18" t="s">
        <v>26</v>
      </c>
      <c r="G4954" s="111" t="s">
        <v>590</v>
      </c>
      <c r="H4954" s="102" t="s">
        <v>323</v>
      </c>
      <c r="I4954" s="21">
        <v>9998126</v>
      </c>
      <c r="J4954" s="71">
        <v>100.40300000000001</v>
      </c>
      <c r="K4954" s="21">
        <v>10040290</v>
      </c>
      <c r="L4954" s="21">
        <v>10000000</v>
      </c>
      <c r="M4954" s="21">
        <v>9999337</v>
      </c>
      <c r="N4954" s="21"/>
      <c r="O4954" s="21">
        <v>973</v>
      </c>
      <c r="P4954" s="21"/>
      <c r="Q4954" s="21"/>
      <c r="R4954" s="22">
        <v>0.92</v>
      </c>
      <c r="S4954" s="22">
        <v>0.93200000000000005</v>
      </c>
      <c r="T4954" s="20" t="s">
        <v>5189</v>
      </c>
      <c r="U4954" s="21">
        <v>4089</v>
      </c>
      <c r="V4954" s="21">
        <v>92000</v>
      </c>
      <c r="W4954" s="34">
        <v>40807</v>
      </c>
      <c r="X4954" s="34">
        <v>42051</v>
      </c>
      <c r="Y4954" s="109"/>
      <c r="Z4954" s="70" t="s">
        <v>4927</v>
      </c>
      <c r="AA4954" s="20" t="s">
        <v>4926</v>
      </c>
      <c r="AB4954" s="113" t="s">
        <v>5700</v>
      </c>
      <c r="AC4954" s="19"/>
      <c r="AD4954" s="22"/>
      <c r="AE4954" s="34">
        <v>41654</v>
      </c>
    </row>
    <row r="4955" spans="2:31" x14ac:dyDescent="0.2">
      <c r="B4955" s="14" t="s">
        <v>6013</v>
      </c>
      <c r="C4955" s="33" t="s">
        <v>6012</v>
      </c>
      <c r="D4955" s="16" t="s">
        <v>6011</v>
      </c>
      <c r="E4955" s="103" t="s">
        <v>26</v>
      </c>
      <c r="F4955" s="18" t="s">
        <v>26</v>
      </c>
      <c r="G4955" s="111" t="s">
        <v>590</v>
      </c>
      <c r="H4955" s="102" t="s">
        <v>4412</v>
      </c>
      <c r="I4955" s="21">
        <v>13128205</v>
      </c>
      <c r="J4955" s="71">
        <v>124.259</v>
      </c>
      <c r="K4955" s="21">
        <v>16312976</v>
      </c>
      <c r="L4955" s="21">
        <v>13128205</v>
      </c>
      <c r="M4955" s="21">
        <v>13128205</v>
      </c>
      <c r="N4955" s="21"/>
      <c r="O4955" s="21"/>
      <c r="P4955" s="21"/>
      <c r="Q4955" s="21"/>
      <c r="R4955" s="22">
        <v>6.01</v>
      </c>
      <c r="S4955" s="22">
        <v>6.008</v>
      </c>
      <c r="T4955" s="20" t="s">
        <v>89</v>
      </c>
      <c r="U4955" s="21">
        <v>2192</v>
      </c>
      <c r="V4955" s="21">
        <v>789005</v>
      </c>
      <c r="W4955" s="34">
        <v>39378</v>
      </c>
      <c r="X4955" s="34">
        <v>47118</v>
      </c>
      <c r="Y4955" s="109"/>
      <c r="Z4955" s="70" t="s">
        <v>531</v>
      </c>
      <c r="AA4955" s="20" t="s">
        <v>26</v>
      </c>
      <c r="AB4955" s="113" t="s">
        <v>5590</v>
      </c>
      <c r="AC4955" s="19"/>
      <c r="AD4955" s="22"/>
      <c r="AE4955" s="31"/>
    </row>
    <row r="4956" spans="2:31" x14ac:dyDescent="0.2">
      <c r="B4956" s="14" t="s">
        <v>6010</v>
      </c>
      <c r="C4956" s="33" t="s">
        <v>6009</v>
      </c>
      <c r="D4956" s="16" t="s">
        <v>6006</v>
      </c>
      <c r="E4956" s="103" t="s">
        <v>26</v>
      </c>
      <c r="F4956" s="18" t="s">
        <v>26</v>
      </c>
      <c r="G4956" s="111" t="s">
        <v>590</v>
      </c>
      <c r="H4956" s="102" t="s">
        <v>4412</v>
      </c>
      <c r="I4956" s="21">
        <v>4169415</v>
      </c>
      <c r="J4956" s="71">
        <v>109.255</v>
      </c>
      <c r="K4956" s="21">
        <v>4555295</v>
      </c>
      <c r="L4956" s="21">
        <v>4169415</v>
      </c>
      <c r="M4956" s="21">
        <v>4169415</v>
      </c>
      <c r="N4956" s="21"/>
      <c r="O4956" s="21"/>
      <c r="P4956" s="21"/>
      <c r="Q4956" s="21"/>
      <c r="R4956" s="22">
        <v>8.57</v>
      </c>
      <c r="S4956" s="22">
        <v>8.5649999999999995</v>
      </c>
      <c r="T4956" s="20" t="s">
        <v>85</v>
      </c>
      <c r="U4956" s="21">
        <v>149875</v>
      </c>
      <c r="V4956" s="21">
        <v>357319</v>
      </c>
      <c r="W4956" s="34">
        <v>34585</v>
      </c>
      <c r="X4956" s="34">
        <v>42216</v>
      </c>
      <c r="Y4956" s="109"/>
      <c r="Z4956" s="70" t="s">
        <v>531</v>
      </c>
      <c r="AA4956" s="20" t="s">
        <v>26</v>
      </c>
      <c r="AB4956" s="113" t="s">
        <v>5590</v>
      </c>
      <c r="AC4956" s="19"/>
      <c r="AD4956" s="22"/>
      <c r="AE4956" s="31"/>
    </row>
    <row r="4957" spans="2:31" x14ac:dyDescent="0.2">
      <c r="B4957" s="14" t="s">
        <v>6008</v>
      </c>
      <c r="C4957" s="33" t="s">
        <v>6007</v>
      </c>
      <c r="D4957" s="16" t="s">
        <v>6006</v>
      </c>
      <c r="E4957" s="103" t="s">
        <v>26</v>
      </c>
      <c r="F4957" s="18" t="s">
        <v>26</v>
      </c>
      <c r="G4957" s="111" t="s">
        <v>590</v>
      </c>
      <c r="H4957" s="102" t="s">
        <v>4412</v>
      </c>
      <c r="I4957" s="21">
        <v>966700</v>
      </c>
      <c r="J4957" s="71">
        <v>109.003</v>
      </c>
      <c r="K4957" s="21">
        <v>1053732</v>
      </c>
      <c r="L4957" s="21">
        <v>966700</v>
      </c>
      <c r="M4957" s="21">
        <v>966700</v>
      </c>
      <c r="N4957" s="21"/>
      <c r="O4957" s="21"/>
      <c r="P4957" s="21"/>
      <c r="Q4957" s="21"/>
      <c r="R4957" s="22">
        <v>8.57</v>
      </c>
      <c r="S4957" s="22">
        <v>8.5649999999999995</v>
      </c>
      <c r="T4957" s="20" t="s">
        <v>85</v>
      </c>
      <c r="U4957" s="21">
        <v>34749</v>
      </c>
      <c r="V4957" s="21">
        <v>82846</v>
      </c>
      <c r="W4957" s="34">
        <v>34585</v>
      </c>
      <c r="X4957" s="34">
        <v>42216</v>
      </c>
      <c r="Y4957" s="109"/>
      <c r="Z4957" s="70" t="s">
        <v>531</v>
      </c>
      <c r="AA4957" s="20" t="s">
        <v>26</v>
      </c>
      <c r="AB4957" s="113" t="s">
        <v>5590</v>
      </c>
      <c r="AC4957" s="19"/>
      <c r="AD4957" s="22"/>
      <c r="AE4957" s="31"/>
    </row>
    <row r="4958" spans="2:31" x14ac:dyDescent="0.2">
      <c r="B4958" s="14" t="s">
        <v>6005</v>
      </c>
      <c r="C4958" s="33" t="s">
        <v>6004</v>
      </c>
      <c r="D4958" s="16" t="s">
        <v>6003</v>
      </c>
      <c r="E4958" s="103" t="s">
        <v>26</v>
      </c>
      <c r="F4958" s="18" t="s">
        <v>26</v>
      </c>
      <c r="G4958" s="111" t="s">
        <v>590</v>
      </c>
      <c r="H4958" s="102" t="s">
        <v>4412</v>
      </c>
      <c r="I4958" s="21">
        <v>704343</v>
      </c>
      <c r="J4958" s="71">
        <v>110.96599999999999</v>
      </c>
      <c r="K4958" s="21">
        <v>781581</v>
      </c>
      <c r="L4958" s="21">
        <v>704343</v>
      </c>
      <c r="M4958" s="21">
        <v>704343</v>
      </c>
      <c r="N4958" s="21"/>
      <c r="O4958" s="21"/>
      <c r="P4958" s="21"/>
      <c r="Q4958" s="21"/>
      <c r="R4958" s="22">
        <v>8.57</v>
      </c>
      <c r="S4958" s="22">
        <v>8.5670000000000002</v>
      </c>
      <c r="T4958" s="20" t="s">
        <v>85</v>
      </c>
      <c r="U4958" s="21">
        <v>25319</v>
      </c>
      <c r="V4958" s="21">
        <v>60362</v>
      </c>
      <c r="W4958" s="34">
        <v>34724</v>
      </c>
      <c r="X4958" s="34">
        <v>42216</v>
      </c>
      <c r="Y4958" s="109"/>
      <c r="Z4958" s="70" t="s">
        <v>531</v>
      </c>
      <c r="AA4958" s="20" t="s">
        <v>26</v>
      </c>
      <c r="AB4958" s="113" t="s">
        <v>5590</v>
      </c>
      <c r="AC4958" s="19"/>
      <c r="AD4958" s="22"/>
      <c r="AE4958" s="31"/>
    </row>
    <row r="4959" spans="2:31" x14ac:dyDescent="0.2">
      <c r="B4959" s="14" t="s">
        <v>6002</v>
      </c>
      <c r="C4959" s="33" t="s">
        <v>6001</v>
      </c>
      <c r="D4959" s="16" t="s">
        <v>6000</v>
      </c>
      <c r="E4959" s="103" t="s">
        <v>26</v>
      </c>
      <c r="F4959" s="18" t="s">
        <v>26</v>
      </c>
      <c r="G4959" s="111" t="s">
        <v>4412</v>
      </c>
      <c r="H4959" s="102" t="s">
        <v>323</v>
      </c>
      <c r="I4959" s="21">
        <v>10000000</v>
      </c>
      <c r="J4959" s="71">
        <v>109.97</v>
      </c>
      <c r="K4959" s="21">
        <v>10997000</v>
      </c>
      <c r="L4959" s="21">
        <v>10000000</v>
      </c>
      <c r="M4959" s="21">
        <v>10000000</v>
      </c>
      <c r="N4959" s="21"/>
      <c r="O4959" s="21"/>
      <c r="P4959" s="21"/>
      <c r="Q4959" s="21"/>
      <c r="R4959" s="22">
        <v>5.42</v>
      </c>
      <c r="S4959" s="22">
        <v>5.4189999999999996</v>
      </c>
      <c r="T4959" s="20" t="s">
        <v>4949</v>
      </c>
      <c r="U4959" s="21">
        <v>91839</v>
      </c>
      <c r="V4959" s="21">
        <v>542000</v>
      </c>
      <c r="W4959" s="34">
        <v>38334</v>
      </c>
      <c r="X4959" s="34">
        <v>43859</v>
      </c>
      <c r="Y4959" s="109"/>
      <c r="Z4959" s="70" t="s">
        <v>4927</v>
      </c>
      <c r="AA4959" s="20" t="s">
        <v>4926</v>
      </c>
      <c r="AB4959" s="113" t="s">
        <v>5590</v>
      </c>
      <c r="AC4959" s="28">
        <v>43769</v>
      </c>
      <c r="AD4959" s="22">
        <v>100</v>
      </c>
      <c r="AE4959" s="31"/>
    </row>
    <row r="4960" spans="2:31" x14ac:dyDescent="0.2">
      <c r="B4960" s="14" t="s">
        <v>5999</v>
      </c>
      <c r="C4960" s="33" t="s">
        <v>5998</v>
      </c>
      <c r="D4960" s="16" t="s">
        <v>5997</v>
      </c>
      <c r="E4960" s="103" t="s">
        <v>26</v>
      </c>
      <c r="F4960" s="18" t="s">
        <v>5793</v>
      </c>
      <c r="G4960" s="111" t="s">
        <v>590</v>
      </c>
      <c r="H4960" s="102" t="s">
        <v>323</v>
      </c>
      <c r="I4960" s="21">
        <v>4536757</v>
      </c>
      <c r="J4960" s="71">
        <v>98.247</v>
      </c>
      <c r="K4960" s="21">
        <v>4604574</v>
      </c>
      <c r="L4960" s="21">
        <v>4686732</v>
      </c>
      <c r="M4960" s="21">
        <v>4564615</v>
      </c>
      <c r="N4960" s="21"/>
      <c r="O4960" s="21">
        <v>7343</v>
      </c>
      <c r="P4960" s="21"/>
      <c r="Q4960" s="21"/>
      <c r="R4960" s="22">
        <v>0.56100000000000005</v>
      </c>
      <c r="S4960" s="22">
        <v>1.377</v>
      </c>
      <c r="T4960" s="20" t="s">
        <v>4969</v>
      </c>
      <c r="U4960" s="21">
        <v>3141</v>
      </c>
      <c r="V4960" s="21">
        <v>34251</v>
      </c>
      <c r="W4960" s="34">
        <v>40632</v>
      </c>
      <c r="X4960" s="34">
        <v>44333</v>
      </c>
      <c r="Y4960" s="109"/>
      <c r="Z4960" s="70" t="s">
        <v>4927</v>
      </c>
      <c r="AA4960" s="20" t="s">
        <v>5160</v>
      </c>
      <c r="AB4960" s="113" t="s">
        <v>5564</v>
      </c>
      <c r="AC4960" s="19"/>
      <c r="AD4960" s="22"/>
      <c r="AE4960" s="34">
        <v>43150</v>
      </c>
    </row>
    <row r="4961" spans="2:31" x14ac:dyDescent="0.2">
      <c r="B4961" s="14" t="s">
        <v>5996</v>
      </c>
      <c r="C4961" s="33" t="s">
        <v>5995</v>
      </c>
      <c r="D4961" s="16" t="s">
        <v>5992</v>
      </c>
      <c r="E4961" s="103" t="s">
        <v>26</v>
      </c>
      <c r="F4961" s="18" t="s">
        <v>26</v>
      </c>
      <c r="G4961" s="111" t="s">
        <v>590</v>
      </c>
      <c r="H4961" s="102" t="s">
        <v>590</v>
      </c>
      <c r="I4961" s="21">
        <v>3207717</v>
      </c>
      <c r="J4961" s="71">
        <v>116.06</v>
      </c>
      <c r="K4961" s="21">
        <v>3722876</v>
      </c>
      <c r="L4961" s="21">
        <v>3207717</v>
      </c>
      <c r="M4961" s="21">
        <v>3207717</v>
      </c>
      <c r="N4961" s="21"/>
      <c r="O4961" s="21"/>
      <c r="P4961" s="21"/>
      <c r="Q4961" s="21"/>
      <c r="R4961" s="22">
        <v>7.17</v>
      </c>
      <c r="S4961" s="22">
        <v>7.17</v>
      </c>
      <c r="T4961" s="20" t="s">
        <v>85</v>
      </c>
      <c r="U4961" s="21">
        <v>96469</v>
      </c>
      <c r="V4961" s="21">
        <v>229993</v>
      </c>
      <c r="W4961" s="34">
        <v>37285</v>
      </c>
      <c r="X4961" s="34">
        <v>43860</v>
      </c>
      <c r="Y4961" s="109"/>
      <c r="Z4961" s="70" t="s">
        <v>531</v>
      </c>
      <c r="AA4961" s="20" t="s">
        <v>26</v>
      </c>
      <c r="AB4961" s="113" t="s">
        <v>5590</v>
      </c>
      <c r="AC4961" s="19"/>
      <c r="AD4961" s="22"/>
      <c r="AE4961" s="31"/>
    </row>
    <row r="4962" spans="2:31" x14ac:dyDescent="0.2">
      <c r="B4962" s="14" t="s">
        <v>5994</v>
      </c>
      <c r="C4962" s="33" t="s">
        <v>5993</v>
      </c>
      <c r="D4962" s="16" t="s">
        <v>5992</v>
      </c>
      <c r="E4962" s="103" t="s">
        <v>26</v>
      </c>
      <c r="F4962" s="18" t="s">
        <v>26</v>
      </c>
      <c r="G4962" s="111" t="s">
        <v>590</v>
      </c>
      <c r="H4962" s="102" t="s">
        <v>590</v>
      </c>
      <c r="I4962" s="21">
        <v>1890774</v>
      </c>
      <c r="J4962" s="71">
        <v>115.334</v>
      </c>
      <c r="K4962" s="21">
        <v>2180705</v>
      </c>
      <c r="L4962" s="21">
        <v>1890774</v>
      </c>
      <c r="M4962" s="21">
        <v>1890774</v>
      </c>
      <c r="N4962" s="21"/>
      <c r="O4962" s="21"/>
      <c r="P4962" s="21"/>
      <c r="Q4962" s="21"/>
      <c r="R4962" s="22">
        <v>7.17</v>
      </c>
      <c r="S4962" s="22">
        <v>7.17</v>
      </c>
      <c r="T4962" s="20" t="s">
        <v>85</v>
      </c>
      <c r="U4962" s="21">
        <v>56863</v>
      </c>
      <c r="V4962" s="21">
        <v>135568</v>
      </c>
      <c r="W4962" s="34">
        <v>37285</v>
      </c>
      <c r="X4962" s="34">
        <v>43130</v>
      </c>
      <c r="Y4962" s="109"/>
      <c r="Z4962" s="70" t="s">
        <v>531</v>
      </c>
      <c r="AA4962" s="20" t="s">
        <v>26</v>
      </c>
      <c r="AB4962" s="113" t="s">
        <v>5569</v>
      </c>
      <c r="AC4962" s="19"/>
      <c r="AD4962" s="22"/>
      <c r="AE4962" s="31"/>
    </row>
    <row r="4963" spans="2:31" x14ac:dyDescent="0.2">
      <c r="B4963" s="14" t="s">
        <v>5991</v>
      </c>
      <c r="C4963" s="33" t="s">
        <v>5990</v>
      </c>
      <c r="D4963" s="16" t="s">
        <v>107</v>
      </c>
      <c r="E4963" s="103" t="s">
        <v>26</v>
      </c>
      <c r="F4963" s="18" t="s">
        <v>26</v>
      </c>
      <c r="G4963" s="111" t="s">
        <v>590</v>
      </c>
      <c r="H4963" s="102" t="s">
        <v>590</v>
      </c>
      <c r="I4963" s="21">
        <v>786335</v>
      </c>
      <c r="J4963" s="71">
        <v>114.944</v>
      </c>
      <c r="K4963" s="21">
        <v>903845</v>
      </c>
      <c r="L4963" s="21">
        <v>786335</v>
      </c>
      <c r="M4963" s="21">
        <v>786335</v>
      </c>
      <c r="N4963" s="21"/>
      <c r="O4963" s="21"/>
      <c r="P4963" s="21"/>
      <c r="Q4963" s="21"/>
      <c r="R4963" s="22">
        <v>7.32</v>
      </c>
      <c r="S4963" s="22">
        <v>7.319</v>
      </c>
      <c r="T4963" s="20" t="s">
        <v>85</v>
      </c>
      <c r="U4963" s="21">
        <v>24143</v>
      </c>
      <c r="V4963" s="21">
        <v>43655</v>
      </c>
      <c r="W4963" s="34">
        <v>37434</v>
      </c>
      <c r="X4963" s="34">
        <v>43130</v>
      </c>
      <c r="Y4963" s="109"/>
      <c r="Z4963" s="70" t="s">
        <v>531</v>
      </c>
      <c r="AA4963" s="20" t="s">
        <v>26</v>
      </c>
      <c r="AB4963" s="113" t="s">
        <v>5569</v>
      </c>
      <c r="AC4963" s="19"/>
      <c r="AD4963" s="22"/>
      <c r="AE4963" s="31"/>
    </row>
    <row r="4964" spans="2:31" x14ac:dyDescent="0.2">
      <c r="B4964" s="14" t="s">
        <v>5989</v>
      </c>
      <c r="C4964" s="33" t="s">
        <v>5988</v>
      </c>
      <c r="D4964" s="16" t="s">
        <v>107</v>
      </c>
      <c r="E4964" s="103" t="s">
        <v>26</v>
      </c>
      <c r="F4964" s="18" t="s">
        <v>26</v>
      </c>
      <c r="G4964" s="111" t="s">
        <v>590</v>
      </c>
      <c r="H4964" s="102" t="s">
        <v>590</v>
      </c>
      <c r="I4964" s="21">
        <v>1518512</v>
      </c>
      <c r="J4964" s="71">
        <v>112.285</v>
      </c>
      <c r="K4964" s="21">
        <v>1705061</v>
      </c>
      <c r="L4964" s="21">
        <v>1518512</v>
      </c>
      <c r="M4964" s="21">
        <v>1518512</v>
      </c>
      <c r="N4964" s="21"/>
      <c r="O4964" s="21"/>
      <c r="P4964" s="21"/>
      <c r="Q4964" s="21"/>
      <c r="R4964" s="22">
        <v>7.32</v>
      </c>
      <c r="S4964" s="22">
        <v>7.319</v>
      </c>
      <c r="T4964" s="20" t="s">
        <v>85</v>
      </c>
      <c r="U4964" s="21">
        <v>46623</v>
      </c>
      <c r="V4964" s="21">
        <v>84304</v>
      </c>
      <c r="W4964" s="34">
        <v>40940</v>
      </c>
      <c r="X4964" s="34">
        <v>43130</v>
      </c>
      <c r="Y4964" s="109"/>
      <c r="Z4964" s="70" t="s">
        <v>531</v>
      </c>
      <c r="AA4964" s="20" t="s">
        <v>26</v>
      </c>
      <c r="AB4964" s="113" t="s">
        <v>5569</v>
      </c>
      <c r="AC4964" s="19"/>
      <c r="AD4964" s="22"/>
      <c r="AE4964" s="31"/>
    </row>
    <row r="4965" spans="2:31" x14ac:dyDescent="0.2">
      <c r="B4965" s="14" t="s">
        <v>5987</v>
      </c>
      <c r="C4965" s="33" t="s">
        <v>5986</v>
      </c>
      <c r="D4965" s="16" t="s">
        <v>5985</v>
      </c>
      <c r="E4965" s="103" t="s">
        <v>26</v>
      </c>
      <c r="F4965" s="18" t="s">
        <v>26</v>
      </c>
      <c r="G4965" s="111" t="s">
        <v>26</v>
      </c>
      <c r="H4965" s="102" t="s">
        <v>4928</v>
      </c>
      <c r="I4965" s="21">
        <v>25000000</v>
      </c>
      <c r="J4965" s="71">
        <v>81.96</v>
      </c>
      <c r="K4965" s="21">
        <v>20490000</v>
      </c>
      <c r="L4965" s="21">
        <v>25000000</v>
      </c>
      <c r="M4965" s="21">
        <v>25000000</v>
      </c>
      <c r="N4965" s="21"/>
      <c r="O4965" s="21"/>
      <c r="P4965" s="21"/>
      <c r="Q4965" s="21"/>
      <c r="R4965" s="22">
        <v>0.98899999999999999</v>
      </c>
      <c r="S4965" s="22">
        <v>0.98899999999999999</v>
      </c>
      <c r="T4965" s="20" t="s">
        <v>4940</v>
      </c>
      <c r="U4965" s="21">
        <v>8242</v>
      </c>
      <c r="V4965" s="21">
        <v>292508</v>
      </c>
      <c r="W4965" s="34">
        <v>39148</v>
      </c>
      <c r="X4965" s="34">
        <v>42724</v>
      </c>
      <c r="Y4965" s="109"/>
      <c r="Z4965" s="70" t="s">
        <v>321</v>
      </c>
      <c r="AA4965" s="20" t="s">
        <v>333</v>
      </c>
      <c r="AB4965" s="113" t="s">
        <v>5564</v>
      </c>
      <c r="AC4965" s="19"/>
      <c r="AD4965" s="22"/>
      <c r="AE4965" s="31"/>
    </row>
    <row r="4966" spans="2:31" x14ac:dyDescent="0.2">
      <c r="B4966" s="14" t="s">
        <v>5984</v>
      </c>
      <c r="C4966" s="33" t="s">
        <v>5983</v>
      </c>
      <c r="D4966" s="16" t="s">
        <v>5978</v>
      </c>
      <c r="E4966" s="103" t="s">
        <v>26</v>
      </c>
      <c r="F4966" s="18" t="s">
        <v>26</v>
      </c>
      <c r="G4966" s="111" t="s">
        <v>590</v>
      </c>
      <c r="H4966" s="102" t="s">
        <v>5977</v>
      </c>
      <c r="I4966" s="21">
        <v>4856720</v>
      </c>
      <c r="J4966" s="71">
        <v>104.251</v>
      </c>
      <c r="K4966" s="21">
        <v>5063179</v>
      </c>
      <c r="L4966" s="21">
        <v>4856720</v>
      </c>
      <c r="M4966" s="21">
        <v>4856720</v>
      </c>
      <c r="N4966" s="21"/>
      <c r="O4966" s="21"/>
      <c r="P4966" s="21"/>
      <c r="Q4966" s="21"/>
      <c r="R4966" s="22">
        <v>3</v>
      </c>
      <c r="S4966" s="22">
        <v>3</v>
      </c>
      <c r="T4966" s="20" t="s">
        <v>4985</v>
      </c>
      <c r="U4966" s="21">
        <v>43710</v>
      </c>
      <c r="V4966" s="21"/>
      <c r="W4966" s="34">
        <v>41102</v>
      </c>
      <c r="X4966" s="34">
        <v>46643</v>
      </c>
      <c r="Y4966" s="109"/>
      <c r="Z4966" s="70" t="s">
        <v>531</v>
      </c>
      <c r="AA4966" s="20" t="s">
        <v>26</v>
      </c>
      <c r="AB4966" s="113" t="s">
        <v>5569</v>
      </c>
      <c r="AC4966" s="19"/>
      <c r="AD4966" s="22"/>
      <c r="AE4966" s="31"/>
    </row>
    <row r="4967" spans="2:31" x14ac:dyDescent="0.2">
      <c r="B4967" s="14" t="s">
        <v>5982</v>
      </c>
      <c r="C4967" s="33" t="s">
        <v>5981</v>
      </c>
      <c r="D4967" s="16" t="s">
        <v>5978</v>
      </c>
      <c r="E4967" s="103" t="s">
        <v>26</v>
      </c>
      <c r="F4967" s="18" t="s">
        <v>26</v>
      </c>
      <c r="G4967" s="111" t="s">
        <v>590</v>
      </c>
      <c r="H4967" s="102" t="s">
        <v>5977</v>
      </c>
      <c r="I4967" s="21">
        <v>5039518</v>
      </c>
      <c r="J4967" s="71">
        <v>104.253</v>
      </c>
      <c r="K4967" s="21">
        <v>5253849</v>
      </c>
      <c r="L4967" s="21">
        <v>5039518</v>
      </c>
      <c r="M4967" s="21">
        <v>5039518</v>
      </c>
      <c r="N4967" s="21"/>
      <c r="O4967" s="21"/>
      <c r="P4967" s="21"/>
      <c r="Q4967" s="21"/>
      <c r="R4967" s="22">
        <v>3</v>
      </c>
      <c r="S4967" s="22">
        <v>3</v>
      </c>
      <c r="T4967" s="20" t="s">
        <v>4985</v>
      </c>
      <c r="U4967" s="21">
        <v>45356</v>
      </c>
      <c r="V4967" s="21"/>
      <c r="W4967" s="34">
        <v>41102</v>
      </c>
      <c r="X4967" s="34">
        <v>46643</v>
      </c>
      <c r="Y4967" s="109"/>
      <c r="Z4967" s="70" t="s">
        <v>531</v>
      </c>
      <c r="AA4967" s="20" t="s">
        <v>26</v>
      </c>
      <c r="AB4967" s="113" t="s">
        <v>5569</v>
      </c>
      <c r="AC4967" s="19"/>
      <c r="AD4967" s="22"/>
      <c r="AE4967" s="19"/>
    </row>
    <row r="4968" spans="2:31" x14ac:dyDescent="0.2">
      <c r="B4968" s="14" t="s">
        <v>5980</v>
      </c>
      <c r="C4968" s="33" t="s">
        <v>5979</v>
      </c>
      <c r="D4968" s="16" t="s">
        <v>5978</v>
      </c>
      <c r="E4968" s="103" t="s">
        <v>26</v>
      </c>
      <c r="F4968" s="18" t="s">
        <v>26</v>
      </c>
      <c r="G4968" s="111" t="s">
        <v>590</v>
      </c>
      <c r="H4968" s="102" t="s">
        <v>5977</v>
      </c>
      <c r="I4968" s="21">
        <v>4603459</v>
      </c>
      <c r="J4968" s="71">
        <v>104.253</v>
      </c>
      <c r="K4968" s="21">
        <v>4799244</v>
      </c>
      <c r="L4968" s="21">
        <v>4603459</v>
      </c>
      <c r="M4968" s="21">
        <v>4603459</v>
      </c>
      <c r="N4968" s="21"/>
      <c r="O4968" s="21"/>
      <c r="P4968" s="21"/>
      <c r="Q4968" s="21"/>
      <c r="R4968" s="22">
        <v>3</v>
      </c>
      <c r="S4968" s="22">
        <v>3</v>
      </c>
      <c r="T4968" s="20" t="s">
        <v>4985</v>
      </c>
      <c r="U4968" s="21">
        <v>41431</v>
      </c>
      <c r="V4968" s="21"/>
      <c r="W4968" s="34">
        <v>41102</v>
      </c>
      <c r="X4968" s="34">
        <v>46643</v>
      </c>
      <c r="Y4968" s="109"/>
      <c r="Z4968" s="70" t="s">
        <v>531</v>
      </c>
      <c r="AA4968" s="20" t="s">
        <v>26</v>
      </c>
      <c r="AB4968" s="113" t="s">
        <v>5569</v>
      </c>
      <c r="AC4968" s="19"/>
      <c r="AD4968" s="22"/>
      <c r="AE4968" s="19"/>
    </row>
    <row r="4969" spans="2:31" x14ac:dyDescent="0.2">
      <c r="B4969" s="14" t="s">
        <v>5976</v>
      </c>
      <c r="C4969" s="33" t="s">
        <v>5975</v>
      </c>
      <c r="D4969" s="16" t="s">
        <v>5974</v>
      </c>
      <c r="E4969" s="103" t="s">
        <v>26</v>
      </c>
      <c r="F4969" s="18" t="s">
        <v>26</v>
      </c>
      <c r="G4969" s="111" t="s">
        <v>590</v>
      </c>
      <c r="H4969" s="102" t="s">
        <v>323</v>
      </c>
      <c r="I4969" s="21">
        <v>2999382</v>
      </c>
      <c r="J4969" s="71">
        <v>100.786</v>
      </c>
      <c r="K4969" s="21">
        <v>3023580</v>
      </c>
      <c r="L4969" s="21">
        <v>3000000</v>
      </c>
      <c r="M4969" s="21">
        <v>2999707</v>
      </c>
      <c r="N4969" s="21"/>
      <c r="O4969" s="21">
        <v>301</v>
      </c>
      <c r="P4969" s="21"/>
      <c r="Q4969" s="21"/>
      <c r="R4969" s="22">
        <v>1.26</v>
      </c>
      <c r="S4969" s="22">
        <v>1.2729999999999999</v>
      </c>
      <c r="T4969" s="20" t="s">
        <v>5189</v>
      </c>
      <c r="U4969" s="21">
        <v>1155</v>
      </c>
      <c r="V4969" s="21">
        <v>37800</v>
      </c>
      <c r="W4969" s="34">
        <v>40856</v>
      </c>
      <c r="X4969" s="34">
        <v>43059</v>
      </c>
      <c r="Y4969" s="109"/>
      <c r="Z4969" s="70" t="s">
        <v>4927</v>
      </c>
      <c r="AA4969" s="20" t="s">
        <v>4926</v>
      </c>
      <c r="AB4969" s="113" t="s">
        <v>5700</v>
      </c>
      <c r="AC4969" s="19"/>
      <c r="AD4969" s="22"/>
      <c r="AE4969" s="34">
        <v>41659</v>
      </c>
    </row>
    <row r="4970" spans="2:31" x14ac:dyDescent="0.2">
      <c r="B4970" s="14" t="s">
        <v>5973</v>
      </c>
      <c r="C4970" s="33" t="s">
        <v>5972</v>
      </c>
      <c r="D4970" s="16" t="s">
        <v>5969</v>
      </c>
      <c r="E4970" s="103" t="s">
        <v>26</v>
      </c>
      <c r="F4970" s="18" t="s">
        <v>5793</v>
      </c>
      <c r="G4970" s="111" t="s">
        <v>590</v>
      </c>
      <c r="H4970" s="102" t="s">
        <v>5565</v>
      </c>
      <c r="I4970" s="21">
        <v>11348767</v>
      </c>
      <c r="J4970" s="71">
        <v>22.5</v>
      </c>
      <c r="K4970" s="21">
        <v>2553473</v>
      </c>
      <c r="L4970" s="21">
        <v>11348767</v>
      </c>
      <c r="M4970" s="21">
        <v>2553473</v>
      </c>
      <c r="N4970" s="21">
        <v>-2736569</v>
      </c>
      <c r="O4970" s="21"/>
      <c r="P4970" s="21"/>
      <c r="Q4970" s="21"/>
      <c r="R4970" s="22">
        <v>0.95799999999999996</v>
      </c>
      <c r="S4970" s="22">
        <v>1.4510000000000001</v>
      </c>
      <c r="T4970" s="20" t="s">
        <v>4940</v>
      </c>
      <c r="U4970" s="21">
        <v>2416</v>
      </c>
      <c r="V4970" s="21">
        <v>128906</v>
      </c>
      <c r="W4970" s="34">
        <v>41267</v>
      </c>
      <c r="X4970" s="34">
        <v>50486</v>
      </c>
      <c r="Y4970" s="109"/>
      <c r="Z4970" s="70" t="s">
        <v>4927</v>
      </c>
      <c r="AA4970" s="20" t="s">
        <v>4926</v>
      </c>
      <c r="AB4970" s="113" t="s">
        <v>5564</v>
      </c>
      <c r="AC4970" s="19"/>
      <c r="AD4970" s="22"/>
      <c r="AE4970" s="31"/>
    </row>
    <row r="4971" spans="2:31" x14ac:dyDescent="0.2">
      <c r="B4971" s="14" t="s">
        <v>5971</v>
      </c>
      <c r="C4971" s="33" t="s">
        <v>5970</v>
      </c>
      <c r="D4971" s="16" t="s">
        <v>5969</v>
      </c>
      <c r="E4971" s="103" t="s">
        <v>26</v>
      </c>
      <c r="F4971" s="18" t="s">
        <v>5793</v>
      </c>
      <c r="G4971" s="111" t="s">
        <v>590</v>
      </c>
      <c r="H4971" s="102" t="s">
        <v>5565</v>
      </c>
      <c r="I4971" s="21">
        <v>7965222</v>
      </c>
      <c r="J4971" s="71">
        <v>22.5</v>
      </c>
      <c r="K4971" s="21">
        <v>1792175</v>
      </c>
      <c r="L4971" s="21">
        <v>7965222</v>
      </c>
      <c r="M4971" s="21">
        <v>1792175</v>
      </c>
      <c r="N4971" s="21">
        <v>-1920918</v>
      </c>
      <c r="O4971" s="21">
        <v>435</v>
      </c>
      <c r="P4971" s="21"/>
      <c r="Q4971" s="21"/>
      <c r="R4971" s="22">
        <v>0.95799999999999996</v>
      </c>
      <c r="S4971" s="22">
        <v>1.4</v>
      </c>
      <c r="T4971" s="20" t="s">
        <v>4940</v>
      </c>
      <c r="U4971" s="21">
        <v>1696</v>
      </c>
      <c r="V4971" s="21">
        <v>90474</v>
      </c>
      <c r="W4971" s="34">
        <v>41267</v>
      </c>
      <c r="X4971" s="34">
        <v>50486</v>
      </c>
      <c r="Y4971" s="109"/>
      <c r="Z4971" s="70" t="s">
        <v>4927</v>
      </c>
      <c r="AA4971" s="20" t="s">
        <v>4926</v>
      </c>
      <c r="AB4971" s="113" t="s">
        <v>5564</v>
      </c>
      <c r="AC4971" s="19"/>
      <c r="AD4971" s="22"/>
      <c r="AE4971" s="31"/>
    </row>
    <row r="4972" spans="2:31" x14ac:dyDescent="0.2">
      <c r="B4972" s="14" t="s">
        <v>5968</v>
      </c>
      <c r="C4972" s="33" t="s">
        <v>5967</v>
      </c>
      <c r="D4972" s="16" t="s">
        <v>5966</v>
      </c>
      <c r="E4972" s="103" t="s">
        <v>26</v>
      </c>
      <c r="F4972" s="18" t="s">
        <v>26</v>
      </c>
      <c r="G4972" s="111" t="s">
        <v>590</v>
      </c>
      <c r="H4972" s="102" t="s">
        <v>323</v>
      </c>
      <c r="I4972" s="21">
        <v>45731624</v>
      </c>
      <c r="J4972" s="71">
        <v>130.97999999999999</v>
      </c>
      <c r="K4972" s="21">
        <v>47467116</v>
      </c>
      <c r="L4972" s="21">
        <v>36240000</v>
      </c>
      <c r="M4972" s="21">
        <v>41498548</v>
      </c>
      <c r="N4972" s="21"/>
      <c r="O4972" s="21">
        <v>-636597</v>
      </c>
      <c r="P4972" s="21"/>
      <c r="Q4972" s="21"/>
      <c r="R4972" s="22">
        <v>8.6950000000000003</v>
      </c>
      <c r="S4972" s="22">
        <v>6.0839999999999996</v>
      </c>
      <c r="T4972" s="20" t="s">
        <v>89</v>
      </c>
      <c r="U4972" s="21">
        <v>113789</v>
      </c>
      <c r="V4972" s="21">
        <v>3151068</v>
      </c>
      <c r="W4972" s="34">
        <v>38265</v>
      </c>
      <c r="X4972" s="34">
        <v>45278</v>
      </c>
      <c r="Y4972" s="109"/>
      <c r="Z4972" s="70" t="s">
        <v>4927</v>
      </c>
      <c r="AA4972" s="20" t="s">
        <v>4926</v>
      </c>
      <c r="AB4972" s="113" t="s">
        <v>5569</v>
      </c>
      <c r="AC4972" s="19"/>
      <c r="AD4972" s="22"/>
      <c r="AE4972" s="31"/>
    </row>
    <row r="4973" spans="2:31" x14ac:dyDescent="0.2">
      <c r="B4973" s="14" t="s">
        <v>5965</v>
      </c>
      <c r="C4973" s="33" t="s">
        <v>5964</v>
      </c>
      <c r="D4973" s="16" t="s">
        <v>5963</v>
      </c>
      <c r="E4973" s="103" t="s">
        <v>5860</v>
      </c>
      <c r="F4973" s="18" t="s">
        <v>26</v>
      </c>
      <c r="G4973" s="111" t="s">
        <v>26</v>
      </c>
      <c r="H4973" s="102" t="s">
        <v>4412</v>
      </c>
      <c r="I4973" s="21">
        <v>23282193</v>
      </c>
      <c r="J4973" s="71">
        <v>87.649000000000001</v>
      </c>
      <c r="K4973" s="21">
        <v>43824500</v>
      </c>
      <c r="L4973" s="21">
        <v>50000000</v>
      </c>
      <c r="M4973" s="21">
        <v>31251490</v>
      </c>
      <c r="N4973" s="21"/>
      <c r="O4973" s="21">
        <v>1945062</v>
      </c>
      <c r="P4973" s="21"/>
      <c r="Q4973" s="21"/>
      <c r="R4973" s="22">
        <v>0</v>
      </c>
      <c r="S4973" s="22">
        <v>6.827</v>
      </c>
      <c r="T4973" s="20" t="s">
        <v>322</v>
      </c>
      <c r="U4973" s="21"/>
      <c r="V4973" s="21"/>
      <c r="W4973" s="34">
        <v>39721</v>
      </c>
      <c r="X4973" s="34">
        <v>43831</v>
      </c>
      <c r="Y4973" s="109"/>
      <c r="Z4973" s="70" t="s">
        <v>531</v>
      </c>
      <c r="AA4973" s="20" t="s">
        <v>26</v>
      </c>
      <c r="AB4973" s="113" t="s">
        <v>5590</v>
      </c>
      <c r="AC4973" s="19"/>
      <c r="AD4973" s="22"/>
      <c r="AE4973" s="31"/>
    </row>
    <row r="4974" spans="2:31" x14ac:dyDescent="0.2">
      <c r="B4974" s="14" t="s">
        <v>5962</v>
      </c>
      <c r="C4974" s="33" t="s">
        <v>5961</v>
      </c>
      <c r="D4974" s="16" t="s">
        <v>5958</v>
      </c>
      <c r="E4974" s="103" t="s">
        <v>26</v>
      </c>
      <c r="F4974" s="18" t="s">
        <v>26</v>
      </c>
      <c r="G4974" s="111" t="s">
        <v>590</v>
      </c>
      <c r="H4974" s="102" t="s">
        <v>4933</v>
      </c>
      <c r="I4974" s="21">
        <v>6301283</v>
      </c>
      <c r="J4974" s="71">
        <v>110.25</v>
      </c>
      <c r="K4974" s="21">
        <v>6947165</v>
      </c>
      <c r="L4974" s="21">
        <v>6301283</v>
      </c>
      <c r="M4974" s="21">
        <v>6301283</v>
      </c>
      <c r="N4974" s="21"/>
      <c r="O4974" s="21"/>
      <c r="P4974" s="21"/>
      <c r="Q4974" s="21"/>
      <c r="R4974" s="22">
        <v>9.2370000000000001</v>
      </c>
      <c r="S4974" s="22">
        <v>9.2330000000000005</v>
      </c>
      <c r="T4974" s="20" t="s">
        <v>85</v>
      </c>
      <c r="U4974" s="21">
        <v>289408</v>
      </c>
      <c r="V4974" s="21">
        <v>582050</v>
      </c>
      <c r="W4974" s="34">
        <v>36755</v>
      </c>
      <c r="X4974" s="34">
        <v>42918</v>
      </c>
      <c r="Y4974" s="109"/>
      <c r="Z4974" s="70" t="s">
        <v>4927</v>
      </c>
      <c r="AA4974" s="20" t="s">
        <v>4926</v>
      </c>
      <c r="AB4974" s="113" t="s">
        <v>5569</v>
      </c>
      <c r="AC4974" s="19"/>
      <c r="AD4974" s="22"/>
      <c r="AE4974" s="31"/>
    </row>
    <row r="4975" spans="2:31" x14ac:dyDescent="0.2">
      <c r="B4975" s="14" t="s">
        <v>5960</v>
      </c>
      <c r="C4975" s="33" t="s">
        <v>5959</v>
      </c>
      <c r="D4975" s="16" t="s">
        <v>5958</v>
      </c>
      <c r="E4975" s="103" t="s">
        <v>26</v>
      </c>
      <c r="F4975" s="18" t="s">
        <v>26</v>
      </c>
      <c r="G4975" s="111" t="s">
        <v>590</v>
      </c>
      <c r="H4975" s="102" t="s">
        <v>4933</v>
      </c>
      <c r="I4975" s="21">
        <v>20000000</v>
      </c>
      <c r="J4975" s="71">
        <v>107.5</v>
      </c>
      <c r="K4975" s="21">
        <v>21500000</v>
      </c>
      <c r="L4975" s="21">
        <v>20000000</v>
      </c>
      <c r="M4975" s="21">
        <v>20000000</v>
      </c>
      <c r="N4975" s="21"/>
      <c r="O4975" s="21"/>
      <c r="P4975" s="21"/>
      <c r="Q4975" s="21"/>
      <c r="R4975" s="22">
        <v>9.6809999999999992</v>
      </c>
      <c r="S4975" s="22">
        <v>9.6780000000000008</v>
      </c>
      <c r="T4975" s="20" t="s">
        <v>85</v>
      </c>
      <c r="U4975" s="21">
        <v>962722</v>
      </c>
      <c r="V4975" s="21">
        <v>1936200</v>
      </c>
      <c r="W4975" s="34">
        <v>36755</v>
      </c>
      <c r="X4975" s="34">
        <v>46205</v>
      </c>
      <c r="Y4975" s="109"/>
      <c r="Z4975" s="70" t="s">
        <v>4927</v>
      </c>
      <c r="AA4975" s="20" t="s">
        <v>4926</v>
      </c>
      <c r="AB4975" s="113" t="s">
        <v>5569</v>
      </c>
      <c r="AC4975" s="19"/>
      <c r="AD4975" s="22"/>
      <c r="AE4975" s="31"/>
    </row>
    <row r="4976" spans="2:31" x14ac:dyDescent="0.2">
      <c r="B4976" s="14" t="s">
        <v>5957</v>
      </c>
      <c r="C4976" s="33" t="s">
        <v>5956</v>
      </c>
      <c r="D4976" s="16" t="s">
        <v>5953</v>
      </c>
      <c r="E4976" s="103" t="s">
        <v>26</v>
      </c>
      <c r="F4976" s="18" t="s">
        <v>26</v>
      </c>
      <c r="G4976" s="111" t="s">
        <v>590</v>
      </c>
      <c r="H4976" s="102" t="s">
        <v>4412</v>
      </c>
      <c r="I4976" s="21">
        <v>4518750</v>
      </c>
      <c r="J4976" s="71">
        <v>116.277</v>
      </c>
      <c r="K4976" s="21">
        <v>4809926</v>
      </c>
      <c r="L4976" s="21">
        <v>4136610</v>
      </c>
      <c r="M4976" s="21">
        <v>4286070</v>
      </c>
      <c r="N4976" s="21"/>
      <c r="O4976" s="21">
        <v>-17390</v>
      </c>
      <c r="P4976" s="21"/>
      <c r="Q4976" s="21"/>
      <c r="R4976" s="22">
        <v>6.625</v>
      </c>
      <c r="S4976" s="22">
        <v>5.2910000000000004</v>
      </c>
      <c r="T4976" s="20" t="s">
        <v>4965</v>
      </c>
      <c r="U4976" s="21">
        <v>35018</v>
      </c>
      <c r="V4976" s="21">
        <v>274050</v>
      </c>
      <c r="W4976" s="34">
        <v>37508</v>
      </c>
      <c r="X4976" s="34">
        <v>43235</v>
      </c>
      <c r="Y4976" s="109"/>
      <c r="Z4976" s="70" t="s">
        <v>531</v>
      </c>
      <c r="AA4976" s="20" t="s">
        <v>26</v>
      </c>
      <c r="AB4976" s="113" t="s">
        <v>5590</v>
      </c>
      <c r="AC4976" s="19"/>
      <c r="AD4976" s="22"/>
      <c r="AE4976" s="19"/>
    </row>
    <row r="4977" spans="2:31" x14ac:dyDescent="0.2">
      <c r="B4977" s="14" t="s">
        <v>5955</v>
      </c>
      <c r="C4977" s="33" t="s">
        <v>5954</v>
      </c>
      <c r="D4977" s="16" t="s">
        <v>5953</v>
      </c>
      <c r="E4977" s="103" t="s">
        <v>26</v>
      </c>
      <c r="F4977" s="18" t="s">
        <v>26</v>
      </c>
      <c r="G4977" s="111" t="s">
        <v>590</v>
      </c>
      <c r="H4977" s="102" t="s">
        <v>590</v>
      </c>
      <c r="I4977" s="21">
        <v>5472170</v>
      </c>
      <c r="J4977" s="71">
        <v>112.964</v>
      </c>
      <c r="K4977" s="21">
        <v>5728991</v>
      </c>
      <c r="L4977" s="21">
        <v>5071520</v>
      </c>
      <c r="M4977" s="21">
        <v>5238766</v>
      </c>
      <c r="N4977" s="21"/>
      <c r="O4977" s="21">
        <v>-229697</v>
      </c>
      <c r="P4977" s="21"/>
      <c r="Q4977" s="21"/>
      <c r="R4977" s="22">
        <v>6.5</v>
      </c>
      <c r="S4977" s="22">
        <v>5.2489999999999997</v>
      </c>
      <c r="T4977" s="20" t="s">
        <v>4949</v>
      </c>
      <c r="U4977" s="21">
        <v>69593</v>
      </c>
      <c r="V4977" s="21">
        <v>329649</v>
      </c>
      <c r="W4977" s="34">
        <v>38041</v>
      </c>
      <c r="X4977" s="34">
        <v>43205</v>
      </c>
      <c r="Y4977" s="109"/>
      <c r="Z4977" s="70" t="s">
        <v>531</v>
      </c>
      <c r="AA4977" s="20" t="s">
        <v>26</v>
      </c>
      <c r="AB4977" s="113" t="s">
        <v>5569</v>
      </c>
      <c r="AC4977" s="19"/>
      <c r="AD4977" s="22"/>
      <c r="AE4977" s="31"/>
    </row>
    <row r="4978" spans="2:31" x14ac:dyDescent="0.2">
      <c r="B4978" s="14" t="s">
        <v>5952</v>
      </c>
      <c r="C4978" s="33" t="s">
        <v>5951</v>
      </c>
      <c r="D4978" s="16" t="s">
        <v>5950</v>
      </c>
      <c r="E4978" s="103" t="s">
        <v>5057</v>
      </c>
      <c r="F4978" s="18" t="s">
        <v>26</v>
      </c>
      <c r="G4978" s="111" t="s">
        <v>26</v>
      </c>
      <c r="H4978" s="102" t="s">
        <v>590</v>
      </c>
      <c r="I4978" s="21">
        <v>5000000</v>
      </c>
      <c r="J4978" s="71">
        <v>104.34699999999999</v>
      </c>
      <c r="K4978" s="21">
        <v>5217350</v>
      </c>
      <c r="L4978" s="21">
        <v>5000000</v>
      </c>
      <c r="M4978" s="21">
        <v>5000000</v>
      </c>
      <c r="N4978" s="21"/>
      <c r="O4978" s="21"/>
      <c r="P4978" s="21"/>
      <c r="Q4978" s="21"/>
      <c r="R4978" s="22">
        <v>3.25</v>
      </c>
      <c r="S4978" s="22">
        <v>3.25</v>
      </c>
      <c r="T4978" s="20" t="s">
        <v>85</v>
      </c>
      <c r="U4978" s="21">
        <v>76736</v>
      </c>
      <c r="V4978" s="21"/>
      <c r="W4978" s="34">
        <v>41088</v>
      </c>
      <c r="X4978" s="34">
        <v>42931</v>
      </c>
      <c r="Y4978" s="109"/>
      <c r="Z4978" s="70" t="s">
        <v>531</v>
      </c>
      <c r="AA4978" s="20" t="s">
        <v>26</v>
      </c>
      <c r="AB4978" s="113" t="s">
        <v>5590</v>
      </c>
      <c r="AC4978" s="19"/>
      <c r="AD4978" s="22"/>
      <c r="AE4978" s="31"/>
    </row>
    <row r="4979" spans="2:31" x14ac:dyDescent="0.2">
      <c r="B4979" s="14" t="s">
        <v>5949</v>
      </c>
      <c r="C4979" s="33" t="s">
        <v>5948</v>
      </c>
      <c r="D4979" s="16" t="s">
        <v>5947</v>
      </c>
      <c r="E4979" s="103" t="s">
        <v>5057</v>
      </c>
      <c r="F4979" s="18" t="s">
        <v>26</v>
      </c>
      <c r="G4979" s="111" t="s">
        <v>26</v>
      </c>
      <c r="H4979" s="102" t="s">
        <v>590</v>
      </c>
      <c r="I4979" s="21">
        <v>13000000</v>
      </c>
      <c r="J4979" s="71">
        <v>104.34699999999999</v>
      </c>
      <c r="K4979" s="21">
        <v>13565110</v>
      </c>
      <c r="L4979" s="21">
        <v>13000000</v>
      </c>
      <c r="M4979" s="21">
        <v>13000000</v>
      </c>
      <c r="N4979" s="21"/>
      <c r="O4979" s="21"/>
      <c r="P4979" s="21"/>
      <c r="Q4979" s="21"/>
      <c r="R4979" s="22">
        <v>3.25</v>
      </c>
      <c r="S4979" s="22">
        <v>3.25</v>
      </c>
      <c r="T4979" s="20" t="s">
        <v>85</v>
      </c>
      <c r="U4979" s="21">
        <v>176042</v>
      </c>
      <c r="V4979" s="21"/>
      <c r="W4979" s="34">
        <v>41088</v>
      </c>
      <c r="X4979" s="34">
        <v>42931</v>
      </c>
      <c r="Y4979" s="109"/>
      <c r="Z4979" s="70" t="s">
        <v>531</v>
      </c>
      <c r="AA4979" s="20" t="s">
        <v>26</v>
      </c>
      <c r="AB4979" s="113" t="s">
        <v>5590</v>
      </c>
      <c r="AC4979" s="19"/>
      <c r="AD4979" s="22"/>
      <c r="AE4979" s="19"/>
    </row>
    <row r="4980" spans="2:31" x14ac:dyDescent="0.2">
      <c r="B4980" s="14" t="s">
        <v>5946</v>
      </c>
      <c r="C4980" s="33" t="s">
        <v>5945</v>
      </c>
      <c r="D4980" s="16" t="s">
        <v>5942</v>
      </c>
      <c r="E4980" s="103" t="s">
        <v>26</v>
      </c>
      <c r="F4980" s="18" t="s">
        <v>26</v>
      </c>
      <c r="G4980" s="111" t="s">
        <v>26</v>
      </c>
      <c r="H4980" s="102" t="s">
        <v>323</v>
      </c>
      <c r="I4980" s="21">
        <v>29276900</v>
      </c>
      <c r="J4980" s="71">
        <v>105.05800000000001</v>
      </c>
      <c r="K4980" s="21">
        <v>30666459</v>
      </c>
      <c r="L4980" s="21">
        <v>29190000</v>
      </c>
      <c r="M4980" s="21">
        <v>29231972</v>
      </c>
      <c r="N4980" s="21"/>
      <c r="O4980" s="21">
        <v>-17762</v>
      </c>
      <c r="P4980" s="21"/>
      <c r="Q4980" s="21"/>
      <c r="R4980" s="22">
        <v>4.2539999999999996</v>
      </c>
      <c r="S4980" s="22">
        <v>4.2249999999999996</v>
      </c>
      <c r="T4980" s="20" t="s">
        <v>5189</v>
      </c>
      <c r="U4980" s="21">
        <v>48290</v>
      </c>
      <c r="V4980" s="21">
        <v>1248641</v>
      </c>
      <c r="W4980" s="34">
        <v>40277</v>
      </c>
      <c r="X4980" s="34">
        <v>42109</v>
      </c>
      <c r="Y4980" s="109"/>
      <c r="Z4980" s="70" t="s">
        <v>4927</v>
      </c>
      <c r="AA4980" s="20" t="s">
        <v>4926</v>
      </c>
      <c r="AB4980" s="113" t="s">
        <v>5569</v>
      </c>
      <c r="AC4980" s="19"/>
      <c r="AD4980" s="22"/>
      <c r="AE4980" s="19"/>
    </row>
    <row r="4981" spans="2:31" x14ac:dyDescent="0.2">
      <c r="B4981" s="14" t="s">
        <v>5944</v>
      </c>
      <c r="C4981" s="33" t="s">
        <v>5943</v>
      </c>
      <c r="D4981" s="16" t="s">
        <v>5942</v>
      </c>
      <c r="E4981" s="103" t="s">
        <v>26</v>
      </c>
      <c r="F4981" s="18" t="s">
        <v>26</v>
      </c>
      <c r="G4981" s="111" t="s">
        <v>4412</v>
      </c>
      <c r="H4981" s="102" t="s">
        <v>323</v>
      </c>
      <c r="I4981" s="21">
        <v>9250000</v>
      </c>
      <c r="J4981" s="71">
        <v>104.07299999999999</v>
      </c>
      <c r="K4981" s="21">
        <v>9626780</v>
      </c>
      <c r="L4981" s="21">
        <v>9250000</v>
      </c>
      <c r="M4981" s="21">
        <v>9250000</v>
      </c>
      <c r="N4981" s="21"/>
      <c r="O4981" s="21"/>
      <c r="P4981" s="21"/>
      <c r="Q4981" s="21"/>
      <c r="R4981" s="22">
        <v>2.9329999999999998</v>
      </c>
      <c r="S4981" s="22">
        <v>2.9510000000000001</v>
      </c>
      <c r="T4981" s="20" t="s">
        <v>5189</v>
      </c>
      <c r="U4981" s="21">
        <v>10551</v>
      </c>
      <c r="V4981" s="21">
        <v>96463</v>
      </c>
      <c r="W4981" s="34">
        <v>41116</v>
      </c>
      <c r="X4981" s="34">
        <v>43084</v>
      </c>
      <c r="Y4981" s="109"/>
      <c r="Z4981" s="70" t="s">
        <v>4927</v>
      </c>
      <c r="AA4981" s="20" t="s">
        <v>4926</v>
      </c>
      <c r="AB4981" s="113" t="s">
        <v>5569</v>
      </c>
      <c r="AC4981" s="28">
        <v>42719</v>
      </c>
      <c r="AD4981" s="22">
        <v>100</v>
      </c>
      <c r="AE4981" s="19"/>
    </row>
    <row r="4982" spans="2:31" x14ac:dyDescent="0.2">
      <c r="B4982" s="14" t="s">
        <v>5941</v>
      </c>
      <c r="C4982" s="33" t="s">
        <v>5940</v>
      </c>
      <c r="D4982" s="16" t="s">
        <v>5844</v>
      </c>
      <c r="E4982" s="103" t="s">
        <v>5057</v>
      </c>
      <c r="F4982" s="18" t="s">
        <v>26</v>
      </c>
      <c r="G4982" s="111" t="s">
        <v>590</v>
      </c>
      <c r="H4982" s="102" t="s">
        <v>323</v>
      </c>
      <c r="I4982" s="21">
        <v>137837</v>
      </c>
      <c r="J4982" s="71">
        <v>99.796999999999997</v>
      </c>
      <c r="K4982" s="21">
        <v>139828</v>
      </c>
      <c r="L4982" s="21">
        <v>140114</v>
      </c>
      <c r="M4982" s="21">
        <v>138797</v>
      </c>
      <c r="N4982" s="21"/>
      <c r="O4982" s="21">
        <v>-48</v>
      </c>
      <c r="P4982" s="21"/>
      <c r="Q4982" s="21"/>
      <c r="R4982" s="22">
        <v>0.50800000000000001</v>
      </c>
      <c r="S4982" s="22">
        <v>1.2070000000000001</v>
      </c>
      <c r="T4982" s="20" t="s">
        <v>4940</v>
      </c>
      <c r="U4982" s="21">
        <v>30</v>
      </c>
      <c r="V4982" s="21">
        <v>958</v>
      </c>
      <c r="W4982" s="34">
        <v>39972</v>
      </c>
      <c r="X4982" s="34">
        <v>43451</v>
      </c>
      <c r="Y4982" s="109"/>
      <c r="Z4982" s="70" t="s">
        <v>4927</v>
      </c>
      <c r="AA4982" s="20" t="s">
        <v>4926</v>
      </c>
      <c r="AB4982" s="113" t="s">
        <v>5843</v>
      </c>
      <c r="AC4982" s="19"/>
      <c r="AD4982" s="22"/>
      <c r="AE4982" s="34">
        <v>42262</v>
      </c>
    </row>
    <row r="4983" spans="2:31" x14ac:dyDescent="0.2">
      <c r="B4983" s="14" t="s">
        <v>5939</v>
      </c>
      <c r="C4983" s="33" t="s">
        <v>4591</v>
      </c>
      <c r="D4983" s="16" t="s">
        <v>5844</v>
      </c>
      <c r="E4983" s="103" t="s">
        <v>26</v>
      </c>
      <c r="F4983" s="18" t="s">
        <v>26</v>
      </c>
      <c r="G4983" s="111" t="s">
        <v>590</v>
      </c>
      <c r="H4983" s="102" t="s">
        <v>323</v>
      </c>
      <c r="I4983" s="21">
        <v>6378000</v>
      </c>
      <c r="J4983" s="71">
        <v>97.759</v>
      </c>
      <c r="K4983" s="21">
        <v>8313408</v>
      </c>
      <c r="L4983" s="21">
        <v>8504000</v>
      </c>
      <c r="M4983" s="21">
        <v>7084923</v>
      </c>
      <c r="N4983" s="21"/>
      <c r="O4983" s="21">
        <v>19400</v>
      </c>
      <c r="P4983" s="21"/>
      <c r="Q4983" s="21"/>
      <c r="R4983" s="22">
        <v>0.435</v>
      </c>
      <c r="S4983" s="22">
        <v>3.411</v>
      </c>
      <c r="T4983" s="20" t="s">
        <v>113</v>
      </c>
      <c r="U4983" s="21">
        <v>6991</v>
      </c>
      <c r="V4983" s="21">
        <v>51319</v>
      </c>
      <c r="W4983" s="34">
        <v>39835</v>
      </c>
      <c r="X4983" s="34">
        <v>46412</v>
      </c>
      <c r="Y4983" s="109"/>
      <c r="Z4983" s="70" t="s">
        <v>4927</v>
      </c>
      <c r="AA4983" s="20" t="s">
        <v>4926</v>
      </c>
      <c r="AB4983" s="113" t="s">
        <v>5843</v>
      </c>
      <c r="AC4983" s="19"/>
      <c r="AD4983" s="22"/>
      <c r="AE4983" s="28">
        <v>45224</v>
      </c>
    </row>
    <row r="4984" spans="2:31" x14ac:dyDescent="0.2">
      <c r="B4984" s="14" t="s">
        <v>5938</v>
      </c>
      <c r="C4984" s="33" t="s">
        <v>5937</v>
      </c>
      <c r="D4984" s="16" t="s">
        <v>5844</v>
      </c>
      <c r="E4984" s="103" t="s">
        <v>26</v>
      </c>
      <c r="F4984" s="18" t="s">
        <v>26</v>
      </c>
      <c r="G4984" s="111" t="s">
        <v>590</v>
      </c>
      <c r="H4984" s="102" t="s">
        <v>323</v>
      </c>
      <c r="I4984" s="21">
        <v>8931866</v>
      </c>
      <c r="J4984" s="71">
        <v>99.082999999999998</v>
      </c>
      <c r="K4984" s="21">
        <v>9094390</v>
      </c>
      <c r="L4984" s="21">
        <v>9178539</v>
      </c>
      <c r="M4984" s="21">
        <v>8980593</v>
      </c>
      <c r="N4984" s="21"/>
      <c r="O4984" s="21">
        <v>48728</v>
      </c>
      <c r="P4984" s="21"/>
      <c r="Q4984" s="21"/>
      <c r="R4984" s="22">
        <v>0.50800000000000001</v>
      </c>
      <c r="S4984" s="22">
        <v>2.2970000000000002</v>
      </c>
      <c r="T4984" s="20" t="s">
        <v>4940</v>
      </c>
      <c r="U4984" s="21">
        <v>1943</v>
      </c>
      <c r="V4984" s="21">
        <v>62781</v>
      </c>
      <c r="W4984" s="34">
        <v>40976</v>
      </c>
      <c r="X4984" s="34">
        <v>43906</v>
      </c>
      <c r="Y4984" s="109"/>
      <c r="Z4984" s="70" t="s">
        <v>4927</v>
      </c>
      <c r="AA4984" s="20" t="s">
        <v>4926</v>
      </c>
      <c r="AB4984" s="113" t="s">
        <v>5843</v>
      </c>
      <c r="AC4984" s="19"/>
      <c r="AD4984" s="22"/>
      <c r="AE4984" s="28">
        <v>42170</v>
      </c>
    </row>
    <row r="4985" spans="2:31" x14ac:dyDescent="0.2">
      <c r="B4985" s="14" t="s">
        <v>5936</v>
      </c>
      <c r="C4985" s="33" t="s">
        <v>5935</v>
      </c>
      <c r="D4985" s="16" t="s">
        <v>5844</v>
      </c>
      <c r="E4985" s="103" t="s">
        <v>5057</v>
      </c>
      <c r="F4985" s="18" t="s">
        <v>26</v>
      </c>
      <c r="G4985" s="111" t="s">
        <v>590</v>
      </c>
      <c r="H4985" s="102" t="s">
        <v>323</v>
      </c>
      <c r="I4985" s="21">
        <v>6438997</v>
      </c>
      <c r="J4985" s="71">
        <v>99.715000000000003</v>
      </c>
      <c r="K4985" s="21">
        <v>6936566</v>
      </c>
      <c r="L4985" s="21">
        <v>6956378</v>
      </c>
      <c r="M4985" s="21">
        <v>6762886</v>
      </c>
      <c r="N4985" s="21"/>
      <c r="O4985" s="21">
        <v>20066</v>
      </c>
      <c r="P4985" s="21"/>
      <c r="Q4985" s="21"/>
      <c r="R4985" s="22">
        <v>0.38500000000000001</v>
      </c>
      <c r="S4985" s="22">
        <v>1.9330000000000001</v>
      </c>
      <c r="T4985" s="20" t="s">
        <v>113</v>
      </c>
      <c r="U4985" s="21">
        <v>5062</v>
      </c>
      <c r="V4985" s="21">
        <v>38444</v>
      </c>
      <c r="W4985" s="34">
        <v>39889</v>
      </c>
      <c r="X4985" s="34">
        <v>44859</v>
      </c>
      <c r="Y4985" s="109"/>
      <c r="Z4985" s="70" t="s">
        <v>4927</v>
      </c>
      <c r="AA4985" s="20" t="s">
        <v>4926</v>
      </c>
      <c r="AB4985" s="113" t="s">
        <v>5843</v>
      </c>
      <c r="AC4985" s="19"/>
      <c r="AD4985" s="22"/>
      <c r="AE4985" s="28">
        <v>42668</v>
      </c>
    </row>
    <row r="4986" spans="2:31" x14ac:dyDescent="0.2">
      <c r="B4986" s="14" t="s">
        <v>5934</v>
      </c>
      <c r="C4986" s="33" t="s">
        <v>5933</v>
      </c>
      <c r="D4986" s="16" t="s">
        <v>5844</v>
      </c>
      <c r="E4986" s="103" t="s">
        <v>26</v>
      </c>
      <c r="F4986" s="18" t="s">
        <v>26</v>
      </c>
      <c r="G4986" s="111" t="s">
        <v>590</v>
      </c>
      <c r="H4986" s="102" t="s">
        <v>323</v>
      </c>
      <c r="I4986" s="21">
        <v>2022672</v>
      </c>
      <c r="J4986" s="71">
        <v>100.07599999999999</v>
      </c>
      <c r="K4986" s="21">
        <v>2141308</v>
      </c>
      <c r="L4986" s="21">
        <v>2139686</v>
      </c>
      <c r="M4986" s="21">
        <v>2110422</v>
      </c>
      <c r="N4986" s="21"/>
      <c r="O4986" s="21">
        <v>6606</v>
      </c>
      <c r="P4986" s="21"/>
      <c r="Q4986" s="21"/>
      <c r="R4986" s="22">
        <v>0.56499999999999995</v>
      </c>
      <c r="S4986" s="22">
        <v>1.998</v>
      </c>
      <c r="T4986" s="20" t="s">
        <v>113</v>
      </c>
      <c r="U4986" s="21">
        <v>2285</v>
      </c>
      <c r="V4986" s="21">
        <v>15740</v>
      </c>
      <c r="W4986" s="34">
        <v>39862</v>
      </c>
      <c r="X4986" s="34">
        <v>43490</v>
      </c>
      <c r="Y4986" s="109"/>
      <c r="Z4986" s="70" t="s">
        <v>4927</v>
      </c>
      <c r="AA4986" s="20" t="s">
        <v>4926</v>
      </c>
      <c r="AB4986" s="113" t="s">
        <v>5843</v>
      </c>
      <c r="AC4986" s="19"/>
      <c r="AD4986" s="22"/>
      <c r="AE4986" s="28">
        <v>41939</v>
      </c>
    </row>
    <row r="4987" spans="2:31" x14ac:dyDescent="0.2">
      <c r="B4987" s="14" t="s">
        <v>5932</v>
      </c>
      <c r="C4987" s="33" t="s">
        <v>4595</v>
      </c>
      <c r="D4987" s="16" t="s">
        <v>5844</v>
      </c>
      <c r="E4987" s="103" t="s">
        <v>26</v>
      </c>
      <c r="F4987" s="18" t="s">
        <v>26</v>
      </c>
      <c r="G4987" s="111" t="s">
        <v>590</v>
      </c>
      <c r="H4987" s="102" t="s">
        <v>323</v>
      </c>
      <c r="I4987" s="21">
        <v>27406875</v>
      </c>
      <c r="J4987" s="71">
        <v>99.953000000000003</v>
      </c>
      <c r="K4987" s="21">
        <v>28186859</v>
      </c>
      <c r="L4987" s="21">
        <v>28200000</v>
      </c>
      <c r="M4987" s="21">
        <v>27805310</v>
      </c>
      <c r="N4987" s="21"/>
      <c r="O4987" s="21">
        <v>67962</v>
      </c>
      <c r="P4987" s="21"/>
      <c r="Q4987" s="21"/>
      <c r="R4987" s="22">
        <v>0.64500000000000002</v>
      </c>
      <c r="S4987" s="22">
        <v>1.141</v>
      </c>
      <c r="T4987" s="20" t="s">
        <v>113</v>
      </c>
      <c r="U4987" s="21">
        <v>34370</v>
      </c>
      <c r="V4987" s="21">
        <v>230387</v>
      </c>
      <c r="W4987" s="34">
        <v>40052</v>
      </c>
      <c r="X4987" s="34">
        <v>44221</v>
      </c>
      <c r="Y4987" s="109"/>
      <c r="Z4987" s="70" t="s">
        <v>4927</v>
      </c>
      <c r="AA4987" s="20" t="s">
        <v>4926</v>
      </c>
      <c r="AB4987" s="113" t="s">
        <v>5843</v>
      </c>
      <c r="AC4987" s="19"/>
      <c r="AD4987" s="22"/>
      <c r="AE4987" s="28">
        <v>42668</v>
      </c>
    </row>
    <row r="4988" spans="2:31" x14ac:dyDescent="0.2">
      <c r="B4988" s="14" t="s">
        <v>5931</v>
      </c>
      <c r="C4988" s="33" t="s">
        <v>5930</v>
      </c>
      <c r="D4988" s="16" t="s">
        <v>5844</v>
      </c>
      <c r="E4988" s="103" t="s">
        <v>26</v>
      </c>
      <c r="F4988" s="18" t="s">
        <v>26</v>
      </c>
      <c r="G4988" s="111" t="s">
        <v>590</v>
      </c>
      <c r="H4988" s="102" t="s">
        <v>323</v>
      </c>
      <c r="I4988" s="21">
        <v>21094554</v>
      </c>
      <c r="J4988" s="71">
        <v>100.075</v>
      </c>
      <c r="K4988" s="21">
        <v>21677959</v>
      </c>
      <c r="L4988" s="21">
        <v>21661691</v>
      </c>
      <c r="M4988" s="21">
        <v>21536804</v>
      </c>
      <c r="N4988" s="21"/>
      <c r="O4988" s="21">
        <v>34150</v>
      </c>
      <c r="P4988" s="21"/>
      <c r="Q4988" s="21"/>
      <c r="R4988" s="22">
        <v>0.51500000000000001</v>
      </c>
      <c r="S4988" s="22">
        <v>1.379</v>
      </c>
      <c r="T4988" s="20" t="s">
        <v>113</v>
      </c>
      <c r="U4988" s="21">
        <v>21082</v>
      </c>
      <c r="V4988" s="21">
        <v>148341</v>
      </c>
      <c r="W4988" s="34">
        <v>40133</v>
      </c>
      <c r="X4988" s="34">
        <v>42394</v>
      </c>
      <c r="Y4988" s="109"/>
      <c r="Z4988" s="70" t="s">
        <v>4927</v>
      </c>
      <c r="AA4988" s="20" t="s">
        <v>4926</v>
      </c>
      <c r="AB4988" s="113" t="s">
        <v>5843</v>
      </c>
      <c r="AC4988" s="19"/>
      <c r="AD4988" s="22"/>
      <c r="AE4988" s="28">
        <v>41754</v>
      </c>
    </row>
    <row r="4989" spans="2:31" x14ac:dyDescent="0.2">
      <c r="B4989" s="14" t="s">
        <v>5929</v>
      </c>
      <c r="C4989" s="33" t="s">
        <v>5928</v>
      </c>
      <c r="D4989" s="16" t="s">
        <v>5927</v>
      </c>
      <c r="E4989" s="103" t="s">
        <v>26</v>
      </c>
      <c r="F4989" s="18" t="s">
        <v>26</v>
      </c>
      <c r="G4989" s="111" t="s">
        <v>590</v>
      </c>
      <c r="H4989" s="102" t="s">
        <v>323</v>
      </c>
      <c r="I4989" s="21">
        <v>10000000</v>
      </c>
      <c r="J4989" s="71">
        <v>101.26600000000001</v>
      </c>
      <c r="K4989" s="21">
        <v>10126570</v>
      </c>
      <c r="L4989" s="21">
        <v>10000000</v>
      </c>
      <c r="M4989" s="21">
        <v>10000000</v>
      </c>
      <c r="N4989" s="21"/>
      <c r="O4989" s="21"/>
      <c r="P4989" s="21"/>
      <c r="Q4989" s="21"/>
      <c r="R4989" s="22">
        <v>1.4079999999999999</v>
      </c>
      <c r="S4989" s="22">
        <v>1.7789999999999999</v>
      </c>
      <c r="T4989" s="20" t="s">
        <v>4940</v>
      </c>
      <c r="U4989" s="21">
        <v>5867</v>
      </c>
      <c r="V4989" s="21">
        <v>160400</v>
      </c>
      <c r="W4989" s="34">
        <v>39527</v>
      </c>
      <c r="X4989" s="34">
        <v>43723</v>
      </c>
      <c r="Y4989" s="109"/>
      <c r="Z4989" s="70" t="s">
        <v>4927</v>
      </c>
      <c r="AA4989" s="20" t="s">
        <v>4926</v>
      </c>
      <c r="AB4989" s="113" t="s">
        <v>5843</v>
      </c>
      <c r="AC4989" s="19"/>
      <c r="AD4989" s="22"/>
      <c r="AE4989" s="28">
        <v>42536</v>
      </c>
    </row>
    <row r="4990" spans="2:31" x14ac:dyDescent="0.2">
      <c r="B4990" s="14" t="s">
        <v>5926</v>
      </c>
      <c r="C4990" s="33" t="s">
        <v>5925</v>
      </c>
      <c r="D4990" s="16" t="s">
        <v>5844</v>
      </c>
      <c r="E4990" s="103" t="s">
        <v>5057</v>
      </c>
      <c r="F4990" s="18" t="s">
        <v>26</v>
      </c>
      <c r="G4990" s="111" t="s">
        <v>590</v>
      </c>
      <c r="H4990" s="102" t="s">
        <v>323</v>
      </c>
      <c r="I4990" s="21">
        <v>4978085</v>
      </c>
      <c r="J4990" s="71">
        <v>100.547</v>
      </c>
      <c r="K4990" s="21">
        <v>5007223</v>
      </c>
      <c r="L4990" s="21">
        <v>4979992</v>
      </c>
      <c r="M4990" s="21">
        <v>4977112</v>
      </c>
      <c r="N4990" s="21"/>
      <c r="O4990" s="21">
        <v>-6558</v>
      </c>
      <c r="P4990" s="21"/>
      <c r="Q4990" s="21"/>
      <c r="R4990" s="22">
        <v>1.415</v>
      </c>
      <c r="S4990" s="22">
        <v>1.4870000000000001</v>
      </c>
      <c r="T4990" s="20" t="s">
        <v>113</v>
      </c>
      <c r="U4990" s="21">
        <v>13313</v>
      </c>
      <c r="V4990" s="21">
        <v>79670</v>
      </c>
      <c r="W4990" s="34">
        <v>40130</v>
      </c>
      <c r="X4990" s="34">
        <v>42668</v>
      </c>
      <c r="Y4990" s="109"/>
      <c r="Z4990" s="70" t="s">
        <v>4927</v>
      </c>
      <c r="AA4990" s="20" t="s">
        <v>4926</v>
      </c>
      <c r="AB4990" s="113" t="s">
        <v>5843</v>
      </c>
      <c r="AC4990" s="19"/>
      <c r="AD4990" s="22"/>
      <c r="AE4990" s="28">
        <v>41845</v>
      </c>
    </row>
    <row r="4991" spans="2:31" x14ac:dyDescent="0.2">
      <c r="B4991" s="14" t="s">
        <v>5924</v>
      </c>
      <c r="C4991" s="33" t="s">
        <v>4587</v>
      </c>
      <c r="D4991" s="16" t="s">
        <v>5844</v>
      </c>
      <c r="E4991" s="103" t="s">
        <v>5057</v>
      </c>
      <c r="F4991" s="18" t="s">
        <v>26</v>
      </c>
      <c r="G4991" s="111" t="s">
        <v>590</v>
      </c>
      <c r="H4991" s="102" t="s">
        <v>323</v>
      </c>
      <c r="I4991" s="21">
        <v>9122228</v>
      </c>
      <c r="J4991" s="71">
        <v>101.901</v>
      </c>
      <c r="K4991" s="21">
        <v>9171072</v>
      </c>
      <c r="L4991" s="21">
        <v>9000000</v>
      </c>
      <c r="M4991" s="21">
        <v>9049118</v>
      </c>
      <c r="N4991" s="21"/>
      <c r="O4991" s="21">
        <v>-16335</v>
      </c>
      <c r="P4991" s="21"/>
      <c r="Q4991" s="21"/>
      <c r="R4991" s="22">
        <v>1.615</v>
      </c>
      <c r="S4991" s="22">
        <v>1.415</v>
      </c>
      <c r="T4991" s="20" t="s">
        <v>113</v>
      </c>
      <c r="U4991" s="21">
        <v>27459</v>
      </c>
      <c r="V4991" s="21">
        <v>162283</v>
      </c>
      <c r="W4991" s="34">
        <v>40065</v>
      </c>
      <c r="X4991" s="34">
        <v>43125</v>
      </c>
      <c r="Y4991" s="109"/>
      <c r="Z4991" s="70" t="s">
        <v>4927</v>
      </c>
      <c r="AA4991" s="20" t="s">
        <v>4926</v>
      </c>
      <c r="AB4991" s="113" t="s">
        <v>5843</v>
      </c>
      <c r="AC4991" s="19"/>
      <c r="AD4991" s="22"/>
      <c r="AE4991" s="28">
        <v>42485</v>
      </c>
    </row>
    <row r="4992" spans="2:31" x14ac:dyDescent="0.2">
      <c r="B4992" s="14" t="s">
        <v>5923</v>
      </c>
      <c r="C4992" s="33" t="s">
        <v>5922</v>
      </c>
      <c r="D4992" s="16" t="s">
        <v>5844</v>
      </c>
      <c r="E4992" s="103" t="s">
        <v>5057</v>
      </c>
      <c r="F4992" s="18" t="s">
        <v>26</v>
      </c>
      <c r="G4992" s="111" t="s">
        <v>590</v>
      </c>
      <c r="H4992" s="102" t="s">
        <v>323</v>
      </c>
      <c r="I4992" s="21">
        <v>5214280</v>
      </c>
      <c r="J4992" s="71">
        <v>100.688</v>
      </c>
      <c r="K4992" s="21">
        <v>5327545</v>
      </c>
      <c r="L4992" s="21">
        <v>5291168</v>
      </c>
      <c r="M4992" s="21">
        <v>5269119</v>
      </c>
      <c r="N4992" s="21"/>
      <c r="O4992" s="21">
        <v>-2292</v>
      </c>
      <c r="P4992" s="21"/>
      <c r="Q4992" s="21"/>
      <c r="R4992" s="22">
        <v>0.86499999999999999</v>
      </c>
      <c r="S4992" s="22">
        <v>1.3109999999999999</v>
      </c>
      <c r="T4992" s="20" t="s">
        <v>113</v>
      </c>
      <c r="U4992" s="21">
        <v>8648</v>
      </c>
      <c r="V4992" s="21">
        <v>55062</v>
      </c>
      <c r="W4992" s="34">
        <v>39980</v>
      </c>
      <c r="X4992" s="34">
        <v>43033</v>
      </c>
      <c r="Y4992" s="109"/>
      <c r="Z4992" s="70" t="s">
        <v>4927</v>
      </c>
      <c r="AA4992" s="20" t="s">
        <v>4926</v>
      </c>
      <c r="AB4992" s="113" t="s">
        <v>5843</v>
      </c>
      <c r="AC4992" s="19"/>
      <c r="AD4992" s="22"/>
      <c r="AE4992" s="28">
        <v>42030</v>
      </c>
    </row>
    <row r="4993" spans="2:31" x14ac:dyDescent="0.2">
      <c r="B4993" s="14" t="s">
        <v>5921</v>
      </c>
      <c r="C4993" s="33" t="s">
        <v>4698</v>
      </c>
      <c r="D4993" s="16" t="s">
        <v>5844</v>
      </c>
      <c r="E4993" s="103" t="s">
        <v>26</v>
      </c>
      <c r="F4993" s="18" t="s">
        <v>26</v>
      </c>
      <c r="G4993" s="111" t="s">
        <v>590</v>
      </c>
      <c r="H4993" s="102" t="s">
        <v>323</v>
      </c>
      <c r="I4993" s="21">
        <v>10000000</v>
      </c>
      <c r="J4993" s="71">
        <v>100.092</v>
      </c>
      <c r="K4993" s="21">
        <v>10009160</v>
      </c>
      <c r="L4993" s="21">
        <v>10000000</v>
      </c>
      <c r="M4993" s="21">
        <v>10000000</v>
      </c>
      <c r="N4993" s="21"/>
      <c r="O4993" s="21"/>
      <c r="P4993" s="21"/>
      <c r="Q4993" s="21"/>
      <c r="R4993" s="22">
        <v>1.2150000000000001</v>
      </c>
      <c r="S4993" s="22">
        <v>1.446</v>
      </c>
      <c r="T4993" s="20" t="s">
        <v>113</v>
      </c>
      <c r="U4993" s="21">
        <v>22955</v>
      </c>
      <c r="V4993" s="21">
        <v>139647</v>
      </c>
      <c r="W4993" s="34">
        <v>39624</v>
      </c>
      <c r="X4993" s="34">
        <v>45132</v>
      </c>
      <c r="Y4993" s="109"/>
      <c r="Z4993" s="70" t="s">
        <v>4927</v>
      </c>
      <c r="AA4993" s="20" t="s">
        <v>4926</v>
      </c>
      <c r="AB4993" s="113" t="s">
        <v>5843</v>
      </c>
      <c r="AC4993" s="19"/>
      <c r="AD4993" s="22"/>
      <c r="AE4993" s="34">
        <v>44494</v>
      </c>
    </row>
    <row r="4994" spans="2:31" x14ac:dyDescent="0.2">
      <c r="B4994" s="14" t="s">
        <v>5920</v>
      </c>
      <c r="C4994" s="33" t="s">
        <v>5919</v>
      </c>
      <c r="D4994" s="16" t="s">
        <v>5844</v>
      </c>
      <c r="E4994" s="103" t="s">
        <v>26</v>
      </c>
      <c r="F4994" s="18" t="s">
        <v>26</v>
      </c>
      <c r="G4994" s="111" t="s">
        <v>590</v>
      </c>
      <c r="H4994" s="102" t="s">
        <v>323</v>
      </c>
      <c r="I4994" s="21">
        <v>16468245</v>
      </c>
      <c r="J4994" s="71">
        <v>100.497</v>
      </c>
      <c r="K4994" s="21">
        <v>16582154</v>
      </c>
      <c r="L4994" s="21">
        <v>16500231</v>
      </c>
      <c r="M4994" s="21">
        <v>16469775</v>
      </c>
      <c r="N4994" s="21"/>
      <c r="O4994" s="21">
        <v>-234</v>
      </c>
      <c r="P4994" s="21"/>
      <c r="Q4994" s="21"/>
      <c r="R4994" s="22">
        <v>0.81</v>
      </c>
      <c r="S4994" s="22">
        <v>0.86099999999999999</v>
      </c>
      <c r="T4994" s="20" t="s">
        <v>5189</v>
      </c>
      <c r="U4994" s="21">
        <v>2226</v>
      </c>
      <c r="V4994" s="21">
        <v>140740</v>
      </c>
      <c r="W4994" s="34">
        <v>40681</v>
      </c>
      <c r="X4994" s="34">
        <v>46716</v>
      </c>
      <c r="Y4994" s="109"/>
      <c r="Z4994" s="70" t="s">
        <v>4927</v>
      </c>
      <c r="AA4994" s="20" t="s">
        <v>4926</v>
      </c>
      <c r="AB4994" s="113" t="s">
        <v>5843</v>
      </c>
      <c r="AC4994" s="19"/>
      <c r="AD4994" s="22"/>
      <c r="AE4994" s="28">
        <v>44280</v>
      </c>
    </row>
    <row r="4995" spans="2:31" x14ac:dyDescent="0.2">
      <c r="B4995" s="14" t="s">
        <v>5918</v>
      </c>
      <c r="C4995" s="33" t="s">
        <v>5917</v>
      </c>
      <c r="D4995" s="16" t="s">
        <v>5844</v>
      </c>
      <c r="E4995" s="103" t="s">
        <v>26</v>
      </c>
      <c r="F4995" s="18" t="s">
        <v>26</v>
      </c>
      <c r="G4995" s="111" t="s">
        <v>590</v>
      </c>
      <c r="H4995" s="102" t="s">
        <v>323</v>
      </c>
      <c r="I4995" s="21">
        <v>10000000</v>
      </c>
      <c r="J4995" s="71">
        <v>102.371</v>
      </c>
      <c r="K4995" s="21">
        <v>10237140</v>
      </c>
      <c r="L4995" s="21">
        <v>10000000</v>
      </c>
      <c r="M4995" s="21">
        <v>10000000</v>
      </c>
      <c r="N4995" s="21"/>
      <c r="O4995" s="21"/>
      <c r="P4995" s="21"/>
      <c r="Q4995" s="21"/>
      <c r="R4995" s="22">
        <v>1.41</v>
      </c>
      <c r="S4995" s="22">
        <v>1.4159999999999999</v>
      </c>
      <c r="T4995" s="20" t="s">
        <v>5189</v>
      </c>
      <c r="U4995" s="21">
        <v>2350</v>
      </c>
      <c r="V4995" s="21">
        <v>146126</v>
      </c>
      <c r="W4995" s="34">
        <v>40681</v>
      </c>
      <c r="X4995" s="34">
        <v>49242</v>
      </c>
      <c r="Y4995" s="109"/>
      <c r="Z4995" s="70" t="s">
        <v>4927</v>
      </c>
      <c r="AA4995" s="20" t="s">
        <v>4926</v>
      </c>
      <c r="AB4995" s="113" t="s">
        <v>5843</v>
      </c>
      <c r="AC4995" s="19"/>
      <c r="AD4995" s="22"/>
      <c r="AE4995" s="28">
        <v>46716</v>
      </c>
    </row>
    <row r="4996" spans="2:31" x14ac:dyDescent="0.2">
      <c r="B4996" s="14" t="s">
        <v>5916</v>
      </c>
      <c r="C4996" s="33" t="s">
        <v>5915</v>
      </c>
      <c r="D4996" s="16" t="s">
        <v>5844</v>
      </c>
      <c r="E4996" s="103" t="s">
        <v>26</v>
      </c>
      <c r="F4996" s="18" t="s">
        <v>26</v>
      </c>
      <c r="G4996" s="111" t="s">
        <v>590</v>
      </c>
      <c r="H4996" s="102" t="s">
        <v>323</v>
      </c>
      <c r="I4996" s="21">
        <v>14696996</v>
      </c>
      <c r="J4996" s="71">
        <v>101.348</v>
      </c>
      <c r="K4996" s="21">
        <v>14792386</v>
      </c>
      <c r="L4996" s="21">
        <v>14595637</v>
      </c>
      <c r="M4996" s="21">
        <v>14687068</v>
      </c>
      <c r="N4996" s="21"/>
      <c r="O4996" s="21">
        <v>-9928</v>
      </c>
      <c r="P4996" s="21"/>
      <c r="Q4996" s="21"/>
      <c r="R4996" s="22">
        <v>1.609</v>
      </c>
      <c r="S4996" s="22">
        <v>1.202</v>
      </c>
      <c r="T4996" s="20" t="s">
        <v>5189</v>
      </c>
      <c r="U4996" s="21">
        <v>9785</v>
      </c>
      <c r="V4996" s="21">
        <v>125021</v>
      </c>
      <c r="W4996" s="34">
        <v>41179</v>
      </c>
      <c r="X4996" s="34">
        <v>45884</v>
      </c>
      <c r="Y4996" s="109"/>
      <c r="Z4996" s="70" t="s">
        <v>4927</v>
      </c>
      <c r="AA4996" s="20" t="s">
        <v>4926</v>
      </c>
      <c r="AB4996" s="113" t="s">
        <v>5843</v>
      </c>
      <c r="AC4996" s="19"/>
      <c r="AD4996" s="22"/>
      <c r="AE4996" s="28">
        <v>42384</v>
      </c>
    </row>
    <row r="4997" spans="2:31" x14ac:dyDescent="0.2">
      <c r="B4997" s="14" t="s">
        <v>5914</v>
      </c>
      <c r="C4997" s="33" t="s">
        <v>5913</v>
      </c>
      <c r="D4997" s="16" t="s">
        <v>5844</v>
      </c>
      <c r="E4997" s="103" t="s">
        <v>26</v>
      </c>
      <c r="F4997" s="18" t="s">
        <v>26</v>
      </c>
      <c r="G4997" s="111" t="s">
        <v>590</v>
      </c>
      <c r="H4997" s="102" t="s">
        <v>323</v>
      </c>
      <c r="I4997" s="21">
        <v>10000000</v>
      </c>
      <c r="J4997" s="71">
        <v>100.605</v>
      </c>
      <c r="K4997" s="21">
        <v>10060470</v>
      </c>
      <c r="L4997" s="21">
        <v>10000000</v>
      </c>
      <c r="M4997" s="21">
        <v>10000000</v>
      </c>
      <c r="N4997" s="21"/>
      <c r="O4997" s="21"/>
      <c r="P4997" s="21"/>
      <c r="Q4997" s="21"/>
      <c r="R4997" s="22">
        <v>0.66</v>
      </c>
      <c r="S4997" s="22">
        <v>0.63600000000000001</v>
      </c>
      <c r="T4997" s="20" t="s">
        <v>5189</v>
      </c>
      <c r="U4997" s="21">
        <v>1100</v>
      </c>
      <c r="V4997" s="21">
        <v>68683</v>
      </c>
      <c r="W4997" s="34">
        <v>40919</v>
      </c>
      <c r="X4997" s="34">
        <v>44160</v>
      </c>
      <c r="Y4997" s="109"/>
      <c r="Z4997" s="70" t="s">
        <v>4927</v>
      </c>
      <c r="AA4997" s="20" t="s">
        <v>4926</v>
      </c>
      <c r="AB4997" s="113" t="s">
        <v>5843</v>
      </c>
      <c r="AC4997" s="19"/>
      <c r="AD4997" s="22"/>
      <c r="AE4997" s="28">
        <v>42850</v>
      </c>
    </row>
    <row r="4998" spans="2:31" x14ac:dyDescent="0.2">
      <c r="B4998" s="14" t="s">
        <v>5912</v>
      </c>
      <c r="C4998" s="33" t="s">
        <v>5911</v>
      </c>
      <c r="D4998" s="16" t="s">
        <v>5844</v>
      </c>
      <c r="E4998" s="103" t="s">
        <v>26</v>
      </c>
      <c r="F4998" s="18" t="s">
        <v>26</v>
      </c>
      <c r="G4998" s="111" t="s">
        <v>590</v>
      </c>
      <c r="H4998" s="102" t="s">
        <v>323</v>
      </c>
      <c r="I4998" s="21">
        <v>7918372</v>
      </c>
      <c r="J4998" s="71">
        <v>102.38500000000001</v>
      </c>
      <c r="K4998" s="21">
        <v>8190792</v>
      </c>
      <c r="L4998" s="21">
        <v>8000000</v>
      </c>
      <c r="M4998" s="21">
        <v>7924863</v>
      </c>
      <c r="N4998" s="21"/>
      <c r="O4998" s="21">
        <v>6491</v>
      </c>
      <c r="P4998" s="21"/>
      <c r="Q4998" s="21"/>
      <c r="R4998" s="22">
        <v>1.1599999999999999</v>
      </c>
      <c r="S4998" s="22">
        <v>1.3049999999999999</v>
      </c>
      <c r="T4998" s="20" t="s">
        <v>5189</v>
      </c>
      <c r="U4998" s="21">
        <v>1546</v>
      </c>
      <c r="V4998" s="21">
        <v>92946</v>
      </c>
      <c r="W4998" s="34">
        <v>40919</v>
      </c>
      <c r="X4998" s="34">
        <v>47021</v>
      </c>
      <c r="Y4998" s="109"/>
      <c r="Z4998" s="70" t="s">
        <v>4927</v>
      </c>
      <c r="AA4998" s="20" t="s">
        <v>4926</v>
      </c>
      <c r="AB4998" s="113" t="s">
        <v>5843</v>
      </c>
      <c r="AC4998" s="19"/>
      <c r="AD4998" s="22"/>
      <c r="AE4998" s="28">
        <v>44890</v>
      </c>
    </row>
    <row r="4999" spans="2:31" x14ac:dyDescent="0.2">
      <c r="B4999" s="14" t="s">
        <v>5910</v>
      </c>
      <c r="C4999" s="33" t="s">
        <v>5909</v>
      </c>
      <c r="D4999" s="16" t="s">
        <v>5844</v>
      </c>
      <c r="E4999" s="103" t="s">
        <v>26</v>
      </c>
      <c r="F4999" s="18" t="s">
        <v>26</v>
      </c>
      <c r="G4999" s="111" t="s">
        <v>590</v>
      </c>
      <c r="H4999" s="102" t="s">
        <v>323</v>
      </c>
      <c r="I4999" s="21">
        <v>4703133</v>
      </c>
      <c r="J4999" s="71">
        <v>100.76600000000001</v>
      </c>
      <c r="K4999" s="21">
        <v>4739164</v>
      </c>
      <c r="L4999" s="21">
        <v>4703133</v>
      </c>
      <c r="M4999" s="21">
        <v>4703133</v>
      </c>
      <c r="N4999" s="21"/>
      <c r="O4999" s="21"/>
      <c r="P4999" s="21"/>
      <c r="Q4999" s="21"/>
      <c r="R4999" s="22">
        <v>1.3089999999999999</v>
      </c>
      <c r="S4999" s="22">
        <v>1.323</v>
      </c>
      <c r="T4999" s="20" t="s">
        <v>5189</v>
      </c>
      <c r="U4999" s="21">
        <v>2565</v>
      </c>
      <c r="V4999" s="21">
        <v>43317</v>
      </c>
      <c r="W4999" s="34">
        <v>41003</v>
      </c>
      <c r="X4999" s="34">
        <v>44545</v>
      </c>
      <c r="Y4999" s="109"/>
      <c r="Z4999" s="70" t="s">
        <v>4927</v>
      </c>
      <c r="AA4999" s="20" t="s">
        <v>4926</v>
      </c>
      <c r="AB4999" s="113" t="s">
        <v>5843</v>
      </c>
      <c r="AC4999" s="19"/>
      <c r="AD4999" s="22"/>
      <c r="AE4999" s="28">
        <v>42051</v>
      </c>
    </row>
    <row r="5000" spans="2:31" x14ac:dyDescent="0.2">
      <c r="B5000" s="14" t="s">
        <v>5908</v>
      </c>
      <c r="C5000" s="33" t="s">
        <v>5907</v>
      </c>
      <c r="D5000" s="16" t="s">
        <v>5844</v>
      </c>
      <c r="E5000" s="103" t="s">
        <v>26</v>
      </c>
      <c r="F5000" s="18" t="s">
        <v>26</v>
      </c>
      <c r="G5000" s="111" t="s">
        <v>590</v>
      </c>
      <c r="H5000" s="102" t="s">
        <v>323</v>
      </c>
      <c r="I5000" s="21">
        <v>16985996</v>
      </c>
      <c r="J5000" s="71">
        <v>100.84</v>
      </c>
      <c r="K5000" s="21">
        <v>17128593</v>
      </c>
      <c r="L5000" s="21">
        <v>16985996</v>
      </c>
      <c r="M5000" s="21">
        <v>16985996</v>
      </c>
      <c r="N5000" s="21"/>
      <c r="O5000" s="21"/>
      <c r="P5000" s="21"/>
      <c r="Q5000" s="21"/>
      <c r="R5000" s="22">
        <v>1.3089999999999999</v>
      </c>
      <c r="S5000" s="22">
        <v>1.2989999999999999</v>
      </c>
      <c r="T5000" s="20" t="s">
        <v>5189</v>
      </c>
      <c r="U5000" s="21">
        <v>9264</v>
      </c>
      <c r="V5000" s="21">
        <v>125422</v>
      </c>
      <c r="W5000" s="34">
        <v>41052</v>
      </c>
      <c r="X5000" s="34">
        <v>45153</v>
      </c>
      <c r="Y5000" s="109"/>
      <c r="Z5000" s="70" t="s">
        <v>4927</v>
      </c>
      <c r="AA5000" s="20" t="s">
        <v>4926</v>
      </c>
      <c r="AB5000" s="113" t="s">
        <v>5843</v>
      </c>
      <c r="AC5000" s="19"/>
      <c r="AD5000" s="22"/>
      <c r="AE5000" s="28">
        <v>42415</v>
      </c>
    </row>
    <row r="5001" spans="2:31" x14ac:dyDescent="0.2">
      <c r="B5001" s="14" t="s">
        <v>5906</v>
      </c>
      <c r="C5001" s="33" t="s">
        <v>5905</v>
      </c>
      <c r="D5001" s="16" t="s">
        <v>5844</v>
      </c>
      <c r="E5001" s="103" t="s">
        <v>26</v>
      </c>
      <c r="F5001" s="18" t="s">
        <v>26</v>
      </c>
      <c r="G5001" s="111" t="s">
        <v>590</v>
      </c>
      <c r="H5001" s="102" t="s">
        <v>323</v>
      </c>
      <c r="I5001" s="21">
        <v>9983454</v>
      </c>
      <c r="J5001" s="71">
        <v>100.098</v>
      </c>
      <c r="K5001" s="21">
        <v>10009840</v>
      </c>
      <c r="L5001" s="21">
        <v>10000000</v>
      </c>
      <c r="M5001" s="21">
        <v>9985238</v>
      </c>
      <c r="N5001" s="21"/>
      <c r="O5001" s="21">
        <v>1784</v>
      </c>
      <c r="P5001" s="21"/>
      <c r="Q5001" s="21"/>
      <c r="R5001" s="22">
        <v>0.51</v>
      </c>
      <c r="S5001" s="22">
        <v>0.56100000000000005</v>
      </c>
      <c r="T5001" s="20" t="s">
        <v>5189</v>
      </c>
      <c r="U5001" s="21">
        <v>850</v>
      </c>
      <c r="V5001" s="21">
        <v>25593</v>
      </c>
      <c r="W5001" s="34">
        <v>41100</v>
      </c>
      <c r="X5001" s="34">
        <v>43641</v>
      </c>
      <c r="Y5001" s="109"/>
      <c r="Z5001" s="70" t="s">
        <v>4927</v>
      </c>
      <c r="AA5001" s="20" t="s">
        <v>4926</v>
      </c>
      <c r="AB5001" s="113" t="s">
        <v>5843</v>
      </c>
      <c r="AC5001" s="19"/>
      <c r="AD5001" s="22"/>
      <c r="AE5001" s="28">
        <v>42821</v>
      </c>
    </row>
    <row r="5002" spans="2:31" x14ac:dyDescent="0.2">
      <c r="B5002" s="14" t="s">
        <v>5904</v>
      </c>
      <c r="C5002" s="33" t="s">
        <v>5903</v>
      </c>
      <c r="D5002" s="16" t="s">
        <v>5844</v>
      </c>
      <c r="E5002" s="103" t="s">
        <v>26</v>
      </c>
      <c r="F5002" s="18" t="s">
        <v>26</v>
      </c>
      <c r="G5002" s="111" t="s">
        <v>590</v>
      </c>
      <c r="H5002" s="102" t="s">
        <v>323</v>
      </c>
      <c r="I5002" s="21">
        <v>10215183</v>
      </c>
      <c r="J5002" s="71">
        <v>100.366</v>
      </c>
      <c r="K5002" s="21">
        <v>10252540</v>
      </c>
      <c r="L5002" s="21">
        <v>10215183</v>
      </c>
      <c r="M5002" s="21">
        <v>10215183</v>
      </c>
      <c r="N5002" s="21"/>
      <c r="O5002" s="21"/>
      <c r="P5002" s="21"/>
      <c r="Q5002" s="21"/>
      <c r="R5002" s="22">
        <v>0.96299999999999997</v>
      </c>
      <c r="S5002" s="22">
        <v>0.94799999999999995</v>
      </c>
      <c r="T5002" s="20" t="s">
        <v>5189</v>
      </c>
      <c r="U5002" s="21">
        <v>4100</v>
      </c>
      <c r="V5002" s="21">
        <v>16399</v>
      </c>
      <c r="W5002" s="34">
        <v>41193</v>
      </c>
      <c r="X5002" s="34">
        <v>45215</v>
      </c>
      <c r="Y5002" s="109"/>
      <c r="Z5002" s="70" t="s">
        <v>4927</v>
      </c>
      <c r="AA5002" s="20" t="s">
        <v>4926</v>
      </c>
      <c r="AB5002" s="113" t="s">
        <v>5843</v>
      </c>
      <c r="AC5002" s="19"/>
      <c r="AD5002" s="22"/>
      <c r="AE5002" s="34">
        <v>42536</v>
      </c>
    </row>
    <row r="5003" spans="2:31" x14ac:dyDescent="0.2">
      <c r="B5003" s="14" t="s">
        <v>5902</v>
      </c>
      <c r="C5003" s="33" t="s">
        <v>5901</v>
      </c>
      <c r="D5003" s="16" t="s">
        <v>5844</v>
      </c>
      <c r="E5003" s="103" t="s">
        <v>26</v>
      </c>
      <c r="F5003" s="18" t="s">
        <v>26</v>
      </c>
      <c r="G5003" s="111" t="s">
        <v>590</v>
      </c>
      <c r="H5003" s="102" t="s">
        <v>323</v>
      </c>
      <c r="I5003" s="21">
        <v>22000000</v>
      </c>
      <c r="J5003" s="71">
        <v>100.121</v>
      </c>
      <c r="K5003" s="21">
        <v>22026664</v>
      </c>
      <c r="L5003" s="21">
        <v>22000000</v>
      </c>
      <c r="M5003" s="21">
        <v>22000000</v>
      </c>
      <c r="N5003" s="21"/>
      <c r="O5003" s="21"/>
      <c r="P5003" s="21"/>
      <c r="Q5003" s="21"/>
      <c r="R5003" s="22">
        <v>0.49</v>
      </c>
      <c r="S5003" s="22">
        <v>0.49</v>
      </c>
      <c r="T5003" s="20" t="s">
        <v>5189</v>
      </c>
      <c r="U5003" s="21">
        <v>1794</v>
      </c>
      <c r="V5003" s="21">
        <v>33347</v>
      </c>
      <c r="W5003" s="34">
        <v>41163</v>
      </c>
      <c r="X5003" s="34">
        <v>43733</v>
      </c>
      <c r="Y5003" s="109"/>
      <c r="Z5003" s="70" t="s">
        <v>4927</v>
      </c>
      <c r="AA5003" s="20" t="s">
        <v>4926</v>
      </c>
      <c r="AB5003" s="113" t="s">
        <v>5843</v>
      </c>
      <c r="AC5003" s="19"/>
      <c r="AD5003" s="22"/>
      <c r="AE5003" s="34">
        <v>42850</v>
      </c>
    </row>
    <row r="5004" spans="2:31" x14ac:dyDescent="0.2">
      <c r="B5004" s="14" t="s">
        <v>5900</v>
      </c>
      <c r="C5004" s="33" t="s">
        <v>5899</v>
      </c>
      <c r="D5004" s="16" t="s">
        <v>5898</v>
      </c>
      <c r="E5004" s="103" t="s">
        <v>26</v>
      </c>
      <c r="F5004" s="18" t="s">
        <v>26</v>
      </c>
      <c r="G5004" s="111" t="s">
        <v>26</v>
      </c>
      <c r="H5004" s="102" t="s">
        <v>4412</v>
      </c>
      <c r="I5004" s="21">
        <v>10000000</v>
      </c>
      <c r="J5004" s="71">
        <v>107.277</v>
      </c>
      <c r="K5004" s="21">
        <v>10727700</v>
      </c>
      <c r="L5004" s="21">
        <v>10000000</v>
      </c>
      <c r="M5004" s="21">
        <v>10000000</v>
      </c>
      <c r="N5004" s="21"/>
      <c r="O5004" s="21"/>
      <c r="P5004" s="21"/>
      <c r="Q5004" s="21"/>
      <c r="R5004" s="22">
        <v>5.6719999999999997</v>
      </c>
      <c r="S5004" s="22">
        <v>5.6719999999999997</v>
      </c>
      <c r="T5004" s="20" t="s">
        <v>89</v>
      </c>
      <c r="U5004" s="21">
        <v>25209</v>
      </c>
      <c r="V5004" s="21">
        <v>567200</v>
      </c>
      <c r="W5004" s="34">
        <v>38155</v>
      </c>
      <c r="X5004" s="34">
        <v>41805</v>
      </c>
      <c r="Y5004" s="109"/>
      <c r="Z5004" s="70" t="s">
        <v>531</v>
      </c>
      <c r="AA5004" s="20" t="s">
        <v>26</v>
      </c>
      <c r="AB5004" s="113" t="s">
        <v>5569</v>
      </c>
      <c r="AC5004" s="19"/>
      <c r="AD5004" s="22"/>
      <c r="AE5004" s="31"/>
    </row>
    <row r="5005" spans="2:31" x14ac:dyDescent="0.2">
      <c r="B5005" s="14" t="s">
        <v>5897</v>
      </c>
      <c r="C5005" s="33" t="s">
        <v>5896</v>
      </c>
      <c r="D5005" s="16" t="s">
        <v>5883</v>
      </c>
      <c r="E5005" s="103" t="s">
        <v>26</v>
      </c>
      <c r="F5005" s="18" t="s">
        <v>26</v>
      </c>
      <c r="G5005" s="111" t="s">
        <v>590</v>
      </c>
      <c r="H5005" s="102" t="s">
        <v>323</v>
      </c>
      <c r="I5005" s="21">
        <v>4573177</v>
      </c>
      <c r="J5005" s="71">
        <v>100.401</v>
      </c>
      <c r="K5005" s="21">
        <v>4591620</v>
      </c>
      <c r="L5005" s="21">
        <v>4573299</v>
      </c>
      <c r="M5005" s="21">
        <v>4573221</v>
      </c>
      <c r="N5005" s="21"/>
      <c r="O5005" s="21">
        <v>45</v>
      </c>
      <c r="P5005" s="21"/>
      <c r="Q5005" s="21"/>
      <c r="R5005" s="22">
        <v>1.25</v>
      </c>
      <c r="S5005" s="22">
        <v>1.2549999999999999</v>
      </c>
      <c r="T5005" s="20" t="s">
        <v>5189</v>
      </c>
      <c r="U5005" s="21">
        <v>2541</v>
      </c>
      <c r="V5005" s="21">
        <v>51767</v>
      </c>
      <c r="W5005" s="34">
        <v>40919</v>
      </c>
      <c r="X5005" s="34">
        <v>42109</v>
      </c>
      <c r="Y5005" s="109"/>
      <c r="Z5005" s="70" t="s">
        <v>4927</v>
      </c>
      <c r="AA5005" s="20" t="s">
        <v>4926</v>
      </c>
      <c r="AB5005" s="113" t="s">
        <v>5700</v>
      </c>
      <c r="AC5005" s="19"/>
      <c r="AD5005" s="22"/>
      <c r="AE5005" s="34">
        <v>41927</v>
      </c>
    </row>
    <row r="5006" spans="2:31" x14ac:dyDescent="0.2">
      <c r="B5006" s="14" t="s">
        <v>5895</v>
      </c>
      <c r="C5006" s="33" t="s">
        <v>5894</v>
      </c>
      <c r="D5006" s="16" t="s">
        <v>5870</v>
      </c>
      <c r="E5006" s="103" t="s">
        <v>26</v>
      </c>
      <c r="F5006" s="18" t="s">
        <v>26</v>
      </c>
      <c r="G5006" s="111" t="s">
        <v>590</v>
      </c>
      <c r="H5006" s="102" t="s">
        <v>323</v>
      </c>
      <c r="I5006" s="21">
        <v>7998584</v>
      </c>
      <c r="J5006" s="71">
        <v>100.529</v>
      </c>
      <c r="K5006" s="21">
        <v>8042304</v>
      </c>
      <c r="L5006" s="21">
        <v>8000000</v>
      </c>
      <c r="M5006" s="21">
        <v>7999825</v>
      </c>
      <c r="N5006" s="21"/>
      <c r="O5006" s="21">
        <v>586</v>
      </c>
      <c r="P5006" s="21"/>
      <c r="Q5006" s="21"/>
      <c r="R5006" s="22">
        <v>2.0499999999999998</v>
      </c>
      <c r="S5006" s="22">
        <v>2.0659999999999998</v>
      </c>
      <c r="T5006" s="20" t="s">
        <v>5189</v>
      </c>
      <c r="U5006" s="21">
        <v>7289</v>
      </c>
      <c r="V5006" s="21">
        <v>164000</v>
      </c>
      <c r="W5006" s="34">
        <v>40500</v>
      </c>
      <c r="X5006" s="34">
        <v>42139</v>
      </c>
      <c r="Y5006" s="109"/>
      <c r="Z5006" s="70" t="s">
        <v>4927</v>
      </c>
      <c r="AA5006" s="20" t="s">
        <v>4926</v>
      </c>
      <c r="AB5006" s="113" t="s">
        <v>5700</v>
      </c>
      <c r="AC5006" s="19"/>
      <c r="AD5006" s="22"/>
      <c r="AE5006" s="34">
        <v>41470</v>
      </c>
    </row>
    <row r="5007" spans="2:31" x14ac:dyDescent="0.2">
      <c r="B5007" s="14" t="s">
        <v>5893</v>
      </c>
      <c r="C5007" s="33" t="s">
        <v>5892</v>
      </c>
      <c r="D5007" s="16" t="s">
        <v>5870</v>
      </c>
      <c r="E5007" s="103" t="s">
        <v>26</v>
      </c>
      <c r="F5007" s="18" t="s">
        <v>26</v>
      </c>
      <c r="G5007" s="111" t="s">
        <v>590</v>
      </c>
      <c r="H5007" s="102" t="s">
        <v>323</v>
      </c>
      <c r="I5007" s="21">
        <v>4999267</v>
      </c>
      <c r="J5007" s="71">
        <v>101.812</v>
      </c>
      <c r="K5007" s="21">
        <v>5090585</v>
      </c>
      <c r="L5007" s="21">
        <v>5000000</v>
      </c>
      <c r="M5007" s="21">
        <v>4999747</v>
      </c>
      <c r="N5007" s="21"/>
      <c r="O5007" s="21">
        <v>383</v>
      </c>
      <c r="P5007" s="21"/>
      <c r="Q5007" s="21"/>
      <c r="R5007" s="22">
        <v>2.35</v>
      </c>
      <c r="S5007" s="22">
        <v>2.3679999999999999</v>
      </c>
      <c r="T5007" s="20" t="s">
        <v>5189</v>
      </c>
      <c r="U5007" s="21">
        <v>5222</v>
      </c>
      <c r="V5007" s="21">
        <v>117500</v>
      </c>
      <c r="W5007" s="34">
        <v>40661</v>
      </c>
      <c r="X5007" s="34">
        <v>42324</v>
      </c>
      <c r="Y5007" s="109"/>
      <c r="Z5007" s="70" t="s">
        <v>4927</v>
      </c>
      <c r="AA5007" s="20" t="s">
        <v>4926</v>
      </c>
      <c r="AB5007" s="113" t="s">
        <v>5700</v>
      </c>
      <c r="AC5007" s="19"/>
      <c r="AD5007" s="22"/>
      <c r="AE5007" s="28">
        <v>41685</v>
      </c>
    </row>
    <row r="5008" spans="2:31" x14ac:dyDescent="0.2">
      <c r="B5008" s="14" t="s">
        <v>5891</v>
      </c>
      <c r="C5008" s="33" t="s">
        <v>5890</v>
      </c>
      <c r="D5008" s="16" t="s">
        <v>5870</v>
      </c>
      <c r="E5008" s="103" t="s">
        <v>26</v>
      </c>
      <c r="F5008" s="18" t="s">
        <v>26</v>
      </c>
      <c r="G5008" s="111" t="s">
        <v>590</v>
      </c>
      <c r="H5008" s="102" t="s">
        <v>323</v>
      </c>
      <c r="I5008" s="21">
        <v>8999049</v>
      </c>
      <c r="J5008" s="71">
        <v>102.97499999999999</v>
      </c>
      <c r="K5008" s="21">
        <v>9267714</v>
      </c>
      <c r="L5008" s="21">
        <v>9000000</v>
      </c>
      <c r="M5008" s="21">
        <v>8999567</v>
      </c>
      <c r="N5008" s="21"/>
      <c r="O5008" s="21">
        <v>326</v>
      </c>
      <c r="P5008" s="21"/>
      <c r="Q5008" s="21"/>
      <c r="R5008" s="22">
        <v>3.11</v>
      </c>
      <c r="S5008" s="22">
        <v>3.1339999999999999</v>
      </c>
      <c r="T5008" s="20" t="s">
        <v>5189</v>
      </c>
      <c r="U5008" s="21">
        <v>12440</v>
      </c>
      <c r="V5008" s="21">
        <v>279900</v>
      </c>
      <c r="W5008" s="34">
        <v>40661</v>
      </c>
      <c r="X5008" s="34">
        <v>42506</v>
      </c>
      <c r="Y5008" s="109"/>
      <c r="Z5008" s="70" t="s">
        <v>4927</v>
      </c>
      <c r="AA5008" s="20" t="s">
        <v>4926</v>
      </c>
      <c r="AB5008" s="113" t="s">
        <v>5700</v>
      </c>
      <c r="AC5008" s="19"/>
      <c r="AD5008" s="22"/>
      <c r="AE5008" s="28">
        <v>41835</v>
      </c>
    </row>
    <row r="5009" spans="2:31" x14ac:dyDescent="0.2">
      <c r="B5009" s="14" t="s">
        <v>5889</v>
      </c>
      <c r="C5009" s="33" t="s">
        <v>5888</v>
      </c>
      <c r="D5009" s="16" t="s">
        <v>5870</v>
      </c>
      <c r="E5009" s="103" t="s">
        <v>26</v>
      </c>
      <c r="F5009" s="18" t="s">
        <v>26</v>
      </c>
      <c r="G5009" s="111" t="s">
        <v>590</v>
      </c>
      <c r="H5009" s="102" t="s">
        <v>323</v>
      </c>
      <c r="I5009" s="21">
        <v>9997972</v>
      </c>
      <c r="J5009" s="71">
        <v>102.18600000000001</v>
      </c>
      <c r="K5009" s="21">
        <v>10218640</v>
      </c>
      <c r="L5009" s="21">
        <v>10000000</v>
      </c>
      <c r="M5009" s="21">
        <v>9999210</v>
      </c>
      <c r="N5009" s="21"/>
      <c r="O5009" s="21">
        <v>813</v>
      </c>
      <c r="P5009" s="21"/>
      <c r="Q5009" s="21"/>
      <c r="R5009" s="22">
        <v>2.66</v>
      </c>
      <c r="S5009" s="22">
        <v>2.6829999999999998</v>
      </c>
      <c r="T5009" s="20" t="s">
        <v>5189</v>
      </c>
      <c r="U5009" s="21">
        <v>11822</v>
      </c>
      <c r="V5009" s="21">
        <v>266000</v>
      </c>
      <c r="W5009" s="34">
        <v>40717</v>
      </c>
      <c r="X5009" s="34">
        <v>42384</v>
      </c>
      <c r="Y5009" s="109"/>
      <c r="Z5009" s="70" t="s">
        <v>4927</v>
      </c>
      <c r="AA5009" s="20" t="s">
        <v>4926</v>
      </c>
      <c r="AB5009" s="113" t="s">
        <v>5700</v>
      </c>
      <c r="AC5009" s="19"/>
      <c r="AD5009" s="22"/>
      <c r="AE5009" s="28">
        <v>41713</v>
      </c>
    </row>
    <row r="5010" spans="2:31" x14ac:dyDescent="0.2">
      <c r="B5010" s="14" t="s">
        <v>5887</v>
      </c>
      <c r="C5010" s="33" t="s">
        <v>5886</v>
      </c>
      <c r="D5010" s="16" t="s">
        <v>5870</v>
      </c>
      <c r="E5010" s="103" t="s">
        <v>26</v>
      </c>
      <c r="F5010" s="18" t="s">
        <v>26</v>
      </c>
      <c r="G5010" s="111" t="s">
        <v>590</v>
      </c>
      <c r="H5010" s="102" t="s">
        <v>323</v>
      </c>
      <c r="I5010" s="21">
        <v>9998764</v>
      </c>
      <c r="J5010" s="71">
        <v>103.246</v>
      </c>
      <c r="K5010" s="21">
        <v>10324550</v>
      </c>
      <c r="L5010" s="21">
        <v>10000000</v>
      </c>
      <c r="M5010" s="21">
        <v>9999388</v>
      </c>
      <c r="N5010" s="21"/>
      <c r="O5010" s="21">
        <v>427</v>
      </c>
      <c r="P5010" s="21"/>
      <c r="Q5010" s="21"/>
      <c r="R5010" s="22">
        <v>3.28</v>
      </c>
      <c r="S5010" s="22">
        <v>3.3069999999999999</v>
      </c>
      <c r="T5010" s="20" t="s">
        <v>5189</v>
      </c>
      <c r="U5010" s="21">
        <v>14578</v>
      </c>
      <c r="V5010" s="21">
        <v>328000</v>
      </c>
      <c r="W5010" s="34">
        <v>40717</v>
      </c>
      <c r="X5010" s="34">
        <v>42536</v>
      </c>
      <c r="Y5010" s="109"/>
      <c r="Z5010" s="70" t="s">
        <v>4927</v>
      </c>
      <c r="AA5010" s="20" t="s">
        <v>4926</v>
      </c>
      <c r="AB5010" s="113" t="s">
        <v>5700</v>
      </c>
      <c r="AC5010" s="19"/>
      <c r="AD5010" s="22"/>
      <c r="AE5010" s="28">
        <v>41835</v>
      </c>
    </row>
    <row r="5011" spans="2:31" x14ac:dyDescent="0.2">
      <c r="B5011" s="14" t="s">
        <v>5885</v>
      </c>
      <c r="C5011" s="33" t="s">
        <v>5884</v>
      </c>
      <c r="D5011" s="16" t="s">
        <v>5883</v>
      </c>
      <c r="E5011" s="103" t="s">
        <v>26</v>
      </c>
      <c r="F5011" s="18" t="s">
        <v>26</v>
      </c>
      <c r="G5011" s="111" t="s">
        <v>590</v>
      </c>
      <c r="H5011" s="102" t="s">
        <v>323</v>
      </c>
      <c r="I5011" s="21">
        <v>5099431</v>
      </c>
      <c r="J5011" s="71">
        <v>100.495</v>
      </c>
      <c r="K5011" s="21">
        <v>5125240</v>
      </c>
      <c r="L5011" s="21">
        <v>5100000</v>
      </c>
      <c r="M5011" s="21">
        <v>5099828</v>
      </c>
      <c r="N5011" s="21"/>
      <c r="O5011" s="21">
        <v>280</v>
      </c>
      <c r="P5011" s="21"/>
      <c r="Q5011" s="21"/>
      <c r="R5011" s="22">
        <v>1.23</v>
      </c>
      <c r="S5011" s="22">
        <v>1.2390000000000001</v>
      </c>
      <c r="T5011" s="20" t="s">
        <v>5189</v>
      </c>
      <c r="U5011" s="21">
        <v>2788</v>
      </c>
      <c r="V5011" s="21">
        <v>62730</v>
      </c>
      <c r="W5011" s="34">
        <v>40794</v>
      </c>
      <c r="X5011" s="34">
        <v>42109</v>
      </c>
      <c r="Y5011" s="109"/>
      <c r="Z5011" s="70" t="s">
        <v>4927</v>
      </c>
      <c r="AA5011" s="20" t="s">
        <v>4926</v>
      </c>
      <c r="AB5011" s="113" t="s">
        <v>5700</v>
      </c>
      <c r="AC5011" s="19"/>
      <c r="AD5011" s="22"/>
      <c r="AE5011" s="28">
        <v>41562</v>
      </c>
    </row>
    <row r="5012" spans="2:31" x14ac:dyDescent="0.2">
      <c r="B5012" s="14" t="s">
        <v>5882</v>
      </c>
      <c r="C5012" s="33" t="s">
        <v>5881</v>
      </c>
      <c r="D5012" s="16" t="s">
        <v>5870</v>
      </c>
      <c r="E5012" s="103" t="s">
        <v>5057</v>
      </c>
      <c r="F5012" s="18" t="s">
        <v>26</v>
      </c>
      <c r="G5012" s="111" t="s">
        <v>590</v>
      </c>
      <c r="H5012" s="102" t="s">
        <v>323</v>
      </c>
      <c r="I5012" s="21">
        <v>7999386</v>
      </c>
      <c r="J5012" s="71">
        <v>100.429</v>
      </c>
      <c r="K5012" s="21">
        <v>8034312</v>
      </c>
      <c r="L5012" s="21">
        <v>8000000</v>
      </c>
      <c r="M5012" s="21">
        <v>7999471</v>
      </c>
      <c r="N5012" s="21"/>
      <c r="O5012" s="21">
        <v>84</v>
      </c>
      <c r="P5012" s="21"/>
      <c r="Q5012" s="21"/>
      <c r="R5012" s="22">
        <v>1.56</v>
      </c>
      <c r="S5012" s="22">
        <v>1.5680000000000001</v>
      </c>
      <c r="T5012" s="20" t="s">
        <v>5189</v>
      </c>
      <c r="U5012" s="21">
        <v>5547</v>
      </c>
      <c r="V5012" s="21">
        <v>41600</v>
      </c>
      <c r="W5012" s="34">
        <v>41128</v>
      </c>
      <c r="X5012" s="34">
        <v>43327</v>
      </c>
      <c r="Y5012" s="109"/>
      <c r="Z5012" s="70" t="s">
        <v>4927</v>
      </c>
      <c r="AA5012" s="20" t="s">
        <v>4926</v>
      </c>
      <c r="AB5012" s="113" t="s">
        <v>5700</v>
      </c>
      <c r="AC5012" s="19"/>
      <c r="AD5012" s="22"/>
      <c r="AE5012" s="34">
        <v>42200</v>
      </c>
    </row>
    <row r="5013" spans="2:31" x14ac:dyDescent="0.2">
      <c r="B5013" s="14" t="s">
        <v>5880</v>
      </c>
      <c r="C5013" s="33" t="s">
        <v>5879</v>
      </c>
      <c r="D5013" s="16" t="s">
        <v>5870</v>
      </c>
      <c r="E5013" s="103" t="s">
        <v>5057</v>
      </c>
      <c r="F5013" s="18" t="s">
        <v>26</v>
      </c>
      <c r="G5013" s="111" t="s">
        <v>590</v>
      </c>
      <c r="H5013" s="102" t="s">
        <v>323</v>
      </c>
      <c r="I5013" s="21">
        <v>7999540</v>
      </c>
      <c r="J5013" s="71">
        <v>103.333</v>
      </c>
      <c r="K5013" s="21">
        <v>8266640</v>
      </c>
      <c r="L5013" s="21">
        <v>8000000</v>
      </c>
      <c r="M5013" s="21">
        <v>7999587</v>
      </c>
      <c r="N5013" s="21"/>
      <c r="O5013" s="21">
        <v>47</v>
      </c>
      <c r="P5013" s="21"/>
      <c r="Q5013" s="21"/>
      <c r="R5013" s="22">
        <v>2.7</v>
      </c>
      <c r="S5013" s="22">
        <v>2.7170000000000001</v>
      </c>
      <c r="T5013" s="20" t="s">
        <v>5189</v>
      </c>
      <c r="U5013" s="21">
        <v>9600</v>
      </c>
      <c r="V5013" s="21">
        <v>72000</v>
      </c>
      <c r="W5013" s="34">
        <v>41128</v>
      </c>
      <c r="X5013" s="34">
        <v>43327</v>
      </c>
      <c r="Y5013" s="109"/>
      <c r="Z5013" s="70" t="s">
        <v>4927</v>
      </c>
      <c r="AA5013" s="20" t="s">
        <v>4926</v>
      </c>
      <c r="AB5013" s="113" t="s">
        <v>5700</v>
      </c>
      <c r="AC5013" s="19"/>
      <c r="AD5013" s="22"/>
      <c r="AE5013" s="34">
        <v>42505</v>
      </c>
    </row>
    <row r="5014" spans="2:31" x14ac:dyDescent="0.2">
      <c r="B5014" s="14" t="s">
        <v>5878</v>
      </c>
      <c r="C5014" s="33" t="s">
        <v>5877</v>
      </c>
      <c r="D5014" s="16" t="s">
        <v>5870</v>
      </c>
      <c r="E5014" s="103" t="s">
        <v>26</v>
      </c>
      <c r="F5014" s="18" t="s">
        <v>26</v>
      </c>
      <c r="G5014" s="111" t="s">
        <v>590</v>
      </c>
      <c r="H5014" s="102" t="s">
        <v>323</v>
      </c>
      <c r="I5014" s="21">
        <v>4999457</v>
      </c>
      <c r="J5014" s="71">
        <v>101.41800000000001</v>
      </c>
      <c r="K5014" s="21">
        <v>5070900</v>
      </c>
      <c r="L5014" s="21">
        <v>5000000</v>
      </c>
      <c r="M5014" s="21">
        <v>4999597</v>
      </c>
      <c r="N5014" s="21"/>
      <c r="O5014" s="21">
        <v>140</v>
      </c>
      <c r="P5014" s="21"/>
      <c r="Q5014" s="21"/>
      <c r="R5014" s="22">
        <v>2.09</v>
      </c>
      <c r="S5014" s="22">
        <v>2.1030000000000002</v>
      </c>
      <c r="T5014" s="20" t="s">
        <v>5189</v>
      </c>
      <c r="U5014" s="21">
        <v>4644</v>
      </c>
      <c r="V5014" s="21">
        <v>76633</v>
      </c>
      <c r="W5014" s="34">
        <v>40982</v>
      </c>
      <c r="X5014" s="34">
        <v>42597</v>
      </c>
      <c r="Y5014" s="109"/>
      <c r="Z5014" s="70" t="s">
        <v>4927</v>
      </c>
      <c r="AA5014" s="20" t="s">
        <v>4926</v>
      </c>
      <c r="AB5014" s="113" t="s">
        <v>5700</v>
      </c>
      <c r="AC5014" s="19"/>
      <c r="AD5014" s="22"/>
      <c r="AE5014" s="34">
        <v>42139</v>
      </c>
    </row>
    <row r="5015" spans="2:31" x14ac:dyDescent="0.2">
      <c r="B5015" s="14" t="s">
        <v>5876</v>
      </c>
      <c r="C5015" s="33" t="s">
        <v>5875</v>
      </c>
      <c r="D5015" s="16" t="s">
        <v>5870</v>
      </c>
      <c r="E5015" s="103" t="s">
        <v>5057</v>
      </c>
      <c r="F5015" s="18" t="s">
        <v>26</v>
      </c>
      <c r="G5015" s="111" t="s">
        <v>590</v>
      </c>
      <c r="H5015" s="102" t="s">
        <v>323</v>
      </c>
      <c r="I5015" s="21">
        <v>7999194</v>
      </c>
      <c r="J5015" s="71">
        <v>103.197</v>
      </c>
      <c r="K5015" s="21">
        <v>8255728</v>
      </c>
      <c r="L5015" s="21">
        <v>8000000</v>
      </c>
      <c r="M5015" s="21">
        <v>7999353</v>
      </c>
      <c r="N5015" s="21"/>
      <c r="O5015" s="21">
        <v>159</v>
      </c>
      <c r="P5015" s="21"/>
      <c r="Q5015" s="21"/>
      <c r="R5015" s="22">
        <v>3.2</v>
      </c>
      <c r="S5015" s="22">
        <v>3.2240000000000002</v>
      </c>
      <c r="T5015" s="20" t="s">
        <v>5189</v>
      </c>
      <c r="U5015" s="21">
        <v>11378</v>
      </c>
      <c r="V5015" s="21">
        <v>187733</v>
      </c>
      <c r="W5015" s="34">
        <v>40982</v>
      </c>
      <c r="X5015" s="34">
        <v>43146</v>
      </c>
      <c r="Y5015" s="109"/>
      <c r="Z5015" s="70" t="s">
        <v>4927</v>
      </c>
      <c r="AA5015" s="20" t="s">
        <v>4926</v>
      </c>
      <c r="AB5015" s="113" t="s">
        <v>5700</v>
      </c>
      <c r="AC5015" s="19"/>
      <c r="AD5015" s="22"/>
      <c r="AE5015" s="28">
        <v>42475</v>
      </c>
    </row>
    <row r="5016" spans="2:31" x14ac:dyDescent="0.2">
      <c r="B5016" s="14" t="s">
        <v>5874</v>
      </c>
      <c r="C5016" s="33" t="s">
        <v>5873</v>
      </c>
      <c r="D5016" s="16" t="s">
        <v>5870</v>
      </c>
      <c r="E5016" s="103" t="s">
        <v>26</v>
      </c>
      <c r="F5016" s="18" t="s">
        <v>26</v>
      </c>
      <c r="G5016" s="111" t="s">
        <v>590</v>
      </c>
      <c r="H5016" s="102" t="s">
        <v>323</v>
      </c>
      <c r="I5016" s="21">
        <v>12996849</v>
      </c>
      <c r="J5016" s="71">
        <v>103.407</v>
      </c>
      <c r="K5016" s="21">
        <v>13442884</v>
      </c>
      <c r="L5016" s="21">
        <v>13000000</v>
      </c>
      <c r="M5016" s="21">
        <v>12997779</v>
      </c>
      <c r="N5016" s="21"/>
      <c r="O5016" s="21">
        <v>930</v>
      </c>
      <c r="P5016" s="21"/>
      <c r="Q5016" s="21"/>
      <c r="R5016" s="22">
        <v>2.94</v>
      </c>
      <c r="S5016" s="22">
        <v>2.9620000000000002</v>
      </c>
      <c r="T5016" s="20" t="s">
        <v>5189</v>
      </c>
      <c r="U5016" s="21">
        <v>16987</v>
      </c>
      <c r="V5016" s="21">
        <v>171990</v>
      </c>
      <c r="W5016" s="34">
        <v>41086</v>
      </c>
      <c r="X5016" s="34">
        <v>43084</v>
      </c>
      <c r="Y5016" s="109"/>
      <c r="Z5016" s="70" t="s">
        <v>4927</v>
      </c>
      <c r="AA5016" s="20" t="s">
        <v>4926</v>
      </c>
      <c r="AB5016" s="113" t="s">
        <v>5700</v>
      </c>
      <c r="AC5016" s="19"/>
      <c r="AD5016" s="22"/>
      <c r="AE5016" s="34">
        <v>42931</v>
      </c>
    </row>
    <row r="5017" spans="2:31" x14ac:dyDescent="0.2">
      <c r="B5017" s="14" t="s">
        <v>5872</v>
      </c>
      <c r="C5017" s="33" t="s">
        <v>5871</v>
      </c>
      <c r="D5017" s="16" t="s">
        <v>5870</v>
      </c>
      <c r="E5017" s="103" t="s">
        <v>5057</v>
      </c>
      <c r="F5017" s="18" t="s">
        <v>26</v>
      </c>
      <c r="G5017" s="111" t="s">
        <v>590</v>
      </c>
      <c r="H5017" s="102" t="s">
        <v>323</v>
      </c>
      <c r="I5017" s="21">
        <v>7999001</v>
      </c>
      <c r="J5017" s="71">
        <v>99.956999999999994</v>
      </c>
      <c r="K5017" s="21">
        <v>7996568</v>
      </c>
      <c r="L5017" s="21">
        <v>8000000</v>
      </c>
      <c r="M5017" s="21">
        <v>7999072</v>
      </c>
      <c r="N5017" s="21"/>
      <c r="O5017" s="21">
        <v>71</v>
      </c>
      <c r="P5017" s="21"/>
      <c r="Q5017" s="21"/>
      <c r="R5017" s="22">
        <v>1.94</v>
      </c>
      <c r="S5017" s="22">
        <v>1.952</v>
      </c>
      <c r="T5017" s="20" t="s">
        <v>5189</v>
      </c>
      <c r="U5017" s="21">
        <v>6898</v>
      </c>
      <c r="V5017" s="21">
        <v>28022</v>
      </c>
      <c r="W5017" s="34">
        <v>41185</v>
      </c>
      <c r="X5017" s="34">
        <v>43174</v>
      </c>
      <c r="Y5017" s="109"/>
      <c r="Z5017" s="70" t="s">
        <v>4927</v>
      </c>
      <c r="AA5017" s="20" t="s">
        <v>4926</v>
      </c>
      <c r="AB5017" s="113" t="s">
        <v>5700</v>
      </c>
      <c r="AC5017" s="19"/>
      <c r="AD5017" s="22"/>
      <c r="AE5017" s="28">
        <v>42353</v>
      </c>
    </row>
    <row r="5018" spans="2:31" x14ac:dyDescent="0.2">
      <c r="B5018" s="14" t="s">
        <v>5869</v>
      </c>
      <c r="C5018" s="33" t="s">
        <v>5868</v>
      </c>
      <c r="D5018" s="16" t="s">
        <v>5867</v>
      </c>
      <c r="E5018" s="103" t="s">
        <v>26</v>
      </c>
      <c r="F5018" s="18" t="s">
        <v>26</v>
      </c>
      <c r="G5018" s="111" t="s">
        <v>590</v>
      </c>
      <c r="H5018" s="102" t="s">
        <v>5570</v>
      </c>
      <c r="I5018" s="21">
        <v>8606986</v>
      </c>
      <c r="J5018" s="71">
        <v>106.17</v>
      </c>
      <c r="K5018" s="21">
        <v>8907777</v>
      </c>
      <c r="L5018" s="21">
        <v>8390108</v>
      </c>
      <c r="M5018" s="21">
        <v>8488723</v>
      </c>
      <c r="N5018" s="21"/>
      <c r="O5018" s="21">
        <v>-16356</v>
      </c>
      <c r="P5018" s="21"/>
      <c r="Q5018" s="21"/>
      <c r="R5018" s="22">
        <v>9.1</v>
      </c>
      <c r="S5018" s="22">
        <v>8.9030000000000005</v>
      </c>
      <c r="T5018" s="20" t="s">
        <v>113</v>
      </c>
      <c r="U5018" s="21">
        <v>139975</v>
      </c>
      <c r="V5018" s="21">
        <v>763500</v>
      </c>
      <c r="W5018" s="34">
        <v>38763</v>
      </c>
      <c r="X5018" s="34">
        <v>49150</v>
      </c>
      <c r="Y5018" s="109"/>
      <c r="Z5018" s="70" t="s">
        <v>5188</v>
      </c>
      <c r="AA5018" s="20" t="s">
        <v>26</v>
      </c>
      <c r="AB5018" s="113" t="s">
        <v>5569</v>
      </c>
      <c r="AC5018" s="19"/>
      <c r="AD5018" s="22"/>
      <c r="AE5018" s="28">
        <v>43125</v>
      </c>
    </row>
    <row r="5019" spans="2:31" x14ac:dyDescent="0.2">
      <c r="B5019" s="14" t="s">
        <v>5866</v>
      </c>
      <c r="C5019" s="33" t="s">
        <v>5865</v>
      </c>
      <c r="D5019" s="16" t="s">
        <v>5864</v>
      </c>
      <c r="E5019" s="103" t="s">
        <v>26</v>
      </c>
      <c r="F5019" s="18" t="s">
        <v>26</v>
      </c>
      <c r="G5019" s="111" t="s">
        <v>26</v>
      </c>
      <c r="H5019" s="102" t="s">
        <v>590</v>
      </c>
      <c r="I5019" s="21">
        <v>4991500</v>
      </c>
      <c r="J5019" s="71">
        <v>95.25</v>
      </c>
      <c r="K5019" s="21">
        <v>4762500</v>
      </c>
      <c r="L5019" s="21">
        <v>5000000</v>
      </c>
      <c r="M5019" s="21">
        <v>4996035</v>
      </c>
      <c r="N5019" s="21"/>
      <c r="O5019" s="21">
        <v>-3965</v>
      </c>
      <c r="P5019" s="21"/>
      <c r="Q5019" s="21"/>
      <c r="R5019" s="22">
        <v>0.85</v>
      </c>
      <c r="S5019" s="22">
        <v>0.86499999999999999</v>
      </c>
      <c r="T5019" s="20" t="s">
        <v>113</v>
      </c>
      <c r="U5019" s="21">
        <v>9802</v>
      </c>
      <c r="V5019" s="21">
        <v>49417</v>
      </c>
      <c r="W5019" s="34">
        <v>38936</v>
      </c>
      <c r="X5019" s="34">
        <v>43200</v>
      </c>
      <c r="Y5019" s="109"/>
      <c r="Z5019" s="70" t="s">
        <v>5188</v>
      </c>
      <c r="AA5019" s="20" t="s">
        <v>26</v>
      </c>
      <c r="AB5019" s="113" t="s">
        <v>5590</v>
      </c>
      <c r="AC5019" s="19"/>
      <c r="AD5019" s="22"/>
      <c r="AE5019" s="19"/>
    </row>
    <row r="5020" spans="2:31" x14ac:dyDescent="0.2">
      <c r="B5020" s="14" t="s">
        <v>5863</v>
      </c>
      <c r="C5020" s="33" t="s">
        <v>5862</v>
      </c>
      <c r="D5020" s="16" t="s">
        <v>5861</v>
      </c>
      <c r="E5020" s="103" t="s">
        <v>5860</v>
      </c>
      <c r="F5020" s="18" t="s">
        <v>26</v>
      </c>
      <c r="G5020" s="111" t="s">
        <v>26</v>
      </c>
      <c r="H5020" s="102" t="s">
        <v>4412</v>
      </c>
      <c r="I5020" s="21">
        <v>10271473</v>
      </c>
      <c r="J5020" s="71">
        <v>87.656999999999996</v>
      </c>
      <c r="K5020" s="21">
        <v>43828500</v>
      </c>
      <c r="L5020" s="21">
        <v>50000000</v>
      </c>
      <c r="M5020" s="21">
        <v>30887332</v>
      </c>
      <c r="N5020" s="21"/>
      <c r="O5020" s="21">
        <v>2053911</v>
      </c>
      <c r="P5020" s="21"/>
      <c r="Q5020" s="21"/>
      <c r="R5020" s="22">
        <v>0</v>
      </c>
      <c r="S5020" s="22">
        <v>7.0010000000000003</v>
      </c>
      <c r="T5020" s="20" t="s">
        <v>322</v>
      </c>
      <c r="U5020" s="21"/>
      <c r="V5020" s="21"/>
      <c r="W5020" s="34">
        <v>35429</v>
      </c>
      <c r="X5020" s="34">
        <v>43830</v>
      </c>
      <c r="Y5020" s="109"/>
      <c r="Z5020" s="70" t="s">
        <v>531</v>
      </c>
      <c r="AA5020" s="20" t="s">
        <v>26</v>
      </c>
      <c r="AB5020" s="113" t="s">
        <v>5590</v>
      </c>
      <c r="AC5020" s="19"/>
      <c r="AD5020" s="22"/>
      <c r="AE5020" s="19"/>
    </row>
    <row r="5021" spans="2:31" x14ac:dyDescent="0.2">
      <c r="B5021" s="14" t="s">
        <v>5859</v>
      </c>
      <c r="C5021" s="33" t="s">
        <v>5858</v>
      </c>
      <c r="D5021" s="16" t="s">
        <v>5847</v>
      </c>
      <c r="E5021" s="103" t="s">
        <v>26</v>
      </c>
      <c r="F5021" s="18" t="s">
        <v>26</v>
      </c>
      <c r="G5021" s="111" t="s">
        <v>590</v>
      </c>
      <c r="H5021" s="102" t="s">
        <v>323</v>
      </c>
      <c r="I5021" s="21">
        <v>11982569</v>
      </c>
      <c r="J5021" s="71">
        <v>99.796000000000006</v>
      </c>
      <c r="K5021" s="21">
        <v>11960343</v>
      </c>
      <c r="L5021" s="21">
        <v>11984756</v>
      </c>
      <c r="M5021" s="21">
        <v>11963688</v>
      </c>
      <c r="N5021" s="21"/>
      <c r="O5021" s="21">
        <v>-18881</v>
      </c>
      <c r="P5021" s="21"/>
      <c r="Q5021" s="21"/>
      <c r="R5021" s="22">
        <v>1.87</v>
      </c>
      <c r="S5021" s="22">
        <v>1.9319999999999999</v>
      </c>
      <c r="T5021" s="20" t="s">
        <v>5189</v>
      </c>
      <c r="U5021" s="21">
        <v>6848</v>
      </c>
      <c r="V5021" s="21">
        <v>29882</v>
      </c>
      <c r="W5021" s="34">
        <v>41207</v>
      </c>
      <c r="X5021" s="34">
        <v>47350</v>
      </c>
      <c r="Y5021" s="109"/>
      <c r="Z5021" s="70" t="s">
        <v>4927</v>
      </c>
      <c r="AA5021" s="20" t="s">
        <v>4926</v>
      </c>
      <c r="AB5021" s="113" t="s">
        <v>5569</v>
      </c>
      <c r="AC5021" s="19"/>
      <c r="AD5021" s="22"/>
      <c r="AE5021" s="28">
        <v>44671</v>
      </c>
    </row>
    <row r="5022" spans="2:31" x14ac:dyDescent="0.2">
      <c r="B5022" s="14" t="s">
        <v>5857</v>
      </c>
      <c r="C5022" s="33" t="s">
        <v>5856</v>
      </c>
      <c r="D5022" s="16" t="s">
        <v>5847</v>
      </c>
      <c r="E5022" s="103" t="s">
        <v>26</v>
      </c>
      <c r="F5022" s="18" t="s">
        <v>26</v>
      </c>
      <c r="G5022" s="111" t="s">
        <v>590</v>
      </c>
      <c r="H5022" s="102" t="s">
        <v>323</v>
      </c>
      <c r="I5022" s="21">
        <v>6971897</v>
      </c>
      <c r="J5022" s="71">
        <v>103.68</v>
      </c>
      <c r="K5022" s="21">
        <v>7229191</v>
      </c>
      <c r="L5022" s="21">
        <v>6972600</v>
      </c>
      <c r="M5022" s="21">
        <v>6971853</v>
      </c>
      <c r="N5022" s="21"/>
      <c r="O5022" s="21">
        <v>83</v>
      </c>
      <c r="P5022" s="21"/>
      <c r="Q5022" s="21"/>
      <c r="R5022" s="22">
        <v>3.35</v>
      </c>
      <c r="S5022" s="22">
        <v>3.379</v>
      </c>
      <c r="T5022" s="20" t="s">
        <v>5189</v>
      </c>
      <c r="U5022" s="21">
        <v>7137</v>
      </c>
      <c r="V5022" s="21">
        <v>233582</v>
      </c>
      <c r="W5022" s="34">
        <v>40618</v>
      </c>
      <c r="X5022" s="34">
        <v>46132</v>
      </c>
      <c r="Y5022" s="109"/>
      <c r="Z5022" s="70" t="s">
        <v>4927</v>
      </c>
      <c r="AA5022" s="20" t="s">
        <v>4926</v>
      </c>
      <c r="AB5022" s="113" t="s">
        <v>5569</v>
      </c>
      <c r="AC5022" s="19"/>
      <c r="AD5022" s="22"/>
      <c r="AE5022" s="28">
        <v>42814</v>
      </c>
    </row>
    <row r="5023" spans="2:31" x14ac:dyDescent="0.2">
      <c r="B5023" s="14" t="s">
        <v>5855</v>
      </c>
      <c r="C5023" s="33" t="s">
        <v>5854</v>
      </c>
      <c r="D5023" s="16" t="s">
        <v>5847</v>
      </c>
      <c r="E5023" s="103" t="s">
        <v>26</v>
      </c>
      <c r="F5023" s="18" t="s">
        <v>26</v>
      </c>
      <c r="G5023" s="111" t="s">
        <v>590</v>
      </c>
      <c r="H5023" s="102" t="s">
        <v>323</v>
      </c>
      <c r="I5023" s="21">
        <v>6028968</v>
      </c>
      <c r="J5023" s="71">
        <v>102.751</v>
      </c>
      <c r="K5023" s="21">
        <v>6195913</v>
      </c>
      <c r="L5023" s="21">
        <v>6030021</v>
      </c>
      <c r="M5023" s="21">
        <v>6028938</v>
      </c>
      <c r="N5023" s="21"/>
      <c r="O5023" s="21">
        <v>148</v>
      </c>
      <c r="P5023" s="21"/>
      <c r="Q5023" s="21"/>
      <c r="R5023" s="22">
        <v>3.26</v>
      </c>
      <c r="S5023" s="22">
        <v>3.2970000000000002</v>
      </c>
      <c r="T5023" s="20" t="s">
        <v>5189</v>
      </c>
      <c r="U5023" s="21">
        <v>6007</v>
      </c>
      <c r="V5023" s="21">
        <v>196578</v>
      </c>
      <c r="W5023" s="34">
        <v>40779</v>
      </c>
      <c r="X5023" s="34">
        <v>46893</v>
      </c>
      <c r="Y5023" s="109"/>
      <c r="Z5023" s="70" t="s">
        <v>4927</v>
      </c>
      <c r="AA5023" s="20" t="s">
        <v>4926</v>
      </c>
      <c r="AB5023" s="113" t="s">
        <v>5569</v>
      </c>
      <c r="AC5023" s="19"/>
      <c r="AD5023" s="22"/>
      <c r="AE5023" s="34">
        <v>42114</v>
      </c>
    </row>
    <row r="5024" spans="2:31" x14ac:dyDescent="0.2">
      <c r="B5024" s="14" t="s">
        <v>5853</v>
      </c>
      <c r="C5024" s="33" t="s">
        <v>5852</v>
      </c>
      <c r="D5024" s="16" t="s">
        <v>5847</v>
      </c>
      <c r="E5024" s="103" t="s">
        <v>26</v>
      </c>
      <c r="F5024" s="18" t="s">
        <v>26</v>
      </c>
      <c r="G5024" s="111" t="s">
        <v>590</v>
      </c>
      <c r="H5024" s="102" t="s">
        <v>323</v>
      </c>
      <c r="I5024" s="21">
        <v>9306945</v>
      </c>
      <c r="J5024" s="71">
        <v>101.755</v>
      </c>
      <c r="K5024" s="21">
        <v>9471760</v>
      </c>
      <c r="L5024" s="21">
        <v>9308416</v>
      </c>
      <c r="M5024" s="21">
        <v>9307606</v>
      </c>
      <c r="N5024" s="21"/>
      <c r="O5024" s="21">
        <v>660</v>
      </c>
      <c r="P5024" s="21"/>
      <c r="Q5024" s="21"/>
      <c r="R5024" s="22">
        <v>2.38</v>
      </c>
      <c r="S5024" s="22">
        <v>2.3959999999999999</v>
      </c>
      <c r="T5024" s="20" t="s">
        <v>5189</v>
      </c>
      <c r="U5024" s="21">
        <v>6769</v>
      </c>
      <c r="V5024" s="21">
        <v>93539</v>
      </c>
      <c r="W5024" s="34">
        <v>41101</v>
      </c>
      <c r="X5024" s="34">
        <v>47197</v>
      </c>
      <c r="Y5024" s="109"/>
      <c r="Z5024" s="70" t="s">
        <v>4927</v>
      </c>
      <c r="AA5024" s="20" t="s">
        <v>4926</v>
      </c>
      <c r="AB5024" s="113" t="s">
        <v>5569</v>
      </c>
      <c r="AC5024" s="19"/>
      <c r="AD5024" s="22"/>
      <c r="AE5024" s="28">
        <v>44216</v>
      </c>
    </row>
    <row r="5025" spans="2:31" x14ac:dyDescent="0.2">
      <c r="B5025" s="14" t="s">
        <v>5851</v>
      </c>
      <c r="C5025" s="33" t="s">
        <v>5850</v>
      </c>
      <c r="D5025" s="16" t="s">
        <v>5847</v>
      </c>
      <c r="E5025" s="103" t="s">
        <v>26</v>
      </c>
      <c r="F5025" s="18" t="s">
        <v>26</v>
      </c>
      <c r="G5025" s="111" t="s">
        <v>590</v>
      </c>
      <c r="H5025" s="102" t="s">
        <v>323</v>
      </c>
      <c r="I5025" s="21">
        <v>3029422</v>
      </c>
      <c r="J5025" s="71">
        <v>102.702</v>
      </c>
      <c r="K5025" s="21">
        <v>3111898</v>
      </c>
      <c r="L5025" s="21">
        <v>3030018</v>
      </c>
      <c r="M5025" s="21">
        <v>3029544</v>
      </c>
      <c r="N5025" s="21"/>
      <c r="O5025" s="21">
        <v>49</v>
      </c>
      <c r="P5025" s="21"/>
      <c r="Q5025" s="21"/>
      <c r="R5025" s="22">
        <v>3.37</v>
      </c>
      <c r="S5025" s="22">
        <v>3.4039999999999999</v>
      </c>
      <c r="T5025" s="20" t="s">
        <v>5189</v>
      </c>
      <c r="U5025" s="21">
        <v>3120</v>
      </c>
      <c r="V5025" s="21">
        <v>102112</v>
      </c>
      <c r="W5025" s="34">
        <v>40851</v>
      </c>
      <c r="X5025" s="34">
        <v>46954</v>
      </c>
      <c r="Y5025" s="109"/>
      <c r="Z5025" s="70" t="s">
        <v>4927</v>
      </c>
      <c r="AA5025" s="20" t="s">
        <v>4926</v>
      </c>
      <c r="AB5025" s="113" t="s">
        <v>5569</v>
      </c>
      <c r="AC5025" s="19"/>
      <c r="AD5025" s="22"/>
      <c r="AE5025" s="28">
        <v>42480</v>
      </c>
    </row>
    <row r="5026" spans="2:31" x14ac:dyDescent="0.2">
      <c r="B5026" s="14" t="s">
        <v>5849</v>
      </c>
      <c r="C5026" s="33" t="s">
        <v>5848</v>
      </c>
      <c r="D5026" s="16" t="s">
        <v>5847</v>
      </c>
      <c r="E5026" s="103" t="s">
        <v>5057</v>
      </c>
      <c r="F5026" s="18" t="s">
        <v>26</v>
      </c>
      <c r="G5026" s="111" t="s">
        <v>590</v>
      </c>
      <c r="H5026" s="102" t="s">
        <v>323</v>
      </c>
      <c r="I5026" s="21">
        <v>8259117</v>
      </c>
      <c r="J5026" s="71">
        <v>101.982</v>
      </c>
      <c r="K5026" s="21">
        <v>8424586</v>
      </c>
      <c r="L5026" s="21">
        <v>8260856</v>
      </c>
      <c r="M5026" s="21">
        <v>8259559</v>
      </c>
      <c r="N5026" s="21"/>
      <c r="O5026" s="21">
        <v>443</v>
      </c>
      <c r="P5026" s="21"/>
      <c r="Q5026" s="21"/>
      <c r="R5026" s="22">
        <v>2.84</v>
      </c>
      <c r="S5026" s="22">
        <v>2.87</v>
      </c>
      <c r="T5026" s="20" t="s">
        <v>5189</v>
      </c>
      <c r="U5026" s="21">
        <v>7169</v>
      </c>
      <c r="V5026" s="21">
        <v>175956</v>
      </c>
      <c r="W5026" s="34">
        <v>40982</v>
      </c>
      <c r="X5026" s="34">
        <v>47077</v>
      </c>
      <c r="Y5026" s="109"/>
      <c r="Z5026" s="70" t="s">
        <v>4927</v>
      </c>
      <c r="AA5026" s="20" t="s">
        <v>4926</v>
      </c>
      <c r="AB5026" s="113" t="s">
        <v>5569</v>
      </c>
      <c r="AC5026" s="19"/>
      <c r="AD5026" s="22"/>
      <c r="AE5026" s="34">
        <v>42267</v>
      </c>
    </row>
    <row r="5027" spans="2:31" x14ac:dyDescent="0.2">
      <c r="B5027" s="14" t="s">
        <v>5846</v>
      </c>
      <c r="C5027" s="33" t="s">
        <v>5845</v>
      </c>
      <c r="D5027" s="16" t="s">
        <v>5844</v>
      </c>
      <c r="E5027" s="103" t="s">
        <v>26</v>
      </c>
      <c r="F5027" s="18" t="s">
        <v>26</v>
      </c>
      <c r="G5027" s="111" t="s">
        <v>590</v>
      </c>
      <c r="H5027" s="102" t="s">
        <v>323</v>
      </c>
      <c r="I5027" s="21">
        <v>7876856</v>
      </c>
      <c r="J5027" s="71">
        <v>100.633</v>
      </c>
      <c r="K5027" s="21">
        <v>7950306</v>
      </c>
      <c r="L5027" s="21">
        <v>7900320</v>
      </c>
      <c r="M5027" s="21">
        <v>7879991</v>
      </c>
      <c r="N5027" s="21"/>
      <c r="O5027" s="21">
        <v>-357</v>
      </c>
      <c r="P5027" s="21"/>
      <c r="Q5027" s="21"/>
      <c r="R5027" s="22">
        <v>0.73</v>
      </c>
      <c r="S5027" s="22">
        <v>0.80900000000000005</v>
      </c>
      <c r="T5027" s="20" t="s">
        <v>5189</v>
      </c>
      <c r="U5027" s="21">
        <v>961</v>
      </c>
      <c r="V5027" s="21">
        <v>60976</v>
      </c>
      <c r="W5027" s="34">
        <v>40599</v>
      </c>
      <c r="X5027" s="34">
        <v>46106</v>
      </c>
      <c r="Y5027" s="109"/>
      <c r="Z5027" s="70" t="s">
        <v>4927</v>
      </c>
      <c r="AA5027" s="20" t="s">
        <v>4926</v>
      </c>
      <c r="AB5027" s="113" t="s">
        <v>5843</v>
      </c>
      <c r="AC5027" s="19"/>
      <c r="AD5027" s="22"/>
      <c r="AE5027" s="34">
        <v>43915</v>
      </c>
    </row>
    <row r="5028" spans="2:31" x14ac:dyDescent="0.2">
      <c r="B5028" s="14" t="s">
        <v>5842</v>
      </c>
      <c r="C5028" s="33" t="s">
        <v>5841</v>
      </c>
      <c r="D5028" s="16" t="s">
        <v>5840</v>
      </c>
      <c r="E5028" s="103" t="s">
        <v>26</v>
      </c>
      <c r="F5028" s="18" t="s">
        <v>26</v>
      </c>
      <c r="G5028" s="111" t="s">
        <v>590</v>
      </c>
      <c r="H5028" s="102" t="s">
        <v>334</v>
      </c>
      <c r="I5028" s="21">
        <v>2286008</v>
      </c>
      <c r="J5028" s="71">
        <v>113.03100000000001</v>
      </c>
      <c r="K5028" s="21">
        <v>2583897</v>
      </c>
      <c r="L5028" s="21">
        <v>2286008</v>
      </c>
      <c r="M5028" s="21">
        <v>2286008</v>
      </c>
      <c r="N5028" s="21"/>
      <c r="O5028" s="21"/>
      <c r="P5028" s="21"/>
      <c r="Q5028" s="21"/>
      <c r="R5028" s="22">
        <v>5.7</v>
      </c>
      <c r="S5028" s="22">
        <v>5.7</v>
      </c>
      <c r="T5028" s="20" t="s">
        <v>89</v>
      </c>
      <c r="U5028" s="21">
        <v>362</v>
      </c>
      <c r="V5028" s="21">
        <v>130302</v>
      </c>
      <c r="W5028" s="34">
        <v>37427</v>
      </c>
      <c r="X5028" s="34">
        <v>44742</v>
      </c>
      <c r="Y5028" s="109"/>
      <c r="Z5028" s="70" t="s">
        <v>531</v>
      </c>
      <c r="AA5028" s="20" t="s">
        <v>26</v>
      </c>
      <c r="AB5028" s="113" t="s">
        <v>5569</v>
      </c>
      <c r="AC5028" s="19"/>
      <c r="AD5028" s="22"/>
      <c r="AE5028" s="31"/>
    </row>
    <row r="5029" spans="2:31" x14ac:dyDescent="0.2">
      <c r="B5029" s="14" t="s">
        <v>5839</v>
      </c>
      <c r="C5029" s="33" t="s">
        <v>5838</v>
      </c>
      <c r="D5029" s="16" t="s">
        <v>5835</v>
      </c>
      <c r="E5029" s="103" t="s">
        <v>26</v>
      </c>
      <c r="F5029" s="18" t="s">
        <v>5793</v>
      </c>
      <c r="G5029" s="111" t="s">
        <v>590</v>
      </c>
      <c r="H5029" s="102" t="s">
        <v>323</v>
      </c>
      <c r="I5029" s="21">
        <v>5500000</v>
      </c>
      <c r="J5029" s="71">
        <v>94.918000000000006</v>
      </c>
      <c r="K5029" s="21">
        <v>5220490</v>
      </c>
      <c r="L5029" s="21">
        <v>5500000</v>
      </c>
      <c r="M5029" s="21">
        <v>5500000</v>
      </c>
      <c r="N5029" s="21"/>
      <c r="O5029" s="21"/>
      <c r="P5029" s="21"/>
      <c r="Q5029" s="21"/>
      <c r="R5029" s="22">
        <v>0.91300000000000003</v>
      </c>
      <c r="S5029" s="22">
        <v>2.5830000000000002</v>
      </c>
      <c r="T5029" s="20" t="s">
        <v>4969</v>
      </c>
      <c r="U5029" s="21">
        <v>8506</v>
      </c>
      <c r="V5029" s="21">
        <v>59902</v>
      </c>
      <c r="W5029" s="34">
        <v>38387</v>
      </c>
      <c r="X5029" s="34">
        <v>42767</v>
      </c>
      <c r="Y5029" s="109"/>
      <c r="Z5029" s="70" t="s">
        <v>4927</v>
      </c>
      <c r="AA5029" s="20" t="s">
        <v>5160</v>
      </c>
      <c r="AB5029" s="113" t="s">
        <v>5564</v>
      </c>
      <c r="AC5029" s="19"/>
      <c r="AD5029" s="22"/>
      <c r="AE5029" s="34">
        <v>42219</v>
      </c>
    </row>
    <row r="5030" spans="2:31" x14ac:dyDescent="0.2">
      <c r="B5030" s="14" t="s">
        <v>5837</v>
      </c>
      <c r="C5030" s="33" t="s">
        <v>5836</v>
      </c>
      <c r="D5030" s="16" t="s">
        <v>5835</v>
      </c>
      <c r="E5030" s="103" t="s">
        <v>26</v>
      </c>
      <c r="F5030" s="18" t="s">
        <v>5793</v>
      </c>
      <c r="G5030" s="111" t="s">
        <v>590</v>
      </c>
      <c r="H5030" s="102" t="s">
        <v>323</v>
      </c>
      <c r="I5030" s="21">
        <v>2500000</v>
      </c>
      <c r="J5030" s="71">
        <v>108.91800000000001</v>
      </c>
      <c r="K5030" s="21">
        <v>2722950</v>
      </c>
      <c r="L5030" s="21">
        <v>2500000</v>
      </c>
      <c r="M5030" s="21">
        <v>2500000</v>
      </c>
      <c r="N5030" s="21"/>
      <c r="O5030" s="21"/>
      <c r="P5030" s="21"/>
      <c r="Q5030" s="21"/>
      <c r="R5030" s="22">
        <v>5.0679999999999996</v>
      </c>
      <c r="S5030" s="22">
        <v>5.0999999999999996</v>
      </c>
      <c r="T5030" s="20" t="s">
        <v>4969</v>
      </c>
      <c r="U5030" s="21">
        <v>21117</v>
      </c>
      <c r="V5030" s="21">
        <v>126700</v>
      </c>
      <c r="W5030" s="34">
        <v>38387</v>
      </c>
      <c r="X5030" s="34">
        <v>42767</v>
      </c>
      <c r="Y5030" s="109"/>
      <c r="Z5030" s="70" t="s">
        <v>4927</v>
      </c>
      <c r="AA5030" s="20" t="s">
        <v>5160</v>
      </c>
      <c r="AB5030" s="113" t="s">
        <v>5564</v>
      </c>
      <c r="AC5030" s="19"/>
      <c r="AD5030" s="22"/>
      <c r="AE5030" s="28">
        <v>42217</v>
      </c>
    </row>
    <row r="5031" spans="2:31" x14ac:dyDescent="0.2">
      <c r="B5031" s="14" t="s">
        <v>5834</v>
      </c>
      <c r="C5031" s="33" t="s">
        <v>5833</v>
      </c>
      <c r="D5031" s="16" t="s">
        <v>5832</v>
      </c>
      <c r="E5031" s="103" t="s">
        <v>26</v>
      </c>
      <c r="F5031" s="18" t="s">
        <v>26</v>
      </c>
      <c r="G5031" s="111" t="s">
        <v>590</v>
      </c>
      <c r="H5031" s="102" t="s">
        <v>334</v>
      </c>
      <c r="I5031" s="21">
        <v>14208980</v>
      </c>
      <c r="J5031" s="71">
        <v>110.357</v>
      </c>
      <c r="K5031" s="21">
        <v>15449980</v>
      </c>
      <c r="L5031" s="21">
        <v>14000000</v>
      </c>
      <c r="M5031" s="21">
        <v>14053533</v>
      </c>
      <c r="N5031" s="21"/>
      <c r="O5031" s="21">
        <v>-10873</v>
      </c>
      <c r="P5031" s="21"/>
      <c r="Q5031" s="21"/>
      <c r="R5031" s="22">
        <v>7.64</v>
      </c>
      <c r="S5031" s="22">
        <v>7.4939999999999998</v>
      </c>
      <c r="T5031" s="20" t="s">
        <v>85</v>
      </c>
      <c r="U5031" s="21">
        <v>534800</v>
      </c>
      <c r="V5031" s="21">
        <v>1069600</v>
      </c>
      <c r="W5031" s="34">
        <v>34977</v>
      </c>
      <c r="X5031" s="34">
        <v>43101</v>
      </c>
      <c r="Y5031" s="109"/>
      <c r="Z5031" s="70" t="s">
        <v>4927</v>
      </c>
      <c r="AA5031" s="20" t="s">
        <v>5160</v>
      </c>
      <c r="AB5031" s="113" t="s">
        <v>5569</v>
      </c>
      <c r="AC5031" s="19"/>
      <c r="AD5031" s="22"/>
      <c r="AE5031" s="19"/>
    </row>
    <row r="5032" spans="2:31" x14ac:dyDescent="0.2">
      <c r="B5032" s="14" t="s">
        <v>5831</v>
      </c>
      <c r="C5032" s="33" t="s">
        <v>5830</v>
      </c>
      <c r="D5032" s="16" t="s">
        <v>5829</v>
      </c>
      <c r="E5032" s="103" t="s">
        <v>26</v>
      </c>
      <c r="F5032" s="18" t="s">
        <v>26</v>
      </c>
      <c r="G5032" s="111" t="s">
        <v>590</v>
      </c>
      <c r="H5032" s="102" t="s">
        <v>334</v>
      </c>
      <c r="I5032" s="21">
        <v>10000000</v>
      </c>
      <c r="J5032" s="71">
        <v>118.977</v>
      </c>
      <c r="K5032" s="21">
        <v>11897700</v>
      </c>
      <c r="L5032" s="21">
        <v>10000000</v>
      </c>
      <c r="M5032" s="21">
        <v>10000000</v>
      </c>
      <c r="N5032" s="21"/>
      <c r="O5032" s="21"/>
      <c r="P5032" s="21"/>
      <c r="Q5032" s="21"/>
      <c r="R5032" s="22">
        <v>8</v>
      </c>
      <c r="S5032" s="22">
        <v>7.9980000000000002</v>
      </c>
      <c r="T5032" s="20" t="s">
        <v>85</v>
      </c>
      <c r="U5032" s="21">
        <v>397778</v>
      </c>
      <c r="V5032" s="21">
        <v>800000</v>
      </c>
      <c r="W5032" s="34">
        <v>35312</v>
      </c>
      <c r="X5032" s="34">
        <v>44198</v>
      </c>
      <c r="Y5032" s="109"/>
      <c r="Z5032" s="70" t="s">
        <v>4927</v>
      </c>
      <c r="AA5032" s="20" t="s">
        <v>5160</v>
      </c>
      <c r="AB5032" s="113" t="s">
        <v>5569</v>
      </c>
      <c r="AC5032" s="19"/>
      <c r="AD5032" s="22"/>
      <c r="AE5032" s="19"/>
    </row>
    <row r="5033" spans="2:31" x14ac:dyDescent="0.2">
      <c r="B5033" s="14" t="s">
        <v>5828</v>
      </c>
      <c r="C5033" s="33" t="s">
        <v>5827</v>
      </c>
      <c r="D5033" s="16" t="s">
        <v>5826</v>
      </c>
      <c r="E5033" s="103" t="s">
        <v>26</v>
      </c>
      <c r="F5033" s="18" t="s">
        <v>26</v>
      </c>
      <c r="G5033" s="111" t="s">
        <v>590</v>
      </c>
      <c r="H5033" s="102" t="s">
        <v>323</v>
      </c>
      <c r="I5033" s="21">
        <v>10437790</v>
      </c>
      <c r="J5033" s="71">
        <v>117</v>
      </c>
      <c r="K5033" s="21">
        <v>12210306</v>
      </c>
      <c r="L5033" s="21">
        <v>10436159</v>
      </c>
      <c r="M5033" s="21">
        <v>10437347</v>
      </c>
      <c r="N5033" s="21"/>
      <c r="O5033" s="21">
        <v>-194</v>
      </c>
      <c r="P5033" s="21"/>
      <c r="Q5033" s="21"/>
      <c r="R5033" s="22">
        <v>6.15</v>
      </c>
      <c r="S5033" s="22">
        <v>6.1459999999999999</v>
      </c>
      <c r="T5033" s="20" t="s">
        <v>118</v>
      </c>
      <c r="U5033" s="21">
        <v>267427</v>
      </c>
      <c r="V5033" s="21">
        <v>641824</v>
      </c>
      <c r="W5033" s="34">
        <v>39345</v>
      </c>
      <c r="X5033" s="34">
        <v>44774</v>
      </c>
      <c r="Y5033" s="109"/>
      <c r="Z5033" s="70" t="s">
        <v>4927</v>
      </c>
      <c r="AA5033" s="20" t="s">
        <v>4926</v>
      </c>
      <c r="AB5033" s="113" t="s">
        <v>5569</v>
      </c>
      <c r="AC5033" s="19"/>
      <c r="AD5033" s="22"/>
      <c r="AE5033" s="19"/>
    </row>
    <row r="5034" spans="2:31" x14ac:dyDescent="0.2">
      <c r="B5034" s="14" t="s">
        <v>5825</v>
      </c>
      <c r="C5034" s="33" t="s">
        <v>5824</v>
      </c>
      <c r="D5034" s="16" t="s">
        <v>5823</v>
      </c>
      <c r="E5034" s="103" t="s">
        <v>26</v>
      </c>
      <c r="F5034" s="18" t="s">
        <v>26</v>
      </c>
      <c r="G5034" s="111" t="s">
        <v>590</v>
      </c>
      <c r="H5034" s="102" t="s">
        <v>4928</v>
      </c>
      <c r="I5034" s="21">
        <v>11309037</v>
      </c>
      <c r="J5034" s="71">
        <v>115.34399999999999</v>
      </c>
      <c r="K5034" s="21">
        <v>13044296</v>
      </c>
      <c r="L5034" s="21">
        <v>11309037</v>
      </c>
      <c r="M5034" s="21">
        <v>11309037</v>
      </c>
      <c r="N5034" s="21"/>
      <c r="O5034" s="21"/>
      <c r="P5034" s="21"/>
      <c r="Q5034" s="21"/>
      <c r="R5034" s="22">
        <v>6.09</v>
      </c>
      <c r="S5034" s="22">
        <v>6.1349999999999998</v>
      </c>
      <c r="T5034" s="20" t="s">
        <v>4940</v>
      </c>
      <c r="U5034" s="21">
        <v>1913</v>
      </c>
      <c r="V5034" s="21">
        <v>688685</v>
      </c>
      <c r="W5034" s="34">
        <v>37994</v>
      </c>
      <c r="X5034" s="34">
        <v>44561</v>
      </c>
      <c r="Y5034" s="109"/>
      <c r="Z5034" s="70" t="s">
        <v>531</v>
      </c>
      <c r="AA5034" s="20" t="s">
        <v>26</v>
      </c>
      <c r="AB5034" s="113" t="s">
        <v>5569</v>
      </c>
      <c r="AC5034" s="19"/>
      <c r="AD5034" s="22"/>
      <c r="AE5034" s="28">
        <v>44286</v>
      </c>
    </row>
    <row r="5035" spans="2:31" x14ac:dyDescent="0.2">
      <c r="B5035" s="14" t="s">
        <v>5822</v>
      </c>
      <c r="C5035" s="33" t="s">
        <v>5821</v>
      </c>
      <c r="D5035" s="16" t="s">
        <v>5820</v>
      </c>
      <c r="E5035" s="103" t="s">
        <v>26</v>
      </c>
      <c r="F5035" s="18" t="s">
        <v>26</v>
      </c>
      <c r="G5035" s="111" t="s">
        <v>590</v>
      </c>
      <c r="H5035" s="102" t="s">
        <v>590</v>
      </c>
      <c r="I5035" s="21">
        <v>11119463</v>
      </c>
      <c r="J5035" s="71">
        <v>105.191</v>
      </c>
      <c r="K5035" s="21">
        <v>12234613</v>
      </c>
      <c r="L5035" s="21">
        <v>11630855</v>
      </c>
      <c r="M5035" s="21">
        <v>11381993</v>
      </c>
      <c r="N5035" s="21"/>
      <c r="O5035" s="21">
        <v>90916</v>
      </c>
      <c r="P5035" s="21"/>
      <c r="Q5035" s="21"/>
      <c r="R5035" s="22">
        <v>7.1980000000000004</v>
      </c>
      <c r="S5035" s="22">
        <v>7.9</v>
      </c>
      <c r="T5035" s="20" t="s">
        <v>4949</v>
      </c>
      <c r="U5035" s="21">
        <v>176749</v>
      </c>
      <c r="V5035" s="21">
        <v>825244</v>
      </c>
      <c r="W5035" s="34">
        <v>38686</v>
      </c>
      <c r="X5035" s="34">
        <v>43570</v>
      </c>
      <c r="Y5035" s="109"/>
      <c r="Z5035" s="70" t="s">
        <v>531</v>
      </c>
      <c r="AA5035" s="20" t="s">
        <v>26</v>
      </c>
      <c r="AB5035" s="113" t="s">
        <v>5590</v>
      </c>
      <c r="AC5035" s="19"/>
      <c r="AD5035" s="22"/>
      <c r="AE5035" s="19"/>
    </row>
    <row r="5036" spans="2:31" x14ac:dyDescent="0.2">
      <c r="B5036" s="14" t="s">
        <v>5819</v>
      </c>
      <c r="C5036" s="33" t="s">
        <v>5818</v>
      </c>
      <c r="D5036" s="16" t="s">
        <v>5817</v>
      </c>
      <c r="E5036" s="103" t="s">
        <v>26</v>
      </c>
      <c r="F5036" s="18" t="s">
        <v>26</v>
      </c>
      <c r="G5036" s="111" t="s">
        <v>590</v>
      </c>
      <c r="H5036" s="102" t="s">
        <v>590</v>
      </c>
      <c r="I5036" s="21">
        <v>2129588</v>
      </c>
      <c r="J5036" s="71">
        <v>98.983000000000004</v>
      </c>
      <c r="K5036" s="21">
        <v>2098127</v>
      </c>
      <c r="L5036" s="21">
        <v>2119684</v>
      </c>
      <c r="M5036" s="21">
        <v>2121420</v>
      </c>
      <c r="N5036" s="21"/>
      <c r="O5036" s="21">
        <v>-1829</v>
      </c>
      <c r="P5036" s="21"/>
      <c r="Q5036" s="21"/>
      <c r="R5036" s="22">
        <v>5.875</v>
      </c>
      <c r="S5036" s="22">
        <v>5.774</v>
      </c>
      <c r="T5036" s="20" t="s">
        <v>4965</v>
      </c>
      <c r="U5036" s="21">
        <v>15912</v>
      </c>
      <c r="V5036" s="21">
        <v>124531</v>
      </c>
      <c r="W5036" s="34">
        <v>38125</v>
      </c>
      <c r="X5036" s="34">
        <v>41774</v>
      </c>
      <c r="Y5036" s="109"/>
      <c r="Z5036" s="70" t="s">
        <v>4927</v>
      </c>
      <c r="AA5036" s="20" t="s">
        <v>4926</v>
      </c>
      <c r="AB5036" s="113" t="s">
        <v>5590</v>
      </c>
      <c r="AC5036" s="19"/>
      <c r="AD5036" s="22"/>
      <c r="AE5036" s="19"/>
    </row>
    <row r="5037" spans="2:31" x14ac:dyDescent="0.2">
      <c r="B5037" s="14" t="s">
        <v>5816</v>
      </c>
      <c r="C5037" s="33" t="s">
        <v>5815</v>
      </c>
      <c r="D5037" s="16" t="s">
        <v>5812</v>
      </c>
      <c r="E5037" s="103" t="s">
        <v>26</v>
      </c>
      <c r="F5037" s="18" t="s">
        <v>26</v>
      </c>
      <c r="G5037" s="111" t="s">
        <v>590</v>
      </c>
      <c r="H5037" s="102" t="s">
        <v>4412</v>
      </c>
      <c r="I5037" s="21">
        <v>4431949</v>
      </c>
      <c r="J5037" s="71">
        <v>115.291</v>
      </c>
      <c r="K5037" s="21">
        <v>5109638</v>
      </c>
      <c r="L5037" s="21">
        <v>4431949</v>
      </c>
      <c r="M5037" s="21">
        <v>4431949</v>
      </c>
      <c r="N5037" s="21"/>
      <c r="O5037" s="21"/>
      <c r="P5037" s="21"/>
      <c r="Q5037" s="21"/>
      <c r="R5037" s="22">
        <v>5.4530000000000003</v>
      </c>
      <c r="S5037" s="22">
        <v>5.452</v>
      </c>
      <c r="T5037" s="20" t="s">
        <v>85</v>
      </c>
      <c r="U5037" s="21">
        <v>120166</v>
      </c>
      <c r="V5037" s="21">
        <v>241674</v>
      </c>
      <c r="W5037" s="34">
        <v>38176</v>
      </c>
      <c r="X5037" s="34">
        <v>44563</v>
      </c>
      <c r="Y5037" s="109"/>
      <c r="Z5037" s="70" t="s">
        <v>531</v>
      </c>
      <c r="AA5037" s="20" t="s">
        <v>26</v>
      </c>
      <c r="AB5037" s="113" t="s">
        <v>5569</v>
      </c>
      <c r="AC5037" s="19"/>
      <c r="AD5037" s="22"/>
      <c r="AE5037" s="19"/>
    </row>
    <row r="5038" spans="2:31" x14ac:dyDescent="0.2">
      <c r="B5038" s="14" t="s">
        <v>5814</v>
      </c>
      <c r="C5038" s="33" t="s">
        <v>5813</v>
      </c>
      <c r="D5038" s="16" t="s">
        <v>5812</v>
      </c>
      <c r="E5038" s="103" t="s">
        <v>26</v>
      </c>
      <c r="F5038" s="18" t="s">
        <v>26</v>
      </c>
      <c r="G5038" s="111" t="s">
        <v>590</v>
      </c>
      <c r="H5038" s="102" t="s">
        <v>4412</v>
      </c>
      <c r="I5038" s="21">
        <v>4291476</v>
      </c>
      <c r="J5038" s="71">
        <v>115.295</v>
      </c>
      <c r="K5038" s="21">
        <v>4947857</v>
      </c>
      <c r="L5038" s="21">
        <v>4291476</v>
      </c>
      <c r="M5038" s="21">
        <v>4291476</v>
      </c>
      <c r="N5038" s="21"/>
      <c r="O5038" s="21"/>
      <c r="P5038" s="21"/>
      <c r="Q5038" s="21"/>
      <c r="R5038" s="22">
        <v>5.5030000000000001</v>
      </c>
      <c r="S5038" s="22">
        <v>5.5019999999999998</v>
      </c>
      <c r="T5038" s="20" t="s">
        <v>85</v>
      </c>
      <c r="U5038" s="21">
        <v>117424</v>
      </c>
      <c r="V5038" s="21">
        <v>236160</v>
      </c>
      <c r="W5038" s="34">
        <v>38176</v>
      </c>
      <c r="X5038" s="34">
        <v>44563</v>
      </c>
      <c r="Y5038" s="109"/>
      <c r="Z5038" s="70" t="s">
        <v>531</v>
      </c>
      <c r="AA5038" s="20" t="s">
        <v>26</v>
      </c>
      <c r="AB5038" s="113" t="s">
        <v>5569</v>
      </c>
      <c r="AC5038" s="19"/>
      <c r="AD5038" s="22"/>
      <c r="AE5038" s="19"/>
    </row>
    <row r="5039" spans="2:31" x14ac:dyDescent="0.2">
      <c r="B5039" s="14" t="s">
        <v>5811</v>
      </c>
      <c r="C5039" s="33" t="s">
        <v>5810</v>
      </c>
      <c r="D5039" s="16" t="s">
        <v>5809</v>
      </c>
      <c r="E5039" s="103" t="s">
        <v>26</v>
      </c>
      <c r="F5039" s="18" t="s">
        <v>26</v>
      </c>
      <c r="G5039" s="111" t="s">
        <v>590</v>
      </c>
      <c r="H5039" s="102" t="s">
        <v>590</v>
      </c>
      <c r="I5039" s="21">
        <v>9308298</v>
      </c>
      <c r="J5039" s="71">
        <v>104.441</v>
      </c>
      <c r="K5039" s="21">
        <v>9676587</v>
      </c>
      <c r="L5039" s="21">
        <v>9265123</v>
      </c>
      <c r="M5039" s="21">
        <v>9273589</v>
      </c>
      <c r="N5039" s="21"/>
      <c r="O5039" s="21">
        <v>-7198</v>
      </c>
      <c r="P5039" s="21"/>
      <c r="Q5039" s="21"/>
      <c r="R5039" s="22">
        <v>5.6</v>
      </c>
      <c r="S5039" s="22">
        <v>5.5049999999999999</v>
      </c>
      <c r="T5039" s="20" t="s">
        <v>85</v>
      </c>
      <c r="U5039" s="21">
        <v>257982</v>
      </c>
      <c r="V5039" s="21">
        <v>518847</v>
      </c>
      <c r="W5039" s="34">
        <v>39483</v>
      </c>
      <c r="X5039" s="34">
        <v>41641</v>
      </c>
      <c r="Y5039" s="109"/>
      <c r="Z5039" s="70" t="s">
        <v>531</v>
      </c>
      <c r="AA5039" s="20" t="s">
        <v>26</v>
      </c>
      <c r="AB5039" s="113" t="s">
        <v>5569</v>
      </c>
      <c r="AC5039" s="19"/>
      <c r="AD5039" s="22"/>
      <c r="AE5039" s="19"/>
    </row>
    <row r="5040" spans="2:31" x14ac:dyDescent="0.2">
      <c r="B5040" s="14" t="s">
        <v>5808</v>
      </c>
      <c r="C5040" s="33" t="s">
        <v>5807</v>
      </c>
      <c r="D5040" s="16" t="s">
        <v>5802</v>
      </c>
      <c r="E5040" s="103" t="s">
        <v>26</v>
      </c>
      <c r="F5040" s="18" t="s">
        <v>26</v>
      </c>
      <c r="G5040" s="111" t="s">
        <v>590</v>
      </c>
      <c r="H5040" s="102" t="s">
        <v>590</v>
      </c>
      <c r="I5040" s="21">
        <v>6205532</v>
      </c>
      <c r="J5040" s="71">
        <v>104.441</v>
      </c>
      <c r="K5040" s="21">
        <v>6451058</v>
      </c>
      <c r="L5040" s="21">
        <v>6176749</v>
      </c>
      <c r="M5040" s="21">
        <v>6182393</v>
      </c>
      <c r="N5040" s="21"/>
      <c r="O5040" s="21">
        <v>-4799</v>
      </c>
      <c r="P5040" s="21"/>
      <c r="Q5040" s="21"/>
      <c r="R5040" s="22">
        <v>5.6</v>
      </c>
      <c r="S5040" s="22">
        <v>5.5049999999999999</v>
      </c>
      <c r="T5040" s="20" t="s">
        <v>85</v>
      </c>
      <c r="U5040" s="21">
        <v>171988</v>
      </c>
      <c r="V5040" s="21">
        <v>345898</v>
      </c>
      <c r="W5040" s="34">
        <v>39483</v>
      </c>
      <c r="X5040" s="34">
        <v>41641</v>
      </c>
      <c r="Y5040" s="109"/>
      <c r="Z5040" s="70" t="s">
        <v>531</v>
      </c>
      <c r="AA5040" s="20" t="s">
        <v>26</v>
      </c>
      <c r="AB5040" s="113" t="s">
        <v>5569</v>
      </c>
      <c r="AC5040" s="19"/>
      <c r="AD5040" s="22"/>
      <c r="AE5040" s="19"/>
    </row>
    <row r="5041" spans="2:31" x14ac:dyDescent="0.2">
      <c r="B5041" s="14" t="s">
        <v>5806</v>
      </c>
      <c r="C5041" s="33" t="s">
        <v>5805</v>
      </c>
      <c r="D5041" s="16" t="s">
        <v>5802</v>
      </c>
      <c r="E5041" s="103" t="s">
        <v>26</v>
      </c>
      <c r="F5041" s="18" t="s">
        <v>26</v>
      </c>
      <c r="G5041" s="111" t="s">
        <v>26</v>
      </c>
      <c r="H5041" s="102" t="s">
        <v>590</v>
      </c>
      <c r="I5041" s="21">
        <v>5157078</v>
      </c>
      <c r="J5041" s="71">
        <v>104.44</v>
      </c>
      <c r="K5041" s="21">
        <v>5361070</v>
      </c>
      <c r="L5041" s="21">
        <v>5133158</v>
      </c>
      <c r="M5041" s="21">
        <v>5137852</v>
      </c>
      <c r="N5041" s="21"/>
      <c r="O5041" s="21">
        <v>-3984</v>
      </c>
      <c r="P5041" s="21"/>
      <c r="Q5041" s="21"/>
      <c r="R5041" s="22">
        <v>5.6</v>
      </c>
      <c r="S5041" s="22">
        <v>5.5049999999999999</v>
      </c>
      <c r="T5041" s="20" t="s">
        <v>85</v>
      </c>
      <c r="U5041" s="21">
        <v>142930</v>
      </c>
      <c r="V5041" s="21">
        <v>287457</v>
      </c>
      <c r="W5041" s="34">
        <v>39483</v>
      </c>
      <c r="X5041" s="34">
        <v>41641</v>
      </c>
      <c r="Y5041" s="109"/>
      <c r="Z5041" s="70" t="s">
        <v>531</v>
      </c>
      <c r="AA5041" s="20" t="s">
        <v>26</v>
      </c>
      <c r="AB5041" s="113" t="s">
        <v>5569</v>
      </c>
      <c r="AC5041" s="19"/>
      <c r="AD5041" s="22"/>
      <c r="AE5041" s="19"/>
    </row>
    <row r="5042" spans="2:31" x14ac:dyDescent="0.2">
      <c r="B5042" s="14" t="s">
        <v>5804</v>
      </c>
      <c r="C5042" s="33" t="s">
        <v>5803</v>
      </c>
      <c r="D5042" s="16" t="s">
        <v>5802</v>
      </c>
      <c r="E5042" s="103" t="s">
        <v>26</v>
      </c>
      <c r="F5042" s="18" t="s">
        <v>26</v>
      </c>
      <c r="G5042" s="111" t="s">
        <v>26</v>
      </c>
      <c r="H5042" s="102" t="s">
        <v>590</v>
      </c>
      <c r="I5042" s="21">
        <v>5157078</v>
      </c>
      <c r="J5042" s="71">
        <v>104.44</v>
      </c>
      <c r="K5042" s="21">
        <v>5361070</v>
      </c>
      <c r="L5042" s="21">
        <v>5133158</v>
      </c>
      <c r="M5042" s="21">
        <v>5137852</v>
      </c>
      <c r="N5042" s="21"/>
      <c r="O5042" s="21">
        <v>-3984</v>
      </c>
      <c r="P5042" s="21"/>
      <c r="Q5042" s="21"/>
      <c r="R5042" s="22">
        <v>5.6</v>
      </c>
      <c r="S5042" s="22">
        <v>5.5049999999999999</v>
      </c>
      <c r="T5042" s="20" t="s">
        <v>85</v>
      </c>
      <c r="U5042" s="21">
        <v>142930</v>
      </c>
      <c r="V5042" s="21">
        <v>287457</v>
      </c>
      <c r="W5042" s="34">
        <v>39483</v>
      </c>
      <c r="X5042" s="34">
        <v>41641</v>
      </c>
      <c r="Y5042" s="109"/>
      <c r="Z5042" s="70" t="s">
        <v>531</v>
      </c>
      <c r="AA5042" s="20" t="s">
        <v>26</v>
      </c>
      <c r="AB5042" s="113" t="s">
        <v>5569</v>
      </c>
      <c r="AC5042" s="19"/>
      <c r="AD5042" s="22"/>
      <c r="AE5042" s="19"/>
    </row>
    <row r="5043" spans="2:31" x14ac:dyDescent="0.2">
      <c r="B5043" s="14" t="s">
        <v>5801</v>
      </c>
      <c r="C5043" s="33" t="s">
        <v>5800</v>
      </c>
      <c r="D5043" s="16" t="s">
        <v>5799</v>
      </c>
      <c r="E5043" s="103" t="s">
        <v>26</v>
      </c>
      <c r="F5043" s="18" t="s">
        <v>5793</v>
      </c>
      <c r="G5043" s="111" t="s">
        <v>590</v>
      </c>
      <c r="H5043" s="102" t="s">
        <v>4933</v>
      </c>
      <c r="I5043" s="21">
        <v>8000000</v>
      </c>
      <c r="J5043" s="71">
        <v>40.588999999999999</v>
      </c>
      <c r="K5043" s="21">
        <v>3247120</v>
      </c>
      <c r="L5043" s="21">
        <v>8000000</v>
      </c>
      <c r="M5043" s="21">
        <v>8000000</v>
      </c>
      <c r="N5043" s="21"/>
      <c r="O5043" s="21"/>
      <c r="P5043" s="21"/>
      <c r="Q5043" s="21"/>
      <c r="R5043" s="22">
        <v>1.06</v>
      </c>
      <c r="S5043" s="22">
        <v>1.655</v>
      </c>
      <c r="T5043" s="20" t="s">
        <v>4969</v>
      </c>
      <c r="U5043" s="21">
        <v>11542</v>
      </c>
      <c r="V5043" s="21">
        <v>99590</v>
      </c>
      <c r="W5043" s="34">
        <v>38561</v>
      </c>
      <c r="X5043" s="34">
        <v>49623</v>
      </c>
      <c r="Y5043" s="109"/>
      <c r="Z5043" s="70" t="s">
        <v>4927</v>
      </c>
      <c r="AA5043" s="20" t="s">
        <v>5160</v>
      </c>
      <c r="AB5043" s="113" t="s">
        <v>5564</v>
      </c>
      <c r="AC5043" s="19"/>
      <c r="AD5043" s="22"/>
      <c r="AE5043" s="19"/>
    </row>
    <row r="5044" spans="2:31" x14ac:dyDescent="0.2">
      <c r="B5044" s="14" t="s">
        <v>5798</v>
      </c>
      <c r="C5044" s="33" t="s">
        <v>5797</v>
      </c>
      <c r="D5044" s="16" t="s">
        <v>5794</v>
      </c>
      <c r="E5044" s="103" t="s">
        <v>26</v>
      </c>
      <c r="F5044" s="18" t="s">
        <v>5793</v>
      </c>
      <c r="G5044" s="111" t="s">
        <v>590</v>
      </c>
      <c r="H5044" s="102" t="s">
        <v>5565</v>
      </c>
      <c r="I5044" s="21">
        <v>17500000</v>
      </c>
      <c r="J5044" s="71">
        <v>22.904</v>
      </c>
      <c r="K5044" s="21">
        <v>4008200</v>
      </c>
      <c r="L5044" s="21">
        <v>17500000</v>
      </c>
      <c r="M5044" s="21">
        <v>4008200</v>
      </c>
      <c r="N5044" s="21">
        <v>-4041800</v>
      </c>
      <c r="O5044" s="21"/>
      <c r="P5044" s="21"/>
      <c r="Q5044" s="21"/>
      <c r="R5044" s="22">
        <v>1.61</v>
      </c>
      <c r="S5044" s="22">
        <v>1.5920000000000001</v>
      </c>
      <c r="T5044" s="20" t="s">
        <v>4969</v>
      </c>
      <c r="U5044" s="21">
        <v>38349</v>
      </c>
      <c r="V5044" s="21">
        <v>316510</v>
      </c>
      <c r="W5044" s="34">
        <v>38561</v>
      </c>
      <c r="X5044" s="34">
        <v>49623</v>
      </c>
      <c r="Y5044" s="109"/>
      <c r="Z5044" s="70" t="s">
        <v>4927</v>
      </c>
      <c r="AA5044" s="20" t="s">
        <v>5160</v>
      </c>
      <c r="AB5044" s="113" t="s">
        <v>5564</v>
      </c>
      <c r="AC5044" s="19"/>
      <c r="AD5044" s="22"/>
      <c r="AE5044" s="19"/>
    </row>
    <row r="5045" spans="2:31" x14ac:dyDescent="0.2">
      <c r="B5045" s="14" t="s">
        <v>5796</v>
      </c>
      <c r="C5045" s="33" t="s">
        <v>5795</v>
      </c>
      <c r="D5045" s="16" t="s">
        <v>5794</v>
      </c>
      <c r="E5045" s="103" t="s">
        <v>26</v>
      </c>
      <c r="F5045" s="18" t="s">
        <v>5793</v>
      </c>
      <c r="G5045" s="111" t="s">
        <v>590</v>
      </c>
      <c r="H5045" s="102" t="s">
        <v>5565</v>
      </c>
      <c r="I5045" s="21">
        <v>9500000</v>
      </c>
      <c r="J5045" s="71">
        <v>29.928999999999998</v>
      </c>
      <c r="K5045" s="21">
        <v>2843255</v>
      </c>
      <c r="L5045" s="21">
        <v>9500000</v>
      </c>
      <c r="M5045" s="21">
        <v>2843255</v>
      </c>
      <c r="N5045" s="21">
        <v>-2001745</v>
      </c>
      <c r="O5045" s="21"/>
      <c r="P5045" s="21"/>
      <c r="Q5045" s="21"/>
      <c r="R5045" s="22">
        <v>5.8920000000000003</v>
      </c>
      <c r="S5045" s="22">
        <v>5.9340000000000002</v>
      </c>
      <c r="T5045" s="20" t="s">
        <v>4969</v>
      </c>
      <c r="U5045" s="21">
        <v>79297</v>
      </c>
      <c r="V5045" s="21">
        <v>559740</v>
      </c>
      <c r="W5045" s="34">
        <v>38561</v>
      </c>
      <c r="X5045" s="34">
        <v>49623</v>
      </c>
      <c r="Y5045" s="109"/>
      <c r="Z5045" s="70" t="s">
        <v>4927</v>
      </c>
      <c r="AA5045" s="20" t="s">
        <v>5160</v>
      </c>
      <c r="AB5045" s="113" t="s">
        <v>5564</v>
      </c>
      <c r="AC5045" s="19"/>
      <c r="AD5045" s="22"/>
      <c r="AE5045" s="28">
        <v>49531</v>
      </c>
    </row>
    <row r="5046" spans="2:31" x14ac:dyDescent="0.2">
      <c r="B5046" s="14" t="s">
        <v>5792</v>
      </c>
      <c r="C5046" s="33" t="s">
        <v>5791</v>
      </c>
      <c r="D5046" s="16" t="s">
        <v>5790</v>
      </c>
      <c r="E5046" s="103" t="s">
        <v>26</v>
      </c>
      <c r="F5046" s="18" t="s">
        <v>26</v>
      </c>
      <c r="G5046" s="111" t="s">
        <v>590</v>
      </c>
      <c r="H5046" s="102" t="s">
        <v>323</v>
      </c>
      <c r="I5046" s="21">
        <v>4776480</v>
      </c>
      <c r="J5046" s="71">
        <v>109.96</v>
      </c>
      <c r="K5046" s="21">
        <v>5252217</v>
      </c>
      <c r="L5046" s="21">
        <v>4776480</v>
      </c>
      <c r="M5046" s="21">
        <v>4776480</v>
      </c>
      <c r="N5046" s="21"/>
      <c r="O5046" s="21"/>
      <c r="P5046" s="21"/>
      <c r="Q5046" s="21"/>
      <c r="R5046" s="22">
        <v>6.04</v>
      </c>
      <c r="S5046" s="22">
        <v>6.0359999999999996</v>
      </c>
      <c r="T5046" s="20" t="s">
        <v>85</v>
      </c>
      <c r="U5046" s="21">
        <v>121009</v>
      </c>
      <c r="V5046" s="21">
        <v>288499</v>
      </c>
      <c r="W5046" s="34">
        <v>37908</v>
      </c>
      <c r="X5046" s="34">
        <v>43131</v>
      </c>
      <c r="Y5046" s="109"/>
      <c r="Z5046" s="70" t="s">
        <v>4927</v>
      </c>
      <c r="AA5046" s="20" t="s">
        <v>5160</v>
      </c>
      <c r="AB5046" s="113" t="s">
        <v>5569</v>
      </c>
      <c r="AC5046" s="19"/>
      <c r="AD5046" s="22"/>
      <c r="AE5046" s="19"/>
    </row>
    <row r="5047" spans="2:31" x14ac:dyDescent="0.2">
      <c r="B5047" s="14" t="s">
        <v>5789</v>
      </c>
      <c r="C5047" s="33" t="s">
        <v>5788</v>
      </c>
      <c r="D5047" s="16" t="s">
        <v>5787</v>
      </c>
      <c r="E5047" s="103" t="s">
        <v>26</v>
      </c>
      <c r="F5047" s="18" t="s">
        <v>26</v>
      </c>
      <c r="G5047" s="111" t="s">
        <v>590</v>
      </c>
      <c r="H5047" s="102" t="s">
        <v>4933</v>
      </c>
      <c r="I5047" s="21">
        <v>10666834</v>
      </c>
      <c r="J5047" s="71">
        <v>137.17699999999999</v>
      </c>
      <c r="K5047" s="21">
        <v>13234742</v>
      </c>
      <c r="L5047" s="21">
        <v>9647931</v>
      </c>
      <c r="M5047" s="21">
        <v>10288542</v>
      </c>
      <c r="N5047" s="21"/>
      <c r="O5047" s="21">
        <v>-315378</v>
      </c>
      <c r="P5047" s="21"/>
      <c r="Q5047" s="21"/>
      <c r="R5047" s="22">
        <v>9.31</v>
      </c>
      <c r="S5047" s="22">
        <v>8.2309999999999999</v>
      </c>
      <c r="T5047" s="20" t="s">
        <v>5189</v>
      </c>
      <c r="U5047" s="21">
        <v>29941</v>
      </c>
      <c r="V5047" s="21">
        <v>913193</v>
      </c>
      <c r="W5047" s="34">
        <v>37274</v>
      </c>
      <c r="X5047" s="34">
        <v>45950</v>
      </c>
      <c r="Y5047" s="109"/>
      <c r="Z5047" s="70" t="s">
        <v>531</v>
      </c>
      <c r="AA5047" s="20" t="s">
        <v>26</v>
      </c>
      <c r="AB5047" s="113" t="s">
        <v>5187</v>
      </c>
      <c r="AC5047" s="19"/>
      <c r="AD5047" s="22"/>
      <c r="AE5047" s="19"/>
    </row>
    <row r="5048" spans="2:31" x14ac:dyDescent="0.2">
      <c r="B5048" s="14" t="s">
        <v>5786</v>
      </c>
      <c r="C5048" s="33" t="s">
        <v>5785</v>
      </c>
      <c r="D5048" s="16" t="s">
        <v>5784</v>
      </c>
      <c r="E5048" s="103" t="s">
        <v>26</v>
      </c>
      <c r="F5048" s="18" t="s">
        <v>26</v>
      </c>
      <c r="G5048" s="111" t="s">
        <v>590</v>
      </c>
      <c r="H5048" s="102" t="s">
        <v>334</v>
      </c>
      <c r="I5048" s="21">
        <v>5000000</v>
      </c>
      <c r="J5048" s="71">
        <v>101.75</v>
      </c>
      <c r="K5048" s="21">
        <v>5087500</v>
      </c>
      <c r="L5048" s="21">
        <v>5000000</v>
      </c>
      <c r="M5048" s="21">
        <v>5000000</v>
      </c>
      <c r="N5048" s="21"/>
      <c r="O5048" s="21"/>
      <c r="P5048" s="21"/>
      <c r="Q5048" s="21"/>
      <c r="R5048" s="22">
        <v>4.625</v>
      </c>
      <c r="S5048" s="22">
        <v>4.625</v>
      </c>
      <c r="T5048" s="20" t="s">
        <v>89</v>
      </c>
      <c r="U5048" s="21">
        <v>11563</v>
      </c>
      <c r="V5048" s="21"/>
      <c r="W5048" s="34">
        <v>41242</v>
      </c>
      <c r="X5048" s="34">
        <v>45811</v>
      </c>
      <c r="Y5048" s="109"/>
      <c r="Z5048" s="70" t="s">
        <v>4927</v>
      </c>
      <c r="AA5048" s="20" t="s">
        <v>4926</v>
      </c>
      <c r="AB5048" s="113" t="s">
        <v>5569</v>
      </c>
      <c r="AC5048" s="19"/>
      <c r="AD5048" s="22"/>
      <c r="AE5048" s="19"/>
    </row>
    <row r="5049" spans="2:31" x14ac:dyDescent="0.2">
      <c r="B5049" s="14" t="s">
        <v>5783</v>
      </c>
      <c r="C5049" s="33" t="s">
        <v>5782</v>
      </c>
      <c r="D5049" s="16" t="s">
        <v>5781</v>
      </c>
      <c r="E5049" s="103" t="s">
        <v>26</v>
      </c>
      <c r="F5049" s="18" t="s">
        <v>26</v>
      </c>
      <c r="G5049" s="111" t="s">
        <v>590</v>
      </c>
      <c r="H5049" s="102" t="s">
        <v>323</v>
      </c>
      <c r="I5049" s="21">
        <v>7207848</v>
      </c>
      <c r="J5049" s="71">
        <v>114.628</v>
      </c>
      <c r="K5049" s="21">
        <v>8262212</v>
      </c>
      <c r="L5049" s="21">
        <v>7207848</v>
      </c>
      <c r="M5049" s="21">
        <v>7207848</v>
      </c>
      <c r="N5049" s="21"/>
      <c r="O5049" s="21"/>
      <c r="P5049" s="21"/>
      <c r="Q5049" s="21"/>
      <c r="R5049" s="22">
        <v>6.63</v>
      </c>
      <c r="S5049" s="22">
        <v>6.63</v>
      </c>
      <c r="T5049" s="20" t="s">
        <v>85</v>
      </c>
      <c r="U5049" s="21">
        <v>204427</v>
      </c>
      <c r="V5049" s="21">
        <v>477880</v>
      </c>
      <c r="W5049" s="34">
        <v>37091</v>
      </c>
      <c r="X5049" s="34">
        <v>44588</v>
      </c>
      <c r="Y5049" s="109"/>
      <c r="Z5049" s="70" t="s">
        <v>4927</v>
      </c>
      <c r="AA5049" s="20" t="s">
        <v>5160</v>
      </c>
      <c r="AB5049" s="113" t="s">
        <v>5569</v>
      </c>
      <c r="AC5049" s="19"/>
      <c r="AD5049" s="22"/>
      <c r="AE5049" s="19"/>
    </row>
    <row r="5050" spans="2:31" x14ac:dyDescent="0.2">
      <c r="B5050" s="14" t="s">
        <v>5780</v>
      </c>
      <c r="C5050" s="33" t="s">
        <v>5779</v>
      </c>
      <c r="D5050" s="16" t="s">
        <v>5778</v>
      </c>
      <c r="E5050" s="103" t="s">
        <v>26</v>
      </c>
      <c r="F5050" s="18" t="s">
        <v>26</v>
      </c>
      <c r="G5050" s="111" t="s">
        <v>26</v>
      </c>
      <c r="H5050" s="102" t="s">
        <v>334</v>
      </c>
      <c r="I5050" s="21">
        <v>9000000</v>
      </c>
      <c r="J5050" s="71">
        <v>106.27</v>
      </c>
      <c r="K5050" s="21">
        <v>9564300</v>
      </c>
      <c r="L5050" s="21">
        <v>9000000</v>
      </c>
      <c r="M5050" s="21">
        <v>9000000</v>
      </c>
      <c r="N5050" s="21"/>
      <c r="O5050" s="21"/>
      <c r="P5050" s="21"/>
      <c r="Q5050" s="21"/>
      <c r="R5050" s="22">
        <v>5.2140000000000004</v>
      </c>
      <c r="S5050" s="22">
        <v>5.2140000000000004</v>
      </c>
      <c r="T5050" s="20" t="s">
        <v>4985</v>
      </c>
      <c r="U5050" s="21">
        <v>118618</v>
      </c>
      <c r="V5050" s="21">
        <v>469260</v>
      </c>
      <c r="W5050" s="34">
        <v>38258</v>
      </c>
      <c r="X5050" s="34">
        <v>41912</v>
      </c>
      <c r="Y5050" s="109"/>
      <c r="Z5050" s="70" t="s">
        <v>4927</v>
      </c>
      <c r="AA5050" s="20" t="s">
        <v>4926</v>
      </c>
      <c r="AB5050" s="113" t="s">
        <v>5590</v>
      </c>
      <c r="AC5050" s="19"/>
      <c r="AD5050" s="22"/>
      <c r="AE5050" s="19"/>
    </row>
    <row r="5051" spans="2:31" x14ac:dyDescent="0.2">
      <c r="B5051" s="14" t="s">
        <v>5777</v>
      </c>
      <c r="C5051" s="33" t="s">
        <v>5776</v>
      </c>
      <c r="D5051" s="16" t="s">
        <v>5775</v>
      </c>
      <c r="E5051" s="103" t="s">
        <v>26</v>
      </c>
      <c r="F5051" s="18" t="s">
        <v>26</v>
      </c>
      <c r="G5051" s="111" t="s">
        <v>590</v>
      </c>
      <c r="H5051" s="102" t="s">
        <v>323</v>
      </c>
      <c r="I5051" s="21">
        <v>117909</v>
      </c>
      <c r="J5051" s="71">
        <v>111.447</v>
      </c>
      <c r="K5051" s="21">
        <v>131406</v>
      </c>
      <c r="L5051" s="21">
        <v>117909</v>
      </c>
      <c r="M5051" s="21">
        <v>117909</v>
      </c>
      <c r="N5051" s="21"/>
      <c r="O5051" s="21"/>
      <c r="P5051" s="21"/>
      <c r="Q5051" s="21"/>
      <c r="R5051" s="22">
        <v>4.6980000000000004</v>
      </c>
      <c r="S5051" s="22">
        <v>4.6970000000000001</v>
      </c>
      <c r="T5051" s="20" t="s">
        <v>85</v>
      </c>
      <c r="U5051" s="21">
        <v>2754</v>
      </c>
      <c r="V5051" s="21">
        <v>5539</v>
      </c>
      <c r="W5051" s="34">
        <v>37748</v>
      </c>
      <c r="X5051" s="34">
        <v>45293</v>
      </c>
      <c r="Y5051" s="109"/>
      <c r="Z5051" s="70" t="s">
        <v>4927</v>
      </c>
      <c r="AA5051" s="20" t="s">
        <v>5160</v>
      </c>
      <c r="AB5051" s="113" t="s">
        <v>5569</v>
      </c>
      <c r="AC5051" s="19"/>
      <c r="AD5051" s="22"/>
      <c r="AE5051" s="19"/>
    </row>
    <row r="5052" spans="2:31" x14ac:dyDescent="0.2">
      <c r="B5052" s="14" t="s">
        <v>5774</v>
      </c>
      <c r="C5052" s="33" t="s">
        <v>5773</v>
      </c>
      <c r="D5052" s="16" t="s">
        <v>5772</v>
      </c>
      <c r="E5052" s="103" t="s">
        <v>26</v>
      </c>
      <c r="F5052" s="18" t="s">
        <v>26</v>
      </c>
      <c r="G5052" s="111" t="s">
        <v>590</v>
      </c>
      <c r="H5052" s="102" t="s">
        <v>4412</v>
      </c>
      <c r="I5052" s="21">
        <v>4115615</v>
      </c>
      <c r="J5052" s="71">
        <v>115.23099999999999</v>
      </c>
      <c r="K5052" s="21">
        <v>4742464</v>
      </c>
      <c r="L5052" s="21">
        <v>4115615</v>
      </c>
      <c r="M5052" s="21">
        <v>4115615</v>
      </c>
      <c r="N5052" s="21"/>
      <c r="O5052" s="21"/>
      <c r="P5052" s="21"/>
      <c r="Q5052" s="21"/>
      <c r="R5052" s="22">
        <v>5.0819999999999999</v>
      </c>
      <c r="S5052" s="22">
        <v>5.0819999999999999</v>
      </c>
      <c r="T5052" s="20" t="s">
        <v>85</v>
      </c>
      <c r="U5052" s="21">
        <v>103997</v>
      </c>
      <c r="V5052" s="21">
        <v>209156</v>
      </c>
      <c r="W5052" s="34">
        <v>38554</v>
      </c>
      <c r="X5052" s="34">
        <v>47120</v>
      </c>
      <c r="Y5052" s="109"/>
      <c r="Z5052" s="70" t="s">
        <v>4927</v>
      </c>
      <c r="AA5052" s="20" t="s">
        <v>5160</v>
      </c>
      <c r="AB5052" s="113" t="s">
        <v>5569</v>
      </c>
      <c r="AC5052" s="19"/>
      <c r="AD5052" s="22"/>
      <c r="AE5052" s="19"/>
    </row>
    <row r="5053" spans="2:31" x14ac:dyDescent="0.2">
      <c r="B5053" s="14" t="s">
        <v>5771</v>
      </c>
      <c r="C5053" s="33" t="s">
        <v>5770</v>
      </c>
      <c r="D5053" s="16" t="s">
        <v>5769</v>
      </c>
      <c r="E5053" s="103" t="s">
        <v>26</v>
      </c>
      <c r="F5053" s="18" t="s">
        <v>26</v>
      </c>
      <c r="G5053" s="111" t="s">
        <v>590</v>
      </c>
      <c r="H5053" s="102" t="s">
        <v>323</v>
      </c>
      <c r="I5053" s="21">
        <v>17986403</v>
      </c>
      <c r="J5053" s="71">
        <v>122.59699999999999</v>
      </c>
      <c r="K5053" s="21">
        <v>22050791</v>
      </c>
      <c r="L5053" s="21">
        <v>17986403</v>
      </c>
      <c r="M5053" s="21">
        <v>17986403</v>
      </c>
      <c r="N5053" s="21"/>
      <c r="O5053" s="21"/>
      <c r="P5053" s="21"/>
      <c r="Q5053" s="21"/>
      <c r="R5053" s="22">
        <v>6.1760000000000002</v>
      </c>
      <c r="S5053" s="22">
        <v>6.173</v>
      </c>
      <c r="T5053" s="20" t="s">
        <v>85</v>
      </c>
      <c r="U5053" s="21">
        <v>552334</v>
      </c>
      <c r="V5053" s="21">
        <v>1110840</v>
      </c>
      <c r="W5053" s="34">
        <v>39282</v>
      </c>
      <c r="X5053" s="34">
        <v>47850</v>
      </c>
      <c r="Y5053" s="109"/>
      <c r="Z5053" s="70" t="s">
        <v>4927</v>
      </c>
      <c r="AA5053" s="20" t="s">
        <v>5160</v>
      </c>
      <c r="AB5053" s="113" t="s">
        <v>5569</v>
      </c>
      <c r="AC5053" s="19"/>
      <c r="AD5053" s="22"/>
      <c r="AE5053" s="19"/>
    </row>
    <row r="5054" spans="2:31" x14ac:dyDescent="0.2">
      <c r="B5054" s="14" t="s">
        <v>5768</v>
      </c>
      <c r="C5054" s="33" t="s">
        <v>5767</v>
      </c>
      <c r="D5054" s="16" t="s">
        <v>5766</v>
      </c>
      <c r="E5054" s="103" t="s">
        <v>26</v>
      </c>
      <c r="F5054" s="18" t="s">
        <v>26</v>
      </c>
      <c r="G5054" s="111" t="s">
        <v>590</v>
      </c>
      <c r="H5054" s="102" t="s">
        <v>323</v>
      </c>
      <c r="I5054" s="21">
        <v>5000000</v>
      </c>
      <c r="J5054" s="71">
        <v>100.70099999999999</v>
      </c>
      <c r="K5054" s="21">
        <v>5035025</v>
      </c>
      <c r="L5054" s="21">
        <v>5000000</v>
      </c>
      <c r="M5054" s="21">
        <v>5000000</v>
      </c>
      <c r="N5054" s="21"/>
      <c r="O5054" s="21"/>
      <c r="P5054" s="21"/>
      <c r="Q5054" s="21"/>
      <c r="R5054" s="22">
        <v>0.89100000000000001</v>
      </c>
      <c r="S5054" s="22">
        <v>0.89700000000000002</v>
      </c>
      <c r="T5054" s="20" t="s">
        <v>5189</v>
      </c>
      <c r="U5054" s="21">
        <v>1485</v>
      </c>
      <c r="V5054" s="21">
        <v>46851</v>
      </c>
      <c r="W5054" s="34">
        <v>40807</v>
      </c>
      <c r="X5054" s="34">
        <v>42633</v>
      </c>
      <c r="Y5054" s="109"/>
      <c r="Z5054" s="70" t="s">
        <v>4927</v>
      </c>
      <c r="AA5054" s="20" t="s">
        <v>4926</v>
      </c>
      <c r="AB5054" s="113" t="s">
        <v>5700</v>
      </c>
      <c r="AC5054" s="19"/>
      <c r="AD5054" s="22"/>
      <c r="AE5054" s="28">
        <v>41904</v>
      </c>
    </row>
    <row r="5055" spans="2:31" x14ac:dyDescent="0.2">
      <c r="B5055" s="14" t="s">
        <v>5765</v>
      </c>
      <c r="C5055" s="33" t="s">
        <v>5764</v>
      </c>
      <c r="D5055" s="16" t="s">
        <v>5763</v>
      </c>
      <c r="E5055" s="103" t="s">
        <v>5057</v>
      </c>
      <c r="F5055" s="18" t="s">
        <v>26</v>
      </c>
      <c r="G5055" s="111" t="s">
        <v>590</v>
      </c>
      <c r="H5055" s="102" t="s">
        <v>323</v>
      </c>
      <c r="I5055" s="21">
        <v>9998103</v>
      </c>
      <c r="J5055" s="71">
        <v>102.45399999999999</v>
      </c>
      <c r="K5055" s="21">
        <v>10245400</v>
      </c>
      <c r="L5055" s="21">
        <v>10000000</v>
      </c>
      <c r="M5055" s="21">
        <v>9999008</v>
      </c>
      <c r="N5055" s="21"/>
      <c r="O5055" s="21">
        <v>497</v>
      </c>
      <c r="P5055" s="21"/>
      <c r="Q5055" s="21"/>
      <c r="R5055" s="22">
        <v>1.98</v>
      </c>
      <c r="S5055" s="22">
        <v>1.994</v>
      </c>
      <c r="T5055" s="20" t="s">
        <v>5189</v>
      </c>
      <c r="U5055" s="21">
        <v>6050</v>
      </c>
      <c r="V5055" s="21">
        <v>198000</v>
      </c>
      <c r="W5055" s="34">
        <v>40626</v>
      </c>
      <c r="X5055" s="34">
        <v>42998</v>
      </c>
      <c r="Y5055" s="109"/>
      <c r="Z5055" s="70" t="s">
        <v>4927</v>
      </c>
      <c r="AA5055" s="20" t="s">
        <v>4926</v>
      </c>
      <c r="AB5055" s="113" t="s">
        <v>5700</v>
      </c>
      <c r="AC5055" s="19"/>
      <c r="AD5055" s="22"/>
      <c r="AE5055" s="28">
        <v>42205</v>
      </c>
    </row>
    <row r="5056" spans="2:31" x14ac:dyDescent="0.2">
      <c r="B5056" s="14" t="s">
        <v>5762</v>
      </c>
      <c r="C5056" s="33" t="s">
        <v>5761</v>
      </c>
      <c r="D5056" s="16" t="s">
        <v>5760</v>
      </c>
      <c r="E5056" s="103" t="s">
        <v>26</v>
      </c>
      <c r="F5056" s="18" t="s">
        <v>26</v>
      </c>
      <c r="G5056" s="111" t="s">
        <v>590</v>
      </c>
      <c r="H5056" s="102" t="s">
        <v>323</v>
      </c>
      <c r="I5056" s="21">
        <v>11998894</v>
      </c>
      <c r="J5056" s="71">
        <v>101.119</v>
      </c>
      <c r="K5056" s="21">
        <v>12134292</v>
      </c>
      <c r="L5056" s="21">
        <v>12000000</v>
      </c>
      <c r="M5056" s="21">
        <v>11999401</v>
      </c>
      <c r="N5056" s="21"/>
      <c r="O5056" s="21">
        <v>469</v>
      </c>
      <c r="P5056" s="21"/>
      <c r="Q5056" s="21"/>
      <c r="R5056" s="22">
        <v>1.39</v>
      </c>
      <c r="S5056" s="22">
        <v>1.3979999999999999</v>
      </c>
      <c r="T5056" s="20" t="s">
        <v>5189</v>
      </c>
      <c r="U5056" s="21">
        <v>5097</v>
      </c>
      <c r="V5056" s="21">
        <v>166800</v>
      </c>
      <c r="W5056" s="34">
        <v>40863</v>
      </c>
      <c r="X5056" s="34">
        <v>42663</v>
      </c>
      <c r="Y5056" s="109"/>
      <c r="Z5056" s="70" t="s">
        <v>4927</v>
      </c>
      <c r="AA5056" s="20" t="s">
        <v>4926</v>
      </c>
      <c r="AB5056" s="113" t="s">
        <v>5700</v>
      </c>
      <c r="AC5056" s="19"/>
      <c r="AD5056" s="22"/>
      <c r="AE5056" s="28">
        <v>41779</v>
      </c>
    </row>
    <row r="5057" spans="2:31" x14ac:dyDescent="0.2">
      <c r="B5057" s="14" t="s">
        <v>5759</v>
      </c>
      <c r="C5057" s="33" t="s">
        <v>5758</v>
      </c>
      <c r="D5057" s="16" t="s">
        <v>5755</v>
      </c>
      <c r="E5057" s="103" t="s">
        <v>26</v>
      </c>
      <c r="F5057" s="18" t="s">
        <v>26</v>
      </c>
      <c r="G5057" s="111" t="s">
        <v>590</v>
      </c>
      <c r="H5057" s="102" t="s">
        <v>323</v>
      </c>
      <c r="I5057" s="21">
        <v>4999181</v>
      </c>
      <c r="J5057" s="71">
        <v>101.041</v>
      </c>
      <c r="K5057" s="21">
        <v>5052025</v>
      </c>
      <c r="L5057" s="21">
        <v>5000000</v>
      </c>
      <c r="M5057" s="21">
        <v>4999205</v>
      </c>
      <c r="N5057" s="21"/>
      <c r="O5057" s="21">
        <v>25</v>
      </c>
      <c r="P5057" s="21"/>
      <c r="Q5057" s="21"/>
      <c r="R5057" s="22">
        <v>1.51</v>
      </c>
      <c r="S5057" s="22">
        <v>1.5209999999999999</v>
      </c>
      <c r="T5057" s="20" t="s">
        <v>5189</v>
      </c>
      <c r="U5057" s="21">
        <v>3356</v>
      </c>
      <c r="V5057" s="21">
        <v>57044</v>
      </c>
      <c r="W5057" s="34">
        <v>40975</v>
      </c>
      <c r="X5057" s="34">
        <v>42962</v>
      </c>
      <c r="Y5057" s="109"/>
      <c r="Z5057" s="70" t="s">
        <v>4927</v>
      </c>
      <c r="AA5057" s="20" t="s">
        <v>4926</v>
      </c>
      <c r="AB5057" s="113" t="s">
        <v>5754</v>
      </c>
      <c r="AC5057" s="19"/>
      <c r="AD5057" s="22"/>
      <c r="AE5057" s="28">
        <v>42231</v>
      </c>
    </row>
    <row r="5058" spans="2:31" x14ac:dyDescent="0.2">
      <c r="B5058" s="14" t="s">
        <v>5757</v>
      </c>
      <c r="C5058" s="33" t="s">
        <v>5756</v>
      </c>
      <c r="D5058" s="16" t="s">
        <v>5755</v>
      </c>
      <c r="E5058" s="103" t="s">
        <v>26</v>
      </c>
      <c r="F5058" s="18" t="s">
        <v>26</v>
      </c>
      <c r="G5058" s="111" t="s">
        <v>590</v>
      </c>
      <c r="H5058" s="102" t="s">
        <v>323</v>
      </c>
      <c r="I5058" s="21">
        <v>5499970</v>
      </c>
      <c r="J5058" s="71">
        <v>101.15300000000001</v>
      </c>
      <c r="K5058" s="21">
        <v>5563426</v>
      </c>
      <c r="L5058" s="21">
        <v>5500000</v>
      </c>
      <c r="M5058" s="21">
        <v>5500438</v>
      </c>
      <c r="N5058" s="21"/>
      <c r="O5058" s="21">
        <v>468</v>
      </c>
      <c r="P5058" s="21"/>
      <c r="Q5058" s="21"/>
      <c r="R5058" s="22">
        <v>2.38</v>
      </c>
      <c r="S5058" s="22">
        <v>2.3889999999999998</v>
      </c>
      <c r="T5058" s="20" t="s">
        <v>5189</v>
      </c>
      <c r="U5058" s="21">
        <v>5818</v>
      </c>
      <c r="V5058" s="21">
        <v>98902</v>
      </c>
      <c r="W5058" s="34">
        <v>40975</v>
      </c>
      <c r="X5058" s="34">
        <v>43724</v>
      </c>
      <c r="Y5058" s="109"/>
      <c r="Z5058" s="70" t="s">
        <v>4927</v>
      </c>
      <c r="AA5058" s="20" t="s">
        <v>4926</v>
      </c>
      <c r="AB5058" s="113" t="s">
        <v>5754</v>
      </c>
      <c r="AC5058" s="19"/>
      <c r="AD5058" s="22"/>
      <c r="AE5058" s="28">
        <v>42444</v>
      </c>
    </row>
    <row r="5059" spans="2:31" x14ac:dyDescent="0.2">
      <c r="B5059" s="14" t="s">
        <v>5753</v>
      </c>
      <c r="C5059" s="33" t="s">
        <v>5752</v>
      </c>
      <c r="D5059" s="16" t="s">
        <v>5751</v>
      </c>
      <c r="E5059" s="103" t="s">
        <v>26</v>
      </c>
      <c r="F5059" s="18" t="s">
        <v>26</v>
      </c>
      <c r="G5059" s="111" t="s">
        <v>590</v>
      </c>
      <c r="H5059" s="102" t="s">
        <v>323</v>
      </c>
      <c r="I5059" s="21">
        <v>7922552</v>
      </c>
      <c r="J5059" s="71">
        <v>109.121</v>
      </c>
      <c r="K5059" s="21">
        <v>8645167</v>
      </c>
      <c r="L5059" s="21">
        <v>7922552</v>
      </c>
      <c r="M5059" s="21">
        <v>7922552</v>
      </c>
      <c r="N5059" s="21"/>
      <c r="O5059" s="21"/>
      <c r="P5059" s="21"/>
      <c r="Q5059" s="21"/>
      <c r="R5059" s="22">
        <v>8.8000000000000007</v>
      </c>
      <c r="S5059" s="22">
        <v>8.8000000000000007</v>
      </c>
      <c r="T5059" s="20" t="s">
        <v>85</v>
      </c>
      <c r="U5059" s="21">
        <v>348592</v>
      </c>
      <c r="V5059" s="21">
        <v>348592</v>
      </c>
      <c r="W5059" s="34">
        <v>40909</v>
      </c>
      <c r="X5059" s="34">
        <v>42003</v>
      </c>
      <c r="Y5059" s="109"/>
      <c r="Z5059" s="70" t="s">
        <v>4927</v>
      </c>
      <c r="AA5059" s="20" t="s">
        <v>5160</v>
      </c>
      <c r="AB5059" s="113" t="s">
        <v>5569</v>
      </c>
      <c r="AC5059" s="19"/>
      <c r="AD5059" s="22"/>
      <c r="AE5059" s="19"/>
    </row>
    <row r="5060" spans="2:31" x14ac:dyDescent="0.2">
      <c r="B5060" s="14" t="s">
        <v>5750</v>
      </c>
      <c r="C5060" s="33" t="s">
        <v>5749</v>
      </c>
      <c r="D5060" s="16" t="s">
        <v>5748</v>
      </c>
      <c r="E5060" s="103" t="s">
        <v>26</v>
      </c>
      <c r="F5060" s="18" t="s">
        <v>26</v>
      </c>
      <c r="G5060" s="111" t="s">
        <v>590</v>
      </c>
      <c r="H5060" s="102" t="s">
        <v>4412</v>
      </c>
      <c r="I5060" s="21">
        <v>18818092</v>
      </c>
      <c r="J5060" s="71">
        <v>119.31100000000001</v>
      </c>
      <c r="K5060" s="21">
        <v>22433691</v>
      </c>
      <c r="L5060" s="21">
        <v>18802701</v>
      </c>
      <c r="M5060" s="21">
        <v>18811916</v>
      </c>
      <c r="N5060" s="21"/>
      <c r="O5060" s="21">
        <v>-14650</v>
      </c>
      <c r="P5060" s="21"/>
      <c r="Q5060" s="21"/>
      <c r="R5060" s="22">
        <v>5.3280000000000003</v>
      </c>
      <c r="S5060" s="22">
        <v>5.2439999999999998</v>
      </c>
      <c r="T5060" s="20" t="s">
        <v>5747</v>
      </c>
      <c r="U5060" s="21">
        <v>230972</v>
      </c>
      <c r="V5060" s="21">
        <v>1018505</v>
      </c>
      <c r="W5060" s="34">
        <v>37939</v>
      </c>
      <c r="X5060" s="34">
        <v>44844</v>
      </c>
      <c r="Y5060" s="109"/>
      <c r="Z5060" s="70" t="s">
        <v>531</v>
      </c>
      <c r="AA5060" s="20" t="s">
        <v>26</v>
      </c>
      <c r="AB5060" s="113" t="s">
        <v>5187</v>
      </c>
      <c r="AC5060" s="19"/>
      <c r="AD5060" s="22"/>
      <c r="AE5060" s="19"/>
    </row>
    <row r="5061" spans="2:31" x14ac:dyDescent="0.2">
      <c r="B5061" s="14" t="s">
        <v>5746</v>
      </c>
      <c r="C5061" s="33" t="s">
        <v>5745</v>
      </c>
      <c r="D5061" s="16" t="s">
        <v>104</v>
      </c>
      <c r="E5061" s="103" t="s">
        <v>26</v>
      </c>
      <c r="F5061" s="18" t="s">
        <v>26</v>
      </c>
      <c r="G5061" s="111" t="s">
        <v>590</v>
      </c>
      <c r="H5061" s="102" t="s">
        <v>4412</v>
      </c>
      <c r="I5061" s="21">
        <v>922684</v>
      </c>
      <c r="J5061" s="71">
        <v>120.277</v>
      </c>
      <c r="K5061" s="21">
        <v>1109776</v>
      </c>
      <c r="L5061" s="21">
        <v>922684</v>
      </c>
      <c r="M5061" s="21">
        <v>922684</v>
      </c>
      <c r="N5061" s="21"/>
      <c r="O5061" s="21"/>
      <c r="P5061" s="21"/>
      <c r="Q5061" s="21"/>
      <c r="R5061" s="22">
        <v>5.72</v>
      </c>
      <c r="S5061" s="22">
        <v>5.5049999999999999</v>
      </c>
      <c r="T5061" s="20" t="s">
        <v>85</v>
      </c>
      <c r="U5061" s="21">
        <v>24336</v>
      </c>
      <c r="V5061" s="21">
        <v>52778</v>
      </c>
      <c r="W5061" s="34">
        <v>38974</v>
      </c>
      <c r="X5061" s="34">
        <v>47387</v>
      </c>
      <c r="Y5061" s="109"/>
      <c r="Z5061" s="70" t="s">
        <v>531</v>
      </c>
      <c r="AA5061" s="20" t="s">
        <v>26</v>
      </c>
      <c r="AB5061" s="113" t="s">
        <v>5590</v>
      </c>
      <c r="AC5061" s="19"/>
      <c r="AD5061" s="22"/>
      <c r="AE5061" s="19"/>
    </row>
    <row r="5062" spans="2:31" x14ac:dyDescent="0.2">
      <c r="B5062" s="14" t="s">
        <v>5744</v>
      </c>
      <c r="C5062" s="33" t="s">
        <v>5743</v>
      </c>
      <c r="D5062" s="16" t="s">
        <v>104</v>
      </c>
      <c r="E5062" s="103" t="s">
        <v>26</v>
      </c>
      <c r="F5062" s="18" t="s">
        <v>26</v>
      </c>
      <c r="G5062" s="111" t="s">
        <v>590</v>
      </c>
      <c r="H5062" s="102" t="s">
        <v>4412</v>
      </c>
      <c r="I5062" s="21">
        <v>3261840</v>
      </c>
      <c r="J5062" s="71">
        <v>121.345</v>
      </c>
      <c r="K5062" s="21">
        <v>3958080</v>
      </c>
      <c r="L5062" s="21">
        <v>3261840</v>
      </c>
      <c r="M5062" s="21">
        <v>3261840</v>
      </c>
      <c r="N5062" s="21"/>
      <c r="O5062" s="21"/>
      <c r="P5062" s="21"/>
      <c r="Q5062" s="21"/>
      <c r="R5062" s="22">
        <v>5.72</v>
      </c>
      <c r="S5062" s="22">
        <v>5.5350000000000001</v>
      </c>
      <c r="T5062" s="20" t="s">
        <v>85</v>
      </c>
      <c r="U5062" s="21">
        <v>86033</v>
      </c>
      <c r="V5062" s="21">
        <v>186577</v>
      </c>
      <c r="W5062" s="34">
        <v>38974</v>
      </c>
      <c r="X5062" s="34">
        <v>47387</v>
      </c>
      <c r="Y5062" s="109"/>
      <c r="Z5062" s="70" t="s">
        <v>531</v>
      </c>
      <c r="AA5062" s="20" t="s">
        <v>26</v>
      </c>
      <c r="AB5062" s="113" t="s">
        <v>5590</v>
      </c>
      <c r="AC5062" s="19"/>
      <c r="AD5062" s="22"/>
      <c r="AE5062" s="19"/>
    </row>
    <row r="5063" spans="2:31" x14ac:dyDescent="0.2">
      <c r="B5063" s="14" t="s">
        <v>5742</v>
      </c>
      <c r="C5063" s="33" t="s">
        <v>5741</v>
      </c>
      <c r="D5063" s="16" t="s">
        <v>104</v>
      </c>
      <c r="E5063" s="103" t="s">
        <v>26</v>
      </c>
      <c r="F5063" s="18" t="s">
        <v>26</v>
      </c>
      <c r="G5063" s="111" t="s">
        <v>590</v>
      </c>
      <c r="H5063" s="102" t="s">
        <v>4412</v>
      </c>
      <c r="I5063" s="21">
        <v>1167118</v>
      </c>
      <c r="J5063" s="71">
        <v>121.568</v>
      </c>
      <c r="K5063" s="21">
        <v>1418842</v>
      </c>
      <c r="L5063" s="21">
        <v>1167118</v>
      </c>
      <c r="M5063" s="21">
        <v>1167118</v>
      </c>
      <c r="N5063" s="21"/>
      <c r="O5063" s="21"/>
      <c r="P5063" s="21"/>
      <c r="Q5063" s="21"/>
      <c r="R5063" s="22">
        <v>5.72</v>
      </c>
      <c r="S5063" s="22">
        <v>5.5179999999999998</v>
      </c>
      <c r="T5063" s="20" t="s">
        <v>85</v>
      </c>
      <c r="U5063" s="21">
        <v>30783</v>
      </c>
      <c r="V5063" s="21">
        <v>66759</v>
      </c>
      <c r="W5063" s="34">
        <v>38974</v>
      </c>
      <c r="X5063" s="34">
        <v>47387</v>
      </c>
      <c r="Y5063" s="109"/>
      <c r="Z5063" s="70" t="s">
        <v>531</v>
      </c>
      <c r="AA5063" s="20" t="s">
        <v>26</v>
      </c>
      <c r="AB5063" s="113" t="s">
        <v>5590</v>
      </c>
      <c r="AC5063" s="19"/>
      <c r="AD5063" s="22"/>
      <c r="AE5063" s="19"/>
    </row>
    <row r="5064" spans="2:31" x14ac:dyDescent="0.2">
      <c r="B5064" s="14" t="s">
        <v>5740</v>
      </c>
      <c r="C5064" s="33" t="s">
        <v>5739</v>
      </c>
      <c r="D5064" s="16" t="s">
        <v>104</v>
      </c>
      <c r="E5064" s="103" t="s">
        <v>26</v>
      </c>
      <c r="F5064" s="18" t="s">
        <v>26</v>
      </c>
      <c r="G5064" s="111" t="s">
        <v>590</v>
      </c>
      <c r="H5064" s="102" t="s">
        <v>4412</v>
      </c>
      <c r="I5064" s="21">
        <v>1155197</v>
      </c>
      <c r="J5064" s="71">
        <v>119.175</v>
      </c>
      <c r="K5064" s="21">
        <v>1376706</v>
      </c>
      <c r="L5064" s="21">
        <v>1155197</v>
      </c>
      <c r="M5064" s="21">
        <v>1155197</v>
      </c>
      <c r="N5064" s="21"/>
      <c r="O5064" s="21"/>
      <c r="P5064" s="21"/>
      <c r="Q5064" s="21"/>
      <c r="R5064" s="22">
        <v>5.72</v>
      </c>
      <c r="S5064" s="22">
        <v>5.5019999999999998</v>
      </c>
      <c r="T5064" s="20" t="s">
        <v>85</v>
      </c>
      <c r="U5064" s="21">
        <v>30469</v>
      </c>
      <c r="V5064" s="21">
        <v>66077</v>
      </c>
      <c r="W5064" s="34">
        <v>38974</v>
      </c>
      <c r="X5064" s="34">
        <v>47387</v>
      </c>
      <c r="Y5064" s="109"/>
      <c r="Z5064" s="70" t="s">
        <v>531</v>
      </c>
      <c r="AA5064" s="20" t="s">
        <v>26</v>
      </c>
      <c r="AB5064" s="113" t="s">
        <v>5590</v>
      </c>
      <c r="AC5064" s="19"/>
      <c r="AD5064" s="22"/>
      <c r="AE5064" s="28">
        <v>44941</v>
      </c>
    </row>
    <row r="5065" spans="2:31" x14ac:dyDescent="0.2">
      <c r="B5065" s="14" t="s">
        <v>5738</v>
      </c>
      <c r="C5065" s="33" t="s">
        <v>5737</v>
      </c>
      <c r="D5065" s="16" t="s">
        <v>104</v>
      </c>
      <c r="E5065" s="103" t="s">
        <v>26</v>
      </c>
      <c r="F5065" s="18" t="s">
        <v>26</v>
      </c>
      <c r="G5065" s="111" t="s">
        <v>590</v>
      </c>
      <c r="H5065" s="102" t="s">
        <v>4412</v>
      </c>
      <c r="I5065" s="21">
        <v>2984907</v>
      </c>
      <c r="J5065" s="71">
        <v>120.184</v>
      </c>
      <c r="K5065" s="21">
        <v>3587381</v>
      </c>
      <c r="L5065" s="21">
        <v>2984907</v>
      </c>
      <c r="M5065" s="21">
        <v>2984907</v>
      </c>
      <c r="N5065" s="21"/>
      <c r="O5065" s="21"/>
      <c r="P5065" s="21"/>
      <c r="Q5065" s="21"/>
      <c r="R5065" s="22">
        <v>5.72</v>
      </c>
      <c r="S5065" s="22">
        <v>5.5220000000000002</v>
      </c>
      <c r="T5065" s="20" t="s">
        <v>85</v>
      </c>
      <c r="U5065" s="21">
        <v>78729</v>
      </c>
      <c r="V5065" s="21">
        <v>170737</v>
      </c>
      <c r="W5065" s="34">
        <v>38974</v>
      </c>
      <c r="X5065" s="34">
        <v>47387</v>
      </c>
      <c r="Y5065" s="109"/>
      <c r="Z5065" s="70" t="s">
        <v>531</v>
      </c>
      <c r="AA5065" s="20" t="s">
        <v>26</v>
      </c>
      <c r="AB5065" s="113" t="s">
        <v>5590</v>
      </c>
      <c r="AC5065" s="19"/>
      <c r="AD5065" s="22"/>
      <c r="AE5065" s="28">
        <v>46767</v>
      </c>
    </row>
    <row r="5066" spans="2:31" x14ac:dyDescent="0.2">
      <c r="B5066" s="14" t="s">
        <v>5736</v>
      </c>
      <c r="C5066" s="33" t="s">
        <v>5735</v>
      </c>
      <c r="D5066" s="16" t="s">
        <v>104</v>
      </c>
      <c r="E5066" s="103" t="s">
        <v>26</v>
      </c>
      <c r="F5066" s="18" t="s">
        <v>26</v>
      </c>
      <c r="G5066" s="111" t="s">
        <v>590</v>
      </c>
      <c r="H5066" s="102" t="s">
        <v>4412</v>
      </c>
      <c r="I5066" s="21">
        <v>982494</v>
      </c>
      <c r="J5066" s="71">
        <v>121.746</v>
      </c>
      <c r="K5066" s="21">
        <v>1196148</v>
      </c>
      <c r="L5066" s="21">
        <v>982494</v>
      </c>
      <c r="M5066" s="21">
        <v>982494</v>
      </c>
      <c r="N5066" s="21"/>
      <c r="O5066" s="21"/>
      <c r="P5066" s="21"/>
      <c r="Q5066" s="21"/>
      <c r="R5066" s="22">
        <v>5.72</v>
      </c>
      <c r="S5066" s="22">
        <v>5.5250000000000004</v>
      </c>
      <c r="T5066" s="20" t="s">
        <v>85</v>
      </c>
      <c r="U5066" s="21">
        <v>25914</v>
      </c>
      <c r="V5066" s="21">
        <v>56199</v>
      </c>
      <c r="W5066" s="34">
        <v>40909</v>
      </c>
      <c r="X5066" s="34">
        <v>47387</v>
      </c>
      <c r="Y5066" s="109"/>
      <c r="Z5066" s="70" t="s">
        <v>531</v>
      </c>
      <c r="AA5066" s="20" t="s">
        <v>26</v>
      </c>
      <c r="AB5066" s="113" t="s">
        <v>5590</v>
      </c>
      <c r="AC5066" s="19"/>
      <c r="AD5066" s="22"/>
      <c r="AE5066" s="28">
        <v>46767</v>
      </c>
    </row>
    <row r="5067" spans="2:31" x14ac:dyDescent="0.2">
      <c r="B5067" s="14" t="s">
        <v>5734</v>
      </c>
      <c r="C5067" s="33" t="s">
        <v>5733</v>
      </c>
      <c r="D5067" s="16" t="s">
        <v>104</v>
      </c>
      <c r="E5067" s="103" t="s">
        <v>26</v>
      </c>
      <c r="F5067" s="18" t="s">
        <v>26</v>
      </c>
      <c r="G5067" s="111" t="s">
        <v>590</v>
      </c>
      <c r="H5067" s="102" t="s">
        <v>4412</v>
      </c>
      <c r="I5067" s="21">
        <v>765217</v>
      </c>
      <c r="J5067" s="71">
        <v>120.512</v>
      </c>
      <c r="K5067" s="21">
        <v>922178</v>
      </c>
      <c r="L5067" s="21">
        <v>765217</v>
      </c>
      <c r="M5067" s="21">
        <v>765217</v>
      </c>
      <c r="N5067" s="21"/>
      <c r="O5067" s="21"/>
      <c r="P5067" s="21"/>
      <c r="Q5067" s="21"/>
      <c r="R5067" s="22">
        <v>5.72</v>
      </c>
      <c r="S5067" s="22">
        <v>5.5309999999999997</v>
      </c>
      <c r="T5067" s="20" t="s">
        <v>85</v>
      </c>
      <c r="U5067" s="21">
        <v>20183</v>
      </c>
      <c r="V5067" s="21">
        <v>43770</v>
      </c>
      <c r="W5067" s="34">
        <v>38974</v>
      </c>
      <c r="X5067" s="34">
        <v>47387</v>
      </c>
      <c r="Y5067" s="109"/>
      <c r="Z5067" s="70" t="s">
        <v>531</v>
      </c>
      <c r="AA5067" s="20" t="s">
        <v>26</v>
      </c>
      <c r="AB5067" s="113" t="s">
        <v>5590</v>
      </c>
      <c r="AC5067" s="19"/>
      <c r="AD5067" s="22"/>
      <c r="AE5067" s="19"/>
    </row>
    <row r="5068" spans="2:31" x14ac:dyDescent="0.2">
      <c r="B5068" s="14" t="s">
        <v>5732</v>
      </c>
      <c r="C5068" s="33" t="s">
        <v>5731</v>
      </c>
      <c r="D5068" s="16" t="s">
        <v>104</v>
      </c>
      <c r="E5068" s="103" t="s">
        <v>26</v>
      </c>
      <c r="F5068" s="18" t="s">
        <v>26</v>
      </c>
      <c r="G5068" s="111" t="s">
        <v>590</v>
      </c>
      <c r="H5068" s="102" t="s">
        <v>4412</v>
      </c>
      <c r="I5068" s="21">
        <v>2770899</v>
      </c>
      <c r="J5068" s="71">
        <v>122.631</v>
      </c>
      <c r="K5068" s="21">
        <v>3397981</v>
      </c>
      <c r="L5068" s="21">
        <v>2770899</v>
      </c>
      <c r="M5068" s="21">
        <v>2770899</v>
      </c>
      <c r="N5068" s="21"/>
      <c r="O5068" s="21"/>
      <c r="P5068" s="21"/>
      <c r="Q5068" s="21"/>
      <c r="R5068" s="22">
        <v>5.72</v>
      </c>
      <c r="S5068" s="22">
        <v>5.5279999999999996</v>
      </c>
      <c r="T5068" s="20" t="s">
        <v>85</v>
      </c>
      <c r="U5068" s="21">
        <v>73084</v>
      </c>
      <c r="V5068" s="21">
        <v>158495</v>
      </c>
      <c r="W5068" s="34">
        <v>38974</v>
      </c>
      <c r="X5068" s="34">
        <v>47387</v>
      </c>
      <c r="Y5068" s="109"/>
      <c r="Z5068" s="70" t="s">
        <v>531</v>
      </c>
      <c r="AA5068" s="20" t="s">
        <v>26</v>
      </c>
      <c r="AB5068" s="113" t="s">
        <v>5590</v>
      </c>
      <c r="AC5068" s="19"/>
      <c r="AD5068" s="22"/>
      <c r="AE5068" s="28">
        <v>47133</v>
      </c>
    </row>
    <row r="5069" spans="2:31" x14ac:dyDescent="0.2">
      <c r="B5069" s="14" t="s">
        <v>5730</v>
      </c>
      <c r="C5069" s="33" t="s">
        <v>5729</v>
      </c>
      <c r="D5069" s="16" t="s">
        <v>5728</v>
      </c>
      <c r="E5069" s="103" t="s">
        <v>26</v>
      </c>
      <c r="F5069" s="18" t="s">
        <v>26</v>
      </c>
      <c r="G5069" s="111" t="s">
        <v>590</v>
      </c>
      <c r="H5069" s="102" t="s">
        <v>590</v>
      </c>
      <c r="I5069" s="21">
        <v>17163321</v>
      </c>
      <c r="J5069" s="71">
        <v>117.93899999999999</v>
      </c>
      <c r="K5069" s="21">
        <v>20242249</v>
      </c>
      <c r="L5069" s="21">
        <v>17163321</v>
      </c>
      <c r="M5069" s="21">
        <v>17163321</v>
      </c>
      <c r="N5069" s="21"/>
      <c r="O5069" s="21"/>
      <c r="P5069" s="21"/>
      <c r="Q5069" s="21"/>
      <c r="R5069" s="22">
        <v>6.26</v>
      </c>
      <c r="S5069" s="22">
        <v>6.3419999999999996</v>
      </c>
      <c r="T5069" s="20" t="s">
        <v>5189</v>
      </c>
      <c r="U5069" s="21">
        <v>29845</v>
      </c>
      <c r="V5069" s="21">
        <v>1074424</v>
      </c>
      <c r="W5069" s="34">
        <v>39017</v>
      </c>
      <c r="X5069" s="34">
        <v>47473</v>
      </c>
      <c r="Y5069" s="109"/>
      <c r="Z5069" s="70" t="s">
        <v>531</v>
      </c>
      <c r="AA5069" s="20" t="s">
        <v>26</v>
      </c>
      <c r="AB5069" s="113" t="s">
        <v>5590</v>
      </c>
      <c r="AC5069" s="19"/>
      <c r="AD5069" s="22"/>
      <c r="AE5069" s="19"/>
    </row>
    <row r="5070" spans="2:31" x14ac:dyDescent="0.2">
      <c r="B5070" s="14" t="s">
        <v>5727</v>
      </c>
      <c r="C5070" s="33" t="s">
        <v>5726</v>
      </c>
      <c r="D5070" s="16" t="s">
        <v>104</v>
      </c>
      <c r="E5070" s="103" t="s">
        <v>26</v>
      </c>
      <c r="F5070" s="18" t="s">
        <v>26</v>
      </c>
      <c r="G5070" s="111" t="s">
        <v>590</v>
      </c>
      <c r="H5070" s="102" t="s">
        <v>4412</v>
      </c>
      <c r="I5070" s="21">
        <v>2727866</v>
      </c>
      <c r="J5070" s="71">
        <v>120.428</v>
      </c>
      <c r="K5070" s="21">
        <v>3285115</v>
      </c>
      <c r="L5070" s="21">
        <v>2727866</v>
      </c>
      <c r="M5070" s="21">
        <v>2727866</v>
      </c>
      <c r="N5070" s="21"/>
      <c r="O5070" s="21"/>
      <c r="P5070" s="21"/>
      <c r="Q5070" s="21"/>
      <c r="R5070" s="22">
        <v>5.67</v>
      </c>
      <c r="S5070" s="22">
        <v>5.4850000000000003</v>
      </c>
      <c r="T5070" s="20" t="s">
        <v>85</v>
      </c>
      <c r="U5070" s="21">
        <v>71320</v>
      </c>
      <c r="V5070" s="21">
        <v>154663</v>
      </c>
      <c r="W5070" s="34">
        <v>40923</v>
      </c>
      <c r="X5070" s="34">
        <v>47513</v>
      </c>
      <c r="Y5070" s="109"/>
      <c r="Z5070" s="70" t="s">
        <v>531</v>
      </c>
      <c r="AA5070" s="20" t="s">
        <v>26</v>
      </c>
      <c r="AB5070" s="113" t="s">
        <v>5590</v>
      </c>
      <c r="AC5070" s="19"/>
      <c r="AD5070" s="22"/>
      <c r="AE5070" s="19"/>
    </row>
    <row r="5071" spans="2:31" x14ac:dyDescent="0.2">
      <c r="B5071" s="14" t="s">
        <v>5725</v>
      </c>
      <c r="C5071" s="33" t="s">
        <v>5724</v>
      </c>
      <c r="D5071" s="16" t="s">
        <v>104</v>
      </c>
      <c r="E5071" s="103" t="s">
        <v>26</v>
      </c>
      <c r="F5071" s="18" t="s">
        <v>26</v>
      </c>
      <c r="G5071" s="111" t="s">
        <v>590</v>
      </c>
      <c r="H5071" s="102" t="s">
        <v>4412</v>
      </c>
      <c r="I5071" s="21">
        <v>236769</v>
      </c>
      <c r="J5071" s="71">
        <v>120.538</v>
      </c>
      <c r="K5071" s="21">
        <v>285396</v>
      </c>
      <c r="L5071" s="21">
        <v>236769</v>
      </c>
      <c r="M5071" s="21">
        <v>236769</v>
      </c>
      <c r="N5071" s="21"/>
      <c r="O5071" s="21"/>
      <c r="P5071" s="21"/>
      <c r="Q5071" s="21"/>
      <c r="R5071" s="22">
        <v>5.67</v>
      </c>
      <c r="S5071" s="22">
        <v>5.484</v>
      </c>
      <c r="T5071" s="20" t="s">
        <v>85</v>
      </c>
      <c r="U5071" s="21">
        <v>6190</v>
      </c>
      <c r="V5071" s="21">
        <v>13425</v>
      </c>
      <c r="W5071" s="34">
        <v>39099</v>
      </c>
      <c r="X5071" s="34">
        <v>47513</v>
      </c>
      <c r="Y5071" s="109"/>
      <c r="Z5071" s="70" t="s">
        <v>531</v>
      </c>
      <c r="AA5071" s="20" t="s">
        <v>26</v>
      </c>
      <c r="AB5071" s="113" t="s">
        <v>5590</v>
      </c>
      <c r="AC5071" s="19"/>
      <c r="AD5071" s="22"/>
      <c r="AE5071" s="19"/>
    </row>
    <row r="5072" spans="2:31" x14ac:dyDescent="0.2">
      <c r="B5072" s="14" t="s">
        <v>5723</v>
      </c>
      <c r="C5072" s="33" t="s">
        <v>5722</v>
      </c>
      <c r="D5072" s="16" t="s">
        <v>104</v>
      </c>
      <c r="E5072" s="103" t="s">
        <v>26</v>
      </c>
      <c r="F5072" s="18" t="s">
        <v>26</v>
      </c>
      <c r="G5072" s="111" t="s">
        <v>590</v>
      </c>
      <c r="H5072" s="102" t="s">
        <v>4412</v>
      </c>
      <c r="I5072" s="21">
        <v>1920106</v>
      </c>
      <c r="J5072" s="71">
        <v>120.251</v>
      </c>
      <c r="K5072" s="21">
        <v>2308946</v>
      </c>
      <c r="L5072" s="21">
        <v>1920106</v>
      </c>
      <c r="M5072" s="21">
        <v>1920106</v>
      </c>
      <c r="N5072" s="21"/>
      <c r="O5072" s="21"/>
      <c r="P5072" s="21"/>
      <c r="Q5072" s="21"/>
      <c r="R5072" s="22">
        <v>5.67</v>
      </c>
      <c r="S5072" s="22">
        <v>5.4829999999999997</v>
      </c>
      <c r="T5072" s="20" t="s">
        <v>85</v>
      </c>
      <c r="U5072" s="21">
        <v>50201</v>
      </c>
      <c r="V5072" s="21">
        <v>108870</v>
      </c>
      <c r="W5072" s="34">
        <v>39099</v>
      </c>
      <c r="X5072" s="34">
        <v>47513</v>
      </c>
      <c r="Y5072" s="109"/>
      <c r="Z5072" s="70" t="s">
        <v>531</v>
      </c>
      <c r="AA5072" s="20" t="s">
        <v>26</v>
      </c>
      <c r="AB5072" s="113" t="s">
        <v>5590</v>
      </c>
      <c r="AC5072" s="19"/>
      <c r="AD5072" s="22"/>
      <c r="AE5072" s="19"/>
    </row>
    <row r="5073" spans="2:31" x14ac:dyDescent="0.2">
      <c r="B5073" s="14" t="s">
        <v>5721</v>
      </c>
      <c r="C5073" s="33" t="s">
        <v>5720</v>
      </c>
      <c r="D5073" s="16" t="s">
        <v>104</v>
      </c>
      <c r="E5073" s="103" t="s">
        <v>26</v>
      </c>
      <c r="F5073" s="18" t="s">
        <v>26</v>
      </c>
      <c r="G5073" s="111" t="s">
        <v>590</v>
      </c>
      <c r="H5073" s="102" t="s">
        <v>4412</v>
      </c>
      <c r="I5073" s="21">
        <v>1166013</v>
      </c>
      <c r="J5073" s="71">
        <v>122.14</v>
      </c>
      <c r="K5073" s="21">
        <v>1424169</v>
      </c>
      <c r="L5073" s="21">
        <v>1166013</v>
      </c>
      <c r="M5073" s="21">
        <v>1166013</v>
      </c>
      <c r="N5073" s="21"/>
      <c r="O5073" s="21"/>
      <c r="P5073" s="21"/>
      <c r="Q5073" s="21"/>
      <c r="R5073" s="22">
        <v>5.67</v>
      </c>
      <c r="S5073" s="22">
        <v>5.4880000000000004</v>
      </c>
      <c r="T5073" s="20" t="s">
        <v>85</v>
      </c>
      <c r="U5073" s="21">
        <v>30485</v>
      </c>
      <c r="V5073" s="21">
        <v>66113</v>
      </c>
      <c r="W5073" s="34">
        <v>39099</v>
      </c>
      <c r="X5073" s="34">
        <v>47513</v>
      </c>
      <c r="Y5073" s="109"/>
      <c r="Z5073" s="70" t="s">
        <v>531</v>
      </c>
      <c r="AA5073" s="20" t="s">
        <v>26</v>
      </c>
      <c r="AB5073" s="113" t="s">
        <v>5590</v>
      </c>
      <c r="AC5073" s="19"/>
      <c r="AD5073" s="22"/>
      <c r="AE5073" s="19"/>
    </row>
    <row r="5074" spans="2:31" x14ac:dyDescent="0.2">
      <c r="B5074" s="14" t="s">
        <v>5719</v>
      </c>
      <c r="C5074" s="33" t="s">
        <v>5718</v>
      </c>
      <c r="D5074" s="16" t="s">
        <v>104</v>
      </c>
      <c r="E5074" s="103" t="s">
        <v>26</v>
      </c>
      <c r="F5074" s="18" t="s">
        <v>26</v>
      </c>
      <c r="G5074" s="111" t="s">
        <v>590</v>
      </c>
      <c r="H5074" s="102" t="s">
        <v>4412</v>
      </c>
      <c r="I5074" s="21">
        <v>3066221</v>
      </c>
      <c r="J5074" s="71">
        <v>122.90600000000001</v>
      </c>
      <c r="K5074" s="21">
        <v>3768569</v>
      </c>
      <c r="L5074" s="21">
        <v>3066221</v>
      </c>
      <c r="M5074" s="21">
        <v>3066221</v>
      </c>
      <c r="N5074" s="21"/>
      <c r="O5074" s="21"/>
      <c r="P5074" s="21"/>
      <c r="Q5074" s="21"/>
      <c r="R5074" s="22">
        <v>5.67</v>
      </c>
      <c r="S5074" s="22">
        <v>5.4969999999999999</v>
      </c>
      <c r="T5074" s="20" t="s">
        <v>85</v>
      </c>
      <c r="U5074" s="21">
        <v>80166</v>
      </c>
      <c r="V5074" s="21">
        <v>173855</v>
      </c>
      <c r="W5074" s="34">
        <v>39099</v>
      </c>
      <c r="X5074" s="34">
        <v>47513</v>
      </c>
      <c r="Y5074" s="109"/>
      <c r="Z5074" s="70" t="s">
        <v>531</v>
      </c>
      <c r="AA5074" s="20" t="s">
        <v>26</v>
      </c>
      <c r="AB5074" s="113" t="s">
        <v>5590</v>
      </c>
      <c r="AC5074" s="19"/>
      <c r="AD5074" s="22"/>
      <c r="AE5074" s="19"/>
    </row>
    <row r="5075" spans="2:31" x14ac:dyDescent="0.2">
      <c r="B5075" s="14" t="s">
        <v>5717</v>
      </c>
      <c r="C5075" s="33" t="s">
        <v>5716</v>
      </c>
      <c r="D5075" s="16" t="s">
        <v>5715</v>
      </c>
      <c r="E5075" s="103" t="s">
        <v>26</v>
      </c>
      <c r="F5075" s="18" t="s">
        <v>26</v>
      </c>
      <c r="G5075" s="111" t="s">
        <v>590</v>
      </c>
      <c r="H5075" s="102" t="s">
        <v>323</v>
      </c>
      <c r="I5075" s="21">
        <v>10099330</v>
      </c>
      <c r="J5075" s="71">
        <v>101.63</v>
      </c>
      <c r="K5075" s="21">
        <v>10264580</v>
      </c>
      <c r="L5075" s="21">
        <v>10100000</v>
      </c>
      <c r="M5075" s="21">
        <v>10099466</v>
      </c>
      <c r="N5075" s="21"/>
      <c r="O5075" s="21">
        <v>135</v>
      </c>
      <c r="P5075" s="21"/>
      <c r="Q5075" s="21"/>
      <c r="R5075" s="22">
        <v>1.53</v>
      </c>
      <c r="S5075" s="22">
        <v>1.5369999999999999</v>
      </c>
      <c r="T5075" s="20" t="s">
        <v>5189</v>
      </c>
      <c r="U5075" s="21">
        <v>4722</v>
      </c>
      <c r="V5075" s="21">
        <v>100874</v>
      </c>
      <c r="W5075" s="34">
        <v>41017</v>
      </c>
      <c r="X5075" s="34">
        <v>44275</v>
      </c>
      <c r="Y5075" s="109"/>
      <c r="Z5075" s="70" t="s">
        <v>4927</v>
      </c>
      <c r="AA5075" s="20" t="s">
        <v>4926</v>
      </c>
      <c r="AB5075" s="113" t="s">
        <v>5700</v>
      </c>
      <c r="AC5075" s="19"/>
      <c r="AD5075" s="22"/>
      <c r="AE5075" s="28">
        <v>42328</v>
      </c>
    </row>
    <row r="5076" spans="2:31" x14ac:dyDescent="0.2">
      <c r="B5076" s="14" t="s">
        <v>5714</v>
      </c>
      <c r="C5076" s="33" t="s">
        <v>5713</v>
      </c>
      <c r="D5076" s="16" t="s">
        <v>104</v>
      </c>
      <c r="E5076" s="103" t="s">
        <v>26</v>
      </c>
      <c r="F5076" s="18" t="s">
        <v>26</v>
      </c>
      <c r="G5076" s="111" t="s">
        <v>590</v>
      </c>
      <c r="H5076" s="102" t="s">
        <v>590</v>
      </c>
      <c r="I5076" s="21">
        <v>3702683</v>
      </c>
      <c r="J5076" s="71">
        <v>115.69499999999999</v>
      </c>
      <c r="K5076" s="21">
        <v>4283819</v>
      </c>
      <c r="L5076" s="21">
        <v>3702683</v>
      </c>
      <c r="M5076" s="21">
        <v>3702683</v>
      </c>
      <c r="N5076" s="21"/>
      <c r="O5076" s="21"/>
      <c r="P5076" s="21"/>
      <c r="Q5076" s="21"/>
      <c r="R5076" s="22">
        <v>7.76</v>
      </c>
      <c r="S5076" s="22">
        <v>7.758</v>
      </c>
      <c r="T5076" s="20" t="s">
        <v>85</v>
      </c>
      <c r="U5076" s="21">
        <v>142866</v>
      </c>
      <c r="V5076" s="21">
        <v>287328</v>
      </c>
      <c r="W5076" s="34">
        <v>35335</v>
      </c>
      <c r="X5076" s="34">
        <v>43467</v>
      </c>
      <c r="Y5076" s="109"/>
      <c r="Z5076" s="70" t="s">
        <v>531</v>
      </c>
      <c r="AA5076" s="20" t="s">
        <v>26</v>
      </c>
      <c r="AB5076" s="113" t="s">
        <v>5590</v>
      </c>
      <c r="AC5076" s="19"/>
      <c r="AD5076" s="22"/>
      <c r="AE5076" s="19"/>
    </row>
    <row r="5077" spans="2:31" x14ac:dyDescent="0.2">
      <c r="B5077" s="14" t="s">
        <v>5712</v>
      </c>
      <c r="C5077" s="33" t="s">
        <v>5711</v>
      </c>
      <c r="D5077" s="16" t="s">
        <v>104</v>
      </c>
      <c r="E5077" s="103" t="s">
        <v>26</v>
      </c>
      <c r="F5077" s="18" t="s">
        <v>26</v>
      </c>
      <c r="G5077" s="111" t="s">
        <v>590</v>
      </c>
      <c r="H5077" s="102" t="s">
        <v>590</v>
      </c>
      <c r="I5077" s="21">
        <v>6161737</v>
      </c>
      <c r="J5077" s="71">
        <v>114.113</v>
      </c>
      <c r="K5077" s="21">
        <v>7031343</v>
      </c>
      <c r="L5077" s="21">
        <v>6161737</v>
      </c>
      <c r="M5077" s="21">
        <v>6161737</v>
      </c>
      <c r="N5077" s="21"/>
      <c r="O5077" s="21"/>
      <c r="P5077" s="21"/>
      <c r="Q5077" s="21"/>
      <c r="R5077" s="22">
        <v>7.76</v>
      </c>
      <c r="S5077" s="22">
        <v>7.758</v>
      </c>
      <c r="T5077" s="20" t="s">
        <v>85</v>
      </c>
      <c r="U5077" s="21">
        <v>237747</v>
      </c>
      <c r="V5077" s="21">
        <v>478151</v>
      </c>
      <c r="W5077" s="34">
        <v>35335</v>
      </c>
      <c r="X5077" s="34">
        <v>43467</v>
      </c>
      <c r="Y5077" s="109"/>
      <c r="Z5077" s="70" t="s">
        <v>531</v>
      </c>
      <c r="AA5077" s="20" t="s">
        <v>26</v>
      </c>
      <c r="AB5077" s="113" t="s">
        <v>5590</v>
      </c>
      <c r="AC5077" s="19"/>
      <c r="AD5077" s="22"/>
      <c r="AE5077" s="19"/>
    </row>
    <row r="5078" spans="2:31" x14ac:dyDescent="0.2">
      <c r="B5078" s="14" t="s">
        <v>5710</v>
      </c>
      <c r="C5078" s="33" t="s">
        <v>5709</v>
      </c>
      <c r="D5078" s="16" t="s">
        <v>5706</v>
      </c>
      <c r="E5078" s="103" t="s">
        <v>5057</v>
      </c>
      <c r="F5078" s="18" t="s">
        <v>26</v>
      </c>
      <c r="G5078" s="111" t="s">
        <v>590</v>
      </c>
      <c r="H5078" s="102" t="s">
        <v>323</v>
      </c>
      <c r="I5078" s="21">
        <v>4499424</v>
      </c>
      <c r="J5078" s="71">
        <v>102.166</v>
      </c>
      <c r="K5078" s="21">
        <v>4597466</v>
      </c>
      <c r="L5078" s="21">
        <v>4500000</v>
      </c>
      <c r="M5078" s="21">
        <v>4499667</v>
      </c>
      <c r="N5078" s="21"/>
      <c r="O5078" s="21">
        <v>96</v>
      </c>
      <c r="P5078" s="21"/>
      <c r="Q5078" s="21"/>
      <c r="R5078" s="22">
        <v>2.33</v>
      </c>
      <c r="S5078" s="22">
        <v>2.3450000000000002</v>
      </c>
      <c r="T5078" s="20" t="s">
        <v>5189</v>
      </c>
      <c r="U5078" s="21">
        <v>4660</v>
      </c>
      <c r="V5078" s="21">
        <v>104850</v>
      </c>
      <c r="W5078" s="34">
        <v>40604</v>
      </c>
      <c r="X5078" s="34">
        <v>42628</v>
      </c>
      <c r="Y5078" s="109"/>
      <c r="Z5078" s="70" t="s">
        <v>4927</v>
      </c>
      <c r="AA5078" s="20" t="s">
        <v>4926</v>
      </c>
      <c r="AB5078" s="113" t="s">
        <v>5700</v>
      </c>
      <c r="AC5078" s="19"/>
      <c r="AD5078" s="22"/>
      <c r="AE5078" s="28">
        <v>42200</v>
      </c>
    </row>
    <row r="5079" spans="2:31" x14ac:dyDescent="0.2">
      <c r="B5079" s="14" t="s">
        <v>5708</v>
      </c>
      <c r="C5079" s="33" t="s">
        <v>5707</v>
      </c>
      <c r="D5079" s="16" t="s">
        <v>5706</v>
      </c>
      <c r="E5079" s="103" t="s">
        <v>5057</v>
      </c>
      <c r="F5079" s="18" t="s">
        <v>26</v>
      </c>
      <c r="G5079" s="111" t="s">
        <v>590</v>
      </c>
      <c r="H5079" s="102" t="s">
        <v>323</v>
      </c>
      <c r="I5079" s="21">
        <v>3999699</v>
      </c>
      <c r="J5079" s="71">
        <v>102.35</v>
      </c>
      <c r="K5079" s="21">
        <v>4094008</v>
      </c>
      <c r="L5079" s="21">
        <v>4000000</v>
      </c>
      <c r="M5079" s="21">
        <v>3999855</v>
      </c>
      <c r="N5079" s="21"/>
      <c r="O5079" s="21">
        <v>50</v>
      </c>
      <c r="P5079" s="21"/>
      <c r="Q5079" s="21"/>
      <c r="R5079" s="22">
        <v>2.48</v>
      </c>
      <c r="S5079" s="22">
        <v>2.4940000000000002</v>
      </c>
      <c r="T5079" s="20" t="s">
        <v>5189</v>
      </c>
      <c r="U5079" s="21">
        <v>4409</v>
      </c>
      <c r="V5079" s="21">
        <v>99200</v>
      </c>
      <c r="W5079" s="34">
        <v>40604</v>
      </c>
      <c r="X5079" s="34">
        <v>43084</v>
      </c>
      <c r="Y5079" s="109"/>
      <c r="Z5079" s="70" t="s">
        <v>4927</v>
      </c>
      <c r="AA5079" s="20" t="s">
        <v>4926</v>
      </c>
      <c r="AB5079" s="113" t="s">
        <v>5700</v>
      </c>
      <c r="AC5079" s="19"/>
      <c r="AD5079" s="22"/>
      <c r="AE5079" s="28">
        <v>42353</v>
      </c>
    </row>
    <row r="5080" spans="2:31" x14ac:dyDescent="0.2">
      <c r="B5080" s="14" t="s">
        <v>5705</v>
      </c>
      <c r="C5080" s="33" t="s">
        <v>5704</v>
      </c>
      <c r="D5080" s="16" t="s">
        <v>5701</v>
      </c>
      <c r="E5080" s="103" t="s">
        <v>26</v>
      </c>
      <c r="F5080" s="18" t="s">
        <v>26</v>
      </c>
      <c r="G5080" s="111" t="s">
        <v>590</v>
      </c>
      <c r="H5080" s="102" t="s">
        <v>323</v>
      </c>
      <c r="I5080" s="21">
        <v>4999325</v>
      </c>
      <c r="J5080" s="71">
        <v>101.20399999999999</v>
      </c>
      <c r="K5080" s="21">
        <v>5060190</v>
      </c>
      <c r="L5080" s="21">
        <v>5000000</v>
      </c>
      <c r="M5080" s="21">
        <v>4999750</v>
      </c>
      <c r="N5080" s="21"/>
      <c r="O5080" s="21">
        <v>262</v>
      </c>
      <c r="P5080" s="21"/>
      <c r="Q5080" s="21"/>
      <c r="R5080" s="22">
        <v>1.78</v>
      </c>
      <c r="S5080" s="22">
        <v>1.792</v>
      </c>
      <c r="T5080" s="20" t="s">
        <v>5189</v>
      </c>
      <c r="U5080" s="21">
        <v>3956</v>
      </c>
      <c r="V5080" s="21">
        <v>89000</v>
      </c>
      <c r="W5080" s="34">
        <v>40660</v>
      </c>
      <c r="X5080" s="34">
        <v>42628</v>
      </c>
      <c r="Y5080" s="109"/>
      <c r="Z5080" s="70" t="s">
        <v>4927</v>
      </c>
      <c r="AA5080" s="20" t="s">
        <v>4926</v>
      </c>
      <c r="AB5080" s="113" t="s">
        <v>5700</v>
      </c>
      <c r="AC5080" s="19"/>
      <c r="AD5080" s="22"/>
      <c r="AE5080" s="28">
        <v>41713</v>
      </c>
    </row>
    <row r="5081" spans="2:31" x14ac:dyDescent="0.2">
      <c r="B5081" s="14" t="s">
        <v>5703</v>
      </c>
      <c r="C5081" s="33" t="s">
        <v>5702</v>
      </c>
      <c r="D5081" s="16" t="s">
        <v>5701</v>
      </c>
      <c r="E5081" s="103" t="s">
        <v>26</v>
      </c>
      <c r="F5081" s="18" t="s">
        <v>26</v>
      </c>
      <c r="G5081" s="111" t="s">
        <v>590</v>
      </c>
      <c r="H5081" s="102" t="s">
        <v>323</v>
      </c>
      <c r="I5081" s="21">
        <v>14999064</v>
      </c>
      <c r="J5081" s="71">
        <v>100.49299999999999</v>
      </c>
      <c r="K5081" s="21">
        <v>15073920</v>
      </c>
      <c r="L5081" s="21">
        <v>15000000</v>
      </c>
      <c r="M5081" s="21">
        <v>14998594</v>
      </c>
      <c r="N5081" s="21"/>
      <c r="O5081" s="21">
        <v>-470</v>
      </c>
      <c r="P5081" s="21"/>
      <c r="Q5081" s="21"/>
      <c r="R5081" s="22">
        <v>1.06</v>
      </c>
      <c r="S5081" s="22">
        <v>1.0669999999999999</v>
      </c>
      <c r="T5081" s="20" t="s">
        <v>5189</v>
      </c>
      <c r="U5081" s="21">
        <v>7067</v>
      </c>
      <c r="V5081" s="21">
        <v>80383</v>
      </c>
      <c r="W5081" s="34">
        <v>41065</v>
      </c>
      <c r="X5081" s="34">
        <v>43054</v>
      </c>
      <c r="Y5081" s="109"/>
      <c r="Z5081" s="70" t="s">
        <v>4927</v>
      </c>
      <c r="AA5081" s="20" t="s">
        <v>4926</v>
      </c>
      <c r="AB5081" s="113" t="s">
        <v>5700</v>
      </c>
      <c r="AC5081" s="19"/>
      <c r="AD5081" s="22"/>
      <c r="AE5081" s="28">
        <v>41988</v>
      </c>
    </row>
    <row r="5082" spans="2:31" x14ac:dyDescent="0.2">
      <c r="B5082" s="14" t="s">
        <v>5699</v>
      </c>
      <c r="C5082" s="33" t="s">
        <v>5698</v>
      </c>
      <c r="D5082" s="16" t="s">
        <v>5697</v>
      </c>
      <c r="E5082" s="103" t="s">
        <v>26</v>
      </c>
      <c r="F5082" s="18" t="s">
        <v>5696</v>
      </c>
      <c r="G5082" s="111" t="s">
        <v>590</v>
      </c>
      <c r="H5082" s="102" t="s">
        <v>323</v>
      </c>
      <c r="I5082" s="21">
        <v>5942885</v>
      </c>
      <c r="J5082" s="71">
        <v>105.574</v>
      </c>
      <c r="K5082" s="21">
        <v>6274141</v>
      </c>
      <c r="L5082" s="21">
        <v>5942885</v>
      </c>
      <c r="M5082" s="21">
        <v>5942885</v>
      </c>
      <c r="N5082" s="21"/>
      <c r="O5082" s="21"/>
      <c r="P5082" s="21"/>
      <c r="Q5082" s="21"/>
      <c r="R5082" s="22">
        <v>7.9</v>
      </c>
      <c r="S5082" s="22">
        <v>7.7439999999999998</v>
      </c>
      <c r="T5082" s="20" t="s">
        <v>5017</v>
      </c>
      <c r="U5082" s="21">
        <v>466880</v>
      </c>
      <c r="V5082" s="21">
        <v>469488</v>
      </c>
      <c r="W5082" s="34">
        <v>35324</v>
      </c>
      <c r="X5082" s="34">
        <v>41642</v>
      </c>
      <c r="Y5082" s="109"/>
      <c r="Z5082" s="70" t="s">
        <v>4927</v>
      </c>
      <c r="AA5082" s="20" t="s">
        <v>5160</v>
      </c>
      <c r="AB5082" s="113" t="s">
        <v>5569</v>
      </c>
      <c r="AC5082" s="19"/>
      <c r="AD5082" s="22"/>
      <c r="AE5082" s="19"/>
    </row>
    <row r="5083" spans="2:31" x14ac:dyDescent="0.2">
      <c r="B5083" s="14" t="s">
        <v>5695</v>
      </c>
      <c r="C5083" s="33" t="s">
        <v>5694</v>
      </c>
      <c r="D5083" s="16" t="s">
        <v>5693</v>
      </c>
      <c r="E5083" s="103" t="s">
        <v>26</v>
      </c>
      <c r="F5083" s="18" t="s">
        <v>4929</v>
      </c>
      <c r="G5083" s="111" t="s">
        <v>590</v>
      </c>
      <c r="H5083" s="102" t="s">
        <v>4928</v>
      </c>
      <c r="I5083" s="21">
        <v>34630317</v>
      </c>
      <c r="J5083" s="71">
        <v>113.875</v>
      </c>
      <c r="K5083" s="21">
        <v>40207986</v>
      </c>
      <c r="L5083" s="21">
        <v>35308879</v>
      </c>
      <c r="M5083" s="21">
        <v>35074193</v>
      </c>
      <c r="N5083" s="21"/>
      <c r="O5083" s="21">
        <v>74268</v>
      </c>
      <c r="P5083" s="21"/>
      <c r="Q5083" s="21"/>
      <c r="R5083" s="22">
        <v>7.82</v>
      </c>
      <c r="S5083" s="22">
        <v>8.077</v>
      </c>
      <c r="T5083" s="20" t="s">
        <v>85</v>
      </c>
      <c r="U5083" s="21">
        <v>1372907</v>
      </c>
      <c r="V5083" s="21">
        <v>3089918</v>
      </c>
      <c r="W5083" s="34">
        <v>36965</v>
      </c>
      <c r="X5083" s="34">
        <v>43832</v>
      </c>
      <c r="Y5083" s="109"/>
      <c r="Z5083" s="70" t="s">
        <v>4927</v>
      </c>
      <c r="AA5083" s="20" t="s">
        <v>4926</v>
      </c>
      <c r="AB5083" s="113" t="s">
        <v>5569</v>
      </c>
      <c r="AC5083" s="19"/>
      <c r="AD5083" s="22"/>
      <c r="AE5083" s="19"/>
    </row>
    <row r="5084" spans="2:31" x14ac:dyDescent="0.2">
      <c r="B5084" s="14" t="s">
        <v>5692</v>
      </c>
      <c r="C5084" s="33" t="s">
        <v>5691</v>
      </c>
      <c r="D5084" s="16" t="s">
        <v>5678</v>
      </c>
      <c r="E5084" s="103" t="s">
        <v>26</v>
      </c>
      <c r="F5084" s="18" t="s">
        <v>116</v>
      </c>
      <c r="G5084" s="111" t="s">
        <v>5591</v>
      </c>
      <c r="H5084" s="102" t="s">
        <v>5232</v>
      </c>
      <c r="I5084" s="21">
        <v>361716</v>
      </c>
      <c r="J5084" s="71">
        <v>4.21</v>
      </c>
      <c r="K5084" s="21">
        <v>421000</v>
      </c>
      <c r="L5084" s="21"/>
      <c r="M5084" s="21">
        <v>359743</v>
      </c>
      <c r="N5084" s="21"/>
      <c r="O5084" s="21">
        <v>-110935</v>
      </c>
      <c r="P5084" s="21">
        <v>308301</v>
      </c>
      <c r="Q5084" s="21"/>
      <c r="R5084" s="22">
        <v>0.93799999999999994</v>
      </c>
      <c r="S5084" s="22">
        <v>6.1529999999999996</v>
      </c>
      <c r="T5084" s="20" t="s">
        <v>118</v>
      </c>
      <c r="U5084" s="21">
        <v>32031</v>
      </c>
      <c r="V5084" s="21">
        <v>73160</v>
      </c>
      <c r="W5084" s="34">
        <v>36802</v>
      </c>
      <c r="X5084" s="34">
        <v>42794</v>
      </c>
      <c r="Y5084" s="109"/>
      <c r="Z5084" s="70" t="s">
        <v>531</v>
      </c>
      <c r="AA5084" s="20" t="s">
        <v>26</v>
      </c>
      <c r="AB5084" s="113" t="s">
        <v>5590</v>
      </c>
      <c r="AC5084" s="19"/>
      <c r="AD5084" s="22"/>
      <c r="AE5084" s="19"/>
    </row>
    <row r="5085" spans="2:31" x14ac:dyDescent="0.2">
      <c r="B5085" s="14" t="s">
        <v>5690</v>
      </c>
      <c r="C5085" s="33" t="s">
        <v>5689</v>
      </c>
      <c r="D5085" s="16" t="s">
        <v>5678</v>
      </c>
      <c r="E5085" s="103" t="s">
        <v>26</v>
      </c>
      <c r="F5085" s="18" t="s">
        <v>116</v>
      </c>
      <c r="G5085" s="111" t="s">
        <v>5591</v>
      </c>
      <c r="H5085" s="102" t="s">
        <v>5232</v>
      </c>
      <c r="I5085" s="21">
        <v>282683</v>
      </c>
      <c r="J5085" s="71">
        <v>4.01</v>
      </c>
      <c r="K5085" s="21">
        <v>372529</v>
      </c>
      <c r="L5085" s="21"/>
      <c r="M5085" s="21">
        <v>278008</v>
      </c>
      <c r="N5085" s="21"/>
      <c r="O5085" s="21">
        <v>-112575</v>
      </c>
      <c r="P5085" s="21">
        <v>299288</v>
      </c>
      <c r="Q5085" s="21"/>
      <c r="R5085" s="22">
        <v>0.53400000000000003</v>
      </c>
      <c r="S5085" s="22">
        <v>-14.516999999999999</v>
      </c>
      <c r="T5085" s="20" t="s">
        <v>4969</v>
      </c>
      <c r="U5085" s="21">
        <v>4408</v>
      </c>
      <c r="V5085" s="21">
        <v>143545</v>
      </c>
      <c r="W5085" s="34">
        <v>36802</v>
      </c>
      <c r="X5085" s="34">
        <v>42704</v>
      </c>
      <c r="Y5085" s="109"/>
      <c r="Z5085" s="70" t="s">
        <v>531</v>
      </c>
      <c r="AA5085" s="20" t="s">
        <v>26</v>
      </c>
      <c r="AB5085" s="113" t="s">
        <v>5590</v>
      </c>
      <c r="AC5085" s="19"/>
      <c r="AD5085" s="22"/>
      <c r="AE5085" s="19"/>
    </row>
    <row r="5086" spans="2:31" x14ac:dyDescent="0.2">
      <c r="B5086" s="14" t="s">
        <v>5688</v>
      </c>
      <c r="C5086" s="33" t="s">
        <v>5687</v>
      </c>
      <c r="D5086" s="16" t="s">
        <v>5678</v>
      </c>
      <c r="E5086" s="103" t="s">
        <v>26</v>
      </c>
      <c r="F5086" s="18" t="s">
        <v>116</v>
      </c>
      <c r="G5086" s="111" t="s">
        <v>5591</v>
      </c>
      <c r="H5086" s="102" t="s">
        <v>5232</v>
      </c>
      <c r="I5086" s="21">
        <v>146181</v>
      </c>
      <c r="J5086" s="71">
        <v>4.12</v>
      </c>
      <c r="K5086" s="21">
        <v>192816</v>
      </c>
      <c r="L5086" s="21"/>
      <c r="M5086" s="21">
        <v>145407</v>
      </c>
      <c r="N5086" s="21"/>
      <c r="O5086" s="21">
        <v>-44456</v>
      </c>
      <c r="P5086" s="21">
        <v>168661</v>
      </c>
      <c r="Q5086" s="21"/>
      <c r="R5086" s="22">
        <v>0.81399999999999995</v>
      </c>
      <c r="S5086" s="22">
        <v>6.4039999999999999</v>
      </c>
      <c r="T5086" s="20" t="s">
        <v>118</v>
      </c>
      <c r="U5086" s="21">
        <v>13016</v>
      </c>
      <c r="V5086" s="21">
        <v>74241</v>
      </c>
      <c r="W5086" s="34">
        <v>36802</v>
      </c>
      <c r="X5086" s="34">
        <v>42794</v>
      </c>
      <c r="Y5086" s="109"/>
      <c r="Z5086" s="70" t="s">
        <v>531</v>
      </c>
      <c r="AA5086" s="20" t="s">
        <v>26</v>
      </c>
      <c r="AB5086" s="113" t="s">
        <v>5590</v>
      </c>
      <c r="AC5086" s="19"/>
      <c r="AD5086" s="22"/>
      <c r="AE5086" s="19"/>
    </row>
    <row r="5087" spans="2:31" x14ac:dyDescent="0.2">
      <c r="B5087" s="14" t="s">
        <v>5686</v>
      </c>
      <c r="C5087" s="33" t="s">
        <v>5685</v>
      </c>
      <c r="D5087" s="16" t="s">
        <v>5678</v>
      </c>
      <c r="E5087" s="103" t="s">
        <v>26</v>
      </c>
      <c r="F5087" s="18" t="s">
        <v>116</v>
      </c>
      <c r="G5087" s="111" t="s">
        <v>5591</v>
      </c>
      <c r="H5087" s="102" t="s">
        <v>590</v>
      </c>
      <c r="I5087" s="21">
        <v>437271</v>
      </c>
      <c r="J5087" s="71">
        <v>4.4800000000000004</v>
      </c>
      <c r="K5087" s="21">
        <v>564480</v>
      </c>
      <c r="L5087" s="21"/>
      <c r="M5087" s="21">
        <v>468503</v>
      </c>
      <c r="N5087" s="21"/>
      <c r="O5087" s="21">
        <v>-44776</v>
      </c>
      <c r="P5087" s="21">
        <v>490213</v>
      </c>
      <c r="Q5087" s="21"/>
      <c r="R5087" s="22">
        <v>0.75</v>
      </c>
      <c r="S5087" s="22">
        <v>-8.4250000000000007</v>
      </c>
      <c r="T5087" s="20" t="s">
        <v>89</v>
      </c>
      <c r="U5087" s="21">
        <v>263</v>
      </c>
      <c r="V5087" s="21">
        <v>132431</v>
      </c>
      <c r="W5087" s="34">
        <v>36802</v>
      </c>
      <c r="X5087" s="34">
        <v>42734</v>
      </c>
      <c r="Y5087" s="109"/>
      <c r="Z5087" s="70" t="s">
        <v>531</v>
      </c>
      <c r="AA5087" s="20" t="s">
        <v>26</v>
      </c>
      <c r="AB5087" s="113" t="s">
        <v>5590</v>
      </c>
      <c r="AC5087" s="19"/>
      <c r="AD5087" s="22"/>
      <c r="AE5087" s="19"/>
    </row>
    <row r="5088" spans="2:31" x14ac:dyDescent="0.2">
      <c r="B5088" s="14" t="s">
        <v>5684</v>
      </c>
      <c r="C5088" s="33" t="s">
        <v>5683</v>
      </c>
      <c r="D5088" s="16" t="s">
        <v>5678</v>
      </c>
      <c r="E5088" s="103" t="s">
        <v>26</v>
      </c>
      <c r="F5088" s="18" t="s">
        <v>116</v>
      </c>
      <c r="G5088" s="111" t="s">
        <v>5591</v>
      </c>
      <c r="H5088" s="102" t="s">
        <v>590</v>
      </c>
      <c r="I5088" s="21">
        <v>685935</v>
      </c>
      <c r="J5088" s="71">
        <v>4.8600000000000003</v>
      </c>
      <c r="K5088" s="21">
        <v>784890</v>
      </c>
      <c r="L5088" s="21"/>
      <c r="M5088" s="21">
        <v>679320</v>
      </c>
      <c r="N5088" s="21"/>
      <c r="O5088" s="21">
        <v>-122729</v>
      </c>
      <c r="P5088" s="21">
        <v>599872</v>
      </c>
      <c r="Q5088" s="21"/>
      <c r="R5088" s="22">
        <v>0.93799999999999994</v>
      </c>
      <c r="S5088" s="22">
        <v>-0.45</v>
      </c>
      <c r="T5088" s="20" t="s">
        <v>4985</v>
      </c>
      <c r="U5088" s="21">
        <v>39954</v>
      </c>
      <c r="V5088" s="21">
        <v>147986</v>
      </c>
      <c r="W5088" s="34">
        <v>36802</v>
      </c>
      <c r="X5088" s="34">
        <v>42825</v>
      </c>
      <c r="Y5088" s="109"/>
      <c r="Z5088" s="70" t="s">
        <v>531</v>
      </c>
      <c r="AA5088" s="20" t="s">
        <v>26</v>
      </c>
      <c r="AB5088" s="113" t="s">
        <v>5590</v>
      </c>
      <c r="AC5088" s="19"/>
      <c r="AD5088" s="22"/>
      <c r="AE5088" s="19"/>
    </row>
    <row r="5089" spans="2:31" x14ac:dyDescent="0.2">
      <c r="B5089" s="14" t="s">
        <v>5682</v>
      </c>
      <c r="C5089" s="33" t="s">
        <v>5681</v>
      </c>
      <c r="D5089" s="16" t="s">
        <v>5678</v>
      </c>
      <c r="E5089" s="103" t="s">
        <v>26</v>
      </c>
      <c r="F5089" s="18" t="s">
        <v>116</v>
      </c>
      <c r="G5089" s="111" t="s">
        <v>5591</v>
      </c>
      <c r="H5089" s="102" t="s">
        <v>590</v>
      </c>
      <c r="I5089" s="21">
        <v>413347</v>
      </c>
      <c r="J5089" s="71">
        <v>3.92</v>
      </c>
      <c r="K5089" s="21">
        <v>559776</v>
      </c>
      <c r="L5089" s="21"/>
      <c r="M5089" s="21">
        <v>443004</v>
      </c>
      <c r="N5089" s="21"/>
      <c r="O5089" s="21">
        <v>-54623</v>
      </c>
      <c r="P5089" s="21">
        <v>532390</v>
      </c>
      <c r="Q5089" s="21"/>
      <c r="R5089" s="22">
        <v>0.61</v>
      </c>
      <c r="S5089" s="22">
        <v>-9.3979999999999997</v>
      </c>
      <c r="T5089" s="20" t="s">
        <v>89</v>
      </c>
      <c r="U5089" s="21">
        <v>1210</v>
      </c>
      <c r="V5089" s="21">
        <v>129338</v>
      </c>
      <c r="W5089" s="34">
        <v>36802</v>
      </c>
      <c r="X5089" s="34">
        <v>42733</v>
      </c>
      <c r="Y5089" s="109"/>
      <c r="Z5089" s="70" t="s">
        <v>531</v>
      </c>
      <c r="AA5089" s="20" t="s">
        <v>26</v>
      </c>
      <c r="AB5089" s="113" t="s">
        <v>5590</v>
      </c>
      <c r="AC5089" s="19"/>
      <c r="AD5089" s="22"/>
      <c r="AE5089" s="19"/>
    </row>
    <row r="5090" spans="2:31" x14ac:dyDescent="0.2">
      <c r="B5090" s="14" t="s">
        <v>5680</v>
      </c>
      <c r="C5090" s="33" t="s">
        <v>5679</v>
      </c>
      <c r="D5090" s="16" t="s">
        <v>5678</v>
      </c>
      <c r="E5090" s="103" t="s">
        <v>26</v>
      </c>
      <c r="F5090" s="18" t="s">
        <v>116</v>
      </c>
      <c r="G5090" s="111" t="s">
        <v>5591</v>
      </c>
      <c r="H5090" s="102" t="s">
        <v>5591</v>
      </c>
      <c r="I5090" s="21">
        <v>1346450</v>
      </c>
      <c r="J5090" s="71">
        <v>3.76</v>
      </c>
      <c r="K5090" s="21">
        <v>1729600</v>
      </c>
      <c r="L5090" s="21"/>
      <c r="M5090" s="21">
        <v>1323030</v>
      </c>
      <c r="N5090" s="21"/>
      <c r="O5090" s="21">
        <v>-560999</v>
      </c>
      <c r="P5090" s="21">
        <v>1389424</v>
      </c>
      <c r="Q5090" s="21"/>
      <c r="R5090" s="22">
        <v>0.5</v>
      </c>
      <c r="S5090" s="22">
        <v>-15.554</v>
      </c>
      <c r="T5090" s="20" t="s">
        <v>4969</v>
      </c>
      <c r="U5090" s="21">
        <v>20444</v>
      </c>
      <c r="V5090" s="21">
        <v>292292</v>
      </c>
      <c r="W5090" s="34">
        <v>36802</v>
      </c>
      <c r="X5090" s="34">
        <v>42704</v>
      </c>
      <c r="Y5090" s="109"/>
      <c r="Z5090" s="70" t="s">
        <v>531</v>
      </c>
      <c r="AA5090" s="20" t="s">
        <v>26</v>
      </c>
      <c r="AB5090" s="113" t="s">
        <v>5590</v>
      </c>
      <c r="AC5090" s="19"/>
      <c r="AD5090" s="22"/>
      <c r="AE5090" s="19"/>
    </row>
    <row r="5091" spans="2:31" x14ac:dyDescent="0.2">
      <c r="B5091" s="14" t="s">
        <v>5677</v>
      </c>
      <c r="C5091" s="33" t="s">
        <v>5676</v>
      </c>
      <c r="D5091" s="16" t="s">
        <v>5675</v>
      </c>
      <c r="E5091" s="103" t="s">
        <v>26</v>
      </c>
      <c r="F5091" s="18" t="s">
        <v>116</v>
      </c>
      <c r="G5091" s="111" t="s">
        <v>5591</v>
      </c>
      <c r="H5091" s="102" t="s">
        <v>4412</v>
      </c>
      <c r="I5091" s="21">
        <v>214846</v>
      </c>
      <c r="J5091" s="71">
        <v>3.79</v>
      </c>
      <c r="K5091" s="21">
        <v>265300</v>
      </c>
      <c r="L5091" s="21"/>
      <c r="M5091" s="21">
        <v>212145</v>
      </c>
      <c r="N5091" s="21"/>
      <c r="O5091" s="21">
        <v>-38238</v>
      </c>
      <c r="P5091" s="21">
        <v>241220</v>
      </c>
      <c r="Q5091" s="21"/>
      <c r="R5091" s="22">
        <v>0.71299999999999997</v>
      </c>
      <c r="S5091" s="22">
        <v>-3.1829999999999998</v>
      </c>
      <c r="T5091" s="20" t="s">
        <v>4949</v>
      </c>
      <c r="U5091" s="21">
        <v>9698</v>
      </c>
      <c r="V5091" s="21">
        <v>62140</v>
      </c>
      <c r="W5091" s="34">
        <v>36802</v>
      </c>
      <c r="X5091" s="34">
        <v>42668</v>
      </c>
      <c r="Y5091" s="109"/>
      <c r="Z5091" s="70" t="s">
        <v>531</v>
      </c>
      <c r="AA5091" s="20" t="s">
        <v>26</v>
      </c>
      <c r="AB5091" s="113" t="s">
        <v>5590</v>
      </c>
      <c r="AC5091" s="19"/>
      <c r="AD5091" s="22"/>
      <c r="AE5091" s="19"/>
    </row>
    <row r="5092" spans="2:31" x14ac:dyDescent="0.2">
      <c r="B5092" s="14" t="s">
        <v>5674</v>
      </c>
      <c r="C5092" s="33" t="s">
        <v>5673</v>
      </c>
      <c r="D5092" s="16" t="s">
        <v>5672</v>
      </c>
      <c r="E5092" s="103" t="s">
        <v>26</v>
      </c>
      <c r="F5092" s="18" t="s">
        <v>116</v>
      </c>
      <c r="G5092" s="111" t="s">
        <v>590</v>
      </c>
      <c r="H5092" s="102" t="s">
        <v>4412</v>
      </c>
      <c r="I5092" s="21">
        <v>14995321</v>
      </c>
      <c r="J5092" s="71">
        <v>125.506</v>
      </c>
      <c r="K5092" s="21">
        <v>18820028</v>
      </c>
      <c r="L5092" s="21">
        <v>14995321</v>
      </c>
      <c r="M5092" s="21">
        <v>14995321</v>
      </c>
      <c r="N5092" s="21"/>
      <c r="O5092" s="21"/>
      <c r="P5092" s="21"/>
      <c r="Q5092" s="21"/>
      <c r="R5092" s="22">
        <v>8.0399999999999991</v>
      </c>
      <c r="S5092" s="22">
        <v>8.0399999999999991</v>
      </c>
      <c r="T5092" s="20" t="s">
        <v>118</v>
      </c>
      <c r="U5092" s="21">
        <v>452109</v>
      </c>
      <c r="V5092" s="21">
        <v>1205624</v>
      </c>
      <c r="W5092" s="34">
        <v>36572</v>
      </c>
      <c r="X5092" s="34">
        <v>44243</v>
      </c>
      <c r="Y5092" s="109"/>
      <c r="Z5092" s="70" t="s">
        <v>531</v>
      </c>
      <c r="AA5092" s="20" t="s">
        <v>26</v>
      </c>
      <c r="AB5092" s="113" t="s">
        <v>5569</v>
      </c>
      <c r="AC5092" s="19"/>
      <c r="AD5092" s="22"/>
      <c r="AE5092" s="19"/>
    </row>
    <row r="5093" spans="2:31" x14ac:dyDescent="0.2">
      <c r="B5093" s="14" t="s">
        <v>5671</v>
      </c>
      <c r="C5093" s="33" t="s">
        <v>5670</v>
      </c>
      <c r="D5093" s="16" t="s">
        <v>5669</v>
      </c>
      <c r="E5093" s="103" t="s">
        <v>26</v>
      </c>
      <c r="F5093" s="18" t="s">
        <v>116</v>
      </c>
      <c r="G5093" s="111" t="s">
        <v>590</v>
      </c>
      <c r="H5093" s="102" t="s">
        <v>323</v>
      </c>
      <c r="I5093" s="21">
        <v>15771753</v>
      </c>
      <c r="J5093" s="71">
        <v>100.014</v>
      </c>
      <c r="K5093" s="21">
        <v>15376878</v>
      </c>
      <c r="L5093" s="21">
        <v>15374726</v>
      </c>
      <c r="M5093" s="21">
        <v>15374983</v>
      </c>
      <c r="N5093" s="21"/>
      <c r="O5093" s="21">
        <v>-88538</v>
      </c>
      <c r="P5093" s="21"/>
      <c r="Q5093" s="21"/>
      <c r="R5093" s="22">
        <v>6.1</v>
      </c>
      <c r="S5093" s="22">
        <v>5.4029999999999996</v>
      </c>
      <c r="T5093" s="20" t="s">
        <v>85</v>
      </c>
      <c r="U5093" s="21">
        <v>466324</v>
      </c>
      <c r="V5093" s="21">
        <v>937858</v>
      </c>
      <c r="W5093" s="34">
        <v>39577</v>
      </c>
      <c r="X5093" s="34">
        <v>41276</v>
      </c>
      <c r="Y5093" s="109"/>
      <c r="Z5093" s="70" t="s">
        <v>531</v>
      </c>
      <c r="AA5093" s="20" t="s">
        <v>26</v>
      </c>
      <c r="AB5093" s="113" t="s">
        <v>5569</v>
      </c>
      <c r="AC5093" s="19"/>
      <c r="AD5093" s="22"/>
      <c r="AE5093" s="19"/>
    </row>
    <row r="5094" spans="2:31" x14ac:dyDescent="0.2">
      <c r="B5094" s="14" t="s">
        <v>5668</v>
      </c>
      <c r="C5094" s="33" t="s">
        <v>5667</v>
      </c>
      <c r="D5094" s="16" t="s">
        <v>5648</v>
      </c>
      <c r="E5094" s="103" t="s">
        <v>26</v>
      </c>
      <c r="F5094" s="18" t="s">
        <v>116</v>
      </c>
      <c r="G5094" s="111" t="s">
        <v>5591</v>
      </c>
      <c r="H5094" s="102" t="s">
        <v>4412</v>
      </c>
      <c r="I5094" s="21">
        <v>1639182</v>
      </c>
      <c r="J5094" s="71">
        <v>11.89</v>
      </c>
      <c r="K5094" s="21">
        <v>1842950</v>
      </c>
      <c r="L5094" s="21"/>
      <c r="M5094" s="21">
        <v>1612137</v>
      </c>
      <c r="N5094" s="21"/>
      <c r="O5094" s="21">
        <v>-336056</v>
      </c>
      <c r="P5094" s="21">
        <v>902170</v>
      </c>
      <c r="Q5094" s="21"/>
      <c r="R5094" s="22">
        <v>0.69299999999999995</v>
      </c>
      <c r="S5094" s="22">
        <v>-15.445</v>
      </c>
      <c r="T5094" s="20" t="s">
        <v>4949</v>
      </c>
      <c r="U5094" s="21">
        <v>18497</v>
      </c>
      <c r="V5094" s="21">
        <v>129554</v>
      </c>
      <c r="W5094" s="34">
        <v>37246</v>
      </c>
      <c r="X5094" s="34">
        <v>43951</v>
      </c>
      <c r="Y5094" s="109"/>
      <c r="Z5094" s="70" t="s">
        <v>531</v>
      </c>
      <c r="AA5094" s="20" t="s">
        <v>26</v>
      </c>
      <c r="AB5094" s="113" t="s">
        <v>5590</v>
      </c>
      <c r="AC5094" s="19"/>
      <c r="AD5094" s="22"/>
      <c r="AE5094" s="19"/>
    </row>
    <row r="5095" spans="2:31" x14ac:dyDescent="0.2">
      <c r="B5095" s="14" t="s">
        <v>5666</v>
      </c>
      <c r="C5095" s="33" t="s">
        <v>5665</v>
      </c>
      <c r="D5095" s="16" t="s">
        <v>5648</v>
      </c>
      <c r="E5095" s="103" t="s">
        <v>26</v>
      </c>
      <c r="F5095" s="18" t="s">
        <v>116</v>
      </c>
      <c r="G5095" s="111" t="s">
        <v>5591</v>
      </c>
      <c r="H5095" s="102" t="s">
        <v>5232</v>
      </c>
      <c r="I5095" s="21">
        <v>668620</v>
      </c>
      <c r="J5095" s="71">
        <v>10.82</v>
      </c>
      <c r="K5095" s="21">
        <v>736842</v>
      </c>
      <c r="L5095" s="21"/>
      <c r="M5095" s="21">
        <v>661200</v>
      </c>
      <c r="N5095" s="21"/>
      <c r="O5095" s="21">
        <v>-145403</v>
      </c>
      <c r="P5095" s="21">
        <v>385210</v>
      </c>
      <c r="Q5095" s="21"/>
      <c r="R5095" s="22">
        <v>0.92900000000000005</v>
      </c>
      <c r="S5095" s="22">
        <v>-8.0779999999999994</v>
      </c>
      <c r="T5095" s="20" t="s">
        <v>4985</v>
      </c>
      <c r="U5095" s="21">
        <v>16690</v>
      </c>
      <c r="V5095" s="21">
        <v>52331</v>
      </c>
      <c r="W5095" s="34">
        <v>37246</v>
      </c>
      <c r="X5095" s="34">
        <v>43921</v>
      </c>
      <c r="Y5095" s="109"/>
      <c r="Z5095" s="70" t="s">
        <v>531</v>
      </c>
      <c r="AA5095" s="20" t="s">
        <v>26</v>
      </c>
      <c r="AB5095" s="113" t="s">
        <v>5590</v>
      </c>
      <c r="AC5095" s="19"/>
      <c r="AD5095" s="22"/>
      <c r="AE5095" s="19"/>
    </row>
    <row r="5096" spans="2:31" x14ac:dyDescent="0.2">
      <c r="B5096" s="14" t="s">
        <v>5664</v>
      </c>
      <c r="C5096" s="33" t="s">
        <v>5663</v>
      </c>
      <c r="D5096" s="16" t="s">
        <v>5648</v>
      </c>
      <c r="E5096" s="103" t="s">
        <v>26</v>
      </c>
      <c r="F5096" s="18" t="s">
        <v>116</v>
      </c>
      <c r="G5096" s="111" t="s">
        <v>5591</v>
      </c>
      <c r="H5096" s="102" t="s">
        <v>5232</v>
      </c>
      <c r="I5096" s="21">
        <v>2434391</v>
      </c>
      <c r="J5096" s="71">
        <v>28.34</v>
      </c>
      <c r="K5096" s="21">
        <v>1884610</v>
      </c>
      <c r="L5096" s="21"/>
      <c r="M5096" s="21">
        <v>2470649</v>
      </c>
      <c r="N5096" s="21"/>
      <c r="O5096" s="21">
        <v>-143311</v>
      </c>
      <c r="P5096" s="21">
        <v>162457</v>
      </c>
      <c r="Q5096" s="21"/>
      <c r="R5096" s="22">
        <v>4.0609999999999999</v>
      </c>
      <c r="S5096" s="22">
        <v>-5.4880000000000004</v>
      </c>
      <c r="T5096" s="20" t="s">
        <v>4940</v>
      </c>
      <c r="U5096" s="21">
        <v>1500</v>
      </c>
      <c r="V5096" s="21">
        <v>285167</v>
      </c>
      <c r="W5096" s="34">
        <v>37246</v>
      </c>
      <c r="X5096" s="34">
        <v>43921</v>
      </c>
      <c r="Y5096" s="109"/>
      <c r="Z5096" s="70" t="s">
        <v>531</v>
      </c>
      <c r="AA5096" s="20" t="s">
        <v>26</v>
      </c>
      <c r="AB5096" s="113" t="s">
        <v>5590</v>
      </c>
      <c r="AC5096" s="19"/>
      <c r="AD5096" s="22"/>
      <c r="AE5096" s="19"/>
    </row>
    <row r="5097" spans="2:31" x14ac:dyDescent="0.2">
      <c r="B5097" s="14" t="s">
        <v>5662</v>
      </c>
      <c r="C5097" s="33" t="s">
        <v>5661</v>
      </c>
      <c r="D5097" s="16" t="s">
        <v>5648</v>
      </c>
      <c r="E5097" s="103" t="s">
        <v>26</v>
      </c>
      <c r="F5097" s="18" t="s">
        <v>116</v>
      </c>
      <c r="G5097" s="111" t="s">
        <v>5591</v>
      </c>
      <c r="H5097" s="102" t="s">
        <v>5232</v>
      </c>
      <c r="I5097" s="21">
        <v>530539</v>
      </c>
      <c r="J5097" s="71">
        <v>11.14</v>
      </c>
      <c r="K5097" s="21">
        <v>445600</v>
      </c>
      <c r="L5097" s="21"/>
      <c r="M5097" s="21">
        <v>522340</v>
      </c>
      <c r="N5097" s="21"/>
      <c r="O5097" s="21">
        <v>-101375</v>
      </c>
      <c r="P5097" s="21">
        <v>91659</v>
      </c>
      <c r="Q5097" s="21"/>
      <c r="R5097" s="22">
        <v>1</v>
      </c>
      <c r="S5097" s="22">
        <v>-13.613</v>
      </c>
      <c r="T5097" s="20" t="s">
        <v>85</v>
      </c>
      <c r="U5097" s="21">
        <v>18333</v>
      </c>
      <c r="V5097" s="21">
        <v>40667</v>
      </c>
      <c r="W5097" s="34">
        <v>37246</v>
      </c>
      <c r="X5097" s="34">
        <v>43854</v>
      </c>
      <c r="Y5097" s="109"/>
      <c r="Z5097" s="70" t="s">
        <v>531</v>
      </c>
      <c r="AA5097" s="20" t="s">
        <v>26</v>
      </c>
      <c r="AB5097" s="113" t="s">
        <v>5590</v>
      </c>
      <c r="AC5097" s="19"/>
      <c r="AD5097" s="22"/>
      <c r="AE5097" s="19"/>
    </row>
    <row r="5098" spans="2:31" x14ac:dyDescent="0.2">
      <c r="B5098" s="14" t="s">
        <v>5660</v>
      </c>
      <c r="C5098" s="33" t="s">
        <v>5659</v>
      </c>
      <c r="D5098" s="16" t="s">
        <v>5648</v>
      </c>
      <c r="E5098" s="103" t="s">
        <v>26</v>
      </c>
      <c r="F5098" s="18" t="s">
        <v>116</v>
      </c>
      <c r="G5098" s="111" t="s">
        <v>5591</v>
      </c>
      <c r="H5098" s="102" t="s">
        <v>5232</v>
      </c>
      <c r="I5098" s="21">
        <v>1176175</v>
      </c>
      <c r="J5098" s="71">
        <v>11.61</v>
      </c>
      <c r="K5098" s="21">
        <v>1277100</v>
      </c>
      <c r="L5098" s="21"/>
      <c r="M5098" s="21">
        <v>1161363</v>
      </c>
      <c r="N5098" s="21"/>
      <c r="O5098" s="21">
        <v>-311158</v>
      </c>
      <c r="P5098" s="21">
        <v>579871</v>
      </c>
      <c r="Q5098" s="21"/>
      <c r="R5098" s="22">
        <v>0.93799999999999994</v>
      </c>
      <c r="S5098" s="22">
        <v>-10.039999999999999</v>
      </c>
      <c r="T5098" s="20" t="s">
        <v>118</v>
      </c>
      <c r="U5098" s="21">
        <v>35234</v>
      </c>
      <c r="V5098" s="21">
        <v>80476</v>
      </c>
      <c r="W5098" s="34">
        <v>37246</v>
      </c>
      <c r="X5098" s="34">
        <v>43889</v>
      </c>
      <c r="Y5098" s="109"/>
      <c r="Z5098" s="70" t="s">
        <v>531</v>
      </c>
      <c r="AA5098" s="20" t="s">
        <v>26</v>
      </c>
      <c r="AB5098" s="113" t="s">
        <v>5590</v>
      </c>
      <c r="AC5098" s="19"/>
      <c r="AD5098" s="22"/>
      <c r="AE5098" s="19"/>
    </row>
    <row r="5099" spans="2:31" x14ac:dyDescent="0.2">
      <c r="B5099" s="14" t="s">
        <v>5658</v>
      </c>
      <c r="C5099" s="33" t="s">
        <v>5657</v>
      </c>
      <c r="D5099" s="16" t="s">
        <v>5648</v>
      </c>
      <c r="E5099" s="103" t="s">
        <v>26</v>
      </c>
      <c r="F5099" s="18" t="s">
        <v>116</v>
      </c>
      <c r="G5099" s="111" t="s">
        <v>5591</v>
      </c>
      <c r="H5099" s="102" t="s">
        <v>5232</v>
      </c>
      <c r="I5099" s="21">
        <v>3353928</v>
      </c>
      <c r="J5099" s="71">
        <v>12.41</v>
      </c>
      <c r="K5099" s="21">
        <v>3350700</v>
      </c>
      <c r="L5099" s="21"/>
      <c r="M5099" s="21">
        <v>3374002</v>
      </c>
      <c r="N5099" s="21"/>
      <c r="O5099" s="21">
        <v>-486113</v>
      </c>
      <c r="P5099" s="21">
        <v>1506288</v>
      </c>
      <c r="Q5099" s="21"/>
      <c r="R5099" s="22">
        <v>0.75</v>
      </c>
      <c r="S5099" s="22">
        <v>-16.795000000000002</v>
      </c>
      <c r="T5099" s="20" t="s">
        <v>89</v>
      </c>
      <c r="U5099" s="21">
        <v>6188</v>
      </c>
      <c r="V5099" s="21">
        <v>599950</v>
      </c>
      <c r="W5099" s="34">
        <v>37246</v>
      </c>
      <c r="X5099" s="34">
        <v>44011</v>
      </c>
      <c r="Y5099" s="109"/>
      <c r="Z5099" s="70" t="s">
        <v>531</v>
      </c>
      <c r="AA5099" s="20" t="s">
        <v>26</v>
      </c>
      <c r="AB5099" s="113" t="s">
        <v>5590</v>
      </c>
      <c r="AC5099" s="19"/>
      <c r="AD5099" s="22"/>
      <c r="AE5099" s="19"/>
    </row>
    <row r="5100" spans="2:31" x14ac:dyDescent="0.2">
      <c r="B5100" s="14" t="s">
        <v>5656</v>
      </c>
      <c r="C5100" s="33" t="s">
        <v>5655</v>
      </c>
      <c r="D5100" s="16" t="s">
        <v>5648</v>
      </c>
      <c r="E5100" s="103" t="s">
        <v>26</v>
      </c>
      <c r="F5100" s="18" t="s">
        <v>116</v>
      </c>
      <c r="G5100" s="111" t="s">
        <v>5591</v>
      </c>
      <c r="H5100" s="102" t="s">
        <v>5232</v>
      </c>
      <c r="I5100" s="21">
        <v>1987435</v>
      </c>
      <c r="J5100" s="71">
        <v>11.16</v>
      </c>
      <c r="K5100" s="21">
        <v>2166156</v>
      </c>
      <c r="L5100" s="21"/>
      <c r="M5100" s="21">
        <v>1947375</v>
      </c>
      <c r="N5100" s="21"/>
      <c r="O5100" s="21">
        <v>-613746</v>
      </c>
      <c r="P5100" s="21">
        <v>967695</v>
      </c>
      <c r="Q5100" s="21"/>
      <c r="R5100" s="22">
        <v>0.53400000000000003</v>
      </c>
      <c r="S5100" s="22">
        <v>-21.155000000000001</v>
      </c>
      <c r="T5100" s="20" t="s">
        <v>4969</v>
      </c>
      <c r="U5100" s="21">
        <v>9209</v>
      </c>
      <c r="V5100" s="21">
        <v>299915</v>
      </c>
      <c r="W5100" s="34">
        <v>37246</v>
      </c>
      <c r="X5100" s="34">
        <v>43889</v>
      </c>
      <c r="Y5100" s="109"/>
      <c r="Z5100" s="70" t="s">
        <v>531</v>
      </c>
      <c r="AA5100" s="20" t="s">
        <v>26</v>
      </c>
      <c r="AB5100" s="113" t="s">
        <v>5590</v>
      </c>
      <c r="AC5100" s="19"/>
      <c r="AD5100" s="22"/>
      <c r="AE5100" s="19"/>
    </row>
    <row r="5101" spans="2:31" x14ac:dyDescent="0.2">
      <c r="B5101" s="14" t="s">
        <v>5654</v>
      </c>
      <c r="C5101" s="33" t="s">
        <v>5653</v>
      </c>
      <c r="D5101" s="16" t="s">
        <v>5648</v>
      </c>
      <c r="E5101" s="103" t="s">
        <v>26</v>
      </c>
      <c r="F5101" s="18" t="s">
        <v>116</v>
      </c>
      <c r="G5101" s="111" t="s">
        <v>5591</v>
      </c>
      <c r="H5101" s="102" t="s">
        <v>5591</v>
      </c>
      <c r="I5101" s="21">
        <v>1715572</v>
      </c>
      <c r="J5101" s="71">
        <v>11.07</v>
      </c>
      <c r="K5101" s="21">
        <v>1737990</v>
      </c>
      <c r="L5101" s="21"/>
      <c r="M5101" s="21">
        <v>1693242</v>
      </c>
      <c r="N5101" s="21"/>
      <c r="O5101" s="21">
        <v>-379647</v>
      </c>
      <c r="P5101" s="21">
        <v>776994</v>
      </c>
      <c r="Q5101" s="21"/>
      <c r="R5101" s="22">
        <v>0.93799999999999994</v>
      </c>
      <c r="S5101" s="22">
        <v>-10.497999999999999</v>
      </c>
      <c r="T5101" s="20" t="s">
        <v>118</v>
      </c>
      <c r="U5101" s="21">
        <v>53151</v>
      </c>
      <c r="V5101" s="21">
        <v>129579</v>
      </c>
      <c r="W5101" s="34">
        <v>37246</v>
      </c>
      <c r="X5101" s="34">
        <v>43889</v>
      </c>
      <c r="Y5101" s="109"/>
      <c r="Z5101" s="70" t="s">
        <v>531</v>
      </c>
      <c r="AA5101" s="20" t="s">
        <v>26</v>
      </c>
      <c r="AB5101" s="113" t="s">
        <v>5590</v>
      </c>
      <c r="AC5101" s="19"/>
      <c r="AD5101" s="22"/>
      <c r="AE5101" s="19"/>
    </row>
    <row r="5102" spans="2:31" x14ac:dyDescent="0.2">
      <c r="B5102" s="14" t="s">
        <v>5652</v>
      </c>
      <c r="C5102" s="33" t="s">
        <v>5651</v>
      </c>
      <c r="D5102" s="16" t="s">
        <v>5648</v>
      </c>
      <c r="E5102" s="103" t="s">
        <v>26</v>
      </c>
      <c r="F5102" s="18" t="s">
        <v>116</v>
      </c>
      <c r="G5102" s="111" t="s">
        <v>5591</v>
      </c>
      <c r="H5102" s="102" t="s">
        <v>5591</v>
      </c>
      <c r="I5102" s="21">
        <v>1635741</v>
      </c>
      <c r="J5102" s="71">
        <v>10.64</v>
      </c>
      <c r="K5102" s="21">
        <v>1596000</v>
      </c>
      <c r="L5102" s="21"/>
      <c r="M5102" s="21">
        <v>1599420</v>
      </c>
      <c r="N5102" s="21"/>
      <c r="O5102" s="21">
        <v>-530769</v>
      </c>
      <c r="P5102" s="21">
        <v>519749</v>
      </c>
      <c r="Q5102" s="21"/>
      <c r="R5102" s="22">
        <v>0.5</v>
      </c>
      <c r="S5102" s="22">
        <v>-23.524999999999999</v>
      </c>
      <c r="T5102" s="20" t="s">
        <v>4969</v>
      </c>
      <c r="U5102" s="21">
        <v>6667</v>
      </c>
      <c r="V5102" s="21">
        <v>95312</v>
      </c>
      <c r="W5102" s="34">
        <v>37246</v>
      </c>
      <c r="X5102" s="34">
        <v>43889</v>
      </c>
      <c r="Y5102" s="109"/>
      <c r="Z5102" s="70" t="s">
        <v>531</v>
      </c>
      <c r="AA5102" s="20" t="s">
        <v>26</v>
      </c>
      <c r="AB5102" s="113" t="s">
        <v>5590</v>
      </c>
      <c r="AC5102" s="19"/>
      <c r="AD5102" s="22"/>
      <c r="AE5102" s="19"/>
    </row>
    <row r="5103" spans="2:31" x14ac:dyDescent="0.2">
      <c r="B5103" s="14" t="s">
        <v>5650</v>
      </c>
      <c r="C5103" s="33" t="s">
        <v>5649</v>
      </c>
      <c r="D5103" s="16" t="s">
        <v>5648</v>
      </c>
      <c r="E5103" s="103" t="s">
        <v>26</v>
      </c>
      <c r="F5103" s="18" t="s">
        <v>116</v>
      </c>
      <c r="G5103" s="111" t="s">
        <v>5591</v>
      </c>
      <c r="H5103" s="102" t="s">
        <v>5591</v>
      </c>
      <c r="I5103" s="21">
        <v>894331</v>
      </c>
      <c r="J5103" s="71">
        <v>12.01</v>
      </c>
      <c r="K5103" s="21">
        <v>840700</v>
      </c>
      <c r="L5103" s="21"/>
      <c r="M5103" s="21">
        <v>897987</v>
      </c>
      <c r="N5103" s="21"/>
      <c r="O5103" s="21">
        <v>-128381</v>
      </c>
      <c r="P5103" s="21">
        <v>329336</v>
      </c>
      <c r="Q5103" s="21"/>
      <c r="R5103" s="22">
        <v>0.68799999999999994</v>
      </c>
      <c r="S5103" s="22">
        <v>-18.890999999999998</v>
      </c>
      <c r="T5103" s="20" t="s">
        <v>89</v>
      </c>
      <c r="U5103" s="21">
        <v>668</v>
      </c>
      <c r="V5103" s="21">
        <v>74193</v>
      </c>
      <c r="W5103" s="34">
        <v>37246</v>
      </c>
      <c r="X5103" s="34">
        <v>44012</v>
      </c>
      <c r="Y5103" s="109"/>
      <c r="Z5103" s="70" t="s">
        <v>531</v>
      </c>
      <c r="AA5103" s="20" t="s">
        <v>26</v>
      </c>
      <c r="AB5103" s="113" t="s">
        <v>5590</v>
      </c>
      <c r="AC5103" s="19"/>
      <c r="AD5103" s="22"/>
      <c r="AE5103" s="19"/>
    </row>
    <row r="5104" spans="2:31" x14ac:dyDescent="0.2">
      <c r="B5104" s="14" t="s">
        <v>5647</v>
      </c>
      <c r="C5104" s="33" t="s">
        <v>5646</v>
      </c>
      <c r="D5104" s="16" t="s">
        <v>5645</v>
      </c>
      <c r="E5104" s="103" t="s">
        <v>26</v>
      </c>
      <c r="F5104" s="18" t="s">
        <v>116</v>
      </c>
      <c r="G5104" s="111" t="s">
        <v>26</v>
      </c>
      <c r="H5104" s="102" t="s">
        <v>4928</v>
      </c>
      <c r="I5104" s="21">
        <v>10000000</v>
      </c>
      <c r="J5104" s="71">
        <v>143.917</v>
      </c>
      <c r="K5104" s="21">
        <v>14391700</v>
      </c>
      <c r="L5104" s="21">
        <v>10000000</v>
      </c>
      <c r="M5104" s="21">
        <v>10000000</v>
      </c>
      <c r="N5104" s="21"/>
      <c r="O5104" s="21"/>
      <c r="P5104" s="21"/>
      <c r="Q5104" s="21"/>
      <c r="R5104" s="22">
        <v>8.625</v>
      </c>
      <c r="S5104" s="22">
        <v>8.625</v>
      </c>
      <c r="T5104" s="20" t="s">
        <v>4949</v>
      </c>
      <c r="U5104" s="21">
        <v>150938</v>
      </c>
      <c r="V5104" s="21">
        <v>862500</v>
      </c>
      <c r="W5104" s="34">
        <v>38100</v>
      </c>
      <c r="X5104" s="34">
        <v>49062</v>
      </c>
      <c r="Y5104" s="109"/>
      <c r="Z5104" s="70" t="s">
        <v>4927</v>
      </c>
      <c r="AA5104" s="20" t="s">
        <v>4926</v>
      </c>
      <c r="AB5104" s="113" t="s">
        <v>5569</v>
      </c>
      <c r="AC5104" s="19"/>
      <c r="AD5104" s="22"/>
      <c r="AE5104" s="19"/>
    </row>
    <row r="5105" spans="2:31" x14ac:dyDescent="0.2">
      <c r="B5105" s="14" t="s">
        <v>5644</v>
      </c>
      <c r="C5105" s="33" t="s">
        <v>5643</v>
      </c>
      <c r="D5105" s="16" t="s">
        <v>5642</v>
      </c>
      <c r="E5105" s="103" t="s">
        <v>26</v>
      </c>
      <c r="F5105" s="18" t="s">
        <v>116</v>
      </c>
      <c r="G5105" s="111" t="s">
        <v>26</v>
      </c>
      <c r="H5105" s="102" t="s">
        <v>5570</v>
      </c>
      <c r="I5105" s="21">
        <v>10800000</v>
      </c>
      <c r="J5105" s="71">
        <v>101.46</v>
      </c>
      <c r="K5105" s="21">
        <v>10146000</v>
      </c>
      <c r="L5105" s="21">
        <v>10000000</v>
      </c>
      <c r="M5105" s="21">
        <v>10087869</v>
      </c>
      <c r="N5105" s="21"/>
      <c r="O5105" s="21">
        <v>-310353</v>
      </c>
      <c r="P5105" s="21"/>
      <c r="Q5105" s="21"/>
      <c r="R5105" s="22">
        <v>7.3440000000000003</v>
      </c>
      <c r="S5105" s="22">
        <v>4.08</v>
      </c>
      <c r="T5105" s="20" t="s">
        <v>4949</v>
      </c>
      <c r="U5105" s="21">
        <v>163200</v>
      </c>
      <c r="V5105" s="21">
        <v>734400</v>
      </c>
      <c r="W5105" s="34">
        <v>40416</v>
      </c>
      <c r="X5105" s="34">
        <v>41375</v>
      </c>
      <c r="Y5105" s="109"/>
      <c r="Z5105" s="70" t="s">
        <v>4927</v>
      </c>
      <c r="AA5105" s="20" t="s">
        <v>4926</v>
      </c>
      <c r="AB5105" s="113" t="s">
        <v>5569</v>
      </c>
      <c r="AC5105" s="19"/>
      <c r="AD5105" s="22"/>
      <c r="AE5105" s="19"/>
    </row>
    <row r="5106" spans="2:31" x14ac:dyDescent="0.2">
      <c r="B5106" s="14" t="s">
        <v>5641</v>
      </c>
      <c r="C5106" s="33" t="s">
        <v>5640</v>
      </c>
      <c r="D5106" s="16" t="s">
        <v>5639</v>
      </c>
      <c r="E5106" s="103" t="s">
        <v>26</v>
      </c>
      <c r="F5106" s="18" t="s">
        <v>116</v>
      </c>
      <c r="G5106" s="111" t="s">
        <v>590</v>
      </c>
      <c r="H5106" s="102" t="s">
        <v>4928</v>
      </c>
      <c r="I5106" s="21">
        <v>4798226</v>
      </c>
      <c r="J5106" s="71">
        <v>112.039</v>
      </c>
      <c r="K5106" s="21">
        <v>5375885</v>
      </c>
      <c r="L5106" s="21">
        <v>4798226</v>
      </c>
      <c r="M5106" s="21">
        <v>4798226</v>
      </c>
      <c r="N5106" s="21"/>
      <c r="O5106" s="21"/>
      <c r="P5106" s="21"/>
      <c r="Q5106" s="21"/>
      <c r="R5106" s="22">
        <v>7.2009999999999996</v>
      </c>
      <c r="S5106" s="22">
        <v>7.2009999999999996</v>
      </c>
      <c r="T5106" s="20" t="s">
        <v>118</v>
      </c>
      <c r="U5106" s="21">
        <v>143967</v>
      </c>
      <c r="V5106" s="21">
        <v>345520</v>
      </c>
      <c r="W5106" s="34">
        <v>38191</v>
      </c>
      <c r="X5106" s="34">
        <v>43862</v>
      </c>
      <c r="Y5106" s="109"/>
      <c r="Z5106" s="70" t="s">
        <v>4927</v>
      </c>
      <c r="AA5106" s="20" t="s">
        <v>4926</v>
      </c>
      <c r="AB5106" s="113" t="s">
        <v>5569</v>
      </c>
      <c r="AC5106" s="19"/>
      <c r="AD5106" s="22"/>
      <c r="AE5106" s="19"/>
    </row>
    <row r="5107" spans="2:31" x14ac:dyDescent="0.2">
      <c r="B5107" s="14" t="s">
        <v>5638</v>
      </c>
      <c r="C5107" s="33" t="s">
        <v>5637</v>
      </c>
      <c r="D5107" s="16" t="s">
        <v>5636</v>
      </c>
      <c r="E5107" s="103" t="s">
        <v>26</v>
      </c>
      <c r="F5107" s="18" t="s">
        <v>116</v>
      </c>
      <c r="G5107" s="111" t="s">
        <v>590</v>
      </c>
      <c r="H5107" s="102" t="s">
        <v>323</v>
      </c>
      <c r="I5107" s="21">
        <v>25000000</v>
      </c>
      <c r="J5107" s="71">
        <v>121</v>
      </c>
      <c r="K5107" s="21">
        <v>30250000</v>
      </c>
      <c r="L5107" s="21">
        <v>25000000</v>
      </c>
      <c r="M5107" s="21">
        <v>25000000</v>
      </c>
      <c r="N5107" s="21"/>
      <c r="O5107" s="21"/>
      <c r="P5107" s="21"/>
      <c r="Q5107" s="21"/>
      <c r="R5107" s="22">
        <v>6.0670000000000002</v>
      </c>
      <c r="S5107" s="22">
        <v>6.0659999999999998</v>
      </c>
      <c r="T5107" s="20" t="s">
        <v>89</v>
      </c>
      <c r="U5107" s="21">
        <v>4213</v>
      </c>
      <c r="V5107" s="21">
        <v>1516750</v>
      </c>
      <c r="W5107" s="34">
        <v>39058</v>
      </c>
      <c r="X5107" s="34">
        <v>48944</v>
      </c>
      <c r="Y5107" s="109"/>
      <c r="Z5107" s="70" t="s">
        <v>4927</v>
      </c>
      <c r="AA5107" s="20" t="s">
        <v>4926</v>
      </c>
      <c r="AB5107" s="113" t="s">
        <v>5569</v>
      </c>
      <c r="AC5107" s="19"/>
      <c r="AD5107" s="22"/>
      <c r="AE5107" s="19"/>
    </row>
    <row r="5108" spans="2:31" x14ac:dyDescent="0.2">
      <c r="B5108" s="14" t="s">
        <v>5635</v>
      </c>
      <c r="C5108" s="33" t="s">
        <v>5634</v>
      </c>
      <c r="D5108" s="16" t="s">
        <v>5633</v>
      </c>
      <c r="E5108" s="103" t="s">
        <v>26</v>
      </c>
      <c r="F5108" s="18" t="s">
        <v>4929</v>
      </c>
      <c r="G5108" s="111" t="s">
        <v>590</v>
      </c>
      <c r="H5108" s="102" t="s">
        <v>4412</v>
      </c>
      <c r="I5108" s="21">
        <v>19126887</v>
      </c>
      <c r="J5108" s="71">
        <v>108.45099999999999</v>
      </c>
      <c r="K5108" s="21">
        <v>20743300</v>
      </c>
      <c r="L5108" s="21">
        <v>19126887</v>
      </c>
      <c r="M5108" s="21">
        <v>19126887</v>
      </c>
      <c r="N5108" s="21"/>
      <c r="O5108" s="21"/>
      <c r="P5108" s="21"/>
      <c r="Q5108" s="21"/>
      <c r="R5108" s="22">
        <v>3.52</v>
      </c>
      <c r="S5108" s="22">
        <v>3.5350000000000001</v>
      </c>
      <c r="T5108" s="20" t="s">
        <v>113</v>
      </c>
      <c r="U5108" s="21">
        <v>147745</v>
      </c>
      <c r="V5108" s="21">
        <v>673266</v>
      </c>
      <c r="W5108" s="34">
        <v>40333</v>
      </c>
      <c r="X5108" s="34">
        <v>42928</v>
      </c>
      <c r="Y5108" s="109"/>
      <c r="Z5108" s="70" t="s">
        <v>531</v>
      </c>
      <c r="AA5108" s="20" t="s">
        <v>26</v>
      </c>
      <c r="AB5108" s="113" t="s">
        <v>5569</v>
      </c>
      <c r="AC5108" s="19"/>
      <c r="AD5108" s="22"/>
      <c r="AE5108" s="19"/>
    </row>
    <row r="5109" spans="2:31" x14ac:dyDescent="0.2">
      <c r="B5109" s="14" t="s">
        <v>5632</v>
      </c>
      <c r="C5109" s="33" t="s">
        <v>5631</v>
      </c>
      <c r="D5109" s="16" t="s">
        <v>5630</v>
      </c>
      <c r="E5109" s="103" t="s">
        <v>26</v>
      </c>
      <c r="F5109" s="18" t="s">
        <v>4929</v>
      </c>
      <c r="G5109" s="111" t="s">
        <v>590</v>
      </c>
      <c r="H5109" s="102" t="s">
        <v>4412</v>
      </c>
      <c r="I5109" s="21">
        <v>10542467</v>
      </c>
      <c r="J5109" s="71">
        <v>115.20399999999999</v>
      </c>
      <c r="K5109" s="21">
        <v>12145343</v>
      </c>
      <c r="L5109" s="21">
        <v>10542467</v>
      </c>
      <c r="M5109" s="21">
        <v>10542467</v>
      </c>
      <c r="N5109" s="21"/>
      <c r="O5109" s="21"/>
      <c r="P5109" s="21"/>
      <c r="Q5109" s="21"/>
      <c r="R5109" s="22">
        <v>5.98</v>
      </c>
      <c r="S5109" s="22">
        <v>6.0250000000000004</v>
      </c>
      <c r="T5109" s="20" t="s">
        <v>113</v>
      </c>
      <c r="U5109" s="21">
        <v>131342</v>
      </c>
      <c r="V5109" s="21">
        <v>630439</v>
      </c>
      <c r="W5109" s="34">
        <v>39967</v>
      </c>
      <c r="X5109" s="34">
        <v>42567</v>
      </c>
      <c r="Y5109" s="109"/>
      <c r="Z5109" s="70" t="s">
        <v>531</v>
      </c>
      <c r="AA5109" s="20" t="s">
        <v>26</v>
      </c>
      <c r="AB5109" s="113" t="s">
        <v>5569</v>
      </c>
      <c r="AC5109" s="19"/>
      <c r="AD5109" s="22"/>
      <c r="AE5109" s="19"/>
    </row>
    <row r="5110" spans="2:31" x14ac:dyDescent="0.2">
      <c r="B5110" s="14" t="s">
        <v>5629</v>
      </c>
      <c r="C5110" s="33" t="s">
        <v>5628</v>
      </c>
      <c r="D5110" s="16" t="s">
        <v>5627</v>
      </c>
      <c r="E5110" s="103" t="s">
        <v>26</v>
      </c>
      <c r="F5110" s="18" t="s">
        <v>4929</v>
      </c>
      <c r="G5110" s="111" t="s">
        <v>590</v>
      </c>
      <c r="H5110" s="102" t="s">
        <v>4928</v>
      </c>
      <c r="I5110" s="21">
        <v>1282284</v>
      </c>
      <c r="J5110" s="71">
        <v>101.60899999999999</v>
      </c>
      <c r="K5110" s="21">
        <v>1302920</v>
      </c>
      <c r="L5110" s="21">
        <v>1282284</v>
      </c>
      <c r="M5110" s="21">
        <v>1282284</v>
      </c>
      <c r="N5110" s="21"/>
      <c r="O5110" s="21"/>
      <c r="P5110" s="21"/>
      <c r="Q5110" s="21"/>
      <c r="R5110" s="22">
        <v>7.36</v>
      </c>
      <c r="S5110" s="22">
        <v>7.36</v>
      </c>
      <c r="T5110" s="20" t="s">
        <v>118</v>
      </c>
      <c r="U5110" s="21">
        <v>35653</v>
      </c>
      <c r="V5110" s="21">
        <v>94376</v>
      </c>
      <c r="W5110" s="34">
        <v>35104</v>
      </c>
      <c r="X5110" s="34">
        <v>41685</v>
      </c>
      <c r="Y5110" s="109"/>
      <c r="Z5110" s="70" t="s">
        <v>4927</v>
      </c>
      <c r="AA5110" s="20" t="s">
        <v>4926</v>
      </c>
      <c r="AB5110" s="113" t="s">
        <v>5569</v>
      </c>
      <c r="AC5110" s="19"/>
      <c r="AD5110" s="22"/>
      <c r="AE5110" s="19"/>
    </row>
    <row r="5111" spans="2:31" x14ac:dyDescent="0.2">
      <c r="B5111" s="14" t="s">
        <v>5626</v>
      </c>
      <c r="C5111" s="33" t="s">
        <v>5625</v>
      </c>
      <c r="D5111" s="16" t="s">
        <v>5624</v>
      </c>
      <c r="E5111" s="103" t="s">
        <v>26</v>
      </c>
      <c r="F5111" s="18" t="s">
        <v>116</v>
      </c>
      <c r="G5111" s="111" t="s">
        <v>26</v>
      </c>
      <c r="H5111" s="102" t="s">
        <v>4928</v>
      </c>
      <c r="I5111" s="21">
        <v>12000000</v>
      </c>
      <c r="J5111" s="71">
        <v>110.75</v>
      </c>
      <c r="K5111" s="21">
        <v>13290000</v>
      </c>
      <c r="L5111" s="21">
        <v>12000000</v>
      </c>
      <c r="M5111" s="21">
        <v>12000000</v>
      </c>
      <c r="N5111" s="21"/>
      <c r="O5111" s="21"/>
      <c r="P5111" s="21"/>
      <c r="Q5111" s="21"/>
      <c r="R5111" s="22">
        <v>6.2990000000000004</v>
      </c>
      <c r="S5111" s="22">
        <v>6.2990000000000004</v>
      </c>
      <c r="T5111" s="20" t="s">
        <v>4965</v>
      </c>
      <c r="U5111" s="21">
        <v>96585</v>
      </c>
      <c r="V5111" s="21">
        <v>755880</v>
      </c>
      <c r="W5111" s="34">
        <v>39212</v>
      </c>
      <c r="X5111" s="34">
        <v>42870</v>
      </c>
      <c r="Y5111" s="109"/>
      <c r="Z5111" s="70" t="s">
        <v>4927</v>
      </c>
      <c r="AA5111" s="20" t="s">
        <v>4926</v>
      </c>
      <c r="AB5111" s="113" t="s">
        <v>5569</v>
      </c>
      <c r="AC5111" s="19"/>
      <c r="AD5111" s="22"/>
      <c r="AE5111" s="19"/>
    </row>
    <row r="5112" spans="2:31" x14ac:dyDescent="0.2">
      <c r="B5112" s="14" t="s">
        <v>5623</v>
      </c>
      <c r="C5112" s="33" t="s">
        <v>5622</v>
      </c>
      <c r="D5112" s="16" t="s">
        <v>5613</v>
      </c>
      <c r="E5112" s="103" t="s">
        <v>26</v>
      </c>
      <c r="F5112" s="18" t="s">
        <v>116</v>
      </c>
      <c r="G5112" s="111" t="s">
        <v>590</v>
      </c>
      <c r="H5112" s="102" t="s">
        <v>323</v>
      </c>
      <c r="I5112" s="21">
        <v>4785000</v>
      </c>
      <c r="J5112" s="71">
        <v>112.25</v>
      </c>
      <c r="K5112" s="21">
        <v>5371163</v>
      </c>
      <c r="L5112" s="21">
        <v>4785000</v>
      </c>
      <c r="M5112" s="21">
        <v>4785000</v>
      </c>
      <c r="N5112" s="21"/>
      <c r="O5112" s="21"/>
      <c r="P5112" s="21"/>
      <c r="Q5112" s="21"/>
      <c r="R5112" s="22">
        <v>5.298</v>
      </c>
      <c r="S5112" s="22">
        <v>5.2960000000000003</v>
      </c>
      <c r="T5112" s="20" t="s">
        <v>4985</v>
      </c>
      <c r="U5112" s="21">
        <v>64082</v>
      </c>
      <c r="V5112" s="21">
        <v>253509</v>
      </c>
      <c r="W5112" s="34">
        <v>38568</v>
      </c>
      <c r="X5112" s="34">
        <v>44104</v>
      </c>
      <c r="Y5112" s="109"/>
      <c r="Z5112" s="70" t="s">
        <v>4927</v>
      </c>
      <c r="AA5112" s="20" t="s">
        <v>4926</v>
      </c>
      <c r="AB5112" s="113" t="s">
        <v>5569</v>
      </c>
      <c r="AC5112" s="19"/>
      <c r="AD5112" s="22"/>
      <c r="AE5112" s="19"/>
    </row>
    <row r="5113" spans="2:31" x14ac:dyDescent="0.2">
      <c r="B5113" s="14" t="s">
        <v>5621</v>
      </c>
      <c r="C5113" s="33" t="s">
        <v>5620</v>
      </c>
      <c r="D5113" s="16" t="s">
        <v>5613</v>
      </c>
      <c r="E5113" s="103" t="s">
        <v>26</v>
      </c>
      <c r="F5113" s="18" t="s">
        <v>116</v>
      </c>
      <c r="G5113" s="111" t="s">
        <v>590</v>
      </c>
      <c r="H5113" s="102" t="s">
        <v>323</v>
      </c>
      <c r="I5113" s="21">
        <v>1924600</v>
      </c>
      <c r="J5113" s="71">
        <v>123.25</v>
      </c>
      <c r="K5113" s="21">
        <v>2465000</v>
      </c>
      <c r="L5113" s="21">
        <v>2000000</v>
      </c>
      <c r="M5113" s="21">
        <v>1941546</v>
      </c>
      <c r="N5113" s="21"/>
      <c r="O5113" s="21">
        <v>2748</v>
      </c>
      <c r="P5113" s="21"/>
      <c r="Q5113" s="21"/>
      <c r="R5113" s="22">
        <v>5.8380000000000001</v>
      </c>
      <c r="S5113" s="22">
        <v>6.1849999999999996</v>
      </c>
      <c r="T5113" s="20" t="s">
        <v>4985</v>
      </c>
      <c r="U5113" s="21">
        <v>29514</v>
      </c>
      <c r="V5113" s="21">
        <v>116760</v>
      </c>
      <c r="W5113" s="34">
        <v>38987</v>
      </c>
      <c r="X5113" s="34">
        <v>46660</v>
      </c>
      <c r="Y5113" s="109"/>
      <c r="Z5113" s="70" t="s">
        <v>4927</v>
      </c>
      <c r="AA5113" s="20" t="s">
        <v>4926</v>
      </c>
      <c r="AB5113" s="113" t="s">
        <v>5569</v>
      </c>
      <c r="AC5113" s="19"/>
      <c r="AD5113" s="22"/>
      <c r="AE5113" s="19"/>
    </row>
    <row r="5114" spans="2:31" x14ac:dyDescent="0.2">
      <c r="B5114" s="14" t="s">
        <v>5619</v>
      </c>
      <c r="C5114" s="33" t="s">
        <v>5618</v>
      </c>
      <c r="D5114" s="16" t="s">
        <v>5613</v>
      </c>
      <c r="E5114" s="103" t="s">
        <v>26</v>
      </c>
      <c r="F5114" s="18" t="s">
        <v>116</v>
      </c>
      <c r="G5114" s="111" t="s">
        <v>590</v>
      </c>
      <c r="H5114" s="102" t="s">
        <v>323</v>
      </c>
      <c r="I5114" s="21">
        <v>21393654</v>
      </c>
      <c r="J5114" s="71">
        <v>110.15</v>
      </c>
      <c r="K5114" s="21">
        <v>23699240</v>
      </c>
      <c r="L5114" s="21">
        <v>21515424</v>
      </c>
      <c r="M5114" s="21">
        <v>21466828</v>
      </c>
      <c r="N5114" s="21"/>
      <c r="O5114" s="21">
        <v>9362</v>
      </c>
      <c r="P5114" s="21"/>
      <c r="Q5114" s="21"/>
      <c r="R5114" s="22">
        <v>5.8319999999999999</v>
      </c>
      <c r="S5114" s="22">
        <v>5.9390000000000001</v>
      </c>
      <c r="T5114" s="20" t="s">
        <v>4985</v>
      </c>
      <c r="U5114" s="21">
        <v>317180</v>
      </c>
      <c r="V5114" s="21">
        <v>1254780</v>
      </c>
      <c r="W5114" s="34">
        <v>39279</v>
      </c>
      <c r="X5114" s="34">
        <v>42643</v>
      </c>
      <c r="Y5114" s="109"/>
      <c r="Z5114" s="70" t="s">
        <v>4927</v>
      </c>
      <c r="AA5114" s="20" t="s">
        <v>4926</v>
      </c>
      <c r="AB5114" s="113" t="s">
        <v>5569</v>
      </c>
      <c r="AC5114" s="19"/>
      <c r="AD5114" s="22"/>
      <c r="AE5114" s="19"/>
    </row>
    <row r="5115" spans="2:31" x14ac:dyDescent="0.2">
      <c r="B5115" s="14" t="s">
        <v>5617</v>
      </c>
      <c r="C5115" s="33" t="s">
        <v>5616</v>
      </c>
      <c r="D5115" s="16" t="s">
        <v>5613</v>
      </c>
      <c r="E5115" s="103" t="s">
        <v>26</v>
      </c>
      <c r="F5115" s="18" t="s">
        <v>116</v>
      </c>
      <c r="G5115" s="111" t="s">
        <v>590</v>
      </c>
      <c r="H5115" s="102" t="s">
        <v>323</v>
      </c>
      <c r="I5115" s="21">
        <v>12550100</v>
      </c>
      <c r="J5115" s="71">
        <v>127.96</v>
      </c>
      <c r="K5115" s="21">
        <v>15995000</v>
      </c>
      <c r="L5115" s="21">
        <v>12500000</v>
      </c>
      <c r="M5115" s="21">
        <v>12537143</v>
      </c>
      <c r="N5115" s="21"/>
      <c r="O5115" s="21">
        <v>-3338</v>
      </c>
      <c r="P5115" s="21"/>
      <c r="Q5115" s="21"/>
      <c r="R5115" s="22">
        <v>6.3319999999999999</v>
      </c>
      <c r="S5115" s="22">
        <v>6.2939999999999996</v>
      </c>
      <c r="T5115" s="20" t="s">
        <v>4985</v>
      </c>
      <c r="U5115" s="21">
        <v>200074</v>
      </c>
      <c r="V5115" s="21">
        <v>791500</v>
      </c>
      <c r="W5115" s="34">
        <v>38980</v>
      </c>
      <c r="X5115" s="34">
        <v>46660</v>
      </c>
      <c r="Y5115" s="109"/>
      <c r="Z5115" s="70" t="s">
        <v>4927</v>
      </c>
      <c r="AA5115" s="20" t="s">
        <v>4926</v>
      </c>
      <c r="AB5115" s="113" t="s">
        <v>5569</v>
      </c>
      <c r="AC5115" s="19"/>
      <c r="AD5115" s="22"/>
      <c r="AE5115" s="19"/>
    </row>
    <row r="5116" spans="2:31" x14ac:dyDescent="0.2">
      <c r="B5116" s="14" t="s">
        <v>5615</v>
      </c>
      <c r="C5116" s="33" t="s">
        <v>5614</v>
      </c>
      <c r="D5116" s="16" t="s">
        <v>5613</v>
      </c>
      <c r="E5116" s="103" t="s">
        <v>5057</v>
      </c>
      <c r="F5116" s="18" t="s">
        <v>116</v>
      </c>
      <c r="G5116" s="111" t="s">
        <v>26</v>
      </c>
      <c r="H5116" s="102" t="s">
        <v>323</v>
      </c>
      <c r="I5116" s="21">
        <v>14983269</v>
      </c>
      <c r="J5116" s="71">
        <v>107.65</v>
      </c>
      <c r="K5116" s="21">
        <v>15968801</v>
      </c>
      <c r="L5116" s="21">
        <v>14834000</v>
      </c>
      <c r="M5116" s="21">
        <v>14888947</v>
      </c>
      <c r="N5116" s="21"/>
      <c r="O5116" s="21">
        <v>-20532</v>
      </c>
      <c r="P5116" s="21"/>
      <c r="Q5116" s="21"/>
      <c r="R5116" s="22">
        <v>5.5</v>
      </c>
      <c r="S5116" s="22">
        <v>5.274</v>
      </c>
      <c r="T5116" s="20" t="s">
        <v>4985</v>
      </c>
      <c r="U5116" s="21">
        <v>206234</v>
      </c>
      <c r="V5116" s="21">
        <v>815870</v>
      </c>
      <c r="W5116" s="34">
        <v>40011</v>
      </c>
      <c r="X5116" s="34">
        <v>41912</v>
      </c>
      <c r="Y5116" s="109"/>
      <c r="Z5116" s="70" t="s">
        <v>4927</v>
      </c>
      <c r="AA5116" s="20" t="s">
        <v>4926</v>
      </c>
      <c r="AB5116" s="113" t="s">
        <v>5569</v>
      </c>
      <c r="AC5116" s="19"/>
      <c r="AD5116" s="22"/>
      <c r="AE5116" s="19"/>
    </row>
    <row r="5117" spans="2:31" x14ac:dyDescent="0.2">
      <c r="B5117" s="14" t="s">
        <v>5612</v>
      </c>
      <c r="C5117" s="33" t="s">
        <v>5611</v>
      </c>
      <c r="D5117" s="16" t="s">
        <v>5592</v>
      </c>
      <c r="E5117" s="103" t="s">
        <v>26</v>
      </c>
      <c r="F5117" s="18" t="s">
        <v>116</v>
      </c>
      <c r="G5117" s="111" t="s">
        <v>5591</v>
      </c>
      <c r="H5117" s="102" t="s">
        <v>590</v>
      </c>
      <c r="I5117" s="21">
        <v>390727</v>
      </c>
      <c r="J5117" s="71">
        <v>9.31</v>
      </c>
      <c r="K5117" s="21">
        <v>465500</v>
      </c>
      <c r="L5117" s="21"/>
      <c r="M5117" s="21">
        <v>384404</v>
      </c>
      <c r="N5117" s="21"/>
      <c r="O5117" s="21">
        <v>-85545</v>
      </c>
      <c r="P5117" s="21">
        <v>276681</v>
      </c>
      <c r="Q5117" s="21"/>
      <c r="R5117" s="22">
        <v>0.69299999999999995</v>
      </c>
      <c r="S5117" s="22">
        <v>-14.031000000000001</v>
      </c>
      <c r="T5117" s="20" t="s">
        <v>4949</v>
      </c>
      <c r="U5117" s="21">
        <v>5967</v>
      </c>
      <c r="V5117" s="21">
        <v>41792</v>
      </c>
      <c r="W5117" s="34">
        <v>37000</v>
      </c>
      <c r="X5117" s="34">
        <v>43585</v>
      </c>
      <c r="Y5117" s="109"/>
      <c r="Z5117" s="70" t="s">
        <v>531</v>
      </c>
      <c r="AA5117" s="20" t="s">
        <v>26</v>
      </c>
      <c r="AB5117" s="113" t="s">
        <v>5590</v>
      </c>
      <c r="AC5117" s="19"/>
      <c r="AD5117" s="22"/>
      <c r="AE5117" s="19"/>
    </row>
    <row r="5118" spans="2:31" x14ac:dyDescent="0.2">
      <c r="B5118" s="14" t="s">
        <v>5610</v>
      </c>
      <c r="C5118" s="33" t="s">
        <v>5609</v>
      </c>
      <c r="D5118" s="16" t="s">
        <v>5592</v>
      </c>
      <c r="E5118" s="103" t="s">
        <v>26</v>
      </c>
      <c r="F5118" s="18" t="s">
        <v>116</v>
      </c>
      <c r="G5118" s="111" t="s">
        <v>5591</v>
      </c>
      <c r="H5118" s="102" t="s">
        <v>5232</v>
      </c>
      <c r="I5118" s="21">
        <v>644922</v>
      </c>
      <c r="J5118" s="71">
        <v>9.92</v>
      </c>
      <c r="K5118" s="21">
        <v>671584</v>
      </c>
      <c r="L5118" s="21"/>
      <c r="M5118" s="21">
        <v>652795</v>
      </c>
      <c r="N5118" s="21"/>
      <c r="O5118" s="21">
        <v>-98790</v>
      </c>
      <c r="P5118" s="21">
        <v>352201</v>
      </c>
      <c r="Q5118" s="21"/>
      <c r="R5118" s="22">
        <v>0.75</v>
      </c>
      <c r="S5118" s="22">
        <v>-16.635000000000002</v>
      </c>
      <c r="T5118" s="20" t="s">
        <v>89</v>
      </c>
      <c r="U5118" s="21">
        <v>1551</v>
      </c>
      <c r="V5118" s="21">
        <v>150432</v>
      </c>
      <c r="W5118" s="34">
        <v>37000</v>
      </c>
      <c r="X5118" s="34">
        <v>43643</v>
      </c>
      <c r="Y5118" s="109"/>
      <c r="Z5118" s="70" t="s">
        <v>531</v>
      </c>
      <c r="AA5118" s="20" t="s">
        <v>26</v>
      </c>
      <c r="AB5118" s="113" t="s">
        <v>5590</v>
      </c>
      <c r="AC5118" s="19"/>
      <c r="AD5118" s="22"/>
      <c r="AE5118" s="19"/>
    </row>
    <row r="5119" spans="2:31" x14ac:dyDescent="0.2">
      <c r="B5119" s="14" t="s">
        <v>5608</v>
      </c>
      <c r="C5119" s="33" t="s">
        <v>5607</v>
      </c>
      <c r="D5119" s="16" t="s">
        <v>5592</v>
      </c>
      <c r="E5119" s="103" t="s">
        <v>26</v>
      </c>
      <c r="F5119" s="18" t="s">
        <v>116</v>
      </c>
      <c r="G5119" s="111" t="s">
        <v>5591</v>
      </c>
      <c r="H5119" s="102" t="s">
        <v>5232</v>
      </c>
      <c r="I5119" s="21">
        <v>2152520</v>
      </c>
      <c r="J5119" s="71">
        <v>9.34</v>
      </c>
      <c r="K5119" s="21">
        <v>2457354</v>
      </c>
      <c r="L5119" s="21"/>
      <c r="M5119" s="21">
        <v>2109026</v>
      </c>
      <c r="N5119" s="21"/>
      <c r="O5119" s="21">
        <v>-717236</v>
      </c>
      <c r="P5119" s="21">
        <v>1269976</v>
      </c>
      <c r="Q5119" s="21"/>
      <c r="R5119" s="22">
        <v>0.53400000000000003</v>
      </c>
      <c r="S5119" s="22">
        <v>-20.952000000000002</v>
      </c>
      <c r="T5119" s="20" t="s">
        <v>4969</v>
      </c>
      <c r="U5119" s="21">
        <v>12483</v>
      </c>
      <c r="V5119" s="21">
        <v>406530</v>
      </c>
      <c r="W5119" s="34">
        <v>37000</v>
      </c>
      <c r="X5119" s="34">
        <v>43616</v>
      </c>
      <c r="Y5119" s="109"/>
      <c r="Z5119" s="70" t="s">
        <v>531</v>
      </c>
      <c r="AA5119" s="20" t="s">
        <v>26</v>
      </c>
      <c r="AB5119" s="113" t="s">
        <v>5590</v>
      </c>
      <c r="AC5119" s="19"/>
      <c r="AD5119" s="22"/>
      <c r="AE5119" s="19"/>
    </row>
    <row r="5120" spans="2:31" x14ac:dyDescent="0.2">
      <c r="B5120" s="14" t="s">
        <v>5606</v>
      </c>
      <c r="C5120" s="33" t="s">
        <v>5605</v>
      </c>
      <c r="D5120" s="16" t="s">
        <v>5592</v>
      </c>
      <c r="E5120" s="103" t="s">
        <v>26</v>
      </c>
      <c r="F5120" s="18" t="s">
        <v>116</v>
      </c>
      <c r="G5120" s="111" t="s">
        <v>5591</v>
      </c>
      <c r="H5120" s="102" t="s">
        <v>4412</v>
      </c>
      <c r="I5120" s="21">
        <v>2006657</v>
      </c>
      <c r="J5120" s="71">
        <v>10.18</v>
      </c>
      <c r="K5120" s="21">
        <v>2302716</v>
      </c>
      <c r="L5120" s="21"/>
      <c r="M5120" s="21">
        <v>2042654</v>
      </c>
      <c r="N5120" s="21"/>
      <c r="O5120" s="21">
        <v>-301203</v>
      </c>
      <c r="P5120" s="21">
        <v>1344558</v>
      </c>
      <c r="Q5120" s="21"/>
      <c r="R5120" s="22">
        <v>0.75</v>
      </c>
      <c r="S5120" s="22">
        <v>-15.188000000000001</v>
      </c>
      <c r="T5120" s="20" t="s">
        <v>89</v>
      </c>
      <c r="U5120" s="21">
        <v>471</v>
      </c>
      <c r="V5120" s="21">
        <v>237746</v>
      </c>
      <c r="W5120" s="34">
        <v>37000</v>
      </c>
      <c r="X5120" s="34">
        <v>43644</v>
      </c>
      <c r="Y5120" s="109"/>
      <c r="Z5120" s="70" t="s">
        <v>531</v>
      </c>
      <c r="AA5120" s="20" t="s">
        <v>26</v>
      </c>
      <c r="AB5120" s="113" t="s">
        <v>5590</v>
      </c>
      <c r="AC5120" s="19"/>
      <c r="AD5120" s="22"/>
      <c r="AE5120" s="19"/>
    </row>
    <row r="5121" spans="2:31" x14ac:dyDescent="0.2">
      <c r="B5121" s="14" t="s">
        <v>5604</v>
      </c>
      <c r="C5121" s="33" t="s">
        <v>5603</v>
      </c>
      <c r="D5121" s="16" t="s">
        <v>5592</v>
      </c>
      <c r="E5121" s="103" t="s">
        <v>26</v>
      </c>
      <c r="F5121" s="18" t="s">
        <v>116</v>
      </c>
      <c r="G5121" s="111" t="s">
        <v>5591</v>
      </c>
      <c r="H5121" s="102" t="s">
        <v>4412</v>
      </c>
      <c r="I5121" s="21">
        <v>2190995</v>
      </c>
      <c r="J5121" s="71">
        <v>10.7</v>
      </c>
      <c r="K5121" s="21">
        <v>2312270</v>
      </c>
      <c r="L5121" s="21"/>
      <c r="M5121" s="21">
        <v>2161532</v>
      </c>
      <c r="N5121" s="21"/>
      <c r="O5121" s="21">
        <v>-433638</v>
      </c>
      <c r="P5121" s="21">
        <v>1125358</v>
      </c>
      <c r="Q5121" s="21"/>
      <c r="R5121" s="22">
        <v>0.93799999999999994</v>
      </c>
      <c r="S5121" s="22">
        <v>-10.791</v>
      </c>
      <c r="T5121" s="20" t="s">
        <v>4985</v>
      </c>
      <c r="U5121" s="21">
        <v>53462</v>
      </c>
      <c r="V5121" s="21">
        <v>198017</v>
      </c>
      <c r="W5121" s="34">
        <v>37000</v>
      </c>
      <c r="X5121" s="34">
        <v>43738</v>
      </c>
      <c r="Y5121" s="109"/>
      <c r="Z5121" s="70" t="s">
        <v>531</v>
      </c>
      <c r="AA5121" s="20" t="s">
        <v>26</v>
      </c>
      <c r="AB5121" s="113" t="s">
        <v>5590</v>
      </c>
      <c r="AC5121" s="19"/>
      <c r="AD5121" s="22"/>
      <c r="AE5121" s="19"/>
    </row>
    <row r="5122" spans="2:31" x14ac:dyDescent="0.2">
      <c r="B5122" s="14" t="s">
        <v>5602</v>
      </c>
      <c r="C5122" s="33" t="s">
        <v>5601</v>
      </c>
      <c r="D5122" s="16" t="s">
        <v>5592</v>
      </c>
      <c r="E5122" s="103" t="s">
        <v>26</v>
      </c>
      <c r="F5122" s="18" t="s">
        <v>116</v>
      </c>
      <c r="G5122" s="111" t="s">
        <v>5591</v>
      </c>
      <c r="H5122" s="102" t="s">
        <v>4412</v>
      </c>
      <c r="I5122" s="21">
        <v>1971124</v>
      </c>
      <c r="J5122" s="71">
        <v>9.34</v>
      </c>
      <c r="K5122" s="21">
        <v>2335000</v>
      </c>
      <c r="L5122" s="21"/>
      <c r="M5122" s="21">
        <v>2000773</v>
      </c>
      <c r="N5122" s="21"/>
      <c r="O5122" s="21">
        <v>-342914</v>
      </c>
      <c r="P5122" s="21">
        <v>1451734</v>
      </c>
      <c r="Q5122" s="21"/>
      <c r="R5122" s="22">
        <v>0.61</v>
      </c>
      <c r="S5122" s="22">
        <v>-17.074000000000002</v>
      </c>
      <c r="T5122" s="20" t="s">
        <v>89</v>
      </c>
      <c r="U5122" s="21">
        <v>2119</v>
      </c>
      <c r="V5122" s="21">
        <v>226432</v>
      </c>
      <c r="W5122" s="34">
        <v>37000</v>
      </c>
      <c r="X5122" s="34">
        <v>43644</v>
      </c>
      <c r="Y5122" s="109"/>
      <c r="Z5122" s="70" t="s">
        <v>531</v>
      </c>
      <c r="AA5122" s="20" t="s">
        <v>26</v>
      </c>
      <c r="AB5122" s="113" t="s">
        <v>5590</v>
      </c>
      <c r="AC5122" s="19"/>
      <c r="AD5122" s="22"/>
      <c r="AE5122" s="19"/>
    </row>
    <row r="5123" spans="2:31" x14ac:dyDescent="0.2">
      <c r="B5123" s="14" t="s">
        <v>5600</v>
      </c>
      <c r="C5123" s="33" t="s">
        <v>5599</v>
      </c>
      <c r="D5123" s="16" t="s">
        <v>5592</v>
      </c>
      <c r="E5123" s="103" t="s">
        <v>26</v>
      </c>
      <c r="F5123" s="18" t="s">
        <v>116</v>
      </c>
      <c r="G5123" s="111" t="s">
        <v>5591</v>
      </c>
      <c r="H5123" s="102" t="s">
        <v>590</v>
      </c>
      <c r="I5123" s="21">
        <v>941576</v>
      </c>
      <c r="J5123" s="71">
        <v>10.55</v>
      </c>
      <c r="K5123" s="21">
        <v>1055000</v>
      </c>
      <c r="L5123" s="21"/>
      <c r="M5123" s="21">
        <v>926036</v>
      </c>
      <c r="N5123" s="21"/>
      <c r="O5123" s="21">
        <v>-194209</v>
      </c>
      <c r="P5123" s="21">
        <v>553003</v>
      </c>
      <c r="Q5123" s="21"/>
      <c r="R5123" s="22">
        <v>0.71299999999999997</v>
      </c>
      <c r="S5123" s="22">
        <v>-14.948</v>
      </c>
      <c r="T5123" s="20" t="s">
        <v>4949</v>
      </c>
      <c r="U5123" s="21">
        <v>13854</v>
      </c>
      <c r="V5123" s="21">
        <v>88771</v>
      </c>
      <c r="W5123" s="34">
        <v>37000</v>
      </c>
      <c r="X5123" s="34">
        <v>43763</v>
      </c>
      <c r="Y5123" s="109"/>
      <c r="Z5123" s="70" t="s">
        <v>531</v>
      </c>
      <c r="AA5123" s="20" t="s">
        <v>26</v>
      </c>
      <c r="AB5123" s="113" t="s">
        <v>5590</v>
      </c>
      <c r="AC5123" s="19"/>
      <c r="AD5123" s="22"/>
      <c r="AE5123" s="19"/>
    </row>
    <row r="5124" spans="2:31" x14ac:dyDescent="0.2">
      <c r="B5124" s="14" t="s">
        <v>5598</v>
      </c>
      <c r="C5124" s="33" t="s">
        <v>5597</v>
      </c>
      <c r="D5124" s="16" t="s">
        <v>5592</v>
      </c>
      <c r="E5124" s="103" t="s">
        <v>26</v>
      </c>
      <c r="F5124" s="18" t="s">
        <v>116</v>
      </c>
      <c r="G5124" s="111" t="s">
        <v>5591</v>
      </c>
      <c r="H5124" s="102" t="s">
        <v>5591</v>
      </c>
      <c r="I5124" s="21">
        <v>2035143</v>
      </c>
      <c r="J5124" s="71">
        <v>9.6999999999999993</v>
      </c>
      <c r="K5124" s="21">
        <v>2125270</v>
      </c>
      <c r="L5124" s="21"/>
      <c r="M5124" s="21">
        <v>2009371</v>
      </c>
      <c r="N5124" s="21"/>
      <c r="O5124" s="21">
        <v>-409419</v>
      </c>
      <c r="P5124" s="21">
        <v>1121242</v>
      </c>
      <c r="Q5124" s="21"/>
      <c r="R5124" s="22">
        <v>0.93799999999999994</v>
      </c>
      <c r="S5124" s="22">
        <v>-9.3309999999999995</v>
      </c>
      <c r="T5124" s="20" t="s">
        <v>85</v>
      </c>
      <c r="U5124" s="21">
        <v>90151</v>
      </c>
      <c r="V5124" s="21">
        <v>180757</v>
      </c>
      <c r="W5124" s="34">
        <v>37000</v>
      </c>
      <c r="X5124" s="34">
        <v>43677</v>
      </c>
      <c r="Y5124" s="109"/>
      <c r="Z5124" s="70" t="s">
        <v>531</v>
      </c>
      <c r="AA5124" s="20" t="s">
        <v>26</v>
      </c>
      <c r="AB5124" s="113" t="s">
        <v>5590</v>
      </c>
      <c r="AC5124" s="19"/>
      <c r="AD5124" s="22"/>
      <c r="AE5124" s="19"/>
    </row>
    <row r="5125" spans="2:31" x14ac:dyDescent="0.2">
      <c r="B5125" s="14" t="s">
        <v>5596</v>
      </c>
      <c r="C5125" s="33" t="s">
        <v>5595</v>
      </c>
      <c r="D5125" s="16" t="s">
        <v>5592</v>
      </c>
      <c r="E5125" s="103" t="s">
        <v>26</v>
      </c>
      <c r="F5125" s="18" t="s">
        <v>116</v>
      </c>
      <c r="G5125" s="111" t="s">
        <v>5591</v>
      </c>
      <c r="H5125" s="102" t="s">
        <v>5591</v>
      </c>
      <c r="I5125" s="21">
        <v>941453</v>
      </c>
      <c r="J5125" s="71">
        <v>9.8800000000000008</v>
      </c>
      <c r="K5125" s="21">
        <v>997880</v>
      </c>
      <c r="L5125" s="21"/>
      <c r="M5125" s="21">
        <v>929760</v>
      </c>
      <c r="N5125" s="21"/>
      <c r="O5125" s="21">
        <v>-212086</v>
      </c>
      <c r="P5125" s="21">
        <v>519550</v>
      </c>
      <c r="Q5125" s="21"/>
      <c r="R5125" s="22">
        <v>0.93799999999999994</v>
      </c>
      <c r="S5125" s="22">
        <v>-9.1150000000000002</v>
      </c>
      <c r="T5125" s="20" t="s">
        <v>118</v>
      </c>
      <c r="U5125" s="21">
        <v>34193</v>
      </c>
      <c r="V5125" s="21">
        <v>83360</v>
      </c>
      <c r="W5125" s="34">
        <v>37000</v>
      </c>
      <c r="X5125" s="34">
        <v>43707</v>
      </c>
      <c r="Y5125" s="109"/>
      <c r="Z5125" s="70" t="s">
        <v>531</v>
      </c>
      <c r="AA5125" s="20" t="s">
        <v>26</v>
      </c>
      <c r="AB5125" s="113" t="s">
        <v>5590</v>
      </c>
      <c r="AC5125" s="19"/>
      <c r="AD5125" s="22"/>
      <c r="AE5125" s="19"/>
    </row>
    <row r="5126" spans="2:31" x14ac:dyDescent="0.2">
      <c r="B5126" s="14" t="s">
        <v>5594</v>
      </c>
      <c r="C5126" s="33" t="s">
        <v>5593</v>
      </c>
      <c r="D5126" s="16" t="s">
        <v>5592</v>
      </c>
      <c r="E5126" s="103" t="s">
        <v>26</v>
      </c>
      <c r="F5126" s="18" t="s">
        <v>116</v>
      </c>
      <c r="G5126" s="111" t="s">
        <v>5591</v>
      </c>
      <c r="H5126" s="102" t="s">
        <v>5591</v>
      </c>
      <c r="I5126" s="21">
        <v>2012831</v>
      </c>
      <c r="J5126" s="71">
        <v>8.89</v>
      </c>
      <c r="K5126" s="21">
        <v>2282952</v>
      </c>
      <c r="L5126" s="21"/>
      <c r="M5126" s="21">
        <v>1971247</v>
      </c>
      <c r="N5126" s="21"/>
      <c r="O5126" s="21">
        <v>-692172</v>
      </c>
      <c r="P5126" s="21">
        <v>1214742</v>
      </c>
      <c r="Q5126" s="21"/>
      <c r="R5126" s="22">
        <v>0.5</v>
      </c>
      <c r="S5126" s="22">
        <v>-21.43</v>
      </c>
      <c r="T5126" s="20" t="s">
        <v>4969</v>
      </c>
      <c r="U5126" s="21">
        <v>11413</v>
      </c>
      <c r="V5126" s="21">
        <v>163175</v>
      </c>
      <c r="W5126" s="34">
        <v>37000</v>
      </c>
      <c r="X5126" s="34">
        <v>43616</v>
      </c>
      <c r="Y5126" s="109"/>
      <c r="Z5126" s="70" t="s">
        <v>531</v>
      </c>
      <c r="AA5126" s="20" t="s">
        <v>26</v>
      </c>
      <c r="AB5126" s="113" t="s">
        <v>5590</v>
      </c>
      <c r="AC5126" s="19"/>
      <c r="AD5126" s="22"/>
      <c r="AE5126" s="19"/>
    </row>
    <row r="5127" spans="2:31" x14ac:dyDescent="0.2">
      <c r="B5127" s="14" t="s">
        <v>5589</v>
      </c>
      <c r="C5127" s="33" t="s">
        <v>5588</v>
      </c>
      <c r="D5127" s="16" t="s">
        <v>5583</v>
      </c>
      <c r="E5127" s="103" t="s">
        <v>26</v>
      </c>
      <c r="F5127" s="18" t="s">
        <v>116</v>
      </c>
      <c r="G5127" s="111" t="s">
        <v>26</v>
      </c>
      <c r="H5127" s="102" t="s">
        <v>4928</v>
      </c>
      <c r="I5127" s="21">
        <v>7967988</v>
      </c>
      <c r="J5127" s="71">
        <v>101.1</v>
      </c>
      <c r="K5127" s="21">
        <v>8123385</v>
      </c>
      <c r="L5127" s="21">
        <v>8035000</v>
      </c>
      <c r="M5127" s="21">
        <v>8032134</v>
      </c>
      <c r="N5127" s="21"/>
      <c r="O5127" s="21">
        <v>12338</v>
      </c>
      <c r="P5127" s="21"/>
      <c r="Q5127" s="21"/>
      <c r="R5127" s="22">
        <v>7.5</v>
      </c>
      <c r="S5127" s="22">
        <v>7.6890000000000001</v>
      </c>
      <c r="T5127" s="20" t="s">
        <v>4985</v>
      </c>
      <c r="U5127" s="21">
        <v>180788</v>
      </c>
      <c r="V5127" s="21">
        <v>602625</v>
      </c>
      <c r="W5127" s="34">
        <v>39358</v>
      </c>
      <c r="X5127" s="34">
        <v>41346</v>
      </c>
      <c r="Y5127" s="109"/>
      <c r="Z5127" s="70" t="s">
        <v>4927</v>
      </c>
      <c r="AA5127" s="20" t="s">
        <v>4926</v>
      </c>
      <c r="AB5127" s="113" t="s">
        <v>5569</v>
      </c>
      <c r="AC5127" s="19"/>
      <c r="AD5127" s="22"/>
      <c r="AE5127" s="19"/>
    </row>
    <row r="5128" spans="2:31" x14ac:dyDescent="0.2">
      <c r="B5128" s="14" t="s">
        <v>5587</v>
      </c>
      <c r="C5128" s="33" t="s">
        <v>5586</v>
      </c>
      <c r="D5128" s="16" t="s">
        <v>5583</v>
      </c>
      <c r="E5128" s="103" t="s">
        <v>26</v>
      </c>
      <c r="F5128" s="18" t="s">
        <v>116</v>
      </c>
      <c r="G5128" s="111" t="s">
        <v>26</v>
      </c>
      <c r="H5128" s="102" t="s">
        <v>4928</v>
      </c>
      <c r="I5128" s="21">
        <v>15926340</v>
      </c>
      <c r="J5128" s="71">
        <v>107.5</v>
      </c>
      <c r="K5128" s="21">
        <v>17200000</v>
      </c>
      <c r="L5128" s="21">
        <v>16000000</v>
      </c>
      <c r="M5128" s="21">
        <v>15966389</v>
      </c>
      <c r="N5128" s="21"/>
      <c r="O5128" s="21">
        <v>14155</v>
      </c>
      <c r="P5128" s="21"/>
      <c r="Q5128" s="21"/>
      <c r="R5128" s="22">
        <v>6.25</v>
      </c>
      <c r="S5128" s="22">
        <v>6.359</v>
      </c>
      <c r="T5128" s="20" t="s">
        <v>118</v>
      </c>
      <c r="U5128" s="21">
        <v>413889</v>
      </c>
      <c r="V5128" s="21">
        <v>1000000</v>
      </c>
      <c r="W5128" s="34">
        <v>40206</v>
      </c>
      <c r="X5128" s="34">
        <v>42037</v>
      </c>
      <c r="Y5128" s="109"/>
      <c r="Z5128" s="70" t="s">
        <v>4927</v>
      </c>
      <c r="AA5128" s="20" t="s">
        <v>4926</v>
      </c>
      <c r="AB5128" s="113" t="s">
        <v>5569</v>
      </c>
      <c r="AC5128" s="19"/>
      <c r="AD5128" s="22"/>
      <c r="AE5128" s="19"/>
    </row>
    <row r="5129" spans="2:31" x14ac:dyDescent="0.2">
      <c r="B5129" s="14" t="s">
        <v>5585</v>
      </c>
      <c r="C5129" s="33" t="s">
        <v>5584</v>
      </c>
      <c r="D5129" s="16" t="s">
        <v>5583</v>
      </c>
      <c r="E5129" s="103" t="s">
        <v>26</v>
      </c>
      <c r="F5129" s="18" t="s">
        <v>116</v>
      </c>
      <c r="G5129" s="111" t="s">
        <v>26</v>
      </c>
      <c r="H5129" s="102" t="s">
        <v>4928</v>
      </c>
      <c r="I5129" s="21">
        <v>8863540</v>
      </c>
      <c r="J5129" s="71">
        <v>121.25</v>
      </c>
      <c r="K5129" s="21">
        <v>10912500</v>
      </c>
      <c r="L5129" s="21">
        <v>9000000</v>
      </c>
      <c r="M5129" s="21">
        <v>8893570</v>
      </c>
      <c r="N5129" s="21"/>
      <c r="O5129" s="21">
        <v>11083</v>
      </c>
      <c r="P5129" s="21"/>
      <c r="Q5129" s="21"/>
      <c r="R5129" s="22">
        <v>7.25</v>
      </c>
      <c r="S5129" s="22">
        <v>7.468</v>
      </c>
      <c r="T5129" s="20" t="s">
        <v>118</v>
      </c>
      <c r="U5129" s="21">
        <v>270062</v>
      </c>
      <c r="V5129" s="21">
        <v>652500</v>
      </c>
      <c r="W5129" s="34">
        <v>40206</v>
      </c>
      <c r="X5129" s="34">
        <v>43863</v>
      </c>
      <c r="Y5129" s="109"/>
      <c r="Z5129" s="70" t="s">
        <v>4927</v>
      </c>
      <c r="AA5129" s="20" t="s">
        <v>4926</v>
      </c>
      <c r="AB5129" s="113" t="s">
        <v>5569</v>
      </c>
      <c r="AC5129" s="19"/>
      <c r="AD5129" s="22"/>
      <c r="AE5129" s="19"/>
    </row>
    <row r="5130" spans="2:31" x14ac:dyDescent="0.2">
      <c r="B5130" s="14" t="s">
        <v>5582</v>
      </c>
      <c r="C5130" s="33" t="s">
        <v>5581</v>
      </c>
      <c r="D5130" s="16" t="s">
        <v>5580</v>
      </c>
      <c r="E5130" s="103" t="s">
        <v>26</v>
      </c>
      <c r="F5130" s="18" t="s">
        <v>116</v>
      </c>
      <c r="G5130" s="111" t="s">
        <v>590</v>
      </c>
      <c r="H5130" s="102" t="s">
        <v>5570</v>
      </c>
      <c r="I5130" s="21">
        <v>7164818</v>
      </c>
      <c r="J5130" s="71">
        <v>103.57299999999999</v>
      </c>
      <c r="K5130" s="21">
        <v>7414885</v>
      </c>
      <c r="L5130" s="21">
        <v>7159091</v>
      </c>
      <c r="M5130" s="21">
        <v>7160185</v>
      </c>
      <c r="N5130" s="21"/>
      <c r="O5130" s="21">
        <v>-5656</v>
      </c>
      <c r="P5130" s="21"/>
      <c r="Q5130" s="21"/>
      <c r="R5130" s="22">
        <v>6.1239999999999997</v>
      </c>
      <c r="S5130" s="22">
        <v>6.109</v>
      </c>
      <c r="T5130" s="20" t="s">
        <v>4965</v>
      </c>
      <c r="U5130" s="21">
        <v>56021</v>
      </c>
      <c r="V5130" s="21">
        <v>438423</v>
      </c>
      <c r="W5130" s="34">
        <v>38330</v>
      </c>
      <c r="X5130" s="34">
        <v>41958</v>
      </c>
      <c r="Y5130" s="109"/>
      <c r="Z5130" s="70" t="s">
        <v>4927</v>
      </c>
      <c r="AA5130" s="20" t="s">
        <v>4926</v>
      </c>
      <c r="AB5130" s="113" t="s">
        <v>5569</v>
      </c>
      <c r="AC5130" s="19"/>
      <c r="AD5130" s="22"/>
      <c r="AE5130" s="19"/>
    </row>
    <row r="5131" spans="2:31" x14ac:dyDescent="0.2">
      <c r="B5131" s="14" t="s">
        <v>5579</v>
      </c>
      <c r="C5131" s="33" t="s">
        <v>5578</v>
      </c>
      <c r="D5131" s="16" t="s">
        <v>5577</v>
      </c>
      <c r="E5131" s="103" t="s">
        <v>26</v>
      </c>
      <c r="F5131" s="18" t="s">
        <v>116</v>
      </c>
      <c r="G5131" s="111" t="s">
        <v>26</v>
      </c>
      <c r="H5131" s="102" t="s">
        <v>4928</v>
      </c>
      <c r="I5131" s="21">
        <v>25000000</v>
      </c>
      <c r="J5131" s="71">
        <v>104.52500000000001</v>
      </c>
      <c r="K5131" s="21">
        <v>26131250</v>
      </c>
      <c r="L5131" s="21">
        <v>25000000</v>
      </c>
      <c r="M5131" s="21">
        <v>25000000</v>
      </c>
      <c r="N5131" s="21"/>
      <c r="O5131" s="21"/>
      <c r="P5131" s="21"/>
      <c r="Q5131" s="21"/>
      <c r="R5131" s="22">
        <v>5.67</v>
      </c>
      <c r="S5131" s="22">
        <v>5.67</v>
      </c>
      <c r="T5131" s="20" t="s">
        <v>4985</v>
      </c>
      <c r="U5131" s="21">
        <v>456750</v>
      </c>
      <c r="V5131" s="21">
        <v>1417500</v>
      </c>
      <c r="W5131" s="34">
        <v>39136</v>
      </c>
      <c r="X5131" s="34">
        <v>41703</v>
      </c>
      <c r="Y5131" s="109"/>
      <c r="Z5131" s="70" t="s">
        <v>4927</v>
      </c>
      <c r="AA5131" s="20" t="s">
        <v>4926</v>
      </c>
      <c r="AB5131" s="113" t="s">
        <v>5569</v>
      </c>
      <c r="AC5131" s="19"/>
      <c r="AD5131" s="22"/>
      <c r="AE5131" s="19"/>
    </row>
    <row r="5132" spans="2:31" x14ac:dyDescent="0.2">
      <c r="B5132" s="14" t="s">
        <v>5576</v>
      </c>
      <c r="C5132" s="33" t="s">
        <v>5575</v>
      </c>
      <c r="D5132" s="16" t="s">
        <v>5574</v>
      </c>
      <c r="E5132" s="103" t="s">
        <v>26</v>
      </c>
      <c r="F5132" s="18" t="s">
        <v>116</v>
      </c>
      <c r="G5132" s="111" t="s">
        <v>26</v>
      </c>
      <c r="H5132" s="102" t="s">
        <v>4928</v>
      </c>
      <c r="I5132" s="21">
        <v>15000000</v>
      </c>
      <c r="J5132" s="71">
        <v>107.35</v>
      </c>
      <c r="K5132" s="21">
        <v>16102500</v>
      </c>
      <c r="L5132" s="21">
        <v>15000000</v>
      </c>
      <c r="M5132" s="21">
        <v>15000000</v>
      </c>
      <c r="N5132" s="21"/>
      <c r="O5132" s="21"/>
      <c r="P5132" s="21"/>
      <c r="Q5132" s="21"/>
      <c r="R5132" s="22">
        <v>6.4649999999999999</v>
      </c>
      <c r="S5132" s="22">
        <v>6.4649999999999999</v>
      </c>
      <c r="T5132" s="20" t="s">
        <v>4985</v>
      </c>
      <c r="U5132" s="21">
        <v>315169</v>
      </c>
      <c r="V5132" s="21">
        <v>969750</v>
      </c>
      <c r="W5132" s="34">
        <v>40234</v>
      </c>
      <c r="X5132" s="34">
        <v>42067</v>
      </c>
      <c r="Y5132" s="109"/>
      <c r="Z5132" s="70" t="s">
        <v>4927</v>
      </c>
      <c r="AA5132" s="20" t="s">
        <v>4926</v>
      </c>
      <c r="AB5132" s="113" t="s">
        <v>5569</v>
      </c>
      <c r="AC5132" s="19"/>
      <c r="AD5132" s="22"/>
      <c r="AE5132" s="19"/>
    </row>
    <row r="5133" spans="2:31" x14ac:dyDescent="0.2">
      <c r="B5133" s="14" t="s">
        <v>5573</v>
      </c>
      <c r="C5133" s="33" t="s">
        <v>5572</v>
      </c>
      <c r="D5133" s="16" t="s">
        <v>5571</v>
      </c>
      <c r="E5133" s="103" t="s">
        <v>26</v>
      </c>
      <c r="F5133" s="18" t="s">
        <v>116</v>
      </c>
      <c r="G5133" s="111" t="s">
        <v>26</v>
      </c>
      <c r="H5133" s="102" t="s">
        <v>5570</v>
      </c>
      <c r="I5133" s="21">
        <v>12161250</v>
      </c>
      <c r="J5133" s="71">
        <v>101.15</v>
      </c>
      <c r="K5133" s="21">
        <v>11632250</v>
      </c>
      <c r="L5133" s="21">
        <v>11500000</v>
      </c>
      <c r="M5133" s="21">
        <v>11594717</v>
      </c>
      <c r="N5133" s="21"/>
      <c r="O5133" s="21">
        <v>-246971</v>
      </c>
      <c r="P5133" s="21"/>
      <c r="Q5133" s="21"/>
      <c r="R5133" s="22">
        <v>6.48</v>
      </c>
      <c r="S5133" s="22">
        <v>4.2080000000000002</v>
      </c>
      <c r="T5133" s="20" t="s">
        <v>4965</v>
      </c>
      <c r="U5133" s="21">
        <v>95220</v>
      </c>
      <c r="V5133" s="21">
        <v>745200</v>
      </c>
      <c r="W5133" s="34">
        <v>40415</v>
      </c>
      <c r="X5133" s="34">
        <v>41409</v>
      </c>
      <c r="Y5133" s="109"/>
      <c r="Z5133" s="70" t="s">
        <v>4927</v>
      </c>
      <c r="AA5133" s="20" t="s">
        <v>4926</v>
      </c>
      <c r="AB5133" s="113" t="s">
        <v>5569</v>
      </c>
      <c r="AC5133" s="19"/>
      <c r="AD5133" s="22"/>
      <c r="AE5133" s="19"/>
    </row>
    <row r="5134" spans="2:31" x14ac:dyDescent="0.2">
      <c r="B5134" s="14" t="s">
        <v>5568</v>
      </c>
      <c r="C5134" s="33" t="s">
        <v>5567</v>
      </c>
      <c r="D5134" s="16" t="s">
        <v>5566</v>
      </c>
      <c r="E5134" s="103" t="s">
        <v>26</v>
      </c>
      <c r="F5134" s="18" t="s">
        <v>116</v>
      </c>
      <c r="G5134" s="111" t="s">
        <v>26</v>
      </c>
      <c r="H5134" s="102" t="s">
        <v>5565</v>
      </c>
      <c r="I5134" s="21">
        <v>22048232</v>
      </c>
      <c r="J5134" s="71">
        <v>25.1</v>
      </c>
      <c r="K5134" s="21">
        <v>5611979</v>
      </c>
      <c r="L5134" s="21">
        <v>22358482</v>
      </c>
      <c r="M5134" s="21">
        <v>1416222</v>
      </c>
      <c r="N5134" s="21"/>
      <c r="O5134" s="21">
        <v>-11278</v>
      </c>
      <c r="P5134" s="21"/>
      <c r="Q5134" s="21"/>
      <c r="R5134" s="22">
        <v>2.4089999999999998</v>
      </c>
      <c r="S5134" s="22">
        <v>38.140999999999998</v>
      </c>
      <c r="T5134" s="20" t="s">
        <v>4940</v>
      </c>
      <c r="U5134" s="21">
        <v>17954</v>
      </c>
      <c r="V5134" s="21">
        <v>584439</v>
      </c>
      <c r="W5134" s="34">
        <v>39217</v>
      </c>
      <c r="X5134" s="34">
        <v>42814</v>
      </c>
      <c r="Y5134" s="109"/>
      <c r="Z5134" s="70" t="s">
        <v>5188</v>
      </c>
      <c r="AA5134" s="20" t="s">
        <v>26</v>
      </c>
      <c r="AB5134" s="113" t="s">
        <v>5564</v>
      </c>
      <c r="AC5134" s="19"/>
      <c r="AD5134" s="22"/>
      <c r="AE5134" s="19"/>
    </row>
    <row r="5135" spans="2:31" x14ac:dyDescent="0.2">
      <c r="B5135" s="14" t="s">
        <v>5563</v>
      </c>
      <c r="C5135" s="33" t="s">
        <v>5562</v>
      </c>
      <c r="D5135" s="16" t="s">
        <v>5561</v>
      </c>
      <c r="E5135" s="103" t="s">
        <v>26</v>
      </c>
      <c r="F5135" s="18" t="s">
        <v>26</v>
      </c>
      <c r="G5135" s="111" t="s">
        <v>4412</v>
      </c>
      <c r="H5135" s="102" t="s">
        <v>4412</v>
      </c>
      <c r="I5135" s="21">
        <v>2783950.46</v>
      </c>
      <c r="J5135" s="71">
        <v>113.929</v>
      </c>
      <c r="K5135" s="21">
        <v>2261310.59</v>
      </c>
      <c r="L5135" s="21">
        <v>1984841.96</v>
      </c>
      <c r="M5135" s="21">
        <v>1984841.96</v>
      </c>
      <c r="N5135" s="21"/>
      <c r="O5135" s="21"/>
      <c r="P5135" s="21"/>
      <c r="Q5135" s="21"/>
      <c r="R5135" s="22">
        <v>7.74</v>
      </c>
      <c r="S5135" s="22">
        <v>7.74</v>
      </c>
      <c r="T5135" s="20" t="s">
        <v>5189</v>
      </c>
      <c r="U5135" s="21">
        <v>4694.1400000000003</v>
      </c>
      <c r="V5135" s="21">
        <v>170508.78</v>
      </c>
      <c r="W5135" s="34">
        <v>35384</v>
      </c>
      <c r="X5135" s="34">
        <v>42755</v>
      </c>
      <c r="Y5135" s="109"/>
      <c r="Z5135" s="70" t="s">
        <v>5188</v>
      </c>
      <c r="AA5135" s="20" t="s">
        <v>26</v>
      </c>
      <c r="AB5135" s="113" t="s">
        <v>5187</v>
      </c>
      <c r="AC5135" s="19"/>
      <c r="AD5135" s="22"/>
      <c r="AE5135" s="19"/>
    </row>
    <row r="5136" spans="2:31" x14ac:dyDescent="0.2">
      <c r="B5136" s="14" t="s">
        <v>5560</v>
      </c>
      <c r="C5136" s="33" t="s">
        <v>5559</v>
      </c>
      <c r="D5136" s="16" t="s">
        <v>5305</v>
      </c>
      <c r="E5136" s="103" t="s">
        <v>26</v>
      </c>
      <c r="F5136" s="18" t="s">
        <v>26</v>
      </c>
      <c r="G5136" s="111" t="s">
        <v>4412</v>
      </c>
      <c r="H5136" s="102" t="s">
        <v>4412</v>
      </c>
      <c r="I5136" s="21">
        <v>3200805.74</v>
      </c>
      <c r="J5136" s="71">
        <v>112.59099999999999</v>
      </c>
      <c r="K5136" s="21">
        <v>2416975.85</v>
      </c>
      <c r="L5136" s="21">
        <v>2146686.5499999998</v>
      </c>
      <c r="M5136" s="21">
        <v>2146686.5499999998</v>
      </c>
      <c r="N5136" s="21"/>
      <c r="O5136" s="21"/>
      <c r="P5136" s="21"/>
      <c r="Q5136" s="21"/>
      <c r="R5136" s="22">
        <v>7.56</v>
      </c>
      <c r="S5136" s="22">
        <v>7.56</v>
      </c>
      <c r="T5136" s="20" t="s">
        <v>5189</v>
      </c>
      <c r="U5136" s="21">
        <v>9466.91</v>
      </c>
      <c r="V5136" s="21">
        <v>181560.92</v>
      </c>
      <c r="W5136" s="34">
        <v>35391</v>
      </c>
      <c r="X5136" s="34">
        <v>42653</v>
      </c>
      <c r="Y5136" s="109"/>
      <c r="Z5136" s="70" t="s">
        <v>5188</v>
      </c>
      <c r="AA5136" s="20" t="s">
        <v>26</v>
      </c>
      <c r="AB5136" s="113" t="s">
        <v>5187</v>
      </c>
      <c r="AC5136" s="19"/>
      <c r="AD5136" s="22"/>
      <c r="AE5136" s="19"/>
    </row>
    <row r="5137" spans="2:31" x14ac:dyDescent="0.2">
      <c r="B5137" s="14" t="s">
        <v>5558</v>
      </c>
      <c r="C5137" s="33" t="s">
        <v>5557</v>
      </c>
      <c r="D5137" s="16" t="s">
        <v>5556</v>
      </c>
      <c r="E5137" s="103" t="s">
        <v>26</v>
      </c>
      <c r="F5137" s="18" t="s">
        <v>26</v>
      </c>
      <c r="G5137" s="111" t="s">
        <v>4412</v>
      </c>
      <c r="H5137" s="102" t="s">
        <v>4412</v>
      </c>
      <c r="I5137" s="21">
        <v>10835668.369999999</v>
      </c>
      <c r="J5137" s="71">
        <v>119.5</v>
      </c>
      <c r="K5137" s="21">
        <v>12794291.859999999</v>
      </c>
      <c r="L5137" s="21">
        <v>10706520.369999999</v>
      </c>
      <c r="M5137" s="21">
        <v>10781017.699999999</v>
      </c>
      <c r="N5137" s="21"/>
      <c r="O5137" s="21">
        <v>-9853.5</v>
      </c>
      <c r="P5137" s="21"/>
      <c r="Q5137" s="21"/>
      <c r="R5137" s="22">
        <v>6.15</v>
      </c>
      <c r="S5137" s="22">
        <v>6</v>
      </c>
      <c r="T5137" s="20" t="s">
        <v>5189</v>
      </c>
      <c r="U5137" s="21">
        <v>38409.620000000003</v>
      </c>
      <c r="V5137" s="21">
        <v>681116.69</v>
      </c>
      <c r="W5137" s="34">
        <v>37564</v>
      </c>
      <c r="X5137" s="34">
        <v>44936</v>
      </c>
      <c r="Y5137" s="109"/>
      <c r="Z5137" s="70" t="s">
        <v>5188</v>
      </c>
      <c r="AA5137" s="20" t="s">
        <v>26</v>
      </c>
      <c r="AB5137" s="113" t="s">
        <v>5187</v>
      </c>
      <c r="AC5137" s="19"/>
      <c r="AD5137" s="22"/>
      <c r="AE5137" s="19"/>
    </row>
    <row r="5138" spans="2:31" x14ac:dyDescent="0.2">
      <c r="B5138" s="14" t="s">
        <v>5555</v>
      </c>
      <c r="C5138" s="33" t="s">
        <v>5554</v>
      </c>
      <c r="D5138" s="16" t="s">
        <v>5553</v>
      </c>
      <c r="E5138" s="103" t="s">
        <v>26</v>
      </c>
      <c r="F5138" s="18" t="s">
        <v>26</v>
      </c>
      <c r="G5138" s="111" t="s">
        <v>4412</v>
      </c>
      <c r="H5138" s="102" t="s">
        <v>4412</v>
      </c>
      <c r="I5138" s="21">
        <v>1672666.23</v>
      </c>
      <c r="J5138" s="71">
        <v>115.306</v>
      </c>
      <c r="K5138" s="21">
        <v>1928684.53</v>
      </c>
      <c r="L5138" s="21">
        <v>1672666.23</v>
      </c>
      <c r="M5138" s="21">
        <v>1672666.23</v>
      </c>
      <c r="N5138" s="21"/>
      <c r="O5138" s="21"/>
      <c r="P5138" s="21"/>
      <c r="Q5138" s="21"/>
      <c r="R5138" s="22">
        <v>7.07</v>
      </c>
      <c r="S5138" s="22">
        <v>7.07</v>
      </c>
      <c r="T5138" s="20" t="s">
        <v>5189</v>
      </c>
      <c r="U5138" s="21">
        <v>-4673.0600000000004</v>
      </c>
      <c r="V5138" s="21">
        <v>126088.48</v>
      </c>
      <c r="W5138" s="34">
        <v>36213</v>
      </c>
      <c r="X5138" s="34">
        <v>43600</v>
      </c>
      <c r="Y5138" s="109"/>
      <c r="Z5138" s="70" t="s">
        <v>5188</v>
      </c>
      <c r="AA5138" s="20" t="s">
        <v>26</v>
      </c>
      <c r="AB5138" s="113" t="s">
        <v>5187</v>
      </c>
      <c r="AC5138" s="19"/>
      <c r="AD5138" s="22"/>
      <c r="AE5138" s="19"/>
    </row>
    <row r="5139" spans="2:31" x14ac:dyDescent="0.2">
      <c r="B5139" s="14" t="s">
        <v>5552</v>
      </c>
      <c r="C5139" s="33" t="s">
        <v>5551</v>
      </c>
      <c r="D5139" s="16" t="s">
        <v>5550</v>
      </c>
      <c r="E5139" s="103" t="s">
        <v>26</v>
      </c>
      <c r="F5139" s="18" t="s">
        <v>26</v>
      </c>
      <c r="G5139" s="111" t="s">
        <v>4412</v>
      </c>
      <c r="H5139" s="102" t="s">
        <v>4412</v>
      </c>
      <c r="I5139" s="21">
        <v>3210386.14</v>
      </c>
      <c r="J5139" s="71">
        <v>126.134</v>
      </c>
      <c r="K5139" s="21">
        <v>4049388.44</v>
      </c>
      <c r="L5139" s="21">
        <v>3210386.14</v>
      </c>
      <c r="M5139" s="21">
        <v>3210386.14</v>
      </c>
      <c r="N5139" s="21"/>
      <c r="O5139" s="21"/>
      <c r="P5139" s="21"/>
      <c r="Q5139" s="21"/>
      <c r="R5139" s="22">
        <v>7.65</v>
      </c>
      <c r="S5139" s="22">
        <v>7.65</v>
      </c>
      <c r="T5139" s="20" t="s">
        <v>5189</v>
      </c>
      <c r="U5139" s="21">
        <v>-9604.17</v>
      </c>
      <c r="V5139" s="21">
        <v>251308.43</v>
      </c>
      <c r="W5139" s="34">
        <v>37291</v>
      </c>
      <c r="X5139" s="34">
        <v>46096</v>
      </c>
      <c r="Y5139" s="109"/>
      <c r="Z5139" s="70" t="s">
        <v>5188</v>
      </c>
      <c r="AA5139" s="20" t="s">
        <v>26</v>
      </c>
      <c r="AB5139" s="113" t="s">
        <v>5187</v>
      </c>
      <c r="AC5139" s="19"/>
      <c r="AD5139" s="22"/>
      <c r="AE5139" s="19"/>
    </row>
    <row r="5140" spans="2:31" x14ac:dyDescent="0.2">
      <c r="B5140" s="14" t="s">
        <v>5549</v>
      </c>
      <c r="C5140" s="33" t="s">
        <v>5548</v>
      </c>
      <c r="D5140" s="16" t="s">
        <v>5547</v>
      </c>
      <c r="E5140" s="103" t="s">
        <v>26</v>
      </c>
      <c r="F5140" s="18" t="s">
        <v>26</v>
      </c>
      <c r="G5140" s="111" t="s">
        <v>4412</v>
      </c>
      <c r="H5140" s="102" t="s">
        <v>4412</v>
      </c>
      <c r="I5140" s="21">
        <v>1511287.25</v>
      </c>
      <c r="J5140" s="71">
        <v>116.98399999999999</v>
      </c>
      <c r="K5140" s="21">
        <v>1767964.28</v>
      </c>
      <c r="L5140" s="21">
        <v>1511287.25</v>
      </c>
      <c r="M5140" s="21">
        <v>1511287.25</v>
      </c>
      <c r="N5140" s="21"/>
      <c r="O5140" s="21"/>
      <c r="P5140" s="21"/>
      <c r="Q5140" s="21"/>
      <c r="R5140" s="22">
        <v>7.4</v>
      </c>
      <c r="S5140" s="22">
        <v>7.4</v>
      </c>
      <c r="T5140" s="20" t="s">
        <v>5189</v>
      </c>
      <c r="U5140" s="21">
        <v>-7590.76</v>
      </c>
      <c r="V5140" s="21">
        <v>120229.72</v>
      </c>
      <c r="W5140" s="34">
        <v>35741</v>
      </c>
      <c r="X5140" s="34">
        <v>43368</v>
      </c>
      <c r="Y5140" s="109"/>
      <c r="Z5140" s="70" t="s">
        <v>5188</v>
      </c>
      <c r="AA5140" s="20" t="s">
        <v>26</v>
      </c>
      <c r="AB5140" s="113" t="s">
        <v>5187</v>
      </c>
      <c r="AC5140" s="19"/>
      <c r="AD5140" s="22"/>
      <c r="AE5140" s="19"/>
    </row>
    <row r="5141" spans="2:31" x14ac:dyDescent="0.2">
      <c r="B5141" s="14" t="s">
        <v>5546</v>
      </c>
      <c r="C5141" s="33" t="s">
        <v>5545</v>
      </c>
      <c r="D5141" s="16" t="s">
        <v>5544</v>
      </c>
      <c r="E5141" s="103" t="s">
        <v>26</v>
      </c>
      <c r="F5141" s="18" t="s">
        <v>26</v>
      </c>
      <c r="G5141" s="111" t="s">
        <v>4412</v>
      </c>
      <c r="H5141" s="102" t="s">
        <v>4412</v>
      </c>
      <c r="I5141" s="21">
        <v>4990409.5199999996</v>
      </c>
      <c r="J5141" s="71">
        <v>122.28700000000001</v>
      </c>
      <c r="K5141" s="21">
        <v>5206376.3600000003</v>
      </c>
      <c r="L5141" s="21">
        <v>4257506.01</v>
      </c>
      <c r="M5141" s="21">
        <v>4257506.01</v>
      </c>
      <c r="N5141" s="21"/>
      <c r="O5141" s="21"/>
      <c r="P5141" s="21"/>
      <c r="Q5141" s="21"/>
      <c r="R5141" s="22">
        <v>7.7</v>
      </c>
      <c r="S5141" s="22">
        <v>7.7</v>
      </c>
      <c r="T5141" s="20" t="s">
        <v>5189</v>
      </c>
      <c r="U5141" s="21">
        <v>-12853.31</v>
      </c>
      <c r="V5141" s="21">
        <v>344882.4</v>
      </c>
      <c r="W5141" s="34">
        <v>34831</v>
      </c>
      <c r="X5141" s="34">
        <v>44027</v>
      </c>
      <c r="Y5141" s="109"/>
      <c r="Z5141" s="70" t="s">
        <v>5188</v>
      </c>
      <c r="AA5141" s="20" t="s">
        <v>26</v>
      </c>
      <c r="AB5141" s="113" t="s">
        <v>5187</v>
      </c>
      <c r="AC5141" s="19"/>
      <c r="AD5141" s="22"/>
      <c r="AE5141" s="19"/>
    </row>
    <row r="5142" spans="2:31" x14ac:dyDescent="0.2">
      <c r="B5142" s="14" t="s">
        <v>5543</v>
      </c>
      <c r="C5142" s="33" t="s">
        <v>5542</v>
      </c>
      <c r="D5142" s="16" t="s">
        <v>5541</v>
      </c>
      <c r="E5142" s="103" t="s">
        <v>26</v>
      </c>
      <c r="F5142" s="18" t="s">
        <v>26</v>
      </c>
      <c r="G5142" s="111" t="s">
        <v>4412</v>
      </c>
      <c r="H5142" s="102" t="s">
        <v>4412</v>
      </c>
      <c r="I5142" s="21">
        <v>1596793.08</v>
      </c>
      <c r="J5142" s="71">
        <v>118.018</v>
      </c>
      <c r="K5142" s="21">
        <v>1884503.26</v>
      </c>
      <c r="L5142" s="21">
        <v>1596793.08</v>
      </c>
      <c r="M5142" s="21">
        <v>1596793.08</v>
      </c>
      <c r="N5142" s="21"/>
      <c r="O5142" s="21"/>
      <c r="P5142" s="21"/>
      <c r="Q5142" s="21"/>
      <c r="R5142" s="22">
        <v>7.64</v>
      </c>
      <c r="S5142" s="22">
        <v>7.64</v>
      </c>
      <c r="T5142" s="20" t="s">
        <v>5189</v>
      </c>
      <c r="U5142" s="21">
        <v>-4789.6400000000003</v>
      </c>
      <c r="V5142" s="21">
        <v>129405.56</v>
      </c>
      <c r="W5142" s="34">
        <v>36332</v>
      </c>
      <c r="X5142" s="34">
        <v>43723</v>
      </c>
      <c r="Y5142" s="109"/>
      <c r="Z5142" s="70" t="s">
        <v>5188</v>
      </c>
      <c r="AA5142" s="20" t="s">
        <v>26</v>
      </c>
      <c r="AB5142" s="113" t="s">
        <v>5187</v>
      </c>
      <c r="AC5142" s="19"/>
      <c r="AD5142" s="22"/>
      <c r="AE5142" s="19"/>
    </row>
    <row r="5143" spans="2:31" x14ac:dyDescent="0.2">
      <c r="B5143" s="14" t="s">
        <v>5540</v>
      </c>
      <c r="C5143" s="33" t="s">
        <v>5539</v>
      </c>
      <c r="D5143" s="16" t="s">
        <v>5538</v>
      </c>
      <c r="E5143" s="103" t="s">
        <v>26</v>
      </c>
      <c r="F5143" s="18" t="s">
        <v>26</v>
      </c>
      <c r="G5143" s="111" t="s">
        <v>4412</v>
      </c>
      <c r="H5143" s="102" t="s">
        <v>4412</v>
      </c>
      <c r="I5143" s="21">
        <v>5690043.9199999999</v>
      </c>
      <c r="J5143" s="71">
        <v>112.49299999999999</v>
      </c>
      <c r="K5143" s="21">
        <v>4693324</v>
      </c>
      <c r="L5143" s="21">
        <v>4172103.15</v>
      </c>
      <c r="M5143" s="21">
        <v>4172103.15</v>
      </c>
      <c r="N5143" s="21"/>
      <c r="O5143" s="21"/>
      <c r="P5143" s="21"/>
      <c r="Q5143" s="21"/>
      <c r="R5143" s="22">
        <v>7.01</v>
      </c>
      <c r="S5143" s="22">
        <v>7.01</v>
      </c>
      <c r="T5143" s="20" t="s">
        <v>5189</v>
      </c>
      <c r="U5143" s="21">
        <v>-11578.37</v>
      </c>
      <c r="V5143" s="21">
        <v>325972.08</v>
      </c>
      <c r="W5143" s="34">
        <v>35117</v>
      </c>
      <c r="X5143" s="34">
        <v>42750</v>
      </c>
      <c r="Y5143" s="109"/>
      <c r="Z5143" s="70" t="s">
        <v>5188</v>
      </c>
      <c r="AA5143" s="20" t="s">
        <v>26</v>
      </c>
      <c r="AB5143" s="113" t="s">
        <v>5187</v>
      </c>
      <c r="AC5143" s="19"/>
      <c r="AD5143" s="22"/>
      <c r="AE5143" s="19"/>
    </row>
    <row r="5144" spans="2:31" x14ac:dyDescent="0.2">
      <c r="B5144" s="14" t="s">
        <v>5537</v>
      </c>
      <c r="C5144" s="33" t="s">
        <v>5536</v>
      </c>
      <c r="D5144" s="16" t="s">
        <v>5535</v>
      </c>
      <c r="E5144" s="103" t="s">
        <v>26</v>
      </c>
      <c r="F5144" s="18" t="s">
        <v>26</v>
      </c>
      <c r="G5144" s="111" t="s">
        <v>4412</v>
      </c>
      <c r="H5144" s="102" t="s">
        <v>4412</v>
      </c>
      <c r="I5144" s="21">
        <v>1089506.93</v>
      </c>
      <c r="J5144" s="71">
        <v>116.949</v>
      </c>
      <c r="K5144" s="21">
        <v>1274167.46</v>
      </c>
      <c r="L5144" s="21">
        <v>1089506.93</v>
      </c>
      <c r="M5144" s="21">
        <v>1089506.93</v>
      </c>
      <c r="N5144" s="21"/>
      <c r="O5144" s="21"/>
      <c r="P5144" s="21"/>
      <c r="Q5144" s="21"/>
      <c r="R5144" s="22">
        <v>7.2</v>
      </c>
      <c r="S5144" s="22">
        <v>7.2</v>
      </c>
      <c r="T5144" s="20" t="s">
        <v>5189</v>
      </c>
      <c r="U5144" s="21">
        <v>-1994.64</v>
      </c>
      <c r="V5144" s="21">
        <v>83971.7</v>
      </c>
      <c r="W5144" s="34">
        <v>36263</v>
      </c>
      <c r="X5144" s="34">
        <v>43444</v>
      </c>
      <c r="Y5144" s="109"/>
      <c r="Z5144" s="70" t="s">
        <v>5188</v>
      </c>
      <c r="AA5144" s="20" t="s">
        <v>26</v>
      </c>
      <c r="AB5144" s="113" t="s">
        <v>5187</v>
      </c>
      <c r="AC5144" s="19"/>
      <c r="AD5144" s="22"/>
      <c r="AE5144" s="19"/>
    </row>
    <row r="5145" spans="2:31" x14ac:dyDescent="0.2">
      <c r="B5145" s="14" t="s">
        <v>5534</v>
      </c>
      <c r="C5145" s="33" t="s">
        <v>5533</v>
      </c>
      <c r="D5145" s="16" t="s">
        <v>5532</v>
      </c>
      <c r="E5145" s="103" t="s">
        <v>26</v>
      </c>
      <c r="F5145" s="18" t="s">
        <v>26</v>
      </c>
      <c r="G5145" s="111" t="s">
        <v>4412</v>
      </c>
      <c r="H5145" s="102" t="s">
        <v>4412</v>
      </c>
      <c r="I5145" s="21">
        <v>4382096.97</v>
      </c>
      <c r="J5145" s="71">
        <v>113.682</v>
      </c>
      <c r="K5145" s="21">
        <v>4709691.41</v>
      </c>
      <c r="L5145" s="21">
        <v>4142864.67</v>
      </c>
      <c r="M5145" s="21">
        <v>4142864.67</v>
      </c>
      <c r="N5145" s="21"/>
      <c r="O5145" s="21"/>
      <c r="P5145" s="21"/>
      <c r="Q5145" s="21"/>
      <c r="R5145" s="22">
        <v>6.73</v>
      </c>
      <c r="S5145" s="22">
        <v>6.73</v>
      </c>
      <c r="T5145" s="20" t="s">
        <v>5189</v>
      </c>
      <c r="U5145" s="21">
        <v>12391.77</v>
      </c>
      <c r="V5145" s="21">
        <v>304661.17</v>
      </c>
      <c r="W5145" s="34">
        <v>36000</v>
      </c>
      <c r="X5145" s="34">
        <v>43023</v>
      </c>
      <c r="Y5145" s="109"/>
      <c r="Z5145" s="70" t="s">
        <v>5188</v>
      </c>
      <c r="AA5145" s="20" t="s">
        <v>26</v>
      </c>
      <c r="AB5145" s="113" t="s">
        <v>5187</v>
      </c>
      <c r="AC5145" s="19"/>
      <c r="AD5145" s="22"/>
      <c r="AE5145" s="19"/>
    </row>
    <row r="5146" spans="2:31" x14ac:dyDescent="0.2">
      <c r="B5146" s="14" t="s">
        <v>5531</v>
      </c>
      <c r="C5146" s="33" t="s">
        <v>5530</v>
      </c>
      <c r="D5146" s="16" t="s">
        <v>5529</v>
      </c>
      <c r="E5146" s="103" t="s">
        <v>26</v>
      </c>
      <c r="F5146" s="18" t="s">
        <v>26</v>
      </c>
      <c r="G5146" s="111" t="s">
        <v>4412</v>
      </c>
      <c r="H5146" s="102" t="s">
        <v>4412</v>
      </c>
      <c r="I5146" s="21">
        <v>4232343.76</v>
      </c>
      <c r="J5146" s="71">
        <v>119.767</v>
      </c>
      <c r="K5146" s="21">
        <v>4653539.09</v>
      </c>
      <c r="L5146" s="21">
        <v>3885493.58</v>
      </c>
      <c r="M5146" s="21">
        <v>3885493.58</v>
      </c>
      <c r="N5146" s="21"/>
      <c r="O5146" s="21"/>
      <c r="P5146" s="21"/>
      <c r="Q5146" s="21"/>
      <c r="R5146" s="22">
        <v>7.75</v>
      </c>
      <c r="S5146" s="22">
        <v>7.75</v>
      </c>
      <c r="T5146" s="20" t="s">
        <v>5189</v>
      </c>
      <c r="U5146" s="21">
        <v>-11827.56</v>
      </c>
      <c r="V5146" s="21">
        <v>320247.3</v>
      </c>
      <c r="W5146" s="34">
        <v>34404</v>
      </c>
      <c r="X5146" s="34">
        <v>43631</v>
      </c>
      <c r="Y5146" s="109"/>
      <c r="Z5146" s="70" t="s">
        <v>5188</v>
      </c>
      <c r="AA5146" s="20" t="s">
        <v>26</v>
      </c>
      <c r="AB5146" s="113" t="s">
        <v>5187</v>
      </c>
      <c r="AC5146" s="19"/>
      <c r="AD5146" s="22"/>
      <c r="AE5146" s="19"/>
    </row>
    <row r="5147" spans="2:31" x14ac:dyDescent="0.2">
      <c r="B5147" s="14" t="s">
        <v>5528</v>
      </c>
      <c r="C5147" s="33" t="s">
        <v>5527</v>
      </c>
      <c r="D5147" s="16" t="s">
        <v>5526</v>
      </c>
      <c r="E5147" s="103" t="s">
        <v>26</v>
      </c>
      <c r="F5147" s="18" t="s">
        <v>26</v>
      </c>
      <c r="G5147" s="111" t="s">
        <v>4412</v>
      </c>
      <c r="H5147" s="102" t="s">
        <v>590</v>
      </c>
      <c r="I5147" s="21">
        <v>3921388.7</v>
      </c>
      <c r="J5147" s="71">
        <v>130.58500000000001</v>
      </c>
      <c r="K5147" s="21">
        <v>5120745.4400000004</v>
      </c>
      <c r="L5147" s="21">
        <v>3921388.7</v>
      </c>
      <c r="M5147" s="21">
        <v>3921388.7</v>
      </c>
      <c r="N5147" s="21"/>
      <c r="O5147" s="21"/>
      <c r="P5147" s="21"/>
      <c r="Q5147" s="21"/>
      <c r="R5147" s="22">
        <v>7.94</v>
      </c>
      <c r="S5147" s="22">
        <v>7.94</v>
      </c>
      <c r="T5147" s="20" t="s">
        <v>5189</v>
      </c>
      <c r="U5147" s="21">
        <v>13838.14</v>
      </c>
      <c r="V5147" s="21">
        <v>315787.95</v>
      </c>
      <c r="W5147" s="34">
        <v>37270</v>
      </c>
      <c r="X5147" s="34">
        <v>46645</v>
      </c>
      <c r="Y5147" s="109"/>
      <c r="Z5147" s="70" t="s">
        <v>5188</v>
      </c>
      <c r="AA5147" s="20" t="s">
        <v>26</v>
      </c>
      <c r="AB5147" s="113" t="s">
        <v>5187</v>
      </c>
      <c r="AC5147" s="19"/>
      <c r="AD5147" s="22"/>
      <c r="AE5147" s="19"/>
    </row>
    <row r="5148" spans="2:31" x14ac:dyDescent="0.2">
      <c r="B5148" s="14" t="s">
        <v>5525</v>
      </c>
      <c r="C5148" s="33" t="s">
        <v>5524</v>
      </c>
      <c r="D5148" s="16" t="s">
        <v>5523</v>
      </c>
      <c r="E5148" s="103" t="s">
        <v>26</v>
      </c>
      <c r="F5148" s="18" t="s">
        <v>26</v>
      </c>
      <c r="G5148" s="111" t="s">
        <v>4412</v>
      </c>
      <c r="H5148" s="102" t="s">
        <v>4412</v>
      </c>
      <c r="I5148" s="21">
        <v>2438487.85</v>
      </c>
      <c r="J5148" s="71">
        <v>125.904</v>
      </c>
      <c r="K5148" s="21">
        <v>2624965.12</v>
      </c>
      <c r="L5148" s="21">
        <v>2084894.14</v>
      </c>
      <c r="M5148" s="21">
        <v>2084894.14</v>
      </c>
      <c r="N5148" s="21"/>
      <c r="O5148" s="21"/>
      <c r="P5148" s="21"/>
      <c r="Q5148" s="21"/>
      <c r="R5148" s="22">
        <v>7.7</v>
      </c>
      <c r="S5148" s="22">
        <v>7.7</v>
      </c>
      <c r="T5148" s="20" t="s">
        <v>5189</v>
      </c>
      <c r="U5148" s="21">
        <v>-6310.7</v>
      </c>
      <c r="V5148" s="21">
        <v>167795.16</v>
      </c>
      <c r="W5148" s="34">
        <v>35621</v>
      </c>
      <c r="X5148" s="34">
        <v>44331</v>
      </c>
      <c r="Y5148" s="109"/>
      <c r="Z5148" s="70" t="s">
        <v>5188</v>
      </c>
      <c r="AA5148" s="20" t="s">
        <v>26</v>
      </c>
      <c r="AB5148" s="113" t="s">
        <v>5187</v>
      </c>
      <c r="AC5148" s="19"/>
      <c r="AD5148" s="22"/>
      <c r="AE5148" s="19"/>
    </row>
    <row r="5149" spans="2:31" x14ac:dyDescent="0.2">
      <c r="B5149" s="14" t="s">
        <v>5522</v>
      </c>
      <c r="C5149" s="33" t="s">
        <v>5521</v>
      </c>
      <c r="D5149" s="16" t="s">
        <v>5520</v>
      </c>
      <c r="E5149" s="103" t="s">
        <v>26</v>
      </c>
      <c r="F5149" s="18" t="s">
        <v>26</v>
      </c>
      <c r="G5149" s="111" t="s">
        <v>4412</v>
      </c>
      <c r="H5149" s="102" t="s">
        <v>4412</v>
      </c>
      <c r="I5149" s="21">
        <v>1042731.1</v>
      </c>
      <c r="J5149" s="71">
        <v>116.997</v>
      </c>
      <c r="K5149" s="21">
        <v>1219964.1100000001</v>
      </c>
      <c r="L5149" s="21">
        <v>1042731.1</v>
      </c>
      <c r="M5149" s="21">
        <v>1042731.1</v>
      </c>
      <c r="N5149" s="21"/>
      <c r="O5149" s="21"/>
      <c r="P5149" s="21"/>
      <c r="Q5149" s="21"/>
      <c r="R5149" s="22">
        <v>7.4</v>
      </c>
      <c r="S5149" s="22">
        <v>7.4</v>
      </c>
      <c r="T5149" s="20" t="s">
        <v>5189</v>
      </c>
      <c r="U5149" s="21">
        <v>-5455.56</v>
      </c>
      <c r="V5149" s="21">
        <v>82953.990000000005</v>
      </c>
      <c r="W5149" s="34">
        <v>35741</v>
      </c>
      <c r="X5149" s="34">
        <v>43369</v>
      </c>
      <c r="Y5149" s="109"/>
      <c r="Z5149" s="70" t="s">
        <v>5188</v>
      </c>
      <c r="AA5149" s="20" t="s">
        <v>26</v>
      </c>
      <c r="AB5149" s="113" t="s">
        <v>5187</v>
      </c>
      <c r="AC5149" s="19"/>
      <c r="AD5149" s="22"/>
      <c r="AE5149" s="19"/>
    </row>
    <row r="5150" spans="2:31" x14ac:dyDescent="0.2">
      <c r="B5150" s="14" t="s">
        <v>5519</v>
      </c>
      <c r="C5150" s="33" t="s">
        <v>5518</v>
      </c>
      <c r="D5150" s="16" t="s">
        <v>5517</v>
      </c>
      <c r="E5150" s="103" t="s">
        <v>26</v>
      </c>
      <c r="F5150" s="18" t="s">
        <v>26</v>
      </c>
      <c r="G5150" s="111" t="s">
        <v>4412</v>
      </c>
      <c r="H5150" s="102" t="s">
        <v>4412</v>
      </c>
      <c r="I5150" s="21">
        <v>-1414427.32</v>
      </c>
      <c r="J5150" s="71">
        <v>114.724</v>
      </c>
      <c r="K5150" s="21">
        <v>1173338.8899999999</v>
      </c>
      <c r="L5150" s="21">
        <v>1022749.29</v>
      </c>
      <c r="M5150" s="21">
        <v>1022749.29</v>
      </c>
      <c r="N5150" s="21"/>
      <c r="O5150" s="21"/>
      <c r="P5150" s="21"/>
      <c r="Q5150" s="21"/>
      <c r="R5150" s="22">
        <v>7.35</v>
      </c>
      <c r="S5150" s="22">
        <v>7.35</v>
      </c>
      <c r="T5150" s="20" t="s">
        <v>5189</v>
      </c>
      <c r="U5150" s="21">
        <v>-2964.39</v>
      </c>
      <c r="V5150" s="21">
        <v>81879.56</v>
      </c>
      <c r="W5150" s="34">
        <v>35755</v>
      </c>
      <c r="X5150" s="34">
        <v>43084</v>
      </c>
      <c r="Y5150" s="109"/>
      <c r="Z5150" s="70" t="s">
        <v>5188</v>
      </c>
      <c r="AA5150" s="20" t="s">
        <v>26</v>
      </c>
      <c r="AB5150" s="113" t="s">
        <v>5187</v>
      </c>
      <c r="AC5150" s="19"/>
      <c r="AD5150" s="22"/>
      <c r="AE5150" s="19"/>
    </row>
    <row r="5151" spans="2:31" x14ac:dyDescent="0.2">
      <c r="B5151" s="14" t="s">
        <v>5516</v>
      </c>
      <c r="C5151" s="33" t="s">
        <v>5515</v>
      </c>
      <c r="D5151" s="16" t="s">
        <v>5514</v>
      </c>
      <c r="E5151" s="103" t="s">
        <v>26</v>
      </c>
      <c r="F5151" s="18" t="s">
        <v>26</v>
      </c>
      <c r="G5151" s="111" t="s">
        <v>4412</v>
      </c>
      <c r="H5151" s="102" t="s">
        <v>4412</v>
      </c>
      <c r="I5151" s="21">
        <v>2219106.98</v>
      </c>
      <c r="J5151" s="71">
        <v>116.59099999999999</v>
      </c>
      <c r="K5151" s="21">
        <v>2587279.02</v>
      </c>
      <c r="L5151" s="21">
        <v>2219106.98</v>
      </c>
      <c r="M5151" s="21">
        <v>2219106.98</v>
      </c>
      <c r="N5151" s="21"/>
      <c r="O5151" s="21"/>
      <c r="P5151" s="21"/>
      <c r="Q5151" s="21"/>
      <c r="R5151" s="22">
        <v>7.2</v>
      </c>
      <c r="S5151" s="22">
        <v>7.2</v>
      </c>
      <c r="T5151" s="20" t="s">
        <v>5189</v>
      </c>
      <c r="U5151" s="21">
        <v>-6304.36</v>
      </c>
      <c r="V5151" s="21">
        <v>169484.23</v>
      </c>
      <c r="W5151" s="34">
        <v>36238</v>
      </c>
      <c r="X5151" s="34">
        <v>43876</v>
      </c>
      <c r="Y5151" s="109"/>
      <c r="Z5151" s="70" t="s">
        <v>5188</v>
      </c>
      <c r="AA5151" s="20" t="s">
        <v>26</v>
      </c>
      <c r="AB5151" s="113" t="s">
        <v>5187</v>
      </c>
      <c r="AC5151" s="19"/>
      <c r="AD5151" s="22"/>
      <c r="AE5151" s="19"/>
    </row>
    <row r="5152" spans="2:31" x14ac:dyDescent="0.2">
      <c r="B5152" s="14" t="s">
        <v>5513</v>
      </c>
      <c r="C5152" s="33" t="s">
        <v>5512</v>
      </c>
      <c r="D5152" s="16" t="s">
        <v>5511</v>
      </c>
      <c r="E5152" s="103" t="s">
        <v>26</v>
      </c>
      <c r="F5152" s="18" t="s">
        <v>26</v>
      </c>
      <c r="G5152" s="111" t="s">
        <v>4412</v>
      </c>
      <c r="H5152" s="102" t="s">
        <v>590</v>
      </c>
      <c r="I5152" s="21">
        <v>8714171.8200000003</v>
      </c>
      <c r="J5152" s="71">
        <v>113.70699999999999</v>
      </c>
      <c r="K5152" s="21">
        <v>9572547.8499999996</v>
      </c>
      <c r="L5152" s="21">
        <v>8418609.0999999996</v>
      </c>
      <c r="M5152" s="21">
        <v>8595597</v>
      </c>
      <c r="N5152" s="21"/>
      <c r="O5152" s="21">
        <v>-7537.68</v>
      </c>
      <c r="P5152" s="21"/>
      <c r="Q5152" s="21"/>
      <c r="R5152" s="22">
        <v>6.37</v>
      </c>
      <c r="S5152" s="22">
        <v>5.9379999999999997</v>
      </c>
      <c r="T5152" s="20" t="s">
        <v>5189</v>
      </c>
      <c r="U5152" s="21"/>
      <c r="V5152" s="21">
        <v>598018.79</v>
      </c>
      <c r="W5152" s="34">
        <v>38188</v>
      </c>
      <c r="X5152" s="34">
        <v>45078</v>
      </c>
      <c r="Y5152" s="109"/>
      <c r="Z5152" s="70" t="s">
        <v>5188</v>
      </c>
      <c r="AA5152" s="20" t="s">
        <v>26</v>
      </c>
      <c r="AB5152" s="113" t="s">
        <v>5187</v>
      </c>
      <c r="AC5152" s="19"/>
      <c r="AD5152" s="22"/>
      <c r="AE5152" s="19"/>
    </row>
    <row r="5153" spans="2:31" x14ac:dyDescent="0.2">
      <c r="B5153" s="14" t="s">
        <v>5510</v>
      </c>
      <c r="C5153" s="33" t="s">
        <v>5509</v>
      </c>
      <c r="D5153" s="16" t="s">
        <v>5508</v>
      </c>
      <c r="E5153" s="103" t="s">
        <v>26</v>
      </c>
      <c r="F5153" s="18" t="s">
        <v>26</v>
      </c>
      <c r="G5153" s="111" t="s">
        <v>4412</v>
      </c>
      <c r="H5153" s="102" t="s">
        <v>4412</v>
      </c>
      <c r="I5153" s="21">
        <v>1680784.42</v>
      </c>
      <c r="J5153" s="71">
        <v>115.306</v>
      </c>
      <c r="K5153" s="21">
        <v>1938045.28</v>
      </c>
      <c r="L5153" s="21">
        <v>1680784.42</v>
      </c>
      <c r="M5153" s="21">
        <v>1680784.42</v>
      </c>
      <c r="N5153" s="21"/>
      <c r="O5153" s="21"/>
      <c r="P5153" s="21"/>
      <c r="Q5153" s="21"/>
      <c r="R5153" s="22">
        <v>7.07</v>
      </c>
      <c r="S5153" s="22">
        <v>7.07</v>
      </c>
      <c r="T5153" s="20" t="s">
        <v>5189</v>
      </c>
      <c r="U5153" s="21">
        <v>-4695.7299999999996</v>
      </c>
      <c r="V5153" s="21">
        <v>126700.45</v>
      </c>
      <c r="W5153" s="34">
        <v>36213</v>
      </c>
      <c r="X5153" s="34">
        <v>43600</v>
      </c>
      <c r="Y5153" s="109"/>
      <c r="Z5153" s="70" t="s">
        <v>5188</v>
      </c>
      <c r="AA5153" s="20" t="s">
        <v>26</v>
      </c>
      <c r="AB5153" s="113" t="s">
        <v>5187</v>
      </c>
      <c r="AC5153" s="19"/>
      <c r="AD5153" s="22"/>
      <c r="AE5153" s="19"/>
    </row>
    <row r="5154" spans="2:31" x14ac:dyDescent="0.2">
      <c r="B5154" s="14" t="s">
        <v>5507</v>
      </c>
      <c r="C5154" s="33" t="s">
        <v>5506</v>
      </c>
      <c r="D5154" s="16" t="s">
        <v>5505</v>
      </c>
      <c r="E5154" s="103" t="s">
        <v>26</v>
      </c>
      <c r="F5154" s="18" t="s">
        <v>26</v>
      </c>
      <c r="G5154" s="111" t="s">
        <v>4412</v>
      </c>
      <c r="H5154" s="102" t="s">
        <v>5254</v>
      </c>
      <c r="I5154" s="21">
        <v>1177623.1399999999</v>
      </c>
      <c r="J5154" s="71">
        <v>99.61</v>
      </c>
      <c r="K5154" s="21">
        <v>1173030.4099999999</v>
      </c>
      <c r="L5154" s="21">
        <v>1177623.1399999999</v>
      </c>
      <c r="M5154" s="21">
        <v>1177623.1399999999</v>
      </c>
      <c r="N5154" s="21"/>
      <c r="O5154" s="21"/>
      <c r="P5154" s="21"/>
      <c r="Q5154" s="21"/>
      <c r="R5154" s="22">
        <v>6.85</v>
      </c>
      <c r="S5154" s="22">
        <v>6.85</v>
      </c>
      <c r="T5154" s="20" t="s">
        <v>5189</v>
      </c>
      <c r="U5154" s="21">
        <v>3585.21</v>
      </c>
      <c r="V5154" s="21">
        <v>86325.65</v>
      </c>
      <c r="W5154" s="34">
        <v>36077</v>
      </c>
      <c r="X5154" s="34">
        <v>43480</v>
      </c>
      <c r="Y5154" s="109"/>
      <c r="Z5154" s="70" t="s">
        <v>5188</v>
      </c>
      <c r="AA5154" s="20" t="s">
        <v>26</v>
      </c>
      <c r="AB5154" s="113" t="s">
        <v>5187</v>
      </c>
      <c r="AC5154" s="19"/>
      <c r="AD5154" s="22"/>
      <c r="AE5154" s="19"/>
    </row>
    <row r="5155" spans="2:31" x14ac:dyDescent="0.2">
      <c r="B5155" s="14" t="s">
        <v>5504</v>
      </c>
      <c r="C5155" s="33" t="s">
        <v>5503</v>
      </c>
      <c r="D5155" s="16" t="s">
        <v>5502</v>
      </c>
      <c r="E5155" s="103" t="s">
        <v>26</v>
      </c>
      <c r="F5155" s="18" t="s">
        <v>26</v>
      </c>
      <c r="G5155" s="111" t="s">
        <v>4412</v>
      </c>
      <c r="H5155" s="102" t="s">
        <v>4412</v>
      </c>
      <c r="I5155" s="21">
        <v>3961833.4</v>
      </c>
      <c r="J5155" s="71">
        <v>100.637</v>
      </c>
      <c r="K5155" s="21">
        <v>4498973.4800000004</v>
      </c>
      <c r="L5155" s="21">
        <v>4470496.42</v>
      </c>
      <c r="M5155" s="21">
        <v>4470496.42</v>
      </c>
      <c r="N5155" s="21"/>
      <c r="O5155" s="21"/>
      <c r="P5155" s="21"/>
      <c r="Q5155" s="21"/>
      <c r="R5155" s="22">
        <v>8.8000000000000007</v>
      </c>
      <c r="S5155" s="22">
        <v>8.8000000000000007</v>
      </c>
      <c r="T5155" s="20" t="s">
        <v>5189</v>
      </c>
      <c r="U5155" s="21"/>
      <c r="V5155" s="21">
        <v>441567.72</v>
      </c>
      <c r="W5155" s="34">
        <v>33770</v>
      </c>
      <c r="X5155" s="34">
        <v>41609</v>
      </c>
      <c r="Y5155" s="109"/>
      <c r="Z5155" s="70" t="s">
        <v>5188</v>
      </c>
      <c r="AA5155" s="20" t="s">
        <v>26</v>
      </c>
      <c r="AB5155" s="113" t="s">
        <v>5187</v>
      </c>
      <c r="AC5155" s="19"/>
      <c r="AD5155" s="22"/>
      <c r="AE5155" s="19"/>
    </row>
    <row r="5156" spans="2:31" x14ac:dyDescent="0.2">
      <c r="B5156" s="14" t="s">
        <v>5501</v>
      </c>
      <c r="C5156" s="33" t="s">
        <v>5500</v>
      </c>
      <c r="D5156" s="16" t="s">
        <v>5499</v>
      </c>
      <c r="E5156" s="103" t="s">
        <v>26</v>
      </c>
      <c r="F5156" s="18" t="s">
        <v>26</v>
      </c>
      <c r="G5156" s="111" t="s">
        <v>4412</v>
      </c>
      <c r="H5156" s="102" t="s">
        <v>4412</v>
      </c>
      <c r="I5156" s="21">
        <v>1828074.38</v>
      </c>
      <c r="J5156" s="71">
        <v>120.137</v>
      </c>
      <c r="K5156" s="21">
        <v>1808677.45</v>
      </c>
      <c r="L5156" s="21">
        <v>1505512.41</v>
      </c>
      <c r="M5156" s="21">
        <v>1505512.41</v>
      </c>
      <c r="N5156" s="21"/>
      <c r="O5156" s="21"/>
      <c r="P5156" s="21"/>
      <c r="Q5156" s="21"/>
      <c r="R5156" s="22">
        <v>7.21</v>
      </c>
      <c r="S5156" s="22">
        <v>7.21</v>
      </c>
      <c r="T5156" s="20" t="s">
        <v>5189</v>
      </c>
      <c r="U5156" s="21">
        <v>4803.29</v>
      </c>
      <c r="V5156" s="21">
        <v>114851.82</v>
      </c>
      <c r="W5156" s="34">
        <v>35047</v>
      </c>
      <c r="X5156" s="34">
        <v>43814</v>
      </c>
      <c r="Y5156" s="109"/>
      <c r="Z5156" s="70" t="s">
        <v>5188</v>
      </c>
      <c r="AA5156" s="20" t="s">
        <v>26</v>
      </c>
      <c r="AB5156" s="113" t="s">
        <v>5187</v>
      </c>
      <c r="AC5156" s="19"/>
      <c r="AD5156" s="22"/>
      <c r="AE5156" s="19"/>
    </row>
    <row r="5157" spans="2:31" x14ac:dyDescent="0.2">
      <c r="B5157" s="14" t="s">
        <v>5498</v>
      </c>
      <c r="C5157" s="33" t="s">
        <v>5497</v>
      </c>
      <c r="D5157" s="16" t="s">
        <v>5496</v>
      </c>
      <c r="E5157" s="103" t="s">
        <v>26</v>
      </c>
      <c r="F5157" s="18" t="s">
        <v>26</v>
      </c>
      <c r="G5157" s="111" t="s">
        <v>4412</v>
      </c>
      <c r="H5157" s="102" t="s">
        <v>4412</v>
      </c>
      <c r="I5157" s="21">
        <v>39553512.630000003</v>
      </c>
      <c r="J5157" s="71">
        <v>112.77200000000001</v>
      </c>
      <c r="K5157" s="21">
        <v>44605287.259999998</v>
      </c>
      <c r="L5157" s="21">
        <v>39553512.630000003</v>
      </c>
      <c r="M5157" s="21">
        <v>39553512.630000003</v>
      </c>
      <c r="N5157" s="21"/>
      <c r="O5157" s="21"/>
      <c r="P5157" s="21"/>
      <c r="Q5157" s="21"/>
      <c r="R5157" s="22">
        <v>5.0999999999999996</v>
      </c>
      <c r="S5157" s="22">
        <v>5.173</v>
      </c>
      <c r="T5157" s="20" t="s">
        <v>5189</v>
      </c>
      <c r="U5157" s="21">
        <v>173704.33</v>
      </c>
      <c r="V5157" s="21">
        <v>1803339.75</v>
      </c>
      <c r="W5157" s="34">
        <v>40492</v>
      </c>
      <c r="X5157" s="34">
        <v>48396</v>
      </c>
      <c r="Y5157" s="109"/>
      <c r="Z5157" s="70" t="s">
        <v>5188</v>
      </c>
      <c r="AA5157" s="20" t="s">
        <v>26</v>
      </c>
      <c r="AB5157" s="113" t="s">
        <v>5187</v>
      </c>
      <c r="AC5157" s="19"/>
      <c r="AD5157" s="22"/>
      <c r="AE5157" s="19"/>
    </row>
    <row r="5158" spans="2:31" x14ac:dyDescent="0.2">
      <c r="B5158" s="14" t="s">
        <v>5495</v>
      </c>
      <c r="C5158" s="33" t="s">
        <v>5494</v>
      </c>
      <c r="D5158" s="16" t="s">
        <v>5493</v>
      </c>
      <c r="E5158" s="103" t="s">
        <v>26</v>
      </c>
      <c r="F5158" s="18" t="s">
        <v>26</v>
      </c>
      <c r="G5158" s="111" t="s">
        <v>4412</v>
      </c>
      <c r="H5158" s="102" t="s">
        <v>4412</v>
      </c>
      <c r="I5158" s="21">
        <v>17793261.550000001</v>
      </c>
      <c r="J5158" s="71">
        <v>121.774</v>
      </c>
      <c r="K5158" s="21">
        <v>21667566.300000001</v>
      </c>
      <c r="L5158" s="21">
        <v>17793261.550000001</v>
      </c>
      <c r="M5158" s="21">
        <v>17793261.550000001</v>
      </c>
      <c r="N5158" s="21"/>
      <c r="O5158" s="21"/>
      <c r="P5158" s="21"/>
      <c r="Q5158" s="21"/>
      <c r="R5158" s="22">
        <v>5.9</v>
      </c>
      <c r="S5158" s="22">
        <v>5.9</v>
      </c>
      <c r="T5158" s="20" t="s">
        <v>5189</v>
      </c>
      <c r="U5158" s="21">
        <v>46657.89</v>
      </c>
      <c r="V5158" s="21">
        <v>1059180.1200000001</v>
      </c>
      <c r="W5158" s="34">
        <v>39157</v>
      </c>
      <c r="X5158" s="34">
        <v>48625</v>
      </c>
      <c r="Y5158" s="109"/>
      <c r="Z5158" s="70" t="s">
        <v>5188</v>
      </c>
      <c r="AA5158" s="20" t="s">
        <v>26</v>
      </c>
      <c r="AB5158" s="113" t="s">
        <v>5187</v>
      </c>
      <c r="AC5158" s="19"/>
      <c r="AD5158" s="22"/>
      <c r="AE5158" s="19"/>
    </row>
    <row r="5159" spans="2:31" x14ac:dyDescent="0.2">
      <c r="B5159" s="14" t="s">
        <v>5492</v>
      </c>
      <c r="C5159" s="33" t="s">
        <v>5491</v>
      </c>
      <c r="D5159" s="16" t="s">
        <v>5490</v>
      </c>
      <c r="E5159" s="103" t="s">
        <v>26</v>
      </c>
      <c r="F5159" s="18" t="s">
        <v>26</v>
      </c>
      <c r="G5159" s="111" t="s">
        <v>4412</v>
      </c>
      <c r="H5159" s="102" t="s">
        <v>4412</v>
      </c>
      <c r="I5159" s="21">
        <v>2105775.09</v>
      </c>
      <c r="J5159" s="71">
        <v>115.64400000000001</v>
      </c>
      <c r="K5159" s="21">
        <v>2435202.54</v>
      </c>
      <c r="L5159" s="21">
        <v>2105775.09</v>
      </c>
      <c r="M5159" s="21">
        <v>2105775.09</v>
      </c>
      <c r="N5159" s="21"/>
      <c r="O5159" s="21"/>
      <c r="P5159" s="21"/>
      <c r="Q5159" s="21"/>
      <c r="R5159" s="22">
        <v>5.51</v>
      </c>
      <c r="S5159" s="22">
        <v>5.51</v>
      </c>
      <c r="T5159" s="20" t="s">
        <v>5189</v>
      </c>
      <c r="U5159" s="21">
        <v>-4532.7</v>
      </c>
      <c r="V5159" s="21">
        <v>119396.72</v>
      </c>
      <c r="W5159" s="34">
        <v>38390</v>
      </c>
      <c r="X5159" s="34">
        <v>45915</v>
      </c>
      <c r="Y5159" s="109"/>
      <c r="Z5159" s="70" t="s">
        <v>5188</v>
      </c>
      <c r="AA5159" s="20" t="s">
        <v>26</v>
      </c>
      <c r="AB5159" s="113" t="s">
        <v>5187</v>
      </c>
      <c r="AC5159" s="19"/>
      <c r="AD5159" s="22"/>
      <c r="AE5159" s="19"/>
    </row>
    <row r="5160" spans="2:31" x14ac:dyDescent="0.2">
      <c r="B5160" s="14" t="s">
        <v>5489</v>
      </c>
      <c r="C5160" s="33" t="s">
        <v>5488</v>
      </c>
      <c r="D5160" s="16" t="s">
        <v>5487</v>
      </c>
      <c r="E5160" s="103" t="s">
        <v>26</v>
      </c>
      <c r="F5160" s="18" t="s">
        <v>26</v>
      </c>
      <c r="G5160" s="111" t="s">
        <v>4412</v>
      </c>
      <c r="H5160" s="102" t="s">
        <v>4412</v>
      </c>
      <c r="I5160" s="21">
        <v>1352026.89</v>
      </c>
      <c r="J5160" s="71">
        <v>118.331</v>
      </c>
      <c r="K5160" s="21">
        <v>1599866.94</v>
      </c>
      <c r="L5160" s="21">
        <v>1352026.89</v>
      </c>
      <c r="M5160" s="21">
        <v>1352026.89</v>
      </c>
      <c r="N5160" s="21"/>
      <c r="O5160" s="21"/>
      <c r="P5160" s="21"/>
      <c r="Q5160" s="21"/>
      <c r="R5160" s="22">
        <v>7.67</v>
      </c>
      <c r="S5160" s="22">
        <v>7.67</v>
      </c>
      <c r="T5160" s="20" t="s">
        <v>5189</v>
      </c>
      <c r="U5160" s="21"/>
      <c r="V5160" s="21">
        <v>109796.53</v>
      </c>
      <c r="W5160" s="34">
        <v>36321</v>
      </c>
      <c r="X5160" s="34">
        <v>43770</v>
      </c>
      <c r="Y5160" s="109"/>
      <c r="Z5160" s="70" t="s">
        <v>5188</v>
      </c>
      <c r="AA5160" s="20" t="s">
        <v>26</v>
      </c>
      <c r="AB5160" s="113" t="s">
        <v>5187</v>
      </c>
      <c r="AC5160" s="19"/>
      <c r="AD5160" s="22"/>
      <c r="AE5160" s="19"/>
    </row>
    <row r="5161" spans="2:31" x14ac:dyDescent="0.2">
      <c r="B5161" s="14" t="s">
        <v>5486</v>
      </c>
      <c r="C5161" s="33" t="s">
        <v>5485</v>
      </c>
      <c r="D5161" s="16" t="s">
        <v>5484</v>
      </c>
      <c r="E5161" s="103" t="s">
        <v>26</v>
      </c>
      <c r="F5161" s="18" t="s">
        <v>26</v>
      </c>
      <c r="G5161" s="111" t="s">
        <v>4412</v>
      </c>
      <c r="H5161" s="102" t="s">
        <v>590</v>
      </c>
      <c r="I5161" s="21">
        <v>940188.26</v>
      </c>
      <c r="J5161" s="71">
        <v>122.215</v>
      </c>
      <c r="K5161" s="21">
        <v>1149051.08</v>
      </c>
      <c r="L5161" s="21">
        <v>940188.26</v>
      </c>
      <c r="M5161" s="21">
        <v>940188.26</v>
      </c>
      <c r="N5161" s="21"/>
      <c r="O5161" s="21"/>
      <c r="P5161" s="21"/>
      <c r="Q5161" s="21"/>
      <c r="R5161" s="22">
        <v>8</v>
      </c>
      <c r="S5161" s="22">
        <v>8</v>
      </c>
      <c r="T5161" s="20" t="s">
        <v>5189</v>
      </c>
      <c r="U5161" s="21">
        <v>3342.89</v>
      </c>
      <c r="V5161" s="21">
        <v>78706.91</v>
      </c>
      <c r="W5161" s="34">
        <v>36962</v>
      </c>
      <c r="X5161" s="34">
        <v>44211</v>
      </c>
      <c r="Y5161" s="109"/>
      <c r="Z5161" s="70" t="s">
        <v>5188</v>
      </c>
      <c r="AA5161" s="20" t="s">
        <v>26</v>
      </c>
      <c r="AB5161" s="113" t="s">
        <v>5187</v>
      </c>
      <c r="AC5161" s="19"/>
      <c r="AD5161" s="22"/>
      <c r="AE5161" s="19"/>
    </row>
    <row r="5162" spans="2:31" x14ac:dyDescent="0.2">
      <c r="B5162" s="14" t="s">
        <v>5483</v>
      </c>
      <c r="C5162" s="33" t="s">
        <v>5482</v>
      </c>
      <c r="D5162" s="16" t="s">
        <v>5481</v>
      </c>
      <c r="E5162" s="103" t="s">
        <v>26</v>
      </c>
      <c r="F5162" s="18" t="s">
        <v>26</v>
      </c>
      <c r="G5162" s="111" t="s">
        <v>4412</v>
      </c>
      <c r="H5162" s="102" t="s">
        <v>4412</v>
      </c>
      <c r="I5162" s="21">
        <v>382548.3</v>
      </c>
      <c r="J5162" s="71">
        <v>114.42700000000001</v>
      </c>
      <c r="K5162" s="21">
        <v>437738.54</v>
      </c>
      <c r="L5162" s="21">
        <v>382548.3</v>
      </c>
      <c r="M5162" s="21">
        <v>382548.3</v>
      </c>
      <c r="N5162" s="21"/>
      <c r="O5162" s="21"/>
      <c r="P5162" s="21"/>
      <c r="Q5162" s="21"/>
      <c r="R5162" s="22">
        <v>8.48</v>
      </c>
      <c r="S5162" s="22">
        <v>8.48</v>
      </c>
      <c r="T5162" s="20" t="s">
        <v>5189</v>
      </c>
      <c r="U5162" s="21">
        <v>-1295.0999999999999</v>
      </c>
      <c r="V5162" s="21">
        <v>36116.31</v>
      </c>
      <c r="W5162" s="34">
        <v>35524</v>
      </c>
      <c r="X5162" s="34">
        <v>42719</v>
      </c>
      <c r="Y5162" s="109"/>
      <c r="Z5162" s="70" t="s">
        <v>5188</v>
      </c>
      <c r="AA5162" s="20" t="s">
        <v>26</v>
      </c>
      <c r="AB5162" s="113" t="s">
        <v>5187</v>
      </c>
      <c r="AC5162" s="19"/>
      <c r="AD5162" s="22"/>
      <c r="AE5162" s="19"/>
    </row>
    <row r="5163" spans="2:31" x14ac:dyDescent="0.2">
      <c r="B5163" s="14" t="s">
        <v>5480</v>
      </c>
      <c r="C5163" s="33" t="s">
        <v>5479</v>
      </c>
      <c r="D5163" s="16" t="s">
        <v>5478</v>
      </c>
      <c r="E5163" s="103" t="s">
        <v>26</v>
      </c>
      <c r="F5163" s="18" t="s">
        <v>26</v>
      </c>
      <c r="G5163" s="111" t="s">
        <v>4412</v>
      </c>
      <c r="H5163" s="102" t="s">
        <v>4412</v>
      </c>
      <c r="I5163" s="21">
        <v>1321112.68</v>
      </c>
      <c r="J5163" s="71">
        <v>117.111</v>
      </c>
      <c r="K5163" s="21">
        <v>1468353.9</v>
      </c>
      <c r="L5163" s="21">
        <v>1253813.82</v>
      </c>
      <c r="M5163" s="21">
        <v>1253813.82</v>
      </c>
      <c r="N5163" s="21"/>
      <c r="O5163" s="21"/>
      <c r="P5163" s="21"/>
      <c r="Q5163" s="21"/>
      <c r="R5163" s="22">
        <v>7.62</v>
      </c>
      <c r="S5163" s="22">
        <v>7.62</v>
      </c>
      <c r="T5163" s="20" t="s">
        <v>5189</v>
      </c>
      <c r="U5163" s="21">
        <v>4223.26</v>
      </c>
      <c r="V5163" s="21">
        <v>93614.93</v>
      </c>
      <c r="W5163" s="34">
        <v>35649</v>
      </c>
      <c r="X5163" s="34">
        <v>43327</v>
      </c>
      <c r="Y5163" s="109"/>
      <c r="Z5163" s="70" t="s">
        <v>5188</v>
      </c>
      <c r="AA5163" s="20" t="s">
        <v>26</v>
      </c>
      <c r="AB5163" s="113" t="s">
        <v>5187</v>
      </c>
      <c r="AC5163" s="19"/>
      <c r="AD5163" s="22"/>
      <c r="AE5163" s="19"/>
    </row>
    <row r="5164" spans="2:31" x14ac:dyDescent="0.2">
      <c r="B5164" s="14" t="s">
        <v>5477</v>
      </c>
      <c r="C5164" s="33" t="s">
        <v>5476</v>
      </c>
      <c r="D5164" s="16" t="s">
        <v>5475</v>
      </c>
      <c r="E5164" s="103" t="s">
        <v>26</v>
      </c>
      <c r="F5164" s="18" t="s">
        <v>26</v>
      </c>
      <c r="G5164" s="111" t="s">
        <v>4412</v>
      </c>
      <c r="H5164" s="102" t="s">
        <v>4412</v>
      </c>
      <c r="I5164" s="21">
        <v>8103236.4800000004</v>
      </c>
      <c r="J5164" s="71">
        <v>114.58</v>
      </c>
      <c r="K5164" s="21">
        <v>9227397.3699999992</v>
      </c>
      <c r="L5164" s="21">
        <v>8053235.6200000001</v>
      </c>
      <c r="M5164" s="21">
        <v>8099132.5899999999</v>
      </c>
      <c r="N5164" s="21"/>
      <c r="O5164" s="21">
        <v>-920.82</v>
      </c>
      <c r="P5164" s="21"/>
      <c r="Q5164" s="21"/>
      <c r="R5164" s="22">
        <v>4.8600000000000003</v>
      </c>
      <c r="S5164" s="22">
        <v>4.7889999999999997</v>
      </c>
      <c r="T5164" s="20" t="s">
        <v>5189</v>
      </c>
      <c r="U5164" s="21">
        <v>-15261.72</v>
      </c>
      <c r="V5164" s="21">
        <v>398160.23</v>
      </c>
      <c r="W5164" s="34">
        <v>40687</v>
      </c>
      <c r="X5164" s="34">
        <v>48167</v>
      </c>
      <c r="Y5164" s="109"/>
      <c r="Z5164" s="70" t="s">
        <v>5188</v>
      </c>
      <c r="AA5164" s="20" t="s">
        <v>26</v>
      </c>
      <c r="AB5164" s="113" t="s">
        <v>5187</v>
      </c>
      <c r="AC5164" s="19"/>
      <c r="AD5164" s="22"/>
      <c r="AE5164" s="19"/>
    </row>
    <row r="5165" spans="2:31" x14ac:dyDescent="0.2">
      <c r="B5165" s="14" t="s">
        <v>5474</v>
      </c>
      <c r="C5165" s="33" t="s">
        <v>5473</v>
      </c>
      <c r="D5165" s="16" t="s">
        <v>5472</v>
      </c>
      <c r="E5165" s="103" t="s">
        <v>26</v>
      </c>
      <c r="F5165" s="18" t="s">
        <v>26</v>
      </c>
      <c r="G5165" s="111" t="s">
        <v>4412</v>
      </c>
      <c r="H5165" s="102" t="s">
        <v>4412</v>
      </c>
      <c r="I5165" s="21">
        <v>1213984.8500000001</v>
      </c>
      <c r="J5165" s="71">
        <v>115.096</v>
      </c>
      <c r="K5165" s="21">
        <v>1353136.08</v>
      </c>
      <c r="L5165" s="21">
        <v>1175658.6499999999</v>
      </c>
      <c r="M5165" s="21">
        <v>1175658.6499999999</v>
      </c>
      <c r="N5165" s="21"/>
      <c r="O5165" s="21"/>
      <c r="P5165" s="21"/>
      <c r="Q5165" s="21"/>
      <c r="R5165" s="22">
        <v>6.84</v>
      </c>
      <c r="S5165" s="22">
        <v>6.84</v>
      </c>
      <c r="T5165" s="20" t="s">
        <v>5189</v>
      </c>
      <c r="U5165" s="21">
        <v>-3164.82</v>
      </c>
      <c r="V5165" s="21">
        <v>86565.24</v>
      </c>
      <c r="W5165" s="34">
        <v>35993</v>
      </c>
      <c r="X5165" s="34">
        <v>43358</v>
      </c>
      <c r="Y5165" s="109"/>
      <c r="Z5165" s="70" t="s">
        <v>5188</v>
      </c>
      <c r="AA5165" s="20" t="s">
        <v>26</v>
      </c>
      <c r="AB5165" s="113" t="s">
        <v>5187</v>
      </c>
      <c r="AC5165" s="19"/>
      <c r="AD5165" s="22"/>
      <c r="AE5165" s="19"/>
    </row>
    <row r="5166" spans="2:31" x14ac:dyDescent="0.2">
      <c r="B5166" s="14" t="s">
        <v>5471</v>
      </c>
      <c r="C5166" s="33" t="s">
        <v>5470</v>
      </c>
      <c r="D5166" s="16" t="s">
        <v>5469</v>
      </c>
      <c r="E5166" s="103" t="s">
        <v>26</v>
      </c>
      <c r="F5166" s="18" t="s">
        <v>26</v>
      </c>
      <c r="G5166" s="111" t="s">
        <v>4412</v>
      </c>
      <c r="H5166" s="102" t="s">
        <v>4412</v>
      </c>
      <c r="I5166" s="21">
        <v>2144130.5</v>
      </c>
      <c r="J5166" s="71">
        <v>125.04900000000001</v>
      </c>
      <c r="K5166" s="21">
        <v>2681213.75</v>
      </c>
      <c r="L5166" s="21">
        <v>2144130.5</v>
      </c>
      <c r="M5166" s="21">
        <v>2144130.5</v>
      </c>
      <c r="N5166" s="21"/>
      <c r="O5166" s="21"/>
      <c r="P5166" s="21"/>
      <c r="Q5166" s="21"/>
      <c r="R5166" s="22">
        <v>8.64</v>
      </c>
      <c r="S5166" s="22">
        <v>8.64</v>
      </c>
      <c r="T5166" s="20" t="s">
        <v>5189</v>
      </c>
      <c r="U5166" s="21"/>
      <c r="V5166" s="21">
        <v>193713.78</v>
      </c>
      <c r="W5166" s="34">
        <v>36532</v>
      </c>
      <c r="X5166" s="34">
        <v>44197</v>
      </c>
      <c r="Y5166" s="109"/>
      <c r="Z5166" s="70" t="s">
        <v>5188</v>
      </c>
      <c r="AA5166" s="20" t="s">
        <v>26</v>
      </c>
      <c r="AB5166" s="113" t="s">
        <v>5187</v>
      </c>
      <c r="AC5166" s="19"/>
      <c r="AD5166" s="22"/>
      <c r="AE5166" s="19"/>
    </row>
    <row r="5167" spans="2:31" x14ac:dyDescent="0.2">
      <c r="B5167" s="14" t="s">
        <v>5468</v>
      </c>
      <c r="C5167" s="33" t="s">
        <v>5467</v>
      </c>
      <c r="D5167" s="16" t="s">
        <v>5466</v>
      </c>
      <c r="E5167" s="103" t="s">
        <v>26</v>
      </c>
      <c r="F5167" s="18" t="s">
        <v>4929</v>
      </c>
      <c r="G5167" s="111" t="s">
        <v>4412</v>
      </c>
      <c r="H5167" s="102" t="s">
        <v>590</v>
      </c>
      <c r="I5167" s="21">
        <v>8836537.1999999993</v>
      </c>
      <c r="J5167" s="71">
        <v>124.661</v>
      </c>
      <c r="K5167" s="21">
        <v>11015715.640000001</v>
      </c>
      <c r="L5167" s="21">
        <v>8836537.1999999993</v>
      </c>
      <c r="M5167" s="21">
        <v>8836537.1999999993</v>
      </c>
      <c r="N5167" s="21"/>
      <c r="O5167" s="21"/>
      <c r="P5167" s="21"/>
      <c r="Q5167" s="21"/>
      <c r="R5167" s="22">
        <v>7.61</v>
      </c>
      <c r="S5167" s="22">
        <v>7.61</v>
      </c>
      <c r="T5167" s="20" t="s">
        <v>5189</v>
      </c>
      <c r="U5167" s="21">
        <v>29887.119999999999</v>
      </c>
      <c r="V5167" s="21">
        <v>688456.77</v>
      </c>
      <c r="W5167" s="34">
        <v>35769</v>
      </c>
      <c r="X5167" s="34">
        <v>45397</v>
      </c>
      <c r="Y5167" s="109"/>
      <c r="Z5167" s="70" t="s">
        <v>5188</v>
      </c>
      <c r="AA5167" s="20" t="s">
        <v>26</v>
      </c>
      <c r="AB5167" s="113" t="s">
        <v>5187</v>
      </c>
      <c r="AC5167" s="19"/>
      <c r="AD5167" s="22"/>
      <c r="AE5167" s="19"/>
    </row>
    <row r="5168" spans="2:31" x14ac:dyDescent="0.2">
      <c r="B5168" s="14" t="s">
        <v>5465</v>
      </c>
      <c r="C5168" s="33" t="s">
        <v>5464</v>
      </c>
      <c r="D5168" s="16" t="s">
        <v>5463</v>
      </c>
      <c r="E5168" s="103" t="s">
        <v>26</v>
      </c>
      <c r="F5168" s="18" t="s">
        <v>26</v>
      </c>
      <c r="G5168" s="111" t="s">
        <v>4412</v>
      </c>
      <c r="H5168" s="102" t="s">
        <v>5232</v>
      </c>
      <c r="I5168" s="21">
        <v>7109620.5999999996</v>
      </c>
      <c r="J5168" s="71">
        <v>126.714</v>
      </c>
      <c r="K5168" s="21">
        <v>8972939.7200000007</v>
      </c>
      <c r="L5168" s="21">
        <v>7081253.6299999999</v>
      </c>
      <c r="M5168" s="21">
        <v>7112470.5899999999</v>
      </c>
      <c r="N5168" s="21"/>
      <c r="O5168" s="21">
        <v>-2067.4899999999998</v>
      </c>
      <c r="P5168" s="21"/>
      <c r="Q5168" s="21"/>
      <c r="R5168" s="22">
        <v>8.5399999999999991</v>
      </c>
      <c r="S5168" s="22">
        <v>8.4909999999999997</v>
      </c>
      <c r="T5168" s="20" t="s">
        <v>5189</v>
      </c>
      <c r="U5168" s="21">
        <v>47032.03</v>
      </c>
      <c r="V5168" s="21">
        <v>620265.65</v>
      </c>
      <c r="W5168" s="34">
        <v>36588</v>
      </c>
      <c r="X5168" s="34">
        <v>44742</v>
      </c>
      <c r="Y5168" s="109"/>
      <c r="Z5168" s="70" t="s">
        <v>5188</v>
      </c>
      <c r="AA5168" s="20" t="s">
        <v>26</v>
      </c>
      <c r="AB5168" s="113" t="s">
        <v>5187</v>
      </c>
      <c r="AC5168" s="19"/>
      <c r="AD5168" s="22"/>
      <c r="AE5168" s="19"/>
    </row>
    <row r="5169" spans="2:31" x14ac:dyDescent="0.2">
      <c r="B5169" s="14" t="s">
        <v>5462</v>
      </c>
      <c r="C5169" s="33" t="s">
        <v>5461</v>
      </c>
      <c r="D5169" s="16" t="s">
        <v>5460</v>
      </c>
      <c r="E5169" s="103" t="s">
        <v>26</v>
      </c>
      <c r="F5169" s="18" t="s">
        <v>26</v>
      </c>
      <c r="G5169" s="111" t="s">
        <v>4412</v>
      </c>
      <c r="H5169" s="102" t="s">
        <v>5232</v>
      </c>
      <c r="I5169" s="21">
        <v>5182832.79</v>
      </c>
      <c r="J5169" s="71">
        <v>125.497</v>
      </c>
      <c r="K5169" s="21">
        <v>6478437.2400000002</v>
      </c>
      <c r="L5169" s="21">
        <v>5162224.79</v>
      </c>
      <c r="M5169" s="21">
        <v>5192128.7699999996</v>
      </c>
      <c r="N5169" s="21"/>
      <c r="O5169" s="21">
        <v>-1588.5</v>
      </c>
      <c r="P5169" s="21"/>
      <c r="Q5169" s="21"/>
      <c r="R5169" s="22">
        <v>8.5399999999999991</v>
      </c>
      <c r="S5169" s="22">
        <v>8.49</v>
      </c>
      <c r="T5169" s="20" t="s">
        <v>5189</v>
      </c>
      <c r="U5169" s="21">
        <v>34287.449999999997</v>
      </c>
      <c r="V5169" s="21">
        <v>453859.65</v>
      </c>
      <c r="W5169" s="34">
        <v>36588</v>
      </c>
      <c r="X5169" s="34">
        <v>44742</v>
      </c>
      <c r="Y5169" s="109"/>
      <c r="Z5169" s="70" t="s">
        <v>5188</v>
      </c>
      <c r="AA5169" s="20" t="s">
        <v>26</v>
      </c>
      <c r="AB5169" s="113" t="s">
        <v>5187</v>
      </c>
      <c r="AC5169" s="19"/>
      <c r="AD5169" s="22"/>
      <c r="AE5169" s="19"/>
    </row>
    <row r="5170" spans="2:31" x14ac:dyDescent="0.2">
      <c r="B5170" s="14" t="s">
        <v>5459</v>
      </c>
      <c r="C5170" s="33" t="s">
        <v>5458</v>
      </c>
      <c r="D5170" s="16" t="s">
        <v>5457</v>
      </c>
      <c r="E5170" s="103" t="s">
        <v>26</v>
      </c>
      <c r="F5170" s="18" t="s">
        <v>26</v>
      </c>
      <c r="G5170" s="111" t="s">
        <v>4412</v>
      </c>
      <c r="H5170" s="102" t="s">
        <v>4412</v>
      </c>
      <c r="I5170" s="21">
        <v>2271668.0699999998</v>
      </c>
      <c r="J5170" s="71">
        <v>123.16200000000001</v>
      </c>
      <c r="K5170" s="21">
        <v>2620341.65</v>
      </c>
      <c r="L5170" s="21">
        <v>2127556.92</v>
      </c>
      <c r="M5170" s="21">
        <v>2127556.92</v>
      </c>
      <c r="N5170" s="21"/>
      <c r="O5170" s="21"/>
      <c r="P5170" s="21"/>
      <c r="Q5170" s="21"/>
      <c r="R5170" s="22">
        <v>8.52</v>
      </c>
      <c r="S5170" s="22">
        <v>8.52</v>
      </c>
      <c r="T5170" s="20" t="s">
        <v>5189</v>
      </c>
      <c r="U5170" s="21">
        <v>-4585.82</v>
      </c>
      <c r="V5170" s="21">
        <v>190498.94</v>
      </c>
      <c r="W5170" s="34">
        <v>36388</v>
      </c>
      <c r="X5170" s="34">
        <v>43992</v>
      </c>
      <c r="Y5170" s="109"/>
      <c r="Z5170" s="70" t="s">
        <v>5188</v>
      </c>
      <c r="AA5170" s="20" t="s">
        <v>26</v>
      </c>
      <c r="AB5170" s="113" t="s">
        <v>5187</v>
      </c>
      <c r="AC5170" s="19"/>
      <c r="AD5170" s="22"/>
      <c r="AE5170" s="19"/>
    </row>
    <row r="5171" spans="2:31" x14ac:dyDescent="0.2">
      <c r="B5171" s="14" t="s">
        <v>5456</v>
      </c>
      <c r="C5171" s="33" t="s">
        <v>5455</v>
      </c>
      <c r="D5171" s="16" t="s">
        <v>5454</v>
      </c>
      <c r="E5171" s="103" t="s">
        <v>26</v>
      </c>
      <c r="F5171" s="18" t="s">
        <v>26</v>
      </c>
      <c r="G5171" s="111" t="s">
        <v>4412</v>
      </c>
      <c r="H5171" s="102" t="s">
        <v>590</v>
      </c>
      <c r="I5171" s="21">
        <v>1845800.03</v>
      </c>
      <c r="J5171" s="71">
        <v>129.58000000000001</v>
      </c>
      <c r="K5171" s="21">
        <v>2391787.6800000002</v>
      </c>
      <c r="L5171" s="21">
        <v>1845800.03</v>
      </c>
      <c r="M5171" s="21">
        <v>1845800.03</v>
      </c>
      <c r="N5171" s="21"/>
      <c r="O5171" s="21"/>
      <c r="P5171" s="21"/>
      <c r="Q5171" s="21"/>
      <c r="R5171" s="22">
        <v>7.85</v>
      </c>
      <c r="S5171" s="22">
        <v>7.85</v>
      </c>
      <c r="T5171" s="20" t="s">
        <v>5189</v>
      </c>
      <c r="U5171" s="21">
        <v>6439.77</v>
      </c>
      <c r="V5171" s="21">
        <v>147295.79</v>
      </c>
      <c r="W5171" s="34">
        <v>37293</v>
      </c>
      <c r="X5171" s="34">
        <v>46553</v>
      </c>
      <c r="Y5171" s="109"/>
      <c r="Z5171" s="70" t="s">
        <v>5188</v>
      </c>
      <c r="AA5171" s="20" t="s">
        <v>26</v>
      </c>
      <c r="AB5171" s="113" t="s">
        <v>5187</v>
      </c>
      <c r="AC5171" s="19"/>
      <c r="AD5171" s="22"/>
      <c r="AE5171" s="19"/>
    </row>
    <row r="5172" spans="2:31" x14ac:dyDescent="0.2">
      <c r="B5172" s="14" t="s">
        <v>5453</v>
      </c>
      <c r="C5172" s="33" t="s">
        <v>5452</v>
      </c>
      <c r="D5172" s="16" t="s">
        <v>5451</v>
      </c>
      <c r="E5172" s="103" t="s">
        <v>26</v>
      </c>
      <c r="F5172" s="18" t="s">
        <v>26</v>
      </c>
      <c r="G5172" s="111" t="s">
        <v>4412</v>
      </c>
      <c r="H5172" s="102" t="s">
        <v>590</v>
      </c>
      <c r="I5172" s="21">
        <v>17554165.75</v>
      </c>
      <c r="J5172" s="71">
        <v>128.31200000000001</v>
      </c>
      <c r="K5172" s="21">
        <v>22422766.219999999</v>
      </c>
      <c r="L5172" s="21">
        <v>17475190.329999998</v>
      </c>
      <c r="M5172" s="21">
        <v>17534271.559999999</v>
      </c>
      <c r="N5172" s="21"/>
      <c r="O5172" s="21">
        <v>-2613.5500000000002</v>
      </c>
      <c r="P5172" s="21"/>
      <c r="Q5172" s="21"/>
      <c r="R5172" s="22">
        <v>7.2530000000000001</v>
      </c>
      <c r="S5172" s="22">
        <v>7.2130000000000001</v>
      </c>
      <c r="T5172" s="20" t="s">
        <v>5189</v>
      </c>
      <c r="U5172" s="21">
        <v>105622.96</v>
      </c>
      <c r="V5172" s="21">
        <v>1267475.52</v>
      </c>
      <c r="W5172" s="34">
        <v>37627</v>
      </c>
      <c r="X5172" s="34">
        <v>47150</v>
      </c>
      <c r="Y5172" s="109"/>
      <c r="Z5172" s="70" t="s">
        <v>5188</v>
      </c>
      <c r="AA5172" s="20" t="s">
        <v>26</v>
      </c>
      <c r="AB5172" s="113" t="s">
        <v>5187</v>
      </c>
      <c r="AC5172" s="19"/>
      <c r="AD5172" s="22"/>
      <c r="AE5172" s="19"/>
    </row>
    <row r="5173" spans="2:31" x14ac:dyDescent="0.2">
      <c r="B5173" s="14" t="s">
        <v>5450</v>
      </c>
      <c r="C5173" s="33" t="s">
        <v>5449</v>
      </c>
      <c r="D5173" s="16" t="s">
        <v>5448</v>
      </c>
      <c r="E5173" s="103" t="s">
        <v>26</v>
      </c>
      <c r="F5173" s="18" t="s">
        <v>26</v>
      </c>
      <c r="G5173" s="111" t="s">
        <v>26</v>
      </c>
      <c r="H5173" s="102" t="s">
        <v>590</v>
      </c>
      <c r="I5173" s="21">
        <v>2247932.66</v>
      </c>
      <c r="J5173" s="71">
        <v>120.89700000000001</v>
      </c>
      <c r="K5173" s="21">
        <v>2581392.7400000002</v>
      </c>
      <c r="L5173" s="21">
        <v>2135200</v>
      </c>
      <c r="M5173" s="21">
        <v>2193647.64</v>
      </c>
      <c r="N5173" s="21"/>
      <c r="O5173" s="21">
        <v>-10408.67</v>
      </c>
      <c r="P5173" s="21"/>
      <c r="Q5173" s="21"/>
      <c r="R5173" s="22">
        <v>7.6</v>
      </c>
      <c r="S5173" s="22">
        <v>6.8730000000000002</v>
      </c>
      <c r="T5173" s="20" t="s">
        <v>5189</v>
      </c>
      <c r="U5173" s="21">
        <v>7212.22</v>
      </c>
      <c r="V5173" s="21">
        <v>169052.7</v>
      </c>
      <c r="W5173" s="34">
        <v>37463</v>
      </c>
      <c r="X5173" s="34">
        <v>44211</v>
      </c>
      <c r="Y5173" s="109"/>
      <c r="Z5173" s="70" t="s">
        <v>5188</v>
      </c>
      <c r="AA5173" s="20" t="s">
        <v>26</v>
      </c>
      <c r="AB5173" s="113" t="s">
        <v>5187</v>
      </c>
      <c r="AC5173" s="19"/>
      <c r="AD5173" s="22"/>
      <c r="AE5173" s="19"/>
    </row>
    <row r="5174" spans="2:31" x14ac:dyDescent="0.2">
      <c r="B5174" s="14" t="s">
        <v>5447</v>
      </c>
      <c r="C5174" s="33" t="s">
        <v>5446</v>
      </c>
      <c r="D5174" s="16" t="s">
        <v>5445</v>
      </c>
      <c r="E5174" s="103" t="s">
        <v>26</v>
      </c>
      <c r="F5174" s="18" t="s">
        <v>26</v>
      </c>
      <c r="G5174" s="111" t="s">
        <v>4412</v>
      </c>
      <c r="H5174" s="102" t="s">
        <v>5254</v>
      </c>
      <c r="I5174" s="21">
        <v>2068794.84</v>
      </c>
      <c r="J5174" s="71">
        <v>108.035</v>
      </c>
      <c r="K5174" s="21">
        <v>2143615.2000000002</v>
      </c>
      <c r="L5174" s="21">
        <v>1984185.86</v>
      </c>
      <c r="M5174" s="21">
        <v>1984185.86</v>
      </c>
      <c r="N5174" s="21"/>
      <c r="O5174" s="21"/>
      <c r="P5174" s="21"/>
      <c r="Q5174" s="21"/>
      <c r="R5174" s="22">
        <v>7.875</v>
      </c>
      <c r="S5174" s="22">
        <v>7.875</v>
      </c>
      <c r="T5174" s="20" t="s">
        <v>5189</v>
      </c>
      <c r="U5174" s="21">
        <v>6944.62</v>
      </c>
      <c r="V5174" s="21">
        <v>170094.91</v>
      </c>
      <c r="W5174" s="34">
        <v>34320</v>
      </c>
      <c r="X5174" s="34">
        <v>43054</v>
      </c>
      <c r="Y5174" s="109"/>
      <c r="Z5174" s="70" t="s">
        <v>5188</v>
      </c>
      <c r="AA5174" s="20" t="s">
        <v>26</v>
      </c>
      <c r="AB5174" s="113" t="s">
        <v>5187</v>
      </c>
      <c r="AC5174" s="19"/>
      <c r="AD5174" s="22"/>
      <c r="AE5174" s="19"/>
    </row>
    <row r="5175" spans="2:31" x14ac:dyDescent="0.2">
      <c r="B5175" s="14" t="s">
        <v>5444</v>
      </c>
      <c r="C5175" s="33" t="s">
        <v>5443</v>
      </c>
      <c r="D5175" s="16" t="s">
        <v>5442</v>
      </c>
      <c r="E5175" s="103" t="s">
        <v>26</v>
      </c>
      <c r="F5175" s="18" t="s">
        <v>26</v>
      </c>
      <c r="G5175" s="111" t="s">
        <v>4412</v>
      </c>
      <c r="H5175" s="102" t="s">
        <v>4412</v>
      </c>
      <c r="I5175" s="21">
        <v>3727320.4</v>
      </c>
      <c r="J5175" s="71">
        <v>114.378</v>
      </c>
      <c r="K5175" s="21">
        <v>3049802.33</v>
      </c>
      <c r="L5175" s="21">
        <v>2666423.91</v>
      </c>
      <c r="M5175" s="21">
        <v>2666423.91</v>
      </c>
      <c r="N5175" s="21"/>
      <c r="O5175" s="21"/>
      <c r="P5175" s="21"/>
      <c r="Q5175" s="21"/>
      <c r="R5175" s="22">
        <v>8.06</v>
      </c>
      <c r="S5175" s="22">
        <v>8.06</v>
      </c>
      <c r="T5175" s="20" t="s">
        <v>5189</v>
      </c>
      <c r="U5175" s="21">
        <v>6566.8</v>
      </c>
      <c r="V5175" s="21">
        <v>238916.76</v>
      </c>
      <c r="W5175" s="34">
        <v>35153</v>
      </c>
      <c r="X5175" s="34">
        <v>42724</v>
      </c>
      <c r="Y5175" s="109"/>
      <c r="Z5175" s="70" t="s">
        <v>5188</v>
      </c>
      <c r="AA5175" s="20" t="s">
        <v>26</v>
      </c>
      <c r="AB5175" s="113" t="s">
        <v>5187</v>
      </c>
      <c r="AC5175" s="19"/>
      <c r="AD5175" s="22"/>
      <c r="AE5175" s="19"/>
    </row>
    <row r="5176" spans="2:31" x14ac:dyDescent="0.2">
      <c r="B5176" s="14" t="s">
        <v>5441</v>
      </c>
      <c r="C5176" s="33" t="s">
        <v>5440</v>
      </c>
      <c r="D5176" s="16" t="s">
        <v>5439</v>
      </c>
      <c r="E5176" s="103" t="s">
        <v>26</v>
      </c>
      <c r="F5176" s="18" t="s">
        <v>26</v>
      </c>
      <c r="G5176" s="111" t="s">
        <v>4412</v>
      </c>
      <c r="H5176" s="102" t="s">
        <v>4412</v>
      </c>
      <c r="I5176" s="21">
        <v>4716019.2699999996</v>
      </c>
      <c r="J5176" s="71">
        <v>117.84699999999999</v>
      </c>
      <c r="K5176" s="21">
        <v>5147887.92</v>
      </c>
      <c r="L5176" s="21">
        <v>4368280.84</v>
      </c>
      <c r="M5176" s="21">
        <v>4368280.84</v>
      </c>
      <c r="N5176" s="21"/>
      <c r="O5176" s="21"/>
      <c r="P5176" s="21"/>
      <c r="Q5176" s="21"/>
      <c r="R5176" s="22">
        <v>7.28</v>
      </c>
      <c r="S5176" s="22">
        <v>7.28</v>
      </c>
      <c r="T5176" s="20" t="s">
        <v>5189</v>
      </c>
      <c r="U5176" s="21">
        <v>14133.81</v>
      </c>
      <c r="V5176" s="21">
        <v>338237.31</v>
      </c>
      <c r="W5176" s="34">
        <v>36306</v>
      </c>
      <c r="X5176" s="34">
        <v>43631</v>
      </c>
      <c r="Y5176" s="109"/>
      <c r="Z5176" s="70" t="s">
        <v>5188</v>
      </c>
      <c r="AA5176" s="20" t="s">
        <v>26</v>
      </c>
      <c r="AB5176" s="113" t="s">
        <v>5187</v>
      </c>
      <c r="AC5176" s="19"/>
      <c r="AD5176" s="22"/>
      <c r="AE5176" s="19"/>
    </row>
    <row r="5177" spans="2:31" x14ac:dyDescent="0.2">
      <c r="B5177" s="14" t="s">
        <v>5438</v>
      </c>
      <c r="C5177" s="33" t="s">
        <v>5437</v>
      </c>
      <c r="D5177" s="16" t="s">
        <v>5436</v>
      </c>
      <c r="E5177" s="103" t="s">
        <v>26</v>
      </c>
      <c r="F5177" s="18" t="s">
        <v>26</v>
      </c>
      <c r="G5177" s="111" t="s">
        <v>4412</v>
      </c>
      <c r="H5177" s="102" t="s">
        <v>5254</v>
      </c>
      <c r="I5177" s="21">
        <v>-94572.27</v>
      </c>
      <c r="J5177" s="71">
        <v>101.229</v>
      </c>
      <c r="K5177" s="21">
        <v>100121.48</v>
      </c>
      <c r="L5177" s="21">
        <v>98905.93</v>
      </c>
      <c r="M5177" s="21">
        <v>98905.93</v>
      </c>
      <c r="N5177" s="21"/>
      <c r="O5177" s="21"/>
      <c r="P5177" s="21"/>
      <c r="Q5177" s="21"/>
      <c r="R5177" s="22">
        <v>9</v>
      </c>
      <c r="S5177" s="22">
        <v>8.9990000000000006</v>
      </c>
      <c r="T5177" s="20" t="s">
        <v>5189</v>
      </c>
      <c r="U5177" s="21">
        <v>395.62</v>
      </c>
      <c r="V5177" s="21">
        <v>22718.240000000002</v>
      </c>
      <c r="W5177" s="34">
        <v>34108</v>
      </c>
      <c r="X5177" s="34">
        <v>41379</v>
      </c>
      <c r="Y5177" s="109"/>
      <c r="Z5177" s="70" t="s">
        <v>5188</v>
      </c>
      <c r="AA5177" s="20" t="s">
        <v>26</v>
      </c>
      <c r="AB5177" s="113" t="s">
        <v>5187</v>
      </c>
      <c r="AC5177" s="19"/>
      <c r="AD5177" s="22"/>
      <c r="AE5177" s="19"/>
    </row>
    <row r="5178" spans="2:31" x14ac:dyDescent="0.2">
      <c r="B5178" s="14" t="s">
        <v>5435</v>
      </c>
      <c r="C5178" s="33" t="s">
        <v>5434</v>
      </c>
      <c r="D5178" s="16" t="s">
        <v>5433</v>
      </c>
      <c r="E5178" s="103" t="s">
        <v>26</v>
      </c>
      <c r="F5178" s="18" t="s">
        <v>26</v>
      </c>
      <c r="G5178" s="111" t="s">
        <v>4412</v>
      </c>
      <c r="H5178" s="102" t="s">
        <v>4412</v>
      </c>
      <c r="I5178" s="21">
        <v>1509286.19</v>
      </c>
      <c r="J5178" s="71">
        <v>116.64400000000001</v>
      </c>
      <c r="K5178" s="21">
        <v>1747927.07</v>
      </c>
      <c r="L5178" s="21">
        <v>1498514.34</v>
      </c>
      <c r="M5178" s="21">
        <v>1498514.34</v>
      </c>
      <c r="N5178" s="21"/>
      <c r="O5178" s="21"/>
      <c r="P5178" s="21"/>
      <c r="Q5178" s="21"/>
      <c r="R5178" s="22">
        <v>6.93</v>
      </c>
      <c r="S5178" s="22">
        <v>6.93</v>
      </c>
      <c r="T5178" s="20" t="s">
        <v>5189</v>
      </c>
      <c r="U5178" s="21">
        <v>-2639.1</v>
      </c>
      <c r="V5178" s="21">
        <v>110873.52</v>
      </c>
      <c r="W5178" s="34">
        <v>36000</v>
      </c>
      <c r="X5178" s="34">
        <v>43565</v>
      </c>
      <c r="Y5178" s="109"/>
      <c r="Z5178" s="70" t="s">
        <v>5188</v>
      </c>
      <c r="AA5178" s="20" t="s">
        <v>26</v>
      </c>
      <c r="AB5178" s="113" t="s">
        <v>5187</v>
      </c>
      <c r="AC5178" s="19"/>
      <c r="AD5178" s="22"/>
      <c r="AE5178" s="19"/>
    </row>
    <row r="5179" spans="2:31" x14ac:dyDescent="0.2">
      <c r="B5179" s="14" t="s">
        <v>5432</v>
      </c>
      <c r="C5179" s="33" t="s">
        <v>5431</v>
      </c>
      <c r="D5179" s="16" t="s">
        <v>5430</v>
      </c>
      <c r="E5179" s="103" t="s">
        <v>26</v>
      </c>
      <c r="F5179" s="18" t="s">
        <v>26</v>
      </c>
      <c r="G5179" s="111" t="s">
        <v>4412</v>
      </c>
      <c r="H5179" s="102" t="s">
        <v>4412</v>
      </c>
      <c r="I5179" s="21">
        <v>2576764.44</v>
      </c>
      <c r="J5179" s="71">
        <v>127.334</v>
      </c>
      <c r="K5179" s="21">
        <v>3281097.24</v>
      </c>
      <c r="L5179" s="21">
        <v>2576764.44</v>
      </c>
      <c r="M5179" s="21">
        <v>2576764.44</v>
      </c>
      <c r="N5179" s="21"/>
      <c r="O5179" s="21"/>
      <c r="P5179" s="21"/>
      <c r="Q5179" s="21"/>
      <c r="R5179" s="22">
        <v>7.65</v>
      </c>
      <c r="S5179" s="22">
        <v>7.65</v>
      </c>
      <c r="T5179" s="20" t="s">
        <v>5189</v>
      </c>
      <c r="U5179" s="21">
        <v>-7703.16</v>
      </c>
      <c r="V5179" s="21">
        <v>201121.41</v>
      </c>
      <c r="W5179" s="34">
        <v>37300</v>
      </c>
      <c r="X5179" s="34">
        <v>46522</v>
      </c>
      <c r="Y5179" s="109"/>
      <c r="Z5179" s="70" t="s">
        <v>5188</v>
      </c>
      <c r="AA5179" s="20" t="s">
        <v>26</v>
      </c>
      <c r="AB5179" s="113" t="s">
        <v>5187</v>
      </c>
      <c r="AC5179" s="19"/>
      <c r="AD5179" s="22"/>
      <c r="AE5179" s="19"/>
    </row>
    <row r="5180" spans="2:31" x14ac:dyDescent="0.2">
      <c r="B5180" s="14" t="s">
        <v>5429</v>
      </c>
      <c r="C5180" s="33" t="s">
        <v>5428</v>
      </c>
      <c r="D5180" s="16" t="s">
        <v>5427</v>
      </c>
      <c r="E5180" s="103" t="s">
        <v>26</v>
      </c>
      <c r="F5180" s="18" t="s">
        <v>26</v>
      </c>
      <c r="G5180" s="111" t="s">
        <v>4412</v>
      </c>
      <c r="H5180" s="102" t="s">
        <v>590</v>
      </c>
      <c r="I5180" s="21">
        <v>1814435.12</v>
      </c>
      <c r="J5180" s="71">
        <v>126.249</v>
      </c>
      <c r="K5180" s="21">
        <v>2290706.2000000002</v>
      </c>
      <c r="L5180" s="21">
        <v>1814435.12</v>
      </c>
      <c r="M5180" s="21">
        <v>1814435.12</v>
      </c>
      <c r="N5180" s="21"/>
      <c r="O5180" s="21"/>
      <c r="P5180" s="21"/>
      <c r="Q5180" s="21"/>
      <c r="R5180" s="22">
        <v>7.56</v>
      </c>
      <c r="S5180" s="22">
        <v>7.56</v>
      </c>
      <c r="T5180" s="20" t="s">
        <v>5189</v>
      </c>
      <c r="U5180" s="21">
        <v>6096.49</v>
      </c>
      <c r="V5180" s="21">
        <v>141002.03</v>
      </c>
      <c r="W5180" s="34">
        <v>37406</v>
      </c>
      <c r="X5180" s="34">
        <v>45550</v>
      </c>
      <c r="Y5180" s="109"/>
      <c r="Z5180" s="70" t="s">
        <v>5188</v>
      </c>
      <c r="AA5180" s="20" t="s">
        <v>26</v>
      </c>
      <c r="AB5180" s="113" t="s">
        <v>5187</v>
      </c>
      <c r="AC5180" s="19"/>
      <c r="AD5180" s="22"/>
      <c r="AE5180" s="19"/>
    </row>
    <row r="5181" spans="2:31" x14ac:dyDescent="0.2">
      <c r="B5181" s="14" t="s">
        <v>5426</v>
      </c>
      <c r="C5181" s="33" t="s">
        <v>5425</v>
      </c>
      <c r="D5181" s="16" t="s">
        <v>5424</v>
      </c>
      <c r="E5181" s="103" t="s">
        <v>26</v>
      </c>
      <c r="F5181" s="18" t="s">
        <v>26</v>
      </c>
      <c r="G5181" s="111" t="s">
        <v>4412</v>
      </c>
      <c r="H5181" s="102" t="s">
        <v>4412</v>
      </c>
      <c r="I5181" s="21">
        <v>1363443.2</v>
      </c>
      <c r="J5181" s="71">
        <v>116.25700000000001</v>
      </c>
      <c r="K5181" s="21">
        <v>1585098.16</v>
      </c>
      <c r="L5181" s="21">
        <v>1363443.2</v>
      </c>
      <c r="M5181" s="21">
        <v>1363443.2</v>
      </c>
      <c r="N5181" s="21"/>
      <c r="O5181" s="21"/>
      <c r="P5181" s="21"/>
      <c r="Q5181" s="21"/>
      <c r="R5181" s="22">
        <v>6.8</v>
      </c>
      <c r="S5181" s="22">
        <v>6.8</v>
      </c>
      <c r="T5181" s="20" t="s">
        <v>5189</v>
      </c>
      <c r="U5181" s="21">
        <v>-3665.68</v>
      </c>
      <c r="V5181" s="21">
        <v>99017.32</v>
      </c>
      <c r="W5181" s="34">
        <v>36133</v>
      </c>
      <c r="X5181" s="34">
        <v>43570</v>
      </c>
      <c r="Y5181" s="109"/>
      <c r="Z5181" s="70" t="s">
        <v>5188</v>
      </c>
      <c r="AA5181" s="20" t="s">
        <v>26</v>
      </c>
      <c r="AB5181" s="113" t="s">
        <v>5187</v>
      </c>
      <c r="AC5181" s="19"/>
      <c r="AD5181" s="22"/>
      <c r="AE5181" s="19"/>
    </row>
    <row r="5182" spans="2:31" x14ac:dyDescent="0.2">
      <c r="B5182" s="14" t="s">
        <v>5423</v>
      </c>
      <c r="C5182" s="33" t="s">
        <v>5422</v>
      </c>
      <c r="D5182" s="16" t="s">
        <v>5421</v>
      </c>
      <c r="E5182" s="103" t="s">
        <v>26</v>
      </c>
      <c r="F5182" s="18" t="s">
        <v>26</v>
      </c>
      <c r="G5182" s="111" t="s">
        <v>4412</v>
      </c>
      <c r="H5182" s="102" t="s">
        <v>590</v>
      </c>
      <c r="I5182" s="21">
        <v>3609006.71</v>
      </c>
      <c r="J5182" s="71">
        <v>117.163</v>
      </c>
      <c r="K5182" s="21">
        <v>4208537.2</v>
      </c>
      <c r="L5182" s="21">
        <v>3592036.03</v>
      </c>
      <c r="M5182" s="21">
        <v>3602482.38</v>
      </c>
      <c r="N5182" s="21"/>
      <c r="O5182" s="21">
        <v>-485.6</v>
      </c>
      <c r="P5182" s="21"/>
      <c r="Q5182" s="21"/>
      <c r="R5182" s="22">
        <v>5.9720000000000004</v>
      </c>
      <c r="S5182" s="22">
        <v>5.92</v>
      </c>
      <c r="T5182" s="20" t="s">
        <v>5189</v>
      </c>
      <c r="U5182" s="21">
        <v>9534.06</v>
      </c>
      <c r="V5182" s="21">
        <v>200744.14</v>
      </c>
      <c r="W5182" s="34">
        <v>38096</v>
      </c>
      <c r="X5182" s="34">
        <v>45731</v>
      </c>
      <c r="Y5182" s="109"/>
      <c r="Z5182" s="70" t="s">
        <v>5188</v>
      </c>
      <c r="AA5182" s="20" t="s">
        <v>26</v>
      </c>
      <c r="AB5182" s="113" t="s">
        <v>5187</v>
      </c>
      <c r="AC5182" s="19"/>
      <c r="AD5182" s="22"/>
      <c r="AE5182" s="19"/>
    </row>
    <row r="5183" spans="2:31" x14ac:dyDescent="0.2">
      <c r="B5183" s="14" t="s">
        <v>5420</v>
      </c>
      <c r="C5183" s="33" t="s">
        <v>5419</v>
      </c>
      <c r="D5183" s="16" t="s">
        <v>5418</v>
      </c>
      <c r="E5183" s="103" t="s">
        <v>26</v>
      </c>
      <c r="F5183" s="18" t="s">
        <v>26</v>
      </c>
      <c r="G5183" s="111" t="s">
        <v>4412</v>
      </c>
      <c r="H5183" s="102" t="s">
        <v>590</v>
      </c>
      <c r="I5183" s="21">
        <v>2187436.37</v>
      </c>
      <c r="J5183" s="71">
        <v>132.251</v>
      </c>
      <c r="K5183" s="21">
        <v>2883792.59</v>
      </c>
      <c r="L5183" s="21">
        <v>2180545.02</v>
      </c>
      <c r="M5183" s="21">
        <v>2184919.41</v>
      </c>
      <c r="N5183" s="21"/>
      <c r="O5183" s="21">
        <v>-431.4</v>
      </c>
      <c r="P5183" s="21"/>
      <c r="Q5183" s="21"/>
      <c r="R5183" s="22">
        <v>8.25</v>
      </c>
      <c r="S5183" s="22">
        <v>8.2119999999999997</v>
      </c>
      <c r="T5183" s="20" t="s">
        <v>5189</v>
      </c>
      <c r="U5183" s="21">
        <v>7995.32</v>
      </c>
      <c r="V5183" s="21">
        <v>183684.53</v>
      </c>
      <c r="W5183" s="34">
        <v>36579</v>
      </c>
      <c r="X5183" s="34">
        <v>45823</v>
      </c>
      <c r="Y5183" s="109"/>
      <c r="Z5183" s="70" t="s">
        <v>5188</v>
      </c>
      <c r="AA5183" s="20" t="s">
        <v>26</v>
      </c>
      <c r="AB5183" s="113" t="s">
        <v>5187</v>
      </c>
      <c r="AC5183" s="19"/>
      <c r="AD5183" s="22"/>
      <c r="AE5183" s="19"/>
    </row>
    <row r="5184" spans="2:31" x14ac:dyDescent="0.2">
      <c r="B5184" s="14" t="s">
        <v>5417</v>
      </c>
      <c r="C5184" s="33" t="s">
        <v>5416</v>
      </c>
      <c r="D5184" s="16" t="s">
        <v>5415</v>
      </c>
      <c r="E5184" s="103" t="s">
        <v>26</v>
      </c>
      <c r="F5184" s="18" t="s">
        <v>26</v>
      </c>
      <c r="G5184" s="111" t="s">
        <v>4412</v>
      </c>
      <c r="H5184" s="102" t="s">
        <v>4412</v>
      </c>
      <c r="I5184" s="21">
        <v>1611846</v>
      </c>
      <c r="J5184" s="71">
        <v>115.587</v>
      </c>
      <c r="K5184" s="21">
        <v>1863084.44</v>
      </c>
      <c r="L5184" s="21">
        <v>1611846</v>
      </c>
      <c r="M5184" s="21">
        <v>1611846</v>
      </c>
      <c r="N5184" s="21"/>
      <c r="O5184" s="21"/>
      <c r="P5184" s="21"/>
      <c r="Q5184" s="21"/>
      <c r="R5184" s="22">
        <v>7.15</v>
      </c>
      <c r="S5184" s="22">
        <v>7.15</v>
      </c>
      <c r="T5184" s="20" t="s">
        <v>5189</v>
      </c>
      <c r="U5184" s="21">
        <v>-2936.11</v>
      </c>
      <c r="V5184" s="21">
        <v>124291.75</v>
      </c>
      <c r="W5184" s="34">
        <v>35930</v>
      </c>
      <c r="X5184" s="34">
        <v>43291</v>
      </c>
      <c r="Y5184" s="109"/>
      <c r="Z5184" s="70" t="s">
        <v>5188</v>
      </c>
      <c r="AA5184" s="20" t="s">
        <v>26</v>
      </c>
      <c r="AB5184" s="113" t="s">
        <v>5187</v>
      </c>
      <c r="AC5184" s="19"/>
      <c r="AD5184" s="22"/>
      <c r="AE5184" s="19"/>
    </row>
    <row r="5185" spans="2:31" x14ac:dyDescent="0.2">
      <c r="B5185" s="14" t="s">
        <v>5414</v>
      </c>
      <c r="C5185" s="33" t="s">
        <v>5413</v>
      </c>
      <c r="D5185" s="16" t="s">
        <v>5412</v>
      </c>
      <c r="E5185" s="103" t="s">
        <v>26</v>
      </c>
      <c r="F5185" s="18" t="s">
        <v>26</v>
      </c>
      <c r="G5185" s="111" t="s">
        <v>4412</v>
      </c>
      <c r="H5185" s="102" t="s">
        <v>4412</v>
      </c>
      <c r="I5185" s="21">
        <v>-1349752.21</v>
      </c>
      <c r="J5185" s="71">
        <v>115.295</v>
      </c>
      <c r="K5185" s="21">
        <v>1146437.31</v>
      </c>
      <c r="L5185" s="21">
        <v>994351.28</v>
      </c>
      <c r="M5185" s="21">
        <v>994351.28</v>
      </c>
      <c r="N5185" s="21"/>
      <c r="O5185" s="21"/>
      <c r="P5185" s="21"/>
      <c r="Q5185" s="21"/>
      <c r="R5185" s="22">
        <v>7.56</v>
      </c>
      <c r="S5185" s="22">
        <v>7.56</v>
      </c>
      <c r="T5185" s="20" t="s">
        <v>5189</v>
      </c>
      <c r="U5185" s="21">
        <v>-2985.7</v>
      </c>
      <c r="V5185" s="21">
        <v>81839.34</v>
      </c>
      <c r="W5185" s="34">
        <v>35713</v>
      </c>
      <c r="X5185" s="34">
        <v>43084</v>
      </c>
      <c r="Y5185" s="109"/>
      <c r="Z5185" s="70" t="s">
        <v>5188</v>
      </c>
      <c r="AA5185" s="20" t="s">
        <v>26</v>
      </c>
      <c r="AB5185" s="113" t="s">
        <v>5187</v>
      </c>
      <c r="AC5185" s="19"/>
      <c r="AD5185" s="22"/>
      <c r="AE5185" s="19"/>
    </row>
    <row r="5186" spans="2:31" x14ac:dyDescent="0.2">
      <c r="B5186" s="14" t="s">
        <v>5411</v>
      </c>
      <c r="C5186" s="33" t="s">
        <v>5410</v>
      </c>
      <c r="D5186" s="16" t="s">
        <v>5409</v>
      </c>
      <c r="E5186" s="103" t="s">
        <v>26</v>
      </c>
      <c r="F5186" s="18" t="s">
        <v>26</v>
      </c>
      <c r="G5186" s="111" t="s">
        <v>4412</v>
      </c>
      <c r="H5186" s="102" t="s">
        <v>4412</v>
      </c>
      <c r="I5186" s="21">
        <v>-1547731.02</v>
      </c>
      <c r="J5186" s="71">
        <v>114.07299999999999</v>
      </c>
      <c r="K5186" s="21">
        <v>1254165.57</v>
      </c>
      <c r="L5186" s="21">
        <v>1099441.22</v>
      </c>
      <c r="M5186" s="21">
        <v>1099441.22</v>
      </c>
      <c r="N5186" s="21"/>
      <c r="O5186" s="21"/>
      <c r="P5186" s="21"/>
      <c r="Q5186" s="21"/>
      <c r="R5186" s="22">
        <v>7.35</v>
      </c>
      <c r="S5186" s="22">
        <v>7.35</v>
      </c>
      <c r="T5186" s="20" t="s">
        <v>5189</v>
      </c>
      <c r="U5186" s="21">
        <v>3591.51</v>
      </c>
      <c r="V5186" s="21">
        <v>80313.84</v>
      </c>
      <c r="W5186" s="34">
        <v>35734</v>
      </c>
      <c r="X5186" s="34">
        <v>43023</v>
      </c>
      <c r="Y5186" s="109"/>
      <c r="Z5186" s="70" t="s">
        <v>5188</v>
      </c>
      <c r="AA5186" s="20" t="s">
        <v>26</v>
      </c>
      <c r="AB5186" s="113" t="s">
        <v>5187</v>
      </c>
      <c r="AC5186" s="19"/>
      <c r="AD5186" s="22"/>
      <c r="AE5186" s="19"/>
    </row>
    <row r="5187" spans="2:31" x14ac:dyDescent="0.2">
      <c r="B5187" s="14" t="s">
        <v>5408</v>
      </c>
      <c r="C5187" s="33" t="s">
        <v>5407</v>
      </c>
      <c r="D5187" s="16" t="s">
        <v>5406</v>
      </c>
      <c r="E5187" s="103" t="s">
        <v>26</v>
      </c>
      <c r="F5187" s="18" t="s">
        <v>26</v>
      </c>
      <c r="G5187" s="111" t="s">
        <v>4412</v>
      </c>
      <c r="H5187" s="102" t="s">
        <v>4412</v>
      </c>
      <c r="I5187" s="21">
        <v>7215140.1799999997</v>
      </c>
      <c r="J5187" s="71">
        <v>122.17400000000001</v>
      </c>
      <c r="K5187" s="21">
        <v>8815025.3599999994</v>
      </c>
      <c r="L5187" s="21">
        <v>7215140.1799999997</v>
      </c>
      <c r="M5187" s="21">
        <v>7215140.1799999997</v>
      </c>
      <c r="N5187" s="21"/>
      <c r="O5187" s="21"/>
      <c r="P5187" s="21"/>
      <c r="Q5187" s="21"/>
      <c r="R5187" s="22">
        <v>6.64</v>
      </c>
      <c r="S5187" s="22">
        <v>6.64</v>
      </c>
      <c r="T5187" s="20" t="s">
        <v>5189</v>
      </c>
      <c r="U5187" s="21">
        <v>-18750.54</v>
      </c>
      <c r="V5187" s="21">
        <v>498650.77</v>
      </c>
      <c r="W5187" s="34">
        <v>36039</v>
      </c>
      <c r="X5187" s="34">
        <v>44484</v>
      </c>
      <c r="Y5187" s="109"/>
      <c r="Z5187" s="70" t="s">
        <v>5188</v>
      </c>
      <c r="AA5187" s="20" t="s">
        <v>26</v>
      </c>
      <c r="AB5187" s="113" t="s">
        <v>5187</v>
      </c>
      <c r="AC5187" s="19"/>
      <c r="AD5187" s="22"/>
      <c r="AE5187" s="19"/>
    </row>
    <row r="5188" spans="2:31" x14ac:dyDescent="0.2">
      <c r="B5188" s="14" t="s">
        <v>5405</v>
      </c>
      <c r="C5188" s="33" t="s">
        <v>5404</v>
      </c>
      <c r="D5188" s="16" t="s">
        <v>5403</v>
      </c>
      <c r="E5188" s="103" t="s">
        <v>26</v>
      </c>
      <c r="F5188" s="18" t="s">
        <v>26</v>
      </c>
      <c r="G5188" s="111" t="s">
        <v>4412</v>
      </c>
      <c r="H5188" s="102" t="s">
        <v>590</v>
      </c>
      <c r="I5188" s="21">
        <v>2597575.59</v>
      </c>
      <c r="J5188" s="71">
        <v>111.80800000000001</v>
      </c>
      <c r="K5188" s="21">
        <v>2678030.7000000002</v>
      </c>
      <c r="L5188" s="21">
        <v>2395204.91</v>
      </c>
      <c r="M5188" s="21">
        <v>2395204.91</v>
      </c>
      <c r="N5188" s="21"/>
      <c r="O5188" s="21"/>
      <c r="P5188" s="21"/>
      <c r="Q5188" s="21"/>
      <c r="R5188" s="22">
        <v>7.97</v>
      </c>
      <c r="S5188" s="22">
        <v>7.97</v>
      </c>
      <c r="T5188" s="20" t="s">
        <v>5189</v>
      </c>
      <c r="U5188" s="21">
        <v>-0.01</v>
      </c>
      <c r="V5188" s="21">
        <v>232300.33</v>
      </c>
      <c r="W5188" s="34">
        <v>35328</v>
      </c>
      <c r="X5188" s="34">
        <v>42705</v>
      </c>
      <c r="Y5188" s="109"/>
      <c r="Z5188" s="70" t="s">
        <v>5188</v>
      </c>
      <c r="AA5188" s="20" t="s">
        <v>26</v>
      </c>
      <c r="AB5188" s="113" t="s">
        <v>5187</v>
      </c>
      <c r="AC5188" s="19"/>
      <c r="AD5188" s="22"/>
      <c r="AE5188" s="19"/>
    </row>
    <row r="5189" spans="2:31" x14ac:dyDescent="0.2">
      <c r="B5189" s="14" t="s">
        <v>5402</v>
      </c>
      <c r="C5189" s="33" t="s">
        <v>5401</v>
      </c>
      <c r="D5189" s="16" t="s">
        <v>5400</v>
      </c>
      <c r="E5189" s="103" t="s">
        <v>26</v>
      </c>
      <c r="F5189" s="18" t="s">
        <v>26</v>
      </c>
      <c r="G5189" s="111" t="s">
        <v>4412</v>
      </c>
      <c r="H5189" s="102" t="s">
        <v>4412</v>
      </c>
      <c r="I5189" s="21">
        <v>1056791.55</v>
      </c>
      <c r="J5189" s="71">
        <v>115.999</v>
      </c>
      <c r="K5189" s="21">
        <v>1209891.25</v>
      </c>
      <c r="L5189" s="21">
        <v>1043018.69</v>
      </c>
      <c r="M5189" s="21">
        <v>1043018.69</v>
      </c>
      <c r="N5189" s="21"/>
      <c r="O5189" s="21"/>
      <c r="P5189" s="21"/>
      <c r="Q5189" s="21"/>
      <c r="R5189" s="22">
        <v>6.94</v>
      </c>
      <c r="S5189" s="22">
        <v>6.94</v>
      </c>
      <c r="T5189" s="20" t="s">
        <v>5189</v>
      </c>
      <c r="U5189" s="21">
        <v>3199.87</v>
      </c>
      <c r="V5189" s="21">
        <v>70644.06</v>
      </c>
      <c r="W5189" s="34">
        <v>36000</v>
      </c>
      <c r="X5189" s="34">
        <v>43480</v>
      </c>
      <c r="Y5189" s="109"/>
      <c r="Z5189" s="70" t="s">
        <v>5188</v>
      </c>
      <c r="AA5189" s="20" t="s">
        <v>26</v>
      </c>
      <c r="AB5189" s="113" t="s">
        <v>5187</v>
      </c>
      <c r="AC5189" s="19"/>
      <c r="AD5189" s="22"/>
      <c r="AE5189" s="19"/>
    </row>
    <row r="5190" spans="2:31" x14ac:dyDescent="0.2">
      <c r="B5190" s="14" t="s">
        <v>5399</v>
      </c>
      <c r="C5190" s="33" t="s">
        <v>5398</v>
      </c>
      <c r="D5190" s="16" t="s">
        <v>5397</v>
      </c>
      <c r="E5190" s="103" t="s">
        <v>26</v>
      </c>
      <c r="F5190" s="18" t="s">
        <v>26</v>
      </c>
      <c r="G5190" s="111" t="s">
        <v>4412</v>
      </c>
      <c r="H5190" s="102" t="s">
        <v>4412</v>
      </c>
      <c r="I5190" s="21">
        <v>2034344.41</v>
      </c>
      <c r="J5190" s="71">
        <v>116.785</v>
      </c>
      <c r="K5190" s="21">
        <v>2375809.12</v>
      </c>
      <c r="L5190" s="21">
        <v>2034344.41</v>
      </c>
      <c r="M5190" s="21">
        <v>2034344.41</v>
      </c>
      <c r="N5190" s="21"/>
      <c r="O5190" s="21"/>
      <c r="P5190" s="21"/>
      <c r="Q5190" s="21"/>
      <c r="R5190" s="22">
        <v>6.95</v>
      </c>
      <c r="S5190" s="22">
        <v>6.95</v>
      </c>
      <c r="T5190" s="20" t="s">
        <v>5189</v>
      </c>
      <c r="U5190" s="21">
        <v>6252.31</v>
      </c>
      <c r="V5190" s="21">
        <v>137449.62</v>
      </c>
      <c r="W5190" s="34">
        <v>36159</v>
      </c>
      <c r="X5190" s="34">
        <v>43600</v>
      </c>
      <c r="Y5190" s="109"/>
      <c r="Z5190" s="70" t="s">
        <v>5188</v>
      </c>
      <c r="AA5190" s="20" t="s">
        <v>26</v>
      </c>
      <c r="AB5190" s="113" t="s">
        <v>5187</v>
      </c>
      <c r="AC5190" s="19"/>
      <c r="AD5190" s="22"/>
      <c r="AE5190" s="19"/>
    </row>
    <row r="5191" spans="2:31" x14ac:dyDescent="0.2">
      <c r="B5191" s="14" t="s">
        <v>5396</v>
      </c>
      <c r="C5191" s="33" t="s">
        <v>5395</v>
      </c>
      <c r="D5191" s="16" t="s">
        <v>5394</v>
      </c>
      <c r="E5191" s="103" t="s">
        <v>26</v>
      </c>
      <c r="F5191" s="18" t="s">
        <v>26</v>
      </c>
      <c r="G5191" s="111" t="s">
        <v>4412</v>
      </c>
      <c r="H5191" s="102" t="s">
        <v>4412</v>
      </c>
      <c r="I5191" s="21">
        <v>1666463.02</v>
      </c>
      <c r="J5191" s="71">
        <v>115.38500000000001</v>
      </c>
      <c r="K5191" s="21">
        <v>1922848.36</v>
      </c>
      <c r="L5191" s="21">
        <v>1666463.02</v>
      </c>
      <c r="M5191" s="21">
        <v>1666463.02</v>
      </c>
      <c r="N5191" s="21"/>
      <c r="O5191" s="21"/>
      <c r="P5191" s="21"/>
      <c r="Q5191" s="21"/>
      <c r="R5191" s="22">
        <v>7</v>
      </c>
      <c r="S5191" s="22">
        <v>7</v>
      </c>
      <c r="T5191" s="20" t="s">
        <v>5189</v>
      </c>
      <c r="U5191" s="21">
        <v>5159.88</v>
      </c>
      <c r="V5191" s="21">
        <v>113091.43</v>
      </c>
      <c r="W5191" s="34">
        <v>36193</v>
      </c>
      <c r="X5191" s="34">
        <v>43692</v>
      </c>
      <c r="Y5191" s="109"/>
      <c r="Z5191" s="70" t="s">
        <v>5188</v>
      </c>
      <c r="AA5191" s="20" t="s">
        <v>26</v>
      </c>
      <c r="AB5191" s="113" t="s">
        <v>5187</v>
      </c>
      <c r="AC5191" s="19"/>
      <c r="AD5191" s="22"/>
      <c r="AE5191" s="19"/>
    </row>
    <row r="5192" spans="2:31" x14ac:dyDescent="0.2">
      <c r="B5192" s="14" t="s">
        <v>5393</v>
      </c>
      <c r="C5192" s="33" t="s">
        <v>5392</v>
      </c>
      <c r="D5192" s="16" t="s">
        <v>5391</v>
      </c>
      <c r="E5192" s="103" t="s">
        <v>26</v>
      </c>
      <c r="F5192" s="18" t="s">
        <v>26</v>
      </c>
      <c r="G5192" s="111" t="s">
        <v>4412</v>
      </c>
      <c r="H5192" s="102" t="s">
        <v>4412</v>
      </c>
      <c r="I5192" s="21">
        <v>1318272.55</v>
      </c>
      <c r="J5192" s="71">
        <v>118.81100000000001</v>
      </c>
      <c r="K5192" s="21">
        <v>1566252.8</v>
      </c>
      <c r="L5192" s="21">
        <v>1318272.55</v>
      </c>
      <c r="M5192" s="21">
        <v>1318272.55</v>
      </c>
      <c r="N5192" s="21"/>
      <c r="O5192" s="21"/>
      <c r="P5192" s="21"/>
      <c r="Q5192" s="21"/>
      <c r="R5192" s="22">
        <v>7.8</v>
      </c>
      <c r="S5192" s="22">
        <v>7.8</v>
      </c>
      <c r="T5192" s="20" t="s">
        <v>5189</v>
      </c>
      <c r="U5192" s="21">
        <v>4551.17</v>
      </c>
      <c r="V5192" s="21">
        <v>99276.12</v>
      </c>
      <c r="W5192" s="34">
        <v>36322</v>
      </c>
      <c r="X5192" s="34">
        <v>43784</v>
      </c>
      <c r="Y5192" s="109"/>
      <c r="Z5192" s="70" t="s">
        <v>5188</v>
      </c>
      <c r="AA5192" s="20" t="s">
        <v>26</v>
      </c>
      <c r="AB5192" s="113" t="s">
        <v>5187</v>
      </c>
      <c r="AC5192" s="19"/>
      <c r="AD5192" s="22"/>
      <c r="AE5192" s="19"/>
    </row>
    <row r="5193" spans="2:31" x14ac:dyDescent="0.2">
      <c r="B5193" s="14" t="s">
        <v>5390</v>
      </c>
      <c r="C5193" s="33" t="s">
        <v>5389</v>
      </c>
      <c r="D5193" s="16" t="s">
        <v>5388</v>
      </c>
      <c r="E5193" s="103" t="s">
        <v>26</v>
      </c>
      <c r="F5193" s="18" t="s">
        <v>26</v>
      </c>
      <c r="G5193" s="111" t="s">
        <v>4412</v>
      </c>
      <c r="H5193" s="102" t="s">
        <v>4412</v>
      </c>
      <c r="I5193" s="21">
        <v>3105078.75</v>
      </c>
      <c r="J5193" s="71">
        <v>116.116</v>
      </c>
      <c r="K5193" s="21">
        <v>3605493.24</v>
      </c>
      <c r="L5193" s="21">
        <v>3105078.75</v>
      </c>
      <c r="M5193" s="21">
        <v>3105078.75</v>
      </c>
      <c r="N5193" s="21"/>
      <c r="O5193" s="21"/>
      <c r="P5193" s="21"/>
      <c r="Q5193" s="21"/>
      <c r="R5193" s="22">
        <v>6.64</v>
      </c>
      <c r="S5193" s="22">
        <v>6.64</v>
      </c>
      <c r="T5193" s="20" t="s">
        <v>5189</v>
      </c>
      <c r="U5193" s="21">
        <v>17181.400000000001</v>
      </c>
      <c r="V5193" s="21">
        <v>213557.44</v>
      </c>
      <c r="W5193" s="34">
        <v>36381</v>
      </c>
      <c r="X5193" s="34">
        <v>43556</v>
      </c>
      <c r="Y5193" s="109"/>
      <c r="Z5193" s="70" t="s">
        <v>5188</v>
      </c>
      <c r="AA5193" s="20" t="s">
        <v>26</v>
      </c>
      <c r="AB5193" s="113" t="s">
        <v>5187</v>
      </c>
      <c r="AC5193" s="19"/>
      <c r="AD5193" s="22"/>
      <c r="AE5193" s="19"/>
    </row>
    <row r="5194" spans="2:31" x14ac:dyDescent="0.2">
      <c r="B5194" s="14" t="s">
        <v>5387</v>
      </c>
      <c r="C5194" s="33" t="s">
        <v>5386</v>
      </c>
      <c r="D5194" s="16" t="s">
        <v>5385</v>
      </c>
      <c r="E5194" s="103" t="s">
        <v>26</v>
      </c>
      <c r="F5194" s="18" t="s">
        <v>26</v>
      </c>
      <c r="G5194" s="111" t="s">
        <v>4412</v>
      </c>
      <c r="H5194" s="102" t="s">
        <v>590</v>
      </c>
      <c r="I5194" s="21">
        <v>20007828.449999999</v>
      </c>
      <c r="J5194" s="71">
        <v>127.17400000000001</v>
      </c>
      <c r="K5194" s="21">
        <v>24486927.280000001</v>
      </c>
      <c r="L5194" s="21">
        <v>19254664.699999999</v>
      </c>
      <c r="M5194" s="21">
        <v>19254664.699999999</v>
      </c>
      <c r="N5194" s="21"/>
      <c r="O5194" s="21"/>
      <c r="P5194" s="21"/>
      <c r="Q5194" s="21"/>
      <c r="R5194" s="22">
        <v>8.5500000000000007</v>
      </c>
      <c r="S5194" s="22">
        <v>8.5500000000000007</v>
      </c>
      <c r="T5194" s="20" t="s">
        <v>5189</v>
      </c>
      <c r="U5194" s="21">
        <v>64021.87</v>
      </c>
      <c r="V5194" s="21">
        <v>1701840.4</v>
      </c>
      <c r="W5194" s="34">
        <v>36459</v>
      </c>
      <c r="X5194" s="34">
        <v>44882</v>
      </c>
      <c r="Y5194" s="109"/>
      <c r="Z5194" s="70" t="s">
        <v>5188</v>
      </c>
      <c r="AA5194" s="20" t="s">
        <v>26</v>
      </c>
      <c r="AB5194" s="113" t="s">
        <v>5187</v>
      </c>
      <c r="AC5194" s="19"/>
      <c r="AD5194" s="22"/>
      <c r="AE5194" s="19"/>
    </row>
    <row r="5195" spans="2:31" x14ac:dyDescent="0.2">
      <c r="B5195" s="14" t="s">
        <v>5384</v>
      </c>
      <c r="C5195" s="33" t="s">
        <v>5383</v>
      </c>
      <c r="D5195" s="16" t="s">
        <v>5382</v>
      </c>
      <c r="E5195" s="103" t="s">
        <v>26</v>
      </c>
      <c r="F5195" s="18" t="s">
        <v>26</v>
      </c>
      <c r="G5195" s="111" t="s">
        <v>4412</v>
      </c>
      <c r="H5195" s="102" t="s">
        <v>4412</v>
      </c>
      <c r="I5195" s="21">
        <v>10777319.550000001</v>
      </c>
      <c r="J5195" s="71">
        <v>119.70399999999999</v>
      </c>
      <c r="K5195" s="21">
        <v>12848407</v>
      </c>
      <c r="L5195" s="21">
        <v>10733481.75</v>
      </c>
      <c r="M5195" s="21">
        <v>10761557.32</v>
      </c>
      <c r="N5195" s="21"/>
      <c r="O5195" s="21">
        <v>-1114.79</v>
      </c>
      <c r="P5195" s="21"/>
      <c r="Q5195" s="21"/>
      <c r="R5195" s="22">
        <v>5.71</v>
      </c>
      <c r="S5195" s="22">
        <v>5.657</v>
      </c>
      <c r="T5195" s="20" t="s">
        <v>5189</v>
      </c>
      <c r="U5195" s="21">
        <v>-24043.67</v>
      </c>
      <c r="V5195" s="21">
        <v>634164.16</v>
      </c>
      <c r="W5195" s="34">
        <v>37889</v>
      </c>
      <c r="X5195" s="34">
        <v>45306</v>
      </c>
      <c r="Y5195" s="109"/>
      <c r="Z5195" s="70" t="s">
        <v>5188</v>
      </c>
      <c r="AA5195" s="20" t="s">
        <v>26</v>
      </c>
      <c r="AB5195" s="113" t="s">
        <v>5187</v>
      </c>
      <c r="AC5195" s="19"/>
      <c r="AD5195" s="22"/>
      <c r="AE5195" s="19"/>
    </row>
    <row r="5196" spans="2:31" x14ac:dyDescent="0.2">
      <c r="B5196" s="14" t="s">
        <v>5381</v>
      </c>
      <c r="C5196" s="33" t="s">
        <v>5380</v>
      </c>
      <c r="D5196" s="16" t="s">
        <v>5379</v>
      </c>
      <c r="E5196" s="103" t="s">
        <v>26</v>
      </c>
      <c r="F5196" s="18" t="s">
        <v>26</v>
      </c>
      <c r="G5196" s="111" t="s">
        <v>4412</v>
      </c>
      <c r="H5196" s="102" t="s">
        <v>4412</v>
      </c>
      <c r="I5196" s="21">
        <v>2464641.4300000002</v>
      </c>
      <c r="J5196" s="71">
        <v>118.11199999999999</v>
      </c>
      <c r="K5196" s="21">
        <v>2911037.29</v>
      </c>
      <c r="L5196" s="21">
        <v>2464641.4300000002</v>
      </c>
      <c r="M5196" s="21">
        <v>2464641.4300000002</v>
      </c>
      <c r="N5196" s="21"/>
      <c r="O5196" s="21"/>
      <c r="P5196" s="21"/>
      <c r="Q5196" s="21"/>
      <c r="R5196" s="22">
        <v>7.34</v>
      </c>
      <c r="S5196" s="22">
        <v>7.34</v>
      </c>
      <c r="T5196" s="20" t="s">
        <v>5189</v>
      </c>
      <c r="U5196" s="21">
        <v>10552.77</v>
      </c>
      <c r="V5196" s="21">
        <v>194036.23</v>
      </c>
      <c r="W5196" s="34">
        <v>35755</v>
      </c>
      <c r="X5196" s="34">
        <v>43383</v>
      </c>
      <c r="Y5196" s="109"/>
      <c r="Z5196" s="70" t="s">
        <v>5188</v>
      </c>
      <c r="AA5196" s="20" t="s">
        <v>26</v>
      </c>
      <c r="AB5196" s="113" t="s">
        <v>5187</v>
      </c>
      <c r="AC5196" s="19"/>
      <c r="AD5196" s="22"/>
      <c r="AE5196" s="19"/>
    </row>
    <row r="5197" spans="2:31" x14ac:dyDescent="0.2">
      <c r="B5197" s="14" t="s">
        <v>5378</v>
      </c>
      <c r="C5197" s="33" t="s">
        <v>5377</v>
      </c>
      <c r="D5197" s="16" t="s">
        <v>5376</v>
      </c>
      <c r="E5197" s="103" t="s">
        <v>26</v>
      </c>
      <c r="F5197" s="18" t="s">
        <v>26</v>
      </c>
      <c r="G5197" s="111" t="s">
        <v>4412</v>
      </c>
      <c r="H5197" s="102" t="s">
        <v>4412</v>
      </c>
      <c r="I5197" s="21">
        <v>2303697.91</v>
      </c>
      <c r="J5197" s="71">
        <v>119.048</v>
      </c>
      <c r="K5197" s="21">
        <v>2733615.03</v>
      </c>
      <c r="L5197" s="21">
        <v>2296229.2799999998</v>
      </c>
      <c r="M5197" s="21">
        <v>2301262.44</v>
      </c>
      <c r="N5197" s="21"/>
      <c r="O5197" s="21">
        <v>-125.02</v>
      </c>
      <c r="P5197" s="21"/>
      <c r="Q5197" s="21"/>
      <c r="R5197" s="22">
        <v>5.42</v>
      </c>
      <c r="S5197" s="22">
        <v>5.3810000000000002</v>
      </c>
      <c r="T5197" s="20" t="s">
        <v>5189</v>
      </c>
      <c r="U5197" s="21"/>
      <c r="V5197" s="21">
        <v>128126.1</v>
      </c>
      <c r="W5197" s="34">
        <v>38428</v>
      </c>
      <c r="X5197" s="34">
        <v>45870</v>
      </c>
      <c r="Y5197" s="109"/>
      <c r="Z5197" s="70" t="s">
        <v>5188</v>
      </c>
      <c r="AA5197" s="20" t="s">
        <v>26</v>
      </c>
      <c r="AB5197" s="113" t="s">
        <v>5187</v>
      </c>
      <c r="AC5197" s="19"/>
      <c r="AD5197" s="22"/>
      <c r="AE5197" s="19"/>
    </row>
    <row r="5198" spans="2:31" x14ac:dyDescent="0.2">
      <c r="B5198" s="14" t="s">
        <v>5375</v>
      </c>
      <c r="C5198" s="33" t="s">
        <v>5374</v>
      </c>
      <c r="D5198" s="16" t="s">
        <v>5373</v>
      </c>
      <c r="E5198" s="103" t="s">
        <v>26</v>
      </c>
      <c r="F5198" s="18" t="s">
        <v>26</v>
      </c>
      <c r="G5198" s="111" t="s">
        <v>4412</v>
      </c>
      <c r="H5198" s="102" t="s">
        <v>4412</v>
      </c>
      <c r="I5198" s="21">
        <v>790343.74</v>
      </c>
      <c r="J5198" s="71">
        <v>111.218</v>
      </c>
      <c r="K5198" s="21">
        <v>686702.62</v>
      </c>
      <c r="L5198" s="21">
        <v>617438.38</v>
      </c>
      <c r="M5198" s="21">
        <v>617438.38</v>
      </c>
      <c r="N5198" s="21"/>
      <c r="O5198" s="21"/>
      <c r="P5198" s="21"/>
      <c r="Q5198" s="21"/>
      <c r="R5198" s="22">
        <v>7.7</v>
      </c>
      <c r="S5198" s="22">
        <v>7.7</v>
      </c>
      <c r="T5198" s="20" t="s">
        <v>5189</v>
      </c>
      <c r="U5198" s="21">
        <v>-1908.66</v>
      </c>
      <c r="V5198" s="21">
        <v>53962.67</v>
      </c>
      <c r="W5198" s="34">
        <v>35125</v>
      </c>
      <c r="X5198" s="34">
        <v>42536</v>
      </c>
      <c r="Y5198" s="109"/>
      <c r="Z5198" s="70" t="s">
        <v>5188</v>
      </c>
      <c r="AA5198" s="20" t="s">
        <v>26</v>
      </c>
      <c r="AB5198" s="113" t="s">
        <v>5187</v>
      </c>
      <c r="AC5198" s="19"/>
      <c r="AD5198" s="22"/>
      <c r="AE5198" s="19"/>
    </row>
    <row r="5199" spans="2:31" x14ac:dyDescent="0.2">
      <c r="B5199" s="14" t="s">
        <v>5372</v>
      </c>
      <c r="C5199" s="33" t="s">
        <v>5371</v>
      </c>
      <c r="D5199" s="16" t="s">
        <v>5370</v>
      </c>
      <c r="E5199" s="103" t="s">
        <v>26</v>
      </c>
      <c r="F5199" s="18" t="s">
        <v>26</v>
      </c>
      <c r="G5199" s="111" t="s">
        <v>4412</v>
      </c>
      <c r="H5199" s="102" t="s">
        <v>4412</v>
      </c>
      <c r="I5199" s="21">
        <v>1644947.07</v>
      </c>
      <c r="J5199" s="71">
        <v>115.63200000000001</v>
      </c>
      <c r="K5199" s="21">
        <v>1883636.06</v>
      </c>
      <c r="L5199" s="21">
        <v>1628992.03</v>
      </c>
      <c r="M5199" s="21">
        <v>1628992.03</v>
      </c>
      <c r="N5199" s="21"/>
      <c r="O5199" s="21"/>
      <c r="P5199" s="21"/>
      <c r="Q5199" s="21"/>
      <c r="R5199" s="22">
        <v>6.85</v>
      </c>
      <c r="S5199" s="22">
        <v>6.85</v>
      </c>
      <c r="T5199" s="20" t="s">
        <v>5189</v>
      </c>
      <c r="U5199" s="21">
        <v>-2821.45</v>
      </c>
      <c r="V5199" s="21">
        <v>119682.81</v>
      </c>
      <c r="W5199" s="34">
        <v>36040</v>
      </c>
      <c r="X5199" s="34">
        <v>43444</v>
      </c>
      <c r="Y5199" s="109"/>
      <c r="Z5199" s="70" t="s">
        <v>5188</v>
      </c>
      <c r="AA5199" s="20" t="s">
        <v>26</v>
      </c>
      <c r="AB5199" s="113" t="s">
        <v>5187</v>
      </c>
      <c r="AC5199" s="19"/>
      <c r="AD5199" s="22"/>
      <c r="AE5199" s="19"/>
    </row>
    <row r="5200" spans="2:31" x14ac:dyDescent="0.2">
      <c r="B5200" s="14" t="s">
        <v>5369</v>
      </c>
      <c r="C5200" s="33" t="s">
        <v>5368</v>
      </c>
      <c r="D5200" s="16" t="s">
        <v>5367</v>
      </c>
      <c r="E5200" s="103" t="s">
        <v>26</v>
      </c>
      <c r="F5200" s="18" t="s">
        <v>26</v>
      </c>
      <c r="G5200" s="111" t="s">
        <v>4412</v>
      </c>
      <c r="H5200" s="102" t="s">
        <v>5254</v>
      </c>
      <c r="I5200" s="21">
        <v>853125.09</v>
      </c>
      <c r="J5200" s="71">
        <v>102.44799999999999</v>
      </c>
      <c r="K5200" s="21">
        <v>874009.59</v>
      </c>
      <c r="L5200" s="21">
        <v>853125.09</v>
      </c>
      <c r="M5200" s="21">
        <v>853125.09</v>
      </c>
      <c r="N5200" s="21"/>
      <c r="O5200" s="21"/>
      <c r="P5200" s="21"/>
      <c r="Q5200" s="21"/>
      <c r="R5200" s="22">
        <v>7.9</v>
      </c>
      <c r="S5200" s="22">
        <v>7.9</v>
      </c>
      <c r="T5200" s="20" t="s">
        <v>5189</v>
      </c>
      <c r="U5200" s="21">
        <v>2059.35</v>
      </c>
      <c r="V5200" s="21">
        <v>73080.41</v>
      </c>
      <c r="W5200" s="34">
        <v>35677</v>
      </c>
      <c r="X5200" s="34">
        <v>43120</v>
      </c>
      <c r="Y5200" s="109"/>
      <c r="Z5200" s="70" t="s">
        <v>5188</v>
      </c>
      <c r="AA5200" s="20" t="s">
        <v>26</v>
      </c>
      <c r="AB5200" s="113" t="s">
        <v>5187</v>
      </c>
      <c r="AC5200" s="19"/>
      <c r="AD5200" s="22"/>
      <c r="AE5200" s="19"/>
    </row>
    <row r="5201" spans="2:31" x14ac:dyDescent="0.2">
      <c r="B5201" s="14" t="s">
        <v>5366</v>
      </c>
      <c r="C5201" s="33" t="s">
        <v>5365</v>
      </c>
      <c r="D5201" s="16" t="s">
        <v>5364</v>
      </c>
      <c r="E5201" s="103" t="s">
        <v>26</v>
      </c>
      <c r="F5201" s="18" t="s">
        <v>26</v>
      </c>
      <c r="G5201" s="111" t="s">
        <v>4412</v>
      </c>
      <c r="H5201" s="102" t="s">
        <v>590</v>
      </c>
      <c r="I5201" s="21">
        <v>3131991.72</v>
      </c>
      <c r="J5201" s="71">
        <v>121.709</v>
      </c>
      <c r="K5201" s="21">
        <v>3811915.8</v>
      </c>
      <c r="L5201" s="21">
        <v>3131991.72</v>
      </c>
      <c r="M5201" s="21">
        <v>3131991.72</v>
      </c>
      <c r="N5201" s="21"/>
      <c r="O5201" s="21"/>
      <c r="P5201" s="21"/>
      <c r="Q5201" s="21"/>
      <c r="R5201" s="22">
        <v>7.04</v>
      </c>
      <c r="S5201" s="22">
        <v>7.04</v>
      </c>
      <c r="T5201" s="20" t="s">
        <v>5189</v>
      </c>
      <c r="U5201" s="21">
        <v>9799.64</v>
      </c>
      <c r="V5201" s="21">
        <v>225928.57</v>
      </c>
      <c r="W5201" s="34">
        <v>37861</v>
      </c>
      <c r="X5201" s="34">
        <v>46037</v>
      </c>
      <c r="Y5201" s="109"/>
      <c r="Z5201" s="70" t="s">
        <v>5188</v>
      </c>
      <c r="AA5201" s="20" t="s">
        <v>26</v>
      </c>
      <c r="AB5201" s="113" t="s">
        <v>5187</v>
      </c>
      <c r="AC5201" s="19"/>
      <c r="AD5201" s="22"/>
      <c r="AE5201" s="19"/>
    </row>
    <row r="5202" spans="2:31" x14ac:dyDescent="0.2">
      <c r="B5202" s="14" t="s">
        <v>5363</v>
      </c>
      <c r="C5202" s="33" t="s">
        <v>5362</v>
      </c>
      <c r="D5202" s="16" t="s">
        <v>5361</v>
      </c>
      <c r="E5202" s="103" t="s">
        <v>26</v>
      </c>
      <c r="F5202" s="18" t="s">
        <v>26</v>
      </c>
      <c r="G5202" s="111" t="s">
        <v>4412</v>
      </c>
      <c r="H5202" s="102" t="s">
        <v>4412</v>
      </c>
      <c r="I5202" s="21">
        <v>2308137.14</v>
      </c>
      <c r="J5202" s="71">
        <v>121.598</v>
      </c>
      <c r="K5202" s="21">
        <v>2806648.6</v>
      </c>
      <c r="L5202" s="21">
        <v>2308137.14</v>
      </c>
      <c r="M5202" s="21">
        <v>2308137.14</v>
      </c>
      <c r="N5202" s="21"/>
      <c r="O5202" s="21"/>
      <c r="P5202" s="21"/>
      <c r="Q5202" s="21"/>
      <c r="R5202" s="22">
        <v>7.9</v>
      </c>
      <c r="S5202" s="22">
        <v>7.9</v>
      </c>
      <c r="T5202" s="20" t="s">
        <v>5189</v>
      </c>
      <c r="U5202" s="21">
        <v>8076.89</v>
      </c>
      <c r="V5202" s="21">
        <v>174462.01</v>
      </c>
      <c r="W5202" s="34">
        <v>36957</v>
      </c>
      <c r="X5202" s="34">
        <v>44180</v>
      </c>
      <c r="Y5202" s="109"/>
      <c r="Z5202" s="70" t="s">
        <v>5188</v>
      </c>
      <c r="AA5202" s="20" t="s">
        <v>26</v>
      </c>
      <c r="AB5202" s="113" t="s">
        <v>5187</v>
      </c>
      <c r="AC5202" s="19"/>
      <c r="AD5202" s="22"/>
      <c r="AE5202" s="19"/>
    </row>
    <row r="5203" spans="2:31" x14ac:dyDescent="0.2">
      <c r="B5203" s="14" t="s">
        <v>5360</v>
      </c>
      <c r="C5203" s="33" t="s">
        <v>5359</v>
      </c>
      <c r="D5203" s="16" t="s">
        <v>5358</v>
      </c>
      <c r="E5203" s="103" t="s">
        <v>26</v>
      </c>
      <c r="F5203" s="18" t="s">
        <v>4929</v>
      </c>
      <c r="G5203" s="111" t="s">
        <v>4412</v>
      </c>
      <c r="H5203" s="102" t="s">
        <v>4412</v>
      </c>
      <c r="I5203" s="21">
        <v>4123390.94</v>
      </c>
      <c r="J5203" s="71">
        <v>128.99</v>
      </c>
      <c r="K5203" s="21">
        <v>13651515.960000001</v>
      </c>
      <c r="L5203" s="21">
        <v>10583390.939999999</v>
      </c>
      <c r="M5203" s="21">
        <v>10583390.939999999</v>
      </c>
      <c r="N5203" s="21"/>
      <c r="O5203" s="21"/>
      <c r="P5203" s="21"/>
      <c r="Q5203" s="21"/>
      <c r="R5203" s="22">
        <v>8.42</v>
      </c>
      <c r="S5203" s="22">
        <v>8.42</v>
      </c>
      <c r="T5203" s="20" t="s">
        <v>5189</v>
      </c>
      <c r="U5203" s="21">
        <v>-22405.37</v>
      </c>
      <c r="V5203" s="21">
        <v>923395.86</v>
      </c>
      <c r="W5203" s="34">
        <v>35321</v>
      </c>
      <c r="X5203" s="34">
        <v>44752</v>
      </c>
      <c r="Y5203" s="109"/>
      <c r="Z5203" s="70" t="s">
        <v>5188</v>
      </c>
      <c r="AA5203" s="20" t="s">
        <v>26</v>
      </c>
      <c r="AB5203" s="113" t="s">
        <v>5187</v>
      </c>
      <c r="AC5203" s="19"/>
      <c r="AD5203" s="22"/>
      <c r="AE5203" s="19"/>
    </row>
    <row r="5204" spans="2:31" x14ac:dyDescent="0.2">
      <c r="B5204" s="14" t="s">
        <v>5357</v>
      </c>
      <c r="C5204" s="33" t="s">
        <v>5356</v>
      </c>
      <c r="D5204" s="16" t="s">
        <v>5355</v>
      </c>
      <c r="E5204" s="103" t="s">
        <v>26</v>
      </c>
      <c r="F5204" s="18" t="s">
        <v>26</v>
      </c>
      <c r="G5204" s="111" t="s">
        <v>4412</v>
      </c>
      <c r="H5204" s="102" t="s">
        <v>4412</v>
      </c>
      <c r="I5204" s="21">
        <v>3442837.92</v>
      </c>
      <c r="J5204" s="71">
        <v>111.571</v>
      </c>
      <c r="K5204" s="21">
        <v>2640951.62</v>
      </c>
      <c r="L5204" s="21">
        <v>2367059.2000000002</v>
      </c>
      <c r="M5204" s="21">
        <v>2367059.2000000002</v>
      </c>
      <c r="N5204" s="21"/>
      <c r="O5204" s="21"/>
      <c r="P5204" s="21"/>
      <c r="Q5204" s="21"/>
      <c r="R5204" s="22">
        <v>7.35</v>
      </c>
      <c r="S5204" s="22">
        <v>7.35</v>
      </c>
      <c r="T5204" s="20" t="s">
        <v>5189</v>
      </c>
      <c r="U5204" s="21">
        <v>-9492.6299999999992</v>
      </c>
      <c r="V5204" s="21">
        <v>198315.03</v>
      </c>
      <c r="W5204" s="34">
        <v>35124</v>
      </c>
      <c r="X5204" s="34">
        <v>42510</v>
      </c>
      <c r="Y5204" s="109"/>
      <c r="Z5204" s="70" t="s">
        <v>5188</v>
      </c>
      <c r="AA5204" s="20" t="s">
        <v>26</v>
      </c>
      <c r="AB5204" s="113" t="s">
        <v>5187</v>
      </c>
      <c r="AC5204" s="19"/>
      <c r="AD5204" s="22"/>
      <c r="AE5204" s="19"/>
    </row>
    <row r="5205" spans="2:31" x14ac:dyDescent="0.2">
      <c r="B5205" s="14" t="s">
        <v>5354</v>
      </c>
      <c r="C5205" s="33" t="s">
        <v>5353</v>
      </c>
      <c r="D5205" s="16" t="s">
        <v>5352</v>
      </c>
      <c r="E5205" s="103" t="s">
        <v>26</v>
      </c>
      <c r="F5205" s="18" t="s">
        <v>4929</v>
      </c>
      <c r="G5205" s="111" t="s">
        <v>4412</v>
      </c>
      <c r="H5205" s="102" t="s">
        <v>590</v>
      </c>
      <c r="I5205" s="21">
        <v>15942062.689999999</v>
      </c>
      <c r="J5205" s="71">
        <v>121.925</v>
      </c>
      <c r="K5205" s="21">
        <v>18754050.079999998</v>
      </c>
      <c r="L5205" s="21">
        <v>15381628.109999999</v>
      </c>
      <c r="M5205" s="21">
        <v>15381628.109999999</v>
      </c>
      <c r="N5205" s="21"/>
      <c r="O5205" s="21"/>
      <c r="P5205" s="21"/>
      <c r="Q5205" s="21"/>
      <c r="R5205" s="22">
        <v>7.17</v>
      </c>
      <c r="S5205" s="22">
        <v>7.17</v>
      </c>
      <c r="T5205" s="20" t="s">
        <v>5189</v>
      </c>
      <c r="U5205" s="21">
        <v>49016.11</v>
      </c>
      <c r="V5205" s="21">
        <v>1134186.23</v>
      </c>
      <c r="W5205" s="34">
        <v>36056</v>
      </c>
      <c r="X5205" s="34">
        <v>45580</v>
      </c>
      <c r="Y5205" s="109"/>
      <c r="Z5205" s="70" t="s">
        <v>5188</v>
      </c>
      <c r="AA5205" s="20" t="s">
        <v>26</v>
      </c>
      <c r="AB5205" s="113" t="s">
        <v>5187</v>
      </c>
      <c r="AC5205" s="19"/>
      <c r="AD5205" s="22"/>
      <c r="AE5205" s="19"/>
    </row>
    <row r="5206" spans="2:31" x14ac:dyDescent="0.2">
      <c r="B5206" s="14" t="s">
        <v>5351</v>
      </c>
      <c r="C5206" s="33" t="s">
        <v>5350</v>
      </c>
      <c r="D5206" s="16" t="s">
        <v>5349</v>
      </c>
      <c r="E5206" s="103" t="s">
        <v>26</v>
      </c>
      <c r="F5206" s="18" t="s">
        <v>26</v>
      </c>
      <c r="G5206" s="111" t="s">
        <v>4412</v>
      </c>
      <c r="H5206" s="102" t="s">
        <v>4412</v>
      </c>
      <c r="I5206" s="21">
        <v>659467.09</v>
      </c>
      <c r="J5206" s="71">
        <v>110.508</v>
      </c>
      <c r="K5206" s="21">
        <v>712011.3</v>
      </c>
      <c r="L5206" s="21">
        <v>644307.47</v>
      </c>
      <c r="M5206" s="21">
        <v>644307.47</v>
      </c>
      <c r="N5206" s="21"/>
      <c r="O5206" s="21"/>
      <c r="P5206" s="21"/>
      <c r="Q5206" s="21"/>
      <c r="R5206" s="22">
        <v>7.2</v>
      </c>
      <c r="S5206" s="22">
        <v>7.2</v>
      </c>
      <c r="T5206" s="20" t="s">
        <v>5189</v>
      </c>
      <c r="U5206" s="21">
        <v>-1862.2</v>
      </c>
      <c r="V5206" s="21">
        <v>52550.879999999997</v>
      </c>
      <c r="W5206" s="34">
        <v>35089</v>
      </c>
      <c r="X5206" s="34">
        <v>42566</v>
      </c>
      <c r="Y5206" s="109"/>
      <c r="Z5206" s="70" t="s">
        <v>5188</v>
      </c>
      <c r="AA5206" s="20" t="s">
        <v>26</v>
      </c>
      <c r="AB5206" s="113" t="s">
        <v>5187</v>
      </c>
      <c r="AC5206" s="19"/>
      <c r="AD5206" s="22"/>
      <c r="AE5206" s="19"/>
    </row>
    <row r="5207" spans="2:31" x14ac:dyDescent="0.2">
      <c r="B5207" s="14" t="s">
        <v>5348</v>
      </c>
      <c r="C5207" s="33" t="s">
        <v>5347</v>
      </c>
      <c r="D5207" s="16" t="s">
        <v>5346</v>
      </c>
      <c r="E5207" s="103" t="s">
        <v>26</v>
      </c>
      <c r="F5207" s="18" t="s">
        <v>26</v>
      </c>
      <c r="G5207" s="111" t="s">
        <v>4412</v>
      </c>
      <c r="H5207" s="102" t="s">
        <v>4412</v>
      </c>
      <c r="I5207" s="21">
        <v>629223.31000000006</v>
      </c>
      <c r="J5207" s="71">
        <v>109.813</v>
      </c>
      <c r="K5207" s="21">
        <v>674671.44</v>
      </c>
      <c r="L5207" s="21">
        <v>614382.12</v>
      </c>
      <c r="M5207" s="21">
        <v>614382.12</v>
      </c>
      <c r="N5207" s="21"/>
      <c r="O5207" s="21"/>
      <c r="P5207" s="21"/>
      <c r="Q5207" s="21"/>
      <c r="R5207" s="22">
        <v>7.2</v>
      </c>
      <c r="S5207" s="22">
        <v>7.2</v>
      </c>
      <c r="T5207" s="20" t="s">
        <v>5189</v>
      </c>
      <c r="U5207" s="21">
        <v>-1759.32</v>
      </c>
      <c r="V5207" s="21">
        <v>50621.34</v>
      </c>
      <c r="W5207" s="34">
        <v>35089</v>
      </c>
      <c r="X5207" s="34">
        <v>42475</v>
      </c>
      <c r="Y5207" s="109"/>
      <c r="Z5207" s="70" t="s">
        <v>5188</v>
      </c>
      <c r="AA5207" s="20" t="s">
        <v>26</v>
      </c>
      <c r="AB5207" s="113" t="s">
        <v>5187</v>
      </c>
      <c r="AC5207" s="19"/>
      <c r="AD5207" s="22"/>
      <c r="AE5207" s="19"/>
    </row>
    <row r="5208" spans="2:31" x14ac:dyDescent="0.2">
      <c r="B5208" s="14" t="s">
        <v>5345</v>
      </c>
      <c r="C5208" s="33" t="s">
        <v>5344</v>
      </c>
      <c r="D5208" s="16" t="s">
        <v>5343</v>
      </c>
      <c r="E5208" s="103" t="s">
        <v>26</v>
      </c>
      <c r="F5208" s="18" t="s">
        <v>26</v>
      </c>
      <c r="G5208" s="111" t="s">
        <v>4412</v>
      </c>
      <c r="H5208" s="102" t="s">
        <v>4412</v>
      </c>
      <c r="I5208" s="21">
        <v>2235816.81</v>
      </c>
      <c r="J5208" s="71">
        <v>116.235</v>
      </c>
      <c r="K5208" s="21">
        <v>2589502.9700000002</v>
      </c>
      <c r="L5208" s="21">
        <v>2227816.9</v>
      </c>
      <c r="M5208" s="21">
        <v>2233352.15</v>
      </c>
      <c r="N5208" s="21"/>
      <c r="O5208" s="21">
        <v>-540.27</v>
      </c>
      <c r="P5208" s="21"/>
      <c r="Q5208" s="21"/>
      <c r="R5208" s="22">
        <v>6.35</v>
      </c>
      <c r="S5208" s="22">
        <v>6.3090000000000002</v>
      </c>
      <c r="T5208" s="20" t="s">
        <v>5189</v>
      </c>
      <c r="U5208" s="21">
        <v>11788.86</v>
      </c>
      <c r="V5208" s="21">
        <v>144363.79</v>
      </c>
      <c r="W5208" s="28">
        <v>37907</v>
      </c>
      <c r="X5208" s="28">
        <v>45292</v>
      </c>
      <c r="Y5208" s="109"/>
      <c r="Z5208" s="70" t="s">
        <v>5188</v>
      </c>
      <c r="AA5208" s="20" t="s">
        <v>26</v>
      </c>
      <c r="AB5208" s="113" t="s">
        <v>5187</v>
      </c>
      <c r="AC5208" s="19"/>
      <c r="AD5208" s="22"/>
      <c r="AE5208" s="19"/>
    </row>
    <row r="5209" spans="2:31" x14ac:dyDescent="0.2">
      <c r="B5209" s="14" t="s">
        <v>5342</v>
      </c>
      <c r="C5209" s="33" t="s">
        <v>5341</v>
      </c>
      <c r="D5209" s="16" t="s">
        <v>5340</v>
      </c>
      <c r="E5209" s="103" t="s">
        <v>26</v>
      </c>
      <c r="F5209" s="18" t="s">
        <v>26</v>
      </c>
      <c r="G5209" s="111" t="s">
        <v>4412</v>
      </c>
      <c r="H5209" s="102" t="s">
        <v>4412</v>
      </c>
      <c r="I5209" s="21">
        <v>5027360.79</v>
      </c>
      <c r="J5209" s="71">
        <v>116.235</v>
      </c>
      <c r="K5209" s="21">
        <v>5822644.1699999999</v>
      </c>
      <c r="L5209" s="21">
        <v>5009372.54</v>
      </c>
      <c r="M5209" s="21">
        <v>5021818.6399999997</v>
      </c>
      <c r="N5209" s="21"/>
      <c r="O5209" s="21">
        <v>-1214.95</v>
      </c>
      <c r="P5209" s="21"/>
      <c r="Q5209" s="21"/>
      <c r="R5209" s="22">
        <v>6.35</v>
      </c>
      <c r="S5209" s="22">
        <v>6.3090000000000002</v>
      </c>
      <c r="T5209" s="20" t="s">
        <v>5189</v>
      </c>
      <c r="U5209" s="21">
        <v>26507.93</v>
      </c>
      <c r="V5209" s="21">
        <v>324610.15999999997</v>
      </c>
      <c r="W5209" s="28">
        <v>37907</v>
      </c>
      <c r="X5209" s="28">
        <v>45292</v>
      </c>
      <c r="Y5209" s="109"/>
      <c r="Z5209" s="70" t="s">
        <v>5188</v>
      </c>
      <c r="AA5209" s="20" t="s">
        <v>26</v>
      </c>
      <c r="AB5209" s="113" t="s">
        <v>5187</v>
      </c>
      <c r="AC5209" s="19"/>
      <c r="AD5209" s="22"/>
      <c r="AE5209" s="19"/>
    </row>
    <row r="5210" spans="2:31" x14ac:dyDescent="0.2">
      <c r="B5210" s="14" t="s">
        <v>5339</v>
      </c>
      <c r="C5210" s="33" t="s">
        <v>5338</v>
      </c>
      <c r="D5210" s="16" t="s">
        <v>5337</v>
      </c>
      <c r="E5210" s="103" t="s">
        <v>26</v>
      </c>
      <c r="F5210" s="18" t="s">
        <v>26</v>
      </c>
      <c r="G5210" s="111" t="s">
        <v>4412</v>
      </c>
      <c r="H5210" s="102" t="s">
        <v>4412</v>
      </c>
      <c r="I5210" s="21">
        <v>7532603.7999999998</v>
      </c>
      <c r="J5210" s="71">
        <v>116.235</v>
      </c>
      <c r="K5210" s="21">
        <v>8724194.1600000001</v>
      </c>
      <c r="L5210" s="21">
        <v>7505651.6200000001</v>
      </c>
      <c r="M5210" s="21">
        <v>7524299.9800000004</v>
      </c>
      <c r="N5210" s="21"/>
      <c r="O5210" s="21">
        <v>-1669.98</v>
      </c>
      <c r="P5210" s="21"/>
      <c r="Q5210" s="21"/>
      <c r="R5210" s="22">
        <v>6.35</v>
      </c>
      <c r="S5210" s="22">
        <v>6.3090000000000002</v>
      </c>
      <c r="T5210" s="20" t="s">
        <v>5189</v>
      </c>
      <c r="U5210" s="21">
        <v>39717.410000000003</v>
      </c>
      <c r="V5210" s="21">
        <v>486370.48</v>
      </c>
      <c r="W5210" s="34">
        <v>37907</v>
      </c>
      <c r="X5210" s="34">
        <v>45292</v>
      </c>
      <c r="Y5210" s="109"/>
      <c r="Z5210" s="70" t="s">
        <v>5188</v>
      </c>
      <c r="AA5210" s="20" t="s">
        <v>26</v>
      </c>
      <c r="AB5210" s="113" t="s">
        <v>5187</v>
      </c>
      <c r="AC5210" s="19"/>
      <c r="AD5210" s="22"/>
      <c r="AE5210" s="19"/>
    </row>
    <row r="5211" spans="2:31" x14ac:dyDescent="0.2">
      <c r="B5211" s="14" t="s">
        <v>5336</v>
      </c>
      <c r="C5211" s="33" t="s">
        <v>5335</v>
      </c>
      <c r="D5211" s="16" t="s">
        <v>5332</v>
      </c>
      <c r="E5211" s="103" t="s">
        <v>26</v>
      </c>
      <c r="F5211" s="18" t="s">
        <v>26</v>
      </c>
      <c r="G5211" s="111" t="s">
        <v>4412</v>
      </c>
      <c r="H5211" s="102" t="s">
        <v>590</v>
      </c>
      <c r="I5211" s="21">
        <v>5909565.0499999998</v>
      </c>
      <c r="J5211" s="71">
        <v>110.393</v>
      </c>
      <c r="K5211" s="21">
        <v>6747507.6600000001</v>
      </c>
      <c r="L5211" s="21">
        <v>6112260.4299999997</v>
      </c>
      <c r="M5211" s="21">
        <v>6099449.3899999997</v>
      </c>
      <c r="N5211" s="21"/>
      <c r="O5211" s="21">
        <v>5999.71</v>
      </c>
      <c r="P5211" s="21"/>
      <c r="Q5211" s="21"/>
      <c r="R5211" s="22">
        <v>10.07</v>
      </c>
      <c r="S5211" s="22">
        <v>10.250999999999999</v>
      </c>
      <c r="T5211" s="20" t="s">
        <v>5189</v>
      </c>
      <c r="U5211" s="21">
        <v>27355.75</v>
      </c>
      <c r="V5211" s="21">
        <v>735638.61</v>
      </c>
      <c r="W5211" s="34">
        <v>33687</v>
      </c>
      <c r="X5211" s="34">
        <v>42231</v>
      </c>
      <c r="Y5211" s="109"/>
      <c r="Z5211" s="70" t="s">
        <v>5188</v>
      </c>
      <c r="AA5211" s="20" t="s">
        <v>26</v>
      </c>
      <c r="AB5211" s="113" t="s">
        <v>5187</v>
      </c>
      <c r="AC5211" s="31"/>
      <c r="AD5211" s="22"/>
      <c r="AE5211" s="19"/>
    </row>
    <row r="5212" spans="2:31" x14ac:dyDescent="0.2">
      <c r="B5212" s="14" t="s">
        <v>5334</v>
      </c>
      <c r="C5212" s="33" t="s">
        <v>5333</v>
      </c>
      <c r="D5212" s="16" t="s">
        <v>5332</v>
      </c>
      <c r="E5212" s="103" t="s">
        <v>26</v>
      </c>
      <c r="F5212" s="18" t="s">
        <v>26</v>
      </c>
      <c r="G5212" s="111" t="s">
        <v>4412</v>
      </c>
      <c r="H5212" s="102" t="s">
        <v>590</v>
      </c>
      <c r="I5212" s="21">
        <v>11234888.890000001</v>
      </c>
      <c r="J5212" s="71">
        <v>114.45</v>
      </c>
      <c r="K5212" s="21">
        <v>20829900.02</v>
      </c>
      <c r="L5212" s="21">
        <v>18200000</v>
      </c>
      <c r="M5212" s="21">
        <v>18233467.739999998</v>
      </c>
      <c r="N5212" s="21"/>
      <c r="O5212" s="21">
        <v>-3403.01</v>
      </c>
      <c r="P5212" s="21"/>
      <c r="Q5212" s="21"/>
      <c r="R5212" s="22">
        <v>5.96</v>
      </c>
      <c r="S5212" s="22">
        <v>5.93</v>
      </c>
      <c r="T5212" s="20" t="s">
        <v>5189</v>
      </c>
      <c r="U5212" s="21">
        <v>48209.79</v>
      </c>
      <c r="V5212" s="21">
        <v>1084719.96</v>
      </c>
      <c r="W5212" s="34">
        <v>38259</v>
      </c>
      <c r="X5212" s="34">
        <v>45672</v>
      </c>
      <c r="Y5212" s="109"/>
      <c r="Z5212" s="70" t="s">
        <v>5188</v>
      </c>
      <c r="AA5212" s="20" t="s">
        <v>26</v>
      </c>
      <c r="AB5212" s="113" t="s">
        <v>5187</v>
      </c>
      <c r="AC5212" s="31"/>
      <c r="AD5212" s="22"/>
      <c r="AE5212" s="19"/>
    </row>
    <row r="5213" spans="2:31" x14ac:dyDescent="0.2">
      <c r="B5213" s="14" t="s">
        <v>5331</v>
      </c>
      <c r="C5213" s="33" t="s">
        <v>5330</v>
      </c>
      <c r="D5213" s="16" t="s">
        <v>5329</v>
      </c>
      <c r="E5213" s="103" t="s">
        <v>26</v>
      </c>
      <c r="F5213" s="18" t="s">
        <v>26</v>
      </c>
      <c r="G5213" s="111" t="s">
        <v>4412</v>
      </c>
      <c r="H5213" s="102" t="s">
        <v>4412</v>
      </c>
      <c r="I5213" s="21">
        <v>12129213.630000001</v>
      </c>
      <c r="J5213" s="71">
        <v>114.85</v>
      </c>
      <c r="K5213" s="21">
        <v>13861096.35</v>
      </c>
      <c r="L5213" s="21">
        <v>12068869.279999999</v>
      </c>
      <c r="M5213" s="21">
        <v>12114549.67</v>
      </c>
      <c r="N5213" s="21"/>
      <c r="O5213" s="21">
        <v>-2799.17</v>
      </c>
      <c r="P5213" s="21"/>
      <c r="Q5213" s="21"/>
      <c r="R5213" s="22">
        <v>5.28</v>
      </c>
      <c r="S5213" s="22">
        <v>5.2309999999999999</v>
      </c>
      <c r="T5213" s="20" t="s">
        <v>5189</v>
      </c>
      <c r="U5213" s="21">
        <v>28321.61</v>
      </c>
      <c r="V5213" s="21">
        <v>646697.87</v>
      </c>
      <c r="W5213" s="34">
        <v>38539</v>
      </c>
      <c r="X5213" s="34">
        <v>47832</v>
      </c>
      <c r="Y5213" s="109"/>
      <c r="Z5213" s="70" t="s">
        <v>5188</v>
      </c>
      <c r="AA5213" s="20" t="s">
        <v>26</v>
      </c>
      <c r="AB5213" s="113" t="s">
        <v>5187</v>
      </c>
      <c r="AC5213" s="31"/>
      <c r="AD5213" s="22"/>
      <c r="AE5213" s="19"/>
    </row>
    <row r="5214" spans="2:31" x14ac:dyDescent="0.2">
      <c r="B5214" s="14" t="s">
        <v>5328</v>
      </c>
      <c r="C5214" s="33" t="s">
        <v>5327</v>
      </c>
      <c r="D5214" s="16" t="s">
        <v>5326</v>
      </c>
      <c r="E5214" s="103" t="s">
        <v>26</v>
      </c>
      <c r="F5214" s="18" t="s">
        <v>26</v>
      </c>
      <c r="G5214" s="111" t="s">
        <v>4412</v>
      </c>
      <c r="H5214" s="102" t="s">
        <v>590</v>
      </c>
      <c r="I5214" s="21">
        <v>12314833.48</v>
      </c>
      <c r="J5214" s="71">
        <v>124.977</v>
      </c>
      <c r="K5214" s="21">
        <v>14444873.42</v>
      </c>
      <c r="L5214" s="21">
        <v>11558025.42</v>
      </c>
      <c r="M5214" s="21">
        <v>11558025.42</v>
      </c>
      <c r="N5214" s="21"/>
      <c r="O5214" s="21"/>
      <c r="P5214" s="21"/>
      <c r="Q5214" s="21"/>
      <c r="R5214" s="22">
        <v>7.82</v>
      </c>
      <c r="S5214" s="22">
        <v>7.82</v>
      </c>
      <c r="T5214" s="20" t="s">
        <v>5189</v>
      </c>
      <c r="U5214" s="21">
        <v>75319.8</v>
      </c>
      <c r="V5214" s="21">
        <v>930604.3</v>
      </c>
      <c r="W5214" s="34">
        <v>35566</v>
      </c>
      <c r="X5214" s="34">
        <v>45323</v>
      </c>
      <c r="Y5214" s="109"/>
      <c r="Z5214" s="70" t="s">
        <v>5188</v>
      </c>
      <c r="AA5214" s="20" t="s">
        <v>26</v>
      </c>
      <c r="AB5214" s="113" t="s">
        <v>5187</v>
      </c>
      <c r="AC5214" s="19"/>
      <c r="AD5214" s="22"/>
      <c r="AE5214" s="19"/>
    </row>
    <row r="5215" spans="2:31" x14ac:dyDescent="0.2">
      <c r="B5215" s="14" t="s">
        <v>5325</v>
      </c>
      <c r="C5215" s="33" t="s">
        <v>5324</v>
      </c>
      <c r="D5215" s="16" t="s">
        <v>5323</v>
      </c>
      <c r="E5215" s="103" t="s">
        <v>26</v>
      </c>
      <c r="F5215" s="18" t="s">
        <v>26</v>
      </c>
      <c r="G5215" s="111" t="s">
        <v>4412</v>
      </c>
      <c r="H5215" s="102" t="s">
        <v>4412</v>
      </c>
      <c r="I5215" s="21">
        <v>1336860.32</v>
      </c>
      <c r="J5215" s="71">
        <v>115.977</v>
      </c>
      <c r="K5215" s="21">
        <v>1519900.33</v>
      </c>
      <c r="L5215" s="21">
        <v>1310518.75</v>
      </c>
      <c r="M5215" s="21">
        <v>1310518.75</v>
      </c>
      <c r="N5215" s="21"/>
      <c r="O5215" s="21"/>
      <c r="P5215" s="21"/>
      <c r="Q5215" s="21"/>
      <c r="R5215" s="22">
        <v>6.88</v>
      </c>
      <c r="S5215" s="22">
        <v>6.88</v>
      </c>
      <c r="T5215" s="20" t="s">
        <v>5189</v>
      </c>
      <c r="U5215" s="21">
        <v>-3545.63</v>
      </c>
      <c r="V5215" s="21">
        <v>96588.85</v>
      </c>
      <c r="W5215" s="34">
        <v>35986</v>
      </c>
      <c r="X5215" s="34">
        <v>43480</v>
      </c>
      <c r="Y5215" s="109"/>
      <c r="Z5215" s="70" t="s">
        <v>5188</v>
      </c>
      <c r="AA5215" s="20" t="s">
        <v>26</v>
      </c>
      <c r="AB5215" s="113" t="s">
        <v>5187</v>
      </c>
      <c r="AC5215" s="19"/>
      <c r="AD5215" s="22"/>
      <c r="AE5215" s="19"/>
    </row>
    <row r="5216" spans="2:31" x14ac:dyDescent="0.2">
      <c r="B5216" s="14" t="s">
        <v>5322</v>
      </c>
      <c r="C5216" s="33" t="s">
        <v>5321</v>
      </c>
      <c r="D5216" s="16" t="s">
        <v>5320</v>
      </c>
      <c r="E5216" s="103" t="s">
        <v>26</v>
      </c>
      <c r="F5216" s="18" t="s">
        <v>26</v>
      </c>
      <c r="G5216" s="111" t="s">
        <v>4412</v>
      </c>
      <c r="H5216" s="102" t="s">
        <v>4412</v>
      </c>
      <c r="I5216" s="21">
        <v>1851553.37</v>
      </c>
      <c r="J5216" s="71">
        <v>115.239</v>
      </c>
      <c r="K5216" s="21">
        <v>2133711.58</v>
      </c>
      <c r="L5216" s="21">
        <v>1851553.37</v>
      </c>
      <c r="M5216" s="21">
        <v>1851553.37</v>
      </c>
      <c r="N5216" s="21"/>
      <c r="O5216" s="21"/>
      <c r="P5216" s="21"/>
      <c r="Q5216" s="21"/>
      <c r="R5216" s="22">
        <v>7.01</v>
      </c>
      <c r="S5216" s="22">
        <v>7.01</v>
      </c>
      <c r="T5216" s="20" t="s">
        <v>5189</v>
      </c>
      <c r="U5216" s="21">
        <v>-5127.93</v>
      </c>
      <c r="V5216" s="21">
        <v>138269.62</v>
      </c>
      <c r="W5216" s="34">
        <v>36262</v>
      </c>
      <c r="X5216" s="34">
        <v>43631</v>
      </c>
      <c r="Y5216" s="109"/>
      <c r="Z5216" s="70" t="s">
        <v>5188</v>
      </c>
      <c r="AA5216" s="20" t="s">
        <v>26</v>
      </c>
      <c r="AB5216" s="113" t="s">
        <v>5187</v>
      </c>
      <c r="AC5216" s="19"/>
      <c r="AD5216" s="22"/>
      <c r="AE5216" s="19"/>
    </row>
    <row r="5217" spans="2:31" x14ac:dyDescent="0.2">
      <c r="B5217" s="14" t="s">
        <v>5319</v>
      </c>
      <c r="C5217" s="33" t="s">
        <v>5318</v>
      </c>
      <c r="D5217" s="16" t="s">
        <v>5317</v>
      </c>
      <c r="E5217" s="103" t="s">
        <v>26</v>
      </c>
      <c r="F5217" s="18" t="s">
        <v>26</v>
      </c>
      <c r="G5217" s="111" t="s">
        <v>4412</v>
      </c>
      <c r="H5217" s="102" t="s">
        <v>590</v>
      </c>
      <c r="I5217" s="21">
        <v>2150690.8199999998</v>
      </c>
      <c r="J5217" s="71">
        <v>115.70699999999999</v>
      </c>
      <c r="K5217" s="21">
        <v>2488499.83</v>
      </c>
      <c r="L5217" s="21">
        <v>2150690.8199999998</v>
      </c>
      <c r="M5217" s="21">
        <v>2150690.8199999998</v>
      </c>
      <c r="N5217" s="21"/>
      <c r="O5217" s="21"/>
      <c r="P5217" s="21"/>
      <c r="Q5217" s="21"/>
      <c r="R5217" s="22">
        <v>6.06</v>
      </c>
      <c r="S5217" s="22">
        <v>6.06</v>
      </c>
      <c r="T5217" s="20" t="s">
        <v>5189</v>
      </c>
      <c r="U5217" s="21"/>
      <c r="V5217" s="21">
        <v>133286.23000000001</v>
      </c>
      <c r="W5217" s="34">
        <v>38378</v>
      </c>
      <c r="X5217" s="34">
        <v>46600</v>
      </c>
      <c r="Y5217" s="109"/>
      <c r="Z5217" s="70" t="s">
        <v>5188</v>
      </c>
      <c r="AA5217" s="20" t="s">
        <v>26</v>
      </c>
      <c r="AB5217" s="113" t="s">
        <v>5187</v>
      </c>
      <c r="AC5217" s="19"/>
      <c r="AD5217" s="22"/>
      <c r="AE5217" s="19"/>
    </row>
    <row r="5218" spans="2:31" x14ac:dyDescent="0.2">
      <c r="B5218" s="14" t="s">
        <v>5316</v>
      </c>
      <c r="C5218" s="33" t="s">
        <v>5315</v>
      </c>
      <c r="D5218" s="16" t="s">
        <v>5314</v>
      </c>
      <c r="E5218" s="103" t="s">
        <v>26</v>
      </c>
      <c r="F5218" s="18" t="s">
        <v>26</v>
      </c>
      <c r="G5218" s="111" t="s">
        <v>4412</v>
      </c>
      <c r="H5218" s="102" t="s">
        <v>4412</v>
      </c>
      <c r="I5218" s="21">
        <v>2174537.15</v>
      </c>
      <c r="J5218" s="71">
        <v>125.413</v>
      </c>
      <c r="K5218" s="21">
        <v>2727152.28</v>
      </c>
      <c r="L5218" s="21">
        <v>2174537.15</v>
      </c>
      <c r="M5218" s="21">
        <v>2174537.15</v>
      </c>
      <c r="N5218" s="21"/>
      <c r="O5218" s="21"/>
      <c r="P5218" s="21"/>
      <c r="Q5218" s="21"/>
      <c r="R5218" s="22">
        <v>8.5</v>
      </c>
      <c r="S5218" s="22">
        <v>8.5</v>
      </c>
      <c r="T5218" s="20" t="s">
        <v>5189</v>
      </c>
      <c r="U5218" s="21">
        <v>-7261.34</v>
      </c>
      <c r="V5218" s="21">
        <v>192866.67</v>
      </c>
      <c r="W5218" s="34">
        <v>37042</v>
      </c>
      <c r="X5218" s="34">
        <v>44331</v>
      </c>
      <c r="Y5218" s="109"/>
      <c r="Z5218" s="70" t="s">
        <v>5188</v>
      </c>
      <c r="AA5218" s="20" t="s">
        <v>26</v>
      </c>
      <c r="AB5218" s="113" t="s">
        <v>5187</v>
      </c>
      <c r="AC5218" s="19"/>
      <c r="AD5218" s="22"/>
      <c r="AE5218" s="19"/>
    </row>
    <row r="5219" spans="2:31" x14ac:dyDescent="0.2">
      <c r="B5219" s="14" t="s">
        <v>5313</v>
      </c>
      <c r="C5219" s="33" t="s">
        <v>5312</v>
      </c>
      <c r="D5219" s="16" t="s">
        <v>5311</v>
      </c>
      <c r="E5219" s="103" t="s">
        <v>26</v>
      </c>
      <c r="F5219" s="18" t="s">
        <v>26</v>
      </c>
      <c r="G5219" s="111" t="s">
        <v>4412</v>
      </c>
      <c r="H5219" s="102" t="s">
        <v>4412</v>
      </c>
      <c r="I5219" s="21">
        <v>1610402.94</v>
      </c>
      <c r="J5219" s="71">
        <v>114.654</v>
      </c>
      <c r="K5219" s="21">
        <v>1820415.39</v>
      </c>
      <c r="L5219" s="21">
        <v>1587746.95</v>
      </c>
      <c r="M5219" s="21">
        <v>1587746.95</v>
      </c>
      <c r="N5219" s="21"/>
      <c r="O5219" s="21"/>
      <c r="P5219" s="21"/>
      <c r="Q5219" s="21"/>
      <c r="R5219" s="22">
        <v>6.82</v>
      </c>
      <c r="S5219" s="22">
        <v>6.82</v>
      </c>
      <c r="T5219" s="20" t="s">
        <v>5189</v>
      </c>
      <c r="U5219" s="21">
        <v>-4292.9399999999996</v>
      </c>
      <c r="V5219" s="21">
        <v>116874.3</v>
      </c>
      <c r="W5219" s="34">
        <v>36021</v>
      </c>
      <c r="X5219" s="34">
        <v>43296</v>
      </c>
      <c r="Y5219" s="109"/>
      <c r="Z5219" s="70" t="s">
        <v>5188</v>
      </c>
      <c r="AA5219" s="20" t="s">
        <v>26</v>
      </c>
      <c r="AB5219" s="113" t="s">
        <v>5187</v>
      </c>
      <c r="AC5219" s="31"/>
      <c r="AD5219" s="22"/>
      <c r="AE5219" s="31"/>
    </row>
    <row r="5220" spans="2:31" x14ac:dyDescent="0.2">
      <c r="B5220" s="14" t="s">
        <v>5310</v>
      </c>
      <c r="C5220" s="33" t="s">
        <v>5309</v>
      </c>
      <c r="D5220" s="16" t="s">
        <v>5308</v>
      </c>
      <c r="E5220" s="103" t="s">
        <v>26</v>
      </c>
      <c r="F5220" s="18" t="s">
        <v>26</v>
      </c>
      <c r="G5220" s="111" t="s">
        <v>4412</v>
      </c>
      <c r="H5220" s="102" t="s">
        <v>4412</v>
      </c>
      <c r="I5220" s="21">
        <v>2220588.88</v>
      </c>
      <c r="J5220" s="71">
        <v>117.51900000000001</v>
      </c>
      <c r="K5220" s="21">
        <v>2609613.84</v>
      </c>
      <c r="L5220" s="21">
        <v>2220588.88</v>
      </c>
      <c r="M5220" s="21">
        <v>2220588.88</v>
      </c>
      <c r="N5220" s="21"/>
      <c r="O5220" s="21"/>
      <c r="P5220" s="21"/>
      <c r="Q5220" s="21"/>
      <c r="R5220" s="22">
        <v>7.16</v>
      </c>
      <c r="S5220" s="22">
        <v>7.16</v>
      </c>
      <c r="T5220" s="20" t="s">
        <v>5189</v>
      </c>
      <c r="U5220" s="21"/>
      <c r="V5220" s="21">
        <v>169487.49</v>
      </c>
      <c r="W5220" s="34">
        <v>36242</v>
      </c>
      <c r="X5220" s="34">
        <v>43586</v>
      </c>
      <c r="Y5220" s="109"/>
      <c r="Z5220" s="70" t="s">
        <v>5188</v>
      </c>
      <c r="AA5220" s="20" t="s">
        <v>26</v>
      </c>
      <c r="AB5220" s="113" t="s">
        <v>5187</v>
      </c>
      <c r="AC5220" s="31"/>
      <c r="AD5220" s="22"/>
      <c r="AE5220" s="31"/>
    </row>
    <row r="5221" spans="2:31" x14ac:dyDescent="0.2">
      <c r="B5221" s="14" t="s">
        <v>5307</v>
      </c>
      <c r="C5221" s="33" t="s">
        <v>5306</v>
      </c>
      <c r="D5221" s="16" t="s">
        <v>5305</v>
      </c>
      <c r="E5221" s="103" t="s">
        <v>26</v>
      </c>
      <c r="F5221" s="18" t="s">
        <v>26</v>
      </c>
      <c r="G5221" s="111" t="s">
        <v>4412</v>
      </c>
      <c r="H5221" s="102" t="s">
        <v>4412</v>
      </c>
      <c r="I5221" s="21">
        <v>3105677.51</v>
      </c>
      <c r="J5221" s="71">
        <v>112.051</v>
      </c>
      <c r="K5221" s="21">
        <v>2294339.31</v>
      </c>
      <c r="L5221" s="21">
        <v>2047584.86</v>
      </c>
      <c r="M5221" s="21">
        <v>2047584.86</v>
      </c>
      <c r="N5221" s="21"/>
      <c r="O5221" s="21"/>
      <c r="P5221" s="21"/>
      <c r="Q5221" s="21"/>
      <c r="R5221" s="22">
        <v>7.56</v>
      </c>
      <c r="S5221" s="22">
        <v>7.56</v>
      </c>
      <c r="T5221" s="20" t="s">
        <v>5189</v>
      </c>
      <c r="U5221" s="21">
        <v>9029.77</v>
      </c>
      <c r="V5221" s="21">
        <v>174141.52</v>
      </c>
      <c r="W5221" s="34">
        <v>35391</v>
      </c>
      <c r="X5221" s="34">
        <v>42592</v>
      </c>
      <c r="Y5221" s="109"/>
      <c r="Z5221" s="70" t="s">
        <v>5188</v>
      </c>
      <c r="AA5221" s="20" t="s">
        <v>26</v>
      </c>
      <c r="AB5221" s="113" t="s">
        <v>5187</v>
      </c>
      <c r="AC5221" s="31"/>
      <c r="AD5221" s="22"/>
      <c r="AE5221" s="31"/>
    </row>
    <row r="5222" spans="2:31" x14ac:dyDescent="0.2">
      <c r="B5222" s="14" t="s">
        <v>5304</v>
      </c>
      <c r="C5222" s="33" t="s">
        <v>5303</v>
      </c>
      <c r="D5222" s="16" t="s">
        <v>5302</v>
      </c>
      <c r="E5222" s="103" t="s">
        <v>26</v>
      </c>
      <c r="F5222" s="18" t="s">
        <v>26</v>
      </c>
      <c r="G5222" s="111" t="s">
        <v>4412</v>
      </c>
      <c r="H5222" s="102" t="s">
        <v>4412</v>
      </c>
      <c r="I5222" s="21">
        <v>2415727.2000000002</v>
      </c>
      <c r="J5222" s="71">
        <v>115.57</v>
      </c>
      <c r="K5222" s="21">
        <v>2222441.5499999998</v>
      </c>
      <c r="L5222" s="21">
        <v>1923026.35</v>
      </c>
      <c r="M5222" s="21">
        <v>1923026.35</v>
      </c>
      <c r="N5222" s="21"/>
      <c r="O5222" s="21"/>
      <c r="P5222" s="21"/>
      <c r="Q5222" s="21"/>
      <c r="R5222" s="22">
        <v>7.375</v>
      </c>
      <c r="S5222" s="22">
        <v>7.375</v>
      </c>
      <c r="T5222" s="20" t="s">
        <v>5189</v>
      </c>
      <c r="U5222" s="21">
        <v>6303.31</v>
      </c>
      <c r="V5222" s="21">
        <v>152676.44</v>
      </c>
      <c r="W5222" s="34">
        <v>35629</v>
      </c>
      <c r="X5222" s="34">
        <v>43296</v>
      </c>
      <c r="Y5222" s="109"/>
      <c r="Z5222" s="70" t="s">
        <v>5188</v>
      </c>
      <c r="AA5222" s="20" t="s">
        <v>26</v>
      </c>
      <c r="AB5222" s="113" t="s">
        <v>5187</v>
      </c>
      <c r="AC5222" s="19"/>
      <c r="AD5222" s="22"/>
      <c r="AE5222" s="19"/>
    </row>
    <row r="5223" spans="2:31" x14ac:dyDescent="0.2">
      <c r="B5223" s="14" t="s">
        <v>5301</v>
      </c>
      <c r="C5223" s="33" t="s">
        <v>5300</v>
      </c>
      <c r="D5223" s="16" t="s">
        <v>5299</v>
      </c>
      <c r="E5223" s="103" t="s">
        <v>26</v>
      </c>
      <c r="F5223" s="18" t="s">
        <v>26</v>
      </c>
      <c r="G5223" s="111" t="s">
        <v>4412</v>
      </c>
      <c r="H5223" s="102" t="s">
        <v>4412</v>
      </c>
      <c r="I5223" s="21">
        <v>1169011.8400000001</v>
      </c>
      <c r="J5223" s="71">
        <v>116.34</v>
      </c>
      <c r="K5223" s="21">
        <v>1360028.37</v>
      </c>
      <c r="L5223" s="21">
        <v>1169011.8400000001</v>
      </c>
      <c r="M5223" s="21">
        <v>1169011.8400000001</v>
      </c>
      <c r="N5223" s="21"/>
      <c r="O5223" s="21"/>
      <c r="P5223" s="21"/>
      <c r="Q5223" s="21"/>
      <c r="R5223" s="22">
        <v>7.32</v>
      </c>
      <c r="S5223" s="22">
        <v>7.32</v>
      </c>
      <c r="T5223" s="20" t="s">
        <v>5189</v>
      </c>
      <c r="U5223" s="21">
        <v>-3361.57</v>
      </c>
      <c r="V5223" s="21">
        <v>91094.6</v>
      </c>
      <c r="W5223" s="34">
        <v>36252</v>
      </c>
      <c r="X5223" s="34">
        <v>43631</v>
      </c>
      <c r="Y5223" s="109"/>
      <c r="Z5223" s="70" t="s">
        <v>5188</v>
      </c>
      <c r="AA5223" s="20" t="s">
        <v>26</v>
      </c>
      <c r="AB5223" s="113" t="s">
        <v>5187</v>
      </c>
      <c r="AC5223" s="19"/>
      <c r="AD5223" s="22"/>
      <c r="AE5223" s="19"/>
    </row>
    <row r="5224" spans="2:31" x14ac:dyDescent="0.2">
      <c r="B5224" s="14" t="s">
        <v>5298</v>
      </c>
      <c r="C5224" s="33" t="s">
        <v>5297</v>
      </c>
      <c r="D5224" s="16" t="s">
        <v>5296</v>
      </c>
      <c r="E5224" s="103" t="s">
        <v>26</v>
      </c>
      <c r="F5224" s="18" t="s">
        <v>26</v>
      </c>
      <c r="G5224" s="111" t="s">
        <v>4412</v>
      </c>
      <c r="H5224" s="102" t="s">
        <v>4412</v>
      </c>
      <c r="I5224" s="21">
        <v>2410453.9900000002</v>
      </c>
      <c r="J5224" s="71">
        <v>122.026</v>
      </c>
      <c r="K5224" s="21">
        <v>2941380.59</v>
      </c>
      <c r="L5224" s="21">
        <v>2410453.9900000002</v>
      </c>
      <c r="M5224" s="21">
        <v>2410453.9900000002</v>
      </c>
      <c r="N5224" s="21"/>
      <c r="O5224" s="21"/>
      <c r="P5224" s="21"/>
      <c r="Q5224" s="21"/>
      <c r="R5224" s="22">
        <v>6.9</v>
      </c>
      <c r="S5224" s="22">
        <v>6.9</v>
      </c>
      <c r="T5224" s="20" t="s">
        <v>5189</v>
      </c>
      <c r="U5224" s="21">
        <v>-6500.78</v>
      </c>
      <c r="V5224" s="21">
        <v>169762.65</v>
      </c>
      <c r="W5224" s="34">
        <v>37487</v>
      </c>
      <c r="X5224" s="34">
        <v>46675</v>
      </c>
      <c r="Y5224" s="109"/>
      <c r="Z5224" s="70" t="s">
        <v>5188</v>
      </c>
      <c r="AA5224" s="20" t="s">
        <v>26</v>
      </c>
      <c r="AB5224" s="113" t="s">
        <v>5187</v>
      </c>
      <c r="AC5224" s="31"/>
      <c r="AD5224" s="22"/>
      <c r="AE5224" s="19"/>
    </row>
    <row r="5225" spans="2:31" x14ac:dyDescent="0.2">
      <c r="B5225" s="14" t="s">
        <v>5295</v>
      </c>
      <c r="C5225" s="33" t="s">
        <v>5294</v>
      </c>
      <c r="D5225" s="16" t="s">
        <v>5293</v>
      </c>
      <c r="E5225" s="103" t="s">
        <v>26</v>
      </c>
      <c r="F5225" s="18" t="s">
        <v>26</v>
      </c>
      <c r="G5225" s="111" t="s">
        <v>4412</v>
      </c>
      <c r="H5225" s="102" t="s">
        <v>590</v>
      </c>
      <c r="I5225" s="21">
        <v>1189950.03</v>
      </c>
      <c r="J5225" s="71">
        <v>116.01900000000001</v>
      </c>
      <c r="K5225" s="21">
        <v>1274515.3899999999</v>
      </c>
      <c r="L5225" s="21">
        <v>1098540.23</v>
      </c>
      <c r="M5225" s="21">
        <v>1139345.95</v>
      </c>
      <c r="N5225" s="21"/>
      <c r="O5225" s="21">
        <v>-11259.66</v>
      </c>
      <c r="P5225" s="21"/>
      <c r="Q5225" s="21"/>
      <c r="R5225" s="22">
        <v>7.08</v>
      </c>
      <c r="S5225" s="22">
        <v>5.7560000000000002</v>
      </c>
      <c r="T5225" s="20" t="s">
        <v>5189</v>
      </c>
      <c r="U5225" s="21">
        <v>6481.39</v>
      </c>
      <c r="V5225" s="21">
        <v>82995.63</v>
      </c>
      <c r="W5225" s="34">
        <v>37855</v>
      </c>
      <c r="X5225" s="34">
        <v>43405</v>
      </c>
      <c r="Y5225" s="109"/>
      <c r="Z5225" s="70" t="s">
        <v>5188</v>
      </c>
      <c r="AA5225" s="20" t="s">
        <v>26</v>
      </c>
      <c r="AB5225" s="113" t="s">
        <v>5187</v>
      </c>
      <c r="AC5225" s="19"/>
      <c r="AD5225" s="22"/>
      <c r="AE5225" s="19"/>
    </row>
    <row r="5226" spans="2:31" x14ac:dyDescent="0.2">
      <c r="B5226" s="14" t="s">
        <v>5292</v>
      </c>
      <c r="C5226" s="33" t="s">
        <v>5291</v>
      </c>
      <c r="D5226" s="16" t="s">
        <v>5290</v>
      </c>
      <c r="E5226" s="103" t="s">
        <v>26</v>
      </c>
      <c r="F5226" s="18" t="s">
        <v>26</v>
      </c>
      <c r="G5226" s="111" t="s">
        <v>4412</v>
      </c>
      <c r="H5226" s="102" t="s">
        <v>590</v>
      </c>
      <c r="I5226" s="21">
        <v>3507568.34</v>
      </c>
      <c r="J5226" s="71">
        <v>117.504</v>
      </c>
      <c r="K5226" s="21">
        <v>4121533.1</v>
      </c>
      <c r="L5226" s="21">
        <v>3507568.34</v>
      </c>
      <c r="M5226" s="21">
        <v>3507568.34</v>
      </c>
      <c r="N5226" s="21"/>
      <c r="O5226" s="21"/>
      <c r="P5226" s="21"/>
      <c r="Q5226" s="21"/>
      <c r="R5226" s="22">
        <v>7.3</v>
      </c>
      <c r="S5226" s="22">
        <v>7.4059999999999997</v>
      </c>
      <c r="T5226" s="20" t="s">
        <v>5189</v>
      </c>
      <c r="U5226" s="21">
        <v>12091.36</v>
      </c>
      <c r="V5226" s="21">
        <v>250475.11</v>
      </c>
      <c r="W5226" s="34">
        <v>36229</v>
      </c>
      <c r="X5226" s="34">
        <v>43753</v>
      </c>
      <c r="Y5226" s="109"/>
      <c r="Z5226" s="70" t="s">
        <v>5188</v>
      </c>
      <c r="AA5226" s="20" t="s">
        <v>26</v>
      </c>
      <c r="AB5226" s="113" t="s">
        <v>5187</v>
      </c>
      <c r="AC5226" s="31"/>
      <c r="AD5226" s="22"/>
      <c r="AE5226" s="31"/>
    </row>
    <row r="5227" spans="2:31" x14ac:dyDescent="0.2">
      <c r="B5227" s="14" t="s">
        <v>5289</v>
      </c>
      <c r="C5227" s="33" t="s">
        <v>5288</v>
      </c>
      <c r="D5227" s="16" t="s">
        <v>5287</v>
      </c>
      <c r="E5227" s="103" t="s">
        <v>26</v>
      </c>
      <c r="F5227" s="18" t="s">
        <v>26</v>
      </c>
      <c r="G5227" s="111" t="s">
        <v>4412</v>
      </c>
      <c r="H5227" s="102" t="s">
        <v>4412</v>
      </c>
      <c r="I5227" s="21">
        <v>2126127.9300000002</v>
      </c>
      <c r="J5227" s="71">
        <v>126.631</v>
      </c>
      <c r="K5227" s="21">
        <v>2692337.06</v>
      </c>
      <c r="L5227" s="21">
        <v>2126127.9300000002</v>
      </c>
      <c r="M5227" s="21">
        <v>2126127.9300000002</v>
      </c>
      <c r="N5227" s="21"/>
      <c r="O5227" s="21"/>
      <c r="P5227" s="21"/>
      <c r="Q5227" s="21"/>
      <c r="R5227" s="22">
        <v>8.34</v>
      </c>
      <c r="S5227" s="22">
        <v>8.34</v>
      </c>
      <c r="T5227" s="20" t="s">
        <v>5189</v>
      </c>
      <c r="U5227" s="21">
        <v>-6957.52</v>
      </c>
      <c r="V5227" s="21">
        <v>184060.76</v>
      </c>
      <c r="W5227" s="34">
        <v>37026</v>
      </c>
      <c r="X5227" s="34">
        <v>44666</v>
      </c>
      <c r="Y5227" s="109"/>
      <c r="Z5227" s="70" t="s">
        <v>5188</v>
      </c>
      <c r="AA5227" s="20" t="s">
        <v>26</v>
      </c>
      <c r="AB5227" s="113" t="s">
        <v>5187</v>
      </c>
      <c r="AC5227" s="31"/>
      <c r="AD5227" s="22"/>
      <c r="AE5227" s="19"/>
    </row>
    <row r="5228" spans="2:31" x14ac:dyDescent="0.2">
      <c r="B5228" s="14" t="s">
        <v>5286</v>
      </c>
      <c r="C5228" s="33" t="s">
        <v>5285</v>
      </c>
      <c r="D5228" s="16" t="s">
        <v>5284</v>
      </c>
      <c r="E5228" s="103" t="s">
        <v>26</v>
      </c>
      <c r="F5228" s="18" t="s">
        <v>26</v>
      </c>
      <c r="G5228" s="111" t="s">
        <v>4412</v>
      </c>
      <c r="H5228" s="102" t="s">
        <v>4412</v>
      </c>
      <c r="I5228" s="21">
        <v>2363487.62</v>
      </c>
      <c r="J5228" s="71">
        <v>134.71100000000001</v>
      </c>
      <c r="K5228" s="21">
        <v>3183877.81</v>
      </c>
      <c r="L5228" s="21">
        <v>2363487.62</v>
      </c>
      <c r="M5228" s="21">
        <v>2363487.62</v>
      </c>
      <c r="N5228" s="21"/>
      <c r="O5228" s="21"/>
      <c r="P5228" s="21"/>
      <c r="Q5228" s="21"/>
      <c r="R5228" s="22">
        <v>8.49</v>
      </c>
      <c r="S5228" s="22">
        <v>8.6159999999999997</v>
      </c>
      <c r="T5228" s="20" t="s">
        <v>5189</v>
      </c>
      <c r="U5228" s="21">
        <v>-7834.79</v>
      </c>
      <c r="V5228" s="21">
        <v>207466.47</v>
      </c>
      <c r="W5228" s="34">
        <v>37035</v>
      </c>
      <c r="X5228" s="34">
        <v>46767</v>
      </c>
      <c r="Y5228" s="109"/>
      <c r="Z5228" s="70" t="s">
        <v>5188</v>
      </c>
      <c r="AA5228" s="20" t="s">
        <v>26</v>
      </c>
      <c r="AB5228" s="113" t="s">
        <v>5187</v>
      </c>
      <c r="AC5228" s="19"/>
      <c r="AD5228" s="22"/>
      <c r="AE5228" s="19"/>
    </row>
    <row r="5229" spans="2:31" x14ac:dyDescent="0.2">
      <c r="B5229" s="14" t="s">
        <v>5283</v>
      </c>
      <c r="C5229" s="33" t="s">
        <v>5282</v>
      </c>
      <c r="D5229" s="16" t="s">
        <v>5281</v>
      </c>
      <c r="E5229" s="103" t="s">
        <v>26</v>
      </c>
      <c r="F5229" s="18" t="s">
        <v>26</v>
      </c>
      <c r="G5229" s="111" t="s">
        <v>4412</v>
      </c>
      <c r="H5229" s="102" t="s">
        <v>4412</v>
      </c>
      <c r="I5229" s="21">
        <v>307882.59000000003</v>
      </c>
      <c r="J5229" s="71">
        <v>107.667</v>
      </c>
      <c r="K5229" s="21">
        <v>331487.95</v>
      </c>
      <c r="L5229" s="21">
        <v>307882.59000000003</v>
      </c>
      <c r="M5229" s="21">
        <v>307882.59000000003</v>
      </c>
      <c r="N5229" s="21"/>
      <c r="O5229" s="21"/>
      <c r="P5229" s="21"/>
      <c r="Q5229" s="21"/>
      <c r="R5229" s="22">
        <v>8.08</v>
      </c>
      <c r="S5229" s="22">
        <v>8.08</v>
      </c>
      <c r="T5229" s="20" t="s">
        <v>5189</v>
      </c>
      <c r="U5229" s="21"/>
      <c r="V5229" s="21">
        <v>30916.35</v>
      </c>
      <c r="W5229" s="34">
        <v>35188</v>
      </c>
      <c r="X5229" s="34">
        <v>42005</v>
      </c>
      <c r="Y5229" s="109"/>
      <c r="Z5229" s="70" t="s">
        <v>5188</v>
      </c>
      <c r="AA5229" s="20" t="s">
        <v>26</v>
      </c>
      <c r="AB5229" s="113" t="s">
        <v>5187</v>
      </c>
      <c r="AC5229" s="31"/>
      <c r="AD5229" s="22"/>
      <c r="AE5229" s="19"/>
    </row>
    <row r="5230" spans="2:31" x14ac:dyDescent="0.2">
      <c r="B5230" s="14" t="s">
        <v>5280</v>
      </c>
      <c r="C5230" s="33" t="s">
        <v>5279</v>
      </c>
      <c r="D5230" s="16" t="s">
        <v>5278</v>
      </c>
      <c r="E5230" s="103" t="s">
        <v>26</v>
      </c>
      <c r="F5230" s="18" t="s">
        <v>26</v>
      </c>
      <c r="G5230" s="111" t="s">
        <v>4412</v>
      </c>
      <c r="H5230" s="102" t="s">
        <v>4412</v>
      </c>
      <c r="I5230" s="21">
        <v>1067908.92</v>
      </c>
      <c r="J5230" s="71">
        <v>115.151</v>
      </c>
      <c r="K5230" s="21">
        <v>1190443.73</v>
      </c>
      <c r="L5230" s="21">
        <v>1033811.02</v>
      </c>
      <c r="M5230" s="21">
        <v>1033811.02</v>
      </c>
      <c r="N5230" s="21"/>
      <c r="O5230" s="21"/>
      <c r="P5230" s="21"/>
      <c r="Q5230" s="21"/>
      <c r="R5230" s="22">
        <v>6.92</v>
      </c>
      <c r="S5230" s="22">
        <v>6.92</v>
      </c>
      <c r="T5230" s="20" t="s">
        <v>5189</v>
      </c>
      <c r="U5230" s="21">
        <v>-2816.05</v>
      </c>
      <c r="V5230" s="21">
        <v>77094.95</v>
      </c>
      <c r="W5230" s="34">
        <v>35951</v>
      </c>
      <c r="X5230" s="34">
        <v>43327</v>
      </c>
      <c r="Y5230" s="109"/>
      <c r="Z5230" s="70" t="s">
        <v>5188</v>
      </c>
      <c r="AA5230" s="20" t="s">
        <v>26</v>
      </c>
      <c r="AB5230" s="113" t="s">
        <v>5187</v>
      </c>
      <c r="AC5230" s="31"/>
      <c r="AD5230" s="22"/>
      <c r="AE5230" s="19"/>
    </row>
    <row r="5231" spans="2:31" x14ac:dyDescent="0.2">
      <c r="B5231" s="14" t="s">
        <v>5277</v>
      </c>
      <c r="C5231" s="33" t="s">
        <v>5276</v>
      </c>
      <c r="D5231" s="16" t="s">
        <v>5275</v>
      </c>
      <c r="E5231" s="103" t="s">
        <v>26</v>
      </c>
      <c r="F5231" s="18" t="s">
        <v>26</v>
      </c>
      <c r="G5231" s="111" t="s">
        <v>4412</v>
      </c>
      <c r="H5231" s="102" t="s">
        <v>4412</v>
      </c>
      <c r="I5231" s="21">
        <v>1475815.61</v>
      </c>
      <c r="J5231" s="71">
        <v>115.376</v>
      </c>
      <c r="K5231" s="21">
        <v>1644690.22</v>
      </c>
      <c r="L5231" s="21">
        <v>1425504.63</v>
      </c>
      <c r="M5231" s="21">
        <v>1425504.63</v>
      </c>
      <c r="N5231" s="21"/>
      <c r="O5231" s="21"/>
      <c r="P5231" s="21"/>
      <c r="Q5231" s="21"/>
      <c r="R5231" s="22">
        <v>6.93</v>
      </c>
      <c r="S5231" s="22">
        <v>6.93</v>
      </c>
      <c r="T5231" s="20" t="s">
        <v>5189</v>
      </c>
      <c r="U5231" s="21">
        <v>-3913.33</v>
      </c>
      <c r="V5231" s="21">
        <v>106320.14</v>
      </c>
      <c r="W5231" s="34">
        <v>35951</v>
      </c>
      <c r="X5231" s="34">
        <v>43358</v>
      </c>
      <c r="Y5231" s="109"/>
      <c r="Z5231" s="70" t="s">
        <v>5188</v>
      </c>
      <c r="AA5231" s="20" t="s">
        <v>26</v>
      </c>
      <c r="AB5231" s="113" t="s">
        <v>5187</v>
      </c>
      <c r="AC5231" s="31"/>
      <c r="AD5231" s="22"/>
      <c r="AE5231" s="31"/>
    </row>
    <row r="5232" spans="2:31" x14ac:dyDescent="0.2">
      <c r="B5232" s="14" t="s">
        <v>5274</v>
      </c>
      <c r="C5232" s="33" t="s">
        <v>5273</v>
      </c>
      <c r="D5232" s="16" t="s">
        <v>5272</v>
      </c>
      <c r="E5232" s="103" t="s">
        <v>26</v>
      </c>
      <c r="F5232" s="18" t="s">
        <v>26</v>
      </c>
      <c r="G5232" s="111" t="s">
        <v>4412</v>
      </c>
      <c r="H5232" s="102" t="s">
        <v>4412</v>
      </c>
      <c r="I5232" s="21">
        <v>1112012.3500000001</v>
      </c>
      <c r="J5232" s="71">
        <v>115.45399999999999</v>
      </c>
      <c r="K5232" s="21">
        <v>1223513.71</v>
      </c>
      <c r="L5232" s="21">
        <v>1059741.29</v>
      </c>
      <c r="M5232" s="21">
        <v>1059741.29</v>
      </c>
      <c r="N5232" s="21"/>
      <c r="O5232" s="21"/>
      <c r="P5232" s="21"/>
      <c r="Q5232" s="21"/>
      <c r="R5232" s="22">
        <v>6.95</v>
      </c>
      <c r="S5232" s="22">
        <v>6.95</v>
      </c>
      <c r="T5232" s="20" t="s">
        <v>5189</v>
      </c>
      <c r="U5232" s="21">
        <v>3273.41</v>
      </c>
      <c r="V5232" s="21">
        <v>72107.95</v>
      </c>
      <c r="W5232" s="34">
        <v>35951</v>
      </c>
      <c r="X5232" s="34">
        <v>43388</v>
      </c>
      <c r="Y5232" s="109"/>
      <c r="Z5232" s="70" t="s">
        <v>5188</v>
      </c>
      <c r="AA5232" s="20" t="s">
        <v>26</v>
      </c>
      <c r="AB5232" s="113" t="s">
        <v>5187</v>
      </c>
      <c r="AC5232" s="31"/>
      <c r="AD5232" s="22"/>
      <c r="AE5232" s="19"/>
    </row>
    <row r="5233" spans="2:31" x14ac:dyDescent="0.2">
      <c r="B5233" s="14" t="s">
        <v>5271</v>
      </c>
      <c r="C5233" s="33" t="s">
        <v>5270</v>
      </c>
      <c r="D5233" s="16" t="s">
        <v>5269</v>
      </c>
      <c r="E5233" s="103" t="s">
        <v>26</v>
      </c>
      <c r="F5233" s="18" t="s">
        <v>26</v>
      </c>
      <c r="G5233" s="111" t="s">
        <v>4412</v>
      </c>
      <c r="H5233" s="102" t="s">
        <v>4412</v>
      </c>
      <c r="I5233" s="21">
        <v>1261175.56</v>
      </c>
      <c r="J5233" s="71">
        <v>116.44</v>
      </c>
      <c r="K5233" s="21">
        <v>1425781.16</v>
      </c>
      <c r="L5233" s="21">
        <v>1224477.1200000001</v>
      </c>
      <c r="M5233" s="21">
        <v>1224477.1200000001</v>
      </c>
      <c r="N5233" s="21"/>
      <c r="O5233" s="21"/>
      <c r="P5233" s="21"/>
      <c r="Q5233" s="21"/>
      <c r="R5233" s="22">
        <v>7.02</v>
      </c>
      <c r="S5233" s="22">
        <v>7.02</v>
      </c>
      <c r="T5233" s="20" t="s">
        <v>5189</v>
      </c>
      <c r="U5233" s="21">
        <v>-3380.07</v>
      </c>
      <c r="V5233" s="21">
        <v>92053.55</v>
      </c>
      <c r="W5233" s="34">
        <v>35951</v>
      </c>
      <c r="X5233" s="34">
        <v>43480</v>
      </c>
      <c r="Y5233" s="109"/>
      <c r="Z5233" s="70" t="s">
        <v>5188</v>
      </c>
      <c r="AA5233" s="20" t="s">
        <v>26</v>
      </c>
      <c r="AB5233" s="113" t="s">
        <v>5187</v>
      </c>
      <c r="AC5233" s="19"/>
      <c r="AD5233" s="22"/>
      <c r="AE5233" s="31"/>
    </row>
    <row r="5234" spans="2:31" x14ac:dyDescent="0.2">
      <c r="B5234" s="14" t="s">
        <v>5268</v>
      </c>
      <c r="C5234" s="33" t="s">
        <v>5267</v>
      </c>
      <c r="D5234" s="16" t="s">
        <v>5266</v>
      </c>
      <c r="E5234" s="103" t="s">
        <v>26</v>
      </c>
      <c r="F5234" s="18" t="s">
        <v>26</v>
      </c>
      <c r="G5234" s="111" t="s">
        <v>4412</v>
      </c>
      <c r="H5234" s="102" t="s">
        <v>4412</v>
      </c>
      <c r="I5234" s="21">
        <v>1067672.1299999999</v>
      </c>
      <c r="J5234" s="71">
        <v>116.08499999999999</v>
      </c>
      <c r="K5234" s="21">
        <v>1239407.2</v>
      </c>
      <c r="L5234" s="21">
        <v>1067672.1299999999</v>
      </c>
      <c r="M5234" s="21">
        <v>1067672.1299999999</v>
      </c>
      <c r="N5234" s="21"/>
      <c r="O5234" s="21"/>
      <c r="P5234" s="21"/>
      <c r="Q5234" s="21"/>
      <c r="R5234" s="22">
        <v>6.75</v>
      </c>
      <c r="S5234" s="22">
        <v>6.75</v>
      </c>
      <c r="T5234" s="20" t="s">
        <v>5189</v>
      </c>
      <c r="U5234" s="21">
        <v>-2832.62</v>
      </c>
      <c r="V5234" s="21">
        <v>76976.39</v>
      </c>
      <c r="W5234" s="34">
        <v>36136</v>
      </c>
      <c r="X5234" s="34">
        <v>43570</v>
      </c>
      <c r="Y5234" s="109"/>
      <c r="Z5234" s="70" t="s">
        <v>5188</v>
      </c>
      <c r="AA5234" s="20" t="s">
        <v>26</v>
      </c>
      <c r="AB5234" s="113" t="s">
        <v>5187</v>
      </c>
      <c r="AC5234" s="19"/>
      <c r="AD5234" s="22"/>
      <c r="AE5234" s="19"/>
    </row>
    <row r="5235" spans="2:31" x14ac:dyDescent="0.2">
      <c r="B5235" s="14" t="s">
        <v>5265</v>
      </c>
      <c r="C5235" s="33" t="s">
        <v>5264</v>
      </c>
      <c r="D5235" s="16" t="s">
        <v>5261</v>
      </c>
      <c r="E5235" s="103" t="s">
        <v>26</v>
      </c>
      <c r="F5235" s="18" t="s">
        <v>26</v>
      </c>
      <c r="G5235" s="111" t="s">
        <v>4412</v>
      </c>
      <c r="H5235" s="102" t="s">
        <v>590</v>
      </c>
      <c r="I5235" s="21">
        <v>-1554107.81</v>
      </c>
      <c r="J5235" s="71">
        <v>108.718</v>
      </c>
      <c r="K5235" s="21">
        <v>5171655.5</v>
      </c>
      <c r="L5235" s="21">
        <v>4756945.05</v>
      </c>
      <c r="M5235" s="21">
        <v>4756945.05</v>
      </c>
      <c r="N5235" s="21"/>
      <c r="O5235" s="21"/>
      <c r="P5235" s="21"/>
      <c r="Q5235" s="21"/>
      <c r="R5235" s="22">
        <v>9</v>
      </c>
      <c r="S5235" s="22">
        <v>8.9870000000000001</v>
      </c>
      <c r="T5235" s="20" t="s">
        <v>85</v>
      </c>
      <c r="U5235" s="21">
        <v>212931.25</v>
      </c>
      <c r="V5235" s="21">
        <v>545271.96</v>
      </c>
      <c r="W5235" s="34">
        <v>34712</v>
      </c>
      <c r="X5235" s="34">
        <v>42371</v>
      </c>
      <c r="Y5235" s="109"/>
      <c r="Z5235" s="70" t="s">
        <v>5188</v>
      </c>
      <c r="AA5235" s="20" t="s">
        <v>26</v>
      </c>
      <c r="AB5235" s="113" t="s">
        <v>5187</v>
      </c>
      <c r="AC5235" s="19"/>
      <c r="AD5235" s="22"/>
      <c r="AE5235" s="19"/>
    </row>
    <row r="5236" spans="2:31" x14ac:dyDescent="0.2">
      <c r="B5236" s="14" t="s">
        <v>5263</v>
      </c>
      <c r="C5236" s="33" t="s">
        <v>5262</v>
      </c>
      <c r="D5236" s="16" t="s">
        <v>5261</v>
      </c>
      <c r="E5236" s="103" t="s">
        <v>26</v>
      </c>
      <c r="F5236" s="18" t="s">
        <v>26</v>
      </c>
      <c r="G5236" s="111" t="s">
        <v>4412</v>
      </c>
      <c r="H5236" s="102" t="s">
        <v>590</v>
      </c>
      <c r="I5236" s="21">
        <v>-9261321.6300000008</v>
      </c>
      <c r="J5236" s="71">
        <v>108.718</v>
      </c>
      <c r="K5236" s="21">
        <v>5874598.9800000004</v>
      </c>
      <c r="L5236" s="21">
        <v>5403520.0999999996</v>
      </c>
      <c r="M5236" s="21">
        <v>5403520.0999999996</v>
      </c>
      <c r="N5236" s="21"/>
      <c r="O5236" s="21"/>
      <c r="P5236" s="21"/>
      <c r="Q5236" s="21"/>
      <c r="R5236" s="22">
        <v>9</v>
      </c>
      <c r="S5236" s="22">
        <v>8.9870000000000001</v>
      </c>
      <c r="T5236" s="20" t="s">
        <v>85</v>
      </c>
      <c r="U5236" s="21">
        <v>241873.36</v>
      </c>
      <c r="V5236" s="21">
        <v>619386.59</v>
      </c>
      <c r="W5236" s="34">
        <v>34712</v>
      </c>
      <c r="X5236" s="34">
        <v>42371</v>
      </c>
      <c r="Y5236" s="109"/>
      <c r="Z5236" s="70" t="s">
        <v>5188</v>
      </c>
      <c r="AA5236" s="20" t="s">
        <v>26</v>
      </c>
      <c r="AB5236" s="113" t="s">
        <v>5187</v>
      </c>
      <c r="AC5236" s="19"/>
      <c r="AD5236" s="22"/>
      <c r="AE5236" s="19"/>
    </row>
    <row r="5237" spans="2:31" x14ac:dyDescent="0.2">
      <c r="B5237" s="14" t="s">
        <v>5260</v>
      </c>
      <c r="C5237" s="33" t="s">
        <v>5259</v>
      </c>
      <c r="D5237" s="16" t="s">
        <v>5258</v>
      </c>
      <c r="E5237" s="103" t="s">
        <v>26</v>
      </c>
      <c r="F5237" s="18" t="s">
        <v>26</v>
      </c>
      <c r="G5237" s="111" t="s">
        <v>4412</v>
      </c>
      <c r="H5237" s="102" t="s">
        <v>4412</v>
      </c>
      <c r="I5237" s="21">
        <v>2018158.69</v>
      </c>
      <c r="J5237" s="71">
        <v>120.33499999999999</v>
      </c>
      <c r="K5237" s="21">
        <v>2428551.2599999998</v>
      </c>
      <c r="L5237" s="21">
        <v>2018158.69</v>
      </c>
      <c r="M5237" s="21">
        <v>2018158.69</v>
      </c>
      <c r="N5237" s="21"/>
      <c r="O5237" s="21"/>
      <c r="P5237" s="21"/>
      <c r="Q5237" s="21"/>
      <c r="R5237" s="22">
        <v>7.97</v>
      </c>
      <c r="S5237" s="22">
        <v>7.97</v>
      </c>
      <c r="T5237" s="20" t="s">
        <v>5189</v>
      </c>
      <c r="U5237" s="21">
        <v>-4073.38</v>
      </c>
      <c r="V5237" s="21">
        <v>169626.58</v>
      </c>
      <c r="W5237" s="34">
        <v>36354</v>
      </c>
      <c r="X5237" s="34">
        <v>43900</v>
      </c>
      <c r="Y5237" s="109"/>
      <c r="Z5237" s="70" t="s">
        <v>5188</v>
      </c>
      <c r="AA5237" s="20" t="s">
        <v>26</v>
      </c>
      <c r="AB5237" s="113" t="s">
        <v>5187</v>
      </c>
      <c r="AC5237" s="31"/>
      <c r="AD5237" s="22"/>
      <c r="AE5237" s="31"/>
    </row>
    <row r="5238" spans="2:31" x14ac:dyDescent="0.2">
      <c r="B5238" s="14" t="s">
        <v>5257</v>
      </c>
      <c r="C5238" s="33" t="s">
        <v>5256</v>
      </c>
      <c r="D5238" s="16" t="s">
        <v>5255</v>
      </c>
      <c r="E5238" s="103" t="s">
        <v>26</v>
      </c>
      <c r="F5238" s="18" t="s">
        <v>26</v>
      </c>
      <c r="G5238" s="111" t="s">
        <v>4412</v>
      </c>
      <c r="H5238" s="102" t="s">
        <v>5254</v>
      </c>
      <c r="I5238" s="21">
        <v>1857050.29</v>
      </c>
      <c r="J5238" s="71">
        <v>102.595</v>
      </c>
      <c r="K5238" s="21">
        <v>1592184.35</v>
      </c>
      <c r="L5238" s="21">
        <v>1551912.22</v>
      </c>
      <c r="M5238" s="21">
        <v>1551912.22</v>
      </c>
      <c r="N5238" s="21"/>
      <c r="O5238" s="21"/>
      <c r="P5238" s="21"/>
      <c r="Q5238" s="21"/>
      <c r="R5238" s="22">
        <v>9.15</v>
      </c>
      <c r="S5238" s="22">
        <v>9.1489999999999991</v>
      </c>
      <c r="T5238" s="20" t="s">
        <v>5189</v>
      </c>
      <c r="U5238" s="21">
        <v>-6110.38</v>
      </c>
      <c r="V5238" s="21">
        <v>207463.66</v>
      </c>
      <c r="W5238" s="34">
        <v>34445</v>
      </c>
      <c r="X5238" s="34">
        <v>41685</v>
      </c>
      <c r="Y5238" s="109"/>
      <c r="Z5238" s="70" t="s">
        <v>5188</v>
      </c>
      <c r="AA5238" s="20" t="s">
        <v>26</v>
      </c>
      <c r="AB5238" s="113" t="s">
        <v>5187</v>
      </c>
      <c r="AC5238" s="31"/>
      <c r="AD5238" s="22"/>
      <c r="AE5238" s="31"/>
    </row>
    <row r="5239" spans="2:31" x14ac:dyDescent="0.2">
      <c r="B5239" s="14" t="s">
        <v>5253</v>
      </c>
      <c r="C5239" s="33" t="s">
        <v>5252</v>
      </c>
      <c r="D5239" s="16" t="s">
        <v>5251</v>
      </c>
      <c r="E5239" s="103" t="s">
        <v>26</v>
      </c>
      <c r="F5239" s="18" t="s">
        <v>26</v>
      </c>
      <c r="G5239" s="111" t="s">
        <v>26</v>
      </c>
      <c r="H5239" s="102" t="s">
        <v>590</v>
      </c>
      <c r="I5239" s="21">
        <v>2702730.43</v>
      </c>
      <c r="J5239" s="71">
        <v>121.122</v>
      </c>
      <c r="K5239" s="21">
        <v>3097668.72</v>
      </c>
      <c r="L5239" s="21">
        <v>2557478.1800000002</v>
      </c>
      <c r="M5239" s="21">
        <v>2632732.77</v>
      </c>
      <c r="N5239" s="21"/>
      <c r="O5239" s="21">
        <v>-13347.46</v>
      </c>
      <c r="P5239" s="21"/>
      <c r="Q5239" s="21"/>
      <c r="R5239" s="22">
        <v>7.65</v>
      </c>
      <c r="S5239" s="22">
        <v>6.8689999999999998</v>
      </c>
      <c r="T5239" s="20" t="s">
        <v>5189</v>
      </c>
      <c r="U5239" s="21">
        <v>8695.43</v>
      </c>
      <c r="V5239" s="21">
        <v>203792.72</v>
      </c>
      <c r="W5239" s="34">
        <v>37463</v>
      </c>
      <c r="X5239" s="34">
        <v>44211</v>
      </c>
      <c r="Y5239" s="109"/>
      <c r="Z5239" s="70" t="s">
        <v>5188</v>
      </c>
      <c r="AA5239" s="20" t="s">
        <v>26</v>
      </c>
      <c r="AB5239" s="113" t="s">
        <v>5187</v>
      </c>
      <c r="AC5239" s="31"/>
      <c r="AD5239" s="22"/>
      <c r="AE5239" s="31"/>
    </row>
    <row r="5240" spans="2:31" x14ac:dyDescent="0.2">
      <c r="B5240" s="14" t="s">
        <v>5250</v>
      </c>
      <c r="C5240" s="33" t="s">
        <v>5249</v>
      </c>
      <c r="D5240" s="16" t="s">
        <v>5248</v>
      </c>
      <c r="E5240" s="103" t="s">
        <v>26</v>
      </c>
      <c r="F5240" s="18" t="s">
        <v>26</v>
      </c>
      <c r="G5240" s="111" t="s">
        <v>4412</v>
      </c>
      <c r="H5240" s="102" t="s">
        <v>4412</v>
      </c>
      <c r="I5240" s="21">
        <v>3617802.2</v>
      </c>
      <c r="J5240" s="71">
        <v>114.877</v>
      </c>
      <c r="K5240" s="21">
        <v>3231023.61</v>
      </c>
      <c r="L5240" s="21">
        <v>2812594</v>
      </c>
      <c r="M5240" s="21">
        <v>2812594</v>
      </c>
      <c r="N5240" s="21"/>
      <c r="O5240" s="21"/>
      <c r="P5240" s="21"/>
      <c r="Q5240" s="21"/>
      <c r="R5240" s="22">
        <v>7.94</v>
      </c>
      <c r="S5240" s="22">
        <v>7.94</v>
      </c>
      <c r="T5240" s="20" t="s">
        <v>5189</v>
      </c>
      <c r="U5240" s="21">
        <v>-5719.46</v>
      </c>
      <c r="V5240" s="21">
        <v>248334.73</v>
      </c>
      <c r="W5240" s="34">
        <v>35517</v>
      </c>
      <c r="X5240" s="34">
        <v>42766</v>
      </c>
      <c r="Y5240" s="109"/>
      <c r="Z5240" s="70" t="s">
        <v>5188</v>
      </c>
      <c r="AA5240" s="20" t="s">
        <v>26</v>
      </c>
      <c r="AB5240" s="113" t="s">
        <v>5187</v>
      </c>
      <c r="AC5240" s="31"/>
      <c r="AD5240" s="22"/>
      <c r="AE5240" s="19"/>
    </row>
    <row r="5241" spans="2:31" x14ac:dyDescent="0.2">
      <c r="B5241" s="14" t="s">
        <v>5247</v>
      </c>
      <c r="C5241" s="33" t="s">
        <v>5246</v>
      </c>
      <c r="D5241" s="16" t="s">
        <v>5245</v>
      </c>
      <c r="E5241" s="103" t="s">
        <v>26</v>
      </c>
      <c r="F5241" s="18" t="s">
        <v>26</v>
      </c>
      <c r="G5241" s="111" t="s">
        <v>4412</v>
      </c>
      <c r="H5241" s="102" t="s">
        <v>4412</v>
      </c>
      <c r="I5241" s="21">
        <v>1631468.58</v>
      </c>
      <c r="J5241" s="71">
        <v>124.014</v>
      </c>
      <c r="K5241" s="21">
        <v>1658878.71</v>
      </c>
      <c r="L5241" s="21">
        <v>1337654.3899999999</v>
      </c>
      <c r="M5241" s="21">
        <v>1337654.3899999999</v>
      </c>
      <c r="N5241" s="21"/>
      <c r="O5241" s="21"/>
      <c r="P5241" s="21"/>
      <c r="Q5241" s="21"/>
      <c r="R5241" s="22">
        <v>7.9</v>
      </c>
      <c r="S5241" s="22">
        <v>7.9</v>
      </c>
      <c r="T5241" s="20" t="s">
        <v>5189</v>
      </c>
      <c r="U5241" s="21"/>
      <c r="V5241" s="21">
        <v>110817.08</v>
      </c>
      <c r="W5241" s="34">
        <v>35034</v>
      </c>
      <c r="X5241" s="34">
        <v>44136</v>
      </c>
      <c r="Y5241" s="109"/>
      <c r="Z5241" s="70" t="s">
        <v>5188</v>
      </c>
      <c r="AA5241" s="20" t="s">
        <v>26</v>
      </c>
      <c r="AB5241" s="113" t="s">
        <v>5187</v>
      </c>
      <c r="AC5241" s="31"/>
      <c r="AD5241" s="22"/>
      <c r="AE5241" s="31"/>
    </row>
    <row r="5242" spans="2:31" x14ac:dyDescent="0.2">
      <c r="B5242" s="14" t="s">
        <v>5244</v>
      </c>
      <c r="C5242" s="33" t="s">
        <v>5243</v>
      </c>
      <c r="D5242" s="16" t="s">
        <v>5242</v>
      </c>
      <c r="E5242" s="103" t="s">
        <v>26</v>
      </c>
      <c r="F5242" s="18" t="s">
        <v>26</v>
      </c>
      <c r="G5242" s="111" t="s">
        <v>4412</v>
      </c>
      <c r="H5242" s="102" t="s">
        <v>4412</v>
      </c>
      <c r="I5242" s="21">
        <v>4271412.5199999996</v>
      </c>
      <c r="J5242" s="71">
        <v>116.235</v>
      </c>
      <c r="K5242" s="21">
        <v>4947111.66</v>
      </c>
      <c r="L5242" s="21">
        <v>4256129.1100000003</v>
      </c>
      <c r="M5242" s="21">
        <v>4266703.66</v>
      </c>
      <c r="N5242" s="21"/>
      <c r="O5242" s="21">
        <v>-1032.32</v>
      </c>
      <c r="P5242" s="21"/>
      <c r="Q5242" s="21"/>
      <c r="R5242" s="22">
        <v>6.35</v>
      </c>
      <c r="S5242" s="22">
        <v>6.3090000000000002</v>
      </c>
      <c r="T5242" s="20" t="s">
        <v>5189</v>
      </c>
      <c r="U5242" s="21">
        <v>22522.02</v>
      </c>
      <c r="V5242" s="21">
        <v>275799.56</v>
      </c>
      <c r="W5242" s="34">
        <v>37907</v>
      </c>
      <c r="X5242" s="34">
        <v>45292</v>
      </c>
      <c r="Y5242" s="109"/>
      <c r="Z5242" s="70" t="s">
        <v>5188</v>
      </c>
      <c r="AA5242" s="20" t="s">
        <v>26</v>
      </c>
      <c r="AB5242" s="113" t="s">
        <v>5187</v>
      </c>
      <c r="AC5242" s="31"/>
      <c r="AD5242" s="22"/>
      <c r="AE5242" s="31"/>
    </row>
    <row r="5243" spans="2:31" x14ac:dyDescent="0.2">
      <c r="B5243" s="14" t="s">
        <v>5241</v>
      </c>
      <c r="C5243" s="33" t="s">
        <v>5240</v>
      </c>
      <c r="D5243" s="16" t="s">
        <v>5239</v>
      </c>
      <c r="E5243" s="103" t="s">
        <v>26</v>
      </c>
      <c r="F5243" s="18" t="s">
        <v>26</v>
      </c>
      <c r="G5243" s="111" t="s">
        <v>4412</v>
      </c>
      <c r="H5243" s="102" t="s">
        <v>4412</v>
      </c>
      <c r="I5243" s="21">
        <v>11203829.619999999</v>
      </c>
      <c r="J5243" s="71">
        <v>122.45699999999999</v>
      </c>
      <c r="K5243" s="21">
        <v>13665404.939999999</v>
      </c>
      <c r="L5243" s="21">
        <v>11159349.76</v>
      </c>
      <c r="M5243" s="21">
        <v>11188054.23</v>
      </c>
      <c r="N5243" s="21"/>
      <c r="O5243" s="21">
        <v>-1134.51</v>
      </c>
      <c r="P5243" s="21"/>
      <c r="Q5243" s="21"/>
      <c r="R5243" s="22">
        <v>6.17</v>
      </c>
      <c r="S5243" s="22">
        <v>6.1180000000000003</v>
      </c>
      <c r="T5243" s="20" t="s">
        <v>5189</v>
      </c>
      <c r="U5243" s="21">
        <v>-27001.65</v>
      </c>
      <c r="V5243" s="21">
        <v>711750.04</v>
      </c>
      <c r="W5243" s="34">
        <v>37739</v>
      </c>
      <c r="X5243" s="34">
        <v>45306</v>
      </c>
      <c r="Y5243" s="109"/>
      <c r="Z5243" s="70" t="s">
        <v>5188</v>
      </c>
      <c r="AA5243" s="20" t="s">
        <v>26</v>
      </c>
      <c r="AB5243" s="113" t="s">
        <v>5187</v>
      </c>
      <c r="AC5243" s="31"/>
      <c r="AD5243" s="22"/>
      <c r="AE5243" s="31"/>
    </row>
    <row r="5244" spans="2:31" x14ac:dyDescent="0.2">
      <c r="B5244" s="14" t="s">
        <v>5238</v>
      </c>
      <c r="C5244" s="33" t="s">
        <v>5237</v>
      </c>
      <c r="D5244" s="16" t="s">
        <v>5236</v>
      </c>
      <c r="E5244" s="103" t="s">
        <v>26</v>
      </c>
      <c r="F5244" s="18" t="s">
        <v>26</v>
      </c>
      <c r="G5244" s="111" t="s">
        <v>4412</v>
      </c>
      <c r="H5244" s="102" t="s">
        <v>4412</v>
      </c>
      <c r="I5244" s="21">
        <v>5108072.9000000004</v>
      </c>
      <c r="J5244" s="71">
        <v>116.235</v>
      </c>
      <c r="K5244" s="21">
        <v>5916124.21</v>
      </c>
      <c r="L5244" s="21">
        <v>5089795.8600000003</v>
      </c>
      <c r="M5244" s="21">
        <v>5102441.75</v>
      </c>
      <c r="N5244" s="21"/>
      <c r="O5244" s="21">
        <v>-1234.5</v>
      </c>
      <c r="P5244" s="21"/>
      <c r="Q5244" s="21"/>
      <c r="R5244" s="22">
        <v>6.35</v>
      </c>
      <c r="S5244" s="22">
        <v>6.3090000000000002</v>
      </c>
      <c r="T5244" s="20" t="s">
        <v>5189</v>
      </c>
      <c r="U5244" s="21">
        <v>26933.5</v>
      </c>
      <c r="V5244" s="21">
        <v>329821.65000000002</v>
      </c>
      <c r="W5244" s="34">
        <v>37907</v>
      </c>
      <c r="X5244" s="34">
        <v>45292</v>
      </c>
      <c r="Y5244" s="109"/>
      <c r="Z5244" s="70" t="s">
        <v>5188</v>
      </c>
      <c r="AA5244" s="20" t="s">
        <v>26</v>
      </c>
      <c r="AB5244" s="113" t="s">
        <v>5187</v>
      </c>
      <c r="AC5244" s="31"/>
      <c r="AD5244" s="22"/>
      <c r="AE5244" s="31"/>
    </row>
    <row r="5245" spans="2:31" x14ac:dyDescent="0.2">
      <c r="B5245" s="14" t="s">
        <v>5235</v>
      </c>
      <c r="C5245" s="33" t="s">
        <v>5234</v>
      </c>
      <c r="D5245" s="16" t="s">
        <v>5233</v>
      </c>
      <c r="E5245" s="103" t="s">
        <v>26</v>
      </c>
      <c r="F5245" s="18" t="s">
        <v>26</v>
      </c>
      <c r="G5245" s="111" t="s">
        <v>4412</v>
      </c>
      <c r="H5245" s="102" t="s">
        <v>5232</v>
      </c>
      <c r="I5245" s="21">
        <v>151429.09</v>
      </c>
      <c r="J5245" s="71">
        <v>108.027</v>
      </c>
      <c r="K5245" s="21">
        <v>163584.29999999999</v>
      </c>
      <c r="L5245" s="21">
        <v>151429.09</v>
      </c>
      <c r="M5245" s="21">
        <v>151429.09</v>
      </c>
      <c r="N5245" s="21"/>
      <c r="O5245" s="21"/>
      <c r="P5245" s="21"/>
      <c r="Q5245" s="21"/>
      <c r="R5245" s="22">
        <v>7.2</v>
      </c>
      <c r="S5245" s="22">
        <v>7.2</v>
      </c>
      <c r="T5245" s="20" t="s">
        <v>5189</v>
      </c>
      <c r="U5245" s="21">
        <v>787.39</v>
      </c>
      <c r="V5245" s="21">
        <v>12482.92</v>
      </c>
      <c r="W5245" s="34">
        <v>35846</v>
      </c>
      <c r="X5245" s="34">
        <v>42405</v>
      </c>
      <c r="Y5245" s="109"/>
      <c r="Z5245" s="70" t="s">
        <v>5188</v>
      </c>
      <c r="AA5245" s="20" t="s">
        <v>26</v>
      </c>
      <c r="AB5245" s="113" t="s">
        <v>5187</v>
      </c>
      <c r="AC5245" s="31"/>
      <c r="AD5245" s="22"/>
      <c r="AE5245" s="19"/>
    </row>
    <row r="5246" spans="2:31" x14ac:dyDescent="0.2">
      <c r="B5246" s="14" t="s">
        <v>5231</v>
      </c>
      <c r="C5246" s="33" t="s">
        <v>5230</v>
      </c>
      <c r="D5246" s="16" t="s">
        <v>5229</v>
      </c>
      <c r="E5246" s="103" t="s">
        <v>26</v>
      </c>
      <c r="F5246" s="18" t="s">
        <v>26</v>
      </c>
      <c r="G5246" s="111" t="s">
        <v>4412</v>
      </c>
      <c r="H5246" s="102" t="s">
        <v>4412</v>
      </c>
      <c r="I5246" s="21">
        <v>1100658.95</v>
      </c>
      <c r="J5246" s="71">
        <v>111.468</v>
      </c>
      <c r="K5246" s="21">
        <v>1161281.4099999999</v>
      </c>
      <c r="L5246" s="21">
        <v>1041806.98</v>
      </c>
      <c r="M5246" s="21">
        <v>1041806.98</v>
      </c>
      <c r="N5246" s="21"/>
      <c r="O5246" s="21"/>
      <c r="P5246" s="21"/>
      <c r="Q5246" s="21"/>
      <c r="R5246" s="22">
        <v>7.57</v>
      </c>
      <c r="S5246" s="22">
        <v>7.57</v>
      </c>
      <c r="T5246" s="20" t="s">
        <v>5189</v>
      </c>
      <c r="U5246" s="21">
        <v>-3128.89</v>
      </c>
      <c r="V5246" s="21">
        <v>88980.15</v>
      </c>
      <c r="W5246" s="34">
        <v>35090</v>
      </c>
      <c r="X5246" s="34">
        <v>42597</v>
      </c>
      <c r="Y5246" s="109"/>
      <c r="Z5246" s="70" t="s">
        <v>5188</v>
      </c>
      <c r="AA5246" s="20" t="s">
        <v>26</v>
      </c>
      <c r="AB5246" s="113" t="s">
        <v>5187</v>
      </c>
      <c r="AC5246" s="31"/>
      <c r="AD5246" s="22"/>
      <c r="AE5246" s="31"/>
    </row>
    <row r="5247" spans="2:31" x14ac:dyDescent="0.2">
      <c r="B5247" s="14" t="s">
        <v>5228</v>
      </c>
      <c r="C5247" s="33" t="s">
        <v>5227</v>
      </c>
      <c r="D5247" s="16" t="s">
        <v>5226</v>
      </c>
      <c r="E5247" s="103" t="s">
        <v>26</v>
      </c>
      <c r="F5247" s="18" t="s">
        <v>26</v>
      </c>
      <c r="G5247" s="111" t="s">
        <v>4412</v>
      </c>
      <c r="H5247" s="102" t="s">
        <v>590</v>
      </c>
      <c r="I5247" s="21">
        <v>1688899.76</v>
      </c>
      <c r="J5247" s="71">
        <v>133.517</v>
      </c>
      <c r="K5247" s="21">
        <v>2254968.29</v>
      </c>
      <c r="L5247" s="21">
        <v>1688899.76</v>
      </c>
      <c r="M5247" s="21">
        <v>1688899.76</v>
      </c>
      <c r="N5247" s="21"/>
      <c r="O5247" s="21"/>
      <c r="P5247" s="21"/>
      <c r="Q5247" s="21"/>
      <c r="R5247" s="22">
        <v>8.5</v>
      </c>
      <c r="S5247" s="22">
        <v>8.5</v>
      </c>
      <c r="T5247" s="20" t="s">
        <v>5189</v>
      </c>
      <c r="U5247" s="21">
        <v>6380.29</v>
      </c>
      <c r="V5247" s="21">
        <v>146811.26999999999</v>
      </c>
      <c r="W5247" s="34">
        <v>37188</v>
      </c>
      <c r="X5247" s="34">
        <v>46006</v>
      </c>
      <c r="Y5247" s="109"/>
      <c r="Z5247" s="70" t="s">
        <v>5188</v>
      </c>
      <c r="AA5247" s="20" t="s">
        <v>26</v>
      </c>
      <c r="AB5247" s="113" t="s">
        <v>5187</v>
      </c>
      <c r="AC5247" s="31"/>
      <c r="AD5247" s="22"/>
      <c r="AE5247" s="19"/>
    </row>
    <row r="5248" spans="2:31" x14ac:dyDescent="0.2">
      <c r="B5248" s="14" t="s">
        <v>5225</v>
      </c>
      <c r="C5248" s="33" t="s">
        <v>5224</v>
      </c>
      <c r="D5248" s="16" t="s">
        <v>5223</v>
      </c>
      <c r="E5248" s="103" t="s">
        <v>26</v>
      </c>
      <c r="F5248" s="18" t="s">
        <v>26</v>
      </c>
      <c r="G5248" s="111" t="s">
        <v>4412</v>
      </c>
      <c r="H5248" s="102" t="s">
        <v>590</v>
      </c>
      <c r="I5248" s="21">
        <v>530416.26</v>
      </c>
      <c r="J5248" s="71">
        <v>116.63800000000001</v>
      </c>
      <c r="K5248" s="21">
        <v>618666.92000000004</v>
      </c>
      <c r="L5248" s="21">
        <v>530416.26</v>
      </c>
      <c r="M5248" s="21">
        <v>530416.26</v>
      </c>
      <c r="N5248" s="21"/>
      <c r="O5248" s="21"/>
      <c r="P5248" s="21"/>
      <c r="Q5248" s="21"/>
      <c r="R5248" s="22">
        <v>8.44</v>
      </c>
      <c r="S5248" s="22">
        <v>8.44</v>
      </c>
      <c r="T5248" s="20" t="s">
        <v>5189</v>
      </c>
      <c r="U5248" s="21">
        <v>1989.64</v>
      </c>
      <c r="V5248" s="21">
        <v>48801.48</v>
      </c>
      <c r="W5248" s="34">
        <v>35524</v>
      </c>
      <c r="X5248" s="34">
        <v>42993</v>
      </c>
      <c r="Y5248" s="109"/>
      <c r="Z5248" s="70" t="s">
        <v>5188</v>
      </c>
      <c r="AA5248" s="20" t="s">
        <v>26</v>
      </c>
      <c r="AB5248" s="113" t="s">
        <v>5187</v>
      </c>
      <c r="AC5248" s="31"/>
      <c r="AD5248" s="22"/>
      <c r="AE5248" s="19"/>
    </row>
    <row r="5249" spans="2:31" x14ac:dyDescent="0.2">
      <c r="B5249" s="14" t="s">
        <v>5222</v>
      </c>
      <c r="C5249" s="33" t="s">
        <v>5221</v>
      </c>
      <c r="D5249" s="16" t="s">
        <v>5220</v>
      </c>
      <c r="E5249" s="103" t="s">
        <v>26</v>
      </c>
      <c r="F5249" s="18" t="s">
        <v>26</v>
      </c>
      <c r="G5249" s="111" t="s">
        <v>4412</v>
      </c>
      <c r="H5249" s="102" t="s">
        <v>590</v>
      </c>
      <c r="I5249" s="21">
        <v>910330.09</v>
      </c>
      <c r="J5249" s="71">
        <v>115.61</v>
      </c>
      <c r="K5249" s="21">
        <v>1052432.6200000001</v>
      </c>
      <c r="L5249" s="21">
        <v>910330.09</v>
      </c>
      <c r="M5249" s="21">
        <v>910330.09</v>
      </c>
      <c r="N5249" s="21"/>
      <c r="O5249" s="21"/>
      <c r="P5249" s="21"/>
      <c r="Q5249" s="21"/>
      <c r="R5249" s="22">
        <v>7.13</v>
      </c>
      <c r="S5249" s="22">
        <v>7.13</v>
      </c>
      <c r="T5249" s="20" t="s">
        <v>5189</v>
      </c>
      <c r="U5249" s="21">
        <v>2884.72</v>
      </c>
      <c r="V5249" s="21">
        <v>69822.720000000001</v>
      </c>
      <c r="W5249" s="34">
        <v>35818</v>
      </c>
      <c r="X5249" s="34">
        <v>43327</v>
      </c>
      <c r="Y5249" s="109"/>
      <c r="Z5249" s="70" t="s">
        <v>5188</v>
      </c>
      <c r="AA5249" s="20" t="s">
        <v>26</v>
      </c>
      <c r="AB5249" s="113" t="s">
        <v>5187</v>
      </c>
      <c r="AC5249" s="31"/>
      <c r="AD5249" s="22"/>
      <c r="AE5249" s="19"/>
    </row>
    <row r="5250" spans="2:31" x14ac:dyDescent="0.2">
      <c r="B5250" s="14" t="s">
        <v>5219</v>
      </c>
      <c r="C5250" s="33" t="s">
        <v>5218</v>
      </c>
      <c r="D5250" s="16" t="s">
        <v>5217</v>
      </c>
      <c r="E5250" s="103" t="s">
        <v>26</v>
      </c>
      <c r="F5250" s="18" t="s">
        <v>26</v>
      </c>
      <c r="G5250" s="111" t="s">
        <v>4412</v>
      </c>
      <c r="H5250" s="102" t="s">
        <v>4412</v>
      </c>
      <c r="I5250" s="21">
        <v>1767319.81</v>
      </c>
      <c r="J5250" s="71">
        <v>121.569</v>
      </c>
      <c r="K5250" s="21">
        <v>2148513.02</v>
      </c>
      <c r="L5250" s="21">
        <v>1767319.81</v>
      </c>
      <c r="M5250" s="21">
        <v>1767319.81</v>
      </c>
      <c r="N5250" s="21"/>
      <c r="O5250" s="21"/>
      <c r="P5250" s="21"/>
      <c r="Q5250" s="21"/>
      <c r="R5250" s="22">
        <v>8.16</v>
      </c>
      <c r="S5250" s="22">
        <v>8.16</v>
      </c>
      <c r="T5250" s="20" t="s">
        <v>5189</v>
      </c>
      <c r="U5250" s="21"/>
      <c r="V5250" s="21">
        <v>151674.62</v>
      </c>
      <c r="W5250" s="34">
        <v>36584</v>
      </c>
      <c r="X5250" s="34">
        <v>43983</v>
      </c>
      <c r="Y5250" s="109"/>
      <c r="Z5250" s="70" t="s">
        <v>5188</v>
      </c>
      <c r="AA5250" s="20" t="s">
        <v>26</v>
      </c>
      <c r="AB5250" s="113" t="s">
        <v>5187</v>
      </c>
      <c r="AC5250" s="19"/>
      <c r="AD5250" s="22"/>
      <c r="AE5250" s="31"/>
    </row>
    <row r="5251" spans="2:31" x14ac:dyDescent="0.2">
      <c r="B5251" s="14" t="s">
        <v>5216</v>
      </c>
      <c r="C5251" s="33" t="s">
        <v>5215</v>
      </c>
      <c r="D5251" s="16" t="s">
        <v>5214</v>
      </c>
      <c r="E5251" s="103" t="s">
        <v>26</v>
      </c>
      <c r="F5251" s="18" t="s">
        <v>26</v>
      </c>
      <c r="G5251" s="111" t="s">
        <v>4412</v>
      </c>
      <c r="H5251" s="102" t="s">
        <v>4412</v>
      </c>
      <c r="I5251" s="21">
        <v>1784670.29</v>
      </c>
      <c r="J5251" s="71">
        <v>116.92400000000001</v>
      </c>
      <c r="K5251" s="21">
        <v>2086707.89</v>
      </c>
      <c r="L5251" s="21">
        <v>1784670.29</v>
      </c>
      <c r="M5251" s="21">
        <v>1784670.29</v>
      </c>
      <c r="N5251" s="21"/>
      <c r="O5251" s="21"/>
      <c r="P5251" s="21"/>
      <c r="Q5251" s="21"/>
      <c r="R5251" s="22">
        <v>7.25</v>
      </c>
      <c r="S5251" s="22">
        <v>7.25</v>
      </c>
      <c r="T5251" s="20" t="s">
        <v>5189</v>
      </c>
      <c r="U5251" s="21">
        <v>-5104.67</v>
      </c>
      <c r="V5251" s="21">
        <v>137124.37</v>
      </c>
      <c r="W5251" s="34">
        <v>36256</v>
      </c>
      <c r="X5251" s="34">
        <v>43784</v>
      </c>
      <c r="Y5251" s="109"/>
      <c r="Z5251" s="70" t="s">
        <v>5188</v>
      </c>
      <c r="AA5251" s="20" t="s">
        <v>26</v>
      </c>
      <c r="AB5251" s="113" t="s">
        <v>5187</v>
      </c>
      <c r="AC5251" s="31"/>
      <c r="AD5251" s="22"/>
      <c r="AE5251" s="19"/>
    </row>
    <row r="5252" spans="2:31" x14ac:dyDescent="0.2">
      <c r="B5252" s="14" t="s">
        <v>5213</v>
      </c>
      <c r="C5252" s="33" t="s">
        <v>5212</v>
      </c>
      <c r="D5252" s="16" t="s">
        <v>5211</v>
      </c>
      <c r="E5252" s="103" t="s">
        <v>26</v>
      </c>
      <c r="F5252" s="18" t="s">
        <v>26</v>
      </c>
      <c r="G5252" s="111" t="s">
        <v>26</v>
      </c>
      <c r="H5252" s="102" t="s">
        <v>4412</v>
      </c>
      <c r="I5252" s="21">
        <v>13464083.380000001</v>
      </c>
      <c r="J5252" s="71">
        <v>139.566</v>
      </c>
      <c r="K5252" s="21">
        <v>17912586</v>
      </c>
      <c r="L5252" s="21">
        <v>12834491.199999999</v>
      </c>
      <c r="M5252" s="21">
        <v>13328326.27</v>
      </c>
      <c r="N5252" s="21"/>
      <c r="O5252" s="21">
        <v>-20384.29</v>
      </c>
      <c r="P5252" s="21"/>
      <c r="Q5252" s="21"/>
      <c r="R5252" s="22">
        <v>7.38</v>
      </c>
      <c r="S5252" s="22">
        <v>6.8780000000000001</v>
      </c>
      <c r="T5252" s="20" t="s">
        <v>5189</v>
      </c>
      <c r="U5252" s="21">
        <v>42097.120000000003</v>
      </c>
      <c r="V5252" s="21">
        <v>958784.93</v>
      </c>
      <c r="W5252" s="34">
        <v>37455</v>
      </c>
      <c r="X5252" s="34">
        <v>48349</v>
      </c>
      <c r="Y5252" s="109"/>
      <c r="Z5252" s="70" t="s">
        <v>5188</v>
      </c>
      <c r="AA5252" s="20" t="s">
        <v>26</v>
      </c>
      <c r="AB5252" s="113" t="s">
        <v>5187</v>
      </c>
      <c r="AC5252" s="31"/>
      <c r="AD5252" s="22"/>
      <c r="AE5252" s="31"/>
    </row>
    <row r="5253" spans="2:31" x14ac:dyDescent="0.2">
      <c r="B5253" s="14" t="s">
        <v>5210</v>
      </c>
      <c r="C5253" s="33" t="s">
        <v>5209</v>
      </c>
      <c r="D5253" s="16" t="s">
        <v>5208</v>
      </c>
      <c r="E5253" s="103" t="s">
        <v>26</v>
      </c>
      <c r="F5253" s="18" t="s">
        <v>26</v>
      </c>
      <c r="G5253" s="111" t="s">
        <v>4412</v>
      </c>
      <c r="H5253" s="102" t="s">
        <v>590</v>
      </c>
      <c r="I5253" s="21">
        <v>1041699.52</v>
      </c>
      <c r="J5253" s="71">
        <v>116.53</v>
      </c>
      <c r="K5253" s="21">
        <v>1132600.5</v>
      </c>
      <c r="L5253" s="21">
        <v>971938.99</v>
      </c>
      <c r="M5253" s="21">
        <v>1004657.98</v>
      </c>
      <c r="N5253" s="21"/>
      <c r="O5253" s="21">
        <v>-8221.58</v>
      </c>
      <c r="P5253" s="21"/>
      <c r="Q5253" s="21"/>
      <c r="R5253" s="22">
        <v>6.89</v>
      </c>
      <c r="S5253" s="22">
        <v>5.7759999999999998</v>
      </c>
      <c r="T5253" s="20" t="s">
        <v>5189</v>
      </c>
      <c r="U5253" s="21">
        <v>5580.55</v>
      </c>
      <c r="V5253" s="21">
        <v>71180.42</v>
      </c>
      <c r="W5253" s="34">
        <v>37855</v>
      </c>
      <c r="X5253" s="34">
        <v>43586</v>
      </c>
      <c r="Y5253" s="109"/>
      <c r="Z5253" s="70" t="s">
        <v>5188</v>
      </c>
      <c r="AA5253" s="20" t="s">
        <v>26</v>
      </c>
      <c r="AB5253" s="113" t="s">
        <v>5187</v>
      </c>
      <c r="AC5253" s="31"/>
      <c r="AD5253" s="22"/>
      <c r="AE5253" s="19"/>
    </row>
    <row r="5254" spans="2:31" x14ac:dyDescent="0.2">
      <c r="B5254" s="14" t="s">
        <v>5207</v>
      </c>
      <c r="C5254" s="33" t="s">
        <v>5206</v>
      </c>
      <c r="D5254" s="16" t="s">
        <v>5205</v>
      </c>
      <c r="E5254" s="103" t="s">
        <v>26</v>
      </c>
      <c r="F5254" s="18" t="s">
        <v>26</v>
      </c>
      <c r="G5254" s="111" t="s">
        <v>4412</v>
      </c>
      <c r="H5254" s="102" t="s">
        <v>4412</v>
      </c>
      <c r="I5254" s="21">
        <v>6039652.9500000002</v>
      </c>
      <c r="J5254" s="71">
        <v>118.453</v>
      </c>
      <c r="K5254" s="21">
        <v>7045761.7800000003</v>
      </c>
      <c r="L5254" s="21">
        <v>5948149.71</v>
      </c>
      <c r="M5254" s="21">
        <v>6006536.1399999997</v>
      </c>
      <c r="N5254" s="21"/>
      <c r="O5254" s="21">
        <v>-1199.29</v>
      </c>
      <c r="P5254" s="21"/>
      <c r="Q5254" s="21"/>
      <c r="R5254" s="22">
        <v>5.87</v>
      </c>
      <c r="S5254" s="22">
        <v>5.6710000000000003</v>
      </c>
      <c r="T5254" s="20" t="s">
        <v>5189</v>
      </c>
      <c r="U5254" s="21">
        <v>-13698.48</v>
      </c>
      <c r="V5254" s="21">
        <v>361429.36</v>
      </c>
      <c r="W5254" s="34">
        <v>37699</v>
      </c>
      <c r="X5254" s="34">
        <v>45245</v>
      </c>
      <c r="Y5254" s="109"/>
      <c r="Z5254" s="70" t="s">
        <v>5188</v>
      </c>
      <c r="AA5254" s="20" t="s">
        <v>26</v>
      </c>
      <c r="AB5254" s="113" t="s">
        <v>5187</v>
      </c>
      <c r="AC5254" s="31"/>
      <c r="AD5254" s="22"/>
      <c r="AE5254" s="31"/>
    </row>
    <row r="5255" spans="2:31" x14ac:dyDescent="0.2">
      <c r="B5255" s="14" t="s">
        <v>5204</v>
      </c>
      <c r="C5255" s="33" t="s">
        <v>5203</v>
      </c>
      <c r="D5255" s="16" t="s">
        <v>5202</v>
      </c>
      <c r="E5255" s="103" t="s">
        <v>26</v>
      </c>
      <c r="F5255" s="18" t="s">
        <v>26</v>
      </c>
      <c r="G5255" s="111" t="s">
        <v>4412</v>
      </c>
      <c r="H5255" s="102" t="s">
        <v>4412</v>
      </c>
      <c r="I5255" s="21">
        <v>1066874.74</v>
      </c>
      <c r="J5255" s="71">
        <v>114.377</v>
      </c>
      <c r="K5255" s="21">
        <v>1191852.6100000001</v>
      </c>
      <c r="L5255" s="21">
        <v>1042038.7</v>
      </c>
      <c r="M5255" s="21">
        <v>1042038.7</v>
      </c>
      <c r="N5255" s="21"/>
      <c r="O5255" s="21"/>
      <c r="P5255" s="21"/>
      <c r="Q5255" s="21"/>
      <c r="R5255" s="22">
        <v>6.85</v>
      </c>
      <c r="S5255" s="22">
        <v>6.85</v>
      </c>
      <c r="T5255" s="20" t="s">
        <v>5189</v>
      </c>
      <c r="U5255" s="21"/>
      <c r="V5255" s="21">
        <v>77140.929999999993</v>
      </c>
      <c r="W5255" s="34">
        <v>36042</v>
      </c>
      <c r="X5255" s="34">
        <v>43252</v>
      </c>
      <c r="Y5255" s="109"/>
      <c r="Z5255" s="70" t="s">
        <v>5188</v>
      </c>
      <c r="AA5255" s="20" t="s">
        <v>26</v>
      </c>
      <c r="AB5255" s="113" t="s">
        <v>5187</v>
      </c>
      <c r="AC5255" s="19"/>
      <c r="AD5255" s="22"/>
      <c r="AE5255" s="31"/>
    </row>
    <row r="5256" spans="2:31" x14ac:dyDescent="0.2">
      <c r="B5256" s="14" t="s">
        <v>5201</v>
      </c>
      <c r="C5256" s="33" t="s">
        <v>5200</v>
      </c>
      <c r="D5256" s="16" t="s">
        <v>5199</v>
      </c>
      <c r="E5256" s="103" t="s">
        <v>26</v>
      </c>
      <c r="F5256" s="18" t="s">
        <v>26</v>
      </c>
      <c r="G5256" s="111" t="s">
        <v>4412</v>
      </c>
      <c r="H5256" s="102" t="s">
        <v>590</v>
      </c>
      <c r="I5256" s="21">
        <v>2032638.15</v>
      </c>
      <c r="J5256" s="71">
        <v>118.96899999999999</v>
      </c>
      <c r="K5256" s="21">
        <v>2418209.2799999998</v>
      </c>
      <c r="L5256" s="21">
        <v>2032638.15</v>
      </c>
      <c r="M5256" s="21">
        <v>2032638.15</v>
      </c>
      <c r="N5256" s="21"/>
      <c r="O5256" s="21"/>
      <c r="P5256" s="21"/>
      <c r="Q5256" s="21"/>
      <c r="R5256" s="22">
        <v>6.43</v>
      </c>
      <c r="S5256" s="22">
        <v>6.43</v>
      </c>
      <c r="T5256" s="20" t="s">
        <v>5189</v>
      </c>
      <c r="U5256" s="21">
        <v>5808.83</v>
      </c>
      <c r="V5256" s="21">
        <v>134266.60999999999</v>
      </c>
      <c r="W5256" s="34">
        <v>37561</v>
      </c>
      <c r="X5256" s="34">
        <v>45703</v>
      </c>
      <c r="Y5256" s="109"/>
      <c r="Z5256" s="70" t="s">
        <v>5188</v>
      </c>
      <c r="AA5256" s="20" t="s">
        <v>26</v>
      </c>
      <c r="AB5256" s="113" t="s">
        <v>5187</v>
      </c>
      <c r="AC5256" s="31"/>
      <c r="AD5256" s="22"/>
      <c r="AE5256" s="19"/>
    </row>
    <row r="5257" spans="2:31" x14ac:dyDescent="0.2">
      <c r="B5257" s="14" t="s">
        <v>5198</v>
      </c>
      <c r="C5257" s="33" t="s">
        <v>5197</v>
      </c>
      <c r="D5257" s="16" t="s">
        <v>5196</v>
      </c>
      <c r="E5257" s="103" t="s">
        <v>26</v>
      </c>
      <c r="F5257" s="18" t="s">
        <v>26</v>
      </c>
      <c r="G5257" s="111" t="s">
        <v>4412</v>
      </c>
      <c r="H5257" s="102" t="s">
        <v>590</v>
      </c>
      <c r="I5257" s="21">
        <v>8158047.5</v>
      </c>
      <c r="J5257" s="71">
        <v>114.145</v>
      </c>
      <c r="K5257" s="21">
        <v>9312003.3200000003</v>
      </c>
      <c r="L5257" s="21">
        <v>8158047.5</v>
      </c>
      <c r="M5257" s="21">
        <v>8158047.5</v>
      </c>
      <c r="N5257" s="21"/>
      <c r="O5257" s="21"/>
      <c r="P5257" s="21"/>
      <c r="Q5257" s="21"/>
      <c r="R5257" s="22">
        <v>5.79</v>
      </c>
      <c r="S5257" s="22">
        <v>5.79</v>
      </c>
      <c r="T5257" s="20" t="s">
        <v>5189</v>
      </c>
      <c r="U5257" s="21">
        <v>-39475.599999999999</v>
      </c>
      <c r="V5257" s="21">
        <v>481013.34</v>
      </c>
      <c r="W5257" s="34">
        <v>38321</v>
      </c>
      <c r="X5257" s="34">
        <v>46054</v>
      </c>
      <c r="Y5257" s="109"/>
      <c r="Z5257" s="70" t="s">
        <v>5188</v>
      </c>
      <c r="AA5257" s="20" t="s">
        <v>26</v>
      </c>
      <c r="AB5257" s="113" t="s">
        <v>5187</v>
      </c>
      <c r="AC5257" s="31"/>
      <c r="AD5257" s="22"/>
      <c r="AE5257" s="31"/>
    </row>
    <row r="5258" spans="2:31" x14ac:dyDescent="0.2">
      <c r="B5258" s="14" t="s">
        <v>5195</v>
      </c>
      <c r="C5258" s="33" t="s">
        <v>5194</v>
      </c>
      <c r="D5258" s="16" t="s">
        <v>5193</v>
      </c>
      <c r="E5258" s="103" t="s">
        <v>26</v>
      </c>
      <c r="F5258" s="18" t="s">
        <v>26</v>
      </c>
      <c r="G5258" s="111" t="s">
        <v>4412</v>
      </c>
      <c r="H5258" s="102" t="s">
        <v>590</v>
      </c>
      <c r="I5258" s="21">
        <v>2507501.21</v>
      </c>
      <c r="J5258" s="71">
        <v>119.639</v>
      </c>
      <c r="K5258" s="21">
        <v>2999949.37</v>
      </c>
      <c r="L5258" s="21">
        <v>2507501.21</v>
      </c>
      <c r="M5258" s="21">
        <v>2507501.21</v>
      </c>
      <c r="N5258" s="21"/>
      <c r="O5258" s="21"/>
      <c r="P5258" s="21"/>
      <c r="Q5258" s="21"/>
      <c r="R5258" s="22">
        <v>7.9</v>
      </c>
      <c r="S5258" s="22">
        <v>7.9</v>
      </c>
      <c r="T5258" s="20" t="s">
        <v>5189</v>
      </c>
      <c r="U5258" s="21">
        <v>8804.11</v>
      </c>
      <c r="V5258" s="21">
        <v>192551.55</v>
      </c>
      <c r="W5258" s="34">
        <v>36326</v>
      </c>
      <c r="X5258" s="34">
        <v>43539</v>
      </c>
      <c r="Y5258" s="109"/>
      <c r="Z5258" s="70" t="s">
        <v>5188</v>
      </c>
      <c r="AA5258" s="20" t="s">
        <v>26</v>
      </c>
      <c r="AB5258" s="113" t="s">
        <v>5187</v>
      </c>
      <c r="AC5258" s="31"/>
      <c r="AD5258" s="22"/>
      <c r="AE5258" s="19"/>
    </row>
    <row r="5259" spans="2:31" x14ac:dyDescent="0.2">
      <c r="B5259" s="14" t="s">
        <v>5192</v>
      </c>
      <c r="C5259" s="33" t="s">
        <v>5191</v>
      </c>
      <c r="D5259" s="16" t="s">
        <v>5190</v>
      </c>
      <c r="E5259" s="103" t="s">
        <v>26</v>
      </c>
      <c r="F5259" s="18" t="s">
        <v>26</v>
      </c>
      <c r="G5259" s="111" t="s">
        <v>26</v>
      </c>
      <c r="H5259" s="102" t="s">
        <v>590</v>
      </c>
      <c r="I5259" s="21">
        <v>2016301.79</v>
      </c>
      <c r="J5259" s="71">
        <v>119.943</v>
      </c>
      <c r="K5259" s="21">
        <v>2436479.17</v>
      </c>
      <c r="L5259" s="21">
        <v>2031364.21</v>
      </c>
      <c r="M5259" s="21">
        <v>2021523.79</v>
      </c>
      <c r="N5259" s="21"/>
      <c r="O5259" s="21">
        <v>1070.8900000000001</v>
      </c>
      <c r="P5259" s="21"/>
      <c r="Q5259" s="21"/>
      <c r="R5259" s="22">
        <v>6.75</v>
      </c>
      <c r="S5259" s="22">
        <v>6.9509999999999996</v>
      </c>
      <c r="T5259" s="20" t="s">
        <v>5189</v>
      </c>
      <c r="U5259" s="21">
        <v>6474.96</v>
      </c>
      <c r="V5259" s="21">
        <v>144198.79</v>
      </c>
      <c r="W5259" s="34">
        <v>37581</v>
      </c>
      <c r="X5259" s="34">
        <v>45092</v>
      </c>
      <c r="Y5259" s="109"/>
      <c r="Z5259" s="70" t="s">
        <v>5188</v>
      </c>
      <c r="AA5259" s="20" t="s">
        <v>26</v>
      </c>
      <c r="AB5259" s="113" t="s">
        <v>5187</v>
      </c>
      <c r="AC5259" s="31"/>
      <c r="AD5259" s="22"/>
      <c r="AE5259" s="19"/>
    </row>
    <row r="5260" spans="2:31" x14ac:dyDescent="0.2">
      <c r="B5260" s="11" t="s">
        <v>24</v>
      </c>
      <c r="C5260" s="12" t="s">
        <v>24</v>
      </c>
      <c r="D5260" s="13" t="s">
        <v>24</v>
      </c>
      <c r="E5260" s="12" t="s">
        <v>24</v>
      </c>
      <c r="F5260" s="12" t="s">
        <v>24</v>
      </c>
      <c r="G5260" s="12" t="s">
        <v>24</v>
      </c>
      <c r="H5260" s="12" t="s">
        <v>24</v>
      </c>
      <c r="I5260" s="12" t="s">
        <v>24</v>
      </c>
      <c r="J5260" s="12" t="s">
        <v>24</v>
      </c>
      <c r="K5260" s="12" t="s">
        <v>24</v>
      </c>
      <c r="L5260" s="12" t="s">
        <v>24</v>
      </c>
      <c r="M5260" s="12" t="s">
        <v>24</v>
      </c>
      <c r="N5260" s="12" t="s">
        <v>24</v>
      </c>
      <c r="O5260" s="12" t="s">
        <v>24</v>
      </c>
      <c r="P5260" s="12" t="s">
        <v>24</v>
      </c>
      <c r="Q5260" s="12" t="s">
        <v>24</v>
      </c>
      <c r="R5260" s="12" t="s">
        <v>24</v>
      </c>
      <c r="S5260" s="12" t="s">
        <v>24</v>
      </c>
      <c r="T5260" s="12" t="s">
        <v>24</v>
      </c>
      <c r="U5260" s="12" t="s">
        <v>24</v>
      </c>
      <c r="V5260" s="12" t="s">
        <v>24</v>
      </c>
      <c r="W5260" s="29" t="s">
        <v>24</v>
      </c>
      <c r="X5260" s="29" t="s">
        <v>24</v>
      </c>
      <c r="Y5260" s="12" t="s">
        <v>24</v>
      </c>
      <c r="Z5260" s="12" t="s">
        <v>24</v>
      </c>
      <c r="AA5260" s="12" t="s">
        <v>24</v>
      </c>
      <c r="AB5260" s="12" t="s">
        <v>24</v>
      </c>
      <c r="AC5260" s="29" t="s">
        <v>24</v>
      </c>
      <c r="AD5260" s="12" t="s">
        <v>24</v>
      </c>
      <c r="AE5260" s="29" t="s">
        <v>24</v>
      </c>
    </row>
    <row r="5261" spans="2:31" ht="63.75" x14ac:dyDescent="0.2">
      <c r="B5261" s="23" t="s">
        <v>132</v>
      </c>
      <c r="C5261" s="24" t="s">
        <v>133</v>
      </c>
      <c r="D5261" s="110"/>
      <c r="E5261" s="109"/>
      <c r="F5261" s="109"/>
      <c r="G5261" s="109"/>
      <c r="H5261" s="109"/>
      <c r="I5261" s="52">
        <f>SUM(SCDPT1!I4692:'SCDPT1'!I5260)</f>
        <v>4575301337.1399994</v>
      </c>
      <c r="J5261" s="109"/>
      <c r="K5261" s="52">
        <f>SUM(SCDPT1!K4692:'SCDPT1'!K5260)</f>
        <v>5040845141.6099968</v>
      </c>
      <c r="L5261" s="52">
        <f>SUM(SCDPT1!L4692:'SCDPT1'!L5260)</f>
        <v>4834040574.25</v>
      </c>
      <c r="M5261" s="52">
        <f>SUM(SCDPT1!M4692:'SCDPT1'!M5260)</f>
        <v>4668834641.8200006</v>
      </c>
      <c r="N5261" s="52">
        <f>SUM(SCDPT1!N4692:'SCDPT1'!N5260)</f>
        <v>-10494787</v>
      </c>
      <c r="O5261" s="52">
        <f>SUM(SCDPT1!O4692:'SCDPT1'!O5260)</f>
        <v>6205018.5899999999</v>
      </c>
      <c r="P5261" s="52">
        <f>SUM(SCDPT1!P4692:'SCDPT1'!P5260)</f>
        <v>19479843</v>
      </c>
      <c r="Q5261" s="52">
        <f>SUM(SCDPT1!Q4692:'SCDPT1'!Q5260)</f>
        <v>0</v>
      </c>
      <c r="R5261" s="109"/>
      <c r="S5261" s="109"/>
      <c r="T5261" s="109"/>
      <c r="U5261" s="52">
        <f>SUM(SCDPT1!U4692:'SCDPT1'!U5260)</f>
        <v>28896078.959999997</v>
      </c>
      <c r="V5261" s="52">
        <f>SUM(SCDPT1!V4692:'SCDPT1'!V5260)</f>
        <v>158773783.53000006</v>
      </c>
      <c r="W5261" s="112"/>
      <c r="X5261" s="112"/>
      <c r="Y5261" s="109"/>
      <c r="Z5261" s="109"/>
      <c r="AA5261" s="109"/>
      <c r="AB5261" s="109"/>
      <c r="AC5261" s="112"/>
      <c r="AD5261" s="109"/>
      <c r="AE5261" s="109"/>
    </row>
    <row r="5262" spans="2:31" ht="38.25" x14ac:dyDescent="0.2">
      <c r="B5262" s="23" t="s">
        <v>134</v>
      </c>
      <c r="C5262" s="24" t="s">
        <v>135</v>
      </c>
      <c r="D5262" s="110"/>
      <c r="E5262" s="109"/>
      <c r="F5262" s="109"/>
      <c r="G5262" s="109"/>
      <c r="H5262" s="109"/>
      <c r="I5262" s="52">
        <f>SCDPT1!I3942+SCDPT1!I4094+SCDPT1!I4691+SCDPT1!I5261</f>
        <v>32233444800.509998</v>
      </c>
      <c r="J5262" s="109"/>
      <c r="K5262" s="52">
        <f>SCDPT1!K3942+SCDPT1!K4094+SCDPT1!K4691+SCDPT1!K5261</f>
        <v>34968828571.319992</v>
      </c>
      <c r="L5262" s="52">
        <f>SCDPT1!L3942+SCDPT1!L4094+SCDPT1!L4691+SCDPT1!L5261</f>
        <v>32102641227.540001</v>
      </c>
      <c r="M5262" s="52">
        <f>SCDPT1!M3942+SCDPT1!M4094+SCDPT1!M4691+SCDPT1!M5261</f>
        <v>31837902629.830002</v>
      </c>
      <c r="N5262" s="52">
        <f>SCDPT1!N3942+SCDPT1!N4094+SCDPT1!N4691+SCDPT1!N5261</f>
        <v>-33217014</v>
      </c>
      <c r="O5262" s="52">
        <f>SCDPT1!O3942+SCDPT1!O4094+SCDPT1!O4691+SCDPT1!O5261</f>
        <v>-86447266.409999996</v>
      </c>
      <c r="P5262" s="52">
        <f>SCDPT1!P3942+SCDPT1!P4094+SCDPT1!P4691+SCDPT1!P5261</f>
        <v>111236857</v>
      </c>
      <c r="Q5262" s="52">
        <f>SCDPT1!Q3942+SCDPT1!Q4094+SCDPT1!Q4691+SCDPT1!Q5261</f>
        <v>5406387</v>
      </c>
      <c r="R5262" s="109"/>
      <c r="S5262" s="109"/>
      <c r="T5262" s="109"/>
      <c r="U5262" s="52">
        <f>SCDPT1!U3942+SCDPT1!U4094+SCDPT1!U4691+SCDPT1!U5261</f>
        <v>368046352.30000001</v>
      </c>
      <c r="V5262" s="52">
        <f>SCDPT1!V3942+SCDPT1!V4094+SCDPT1!V4691+SCDPT1!V5261</f>
        <v>1701544152.1499999</v>
      </c>
      <c r="W5262" s="112"/>
      <c r="X5262" s="112"/>
      <c r="Y5262" s="109"/>
      <c r="Z5262" s="109"/>
      <c r="AA5262" s="109"/>
      <c r="AB5262" s="109"/>
      <c r="AC5262" s="112"/>
      <c r="AD5262" s="109"/>
      <c r="AE5262" s="112"/>
    </row>
    <row r="5263" spans="2:31" x14ac:dyDescent="0.2">
      <c r="B5263" s="11" t="s">
        <v>24</v>
      </c>
      <c r="C5263" s="12" t="s">
        <v>24</v>
      </c>
      <c r="D5263" s="13" t="s">
        <v>24</v>
      </c>
      <c r="E5263" s="12" t="s">
        <v>24</v>
      </c>
      <c r="F5263" s="12" t="s">
        <v>24</v>
      </c>
      <c r="G5263" s="12" t="s">
        <v>24</v>
      </c>
      <c r="H5263" s="12" t="s">
        <v>24</v>
      </c>
      <c r="I5263" s="12" t="s">
        <v>24</v>
      </c>
      <c r="J5263" s="12" t="s">
        <v>24</v>
      </c>
      <c r="K5263" s="12" t="s">
        <v>24</v>
      </c>
      <c r="L5263" s="12" t="s">
        <v>24</v>
      </c>
      <c r="M5263" s="12" t="s">
        <v>24</v>
      </c>
      <c r="N5263" s="12" t="s">
        <v>24</v>
      </c>
      <c r="O5263" s="12" t="s">
        <v>24</v>
      </c>
      <c r="P5263" s="12" t="s">
        <v>24</v>
      </c>
      <c r="Q5263" s="12" t="s">
        <v>24</v>
      </c>
      <c r="R5263" s="12" t="s">
        <v>24</v>
      </c>
      <c r="S5263" s="12" t="s">
        <v>24</v>
      </c>
      <c r="T5263" s="12" t="s">
        <v>24</v>
      </c>
      <c r="U5263" s="12" t="s">
        <v>24</v>
      </c>
      <c r="V5263" s="12" t="s">
        <v>24</v>
      </c>
      <c r="W5263" s="29" t="s">
        <v>24</v>
      </c>
      <c r="X5263" s="29" t="s">
        <v>24</v>
      </c>
      <c r="Y5263" s="12" t="s">
        <v>24</v>
      </c>
      <c r="Z5263" s="12" t="s">
        <v>24</v>
      </c>
      <c r="AA5263" s="12" t="s">
        <v>24</v>
      </c>
      <c r="AB5263" s="12" t="s">
        <v>24</v>
      </c>
      <c r="AC5263" s="29" t="s">
        <v>24</v>
      </c>
      <c r="AD5263" s="12" t="s">
        <v>24</v>
      </c>
      <c r="AE5263" s="29" t="s">
        <v>24</v>
      </c>
    </row>
    <row r="5264" spans="2:31" x14ac:dyDescent="0.2">
      <c r="B5264" s="14" t="s">
        <v>5186</v>
      </c>
      <c r="C5264" s="33" t="s">
        <v>5185</v>
      </c>
      <c r="D5264" s="16" t="s">
        <v>5184</v>
      </c>
      <c r="E5264" s="103" t="s">
        <v>26</v>
      </c>
      <c r="F5264" s="18" t="s">
        <v>26</v>
      </c>
      <c r="G5264" s="111" t="s">
        <v>26</v>
      </c>
      <c r="H5264" s="102" t="s">
        <v>334</v>
      </c>
      <c r="I5264" s="21">
        <v>5000000</v>
      </c>
      <c r="J5264" s="71">
        <v>99.99</v>
      </c>
      <c r="K5264" s="21">
        <v>4999500</v>
      </c>
      <c r="L5264" s="21">
        <v>5000000</v>
      </c>
      <c r="M5264" s="21">
        <v>5000000</v>
      </c>
      <c r="N5264" s="21"/>
      <c r="O5264" s="21"/>
      <c r="P5264" s="21"/>
      <c r="Q5264" s="21"/>
      <c r="R5264" s="22">
        <v>7.3</v>
      </c>
      <c r="S5264" s="22">
        <v>7.2990000000000004</v>
      </c>
      <c r="T5264" s="20" t="s">
        <v>89</v>
      </c>
      <c r="U5264" s="21">
        <v>16222</v>
      </c>
      <c r="V5264" s="21">
        <v>365000</v>
      </c>
      <c r="W5264" s="34">
        <v>37902</v>
      </c>
      <c r="X5264" s="34">
        <v>54725</v>
      </c>
      <c r="Y5264" s="109"/>
      <c r="Z5264" s="70" t="s">
        <v>4927</v>
      </c>
      <c r="AA5264" s="20" t="s">
        <v>4926</v>
      </c>
      <c r="AB5264" s="109"/>
      <c r="AC5264" s="19"/>
      <c r="AD5264" s="22"/>
      <c r="AE5264" s="19"/>
    </row>
    <row r="5265" spans="2:31" x14ac:dyDescent="0.2">
      <c r="B5265" s="14" t="s">
        <v>5183</v>
      </c>
      <c r="C5265" s="33" t="s">
        <v>5182</v>
      </c>
      <c r="D5265" s="16" t="s">
        <v>5181</v>
      </c>
      <c r="E5265" s="103" t="s">
        <v>26</v>
      </c>
      <c r="F5265" s="18" t="s">
        <v>26</v>
      </c>
      <c r="G5265" s="111" t="s">
        <v>4412</v>
      </c>
      <c r="H5265" s="102" t="s">
        <v>323</v>
      </c>
      <c r="I5265" s="21">
        <v>5033650</v>
      </c>
      <c r="J5265" s="71">
        <v>99.625</v>
      </c>
      <c r="K5265" s="21">
        <v>4981250</v>
      </c>
      <c r="L5265" s="21">
        <v>5000000</v>
      </c>
      <c r="M5265" s="21">
        <v>5000000</v>
      </c>
      <c r="N5265" s="21"/>
      <c r="O5265" s="21"/>
      <c r="P5265" s="21"/>
      <c r="Q5265" s="21"/>
      <c r="R5265" s="22">
        <v>3.46</v>
      </c>
      <c r="S5265" s="22">
        <v>6.9539999999999997</v>
      </c>
      <c r="T5265" s="20" t="s">
        <v>113</v>
      </c>
      <c r="U5265" s="21">
        <v>44214</v>
      </c>
      <c r="V5265" s="21">
        <v>180478</v>
      </c>
      <c r="W5265" s="34">
        <v>38672</v>
      </c>
      <c r="X5265" s="34">
        <v>52140</v>
      </c>
      <c r="Y5265" s="109"/>
      <c r="Z5265" s="70" t="s">
        <v>4927</v>
      </c>
      <c r="AA5265" s="20" t="s">
        <v>4926</v>
      </c>
      <c r="AB5265" s="109"/>
      <c r="AC5265" s="34">
        <v>41275</v>
      </c>
      <c r="AD5265" s="22">
        <v>100</v>
      </c>
      <c r="AE5265" s="31"/>
    </row>
    <row r="5266" spans="2:31" x14ac:dyDescent="0.2">
      <c r="B5266" s="14" t="s">
        <v>5180</v>
      </c>
      <c r="C5266" s="33" t="s">
        <v>5179</v>
      </c>
      <c r="D5266" s="16" t="s">
        <v>5176</v>
      </c>
      <c r="E5266" s="103" t="s">
        <v>5057</v>
      </c>
      <c r="F5266" s="18" t="s">
        <v>26</v>
      </c>
      <c r="G5266" s="111" t="s">
        <v>4412</v>
      </c>
      <c r="H5266" s="102" t="s">
        <v>334</v>
      </c>
      <c r="I5266" s="21">
        <v>11954280</v>
      </c>
      <c r="J5266" s="71">
        <v>106.375</v>
      </c>
      <c r="K5266" s="21">
        <v>12765000</v>
      </c>
      <c r="L5266" s="21">
        <v>12000000</v>
      </c>
      <c r="M5266" s="21">
        <v>11955457</v>
      </c>
      <c r="N5266" s="21"/>
      <c r="O5266" s="21">
        <v>-1515</v>
      </c>
      <c r="P5266" s="21"/>
      <c r="Q5266" s="21"/>
      <c r="R5266" s="22">
        <v>6.5</v>
      </c>
      <c r="S5266" s="22">
        <v>6.5259999999999998</v>
      </c>
      <c r="T5266" s="20" t="s">
        <v>4965</v>
      </c>
      <c r="U5266" s="21">
        <v>99667</v>
      </c>
      <c r="V5266" s="21">
        <v>780000</v>
      </c>
      <c r="W5266" s="34">
        <v>39205</v>
      </c>
      <c r="X5266" s="34">
        <v>57480</v>
      </c>
      <c r="Y5266" s="109"/>
      <c r="Z5266" s="70" t="s">
        <v>4927</v>
      </c>
      <c r="AA5266" s="20" t="s">
        <v>4926</v>
      </c>
      <c r="AB5266" s="109"/>
      <c r="AC5266" s="34">
        <v>50175</v>
      </c>
      <c r="AD5266" s="22">
        <v>100</v>
      </c>
      <c r="AE5266" s="31"/>
    </row>
    <row r="5267" spans="2:31" x14ac:dyDescent="0.2">
      <c r="B5267" s="14" t="s">
        <v>5178</v>
      </c>
      <c r="C5267" s="33" t="s">
        <v>5177</v>
      </c>
      <c r="D5267" s="16" t="s">
        <v>5176</v>
      </c>
      <c r="E5267" s="103" t="s">
        <v>26</v>
      </c>
      <c r="F5267" s="18" t="s">
        <v>26</v>
      </c>
      <c r="G5267" s="111" t="s">
        <v>4412</v>
      </c>
      <c r="H5267" s="102" t="s">
        <v>334</v>
      </c>
      <c r="I5267" s="21">
        <v>9415600</v>
      </c>
      <c r="J5267" s="71">
        <v>104</v>
      </c>
      <c r="K5267" s="21">
        <v>10400000</v>
      </c>
      <c r="L5267" s="21">
        <v>10000000</v>
      </c>
      <c r="M5267" s="21">
        <v>9458545</v>
      </c>
      <c r="N5267" s="21"/>
      <c r="O5267" s="21">
        <v>-175793</v>
      </c>
      <c r="P5267" s="21"/>
      <c r="Q5267" s="21"/>
      <c r="R5267" s="22">
        <v>6.125</v>
      </c>
      <c r="S5267" s="22">
        <v>6.5739999999999998</v>
      </c>
      <c r="T5267" s="20" t="s">
        <v>4965</v>
      </c>
      <c r="U5267" s="21">
        <v>78264</v>
      </c>
      <c r="V5267" s="21">
        <v>612500</v>
      </c>
      <c r="W5267" s="34">
        <v>39289</v>
      </c>
      <c r="X5267" s="34">
        <v>50175</v>
      </c>
      <c r="Y5267" s="109"/>
      <c r="Z5267" s="70" t="s">
        <v>4927</v>
      </c>
      <c r="AA5267" s="20" t="s">
        <v>4926</v>
      </c>
      <c r="AB5267" s="109"/>
      <c r="AC5267" s="34">
        <v>42870</v>
      </c>
      <c r="AD5267" s="22">
        <v>100</v>
      </c>
      <c r="AE5267" s="19"/>
    </row>
    <row r="5268" spans="2:31" x14ac:dyDescent="0.2">
      <c r="B5268" s="14" t="s">
        <v>5175</v>
      </c>
      <c r="C5268" s="33" t="s">
        <v>5174</v>
      </c>
      <c r="D5268" s="16" t="s">
        <v>5173</v>
      </c>
      <c r="E5268" s="103" t="s">
        <v>26</v>
      </c>
      <c r="F5268" s="18" t="s">
        <v>26</v>
      </c>
      <c r="G5268" s="111" t="s">
        <v>26</v>
      </c>
      <c r="H5268" s="102" t="s">
        <v>334</v>
      </c>
      <c r="I5268" s="21">
        <v>6736800</v>
      </c>
      <c r="J5268" s="71">
        <v>125</v>
      </c>
      <c r="K5268" s="21">
        <v>7500000</v>
      </c>
      <c r="L5268" s="21">
        <v>6000000</v>
      </c>
      <c r="M5268" s="21">
        <v>6698339</v>
      </c>
      <c r="N5268" s="21"/>
      <c r="O5268" s="21">
        <v>-5522</v>
      </c>
      <c r="P5268" s="21"/>
      <c r="Q5268" s="21"/>
      <c r="R5268" s="22">
        <v>8.125</v>
      </c>
      <c r="S5268" s="22">
        <v>7.1989999999999998</v>
      </c>
      <c r="T5268" s="20" t="s">
        <v>4985</v>
      </c>
      <c r="U5268" s="21">
        <v>143542</v>
      </c>
      <c r="V5268" s="21">
        <v>487500</v>
      </c>
      <c r="W5268" s="34">
        <v>37363</v>
      </c>
      <c r="X5268" s="34">
        <v>53401</v>
      </c>
      <c r="Y5268" s="109"/>
      <c r="Z5268" s="70" t="s">
        <v>4927</v>
      </c>
      <c r="AA5268" s="20" t="s">
        <v>4926</v>
      </c>
      <c r="AB5268" s="109"/>
      <c r="AC5268" s="19"/>
      <c r="AD5268" s="22"/>
      <c r="AE5268" s="31"/>
    </row>
    <row r="5269" spans="2:31" x14ac:dyDescent="0.2">
      <c r="B5269" s="14" t="s">
        <v>5172</v>
      </c>
      <c r="C5269" s="33" t="s">
        <v>5171</v>
      </c>
      <c r="D5269" s="16" t="s">
        <v>5170</v>
      </c>
      <c r="E5269" s="103" t="s">
        <v>26</v>
      </c>
      <c r="F5269" s="18" t="s">
        <v>26</v>
      </c>
      <c r="G5269" s="111" t="s">
        <v>26</v>
      </c>
      <c r="H5269" s="102" t="s">
        <v>334</v>
      </c>
      <c r="I5269" s="21">
        <v>8491010</v>
      </c>
      <c r="J5269" s="71">
        <v>82.028000000000006</v>
      </c>
      <c r="K5269" s="21">
        <v>7956677</v>
      </c>
      <c r="L5269" s="21">
        <v>9700000</v>
      </c>
      <c r="M5269" s="21">
        <v>8962735</v>
      </c>
      <c r="N5269" s="21"/>
      <c r="O5269" s="21">
        <v>71924</v>
      </c>
      <c r="P5269" s="21"/>
      <c r="Q5269" s="21"/>
      <c r="R5269" s="22">
        <v>0.81299999999999994</v>
      </c>
      <c r="S5269" s="22">
        <v>3.0720000000000001</v>
      </c>
      <c r="T5269" s="20" t="s">
        <v>4969</v>
      </c>
      <c r="U5269" s="21">
        <v>13358</v>
      </c>
      <c r="V5269" s="21">
        <v>95784</v>
      </c>
      <c r="W5269" s="34">
        <v>37342</v>
      </c>
      <c r="X5269" s="34">
        <v>46419</v>
      </c>
      <c r="Y5269" s="109"/>
      <c r="Z5269" s="70" t="s">
        <v>4927</v>
      </c>
      <c r="AA5269" s="20" t="s">
        <v>4926</v>
      </c>
      <c r="AB5269" s="109"/>
      <c r="AC5269" s="19"/>
      <c r="AD5269" s="22"/>
      <c r="AE5269" s="19"/>
    </row>
    <row r="5270" spans="2:31" x14ac:dyDescent="0.2">
      <c r="B5270" s="14" t="s">
        <v>5169</v>
      </c>
      <c r="C5270" s="33" t="s">
        <v>5168</v>
      </c>
      <c r="D5270" s="16" t="s">
        <v>5167</v>
      </c>
      <c r="E5270" s="103" t="s">
        <v>26</v>
      </c>
      <c r="F5270" s="18" t="s">
        <v>26</v>
      </c>
      <c r="G5270" s="111" t="s">
        <v>26</v>
      </c>
      <c r="H5270" s="102" t="s">
        <v>611</v>
      </c>
      <c r="I5270" s="21">
        <v>1227523</v>
      </c>
      <c r="J5270" s="71">
        <v>106.663</v>
      </c>
      <c r="K5270" s="21">
        <v>1173292</v>
      </c>
      <c r="L5270" s="21">
        <v>1100000</v>
      </c>
      <c r="M5270" s="21">
        <v>1214773</v>
      </c>
      <c r="N5270" s="21"/>
      <c r="O5270" s="21">
        <v>-2006</v>
      </c>
      <c r="P5270" s="21"/>
      <c r="Q5270" s="21"/>
      <c r="R5270" s="22">
        <v>7.625</v>
      </c>
      <c r="S5270" s="22">
        <v>6.74</v>
      </c>
      <c r="T5270" s="20" t="s">
        <v>89</v>
      </c>
      <c r="U5270" s="21">
        <v>6990</v>
      </c>
      <c r="V5270" s="21">
        <v>83875</v>
      </c>
      <c r="W5270" s="34">
        <v>38147</v>
      </c>
      <c r="X5270" s="34">
        <v>50010</v>
      </c>
      <c r="Y5270" s="109"/>
      <c r="Z5270" s="70" t="s">
        <v>4927</v>
      </c>
      <c r="AA5270" s="20" t="s">
        <v>4926</v>
      </c>
      <c r="AB5270" s="109"/>
      <c r="AC5270" s="31"/>
      <c r="AD5270" s="22"/>
      <c r="AE5270" s="19"/>
    </row>
    <row r="5271" spans="2:31" x14ac:dyDescent="0.2">
      <c r="B5271" s="14" t="s">
        <v>5166</v>
      </c>
      <c r="C5271" s="33" t="s">
        <v>5165</v>
      </c>
      <c r="D5271" s="16" t="s">
        <v>5164</v>
      </c>
      <c r="E5271" s="103" t="s">
        <v>26</v>
      </c>
      <c r="F5271" s="18" t="s">
        <v>26</v>
      </c>
      <c r="G5271" s="111" t="s">
        <v>26</v>
      </c>
      <c r="H5271" s="102" t="s">
        <v>323</v>
      </c>
      <c r="I5271" s="21">
        <v>12103800</v>
      </c>
      <c r="J5271" s="71">
        <v>83.817999999999998</v>
      </c>
      <c r="K5271" s="21">
        <v>11315376</v>
      </c>
      <c r="L5271" s="21">
        <v>13500000</v>
      </c>
      <c r="M5271" s="21">
        <v>12642467</v>
      </c>
      <c r="N5271" s="21"/>
      <c r="O5271" s="21">
        <v>-171008</v>
      </c>
      <c r="P5271" s="21"/>
      <c r="Q5271" s="21"/>
      <c r="R5271" s="22">
        <v>0.88</v>
      </c>
      <c r="S5271" s="22">
        <v>3.0630000000000002</v>
      </c>
      <c r="T5271" s="20" t="s">
        <v>4969</v>
      </c>
      <c r="U5271" s="21">
        <v>15510</v>
      </c>
      <c r="V5271" s="21">
        <v>142172</v>
      </c>
      <c r="W5271" s="34">
        <v>37425</v>
      </c>
      <c r="X5271" s="34">
        <v>46433</v>
      </c>
      <c r="Y5271" s="109"/>
      <c r="Z5271" s="70" t="s">
        <v>4927</v>
      </c>
      <c r="AA5271" s="20" t="s">
        <v>4926</v>
      </c>
      <c r="AB5271" s="109"/>
      <c r="AC5271" s="31"/>
      <c r="AD5271" s="22"/>
      <c r="AE5271" s="19"/>
    </row>
    <row r="5272" spans="2:31" x14ac:dyDescent="0.2">
      <c r="B5272" s="14" t="s">
        <v>5163</v>
      </c>
      <c r="C5272" s="33" t="s">
        <v>5162</v>
      </c>
      <c r="D5272" s="16" t="s">
        <v>5161</v>
      </c>
      <c r="E5272" s="103" t="s">
        <v>26</v>
      </c>
      <c r="F5272" s="18" t="s">
        <v>26</v>
      </c>
      <c r="G5272" s="111" t="s">
        <v>26</v>
      </c>
      <c r="H5272" s="102" t="s">
        <v>334</v>
      </c>
      <c r="I5272" s="21">
        <v>15000000</v>
      </c>
      <c r="J5272" s="71">
        <v>79.021000000000001</v>
      </c>
      <c r="K5272" s="21">
        <v>11853150</v>
      </c>
      <c r="L5272" s="21">
        <v>15000000</v>
      </c>
      <c r="M5272" s="21">
        <v>15000000</v>
      </c>
      <c r="N5272" s="21"/>
      <c r="O5272" s="21"/>
      <c r="P5272" s="21"/>
      <c r="Q5272" s="21"/>
      <c r="R5272" s="22">
        <v>1.861</v>
      </c>
      <c r="S5272" s="22">
        <v>2.7229999999999999</v>
      </c>
      <c r="T5272" s="20" t="s">
        <v>4940</v>
      </c>
      <c r="U5272" s="21">
        <v>22481</v>
      </c>
      <c r="V5272" s="21">
        <v>310498</v>
      </c>
      <c r="W5272" s="34">
        <v>38023</v>
      </c>
      <c r="X5272" s="34">
        <v>49004</v>
      </c>
      <c r="Y5272" s="109"/>
      <c r="Z5272" s="70" t="s">
        <v>4927</v>
      </c>
      <c r="AA5272" s="20" t="s">
        <v>5160</v>
      </c>
      <c r="AB5272" s="109"/>
      <c r="AC5272" s="31"/>
      <c r="AD5272" s="22"/>
      <c r="AE5272" s="19"/>
    </row>
    <row r="5273" spans="2:31" x14ac:dyDescent="0.2">
      <c r="B5273" s="14" t="s">
        <v>5159</v>
      </c>
      <c r="C5273" s="33" t="s">
        <v>5158</v>
      </c>
      <c r="D5273" s="16" t="s">
        <v>5157</v>
      </c>
      <c r="E5273" s="103" t="s">
        <v>26</v>
      </c>
      <c r="F5273" s="18" t="s">
        <v>26</v>
      </c>
      <c r="G5273" s="111" t="s">
        <v>4412</v>
      </c>
      <c r="H5273" s="102" t="s">
        <v>334</v>
      </c>
      <c r="I5273" s="21">
        <v>20012070</v>
      </c>
      <c r="J5273" s="71">
        <v>102</v>
      </c>
      <c r="K5273" s="21">
        <v>19380000</v>
      </c>
      <c r="L5273" s="21">
        <v>19000000</v>
      </c>
      <c r="M5273" s="21">
        <v>19348327</v>
      </c>
      <c r="N5273" s="21"/>
      <c r="O5273" s="21">
        <v>-69693</v>
      </c>
      <c r="P5273" s="21"/>
      <c r="Q5273" s="21"/>
      <c r="R5273" s="22">
        <v>8.2769999999999992</v>
      </c>
      <c r="S5273" s="22">
        <v>6.7610000000000001</v>
      </c>
      <c r="T5273" s="20" t="s">
        <v>89</v>
      </c>
      <c r="U5273" s="21">
        <v>131053</v>
      </c>
      <c r="V5273" s="21">
        <v>1572630</v>
      </c>
      <c r="W5273" s="34">
        <v>39394</v>
      </c>
      <c r="X5273" s="34">
        <v>46539</v>
      </c>
      <c r="Y5273" s="109"/>
      <c r="Z5273" s="70" t="s">
        <v>4927</v>
      </c>
      <c r="AA5273" s="20" t="s">
        <v>4926</v>
      </c>
      <c r="AB5273" s="109"/>
      <c r="AC5273" s="34">
        <v>41426</v>
      </c>
      <c r="AD5273" s="22">
        <v>100</v>
      </c>
      <c r="AE5273" s="28">
        <v>41426</v>
      </c>
    </row>
    <row r="5274" spans="2:31" x14ac:dyDescent="0.2">
      <c r="B5274" s="14" t="s">
        <v>5156</v>
      </c>
      <c r="C5274" s="33" t="s">
        <v>5155</v>
      </c>
      <c r="D5274" s="16" t="s">
        <v>5154</v>
      </c>
      <c r="E5274" s="103" t="s">
        <v>26</v>
      </c>
      <c r="F5274" s="18" t="s">
        <v>26</v>
      </c>
      <c r="G5274" s="111" t="s">
        <v>4412</v>
      </c>
      <c r="H5274" s="102" t="s">
        <v>334</v>
      </c>
      <c r="I5274" s="21">
        <v>5406500</v>
      </c>
      <c r="J5274" s="71">
        <v>100.63500000000001</v>
      </c>
      <c r="K5274" s="21">
        <v>5031755</v>
      </c>
      <c r="L5274" s="21">
        <v>5000000</v>
      </c>
      <c r="M5274" s="21">
        <v>5084118</v>
      </c>
      <c r="N5274" s="21"/>
      <c r="O5274" s="21">
        <v>-8718</v>
      </c>
      <c r="P5274" s="21"/>
      <c r="Q5274" s="21"/>
      <c r="R5274" s="22">
        <v>8.234</v>
      </c>
      <c r="S5274" s="22">
        <v>5.2130000000000001</v>
      </c>
      <c r="T5274" s="20" t="s">
        <v>118</v>
      </c>
      <c r="U5274" s="21">
        <v>171542</v>
      </c>
      <c r="V5274" s="21">
        <v>411700</v>
      </c>
      <c r="W5274" s="34">
        <v>38559</v>
      </c>
      <c r="X5274" s="34">
        <v>46419</v>
      </c>
      <c r="Y5274" s="109"/>
      <c r="Z5274" s="70" t="s">
        <v>4927</v>
      </c>
      <c r="AA5274" s="20" t="s">
        <v>4926</v>
      </c>
      <c r="AB5274" s="109"/>
      <c r="AC5274" s="34">
        <v>41306</v>
      </c>
      <c r="AD5274" s="22">
        <v>100</v>
      </c>
      <c r="AE5274" s="28">
        <v>41306</v>
      </c>
    </row>
    <row r="5275" spans="2:31" x14ac:dyDescent="0.2">
      <c r="B5275" s="14" t="s">
        <v>5153</v>
      </c>
      <c r="C5275" s="33" t="s">
        <v>5152</v>
      </c>
      <c r="D5275" s="16" t="s">
        <v>5151</v>
      </c>
      <c r="E5275" s="103" t="s">
        <v>26</v>
      </c>
      <c r="F5275" s="18" t="s">
        <v>26</v>
      </c>
      <c r="G5275" s="111" t="s">
        <v>4412</v>
      </c>
      <c r="H5275" s="102" t="s">
        <v>334</v>
      </c>
      <c r="I5275" s="21">
        <v>19803339</v>
      </c>
      <c r="J5275" s="71">
        <v>101</v>
      </c>
      <c r="K5275" s="21">
        <v>19190000</v>
      </c>
      <c r="L5275" s="21">
        <v>19000000</v>
      </c>
      <c r="M5275" s="21">
        <v>19357423</v>
      </c>
      <c r="N5275" s="21"/>
      <c r="O5275" s="21">
        <v>-93901</v>
      </c>
      <c r="P5275" s="21"/>
      <c r="Q5275" s="21"/>
      <c r="R5275" s="22">
        <v>8.343</v>
      </c>
      <c r="S5275" s="22">
        <v>7.3659999999999997</v>
      </c>
      <c r="T5275" s="20" t="s">
        <v>85</v>
      </c>
      <c r="U5275" s="21">
        <v>792585</v>
      </c>
      <c r="V5275" s="21">
        <v>792585</v>
      </c>
      <c r="W5275" s="34">
        <v>39394</v>
      </c>
      <c r="X5275" s="34">
        <v>46569</v>
      </c>
      <c r="Y5275" s="109"/>
      <c r="Z5275" s="70" t="s">
        <v>4927</v>
      </c>
      <c r="AA5275" s="20" t="s">
        <v>4926</v>
      </c>
      <c r="AB5275" s="109"/>
      <c r="AC5275" s="34">
        <v>41456</v>
      </c>
      <c r="AD5275" s="22">
        <v>100</v>
      </c>
      <c r="AE5275" s="28">
        <v>41456</v>
      </c>
    </row>
    <row r="5276" spans="2:31" x14ac:dyDescent="0.2">
      <c r="B5276" s="14" t="s">
        <v>5150</v>
      </c>
      <c r="C5276" s="33" t="s">
        <v>5149</v>
      </c>
      <c r="D5276" s="16" t="s">
        <v>5148</v>
      </c>
      <c r="E5276" s="103" t="s">
        <v>26</v>
      </c>
      <c r="F5276" s="18" t="s">
        <v>26</v>
      </c>
      <c r="G5276" s="111" t="s">
        <v>26</v>
      </c>
      <c r="H5276" s="102" t="s">
        <v>590</v>
      </c>
      <c r="I5276" s="21">
        <v>11899500</v>
      </c>
      <c r="J5276" s="71">
        <v>103.79900000000001</v>
      </c>
      <c r="K5276" s="21">
        <v>12767228</v>
      </c>
      <c r="L5276" s="21">
        <v>12300000</v>
      </c>
      <c r="M5276" s="21">
        <v>11947936</v>
      </c>
      <c r="N5276" s="21"/>
      <c r="O5276" s="21">
        <v>8949</v>
      </c>
      <c r="P5276" s="21"/>
      <c r="Q5276" s="21"/>
      <c r="R5276" s="22">
        <v>6.3449999999999998</v>
      </c>
      <c r="S5276" s="22">
        <v>6.5949999999999998</v>
      </c>
      <c r="T5276" s="20" t="s">
        <v>118</v>
      </c>
      <c r="U5276" s="21">
        <v>294831</v>
      </c>
      <c r="V5276" s="21">
        <v>780435</v>
      </c>
      <c r="W5276" s="34">
        <v>38152</v>
      </c>
      <c r="X5276" s="34">
        <v>48990</v>
      </c>
      <c r="Y5276" s="109"/>
      <c r="Z5276" s="70" t="s">
        <v>4927</v>
      </c>
      <c r="AA5276" s="20" t="s">
        <v>4926</v>
      </c>
      <c r="AB5276" s="109"/>
      <c r="AC5276" s="31"/>
      <c r="AD5276" s="22"/>
      <c r="AE5276" s="19"/>
    </row>
    <row r="5277" spans="2:31" x14ac:dyDescent="0.2">
      <c r="B5277" s="14" t="s">
        <v>5147</v>
      </c>
      <c r="C5277" s="33" t="s">
        <v>5146</v>
      </c>
      <c r="D5277" s="16" t="s">
        <v>5145</v>
      </c>
      <c r="E5277" s="103" t="s">
        <v>26</v>
      </c>
      <c r="F5277" s="18" t="s">
        <v>26</v>
      </c>
      <c r="G5277" s="111" t="s">
        <v>26</v>
      </c>
      <c r="H5277" s="102" t="s">
        <v>334</v>
      </c>
      <c r="I5277" s="21">
        <v>4976100</v>
      </c>
      <c r="J5277" s="71">
        <v>101.74299999999999</v>
      </c>
      <c r="K5277" s="21">
        <v>5087150</v>
      </c>
      <c r="L5277" s="21">
        <v>5000000</v>
      </c>
      <c r="M5277" s="21">
        <v>4978839</v>
      </c>
      <c r="N5277" s="21"/>
      <c r="O5277" s="21">
        <v>439</v>
      </c>
      <c r="P5277" s="21"/>
      <c r="Q5277" s="21"/>
      <c r="R5277" s="22">
        <v>6.625</v>
      </c>
      <c r="S5277" s="22">
        <v>6.6619999999999999</v>
      </c>
      <c r="T5277" s="20" t="s">
        <v>4965</v>
      </c>
      <c r="U5277" s="21">
        <v>42326</v>
      </c>
      <c r="V5277" s="21">
        <v>331250</v>
      </c>
      <c r="W5277" s="34">
        <v>38296</v>
      </c>
      <c r="X5277" s="34">
        <v>49263</v>
      </c>
      <c r="Y5277" s="109"/>
      <c r="Z5277" s="70" t="s">
        <v>4927</v>
      </c>
      <c r="AA5277" s="20" t="s">
        <v>4926</v>
      </c>
      <c r="AB5277" s="109"/>
      <c r="AC5277" s="31"/>
      <c r="AD5277" s="22"/>
      <c r="AE5277" s="19"/>
    </row>
    <row r="5278" spans="2:31" x14ac:dyDescent="0.2">
      <c r="B5278" s="14" t="s">
        <v>5144</v>
      </c>
      <c r="C5278" s="33" t="s">
        <v>5143</v>
      </c>
      <c r="D5278" s="16" t="s">
        <v>5142</v>
      </c>
      <c r="E5278" s="103" t="s">
        <v>26</v>
      </c>
      <c r="F5278" s="18" t="s">
        <v>26</v>
      </c>
      <c r="G5278" s="111" t="s">
        <v>4412</v>
      </c>
      <c r="H5278" s="102" t="s">
        <v>334</v>
      </c>
      <c r="I5278" s="21">
        <v>14963300</v>
      </c>
      <c r="J5278" s="71">
        <v>99.75</v>
      </c>
      <c r="K5278" s="21">
        <v>14962500</v>
      </c>
      <c r="L5278" s="21">
        <v>15000000</v>
      </c>
      <c r="M5278" s="21">
        <v>14967964</v>
      </c>
      <c r="N5278" s="21"/>
      <c r="O5278" s="21">
        <v>-32036</v>
      </c>
      <c r="P5278" s="21"/>
      <c r="Q5278" s="21"/>
      <c r="R5278" s="22">
        <v>5.9109999999999996</v>
      </c>
      <c r="S5278" s="22">
        <v>5.9279999999999999</v>
      </c>
      <c r="T5278" s="20" t="s">
        <v>4965</v>
      </c>
      <c r="U5278" s="21">
        <v>76350</v>
      </c>
      <c r="V5278" s="21">
        <v>886650</v>
      </c>
      <c r="W5278" s="34">
        <v>39170</v>
      </c>
      <c r="X5278" s="34">
        <v>49643</v>
      </c>
      <c r="Y5278" s="109"/>
      <c r="Z5278" s="70" t="s">
        <v>4927</v>
      </c>
      <c r="AA5278" s="20" t="s">
        <v>4926</v>
      </c>
      <c r="AB5278" s="109"/>
      <c r="AC5278" s="34">
        <v>42338</v>
      </c>
      <c r="AD5278" s="22">
        <v>100</v>
      </c>
      <c r="AE5278" s="19"/>
    </row>
    <row r="5279" spans="2:31" x14ac:dyDescent="0.2">
      <c r="B5279" s="14" t="s">
        <v>5141</v>
      </c>
      <c r="C5279" s="33" t="s">
        <v>5140</v>
      </c>
      <c r="D5279" s="16" t="s">
        <v>5139</v>
      </c>
      <c r="E5279" s="103" t="s">
        <v>26</v>
      </c>
      <c r="F5279" s="18" t="s">
        <v>26</v>
      </c>
      <c r="G5279" s="111" t="s">
        <v>26</v>
      </c>
      <c r="H5279" s="102" t="s">
        <v>334</v>
      </c>
      <c r="I5279" s="21">
        <v>29793200</v>
      </c>
      <c r="J5279" s="71">
        <v>94.266000000000005</v>
      </c>
      <c r="K5279" s="21">
        <v>28279800</v>
      </c>
      <c r="L5279" s="21">
        <v>30000000</v>
      </c>
      <c r="M5279" s="21">
        <v>29804832</v>
      </c>
      <c r="N5279" s="21"/>
      <c r="O5279" s="21">
        <v>17697</v>
      </c>
      <c r="P5279" s="21"/>
      <c r="Q5279" s="21"/>
      <c r="R5279" s="22">
        <v>4</v>
      </c>
      <c r="S5279" s="22">
        <v>6.0129999999999999</v>
      </c>
      <c r="T5279" s="20" t="s">
        <v>4940</v>
      </c>
      <c r="U5279" s="21">
        <v>40000</v>
      </c>
      <c r="V5279" s="21">
        <v>1546600</v>
      </c>
      <c r="W5279" s="34">
        <v>39307</v>
      </c>
      <c r="X5279" s="34">
        <v>54603</v>
      </c>
      <c r="Y5279" s="109"/>
      <c r="Z5279" s="70" t="s">
        <v>4927</v>
      </c>
      <c r="AA5279" s="20" t="s">
        <v>4926</v>
      </c>
      <c r="AB5279" s="109"/>
      <c r="AC5279" s="31"/>
      <c r="AD5279" s="22"/>
      <c r="AE5279" s="19"/>
    </row>
    <row r="5280" spans="2:31" x14ac:dyDescent="0.2">
      <c r="B5280" s="14" t="s">
        <v>5138</v>
      </c>
      <c r="C5280" s="33" t="s">
        <v>5137</v>
      </c>
      <c r="D5280" s="16" t="s">
        <v>5136</v>
      </c>
      <c r="E5280" s="103" t="s">
        <v>26</v>
      </c>
      <c r="F5280" s="18" t="s">
        <v>26</v>
      </c>
      <c r="G5280" s="111" t="s">
        <v>4412</v>
      </c>
      <c r="H5280" s="102" t="s">
        <v>334</v>
      </c>
      <c r="I5280" s="21">
        <v>4183400</v>
      </c>
      <c r="J5280" s="71">
        <v>102.125</v>
      </c>
      <c r="K5280" s="21">
        <v>4085000</v>
      </c>
      <c r="L5280" s="21">
        <v>4000000</v>
      </c>
      <c r="M5280" s="21">
        <v>4075593</v>
      </c>
      <c r="N5280" s="21"/>
      <c r="O5280" s="21">
        <v>-41039</v>
      </c>
      <c r="P5280" s="21"/>
      <c r="Q5280" s="21"/>
      <c r="R5280" s="22">
        <v>9.25</v>
      </c>
      <c r="S5280" s="22">
        <v>6.907</v>
      </c>
      <c r="T5280" s="20" t="s">
        <v>118</v>
      </c>
      <c r="U5280" s="21">
        <v>154167</v>
      </c>
      <c r="V5280" s="21">
        <v>370000</v>
      </c>
      <c r="W5280" s="34">
        <v>39392</v>
      </c>
      <c r="X5280" s="34">
        <v>46419</v>
      </c>
      <c r="Y5280" s="109"/>
      <c r="Z5280" s="70" t="s">
        <v>4927</v>
      </c>
      <c r="AA5280" s="20" t="s">
        <v>4926</v>
      </c>
      <c r="AB5280" s="109"/>
      <c r="AC5280" s="34">
        <v>41306</v>
      </c>
      <c r="AD5280" s="22">
        <v>100</v>
      </c>
      <c r="AE5280" s="28">
        <v>41306</v>
      </c>
    </row>
    <row r="5281" spans="2:31" x14ac:dyDescent="0.2">
      <c r="B5281" s="14" t="s">
        <v>5135</v>
      </c>
      <c r="C5281" s="33" t="s">
        <v>5134</v>
      </c>
      <c r="D5281" s="16" t="s">
        <v>5133</v>
      </c>
      <c r="E5281" s="103" t="s">
        <v>26</v>
      </c>
      <c r="F5281" s="18" t="s">
        <v>26</v>
      </c>
      <c r="G5281" s="111" t="s">
        <v>4412</v>
      </c>
      <c r="H5281" s="102" t="s">
        <v>334</v>
      </c>
      <c r="I5281" s="21">
        <v>12500000</v>
      </c>
      <c r="J5281" s="71">
        <v>101.75</v>
      </c>
      <c r="K5281" s="21">
        <v>12718750</v>
      </c>
      <c r="L5281" s="21">
        <v>12500000</v>
      </c>
      <c r="M5281" s="21">
        <v>12500000</v>
      </c>
      <c r="N5281" s="21"/>
      <c r="O5281" s="21"/>
      <c r="P5281" s="21"/>
      <c r="Q5281" s="21"/>
      <c r="R5281" s="22">
        <v>8.25</v>
      </c>
      <c r="S5281" s="22">
        <v>8.25</v>
      </c>
      <c r="T5281" s="20" t="s">
        <v>4965</v>
      </c>
      <c r="U5281" s="21">
        <v>114583</v>
      </c>
      <c r="V5281" s="21">
        <v>1031250</v>
      </c>
      <c r="W5281" s="28">
        <v>39582</v>
      </c>
      <c r="X5281" s="28">
        <v>54572</v>
      </c>
      <c r="Y5281" s="109"/>
      <c r="Z5281" s="70" t="s">
        <v>4927</v>
      </c>
      <c r="AA5281" s="20" t="s">
        <v>4926</v>
      </c>
      <c r="AB5281" s="109"/>
      <c r="AC5281" s="28">
        <v>41415</v>
      </c>
      <c r="AD5281" s="22">
        <v>100</v>
      </c>
      <c r="AE5281" s="19"/>
    </row>
    <row r="5282" spans="2:31" x14ac:dyDescent="0.2">
      <c r="B5282" s="14" t="s">
        <v>5132</v>
      </c>
      <c r="C5282" s="33" t="s">
        <v>5131</v>
      </c>
      <c r="D5282" s="16" t="s">
        <v>5130</v>
      </c>
      <c r="E5282" s="103" t="s">
        <v>26</v>
      </c>
      <c r="F5282" s="18" t="s">
        <v>26</v>
      </c>
      <c r="G5282" s="111" t="s">
        <v>26</v>
      </c>
      <c r="H5282" s="102" t="s">
        <v>334</v>
      </c>
      <c r="I5282" s="21">
        <v>1744200</v>
      </c>
      <c r="J5282" s="71">
        <v>83.736000000000004</v>
      </c>
      <c r="K5282" s="21">
        <v>1674722</v>
      </c>
      <c r="L5282" s="21">
        <v>2000000</v>
      </c>
      <c r="M5282" s="21">
        <v>1837386</v>
      </c>
      <c r="N5282" s="21"/>
      <c r="O5282" s="21">
        <v>-140973</v>
      </c>
      <c r="P5282" s="21"/>
      <c r="Q5282" s="21"/>
      <c r="R5282" s="22">
        <v>0.88100000000000001</v>
      </c>
      <c r="S5282" s="22">
        <v>3.198</v>
      </c>
      <c r="T5282" s="20" t="s">
        <v>4940</v>
      </c>
      <c r="U5282" s="21">
        <v>1529</v>
      </c>
      <c r="V5282" s="21">
        <v>21265</v>
      </c>
      <c r="W5282" s="28">
        <v>37350</v>
      </c>
      <c r="X5282" s="28">
        <v>46905</v>
      </c>
      <c r="Y5282" s="109"/>
      <c r="Z5282" s="70" t="s">
        <v>4927</v>
      </c>
      <c r="AA5282" s="20" t="s">
        <v>4926</v>
      </c>
      <c r="AB5282" s="109"/>
      <c r="AC5282" s="19"/>
      <c r="AD5282" s="22"/>
      <c r="AE5282" s="19"/>
    </row>
    <row r="5283" spans="2:31" x14ac:dyDescent="0.2">
      <c r="B5283" s="14" t="s">
        <v>5129</v>
      </c>
      <c r="C5283" s="33" t="s">
        <v>5128</v>
      </c>
      <c r="D5283" s="16" t="s">
        <v>5127</v>
      </c>
      <c r="E5283" s="103" t="s">
        <v>26</v>
      </c>
      <c r="F5283" s="18" t="s">
        <v>26</v>
      </c>
      <c r="G5283" s="111" t="s">
        <v>4412</v>
      </c>
      <c r="H5283" s="102" t="s">
        <v>334</v>
      </c>
      <c r="I5283" s="21">
        <v>29918700</v>
      </c>
      <c r="J5283" s="71">
        <v>108</v>
      </c>
      <c r="K5283" s="21">
        <v>32400000</v>
      </c>
      <c r="L5283" s="21">
        <v>30000000</v>
      </c>
      <c r="M5283" s="21">
        <v>29924930</v>
      </c>
      <c r="N5283" s="21"/>
      <c r="O5283" s="21">
        <v>-24800</v>
      </c>
      <c r="P5283" s="21"/>
      <c r="Q5283" s="21"/>
      <c r="R5283" s="22">
        <v>6.7</v>
      </c>
      <c r="S5283" s="22">
        <v>6.7210000000000001</v>
      </c>
      <c r="T5283" s="20" t="s">
        <v>89</v>
      </c>
      <c r="U5283" s="21">
        <v>89333</v>
      </c>
      <c r="V5283" s="21">
        <v>2010000</v>
      </c>
      <c r="W5283" s="28">
        <v>39251</v>
      </c>
      <c r="X5283" s="28">
        <v>50206</v>
      </c>
      <c r="Y5283" s="109"/>
      <c r="Z5283" s="70" t="s">
        <v>4927</v>
      </c>
      <c r="AA5283" s="20" t="s">
        <v>4926</v>
      </c>
      <c r="AB5283" s="109"/>
      <c r="AC5283" s="28">
        <v>42901</v>
      </c>
      <c r="AD5283" s="22">
        <v>100</v>
      </c>
      <c r="AE5283" s="19"/>
    </row>
    <row r="5284" spans="2:31" x14ac:dyDescent="0.2">
      <c r="B5284" s="14" t="s">
        <v>5126</v>
      </c>
      <c r="C5284" s="33" t="s">
        <v>5125</v>
      </c>
      <c r="D5284" s="16" t="s">
        <v>5124</v>
      </c>
      <c r="E5284" s="103" t="s">
        <v>5057</v>
      </c>
      <c r="F5284" s="18" t="s">
        <v>26</v>
      </c>
      <c r="G5284" s="111" t="s">
        <v>4412</v>
      </c>
      <c r="H5284" s="102" t="s">
        <v>334</v>
      </c>
      <c r="I5284" s="21">
        <v>14957100</v>
      </c>
      <c r="J5284" s="71">
        <v>121.5</v>
      </c>
      <c r="K5284" s="21">
        <v>18225000</v>
      </c>
      <c r="L5284" s="21">
        <v>15000000</v>
      </c>
      <c r="M5284" s="21">
        <v>14958900</v>
      </c>
      <c r="N5284" s="21"/>
      <c r="O5284" s="21">
        <v>-9545</v>
      </c>
      <c r="P5284" s="21"/>
      <c r="Q5284" s="21"/>
      <c r="R5284" s="22">
        <v>8.875</v>
      </c>
      <c r="S5284" s="22">
        <v>8.9019999999999992</v>
      </c>
      <c r="T5284" s="20" t="s">
        <v>89</v>
      </c>
      <c r="U5284" s="21">
        <v>59167</v>
      </c>
      <c r="V5284" s="21">
        <v>1331250</v>
      </c>
      <c r="W5284" s="28">
        <v>39611</v>
      </c>
      <c r="X5284" s="28">
        <v>50571</v>
      </c>
      <c r="Y5284" s="109"/>
      <c r="Z5284" s="70" t="s">
        <v>4927</v>
      </c>
      <c r="AA5284" s="20" t="s">
        <v>4926</v>
      </c>
      <c r="AB5284" s="109"/>
      <c r="AC5284" s="28">
        <v>43266</v>
      </c>
      <c r="AD5284" s="22">
        <v>100</v>
      </c>
      <c r="AE5284" s="19"/>
    </row>
    <row r="5285" spans="2:31" x14ac:dyDescent="0.2">
      <c r="B5285" s="14" t="s">
        <v>5123</v>
      </c>
      <c r="C5285" s="33" t="s">
        <v>5122</v>
      </c>
      <c r="D5285" s="16" t="s">
        <v>5121</v>
      </c>
      <c r="E5285" s="103" t="s">
        <v>26</v>
      </c>
      <c r="F5285" s="18" t="s">
        <v>26</v>
      </c>
      <c r="G5285" s="111" t="s">
        <v>4412</v>
      </c>
      <c r="H5285" s="102" t="s">
        <v>334</v>
      </c>
      <c r="I5285" s="21">
        <v>5122500</v>
      </c>
      <c r="J5285" s="71">
        <v>101.875</v>
      </c>
      <c r="K5285" s="21">
        <v>5093750</v>
      </c>
      <c r="L5285" s="21">
        <v>5000000</v>
      </c>
      <c r="M5285" s="21">
        <v>5046000</v>
      </c>
      <c r="N5285" s="21"/>
      <c r="O5285" s="21">
        <v>-51889</v>
      </c>
      <c r="P5285" s="21"/>
      <c r="Q5285" s="21"/>
      <c r="R5285" s="22">
        <v>7.75</v>
      </c>
      <c r="S5285" s="22">
        <v>7.4720000000000004</v>
      </c>
      <c r="T5285" s="20" t="s">
        <v>4965</v>
      </c>
      <c r="U5285" s="21">
        <v>49514</v>
      </c>
      <c r="V5285" s="21">
        <v>387500</v>
      </c>
      <c r="W5285" s="28">
        <v>37278</v>
      </c>
      <c r="X5285" s="28">
        <v>46341</v>
      </c>
      <c r="Y5285" s="109"/>
      <c r="Z5285" s="70" t="s">
        <v>4927</v>
      </c>
      <c r="AA5285" s="20" t="s">
        <v>4926</v>
      </c>
      <c r="AB5285" s="109"/>
      <c r="AC5285" s="28">
        <v>42689</v>
      </c>
      <c r="AD5285" s="22">
        <v>100</v>
      </c>
      <c r="AE5285" s="28">
        <v>42689</v>
      </c>
    </row>
    <row r="5286" spans="2:31" x14ac:dyDescent="0.2">
      <c r="B5286" s="14" t="s">
        <v>5120</v>
      </c>
      <c r="C5286" s="33" t="s">
        <v>5119</v>
      </c>
      <c r="D5286" s="16" t="s">
        <v>5118</v>
      </c>
      <c r="E5286" s="103" t="s">
        <v>26</v>
      </c>
      <c r="F5286" s="18" t="s">
        <v>26</v>
      </c>
      <c r="G5286" s="111" t="s">
        <v>4412</v>
      </c>
      <c r="H5286" s="102" t="s">
        <v>611</v>
      </c>
      <c r="I5286" s="21">
        <v>4618000</v>
      </c>
      <c r="J5286" s="71">
        <v>78.251000000000005</v>
      </c>
      <c r="K5286" s="21">
        <v>3912550</v>
      </c>
      <c r="L5286" s="21">
        <v>5000000</v>
      </c>
      <c r="M5286" s="21">
        <v>4759328</v>
      </c>
      <c r="N5286" s="21"/>
      <c r="O5286" s="21">
        <v>-109737</v>
      </c>
      <c r="P5286" s="21"/>
      <c r="Q5286" s="21"/>
      <c r="R5286" s="22">
        <v>1.0389999999999999</v>
      </c>
      <c r="S5286" s="22">
        <v>3.0750000000000002</v>
      </c>
      <c r="T5286" s="20" t="s">
        <v>4940</v>
      </c>
      <c r="U5286" s="21">
        <v>2164</v>
      </c>
      <c r="V5286" s="21">
        <v>57200</v>
      </c>
      <c r="W5286" s="34">
        <v>37356</v>
      </c>
      <c r="X5286" s="34">
        <v>46827</v>
      </c>
      <c r="Y5286" s="109"/>
      <c r="Z5286" s="70" t="s">
        <v>4927</v>
      </c>
      <c r="AA5286" s="20" t="s">
        <v>4926</v>
      </c>
      <c r="AB5286" s="109"/>
      <c r="AC5286" s="28">
        <v>41348</v>
      </c>
      <c r="AD5286" s="22">
        <v>100</v>
      </c>
      <c r="AE5286" s="19"/>
    </row>
    <row r="5287" spans="2:31" x14ac:dyDescent="0.2">
      <c r="B5287" s="14" t="s">
        <v>5117</v>
      </c>
      <c r="C5287" s="33" t="s">
        <v>5116</v>
      </c>
      <c r="D5287" s="16" t="s">
        <v>5115</v>
      </c>
      <c r="E5287" s="103" t="s">
        <v>26</v>
      </c>
      <c r="F5287" s="18" t="s">
        <v>26</v>
      </c>
      <c r="G5287" s="111" t="s">
        <v>26</v>
      </c>
      <c r="H5287" s="102" t="s">
        <v>611</v>
      </c>
      <c r="I5287" s="21">
        <v>4914662</v>
      </c>
      <c r="J5287" s="71">
        <v>84.16</v>
      </c>
      <c r="K5287" s="21">
        <v>4245030</v>
      </c>
      <c r="L5287" s="21">
        <v>5044000</v>
      </c>
      <c r="M5287" s="21">
        <v>3441538</v>
      </c>
      <c r="N5287" s="21"/>
      <c r="O5287" s="21">
        <v>11618</v>
      </c>
      <c r="P5287" s="21"/>
      <c r="Q5287" s="21"/>
      <c r="R5287" s="22">
        <v>4</v>
      </c>
      <c r="S5287" s="22">
        <v>6.2220000000000004</v>
      </c>
      <c r="T5287" s="20" t="s">
        <v>4940</v>
      </c>
      <c r="U5287" s="21">
        <v>9528</v>
      </c>
      <c r="V5287" s="21">
        <v>205123</v>
      </c>
      <c r="W5287" s="34">
        <v>39307</v>
      </c>
      <c r="X5287" s="34">
        <v>54603</v>
      </c>
      <c r="Y5287" s="109"/>
      <c r="Z5287" s="70" t="s">
        <v>4927</v>
      </c>
      <c r="AA5287" s="20" t="s">
        <v>4926</v>
      </c>
      <c r="AB5287" s="109"/>
      <c r="AC5287" s="31"/>
      <c r="AD5287" s="22"/>
      <c r="AE5287" s="34">
        <v>54589</v>
      </c>
    </row>
    <row r="5288" spans="2:31" x14ac:dyDescent="0.2">
      <c r="B5288" s="14" t="s">
        <v>5114</v>
      </c>
      <c r="C5288" s="33" t="s">
        <v>5113</v>
      </c>
      <c r="D5288" s="16" t="s">
        <v>5112</v>
      </c>
      <c r="E5288" s="103" t="s">
        <v>26</v>
      </c>
      <c r="F5288" s="18" t="s">
        <v>26</v>
      </c>
      <c r="G5288" s="111" t="s">
        <v>26</v>
      </c>
      <c r="H5288" s="102" t="s">
        <v>334</v>
      </c>
      <c r="I5288" s="21">
        <v>6178700</v>
      </c>
      <c r="J5288" s="71">
        <v>114.224</v>
      </c>
      <c r="K5288" s="21">
        <v>5711210</v>
      </c>
      <c r="L5288" s="21">
        <v>5000000</v>
      </c>
      <c r="M5288" s="21">
        <v>5913079</v>
      </c>
      <c r="N5288" s="21"/>
      <c r="O5288" s="21">
        <v>-43062</v>
      </c>
      <c r="P5288" s="21"/>
      <c r="Q5288" s="21"/>
      <c r="R5288" s="22">
        <v>7.65</v>
      </c>
      <c r="S5288" s="22">
        <v>5.7279999999999998</v>
      </c>
      <c r="T5288" s="20" t="s">
        <v>89</v>
      </c>
      <c r="U5288" s="21">
        <v>31875</v>
      </c>
      <c r="V5288" s="21">
        <v>382500</v>
      </c>
      <c r="W5288" s="34">
        <v>38510</v>
      </c>
      <c r="X5288" s="34">
        <v>46357</v>
      </c>
      <c r="Y5288" s="109"/>
      <c r="Z5288" s="70" t="s">
        <v>4927</v>
      </c>
      <c r="AA5288" s="20" t="s">
        <v>4926</v>
      </c>
      <c r="AB5288" s="109"/>
      <c r="AC5288" s="31"/>
      <c r="AD5288" s="22"/>
      <c r="AE5288" s="19"/>
    </row>
    <row r="5289" spans="2:31" x14ac:dyDescent="0.2">
      <c r="B5289" s="14" t="s">
        <v>5111</v>
      </c>
      <c r="C5289" s="33" t="s">
        <v>5110</v>
      </c>
      <c r="D5289" s="16" t="s">
        <v>5109</v>
      </c>
      <c r="E5289" s="103" t="s">
        <v>26</v>
      </c>
      <c r="F5289" s="18" t="s">
        <v>26</v>
      </c>
      <c r="G5289" s="111" t="s">
        <v>26</v>
      </c>
      <c r="H5289" s="102" t="s">
        <v>334</v>
      </c>
      <c r="I5289" s="21">
        <v>13089253</v>
      </c>
      <c r="J5289" s="71">
        <v>131.709</v>
      </c>
      <c r="K5289" s="21">
        <v>14428732</v>
      </c>
      <c r="L5289" s="21">
        <v>10955000</v>
      </c>
      <c r="M5289" s="21">
        <v>12986451</v>
      </c>
      <c r="N5289" s="21"/>
      <c r="O5289" s="21">
        <v>-16705</v>
      </c>
      <c r="P5289" s="21"/>
      <c r="Q5289" s="21"/>
      <c r="R5289" s="22">
        <v>8.5</v>
      </c>
      <c r="S5289" s="22">
        <v>7.0449999999999999</v>
      </c>
      <c r="T5289" s="20" t="s">
        <v>89</v>
      </c>
      <c r="U5289" s="21">
        <v>41386</v>
      </c>
      <c r="V5289" s="21">
        <v>931175</v>
      </c>
      <c r="W5289" s="34">
        <v>38099</v>
      </c>
      <c r="X5289" s="34">
        <v>53311</v>
      </c>
      <c r="Y5289" s="109"/>
      <c r="Z5289" s="70" t="s">
        <v>4927</v>
      </c>
      <c r="AA5289" s="20" t="s">
        <v>4926</v>
      </c>
      <c r="AB5289" s="109"/>
      <c r="AC5289" s="31"/>
      <c r="AD5289" s="22"/>
      <c r="AE5289" s="19"/>
    </row>
    <row r="5290" spans="2:31" x14ac:dyDescent="0.2">
      <c r="B5290" s="14" t="s">
        <v>5108</v>
      </c>
      <c r="C5290" s="33" t="s">
        <v>5107</v>
      </c>
      <c r="D5290" s="16" t="s">
        <v>5106</v>
      </c>
      <c r="E5290" s="103" t="s">
        <v>26</v>
      </c>
      <c r="F5290" s="18" t="s">
        <v>26</v>
      </c>
      <c r="G5290" s="111" t="s">
        <v>26</v>
      </c>
      <c r="H5290" s="102" t="s">
        <v>611</v>
      </c>
      <c r="I5290" s="21">
        <v>26674375</v>
      </c>
      <c r="J5290" s="71">
        <v>102.861</v>
      </c>
      <c r="K5290" s="21">
        <v>25715250</v>
      </c>
      <c r="L5290" s="21">
        <v>25000000</v>
      </c>
      <c r="M5290" s="21">
        <v>25754064</v>
      </c>
      <c r="N5290" s="21"/>
      <c r="O5290" s="21">
        <v>-920311</v>
      </c>
      <c r="P5290" s="21"/>
      <c r="Q5290" s="21"/>
      <c r="R5290" s="22">
        <v>8.2100000000000009</v>
      </c>
      <c r="S5290" s="22">
        <v>2.992</v>
      </c>
      <c r="T5290" s="20" t="s">
        <v>4969</v>
      </c>
      <c r="U5290" s="21">
        <v>342083</v>
      </c>
      <c r="V5290" s="21">
        <v>1026250</v>
      </c>
      <c r="W5290" s="34">
        <v>40996</v>
      </c>
      <c r="X5290" s="34">
        <v>41487</v>
      </c>
      <c r="Y5290" s="109"/>
      <c r="Z5290" s="70" t="s">
        <v>531</v>
      </c>
      <c r="AA5290" s="20" t="s">
        <v>26</v>
      </c>
      <c r="AB5290" s="109"/>
      <c r="AC5290" s="31"/>
      <c r="AD5290" s="22"/>
      <c r="AE5290" s="19"/>
    </row>
    <row r="5291" spans="2:31" x14ac:dyDescent="0.2">
      <c r="B5291" s="14" t="s">
        <v>5105</v>
      </c>
      <c r="C5291" s="33" t="s">
        <v>5104</v>
      </c>
      <c r="D5291" s="16" t="s">
        <v>5103</v>
      </c>
      <c r="E5291" s="103" t="s">
        <v>26</v>
      </c>
      <c r="F5291" s="18" t="s">
        <v>4929</v>
      </c>
      <c r="G5291" s="111" t="s">
        <v>4412</v>
      </c>
      <c r="H5291" s="102" t="s">
        <v>334</v>
      </c>
      <c r="I5291" s="21">
        <v>43106600</v>
      </c>
      <c r="J5291" s="71">
        <v>102</v>
      </c>
      <c r="K5291" s="21">
        <v>45900000</v>
      </c>
      <c r="L5291" s="21">
        <v>45000000</v>
      </c>
      <c r="M5291" s="21">
        <v>44738397</v>
      </c>
      <c r="N5291" s="21"/>
      <c r="O5291" s="21">
        <v>879744</v>
      </c>
      <c r="P5291" s="21"/>
      <c r="Q5291" s="21"/>
      <c r="R5291" s="22">
        <v>5.36</v>
      </c>
      <c r="S5291" s="22">
        <v>5.9969999999999999</v>
      </c>
      <c r="T5291" s="20" t="s">
        <v>89</v>
      </c>
      <c r="U5291" s="21">
        <v>107200</v>
      </c>
      <c r="V5291" s="21">
        <v>2412000</v>
      </c>
      <c r="W5291" s="34">
        <v>39280</v>
      </c>
      <c r="X5291" s="34">
        <v>54756</v>
      </c>
      <c r="Y5291" s="109"/>
      <c r="Z5291" s="70" t="s">
        <v>4927</v>
      </c>
      <c r="AA5291" s="20" t="s">
        <v>4926</v>
      </c>
      <c r="AB5291" s="109"/>
      <c r="AC5291" s="28">
        <v>41623</v>
      </c>
      <c r="AD5291" s="22">
        <v>100</v>
      </c>
      <c r="AE5291" s="28">
        <v>41623</v>
      </c>
    </row>
    <row r="5292" spans="2:31" x14ac:dyDescent="0.2">
      <c r="B5292" s="14" t="s">
        <v>5102</v>
      </c>
      <c r="C5292" s="33" t="s">
        <v>5101</v>
      </c>
      <c r="D5292" s="16" t="s">
        <v>5100</v>
      </c>
      <c r="E5292" s="103" t="s">
        <v>5057</v>
      </c>
      <c r="F5292" s="18" t="s">
        <v>4929</v>
      </c>
      <c r="G5292" s="111" t="s">
        <v>4412</v>
      </c>
      <c r="H5292" s="102" t="s">
        <v>334</v>
      </c>
      <c r="I5292" s="21">
        <v>12357600</v>
      </c>
      <c r="J5292" s="71">
        <v>113.375</v>
      </c>
      <c r="K5292" s="21">
        <v>11337500</v>
      </c>
      <c r="L5292" s="21">
        <v>10000000</v>
      </c>
      <c r="M5292" s="21">
        <v>11946848</v>
      </c>
      <c r="N5292" s="21"/>
      <c r="O5292" s="21">
        <v>-57778</v>
      </c>
      <c r="P5292" s="21"/>
      <c r="Q5292" s="21"/>
      <c r="R5292" s="22">
        <v>8.9629999999999992</v>
      </c>
      <c r="S5292" s="22">
        <v>7.0140000000000002</v>
      </c>
      <c r="T5292" s="20" t="s">
        <v>89</v>
      </c>
      <c r="U5292" s="21">
        <v>2490</v>
      </c>
      <c r="V5292" s="21">
        <v>896350</v>
      </c>
      <c r="W5292" s="34">
        <v>37650</v>
      </c>
      <c r="X5292" s="34">
        <v>54786</v>
      </c>
      <c r="Y5292" s="109"/>
      <c r="Z5292" s="70" t="s">
        <v>4927</v>
      </c>
      <c r="AA5292" s="20" t="s">
        <v>4926</v>
      </c>
      <c r="AB5292" s="109"/>
      <c r="AC5292" s="28">
        <v>47664</v>
      </c>
      <c r="AD5292" s="22">
        <v>100</v>
      </c>
      <c r="AE5292" s="28">
        <v>47664</v>
      </c>
    </row>
    <row r="5293" spans="2:31" x14ac:dyDescent="0.2">
      <c r="B5293" s="14" t="s">
        <v>5099</v>
      </c>
      <c r="C5293" s="33" t="s">
        <v>5098</v>
      </c>
      <c r="D5293" s="16" t="s">
        <v>5097</v>
      </c>
      <c r="E5293" s="103" t="s">
        <v>26</v>
      </c>
      <c r="F5293" s="18" t="s">
        <v>116</v>
      </c>
      <c r="G5293" s="111" t="s">
        <v>4412</v>
      </c>
      <c r="H5293" s="102" t="s">
        <v>611</v>
      </c>
      <c r="I5293" s="21">
        <v>24114050</v>
      </c>
      <c r="J5293" s="71">
        <v>81</v>
      </c>
      <c r="K5293" s="21">
        <v>20250000</v>
      </c>
      <c r="L5293" s="21">
        <v>25000000</v>
      </c>
      <c r="M5293" s="21">
        <v>24544044</v>
      </c>
      <c r="N5293" s="21"/>
      <c r="O5293" s="21">
        <v>231518</v>
      </c>
      <c r="P5293" s="21"/>
      <c r="Q5293" s="21"/>
      <c r="R5293" s="22">
        <v>5.92</v>
      </c>
      <c r="S5293" s="22">
        <v>6.4109999999999996</v>
      </c>
      <c r="T5293" s="20" t="s">
        <v>4949</v>
      </c>
      <c r="U5293" s="21">
        <v>300111</v>
      </c>
      <c r="V5293" s="21">
        <v>1480000</v>
      </c>
      <c r="W5293" s="34">
        <v>39274</v>
      </c>
      <c r="X5293" s="34">
        <v>54542</v>
      </c>
      <c r="Y5293" s="109"/>
      <c r="Z5293" s="70" t="s">
        <v>4927</v>
      </c>
      <c r="AA5293" s="20" t="s">
        <v>4926</v>
      </c>
      <c r="AB5293" s="109"/>
      <c r="AC5293" s="28">
        <v>42843</v>
      </c>
      <c r="AD5293" s="22">
        <v>100</v>
      </c>
      <c r="AE5293" s="28">
        <v>42843</v>
      </c>
    </row>
    <row r="5294" spans="2:31" x14ac:dyDescent="0.2">
      <c r="B5294" s="14" t="s">
        <v>5096</v>
      </c>
      <c r="C5294" s="33" t="s">
        <v>5095</v>
      </c>
      <c r="D5294" s="16" t="s">
        <v>4989</v>
      </c>
      <c r="E5294" s="103" t="s">
        <v>26</v>
      </c>
      <c r="F5294" s="18" t="s">
        <v>116</v>
      </c>
      <c r="G5294" s="111" t="s">
        <v>4412</v>
      </c>
      <c r="H5294" s="102" t="s">
        <v>334</v>
      </c>
      <c r="I5294" s="21">
        <v>25000000</v>
      </c>
      <c r="J5294" s="71">
        <v>102.5</v>
      </c>
      <c r="K5294" s="21">
        <v>25625000</v>
      </c>
      <c r="L5294" s="21">
        <v>25000000</v>
      </c>
      <c r="M5294" s="21">
        <v>25000000</v>
      </c>
      <c r="N5294" s="21"/>
      <c r="O5294" s="21"/>
      <c r="P5294" s="21"/>
      <c r="Q5294" s="21"/>
      <c r="R5294" s="22">
        <v>7.1950000000000003</v>
      </c>
      <c r="S5294" s="22">
        <v>7.1950000000000003</v>
      </c>
      <c r="T5294" s="20" t="s">
        <v>89</v>
      </c>
      <c r="U5294" s="21">
        <v>29979</v>
      </c>
      <c r="V5294" s="21">
        <v>1798750</v>
      </c>
      <c r="W5294" s="34">
        <v>39251</v>
      </c>
      <c r="X5294" s="34">
        <v>54603</v>
      </c>
      <c r="Y5294" s="109"/>
      <c r="Z5294" s="70" t="s">
        <v>4927</v>
      </c>
      <c r="AA5294" s="20" t="s">
        <v>4926</v>
      </c>
      <c r="AB5294" s="109"/>
      <c r="AC5294" s="28">
        <v>50216</v>
      </c>
      <c r="AD5294" s="22">
        <v>100</v>
      </c>
      <c r="AE5294" s="19"/>
    </row>
    <row r="5295" spans="2:31" x14ac:dyDescent="0.2">
      <c r="B5295" s="14" t="s">
        <v>5094</v>
      </c>
      <c r="C5295" s="33" t="s">
        <v>5093</v>
      </c>
      <c r="D5295" s="16" t="s">
        <v>5090</v>
      </c>
      <c r="E5295" s="103" t="s">
        <v>26</v>
      </c>
      <c r="F5295" s="18" t="s">
        <v>116</v>
      </c>
      <c r="G5295" s="111" t="s">
        <v>4412</v>
      </c>
      <c r="H5295" s="102" t="s">
        <v>334</v>
      </c>
      <c r="I5295" s="21">
        <v>40109773</v>
      </c>
      <c r="J5295" s="71">
        <v>102.125</v>
      </c>
      <c r="K5295" s="21">
        <v>39118981</v>
      </c>
      <c r="L5295" s="21">
        <v>38305000</v>
      </c>
      <c r="M5295" s="21">
        <v>39815843</v>
      </c>
      <c r="N5295" s="21"/>
      <c r="O5295" s="21">
        <v>-39050</v>
      </c>
      <c r="P5295" s="21"/>
      <c r="Q5295" s="21"/>
      <c r="R5295" s="22">
        <v>6.86</v>
      </c>
      <c r="S5295" s="22">
        <v>6.4960000000000004</v>
      </c>
      <c r="T5295" s="20" t="s">
        <v>89</v>
      </c>
      <c r="U5295" s="21">
        <v>116788</v>
      </c>
      <c r="V5295" s="21">
        <v>2627723</v>
      </c>
      <c r="W5295" s="34">
        <v>37748</v>
      </c>
      <c r="X5295" s="34">
        <v>54695</v>
      </c>
      <c r="Y5295" s="109"/>
      <c r="Z5295" s="70" t="s">
        <v>4927</v>
      </c>
      <c r="AA5295" s="20" t="s">
        <v>4926</v>
      </c>
      <c r="AB5295" s="109"/>
      <c r="AC5295" s="34">
        <v>48380</v>
      </c>
      <c r="AD5295" s="22">
        <v>100</v>
      </c>
      <c r="AE5295" s="28">
        <v>48380</v>
      </c>
    </row>
    <row r="5296" spans="2:31" x14ac:dyDescent="0.2">
      <c r="B5296" s="14" t="s">
        <v>5092</v>
      </c>
      <c r="C5296" s="33" t="s">
        <v>5091</v>
      </c>
      <c r="D5296" s="16" t="s">
        <v>5090</v>
      </c>
      <c r="E5296" s="103" t="s">
        <v>26</v>
      </c>
      <c r="F5296" s="18" t="s">
        <v>116</v>
      </c>
      <c r="G5296" s="111" t="s">
        <v>4412</v>
      </c>
      <c r="H5296" s="102" t="s">
        <v>334</v>
      </c>
      <c r="I5296" s="21">
        <v>23439210</v>
      </c>
      <c r="J5296" s="71">
        <v>97.75</v>
      </c>
      <c r="K5296" s="21">
        <v>22482500</v>
      </c>
      <c r="L5296" s="21">
        <v>23000000</v>
      </c>
      <c r="M5296" s="21">
        <v>23208016</v>
      </c>
      <c r="N5296" s="21"/>
      <c r="O5296" s="21">
        <v>-67391</v>
      </c>
      <c r="P5296" s="21"/>
      <c r="Q5296" s="21"/>
      <c r="R5296" s="22">
        <v>5.9260000000000002</v>
      </c>
      <c r="S5296" s="22">
        <v>5.6669999999999998</v>
      </c>
      <c r="T5296" s="20" t="s">
        <v>89</v>
      </c>
      <c r="U5296" s="21">
        <v>60577</v>
      </c>
      <c r="V5296" s="21">
        <v>1362980</v>
      </c>
      <c r="W5296" s="34">
        <v>39155</v>
      </c>
      <c r="X5296" s="34">
        <v>54695</v>
      </c>
      <c r="Y5296" s="109"/>
      <c r="Z5296" s="70" t="s">
        <v>4927</v>
      </c>
      <c r="AA5296" s="20" t="s">
        <v>4926</v>
      </c>
      <c r="AB5296" s="109"/>
      <c r="AC5296" s="34">
        <v>42719</v>
      </c>
      <c r="AD5296" s="22">
        <v>100</v>
      </c>
      <c r="AE5296" s="34">
        <v>42719</v>
      </c>
    </row>
    <row r="5297" spans="2:31" x14ac:dyDescent="0.2">
      <c r="B5297" s="14" t="s">
        <v>5089</v>
      </c>
      <c r="C5297" s="33" t="s">
        <v>5088</v>
      </c>
      <c r="D5297" s="16" t="s">
        <v>5087</v>
      </c>
      <c r="E5297" s="103" t="s">
        <v>26</v>
      </c>
      <c r="F5297" s="18" t="s">
        <v>4929</v>
      </c>
      <c r="G5297" s="111" t="s">
        <v>4412</v>
      </c>
      <c r="H5297" s="102" t="s">
        <v>590</v>
      </c>
      <c r="I5297" s="21">
        <v>54672773</v>
      </c>
      <c r="J5297" s="71">
        <v>102.01900000000001</v>
      </c>
      <c r="K5297" s="21">
        <v>56538653</v>
      </c>
      <c r="L5297" s="21">
        <v>55420000</v>
      </c>
      <c r="M5297" s="21">
        <v>55180984</v>
      </c>
      <c r="N5297" s="21"/>
      <c r="O5297" s="21">
        <v>353719</v>
      </c>
      <c r="P5297" s="21"/>
      <c r="Q5297" s="21"/>
      <c r="R5297" s="22">
        <v>5.8049999999999997</v>
      </c>
      <c r="S5297" s="22">
        <v>5.9930000000000003</v>
      </c>
      <c r="T5297" s="20" t="s">
        <v>89</v>
      </c>
      <c r="U5297" s="21">
        <v>8936</v>
      </c>
      <c r="V5297" s="21">
        <v>3217131</v>
      </c>
      <c r="W5297" s="34">
        <v>39280</v>
      </c>
      <c r="X5297" s="34">
        <v>54664</v>
      </c>
      <c r="Y5297" s="109"/>
      <c r="Z5297" s="70" t="s">
        <v>4927</v>
      </c>
      <c r="AA5297" s="20" t="s">
        <v>4926</v>
      </c>
      <c r="AB5297" s="109"/>
      <c r="AC5297" s="34">
        <v>42185</v>
      </c>
      <c r="AD5297" s="22">
        <v>100</v>
      </c>
      <c r="AE5297" s="34">
        <v>42185</v>
      </c>
    </row>
    <row r="5298" spans="2:31" x14ac:dyDescent="0.2">
      <c r="B5298" s="14" t="s">
        <v>5086</v>
      </c>
      <c r="C5298" s="33" t="s">
        <v>5085</v>
      </c>
      <c r="D5298" s="16" t="s">
        <v>5084</v>
      </c>
      <c r="E5298" s="103" t="s">
        <v>26</v>
      </c>
      <c r="F5298" s="18" t="s">
        <v>116</v>
      </c>
      <c r="G5298" s="111" t="s">
        <v>4412</v>
      </c>
      <c r="H5298" s="102" t="s">
        <v>334</v>
      </c>
      <c r="I5298" s="21">
        <v>33855880</v>
      </c>
      <c r="J5298" s="71">
        <v>86.974000000000004</v>
      </c>
      <c r="K5298" s="21">
        <v>29571194</v>
      </c>
      <c r="L5298" s="21">
        <v>34000000</v>
      </c>
      <c r="M5298" s="21">
        <v>33923656</v>
      </c>
      <c r="N5298" s="21"/>
      <c r="O5298" s="21">
        <v>66798</v>
      </c>
      <c r="P5298" s="21"/>
      <c r="Q5298" s="21"/>
      <c r="R5298" s="22">
        <v>6.6369999999999996</v>
      </c>
      <c r="S5298" s="22">
        <v>6.6959999999999997</v>
      </c>
      <c r="T5298" s="20" t="s">
        <v>4965</v>
      </c>
      <c r="U5298" s="21">
        <v>194317</v>
      </c>
      <c r="V5298" s="21">
        <v>2256580</v>
      </c>
      <c r="W5298" s="34">
        <v>39276</v>
      </c>
      <c r="X5298" s="34">
        <v>54572</v>
      </c>
      <c r="Y5298" s="109"/>
      <c r="Z5298" s="70" t="s">
        <v>4927</v>
      </c>
      <c r="AA5298" s="20" t="s">
        <v>4926</v>
      </c>
      <c r="AB5298" s="109"/>
      <c r="AC5298" s="34">
        <v>42886</v>
      </c>
      <c r="AD5298" s="22">
        <v>100</v>
      </c>
      <c r="AE5298" s="34">
        <v>42886</v>
      </c>
    </row>
    <row r="5299" spans="2:31" x14ac:dyDescent="0.2">
      <c r="B5299" s="14" t="s">
        <v>5083</v>
      </c>
      <c r="C5299" s="33" t="s">
        <v>5082</v>
      </c>
      <c r="D5299" s="16" t="s">
        <v>5079</v>
      </c>
      <c r="E5299" s="103" t="s">
        <v>26</v>
      </c>
      <c r="F5299" s="18" t="s">
        <v>116</v>
      </c>
      <c r="G5299" s="111" t="s">
        <v>4412</v>
      </c>
      <c r="H5299" s="102" t="s">
        <v>323</v>
      </c>
      <c r="I5299" s="21">
        <v>24925000</v>
      </c>
      <c r="J5299" s="71">
        <v>105.749</v>
      </c>
      <c r="K5299" s="21">
        <v>26437350</v>
      </c>
      <c r="L5299" s="21">
        <v>25000000</v>
      </c>
      <c r="M5299" s="21">
        <v>24959739</v>
      </c>
      <c r="N5299" s="21"/>
      <c r="O5299" s="21">
        <v>-14700</v>
      </c>
      <c r="P5299" s="21"/>
      <c r="Q5299" s="21"/>
      <c r="R5299" s="22">
        <v>5</v>
      </c>
      <c r="S5299" s="22">
        <v>5.0279999999999996</v>
      </c>
      <c r="T5299" s="20" t="s">
        <v>4965</v>
      </c>
      <c r="U5299" s="21">
        <v>159722</v>
      </c>
      <c r="V5299" s="21">
        <v>1250000</v>
      </c>
      <c r="W5299" s="28">
        <v>38253</v>
      </c>
      <c r="X5299" s="28">
        <v>43784</v>
      </c>
      <c r="Y5299" s="109"/>
      <c r="Z5299" s="70" t="s">
        <v>4927</v>
      </c>
      <c r="AA5299" s="20" t="s">
        <v>4926</v>
      </c>
      <c r="AB5299" s="109"/>
      <c r="AC5299" s="28">
        <v>41958</v>
      </c>
      <c r="AD5299" s="22">
        <v>100</v>
      </c>
      <c r="AE5299" s="19"/>
    </row>
    <row r="5300" spans="2:31" x14ac:dyDescent="0.2">
      <c r="B5300" s="14" t="s">
        <v>5081</v>
      </c>
      <c r="C5300" s="33" t="s">
        <v>5080</v>
      </c>
      <c r="D5300" s="16" t="s">
        <v>5079</v>
      </c>
      <c r="E5300" s="103" t="s">
        <v>26</v>
      </c>
      <c r="F5300" s="18" t="s">
        <v>116</v>
      </c>
      <c r="G5300" s="111" t="s">
        <v>4412</v>
      </c>
      <c r="H5300" s="102" t="s">
        <v>334</v>
      </c>
      <c r="I5300" s="21">
        <v>10006600</v>
      </c>
      <c r="J5300" s="71">
        <v>95.5</v>
      </c>
      <c r="K5300" s="21">
        <v>9550000</v>
      </c>
      <c r="L5300" s="21">
        <v>10000000</v>
      </c>
      <c r="M5300" s="21">
        <v>10002402</v>
      </c>
      <c r="N5300" s="21"/>
      <c r="O5300" s="21">
        <v>2402</v>
      </c>
      <c r="P5300" s="21"/>
      <c r="Q5300" s="21"/>
      <c r="R5300" s="22">
        <v>1.0649999999999999</v>
      </c>
      <c r="S5300" s="22">
        <v>5.97</v>
      </c>
      <c r="T5300" s="20" t="s">
        <v>113</v>
      </c>
      <c r="U5300" s="21">
        <v>23077</v>
      </c>
      <c r="V5300" s="21">
        <v>109565</v>
      </c>
      <c r="W5300" s="28">
        <v>38880</v>
      </c>
      <c r="X5300" s="28">
        <v>44392</v>
      </c>
      <c r="Y5300" s="109"/>
      <c r="Z5300" s="70" t="s">
        <v>4927</v>
      </c>
      <c r="AA5300" s="20" t="s">
        <v>4926</v>
      </c>
      <c r="AB5300" s="109"/>
      <c r="AC5300" s="28">
        <v>42566</v>
      </c>
      <c r="AD5300" s="22">
        <v>100</v>
      </c>
      <c r="AE5300" s="28">
        <v>42566</v>
      </c>
    </row>
    <row r="5301" spans="2:31" x14ac:dyDescent="0.2">
      <c r="B5301" s="14" t="s">
        <v>5078</v>
      </c>
      <c r="C5301" s="33" t="s">
        <v>5077</v>
      </c>
      <c r="D5301" s="16" t="s">
        <v>5076</v>
      </c>
      <c r="E5301" s="103" t="s">
        <v>26</v>
      </c>
      <c r="F5301" s="18" t="s">
        <v>116</v>
      </c>
      <c r="G5301" s="111" t="s">
        <v>4412</v>
      </c>
      <c r="H5301" s="102" t="s">
        <v>611</v>
      </c>
      <c r="I5301" s="21">
        <v>28000000</v>
      </c>
      <c r="J5301" s="71">
        <v>87</v>
      </c>
      <c r="K5301" s="21">
        <v>24360000</v>
      </c>
      <c r="L5301" s="21">
        <v>28000000</v>
      </c>
      <c r="M5301" s="21">
        <v>28000000</v>
      </c>
      <c r="N5301" s="21"/>
      <c r="O5301" s="21"/>
      <c r="P5301" s="21"/>
      <c r="Q5301" s="21"/>
      <c r="R5301" s="22">
        <v>6.0720000000000001</v>
      </c>
      <c r="S5301" s="22">
        <v>6.0720000000000001</v>
      </c>
      <c r="T5301" s="20" t="s">
        <v>89</v>
      </c>
      <c r="U5301" s="21">
        <v>4723</v>
      </c>
      <c r="V5301" s="21">
        <v>1700300</v>
      </c>
      <c r="W5301" s="28">
        <v>38159</v>
      </c>
      <c r="X5301" s="28">
        <v>54604</v>
      </c>
      <c r="Y5301" s="109"/>
      <c r="Z5301" s="70" t="s">
        <v>4927</v>
      </c>
      <c r="AA5301" s="20" t="s">
        <v>4926</v>
      </c>
      <c r="AB5301" s="109"/>
      <c r="AC5301" s="28">
        <v>41820</v>
      </c>
      <c r="AD5301" s="22">
        <v>100</v>
      </c>
      <c r="AE5301" s="19"/>
    </row>
    <row r="5302" spans="2:31" x14ac:dyDescent="0.2">
      <c r="B5302" s="14" t="s">
        <v>5075</v>
      </c>
      <c r="C5302" s="33" t="s">
        <v>5074</v>
      </c>
      <c r="D5302" s="16" t="s">
        <v>5073</v>
      </c>
      <c r="E5302" s="103" t="s">
        <v>26</v>
      </c>
      <c r="F5302" s="18" t="s">
        <v>4929</v>
      </c>
      <c r="G5302" s="111" t="s">
        <v>4412</v>
      </c>
      <c r="H5302" s="102" t="s">
        <v>5022</v>
      </c>
      <c r="I5302" s="21">
        <v>68402806</v>
      </c>
      <c r="J5302" s="71">
        <v>94.936999999999998</v>
      </c>
      <c r="K5302" s="21">
        <v>56497128</v>
      </c>
      <c r="L5302" s="21">
        <v>59510000</v>
      </c>
      <c r="M5302" s="21">
        <v>59510000</v>
      </c>
      <c r="N5302" s="21"/>
      <c r="O5302" s="21"/>
      <c r="P5302" s="21"/>
      <c r="Q5302" s="21"/>
      <c r="R5302" s="22">
        <v>3.911</v>
      </c>
      <c r="S5302" s="22">
        <v>3.7269999999999999</v>
      </c>
      <c r="T5302" s="20" t="s">
        <v>4940</v>
      </c>
      <c r="U5302" s="21">
        <v>6465</v>
      </c>
      <c r="V5302" s="21">
        <v>2467284</v>
      </c>
      <c r="W5302" s="28">
        <v>38756</v>
      </c>
      <c r="X5302" s="28">
        <v>54786</v>
      </c>
      <c r="Y5302" s="109"/>
      <c r="Z5302" s="70" t="s">
        <v>4927</v>
      </c>
      <c r="AA5302" s="20" t="s">
        <v>4926</v>
      </c>
      <c r="AB5302" s="109"/>
      <c r="AC5302" s="28">
        <v>41364</v>
      </c>
      <c r="AD5302" s="22">
        <v>100</v>
      </c>
      <c r="AE5302" s="19"/>
    </row>
    <row r="5303" spans="2:31" x14ac:dyDescent="0.2">
      <c r="B5303" s="14" t="s">
        <v>5072</v>
      </c>
      <c r="C5303" s="33" t="s">
        <v>5071</v>
      </c>
      <c r="D5303" s="16" t="s">
        <v>5070</v>
      </c>
      <c r="E5303" s="103" t="s">
        <v>26</v>
      </c>
      <c r="F5303" s="18" t="s">
        <v>116</v>
      </c>
      <c r="G5303" s="111" t="s">
        <v>4412</v>
      </c>
      <c r="H5303" s="102" t="s">
        <v>611</v>
      </c>
      <c r="I5303" s="21">
        <v>49985650</v>
      </c>
      <c r="J5303" s="71">
        <v>94.5</v>
      </c>
      <c r="K5303" s="21">
        <v>47250000</v>
      </c>
      <c r="L5303" s="21">
        <v>50000000</v>
      </c>
      <c r="M5303" s="21">
        <v>49993517</v>
      </c>
      <c r="N5303" s="21"/>
      <c r="O5303" s="21">
        <v>-23944</v>
      </c>
      <c r="P5303" s="21"/>
      <c r="Q5303" s="21"/>
      <c r="R5303" s="22">
        <v>5.7750000000000004</v>
      </c>
      <c r="S5303" s="22">
        <v>5.78</v>
      </c>
      <c r="T5303" s="20" t="s">
        <v>89</v>
      </c>
      <c r="U5303" s="21">
        <v>184479</v>
      </c>
      <c r="V5303" s="21">
        <v>2887500</v>
      </c>
      <c r="W5303" s="28">
        <v>39175</v>
      </c>
      <c r="X5303" s="28">
        <v>54786</v>
      </c>
      <c r="Y5303" s="109"/>
      <c r="Z5303" s="70" t="s">
        <v>4927</v>
      </c>
      <c r="AA5303" s="20" t="s">
        <v>4926</v>
      </c>
      <c r="AB5303" s="109"/>
      <c r="AC5303" s="28">
        <v>42346</v>
      </c>
      <c r="AD5303" s="22">
        <v>100</v>
      </c>
      <c r="AE5303" s="19"/>
    </row>
    <row r="5304" spans="2:31" x14ac:dyDescent="0.2">
      <c r="B5304" s="14" t="s">
        <v>5069</v>
      </c>
      <c r="C5304" s="33" t="s">
        <v>5068</v>
      </c>
      <c r="D5304" s="16" t="s">
        <v>5067</v>
      </c>
      <c r="E5304" s="103" t="s">
        <v>26</v>
      </c>
      <c r="F5304" s="18" t="s">
        <v>4929</v>
      </c>
      <c r="G5304" s="111" t="s">
        <v>4412</v>
      </c>
      <c r="H5304" s="102" t="s">
        <v>611</v>
      </c>
      <c r="I5304" s="21">
        <v>19516420</v>
      </c>
      <c r="J5304" s="71">
        <v>63.014000000000003</v>
      </c>
      <c r="K5304" s="21">
        <v>10712363</v>
      </c>
      <c r="L5304" s="21">
        <v>17000000</v>
      </c>
      <c r="M5304" s="21">
        <v>10877099</v>
      </c>
      <c r="N5304" s="21"/>
      <c r="O5304" s="21">
        <v>9731</v>
      </c>
      <c r="P5304" s="21"/>
      <c r="Q5304" s="21"/>
      <c r="R5304" s="22">
        <v>4.3630000000000004</v>
      </c>
      <c r="S5304" s="22">
        <v>7.6390000000000002</v>
      </c>
      <c r="T5304" s="20" t="s">
        <v>4969</v>
      </c>
      <c r="U5304" s="21">
        <v>123611</v>
      </c>
      <c r="V5304" s="21">
        <v>781149</v>
      </c>
      <c r="W5304" s="28">
        <v>38758</v>
      </c>
      <c r="X5304" s="28">
        <v>54756</v>
      </c>
      <c r="Y5304" s="109"/>
      <c r="Z5304" s="70" t="s">
        <v>4927</v>
      </c>
      <c r="AA5304" s="20" t="s">
        <v>4926</v>
      </c>
      <c r="AB5304" s="109"/>
      <c r="AC5304" s="19"/>
      <c r="AD5304" s="22"/>
      <c r="AE5304" s="28">
        <v>54729</v>
      </c>
    </row>
    <row r="5305" spans="2:31" x14ac:dyDescent="0.2">
      <c r="B5305" s="14" t="s">
        <v>5066</v>
      </c>
      <c r="C5305" s="33" t="s">
        <v>5065</v>
      </c>
      <c r="D5305" s="16" t="s">
        <v>5064</v>
      </c>
      <c r="E5305" s="103" t="s">
        <v>26</v>
      </c>
      <c r="F5305" s="18" t="s">
        <v>116</v>
      </c>
      <c r="G5305" s="111" t="s">
        <v>4412</v>
      </c>
      <c r="H5305" s="102" t="s">
        <v>611</v>
      </c>
      <c r="I5305" s="21">
        <v>25022250</v>
      </c>
      <c r="J5305" s="71">
        <v>88.125</v>
      </c>
      <c r="K5305" s="21">
        <v>22031250</v>
      </c>
      <c r="L5305" s="21">
        <v>25000000</v>
      </c>
      <c r="M5305" s="21">
        <v>25002850</v>
      </c>
      <c r="N5305" s="21"/>
      <c r="O5305" s="21">
        <v>-2739</v>
      </c>
      <c r="P5305" s="21"/>
      <c r="Q5305" s="21"/>
      <c r="R5305" s="22">
        <v>5.8170000000000002</v>
      </c>
      <c r="S5305" s="22">
        <v>5.8040000000000003</v>
      </c>
      <c r="T5305" s="20" t="s">
        <v>89</v>
      </c>
      <c r="U5305" s="21">
        <v>80792</v>
      </c>
      <c r="V5305" s="21">
        <v>1454250</v>
      </c>
      <c r="W5305" s="28">
        <v>38188</v>
      </c>
      <c r="X5305" s="28">
        <v>54786</v>
      </c>
      <c r="Y5305" s="109"/>
      <c r="Z5305" s="70" t="s">
        <v>4927</v>
      </c>
      <c r="AA5305" s="20" t="s">
        <v>5038</v>
      </c>
      <c r="AB5305" s="109"/>
      <c r="AC5305" s="28">
        <v>41619</v>
      </c>
      <c r="AD5305" s="22">
        <v>100</v>
      </c>
      <c r="AE5305" s="19"/>
    </row>
    <row r="5306" spans="2:31" x14ac:dyDescent="0.2">
      <c r="B5306" s="14" t="s">
        <v>5063</v>
      </c>
      <c r="C5306" s="33" t="s">
        <v>5062</v>
      </c>
      <c r="D5306" s="16" t="s">
        <v>5061</v>
      </c>
      <c r="E5306" s="103" t="s">
        <v>26</v>
      </c>
      <c r="F5306" s="18" t="s">
        <v>4929</v>
      </c>
      <c r="G5306" s="111" t="s">
        <v>4412</v>
      </c>
      <c r="H5306" s="102" t="s">
        <v>590</v>
      </c>
      <c r="I5306" s="21">
        <v>17830240</v>
      </c>
      <c r="J5306" s="71">
        <v>100.111</v>
      </c>
      <c r="K5306" s="21">
        <v>18019908</v>
      </c>
      <c r="L5306" s="21">
        <v>18000000</v>
      </c>
      <c r="M5306" s="21">
        <v>17951513</v>
      </c>
      <c r="N5306" s="21"/>
      <c r="O5306" s="21">
        <v>21565</v>
      </c>
      <c r="P5306" s="21"/>
      <c r="Q5306" s="21"/>
      <c r="R5306" s="22">
        <v>5.4859999999999998</v>
      </c>
      <c r="S5306" s="22">
        <v>5.6189999999999998</v>
      </c>
      <c r="T5306" s="20" t="s">
        <v>89</v>
      </c>
      <c r="U5306" s="21">
        <v>38402</v>
      </c>
      <c r="V5306" s="21">
        <v>987480</v>
      </c>
      <c r="W5306" s="28">
        <v>38750</v>
      </c>
      <c r="X5306" s="28">
        <v>54786</v>
      </c>
      <c r="Y5306" s="109"/>
      <c r="Z5306" s="70" t="s">
        <v>4927</v>
      </c>
      <c r="AA5306" s="20" t="s">
        <v>4926</v>
      </c>
      <c r="AB5306" s="109"/>
      <c r="AC5306" s="28">
        <v>42086</v>
      </c>
      <c r="AD5306" s="22">
        <v>100</v>
      </c>
      <c r="AE5306" s="28">
        <v>42086</v>
      </c>
    </row>
    <row r="5307" spans="2:31" x14ac:dyDescent="0.2">
      <c r="B5307" s="14" t="s">
        <v>5060</v>
      </c>
      <c r="C5307" s="33" t="s">
        <v>5059</v>
      </c>
      <c r="D5307" s="16" t="s">
        <v>5058</v>
      </c>
      <c r="E5307" s="103" t="s">
        <v>5057</v>
      </c>
      <c r="F5307" s="18" t="s">
        <v>116</v>
      </c>
      <c r="G5307" s="111" t="s">
        <v>4412</v>
      </c>
      <c r="H5307" s="102" t="s">
        <v>323</v>
      </c>
      <c r="I5307" s="21">
        <v>50000000</v>
      </c>
      <c r="J5307" s="71">
        <v>105.628</v>
      </c>
      <c r="K5307" s="21">
        <v>52814150</v>
      </c>
      <c r="L5307" s="21">
        <v>50000000</v>
      </c>
      <c r="M5307" s="21">
        <v>50000000</v>
      </c>
      <c r="N5307" s="21"/>
      <c r="O5307" s="21"/>
      <c r="P5307" s="21"/>
      <c r="Q5307" s="21"/>
      <c r="R5307" s="22">
        <v>5</v>
      </c>
      <c r="S5307" s="22">
        <v>5</v>
      </c>
      <c r="T5307" s="20" t="s">
        <v>4949</v>
      </c>
      <c r="U5307" s="21">
        <v>506944</v>
      </c>
      <c r="V5307" s="21"/>
      <c r="W5307" s="28">
        <v>41193</v>
      </c>
      <c r="X5307" s="28">
        <v>52157</v>
      </c>
      <c r="Y5307" s="109"/>
      <c r="Z5307" s="70" t="s">
        <v>4927</v>
      </c>
      <c r="AA5307" s="20" t="s">
        <v>4926</v>
      </c>
      <c r="AB5307" s="109"/>
      <c r="AC5307" s="28">
        <v>44852</v>
      </c>
      <c r="AD5307" s="22">
        <v>100</v>
      </c>
      <c r="AE5307" s="19"/>
    </row>
    <row r="5308" spans="2:31" x14ac:dyDescent="0.2">
      <c r="B5308" s="14" t="s">
        <v>5056</v>
      </c>
      <c r="C5308" s="33" t="s">
        <v>5055</v>
      </c>
      <c r="D5308" s="16" t="s">
        <v>5054</v>
      </c>
      <c r="E5308" s="103" t="s">
        <v>26</v>
      </c>
      <c r="F5308" s="18" t="s">
        <v>116</v>
      </c>
      <c r="G5308" s="111" t="s">
        <v>4412</v>
      </c>
      <c r="H5308" s="102" t="s">
        <v>334</v>
      </c>
      <c r="I5308" s="21">
        <v>10090900</v>
      </c>
      <c r="J5308" s="71">
        <v>99.42</v>
      </c>
      <c r="K5308" s="21">
        <v>9941980</v>
      </c>
      <c r="L5308" s="21">
        <v>10000000</v>
      </c>
      <c r="M5308" s="21">
        <v>10006958</v>
      </c>
      <c r="N5308" s="21"/>
      <c r="O5308" s="21">
        <v>-12340</v>
      </c>
      <c r="P5308" s="21"/>
      <c r="Q5308" s="21"/>
      <c r="R5308" s="22">
        <v>5.6470000000000002</v>
      </c>
      <c r="S5308" s="22">
        <v>5.5039999999999996</v>
      </c>
      <c r="T5308" s="20" t="s">
        <v>85</v>
      </c>
      <c r="U5308" s="21">
        <v>282350</v>
      </c>
      <c r="V5308" s="21">
        <v>564700</v>
      </c>
      <c r="W5308" s="28">
        <v>38545</v>
      </c>
      <c r="X5308" s="28">
        <v>45108</v>
      </c>
      <c r="Y5308" s="109"/>
      <c r="Z5308" s="70" t="s">
        <v>4927</v>
      </c>
      <c r="AA5308" s="20" t="s">
        <v>4926</v>
      </c>
      <c r="AB5308" s="109"/>
      <c r="AC5308" s="28">
        <v>41456</v>
      </c>
      <c r="AD5308" s="22">
        <v>100</v>
      </c>
      <c r="AE5308" s="28">
        <v>41456</v>
      </c>
    </row>
    <row r="5309" spans="2:31" x14ac:dyDescent="0.2">
      <c r="B5309" s="14" t="s">
        <v>5053</v>
      </c>
      <c r="C5309" s="33" t="s">
        <v>5052</v>
      </c>
      <c r="D5309" s="16" t="s">
        <v>5051</v>
      </c>
      <c r="E5309" s="103" t="s">
        <v>26</v>
      </c>
      <c r="F5309" s="18" t="s">
        <v>4929</v>
      </c>
      <c r="G5309" s="111" t="s">
        <v>4412</v>
      </c>
      <c r="H5309" s="102" t="s">
        <v>5022</v>
      </c>
      <c r="I5309" s="21">
        <v>25044300</v>
      </c>
      <c r="J5309" s="71">
        <v>66.08</v>
      </c>
      <c r="K5309" s="21">
        <v>16519875</v>
      </c>
      <c r="L5309" s="21">
        <v>25000000</v>
      </c>
      <c r="M5309" s="21">
        <v>15799733</v>
      </c>
      <c r="N5309" s="21">
        <v>2223974</v>
      </c>
      <c r="O5309" s="21">
        <v>3325759</v>
      </c>
      <c r="P5309" s="21"/>
      <c r="Q5309" s="21"/>
      <c r="R5309" s="22">
        <v>1.111</v>
      </c>
      <c r="S5309" s="22">
        <v>2.367</v>
      </c>
      <c r="T5309" s="20" t="s">
        <v>4940</v>
      </c>
      <c r="U5309" s="21">
        <v>772</v>
      </c>
      <c r="V5309" s="21">
        <v>235854</v>
      </c>
      <c r="W5309" s="28">
        <v>38245</v>
      </c>
      <c r="X5309" s="28">
        <v>54695</v>
      </c>
      <c r="Y5309" s="109"/>
      <c r="Z5309" s="70" t="s">
        <v>4927</v>
      </c>
      <c r="AA5309" s="20" t="s">
        <v>4926</v>
      </c>
      <c r="AB5309" s="109"/>
      <c r="AC5309" s="19"/>
      <c r="AD5309" s="22"/>
      <c r="AE5309" s="28">
        <v>42002</v>
      </c>
    </row>
    <row r="5310" spans="2:31" x14ac:dyDescent="0.2">
      <c r="B5310" s="14" t="s">
        <v>5050</v>
      </c>
      <c r="C5310" s="33" t="s">
        <v>5049</v>
      </c>
      <c r="D5310" s="16" t="s">
        <v>5048</v>
      </c>
      <c r="E5310" s="103" t="s">
        <v>26</v>
      </c>
      <c r="F5310" s="18" t="s">
        <v>4929</v>
      </c>
      <c r="G5310" s="111" t="s">
        <v>4412</v>
      </c>
      <c r="H5310" s="102" t="s">
        <v>590</v>
      </c>
      <c r="I5310" s="21">
        <v>35000000</v>
      </c>
      <c r="J5310" s="71">
        <v>101.154</v>
      </c>
      <c r="K5310" s="21">
        <v>35403725</v>
      </c>
      <c r="L5310" s="21">
        <v>35000000</v>
      </c>
      <c r="M5310" s="21">
        <v>35000000</v>
      </c>
      <c r="N5310" s="21"/>
      <c r="O5310" s="21"/>
      <c r="P5310" s="21"/>
      <c r="Q5310" s="21"/>
      <c r="R5310" s="22">
        <v>5.2539999999999996</v>
      </c>
      <c r="S5310" s="22">
        <v>5.2530000000000001</v>
      </c>
      <c r="T5310" s="20" t="s">
        <v>89</v>
      </c>
      <c r="U5310" s="21">
        <v>5108</v>
      </c>
      <c r="V5310" s="21">
        <v>1838900</v>
      </c>
      <c r="W5310" s="28">
        <v>38274</v>
      </c>
      <c r="X5310" s="28">
        <v>54786</v>
      </c>
      <c r="Y5310" s="109"/>
      <c r="Z5310" s="70" t="s">
        <v>4927</v>
      </c>
      <c r="AA5310" s="20" t="s">
        <v>4926</v>
      </c>
      <c r="AB5310" s="109"/>
      <c r="AC5310" s="28">
        <v>42664</v>
      </c>
      <c r="AD5310" s="22">
        <v>100</v>
      </c>
      <c r="AE5310" s="19"/>
    </row>
    <row r="5311" spans="2:31" x14ac:dyDescent="0.2">
      <c r="B5311" s="14" t="s">
        <v>5047</v>
      </c>
      <c r="C5311" s="33" t="s">
        <v>5046</v>
      </c>
      <c r="D5311" s="16" t="s">
        <v>5045</v>
      </c>
      <c r="E5311" s="103" t="s">
        <v>26</v>
      </c>
      <c r="F5311" s="18" t="s">
        <v>116</v>
      </c>
      <c r="G5311" s="111" t="s">
        <v>4412</v>
      </c>
      <c r="H5311" s="102" t="s">
        <v>323</v>
      </c>
      <c r="I5311" s="21">
        <v>10800000</v>
      </c>
      <c r="J5311" s="71">
        <v>135.25</v>
      </c>
      <c r="K5311" s="21">
        <v>13525000</v>
      </c>
      <c r="L5311" s="21">
        <v>10000000</v>
      </c>
      <c r="M5311" s="21">
        <v>10599476</v>
      </c>
      <c r="N5311" s="21"/>
      <c r="O5311" s="21">
        <v>-57678</v>
      </c>
      <c r="P5311" s="21"/>
      <c r="Q5311" s="21"/>
      <c r="R5311" s="22">
        <v>11</v>
      </c>
      <c r="S5311" s="22">
        <v>9.7330000000000005</v>
      </c>
      <c r="T5311" s="20" t="s">
        <v>89</v>
      </c>
      <c r="U5311" s="21">
        <v>3056</v>
      </c>
      <c r="V5311" s="21">
        <v>1100000</v>
      </c>
      <c r="W5311" s="28">
        <v>39968</v>
      </c>
      <c r="X5311" s="28">
        <v>54786</v>
      </c>
      <c r="Y5311" s="109"/>
      <c r="Z5311" s="70" t="s">
        <v>4927</v>
      </c>
      <c r="AA5311" s="20" t="s">
        <v>4926</v>
      </c>
      <c r="AB5311" s="109"/>
      <c r="AC5311" s="28">
        <v>43646</v>
      </c>
      <c r="AD5311" s="22">
        <v>100</v>
      </c>
      <c r="AE5311" s="28">
        <v>43646</v>
      </c>
    </row>
    <row r="5312" spans="2:31" x14ac:dyDescent="0.2">
      <c r="B5312" s="14" t="s">
        <v>5044</v>
      </c>
      <c r="C5312" s="33" t="s">
        <v>5043</v>
      </c>
      <c r="D5312" s="16" t="s">
        <v>5042</v>
      </c>
      <c r="E5312" s="103" t="s">
        <v>26</v>
      </c>
      <c r="F5312" s="18" t="s">
        <v>116</v>
      </c>
      <c r="G5312" s="111" t="s">
        <v>4412</v>
      </c>
      <c r="H5312" s="102" t="s">
        <v>611</v>
      </c>
      <c r="I5312" s="21">
        <v>13330000</v>
      </c>
      <c r="J5312" s="71">
        <v>92.001000000000005</v>
      </c>
      <c r="K5312" s="21">
        <v>12263733</v>
      </c>
      <c r="L5312" s="21">
        <v>13330000</v>
      </c>
      <c r="M5312" s="21">
        <v>13330000</v>
      </c>
      <c r="N5312" s="21"/>
      <c r="O5312" s="21"/>
      <c r="P5312" s="21"/>
      <c r="Q5312" s="21"/>
      <c r="R5312" s="22">
        <v>5.9219999999999997</v>
      </c>
      <c r="S5312" s="22">
        <v>5.9219999999999997</v>
      </c>
      <c r="T5312" s="20" t="s">
        <v>4949</v>
      </c>
      <c r="U5312" s="21">
        <v>188580</v>
      </c>
      <c r="V5312" s="21">
        <v>789403</v>
      </c>
      <c r="W5312" s="28">
        <v>39170</v>
      </c>
      <c r="X5312" s="28">
        <v>54542</v>
      </c>
      <c r="Y5312" s="109"/>
      <c r="Z5312" s="70" t="s">
        <v>4927</v>
      </c>
      <c r="AA5312" s="20" t="s">
        <v>4926</v>
      </c>
      <c r="AB5312" s="109"/>
      <c r="AC5312" s="28">
        <v>42830</v>
      </c>
      <c r="AD5312" s="22">
        <v>100</v>
      </c>
      <c r="AE5312" s="19"/>
    </row>
    <row r="5313" spans="2:31" x14ac:dyDescent="0.2">
      <c r="B5313" s="14" t="s">
        <v>5041</v>
      </c>
      <c r="C5313" s="33" t="s">
        <v>5040</v>
      </c>
      <c r="D5313" s="16" t="s">
        <v>5039</v>
      </c>
      <c r="E5313" s="103" t="s">
        <v>26</v>
      </c>
      <c r="F5313" s="18" t="s">
        <v>116</v>
      </c>
      <c r="G5313" s="111" t="s">
        <v>4412</v>
      </c>
      <c r="H5313" s="102" t="s">
        <v>611</v>
      </c>
      <c r="I5313" s="21">
        <v>17500000</v>
      </c>
      <c r="J5313" s="71">
        <v>99.625</v>
      </c>
      <c r="K5313" s="21">
        <v>17434375</v>
      </c>
      <c r="L5313" s="21">
        <v>17500000</v>
      </c>
      <c r="M5313" s="21">
        <v>17500000</v>
      </c>
      <c r="N5313" s="21"/>
      <c r="O5313" s="21"/>
      <c r="P5313" s="21"/>
      <c r="Q5313" s="21"/>
      <c r="R5313" s="22">
        <v>6.4429999999999996</v>
      </c>
      <c r="S5313" s="22">
        <v>6.4429999999999996</v>
      </c>
      <c r="T5313" s="20" t="s">
        <v>4965</v>
      </c>
      <c r="U5313" s="21">
        <v>187921</v>
      </c>
      <c r="V5313" s="21">
        <v>1127525</v>
      </c>
      <c r="W5313" s="28">
        <v>37726</v>
      </c>
      <c r="X5313" s="28">
        <v>54572</v>
      </c>
      <c r="Y5313" s="109"/>
      <c r="Z5313" s="70" t="s">
        <v>4927</v>
      </c>
      <c r="AA5313" s="20" t="s">
        <v>5038</v>
      </c>
      <c r="AB5313" s="109"/>
      <c r="AC5313" s="28">
        <v>41395</v>
      </c>
      <c r="AD5313" s="22">
        <v>100</v>
      </c>
      <c r="AE5313" s="19"/>
    </row>
    <row r="5314" spans="2:31" x14ac:dyDescent="0.2">
      <c r="B5314" s="14" t="s">
        <v>5037</v>
      </c>
      <c r="C5314" s="33" t="s">
        <v>5036</v>
      </c>
      <c r="D5314" s="16" t="s">
        <v>5035</v>
      </c>
      <c r="E5314" s="103" t="s">
        <v>26</v>
      </c>
      <c r="F5314" s="18" t="s">
        <v>4929</v>
      </c>
      <c r="G5314" s="111" t="s">
        <v>4412</v>
      </c>
      <c r="H5314" s="102" t="s">
        <v>611</v>
      </c>
      <c r="I5314" s="21">
        <v>20882100</v>
      </c>
      <c r="J5314" s="71">
        <v>102</v>
      </c>
      <c r="K5314" s="21">
        <v>20400000</v>
      </c>
      <c r="L5314" s="21">
        <v>20000000</v>
      </c>
      <c r="M5314" s="21">
        <v>20378606</v>
      </c>
      <c r="N5314" s="21"/>
      <c r="O5314" s="21">
        <v>-186038</v>
      </c>
      <c r="P5314" s="21"/>
      <c r="Q5314" s="21"/>
      <c r="R5314" s="22">
        <v>6.2430000000000003</v>
      </c>
      <c r="S5314" s="22">
        <v>5.6180000000000003</v>
      </c>
      <c r="T5314" s="20" t="s">
        <v>4965</v>
      </c>
      <c r="U5314" s="21">
        <v>159543</v>
      </c>
      <c r="V5314" s="21">
        <v>1248600</v>
      </c>
      <c r="W5314" s="28">
        <v>39164</v>
      </c>
      <c r="X5314" s="28">
        <v>54572</v>
      </c>
      <c r="Y5314" s="109"/>
      <c r="Z5314" s="70" t="s">
        <v>4927</v>
      </c>
      <c r="AA5314" s="20" t="s">
        <v>4926</v>
      </c>
      <c r="AB5314" s="109"/>
      <c r="AC5314" s="28">
        <v>42505</v>
      </c>
      <c r="AD5314" s="22">
        <v>100</v>
      </c>
      <c r="AE5314" s="28">
        <v>42505</v>
      </c>
    </row>
    <row r="5315" spans="2:31" x14ac:dyDescent="0.2">
      <c r="B5315" s="14" t="s">
        <v>5034</v>
      </c>
      <c r="C5315" s="33" t="s">
        <v>5033</v>
      </c>
      <c r="D5315" s="16" t="s">
        <v>5032</v>
      </c>
      <c r="E5315" s="103" t="s">
        <v>26</v>
      </c>
      <c r="F5315" s="18" t="s">
        <v>116</v>
      </c>
      <c r="G5315" s="111" t="s">
        <v>4412</v>
      </c>
      <c r="H5315" s="102" t="s">
        <v>323</v>
      </c>
      <c r="I5315" s="21">
        <v>29876500</v>
      </c>
      <c r="J5315" s="71">
        <v>105.551</v>
      </c>
      <c r="K5315" s="21">
        <v>31665420</v>
      </c>
      <c r="L5315" s="21">
        <v>30000000</v>
      </c>
      <c r="M5315" s="21">
        <v>29931442</v>
      </c>
      <c r="N5315" s="21"/>
      <c r="O5315" s="21">
        <v>-27008</v>
      </c>
      <c r="P5315" s="21"/>
      <c r="Q5315" s="21"/>
      <c r="R5315" s="22">
        <v>5.375</v>
      </c>
      <c r="S5315" s="22">
        <v>5.4160000000000004</v>
      </c>
      <c r="T5315" s="20" t="s">
        <v>4985</v>
      </c>
      <c r="U5315" s="21">
        <v>528542</v>
      </c>
      <c r="V5315" s="21">
        <v>1612500</v>
      </c>
      <c r="W5315" s="28">
        <v>38434</v>
      </c>
      <c r="X5315" s="28">
        <v>43711</v>
      </c>
      <c r="Y5315" s="109"/>
      <c r="Z5315" s="70" t="s">
        <v>4927</v>
      </c>
      <c r="AA5315" s="20" t="s">
        <v>4926</v>
      </c>
      <c r="AB5315" s="109"/>
      <c r="AC5315" s="28">
        <v>41885</v>
      </c>
      <c r="AD5315" s="22">
        <v>100</v>
      </c>
      <c r="AE5315" s="19"/>
    </row>
    <row r="5316" spans="2:31" x14ac:dyDescent="0.2">
      <c r="B5316" s="14" t="s">
        <v>5031</v>
      </c>
      <c r="C5316" s="33" t="s">
        <v>5030</v>
      </c>
      <c r="D5316" s="16" t="s">
        <v>5029</v>
      </c>
      <c r="E5316" s="103" t="s">
        <v>26</v>
      </c>
      <c r="F5316" s="18" t="s">
        <v>4929</v>
      </c>
      <c r="G5316" s="111" t="s">
        <v>4412</v>
      </c>
      <c r="H5316" s="102" t="s">
        <v>334</v>
      </c>
      <c r="I5316" s="21">
        <v>40762324</v>
      </c>
      <c r="J5316" s="71">
        <v>99.89</v>
      </c>
      <c r="K5316" s="21">
        <v>40360554</v>
      </c>
      <c r="L5316" s="21">
        <v>40405000</v>
      </c>
      <c r="M5316" s="21">
        <v>40446430</v>
      </c>
      <c r="N5316" s="21"/>
      <c r="O5316" s="21">
        <v>-52344</v>
      </c>
      <c r="P5316" s="21"/>
      <c r="Q5316" s="21"/>
      <c r="R5316" s="22">
        <v>5.819</v>
      </c>
      <c r="S5316" s="22">
        <v>5.6760000000000002</v>
      </c>
      <c r="T5316" s="20" t="s">
        <v>4985</v>
      </c>
      <c r="U5316" s="21">
        <v>594323</v>
      </c>
      <c r="V5316" s="21">
        <v>2351167</v>
      </c>
      <c r="W5316" s="28">
        <v>38775</v>
      </c>
      <c r="X5316" s="28">
        <v>54786</v>
      </c>
      <c r="Y5316" s="109"/>
      <c r="Z5316" s="70" t="s">
        <v>4927</v>
      </c>
      <c r="AA5316" s="20" t="s">
        <v>4926</v>
      </c>
      <c r="AB5316" s="109"/>
      <c r="AC5316" s="28">
        <v>41547</v>
      </c>
      <c r="AD5316" s="22">
        <v>100</v>
      </c>
      <c r="AE5316" s="28">
        <v>41547</v>
      </c>
    </row>
    <row r="5317" spans="2:31" x14ac:dyDescent="0.2">
      <c r="B5317" s="14" t="s">
        <v>5028</v>
      </c>
      <c r="C5317" s="33" t="s">
        <v>5027</v>
      </c>
      <c r="D5317" s="16" t="s">
        <v>5026</v>
      </c>
      <c r="E5317" s="103" t="s">
        <v>26</v>
      </c>
      <c r="F5317" s="18" t="s">
        <v>4929</v>
      </c>
      <c r="G5317" s="111" t="s">
        <v>4412</v>
      </c>
      <c r="H5317" s="102" t="s">
        <v>334</v>
      </c>
      <c r="I5317" s="21">
        <v>25016350</v>
      </c>
      <c r="J5317" s="71">
        <v>101</v>
      </c>
      <c r="K5317" s="21">
        <v>25250000</v>
      </c>
      <c r="L5317" s="21">
        <v>25000000</v>
      </c>
      <c r="M5317" s="21">
        <v>25005606</v>
      </c>
      <c r="N5317" s="21"/>
      <c r="O5317" s="21">
        <v>-1293</v>
      </c>
      <c r="P5317" s="21"/>
      <c r="Q5317" s="21"/>
      <c r="R5317" s="22">
        <v>5.2560000000000002</v>
      </c>
      <c r="S5317" s="22">
        <v>5.2480000000000002</v>
      </c>
      <c r="T5317" s="20" t="s">
        <v>4985</v>
      </c>
      <c r="U5317" s="21">
        <v>332150</v>
      </c>
      <c r="V5317" s="21">
        <v>1314000</v>
      </c>
      <c r="W5317" s="28">
        <v>38078</v>
      </c>
      <c r="X5317" s="28">
        <v>54786</v>
      </c>
      <c r="Y5317" s="109"/>
      <c r="Z5317" s="70" t="s">
        <v>4927</v>
      </c>
      <c r="AA5317" s="20" t="s">
        <v>4926</v>
      </c>
      <c r="AB5317" s="109"/>
      <c r="AC5317" s="28">
        <v>42460</v>
      </c>
      <c r="AD5317" s="22">
        <v>100</v>
      </c>
      <c r="AE5317" s="28">
        <v>42460</v>
      </c>
    </row>
    <row r="5318" spans="2:31" x14ac:dyDescent="0.2">
      <c r="B5318" s="14" t="s">
        <v>5025</v>
      </c>
      <c r="C5318" s="33" t="s">
        <v>5024</v>
      </c>
      <c r="D5318" s="16" t="s">
        <v>5023</v>
      </c>
      <c r="E5318" s="103" t="s">
        <v>26</v>
      </c>
      <c r="F5318" s="18" t="s">
        <v>4929</v>
      </c>
      <c r="G5318" s="111" t="s">
        <v>4412</v>
      </c>
      <c r="H5318" s="102" t="s">
        <v>5022</v>
      </c>
      <c r="I5318" s="21">
        <v>9829050</v>
      </c>
      <c r="J5318" s="71">
        <v>90.9</v>
      </c>
      <c r="K5318" s="21">
        <v>8499150</v>
      </c>
      <c r="L5318" s="21">
        <v>9350000</v>
      </c>
      <c r="M5318" s="21">
        <v>6209017</v>
      </c>
      <c r="N5318" s="21">
        <v>1513334</v>
      </c>
      <c r="O5318" s="21">
        <v>207683</v>
      </c>
      <c r="P5318" s="21"/>
      <c r="Q5318" s="21"/>
      <c r="R5318" s="22">
        <v>6.8</v>
      </c>
      <c r="S5318" s="22">
        <v>6.5030000000000001</v>
      </c>
      <c r="T5318" s="20" t="s">
        <v>4940</v>
      </c>
      <c r="U5318" s="21">
        <v>1766</v>
      </c>
      <c r="V5318" s="21">
        <v>476850</v>
      </c>
      <c r="W5318" s="28">
        <v>37785</v>
      </c>
      <c r="X5318" s="28">
        <v>54786</v>
      </c>
      <c r="Y5318" s="109"/>
      <c r="Z5318" s="70" t="s">
        <v>4927</v>
      </c>
      <c r="AA5318" s="20" t="s">
        <v>4926</v>
      </c>
      <c r="AB5318" s="109"/>
      <c r="AC5318" s="19"/>
      <c r="AD5318" s="22"/>
      <c r="AE5318" s="19"/>
    </row>
    <row r="5319" spans="2:31" x14ac:dyDescent="0.2">
      <c r="B5319" s="14" t="s">
        <v>5021</v>
      </c>
      <c r="C5319" s="33" t="s">
        <v>5020</v>
      </c>
      <c r="D5319" s="16" t="s">
        <v>5019</v>
      </c>
      <c r="E5319" s="103" t="s">
        <v>26</v>
      </c>
      <c r="F5319" s="18" t="s">
        <v>5018</v>
      </c>
      <c r="G5319" s="111" t="s">
        <v>4412</v>
      </c>
      <c r="H5319" s="102" t="s">
        <v>334</v>
      </c>
      <c r="I5319" s="21">
        <v>37585252</v>
      </c>
      <c r="J5319" s="71">
        <v>105.398</v>
      </c>
      <c r="K5319" s="21">
        <v>34264759</v>
      </c>
      <c r="L5319" s="21">
        <v>32509753</v>
      </c>
      <c r="M5319" s="21">
        <v>34038797</v>
      </c>
      <c r="N5319" s="21"/>
      <c r="O5319" s="21">
        <v>160837</v>
      </c>
      <c r="P5319" s="21"/>
      <c r="Q5319" s="21">
        <v>1477485</v>
      </c>
      <c r="R5319" s="22">
        <v>6.5460000000000003</v>
      </c>
      <c r="S5319" s="22">
        <v>5.6340000000000003</v>
      </c>
      <c r="T5319" s="20" t="s">
        <v>5017</v>
      </c>
      <c r="U5319" s="21">
        <v>2099016</v>
      </c>
      <c r="V5319" s="21">
        <v>2017164</v>
      </c>
      <c r="W5319" s="28">
        <v>38772</v>
      </c>
      <c r="X5319" s="28">
        <v>54756</v>
      </c>
      <c r="Y5319" s="109"/>
      <c r="Z5319" s="70" t="s">
        <v>4927</v>
      </c>
      <c r="AA5319" s="20" t="s">
        <v>4926</v>
      </c>
      <c r="AB5319" s="109"/>
      <c r="AC5319" s="28">
        <v>43836</v>
      </c>
      <c r="AD5319" s="22">
        <v>100</v>
      </c>
      <c r="AE5319" s="28">
        <v>43836</v>
      </c>
    </row>
    <row r="5320" spans="2:31" x14ac:dyDescent="0.2">
      <c r="B5320" s="14" t="s">
        <v>5016</v>
      </c>
      <c r="C5320" s="33" t="s">
        <v>5015</v>
      </c>
      <c r="D5320" s="16" t="s">
        <v>5014</v>
      </c>
      <c r="E5320" s="103" t="s">
        <v>26</v>
      </c>
      <c r="F5320" s="18" t="s">
        <v>116</v>
      </c>
      <c r="G5320" s="111" t="s">
        <v>4412</v>
      </c>
      <c r="H5320" s="102" t="s">
        <v>611</v>
      </c>
      <c r="I5320" s="21">
        <v>46200000</v>
      </c>
      <c r="J5320" s="71">
        <v>103.5</v>
      </c>
      <c r="K5320" s="21">
        <v>62100000</v>
      </c>
      <c r="L5320" s="21">
        <v>60000000</v>
      </c>
      <c r="M5320" s="21">
        <v>48664290</v>
      </c>
      <c r="N5320" s="21"/>
      <c r="O5320" s="21">
        <v>2411718</v>
      </c>
      <c r="P5320" s="21"/>
      <c r="Q5320" s="21"/>
      <c r="R5320" s="22">
        <v>8</v>
      </c>
      <c r="S5320" s="22">
        <v>11.893000000000001</v>
      </c>
      <c r="T5320" s="20" t="s">
        <v>89</v>
      </c>
      <c r="U5320" s="21">
        <v>213333</v>
      </c>
      <c r="V5320" s="21">
        <v>4800000</v>
      </c>
      <c r="W5320" s="28">
        <v>40158</v>
      </c>
      <c r="X5320" s="28">
        <v>54772</v>
      </c>
      <c r="Y5320" s="109"/>
      <c r="Z5320" s="70" t="s">
        <v>4927</v>
      </c>
      <c r="AA5320" s="20" t="s">
        <v>4926</v>
      </c>
      <c r="AB5320" s="109"/>
      <c r="AC5320" s="28">
        <v>43997</v>
      </c>
      <c r="AD5320" s="22">
        <v>100</v>
      </c>
      <c r="AE5320" s="28">
        <v>43997</v>
      </c>
    </row>
    <row r="5321" spans="2:31" x14ac:dyDescent="0.2">
      <c r="B5321" s="14" t="s">
        <v>5013</v>
      </c>
      <c r="C5321" s="33" t="s">
        <v>5012</v>
      </c>
      <c r="D5321" s="16" t="s">
        <v>4998</v>
      </c>
      <c r="E5321" s="103" t="s">
        <v>26</v>
      </c>
      <c r="F5321" s="18" t="s">
        <v>116</v>
      </c>
      <c r="G5321" s="111" t="s">
        <v>4412</v>
      </c>
      <c r="H5321" s="102" t="s">
        <v>323</v>
      </c>
      <c r="I5321" s="21">
        <v>1764000</v>
      </c>
      <c r="J5321" s="71">
        <v>48.203000000000003</v>
      </c>
      <c r="K5321" s="21">
        <v>1349692</v>
      </c>
      <c r="L5321" s="21">
        <v>2800000</v>
      </c>
      <c r="M5321" s="21">
        <v>1809800</v>
      </c>
      <c r="N5321" s="21"/>
      <c r="O5321" s="21">
        <v>23824</v>
      </c>
      <c r="P5321" s="21"/>
      <c r="Q5321" s="21"/>
      <c r="R5321" s="22">
        <v>0.93799999999999994</v>
      </c>
      <c r="S5321" s="22">
        <v>2.3719999999999999</v>
      </c>
      <c r="T5321" s="20" t="s">
        <v>4985</v>
      </c>
      <c r="U5321" s="21">
        <v>6927</v>
      </c>
      <c r="V5321" s="21">
        <v>25657</v>
      </c>
      <c r="W5321" s="28">
        <v>40247</v>
      </c>
      <c r="X5321" s="28">
        <v>54695</v>
      </c>
      <c r="Y5321" s="109"/>
      <c r="Z5321" s="70" t="s">
        <v>4927</v>
      </c>
      <c r="AA5321" s="20" t="s">
        <v>4926</v>
      </c>
      <c r="AB5321" s="109"/>
      <c r="AC5321" s="28">
        <v>41362</v>
      </c>
      <c r="AD5321" s="22">
        <v>100</v>
      </c>
      <c r="AE5321" s="19"/>
    </row>
    <row r="5322" spans="2:31" x14ac:dyDescent="0.2">
      <c r="B5322" s="14" t="s">
        <v>5011</v>
      </c>
      <c r="C5322" s="33" t="s">
        <v>5010</v>
      </c>
      <c r="D5322" s="16" t="s">
        <v>5009</v>
      </c>
      <c r="E5322" s="103" t="s">
        <v>26</v>
      </c>
      <c r="F5322" s="18" t="s">
        <v>116</v>
      </c>
      <c r="G5322" s="111" t="s">
        <v>4412</v>
      </c>
      <c r="H5322" s="102" t="s">
        <v>611</v>
      </c>
      <c r="I5322" s="21">
        <v>3431200</v>
      </c>
      <c r="J5322" s="71">
        <v>42.9</v>
      </c>
      <c r="K5322" s="21">
        <v>1716000</v>
      </c>
      <c r="L5322" s="21">
        <v>4000000</v>
      </c>
      <c r="M5322" s="21">
        <v>1579361</v>
      </c>
      <c r="N5322" s="21"/>
      <c r="O5322" s="21">
        <v>25283</v>
      </c>
      <c r="P5322" s="21"/>
      <c r="Q5322" s="21"/>
      <c r="R5322" s="22">
        <v>0.93799999999999994</v>
      </c>
      <c r="S5322" s="22">
        <v>1.8360000000000001</v>
      </c>
      <c r="T5322" s="20" t="s">
        <v>118</v>
      </c>
      <c r="U5322" s="21">
        <v>13542</v>
      </c>
      <c r="V5322" s="21">
        <v>33014</v>
      </c>
      <c r="W5322" s="28">
        <v>38195</v>
      </c>
      <c r="X5322" s="28">
        <v>54664</v>
      </c>
      <c r="Y5322" s="109"/>
      <c r="Z5322" s="70" t="s">
        <v>4927</v>
      </c>
      <c r="AA5322" s="20" t="s">
        <v>4926</v>
      </c>
      <c r="AB5322" s="109"/>
      <c r="AC5322" s="19"/>
      <c r="AD5322" s="22"/>
      <c r="AE5322" s="28">
        <v>54480</v>
      </c>
    </row>
    <row r="5323" spans="2:31" x14ac:dyDescent="0.2">
      <c r="B5323" s="14" t="s">
        <v>5008</v>
      </c>
      <c r="C5323" s="33" t="s">
        <v>5007</v>
      </c>
      <c r="D5323" s="16" t="s">
        <v>5006</v>
      </c>
      <c r="E5323" s="103" t="s">
        <v>26</v>
      </c>
      <c r="F5323" s="18" t="s">
        <v>116</v>
      </c>
      <c r="G5323" s="111" t="s">
        <v>4412</v>
      </c>
      <c r="H5323" s="102" t="s">
        <v>611</v>
      </c>
      <c r="I5323" s="21">
        <v>372000</v>
      </c>
      <c r="J5323" s="71">
        <v>43.5</v>
      </c>
      <c r="K5323" s="21">
        <v>348000</v>
      </c>
      <c r="L5323" s="21">
        <v>800000</v>
      </c>
      <c r="M5323" s="21">
        <v>374408</v>
      </c>
      <c r="N5323" s="21"/>
      <c r="O5323" s="21">
        <v>4139</v>
      </c>
      <c r="P5323" s="21"/>
      <c r="Q5323" s="21"/>
      <c r="R5323" s="22">
        <v>0.75</v>
      </c>
      <c r="S5323" s="22">
        <v>2.9950000000000001</v>
      </c>
      <c r="T5323" s="20" t="s">
        <v>89</v>
      </c>
      <c r="U5323" s="21">
        <v>183</v>
      </c>
      <c r="V5323" s="21">
        <v>17776</v>
      </c>
      <c r="W5323" s="28">
        <v>40247</v>
      </c>
      <c r="X5323" s="28">
        <v>54603</v>
      </c>
      <c r="Y5323" s="109"/>
      <c r="Z5323" s="70" t="s">
        <v>4927</v>
      </c>
      <c r="AA5323" s="20" t="s">
        <v>4926</v>
      </c>
      <c r="AB5323" s="109"/>
      <c r="AC5323" s="19"/>
      <c r="AD5323" s="22"/>
      <c r="AE5323" s="19"/>
    </row>
    <row r="5324" spans="2:31" x14ac:dyDescent="0.2">
      <c r="B5324" s="14" t="s">
        <v>5005</v>
      </c>
      <c r="C5324" s="33" t="s">
        <v>5004</v>
      </c>
      <c r="D5324" s="16" t="s">
        <v>4973</v>
      </c>
      <c r="E5324" s="103" t="s">
        <v>26</v>
      </c>
      <c r="F5324" s="18" t="s">
        <v>116</v>
      </c>
      <c r="G5324" s="111" t="s">
        <v>4412</v>
      </c>
      <c r="H5324" s="102" t="s">
        <v>334</v>
      </c>
      <c r="I5324" s="21">
        <v>696000</v>
      </c>
      <c r="J5324" s="71">
        <v>55</v>
      </c>
      <c r="K5324" s="21">
        <v>660000</v>
      </c>
      <c r="L5324" s="21">
        <v>1200000</v>
      </c>
      <c r="M5324" s="21">
        <v>719150</v>
      </c>
      <c r="N5324" s="21"/>
      <c r="O5324" s="21">
        <v>10586</v>
      </c>
      <c r="P5324" s="21"/>
      <c r="Q5324" s="21"/>
      <c r="R5324" s="22">
        <v>0.58799999999999997</v>
      </c>
      <c r="S5324" s="22">
        <v>2.1480000000000001</v>
      </c>
      <c r="T5324" s="20" t="s">
        <v>89</v>
      </c>
      <c r="U5324" s="21">
        <v>274</v>
      </c>
      <c r="V5324" s="21">
        <v>11421</v>
      </c>
      <c r="W5324" s="28">
        <v>40247</v>
      </c>
      <c r="X5324" s="28">
        <v>54786</v>
      </c>
      <c r="Y5324" s="109"/>
      <c r="Z5324" s="70" t="s">
        <v>4927</v>
      </c>
      <c r="AA5324" s="20" t="s">
        <v>4926</v>
      </c>
      <c r="AB5324" s="109"/>
      <c r="AC5324" s="28">
        <v>41443</v>
      </c>
      <c r="AD5324" s="22">
        <v>100</v>
      </c>
      <c r="AE5324" s="19"/>
    </row>
    <row r="5325" spans="2:31" x14ac:dyDescent="0.2">
      <c r="B5325" s="14" t="s">
        <v>5003</v>
      </c>
      <c r="C5325" s="33" t="s">
        <v>5002</v>
      </c>
      <c r="D5325" s="16" t="s">
        <v>5001</v>
      </c>
      <c r="E5325" s="103" t="s">
        <v>26</v>
      </c>
      <c r="F5325" s="18" t="s">
        <v>116</v>
      </c>
      <c r="G5325" s="111" t="s">
        <v>4412</v>
      </c>
      <c r="H5325" s="102" t="s">
        <v>334</v>
      </c>
      <c r="I5325" s="21">
        <v>1680000</v>
      </c>
      <c r="J5325" s="71">
        <v>51.081000000000003</v>
      </c>
      <c r="K5325" s="21">
        <v>1430254</v>
      </c>
      <c r="L5325" s="21">
        <v>2800000</v>
      </c>
      <c r="M5325" s="21">
        <v>1733058</v>
      </c>
      <c r="N5325" s="21"/>
      <c r="O5325" s="21">
        <v>29865</v>
      </c>
      <c r="P5325" s="21"/>
      <c r="Q5325" s="21"/>
      <c r="R5325" s="22">
        <v>0.56100000000000005</v>
      </c>
      <c r="S5325" s="22">
        <v>1.9350000000000001</v>
      </c>
      <c r="T5325" s="20" t="s">
        <v>4969</v>
      </c>
      <c r="U5325" s="21">
        <v>1395</v>
      </c>
      <c r="V5325" s="21">
        <v>22687</v>
      </c>
      <c r="W5325" s="28">
        <v>40247</v>
      </c>
      <c r="X5325" s="28">
        <v>54756</v>
      </c>
      <c r="Y5325" s="109"/>
      <c r="Z5325" s="70" t="s">
        <v>4927</v>
      </c>
      <c r="AA5325" s="20" t="s">
        <v>4926</v>
      </c>
      <c r="AB5325" s="109"/>
      <c r="AC5325" s="28">
        <v>41333</v>
      </c>
      <c r="AD5325" s="22">
        <v>100</v>
      </c>
      <c r="AE5325" s="19"/>
    </row>
    <row r="5326" spans="2:31" x14ac:dyDescent="0.2">
      <c r="B5326" s="14" t="s">
        <v>5000</v>
      </c>
      <c r="C5326" s="33" t="s">
        <v>4999</v>
      </c>
      <c r="D5326" s="16" t="s">
        <v>4998</v>
      </c>
      <c r="E5326" s="103" t="s">
        <v>26</v>
      </c>
      <c r="F5326" s="18" t="s">
        <v>116</v>
      </c>
      <c r="G5326" s="111" t="s">
        <v>4412</v>
      </c>
      <c r="H5326" s="102" t="s">
        <v>323</v>
      </c>
      <c r="I5326" s="21">
        <v>992000</v>
      </c>
      <c r="J5326" s="71">
        <v>50</v>
      </c>
      <c r="K5326" s="21">
        <v>800000</v>
      </c>
      <c r="L5326" s="21">
        <v>1600000</v>
      </c>
      <c r="M5326" s="21">
        <v>1020259</v>
      </c>
      <c r="N5326" s="21"/>
      <c r="O5326" s="21">
        <v>15751</v>
      </c>
      <c r="P5326" s="21"/>
      <c r="Q5326" s="21"/>
      <c r="R5326" s="22">
        <v>0.75</v>
      </c>
      <c r="S5326" s="22">
        <v>2.0990000000000002</v>
      </c>
      <c r="T5326" s="20" t="s">
        <v>89</v>
      </c>
      <c r="U5326" s="21">
        <v>33</v>
      </c>
      <c r="V5326" s="21">
        <v>16817</v>
      </c>
      <c r="W5326" s="28">
        <v>40247</v>
      </c>
      <c r="X5326" s="28">
        <v>54603</v>
      </c>
      <c r="Y5326" s="109"/>
      <c r="Z5326" s="70" t="s">
        <v>4927</v>
      </c>
      <c r="AA5326" s="20" t="s">
        <v>4926</v>
      </c>
      <c r="AB5326" s="109"/>
      <c r="AC5326" s="28">
        <v>41274</v>
      </c>
      <c r="AD5326" s="22">
        <v>100</v>
      </c>
      <c r="AE5326" s="19"/>
    </row>
    <row r="5327" spans="2:31" x14ac:dyDescent="0.2">
      <c r="B5327" s="14" t="s">
        <v>4997</v>
      </c>
      <c r="C5327" s="33" t="s">
        <v>4996</v>
      </c>
      <c r="D5327" s="16" t="s">
        <v>4995</v>
      </c>
      <c r="E5327" s="103" t="s">
        <v>26</v>
      </c>
      <c r="F5327" s="18" t="s">
        <v>116</v>
      </c>
      <c r="G5327" s="111" t="s">
        <v>4412</v>
      </c>
      <c r="H5327" s="102" t="s">
        <v>323</v>
      </c>
      <c r="I5327" s="21">
        <v>3528000</v>
      </c>
      <c r="J5327" s="71">
        <v>50</v>
      </c>
      <c r="K5327" s="21">
        <v>2800000</v>
      </c>
      <c r="L5327" s="21">
        <v>5600000</v>
      </c>
      <c r="M5327" s="21">
        <v>3630124</v>
      </c>
      <c r="N5327" s="21"/>
      <c r="O5327" s="21">
        <v>46794</v>
      </c>
      <c r="P5327" s="21"/>
      <c r="Q5327" s="21"/>
      <c r="R5327" s="22">
        <v>0.56299999999999994</v>
      </c>
      <c r="S5327" s="22">
        <v>1.7230000000000001</v>
      </c>
      <c r="T5327" s="20" t="s">
        <v>113</v>
      </c>
      <c r="U5327" s="21">
        <v>5600</v>
      </c>
      <c r="V5327" s="21">
        <v>35768</v>
      </c>
      <c r="W5327" s="28">
        <v>40247</v>
      </c>
      <c r="X5327" s="28">
        <v>54633</v>
      </c>
      <c r="Y5327" s="109"/>
      <c r="Z5327" s="70" t="s">
        <v>4927</v>
      </c>
      <c r="AA5327" s="20" t="s">
        <v>4926</v>
      </c>
      <c r="AB5327" s="109"/>
      <c r="AC5327" s="28">
        <v>41301</v>
      </c>
      <c r="AD5327" s="22">
        <v>100</v>
      </c>
      <c r="AE5327" s="19"/>
    </row>
    <row r="5328" spans="2:31" x14ac:dyDescent="0.2">
      <c r="B5328" s="14" t="s">
        <v>4994</v>
      </c>
      <c r="C5328" s="33" t="s">
        <v>4993</v>
      </c>
      <c r="D5328" s="16" t="s">
        <v>4992</v>
      </c>
      <c r="E5328" s="103" t="s">
        <v>26</v>
      </c>
      <c r="F5328" s="18" t="s">
        <v>116</v>
      </c>
      <c r="G5328" s="111" t="s">
        <v>4412</v>
      </c>
      <c r="H5328" s="102" t="s">
        <v>323</v>
      </c>
      <c r="I5328" s="21">
        <v>1669500</v>
      </c>
      <c r="J5328" s="71">
        <v>51.000999999999998</v>
      </c>
      <c r="K5328" s="21">
        <v>1428028</v>
      </c>
      <c r="L5328" s="21">
        <v>2800000</v>
      </c>
      <c r="M5328" s="21">
        <v>1719518</v>
      </c>
      <c r="N5328" s="21"/>
      <c r="O5328" s="21">
        <v>25121</v>
      </c>
      <c r="P5328" s="21"/>
      <c r="Q5328" s="21"/>
      <c r="R5328" s="22">
        <v>0.81299999999999994</v>
      </c>
      <c r="S5328" s="22">
        <v>2.044</v>
      </c>
      <c r="T5328" s="20" t="s">
        <v>118</v>
      </c>
      <c r="U5328" s="21">
        <v>7773</v>
      </c>
      <c r="V5328" s="21">
        <v>23149</v>
      </c>
      <c r="W5328" s="28">
        <v>40247</v>
      </c>
      <c r="X5328" s="28">
        <v>54664</v>
      </c>
      <c r="Y5328" s="109"/>
      <c r="Z5328" s="70" t="s">
        <v>4927</v>
      </c>
      <c r="AA5328" s="20" t="s">
        <v>4926</v>
      </c>
      <c r="AB5328" s="109"/>
      <c r="AC5328" s="28">
        <v>41333</v>
      </c>
      <c r="AD5328" s="22">
        <v>100</v>
      </c>
      <c r="AE5328" s="19"/>
    </row>
    <row r="5329" spans="2:31" x14ac:dyDescent="0.2">
      <c r="B5329" s="14" t="s">
        <v>4991</v>
      </c>
      <c r="C5329" s="33" t="s">
        <v>4990</v>
      </c>
      <c r="D5329" s="16" t="s">
        <v>4989</v>
      </c>
      <c r="E5329" s="103" t="s">
        <v>26</v>
      </c>
      <c r="F5329" s="18" t="s">
        <v>116</v>
      </c>
      <c r="G5329" s="111" t="s">
        <v>4412</v>
      </c>
      <c r="H5329" s="102" t="s">
        <v>334</v>
      </c>
      <c r="I5329" s="21">
        <v>4352000</v>
      </c>
      <c r="J5329" s="71">
        <v>46.000999999999998</v>
      </c>
      <c r="K5329" s="21">
        <v>2944070</v>
      </c>
      <c r="L5329" s="21">
        <v>6400000</v>
      </c>
      <c r="M5329" s="21">
        <v>4447617</v>
      </c>
      <c r="N5329" s="21"/>
      <c r="O5329" s="21">
        <v>41180</v>
      </c>
      <c r="P5329" s="21"/>
      <c r="Q5329" s="21"/>
      <c r="R5329" s="22">
        <v>0.92900000000000005</v>
      </c>
      <c r="S5329" s="22">
        <v>1.877</v>
      </c>
      <c r="T5329" s="20" t="s">
        <v>4985</v>
      </c>
      <c r="U5329" s="21">
        <v>15686</v>
      </c>
      <c r="V5329" s="21">
        <v>49180</v>
      </c>
      <c r="W5329" s="28">
        <v>40247</v>
      </c>
      <c r="X5329" s="28">
        <v>54695</v>
      </c>
      <c r="Y5329" s="109"/>
      <c r="Z5329" s="70" t="s">
        <v>4927</v>
      </c>
      <c r="AA5329" s="20" t="s">
        <v>4926</v>
      </c>
      <c r="AB5329" s="109"/>
      <c r="AC5329" s="28">
        <v>41362</v>
      </c>
      <c r="AD5329" s="22">
        <v>100</v>
      </c>
      <c r="AE5329" s="19"/>
    </row>
    <row r="5330" spans="2:31" x14ac:dyDescent="0.2">
      <c r="B5330" s="14" t="s">
        <v>4988</v>
      </c>
      <c r="C5330" s="33" t="s">
        <v>4987</v>
      </c>
      <c r="D5330" s="16" t="s">
        <v>4986</v>
      </c>
      <c r="E5330" s="103" t="s">
        <v>26</v>
      </c>
      <c r="F5330" s="18" t="s">
        <v>116</v>
      </c>
      <c r="G5330" s="111" t="s">
        <v>4412</v>
      </c>
      <c r="H5330" s="102" t="s">
        <v>323</v>
      </c>
      <c r="I5330" s="21">
        <v>2948000</v>
      </c>
      <c r="J5330" s="71">
        <v>53.052999999999997</v>
      </c>
      <c r="K5330" s="21">
        <v>2334336</v>
      </c>
      <c r="L5330" s="21">
        <v>4400000</v>
      </c>
      <c r="M5330" s="21">
        <v>3016765</v>
      </c>
      <c r="N5330" s="21"/>
      <c r="O5330" s="21">
        <v>34028</v>
      </c>
      <c r="P5330" s="21"/>
      <c r="Q5330" s="21"/>
      <c r="R5330" s="22">
        <v>0.83799999999999997</v>
      </c>
      <c r="S5330" s="22">
        <v>2.0470000000000002</v>
      </c>
      <c r="T5330" s="20" t="s">
        <v>4985</v>
      </c>
      <c r="U5330" s="21">
        <v>9724</v>
      </c>
      <c r="V5330" s="21">
        <v>37259</v>
      </c>
      <c r="W5330" s="28">
        <v>40247</v>
      </c>
      <c r="X5330" s="28">
        <v>54695</v>
      </c>
      <c r="Y5330" s="109"/>
      <c r="Z5330" s="70" t="s">
        <v>4927</v>
      </c>
      <c r="AA5330" s="20" t="s">
        <v>4926</v>
      </c>
      <c r="AB5330" s="109"/>
      <c r="AC5330" s="28">
        <v>41362</v>
      </c>
      <c r="AD5330" s="22">
        <v>100</v>
      </c>
      <c r="AE5330" s="19"/>
    </row>
    <row r="5331" spans="2:31" x14ac:dyDescent="0.2">
      <c r="B5331" s="14" t="s">
        <v>4984</v>
      </c>
      <c r="C5331" s="33" t="s">
        <v>4983</v>
      </c>
      <c r="D5331" s="16" t="s">
        <v>4982</v>
      </c>
      <c r="E5331" s="103" t="s">
        <v>26</v>
      </c>
      <c r="F5331" s="18" t="s">
        <v>116</v>
      </c>
      <c r="G5331" s="111" t="s">
        <v>4412</v>
      </c>
      <c r="H5331" s="102" t="s">
        <v>323</v>
      </c>
      <c r="I5331" s="21">
        <v>1792000</v>
      </c>
      <c r="J5331" s="71">
        <v>54.000999999999998</v>
      </c>
      <c r="K5331" s="21">
        <v>1512036</v>
      </c>
      <c r="L5331" s="21">
        <v>2800000</v>
      </c>
      <c r="M5331" s="21">
        <v>1839827</v>
      </c>
      <c r="N5331" s="21"/>
      <c r="O5331" s="21">
        <v>23125</v>
      </c>
      <c r="P5331" s="21"/>
      <c r="Q5331" s="21"/>
      <c r="R5331" s="22">
        <v>0.71299999999999997</v>
      </c>
      <c r="S5331" s="22">
        <v>2.1070000000000002</v>
      </c>
      <c r="T5331" s="20" t="s">
        <v>4949</v>
      </c>
      <c r="U5331" s="21">
        <v>3879</v>
      </c>
      <c r="V5331" s="21">
        <v>24856</v>
      </c>
      <c r="W5331" s="28">
        <v>40247</v>
      </c>
      <c r="X5331" s="28">
        <v>54725</v>
      </c>
      <c r="Y5331" s="109"/>
      <c r="Z5331" s="70" t="s">
        <v>4927</v>
      </c>
      <c r="AA5331" s="20" t="s">
        <v>4926</v>
      </c>
      <c r="AB5331" s="109"/>
      <c r="AC5331" s="28">
        <v>41387</v>
      </c>
      <c r="AD5331" s="22">
        <v>100</v>
      </c>
      <c r="AE5331" s="19"/>
    </row>
    <row r="5332" spans="2:31" x14ac:dyDescent="0.2">
      <c r="B5332" s="14" t="s">
        <v>4981</v>
      </c>
      <c r="C5332" s="33" t="s">
        <v>4980</v>
      </c>
      <c r="D5332" s="16" t="s">
        <v>4979</v>
      </c>
      <c r="E5332" s="103" t="s">
        <v>26</v>
      </c>
      <c r="F5332" s="18" t="s">
        <v>116</v>
      </c>
      <c r="G5332" s="111" t="s">
        <v>4412</v>
      </c>
      <c r="H5332" s="102" t="s">
        <v>323</v>
      </c>
      <c r="I5332" s="21">
        <v>2783000</v>
      </c>
      <c r="J5332" s="71">
        <v>53</v>
      </c>
      <c r="K5332" s="21">
        <v>2332009</v>
      </c>
      <c r="L5332" s="21">
        <v>4400000</v>
      </c>
      <c r="M5332" s="21">
        <v>2859558</v>
      </c>
      <c r="N5332" s="21"/>
      <c r="O5332" s="21">
        <v>47511</v>
      </c>
      <c r="P5332" s="21"/>
      <c r="Q5332" s="21"/>
      <c r="R5332" s="22">
        <v>0.69299999999999995</v>
      </c>
      <c r="S5332" s="22">
        <v>2.0609999999999999</v>
      </c>
      <c r="T5332" s="20" t="s">
        <v>4949</v>
      </c>
      <c r="U5332" s="21">
        <v>5251</v>
      </c>
      <c r="V5332" s="21">
        <v>36777</v>
      </c>
      <c r="W5332" s="28">
        <v>40247</v>
      </c>
      <c r="X5332" s="28">
        <v>54725</v>
      </c>
      <c r="Y5332" s="109"/>
      <c r="Z5332" s="70" t="s">
        <v>4927</v>
      </c>
      <c r="AA5332" s="20" t="s">
        <v>4926</v>
      </c>
      <c r="AB5332" s="109"/>
      <c r="AC5332" s="28">
        <v>41394</v>
      </c>
      <c r="AD5332" s="22">
        <v>100</v>
      </c>
      <c r="AE5332" s="19"/>
    </row>
    <row r="5333" spans="2:31" x14ac:dyDescent="0.2">
      <c r="B5333" s="14" t="s">
        <v>4978</v>
      </c>
      <c r="C5333" s="33" t="s">
        <v>4977</v>
      </c>
      <c r="D5333" s="16" t="s">
        <v>4976</v>
      </c>
      <c r="E5333" s="103" t="s">
        <v>26</v>
      </c>
      <c r="F5333" s="18" t="s">
        <v>116</v>
      </c>
      <c r="G5333" s="111" t="s">
        <v>4412</v>
      </c>
      <c r="H5333" s="102" t="s">
        <v>323</v>
      </c>
      <c r="I5333" s="21">
        <v>3248000</v>
      </c>
      <c r="J5333" s="71">
        <v>45.500999999999998</v>
      </c>
      <c r="K5333" s="21">
        <v>2548073</v>
      </c>
      <c r="L5333" s="21">
        <v>5600000</v>
      </c>
      <c r="M5333" s="21">
        <v>3352460</v>
      </c>
      <c r="N5333" s="21"/>
      <c r="O5333" s="21">
        <v>56657</v>
      </c>
      <c r="P5333" s="21"/>
      <c r="Q5333" s="21"/>
      <c r="R5333" s="22">
        <v>0.71099999999999997</v>
      </c>
      <c r="S5333" s="22">
        <v>2.2890000000000001</v>
      </c>
      <c r="T5333" s="20" t="s">
        <v>4965</v>
      </c>
      <c r="U5333" s="21">
        <v>4752</v>
      </c>
      <c r="V5333" s="21">
        <v>53521</v>
      </c>
      <c r="W5333" s="28">
        <v>40247</v>
      </c>
      <c r="X5333" s="28">
        <v>54756</v>
      </c>
      <c r="Y5333" s="109"/>
      <c r="Z5333" s="70" t="s">
        <v>4927</v>
      </c>
      <c r="AA5333" s="20" t="s">
        <v>4926</v>
      </c>
      <c r="AB5333" s="109"/>
      <c r="AC5333" s="28">
        <v>41415</v>
      </c>
      <c r="AD5333" s="22">
        <v>100</v>
      </c>
      <c r="AE5333" s="19"/>
    </row>
    <row r="5334" spans="2:31" x14ac:dyDescent="0.2">
      <c r="B5334" s="14" t="s">
        <v>4975</v>
      </c>
      <c r="C5334" s="33" t="s">
        <v>4974</v>
      </c>
      <c r="D5334" s="16" t="s">
        <v>4973</v>
      </c>
      <c r="E5334" s="103" t="s">
        <v>26</v>
      </c>
      <c r="F5334" s="18" t="s">
        <v>116</v>
      </c>
      <c r="G5334" s="111" t="s">
        <v>4412</v>
      </c>
      <c r="H5334" s="102" t="s">
        <v>334</v>
      </c>
      <c r="I5334" s="21">
        <v>464000</v>
      </c>
      <c r="J5334" s="71">
        <v>55</v>
      </c>
      <c r="K5334" s="21">
        <v>440000</v>
      </c>
      <c r="L5334" s="21">
        <v>800000</v>
      </c>
      <c r="M5334" s="21">
        <v>478762</v>
      </c>
      <c r="N5334" s="21"/>
      <c r="O5334" s="21">
        <v>7616</v>
      </c>
      <c r="P5334" s="21"/>
      <c r="Q5334" s="21"/>
      <c r="R5334" s="22">
        <v>0.83799999999999997</v>
      </c>
      <c r="S5334" s="22">
        <v>2.1800000000000002</v>
      </c>
      <c r="T5334" s="20" t="s">
        <v>85</v>
      </c>
      <c r="U5334" s="21">
        <v>3071</v>
      </c>
      <c r="V5334" s="21">
        <v>5787</v>
      </c>
      <c r="W5334" s="28">
        <v>40247</v>
      </c>
      <c r="X5334" s="28">
        <v>54452</v>
      </c>
      <c r="Y5334" s="109"/>
      <c r="Z5334" s="70" t="s">
        <v>4927</v>
      </c>
      <c r="AA5334" s="20" t="s">
        <v>4926</v>
      </c>
      <c r="AB5334" s="109"/>
      <c r="AC5334" s="28">
        <v>41296</v>
      </c>
      <c r="AD5334" s="22">
        <v>100</v>
      </c>
      <c r="AE5334" s="19"/>
    </row>
    <row r="5335" spans="2:31" x14ac:dyDescent="0.2">
      <c r="B5335" s="11" t="s">
        <v>24</v>
      </c>
      <c r="C5335" s="12" t="s">
        <v>24</v>
      </c>
      <c r="D5335" s="13" t="s">
        <v>24</v>
      </c>
      <c r="E5335" s="12" t="s">
        <v>24</v>
      </c>
      <c r="F5335" s="12" t="s">
        <v>24</v>
      </c>
      <c r="G5335" s="12" t="s">
        <v>24</v>
      </c>
      <c r="H5335" s="12" t="s">
        <v>24</v>
      </c>
      <c r="I5335" s="12" t="s">
        <v>24</v>
      </c>
      <c r="J5335" s="12" t="s">
        <v>24</v>
      </c>
      <c r="K5335" s="12" t="s">
        <v>24</v>
      </c>
      <c r="L5335" s="12" t="s">
        <v>24</v>
      </c>
      <c r="M5335" s="12" t="s">
        <v>24</v>
      </c>
      <c r="N5335" s="12" t="s">
        <v>24</v>
      </c>
      <c r="O5335" s="12" t="s">
        <v>24</v>
      </c>
      <c r="P5335" s="12" t="s">
        <v>24</v>
      </c>
      <c r="Q5335" s="12" t="s">
        <v>24</v>
      </c>
      <c r="R5335" s="12" t="s">
        <v>24</v>
      </c>
      <c r="S5335" s="12" t="s">
        <v>24</v>
      </c>
      <c r="T5335" s="12" t="s">
        <v>24</v>
      </c>
      <c r="U5335" s="12" t="s">
        <v>24</v>
      </c>
      <c r="V5335" s="12" t="s">
        <v>24</v>
      </c>
      <c r="W5335" s="12" t="s">
        <v>24</v>
      </c>
      <c r="X5335" s="12" t="s">
        <v>24</v>
      </c>
      <c r="Y5335" s="12" t="s">
        <v>24</v>
      </c>
      <c r="Z5335" s="12" t="s">
        <v>24</v>
      </c>
      <c r="AA5335" s="12" t="s">
        <v>24</v>
      </c>
      <c r="AB5335" s="12" t="s">
        <v>24</v>
      </c>
      <c r="AC5335" s="12" t="s">
        <v>24</v>
      </c>
      <c r="AD5335" s="12" t="s">
        <v>24</v>
      </c>
      <c r="AE5335" s="12" t="s">
        <v>24</v>
      </c>
    </row>
    <row r="5336" spans="2:31" ht="38.25" x14ac:dyDescent="0.2">
      <c r="B5336" s="23" t="s">
        <v>137</v>
      </c>
      <c r="C5336" s="24" t="s">
        <v>138</v>
      </c>
      <c r="D5336" s="110"/>
      <c r="E5336" s="109"/>
      <c r="F5336" s="109"/>
      <c r="G5336" s="109"/>
      <c r="H5336" s="109"/>
      <c r="I5336" s="52">
        <f>SUM(SCDPT1!I5263:'SCDPT1'!I5335)</f>
        <v>1207698890</v>
      </c>
      <c r="J5336" s="109"/>
      <c r="K5336" s="52">
        <f>SUM(SCDPT1!K5263:'SCDPT1'!K5335)</f>
        <v>1174619718</v>
      </c>
      <c r="L5336" s="52">
        <f>SUM(SCDPT1!L5263:'SCDPT1'!L5335)</f>
        <v>1214428753</v>
      </c>
      <c r="M5336" s="52">
        <f>SUM(SCDPT1!M5263:'SCDPT1'!M5335)</f>
        <v>1172764954</v>
      </c>
      <c r="N5336" s="52">
        <f>SUM(SCDPT1!N5263:'SCDPT1'!N5335)</f>
        <v>3737308</v>
      </c>
      <c r="O5336" s="52">
        <f>SUM(SCDPT1!O5263:'SCDPT1'!O5335)</f>
        <v>5713025</v>
      </c>
      <c r="P5336" s="52">
        <f>SUM(SCDPT1!P5263:'SCDPT1'!P5335)</f>
        <v>0</v>
      </c>
      <c r="Q5336" s="52">
        <f>SUM(SCDPT1!Q5263:'SCDPT1'!Q5335)</f>
        <v>1477485</v>
      </c>
      <c r="R5336" s="109"/>
      <c r="S5336" s="109"/>
      <c r="T5336" s="109"/>
      <c r="U5336" s="52">
        <f>SUM(SCDPT1!U5263:'SCDPT1'!U5335)</f>
        <v>9507427</v>
      </c>
      <c r="V5336" s="52">
        <f>SUM(SCDPT1!V5263:'SCDPT1'!V5335)</f>
        <v>64692544</v>
      </c>
      <c r="W5336" s="109"/>
      <c r="X5336" s="109"/>
      <c r="Y5336" s="109"/>
      <c r="Z5336" s="109"/>
      <c r="AA5336" s="109"/>
      <c r="AB5336" s="109"/>
      <c r="AC5336" s="109"/>
      <c r="AD5336" s="109"/>
      <c r="AE5336" s="109"/>
    </row>
    <row r="5337" spans="2:31" x14ac:dyDescent="0.2">
      <c r="B5337" s="11" t="s">
        <v>24</v>
      </c>
      <c r="C5337" s="12" t="s">
        <v>24</v>
      </c>
      <c r="D5337" s="13" t="s">
        <v>24</v>
      </c>
      <c r="E5337" s="12" t="s">
        <v>24</v>
      </c>
      <c r="F5337" s="12" t="s">
        <v>24</v>
      </c>
      <c r="G5337" s="12" t="s">
        <v>24</v>
      </c>
      <c r="H5337" s="12" t="s">
        <v>24</v>
      </c>
      <c r="I5337" s="12" t="s">
        <v>24</v>
      </c>
      <c r="J5337" s="12" t="s">
        <v>24</v>
      </c>
      <c r="K5337" s="12" t="s">
        <v>24</v>
      </c>
      <c r="L5337" s="12" t="s">
        <v>24</v>
      </c>
      <c r="M5337" s="12" t="s">
        <v>24</v>
      </c>
      <c r="N5337" s="12" t="s">
        <v>24</v>
      </c>
      <c r="O5337" s="12" t="s">
        <v>24</v>
      </c>
      <c r="P5337" s="12" t="s">
        <v>24</v>
      </c>
      <c r="Q5337" s="12" t="s">
        <v>24</v>
      </c>
      <c r="R5337" s="12" t="s">
        <v>24</v>
      </c>
      <c r="S5337" s="12" t="s">
        <v>24</v>
      </c>
      <c r="T5337" s="12" t="s">
        <v>24</v>
      </c>
      <c r="U5337" s="12" t="s">
        <v>24</v>
      </c>
      <c r="V5337" s="12" t="s">
        <v>24</v>
      </c>
      <c r="W5337" s="12" t="s">
        <v>24</v>
      </c>
      <c r="X5337" s="12" t="s">
        <v>24</v>
      </c>
      <c r="Y5337" s="12" t="s">
        <v>24</v>
      </c>
      <c r="Z5337" s="12" t="s">
        <v>24</v>
      </c>
      <c r="AA5337" s="12" t="s">
        <v>24</v>
      </c>
      <c r="AB5337" s="12" t="s">
        <v>24</v>
      </c>
      <c r="AC5337" s="12" t="s">
        <v>24</v>
      </c>
      <c r="AD5337" s="12" t="s">
        <v>24</v>
      </c>
      <c r="AE5337" s="12" t="s">
        <v>24</v>
      </c>
    </row>
    <row r="5338" spans="2:31" x14ac:dyDescent="0.2">
      <c r="B5338" s="14" t="s">
        <v>139</v>
      </c>
      <c r="C5338" s="33" t="s">
        <v>26</v>
      </c>
      <c r="D5338" s="16" t="s">
        <v>26</v>
      </c>
      <c r="E5338" s="103" t="s">
        <v>26</v>
      </c>
      <c r="F5338" s="18" t="s">
        <v>26</v>
      </c>
      <c r="G5338" s="111" t="s">
        <v>26</v>
      </c>
      <c r="H5338" s="102" t="s">
        <v>26</v>
      </c>
      <c r="I5338" s="21"/>
      <c r="J5338" s="71"/>
      <c r="K5338" s="21"/>
      <c r="L5338" s="21"/>
      <c r="M5338" s="21"/>
      <c r="N5338" s="21"/>
      <c r="O5338" s="21"/>
      <c r="P5338" s="21"/>
      <c r="Q5338" s="21"/>
      <c r="R5338" s="22"/>
      <c r="S5338" s="22"/>
      <c r="T5338" s="20" t="s">
        <v>26</v>
      </c>
      <c r="U5338" s="21"/>
      <c r="V5338" s="21"/>
      <c r="W5338" s="19"/>
      <c r="X5338" s="19"/>
      <c r="Y5338" s="109"/>
      <c r="Z5338" s="70" t="s">
        <v>26</v>
      </c>
      <c r="AA5338" s="20" t="s">
        <v>26</v>
      </c>
      <c r="AB5338" s="109"/>
      <c r="AC5338" s="19"/>
      <c r="AD5338" s="22"/>
      <c r="AE5338" s="19"/>
    </row>
    <row r="5339" spans="2:31" x14ac:dyDescent="0.2">
      <c r="B5339" s="11" t="s">
        <v>24</v>
      </c>
      <c r="C5339" s="12" t="s">
        <v>24</v>
      </c>
      <c r="D5339" s="13" t="s">
        <v>24</v>
      </c>
      <c r="E5339" s="12" t="s">
        <v>24</v>
      </c>
      <c r="F5339" s="12" t="s">
        <v>24</v>
      </c>
      <c r="G5339" s="12" t="s">
        <v>24</v>
      </c>
      <c r="H5339" s="12" t="s">
        <v>24</v>
      </c>
      <c r="I5339" s="12" t="s">
        <v>24</v>
      </c>
      <c r="J5339" s="12" t="s">
        <v>24</v>
      </c>
      <c r="K5339" s="12" t="s">
        <v>24</v>
      </c>
      <c r="L5339" s="12" t="s">
        <v>24</v>
      </c>
      <c r="M5339" s="12" t="s">
        <v>24</v>
      </c>
      <c r="N5339" s="12" t="s">
        <v>24</v>
      </c>
      <c r="O5339" s="12" t="s">
        <v>24</v>
      </c>
      <c r="P5339" s="12" t="s">
        <v>24</v>
      </c>
      <c r="Q5339" s="12" t="s">
        <v>24</v>
      </c>
      <c r="R5339" s="12" t="s">
        <v>24</v>
      </c>
      <c r="S5339" s="12" t="s">
        <v>24</v>
      </c>
      <c r="T5339" s="12" t="s">
        <v>24</v>
      </c>
      <c r="U5339" s="12" t="s">
        <v>24</v>
      </c>
      <c r="V5339" s="12" t="s">
        <v>24</v>
      </c>
      <c r="W5339" s="12" t="s">
        <v>24</v>
      </c>
      <c r="X5339" s="12" t="s">
        <v>24</v>
      </c>
      <c r="Y5339" s="12" t="s">
        <v>24</v>
      </c>
      <c r="Z5339" s="12" t="s">
        <v>24</v>
      </c>
      <c r="AA5339" s="12" t="s">
        <v>24</v>
      </c>
      <c r="AB5339" s="12" t="s">
        <v>24</v>
      </c>
      <c r="AC5339" s="12" t="s">
        <v>24</v>
      </c>
      <c r="AD5339" s="12" t="s">
        <v>24</v>
      </c>
      <c r="AE5339" s="12" t="s">
        <v>24</v>
      </c>
    </row>
    <row r="5340" spans="2:31" ht="38.25" x14ac:dyDescent="0.2">
      <c r="B5340" s="23" t="s">
        <v>140</v>
      </c>
      <c r="C5340" s="24" t="s">
        <v>141</v>
      </c>
      <c r="D5340" s="110"/>
      <c r="E5340" s="109"/>
      <c r="F5340" s="109"/>
      <c r="G5340" s="109"/>
      <c r="H5340" s="109"/>
      <c r="I5340" s="52">
        <f>SUM(SCDPT1!I5337:'SCDPT1'!I5339)</f>
        <v>0</v>
      </c>
      <c r="J5340" s="109"/>
      <c r="K5340" s="52">
        <f>SUM(SCDPT1!K5337:'SCDPT1'!K5339)</f>
        <v>0</v>
      </c>
      <c r="L5340" s="52">
        <f>SUM(SCDPT1!L5337:'SCDPT1'!L5339)</f>
        <v>0</v>
      </c>
      <c r="M5340" s="52">
        <f>SUM(SCDPT1!M5337:'SCDPT1'!M5339)</f>
        <v>0</v>
      </c>
      <c r="N5340" s="52">
        <f>SUM(SCDPT1!N5337:'SCDPT1'!N5339)</f>
        <v>0</v>
      </c>
      <c r="O5340" s="52">
        <f>SUM(SCDPT1!O5337:'SCDPT1'!O5339)</f>
        <v>0</v>
      </c>
      <c r="P5340" s="52">
        <f>SUM(SCDPT1!P5337:'SCDPT1'!P5339)</f>
        <v>0</v>
      </c>
      <c r="Q5340" s="52">
        <f>SUM(SCDPT1!Q5337:'SCDPT1'!Q5339)</f>
        <v>0</v>
      </c>
      <c r="R5340" s="109"/>
      <c r="S5340" s="109"/>
      <c r="T5340" s="109"/>
      <c r="U5340" s="52">
        <f>SUM(SCDPT1!U5337:'SCDPT1'!U5339)</f>
        <v>0</v>
      </c>
      <c r="V5340" s="52">
        <f>SUM(SCDPT1!V5337:'SCDPT1'!V5339)</f>
        <v>0</v>
      </c>
      <c r="W5340" s="109"/>
      <c r="X5340" s="109"/>
      <c r="Y5340" s="109"/>
      <c r="Z5340" s="109"/>
      <c r="AA5340" s="109"/>
      <c r="AB5340" s="109"/>
      <c r="AC5340" s="109"/>
      <c r="AD5340" s="109"/>
      <c r="AE5340" s="109"/>
    </row>
    <row r="5341" spans="2:31" x14ac:dyDescent="0.2">
      <c r="B5341" s="11" t="s">
        <v>24</v>
      </c>
      <c r="C5341" s="12" t="s">
        <v>24</v>
      </c>
      <c r="D5341" s="13" t="s">
        <v>24</v>
      </c>
      <c r="E5341" s="12" t="s">
        <v>24</v>
      </c>
      <c r="F5341" s="12" t="s">
        <v>24</v>
      </c>
      <c r="G5341" s="12" t="s">
        <v>24</v>
      </c>
      <c r="H5341" s="12" t="s">
        <v>24</v>
      </c>
      <c r="I5341" s="12" t="s">
        <v>24</v>
      </c>
      <c r="J5341" s="12" t="s">
        <v>24</v>
      </c>
      <c r="K5341" s="12" t="s">
        <v>24</v>
      </c>
      <c r="L5341" s="12" t="s">
        <v>24</v>
      </c>
      <c r="M5341" s="12" t="s">
        <v>24</v>
      </c>
      <c r="N5341" s="12" t="s">
        <v>24</v>
      </c>
      <c r="O5341" s="12" t="s">
        <v>24</v>
      </c>
      <c r="P5341" s="12" t="s">
        <v>24</v>
      </c>
      <c r="Q5341" s="12" t="s">
        <v>24</v>
      </c>
      <c r="R5341" s="12" t="s">
        <v>24</v>
      </c>
      <c r="S5341" s="12" t="s">
        <v>24</v>
      </c>
      <c r="T5341" s="12" t="s">
        <v>24</v>
      </c>
      <c r="U5341" s="12" t="s">
        <v>24</v>
      </c>
      <c r="V5341" s="12" t="s">
        <v>24</v>
      </c>
      <c r="W5341" s="12" t="s">
        <v>24</v>
      </c>
      <c r="X5341" s="12" t="s">
        <v>24</v>
      </c>
      <c r="Y5341" s="12" t="s">
        <v>24</v>
      </c>
      <c r="Z5341" s="12" t="s">
        <v>24</v>
      </c>
      <c r="AA5341" s="12" t="s">
        <v>24</v>
      </c>
      <c r="AB5341" s="12" t="s">
        <v>24</v>
      </c>
      <c r="AC5341" s="12" t="s">
        <v>24</v>
      </c>
      <c r="AD5341" s="12" t="s">
        <v>24</v>
      </c>
      <c r="AE5341" s="12" t="s">
        <v>24</v>
      </c>
    </row>
    <row r="5342" spans="2:31" x14ac:dyDescent="0.2">
      <c r="B5342" s="14" t="s">
        <v>142</v>
      </c>
      <c r="C5342" s="33" t="s">
        <v>26</v>
      </c>
      <c r="D5342" s="16" t="s">
        <v>26</v>
      </c>
      <c r="E5342" s="103" t="s">
        <v>26</v>
      </c>
      <c r="F5342" s="18" t="s">
        <v>26</v>
      </c>
      <c r="G5342" s="111" t="s">
        <v>26</v>
      </c>
      <c r="H5342" s="102" t="s">
        <v>26</v>
      </c>
      <c r="I5342" s="21"/>
      <c r="J5342" s="71"/>
      <c r="K5342" s="21"/>
      <c r="L5342" s="21"/>
      <c r="M5342" s="21"/>
      <c r="N5342" s="21"/>
      <c r="O5342" s="21"/>
      <c r="P5342" s="21"/>
      <c r="Q5342" s="21"/>
      <c r="R5342" s="22"/>
      <c r="S5342" s="22"/>
      <c r="T5342" s="20" t="s">
        <v>26</v>
      </c>
      <c r="U5342" s="21"/>
      <c r="V5342" s="21"/>
      <c r="W5342" s="19"/>
      <c r="X5342" s="19"/>
      <c r="Y5342" s="109"/>
      <c r="Z5342" s="70" t="s">
        <v>26</v>
      </c>
      <c r="AA5342" s="20" t="s">
        <v>26</v>
      </c>
      <c r="AB5342" s="109"/>
      <c r="AC5342" s="19"/>
      <c r="AD5342" s="22"/>
      <c r="AE5342" s="19"/>
    </row>
    <row r="5343" spans="2:31" x14ac:dyDescent="0.2">
      <c r="B5343" s="11" t="s">
        <v>24</v>
      </c>
      <c r="C5343" s="12" t="s">
        <v>24</v>
      </c>
      <c r="D5343" s="13" t="s">
        <v>24</v>
      </c>
      <c r="E5343" s="12" t="s">
        <v>24</v>
      </c>
      <c r="F5343" s="12" t="s">
        <v>24</v>
      </c>
      <c r="G5343" s="12" t="s">
        <v>24</v>
      </c>
      <c r="H5343" s="12" t="s">
        <v>24</v>
      </c>
      <c r="I5343" s="12" t="s">
        <v>24</v>
      </c>
      <c r="J5343" s="12" t="s">
        <v>24</v>
      </c>
      <c r="K5343" s="12" t="s">
        <v>24</v>
      </c>
      <c r="L5343" s="12" t="s">
        <v>24</v>
      </c>
      <c r="M5343" s="12" t="s">
        <v>24</v>
      </c>
      <c r="N5343" s="12" t="s">
        <v>24</v>
      </c>
      <c r="O5343" s="12" t="s">
        <v>24</v>
      </c>
      <c r="P5343" s="12" t="s">
        <v>24</v>
      </c>
      <c r="Q5343" s="12" t="s">
        <v>24</v>
      </c>
      <c r="R5343" s="12" t="s">
        <v>24</v>
      </c>
      <c r="S5343" s="12" t="s">
        <v>24</v>
      </c>
      <c r="T5343" s="12" t="s">
        <v>24</v>
      </c>
      <c r="U5343" s="12" t="s">
        <v>24</v>
      </c>
      <c r="V5343" s="12" t="s">
        <v>24</v>
      </c>
      <c r="W5343" s="12" t="s">
        <v>24</v>
      </c>
      <c r="X5343" s="12" t="s">
        <v>24</v>
      </c>
      <c r="Y5343" s="12" t="s">
        <v>24</v>
      </c>
      <c r="Z5343" s="12" t="s">
        <v>24</v>
      </c>
      <c r="AA5343" s="12" t="s">
        <v>24</v>
      </c>
      <c r="AB5343" s="12" t="s">
        <v>24</v>
      </c>
      <c r="AC5343" s="12" t="s">
        <v>24</v>
      </c>
      <c r="AD5343" s="12" t="s">
        <v>24</v>
      </c>
      <c r="AE5343" s="12" t="s">
        <v>24</v>
      </c>
    </row>
    <row r="5344" spans="2:31" ht="38.25" x14ac:dyDescent="0.2">
      <c r="B5344" s="23" t="s">
        <v>143</v>
      </c>
      <c r="C5344" s="24" t="s">
        <v>144</v>
      </c>
      <c r="D5344" s="110"/>
      <c r="E5344" s="109"/>
      <c r="F5344" s="109"/>
      <c r="G5344" s="109"/>
      <c r="H5344" s="109"/>
      <c r="I5344" s="52">
        <f>SUM(SCDPT1!I5341:'SCDPT1'!I5343)</f>
        <v>0</v>
      </c>
      <c r="J5344" s="109"/>
      <c r="K5344" s="52">
        <f>SUM(SCDPT1!K5341:'SCDPT1'!K5343)</f>
        <v>0</v>
      </c>
      <c r="L5344" s="52">
        <f>SUM(SCDPT1!L5341:'SCDPT1'!L5343)</f>
        <v>0</v>
      </c>
      <c r="M5344" s="52">
        <f>SUM(SCDPT1!M5341:'SCDPT1'!M5343)</f>
        <v>0</v>
      </c>
      <c r="N5344" s="52">
        <f>SUM(SCDPT1!N5341:'SCDPT1'!N5343)</f>
        <v>0</v>
      </c>
      <c r="O5344" s="52">
        <f>SUM(SCDPT1!O5341:'SCDPT1'!O5343)</f>
        <v>0</v>
      </c>
      <c r="P5344" s="52">
        <f>SUM(SCDPT1!P5341:'SCDPT1'!P5343)</f>
        <v>0</v>
      </c>
      <c r="Q5344" s="52">
        <f>SUM(SCDPT1!Q5341:'SCDPT1'!Q5343)</f>
        <v>0</v>
      </c>
      <c r="R5344" s="109"/>
      <c r="S5344" s="109"/>
      <c r="T5344" s="109"/>
      <c r="U5344" s="52">
        <f>SUM(SCDPT1!U5341:'SCDPT1'!U5343)</f>
        <v>0</v>
      </c>
      <c r="V5344" s="52">
        <f>SUM(SCDPT1!V5341:'SCDPT1'!V5343)</f>
        <v>0</v>
      </c>
      <c r="W5344" s="109"/>
      <c r="X5344" s="109"/>
      <c r="Y5344" s="109"/>
      <c r="Z5344" s="109"/>
      <c r="AA5344" s="109"/>
      <c r="AB5344" s="109"/>
      <c r="AC5344" s="109"/>
      <c r="AD5344" s="109"/>
      <c r="AE5344" s="109"/>
    </row>
    <row r="5345" spans="2:31" x14ac:dyDescent="0.2">
      <c r="B5345" s="11" t="s">
        <v>24</v>
      </c>
      <c r="C5345" s="12" t="s">
        <v>24</v>
      </c>
      <c r="D5345" s="13" t="s">
        <v>24</v>
      </c>
      <c r="E5345" s="12" t="s">
        <v>24</v>
      </c>
      <c r="F5345" s="12" t="s">
        <v>24</v>
      </c>
      <c r="G5345" s="12" t="s">
        <v>24</v>
      </c>
      <c r="H5345" s="12" t="s">
        <v>24</v>
      </c>
      <c r="I5345" s="12" t="s">
        <v>24</v>
      </c>
      <c r="J5345" s="12" t="s">
        <v>24</v>
      </c>
      <c r="K5345" s="12" t="s">
        <v>24</v>
      </c>
      <c r="L5345" s="12" t="s">
        <v>24</v>
      </c>
      <c r="M5345" s="12" t="s">
        <v>24</v>
      </c>
      <c r="N5345" s="12" t="s">
        <v>24</v>
      </c>
      <c r="O5345" s="12" t="s">
        <v>24</v>
      </c>
      <c r="P5345" s="12" t="s">
        <v>24</v>
      </c>
      <c r="Q5345" s="12" t="s">
        <v>24</v>
      </c>
      <c r="R5345" s="12" t="s">
        <v>24</v>
      </c>
      <c r="S5345" s="12" t="s">
        <v>24</v>
      </c>
      <c r="T5345" s="12" t="s">
        <v>24</v>
      </c>
      <c r="U5345" s="12" t="s">
        <v>24</v>
      </c>
      <c r="V5345" s="12" t="s">
        <v>24</v>
      </c>
      <c r="W5345" s="12" t="s">
        <v>24</v>
      </c>
      <c r="X5345" s="12" t="s">
        <v>24</v>
      </c>
      <c r="Y5345" s="12" t="s">
        <v>24</v>
      </c>
      <c r="Z5345" s="12" t="s">
        <v>24</v>
      </c>
      <c r="AA5345" s="12" t="s">
        <v>24</v>
      </c>
      <c r="AB5345" s="12" t="s">
        <v>24</v>
      </c>
      <c r="AC5345" s="12" t="s">
        <v>24</v>
      </c>
      <c r="AD5345" s="12" t="s">
        <v>24</v>
      </c>
      <c r="AE5345" s="12" t="s">
        <v>24</v>
      </c>
    </row>
    <row r="5346" spans="2:31" x14ac:dyDescent="0.2">
      <c r="B5346" s="14" t="s">
        <v>4972</v>
      </c>
      <c r="C5346" s="33" t="s">
        <v>4971</v>
      </c>
      <c r="D5346" s="16" t="s">
        <v>4970</v>
      </c>
      <c r="E5346" s="103" t="s">
        <v>26</v>
      </c>
      <c r="F5346" s="18" t="s">
        <v>26</v>
      </c>
      <c r="G5346" s="111" t="s">
        <v>26</v>
      </c>
      <c r="H5346" s="102" t="s">
        <v>4933</v>
      </c>
      <c r="I5346" s="21">
        <v>52342310</v>
      </c>
      <c r="J5346" s="71">
        <v>100</v>
      </c>
      <c r="K5346" s="21">
        <v>52000000</v>
      </c>
      <c r="L5346" s="21">
        <v>52000000</v>
      </c>
      <c r="M5346" s="21">
        <v>52000000</v>
      </c>
      <c r="N5346" s="21"/>
      <c r="O5346" s="21">
        <v>-52266</v>
      </c>
      <c r="P5346" s="21"/>
      <c r="Q5346" s="21"/>
      <c r="R5346" s="22">
        <v>3.407</v>
      </c>
      <c r="S5346" s="22">
        <v>3.2959999999999998</v>
      </c>
      <c r="T5346" s="20" t="s">
        <v>4969</v>
      </c>
      <c r="U5346" s="21">
        <v>265726</v>
      </c>
      <c r="V5346" s="21">
        <v>3391960</v>
      </c>
      <c r="W5346" s="28">
        <v>38754</v>
      </c>
      <c r="X5346" s="28">
        <v>54786</v>
      </c>
      <c r="Y5346" s="109"/>
      <c r="Z5346" s="70" t="s">
        <v>4927</v>
      </c>
      <c r="AA5346" s="20" t="s">
        <v>4926</v>
      </c>
      <c r="AB5346" s="109"/>
      <c r="AC5346" s="19"/>
      <c r="AD5346" s="22"/>
      <c r="AE5346" s="19"/>
    </row>
    <row r="5347" spans="2:31" x14ac:dyDescent="0.2">
      <c r="B5347" s="14" t="s">
        <v>4968</v>
      </c>
      <c r="C5347" s="33" t="s">
        <v>4967</v>
      </c>
      <c r="D5347" s="16" t="s">
        <v>4966</v>
      </c>
      <c r="E5347" s="103" t="s">
        <v>26</v>
      </c>
      <c r="F5347" s="18" t="s">
        <v>26</v>
      </c>
      <c r="G5347" s="111" t="s">
        <v>4412</v>
      </c>
      <c r="H5347" s="102" t="s">
        <v>323</v>
      </c>
      <c r="I5347" s="21">
        <v>25001474</v>
      </c>
      <c r="J5347" s="71">
        <v>105.375</v>
      </c>
      <c r="K5347" s="21">
        <v>26343750</v>
      </c>
      <c r="L5347" s="21">
        <v>25000000</v>
      </c>
      <c r="M5347" s="21">
        <v>25001459</v>
      </c>
      <c r="N5347" s="21"/>
      <c r="O5347" s="21">
        <v>288</v>
      </c>
      <c r="P5347" s="21"/>
      <c r="Q5347" s="21"/>
      <c r="R5347" s="22">
        <v>6.375</v>
      </c>
      <c r="S5347" s="22">
        <v>6.3739999999999997</v>
      </c>
      <c r="T5347" s="20" t="s">
        <v>4965</v>
      </c>
      <c r="U5347" s="21">
        <v>203646</v>
      </c>
      <c r="V5347" s="21">
        <v>1593750</v>
      </c>
      <c r="W5347" s="28">
        <v>40245</v>
      </c>
      <c r="X5347" s="28">
        <v>61316</v>
      </c>
      <c r="Y5347" s="109"/>
      <c r="Z5347" s="70" t="s">
        <v>4927</v>
      </c>
      <c r="AA5347" s="20" t="s">
        <v>4926</v>
      </c>
      <c r="AB5347" s="109"/>
      <c r="AC5347" s="28">
        <v>43054</v>
      </c>
      <c r="AD5347" s="22">
        <v>100</v>
      </c>
      <c r="AE5347" s="28">
        <v>43054</v>
      </c>
    </row>
    <row r="5348" spans="2:31" x14ac:dyDescent="0.2">
      <c r="B5348" s="14" t="s">
        <v>4964</v>
      </c>
      <c r="C5348" s="33" t="s">
        <v>4963</v>
      </c>
      <c r="D5348" s="16" t="s">
        <v>4962</v>
      </c>
      <c r="E5348" s="103" t="s">
        <v>26</v>
      </c>
      <c r="F5348" s="18" t="s">
        <v>26</v>
      </c>
      <c r="G5348" s="111" t="s">
        <v>4412</v>
      </c>
      <c r="H5348" s="102" t="s">
        <v>323</v>
      </c>
      <c r="I5348" s="21">
        <v>8000000</v>
      </c>
      <c r="J5348" s="71">
        <v>101.45699999999999</v>
      </c>
      <c r="K5348" s="21">
        <v>8116560</v>
      </c>
      <c r="L5348" s="21">
        <v>8000000</v>
      </c>
      <c r="M5348" s="21">
        <v>8000000</v>
      </c>
      <c r="N5348" s="21"/>
      <c r="O5348" s="21"/>
      <c r="P5348" s="21"/>
      <c r="Q5348" s="21"/>
      <c r="R5348" s="22">
        <v>6.3780000000000001</v>
      </c>
      <c r="S5348" s="22">
        <v>6.3780000000000001</v>
      </c>
      <c r="T5348" s="20" t="s">
        <v>4949</v>
      </c>
      <c r="U5348" s="21">
        <v>107717</v>
      </c>
      <c r="V5348" s="21">
        <v>510240</v>
      </c>
      <c r="W5348" s="28">
        <v>39213</v>
      </c>
      <c r="X5348" s="28">
        <v>54452</v>
      </c>
      <c r="Y5348" s="109"/>
      <c r="Z5348" s="70" t="s">
        <v>4927</v>
      </c>
      <c r="AA5348" s="20" t="s">
        <v>4926</v>
      </c>
      <c r="AB5348" s="109"/>
      <c r="AC5348" s="28">
        <v>43023</v>
      </c>
      <c r="AD5348" s="22">
        <v>100</v>
      </c>
      <c r="AE5348" s="19"/>
    </row>
    <row r="5349" spans="2:31" x14ac:dyDescent="0.2">
      <c r="B5349" s="14" t="s">
        <v>4961</v>
      </c>
      <c r="C5349" s="33" t="s">
        <v>4960</v>
      </c>
      <c r="D5349" s="16" t="s">
        <v>4959</v>
      </c>
      <c r="E5349" s="103" t="s">
        <v>26</v>
      </c>
      <c r="F5349" s="18" t="s">
        <v>26</v>
      </c>
      <c r="G5349" s="111" t="s">
        <v>4412</v>
      </c>
      <c r="H5349" s="102" t="s">
        <v>4928</v>
      </c>
      <c r="I5349" s="21">
        <v>30267630</v>
      </c>
      <c r="J5349" s="71">
        <v>83</v>
      </c>
      <c r="K5349" s="21">
        <v>24900000</v>
      </c>
      <c r="L5349" s="21">
        <v>30000000</v>
      </c>
      <c r="M5349" s="21">
        <v>30000000</v>
      </c>
      <c r="N5349" s="21"/>
      <c r="O5349" s="21">
        <v>-17092</v>
      </c>
      <c r="P5349" s="21"/>
      <c r="Q5349" s="21"/>
      <c r="R5349" s="22">
        <v>1.958</v>
      </c>
      <c r="S5349" s="22">
        <v>1.76</v>
      </c>
      <c r="T5349" s="20" t="s">
        <v>4940</v>
      </c>
      <c r="U5349" s="21">
        <v>24475</v>
      </c>
      <c r="V5349" s="21">
        <v>972092</v>
      </c>
      <c r="W5349" s="28">
        <v>39283</v>
      </c>
      <c r="X5349" s="28">
        <v>54511</v>
      </c>
      <c r="Y5349" s="109"/>
      <c r="Z5349" s="70" t="s">
        <v>4927</v>
      </c>
      <c r="AA5349" s="20" t="s">
        <v>4926</v>
      </c>
      <c r="AB5349" s="109"/>
      <c r="AC5349" s="28">
        <v>42809</v>
      </c>
      <c r="AD5349" s="22">
        <v>100</v>
      </c>
      <c r="AE5349" s="19"/>
    </row>
    <row r="5350" spans="2:31" x14ac:dyDescent="0.2">
      <c r="B5350" s="14" t="s">
        <v>4958</v>
      </c>
      <c r="C5350" s="33" t="s">
        <v>4957</v>
      </c>
      <c r="D5350" s="16" t="s">
        <v>4956</v>
      </c>
      <c r="E5350" s="103" t="s">
        <v>26</v>
      </c>
      <c r="F5350" s="18" t="s">
        <v>26</v>
      </c>
      <c r="G5350" s="111" t="s">
        <v>4412</v>
      </c>
      <c r="H5350" s="102" t="s">
        <v>4928</v>
      </c>
      <c r="I5350" s="21">
        <v>28627950</v>
      </c>
      <c r="J5350" s="71">
        <v>86.013999999999996</v>
      </c>
      <c r="K5350" s="21">
        <v>25804200</v>
      </c>
      <c r="L5350" s="21">
        <v>30000000</v>
      </c>
      <c r="M5350" s="21">
        <v>30000000</v>
      </c>
      <c r="N5350" s="21"/>
      <c r="O5350" s="21">
        <v>80865</v>
      </c>
      <c r="P5350" s="21"/>
      <c r="Q5350" s="21"/>
      <c r="R5350" s="22">
        <v>1.4870000000000001</v>
      </c>
      <c r="S5350" s="22">
        <v>2.5720000000000001</v>
      </c>
      <c r="T5350" s="20" t="s">
        <v>113</v>
      </c>
      <c r="U5350" s="21">
        <v>96671</v>
      </c>
      <c r="V5350" s="21">
        <v>832341</v>
      </c>
      <c r="W5350" s="28">
        <v>39317</v>
      </c>
      <c r="X5350" s="28">
        <v>54786</v>
      </c>
      <c r="Y5350" s="109"/>
      <c r="Z5350" s="70" t="s">
        <v>4927</v>
      </c>
      <c r="AA5350" s="20" t="s">
        <v>4926</v>
      </c>
      <c r="AB5350" s="109"/>
      <c r="AC5350" s="28">
        <v>42750</v>
      </c>
      <c r="AD5350" s="22">
        <v>100</v>
      </c>
      <c r="AE5350" s="19"/>
    </row>
    <row r="5351" spans="2:31" x14ac:dyDescent="0.2">
      <c r="B5351" s="14" t="s">
        <v>4955</v>
      </c>
      <c r="C5351" s="33" t="s">
        <v>4954</v>
      </c>
      <c r="D5351" s="16" t="s">
        <v>4953</v>
      </c>
      <c r="E5351" s="103" t="s">
        <v>26</v>
      </c>
      <c r="F5351" s="18" t="s">
        <v>26</v>
      </c>
      <c r="G5351" s="111" t="s">
        <v>26</v>
      </c>
      <c r="H5351" s="102" t="s">
        <v>323</v>
      </c>
      <c r="I5351" s="21">
        <v>3750000</v>
      </c>
      <c r="J5351" s="71">
        <v>86</v>
      </c>
      <c r="K5351" s="21">
        <v>3225000</v>
      </c>
      <c r="L5351" s="21">
        <v>3750000</v>
      </c>
      <c r="M5351" s="21">
        <v>3750000</v>
      </c>
      <c r="N5351" s="21"/>
      <c r="O5351" s="21"/>
      <c r="P5351" s="21"/>
      <c r="Q5351" s="21"/>
      <c r="R5351" s="22">
        <v>2.7130000000000001</v>
      </c>
      <c r="S5351" s="22">
        <v>2.7130000000000001</v>
      </c>
      <c r="T5351" s="20" t="s">
        <v>85</v>
      </c>
      <c r="U5351" s="21">
        <v>7065</v>
      </c>
      <c r="V5351" s="21">
        <v>104043</v>
      </c>
      <c r="W5351" s="28">
        <v>39547</v>
      </c>
      <c r="X5351" s="28">
        <v>54550</v>
      </c>
      <c r="Y5351" s="109"/>
      <c r="Z5351" s="70" t="s">
        <v>531</v>
      </c>
      <c r="AA5351" s="20" t="s">
        <v>26</v>
      </c>
      <c r="AB5351" s="109"/>
      <c r="AC5351" s="19"/>
      <c r="AD5351" s="22"/>
      <c r="AE5351" s="19"/>
    </row>
    <row r="5352" spans="2:31" x14ac:dyDescent="0.2">
      <c r="B5352" s="14" t="s">
        <v>4952</v>
      </c>
      <c r="C5352" s="33" t="s">
        <v>4951</v>
      </c>
      <c r="D5352" s="16" t="s">
        <v>4950</v>
      </c>
      <c r="E5352" s="103" t="s">
        <v>26</v>
      </c>
      <c r="F5352" s="18" t="s">
        <v>26</v>
      </c>
      <c r="G5352" s="111" t="s">
        <v>26</v>
      </c>
      <c r="H5352" s="102" t="s">
        <v>323</v>
      </c>
      <c r="I5352" s="21">
        <v>3750000</v>
      </c>
      <c r="J5352" s="71">
        <v>86</v>
      </c>
      <c r="K5352" s="21">
        <v>3225000</v>
      </c>
      <c r="L5352" s="21">
        <v>3750000</v>
      </c>
      <c r="M5352" s="21">
        <v>3750000</v>
      </c>
      <c r="N5352" s="21"/>
      <c r="O5352" s="21"/>
      <c r="P5352" s="21"/>
      <c r="Q5352" s="21"/>
      <c r="R5352" s="22">
        <v>2.7509999999999999</v>
      </c>
      <c r="S5352" s="22">
        <v>2.7509999999999999</v>
      </c>
      <c r="T5352" s="20" t="s">
        <v>4949</v>
      </c>
      <c r="U5352" s="21">
        <v>6217</v>
      </c>
      <c r="V5352" s="21">
        <v>104011</v>
      </c>
      <c r="W5352" s="28">
        <v>39547</v>
      </c>
      <c r="X5352" s="28">
        <v>54553</v>
      </c>
      <c r="Y5352" s="109"/>
      <c r="Z5352" s="70" t="s">
        <v>531</v>
      </c>
      <c r="AA5352" s="20" t="s">
        <v>26</v>
      </c>
      <c r="AB5352" s="109"/>
      <c r="AC5352" s="19"/>
      <c r="AD5352" s="22"/>
      <c r="AE5352" s="19"/>
    </row>
    <row r="5353" spans="2:31" x14ac:dyDescent="0.2">
      <c r="B5353" s="14" t="s">
        <v>4948</v>
      </c>
      <c r="C5353" s="33" t="s">
        <v>4947</v>
      </c>
      <c r="D5353" s="16" t="s">
        <v>4946</v>
      </c>
      <c r="E5353" s="103" t="s">
        <v>26</v>
      </c>
      <c r="F5353" s="18" t="s">
        <v>26</v>
      </c>
      <c r="G5353" s="111" t="s">
        <v>26</v>
      </c>
      <c r="H5353" s="102" t="s">
        <v>323</v>
      </c>
      <c r="I5353" s="21">
        <v>3750000</v>
      </c>
      <c r="J5353" s="71">
        <v>86</v>
      </c>
      <c r="K5353" s="21">
        <v>3225000</v>
      </c>
      <c r="L5353" s="21">
        <v>3750000</v>
      </c>
      <c r="M5353" s="21">
        <v>3750000</v>
      </c>
      <c r="N5353" s="21"/>
      <c r="O5353" s="21"/>
      <c r="P5353" s="21"/>
      <c r="Q5353" s="21"/>
      <c r="R5353" s="22">
        <v>2.7509999999999999</v>
      </c>
      <c r="S5353" s="22">
        <v>2.7509999999999999</v>
      </c>
      <c r="T5353" s="20" t="s">
        <v>85</v>
      </c>
      <c r="U5353" s="21">
        <v>7065</v>
      </c>
      <c r="V5353" s="21">
        <v>104028</v>
      </c>
      <c r="W5353" s="28">
        <v>39547</v>
      </c>
      <c r="X5353" s="28">
        <v>54550</v>
      </c>
      <c r="Y5353" s="109"/>
      <c r="Z5353" s="70" t="s">
        <v>531</v>
      </c>
      <c r="AA5353" s="20" t="s">
        <v>26</v>
      </c>
      <c r="AB5353" s="109"/>
      <c r="AC5353" s="19"/>
      <c r="AD5353" s="22"/>
      <c r="AE5353" s="19"/>
    </row>
    <row r="5354" spans="2:31" x14ac:dyDescent="0.2">
      <c r="B5354" s="14" t="s">
        <v>4945</v>
      </c>
      <c r="C5354" s="33" t="s">
        <v>4944</v>
      </c>
      <c r="D5354" s="16" t="s">
        <v>4943</v>
      </c>
      <c r="E5354" s="103" t="s">
        <v>26</v>
      </c>
      <c r="F5354" s="18" t="s">
        <v>26</v>
      </c>
      <c r="G5354" s="111" t="s">
        <v>26</v>
      </c>
      <c r="H5354" s="102" t="s">
        <v>323</v>
      </c>
      <c r="I5354" s="21">
        <v>3750000</v>
      </c>
      <c r="J5354" s="71">
        <v>86</v>
      </c>
      <c r="K5354" s="21">
        <v>3225000</v>
      </c>
      <c r="L5354" s="21">
        <v>3750000</v>
      </c>
      <c r="M5354" s="21">
        <v>3750000</v>
      </c>
      <c r="N5354" s="21"/>
      <c r="O5354" s="21"/>
      <c r="P5354" s="21"/>
      <c r="Q5354" s="21"/>
      <c r="R5354" s="22">
        <v>2.7509999999999999</v>
      </c>
      <c r="S5354" s="22">
        <v>2.7509999999999999</v>
      </c>
      <c r="T5354" s="20" t="s">
        <v>85</v>
      </c>
      <c r="U5354" s="21">
        <v>7065</v>
      </c>
      <c r="V5354" s="21">
        <v>104007</v>
      </c>
      <c r="W5354" s="28">
        <v>39547</v>
      </c>
      <c r="X5354" s="28">
        <v>54550</v>
      </c>
      <c r="Y5354" s="109"/>
      <c r="Z5354" s="70" t="s">
        <v>531</v>
      </c>
      <c r="AA5354" s="20" t="s">
        <v>26</v>
      </c>
      <c r="AB5354" s="109"/>
      <c r="AC5354" s="19"/>
      <c r="AD5354" s="22"/>
      <c r="AE5354" s="19"/>
    </row>
    <row r="5355" spans="2:31" x14ac:dyDescent="0.2">
      <c r="B5355" s="14" t="s">
        <v>4942</v>
      </c>
      <c r="C5355" s="33" t="s">
        <v>4941</v>
      </c>
      <c r="D5355" s="16" t="s">
        <v>4937</v>
      </c>
      <c r="E5355" s="103" t="s">
        <v>26</v>
      </c>
      <c r="F5355" s="18" t="s">
        <v>4929</v>
      </c>
      <c r="G5355" s="111" t="s">
        <v>4412</v>
      </c>
      <c r="H5355" s="102" t="s">
        <v>4928</v>
      </c>
      <c r="I5355" s="21">
        <v>9400416</v>
      </c>
      <c r="J5355" s="71">
        <v>68.036000000000001</v>
      </c>
      <c r="K5355" s="21">
        <v>5649709</v>
      </c>
      <c r="L5355" s="21">
        <v>8304000</v>
      </c>
      <c r="M5355" s="21">
        <v>8304000</v>
      </c>
      <c r="N5355" s="21"/>
      <c r="O5355" s="21"/>
      <c r="P5355" s="21"/>
      <c r="Q5355" s="21"/>
      <c r="R5355" s="22">
        <v>3.2810000000000001</v>
      </c>
      <c r="S5355" s="22">
        <v>1.012</v>
      </c>
      <c r="T5355" s="20" t="s">
        <v>4940</v>
      </c>
      <c r="U5355" s="21">
        <v>1514</v>
      </c>
      <c r="V5355" s="21">
        <v>290203</v>
      </c>
      <c r="W5355" s="28">
        <v>38196</v>
      </c>
      <c r="X5355" s="28">
        <v>54786</v>
      </c>
      <c r="Y5355" s="109"/>
      <c r="Z5355" s="70" t="s">
        <v>4927</v>
      </c>
      <c r="AA5355" s="20" t="s">
        <v>4926</v>
      </c>
      <c r="AB5355" s="109"/>
      <c r="AC5355" s="28">
        <v>41363</v>
      </c>
      <c r="AD5355" s="22">
        <v>100</v>
      </c>
      <c r="AE5355" s="19"/>
    </row>
    <row r="5356" spans="2:31" x14ac:dyDescent="0.2">
      <c r="B5356" s="14" t="s">
        <v>4939</v>
      </c>
      <c r="C5356" s="33" t="s">
        <v>4938</v>
      </c>
      <c r="D5356" s="16" t="s">
        <v>4937</v>
      </c>
      <c r="E5356" s="103" t="s">
        <v>26</v>
      </c>
      <c r="F5356" s="18" t="s">
        <v>4929</v>
      </c>
      <c r="G5356" s="111" t="s">
        <v>4412</v>
      </c>
      <c r="H5356" s="102" t="s">
        <v>4928</v>
      </c>
      <c r="I5356" s="21">
        <v>63857785</v>
      </c>
      <c r="J5356" s="71">
        <v>95</v>
      </c>
      <c r="K5356" s="21">
        <v>60800000</v>
      </c>
      <c r="L5356" s="21">
        <v>64000000</v>
      </c>
      <c r="M5356" s="21">
        <v>63943936</v>
      </c>
      <c r="N5356" s="21"/>
      <c r="O5356" s="21">
        <v>-49404</v>
      </c>
      <c r="P5356" s="21"/>
      <c r="Q5356" s="21"/>
      <c r="R5356" s="22">
        <v>5.6280000000000001</v>
      </c>
      <c r="S5356" s="22">
        <v>5.66</v>
      </c>
      <c r="T5356" s="20" t="s">
        <v>85</v>
      </c>
      <c r="U5356" s="21">
        <v>1620864</v>
      </c>
      <c r="V5356" s="21">
        <v>3601920</v>
      </c>
      <c r="W5356" s="28">
        <v>39156</v>
      </c>
      <c r="X5356" s="28">
        <v>54452</v>
      </c>
      <c r="Y5356" s="109"/>
      <c r="Z5356" s="70" t="s">
        <v>4927</v>
      </c>
      <c r="AA5356" s="20" t="s">
        <v>4926</v>
      </c>
      <c r="AB5356" s="109"/>
      <c r="AC5356" s="28">
        <v>42388</v>
      </c>
      <c r="AD5356" s="22">
        <v>100</v>
      </c>
      <c r="AE5356" s="28">
        <v>42388</v>
      </c>
    </row>
    <row r="5357" spans="2:31" x14ac:dyDescent="0.2">
      <c r="B5357" s="14" t="s">
        <v>4936</v>
      </c>
      <c r="C5357" s="33" t="s">
        <v>4935</v>
      </c>
      <c r="D5357" s="16" t="s">
        <v>4934</v>
      </c>
      <c r="E5357" s="103" t="s">
        <v>26</v>
      </c>
      <c r="F5357" s="18" t="s">
        <v>4929</v>
      </c>
      <c r="G5357" s="111" t="s">
        <v>4412</v>
      </c>
      <c r="H5357" s="102" t="s">
        <v>4933</v>
      </c>
      <c r="I5357" s="21">
        <v>27041085</v>
      </c>
      <c r="J5357" s="71">
        <v>98.05</v>
      </c>
      <c r="K5357" s="21">
        <v>21571000</v>
      </c>
      <c r="L5357" s="21">
        <v>22000000</v>
      </c>
      <c r="M5357" s="21">
        <v>21571000</v>
      </c>
      <c r="N5357" s="21">
        <v>7466889</v>
      </c>
      <c r="O5357" s="21">
        <v>-195889</v>
      </c>
      <c r="P5357" s="21"/>
      <c r="Q5357" s="21"/>
      <c r="R5357" s="22">
        <v>8.1519999999999992</v>
      </c>
      <c r="S5357" s="22">
        <v>6.2649999999999997</v>
      </c>
      <c r="T5357" s="20" t="s">
        <v>89</v>
      </c>
      <c r="U5357" s="21">
        <v>4982</v>
      </c>
      <c r="V5357" s="21">
        <v>1793440</v>
      </c>
      <c r="W5357" s="28">
        <v>39176</v>
      </c>
      <c r="X5357" s="28">
        <v>48029</v>
      </c>
      <c r="Y5357" s="109"/>
      <c r="Z5357" s="70" t="s">
        <v>4927</v>
      </c>
      <c r="AA5357" s="20" t="s">
        <v>4926</v>
      </c>
      <c r="AB5357" s="109"/>
      <c r="AC5357" s="28">
        <v>47299</v>
      </c>
      <c r="AD5357" s="22">
        <v>100</v>
      </c>
      <c r="AE5357" s="28">
        <v>47299</v>
      </c>
    </row>
    <row r="5358" spans="2:31" x14ac:dyDescent="0.2">
      <c r="B5358" s="14" t="s">
        <v>4932</v>
      </c>
      <c r="C5358" s="33" t="s">
        <v>4931</v>
      </c>
      <c r="D5358" s="16" t="s">
        <v>4930</v>
      </c>
      <c r="E5358" s="103" t="s">
        <v>26</v>
      </c>
      <c r="F5358" s="18" t="s">
        <v>4929</v>
      </c>
      <c r="G5358" s="111" t="s">
        <v>4412</v>
      </c>
      <c r="H5358" s="102" t="s">
        <v>4928</v>
      </c>
      <c r="I5358" s="21">
        <v>5302500</v>
      </c>
      <c r="J5358" s="71">
        <v>92.111000000000004</v>
      </c>
      <c r="K5358" s="21">
        <v>4605535</v>
      </c>
      <c r="L5358" s="21">
        <v>5000000</v>
      </c>
      <c r="M5358" s="21">
        <v>5000000</v>
      </c>
      <c r="N5358" s="21"/>
      <c r="O5358" s="21"/>
      <c r="P5358" s="21"/>
      <c r="Q5358" s="21"/>
      <c r="R5358" s="22">
        <v>7</v>
      </c>
      <c r="S5358" s="22">
        <v>7</v>
      </c>
      <c r="T5358" s="20" t="s">
        <v>113</v>
      </c>
      <c r="U5358" s="21">
        <v>59306</v>
      </c>
      <c r="V5358" s="21">
        <v>350000</v>
      </c>
      <c r="W5358" s="28">
        <v>37775</v>
      </c>
      <c r="X5358" s="28">
        <v>54452</v>
      </c>
      <c r="Y5358" s="109"/>
      <c r="Z5358" s="70" t="s">
        <v>4927</v>
      </c>
      <c r="AA5358" s="20" t="s">
        <v>4926</v>
      </c>
      <c r="AB5358" s="109"/>
      <c r="AC5358" s="28">
        <v>41304</v>
      </c>
      <c r="AD5358" s="22">
        <v>100</v>
      </c>
      <c r="AE5358" s="28">
        <v>41304</v>
      </c>
    </row>
    <row r="5359" spans="2:31" x14ac:dyDescent="0.2">
      <c r="B5359" s="11" t="s">
        <v>24</v>
      </c>
      <c r="C5359" s="12" t="s">
        <v>24</v>
      </c>
      <c r="D5359" s="13" t="s">
        <v>24</v>
      </c>
      <c r="E5359" s="12" t="s">
        <v>24</v>
      </c>
      <c r="F5359" s="12" t="s">
        <v>24</v>
      </c>
      <c r="G5359" s="12" t="s">
        <v>24</v>
      </c>
      <c r="H5359" s="12" t="s">
        <v>24</v>
      </c>
      <c r="I5359" s="12" t="s">
        <v>24</v>
      </c>
      <c r="J5359" s="12" t="s">
        <v>24</v>
      </c>
      <c r="K5359" s="12" t="s">
        <v>24</v>
      </c>
      <c r="L5359" s="12" t="s">
        <v>24</v>
      </c>
      <c r="M5359" s="12" t="s">
        <v>24</v>
      </c>
      <c r="N5359" s="12" t="s">
        <v>24</v>
      </c>
      <c r="O5359" s="12" t="s">
        <v>24</v>
      </c>
      <c r="P5359" s="12" t="s">
        <v>24</v>
      </c>
      <c r="Q5359" s="12" t="s">
        <v>24</v>
      </c>
      <c r="R5359" s="12" t="s">
        <v>24</v>
      </c>
      <c r="S5359" s="12" t="s">
        <v>24</v>
      </c>
      <c r="T5359" s="12" t="s">
        <v>24</v>
      </c>
      <c r="U5359" s="12" t="s">
        <v>24</v>
      </c>
      <c r="V5359" s="12" t="s">
        <v>24</v>
      </c>
      <c r="W5359" s="12" t="s">
        <v>24</v>
      </c>
      <c r="X5359" s="12" t="s">
        <v>24</v>
      </c>
      <c r="Y5359" s="12" t="s">
        <v>24</v>
      </c>
      <c r="Z5359" s="12" t="s">
        <v>24</v>
      </c>
      <c r="AA5359" s="12" t="s">
        <v>24</v>
      </c>
      <c r="AB5359" s="12" t="s">
        <v>24</v>
      </c>
      <c r="AC5359" s="12" t="s">
        <v>24</v>
      </c>
      <c r="AD5359" s="12" t="s">
        <v>24</v>
      </c>
      <c r="AE5359" s="12" t="s">
        <v>24</v>
      </c>
    </row>
    <row r="5360" spans="2:31" ht="51" x14ac:dyDescent="0.2">
      <c r="B5360" s="23" t="s">
        <v>146</v>
      </c>
      <c r="C5360" s="24" t="s">
        <v>147</v>
      </c>
      <c r="D5360" s="110"/>
      <c r="E5360" s="109"/>
      <c r="F5360" s="109"/>
      <c r="G5360" s="109"/>
      <c r="H5360" s="109"/>
      <c r="I5360" s="52">
        <f>SUM(SCDPT1!I5345:'SCDPT1'!I5359)</f>
        <v>264841150</v>
      </c>
      <c r="J5360" s="109"/>
      <c r="K5360" s="52">
        <f>SUM(SCDPT1!K5345:'SCDPT1'!K5359)</f>
        <v>242690754</v>
      </c>
      <c r="L5360" s="52">
        <f>SUM(SCDPT1!L5345:'SCDPT1'!L5359)</f>
        <v>259304000</v>
      </c>
      <c r="M5360" s="52">
        <f>SUM(SCDPT1!M5345:'SCDPT1'!M5359)</f>
        <v>258820395</v>
      </c>
      <c r="N5360" s="52">
        <f>SUM(SCDPT1!N5345:'SCDPT1'!N5359)</f>
        <v>7466889</v>
      </c>
      <c r="O5360" s="52">
        <f>SUM(SCDPT1!O5345:'SCDPT1'!O5359)</f>
        <v>-233498</v>
      </c>
      <c r="P5360" s="52">
        <f>SUM(SCDPT1!P5345:'SCDPT1'!P5359)</f>
        <v>0</v>
      </c>
      <c r="Q5360" s="52">
        <f>SUM(SCDPT1!Q5345:'SCDPT1'!Q5359)</f>
        <v>0</v>
      </c>
      <c r="R5360" s="109"/>
      <c r="S5360" s="109"/>
      <c r="T5360" s="109"/>
      <c r="U5360" s="52">
        <f>SUM(SCDPT1!U5345:'SCDPT1'!U5359)</f>
        <v>2412313</v>
      </c>
      <c r="V5360" s="52">
        <f>SUM(SCDPT1!V5345:'SCDPT1'!V5359)</f>
        <v>13752035</v>
      </c>
      <c r="W5360" s="109"/>
      <c r="X5360" s="109"/>
      <c r="Y5360" s="109"/>
      <c r="Z5360" s="109"/>
      <c r="AA5360" s="109"/>
      <c r="AB5360" s="109"/>
      <c r="AC5360" s="109"/>
      <c r="AD5360" s="109"/>
      <c r="AE5360" s="109"/>
    </row>
    <row r="5361" spans="2:31" x14ac:dyDescent="0.2">
      <c r="B5361" s="23" t="s">
        <v>148</v>
      </c>
      <c r="C5361" s="24" t="s">
        <v>149</v>
      </c>
      <c r="D5361" s="110"/>
      <c r="E5361" s="109"/>
      <c r="F5361" s="109"/>
      <c r="G5361" s="109"/>
      <c r="H5361" s="109"/>
      <c r="I5361" s="52">
        <f>SCDPT1!I5336+SCDPT1!I5340+SCDPT1!I5344+SCDPT1!I5360</f>
        <v>1472540040</v>
      </c>
      <c r="J5361" s="109"/>
      <c r="K5361" s="52">
        <f>SCDPT1!K5336+SCDPT1!K5340+SCDPT1!K5344+SCDPT1!K5360</f>
        <v>1417310472</v>
      </c>
      <c r="L5361" s="52">
        <f>SCDPT1!L5336+SCDPT1!L5340+SCDPT1!L5344+SCDPT1!L5360</f>
        <v>1473732753</v>
      </c>
      <c r="M5361" s="52">
        <f>SCDPT1!M5336+SCDPT1!M5340+SCDPT1!M5344+SCDPT1!M5360</f>
        <v>1431585349</v>
      </c>
      <c r="N5361" s="52">
        <f>SCDPT1!N5336+SCDPT1!N5340+SCDPT1!N5344+SCDPT1!N5360</f>
        <v>11204197</v>
      </c>
      <c r="O5361" s="52">
        <f>SCDPT1!O5336+SCDPT1!O5340+SCDPT1!O5344+SCDPT1!O5360</f>
        <v>5479527</v>
      </c>
      <c r="P5361" s="52">
        <f>SCDPT1!P5336+SCDPT1!P5340+SCDPT1!P5344+SCDPT1!P5360</f>
        <v>0</v>
      </c>
      <c r="Q5361" s="52">
        <f>SCDPT1!Q5336+SCDPT1!Q5340+SCDPT1!Q5344+SCDPT1!Q5360</f>
        <v>1477485</v>
      </c>
      <c r="R5361" s="109"/>
      <c r="S5361" s="109"/>
      <c r="T5361" s="109"/>
      <c r="U5361" s="52">
        <f>SCDPT1!U5336+SCDPT1!U5340+SCDPT1!U5344+SCDPT1!U5360</f>
        <v>11919740</v>
      </c>
      <c r="V5361" s="52">
        <f>SCDPT1!V5336+SCDPT1!V5340+SCDPT1!V5344+SCDPT1!V5360</f>
        <v>78444579</v>
      </c>
      <c r="W5361" s="109"/>
      <c r="X5361" s="109"/>
      <c r="Y5361" s="109"/>
      <c r="Z5361" s="109"/>
      <c r="AA5361" s="109"/>
      <c r="AB5361" s="109"/>
      <c r="AC5361" s="109"/>
      <c r="AD5361" s="109"/>
      <c r="AE5361" s="109"/>
    </row>
    <row r="5362" spans="2:31" x14ac:dyDescent="0.2">
      <c r="B5362" s="11" t="s">
        <v>24</v>
      </c>
      <c r="C5362" s="12" t="s">
        <v>24</v>
      </c>
      <c r="D5362" s="13" t="s">
        <v>24</v>
      </c>
      <c r="E5362" s="12" t="s">
        <v>24</v>
      </c>
      <c r="F5362" s="12" t="s">
        <v>24</v>
      </c>
      <c r="G5362" s="12" t="s">
        <v>24</v>
      </c>
      <c r="H5362" s="12" t="s">
        <v>24</v>
      </c>
      <c r="I5362" s="12" t="s">
        <v>24</v>
      </c>
      <c r="J5362" s="12" t="s">
        <v>24</v>
      </c>
      <c r="K5362" s="12" t="s">
        <v>24</v>
      </c>
      <c r="L5362" s="12" t="s">
        <v>24</v>
      </c>
      <c r="M5362" s="12" t="s">
        <v>24</v>
      </c>
      <c r="N5362" s="12" t="s">
        <v>24</v>
      </c>
      <c r="O5362" s="12" t="s">
        <v>24</v>
      </c>
      <c r="P5362" s="12" t="s">
        <v>24</v>
      </c>
      <c r="Q5362" s="12" t="s">
        <v>24</v>
      </c>
      <c r="R5362" s="12" t="s">
        <v>24</v>
      </c>
      <c r="S5362" s="12" t="s">
        <v>24</v>
      </c>
      <c r="T5362" s="12" t="s">
        <v>24</v>
      </c>
      <c r="U5362" s="12" t="s">
        <v>24</v>
      </c>
      <c r="V5362" s="12" t="s">
        <v>24</v>
      </c>
      <c r="W5362" s="12" t="s">
        <v>24</v>
      </c>
      <c r="X5362" s="12" t="s">
        <v>24</v>
      </c>
      <c r="Y5362" s="12" t="s">
        <v>24</v>
      </c>
      <c r="Z5362" s="12" t="s">
        <v>24</v>
      </c>
      <c r="AA5362" s="12" t="s">
        <v>24</v>
      </c>
      <c r="AB5362" s="12" t="s">
        <v>24</v>
      </c>
      <c r="AC5362" s="12" t="s">
        <v>24</v>
      </c>
      <c r="AD5362" s="12" t="s">
        <v>24</v>
      </c>
      <c r="AE5362" s="12" t="s">
        <v>24</v>
      </c>
    </row>
    <row r="5363" spans="2:31" x14ac:dyDescent="0.2">
      <c r="B5363" s="14" t="s">
        <v>150</v>
      </c>
      <c r="C5363" s="33" t="s">
        <v>26</v>
      </c>
      <c r="D5363" s="16" t="s">
        <v>26</v>
      </c>
      <c r="E5363" s="103" t="s">
        <v>26</v>
      </c>
      <c r="F5363" s="18" t="s">
        <v>26</v>
      </c>
      <c r="G5363" s="111" t="s">
        <v>26</v>
      </c>
      <c r="H5363" s="102" t="s">
        <v>26</v>
      </c>
      <c r="I5363" s="21"/>
      <c r="J5363" s="71"/>
      <c r="K5363" s="21"/>
      <c r="L5363" s="21"/>
      <c r="M5363" s="21"/>
      <c r="N5363" s="21"/>
      <c r="O5363" s="21"/>
      <c r="P5363" s="21"/>
      <c r="Q5363" s="21"/>
      <c r="R5363" s="22"/>
      <c r="S5363" s="22"/>
      <c r="T5363" s="20" t="s">
        <v>26</v>
      </c>
      <c r="U5363" s="21"/>
      <c r="V5363" s="21"/>
      <c r="W5363" s="19"/>
      <c r="X5363" s="19"/>
      <c r="Y5363" s="109"/>
      <c r="Z5363" s="70" t="s">
        <v>26</v>
      </c>
      <c r="AA5363" s="20" t="s">
        <v>26</v>
      </c>
      <c r="AB5363" s="109"/>
      <c r="AC5363" s="19"/>
      <c r="AD5363" s="22"/>
      <c r="AE5363" s="19"/>
    </row>
    <row r="5364" spans="2:31" x14ac:dyDescent="0.2">
      <c r="B5364" s="11" t="s">
        <v>24</v>
      </c>
      <c r="C5364" s="12" t="s">
        <v>24</v>
      </c>
      <c r="D5364" s="13" t="s">
        <v>24</v>
      </c>
      <c r="E5364" s="12" t="s">
        <v>24</v>
      </c>
      <c r="F5364" s="12" t="s">
        <v>24</v>
      </c>
      <c r="G5364" s="12" t="s">
        <v>24</v>
      </c>
      <c r="H5364" s="12" t="s">
        <v>24</v>
      </c>
      <c r="I5364" s="12" t="s">
        <v>24</v>
      </c>
      <c r="J5364" s="12" t="s">
        <v>24</v>
      </c>
      <c r="K5364" s="12" t="s">
        <v>24</v>
      </c>
      <c r="L5364" s="12" t="s">
        <v>24</v>
      </c>
      <c r="M5364" s="12" t="s">
        <v>24</v>
      </c>
      <c r="N5364" s="12" t="s">
        <v>24</v>
      </c>
      <c r="O5364" s="12" t="s">
        <v>24</v>
      </c>
      <c r="P5364" s="12" t="s">
        <v>24</v>
      </c>
      <c r="Q5364" s="12" t="s">
        <v>24</v>
      </c>
      <c r="R5364" s="12" t="s">
        <v>24</v>
      </c>
      <c r="S5364" s="12" t="s">
        <v>24</v>
      </c>
      <c r="T5364" s="12" t="s">
        <v>24</v>
      </c>
      <c r="U5364" s="12" t="s">
        <v>24</v>
      </c>
      <c r="V5364" s="12" t="s">
        <v>24</v>
      </c>
      <c r="W5364" s="12" t="s">
        <v>24</v>
      </c>
      <c r="X5364" s="12" t="s">
        <v>24</v>
      </c>
      <c r="Y5364" s="12" t="s">
        <v>24</v>
      </c>
      <c r="Z5364" s="12" t="s">
        <v>24</v>
      </c>
      <c r="AA5364" s="12" t="s">
        <v>24</v>
      </c>
      <c r="AB5364" s="12" t="s">
        <v>24</v>
      </c>
      <c r="AC5364" s="12" t="s">
        <v>24</v>
      </c>
      <c r="AD5364" s="12" t="s">
        <v>24</v>
      </c>
      <c r="AE5364" s="12" t="s">
        <v>24</v>
      </c>
    </row>
    <row r="5365" spans="2:31" ht="38.25" x14ac:dyDescent="0.2">
      <c r="B5365" s="23" t="s">
        <v>151</v>
      </c>
      <c r="C5365" s="24" t="s">
        <v>152</v>
      </c>
      <c r="D5365" s="110"/>
      <c r="E5365" s="109"/>
      <c r="F5365" s="109"/>
      <c r="G5365" s="109"/>
      <c r="H5365" s="109"/>
      <c r="I5365" s="52">
        <f>SUM(SCDPT1!I5362:'SCDPT1'!I5364)</f>
        <v>0</v>
      </c>
      <c r="J5365" s="109"/>
      <c r="K5365" s="52">
        <f>SUM(SCDPT1!K5362:'SCDPT1'!K5364)</f>
        <v>0</v>
      </c>
      <c r="L5365" s="52">
        <f>SUM(SCDPT1!L5362:'SCDPT1'!L5364)</f>
        <v>0</v>
      </c>
      <c r="M5365" s="52">
        <f>SUM(SCDPT1!M5362:'SCDPT1'!M5364)</f>
        <v>0</v>
      </c>
      <c r="N5365" s="52">
        <f>SUM(SCDPT1!N5362:'SCDPT1'!N5364)</f>
        <v>0</v>
      </c>
      <c r="O5365" s="52">
        <f>SUM(SCDPT1!O5362:'SCDPT1'!O5364)</f>
        <v>0</v>
      </c>
      <c r="P5365" s="52">
        <f>SUM(SCDPT1!P5362:'SCDPT1'!P5364)</f>
        <v>0</v>
      </c>
      <c r="Q5365" s="52">
        <f>SUM(SCDPT1!Q5362:'SCDPT1'!Q5364)</f>
        <v>0</v>
      </c>
      <c r="R5365" s="109"/>
      <c r="S5365" s="109"/>
      <c r="T5365" s="109"/>
      <c r="U5365" s="52">
        <f>SUM(SCDPT1!U5362:'SCDPT1'!U5364)</f>
        <v>0</v>
      </c>
      <c r="V5365" s="52">
        <f>SUM(SCDPT1!V5362:'SCDPT1'!V5364)</f>
        <v>0</v>
      </c>
      <c r="W5365" s="109"/>
      <c r="X5365" s="109"/>
      <c r="Y5365" s="109"/>
      <c r="Z5365" s="109"/>
      <c r="AA5365" s="109"/>
      <c r="AB5365" s="109"/>
      <c r="AC5365" s="109"/>
      <c r="AD5365" s="109"/>
      <c r="AE5365" s="109"/>
    </row>
    <row r="5366" spans="2:31" x14ac:dyDescent="0.2">
      <c r="B5366" s="11" t="s">
        <v>24</v>
      </c>
      <c r="C5366" s="12" t="s">
        <v>24</v>
      </c>
      <c r="D5366" s="13" t="s">
        <v>24</v>
      </c>
      <c r="E5366" s="12" t="s">
        <v>24</v>
      </c>
      <c r="F5366" s="12" t="s">
        <v>24</v>
      </c>
      <c r="G5366" s="12" t="s">
        <v>24</v>
      </c>
      <c r="H5366" s="12" t="s">
        <v>24</v>
      </c>
      <c r="I5366" s="12" t="s">
        <v>24</v>
      </c>
      <c r="J5366" s="12" t="s">
        <v>24</v>
      </c>
      <c r="K5366" s="12" t="s">
        <v>24</v>
      </c>
      <c r="L5366" s="12" t="s">
        <v>24</v>
      </c>
      <c r="M5366" s="12" t="s">
        <v>24</v>
      </c>
      <c r="N5366" s="12" t="s">
        <v>24</v>
      </c>
      <c r="O5366" s="12" t="s">
        <v>24</v>
      </c>
      <c r="P5366" s="12" t="s">
        <v>24</v>
      </c>
      <c r="Q5366" s="12" t="s">
        <v>24</v>
      </c>
      <c r="R5366" s="12" t="s">
        <v>24</v>
      </c>
      <c r="S5366" s="12" t="s">
        <v>24</v>
      </c>
      <c r="T5366" s="12" t="s">
        <v>24</v>
      </c>
      <c r="U5366" s="12" t="s">
        <v>24</v>
      </c>
      <c r="V5366" s="12" t="s">
        <v>24</v>
      </c>
      <c r="W5366" s="12" t="s">
        <v>24</v>
      </c>
      <c r="X5366" s="12" t="s">
        <v>24</v>
      </c>
      <c r="Y5366" s="12" t="s">
        <v>24</v>
      </c>
      <c r="Z5366" s="12" t="s">
        <v>24</v>
      </c>
      <c r="AA5366" s="12" t="s">
        <v>24</v>
      </c>
      <c r="AB5366" s="12" t="s">
        <v>24</v>
      </c>
      <c r="AC5366" s="12" t="s">
        <v>24</v>
      </c>
      <c r="AD5366" s="12" t="s">
        <v>24</v>
      </c>
      <c r="AE5366" s="12" t="s">
        <v>24</v>
      </c>
    </row>
    <row r="5367" spans="2:31" x14ac:dyDescent="0.2">
      <c r="B5367" s="14" t="s">
        <v>153</v>
      </c>
      <c r="C5367" s="33" t="s">
        <v>26</v>
      </c>
      <c r="D5367" s="16" t="s">
        <v>26</v>
      </c>
      <c r="E5367" s="103" t="s">
        <v>26</v>
      </c>
      <c r="F5367" s="18" t="s">
        <v>26</v>
      </c>
      <c r="G5367" s="111" t="s">
        <v>26</v>
      </c>
      <c r="H5367" s="102" t="s">
        <v>26</v>
      </c>
      <c r="I5367" s="21"/>
      <c r="J5367" s="71"/>
      <c r="K5367" s="21"/>
      <c r="L5367" s="21"/>
      <c r="M5367" s="21"/>
      <c r="N5367" s="21"/>
      <c r="O5367" s="21"/>
      <c r="P5367" s="21"/>
      <c r="Q5367" s="21"/>
      <c r="R5367" s="22"/>
      <c r="S5367" s="22"/>
      <c r="T5367" s="20" t="s">
        <v>26</v>
      </c>
      <c r="U5367" s="21"/>
      <c r="V5367" s="21"/>
      <c r="W5367" s="19"/>
      <c r="X5367" s="19"/>
      <c r="Y5367" s="109"/>
      <c r="Z5367" s="70" t="s">
        <v>26</v>
      </c>
      <c r="AA5367" s="20" t="s">
        <v>26</v>
      </c>
      <c r="AB5367" s="109"/>
      <c r="AC5367" s="19"/>
      <c r="AD5367" s="22"/>
      <c r="AE5367" s="19"/>
    </row>
    <row r="5368" spans="2:31" x14ac:dyDescent="0.2">
      <c r="B5368" s="11" t="s">
        <v>24</v>
      </c>
      <c r="C5368" s="12" t="s">
        <v>24</v>
      </c>
      <c r="D5368" s="13" t="s">
        <v>24</v>
      </c>
      <c r="E5368" s="12" t="s">
        <v>24</v>
      </c>
      <c r="F5368" s="12" t="s">
        <v>24</v>
      </c>
      <c r="G5368" s="12" t="s">
        <v>24</v>
      </c>
      <c r="H5368" s="12" t="s">
        <v>24</v>
      </c>
      <c r="I5368" s="12" t="s">
        <v>24</v>
      </c>
      <c r="J5368" s="12" t="s">
        <v>24</v>
      </c>
      <c r="K5368" s="12" t="s">
        <v>24</v>
      </c>
      <c r="L5368" s="12" t="s">
        <v>24</v>
      </c>
      <c r="M5368" s="12" t="s">
        <v>24</v>
      </c>
      <c r="N5368" s="12" t="s">
        <v>24</v>
      </c>
      <c r="O5368" s="12" t="s">
        <v>24</v>
      </c>
      <c r="P5368" s="12" t="s">
        <v>24</v>
      </c>
      <c r="Q5368" s="12" t="s">
        <v>24</v>
      </c>
      <c r="R5368" s="12" t="s">
        <v>24</v>
      </c>
      <c r="S5368" s="12" t="s">
        <v>24</v>
      </c>
      <c r="T5368" s="12" t="s">
        <v>24</v>
      </c>
      <c r="U5368" s="12" t="s">
        <v>24</v>
      </c>
      <c r="V5368" s="12" t="s">
        <v>24</v>
      </c>
      <c r="W5368" s="12" t="s">
        <v>24</v>
      </c>
      <c r="X5368" s="12" t="s">
        <v>24</v>
      </c>
      <c r="Y5368" s="12" t="s">
        <v>24</v>
      </c>
      <c r="Z5368" s="12" t="s">
        <v>24</v>
      </c>
      <c r="AA5368" s="12" t="s">
        <v>24</v>
      </c>
      <c r="AB5368" s="12" t="s">
        <v>24</v>
      </c>
      <c r="AC5368" s="12" t="s">
        <v>24</v>
      </c>
      <c r="AD5368" s="12" t="s">
        <v>24</v>
      </c>
      <c r="AE5368" s="12" t="s">
        <v>24</v>
      </c>
    </row>
    <row r="5369" spans="2:31" ht="51" x14ac:dyDescent="0.2">
      <c r="B5369" s="23" t="s">
        <v>154</v>
      </c>
      <c r="C5369" s="24" t="s">
        <v>155</v>
      </c>
      <c r="D5369" s="110"/>
      <c r="E5369" s="109"/>
      <c r="F5369" s="109"/>
      <c r="G5369" s="109"/>
      <c r="H5369" s="109"/>
      <c r="I5369" s="52">
        <f>SUM(SCDPT1!I5366:'SCDPT1'!I5368)</f>
        <v>0</v>
      </c>
      <c r="J5369" s="109"/>
      <c r="K5369" s="52">
        <f>SUM(SCDPT1!K5366:'SCDPT1'!K5368)</f>
        <v>0</v>
      </c>
      <c r="L5369" s="52">
        <f>SUM(SCDPT1!L5366:'SCDPT1'!L5368)</f>
        <v>0</v>
      </c>
      <c r="M5369" s="52">
        <f>SUM(SCDPT1!M5366:'SCDPT1'!M5368)</f>
        <v>0</v>
      </c>
      <c r="N5369" s="52">
        <f>SUM(SCDPT1!N5366:'SCDPT1'!N5368)</f>
        <v>0</v>
      </c>
      <c r="O5369" s="52">
        <f>SUM(SCDPT1!O5366:'SCDPT1'!O5368)</f>
        <v>0</v>
      </c>
      <c r="P5369" s="52">
        <f>SUM(SCDPT1!P5366:'SCDPT1'!P5368)</f>
        <v>0</v>
      </c>
      <c r="Q5369" s="52">
        <f>SUM(SCDPT1!Q5366:'SCDPT1'!Q5368)</f>
        <v>0</v>
      </c>
      <c r="R5369" s="109"/>
      <c r="S5369" s="109"/>
      <c r="T5369" s="109"/>
      <c r="U5369" s="52">
        <f>SUM(SCDPT1!U5366:'SCDPT1'!U5368)</f>
        <v>0</v>
      </c>
      <c r="V5369" s="52">
        <f>SUM(SCDPT1!V5366:'SCDPT1'!V5368)</f>
        <v>0</v>
      </c>
      <c r="W5369" s="109"/>
      <c r="X5369" s="109"/>
      <c r="Y5369" s="109"/>
      <c r="Z5369" s="109"/>
      <c r="AA5369" s="109"/>
      <c r="AB5369" s="109"/>
      <c r="AC5369" s="109"/>
      <c r="AD5369" s="109"/>
      <c r="AE5369" s="109"/>
    </row>
    <row r="5370" spans="2:31" x14ac:dyDescent="0.2">
      <c r="B5370" s="11" t="s">
        <v>24</v>
      </c>
      <c r="C5370" s="12" t="s">
        <v>24</v>
      </c>
      <c r="D5370" s="13" t="s">
        <v>24</v>
      </c>
      <c r="E5370" s="12" t="s">
        <v>24</v>
      </c>
      <c r="F5370" s="12" t="s">
        <v>24</v>
      </c>
      <c r="G5370" s="12" t="s">
        <v>24</v>
      </c>
      <c r="H5370" s="12" t="s">
        <v>24</v>
      </c>
      <c r="I5370" s="12" t="s">
        <v>24</v>
      </c>
      <c r="J5370" s="12" t="s">
        <v>24</v>
      </c>
      <c r="K5370" s="12" t="s">
        <v>24</v>
      </c>
      <c r="L5370" s="12" t="s">
        <v>24</v>
      </c>
      <c r="M5370" s="12" t="s">
        <v>24</v>
      </c>
      <c r="N5370" s="12" t="s">
        <v>24</v>
      </c>
      <c r="O5370" s="12" t="s">
        <v>24</v>
      </c>
      <c r="P5370" s="12" t="s">
        <v>24</v>
      </c>
      <c r="Q5370" s="12" t="s">
        <v>24</v>
      </c>
      <c r="R5370" s="12" t="s">
        <v>24</v>
      </c>
      <c r="S5370" s="12" t="s">
        <v>24</v>
      </c>
      <c r="T5370" s="12" t="s">
        <v>24</v>
      </c>
      <c r="U5370" s="12" t="s">
        <v>24</v>
      </c>
      <c r="V5370" s="12" t="s">
        <v>24</v>
      </c>
      <c r="W5370" s="12" t="s">
        <v>24</v>
      </c>
      <c r="X5370" s="12" t="s">
        <v>24</v>
      </c>
      <c r="Y5370" s="12" t="s">
        <v>24</v>
      </c>
      <c r="Z5370" s="12" t="s">
        <v>24</v>
      </c>
      <c r="AA5370" s="12" t="s">
        <v>24</v>
      </c>
      <c r="AB5370" s="12" t="s">
        <v>24</v>
      </c>
      <c r="AC5370" s="12" t="s">
        <v>24</v>
      </c>
      <c r="AD5370" s="12" t="s">
        <v>24</v>
      </c>
      <c r="AE5370" s="12" t="s">
        <v>24</v>
      </c>
    </row>
    <row r="5371" spans="2:31" x14ac:dyDescent="0.2">
      <c r="B5371" s="14" t="s">
        <v>156</v>
      </c>
      <c r="C5371" s="33" t="s">
        <v>26</v>
      </c>
      <c r="D5371" s="16" t="s">
        <v>26</v>
      </c>
      <c r="E5371" s="103" t="s">
        <v>26</v>
      </c>
      <c r="F5371" s="18" t="s">
        <v>26</v>
      </c>
      <c r="G5371" s="111" t="s">
        <v>26</v>
      </c>
      <c r="H5371" s="102" t="s">
        <v>26</v>
      </c>
      <c r="I5371" s="21"/>
      <c r="J5371" s="71"/>
      <c r="K5371" s="21"/>
      <c r="L5371" s="21"/>
      <c r="M5371" s="21"/>
      <c r="N5371" s="21"/>
      <c r="O5371" s="21"/>
      <c r="P5371" s="21"/>
      <c r="Q5371" s="21"/>
      <c r="R5371" s="22"/>
      <c r="S5371" s="22"/>
      <c r="T5371" s="20" t="s">
        <v>26</v>
      </c>
      <c r="U5371" s="21"/>
      <c r="V5371" s="21"/>
      <c r="W5371" s="19"/>
      <c r="X5371" s="19"/>
      <c r="Y5371" s="109"/>
      <c r="Z5371" s="70" t="s">
        <v>26</v>
      </c>
      <c r="AA5371" s="20" t="s">
        <v>26</v>
      </c>
      <c r="AB5371" s="109"/>
      <c r="AC5371" s="19"/>
      <c r="AD5371" s="22"/>
      <c r="AE5371" s="19"/>
    </row>
    <row r="5372" spans="2:31" x14ac:dyDescent="0.2">
      <c r="B5372" s="11" t="s">
        <v>24</v>
      </c>
      <c r="C5372" s="12" t="s">
        <v>24</v>
      </c>
      <c r="D5372" s="13" t="s">
        <v>24</v>
      </c>
      <c r="E5372" s="12" t="s">
        <v>24</v>
      </c>
      <c r="F5372" s="12" t="s">
        <v>24</v>
      </c>
      <c r="G5372" s="12" t="s">
        <v>24</v>
      </c>
      <c r="H5372" s="12" t="s">
        <v>24</v>
      </c>
      <c r="I5372" s="12" t="s">
        <v>24</v>
      </c>
      <c r="J5372" s="12" t="s">
        <v>24</v>
      </c>
      <c r="K5372" s="12" t="s">
        <v>24</v>
      </c>
      <c r="L5372" s="12" t="s">
        <v>24</v>
      </c>
      <c r="M5372" s="12" t="s">
        <v>24</v>
      </c>
      <c r="N5372" s="12" t="s">
        <v>24</v>
      </c>
      <c r="O5372" s="12" t="s">
        <v>24</v>
      </c>
      <c r="P5372" s="12" t="s">
        <v>24</v>
      </c>
      <c r="Q5372" s="12" t="s">
        <v>24</v>
      </c>
      <c r="R5372" s="12" t="s">
        <v>24</v>
      </c>
      <c r="S5372" s="12" t="s">
        <v>24</v>
      </c>
      <c r="T5372" s="12" t="s">
        <v>24</v>
      </c>
      <c r="U5372" s="12" t="s">
        <v>24</v>
      </c>
      <c r="V5372" s="12" t="s">
        <v>24</v>
      </c>
      <c r="W5372" s="12" t="s">
        <v>24</v>
      </c>
      <c r="X5372" s="12" t="s">
        <v>24</v>
      </c>
      <c r="Y5372" s="12" t="s">
        <v>24</v>
      </c>
      <c r="Z5372" s="12" t="s">
        <v>24</v>
      </c>
      <c r="AA5372" s="12" t="s">
        <v>24</v>
      </c>
      <c r="AB5372" s="12" t="s">
        <v>24</v>
      </c>
      <c r="AC5372" s="12" t="s">
        <v>24</v>
      </c>
      <c r="AD5372" s="12" t="s">
        <v>24</v>
      </c>
      <c r="AE5372" s="12" t="s">
        <v>24</v>
      </c>
    </row>
    <row r="5373" spans="2:31" ht="51" x14ac:dyDescent="0.2">
      <c r="B5373" s="23" t="s">
        <v>157</v>
      </c>
      <c r="C5373" s="24" t="s">
        <v>158</v>
      </c>
      <c r="D5373" s="110"/>
      <c r="E5373" s="109"/>
      <c r="F5373" s="109"/>
      <c r="G5373" s="109"/>
      <c r="H5373" s="109"/>
      <c r="I5373" s="52">
        <f>SUM(SCDPT1!I5370:'SCDPT1'!I5372)</f>
        <v>0</v>
      </c>
      <c r="J5373" s="109"/>
      <c r="K5373" s="52">
        <f>SUM(SCDPT1!K5370:'SCDPT1'!K5372)</f>
        <v>0</v>
      </c>
      <c r="L5373" s="52">
        <f>SUM(SCDPT1!L5370:'SCDPT1'!L5372)</f>
        <v>0</v>
      </c>
      <c r="M5373" s="52">
        <f>SUM(SCDPT1!M5370:'SCDPT1'!M5372)</f>
        <v>0</v>
      </c>
      <c r="N5373" s="52">
        <f>SUM(SCDPT1!N5370:'SCDPT1'!N5372)</f>
        <v>0</v>
      </c>
      <c r="O5373" s="52">
        <f>SUM(SCDPT1!O5370:'SCDPT1'!O5372)</f>
        <v>0</v>
      </c>
      <c r="P5373" s="52">
        <f>SUM(SCDPT1!P5370:'SCDPT1'!P5372)</f>
        <v>0</v>
      </c>
      <c r="Q5373" s="52">
        <f>SUM(SCDPT1!Q5370:'SCDPT1'!Q5372)</f>
        <v>0</v>
      </c>
      <c r="R5373" s="109"/>
      <c r="S5373" s="109"/>
      <c r="T5373" s="109"/>
      <c r="U5373" s="52">
        <f>SUM(SCDPT1!U5370:'SCDPT1'!U5372)</f>
        <v>0</v>
      </c>
      <c r="V5373" s="52">
        <f>SUM(SCDPT1!V5370:'SCDPT1'!V5372)</f>
        <v>0</v>
      </c>
      <c r="W5373" s="109"/>
      <c r="X5373" s="109"/>
      <c r="Y5373" s="109"/>
      <c r="Z5373" s="109"/>
      <c r="AA5373" s="109"/>
      <c r="AB5373" s="109"/>
      <c r="AC5373" s="109"/>
      <c r="AD5373" s="109"/>
      <c r="AE5373" s="109"/>
    </row>
    <row r="5374" spans="2:31" x14ac:dyDescent="0.2">
      <c r="B5374" s="11" t="s">
        <v>24</v>
      </c>
      <c r="C5374" s="12" t="s">
        <v>24</v>
      </c>
      <c r="D5374" s="13" t="s">
        <v>24</v>
      </c>
      <c r="E5374" s="12" t="s">
        <v>24</v>
      </c>
      <c r="F5374" s="12" t="s">
        <v>24</v>
      </c>
      <c r="G5374" s="12" t="s">
        <v>24</v>
      </c>
      <c r="H5374" s="12" t="s">
        <v>24</v>
      </c>
      <c r="I5374" s="12" t="s">
        <v>24</v>
      </c>
      <c r="J5374" s="12" t="s">
        <v>24</v>
      </c>
      <c r="K5374" s="12" t="s">
        <v>24</v>
      </c>
      <c r="L5374" s="12" t="s">
        <v>24</v>
      </c>
      <c r="M5374" s="12" t="s">
        <v>24</v>
      </c>
      <c r="N5374" s="12" t="s">
        <v>24</v>
      </c>
      <c r="O5374" s="12" t="s">
        <v>24</v>
      </c>
      <c r="P5374" s="12" t="s">
        <v>24</v>
      </c>
      <c r="Q5374" s="12" t="s">
        <v>24</v>
      </c>
      <c r="R5374" s="12" t="s">
        <v>24</v>
      </c>
      <c r="S5374" s="12" t="s">
        <v>24</v>
      </c>
      <c r="T5374" s="12" t="s">
        <v>24</v>
      </c>
      <c r="U5374" s="12" t="s">
        <v>24</v>
      </c>
      <c r="V5374" s="12" t="s">
        <v>24</v>
      </c>
      <c r="W5374" s="12" t="s">
        <v>24</v>
      </c>
      <c r="X5374" s="12" t="s">
        <v>24</v>
      </c>
      <c r="Y5374" s="12" t="s">
        <v>24</v>
      </c>
      <c r="Z5374" s="12" t="s">
        <v>24</v>
      </c>
      <c r="AA5374" s="12" t="s">
        <v>24</v>
      </c>
      <c r="AB5374" s="12" t="s">
        <v>24</v>
      </c>
      <c r="AC5374" s="12" t="s">
        <v>24</v>
      </c>
      <c r="AD5374" s="12" t="s">
        <v>24</v>
      </c>
      <c r="AE5374" s="12" t="s">
        <v>24</v>
      </c>
    </row>
    <row r="5375" spans="2:31" x14ac:dyDescent="0.2">
      <c r="B5375" s="14" t="s">
        <v>159</v>
      </c>
      <c r="C5375" s="33" t="s">
        <v>26</v>
      </c>
      <c r="D5375" s="16" t="s">
        <v>26</v>
      </c>
      <c r="E5375" s="103" t="s">
        <v>26</v>
      </c>
      <c r="F5375" s="18" t="s">
        <v>26</v>
      </c>
      <c r="G5375" s="111" t="s">
        <v>26</v>
      </c>
      <c r="H5375" s="102" t="s">
        <v>26</v>
      </c>
      <c r="I5375" s="21"/>
      <c r="J5375" s="71"/>
      <c r="K5375" s="21"/>
      <c r="L5375" s="21"/>
      <c r="M5375" s="21"/>
      <c r="N5375" s="21"/>
      <c r="O5375" s="21"/>
      <c r="P5375" s="21"/>
      <c r="Q5375" s="21"/>
      <c r="R5375" s="22"/>
      <c r="S5375" s="22"/>
      <c r="T5375" s="20" t="s">
        <v>26</v>
      </c>
      <c r="U5375" s="21"/>
      <c r="V5375" s="21"/>
      <c r="W5375" s="19"/>
      <c r="X5375" s="19"/>
      <c r="Y5375" s="109"/>
      <c r="Z5375" s="70" t="s">
        <v>26</v>
      </c>
      <c r="AA5375" s="20" t="s">
        <v>26</v>
      </c>
      <c r="AB5375" s="109"/>
      <c r="AC5375" s="19"/>
      <c r="AD5375" s="22"/>
      <c r="AE5375" s="19"/>
    </row>
    <row r="5376" spans="2:31" x14ac:dyDescent="0.2">
      <c r="B5376" s="11" t="s">
        <v>24</v>
      </c>
      <c r="C5376" s="12" t="s">
        <v>24</v>
      </c>
      <c r="D5376" s="13" t="s">
        <v>24</v>
      </c>
      <c r="E5376" s="12" t="s">
        <v>24</v>
      </c>
      <c r="F5376" s="12" t="s">
        <v>24</v>
      </c>
      <c r="G5376" s="12" t="s">
        <v>24</v>
      </c>
      <c r="H5376" s="12" t="s">
        <v>24</v>
      </c>
      <c r="I5376" s="12" t="s">
        <v>24</v>
      </c>
      <c r="J5376" s="12" t="s">
        <v>24</v>
      </c>
      <c r="K5376" s="12" t="s">
        <v>24</v>
      </c>
      <c r="L5376" s="12" t="s">
        <v>24</v>
      </c>
      <c r="M5376" s="12" t="s">
        <v>24</v>
      </c>
      <c r="N5376" s="12" t="s">
        <v>24</v>
      </c>
      <c r="O5376" s="12" t="s">
        <v>24</v>
      </c>
      <c r="P5376" s="12" t="s">
        <v>24</v>
      </c>
      <c r="Q5376" s="12" t="s">
        <v>24</v>
      </c>
      <c r="R5376" s="12" t="s">
        <v>24</v>
      </c>
      <c r="S5376" s="12" t="s">
        <v>24</v>
      </c>
      <c r="T5376" s="12" t="s">
        <v>24</v>
      </c>
      <c r="U5376" s="12" t="s">
        <v>24</v>
      </c>
      <c r="V5376" s="12" t="s">
        <v>24</v>
      </c>
      <c r="W5376" s="12" t="s">
        <v>24</v>
      </c>
      <c r="X5376" s="12" t="s">
        <v>24</v>
      </c>
      <c r="Y5376" s="12" t="s">
        <v>24</v>
      </c>
      <c r="Z5376" s="12" t="s">
        <v>24</v>
      </c>
      <c r="AA5376" s="12" t="s">
        <v>24</v>
      </c>
      <c r="AB5376" s="12" t="s">
        <v>24</v>
      </c>
      <c r="AC5376" s="12" t="s">
        <v>24</v>
      </c>
      <c r="AD5376" s="12" t="s">
        <v>24</v>
      </c>
      <c r="AE5376" s="12" t="s">
        <v>24</v>
      </c>
    </row>
    <row r="5377" spans="2:31" ht="51" x14ac:dyDescent="0.2">
      <c r="B5377" s="23" t="s">
        <v>160</v>
      </c>
      <c r="C5377" s="24" t="s">
        <v>161</v>
      </c>
      <c r="D5377" s="110"/>
      <c r="E5377" s="109"/>
      <c r="F5377" s="109"/>
      <c r="G5377" s="109"/>
      <c r="H5377" s="109"/>
      <c r="I5377" s="52">
        <f>SUM(SCDPT1!I5374:'SCDPT1'!I5376)</f>
        <v>0</v>
      </c>
      <c r="J5377" s="109"/>
      <c r="K5377" s="52">
        <f>SUM(SCDPT1!K5374:'SCDPT1'!K5376)</f>
        <v>0</v>
      </c>
      <c r="L5377" s="52">
        <f>SUM(SCDPT1!L5374:'SCDPT1'!L5376)</f>
        <v>0</v>
      </c>
      <c r="M5377" s="52">
        <f>SUM(SCDPT1!M5374:'SCDPT1'!M5376)</f>
        <v>0</v>
      </c>
      <c r="N5377" s="52">
        <f>SUM(SCDPT1!N5374:'SCDPT1'!N5376)</f>
        <v>0</v>
      </c>
      <c r="O5377" s="52">
        <f>SUM(SCDPT1!O5374:'SCDPT1'!O5376)</f>
        <v>0</v>
      </c>
      <c r="P5377" s="52">
        <f>SUM(SCDPT1!P5374:'SCDPT1'!P5376)</f>
        <v>0</v>
      </c>
      <c r="Q5377" s="52">
        <f>SUM(SCDPT1!Q5374:'SCDPT1'!Q5376)</f>
        <v>0</v>
      </c>
      <c r="R5377" s="109"/>
      <c r="S5377" s="109"/>
      <c r="T5377" s="109"/>
      <c r="U5377" s="52">
        <f>SUM(SCDPT1!U5374:'SCDPT1'!U5376)</f>
        <v>0</v>
      </c>
      <c r="V5377" s="52">
        <f>SUM(SCDPT1!V5374:'SCDPT1'!V5376)</f>
        <v>0</v>
      </c>
      <c r="W5377" s="109"/>
      <c r="X5377" s="109"/>
      <c r="Y5377" s="109"/>
      <c r="Z5377" s="109"/>
      <c r="AA5377" s="109"/>
      <c r="AB5377" s="109"/>
      <c r="AC5377" s="109"/>
      <c r="AD5377" s="109"/>
      <c r="AE5377" s="109"/>
    </row>
    <row r="5378" spans="2:31" ht="25.5" x14ac:dyDescent="0.2">
      <c r="B5378" s="23" t="s">
        <v>162</v>
      </c>
      <c r="C5378" s="24" t="s">
        <v>163</v>
      </c>
      <c r="D5378" s="110"/>
      <c r="E5378" s="109"/>
      <c r="F5378" s="109"/>
      <c r="G5378" s="109"/>
      <c r="H5378" s="109"/>
      <c r="I5378" s="52">
        <f>SCDPT1!I5365+SCDPT1!I5369+SCDPT1!I5373+SCDPT1!I5377</f>
        <v>0</v>
      </c>
      <c r="J5378" s="109"/>
      <c r="K5378" s="52">
        <f>SCDPT1!K5365+SCDPT1!K5369+SCDPT1!K5373+SCDPT1!K5377</f>
        <v>0</v>
      </c>
      <c r="L5378" s="52">
        <f>SCDPT1!L5365+SCDPT1!L5369+SCDPT1!L5373+SCDPT1!L5377</f>
        <v>0</v>
      </c>
      <c r="M5378" s="52">
        <f>SCDPT1!M5365+SCDPT1!M5369+SCDPT1!M5373+SCDPT1!M5377</f>
        <v>0</v>
      </c>
      <c r="N5378" s="52">
        <f>SCDPT1!N5365+SCDPT1!N5369+SCDPT1!N5373+SCDPT1!N5377</f>
        <v>0</v>
      </c>
      <c r="O5378" s="52">
        <f>SCDPT1!O5365+SCDPT1!O5369+SCDPT1!O5373+SCDPT1!O5377</f>
        <v>0</v>
      </c>
      <c r="P5378" s="52">
        <f>SCDPT1!P5365+SCDPT1!P5369+SCDPT1!P5373+SCDPT1!P5377</f>
        <v>0</v>
      </c>
      <c r="Q5378" s="52">
        <f>SCDPT1!Q5365+SCDPT1!Q5369+SCDPT1!Q5373+SCDPT1!Q5377</f>
        <v>0</v>
      </c>
      <c r="R5378" s="109"/>
      <c r="S5378" s="109"/>
      <c r="T5378" s="109"/>
      <c r="U5378" s="52">
        <f>SCDPT1!U5365+SCDPT1!U5369+SCDPT1!U5373+SCDPT1!U5377</f>
        <v>0</v>
      </c>
      <c r="V5378" s="52">
        <f>SCDPT1!V5365+SCDPT1!V5369+SCDPT1!V5373+SCDPT1!V5377</f>
        <v>0</v>
      </c>
      <c r="W5378" s="109"/>
      <c r="X5378" s="109"/>
      <c r="Y5378" s="109"/>
      <c r="Z5378" s="109"/>
      <c r="AA5378" s="109"/>
      <c r="AB5378" s="109"/>
      <c r="AC5378" s="109"/>
      <c r="AD5378" s="109"/>
      <c r="AE5378" s="109"/>
    </row>
    <row r="5379" spans="2:31" x14ac:dyDescent="0.2">
      <c r="B5379" s="23" t="s">
        <v>164</v>
      </c>
      <c r="C5379" s="24" t="s">
        <v>165</v>
      </c>
      <c r="D5379" s="110"/>
      <c r="E5379" s="109"/>
      <c r="F5379" s="109"/>
      <c r="G5379" s="109"/>
      <c r="H5379" s="109"/>
      <c r="I5379" s="52">
        <f>SCDPT1!I22+SCDPT1!I264+SCDPT1!I308+SCDPT1!I381+SCDPT1!I1032+SCDPT1!I3942+SCDPT1!I5336+SCDPT1!I5365</f>
        <v>28214751667.369999</v>
      </c>
      <c r="J5379" s="109"/>
      <c r="K5379" s="52">
        <f>SCDPT1!K22+SCDPT1!K264+SCDPT1!K308+SCDPT1!K381+SCDPT1!K1032+SCDPT1!K3942+SCDPT1!K5336+SCDPT1!K5365</f>
        <v>31220746001.709999</v>
      </c>
      <c r="L5379" s="52">
        <f>SCDPT1!L22+SCDPT1!L264+SCDPT1!L308+SCDPT1!L381+SCDPT1!L1032+SCDPT1!L3942+SCDPT1!L5336+SCDPT1!L5365</f>
        <v>28087204489.290001</v>
      </c>
      <c r="M5379" s="52">
        <f>SCDPT1!M22+SCDPT1!M264+SCDPT1!M308+SCDPT1!M381+SCDPT1!M1032+SCDPT1!M3942+SCDPT1!M5336+SCDPT1!M5365</f>
        <v>28133124302.010002</v>
      </c>
      <c r="N5379" s="52">
        <f>SCDPT1!N22+SCDPT1!N264+SCDPT1!N308+SCDPT1!N381+SCDPT1!N1032+SCDPT1!N3942+SCDPT1!N5336+SCDPT1!N5365</f>
        <v>-3187076</v>
      </c>
      <c r="O5379" s="52">
        <f>SCDPT1!O22+SCDPT1!O264+SCDPT1!O308+SCDPT1!O381+SCDPT1!O1032+SCDPT1!O3942+SCDPT1!O5336+SCDPT1!O5365</f>
        <v>-13794598</v>
      </c>
      <c r="P5379" s="52">
        <f>SCDPT1!P22+SCDPT1!P264+SCDPT1!P308+SCDPT1!P381+SCDPT1!P1032+SCDPT1!P3942+SCDPT1!P5336+SCDPT1!P5365</f>
        <v>5528939</v>
      </c>
      <c r="Q5379" s="52">
        <f>SCDPT1!Q22+SCDPT1!Q264+SCDPT1!Q308+SCDPT1!Q381+SCDPT1!Q1032+SCDPT1!Q3942+SCDPT1!Q5336+SCDPT1!Q5365</f>
        <v>2336786</v>
      </c>
      <c r="R5379" s="109"/>
      <c r="S5379" s="109"/>
      <c r="T5379" s="109"/>
      <c r="U5379" s="52">
        <f>SCDPT1!U22+SCDPT1!U264+SCDPT1!U308+SCDPT1!U381+SCDPT1!U1032+SCDPT1!U3942+SCDPT1!U5336+SCDPT1!U5365</f>
        <v>360673953.34000003</v>
      </c>
      <c r="V5379" s="52">
        <f>SCDPT1!V22+SCDPT1!V264+SCDPT1!V308+SCDPT1!V381+SCDPT1!V1032+SCDPT1!V3942+SCDPT1!V5336+SCDPT1!V5365</f>
        <v>1346258506.6199999</v>
      </c>
      <c r="W5379" s="109"/>
      <c r="X5379" s="109"/>
      <c r="Y5379" s="109"/>
      <c r="Z5379" s="109"/>
      <c r="AA5379" s="109"/>
      <c r="AB5379" s="109"/>
      <c r="AC5379" s="109"/>
      <c r="AD5379" s="109"/>
      <c r="AE5379" s="109"/>
    </row>
    <row r="5380" spans="2:31" ht="25.5" x14ac:dyDescent="0.2">
      <c r="B5380" s="23" t="s">
        <v>166</v>
      </c>
      <c r="C5380" s="24" t="s">
        <v>167</v>
      </c>
      <c r="D5380" s="110"/>
      <c r="E5380" s="109"/>
      <c r="F5380" s="109"/>
      <c r="G5380" s="109"/>
      <c r="H5380" s="109"/>
      <c r="I5380" s="52">
        <f>SCDPT1!I200+SCDPT1!I268+SCDPT1!I312+SCDPT1!I385+SCDPT1!I1820+SCDPT1!I4094+SCDPT1!I5340+SCDPT1!I5369</f>
        <v>3711566703</v>
      </c>
      <c r="J5380" s="109"/>
      <c r="K5380" s="52">
        <f>SCDPT1!K200+SCDPT1!K268+SCDPT1!K312+SCDPT1!K385+SCDPT1!K1820+SCDPT1!K4094+SCDPT1!K5340+SCDPT1!K5369</f>
        <v>3833253718</v>
      </c>
      <c r="L5380" s="52">
        <f>SCDPT1!L200+SCDPT1!L268+SCDPT1!L312+SCDPT1!L385+SCDPT1!L1820+SCDPT1!L4094+SCDPT1!L5340+SCDPT1!L5369</f>
        <v>3687820961</v>
      </c>
      <c r="M5380" s="52">
        <f>SCDPT1!M200+SCDPT1!M268+SCDPT1!M312+SCDPT1!M385+SCDPT1!M1820+SCDPT1!M4094+SCDPT1!M5340+SCDPT1!M5369</f>
        <v>3656113357</v>
      </c>
      <c r="N5380" s="52">
        <f>SCDPT1!N200+SCDPT1!N268+SCDPT1!N312+SCDPT1!N385+SCDPT1!N1820+SCDPT1!N4094+SCDPT1!N5340+SCDPT1!N5369</f>
        <v>5041298</v>
      </c>
      <c r="O5380" s="52">
        <f>SCDPT1!O200+SCDPT1!O268+SCDPT1!O312+SCDPT1!O385+SCDPT1!O1820+SCDPT1!O4094+SCDPT1!O5340+SCDPT1!O5369</f>
        <v>-1310116</v>
      </c>
      <c r="P5380" s="52">
        <f>SCDPT1!P200+SCDPT1!P268+SCDPT1!P312+SCDPT1!P385+SCDPT1!P1820+SCDPT1!P4094+SCDPT1!P5340+SCDPT1!P5369</f>
        <v>4521734</v>
      </c>
      <c r="Q5380" s="52">
        <f>SCDPT1!Q200+SCDPT1!Q268+SCDPT1!Q312+SCDPT1!Q385+SCDPT1!Q1820+SCDPT1!Q4094+SCDPT1!Q5340+SCDPT1!Q5369</f>
        <v>0</v>
      </c>
      <c r="R5380" s="109"/>
      <c r="S5380" s="109"/>
      <c r="T5380" s="109"/>
      <c r="U5380" s="52">
        <f>SCDPT1!U200+SCDPT1!U268+SCDPT1!U312+SCDPT1!U385+SCDPT1!U1820+SCDPT1!U4094+SCDPT1!U5340+SCDPT1!U5369</f>
        <v>13182510</v>
      </c>
      <c r="V5380" s="52">
        <f>SCDPT1!V200+SCDPT1!V268+SCDPT1!V312+SCDPT1!V385+SCDPT1!V1820+SCDPT1!V4094+SCDPT1!V5340+SCDPT1!V5369</f>
        <v>151581823</v>
      </c>
      <c r="W5380" s="109"/>
      <c r="X5380" s="109"/>
      <c r="Y5380" s="109"/>
      <c r="Z5380" s="109"/>
      <c r="AA5380" s="109"/>
      <c r="AB5380" s="109"/>
      <c r="AC5380" s="109"/>
      <c r="AD5380" s="109"/>
      <c r="AE5380" s="109"/>
    </row>
    <row r="5381" spans="2:31" ht="25.5" x14ac:dyDescent="0.2">
      <c r="B5381" s="23" t="s">
        <v>168</v>
      </c>
      <c r="C5381" s="24" t="s">
        <v>169</v>
      </c>
      <c r="D5381" s="110"/>
      <c r="E5381" s="109"/>
      <c r="F5381" s="109"/>
      <c r="G5381" s="109"/>
      <c r="H5381" s="109"/>
      <c r="I5381" s="52">
        <f>SCDPT1!I204+SCDPT1!I272+SCDPT1!I316+SCDPT1!I389+SCDPT1!I1849+SCDPT1!I4691+SCDPT1!I5344+SCDPT1!I5373</f>
        <v>4100345945</v>
      </c>
      <c r="J5381" s="109"/>
      <c r="K5381" s="52">
        <f>SCDPT1!K204+SCDPT1!K272+SCDPT1!K316+SCDPT1!K389+SCDPT1!K1849+SCDPT1!K4691+SCDPT1!K5344+SCDPT1!K5373</f>
        <v>3677678268</v>
      </c>
      <c r="L5381" s="52">
        <f>SCDPT1!L204+SCDPT1!L272+SCDPT1!L316+SCDPT1!L389+SCDPT1!L1849+SCDPT1!L4691+SCDPT1!L5344+SCDPT1!L5373</f>
        <v>3573218261</v>
      </c>
      <c r="M5381" s="52">
        <f>SCDPT1!M204+SCDPT1!M272+SCDPT1!M316+SCDPT1!M389+SCDPT1!M1849+SCDPT1!M4691+SCDPT1!M5344+SCDPT1!M5373</f>
        <v>3640212289</v>
      </c>
      <c r="N5381" s="52">
        <f>SCDPT1!N204+SCDPT1!N272+SCDPT1!N316+SCDPT1!N389+SCDPT1!N1849+SCDPT1!N4691+SCDPT1!N5344+SCDPT1!N5373</f>
        <v>-20839141</v>
      </c>
      <c r="O5381" s="52">
        <f>SCDPT1!O204+SCDPT1!O272+SCDPT1!O316+SCDPT1!O389+SCDPT1!O1849+SCDPT1!O4691+SCDPT1!O5344+SCDPT1!O5373</f>
        <v>-105096089</v>
      </c>
      <c r="P5381" s="52">
        <f>SCDPT1!P204+SCDPT1!P272+SCDPT1!P316+SCDPT1!P389+SCDPT1!P1849+SCDPT1!P4691+SCDPT1!P5344+SCDPT1!P5373</f>
        <v>81713083</v>
      </c>
      <c r="Q5381" s="52">
        <f>SCDPT1!Q204+SCDPT1!Q272+SCDPT1!Q316+SCDPT1!Q389+SCDPT1!Q1849+SCDPT1!Q4691+SCDPT1!Q5344+SCDPT1!Q5373</f>
        <v>0</v>
      </c>
      <c r="R5381" s="109"/>
      <c r="S5381" s="109"/>
      <c r="T5381" s="109"/>
      <c r="U5381" s="52">
        <f>SCDPT1!U204+SCDPT1!U272+SCDPT1!U316+SCDPT1!U389+SCDPT1!U1849+SCDPT1!U4691+SCDPT1!U5344+SCDPT1!U5373</f>
        <v>31823431</v>
      </c>
      <c r="V5381" s="52">
        <f>SCDPT1!V204+SCDPT1!V272+SCDPT1!V316+SCDPT1!V389+SCDPT1!V1849+SCDPT1!V4691+SCDPT1!V5344+SCDPT1!V5373</f>
        <v>393607477</v>
      </c>
      <c r="W5381" s="109"/>
      <c r="X5381" s="109"/>
      <c r="Y5381" s="109"/>
      <c r="Z5381" s="109"/>
      <c r="AA5381" s="109"/>
      <c r="AB5381" s="109"/>
      <c r="AC5381" s="109"/>
      <c r="AD5381" s="109"/>
      <c r="AE5381" s="109"/>
    </row>
    <row r="5382" spans="2:31" ht="25.5" x14ac:dyDescent="0.2">
      <c r="B5382" s="23" t="s">
        <v>170</v>
      </c>
      <c r="C5382" s="24" t="s">
        <v>171</v>
      </c>
      <c r="D5382" s="110"/>
      <c r="E5382" s="109"/>
      <c r="F5382" s="109"/>
      <c r="G5382" s="109"/>
      <c r="H5382" s="109"/>
      <c r="I5382" s="52">
        <f>SCDPT1!I221+SCDPT1!I277+SCDPT1!I320+SCDPT1!I393+SCDPT1!I1930+SCDPT1!I5261+SCDPT1!I5360+SCDPT1!I5377</f>
        <v>5166505818.1399994</v>
      </c>
      <c r="J5382" s="109"/>
      <c r="K5382" s="52">
        <f>SCDPT1!K221+SCDPT1!K277+SCDPT1!K320+SCDPT1!K393+SCDPT1!K1930+SCDPT1!K5261+SCDPT1!K5360+SCDPT1!K5377</f>
        <v>5741021496.6099968</v>
      </c>
      <c r="L5382" s="52">
        <f>SCDPT1!L221+SCDPT1!L277+SCDPT1!L320+SCDPT1!L393+SCDPT1!L1930+SCDPT1!L5261+SCDPT1!L5360+SCDPT1!L5377</f>
        <v>5494613734.25</v>
      </c>
      <c r="M5382" s="52">
        <f>SCDPT1!M221+SCDPT1!M277+SCDPT1!M320+SCDPT1!M393+SCDPT1!M1930+SCDPT1!M5261+SCDPT1!M5360+SCDPT1!M5377</f>
        <v>5310688608.8200006</v>
      </c>
      <c r="N5382" s="52">
        <f>SCDPT1!N221+SCDPT1!N277+SCDPT1!N320+SCDPT1!N393+SCDPT1!N1930+SCDPT1!N5261+SCDPT1!N5360+SCDPT1!N5377</f>
        <v>-3027898</v>
      </c>
      <c r="O5382" s="52">
        <f>SCDPT1!O221+SCDPT1!O277+SCDPT1!O320+SCDPT1!O393+SCDPT1!O1930+SCDPT1!O5261+SCDPT1!O5360+SCDPT1!O5377</f>
        <v>11265883.59</v>
      </c>
      <c r="P5382" s="52">
        <f>SCDPT1!P221+SCDPT1!P277+SCDPT1!P320+SCDPT1!P393+SCDPT1!P1930+SCDPT1!P5261+SCDPT1!P5360+SCDPT1!P5377</f>
        <v>19479843</v>
      </c>
      <c r="Q5382" s="52">
        <f>SCDPT1!Q221+SCDPT1!Q277+SCDPT1!Q320+SCDPT1!Q393+SCDPT1!Q1930+SCDPT1!Q5261+SCDPT1!Q5360+SCDPT1!Q5377</f>
        <v>0</v>
      </c>
      <c r="R5382" s="109"/>
      <c r="S5382" s="109"/>
      <c r="T5382" s="109"/>
      <c r="U5382" s="52">
        <f>SCDPT1!U221+SCDPT1!U277+SCDPT1!U320+SCDPT1!U393+SCDPT1!U1930+SCDPT1!U5261+SCDPT1!U5360+SCDPT1!U5377</f>
        <v>33528381.959999997</v>
      </c>
      <c r="V5382" s="52">
        <f>SCDPT1!V221+SCDPT1!V277+SCDPT1!V320+SCDPT1!V393+SCDPT1!V1930+SCDPT1!V5261+SCDPT1!V5360+SCDPT1!V5377</f>
        <v>184266334.53000006</v>
      </c>
      <c r="W5382" s="109"/>
      <c r="X5382" s="109"/>
      <c r="Y5382" s="109"/>
      <c r="Z5382" s="109"/>
      <c r="AA5382" s="109"/>
      <c r="AB5382" s="109"/>
      <c r="AC5382" s="109"/>
      <c r="AD5382" s="109"/>
      <c r="AE5382" s="109"/>
    </row>
    <row r="5383" spans="2:31" x14ac:dyDescent="0.2">
      <c r="B5383" s="35" t="s">
        <v>172</v>
      </c>
      <c r="C5383" s="36" t="s">
        <v>173</v>
      </c>
      <c r="D5383" s="108"/>
      <c r="E5383" s="107"/>
      <c r="F5383" s="107"/>
      <c r="G5383" s="107"/>
      <c r="H5383" s="107"/>
      <c r="I5383" s="49">
        <f>SCDPT1!I222+SCDPT1!I278+SCDPT1!I321+SCDPT1!I394+SCDPT1!I1931+SCDPT1!I5262+SCDPT1!I5361+SCDPT1!I5378</f>
        <v>41193170133.509995</v>
      </c>
      <c r="J5383" s="107"/>
      <c r="K5383" s="49">
        <f>SCDPT1!K222+SCDPT1!K278+SCDPT1!K321+SCDPT1!K394+SCDPT1!K1931+SCDPT1!K5262+SCDPT1!K5361+SCDPT1!K5378</f>
        <v>44472699484.319992</v>
      </c>
      <c r="L5383" s="49">
        <f>SCDPT1!L222+SCDPT1!L278+SCDPT1!L321+SCDPT1!L394+SCDPT1!L1931+SCDPT1!L5262+SCDPT1!L5361+SCDPT1!L5378</f>
        <v>40842857445.540001</v>
      </c>
      <c r="M5383" s="49">
        <f>SCDPT1!M222+SCDPT1!M278+SCDPT1!M321+SCDPT1!M394+SCDPT1!M1931+SCDPT1!M5262+SCDPT1!M5361+SCDPT1!M5378</f>
        <v>40740138556.830002</v>
      </c>
      <c r="N5383" s="49">
        <f>SCDPT1!N222+SCDPT1!N278+SCDPT1!N321+SCDPT1!N394+SCDPT1!N1931+SCDPT1!N5262+SCDPT1!N5361+SCDPT1!N5378</f>
        <v>-22012817</v>
      </c>
      <c r="O5383" s="49">
        <f>SCDPT1!O222+SCDPT1!O278+SCDPT1!O321+SCDPT1!O394+SCDPT1!O1931+SCDPT1!O5262+SCDPT1!O5361+SCDPT1!O5378</f>
        <v>-108934919.41</v>
      </c>
      <c r="P5383" s="49">
        <f>SCDPT1!P222+SCDPT1!P278+SCDPT1!P321+SCDPT1!P394+SCDPT1!P1931+SCDPT1!P5262+SCDPT1!P5361+SCDPT1!P5378</f>
        <v>111243599</v>
      </c>
      <c r="Q5383" s="49">
        <f>SCDPT1!Q222+SCDPT1!Q278+SCDPT1!Q321+SCDPT1!Q394+SCDPT1!Q1931+SCDPT1!Q5262+SCDPT1!Q5361+SCDPT1!Q5378</f>
        <v>2336786</v>
      </c>
      <c r="R5383" s="107"/>
      <c r="S5383" s="107"/>
      <c r="T5383" s="107"/>
      <c r="U5383" s="49">
        <f>SCDPT1!U222+SCDPT1!U278+SCDPT1!U321+SCDPT1!U394+SCDPT1!U1931+SCDPT1!U5262+SCDPT1!U5361+SCDPT1!U5378</f>
        <v>439208276.30000001</v>
      </c>
      <c r="V5383" s="49">
        <f>SCDPT1!V222+SCDPT1!V278+SCDPT1!V321+SCDPT1!V394+SCDPT1!V1931+SCDPT1!V5262+SCDPT1!V5361+SCDPT1!V5378</f>
        <v>2075714141.1499999</v>
      </c>
      <c r="W5383" s="107"/>
      <c r="X5383" s="107"/>
      <c r="Y5383" s="107"/>
      <c r="Z5383" s="107"/>
      <c r="AA5383" s="107"/>
      <c r="AB5383" s="107"/>
      <c r="AC5383" s="107"/>
      <c r="AD5383" s="107"/>
      <c r="AE5383" s="107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&amp;CSCDPT1E10</oddHeader>
    <oddFooter>&amp;LWINGS Application&amp;RSaveAs(3/1/2013-10:16 AM)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96"/>
  <sheetViews>
    <sheetView workbookViewId="0"/>
  </sheetViews>
  <sheetFormatPr defaultRowHeight="12.75" x14ac:dyDescent="0.2"/>
  <cols>
    <col min="1" max="1" width="2" customWidth="1"/>
    <col min="2" max="2" width="7" customWidth="1"/>
    <col min="3" max="3" width="26" customWidth="1"/>
    <col min="4" max="4" width="17" customWidth="1"/>
    <col min="5" max="6" width="18" customWidth="1"/>
    <col min="7" max="8" width="17" customWidth="1"/>
    <col min="9" max="9" width="18" customWidth="1"/>
    <col min="10" max="10" width="11" customWidth="1"/>
    <col min="11" max="11" width="18" customWidth="1"/>
    <col min="12" max="12" width="11" customWidth="1"/>
    <col min="13" max="14" width="18" customWidth="1"/>
  </cols>
  <sheetData>
    <row r="2" spans="2:14" x14ac:dyDescent="0.2">
      <c r="B2" s="1"/>
      <c r="C2" s="1" t="s">
        <v>18657</v>
      </c>
      <c r="D2" s="1"/>
      <c r="E2" s="1"/>
    </row>
    <row r="3" spans="2:14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2:14" ht="20.25" x14ac:dyDescent="0.3">
      <c r="B4" s="4" t="s">
        <v>18656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</row>
    <row r="6" spans="2:14" ht="36" x14ac:dyDescent="0.2">
      <c r="B6" s="9"/>
      <c r="C6" s="46"/>
      <c r="D6" s="10" t="s">
        <v>18655</v>
      </c>
      <c r="E6" s="10" t="s">
        <v>18654</v>
      </c>
      <c r="F6" s="10" t="s">
        <v>18653</v>
      </c>
      <c r="G6" s="10" t="s">
        <v>18652</v>
      </c>
      <c r="H6" s="10" t="s">
        <v>18651</v>
      </c>
      <c r="I6" s="10" t="s">
        <v>18650</v>
      </c>
      <c r="J6" s="10" t="s">
        <v>18649</v>
      </c>
      <c r="K6" s="10" t="s">
        <v>18648</v>
      </c>
      <c r="L6" s="10" t="s">
        <v>18647</v>
      </c>
      <c r="M6" s="10" t="s">
        <v>18646</v>
      </c>
      <c r="N6" s="10" t="s">
        <v>18645</v>
      </c>
    </row>
    <row r="7" spans="2:14" x14ac:dyDescent="0.2">
      <c r="B7" s="43" t="s">
        <v>18644</v>
      </c>
      <c r="C7" s="24" t="s">
        <v>18643</v>
      </c>
      <c r="D7" s="75">
        <v>33770429</v>
      </c>
      <c r="E7" s="21">
        <v>114911809</v>
      </c>
      <c r="F7" s="21">
        <v>171608283</v>
      </c>
      <c r="G7" s="21">
        <v>11503701</v>
      </c>
      <c r="H7" s="21">
        <v>100626905</v>
      </c>
      <c r="I7" s="44">
        <f>SUM(SCDPT1ASN1!D7:'SCDPT1ASN1'!H7)</f>
        <v>432421127</v>
      </c>
      <c r="J7" s="117">
        <f>(SCDPT1ASN1!I7/SCDPT1ASN1!I69)*100</f>
        <v>1.0241979145768774</v>
      </c>
      <c r="K7" s="45">
        <v>813168578.59000003</v>
      </c>
      <c r="L7" s="117">
        <f>(SCDPT1ASN1!K7/SCDPT1ASN1!K77)*100</f>
        <v>1.931105426180274</v>
      </c>
      <c r="M7" s="21">
        <v>432421126</v>
      </c>
      <c r="N7" s="44">
        <f>SCDPT1ASN1!I7-SCDPT1ASN1!M7</f>
        <v>1</v>
      </c>
    </row>
    <row r="8" spans="2:14" x14ac:dyDescent="0.2">
      <c r="B8" s="43" t="s">
        <v>18642</v>
      </c>
      <c r="C8" s="24" t="s">
        <v>18641</v>
      </c>
      <c r="D8" s="75"/>
      <c r="E8" s="21"/>
      <c r="F8" s="21"/>
      <c r="G8" s="21"/>
      <c r="H8" s="21"/>
      <c r="I8" s="44">
        <f>SUM(SCDPT1ASN1!D8:'SCDPT1ASN1'!H8)</f>
        <v>0</v>
      </c>
      <c r="J8" s="117">
        <f>(SCDPT1ASN1!I8/SCDPT1ASN1!I69)*100</f>
        <v>0</v>
      </c>
      <c r="K8" s="45"/>
      <c r="L8" s="117">
        <f>(SCDPT1ASN1!K8/SCDPT1ASN1!K77)*100</f>
        <v>0</v>
      </c>
      <c r="M8" s="21"/>
      <c r="N8" s="44">
        <f>SCDPT1ASN1!I8-SCDPT1ASN1!M8</f>
        <v>0</v>
      </c>
    </row>
    <row r="9" spans="2:14" x14ac:dyDescent="0.2">
      <c r="B9" s="43" t="s">
        <v>18640</v>
      </c>
      <c r="C9" s="24" t="s">
        <v>18639</v>
      </c>
      <c r="D9" s="75"/>
      <c r="E9" s="21"/>
      <c r="F9" s="21"/>
      <c r="G9" s="21"/>
      <c r="H9" s="21"/>
      <c r="I9" s="44">
        <f>SUM(SCDPT1ASN1!D9:'SCDPT1ASN1'!H9)</f>
        <v>0</v>
      </c>
      <c r="J9" s="117">
        <f>(SCDPT1ASN1!I9/SCDPT1ASN1!I69)*100</f>
        <v>0</v>
      </c>
      <c r="K9" s="45"/>
      <c r="L9" s="117">
        <f>(SCDPT1ASN1!K9/SCDPT1ASN1!K77)*100</f>
        <v>0</v>
      </c>
      <c r="M9" s="21"/>
      <c r="N9" s="44">
        <f>SCDPT1ASN1!I9-SCDPT1ASN1!M9</f>
        <v>0</v>
      </c>
    </row>
    <row r="10" spans="2:14" x14ac:dyDescent="0.2">
      <c r="B10" s="43" t="s">
        <v>18638</v>
      </c>
      <c r="C10" s="24" t="s">
        <v>18637</v>
      </c>
      <c r="D10" s="75"/>
      <c r="E10" s="21"/>
      <c r="F10" s="21"/>
      <c r="G10" s="21"/>
      <c r="H10" s="21"/>
      <c r="I10" s="44">
        <f>SUM(SCDPT1ASN1!D10:'SCDPT1ASN1'!H10)</f>
        <v>0</v>
      </c>
      <c r="J10" s="117">
        <f>(SCDPT1ASN1!I10/SCDPT1ASN1!I69)*100</f>
        <v>0</v>
      </c>
      <c r="K10" s="45"/>
      <c r="L10" s="117">
        <f>(SCDPT1ASN1!K10/SCDPT1ASN1!K77)*100</f>
        <v>0</v>
      </c>
      <c r="M10" s="21"/>
      <c r="N10" s="44">
        <f>SCDPT1ASN1!I10-SCDPT1ASN1!M10</f>
        <v>0</v>
      </c>
    </row>
    <row r="11" spans="2:14" x14ac:dyDescent="0.2">
      <c r="B11" s="43" t="s">
        <v>18636</v>
      </c>
      <c r="C11" s="24" t="s">
        <v>18635</v>
      </c>
      <c r="D11" s="75"/>
      <c r="E11" s="21"/>
      <c r="F11" s="21"/>
      <c r="G11" s="21"/>
      <c r="H11" s="21"/>
      <c r="I11" s="44">
        <f>SUM(SCDPT1ASN1!D11:'SCDPT1ASN1'!H11)</f>
        <v>0</v>
      </c>
      <c r="J11" s="117">
        <f>(SCDPT1ASN1!I11/SCDPT1ASN1!I69)*100</f>
        <v>0</v>
      </c>
      <c r="K11" s="45"/>
      <c r="L11" s="117">
        <f>(SCDPT1ASN1!K11/SCDPT1ASN1!K77)*100</f>
        <v>0</v>
      </c>
      <c r="M11" s="21"/>
      <c r="N11" s="44">
        <f>SCDPT1ASN1!I11-SCDPT1ASN1!M11</f>
        <v>0</v>
      </c>
    </row>
    <row r="12" spans="2:14" x14ac:dyDescent="0.2">
      <c r="B12" s="43" t="s">
        <v>18634</v>
      </c>
      <c r="C12" s="24" t="s">
        <v>18633</v>
      </c>
      <c r="D12" s="75"/>
      <c r="E12" s="21"/>
      <c r="F12" s="21"/>
      <c r="G12" s="21"/>
      <c r="H12" s="21"/>
      <c r="I12" s="44">
        <f>SUM(SCDPT1ASN1!D12:'SCDPT1ASN1'!H12)</f>
        <v>0</v>
      </c>
      <c r="J12" s="117">
        <f>(SCDPT1ASN1!I12/SCDPT1ASN1!I69)*100</f>
        <v>0</v>
      </c>
      <c r="K12" s="45"/>
      <c r="L12" s="117">
        <f>(SCDPT1ASN1!K12/SCDPT1ASN1!K77)*100</f>
        <v>0</v>
      </c>
      <c r="M12" s="21"/>
      <c r="N12" s="44">
        <f>SCDPT1ASN1!I12-SCDPT1ASN1!M12</f>
        <v>0</v>
      </c>
    </row>
    <row r="13" spans="2:14" x14ac:dyDescent="0.2">
      <c r="B13" s="43" t="s">
        <v>18632</v>
      </c>
      <c r="C13" s="24" t="s">
        <v>18631</v>
      </c>
      <c r="D13" s="42">
        <f>SUM(SCDPT1ASN1!D7:'SCDPT1ASN1'!D12)</f>
        <v>33770429</v>
      </c>
      <c r="E13" s="44">
        <f>SUM(SCDPT1ASN1!E7:'SCDPT1ASN1'!E12)</f>
        <v>114911809</v>
      </c>
      <c r="F13" s="44">
        <f>SUM(SCDPT1ASN1!F7:'SCDPT1ASN1'!F12)</f>
        <v>171608283</v>
      </c>
      <c r="G13" s="44">
        <f>SUM(SCDPT1ASN1!G7:'SCDPT1ASN1'!G12)</f>
        <v>11503701</v>
      </c>
      <c r="H13" s="44">
        <f>SUM(SCDPT1ASN1!H7:'SCDPT1ASN1'!H12)</f>
        <v>100626905</v>
      </c>
      <c r="I13" s="44">
        <f>SUM(SCDPT1ASN1!I7:'SCDPT1ASN1'!I12)</f>
        <v>432421127</v>
      </c>
      <c r="J13" s="117">
        <f>(SCDPT1ASN1!I13/SCDPT1ASN1!I69)*100</f>
        <v>1.0241979145768774</v>
      </c>
      <c r="K13" s="44">
        <f>SCDPT1ASN1!K7+SCDPT1ASN1!K8+SCDPT1ASN1!K9+SCDPT1ASN1!K10+SCDPT1ASN1!K11+SCDPT1ASN1!K12</f>
        <v>813168578.59000003</v>
      </c>
      <c r="L13" s="117">
        <f>(SCDPT1ASN1!K13/SCDPT1ASN1!K77)*100</f>
        <v>1.931105426180274</v>
      </c>
      <c r="M13" s="44">
        <f>SUM(SCDPT1ASN1!M7:'SCDPT1ASN1'!M12)</f>
        <v>432421126</v>
      </c>
      <c r="N13" s="44">
        <f>SUM(SCDPT1ASN1!N7:'SCDPT1ASN1'!N12)</f>
        <v>1</v>
      </c>
    </row>
    <row r="14" spans="2:14" ht="25.5" x14ac:dyDescent="0.2">
      <c r="B14" s="43" t="s">
        <v>4033</v>
      </c>
      <c r="C14" s="24" t="s">
        <v>18630</v>
      </c>
      <c r="D14" s="75">
        <v>64167881</v>
      </c>
      <c r="E14" s="21">
        <v>113683898</v>
      </c>
      <c r="F14" s="21">
        <v>64469675</v>
      </c>
      <c r="G14" s="21">
        <v>111800236</v>
      </c>
      <c r="H14" s="21">
        <v>0</v>
      </c>
      <c r="I14" s="44">
        <f>SUM(SCDPT1ASN1!D14:'SCDPT1ASN1'!H14)</f>
        <v>354121690</v>
      </c>
      <c r="J14" s="117">
        <f>(SCDPT1ASN1!I14/SCDPT1ASN1!I69)*100</f>
        <v>0.83874416340540958</v>
      </c>
      <c r="K14" s="45">
        <v>451877378.69999999</v>
      </c>
      <c r="L14" s="117">
        <f>(SCDPT1ASN1!K14/SCDPT1ASN1!K77)*100</f>
        <v>1.0731143344087148</v>
      </c>
      <c r="M14" s="21">
        <v>138504389</v>
      </c>
      <c r="N14" s="44">
        <f>SCDPT1ASN1!I14-SCDPT1ASN1!M14</f>
        <v>215617301</v>
      </c>
    </row>
    <row r="15" spans="2:14" ht="25.5" x14ac:dyDescent="0.2">
      <c r="B15" s="43" t="s">
        <v>4031</v>
      </c>
      <c r="C15" s="24" t="s">
        <v>18629</v>
      </c>
      <c r="D15" s="75">
        <v>26984888</v>
      </c>
      <c r="E15" s="21">
        <v>68617646</v>
      </c>
      <c r="F15" s="21">
        <v>34348030</v>
      </c>
      <c r="G15" s="21">
        <v>11825595</v>
      </c>
      <c r="H15" s="21">
        <v>9866063</v>
      </c>
      <c r="I15" s="44">
        <f>SUM(SCDPT1ASN1!D15:'SCDPT1ASN1'!H15)</f>
        <v>151642222</v>
      </c>
      <c r="J15" s="117">
        <f>(SCDPT1ASN1!I15/SCDPT1ASN1!I69)*100</f>
        <v>0.35916757493258156</v>
      </c>
      <c r="K15" s="45">
        <v>187825191.34</v>
      </c>
      <c r="L15" s="117">
        <f>(SCDPT1ASN1!K15/SCDPT1ASN1!K77)*100</f>
        <v>0.44604557495193248</v>
      </c>
      <c r="M15" s="21">
        <v>107192901</v>
      </c>
      <c r="N15" s="44">
        <f>SCDPT1ASN1!I15-SCDPT1ASN1!M15</f>
        <v>44449321</v>
      </c>
    </row>
    <row r="16" spans="2:14" ht="25.5" x14ac:dyDescent="0.2">
      <c r="B16" s="43" t="s">
        <v>18628</v>
      </c>
      <c r="C16" s="24" t="s">
        <v>18627</v>
      </c>
      <c r="D16" s="75">
        <v>0</v>
      </c>
      <c r="E16" s="21">
        <v>10934501</v>
      </c>
      <c r="F16" s="21">
        <v>0</v>
      </c>
      <c r="G16" s="21">
        <v>0</v>
      </c>
      <c r="H16" s="21">
        <v>0</v>
      </c>
      <c r="I16" s="44">
        <f>SUM(SCDPT1ASN1!D16:'SCDPT1ASN1'!H16)</f>
        <v>10934501</v>
      </c>
      <c r="J16" s="117">
        <f>(SCDPT1ASN1!I16/SCDPT1ASN1!I69)*100</f>
        <v>2.5898579930251141E-2</v>
      </c>
      <c r="K16" s="45">
        <v>10914572.08</v>
      </c>
      <c r="L16" s="117">
        <f>(SCDPT1ASN1!K16/SCDPT1ASN1!K77)*100</f>
        <v>2.5919827601640334E-2</v>
      </c>
      <c r="M16" s="21">
        <v>10934501</v>
      </c>
      <c r="N16" s="44">
        <f>SCDPT1ASN1!I16-SCDPT1ASN1!M16</f>
        <v>0</v>
      </c>
    </row>
    <row r="17" spans="2:14" ht="25.5" x14ac:dyDescent="0.2">
      <c r="B17" s="43" t="s">
        <v>18626</v>
      </c>
      <c r="C17" s="24" t="s">
        <v>18625</v>
      </c>
      <c r="D17" s="75"/>
      <c r="E17" s="21"/>
      <c r="F17" s="21"/>
      <c r="G17" s="21"/>
      <c r="H17" s="21"/>
      <c r="I17" s="44">
        <f>SUM(SCDPT1ASN1!D17:'SCDPT1ASN1'!H17)</f>
        <v>0</v>
      </c>
      <c r="J17" s="117">
        <f>(SCDPT1ASN1!I17/SCDPT1ASN1!I69)*100</f>
        <v>0</v>
      </c>
      <c r="K17" s="45"/>
      <c r="L17" s="117">
        <f>(SCDPT1ASN1!K17/SCDPT1ASN1!K77)*100</f>
        <v>0</v>
      </c>
      <c r="M17" s="21"/>
      <c r="N17" s="44">
        <f>SCDPT1ASN1!I17-SCDPT1ASN1!M17</f>
        <v>0</v>
      </c>
    </row>
    <row r="18" spans="2:14" ht="25.5" x14ac:dyDescent="0.2">
      <c r="B18" s="43" t="s">
        <v>18624</v>
      </c>
      <c r="C18" s="24" t="s">
        <v>18623</v>
      </c>
      <c r="D18" s="75"/>
      <c r="E18" s="21"/>
      <c r="F18" s="21"/>
      <c r="G18" s="21"/>
      <c r="H18" s="21"/>
      <c r="I18" s="44">
        <f>SUM(SCDPT1ASN1!D18:'SCDPT1ASN1'!H18)</f>
        <v>0</v>
      </c>
      <c r="J18" s="117">
        <f>(SCDPT1ASN1!I18/SCDPT1ASN1!I69)*100</f>
        <v>0</v>
      </c>
      <c r="K18" s="45"/>
      <c r="L18" s="117">
        <f>(SCDPT1ASN1!K18/SCDPT1ASN1!K77)*100</f>
        <v>0</v>
      </c>
      <c r="M18" s="21"/>
      <c r="N18" s="44">
        <f>SCDPT1ASN1!I18-SCDPT1ASN1!M18</f>
        <v>0</v>
      </c>
    </row>
    <row r="19" spans="2:14" ht="25.5" x14ac:dyDescent="0.2">
      <c r="B19" s="43" t="s">
        <v>18622</v>
      </c>
      <c r="C19" s="24" t="s">
        <v>18621</v>
      </c>
      <c r="D19" s="75"/>
      <c r="E19" s="21"/>
      <c r="F19" s="21"/>
      <c r="G19" s="21"/>
      <c r="H19" s="21"/>
      <c r="I19" s="44">
        <f>SUM(SCDPT1ASN1!D19:'SCDPT1ASN1'!H19)</f>
        <v>0</v>
      </c>
      <c r="J19" s="117">
        <f>(SCDPT1ASN1!I19/SCDPT1ASN1!I69)*100</f>
        <v>0</v>
      </c>
      <c r="K19" s="45"/>
      <c r="L19" s="117">
        <f>(SCDPT1ASN1!K19/SCDPT1ASN1!K77)*100</f>
        <v>0</v>
      </c>
      <c r="M19" s="21"/>
      <c r="N19" s="44">
        <f>SCDPT1ASN1!I19-SCDPT1ASN1!M19</f>
        <v>0</v>
      </c>
    </row>
    <row r="20" spans="2:14" x14ac:dyDescent="0.2">
      <c r="B20" s="43" t="s">
        <v>18620</v>
      </c>
      <c r="C20" s="24" t="s">
        <v>18619</v>
      </c>
      <c r="D20" s="42">
        <f>SUM(SCDPT1ASN1!D14:'SCDPT1ASN1'!D19)</f>
        <v>91152769</v>
      </c>
      <c r="E20" s="44">
        <f>SUM(SCDPT1ASN1!E14:'SCDPT1ASN1'!E19)</f>
        <v>193236045</v>
      </c>
      <c r="F20" s="44">
        <f>SUM(SCDPT1ASN1!F14:'SCDPT1ASN1'!F19)</f>
        <v>98817705</v>
      </c>
      <c r="G20" s="44">
        <f>SUM(SCDPT1ASN1!G14:'SCDPT1ASN1'!G19)</f>
        <v>123625831</v>
      </c>
      <c r="H20" s="44">
        <f>SUM(SCDPT1ASN1!H14:'SCDPT1ASN1'!H19)</f>
        <v>9866063</v>
      </c>
      <c r="I20" s="44">
        <f>SUM(SCDPT1ASN1!I14:'SCDPT1ASN1'!I19)</f>
        <v>516698413</v>
      </c>
      <c r="J20" s="117">
        <f>(SCDPT1ASN1!I20/SCDPT1ASN1!I69)*100</f>
        <v>1.2238103182682425</v>
      </c>
      <c r="K20" s="44">
        <f>SCDPT1ASN1!K14+SCDPT1ASN1!K15+SCDPT1ASN1!K16+SCDPT1ASN1!K17+SCDPT1ASN1!K18+SCDPT1ASN1!K19</f>
        <v>650617142.12</v>
      </c>
      <c r="L20" s="117">
        <f>(SCDPT1ASN1!K20/SCDPT1ASN1!K77)*100</f>
        <v>1.5450797369622875</v>
      </c>
      <c r="M20" s="44">
        <f>SUM(SCDPT1ASN1!M14:'SCDPT1ASN1'!M19)</f>
        <v>256631791</v>
      </c>
      <c r="N20" s="44">
        <f>SUM(SCDPT1ASN1!N14:'SCDPT1ASN1'!N19)</f>
        <v>260066622</v>
      </c>
    </row>
    <row r="21" spans="2:14" ht="25.5" x14ac:dyDescent="0.2">
      <c r="B21" s="43" t="s">
        <v>4029</v>
      </c>
      <c r="C21" s="24" t="s">
        <v>18618</v>
      </c>
      <c r="D21" s="75">
        <v>9826694</v>
      </c>
      <c r="E21" s="21">
        <v>78424337</v>
      </c>
      <c r="F21" s="21">
        <v>57492774</v>
      </c>
      <c r="G21" s="21">
        <v>25750000</v>
      </c>
      <c r="H21" s="21">
        <v>6000000</v>
      </c>
      <c r="I21" s="44">
        <f>SUM(SCDPT1ASN1!D21:'SCDPT1ASN1'!H21)</f>
        <v>177493805</v>
      </c>
      <c r="J21" s="117">
        <f>(SCDPT1ASN1!I21/SCDPT1ASN1!I69)*100</f>
        <v>0.42039755594854394</v>
      </c>
      <c r="K21" s="45">
        <v>212426853.25999999</v>
      </c>
      <c r="L21" s="117">
        <f>(SCDPT1ASN1!K21/SCDPT1ASN1!K77)*100</f>
        <v>0.50446938039353251</v>
      </c>
      <c r="M21" s="21">
        <v>177493805</v>
      </c>
      <c r="N21" s="44">
        <f>SCDPT1ASN1!I21-SCDPT1ASN1!M21</f>
        <v>0</v>
      </c>
    </row>
    <row r="22" spans="2:14" ht="25.5" x14ac:dyDescent="0.2">
      <c r="B22" s="43" t="s">
        <v>4027</v>
      </c>
      <c r="C22" s="24" t="s">
        <v>18617</v>
      </c>
      <c r="D22" s="75"/>
      <c r="E22" s="21"/>
      <c r="F22" s="21"/>
      <c r="G22" s="21"/>
      <c r="H22" s="21"/>
      <c r="I22" s="44">
        <f>SUM(SCDPT1ASN1!D22:'SCDPT1ASN1'!H22)</f>
        <v>0</v>
      </c>
      <c r="J22" s="117">
        <f>(SCDPT1ASN1!I22/SCDPT1ASN1!I69)*100</f>
        <v>0</v>
      </c>
      <c r="K22" s="45"/>
      <c r="L22" s="117">
        <f>(SCDPT1ASN1!K22/SCDPT1ASN1!K77)*100</f>
        <v>0</v>
      </c>
      <c r="M22" s="21"/>
      <c r="N22" s="44">
        <f>SCDPT1ASN1!I22-SCDPT1ASN1!M22</f>
        <v>0</v>
      </c>
    </row>
    <row r="23" spans="2:14" ht="25.5" x14ac:dyDescent="0.2">
      <c r="B23" s="43" t="s">
        <v>4395</v>
      </c>
      <c r="C23" s="24" t="s">
        <v>18616</v>
      </c>
      <c r="D23" s="75"/>
      <c r="E23" s="21"/>
      <c r="F23" s="21"/>
      <c r="G23" s="21"/>
      <c r="H23" s="21"/>
      <c r="I23" s="44">
        <f>SUM(SCDPT1ASN1!D23:'SCDPT1ASN1'!H23)</f>
        <v>0</v>
      </c>
      <c r="J23" s="117">
        <f>(SCDPT1ASN1!I23/SCDPT1ASN1!I69)*100</f>
        <v>0</v>
      </c>
      <c r="K23" s="45"/>
      <c r="L23" s="117">
        <f>(SCDPT1ASN1!K23/SCDPT1ASN1!K77)*100</f>
        <v>0</v>
      </c>
      <c r="M23" s="21"/>
      <c r="N23" s="44">
        <f>SCDPT1ASN1!I23-SCDPT1ASN1!M23</f>
        <v>0</v>
      </c>
    </row>
    <row r="24" spans="2:14" ht="25.5" x14ac:dyDescent="0.2">
      <c r="B24" s="43" t="s">
        <v>18615</v>
      </c>
      <c r="C24" s="24" t="s">
        <v>18614</v>
      </c>
      <c r="D24" s="75"/>
      <c r="E24" s="21"/>
      <c r="F24" s="21"/>
      <c r="G24" s="21"/>
      <c r="H24" s="21"/>
      <c r="I24" s="44">
        <f>SUM(SCDPT1ASN1!D24:'SCDPT1ASN1'!H24)</f>
        <v>0</v>
      </c>
      <c r="J24" s="117">
        <f>(SCDPT1ASN1!I24/SCDPT1ASN1!I69)*100</f>
        <v>0</v>
      </c>
      <c r="K24" s="45"/>
      <c r="L24" s="117">
        <f>(SCDPT1ASN1!K24/SCDPT1ASN1!K77)*100</f>
        <v>0</v>
      </c>
      <c r="M24" s="21"/>
      <c r="N24" s="44">
        <f>SCDPT1ASN1!I24-SCDPT1ASN1!M24</f>
        <v>0</v>
      </c>
    </row>
    <row r="25" spans="2:14" ht="25.5" x14ac:dyDescent="0.2">
      <c r="B25" s="43" t="s">
        <v>18613</v>
      </c>
      <c r="C25" s="24" t="s">
        <v>18612</v>
      </c>
      <c r="D25" s="75"/>
      <c r="E25" s="21"/>
      <c r="F25" s="21"/>
      <c r="G25" s="21"/>
      <c r="H25" s="21"/>
      <c r="I25" s="44">
        <f>SUM(SCDPT1ASN1!D25:'SCDPT1ASN1'!H25)</f>
        <v>0</v>
      </c>
      <c r="J25" s="117">
        <f>(SCDPT1ASN1!I25/SCDPT1ASN1!I69)*100</f>
        <v>0</v>
      </c>
      <c r="K25" s="45"/>
      <c r="L25" s="117">
        <f>(SCDPT1ASN1!K25/SCDPT1ASN1!K77)*100</f>
        <v>0</v>
      </c>
      <c r="M25" s="21"/>
      <c r="N25" s="44">
        <f>SCDPT1ASN1!I25-SCDPT1ASN1!M25</f>
        <v>0</v>
      </c>
    </row>
    <row r="26" spans="2:14" ht="25.5" x14ac:dyDescent="0.2">
      <c r="B26" s="43" t="s">
        <v>18611</v>
      </c>
      <c r="C26" s="24" t="s">
        <v>18610</v>
      </c>
      <c r="D26" s="75"/>
      <c r="E26" s="21"/>
      <c r="F26" s="21"/>
      <c r="G26" s="21"/>
      <c r="H26" s="21"/>
      <c r="I26" s="44">
        <f>SUM(SCDPT1ASN1!D26:'SCDPT1ASN1'!H26)</f>
        <v>0</v>
      </c>
      <c r="J26" s="117">
        <f>(SCDPT1ASN1!I26/SCDPT1ASN1!I69)*100</f>
        <v>0</v>
      </c>
      <c r="K26" s="45"/>
      <c r="L26" s="117">
        <f>(SCDPT1ASN1!K26/SCDPT1ASN1!K77)*100</f>
        <v>0</v>
      </c>
      <c r="M26" s="21"/>
      <c r="N26" s="44">
        <f>SCDPT1ASN1!I26-SCDPT1ASN1!M26</f>
        <v>0</v>
      </c>
    </row>
    <row r="27" spans="2:14" ht="25.5" x14ac:dyDescent="0.2">
      <c r="B27" s="43" t="s">
        <v>18609</v>
      </c>
      <c r="C27" s="24" t="s">
        <v>18608</v>
      </c>
      <c r="D27" s="42">
        <f>SUM(SCDPT1ASN1!D21:'SCDPT1ASN1'!D26)</f>
        <v>9826694</v>
      </c>
      <c r="E27" s="44">
        <f>SUM(SCDPT1ASN1!E21:'SCDPT1ASN1'!E26)</f>
        <v>78424337</v>
      </c>
      <c r="F27" s="44">
        <f>SUM(SCDPT1ASN1!F21:'SCDPT1ASN1'!F26)</f>
        <v>57492774</v>
      </c>
      <c r="G27" s="44">
        <f>SUM(SCDPT1ASN1!G21:'SCDPT1ASN1'!G26)</f>
        <v>25750000</v>
      </c>
      <c r="H27" s="44">
        <f>SUM(SCDPT1ASN1!H21:'SCDPT1ASN1'!H26)</f>
        <v>6000000</v>
      </c>
      <c r="I27" s="44">
        <f>SUM(SCDPT1ASN1!I21:'SCDPT1ASN1'!I26)</f>
        <v>177493805</v>
      </c>
      <c r="J27" s="117">
        <f>(SCDPT1ASN1!I27/SCDPT1ASN1!I69)*100</f>
        <v>0.42039755594854394</v>
      </c>
      <c r="K27" s="44">
        <f>SCDPT1ASN1!K21+SCDPT1ASN1!K22+SCDPT1ASN1!K23+SCDPT1ASN1!K24+SCDPT1ASN1!K25+SCDPT1ASN1!K26</f>
        <v>212426853.25999999</v>
      </c>
      <c r="L27" s="117">
        <f>(SCDPT1ASN1!K27/SCDPT1ASN1!K77)*100</f>
        <v>0.50446938039353251</v>
      </c>
      <c r="M27" s="44">
        <f>SUM(SCDPT1ASN1!M21:'SCDPT1ASN1'!M26)</f>
        <v>177493805</v>
      </c>
      <c r="N27" s="44">
        <f>SUM(SCDPT1ASN1!N21:'SCDPT1ASN1'!N26)</f>
        <v>0</v>
      </c>
    </row>
    <row r="28" spans="2:14" ht="25.5" x14ac:dyDescent="0.2">
      <c r="B28" s="43" t="s">
        <v>4393</v>
      </c>
      <c r="C28" s="24" t="s">
        <v>18607</v>
      </c>
      <c r="D28" s="75">
        <v>5735907</v>
      </c>
      <c r="E28" s="21">
        <v>83032143</v>
      </c>
      <c r="F28" s="21">
        <v>90112578</v>
      </c>
      <c r="G28" s="21">
        <v>8411800</v>
      </c>
      <c r="H28" s="21">
        <v>19588200</v>
      </c>
      <c r="I28" s="44">
        <f>SUM(SCDPT1ASN1!D28:'SCDPT1ASN1'!H28)</f>
        <v>206880628</v>
      </c>
      <c r="J28" s="117">
        <f>(SCDPT1ASN1!I28/SCDPT1ASN1!I69)*100</f>
        <v>0.49000082219376556</v>
      </c>
      <c r="K28" s="45">
        <v>167111717.63999999</v>
      </c>
      <c r="L28" s="117">
        <f>(SCDPT1ASN1!K28/SCDPT1ASN1!K77)*100</f>
        <v>0.39685540392187296</v>
      </c>
      <c r="M28" s="21">
        <v>206880628</v>
      </c>
      <c r="N28" s="44">
        <f>SCDPT1ASN1!I28-SCDPT1ASN1!M28</f>
        <v>0</v>
      </c>
    </row>
    <row r="29" spans="2:14" ht="25.5" x14ac:dyDescent="0.2">
      <c r="B29" s="43" t="s">
        <v>18606</v>
      </c>
      <c r="C29" s="24" t="s">
        <v>18605</v>
      </c>
      <c r="D29" s="75"/>
      <c r="E29" s="21"/>
      <c r="F29" s="21"/>
      <c r="G29" s="21"/>
      <c r="H29" s="21"/>
      <c r="I29" s="44">
        <f>SUM(SCDPT1ASN1!D29:'SCDPT1ASN1'!H29)</f>
        <v>0</v>
      </c>
      <c r="J29" s="117">
        <f>(SCDPT1ASN1!I29/SCDPT1ASN1!I69)*100</f>
        <v>0</v>
      </c>
      <c r="K29" s="45"/>
      <c r="L29" s="117">
        <f>(SCDPT1ASN1!K29/SCDPT1ASN1!K77)*100</f>
        <v>0</v>
      </c>
      <c r="M29" s="21"/>
      <c r="N29" s="44">
        <f>SCDPT1ASN1!I29-SCDPT1ASN1!M29</f>
        <v>0</v>
      </c>
    </row>
    <row r="30" spans="2:14" ht="25.5" x14ac:dyDescent="0.2">
      <c r="B30" s="43" t="s">
        <v>4387</v>
      </c>
      <c r="C30" s="24" t="s">
        <v>18604</v>
      </c>
      <c r="D30" s="75"/>
      <c r="E30" s="21"/>
      <c r="F30" s="21"/>
      <c r="G30" s="21"/>
      <c r="H30" s="21"/>
      <c r="I30" s="44">
        <f>SUM(SCDPT1ASN1!D30:'SCDPT1ASN1'!H30)</f>
        <v>0</v>
      </c>
      <c r="J30" s="117">
        <f>(SCDPT1ASN1!I30/SCDPT1ASN1!I69)*100</f>
        <v>0</v>
      </c>
      <c r="K30" s="45"/>
      <c r="L30" s="117">
        <f>(SCDPT1ASN1!K30/SCDPT1ASN1!K77)*100</f>
        <v>0</v>
      </c>
      <c r="M30" s="21"/>
      <c r="N30" s="44">
        <f>SCDPT1ASN1!I30-SCDPT1ASN1!M30</f>
        <v>0</v>
      </c>
    </row>
    <row r="31" spans="2:14" ht="25.5" x14ac:dyDescent="0.2">
      <c r="B31" s="43" t="s">
        <v>18603</v>
      </c>
      <c r="C31" s="24" t="s">
        <v>18602</v>
      </c>
      <c r="D31" s="75"/>
      <c r="E31" s="21"/>
      <c r="F31" s="21"/>
      <c r="G31" s="21"/>
      <c r="H31" s="21"/>
      <c r="I31" s="44">
        <f>SUM(SCDPT1ASN1!D31:'SCDPT1ASN1'!H31)</f>
        <v>0</v>
      </c>
      <c r="J31" s="117">
        <f>(SCDPT1ASN1!I31/SCDPT1ASN1!I69)*100</f>
        <v>0</v>
      </c>
      <c r="K31" s="45"/>
      <c r="L31" s="117">
        <f>(SCDPT1ASN1!K31/SCDPT1ASN1!K77)*100</f>
        <v>0</v>
      </c>
      <c r="M31" s="21"/>
      <c r="N31" s="44">
        <f>SCDPT1ASN1!I31-SCDPT1ASN1!M31</f>
        <v>0</v>
      </c>
    </row>
    <row r="32" spans="2:14" ht="25.5" x14ac:dyDescent="0.2">
      <c r="B32" s="43" t="s">
        <v>18601</v>
      </c>
      <c r="C32" s="24" t="s">
        <v>18600</v>
      </c>
      <c r="D32" s="75"/>
      <c r="E32" s="21"/>
      <c r="F32" s="21"/>
      <c r="G32" s="21"/>
      <c r="H32" s="21"/>
      <c r="I32" s="44">
        <f>SUM(SCDPT1ASN1!D32:'SCDPT1ASN1'!H32)</f>
        <v>0</v>
      </c>
      <c r="J32" s="117">
        <f>(SCDPT1ASN1!I32/SCDPT1ASN1!I69)*100</f>
        <v>0</v>
      </c>
      <c r="K32" s="45"/>
      <c r="L32" s="117">
        <f>(SCDPT1ASN1!K32/SCDPT1ASN1!K77)*100</f>
        <v>0</v>
      </c>
      <c r="M32" s="21"/>
      <c r="N32" s="44">
        <f>SCDPT1ASN1!I32-SCDPT1ASN1!M32</f>
        <v>0</v>
      </c>
    </row>
    <row r="33" spans="2:14" ht="25.5" x14ac:dyDescent="0.2">
      <c r="B33" s="43" t="s">
        <v>18599</v>
      </c>
      <c r="C33" s="24" t="s">
        <v>18598</v>
      </c>
      <c r="D33" s="75"/>
      <c r="E33" s="21"/>
      <c r="F33" s="21"/>
      <c r="G33" s="21"/>
      <c r="H33" s="21"/>
      <c r="I33" s="44">
        <f>SUM(SCDPT1ASN1!D33:'SCDPT1ASN1'!H33)</f>
        <v>0</v>
      </c>
      <c r="J33" s="117">
        <f>(SCDPT1ASN1!I33/SCDPT1ASN1!I69)*100</f>
        <v>0</v>
      </c>
      <c r="K33" s="45"/>
      <c r="L33" s="117">
        <f>(SCDPT1ASN1!K33/SCDPT1ASN1!K77)*100</f>
        <v>0</v>
      </c>
      <c r="M33" s="21"/>
      <c r="N33" s="44">
        <f>SCDPT1ASN1!I33-SCDPT1ASN1!M33</f>
        <v>0</v>
      </c>
    </row>
    <row r="34" spans="2:14" ht="25.5" x14ac:dyDescent="0.2">
      <c r="B34" s="43" t="s">
        <v>18597</v>
      </c>
      <c r="C34" s="24" t="s">
        <v>18596</v>
      </c>
      <c r="D34" s="42">
        <f>SUM(SCDPT1ASN1!D28:'SCDPT1ASN1'!D33)</f>
        <v>5735907</v>
      </c>
      <c r="E34" s="44">
        <f>SUM(SCDPT1ASN1!E28:'SCDPT1ASN1'!E33)</f>
        <v>83032143</v>
      </c>
      <c r="F34" s="44">
        <f>SUM(SCDPT1ASN1!F28:'SCDPT1ASN1'!F33)</f>
        <v>90112578</v>
      </c>
      <c r="G34" s="44">
        <f>SUM(SCDPT1ASN1!G28:'SCDPT1ASN1'!G33)</f>
        <v>8411800</v>
      </c>
      <c r="H34" s="44">
        <f>SUM(SCDPT1ASN1!H28:'SCDPT1ASN1'!H33)</f>
        <v>19588200</v>
      </c>
      <c r="I34" s="44">
        <f>SUM(SCDPT1ASN1!I28:'SCDPT1ASN1'!I33)</f>
        <v>206880628</v>
      </c>
      <c r="J34" s="117">
        <f>(SCDPT1ASN1!I34/SCDPT1ASN1!I69)*100</f>
        <v>0.49000082219376556</v>
      </c>
      <c r="K34" s="44">
        <f>SCDPT1ASN1!K28+SCDPT1ASN1!K29+SCDPT1ASN1!K30+SCDPT1ASN1!K31+SCDPT1ASN1!K32+SCDPT1ASN1!K33</f>
        <v>167111717.63999999</v>
      </c>
      <c r="L34" s="117">
        <f>(SCDPT1ASN1!K34/SCDPT1ASN1!K77)*100</f>
        <v>0.39685540392187296</v>
      </c>
      <c r="M34" s="44">
        <f>SUM(SCDPT1ASN1!M28:'SCDPT1ASN1'!M33)</f>
        <v>206880628</v>
      </c>
      <c r="N34" s="44">
        <f>SUM(SCDPT1ASN1!N28:'SCDPT1ASN1'!N33)</f>
        <v>0</v>
      </c>
    </row>
    <row r="35" spans="2:14" ht="25.5" x14ac:dyDescent="0.2">
      <c r="B35" s="43" t="s">
        <v>4385</v>
      </c>
      <c r="C35" s="24" t="s">
        <v>18595</v>
      </c>
      <c r="D35" s="75">
        <v>1349409648</v>
      </c>
      <c r="E35" s="21">
        <v>2350893064</v>
      </c>
      <c r="F35" s="21">
        <v>1230570733</v>
      </c>
      <c r="G35" s="21">
        <v>434102767</v>
      </c>
      <c r="H35" s="21">
        <v>420353078</v>
      </c>
      <c r="I35" s="44">
        <f>SUM(SCDPT1ASN1!D35:'SCDPT1ASN1'!H35)</f>
        <v>5785329290</v>
      </c>
      <c r="J35" s="117">
        <f>(SCDPT1ASN1!I35/SCDPT1ASN1!I69)*100</f>
        <v>13.702665813454869</v>
      </c>
      <c r="K35" s="45">
        <v>5081174753.2299995</v>
      </c>
      <c r="L35" s="117">
        <f>(SCDPT1ASN1!K35/SCDPT1ASN1!K77)*100</f>
        <v>12.06672810002909</v>
      </c>
      <c r="M35" s="21">
        <v>5735329291</v>
      </c>
      <c r="N35" s="44">
        <f>SCDPT1ASN1!I35-SCDPT1ASN1!M35</f>
        <v>49999999</v>
      </c>
    </row>
    <row r="36" spans="2:14" ht="25.5" x14ac:dyDescent="0.2">
      <c r="B36" s="43" t="s">
        <v>4383</v>
      </c>
      <c r="C36" s="24" t="s">
        <v>18594</v>
      </c>
      <c r="D36" s="75">
        <v>93451581</v>
      </c>
      <c r="E36" s="21">
        <v>179837072</v>
      </c>
      <c r="F36" s="21">
        <v>0</v>
      </c>
      <c r="G36" s="21">
        <v>44722418</v>
      </c>
      <c r="H36" s="21">
        <v>9600000</v>
      </c>
      <c r="I36" s="44">
        <f>SUM(SCDPT1ASN1!D36:'SCDPT1ASN1'!H36)</f>
        <v>327611071</v>
      </c>
      <c r="J36" s="117">
        <f>(SCDPT1ASN1!I36/SCDPT1ASN1!I69)*100</f>
        <v>0.77595324270661103</v>
      </c>
      <c r="K36" s="45">
        <v>450195378.92000002</v>
      </c>
      <c r="L36" s="117">
        <f>(SCDPT1ASN1!K36/SCDPT1ASN1!K77)*100</f>
        <v>1.0691199364603534</v>
      </c>
      <c r="M36" s="21">
        <v>318011071</v>
      </c>
      <c r="N36" s="44">
        <f>SCDPT1ASN1!I36-SCDPT1ASN1!M36</f>
        <v>9600000</v>
      </c>
    </row>
    <row r="37" spans="2:14" ht="25.5" x14ac:dyDescent="0.2">
      <c r="B37" s="43" t="s">
        <v>18593</v>
      </c>
      <c r="C37" s="24" t="s">
        <v>18592</v>
      </c>
      <c r="D37" s="75">
        <v>4917073</v>
      </c>
      <c r="E37" s="21">
        <v>17254788</v>
      </c>
      <c r="F37" s="21">
        <v>2384390</v>
      </c>
      <c r="G37" s="21">
        <v>0</v>
      </c>
      <c r="H37" s="21">
        <v>0</v>
      </c>
      <c r="I37" s="44">
        <f>SUM(SCDPT1ASN1!D37:'SCDPT1ASN1'!H37)</f>
        <v>24556251</v>
      </c>
      <c r="J37" s="117">
        <f>(SCDPT1ASN1!I37/SCDPT1ASN1!I69)*100</f>
        <v>5.8161961785984526E-2</v>
      </c>
      <c r="K37" s="45">
        <v>36888409.329999998</v>
      </c>
      <c r="L37" s="117">
        <f>(SCDPT1ASN1!K37/SCDPT1ASN1!K77)*100</f>
        <v>8.7602262674538203E-2</v>
      </c>
      <c r="M37" s="21">
        <v>24556251</v>
      </c>
      <c r="N37" s="44">
        <f>SCDPT1ASN1!I37-SCDPT1ASN1!M37</f>
        <v>0</v>
      </c>
    </row>
    <row r="38" spans="2:14" ht="25.5" x14ac:dyDescent="0.2">
      <c r="B38" s="43" t="s">
        <v>18591</v>
      </c>
      <c r="C38" s="24" t="s">
        <v>18590</v>
      </c>
      <c r="D38" s="75"/>
      <c r="E38" s="21"/>
      <c r="F38" s="21"/>
      <c r="G38" s="21"/>
      <c r="H38" s="21"/>
      <c r="I38" s="44">
        <f>SUM(SCDPT1ASN1!D38:'SCDPT1ASN1'!H38)</f>
        <v>0</v>
      </c>
      <c r="J38" s="117">
        <f>(SCDPT1ASN1!I38/SCDPT1ASN1!I69)*100</f>
        <v>0</v>
      </c>
      <c r="K38" s="45"/>
      <c r="L38" s="117">
        <f>(SCDPT1ASN1!K38/SCDPT1ASN1!K77)*100</f>
        <v>0</v>
      </c>
      <c r="M38" s="21"/>
      <c r="N38" s="44">
        <f>SCDPT1ASN1!I38-SCDPT1ASN1!M38</f>
        <v>0</v>
      </c>
    </row>
    <row r="39" spans="2:14" ht="25.5" x14ac:dyDescent="0.2">
      <c r="B39" s="43" t="s">
        <v>18589</v>
      </c>
      <c r="C39" s="24" t="s">
        <v>18588</v>
      </c>
      <c r="D39" s="75"/>
      <c r="E39" s="21"/>
      <c r="F39" s="21"/>
      <c r="G39" s="21"/>
      <c r="H39" s="21"/>
      <c r="I39" s="44">
        <f>SUM(SCDPT1ASN1!D39:'SCDPT1ASN1'!H39)</f>
        <v>0</v>
      </c>
      <c r="J39" s="117">
        <f>(SCDPT1ASN1!I39/SCDPT1ASN1!I69)*100</f>
        <v>0</v>
      </c>
      <c r="K39" s="45"/>
      <c r="L39" s="117">
        <f>(SCDPT1ASN1!K39/SCDPT1ASN1!K77)*100</f>
        <v>0</v>
      </c>
      <c r="M39" s="21"/>
      <c r="N39" s="44">
        <f>SCDPT1ASN1!I39-SCDPT1ASN1!M39</f>
        <v>0</v>
      </c>
    </row>
    <row r="40" spans="2:14" ht="25.5" x14ac:dyDescent="0.2">
      <c r="B40" s="43" t="s">
        <v>18587</v>
      </c>
      <c r="C40" s="24" t="s">
        <v>18586</v>
      </c>
      <c r="D40" s="75"/>
      <c r="E40" s="21"/>
      <c r="F40" s="21"/>
      <c r="G40" s="21"/>
      <c r="H40" s="21"/>
      <c r="I40" s="44">
        <f>SUM(SCDPT1ASN1!D40:'SCDPT1ASN1'!H40)</f>
        <v>0</v>
      </c>
      <c r="J40" s="117">
        <f>(SCDPT1ASN1!I40/SCDPT1ASN1!I69)*100</f>
        <v>0</v>
      </c>
      <c r="K40" s="45"/>
      <c r="L40" s="117">
        <f>(SCDPT1ASN1!K40/SCDPT1ASN1!K77)*100</f>
        <v>0</v>
      </c>
      <c r="M40" s="21"/>
      <c r="N40" s="44">
        <f>SCDPT1ASN1!I40-SCDPT1ASN1!M40</f>
        <v>0</v>
      </c>
    </row>
    <row r="41" spans="2:14" x14ac:dyDescent="0.2">
      <c r="B41" s="43" t="s">
        <v>18585</v>
      </c>
      <c r="C41" s="24" t="s">
        <v>18584</v>
      </c>
      <c r="D41" s="42">
        <f>SUM(SCDPT1ASN1!D35:'SCDPT1ASN1'!D40)</f>
        <v>1447778302</v>
      </c>
      <c r="E41" s="44">
        <f>SCDPT1ASN1!E35+SCDPT1ASN1!E36+SCDPT1ASN1!E37+SCDPT1ASN1!E38+SCDPT1ASN1!E39+SCDPT1ASN1!E40</f>
        <v>2547984924</v>
      </c>
      <c r="F41" s="44">
        <f>SCDPT1ASN1!F35+SCDPT1ASN1!F36+SCDPT1ASN1!F37+SCDPT1ASN1!F38+SCDPT1ASN1!F39+SCDPT1ASN1!F40</f>
        <v>1232955123</v>
      </c>
      <c r="G41" s="44">
        <f>SCDPT1ASN1!G35+SCDPT1ASN1!G36+SCDPT1ASN1!G37+SCDPT1ASN1!G38+SCDPT1ASN1!G39+SCDPT1ASN1!G40</f>
        <v>478825185</v>
      </c>
      <c r="H41" s="44">
        <f>SCDPT1ASN1!H35+SCDPT1ASN1!H36+SCDPT1ASN1!H37+SCDPT1ASN1!H38+SCDPT1ASN1!H39+SCDPT1ASN1!H40</f>
        <v>429953078</v>
      </c>
      <c r="I41" s="44">
        <f>SCDPT1ASN1!I35+SCDPT1ASN1!I36+SCDPT1ASN1!I37+SCDPT1ASN1!I38+SCDPT1ASN1!I39+SCDPT1ASN1!I40</f>
        <v>6137496612</v>
      </c>
      <c r="J41" s="117">
        <f>(SCDPT1ASN1!I41/SCDPT1ASN1!I69)*100</f>
        <v>14.536781017947465</v>
      </c>
      <c r="K41" s="44">
        <f>SCDPT1ASN1!K35+SCDPT1ASN1!K36+SCDPT1ASN1!K37+SCDPT1ASN1!K38+SCDPT1ASN1!K39+SCDPT1ASN1!K40</f>
        <v>5568258541.4799995</v>
      </c>
      <c r="L41" s="117">
        <f>(SCDPT1ASN1!K41/SCDPT1ASN1!K77)*100</f>
        <v>13.223450299163982</v>
      </c>
      <c r="M41" s="44">
        <f>SUM(SCDPT1ASN1!M35:'SCDPT1ASN1'!M40)</f>
        <v>6077896613</v>
      </c>
      <c r="N41" s="44">
        <f>SUM(SCDPT1ASN1!N35:'SCDPT1ASN1'!N40)</f>
        <v>59599999</v>
      </c>
    </row>
    <row r="42" spans="2:14" ht="25.5" x14ac:dyDescent="0.2">
      <c r="B42" s="43" t="s">
        <v>4023</v>
      </c>
      <c r="C42" s="24" t="s">
        <v>18583</v>
      </c>
      <c r="D42" s="75">
        <v>3510657693.8099999</v>
      </c>
      <c r="E42" s="21">
        <v>8830762612.6800003</v>
      </c>
      <c r="F42" s="21">
        <v>3836951569.1599998</v>
      </c>
      <c r="G42" s="21">
        <v>1325149868.23</v>
      </c>
      <c r="H42" s="21">
        <v>958017979.95000005</v>
      </c>
      <c r="I42" s="44">
        <f>SUM(SCDPT1ASN1!D42:'SCDPT1ASN1'!H42)</f>
        <v>18461539723.830002</v>
      </c>
      <c r="J42" s="117">
        <f>(SCDPT1ASN1!I42/SCDPT1ASN1!I69)*100</f>
        <v>43.726518674525508</v>
      </c>
      <c r="K42" s="45">
        <v>18215063440.369999</v>
      </c>
      <c r="L42" s="117">
        <f>(SCDPT1ASN1!K42/SCDPT1ASN1!K77)*100</f>
        <v>43.256968818087834</v>
      </c>
      <c r="M42" s="21">
        <v>11932807908</v>
      </c>
      <c r="N42" s="44">
        <f>SCDPT1ASN1!I42-SCDPT1ASN1!M42</f>
        <v>6528731815.8300018</v>
      </c>
    </row>
    <row r="43" spans="2:14" ht="25.5" x14ac:dyDescent="0.2">
      <c r="B43" s="43" t="s">
        <v>4021</v>
      </c>
      <c r="C43" s="24" t="s">
        <v>18582</v>
      </c>
      <c r="D43" s="75">
        <v>1456330403.2</v>
      </c>
      <c r="E43" s="21">
        <v>5507987291.9700003</v>
      </c>
      <c r="F43" s="21">
        <v>3243801327.8899999</v>
      </c>
      <c r="G43" s="21">
        <v>1284741392.23</v>
      </c>
      <c r="H43" s="21">
        <v>795464882</v>
      </c>
      <c r="I43" s="44">
        <f>SUM(SCDPT1ASN1!D43:'SCDPT1ASN1'!H43)</f>
        <v>12288325297.289999</v>
      </c>
      <c r="J43" s="117">
        <f>(SCDPT1ASN1!I43/SCDPT1ASN1!I69)*100</f>
        <v>29.105139312785482</v>
      </c>
      <c r="K43" s="45">
        <v>12132493306.09</v>
      </c>
      <c r="L43" s="117">
        <f>(SCDPT1ASN1!K43/SCDPT1ASN1!K77)*100</f>
        <v>28.812135974451159</v>
      </c>
      <c r="M43" s="21">
        <v>7436454639</v>
      </c>
      <c r="N43" s="44">
        <f>SCDPT1ASN1!I43-SCDPT1ASN1!M43</f>
        <v>4851870658.289999</v>
      </c>
    </row>
    <row r="44" spans="2:14" ht="25.5" x14ac:dyDescent="0.2">
      <c r="B44" s="43" t="s">
        <v>18581</v>
      </c>
      <c r="C44" s="24" t="s">
        <v>18580</v>
      </c>
      <c r="D44" s="75">
        <v>268290117.16999999</v>
      </c>
      <c r="E44" s="21">
        <v>713869944.5</v>
      </c>
      <c r="F44" s="21">
        <v>511349314.77999997</v>
      </c>
      <c r="G44" s="21">
        <v>120287412</v>
      </c>
      <c r="H44" s="21">
        <v>158326385</v>
      </c>
      <c r="I44" s="44">
        <f>SUM(SCDPT1ASN1!D44:'SCDPT1ASN1'!H44)</f>
        <v>1772123173.4499998</v>
      </c>
      <c r="J44" s="117">
        <f>(SCDPT1ASN1!I44/SCDPT1ASN1!I69)*100</f>
        <v>4.1973084692063338</v>
      </c>
      <c r="K44" s="45">
        <v>1969171005.28</v>
      </c>
      <c r="L44" s="117">
        <f>(SCDPT1ASN1!K44/SCDPT1ASN1!K77)*100</f>
        <v>4.6763695911206433</v>
      </c>
      <c r="M44" s="21">
        <v>709763937</v>
      </c>
      <c r="N44" s="44">
        <f>SCDPT1ASN1!I44-SCDPT1ASN1!M44</f>
        <v>1062359236.4499998</v>
      </c>
    </row>
    <row r="45" spans="2:14" ht="25.5" x14ac:dyDescent="0.2">
      <c r="B45" s="43" t="s">
        <v>18579</v>
      </c>
      <c r="C45" s="24" t="s">
        <v>18578</v>
      </c>
      <c r="D45" s="75">
        <v>40174376</v>
      </c>
      <c r="E45" s="21">
        <v>241689314</v>
      </c>
      <c r="F45" s="21">
        <v>138690671</v>
      </c>
      <c r="G45" s="21">
        <v>41711901</v>
      </c>
      <c r="H45" s="21">
        <v>11812880</v>
      </c>
      <c r="I45" s="44">
        <f>SUM(SCDPT1ASN1!D45:'SCDPT1ASN1'!H45)</f>
        <v>474079142</v>
      </c>
      <c r="J45" s="117">
        <f>(SCDPT1ASN1!I45/SCDPT1ASN1!I69)*100</f>
        <v>1.1228657395844475</v>
      </c>
      <c r="K45" s="45">
        <v>634866475.96000004</v>
      </c>
      <c r="L45" s="117">
        <f>(SCDPT1ASN1!K45/SCDPT1ASN1!K77)*100</f>
        <v>1.5076751966389632</v>
      </c>
      <c r="M45" s="21">
        <v>247775075</v>
      </c>
      <c r="N45" s="44">
        <f>SCDPT1ASN1!I45-SCDPT1ASN1!M45</f>
        <v>226304067</v>
      </c>
    </row>
    <row r="46" spans="2:14" ht="25.5" x14ac:dyDescent="0.2">
      <c r="B46" s="43" t="s">
        <v>18577</v>
      </c>
      <c r="C46" s="24" t="s">
        <v>18576</v>
      </c>
      <c r="D46" s="75">
        <v>3765633.34</v>
      </c>
      <c r="E46" s="21">
        <v>144032433.56</v>
      </c>
      <c r="F46" s="21">
        <v>40849135.380000003</v>
      </c>
      <c r="G46" s="21">
        <v>19716969</v>
      </c>
      <c r="H46" s="21">
        <v>32598</v>
      </c>
      <c r="I46" s="44">
        <f>SUM(SCDPT1ASN1!D46:'SCDPT1ASN1'!H46)</f>
        <v>208396769.28</v>
      </c>
      <c r="J46" s="117">
        <f>(SCDPT1ASN1!I46/SCDPT1ASN1!I69)*100</f>
        <v>0.4935918325311951</v>
      </c>
      <c r="K46" s="45">
        <v>184592643.08000001</v>
      </c>
      <c r="L46" s="117">
        <f>(SCDPT1ASN1!K46/SCDPT1ASN1!K77)*100</f>
        <v>0.43836894842007651</v>
      </c>
      <c r="M46" s="21">
        <v>92048572</v>
      </c>
      <c r="N46" s="44">
        <f>SCDPT1ASN1!I46-SCDPT1ASN1!M46</f>
        <v>116348197.28</v>
      </c>
    </row>
    <row r="47" spans="2:14" ht="25.5" x14ac:dyDescent="0.2">
      <c r="B47" s="43" t="s">
        <v>18575</v>
      </c>
      <c r="C47" s="24" t="s">
        <v>18574</v>
      </c>
      <c r="D47" s="75">
        <v>4513963</v>
      </c>
      <c r="E47" s="21">
        <v>61091848</v>
      </c>
      <c r="F47" s="21">
        <v>23613807</v>
      </c>
      <c r="G47" s="21">
        <v>12792398</v>
      </c>
      <c r="H47" s="21">
        <v>11413428</v>
      </c>
      <c r="I47" s="44">
        <f>SUM(SCDPT1ASN1!D47:'SCDPT1ASN1'!H47)</f>
        <v>113425444</v>
      </c>
      <c r="J47" s="117">
        <f>(SCDPT1ASN1!I47/SCDPT1ASN1!I69)*100</f>
        <v>0.26865038720635032</v>
      </c>
      <c r="K47" s="45">
        <v>123234271.03</v>
      </c>
      <c r="L47" s="117">
        <f>(SCDPT1ASN1!K47/SCDPT1ASN1!K77)*100</f>
        <v>0.29265563837949565</v>
      </c>
      <c r="M47" s="21">
        <v>22620871</v>
      </c>
      <c r="N47" s="44">
        <f>SCDPT1ASN1!I47-SCDPT1ASN1!M47</f>
        <v>90804573</v>
      </c>
    </row>
    <row r="48" spans="2:14" ht="25.5" x14ac:dyDescent="0.2">
      <c r="B48" s="43" t="s">
        <v>18573</v>
      </c>
      <c r="C48" s="24" t="s">
        <v>18572</v>
      </c>
      <c r="D48" s="42">
        <f>SUM(SCDPT1ASN1!D42:'SCDPT1ASN1'!D47)</f>
        <v>5283732186.5200005</v>
      </c>
      <c r="E48" s="44">
        <f>SUM(SCDPT1ASN1!E42:'SCDPT1ASN1'!E47)</f>
        <v>15499433444.710001</v>
      </c>
      <c r="F48" s="44">
        <f>SUM(SCDPT1ASN1!F42:'SCDPT1ASN1'!F47)</f>
        <v>7795255825.2099991</v>
      </c>
      <c r="G48" s="44">
        <f>SUM(SCDPT1ASN1!G42:'SCDPT1ASN1'!G47)</f>
        <v>2804399940.46</v>
      </c>
      <c r="H48" s="44">
        <f>SUM(SCDPT1ASN1!H42:'SCDPT1ASN1'!H47)</f>
        <v>1935068152.95</v>
      </c>
      <c r="I48" s="44">
        <f>SUM(SCDPT1ASN1!I42:'SCDPT1ASN1'!I47)</f>
        <v>33317889549.850002</v>
      </c>
      <c r="J48" s="117">
        <f>(SCDPT1ASN1!I48/SCDPT1ASN1!I69)*100</f>
        <v>78.914074415839323</v>
      </c>
      <c r="K48" s="44">
        <f>SUM(SCDPT1ASN1!K42:'SCDPT1ASN1'!K47)</f>
        <v>33259421141.809998</v>
      </c>
      <c r="L48" s="117">
        <f>(SCDPT1ASN1!K48/SCDPT1ASN1!K77)*100</f>
        <v>78.984174167098161</v>
      </c>
      <c r="M48" s="44">
        <f>SUM(SCDPT1ASN1!M42:'SCDPT1ASN1'!M47)</f>
        <v>20441471002</v>
      </c>
      <c r="N48" s="44">
        <f>SUM(SCDPT1ASN1!N42:'SCDPT1ASN1'!N47)</f>
        <v>12876418547.85</v>
      </c>
    </row>
    <row r="49" spans="2:14" x14ac:dyDescent="0.2">
      <c r="B49" s="43" t="s">
        <v>4019</v>
      </c>
      <c r="C49" s="24" t="s">
        <v>18571</v>
      </c>
      <c r="D49" s="75">
        <v>0</v>
      </c>
      <c r="E49" s="21">
        <v>14246459</v>
      </c>
      <c r="F49" s="21">
        <v>65490657</v>
      </c>
      <c r="G49" s="21">
        <v>12642467</v>
      </c>
      <c r="H49" s="21">
        <v>108003311</v>
      </c>
      <c r="I49" s="44">
        <f>SUM(SCDPT1ASN1!D49:'SCDPT1ASN1'!H49)</f>
        <v>200382894</v>
      </c>
      <c r="J49" s="117">
        <f>(SCDPT1ASN1!I49/SCDPT1ASN1!I69)*100</f>
        <v>0.47461081186183457</v>
      </c>
      <c r="K49" s="45">
        <v>294494276.31999999</v>
      </c>
      <c r="L49" s="117">
        <f>(SCDPT1ASN1!K49/SCDPT1ASN1!K77)*100</f>
        <v>0.69936235849974171</v>
      </c>
      <c r="M49" s="21">
        <v>49249770</v>
      </c>
      <c r="N49" s="44">
        <f>SCDPT1ASN1!I49-SCDPT1ASN1!M49</f>
        <v>151133124</v>
      </c>
    </row>
    <row r="50" spans="2:14" x14ac:dyDescent="0.2">
      <c r="B50" s="43" t="s">
        <v>4017</v>
      </c>
      <c r="C50" s="24" t="s">
        <v>18570</v>
      </c>
      <c r="D50" s="75">
        <v>160557246</v>
      </c>
      <c r="E50" s="21">
        <v>269262111</v>
      </c>
      <c r="F50" s="21">
        <v>42342797</v>
      </c>
      <c r="G50" s="21">
        <v>68475892</v>
      </c>
      <c r="H50" s="21">
        <v>260060779</v>
      </c>
      <c r="I50" s="44">
        <f>SUM(SCDPT1ASN1!D50:'SCDPT1ASN1'!H50)</f>
        <v>800698825</v>
      </c>
      <c r="J50" s="117">
        <f>(SCDPT1ASN1!I50/SCDPT1ASN1!I69)*100</f>
        <v>1.8964708603822589</v>
      </c>
      <c r="K50" s="45">
        <v>785771949.88999999</v>
      </c>
      <c r="L50" s="117">
        <f>(SCDPT1ASN1!K50/SCDPT1ASN1!K77)*100</f>
        <v>1.8660441587695822</v>
      </c>
      <c r="M50" s="21">
        <v>272594379</v>
      </c>
      <c r="N50" s="44">
        <f>SCDPT1ASN1!I50-SCDPT1ASN1!M50</f>
        <v>528104446</v>
      </c>
    </row>
    <row r="51" spans="2:14" x14ac:dyDescent="0.2">
      <c r="B51" s="43" t="s">
        <v>18569</v>
      </c>
      <c r="C51" s="24" t="s">
        <v>18568</v>
      </c>
      <c r="D51" s="75">
        <v>68256915</v>
      </c>
      <c r="E51" s="21">
        <v>136246167</v>
      </c>
      <c r="F51" s="21">
        <v>48664290</v>
      </c>
      <c r="G51" s="21">
        <v>4759328</v>
      </c>
      <c r="H51" s="21">
        <v>17487179</v>
      </c>
      <c r="I51" s="44">
        <f>SUM(SCDPT1ASN1!D51:'SCDPT1ASN1'!H51)</f>
        <v>275413879</v>
      </c>
      <c r="J51" s="117">
        <f>(SCDPT1ASN1!I51/SCDPT1ASN1!I69)*100</f>
        <v>0.65232317041097865</v>
      </c>
      <c r="K51" s="45">
        <v>231398186.97999999</v>
      </c>
      <c r="L51" s="117">
        <f>(SCDPT1ASN1!K51/SCDPT1ASN1!K77)*100</f>
        <v>0.54952233306921683</v>
      </c>
      <c r="M51" s="21">
        <v>154949865</v>
      </c>
      <c r="N51" s="44">
        <f>SCDPT1ASN1!I51-SCDPT1ASN1!M51</f>
        <v>120464014</v>
      </c>
    </row>
    <row r="52" spans="2:14" x14ac:dyDescent="0.2">
      <c r="B52" s="43" t="s">
        <v>18567</v>
      </c>
      <c r="C52" s="24" t="s">
        <v>18566</v>
      </c>
      <c r="D52" s="75">
        <v>52000000</v>
      </c>
      <c r="E52" s="21">
        <v>75309733</v>
      </c>
      <c r="F52" s="21">
        <v>0</v>
      </c>
      <c r="G52" s="21">
        <v>21571000</v>
      </c>
      <c r="H52" s="21">
        <v>6209017</v>
      </c>
      <c r="I52" s="44">
        <f>SUM(SCDPT1ASN1!D52:'SCDPT1ASN1'!H52)</f>
        <v>155089750</v>
      </c>
      <c r="J52" s="117">
        <f>(SCDPT1ASN1!I52/SCDPT1ASN1!I69)*100</f>
        <v>0.36733311257072154</v>
      </c>
      <c r="K52" s="45">
        <v>111562266.12</v>
      </c>
      <c r="L52" s="117">
        <f>(SCDPT1ASN1!K52/SCDPT1ASN1!K77)*100</f>
        <v>0.26493706610609696</v>
      </c>
      <c r="M52" s="21">
        <v>81518749</v>
      </c>
      <c r="N52" s="44">
        <f>SCDPT1ASN1!I52-SCDPT1ASN1!M52</f>
        <v>73571001</v>
      </c>
    </row>
    <row r="53" spans="2:14" x14ac:dyDescent="0.2">
      <c r="B53" s="43" t="s">
        <v>18565</v>
      </c>
      <c r="C53" s="24" t="s">
        <v>18564</v>
      </c>
      <c r="D53" s="75"/>
      <c r="E53" s="21"/>
      <c r="F53" s="21"/>
      <c r="G53" s="21"/>
      <c r="H53" s="21"/>
      <c r="I53" s="44">
        <f>SUM(SCDPT1ASN1!D53:'SCDPT1ASN1'!H53)</f>
        <v>0</v>
      </c>
      <c r="J53" s="117">
        <f>(SCDPT1ASN1!I53/SCDPT1ASN1!I69)*100</f>
        <v>0</v>
      </c>
      <c r="K53" s="45"/>
      <c r="L53" s="117">
        <f>(SCDPT1ASN1!K53/SCDPT1ASN1!K77)*100</f>
        <v>0</v>
      </c>
      <c r="M53" s="21"/>
      <c r="N53" s="44">
        <f>SCDPT1ASN1!I53-SCDPT1ASN1!M53</f>
        <v>0</v>
      </c>
    </row>
    <row r="54" spans="2:14" x14ac:dyDescent="0.2">
      <c r="B54" s="43" t="s">
        <v>18563</v>
      </c>
      <c r="C54" s="24" t="s">
        <v>18562</v>
      </c>
      <c r="D54" s="75"/>
      <c r="E54" s="21"/>
      <c r="F54" s="21"/>
      <c r="G54" s="21"/>
      <c r="H54" s="21"/>
      <c r="I54" s="44">
        <f>SUM(SCDPT1ASN1!D54:'SCDPT1ASN1'!H54)</f>
        <v>0</v>
      </c>
      <c r="J54" s="117">
        <f>(SCDPT1ASN1!I54/SCDPT1ASN1!I69)*100</f>
        <v>0</v>
      </c>
      <c r="K54" s="45">
        <v>14738000</v>
      </c>
      <c r="L54" s="117">
        <f>(SCDPT1ASN1!K54/SCDPT1ASN1!K77)*100</f>
        <v>3.4999669835244267E-2</v>
      </c>
      <c r="M54" s="21"/>
      <c r="N54" s="44">
        <f>SCDPT1ASN1!I54-SCDPT1ASN1!M54</f>
        <v>0</v>
      </c>
    </row>
    <row r="55" spans="2:14" x14ac:dyDescent="0.2">
      <c r="B55" s="43" t="s">
        <v>18561</v>
      </c>
      <c r="C55" s="24" t="s">
        <v>18560</v>
      </c>
      <c r="D55" s="42">
        <f>SUM(SCDPT1ASN1!D49:'SCDPT1ASN1'!D54)</f>
        <v>280814161</v>
      </c>
      <c r="E55" s="44">
        <f>SUM(SCDPT1ASN1!E49:'SCDPT1ASN1'!E54)</f>
        <v>495064470</v>
      </c>
      <c r="F55" s="44">
        <f>SUM(SCDPT1ASN1!F49:'SCDPT1ASN1'!F54)</f>
        <v>156497744</v>
      </c>
      <c r="G55" s="44">
        <f>SUM(SCDPT1ASN1!G49:'SCDPT1ASN1'!G54)</f>
        <v>107448687</v>
      </c>
      <c r="H55" s="44">
        <f>SUM(SCDPT1ASN1!H49:'SCDPT1ASN1'!H54)</f>
        <v>391760286</v>
      </c>
      <c r="I55" s="44">
        <f>SUM(SCDPT1ASN1!I49:'SCDPT1ASN1'!I54)</f>
        <v>1431585348</v>
      </c>
      <c r="J55" s="117">
        <f>(SCDPT1ASN1!I55/SCDPT1ASN1!I69)*100</f>
        <v>3.3907379552257937</v>
      </c>
      <c r="K55" s="44">
        <f>SUM(SCDPT1ASN1!K49:'SCDPT1ASN1'!K54)</f>
        <v>1437964679.3099999</v>
      </c>
      <c r="L55" s="117">
        <f>(SCDPT1ASN1!K55/SCDPT1ASN1!K77)*100</f>
        <v>3.4148655862798818</v>
      </c>
      <c r="M55" s="44">
        <f>SUM(SCDPT1ASN1!M49:'SCDPT1ASN1'!M54)</f>
        <v>558312763</v>
      </c>
      <c r="N55" s="44">
        <f>SUM(SCDPT1ASN1!N49:'SCDPT1ASN1'!N54)</f>
        <v>873272585</v>
      </c>
    </row>
    <row r="56" spans="2:14" ht="25.5" x14ac:dyDescent="0.2">
      <c r="B56" s="43" t="s">
        <v>4015</v>
      </c>
      <c r="C56" s="24" t="s">
        <v>18559</v>
      </c>
      <c r="D56" s="75"/>
      <c r="E56" s="21"/>
      <c r="F56" s="21"/>
      <c r="G56" s="21"/>
      <c r="H56" s="21"/>
      <c r="I56" s="44">
        <f>SUM(SCDPT1ASN1!D56:'SCDPT1ASN1'!H56)</f>
        <v>0</v>
      </c>
      <c r="J56" s="117">
        <f>(SCDPT1ASN1!I56/SCDPT1ASN1!I69)*100</f>
        <v>0</v>
      </c>
      <c r="K56" s="45"/>
      <c r="L56" s="117">
        <f>(SCDPT1ASN1!K56/SCDPT1ASN1!K77)*100</f>
        <v>0</v>
      </c>
      <c r="M56" s="21"/>
      <c r="N56" s="44">
        <f>SCDPT1ASN1!I56-SCDPT1ASN1!M56</f>
        <v>0</v>
      </c>
    </row>
    <row r="57" spans="2:14" ht="25.5" x14ac:dyDescent="0.2">
      <c r="B57" s="43" t="s">
        <v>4013</v>
      </c>
      <c r="C57" s="24" t="s">
        <v>18558</v>
      </c>
      <c r="D57" s="75"/>
      <c r="E57" s="21"/>
      <c r="F57" s="21"/>
      <c r="G57" s="21"/>
      <c r="H57" s="21"/>
      <c r="I57" s="44">
        <f>SUM(SCDPT1ASN1!D57:'SCDPT1ASN1'!H57)</f>
        <v>0</v>
      </c>
      <c r="J57" s="117">
        <f>(SCDPT1ASN1!I57/SCDPT1ASN1!I69)*100</f>
        <v>0</v>
      </c>
      <c r="K57" s="45"/>
      <c r="L57" s="117">
        <f>(SCDPT1ASN1!K57/SCDPT1ASN1!K77)*100</f>
        <v>0</v>
      </c>
      <c r="M57" s="21"/>
      <c r="N57" s="44">
        <f>SCDPT1ASN1!I57-SCDPT1ASN1!M57</f>
        <v>0</v>
      </c>
    </row>
    <row r="58" spans="2:14" ht="25.5" x14ac:dyDescent="0.2">
      <c r="B58" s="43" t="s">
        <v>18557</v>
      </c>
      <c r="C58" s="24" t="s">
        <v>18556</v>
      </c>
      <c r="D58" s="75"/>
      <c r="E58" s="21"/>
      <c r="F58" s="21"/>
      <c r="G58" s="21"/>
      <c r="H58" s="21"/>
      <c r="I58" s="44">
        <f>SUM(SCDPT1ASN1!D58:'SCDPT1ASN1'!H58)</f>
        <v>0</v>
      </c>
      <c r="J58" s="117">
        <f>(SCDPT1ASN1!I58/SCDPT1ASN1!I69)*100</f>
        <v>0</v>
      </c>
      <c r="K58" s="45"/>
      <c r="L58" s="117">
        <f>(SCDPT1ASN1!K58/SCDPT1ASN1!K77)*100</f>
        <v>0</v>
      </c>
      <c r="M58" s="21"/>
      <c r="N58" s="44">
        <f>SCDPT1ASN1!I58-SCDPT1ASN1!M58</f>
        <v>0</v>
      </c>
    </row>
    <row r="59" spans="2:14" ht="25.5" x14ac:dyDescent="0.2">
      <c r="B59" s="43" t="s">
        <v>18555</v>
      </c>
      <c r="C59" s="24" t="s">
        <v>18554</v>
      </c>
      <c r="D59" s="75"/>
      <c r="E59" s="21"/>
      <c r="F59" s="21"/>
      <c r="G59" s="21"/>
      <c r="H59" s="21"/>
      <c r="I59" s="44">
        <f>SUM(SCDPT1ASN1!D59:'SCDPT1ASN1'!H59)</f>
        <v>0</v>
      </c>
      <c r="J59" s="117">
        <f>(SCDPT1ASN1!I59/SCDPT1ASN1!I69)*100</f>
        <v>0</v>
      </c>
      <c r="K59" s="45"/>
      <c r="L59" s="117">
        <f>(SCDPT1ASN1!K59/SCDPT1ASN1!K77)*100</f>
        <v>0</v>
      </c>
      <c r="M59" s="21"/>
      <c r="N59" s="44">
        <f>SCDPT1ASN1!I59-SCDPT1ASN1!M59</f>
        <v>0</v>
      </c>
    </row>
    <row r="60" spans="2:14" ht="25.5" x14ac:dyDescent="0.2">
      <c r="B60" s="43" t="s">
        <v>18553</v>
      </c>
      <c r="C60" s="24" t="s">
        <v>18552</v>
      </c>
      <c r="D60" s="75"/>
      <c r="E60" s="21"/>
      <c r="F60" s="21"/>
      <c r="G60" s="21"/>
      <c r="H60" s="21"/>
      <c r="I60" s="44">
        <f>SUM(SCDPT1ASN1!D60:'SCDPT1ASN1'!H60)</f>
        <v>0</v>
      </c>
      <c r="J60" s="117">
        <f>(SCDPT1ASN1!I60/SCDPT1ASN1!I69)*100</f>
        <v>0</v>
      </c>
      <c r="K60" s="45"/>
      <c r="L60" s="117">
        <f>(SCDPT1ASN1!K60/SCDPT1ASN1!K77)*100</f>
        <v>0</v>
      </c>
      <c r="M60" s="21"/>
      <c r="N60" s="44">
        <f>SCDPT1ASN1!I60-SCDPT1ASN1!M60</f>
        <v>0</v>
      </c>
    </row>
    <row r="61" spans="2:14" ht="25.5" x14ac:dyDescent="0.2">
      <c r="B61" s="43" t="s">
        <v>18551</v>
      </c>
      <c r="C61" s="24" t="s">
        <v>18550</v>
      </c>
      <c r="D61" s="75"/>
      <c r="E61" s="21"/>
      <c r="F61" s="21"/>
      <c r="G61" s="21"/>
      <c r="H61" s="21"/>
      <c r="I61" s="44">
        <f>SUM(SCDPT1ASN1!D61:'SCDPT1ASN1'!H61)</f>
        <v>0</v>
      </c>
      <c r="J61" s="117">
        <f>(SCDPT1ASN1!I61/SCDPT1ASN1!I69)*100</f>
        <v>0</v>
      </c>
      <c r="K61" s="45"/>
      <c r="L61" s="117">
        <f>(SCDPT1ASN1!K61/SCDPT1ASN1!K77)*100</f>
        <v>0</v>
      </c>
      <c r="M61" s="21"/>
      <c r="N61" s="44">
        <f>SCDPT1ASN1!I61-SCDPT1ASN1!M61</f>
        <v>0</v>
      </c>
    </row>
    <row r="62" spans="2:14" ht="25.5" x14ac:dyDescent="0.2">
      <c r="B62" s="43" t="s">
        <v>18549</v>
      </c>
      <c r="C62" s="24" t="s">
        <v>18548</v>
      </c>
      <c r="D62" s="42">
        <f>SUM(SCDPT1ASN1!D56:'SCDPT1ASN1'!D61)</f>
        <v>0</v>
      </c>
      <c r="E62" s="44">
        <f>SUM(SCDPT1ASN1!E56:'SCDPT1ASN1'!E61)</f>
        <v>0</v>
      </c>
      <c r="F62" s="44">
        <f>SUM(SCDPT1ASN1!F56:'SCDPT1ASN1'!F61)</f>
        <v>0</v>
      </c>
      <c r="G62" s="44">
        <f>SUM(SCDPT1ASN1!G56:'SCDPT1ASN1'!G61)</f>
        <v>0</v>
      </c>
      <c r="H62" s="44">
        <f>SUM(SCDPT1ASN1!H56:'SCDPT1ASN1'!H61)</f>
        <v>0</v>
      </c>
      <c r="I62" s="44">
        <f>SUM(SCDPT1ASN1!I56:'SCDPT1ASN1'!I61)</f>
        <v>0</v>
      </c>
      <c r="J62" s="117">
        <f>(SCDPT1ASN1!I62/SCDPT1ASN1!I69)*100</f>
        <v>0</v>
      </c>
      <c r="K62" s="44">
        <f>SUM(SCDPT1ASN1!K56:'SCDPT1ASN1'!K61)</f>
        <v>0</v>
      </c>
      <c r="L62" s="117">
        <f>(SCDPT1ASN1!K62/SCDPT1ASN1!K77)*100</f>
        <v>0</v>
      </c>
      <c r="M62" s="44">
        <f>SUM(SCDPT1ASN1!M56:'SCDPT1ASN1'!M61)</f>
        <v>0</v>
      </c>
      <c r="N62" s="44">
        <f>SUM(SCDPT1ASN1!N56:'SCDPT1ASN1'!N61)</f>
        <v>0</v>
      </c>
    </row>
    <row r="63" spans="2:14" ht="25.5" x14ac:dyDescent="0.2">
      <c r="B63" s="43" t="s">
        <v>18547</v>
      </c>
      <c r="C63" s="24" t="s">
        <v>18546</v>
      </c>
      <c r="D63" s="42">
        <f>SCDPT1ASN1!D7+SCDPT1ASN1!D14+SCDPT1ASN1!D21+SCDPT1ASN1!D28+SCDPT1ASN1!D35+SCDPT1ASN1!D42+SCDPT1ASN1!D49+SCDPT1ASN1!D56</f>
        <v>4973568252.8099995</v>
      </c>
      <c r="E63" s="44">
        <f>SCDPT1ASN1!E7+SCDPT1ASN1!E14+SCDPT1ASN1!E21+SCDPT1ASN1!E28+SCDPT1ASN1!E35+SCDPT1ASN1!E42+SCDPT1ASN1!E49+SCDPT1ASN1!E56</f>
        <v>11585954322.68</v>
      </c>
      <c r="F63" s="44">
        <f>SCDPT1ASN1!F7+SCDPT1ASN1!F14+SCDPT1ASN1!F21+SCDPT1ASN1!F28+SCDPT1ASN1!F35+SCDPT1ASN1!F42+SCDPT1ASN1!F49+SCDPT1ASN1!F56</f>
        <v>5516696269.1599998</v>
      </c>
      <c r="G63" s="44">
        <f>SCDPT1ASN1!G7+SCDPT1ASN1!G14+SCDPT1ASN1!G21+SCDPT1ASN1!G28+SCDPT1ASN1!G35+SCDPT1ASN1!G42+SCDPT1ASN1!G49+SCDPT1ASN1!G56</f>
        <v>1929360839.23</v>
      </c>
      <c r="H63" s="44">
        <f>SCDPT1ASN1!H7+SCDPT1ASN1!H14+SCDPT1ASN1!H21+SCDPT1ASN1!H28+SCDPT1ASN1!H35+SCDPT1ASN1!H42+SCDPT1ASN1!H49+SCDPT1ASN1!H56</f>
        <v>1612589473.95</v>
      </c>
      <c r="I63" s="44">
        <f>SUM(SCDPT1ASN1!D63:'SCDPT1ASN1'!H63)</f>
        <v>25618169157.830002</v>
      </c>
      <c r="J63" s="117">
        <f>(SCDPT1ASN1!I63/SCDPT1ASN1!I69)*100</f>
        <v>60.677135755966816</v>
      </c>
      <c r="K63" s="82"/>
      <c r="L63" s="82"/>
      <c r="M63" s="44">
        <f>SCDPT1ASN1!M7+SCDPT1ASN1!M14+SCDPT1ASN1!M21+SCDPT1ASN1!M28+SCDPT1ASN1!M35+SCDPT1ASN1!M42+SCDPT1ASN1!M49+SCDPT1ASN1!M56</f>
        <v>18672686917</v>
      </c>
      <c r="N63" s="44">
        <f>SCDPT1ASN1!N7+SCDPT1ASN1!N14+SCDPT1ASN1!N21+SCDPT1ASN1!N28+SCDPT1ASN1!N35+SCDPT1ASN1!N42+SCDPT1ASN1!N49+SCDPT1ASN1!N56</f>
        <v>6945482240.8300018</v>
      </c>
    </row>
    <row r="64" spans="2:14" ht="25.5" x14ac:dyDescent="0.2">
      <c r="B64" s="43" t="s">
        <v>18545</v>
      </c>
      <c r="C64" s="24" t="s">
        <v>18544</v>
      </c>
      <c r="D64" s="42">
        <f>SCDPT1ASN1!D8+SCDPT1ASN1!D15+SCDPT1ASN1!D22+SCDPT1ASN1!D29+SCDPT1ASN1!D36+SCDPT1ASN1!D43+SCDPT1ASN1!D50+SCDPT1ASN1!D57</f>
        <v>1737324118.2</v>
      </c>
      <c r="E64" s="44">
        <f>SCDPT1ASN1!E8+SCDPT1ASN1!E15+SCDPT1ASN1!E22+SCDPT1ASN1!E29+SCDPT1ASN1!E36+SCDPT1ASN1!E43+SCDPT1ASN1!E50+SCDPT1ASN1!E57</f>
        <v>6025704120.9700003</v>
      </c>
      <c r="F64" s="44">
        <f>SCDPT1ASN1!F8+SCDPT1ASN1!F15+SCDPT1ASN1!F22+SCDPT1ASN1!F29+SCDPT1ASN1!F36+SCDPT1ASN1!F43+SCDPT1ASN1!F50+SCDPT1ASN1!F57</f>
        <v>3320492154.8899999</v>
      </c>
      <c r="G64" s="44">
        <f>SCDPT1ASN1!G8+SCDPT1ASN1!G15+SCDPT1ASN1!G22+SCDPT1ASN1!G29+SCDPT1ASN1!G36+SCDPT1ASN1!G43+SCDPT1ASN1!G50+SCDPT1ASN1!G57</f>
        <v>1409765297.23</v>
      </c>
      <c r="H64" s="44">
        <f>SCDPT1ASN1!H8+SCDPT1ASN1!H15+SCDPT1ASN1!H22+SCDPT1ASN1!H29+SCDPT1ASN1!H36+SCDPT1ASN1!H43+SCDPT1ASN1!H50+SCDPT1ASN1!H57</f>
        <v>1074991724</v>
      </c>
      <c r="I64" s="44">
        <f>SUM(SCDPT1ASN1!D64:'SCDPT1ASN1'!H64)</f>
        <v>13568277415.289999</v>
      </c>
      <c r="J64" s="117">
        <f>(SCDPT1ASN1!I64/SCDPT1ASN1!I69)*100</f>
        <v>32.136730990806932</v>
      </c>
      <c r="K64" s="82"/>
      <c r="L64" s="82"/>
      <c r="M64" s="44">
        <f>SCDPT1ASN1!M8+SCDPT1ASN1!M15+SCDPT1ASN1!M22+SCDPT1ASN1!M29+SCDPT1ASN1!M36+SCDPT1ASN1!M43+SCDPT1ASN1!M50+SCDPT1ASN1!M57</f>
        <v>8134252990</v>
      </c>
      <c r="N64" s="44">
        <f>SCDPT1ASN1!N8+SCDPT1ASN1!N15+SCDPT1ASN1!N22+SCDPT1ASN1!N29+SCDPT1ASN1!N36+SCDPT1ASN1!N43+SCDPT1ASN1!N50+SCDPT1ASN1!N57</f>
        <v>5434024425.289999</v>
      </c>
    </row>
    <row r="65" spans="2:14" ht="25.5" x14ac:dyDescent="0.2">
      <c r="B65" s="43" t="s">
        <v>18543</v>
      </c>
      <c r="C65" s="24" t="s">
        <v>18542</v>
      </c>
      <c r="D65" s="42">
        <f>SCDPT1ASN1!D9+SCDPT1ASN1!D16+SCDPT1ASN1!D23+SCDPT1ASN1!D30+SCDPT1ASN1!D37+SCDPT1ASN1!D44+SCDPT1ASN1!D51+SCDPT1ASN1!D58</f>
        <v>341464105.16999996</v>
      </c>
      <c r="E65" s="44">
        <f>SCDPT1ASN1!E9+SCDPT1ASN1!E16+SCDPT1ASN1!E23+SCDPT1ASN1!E30+SCDPT1ASN1!E37+SCDPT1ASN1!E44+SCDPT1ASN1!E51+SCDPT1ASN1!E58</f>
        <v>878305400.5</v>
      </c>
      <c r="F65" s="44">
        <f>SCDPT1ASN1!F9+SCDPT1ASN1!F16+SCDPT1ASN1!F23+SCDPT1ASN1!F30+SCDPT1ASN1!F37+SCDPT1ASN1!F44+SCDPT1ASN1!F51+SCDPT1ASN1!F58</f>
        <v>562397994.77999997</v>
      </c>
      <c r="G65" s="44">
        <f>SCDPT1ASN1!G9+SCDPT1ASN1!G16+SCDPT1ASN1!G23+SCDPT1ASN1!G30+SCDPT1ASN1!G37+SCDPT1ASN1!G44+SCDPT1ASN1!G51+SCDPT1ASN1!G58</f>
        <v>125046740</v>
      </c>
      <c r="H65" s="44">
        <f>SCDPT1ASN1!H9+SCDPT1ASN1!H16+SCDPT1ASN1!H23+SCDPT1ASN1!H30+SCDPT1ASN1!H37+SCDPT1ASN1!H44+SCDPT1ASN1!H51+SCDPT1ASN1!H58</f>
        <v>175813564</v>
      </c>
      <c r="I65" s="44">
        <f>SUM(SCDPT1ASN1!D65:'SCDPT1ASN1'!H65)</f>
        <v>2083027804.45</v>
      </c>
      <c r="J65" s="117">
        <f>(SCDPT1ASN1!I65/SCDPT1ASN1!I69)*100</f>
        <v>4.9336921813335488</v>
      </c>
      <c r="K65" s="82"/>
      <c r="L65" s="82"/>
      <c r="M65" s="44">
        <f>SCDPT1ASN1!M9+SCDPT1ASN1!M16+SCDPT1ASN1!M23+SCDPT1ASN1!M30+SCDPT1ASN1!M37+SCDPT1ASN1!M44+SCDPT1ASN1!M51+SCDPT1ASN1!M58</f>
        <v>900204554</v>
      </c>
      <c r="N65" s="44">
        <f>SCDPT1ASN1!N9+SCDPT1ASN1!N16+SCDPT1ASN1!N23+SCDPT1ASN1!N30+SCDPT1ASN1!N37+SCDPT1ASN1!N44+SCDPT1ASN1!N51+SCDPT1ASN1!N58</f>
        <v>1182823250.4499998</v>
      </c>
    </row>
    <row r="66" spans="2:14" ht="25.5" x14ac:dyDescent="0.2">
      <c r="B66" s="43" t="s">
        <v>18541</v>
      </c>
      <c r="C66" s="24" t="s">
        <v>18540</v>
      </c>
      <c r="D66" s="42">
        <f>SCDPT1ASN1!D10+SCDPT1ASN1!D17+SCDPT1ASN1!D24+SCDPT1ASN1!D31+SCDPT1ASN1!D38+SCDPT1ASN1!D45+SCDPT1ASN1!D52+SCDPT1ASN1!D59</f>
        <v>92174376</v>
      </c>
      <c r="E66" s="44">
        <f>SCDPT1ASN1!E10+SCDPT1ASN1!E17+SCDPT1ASN1!E24+SCDPT1ASN1!E31+SCDPT1ASN1!E38+SCDPT1ASN1!E45+SCDPT1ASN1!E52+SCDPT1ASN1!E59</f>
        <v>316999047</v>
      </c>
      <c r="F66" s="44">
        <f>SCDPT1ASN1!F10+SCDPT1ASN1!F17+SCDPT1ASN1!F24+SCDPT1ASN1!F31+SCDPT1ASN1!F38+SCDPT1ASN1!F45+SCDPT1ASN1!F52+SCDPT1ASN1!F59</f>
        <v>138690671</v>
      </c>
      <c r="G66" s="44">
        <f>SCDPT1ASN1!G10+SCDPT1ASN1!G17+SCDPT1ASN1!G24+SCDPT1ASN1!G31+SCDPT1ASN1!G38+SCDPT1ASN1!G45+SCDPT1ASN1!G52+SCDPT1ASN1!G59</f>
        <v>63282901</v>
      </c>
      <c r="H66" s="44">
        <f>SCDPT1ASN1!H10+SCDPT1ASN1!H17+SCDPT1ASN1!H24+SCDPT1ASN1!H31+SCDPT1ASN1!H38+SCDPT1ASN1!H45+SCDPT1ASN1!H52+SCDPT1ASN1!H59</f>
        <v>18021897</v>
      </c>
      <c r="I66" s="44">
        <f>SUM(SCDPT1ASN1!D66:'SCDPT1ASN1'!H66)</f>
        <v>629168892</v>
      </c>
      <c r="J66" s="117">
        <f>(SCDPT1ASN1!I66/SCDPT1ASN1!I69)*100</f>
        <v>1.490198852155169</v>
      </c>
      <c r="K66" s="82"/>
      <c r="L66" s="82"/>
      <c r="M66" s="44">
        <f>SCDPT1ASN1!M10+SCDPT1ASN1!M17+SCDPT1ASN1!M24+SCDPT1ASN1!M31+SCDPT1ASN1!M38+SCDPT1ASN1!M45+SCDPT1ASN1!M52+SCDPT1ASN1!M59</f>
        <v>329293824</v>
      </c>
      <c r="N66" s="44">
        <f>SCDPT1ASN1!N10+SCDPT1ASN1!N17+SCDPT1ASN1!N24+SCDPT1ASN1!N31+SCDPT1ASN1!N38+SCDPT1ASN1!N45+SCDPT1ASN1!N52+SCDPT1ASN1!N59</f>
        <v>299875068</v>
      </c>
    </row>
    <row r="67" spans="2:14" ht="25.5" x14ac:dyDescent="0.2">
      <c r="B67" s="43" t="s">
        <v>18539</v>
      </c>
      <c r="C67" s="24" t="s">
        <v>18538</v>
      </c>
      <c r="D67" s="42">
        <f>SCDPT1ASN1!D11+SCDPT1ASN1!D18+SCDPT1ASN1!D25+SCDPT1ASN1!D32+SCDPT1ASN1!D39+SCDPT1ASN1!D46+SCDPT1ASN1!D53+SCDPT1ASN1!D60</f>
        <v>3765633.34</v>
      </c>
      <c r="E67" s="44">
        <f>SCDPT1ASN1!E11+SCDPT1ASN1!E18+SCDPT1ASN1!E25+SCDPT1ASN1!E32+SCDPT1ASN1!E39+SCDPT1ASN1!E46+SCDPT1ASN1!E53+SCDPT1ASN1!E60</f>
        <v>144032433.56</v>
      </c>
      <c r="F67" s="44">
        <f>SCDPT1ASN1!F11+SCDPT1ASN1!F18+SCDPT1ASN1!F25+SCDPT1ASN1!F32+SCDPT1ASN1!F39+SCDPT1ASN1!F46+SCDPT1ASN1!F53+SCDPT1ASN1!F60</f>
        <v>40849135.380000003</v>
      </c>
      <c r="G67" s="44">
        <f>SCDPT1ASN1!G11+SCDPT1ASN1!G18+SCDPT1ASN1!G25+SCDPT1ASN1!G32+SCDPT1ASN1!G39+SCDPT1ASN1!G46+SCDPT1ASN1!G53+SCDPT1ASN1!G60</f>
        <v>19716969</v>
      </c>
      <c r="H67" s="44">
        <f>SCDPT1ASN1!H11+SCDPT1ASN1!H18+SCDPT1ASN1!H25+SCDPT1ASN1!H32+SCDPT1ASN1!H39+SCDPT1ASN1!H46+SCDPT1ASN1!H53+SCDPT1ASN1!H60</f>
        <v>32598</v>
      </c>
      <c r="I67" s="44">
        <f>SUM(SCDPT1ASN1!D67:'SCDPT1ASN1'!H67)</f>
        <v>208396769.28</v>
      </c>
      <c r="J67" s="117">
        <f>(SCDPT1ASN1!I67/SCDPT1ASN1!I69)*100</f>
        <v>0.4935918325311951</v>
      </c>
      <c r="K67" s="82"/>
      <c r="L67" s="82"/>
      <c r="M67" s="44">
        <f>SCDPT1ASN1!M11+SCDPT1ASN1!M18+SCDPT1ASN1!M25+SCDPT1ASN1!M32+SCDPT1ASN1!M39+SCDPT1ASN1!M46+SCDPT1ASN1!M53+SCDPT1ASN1!M60</f>
        <v>92048572</v>
      </c>
      <c r="N67" s="44">
        <f>SCDPT1ASN1!N11+SCDPT1ASN1!N18+SCDPT1ASN1!N25+SCDPT1ASN1!N32+SCDPT1ASN1!N39+SCDPT1ASN1!N46+SCDPT1ASN1!N53+SCDPT1ASN1!N60</f>
        <v>116348197.28</v>
      </c>
    </row>
    <row r="68" spans="2:14" ht="25.5" x14ac:dyDescent="0.2">
      <c r="B68" s="43" t="s">
        <v>18537</v>
      </c>
      <c r="C68" s="24" t="s">
        <v>18536</v>
      </c>
      <c r="D68" s="42">
        <f>SCDPT1ASN1!D12+SCDPT1ASN1!D19+SCDPT1ASN1!D26+SCDPT1ASN1!D33+SCDPT1ASN1!D40+SCDPT1ASN1!D47+SCDPT1ASN1!D54+SCDPT1ASN1!D61</f>
        <v>4513963</v>
      </c>
      <c r="E68" s="44">
        <f>SCDPT1ASN1!E12+SCDPT1ASN1!E19+SCDPT1ASN1!E26+SCDPT1ASN1!E33+SCDPT1ASN1!E40+SCDPT1ASN1!E47+SCDPT1ASN1!E54+SCDPT1ASN1!E61</f>
        <v>61091848</v>
      </c>
      <c r="F68" s="44">
        <f>SCDPT1ASN1!F12+SCDPT1ASN1!F19+SCDPT1ASN1!F26+SCDPT1ASN1!F33+SCDPT1ASN1!F40+SCDPT1ASN1!F47+SCDPT1ASN1!F54+SCDPT1ASN1!F61</f>
        <v>23613807</v>
      </c>
      <c r="G68" s="44">
        <f>SCDPT1ASN1!G12+SCDPT1ASN1!G19+SCDPT1ASN1!G26+SCDPT1ASN1!G33+SCDPT1ASN1!G40+SCDPT1ASN1!G47+SCDPT1ASN1!G54+SCDPT1ASN1!G61</f>
        <v>12792398</v>
      </c>
      <c r="H68" s="44">
        <f>SCDPT1ASN1!H12+SCDPT1ASN1!H19+SCDPT1ASN1!H26+SCDPT1ASN1!H33+SCDPT1ASN1!H40+SCDPT1ASN1!H47+SCDPT1ASN1!H54+SCDPT1ASN1!H61</f>
        <v>11413428</v>
      </c>
      <c r="I68" s="44">
        <f>SUM(SCDPT1ASN1!D68:'SCDPT1ASN1'!H68)</f>
        <v>113425444</v>
      </c>
      <c r="J68" s="117">
        <f>(SCDPT1ASN1!I68/SCDPT1ASN1!I69)*100</f>
        <v>0.26865038720635032</v>
      </c>
      <c r="K68" s="82"/>
      <c r="L68" s="82"/>
      <c r="M68" s="44">
        <f>SCDPT1ASN1!M12+SCDPT1ASN1!M19+SCDPT1ASN1!M26+SCDPT1ASN1!M33+SCDPT1ASN1!M40+SCDPT1ASN1!M47+SCDPT1ASN1!M54+SCDPT1ASN1!M61</f>
        <v>22620871</v>
      </c>
      <c r="N68" s="44">
        <f>SCDPT1ASN1!N12+SCDPT1ASN1!N19+SCDPT1ASN1!N26+SCDPT1ASN1!N33+SCDPT1ASN1!N40+SCDPT1ASN1!N47+SCDPT1ASN1!N54+SCDPT1ASN1!N61</f>
        <v>90804573</v>
      </c>
    </row>
    <row r="69" spans="2:14" x14ac:dyDescent="0.2">
      <c r="B69" s="43" t="s">
        <v>18535</v>
      </c>
      <c r="C69" s="24" t="s">
        <v>237</v>
      </c>
      <c r="D69" s="42">
        <f>SUM(SCDPT1ASN1!D63:'SCDPT1ASN1'!D68)</f>
        <v>7152810448.5199995</v>
      </c>
      <c r="E69" s="44">
        <f>SUM(SCDPT1ASN1!E63:'SCDPT1ASN1'!E68)</f>
        <v>19012087172.710003</v>
      </c>
      <c r="F69" s="44">
        <f>SUM(SCDPT1ASN1!F63:'SCDPT1ASN1'!F68)</f>
        <v>9602740032.2099991</v>
      </c>
      <c r="G69" s="44">
        <f>SUM(SCDPT1ASN1!G63:'SCDPT1ASN1'!G68)</f>
        <v>3559965144.46</v>
      </c>
      <c r="H69" s="44">
        <f>SUM(SCDPT1ASN1!H63:'SCDPT1ASN1'!H68)</f>
        <v>2892862684.9499998</v>
      </c>
      <c r="I69" s="44">
        <f>SUM(SCDPT1ASN1!I63:'SCDPT1ASN1'!I68)</f>
        <v>42220465482.849998</v>
      </c>
      <c r="J69" s="117">
        <f>(SCDPT1ASN1!I69/SCDPT1ASN1!I69)*100</f>
        <v>100</v>
      </c>
      <c r="K69" s="82"/>
      <c r="L69" s="82"/>
      <c r="M69" s="44">
        <f>SUM(SCDPT1ASN1!M63:'SCDPT1ASN1'!M68)</f>
        <v>28151107728</v>
      </c>
      <c r="N69" s="44">
        <f>SUM(SCDPT1ASN1!N63:'SCDPT1ASN1'!N68)</f>
        <v>14069357754.85</v>
      </c>
    </row>
    <row r="70" spans="2:14" x14ac:dyDescent="0.2">
      <c r="B70" s="43" t="s">
        <v>18534</v>
      </c>
      <c r="C70" s="24" t="s">
        <v>18533</v>
      </c>
      <c r="D70" s="118">
        <f>(SCDPT1ASN1!D69/SCDPT1ASN1!I69)*100</f>
        <v>16.941571739481365</v>
      </c>
      <c r="E70" s="117">
        <f>(SCDPT1ASN1!E69/SCDPT1ASN1!I69)*100</f>
        <v>45.03050109770281</v>
      </c>
      <c r="F70" s="117">
        <f>(SCDPT1ASN1!F69/SCDPT1ASN1!I69)*100</f>
        <v>22.744277976069789</v>
      </c>
      <c r="G70" s="117">
        <f>(SCDPT1ASN1!G69/SCDPT1ASN1!I69)*100</f>
        <v>8.4318472185155375</v>
      </c>
      <c r="H70" s="117">
        <f>(SCDPT1ASN1!H69/SCDPT1ASN1!I69)*100</f>
        <v>6.8518019682305118</v>
      </c>
      <c r="I70" s="117">
        <f>(SCDPT1ASN1!I69/SCDPT1ASN1!I69)*100</f>
        <v>100</v>
      </c>
      <c r="J70" s="82"/>
      <c r="K70" s="82"/>
      <c r="L70" s="82"/>
      <c r="M70" s="117">
        <f>(SCDPT1ASN1!M69/SCDPT1ASN1!I69)*100</f>
        <v>66.676450403975323</v>
      </c>
      <c r="N70" s="117">
        <f>(SCDPT1ASN1!N69/SCDPT1ASN1!I69)*100</f>
        <v>33.323549596024684</v>
      </c>
    </row>
    <row r="71" spans="2:14" ht="25.5" x14ac:dyDescent="0.2">
      <c r="B71" s="43" t="s">
        <v>18532</v>
      </c>
      <c r="C71" s="24" t="s">
        <v>18531</v>
      </c>
      <c r="D71" s="119">
        <v>3546217383.3400002</v>
      </c>
      <c r="E71" s="45">
        <v>9056969992.6200008</v>
      </c>
      <c r="F71" s="45">
        <v>6501818073.8100004</v>
      </c>
      <c r="G71" s="45">
        <v>2751542578.9499998</v>
      </c>
      <c r="H71" s="45">
        <v>3378768969.3899999</v>
      </c>
      <c r="I71" s="82"/>
      <c r="J71" s="82"/>
      <c r="K71" s="44">
        <f>SUM(SCDPT1ASN1!D71:'SCDPT1ASN1'!H71)</f>
        <v>25235316998.110001</v>
      </c>
      <c r="L71" s="117">
        <f>(SCDPT1ASN1!K71/SCDPT1ASN1!K77)*100</f>
        <v>59.928603821521065</v>
      </c>
      <c r="M71" s="45">
        <v>18467864480.310001</v>
      </c>
      <c r="N71" s="44">
        <f>SCDPT1ASN1!K71-SCDPT1ASN1!M71</f>
        <v>6767452517.7999992</v>
      </c>
    </row>
    <row r="72" spans="2:14" ht="25.5" x14ac:dyDescent="0.2">
      <c r="B72" s="43" t="s">
        <v>18530</v>
      </c>
      <c r="C72" s="24" t="s">
        <v>18529</v>
      </c>
      <c r="D72" s="119">
        <v>1447801206.45</v>
      </c>
      <c r="E72" s="45">
        <v>5693172914.7399998</v>
      </c>
      <c r="F72" s="45">
        <v>3666209122.7800002</v>
      </c>
      <c r="G72" s="45">
        <v>1336323371.72</v>
      </c>
      <c r="H72" s="45">
        <v>1412779210.55</v>
      </c>
      <c r="I72" s="82"/>
      <c r="J72" s="82"/>
      <c r="K72" s="44">
        <f>SUM(SCDPT1ASN1!D72:'SCDPT1ASN1'!H72)</f>
        <v>13556285826.239998</v>
      </c>
      <c r="L72" s="117">
        <f>(SCDPT1ASN1!K72/SCDPT1ASN1!K77)*100</f>
        <v>32.19334564463302</v>
      </c>
      <c r="M72" s="45">
        <v>8420725340.3199997</v>
      </c>
      <c r="N72" s="44">
        <f>SCDPT1ASN1!K72-SCDPT1ASN1!M72</f>
        <v>5135560485.9199982</v>
      </c>
    </row>
    <row r="73" spans="2:14" ht="25.5" x14ac:dyDescent="0.2">
      <c r="B73" s="43" t="s">
        <v>18528</v>
      </c>
      <c r="C73" s="24" t="s">
        <v>18527</v>
      </c>
      <c r="D73" s="119">
        <v>167866776.06</v>
      </c>
      <c r="E73" s="45">
        <v>887147442.38</v>
      </c>
      <c r="F73" s="45">
        <v>518409644.19</v>
      </c>
      <c r="G73" s="45">
        <v>271700241.97000003</v>
      </c>
      <c r="H73" s="45">
        <v>403248069.06999999</v>
      </c>
      <c r="I73" s="82"/>
      <c r="J73" s="82"/>
      <c r="K73" s="44">
        <f>SUM(SCDPT1ASN1!D73:'SCDPT1ASN1'!H73)</f>
        <v>2248372173.6700001</v>
      </c>
      <c r="L73" s="117">
        <f>(SCDPT1ASN1!K73/SCDPT1ASN1!K77)*100</f>
        <v>5.3394140144660387</v>
      </c>
      <c r="M73" s="45">
        <v>1046789457.8099999</v>
      </c>
      <c r="N73" s="44">
        <f>SCDPT1ASN1!K73-SCDPT1ASN1!M73</f>
        <v>1201582715.8600001</v>
      </c>
    </row>
    <row r="74" spans="2:14" ht="25.5" x14ac:dyDescent="0.2">
      <c r="B74" s="43" t="s">
        <v>18526</v>
      </c>
      <c r="C74" s="24" t="s">
        <v>18525</v>
      </c>
      <c r="D74" s="119">
        <v>147833377.33000001</v>
      </c>
      <c r="E74" s="45">
        <v>245058507.05000001</v>
      </c>
      <c r="F74" s="45">
        <v>169752128.88</v>
      </c>
      <c r="G74" s="45">
        <v>31143269.18</v>
      </c>
      <c r="H74" s="45">
        <v>152641459.63999999</v>
      </c>
      <c r="I74" s="82"/>
      <c r="J74" s="82"/>
      <c r="K74" s="44">
        <f>SUM(SCDPT1ASN1!D74:'SCDPT1ASN1'!H74)</f>
        <v>746428742.07999992</v>
      </c>
      <c r="L74" s="117">
        <f>(SCDPT1ASN1!K74/SCDPT1ASN1!K77)*100</f>
        <v>1.7726122627450598</v>
      </c>
      <c r="M74" s="45">
        <v>316260860.01999998</v>
      </c>
      <c r="N74" s="44">
        <f>SCDPT1ASN1!K74-SCDPT1ASN1!M74</f>
        <v>430167882.05999994</v>
      </c>
    </row>
    <row r="75" spans="2:14" ht="25.5" x14ac:dyDescent="0.2">
      <c r="B75" s="43" t="s">
        <v>18524</v>
      </c>
      <c r="C75" s="24" t="s">
        <v>18523</v>
      </c>
      <c r="D75" s="119">
        <v>4825467.8499999996</v>
      </c>
      <c r="E75" s="45">
        <v>102097615.23</v>
      </c>
      <c r="F75" s="45">
        <v>33221548.760000002</v>
      </c>
      <c r="G75" s="45">
        <v>2074599.5</v>
      </c>
      <c r="H75" s="45">
        <v>42373411.740000002</v>
      </c>
      <c r="I75" s="82"/>
      <c r="J75" s="82"/>
      <c r="K75" s="44">
        <f>SUM(SCDPT1ASN1!D75:'SCDPT1ASN1'!H75)</f>
        <v>184592643.08000001</v>
      </c>
      <c r="L75" s="117">
        <f>(SCDPT1ASN1!K75/SCDPT1ASN1!K77)*100</f>
        <v>0.43836894842007651</v>
      </c>
      <c r="M75" s="45">
        <v>93094960.879999995</v>
      </c>
      <c r="N75" s="44">
        <f>SCDPT1ASN1!K75-SCDPT1ASN1!M75</f>
        <v>91497682.200000018</v>
      </c>
    </row>
    <row r="76" spans="2:14" ht="25.5" x14ac:dyDescent="0.2">
      <c r="B76" s="43" t="s">
        <v>18522</v>
      </c>
      <c r="C76" s="24" t="s">
        <v>18521</v>
      </c>
      <c r="D76" s="119">
        <v>30188752.600000001</v>
      </c>
      <c r="E76" s="45">
        <v>41637985.549999997</v>
      </c>
      <c r="F76" s="45">
        <v>20001999.670000002</v>
      </c>
      <c r="G76" s="45">
        <v>7371846.9299999997</v>
      </c>
      <c r="H76" s="45">
        <v>38771686.280000001</v>
      </c>
      <c r="I76" s="82"/>
      <c r="J76" s="82"/>
      <c r="K76" s="44">
        <f>SUM(SCDPT1ASN1!D76:'SCDPT1ASN1'!H76)</f>
        <v>137972271.03</v>
      </c>
      <c r="L76" s="117">
        <f>(SCDPT1ASN1!K76/SCDPT1ASN1!K77)*100</f>
        <v>0.32765530821473993</v>
      </c>
      <c r="M76" s="45">
        <v>27817857.050000001</v>
      </c>
      <c r="N76" s="44">
        <f>SCDPT1ASN1!K76-SCDPT1ASN1!M76</f>
        <v>110154413.98</v>
      </c>
    </row>
    <row r="77" spans="2:14" x14ac:dyDescent="0.2">
      <c r="B77" s="43" t="s">
        <v>18520</v>
      </c>
      <c r="C77" s="24" t="s">
        <v>237</v>
      </c>
      <c r="D77" s="42">
        <f>SCDPT1ASN1!D71+SCDPT1ASN1!D72+SCDPT1ASN1!D73+SCDPT1ASN1!D74+SCDPT1ASN1!D75+SCDPT1ASN1!D76</f>
        <v>5344732963.6300011</v>
      </c>
      <c r="E77" s="44">
        <f>SCDPT1ASN1!E71+SCDPT1ASN1!E72+SCDPT1ASN1!E73+SCDPT1ASN1!E74+SCDPT1ASN1!E75+SCDPT1ASN1!E76</f>
        <v>16026084457.569998</v>
      </c>
      <c r="F77" s="44">
        <f>SCDPT1ASN1!F71+SCDPT1ASN1!F72+SCDPT1ASN1!F73+SCDPT1ASN1!F74+SCDPT1ASN1!F75+SCDPT1ASN1!F76</f>
        <v>10909412518.09</v>
      </c>
      <c r="G77" s="44">
        <f>SCDPT1ASN1!G71+SCDPT1ASN1!G72+SCDPT1ASN1!G73+SCDPT1ASN1!G74+SCDPT1ASN1!G75+SCDPT1ASN1!G76</f>
        <v>4400155908.250001</v>
      </c>
      <c r="H77" s="44">
        <f>SCDPT1ASN1!H71+SCDPT1ASN1!H72+SCDPT1ASN1!H73+SCDPT1ASN1!H74+SCDPT1ASN1!H75+SCDPT1ASN1!H76</f>
        <v>5428582806.6699991</v>
      </c>
      <c r="I77" s="82"/>
      <c r="J77" s="82"/>
      <c r="K77" s="44">
        <f>SCDPT1ASN1!K71+SCDPT1ASN1!K72+SCDPT1ASN1!K73+SCDPT1ASN1!K74+SCDPT1ASN1!K75+SCDPT1ASN1!K76</f>
        <v>42108968654.209999</v>
      </c>
      <c r="L77" s="117">
        <f>(SCDPT1ASN1!K77/SCDPT1ASN1!K77)*100</f>
        <v>100</v>
      </c>
      <c r="M77" s="44">
        <f>SUM(SCDPT1ASN1!M71:'SCDPT1ASN1'!M76)</f>
        <v>28372552956.390003</v>
      </c>
      <c r="N77" s="44">
        <f>SUM(SCDPT1ASN1!N71:'SCDPT1ASN1'!N76)</f>
        <v>13736415697.819998</v>
      </c>
    </row>
    <row r="78" spans="2:14" x14ac:dyDescent="0.2">
      <c r="B78" s="43" t="s">
        <v>18519</v>
      </c>
      <c r="C78" s="24" t="s">
        <v>18518</v>
      </c>
      <c r="D78" s="118">
        <f>(SCDPT1ASN1!D77/SCDPT1ASN1!K77)*100</f>
        <v>12.692623767444472</v>
      </c>
      <c r="E78" s="117">
        <f>(SCDPT1ASN1!E77/SCDPT1ASN1!K77)*100</f>
        <v>38.058601219072443</v>
      </c>
      <c r="F78" s="117">
        <f>(SCDPT1ASN1!F77/SCDPT1ASN1!K77)*100</f>
        <v>25.90757472042548</v>
      </c>
      <c r="G78" s="117">
        <f>(SCDPT1ASN1!G77/SCDPT1ASN1!K77)*100</f>
        <v>10.449450672570864</v>
      </c>
      <c r="H78" s="117">
        <f>(SCDPT1ASN1!H77/SCDPT1ASN1!K77)*100</f>
        <v>12.891749620486742</v>
      </c>
      <c r="I78" s="82"/>
      <c r="J78" s="82"/>
      <c r="K78" s="117">
        <f>(SCDPT1ASN1!K77/SCDPT1ASN1!K77)*100</f>
        <v>100</v>
      </c>
      <c r="L78" s="82"/>
      <c r="M78" s="117">
        <f>(SCDPT1ASN1!M77/SCDPT1ASN1!K77)*100</f>
        <v>67.378883556563551</v>
      </c>
      <c r="N78" s="117">
        <f>(SCDPT1ASN1!N77/SCDPT1ASN1!K77)*100</f>
        <v>32.621116443436449</v>
      </c>
    </row>
    <row r="79" spans="2:14" ht="25.5" x14ac:dyDescent="0.2">
      <c r="B79" s="43" t="s">
        <v>18517</v>
      </c>
      <c r="C79" s="24" t="s">
        <v>18516</v>
      </c>
      <c r="D79" s="75">
        <v>4016743361</v>
      </c>
      <c r="E79" s="21">
        <v>8272666931</v>
      </c>
      <c r="F79" s="21">
        <v>3663799209</v>
      </c>
      <c r="G79" s="21">
        <v>1319031120</v>
      </c>
      <c r="H79" s="21">
        <v>1400446298</v>
      </c>
      <c r="I79" s="44">
        <f>SUM(SCDPT1ASN1!D79:'SCDPT1ASN1'!H79)</f>
        <v>18672686919</v>
      </c>
      <c r="J79" s="117">
        <f>(SCDPT1ASN1!I79/SCDPT1ASN1!I69)*100</f>
        <v>44.226624944684389</v>
      </c>
      <c r="K79" s="88">
        <f>SCDPT1ASN1!M71</f>
        <v>18467864480.310001</v>
      </c>
      <c r="L79" s="117">
        <f>(SCDPT1ASN1!K79/SCDPT1ASN1!K77)*100</f>
        <v>43.857318453852962</v>
      </c>
      <c r="M79" s="88">
        <f>SCDPT1ASN1!I79</f>
        <v>18672686919</v>
      </c>
      <c r="N79" s="82"/>
    </row>
    <row r="80" spans="2:14" ht="25.5" x14ac:dyDescent="0.2">
      <c r="B80" s="43" t="s">
        <v>18515</v>
      </c>
      <c r="C80" s="24" t="s">
        <v>18514</v>
      </c>
      <c r="D80" s="75">
        <v>1089053717</v>
      </c>
      <c r="E80" s="21">
        <v>3230812434</v>
      </c>
      <c r="F80" s="21">
        <v>1948778560</v>
      </c>
      <c r="G80" s="21">
        <v>1179471648</v>
      </c>
      <c r="H80" s="21">
        <v>686136630</v>
      </c>
      <c r="I80" s="44">
        <f>SUM(SCDPT1ASN1!D80:'SCDPT1ASN1'!H80)</f>
        <v>8134252989</v>
      </c>
      <c r="J80" s="117">
        <f>(SCDPT1ASN1!I80/SCDPT1ASN1!I69)*100</f>
        <v>19.266137632480966</v>
      </c>
      <c r="K80" s="88">
        <f>SCDPT1ASN1!M72</f>
        <v>8420725340.3199997</v>
      </c>
      <c r="L80" s="117">
        <f>(SCDPT1ASN1!K80/SCDPT1ASN1!K77)*100</f>
        <v>19.997462795798267</v>
      </c>
      <c r="M80" s="88">
        <f>SCDPT1ASN1!I80</f>
        <v>8134252989</v>
      </c>
      <c r="N80" s="82"/>
    </row>
    <row r="81" spans="2:14" ht="25.5" x14ac:dyDescent="0.2">
      <c r="B81" s="43" t="s">
        <v>18513</v>
      </c>
      <c r="C81" s="24" t="s">
        <v>18512</v>
      </c>
      <c r="D81" s="75">
        <v>137656135</v>
      </c>
      <c r="E81" s="21">
        <v>406397686</v>
      </c>
      <c r="F81" s="21">
        <v>241634338</v>
      </c>
      <c r="G81" s="21">
        <v>92250985</v>
      </c>
      <c r="H81" s="21">
        <v>22265410</v>
      </c>
      <c r="I81" s="44">
        <f>SUM(SCDPT1ASN1!D81:'SCDPT1ASN1'!H81)</f>
        <v>900204554</v>
      </c>
      <c r="J81" s="117">
        <f>(SCDPT1ASN1!I81/SCDPT1ASN1!I69)*100</f>
        <v>2.1321521297903838</v>
      </c>
      <c r="K81" s="88">
        <f>SCDPT1ASN1!M73</f>
        <v>1046789457.8099999</v>
      </c>
      <c r="L81" s="117">
        <f>(SCDPT1ASN1!K81/SCDPT1ASN1!K77)*100</f>
        <v>2.4859061887884621</v>
      </c>
      <c r="M81" s="88">
        <f>SCDPT1ASN1!I81</f>
        <v>900204554</v>
      </c>
      <c r="N81" s="82"/>
    </row>
    <row r="82" spans="2:14" ht="25.5" x14ac:dyDescent="0.2">
      <c r="B82" s="43" t="s">
        <v>18511</v>
      </c>
      <c r="C82" s="24" t="s">
        <v>18510</v>
      </c>
      <c r="D82" s="75">
        <v>6024288</v>
      </c>
      <c r="E82" s="21">
        <v>199834218</v>
      </c>
      <c r="F82" s="21">
        <v>75771839</v>
      </c>
      <c r="G82" s="21">
        <v>37670471</v>
      </c>
      <c r="H82" s="21">
        <v>9993010</v>
      </c>
      <c r="I82" s="44">
        <f>SUM(SCDPT1ASN1!D82:'SCDPT1ASN1'!H82)</f>
        <v>329293826</v>
      </c>
      <c r="J82" s="117">
        <f>(SCDPT1ASN1!I82/SCDPT1ASN1!I69)*100</f>
        <v>0.77993888090542141</v>
      </c>
      <c r="K82" s="88">
        <f>SCDPT1ASN1!M74</f>
        <v>316260860.01999998</v>
      </c>
      <c r="L82" s="117">
        <f>(SCDPT1ASN1!K82/SCDPT1ASN1!K77)*100</f>
        <v>0.75105344568533061</v>
      </c>
      <c r="M82" s="88">
        <f>SCDPT1ASN1!I82</f>
        <v>329293826</v>
      </c>
      <c r="N82" s="82"/>
    </row>
    <row r="83" spans="2:14" ht="25.5" x14ac:dyDescent="0.2">
      <c r="B83" s="43" t="s">
        <v>18509</v>
      </c>
      <c r="C83" s="24" t="s">
        <v>18508</v>
      </c>
      <c r="D83" s="75">
        <v>1022211</v>
      </c>
      <c r="E83" s="21">
        <v>51479787</v>
      </c>
      <c r="F83" s="21">
        <v>19832392</v>
      </c>
      <c r="G83" s="21">
        <v>19714183</v>
      </c>
      <c r="H83" s="21">
        <v>0</v>
      </c>
      <c r="I83" s="44">
        <f>SUM(SCDPT1ASN1!D83:'SCDPT1ASN1'!H83)</f>
        <v>92048573</v>
      </c>
      <c r="J83" s="117">
        <f>(SCDPT1ASN1!I83/SCDPT1ASN1!I69)*100</f>
        <v>0.21801884926491449</v>
      </c>
      <c r="K83" s="88">
        <f>SCDPT1ASN1!M75</f>
        <v>93094960.879999995</v>
      </c>
      <c r="L83" s="117">
        <f>(SCDPT1ASN1!K83/SCDPT1ASN1!K77)*100</f>
        <v>0.22108107573110194</v>
      </c>
      <c r="M83" s="88">
        <f>SCDPT1ASN1!I83</f>
        <v>92048573</v>
      </c>
      <c r="N83" s="82"/>
    </row>
    <row r="84" spans="2:14" ht="25.5" x14ac:dyDescent="0.2">
      <c r="B84" s="43" t="s">
        <v>18507</v>
      </c>
      <c r="C84" s="24" t="s">
        <v>18506</v>
      </c>
      <c r="D84" s="75">
        <v>210281</v>
      </c>
      <c r="E84" s="21">
        <v>8969267</v>
      </c>
      <c r="F84" s="21">
        <v>12741802</v>
      </c>
      <c r="G84" s="21">
        <v>699499</v>
      </c>
      <c r="H84" s="21">
        <v>22</v>
      </c>
      <c r="I84" s="44">
        <f>SUM(SCDPT1ASN1!D84:'SCDPT1ASN1'!H84)</f>
        <v>22620871</v>
      </c>
      <c r="J84" s="117">
        <f>(SCDPT1ASN1!I84/SCDPT1ASN1!I69)*100</f>
        <v>5.357797632332742E-2</v>
      </c>
      <c r="K84" s="88">
        <f>SCDPT1ASN1!M76</f>
        <v>27817857.050000001</v>
      </c>
      <c r="L84" s="117">
        <f>(SCDPT1ASN1!K84/SCDPT1ASN1!K77)*100</f>
        <v>6.606159670742448E-2</v>
      </c>
      <c r="M84" s="88">
        <f>SCDPT1ASN1!I84</f>
        <v>22620871</v>
      </c>
      <c r="N84" s="82"/>
    </row>
    <row r="85" spans="2:14" x14ac:dyDescent="0.2">
      <c r="B85" s="43" t="s">
        <v>18505</v>
      </c>
      <c r="C85" s="24" t="s">
        <v>237</v>
      </c>
      <c r="D85" s="42">
        <f>SUM(SCDPT1ASN1!D79:'SCDPT1ASN1'!D84)</f>
        <v>5250709993</v>
      </c>
      <c r="E85" s="44">
        <f>SUM(SCDPT1ASN1!E79:'SCDPT1ASN1'!E84)</f>
        <v>12170160323</v>
      </c>
      <c r="F85" s="44">
        <f>SUM(SCDPT1ASN1!F79:'SCDPT1ASN1'!F84)</f>
        <v>5962558140</v>
      </c>
      <c r="G85" s="44">
        <f>SUM(SCDPT1ASN1!G79:'SCDPT1ASN1'!G84)</f>
        <v>2648837906</v>
      </c>
      <c r="H85" s="44">
        <f>SUM(SCDPT1ASN1!H79:'SCDPT1ASN1'!H84)</f>
        <v>2118841370</v>
      </c>
      <c r="I85" s="44">
        <f>SUM(SCDPT1ASN1!I79:'SCDPT1ASN1'!I84)</f>
        <v>28151107732</v>
      </c>
      <c r="J85" s="117">
        <f>(SCDPT1ASN1!I85/SCDPT1ASN1!I69)*100</f>
        <v>66.676450413449402</v>
      </c>
      <c r="K85" s="44">
        <f>SUM(SCDPT1ASN1!K79:'SCDPT1ASN1'!K84)</f>
        <v>28372552956.390003</v>
      </c>
      <c r="L85" s="117">
        <f>(SCDPT1ASN1!K85/SCDPT1ASN1!K77)*100</f>
        <v>67.378883556563551</v>
      </c>
      <c r="M85" s="44">
        <f>SUM(SCDPT1ASN1!M79:'SCDPT1ASN1'!M84)</f>
        <v>28151107732</v>
      </c>
      <c r="N85" s="82"/>
    </row>
    <row r="86" spans="2:14" x14ac:dyDescent="0.2">
      <c r="B86" s="43" t="s">
        <v>18504</v>
      </c>
      <c r="C86" s="24" t="s">
        <v>18503</v>
      </c>
      <c r="D86" s="118">
        <f>(SCDPT1ASN1!D85/SCDPT1ASN1!I85)*100</f>
        <v>18.651877016659629</v>
      </c>
      <c r="E86" s="117">
        <f>(SCDPT1ASN1!E85/SCDPT1ASN1!I85)*100</f>
        <v>43.231550384661787</v>
      </c>
      <c r="F86" s="117">
        <f>(SCDPT1ASN1!F85/SCDPT1ASN1!I85)*100</f>
        <v>21.180545351052832</v>
      </c>
      <c r="G86" s="117">
        <f>(SCDPT1ASN1!G85/SCDPT1ASN1!I85)*100</f>
        <v>9.4093558634248904</v>
      </c>
      <c r="H86" s="117">
        <f>(SCDPT1ASN1!H85/SCDPT1ASN1!I85)*100</f>
        <v>7.5266713842008617</v>
      </c>
      <c r="I86" s="117">
        <f>(SCDPT1ASN1!I85/SCDPT1ASN1!I85)*100</f>
        <v>100</v>
      </c>
      <c r="J86" s="82"/>
      <c r="K86" s="82"/>
      <c r="L86" s="82"/>
      <c r="M86" s="117">
        <f>(SCDPT1ASN1!M85/SCDPT1ASN1!I85)*100</f>
        <v>100</v>
      </c>
      <c r="N86" s="82"/>
    </row>
    <row r="87" spans="2:14" ht="25.5" x14ac:dyDescent="0.2">
      <c r="B87" s="43" t="s">
        <v>18502</v>
      </c>
      <c r="C87" s="24" t="s">
        <v>18501</v>
      </c>
      <c r="D87" s="118">
        <f>(SCDPT1ASN1!D85/SCDPT1ASN1!I69)*100</f>
        <v>12.436409530190625</v>
      </c>
      <c r="E87" s="117">
        <f>(SCDPT1ASN1!E85/SCDPT1ASN1!I69)*100</f>
        <v>28.825263255194411</v>
      </c>
      <c r="F87" s="117">
        <f>(SCDPT1ASN1!F85/SCDPT1ASN1!I69)*100</f>
        <v>14.122435818292903</v>
      </c>
      <c r="G87" s="117">
        <f>(SCDPT1ASN1!G85/SCDPT1ASN1!I69)*100</f>
        <v>6.2738244965014918</v>
      </c>
      <c r="H87" s="117">
        <f>(SCDPT1ASN1!H85/SCDPT1ASN1!I69)*100</f>
        <v>5.0185173132699727</v>
      </c>
      <c r="I87" s="117">
        <f>(SCDPT1ASN1!I85/SCDPT1ASN1!I69)*100</f>
        <v>66.676450413449402</v>
      </c>
      <c r="J87" s="82"/>
      <c r="K87" s="82"/>
      <c r="L87" s="82"/>
      <c r="M87" s="117">
        <f>(SCDPT1ASN1!M85/SCDPT1ASN1!I69)*100</f>
        <v>66.676450413449402</v>
      </c>
      <c r="N87" s="82"/>
    </row>
    <row r="88" spans="2:14" ht="25.5" x14ac:dyDescent="0.2">
      <c r="B88" s="43" t="s">
        <v>18500</v>
      </c>
      <c r="C88" s="24" t="s">
        <v>18499</v>
      </c>
      <c r="D88" s="42">
        <f>SCDPT1ASN1!D63-SCDPT1ASN1!D79</f>
        <v>956824891.80999947</v>
      </c>
      <c r="E88" s="44">
        <f>SCDPT1ASN1!E63-SCDPT1ASN1!E79</f>
        <v>3313287391.6800003</v>
      </c>
      <c r="F88" s="44">
        <f>SCDPT1ASN1!F63-SCDPT1ASN1!F79</f>
        <v>1852897060.1599998</v>
      </c>
      <c r="G88" s="44">
        <f>SCDPT1ASN1!G63-SCDPT1ASN1!G79</f>
        <v>610329719.23000002</v>
      </c>
      <c r="H88" s="44">
        <f>SCDPT1ASN1!H63-SCDPT1ASN1!H79</f>
        <v>212143175.95000005</v>
      </c>
      <c r="I88" s="44">
        <f>SUM(SCDPT1ASN1!D88:'SCDPT1ASN1'!H88)</f>
        <v>6945482238.829999</v>
      </c>
      <c r="J88" s="117">
        <f>(SCDPT1ASN1!I88/SCDPT1ASN1!I69)*100</f>
        <v>16.450510811282413</v>
      </c>
      <c r="K88" s="88">
        <f>SCDPT1ASN1!N71</f>
        <v>6767452517.7999992</v>
      </c>
      <c r="L88" s="117">
        <f>(SCDPT1ASN1!K88/SCDPT1ASN1!K77)*100</f>
        <v>16.0712853676681</v>
      </c>
      <c r="M88" s="82"/>
      <c r="N88" s="88">
        <f>SCDPT1ASN1!I88</f>
        <v>6945482238.829999</v>
      </c>
    </row>
    <row r="89" spans="2:14" ht="25.5" x14ac:dyDescent="0.2">
      <c r="B89" s="43" t="s">
        <v>18498</v>
      </c>
      <c r="C89" s="24" t="s">
        <v>18497</v>
      </c>
      <c r="D89" s="42">
        <f>SCDPT1ASN1!D64-SCDPT1ASN1!D80</f>
        <v>648270401.20000005</v>
      </c>
      <c r="E89" s="44">
        <f>SCDPT1ASN1!E64-SCDPT1ASN1!E80</f>
        <v>2794891686.9700003</v>
      </c>
      <c r="F89" s="44">
        <f>SCDPT1ASN1!F64-SCDPT1ASN1!F80</f>
        <v>1371713594.8899999</v>
      </c>
      <c r="G89" s="44">
        <f>SCDPT1ASN1!G64-SCDPT1ASN1!G80</f>
        <v>230293649.23000002</v>
      </c>
      <c r="H89" s="44">
        <f>SCDPT1ASN1!H64-SCDPT1ASN1!H80</f>
        <v>388855094</v>
      </c>
      <c r="I89" s="44">
        <f>SUM(SCDPT1ASN1!D89:'SCDPT1ASN1'!H89)</f>
        <v>5434024426.289999</v>
      </c>
      <c r="J89" s="117">
        <f>(SCDPT1ASN1!I89/SCDPT1ASN1!I69)*100</f>
        <v>12.870593358325966</v>
      </c>
      <c r="K89" s="88">
        <f>SCDPT1ASN1!N72</f>
        <v>5135560485.9199982</v>
      </c>
      <c r="L89" s="117">
        <f>(SCDPT1ASN1!K89/SCDPT1ASN1!K77)*100</f>
        <v>12.195882848834749</v>
      </c>
      <c r="M89" s="82"/>
      <c r="N89" s="88">
        <f>SCDPT1ASN1!I89</f>
        <v>5434024426.289999</v>
      </c>
    </row>
    <row r="90" spans="2:14" ht="25.5" x14ac:dyDescent="0.2">
      <c r="B90" s="43" t="s">
        <v>18496</v>
      </c>
      <c r="C90" s="24" t="s">
        <v>18495</v>
      </c>
      <c r="D90" s="42">
        <f>SCDPT1ASN1!D65-SCDPT1ASN1!D81</f>
        <v>203807970.16999996</v>
      </c>
      <c r="E90" s="44">
        <f>SCDPT1ASN1!E65-SCDPT1ASN1!E81</f>
        <v>471907714.5</v>
      </c>
      <c r="F90" s="44">
        <f>SCDPT1ASN1!F65-SCDPT1ASN1!F81</f>
        <v>320763656.77999997</v>
      </c>
      <c r="G90" s="44">
        <f>SCDPT1ASN1!G65-SCDPT1ASN1!G81</f>
        <v>32795755</v>
      </c>
      <c r="H90" s="44">
        <f>SCDPT1ASN1!H65-SCDPT1ASN1!H81</f>
        <v>153548154</v>
      </c>
      <c r="I90" s="44">
        <f>SUM(SCDPT1ASN1!D90:'SCDPT1ASN1'!H90)</f>
        <v>1182823250.4499998</v>
      </c>
      <c r="J90" s="117">
        <f>(SCDPT1ASN1!I90/SCDPT1ASN1!I69)*100</f>
        <v>2.8015400515431645</v>
      </c>
      <c r="K90" s="88">
        <f>SCDPT1ASN1!N73</f>
        <v>1201582715.8600001</v>
      </c>
      <c r="L90" s="117">
        <f>(SCDPT1ASN1!K90/SCDPT1ASN1!K77)*100</f>
        <v>2.853507825677577</v>
      </c>
      <c r="M90" s="82"/>
      <c r="N90" s="88">
        <f>SCDPT1ASN1!I90</f>
        <v>1182823250.4499998</v>
      </c>
    </row>
    <row r="91" spans="2:14" ht="25.5" x14ac:dyDescent="0.2">
      <c r="B91" s="43" t="s">
        <v>18494</v>
      </c>
      <c r="C91" s="24" t="s">
        <v>18493</v>
      </c>
      <c r="D91" s="42">
        <f>SCDPT1ASN1!D66-SCDPT1ASN1!D82</f>
        <v>86150088</v>
      </c>
      <c r="E91" s="44">
        <f>SCDPT1ASN1!E66-SCDPT1ASN1!E82</f>
        <v>117164829</v>
      </c>
      <c r="F91" s="44">
        <f>SCDPT1ASN1!F66-SCDPT1ASN1!F82</f>
        <v>62918832</v>
      </c>
      <c r="G91" s="44">
        <f>SCDPT1ASN1!G66-SCDPT1ASN1!G82</f>
        <v>25612430</v>
      </c>
      <c r="H91" s="44">
        <f>SCDPT1ASN1!H66-SCDPT1ASN1!H82</f>
        <v>8028887</v>
      </c>
      <c r="I91" s="44">
        <f>SUM(SCDPT1ASN1!D91:'SCDPT1ASN1'!H91)</f>
        <v>299875066</v>
      </c>
      <c r="J91" s="117">
        <f>(SCDPT1ASN1!I91/SCDPT1ASN1!I69)*100</f>
        <v>0.7102599712497476</v>
      </c>
      <c r="K91" s="88">
        <f>SCDPT1ASN1!N74</f>
        <v>430167882.05999994</v>
      </c>
      <c r="L91" s="117">
        <f>(SCDPT1ASN1!K91/SCDPT1ASN1!K77)*100</f>
        <v>1.0215588170597294</v>
      </c>
      <c r="M91" s="82"/>
      <c r="N91" s="88">
        <f>SCDPT1ASN1!I91</f>
        <v>299875066</v>
      </c>
    </row>
    <row r="92" spans="2:14" ht="25.5" x14ac:dyDescent="0.2">
      <c r="B92" s="43" t="s">
        <v>18492</v>
      </c>
      <c r="C92" s="24" t="s">
        <v>18491</v>
      </c>
      <c r="D92" s="42">
        <f>SCDPT1ASN1!D67-SCDPT1ASN1!D83</f>
        <v>2743422.34</v>
      </c>
      <c r="E92" s="44">
        <f>SCDPT1ASN1!E67-SCDPT1ASN1!E83</f>
        <v>92552646.560000002</v>
      </c>
      <c r="F92" s="44">
        <f>SCDPT1ASN1!F67-SCDPT1ASN1!F83</f>
        <v>21016743.380000003</v>
      </c>
      <c r="G92" s="44">
        <f>SCDPT1ASN1!G67-SCDPT1ASN1!G83</f>
        <v>2786</v>
      </c>
      <c r="H92" s="44">
        <f>SCDPT1ASN1!H67-SCDPT1ASN1!H83</f>
        <v>32598</v>
      </c>
      <c r="I92" s="44">
        <f>SUM(SCDPT1ASN1!D92:'SCDPT1ASN1'!H92)</f>
        <v>116348196.28</v>
      </c>
      <c r="J92" s="117">
        <f>(SCDPT1ASN1!I92/SCDPT1ASN1!I69)*100</f>
        <v>0.2755729832662806</v>
      </c>
      <c r="K92" s="88">
        <f>SCDPT1ASN1!N75</f>
        <v>91497682.200000018</v>
      </c>
      <c r="L92" s="117">
        <f>(SCDPT1ASN1!K92/SCDPT1ASN1!K77)*100</f>
        <v>0.21728787268897454</v>
      </c>
      <c r="M92" s="82"/>
      <c r="N92" s="88">
        <f>SCDPT1ASN1!I92</f>
        <v>116348196.28</v>
      </c>
    </row>
    <row r="93" spans="2:14" ht="25.5" x14ac:dyDescent="0.2">
      <c r="B93" s="43" t="s">
        <v>18490</v>
      </c>
      <c r="C93" s="24" t="s">
        <v>18489</v>
      </c>
      <c r="D93" s="42">
        <f>SCDPT1ASN1!D68-SCDPT1ASN1!D84</f>
        <v>4303682</v>
      </c>
      <c r="E93" s="44">
        <f>SCDPT1ASN1!E68-SCDPT1ASN1!E84</f>
        <v>52122581</v>
      </c>
      <c r="F93" s="44">
        <f>SCDPT1ASN1!F68-SCDPT1ASN1!F84</f>
        <v>10872005</v>
      </c>
      <c r="G93" s="44">
        <f>SCDPT1ASN1!G68-SCDPT1ASN1!G84</f>
        <v>12092899</v>
      </c>
      <c r="H93" s="44">
        <f>SCDPT1ASN1!H68-SCDPT1ASN1!H84</f>
        <v>11413406</v>
      </c>
      <c r="I93" s="44">
        <f>SUM(SCDPT1ASN1!D93:'SCDPT1ASN1'!H93)</f>
        <v>90804573</v>
      </c>
      <c r="J93" s="117">
        <f>(SCDPT1ASN1!I93/SCDPT1ASN1!I69)*100</f>
        <v>0.21507241088302287</v>
      </c>
      <c r="K93" s="88">
        <f>SCDPT1ASN1!N76</f>
        <v>110154413.98</v>
      </c>
      <c r="L93" s="117">
        <f>(SCDPT1ASN1!K93/SCDPT1ASN1!K77)*100</f>
        <v>0.26159371150731547</v>
      </c>
      <c r="M93" s="82"/>
      <c r="N93" s="88">
        <f>SCDPT1ASN1!I93</f>
        <v>90804573</v>
      </c>
    </row>
    <row r="94" spans="2:14" x14ac:dyDescent="0.2">
      <c r="B94" s="43" t="s">
        <v>18488</v>
      </c>
      <c r="C94" s="24" t="s">
        <v>237</v>
      </c>
      <c r="D94" s="42">
        <f>SUM(SCDPT1ASN1!D88:'SCDPT1ASN1'!D93)</f>
        <v>1902100455.5199993</v>
      </c>
      <c r="E94" s="44">
        <f>SUM(SCDPT1ASN1!E88:'SCDPT1ASN1'!E93)</f>
        <v>6841926849.710001</v>
      </c>
      <c r="F94" s="44">
        <f>SUM(SCDPT1ASN1!F88:'SCDPT1ASN1'!F93)</f>
        <v>3640181892.21</v>
      </c>
      <c r="G94" s="44">
        <f>SUM(SCDPT1ASN1!G88:'SCDPT1ASN1'!G93)</f>
        <v>911127238.46000004</v>
      </c>
      <c r="H94" s="44">
        <f>SUM(SCDPT1ASN1!H88:'SCDPT1ASN1'!H93)</f>
        <v>774021314.95000005</v>
      </c>
      <c r="I94" s="44">
        <f>SUM(SCDPT1ASN1!I88:'SCDPT1ASN1'!I93)</f>
        <v>14069357750.85</v>
      </c>
      <c r="J94" s="117">
        <f>(SCDPT1ASN1!I94/SCDPT1ASN1!I69)*100</f>
        <v>33.323549586550605</v>
      </c>
      <c r="K94" s="44">
        <f>SUM(SCDPT1ASN1!K88:'SCDPT1ASN1'!K93)</f>
        <v>13736415697.819998</v>
      </c>
      <c r="L94" s="117">
        <f>(SCDPT1ASN1!K94/SCDPT1ASN1!K77)*100</f>
        <v>32.621116443436449</v>
      </c>
      <c r="M94" s="82"/>
      <c r="N94" s="44">
        <f>SUM(SCDPT1ASN1!N88:'SCDPT1ASN1'!N93)</f>
        <v>14069357750.85</v>
      </c>
    </row>
    <row r="95" spans="2:14" x14ac:dyDescent="0.2">
      <c r="B95" s="43" t="s">
        <v>18487</v>
      </c>
      <c r="C95" s="24" t="s">
        <v>18486</v>
      </c>
      <c r="D95" s="118">
        <f>(SCDPT1ASN1!D94/SCDPT1ASN1!I94)*100</f>
        <v>13.519454755531282</v>
      </c>
      <c r="E95" s="117">
        <f>(SCDPT1ASN1!E94/SCDPT1ASN1!I94)*100</f>
        <v>48.6299870319002</v>
      </c>
      <c r="F95" s="117">
        <f>(SCDPT1ASN1!F94/SCDPT1ASN1!I94)*100</f>
        <v>25.873120555130374</v>
      </c>
      <c r="G95" s="117">
        <f>(SCDPT1ASN1!G94/SCDPT1ASN1!I94)*100</f>
        <v>6.4759689432515453</v>
      </c>
      <c r="H95" s="117">
        <f>(SCDPT1ASN1!H94/SCDPT1ASN1!I94)*100</f>
        <v>5.5014687141865988</v>
      </c>
      <c r="I95" s="117">
        <f>(SCDPT1ASN1!I94/SCDPT1ASN1!I94)*100</f>
        <v>100</v>
      </c>
      <c r="J95" s="82"/>
      <c r="K95" s="82"/>
      <c r="L95" s="82"/>
      <c r="M95" s="82"/>
      <c r="N95" s="117">
        <f>(SCDPT1ASN1!N94/SCDPT1ASN1!I94)*100</f>
        <v>100</v>
      </c>
    </row>
    <row r="96" spans="2:14" ht="25.5" x14ac:dyDescent="0.2">
      <c r="B96" s="35" t="s">
        <v>18485</v>
      </c>
      <c r="C96" s="36" t="s">
        <v>18484</v>
      </c>
      <c r="D96" s="116">
        <f>(SCDPT1ASN1!D94/SCDPT1ASN1!I69)*100</f>
        <v>4.5051622092907397</v>
      </c>
      <c r="E96" s="115">
        <f>(SCDPT1ASN1!E94/SCDPT1ASN1!I69)*100</f>
        <v>16.205237842508392</v>
      </c>
      <c r="F96" s="115">
        <f>(SCDPT1ASN1!F94/SCDPT1ASN1!I69)*100</f>
        <v>8.6218421577768858</v>
      </c>
      <c r="G96" s="115">
        <f>(SCDPT1ASN1!G94/SCDPT1ASN1!I69)*100</f>
        <v>2.1580227220140453</v>
      </c>
      <c r="H96" s="115">
        <f>(SCDPT1ASN1!H94/SCDPT1ASN1!I69)*100</f>
        <v>1.8332846549605388</v>
      </c>
      <c r="I96" s="115">
        <f>(SCDPT1ASN1!I94/SCDPT1ASN1!I69)*100</f>
        <v>33.323549586550605</v>
      </c>
      <c r="J96" s="90"/>
      <c r="K96" s="90"/>
      <c r="L96" s="90"/>
      <c r="M96" s="90"/>
      <c r="N96" s="115">
        <f>(SCDPT1ASN1!N94/SCDPT1ASN1!I69)*100</f>
        <v>33.323549586550605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&amp;CSCDPT1ASN1SI05</oddHeader>
    <oddFooter>&amp;LWINGS Application&amp;RSaveAs(3/1/2013-10:14 AM)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10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4" width="17" customWidth="1"/>
    <col min="5" max="9" width="15" customWidth="1"/>
  </cols>
  <sheetData>
    <row r="2" spans="2:9" x14ac:dyDescent="0.2">
      <c r="B2" s="1"/>
      <c r="C2" s="1" t="s">
        <v>18657</v>
      </c>
      <c r="D2" s="1"/>
      <c r="E2" s="1"/>
    </row>
    <row r="3" spans="2:9" x14ac:dyDescent="0.2">
      <c r="B3" s="2" t="s">
        <v>1</v>
      </c>
      <c r="C3" s="3"/>
      <c r="D3" s="3"/>
      <c r="E3" s="3"/>
      <c r="F3" s="3"/>
      <c r="G3" s="3"/>
      <c r="H3" s="3"/>
      <c r="I3" s="3"/>
    </row>
    <row r="4" spans="2:9" ht="40.5" x14ac:dyDescent="0.3">
      <c r="B4" s="4" t="s">
        <v>18656</v>
      </c>
      <c r="C4" s="3"/>
      <c r="D4" s="3"/>
      <c r="E4" s="3"/>
      <c r="F4" s="3"/>
      <c r="G4" s="3"/>
      <c r="H4" s="3"/>
      <c r="I4" s="3"/>
    </row>
    <row r="5" spans="2:9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</row>
    <row r="6" spans="2:9" x14ac:dyDescent="0.2">
      <c r="B6" s="9"/>
      <c r="C6" s="46"/>
      <c r="D6" s="10" t="s">
        <v>4035</v>
      </c>
      <c r="E6" s="10" t="s">
        <v>4035</v>
      </c>
      <c r="F6" s="10" t="s">
        <v>4035</v>
      </c>
      <c r="G6" s="10" t="s">
        <v>4035</v>
      </c>
      <c r="H6" s="10" t="s">
        <v>4035</v>
      </c>
      <c r="I6" s="10" t="s">
        <v>4035</v>
      </c>
    </row>
    <row r="7" spans="2:9" ht="51" x14ac:dyDescent="0.2">
      <c r="B7" s="43" t="s">
        <v>235</v>
      </c>
      <c r="C7" s="24" t="s">
        <v>18661</v>
      </c>
      <c r="D7" s="75">
        <v>115217254</v>
      </c>
      <c r="E7" s="82"/>
      <c r="F7" s="82"/>
      <c r="G7" s="82"/>
      <c r="H7" s="82"/>
      <c r="I7" s="82"/>
    </row>
    <row r="8" spans="2:9" ht="63.75" x14ac:dyDescent="0.2">
      <c r="B8" s="43" t="s">
        <v>4764</v>
      </c>
      <c r="C8" s="24" t="s">
        <v>18660</v>
      </c>
      <c r="D8" s="75">
        <v>230918627</v>
      </c>
      <c r="E8" s="45">
        <v>171650456.49000001</v>
      </c>
      <c r="F8" s="21"/>
      <c r="G8" s="45">
        <v>0</v>
      </c>
      <c r="H8" s="82"/>
      <c r="I8" s="82"/>
    </row>
    <row r="9" spans="2:9" ht="63.75" x14ac:dyDescent="0.2">
      <c r="B9" s="43" t="s">
        <v>4760</v>
      </c>
      <c r="C9" s="24" t="s">
        <v>18659</v>
      </c>
      <c r="D9" s="75">
        <v>408</v>
      </c>
      <c r="E9" s="45">
        <v>0</v>
      </c>
      <c r="F9" s="21">
        <v>16685656</v>
      </c>
      <c r="G9" s="45">
        <v>26885826.670000002</v>
      </c>
      <c r="H9" s="82"/>
      <c r="I9" s="82"/>
    </row>
    <row r="10" spans="2:9" ht="51" x14ac:dyDescent="0.2">
      <c r="B10" s="35" t="s">
        <v>4756</v>
      </c>
      <c r="C10" s="36" t="s">
        <v>18658</v>
      </c>
      <c r="D10" s="106">
        <v>1452979479</v>
      </c>
      <c r="E10" s="105">
        <v>27347471</v>
      </c>
      <c r="F10" s="105"/>
      <c r="G10" s="105"/>
      <c r="H10" s="105"/>
      <c r="I10" s="105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&amp;CSCDPT1ASN1FSI05</oddHeader>
    <oddFooter>&amp;LWINGS Application&amp;RSaveAs(3/1/2013-10:14 AM)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72"/>
  <sheetViews>
    <sheetView workbookViewId="0"/>
  </sheetViews>
  <sheetFormatPr defaultRowHeight="12.75" x14ac:dyDescent="0.2"/>
  <cols>
    <col min="1" max="1" width="2" customWidth="1"/>
    <col min="2" max="2" width="7" customWidth="1"/>
    <col min="3" max="3" width="26" customWidth="1"/>
    <col min="4" max="4" width="17" customWidth="1"/>
    <col min="5" max="6" width="18" customWidth="1"/>
    <col min="7" max="8" width="17" customWidth="1"/>
    <col min="9" max="9" width="18" customWidth="1"/>
    <col min="10" max="10" width="11" customWidth="1"/>
    <col min="11" max="11" width="18" customWidth="1"/>
    <col min="12" max="12" width="11" customWidth="1"/>
    <col min="13" max="14" width="18" customWidth="1"/>
  </cols>
  <sheetData>
    <row r="2" spans="2:14" x14ac:dyDescent="0.2">
      <c r="B2" s="1"/>
      <c r="C2" s="1" t="s">
        <v>18731</v>
      </c>
      <c r="D2" s="1"/>
      <c r="E2" s="1"/>
    </row>
    <row r="3" spans="2:14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2:14" ht="20.25" x14ac:dyDescent="0.3">
      <c r="B4" s="4" t="s">
        <v>18730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 x14ac:dyDescent="0.2">
      <c r="B5" s="6"/>
      <c r="C5" s="7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</row>
    <row r="6" spans="2:14" ht="36" x14ac:dyDescent="0.2">
      <c r="B6" s="9"/>
      <c r="C6" s="46"/>
      <c r="D6" s="10" t="s">
        <v>18655</v>
      </c>
      <c r="E6" s="10" t="s">
        <v>18654</v>
      </c>
      <c r="F6" s="10" t="s">
        <v>18653</v>
      </c>
      <c r="G6" s="10" t="s">
        <v>18652</v>
      </c>
      <c r="H6" s="10" t="s">
        <v>18651</v>
      </c>
      <c r="I6" s="10" t="s">
        <v>18650</v>
      </c>
      <c r="J6" s="10" t="s">
        <v>18729</v>
      </c>
      <c r="K6" s="10" t="s">
        <v>18648</v>
      </c>
      <c r="L6" s="10" t="s">
        <v>18647</v>
      </c>
      <c r="M6" s="10" t="s">
        <v>18646</v>
      </c>
      <c r="N6" s="10" t="s">
        <v>18728</v>
      </c>
    </row>
    <row r="7" spans="2:14" ht="25.5" x14ac:dyDescent="0.2">
      <c r="B7" s="43" t="s">
        <v>18644</v>
      </c>
      <c r="C7" s="24" t="s">
        <v>18727</v>
      </c>
      <c r="D7" s="75">
        <v>5899134</v>
      </c>
      <c r="E7" s="21">
        <v>17043384</v>
      </c>
      <c r="F7" s="21">
        <v>56922731</v>
      </c>
      <c r="G7" s="21">
        <v>3155061</v>
      </c>
      <c r="H7" s="21">
        <v>100610031</v>
      </c>
      <c r="I7" s="44">
        <f>SUM(SCDPT1ASN2!D7:'SCDPT1ASN2'!H7)</f>
        <v>183630341</v>
      </c>
      <c r="J7" s="117">
        <f>(SCDPT1ASN2!I7/SCDPT1ASN2!I51)*100</f>
        <v>0.4349320617073405</v>
      </c>
      <c r="K7" s="45">
        <v>531761527.95999998</v>
      </c>
      <c r="L7" s="117">
        <f>(SCDPT1ASN2!K7/SCDPT1ASN2!K57)*100</f>
        <v>1.2628224935324053</v>
      </c>
      <c r="M7" s="21">
        <v>183630340</v>
      </c>
      <c r="N7" s="44">
        <f>SCDPT1ASN2!I7-SCDPT1ASN2!M7</f>
        <v>1</v>
      </c>
    </row>
    <row r="8" spans="2:14" ht="38.25" x14ac:dyDescent="0.2">
      <c r="B8" s="43" t="s">
        <v>18642</v>
      </c>
      <c r="C8" s="24" t="s">
        <v>18726</v>
      </c>
      <c r="D8" s="75">
        <v>10798299</v>
      </c>
      <c r="E8" s="21">
        <v>23316155</v>
      </c>
      <c r="F8" s="21">
        <v>8571712</v>
      </c>
      <c r="G8" s="21">
        <v>2286678</v>
      </c>
      <c r="H8" s="21">
        <v>16874</v>
      </c>
      <c r="I8" s="44">
        <f>SUM(SCDPT1ASN2!D8:'SCDPT1ASN2'!H8)</f>
        <v>44989718</v>
      </c>
      <c r="J8" s="117">
        <f>(SCDPT1ASN2!I8/SCDPT1ASN2!I51)*100</f>
        <v>0.10655902885554107</v>
      </c>
      <c r="K8" s="45">
        <v>58520632.32</v>
      </c>
      <c r="L8" s="117">
        <f>(SCDPT1ASN2!K8/SCDPT1ASN2!K57)*100</f>
        <v>0.1389742712545283</v>
      </c>
      <c r="M8" s="21">
        <v>44989718</v>
      </c>
      <c r="N8" s="44">
        <f>SCDPT1ASN2!I8-SCDPT1ASN2!M8</f>
        <v>0</v>
      </c>
    </row>
    <row r="9" spans="2:14" ht="38.25" x14ac:dyDescent="0.2">
      <c r="B9" s="43" t="s">
        <v>18640</v>
      </c>
      <c r="C9" s="24" t="s">
        <v>18725</v>
      </c>
      <c r="D9" s="75">
        <v>384221</v>
      </c>
      <c r="E9" s="21">
        <v>1705687</v>
      </c>
      <c r="F9" s="21">
        <v>2731950</v>
      </c>
      <c r="G9" s="21">
        <v>6061963</v>
      </c>
      <c r="H9" s="21">
        <v>0</v>
      </c>
      <c r="I9" s="44">
        <f>SUM(SCDPT1ASN2!D9:'SCDPT1ASN2'!H9)</f>
        <v>10883821</v>
      </c>
      <c r="J9" s="117">
        <f>(SCDPT1ASN2!I9/SCDPT1ASN2!I51)*100</f>
        <v>2.5778543355118248E-2</v>
      </c>
      <c r="K9" s="45">
        <v>0</v>
      </c>
      <c r="L9" s="117">
        <f>(SCDPT1ASN2!K9/SCDPT1ASN2!K57)*100</f>
        <v>0</v>
      </c>
      <c r="M9" s="21">
        <v>10883821</v>
      </c>
      <c r="N9" s="44">
        <f>SCDPT1ASN2!I9-SCDPT1ASN2!M9</f>
        <v>0</v>
      </c>
    </row>
    <row r="10" spans="2:14" ht="38.25" x14ac:dyDescent="0.2">
      <c r="B10" s="43" t="s">
        <v>18638</v>
      </c>
      <c r="C10" s="24" t="s">
        <v>18724</v>
      </c>
      <c r="D10" s="75">
        <v>16688774</v>
      </c>
      <c r="E10" s="21">
        <v>72846582</v>
      </c>
      <c r="F10" s="21">
        <v>103381890</v>
      </c>
      <c r="G10" s="21">
        <v>0</v>
      </c>
      <c r="H10" s="21">
        <v>0</v>
      </c>
      <c r="I10" s="44">
        <f>SUM(SCDPT1ASN2!D10:'SCDPT1ASN2'!H10)</f>
        <v>192917246</v>
      </c>
      <c r="J10" s="117">
        <f>(SCDPT1ASN2!I10/SCDPT1ASN2!I51)*100</f>
        <v>0.45692827821782556</v>
      </c>
      <c r="K10" s="45">
        <v>222886418.31</v>
      </c>
      <c r="L10" s="117">
        <f>(SCDPT1ASN2!K10/SCDPT1ASN2!K57)*100</f>
        <v>0.52930866139288169</v>
      </c>
      <c r="M10" s="21">
        <v>192917247</v>
      </c>
      <c r="N10" s="44">
        <f>SCDPT1ASN2!I10-SCDPT1ASN2!M10</f>
        <v>-1</v>
      </c>
    </row>
    <row r="11" spans="2:14" x14ac:dyDescent="0.2">
      <c r="B11" s="43" t="s">
        <v>18636</v>
      </c>
      <c r="C11" s="24" t="s">
        <v>18723</v>
      </c>
      <c r="D11" s="42">
        <f>SUM(SCDPT1ASN2!D7:'SCDPT1ASN2'!D10)</f>
        <v>33770428</v>
      </c>
      <c r="E11" s="44">
        <f>SUM(SCDPT1ASN2!E7:'SCDPT1ASN2'!E10)</f>
        <v>114911808</v>
      </c>
      <c r="F11" s="44">
        <f>SUM(SCDPT1ASN2!F7:'SCDPT1ASN2'!F10)</f>
        <v>171608283</v>
      </c>
      <c r="G11" s="44">
        <f>SUM(SCDPT1ASN2!G7:'SCDPT1ASN2'!G10)</f>
        <v>11503702</v>
      </c>
      <c r="H11" s="44">
        <f>SUM(SCDPT1ASN2!H7:'SCDPT1ASN2'!H10)</f>
        <v>100626905</v>
      </c>
      <c r="I11" s="44">
        <f>SUM(SCDPT1ASN2!I7:'SCDPT1ASN2'!I10)</f>
        <v>432421126</v>
      </c>
      <c r="J11" s="117">
        <f>(SCDPT1ASN2!I11/SCDPT1ASN2!I51)*100</f>
        <v>1.0241979121358253</v>
      </c>
      <c r="K11" s="44">
        <f>SUM(SCDPT1ASN2!K7:'SCDPT1ASN2'!K10)</f>
        <v>813168578.58999991</v>
      </c>
      <c r="L11" s="117">
        <f>(SCDPT1ASN2!K11/SCDPT1ASN2!K57)*100</f>
        <v>1.9311054261798151</v>
      </c>
      <c r="M11" s="44">
        <f>SUM(SCDPT1ASN2!M7:'SCDPT1ASN2'!M10)</f>
        <v>432421126</v>
      </c>
      <c r="N11" s="44">
        <f>SUM(SCDPT1ASN2!N7:'SCDPT1ASN2'!N10)</f>
        <v>0</v>
      </c>
    </row>
    <row r="12" spans="2:14" ht="25.5" x14ac:dyDescent="0.2">
      <c r="B12" s="43" t="s">
        <v>4033</v>
      </c>
      <c r="C12" s="24" t="s">
        <v>18722</v>
      </c>
      <c r="D12" s="75">
        <v>89988238</v>
      </c>
      <c r="E12" s="21">
        <v>188104944</v>
      </c>
      <c r="F12" s="21">
        <v>92836727</v>
      </c>
      <c r="G12" s="21">
        <v>41701347</v>
      </c>
      <c r="H12" s="21">
        <v>9866063</v>
      </c>
      <c r="I12" s="44">
        <f>SUM(SCDPT1ASN2!D12:'SCDPT1ASN2'!H12)</f>
        <v>422497319</v>
      </c>
      <c r="J12" s="117">
        <f>(SCDPT1ASN2!I12/SCDPT1ASN2!I51)*100</f>
        <v>1.0006931807554282</v>
      </c>
      <c r="K12" s="45">
        <v>560567922.40999997</v>
      </c>
      <c r="L12" s="117">
        <f>(SCDPT1ASN2!K12/SCDPT1ASN2!K57)*100</f>
        <v>1.3312316599656779</v>
      </c>
      <c r="M12" s="21">
        <v>256631791</v>
      </c>
      <c r="N12" s="44">
        <f>SCDPT1ASN2!I12-SCDPT1ASN2!M12</f>
        <v>165865528</v>
      </c>
    </row>
    <row r="13" spans="2:14" ht="38.25" x14ac:dyDescent="0.2">
      <c r="B13" s="43" t="s">
        <v>4031</v>
      </c>
      <c r="C13" s="24" t="s">
        <v>18721</v>
      </c>
      <c r="D13" s="75"/>
      <c r="E13" s="21"/>
      <c r="F13" s="21"/>
      <c r="G13" s="21"/>
      <c r="H13" s="21"/>
      <c r="I13" s="44">
        <f>SUM(SCDPT1ASN2!D13:'SCDPT1ASN2'!H13)</f>
        <v>0</v>
      </c>
      <c r="J13" s="117">
        <f>(SCDPT1ASN2!I13/SCDPT1ASN2!I51)*100</f>
        <v>0</v>
      </c>
      <c r="K13" s="45"/>
      <c r="L13" s="117">
        <f>(SCDPT1ASN2!K13/SCDPT1ASN2!K57)*100</f>
        <v>0</v>
      </c>
      <c r="M13" s="21"/>
      <c r="N13" s="44">
        <f>SCDPT1ASN2!I13-SCDPT1ASN2!M13</f>
        <v>0</v>
      </c>
    </row>
    <row r="14" spans="2:14" ht="38.25" x14ac:dyDescent="0.2">
      <c r="B14" s="43" t="s">
        <v>18628</v>
      </c>
      <c r="C14" s="24" t="s">
        <v>18720</v>
      </c>
      <c r="D14" s="75"/>
      <c r="E14" s="21"/>
      <c r="F14" s="21"/>
      <c r="G14" s="21"/>
      <c r="H14" s="21"/>
      <c r="I14" s="44">
        <f>SUM(SCDPT1ASN2!D14:'SCDPT1ASN2'!H14)</f>
        <v>0</v>
      </c>
      <c r="J14" s="117">
        <f>(SCDPT1ASN2!I14/SCDPT1ASN2!I51)*100</f>
        <v>0</v>
      </c>
      <c r="K14" s="45"/>
      <c r="L14" s="117">
        <f>(SCDPT1ASN2!K14/SCDPT1ASN2!K57)*100</f>
        <v>0</v>
      </c>
      <c r="M14" s="21"/>
      <c r="N14" s="44">
        <f>SCDPT1ASN2!I14-SCDPT1ASN2!M14</f>
        <v>0</v>
      </c>
    </row>
    <row r="15" spans="2:14" ht="38.25" x14ac:dyDescent="0.2">
      <c r="B15" s="43" t="s">
        <v>18626</v>
      </c>
      <c r="C15" s="24" t="s">
        <v>18719</v>
      </c>
      <c r="D15" s="75">
        <v>1164531</v>
      </c>
      <c r="E15" s="21">
        <v>5131100</v>
      </c>
      <c r="F15" s="21">
        <v>5980978</v>
      </c>
      <c r="G15" s="21">
        <v>81924483</v>
      </c>
      <c r="H15" s="21">
        <v>0</v>
      </c>
      <c r="I15" s="44">
        <f>SUM(SCDPT1ASN2!D15:'SCDPT1ASN2'!H15)</f>
        <v>94201092</v>
      </c>
      <c r="J15" s="117">
        <f>(SCDPT1ASN2!I15/SCDPT1ASN2!I51)*100</f>
        <v>0.22311713268910643</v>
      </c>
      <c r="K15" s="45">
        <v>90049219.709999993</v>
      </c>
      <c r="L15" s="117">
        <f>(SCDPT1ASN2!K15/SCDPT1ASN2!K57)*100</f>
        <v>0.21384807699624248</v>
      </c>
      <c r="M15" s="21">
        <v>0</v>
      </c>
      <c r="N15" s="44">
        <f>SCDPT1ASN2!I15-SCDPT1ASN2!M15</f>
        <v>94201092</v>
      </c>
    </row>
    <row r="16" spans="2:14" ht="25.5" x14ac:dyDescent="0.2">
      <c r="B16" s="43" t="s">
        <v>18624</v>
      </c>
      <c r="C16" s="24" t="s">
        <v>18718</v>
      </c>
      <c r="D16" s="42">
        <f>SUM(SCDPT1ASN2!D12:'SCDPT1ASN2'!D15)</f>
        <v>91152769</v>
      </c>
      <c r="E16" s="44">
        <f>SUM(SCDPT1ASN2!E12:'SCDPT1ASN2'!E15)</f>
        <v>193236044</v>
      </c>
      <c r="F16" s="44">
        <f>SUM(SCDPT1ASN2!F12:'SCDPT1ASN2'!F15)</f>
        <v>98817705</v>
      </c>
      <c r="G16" s="44">
        <f>SUM(SCDPT1ASN2!G12:'SCDPT1ASN2'!G15)</f>
        <v>123625830</v>
      </c>
      <c r="H16" s="44">
        <f>SUM(SCDPT1ASN2!H12:'SCDPT1ASN2'!H15)</f>
        <v>9866063</v>
      </c>
      <c r="I16" s="44">
        <f>SUM(SCDPT1ASN2!I12:'SCDPT1ASN2'!I15)</f>
        <v>516698411</v>
      </c>
      <c r="J16" s="117">
        <f>(SCDPT1ASN2!I16/SCDPT1ASN2!I51)*100</f>
        <v>1.2238103134445346</v>
      </c>
      <c r="K16" s="44">
        <f>SUM(SCDPT1ASN2!K12:'SCDPT1ASN2'!K15)</f>
        <v>650617142.12</v>
      </c>
      <c r="L16" s="117">
        <f>(SCDPT1ASN2!K16/SCDPT1ASN2!K57)*100</f>
        <v>1.5450797369619205</v>
      </c>
      <c r="M16" s="44">
        <f>SUM(SCDPT1ASN2!M12:'SCDPT1ASN2'!M15)</f>
        <v>256631791</v>
      </c>
      <c r="N16" s="44">
        <f>SUM(SCDPT1ASN2!N12:'SCDPT1ASN2'!N15)</f>
        <v>260066620</v>
      </c>
    </row>
    <row r="17" spans="2:14" ht="38.25" x14ac:dyDescent="0.2">
      <c r="B17" s="43" t="s">
        <v>4029</v>
      </c>
      <c r="C17" s="24" t="s">
        <v>18717</v>
      </c>
      <c r="D17" s="75">
        <v>9826694</v>
      </c>
      <c r="E17" s="21">
        <v>78424337</v>
      </c>
      <c r="F17" s="21">
        <v>57492774</v>
      </c>
      <c r="G17" s="21">
        <v>25750000</v>
      </c>
      <c r="H17" s="21">
        <v>6000000</v>
      </c>
      <c r="I17" s="44">
        <f>SUM(SCDPT1ASN2!D17:'SCDPT1ASN2'!H17)</f>
        <v>177493805</v>
      </c>
      <c r="J17" s="117">
        <f>(SCDPT1ASN2!I17/SCDPT1ASN2!I51)*100</f>
        <v>0.42039755591877193</v>
      </c>
      <c r="K17" s="45">
        <v>212426853.25999999</v>
      </c>
      <c r="L17" s="117">
        <f>(SCDPT1ASN2!K17/SCDPT1ASN2!K57)*100</f>
        <v>0.5044693803934126</v>
      </c>
      <c r="M17" s="21">
        <v>177493805</v>
      </c>
      <c r="N17" s="44">
        <f>SCDPT1ASN2!I17-SCDPT1ASN2!M17</f>
        <v>0</v>
      </c>
    </row>
    <row r="18" spans="2:14" ht="38.25" x14ac:dyDescent="0.2">
      <c r="B18" s="43" t="s">
        <v>4027</v>
      </c>
      <c r="C18" s="24" t="s">
        <v>18716</v>
      </c>
      <c r="D18" s="75"/>
      <c r="E18" s="21"/>
      <c r="F18" s="21"/>
      <c r="G18" s="21"/>
      <c r="H18" s="21"/>
      <c r="I18" s="44">
        <f>SUM(SCDPT1ASN2!D18:'SCDPT1ASN2'!H18)</f>
        <v>0</v>
      </c>
      <c r="J18" s="117">
        <f>(SCDPT1ASN2!I18/SCDPT1ASN2!I51)*100</f>
        <v>0</v>
      </c>
      <c r="K18" s="45"/>
      <c r="L18" s="117">
        <f>(SCDPT1ASN2!K18/SCDPT1ASN2!K57)*100</f>
        <v>0</v>
      </c>
      <c r="M18" s="21"/>
      <c r="N18" s="44">
        <f>SCDPT1ASN2!I18-SCDPT1ASN2!M18</f>
        <v>0</v>
      </c>
    </row>
    <row r="19" spans="2:14" ht="38.25" x14ac:dyDescent="0.2">
      <c r="B19" s="43" t="s">
        <v>4395</v>
      </c>
      <c r="C19" s="24" t="s">
        <v>18715</v>
      </c>
      <c r="D19" s="75"/>
      <c r="E19" s="21"/>
      <c r="F19" s="21"/>
      <c r="G19" s="21"/>
      <c r="H19" s="21"/>
      <c r="I19" s="44">
        <f>SUM(SCDPT1ASN2!D19:'SCDPT1ASN2'!H19)</f>
        <v>0</v>
      </c>
      <c r="J19" s="117">
        <f>(SCDPT1ASN2!I19/SCDPT1ASN2!I51)*100</f>
        <v>0</v>
      </c>
      <c r="K19" s="45"/>
      <c r="L19" s="117">
        <f>(SCDPT1ASN2!K19/SCDPT1ASN2!K57)*100</f>
        <v>0</v>
      </c>
      <c r="M19" s="21"/>
      <c r="N19" s="44">
        <f>SCDPT1ASN2!I19-SCDPT1ASN2!M19</f>
        <v>0</v>
      </c>
    </row>
    <row r="20" spans="2:14" ht="51" x14ac:dyDescent="0.2">
      <c r="B20" s="43" t="s">
        <v>18615</v>
      </c>
      <c r="C20" s="24" t="s">
        <v>18714</v>
      </c>
      <c r="D20" s="75"/>
      <c r="E20" s="21"/>
      <c r="F20" s="21"/>
      <c r="G20" s="21"/>
      <c r="H20" s="21"/>
      <c r="I20" s="44">
        <f>SUM(SCDPT1ASN2!D20:'SCDPT1ASN2'!H20)</f>
        <v>0</v>
      </c>
      <c r="J20" s="117">
        <f>(SCDPT1ASN2!I20/SCDPT1ASN2!I51)*100</f>
        <v>0</v>
      </c>
      <c r="K20" s="45"/>
      <c r="L20" s="117">
        <f>(SCDPT1ASN2!K20/SCDPT1ASN2!K57)*100</f>
        <v>0</v>
      </c>
      <c r="M20" s="21"/>
      <c r="N20" s="44">
        <f>SCDPT1ASN2!I20-SCDPT1ASN2!M20</f>
        <v>0</v>
      </c>
    </row>
    <row r="21" spans="2:14" ht="25.5" x14ac:dyDescent="0.2">
      <c r="B21" s="43" t="s">
        <v>18613</v>
      </c>
      <c r="C21" s="24" t="s">
        <v>18713</v>
      </c>
      <c r="D21" s="42">
        <f>SUM(SCDPT1ASN2!D17:'SCDPT1ASN2'!D20)</f>
        <v>9826694</v>
      </c>
      <c r="E21" s="44">
        <f>SUM(SCDPT1ASN2!E17:'SCDPT1ASN2'!E20)</f>
        <v>78424337</v>
      </c>
      <c r="F21" s="44">
        <f>SUM(SCDPT1ASN2!F17:'SCDPT1ASN2'!F20)</f>
        <v>57492774</v>
      </c>
      <c r="G21" s="44">
        <f>SUM(SCDPT1ASN2!G17:'SCDPT1ASN2'!G20)</f>
        <v>25750000</v>
      </c>
      <c r="H21" s="44">
        <f>SUM(SCDPT1ASN2!H17:'SCDPT1ASN2'!H20)</f>
        <v>6000000</v>
      </c>
      <c r="I21" s="44">
        <f>SUM(SCDPT1ASN2!I17:'SCDPT1ASN2'!I20)</f>
        <v>177493805</v>
      </c>
      <c r="J21" s="117">
        <f>(SCDPT1ASN2!I21/SCDPT1ASN2!I51)*100</f>
        <v>0.42039755591877193</v>
      </c>
      <c r="K21" s="44">
        <f>SUM(SCDPT1ASN2!K17:'SCDPT1ASN2'!K20)</f>
        <v>212426853.25999999</v>
      </c>
      <c r="L21" s="117">
        <f>(SCDPT1ASN2!K21/SCDPT1ASN2!K57)*100</f>
        <v>0.5044693803934126</v>
      </c>
      <c r="M21" s="44">
        <f>SUM(SCDPT1ASN2!M17:'SCDPT1ASN2'!M20)</f>
        <v>177493805</v>
      </c>
      <c r="N21" s="44">
        <f>SUM(SCDPT1ASN2!N17:'SCDPT1ASN2'!N20)</f>
        <v>0</v>
      </c>
    </row>
    <row r="22" spans="2:14" ht="51" x14ac:dyDescent="0.2">
      <c r="B22" s="43" t="s">
        <v>4393</v>
      </c>
      <c r="C22" s="24" t="s">
        <v>18712</v>
      </c>
      <c r="D22" s="75">
        <v>5735907</v>
      </c>
      <c r="E22" s="21">
        <v>83032143</v>
      </c>
      <c r="F22" s="21">
        <v>90112578</v>
      </c>
      <c r="G22" s="21">
        <v>8411800</v>
      </c>
      <c r="H22" s="21">
        <v>19588200</v>
      </c>
      <c r="I22" s="44">
        <f>SUM(SCDPT1ASN2!D22:'SCDPT1ASN2'!H22)</f>
        <v>206880628</v>
      </c>
      <c r="J22" s="117">
        <f>(SCDPT1ASN2!I22/SCDPT1ASN2!I51)*100</f>
        <v>0.49000082215906443</v>
      </c>
      <c r="K22" s="45">
        <v>160211717.63999999</v>
      </c>
      <c r="L22" s="117">
        <f>(SCDPT1ASN2!K22/SCDPT1ASN2!K57)*100</f>
        <v>0.3804693459856186</v>
      </c>
      <c r="M22" s="21">
        <v>206880628</v>
      </c>
      <c r="N22" s="44">
        <f>SCDPT1ASN2!I22-SCDPT1ASN2!M22</f>
        <v>0</v>
      </c>
    </row>
    <row r="23" spans="2:14" ht="63.75" x14ac:dyDescent="0.2">
      <c r="B23" s="43" t="s">
        <v>18606</v>
      </c>
      <c r="C23" s="24" t="s">
        <v>18711</v>
      </c>
      <c r="D23" s="75"/>
      <c r="E23" s="21"/>
      <c r="F23" s="21"/>
      <c r="G23" s="21"/>
      <c r="H23" s="21"/>
      <c r="I23" s="44">
        <f>SUM(SCDPT1ASN2!D23:'SCDPT1ASN2'!H23)</f>
        <v>0</v>
      </c>
      <c r="J23" s="117">
        <f>(SCDPT1ASN2!I23/SCDPT1ASN2!I51)*100</f>
        <v>0</v>
      </c>
      <c r="K23" s="45"/>
      <c r="L23" s="117">
        <f>(SCDPT1ASN2!K23/SCDPT1ASN2!K57)*100</f>
        <v>0</v>
      </c>
      <c r="M23" s="21"/>
      <c r="N23" s="44">
        <f>SCDPT1ASN2!I23-SCDPT1ASN2!M23</f>
        <v>0</v>
      </c>
    </row>
    <row r="24" spans="2:14" ht="63.75" x14ac:dyDescent="0.2">
      <c r="B24" s="43" t="s">
        <v>4387</v>
      </c>
      <c r="C24" s="24" t="s">
        <v>18710</v>
      </c>
      <c r="D24" s="75"/>
      <c r="E24" s="21"/>
      <c r="F24" s="21"/>
      <c r="G24" s="21"/>
      <c r="H24" s="21"/>
      <c r="I24" s="44">
        <f>SUM(SCDPT1ASN2!D24:'SCDPT1ASN2'!H24)</f>
        <v>0</v>
      </c>
      <c r="J24" s="117">
        <f>(SCDPT1ASN2!I24/SCDPT1ASN2!I51)*100</f>
        <v>0</v>
      </c>
      <c r="K24" s="45"/>
      <c r="L24" s="117">
        <f>(SCDPT1ASN2!K24/SCDPT1ASN2!K57)*100</f>
        <v>0</v>
      </c>
      <c r="M24" s="21"/>
      <c r="N24" s="44">
        <f>SCDPT1ASN2!I24-SCDPT1ASN2!M24</f>
        <v>0</v>
      </c>
    </row>
    <row r="25" spans="2:14" ht="63.75" x14ac:dyDescent="0.2">
      <c r="B25" s="43" t="s">
        <v>18603</v>
      </c>
      <c r="C25" s="24" t="s">
        <v>18709</v>
      </c>
      <c r="D25" s="75"/>
      <c r="E25" s="21"/>
      <c r="F25" s="21"/>
      <c r="G25" s="21"/>
      <c r="H25" s="21"/>
      <c r="I25" s="44">
        <f>SUM(SCDPT1ASN2!D25:'SCDPT1ASN2'!H25)</f>
        <v>0</v>
      </c>
      <c r="J25" s="117">
        <f>(SCDPT1ASN2!I25/SCDPT1ASN2!I51)*100</f>
        <v>0</v>
      </c>
      <c r="K25" s="45">
        <v>6900000</v>
      </c>
      <c r="L25" s="117">
        <f>(SCDPT1ASN2!K25/SCDPT1ASN2!K57)*100</f>
        <v>1.6386057936160135E-2</v>
      </c>
      <c r="M25" s="21"/>
      <c r="N25" s="44">
        <f>SCDPT1ASN2!I25-SCDPT1ASN2!M25</f>
        <v>0</v>
      </c>
    </row>
    <row r="26" spans="2:14" ht="51" x14ac:dyDescent="0.2">
      <c r="B26" s="43" t="s">
        <v>18601</v>
      </c>
      <c r="C26" s="24" t="s">
        <v>18708</v>
      </c>
      <c r="D26" s="42">
        <f>SUM(SCDPT1ASN2!D22:'SCDPT1ASN2'!D25)</f>
        <v>5735907</v>
      </c>
      <c r="E26" s="44">
        <f>SUM(SCDPT1ASN2!E22:'SCDPT1ASN2'!E25)</f>
        <v>83032143</v>
      </c>
      <c r="F26" s="44">
        <f>SUM(SCDPT1ASN2!F22:'SCDPT1ASN2'!F25)</f>
        <v>90112578</v>
      </c>
      <c r="G26" s="44">
        <f>SUM(SCDPT1ASN2!G22:'SCDPT1ASN2'!G25)</f>
        <v>8411800</v>
      </c>
      <c r="H26" s="44">
        <f>SUM(SCDPT1ASN2!H22:'SCDPT1ASN2'!H25)</f>
        <v>19588200</v>
      </c>
      <c r="I26" s="44">
        <f>SUM(SCDPT1ASN2!I22:'SCDPT1ASN2'!I25)</f>
        <v>206880628</v>
      </c>
      <c r="J26" s="117">
        <f>(SCDPT1ASN2!I26/SCDPT1ASN2!I51)*100</f>
        <v>0.49000082215906443</v>
      </c>
      <c r="K26" s="44">
        <f>SUM(SCDPT1ASN2!K22:'SCDPT1ASN2'!K25)</f>
        <v>167111717.63999999</v>
      </c>
      <c r="L26" s="117">
        <f>(SCDPT1ASN2!K26/SCDPT1ASN2!K57)*100</f>
        <v>0.39685540392177876</v>
      </c>
      <c r="M26" s="44">
        <f>SUM(SCDPT1ASN2!M22:'SCDPT1ASN2'!M25)</f>
        <v>206880628</v>
      </c>
      <c r="N26" s="44">
        <f>SUM(SCDPT1ASN2!N22:'SCDPT1ASN2'!N25)</f>
        <v>0</v>
      </c>
    </row>
    <row r="27" spans="2:14" ht="63.75" x14ac:dyDescent="0.2">
      <c r="B27" s="43" t="s">
        <v>4385</v>
      </c>
      <c r="C27" s="24" t="s">
        <v>18707</v>
      </c>
      <c r="D27" s="75">
        <v>638126075</v>
      </c>
      <c r="E27" s="21">
        <v>1009704145</v>
      </c>
      <c r="F27" s="21">
        <v>551887771</v>
      </c>
      <c r="G27" s="21">
        <v>320273164</v>
      </c>
      <c r="H27" s="21">
        <v>418713140</v>
      </c>
      <c r="I27" s="44">
        <f>SUM(SCDPT1ASN2!D27:'SCDPT1ASN2'!H27)</f>
        <v>2938704295</v>
      </c>
      <c r="J27" s="117">
        <f>(SCDPT1ASN2!I27/SCDPT1ASN2!I51)*100</f>
        <v>6.9603787196178351</v>
      </c>
      <c r="K27" s="45">
        <v>2128270499.3599999</v>
      </c>
      <c r="L27" s="117">
        <f>(SCDPT1ASN2!K27/SCDPT1ASN2!K57)*100</f>
        <v>5.0541976385990468</v>
      </c>
      <c r="M27" s="21">
        <v>2879104295</v>
      </c>
      <c r="N27" s="44">
        <f>SCDPT1ASN2!I27-SCDPT1ASN2!M27</f>
        <v>59600000</v>
      </c>
    </row>
    <row r="28" spans="2:14" ht="63.75" x14ac:dyDescent="0.2">
      <c r="B28" s="43" t="s">
        <v>4383</v>
      </c>
      <c r="C28" s="24" t="s">
        <v>18706</v>
      </c>
      <c r="D28" s="75">
        <v>800903253</v>
      </c>
      <c r="E28" s="21">
        <v>1448934722</v>
      </c>
      <c r="F28" s="21">
        <v>477019386</v>
      </c>
      <c r="G28" s="21">
        <v>148321742</v>
      </c>
      <c r="H28" s="21">
        <v>10014861</v>
      </c>
      <c r="I28" s="44">
        <f>SUM(SCDPT1ASN2!D28:'SCDPT1ASN2'!H28)</f>
        <v>2885193964</v>
      </c>
      <c r="J28" s="117">
        <f>(SCDPT1ASN2!I28/SCDPT1ASN2!I51)*100</f>
        <v>6.8336384518726909</v>
      </c>
      <c r="K28" s="45">
        <v>3207247877.2600002</v>
      </c>
      <c r="L28" s="117">
        <f>(SCDPT1ASN2!K28/SCDPT1ASN2!K57)*100</f>
        <v>7.6165434104940548</v>
      </c>
      <c r="M28" s="21">
        <v>2885193964</v>
      </c>
      <c r="N28" s="44">
        <f>SCDPT1ASN2!I28-SCDPT1ASN2!M28</f>
        <v>0</v>
      </c>
    </row>
    <row r="29" spans="2:14" ht="63.75" x14ac:dyDescent="0.2">
      <c r="B29" s="43" t="s">
        <v>18593</v>
      </c>
      <c r="C29" s="24" t="s">
        <v>18705</v>
      </c>
      <c r="D29" s="75">
        <v>4507602</v>
      </c>
      <c r="E29" s="21">
        <v>27573468</v>
      </c>
      <c r="F29" s="21">
        <v>185602052</v>
      </c>
      <c r="G29" s="21">
        <v>0</v>
      </c>
      <c r="H29" s="21">
        <v>0</v>
      </c>
      <c r="I29" s="44">
        <f>SUM(SCDPT1ASN2!D29:'SCDPT1ASN2'!H29)</f>
        <v>217683122</v>
      </c>
      <c r="J29" s="117">
        <f>(SCDPT1ASN2!I29/SCDPT1ASN2!I51)*100</f>
        <v>0.51558674092072032</v>
      </c>
      <c r="K29" s="45">
        <v>110215874.09</v>
      </c>
      <c r="L29" s="117">
        <f>(SCDPT1ASN2!K29/SCDPT1ASN2!K57)*100</f>
        <v>0.26173966642366242</v>
      </c>
      <c r="M29" s="21">
        <v>217683122</v>
      </c>
      <c r="N29" s="44">
        <f>SCDPT1ASN2!I29-SCDPT1ASN2!M29</f>
        <v>0</v>
      </c>
    </row>
    <row r="30" spans="2:14" ht="76.5" x14ac:dyDescent="0.2">
      <c r="B30" s="43" t="s">
        <v>18591</v>
      </c>
      <c r="C30" s="24" t="s">
        <v>18704</v>
      </c>
      <c r="D30" s="75">
        <v>4241372</v>
      </c>
      <c r="E30" s="21">
        <v>61772590</v>
      </c>
      <c r="F30" s="21">
        <v>18445915</v>
      </c>
      <c r="G30" s="21">
        <v>10230280</v>
      </c>
      <c r="H30" s="21">
        <v>1225076</v>
      </c>
      <c r="I30" s="44">
        <f>SUM(SCDPT1ASN2!D30:'SCDPT1ASN2'!H30)</f>
        <v>95915233</v>
      </c>
      <c r="J30" s="117">
        <f>(SCDPT1ASN2!I30/SCDPT1ASN2!I51)*100</f>
        <v>0.22717710924378201</v>
      </c>
      <c r="K30" s="45">
        <v>122524290.76000001</v>
      </c>
      <c r="L30" s="117">
        <f>(SCDPT1ASN2!K30/SCDPT1ASN2!K57)*100</f>
        <v>0.29096958362033187</v>
      </c>
      <c r="M30" s="21">
        <v>95915232</v>
      </c>
      <c r="N30" s="44">
        <f>SCDPT1ASN2!I30-SCDPT1ASN2!M30</f>
        <v>1</v>
      </c>
    </row>
    <row r="31" spans="2:14" ht="51" x14ac:dyDescent="0.2">
      <c r="B31" s="43" t="s">
        <v>18589</v>
      </c>
      <c r="C31" s="24" t="s">
        <v>18703</v>
      </c>
      <c r="D31" s="42">
        <f>SUM(SCDPT1ASN2!D27:'SCDPT1ASN2'!D30)</f>
        <v>1447778302</v>
      </c>
      <c r="E31" s="44">
        <f>SUM(SCDPT1ASN2!E27:'SCDPT1ASN2'!E30)</f>
        <v>2547984925</v>
      </c>
      <c r="F31" s="44">
        <f>SUM(SCDPT1ASN2!F27:'SCDPT1ASN2'!F30)</f>
        <v>1232955124</v>
      </c>
      <c r="G31" s="44">
        <f>SUM(SCDPT1ASN2!G27:'SCDPT1ASN2'!G30)</f>
        <v>478825186</v>
      </c>
      <c r="H31" s="44">
        <f>SUM(SCDPT1ASN2!H27:'SCDPT1ASN2'!H30)</f>
        <v>429953077</v>
      </c>
      <c r="I31" s="44">
        <f>SUM(SCDPT1ASN2!I27:'SCDPT1ASN2'!I30)</f>
        <v>6137496614</v>
      </c>
      <c r="J31" s="117">
        <f>(SCDPT1ASN2!I31/SCDPT1ASN2!I51)*100</f>
        <v>14.536781021655029</v>
      </c>
      <c r="K31" s="44">
        <f>SUM(SCDPT1ASN2!K27:'SCDPT1ASN2'!K30)</f>
        <v>5568258541.4700003</v>
      </c>
      <c r="L31" s="117">
        <f>(SCDPT1ASN2!K31/SCDPT1ASN2!K57)*100</f>
        <v>13.223450299137095</v>
      </c>
      <c r="M31" s="44">
        <f>SUM(SCDPT1ASN2!M27:'SCDPT1ASN2'!M30)</f>
        <v>6077896613</v>
      </c>
      <c r="N31" s="44">
        <f>SUM(SCDPT1ASN2!N27:'SCDPT1ASN2'!N30)</f>
        <v>59600001</v>
      </c>
    </row>
    <row r="32" spans="2:14" ht="25.5" x14ac:dyDescent="0.2">
      <c r="B32" s="43" t="s">
        <v>4023</v>
      </c>
      <c r="C32" s="24" t="s">
        <v>18702</v>
      </c>
      <c r="D32" s="75">
        <v>4039064161</v>
      </c>
      <c r="E32" s="21">
        <v>10013056199</v>
      </c>
      <c r="F32" s="21">
        <v>6331781617</v>
      </c>
      <c r="G32" s="21">
        <v>2383531656</v>
      </c>
      <c r="H32" s="21">
        <v>1744046268</v>
      </c>
      <c r="I32" s="44">
        <f>SUM(SCDPT1ASN2!D32:'SCDPT1ASN2'!H32)</f>
        <v>24511479901</v>
      </c>
      <c r="J32" s="117">
        <f>(SCDPT1ASN2!I32/SCDPT1ASN2!I51)*100</f>
        <v>58.055920556396337</v>
      </c>
      <c r="K32" s="45">
        <v>24591772792.950001</v>
      </c>
      <c r="L32" s="117">
        <f>(SCDPT1ASN2!K32/SCDPT1ASN2!K57)*100</f>
        <v>58.400320831618146</v>
      </c>
      <c r="M32" s="21">
        <v>15552220545</v>
      </c>
      <c r="N32" s="44">
        <f>SCDPT1ASN2!I32-SCDPT1ASN2!M32</f>
        <v>8959259356</v>
      </c>
    </row>
    <row r="33" spans="2:14" ht="38.25" x14ac:dyDescent="0.2">
      <c r="B33" s="43" t="s">
        <v>4021</v>
      </c>
      <c r="C33" s="24" t="s">
        <v>18701</v>
      </c>
      <c r="D33" s="75">
        <v>104308474</v>
      </c>
      <c r="E33" s="21">
        <v>382739342</v>
      </c>
      <c r="F33" s="21">
        <v>177127472</v>
      </c>
      <c r="G33" s="21">
        <v>49792330</v>
      </c>
      <c r="H33" s="21">
        <v>11962062</v>
      </c>
      <c r="I33" s="44">
        <f>SUM(SCDPT1ASN2!D33:'SCDPT1ASN2'!H33)</f>
        <v>725929680</v>
      </c>
      <c r="J33" s="117">
        <f>(SCDPT1ASN2!I33/SCDPT1ASN2!I51)*100</f>
        <v>1.7193786748833078</v>
      </c>
      <c r="K33" s="45">
        <v>833808874.47000003</v>
      </c>
      <c r="L33" s="117">
        <f>(SCDPT1ASN2!K33/SCDPT1ASN2!K57)*100</f>
        <v>1.9801218151811442</v>
      </c>
      <c r="M33" s="21">
        <v>642258816</v>
      </c>
      <c r="N33" s="44">
        <f>SCDPT1ASN2!I33-SCDPT1ASN2!M33</f>
        <v>83670864</v>
      </c>
    </row>
    <row r="34" spans="2:14" ht="38.25" x14ac:dyDescent="0.2">
      <c r="B34" s="43" t="s">
        <v>18581</v>
      </c>
      <c r="C34" s="24" t="s">
        <v>18700</v>
      </c>
      <c r="D34" s="75">
        <v>380417884</v>
      </c>
      <c r="E34" s="21">
        <v>2488148048</v>
      </c>
      <c r="F34" s="21">
        <v>455304745</v>
      </c>
      <c r="G34" s="21">
        <v>83873051</v>
      </c>
      <c r="H34" s="21">
        <v>3901615</v>
      </c>
      <c r="I34" s="44">
        <f>SUM(SCDPT1ASN2!D34:'SCDPT1ASN2'!H34)</f>
        <v>3411645343</v>
      </c>
      <c r="J34" s="117">
        <f>(SCDPT1ASN2!I34/SCDPT1ASN2!I51)*100</f>
        <v>8.0805488611777765</v>
      </c>
      <c r="K34" s="45">
        <v>3550769306.23</v>
      </c>
      <c r="L34" s="117">
        <f>(SCDPT1ASN2!K34/SCDPT1ASN2!K57)*100</f>
        <v>8.4323350101194077</v>
      </c>
      <c r="M34" s="21">
        <v>2284982027</v>
      </c>
      <c r="N34" s="44">
        <f>SCDPT1ASN2!I34-SCDPT1ASN2!M34</f>
        <v>1126663316</v>
      </c>
    </row>
    <row r="35" spans="2:14" ht="38.25" x14ac:dyDescent="0.2">
      <c r="B35" s="43" t="s">
        <v>18579</v>
      </c>
      <c r="C35" s="24" t="s">
        <v>18699</v>
      </c>
      <c r="D35" s="75">
        <v>759941667.51999998</v>
      </c>
      <c r="E35" s="21">
        <v>2615489856.71</v>
      </c>
      <c r="F35" s="21">
        <v>831041992.21000004</v>
      </c>
      <c r="G35" s="21">
        <v>287202904.45999998</v>
      </c>
      <c r="H35" s="21">
        <v>175158208.94</v>
      </c>
      <c r="I35" s="44">
        <f>SUM(SCDPT1ASN2!D35:'SCDPT1ASN2'!H35)</f>
        <v>4668834629.8399992</v>
      </c>
      <c r="J35" s="117">
        <f>(SCDPT1ASN2!I35/SCDPT1ASN2!I51)*100</f>
        <v>11.058226327243702</v>
      </c>
      <c r="K35" s="45">
        <v>4283070168.1799998</v>
      </c>
      <c r="L35" s="117">
        <f>(SCDPT1ASN2!K35/SCDPT1ASN2!K57)*100</f>
        <v>10.171396510208204</v>
      </c>
      <c r="M35" s="21">
        <v>1962009614</v>
      </c>
      <c r="N35" s="44">
        <f>SCDPT1ASN2!I35-SCDPT1ASN2!M35</f>
        <v>2706825015.8399992</v>
      </c>
    </row>
    <row r="36" spans="2:14" ht="25.5" x14ac:dyDescent="0.2">
      <c r="B36" s="43" t="s">
        <v>18577</v>
      </c>
      <c r="C36" s="24" t="s">
        <v>18698</v>
      </c>
      <c r="D36" s="42">
        <f>SUM(SCDPT1ASN2!D32:'SCDPT1ASN2'!D35)</f>
        <v>5283732186.5200005</v>
      </c>
      <c r="E36" s="44">
        <f>SUM(SCDPT1ASN2!E32:'SCDPT1ASN2'!E35)</f>
        <v>15499433445.709999</v>
      </c>
      <c r="F36" s="44">
        <f>SUM(SCDPT1ASN2!F32:'SCDPT1ASN2'!F35)</f>
        <v>7795255826.21</v>
      </c>
      <c r="G36" s="44">
        <f>SUM(SCDPT1ASN2!G32:'SCDPT1ASN2'!G35)</f>
        <v>2804399941.46</v>
      </c>
      <c r="H36" s="44">
        <f>SUM(SCDPT1ASN2!H32:'SCDPT1ASN2'!H35)</f>
        <v>1935068153.9400001</v>
      </c>
      <c r="I36" s="44">
        <f>SUM(SCDPT1ASN2!I32:'SCDPT1ASN2'!I35)</f>
        <v>33317889553.84</v>
      </c>
      <c r="J36" s="117">
        <f>(SCDPT1ASN2!I36/SCDPT1ASN2!I51)*100</f>
        <v>78.914074419701123</v>
      </c>
      <c r="K36" s="44">
        <f>SUM(SCDPT1ASN2!K32:'SCDPT1ASN2'!K35)</f>
        <v>33259421141.830002</v>
      </c>
      <c r="L36" s="117">
        <f>(SCDPT1ASN2!K36/SCDPT1ASN2!K57)*100</f>
        <v>78.984174167126909</v>
      </c>
      <c r="M36" s="44">
        <f>SUM(SCDPT1ASN2!M32:'SCDPT1ASN2'!M35)</f>
        <v>20441471002</v>
      </c>
      <c r="N36" s="44">
        <f>SUM(SCDPT1ASN2!N32:'SCDPT1ASN2'!N35)</f>
        <v>12876418551.84</v>
      </c>
    </row>
    <row r="37" spans="2:14" ht="25.5" x14ac:dyDescent="0.2">
      <c r="B37" s="43" t="s">
        <v>4019</v>
      </c>
      <c r="C37" s="24" t="s">
        <v>18697</v>
      </c>
      <c r="D37" s="75">
        <v>223814161</v>
      </c>
      <c r="E37" s="21">
        <v>416874076</v>
      </c>
      <c r="F37" s="21">
        <v>148193743</v>
      </c>
      <c r="G37" s="21">
        <v>85877687</v>
      </c>
      <c r="H37" s="21">
        <v>298005286</v>
      </c>
      <c r="I37" s="44">
        <f>SUM(SCDPT1ASN2!D37:'SCDPT1ASN2'!H37)</f>
        <v>1172764953</v>
      </c>
      <c r="J37" s="117">
        <f>(SCDPT1ASN2!I37/SCDPT1ASN2!I51)*100</f>
        <v>2.7777167766976061</v>
      </c>
      <c r="K37" s="45">
        <v>1186377675.55</v>
      </c>
      <c r="L37" s="117">
        <f>(SCDPT1ASN2!K37/SCDPT1ASN2!K57)*100</f>
        <v>2.8173990327143899</v>
      </c>
      <c r="M37" s="21">
        <v>528311304</v>
      </c>
      <c r="N37" s="44">
        <f>SCDPT1ASN2!I37-SCDPT1ASN2!M37</f>
        <v>644453649</v>
      </c>
    </row>
    <row r="38" spans="2:14" ht="38.25" x14ac:dyDescent="0.2">
      <c r="B38" s="43" t="s">
        <v>4017</v>
      </c>
      <c r="C38" s="24" t="s">
        <v>18696</v>
      </c>
      <c r="D38" s="75"/>
      <c r="E38" s="21"/>
      <c r="F38" s="21"/>
      <c r="G38" s="21"/>
      <c r="H38" s="21"/>
      <c r="I38" s="44">
        <f>SUM(SCDPT1ASN2!D38:'SCDPT1ASN2'!H38)</f>
        <v>0</v>
      </c>
      <c r="J38" s="117">
        <f>(SCDPT1ASN2!I38/SCDPT1ASN2!I51)*100</f>
        <v>0</v>
      </c>
      <c r="K38" s="45"/>
      <c r="L38" s="117">
        <f>(SCDPT1ASN2!K38/SCDPT1ASN2!K57)*100</f>
        <v>0</v>
      </c>
      <c r="M38" s="21"/>
      <c r="N38" s="44">
        <f>SCDPT1ASN2!I38-SCDPT1ASN2!M38</f>
        <v>0</v>
      </c>
    </row>
    <row r="39" spans="2:14" ht="38.25" x14ac:dyDescent="0.2">
      <c r="B39" s="43" t="s">
        <v>18569</v>
      </c>
      <c r="C39" s="24" t="s">
        <v>18695</v>
      </c>
      <c r="D39" s="75"/>
      <c r="E39" s="21"/>
      <c r="F39" s="21"/>
      <c r="G39" s="21"/>
      <c r="H39" s="21"/>
      <c r="I39" s="44">
        <f>SUM(SCDPT1ASN2!D39:'SCDPT1ASN2'!H39)</f>
        <v>0</v>
      </c>
      <c r="J39" s="117">
        <f>(SCDPT1ASN2!I39/SCDPT1ASN2!I51)*100</f>
        <v>0</v>
      </c>
      <c r="K39" s="45"/>
      <c r="L39" s="117">
        <f>(SCDPT1ASN2!K39/SCDPT1ASN2!K57)*100</f>
        <v>0</v>
      </c>
      <c r="M39" s="21"/>
      <c r="N39" s="44">
        <f>SCDPT1ASN2!I39-SCDPT1ASN2!M39</f>
        <v>0</v>
      </c>
    </row>
    <row r="40" spans="2:14" ht="38.25" x14ac:dyDescent="0.2">
      <c r="B40" s="43" t="s">
        <v>18567</v>
      </c>
      <c r="C40" s="24" t="s">
        <v>18694</v>
      </c>
      <c r="D40" s="75">
        <v>57000000</v>
      </c>
      <c r="E40" s="21">
        <v>78190395</v>
      </c>
      <c r="F40" s="21">
        <v>8304000</v>
      </c>
      <c r="G40" s="21">
        <v>21571000</v>
      </c>
      <c r="H40" s="21">
        <v>93755000</v>
      </c>
      <c r="I40" s="44">
        <f>SUM(SCDPT1ASN2!D40:'SCDPT1ASN2'!H40)</f>
        <v>258820395</v>
      </c>
      <c r="J40" s="117">
        <f>(SCDPT1ASN2!I40/SCDPT1ASN2!I51)*100</f>
        <v>0.61302117828805991</v>
      </c>
      <c r="K40" s="45">
        <v>251587003.75999999</v>
      </c>
      <c r="L40" s="117">
        <f>(SCDPT1ASN2!K40/SCDPT1ASN2!K57)*100</f>
        <v>0.59746655356468081</v>
      </c>
      <c r="M40" s="21">
        <v>30001459</v>
      </c>
      <c r="N40" s="44">
        <f>SCDPT1ASN2!I40-SCDPT1ASN2!M40</f>
        <v>228818936</v>
      </c>
    </row>
    <row r="41" spans="2:14" x14ac:dyDescent="0.2">
      <c r="B41" s="43" t="s">
        <v>18565</v>
      </c>
      <c r="C41" s="24" t="s">
        <v>18693</v>
      </c>
      <c r="D41" s="42">
        <f>SUM(SCDPT1ASN2!D37:'SCDPT1ASN2'!D40)</f>
        <v>280814161</v>
      </c>
      <c r="E41" s="44">
        <f>SUM(SCDPT1ASN2!E37:'SCDPT1ASN2'!E40)</f>
        <v>495064471</v>
      </c>
      <c r="F41" s="44">
        <f>SUM(SCDPT1ASN2!F37:'SCDPT1ASN2'!F40)</f>
        <v>156497743</v>
      </c>
      <c r="G41" s="44">
        <f>SUM(SCDPT1ASN2!G37:'SCDPT1ASN2'!G40)</f>
        <v>107448687</v>
      </c>
      <c r="H41" s="44">
        <f>SUM(SCDPT1ASN2!H37:'SCDPT1ASN2'!H40)</f>
        <v>391760286</v>
      </c>
      <c r="I41" s="44">
        <f>SUM(SCDPT1ASN2!I37:'SCDPT1ASN2'!I40)</f>
        <v>1431585348</v>
      </c>
      <c r="J41" s="117">
        <f>(SCDPT1ASN2!I41/SCDPT1ASN2!I51)*100</f>
        <v>3.3907379549856662</v>
      </c>
      <c r="K41" s="44">
        <f>SUM(SCDPT1ASN2!K37:'SCDPT1ASN2'!K40)</f>
        <v>1437964679.3099999</v>
      </c>
      <c r="L41" s="117">
        <f>(SCDPT1ASN2!K41/SCDPT1ASN2!K57)*100</f>
        <v>3.4148655862790709</v>
      </c>
      <c r="M41" s="44">
        <f>SUM(SCDPT1ASN2!M37:'SCDPT1ASN2'!M40)</f>
        <v>558312763</v>
      </c>
      <c r="N41" s="44">
        <f>SUM(SCDPT1ASN2!N37:'SCDPT1ASN2'!N40)</f>
        <v>873272585</v>
      </c>
    </row>
    <row r="42" spans="2:14" ht="25.5" x14ac:dyDescent="0.2">
      <c r="B42" s="43" t="s">
        <v>4015</v>
      </c>
      <c r="C42" s="24" t="s">
        <v>18692</v>
      </c>
      <c r="D42" s="75"/>
      <c r="E42" s="21"/>
      <c r="F42" s="21"/>
      <c r="G42" s="21"/>
      <c r="H42" s="21"/>
      <c r="I42" s="44">
        <f>SUM(SCDPT1ASN2!D42:'SCDPT1ASN2'!H42)</f>
        <v>0</v>
      </c>
      <c r="J42" s="117">
        <f>(SCDPT1ASN2!I42/SCDPT1ASN2!I51)*100</f>
        <v>0</v>
      </c>
      <c r="K42" s="45"/>
      <c r="L42" s="117">
        <f>(SCDPT1ASN2!K42/SCDPT1ASN2!K57)*100</f>
        <v>0</v>
      </c>
      <c r="M42" s="21"/>
      <c r="N42" s="44">
        <f>SCDPT1ASN2!I42-SCDPT1ASN2!M42</f>
        <v>0</v>
      </c>
    </row>
    <row r="43" spans="2:14" ht="38.25" x14ac:dyDescent="0.2">
      <c r="B43" s="43" t="s">
        <v>4013</v>
      </c>
      <c r="C43" s="24" t="s">
        <v>18691</v>
      </c>
      <c r="D43" s="75"/>
      <c r="E43" s="21"/>
      <c r="F43" s="21"/>
      <c r="G43" s="21"/>
      <c r="H43" s="21"/>
      <c r="I43" s="44">
        <f>SUM(SCDPT1ASN2!D43:'SCDPT1ASN2'!H43)</f>
        <v>0</v>
      </c>
      <c r="J43" s="117">
        <f>(SCDPT1ASN2!I43/SCDPT1ASN2!I51)*100</f>
        <v>0</v>
      </c>
      <c r="K43" s="45"/>
      <c r="L43" s="117">
        <f>(SCDPT1ASN2!K43/SCDPT1ASN2!K57)*100</f>
        <v>0</v>
      </c>
      <c r="M43" s="21"/>
      <c r="N43" s="44">
        <f>SCDPT1ASN2!I43-SCDPT1ASN2!M43</f>
        <v>0</v>
      </c>
    </row>
    <row r="44" spans="2:14" ht="38.25" x14ac:dyDescent="0.2">
      <c r="B44" s="43" t="s">
        <v>18557</v>
      </c>
      <c r="C44" s="24" t="s">
        <v>18690</v>
      </c>
      <c r="D44" s="75"/>
      <c r="E44" s="21"/>
      <c r="F44" s="21"/>
      <c r="G44" s="21"/>
      <c r="H44" s="21"/>
      <c r="I44" s="44">
        <f>SUM(SCDPT1ASN2!D44:'SCDPT1ASN2'!H44)</f>
        <v>0</v>
      </c>
      <c r="J44" s="117">
        <f>(SCDPT1ASN2!I44/SCDPT1ASN2!I51)*100</f>
        <v>0</v>
      </c>
      <c r="K44" s="45"/>
      <c r="L44" s="117">
        <f>(SCDPT1ASN2!K44/SCDPT1ASN2!K57)*100</f>
        <v>0</v>
      </c>
      <c r="M44" s="21"/>
      <c r="N44" s="44">
        <f>SCDPT1ASN2!I44-SCDPT1ASN2!M44</f>
        <v>0</v>
      </c>
    </row>
    <row r="45" spans="2:14" ht="51" x14ac:dyDescent="0.2">
      <c r="B45" s="43" t="s">
        <v>18555</v>
      </c>
      <c r="C45" s="24" t="s">
        <v>18689</v>
      </c>
      <c r="D45" s="75"/>
      <c r="E45" s="21"/>
      <c r="F45" s="21"/>
      <c r="G45" s="21"/>
      <c r="H45" s="21"/>
      <c r="I45" s="44">
        <f>SUM(SCDPT1ASN2!D45:'SCDPT1ASN2'!H45)</f>
        <v>0</v>
      </c>
      <c r="J45" s="117">
        <f>(SCDPT1ASN2!I45/SCDPT1ASN2!I51)*100</f>
        <v>0</v>
      </c>
      <c r="K45" s="45"/>
      <c r="L45" s="117">
        <f>(SCDPT1ASN2!K45/SCDPT1ASN2!K57)*100</f>
        <v>0</v>
      </c>
      <c r="M45" s="21"/>
      <c r="N45" s="44">
        <f>SCDPT1ASN2!I45-SCDPT1ASN2!M45</f>
        <v>0</v>
      </c>
    </row>
    <row r="46" spans="2:14" ht="25.5" x14ac:dyDescent="0.2">
      <c r="B46" s="43" t="s">
        <v>18553</v>
      </c>
      <c r="C46" s="24" t="s">
        <v>18688</v>
      </c>
      <c r="D46" s="42">
        <f>SUM(SCDPT1ASN2!D42:'SCDPT1ASN2'!D45)</f>
        <v>0</v>
      </c>
      <c r="E46" s="44">
        <f>SUM(SCDPT1ASN2!E42:'SCDPT1ASN2'!E45)</f>
        <v>0</v>
      </c>
      <c r="F46" s="44">
        <f>SUM(SCDPT1ASN2!F42:'SCDPT1ASN2'!F45)</f>
        <v>0</v>
      </c>
      <c r="G46" s="44">
        <f>SUM(SCDPT1ASN2!G42:'SCDPT1ASN2'!G45)</f>
        <v>0</v>
      </c>
      <c r="H46" s="44">
        <f>SUM(SCDPT1ASN2!H42:'SCDPT1ASN2'!H45)</f>
        <v>0</v>
      </c>
      <c r="I46" s="44">
        <f>SUM(SCDPT1ASN2!I42:'SCDPT1ASN2'!I45)</f>
        <v>0</v>
      </c>
      <c r="J46" s="117">
        <f>(SCDPT1ASN2!I46/SCDPT1ASN2!I51)*100</f>
        <v>0</v>
      </c>
      <c r="K46" s="44">
        <f>SUM(SCDPT1ASN2!K42:'SCDPT1ASN2'!K45)</f>
        <v>0</v>
      </c>
      <c r="L46" s="117">
        <f>(SCDPT1ASN2!K46/SCDPT1ASN2!K57)*100</f>
        <v>0</v>
      </c>
      <c r="M46" s="44">
        <f>SUM(SCDPT1ASN2!M42:'SCDPT1ASN2'!M45)</f>
        <v>0</v>
      </c>
      <c r="N46" s="44">
        <f>SUM(SCDPT1ASN2!N42:'SCDPT1ASN2'!N45)</f>
        <v>0</v>
      </c>
    </row>
    <row r="47" spans="2:14" ht="25.5" x14ac:dyDescent="0.2">
      <c r="B47" s="43" t="s">
        <v>18547</v>
      </c>
      <c r="C47" s="24" t="s">
        <v>18687</v>
      </c>
      <c r="D47" s="42">
        <f>SCDPT1ASN2!D7+SCDPT1ASN2!D12+SCDPT1ASN2!D17+SCDPT1ASN2!D22+SCDPT1ASN2!D27+SCDPT1ASN2!D32+SCDPT1ASN2!D37+SCDPT1ASN2!D42</f>
        <v>5012454370</v>
      </c>
      <c r="E47" s="44">
        <f>SCDPT1ASN2!E7+SCDPT1ASN2!E12+SCDPT1ASN2!E17+SCDPT1ASN2!E22+SCDPT1ASN2!E27+SCDPT1ASN2!E32+SCDPT1ASN2!E37+SCDPT1ASN2!E42</f>
        <v>11806239228</v>
      </c>
      <c r="F47" s="44">
        <f>SCDPT1ASN2!F7+SCDPT1ASN2!F12+SCDPT1ASN2!F17+SCDPT1ASN2!F22+SCDPT1ASN2!F27+SCDPT1ASN2!F32+SCDPT1ASN2!F37+SCDPT1ASN2!F42</f>
        <v>7329227941</v>
      </c>
      <c r="G47" s="44">
        <f>SCDPT1ASN2!G7+SCDPT1ASN2!G12+SCDPT1ASN2!G17+SCDPT1ASN2!G22+SCDPT1ASN2!G27+SCDPT1ASN2!G32+SCDPT1ASN2!G37+SCDPT1ASN2!G42</f>
        <v>2868700715</v>
      </c>
      <c r="H47" s="44">
        <f>SCDPT1ASN2!H7+SCDPT1ASN2!H12+SCDPT1ASN2!H17+SCDPT1ASN2!H22+SCDPT1ASN2!H27+SCDPT1ASN2!H32+SCDPT1ASN2!H37+SCDPT1ASN2!H42</f>
        <v>2596828988</v>
      </c>
      <c r="I47" s="44">
        <f>SUM(SCDPT1ASN2!D47:'SCDPT1ASN2'!H47)</f>
        <v>29613451242</v>
      </c>
      <c r="J47" s="117">
        <f>(SCDPT1ASN2!I47/SCDPT1ASN2!I51)*100</f>
        <v>70.140039673252375</v>
      </c>
      <c r="K47" s="82"/>
      <c r="L47" s="82"/>
      <c r="M47" s="44">
        <f>SCDPT1ASN2!M7+SCDPT1ASN2!M12+SCDPT1ASN2!M17+SCDPT1ASN2!M22+SCDPT1ASN2!M27+SCDPT1ASN2!M32+SCDPT1ASN2!M37+SCDPT1ASN2!M42</f>
        <v>19784272708</v>
      </c>
      <c r="N47" s="44">
        <f>SCDPT1ASN2!N7+SCDPT1ASN2!N12+SCDPT1ASN2!N17+SCDPT1ASN2!N22+SCDPT1ASN2!N27+SCDPT1ASN2!N32+SCDPT1ASN2!N37+SCDPT1ASN2!N42</f>
        <v>9829178534</v>
      </c>
    </row>
    <row r="48" spans="2:14" ht="38.25" x14ac:dyDescent="0.2">
      <c r="B48" s="43" t="s">
        <v>18545</v>
      </c>
      <c r="C48" s="24" t="s">
        <v>18686</v>
      </c>
      <c r="D48" s="42">
        <f>SCDPT1ASN2!D8+SCDPT1ASN2!D13+SCDPT1ASN2!D18+SCDPT1ASN2!D23+SCDPT1ASN2!D28+SCDPT1ASN2!D33+SCDPT1ASN2!D38+SCDPT1ASN2!D43</f>
        <v>916010026</v>
      </c>
      <c r="E48" s="44">
        <f>SCDPT1ASN2!E8+SCDPT1ASN2!E13+SCDPT1ASN2!E18+SCDPT1ASN2!E23+SCDPT1ASN2!E28+SCDPT1ASN2!E33+SCDPT1ASN2!E38+SCDPT1ASN2!E43</f>
        <v>1854990219</v>
      </c>
      <c r="F48" s="44">
        <f>SCDPT1ASN2!F8+SCDPT1ASN2!F13+SCDPT1ASN2!F18+SCDPT1ASN2!F23+SCDPT1ASN2!F28+SCDPT1ASN2!F33+SCDPT1ASN2!F38+SCDPT1ASN2!F43</f>
        <v>662718570</v>
      </c>
      <c r="G48" s="44">
        <f>SCDPT1ASN2!G8+SCDPT1ASN2!G13+SCDPT1ASN2!G18+SCDPT1ASN2!G23+SCDPT1ASN2!G28+SCDPT1ASN2!G33+SCDPT1ASN2!G38+SCDPT1ASN2!G43</f>
        <v>200400750</v>
      </c>
      <c r="H48" s="44">
        <f>SCDPT1ASN2!H8+SCDPT1ASN2!H13+SCDPT1ASN2!H18+SCDPT1ASN2!H23+SCDPT1ASN2!H28+SCDPT1ASN2!H33+SCDPT1ASN2!H38+SCDPT1ASN2!H43</f>
        <v>21993797</v>
      </c>
      <c r="I48" s="44">
        <f>SUM(SCDPT1ASN2!D48:'SCDPT1ASN2'!H48)</f>
        <v>3656113362</v>
      </c>
      <c r="J48" s="117">
        <f>(SCDPT1ASN2!I48/SCDPT1ASN2!I51)*100</f>
        <v>8.6595761556115391</v>
      </c>
      <c r="K48" s="82"/>
      <c r="L48" s="82"/>
      <c r="M48" s="44">
        <f>SCDPT1ASN2!M8+SCDPT1ASN2!M13+SCDPT1ASN2!M18+SCDPT1ASN2!M23+SCDPT1ASN2!M28+SCDPT1ASN2!M33+SCDPT1ASN2!M38+SCDPT1ASN2!M43</f>
        <v>3572442498</v>
      </c>
      <c r="N48" s="44">
        <f>SCDPT1ASN2!N8+SCDPT1ASN2!N13+SCDPT1ASN2!N18+SCDPT1ASN2!N23+SCDPT1ASN2!N28+SCDPT1ASN2!N33+SCDPT1ASN2!N38+SCDPT1ASN2!N43</f>
        <v>83670864</v>
      </c>
    </row>
    <row r="49" spans="2:14" ht="38.25" x14ac:dyDescent="0.2">
      <c r="B49" s="43" t="s">
        <v>18543</v>
      </c>
      <c r="C49" s="24" t="s">
        <v>18685</v>
      </c>
      <c r="D49" s="42">
        <f>SCDPT1ASN2!D9+SCDPT1ASN2!D14+SCDPT1ASN2!D19+SCDPT1ASN2!D24+SCDPT1ASN2!D29+SCDPT1ASN2!D34+SCDPT1ASN2!D39+SCDPT1ASN2!D44</f>
        <v>385309707</v>
      </c>
      <c r="E49" s="44">
        <f>SCDPT1ASN2!E9+SCDPT1ASN2!E14+SCDPT1ASN2!E19+SCDPT1ASN2!E24+SCDPT1ASN2!E29+SCDPT1ASN2!E34+SCDPT1ASN2!E39+SCDPT1ASN2!E44</f>
        <v>2517427203</v>
      </c>
      <c r="F49" s="44">
        <f>SCDPT1ASN2!F9+SCDPT1ASN2!F14+SCDPT1ASN2!F19+SCDPT1ASN2!F24+SCDPT1ASN2!F29+SCDPT1ASN2!F34+SCDPT1ASN2!F39+SCDPT1ASN2!F44</f>
        <v>643638747</v>
      </c>
      <c r="G49" s="44">
        <f>SCDPT1ASN2!G9+SCDPT1ASN2!G14+SCDPT1ASN2!G19+SCDPT1ASN2!G24+SCDPT1ASN2!G29+SCDPT1ASN2!G34+SCDPT1ASN2!G39+SCDPT1ASN2!G44</f>
        <v>89935014</v>
      </c>
      <c r="H49" s="44">
        <f>SCDPT1ASN2!H9+SCDPT1ASN2!H14+SCDPT1ASN2!H19+SCDPT1ASN2!H24+SCDPT1ASN2!H29+SCDPT1ASN2!H34+SCDPT1ASN2!H39+SCDPT1ASN2!H44</f>
        <v>3901615</v>
      </c>
      <c r="I49" s="44">
        <f>SUM(SCDPT1ASN2!D49:'SCDPT1ASN2'!H49)</f>
        <v>3640212286</v>
      </c>
      <c r="J49" s="117">
        <f>(SCDPT1ASN2!I49/SCDPT1ASN2!I51)*100</f>
        <v>8.6219141454536139</v>
      </c>
      <c r="K49" s="82"/>
      <c r="L49" s="82"/>
      <c r="M49" s="44">
        <f>SCDPT1ASN2!M9+SCDPT1ASN2!M14+SCDPT1ASN2!M19+SCDPT1ASN2!M24+SCDPT1ASN2!M29+SCDPT1ASN2!M34+SCDPT1ASN2!M39+SCDPT1ASN2!M44</f>
        <v>2513548970</v>
      </c>
      <c r="N49" s="44">
        <f>SCDPT1ASN2!N9+SCDPT1ASN2!N14+SCDPT1ASN2!N19+SCDPT1ASN2!N24+SCDPT1ASN2!N29+SCDPT1ASN2!N34+SCDPT1ASN2!N39+SCDPT1ASN2!N44</f>
        <v>1126663316</v>
      </c>
    </row>
    <row r="50" spans="2:14" ht="38.25" x14ac:dyDescent="0.2">
      <c r="B50" s="43" t="s">
        <v>18541</v>
      </c>
      <c r="C50" s="24" t="s">
        <v>18684</v>
      </c>
      <c r="D50" s="42">
        <f>SCDPT1ASN2!D10+SCDPT1ASN2!D15+SCDPT1ASN2!D20+SCDPT1ASN2!D25+SCDPT1ASN2!D30+SCDPT1ASN2!D35+SCDPT1ASN2!D40+SCDPT1ASN2!D45</f>
        <v>839036344.51999998</v>
      </c>
      <c r="E50" s="44">
        <f>SCDPT1ASN2!E10+SCDPT1ASN2!E15+SCDPT1ASN2!E20+SCDPT1ASN2!E25+SCDPT1ASN2!E30+SCDPT1ASN2!E35+SCDPT1ASN2!E40+SCDPT1ASN2!E45</f>
        <v>2833430523.71</v>
      </c>
      <c r="F50" s="44">
        <f>SCDPT1ASN2!F10+SCDPT1ASN2!F15+SCDPT1ASN2!F20+SCDPT1ASN2!F25+SCDPT1ASN2!F30+SCDPT1ASN2!F35+SCDPT1ASN2!F40+SCDPT1ASN2!F45</f>
        <v>967154775.21000004</v>
      </c>
      <c r="G50" s="44">
        <f>SCDPT1ASN2!G10+SCDPT1ASN2!G15+SCDPT1ASN2!G20+SCDPT1ASN2!G25+SCDPT1ASN2!G30+SCDPT1ASN2!G35+SCDPT1ASN2!G40+SCDPT1ASN2!G45</f>
        <v>400928667.45999998</v>
      </c>
      <c r="H50" s="44">
        <f>SCDPT1ASN2!H10+SCDPT1ASN2!H15+SCDPT1ASN2!H20+SCDPT1ASN2!H25+SCDPT1ASN2!H30+SCDPT1ASN2!H35+SCDPT1ASN2!H40+SCDPT1ASN2!H45</f>
        <v>270138284.94</v>
      </c>
      <c r="I50" s="44">
        <f>SUM(SCDPT1ASN2!D50:'SCDPT1ASN2'!H50)</f>
        <v>5310688595.8400002</v>
      </c>
      <c r="J50" s="117">
        <f>(SCDPT1ASN2!I50/SCDPT1ASN2!I51)*100</f>
        <v>12.578470025682478</v>
      </c>
      <c r="K50" s="82"/>
      <c r="L50" s="82"/>
      <c r="M50" s="44">
        <f>SCDPT1ASN2!M10+SCDPT1ASN2!M15+SCDPT1ASN2!M20+SCDPT1ASN2!M25+SCDPT1ASN2!M30+SCDPT1ASN2!M35+SCDPT1ASN2!M40+SCDPT1ASN2!M45</f>
        <v>2280843552</v>
      </c>
      <c r="N50" s="44">
        <f>SCDPT1ASN2!N10+SCDPT1ASN2!N15+SCDPT1ASN2!N20+SCDPT1ASN2!N25+SCDPT1ASN2!N30+SCDPT1ASN2!N35+SCDPT1ASN2!N40+SCDPT1ASN2!N45</f>
        <v>3029845043.8399992</v>
      </c>
    </row>
    <row r="51" spans="2:14" ht="25.5" x14ac:dyDescent="0.2">
      <c r="B51" s="43" t="s">
        <v>18539</v>
      </c>
      <c r="C51" s="24" t="s">
        <v>18683</v>
      </c>
      <c r="D51" s="42">
        <f>SUM(SCDPT1ASN2!D47:'SCDPT1ASN2'!D50)</f>
        <v>7152810447.5200005</v>
      </c>
      <c r="E51" s="44">
        <f>SUM(SCDPT1ASN2!E47:'SCDPT1ASN2'!E50)</f>
        <v>19012087173.709999</v>
      </c>
      <c r="F51" s="44">
        <f>SUM(SCDPT1ASN2!F47:'SCDPT1ASN2'!F50)</f>
        <v>9602740033.2099991</v>
      </c>
      <c r="G51" s="44">
        <f>SUM(SCDPT1ASN2!G47:'SCDPT1ASN2'!G50)</f>
        <v>3559965146.46</v>
      </c>
      <c r="H51" s="44">
        <f>SUM(SCDPT1ASN2!H47:'SCDPT1ASN2'!H50)</f>
        <v>2892862684.9400001</v>
      </c>
      <c r="I51" s="44">
        <f>SUM(SCDPT1ASN2!I47:'SCDPT1ASN2'!I50)</f>
        <v>42220465485.839996</v>
      </c>
      <c r="J51" s="117">
        <f>(SCDPT1ASN2!I51/SCDPT1ASN2!I51)*100</f>
        <v>100</v>
      </c>
      <c r="K51" s="82"/>
      <c r="L51" s="82"/>
      <c r="M51" s="44">
        <f>SUM(SCDPT1ASN2!M47:'SCDPT1ASN2'!M50)</f>
        <v>28151107728</v>
      </c>
      <c r="N51" s="44">
        <f>SUM(SCDPT1ASN2!N47:'SCDPT1ASN2'!N50)</f>
        <v>14069357757.84</v>
      </c>
    </row>
    <row r="52" spans="2:14" ht="25.5" x14ac:dyDescent="0.2">
      <c r="B52" s="43" t="s">
        <v>18537</v>
      </c>
      <c r="C52" s="24" t="s">
        <v>18682</v>
      </c>
      <c r="D52" s="118">
        <f>(SCDPT1ASN2!D51/SCDPT1ASN2!I51)*100</f>
        <v>16.941571735913065</v>
      </c>
      <c r="E52" s="117">
        <f>(SCDPT1ASN2!E51/SCDPT1ASN2!I51)*100</f>
        <v>45.030501096882311</v>
      </c>
      <c r="F52" s="117">
        <f>(SCDPT1ASN2!F51/SCDPT1ASN2!I51)*100</f>
        <v>22.744277976827586</v>
      </c>
      <c r="G52" s="117">
        <f>(SCDPT1ASN2!G51/SCDPT1ASN2!I51)*100</f>
        <v>8.4318472226554437</v>
      </c>
      <c r="H52" s="117">
        <f>(SCDPT1ASN2!H51/SCDPT1ASN2!I51)*100</f>
        <v>6.8518019677215909</v>
      </c>
      <c r="I52" s="117">
        <f>(SCDPT1ASN2!I51/SCDPT1ASN2!I51)*100</f>
        <v>100</v>
      </c>
      <c r="J52" s="82"/>
      <c r="K52" s="82"/>
      <c r="L52" s="82"/>
      <c r="M52" s="117">
        <f>(SCDPT1ASN2!M51/SCDPT1ASN2!I51)*100</f>
        <v>66.676450399253383</v>
      </c>
      <c r="N52" s="117">
        <f>(SCDPT1ASN2!N51/SCDPT1ASN2!I51)*100</f>
        <v>33.323549600746624</v>
      </c>
    </row>
    <row r="53" spans="2:14" ht="25.5" x14ac:dyDescent="0.2">
      <c r="B53" s="43" t="s">
        <v>18532</v>
      </c>
      <c r="C53" s="24" t="s">
        <v>18681</v>
      </c>
      <c r="D53" s="119">
        <v>4234042178.5</v>
      </c>
      <c r="E53" s="45">
        <v>11878826470.030001</v>
      </c>
      <c r="F53" s="45">
        <v>7474757058.4499998</v>
      </c>
      <c r="G53" s="45">
        <v>2444345971.3800001</v>
      </c>
      <c r="H53" s="45">
        <v>3339417310.77</v>
      </c>
      <c r="I53" s="82"/>
      <c r="J53" s="82"/>
      <c r="K53" s="44">
        <f>SUM(SCDPT1ASN2!D53:'SCDPT1ASN2'!H53)</f>
        <v>29371388989.130001</v>
      </c>
      <c r="L53" s="117">
        <f>(SCDPT1ASN2!K53/SCDPT1ASN2!K57)*100</f>
        <v>69.750910382808712</v>
      </c>
      <c r="M53" s="45">
        <v>19983798947.330002</v>
      </c>
      <c r="N53" s="44">
        <f>SCDPT1ASN2!K53-SCDPT1ASN2!M53</f>
        <v>9387590041.7999992</v>
      </c>
    </row>
    <row r="54" spans="2:14" ht="38.25" x14ac:dyDescent="0.2">
      <c r="B54" s="43" t="s">
        <v>18530</v>
      </c>
      <c r="C54" s="24" t="s">
        <v>18680</v>
      </c>
      <c r="D54" s="119">
        <v>334003607.57999998</v>
      </c>
      <c r="E54" s="45">
        <v>598352458.08000004</v>
      </c>
      <c r="F54" s="45">
        <v>682074172.80999994</v>
      </c>
      <c r="G54" s="45">
        <v>1239528833.1099999</v>
      </c>
      <c r="H54" s="45">
        <v>1245618312.47</v>
      </c>
      <c r="I54" s="82"/>
      <c r="J54" s="82"/>
      <c r="K54" s="44">
        <f>SUM(SCDPT1ASN2!D54:'SCDPT1ASN2'!H54)</f>
        <v>4099577384.0500002</v>
      </c>
      <c r="L54" s="117">
        <f>(SCDPT1ASN2!K54/SCDPT1ASN2!K57)*100</f>
        <v>9.7356394969297266</v>
      </c>
      <c r="M54" s="45">
        <v>3996502334.9400001</v>
      </c>
      <c r="N54" s="44">
        <f>SCDPT1ASN2!K54-SCDPT1ASN2!M54</f>
        <v>103075049.11000013</v>
      </c>
    </row>
    <row r="55" spans="2:14" ht="38.25" x14ac:dyDescent="0.2">
      <c r="B55" s="43" t="s">
        <v>18528</v>
      </c>
      <c r="C55" s="24" t="s">
        <v>18679</v>
      </c>
      <c r="D55" s="119">
        <v>337785102.79000002</v>
      </c>
      <c r="E55" s="45">
        <v>1275330629.02</v>
      </c>
      <c r="F55" s="45">
        <v>1332502699.8</v>
      </c>
      <c r="G55" s="45">
        <v>137460332.19</v>
      </c>
      <c r="H55" s="45">
        <v>577906416.51999998</v>
      </c>
      <c r="I55" s="82"/>
      <c r="J55" s="82"/>
      <c r="K55" s="44">
        <f>SUM(SCDPT1ASN2!D55:'SCDPT1ASN2'!H55)</f>
        <v>3660985180.3199997</v>
      </c>
      <c r="L55" s="117">
        <f>(SCDPT1ASN2!K55/SCDPT1ASN2!K57)*100</f>
        <v>8.6940746765430692</v>
      </c>
      <c r="M55" s="45">
        <v>2402767342.0999999</v>
      </c>
      <c r="N55" s="44">
        <f>SCDPT1ASN2!K55-SCDPT1ASN2!M55</f>
        <v>1258217838.2199998</v>
      </c>
    </row>
    <row r="56" spans="2:14" ht="38.25" x14ac:dyDescent="0.2">
      <c r="B56" s="43" t="s">
        <v>18526</v>
      </c>
      <c r="C56" s="24" t="s">
        <v>18678</v>
      </c>
      <c r="D56" s="119">
        <v>438902074.75999999</v>
      </c>
      <c r="E56" s="45">
        <v>2273574900.4400001</v>
      </c>
      <c r="F56" s="45">
        <v>1420078587.04</v>
      </c>
      <c r="G56" s="45">
        <v>578820771.58000004</v>
      </c>
      <c r="H56" s="45">
        <v>265640766.90000001</v>
      </c>
      <c r="I56" s="82"/>
      <c r="J56" s="82"/>
      <c r="K56" s="44">
        <f>SUM(SCDPT1ASN2!D56:'SCDPT1ASN2'!H56)</f>
        <v>4977017100.7199993</v>
      </c>
      <c r="L56" s="117">
        <f>(SCDPT1ASN2!K56/SCDPT1ASN2!K57)*100</f>
        <v>11.819375443718499</v>
      </c>
      <c r="M56" s="45">
        <v>1989484332.03</v>
      </c>
      <c r="N56" s="44">
        <f>SCDPT1ASN2!K56-SCDPT1ASN2!M56</f>
        <v>2987532768.6899996</v>
      </c>
    </row>
    <row r="57" spans="2:14" ht="25.5" x14ac:dyDescent="0.2">
      <c r="B57" s="43" t="s">
        <v>18524</v>
      </c>
      <c r="C57" s="24" t="s">
        <v>18677</v>
      </c>
      <c r="D57" s="42">
        <f>SUM(SCDPT1ASN2!D53:'SCDPT1ASN2'!D56)</f>
        <v>5344732963.6300001</v>
      </c>
      <c r="E57" s="44">
        <f>SUM(SCDPT1ASN2!E53:'SCDPT1ASN2'!E56)</f>
        <v>16026084457.570002</v>
      </c>
      <c r="F57" s="44">
        <f>SUM(SCDPT1ASN2!F53:'SCDPT1ASN2'!F56)</f>
        <v>10909412518.099998</v>
      </c>
      <c r="G57" s="44">
        <f>SUM(SCDPT1ASN2!G53:'SCDPT1ASN2'!G56)</f>
        <v>4400155908.2600002</v>
      </c>
      <c r="H57" s="44">
        <f>SUM(SCDPT1ASN2!H53:'SCDPT1ASN2'!H56)</f>
        <v>5428582806.6599998</v>
      </c>
      <c r="I57" s="82"/>
      <c r="J57" s="82"/>
      <c r="K57" s="44">
        <f>SUM(SCDPT1ASN2!K53:'SCDPT1ASN2'!K56)</f>
        <v>42108968654.220001</v>
      </c>
      <c r="L57" s="117">
        <f>(SCDPT1ASN2!K57/SCDPT1ASN2!K57)*100</f>
        <v>100</v>
      </c>
      <c r="M57" s="44">
        <f>SUM(SCDPT1ASN2!M53:'SCDPT1ASN2'!M56)</f>
        <v>28372552956.399998</v>
      </c>
      <c r="N57" s="44">
        <f>SUM(SCDPT1ASN2!N53:'SCDPT1ASN2'!N56)</f>
        <v>13736415697.82</v>
      </c>
    </row>
    <row r="58" spans="2:14" ht="25.5" x14ac:dyDescent="0.2">
      <c r="B58" s="43" t="s">
        <v>18522</v>
      </c>
      <c r="C58" s="24" t="s">
        <v>18676</v>
      </c>
      <c r="D58" s="118">
        <f>(SCDPT1ASN2!D57/SCDPT1ASN2!K57)*100</f>
        <v>12.692623767441455</v>
      </c>
      <c r="E58" s="117">
        <f>(SCDPT1ASN2!E57/SCDPT1ASN2!K57)*100</f>
        <v>38.058601219063412</v>
      </c>
      <c r="F58" s="117">
        <f>(SCDPT1ASN2!F57/SCDPT1ASN2!K57)*100</f>
        <v>25.907574720443073</v>
      </c>
      <c r="G58" s="117">
        <f>(SCDPT1ASN2!G57/SCDPT1ASN2!K57)*100</f>
        <v>10.449450672592128</v>
      </c>
      <c r="H58" s="117">
        <f>(SCDPT1ASN2!H57/SCDPT1ASN2!K57)*100</f>
        <v>12.891749620459937</v>
      </c>
      <c r="I58" s="82"/>
      <c r="J58" s="82"/>
      <c r="K58" s="117">
        <f>(SCDPT1ASN2!K57/SCDPT1ASN2!K57)*100</f>
        <v>100</v>
      </c>
      <c r="L58" s="82"/>
      <c r="M58" s="117">
        <f>(SCDPT1ASN2!M57/SCDPT1ASN2!K57)*100</f>
        <v>67.378883556571296</v>
      </c>
      <c r="N58" s="117">
        <f>(SCDPT1ASN2!N57/SCDPT1ASN2!K57)*100</f>
        <v>32.621116443428704</v>
      </c>
    </row>
    <row r="59" spans="2:14" ht="25.5" x14ac:dyDescent="0.2">
      <c r="B59" s="43" t="s">
        <v>18517</v>
      </c>
      <c r="C59" s="24" t="s">
        <v>18675</v>
      </c>
      <c r="D59" s="75">
        <v>3714392195</v>
      </c>
      <c r="E59" s="21">
        <v>7051305695</v>
      </c>
      <c r="F59" s="21">
        <v>4623141821</v>
      </c>
      <c r="G59" s="21">
        <v>2320852158</v>
      </c>
      <c r="H59" s="21">
        <v>2074580839</v>
      </c>
      <c r="I59" s="44">
        <f>SUM(SCDPT1ASN2!D59:'SCDPT1ASN2'!H59)</f>
        <v>19784272708</v>
      </c>
      <c r="J59" s="117">
        <f>(SCDPT1ASN2!I59/SCDPT1ASN2!I51)*100</f>
        <v>46.859437669239576</v>
      </c>
      <c r="K59" s="88">
        <f>SCDPT1ASN2!M53</f>
        <v>19983798947.330002</v>
      </c>
      <c r="L59" s="117">
        <f>(SCDPT1ASN2!K59/SCDPT1ASN2!K57)*100</f>
        <v>47.457345990655838</v>
      </c>
      <c r="M59" s="88">
        <f>SCDPT1ASN2!I59</f>
        <v>19784272708</v>
      </c>
      <c r="N59" s="82"/>
    </row>
    <row r="60" spans="2:14" ht="38.25" x14ac:dyDescent="0.2">
      <c r="B60" s="43" t="s">
        <v>18515</v>
      </c>
      <c r="C60" s="24" t="s">
        <v>18674</v>
      </c>
      <c r="D60" s="75">
        <v>899256568</v>
      </c>
      <c r="E60" s="21">
        <v>1793007791</v>
      </c>
      <c r="F60" s="21">
        <v>658722436</v>
      </c>
      <c r="G60" s="21">
        <v>199490794</v>
      </c>
      <c r="H60" s="21">
        <v>21964910</v>
      </c>
      <c r="I60" s="44">
        <f>SUM(SCDPT1ASN2!D60:'SCDPT1ASN2'!H60)</f>
        <v>3572442499</v>
      </c>
      <c r="J60" s="117">
        <f>(SCDPT1ASN2!I60/SCDPT1ASN2!I51)*100</f>
        <v>8.4614000766953517</v>
      </c>
      <c r="K60" s="88">
        <f>SCDPT1ASN2!M54</f>
        <v>3996502334.9400001</v>
      </c>
      <c r="L60" s="117">
        <f>(SCDPT1ASN2!K60/SCDPT1ASN2!K57)*100</f>
        <v>9.4908577974385651</v>
      </c>
      <c r="M60" s="88">
        <f>SCDPT1ASN2!I60</f>
        <v>3572442499</v>
      </c>
      <c r="N60" s="82"/>
    </row>
    <row r="61" spans="2:14" ht="38.25" x14ac:dyDescent="0.2">
      <c r="B61" s="43" t="s">
        <v>18513</v>
      </c>
      <c r="C61" s="24" t="s">
        <v>18673</v>
      </c>
      <c r="D61" s="75">
        <v>216534617</v>
      </c>
      <c r="E61" s="21">
        <v>1864295845</v>
      </c>
      <c r="F61" s="21">
        <v>362639659</v>
      </c>
      <c r="G61" s="21">
        <v>69719616</v>
      </c>
      <c r="H61" s="21">
        <v>359233</v>
      </c>
      <c r="I61" s="44">
        <f>SUM(SCDPT1ASN2!D61:'SCDPT1ASN2'!H61)</f>
        <v>2513548970</v>
      </c>
      <c r="J61" s="117">
        <f>(SCDPT1ASN2!I61/SCDPT1ASN2!I51)*100</f>
        <v>5.9533899995560216</v>
      </c>
      <c r="K61" s="88">
        <f>SCDPT1ASN2!M55</f>
        <v>2402767342.0999999</v>
      </c>
      <c r="L61" s="117">
        <f>(SCDPT1ASN2!K61/SCDPT1ASN2!K57)*100</f>
        <v>5.7060702717049416</v>
      </c>
      <c r="M61" s="88">
        <f>SCDPT1ASN2!I61</f>
        <v>2513548970</v>
      </c>
      <c r="N61" s="82"/>
    </row>
    <row r="62" spans="2:14" ht="38.25" x14ac:dyDescent="0.2">
      <c r="B62" s="43" t="s">
        <v>18511</v>
      </c>
      <c r="C62" s="24" t="s">
        <v>18672</v>
      </c>
      <c r="D62" s="75">
        <v>420526612</v>
      </c>
      <c r="E62" s="21">
        <v>1461550991</v>
      </c>
      <c r="F62" s="21">
        <v>318054224</v>
      </c>
      <c r="G62" s="21">
        <v>58775338</v>
      </c>
      <c r="H62" s="21">
        <v>21936388</v>
      </c>
      <c r="I62" s="44">
        <f>SUM(SCDPT1ASN2!D62:'SCDPT1ASN2'!H62)</f>
        <v>2280843553</v>
      </c>
      <c r="J62" s="117">
        <f>(SCDPT1ASN2!I62/SCDPT1ASN2!I51)*100</f>
        <v>5.4022226584994781</v>
      </c>
      <c r="K62" s="88">
        <f>SCDPT1ASN2!M56</f>
        <v>1989484332.03</v>
      </c>
      <c r="L62" s="117">
        <f>(SCDPT1ASN2!K62/SCDPT1ASN2!K57)*100</f>
        <v>4.7246094967719454</v>
      </c>
      <c r="M62" s="88">
        <f>SCDPT1ASN2!I62</f>
        <v>2280843553</v>
      </c>
      <c r="N62" s="82"/>
    </row>
    <row r="63" spans="2:14" ht="25.5" x14ac:dyDescent="0.2">
      <c r="B63" s="43" t="s">
        <v>18509</v>
      </c>
      <c r="C63" s="24" t="s">
        <v>18671</v>
      </c>
      <c r="D63" s="42">
        <f>SUM(SCDPT1ASN2!D59:'SCDPT1ASN2'!D62)</f>
        <v>5250709992</v>
      </c>
      <c r="E63" s="44">
        <f>SUM(SCDPT1ASN2!E59:'SCDPT1ASN2'!E62)</f>
        <v>12170160322</v>
      </c>
      <c r="F63" s="44">
        <f>SUM(SCDPT1ASN2!F59:'SCDPT1ASN2'!F62)</f>
        <v>5962558140</v>
      </c>
      <c r="G63" s="44">
        <f>SUM(SCDPT1ASN2!G59:'SCDPT1ASN2'!G62)</f>
        <v>2648837906</v>
      </c>
      <c r="H63" s="44">
        <f>SUM(SCDPT1ASN2!H59:'SCDPT1ASN2'!H62)</f>
        <v>2118841370</v>
      </c>
      <c r="I63" s="44">
        <f>SUM(SCDPT1ASN2!I59:'SCDPT1ASN2'!I62)</f>
        <v>28151107730</v>
      </c>
      <c r="J63" s="117">
        <f>(SCDPT1ASN2!I63/SCDPT1ASN2!I51)*100</f>
        <v>66.67645040399043</v>
      </c>
      <c r="K63" s="44">
        <f>SUM(SCDPT1ASN2!K59:'SCDPT1ASN2'!K62)</f>
        <v>28372552956.399998</v>
      </c>
      <c r="L63" s="117">
        <f>(SCDPT1ASN2!K63/SCDPT1ASN2!K57)*100</f>
        <v>67.378883556571296</v>
      </c>
      <c r="M63" s="44">
        <f>SUM(SCDPT1ASN2!M59:'SCDPT1ASN2'!M62)</f>
        <v>28151107730</v>
      </c>
      <c r="N63" s="82"/>
    </row>
    <row r="64" spans="2:14" ht="25.5" x14ac:dyDescent="0.2">
      <c r="B64" s="43" t="s">
        <v>18507</v>
      </c>
      <c r="C64" s="24" t="s">
        <v>18670</v>
      </c>
      <c r="D64" s="118">
        <f>(SCDPT1ASN2!D63/SCDPT1ASN2!I63)*100</f>
        <v>18.651877014432497</v>
      </c>
      <c r="E64" s="117">
        <f>(SCDPT1ASN2!E63/SCDPT1ASN2!I63)*100</f>
        <v>43.23155038418092</v>
      </c>
      <c r="F64" s="117">
        <f>(SCDPT1ASN2!F63/SCDPT1ASN2!I63)*100</f>
        <v>21.180545352557605</v>
      </c>
      <c r="G64" s="117">
        <f>(SCDPT1ASN2!G63/SCDPT1ASN2!I63)*100</f>
        <v>9.4093558640933814</v>
      </c>
      <c r="H64" s="117">
        <f>(SCDPT1ASN2!H63/SCDPT1ASN2!I63)*100</f>
        <v>7.5266713847355948</v>
      </c>
      <c r="I64" s="117">
        <f>(SCDPT1ASN2!I63/SCDPT1ASN2!I63)*100</f>
        <v>100</v>
      </c>
      <c r="J64" s="82"/>
      <c r="K64" s="82"/>
      <c r="L64" s="82"/>
      <c r="M64" s="117">
        <f>(SCDPT1ASN2!M63/SCDPT1ASN2!I63)*100</f>
        <v>100</v>
      </c>
      <c r="N64" s="82"/>
    </row>
    <row r="65" spans="2:14" ht="38.25" x14ac:dyDescent="0.2">
      <c r="B65" s="43" t="s">
        <v>18505</v>
      </c>
      <c r="C65" s="24" t="s">
        <v>18669</v>
      </c>
      <c r="D65" s="118">
        <f>(SCDPT1ASN2!D63/SCDPT1ASN2!I51)*100</f>
        <v>12.436409526941373</v>
      </c>
      <c r="E65" s="117">
        <f>(SCDPT1ASN2!E63/SCDPT1ASN2!I51)*100</f>
        <v>28.825263250784523</v>
      </c>
      <c r="F65" s="117">
        <f>(SCDPT1ASN2!F63/SCDPT1ASN2!I51)*100</f>
        <v>14.122435817292772</v>
      </c>
      <c r="G65" s="117">
        <f>(SCDPT1ASN2!G63/SCDPT1ASN2!I51)*100</f>
        <v>6.2738244960571867</v>
      </c>
      <c r="H65" s="117">
        <f>(SCDPT1ASN2!H63/SCDPT1ASN2!I51)*100</f>
        <v>5.0185173129145682</v>
      </c>
      <c r="I65" s="117">
        <f>(SCDPT1ASN2!I63/SCDPT1ASN2!I51)*100</f>
        <v>66.67645040399043</v>
      </c>
      <c r="J65" s="82"/>
      <c r="K65" s="82"/>
      <c r="L65" s="82"/>
      <c r="M65" s="117">
        <f>(SCDPT1ASN2!M63/SCDPT1ASN2!I51)*100</f>
        <v>66.67645040399043</v>
      </c>
      <c r="N65" s="82"/>
    </row>
    <row r="66" spans="2:14" ht="25.5" x14ac:dyDescent="0.2">
      <c r="B66" s="43" t="s">
        <v>18500</v>
      </c>
      <c r="C66" s="24" t="s">
        <v>18668</v>
      </c>
      <c r="D66" s="42">
        <f>SCDPT1ASN2!D47-SCDPT1ASN2!D59</f>
        <v>1298062175</v>
      </c>
      <c r="E66" s="44">
        <f>SCDPT1ASN2!E47-SCDPT1ASN2!E59</f>
        <v>4754933533</v>
      </c>
      <c r="F66" s="44">
        <f>SCDPT1ASN2!F47-SCDPT1ASN2!F59</f>
        <v>2706086120</v>
      </c>
      <c r="G66" s="44">
        <f>SCDPT1ASN2!G47-SCDPT1ASN2!G59</f>
        <v>547848557</v>
      </c>
      <c r="H66" s="44">
        <f>SCDPT1ASN2!H47-SCDPT1ASN2!H59</f>
        <v>522248149</v>
      </c>
      <c r="I66" s="44">
        <f>SUM(SCDPT1ASN2!D66:'SCDPT1ASN2'!H66)</f>
        <v>9829178534</v>
      </c>
      <c r="J66" s="117">
        <f>(SCDPT1ASN2!I66/SCDPT1ASN2!I51)*100</f>
        <v>23.280602004012803</v>
      </c>
      <c r="K66" s="88">
        <f>SCDPT1ASN2!N53</f>
        <v>9387590041.7999992</v>
      </c>
      <c r="L66" s="117">
        <f>(SCDPT1ASN2!K66/SCDPT1ASN2!K57)*100</f>
        <v>22.293564392152859</v>
      </c>
      <c r="M66" s="82"/>
      <c r="N66" s="88">
        <f>SCDPT1ASN2!I66</f>
        <v>9829178534</v>
      </c>
    </row>
    <row r="67" spans="2:14" ht="38.25" x14ac:dyDescent="0.2">
      <c r="B67" s="43" t="s">
        <v>18498</v>
      </c>
      <c r="C67" s="24" t="s">
        <v>18667</v>
      </c>
      <c r="D67" s="42">
        <f>SCDPT1ASN2!D48-SCDPT1ASN2!D60</f>
        <v>16753458</v>
      </c>
      <c r="E67" s="44">
        <f>SCDPT1ASN2!E48-SCDPT1ASN2!E60</f>
        <v>61982428</v>
      </c>
      <c r="F67" s="44">
        <f>SCDPT1ASN2!F48-SCDPT1ASN2!F60</f>
        <v>3996134</v>
      </c>
      <c r="G67" s="44">
        <f>SCDPT1ASN2!G48-SCDPT1ASN2!G60</f>
        <v>909956</v>
      </c>
      <c r="H67" s="44">
        <f>SCDPT1ASN2!H48-SCDPT1ASN2!H60</f>
        <v>28887</v>
      </c>
      <c r="I67" s="44">
        <f>SUM(SCDPT1ASN2!D67:'SCDPT1ASN2'!H67)</f>
        <v>83670863</v>
      </c>
      <c r="J67" s="117">
        <f>(SCDPT1ASN2!I67/SCDPT1ASN2!I51)*100</f>
        <v>0.19817607891618755</v>
      </c>
      <c r="K67" s="88">
        <f>SCDPT1ASN2!N54</f>
        <v>103075049.11000013</v>
      </c>
      <c r="L67" s="117">
        <f>(SCDPT1ASN2!K67/SCDPT1ASN2!K57)*100</f>
        <v>0.24478169949116135</v>
      </c>
      <c r="M67" s="82"/>
      <c r="N67" s="88">
        <f>SCDPT1ASN2!I67</f>
        <v>83670863</v>
      </c>
    </row>
    <row r="68" spans="2:14" ht="38.25" x14ac:dyDescent="0.2">
      <c r="B68" s="43" t="s">
        <v>18496</v>
      </c>
      <c r="C68" s="24" t="s">
        <v>18666</v>
      </c>
      <c r="D68" s="42">
        <f>SCDPT1ASN2!D49-SCDPT1ASN2!D61</f>
        <v>168775090</v>
      </c>
      <c r="E68" s="44">
        <f>SCDPT1ASN2!E49-SCDPT1ASN2!E61</f>
        <v>653131358</v>
      </c>
      <c r="F68" s="44">
        <f>SCDPT1ASN2!F49-SCDPT1ASN2!F61</f>
        <v>280999088</v>
      </c>
      <c r="G68" s="44">
        <f>SCDPT1ASN2!G49-SCDPT1ASN2!G61</f>
        <v>20215398</v>
      </c>
      <c r="H68" s="44">
        <f>SCDPT1ASN2!H49-SCDPT1ASN2!H61</f>
        <v>3542382</v>
      </c>
      <c r="I68" s="44">
        <f>SUM(SCDPT1ASN2!D68:'SCDPT1ASN2'!H68)</f>
        <v>1126663316</v>
      </c>
      <c r="J68" s="117">
        <f>(SCDPT1ASN2!I68/SCDPT1ASN2!I51)*100</f>
        <v>2.6685241458975937</v>
      </c>
      <c r="K68" s="88">
        <f>SCDPT1ASN2!N55</f>
        <v>1258217838.2199998</v>
      </c>
      <c r="L68" s="117">
        <f>(SCDPT1ASN2!K68/SCDPT1ASN2!K57)*100</f>
        <v>2.9880044048381271</v>
      </c>
      <c r="M68" s="82"/>
      <c r="N68" s="88">
        <f>SCDPT1ASN2!I68</f>
        <v>1126663316</v>
      </c>
    </row>
    <row r="69" spans="2:14" ht="38.25" x14ac:dyDescent="0.2">
      <c r="B69" s="43" t="s">
        <v>18494</v>
      </c>
      <c r="C69" s="24" t="s">
        <v>18665</v>
      </c>
      <c r="D69" s="42">
        <f>SCDPT1ASN2!D50-SCDPT1ASN2!D62</f>
        <v>418509732.51999998</v>
      </c>
      <c r="E69" s="44">
        <f>SCDPT1ASN2!E50-SCDPT1ASN2!E62</f>
        <v>1371879532.71</v>
      </c>
      <c r="F69" s="44">
        <f>SCDPT1ASN2!F50-SCDPT1ASN2!F62</f>
        <v>649100551.21000004</v>
      </c>
      <c r="G69" s="44">
        <f>SCDPT1ASN2!G50-SCDPT1ASN2!G62</f>
        <v>342153329.45999998</v>
      </c>
      <c r="H69" s="44">
        <f>SCDPT1ASN2!H50-SCDPT1ASN2!H62</f>
        <v>248201896.94</v>
      </c>
      <c r="I69" s="44">
        <f>SUM(SCDPT1ASN2!D69:'SCDPT1ASN2'!H69)</f>
        <v>3029845042.8400002</v>
      </c>
      <c r="J69" s="117">
        <f>(SCDPT1ASN2!I69/SCDPT1ASN2!I51)*100</f>
        <v>7.1762473671830005</v>
      </c>
      <c r="K69" s="88">
        <f>SCDPT1ASN2!N56</f>
        <v>2987532768.6899996</v>
      </c>
      <c r="L69" s="117">
        <f>(SCDPT1ASN2!K69/SCDPT1ASN2!K57)*100</f>
        <v>7.0947659469465547</v>
      </c>
      <c r="M69" s="82"/>
      <c r="N69" s="88">
        <f>SCDPT1ASN2!I69</f>
        <v>3029845042.8400002</v>
      </c>
    </row>
    <row r="70" spans="2:14" ht="25.5" x14ac:dyDescent="0.2">
      <c r="B70" s="43" t="s">
        <v>18492</v>
      </c>
      <c r="C70" s="24" t="s">
        <v>18664</v>
      </c>
      <c r="D70" s="42">
        <f>SUM(SCDPT1ASN2!D66:'SCDPT1ASN2'!D69)</f>
        <v>1902100455.52</v>
      </c>
      <c r="E70" s="44">
        <f>SUM(SCDPT1ASN2!E66:'SCDPT1ASN2'!E69)</f>
        <v>6841926851.71</v>
      </c>
      <c r="F70" s="44">
        <f>SUM(SCDPT1ASN2!F66:'SCDPT1ASN2'!F69)</f>
        <v>3640181893.21</v>
      </c>
      <c r="G70" s="44">
        <f>SUM(SCDPT1ASN2!G66:'SCDPT1ASN2'!G69)</f>
        <v>911127240.46000004</v>
      </c>
      <c r="H70" s="44">
        <f>SUM(SCDPT1ASN2!H66:'SCDPT1ASN2'!H69)</f>
        <v>774021314.94000006</v>
      </c>
      <c r="I70" s="44">
        <f>SUM(SCDPT1ASN2!I66:'SCDPT1ASN2'!I69)</f>
        <v>14069357755.84</v>
      </c>
      <c r="J70" s="117">
        <f>(SCDPT1ASN2!I70/SCDPT1ASN2!I51)*100</f>
        <v>33.323549596009585</v>
      </c>
      <c r="K70" s="44">
        <f>SUM(SCDPT1ASN2!K66:'SCDPT1ASN2'!K69)</f>
        <v>13736415697.82</v>
      </c>
      <c r="L70" s="117">
        <f>(SCDPT1ASN2!K70/SCDPT1ASN2!K57)*100</f>
        <v>32.621116443428704</v>
      </c>
      <c r="M70" s="82"/>
      <c r="N70" s="44">
        <f>SUM(SCDPT1ASN2!N66:'SCDPT1ASN2'!N69)</f>
        <v>14069357755.84</v>
      </c>
    </row>
    <row r="71" spans="2:14" ht="25.5" x14ac:dyDescent="0.2">
      <c r="B71" s="43" t="s">
        <v>18490</v>
      </c>
      <c r="C71" s="24" t="s">
        <v>18663</v>
      </c>
      <c r="D71" s="118">
        <f>(SCDPT1ASN2!D70/SCDPT1ASN2!I70)*100</f>
        <v>13.519454750736321</v>
      </c>
      <c r="E71" s="117">
        <f>(SCDPT1ASN2!E70/SCDPT1ASN2!I70)*100</f>
        <v>48.629987028867816</v>
      </c>
      <c r="F71" s="117">
        <f>(SCDPT1ASN2!F70/SCDPT1ASN2!I70)*100</f>
        <v>25.873120553061561</v>
      </c>
      <c r="G71" s="117">
        <f>(SCDPT1ASN2!G70/SCDPT1ASN2!I70)*100</f>
        <v>6.4759689551699928</v>
      </c>
      <c r="H71" s="117">
        <f>(SCDPT1ASN2!H70/SCDPT1ASN2!I70)*100</f>
        <v>5.501468712164308</v>
      </c>
      <c r="I71" s="117">
        <f>(SCDPT1ASN2!I70/SCDPT1ASN2!I70)*100</f>
        <v>100</v>
      </c>
      <c r="J71" s="82"/>
      <c r="K71" s="82"/>
      <c r="L71" s="82"/>
      <c r="M71" s="82"/>
      <c r="N71" s="117">
        <f>(SCDPT1ASN2!N70/SCDPT1ASN2!I70)*100</f>
        <v>100</v>
      </c>
    </row>
    <row r="72" spans="2:14" ht="38.25" x14ac:dyDescent="0.2">
      <c r="B72" s="35" t="s">
        <v>18488</v>
      </c>
      <c r="C72" s="36" t="s">
        <v>18662</v>
      </c>
      <c r="D72" s="116">
        <f>(SCDPT1ASN2!D70/SCDPT1ASN2!I51)*100</f>
        <v>4.5051622089716918</v>
      </c>
      <c r="E72" s="115">
        <f>(SCDPT1ASN2!E70/SCDPT1ASN2!I51)*100</f>
        <v>16.205237846097795</v>
      </c>
      <c r="F72" s="115">
        <f>(SCDPT1ASN2!F70/SCDPT1ASN2!I51)*100</f>
        <v>8.6218421595348183</v>
      </c>
      <c r="G72" s="115">
        <f>(SCDPT1ASN2!G70/SCDPT1ASN2!I51)*100</f>
        <v>2.1580227265982561</v>
      </c>
      <c r="H72" s="115">
        <f>(SCDPT1ASN2!H70/SCDPT1ASN2!I51)*100</f>
        <v>1.8332846548070232</v>
      </c>
      <c r="I72" s="115">
        <f>(SCDPT1ASN2!I70/SCDPT1ASN2!I51)*100</f>
        <v>33.323549596009585</v>
      </c>
      <c r="J72" s="90"/>
      <c r="K72" s="90"/>
      <c r="L72" s="90"/>
      <c r="M72" s="90"/>
      <c r="N72" s="115">
        <f>(SCDPT1ASN2!N70/SCDPT1ASN2!I51)*100</f>
        <v>33.323549596009585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&amp;CSCDPT1ASN2SI08</oddHeader>
    <oddFooter>&amp;LWINGS Application&amp;RSaveAs(3/1/2013-10:15 AM)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Y50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11" customWidth="1"/>
    <col min="6" max="6" width="64" customWidth="1"/>
    <col min="7" max="7" width="14" customWidth="1"/>
    <col min="8" max="9" width="13" customWidth="1"/>
    <col min="10" max="10" width="15" customWidth="1"/>
    <col min="11" max="11" width="13" customWidth="1"/>
    <col min="12" max="21" width="15" customWidth="1"/>
    <col min="22" max="23" width="11" customWidth="1"/>
    <col min="24" max="24" width="49" customWidth="1"/>
    <col min="25" max="25" width="21" customWidth="1"/>
  </cols>
  <sheetData>
    <row r="2" spans="2:25" x14ac:dyDescent="0.2">
      <c r="B2" s="1"/>
      <c r="C2" s="1" t="s">
        <v>18856</v>
      </c>
      <c r="D2" s="1"/>
      <c r="E2" s="1"/>
      <c r="W2" s="5"/>
    </row>
    <row r="3" spans="2:25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73"/>
      <c r="X3" s="3"/>
      <c r="Y3" s="3"/>
    </row>
    <row r="4" spans="2:25" ht="20.25" x14ac:dyDescent="0.3">
      <c r="B4" s="4" t="s">
        <v>18855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73"/>
      <c r="X4" s="3"/>
      <c r="Y4" s="3"/>
    </row>
    <row r="5" spans="2:25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  <c r="Y5" s="8">
        <v>23</v>
      </c>
    </row>
    <row r="6" spans="2:25" ht="60" x14ac:dyDescent="0.2">
      <c r="B6" s="9"/>
      <c r="C6" s="10" t="s">
        <v>3</v>
      </c>
      <c r="D6" s="10" t="s">
        <v>4</v>
      </c>
      <c r="E6" s="10" t="s">
        <v>5</v>
      </c>
      <c r="F6" s="10" t="s">
        <v>6</v>
      </c>
      <c r="G6" s="10" t="s">
        <v>18854</v>
      </c>
      <c r="H6" s="10" t="s">
        <v>18853</v>
      </c>
      <c r="I6" s="10" t="s">
        <v>18852</v>
      </c>
      <c r="J6" s="10" t="s">
        <v>10</v>
      </c>
      <c r="K6" s="10" t="s">
        <v>18851</v>
      </c>
      <c r="L6" s="10" t="s">
        <v>3522</v>
      </c>
      <c r="M6" s="10" t="s">
        <v>16</v>
      </c>
      <c r="N6" s="10" t="s">
        <v>18850</v>
      </c>
      <c r="O6" s="10" t="s">
        <v>18849</v>
      </c>
      <c r="P6" s="10" t="s">
        <v>18848</v>
      </c>
      <c r="Q6" s="10" t="s">
        <v>11</v>
      </c>
      <c r="R6" s="10" t="s">
        <v>12</v>
      </c>
      <c r="S6" s="10" t="s">
        <v>13</v>
      </c>
      <c r="T6" s="10" t="s">
        <v>18847</v>
      </c>
      <c r="U6" s="10" t="s">
        <v>14</v>
      </c>
      <c r="V6" s="10" t="s">
        <v>18480</v>
      </c>
      <c r="W6" s="10" t="s">
        <v>7</v>
      </c>
      <c r="X6" s="10" t="s">
        <v>3516</v>
      </c>
      <c r="Y6" s="10" t="s">
        <v>3515</v>
      </c>
    </row>
    <row r="7" spans="2:25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29" t="s">
        <v>24</v>
      </c>
      <c r="X7" s="12" t="s">
        <v>24</v>
      </c>
      <c r="Y7" s="12" t="s">
        <v>24</v>
      </c>
    </row>
    <row r="8" spans="2:25" x14ac:dyDescent="0.2">
      <c r="B8" s="14" t="s">
        <v>18846</v>
      </c>
      <c r="C8" s="33" t="s">
        <v>18845</v>
      </c>
      <c r="D8" s="16" t="s">
        <v>18760</v>
      </c>
      <c r="E8" s="98" t="s">
        <v>26</v>
      </c>
      <c r="F8" s="18" t="s">
        <v>26</v>
      </c>
      <c r="G8" s="121">
        <v>250000</v>
      </c>
      <c r="H8" s="120">
        <v>1</v>
      </c>
      <c r="I8" s="22">
        <v>4</v>
      </c>
      <c r="J8" s="21">
        <v>1000000</v>
      </c>
      <c r="K8" s="22">
        <v>4</v>
      </c>
      <c r="L8" s="21">
        <v>1000000</v>
      </c>
      <c r="M8" s="21">
        <v>1000002</v>
      </c>
      <c r="N8" s="21"/>
      <c r="O8" s="21"/>
      <c r="P8" s="21"/>
      <c r="Q8" s="21"/>
      <c r="R8" s="21"/>
      <c r="S8" s="21"/>
      <c r="T8" s="79">
        <f>SCDPT2SN1!Q8+SCDPT2SN1!R8-SCDPT2SN1!S8</f>
        <v>0</v>
      </c>
      <c r="U8" s="21"/>
      <c r="V8" s="101" t="s">
        <v>18759</v>
      </c>
      <c r="W8" s="34">
        <v>37652</v>
      </c>
      <c r="X8" s="70" t="s">
        <v>5188</v>
      </c>
      <c r="Y8" s="20" t="s">
        <v>26</v>
      </c>
    </row>
    <row r="9" spans="2:25" x14ac:dyDescent="0.2">
      <c r="B9" s="14" t="s">
        <v>18844</v>
      </c>
      <c r="C9" s="33" t="s">
        <v>18843</v>
      </c>
      <c r="D9" s="16" t="s">
        <v>18842</v>
      </c>
      <c r="E9" s="98" t="s">
        <v>26</v>
      </c>
      <c r="F9" s="18" t="s">
        <v>26</v>
      </c>
      <c r="G9" s="121">
        <v>14081</v>
      </c>
      <c r="H9" s="120">
        <v>25</v>
      </c>
      <c r="I9" s="22"/>
      <c r="J9" s="21">
        <v>352025</v>
      </c>
      <c r="K9" s="22">
        <v>25.69</v>
      </c>
      <c r="L9" s="21">
        <v>361741</v>
      </c>
      <c r="M9" s="21">
        <v>352025</v>
      </c>
      <c r="N9" s="21"/>
      <c r="O9" s="21">
        <v>26204</v>
      </c>
      <c r="P9" s="21"/>
      <c r="Q9" s="21"/>
      <c r="R9" s="21"/>
      <c r="S9" s="21"/>
      <c r="T9" s="79">
        <v>0</v>
      </c>
      <c r="U9" s="21"/>
      <c r="V9" s="101" t="s">
        <v>18743</v>
      </c>
      <c r="W9" s="34">
        <v>37985</v>
      </c>
      <c r="X9" s="70" t="s">
        <v>18440</v>
      </c>
      <c r="Y9" s="20" t="s">
        <v>4926</v>
      </c>
    </row>
    <row r="10" spans="2:25" x14ac:dyDescent="0.2">
      <c r="B10" s="14" t="s">
        <v>18841</v>
      </c>
      <c r="C10" s="33" t="s">
        <v>18840</v>
      </c>
      <c r="D10" s="16" t="s">
        <v>18839</v>
      </c>
      <c r="E10" s="98" t="s">
        <v>26</v>
      </c>
      <c r="F10" s="18" t="s">
        <v>26</v>
      </c>
      <c r="G10" s="121">
        <v>20000</v>
      </c>
      <c r="H10" s="120">
        <v>1000</v>
      </c>
      <c r="I10" s="22"/>
      <c r="J10" s="21">
        <v>15500000</v>
      </c>
      <c r="K10" s="22">
        <v>535</v>
      </c>
      <c r="L10" s="21">
        <v>10700000</v>
      </c>
      <c r="M10" s="21">
        <v>15500000</v>
      </c>
      <c r="N10" s="21"/>
      <c r="O10" s="21">
        <v>969200</v>
      </c>
      <c r="P10" s="21"/>
      <c r="Q10" s="21"/>
      <c r="R10" s="21"/>
      <c r="S10" s="21"/>
      <c r="T10" s="79">
        <v>0</v>
      </c>
      <c r="U10" s="21"/>
      <c r="V10" s="101" t="s">
        <v>18838</v>
      </c>
      <c r="W10" s="34">
        <v>38330</v>
      </c>
      <c r="X10" s="70" t="s">
        <v>321</v>
      </c>
      <c r="Y10" s="20" t="s">
        <v>18837</v>
      </c>
    </row>
    <row r="11" spans="2:25" x14ac:dyDescent="0.2">
      <c r="B11" s="14" t="s">
        <v>18836</v>
      </c>
      <c r="C11" s="33" t="s">
        <v>18835</v>
      </c>
      <c r="D11" s="16" t="s">
        <v>18834</v>
      </c>
      <c r="E11" s="98" t="s">
        <v>26</v>
      </c>
      <c r="F11" s="18" t="s">
        <v>26</v>
      </c>
      <c r="G11" s="121">
        <v>51800</v>
      </c>
      <c r="H11" s="120">
        <v>25</v>
      </c>
      <c r="I11" s="22"/>
      <c r="J11" s="21">
        <v>1295000</v>
      </c>
      <c r="K11" s="22">
        <v>24.97</v>
      </c>
      <c r="L11" s="21">
        <v>1293446</v>
      </c>
      <c r="M11" s="21">
        <v>1295000</v>
      </c>
      <c r="N11" s="21"/>
      <c r="O11" s="21">
        <v>77700</v>
      </c>
      <c r="P11" s="21"/>
      <c r="Q11" s="21"/>
      <c r="R11" s="21"/>
      <c r="S11" s="21"/>
      <c r="T11" s="79">
        <v>0</v>
      </c>
      <c r="U11" s="21"/>
      <c r="V11" s="101" t="s">
        <v>18751</v>
      </c>
      <c r="W11" s="34">
        <v>38117</v>
      </c>
      <c r="X11" s="70" t="s">
        <v>18440</v>
      </c>
      <c r="Y11" s="20" t="s">
        <v>4926</v>
      </c>
    </row>
    <row r="12" spans="2:25" x14ac:dyDescent="0.2">
      <c r="B12" s="14" t="s">
        <v>18833</v>
      </c>
      <c r="C12" s="33" t="s">
        <v>18832</v>
      </c>
      <c r="D12" s="16" t="s">
        <v>18831</v>
      </c>
      <c r="E12" s="98" t="s">
        <v>26</v>
      </c>
      <c r="F12" s="18" t="s">
        <v>26</v>
      </c>
      <c r="G12" s="121">
        <v>12300</v>
      </c>
      <c r="H12" s="120">
        <v>25</v>
      </c>
      <c r="I12" s="22"/>
      <c r="J12" s="21">
        <v>307500</v>
      </c>
      <c r="K12" s="22">
        <v>25.38</v>
      </c>
      <c r="L12" s="21">
        <v>312174</v>
      </c>
      <c r="M12" s="21">
        <v>307500</v>
      </c>
      <c r="N12" s="21"/>
      <c r="O12" s="21">
        <v>21909</v>
      </c>
      <c r="P12" s="21"/>
      <c r="Q12" s="21"/>
      <c r="R12" s="21"/>
      <c r="S12" s="21"/>
      <c r="T12" s="79">
        <v>0</v>
      </c>
      <c r="U12" s="21"/>
      <c r="V12" s="101" t="s">
        <v>18751</v>
      </c>
      <c r="W12" s="34">
        <v>38117</v>
      </c>
      <c r="X12" s="70" t="s">
        <v>18440</v>
      </c>
      <c r="Y12" s="20" t="s">
        <v>4926</v>
      </c>
    </row>
    <row r="13" spans="2:25" x14ac:dyDescent="0.2">
      <c r="B13" s="14" t="s">
        <v>18830</v>
      </c>
      <c r="C13" s="33" t="s">
        <v>18829</v>
      </c>
      <c r="D13" s="16" t="s">
        <v>18828</v>
      </c>
      <c r="E13" s="98" t="s">
        <v>26</v>
      </c>
      <c r="F13" s="18" t="s">
        <v>26</v>
      </c>
      <c r="G13" s="121">
        <v>547085</v>
      </c>
      <c r="H13" s="120">
        <v>25</v>
      </c>
      <c r="I13" s="22"/>
      <c r="J13" s="21">
        <v>13677125</v>
      </c>
      <c r="K13" s="22">
        <v>25.19</v>
      </c>
      <c r="L13" s="21">
        <v>13781071</v>
      </c>
      <c r="M13" s="21">
        <v>13677125</v>
      </c>
      <c r="N13" s="21"/>
      <c r="O13" s="21">
        <v>950549</v>
      </c>
      <c r="P13" s="21"/>
      <c r="Q13" s="21"/>
      <c r="R13" s="21"/>
      <c r="S13" s="21"/>
      <c r="T13" s="79">
        <v>0</v>
      </c>
      <c r="U13" s="21"/>
      <c r="V13" s="101" t="s">
        <v>18751</v>
      </c>
      <c r="W13" s="34">
        <v>38117</v>
      </c>
      <c r="X13" s="70" t="s">
        <v>18440</v>
      </c>
      <c r="Y13" s="20" t="s">
        <v>4926</v>
      </c>
    </row>
    <row r="14" spans="2:25" x14ac:dyDescent="0.2">
      <c r="B14" s="14" t="s">
        <v>18827</v>
      </c>
      <c r="C14" s="33" t="s">
        <v>18826</v>
      </c>
      <c r="D14" s="16" t="s">
        <v>18825</v>
      </c>
      <c r="E14" s="98" t="s">
        <v>26</v>
      </c>
      <c r="F14" s="18" t="s">
        <v>26</v>
      </c>
      <c r="G14" s="121">
        <v>200000</v>
      </c>
      <c r="H14" s="120">
        <v>50</v>
      </c>
      <c r="I14" s="22"/>
      <c r="J14" s="21">
        <v>10000000</v>
      </c>
      <c r="K14" s="22">
        <v>51.469000000000001</v>
      </c>
      <c r="L14" s="21">
        <v>10293760</v>
      </c>
      <c r="M14" s="21">
        <v>10000000</v>
      </c>
      <c r="N14" s="21"/>
      <c r="O14" s="21">
        <v>825000</v>
      </c>
      <c r="P14" s="21"/>
      <c r="Q14" s="21"/>
      <c r="R14" s="21"/>
      <c r="S14" s="21"/>
      <c r="T14" s="79">
        <v>0</v>
      </c>
      <c r="U14" s="21"/>
      <c r="V14" s="101" t="s">
        <v>18824</v>
      </c>
      <c r="W14" s="34">
        <v>39630</v>
      </c>
      <c r="X14" s="70" t="s">
        <v>18440</v>
      </c>
      <c r="Y14" s="20" t="s">
        <v>4926</v>
      </c>
    </row>
    <row r="15" spans="2:25" x14ac:dyDescent="0.2">
      <c r="B15" s="14" t="s">
        <v>18823</v>
      </c>
      <c r="C15" s="33" t="s">
        <v>18822</v>
      </c>
      <c r="D15" s="16" t="s">
        <v>18821</v>
      </c>
      <c r="E15" s="98" t="s">
        <v>26</v>
      </c>
      <c r="F15" s="18" t="s">
        <v>26</v>
      </c>
      <c r="G15" s="121">
        <v>275421</v>
      </c>
      <c r="H15" s="120">
        <v>25</v>
      </c>
      <c r="I15" s="22"/>
      <c r="J15" s="21">
        <v>6885525</v>
      </c>
      <c r="K15" s="22">
        <v>24.82</v>
      </c>
      <c r="L15" s="21">
        <v>6835949</v>
      </c>
      <c r="M15" s="21">
        <v>6885525</v>
      </c>
      <c r="N15" s="21">
        <v>116192</v>
      </c>
      <c r="O15" s="21">
        <v>348576</v>
      </c>
      <c r="P15" s="21"/>
      <c r="Q15" s="21"/>
      <c r="R15" s="21"/>
      <c r="S15" s="21"/>
      <c r="T15" s="79">
        <v>0</v>
      </c>
      <c r="U15" s="21"/>
      <c r="V15" s="101" t="s">
        <v>18751</v>
      </c>
      <c r="W15" s="34">
        <v>38117</v>
      </c>
      <c r="X15" s="70" t="s">
        <v>18440</v>
      </c>
      <c r="Y15" s="20" t="s">
        <v>4926</v>
      </c>
    </row>
    <row r="16" spans="2:25" x14ac:dyDescent="0.2">
      <c r="B16" s="14" t="s">
        <v>18820</v>
      </c>
      <c r="C16" s="33" t="s">
        <v>18819</v>
      </c>
      <c r="D16" s="16" t="s">
        <v>18818</v>
      </c>
      <c r="E16" s="98" t="s">
        <v>26</v>
      </c>
      <c r="F16" s="18" t="s">
        <v>26</v>
      </c>
      <c r="G16" s="121">
        <v>50000</v>
      </c>
      <c r="H16" s="120">
        <v>100</v>
      </c>
      <c r="I16" s="22"/>
      <c r="J16" s="21">
        <v>4531232</v>
      </c>
      <c r="K16" s="22">
        <v>102.39</v>
      </c>
      <c r="L16" s="21">
        <v>5119500</v>
      </c>
      <c r="M16" s="21">
        <v>4531232</v>
      </c>
      <c r="N16" s="21"/>
      <c r="O16" s="21">
        <v>225000</v>
      </c>
      <c r="P16" s="21"/>
      <c r="Q16" s="21"/>
      <c r="R16" s="21"/>
      <c r="S16" s="21"/>
      <c r="T16" s="79">
        <v>0</v>
      </c>
      <c r="U16" s="21"/>
      <c r="V16" s="101" t="s">
        <v>18734</v>
      </c>
      <c r="W16" s="34">
        <v>37713</v>
      </c>
      <c r="X16" s="70" t="s">
        <v>18440</v>
      </c>
      <c r="Y16" s="20" t="s">
        <v>4926</v>
      </c>
    </row>
    <row r="17" spans="2:25" x14ac:dyDescent="0.2">
      <c r="B17" s="14" t="s">
        <v>18817</v>
      </c>
      <c r="C17" s="33" t="s">
        <v>18816</v>
      </c>
      <c r="D17" s="16" t="s">
        <v>18815</v>
      </c>
      <c r="E17" s="98" t="s">
        <v>26</v>
      </c>
      <c r="F17" s="18" t="s">
        <v>26</v>
      </c>
      <c r="G17" s="121">
        <v>10000</v>
      </c>
      <c r="H17" s="120">
        <v>1000</v>
      </c>
      <c r="I17" s="22">
        <v>426.25</v>
      </c>
      <c r="J17" s="21">
        <v>4262500</v>
      </c>
      <c r="K17" s="22">
        <v>892.18799999999999</v>
      </c>
      <c r="L17" s="21">
        <v>8921875</v>
      </c>
      <c r="M17" s="21">
        <v>4262500</v>
      </c>
      <c r="N17" s="21"/>
      <c r="O17" s="21">
        <v>426118</v>
      </c>
      <c r="P17" s="21"/>
      <c r="Q17" s="21"/>
      <c r="R17" s="21"/>
      <c r="S17" s="21"/>
      <c r="T17" s="79">
        <v>0</v>
      </c>
      <c r="U17" s="21"/>
      <c r="V17" s="101" t="s">
        <v>18814</v>
      </c>
      <c r="W17" s="34">
        <v>38125</v>
      </c>
      <c r="X17" s="70" t="s">
        <v>18440</v>
      </c>
      <c r="Y17" s="20" t="s">
        <v>4926</v>
      </c>
    </row>
    <row r="18" spans="2:25" x14ac:dyDescent="0.2">
      <c r="B18" s="14" t="s">
        <v>18813</v>
      </c>
      <c r="C18" s="33" t="s">
        <v>18812</v>
      </c>
      <c r="D18" s="16" t="s">
        <v>18811</v>
      </c>
      <c r="E18" s="98" t="s">
        <v>26</v>
      </c>
      <c r="F18" s="18" t="s">
        <v>26</v>
      </c>
      <c r="G18" s="121">
        <v>199800</v>
      </c>
      <c r="H18" s="120">
        <v>25</v>
      </c>
      <c r="I18" s="22"/>
      <c r="J18" s="21">
        <v>2602232</v>
      </c>
      <c r="K18" s="22">
        <v>20.86</v>
      </c>
      <c r="L18" s="21">
        <v>4167828</v>
      </c>
      <c r="M18" s="21">
        <v>2602232</v>
      </c>
      <c r="N18" s="21"/>
      <c r="O18" s="21">
        <v>204797</v>
      </c>
      <c r="P18" s="21"/>
      <c r="Q18" s="21"/>
      <c r="R18" s="21"/>
      <c r="S18" s="21"/>
      <c r="T18" s="79">
        <v>0</v>
      </c>
      <c r="U18" s="21"/>
      <c r="V18" s="101" t="s">
        <v>18738</v>
      </c>
      <c r="W18" s="34">
        <v>39765</v>
      </c>
      <c r="X18" s="70" t="s">
        <v>18440</v>
      </c>
      <c r="Y18" s="20" t="s">
        <v>4926</v>
      </c>
    </row>
    <row r="19" spans="2:25" x14ac:dyDescent="0.2">
      <c r="B19" s="14" t="s">
        <v>18810</v>
      </c>
      <c r="C19" s="33" t="s">
        <v>18809</v>
      </c>
      <c r="D19" s="16" t="s">
        <v>18808</v>
      </c>
      <c r="E19" s="98" t="s">
        <v>26</v>
      </c>
      <c r="F19" s="18" t="s">
        <v>26</v>
      </c>
      <c r="G19" s="121">
        <v>39100</v>
      </c>
      <c r="H19" s="120">
        <v>25</v>
      </c>
      <c r="I19" s="22"/>
      <c r="J19" s="21">
        <v>977500</v>
      </c>
      <c r="K19" s="22">
        <v>25.33</v>
      </c>
      <c r="L19" s="21">
        <v>990403</v>
      </c>
      <c r="M19" s="21">
        <v>977500</v>
      </c>
      <c r="N19" s="21"/>
      <c r="O19" s="21">
        <v>72091</v>
      </c>
      <c r="P19" s="21"/>
      <c r="Q19" s="21"/>
      <c r="R19" s="21"/>
      <c r="S19" s="21"/>
      <c r="T19" s="79">
        <v>0</v>
      </c>
      <c r="U19" s="21"/>
      <c r="V19" s="101" t="s">
        <v>18734</v>
      </c>
      <c r="W19" s="34">
        <v>37512</v>
      </c>
      <c r="X19" s="70" t="s">
        <v>18440</v>
      </c>
      <c r="Y19" s="20" t="s">
        <v>4926</v>
      </c>
    </row>
    <row r="20" spans="2:25" x14ac:dyDescent="0.2">
      <c r="B20" s="14" t="s">
        <v>18807</v>
      </c>
      <c r="C20" s="33" t="s">
        <v>18806</v>
      </c>
      <c r="D20" s="16" t="s">
        <v>18805</v>
      </c>
      <c r="E20" s="98" t="s">
        <v>26</v>
      </c>
      <c r="F20" s="18" t="s">
        <v>26</v>
      </c>
      <c r="G20" s="121">
        <v>90</v>
      </c>
      <c r="H20" s="120">
        <v>100000</v>
      </c>
      <c r="I20" s="22"/>
      <c r="J20" s="21">
        <v>9260560</v>
      </c>
      <c r="K20" s="22">
        <v>104625</v>
      </c>
      <c r="L20" s="21">
        <v>9416250</v>
      </c>
      <c r="M20" s="21">
        <v>9682500</v>
      </c>
      <c r="N20" s="21"/>
      <c r="O20" s="21">
        <v>440000</v>
      </c>
      <c r="P20" s="21"/>
      <c r="Q20" s="21"/>
      <c r="R20" s="21">
        <v>-421940</v>
      </c>
      <c r="S20" s="21"/>
      <c r="T20" s="79">
        <v>-421940</v>
      </c>
      <c r="U20" s="21"/>
      <c r="V20" s="101" t="s">
        <v>18747</v>
      </c>
      <c r="W20" s="34">
        <v>41017</v>
      </c>
      <c r="X20" s="70" t="s">
        <v>18440</v>
      </c>
      <c r="Y20" s="20" t="s">
        <v>4926</v>
      </c>
    </row>
    <row r="21" spans="2:25" x14ac:dyDescent="0.2">
      <c r="B21" s="14" t="s">
        <v>18804</v>
      </c>
      <c r="C21" s="33" t="s">
        <v>18803</v>
      </c>
      <c r="D21" s="16" t="s">
        <v>18802</v>
      </c>
      <c r="E21" s="98" t="s">
        <v>26</v>
      </c>
      <c r="F21" s="18" t="s">
        <v>26</v>
      </c>
      <c r="G21" s="121">
        <v>130117</v>
      </c>
      <c r="H21" s="120">
        <v>25</v>
      </c>
      <c r="I21" s="22"/>
      <c r="J21" s="21">
        <v>3252925</v>
      </c>
      <c r="K21" s="22">
        <v>25.52</v>
      </c>
      <c r="L21" s="21">
        <v>3320586</v>
      </c>
      <c r="M21" s="21">
        <v>3252925</v>
      </c>
      <c r="N21" s="21"/>
      <c r="O21" s="21">
        <v>227705</v>
      </c>
      <c r="P21" s="21"/>
      <c r="Q21" s="21"/>
      <c r="R21" s="21"/>
      <c r="S21" s="21"/>
      <c r="T21" s="79">
        <v>0</v>
      </c>
      <c r="U21" s="21"/>
      <c r="V21" s="101" t="s">
        <v>18743</v>
      </c>
      <c r="W21" s="34">
        <v>37986</v>
      </c>
      <c r="X21" s="70" t="s">
        <v>18440</v>
      </c>
      <c r="Y21" s="20" t="s">
        <v>4926</v>
      </c>
    </row>
    <row r="22" spans="2:25" x14ac:dyDescent="0.2">
      <c r="B22" s="14" t="s">
        <v>18801</v>
      </c>
      <c r="C22" s="33" t="s">
        <v>18800</v>
      </c>
      <c r="D22" s="16" t="s">
        <v>18799</v>
      </c>
      <c r="E22" s="98" t="s">
        <v>26</v>
      </c>
      <c r="F22" s="18" t="s">
        <v>26</v>
      </c>
      <c r="G22" s="121">
        <v>15000</v>
      </c>
      <c r="H22" s="120">
        <v>25</v>
      </c>
      <c r="I22" s="22"/>
      <c r="J22" s="21">
        <v>375000</v>
      </c>
      <c r="K22" s="22">
        <v>25.17</v>
      </c>
      <c r="L22" s="21">
        <v>377550</v>
      </c>
      <c r="M22" s="21">
        <v>375000</v>
      </c>
      <c r="N22" s="21"/>
      <c r="O22" s="21">
        <v>22031</v>
      </c>
      <c r="P22" s="21"/>
      <c r="Q22" s="21"/>
      <c r="R22" s="21"/>
      <c r="S22" s="21"/>
      <c r="T22" s="79">
        <v>0</v>
      </c>
      <c r="U22" s="21"/>
      <c r="V22" s="101" t="s">
        <v>18743</v>
      </c>
      <c r="W22" s="34">
        <v>38117</v>
      </c>
      <c r="X22" s="70" t="s">
        <v>18440</v>
      </c>
      <c r="Y22" s="20" t="s">
        <v>4926</v>
      </c>
    </row>
    <row r="23" spans="2:25" x14ac:dyDescent="0.2">
      <c r="B23" s="14" t="s">
        <v>18798</v>
      </c>
      <c r="C23" s="33" t="s">
        <v>18797</v>
      </c>
      <c r="D23" s="16" t="s">
        <v>11481</v>
      </c>
      <c r="E23" s="98" t="s">
        <v>26</v>
      </c>
      <c r="F23" s="18" t="s">
        <v>26</v>
      </c>
      <c r="G23" s="121">
        <v>13600</v>
      </c>
      <c r="H23" s="120">
        <v>25</v>
      </c>
      <c r="I23" s="22"/>
      <c r="J23" s="21">
        <v>340000</v>
      </c>
      <c r="K23" s="22">
        <v>25.85</v>
      </c>
      <c r="L23" s="21">
        <v>351560</v>
      </c>
      <c r="M23" s="21">
        <v>340000</v>
      </c>
      <c r="N23" s="21"/>
      <c r="O23" s="21">
        <v>19975</v>
      </c>
      <c r="P23" s="21"/>
      <c r="Q23" s="21"/>
      <c r="R23" s="21"/>
      <c r="S23" s="21"/>
      <c r="T23" s="79">
        <v>0</v>
      </c>
      <c r="U23" s="21"/>
      <c r="V23" s="101" t="s">
        <v>18785</v>
      </c>
      <c r="W23" s="34">
        <v>38114</v>
      </c>
      <c r="X23" s="70" t="s">
        <v>18440</v>
      </c>
      <c r="Y23" s="20" t="s">
        <v>4926</v>
      </c>
    </row>
    <row r="24" spans="2:25" x14ac:dyDescent="0.2">
      <c r="B24" s="14" t="s">
        <v>18796</v>
      </c>
      <c r="C24" s="33" t="s">
        <v>18795</v>
      </c>
      <c r="D24" s="16" t="s">
        <v>18792</v>
      </c>
      <c r="E24" s="98" t="s">
        <v>26</v>
      </c>
      <c r="F24" s="18" t="s">
        <v>26</v>
      </c>
      <c r="G24" s="121">
        <v>197400</v>
      </c>
      <c r="H24" s="120">
        <v>25</v>
      </c>
      <c r="I24" s="22"/>
      <c r="J24" s="21">
        <v>4935000</v>
      </c>
      <c r="K24" s="22">
        <v>24.96</v>
      </c>
      <c r="L24" s="21">
        <v>4927104</v>
      </c>
      <c r="M24" s="21">
        <v>4935000</v>
      </c>
      <c r="N24" s="21"/>
      <c r="O24" s="21">
        <v>308436</v>
      </c>
      <c r="P24" s="21"/>
      <c r="Q24" s="21"/>
      <c r="R24" s="21"/>
      <c r="S24" s="21"/>
      <c r="T24" s="79">
        <v>0</v>
      </c>
      <c r="U24" s="21"/>
      <c r="V24" s="101" t="s">
        <v>18751</v>
      </c>
      <c r="W24" s="34">
        <v>38118</v>
      </c>
      <c r="X24" s="70" t="s">
        <v>18440</v>
      </c>
      <c r="Y24" s="20" t="s">
        <v>4926</v>
      </c>
    </row>
    <row r="25" spans="2:25" x14ac:dyDescent="0.2">
      <c r="B25" s="14" t="s">
        <v>18794</v>
      </c>
      <c r="C25" s="33" t="s">
        <v>18793</v>
      </c>
      <c r="D25" s="16" t="s">
        <v>18792</v>
      </c>
      <c r="E25" s="98" t="s">
        <v>26</v>
      </c>
      <c r="F25" s="18" t="s">
        <v>26</v>
      </c>
      <c r="G25" s="121">
        <v>167000</v>
      </c>
      <c r="H25" s="120">
        <v>25</v>
      </c>
      <c r="I25" s="22"/>
      <c r="J25" s="21">
        <v>4175000</v>
      </c>
      <c r="K25" s="22">
        <v>24.99</v>
      </c>
      <c r="L25" s="21">
        <v>4173330</v>
      </c>
      <c r="M25" s="21">
        <v>4175000</v>
      </c>
      <c r="N25" s="21">
        <v>65234</v>
      </c>
      <c r="O25" s="21">
        <v>195701</v>
      </c>
      <c r="P25" s="21"/>
      <c r="Q25" s="21"/>
      <c r="R25" s="21"/>
      <c r="S25" s="21"/>
      <c r="T25" s="79">
        <v>0</v>
      </c>
      <c r="U25" s="21"/>
      <c r="V25" s="101" t="s">
        <v>18751</v>
      </c>
      <c r="W25" s="34">
        <v>38117</v>
      </c>
      <c r="X25" s="70" t="s">
        <v>18440</v>
      </c>
      <c r="Y25" s="20" t="s">
        <v>4926</v>
      </c>
    </row>
    <row r="26" spans="2:25" x14ac:dyDescent="0.2">
      <c r="B26" s="14" t="s">
        <v>18791</v>
      </c>
      <c r="C26" s="33" t="s">
        <v>18790</v>
      </c>
      <c r="D26" s="16" t="s">
        <v>18789</v>
      </c>
      <c r="E26" s="98" t="s">
        <v>26</v>
      </c>
      <c r="F26" s="18" t="s">
        <v>26</v>
      </c>
      <c r="G26" s="121">
        <v>12100</v>
      </c>
      <c r="H26" s="120">
        <v>25</v>
      </c>
      <c r="I26" s="22"/>
      <c r="J26" s="21">
        <v>302500</v>
      </c>
      <c r="K26" s="22">
        <v>25.02</v>
      </c>
      <c r="L26" s="21">
        <v>302742</v>
      </c>
      <c r="M26" s="21">
        <v>302500</v>
      </c>
      <c r="N26" s="21"/>
      <c r="O26" s="21">
        <v>18528</v>
      </c>
      <c r="P26" s="21"/>
      <c r="Q26" s="21"/>
      <c r="R26" s="21"/>
      <c r="S26" s="21"/>
      <c r="T26" s="79">
        <v>0</v>
      </c>
      <c r="U26" s="21"/>
      <c r="V26" s="101" t="s">
        <v>18743</v>
      </c>
      <c r="W26" s="34">
        <v>38118</v>
      </c>
      <c r="X26" s="70" t="s">
        <v>18440</v>
      </c>
      <c r="Y26" s="20" t="s">
        <v>4926</v>
      </c>
    </row>
    <row r="27" spans="2:25" x14ac:dyDescent="0.2">
      <c r="B27" s="14" t="s">
        <v>18788</v>
      </c>
      <c r="C27" s="33" t="s">
        <v>18787</v>
      </c>
      <c r="D27" s="16" t="s">
        <v>18786</v>
      </c>
      <c r="E27" s="98" t="s">
        <v>26</v>
      </c>
      <c r="F27" s="18" t="s">
        <v>26</v>
      </c>
      <c r="G27" s="121">
        <v>35000</v>
      </c>
      <c r="H27" s="120">
        <v>25</v>
      </c>
      <c r="I27" s="22"/>
      <c r="J27" s="21">
        <v>875000</v>
      </c>
      <c r="K27" s="22">
        <v>24.75</v>
      </c>
      <c r="L27" s="21">
        <v>866250</v>
      </c>
      <c r="M27" s="21">
        <v>875000</v>
      </c>
      <c r="N27" s="21"/>
      <c r="O27" s="21">
        <v>50313</v>
      </c>
      <c r="P27" s="21"/>
      <c r="Q27" s="21"/>
      <c r="R27" s="21"/>
      <c r="S27" s="21"/>
      <c r="T27" s="79">
        <v>0</v>
      </c>
      <c r="U27" s="21"/>
      <c r="V27" s="101" t="s">
        <v>18785</v>
      </c>
      <c r="W27" s="34">
        <v>38117</v>
      </c>
      <c r="X27" s="70" t="s">
        <v>18440</v>
      </c>
      <c r="Y27" s="20" t="s">
        <v>4926</v>
      </c>
    </row>
    <row r="28" spans="2:25" x14ac:dyDescent="0.2">
      <c r="B28" s="14" t="s">
        <v>18784</v>
      </c>
      <c r="C28" s="33" t="s">
        <v>18783</v>
      </c>
      <c r="D28" s="16" t="s">
        <v>18782</v>
      </c>
      <c r="E28" s="98" t="s">
        <v>26</v>
      </c>
      <c r="F28" s="18" t="s">
        <v>26</v>
      </c>
      <c r="G28" s="121">
        <v>29000</v>
      </c>
      <c r="H28" s="120">
        <v>50</v>
      </c>
      <c r="I28" s="22"/>
      <c r="J28" s="21">
        <v>1552653</v>
      </c>
      <c r="K28" s="22">
        <v>63.84</v>
      </c>
      <c r="L28" s="21">
        <v>1851360</v>
      </c>
      <c r="M28" s="21">
        <v>1552653</v>
      </c>
      <c r="N28" s="21"/>
      <c r="O28" s="21">
        <v>123830</v>
      </c>
      <c r="P28" s="21"/>
      <c r="Q28" s="21"/>
      <c r="R28" s="21"/>
      <c r="S28" s="21"/>
      <c r="T28" s="79">
        <v>0</v>
      </c>
      <c r="U28" s="21"/>
      <c r="V28" s="101" t="s">
        <v>18781</v>
      </c>
      <c r="W28" s="34">
        <v>37747</v>
      </c>
      <c r="X28" s="70" t="s">
        <v>18440</v>
      </c>
      <c r="Y28" s="20" t="s">
        <v>4926</v>
      </c>
    </row>
    <row r="29" spans="2:25" x14ac:dyDescent="0.2">
      <c r="B29" s="14" t="s">
        <v>18780</v>
      </c>
      <c r="C29" s="33" t="s">
        <v>18779</v>
      </c>
      <c r="D29" s="16" t="s">
        <v>18778</v>
      </c>
      <c r="E29" s="98" t="s">
        <v>26</v>
      </c>
      <c r="F29" s="18" t="s">
        <v>26</v>
      </c>
      <c r="G29" s="121">
        <v>181113</v>
      </c>
      <c r="H29" s="120">
        <v>25</v>
      </c>
      <c r="I29" s="22"/>
      <c r="J29" s="21">
        <v>4527825</v>
      </c>
      <c r="K29" s="22">
        <v>25.15</v>
      </c>
      <c r="L29" s="21">
        <v>4554992</v>
      </c>
      <c r="M29" s="21">
        <v>4527825</v>
      </c>
      <c r="N29" s="21"/>
      <c r="O29" s="21">
        <v>350904</v>
      </c>
      <c r="P29" s="21"/>
      <c r="Q29" s="21"/>
      <c r="R29" s="21"/>
      <c r="S29" s="21"/>
      <c r="T29" s="79">
        <v>0</v>
      </c>
      <c r="U29" s="21"/>
      <c r="V29" s="101" t="s">
        <v>18743</v>
      </c>
      <c r="W29" s="34">
        <v>38891</v>
      </c>
      <c r="X29" s="70" t="s">
        <v>18440</v>
      </c>
      <c r="Y29" s="20" t="s">
        <v>4926</v>
      </c>
    </row>
    <row r="30" spans="2:25" x14ac:dyDescent="0.2">
      <c r="B30" s="14" t="s">
        <v>18777</v>
      </c>
      <c r="C30" s="33" t="s">
        <v>18776</v>
      </c>
      <c r="D30" s="16" t="s">
        <v>18775</v>
      </c>
      <c r="E30" s="98" t="s">
        <v>26</v>
      </c>
      <c r="F30" s="18" t="s">
        <v>26</v>
      </c>
      <c r="G30" s="121">
        <v>100000</v>
      </c>
      <c r="H30" s="120">
        <v>25</v>
      </c>
      <c r="I30" s="22"/>
      <c r="J30" s="21">
        <v>2500000</v>
      </c>
      <c r="K30" s="22">
        <v>25.59</v>
      </c>
      <c r="L30" s="21">
        <v>2559000</v>
      </c>
      <c r="M30" s="21">
        <v>2500000</v>
      </c>
      <c r="N30" s="21"/>
      <c r="O30" s="21">
        <v>146252</v>
      </c>
      <c r="P30" s="21"/>
      <c r="Q30" s="21"/>
      <c r="R30" s="21"/>
      <c r="S30" s="21"/>
      <c r="T30" s="79">
        <v>0</v>
      </c>
      <c r="U30" s="21"/>
      <c r="V30" s="101" t="s">
        <v>18743</v>
      </c>
      <c r="W30" s="34">
        <v>37739</v>
      </c>
      <c r="X30" s="70" t="s">
        <v>18440</v>
      </c>
      <c r="Y30" s="20" t="s">
        <v>4926</v>
      </c>
    </row>
    <row r="31" spans="2:25" x14ac:dyDescent="0.2">
      <c r="B31" s="14" t="s">
        <v>18774</v>
      </c>
      <c r="C31" s="33" t="s">
        <v>18773</v>
      </c>
      <c r="D31" s="16" t="s">
        <v>18772</v>
      </c>
      <c r="E31" s="98" t="s">
        <v>26</v>
      </c>
      <c r="F31" s="18" t="s">
        <v>26</v>
      </c>
      <c r="G31" s="121">
        <v>15000</v>
      </c>
      <c r="H31" s="120">
        <v>25</v>
      </c>
      <c r="I31" s="22"/>
      <c r="J31" s="21">
        <v>375000</v>
      </c>
      <c r="K31" s="22">
        <v>25.08</v>
      </c>
      <c r="L31" s="21">
        <v>376200</v>
      </c>
      <c r="M31" s="21">
        <v>375000</v>
      </c>
      <c r="N31" s="21">
        <v>5273</v>
      </c>
      <c r="O31" s="21">
        <v>15820</v>
      </c>
      <c r="P31" s="21"/>
      <c r="Q31" s="21"/>
      <c r="R31" s="21"/>
      <c r="S31" s="21"/>
      <c r="T31" s="79">
        <v>0</v>
      </c>
      <c r="U31" s="21"/>
      <c r="V31" s="101" t="s">
        <v>18743</v>
      </c>
      <c r="W31" s="34">
        <v>38114</v>
      </c>
      <c r="X31" s="70" t="s">
        <v>18440</v>
      </c>
      <c r="Y31" s="20" t="s">
        <v>4926</v>
      </c>
    </row>
    <row r="32" spans="2:25" x14ac:dyDescent="0.2">
      <c r="B32" s="14" t="s">
        <v>18771</v>
      </c>
      <c r="C32" s="33" t="s">
        <v>18770</v>
      </c>
      <c r="D32" s="16" t="s">
        <v>18756</v>
      </c>
      <c r="E32" s="98" t="s">
        <v>26</v>
      </c>
      <c r="F32" s="18" t="s">
        <v>26</v>
      </c>
      <c r="G32" s="121">
        <v>1250000</v>
      </c>
      <c r="H32" s="120">
        <v>1</v>
      </c>
      <c r="I32" s="22">
        <v>0.4</v>
      </c>
      <c r="J32" s="21">
        <v>500000</v>
      </c>
      <c r="K32" s="22">
        <v>0.4</v>
      </c>
      <c r="L32" s="21">
        <v>500000</v>
      </c>
      <c r="M32" s="21">
        <v>500000</v>
      </c>
      <c r="N32" s="21"/>
      <c r="O32" s="21"/>
      <c r="P32" s="21"/>
      <c r="Q32" s="21"/>
      <c r="R32" s="21"/>
      <c r="S32" s="21"/>
      <c r="T32" s="79">
        <v>0</v>
      </c>
      <c r="U32" s="21"/>
      <c r="V32" s="101" t="s">
        <v>18759</v>
      </c>
      <c r="W32" s="34">
        <v>37645</v>
      </c>
      <c r="X32" s="70" t="s">
        <v>5188</v>
      </c>
      <c r="Y32" s="20" t="s">
        <v>26</v>
      </c>
    </row>
    <row r="33" spans="2:25" x14ac:dyDescent="0.2">
      <c r="B33" s="14" t="s">
        <v>18769</v>
      </c>
      <c r="C33" s="33" t="s">
        <v>18768</v>
      </c>
      <c r="D33" s="16" t="s">
        <v>18760</v>
      </c>
      <c r="E33" s="98" t="s">
        <v>26</v>
      </c>
      <c r="F33" s="18" t="s">
        <v>26</v>
      </c>
      <c r="G33" s="121">
        <v>312500</v>
      </c>
      <c r="H33" s="120">
        <v>1</v>
      </c>
      <c r="I33" s="22">
        <v>4</v>
      </c>
      <c r="J33" s="21">
        <v>1250000</v>
      </c>
      <c r="K33" s="22">
        <v>4</v>
      </c>
      <c r="L33" s="21">
        <v>1250000</v>
      </c>
      <c r="M33" s="21">
        <v>1250000</v>
      </c>
      <c r="N33" s="21"/>
      <c r="O33" s="21"/>
      <c r="P33" s="21"/>
      <c r="Q33" s="21"/>
      <c r="R33" s="21"/>
      <c r="S33" s="21"/>
      <c r="T33" s="79">
        <v>0</v>
      </c>
      <c r="U33" s="21"/>
      <c r="V33" s="101" t="s">
        <v>18759</v>
      </c>
      <c r="W33" s="34">
        <v>38075</v>
      </c>
      <c r="X33" s="70" t="s">
        <v>5188</v>
      </c>
      <c r="Y33" s="20" t="s">
        <v>26</v>
      </c>
    </row>
    <row r="34" spans="2:25" x14ac:dyDescent="0.2">
      <c r="B34" s="14" t="s">
        <v>18767</v>
      </c>
      <c r="C34" s="33" t="s">
        <v>18766</v>
      </c>
      <c r="D34" s="16" t="s">
        <v>18756</v>
      </c>
      <c r="E34" s="98" t="s">
        <v>26</v>
      </c>
      <c r="F34" s="18" t="s">
        <v>26</v>
      </c>
      <c r="G34" s="121">
        <v>625000</v>
      </c>
      <c r="H34" s="120">
        <v>1</v>
      </c>
      <c r="I34" s="22">
        <v>0.8</v>
      </c>
      <c r="J34" s="21">
        <v>500000</v>
      </c>
      <c r="K34" s="22">
        <v>0.8</v>
      </c>
      <c r="L34" s="21">
        <v>500000</v>
      </c>
      <c r="M34" s="21">
        <v>500083</v>
      </c>
      <c r="N34" s="21"/>
      <c r="O34" s="21"/>
      <c r="P34" s="21"/>
      <c r="Q34" s="21"/>
      <c r="R34" s="21"/>
      <c r="S34" s="21"/>
      <c r="T34" s="79">
        <v>0</v>
      </c>
      <c r="U34" s="21"/>
      <c r="V34" s="101" t="s">
        <v>18755</v>
      </c>
      <c r="W34" s="34">
        <v>38063</v>
      </c>
      <c r="X34" s="70" t="s">
        <v>5188</v>
      </c>
      <c r="Y34" s="20" t="s">
        <v>26</v>
      </c>
    </row>
    <row r="35" spans="2:25" x14ac:dyDescent="0.2">
      <c r="B35" s="14" t="s">
        <v>18765</v>
      </c>
      <c r="C35" s="33" t="s">
        <v>18764</v>
      </c>
      <c r="D35" s="16" t="s">
        <v>18763</v>
      </c>
      <c r="E35" s="98" t="s">
        <v>26</v>
      </c>
      <c r="F35" s="18" t="s">
        <v>26</v>
      </c>
      <c r="G35" s="121">
        <v>571844</v>
      </c>
      <c r="H35" s="120">
        <v>1</v>
      </c>
      <c r="I35" s="22">
        <v>0.22</v>
      </c>
      <c r="J35" s="21">
        <v>125805</v>
      </c>
      <c r="K35" s="22">
        <v>0.22</v>
      </c>
      <c r="L35" s="21">
        <v>125806</v>
      </c>
      <c r="M35" s="21">
        <v>125806</v>
      </c>
      <c r="N35" s="21"/>
      <c r="O35" s="21"/>
      <c r="P35" s="21"/>
      <c r="Q35" s="21"/>
      <c r="R35" s="21"/>
      <c r="S35" s="21"/>
      <c r="T35" s="79">
        <v>0</v>
      </c>
      <c r="U35" s="21"/>
      <c r="V35" s="101" t="s">
        <v>18759</v>
      </c>
      <c r="W35" s="34">
        <v>38488</v>
      </c>
      <c r="X35" s="70" t="s">
        <v>5188</v>
      </c>
      <c r="Y35" s="20" t="s">
        <v>26</v>
      </c>
    </row>
    <row r="36" spans="2:25" x14ac:dyDescent="0.2">
      <c r="B36" s="14" t="s">
        <v>18762</v>
      </c>
      <c r="C36" s="33" t="s">
        <v>18761</v>
      </c>
      <c r="D36" s="16" t="s">
        <v>18760</v>
      </c>
      <c r="E36" s="98" t="s">
        <v>26</v>
      </c>
      <c r="F36" s="18" t="s">
        <v>26</v>
      </c>
      <c r="G36" s="121">
        <v>100000</v>
      </c>
      <c r="H36" s="120">
        <v>1</v>
      </c>
      <c r="I36" s="22">
        <v>4</v>
      </c>
      <c r="J36" s="21">
        <v>400000</v>
      </c>
      <c r="K36" s="22">
        <v>4</v>
      </c>
      <c r="L36" s="21">
        <v>400000</v>
      </c>
      <c r="M36" s="21">
        <v>400000</v>
      </c>
      <c r="N36" s="21"/>
      <c r="O36" s="21"/>
      <c r="P36" s="21"/>
      <c r="Q36" s="21"/>
      <c r="R36" s="21"/>
      <c r="S36" s="21"/>
      <c r="T36" s="79">
        <v>0</v>
      </c>
      <c r="U36" s="21"/>
      <c r="V36" s="101" t="s">
        <v>18759</v>
      </c>
      <c r="W36" s="34">
        <v>38616</v>
      </c>
      <c r="X36" s="70" t="s">
        <v>5188</v>
      </c>
      <c r="Y36" s="20" t="s">
        <v>26</v>
      </c>
    </row>
    <row r="37" spans="2:25" x14ac:dyDescent="0.2">
      <c r="B37" s="14" t="s">
        <v>18758</v>
      </c>
      <c r="C37" s="33" t="s">
        <v>18757</v>
      </c>
      <c r="D37" s="16" t="s">
        <v>18756</v>
      </c>
      <c r="E37" s="98" t="s">
        <v>26</v>
      </c>
      <c r="F37" s="18" t="s">
        <v>26</v>
      </c>
      <c r="G37" s="121">
        <v>2564103</v>
      </c>
      <c r="H37" s="120">
        <v>1</v>
      </c>
      <c r="I37" s="22">
        <v>0.39</v>
      </c>
      <c r="J37" s="21">
        <v>1000000</v>
      </c>
      <c r="K37" s="22">
        <v>0.39</v>
      </c>
      <c r="L37" s="21">
        <v>1000000</v>
      </c>
      <c r="M37" s="21">
        <v>1000000</v>
      </c>
      <c r="N37" s="21"/>
      <c r="O37" s="21"/>
      <c r="P37" s="21"/>
      <c r="Q37" s="21"/>
      <c r="R37" s="21"/>
      <c r="S37" s="21"/>
      <c r="T37" s="79">
        <v>0</v>
      </c>
      <c r="U37" s="21"/>
      <c r="V37" s="101" t="s">
        <v>18755</v>
      </c>
      <c r="W37" s="34">
        <v>39353</v>
      </c>
      <c r="X37" s="70" t="s">
        <v>5188</v>
      </c>
      <c r="Y37" s="20" t="s">
        <v>26</v>
      </c>
    </row>
    <row r="38" spans="2:25" x14ac:dyDescent="0.2">
      <c r="B38" s="14" t="s">
        <v>18754</v>
      </c>
      <c r="C38" s="33" t="s">
        <v>18753</v>
      </c>
      <c r="D38" s="16" t="s">
        <v>18752</v>
      </c>
      <c r="E38" s="98" t="s">
        <v>26</v>
      </c>
      <c r="F38" s="18" t="s">
        <v>5696</v>
      </c>
      <c r="G38" s="121">
        <v>350000</v>
      </c>
      <c r="H38" s="120">
        <v>25</v>
      </c>
      <c r="I38" s="22"/>
      <c r="J38" s="21">
        <v>8750000</v>
      </c>
      <c r="K38" s="22">
        <v>25.46</v>
      </c>
      <c r="L38" s="21">
        <v>8911000</v>
      </c>
      <c r="M38" s="21">
        <v>8750000</v>
      </c>
      <c r="N38" s="21"/>
      <c r="O38" s="21">
        <v>643130</v>
      </c>
      <c r="P38" s="21"/>
      <c r="Q38" s="21"/>
      <c r="R38" s="21"/>
      <c r="S38" s="21"/>
      <c r="T38" s="79">
        <v>0</v>
      </c>
      <c r="U38" s="21"/>
      <c r="V38" s="101" t="s">
        <v>18751</v>
      </c>
      <c r="W38" s="28">
        <v>37924</v>
      </c>
      <c r="X38" s="70" t="s">
        <v>18440</v>
      </c>
      <c r="Y38" s="20" t="s">
        <v>4926</v>
      </c>
    </row>
    <row r="39" spans="2:25" x14ac:dyDescent="0.2">
      <c r="B39" s="14" t="s">
        <v>18750</v>
      </c>
      <c r="C39" s="33" t="s">
        <v>18749</v>
      </c>
      <c r="D39" s="16" t="s">
        <v>18748</v>
      </c>
      <c r="E39" s="98" t="s">
        <v>26</v>
      </c>
      <c r="F39" s="18" t="s">
        <v>116</v>
      </c>
      <c r="G39" s="121">
        <v>18172</v>
      </c>
      <c r="H39" s="120">
        <v>1000</v>
      </c>
      <c r="I39" s="22"/>
      <c r="J39" s="21">
        <v>18172000</v>
      </c>
      <c r="K39" s="22">
        <v>1250.6300000000001</v>
      </c>
      <c r="L39" s="21">
        <v>22726358</v>
      </c>
      <c r="M39" s="21">
        <v>18172000</v>
      </c>
      <c r="N39" s="21"/>
      <c r="O39" s="21">
        <v>1650018</v>
      </c>
      <c r="P39" s="21"/>
      <c r="Q39" s="21"/>
      <c r="R39" s="21"/>
      <c r="S39" s="21"/>
      <c r="T39" s="79">
        <v>0</v>
      </c>
      <c r="U39" s="21"/>
      <c r="V39" s="101" t="s">
        <v>18747</v>
      </c>
      <c r="W39" s="28">
        <v>39183</v>
      </c>
      <c r="X39" s="70" t="s">
        <v>18440</v>
      </c>
      <c r="Y39" s="20" t="s">
        <v>4926</v>
      </c>
    </row>
    <row r="40" spans="2:25" x14ac:dyDescent="0.2">
      <c r="B40" s="14" t="s">
        <v>18746</v>
      </c>
      <c r="C40" s="33" t="s">
        <v>18745</v>
      </c>
      <c r="D40" s="16" t="s">
        <v>18744</v>
      </c>
      <c r="E40" s="98" t="s">
        <v>26</v>
      </c>
      <c r="F40" s="18" t="s">
        <v>4929</v>
      </c>
      <c r="G40" s="121">
        <v>18900</v>
      </c>
      <c r="H40" s="120">
        <v>25</v>
      </c>
      <c r="I40" s="22"/>
      <c r="J40" s="21">
        <v>472500</v>
      </c>
      <c r="K40" s="22">
        <v>25.13</v>
      </c>
      <c r="L40" s="21">
        <v>474957</v>
      </c>
      <c r="M40" s="21">
        <v>472500</v>
      </c>
      <c r="N40" s="21"/>
      <c r="O40" s="21">
        <v>29295</v>
      </c>
      <c r="P40" s="21"/>
      <c r="Q40" s="21"/>
      <c r="R40" s="21"/>
      <c r="S40" s="21"/>
      <c r="T40" s="79">
        <v>0</v>
      </c>
      <c r="U40" s="21"/>
      <c r="V40" s="101" t="s">
        <v>18743</v>
      </c>
      <c r="W40" s="28">
        <v>38117</v>
      </c>
      <c r="X40" s="70" t="s">
        <v>18440</v>
      </c>
      <c r="Y40" s="20" t="s">
        <v>4926</v>
      </c>
    </row>
    <row r="41" spans="2:25" x14ac:dyDescent="0.2">
      <c r="B41" s="14" t="s">
        <v>18742</v>
      </c>
      <c r="C41" s="33" t="s">
        <v>18741</v>
      </c>
      <c r="D41" s="16" t="s">
        <v>5070</v>
      </c>
      <c r="E41" s="98" t="s">
        <v>26</v>
      </c>
      <c r="F41" s="18" t="s">
        <v>116</v>
      </c>
      <c r="G41" s="121">
        <v>191800</v>
      </c>
      <c r="H41" s="120">
        <v>25</v>
      </c>
      <c r="I41" s="22"/>
      <c r="J41" s="21">
        <v>3386658</v>
      </c>
      <c r="K41" s="22">
        <v>25.01</v>
      </c>
      <c r="L41" s="21">
        <v>4796918</v>
      </c>
      <c r="M41" s="21">
        <v>3386658</v>
      </c>
      <c r="N41" s="21"/>
      <c r="O41" s="21">
        <v>338050</v>
      </c>
      <c r="P41" s="21"/>
      <c r="Q41" s="21"/>
      <c r="R41" s="21"/>
      <c r="S41" s="21"/>
      <c r="T41" s="79">
        <v>0</v>
      </c>
      <c r="U41" s="21"/>
      <c r="V41" s="101" t="s">
        <v>18738</v>
      </c>
      <c r="W41" s="28">
        <v>38118</v>
      </c>
      <c r="X41" s="70" t="s">
        <v>18440</v>
      </c>
      <c r="Y41" s="20" t="s">
        <v>4926</v>
      </c>
    </row>
    <row r="42" spans="2:25" x14ac:dyDescent="0.2">
      <c r="B42" s="14" t="s">
        <v>18740</v>
      </c>
      <c r="C42" s="33" t="s">
        <v>18739</v>
      </c>
      <c r="D42" s="16" t="s">
        <v>5070</v>
      </c>
      <c r="E42" s="98" t="s">
        <v>26</v>
      </c>
      <c r="F42" s="18" t="s">
        <v>116</v>
      </c>
      <c r="G42" s="121">
        <v>417700</v>
      </c>
      <c r="H42" s="120">
        <v>25</v>
      </c>
      <c r="I42" s="22"/>
      <c r="J42" s="21">
        <v>10442500</v>
      </c>
      <c r="K42" s="22">
        <v>25.08</v>
      </c>
      <c r="L42" s="21">
        <v>10475916</v>
      </c>
      <c r="M42" s="21">
        <v>10442500</v>
      </c>
      <c r="N42" s="21"/>
      <c r="O42" s="21">
        <v>751860</v>
      </c>
      <c r="P42" s="21"/>
      <c r="Q42" s="21"/>
      <c r="R42" s="21"/>
      <c r="S42" s="21"/>
      <c r="T42" s="79">
        <v>0</v>
      </c>
      <c r="U42" s="21"/>
      <c r="V42" s="101" t="s">
        <v>18738</v>
      </c>
      <c r="W42" s="28">
        <v>38117</v>
      </c>
      <c r="X42" s="70" t="s">
        <v>18440</v>
      </c>
      <c r="Y42" s="20" t="s">
        <v>4926</v>
      </c>
    </row>
    <row r="43" spans="2:25" x14ac:dyDescent="0.2">
      <c r="B43" s="14" t="s">
        <v>18737</v>
      </c>
      <c r="C43" s="33" t="s">
        <v>18736</v>
      </c>
      <c r="D43" s="16" t="s">
        <v>18735</v>
      </c>
      <c r="E43" s="98" t="s">
        <v>26</v>
      </c>
      <c r="F43" s="18" t="s">
        <v>116</v>
      </c>
      <c r="G43" s="121">
        <v>200000</v>
      </c>
      <c r="H43" s="120">
        <v>25</v>
      </c>
      <c r="I43" s="22"/>
      <c r="J43" s="21">
        <v>5000000</v>
      </c>
      <c r="K43" s="22">
        <v>25.21</v>
      </c>
      <c r="L43" s="21">
        <v>5042000</v>
      </c>
      <c r="M43" s="21">
        <v>5000000</v>
      </c>
      <c r="N43" s="21"/>
      <c r="O43" s="21">
        <v>337497</v>
      </c>
      <c r="P43" s="21"/>
      <c r="Q43" s="21"/>
      <c r="R43" s="21"/>
      <c r="S43" s="21"/>
      <c r="T43" s="79">
        <v>0</v>
      </c>
      <c r="U43" s="21"/>
      <c r="V43" s="101" t="s">
        <v>18734</v>
      </c>
      <c r="W43" s="28">
        <v>37748</v>
      </c>
      <c r="X43" s="70" t="s">
        <v>18440</v>
      </c>
      <c r="Y43" s="20" t="s">
        <v>4926</v>
      </c>
    </row>
    <row r="44" spans="2:25" x14ac:dyDescent="0.2">
      <c r="B44" s="11" t="s">
        <v>24</v>
      </c>
      <c r="C44" s="12" t="s">
        <v>24</v>
      </c>
      <c r="D44" s="13" t="s">
        <v>24</v>
      </c>
      <c r="E44" s="12" t="s">
        <v>24</v>
      </c>
      <c r="F44" s="12" t="s">
        <v>24</v>
      </c>
      <c r="G44" s="12" t="s">
        <v>24</v>
      </c>
      <c r="H44" s="12" t="s">
        <v>24</v>
      </c>
      <c r="I44" s="12" t="s">
        <v>24</v>
      </c>
      <c r="J44" s="12" t="s">
        <v>24</v>
      </c>
      <c r="K44" s="12" t="s">
        <v>24</v>
      </c>
      <c r="L44" s="12" t="s">
        <v>24</v>
      </c>
      <c r="M44" s="12" t="s">
        <v>24</v>
      </c>
      <c r="N44" s="12" t="s">
        <v>24</v>
      </c>
      <c r="O44" s="12" t="s">
        <v>24</v>
      </c>
      <c r="P44" s="12" t="s">
        <v>24</v>
      </c>
      <c r="Q44" s="12" t="s">
        <v>24</v>
      </c>
      <c r="R44" s="12" t="s">
        <v>24</v>
      </c>
      <c r="S44" s="12" t="s">
        <v>24</v>
      </c>
      <c r="T44" s="12" t="s">
        <v>24</v>
      </c>
      <c r="U44" s="12" t="s">
        <v>24</v>
      </c>
      <c r="V44" s="12" t="s">
        <v>24</v>
      </c>
      <c r="W44" s="12" t="s">
        <v>24</v>
      </c>
      <c r="X44" s="12" t="s">
        <v>24</v>
      </c>
      <c r="Y44" s="12" t="s">
        <v>24</v>
      </c>
    </row>
    <row r="45" spans="2:25" ht="38.25" x14ac:dyDescent="0.2">
      <c r="B45" s="23" t="s">
        <v>175</v>
      </c>
      <c r="C45" s="24" t="s">
        <v>18733</v>
      </c>
      <c r="D45" s="25"/>
      <c r="E45" s="26"/>
      <c r="F45" s="26"/>
      <c r="G45" s="26"/>
      <c r="H45" s="26"/>
      <c r="I45" s="26"/>
      <c r="J45" s="79">
        <f>SUM(SCDPT2SN1!J7:'SCDPT2SN1'!J44)</f>
        <v>143861565</v>
      </c>
      <c r="K45" s="26"/>
      <c r="L45" s="79">
        <f>SUM(SCDPT2SN1!L7:'SCDPT2SN1'!L44)</f>
        <v>153057626</v>
      </c>
      <c r="M45" s="79">
        <f>SUM(SCDPT2SN1!M7:'SCDPT2SN1'!M44)</f>
        <v>144283591</v>
      </c>
      <c r="N45" s="79">
        <f>SUM(SCDPT2SN1!N7:'SCDPT2SN1'!N44)</f>
        <v>186699</v>
      </c>
      <c r="O45" s="79">
        <f>SUM(SCDPT2SN1!O7:'SCDPT2SN1'!O44)</f>
        <v>9816489</v>
      </c>
      <c r="P45" s="79">
        <f>SUM(SCDPT2SN1!P7:'SCDPT2SN1'!P44)</f>
        <v>0</v>
      </c>
      <c r="Q45" s="79">
        <f>SUM(SCDPT2SN1!Q7:'SCDPT2SN1'!Q44)</f>
        <v>0</v>
      </c>
      <c r="R45" s="79">
        <f>SUM(SCDPT2SN1!R7:'SCDPT2SN1'!R44)</f>
        <v>-421940</v>
      </c>
      <c r="S45" s="79">
        <f>SUM(SCDPT2SN1!S7:'SCDPT2SN1'!S44)</f>
        <v>0</v>
      </c>
      <c r="T45" s="79">
        <f>SUM(SCDPT2SN1!T7:'SCDPT2SN1'!T44)</f>
        <v>-421940</v>
      </c>
      <c r="U45" s="79">
        <f>SUM(SCDPT2SN1!U7:'SCDPT2SN1'!U44)</f>
        <v>0</v>
      </c>
      <c r="V45" s="26"/>
      <c r="W45" s="26"/>
      <c r="X45" s="26"/>
      <c r="Y45" s="26"/>
    </row>
    <row r="46" spans="2:25" x14ac:dyDescent="0.2">
      <c r="B46" s="11" t="s">
        <v>24</v>
      </c>
      <c r="C46" s="12" t="s">
        <v>24</v>
      </c>
      <c r="D46" s="13" t="s">
        <v>24</v>
      </c>
      <c r="E46" s="12" t="s">
        <v>24</v>
      </c>
      <c r="F46" s="12" t="s">
        <v>24</v>
      </c>
      <c r="G46" s="12" t="s">
        <v>24</v>
      </c>
      <c r="H46" s="12" t="s">
        <v>24</v>
      </c>
      <c r="I46" s="12" t="s">
        <v>24</v>
      </c>
      <c r="J46" s="12" t="s">
        <v>24</v>
      </c>
      <c r="K46" s="12" t="s">
        <v>24</v>
      </c>
      <c r="L46" s="12" t="s">
        <v>24</v>
      </c>
      <c r="M46" s="12" t="s">
        <v>24</v>
      </c>
      <c r="N46" s="12" t="s">
        <v>24</v>
      </c>
      <c r="O46" s="12" t="s">
        <v>24</v>
      </c>
      <c r="P46" s="12" t="s">
        <v>24</v>
      </c>
      <c r="Q46" s="12" t="s">
        <v>24</v>
      </c>
      <c r="R46" s="12" t="s">
        <v>24</v>
      </c>
      <c r="S46" s="12" t="s">
        <v>24</v>
      </c>
      <c r="T46" s="12" t="s">
        <v>24</v>
      </c>
      <c r="U46" s="12" t="s">
        <v>24</v>
      </c>
      <c r="V46" s="12" t="s">
        <v>24</v>
      </c>
      <c r="W46" s="12" t="s">
        <v>24</v>
      </c>
      <c r="X46" s="12" t="s">
        <v>24</v>
      </c>
      <c r="Y46" s="12" t="s">
        <v>24</v>
      </c>
    </row>
    <row r="47" spans="2:25" x14ac:dyDescent="0.2">
      <c r="B47" s="14" t="s">
        <v>177</v>
      </c>
      <c r="C47" s="33" t="s">
        <v>26</v>
      </c>
      <c r="D47" s="16" t="s">
        <v>26</v>
      </c>
      <c r="E47" s="98" t="s">
        <v>26</v>
      </c>
      <c r="F47" s="18" t="s">
        <v>26</v>
      </c>
      <c r="G47" s="121"/>
      <c r="H47" s="120"/>
      <c r="I47" s="22"/>
      <c r="J47" s="21"/>
      <c r="K47" s="22"/>
      <c r="L47" s="21"/>
      <c r="M47" s="21"/>
      <c r="N47" s="21"/>
      <c r="O47" s="21"/>
      <c r="P47" s="21"/>
      <c r="Q47" s="21"/>
      <c r="R47" s="21"/>
      <c r="S47" s="21"/>
      <c r="T47" s="79"/>
      <c r="U47" s="21"/>
      <c r="V47" s="101" t="s">
        <v>26</v>
      </c>
      <c r="W47" s="19"/>
      <c r="X47" s="70" t="s">
        <v>26</v>
      </c>
      <c r="Y47" s="20" t="s">
        <v>26</v>
      </c>
    </row>
    <row r="48" spans="2:25" x14ac:dyDescent="0.2">
      <c r="B48" s="11" t="s">
        <v>24</v>
      </c>
      <c r="C48" s="12" t="s">
        <v>24</v>
      </c>
      <c r="D48" s="13" t="s">
        <v>24</v>
      </c>
      <c r="E48" s="12" t="s">
        <v>24</v>
      </c>
      <c r="F48" s="12" t="s">
        <v>24</v>
      </c>
      <c r="G48" s="12" t="s">
        <v>24</v>
      </c>
      <c r="H48" s="12" t="s">
        <v>24</v>
      </c>
      <c r="I48" s="12" t="s">
        <v>24</v>
      </c>
      <c r="J48" s="12" t="s">
        <v>24</v>
      </c>
      <c r="K48" s="12" t="s">
        <v>24</v>
      </c>
      <c r="L48" s="12" t="s">
        <v>24</v>
      </c>
      <c r="M48" s="12" t="s">
        <v>24</v>
      </c>
      <c r="N48" s="12" t="s">
        <v>24</v>
      </c>
      <c r="O48" s="12" t="s">
        <v>24</v>
      </c>
      <c r="P48" s="12" t="s">
        <v>24</v>
      </c>
      <c r="Q48" s="12" t="s">
        <v>24</v>
      </c>
      <c r="R48" s="12" t="s">
        <v>24</v>
      </c>
      <c r="S48" s="12" t="s">
        <v>24</v>
      </c>
      <c r="T48" s="12" t="s">
        <v>24</v>
      </c>
      <c r="U48" s="12" t="s">
        <v>24</v>
      </c>
      <c r="V48" s="12" t="s">
        <v>24</v>
      </c>
      <c r="W48" s="12" t="s">
        <v>24</v>
      </c>
      <c r="X48" s="12" t="s">
        <v>24</v>
      </c>
      <c r="Y48" s="12" t="s">
        <v>24</v>
      </c>
    </row>
    <row r="49" spans="2:25" ht="38.25" x14ac:dyDescent="0.2">
      <c r="B49" s="23" t="s">
        <v>178</v>
      </c>
      <c r="C49" s="24" t="s">
        <v>18732</v>
      </c>
      <c r="D49" s="25"/>
      <c r="E49" s="26"/>
      <c r="F49" s="26"/>
      <c r="G49" s="26"/>
      <c r="H49" s="26"/>
      <c r="I49" s="26"/>
      <c r="J49" s="79">
        <f>SUM(SCDPT2SN1!J46:'SCDPT2SN1'!J48)</f>
        <v>0</v>
      </c>
      <c r="K49" s="26"/>
      <c r="L49" s="79">
        <f>SUM(SCDPT2SN1!L46:'SCDPT2SN1'!L48)</f>
        <v>0</v>
      </c>
      <c r="M49" s="79">
        <f>SUM(SCDPT2SN1!M46:'SCDPT2SN1'!M48)</f>
        <v>0</v>
      </c>
      <c r="N49" s="79">
        <f>SUM(SCDPT2SN1!N46:'SCDPT2SN1'!N48)</f>
        <v>0</v>
      </c>
      <c r="O49" s="79">
        <f>SUM(SCDPT2SN1!O46:'SCDPT2SN1'!O48)</f>
        <v>0</v>
      </c>
      <c r="P49" s="79">
        <f>SUM(SCDPT2SN1!P46:'SCDPT2SN1'!P48)</f>
        <v>0</v>
      </c>
      <c r="Q49" s="79">
        <f>SUM(SCDPT2SN1!Q46:'SCDPT2SN1'!Q48)</f>
        <v>0</v>
      </c>
      <c r="R49" s="79">
        <f>SUM(SCDPT2SN1!R46:'SCDPT2SN1'!R48)</f>
        <v>0</v>
      </c>
      <c r="S49" s="79">
        <f>SUM(SCDPT2SN1!S46:'SCDPT2SN1'!S48)</f>
        <v>0</v>
      </c>
      <c r="T49" s="79">
        <f>SUM(SCDPT2SN1!T46:'SCDPT2SN1'!T48)</f>
        <v>0</v>
      </c>
      <c r="U49" s="79">
        <f>SUM(SCDPT2SN1!U46:'SCDPT2SN1'!U48)</f>
        <v>0</v>
      </c>
      <c r="V49" s="26"/>
      <c r="W49" s="26"/>
      <c r="X49" s="26"/>
      <c r="Y49" s="26"/>
    </row>
    <row r="50" spans="2:25" x14ac:dyDescent="0.2">
      <c r="B50" s="35" t="s">
        <v>196</v>
      </c>
      <c r="C50" s="36" t="s">
        <v>4901</v>
      </c>
      <c r="D50" s="37"/>
      <c r="E50" s="38"/>
      <c r="F50" s="38"/>
      <c r="G50" s="38"/>
      <c r="H50" s="38"/>
      <c r="I50" s="38"/>
      <c r="J50" s="77">
        <f>SCDPT2SN1!J45+SCDPT2SN1!J49</f>
        <v>143861565</v>
      </c>
      <c r="K50" s="38"/>
      <c r="L50" s="77">
        <f>SCDPT2SN1!L45+SCDPT2SN1!L49</f>
        <v>153057626</v>
      </c>
      <c r="M50" s="77">
        <f>SCDPT2SN1!M45+SCDPT2SN1!M49</f>
        <v>144283591</v>
      </c>
      <c r="N50" s="77">
        <f>SCDPT2SN1!N45+SCDPT2SN1!N49</f>
        <v>186699</v>
      </c>
      <c r="O50" s="77">
        <f>SCDPT2SN1!O45+SCDPT2SN1!O49</f>
        <v>9816489</v>
      </c>
      <c r="P50" s="77">
        <f>SCDPT2SN1!P45+SCDPT2SN1!P49</f>
        <v>0</v>
      </c>
      <c r="Q50" s="77">
        <f>SCDPT2SN1!Q45+SCDPT2SN1!Q49</f>
        <v>0</v>
      </c>
      <c r="R50" s="77">
        <f>SCDPT2SN1!R45+SCDPT2SN1!R49</f>
        <v>-421940</v>
      </c>
      <c r="S50" s="77">
        <f>SCDPT2SN1!S45+SCDPT2SN1!S49</f>
        <v>0</v>
      </c>
      <c r="T50" s="77">
        <f>SCDPT2SN1!T45+SCDPT2SN1!T49</f>
        <v>-421940</v>
      </c>
      <c r="U50" s="77">
        <f>SCDPT2SN1!U45+SCDPT2SN1!U49</f>
        <v>0</v>
      </c>
      <c r="V50" s="38"/>
      <c r="W50" s="38"/>
      <c r="X50" s="38"/>
      <c r="Y50" s="3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&amp;CSCDPT2SN1E11</oddHeader>
    <oddFooter>&amp;LWINGS Application&amp;RSaveAs(3/1/2013-10:18 AM)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V55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11" customWidth="1"/>
    <col min="6" max="6" width="88" customWidth="1"/>
    <col min="7" max="7" width="16" customWidth="1"/>
    <col min="8" max="8" width="15" customWidth="1"/>
    <col min="9" max="9" width="13" customWidth="1"/>
    <col min="10" max="18" width="15" customWidth="1"/>
    <col min="19" max="20" width="11" customWidth="1"/>
    <col min="21" max="21" width="49" customWidth="1"/>
    <col min="22" max="22" width="17" customWidth="1"/>
  </cols>
  <sheetData>
    <row r="2" spans="2:22" x14ac:dyDescent="0.2">
      <c r="B2" s="1"/>
      <c r="C2" s="1" t="s">
        <v>18957</v>
      </c>
      <c r="D2" s="1"/>
      <c r="E2" s="1"/>
      <c r="T2" s="5"/>
    </row>
    <row r="3" spans="2:22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73"/>
      <c r="U3" s="3"/>
      <c r="V3" s="3"/>
    </row>
    <row r="4" spans="2:22" ht="20.25" x14ac:dyDescent="0.3">
      <c r="B4" s="4" t="s">
        <v>18956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73"/>
      <c r="U4" s="3"/>
      <c r="V4" s="3"/>
    </row>
    <row r="5" spans="2:22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</row>
    <row r="6" spans="2:22" ht="60" x14ac:dyDescent="0.2">
      <c r="B6" s="9"/>
      <c r="C6" s="10" t="s">
        <v>3</v>
      </c>
      <c r="D6" s="10" t="s">
        <v>4</v>
      </c>
      <c r="E6" s="10" t="s">
        <v>5</v>
      </c>
      <c r="F6" s="10" t="s">
        <v>6</v>
      </c>
      <c r="G6" s="10" t="s">
        <v>18854</v>
      </c>
      <c r="H6" s="10" t="s">
        <v>10</v>
      </c>
      <c r="I6" s="10" t="s">
        <v>18851</v>
      </c>
      <c r="J6" s="10" t="s">
        <v>3522</v>
      </c>
      <c r="K6" s="10" t="s">
        <v>16</v>
      </c>
      <c r="L6" s="10" t="s">
        <v>18850</v>
      </c>
      <c r="M6" s="10" t="s">
        <v>18849</v>
      </c>
      <c r="N6" s="10" t="s">
        <v>18848</v>
      </c>
      <c r="O6" s="10" t="s">
        <v>11</v>
      </c>
      <c r="P6" s="10" t="s">
        <v>13</v>
      </c>
      <c r="Q6" s="10" t="s">
        <v>18955</v>
      </c>
      <c r="R6" s="10" t="s">
        <v>14</v>
      </c>
      <c r="S6" s="10" t="s">
        <v>18954</v>
      </c>
      <c r="T6" s="10" t="s">
        <v>7</v>
      </c>
      <c r="U6" s="10" t="s">
        <v>3516</v>
      </c>
      <c r="V6" s="10" t="s">
        <v>3515</v>
      </c>
    </row>
    <row r="7" spans="2:22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29" t="s">
        <v>24</v>
      </c>
      <c r="U7" s="12" t="s">
        <v>24</v>
      </c>
      <c r="V7" s="12" t="s">
        <v>24</v>
      </c>
    </row>
    <row r="8" spans="2:22" x14ac:dyDescent="0.2">
      <c r="B8" s="14" t="s">
        <v>18953</v>
      </c>
      <c r="C8" s="33" t="s">
        <v>18952</v>
      </c>
      <c r="D8" s="16" t="s">
        <v>18951</v>
      </c>
      <c r="E8" s="98" t="s">
        <v>26</v>
      </c>
      <c r="F8" s="18" t="s">
        <v>26</v>
      </c>
      <c r="G8" s="121">
        <v>563688</v>
      </c>
      <c r="H8" s="21">
        <v>800437</v>
      </c>
      <c r="I8" s="22">
        <v>1.42</v>
      </c>
      <c r="J8" s="21">
        <v>800437</v>
      </c>
      <c r="K8" s="21">
        <v>862443</v>
      </c>
      <c r="L8" s="21"/>
      <c r="M8" s="21"/>
      <c r="N8" s="21"/>
      <c r="O8" s="21">
        <v>-62006</v>
      </c>
      <c r="P8" s="21">
        <v>580178</v>
      </c>
      <c r="Q8" s="79">
        <f>SCDPT2SN2!O8-SCDPT2SN2!P8</f>
        <v>-642184</v>
      </c>
      <c r="R8" s="21"/>
      <c r="S8" s="100" t="s">
        <v>18864</v>
      </c>
      <c r="T8" s="34">
        <v>41157</v>
      </c>
      <c r="U8" s="70" t="s">
        <v>18440</v>
      </c>
      <c r="V8" s="20" t="s">
        <v>4926</v>
      </c>
    </row>
    <row r="9" spans="2:22" x14ac:dyDescent="0.2">
      <c r="B9" s="14" t="s">
        <v>18950</v>
      </c>
      <c r="C9" s="33" t="s">
        <v>18949</v>
      </c>
      <c r="D9" s="16" t="s">
        <v>18948</v>
      </c>
      <c r="E9" s="98" t="s">
        <v>26</v>
      </c>
      <c r="F9" s="18" t="s">
        <v>26</v>
      </c>
      <c r="G9" s="121">
        <v>6073237</v>
      </c>
      <c r="H9" s="21">
        <v>1336112</v>
      </c>
      <c r="I9" s="22">
        <v>0.22</v>
      </c>
      <c r="J9" s="21">
        <v>1336112</v>
      </c>
      <c r="K9" s="21">
        <v>1226960</v>
      </c>
      <c r="L9" s="21"/>
      <c r="M9" s="21"/>
      <c r="N9" s="21"/>
      <c r="O9" s="21"/>
      <c r="P9" s="21"/>
      <c r="Q9" s="79">
        <v>0</v>
      </c>
      <c r="R9" s="21"/>
      <c r="S9" s="100" t="s">
        <v>18870</v>
      </c>
      <c r="T9" s="28">
        <v>38427</v>
      </c>
      <c r="U9" s="70" t="s">
        <v>5188</v>
      </c>
      <c r="V9" s="20" t="s">
        <v>26</v>
      </c>
    </row>
    <row r="10" spans="2:22" x14ac:dyDescent="0.2">
      <c r="B10" s="14" t="s">
        <v>18947</v>
      </c>
      <c r="C10" s="33" t="s">
        <v>18946</v>
      </c>
      <c r="D10" s="16" t="s">
        <v>18945</v>
      </c>
      <c r="E10" s="98" t="s">
        <v>26</v>
      </c>
      <c r="F10" s="18" t="s">
        <v>26</v>
      </c>
      <c r="G10" s="121">
        <v>901000</v>
      </c>
      <c r="H10" s="21">
        <v>90100000</v>
      </c>
      <c r="I10" s="22">
        <v>100</v>
      </c>
      <c r="J10" s="21">
        <v>90100000</v>
      </c>
      <c r="K10" s="21">
        <v>90100000</v>
      </c>
      <c r="L10" s="21"/>
      <c r="M10" s="21">
        <v>2067514</v>
      </c>
      <c r="N10" s="21"/>
      <c r="O10" s="21"/>
      <c r="P10" s="21"/>
      <c r="Q10" s="79">
        <v>0</v>
      </c>
      <c r="R10" s="21"/>
      <c r="S10" s="100" t="s">
        <v>18870</v>
      </c>
      <c r="T10" s="34">
        <v>41270</v>
      </c>
      <c r="U10" s="70" t="s">
        <v>531</v>
      </c>
      <c r="V10" s="20" t="s">
        <v>26</v>
      </c>
    </row>
    <row r="11" spans="2:22" x14ac:dyDescent="0.2">
      <c r="B11" s="14" t="s">
        <v>18944</v>
      </c>
      <c r="C11" s="33" t="s">
        <v>18943</v>
      </c>
      <c r="D11" s="16" t="s">
        <v>18942</v>
      </c>
      <c r="E11" s="98" t="s">
        <v>26</v>
      </c>
      <c r="F11" s="18" t="s">
        <v>26</v>
      </c>
      <c r="G11" s="121">
        <v>50000</v>
      </c>
      <c r="H11" s="21"/>
      <c r="I11" s="22"/>
      <c r="J11" s="21"/>
      <c r="K11" s="21">
        <v>500</v>
      </c>
      <c r="L11" s="21"/>
      <c r="M11" s="21"/>
      <c r="N11" s="21"/>
      <c r="O11" s="21"/>
      <c r="P11" s="21"/>
      <c r="Q11" s="79">
        <v>0</v>
      </c>
      <c r="R11" s="21"/>
      <c r="S11" s="100" t="s">
        <v>18870</v>
      </c>
      <c r="T11" s="34">
        <v>38616</v>
      </c>
      <c r="U11" s="70" t="s">
        <v>5188</v>
      </c>
      <c r="V11" s="20" t="s">
        <v>26</v>
      </c>
    </row>
    <row r="12" spans="2:22" x14ac:dyDescent="0.2">
      <c r="B12" s="14" t="s">
        <v>18941</v>
      </c>
      <c r="C12" s="33" t="s">
        <v>18940</v>
      </c>
      <c r="D12" s="16" t="s">
        <v>18939</v>
      </c>
      <c r="E12" s="98" t="s">
        <v>26</v>
      </c>
      <c r="F12" s="18" t="s">
        <v>26</v>
      </c>
      <c r="G12" s="121">
        <v>115296</v>
      </c>
      <c r="H12" s="21">
        <v>1153</v>
      </c>
      <c r="I12" s="22">
        <v>0.01</v>
      </c>
      <c r="J12" s="21">
        <v>1153</v>
      </c>
      <c r="K12" s="21">
        <v>50000</v>
      </c>
      <c r="L12" s="21"/>
      <c r="M12" s="21"/>
      <c r="N12" s="21"/>
      <c r="O12" s="21">
        <v>-42660</v>
      </c>
      <c r="P12" s="21"/>
      <c r="Q12" s="79">
        <v>-42660</v>
      </c>
      <c r="R12" s="21"/>
      <c r="S12" s="100" t="s">
        <v>18870</v>
      </c>
      <c r="T12" s="34">
        <v>40408</v>
      </c>
      <c r="U12" s="70" t="s">
        <v>5188</v>
      </c>
      <c r="V12" s="20" t="s">
        <v>26</v>
      </c>
    </row>
    <row r="13" spans="2:22" x14ac:dyDescent="0.2">
      <c r="B13" s="14" t="s">
        <v>18938</v>
      </c>
      <c r="C13" s="33" t="s">
        <v>18937</v>
      </c>
      <c r="D13" s="16" t="s">
        <v>18936</v>
      </c>
      <c r="E13" s="98" t="s">
        <v>26</v>
      </c>
      <c r="F13" s="18" t="s">
        <v>5018</v>
      </c>
      <c r="G13" s="121">
        <v>867110</v>
      </c>
      <c r="H13" s="21">
        <v>38761</v>
      </c>
      <c r="I13" s="22">
        <v>4.4999999999999998E-2</v>
      </c>
      <c r="J13" s="21">
        <v>38761</v>
      </c>
      <c r="K13" s="21">
        <v>5</v>
      </c>
      <c r="L13" s="21"/>
      <c r="M13" s="21"/>
      <c r="N13" s="21"/>
      <c r="O13" s="21">
        <v>38756</v>
      </c>
      <c r="P13" s="21"/>
      <c r="Q13" s="79">
        <v>38756</v>
      </c>
      <c r="R13" s="21"/>
      <c r="S13" s="100" t="s">
        <v>18870</v>
      </c>
      <c r="T13" s="34">
        <v>41177</v>
      </c>
      <c r="U13" s="70" t="s">
        <v>531</v>
      </c>
      <c r="V13" s="20" t="s">
        <v>26</v>
      </c>
    </row>
    <row r="14" spans="2:22" x14ac:dyDescent="0.2">
      <c r="B14" s="14" t="s">
        <v>18935</v>
      </c>
      <c r="C14" s="33" t="s">
        <v>18934</v>
      </c>
      <c r="D14" s="16" t="s">
        <v>18933</v>
      </c>
      <c r="E14" s="98" t="s">
        <v>26</v>
      </c>
      <c r="F14" s="18" t="s">
        <v>5018</v>
      </c>
      <c r="G14" s="121">
        <v>1386603</v>
      </c>
      <c r="H14" s="21">
        <v>394434</v>
      </c>
      <c r="I14" s="22">
        <v>0.28399999999999997</v>
      </c>
      <c r="J14" s="21">
        <v>394434</v>
      </c>
      <c r="K14" s="21"/>
      <c r="L14" s="21"/>
      <c r="M14" s="21"/>
      <c r="N14" s="21"/>
      <c r="O14" s="21">
        <v>230670</v>
      </c>
      <c r="P14" s="21"/>
      <c r="Q14" s="79">
        <v>230670</v>
      </c>
      <c r="R14" s="21"/>
      <c r="S14" s="100" t="s">
        <v>18870</v>
      </c>
      <c r="T14" s="34">
        <v>40330</v>
      </c>
      <c r="U14" s="70" t="s">
        <v>18440</v>
      </c>
      <c r="V14" s="20" t="s">
        <v>4926</v>
      </c>
    </row>
    <row r="15" spans="2:22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12" t="s">
        <v>24</v>
      </c>
      <c r="I15" s="12" t="s">
        <v>24</v>
      </c>
      <c r="J15" s="12" t="s">
        <v>24</v>
      </c>
      <c r="K15" s="12" t="s">
        <v>24</v>
      </c>
      <c r="L15" s="12" t="s">
        <v>24</v>
      </c>
      <c r="M15" s="12" t="s">
        <v>24</v>
      </c>
      <c r="N15" s="12" t="s">
        <v>24</v>
      </c>
      <c r="O15" s="12" t="s">
        <v>24</v>
      </c>
      <c r="P15" s="12" t="s">
        <v>24</v>
      </c>
      <c r="Q15" s="12" t="s">
        <v>24</v>
      </c>
      <c r="R15" s="12" t="s">
        <v>24</v>
      </c>
      <c r="S15" s="12" t="s">
        <v>24</v>
      </c>
      <c r="T15" s="29" t="s">
        <v>24</v>
      </c>
      <c r="U15" s="12" t="s">
        <v>24</v>
      </c>
      <c r="V15" s="12" t="s">
        <v>24</v>
      </c>
    </row>
    <row r="16" spans="2:22" ht="38.25" x14ac:dyDescent="0.2">
      <c r="B16" s="23" t="s">
        <v>199</v>
      </c>
      <c r="C16" s="24" t="s">
        <v>18932</v>
      </c>
      <c r="D16" s="25"/>
      <c r="E16" s="26"/>
      <c r="F16" s="26"/>
      <c r="G16" s="26"/>
      <c r="H16" s="79">
        <f>SUM(SCDPT2SN2!H7:'SCDPT2SN2'!H15)</f>
        <v>92670897</v>
      </c>
      <c r="I16" s="26"/>
      <c r="J16" s="79">
        <f>SUM(SCDPT2SN2!J7:'SCDPT2SN2'!J15)</f>
        <v>92670897</v>
      </c>
      <c r="K16" s="79">
        <f>SUM(SCDPT2SN2!K7:'SCDPT2SN2'!K15)</f>
        <v>92239908</v>
      </c>
      <c r="L16" s="79">
        <f>SUM(SCDPT2SN2!L7:'SCDPT2SN2'!L15)</f>
        <v>0</v>
      </c>
      <c r="M16" s="79">
        <f>SUM(SCDPT2SN2!M7:'SCDPT2SN2'!M15)</f>
        <v>2067514</v>
      </c>
      <c r="N16" s="79">
        <f>SUM(SCDPT2SN2!N7:'SCDPT2SN2'!N15)</f>
        <v>0</v>
      </c>
      <c r="O16" s="79">
        <f>SUM(SCDPT2SN2!O7:'SCDPT2SN2'!O15)</f>
        <v>164760</v>
      </c>
      <c r="P16" s="79">
        <f>SUM(SCDPT2SN2!P7:'SCDPT2SN2'!P15)</f>
        <v>580178</v>
      </c>
      <c r="Q16" s="79">
        <f>SUM(SCDPT2SN2!Q7:'SCDPT2SN2'!Q15)</f>
        <v>-415418</v>
      </c>
      <c r="R16" s="79">
        <f>SUM(SCDPT2SN2!R7:'SCDPT2SN2'!R15)</f>
        <v>0</v>
      </c>
      <c r="S16" s="26"/>
      <c r="T16" s="30"/>
      <c r="U16" s="26"/>
      <c r="V16" s="26"/>
    </row>
    <row r="17" spans="2:22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  <c r="L17" s="12" t="s">
        <v>24</v>
      </c>
      <c r="M17" s="12" t="s">
        <v>24</v>
      </c>
      <c r="N17" s="12" t="s">
        <v>24</v>
      </c>
      <c r="O17" s="12" t="s">
        <v>24</v>
      </c>
      <c r="P17" s="12" t="s">
        <v>24</v>
      </c>
      <c r="Q17" s="12" t="s">
        <v>24</v>
      </c>
      <c r="R17" s="12" t="s">
        <v>24</v>
      </c>
      <c r="S17" s="12" t="s">
        <v>24</v>
      </c>
      <c r="T17" s="29" t="s">
        <v>24</v>
      </c>
      <c r="U17" s="12" t="s">
        <v>24</v>
      </c>
      <c r="V17" s="12" t="s">
        <v>24</v>
      </c>
    </row>
    <row r="18" spans="2:22" x14ac:dyDescent="0.2">
      <c r="B18" s="14" t="s">
        <v>18931</v>
      </c>
      <c r="C18" s="33" t="s">
        <v>18930</v>
      </c>
      <c r="D18" s="16" t="s">
        <v>18929</v>
      </c>
      <c r="E18" s="98" t="s">
        <v>26</v>
      </c>
      <c r="F18" s="18" t="s">
        <v>26</v>
      </c>
      <c r="G18" s="121">
        <v>1000</v>
      </c>
      <c r="H18" s="21">
        <v>80262178</v>
      </c>
      <c r="I18" s="22">
        <v>80262.179999999993</v>
      </c>
      <c r="J18" s="21">
        <v>80262178</v>
      </c>
      <c r="K18" s="21">
        <v>217788430</v>
      </c>
      <c r="L18" s="21"/>
      <c r="M18" s="21"/>
      <c r="N18" s="21"/>
      <c r="O18" s="21">
        <v>-20593203</v>
      </c>
      <c r="P18" s="21"/>
      <c r="Q18" s="79">
        <f>SCDPT2SN2!O18-SCDPT2SN2!P18</f>
        <v>-20593203</v>
      </c>
      <c r="R18" s="21"/>
      <c r="S18" s="100" t="s">
        <v>18870</v>
      </c>
      <c r="T18" s="34">
        <v>41269</v>
      </c>
      <c r="U18" s="70" t="s">
        <v>531</v>
      </c>
      <c r="V18" s="20" t="s">
        <v>26</v>
      </c>
    </row>
    <row r="19" spans="2:22" x14ac:dyDescent="0.2">
      <c r="B19" s="14" t="s">
        <v>18928</v>
      </c>
      <c r="C19" s="122" t="s">
        <v>5015</v>
      </c>
      <c r="D19" s="16" t="s">
        <v>18919</v>
      </c>
      <c r="E19" s="98" t="s">
        <v>26</v>
      </c>
      <c r="F19" s="18" t="s">
        <v>26</v>
      </c>
      <c r="G19" s="121">
        <v>2</v>
      </c>
      <c r="H19" s="21">
        <v>45056</v>
      </c>
      <c r="I19" s="22">
        <v>22527.9</v>
      </c>
      <c r="J19" s="21">
        <v>45056</v>
      </c>
      <c r="K19" s="21">
        <v>40000</v>
      </c>
      <c r="L19" s="21"/>
      <c r="M19" s="21">
        <v>2307</v>
      </c>
      <c r="N19" s="21"/>
      <c r="O19" s="21">
        <v>717</v>
      </c>
      <c r="P19" s="21"/>
      <c r="Q19" s="79">
        <v>717</v>
      </c>
      <c r="R19" s="21"/>
      <c r="S19" s="100" t="s">
        <v>18870</v>
      </c>
      <c r="T19" s="34">
        <v>38379</v>
      </c>
      <c r="U19" s="70" t="s">
        <v>531</v>
      </c>
      <c r="V19" s="20" t="s">
        <v>26</v>
      </c>
    </row>
    <row r="20" spans="2:22" x14ac:dyDescent="0.2">
      <c r="B20" s="14" t="s">
        <v>18927</v>
      </c>
      <c r="C20" s="122" t="s">
        <v>5015</v>
      </c>
      <c r="D20" s="16" t="s">
        <v>18919</v>
      </c>
      <c r="E20" s="98" t="s">
        <v>26</v>
      </c>
      <c r="F20" s="18" t="s">
        <v>26</v>
      </c>
      <c r="G20" s="121">
        <v>4</v>
      </c>
      <c r="H20" s="21">
        <v>89189</v>
      </c>
      <c r="I20" s="22">
        <v>22297.17</v>
      </c>
      <c r="J20" s="21">
        <v>89189</v>
      </c>
      <c r="K20" s="21">
        <v>80000</v>
      </c>
      <c r="L20" s="21"/>
      <c r="M20" s="21">
        <v>4614</v>
      </c>
      <c r="N20" s="21"/>
      <c r="O20" s="21">
        <v>720</v>
      </c>
      <c r="P20" s="21"/>
      <c r="Q20" s="79">
        <v>720</v>
      </c>
      <c r="R20" s="21"/>
      <c r="S20" s="100" t="s">
        <v>18870</v>
      </c>
      <c r="T20" s="34">
        <v>38379</v>
      </c>
      <c r="U20" s="70" t="s">
        <v>531</v>
      </c>
      <c r="V20" s="20" t="s">
        <v>26</v>
      </c>
    </row>
    <row r="21" spans="2:22" x14ac:dyDescent="0.2">
      <c r="B21" s="14" t="s">
        <v>18926</v>
      </c>
      <c r="C21" s="122" t="s">
        <v>5015</v>
      </c>
      <c r="D21" s="16" t="s">
        <v>18919</v>
      </c>
      <c r="E21" s="98" t="s">
        <v>26</v>
      </c>
      <c r="F21" s="18" t="s">
        <v>26</v>
      </c>
      <c r="G21" s="121">
        <v>28</v>
      </c>
      <c r="H21" s="21">
        <v>591321</v>
      </c>
      <c r="I21" s="22">
        <v>21118.6</v>
      </c>
      <c r="J21" s="21">
        <v>591321</v>
      </c>
      <c r="K21" s="21">
        <v>560000</v>
      </c>
      <c r="L21" s="21"/>
      <c r="M21" s="21">
        <v>32296</v>
      </c>
      <c r="N21" s="21"/>
      <c r="O21" s="21">
        <v>2544</v>
      </c>
      <c r="P21" s="21"/>
      <c r="Q21" s="79">
        <v>2544</v>
      </c>
      <c r="R21" s="21"/>
      <c r="S21" s="100" t="s">
        <v>18870</v>
      </c>
      <c r="T21" s="34">
        <v>38379</v>
      </c>
      <c r="U21" s="70" t="s">
        <v>531</v>
      </c>
      <c r="V21" s="20" t="s">
        <v>26</v>
      </c>
    </row>
    <row r="22" spans="2:22" x14ac:dyDescent="0.2">
      <c r="B22" s="14" t="s">
        <v>18925</v>
      </c>
      <c r="C22" s="122" t="s">
        <v>5015</v>
      </c>
      <c r="D22" s="16" t="s">
        <v>18919</v>
      </c>
      <c r="E22" s="98" t="s">
        <v>26</v>
      </c>
      <c r="F22" s="18" t="s">
        <v>26</v>
      </c>
      <c r="G22" s="121">
        <v>2</v>
      </c>
      <c r="H22" s="21">
        <v>49874</v>
      </c>
      <c r="I22" s="22">
        <v>24937.16</v>
      </c>
      <c r="J22" s="21">
        <v>49874</v>
      </c>
      <c r="K22" s="21">
        <v>40000</v>
      </c>
      <c r="L22" s="21"/>
      <c r="M22" s="21">
        <v>2307</v>
      </c>
      <c r="N22" s="21"/>
      <c r="O22" s="21">
        <v>6431</v>
      </c>
      <c r="P22" s="21"/>
      <c r="Q22" s="79">
        <v>6431</v>
      </c>
      <c r="R22" s="21"/>
      <c r="S22" s="100" t="s">
        <v>18870</v>
      </c>
      <c r="T22" s="34">
        <v>38379</v>
      </c>
      <c r="U22" s="70" t="s">
        <v>531</v>
      </c>
      <c r="V22" s="20" t="s">
        <v>26</v>
      </c>
    </row>
    <row r="23" spans="2:22" x14ac:dyDescent="0.2">
      <c r="B23" s="14" t="s">
        <v>18924</v>
      </c>
      <c r="C23" s="122" t="s">
        <v>5015</v>
      </c>
      <c r="D23" s="16" t="s">
        <v>18919</v>
      </c>
      <c r="E23" s="98" t="s">
        <v>26</v>
      </c>
      <c r="F23" s="18" t="s">
        <v>26</v>
      </c>
      <c r="G23" s="121">
        <v>12</v>
      </c>
      <c r="H23" s="21">
        <v>280730</v>
      </c>
      <c r="I23" s="22">
        <v>23394.21</v>
      </c>
      <c r="J23" s="21">
        <v>280730</v>
      </c>
      <c r="K23" s="21">
        <v>240000</v>
      </c>
      <c r="L23" s="21"/>
      <c r="M23" s="21">
        <v>13841</v>
      </c>
      <c r="N23" s="21"/>
      <c r="O23" s="21">
        <v>21019</v>
      </c>
      <c r="P23" s="21"/>
      <c r="Q23" s="79">
        <v>21019</v>
      </c>
      <c r="R23" s="21"/>
      <c r="S23" s="100" t="s">
        <v>18870</v>
      </c>
      <c r="T23" s="28">
        <v>38379</v>
      </c>
      <c r="U23" s="70" t="s">
        <v>531</v>
      </c>
      <c r="V23" s="20" t="s">
        <v>26</v>
      </c>
    </row>
    <row r="24" spans="2:22" x14ac:dyDescent="0.2">
      <c r="B24" s="14" t="s">
        <v>18923</v>
      </c>
      <c r="C24" s="122" t="s">
        <v>5015</v>
      </c>
      <c r="D24" s="16" t="s">
        <v>18919</v>
      </c>
      <c r="E24" s="98" t="s">
        <v>26</v>
      </c>
      <c r="F24" s="18" t="s">
        <v>26</v>
      </c>
      <c r="G24" s="121">
        <v>2</v>
      </c>
      <c r="H24" s="21">
        <v>52033</v>
      </c>
      <c r="I24" s="22">
        <v>26016.63</v>
      </c>
      <c r="J24" s="21">
        <v>52033</v>
      </c>
      <c r="K24" s="21">
        <v>40000</v>
      </c>
      <c r="L24" s="21"/>
      <c r="M24" s="21">
        <v>2307</v>
      </c>
      <c r="N24" s="21"/>
      <c r="O24" s="21">
        <v>4146</v>
      </c>
      <c r="P24" s="21"/>
      <c r="Q24" s="79">
        <v>4146</v>
      </c>
      <c r="R24" s="21"/>
      <c r="S24" s="100" t="s">
        <v>18870</v>
      </c>
      <c r="T24" s="34">
        <v>38379</v>
      </c>
      <c r="U24" s="70" t="s">
        <v>531</v>
      </c>
      <c r="V24" s="20" t="s">
        <v>26</v>
      </c>
    </row>
    <row r="25" spans="2:22" x14ac:dyDescent="0.2">
      <c r="B25" s="14" t="s">
        <v>18922</v>
      </c>
      <c r="C25" s="122" t="s">
        <v>5015</v>
      </c>
      <c r="D25" s="16" t="s">
        <v>18919</v>
      </c>
      <c r="E25" s="98" t="s">
        <v>26</v>
      </c>
      <c r="F25" s="18" t="s">
        <v>26</v>
      </c>
      <c r="G25" s="121">
        <v>6</v>
      </c>
      <c r="H25" s="21">
        <v>140224</v>
      </c>
      <c r="I25" s="22">
        <v>23370.66</v>
      </c>
      <c r="J25" s="21">
        <v>140224</v>
      </c>
      <c r="K25" s="21">
        <v>120000</v>
      </c>
      <c r="L25" s="21"/>
      <c r="M25" s="21">
        <v>6921</v>
      </c>
      <c r="N25" s="21"/>
      <c r="O25" s="21">
        <v>7616</v>
      </c>
      <c r="P25" s="21"/>
      <c r="Q25" s="79">
        <v>7616</v>
      </c>
      <c r="R25" s="21"/>
      <c r="S25" s="100" t="s">
        <v>18870</v>
      </c>
      <c r="T25" s="34">
        <v>38379</v>
      </c>
      <c r="U25" s="70" t="s">
        <v>531</v>
      </c>
      <c r="V25" s="20" t="s">
        <v>26</v>
      </c>
    </row>
    <row r="26" spans="2:22" x14ac:dyDescent="0.2">
      <c r="B26" s="14" t="s">
        <v>18921</v>
      </c>
      <c r="C26" s="122" t="s">
        <v>5015</v>
      </c>
      <c r="D26" s="16" t="s">
        <v>18919</v>
      </c>
      <c r="E26" s="98" t="s">
        <v>26</v>
      </c>
      <c r="F26" s="18" t="s">
        <v>26</v>
      </c>
      <c r="G26" s="121">
        <v>4</v>
      </c>
      <c r="H26" s="21">
        <v>90444</v>
      </c>
      <c r="I26" s="22">
        <v>22610.99</v>
      </c>
      <c r="J26" s="21">
        <v>90444</v>
      </c>
      <c r="K26" s="21">
        <v>80000</v>
      </c>
      <c r="L26" s="21"/>
      <c r="M26" s="21">
        <v>4614</v>
      </c>
      <c r="N26" s="21"/>
      <c r="O26" s="21">
        <v>3682</v>
      </c>
      <c r="P26" s="21"/>
      <c r="Q26" s="79">
        <v>3682</v>
      </c>
      <c r="R26" s="21"/>
      <c r="S26" s="100" t="s">
        <v>18870</v>
      </c>
      <c r="T26" s="34">
        <v>38379</v>
      </c>
      <c r="U26" s="70" t="s">
        <v>531</v>
      </c>
      <c r="V26" s="20" t="s">
        <v>26</v>
      </c>
    </row>
    <row r="27" spans="2:22" x14ac:dyDescent="0.2">
      <c r="B27" s="14" t="s">
        <v>18920</v>
      </c>
      <c r="C27" s="122" t="s">
        <v>5015</v>
      </c>
      <c r="D27" s="16" t="s">
        <v>18919</v>
      </c>
      <c r="E27" s="98" t="s">
        <v>26</v>
      </c>
      <c r="F27" s="18" t="s">
        <v>26</v>
      </c>
      <c r="G27" s="121">
        <v>140</v>
      </c>
      <c r="H27" s="21">
        <v>3069005</v>
      </c>
      <c r="I27" s="22">
        <v>21921.46</v>
      </c>
      <c r="J27" s="21">
        <v>3069005</v>
      </c>
      <c r="K27" s="21">
        <v>2800000</v>
      </c>
      <c r="L27" s="21"/>
      <c r="M27" s="21">
        <v>161480</v>
      </c>
      <c r="N27" s="21"/>
      <c r="O27" s="21">
        <v>72601</v>
      </c>
      <c r="P27" s="21"/>
      <c r="Q27" s="79">
        <v>72601</v>
      </c>
      <c r="R27" s="21"/>
      <c r="S27" s="100" t="s">
        <v>18870</v>
      </c>
      <c r="T27" s="34">
        <v>38379</v>
      </c>
      <c r="U27" s="70" t="s">
        <v>531</v>
      </c>
      <c r="V27" s="20" t="s">
        <v>26</v>
      </c>
    </row>
    <row r="28" spans="2:22" x14ac:dyDescent="0.2">
      <c r="B28" s="14" t="s">
        <v>18918</v>
      </c>
      <c r="C28" s="33" t="s">
        <v>18917</v>
      </c>
      <c r="D28" s="16" t="s">
        <v>18912</v>
      </c>
      <c r="E28" s="98" t="s">
        <v>26</v>
      </c>
      <c r="F28" s="18" t="s">
        <v>26</v>
      </c>
      <c r="G28" s="121">
        <v>1000</v>
      </c>
      <c r="H28" s="21">
        <v>5907720</v>
      </c>
      <c r="I28" s="22">
        <v>5907.72</v>
      </c>
      <c r="J28" s="21">
        <v>5907720</v>
      </c>
      <c r="K28" s="21">
        <v>5490000</v>
      </c>
      <c r="L28" s="21"/>
      <c r="M28" s="21"/>
      <c r="N28" s="21"/>
      <c r="O28" s="21">
        <v>2980619</v>
      </c>
      <c r="P28" s="21"/>
      <c r="Q28" s="79">
        <v>2980619</v>
      </c>
      <c r="R28" s="21"/>
      <c r="S28" s="100" t="s">
        <v>18870</v>
      </c>
      <c r="T28" s="34">
        <v>41153</v>
      </c>
      <c r="U28" s="70" t="s">
        <v>531</v>
      </c>
      <c r="V28" s="20" t="s">
        <v>26</v>
      </c>
    </row>
    <row r="29" spans="2:22" x14ac:dyDescent="0.2">
      <c r="B29" s="14" t="s">
        <v>18916</v>
      </c>
      <c r="C29" s="33" t="s">
        <v>18915</v>
      </c>
      <c r="D29" s="16" t="s">
        <v>18912</v>
      </c>
      <c r="E29" s="98" t="s">
        <v>26</v>
      </c>
      <c r="F29" s="18" t="s">
        <v>26</v>
      </c>
      <c r="G29" s="121">
        <v>2498000</v>
      </c>
      <c r="H29" s="21">
        <v>112599383</v>
      </c>
      <c r="I29" s="22">
        <v>45.08</v>
      </c>
      <c r="J29" s="21">
        <v>112599383</v>
      </c>
      <c r="K29" s="21">
        <v>219434528</v>
      </c>
      <c r="L29" s="21"/>
      <c r="M29" s="21"/>
      <c r="N29" s="21"/>
      <c r="O29" s="21">
        <v>-58347468</v>
      </c>
      <c r="P29" s="21"/>
      <c r="Q29" s="79">
        <v>-58347468</v>
      </c>
      <c r="R29" s="21"/>
      <c r="S29" s="100" t="s">
        <v>18870</v>
      </c>
      <c r="T29" s="34">
        <v>41269</v>
      </c>
      <c r="U29" s="70" t="s">
        <v>531</v>
      </c>
      <c r="V29" s="20" t="s">
        <v>26</v>
      </c>
    </row>
    <row r="30" spans="2:22" x14ac:dyDescent="0.2">
      <c r="B30" s="14" t="s">
        <v>18914</v>
      </c>
      <c r="C30" s="33" t="s">
        <v>18913</v>
      </c>
      <c r="D30" s="16" t="s">
        <v>18912</v>
      </c>
      <c r="E30" s="98" t="s">
        <v>26</v>
      </c>
      <c r="F30" s="18" t="s">
        <v>26</v>
      </c>
      <c r="G30" s="121">
        <v>1000</v>
      </c>
      <c r="H30" s="21">
        <v>14182</v>
      </c>
      <c r="I30" s="22">
        <v>14.18</v>
      </c>
      <c r="J30" s="21">
        <v>14182</v>
      </c>
      <c r="K30" s="21">
        <v>10000</v>
      </c>
      <c r="L30" s="21"/>
      <c r="M30" s="21"/>
      <c r="N30" s="21"/>
      <c r="O30" s="21">
        <v>-937</v>
      </c>
      <c r="P30" s="21"/>
      <c r="Q30" s="79">
        <v>-937</v>
      </c>
      <c r="R30" s="21"/>
      <c r="S30" s="100" t="s">
        <v>18870</v>
      </c>
      <c r="T30" s="34">
        <v>41153</v>
      </c>
      <c r="U30" s="70" t="s">
        <v>531</v>
      </c>
      <c r="V30" s="20" t="s">
        <v>26</v>
      </c>
    </row>
    <row r="31" spans="2:22" x14ac:dyDescent="0.2">
      <c r="B31" s="11" t="s">
        <v>24</v>
      </c>
      <c r="C31" s="12" t="s">
        <v>24</v>
      </c>
      <c r="D31" s="13" t="s">
        <v>24</v>
      </c>
      <c r="E31" s="12" t="s">
        <v>24</v>
      </c>
      <c r="F31" s="12" t="s">
        <v>24</v>
      </c>
      <c r="G31" s="12" t="s">
        <v>24</v>
      </c>
      <c r="H31" s="12" t="s">
        <v>24</v>
      </c>
      <c r="I31" s="12" t="s">
        <v>24</v>
      </c>
      <c r="J31" s="12" t="s">
        <v>24</v>
      </c>
      <c r="K31" s="12" t="s">
        <v>24</v>
      </c>
      <c r="L31" s="12" t="s">
        <v>24</v>
      </c>
      <c r="M31" s="12" t="s">
        <v>24</v>
      </c>
      <c r="N31" s="12" t="s">
        <v>24</v>
      </c>
      <c r="O31" s="12" t="s">
        <v>24</v>
      </c>
      <c r="P31" s="12" t="s">
        <v>24</v>
      </c>
      <c r="Q31" s="12" t="s">
        <v>24</v>
      </c>
      <c r="R31" s="12" t="s">
        <v>24</v>
      </c>
      <c r="S31" s="12" t="s">
        <v>24</v>
      </c>
      <c r="T31" s="29" t="s">
        <v>24</v>
      </c>
      <c r="U31" s="12" t="s">
        <v>24</v>
      </c>
      <c r="V31" s="12" t="s">
        <v>24</v>
      </c>
    </row>
    <row r="32" spans="2:22" ht="38.25" x14ac:dyDescent="0.2">
      <c r="B32" s="23" t="s">
        <v>201</v>
      </c>
      <c r="C32" s="24" t="s">
        <v>18911</v>
      </c>
      <c r="D32" s="25"/>
      <c r="E32" s="26"/>
      <c r="F32" s="26"/>
      <c r="G32" s="26"/>
      <c r="H32" s="79">
        <f>SUM(SCDPT2SN2!H17:'SCDPT2SN2'!H31)</f>
        <v>203191339</v>
      </c>
      <c r="I32" s="26"/>
      <c r="J32" s="79">
        <f>SUM(SCDPT2SN2!J17:'SCDPT2SN2'!J31)</f>
        <v>203191339</v>
      </c>
      <c r="K32" s="79">
        <f>SUM(SCDPT2SN2!K17:'SCDPT2SN2'!K31)</f>
        <v>446722958</v>
      </c>
      <c r="L32" s="79">
        <f>SUM(SCDPT2SN2!L17:'SCDPT2SN2'!L31)</f>
        <v>0</v>
      </c>
      <c r="M32" s="79">
        <f>SUM(SCDPT2SN2!M17:'SCDPT2SN2'!M31)</f>
        <v>230687</v>
      </c>
      <c r="N32" s="79">
        <f>SUM(SCDPT2SN2!N17:'SCDPT2SN2'!N31)</f>
        <v>0</v>
      </c>
      <c r="O32" s="79">
        <f>SUM(SCDPT2SN2!O17:'SCDPT2SN2'!O31)</f>
        <v>-75841513</v>
      </c>
      <c r="P32" s="79">
        <f>SUM(SCDPT2SN2!P17:'SCDPT2SN2'!P31)</f>
        <v>0</v>
      </c>
      <c r="Q32" s="79">
        <f>SUM(SCDPT2SN2!Q17:'SCDPT2SN2'!Q31)</f>
        <v>-75841513</v>
      </c>
      <c r="R32" s="79">
        <f>SUM(SCDPT2SN2!R17:'SCDPT2SN2'!R31)</f>
        <v>0</v>
      </c>
      <c r="S32" s="26"/>
      <c r="T32" s="30"/>
      <c r="U32" s="26"/>
      <c r="V32" s="26"/>
    </row>
    <row r="33" spans="2:22" x14ac:dyDescent="0.2">
      <c r="B33" s="11" t="s">
        <v>24</v>
      </c>
      <c r="C33" s="12" t="s">
        <v>24</v>
      </c>
      <c r="D33" s="13" t="s">
        <v>24</v>
      </c>
      <c r="E33" s="12" t="s">
        <v>24</v>
      </c>
      <c r="F33" s="12" t="s">
        <v>24</v>
      </c>
      <c r="G33" s="12" t="s">
        <v>24</v>
      </c>
      <c r="H33" s="12" t="s">
        <v>24</v>
      </c>
      <c r="I33" s="12" t="s">
        <v>24</v>
      </c>
      <c r="J33" s="12" t="s">
        <v>24</v>
      </c>
      <c r="K33" s="12" t="s">
        <v>24</v>
      </c>
      <c r="L33" s="12" t="s">
        <v>24</v>
      </c>
      <c r="M33" s="12" t="s">
        <v>24</v>
      </c>
      <c r="N33" s="12" t="s">
        <v>24</v>
      </c>
      <c r="O33" s="12" t="s">
        <v>24</v>
      </c>
      <c r="P33" s="12" t="s">
        <v>24</v>
      </c>
      <c r="Q33" s="12" t="s">
        <v>24</v>
      </c>
      <c r="R33" s="12" t="s">
        <v>24</v>
      </c>
      <c r="S33" s="12" t="s">
        <v>24</v>
      </c>
      <c r="T33" s="29" t="s">
        <v>24</v>
      </c>
      <c r="U33" s="12" t="s">
        <v>24</v>
      </c>
      <c r="V33" s="12" t="s">
        <v>24</v>
      </c>
    </row>
    <row r="34" spans="2:22" x14ac:dyDescent="0.2">
      <c r="B34" s="14" t="s">
        <v>18910</v>
      </c>
      <c r="C34" s="33" t="s">
        <v>18909</v>
      </c>
      <c r="D34" s="16" t="s">
        <v>18908</v>
      </c>
      <c r="E34" s="98" t="s">
        <v>26</v>
      </c>
      <c r="F34" s="18" t="s">
        <v>26</v>
      </c>
      <c r="G34" s="121">
        <v>126223729</v>
      </c>
      <c r="H34" s="21">
        <v>125392015</v>
      </c>
      <c r="I34" s="22">
        <v>0.99299999999999999</v>
      </c>
      <c r="J34" s="21">
        <v>125392015</v>
      </c>
      <c r="K34" s="21">
        <v>103659513</v>
      </c>
      <c r="L34" s="21"/>
      <c r="M34" s="21">
        <v>2390749</v>
      </c>
      <c r="N34" s="21"/>
      <c r="O34" s="21">
        <v>10752908</v>
      </c>
      <c r="P34" s="21"/>
      <c r="Q34" s="79">
        <f>SCDPT2SN2!O34-SCDPT2SN2!P34</f>
        <v>10752908</v>
      </c>
      <c r="R34" s="21"/>
      <c r="S34" s="100" t="s">
        <v>18870</v>
      </c>
      <c r="T34" s="34">
        <v>41264</v>
      </c>
      <c r="U34" s="70" t="s">
        <v>531</v>
      </c>
      <c r="V34" s="20" t="s">
        <v>26</v>
      </c>
    </row>
    <row r="35" spans="2:22" x14ac:dyDescent="0.2">
      <c r="B35" s="14" t="s">
        <v>18907</v>
      </c>
      <c r="C35" s="33" t="s">
        <v>18906</v>
      </c>
      <c r="D35" s="16" t="s">
        <v>18905</v>
      </c>
      <c r="E35" s="98" t="s">
        <v>26</v>
      </c>
      <c r="F35" s="18" t="s">
        <v>116</v>
      </c>
      <c r="G35" s="121">
        <v>212310</v>
      </c>
      <c r="H35" s="21">
        <v>1737357</v>
      </c>
      <c r="I35" s="22">
        <v>8.1829999999999998</v>
      </c>
      <c r="J35" s="21">
        <v>1737357</v>
      </c>
      <c r="K35" s="21">
        <v>1352050</v>
      </c>
      <c r="L35" s="21"/>
      <c r="M35" s="21"/>
      <c r="N35" s="21"/>
      <c r="O35" s="21">
        <v>389186</v>
      </c>
      <c r="P35" s="21"/>
      <c r="Q35" s="79">
        <v>389186</v>
      </c>
      <c r="R35" s="21"/>
      <c r="S35" s="100" t="s">
        <v>18870</v>
      </c>
      <c r="T35" s="34">
        <v>40045</v>
      </c>
      <c r="U35" s="70" t="s">
        <v>18863</v>
      </c>
      <c r="V35" s="20" t="s">
        <v>26</v>
      </c>
    </row>
    <row r="36" spans="2:22" x14ac:dyDescent="0.2">
      <c r="B36" s="14" t="s">
        <v>18904</v>
      </c>
      <c r="C36" s="33" t="s">
        <v>18903</v>
      </c>
      <c r="D36" s="16" t="s">
        <v>18902</v>
      </c>
      <c r="E36" s="98" t="s">
        <v>26</v>
      </c>
      <c r="F36" s="18" t="s">
        <v>5018</v>
      </c>
      <c r="G36" s="121">
        <v>17843376</v>
      </c>
      <c r="H36" s="21">
        <v>13923320</v>
      </c>
      <c r="I36" s="22">
        <v>0.78</v>
      </c>
      <c r="J36" s="21">
        <v>13923320</v>
      </c>
      <c r="K36" s="21">
        <v>10912388</v>
      </c>
      <c r="L36" s="21"/>
      <c r="M36" s="21"/>
      <c r="N36" s="21"/>
      <c r="O36" s="21">
        <v>2111987</v>
      </c>
      <c r="P36" s="21"/>
      <c r="Q36" s="79">
        <v>2111987</v>
      </c>
      <c r="R36" s="21">
        <v>151363</v>
      </c>
      <c r="S36" s="100" t="s">
        <v>18870</v>
      </c>
      <c r="T36" s="34">
        <v>39994</v>
      </c>
      <c r="U36" s="70" t="s">
        <v>18869</v>
      </c>
      <c r="V36" s="20" t="s">
        <v>18898</v>
      </c>
    </row>
    <row r="37" spans="2:22" x14ac:dyDescent="0.2">
      <c r="B37" s="14" t="s">
        <v>18901</v>
      </c>
      <c r="C37" s="33" t="s">
        <v>18900</v>
      </c>
      <c r="D37" s="16" t="s">
        <v>18899</v>
      </c>
      <c r="E37" s="98" t="s">
        <v>26</v>
      </c>
      <c r="F37" s="18" t="s">
        <v>5018</v>
      </c>
      <c r="G37" s="121">
        <v>10586205</v>
      </c>
      <c r="H37" s="21">
        <v>8340726</v>
      </c>
      <c r="I37" s="22">
        <v>0.78800000000000003</v>
      </c>
      <c r="J37" s="21">
        <v>8340726</v>
      </c>
      <c r="K37" s="21">
        <v>5893403</v>
      </c>
      <c r="L37" s="21"/>
      <c r="M37" s="21"/>
      <c r="N37" s="21"/>
      <c r="O37" s="21">
        <v>1097927</v>
      </c>
      <c r="P37" s="21"/>
      <c r="Q37" s="79">
        <v>1097927</v>
      </c>
      <c r="R37" s="21">
        <v>91777</v>
      </c>
      <c r="S37" s="100" t="s">
        <v>18870</v>
      </c>
      <c r="T37" s="34">
        <v>40724</v>
      </c>
      <c r="U37" s="70" t="s">
        <v>18869</v>
      </c>
      <c r="V37" s="20" t="s">
        <v>18898</v>
      </c>
    </row>
    <row r="38" spans="2:22" x14ac:dyDescent="0.2">
      <c r="B38" s="14" t="s">
        <v>18897</v>
      </c>
      <c r="C38" s="33" t="s">
        <v>18896</v>
      </c>
      <c r="D38" s="16" t="s">
        <v>18895</v>
      </c>
      <c r="E38" s="98" t="s">
        <v>26</v>
      </c>
      <c r="F38" s="18" t="s">
        <v>5018</v>
      </c>
      <c r="G38" s="121">
        <v>200734</v>
      </c>
      <c r="H38" s="21">
        <v>1304866</v>
      </c>
      <c r="I38" s="22">
        <v>6.5</v>
      </c>
      <c r="J38" s="21">
        <v>1304866</v>
      </c>
      <c r="K38" s="21">
        <v>661281</v>
      </c>
      <c r="L38" s="21"/>
      <c r="M38" s="21"/>
      <c r="N38" s="21"/>
      <c r="O38" s="21">
        <v>768679</v>
      </c>
      <c r="P38" s="21"/>
      <c r="Q38" s="79">
        <v>768679</v>
      </c>
      <c r="R38" s="21">
        <v>-125094</v>
      </c>
      <c r="S38" s="100" t="s">
        <v>18870</v>
      </c>
      <c r="T38" s="28">
        <v>41065</v>
      </c>
      <c r="U38" s="70" t="s">
        <v>18863</v>
      </c>
      <c r="V38" s="20" t="s">
        <v>26</v>
      </c>
    </row>
    <row r="39" spans="2:22" x14ac:dyDescent="0.2">
      <c r="B39" s="14" t="s">
        <v>18894</v>
      </c>
      <c r="C39" s="33" t="s">
        <v>18893</v>
      </c>
      <c r="D39" s="16" t="s">
        <v>18892</v>
      </c>
      <c r="E39" s="98" t="s">
        <v>26</v>
      </c>
      <c r="F39" s="18" t="s">
        <v>5018</v>
      </c>
      <c r="G39" s="121">
        <v>397533</v>
      </c>
      <c r="H39" s="21">
        <v>3052595</v>
      </c>
      <c r="I39" s="22">
        <v>7.6790000000000003</v>
      </c>
      <c r="J39" s="21">
        <v>3052595</v>
      </c>
      <c r="K39" s="21">
        <v>1976019</v>
      </c>
      <c r="L39" s="21"/>
      <c r="M39" s="21"/>
      <c r="N39" s="21"/>
      <c r="O39" s="21">
        <v>1183280</v>
      </c>
      <c r="P39" s="21"/>
      <c r="Q39" s="79">
        <v>1183280</v>
      </c>
      <c r="R39" s="21">
        <v>-106704</v>
      </c>
      <c r="S39" s="100" t="s">
        <v>18870</v>
      </c>
      <c r="T39" s="34">
        <v>41075</v>
      </c>
      <c r="U39" s="70" t="s">
        <v>18863</v>
      </c>
      <c r="V39" s="20" t="s">
        <v>26</v>
      </c>
    </row>
    <row r="40" spans="2:22" x14ac:dyDescent="0.2">
      <c r="B40" s="14" t="s">
        <v>18891</v>
      </c>
      <c r="C40" s="33" t="s">
        <v>18890</v>
      </c>
      <c r="D40" s="16" t="s">
        <v>18889</v>
      </c>
      <c r="E40" s="98" t="s">
        <v>26</v>
      </c>
      <c r="F40" s="18" t="s">
        <v>116</v>
      </c>
      <c r="G40" s="121">
        <v>79873</v>
      </c>
      <c r="H40" s="21">
        <v>1651161</v>
      </c>
      <c r="I40" s="22">
        <v>20.672000000000001</v>
      </c>
      <c r="J40" s="21">
        <v>1651161</v>
      </c>
      <c r="K40" s="21">
        <v>472048</v>
      </c>
      <c r="L40" s="21"/>
      <c r="M40" s="21"/>
      <c r="N40" s="21"/>
      <c r="O40" s="21">
        <v>1179113</v>
      </c>
      <c r="P40" s="21"/>
      <c r="Q40" s="79">
        <v>1179113</v>
      </c>
      <c r="R40" s="21"/>
      <c r="S40" s="100" t="s">
        <v>18870</v>
      </c>
      <c r="T40" s="28">
        <v>41071</v>
      </c>
      <c r="U40" s="70" t="s">
        <v>18863</v>
      </c>
      <c r="V40" s="20" t="s">
        <v>26</v>
      </c>
    </row>
    <row r="41" spans="2:22" x14ac:dyDescent="0.2">
      <c r="B41" s="14" t="s">
        <v>18888</v>
      </c>
      <c r="C41" s="33" t="s">
        <v>18887</v>
      </c>
      <c r="D41" s="16" t="s">
        <v>18884</v>
      </c>
      <c r="E41" s="98" t="s">
        <v>26</v>
      </c>
      <c r="F41" s="18" t="s">
        <v>116</v>
      </c>
      <c r="G41" s="121">
        <v>250000</v>
      </c>
      <c r="H41" s="21">
        <v>2575550</v>
      </c>
      <c r="I41" s="22">
        <v>10.302</v>
      </c>
      <c r="J41" s="21">
        <v>2575550</v>
      </c>
      <c r="K41" s="21">
        <v>2500000</v>
      </c>
      <c r="L41" s="21"/>
      <c r="M41" s="21"/>
      <c r="N41" s="21"/>
      <c r="O41" s="21">
        <v>75550</v>
      </c>
      <c r="P41" s="21"/>
      <c r="Q41" s="79">
        <v>75550</v>
      </c>
      <c r="R41" s="21"/>
      <c r="S41" s="100" t="s">
        <v>18870</v>
      </c>
      <c r="T41" s="28">
        <v>41010</v>
      </c>
      <c r="U41" s="70" t="s">
        <v>18863</v>
      </c>
      <c r="V41" s="20" t="s">
        <v>26</v>
      </c>
    </row>
    <row r="42" spans="2:22" x14ac:dyDescent="0.2">
      <c r="B42" s="14" t="s">
        <v>18886</v>
      </c>
      <c r="C42" s="33" t="s">
        <v>18885</v>
      </c>
      <c r="D42" s="16" t="s">
        <v>18884</v>
      </c>
      <c r="E42" s="98" t="s">
        <v>26</v>
      </c>
      <c r="F42" s="18" t="s">
        <v>116</v>
      </c>
      <c r="G42" s="121">
        <v>250000</v>
      </c>
      <c r="H42" s="21">
        <v>2561200</v>
      </c>
      <c r="I42" s="22">
        <v>10.244999999999999</v>
      </c>
      <c r="J42" s="21">
        <v>2561200</v>
      </c>
      <c r="K42" s="21">
        <v>2500000</v>
      </c>
      <c r="L42" s="21"/>
      <c r="M42" s="21"/>
      <c r="N42" s="21"/>
      <c r="O42" s="21">
        <v>61200</v>
      </c>
      <c r="P42" s="21"/>
      <c r="Q42" s="79">
        <v>61200</v>
      </c>
      <c r="R42" s="21"/>
      <c r="S42" s="100" t="s">
        <v>18870</v>
      </c>
      <c r="T42" s="28">
        <v>41010</v>
      </c>
      <c r="U42" s="70" t="s">
        <v>18863</v>
      </c>
      <c r="V42" s="20" t="s">
        <v>26</v>
      </c>
    </row>
    <row r="43" spans="2:22" x14ac:dyDescent="0.2">
      <c r="B43" s="14" t="s">
        <v>18883</v>
      </c>
      <c r="C43" s="33" t="s">
        <v>18882</v>
      </c>
      <c r="D43" s="16" t="s">
        <v>18879</v>
      </c>
      <c r="E43" s="98" t="s">
        <v>26</v>
      </c>
      <c r="F43" s="18" t="s">
        <v>116</v>
      </c>
      <c r="G43" s="121">
        <v>250000</v>
      </c>
      <c r="H43" s="21">
        <v>2494200</v>
      </c>
      <c r="I43" s="22">
        <v>9.9770000000000003</v>
      </c>
      <c r="J43" s="21">
        <v>2494200</v>
      </c>
      <c r="K43" s="21">
        <v>2500000</v>
      </c>
      <c r="L43" s="21"/>
      <c r="M43" s="21"/>
      <c r="N43" s="21"/>
      <c r="O43" s="21">
        <v>-5800</v>
      </c>
      <c r="P43" s="21"/>
      <c r="Q43" s="79">
        <v>-5800</v>
      </c>
      <c r="R43" s="21"/>
      <c r="S43" s="100" t="s">
        <v>18870</v>
      </c>
      <c r="T43" s="28">
        <v>41010</v>
      </c>
      <c r="U43" s="70" t="s">
        <v>18863</v>
      </c>
      <c r="V43" s="20" t="s">
        <v>26</v>
      </c>
    </row>
    <row r="44" spans="2:22" x14ac:dyDescent="0.2">
      <c r="B44" s="14" t="s">
        <v>18881</v>
      </c>
      <c r="C44" s="33" t="s">
        <v>18880</v>
      </c>
      <c r="D44" s="16" t="s">
        <v>18879</v>
      </c>
      <c r="E44" s="98" t="s">
        <v>26</v>
      </c>
      <c r="F44" s="18" t="s">
        <v>116</v>
      </c>
      <c r="G44" s="121">
        <v>250000</v>
      </c>
      <c r="H44" s="21">
        <v>2480325</v>
      </c>
      <c r="I44" s="22">
        <v>9.9209999999999994</v>
      </c>
      <c r="J44" s="21">
        <v>2480325</v>
      </c>
      <c r="K44" s="21">
        <v>2500000</v>
      </c>
      <c r="L44" s="21"/>
      <c r="M44" s="21"/>
      <c r="N44" s="21"/>
      <c r="O44" s="21">
        <v>-19675</v>
      </c>
      <c r="P44" s="21"/>
      <c r="Q44" s="79">
        <v>-19675</v>
      </c>
      <c r="R44" s="21"/>
      <c r="S44" s="100" t="s">
        <v>18870</v>
      </c>
      <c r="T44" s="28">
        <v>41010</v>
      </c>
      <c r="U44" s="70" t="s">
        <v>18863</v>
      </c>
      <c r="V44" s="20" t="s">
        <v>26</v>
      </c>
    </row>
    <row r="45" spans="2:22" x14ac:dyDescent="0.2">
      <c r="B45" s="14" t="s">
        <v>18878</v>
      </c>
      <c r="C45" s="33" t="s">
        <v>18877</v>
      </c>
      <c r="D45" s="16" t="s">
        <v>18876</v>
      </c>
      <c r="E45" s="98" t="s">
        <v>26</v>
      </c>
      <c r="F45" s="18" t="s">
        <v>116</v>
      </c>
      <c r="G45" s="121">
        <v>54941</v>
      </c>
      <c r="H45" s="21">
        <v>5690742</v>
      </c>
      <c r="I45" s="22">
        <v>103.58</v>
      </c>
      <c r="J45" s="21">
        <v>5690742</v>
      </c>
      <c r="K45" s="21">
        <v>4533979</v>
      </c>
      <c r="L45" s="21"/>
      <c r="M45" s="21"/>
      <c r="N45" s="21"/>
      <c r="O45" s="21">
        <v>-832349</v>
      </c>
      <c r="P45" s="21"/>
      <c r="Q45" s="79">
        <v>-832349</v>
      </c>
      <c r="R45" s="21"/>
      <c r="S45" s="100" t="s">
        <v>18870</v>
      </c>
      <c r="T45" s="28">
        <v>38596</v>
      </c>
      <c r="U45" s="70" t="s">
        <v>18869</v>
      </c>
      <c r="V45" s="20" t="s">
        <v>1285</v>
      </c>
    </row>
    <row r="46" spans="2:22" x14ac:dyDescent="0.2">
      <c r="B46" s="14" t="s">
        <v>18875</v>
      </c>
      <c r="C46" s="33" t="s">
        <v>18874</v>
      </c>
      <c r="D46" s="16" t="s">
        <v>18873</v>
      </c>
      <c r="E46" s="98" t="s">
        <v>26</v>
      </c>
      <c r="F46" s="18" t="s">
        <v>5018</v>
      </c>
      <c r="G46" s="121">
        <v>500000</v>
      </c>
      <c r="H46" s="21">
        <v>5101033</v>
      </c>
      <c r="I46" s="22">
        <v>10.202</v>
      </c>
      <c r="J46" s="21">
        <v>5101033</v>
      </c>
      <c r="K46" s="21">
        <v>4034450</v>
      </c>
      <c r="L46" s="21"/>
      <c r="M46" s="21"/>
      <c r="N46" s="21"/>
      <c r="O46" s="21">
        <v>1387817</v>
      </c>
      <c r="P46" s="21"/>
      <c r="Q46" s="79">
        <v>1387817</v>
      </c>
      <c r="R46" s="21">
        <v>-621396</v>
      </c>
      <c r="S46" s="100" t="s">
        <v>18870</v>
      </c>
      <c r="T46" s="28">
        <v>39661</v>
      </c>
      <c r="U46" s="70" t="s">
        <v>18863</v>
      </c>
      <c r="V46" s="20" t="s">
        <v>26</v>
      </c>
    </row>
    <row r="47" spans="2:22" x14ac:dyDescent="0.2">
      <c r="B47" s="14" t="s">
        <v>18872</v>
      </c>
      <c r="C47" s="122" t="s">
        <v>5015</v>
      </c>
      <c r="D47" s="16" t="s">
        <v>18871</v>
      </c>
      <c r="E47" s="98" t="s">
        <v>26</v>
      </c>
      <c r="F47" s="18" t="s">
        <v>116</v>
      </c>
      <c r="G47" s="121">
        <v>500000</v>
      </c>
      <c r="H47" s="21">
        <v>5030000</v>
      </c>
      <c r="I47" s="22">
        <v>10.06</v>
      </c>
      <c r="J47" s="21">
        <v>5030000</v>
      </c>
      <c r="K47" s="21">
        <v>5000000</v>
      </c>
      <c r="L47" s="21"/>
      <c r="M47" s="21"/>
      <c r="N47" s="21"/>
      <c r="O47" s="21">
        <v>30000</v>
      </c>
      <c r="P47" s="21"/>
      <c r="Q47" s="79">
        <v>30000</v>
      </c>
      <c r="R47" s="21"/>
      <c r="S47" s="100" t="s">
        <v>18870</v>
      </c>
      <c r="T47" s="28">
        <v>40955</v>
      </c>
      <c r="U47" s="70" t="s">
        <v>18869</v>
      </c>
      <c r="V47" s="20" t="s">
        <v>1285</v>
      </c>
    </row>
    <row r="48" spans="2:22" x14ac:dyDescent="0.2">
      <c r="B48" s="11" t="s">
        <v>24</v>
      </c>
      <c r="C48" s="12" t="s">
        <v>24</v>
      </c>
      <c r="D48" s="13" t="s">
        <v>24</v>
      </c>
      <c r="E48" s="12" t="s">
        <v>24</v>
      </c>
      <c r="F48" s="12" t="s">
        <v>24</v>
      </c>
      <c r="G48" s="12" t="s">
        <v>24</v>
      </c>
      <c r="H48" s="12" t="s">
        <v>24</v>
      </c>
      <c r="I48" s="12" t="s">
        <v>24</v>
      </c>
      <c r="J48" s="12" t="s">
        <v>24</v>
      </c>
      <c r="K48" s="12" t="s">
        <v>24</v>
      </c>
      <c r="L48" s="12" t="s">
        <v>24</v>
      </c>
      <c r="M48" s="12" t="s">
        <v>24</v>
      </c>
      <c r="N48" s="12" t="s">
        <v>24</v>
      </c>
      <c r="O48" s="12" t="s">
        <v>24</v>
      </c>
      <c r="P48" s="12" t="s">
        <v>24</v>
      </c>
      <c r="Q48" s="12" t="s">
        <v>24</v>
      </c>
      <c r="R48" s="12" t="s">
        <v>24</v>
      </c>
      <c r="S48" s="12" t="s">
        <v>24</v>
      </c>
      <c r="T48" s="12" t="s">
        <v>24</v>
      </c>
      <c r="U48" s="12" t="s">
        <v>24</v>
      </c>
      <c r="V48" s="12" t="s">
        <v>24</v>
      </c>
    </row>
    <row r="49" spans="2:22" x14ac:dyDescent="0.2">
      <c r="B49" s="23" t="s">
        <v>4874</v>
      </c>
      <c r="C49" s="24" t="s">
        <v>18868</v>
      </c>
      <c r="D49" s="25"/>
      <c r="E49" s="26"/>
      <c r="F49" s="26"/>
      <c r="G49" s="26"/>
      <c r="H49" s="79">
        <f>SUM(SCDPT2SN2!H33:'SCDPT2SN2'!H48)</f>
        <v>181335090</v>
      </c>
      <c r="I49" s="26"/>
      <c r="J49" s="79">
        <f>SUM(SCDPT2SN2!J33:'SCDPT2SN2'!J48)</f>
        <v>181335090</v>
      </c>
      <c r="K49" s="79">
        <f>SUM(SCDPT2SN2!K33:'SCDPT2SN2'!K48)</f>
        <v>148495131</v>
      </c>
      <c r="L49" s="79">
        <f>SUM(SCDPT2SN2!L33:'SCDPT2SN2'!L48)</f>
        <v>0</v>
      </c>
      <c r="M49" s="79">
        <f>SUM(SCDPT2SN2!M33:'SCDPT2SN2'!M48)</f>
        <v>2390749</v>
      </c>
      <c r="N49" s="79">
        <f>SUM(SCDPT2SN2!N33:'SCDPT2SN2'!N48)</f>
        <v>0</v>
      </c>
      <c r="O49" s="79">
        <f>SUM(SCDPT2SN2!O33:'SCDPT2SN2'!O48)</f>
        <v>18179823</v>
      </c>
      <c r="P49" s="79">
        <f>SUM(SCDPT2SN2!P33:'SCDPT2SN2'!P48)</f>
        <v>0</v>
      </c>
      <c r="Q49" s="79">
        <f>SUM(SCDPT2SN2!Q33:'SCDPT2SN2'!Q48)</f>
        <v>18179823</v>
      </c>
      <c r="R49" s="79">
        <f>SUM(SCDPT2SN2!R33:'SCDPT2SN2'!R48)</f>
        <v>-610054</v>
      </c>
      <c r="S49" s="26"/>
      <c r="T49" s="26"/>
      <c r="U49" s="26"/>
      <c r="V49" s="26"/>
    </row>
    <row r="50" spans="2:22" x14ac:dyDescent="0.2">
      <c r="B50" s="11" t="s">
        <v>24</v>
      </c>
      <c r="C50" s="12" t="s">
        <v>24</v>
      </c>
      <c r="D50" s="13" t="s">
        <v>24</v>
      </c>
      <c r="E50" s="12" t="s">
        <v>24</v>
      </c>
      <c r="F50" s="12" t="s">
        <v>24</v>
      </c>
      <c r="G50" s="12" t="s">
        <v>24</v>
      </c>
      <c r="H50" s="12" t="s">
        <v>24</v>
      </c>
      <c r="I50" s="12" t="s">
        <v>24</v>
      </c>
      <c r="J50" s="12" t="s">
        <v>24</v>
      </c>
      <c r="K50" s="12" t="s">
        <v>24</v>
      </c>
      <c r="L50" s="12" t="s">
        <v>24</v>
      </c>
      <c r="M50" s="12" t="s">
        <v>24</v>
      </c>
      <c r="N50" s="12" t="s">
        <v>24</v>
      </c>
      <c r="O50" s="12" t="s">
        <v>24</v>
      </c>
      <c r="P50" s="12" t="s">
        <v>24</v>
      </c>
      <c r="Q50" s="12" t="s">
        <v>24</v>
      </c>
      <c r="R50" s="12" t="s">
        <v>24</v>
      </c>
      <c r="S50" s="12" t="s">
        <v>24</v>
      </c>
      <c r="T50" s="12" t="s">
        <v>24</v>
      </c>
      <c r="U50" s="12" t="s">
        <v>24</v>
      </c>
      <c r="V50" s="12" t="s">
        <v>24</v>
      </c>
    </row>
    <row r="51" spans="2:22" x14ac:dyDescent="0.2">
      <c r="B51" s="14" t="s">
        <v>18867</v>
      </c>
      <c r="C51" s="33" t="s">
        <v>18866</v>
      </c>
      <c r="D51" s="16" t="s">
        <v>18865</v>
      </c>
      <c r="E51" s="98" t="s">
        <v>26</v>
      </c>
      <c r="F51" s="18" t="s">
        <v>26</v>
      </c>
      <c r="G51" s="121">
        <v>333901</v>
      </c>
      <c r="H51" s="21">
        <v>333901</v>
      </c>
      <c r="I51" s="22">
        <v>1</v>
      </c>
      <c r="J51" s="21">
        <v>333901</v>
      </c>
      <c r="K51" s="21">
        <v>333901</v>
      </c>
      <c r="L51" s="21"/>
      <c r="M51" s="21"/>
      <c r="N51" s="21"/>
      <c r="O51" s="21"/>
      <c r="P51" s="21"/>
      <c r="Q51" s="79">
        <f>SCDPT2SN2!O51-SCDPT2SN2!P51</f>
        <v>0</v>
      </c>
      <c r="R51" s="21"/>
      <c r="S51" s="100" t="s">
        <v>18864</v>
      </c>
      <c r="T51" s="28">
        <v>40086</v>
      </c>
      <c r="U51" s="70" t="s">
        <v>18863</v>
      </c>
      <c r="V51" s="20" t="s">
        <v>26</v>
      </c>
    </row>
    <row r="52" spans="2:22" x14ac:dyDescent="0.2">
      <c r="B52" s="11" t="s">
        <v>24</v>
      </c>
      <c r="C52" s="12" t="s">
        <v>24</v>
      </c>
      <c r="D52" s="13" t="s">
        <v>24</v>
      </c>
      <c r="E52" s="12" t="s">
        <v>24</v>
      </c>
      <c r="F52" s="12" t="s">
        <v>24</v>
      </c>
      <c r="G52" s="12" t="s">
        <v>24</v>
      </c>
      <c r="H52" s="12" t="s">
        <v>24</v>
      </c>
      <c r="I52" s="12" t="s">
        <v>24</v>
      </c>
      <c r="J52" s="12" t="s">
        <v>24</v>
      </c>
      <c r="K52" s="12" t="s">
        <v>24</v>
      </c>
      <c r="L52" s="12" t="s">
        <v>24</v>
      </c>
      <c r="M52" s="12" t="s">
        <v>24</v>
      </c>
      <c r="N52" s="12" t="s">
        <v>24</v>
      </c>
      <c r="O52" s="12" t="s">
        <v>24</v>
      </c>
      <c r="P52" s="12" t="s">
        <v>24</v>
      </c>
      <c r="Q52" s="12" t="s">
        <v>24</v>
      </c>
      <c r="R52" s="12" t="s">
        <v>24</v>
      </c>
      <c r="S52" s="12" t="s">
        <v>24</v>
      </c>
      <c r="T52" s="12" t="s">
        <v>24</v>
      </c>
      <c r="U52" s="12" t="s">
        <v>24</v>
      </c>
      <c r="V52" s="12" t="s">
        <v>24</v>
      </c>
    </row>
    <row r="53" spans="2:22" ht="25.5" x14ac:dyDescent="0.2">
      <c r="B53" s="23" t="s">
        <v>18862</v>
      </c>
      <c r="C53" s="24" t="s">
        <v>18861</v>
      </c>
      <c r="D53" s="25"/>
      <c r="E53" s="26"/>
      <c r="F53" s="26"/>
      <c r="G53" s="26"/>
      <c r="H53" s="79">
        <f>SUM(SCDPT2SN2!H50:'SCDPT2SN2'!H52)</f>
        <v>333901</v>
      </c>
      <c r="I53" s="26"/>
      <c r="J53" s="79">
        <f>SUM(SCDPT2SN2!J50:'SCDPT2SN2'!J52)</f>
        <v>333901</v>
      </c>
      <c r="K53" s="79">
        <f>SUM(SCDPT2SN2!K50:'SCDPT2SN2'!K52)</f>
        <v>333901</v>
      </c>
      <c r="L53" s="79">
        <f>SUM(SCDPT2SN2!L50:'SCDPT2SN2'!L52)</f>
        <v>0</v>
      </c>
      <c r="M53" s="79">
        <f>SUM(SCDPT2SN2!M50:'SCDPT2SN2'!M52)</f>
        <v>0</v>
      </c>
      <c r="N53" s="79">
        <f>SUM(SCDPT2SN2!N50:'SCDPT2SN2'!N52)</f>
        <v>0</v>
      </c>
      <c r="O53" s="79">
        <f>SUM(SCDPT2SN2!O50:'SCDPT2SN2'!O52)</f>
        <v>0</v>
      </c>
      <c r="P53" s="79">
        <f>SUM(SCDPT2SN2!P50:'SCDPT2SN2'!P52)</f>
        <v>0</v>
      </c>
      <c r="Q53" s="79">
        <f>SUM(SCDPT2SN2!Q50:'SCDPT2SN2'!Q52)</f>
        <v>0</v>
      </c>
      <c r="R53" s="79">
        <f>SUM(SCDPT2SN2!R50:'SCDPT2SN2'!R52)</f>
        <v>0</v>
      </c>
      <c r="S53" s="26"/>
      <c r="T53" s="26"/>
      <c r="U53" s="26"/>
      <c r="V53" s="26"/>
    </row>
    <row r="54" spans="2:22" x14ac:dyDescent="0.2">
      <c r="B54" s="43" t="s">
        <v>18860</v>
      </c>
      <c r="C54" s="24" t="s">
        <v>18859</v>
      </c>
      <c r="D54" s="25"/>
      <c r="E54" s="26"/>
      <c r="F54" s="26"/>
      <c r="G54" s="26"/>
      <c r="H54" s="79">
        <f>SCDPT2SN2!H16+SCDPT2SN2!H32+SCDPT2SN2!H49+SCDPT2SN2!H53</f>
        <v>477531227</v>
      </c>
      <c r="I54" s="26"/>
      <c r="J54" s="79">
        <f>SCDPT2SN2!J16+SCDPT2SN2!J32+SCDPT2SN2!J49+SCDPT2SN2!J53</f>
        <v>477531227</v>
      </c>
      <c r="K54" s="79">
        <f>SCDPT2SN2!K16+SCDPT2SN2!K32+SCDPT2SN2!K49+SCDPT2SN2!K53</f>
        <v>687791898</v>
      </c>
      <c r="L54" s="79">
        <f>SCDPT2SN2!L16+SCDPT2SN2!L32+SCDPT2SN2!L49+SCDPT2SN2!L53</f>
        <v>0</v>
      </c>
      <c r="M54" s="79">
        <f>SCDPT2SN2!M16+SCDPT2SN2!M32+SCDPT2SN2!M49+SCDPT2SN2!M53</f>
        <v>4688950</v>
      </c>
      <c r="N54" s="79">
        <f>SCDPT2SN2!N16+SCDPT2SN2!N32+SCDPT2SN2!N49+SCDPT2SN2!N53</f>
        <v>0</v>
      </c>
      <c r="O54" s="79">
        <f>SCDPT2SN2!O16+SCDPT2SN2!O32+SCDPT2SN2!O49+SCDPT2SN2!O53</f>
        <v>-57496930</v>
      </c>
      <c r="P54" s="79">
        <f>SCDPT2SN2!P16+SCDPT2SN2!P32+SCDPT2SN2!P49+SCDPT2SN2!P53</f>
        <v>580178</v>
      </c>
      <c r="Q54" s="79">
        <f>SCDPT2SN2!Q16+SCDPT2SN2!Q32+SCDPT2SN2!Q49+SCDPT2SN2!Q53</f>
        <v>-58077108</v>
      </c>
      <c r="R54" s="79">
        <f>SCDPT2SN2!R16+SCDPT2SN2!R32+SCDPT2SN2!R49+SCDPT2SN2!R53</f>
        <v>-610054</v>
      </c>
      <c r="S54" s="26"/>
      <c r="T54" s="26"/>
      <c r="U54" s="26"/>
      <c r="V54" s="26"/>
    </row>
    <row r="55" spans="2:22" ht="25.5" x14ac:dyDescent="0.2">
      <c r="B55" s="35" t="s">
        <v>18858</v>
      </c>
      <c r="C55" s="36" t="s">
        <v>18857</v>
      </c>
      <c r="D55" s="37"/>
      <c r="E55" s="38"/>
      <c r="F55" s="38"/>
      <c r="G55" s="38"/>
      <c r="H55" s="49">
        <v>621392792</v>
      </c>
      <c r="I55" s="38"/>
      <c r="J55" s="49">
        <v>630588853</v>
      </c>
      <c r="K55" s="49">
        <v>832075489</v>
      </c>
      <c r="L55" s="49">
        <v>186699</v>
      </c>
      <c r="M55" s="49">
        <v>14505439</v>
      </c>
      <c r="N55" s="49">
        <v>0</v>
      </c>
      <c r="O55" s="49">
        <v>-57496930</v>
      </c>
      <c r="P55" s="49">
        <v>580178</v>
      </c>
      <c r="Q55" s="49">
        <v>-58499048</v>
      </c>
      <c r="R55" s="49">
        <v>-610054</v>
      </c>
      <c r="S55" s="38"/>
      <c r="T55" s="38"/>
      <c r="U55" s="38"/>
      <c r="V55" s="3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&amp;CSCDPT2SN2E12</oddHeader>
    <oddFooter>&amp;LWINGS Application&amp;RSaveAs(3/1/2013-10:18 AM)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7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4" width="11" customWidth="1"/>
  </cols>
  <sheetData>
    <row r="2" spans="2:5" x14ac:dyDescent="0.2">
      <c r="B2" s="1"/>
      <c r="C2" s="1" t="s">
        <v>233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40.5" x14ac:dyDescent="0.3">
      <c r="B4" s="4" t="s">
        <v>232</v>
      </c>
      <c r="C4" s="3"/>
      <c r="D4" s="3"/>
    </row>
    <row r="5" spans="2:5" x14ac:dyDescent="0.2">
      <c r="B5" s="6"/>
      <c r="C5" s="7"/>
      <c r="D5" s="8">
        <v>1</v>
      </c>
    </row>
    <row r="6" spans="2:5" x14ac:dyDescent="0.2">
      <c r="B6" s="9"/>
      <c r="C6" s="46"/>
      <c r="D6" s="10" t="s">
        <v>236</v>
      </c>
    </row>
    <row r="7" spans="2:5" ht="51" x14ac:dyDescent="0.2">
      <c r="B7" s="35" t="s">
        <v>235</v>
      </c>
      <c r="C7" s="36" t="s">
        <v>234</v>
      </c>
      <c r="D7" s="47" t="s">
        <v>26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&amp;CSCDAVERFSI10</oddHeader>
    <oddFooter>&amp;LWINGS Application&amp;RSaveAs(3/1/2013-10:15 AM)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7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5" width="15" customWidth="1"/>
  </cols>
  <sheetData>
    <row r="2" spans="2:5" x14ac:dyDescent="0.2">
      <c r="B2" s="1"/>
      <c r="C2" s="1" t="s">
        <v>18957</v>
      </c>
      <c r="D2" s="1"/>
      <c r="E2" s="1"/>
    </row>
    <row r="3" spans="2:5" ht="25.5" x14ac:dyDescent="0.2">
      <c r="B3" s="2" t="s">
        <v>1</v>
      </c>
      <c r="C3" s="3"/>
      <c r="D3" s="3"/>
      <c r="E3" s="3"/>
    </row>
    <row r="4" spans="2:5" ht="40.5" x14ac:dyDescent="0.3">
      <c r="B4" s="4" t="s">
        <v>18956</v>
      </c>
      <c r="C4" s="3"/>
      <c r="D4" s="3"/>
      <c r="E4" s="3"/>
    </row>
    <row r="5" spans="2:5" x14ac:dyDescent="0.2">
      <c r="B5" s="6"/>
      <c r="C5" s="7"/>
      <c r="D5" s="8">
        <v>1</v>
      </c>
      <c r="E5" s="8">
        <v>2</v>
      </c>
    </row>
    <row r="6" spans="2:5" ht="84" x14ac:dyDescent="0.2">
      <c r="B6" s="9"/>
      <c r="C6" s="46"/>
      <c r="D6" s="10" t="s">
        <v>18960</v>
      </c>
      <c r="E6" s="10" t="s">
        <v>18959</v>
      </c>
    </row>
    <row r="7" spans="2:5" ht="76.5" x14ac:dyDescent="0.2">
      <c r="B7" s="35" t="s">
        <v>235</v>
      </c>
      <c r="C7" s="36" t="s">
        <v>18958</v>
      </c>
      <c r="D7" s="123">
        <v>33</v>
      </c>
      <c r="E7" s="105">
        <v>476396887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&amp;CSCDPT2SN2FE12</oddHeader>
    <oddFooter>&amp;LWINGS Application&amp;RSaveAs(3/1/2013-10:18 AM)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848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88" customWidth="1"/>
    <col min="6" max="6" width="11" customWidth="1"/>
    <col min="7" max="7" width="26" customWidth="1"/>
    <col min="8" max="8" width="14" customWidth="1"/>
    <col min="9" max="10" width="17" customWidth="1"/>
    <col min="11" max="11" width="15" customWidth="1"/>
    <col min="12" max="12" width="21" customWidth="1"/>
  </cols>
  <sheetData>
    <row r="2" spans="2:12" x14ac:dyDescent="0.2">
      <c r="B2" s="1"/>
      <c r="C2" s="1" t="s">
        <v>20543</v>
      </c>
      <c r="D2" s="1"/>
      <c r="E2" s="1"/>
      <c r="F2" s="5"/>
    </row>
    <row r="3" spans="2:12" x14ac:dyDescent="0.2">
      <c r="B3" s="2" t="s">
        <v>1</v>
      </c>
      <c r="C3" s="3"/>
      <c r="D3" s="3"/>
      <c r="E3" s="3"/>
      <c r="F3" s="73"/>
      <c r="G3" s="3"/>
      <c r="H3" s="3"/>
      <c r="I3" s="3"/>
      <c r="J3" s="3"/>
      <c r="K3" s="3"/>
      <c r="L3" s="3"/>
    </row>
    <row r="4" spans="2:12" ht="20.25" x14ac:dyDescent="0.3">
      <c r="B4" s="4" t="s">
        <v>20542</v>
      </c>
      <c r="C4" s="3"/>
      <c r="D4" s="3"/>
      <c r="E4" s="3"/>
      <c r="F4" s="73"/>
      <c r="G4" s="3"/>
      <c r="H4" s="3"/>
      <c r="I4" s="3"/>
      <c r="J4" s="3"/>
      <c r="K4" s="3"/>
      <c r="L4" s="3"/>
    </row>
    <row r="5" spans="2:12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</row>
    <row r="6" spans="2:12" ht="36" x14ac:dyDescent="0.2">
      <c r="B6" s="9"/>
      <c r="C6" s="10" t="s">
        <v>3</v>
      </c>
      <c r="D6" s="10" t="s">
        <v>4</v>
      </c>
      <c r="E6" s="10" t="s">
        <v>6</v>
      </c>
      <c r="F6" s="10" t="s">
        <v>7</v>
      </c>
      <c r="G6" s="10" t="s">
        <v>8</v>
      </c>
      <c r="H6" s="10" t="s">
        <v>20541</v>
      </c>
      <c r="I6" s="10" t="s">
        <v>16</v>
      </c>
      <c r="J6" s="10" t="s">
        <v>15</v>
      </c>
      <c r="K6" s="10" t="s">
        <v>20540</v>
      </c>
      <c r="L6" s="10" t="s">
        <v>18475</v>
      </c>
    </row>
    <row r="7" spans="2:12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29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</row>
    <row r="8" spans="2:12" x14ac:dyDescent="0.2">
      <c r="B8" s="14" t="s">
        <v>3166</v>
      </c>
      <c r="C8" s="33" t="s">
        <v>18469</v>
      </c>
      <c r="D8" s="16" t="s">
        <v>20539</v>
      </c>
      <c r="E8" s="18" t="s">
        <v>26</v>
      </c>
      <c r="F8" s="34">
        <v>41128</v>
      </c>
      <c r="G8" s="20" t="s">
        <v>20538</v>
      </c>
      <c r="H8" s="109"/>
      <c r="I8" s="21">
        <v>9791667</v>
      </c>
      <c r="J8" s="21">
        <v>9791667</v>
      </c>
      <c r="K8" s="21"/>
      <c r="L8" s="109"/>
    </row>
    <row r="9" spans="2:12" x14ac:dyDescent="0.2">
      <c r="B9" s="14" t="s">
        <v>20537</v>
      </c>
      <c r="C9" s="33" t="s">
        <v>18466</v>
      </c>
      <c r="D9" s="16" t="s">
        <v>20536</v>
      </c>
      <c r="E9" s="18" t="s">
        <v>5793</v>
      </c>
      <c r="F9" s="34">
        <v>41086</v>
      </c>
      <c r="G9" s="20" t="s">
        <v>191</v>
      </c>
      <c r="H9" s="109"/>
      <c r="I9" s="21">
        <v>14250000</v>
      </c>
      <c r="J9" s="21">
        <v>14250000</v>
      </c>
      <c r="K9" s="21"/>
      <c r="L9" s="109"/>
    </row>
    <row r="10" spans="2:12" x14ac:dyDescent="0.2">
      <c r="B10" s="14" t="s">
        <v>20535</v>
      </c>
      <c r="C10" s="33" t="s">
        <v>18463</v>
      </c>
      <c r="D10" s="16" t="s">
        <v>20534</v>
      </c>
      <c r="E10" s="18" t="s">
        <v>5793</v>
      </c>
      <c r="F10" s="28">
        <v>41107</v>
      </c>
      <c r="G10" s="20" t="s">
        <v>18982</v>
      </c>
      <c r="H10" s="109"/>
      <c r="I10" s="21">
        <v>5000000</v>
      </c>
      <c r="J10" s="21">
        <v>5000000</v>
      </c>
      <c r="K10" s="21"/>
      <c r="L10" s="109"/>
    </row>
    <row r="11" spans="2:12" x14ac:dyDescent="0.2">
      <c r="B11" s="14" t="s">
        <v>20533</v>
      </c>
      <c r="C11" s="33" t="s">
        <v>18458</v>
      </c>
      <c r="D11" s="16" t="s">
        <v>20532</v>
      </c>
      <c r="E11" s="18" t="s">
        <v>26</v>
      </c>
      <c r="F11" s="34">
        <v>41106</v>
      </c>
      <c r="G11" s="20" t="s">
        <v>19058</v>
      </c>
      <c r="H11" s="109"/>
      <c r="I11" s="21">
        <v>6730641</v>
      </c>
      <c r="J11" s="21">
        <v>6730641</v>
      </c>
      <c r="K11" s="21"/>
      <c r="L11" s="109"/>
    </row>
    <row r="12" spans="2:12" x14ac:dyDescent="0.2">
      <c r="B12" s="14" t="s">
        <v>20531</v>
      </c>
      <c r="C12" s="33" t="s">
        <v>4414</v>
      </c>
      <c r="D12" s="16" t="s">
        <v>20530</v>
      </c>
      <c r="E12" s="18" t="s">
        <v>26</v>
      </c>
      <c r="F12" s="34">
        <v>41164</v>
      </c>
      <c r="G12" s="20" t="s">
        <v>19131</v>
      </c>
      <c r="H12" s="109"/>
      <c r="I12" s="21">
        <v>100587500</v>
      </c>
      <c r="J12" s="21">
        <v>104000000</v>
      </c>
      <c r="K12" s="21">
        <v>225380</v>
      </c>
      <c r="L12" s="109"/>
    </row>
    <row r="13" spans="2:12" x14ac:dyDescent="0.2">
      <c r="B13" s="14" t="s">
        <v>20529</v>
      </c>
      <c r="C13" s="33" t="s">
        <v>18446</v>
      </c>
      <c r="D13" s="16" t="s">
        <v>20528</v>
      </c>
      <c r="E13" s="18" t="s">
        <v>26</v>
      </c>
      <c r="F13" s="28">
        <v>40961</v>
      </c>
      <c r="G13" s="20" t="s">
        <v>18990</v>
      </c>
      <c r="H13" s="109"/>
      <c r="I13" s="21">
        <v>9992969</v>
      </c>
      <c r="J13" s="21">
        <v>10000000</v>
      </c>
      <c r="K13" s="21">
        <v>4396</v>
      </c>
      <c r="L13" s="109"/>
    </row>
    <row r="14" spans="2:12" x14ac:dyDescent="0.2">
      <c r="B14" s="14" t="s">
        <v>20527</v>
      </c>
      <c r="C14" s="33" t="s">
        <v>18444</v>
      </c>
      <c r="D14" s="16" t="s">
        <v>20526</v>
      </c>
      <c r="E14" s="18" t="s">
        <v>26</v>
      </c>
      <c r="F14" s="34">
        <v>41081</v>
      </c>
      <c r="G14" s="20" t="s">
        <v>19063</v>
      </c>
      <c r="H14" s="109"/>
      <c r="I14" s="21">
        <v>5066600</v>
      </c>
      <c r="J14" s="21">
        <v>5000000</v>
      </c>
      <c r="K14" s="21">
        <v>9035</v>
      </c>
      <c r="L14" s="109"/>
    </row>
    <row r="15" spans="2:12" x14ac:dyDescent="0.2">
      <c r="B15" s="14" t="s">
        <v>20525</v>
      </c>
      <c r="C15" s="33" t="s">
        <v>18442</v>
      </c>
      <c r="D15" s="16" t="s">
        <v>20524</v>
      </c>
      <c r="E15" s="18" t="s">
        <v>26</v>
      </c>
      <c r="F15" s="28">
        <v>41074</v>
      </c>
      <c r="G15" s="20" t="s">
        <v>19131</v>
      </c>
      <c r="H15" s="109"/>
      <c r="I15" s="21">
        <v>20037500</v>
      </c>
      <c r="J15" s="21">
        <v>20000000</v>
      </c>
      <c r="K15" s="21">
        <v>9221</v>
      </c>
      <c r="L15" s="109"/>
    </row>
    <row r="16" spans="2:12" x14ac:dyDescent="0.2">
      <c r="B16" s="11" t="s">
        <v>24</v>
      </c>
      <c r="C16" s="12" t="s">
        <v>24</v>
      </c>
      <c r="D16" s="13" t="s">
        <v>24</v>
      </c>
      <c r="E16" s="12" t="s">
        <v>24</v>
      </c>
      <c r="F16" s="29" t="s">
        <v>24</v>
      </c>
      <c r="G16" s="12" t="s">
        <v>24</v>
      </c>
      <c r="H16" s="12" t="s">
        <v>24</v>
      </c>
      <c r="I16" s="12" t="s">
        <v>24</v>
      </c>
      <c r="J16" s="12" t="s">
        <v>24</v>
      </c>
      <c r="K16" s="12" t="s">
        <v>24</v>
      </c>
      <c r="L16" s="12" t="s">
        <v>24</v>
      </c>
    </row>
    <row r="17" spans="2:12" ht="25.5" x14ac:dyDescent="0.2">
      <c r="B17" s="23" t="s">
        <v>38</v>
      </c>
      <c r="C17" s="24" t="s">
        <v>20523</v>
      </c>
      <c r="D17" s="110"/>
      <c r="E17" s="109"/>
      <c r="F17" s="112"/>
      <c r="G17" s="109"/>
      <c r="H17" s="109"/>
      <c r="I17" s="52">
        <f>SUM(SCDPT3!I7:'SCDPT3'!I16)</f>
        <v>171456877</v>
      </c>
      <c r="J17" s="52">
        <f>SUM(SCDPT3!J7:'SCDPT3'!J16)</f>
        <v>174772308</v>
      </c>
      <c r="K17" s="52">
        <f>SUM(SCDPT3!K7:'SCDPT3'!K16)</f>
        <v>248032</v>
      </c>
      <c r="L17" s="109"/>
    </row>
    <row r="18" spans="2:12" x14ac:dyDescent="0.2">
      <c r="B18" s="11" t="s">
        <v>24</v>
      </c>
      <c r="C18" s="12" t="s">
        <v>24</v>
      </c>
      <c r="D18" s="13" t="s">
        <v>24</v>
      </c>
      <c r="E18" s="12" t="s">
        <v>24</v>
      </c>
      <c r="F18" s="29" t="s">
        <v>24</v>
      </c>
      <c r="G18" s="12" t="s">
        <v>24</v>
      </c>
      <c r="H18" s="12" t="s">
        <v>24</v>
      </c>
      <c r="I18" s="12" t="s">
        <v>24</v>
      </c>
      <c r="J18" s="12" t="s">
        <v>24</v>
      </c>
      <c r="K18" s="12" t="s">
        <v>24</v>
      </c>
      <c r="L18" s="12" t="s">
        <v>24</v>
      </c>
    </row>
    <row r="19" spans="2:12" x14ac:dyDescent="0.2">
      <c r="B19" s="14" t="s">
        <v>20522</v>
      </c>
      <c r="C19" s="33" t="s">
        <v>17831</v>
      </c>
      <c r="D19" s="16" t="s">
        <v>20521</v>
      </c>
      <c r="E19" s="18" t="s">
        <v>116</v>
      </c>
      <c r="F19" s="34">
        <v>41164</v>
      </c>
      <c r="G19" s="20" t="s">
        <v>19058</v>
      </c>
      <c r="H19" s="109"/>
      <c r="I19" s="21">
        <v>14363993</v>
      </c>
      <c r="J19" s="21">
        <v>14625000</v>
      </c>
      <c r="K19" s="21"/>
      <c r="L19" s="109"/>
    </row>
    <row r="20" spans="2:12" x14ac:dyDescent="0.2">
      <c r="B20" s="14" t="s">
        <v>20520</v>
      </c>
      <c r="C20" s="33" t="s">
        <v>17822</v>
      </c>
      <c r="D20" s="16" t="s">
        <v>20519</v>
      </c>
      <c r="E20" s="18" t="s">
        <v>116</v>
      </c>
      <c r="F20" s="34">
        <v>40997</v>
      </c>
      <c r="G20" s="20" t="s">
        <v>18973</v>
      </c>
      <c r="H20" s="109"/>
      <c r="I20" s="21">
        <v>9207024</v>
      </c>
      <c r="J20" s="21">
        <v>9200000</v>
      </c>
      <c r="K20" s="21"/>
      <c r="L20" s="109"/>
    </row>
    <row r="21" spans="2:12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29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  <c r="L21" s="12" t="s">
        <v>24</v>
      </c>
    </row>
    <row r="22" spans="2:12" ht="25.5" x14ac:dyDescent="0.2">
      <c r="B22" s="23" t="s">
        <v>52</v>
      </c>
      <c r="C22" s="24" t="s">
        <v>20518</v>
      </c>
      <c r="D22" s="110"/>
      <c r="E22" s="109"/>
      <c r="F22" s="112"/>
      <c r="G22" s="109"/>
      <c r="H22" s="109"/>
      <c r="I22" s="52">
        <f>SUM(SCDPT3!I18:'SCDPT3'!I21)</f>
        <v>23571017</v>
      </c>
      <c r="J22" s="52">
        <f>SUM(SCDPT3!J18:'SCDPT3'!J21)</f>
        <v>23825000</v>
      </c>
      <c r="K22" s="52">
        <f>SUM(SCDPT3!K18:'SCDPT3'!K21)</f>
        <v>0</v>
      </c>
      <c r="L22" s="109"/>
    </row>
    <row r="23" spans="2:12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29" t="s">
        <v>24</v>
      </c>
      <c r="G23" s="12" t="s">
        <v>24</v>
      </c>
      <c r="H23" s="12" t="s">
        <v>24</v>
      </c>
      <c r="I23" s="12" t="s">
        <v>24</v>
      </c>
      <c r="J23" s="12" t="s">
        <v>24</v>
      </c>
      <c r="K23" s="12" t="s">
        <v>24</v>
      </c>
      <c r="L23" s="12" t="s">
        <v>24</v>
      </c>
    </row>
    <row r="24" spans="2:12" x14ac:dyDescent="0.2">
      <c r="B24" s="14" t="s">
        <v>20517</v>
      </c>
      <c r="C24" s="33" t="s">
        <v>17764</v>
      </c>
      <c r="D24" s="16" t="s">
        <v>20516</v>
      </c>
      <c r="E24" s="18" t="s">
        <v>26</v>
      </c>
      <c r="F24" s="34">
        <v>41170</v>
      </c>
      <c r="G24" s="20" t="s">
        <v>19040</v>
      </c>
      <c r="H24" s="109"/>
      <c r="I24" s="21">
        <v>10617800</v>
      </c>
      <c r="J24" s="21">
        <v>10000000</v>
      </c>
      <c r="K24" s="21">
        <v>98244</v>
      </c>
      <c r="L24" s="114" t="s">
        <v>13622</v>
      </c>
    </row>
    <row r="25" spans="2:12" x14ac:dyDescent="0.2">
      <c r="B25" s="11" t="s">
        <v>24</v>
      </c>
      <c r="C25" s="12" t="s">
        <v>24</v>
      </c>
      <c r="D25" s="13" t="s">
        <v>24</v>
      </c>
      <c r="E25" s="12" t="s">
        <v>24</v>
      </c>
      <c r="F25" s="29" t="s">
        <v>24</v>
      </c>
      <c r="G25" s="12" t="s">
        <v>24</v>
      </c>
      <c r="H25" s="12" t="s">
        <v>24</v>
      </c>
      <c r="I25" s="12" t="s">
        <v>24</v>
      </c>
      <c r="J25" s="12" t="s">
        <v>24</v>
      </c>
      <c r="K25" s="12" t="s">
        <v>24</v>
      </c>
      <c r="L25" s="12" t="s">
        <v>24</v>
      </c>
    </row>
    <row r="26" spans="2:12" ht="38.25" x14ac:dyDescent="0.2">
      <c r="B26" s="23" t="s">
        <v>66</v>
      </c>
      <c r="C26" s="24" t="s">
        <v>20515</v>
      </c>
      <c r="D26" s="110"/>
      <c r="E26" s="109"/>
      <c r="F26" s="112"/>
      <c r="G26" s="109"/>
      <c r="H26" s="109"/>
      <c r="I26" s="52">
        <f>SUM(SCDPT3!I23:'SCDPT3'!I25)</f>
        <v>10617800</v>
      </c>
      <c r="J26" s="52">
        <f>SUM(SCDPT3!J23:'SCDPT3'!J25)</f>
        <v>10000000</v>
      </c>
      <c r="K26" s="52">
        <f>SUM(SCDPT3!K23:'SCDPT3'!K25)</f>
        <v>98244</v>
      </c>
      <c r="L26" s="109"/>
    </row>
    <row r="27" spans="2:12" x14ac:dyDescent="0.2">
      <c r="B27" s="11" t="s">
        <v>24</v>
      </c>
      <c r="C27" s="12" t="s">
        <v>24</v>
      </c>
      <c r="D27" s="13" t="s">
        <v>24</v>
      </c>
      <c r="E27" s="12" t="s">
        <v>24</v>
      </c>
      <c r="F27" s="29" t="s">
        <v>24</v>
      </c>
      <c r="G27" s="12" t="s">
        <v>24</v>
      </c>
      <c r="H27" s="12" t="s">
        <v>24</v>
      </c>
      <c r="I27" s="12" t="s">
        <v>24</v>
      </c>
      <c r="J27" s="12" t="s">
        <v>24</v>
      </c>
      <c r="K27" s="12" t="s">
        <v>24</v>
      </c>
      <c r="L27" s="12" t="s">
        <v>24</v>
      </c>
    </row>
    <row r="28" spans="2:12" x14ac:dyDescent="0.2">
      <c r="B28" s="14" t="s">
        <v>20514</v>
      </c>
      <c r="C28" s="33" t="s">
        <v>17723</v>
      </c>
      <c r="D28" s="16" t="s">
        <v>20513</v>
      </c>
      <c r="E28" s="18" t="s">
        <v>26</v>
      </c>
      <c r="F28" s="34">
        <v>41241</v>
      </c>
      <c r="G28" s="20" t="s">
        <v>18982</v>
      </c>
      <c r="H28" s="109"/>
      <c r="I28" s="21">
        <v>6000000</v>
      </c>
      <c r="J28" s="21">
        <v>6000000</v>
      </c>
      <c r="K28" s="21"/>
      <c r="L28" s="114" t="s">
        <v>13598</v>
      </c>
    </row>
    <row r="29" spans="2:12" x14ac:dyDescent="0.2">
      <c r="B29" s="14" t="s">
        <v>20512</v>
      </c>
      <c r="C29" s="33" t="s">
        <v>17721</v>
      </c>
      <c r="D29" s="16" t="s">
        <v>20511</v>
      </c>
      <c r="E29" s="18" t="s">
        <v>26</v>
      </c>
      <c r="F29" s="34">
        <v>41241</v>
      </c>
      <c r="G29" s="20" t="s">
        <v>18982</v>
      </c>
      <c r="H29" s="109"/>
      <c r="I29" s="21">
        <v>2000000</v>
      </c>
      <c r="J29" s="21">
        <v>2000000</v>
      </c>
      <c r="K29" s="21"/>
      <c r="L29" s="114" t="s">
        <v>13598</v>
      </c>
    </row>
    <row r="30" spans="2:12" x14ac:dyDescent="0.2">
      <c r="B30" s="14" t="s">
        <v>20510</v>
      </c>
      <c r="C30" s="33" t="s">
        <v>17706</v>
      </c>
      <c r="D30" s="16" t="s">
        <v>20509</v>
      </c>
      <c r="E30" s="18" t="s">
        <v>26</v>
      </c>
      <c r="F30" s="34">
        <v>41150</v>
      </c>
      <c r="G30" s="20" t="s">
        <v>18990</v>
      </c>
      <c r="H30" s="109"/>
      <c r="I30" s="21">
        <v>5000000</v>
      </c>
      <c r="J30" s="21">
        <v>5000000</v>
      </c>
      <c r="K30" s="21"/>
      <c r="L30" s="114" t="s">
        <v>13530</v>
      </c>
    </row>
    <row r="31" spans="2:12" x14ac:dyDescent="0.2">
      <c r="B31" s="14" t="s">
        <v>20508</v>
      </c>
      <c r="C31" s="33" t="s">
        <v>17704</v>
      </c>
      <c r="D31" s="16" t="s">
        <v>20507</v>
      </c>
      <c r="E31" s="18" t="s">
        <v>26</v>
      </c>
      <c r="F31" s="28">
        <v>41150</v>
      </c>
      <c r="G31" s="20" t="s">
        <v>18990</v>
      </c>
      <c r="H31" s="109"/>
      <c r="I31" s="21">
        <v>2000000</v>
      </c>
      <c r="J31" s="21">
        <v>2000000</v>
      </c>
      <c r="K31" s="21"/>
      <c r="L31" s="114" t="s">
        <v>13530</v>
      </c>
    </row>
    <row r="32" spans="2:12" x14ac:dyDescent="0.2">
      <c r="B32" s="14" t="s">
        <v>20506</v>
      </c>
      <c r="C32" s="33" t="s">
        <v>17702</v>
      </c>
      <c r="D32" s="16" t="s">
        <v>20505</v>
      </c>
      <c r="E32" s="18" t="s">
        <v>26</v>
      </c>
      <c r="F32" s="34">
        <v>41150</v>
      </c>
      <c r="G32" s="20" t="s">
        <v>18990</v>
      </c>
      <c r="H32" s="109"/>
      <c r="I32" s="21">
        <v>1400000</v>
      </c>
      <c r="J32" s="21">
        <v>1400000</v>
      </c>
      <c r="K32" s="21"/>
      <c r="L32" s="114" t="s">
        <v>13530</v>
      </c>
    </row>
    <row r="33" spans="2:12" x14ac:dyDescent="0.2">
      <c r="B33" s="14" t="s">
        <v>20504</v>
      </c>
      <c r="C33" s="33" t="s">
        <v>17700</v>
      </c>
      <c r="D33" s="16" t="s">
        <v>20503</v>
      </c>
      <c r="E33" s="18" t="s">
        <v>26</v>
      </c>
      <c r="F33" s="34">
        <v>41150</v>
      </c>
      <c r="G33" s="20" t="s">
        <v>18990</v>
      </c>
      <c r="H33" s="109"/>
      <c r="I33" s="21">
        <v>1030000</v>
      </c>
      <c r="J33" s="21">
        <v>1030000</v>
      </c>
      <c r="K33" s="21"/>
      <c r="L33" s="114" t="s">
        <v>13530</v>
      </c>
    </row>
    <row r="34" spans="2:12" x14ac:dyDescent="0.2">
      <c r="B34" s="14" t="s">
        <v>20502</v>
      </c>
      <c r="C34" s="33" t="s">
        <v>17698</v>
      </c>
      <c r="D34" s="16" t="s">
        <v>20501</v>
      </c>
      <c r="E34" s="18" t="s">
        <v>26</v>
      </c>
      <c r="F34" s="34">
        <v>41150</v>
      </c>
      <c r="G34" s="20" t="s">
        <v>18990</v>
      </c>
      <c r="H34" s="109"/>
      <c r="I34" s="21">
        <v>500000</v>
      </c>
      <c r="J34" s="21">
        <v>500000</v>
      </c>
      <c r="K34" s="21"/>
      <c r="L34" s="114" t="s">
        <v>13530</v>
      </c>
    </row>
    <row r="35" spans="2:12" x14ac:dyDescent="0.2">
      <c r="B35" s="14" t="s">
        <v>20500</v>
      </c>
      <c r="C35" s="33" t="s">
        <v>17696</v>
      </c>
      <c r="D35" s="16" t="s">
        <v>20499</v>
      </c>
      <c r="E35" s="18" t="s">
        <v>26</v>
      </c>
      <c r="F35" s="34">
        <v>41150</v>
      </c>
      <c r="G35" s="20" t="s">
        <v>18990</v>
      </c>
      <c r="H35" s="109"/>
      <c r="I35" s="21">
        <v>695000</v>
      </c>
      <c r="J35" s="21">
        <v>695000</v>
      </c>
      <c r="K35" s="21"/>
      <c r="L35" s="114" t="s">
        <v>13530</v>
      </c>
    </row>
    <row r="36" spans="2:12" x14ac:dyDescent="0.2">
      <c r="B36" s="14" t="s">
        <v>20498</v>
      </c>
      <c r="C36" s="33" t="s">
        <v>17645</v>
      </c>
      <c r="D36" s="16" t="s">
        <v>20497</v>
      </c>
      <c r="E36" s="18" t="s">
        <v>26</v>
      </c>
      <c r="F36" s="34">
        <v>41123</v>
      </c>
      <c r="G36" s="20" t="s">
        <v>20118</v>
      </c>
      <c r="H36" s="109"/>
      <c r="I36" s="21">
        <v>7040000</v>
      </c>
      <c r="J36" s="21">
        <v>7040000</v>
      </c>
      <c r="K36" s="21"/>
      <c r="L36" s="114" t="s">
        <v>16149</v>
      </c>
    </row>
    <row r="37" spans="2:12" x14ac:dyDescent="0.2">
      <c r="B37" s="14" t="s">
        <v>20496</v>
      </c>
      <c r="C37" s="33" t="s">
        <v>17643</v>
      </c>
      <c r="D37" s="16" t="s">
        <v>20495</v>
      </c>
      <c r="E37" s="18" t="s">
        <v>26</v>
      </c>
      <c r="F37" s="34">
        <v>41123</v>
      </c>
      <c r="G37" s="20" t="s">
        <v>20118</v>
      </c>
      <c r="H37" s="109"/>
      <c r="I37" s="21">
        <v>1000000</v>
      </c>
      <c r="J37" s="21">
        <v>1000000</v>
      </c>
      <c r="K37" s="21"/>
      <c r="L37" s="114" t="s">
        <v>16149</v>
      </c>
    </row>
    <row r="38" spans="2:12" x14ac:dyDescent="0.2">
      <c r="B38" s="14" t="s">
        <v>20494</v>
      </c>
      <c r="C38" s="33" t="s">
        <v>17641</v>
      </c>
      <c r="D38" s="16" t="s">
        <v>20493</v>
      </c>
      <c r="E38" s="18" t="s">
        <v>26</v>
      </c>
      <c r="F38" s="34">
        <v>41123</v>
      </c>
      <c r="G38" s="20" t="s">
        <v>20118</v>
      </c>
      <c r="H38" s="109"/>
      <c r="I38" s="21">
        <v>6550000</v>
      </c>
      <c r="J38" s="21">
        <v>6550000</v>
      </c>
      <c r="K38" s="21"/>
      <c r="L38" s="114" t="s">
        <v>16149</v>
      </c>
    </row>
    <row r="39" spans="2:12" x14ac:dyDescent="0.2">
      <c r="B39" s="14" t="s">
        <v>20492</v>
      </c>
      <c r="C39" s="33" t="s">
        <v>17639</v>
      </c>
      <c r="D39" s="16" t="s">
        <v>20491</v>
      </c>
      <c r="E39" s="18" t="s">
        <v>26</v>
      </c>
      <c r="F39" s="34">
        <v>41123</v>
      </c>
      <c r="G39" s="20" t="s">
        <v>20118</v>
      </c>
      <c r="H39" s="109"/>
      <c r="I39" s="21">
        <v>5695000</v>
      </c>
      <c r="J39" s="21">
        <v>5695000</v>
      </c>
      <c r="K39" s="21"/>
      <c r="L39" s="114" t="s">
        <v>16149</v>
      </c>
    </row>
    <row r="40" spans="2:12" x14ac:dyDescent="0.2">
      <c r="B40" s="14" t="s">
        <v>20490</v>
      </c>
      <c r="C40" s="33" t="s">
        <v>17617</v>
      </c>
      <c r="D40" s="16" t="s">
        <v>20488</v>
      </c>
      <c r="E40" s="18" t="s">
        <v>26</v>
      </c>
      <c r="F40" s="34">
        <v>41004</v>
      </c>
      <c r="G40" s="20" t="s">
        <v>105</v>
      </c>
      <c r="H40" s="109"/>
      <c r="I40" s="21">
        <v>10096</v>
      </c>
      <c r="J40" s="21">
        <v>10000</v>
      </c>
      <c r="K40" s="21">
        <v>89</v>
      </c>
      <c r="L40" s="114" t="s">
        <v>16204</v>
      </c>
    </row>
    <row r="41" spans="2:12" x14ac:dyDescent="0.2">
      <c r="B41" s="14" t="s">
        <v>20489</v>
      </c>
      <c r="C41" s="33" t="s">
        <v>17615</v>
      </c>
      <c r="D41" s="16" t="s">
        <v>20488</v>
      </c>
      <c r="E41" s="18" t="s">
        <v>26</v>
      </c>
      <c r="F41" s="34">
        <v>41004</v>
      </c>
      <c r="G41" s="20" t="s">
        <v>105</v>
      </c>
      <c r="H41" s="109"/>
      <c r="I41" s="21">
        <v>2009093</v>
      </c>
      <c r="J41" s="21">
        <v>1990000</v>
      </c>
      <c r="K41" s="21">
        <v>17689</v>
      </c>
      <c r="L41" s="114" t="s">
        <v>16204</v>
      </c>
    </row>
    <row r="42" spans="2:12" x14ac:dyDescent="0.2">
      <c r="B42" s="14" t="s">
        <v>20487</v>
      </c>
      <c r="C42" s="33" t="s">
        <v>17608</v>
      </c>
      <c r="D42" s="16" t="s">
        <v>20486</v>
      </c>
      <c r="E42" s="18" t="s">
        <v>26</v>
      </c>
      <c r="F42" s="34">
        <v>41122</v>
      </c>
      <c r="G42" s="20" t="s">
        <v>19040</v>
      </c>
      <c r="H42" s="109"/>
      <c r="I42" s="21">
        <v>3000000</v>
      </c>
      <c r="J42" s="21">
        <v>3000000</v>
      </c>
      <c r="K42" s="21"/>
      <c r="L42" s="114" t="s">
        <v>13500</v>
      </c>
    </row>
    <row r="43" spans="2:12" x14ac:dyDescent="0.2">
      <c r="B43" s="11" t="s">
        <v>24</v>
      </c>
      <c r="C43" s="12" t="s">
        <v>24</v>
      </c>
      <c r="D43" s="13" t="s">
        <v>24</v>
      </c>
      <c r="E43" s="12" t="s">
        <v>24</v>
      </c>
      <c r="F43" s="29" t="s">
        <v>24</v>
      </c>
      <c r="G43" s="12" t="s">
        <v>24</v>
      </c>
      <c r="H43" s="12" t="s">
        <v>24</v>
      </c>
      <c r="I43" s="12" t="s">
        <v>24</v>
      </c>
      <c r="J43" s="12" t="s">
        <v>24</v>
      </c>
      <c r="K43" s="12" t="s">
        <v>24</v>
      </c>
      <c r="L43" s="12" t="s">
        <v>24</v>
      </c>
    </row>
    <row r="44" spans="2:12" ht="51" x14ac:dyDescent="0.2">
      <c r="B44" s="23" t="s">
        <v>80</v>
      </c>
      <c r="C44" s="24" t="s">
        <v>20485</v>
      </c>
      <c r="D44" s="110"/>
      <c r="E44" s="109"/>
      <c r="F44" s="112"/>
      <c r="G44" s="109"/>
      <c r="H44" s="109"/>
      <c r="I44" s="52">
        <f>SUM(SCDPT3!I27:'SCDPT3'!I43)</f>
        <v>43929189</v>
      </c>
      <c r="J44" s="52">
        <f>SUM(SCDPT3!J27:'SCDPT3'!J43)</f>
        <v>43910000</v>
      </c>
      <c r="K44" s="52">
        <f>SUM(SCDPT3!K27:'SCDPT3'!K43)</f>
        <v>17778</v>
      </c>
      <c r="L44" s="109"/>
    </row>
    <row r="45" spans="2:12" x14ac:dyDescent="0.2">
      <c r="B45" s="11" t="s">
        <v>24</v>
      </c>
      <c r="C45" s="12" t="s">
        <v>24</v>
      </c>
      <c r="D45" s="13" t="s">
        <v>24</v>
      </c>
      <c r="E45" s="12" t="s">
        <v>24</v>
      </c>
      <c r="F45" s="29" t="s">
        <v>24</v>
      </c>
      <c r="G45" s="12" t="s">
        <v>24</v>
      </c>
      <c r="H45" s="12" t="s">
        <v>24</v>
      </c>
      <c r="I45" s="12" t="s">
        <v>24</v>
      </c>
      <c r="J45" s="12" t="s">
        <v>24</v>
      </c>
      <c r="K45" s="12" t="s">
        <v>24</v>
      </c>
      <c r="L45" s="12" t="s">
        <v>24</v>
      </c>
    </row>
    <row r="46" spans="2:12" x14ac:dyDescent="0.2">
      <c r="B46" s="14" t="s">
        <v>20484</v>
      </c>
      <c r="C46" s="33" t="s">
        <v>17537</v>
      </c>
      <c r="D46" s="16" t="s">
        <v>20483</v>
      </c>
      <c r="E46" s="18" t="s">
        <v>26</v>
      </c>
      <c r="F46" s="34">
        <v>41193</v>
      </c>
      <c r="G46" s="20" t="s">
        <v>88</v>
      </c>
      <c r="H46" s="109"/>
      <c r="I46" s="21">
        <v>1000000</v>
      </c>
      <c r="J46" s="21">
        <v>1000000</v>
      </c>
      <c r="K46" s="21"/>
      <c r="L46" s="114" t="s">
        <v>13622</v>
      </c>
    </row>
    <row r="47" spans="2:12" x14ac:dyDescent="0.2">
      <c r="B47" s="14" t="s">
        <v>20482</v>
      </c>
      <c r="C47" s="33" t="s">
        <v>17532</v>
      </c>
      <c r="D47" s="16" t="s">
        <v>20481</v>
      </c>
      <c r="E47" s="18" t="s">
        <v>26</v>
      </c>
      <c r="F47" s="34">
        <v>41017</v>
      </c>
      <c r="G47" s="20" t="s">
        <v>18990</v>
      </c>
      <c r="H47" s="109"/>
      <c r="I47" s="21">
        <v>2313112</v>
      </c>
      <c r="J47" s="21">
        <v>2155000</v>
      </c>
      <c r="K47" s="21"/>
      <c r="L47" s="114" t="s">
        <v>16710</v>
      </c>
    </row>
    <row r="48" spans="2:12" x14ac:dyDescent="0.2">
      <c r="B48" s="14" t="s">
        <v>20480</v>
      </c>
      <c r="C48" s="33" t="s">
        <v>17526</v>
      </c>
      <c r="D48" s="16" t="s">
        <v>20479</v>
      </c>
      <c r="E48" s="18" t="s">
        <v>26</v>
      </c>
      <c r="F48" s="34">
        <v>41200</v>
      </c>
      <c r="G48" s="20" t="s">
        <v>18985</v>
      </c>
      <c r="H48" s="109"/>
      <c r="I48" s="21">
        <v>10000000</v>
      </c>
      <c r="J48" s="21">
        <v>10000000</v>
      </c>
      <c r="K48" s="21"/>
      <c r="L48" s="114" t="s">
        <v>13500</v>
      </c>
    </row>
    <row r="49" spans="2:12" x14ac:dyDescent="0.2">
      <c r="B49" s="14" t="s">
        <v>20478</v>
      </c>
      <c r="C49" s="33" t="s">
        <v>17523</v>
      </c>
      <c r="D49" s="16" t="s">
        <v>20477</v>
      </c>
      <c r="E49" s="18" t="s">
        <v>26</v>
      </c>
      <c r="F49" s="34">
        <v>41164</v>
      </c>
      <c r="G49" s="20" t="s">
        <v>191</v>
      </c>
      <c r="H49" s="109"/>
      <c r="I49" s="21">
        <v>5000000</v>
      </c>
      <c r="J49" s="21">
        <v>5000000</v>
      </c>
      <c r="K49" s="21"/>
      <c r="L49" s="114" t="s">
        <v>13650</v>
      </c>
    </row>
    <row r="50" spans="2:12" x14ac:dyDescent="0.2">
      <c r="B50" s="14" t="s">
        <v>20476</v>
      </c>
      <c r="C50" s="33" t="s">
        <v>17506</v>
      </c>
      <c r="D50" s="16" t="s">
        <v>20475</v>
      </c>
      <c r="E50" s="18" t="s">
        <v>26</v>
      </c>
      <c r="F50" s="34">
        <v>41046</v>
      </c>
      <c r="G50" s="20" t="s">
        <v>18982</v>
      </c>
      <c r="H50" s="109"/>
      <c r="I50" s="21">
        <v>1824393</v>
      </c>
      <c r="J50" s="21">
        <v>1750000</v>
      </c>
      <c r="K50" s="21"/>
      <c r="L50" s="114" t="s">
        <v>13522</v>
      </c>
    </row>
    <row r="51" spans="2:12" x14ac:dyDescent="0.2">
      <c r="B51" s="14" t="s">
        <v>20474</v>
      </c>
      <c r="C51" s="33" t="s">
        <v>17504</v>
      </c>
      <c r="D51" s="16" t="s">
        <v>20473</v>
      </c>
      <c r="E51" s="18" t="s">
        <v>26</v>
      </c>
      <c r="F51" s="34">
        <v>41046</v>
      </c>
      <c r="G51" s="20" t="s">
        <v>18982</v>
      </c>
      <c r="H51" s="109"/>
      <c r="I51" s="21">
        <v>1078660</v>
      </c>
      <c r="J51" s="21">
        <v>1000000</v>
      </c>
      <c r="K51" s="21"/>
      <c r="L51" s="114" t="s">
        <v>13522</v>
      </c>
    </row>
    <row r="52" spans="2:12" x14ac:dyDescent="0.2">
      <c r="B52" s="14" t="s">
        <v>20472</v>
      </c>
      <c r="C52" s="33" t="s">
        <v>17498</v>
      </c>
      <c r="D52" s="16" t="s">
        <v>20471</v>
      </c>
      <c r="E52" s="18" t="s">
        <v>26</v>
      </c>
      <c r="F52" s="34">
        <v>40914</v>
      </c>
      <c r="G52" s="20" t="s">
        <v>18985</v>
      </c>
      <c r="H52" s="109"/>
      <c r="I52" s="21">
        <v>4000000</v>
      </c>
      <c r="J52" s="21">
        <v>4000000</v>
      </c>
      <c r="K52" s="21"/>
      <c r="L52" s="114" t="s">
        <v>16710</v>
      </c>
    </row>
    <row r="53" spans="2:12" x14ac:dyDescent="0.2">
      <c r="B53" s="14" t="s">
        <v>20470</v>
      </c>
      <c r="C53" s="33" t="s">
        <v>17489</v>
      </c>
      <c r="D53" s="16" t="s">
        <v>20469</v>
      </c>
      <c r="E53" s="18" t="s">
        <v>26</v>
      </c>
      <c r="F53" s="34">
        <v>40996</v>
      </c>
      <c r="G53" s="20" t="s">
        <v>18990</v>
      </c>
      <c r="H53" s="109"/>
      <c r="I53" s="21">
        <v>2000000</v>
      </c>
      <c r="J53" s="21">
        <v>2000000</v>
      </c>
      <c r="K53" s="21"/>
      <c r="L53" s="114" t="s">
        <v>13646</v>
      </c>
    </row>
    <row r="54" spans="2:12" x14ac:dyDescent="0.2">
      <c r="B54" s="14" t="s">
        <v>20468</v>
      </c>
      <c r="C54" s="33" t="s">
        <v>17486</v>
      </c>
      <c r="D54" s="16" t="s">
        <v>20467</v>
      </c>
      <c r="E54" s="18" t="s">
        <v>26</v>
      </c>
      <c r="F54" s="34">
        <v>40941</v>
      </c>
      <c r="G54" s="20" t="s">
        <v>18982</v>
      </c>
      <c r="H54" s="109"/>
      <c r="I54" s="21">
        <v>1550000</v>
      </c>
      <c r="J54" s="21">
        <v>1550000</v>
      </c>
      <c r="K54" s="21"/>
      <c r="L54" s="114" t="s">
        <v>13646</v>
      </c>
    </row>
    <row r="55" spans="2:12" x14ac:dyDescent="0.2">
      <c r="B55" s="14" t="s">
        <v>20466</v>
      </c>
      <c r="C55" s="33" t="s">
        <v>17484</v>
      </c>
      <c r="D55" s="16" t="s">
        <v>20465</v>
      </c>
      <c r="E55" s="18" t="s">
        <v>26</v>
      </c>
      <c r="F55" s="34">
        <v>40941</v>
      </c>
      <c r="G55" s="20" t="s">
        <v>18982</v>
      </c>
      <c r="H55" s="109"/>
      <c r="I55" s="21">
        <v>5375000</v>
      </c>
      <c r="J55" s="21">
        <v>5375000</v>
      </c>
      <c r="K55" s="21"/>
      <c r="L55" s="114" t="s">
        <v>13646</v>
      </c>
    </row>
    <row r="56" spans="2:12" x14ac:dyDescent="0.2">
      <c r="B56" s="14" t="s">
        <v>20464</v>
      </c>
      <c r="C56" s="33" t="s">
        <v>17482</v>
      </c>
      <c r="D56" s="16" t="s">
        <v>20463</v>
      </c>
      <c r="E56" s="18" t="s">
        <v>26</v>
      </c>
      <c r="F56" s="34">
        <v>41172</v>
      </c>
      <c r="G56" s="20" t="s">
        <v>88</v>
      </c>
      <c r="H56" s="109"/>
      <c r="I56" s="21">
        <v>2000000</v>
      </c>
      <c r="J56" s="21">
        <v>2000000</v>
      </c>
      <c r="K56" s="21"/>
      <c r="L56" s="114" t="s">
        <v>13646</v>
      </c>
    </row>
    <row r="57" spans="2:12" x14ac:dyDescent="0.2">
      <c r="B57" s="14" t="s">
        <v>20462</v>
      </c>
      <c r="C57" s="33" t="s">
        <v>17480</v>
      </c>
      <c r="D57" s="16" t="s">
        <v>20461</v>
      </c>
      <c r="E57" s="18" t="s">
        <v>26</v>
      </c>
      <c r="F57" s="34">
        <v>41172</v>
      </c>
      <c r="G57" s="20" t="s">
        <v>88</v>
      </c>
      <c r="H57" s="109"/>
      <c r="I57" s="21">
        <v>2000000</v>
      </c>
      <c r="J57" s="21">
        <v>2000000</v>
      </c>
      <c r="K57" s="21"/>
      <c r="L57" s="114" t="s">
        <v>13646</v>
      </c>
    </row>
    <row r="58" spans="2:12" x14ac:dyDescent="0.2">
      <c r="B58" s="14" t="s">
        <v>20460</v>
      </c>
      <c r="C58" s="33" t="s">
        <v>17478</v>
      </c>
      <c r="D58" s="16" t="s">
        <v>20459</v>
      </c>
      <c r="E58" s="18" t="s">
        <v>26</v>
      </c>
      <c r="F58" s="34">
        <v>41172</v>
      </c>
      <c r="G58" s="20" t="s">
        <v>88</v>
      </c>
      <c r="H58" s="109"/>
      <c r="I58" s="21">
        <v>6000000</v>
      </c>
      <c r="J58" s="21">
        <v>6000000</v>
      </c>
      <c r="K58" s="21"/>
      <c r="L58" s="114" t="s">
        <v>13646</v>
      </c>
    </row>
    <row r="59" spans="2:12" x14ac:dyDescent="0.2">
      <c r="B59" s="14" t="s">
        <v>20458</v>
      </c>
      <c r="C59" s="33" t="s">
        <v>17476</v>
      </c>
      <c r="D59" s="16" t="s">
        <v>20457</v>
      </c>
      <c r="E59" s="18" t="s">
        <v>26</v>
      </c>
      <c r="F59" s="34">
        <v>41177</v>
      </c>
      <c r="G59" s="20" t="s">
        <v>20456</v>
      </c>
      <c r="H59" s="109"/>
      <c r="I59" s="21">
        <v>11204112</v>
      </c>
      <c r="J59" s="21">
        <v>11060000</v>
      </c>
      <c r="K59" s="21">
        <v>964</v>
      </c>
      <c r="L59" s="114" t="s">
        <v>13646</v>
      </c>
    </row>
    <row r="60" spans="2:12" x14ac:dyDescent="0.2">
      <c r="B60" s="14" t="s">
        <v>20455</v>
      </c>
      <c r="C60" s="33" t="s">
        <v>17474</v>
      </c>
      <c r="D60" s="16" t="s">
        <v>20454</v>
      </c>
      <c r="E60" s="18" t="s">
        <v>26</v>
      </c>
      <c r="F60" s="34">
        <v>41172</v>
      </c>
      <c r="G60" s="20" t="s">
        <v>88</v>
      </c>
      <c r="H60" s="109"/>
      <c r="I60" s="21">
        <v>3000000</v>
      </c>
      <c r="J60" s="21">
        <v>3000000</v>
      </c>
      <c r="K60" s="21"/>
      <c r="L60" s="114" t="s">
        <v>13646</v>
      </c>
    </row>
    <row r="61" spans="2:12" x14ac:dyDescent="0.2">
      <c r="B61" s="14" t="s">
        <v>20453</v>
      </c>
      <c r="C61" s="33" t="s">
        <v>17452</v>
      </c>
      <c r="D61" s="16" t="s">
        <v>20452</v>
      </c>
      <c r="E61" s="18" t="s">
        <v>26</v>
      </c>
      <c r="F61" s="34">
        <v>41207</v>
      </c>
      <c r="G61" s="20" t="s">
        <v>18982</v>
      </c>
      <c r="H61" s="109"/>
      <c r="I61" s="21">
        <v>7480050</v>
      </c>
      <c r="J61" s="21">
        <v>7500000</v>
      </c>
      <c r="K61" s="21"/>
      <c r="L61" s="114" t="s">
        <v>16381</v>
      </c>
    </row>
    <row r="62" spans="2:12" x14ac:dyDescent="0.2">
      <c r="B62" s="14" t="s">
        <v>20451</v>
      </c>
      <c r="C62" s="33" t="s">
        <v>17450</v>
      </c>
      <c r="D62" s="16" t="s">
        <v>20450</v>
      </c>
      <c r="E62" s="18" t="s">
        <v>26</v>
      </c>
      <c r="F62" s="34">
        <v>41207</v>
      </c>
      <c r="G62" s="20" t="s">
        <v>18982</v>
      </c>
      <c r="H62" s="109"/>
      <c r="I62" s="21">
        <v>6985090</v>
      </c>
      <c r="J62" s="21">
        <v>7000000</v>
      </c>
      <c r="K62" s="21"/>
      <c r="L62" s="114" t="s">
        <v>16381</v>
      </c>
    </row>
    <row r="63" spans="2:12" x14ac:dyDescent="0.2">
      <c r="B63" s="14" t="s">
        <v>20449</v>
      </c>
      <c r="C63" s="33" t="s">
        <v>17407</v>
      </c>
      <c r="D63" s="16" t="s">
        <v>20448</v>
      </c>
      <c r="E63" s="18" t="s">
        <v>26</v>
      </c>
      <c r="F63" s="34">
        <v>41130</v>
      </c>
      <c r="G63" s="20" t="s">
        <v>18985</v>
      </c>
      <c r="H63" s="109"/>
      <c r="I63" s="21">
        <v>8653063</v>
      </c>
      <c r="J63" s="21">
        <v>8305000</v>
      </c>
      <c r="K63" s="21"/>
      <c r="L63" s="114" t="s">
        <v>13622</v>
      </c>
    </row>
    <row r="64" spans="2:12" x14ac:dyDescent="0.2">
      <c r="B64" s="14" t="s">
        <v>20447</v>
      </c>
      <c r="C64" s="33" t="s">
        <v>17405</v>
      </c>
      <c r="D64" s="16" t="s">
        <v>20446</v>
      </c>
      <c r="E64" s="18" t="s">
        <v>26</v>
      </c>
      <c r="F64" s="34">
        <v>41130</v>
      </c>
      <c r="G64" s="20" t="s">
        <v>18985</v>
      </c>
      <c r="H64" s="109"/>
      <c r="I64" s="21">
        <v>5334650</v>
      </c>
      <c r="J64" s="21">
        <v>5000000</v>
      </c>
      <c r="K64" s="21"/>
      <c r="L64" s="114" t="s">
        <v>13622</v>
      </c>
    </row>
    <row r="65" spans="2:12" x14ac:dyDescent="0.2">
      <c r="B65" s="14" t="s">
        <v>20445</v>
      </c>
      <c r="C65" s="33" t="s">
        <v>17403</v>
      </c>
      <c r="D65" s="16" t="s">
        <v>20444</v>
      </c>
      <c r="E65" s="18" t="s">
        <v>26</v>
      </c>
      <c r="F65" s="34">
        <v>41130</v>
      </c>
      <c r="G65" s="20" t="s">
        <v>18985</v>
      </c>
      <c r="H65" s="109"/>
      <c r="I65" s="21">
        <v>5434950</v>
      </c>
      <c r="J65" s="21">
        <v>5000000</v>
      </c>
      <c r="K65" s="21"/>
      <c r="L65" s="114" t="s">
        <v>13622</v>
      </c>
    </row>
    <row r="66" spans="2:12" x14ac:dyDescent="0.2">
      <c r="B66" s="14" t="s">
        <v>20443</v>
      </c>
      <c r="C66" s="33" t="s">
        <v>17349</v>
      </c>
      <c r="D66" s="16" t="s">
        <v>20442</v>
      </c>
      <c r="E66" s="18" t="s">
        <v>26</v>
      </c>
      <c r="F66" s="34">
        <v>41081</v>
      </c>
      <c r="G66" s="20" t="s">
        <v>191</v>
      </c>
      <c r="H66" s="109"/>
      <c r="I66" s="21">
        <v>23642880</v>
      </c>
      <c r="J66" s="21">
        <v>23500000</v>
      </c>
      <c r="K66" s="21"/>
      <c r="L66" s="114" t="s">
        <v>16381</v>
      </c>
    </row>
    <row r="67" spans="2:12" x14ac:dyDescent="0.2">
      <c r="B67" s="14" t="s">
        <v>20441</v>
      </c>
      <c r="C67" s="33" t="s">
        <v>17335</v>
      </c>
      <c r="D67" s="16" t="s">
        <v>20440</v>
      </c>
      <c r="E67" s="18" t="s">
        <v>26</v>
      </c>
      <c r="F67" s="34">
        <v>41045</v>
      </c>
      <c r="G67" s="20" t="s">
        <v>18990</v>
      </c>
      <c r="H67" s="109"/>
      <c r="I67" s="21">
        <v>1075000</v>
      </c>
      <c r="J67" s="21">
        <v>1075000</v>
      </c>
      <c r="K67" s="21"/>
      <c r="L67" s="114" t="s">
        <v>17321</v>
      </c>
    </row>
    <row r="68" spans="2:12" x14ac:dyDescent="0.2">
      <c r="B68" s="14" t="s">
        <v>20439</v>
      </c>
      <c r="C68" s="33" t="s">
        <v>17333</v>
      </c>
      <c r="D68" s="16" t="s">
        <v>20438</v>
      </c>
      <c r="E68" s="18" t="s">
        <v>26</v>
      </c>
      <c r="F68" s="34">
        <v>41045</v>
      </c>
      <c r="G68" s="20" t="s">
        <v>18990</v>
      </c>
      <c r="H68" s="109"/>
      <c r="I68" s="21">
        <v>1292500</v>
      </c>
      <c r="J68" s="21">
        <v>1292500</v>
      </c>
      <c r="K68" s="21"/>
      <c r="L68" s="114" t="s">
        <v>17321</v>
      </c>
    </row>
    <row r="69" spans="2:12" x14ac:dyDescent="0.2">
      <c r="B69" s="14" t="s">
        <v>20437</v>
      </c>
      <c r="C69" s="33" t="s">
        <v>17331</v>
      </c>
      <c r="D69" s="16" t="s">
        <v>20436</v>
      </c>
      <c r="E69" s="18" t="s">
        <v>26</v>
      </c>
      <c r="F69" s="34">
        <v>41045</v>
      </c>
      <c r="G69" s="20" t="s">
        <v>18990</v>
      </c>
      <c r="H69" s="109"/>
      <c r="I69" s="21">
        <v>1700000</v>
      </c>
      <c r="J69" s="21">
        <v>1700000</v>
      </c>
      <c r="K69" s="21"/>
      <c r="L69" s="114" t="s">
        <v>17321</v>
      </c>
    </row>
    <row r="70" spans="2:12" x14ac:dyDescent="0.2">
      <c r="B70" s="14" t="s">
        <v>20435</v>
      </c>
      <c r="C70" s="33" t="s">
        <v>17329</v>
      </c>
      <c r="D70" s="16" t="s">
        <v>20434</v>
      </c>
      <c r="E70" s="18" t="s">
        <v>26</v>
      </c>
      <c r="F70" s="34">
        <v>41045</v>
      </c>
      <c r="G70" s="20" t="s">
        <v>18990</v>
      </c>
      <c r="H70" s="109"/>
      <c r="I70" s="21">
        <v>1750000</v>
      </c>
      <c r="J70" s="21">
        <v>1750000</v>
      </c>
      <c r="K70" s="21"/>
      <c r="L70" s="114" t="s">
        <v>17321</v>
      </c>
    </row>
    <row r="71" spans="2:12" x14ac:dyDescent="0.2">
      <c r="B71" s="14" t="s">
        <v>20433</v>
      </c>
      <c r="C71" s="33" t="s">
        <v>17327</v>
      </c>
      <c r="D71" s="16" t="s">
        <v>20432</v>
      </c>
      <c r="E71" s="18" t="s">
        <v>26</v>
      </c>
      <c r="F71" s="34">
        <v>41045</v>
      </c>
      <c r="G71" s="20" t="s">
        <v>18990</v>
      </c>
      <c r="H71" s="109"/>
      <c r="I71" s="21">
        <v>2250000</v>
      </c>
      <c r="J71" s="21">
        <v>2250000</v>
      </c>
      <c r="K71" s="21"/>
      <c r="L71" s="114" t="s">
        <v>17321</v>
      </c>
    </row>
    <row r="72" spans="2:12" x14ac:dyDescent="0.2">
      <c r="B72" s="14" t="s">
        <v>20431</v>
      </c>
      <c r="C72" s="33" t="s">
        <v>17325</v>
      </c>
      <c r="D72" s="16" t="s">
        <v>20430</v>
      </c>
      <c r="E72" s="18" t="s">
        <v>26</v>
      </c>
      <c r="F72" s="34">
        <v>41045</v>
      </c>
      <c r="G72" s="20" t="s">
        <v>18990</v>
      </c>
      <c r="H72" s="109"/>
      <c r="I72" s="21">
        <v>1000000</v>
      </c>
      <c r="J72" s="21">
        <v>1000000</v>
      </c>
      <c r="K72" s="21"/>
      <c r="L72" s="114" t="s">
        <v>17321</v>
      </c>
    </row>
    <row r="73" spans="2:12" x14ac:dyDescent="0.2">
      <c r="B73" s="14" t="s">
        <v>20429</v>
      </c>
      <c r="C73" s="33" t="s">
        <v>17323</v>
      </c>
      <c r="D73" s="16" t="s">
        <v>20428</v>
      </c>
      <c r="E73" s="18" t="s">
        <v>26</v>
      </c>
      <c r="F73" s="34">
        <v>41045</v>
      </c>
      <c r="G73" s="20" t="s">
        <v>18990</v>
      </c>
      <c r="H73" s="109"/>
      <c r="I73" s="21">
        <v>1000000</v>
      </c>
      <c r="J73" s="21">
        <v>1000000</v>
      </c>
      <c r="K73" s="21"/>
      <c r="L73" s="114" t="s">
        <v>17321</v>
      </c>
    </row>
    <row r="74" spans="2:12" x14ac:dyDescent="0.2">
      <c r="B74" s="14" t="s">
        <v>20427</v>
      </c>
      <c r="C74" s="33" t="s">
        <v>17313</v>
      </c>
      <c r="D74" s="16" t="s">
        <v>20425</v>
      </c>
      <c r="E74" s="18" t="s">
        <v>26</v>
      </c>
      <c r="F74" s="34">
        <v>40909</v>
      </c>
      <c r="G74" s="20" t="s">
        <v>105</v>
      </c>
      <c r="H74" s="109"/>
      <c r="I74" s="21">
        <v>517269</v>
      </c>
      <c r="J74" s="21">
        <v>510000</v>
      </c>
      <c r="K74" s="21">
        <v>85</v>
      </c>
      <c r="L74" s="114" t="s">
        <v>13530</v>
      </c>
    </row>
    <row r="75" spans="2:12" x14ac:dyDescent="0.2">
      <c r="B75" s="14" t="s">
        <v>20426</v>
      </c>
      <c r="C75" s="33" t="s">
        <v>17311</v>
      </c>
      <c r="D75" s="16" t="s">
        <v>20425</v>
      </c>
      <c r="E75" s="18" t="s">
        <v>26</v>
      </c>
      <c r="F75" s="34">
        <v>40909</v>
      </c>
      <c r="G75" s="20" t="s">
        <v>105</v>
      </c>
      <c r="H75" s="109"/>
      <c r="I75" s="21">
        <v>496984</v>
      </c>
      <c r="J75" s="21">
        <v>490000</v>
      </c>
      <c r="K75" s="21">
        <v>82</v>
      </c>
      <c r="L75" s="114" t="s">
        <v>13530</v>
      </c>
    </row>
    <row r="76" spans="2:12" x14ac:dyDescent="0.2">
      <c r="B76" s="14" t="s">
        <v>20424</v>
      </c>
      <c r="C76" s="33" t="s">
        <v>17308</v>
      </c>
      <c r="D76" s="16" t="s">
        <v>20423</v>
      </c>
      <c r="E76" s="18" t="s">
        <v>26</v>
      </c>
      <c r="F76" s="34">
        <v>41173</v>
      </c>
      <c r="G76" s="20" t="s">
        <v>88</v>
      </c>
      <c r="H76" s="109"/>
      <c r="I76" s="21">
        <v>3335310</v>
      </c>
      <c r="J76" s="21">
        <v>3000000</v>
      </c>
      <c r="K76" s="21"/>
      <c r="L76" s="114" t="s">
        <v>13500</v>
      </c>
    </row>
    <row r="77" spans="2:12" x14ac:dyDescent="0.2">
      <c r="B77" s="14" t="s">
        <v>20422</v>
      </c>
      <c r="C77" s="33" t="s">
        <v>17301</v>
      </c>
      <c r="D77" s="16" t="s">
        <v>20421</v>
      </c>
      <c r="E77" s="18" t="s">
        <v>26</v>
      </c>
      <c r="F77" s="34">
        <v>41143</v>
      </c>
      <c r="G77" s="20" t="s">
        <v>19040</v>
      </c>
      <c r="H77" s="109"/>
      <c r="I77" s="21">
        <v>2500000</v>
      </c>
      <c r="J77" s="21">
        <v>2500000</v>
      </c>
      <c r="K77" s="21"/>
      <c r="L77" s="114" t="s">
        <v>13500</v>
      </c>
    </row>
    <row r="78" spans="2:12" x14ac:dyDescent="0.2">
      <c r="B78" s="14" t="s">
        <v>20420</v>
      </c>
      <c r="C78" s="33" t="s">
        <v>17299</v>
      </c>
      <c r="D78" s="16" t="s">
        <v>20419</v>
      </c>
      <c r="E78" s="18" t="s">
        <v>26</v>
      </c>
      <c r="F78" s="34">
        <v>41143</v>
      </c>
      <c r="G78" s="20" t="s">
        <v>19040</v>
      </c>
      <c r="H78" s="109"/>
      <c r="I78" s="21">
        <v>2000000</v>
      </c>
      <c r="J78" s="21">
        <v>2000000</v>
      </c>
      <c r="K78" s="21"/>
      <c r="L78" s="114" t="s">
        <v>13500</v>
      </c>
    </row>
    <row r="79" spans="2:12" x14ac:dyDescent="0.2">
      <c r="B79" s="14" t="s">
        <v>20418</v>
      </c>
      <c r="C79" s="33" t="s">
        <v>17297</v>
      </c>
      <c r="D79" s="16" t="s">
        <v>20417</v>
      </c>
      <c r="E79" s="18" t="s">
        <v>26</v>
      </c>
      <c r="F79" s="34">
        <v>41143</v>
      </c>
      <c r="G79" s="20" t="s">
        <v>19040</v>
      </c>
      <c r="H79" s="109"/>
      <c r="I79" s="21">
        <v>3205000</v>
      </c>
      <c r="J79" s="21">
        <v>3205000</v>
      </c>
      <c r="K79" s="21"/>
      <c r="L79" s="114" t="s">
        <v>13500</v>
      </c>
    </row>
    <row r="80" spans="2:12" x14ac:dyDescent="0.2">
      <c r="B80" s="14" t="s">
        <v>20416</v>
      </c>
      <c r="C80" s="33" t="s">
        <v>17295</v>
      </c>
      <c r="D80" s="16" t="s">
        <v>20415</v>
      </c>
      <c r="E80" s="18" t="s">
        <v>26</v>
      </c>
      <c r="F80" s="34">
        <v>41143</v>
      </c>
      <c r="G80" s="20" t="s">
        <v>19040</v>
      </c>
      <c r="H80" s="109"/>
      <c r="I80" s="21">
        <v>6545000</v>
      </c>
      <c r="J80" s="21">
        <v>6545000</v>
      </c>
      <c r="K80" s="21"/>
      <c r="L80" s="114" t="s">
        <v>13500</v>
      </c>
    </row>
    <row r="81" spans="2:12" x14ac:dyDescent="0.2">
      <c r="B81" s="14" t="s">
        <v>20414</v>
      </c>
      <c r="C81" s="33" t="s">
        <v>17293</v>
      </c>
      <c r="D81" s="16" t="s">
        <v>20413</v>
      </c>
      <c r="E81" s="18" t="s">
        <v>26</v>
      </c>
      <c r="F81" s="34">
        <v>41143</v>
      </c>
      <c r="G81" s="20" t="s">
        <v>19040</v>
      </c>
      <c r="H81" s="109"/>
      <c r="I81" s="21">
        <v>2335000</v>
      </c>
      <c r="J81" s="21">
        <v>2335000</v>
      </c>
      <c r="K81" s="21"/>
      <c r="L81" s="114" t="s">
        <v>13500</v>
      </c>
    </row>
    <row r="82" spans="2:12" x14ac:dyDescent="0.2">
      <c r="B82" s="14" t="s">
        <v>20412</v>
      </c>
      <c r="C82" s="33" t="s">
        <v>17291</v>
      </c>
      <c r="D82" s="16" t="s">
        <v>20411</v>
      </c>
      <c r="E82" s="18" t="s">
        <v>26</v>
      </c>
      <c r="F82" s="34">
        <v>41143</v>
      </c>
      <c r="G82" s="20" t="s">
        <v>19040</v>
      </c>
      <c r="H82" s="109"/>
      <c r="I82" s="21">
        <v>3000000</v>
      </c>
      <c r="J82" s="21">
        <v>3000000</v>
      </c>
      <c r="K82" s="21"/>
      <c r="L82" s="114" t="s">
        <v>13500</v>
      </c>
    </row>
    <row r="83" spans="2:12" x14ac:dyDescent="0.2">
      <c r="B83" s="14" t="s">
        <v>20410</v>
      </c>
      <c r="C83" s="33" t="s">
        <v>17279</v>
      </c>
      <c r="D83" s="16" t="s">
        <v>20409</v>
      </c>
      <c r="E83" s="18" t="s">
        <v>26</v>
      </c>
      <c r="F83" s="34">
        <v>41193</v>
      </c>
      <c r="G83" s="20" t="s">
        <v>18985</v>
      </c>
      <c r="H83" s="109"/>
      <c r="I83" s="21">
        <v>2182660</v>
      </c>
      <c r="J83" s="21">
        <v>2000000</v>
      </c>
      <c r="K83" s="21"/>
      <c r="L83" s="114" t="s">
        <v>16381</v>
      </c>
    </row>
    <row r="84" spans="2:12" x14ac:dyDescent="0.2">
      <c r="B84" s="14" t="s">
        <v>20408</v>
      </c>
      <c r="C84" s="33" t="s">
        <v>17277</v>
      </c>
      <c r="D84" s="16" t="s">
        <v>20407</v>
      </c>
      <c r="E84" s="18" t="s">
        <v>26</v>
      </c>
      <c r="F84" s="34">
        <v>41193</v>
      </c>
      <c r="G84" s="20" t="s">
        <v>18985</v>
      </c>
      <c r="H84" s="109"/>
      <c r="I84" s="21">
        <v>1405475</v>
      </c>
      <c r="J84" s="21">
        <v>1250000</v>
      </c>
      <c r="K84" s="21"/>
      <c r="L84" s="114" t="s">
        <v>16381</v>
      </c>
    </row>
    <row r="85" spans="2:12" x14ac:dyDescent="0.2">
      <c r="B85" s="14" t="s">
        <v>20406</v>
      </c>
      <c r="C85" s="33" t="s">
        <v>17248</v>
      </c>
      <c r="D85" s="16" t="s">
        <v>20405</v>
      </c>
      <c r="E85" s="18" t="s">
        <v>26</v>
      </c>
      <c r="F85" s="34">
        <v>41137</v>
      </c>
      <c r="G85" s="20" t="s">
        <v>18990</v>
      </c>
      <c r="H85" s="109"/>
      <c r="I85" s="21">
        <v>2000000</v>
      </c>
      <c r="J85" s="21">
        <v>2000000</v>
      </c>
      <c r="K85" s="21"/>
      <c r="L85" s="114" t="s">
        <v>13492</v>
      </c>
    </row>
    <row r="86" spans="2:12" x14ac:dyDescent="0.2">
      <c r="B86" s="14" t="s">
        <v>20404</v>
      </c>
      <c r="C86" s="33" t="s">
        <v>17246</v>
      </c>
      <c r="D86" s="16" t="s">
        <v>20403</v>
      </c>
      <c r="E86" s="18" t="s">
        <v>26</v>
      </c>
      <c r="F86" s="34">
        <v>41137</v>
      </c>
      <c r="G86" s="20" t="s">
        <v>18990</v>
      </c>
      <c r="H86" s="109"/>
      <c r="I86" s="21">
        <v>5000000</v>
      </c>
      <c r="J86" s="21">
        <v>5000000</v>
      </c>
      <c r="K86" s="21"/>
      <c r="L86" s="114" t="s">
        <v>13492</v>
      </c>
    </row>
    <row r="87" spans="2:12" x14ac:dyDescent="0.2">
      <c r="B87" s="14" t="s">
        <v>20402</v>
      </c>
      <c r="C87" s="33" t="s">
        <v>17244</v>
      </c>
      <c r="D87" s="16" t="s">
        <v>20401</v>
      </c>
      <c r="E87" s="18" t="s">
        <v>26</v>
      </c>
      <c r="F87" s="34">
        <v>41137</v>
      </c>
      <c r="G87" s="20" t="s">
        <v>18990</v>
      </c>
      <c r="H87" s="109"/>
      <c r="I87" s="21">
        <v>2500000</v>
      </c>
      <c r="J87" s="21">
        <v>2500000</v>
      </c>
      <c r="K87" s="21"/>
      <c r="L87" s="114" t="s">
        <v>13492</v>
      </c>
    </row>
    <row r="88" spans="2:12" x14ac:dyDescent="0.2">
      <c r="B88" s="14" t="s">
        <v>20400</v>
      </c>
      <c r="C88" s="33" t="s">
        <v>17242</v>
      </c>
      <c r="D88" s="16" t="s">
        <v>20399</v>
      </c>
      <c r="E88" s="18" t="s">
        <v>26</v>
      </c>
      <c r="F88" s="34">
        <v>41137</v>
      </c>
      <c r="G88" s="20" t="s">
        <v>18990</v>
      </c>
      <c r="H88" s="109"/>
      <c r="I88" s="21">
        <v>3030000</v>
      </c>
      <c r="J88" s="21">
        <v>3030000</v>
      </c>
      <c r="K88" s="21"/>
      <c r="L88" s="114" t="s">
        <v>13492</v>
      </c>
    </row>
    <row r="89" spans="2:12" x14ac:dyDescent="0.2">
      <c r="B89" s="14" t="s">
        <v>20398</v>
      </c>
      <c r="C89" s="33" t="s">
        <v>17240</v>
      </c>
      <c r="D89" s="16" t="s">
        <v>20397</v>
      </c>
      <c r="E89" s="18" t="s">
        <v>26</v>
      </c>
      <c r="F89" s="34">
        <v>41137</v>
      </c>
      <c r="G89" s="20" t="s">
        <v>18990</v>
      </c>
      <c r="H89" s="109"/>
      <c r="I89" s="21">
        <v>5620000</v>
      </c>
      <c r="J89" s="21">
        <v>5620000</v>
      </c>
      <c r="K89" s="21"/>
      <c r="L89" s="114" t="s">
        <v>13492</v>
      </c>
    </row>
    <row r="90" spans="2:12" x14ac:dyDescent="0.2">
      <c r="B90" s="14" t="s">
        <v>20396</v>
      </c>
      <c r="C90" s="33" t="s">
        <v>17238</v>
      </c>
      <c r="D90" s="16" t="s">
        <v>20395</v>
      </c>
      <c r="E90" s="18" t="s">
        <v>26</v>
      </c>
      <c r="F90" s="34">
        <v>41137</v>
      </c>
      <c r="G90" s="20" t="s">
        <v>18990</v>
      </c>
      <c r="H90" s="109"/>
      <c r="I90" s="21">
        <v>2000000</v>
      </c>
      <c r="J90" s="21">
        <v>2000000</v>
      </c>
      <c r="K90" s="21"/>
      <c r="L90" s="114" t="s">
        <v>13492</v>
      </c>
    </row>
    <row r="91" spans="2:12" x14ac:dyDescent="0.2">
      <c r="B91" s="14" t="s">
        <v>20394</v>
      </c>
      <c r="C91" s="33" t="s">
        <v>17236</v>
      </c>
      <c r="D91" s="16" t="s">
        <v>20393</v>
      </c>
      <c r="E91" s="18" t="s">
        <v>26</v>
      </c>
      <c r="F91" s="34">
        <v>41137</v>
      </c>
      <c r="G91" s="20" t="s">
        <v>18990</v>
      </c>
      <c r="H91" s="109"/>
      <c r="I91" s="21">
        <v>1610000</v>
      </c>
      <c r="J91" s="21">
        <v>1610000</v>
      </c>
      <c r="K91" s="21"/>
      <c r="L91" s="114" t="s">
        <v>13492</v>
      </c>
    </row>
    <row r="92" spans="2:12" x14ac:dyDescent="0.2">
      <c r="B92" s="14" t="s">
        <v>20392</v>
      </c>
      <c r="C92" s="33" t="s">
        <v>15594</v>
      </c>
      <c r="D92" s="16" t="s">
        <v>20391</v>
      </c>
      <c r="E92" s="18" t="s">
        <v>26</v>
      </c>
      <c r="F92" s="34">
        <v>41109</v>
      </c>
      <c r="G92" s="20" t="s">
        <v>19131</v>
      </c>
      <c r="H92" s="109"/>
      <c r="I92" s="21">
        <v>24164468</v>
      </c>
      <c r="J92" s="21">
        <v>23151586</v>
      </c>
      <c r="K92" s="21">
        <v>36978</v>
      </c>
      <c r="L92" s="114" t="s">
        <v>13736</v>
      </c>
    </row>
    <row r="93" spans="2:12" x14ac:dyDescent="0.2">
      <c r="B93" s="14" t="s">
        <v>20390</v>
      </c>
      <c r="C93" s="33" t="s">
        <v>15204</v>
      </c>
      <c r="D93" s="16" t="s">
        <v>20389</v>
      </c>
      <c r="E93" s="18" t="s">
        <v>26</v>
      </c>
      <c r="F93" s="34">
        <v>41053</v>
      </c>
      <c r="G93" s="20" t="s">
        <v>19092</v>
      </c>
      <c r="H93" s="109"/>
      <c r="I93" s="21">
        <v>8880676</v>
      </c>
      <c r="J93" s="21">
        <v>8500797</v>
      </c>
      <c r="K93" s="21">
        <v>20544</v>
      </c>
      <c r="L93" s="114" t="s">
        <v>13736</v>
      </c>
    </row>
    <row r="94" spans="2:12" x14ac:dyDescent="0.2">
      <c r="B94" s="14" t="s">
        <v>20388</v>
      </c>
      <c r="C94" s="33" t="s">
        <v>15153</v>
      </c>
      <c r="D94" s="16" t="s">
        <v>20387</v>
      </c>
      <c r="E94" s="18" t="s">
        <v>26</v>
      </c>
      <c r="F94" s="34">
        <v>41261</v>
      </c>
      <c r="G94" s="20" t="s">
        <v>88</v>
      </c>
      <c r="H94" s="109"/>
      <c r="I94" s="21">
        <v>13509083</v>
      </c>
      <c r="J94" s="21">
        <v>12891692</v>
      </c>
      <c r="K94" s="21">
        <v>21486</v>
      </c>
      <c r="L94" s="114" t="s">
        <v>13736</v>
      </c>
    </row>
    <row r="95" spans="2:12" x14ac:dyDescent="0.2">
      <c r="B95" s="14" t="s">
        <v>20386</v>
      </c>
      <c r="C95" s="33" t="s">
        <v>15150</v>
      </c>
      <c r="D95" s="16" t="s">
        <v>20385</v>
      </c>
      <c r="E95" s="18" t="s">
        <v>26</v>
      </c>
      <c r="F95" s="34">
        <v>41253</v>
      </c>
      <c r="G95" s="20" t="s">
        <v>18990</v>
      </c>
      <c r="H95" s="109"/>
      <c r="I95" s="21">
        <v>23806616</v>
      </c>
      <c r="J95" s="21">
        <v>22744043</v>
      </c>
      <c r="K95" s="21">
        <v>18953</v>
      </c>
      <c r="L95" s="114" t="s">
        <v>13736</v>
      </c>
    </row>
    <row r="96" spans="2:12" x14ac:dyDescent="0.2">
      <c r="B96" s="14" t="s">
        <v>20384</v>
      </c>
      <c r="C96" s="33" t="s">
        <v>15141</v>
      </c>
      <c r="D96" s="16" t="s">
        <v>20383</v>
      </c>
      <c r="E96" s="18" t="s">
        <v>26</v>
      </c>
      <c r="F96" s="34">
        <v>41053</v>
      </c>
      <c r="G96" s="20" t="s">
        <v>19053</v>
      </c>
      <c r="H96" s="109"/>
      <c r="I96" s="21">
        <v>9765899</v>
      </c>
      <c r="J96" s="21">
        <v>9342564</v>
      </c>
      <c r="K96" s="21">
        <v>26341</v>
      </c>
      <c r="L96" s="114" t="s">
        <v>13736</v>
      </c>
    </row>
    <row r="97" spans="2:12" x14ac:dyDescent="0.2">
      <c r="B97" s="14" t="s">
        <v>20382</v>
      </c>
      <c r="C97" s="33" t="s">
        <v>15138</v>
      </c>
      <c r="D97" s="16" t="s">
        <v>20381</v>
      </c>
      <c r="E97" s="18" t="s">
        <v>26</v>
      </c>
      <c r="F97" s="34">
        <v>41079</v>
      </c>
      <c r="G97" s="20" t="s">
        <v>19019</v>
      </c>
      <c r="H97" s="109"/>
      <c r="I97" s="21">
        <v>10387757</v>
      </c>
      <c r="J97" s="21">
        <v>9831654</v>
      </c>
      <c r="K97" s="21">
        <v>20073</v>
      </c>
      <c r="L97" s="114" t="s">
        <v>13736</v>
      </c>
    </row>
    <row r="98" spans="2:12" x14ac:dyDescent="0.2">
      <c r="B98" s="14" t="s">
        <v>20380</v>
      </c>
      <c r="C98" s="33" t="s">
        <v>15135</v>
      </c>
      <c r="D98" s="16" t="s">
        <v>20379</v>
      </c>
      <c r="E98" s="18" t="s">
        <v>26</v>
      </c>
      <c r="F98" s="34">
        <v>41232</v>
      </c>
      <c r="G98" s="20" t="s">
        <v>19131</v>
      </c>
      <c r="H98" s="109"/>
      <c r="I98" s="21">
        <v>22805022</v>
      </c>
      <c r="J98" s="21">
        <v>21706956</v>
      </c>
      <c r="K98" s="21">
        <v>39796</v>
      </c>
      <c r="L98" s="114" t="s">
        <v>13736</v>
      </c>
    </row>
    <row r="99" spans="2:12" x14ac:dyDescent="0.2">
      <c r="B99" s="14" t="s">
        <v>20378</v>
      </c>
      <c r="C99" s="33" t="s">
        <v>15132</v>
      </c>
      <c r="D99" s="16" t="s">
        <v>20377</v>
      </c>
      <c r="E99" s="18" t="s">
        <v>26</v>
      </c>
      <c r="F99" s="34">
        <v>41232</v>
      </c>
      <c r="G99" s="20" t="s">
        <v>19131</v>
      </c>
      <c r="H99" s="109"/>
      <c r="I99" s="21">
        <v>8636797</v>
      </c>
      <c r="J99" s="21">
        <v>8032771</v>
      </c>
      <c r="K99" s="21">
        <v>17181</v>
      </c>
      <c r="L99" s="114" t="s">
        <v>13736</v>
      </c>
    </row>
    <row r="100" spans="2:12" x14ac:dyDescent="0.2">
      <c r="B100" s="14" t="s">
        <v>20376</v>
      </c>
      <c r="C100" s="33" t="s">
        <v>17225</v>
      </c>
      <c r="D100" s="16" t="s">
        <v>20375</v>
      </c>
      <c r="E100" s="18" t="s">
        <v>26</v>
      </c>
      <c r="F100" s="34">
        <v>41103</v>
      </c>
      <c r="G100" s="20" t="s">
        <v>19040</v>
      </c>
      <c r="H100" s="109"/>
      <c r="I100" s="21">
        <v>4835000</v>
      </c>
      <c r="J100" s="21">
        <v>4835000</v>
      </c>
      <c r="K100" s="21"/>
      <c r="L100" s="114" t="s">
        <v>13682</v>
      </c>
    </row>
    <row r="101" spans="2:12" x14ac:dyDescent="0.2">
      <c r="B101" s="14" t="s">
        <v>20374</v>
      </c>
      <c r="C101" s="33" t="s">
        <v>17222</v>
      </c>
      <c r="D101" s="16" t="s">
        <v>20373</v>
      </c>
      <c r="E101" s="18" t="s">
        <v>26</v>
      </c>
      <c r="F101" s="34">
        <v>41107</v>
      </c>
      <c r="G101" s="20" t="s">
        <v>19040</v>
      </c>
      <c r="H101" s="109"/>
      <c r="I101" s="21">
        <v>16000000</v>
      </c>
      <c r="J101" s="21">
        <v>16000000</v>
      </c>
      <c r="K101" s="21"/>
      <c r="L101" s="114" t="s">
        <v>13682</v>
      </c>
    </row>
    <row r="102" spans="2:12" x14ac:dyDescent="0.2">
      <c r="B102" s="14" t="s">
        <v>20372</v>
      </c>
      <c r="C102" s="33" t="s">
        <v>17220</v>
      </c>
      <c r="D102" s="16" t="s">
        <v>20371</v>
      </c>
      <c r="E102" s="18" t="s">
        <v>26</v>
      </c>
      <c r="F102" s="34">
        <v>41108</v>
      </c>
      <c r="G102" s="20" t="s">
        <v>19040</v>
      </c>
      <c r="H102" s="109"/>
      <c r="I102" s="21">
        <v>5000000</v>
      </c>
      <c r="J102" s="21">
        <v>5000000</v>
      </c>
      <c r="K102" s="21"/>
      <c r="L102" s="114" t="s">
        <v>13682</v>
      </c>
    </row>
    <row r="103" spans="2:12" x14ac:dyDescent="0.2">
      <c r="B103" s="14" t="s">
        <v>20370</v>
      </c>
      <c r="C103" s="33" t="s">
        <v>17218</v>
      </c>
      <c r="D103" s="16" t="s">
        <v>20369</v>
      </c>
      <c r="E103" s="18" t="s">
        <v>26</v>
      </c>
      <c r="F103" s="34">
        <v>41127</v>
      </c>
      <c r="G103" s="20" t="s">
        <v>19063</v>
      </c>
      <c r="H103" s="109"/>
      <c r="I103" s="21">
        <v>24947500</v>
      </c>
      <c r="J103" s="21">
        <v>25000000</v>
      </c>
      <c r="K103" s="21"/>
      <c r="L103" s="114" t="s">
        <v>13682</v>
      </c>
    </row>
    <row r="104" spans="2:12" x14ac:dyDescent="0.2">
      <c r="B104" s="14" t="s">
        <v>20368</v>
      </c>
      <c r="C104" s="33" t="s">
        <v>13730</v>
      </c>
      <c r="D104" s="16" t="s">
        <v>20367</v>
      </c>
      <c r="E104" s="18" t="s">
        <v>26</v>
      </c>
      <c r="F104" s="34">
        <v>41134</v>
      </c>
      <c r="G104" s="20" t="s">
        <v>19131</v>
      </c>
      <c r="H104" s="109"/>
      <c r="I104" s="21">
        <v>10292344</v>
      </c>
      <c r="J104" s="21">
        <v>9000000</v>
      </c>
      <c r="K104" s="21">
        <v>15315</v>
      </c>
      <c r="L104" s="114" t="s">
        <v>13682</v>
      </c>
    </row>
    <row r="105" spans="2:12" x14ac:dyDescent="0.2">
      <c r="B105" s="14" t="s">
        <v>20366</v>
      </c>
      <c r="C105" s="33" t="s">
        <v>13728</v>
      </c>
      <c r="D105" s="16" t="s">
        <v>20365</v>
      </c>
      <c r="E105" s="18" t="s">
        <v>26</v>
      </c>
      <c r="F105" s="34">
        <v>41135</v>
      </c>
      <c r="G105" s="20" t="s">
        <v>19131</v>
      </c>
      <c r="H105" s="109"/>
      <c r="I105" s="21">
        <v>26368644</v>
      </c>
      <c r="J105" s="21">
        <v>22998000</v>
      </c>
      <c r="K105" s="21">
        <v>42786</v>
      </c>
      <c r="L105" s="114" t="s">
        <v>13682</v>
      </c>
    </row>
    <row r="106" spans="2:12" x14ac:dyDescent="0.2">
      <c r="B106" s="14" t="s">
        <v>20364</v>
      </c>
      <c r="C106" s="33" t="s">
        <v>13712</v>
      </c>
      <c r="D106" s="16" t="s">
        <v>20363</v>
      </c>
      <c r="E106" s="18" t="s">
        <v>26</v>
      </c>
      <c r="F106" s="34">
        <v>40927</v>
      </c>
      <c r="G106" s="20" t="s">
        <v>19092</v>
      </c>
      <c r="H106" s="109"/>
      <c r="I106" s="21">
        <v>5049860</v>
      </c>
      <c r="J106" s="21">
        <v>5000000</v>
      </c>
      <c r="K106" s="21">
        <v>1919</v>
      </c>
      <c r="L106" s="114" t="s">
        <v>13682</v>
      </c>
    </row>
    <row r="107" spans="2:12" x14ac:dyDescent="0.2">
      <c r="B107" s="14" t="s">
        <v>20362</v>
      </c>
      <c r="C107" s="33" t="s">
        <v>13710</v>
      </c>
      <c r="D107" s="16" t="s">
        <v>20361</v>
      </c>
      <c r="E107" s="18" t="s">
        <v>26</v>
      </c>
      <c r="F107" s="34">
        <v>40932</v>
      </c>
      <c r="G107" s="20" t="s">
        <v>19092</v>
      </c>
      <c r="H107" s="109"/>
      <c r="I107" s="21">
        <v>14412788</v>
      </c>
      <c r="J107" s="21"/>
      <c r="K107" s="21">
        <v>45357</v>
      </c>
      <c r="L107" s="114" t="s">
        <v>13682</v>
      </c>
    </row>
    <row r="108" spans="2:12" x14ac:dyDescent="0.2">
      <c r="B108" s="14" t="s">
        <v>20360</v>
      </c>
      <c r="C108" s="33" t="s">
        <v>13708</v>
      </c>
      <c r="D108" s="16" t="s">
        <v>20359</v>
      </c>
      <c r="E108" s="18" t="s">
        <v>26</v>
      </c>
      <c r="F108" s="34">
        <v>40948</v>
      </c>
      <c r="G108" s="20" t="s">
        <v>18982</v>
      </c>
      <c r="H108" s="109"/>
      <c r="I108" s="21">
        <v>9134856</v>
      </c>
      <c r="J108" s="21">
        <v>9000000</v>
      </c>
      <c r="K108" s="21">
        <v>15680</v>
      </c>
      <c r="L108" s="114" t="s">
        <v>13682</v>
      </c>
    </row>
    <row r="109" spans="2:12" x14ac:dyDescent="0.2">
      <c r="B109" s="14" t="s">
        <v>20358</v>
      </c>
      <c r="C109" s="33" t="s">
        <v>13706</v>
      </c>
      <c r="D109" s="16" t="s">
        <v>20357</v>
      </c>
      <c r="E109" s="18" t="s">
        <v>26</v>
      </c>
      <c r="F109" s="34">
        <v>40953</v>
      </c>
      <c r="G109" s="20" t="s">
        <v>18982</v>
      </c>
      <c r="H109" s="109"/>
      <c r="I109" s="21">
        <v>8485177</v>
      </c>
      <c r="J109" s="21"/>
      <c r="K109" s="21">
        <v>116687</v>
      </c>
      <c r="L109" s="114" t="s">
        <v>13682</v>
      </c>
    </row>
    <row r="110" spans="2:12" x14ac:dyDescent="0.2">
      <c r="B110" s="14" t="s">
        <v>20356</v>
      </c>
      <c r="C110" s="33" t="s">
        <v>13704</v>
      </c>
      <c r="D110" s="16" t="s">
        <v>20355</v>
      </c>
      <c r="E110" s="18" t="s">
        <v>26</v>
      </c>
      <c r="F110" s="34">
        <v>40975</v>
      </c>
      <c r="G110" s="20" t="s">
        <v>18985</v>
      </c>
      <c r="H110" s="109"/>
      <c r="I110" s="21">
        <v>7043371</v>
      </c>
      <c r="J110" s="21"/>
      <c r="K110" s="21">
        <v>57916</v>
      </c>
      <c r="L110" s="114" t="s">
        <v>13682</v>
      </c>
    </row>
    <row r="111" spans="2:12" x14ac:dyDescent="0.2">
      <c r="B111" s="14" t="s">
        <v>20354</v>
      </c>
      <c r="C111" s="33" t="s">
        <v>13702</v>
      </c>
      <c r="D111" s="16" t="s">
        <v>20353</v>
      </c>
      <c r="E111" s="18" t="s">
        <v>26</v>
      </c>
      <c r="F111" s="34">
        <v>40994</v>
      </c>
      <c r="G111" s="20" t="s">
        <v>19131</v>
      </c>
      <c r="H111" s="109"/>
      <c r="I111" s="21">
        <v>2740603</v>
      </c>
      <c r="J111" s="21"/>
      <c r="K111" s="21">
        <v>22916</v>
      </c>
      <c r="L111" s="114" t="s">
        <v>13682</v>
      </c>
    </row>
    <row r="112" spans="2:12" x14ac:dyDescent="0.2">
      <c r="B112" s="14" t="s">
        <v>20352</v>
      </c>
      <c r="C112" s="33" t="s">
        <v>4468</v>
      </c>
      <c r="D112" s="16" t="s">
        <v>20351</v>
      </c>
      <c r="E112" s="18" t="s">
        <v>26</v>
      </c>
      <c r="F112" s="34">
        <v>41010</v>
      </c>
      <c r="G112" s="20" t="s">
        <v>18990</v>
      </c>
      <c r="H112" s="109"/>
      <c r="I112" s="21">
        <v>10099770</v>
      </c>
      <c r="J112" s="21">
        <v>10000000</v>
      </c>
      <c r="K112" s="21">
        <v>15417</v>
      </c>
      <c r="L112" s="114" t="s">
        <v>13682</v>
      </c>
    </row>
    <row r="113" spans="2:12" x14ac:dyDescent="0.2">
      <c r="B113" s="14" t="s">
        <v>20350</v>
      </c>
      <c r="C113" s="33" t="s">
        <v>13699</v>
      </c>
      <c r="D113" s="16" t="s">
        <v>20349</v>
      </c>
      <c r="E113" s="18" t="s">
        <v>26</v>
      </c>
      <c r="F113" s="34">
        <v>41016</v>
      </c>
      <c r="G113" s="20" t="s">
        <v>18990</v>
      </c>
      <c r="H113" s="109"/>
      <c r="I113" s="21">
        <v>8524070</v>
      </c>
      <c r="J113" s="21"/>
      <c r="K113" s="21">
        <v>108061</v>
      </c>
      <c r="L113" s="114" t="s">
        <v>13682</v>
      </c>
    </row>
    <row r="114" spans="2:12" x14ac:dyDescent="0.2">
      <c r="B114" s="14" t="s">
        <v>20348</v>
      </c>
      <c r="C114" s="33" t="s">
        <v>13697</v>
      </c>
      <c r="D114" s="16" t="s">
        <v>20347</v>
      </c>
      <c r="E114" s="18" t="s">
        <v>26</v>
      </c>
      <c r="F114" s="34">
        <v>41037</v>
      </c>
      <c r="G114" s="20" t="s">
        <v>18982</v>
      </c>
      <c r="H114" s="109"/>
      <c r="I114" s="21">
        <v>10401439</v>
      </c>
      <c r="J114" s="21"/>
      <c r="K114" s="21">
        <v>95333</v>
      </c>
      <c r="L114" s="114" t="s">
        <v>13682</v>
      </c>
    </row>
    <row r="115" spans="2:12" x14ac:dyDescent="0.2">
      <c r="B115" s="14" t="s">
        <v>20346</v>
      </c>
      <c r="C115" s="33" t="s">
        <v>13695</v>
      </c>
      <c r="D115" s="16" t="s">
        <v>20345</v>
      </c>
      <c r="E115" s="18" t="s">
        <v>26</v>
      </c>
      <c r="F115" s="34">
        <v>41060</v>
      </c>
      <c r="G115" s="20" t="s">
        <v>18985</v>
      </c>
      <c r="H115" s="109"/>
      <c r="I115" s="21">
        <v>5986870</v>
      </c>
      <c r="J115" s="21"/>
      <c r="K115" s="21">
        <v>18451</v>
      </c>
      <c r="L115" s="114" t="s">
        <v>13682</v>
      </c>
    </row>
    <row r="116" spans="2:12" x14ac:dyDescent="0.2">
      <c r="B116" s="14" t="s">
        <v>20344</v>
      </c>
      <c r="C116" s="33" t="s">
        <v>13693</v>
      </c>
      <c r="D116" s="16" t="s">
        <v>20343</v>
      </c>
      <c r="E116" s="18" t="s">
        <v>26</v>
      </c>
      <c r="F116" s="34">
        <v>41075</v>
      </c>
      <c r="G116" s="20" t="s">
        <v>19131</v>
      </c>
      <c r="H116" s="109"/>
      <c r="I116" s="21">
        <v>6731645</v>
      </c>
      <c r="J116" s="21"/>
      <c r="K116" s="21">
        <v>89755</v>
      </c>
      <c r="L116" s="114" t="s">
        <v>13682</v>
      </c>
    </row>
    <row r="117" spans="2:12" x14ac:dyDescent="0.2">
      <c r="B117" s="14" t="s">
        <v>20342</v>
      </c>
      <c r="C117" s="33" t="s">
        <v>13691</v>
      </c>
      <c r="D117" s="16" t="s">
        <v>20341</v>
      </c>
      <c r="E117" s="18" t="s">
        <v>26</v>
      </c>
      <c r="F117" s="34">
        <v>41227</v>
      </c>
      <c r="G117" s="20" t="s">
        <v>19131</v>
      </c>
      <c r="H117" s="109"/>
      <c r="I117" s="21">
        <v>5009617</v>
      </c>
      <c r="J117" s="21"/>
      <c r="K117" s="21">
        <v>47818</v>
      </c>
      <c r="L117" s="114" t="s">
        <v>13682</v>
      </c>
    </row>
    <row r="118" spans="2:12" x14ac:dyDescent="0.2">
      <c r="B118" s="14" t="s">
        <v>20340</v>
      </c>
      <c r="C118" s="33" t="s">
        <v>14593</v>
      </c>
      <c r="D118" s="16" t="s">
        <v>20339</v>
      </c>
      <c r="E118" s="18" t="s">
        <v>26</v>
      </c>
      <c r="F118" s="34">
        <v>41009</v>
      </c>
      <c r="G118" s="20" t="s">
        <v>19053</v>
      </c>
      <c r="H118" s="109"/>
      <c r="I118" s="21">
        <v>23626169</v>
      </c>
      <c r="J118" s="21">
        <v>22337093</v>
      </c>
      <c r="K118" s="21">
        <v>27301</v>
      </c>
      <c r="L118" s="114" t="s">
        <v>13736</v>
      </c>
    </row>
    <row r="119" spans="2:12" x14ac:dyDescent="0.2">
      <c r="B119" s="14" t="s">
        <v>20338</v>
      </c>
      <c r="C119" s="33" t="s">
        <v>14566</v>
      </c>
      <c r="D119" s="16" t="s">
        <v>20337</v>
      </c>
      <c r="E119" s="18" t="s">
        <v>26</v>
      </c>
      <c r="F119" s="34">
        <v>40932</v>
      </c>
      <c r="G119" s="20" t="s">
        <v>19092</v>
      </c>
      <c r="H119" s="109"/>
      <c r="I119" s="21">
        <v>10109452</v>
      </c>
      <c r="J119" s="21">
        <v>9749924</v>
      </c>
      <c r="K119" s="21">
        <v>12187</v>
      </c>
      <c r="L119" s="114" t="s">
        <v>13736</v>
      </c>
    </row>
    <row r="120" spans="2:12" x14ac:dyDescent="0.2">
      <c r="B120" s="14" t="s">
        <v>20336</v>
      </c>
      <c r="C120" s="33" t="s">
        <v>14563</v>
      </c>
      <c r="D120" s="16" t="s">
        <v>20335</v>
      </c>
      <c r="E120" s="18" t="s">
        <v>26</v>
      </c>
      <c r="F120" s="34">
        <v>41002</v>
      </c>
      <c r="G120" s="20" t="s">
        <v>18985</v>
      </c>
      <c r="H120" s="109"/>
      <c r="I120" s="21">
        <v>17660995</v>
      </c>
      <c r="J120" s="21">
        <v>16956251</v>
      </c>
      <c r="K120" s="21">
        <v>11304</v>
      </c>
      <c r="L120" s="114" t="s">
        <v>13736</v>
      </c>
    </row>
    <row r="121" spans="2:12" x14ac:dyDescent="0.2">
      <c r="B121" s="14" t="s">
        <v>20334</v>
      </c>
      <c r="C121" s="33" t="s">
        <v>14560</v>
      </c>
      <c r="D121" s="16" t="s">
        <v>20333</v>
      </c>
      <c r="E121" s="18" t="s">
        <v>26</v>
      </c>
      <c r="F121" s="34">
        <v>40962</v>
      </c>
      <c r="G121" s="20" t="s">
        <v>19092</v>
      </c>
      <c r="H121" s="109"/>
      <c r="I121" s="21">
        <v>25171835</v>
      </c>
      <c r="J121" s="21">
        <v>24271147</v>
      </c>
      <c r="K121" s="21">
        <v>66071</v>
      </c>
      <c r="L121" s="114" t="s">
        <v>13736</v>
      </c>
    </row>
    <row r="122" spans="2:12" x14ac:dyDescent="0.2">
      <c r="B122" s="14" t="s">
        <v>20332</v>
      </c>
      <c r="C122" s="33" t="s">
        <v>14557</v>
      </c>
      <c r="D122" s="16" t="s">
        <v>20331</v>
      </c>
      <c r="E122" s="18" t="s">
        <v>26</v>
      </c>
      <c r="F122" s="34">
        <v>41009</v>
      </c>
      <c r="G122" s="20" t="s">
        <v>19092</v>
      </c>
      <c r="H122" s="109"/>
      <c r="I122" s="21">
        <v>12045393</v>
      </c>
      <c r="J122" s="21">
        <v>11507765</v>
      </c>
      <c r="K122" s="21">
        <v>15344</v>
      </c>
      <c r="L122" s="114" t="s">
        <v>13736</v>
      </c>
    </row>
    <row r="123" spans="2:12" x14ac:dyDescent="0.2">
      <c r="B123" s="14" t="s">
        <v>20330</v>
      </c>
      <c r="C123" s="33" t="s">
        <v>14554</v>
      </c>
      <c r="D123" s="16" t="s">
        <v>20329</v>
      </c>
      <c r="E123" s="18" t="s">
        <v>26</v>
      </c>
      <c r="F123" s="34">
        <v>41109</v>
      </c>
      <c r="G123" s="20" t="s">
        <v>18985</v>
      </c>
      <c r="H123" s="109"/>
      <c r="I123" s="21">
        <v>12652401</v>
      </c>
      <c r="J123" s="21">
        <v>11920413</v>
      </c>
      <c r="K123" s="21">
        <v>22847</v>
      </c>
      <c r="L123" s="114" t="s">
        <v>13736</v>
      </c>
    </row>
    <row r="124" spans="2:12" x14ac:dyDescent="0.2">
      <c r="B124" s="14" t="s">
        <v>20328</v>
      </c>
      <c r="C124" s="33" t="s">
        <v>14551</v>
      </c>
      <c r="D124" s="16" t="s">
        <v>20327</v>
      </c>
      <c r="E124" s="18" t="s">
        <v>26</v>
      </c>
      <c r="F124" s="34">
        <v>41261</v>
      </c>
      <c r="G124" s="20" t="s">
        <v>19092</v>
      </c>
      <c r="H124" s="109"/>
      <c r="I124" s="21">
        <v>4988602</v>
      </c>
      <c r="J124" s="21">
        <v>4762388</v>
      </c>
      <c r="K124" s="21">
        <v>6614</v>
      </c>
      <c r="L124" s="114" t="s">
        <v>13736</v>
      </c>
    </row>
    <row r="125" spans="2:12" x14ac:dyDescent="0.2">
      <c r="B125" s="14" t="s">
        <v>20326</v>
      </c>
      <c r="C125" s="33" t="s">
        <v>14548</v>
      </c>
      <c r="D125" s="16" t="s">
        <v>20325</v>
      </c>
      <c r="E125" s="18" t="s">
        <v>26</v>
      </c>
      <c r="F125" s="34">
        <v>41261</v>
      </c>
      <c r="G125" s="20" t="s">
        <v>19040</v>
      </c>
      <c r="H125" s="109"/>
      <c r="I125" s="21">
        <v>4467625</v>
      </c>
      <c r="J125" s="21">
        <v>4259318</v>
      </c>
      <c r="K125" s="21">
        <v>5916</v>
      </c>
      <c r="L125" s="114" t="s">
        <v>13736</v>
      </c>
    </row>
    <row r="126" spans="2:12" x14ac:dyDescent="0.2">
      <c r="B126" s="14" t="s">
        <v>20324</v>
      </c>
      <c r="C126" s="33" t="s">
        <v>14545</v>
      </c>
      <c r="D126" s="16" t="s">
        <v>20323</v>
      </c>
      <c r="E126" s="18" t="s">
        <v>26</v>
      </c>
      <c r="F126" s="34">
        <v>41254</v>
      </c>
      <c r="G126" s="20" t="s">
        <v>88</v>
      </c>
      <c r="H126" s="109"/>
      <c r="I126" s="21">
        <v>11033846</v>
      </c>
      <c r="J126" s="21">
        <v>10446244</v>
      </c>
      <c r="K126" s="21">
        <v>11317</v>
      </c>
      <c r="L126" s="114" t="s">
        <v>13736</v>
      </c>
    </row>
    <row r="127" spans="2:12" x14ac:dyDescent="0.2">
      <c r="B127" s="14" t="s">
        <v>20322</v>
      </c>
      <c r="C127" s="33" t="s">
        <v>14542</v>
      </c>
      <c r="D127" s="16" t="s">
        <v>20321</v>
      </c>
      <c r="E127" s="18" t="s">
        <v>26</v>
      </c>
      <c r="F127" s="34">
        <v>41232</v>
      </c>
      <c r="G127" s="20" t="s">
        <v>19131</v>
      </c>
      <c r="H127" s="109"/>
      <c r="I127" s="21">
        <v>15177498</v>
      </c>
      <c r="J127" s="21">
        <v>14087377</v>
      </c>
      <c r="K127" s="21">
        <v>30131</v>
      </c>
      <c r="L127" s="114" t="s">
        <v>13736</v>
      </c>
    </row>
    <row r="128" spans="2:12" x14ac:dyDescent="0.2">
      <c r="B128" s="14" t="s">
        <v>20320</v>
      </c>
      <c r="C128" s="33" t="s">
        <v>14483</v>
      </c>
      <c r="D128" s="16" t="s">
        <v>20319</v>
      </c>
      <c r="E128" s="18" t="s">
        <v>26</v>
      </c>
      <c r="F128" s="34">
        <v>41244</v>
      </c>
      <c r="G128" s="20" t="s">
        <v>19016</v>
      </c>
      <c r="H128" s="109"/>
      <c r="I128" s="21">
        <v>397444</v>
      </c>
      <c r="J128" s="21">
        <v>397444</v>
      </c>
      <c r="K128" s="21"/>
      <c r="L128" s="114" t="s">
        <v>13682</v>
      </c>
    </row>
    <row r="129" spans="2:12" x14ac:dyDescent="0.2">
      <c r="B129" s="14" t="s">
        <v>20318</v>
      </c>
      <c r="C129" s="33" t="s">
        <v>13684</v>
      </c>
      <c r="D129" s="16" t="s">
        <v>20317</v>
      </c>
      <c r="E129" s="18" t="s">
        <v>26</v>
      </c>
      <c r="F129" s="34">
        <v>41036</v>
      </c>
      <c r="G129" s="20" t="s">
        <v>19092</v>
      </c>
      <c r="H129" s="109"/>
      <c r="I129" s="21">
        <v>11299609</v>
      </c>
      <c r="J129" s="21">
        <v>10000000</v>
      </c>
      <c r="K129" s="21">
        <v>10628</v>
      </c>
      <c r="L129" s="114" t="s">
        <v>13682</v>
      </c>
    </row>
    <row r="130" spans="2:12" x14ac:dyDescent="0.2">
      <c r="B130" s="14" t="s">
        <v>20316</v>
      </c>
      <c r="C130" s="33" t="s">
        <v>13876</v>
      </c>
      <c r="D130" s="16" t="s">
        <v>20315</v>
      </c>
      <c r="E130" s="18" t="s">
        <v>26</v>
      </c>
      <c r="F130" s="34">
        <v>40932</v>
      </c>
      <c r="G130" s="20" t="s">
        <v>19019</v>
      </c>
      <c r="H130" s="109"/>
      <c r="I130" s="21">
        <v>11014749</v>
      </c>
      <c r="J130" s="21">
        <v>10426622</v>
      </c>
      <c r="K130" s="21">
        <v>30121</v>
      </c>
      <c r="L130" s="114" t="s">
        <v>13736</v>
      </c>
    </row>
    <row r="131" spans="2:12" x14ac:dyDescent="0.2">
      <c r="B131" s="14" t="s">
        <v>20314</v>
      </c>
      <c r="C131" s="33" t="s">
        <v>13873</v>
      </c>
      <c r="D131" s="16" t="s">
        <v>20313</v>
      </c>
      <c r="E131" s="18" t="s">
        <v>26</v>
      </c>
      <c r="F131" s="34">
        <v>40933</v>
      </c>
      <c r="G131" s="20" t="s">
        <v>88</v>
      </c>
      <c r="H131" s="109"/>
      <c r="I131" s="21">
        <v>12301532</v>
      </c>
      <c r="J131" s="21">
        <v>11668861</v>
      </c>
      <c r="K131" s="21">
        <v>37600</v>
      </c>
      <c r="L131" s="114" t="s">
        <v>13736</v>
      </c>
    </row>
    <row r="132" spans="2:12" x14ac:dyDescent="0.2">
      <c r="B132" s="14" t="s">
        <v>20312</v>
      </c>
      <c r="C132" s="33" t="s">
        <v>13870</v>
      </c>
      <c r="D132" s="16" t="s">
        <v>20311</v>
      </c>
      <c r="E132" s="18" t="s">
        <v>26</v>
      </c>
      <c r="F132" s="34">
        <v>40932</v>
      </c>
      <c r="G132" s="20" t="s">
        <v>18985</v>
      </c>
      <c r="H132" s="109"/>
      <c r="I132" s="21">
        <v>13447734</v>
      </c>
      <c r="J132" s="21">
        <v>13052093</v>
      </c>
      <c r="K132" s="21">
        <v>32993</v>
      </c>
      <c r="L132" s="114" t="s">
        <v>13736</v>
      </c>
    </row>
    <row r="133" spans="2:12" x14ac:dyDescent="0.2">
      <c r="B133" s="14" t="s">
        <v>20310</v>
      </c>
      <c r="C133" s="33" t="s">
        <v>13867</v>
      </c>
      <c r="D133" s="16" t="s">
        <v>20309</v>
      </c>
      <c r="E133" s="18" t="s">
        <v>26</v>
      </c>
      <c r="F133" s="34">
        <v>41003</v>
      </c>
      <c r="G133" s="20" t="s">
        <v>19053</v>
      </c>
      <c r="H133" s="109"/>
      <c r="I133" s="21">
        <v>20421726</v>
      </c>
      <c r="J133" s="21">
        <v>19279989</v>
      </c>
      <c r="K133" s="21">
        <v>23564</v>
      </c>
      <c r="L133" s="114" t="s">
        <v>13736</v>
      </c>
    </row>
    <row r="134" spans="2:12" x14ac:dyDescent="0.2">
      <c r="B134" s="14" t="s">
        <v>20308</v>
      </c>
      <c r="C134" s="33" t="s">
        <v>13864</v>
      </c>
      <c r="D134" s="16" t="s">
        <v>20307</v>
      </c>
      <c r="E134" s="18" t="s">
        <v>26</v>
      </c>
      <c r="F134" s="34">
        <v>41081</v>
      </c>
      <c r="G134" s="20" t="s">
        <v>191</v>
      </c>
      <c r="H134" s="109"/>
      <c r="I134" s="21">
        <v>28022688</v>
      </c>
      <c r="J134" s="21">
        <v>26522509</v>
      </c>
      <c r="K134" s="21">
        <v>64464</v>
      </c>
      <c r="L134" s="114" t="s">
        <v>13736</v>
      </c>
    </row>
    <row r="135" spans="2:12" x14ac:dyDescent="0.2">
      <c r="B135" s="14" t="s">
        <v>20306</v>
      </c>
      <c r="C135" s="33" t="s">
        <v>13861</v>
      </c>
      <c r="D135" s="16" t="s">
        <v>20305</v>
      </c>
      <c r="E135" s="18" t="s">
        <v>26</v>
      </c>
      <c r="F135" s="34">
        <v>41108</v>
      </c>
      <c r="G135" s="20" t="s">
        <v>191</v>
      </c>
      <c r="H135" s="109"/>
      <c r="I135" s="21">
        <v>24348432</v>
      </c>
      <c r="J135" s="21">
        <v>23452475</v>
      </c>
      <c r="K135" s="21">
        <v>42996</v>
      </c>
      <c r="L135" s="114" t="s">
        <v>13736</v>
      </c>
    </row>
    <row r="136" spans="2:12" x14ac:dyDescent="0.2">
      <c r="B136" s="14" t="s">
        <v>20304</v>
      </c>
      <c r="C136" s="33" t="s">
        <v>13858</v>
      </c>
      <c r="D136" s="16" t="s">
        <v>20303</v>
      </c>
      <c r="E136" s="18" t="s">
        <v>26</v>
      </c>
      <c r="F136" s="34">
        <v>41079</v>
      </c>
      <c r="G136" s="20" t="s">
        <v>117</v>
      </c>
      <c r="H136" s="109"/>
      <c r="I136" s="21">
        <v>22120111</v>
      </c>
      <c r="J136" s="21">
        <v>21524815</v>
      </c>
      <c r="K136" s="21">
        <v>37668</v>
      </c>
      <c r="L136" s="114" t="s">
        <v>13736</v>
      </c>
    </row>
    <row r="137" spans="2:12" x14ac:dyDescent="0.2">
      <c r="B137" s="14" t="s">
        <v>20302</v>
      </c>
      <c r="C137" s="33" t="s">
        <v>13855</v>
      </c>
      <c r="D137" s="16" t="s">
        <v>20301</v>
      </c>
      <c r="E137" s="18" t="s">
        <v>26</v>
      </c>
      <c r="F137" s="34">
        <v>41081</v>
      </c>
      <c r="G137" s="20" t="s">
        <v>18982</v>
      </c>
      <c r="H137" s="109"/>
      <c r="I137" s="21">
        <v>13159790</v>
      </c>
      <c r="J137" s="21">
        <v>12806608</v>
      </c>
      <c r="K137" s="21">
        <v>26680</v>
      </c>
      <c r="L137" s="114" t="s">
        <v>13736</v>
      </c>
    </row>
    <row r="138" spans="2:12" x14ac:dyDescent="0.2">
      <c r="B138" s="14" t="s">
        <v>20300</v>
      </c>
      <c r="C138" s="33" t="s">
        <v>13852</v>
      </c>
      <c r="D138" s="16" t="s">
        <v>20299</v>
      </c>
      <c r="E138" s="18" t="s">
        <v>26</v>
      </c>
      <c r="F138" s="34">
        <v>41261</v>
      </c>
      <c r="G138" s="20" t="s">
        <v>18985</v>
      </c>
      <c r="H138" s="109"/>
      <c r="I138" s="21">
        <v>26121833</v>
      </c>
      <c r="J138" s="21">
        <v>24866835</v>
      </c>
      <c r="K138" s="21">
        <v>41445</v>
      </c>
      <c r="L138" s="114" t="s">
        <v>13736</v>
      </c>
    </row>
    <row r="139" spans="2:12" x14ac:dyDescent="0.2">
      <c r="B139" s="14" t="s">
        <v>20298</v>
      </c>
      <c r="C139" s="33" t="s">
        <v>13792</v>
      </c>
      <c r="D139" s="16" t="s">
        <v>20297</v>
      </c>
      <c r="E139" s="18" t="s">
        <v>26</v>
      </c>
      <c r="F139" s="34">
        <v>41253</v>
      </c>
      <c r="G139" s="20" t="s">
        <v>88</v>
      </c>
      <c r="H139" s="109"/>
      <c r="I139" s="21">
        <v>22957357</v>
      </c>
      <c r="J139" s="21">
        <v>21705878</v>
      </c>
      <c r="K139" s="21">
        <v>19897</v>
      </c>
      <c r="L139" s="114" t="s">
        <v>13736</v>
      </c>
    </row>
    <row r="140" spans="2:12" x14ac:dyDescent="0.2">
      <c r="B140" s="14" t="s">
        <v>20296</v>
      </c>
      <c r="C140" s="33" t="s">
        <v>13747</v>
      </c>
      <c r="D140" s="16" t="s">
        <v>20295</v>
      </c>
      <c r="E140" s="18" t="s">
        <v>26</v>
      </c>
      <c r="F140" s="34">
        <v>41001</v>
      </c>
      <c r="G140" s="20" t="s">
        <v>117</v>
      </c>
      <c r="H140" s="109"/>
      <c r="I140" s="21">
        <v>12478609</v>
      </c>
      <c r="J140" s="21">
        <v>11840341</v>
      </c>
      <c r="K140" s="21">
        <v>14472</v>
      </c>
      <c r="L140" s="114" t="s">
        <v>13736</v>
      </c>
    </row>
    <row r="141" spans="2:12" x14ac:dyDescent="0.2">
      <c r="B141" s="14" t="s">
        <v>20294</v>
      </c>
      <c r="C141" s="33" t="s">
        <v>17182</v>
      </c>
      <c r="D141" s="16" t="s">
        <v>20293</v>
      </c>
      <c r="E141" s="18" t="s">
        <v>26</v>
      </c>
      <c r="F141" s="34">
        <v>41172</v>
      </c>
      <c r="G141" s="20" t="s">
        <v>19040</v>
      </c>
      <c r="H141" s="109"/>
      <c r="I141" s="21">
        <v>6000000</v>
      </c>
      <c r="J141" s="21">
        <v>6000000</v>
      </c>
      <c r="K141" s="21"/>
      <c r="L141" s="114" t="s">
        <v>13522</v>
      </c>
    </row>
    <row r="142" spans="2:12" x14ac:dyDescent="0.2">
      <c r="B142" s="14" t="s">
        <v>20292</v>
      </c>
      <c r="C142" s="33" t="s">
        <v>17180</v>
      </c>
      <c r="D142" s="16" t="s">
        <v>20291</v>
      </c>
      <c r="E142" s="18" t="s">
        <v>26</v>
      </c>
      <c r="F142" s="34">
        <v>41172</v>
      </c>
      <c r="G142" s="20" t="s">
        <v>19040</v>
      </c>
      <c r="H142" s="109"/>
      <c r="I142" s="21">
        <v>11630000</v>
      </c>
      <c r="J142" s="21">
        <v>11630000</v>
      </c>
      <c r="K142" s="21"/>
      <c r="L142" s="114" t="s">
        <v>13522</v>
      </c>
    </row>
    <row r="143" spans="2:12" x14ac:dyDescent="0.2">
      <c r="B143" s="14" t="s">
        <v>20290</v>
      </c>
      <c r="C143" s="33" t="s">
        <v>17178</v>
      </c>
      <c r="D143" s="16" t="s">
        <v>20289</v>
      </c>
      <c r="E143" s="18" t="s">
        <v>26</v>
      </c>
      <c r="F143" s="34">
        <v>41172</v>
      </c>
      <c r="G143" s="20" t="s">
        <v>19040</v>
      </c>
      <c r="H143" s="109"/>
      <c r="I143" s="21">
        <v>4865000</v>
      </c>
      <c r="J143" s="21">
        <v>4865000</v>
      </c>
      <c r="K143" s="21"/>
      <c r="L143" s="114" t="s">
        <v>13522</v>
      </c>
    </row>
    <row r="144" spans="2:12" x14ac:dyDescent="0.2">
      <c r="B144" s="14" t="s">
        <v>20288</v>
      </c>
      <c r="C144" s="33" t="s">
        <v>17176</v>
      </c>
      <c r="D144" s="16" t="s">
        <v>20287</v>
      </c>
      <c r="E144" s="18" t="s">
        <v>26</v>
      </c>
      <c r="F144" s="34">
        <v>41172</v>
      </c>
      <c r="G144" s="20" t="s">
        <v>19040</v>
      </c>
      <c r="H144" s="109"/>
      <c r="I144" s="21">
        <v>1190000</v>
      </c>
      <c r="J144" s="21">
        <v>1190000</v>
      </c>
      <c r="K144" s="21"/>
      <c r="L144" s="114" t="s">
        <v>13522</v>
      </c>
    </row>
    <row r="145" spans="2:12" x14ac:dyDescent="0.2">
      <c r="B145" s="14" t="s">
        <v>20286</v>
      </c>
      <c r="C145" s="33" t="s">
        <v>17167</v>
      </c>
      <c r="D145" s="16" t="s">
        <v>20285</v>
      </c>
      <c r="E145" s="18" t="s">
        <v>26</v>
      </c>
      <c r="F145" s="34">
        <v>40988</v>
      </c>
      <c r="G145" s="20" t="s">
        <v>18985</v>
      </c>
      <c r="H145" s="109"/>
      <c r="I145" s="21">
        <v>5000000</v>
      </c>
      <c r="J145" s="21">
        <v>5000000</v>
      </c>
      <c r="K145" s="21"/>
      <c r="L145" s="114" t="s">
        <v>16808</v>
      </c>
    </row>
    <row r="146" spans="2:12" x14ac:dyDescent="0.2">
      <c r="B146" s="14" t="s">
        <v>20284</v>
      </c>
      <c r="C146" s="33" t="s">
        <v>17164</v>
      </c>
      <c r="D146" s="16" t="s">
        <v>20283</v>
      </c>
      <c r="E146" s="18" t="s">
        <v>26</v>
      </c>
      <c r="F146" s="34">
        <v>41079</v>
      </c>
      <c r="G146" s="20" t="s">
        <v>18985</v>
      </c>
      <c r="H146" s="109"/>
      <c r="I146" s="21">
        <v>19000000</v>
      </c>
      <c r="J146" s="21">
        <v>19000000</v>
      </c>
      <c r="K146" s="21"/>
      <c r="L146" s="114" t="s">
        <v>16808</v>
      </c>
    </row>
    <row r="147" spans="2:12" x14ac:dyDescent="0.2">
      <c r="B147" s="14" t="s">
        <v>20282</v>
      </c>
      <c r="C147" s="33" t="s">
        <v>17056</v>
      </c>
      <c r="D147" s="16" t="s">
        <v>20281</v>
      </c>
      <c r="E147" s="18" t="s">
        <v>26</v>
      </c>
      <c r="F147" s="34">
        <v>41039</v>
      </c>
      <c r="G147" s="20" t="s">
        <v>20280</v>
      </c>
      <c r="H147" s="109"/>
      <c r="I147" s="21">
        <v>8000000</v>
      </c>
      <c r="J147" s="21">
        <v>8000000</v>
      </c>
      <c r="K147" s="21"/>
      <c r="L147" s="114" t="s">
        <v>13622</v>
      </c>
    </row>
    <row r="148" spans="2:12" x14ac:dyDescent="0.2">
      <c r="B148" s="14" t="s">
        <v>20279</v>
      </c>
      <c r="C148" s="33" t="s">
        <v>17049</v>
      </c>
      <c r="D148" s="16" t="s">
        <v>20278</v>
      </c>
      <c r="E148" s="18" t="s">
        <v>26</v>
      </c>
      <c r="F148" s="34">
        <v>40933</v>
      </c>
      <c r="G148" s="20" t="s">
        <v>19040</v>
      </c>
      <c r="H148" s="109"/>
      <c r="I148" s="21">
        <v>3000000</v>
      </c>
      <c r="J148" s="21">
        <v>3000000</v>
      </c>
      <c r="K148" s="21"/>
      <c r="L148" s="114" t="s">
        <v>13614</v>
      </c>
    </row>
    <row r="149" spans="2:12" x14ac:dyDescent="0.2">
      <c r="B149" s="14" t="s">
        <v>20277</v>
      </c>
      <c r="C149" s="33" t="s">
        <v>17047</v>
      </c>
      <c r="D149" s="16" t="s">
        <v>20276</v>
      </c>
      <c r="E149" s="18" t="s">
        <v>26</v>
      </c>
      <c r="F149" s="34">
        <v>41053</v>
      </c>
      <c r="G149" s="20" t="s">
        <v>19040</v>
      </c>
      <c r="H149" s="109"/>
      <c r="I149" s="21">
        <v>4500000</v>
      </c>
      <c r="J149" s="21">
        <v>4500000</v>
      </c>
      <c r="K149" s="21"/>
      <c r="L149" s="114" t="s">
        <v>13614</v>
      </c>
    </row>
    <row r="150" spans="2:12" x14ac:dyDescent="0.2">
      <c r="B150" s="14" t="s">
        <v>20275</v>
      </c>
      <c r="C150" s="33" t="s">
        <v>17006</v>
      </c>
      <c r="D150" s="16" t="s">
        <v>20274</v>
      </c>
      <c r="E150" s="18" t="s">
        <v>26</v>
      </c>
      <c r="F150" s="34">
        <v>41066</v>
      </c>
      <c r="G150" s="20" t="s">
        <v>19040</v>
      </c>
      <c r="H150" s="109"/>
      <c r="I150" s="21">
        <v>2250000</v>
      </c>
      <c r="J150" s="21">
        <v>2250000</v>
      </c>
      <c r="K150" s="21"/>
      <c r="L150" s="114" t="s">
        <v>13610</v>
      </c>
    </row>
    <row r="151" spans="2:12" x14ac:dyDescent="0.2">
      <c r="B151" s="14" t="s">
        <v>20273</v>
      </c>
      <c r="C151" s="33" t="s">
        <v>17004</v>
      </c>
      <c r="D151" s="16" t="s">
        <v>20272</v>
      </c>
      <c r="E151" s="18" t="s">
        <v>26</v>
      </c>
      <c r="F151" s="34">
        <v>41066</v>
      </c>
      <c r="G151" s="20" t="s">
        <v>19040</v>
      </c>
      <c r="H151" s="109"/>
      <c r="I151" s="21">
        <v>2815000</v>
      </c>
      <c r="J151" s="21">
        <v>2815000</v>
      </c>
      <c r="K151" s="21"/>
      <c r="L151" s="114" t="s">
        <v>13610</v>
      </c>
    </row>
    <row r="152" spans="2:12" x14ac:dyDescent="0.2">
      <c r="B152" s="14" t="s">
        <v>20271</v>
      </c>
      <c r="C152" s="33" t="s">
        <v>16997</v>
      </c>
      <c r="D152" s="16" t="s">
        <v>20270</v>
      </c>
      <c r="E152" s="18" t="s">
        <v>26</v>
      </c>
      <c r="F152" s="34">
        <v>40982</v>
      </c>
      <c r="G152" s="20" t="s">
        <v>18990</v>
      </c>
      <c r="H152" s="109"/>
      <c r="I152" s="21">
        <v>5264950</v>
      </c>
      <c r="J152" s="21">
        <v>5000000</v>
      </c>
      <c r="K152" s="21"/>
      <c r="L152" s="114" t="s">
        <v>13522</v>
      </c>
    </row>
    <row r="153" spans="2:12" x14ac:dyDescent="0.2">
      <c r="B153" s="14" t="s">
        <v>20269</v>
      </c>
      <c r="C153" s="33" t="s">
        <v>16995</v>
      </c>
      <c r="D153" s="16" t="s">
        <v>20268</v>
      </c>
      <c r="E153" s="18" t="s">
        <v>26</v>
      </c>
      <c r="F153" s="34">
        <v>40982</v>
      </c>
      <c r="G153" s="20" t="s">
        <v>18990</v>
      </c>
      <c r="H153" s="109"/>
      <c r="I153" s="21">
        <v>13221552</v>
      </c>
      <c r="J153" s="21">
        <v>12260000</v>
      </c>
      <c r="K153" s="21"/>
      <c r="L153" s="114" t="s">
        <v>13522</v>
      </c>
    </row>
    <row r="154" spans="2:12" x14ac:dyDescent="0.2">
      <c r="B154" s="14" t="s">
        <v>20267</v>
      </c>
      <c r="C154" s="33" t="s">
        <v>16954</v>
      </c>
      <c r="D154" s="16" t="s">
        <v>20266</v>
      </c>
      <c r="E154" s="18" t="s">
        <v>26</v>
      </c>
      <c r="F154" s="34">
        <v>41081</v>
      </c>
      <c r="G154" s="20" t="s">
        <v>18982</v>
      </c>
      <c r="H154" s="109"/>
      <c r="I154" s="21">
        <v>10500000</v>
      </c>
      <c r="J154" s="21">
        <v>10500000</v>
      </c>
      <c r="K154" s="21"/>
      <c r="L154" s="114" t="s">
        <v>16385</v>
      </c>
    </row>
    <row r="155" spans="2:12" x14ac:dyDescent="0.2">
      <c r="B155" s="14" t="s">
        <v>20265</v>
      </c>
      <c r="C155" s="33" t="s">
        <v>16952</v>
      </c>
      <c r="D155" s="16" t="s">
        <v>20264</v>
      </c>
      <c r="E155" s="18" t="s">
        <v>26</v>
      </c>
      <c r="F155" s="34">
        <v>41081</v>
      </c>
      <c r="G155" s="20" t="s">
        <v>18982</v>
      </c>
      <c r="H155" s="109"/>
      <c r="I155" s="21">
        <v>7000000</v>
      </c>
      <c r="J155" s="21">
        <v>7000000</v>
      </c>
      <c r="K155" s="21"/>
      <c r="L155" s="114" t="s">
        <v>16385</v>
      </c>
    </row>
    <row r="156" spans="2:12" x14ac:dyDescent="0.2">
      <c r="B156" s="14" t="s">
        <v>20263</v>
      </c>
      <c r="C156" s="33" t="s">
        <v>16947</v>
      </c>
      <c r="D156" s="16" t="s">
        <v>20262</v>
      </c>
      <c r="E156" s="18" t="s">
        <v>26</v>
      </c>
      <c r="F156" s="34">
        <v>41177</v>
      </c>
      <c r="G156" s="20" t="s">
        <v>18982</v>
      </c>
      <c r="H156" s="109"/>
      <c r="I156" s="21">
        <v>5000000</v>
      </c>
      <c r="J156" s="21">
        <v>5000000</v>
      </c>
      <c r="K156" s="21"/>
      <c r="L156" s="114" t="s">
        <v>16385</v>
      </c>
    </row>
    <row r="157" spans="2:12" x14ac:dyDescent="0.2">
      <c r="B157" s="14" t="s">
        <v>20261</v>
      </c>
      <c r="C157" s="33" t="s">
        <v>16925</v>
      </c>
      <c r="D157" s="16" t="s">
        <v>20260</v>
      </c>
      <c r="E157" s="18" t="s">
        <v>26</v>
      </c>
      <c r="F157" s="34">
        <v>41029</v>
      </c>
      <c r="G157" s="20" t="s">
        <v>19040</v>
      </c>
      <c r="H157" s="109"/>
      <c r="I157" s="21">
        <v>1000000</v>
      </c>
      <c r="J157" s="21">
        <v>1000000</v>
      </c>
      <c r="K157" s="21"/>
      <c r="L157" s="114" t="s">
        <v>13604</v>
      </c>
    </row>
    <row r="158" spans="2:12" x14ac:dyDescent="0.2">
      <c r="B158" s="14" t="s">
        <v>20259</v>
      </c>
      <c r="C158" s="33" t="s">
        <v>16923</v>
      </c>
      <c r="D158" s="16" t="s">
        <v>20258</v>
      </c>
      <c r="E158" s="18" t="s">
        <v>26</v>
      </c>
      <c r="F158" s="34">
        <v>41030</v>
      </c>
      <c r="G158" s="20" t="s">
        <v>19040</v>
      </c>
      <c r="H158" s="109"/>
      <c r="I158" s="21">
        <v>930000</v>
      </c>
      <c r="J158" s="21">
        <v>930000</v>
      </c>
      <c r="K158" s="21"/>
      <c r="L158" s="114" t="s">
        <v>13604</v>
      </c>
    </row>
    <row r="159" spans="2:12" x14ac:dyDescent="0.2">
      <c r="B159" s="14" t="s">
        <v>20257</v>
      </c>
      <c r="C159" s="33" t="s">
        <v>16921</v>
      </c>
      <c r="D159" s="16" t="s">
        <v>20256</v>
      </c>
      <c r="E159" s="18" t="s">
        <v>26</v>
      </c>
      <c r="F159" s="34">
        <v>41029</v>
      </c>
      <c r="G159" s="20" t="s">
        <v>19040</v>
      </c>
      <c r="H159" s="109"/>
      <c r="I159" s="21">
        <v>1000000</v>
      </c>
      <c r="J159" s="21">
        <v>1000000</v>
      </c>
      <c r="K159" s="21"/>
      <c r="L159" s="114" t="s">
        <v>13604</v>
      </c>
    </row>
    <row r="160" spans="2:12" x14ac:dyDescent="0.2">
      <c r="B160" s="14" t="s">
        <v>20255</v>
      </c>
      <c r="C160" s="33" t="s">
        <v>16919</v>
      </c>
      <c r="D160" s="16" t="s">
        <v>20254</v>
      </c>
      <c r="E160" s="18" t="s">
        <v>26</v>
      </c>
      <c r="F160" s="34">
        <v>41029</v>
      </c>
      <c r="G160" s="20" t="s">
        <v>19040</v>
      </c>
      <c r="H160" s="109"/>
      <c r="I160" s="21">
        <v>3110000</v>
      </c>
      <c r="J160" s="21">
        <v>3110000</v>
      </c>
      <c r="K160" s="21"/>
      <c r="L160" s="114" t="s">
        <v>13604</v>
      </c>
    </row>
    <row r="161" spans="2:12" x14ac:dyDescent="0.2">
      <c r="B161" s="14" t="s">
        <v>20253</v>
      </c>
      <c r="C161" s="33" t="s">
        <v>16905</v>
      </c>
      <c r="D161" s="16" t="s">
        <v>20252</v>
      </c>
      <c r="E161" s="18" t="s">
        <v>26</v>
      </c>
      <c r="F161" s="34">
        <v>41130</v>
      </c>
      <c r="G161" s="20" t="s">
        <v>18990</v>
      </c>
      <c r="H161" s="109"/>
      <c r="I161" s="21">
        <v>1345000</v>
      </c>
      <c r="J161" s="21">
        <v>1345000</v>
      </c>
      <c r="K161" s="21"/>
      <c r="L161" s="114" t="s">
        <v>13598</v>
      </c>
    </row>
    <row r="162" spans="2:12" x14ac:dyDescent="0.2">
      <c r="B162" s="14" t="s">
        <v>20251</v>
      </c>
      <c r="C162" s="33" t="s">
        <v>16903</v>
      </c>
      <c r="D162" s="16" t="s">
        <v>20250</v>
      </c>
      <c r="E162" s="18" t="s">
        <v>26</v>
      </c>
      <c r="F162" s="34">
        <v>41130</v>
      </c>
      <c r="G162" s="20" t="s">
        <v>18990</v>
      </c>
      <c r="H162" s="109"/>
      <c r="I162" s="21">
        <v>1395000</v>
      </c>
      <c r="J162" s="21">
        <v>1395000</v>
      </c>
      <c r="K162" s="21"/>
      <c r="L162" s="114" t="s">
        <v>13598</v>
      </c>
    </row>
    <row r="163" spans="2:12" x14ac:dyDescent="0.2">
      <c r="B163" s="14" t="s">
        <v>20249</v>
      </c>
      <c r="C163" s="33" t="s">
        <v>16901</v>
      </c>
      <c r="D163" s="16" t="s">
        <v>20248</v>
      </c>
      <c r="E163" s="18" t="s">
        <v>26</v>
      </c>
      <c r="F163" s="34">
        <v>41130</v>
      </c>
      <c r="G163" s="20" t="s">
        <v>18990</v>
      </c>
      <c r="H163" s="109"/>
      <c r="I163" s="21">
        <v>1480000</v>
      </c>
      <c r="J163" s="21">
        <v>1480000</v>
      </c>
      <c r="K163" s="21"/>
      <c r="L163" s="114" t="s">
        <v>13598</v>
      </c>
    </row>
    <row r="164" spans="2:12" x14ac:dyDescent="0.2">
      <c r="B164" s="14" t="s">
        <v>20247</v>
      </c>
      <c r="C164" s="33" t="s">
        <v>16899</v>
      </c>
      <c r="D164" s="16" t="s">
        <v>20246</v>
      </c>
      <c r="E164" s="18" t="s">
        <v>26</v>
      </c>
      <c r="F164" s="34">
        <v>41130</v>
      </c>
      <c r="G164" s="20" t="s">
        <v>18990</v>
      </c>
      <c r="H164" s="109"/>
      <c r="I164" s="21">
        <v>1095000</v>
      </c>
      <c r="J164" s="21">
        <v>1095000</v>
      </c>
      <c r="K164" s="21"/>
      <c r="L164" s="114" t="s">
        <v>13598</v>
      </c>
    </row>
    <row r="165" spans="2:12" x14ac:dyDescent="0.2">
      <c r="B165" s="14" t="s">
        <v>20245</v>
      </c>
      <c r="C165" s="33" t="s">
        <v>16897</v>
      </c>
      <c r="D165" s="16" t="s">
        <v>20244</v>
      </c>
      <c r="E165" s="18" t="s">
        <v>26</v>
      </c>
      <c r="F165" s="34">
        <v>41130</v>
      </c>
      <c r="G165" s="20" t="s">
        <v>18990</v>
      </c>
      <c r="H165" s="109"/>
      <c r="I165" s="21">
        <v>1075000</v>
      </c>
      <c r="J165" s="21">
        <v>1075000</v>
      </c>
      <c r="K165" s="21"/>
      <c r="L165" s="114" t="s">
        <v>13598</v>
      </c>
    </row>
    <row r="166" spans="2:12" x14ac:dyDescent="0.2">
      <c r="B166" s="14" t="s">
        <v>20243</v>
      </c>
      <c r="C166" s="33" t="s">
        <v>16895</v>
      </c>
      <c r="D166" s="16" t="s">
        <v>20242</v>
      </c>
      <c r="E166" s="18" t="s">
        <v>26</v>
      </c>
      <c r="F166" s="34">
        <v>41199</v>
      </c>
      <c r="G166" s="20" t="s">
        <v>18982</v>
      </c>
      <c r="H166" s="109"/>
      <c r="I166" s="21">
        <v>10209851</v>
      </c>
      <c r="J166" s="21">
        <v>10185000</v>
      </c>
      <c r="K166" s="21"/>
      <c r="L166" s="114" t="s">
        <v>13598</v>
      </c>
    </row>
    <row r="167" spans="2:12" x14ac:dyDescent="0.2">
      <c r="B167" s="14" t="s">
        <v>20241</v>
      </c>
      <c r="C167" s="33" t="s">
        <v>16865</v>
      </c>
      <c r="D167" s="16" t="s">
        <v>20223</v>
      </c>
      <c r="E167" s="18" t="s">
        <v>26</v>
      </c>
      <c r="F167" s="34">
        <v>41166</v>
      </c>
      <c r="G167" s="20" t="s">
        <v>18990</v>
      </c>
      <c r="H167" s="109"/>
      <c r="I167" s="21">
        <v>675000</v>
      </c>
      <c r="J167" s="21">
        <v>675000</v>
      </c>
      <c r="K167" s="21"/>
      <c r="L167" s="114" t="s">
        <v>13586</v>
      </c>
    </row>
    <row r="168" spans="2:12" x14ac:dyDescent="0.2">
      <c r="B168" s="14" t="s">
        <v>20240</v>
      </c>
      <c r="C168" s="33" t="s">
        <v>16863</v>
      </c>
      <c r="D168" s="16" t="s">
        <v>20221</v>
      </c>
      <c r="E168" s="18" t="s">
        <v>26</v>
      </c>
      <c r="F168" s="34">
        <v>41166</v>
      </c>
      <c r="G168" s="20" t="s">
        <v>18990</v>
      </c>
      <c r="H168" s="109"/>
      <c r="I168" s="21">
        <v>615000</v>
      </c>
      <c r="J168" s="21">
        <v>615000</v>
      </c>
      <c r="K168" s="21"/>
      <c r="L168" s="114" t="s">
        <v>13586</v>
      </c>
    </row>
    <row r="169" spans="2:12" x14ac:dyDescent="0.2">
      <c r="B169" s="14" t="s">
        <v>20239</v>
      </c>
      <c r="C169" s="33" t="s">
        <v>16861</v>
      </c>
      <c r="D169" s="16" t="s">
        <v>20219</v>
      </c>
      <c r="E169" s="18" t="s">
        <v>26</v>
      </c>
      <c r="F169" s="34">
        <v>41166</v>
      </c>
      <c r="G169" s="20" t="s">
        <v>18990</v>
      </c>
      <c r="H169" s="109"/>
      <c r="I169" s="21">
        <v>1045000</v>
      </c>
      <c r="J169" s="21">
        <v>1045000</v>
      </c>
      <c r="K169" s="21"/>
      <c r="L169" s="114" t="s">
        <v>13586</v>
      </c>
    </row>
    <row r="170" spans="2:12" x14ac:dyDescent="0.2">
      <c r="B170" s="14" t="s">
        <v>20238</v>
      </c>
      <c r="C170" s="33" t="s">
        <v>16859</v>
      </c>
      <c r="D170" s="16" t="s">
        <v>20217</v>
      </c>
      <c r="E170" s="18" t="s">
        <v>26</v>
      </c>
      <c r="F170" s="34">
        <v>41166</v>
      </c>
      <c r="G170" s="20" t="s">
        <v>18990</v>
      </c>
      <c r="H170" s="109"/>
      <c r="I170" s="21">
        <v>355000</v>
      </c>
      <c r="J170" s="21">
        <v>355000</v>
      </c>
      <c r="K170" s="21"/>
      <c r="L170" s="114" t="s">
        <v>13586</v>
      </c>
    </row>
    <row r="171" spans="2:12" x14ac:dyDescent="0.2">
      <c r="B171" s="14" t="s">
        <v>20237</v>
      </c>
      <c r="C171" s="33" t="s">
        <v>16857</v>
      </c>
      <c r="D171" s="16" t="s">
        <v>20236</v>
      </c>
      <c r="E171" s="18" t="s">
        <v>26</v>
      </c>
      <c r="F171" s="34">
        <v>41166</v>
      </c>
      <c r="G171" s="20" t="s">
        <v>18990</v>
      </c>
      <c r="H171" s="109"/>
      <c r="I171" s="21">
        <v>575000</v>
      </c>
      <c r="J171" s="21">
        <v>575000</v>
      </c>
      <c r="K171" s="21"/>
      <c r="L171" s="114" t="s">
        <v>13586</v>
      </c>
    </row>
    <row r="172" spans="2:12" x14ac:dyDescent="0.2">
      <c r="B172" s="14" t="s">
        <v>20235</v>
      </c>
      <c r="C172" s="33" t="s">
        <v>16855</v>
      </c>
      <c r="D172" s="16" t="s">
        <v>20215</v>
      </c>
      <c r="E172" s="18" t="s">
        <v>26</v>
      </c>
      <c r="F172" s="34">
        <v>41166</v>
      </c>
      <c r="G172" s="20" t="s">
        <v>18990</v>
      </c>
      <c r="H172" s="109"/>
      <c r="I172" s="21">
        <v>415000</v>
      </c>
      <c r="J172" s="21">
        <v>415000</v>
      </c>
      <c r="K172" s="21"/>
      <c r="L172" s="114" t="s">
        <v>13586</v>
      </c>
    </row>
    <row r="173" spans="2:12" x14ac:dyDescent="0.2">
      <c r="B173" s="14" t="s">
        <v>20234</v>
      </c>
      <c r="C173" s="33" t="s">
        <v>16853</v>
      </c>
      <c r="D173" s="16" t="s">
        <v>20233</v>
      </c>
      <c r="E173" s="18" t="s">
        <v>26</v>
      </c>
      <c r="F173" s="34">
        <v>41166</v>
      </c>
      <c r="G173" s="20" t="s">
        <v>18990</v>
      </c>
      <c r="H173" s="109"/>
      <c r="I173" s="21">
        <v>430000</v>
      </c>
      <c r="J173" s="21">
        <v>430000</v>
      </c>
      <c r="K173" s="21"/>
      <c r="L173" s="114" t="s">
        <v>13586</v>
      </c>
    </row>
    <row r="174" spans="2:12" x14ac:dyDescent="0.2">
      <c r="B174" s="14" t="s">
        <v>20232</v>
      </c>
      <c r="C174" s="33" t="s">
        <v>16851</v>
      </c>
      <c r="D174" s="16" t="s">
        <v>20231</v>
      </c>
      <c r="E174" s="18" t="s">
        <v>26</v>
      </c>
      <c r="F174" s="34">
        <v>41166</v>
      </c>
      <c r="G174" s="20" t="s">
        <v>18990</v>
      </c>
      <c r="H174" s="109"/>
      <c r="I174" s="21">
        <v>575000</v>
      </c>
      <c r="J174" s="21">
        <v>575000</v>
      </c>
      <c r="K174" s="21"/>
      <c r="L174" s="114" t="s">
        <v>13586</v>
      </c>
    </row>
    <row r="175" spans="2:12" x14ac:dyDescent="0.2">
      <c r="B175" s="14" t="s">
        <v>20230</v>
      </c>
      <c r="C175" s="33" t="s">
        <v>16849</v>
      </c>
      <c r="D175" s="16" t="s">
        <v>20229</v>
      </c>
      <c r="E175" s="18" t="s">
        <v>26</v>
      </c>
      <c r="F175" s="34">
        <v>41166</v>
      </c>
      <c r="G175" s="20" t="s">
        <v>18990</v>
      </c>
      <c r="H175" s="109"/>
      <c r="I175" s="21">
        <v>500000</v>
      </c>
      <c r="J175" s="21">
        <v>500000</v>
      </c>
      <c r="K175" s="21"/>
      <c r="L175" s="114" t="s">
        <v>13586</v>
      </c>
    </row>
    <row r="176" spans="2:12" x14ac:dyDescent="0.2">
      <c r="B176" s="14" t="s">
        <v>20228</v>
      </c>
      <c r="C176" s="33" t="s">
        <v>16847</v>
      </c>
      <c r="D176" s="16" t="s">
        <v>20227</v>
      </c>
      <c r="E176" s="18" t="s">
        <v>26</v>
      </c>
      <c r="F176" s="34">
        <v>41166</v>
      </c>
      <c r="G176" s="20" t="s">
        <v>18990</v>
      </c>
      <c r="H176" s="109"/>
      <c r="I176" s="21">
        <v>500000</v>
      </c>
      <c r="J176" s="21">
        <v>500000</v>
      </c>
      <c r="K176" s="21"/>
      <c r="L176" s="114" t="s">
        <v>13586</v>
      </c>
    </row>
    <row r="177" spans="2:12" x14ac:dyDescent="0.2">
      <c r="B177" s="14" t="s">
        <v>20226</v>
      </c>
      <c r="C177" s="33" t="s">
        <v>16845</v>
      </c>
      <c r="D177" s="16" t="s">
        <v>20225</v>
      </c>
      <c r="E177" s="18" t="s">
        <v>26</v>
      </c>
      <c r="F177" s="34">
        <v>41166</v>
      </c>
      <c r="G177" s="20" t="s">
        <v>18990</v>
      </c>
      <c r="H177" s="109"/>
      <c r="I177" s="21">
        <v>2000000</v>
      </c>
      <c r="J177" s="21">
        <v>2000000</v>
      </c>
      <c r="K177" s="21"/>
      <c r="L177" s="114" t="s">
        <v>13586</v>
      </c>
    </row>
    <row r="178" spans="2:12" x14ac:dyDescent="0.2">
      <c r="B178" s="14" t="s">
        <v>20224</v>
      </c>
      <c r="C178" s="33" t="s">
        <v>16843</v>
      </c>
      <c r="D178" s="16" t="s">
        <v>20223</v>
      </c>
      <c r="E178" s="18" t="s">
        <v>26</v>
      </c>
      <c r="F178" s="34">
        <v>41166</v>
      </c>
      <c r="G178" s="20" t="s">
        <v>18990</v>
      </c>
      <c r="H178" s="109"/>
      <c r="I178" s="21">
        <v>1180000</v>
      </c>
      <c r="J178" s="21">
        <v>1180000</v>
      </c>
      <c r="K178" s="21"/>
      <c r="L178" s="114" t="s">
        <v>13586</v>
      </c>
    </row>
    <row r="179" spans="2:12" x14ac:dyDescent="0.2">
      <c r="B179" s="14" t="s">
        <v>20222</v>
      </c>
      <c r="C179" s="33" t="s">
        <v>16841</v>
      </c>
      <c r="D179" s="16" t="s">
        <v>20221</v>
      </c>
      <c r="E179" s="18" t="s">
        <v>26</v>
      </c>
      <c r="F179" s="34">
        <v>41166</v>
      </c>
      <c r="G179" s="20" t="s">
        <v>18990</v>
      </c>
      <c r="H179" s="109"/>
      <c r="I179" s="21">
        <v>2540000</v>
      </c>
      <c r="J179" s="21">
        <v>2540000</v>
      </c>
      <c r="K179" s="21"/>
      <c r="L179" s="114" t="s">
        <v>13586</v>
      </c>
    </row>
    <row r="180" spans="2:12" x14ac:dyDescent="0.2">
      <c r="B180" s="14" t="s">
        <v>20220</v>
      </c>
      <c r="C180" s="33" t="s">
        <v>16839</v>
      </c>
      <c r="D180" s="16" t="s">
        <v>20219</v>
      </c>
      <c r="E180" s="18" t="s">
        <v>26</v>
      </c>
      <c r="F180" s="34">
        <v>41166</v>
      </c>
      <c r="G180" s="20" t="s">
        <v>18990</v>
      </c>
      <c r="H180" s="109"/>
      <c r="I180" s="21">
        <v>3535000</v>
      </c>
      <c r="J180" s="21">
        <v>3535000</v>
      </c>
      <c r="K180" s="21"/>
      <c r="L180" s="114" t="s">
        <v>13586</v>
      </c>
    </row>
    <row r="181" spans="2:12" x14ac:dyDescent="0.2">
      <c r="B181" s="14" t="s">
        <v>20218</v>
      </c>
      <c r="C181" s="33" t="s">
        <v>16837</v>
      </c>
      <c r="D181" s="16" t="s">
        <v>20217</v>
      </c>
      <c r="E181" s="18" t="s">
        <v>26</v>
      </c>
      <c r="F181" s="34">
        <v>41166</v>
      </c>
      <c r="G181" s="20" t="s">
        <v>18990</v>
      </c>
      <c r="H181" s="109"/>
      <c r="I181" s="21">
        <v>1000000</v>
      </c>
      <c r="J181" s="21">
        <v>1000000</v>
      </c>
      <c r="K181" s="21"/>
      <c r="L181" s="114" t="s">
        <v>13586</v>
      </c>
    </row>
    <row r="182" spans="2:12" x14ac:dyDescent="0.2">
      <c r="B182" s="14" t="s">
        <v>20216</v>
      </c>
      <c r="C182" s="33" t="s">
        <v>16835</v>
      </c>
      <c r="D182" s="16" t="s">
        <v>20215</v>
      </c>
      <c r="E182" s="18" t="s">
        <v>26</v>
      </c>
      <c r="F182" s="34">
        <v>41166</v>
      </c>
      <c r="G182" s="20" t="s">
        <v>18990</v>
      </c>
      <c r="H182" s="109"/>
      <c r="I182" s="21">
        <v>500000</v>
      </c>
      <c r="J182" s="21">
        <v>500000</v>
      </c>
      <c r="K182" s="21"/>
      <c r="L182" s="114" t="s">
        <v>13586</v>
      </c>
    </row>
    <row r="183" spans="2:12" x14ac:dyDescent="0.2">
      <c r="B183" s="14" t="s">
        <v>20214</v>
      </c>
      <c r="C183" s="33" t="s">
        <v>16830</v>
      </c>
      <c r="D183" s="16" t="s">
        <v>20213</v>
      </c>
      <c r="E183" s="18" t="s">
        <v>26</v>
      </c>
      <c r="F183" s="34">
        <v>41144</v>
      </c>
      <c r="G183" s="20" t="s">
        <v>18990</v>
      </c>
      <c r="H183" s="109"/>
      <c r="I183" s="21">
        <v>20000000</v>
      </c>
      <c r="J183" s="21">
        <v>20000000</v>
      </c>
      <c r="K183" s="21"/>
      <c r="L183" s="114" t="s">
        <v>16364</v>
      </c>
    </row>
    <row r="184" spans="2:12" x14ac:dyDescent="0.2">
      <c r="B184" s="14" t="s">
        <v>20212</v>
      </c>
      <c r="C184" s="33" t="s">
        <v>16819</v>
      </c>
      <c r="D184" s="16" t="s">
        <v>20211</v>
      </c>
      <c r="E184" s="18" t="s">
        <v>26</v>
      </c>
      <c r="F184" s="34">
        <v>41172</v>
      </c>
      <c r="G184" s="20" t="s">
        <v>88</v>
      </c>
      <c r="H184" s="109"/>
      <c r="I184" s="21">
        <v>5173100</v>
      </c>
      <c r="J184" s="21">
        <v>5000000</v>
      </c>
      <c r="K184" s="21"/>
      <c r="L184" s="114" t="s">
        <v>16204</v>
      </c>
    </row>
    <row r="185" spans="2:12" x14ac:dyDescent="0.2">
      <c r="B185" s="14" t="s">
        <v>20210</v>
      </c>
      <c r="C185" s="33" t="s">
        <v>16817</v>
      </c>
      <c r="D185" s="16" t="s">
        <v>20209</v>
      </c>
      <c r="E185" s="18" t="s">
        <v>26</v>
      </c>
      <c r="F185" s="34">
        <v>41172</v>
      </c>
      <c r="G185" s="20" t="s">
        <v>88</v>
      </c>
      <c r="H185" s="109"/>
      <c r="I185" s="21">
        <v>5385900</v>
      </c>
      <c r="J185" s="21">
        <v>5000000</v>
      </c>
      <c r="K185" s="21"/>
      <c r="L185" s="114" t="s">
        <v>16204</v>
      </c>
    </row>
    <row r="186" spans="2:12" x14ac:dyDescent="0.2">
      <c r="B186" s="14" t="s">
        <v>20208</v>
      </c>
      <c r="C186" s="33" t="s">
        <v>16784</v>
      </c>
      <c r="D186" s="16" t="s">
        <v>20207</v>
      </c>
      <c r="E186" s="18" t="s">
        <v>26</v>
      </c>
      <c r="F186" s="34">
        <v>41207</v>
      </c>
      <c r="G186" s="20" t="s">
        <v>88</v>
      </c>
      <c r="H186" s="109"/>
      <c r="I186" s="21">
        <v>5510000</v>
      </c>
      <c r="J186" s="21">
        <v>5510000</v>
      </c>
      <c r="K186" s="21"/>
      <c r="L186" s="114" t="s">
        <v>16176</v>
      </c>
    </row>
    <row r="187" spans="2:12" x14ac:dyDescent="0.2">
      <c r="B187" s="14" t="s">
        <v>20206</v>
      </c>
      <c r="C187" s="33" t="s">
        <v>16763</v>
      </c>
      <c r="D187" s="16" t="s">
        <v>20205</v>
      </c>
      <c r="E187" s="18" t="s">
        <v>26</v>
      </c>
      <c r="F187" s="34">
        <v>41206</v>
      </c>
      <c r="G187" s="20" t="s">
        <v>20118</v>
      </c>
      <c r="H187" s="109"/>
      <c r="I187" s="21">
        <v>500000</v>
      </c>
      <c r="J187" s="21">
        <v>500000</v>
      </c>
      <c r="K187" s="21"/>
      <c r="L187" s="114" t="s">
        <v>16364</v>
      </c>
    </row>
    <row r="188" spans="2:12" x14ac:dyDescent="0.2">
      <c r="B188" s="14" t="s">
        <v>20204</v>
      </c>
      <c r="C188" s="33" t="s">
        <v>16761</v>
      </c>
      <c r="D188" s="16" t="s">
        <v>20203</v>
      </c>
      <c r="E188" s="18" t="s">
        <v>26</v>
      </c>
      <c r="F188" s="34">
        <v>41206</v>
      </c>
      <c r="G188" s="20" t="s">
        <v>20118</v>
      </c>
      <c r="H188" s="109"/>
      <c r="I188" s="21">
        <v>1250000</v>
      </c>
      <c r="J188" s="21">
        <v>1250000</v>
      </c>
      <c r="K188" s="21"/>
      <c r="L188" s="114" t="s">
        <v>16364</v>
      </c>
    </row>
    <row r="189" spans="2:12" x14ac:dyDescent="0.2">
      <c r="B189" s="14" t="s">
        <v>20202</v>
      </c>
      <c r="C189" s="33" t="s">
        <v>16759</v>
      </c>
      <c r="D189" s="16" t="s">
        <v>20201</v>
      </c>
      <c r="E189" s="18" t="s">
        <v>26</v>
      </c>
      <c r="F189" s="34">
        <v>41206</v>
      </c>
      <c r="G189" s="20" t="s">
        <v>20118</v>
      </c>
      <c r="H189" s="109"/>
      <c r="I189" s="21">
        <v>1000000</v>
      </c>
      <c r="J189" s="21">
        <v>1000000</v>
      </c>
      <c r="K189" s="21"/>
      <c r="L189" s="114" t="s">
        <v>16364</v>
      </c>
    </row>
    <row r="190" spans="2:12" x14ac:dyDescent="0.2">
      <c r="B190" s="14" t="s">
        <v>20200</v>
      </c>
      <c r="C190" s="33" t="s">
        <v>16757</v>
      </c>
      <c r="D190" s="16" t="s">
        <v>20199</v>
      </c>
      <c r="E190" s="18" t="s">
        <v>26</v>
      </c>
      <c r="F190" s="34">
        <v>41206</v>
      </c>
      <c r="G190" s="20" t="s">
        <v>20118</v>
      </c>
      <c r="H190" s="109"/>
      <c r="I190" s="21">
        <v>1000000</v>
      </c>
      <c r="J190" s="21">
        <v>1000000</v>
      </c>
      <c r="K190" s="21"/>
      <c r="L190" s="114" t="s">
        <v>16364</v>
      </c>
    </row>
    <row r="191" spans="2:12" x14ac:dyDescent="0.2">
      <c r="B191" s="14" t="s">
        <v>20198</v>
      </c>
      <c r="C191" s="33" t="s">
        <v>16755</v>
      </c>
      <c r="D191" s="16" t="s">
        <v>20197</v>
      </c>
      <c r="E191" s="18" t="s">
        <v>26</v>
      </c>
      <c r="F191" s="34">
        <v>41206</v>
      </c>
      <c r="G191" s="20" t="s">
        <v>20118</v>
      </c>
      <c r="H191" s="109"/>
      <c r="I191" s="21">
        <v>1200000</v>
      </c>
      <c r="J191" s="21">
        <v>1200000</v>
      </c>
      <c r="K191" s="21"/>
      <c r="L191" s="114" t="s">
        <v>16364</v>
      </c>
    </row>
    <row r="192" spans="2:12" x14ac:dyDescent="0.2">
      <c r="B192" s="14" t="s">
        <v>20196</v>
      </c>
      <c r="C192" s="33" t="s">
        <v>16753</v>
      </c>
      <c r="D192" s="16" t="s">
        <v>20195</v>
      </c>
      <c r="E192" s="18" t="s">
        <v>26</v>
      </c>
      <c r="F192" s="34">
        <v>41206</v>
      </c>
      <c r="G192" s="20" t="s">
        <v>20118</v>
      </c>
      <c r="H192" s="109"/>
      <c r="I192" s="21">
        <v>850000</v>
      </c>
      <c r="J192" s="21">
        <v>850000</v>
      </c>
      <c r="K192" s="21"/>
      <c r="L192" s="114" t="s">
        <v>16364</v>
      </c>
    </row>
    <row r="193" spans="2:12" x14ac:dyDescent="0.2">
      <c r="B193" s="14" t="s">
        <v>20194</v>
      </c>
      <c r="C193" s="33" t="s">
        <v>16750</v>
      </c>
      <c r="D193" s="16" t="s">
        <v>20193</v>
      </c>
      <c r="E193" s="18" t="s">
        <v>26</v>
      </c>
      <c r="F193" s="34">
        <v>40996</v>
      </c>
      <c r="G193" s="20" t="s">
        <v>84</v>
      </c>
      <c r="H193" s="109"/>
      <c r="I193" s="21">
        <v>1095000</v>
      </c>
      <c r="J193" s="21">
        <v>1095000</v>
      </c>
      <c r="K193" s="21"/>
      <c r="L193" s="114" t="s">
        <v>16364</v>
      </c>
    </row>
    <row r="194" spans="2:12" x14ac:dyDescent="0.2">
      <c r="B194" s="14" t="s">
        <v>20192</v>
      </c>
      <c r="C194" s="33" t="s">
        <v>16748</v>
      </c>
      <c r="D194" s="16" t="s">
        <v>20191</v>
      </c>
      <c r="E194" s="18" t="s">
        <v>26</v>
      </c>
      <c r="F194" s="34">
        <v>40996</v>
      </c>
      <c r="G194" s="20" t="s">
        <v>84</v>
      </c>
      <c r="H194" s="109"/>
      <c r="I194" s="21">
        <v>775000</v>
      </c>
      <c r="J194" s="21">
        <v>775000</v>
      </c>
      <c r="K194" s="21"/>
      <c r="L194" s="114" t="s">
        <v>16364</v>
      </c>
    </row>
    <row r="195" spans="2:12" x14ac:dyDescent="0.2">
      <c r="B195" s="14" t="s">
        <v>20190</v>
      </c>
      <c r="C195" s="33" t="s">
        <v>16746</v>
      </c>
      <c r="D195" s="16" t="s">
        <v>20189</v>
      </c>
      <c r="E195" s="18" t="s">
        <v>26</v>
      </c>
      <c r="F195" s="34">
        <v>40996</v>
      </c>
      <c r="G195" s="20" t="s">
        <v>84</v>
      </c>
      <c r="H195" s="109"/>
      <c r="I195" s="21">
        <v>1205000</v>
      </c>
      <c r="J195" s="21">
        <v>1205000</v>
      </c>
      <c r="K195" s="21"/>
      <c r="L195" s="114" t="s">
        <v>16364</v>
      </c>
    </row>
    <row r="196" spans="2:12" x14ac:dyDescent="0.2">
      <c r="B196" s="14" t="s">
        <v>20188</v>
      </c>
      <c r="C196" s="33" t="s">
        <v>16744</v>
      </c>
      <c r="D196" s="16" t="s">
        <v>20187</v>
      </c>
      <c r="E196" s="18" t="s">
        <v>26</v>
      </c>
      <c r="F196" s="34">
        <v>40996</v>
      </c>
      <c r="G196" s="20" t="s">
        <v>84</v>
      </c>
      <c r="H196" s="109"/>
      <c r="I196" s="21">
        <v>950000</v>
      </c>
      <c r="J196" s="21">
        <v>950000</v>
      </c>
      <c r="K196" s="21"/>
      <c r="L196" s="114" t="s">
        <v>16364</v>
      </c>
    </row>
    <row r="197" spans="2:12" x14ac:dyDescent="0.2">
      <c r="B197" s="14" t="s">
        <v>20186</v>
      </c>
      <c r="C197" s="33" t="s">
        <v>16742</v>
      </c>
      <c r="D197" s="16" t="s">
        <v>20185</v>
      </c>
      <c r="E197" s="18" t="s">
        <v>26</v>
      </c>
      <c r="F197" s="34">
        <v>40996</v>
      </c>
      <c r="G197" s="20" t="s">
        <v>84</v>
      </c>
      <c r="H197" s="109"/>
      <c r="I197" s="21">
        <v>470000</v>
      </c>
      <c r="J197" s="21">
        <v>470000</v>
      </c>
      <c r="K197" s="21"/>
      <c r="L197" s="114" t="s">
        <v>16364</v>
      </c>
    </row>
    <row r="198" spans="2:12" x14ac:dyDescent="0.2">
      <c r="B198" s="14" t="s">
        <v>20184</v>
      </c>
      <c r="C198" s="33" t="s">
        <v>16740</v>
      </c>
      <c r="D198" s="16" t="s">
        <v>20183</v>
      </c>
      <c r="E198" s="18" t="s">
        <v>26</v>
      </c>
      <c r="F198" s="34">
        <v>40996</v>
      </c>
      <c r="G198" s="20" t="s">
        <v>84</v>
      </c>
      <c r="H198" s="109"/>
      <c r="I198" s="21">
        <v>950000</v>
      </c>
      <c r="J198" s="21">
        <v>950000</v>
      </c>
      <c r="K198" s="21"/>
      <c r="L198" s="114" t="s">
        <v>16364</v>
      </c>
    </row>
    <row r="199" spans="2:12" x14ac:dyDescent="0.2">
      <c r="B199" s="14" t="s">
        <v>20182</v>
      </c>
      <c r="C199" s="33" t="s">
        <v>16738</v>
      </c>
      <c r="D199" s="16" t="s">
        <v>20181</v>
      </c>
      <c r="E199" s="18" t="s">
        <v>26</v>
      </c>
      <c r="F199" s="34">
        <v>40996</v>
      </c>
      <c r="G199" s="20" t="s">
        <v>84</v>
      </c>
      <c r="H199" s="109"/>
      <c r="I199" s="21">
        <v>475000</v>
      </c>
      <c r="J199" s="21">
        <v>475000</v>
      </c>
      <c r="K199" s="21"/>
      <c r="L199" s="114" t="s">
        <v>16364</v>
      </c>
    </row>
    <row r="200" spans="2:12" x14ac:dyDescent="0.2">
      <c r="B200" s="14" t="s">
        <v>20180</v>
      </c>
      <c r="C200" s="33" t="s">
        <v>16736</v>
      </c>
      <c r="D200" s="16" t="s">
        <v>20179</v>
      </c>
      <c r="E200" s="18" t="s">
        <v>26</v>
      </c>
      <c r="F200" s="34">
        <v>40996</v>
      </c>
      <c r="G200" s="20" t="s">
        <v>84</v>
      </c>
      <c r="H200" s="109"/>
      <c r="I200" s="21">
        <v>765000</v>
      </c>
      <c r="J200" s="21">
        <v>765000</v>
      </c>
      <c r="K200" s="21"/>
      <c r="L200" s="114" t="s">
        <v>16364</v>
      </c>
    </row>
    <row r="201" spans="2:12" x14ac:dyDescent="0.2">
      <c r="B201" s="14" t="s">
        <v>20178</v>
      </c>
      <c r="C201" s="33" t="s">
        <v>16734</v>
      </c>
      <c r="D201" s="16" t="s">
        <v>20177</v>
      </c>
      <c r="E201" s="18" t="s">
        <v>26</v>
      </c>
      <c r="F201" s="34">
        <v>40996</v>
      </c>
      <c r="G201" s="20" t="s">
        <v>84</v>
      </c>
      <c r="H201" s="109"/>
      <c r="I201" s="21">
        <v>205000</v>
      </c>
      <c r="J201" s="21">
        <v>205000</v>
      </c>
      <c r="K201" s="21"/>
      <c r="L201" s="114" t="s">
        <v>16364</v>
      </c>
    </row>
    <row r="202" spans="2:12" x14ac:dyDescent="0.2">
      <c r="B202" s="14" t="s">
        <v>20176</v>
      </c>
      <c r="C202" s="33" t="s">
        <v>16731</v>
      </c>
      <c r="D202" s="16" t="s">
        <v>20175</v>
      </c>
      <c r="E202" s="18" t="s">
        <v>26</v>
      </c>
      <c r="F202" s="34">
        <v>41136</v>
      </c>
      <c r="G202" s="20" t="s">
        <v>19040</v>
      </c>
      <c r="H202" s="109"/>
      <c r="I202" s="21">
        <v>1555000</v>
      </c>
      <c r="J202" s="21">
        <v>1555000</v>
      </c>
      <c r="K202" s="21"/>
      <c r="L202" s="114" t="s">
        <v>13579</v>
      </c>
    </row>
    <row r="203" spans="2:12" x14ac:dyDescent="0.2">
      <c r="B203" s="14" t="s">
        <v>20174</v>
      </c>
      <c r="C203" s="33" t="s">
        <v>16729</v>
      </c>
      <c r="D203" s="16" t="s">
        <v>20173</v>
      </c>
      <c r="E203" s="18" t="s">
        <v>26</v>
      </c>
      <c r="F203" s="34">
        <v>41136</v>
      </c>
      <c r="G203" s="20" t="s">
        <v>19040</v>
      </c>
      <c r="H203" s="109"/>
      <c r="I203" s="21">
        <v>1500000</v>
      </c>
      <c r="J203" s="21">
        <v>1500000</v>
      </c>
      <c r="K203" s="21"/>
      <c r="L203" s="114" t="s">
        <v>13579</v>
      </c>
    </row>
    <row r="204" spans="2:12" x14ac:dyDescent="0.2">
      <c r="B204" s="14" t="s">
        <v>20172</v>
      </c>
      <c r="C204" s="33" t="s">
        <v>16727</v>
      </c>
      <c r="D204" s="16" t="s">
        <v>20171</v>
      </c>
      <c r="E204" s="18" t="s">
        <v>26</v>
      </c>
      <c r="F204" s="34">
        <v>41136</v>
      </c>
      <c r="G204" s="20" t="s">
        <v>19040</v>
      </c>
      <c r="H204" s="109"/>
      <c r="I204" s="21">
        <v>4000000</v>
      </c>
      <c r="J204" s="21">
        <v>4000000</v>
      </c>
      <c r="K204" s="21"/>
      <c r="L204" s="114" t="s">
        <v>13579</v>
      </c>
    </row>
    <row r="205" spans="2:12" x14ac:dyDescent="0.2">
      <c r="B205" s="14" t="s">
        <v>20170</v>
      </c>
      <c r="C205" s="33" t="s">
        <v>16725</v>
      </c>
      <c r="D205" s="16" t="s">
        <v>20169</v>
      </c>
      <c r="E205" s="18" t="s">
        <v>26</v>
      </c>
      <c r="F205" s="34">
        <v>41136</v>
      </c>
      <c r="G205" s="20" t="s">
        <v>19040</v>
      </c>
      <c r="H205" s="109"/>
      <c r="I205" s="21">
        <v>1500000</v>
      </c>
      <c r="J205" s="21">
        <v>1500000</v>
      </c>
      <c r="K205" s="21"/>
      <c r="L205" s="114" t="s">
        <v>13579</v>
      </c>
    </row>
    <row r="206" spans="2:12" x14ac:dyDescent="0.2">
      <c r="B206" s="14" t="s">
        <v>20168</v>
      </c>
      <c r="C206" s="33" t="s">
        <v>16723</v>
      </c>
      <c r="D206" s="16" t="s">
        <v>20167</v>
      </c>
      <c r="E206" s="18" t="s">
        <v>26</v>
      </c>
      <c r="F206" s="34">
        <v>41136</v>
      </c>
      <c r="G206" s="20" t="s">
        <v>19040</v>
      </c>
      <c r="H206" s="109"/>
      <c r="I206" s="21">
        <v>1000000</v>
      </c>
      <c r="J206" s="21">
        <v>1000000</v>
      </c>
      <c r="K206" s="21"/>
      <c r="L206" s="114" t="s">
        <v>13579</v>
      </c>
    </row>
    <row r="207" spans="2:12" x14ac:dyDescent="0.2">
      <c r="B207" s="14" t="s">
        <v>20166</v>
      </c>
      <c r="C207" s="33" t="s">
        <v>16718</v>
      </c>
      <c r="D207" s="16" t="s">
        <v>20165</v>
      </c>
      <c r="E207" s="18" t="s">
        <v>26</v>
      </c>
      <c r="F207" s="34">
        <v>41109</v>
      </c>
      <c r="G207" s="20" t="s">
        <v>88</v>
      </c>
      <c r="H207" s="109"/>
      <c r="I207" s="21">
        <v>15000000</v>
      </c>
      <c r="J207" s="21">
        <v>15000000</v>
      </c>
      <c r="K207" s="21"/>
      <c r="L207" s="114" t="s">
        <v>13572</v>
      </c>
    </row>
    <row r="208" spans="2:12" x14ac:dyDescent="0.2">
      <c r="B208" s="14" t="s">
        <v>20164</v>
      </c>
      <c r="C208" s="33" t="s">
        <v>16670</v>
      </c>
      <c r="D208" s="16" t="s">
        <v>20163</v>
      </c>
      <c r="E208" s="18" t="s">
        <v>26</v>
      </c>
      <c r="F208" s="34">
        <v>41171</v>
      </c>
      <c r="G208" s="20" t="s">
        <v>84</v>
      </c>
      <c r="H208" s="109"/>
      <c r="I208" s="21">
        <v>4015000</v>
      </c>
      <c r="J208" s="21">
        <v>4015000</v>
      </c>
      <c r="K208" s="21"/>
      <c r="L208" s="114" t="s">
        <v>16200</v>
      </c>
    </row>
    <row r="209" spans="2:12" x14ac:dyDescent="0.2">
      <c r="B209" s="14" t="s">
        <v>20162</v>
      </c>
      <c r="C209" s="33" t="s">
        <v>16668</v>
      </c>
      <c r="D209" s="16" t="s">
        <v>20161</v>
      </c>
      <c r="E209" s="18" t="s">
        <v>26</v>
      </c>
      <c r="F209" s="34">
        <v>41171</v>
      </c>
      <c r="G209" s="20" t="s">
        <v>84</v>
      </c>
      <c r="H209" s="109"/>
      <c r="I209" s="21">
        <v>6115000</v>
      </c>
      <c r="J209" s="21">
        <v>6115000</v>
      </c>
      <c r="K209" s="21"/>
      <c r="L209" s="114" t="s">
        <v>16200</v>
      </c>
    </row>
    <row r="210" spans="2:12" x14ac:dyDescent="0.2">
      <c r="B210" s="14" t="s">
        <v>20160</v>
      </c>
      <c r="C210" s="33" t="s">
        <v>16666</v>
      </c>
      <c r="D210" s="16" t="s">
        <v>20159</v>
      </c>
      <c r="E210" s="18" t="s">
        <v>26</v>
      </c>
      <c r="F210" s="34">
        <v>41171</v>
      </c>
      <c r="G210" s="20" t="s">
        <v>84</v>
      </c>
      <c r="H210" s="109"/>
      <c r="I210" s="21">
        <v>4135000</v>
      </c>
      <c r="J210" s="21">
        <v>4135000</v>
      </c>
      <c r="K210" s="21"/>
      <c r="L210" s="114" t="s">
        <v>16200</v>
      </c>
    </row>
    <row r="211" spans="2:12" x14ac:dyDescent="0.2">
      <c r="B211" s="14" t="s">
        <v>20158</v>
      </c>
      <c r="C211" s="33" t="s">
        <v>16655</v>
      </c>
      <c r="D211" s="16" t="s">
        <v>20157</v>
      </c>
      <c r="E211" s="18" t="s">
        <v>26</v>
      </c>
      <c r="F211" s="34">
        <v>41067</v>
      </c>
      <c r="G211" s="20" t="s">
        <v>18990</v>
      </c>
      <c r="H211" s="109"/>
      <c r="I211" s="21">
        <v>3581186</v>
      </c>
      <c r="J211" s="21">
        <v>3400000</v>
      </c>
      <c r="K211" s="21"/>
      <c r="L211" s="114" t="s">
        <v>16200</v>
      </c>
    </row>
    <row r="212" spans="2:12" x14ac:dyDescent="0.2">
      <c r="B212" s="14" t="s">
        <v>20156</v>
      </c>
      <c r="C212" s="33" t="s">
        <v>16653</v>
      </c>
      <c r="D212" s="16" t="s">
        <v>20155</v>
      </c>
      <c r="E212" s="18" t="s">
        <v>26</v>
      </c>
      <c r="F212" s="34">
        <v>41067</v>
      </c>
      <c r="G212" s="20" t="s">
        <v>18990</v>
      </c>
      <c r="H212" s="109"/>
      <c r="I212" s="21">
        <v>5721184</v>
      </c>
      <c r="J212" s="21">
        <v>5485000</v>
      </c>
      <c r="K212" s="21"/>
      <c r="L212" s="114" t="s">
        <v>16200</v>
      </c>
    </row>
    <row r="213" spans="2:12" x14ac:dyDescent="0.2">
      <c r="B213" s="14" t="s">
        <v>20154</v>
      </c>
      <c r="C213" s="33" t="s">
        <v>16637</v>
      </c>
      <c r="D213" s="16" t="s">
        <v>20153</v>
      </c>
      <c r="E213" s="18" t="s">
        <v>26</v>
      </c>
      <c r="F213" s="34">
        <v>41129</v>
      </c>
      <c r="G213" s="20" t="s">
        <v>84</v>
      </c>
      <c r="H213" s="109"/>
      <c r="I213" s="21">
        <v>18470215</v>
      </c>
      <c r="J213" s="21">
        <v>18500000</v>
      </c>
      <c r="K213" s="21"/>
      <c r="L213" s="114" t="s">
        <v>16204</v>
      </c>
    </row>
    <row r="214" spans="2:12" x14ac:dyDescent="0.2">
      <c r="B214" s="14" t="s">
        <v>20152</v>
      </c>
      <c r="C214" s="33" t="s">
        <v>16619</v>
      </c>
      <c r="D214" s="16" t="s">
        <v>20151</v>
      </c>
      <c r="E214" s="18" t="s">
        <v>26</v>
      </c>
      <c r="F214" s="34">
        <v>41145</v>
      </c>
      <c r="G214" s="20" t="s">
        <v>18990</v>
      </c>
      <c r="H214" s="109"/>
      <c r="I214" s="21">
        <v>3625000</v>
      </c>
      <c r="J214" s="21">
        <v>3625000</v>
      </c>
      <c r="K214" s="21"/>
      <c r="L214" s="114" t="s">
        <v>16204</v>
      </c>
    </row>
    <row r="215" spans="2:12" x14ac:dyDescent="0.2">
      <c r="B215" s="14" t="s">
        <v>20150</v>
      </c>
      <c r="C215" s="33" t="s">
        <v>16617</v>
      </c>
      <c r="D215" s="16" t="s">
        <v>20149</v>
      </c>
      <c r="E215" s="18" t="s">
        <v>26</v>
      </c>
      <c r="F215" s="34">
        <v>41145</v>
      </c>
      <c r="G215" s="20" t="s">
        <v>18990</v>
      </c>
      <c r="H215" s="109"/>
      <c r="I215" s="21">
        <v>4260000</v>
      </c>
      <c r="J215" s="21">
        <v>4260000</v>
      </c>
      <c r="K215" s="21"/>
      <c r="L215" s="114" t="s">
        <v>16204</v>
      </c>
    </row>
    <row r="216" spans="2:12" x14ac:dyDescent="0.2">
      <c r="B216" s="14" t="s">
        <v>20148</v>
      </c>
      <c r="C216" s="33" t="s">
        <v>16615</v>
      </c>
      <c r="D216" s="16" t="s">
        <v>20147</v>
      </c>
      <c r="E216" s="18" t="s">
        <v>26</v>
      </c>
      <c r="F216" s="34">
        <v>41145</v>
      </c>
      <c r="G216" s="20" t="s">
        <v>18990</v>
      </c>
      <c r="H216" s="109"/>
      <c r="I216" s="21">
        <v>6400000</v>
      </c>
      <c r="J216" s="21">
        <v>6400000</v>
      </c>
      <c r="K216" s="21"/>
      <c r="L216" s="114" t="s">
        <v>16204</v>
      </c>
    </row>
    <row r="217" spans="2:12" x14ac:dyDescent="0.2">
      <c r="B217" s="14" t="s">
        <v>20146</v>
      </c>
      <c r="C217" s="33" t="s">
        <v>16584</v>
      </c>
      <c r="D217" s="16" t="s">
        <v>20145</v>
      </c>
      <c r="E217" s="18" t="s">
        <v>26</v>
      </c>
      <c r="F217" s="34">
        <v>41171</v>
      </c>
      <c r="G217" s="20" t="s">
        <v>84</v>
      </c>
      <c r="H217" s="109"/>
      <c r="I217" s="21">
        <v>200000</v>
      </c>
      <c r="J217" s="21">
        <v>200000</v>
      </c>
      <c r="K217" s="21"/>
      <c r="L217" s="114" t="s">
        <v>13545</v>
      </c>
    </row>
    <row r="218" spans="2:12" x14ac:dyDescent="0.2">
      <c r="B218" s="14" t="s">
        <v>20144</v>
      </c>
      <c r="C218" s="33" t="s">
        <v>16582</v>
      </c>
      <c r="D218" s="16" t="s">
        <v>20143</v>
      </c>
      <c r="E218" s="18" t="s">
        <v>26</v>
      </c>
      <c r="F218" s="34">
        <v>41171</v>
      </c>
      <c r="G218" s="20" t="s">
        <v>84</v>
      </c>
      <c r="H218" s="109"/>
      <c r="I218" s="21">
        <v>250000</v>
      </c>
      <c r="J218" s="21">
        <v>250000</v>
      </c>
      <c r="K218" s="21"/>
      <c r="L218" s="114" t="s">
        <v>13545</v>
      </c>
    </row>
    <row r="219" spans="2:12" x14ac:dyDescent="0.2">
      <c r="B219" s="14" t="s">
        <v>20142</v>
      </c>
      <c r="C219" s="33" t="s">
        <v>16580</v>
      </c>
      <c r="D219" s="16" t="s">
        <v>20141</v>
      </c>
      <c r="E219" s="18" t="s">
        <v>26</v>
      </c>
      <c r="F219" s="34">
        <v>41171</v>
      </c>
      <c r="G219" s="20" t="s">
        <v>84</v>
      </c>
      <c r="H219" s="109"/>
      <c r="I219" s="21">
        <v>335000</v>
      </c>
      <c r="J219" s="21">
        <v>335000</v>
      </c>
      <c r="K219" s="21"/>
      <c r="L219" s="114" t="s">
        <v>13545</v>
      </c>
    </row>
    <row r="220" spans="2:12" x14ac:dyDescent="0.2">
      <c r="B220" s="14" t="s">
        <v>20140</v>
      </c>
      <c r="C220" s="33" t="s">
        <v>16578</v>
      </c>
      <c r="D220" s="16" t="s">
        <v>20139</v>
      </c>
      <c r="E220" s="18" t="s">
        <v>26</v>
      </c>
      <c r="F220" s="34">
        <v>41171</v>
      </c>
      <c r="G220" s="20" t="s">
        <v>84</v>
      </c>
      <c r="H220" s="109"/>
      <c r="I220" s="21">
        <v>345000</v>
      </c>
      <c r="J220" s="21">
        <v>345000</v>
      </c>
      <c r="K220" s="21"/>
      <c r="L220" s="114" t="s">
        <v>13545</v>
      </c>
    </row>
    <row r="221" spans="2:12" x14ac:dyDescent="0.2">
      <c r="B221" s="14" t="s">
        <v>20138</v>
      </c>
      <c r="C221" s="33" t="s">
        <v>16576</v>
      </c>
      <c r="D221" s="16" t="s">
        <v>20137</v>
      </c>
      <c r="E221" s="18" t="s">
        <v>26</v>
      </c>
      <c r="F221" s="34">
        <v>41171</v>
      </c>
      <c r="G221" s="20" t="s">
        <v>84</v>
      </c>
      <c r="H221" s="109"/>
      <c r="I221" s="21">
        <v>365000</v>
      </c>
      <c r="J221" s="21">
        <v>365000</v>
      </c>
      <c r="K221" s="21"/>
      <c r="L221" s="114" t="s">
        <v>13545</v>
      </c>
    </row>
    <row r="222" spans="2:12" x14ac:dyDescent="0.2">
      <c r="B222" s="14" t="s">
        <v>20136</v>
      </c>
      <c r="C222" s="33" t="s">
        <v>16574</v>
      </c>
      <c r="D222" s="16" t="s">
        <v>20135</v>
      </c>
      <c r="E222" s="18" t="s">
        <v>26</v>
      </c>
      <c r="F222" s="34">
        <v>41171</v>
      </c>
      <c r="G222" s="20" t="s">
        <v>84</v>
      </c>
      <c r="H222" s="109"/>
      <c r="I222" s="21">
        <v>250000</v>
      </c>
      <c r="J222" s="21">
        <v>250000</v>
      </c>
      <c r="K222" s="21"/>
      <c r="L222" s="114" t="s">
        <v>13545</v>
      </c>
    </row>
    <row r="223" spans="2:12" x14ac:dyDescent="0.2">
      <c r="B223" s="14" t="s">
        <v>20134</v>
      </c>
      <c r="C223" s="33" t="s">
        <v>16572</v>
      </c>
      <c r="D223" s="16" t="s">
        <v>20133</v>
      </c>
      <c r="E223" s="18" t="s">
        <v>26</v>
      </c>
      <c r="F223" s="34">
        <v>41171</v>
      </c>
      <c r="G223" s="20" t="s">
        <v>84</v>
      </c>
      <c r="H223" s="109"/>
      <c r="I223" s="21">
        <v>385000</v>
      </c>
      <c r="J223" s="21">
        <v>385000</v>
      </c>
      <c r="K223" s="21"/>
      <c r="L223" s="114" t="s">
        <v>13545</v>
      </c>
    </row>
    <row r="224" spans="2:12" x14ac:dyDescent="0.2">
      <c r="B224" s="14" t="s">
        <v>20132</v>
      </c>
      <c r="C224" s="33" t="s">
        <v>16570</v>
      </c>
      <c r="D224" s="16" t="s">
        <v>20131</v>
      </c>
      <c r="E224" s="18" t="s">
        <v>26</v>
      </c>
      <c r="F224" s="34">
        <v>41171</v>
      </c>
      <c r="G224" s="20" t="s">
        <v>84</v>
      </c>
      <c r="H224" s="109"/>
      <c r="I224" s="21">
        <v>500000</v>
      </c>
      <c r="J224" s="21">
        <v>500000</v>
      </c>
      <c r="K224" s="21"/>
      <c r="L224" s="114" t="s">
        <v>13545</v>
      </c>
    </row>
    <row r="225" spans="2:12" x14ac:dyDescent="0.2">
      <c r="B225" s="14" t="s">
        <v>20130</v>
      </c>
      <c r="C225" s="33" t="s">
        <v>16568</v>
      </c>
      <c r="D225" s="16" t="s">
        <v>20129</v>
      </c>
      <c r="E225" s="18" t="s">
        <v>26</v>
      </c>
      <c r="F225" s="34">
        <v>41171</v>
      </c>
      <c r="G225" s="20" t="s">
        <v>84</v>
      </c>
      <c r="H225" s="109"/>
      <c r="I225" s="21">
        <v>400000</v>
      </c>
      <c r="J225" s="21">
        <v>400000</v>
      </c>
      <c r="K225" s="21"/>
      <c r="L225" s="114" t="s">
        <v>13545</v>
      </c>
    </row>
    <row r="226" spans="2:12" x14ac:dyDescent="0.2">
      <c r="B226" s="14" t="s">
        <v>20128</v>
      </c>
      <c r="C226" s="33" t="s">
        <v>16566</v>
      </c>
      <c r="D226" s="16" t="s">
        <v>20127</v>
      </c>
      <c r="E226" s="18" t="s">
        <v>26</v>
      </c>
      <c r="F226" s="34">
        <v>41171</v>
      </c>
      <c r="G226" s="20" t="s">
        <v>84</v>
      </c>
      <c r="H226" s="109"/>
      <c r="I226" s="21">
        <v>150000</v>
      </c>
      <c r="J226" s="21">
        <v>150000</v>
      </c>
      <c r="K226" s="21"/>
      <c r="L226" s="114" t="s">
        <v>13545</v>
      </c>
    </row>
    <row r="227" spans="2:12" x14ac:dyDescent="0.2">
      <c r="B227" s="14" t="s">
        <v>20126</v>
      </c>
      <c r="C227" s="33" t="s">
        <v>16561</v>
      </c>
      <c r="D227" s="16" t="s">
        <v>20125</v>
      </c>
      <c r="E227" s="18" t="s">
        <v>26</v>
      </c>
      <c r="F227" s="34">
        <v>40990</v>
      </c>
      <c r="G227" s="20" t="s">
        <v>18990</v>
      </c>
      <c r="H227" s="109"/>
      <c r="I227" s="21">
        <v>10000000</v>
      </c>
      <c r="J227" s="21">
        <v>10000000</v>
      </c>
      <c r="K227" s="21"/>
      <c r="L227" s="114" t="s">
        <v>13622</v>
      </c>
    </row>
    <row r="228" spans="2:12" x14ac:dyDescent="0.2">
      <c r="B228" s="14" t="s">
        <v>20124</v>
      </c>
      <c r="C228" s="33" t="s">
        <v>16558</v>
      </c>
      <c r="D228" s="16" t="s">
        <v>20123</v>
      </c>
      <c r="E228" s="18" t="s">
        <v>26</v>
      </c>
      <c r="F228" s="34">
        <v>41103</v>
      </c>
      <c r="G228" s="20" t="s">
        <v>84</v>
      </c>
      <c r="H228" s="109"/>
      <c r="I228" s="21">
        <v>5000000</v>
      </c>
      <c r="J228" s="21">
        <v>5000000</v>
      </c>
      <c r="K228" s="21"/>
      <c r="L228" s="114" t="s">
        <v>13646</v>
      </c>
    </row>
    <row r="229" spans="2:12" x14ac:dyDescent="0.2">
      <c r="B229" s="14" t="s">
        <v>20122</v>
      </c>
      <c r="C229" s="33" t="s">
        <v>16556</v>
      </c>
      <c r="D229" s="16" t="s">
        <v>20121</v>
      </c>
      <c r="E229" s="18" t="s">
        <v>26</v>
      </c>
      <c r="F229" s="34">
        <v>41103</v>
      </c>
      <c r="G229" s="20" t="s">
        <v>84</v>
      </c>
      <c r="H229" s="109"/>
      <c r="I229" s="21">
        <v>5035000</v>
      </c>
      <c r="J229" s="21">
        <v>5035000</v>
      </c>
      <c r="K229" s="21"/>
      <c r="L229" s="114" t="s">
        <v>13646</v>
      </c>
    </row>
    <row r="230" spans="2:12" x14ac:dyDescent="0.2">
      <c r="B230" s="14" t="s">
        <v>20120</v>
      </c>
      <c r="C230" s="33" t="s">
        <v>16554</v>
      </c>
      <c r="D230" s="16" t="s">
        <v>20119</v>
      </c>
      <c r="E230" s="18" t="s">
        <v>26</v>
      </c>
      <c r="F230" s="34">
        <v>41158</v>
      </c>
      <c r="G230" s="20" t="s">
        <v>20118</v>
      </c>
      <c r="H230" s="109"/>
      <c r="I230" s="21">
        <v>4887450</v>
      </c>
      <c r="J230" s="21">
        <v>5000000</v>
      </c>
      <c r="K230" s="21">
        <v>20500</v>
      </c>
      <c r="L230" s="114" t="s">
        <v>13646</v>
      </c>
    </row>
    <row r="231" spans="2:12" x14ac:dyDescent="0.2">
      <c r="B231" s="14" t="s">
        <v>20117</v>
      </c>
      <c r="C231" s="33" t="s">
        <v>16552</v>
      </c>
      <c r="D231" s="16" t="s">
        <v>20116</v>
      </c>
      <c r="E231" s="18" t="s">
        <v>26</v>
      </c>
      <c r="F231" s="34">
        <v>41122</v>
      </c>
      <c r="G231" s="20" t="s">
        <v>84</v>
      </c>
      <c r="H231" s="109"/>
      <c r="I231" s="21">
        <v>3250324</v>
      </c>
      <c r="J231" s="21">
        <v>3315000</v>
      </c>
      <c r="K231" s="21">
        <v>2099</v>
      </c>
      <c r="L231" s="114" t="s">
        <v>13646</v>
      </c>
    </row>
    <row r="232" spans="2:12" x14ac:dyDescent="0.2">
      <c r="B232" s="14" t="s">
        <v>20115</v>
      </c>
      <c r="C232" s="33" t="s">
        <v>16543</v>
      </c>
      <c r="D232" s="16" t="s">
        <v>20114</v>
      </c>
      <c r="E232" s="18" t="s">
        <v>26</v>
      </c>
      <c r="F232" s="34">
        <v>41109</v>
      </c>
      <c r="G232" s="20" t="s">
        <v>88</v>
      </c>
      <c r="H232" s="109"/>
      <c r="I232" s="21">
        <v>250000</v>
      </c>
      <c r="J232" s="21">
        <v>250000</v>
      </c>
      <c r="K232" s="21"/>
      <c r="L232" s="114" t="s">
        <v>13530</v>
      </c>
    </row>
    <row r="233" spans="2:12" x14ac:dyDescent="0.2">
      <c r="B233" s="14" t="s">
        <v>20113</v>
      </c>
      <c r="C233" s="33" t="s">
        <v>16541</v>
      </c>
      <c r="D233" s="16" t="s">
        <v>20112</v>
      </c>
      <c r="E233" s="18" t="s">
        <v>26</v>
      </c>
      <c r="F233" s="34">
        <v>41109</v>
      </c>
      <c r="G233" s="20" t="s">
        <v>88</v>
      </c>
      <c r="H233" s="109"/>
      <c r="I233" s="21">
        <v>300000</v>
      </c>
      <c r="J233" s="21">
        <v>300000</v>
      </c>
      <c r="K233" s="21"/>
      <c r="L233" s="114" t="s">
        <v>13530</v>
      </c>
    </row>
    <row r="234" spans="2:12" x14ac:dyDescent="0.2">
      <c r="B234" s="14" t="s">
        <v>20111</v>
      </c>
      <c r="C234" s="33" t="s">
        <v>16539</v>
      </c>
      <c r="D234" s="16" t="s">
        <v>20110</v>
      </c>
      <c r="E234" s="18" t="s">
        <v>26</v>
      </c>
      <c r="F234" s="34">
        <v>41109</v>
      </c>
      <c r="G234" s="20" t="s">
        <v>88</v>
      </c>
      <c r="H234" s="109"/>
      <c r="I234" s="21">
        <v>500000</v>
      </c>
      <c r="J234" s="21">
        <v>500000</v>
      </c>
      <c r="K234" s="21"/>
      <c r="L234" s="114" t="s">
        <v>13530</v>
      </c>
    </row>
    <row r="235" spans="2:12" x14ac:dyDescent="0.2">
      <c r="B235" s="14" t="s">
        <v>20109</v>
      </c>
      <c r="C235" s="33" t="s">
        <v>16537</v>
      </c>
      <c r="D235" s="16" t="s">
        <v>20108</v>
      </c>
      <c r="E235" s="18" t="s">
        <v>26</v>
      </c>
      <c r="F235" s="34">
        <v>41109</v>
      </c>
      <c r="G235" s="20" t="s">
        <v>88</v>
      </c>
      <c r="H235" s="109"/>
      <c r="I235" s="21">
        <v>500000</v>
      </c>
      <c r="J235" s="21">
        <v>500000</v>
      </c>
      <c r="K235" s="21"/>
      <c r="L235" s="114" t="s">
        <v>13530</v>
      </c>
    </row>
    <row r="236" spans="2:12" x14ac:dyDescent="0.2">
      <c r="B236" s="14" t="s">
        <v>20107</v>
      </c>
      <c r="C236" s="33" t="s">
        <v>16535</v>
      </c>
      <c r="D236" s="16" t="s">
        <v>20106</v>
      </c>
      <c r="E236" s="18" t="s">
        <v>26</v>
      </c>
      <c r="F236" s="34">
        <v>41109</v>
      </c>
      <c r="G236" s="20" t="s">
        <v>88</v>
      </c>
      <c r="H236" s="109"/>
      <c r="I236" s="21">
        <v>345000</v>
      </c>
      <c r="J236" s="21">
        <v>345000</v>
      </c>
      <c r="K236" s="21"/>
      <c r="L236" s="114" t="s">
        <v>13530</v>
      </c>
    </row>
    <row r="237" spans="2:12" x14ac:dyDescent="0.2">
      <c r="B237" s="14" t="s">
        <v>20105</v>
      </c>
      <c r="C237" s="33" t="s">
        <v>16533</v>
      </c>
      <c r="D237" s="16" t="s">
        <v>20104</v>
      </c>
      <c r="E237" s="18" t="s">
        <v>26</v>
      </c>
      <c r="F237" s="34">
        <v>41109</v>
      </c>
      <c r="G237" s="20" t="s">
        <v>88</v>
      </c>
      <c r="H237" s="109"/>
      <c r="I237" s="21">
        <v>1385000</v>
      </c>
      <c r="J237" s="21">
        <v>1385000</v>
      </c>
      <c r="K237" s="21"/>
      <c r="L237" s="114" t="s">
        <v>13530</v>
      </c>
    </row>
    <row r="238" spans="2:12" x14ac:dyDescent="0.2">
      <c r="B238" s="14" t="s">
        <v>20103</v>
      </c>
      <c r="C238" s="33" t="s">
        <v>16531</v>
      </c>
      <c r="D238" s="16" t="s">
        <v>20102</v>
      </c>
      <c r="E238" s="18" t="s">
        <v>26</v>
      </c>
      <c r="F238" s="34">
        <v>41109</v>
      </c>
      <c r="G238" s="20" t="s">
        <v>88</v>
      </c>
      <c r="H238" s="109"/>
      <c r="I238" s="21">
        <v>1535000</v>
      </c>
      <c r="J238" s="21">
        <v>1535000</v>
      </c>
      <c r="K238" s="21"/>
      <c r="L238" s="114" t="s">
        <v>13530</v>
      </c>
    </row>
    <row r="239" spans="2:12" x14ac:dyDescent="0.2">
      <c r="B239" s="14" t="s">
        <v>20101</v>
      </c>
      <c r="C239" s="33" t="s">
        <v>16529</v>
      </c>
      <c r="D239" s="16" t="s">
        <v>20100</v>
      </c>
      <c r="E239" s="18" t="s">
        <v>26</v>
      </c>
      <c r="F239" s="34">
        <v>41109</v>
      </c>
      <c r="G239" s="20" t="s">
        <v>88</v>
      </c>
      <c r="H239" s="109"/>
      <c r="I239" s="21">
        <v>650000</v>
      </c>
      <c r="J239" s="21">
        <v>650000</v>
      </c>
      <c r="K239" s="21"/>
      <c r="L239" s="114" t="s">
        <v>13530</v>
      </c>
    </row>
    <row r="240" spans="2:12" x14ac:dyDescent="0.2">
      <c r="B240" s="14" t="s">
        <v>20099</v>
      </c>
      <c r="C240" s="33" t="s">
        <v>16527</v>
      </c>
      <c r="D240" s="16" t="s">
        <v>20098</v>
      </c>
      <c r="E240" s="18" t="s">
        <v>26</v>
      </c>
      <c r="F240" s="34">
        <v>41109</v>
      </c>
      <c r="G240" s="20" t="s">
        <v>88</v>
      </c>
      <c r="H240" s="109"/>
      <c r="I240" s="21">
        <v>2500000</v>
      </c>
      <c r="J240" s="21">
        <v>2500000</v>
      </c>
      <c r="K240" s="21"/>
      <c r="L240" s="114" t="s">
        <v>13530</v>
      </c>
    </row>
    <row r="241" spans="2:12" x14ac:dyDescent="0.2">
      <c r="B241" s="14" t="s">
        <v>20097</v>
      </c>
      <c r="C241" s="33" t="s">
        <v>16525</v>
      </c>
      <c r="D241" s="16" t="s">
        <v>20096</v>
      </c>
      <c r="E241" s="18" t="s">
        <v>26</v>
      </c>
      <c r="F241" s="34">
        <v>41109</v>
      </c>
      <c r="G241" s="20" t="s">
        <v>88</v>
      </c>
      <c r="H241" s="109"/>
      <c r="I241" s="21">
        <v>750000</v>
      </c>
      <c r="J241" s="21">
        <v>750000</v>
      </c>
      <c r="K241" s="21"/>
      <c r="L241" s="114" t="s">
        <v>13530</v>
      </c>
    </row>
    <row r="242" spans="2:12" x14ac:dyDescent="0.2">
      <c r="B242" s="14" t="s">
        <v>20095</v>
      </c>
      <c r="C242" s="33" t="s">
        <v>16523</v>
      </c>
      <c r="D242" s="16" t="s">
        <v>20094</v>
      </c>
      <c r="E242" s="18" t="s">
        <v>26</v>
      </c>
      <c r="F242" s="34">
        <v>41109</v>
      </c>
      <c r="G242" s="20" t="s">
        <v>88</v>
      </c>
      <c r="H242" s="109"/>
      <c r="I242" s="21">
        <v>250000</v>
      </c>
      <c r="J242" s="21">
        <v>250000</v>
      </c>
      <c r="K242" s="21"/>
      <c r="L242" s="114" t="s">
        <v>13530</v>
      </c>
    </row>
    <row r="243" spans="2:12" x14ac:dyDescent="0.2">
      <c r="B243" s="14" t="s">
        <v>20093</v>
      </c>
      <c r="C243" s="33" t="s">
        <v>16521</v>
      </c>
      <c r="D243" s="16" t="s">
        <v>20091</v>
      </c>
      <c r="E243" s="18" t="s">
        <v>26</v>
      </c>
      <c r="F243" s="34">
        <v>41191</v>
      </c>
      <c r="G243" s="20" t="s">
        <v>105</v>
      </c>
      <c r="H243" s="109"/>
      <c r="I243" s="21">
        <v>293793</v>
      </c>
      <c r="J243" s="21">
        <v>280000</v>
      </c>
      <c r="K243" s="21">
        <v>4013</v>
      </c>
      <c r="L243" s="114" t="s">
        <v>13530</v>
      </c>
    </row>
    <row r="244" spans="2:12" x14ac:dyDescent="0.2">
      <c r="B244" s="14" t="s">
        <v>20092</v>
      </c>
      <c r="C244" s="33" t="s">
        <v>16519</v>
      </c>
      <c r="D244" s="16" t="s">
        <v>20091</v>
      </c>
      <c r="E244" s="18" t="s">
        <v>26</v>
      </c>
      <c r="F244" s="34">
        <v>41191</v>
      </c>
      <c r="G244" s="20" t="s">
        <v>105</v>
      </c>
      <c r="H244" s="109"/>
      <c r="I244" s="21">
        <v>4952509</v>
      </c>
      <c r="J244" s="21">
        <v>4720000</v>
      </c>
      <c r="K244" s="21">
        <v>67653</v>
      </c>
      <c r="L244" s="114" t="s">
        <v>13530</v>
      </c>
    </row>
    <row r="245" spans="2:12" x14ac:dyDescent="0.2">
      <c r="B245" s="14" t="s">
        <v>20090</v>
      </c>
      <c r="C245" s="33" t="s">
        <v>16517</v>
      </c>
      <c r="D245" s="16" t="s">
        <v>20089</v>
      </c>
      <c r="E245" s="18" t="s">
        <v>26</v>
      </c>
      <c r="F245" s="34">
        <v>41164</v>
      </c>
      <c r="G245" s="20" t="s">
        <v>18985</v>
      </c>
      <c r="H245" s="109"/>
      <c r="I245" s="21">
        <v>10000000</v>
      </c>
      <c r="J245" s="21">
        <v>10000000</v>
      </c>
      <c r="K245" s="21"/>
      <c r="L245" s="114" t="s">
        <v>13530</v>
      </c>
    </row>
    <row r="246" spans="2:12" x14ac:dyDescent="0.2">
      <c r="B246" s="14" t="s">
        <v>20088</v>
      </c>
      <c r="C246" s="33" t="s">
        <v>16492</v>
      </c>
      <c r="D246" s="16" t="s">
        <v>20087</v>
      </c>
      <c r="E246" s="18" t="s">
        <v>26</v>
      </c>
      <c r="F246" s="34">
        <v>41117</v>
      </c>
      <c r="G246" s="20" t="s">
        <v>18982</v>
      </c>
      <c r="H246" s="109"/>
      <c r="I246" s="21">
        <v>2000000</v>
      </c>
      <c r="J246" s="21">
        <v>2000000</v>
      </c>
      <c r="K246" s="21"/>
      <c r="L246" s="114" t="s">
        <v>13650</v>
      </c>
    </row>
    <row r="247" spans="2:12" x14ac:dyDescent="0.2">
      <c r="B247" s="14" t="s">
        <v>20086</v>
      </c>
      <c r="C247" s="33" t="s">
        <v>16490</v>
      </c>
      <c r="D247" s="16" t="s">
        <v>20085</v>
      </c>
      <c r="E247" s="18" t="s">
        <v>26</v>
      </c>
      <c r="F247" s="34">
        <v>41117</v>
      </c>
      <c r="G247" s="20" t="s">
        <v>18982</v>
      </c>
      <c r="H247" s="109"/>
      <c r="I247" s="21">
        <v>2210000</v>
      </c>
      <c r="J247" s="21">
        <v>2210000</v>
      </c>
      <c r="K247" s="21"/>
      <c r="L247" s="114" t="s">
        <v>13650</v>
      </c>
    </row>
    <row r="248" spans="2:12" x14ac:dyDescent="0.2">
      <c r="B248" s="14" t="s">
        <v>20084</v>
      </c>
      <c r="C248" s="33" t="s">
        <v>16488</v>
      </c>
      <c r="D248" s="16" t="s">
        <v>20083</v>
      </c>
      <c r="E248" s="18" t="s">
        <v>26</v>
      </c>
      <c r="F248" s="34">
        <v>41117</v>
      </c>
      <c r="G248" s="20" t="s">
        <v>18982</v>
      </c>
      <c r="H248" s="109"/>
      <c r="I248" s="21">
        <v>2920000</v>
      </c>
      <c r="J248" s="21">
        <v>2920000</v>
      </c>
      <c r="K248" s="21"/>
      <c r="L248" s="114" t="s">
        <v>13650</v>
      </c>
    </row>
    <row r="249" spans="2:12" x14ac:dyDescent="0.2">
      <c r="B249" s="14" t="s">
        <v>20082</v>
      </c>
      <c r="C249" s="33" t="s">
        <v>16486</v>
      </c>
      <c r="D249" s="16" t="s">
        <v>20081</v>
      </c>
      <c r="E249" s="18" t="s">
        <v>26</v>
      </c>
      <c r="F249" s="34">
        <v>41117</v>
      </c>
      <c r="G249" s="20" t="s">
        <v>18982</v>
      </c>
      <c r="H249" s="109"/>
      <c r="I249" s="21">
        <v>3000000</v>
      </c>
      <c r="J249" s="21">
        <v>3000000</v>
      </c>
      <c r="K249" s="21"/>
      <c r="L249" s="114" t="s">
        <v>13650</v>
      </c>
    </row>
    <row r="250" spans="2:12" x14ac:dyDescent="0.2">
      <c r="B250" s="14" t="s">
        <v>20080</v>
      </c>
      <c r="C250" s="33" t="s">
        <v>16484</v>
      </c>
      <c r="D250" s="16" t="s">
        <v>20079</v>
      </c>
      <c r="E250" s="18" t="s">
        <v>26</v>
      </c>
      <c r="F250" s="34">
        <v>41117</v>
      </c>
      <c r="G250" s="20" t="s">
        <v>18982</v>
      </c>
      <c r="H250" s="109"/>
      <c r="I250" s="21">
        <v>3000000</v>
      </c>
      <c r="J250" s="21">
        <v>3000000</v>
      </c>
      <c r="K250" s="21"/>
      <c r="L250" s="114" t="s">
        <v>13650</v>
      </c>
    </row>
    <row r="251" spans="2:12" x14ac:dyDescent="0.2">
      <c r="B251" s="14" t="s">
        <v>20078</v>
      </c>
      <c r="C251" s="33" t="s">
        <v>16482</v>
      </c>
      <c r="D251" s="16" t="s">
        <v>20077</v>
      </c>
      <c r="E251" s="18" t="s">
        <v>26</v>
      </c>
      <c r="F251" s="34">
        <v>41117</v>
      </c>
      <c r="G251" s="20" t="s">
        <v>18982</v>
      </c>
      <c r="H251" s="109"/>
      <c r="I251" s="21">
        <v>2000000</v>
      </c>
      <c r="J251" s="21">
        <v>2000000</v>
      </c>
      <c r="K251" s="21"/>
      <c r="L251" s="114" t="s">
        <v>13650</v>
      </c>
    </row>
    <row r="252" spans="2:12" x14ac:dyDescent="0.2">
      <c r="B252" s="14" t="s">
        <v>20076</v>
      </c>
      <c r="C252" s="33" t="s">
        <v>16480</v>
      </c>
      <c r="D252" s="16" t="s">
        <v>20075</v>
      </c>
      <c r="E252" s="18" t="s">
        <v>26</v>
      </c>
      <c r="F252" s="34">
        <v>41229</v>
      </c>
      <c r="G252" s="20" t="s">
        <v>88</v>
      </c>
      <c r="H252" s="109"/>
      <c r="I252" s="21">
        <v>670000</v>
      </c>
      <c r="J252" s="21">
        <v>670000</v>
      </c>
      <c r="K252" s="21"/>
      <c r="L252" s="114" t="s">
        <v>13650</v>
      </c>
    </row>
    <row r="253" spans="2:12" x14ac:dyDescent="0.2">
      <c r="B253" s="14" t="s">
        <v>20074</v>
      </c>
      <c r="C253" s="33" t="s">
        <v>16478</v>
      </c>
      <c r="D253" s="16" t="s">
        <v>20073</v>
      </c>
      <c r="E253" s="18" t="s">
        <v>26</v>
      </c>
      <c r="F253" s="34">
        <v>41229</v>
      </c>
      <c r="G253" s="20" t="s">
        <v>88</v>
      </c>
      <c r="H253" s="109"/>
      <c r="I253" s="21">
        <v>810000</v>
      </c>
      <c r="J253" s="21">
        <v>810000</v>
      </c>
      <c r="K253" s="21"/>
      <c r="L253" s="114" t="s">
        <v>13650</v>
      </c>
    </row>
    <row r="254" spans="2:12" x14ac:dyDescent="0.2">
      <c r="B254" s="14" t="s">
        <v>20072</v>
      </c>
      <c r="C254" s="33" t="s">
        <v>16476</v>
      </c>
      <c r="D254" s="16" t="s">
        <v>20071</v>
      </c>
      <c r="E254" s="18" t="s">
        <v>26</v>
      </c>
      <c r="F254" s="34">
        <v>41229</v>
      </c>
      <c r="G254" s="20" t="s">
        <v>88</v>
      </c>
      <c r="H254" s="109"/>
      <c r="I254" s="21">
        <v>2120000</v>
      </c>
      <c r="J254" s="21">
        <v>2120000</v>
      </c>
      <c r="K254" s="21"/>
      <c r="L254" s="114" t="s">
        <v>13650</v>
      </c>
    </row>
    <row r="255" spans="2:12" x14ac:dyDescent="0.2">
      <c r="B255" s="14" t="s">
        <v>20070</v>
      </c>
      <c r="C255" s="33" t="s">
        <v>16474</v>
      </c>
      <c r="D255" s="16" t="s">
        <v>20069</v>
      </c>
      <c r="E255" s="18" t="s">
        <v>26</v>
      </c>
      <c r="F255" s="34">
        <v>41229</v>
      </c>
      <c r="G255" s="20" t="s">
        <v>88</v>
      </c>
      <c r="H255" s="109"/>
      <c r="I255" s="21">
        <v>1500000</v>
      </c>
      <c r="J255" s="21">
        <v>1500000</v>
      </c>
      <c r="K255" s="21"/>
      <c r="L255" s="114" t="s">
        <v>13650</v>
      </c>
    </row>
    <row r="256" spans="2:12" x14ac:dyDescent="0.2">
      <c r="B256" s="14" t="s">
        <v>20068</v>
      </c>
      <c r="C256" s="33" t="s">
        <v>16472</v>
      </c>
      <c r="D256" s="16" t="s">
        <v>20067</v>
      </c>
      <c r="E256" s="18" t="s">
        <v>26</v>
      </c>
      <c r="F256" s="34">
        <v>41229</v>
      </c>
      <c r="G256" s="20" t="s">
        <v>88</v>
      </c>
      <c r="H256" s="109"/>
      <c r="I256" s="21">
        <v>2060000</v>
      </c>
      <c r="J256" s="21">
        <v>2060000</v>
      </c>
      <c r="K256" s="21"/>
      <c r="L256" s="114" t="s">
        <v>13650</v>
      </c>
    </row>
    <row r="257" spans="2:12" x14ac:dyDescent="0.2">
      <c r="B257" s="14" t="s">
        <v>20066</v>
      </c>
      <c r="C257" s="33" t="s">
        <v>16470</v>
      </c>
      <c r="D257" s="16" t="s">
        <v>20065</v>
      </c>
      <c r="E257" s="18" t="s">
        <v>26</v>
      </c>
      <c r="F257" s="34">
        <v>41229</v>
      </c>
      <c r="G257" s="20" t="s">
        <v>88</v>
      </c>
      <c r="H257" s="109"/>
      <c r="I257" s="21">
        <v>625000</v>
      </c>
      <c r="J257" s="21">
        <v>625000</v>
      </c>
      <c r="K257" s="21"/>
      <c r="L257" s="114" t="s">
        <v>13650</v>
      </c>
    </row>
    <row r="258" spans="2:12" x14ac:dyDescent="0.2">
      <c r="B258" s="14" t="s">
        <v>20064</v>
      </c>
      <c r="C258" s="33" t="s">
        <v>16468</v>
      </c>
      <c r="D258" s="16" t="s">
        <v>20063</v>
      </c>
      <c r="E258" s="18" t="s">
        <v>26</v>
      </c>
      <c r="F258" s="34">
        <v>41229</v>
      </c>
      <c r="G258" s="20" t="s">
        <v>88</v>
      </c>
      <c r="H258" s="109"/>
      <c r="I258" s="21">
        <v>1000000</v>
      </c>
      <c r="J258" s="21">
        <v>1000000</v>
      </c>
      <c r="K258" s="21"/>
      <c r="L258" s="114" t="s">
        <v>13650</v>
      </c>
    </row>
    <row r="259" spans="2:12" x14ac:dyDescent="0.2">
      <c r="B259" s="14" t="s">
        <v>20062</v>
      </c>
      <c r="C259" s="33" t="s">
        <v>16466</v>
      </c>
      <c r="D259" s="16" t="s">
        <v>20061</v>
      </c>
      <c r="E259" s="18" t="s">
        <v>26</v>
      </c>
      <c r="F259" s="34">
        <v>41229</v>
      </c>
      <c r="G259" s="20" t="s">
        <v>88</v>
      </c>
      <c r="H259" s="109"/>
      <c r="I259" s="21">
        <v>1000000</v>
      </c>
      <c r="J259" s="21">
        <v>1000000</v>
      </c>
      <c r="K259" s="21"/>
      <c r="L259" s="114" t="s">
        <v>13650</v>
      </c>
    </row>
    <row r="260" spans="2:12" x14ac:dyDescent="0.2">
      <c r="B260" s="14" t="s">
        <v>20060</v>
      </c>
      <c r="C260" s="33" t="s">
        <v>16436</v>
      </c>
      <c r="D260" s="16" t="s">
        <v>20059</v>
      </c>
      <c r="E260" s="18" t="s">
        <v>26</v>
      </c>
      <c r="F260" s="34">
        <v>40931</v>
      </c>
      <c r="G260" s="20" t="s">
        <v>18985</v>
      </c>
      <c r="H260" s="109"/>
      <c r="I260" s="21">
        <v>26086500</v>
      </c>
      <c r="J260" s="21">
        <v>25000000</v>
      </c>
      <c r="K260" s="21">
        <v>376292</v>
      </c>
      <c r="L260" s="114" t="s">
        <v>16204</v>
      </c>
    </row>
    <row r="261" spans="2:12" x14ac:dyDescent="0.2">
      <c r="B261" s="14" t="s">
        <v>20058</v>
      </c>
      <c r="C261" s="33" t="s">
        <v>16419</v>
      </c>
      <c r="D261" s="16" t="s">
        <v>20057</v>
      </c>
      <c r="E261" s="18" t="s">
        <v>26</v>
      </c>
      <c r="F261" s="34">
        <v>41109</v>
      </c>
      <c r="G261" s="20" t="s">
        <v>18990</v>
      </c>
      <c r="H261" s="109"/>
      <c r="I261" s="21">
        <v>10000000</v>
      </c>
      <c r="J261" s="21">
        <v>10000000</v>
      </c>
      <c r="K261" s="21"/>
      <c r="L261" s="114" t="s">
        <v>13526</v>
      </c>
    </row>
    <row r="262" spans="2:12" x14ac:dyDescent="0.2">
      <c r="B262" s="14" t="s">
        <v>20056</v>
      </c>
      <c r="C262" s="33" t="s">
        <v>16402</v>
      </c>
      <c r="D262" s="16" t="s">
        <v>20055</v>
      </c>
      <c r="E262" s="18" t="s">
        <v>26</v>
      </c>
      <c r="F262" s="34">
        <v>40962</v>
      </c>
      <c r="G262" s="20" t="s">
        <v>18982</v>
      </c>
      <c r="H262" s="109"/>
      <c r="I262" s="21">
        <v>3725000</v>
      </c>
      <c r="J262" s="21">
        <v>3725000</v>
      </c>
      <c r="K262" s="21"/>
      <c r="L262" s="114" t="s">
        <v>13492</v>
      </c>
    </row>
    <row r="263" spans="2:12" x14ac:dyDescent="0.2">
      <c r="B263" s="14" t="s">
        <v>20054</v>
      </c>
      <c r="C263" s="33" t="s">
        <v>16400</v>
      </c>
      <c r="D263" s="16" t="s">
        <v>20053</v>
      </c>
      <c r="E263" s="18" t="s">
        <v>26</v>
      </c>
      <c r="F263" s="34">
        <v>40962</v>
      </c>
      <c r="G263" s="20" t="s">
        <v>18982</v>
      </c>
      <c r="H263" s="109"/>
      <c r="I263" s="21">
        <v>3750000</v>
      </c>
      <c r="J263" s="21">
        <v>3750000</v>
      </c>
      <c r="K263" s="21"/>
      <c r="L263" s="114" t="s">
        <v>13492</v>
      </c>
    </row>
    <row r="264" spans="2:12" x14ac:dyDescent="0.2">
      <c r="B264" s="14" t="s">
        <v>20052</v>
      </c>
      <c r="C264" s="33" t="s">
        <v>16398</v>
      </c>
      <c r="D264" s="16" t="s">
        <v>20051</v>
      </c>
      <c r="E264" s="18" t="s">
        <v>26</v>
      </c>
      <c r="F264" s="34">
        <v>40962</v>
      </c>
      <c r="G264" s="20" t="s">
        <v>18982</v>
      </c>
      <c r="H264" s="109"/>
      <c r="I264" s="21">
        <v>3259875</v>
      </c>
      <c r="J264" s="21">
        <v>2935000</v>
      </c>
      <c r="K264" s="21"/>
      <c r="L264" s="114" t="s">
        <v>13492</v>
      </c>
    </row>
    <row r="265" spans="2:12" x14ac:dyDescent="0.2">
      <c r="B265" s="14" t="s">
        <v>20050</v>
      </c>
      <c r="C265" s="33" t="s">
        <v>16396</v>
      </c>
      <c r="D265" s="16" t="s">
        <v>20049</v>
      </c>
      <c r="E265" s="18" t="s">
        <v>26</v>
      </c>
      <c r="F265" s="34">
        <v>40962</v>
      </c>
      <c r="G265" s="20" t="s">
        <v>18982</v>
      </c>
      <c r="H265" s="109"/>
      <c r="I265" s="21">
        <v>6232189</v>
      </c>
      <c r="J265" s="21">
        <v>5940000</v>
      </c>
      <c r="K265" s="21"/>
      <c r="L265" s="114" t="s">
        <v>13492</v>
      </c>
    </row>
    <row r="266" spans="2:12" x14ac:dyDescent="0.2">
      <c r="B266" s="14" t="s">
        <v>20048</v>
      </c>
      <c r="C266" s="33" t="s">
        <v>16394</v>
      </c>
      <c r="D266" s="16" t="s">
        <v>20047</v>
      </c>
      <c r="E266" s="18" t="s">
        <v>26</v>
      </c>
      <c r="F266" s="34">
        <v>40962</v>
      </c>
      <c r="G266" s="20" t="s">
        <v>18982</v>
      </c>
      <c r="H266" s="109"/>
      <c r="I266" s="21">
        <v>3669360</v>
      </c>
      <c r="J266" s="21">
        <v>3330000</v>
      </c>
      <c r="K266" s="21"/>
      <c r="L266" s="114" t="s">
        <v>13492</v>
      </c>
    </row>
    <row r="267" spans="2:12" x14ac:dyDescent="0.2">
      <c r="B267" s="14" t="s">
        <v>20046</v>
      </c>
      <c r="C267" s="33" t="s">
        <v>16374</v>
      </c>
      <c r="D267" s="16" t="s">
        <v>20045</v>
      </c>
      <c r="E267" s="18" t="s">
        <v>26</v>
      </c>
      <c r="F267" s="34">
        <v>41068</v>
      </c>
      <c r="G267" s="20" t="s">
        <v>18990</v>
      </c>
      <c r="H267" s="109"/>
      <c r="I267" s="21">
        <v>10280000</v>
      </c>
      <c r="J267" s="21">
        <v>10280000</v>
      </c>
      <c r="K267" s="21"/>
      <c r="L267" s="114" t="s">
        <v>13518</v>
      </c>
    </row>
    <row r="268" spans="2:12" x14ac:dyDescent="0.2">
      <c r="B268" s="14" t="s">
        <v>20044</v>
      </c>
      <c r="C268" s="33" t="s">
        <v>16344</v>
      </c>
      <c r="D268" s="16" t="s">
        <v>20043</v>
      </c>
      <c r="E268" s="18" t="s">
        <v>26</v>
      </c>
      <c r="F268" s="34">
        <v>41031</v>
      </c>
      <c r="G268" s="20" t="s">
        <v>20036</v>
      </c>
      <c r="H268" s="109"/>
      <c r="I268" s="21">
        <v>862240</v>
      </c>
      <c r="J268" s="21">
        <v>800000</v>
      </c>
      <c r="K268" s="21"/>
      <c r="L268" s="114" t="s">
        <v>13500</v>
      </c>
    </row>
    <row r="269" spans="2:12" x14ac:dyDescent="0.2">
      <c r="B269" s="14" t="s">
        <v>20042</v>
      </c>
      <c r="C269" s="33" t="s">
        <v>16342</v>
      </c>
      <c r="D269" s="16" t="s">
        <v>20041</v>
      </c>
      <c r="E269" s="18" t="s">
        <v>26</v>
      </c>
      <c r="F269" s="34">
        <v>41031</v>
      </c>
      <c r="G269" s="20" t="s">
        <v>20036</v>
      </c>
      <c r="H269" s="109"/>
      <c r="I269" s="21">
        <v>1520259</v>
      </c>
      <c r="J269" s="21">
        <v>1385000</v>
      </c>
      <c r="K269" s="21"/>
      <c r="L269" s="114" t="s">
        <v>13500</v>
      </c>
    </row>
    <row r="270" spans="2:12" x14ac:dyDescent="0.2">
      <c r="B270" s="14" t="s">
        <v>20040</v>
      </c>
      <c r="C270" s="33" t="s">
        <v>16340</v>
      </c>
      <c r="D270" s="16" t="s">
        <v>20039</v>
      </c>
      <c r="E270" s="18" t="s">
        <v>26</v>
      </c>
      <c r="F270" s="34">
        <v>41031</v>
      </c>
      <c r="G270" s="20" t="s">
        <v>20036</v>
      </c>
      <c r="H270" s="109"/>
      <c r="I270" s="21">
        <v>4104520</v>
      </c>
      <c r="J270" s="21">
        <v>3775000</v>
      </c>
      <c r="K270" s="21"/>
      <c r="L270" s="114" t="s">
        <v>13500</v>
      </c>
    </row>
    <row r="271" spans="2:12" x14ac:dyDescent="0.2">
      <c r="B271" s="14" t="s">
        <v>20038</v>
      </c>
      <c r="C271" s="33" t="s">
        <v>16338</v>
      </c>
      <c r="D271" s="16" t="s">
        <v>20037</v>
      </c>
      <c r="E271" s="18" t="s">
        <v>26</v>
      </c>
      <c r="F271" s="34">
        <v>41031</v>
      </c>
      <c r="G271" s="20" t="s">
        <v>20036</v>
      </c>
      <c r="H271" s="109"/>
      <c r="I271" s="21">
        <v>5108968</v>
      </c>
      <c r="J271" s="21">
        <v>4730000</v>
      </c>
      <c r="K271" s="21"/>
      <c r="L271" s="114" t="s">
        <v>13500</v>
      </c>
    </row>
    <row r="272" spans="2:12" x14ac:dyDescent="0.2">
      <c r="B272" s="14" t="s">
        <v>20035</v>
      </c>
      <c r="C272" s="33" t="s">
        <v>16320</v>
      </c>
      <c r="D272" s="16" t="s">
        <v>20034</v>
      </c>
      <c r="E272" s="18" t="s">
        <v>26</v>
      </c>
      <c r="F272" s="34">
        <v>41173</v>
      </c>
      <c r="G272" s="20" t="s">
        <v>84</v>
      </c>
      <c r="H272" s="109"/>
      <c r="I272" s="21">
        <v>1085000</v>
      </c>
      <c r="J272" s="21">
        <v>1085000</v>
      </c>
      <c r="K272" s="21"/>
      <c r="L272" s="114" t="s">
        <v>13646</v>
      </c>
    </row>
    <row r="273" spans="2:12" x14ac:dyDescent="0.2">
      <c r="B273" s="14" t="s">
        <v>20033</v>
      </c>
      <c r="C273" s="33" t="s">
        <v>16318</v>
      </c>
      <c r="D273" s="16" t="s">
        <v>20032</v>
      </c>
      <c r="E273" s="18" t="s">
        <v>26</v>
      </c>
      <c r="F273" s="34">
        <v>41173</v>
      </c>
      <c r="G273" s="20" t="s">
        <v>84</v>
      </c>
      <c r="H273" s="109"/>
      <c r="I273" s="21">
        <v>775000</v>
      </c>
      <c r="J273" s="21">
        <v>775000</v>
      </c>
      <c r="K273" s="21"/>
      <c r="L273" s="114" t="s">
        <v>13646</v>
      </c>
    </row>
    <row r="274" spans="2:12" x14ac:dyDescent="0.2">
      <c r="B274" s="14" t="s">
        <v>20031</v>
      </c>
      <c r="C274" s="33" t="s">
        <v>16316</v>
      </c>
      <c r="D274" s="16" t="s">
        <v>20030</v>
      </c>
      <c r="E274" s="18" t="s">
        <v>26</v>
      </c>
      <c r="F274" s="34">
        <v>41173</v>
      </c>
      <c r="G274" s="20" t="s">
        <v>84</v>
      </c>
      <c r="H274" s="109"/>
      <c r="I274" s="21">
        <v>700000</v>
      </c>
      <c r="J274" s="21">
        <v>700000</v>
      </c>
      <c r="K274" s="21"/>
      <c r="L274" s="114" t="s">
        <v>13646</v>
      </c>
    </row>
    <row r="275" spans="2:12" x14ac:dyDescent="0.2">
      <c r="B275" s="14" t="s">
        <v>20029</v>
      </c>
      <c r="C275" s="33" t="s">
        <v>16314</v>
      </c>
      <c r="D275" s="16" t="s">
        <v>20028</v>
      </c>
      <c r="E275" s="18" t="s">
        <v>26</v>
      </c>
      <c r="F275" s="34">
        <v>41173</v>
      </c>
      <c r="G275" s="20" t="s">
        <v>84</v>
      </c>
      <c r="H275" s="109"/>
      <c r="I275" s="21">
        <v>1000000</v>
      </c>
      <c r="J275" s="21">
        <v>1000000</v>
      </c>
      <c r="K275" s="21"/>
      <c r="L275" s="114" t="s">
        <v>13646</v>
      </c>
    </row>
    <row r="276" spans="2:12" x14ac:dyDescent="0.2">
      <c r="B276" s="14" t="s">
        <v>20027</v>
      </c>
      <c r="C276" s="33" t="s">
        <v>16312</v>
      </c>
      <c r="D276" s="16" t="s">
        <v>20026</v>
      </c>
      <c r="E276" s="18" t="s">
        <v>26</v>
      </c>
      <c r="F276" s="34">
        <v>41173</v>
      </c>
      <c r="G276" s="20" t="s">
        <v>84</v>
      </c>
      <c r="H276" s="109"/>
      <c r="I276" s="21">
        <v>1000000</v>
      </c>
      <c r="J276" s="21">
        <v>1000000</v>
      </c>
      <c r="K276" s="21"/>
      <c r="L276" s="114" t="s">
        <v>13646</v>
      </c>
    </row>
    <row r="277" spans="2:12" x14ac:dyDescent="0.2">
      <c r="B277" s="14" t="s">
        <v>20025</v>
      </c>
      <c r="C277" s="33" t="s">
        <v>16310</v>
      </c>
      <c r="D277" s="16" t="s">
        <v>20024</v>
      </c>
      <c r="E277" s="18" t="s">
        <v>26</v>
      </c>
      <c r="F277" s="34">
        <v>41173</v>
      </c>
      <c r="G277" s="20" t="s">
        <v>84</v>
      </c>
      <c r="H277" s="109"/>
      <c r="I277" s="21">
        <v>1000000</v>
      </c>
      <c r="J277" s="21">
        <v>1000000</v>
      </c>
      <c r="K277" s="21"/>
      <c r="L277" s="114" t="s">
        <v>13646</v>
      </c>
    </row>
    <row r="278" spans="2:12" x14ac:dyDescent="0.2">
      <c r="B278" s="14" t="s">
        <v>20023</v>
      </c>
      <c r="C278" s="33" t="s">
        <v>16308</v>
      </c>
      <c r="D278" s="16" t="s">
        <v>20022</v>
      </c>
      <c r="E278" s="18" t="s">
        <v>26</v>
      </c>
      <c r="F278" s="34">
        <v>41173</v>
      </c>
      <c r="G278" s="20" t="s">
        <v>84</v>
      </c>
      <c r="H278" s="109"/>
      <c r="I278" s="21">
        <v>1200000</v>
      </c>
      <c r="J278" s="21">
        <v>1200000</v>
      </c>
      <c r="K278" s="21"/>
      <c r="L278" s="114" t="s">
        <v>13646</v>
      </c>
    </row>
    <row r="279" spans="2:12" x14ac:dyDescent="0.2">
      <c r="B279" s="14" t="s">
        <v>20021</v>
      </c>
      <c r="C279" s="33" t="s">
        <v>16306</v>
      </c>
      <c r="D279" s="16" t="s">
        <v>20020</v>
      </c>
      <c r="E279" s="18" t="s">
        <v>26</v>
      </c>
      <c r="F279" s="34">
        <v>41173</v>
      </c>
      <c r="G279" s="20" t="s">
        <v>84</v>
      </c>
      <c r="H279" s="109"/>
      <c r="I279" s="21">
        <v>8670000</v>
      </c>
      <c r="J279" s="21">
        <v>8670000</v>
      </c>
      <c r="K279" s="21"/>
      <c r="L279" s="114" t="s">
        <v>13646</v>
      </c>
    </row>
    <row r="280" spans="2:12" x14ac:dyDescent="0.2">
      <c r="B280" s="14" t="s">
        <v>20019</v>
      </c>
      <c r="C280" s="33" t="s">
        <v>16285</v>
      </c>
      <c r="D280" s="16" t="s">
        <v>20017</v>
      </c>
      <c r="E280" s="18" t="s">
        <v>26</v>
      </c>
      <c r="F280" s="34">
        <v>41107</v>
      </c>
      <c r="G280" s="20" t="s">
        <v>105</v>
      </c>
      <c r="H280" s="109"/>
      <c r="I280" s="21">
        <v>670123</v>
      </c>
      <c r="J280" s="21">
        <v>670000</v>
      </c>
      <c r="K280" s="21">
        <v>1582</v>
      </c>
      <c r="L280" s="114" t="s">
        <v>13508</v>
      </c>
    </row>
    <row r="281" spans="2:12" x14ac:dyDescent="0.2">
      <c r="B281" s="14" t="s">
        <v>20018</v>
      </c>
      <c r="C281" s="33" t="s">
        <v>16283</v>
      </c>
      <c r="D281" s="16" t="s">
        <v>20017</v>
      </c>
      <c r="E281" s="18" t="s">
        <v>26</v>
      </c>
      <c r="F281" s="34">
        <v>41107</v>
      </c>
      <c r="G281" s="20" t="s">
        <v>105</v>
      </c>
      <c r="H281" s="109"/>
      <c r="I281" s="21">
        <v>1330245</v>
      </c>
      <c r="J281" s="21">
        <v>1330000</v>
      </c>
      <c r="K281" s="21">
        <v>3140</v>
      </c>
      <c r="L281" s="114" t="s">
        <v>13508</v>
      </c>
    </row>
    <row r="282" spans="2:12" x14ac:dyDescent="0.2">
      <c r="B282" s="14" t="s">
        <v>20016</v>
      </c>
      <c r="C282" s="33" t="s">
        <v>16254</v>
      </c>
      <c r="D282" s="16" t="s">
        <v>20015</v>
      </c>
      <c r="E282" s="18" t="s">
        <v>26</v>
      </c>
      <c r="F282" s="34">
        <v>41179</v>
      </c>
      <c r="G282" s="20" t="s">
        <v>88</v>
      </c>
      <c r="H282" s="109"/>
      <c r="I282" s="21">
        <v>12000000</v>
      </c>
      <c r="J282" s="21">
        <v>12000000</v>
      </c>
      <c r="K282" s="21"/>
      <c r="L282" s="114" t="s">
        <v>13500</v>
      </c>
    </row>
    <row r="283" spans="2:12" x14ac:dyDescent="0.2">
      <c r="B283" s="14" t="s">
        <v>20014</v>
      </c>
      <c r="C283" s="33" t="s">
        <v>16214</v>
      </c>
      <c r="D283" s="16" t="s">
        <v>20013</v>
      </c>
      <c r="E283" s="18" t="s">
        <v>26</v>
      </c>
      <c r="F283" s="34">
        <v>41103</v>
      </c>
      <c r="G283" s="20" t="s">
        <v>18982</v>
      </c>
      <c r="H283" s="109"/>
      <c r="I283" s="21">
        <v>6000000</v>
      </c>
      <c r="J283" s="21">
        <v>6000000</v>
      </c>
      <c r="K283" s="21"/>
      <c r="L283" s="114" t="s">
        <v>16149</v>
      </c>
    </row>
    <row r="284" spans="2:12" x14ac:dyDescent="0.2">
      <c r="B284" s="14" t="s">
        <v>20012</v>
      </c>
      <c r="C284" s="33" t="s">
        <v>16212</v>
      </c>
      <c r="D284" s="16" t="s">
        <v>20011</v>
      </c>
      <c r="E284" s="18" t="s">
        <v>26</v>
      </c>
      <c r="F284" s="34">
        <v>41103</v>
      </c>
      <c r="G284" s="20" t="s">
        <v>18982</v>
      </c>
      <c r="H284" s="109"/>
      <c r="I284" s="21">
        <v>6000000</v>
      </c>
      <c r="J284" s="21">
        <v>6000000</v>
      </c>
      <c r="K284" s="21"/>
      <c r="L284" s="114" t="s">
        <v>16149</v>
      </c>
    </row>
    <row r="285" spans="2:12" x14ac:dyDescent="0.2">
      <c r="B285" s="14" t="s">
        <v>20010</v>
      </c>
      <c r="C285" s="33" t="s">
        <v>16196</v>
      </c>
      <c r="D285" s="16" t="s">
        <v>20009</v>
      </c>
      <c r="E285" s="18" t="s">
        <v>26</v>
      </c>
      <c r="F285" s="34">
        <v>40934</v>
      </c>
      <c r="G285" s="20" t="s">
        <v>18982</v>
      </c>
      <c r="H285" s="109"/>
      <c r="I285" s="21">
        <v>6983200</v>
      </c>
      <c r="J285" s="21">
        <v>7000000</v>
      </c>
      <c r="K285" s="21"/>
      <c r="L285" s="114" t="s">
        <v>13558</v>
      </c>
    </row>
    <row r="286" spans="2:12" x14ac:dyDescent="0.2">
      <c r="B286" s="14" t="s">
        <v>20008</v>
      </c>
      <c r="C286" s="33" t="s">
        <v>16187</v>
      </c>
      <c r="D286" s="16" t="s">
        <v>20007</v>
      </c>
      <c r="E286" s="18" t="s">
        <v>26</v>
      </c>
      <c r="F286" s="34">
        <v>41080</v>
      </c>
      <c r="G286" s="20" t="s">
        <v>20006</v>
      </c>
      <c r="H286" s="109"/>
      <c r="I286" s="21">
        <v>1091950</v>
      </c>
      <c r="J286" s="21">
        <v>1000000</v>
      </c>
      <c r="K286" s="21"/>
      <c r="L286" s="114" t="s">
        <v>16185</v>
      </c>
    </row>
    <row r="287" spans="2:12" x14ac:dyDescent="0.2">
      <c r="B287" s="14" t="s">
        <v>20005</v>
      </c>
      <c r="C287" s="33" t="s">
        <v>16181</v>
      </c>
      <c r="D287" s="16" t="s">
        <v>20004</v>
      </c>
      <c r="E287" s="18" t="s">
        <v>26</v>
      </c>
      <c r="F287" s="34">
        <v>41116</v>
      </c>
      <c r="G287" s="20" t="s">
        <v>18985</v>
      </c>
      <c r="H287" s="109"/>
      <c r="I287" s="21">
        <v>8500000</v>
      </c>
      <c r="J287" s="21">
        <v>8500000</v>
      </c>
      <c r="K287" s="21"/>
      <c r="L287" s="114" t="s">
        <v>13646</v>
      </c>
    </row>
    <row r="288" spans="2:12" x14ac:dyDescent="0.2">
      <c r="B288" s="14" t="s">
        <v>20003</v>
      </c>
      <c r="C288" s="33" t="s">
        <v>16174</v>
      </c>
      <c r="D288" s="16" t="s">
        <v>20002</v>
      </c>
      <c r="E288" s="18" t="s">
        <v>26</v>
      </c>
      <c r="F288" s="34">
        <v>41088</v>
      </c>
      <c r="G288" s="20" t="s">
        <v>18982</v>
      </c>
      <c r="H288" s="109"/>
      <c r="I288" s="21">
        <v>750000</v>
      </c>
      <c r="J288" s="21">
        <v>750000</v>
      </c>
      <c r="K288" s="21"/>
      <c r="L288" s="114" t="s">
        <v>16122</v>
      </c>
    </row>
    <row r="289" spans="2:12" x14ac:dyDescent="0.2">
      <c r="B289" s="14" t="s">
        <v>20001</v>
      </c>
      <c r="C289" s="33" t="s">
        <v>16172</v>
      </c>
      <c r="D289" s="16" t="s">
        <v>20000</v>
      </c>
      <c r="E289" s="18" t="s">
        <v>26</v>
      </c>
      <c r="F289" s="34">
        <v>41088</v>
      </c>
      <c r="G289" s="20" t="s">
        <v>18982</v>
      </c>
      <c r="H289" s="109"/>
      <c r="I289" s="21">
        <v>2245000</v>
      </c>
      <c r="J289" s="21">
        <v>2245000</v>
      </c>
      <c r="K289" s="21"/>
      <c r="L289" s="114" t="s">
        <v>16122</v>
      </c>
    </row>
    <row r="290" spans="2:12" x14ac:dyDescent="0.2">
      <c r="B290" s="14" t="s">
        <v>19999</v>
      </c>
      <c r="C290" s="33" t="s">
        <v>16170</v>
      </c>
      <c r="D290" s="16" t="s">
        <v>19998</v>
      </c>
      <c r="E290" s="18" t="s">
        <v>26</v>
      </c>
      <c r="F290" s="28">
        <v>41088</v>
      </c>
      <c r="G290" s="20" t="s">
        <v>18982</v>
      </c>
      <c r="H290" s="109"/>
      <c r="I290" s="21">
        <v>4325000</v>
      </c>
      <c r="J290" s="21">
        <v>4325000</v>
      </c>
      <c r="K290" s="21"/>
      <c r="L290" s="114" t="s">
        <v>16122</v>
      </c>
    </row>
    <row r="291" spans="2:12" x14ac:dyDescent="0.2">
      <c r="B291" s="14" t="s">
        <v>19997</v>
      </c>
      <c r="C291" s="33" t="s">
        <v>16163</v>
      </c>
      <c r="D291" s="16" t="s">
        <v>19996</v>
      </c>
      <c r="E291" s="18" t="s">
        <v>26</v>
      </c>
      <c r="F291" s="34">
        <v>40920</v>
      </c>
      <c r="G291" s="20" t="s">
        <v>19995</v>
      </c>
      <c r="H291" s="109"/>
      <c r="I291" s="21">
        <v>5475400</v>
      </c>
      <c r="J291" s="21">
        <v>5000000</v>
      </c>
      <c r="K291" s="21">
        <v>98685</v>
      </c>
      <c r="L291" s="114" t="s">
        <v>13500</v>
      </c>
    </row>
    <row r="292" spans="2:12" x14ac:dyDescent="0.2">
      <c r="B292" s="14" t="s">
        <v>19994</v>
      </c>
      <c r="C292" s="33" t="s">
        <v>16144</v>
      </c>
      <c r="D292" s="16" t="s">
        <v>19993</v>
      </c>
      <c r="E292" s="18" t="s">
        <v>26</v>
      </c>
      <c r="F292" s="34">
        <v>41177</v>
      </c>
      <c r="G292" s="20" t="s">
        <v>19978</v>
      </c>
      <c r="H292" s="109"/>
      <c r="I292" s="21">
        <v>1500000</v>
      </c>
      <c r="J292" s="21">
        <v>1500000</v>
      </c>
      <c r="K292" s="21"/>
      <c r="L292" s="114" t="s">
        <v>16128</v>
      </c>
    </row>
    <row r="293" spans="2:12" x14ac:dyDescent="0.2">
      <c r="B293" s="14" t="s">
        <v>19992</v>
      </c>
      <c r="C293" s="33" t="s">
        <v>16142</v>
      </c>
      <c r="D293" s="16" t="s">
        <v>19991</v>
      </c>
      <c r="E293" s="18" t="s">
        <v>26</v>
      </c>
      <c r="F293" s="34">
        <v>41177</v>
      </c>
      <c r="G293" s="20" t="s">
        <v>19978</v>
      </c>
      <c r="H293" s="109"/>
      <c r="I293" s="21">
        <v>1870000</v>
      </c>
      <c r="J293" s="21">
        <v>1870000</v>
      </c>
      <c r="K293" s="21"/>
      <c r="L293" s="114" t="s">
        <v>16128</v>
      </c>
    </row>
    <row r="294" spans="2:12" x14ac:dyDescent="0.2">
      <c r="B294" s="14" t="s">
        <v>19990</v>
      </c>
      <c r="C294" s="33" t="s">
        <v>16140</v>
      </c>
      <c r="D294" s="16" t="s">
        <v>19989</v>
      </c>
      <c r="E294" s="18" t="s">
        <v>26</v>
      </c>
      <c r="F294" s="34">
        <v>41177</v>
      </c>
      <c r="G294" s="20" t="s">
        <v>19978</v>
      </c>
      <c r="H294" s="109"/>
      <c r="I294" s="21">
        <v>1000000</v>
      </c>
      <c r="J294" s="21">
        <v>1000000</v>
      </c>
      <c r="K294" s="21"/>
      <c r="L294" s="114" t="s">
        <v>16128</v>
      </c>
    </row>
    <row r="295" spans="2:12" x14ac:dyDescent="0.2">
      <c r="B295" s="14" t="s">
        <v>19988</v>
      </c>
      <c r="C295" s="33" t="s">
        <v>16138</v>
      </c>
      <c r="D295" s="16" t="s">
        <v>19987</v>
      </c>
      <c r="E295" s="18" t="s">
        <v>26</v>
      </c>
      <c r="F295" s="34">
        <v>41177</v>
      </c>
      <c r="G295" s="20" t="s">
        <v>19978</v>
      </c>
      <c r="H295" s="109"/>
      <c r="I295" s="21">
        <v>2250000</v>
      </c>
      <c r="J295" s="21">
        <v>2250000</v>
      </c>
      <c r="K295" s="21"/>
      <c r="L295" s="114" t="s">
        <v>16128</v>
      </c>
    </row>
    <row r="296" spans="2:12" x14ac:dyDescent="0.2">
      <c r="B296" s="14" t="s">
        <v>19986</v>
      </c>
      <c r="C296" s="33" t="s">
        <v>16136</v>
      </c>
      <c r="D296" s="16" t="s">
        <v>19985</v>
      </c>
      <c r="E296" s="18" t="s">
        <v>26</v>
      </c>
      <c r="F296" s="34">
        <v>41177</v>
      </c>
      <c r="G296" s="20" t="s">
        <v>19978</v>
      </c>
      <c r="H296" s="109"/>
      <c r="I296" s="21">
        <v>2000000</v>
      </c>
      <c r="J296" s="21">
        <v>2000000</v>
      </c>
      <c r="K296" s="21"/>
      <c r="L296" s="114" t="s">
        <v>16128</v>
      </c>
    </row>
    <row r="297" spans="2:12" x14ac:dyDescent="0.2">
      <c r="B297" s="14" t="s">
        <v>19984</v>
      </c>
      <c r="C297" s="33" t="s">
        <v>16134</v>
      </c>
      <c r="D297" s="16" t="s">
        <v>19983</v>
      </c>
      <c r="E297" s="18" t="s">
        <v>26</v>
      </c>
      <c r="F297" s="34">
        <v>41177</v>
      </c>
      <c r="G297" s="20" t="s">
        <v>19978</v>
      </c>
      <c r="H297" s="109"/>
      <c r="I297" s="21">
        <v>1000000</v>
      </c>
      <c r="J297" s="21">
        <v>1000000</v>
      </c>
      <c r="K297" s="21"/>
      <c r="L297" s="114" t="s">
        <v>16128</v>
      </c>
    </row>
    <row r="298" spans="2:12" x14ac:dyDescent="0.2">
      <c r="B298" s="14" t="s">
        <v>19982</v>
      </c>
      <c r="C298" s="33" t="s">
        <v>16132</v>
      </c>
      <c r="D298" s="16" t="s">
        <v>19981</v>
      </c>
      <c r="E298" s="18" t="s">
        <v>26</v>
      </c>
      <c r="F298" s="34">
        <v>41177</v>
      </c>
      <c r="G298" s="20" t="s">
        <v>19978</v>
      </c>
      <c r="H298" s="109"/>
      <c r="I298" s="21">
        <v>1500000</v>
      </c>
      <c r="J298" s="21">
        <v>1500000</v>
      </c>
      <c r="K298" s="21"/>
      <c r="L298" s="114" t="s">
        <v>16128</v>
      </c>
    </row>
    <row r="299" spans="2:12" x14ac:dyDescent="0.2">
      <c r="B299" s="14" t="s">
        <v>19980</v>
      </c>
      <c r="C299" s="33" t="s">
        <v>16130</v>
      </c>
      <c r="D299" s="16" t="s">
        <v>19979</v>
      </c>
      <c r="E299" s="18" t="s">
        <v>26</v>
      </c>
      <c r="F299" s="34">
        <v>41177</v>
      </c>
      <c r="G299" s="20" t="s">
        <v>19978</v>
      </c>
      <c r="H299" s="109"/>
      <c r="I299" s="21">
        <v>1750000</v>
      </c>
      <c r="J299" s="21">
        <v>1750000</v>
      </c>
      <c r="K299" s="21"/>
      <c r="L299" s="114" t="s">
        <v>16128</v>
      </c>
    </row>
    <row r="300" spans="2:12" x14ac:dyDescent="0.2">
      <c r="B300" s="14" t="s">
        <v>19977</v>
      </c>
      <c r="C300" s="33" t="s">
        <v>16126</v>
      </c>
      <c r="D300" s="16" t="s">
        <v>19976</v>
      </c>
      <c r="E300" s="18" t="s">
        <v>26</v>
      </c>
      <c r="F300" s="34">
        <v>41116</v>
      </c>
      <c r="G300" s="20" t="s">
        <v>19131</v>
      </c>
      <c r="H300" s="109"/>
      <c r="I300" s="21">
        <v>4250000</v>
      </c>
      <c r="J300" s="21">
        <v>4250000</v>
      </c>
      <c r="K300" s="21"/>
      <c r="L300" s="114" t="s">
        <v>16122</v>
      </c>
    </row>
    <row r="301" spans="2:12" x14ac:dyDescent="0.2">
      <c r="B301" s="14" t="s">
        <v>19975</v>
      </c>
      <c r="C301" s="33" t="s">
        <v>16124</v>
      </c>
      <c r="D301" s="16" t="s">
        <v>19974</v>
      </c>
      <c r="E301" s="18" t="s">
        <v>26</v>
      </c>
      <c r="F301" s="34">
        <v>41116</v>
      </c>
      <c r="G301" s="20" t="s">
        <v>19131</v>
      </c>
      <c r="H301" s="109"/>
      <c r="I301" s="21">
        <v>8500000</v>
      </c>
      <c r="J301" s="21">
        <v>8500000</v>
      </c>
      <c r="K301" s="21"/>
      <c r="L301" s="114" t="s">
        <v>16122</v>
      </c>
    </row>
    <row r="302" spans="2:12" x14ac:dyDescent="0.2">
      <c r="B302" s="14" t="s">
        <v>19973</v>
      </c>
      <c r="C302" s="33" t="s">
        <v>16117</v>
      </c>
      <c r="D302" s="16" t="s">
        <v>19972</v>
      </c>
      <c r="E302" s="18" t="s">
        <v>26</v>
      </c>
      <c r="F302" s="34">
        <v>41088</v>
      </c>
      <c r="G302" s="20" t="s">
        <v>18990</v>
      </c>
      <c r="H302" s="109"/>
      <c r="I302" s="21">
        <v>7605780</v>
      </c>
      <c r="J302" s="21">
        <v>7000000</v>
      </c>
      <c r="K302" s="21"/>
      <c r="L302" s="114" t="s">
        <v>13492</v>
      </c>
    </row>
    <row r="303" spans="2:12" x14ac:dyDescent="0.2">
      <c r="B303" s="14" t="s">
        <v>19971</v>
      </c>
      <c r="C303" s="33" t="s">
        <v>16109</v>
      </c>
      <c r="D303" s="16" t="s">
        <v>19970</v>
      </c>
      <c r="E303" s="18" t="s">
        <v>26</v>
      </c>
      <c r="F303" s="34">
        <v>40974</v>
      </c>
      <c r="G303" s="20" t="s">
        <v>191</v>
      </c>
      <c r="H303" s="109"/>
      <c r="I303" s="21">
        <v>10000000</v>
      </c>
      <c r="J303" s="21">
        <v>10000000</v>
      </c>
      <c r="K303" s="21"/>
      <c r="L303" s="114" t="s">
        <v>13650</v>
      </c>
    </row>
    <row r="304" spans="2:12" x14ac:dyDescent="0.2">
      <c r="B304" s="11" t="s">
        <v>24</v>
      </c>
      <c r="C304" s="12" t="s">
        <v>24</v>
      </c>
      <c r="D304" s="13" t="s">
        <v>24</v>
      </c>
      <c r="E304" s="12" t="s">
        <v>24</v>
      </c>
      <c r="F304" s="29" t="s">
        <v>24</v>
      </c>
      <c r="G304" s="12" t="s">
        <v>24</v>
      </c>
      <c r="H304" s="12" t="s">
        <v>24</v>
      </c>
      <c r="I304" s="12" t="s">
        <v>24</v>
      </c>
      <c r="J304" s="12" t="s">
        <v>24</v>
      </c>
      <c r="K304" s="12" t="s">
        <v>24</v>
      </c>
      <c r="L304" s="12" t="s">
        <v>24</v>
      </c>
    </row>
    <row r="305" spans="2:12" ht="25.5" x14ac:dyDescent="0.2">
      <c r="B305" s="23" t="s">
        <v>101</v>
      </c>
      <c r="C305" s="24" t="s">
        <v>19969</v>
      </c>
      <c r="D305" s="110"/>
      <c r="E305" s="109"/>
      <c r="F305" s="112"/>
      <c r="G305" s="109"/>
      <c r="H305" s="109"/>
      <c r="I305" s="52">
        <f>SUM(SCDPT3!I45:'SCDPT3'!I304)</f>
        <v>1384329083</v>
      </c>
      <c r="J305" s="52">
        <f>SUM(SCDPT3!J45:'SCDPT3'!J304)</f>
        <v>1278419953</v>
      </c>
      <c r="K305" s="52">
        <f>SUM(SCDPT3!K45:'SCDPT3'!K304)</f>
        <v>2061418</v>
      </c>
      <c r="L305" s="109"/>
    </row>
    <row r="306" spans="2:12" x14ac:dyDescent="0.2">
      <c r="B306" s="11" t="s">
        <v>24</v>
      </c>
      <c r="C306" s="12" t="s">
        <v>24</v>
      </c>
      <c r="D306" s="13" t="s">
        <v>24</v>
      </c>
      <c r="E306" s="12" t="s">
        <v>24</v>
      </c>
      <c r="F306" s="29" t="s">
        <v>24</v>
      </c>
      <c r="G306" s="12" t="s">
        <v>24</v>
      </c>
      <c r="H306" s="12" t="s">
        <v>24</v>
      </c>
      <c r="I306" s="12" t="s">
        <v>24</v>
      </c>
      <c r="J306" s="12" t="s">
        <v>24</v>
      </c>
      <c r="K306" s="12" t="s">
        <v>24</v>
      </c>
      <c r="L306" s="12" t="s">
        <v>24</v>
      </c>
    </row>
    <row r="307" spans="2:12" x14ac:dyDescent="0.2">
      <c r="B307" s="14" t="s">
        <v>19968</v>
      </c>
      <c r="C307" s="122" t="s">
        <v>5015</v>
      </c>
      <c r="D307" s="16" t="s">
        <v>19967</v>
      </c>
      <c r="E307" s="18" t="s">
        <v>26</v>
      </c>
      <c r="F307" s="34">
        <v>41053</v>
      </c>
      <c r="G307" s="20" t="s">
        <v>19966</v>
      </c>
      <c r="H307" s="109"/>
      <c r="I307" s="21">
        <v>14913250</v>
      </c>
      <c r="J307" s="21">
        <v>14925000</v>
      </c>
      <c r="K307" s="21"/>
      <c r="L307" s="109"/>
    </row>
    <row r="308" spans="2:12" x14ac:dyDescent="0.2">
      <c r="B308" s="14" t="s">
        <v>19965</v>
      </c>
      <c r="C308" s="122" t="s">
        <v>5015</v>
      </c>
      <c r="D308" s="16" t="s">
        <v>19964</v>
      </c>
      <c r="E308" s="18" t="s">
        <v>26</v>
      </c>
      <c r="F308" s="34">
        <v>40970</v>
      </c>
      <c r="G308" s="20" t="s">
        <v>105</v>
      </c>
      <c r="H308" s="109"/>
      <c r="I308" s="21">
        <v>4139793</v>
      </c>
      <c r="J308" s="21">
        <v>4157804</v>
      </c>
      <c r="K308" s="21">
        <v>634</v>
      </c>
      <c r="L308" s="109"/>
    </row>
    <row r="309" spans="2:12" x14ac:dyDescent="0.2">
      <c r="B309" s="14" t="s">
        <v>19963</v>
      </c>
      <c r="C309" s="122" t="s">
        <v>5015</v>
      </c>
      <c r="D309" s="16" t="s">
        <v>19962</v>
      </c>
      <c r="E309" s="18" t="s">
        <v>26</v>
      </c>
      <c r="F309" s="34">
        <v>41246</v>
      </c>
      <c r="G309" s="20" t="s">
        <v>18973</v>
      </c>
      <c r="H309" s="109"/>
      <c r="I309" s="21">
        <v>8043751</v>
      </c>
      <c r="J309" s="21">
        <v>8125000</v>
      </c>
      <c r="K309" s="21"/>
      <c r="L309" s="109"/>
    </row>
    <row r="310" spans="2:12" x14ac:dyDescent="0.2">
      <c r="B310" s="14" t="s">
        <v>19961</v>
      </c>
      <c r="C310" s="122" t="s">
        <v>5015</v>
      </c>
      <c r="D310" s="16" t="s">
        <v>19960</v>
      </c>
      <c r="E310" s="18" t="s">
        <v>26</v>
      </c>
      <c r="F310" s="34">
        <v>41108</v>
      </c>
      <c r="G310" s="20" t="s">
        <v>18990</v>
      </c>
      <c r="H310" s="109"/>
      <c r="I310" s="21">
        <v>4795313</v>
      </c>
      <c r="J310" s="21">
        <v>4843750</v>
      </c>
      <c r="K310" s="21"/>
      <c r="L310" s="109"/>
    </row>
    <row r="311" spans="2:12" x14ac:dyDescent="0.2">
      <c r="B311" s="14" t="s">
        <v>19959</v>
      </c>
      <c r="C311" s="122" t="s">
        <v>5015</v>
      </c>
      <c r="D311" s="16" t="s">
        <v>19958</v>
      </c>
      <c r="E311" s="18" t="s">
        <v>26</v>
      </c>
      <c r="F311" s="34">
        <v>40970</v>
      </c>
      <c r="G311" s="20" t="s">
        <v>19957</v>
      </c>
      <c r="H311" s="109"/>
      <c r="I311" s="21">
        <v>6600137</v>
      </c>
      <c r="J311" s="21">
        <v>7261676</v>
      </c>
      <c r="K311" s="21">
        <v>1107</v>
      </c>
      <c r="L311" s="109"/>
    </row>
    <row r="312" spans="2:12" x14ac:dyDescent="0.2">
      <c r="B312" s="14" t="s">
        <v>19956</v>
      </c>
      <c r="C312" s="122" t="s">
        <v>5015</v>
      </c>
      <c r="D312" s="16" t="s">
        <v>19955</v>
      </c>
      <c r="E312" s="18" t="s">
        <v>26</v>
      </c>
      <c r="F312" s="34">
        <v>41219</v>
      </c>
      <c r="G312" s="20" t="s">
        <v>18990</v>
      </c>
      <c r="H312" s="109"/>
      <c r="I312" s="21">
        <v>5984887</v>
      </c>
      <c r="J312" s="21">
        <v>5984887</v>
      </c>
      <c r="K312" s="21"/>
      <c r="L312" s="109"/>
    </row>
    <row r="313" spans="2:12" x14ac:dyDescent="0.2">
      <c r="B313" s="14" t="s">
        <v>19954</v>
      </c>
      <c r="C313" s="122" t="s">
        <v>5015</v>
      </c>
      <c r="D313" s="16" t="s">
        <v>19952</v>
      </c>
      <c r="E313" s="18" t="s">
        <v>26</v>
      </c>
      <c r="F313" s="34">
        <v>41244</v>
      </c>
      <c r="G313" s="20" t="s">
        <v>112</v>
      </c>
      <c r="H313" s="109"/>
      <c r="I313" s="21">
        <v>149731</v>
      </c>
      <c r="J313" s="21">
        <v>150000</v>
      </c>
      <c r="K313" s="21"/>
      <c r="L313" s="109"/>
    </row>
    <row r="314" spans="2:12" x14ac:dyDescent="0.2">
      <c r="B314" s="14" t="s">
        <v>19953</v>
      </c>
      <c r="C314" s="122" t="s">
        <v>5015</v>
      </c>
      <c r="D314" s="16" t="s">
        <v>19952</v>
      </c>
      <c r="E314" s="18" t="s">
        <v>26</v>
      </c>
      <c r="F314" s="34">
        <v>41141</v>
      </c>
      <c r="G314" s="20" t="s">
        <v>105</v>
      </c>
      <c r="H314" s="109"/>
      <c r="I314" s="21">
        <v>5540026</v>
      </c>
      <c r="J314" s="21">
        <v>5550000</v>
      </c>
      <c r="K314" s="21"/>
      <c r="L314" s="109"/>
    </row>
    <row r="315" spans="2:12" x14ac:dyDescent="0.2">
      <c r="B315" s="14" t="s">
        <v>19951</v>
      </c>
      <c r="C315" s="122" t="s">
        <v>5015</v>
      </c>
      <c r="D315" s="16" t="s">
        <v>19950</v>
      </c>
      <c r="E315" s="18" t="s">
        <v>26</v>
      </c>
      <c r="F315" s="34">
        <v>40982</v>
      </c>
      <c r="G315" s="20" t="s">
        <v>88</v>
      </c>
      <c r="H315" s="109"/>
      <c r="I315" s="21">
        <v>11055509</v>
      </c>
      <c r="J315" s="21">
        <v>11222727</v>
      </c>
      <c r="K315" s="21"/>
      <c r="L315" s="109"/>
    </row>
    <row r="316" spans="2:12" x14ac:dyDescent="0.2">
      <c r="B316" s="14" t="s">
        <v>19949</v>
      </c>
      <c r="C316" s="122" t="s">
        <v>5015</v>
      </c>
      <c r="D316" s="16" t="s">
        <v>19948</v>
      </c>
      <c r="E316" s="18" t="s">
        <v>26</v>
      </c>
      <c r="F316" s="34">
        <v>41050</v>
      </c>
      <c r="G316" s="20" t="s">
        <v>18985</v>
      </c>
      <c r="H316" s="109"/>
      <c r="I316" s="21">
        <v>9920750</v>
      </c>
      <c r="J316" s="21">
        <v>9925000</v>
      </c>
      <c r="K316" s="21"/>
      <c r="L316" s="109"/>
    </row>
    <row r="317" spans="2:12" x14ac:dyDescent="0.2">
      <c r="B317" s="14" t="s">
        <v>19947</v>
      </c>
      <c r="C317" s="122" t="s">
        <v>5015</v>
      </c>
      <c r="D317" s="16" t="s">
        <v>19946</v>
      </c>
      <c r="E317" s="18" t="s">
        <v>26</v>
      </c>
      <c r="F317" s="34">
        <v>41254</v>
      </c>
      <c r="G317" s="20" t="s">
        <v>18985</v>
      </c>
      <c r="H317" s="109"/>
      <c r="I317" s="21">
        <v>11611650</v>
      </c>
      <c r="J317" s="21">
        <v>11670000</v>
      </c>
      <c r="K317" s="21"/>
      <c r="L317" s="109"/>
    </row>
    <row r="318" spans="2:12" x14ac:dyDescent="0.2">
      <c r="B318" s="14" t="s">
        <v>19945</v>
      </c>
      <c r="C318" s="122" t="s">
        <v>5015</v>
      </c>
      <c r="D318" s="16" t="s">
        <v>19944</v>
      </c>
      <c r="E318" s="18" t="s">
        <v>26</v>
      </c>
      <c r="F318" s="34">
        <v>41121</v>
      </c>
      <c r="G318" s="20" t="s">
        <v>191</v>
      </c>
      <c r="H318" s="109"/>
      <c r="I318" s="21">
        <v>18462306</v>
      </c>
      <c r="J318" s="21">
        <v>18453750</v>
      </c>
      <c r="K318" s="21"/>
      <c r="L318" s="109"/>
    </row>
    <row r="319" spans="2:12" x14ac:dyDescent="0.2">
      <c r="B319" s="14" t="s">
        <v>19943</v>
      </c>
      <c r="C319" s="122" t="s">
        <v>5015</v>
      </c>
      <c r="D319" s="16" t="s">
        <v>19942</v>
      </c>
      <c r="E319" s="18" t="s">
        <v>26</v>
      </c>
      <c r="F319" s="34">
        <v>41123</v>
      </c>
      <c r="G319" s="20" t="s">
        <v>18990</v>
      </c>
      <c r="H319" s="109"/>
      <c r="I319" s="21">
        <v>4737288</v>
      </c>
      <c r="J319" s="21">
        <v>4750000</v>
      </c>
      <c r="K319" s="21"/>
      <c r="L319" s="109"/>
    </row>
    <row r="320" spans="2:12" x14ac:dyDescent="0.2">
      <c r="B320" s="14" t="s">
        <v>19941</v>
      </c>
      <c r="C320" s="33" t="s">
        <v>13444</v>
      </c>
      <c r="D320" s="16" t="s">
        <v>19940</v>
      </c>
      <c r="E320" s="18" t="s">
        <v>26</v>
      </c>
      <c r="F320" s="34">
        <v>41128</v>
      </c>
      <c r="G320" s="20" t="s">
        <v>18982</v>
      </c>
      <c r="H320" s="109"/>
      <c r="I320" s="21">
        <v>14000000</v>
      </c>
      <c r="J320" s="21">
        <v>14000000</v>
      </c>
      <c r="K320" s="21"/>
      <c r="L320" s="109"/>
    </row>
    <row r="321" spans="2:12" x14ac:dyDescent="0.2">
      <c r="B321" s="14" t="s">
        <v>19939</v>
      </c>
      <c r="C321" s="33" t="s">
        <v>13442</v>
      </c>
      <c r="D321" s="16" t="s">
        <v>19938</v>
      </c>
      <c r="E321" s="18" t="s">
        <v>26</v>
      </c>
      <c r="F321" s="34">
        <v>41128</v>
      </c>
      <c r="G321" s="20" t="s">
        <v>18982</v>
      </c>
      <c r="H321" s="109"/>
      <c r="I321" s="21">
        <v>6700000</v>
      </c>
      <c r="J321" s="21">
        <v>6700000</v>
      </c>
      <c r="K321" s="21"/>
      <c r="L321" s="109"/>
    </row>
    <row r="322" spans="2:12" x14ac:dyDescent="0.2">
      <c r="B322" s="14" t="s">
        <v>19937</v>
      </c>
      <c r="C322" s="33" t="s">
        <v>13436</v>
      </c>
      <c r="D322" s="16" t="s">
        <v>19936</v>
      </c>
      <c r="E322" s="18" t="s">
        <v>26</v>
      </c>
      <c r="F322" s="34">
        <v>40909</v>
      </c>
      <c r="G322" s="20" t="s">
        <v>18966</v>
      </c>
      <c r="H322" s="109"/>
      <c r="I322" s="21">
        <v>20</v>
      </c>
      <c r="J322" s="21">
        <v>20</v>
      </c>
      <c r="K322" s="21"/>
      <c r="L322" s="109"/>
    </row>
    <row r="323" spans="2:12" x14ac:dyDescent="0.2">
      <c r="B323" s="14" t="s">
        <v>19935</v>
      </c>
      <c r="C323" s="33" t="s">
        <v>6672</v>
      </c>
      <c r="D323" s="16" t="s">
        <v>19934</v>
      </c>
      <c r="E323" s="18" t="s">
        <v>26</v>
      </c>
      <c r="F323" s="34">
        <v>40975</v>
      </c>
      <c r="G323" s="20" t="s">
        <v>88</v>
      </c>
      <c r="H323" s="109"/>
      <c r="I323" s="21">
        <v>4999974</v>
      </c>
      <c r="J323" s="21">
        <v>5000000</v>
      </c>
      <c r="K323" s="21"/>
      <c r="L323" s="109"/>
    </row>
    <row r="324" spans="2:12" x14ac:dyDescent="0.2">
      <c r="B324" s="14" t="s">
        <v>19933</v>
      </c>
      <c r="C324" s="33" t="s">
        <v>13393</v>
      </c>
      <c r="D324" s="16" t="s">
        <v>19932</v>
      </c>
      <c r="E324" s="18" t="s">
        <v>5793</v>
      </c>
      <c r="F324" s="34">
        <v>41249</v>
      </c>
      <c r="G324" s="20" t="s">
        <v>18973</v>
      </c>
      <c r="H324" s="109"/>
      <c r="I324" s="21">
        <v>4515830</v>
      </c>
      <c r="J324" s="21">
        <v>4500000</v>
      </c>
      <c r="K324" s="21"/>
      <c r="L324" s="109"/>
    </row>
    <row r="325" spans="2:12" x14ac:dyDescent="0.2">
      <c r="B325" s="14" t="s">
        <v>19931</v>
      </c>
      <c r="C325" s="33" t="s">
        <v>13391</v>
      </c>
      <c r="D325" s="16" t="s">
        <v>19930</v>
      </c>
      <c r="E325" s="18" t="s">
        <v>5793</v>
      </c>
      <c r="F325" s="34">
        <v>41249</v>
      </c>
      <c r="G325" s="20" t="s">
        <v>18973</v>
      </c>
      <c r="H325" s="109"/>
      <c r="I325" s="21">
        <v>5029040</v>
      </c>
      <c r="J325" s="21">
        <v>5000000</v>
      </c>
      <c r="K325" s="21"/>
      <c r="L325" s="109"/>
    </row>
    <row r="326" spans="2:12" x14ac:dyDescent="0.2">
      <c r="B326" s="14" t="s">
        <v>19929</v>
      </c>
      <c r="C326" s="33" t="s">
        <v>13379</v>
      </c>
      <c r="D326" s="16" t="s">
        <v>19928</v>
      </c>
      <c r="E326" s="18" t="s">
        <v>26</v>
      </c>
      <c r="F326" s="34">
        <v>41162</v>
      </c>
      <c r="G326" s="20" t="s">
        <v>18982</v>
      </c>
      <c r="H326" s="109"/>
      <c r="I326" s="21">
        <v>5289506</v>
      </c>
      <c r="J326" s="21">
        <v>5300000</v>
      </c>
      <c r="K326" s="21"/>
      <c r="L326" s="109"/>
    </row>
    <row r="327" spans="2:12" x14ac:dyDescent="0.2">
      <c r="B327" s="14" t="s">
        <v>19927</v>
      </c>
      <c r="C327" s="33" t="s">
        <v>13359</v>
      </c>
      <c r="D327" s="16" t="s">
        <v>19926</v>
      </c>
      <c r="E327" s="18" t="s">
        <v>26</v>
      </c>
      <c r="F327" s="34">
        <v>40918</v>
      </c>
      <c r="G327" s="20" t="s">
        <v>19040</v>
      </c>
      <c r="H327" s="109"/>
      <c r="I327" s="21">
        <v>11944560</v>
      </c>
      <c r="J327" s="21">
        <v>12000000</v>
      </c>
      <c r="K327" s="21"/>
      <c r="L327" s="109"/>
    </row>
    <row r="328" spans="2:12" x14ac:dyDescent="0.2">
      <c r="B328" s="14" t="s">
        <v>19925</v>
      </c>
      <c r="C328" s="33" t="s">
        <v>13342</v>
      </c>
      <c r="D328" s="16" t="s">
        <v>19924</v>
      </c>
      <c r="E328" s="18" t="s">
        <v>26</v>
      </c>
      <c r="F328" s="34">
        <v>41142</v>
      </c>
      <c r="G328" s="20" t="s">
        <v>19019</v>
      </c>
      <c r="H328" s="109"/>
      <c r="I328" s="21">
        <v>10000000</v>
      </c>
      <c r="J328" s="21">
        <v>10000000</v>
      </c>
      <c r="K328" s="21"/>
      <c r="L328" s="109"/>
    </row>
    <row r="329" spans="2:12" x14ac:dyDescent="0.2">
      <c r="B329" s="14" t="s">
        <v>19923</v>
      </c>
      <c r="C329" s="33" t="s">
        <v>6657</v>
      </c>
      <c r="D329" s="16" t="s">
        <v>19922</v>
      </c>
      <c r="E329" s="18" t="s">
        <v>26</v>
      </c>
      <c r="F329" s="34">
        <v>40954</v>
      </c>
      <c r="G329" s="20" t="s">
        <v>18985</v>
      </c>
      <c r="H329" s="109"/>
      <c r="I329" s="21">
        <v>9999227</v>
      </c>
      <c r="J329" s="21">
        <v>10000000</v>
      </c>
      <c r="K329" s="21"/>
      <c r="L329" s="109"/>
    </row>
    <row r="330" spans="2:12" x14ac:dyDescent="0.2">
      <c r="B330" s="14" t="s">
        <v>19921</v>
      </c>
      <c r="C330" s="33" t="s">
        <v>13325</v>
      </c>
      <c r="D330" s="16" t="s">
        <v>19920</v>
      </c>
      <c r="E330" s="18" t="s">
        <v>26</v>
      </c>
      <c r="F330" s="34">
        <v>41241</v>
      </c>
      <c r="G330" s="20" t="s">
        <v>18985</v>
      </c>
      <c r="H330" s="109"/>
      <c r="I330" s="21">
        <v>9944500</v>
      </c>
      <c r="J330" s="21">
        <v>10000000</v>
      </c>
      <c r="K330" s="21"/>
      <c r="L330" s="109"/>
    </row>
    <row r="331" spans="2:12" x14ac:dyDescent="0.2">
      <c r="B331" s="14" t="s">
        <v>19919</v>
      </c>
      <c r="C331" s="33" t="s">
        <v>6643</v>
      </c>
      <c r="D331" s="16" t="s">
        <v>19918</v>
      </c>
      <c r="E331" s="18" t="s">
        <v>26</v>
      </c>
      <c r="F331" s="34">
        <v>40919</v>
      </c>
      <c r="G331" s="20" t="s">
        <v>19040</v>
      </c>
      <c r="H331" s="109"/>
      <c r="I331" s="21">
        <v>4999684</v>
      </c>
      <c r="J331" s="21">
        <v>5000000</v>
      </c>
      <c r="K331" s="21"/>
      <c r="L331" s="109"/>
    </row>
    <row r="332" spans="2:12" x14ac:dyDescent="0.2">
      <c r="B332" s="14" t="s">
        <v>19917</v>
      </c>
      <c r="C332" s="33" t="s">
        <v>6641</v>
      </c>
      <c r="D332" s="16" t="s">
        <v>19916</v>
      </c>
      <c r="E332" s="18" t="s">
        <v>26</v>
      </c>
      <c r="F332" s="34">
        <v>40919</v>
      </c>
      <c r="G332" s="20" t="s">
        <v>19040</v>
      </c>
      <c r="H332" s="109"/>
      <c r="I332" s="21">
        <v>7998843</v>
      </c>
      <c r="J332" s="21">
        <v>8000000</v>
      </c>
      <c r="K332" s="21"/>
      <c r="L332" s="109"/>
    </row>
    <row r="333" spans="2:12" x14ac:dyDescent="0.2">
      <c r="B333" s="14" t="s">
        <v>19915</v>
      </c>
      <c r="C333" s="33" t="s">
        <v>6639</v>
      </c>
      <c r="D333" s="16" t="s">
        <v>19914</v>
      </c>
      <c r="E333" s="18" t="s">
        <v>26</v>
      </c>
      <c r="F333" s="34">
        <v>40975</v>
      </c>
      <c r="G333" s="20" t="s">
        <v>18990</v>
      </c>
      <c r="H333" s="109"/>
      <c r="I333" s="21">
        <v>3999389</v>
      </c>
      <c r="J333" s="21">
        <v>4000000</v>
      </c>
      <c r="K333" s="21"/>
      <c r="L333" s="109"/>
    </row>
    <row r="334" spans="2:12" x14ac:dyDescent="0.2">
      <c r="B334" s="14" t="s">
        <v>19913</v>
      </c>
      <c r="C334" s="33" t="s">
        <v>6637</v>
      </c>
      <c r="D334" s="16" t="s">
        <v>19912</v>
      </c>
      <c r="E334" s="18" t="s">
        <v>26</v>
      </c>
      <c r="F334" s="34">
        <v>40975</v>
      </c>
      <c r="G334" s="20" t="s">
        <v>18990</v>
      </c>
      <c r="H334" s="109"/>
      <c r="I334" s="21">
        <v>5999933</v>
      </c>
      <c r="J334" s="21">
        <v>6000000</v>
      </c>
      <c r="K334" s="21"/>
      <c r="L334" s="109"/>
    </row>
    <row r="335" spans="2:12" x14ac:dyDescent="0.2">
      <c r="B335" s="14" t="s">
        <v>19911</v>
      </c>
      <c r="C335" s="33" t="s">
        <v>6634</v>
      </c>
      <c r="D335" s="16" t="s">
        <v>19910</v>
      </c>
      <c r="E335" s="18" t="s">
        <v>26</v>
      </c>
      <c r="F335" s="34">
        <v>41128</v>
      </c>
      <c r="G335" s="20" t="s">
        <v>19092</v>
      </c>
      <c r="H335" s="109"/>
      <c r="I335" s="21">
        <v>9996886</v>
      </c>
      <c r="J335" s="21">
        <v>10000000</v>
      </c>
      <c r="K335" s="21"/>
      <c r="L335" s="109"/>
    </row>
    <row r="336" spans="2:12" x14ac:dyDescent="0.2">
      <c r="B336" s="14" t="s">
        <v>19909</v>
      </c>
      <c r="C336" s="33" t="s">
        <v>13315</v>
      </c>
      <c r="D336" s="16" t="s">
        <v>19908</v>
      </c>
      <c r="E336" s="18" t="s">
        <v>26</v>
      </c>
      <c r="F336" s="34">
        <v>41127</v>
      </c>
      <c r="G336" s="20" t="s">
        <v>18982</v>
      </c>
      <c r="H336" s="109"/>
      <c r="I336" s="21">
        <v>9988800</v>
      </c>
      <c r="J336" s="21">
        <v>10000000</v>
      </c>
      <c r="K336" s="21"/>
      <c r="L336" s="109"/>
    </row>
    <row r="337" spans="2:12" x14ac:dyDescent="0.2">
      <c r="B337" s="14" t="s">
        <v>19907</v>
      </c>
      <c r="C337" s="33" t="s">
        <v>6619</v>
      </c>
      <c r="D337" s="16" t="s">
        <v>19906</v>
      </c>
      <c r="E337" s="18" t="s">
        <v>26</v>
      </c>
      <c r="F337" s="34">
        <v>41134</v>
      </c>
      <c r="G337" s="20" t="s">
        <v>18982</v>
      </c>
      <c r="H337" s="109"/>
      <c r="I337" s="21">
        <v>11999988</v>
      </c>
      <c r="J337" s="21">
        <v>12000000</v>
      </c>
      <c r="K337" s="21"/>
      <c r="L337" s="109"/>
    </row>
    <row r="338" spans="2:12" x14ac:dyDescent="0.2">
      <c r="B338" s="14" t="s">
        <v>19905</v>
      </c>
      <c r="C338" s="33" t="s">
        <v>6616</v>
      </c>
      <c r="D338" s="16" t="s">
        <v>19904</v>
      </c>
      <c r="E338" s="18" t="s">
        <v>26</v>
      </c>
      <c r="F338" s="34">
        <v>41134</v>
      </c>
      <c r="G338" s="20" t="s">
        <v>18982</v>
      </c>
      <c r="H338" s="109"/>
      <c r="I338" s="21">
        <v>19994760</v>
      </c>
      <c r="J338" s="21">
        <v>20000000</v>
      </c>
      <c r="K338" s="21"/>
      <c r="L338" s="109"/>
    </row>
    <row r="339" spans="2:12" x14ac:dyDescent="0.2">
      <c r="B339" s="14" t="s">
        <v>19903</v>
      </c>
      <c r="C339" s="33" t="s">
        <v>6614</v>
      </c>
      <c r="D339" s="16" t="s">
        <v>19902</v>
      </c>
      <c r="E339" s="18" t="s">
        <v>26</v>
      </c>
      <c r="F339" s="34">
        <v>41134</v>
      </c>
      <c r="G339" s="20" t="s">
        <v>18982</v>
      </c>
      <c r="H339" s="109"/>
      <c r="I339" s="21">
        <v>19995622</v>
      </c>
      <c r="J339" s="21">
        <v>20000000</v>
      </c>
      <c r="K339" s="21"/>
      <c r="L339" s="109"/>
    </row>
    <row r="340" spans="2:12" x14ac:dyDescent="0.2">
      <c r="B340" s="14" t="s">
        <v>19901</v>
      </c>
      <c r="C340" s="33" t="s">
        <v>6612</v>
      </c>
      <c r="D340" s="16" t="s">
        <v>19900</v>
      </c>
      <c r="E340" s="18" t="s">
        <v>26</v>
      </c>
      <c r="F340" s="34">
        <v>41214</v>
      </c>
      <c r="G340" s="20" t="s">
        <v>18985</v>
      </c>
      <c r="H340" s="109"/>
      <c r="I340" s="21">
        <v>12999396</v>
      </c>
      <c r="J340" s="21">
        <v>13000000</v>
      </c>
      <c r="K340" s="21"/>
      <c r="L340" s="109"/>
    </row>
    <row r="341" spans="2:12" x14ac:dyDescent="0.2">
      <c r="B341" s="14" t="s">
        <v>19899</v>
      </c>
      <c r="C341" s="33" t="s">
        <v>6610</v>
      </c>
      <c r="D341" s="16" t="s">
        <v>19898</v>
      </c>
      <c r="E341" s="18" t="s">
        <v>26</v>
      </c>
      <c r="F341" s="34">
        <v>41214</v>
      </c>
      <c r="G341" s="20" t="s">
        <v>18985</v>
      </c>
      <c r="H341" s="109"/>
      <c r="I341" s="21">
        <v>11999040</v>
      </c>
      <c r="J341" s="21">
        <v>12000000</v>
      </c>
      <c r="K341" s="21"/>
      <c r="L341" s="109"/>
    </row>
    <row r="342" spans="2:12" x14ac:dyDescent="0.2">
      <c r="B342" s="14" t="s">
        <v>19897</v>
      </c>
      <c r="C342" s="33" t="s">
        <v>13276</v>
      </c>
      <c r="D342" s="16" t="s">
        <v>19896</v>
      </c>
      <c r="E342" s="18" t="s">
        <v>26</v>
      </c>
      <c r="F342" s="34">
        <v>41156</v>
      </c>
      <c r="G342" s="20" t="s">
        <v>117</v>
      </c>
      <c r="H342" s="109"/>
      <c r="I342" s="21">
        <v>12473875</v>
      </c>
      <c r="J342" s="21">
        <v>12500000</v>
      </c>
      <c r="K342" s="21"/>
      <c r="L342" s="109"/>
    </row>
    <row r="343" spans="2:12" x14ac:dyDescent="0.2">
      <c r="B343" s="14" t="s">
        <v>19895</v>
      </c>
      <c r="C343" s="33" t="s">
        <v>13274</v>
      </c>
      <c r="D343" s="16" t="s">
        <v>19894</v>
      </c>
      <c r="E343" s="18" t="s">
        <v>26</v>
      </c>
      <c r="F343" s="34">
        <v>41156</v>
      </c>
      <c r="G343" s="20" t="s">
        <v>19063</v>
      </c>
      <c r="H343" s="109"/>
      <c r="I343" s="21">
        <v>9221603</v>
      </c>
      <c r="J343" s="21">
        <v>9250000</v>
      </c>
      <c r="K343" s="21"/>
      <c r="L343" s="109"/>
    </row>
    <row r="344" spans="2:12" x14ac:dyDescent="0.2">
      <c r="B344" s="14" t="s">
        <v>19893</v>
      </c>
      <c r="C344" s="33" t="s">
        <v>13263</v>
      </c>
      <c r="D344" s="16" t="s">
        <v>19892</v>
      </c>
      <c r="E344" s="18" t="s">
        <v>26</v>
      </c>
      <c r="F344" s="34">
        <v>41255</v>
      </c>
      <c r="G344" s="20" t="s">
        <v>19019</v>
      </c>
      <c r="H344" s="109"/>
      <c r="I344" s="21">
        <v>9981800</v>
      </c>
      <c r="J344" s="21">
        <v>10000000</v>
      </c>
      <c r="K344" s="21"/>
      <c r="L344" s="109"/>
    </row>
    <row r="345" spans="2:12" x14ac:dyDescent="0.2">
      <c r="B345" s="14" t="s">
        <v>19891</v>
      </c>
      <c r="C345" s="33" t="s">
        <v>6607</v>
      </c>
      <c r="D345" s="16" t="s">
        <v>19890</v>
      </c>
      <c r="E345" s="18" t="s">
        <v>26</v>
      </c>
      <c r="F345" s="34">
        <v>41079</v>
      </c>
      <c r="G345" s="20" t="s">
        <v>18982</v>
      </c>
      <c r="H345" s="109"/>
      <c r="I345" s="21">
        <v>9997864</v>
      </c>
      <c r="J345" s="21">
        <v>10000000</v>
      </c>
      <c r="K345" s="21"/>
      <c r="L345" s="109"/>
    </row>
    <row r="346" spans="2:12" x14ac:dyDescent="0.2">
      <c r="B346" s="14" t="s">
        <v>19889</v>
      </c>
      <c r="C346" s="33" t="s">
        <v>6601</v>
      </c>
      <c r="D346" s="16" t="s">
        <v>19888</v>
      </c>
      <c r="E346" s="18" t="s">
        <v>26</v>
      </c>
      <c r="F346" s="34">
        <v>41010</v>
      </c>
      <c r="G346" s="20" t="s">
        <v>19092</v>
      </c>
      <c r="H346" s="109"/>
      <c r="I346" s="21">
        <v>9997451</v>
      </c>
      <c r="J346" s="21">
        <v>10000000</v>
      </c>
      <c r="K346" s="21"/>
      <c r="L346" s="109"/>
    </row>
    <row r="347" spans="2:12" x14ac:dyDescent="0.2">
      <c r="B347" s="14" t="s">
        <v>19887</v>
      </c>
      <c r="C347" s="33" t="s">
        <v>6599</v>
      </c>
      <c r="D347" s="16" t="s">
        <v>19886</v>
      </c>
      <c r="E347" s="18" t="s">
        <v>26</v>
      </c>
      <c r="F347" s="34">
        <v>41010</v>
      </c>
      <c r="G347" s="20" t="s">
        <v>19092</v>
      </c>
      <c r="H347" s="109"/>
      <c r="I347" s="21">
        <v>4999449</v>
      </c>
      <c r="J347" s="21">
        <v>5000000</v>
      </c>
      <c r="K347" s="21"/>
      <c r="L347" s="109"/>
    </row>
    <row r="348" spans="2:12" x14ac:dyDescent="0.2">
      <c r="B348" s="14" t="s">
        <v>19885</v>
      </c>
      <c r="C348" s="33" t="s">
        <v>13254</v>
      </c>
      <c r="D348" s="16" t="s">
        <v>19884</v>
      </c>
      <c r="E348" s="18" t="s">
        <v>26</v>
      </c>
      <c r="F348" s="34">
        <v>41213</v>
      </c>
      <c r="G348" s="20" t="s">
        <v>19131</v>
      </c>
      <c r="H348" s="109"/>
      <c r="I348" s="21">
        <v>5437500</v>
      </c>
      <c r="J348" s="21">
        <v>5000000</v>
      </c>
      <c r="K348" s="21">
        <v>160417</v>
      </c>
      <c r="L348" s="109"/>
    </row>
    <row r="349" spans="2:12" x14ac:dyDescent="0.2">
      <c r="B349" s="14" t="s">
        <v>19883</v>
      </c>
      <c r="C349" s="33" t="s">
        <v>7965</v>
      </c>
      <c r="D349" s="16" t="s">
        <v>19882</v>
      </c>
      <c r="E349" s="18" t="s">
        <v>5793</v>
      </c>
      <c r="F349" s="34">
        <v>41122</v>
      </c>
      <c r="G349" s="20" t="s">
        <v>19016</v>
      </c>
      <c r="H349" s="109"/>
      <c r="I349" s="21">
        <v>957978</v>
      </c>
      <c r="J349" s="21">
        <v>957978</v>
      </c>
      <c r="K349" s="21"/>
      <c r="L349" s="109"/>
    </row>
    <row r="350" spans="2:12" x14ac:dyDescent="0.2">
      <c r="B350" s="14" t="s">
        <v>19881</v>
      </c>
      <c r="C350" s="33" t="s">
        <v>13229</v>
      </c>
      <c r="D350" s="16" t="s">
        <v>19880</v>
      </c>
      <c r="E350" s="18" t="s">
        <v>26</v>
      </c>
      <c r="F350" s="34">
        <v>41002</v>
      </c>
      <c r="G350" s="20" t="s">
        <v>191</v>
      </c>
      <c r="H350" s="109"/>
      <c r="I350" s="21">
        <v>4629253</v>
      </c>
      <c r="J350" s="21">
        <v>4645000</v>
      </c>
      <c r="K350" s="21"/>
      <c r="L350" s="109"/>
    </row>
    <row r="351" spans="2:12" x14ac:dyDescent="0.2">
      <c r="B351" s="14" t="s">
        <v>19879</v>
      </c>
      <c r="C351" s="33" t="s">
        <v>6583</v>
      </c>
      <c r="D351" s="16" t="s">
        <v>19878</v>
      </c>
      <c r="E351" s="18" t="s">
        <v>5793</v>
      </c>
      <c r="F351" s="34">
        <v>40921</v>
      </c>
      <c r="G351" s="20" t="s">
        <v>18990</v>
      </c>
      <c r="H351" s="109"/>
      <c r="I351" s="21">
        <v>976388</v>
      </c>
      <c r="J351" s="21">
        <v>1067090</v>
      </c>
      <c r="K351" s="21">
        <v>47</v>
      </c>
      <c r="L351" s="109"/>
    </row>
    <row r="352" spans="2:12" x14ac:dyDescent="0.2">
      <c r="B352" s="14" t="s">
        <v>19877</v>
      </c>
      <c r="C352" s="33" t="s">
        <v>13200</v>
      </c>
      <c r="D352" s="16" t="s">
        <v>19876</v>
      </c>
      <c r="E352" s="18" t="s">
        <v>26</v>
      </c>
      <c r="F352" s="34">
        <v>40945</v>
      </c>
      <c r="G352" s="20" t="s">
        <v>19040</v>
      </c>
      <c r="H352" s="109"/>
      <c r="I352" s="21">
        <v>4229090</v>
      </c>
      <c r="J352" s="21">
        <v>4250000</v>
      </c>
      <c r="K352" s="21"/>
      <c r="L352" s="109"/>
    </row>
    <row r="353" spans="2:12" x14ac:dyDescent="0.2">
      <c r="B353" s="14" t="s">
        <v>19875</v>
      </c>
      <c r="C353" s="33" t="s">
        <v>13198</v>
      </c>
      <c r="D353" s="16" t="s">
        <v>19874</v>
      </c>
      <c r="E353" s="18" t="s">
        <v>26</v>
      </c>
      <c r="F353" s="34">
        <v>40945</v>
      </c>
      <c r="G353" s="20" t="s">
        <v>19092</v>
      </c>
      <c r="H353" s="109"/>
      <c r="I353" s="21">
        <v>13863500</v>
      </c>
      <c r="J353" s="21">
        <v>14000000</v>
      </c>
      <c r="K353" s="21"/>
      <c r="L353" s="109"/>
    </row>
    <row r="354" spans="2:12" x14ac:dyDescent="0.2">
      <c r="B354" s="14" t="s">
        <v>19873</v>
      </c>
      <c r="C354" s="33" t="s">
        <v>6580</v>
      </c>
      <c r="D354" s="16" t="s">
        <v>19872</v>
      </c>
      <c r="E354" s="18" t="s">
        <v>5793</v>
      </c>
      <c r="F354" s="34">
        <v>41178</v>
      </c>
      <c r="G354" s="20" t="s">
        <v>18982</v>
      </c>
      <c r="H354" s="109"/>
      <c r="I354" s="21">
        <v>9885000</v>
      </c>
      <c r="J354" s="21">
        <v>10000000</v>
      </c>
      <c r="K354" s="21">
        <v>15464</v>
      </c>
      <c r="L354" s="109"/>
    </row>
    <row r="355" spans="2:12" x14ac:dyDescent="0.2">
      <c r="B355" s="14" t="s">
        <v>19871</v>
      </c>
      <c r="C355" s="33" t="s">
        <v>8316</v>
      </c>
      <c r="D355" s="16" t="s">
        <v>19870</v>
      </c>
      <c r="E355" s="18" t="s">
        <v>26</v>
      </c>
      <c r="F355" s="34">
        <v>41030</v>
      </c>
      <c r="G355" s="20" t="s">
        <v>112</v>
      </c>
      <c r="H355" s="109"/>
      <c r="I355" s="21">
        <v>974274</v>
      </c>
      <c r="J355" s="21">
        <v>971000</v>
      </c>
      <c r="K355" s="21"/>
      <c r="L355" s="109"/>
    </row>
    <row r="356" spans="2:12" x14ac:dyDescent="0.2">
      <c r="B356" s="14" t="s">
        <v>19869</v>
      </c>
      <c r="C356" s="33" t="s">
        <v>13177</v>
      </c>
      <c r="D356" s="16" t="s">
        <v>19868</v>
      </c>
      <c r="E356" s="18" t="s">
        <v>26</v>
      </c>
      <c r="F356" s="34">
        <v>41157</v>
      </c>
      <c r="G356" s="20" t="s">
        <v>19092</v>
      </c>
      <c r="H356" s="109"/>
      <c r="I356" s="21">
        <v>8998290</v>
      </c>
      <c r="J356" s="21">
        <v>9000000</v>
      </c>
      <c r="K356" s="21"/>
      <c r="L356" s="109"/>
    </row>
    <row r="357" spans="2:12" x14ac:dyDescent="0.2">
      <c r="B357" s="14" t="s">
        <v>19867</v>
      </c>
      <c r="C357" s="33" t="s">
        <v>6577</v>
      </c>
      <c r="D357" s="16" t="s">
        <v>19866</v>
      </c>
      <c r="E357" s="18" t="s">
        <v>5793</v>
      </c>
      <c r="F357" s="34">
        <v>41136</v>
      </c>
      <c r="G357" s="20" t="s">
        <v>19016</v>
      </c>
      <c r="H357" s="109"/>
      <c r="I357" s="21">
        <v>4274622</v>
      </c>
      <c r="J357" s="21">
        <v>4274622</v>
      </c>
      <c r="K357" s="21"/>
      <c r="L357" s="109"/>
    </row>
    <row r="358" spans="2:12" x14ac:dyDescent="0.2">
      <c r="B358" s="14" t="s">
        <v>19865</v>
      </c>
      <c r="C358" s="33" t="s">
        <v>6572</v>
      </c>
      <c r="D358" s="16" t="s">
        <v>19864</v>
      </c>
      <c r="E358" s="18" t="s">
        <v>5793</v>
      </c>
      <c r="F358" s="34">
        <v>41197</v>
      </c>
      <c r="G358" s="20" t="s">
        <v>19016</v>
      </c>
      <c r="H358" s="109"/>
      <c r="I358" s="21">
        <v>5348253</v>
      </c>
      <c r="J358" s="21">
        <v>5348253</v>
      </c>
      <c r="K358" s="21"/>
      <c r="L358" s="109"/>
    </row>
    <row r="359" spans="2:12" x14ac:dyDescent="0.2">
      <c r="B359" s="14" t="s">
        <v>19863</v>
      </c>
      <c r="C359" s="33" t="s">
        <v>13163</v>
      </c>
      <c r="D359" s="16" t="s">
        <v>19862</v>
      </c>
      <c r="E359" s="18" t="s">
        <v>26</v>
      </c>
      <c r="F359" s="34">
        <v>40935</v>
      </c>
      <c r="G359" s="20" t="s">
        <v>18990</v>
      </c>
      <c r="H359" s="109"/>
      <c r="I359" s="21">
        <v>8750000</v>
      </c>
      <c r="J359" s="21">
        <v>8750000</v>
      </c>
      <c r="K359" s="21"/>
      <c r="L359" s="109"/>
    </row>
    <row r="360" spans="2:12" x14ac:dyDescent="0.2">
      <c r="B360" s="14" t="s">
        <v>19861</v>
      </c>
      <c r="C360" s="33" t="s">
        <v>13155</v>
      </c>
      <c r="D360" s="16" t="s">
        <v>19860</v>
      </c>
      <c r="E360" s="18" t="s">
        <v>26</v>
      </c>
      <c r="F360" s="34">
        <v>40970</v>
      </c>
      <c r="G360" s="20" t="s">
        <v>19040</v>
      </c>
      <c r="H360" s="109"/>
      <c r="I360" s="21">
        <v>9500000</v>
      </c>
      <c r="J360" s="21">
        <v>9500000</v>
      </c>
      <c r="K360" s="21"/>
      <c r="L360" s="109"/>
    </row>
    <row r="361" spans="2:12" x14ac:dyDescent="0.2">
      <c r="B361" s="14" t="s">
        <v>19859</v>
      </c>
      <c r="C361" s="33" t="s">
        <v>6556</v>
      </c>
      <c r="D361" s="16" t="s">
        <v>19858</v>
      </c>
      <c r="E361" s="18" t="s">
        <v>26</v>
      </c>
      <c r="F361" s="34">
        <v>41164</v>
      </c>
      <c r="G361" s="20" t="s">
        <v>19019</v>
      </c>
      <c r="H361" s="109"/>
      <c r="I361" s="21">
        <v>25000000</v>
      </c>
      <c r="J361" s="21">
        <v>25000000</v>
      </c>
      <c r="K361" s="21"/>
      <c r="L361" s="109"/>
    </row>
    <row r="362" spans="2:12" x14ac:dyDescent="0.2">
      <c r="B362" s="14" t="s">
        <v>19857</v>
      </c>
      <c r="C362" s="33" t="s">
        <v>6548</v>
      </c>
      <c r="D362" s="16" t="s">
        <v>19856</v>
      </c>
      <c r="E362" s="18" t="s">
        <v>26</v>
      </c>
      <c r="F362" s="34">
        <v>41017</v>
      </c>
      <c r="G362" s="20" t="s">
        <v>18982</v>
      </c>
      <c r="H362" s="109"/>
      <c r="I362" s="21">
        <v>9998198</v>
      </c>
      <c r="J362" s="21">
        <v>10000000</v>
      </c>
      <c r="K362" s="21"/>
      <c r="L362" s="109"/>
    </row>
    <row r="363" spans="2:12" x14ac:dyDescent="0.2">
      <c r="B363" s="14" t="s">
        <v>19855</v>
      </c>
      <c r="C363" s="33" t="s">
        <v>13133</v>
      </c>
      <c r="D363" s="16" t="s">
        <v>19854</v>
      </c>
      <c r="E363" s="18" t="s">
        <v>26</v>
      </c>
      <c r="F363" s="34">
        <v>41031</v>
      </c>
      <c r="G363" s="20" t="s">
        <v>105</v>
      </c>
      <c r="H363" s="109"/>
      <c r="I363" s="21">
        <v>13309437</v>
      </c>
      <c r="J363" s="21">
        <v>13335000</v>
      </c>
      <c r="K363" s="21">
        <v>92456</v>
      </c>
      <c r="L363" s="109"/>
    </row>
    <row r="364" spans="2:12" x14ac:dyDescent="0.2">
      <c r="B364" s="14" t="s">
        <v>19853</v>
      </c>
      <c r="C364" s="33" t="s">
        <v>13128</v>
      </c>
      <c r="D364" s="16" t="s">
        <v>19852</v>
      </c>
      <c r="E364" s="18" t="s">
        <v>26</v>
      </c>
      <c r="F364" s="34">
        <v>41135</v>
      </c>
      <c r="G364" s="20" t="s">
        <v>88</v>
      </c>
      <c r="H364" s="109"/>
      <c r="I364" s="21">
        <v>8268460</v>
      </c>
      <c r="J364" s="21">
        <v>8300000</v>
      </c>
      <c r="K364" s="21"/>
      <c r="L364" s="109"/>
    </row>
    <row r="365" spans="2:12" x14ac:dyDescent="0.2">
      <c r="B365" s="14" t="s">
        <v>19851</v>
      </c>
      <c r="C365" s="33" t="s">
        <v>7821</v>
      </c>
      <c r="D365" s="16" t="s">
        <v>19850</v>
      </c>
      <c r="E365" s="18" t="s">
        <v>26</v>
      </c>
      <c r="F365" s="34">
        <v>41129</v>
      </c>
      <c r="G365" s="20" t="s">
        <v>19092</v>
      </c>
      <c r="H365" s="109"/>
      <c r="I365" s="21">
        <v>3037828</v>
      </c>
      <c r="J365" s="21">
        <v>2830000</v>
      </c>
      <c r="K365" s="21">
        <v>5562</v>
      </c>
      <c r="L365" s="109"/>
    </row>
    <row r="366" spans="2:12" x14ac:dyDescent="0.2">
      <c r="B366" s="14" t="s">
        <v>19849</v>
      </c>
      <c r="C366" s="33" t="s">
        <v>13118</v>
      </c>
      <c r="D366" s="16" t="s">
        <v>19848</v>
      </c>
      <c r="E366" s="18" t="s">
        <v>26</v>
      </c>
      <c r="F366" s="34">
        <v>40939</v>
      </c>
      <c r="G366" s="20" t="s">
        <v>18990</v>
      </c>
      <c r="H366" s="109"/>
      <c r="I366" s="21">
        <v>5000000</v>
      </c>
      <c r="J366" s="21">
        <v>5000000</v>
      </c>
      <c r="K366" s="21"/>
      <c r="L366" s="109"/>
    </row>
    <row r="367" spans="2:12" x14ac:dyDescent="0.2">
      <c r="B367" s="14" t="s">
        <v>19847</v>
      </c>
      <c r="C367" s="33" t="s">
        <v>6525</v>
      </c>
      <c r="D367" s="16" t="s">
        <v>19846</v>
      </c>
      <c r="E367" s="18" t="s">
        <v>26</v>
      </c>
      <c r="F367" s="34">
        <v>41010</v>
      </c>
      <c r="G367" s="20" t="s">
        <v>18990</v>
      </c>
      <c r="H367" s="109"/>
      <c r="I367" s="21">
        <v>14994834</v>
      </c>
      <c r="J367" s="21">
        <v>15000000</v>
      </c>
      <c r="K367" s="21"/>
      <c r="L367" s="109"/>
    </row>
    <row r="368" spans="2:12" x14ac:dyDescent="0.2">
      <c r="B368" s="14" t="s">
        <v>19845</v>
      </c>
      <c r="C368" s="33" t="s">
        <v>13113</v>
      </c>
      <c r="D368" s="16" t="s">
        <v>19844</v>
      </c>
      <c r="E368" s="18" t="s">
        <v>26</v>
      </c>
      <c r="F368" s="34">
        <v>41039</v>
      </c>
      <c r="G368" s="20" t="s">
        <v>19092</v>
      </c>
      <c r="H368" s="109"/>
      <c r="I368" s="21">
        <v>7836067</v>
      </c>
      <c r="J368" s="21">
        <v>7800000</v>
      </c>
      <c r="K368" s="21">
        <v>197740</v>
      </c>
      <c r="L368" s="109"/>
    </row>
    <row r="369" spans="2:12" x14ac:dyDescent="0.2">
      <c r="B369" s="14" t="s">
        <v>19843</v>
      </c>
      <c r="C369" s="33" t="s">
        <v>13077</v>
      </c>
      <c r="D369" s="16" t="s">
        <v>19842</v>
      </c>
      <c r="E369" s="18" t="s">
        <v>26</v>
      </c>
      <c r="F369" s="34">
        <v>41129</v>
      </c>
      <c r="G369" s="20" t="s">
        <v>19053</v>
      </c>
      <c r="H369" s="109"/>
      <c r="I369" s="21">
        <v>8961030</v>
      </c>
      <c r="J369" s="21">
        <v>9000000</v>
      </c>
      <c r="K369" s="21"/>
      <c r="L369" s="109"/>
    </row>
    <row r="370" spans="2:12" x14ac:dyDescent="0.2">
      <c r="B370" s="14" t="s">
        <v>19841</v>
      </c>
      <c r="C370" s="33" t="s">
        <v>13072</v>
      </c>
      <c r="D370" s="16" t="s">
        <v>19840</v>
      </c>
      <c r="E370" s="18" t="s">
        <v>26</v>
      </c>
      <c r="F370" s="34">
        <v>41039</v>
      </c>
      <c r="G370" s="20" t="s">
        <v>18990</v>
      </c>
      <c r="H370" s="109"/>
      <c r="I370" s="21">
        <v>1995360</v>
      </c>
      <c r="J370" s="21">
        <v>2000000</v>
      </c>
      <c r="K370" s="21"/>
      <c r="L370" s="109"/>
    </row>
    <row r="371" spans="2:12" x14ac:dyDescent="0.2">
      <c r="B371" s="14" t="s">
        <v>19839</v>
      </c>
      <c r="C371" s="33" t="s">
        <v>7716</v>
      </c>
      <c r="D371" s="16" t="s">
        <v>19838</v>
      </c>
      <c r="E371" s="18" t="s">
        <v>26</v>
      </c>
      <c r="F371" s="34">
        <v>41143</v>
      </c>
      <c r="G371" s="20" t="s">
        <v>18985</v>
      </c>
      <c r="H371" s="109"/>
      <c r="I371" s="21">
        <v>13646991</v>
      </c>
      <c r="J371" s="21">
        <v>12513000</v>
      </c>
      <c r="K371" s="21">
        <v>53455</v>
      </c>
      <c r="L371" s="109"/>
    </row>
    <row r="372" spans="2:12" x14ac:dyDescent="0.2">
      <c r="B372" s="14" t="s">
        <v>19837</v>
      </c>
      <c r="C372" s="33" t="s">
        <v>7691</v>
      </c>
      <c r="D372" s="16" t="s">
        <v>19835</v>
      </c>
      <c r="E372" s="18" t="s">
        <v>26</v>
      </c>
      <c r="F372" s="34">
        <v>40925</v>
      </c>
      <c r="G372" s="20" t="s">
        <v>19384</v>
      </c>
      <c r="H372" s="109"/>
      <c r="I372" s="21">
        <v>15942188</v>
      </c>
      <c r="J372" s="21">
        <v>14250000</v>
      </c>
      <c r="K372" s="21">
        <v>42995</v>
      </c>
      <c r="L372" s="109"/>
    </row>
    <row r="373" spans="2:12" x14ac:dyDescent="0.2">
      <c r="B373" s="14" t="s">
        <v>19836</v>
      </c>
      <c r="C373" s="33" t="s">
        <v>7689</v>
      </c>
      <c r="D373" s="16" t="s">
        <v>19835</v>
      </c>
      <c r="E373" s="18" t="s">
        <v>26</v>
      </c>
      <c r="F373" s="34">
        <v>41124</v>
      </c>
      <c r="G373" s="20" t="s">
        <v>18973</v>
      </c>
      <c r="H373" s="109"/>
      <c r="I373" s="21">
        <v>17661373</v>
      </c>
      <c r="J373" s="21">
        <v>16575000</v>
      </c>
      <c r="K373" s="21">
        <v>12192</v>
      </c>
      <c r="L373" s="109"/>
    </row>
    <row r="374" spans="2:12" x14ac:dyDescent="0.2">
      <c r="B374" s="14" t="s">
        <v>19834</v>
      </c>
      <c r="C374" s="33" t="s">
        <v>13026</v>
      </c>
      <c r="D374" s="16" t="s">
        <v>19833</v>
      </c>
      <c r="E374" s="18" t="s">
        <v>26</v>
      </c>
      <c r="F374" s="34">
        <v>41051</v>
      </c>
      <c r="G374" s="20" t="s">
        <v>18982</v>
      </c>
      <c r="H374" s="109"/>
      <c r="I374" s="21">
        <v>14982750</v>
      </c>
      <c r="J374" s="21">
        <v>15000000</v>
      </c>
      <c r="K374" s="21"/>
      <c r="L374" s="109"/>
    </row>
    <row r="375" spans="2:12" x14ac:dyDescent="0.2">
      <c r="B375" s="14" t="s">
        <v>19832</v>
      </c>
      <c r="C375" s="33" t="s">
        <v>6522</v>
      </c>
      <c r="D375" s="16" t="s">
        <v>19831</v>
      </c>
      <c r="E375" s="18" t="s">
        <v>5793</v>
      </c>
      <c r="F375" s="34">
        <v>41149</v>
      </c>
      <c r="G375" s="20" t="s">
        <v>18973</v>
      </c>
      <c r="H375" s="109"/>
      <c r="I375" s="21">
        <v>29577309</v>
      </c>
      <c r="J375" s="21">
        <v>31150900</v>
      </c>
      <c r="K375" s="21">
        <v>12400</v>
      </c>
      <c r="L375" s="109"/>
    </row>
    <row r="376" spans="2:12" x14ac:dyDescent="0.2">
      <c r="B376" s="14" t="s">
        <v>19830</v>
      </c>
      <c r="C376" s="33" t="s">
        <v>13003</v>
      </c>
      <c r="D376" s="16" t="s">
        <v>19829</v>
      </c>
      <c r="E376" s="18" t="s">
        <v>26</v>
      </c>
      <c r="F376" s="34">
        <v>40953</v>
      </c>
      <c r="G376" s="20" t="s">
        <v>19040</v>
      </c>
      <c r="H376" s="109"/>
      <c r="I376" s="21">
        <v>12000000</v>
      </c>
      <c r="J376" s="21">
        <v>12000000</v>
      </c>
      <c r="K376" s="21"/>
      <c r="L376" s="109"/>
    </row>
    <row r="377" spans="2:12" x14ac:dyDescent="0.2">
      <c r="B377" s="14" t="s">
        <v>19828</v>
      </c>
      <c r="C377" s="33" t="s">
        <v>12984</v>
      </c>
      <c r="D377" s="16" t="s">
        <v>19827</v>
      </c>
      <c r="E377" s="18" t="s">
        <v>26</v>
      </c>
      <c r="F377" s="34">
        <v>41179</v>
      </c>
      <c r="G377" s="20" t="s">
        <v>19092</v>
      </c>
      <c r="H377" s="109"/>
      <c r="I377" s="21">
        <v>3200000</v>
      </c>
      <c r="J377" s="21">
        <v>3200000</v>
      </c>
      <c r="K377" s="21"/>
      <c r="L377" s="109"/>
    </row>
    <row r="378" spans="2:12" x14ac:dyDescent="0.2">
      <c r="B378" s="14" t="s">
        <v>19826</v>
      </c>
      <c r="C378" s="33" t="s">
        <v>12925</v>
      </c>
      <c r="D378" s="16" t="s">
        <v>19825</v>
      </c>
      <c r="E378" s="18" t="s">
        <v>26</v>
      </c>
      <c r="F378" s="34">
        <v>41071</v>
      </c>
      <c r="G378" s="20" t="s">
        <v>88</v>
      </c>
      <c r="H378" s="109"/>
      <c r="I378" s="21">
        <v>4498039</v>
      </c>
      <c r="J378" s="21">
        <v>4550000</v>
      </c>
      <c r="K378" s="21"/>
      <c r="L378" s="109"/>
    </row>
    <row r="379" spans="2:12" x14ac:dyDescent="0.2">
      <c r="B379" s="14" t="s">
        <v>19824</v>
      </c>
      <c r="C379" s="33" t="s">
        <v>7667</v>
      </c>
      <c r="D379" s="16" t="s">
        <v>19823</v>
      </c>
      <c r="E379" s="18" t="s">
        <v>26</v>
      </c>
      <c r="F379" s="34">
        <v>41060</v>
      </c>
      <c r="G379" s="20" t="s">
        <v>19384</v>
      </c>
      <c r="H379" s="109"/>
      <c r="I379" s="21">
        <v>14644013</v>
      </c>
      <c r="J379" s="21">
        <v>13680000</v>
      </c>
      <c r="K379" s="21">
        <v>7924</v>
      </c>
      <c r="L379" s="109"/>
    </row>
    <row r="380" spans="2:12" x14ac:dyDescent="0.2">
      <c r="B380" s="14" t="s">
        <v>19822</v>
      </c>
      <c r="C380" s="33" t="s">
        <v>12916</v>
      </c>
      <c r="D380" s="16" t="s">
        <v>19821</v>
      </c>
      <c r="E380" s="18" t="s">
        <v>26</v>
      </c>
      <c r="F380" s="34">
        <v>41129</v>
      </c>
      <c r="G380" s="20" t="s">
        <v>19092</v>
      </c>
      <c r="H380" s="109"/>
      <c r="I380" s="21">
        <v>7320000</v>
      </c>
      <c r="J380" s="21">
        <v>7320000</v>
      </c>
      <c r="K380" s="21"/>
      <c r="L380" s="109"/>
    </row>
    <row r="381" spans="2:12" x14ac:dyDescent="0.2">
      <c r="B381" s="14" t="s">
        <v>19820</v>
      </c>
      <c r="C381" s="33" t="s">
        <v>12907</v>
      </c>
      <c r="D381" s="16" t="s">
        <v>19819</v>
      </c>
      <c r="E381" s="18" t="s">
        <v>26</v>
      </c>
      <c r="F381" s="34">
        <v>40941</v>
      </c>
      <c r="G381" s="20" t="s">
        <v>18982</v>
      </c>
      <c r="H381" s="109"/>
      <c r="I381" s="21">
        <v>7500000</v>
      </c>
      <c r="J381" s="21">
        <v>7500000</v>
      </c>
      <c r="K381" s="21"/>
      <c r="L381" s="109"/>
    </row>
    <row r="382" spans="2:12" x14ac:dyDescent="0.2">
      <c r="B382" s="14" t="s">
        <v>19818</v>
      </c>
      <c r="C382" s="33" t="s">
        <v>12905</v>
      </c>
      <c r="D382" s="16" t="s">
        <v>19817</v>
      </c>
      <c r="E382" s="18" t="s">
        <v>26</v>
      </c>
      <c r="F382" s="34">
        <v>40980</v>
      </c>
      <c r="G382" s="20" t="s">
        <v>88</v>
      </c>
      <c r="H382" s="109"/>
      <c r="I382" s="21">
        <v>5710000</v>
      </c>
      <c r="J382" s="21">
        <v>5710000</v>
      </c>
      <c r="K382" s="21"/>
      <c r="L382" s="109"/>
    </row>
    <row r="383" spans="2:12" x14ac:dyDescent="0.2">
      <c r="B383" s="14" t="s">
        <v>19816</v>
      </c>
      <c r="C383" s="33" t="s">
        <v>6504</v>
      </c>
      <c r="D383" s="16" t="s">
        <v>19815</v>
      </c>
      <c r="E383" s="18" t="s">
        <v>26</v>
      </c>
      <c r="F383" s="34">
        <v>41018</v>
      </c>
      <c r="G383" s="20" t="s">
        <v>18985</v>
      </c>
      <c r="H383" s="109"/>
      <c r="I383" s="21">
        <v>9999147</v>
      </c>
      <c r="J383" s="21">
        <v>10000000</v>
      </c>
      <c r="K383" s="21"/>
      <c r="L383" s="109"/>
    </row>
    <row r="384" spans="2:12" x14ac:dyDescent="0.2">
      <c r="B384" s="14" t="s">
        <v>19814</v>
      </c>
      <c r="C384" s="33" t="s">
        <v>6501</v>
      </c>
      <c r="D384" s="16" t="s">
        <v>19813</v>
      </c>
      <c r="E384" s="18" t="s">
        <v>26</v>
      </c>
      <c r="F384" s="34">
        <v>41018</v>
      </c>
      <c r="G384" s="20" t="s">
        <v>18985</v>
      </c>
      <c r="H384" s="109"/>
      <c r="I384" s="21">
        <v>3999996</v>
      </c>
      <c r="J384" s="21">
        <v>4000000</v>
      </c>
      <c r="K384" s="21"/>
      <c r="L384" s="109"/>
    </row>
    <row r="385" spans="2:12" x14ac:dyDescent="0.2">
      <c r="B385" s="14" t="s">
        <v>19812</v>
      </c>
      <c r="C385" s="33" t="s">
        <v>12894</v>
      </c>
      <c r="D385" s="16" t="s">
        <v>19811</v>
      </c>
      <c r="E385" s="18" t="s">
        <v>26</v>
      </c>
      <c r="F385" s="34">
        <v>40975</v>
      </c>
      <c r="G385" s="20" t="s">
        <v>117</v>
      </c>
      <c r="H385" s="109"/>
      <c r="I385" s="21">
        <v>5433051</v>
      </c>
      <c r="J385" s="21">
        <v>5450000</v>
      </c>
      <c r="K385" s="21"/>
      <c r="L385" s="109"/>
    </row>
    <row r="386" spans="2:12" x14ac:dyDescent="0.2">
      <c r="B386" s="14" t="s">
        <v>19810</v>
      </c>
      <c r="C386" s="33" t="s">
        <v>6498</v>
      </c>
      <c r="D386" s="16" t="s">
        <v>19809</v>
      </c>
      <c r="E386" s="18" t="s">
        <v>26</v>
      </c>
      <c r="F386" s="34">
        <v>41072</v>
      </c>
      <c r="G386" s="20" t="s">
        <v>19092</v>
      </c>
      <c r="H386" s="109"/>
      <c r="I386" s="21">
        <v>2399782</v>
      </c>
      <c r="J386" s="21">
        <v>2400000</v>
      </c>
      <c r="K386" s="21"/>
      <c r="L386" s="109"/>
    </row>
    <row r="387" spans="2:12" x14ac:dyDescent="0.2">
      <c r="B387" s="14" t="s">
        <v>19808</v>
      </c>
      <c r="C387" s="33" t="s">
        <v>12885</v>
      </c>
      <c r="D387" s="16" t="s">
        <v>19807</v>
      </c>
      <c r="E387" s="18" t="s">
        <v>26</v>
      </c>
      <c r="F387" s="34">
        <v>41198</v>
      </c>
      <c r="G387" s="20" t="s">
        <v>19092</v>
      </c>
      <c r="H387" s="109"/>
      <c r="I387" s="21">
        <v>6750000</v>
      </c>
      <c r="J387" s="21">
        <v>6750000</v>
      </c>
      <c r="K387" s="21"/>
      <c r="L387" s="109"/>
    </row>
    <row r="388" spans="2:12" x14ac:dyDescent="0.2">
      <c r="B388" s="14" t="s">
        <v>19806</v>
      </c>
      <c r="C388" s="33" t="s">
        <v>7631</v>
      </c>
      <c r="D388" s="16" t="s">
        <v>19805</v>
      </c>
      <c r="E388" s="18" t="s">
        <v>26</v>
      </c>
      <c r="F388" s="34">
        <v>41051</v>
      </c>
      <c r="G388" s="20" t="s">
        <v>19063</v>
      </c>
      <c r="H388" s="109"/>
      <c r="I388" s="21">
        <v>12414434</v>
      </c>
      <c r="J388" s="21"/>
      <c r="K388" s="21">
        <v>176896</v>
      </c>
      <c r="L388" s="109"/>
    </row>
    <row r="389" spans="2:12" x14ac:dyDescent="0.2">
      <c r="B389" s="14" t="s">
        <v>19804</v>
      </c>
      <c r="C389" s="33" t="s">
        <v>7629</v>
      </c>
      <c r="D389" s="16" t="s">
        <v>19803</v>
      </c>
      <c r="E389" s="18" t="s">
        <v>26</v>
      </c>
      <c r="F389" s="34">
        <v>41047</v>
      </c>
      <c r="G389" s="20" t="s">
        <v>19063</v>
      </c>
      <c r="H389" s="109"/>
      <c r="I389" s="21">
        <v>9179547</v>
      </c>
      <c r="J389" s="21">
        <v>9000000</v>
      </c>
      <c r="K389" s="21">
        <v>28362</v>
      </c>
      <c r="L389" s="109"/>
    </row>
    <row r="390" spans="2:12" x14ac:dyDescent="0.2">
      <c r="B390" s="14" t="s">
        <v>19802</v>
      </c>
      <c r="C390" s="33" t="s">
        <v>6487</v>
      </c>
      <c r="D390" s="16" t="s">
        <v>19801</v>
      </c>
      <c r="E390" s="18" t="s">
        <v>26</v>
      </c>
      <c r="F390" s="34">
        <v>41171</v>
      </c>
      <c r="G390" s="20" t="s">
        <v>18990</v>
      </c>
      <c r="H390" s="109"/>
      <c r="I390" s="21">
        <v>999751</v>
      </c>
      <c r="J390" s="21">
        <v>1000000</v>
      </c>
      <c r="K390" s="21"/>
      <c r="L390" s="109"/>
    </row>
    <row r="391" spans="2:12" x14ac:dyDescent="0.2">
      <c r="B391" s="14" t="s">
        <v>19800</v>
      </c>
      <c r="C391" s="33" t="s">
        <v>7626</v>
      </c>
      <c r="D391" s="16" t="s">
        <v>19799</v>
      </c>
      <c r="E391" s="18" t="s">
        <v>26</v>
      </c>
      <c r="F391" s="34">
        <v>41130</v>
      </c>
      <c r="G391" s="20" t="s">
        <v>19063</v>
      </c>
      <c r="H391" s="109"/>
      <c r="I391" s="21">
        <v>6977877</v>
      </c>
      <c r="J391" s="21"/>
      <c r="K391" s="21">
        <v>68376</v>
      </c>
      <c r="L391" s="109"/>
    </row>
    <row r="392" spans="2:12" x14ac:dyDescent="0.2">
      <c r="B392" s="14" t="s">
        <v>19798</v>
      </c>
      <c r="C392" s="33" t="s">
        <v>4492</v>
      </c>
      <c r="D392" s="16" t="s">
        <v>19797</v>
      </c>
      <c r="E392" s="18" t="s">
        <v>26</v>
      </c>
      <c r="F392" s="34">
        <v>40968</v>
      </c>
      <c r="G392" s="20" t="s">
        <v>84</v>
      </c>
      <c r="H392" s="109"/>
      <c r="I392" s="21">
        <v>9996486</v>
      </c>
      <c r="J392" s="21">
        <v>10000000</v>
      </c>
      <c r="K392" s="21"/>
      <c r="L392" s="109"/>
    </row>
    <row r="393" spans="2:12" x14ac:dyDescent="0.2">
      <c r="B393" s="14" t="s">
        <v>19796</v>
      </c>
      <c r="C393" s="33" t="s">
        <v>4441</v>
      </c>
      <c r="D393" s="16" t="s">
        <v>19795</v>
      </c>
      <c r="E393" s="18" t="s">
        <v>26</v>
      </c>
      <c r="F393" s="34">
        <v>41080</v>
      </c>
      <c r="G393" s="20" t="s">
        <v>19131</v>
      </c>
      <c r="H393" s="109"/>
      <c r="I393" s="21">
        <v>8996305</v>
      </c>
      <c r="J393" s="21">
        <v>9000000</v>
      </c>
      <c r="K393" s="21"/>
      <c r="L393" s="109"/>
    </row>
    <row r="394" spans="2:12" x14ac:dyDescent="0.2">
      <c r="B394" s="14" t="s">
        <v>19794</v>
      </c>
      <c r="C394" s="33" t="s">
        <v>12849</v>
      </c>
      <c r="D394" s="16" t="s">
        <v>19793</v>
      </c>
      <c r="E394" s="18" t="s">
        <v>26</v>
      </c>
      <c r="F394" s="34">
        <v>41045</v>
      </c>
      <c r="G394" s="20" t="s">
        <v>18982</v>
      </c>
      <c r="H394" s="109"/>
      <c r="I394" s="21">
        <v>5640452</v>
      </c>
      <c r="J394" s="21">
        <v>5650000</v>
      </c>
      <c r="K394" s="21"/>
      <c r="L394" s="109"/>
    </row>
    <row r="395" spans="2:12" x14ac:dyDescent="0.2">
      <c r="B395" s="14" t="s">
        <v>19792</v>
      </c>
      <c r="C395" s="33" t="s">
        <v>6454</v>
      </c>
      <c r="D395" s="16" t="s">
        <v>19791</v>
      </c>
      <c r="E395" s="18" t="s">
        <v>26</v>
      </c>
      <c r="F395" s="34">
        <v>41066</v>
      </c>
      <c r="G395" s="20" t="s">
        <v>18985</v>
      </c>
      <c r="H395" s="109"/>
      <c r="I395" s="21">
        <v>9998089</v>
      </c>
      <c r="J395" s="21">
        <v>10000000</v>
      </c>
      <c r="K395" s="21"/>
      <c r="L395" s="109"/>
    </row>
    <row r="396" spans="2:12" x14ac:dyDescent="0.2">
      <c r="B396" s="14" t="s">
        <v>19790</v>
      </c>
      <c r="C396" s="33" t="s">
        <v>6451</v>
      </c>
      <c r="D396" s="16" t="s">
        <v>19789</v>
      </c>
      <c r="E396" s="18" t="s">
        <v>26</v>
      </c>
      <c r="F396" s="34">
        <v>41185</v>
      </c>
      <c r="G396" s="20" t="s">
        <v>18990</v>
      </c>
      <c r="H396" s="109"/>
      <c r="I396" s="21">
        <v>5998972</v>
      </c>
      <c r="J396" s="21">
        <v>6000000</v>
      </c>
      <c r="K396" s="21"/>
      <c r="L396" s="109"/>
    </row>
    <row r="397" spans="2:12" x14ac:dyDescent="0.2">
      <c r="B397" s="14" t="s">
        <v>19788</v>
      </c>
      <c r="C397" s="33" t="s">
        <v>6449</v>
      </c>
      <c r="D397" s="16" t="s">
        <v>19787</v>
      </c>
      <c r="E397" s="18" t="s">
        <v>26</v>
      </c>
      <c r="F397" s="34">
        <v>41185</v>
      </c>
      <c r="G397" s="20" t="s">
        <v>18990</v>
      </c>
      <c r="H397" s="109"/>
      <c r="I397" s="21">
        <v>3499694</v>
      </c>
      <c r="J397" s="21">
        <v>3500000</v>
      </c>
      <c r="K397" s="21"/>
      <c r="L397" s="109"/>
    </row>
    <row r="398" spans="2:12" x14ac:dyDescent="0.2">
      <c r="B398" s="14" t="s">
        <v>19786</v>
      </c>
      <c r="C398" s="33" t="s">
        <v>12825</v>
      </c>
      <c r="D398" s="16" t="s">
        <v>19785</v>
      </c>
      <c r="E398" s="18" t="s">
        <v>26</v>
      </c>
      <c r="F398" s="34">
        <v>41044</v>
      </c>
      <c r="G398" s="20" t="s">
        <v>88</v>
      </c>
      <c r="H398" s="109"/>
      <c r="I398" s="21">
        <v>7462800</v>
      </c>
      <c r="J398" s="21">
        <v>7500000</v>
      </c>
      <c r="K398" s="21"/>
      <c r="L398" s="109"/>
    </row>
    <row r="399" spans="2:12" x14ac:dyDescent="0.2">
      <c r="B399" s="14" t="s">
        <v>19784</v>
      </c>
      <c r="C399" s="33" t="s">
        <v>12811</v>
      </c>
      <c r="D399" s="16" t="s">
        <v>19783</v>
      </c>
      <c r="E399" s="18" t="s">
        <v>26</v>
      </c>
      <c r="F399" s="34">
        <v>41215</v>
      </c>
      <c r="G399" s="20" t="s">
        <v>18973</v>
      </c>
      <c r="H399" s="109"/>
      <c r="I399" s="21">
        <v>12110429</v>
      </c>
      <c r="J399" s="21">
        <v>11479000</v>
      </c>
      <c r="K399" s="21">
        <v>263104</v>
      </c>
      <c r="L399" s="109"/>
    </row>
    <row r="400" spans="2:12" x14ac:dyDescent="0.2">
      <c r="B400" s="14" t="s">
        <v>19782</v>
      </c>
      <c r="C400" s="33" t="s">
        <v>6433</v>
      </c>
      <c r="D400" s="16" t="s">
        <v>19781</v>
      </c>
      <c r="E400" s="18" t="s">
        <v>26</v>
      </c>
      <c r="F400" s="34">
        <v>40919</v>
      </c>
      <c r="G400" s="20" t="s">
        <v>191</v>
      </c>
      <c r="H400" s="109"/>
      <c r="I400" s="21">
        <v>4484894</v>
      </c>
      <c r="J400" s="21">
        <v>4484899</v>
      </c>
      <c r="K400" s="21"/>
      <c r="L400" s="109"/>
    </row>
    <row r="401" spans="2:12" x14ac:dyDescent="0.2">
      <c r="B401" s="14" t="s">
        <v>19780</v>
      </c>
      <c r="C401" s="33" t="s">
        <v>4482</v>
      </c>
      <c r="D401" s="16" t="s">
        <v>19779</v>
      </c>
      <c r="E401" s="18" t="s">
        <v>26</v>
      </c>
      <c r="F401" s="34">
        <v>40919</v>
      </c>
      <c r="G401" s="20" t="s">
        <v>191</v>
      </c>
      <c r="H401" s="109"/>
      <c r="I401" s="21">
        <v>9999983</v>
      </c>
      <c r="J401" s="21">
        <v>10000000</v>
      </c>
      <c r="K401" s="21"/>
      <c r="L401" s="109"/>
    </row>
    <row r="402" spans="2:12" x14ac:dyDescent="0.2">
      <c r="B402" s="14" t="s">
        <v>19778</v>
      </c>
      <c r="C402" s="33" t="s">
        <v>4478</v>
      </c>
      <c r="D402" s="16" t="s">
        <v>19777</v>
      </c>
      <c r="E402" s="18" t="s">
        <v>26</v>
      </c>
      <c r="F402" s="34">
        <v>40919</v>
      </c>
      <c r="G402" s="20" t="s">
        <v>191</v>
      </c>
      <c r="H402" s="109"/>
      <c r="I402" s="21">
        <v>11999915</v>
      </c>
      <c r="J402" s="21">
        <v>12000000</v>
      </c>
      <c r="K402" s="21"/>
      <c r="L402" s="109"/>
    </row>
    <row r="403" spans="2:12" x14ac:dyDescent="0.2">
      <c r="B403" s="14" t="s">
        <v>19776</v>
      </c>
      <c r="C403" s="33" t="s">
        <v>4445</v>
      </c>
      <c r="D403" s="16" t="s">
        <v>19775</v>
      </c>
      <c r="E403" s="18" t="s">
        <v>26</v>
      </c>
      <c r="F403" s="34">
        <v>41071</v>
      </c>
      <c r="G403" s="20" t="s">
        <v>18982</v>
      </c>
      <c r="H403" s="109"/>
      <c r="I403" s="21">
        <v>19996644</v>
      </c>
      <c r="J403" s="21">
        <v>20000000</v>
      </c>
      <c r="K403" s="21"/>
      <c r="L403" s="109"/>
    </row>
    <row r="404" spans="2:12" x14ac:dyDescent="0.2">
      <c r="B404" s="14" t="s">
        <v>19774</v>
      </c>
      <c r="C404" s="33" t="s">
        <v>12780</v>
      </c>
      <c r="D404" s="16" t="s">
        <v>19773</v>
      </c>
      <c r="E404" s="18" t="s">
        <v>26</v>
      </c>
      <c r="F404" s="34">
        <v>41025</v>
      </c>
      <c r="G404" s="20" t="s">
        <v>18973</v>
      </c>
      <c r="H404" s="109"/>
      <c r="I404" s="21">
        <v>8181281</v>
      </c>
      <c r="J404" s="21">
        <v>8550000</v>
      </c>
      <c r="K404" s="21">
        <v>110556</v>
      </c>
      <c r="L404" s="109"/>
    </row>
    <row r="405" spans="2:12" x14ac:dyDescent="0.2">
      <c r="B405" s="14" t="s">
        <v>19772</v>
      </c>
      <c r="C405" s="33" t="s">
        <v>12769</v>
      </c>
      <c r="D405" s="16" t="s">
        <v>19771</v>
      </c>
      <c r="E405" s="18" t="s">
        <v>26</v>
      </c>
      <c r="F405" s="34">
        <v>41171</v>
      </c>
      <c r="G405" s="20" t="s">
        <v>18990</v>
      </c>
      <c r="H405" s="109"/>
      <c r="I405" s="21">
        <v>14785940</v>
      </c>
      <c r="J405" s="21">
        <v>14800000</v>
      </c>
      <c r="K405" s="21"/>
      <c r="L405" s="109"/>
    </row>
    <row r="406" spans="2:12" x14ac:dyDescent="0.2">
      <c r="B406" s="14" t="s">
        <v>19770</v>
      </c>
      <c r="C406" s="33" t="s">
        <v>12742</v>
      </c>
      <c r="D406" s="16" t="s">
        <v>19769</v>
      </c>
      <c r="E406" s="18" t="s">
        <v>26</v>
      </c>
      <c r="F406" s="34">
        <v>40911</v>
      </c>
      <c r="G406" s="20" t="s">
        <v>19040</v>
      </c>
      <c r="H406" s="109"/>
      <c r="I406" s="21">
        <v>9986300</v>
      </c>
      <c r="J406" s="21">
        <v>10000000</v>
      </c>
      <c r="K406" s="21"/>
      <c r="L406" s="109"/>
    </row>
    <row r="407" spans="2:12" x14ac:dyDescent="0.2">
      <c r="B407" s="14" t="s">
        <v>19768</v>
      </c>
      <c r="C407" s="33" t="s">
        <v>7594</v>
      </c>
      <c r="D407" s="16" t="s">
        <v>19767</v>
      </c>
      <c r="E407" s="18" t="s">
        <v>26</v>
      </c>
      <c r="F407" s="34">
        <v>41162</v>
      </c>
      <c r="G407" s="20" t="s">
        <v>19040</v>
      </c>
      <c r="H407" s="109"/>
      <c r="I407" s="21">
        <v>5019352</v>
      </c>
      <c r="J407" s="21"/>
      <c r="K407" s="21">
        <v>60761</v>
      </c>
      <c r="L407" s="109"/>
    </row>
    <row r="408" spans="2:12" x14ac:dyDescent="0.2">
      <c r="B408" s="14" t="s">
        <v>19766</v>
      </c>
      <c r="C408" s="33" t="s">
        <v>12728</v>
      </c>
      <c r="D408" s="16" t="s">
        <v>19765</v>
      </c>
      <c r="E408" s="18" t="s">
        <v>26</v>
      </c>
      <c r="F408" s="34">
        <v>41227</v>
      </c>
      <c r="G408" s="20" t="s">
        <v>105</v>
      </c>
      <c r="H408" s="109"/>
      <c r="I408" s="21">
        <v>4500000</v>
      </c>
      <c r="J408" s="21">
        <v>4500000</v>
      </c>
      <c r="K408" s="21">
        <v>68906</v>
      </c>
      <c r="L408" s="109"/>
    </row>
    <row r="409" spans="2:12" x14ac:dyDescent="0.2">
      <c r="B409" s="14" t="s">
        <v>19764</v>
      </c>
      <c r="C409" s="33" t="s">
        <v>7584</v>
      </c>
      <c r="D409" s="16" t="s">
        <v>19763</v>
      </c>
      <c r="E409" s="18" t="s">
        <v>26</v>
      </c>
      <c r="F409" s="34">
        <v>41250</v>
      </c>
      <c r="G409" s="20" t="s">
        <v>18985</v>
      </c>
      <c r="H409" s="109"/>
      <c r="I409" s="21">
        <v>8921250</v>
      </c>
      <c r="J409" s="21">
        <v>8000000</v>
      </c>
      <c r="K409" s="21">
        <v>13508</v>
      </c>
      <c r="L409" s="109"/>
    </row>
    <row r="410" spans="2:12" x14ac:dyDescent="0.2">
      <c r="B410" s="14" t="s">
        <v>19762</v>
      </c>
      <c r="C410" s="33" t="s">
        <v>6400</v>
      </c>
      <c r="D410" s="16" t="s">
        <v>19761</v>
      </c>
      <c r="E410" s="18" t="s">
        <v>5793</v>
      </c>
      <c r="F410" s="34">
        <v>40921</v>
      </c>
      <c r="G410" s="20" t="s">
        <v>88</v>
      </c>
      <c r="H410" s="109"/>
      <c r="I410" s="21">
        <v>1858310</v>
      </c>
      <c r="J410" s="21">
        <v>1970636</v>
      </c>
      <c r="K410" s="21">
        <v>36</v>
      </c>
      <c r="L410" s="109"/>
    </row>
    <row r="411" spans="2:12" x14ac:dyDescent="0.2">
      <c r="B411" s="14" t="s">
        <v>19760</v>
      </c>
      <c r="C411" s="33" t="s">
        <v>12679</v>
      </c>
      <c r="D411" s="16" t="s">
        <v>19759</v>
      </c>
      <c r="E411" s="18" t="s">
        <v>26</v>
      </c>
      <c r="F411" s="34">
        <v>41086</v>
      </c>
      <c r="G411" s="20" t="s">
        <v>19131</v>
      </c>
      <c r="H411" s="109"/>
      <c r="I411" s="21">
        <v>13738175</v>
      </c>
      <c r="J411" s="21">
        <v>13750000</v>
      </c>
      <c r="K411" s="21"/>
      <c r="L411" s="109"/>
    </row>
    <row r="412" spans="2:12" x14ac:dyDescent="0.2">
      <c r="B412" s="14" t="s">
        <v>19758</v>
      </c>
      <c r="C412" s="33" t="s">
        <v>7549</v>
      </c>
      <c r="D412" s="16" t="s">
        <v>19757</v>
      </c>
      <c r="E412" s="18" t="s">
        <v>26</v>
      </c>
      <c r="F412" s="34">
        <v>41246</v>
      </c>
      <c r="G412" s="20" t="s">
        <v>18990</v>
      </c>
      <c r="H412" s="109"/>
      <c r="I412" s="21">
        <v>5443750</v>
      </c>
      <c r="J412" s="21">
        <v>5000000</v>
      </c>
      <c r="K412" s="21">
        <v>4142</v>
      </c>
      <c r="L412" s="109"/>
    </row>
    <row r="413" spans="2:12" x14ac:dyDescent="0.2">
      <c r="B413" s="14" t="s">
        <v>19756</v>
      </c>
      <c r="C413" s="33" t="s">
        <v>12663</v>
      </c>
      <c r="D413" s="16" t="s">
        <v>19755</v>
      </c>
      <c r="E413" s="18" t="s">
        <v>26</v>
      </c>
      <c r="F413" s="34">
        <v>41176</v>
      </c>
      <c r="G413" s="20" t="s">
        <v>19040</v>
      </c>
      <c r="H413" s="109"/>
      <c r="I413" s="21">
        <v>11978640</v>
      </c>
      <c r="J413" s="21">
        <v>12000000</v>
      </c>
      <c r="K413" s="21"/>
      <c r="L413" s="109"/>
    </row>
    <row r="414" spans="2:12" x14ac:dyDescent="0.2">
      <c r="B414" s="14" t="s">
        <v>19754</v>
      </c>
      <c r="C414" s="33" t="s">
        <v>12657</v>
      </c>
      <c r="D414" s="16" t="s">
        <v>19753</v>
      </c>
      <c r="E414" s="18" t="s">
        <v>26</v>
      </c>
      <c r="F414" s="34">
        <v>41163</v>
      </c>
      <c r="G414" s="20" t="s">
        <v>18990</v>
      </c>
      <c r="H414" s="109"/>
      <c r="I414" s="21">
        <v>11991480</v>
      </c>
      <c r="J414" s="21">
        <v>12000000</v>
      </c>
      <c r="K414" s="21"/>
      <c r="L414" s="109"/>
    </row>
    <row r="415" spans="2:12" x14ac:dyDescent="0.2">
      <c r="B415" s="14" t="s">
        <v>19752</v>
      </c>
      <c r="C415" s="33" t="s">
        <v>12654</v>
      </c>
      <c r="D415" s="16" t="s">
        <v>19751</v>
      </c>
      <c r="E415" s="18" t="s">
        <v>26</v>
      </c>
      <c r="F415" s="34">
        <v>41162</v>
      </c>
      <c r="G415" s="20" t="s">
        <v>18982</v>
      </c>
      <c r="H415" s="109"/>
      <c r="I415" s="21">
        <v>9978100</v>
      </c>
      <c r="J415" s="21">
        <v>10000000</v>
      </c>
      <c r="K415" s="21"/>
      <c r="L415" s="109"/>
    </row>
    <row r="416" spans="2:12" x14ac:dyDescent="0.2">
      <c r="B416" s="14" t="s">
        <v>19750</v>
      </c>
      <c r="C416" s="33" t="s">
        <v>12649</v>
      </c>
      <c r="D416" s="16" t="s">
        <v>19749</v>
      </c>
      <c r="E416" s="18" t="s">
        <v>26</v>
      </c>
      <c r="F416" s="34">
        <v>41135</v>
      </c>
      <c r="G416" s="20" t="s">
        <v>18982</v>
      </c>
      <c r="H416" s="109"/>
      <c r="I416" s="21">
        <v>7000000</v>
      </c>
      <c r="J416" s="21">
        <v>7000000</v>
      </c>
      <c r="K416" s="21"/>
      <c r="L416" s="109"/>
    </row>
    <row r="417" spans="2:12" x14ac:dyDescent="0.2">
      <c r="B417" s="14" t="s">
        <v>19748</v>
      </c>
      <c r="C417" s="33" t="s">
        <v>6394</v>
      </c>
      <c r="D417" s="16" t="s">
        <v>19747</v>
      </c>
      <c r="E417" s="18" t="s">
        <v>26</v>
      </c>
      <c r="F417" s="34">
        <v>41091</v>
      </c>
      <c r="G417" s="20" t="s">
        <v>19016</v>
      </c>
      <c r="H417" s="109"/>
      <c r="I417" s="21">
        <v>11448</v>
      </c>
      <c r="J417" s="21">
        <v>11448</v>
      </c>
      <c r="K417" s="21"/>
      <c r="L417" s="109"/>
    </row>
    <row r="418" spans="2:12" x14ac:dyDescent="0.2">
      <c r="B418" s="14" t="s">
        <v>19746</v>
      </c>
      <c r="C418" s="33" t="s">
        <v>12615</v>
      </c>
      <c r="D418" s="16" t="s">
        <v>19745</v>
      </c>
      <c r="E418" s="18" t="s">
        <v>26</v>
      </c>
      <c r="F418" s="34">
        <v>41010</v>
      </c>
      <c r="G418" s="20" t="s">
        <v>18985</v>
      </c>
      <c r="H418" s="109"/>
      <c r="I418" s="21">
        <v>5272500</v>
      </c>
      <c r="J418" s="21">
        <v>4750000</v>
      </c>
      <c r="K418" s="21">
        <v>144446</v>
      </c>
      <c r="L418" s="109"/>
    </row>
    <row r="419" spans="2:12" x14ac:dyDescent="0.2">
      <c r="B419" s="14" t="s">
        <v>19744</v>
      </c>
      <c r="C419" s="33" t="s">
        <v>12613</v>
      </c>
      <c r="D419" s="16" t="s">
        <v>19743</v>
      </c>
      <c r="E419" s="18" t="s">
        <v>26</v>
      </c>
      <c r="F419" s="34">
        <v>41009</v>
      </c>
      <c r="G419" s="20" t="s">
        <v>18990</v>
      </c>
      <c r="H419" s="109"/>
      <c r="I419" s="21">
        <v>4750000</v>
      </c>
      <c r="J419" s="21">
        <v>4750000</v>
      </c>
      <c r="K419" s="21"/>
      <c r="L419" s="109"/>
    </row>
    <row r="420" spans="2:12" x14ac:dyDescent="0.2">
      <c r="B420" s="14" t="s">
        <v>19742</v>
      </c>
      <c r="C420" s="33" t="s">
        <v>12610</v>
      </c>
      <c r="D420" s="16" t="s">
        <v>19741</v>
      </c>
      <c r="E420" s="18" t="s">
        <v>26</v>
      </c>
      <c r="F420" s="34">
        <v>41130</v>
      </c>
      <c r="G420" s="20" t="s">
        <v>18990</v>
      </c>
      <c r="H420" s="109"/>
      <c r="I420" s="21">
        <v>13841250</v>
      </c>
      <c r="J420" s="21">
        <v>13715000</v>
      </c>
      <c r="K420" s="21"/>
      <c r="L420" s="109"/>
    </row>
    <row r="421" spans="2:12" x14ac:dyDescent="0.2">
      <c r="B421" s="14" t="s">
        <v>19740</v>
      </c>
      <c r="C421" s="33" t="s">
        <v>12607</v>
      </c>
      <c r="D421" s="16" t="s">
        <v>19739</v>
      </c>
      <c r="E421" s="18" t="s">
        <v>26</v>
      </c>
      <c r="F421" s="34">
        <v>41030</v>
      </c>
      <c r="G421" s="20" t="s">
        <v>19131</v>
      </c>
      <c r="H421" s="109"/>
      <c r="I421" s="21">
        <v>7499325</v>
      </c>
      <c r="J421" s="21">
        <v>7500000</v>
      </c>
      <c r="K421" s="21"/>
      <c r="L421" s="109"/>
    </row>
    <row r="422" spans="2:12" x14ac:dyDescent="0.2">
      <c r="B422" s="14" t="s">
        <v>19738</v>
      </c>
      <c r="C422" s="33" t="s">
        <v>6391</v>
      </c>
      <c r="D422" s="16" t="s">
        <v>19737</v>
      </c>
      <c r="E422" s="18" t="s">
        <v>26</v>
      </c>
      <c r="F422" s="34">
        <v>41171</v>
      </c>
      <c r="G422" s="20" t="s">
        <v>19092</v>
      </c>
      <c r="H422" s="109"/>
      <c r="I422" s="21">
        <v>5000000</v>
      </c>
      <c r="J422" s="21">
        <v>5000000</v>
      </c>
      <c r="K422" s="21"/>
      <c r="L422" s="109"/>
    </row>
    <row r="423" spans="2:12" x14ac:dyDescent="0.2">
      <c r="B423" s="14" t="s">
        <v>19736</v>
      </c>
      <c r="C423" s="33" t="s">
        <v>6389</v>
      </c>
      <c r="D423" s="16" t="s">
        <v>19735</v>
      </c>
      <c r="E423" s="18" t="s">
        <v>26</v>
      </c>
      <c r="F423" s="34">
        <v>41171</v>
      </c>
      <c r="G423" s="20" t="s">
        <v>19092</v>
      </c>
      <c r="H423" s="109"/>
      <c r="I423" s="21">
        <v>2000000</v>
      </c>
      <c r="J423" s="21">
        <v>2000000</v>
      </c>
      <c r="K423" s="21"/>
      <c r="L423" s="109"/>
    </row>
    <row r="424" spans="2:12" x14ac:dyDescent="0.2">
      <c r="B424" s="14" t="s">
        <v>19734</v>
      </c>
      <c r="C424" s="33" t="s">
        <v>6386</v>
      </c>
      <c r="D424" s="16" t="s">
        <v>19733</v>
      </c>
      <c r="E424" s="18" t="s">
        <v>26</v>
      </c>
      <c r="F424" s="34">
        <v>41019</v>
      </c>
      <c r="G424" s="20" t="s">
        <v>105</v>
      </c>
      <c r="H424" s="109"/>
      <c r="I424" s="21">
        <v>13049130</v>
      </c>
      <c r="J424" s="21">
        <v>13199702</v>
      </c>
      <c r="K424" s="21">
        <v>4387</v>
      </c>
      <c r="L424" s="109"/>
    </row>
    <row r="425" spans="2:12" x14ac:dyDescent="0.2">
      <c r="B425" s="14" t="s">
        <v>19732</v>
      </c>
      <c r="C425" s="33" t="s">
        <v>12604</v>
      </c>
      <c r="D425" s="16" t="s">
        <v>19731</v>
      </c>
      <c r="E425" s="18" t="s">
        <v>26</v>
      </c>
      <c r="F425" s="34">
        <v>41227</v>
      </c>
      <c r="G425" s="20" t="s">
        <v>105</v>
      </c>
      <c r="H425" s="109"/>
      <c r="I425" s="21">
        <v>15346966</v>
      </c>
      <c r="J425" s="21">
        <v>15000000</v>
      </c>
      <c r="K425" s="21">
        <v>125000</v>
      </c>
      <c r="L425" s="109"/>
    </row>
    <row r="426" spans="2:12" x14ac:dyDescent="0.2">
      <c r="B426" s="14" t="s">
        <v>19730</v>
      </c>
      <c r="C426" s="33" t="s">
        <v>7494</v>
      </c>
      <c r="D426" s="16" t="s">
        <v>19729</v>
      </c>
      <c r="E426" s="18" t="s">
        <v>26</v>
      </c>
      <c r="F426" s="34">
        <v>41246</v>
      </c>
      <c r="G426" s="20" t="s">
        <v>19019</v>
      </c>
      <c r="H426" s="109"/>
      <c r="I426" s="21">
        <v>5585352</v>
      </c>
      <c r="J426" s="21">
        <v>5000000</v>
      </c>
      <c r="K426" s="21">
        <v>4165</v>
      </c>
      <c r="L426" s="109"/>
    </row>
    <row r="427" spans="2:12" x14ac:dyDescent="0.2">
      <c r="B427" s="14" t="s">
        <v>19728</v>
      </c>
      <c r="C427" s="33" t="s">
        <v>12548</v>
      </c>
      <c r="D427" s="16" t="s">
        <v>19727</v>
      </c>
      <c r="E427" s="18" t="s">
        <v>26</v>
      </c>
      <c r="F427" s="34">
        <v>41115</v>
      </c>
      <c r="G427" s="20" t="s">
        <v>19040</v>
      </c>
      <c r="H427" s="109"/>
      <c r="I427" s="21">
        <v>9981800</v>
      </c>
      <c r="J427" s="21">
        <v>10000000</v>
      </c>
      <c r="K427" s="21"/>
      <c r="L427" s="109"/>
    </row>
    <row r="428" spans="2:12" x14ac:dyDescent="0.2">
      <c r="B428" s="14" t="s">
        <v>19726</v>
      </c>
      <c r="C428" s="33" t="s">
        <v>12485</v>
      </c>
      <c r="D428" s="16" t="s">
        <v>19725</v>
      </c>
      <c r="E428" s="18" t="s">
        <v>26</v>
      </c>
      <c r="F428" s="34">
        <v>41037</v>
      </c>
      <c r="G428" s="20" t="s">
        <v>105</v>
      </c>
      <c r="H428" s="109"/>
      <c r="I428" s="21">
        <v>18980848</v>
      </c>
      <c r="J428" s="21">
        <v>19000000</v>
      </c>
      <c r="K428" s="21">
        <v>77267</v>
      </c>
      <c r="L428" s="109"/>
    </row>
    <row r="429" spans="2:12" x14ac:dyDescent="0.2">
      <c r="B429" s="14" t="s">
        <v>19724</v>
      </c>
      <c r="C429" s="33" t="s">
        <v>12483</v>
      </c>
      <c r="D429" s="16" t="s">
        <v>19723</v>
      </c>
      <c r="E429" s="18" t="s">
        <v>26</v>
      </c>
      <c r="F429" s="34">
        <v>41037</v>
      </c>
      <c r="G429" s="20" t="s">
        <v>105</v>
      </c>
      <c r="H429" s="109"/>
      <c r="I429" s="21">
        <v>7996700</v>
      </c>
      <c r="J429" s="21">
        <v>8000000</v>
      </c>
      <c r="K429" s="21">
        <v>51511</v>
      </c>
      <c r="L429" s="109"/>
    </row>
    <row r="430" spans="2:12" x14ac:dyDescent="0.2">
      <c r="B430" s="14" t="s">
        <v>19722</v>
      </c>
      <c r="C430" s="33" t="s">
        <v>4456</v>
      </c>
      <c r="D430" s="16" t="s">
        <v>19721</v>
      </c>
      <c r="E430" s="18" t="s">
        <v>26</v>
      </c>
      <c r="F430" s="34">
        <v>41065</v>
      </c>
      <c r="G430" s="20" t="s">
        <v>18985</v>
      </c>
      <c r="H430" s="109"/>
      <c r="I430" s="21">
        <v>9999006</v>
      </c>
      <c r="J430" s="21">
        <v>10000000</v>
      </c>
      <c r="K430" s="21"/>
      <c r="L430" s="109"/>
    </row>
    <row r="431" spans="2:12" x14ac:dyDescent="0.2">
      <c r="B431" s="14" t="s">
        <v>19720</v>
      </c>
      <c r="C431" s="33" t="s">
        <v>4452</v>
      </c>
      <c r="D431" s="16" t="s">
        <v>19719</v>
      </c>
      <c r="E431" s="18" t="s">
        <v>26</v>
      </c>
      <c r="F431" s="34">
        <v>41065</v>
      </c>
      <c r="G431" s="20" t="s">
        <v>18985</v>
      </c>
      <c r="H431" s="109"/>
      <c r="I431" s="21">
        <v>10000000</v>
      </c>
      <c r="J431" s="21">
        <v>10000000</v>
      </c>
      <c r="K431" s="21"/>
      <c r="L431" s="109"/>
    </row>
    <row r="432" spans="2:12" x14ac:dyDescent="0.2">
      <c r="B432" s="14" t="s">
        <v>19718</v>
      </c>
      <c r="C432" s="33" t="s">
        <v>6354</v>
      </c>
      <c r="D432" s="16" t="s">
        <v>19717</v>
      </c>
      <c r="E432" s="18" t="s">
        <v>26</v>
      </c>
      <c r="F432" s="34">
        <v>41121</v>
      </c>
      <c r="G432" s="20" t="s">
        <v>19063</v>
      </c>
      <c r="H432" s="109"/>
      <c r="I432" s="21">
        <v>10000000</v>
      </c>
      <c r="J432" s="21">
        <v>10000000</v>
      </c>
      <c r="K432" s="21"/>
      <c r="L432" s="109"/>
    </row>
    <row r="433" spans="2:12" x14ac:dyDescent="0.2">
      <c r="B433" s="14" t="s">
        <v>19716</v>
      </c>
      <c r="C433" s="33" t="s">
        <v>6352</v>
      </c>
      <c r="D433" s="16" t="s">
        <v>19715</v>
      </c>
      <c r="E433" s="18" t="s">
        <v>26</v>
      </c>
      <c r="F433" s="34">
        <v>41121</v>
      </c>
      <c r="G433" s="20" t="s">
        <v>19063</v>
      </c>
      <c r="H433" s="109"/>
      <c r="I433" s="21">
        <v>9499271</v>
      </c>
      <c r="J433" s="21">
        <v>9500000</v>
      </c>
      <c r="K433" s="21"/>
      <c r="L433" s="109"/>
    </row>
    <row r="434" spans="2:12" x14ac:dyDescent="0.2">
      <c r="B434" s="14" t="s">
        <v>19714</v>
      </c>
      <c r="C434" s="33" t="s">
        <v>12473</v>
      </c>
      <c r="D434" s="16" t="s">
        <v>19713</v>
      </c>
      <c r="E434" s="18" t="s">
        <v>26</v>
      </c>
      <c r="F434" s="34">
        <v>41240</v>
      </c>
      <c r="G434" s="20" t="s">
        <v>19040</v>
      </c>
      <c r="H434" s="109"/>
      <c r="I434" s="21">
        <v>1984640</v>
      </c>
      <c r="J434" s="21">
        <v>2000000</v>
      </c>
      <c r="K434" s="21"/>
      <c r="L434" s="109"/>
    </row>
    <row r="435" spans="2:12" x14ac:dyDescent="0.2">
      <c r="B435" s="14" t="s">
        <v>19712</v>
      </c>
      <c r="C435" s="33" t="s">
        <v>12467</v>
      </c>
      <c r="D435" s="16" t="s">
        <v>19710</v>
      </c>
      <c r="E435" s="18" t="s">
        <v>26</v>
      </c>
      <c r="F435" s="34">
        <v>41262</v>
      </c>
      <c r="G435" s="20" t="s">
        <v>19063</v>
      </c>
      <c r="H435" s="109"/>
      <c r="I435" s="21">
        <v>5250000</v>
      </c>
      <c r="J435" s="21">
        <v>5000000</v>
      </c>
      <c r="K435" s="21">
        <v>140035</v>
      </c>
      <c r="L435" s="109"/>
    </row>
    <row r="436" spans="2:12" x14ac:dyDescent="0.2">
      <c r="B436" s="14" t="s">
        <v>19711</v>
      </c>
      <c r="C436" s="33" t="s">
        <v>12467</v>
      </c>
      <c r="D436" s="16" t="s">
        <v>19710</v>
      </c>
      <c r="E436" s="18" t="s">
        <v>26</v>
      </c>
      <c r="F436" s="34">
        <v>41190</v>
      </c>
      <c r="G436" s="20" t="s">
        <v>105</v>
      </c>
      <c r="H436" s="109"/>
      <c r="I436" s="21">
        <v>9400000</v>
      </c>
      <c r="J436" s="21">
        <v>9400000</v>
      </c>
      <c r="K436" s="21">
        <v>172692</v>
      </c>
      <c r="L436" s="109"/>
    </row>
    <row r="437" spans="2:12" x14ac:dyDescent="0.2">
      <c r="B437" s="14" t="s">
        <v>19709</v>
      </c>
      <c r="C437" s="33" t="s">
        <v>12465</v>
      </c>
      <c r="D437" s="16" t="s">
        <v>19708</v>
      </c>
      <c r="E437" s="18" t="s">
        <v>26</v>
      </c>
      <c r="F437" s="34">
        <v>41213</v>
      </c>
      <c r="G437" s="20" t="s">
        <v>18985</v>
      </c>
      <c r="H437" s="109"/>
      <c r="I437" s="21">
        <v>6540000</v>
      </c>
      <c r="J437" s="21">
        <v>6000000</v>
      </c>
      <c r="K437" s="21">
        <v>21667</v>
      </c>
      <c r="L437" s="109"/>
    </row>
    <row r="438" spans="2:12" x14ac:dyDescent="0.2">
      <c r="B438" s="14" t="s">
        <v>19707</v>
      </c>
      <c r="C438" s="33" t="s">
        <v>12413</v>
      </c>
      <c r="D438" s="16" t="s">
        <v>19706</v>
      </c>
      <c r="E438" s="18" t="s">
        <v>26</v>
      </c>
      <c r="F438" s="34">
        <v>40980</v>
      </c>
      <c r="G438" s="20" t="s">
        <v>19053</v>
      </c>
      <c r="H438" s="109"/>
      <c r="I438" s="21">
        <v>8484190</v>
      </c>
      <c r="J438" s="21">
        <v>8500000</v>
      </c>
      <c r="K438" s="21"/>
      <c r="L438" s="109"/>
    </row>
    <row r="439" spans="2:12" x14ac:dyDescent="0.2">
      <c r="B439" s="14" t="s">
        <v>19705</v>
      </c>
      <c r="C439" s="33" t="s">
        <v>12378</v>
      </c>
      <c r="D439" s="16" t="s">
        <v>19704</v>
      </c>
      <c r="E439" s="18" t="s">
        <v>26</v>
      </c>
      <c r="F439" s="34">
        <v>41157</v>
      </c>
      <c r="G439" s="20" t="s">
        <v>18982</v>
      </c>
      <c r="H439" s="109"/>
      <c r="I439" s="21">
        <v>12422625</v>
      </c>
      <c r="J439" s="21">
        <v>12500000</v>
      </c>
      <c r="K439" s="21"/>
      <c r="L439" s="109"/>
    </row>
    <row r="440" spans="2:12" x14ac:dyDescent="0.2">
      <c r="B440" s="14" t="s">
        <v>19703</v>
      </c>
      <c r="C440" s="33" t="s">
        <v>12329</v>
      </c>
      <c r="D440" s="16" t="s">
        <v>19702</v>
      </c>
      <c r="E440" s="18" t="s">
        <v>26</v>
      </c>
      <c r="F440" s="34">
        <v>41207</v>
      </c>
      <c r="G440" s="20" t="s">
        <v>19701</v>
      </c>
      <c r="H440" s="109"/>
      <c r="I440" s="21">
        <v>6520966</v>
      </c>
      <c r="J440" s="21">
        <v>6339320</v>
      </c>
      <c r="K440" s="21">
        <v>145331</v>
      </c>
      <c r="L440" s="109"/>
    </row>
    <row r="441" spans="2:12" x14ac:dyDescent="0.2">
      <c r="B441" s="14" t="s">
        <v>19700</v>
      </c>
      <c r="C441" s="33" t="s">
        <v>12301</v>
      </c>
      <c r="D441" s="16" t="s">
        <v>19699</v>
      </c>
      <c r="E441" s="18" t="s">
        <v>26</v>
      </c>
      <c r="F441" s="34">
        <v>41213</v>
      </c>
      <c r="G441" s="20" t="s">
        <v>19040</v>
      </c>
      <c r="H441" s="109"/>
      <c r="I441" s="21">
        <v>10820000</v>
      </c>
      <c r="J441" s="21">
        <v>10000000</v>
      </c>
      <c r="K441" s="21">
        <v>207472</v>
      </c>
      <c r="L441" s="109"/>
    </row>
    <row r="442" spans="2:12" x14ac:dyDescent="0.2">
      <c r="B442" s="14" t="s">
        <v>19698</v>
      </c>
      <c r="C442" s="33" t="s">
        <v>12291</v>
      </c>
      <c r="D442" s="16" t="s">
        <v>19697</v>
      </c>
      <c r="E442" s="18" t="s">
        <v>26</v>
      </c>
      <c r="F442" s="34">
        <v>40917</v>
      </c>
      <c r="G442" s="20" t="s">
        <v>18982</v>
      </c>
      <c r="H442" s="109"/>
      <c r="I442" s="21">
        <v>9975800</v>
      </c>
      <c r="J442" s="21">
        <v>10000000</v>
      </c>
      <c r="K442" s="21"/>
      <c r="L442" s="109"/>
    </row>
    <row r="443" spans="2:12" x14ac:dyDescent="0.2">
      <c r="B443" s="14" t="s">
        <v>19696</v>
      </c>
      <c r="C443" s="33" t="s">
        <v>12283</v>
      </c>
      <c r="D443" s="16" t="s">
        <v>19695</v>
      </c>
      <c r="E443" s="18" t="s">
        <v>26</v>
      </c>
      <c r="F443" s="34">
        <v>40918</v>
      </c>
      <c r="G443" s="20" t="s">
        <v>88</v>
      </c>
      <c r="H443" s="109"/>
      <c r="I443" s="21">
        <v>18978150</v>
      </c>
      <c r="J443" s="21">
        <v>19000000</v>
      </c>
      <c r="K443" s="21"/>
      <c r="L443" s="109"/>
    </row>
    <row r="444" spans="2:12" x14ac:dyDescent="0.2">
      <c r="B444" s="14" t="s">
        <v>19694</v>
      </c>
      <c r="C444" s="33" t="s">
        <v>12270</v>
      </c>
      <c r="D444" s="16" t="s">
        <v>19693</v>
      </c>
      <c r="E444" s="18" t="s">
        <v>26</v>
      </c>
      <c r="F444" s="34">
        <v>40913</v>
      </c>
      <c r="G444" s="20" t="s">
        <v>18973</v>
      </c>
      <c r="H444" s="109"/>
      <c r="I444" s="21">
        <v>12748610</v>
      </c>
      <c r="J444" s="21">
        <v>12750000</v>
      </c>
      <c r="K444" s="21"/>
      <c r="L444" s="109"/>
    </row>
    <row r="445" spans="2:12" x14ac:dyDescent="0.2">
      <c r="B445" s="14" t="s">
        <v>19692</v>
      </c>
      <c r="C445" s="33" t="s">
        <v>6330</v>
      </c>
      <c r="D445" s="16" t="s">
        <v>19691</v>
      </c>
      <c r="E445" s="18" t="s">
        <v>26</v>
      </c>
      <c r="F445" s="34">
        <v>41170</v>
      </c>
      <c r="G445" s="20" t="s">
        <v>18990</v>
      </c>
      <c r="H445" s="109"/>
      <c r="I445" s="21">
        <v>5999290</v>
      </c>
      <c r="J445" s="21">
        <v>6000000</v>
      </c>
      <c r="K445" s="21"/>
      <c r="L445" s="109"/>
    </row>
    <row r="446" spans="2:12" x14ac:dyDescent="0.2">
      <c r="B446" s="14" t="s">
        <v>19690</v>
      </c>
      <c r="C446" s="33" t="s">
        <v>6328</v>
      </c>
      <c r="D446" s="16" t="s">
        <v>19689</v>
      </c>
      <c r="E446" s="18" t="s">
        <v>26</v>
      </c>
      <c r="F446" s="34">
        <v>41170</v>
      </c>
      <c r="G446" s="20" t="s">
        <v>18990</v>
      </c>
      <c r="H446" s="109"/>
      <c r="I446" s="21">
        <v>9999941</v>
      </c>
      <c r="J446" s="21">
        <v>10000000</v>
      </c>
      <c r="K446" s="21"/>
      <c r="L446" s="109"/>
    </row>
    <row r="447" spans="2:12" x14ac:dyDescent="0.2">
      <c r="B447" s="14" t="s">
        <v>19688</v>
      </c>
      <c r="C447" s="33" t="s">
        <v>12254</v>
      </c>
      <c r="D447" s="16" t="s">
        <v>19687</v>
      </c>
      <c r="E447" s="18" t="s">
        <v>26</v>
      </c>
      <c r="F447" s="34">
        <v>41127</v>
      </c>
      <c r="G447" s="20" t="s">
        <v>19040</v>
      </c>
      <c r="H447" s="109"/>
      <c r="I447" s="21">
        <v>9994100</v>
      </c>
      <c r="J447" s="21">
        <v>10000000</v>
      </c>
      <c r="K447" s="21"/>
      <c r="L447" s="109"/>
    </row>
    <row r="448" spans="2:12" x14ac:dyDescent="0.2">
      <c r="B448" s="14" t="s">
        <v>19686</v>
      </c>
      <c r="C448" s="33" t="s">
        <v>12247</v>
      </c>
      <c r="D448" s="16" t="s">
        <v>19685</v>
      </c>
      <c r="E448" s="18" t="s">
        <v>26</v>
      </c>
      <c r="F448" s="34">
        <v>41253</v>
      </c>
      <c r="G448" s="20" t="s">
        <v>18982</v>
      </c>
      <c r="H448" s="109"/>
      <c r="I448" s="21">
        <v>9984800</v>
      </c>
      <c r="J448" s="21">
        <v>10000000</v>
      </c>
      <c r="K448" s="21"/>
      <c r="L448" s="109"/>
    </row>
    <row r="449" spans="2:12" x14ac:dyDescent="0.2">
      <c r="B449" s="14" t="s">
        <v>19684</v>
      </c>
      <c r="C449" s="33" t="s">
        <v>12238</v>
      </c>
      <c r="D449" s="16" t="s">
        <v>19683</v>
      </c>
      <c r="E449" s="18" t="s">
        <v>26</v>
      </c>
      <c r="F449" s="34">
        <v>41129</v>
      </c>
      <c r="G449" s="20" t="s">
        <v>19131</v>
      </c>
      <c r="H449" s="109"/>
      <c r="I449" s="21">
        <v>9899000</v>
      </c>
      <c r="J449" s="21">
        <v>10000000</v>
      </c>
      <c r="K449" s="21"/>
      <c r="L449" s="109"/>
    </row>
    <row r="450" spans="2:12" x14ac:dyDescent="0.2">
      <c r="B450" s="14" t="s">
        <v>19682</v>
      </c>
      <c r="C450" s="33" t="s">
        <v>12235</v>
      </c>
      <c r="D450" s="16" t="s">
        <v>19681</v>
      </c>
      <c r="E450" s="18" t="s">
        <v>26</v>
      </c>
      <c r="F450" s="34">
        <v>41239</v>
      </c>
      <c r="G450" s="20" t="s">
        <v>105</v>
      </c>
      <c r="H450" s="109"/>
      <c r="I450" s="21">
        <v>3960000</v>
      </c>
      <c r="J450" s="21">
        <v>3960000</v>
      </c>
      <c r="K450" s="21">
        <v>19662</v>
      </c>
      <c r="L450" s="109"/>
    </row>
    <row r="451" spans="2:12" x14ac:dyDescent="0.2">
      <c r="B451" s="14" t="s">
        <v>19680</v>
      </c>
      <c r="C451" s="33" t="s">
        <v>6325</v>
      </c>
      <c r="D451" s="16" t="s">
        <v>19679</v>
      </c>
      <c r="E451" s="18" t="s">
        <v>26</v>
      </c>
      <c r="F451" s="34">
        <v>41164</v>
      </c>
      <c r="G451" s="20" t="s">
        <v>19131</v>
      </c>
      <c r="H451" s="109"/>
      <c r="I451" s="21">
        <v>13465918</v>
      </c>
      <c r="J451" s="21">
        <v>13467281</v>
      </c>
      <c r="K451" s="21"/>
      <c r="L451" s="109"/>
    </row>
    <row r="452" spans="2:12" x14ac:dyDescent="0.2">
      <c r="B452" s="14" t="s">
        <v>19678</v>
      </c>
      <c r="C452" s="33" t="s">
        <v>6319</v>
      </c>
      <c r="D452" s="16" t="s">
        <v>19677</v>
      </c>
      <c r="E452" s="18" t="s">
        <v>26</v>
      </c>
      <c r="F452" s="34">
        <v>40928</v>
      </c>
      <c r="G452" s="20" t="s">
        <v>19063</v>
      </c>
      <c r="H452" s="109"/>
      <c r="I452" s="21">
        <v>10000000</v>
      </c>
      <c r="J452" s="21">
        <v>10000000</v>
      </c>
      <c r="K452" s="21"/>
      <c r="L452" s="109"/>
    </row>
    <row r="453" spans="2:12" x14ac:dyDescent="0.2">
      <c r="B453" s="14" t="s">
        <v>19676</v>
      </c>
      <c r="C453" s="33" t="s">
        <v>12174</v>
      </c>
      <c r="D453" s="16" t="s">
        <v>19675</v>
      </c>
      <c r="E453" s="18" t="s">
        <v>26</v>
      </c>
      <c r="F453" s="34">
        <v>41072</v>
      </c>
      <c r="G453" s="20" t="s">
        <v>19019</v>
      </c>
      <c r="H453" s="109"/>
      <c r="I453" s="21">
        <v>9987300</v>
      </c>
      <c r="J453" s="21">
        <v>10000000</v>
      </c>
      <c r="K453" s="21"/>
      <c r="L453" s="109"/>
    </row>
    <row r="454" spans="2:12" x14ac:dyDescent="0.2">
      <c r="B454" s="14" t="s">
        <v>19674</v>
      </c>
      <c r="C454" s="33" t="s">
        <v>12160</v>
      </c>
      <c r="D454" s="16" t="s">
        <v>19673</v>
      </c>
      <c r="E454" s="18" t="s">
        <v>26</v>
      </c>
      <c r="F454" s="34">
        <v>41039</v>
      </c>
      <c r="G454" s="20" t="s">
        <v>18982</v>
      </c>
      <c r="H454" s="109"/>
      <c r="I454" s="21">
        <v>9986000</v>
      </c>
      <c r="J454" s="21">
        <v>10000000</v>
      </c>
      <c r="K454" s="21"/>
      <c r="L454" s="109"/>
    </row>
    <row r="455" spans="2:12" x14ac:dyDescent="0.2">
      <c r="B455" s="14" t="s">
        <v>19672</v>
      </c>
      <c r="C455" s="33" t="s">
        <v>6294</v>
      </c>
      <c r="D455" s="16" t="s">
        <v>19671</v>
      </c>
      <c r="E455" s="18" t="s">
        <v>5793</v>
      </c>
      <c r="F455" s="34">
        <v>40955</v>
      </c>
      <c r="G455" s="20" t="s">
        <v>19131</v>
      </c>
      <c r="H455" s="109"/>
      <c r="I455" s="21">
        <v>8708490</v>
      </c>
      <c r="J455" s="21">
        <v>9660000</v>
      </c>
      <c r="K455" s="21">
        <v>2088</v>
      </c>
      <c r="L455" s="109"/>
    </row>
    <row r="456" spans="2:12" x14ac:dyDescent="0.2">
      <c r="B456" s="14" t="s">
        <v>19670</v>
      </c>
      <c r="C456" s="33" t="s">
        <v>6292</v>
      </c>
      <c r="D456" s="16" t="s">
        <v>19669</v>
      </c>
      <c r="E456" s="18" t="s">
        <v>5793</v>
      </c>
      <c r="F456" s="34">
        <v>41060</v>
      </c>
      <c r="G456" s="20" t="s">
        <v>19131</v>
      </c>
      <c r="H456" s="109"/>
      <c r="I456" s="21">
        <v>4170000</v>
      </c>
      <c r="J456" s="21">
        <v>5000000</v>
      </c>
      <c r="K456" s="21">
        <v>3841</v>
      </c>
      <c r="L456" s="109"/>
    </row>
    <row r="457" spans="2:12" x14ac:dyDescent="0.2">
      <c r="B457" s="14" t="s">
        <v>19668</v>
      </c>
      <c r="C457" s="33" t="s">
        <v>6286</v>
      </c>
      <c r="D457" s="16" t="s">
        <v>19667</v>
      </c>
      <c r="E457" s="18" t="s">
        <v>26</v>
      </c>
      <c r="F457" s="34">
        <v>41120</v>
      </c>
      <c r="G457" s="20" t="s">
        <v>18990</v>
      </c>
      <c r="H457" s="109"/>
      <c r="I457" s="21">
        <v>6750000</v>
      </c>
      <c r="J457" s="21">
        <v>6750000</v>
      </c>
      <c r="K457" s="21"/>
      <c r="L457" s="109"/>
    </row>
    <row r="458" spans="2:12" x14ac:dyDescent="0.2">
      <c r="B458" s="14" t="s">
        <v>19666</v>
      </c>
      <c r="C458" s="33" t="s">
        <v>6278</v>
      </c>
      <c r="D458" s="16" t="s">
        <v>19665</v>
      </c>
      <c r="E458" s="18" t="s">
        <v>26</v>
      </c>
      <c r="F458" s="34">
        <v>40946</v>
      </c>
      <c r="G458" s="20" t="s">
        <v>19040</v>
      </c>
      <c r="H458" s="109"/>
      <c r="I458" s="21">
        <v>9497216</v>
      </c>
      <c r="J458" s="21">
        <v>9500000</v>
      </c>
      <c r="K458" s="21"/>
      <c r="L458" s="109"/>
    </row>
    <row r="459" spans="2:12" x14ac:dyDescent="0.2">
      <c r="B459" s="14" t="s">
        <v>19664</v>
      </c>
      <c r="C459" s="33" t="s">
        <v>6266</v>
      </c>
      <c r="D459" s="16" t="s">
        <v>19663</v>
      </c>
      <c r="E459" s="18" t="s">
        <v>26</v>
      </c>
      <c r="F459" s="34">
        <v>40926</v>
      </c>
      <c r="G459" s="20" t="s">
        <v>19019</v>
      </c>
      <c r="H459" s="109"/>
      <c r="I459" s="21">
        <v>13197009</v>
      </c>
      <c r="J459" s="21">
        <v>13200000</v>
      </c>
      <c r="K459" s="21"/>
      <c r="L459" s="109"/>
    </row>
    <row r="460" spans="2:12" x14ac:dyDescent="0.2">
      <c r="B460" s="14" t="s">
        <v>19662</v>
      </c>
      <c r="C460" s="33" t="s">
        <v>6264</v>
      </c>
      <c r="D460" s="16" t="s">
        <v>19661</v>
      </c>
      <c r="E460" s="18" t="s">
        <v>26</v>
      </c>
      <c r="F460" s="34">
        <v>40926</v>
      </c>
      <c r="G460" s="20" t="s">
        <v>19019</v>
      </c>
      <c r="H460" s="109"/>
      <c r="I460" s="21">
        <v>8319678</v>
      </c>
      <c r="J460" s="21">
        <v>8320000</v>
      </c>
      <c r="K460" s="21"/>
      <c r="L460" s="109"/>
    </row>
    <row r="461" spans="2:12" x14ac:dyDescent="0.2">
      <c r="B461" s="14" t="s">
        <v>19660</v>
      </c>
      <c r="C461" s="33" t="s">
        <v>6262</v>
      </c>
      <c r="D461" s="16" t="s">
        <v>19659</v>
      </c>
      <c r="E461" s="18" t="s">
        <v>26</v>
      </c>
      <c r="F461" s="34">
        <v>41178</v>
      </c>
      <c r="G461" s="20" t="s">
        <v>19040</v>
      </c>
      <c r="H461" s="109"/>
      <c r="I461" s="21">
        <v>9324206</v>
      </c>
      <c r="J461" s="21">
        <v>9325000</v>
      </c>
      <c r="K461" s="21"/>
      <c r="L461" s="109"/>
    </row>
    <row r="462" spans="2:12" x14ac:dyDescent="0.2">
      <c r="B462" s="14" t="s">
        <v>19658</v>
      </c>
      <c r="C462" s="33" t="s">
        <v>6260</v>
      </c>
      <c r="D462" s="16" t="s">
        <v>19657</v>
      </c>
      <c r="E462" s="18" t="s">
        <v>26</v>
      </c>
      <c r="F462" s="34">
        <v>41178</v>
      </c>
      <c r="G462" s="20" t="s">
        <v>19040</v>
      </c>
      <c r="H462" s="109"/>
      <c r="I462" s="21">
        <v>9997892</v>
      </c>
      <c r="J462" s="21">
        <v>10000000</v>
      </c>
      <c r="K462" s="21"/>
      <c r="L462" s="109"/>
    </row>
    <row r="463" spans="2:12" x14ac:dyDescent="0.2">
      <c r="B463" s="14" t="s">
        <v>19656</v>
      </c>
      <c r="C463" s="33" t="s">
        <v>6257</v>
      </c>
      <c r="D463" s="16" t="s">
        <v>19655</v>
      </c>
      <c r="E463" s="18" t="s">
        <v>26</v>
      </c>
      <c r="F463" s="34">
        <v>41107</v>
      </c>
      <c r="G463" s="20" t="s">
        <v>18982</v>
      </c>
      <c r="H463" s="109"/>
      <c r="I463" s="21">
        <v>10999377</v>
      </c>
      <c r="J463" s="21">
        <v>11000000</v>
      </c>
      <c r="K463" s="21"/>
      <c r="L463" s="109"/>
    </row>
    <row r="464" spans="2:12" x14ac:dyDescent="0.2">
      <c r="B464" s="14" t="s">
        <v>19654</v>
      </c>
      <c r="C464" s="33" t="s">
        <v>6254</v>
      </c>
      <c r="D464" s="16" t="s">
        <v>19653</v>
      </c>
      <c r="E464" s="18" t="s">
        <v>26</v>
      </c>
      <c r="F464" s="34">
        <v>41107</v>
      </c>
      <c r="G464" s="20" t="s">
        <v>18982</v>
      </c>
      <c r="H464" s="109"/>
      <c r="I464" s="21">
        <v>6998491</v>
      </c>
      <c r="J464" s="21">
        <v>7000000</v>
      </c>
      <c r="K464" s="21"/>
      <c r="L464" s="109"/>
    </row>
    <row r="465" spans="2:12" x14ac:dyDescent="0.2">
      <c r="B465" s="14" t="s">
        <v>19652</v>
      </c>
      <c r="C465" s="33" t="s">
        <v>6252</v>
      </c>
      <c r="D465" s="16" t="s">
        <v>19651</v>
      </c>
      <c r="E465" s="18" t="s">
        <v>26</v>
      </c>
      <c r="F465" s="34">
        <v>41107</v>
      </c>
      <c r="G465" s="20" t="s">
        <v>18982</v>
      </c>
      <c r="H465" s="109"/>
      <c r="I465" s="21">
        <v>8499989</v>
      </c>
      <c r="J465" s="21">
        <v>8500000</v>
      </c>
      <c r="K465" s="21"/>
      <c r="L465" s="109"/>
    </row>
    <row r="466" spans="2:12" x14ac:dyDescent="0.2">
      <c r="B466" s="14" t="s">
        <v>19650</v>
      </c>
      <c r="C466" s="33" t="s">
        <v>12148</v>
      </c>
      <c r="D466" s="16" t="s">
        <v>19649</v>
      </c>
      <c r="E466" s="18" t="s">
        <v>26</v>
      </c>
      <c r="F466" s="34">
        <v>41171</v>
      </c>
      <c r="G466" s="20" t="s">
        <v>105</v>
      </c>
      <c r="H466" s="109"/>
      <c r="I466" s="21">
        <v>10140272</v>
      </c>
      <c r="J466" s="21">
        <v>9750000</v>
      </c>
      <c r="K466" s="21">
        <v>176606</v>
      </c>
      <c r="L466" s="109"/>
    </row>
    <row r="467" spans="2:12" x14ac:dyDescent="0.2">
      <c r="B467" s="14" t="s">
        <v>19648</v>
      </c>
      <c r="C467" s="33" t="s">
        <v>12146</v>
      </c>
      <c r="D467" s="16" t="s">
        <v>19647</v>
      </c>
      <c r="E467" s="18" t="s">
        <v>26</v>
      </c>
      <c r="F467" s="34">
        <v>41067</v>
      </c>
      <c r="G467" s="20" t="s">
        <v>18990</v>
      </c>
      <c r="H467" s="109"/>
      <c r="I467" s="21">
        <v>5897817</v>
      </c>
      <c r="J467" s="21">
        <v>5900000</v>
      </c>
      <c r="K467" s="21"/>
      <c r="L467" s="109"/>
    </row>
    <row r="468" spans="2:12" x14ac:dyDescent="0.2">
      <c r="B468" s="14" t="s">
        <v>19646</v>
      </c>
      <c r="C468" s="33" t="s">
        <v>12138</v>
      </c>
      <c r="D468" s="16" t="s">
        <v>19645</v>
      </c>
      <c r="E468" s="18" t="s">
        <v>26</v>
      </c>
      <c r="F468" s="34">
        <v>40925</v>
      </c>
      <c r="G468" s="20" t="s">
        <v>18990</v>
      </c>
      <c r="H468" s="109"/>
      <c r="I468" s="21">
        <v>9666700</v>
      </c>
      <c r="J468" s="21">
        <v>9666700</v>
      </c>
      <c r="K468" s="21"/>
      <c r="L468" s="109"/>
    </row>
    <row r="469" spans="2:12" x14ac:dyDescent="0.2">
      <c r="B469" s="14" t="s">
        <v>19644</v>
      </c>
      <c r="C469" s="33" t="s">
        <v>6234</v>
      </c>
      <c r="D469" s="16" t="s">
        <v>19643</v>
      </c>
      <c r="E469" s="18" t="s">
        <v>26</v>
      </c>
      <c r="F469" s="34">
        <v>40926</v>
      </c>
      <c r="G469" s="20" t="s">
        <v>18990</v>
      </c>
      <c r="H469" s="109"/>
      <c r="I469" s="21">
        <v>14998776</v>
      </c>
      <c r="J469" s="21">
        <v>15000000</v>
      </c>
      <c r="K469" s="21"/>
      <c r="L469" s="109"/>
    </row>
    <row r="470" spans="2:12" x14ac:dyDescent="0.2">
      <c r="B470" s="14" t="s">
        <v>19642</v>
      </c>
      <c r="C470" s="33" t="s">
        <v>4473</v>
      </c>
      <c r="D470" s="16" t="s">
        <v>19641</v>
      </c>
      <c r="E470" s="18" t="s">
        <v>26</v>
      </c>
      <c r="F470" s="34">
        <v>41010</v>
      </c>
      <c r="G470" s="20" t="s">
        <v>18985</v>
      </c>
      <c r="H470" s="109"/>
      <c r="I470" s="21">
        <v>10000000</v>
      </c>
      <c r="J470" s="21">
        <v>10000000</v>
      </c>
      <c r="K470" s="21"/>
      <c r="L470" s="109"/>
    </row>
    <row r="471" spans="2:12" x14ac:dyDescent="0.2">
      <c r="B471" s="14" t="s">
        <v>19640</v>
      </c>
      <c r="C471" s="33" t="s">
        <v>6231</v>
      </c>
      <c r="D471" s="16" t="s">
        <v>19639</v>
      </c>
      <c r="E471" s="18" t="s">
        <v>26</v>
      </c>
      <c r="F471" s="34">
        <v>41143</v>
      </c>
      <c r="G471" s="20" t="s">
        <v>84</v>
      </c>
      <c r="H471" s="109"/>
      <c r="I471" s="21">
        <v>9996114</v>
      </c>
      <c r="J471" s="21">
        <v>10000000</v>
      </c>
      <c r="K471" s="21"/>
      <c r="L471" s="109"/>
    </row>
    <row r="472" spans="2:12" x14ac:dyDescent="0.2">
      <c r="B472" s="14" t="s">
        <v>19638</v>
      </c>
      <c r="C472" s="33" t="s">
        <v>6228</v>
      </c>
      <c r="D472" s="16" t="s">
        <v>19637</v>
      </c>
      <c r="E472" s="18" t="s">
        <v>26</v>
      </c>
      <c r="F472" s="34">
        <v>41143</v>
      </c>
      <c r="G472" s="20" t="s">
        <v>84</v>
      </c>
      <c r="H472" s="109"/>
      <c r="I472" s="21">
        <v>19995270</v>
      </c>
      <c r="J472" s="21">
        <v>20000000</v>
      </c>
      <c r="K472" s="21"/>
      <c r="L472" s="109"/>
    </row>
    <row r="473" spans="2:12" x14ac:dyDescent="0.2">
      <c r="B473" s="14" t="s">
        <v>19636</v>
      </c>
      <c r="C473" s="33" t="s">
        <v>4460</v>
      </c>
      <c r="D473" s="16" t="s">
        <v>19635</v>
      </c>
      <c r="E473" s="18" t="s">
        <v>26</v>
      </c>
      <c r="F473" s="34">
        <v>41038</v>
      </c>
      <c r="G473" s="20" t="s">
        <v>18982</v>
      </c>
      <c r="H473" s="109"/>
      <c r="I473" s="21">
        <v>20000000</v>
      </c>
      <c r="J473" s="21">
        <v>20000000</v>
      </c>
      <c r="K473" s="21"/>
      <c r="L473" s="109"/>
    </row>
    <row r="474" spans="2:12" x14ac:dyDescent="0.2">
      <c r="B474" s="14" t="s">
        <v>19634</v>
      </c>
      <c r="C474" s="33" t="s">
        <v>6222</v>
      </c>
      <c r="D474" s="16" t="s">
        <v>19633</v>
      </c>
      <c r="E474" s="18" t="s">
        <v>26</v>
      </c>
      <c r="F474" s="34">
        <v>41115</v>
      </c>
      <c r="G474" s="20" t="s">
        <v>18990</v>
      </c>
      <c r="H474" s="109"/>
      <c r="I474" s="21">
        <v>19000000</v>
      </c>
      <c r="J474" s="21">
        <v>19000000</v>
      </c>
      <c r="K474" s="21"/>
      <c r="L474" s="109"/>
    </row>
    <row r="475" spans="2:12" x14ac:dyDescent="0.2">
      <c r="B475" s="14" t="s">
        <v>19632</v>
      </c>
      <c r="C475" s="33" t="s">
        <v>6220</v>
      </c>
      <c r="D475" s="16" t="s">
        <v>19631</v>
      </c>
      <c r="E475" s="18" t="s">
        <v>26</v>
      </c>
      <c r="F475" s="34">
        <v>41214</v>
      </c>
      <c r="G475" s="20" t="s">
        <v>84</v>
      </c>
      <c r="H475" s="109"/>
      <c r="I475" s="21">
        <v>11000000</v>
      </c>
      <c r="J475" s="21">
        <v>11000000</v>
      </c>
      <c r="K475" s="21"/>
      <c r="L475" s="109"/>
    </row>
    <row r="476" spans="2:12" x14ac:dyDescent="0.2">
      <c r="B476" s="14" t="s">
        <v>19630</v>
      </c>
      <c r="C476" s="33" t="s">
        <v>6214</v>
      </c>
      <c r="D476" s="16" t="s">
        <v>19629</v>
      </c>
      <c r="E476" s="18" t="s">
        <v>26</v>
      </c>
      <c r="F476" s="34">
        <v>41171</v>
      </c>
      <c r="G476" s="20" t="s">
        <v>18990</v>
      </c>
      <c r="H476" s="109"/>
      <c r="I476" s="21">
        <v>8498590</v>
      </c>
      <c r="J476" s="21">
        <v>8500000</v>
      </c>
      <c r="K476" s="21"/>
      <c r="L476" s="109"/>
    </row>
    <row r="477" spans="2:12" x14ac:dyDescent="0.2">
      <c r="B477" s="14" t="s">
        <v>19628</v>
      </c>
      <c r="C477" s="33" t="s">
        <v>6211</v>
      </c>
      <c r="D477" s="16" t="s">
        <v>19627</v>
      </c>
      <c r="E477" s="18" t="s">
        <v>26</v>
      </c>
      <c r="F477" s="34">
        <v>41171</v>
      </c>
      <c r="G477" s="20" t="s">
        <v>18990</v>
      </c>
      <c r="H477" s="109"/>
      <c r="I477" s="21">
        <v>3149774</v>
      </c>
      <c r="J477" s="21">
        <v>3150000</v>
      </c>
      <c r="K477" s="21"/>
      <c r="L477" s="109"/>
    </row>
    <row r="478" spans="2:12" x14ac:dyDescent="0.2">
      <c r="B478" s="14" t="s">
        <v>19626</v>
      </c>
      <c r="C478" s="33" t="s">
        <v>6206</v>
      </c>
      <c r="D478" s="16" t="s">
        <v>19625</v>
      </c>
      <c r="E478" s="18" t="s">
        <v>26</v>
      </c>
      <c r="F478" s="34">
        <v>40982</v>
      </c>
      <c r="G478" s="20" t="s">
        <v>19092</v>
      </c>
      <c r="H478" s="109"/>
      <c r="I478" s="21">
        <v>5999557</v>
      </c>
      <c r="J478" s="21">
        <v>6000000</v>
      </c>
      <c r="K478" s="21"/>
      <c r="L478" s="109"/>
    </row>
    <row r="479" spans="2:12" x14ac:dyDescent="0.2">
      <c r="B479" s="14" t="s">
        <v>19624</v>
      </c>
      <c r="C479" s="33" t="s">
        <v>6204</v>
      </c>
      <c r="D479" s="16" t="s">
        <v>19623</v>
      </c>
      <c r="E479" s="18" t="s">
        <v>26</v>
      </c>
      <c r="F479" s="34">
        <v>41051</v>
      </c>
      <c r="G479" s="20" t="s">
        <v>19040</v>
      </c>
      <c r="H479" s="109"/>
      <c r="I479" s="21">
        <v>8498971</v>
      </c>
      <c r="J479" s="21">
        <v>8500000</v>
      </c>
      <c r="K479" s="21"/>
      <c r="L479" s="109"/>
    </row>
    <row r="480" spans="2:12" x14ac:dyDescent="0.2">
      <c r="B480" s="14" t="s">
        <v>19622</v>
      </c>
      <c r="C480" s="33" t="s">
        <v>6202</v>
      </c>
      <c r="D480" s="16" t="s">
        <v>19621</v>
      </c>
      <c r="E480" s="18" t="s">
        <v>26</v>
      </c>
      <c r="F480" s="34">
        <v>41051</v>
      </c>
      <c r="G480" s="20" t="s">
        <v>19040</v>
      </c>
      <c r="H480" s="109"/>
      <c r="I480" s="21">
        <v>5498594</v>
      </c>
      <c r="J480" s="21">
        <v>5500000</v>
      </c>
      <c r="K480" s="21"/>
      <c r="L480" s="109"/>
    </row>
    <row r="481" spans="2:12" x14ac:dyDescent="0.2">
      <c r="B481" s="14" t="s">
        <v>19620</v>
      </c>
      <c r="C481" s="33" t="s">
        <v>6199</v>
      </c>
      <c r="D481" s="16" t="s">
        <v>19619</v>
      </c>
      <c r="E481" s="18" t="s">
        <v>26</v>
      </c>
      <c r="F481" s="34">
        <v>41198</v>
      </c>
      <c r="G481" s="20" t="s">
        <v>84</v>
      </c>
      <c r="H481" s="109"/>
      <c r="I481" s="21">
        <v>8747306</v>
      </c>
      <c r="J481" s="21">
        <v>8750000</v>
      </c>
      <c r="K481" s="21"/>
      <c r="L481" s="109"/>
    </row>
    <row r="482" spans="2:12" x14ac:dyDescent="0.2">
      <c r="B482" s="14" t="s">
        <v>19618</v>
      </c>
      <c r="C482" s="33" t="s">
        <v>6196</v>
      </c>
      <c r="D482" s="16" t="s">
        <v>19617</v>
      </c>
      <c r="E482" s="18" t="s">
        <v>26</v>
      </c>
      <c r="F482" s="34">
        <v>40961</v>
      </c>
      <c r="G482" s="20" t="s">
        <v>19063</v>
      </c>
      <c r="H482" s="109"/>
      <c r="I482" s="21">
        <v>7000000</v>
      </c>
      <c r="J482" s="21">
        <v>7000000</v>
      </c>
      <c r="K482" s="21"/>
      <c r="L482" s="109"/>
    </row>
    <row r="483" spans="2:12" x14ac:dyDescent="0.2">
      <c r="B483" s="14" t="s">
        <v>19616</v>
      </c>
      <c r="C483" s="33" t="s">
        <v>7402</v>
      </c>
      <c r="D483" s="16" t="s">
        <v>19615</v>
      </c>
      <c r="E483" s="18" t="s">
        <v>26</v>
      </c>
      <c r="F483" s="34">
        <v>41031</v>
      </c>
      <c r="G483" s="20" t="s">
        <v>191</v>
      </c>
      <c r="H483" s="109"/>
      <c r="I483" s="21">
        <v>1847614</v>
      </c>
      <c r="J483" s="21"/>
      <c r="K483" s="21">
        <v>9696</v>
      </c>
      <c r="L483" s="109"/>
    </row>
    <row r="484" spans="2:12" x14ac:dyDescent="0.2">
      <c r="B484" s="14" t="s">
        <v>19614</v>
      </c>
      <c r="C484" s="33" t="s">
        <v>7400</v>
      </c>
      <c r="D484" s="16" t="s">
        <v>19613</v>
      </c>
      <c r="E484" s="18" t="s">
        <v>26</v>
      </c>
      <c r="F484" s="34">
        <v>41047</v>
      </c>
      <c r="G484" s="20" t="s">
        <v>191</v>
      </c>
      <c r="H484" s="109"/>
      <c r="I484" s="21">
        <v>17286614</v>
      </c>
      <c r="J484" s="21"/>
      <c r="K484" s="21">
        <v>49652</v>
      </c>
      <c r="L484" s="109"/>
    </row>
    <row r="485" spans="2:12" x14ac:dyDescent="0.2">
      <c r="B485" s="14" t="s">
        <v>19612</v>
      </c>
      <c r="C485" s="33" t="s">
        <v>7398</v>
      </c>
      <c r="D485" s="16" t="s">
        <v>19611</v>
      </c>
      <c r="E485" s="18" t="s">
        <v>26</v>
      </c>
      <c r="F485" s="34">
        <v>41229</v>
      </c>
      <c r="G485" s="20" t="s">
        <v>191</v>
      </c>
      <c r="H485" s="109"/>
      <c r="I485" s="21">
        <v>10488774</v>
      </c>
      <c r="J485" s="21"/>
      <c r="K485" s="21">
        <v>127619</v>
      </c>
      <c r="L485" s="109"/>
    </row>
    <row r="486" spans="2:12" x14ac:dyDescent="0.2">
      <c r="B486" s="14" t="s">
        <v>19610</v>
      </c>
      <c r="C486" s="33" t="s">
        <v>4750</v>
      </c>
      <c r="D486" s="16" t="s">
        <v>19609</v>
      </c>
      <c r="E486" s="18" t="s">
        <v>26</v>
      </c>
      <c r="F486" s="34">
        <v>41206</v>
      </c>
      <c r="G486" s="20" t="s">
        <v>18973</v>
      </c>
      <c r="H486" s="109"/>
      <c r="I486" s="21">
        <v>6087435</v>
      </c>
      <c r="J486" s="21">
        <v>5580000</v>
      </c>
      <c r="K486" s="21">
        <v>23706</v>
      </c>
      <c r="L486" s="109"/>
    </row>
    <row r="487" spans="2:12" x14ac:dyDescent="0.2">
      <c r="B487" s="14" t="s">
        <v>19608</v>
      </c>
      <c r="C487" s="33" t="s">
        <v>12126</v>
      </c>
      <c r="D487" s="16" t="s">
        <v>19607</v>
      </c>
      <c r="E487" s="18" t="s">
        <v>26</v>
      </c>
      <c r="F487" s="34">
        <v>41183</v>
      </c>
      <c r="G487" s="20" t="s">
        <v>19040</v>
      </c>
      <c r="H487" s="109"/>
      <c r="I487" s="21">
        <v>9163415</v>
      </c>
      <c r="J487" s="21">
        <v>9185000</v>
      </c>
      <c r="K487" s="21"/>
      <c r="L487" s="109"/>
    </row>
    <row r="488" spans="2:12" x14ac:dyDescent="0.2">
      <c r="B488" s="14" t="s">
        <v>19606</v>
      </c>
      <c r="C488" s="33" t="s">
        <v>12124</v>
      </c>
      <c r="D488" s="16" t="s">
        <v>19605</v>
      </c>
      <c r="E488" s="18" t="s">
        <v>26</v>
      </c>
      <c r="F488" s="34">
        <v>41183</v>
      </c>
      <c r="G488" s="20" t="s">
        <v>18985</v>
      </c>
      <c r="H488" s="109"/>
      <c r="I488" s="21">
        <v>15420835</v>
      </c>
      <c r="J488" s="21">
        <v>15425000</v>
      </c>
      <c r="K488" s="21"/>
      <c r="L488" s="109"/>
    </row>
    <row r="489" spans="2:12" x14ac:dyDescent="0.2">
      <c r="B489" s="14" t="s">
        <v>19604</v>
      </c>
      <c r="C489" s="33" t="s">
        <v>12119</v>
      </c>
      <c r="D489" s="16" t="s">
        <v>19603</v>
      </c>
      <c r="E489" s="18" t="s">
        <v>26</v>
      </c>
      <c r="F489" s="34">
        <v>40912</v>
      </c>
      <c r="G489" s="20" t="s">
        <v>19040</v>
      </c>
      <c r="H489" s="109"/>
      <c r="I489" s="21">
        <v>9989600</v>
      </c>
      <c r="J489" s="21">
        <v>10000000</v>
      </c>
      <c r="K489" s="21"/>
      <c r="L489" s="109"/>
    </row>
    <row r="490" spans="2:12" x14ac:dyDescent="0.2">
      <c r="B490" s="14" t="s">
        <v>19602</v>
      </c>
      <c r="C490" s="33" t="s">
        <v>12107</v>
      </c>
      <c r="D490" s="16" t="s">
        <v>19601</v>
      </c>
      <c r="E490" s="18" t="s">
        <v>26</v>
      </c>
      <c r="F490" s="34">
        <v>40983</v>
      </c>
      <c r="G490" s="20" t="s">
        <v>105</v>
      </c>
      <c r="H490" s="109"/>
      <c r="I490" s="21">
        <v>12960000</v>
      </c>
      <c r="J490" s="21">
        <v>12960000</v>
      </c>
      <c r="K490" s="21">
        <v>288475</v>
      </c>
      <c r="L490" s="109"/>
    </row>
    <row r="491" spans="2:12" x14ac:dyDescent="0.2">
      <c r="B491" s="14" t="s">
        <v>19600</v>
      </c>
      <c r="C491" s="33" t="s">
        <v>12105</v>
      </c>
      <c r="D491" s="16" t="s">
        <v>19599</v>
      </c>
      <c r="E491" s="18" t="s">
        <v>26</v>
      </c>
      <c r="F491" s="34">
        <v>40983</v>
      </c>
      <c r="G491" s="20" t="s">
        <v>105</v>
      </c>
      <c r="H491" s="109"/>
      <c r="I491" s="21">
        <v>11375000</v>
      </c>
      <c r="J491" s="21">
        <v>11375000</v>
      </c>
      <c r="K491" s="21">
        <v>223765</v>
      </c>
      <c r="L491" s="109"/>
    </row>
    <row r="492" spans="2:12" x14ac:dyDescent="0.2">
      <c r="B492" s="14" t="s">
        <v>19598</v>
      </c>
      <c r="C492" s="33" t="s">
        <v>12095</v>
      </c>
      <c r="D492" s="16" t="s">
        <v>19597</v>
      </c>
      <c r="E492" s="18" t="s">
        <v>26</v>
      </c>
      <c r="F492" s="34">
        <v>40968</v>
      </c>
      <c r="G492" s="20" t="s">
        <v>18985</v>
      </c>
      <c r="H492" s="109"/>
      <c r="I492" s="21">
        <v>8995410</v>
      </c>
      <c r="J492" s="21">
        <v>9000000</v>
      </c>
      <c r="K492" s="21"/>
      <c r="L492" s="109"/>
    </row>
    <row r="493" spans="2:12" x14ac:dyDescent="0.2">
      <c r="B493" s="14" t="s">
        <v>19596</v>
      </c>
      <c r="C493" s="33" t="s">
        <v>12076</v>
      </c>
      <c r="D493" s="16" t="s">
        <v>19595</v>
      </c>
      <c r="E493" s="18" t="s">
        <v>26</v>
      </c>
      <c r="F493" s="34">
        <v>40927</v>
      </c>
      <c r="G493" s="20" t="s">
        <v>191</v>
      </c>
      <c r="H493" s="109"/>
      <c r="I493" s="21">
        <v>10352800</v>
      </c>
      <c r="J493" s="21">
        <v>10000000</v>
      </c>
      <c r="K493" s="21">
        <v>12813</v>
      </c>
      <c r="L493" s="109"/>
    </row>
    <row r="494" spans="2:12" x14ac:dyDescent="0.2">
      <c r="B494" s="14" t="s">
        <v>19594</v>
      </c>
      <c r="C494" s="33" t="s">
        <v>12072</v>
      </c>
      <c r="D494" s="16" t="s">
        <v>19593</v>
      </c>
      <c r="E494" s="18" t="s">
        <v>26</v>
      </c>
      <c r="F494" s="34">
        <v>40927</v>
      </c>
      <c r="G494" s="20" t="s">
        <v>191</v>
      </c>
      <c r="H494" s="109"/>
      <c r="I494" s="21">
        <v>5991900</v>
      </c>
      <c r="J494" s="21">
        <v>6000000</v>
      </c>
      <c r="K494" s="21"/>
      <c r="L494" s="109"/>
    </row>
    <row r="495" spans="2:12" x14ac:dyDescent="0.2">
      <c r="B495" s="14" t="s">
        <v>19592</v>
      </c>
      <c r="C495" s="33" t="s">
        <v>6176</v>
      </c>
      <c r="D495" s="16" t="s">
        <v>19591</v>
      </c>
      <c r="E495" s="18" t="s">
        <v>26</v>
      </c>
      <c r="F495" s="34">
        <v>40989</v>
      </c>
      <c r="G495" s="20" t="s">
        <v>19131</v>
      </c>
      <c r="H495" s="109"/>
      <c r="I495" s="21">
        <v>14998064</v>
      </c>
      <c r="J495" s="21">
        <v>15000000</v>
      </c>
      <c r="K495" s="21"/>
      <c r="L495" s="109"/>
    </row>
    <row r="496" spans="2:12" x14ac:dyDescent="0.2">
      <c r="B496" s="14" t="s">
        <v>19590</v>
      </c>
      <c r="C496" s="33" t="s">
        <v>6173</v>
      </c>
      <c r="D496" s="16" t="s">
        <v>19589</v>
      </c>
      <c r="E496" s="18" t="s">
        <v>26</v>
      </c>
      <c r="F496" s="34">
        <v>40989</v>
      </c>
      <c r="G496" s="20" t="s">
        <v>19131</v>
      </c>
      <c r="H496" s="109"/>
      <c r="I496" s="21">
        <v>4998252</v>
      </c>
      <c r="J496" s="21">
        <v>5000000</v>
      </c>
      <c r="K496" s="21"/>
      <c r="L496" s="109"/>
    </row>
    <row r="497" spans="2:12" x14ac:dyDescent="0.2">
      <c r="B497" s="14" t="s">
        <v>19588</v>
      </c>
      <c r="C497" s="33" t="s">
        <v>7337</v>
      </c>
      <c r="D497" s="16" t="s">
        <v>19587</v>
      </c>
      <c r="E497" s="18" t="s">
        <v>26</v>
      </c>
      <c r="F497" s="34">
        <v>41246</v>
      </c>
      <c r="G497" s="20" t="s">
        <v>18990</v>
      </c>
      <c r="H497" s="109"/>
      <c r="I497" s="21">
        <v>10778906</v>
      </c>
      <c r="J497" s="21">
        <v>10000000</v>
      </c>
      <c r="K497" s="21">
        <v>7329</v>
      </c>
      <c r="L497" s="109"/>
    </row>
    <row r="498" spans="2:12" x14ac:dyDescent="0.2">
      <c r="B498" s="14" t="s">
        <v>19586</v>
      </c>
      <c r="C498" s="33" t="s">
        <v>12027</v>
      </c>
      <c r="D498" s="16" t="s">
        <v>19585</v>
      </c>
      <c r="E498" s="18" t="s">
        <v>26</v>
      </c>
      <c r="F498" s="34">
        <v>40947</v>
      </c>
      <c r="G498" s="20" t="s">
        <v>19058</v>
      </c>
      <c r="H498" s="109"/>
      <c r="I498" s="21">
        <v>14968050</v>
      </c>
      <c r="J498" s="21">
        <v>15000000</v>
      </c>
      <c r="K498" s="21"/>
      <c r="L498" s="109"/>
    </row>
    <row r="499" spans="2:12" x14ac:dyDescent="0.2">
      <c r="B499" s="14" t="s">
        <v>19584</v>
      </c>
      <c r="C499" s="33" t="s">
        <v>12003</v>
      </c>
      <c r="D499" s="16" t="s">
        <v>19583</v>
      </c>
      <c r="E499" s="18" t="s">
        <v>26</v>
      </c>
      <c r="F499" s="34">
        <v>40934</v>
      </c>
      <c r="G499" s="20" t="s">
        <v>19040</v>
      </c>
      <c r="H499" s="109"/>
      <c r="I499" s="21">
        <v>8498130</v>
      </c>
      <c r="J499" s="21">
        <v>8500000</v>
      </c>
      <c r="K499" s="21"/>
      <c r="L499" s="109"/>
    </row>
    <row r="500" spans="2:12" x14ac:dyDescent="0.2">
      <c r="B500" s="14" t="s">
        <v>19582</v>
      </c>
      <c r="C500" s="33" t="s">
        <v>12001</v>
      </c>
      <c r="D500" s="16" t="s">
        <v>19581</v>
      </c>
      <c r="E500" s="18" t="s">
        <v>26</v>
      </c>
      <c r="F500" s="34">
        <v>41170</v>
      </c>
      <c r="G500" s="20" t="s">
        <v>19040</v>
      </c>
      <c r="H500" s="109"/>
      <c r="I500" s="21">
        <v>19972600</v>
      </c>
      <c r="J500" s="21">
        <v>20000000</v>
      </c>
      <c r="K500" s="21"/>
      <c r="L500" s="109"/>
    </row>
    <row r="501" spans="2:12" x14ac:dyDescent="0.2">
      <c r="B501" s="14" t="s">
        <v>19580</v>
      </c>
      <c r="C501" s="33" t="s">
        <v>6165</v>
      </c>
      <c r="D501" s="16" t="s">
        <v>19579</v>
      </c>
      <c r="E501" s="18" t="s">
        <v>26</v>
      </c>
      <c r="F501" s="34">
        <v>41107</v>
      </c>
      <c r="G501" s="20" t="s">
        <v>18982</v>
      </c>
      <c r="H501" s="109"/>
      <c r="I501" s="21">
        <v>12999471</v>
      </c>
      <c r="J501" s="21">
        <v>13000000</v>
      </c>
      <c r="K501" s="21"/>
      <c r="L501" s="109"/>
    </row>
    <row r="502" spans="2:12" x14ac:dyDescent="0.2">
      <c r="B502" s="14" t="s">
        <v>19578</v>
      </c>
      <c r="C502" s="33" t="s">
        <v>6156</v>
      </c>
      <c r="D502" s="16" t="s">
        <v>19577</v>
      </c>
      <c r="E502" s="18" t="s">
        <v>26</v>
      </c>
      <c r="F502" s="34">
        <v>41107</v>
      </c>
      <c r="G502" s="20" t="s">
        <v>19019</v>
      </c>
      <c r="H502" s="109"/>
      <c r="I502" s="21">
        <v>8999491</v>
      </c>
      <c r="J502" s="21">
        <v>9000000</v>
      </c>
      <c r="K502" s="21"/>
      <c r="L502" s="109"/>
    </row>
    <row r="503" spans="2:12" x14ac:dyDescent="0.2">
      <c r="B503" s="14" t="s">
        <v>19576</v>
      </c>
      <c r="C503" s="33" t="s">
        <v>11906</v>
      </c>
      <c r="D503" s="16" t="s">
        <v>19575</v>
      </c>
      <c r="E503" s="18" t="s">
        <v>26</v>
      </c>
      <c r="F503" s="34">
        <v>41248</v>
      </c>
      <c r="G503" s="20" t="s">
        <v>18990</v>
      </c>
      <c r="H503" s="109"/>
      <c r="I503" s="21">
        <v>1992200</v>
      </c>
      <c r="J503" s="21">
        <v>2000000</v>
      </c>
      <c r="K503" s="21"/>
      <c r="L503" s="109"/>
    </row>
    <row r="504" spans="2:12" x14ac:dyDescent="0.2">
      <c r="B504" s="14" t="s">
        <v>19574</v>
      </c>
      <c r="C504" s="33" t="s">
        <v>6147</v>
      </c>
      <c r="D504" s="16" t="s">
        <v>19573</v>
      </c>
      <c r="E504" s="18" t="s">
        <v>26</v>
      </c>
      <c r="F504" s="34">
        <v>40969</v>
      </c>
      <c r="G504" s="20" t="s">
        <v>19092</v>
      </c>
      <c r="H504" s="109"/>
      <c r="I504" s="21">
        <v>1899938</v>
      </c>
      <c r="J504" s="21">
        <v>1900000</v>
      </c>
      <c r="K504" s="21"/>
      <c r="L504" s="109"/>
    </row>
    <row r="505" spans="2:12" x14ac:dyDescent="0.2">
      <c r="B505" s="14" t="s">
        <v>19572</v>
      </c>
      <c r="C505" s="33" t="s">
        <v>6145</v>
      </c>
      <c r="D505" s="16" t="s">
        <v>19571</v>
      </c>
      <c r="E505" s="18" t="s">
        <v>26</v>
      </c>
      <c r="F505" s="34">
        <v>40969</v>
      </c>
      <c r="G505" s="20" t="s">
        <v>19092</v>
      </c>
      <c r="H505" s="109"/>
      <c r="I505" s="21">
        <v>5698403</v>
      </c>
      <c r="J505" s="21">
        <v>5700000</v>
      </c>
      <c r="K505" s="21"/>
      <c r="L505" s="109"/>
    </row>
    <row r="506" spans="2:12" x14ac:dyDescent="0.2">
      <c r="B506" s="14" t="s">
        <v>19570</v>
      </c>
      <c r="C506" s="33" t="s">
        <v>6142</v>
      </c>
      <c r="D506" s="16" t="s">
        <v>19569</v>
      </c>
      <c r="E506" s="18" t="s">
        <v>26</v>
      </c>
      <c r="F506" s="34">
        <v>41185</v>
      </c>
      <c r="G506" s="20" t="s">
        <v>19063</v>
      </c>
      <c r="H506" s="109"/>
      <c r="I506" s="21">
        <v>4499739</v>
      </c>
      <c r="J506" s="21">
        <v>4500000</v>
      </c>
      <c r="K506" s="21"/>
      <c r="L506" s="109"/>
    </row>
    <row r="507" spans="2:12" x14ac:dyDescent="0.2">
      <c r="B507" s="14" t="s">
        <v>19568</v>
      </c>
      <c r="C507" s="33" t="s">
        <v>6140</v>
      </c>
      <c r="D507" s="16" t="s">
        <v>19567</v>
      </c>
      <c r="E507" s="18" t="s">
        <v>26</v>
      </c>
      <c r="F507" s="34">
        <v>41185</v>
      </c>
      <c r="G507" s="20" t="s">
        <v>19063</v>
      </c>
      <c r="H507" s="109"/>
      <c r="I507" s="21">
        <v>4499986</v>
      </c>
      <c r="J507" s="21">
        <v>4500000</v>
      </c>
      <c r="K507" s="21"/>
      <c r="L507" s="109"/>
    </row>
    <row r="508" spans="2:12" x14ac:dyDescent="0.2">
      <c r="B508" s="14" t="s">
        <v>19566</v>
      </c>
      <c r="C508" s="33" t="s">
        <v>6130</v>
      </c>
      <c r="D508" s="16" t="s">
        <v>19565</v>
      </c>
      <c r="E508" s="18" t="s">
        <v>26</v>
      </c>
      <c r="F508" s="34">
        <v>40967</v>
      </c>
      <c r="G508" s="20" t="s">
        <v>18982</v>
      </c>
      <c r="H508" s="109"/>
      <c r="I508" s="21">
        <v>4499475</v>
      </c>
      <c r="J508" s="21">
        <v>4500000</v>
      </c>
      <c r="K508" s="21"/>
      <c r="L508" s="109"/>
    </row>
    <row r="509" spans="2:12" x14ac:dyDescent="0.2">
      <c r="B509" s="14" t="s">
        <v>19564</v>
      </c>
      <c r="C509" s="33" t="s">
        <v>6128</v>
      </c>
      <c r="D509" s="16" t="s">
        <v>19563</v>
      </c>
      <c r="E509" s="18" t="s">
        <v>26</v>
      </c>
      <c r="F509" s="34">
        <v>40967</v>
      </c>
      <c r="G509" s="20" t="s">
        <v>18982</v>
      </c>
      <c r="H509" s="109"/>
      <c r="I509" s="21">
        <v>4249231</v>
      </c>
      <c r="J509" s="21">
        <v>4250000</v>
      </c>
      <c r="K509" s="21"/>
      <c r="L509" s="109"/>
    </row>
    <row r="510" spans="2:12" x14ac:dyDescent="0.2">
      <c r="B510" s="14" t="s">
        <v>19562</v>
      </c>
      <c r="C510" s="33" t="s">
        <v>6126</v>
      </c>
      <c r="D510" s="16" t="s">
        <v>19561</v>
      </c>
      <c r="E510" s="18" t="s">
        <v>26</v>
      </c>
      <c r="F510" s="34">
        <v>41100</v>
      </c>
      <c r="G510" s="20" t="s">
        <v>18990</v>
      </c>
      <c r="H510" s="109"/>
      <c r="I510" s="21">
        <v>3499468</v>
      </c>
      <c r="J510" s="21">
        <v>3500000</v>
      </c>
      <c r="K510" s="21"/>
      <c r="L510" s="109"/>
    </row>
    <row r="511" spans="2:12" x14ac:dyDescent="0.2">
      <c r="B511" s="14" t="s">
        <v>19560</v>
      </c>
      <c r="C511" s="33" t="s">
        <v>6124</v>
      </c>
      <c r="D511" s="16" t="s">
        <v>19559</v>
      </c>
      <c r="E511" s="18" t="s">
        <v>26</v>
      </c>
      <c r="F511" s="34">
        <v>41100</v>
      </c>
      <c r="G511" s="20" t="s">
        <v>18990</v>
      </c>
      <c r="H511" s="109"/>
      <c r="I511" s="21">
        <v>4119032</v>
      </c>
      <c r="J511" s="21">
        <v>4120000</v>
      </c>
      <c r="K511" s="21"/>
      <c r="L511" s="109"/>
    </row>
    <row r="512" spans="2:12" x14ac:dyDescent="0.2">
      <c r="B512" s="14" t="s">
        <v>19558</v>
      </c>
      <c r="C512" s="33" t="s">
        <v>6122</v>
      </c>
      <c r="D512" s="16" t="s">
        <v>19557</v>
      </c>
      <c r="E512" s="18" t="s">
        <v>26</v>
      </c>
      <c r="F512" s="34">
        <v>41192</v>
      </c>
      <c r="G512" s="20" t="s">
        <v>18990</v>
      </c>
      <c r="H512" s="109"/>
      <c r="I512" s="21">
        <v>9998543</v>
      </c>
      <c r="J512" s="21">
        <v>10000000</v>
      </c>
      <c r="K512" s="21"/>
      <c r="L512" s="109"/>
    </row>
    <row r="513" spans="2:12" x14ac:dyDescent="0.2">
      <c r="B513" s="14" t="s">
        <v>19556</v>
      </c>
      <c r="C513" s="33" t="s">
        <v>6120</v>
      </c>
      <c r="D513" s="16" t="s">
        <v>19555</v>
      </c>
      <c r="E513" s="18" t="s">
        <v>26</v>
      </c>
      <c r="F513" s="34">
        <v>41192</v>
      </c>
      <c r="G513" s="20" t="s">
        <v>18990</v>
      </c>
      <c r="H513" s="109"/>
      <c r="I513" s="21">
        <v>19995350</v>
      </c>
      <c r="J513" s="21">
        <v>20000000</v>
      </c>
      <c r="K513" s="21"/>
      <c r="L513" s="109"/>
    </row>
    <row r="514" spans="2:12" x14ac:dyDescent="0.2">
      <c r="B514" s="14" t="s">
        <v>19554</v>
      </c>
      <c r="C514" s="33" t="s">
        <v>11894</v>
      </c>
      <c r="D514" s="16" t="s">
        <v>19553</v>
      </c>
      <c r="E514" s="18" t="s">
        <v>26</v>
      </c>
      <c r="F514" s="34">
        <v>41009</v>
      </c>
      <c r="G514" s="20" t="s">
        <v>18982</v>
      </c>
      <c r="H514" s="109"/>
      <c r="I514" s="21">
        <v>5996040</v>
      </c>
      <c r="J514" s="21">
        <v>6000000</v>
      </c>
      <c r="K514" s="21"/>
      <c r="L514" s="109"/>
    </row>
    <row r="515" spans="2:12" x14ac:dyDescent="0.2">
      <c r="B515" s="14" t="s">
        <v>19552</v>
      </c>
      <c r="C515" s="33" t="s">
        <v>11888</v>
      </c>
      <c r="D515" s="16" t="s">
        <v>19551</v>
      </c>
      <c r="E515" s="18" t="s">
        <v>26</v>
      </c>
      <c r="F515" s="34">
        <v>41086</v>
      </c>
      <c r="G515" s="20" t="s">
        <v>105</v>
      </c>
      <c r="H515" s="109"/>
      <c r="I515" s="21">
        <v>5975071</v>
      </c>
      <c r="J515" s="21">
        <v>6000000</v>
      </c>
      <c r="K515" s="21">
        <v>57375</v>
      </c>
      <c r="L515" s="109"/>
    </row>
    <row r="516" spans="2:12" x14ac:dyDescent="0.2">
      <c r="B516" s="14" t="s">
        <v>19550</v>
      </c>
      <c r="C516" s="33" t="s">
        <v>11835</v>
      </c>
      <c r="D516" s="16" t="s">
        <v>19549</v>
      </c>
      <c r="E516" s="18" t="s">
        <v>26</v>
      </c>
      <c r="F516" s="34">
        <v>40921</v>
      </c>
      <c r="G516" s="20" t="s">
        <v>18982</v>
      </c>
      <c r="H516" s="109"/>
      <c r="I516" s="21">
        <v>7460025</v>
      </c>
      <c r="J516" s="21">
        <v>7500000</v>
      </c>
      <c r="K516" s="21"/>
      <c r="L516" s="109"/>
    </row>
    <row r="517" spans="2:12" x14ac:dyDescent="0.2">
      <c r="B517" s="14" t="s">
        <v>19548</v>
      </c>
      <c r="C517" s="33" t="s">
        <v>7259</v>
      </c>
      <c r="D517" s="16" t="s">
        <v>19547</v>
      </c>
      <c r="E517" s="18" t="s">
        <v>26</v>
      </c>
      <c r="F517" s="34">
        <v>41050</v>
      </c>
      <c r="G517" s="20" t="s">
        <v>18973</v>
      </c>
      <c r="H517" s="109"/>
      <c r="I517" s="21">
        <v>15571289</v>
      </c>
      <c r="J517" s="21">
        <v>14500000</v>
      </c>
      <c r="K517" s="21">
        <v>33353</v>
      </c>
      <c r="L517" s="109"/>
    </row>
    <row r="518" spans="2:12" x14ac:dyDescent="0.2">
      <c r="B518" s="14" t="s">
        <v>19546</v>
      </c>
      <c r="C518" s="33" t="s">
        <v>7255</v>
      </c>
      <c r="D518" s="16" t="s">
        <v>19545</v>
      </c>
      <c r="E518" s="18" t="s">
        <v>26</v>
      </c>
      <c r="F518" s="34">
        <v>40968</v>
      </c>
      <c r="G518" s="20" t="s">
        <v>19269</v>
      </c>
      <c r="H518" s="109"/>
      <c r="I518" s="21">
        <v>14335963</v>
      </c>
      <c r="J518" s="21">
        <v>13275000</v>
      </c>
      <c r="K518" s="21">
        <v>8024</v>
      </c>
      <c r="L518" s="109"/>
    </row>
    <row r="519" spans="2:12" x14ac:dyDescent="0.2">
      <c r="B519" s="14" t="s">
        <v>19544</v>
      </c>
      <c r="C519" s="33" t="s">
        <v>7232</v>
      </c>
      <c r="D519" s="16" t="s">
        <v>19543</v>
      </c>
      <c r="E519" s="18" t="s">
        <v>26</v>
      </c>
      <c r="F519" s="34">
        <v>41246</v>
      </c>
      <c r="G519" s="20" t="s">
        <v>18973</v>
      </c>
      <c r="H519" s="109"/>
      <c r="I519" s="21">
        <v>21441157</v>
      </c>
      <c r="J519" s="21">
        <v>18778659</v>
      </c>
      <c r="K519" s="21">
        <v>59225</v>
      </c>
      <c r="L519" s="109"/>
    </row>
    <row r="520" spans="2:12" x14ac:dyDescent="0.2">
      <c r="B520" s="14" t="s">
        <v>19542</v>
      </c>
      <c r="C520" s="33" t="s">
        <v>7226</v>
      </c>
      <c r="D520" s="16" t="s">
        <v>19541</v>
      </c>
      <c r="E520" s="18" t="s">
        <v>26</v>
      </c>
      <c r="F520" s="34">
        <v>41019</v>
      </c>
      <c r="G520" s="20" t="s">
        <v>18982</v>
      </c>
      <c r="H520" s="109"/>
      <c r="I520" s="21">
        <v>12240811</v>
      </c>
      <c r="J520" s="21"/>
      <c r="K520" s="21">
        <v>140228</v>
      </c>
      <c r="L520" s="109"/>
    </row>
    <row r="521" spans="2:12" x14ac:dyDescent="0.2">
      <c r="B521" s="14" t="s">
        <v>19540</v>
      </c>
      <c r="C521" s="33" t="s">
        <v>7222</v>
      </c>
      <c r="D521" s="16" t="s">
        <v>19539</v>
      </c>
      <c r="E521" s="18" t="s">
        <v>26</v>
      </c>
      <c r="F521" s="34">
        <v>41221</v>
      </c>
      <c r="G521" s="20" t="s">
        <v>18973</v>
      </c>
      <c r="H521" s="109"/>
      <c r="I521" s="21">
        <v>11573055</v>
      </c>
      <c r="J521" s="21"/>
      <c r="K521" s="21">
        <v>88383</v>
      </c>
      <c r="L521" s="109"/>
    </row>
    <row r="522" spans="2:12" x14ac:dyDescent="0.2">
      <c r="B522" s="14" t="s">
        <v>19538</v>
      </c>
      <c r="C522" s="33" t="s">
        <v>7220</v>
      </c>
      <c r="D522" s="16" t="s">
        <v>19537</v>
      </c>
      <c r="E522" s="18" t="s">
        <v>26</v>
      </c>
      <c r="F522" s="34">
        <v>41085</v>
      </c>
      <c r="G522" s="20" t="s">
        <v>18973</v>
      </c>
      <c r="H522" s="109"/>
      <c r="I522" s="21">
        <v>26162578</v>
      </c>
      <c r="J522" s="21">
        <v>23500000</v>
      </c>
      <c r="K522" s="21">
        <v>64672</v>
      </c>
      <c r="L522" s="109"/>
    </row>
    <row r="523" spans="2:12" x14ac:dyDescent="0.2">
      <c r="B523" s="14" t="s">
        <v>19536</v>
      </c>
      <c r="C523" s="33" t="s">
        <v>11787</v>
      </c>
      <c r="D523" s="16" t="s">
        <v>19535</v>
      </c>
      <c r="E523" s="18" t="s">
        <v>26</v>
      </c>
      <c r="F523" s="34">
        <v>40948</v>
      </c>
      <c r="G523" s="20" t="s">
        <v>18990</v>
      </c>
      <c r="H523" s="109"/>
      <c r="I523" s="21">
        <v>14981550</v>
      </c>
      <c r="J523" s="21">
        <v>15000000</v>
      </c>
      <c r="K523" s="21"/>
      <c r="L523" s="109"/>
    </row>
    <row r="524" spans="2:12" x14ac:dyDescent="0.2">
      <c r="B524" s="14" t="s">
        <v>19534</v>
      </c>
      <c r="C524" s="33" t="s">
        <v>11726</v>
      </c>
      <c r="D524" s="16" t="s">
        <v>19533</v>
      </c>
      <c r="E524" s="18" t="s">
        <v>26</v>
      </c>
      <c r="F524" s="34">
        <v>41059</v>
      </c>
      <c r="G524" s="20" t="s">
        <v>19040</v>
      </c>
      <c r="H524" s="109"/>
      <c r="I524" s="21">
        <v>10730328</v>
      </c>
      <c r="J524" s="21">
        <v>10750000</v>
      </c>
      <c r="K524" s="21"/>
      <c r="L524" s="109"/>
    </row>
    <row r="525" spans="2:12" x14ac:dyDescent="0.2">
      <c r="B525" s="14" t="s">
        <v>19532</v>
      </c>
      <c r="C525" s="33" t="s">
        <v>11724</v>
      </c>
      <c r="D525" s="16" t="s">
        <v>19531</v>
      </c>
      <c r="E525" s="18" t="s">
        <v>26</v>
      </c>
      <c r="F525" s="34">
        <v>41059</v>
      </c>
      <c r="G525" s="20" t="s">
        <v>19019</v>
      </c>
      <c r="H525" s="109"/>
      <c r="I525" s="21">
        <v>4955000</v>
      </c>
      <c r="J525" s="21">
        <v>5000000</v>
      </c>
      <c r="K525" s="21"/>
      <c r="L525" s="109"/>
    </row>
    <row r="526" spans="2:12" x14ac:dyDescent="0.2">
      <c r="B526" s="14" t="s">
        <v>19530</v>
      </c>
      <c r="C526" s="33" t="s">
        <v>11722</v>
      </c>
      <c r="D526" s="16" t="s">
        <v>19529</v>
      </c>
      <c r="E526" s="18" t="s">
        <v>26</v>
      </c>
      <c r="F526" s="34">
        <v>41059</v>
      </c>
      <c r="G526" s="20" t="s">
        <v>18982</v>
      </c>
      <c r="H526" s="109"/>
      <c r="I526" s="21">
        <v>6981870</v>
      </c>
      <c r="J526" s="21">
        <v>7000000</v>
      </c>
      <c r="K526" s="21"/>
      <c r="L526" s="109"/>
    </row>
    <row r="527" spans="2:12" x14ac:dyDescent="0.2">
      <c r="B527" s="14" t="s">
        <v>19528</v>
      </c>
      <c r="C527" s="33" t="s">
        <v>7192</v>
      </c>
      <c r="D527" s="16" t="s">
        <v>19527</v>
      </c>
      <c r="E527" s="18" t="s">
        <v>26</v>
      </c>
      <c r="F527" s="34">
        <v>41208</v>
      </c>
      <c r="G527" s="20" t="s">
        <v>18973</v>
      </c>
      <c r="H527" s="109"/>
      <c r="I527" s="21">
        <v>15277461</v>
      </c>
      <c r="J527" s="21">
        <v>14500000</v>
      </c>
      <c r="K527" s="21">
        <v>33866</v>
      </c>
      <c r="L527" s="109"/>
    </row>
    <row r="528" spans="2:12" x14ac:dyDescent="0.2">
      <c r="B528" s="14" t="s">
        <v>19526</v>
      </c>
      <c r="C528" s="33" t="s">
        <v>7178</v>
      </c>
      <c r="D528" s="16" t="s">
        <v>19525</v>
      </c>
      <c r="E528" s="18" t="s">
        <v>26</v>
      </c>
      <c r="F528" s="34">
        <v>41184</v>
      </c>
      <c r="G528" s="20" t="s">
        <v>18985</v>
      </c>
      <c r="H528" s="109"/>
      <c r="I528" s="21">
        <v>2674609</v>
      </c>
      <c r="J528" s="21">
        <v>2500000</v>
      </c>
      <c r="K528" s="21">
        <v>8963</v>
      </c>
      <c r="L528" s="109"/>
    </row>
    <row r="529" spans="2:12" x14ac:dyDescent="0.2">
      <c r="B529" s="14" t="s">
        <v>19524</v>
      </c>
      <c r="C529" s="33" t="s">
        <v>7170</v>
      </c>
      <c r="D529" s="16" t="s">
        <v>19523</v>
      </c>
      <c r="E529" s="18" t="s">
        <v>26</v>
      </c>
      <c r="F529" s="34">
        <v>40925</v>
      </c>
      <c r="G529" s="20" t="s">
        <v>19063</v>
      </c>
      <c r="H529" s="109"/>
      <c r="I529" s="21">
        <v>10845957</v>
      </c>
      <c r="J529" s="21">
        <v>9500000</v>
      </c>
      <c r="K529" s="21">
        <v>14986</v>
      </c>
      <c r="L529" s="109"/>
    </row>
    <row r="530" spans="2:12" x14ac:dyDescent="0.2">
      <c r="B530" s="14" t="s">
        <v>19522</v>
      </c>
      <c r="C530" s="33" t="s">
        <v>11707</v>
      </c>
      <c r="D530" s="16" t="s">
        <v>19521</v>
      </c>
      <c r="E530" s="18" t="s">
        <v>26</v>
      </c>
      <c r="F530" s="34">
        <v>41141</v>
      </c>
      <c r="G530" s="20" t="s">
        <v>19092</v>
      </c>
      <c r="H530" s="109"/>
      <c r="I530" s="21">
        <v>16964810</v>
      </c>
      <c r="J530" s="21">
        <v>17000000</v>
      </c>
      <c r="K530" s="21"/>
      <c r="L530" s="109"/>
    </row>
    <row r="531" spans="2:12" x14ac:dyDescent="0.2">
      <c r="B531" s="14" t="s">
        <v>19520</v>
      </c>
      <c r="C531" s="33" t="s">
        <v>6094</v>
      </c>
      <c r="D531" s="16" t="s">
        <v>19519</v>
      </c>
      <c r="E531" s="18" t="s">
        <v>5793</v>
      </c>
      <c r="F531" s="34">
        <v>41017</v>
      </c>
      <c r="G531" s="20" t="s">
        <v>18990</v>
      </c>
      <c r="H531" s="109"/>
      <c r="I531" s="21">
        <v>4712500</v>
      </c>
      <c r="J531" s="21">
        <v>5000000</v>
      </c>
      <c r="K531" s="21">
        <v>9941</v>
      </c>
      <c r="L531" s="109"/>
    </row>
    <row r="532" spans="2:12" x14ac:dyDescent="0.2">
      <c r="B532" s="14" t="s">
        <v>19518</v>
      </c>
      <c r="C532" s="33" t="s">
        <v>6091</v>
      </c>
      <c r="D532" s="16" t="s">
        <v>19517</v>
      </c>
      <c r="E532" s="18" t="s">
        <v>5793</v>
      </c>
      <c r="F532" s="34">
        <v>41001</v>
      </c>
      <c r="G532" s="20" t="s">
        <v>19516</v>
      </c>
      <c r="H532" s="109"/>
      <c r="I532" s="21">
        <v>4450000</v>
      </c>
      <c r="J532" s="21">
        <v>5000000</v>
      </c>
      <c r="K532" s="21">
        <v>9393</v>
      </c>
      <c r="L532" s="109"/>
    </row>
    <row r="533" spans="2:12" x14ac:dyDescent="0.2">
      <c r="B533" s="14" t="s">
        <v>19515</v>
      </c>
      <c r="C533" s="33" t="s">
        <v>7166</v>
      </c>
      <c r="D533" s="16" t="s">
        <v>19514</v>
      </c>
      <c r="E533" s="18" t="s">
        <v>26</v>
      </c>
      <c r="F533" s="34">
        <v>41011</v>
      </c>
      <c r="G533" s="20" t="s">
        <v>191</v>
      </c>
      <c r="H533" s="109"/>
      <c r="I533" s="21">
        <v>15960938</v>
      </c>
      <c r="J533" s="21">
        <v>15000000</v>
      </c>
      <c r="K533" s="21">
        <v>11985</v>
      </c>
      <c r="L533" s="109"/>
    </row>
    <row r="534" spans="2:12" x14ac:dyDescent="0.2">
      <c r="B534" s="14" t="s">
        <v>19513</v>
      </c>
      <c r="C534" s="33" t="s">
        <v>11680</v>
      </c>
      <c r="D534" s="16" t="s">
        <v>19512</v>
      </c>
      <c r="E534" s="18" t="s">
        <v>26</v>
      </c>
      <c r="F534" s="34">
        <v>41248</v>
      </c>
      <c r="G534" s="20" t="s">
        <v>18990</v>
      </c>
      <c r="H534" s="109"/>
      <c r="I534" s="21">
        <v>1998060</v>
      </c>
      <c r="J534" s="21">
        <v>2000000</v>
      </c>
      <c r="K534" s="21"/>
      <c r="L534" s="109"/>
    </row>
    <row r="535" spans="2:12" x14ac:dyDescent="0.2">
      <c r="B535" s="14" t="s">
        <v>19511</v>
      </c>
      <c r="C535" s="33" t="s">
        <v>6079</v>
      </c>
      <c r="D535" s="16" t="s">
        <v>19510</v>
      </c>
      <c r="E535" s="18" t="s">
        <v>26</v>
      </c>
      <c r="F535" s="34">
        <v>40919</v>
      </c>
      <c r="G535" s="20" t="s">
        <v>18985</v>
      </c>
      <c r="H535" s="109"/>
      <c r="I535" s="21">
        <v>9999409</v>
      </c>
      <c r="J535" s="21">
        <v>10000000</v>
      </c>
      <c r="K535" s="21"/>
      <c r="L535" s="109"/>
    </row>
    <row r="536" spans="2:12" x14ac:dyDescent="0.2">
      <c r="B536" s="14" t="s">
        <v>19509</v>
      </c>
      <c r="C536" s="33" t="s">
        <v>6071</v>
      </c>
      <c r="D536" s="16" t="s">
        <v>19508</v>
      </c>
      <c r="E536" s="18" t="s">
        <v>26</v>
      </c>
      <c r="F536" s="34">
        <v>41073</v>
      </c>
      <c r="G536" s="20" t="s">
        <v>18982</v>
      </c>
      <c r="H536" s="109"/>
      <c r="I536" s="21">
        <v>5599963</v>
      </c>
      <c r="J536" s="21">
        <v>5600000</v>
      </c>
      <c r="K536" s="21"/>
      <c r="L536" s="109"/>
    </row>
    <row r="537" spans="2:12" x14ac:dyDescent="0.2">
      <c r="B537" s="14" t="s">
        <v>19507</v>
      </c>
      <c r="C537" s="33" t="s">
        <v>6066</v>
      </c>
      <c r="D537" s="16" t="s">
        <v>19506</v>
      </c>
      <c r="E537" s="18" t="s">
        <v>26</v>
      </c>
      <c r="F537" s="34">
        <v>41199</v>
      </c>
      <c r="G537" s="20" t="s">
        <v>19092</v>
      </c>
      <c r="H537" s="109"/>
      <c r="I537" s="21">
        <v>19999756</v>
      </c>
      <c r="J537" s="21">
        <v>20000000</v>
      </c>
      <c r="K537" s="21"/>
      <c r="L537" s="109"/>
    </row>
    <row r="538" spans="2:12" x14ac:dyDescent="0.2">
      <c r="B538" s="14" t="s">
        <v>19505</v>
      </c>
      <c r="C538" s="33" t="s">
        <v>6063</v>
      </c>
      <c r="D538" s="16" t="s">
        <v>19504</v>
      </c>
      <c r="E538" s="18" t="s">
        <v>26</v>
      </c>
      <c r="F538" s="34">
        <v>41199</v>
      </c>
      <c r="G538" s="20" t="s">
        <v>19092</v>
      </c>
      <c r="H538" s="109"/>
      <c r="I538" s="21">
        <v>3690924</v>
      </c>
      <c r="J538" s="21">
        <v>3691000</v>
      </c>
      <c r="K538" s="21"/>
      <c r="L538" s="109"/>
    </row>
    <row r="539" spans="2:12" x14ac:dyDescent="0.2">
      <c r="B539" s="14" t="s">
        <v>19503</v>
      </c>
      <c r="C539" s="33" t="s">
        <v>11619</v>
      </c>
      <c r="D539" s="16" t="s">
        <v>19502</v>
      </c>
      <c r="E539" s="18" t="s">
        <v>26</v>
      </c>
      <c r="F539" s="34">
        <v>41134</v>
      </c>
      <c r="G539" s="20" t="s">
        <v>18973</v>
      </c>
      <c r="H539" s="109"/>
      <c r="I539" s="21">
        <v>20199500</v>
      </c>
      <c r="J539" s="21">
        <v>20000000</v>
      </c>
      <c r="K539" s="21">
        <v>12069</v>
      </c>
      <c r="L539" s="109"/>
    </row>
    <row r="540" spans="2:12" x14ac:dyDescent="0.2">
      <c r="B540" s="14" t="s">
        <v>19501</v>
      </c>
      <c r="C540" s="33" t="s">
        <v>6052</v>
      </c>
      <c r="D540" s="16" t="s">
        <v>19500</v>
      </c>
      <c r="E540" s="18" t="s">
        <v>26</v>
      </c>
      <c r="F540" s="34">
        <v>41080</v>
      </c>
      <c r="G540" s="20" t="s">
        <v>19092</v>
      </c>
      <c r="H540" s="109"/>
      <c r="I540" s="21">
        <v>8841137</v>
      </c>
      <c r="J540" s="21">
        <v>8842364</v>
      </c>
      <c r="K540" s="21"/>
      <c r="L540" s="109"/>
    </row>
    <row r="541" spans="2:12" x14ac:dyDescent="0.2">
      <c r="B541" s="14" t="s">
        <v>19499</v>
      </c>
      <c r="C541" s="33" t="s">
        <v>11607</v>
      </c>
      <c r="D541" s="16" t="s">
        <v>19498</v>
      </c>
      <c r="E541" s="18" t="s">
        <v>26</v>
      </c>
      <c r="F541" s="34">
        <v>41171</v>
      </c>
      <c r="G541" s="20" t="s">
        <v>18982</v>
      </c>
      <c r="H541" s="109"/>
      <c r="I541" s="21">
        <v>24000000</v>
      </c>
      <c r="J541" s="21">
        <v>24000000</v>
      </c>
      <c r="K541" s="21"/>
      <c r="L541" s="109"/>
    </row>
    <row r="542" spans="2:12" x14ac:dyDescent="0.2">
      <c r="B542" s="14" t="s">
        <v>19497</v>
      </c>
      <c r="C542" s="33" t="s">
        <v>11605</v>
      </c>
      <c r="D542" s="16" t="s">
        <v>19496</v>
      </c>
      <c r="E542" s="18" t="s">
        <v>26</v>
      </c>
      <c r="F542" s="34">
        <v>41171</v>
      </c>
      <c r="G542" s="20" t="s">
        <v>18982</v>
      </c>
      <c r="H542" s="109"/>
      <c r="I542" s="21">
        <v>25000000</v>
      </c>
      <c r="J542" s="21">
        <v>25000000</v>
      </c>
      <c r="K542" s="21"/>
      <c r="L542" s="109"/>
    </row>
    <row r="543" spans="2:12" x14ac:dyDescent="0.2">
      <c r="B543" s="14" t="s">
        <v>19495</v>
      </c>
      <c r="C543" s="33" t="s">
        <v>11603</v>
      </c>
      <c r="D543" s="16" t="s">
        <v>19494</v>
      </c>
      <c r="E543" s="18" t="s">
        <v>26</v>
      </c>
      <c r="F543" s="34">
        <v>41171</v>
      </c>
      <c r="G543" s="20" t="s">
        <v>18982</v>
      </c>
      <c r="H543" s="109"/>
      <c r="I543" s="21">
        <v>5000000</v>
      </c>
      <c r="J543" s="21">
        <v>5000000</v>
      </c>
      <c r="K543" s="21"/>
      <c r="L543" s="109"/>
    </row>
    <row r="544" spans="2:12" x14ac:dyDescent="0.2">
      <c r="B544" s="14" t="s">
        <v>19493</v>
      </c>
      <c r="C544" s="33" t="s">
        <v>11601</v>
      </c>
      <c r="D544" s="16" t="s">
        <v>19492</v>
      </c>
      <c r="E544" s="18" t="s">
        <v>26</v>
      </c>
      <c r="F544" s="34">
        <v>41171</v>
      </c>
      <c r="G544" s="20" t="s">
        <v>18982</v>
      </c>
      <c r="H544" s="109"/>
      <c r="I544" s="21">
        <v>7000000</v>
      </c>
      <c r="J544" s="21">
        <v>7000000</v>
      </c>
      <c r="K544" s="21"/>
      <c r="L544" s="109"/>
    </row>
    <row r="545" spans="2:12" x14ac:dyDescent="0.2">
      <c r="B545" s="14" t="s">
        <v>19491</v>
      </c>
      <c r="C545" s="33" t="s">
        <v>11599</v>
      </c>
      <c r="D545" s="16" t="s">
        <v>19490</v>
      </c>
      <c r="E545" s="18" t="s">
        <v>26</v>
      </c>
      <c r="F545" s="34">
        <v>41171</v>
      </c>
      <c r="G545" s="20" t="s">
        <v>18982</v>
      </c>
      <c r="H545" s="109"/>
      <c r="I545" s="21">
        <v>5000000</v>
      </c>
      <c r="J545" s="21">
        <v>5000000</v>
      </c>
      <c r="K545" s="21"/>
      <c r="L545" s="109"/>
    </row>
    <row r="546" spans="2:12" x14ac:dyDescent="0.2">
      <c r="B546" s="14" t="s">
        <v>19489</v>
      </c>
      <c r="C546" s="33" t="s">
        <v>11596</v>
      </c>
      <c r="D546" s="16" t="s">
        <v>19488</v>
      </c>
      <c r="E546" s="18" t="s">
        <v>26</v>
      </c>
      <c r="F546" s="34">
        <v>41157</v>
      </c>
      <c r="G546" s="20" t="s">
        <v>18982</v>
      </c>
      <c r="H546" s="109"/>
      <c r="I546" s="21">
        <v>9971100</v>
      </c>
      <c r="J546" s="21">
        <v>10000000</v>
      </c>
      <c r="K546" s="21"/>
      <c r="L546" s="109"/>
    </row>
    <row r="547" spans="2:12" x14ac:dyDescent="0.2">
      <c r="B547" s="14" t="s">
        <v>19487</v>
      </c>
      <c r="C547" s="33" t="s">
        <v>11583</v>
      </c>
      <c r="D547" s="16" t="s">
        <v>19486</v>
      </c>
      <c r="E547" s="18" t="s">
        <v>26</v>
      </c>
      <c r="F547" s="34">
        <v>40997</v>
      </c>
      <c r="G547" s="20" t="s">
        <v>19092</v>
      </c>
      <c r="H547" s="109"/>
      <c r="I547" s="21">
        <v>9458675</v>
      </c>
      <c r="J547" s="21">
        <v>9500000</v>
      </c>
      <c r="K547" s="21"/>
      <c r="L547" s="109"/>
    </row>
    <row r="548" spans="2:12" x14ac:dyDescent="0.2">
      <c r="B548" s="14" t="s">
        <v>19485</v>
      </c>
      <c r="C548" s="33" t="s">
        <v>11503</v>
      </c>
      <c r="D548" s="16" t="s">
        <v>19484</v>
      </c>
      <c r="E548" s="18" t="s">
        <v>26</v>
      </c>
      <c r="F548" s="34">
        <v>41162</v>
      </c>
      <c r="G548" s="20" t="s">
        <v>18990</v>
      </c>
      <c r="H548" s="109"/>
      <c r="I548" s="21">
        <v>14744838</v>
      </c>
      <c r="J548" s="21">
        <v>14750000</v>
      </c>
      <c r="K548" s="21"/>
      <c r="L548" s="109"/>
    </row>
    <row r="549" spans="2:12" x14ac:dyDescent="0.2">
      <c r="B549" s="14" t="s">
        <v>19483</v>
      </c>
      <c r="C549" s="33" t="s">
        <v>7049</v>
      </c>
      <c r="D549" s="16" t="s">
        <v>19482</v>
      </c>
      <c r="E549" s="18" t="s">
        <v>26</v>
      </c>
      <c r="F549" s="34">
        <v>40945</v>
      </c>
      <c r="G549" s="20" t="s">
        <v>191</v>
      </c>
      <c r="H549" s="109"/>
      <c r="I549" s="21">
        <v>10302305</v>
      </c>
      <c r="J549" s="21">
        <v>9500000</v>
      </c>
      <c r="K549" s="21">
        <v>11138</v>
      </c>
      <c r="L549" s="109"/>
    </row>
    <row r="550" spans="2:12" x14ac:dyDescent="0.2">
      <c r="B550" s="14" t="s">
        <v>19481</v>
      </c>
      <c r="C550" s="33" t="s">
        <v>11479</v>
      </c>
      <c r="D550" s="16" t="s">
        <v>19480</v>
      </c>
      <c r="E550" s="18" t="s">
        <v>26</v>
      </c>
      <c r="F550" s="34">
        <v>40995</v>
      </c>
      <c r="G550" s="20" t="s">
        <v>19092</v>
      </c>
      <c r="H550" s="109"/>
      <c r="I550" s="21">
        <v>9993600</v>
      </c>
      <c r="J550" s="21">
        <v>10000000</v>
      </c>
      <c r="K550" s="21"/>
      <c r="L550" s="109"/>
    </row>
    <row r="551" spans="2:12" x14ac:dyDescent="0.2">
      <c r="B551" s="14" t="s">
        <v>19479</v>
      </c>
      <c r="C551" s="33" t="s">
        <v>6884</v>
      </c>
      <c r="D551" s="16" t="s">
        <v>19478</v>
      </c>
      <c r="E551" s="18" t="s">
        <v>26</v>
      </c>
      <c r="F551" s="34">
        <v>41206</v>
      </c>
      <c r="G551" s="20" t="s">
        <v>19477</v>
      </c>
      <c r="H551" s="109"/>
      <c r="I551" s="21">
        <v>936363</v>
      </c>
      <c r="J551" s="21">
        <v>865000</v>
      </c>
      <c r="K551" s="21">
        <v>3730</v>
      </c>
      <c r="L551" s="109"/>
    </row>
    <row r="552" spans="2:12" x14ac:dyDescent="0.2">
      <c r="B552" s="14" t="s">
        <v>19476</v>
      </c>
      <c r="C552" s="33" t="s">
        <v>6876</v>
      </c>
      <c r="D552" s="16" t="s">
        <v>19475</v>
      </c>
      <c r="E552" s="18" t="s">
        <v>26</v>
      </c>
      <c r="F552" s="34">
        <v>40969</v>
      </c>
      <c r="G552" s="20" t="s">
        <v>19016</v>
      </c>
      <c r="H552" s="109"/>
      <c r="I552" s="21">
        <v>378</v>
      </c>
      <c r="J552" s="21">
        <v>258</v>
      </c>
      <c r="K552" s="21"/>
      <c r="L552" s="109"/>
    </row>
    <row r="553" spans="2:12" x14ac:dyDescent="0.2">
      <c r="B553" s="14" t="s">
        <v>19474</v>
      </c>
      <c r="C553" s="33" t="s">
        <v>6843</v>
      </c>
      <c r="D553" s="16" t="s">
        <v>19473</v>
      </c>
      <c r="E553" s="18" t="s">
        <v>26</v>
      </c>
      <c r="F553" s="34">
        <v>41101</v>
      </c>
      <c r="G553" s="20" t="s">
        <v>19269</v>
      </c>
      <c r="H553" s="109"/>
      <c r="I553" s="21">
        <v>17226419</v>
      </c>
      <c r="J553" s="21">
        <v>15550000</v>
      </c>
      <c r="K553" s="21">
        <v>61325</v>
      </c>
      <c r="L553" s="109"/>
    </row>
    <row r="554" spans="2:12" x14ac:dyDescent="0.2">
      <c r="B554" s="14" t="s">
        <v>19472</v>
      </c>
      <c r="C554" s="33" t="s">
        <v>6831</v>
      </c>
      <c r="D554" s="16" t="s">
        <v>19471</v>
      </c>
      <c r="E554" s="18" t="s">
        <v>26</v>
      </c>
      <c r="F554" s="34">
        <v>41087</v>
      </c>
      <c r="G554" s="20" t="s">
        <v>19269</v>
      </c>
      <c r="H554" s="109"/>
      <c r="I554" s="21">
        <v>1591098</v>
      </c>
      <c r="J554" s="21"/>
      <c r="K554" s="21">
        <v>1083</v>
      </c>
      <c r="L554" s="109"/>
    </row>
    <row r="555" spans="2:12" x14ac:dyDescent="0.2">
      <c r="B555" s="14" t="s">
        <v>19470</v>
      </c>
      <c r="C555" s="33" t="s">
        <v>6829</v>
      </c>
      <c r="D555" s="16" t="s">
        <v>19469</v>
      </c>
      <c r="E555" s="18" t="s">
        <v>26</v>
      </c>
      <c r="F555" s="34">
        <v>40981</v>
      </c>
      <c r="G555" s="20" t="s">
        <v>88</v>
      </c>
      <c r="H555" s="109"/>
      <c r="I555" s="21">
        <v>14887024</v>
      </c>
      <c r="J555" s="21"/>
      <c r="K555" s="21">
        <v>208554</v>
      </c>
      <c r="L555" s="109"/>
    </row>
    <row r="556" spans="2:12" x14ac:dyDescent="0.2">
      <c r="B556" s="14" t="s">
        <v>19468</v>
      </c>
      <c r="C556" s="33" t="s">
        <v>6826</v>
      </c>
      <c r="D556" s="16" t="s">
        <v>19467</v>
      </c>
      <c r="E556" s="18" t="s">
        <v>26</v>
      </c>
      <c r="F556" s="34">
        <v>41107</v>
      </c>
      <c r="G556" s="20" t="s">
        <v>88</v>
      </c>
      <c r="H556" s="109"/>
      <c r="I556" s="21">
        <v>6891416</v>
      </c>
      <c r="J556" s="21"/>
      <c r="K556" s="21">
        <v>102768</v>
      </c>
      <c r="L556" s="109"/>
    </row>
    <row r="557" spans="2:12" x14ac:dyDescent="0.2">
      <c r="B557" s="14" t="s">
        <v>19466</v>
      </c>
      <c r="C557" s="33" t="s">
        <v>6824</v>
      </c>
      <c r="D557" s="16" t="s">
        <v>19465</v>
      </c>
      <c r="E557" s="18" t="s">
        <v>26</v>
      </c>
      <c r="F557" s="34">
        <v>41187</v>
      </c>
      <c r="G557" s="20" t="s">
        <v>88</v>
      </c>
      <c r="H557" s="109"/>
      <c r="I557" s="21">
        <v>9957589</v>
      </c>
      <c r="J557" s="21"/>
      <c r="K557" s="21">
        <v>80152</v>
      </c>
      <c r="L557" s="109"/>
    </row>
    <row r="558" spans="2:12" x14ac:dyDescent="0.2">
      <c r="B558" s="14" t="s">
        <v>19464</v>
      </c>
      <c r="C558" s="33" t="s">
        <v>11437</v>
      </c>
      <c r="D558" s="16" t="s">
        <v>19463</v>
      </c>
      <c r="E558" s="18" t="s">
        <v>26</v>
      </c>
      <c r="F558" s="34">
        <v>41248</v>
      </c>
      <c r="G558" s="20" t="s">
        <v>18982</v>
      </c>
      <c r="H558" s="109"/>
      <c r="I558" s="21">
        <v>15012497</v>
      </c>
      <c r="J558" s="21">
        <v>15000000</v>
      </c>
      <c r="K558" s="21"/>
      <c r="L558" s="109"/>
    </row>
    <row r="559" spans="2:12" x14ac:dyDescent="0.2">
      <c r="B559" s="14" t="s">
        <v>19462</v>
      </c>
      <c r="C559" s="33" t="s">
        <v>11427</v>
      </c>
      <c r="D559" s="16" t="s">
        <v>19461</v>
      </c>
      <c r="E559" s="18" t="s">
        <v>26</v>
      </c>
      <c r="F559" s="34">
        <v>41183</v>
      </c>
      <c r="G559" s="20" t="s">
        <v>18990</v>
      </c>
      <c r="H559" s="109"/>
      <c r="I559" s="21">
        <v>29900700</v>
      </c>
      <c r="J559" s="21">
        <v>30000000</v>
      </c>
      <c r="K559" s="21"/>
      <c r="L559" s="109"/>
    </row>
    <row r="560" spans="2:12" x14ac:dyDescent="0.2">
      <c r="B560" s="14" t="s">
        <v>19460</v>
      </c>
      <c r="C560" s="33" t="s">
        <v>11424</v>
      </c>
      <c r="D560" s="16" t="s">
        <v>19459</v>
      </c>
      <c r="E560" s="18" t="s">
        <v>26</v>
      </c>
      <c r="F560" s="34">
        <v>40953</v>
      </c>
      <c r="G560" s="20" t="s">
        <v>105</v>
      </c>
      <c r="H560" s="109"/>
      <c r="I560" s="21">
        <v>14950453</v>
      </c>
      <c r="J560" s="21">
        <v>15000000</v>
      </c>
      <c r="K560" s="21">
        <v>329531</v>
      </c>
      <c r="L560" s="109"/>
    </row>
    <row r="561" spans="2:12" x14ac:dyDescent="0.2">
      <c r="B561" s="14" t="s">
        <v>19458</v>
      </c>
      <c r="C561" s="33" t="s">
        <v>11419</v>
      </c>
      <c r="D561" s="16" t="s">
        <v>19457</v>
      </c>
      <c r="E561" s="18" t="s">
        <v>26</v>
      </c>
      <c r="F561" s="34">
        <v>41248</v>
      </c>
      <c r="G561" s="20" t="s">
        <v>18990</v>
      </c>
      <c r="H561" s="109"/>
      <c r="I561" s="21">
        <v>7500000</v>
      </c>
      <c r="J561" s="21">
        <v>7500000</v>
      </c>
      <c r="K561" s="21"/>
      <c r="L561" s="109"/>
    </row>
    <row r="562" spans="2:12" x14ac:dyDescent="0.2">
      <c r="B562" s="14" t="s">
        <v>19456</v>
      </c>
      <c r="C562" s="33" t="s">
        <v>11413</v>
      </c>
      <c r="D562" s="16" t="s">
        <v>19455</v>
      </c>
      <c r="E562" s="18" t="s">
        <v>26</v>
      </c>
      <c r="F562" s="34">
        <v>41128</v>
      </c>
      <c r="G562" s="20" t="s">
        <v>19040</v>
      </c>
      <c r="H562" s="109"/>
      <c r="I562" s="21">
        <v>5907900</v>
      </c>
      <c r="J562" s="21">
        <v>6000000</v>
      </c>
      <c r="K562" s="21"/>
      <c r="L562" s="109"/>
    </row>
    <row r="563" spans="2:12" x14ac:dyDescent="0.2">
      <c r="B563" s="14" t="s">
        <v>19454</v>
      </c>
      <c r="C563" s="33" t="s">
        <v>6031</v>
      </c>
      <c r="D563" s="16" t="s">
        <v>19453</v>
      </c>
      <c r="E563" s="18" t="s">
        <v>5793</v>
      </c>
      <c r="F563" s="34">
        <v>41032</v>
      </c>
      <c r="G563" s="20" t="s">
        <v>18982</v>
      </c>
      <c r="H563" s="109"/>
      <c r="I563" s="21">
        <v>9600000</v>
      </c>
      <c r="J563" s="21">
        <v>10000000</v>
      </c>
      <c r="K563" s="21">
        <v>3607</v>
      </c>
      <c r="L563" s="109"/>
    </row>
    <row r="564" spans="2:12" x14ac:dyDescent="0.2">
      <c r="B564" s="14" t="s">
        <v>19452</v>
      </c>
      <c r="C564" s="33" t="s">
        <v>11357</v>
      </c>
      <c r="D564" s="16" t="s">
        <v>19451</v>
      </c>
      <c r="E564" s="18" t="s">
        <v>26</v>
      </c>
      <c r="F564" s="34">
        <v>41045</v>
      </c>
      <c r="G564" s="20" t="s">
        <v>19092</v>
      </c>
      <c r="H564" s="109"/>
      <c r="I564" s="21">
        <v>10034830</v>
      </c>
      <c r="J564" s="21">
        <v>10000000</v>
      </c>
      <c r="K564" s="21"/>
      <c r="L564" s="109"/>
    </row>
    <row r="565" spans="2:12" x14ac:dyDescent="0.2">
      <c r="B565" s="14" t="s">
        <v>19450</v>
      </c>
      <c r="C565" s="33" t="s">
        <v>11355</v>
      </c>
      <c r="D565" s="16" t="s">
        <v>19449</v>
      </c>
      <c r="E565" s="18" t="s">
        <v>26</v>
      </c>
      <c r="F565" s="34">
        <v>41170</v>
      </c>
      <c r="G565" s="20" t="s">
        <v>18985</v>
      </c>
      <c r="H565" s="109"/>
      <c r="I565" s="21">
        <v>6792452</v>
      </c>
      <c r="J565" s="21">
        <v>6800000</v>
      </c>
      <c r="K565" s="21"/>
      <c r="L565" s="109"/>
    </row>
    <row r="566" spans="2:12" x14ac:dyDescent="0.2">
      <c r="B566" s="14" t="s">
        <v>19448</v>
      </c>
      <c r="C566" s="33" t="s">
        <v>6023</v>
      </c>
      <c r="D566" s="16" t="s">
        <v>19447</v>
      </c>
      <c r="E566" s="18" t="s">
        <v>26</v>
      </c>
      <c r="F566" s="34">
        <v>41044</v>
      </c>
      <c r="G566" s="20" t="s">
        <v>18985</v>
      </c>
      <c r="H566" s="109"/>
      <c r="I566" s="21">
        <v>20000000</v>
      </c>
      <c r="J566" s="21">
        <v>20000000</v>
      </c>
      <c r="K566" s="21"/>
      <c r="L566" s="109"/>
    </row>
    <row r="567" spans="2:12" x14ac:dyDescent="0.2">
      <c r="B567" s="14" t="s">
        <v>19446</v>
      </c>
      <c r="C567" s="33" t="s">
        <v>11299</v>
      </c>
      <c r="D567" s="16" t="s">
        <v>19445</v>
      </c>
      <c r="E567" s="18" t="s">
        <v>26</v>
      </c>
      <c r="F567" s="34">
        <v>41184</v>
      </c>
      <c r="G567" s="20" t="s">
        <v>19040</v>
      </c>
      <c r="H567" s="109"/>
      <c r="I567" s="21">
        <v>9917700</v>
      </c>
      <c r="J567" s="21">
        <v>10000000</v>
      </c>
      <c r="K567" s="21"/>
      <c r="L567" s="109"/>
    </row>
    <row r="568" spans="2:12" x14ac:dyDescent="0.2">
      <c r="B568" s="14" t="s">
        <v>19444</v>
      </c>
      <c r="C568" s="33" t="s">
        <v>5988</v>
      </c>
      <c r="D568" s="16" t="s">
        <v>19443</v>
      </c>
      <c r="E568" s="18" t="s">
        <v>26</v>
      </c>
      <c r="F568" s="34">
        <v>40940</v>
      </c>
      <c r="G568" s="20" t="s">
        <v>18966</v>
      </c>
      <c r="H568" s="109"/>
      <c r="I568" s="21">
        <v>733641</v>
      </c>
      <c r="J568" s="21">
        <v>733641</v>
      </c>
      <c r="K568" s="21">
        <v>149</v>
      </c>
      <c r="L568" s="109"/>
    </row>
    <row r="569" spans="2:12" x14ac:dyDescent="0.2">
      <c r="B569" s="14" t="s">
        <v>19442</v>
      </c>
      <c r="C569" s="33" t="s">
        <v>11240</v>
      </c>
      <c r="D569" s="16" t="s">
        <v>19441</v>
      </c>
      <c r="E569" s="18" t="s">
        <v>26</v>
      </c>
      <c r="F569" s="34">
        <v>41017</v>
      </c>
      <c r="G569" s="20" t="s">
        <v>18982</v>
      </c>
      <c r="H569" s="109"/>
      <c r="I569" s="21">
        <v>9956700</v>
      </c>
      <c r="J569" s="21">
        <v>10000000</v>
      </c>
      <c r="K569" s="21"/>
      <c r="L569" s="109"/>
    </row>
    <row r="570" spans="2:12" x14ac:dyDescent="0.2">
      <c r="B570" s="14" t="s">
        <v>19440</v>
      </c>
      <c r="C570" s="33" t="s">
        <v>11229</v>
      </c>
      <c r="D570" s="16" t="s">
        <v>19439</v>
      </c>
      <c r="E570" s="18" t="s">
        <v>26</v>
      </c>
      <c r="F570" s="34">
        <v>40931</v>
      </c>
      <c r="G570" s="20" t="s">
        <v>18982</v>
      </c>
      <c r="H570" s="109"/>
      <c r="I570" s="21">
        <v>14992650</v>
      </c>
      <c r="J570" s="21">
        <v>15000000</v>
      </c>
      <c r="K570" s="21"/>
      <c r="L570" s="109"/>
    </row>
    <row r="571" spans="2:12" x14ac:dyDescent="0.2">
      <c r="B571" s="14" t="s">
        <v>19438</v>
      </c>
      <c r="C571" s="33" t="s">
        <v>11220</v>
      </c>
      <c r="D571" s="16" t="s">
        <v>19437</v>
      </c>
      <c r="E571" s="18" t="s">
        <v>26</v>
      </c>
      <c r="F571" s="34">
        <v>41162</v>
      </c>
      <c r="G571" s="20" t="s">
        <v>19019</v>
      </c>
      <c r="H571" s="109"/>
      <c r="I571" s="21">
        <v>14936400</v>
      </c>
      <c r="J571" s="21">
        <v>15000000</v>
      </c>
      <c r="K571" s="21"/>
      <c r="L571" s="109"/>
    </row>
    <row r="572" spans="2:12" x14ac:dyDescent="0.2">
      <c r="B572" s="14" t="s">
        <v>19436</v>
      </c>
      <c r="C572" s="33" t="s">
        <v>11150</v>
      </c>
      <c r="D572" s="16" t="s">
        <v>19435</v>
      </c>
      <c r="E572" s="18" t="s">
        <v>26</v>
      </c>
      <c r="F572" s="34">
        <v>41249</v>
      </c>
      <c r="G572" s="20" t="s">
        <v>18985</v>
      </c>
      <c r="H572" s="109"/>
      <c r="I572" s="21">
        <v>5000000</v>
      </c>
      <c r="J572" s="21">
        <v>5000000</v>
      </c>
      <c r="K572" s="21"/>
      <c r="L572" s="109"/>
    </row>
    <row r="573" spans="2:12" x14ac:dyDescent="0.2">
      <c r="B573" s="14" t="s">
        <v>19434</v>
      </c>
      <c r="C573" s="33" t="s">
        <v>11144</v>
      </c>
      <c r="D573" s="16" t="s">
        <v>19433</v>
      </c>
      <c r="E573" s="18" t="s">
        <v>26</v>
      </c>
      <c r="F573" s="34">
        <v>41065</v>
      </c>
      <c r="G573" s="20" t="s">
        <v>19040</v>
      </c>
      <c r="H573" s="109"/>
      <c r="I573" s="21">
        <v>9990300</v>
      </c>
      <c r="J573" s="21">
        <v>10000000</v>
      </c>
      <c r="K573" s="21"/>
      <c r="L573" s="109"/>
    </row>
    <row r="574" spans="2:12" x14ac:dyDescent="0.2">
      <c r="B574" s="14" t="s">
        <v>19432</v>
      </c>
      <c r="C574" s="33" t="s">
        <v>11127</v>
      </c>
      <c r="D574" s="16" t="s">
        <v>19431</v>
      </c>
      <c r="E574" s="18" t="s">
        <v>26</v>
      </c>
      <c r="F574" s="34">
        <v>41010</v>
      </c>
      <c r="G574" s="20" t="s">
        <v>19131</v>
      </c>
      <c r="H574" s="109"/>
      <c r="I574" s="21">
        <v>4477095</v>
      </c>
      <c r="J574" s="21">
        <v>4500000</v>
      </c>
      <c r="K574" s="21"/>
      <c r="L574" s="109"/>
    </row>
    <row r="575" spans="2:12" x14ac:dyDescent="0.2">
      <c r="B575" s="14" t="s">
        <v>19430</v>
      </c>
      <c r="C575" s="33" t="s">
        <v>11087</v>
      </c>
      <c r="D575" s="16" t="s">
        <v>19429</v>
      </c>
      <c r="E575" s="18" t="s">
        <v>26</v>
      </c>
      <c r="F575" s="34">
        <v>41037</v>
      </c>
      <c r="G575" s="20" t="s">
        <v>18982</v>
      </c>
      <c r="H575" s="109"/>
      <c r="I575" s="21">
        <v>8991270</v>
      </c>
      <c r="J575" s="21">
        <v>9000000</v>
      </c>
      <c r="K575" s="21"/>
      <c r="L575" s="109"/>
    </row>
    <row r="576" spans="2:12" x14ac:dyDescent="0.2">
      <c r="B576" s="14" t="s">
        <v>19428</v>
      </c>
      <c r="C576" s="33" t="s">
        <v>11085</v>
      </c>
      <c r="D576" s="16" t="s">
        <v>19427</v>
      </c>
      <c r="E576" s="18" t="s">
        <v>26</v>
      </c>
      <c r="F576" s="34">
        <v>41100</v>
      </c>
      <c r="G576" s="20" t="s">
        <v>18990</v>
      </c>
      <c r="H576" s="109"/>
      <c r="I576" s="21">
        <v>9246393</v>
      </c>
      <c r="J576" s="21">
        <v>9250000</v>
      </c>
      <c r="K576" s="21"/>
      <c r="L576" s="109"/>
    </row>
    <row r="577" spans="2:12" x14ac:dyDescent="0.2">
      <c r="B577" s="14" t="s">
        <v>19426</v>
      </c>
      <c r="C577" s="33" t="s">
        <v>11083</v>
      </c>
      <c r="D577" s="16" t="s">
        <v>19425</v>
      </c>
      <c r="E577" s="18" t="s">
        <v>26</v>
      </c>
      <c r="F577" s="34">
        <v>41176</v>
      </c>
      <c r="G577" s="20" t="s">
        <v>19131</v>
      </c>
      <c r="H577" s="109"/>
      <c r="I577" s="21">
        <v>9985200</v>
      </c>
      <c r="J577" s="21">
        <v>10000000</v>
      </c>
      <c r="K577" s="21"/>
      <c r="L577" s="109"/>
    </row>
    <row r="578" spans="2:12" x14ac:dyDescent="0.2">
      <c r="B578" s="14" t="s">
        <v>19424</v>
      </c>
      <c r="C578" s="33" t="s">
        <v>11038</v>
      </c>
      <c r="D578" s="16" t="s">
        <v>19423</v>
      </c>
      <c r="E578" s="18" t="s">
        <v>26</v>
      </c>
      <c r="F578" s="34">
        <v>41135</v>
      </c>
      <c r="G578" s="20" t="s">
        <v>19063</v>
      </c>
      <c r="H578" s="109"/>
      <c r="I578" s="21">
        <v>4698938</v>
      </c>
      <c r="J578" s="21">
        <v>4750000</v>
      </c>
      <c r="K578" s="21"/>
      <c r="L578" s="109"/>
    </row>
    <row r="579" spans="2:12" x14ac:dyDescent="0.2">
      <c r="B579" s="14" t="s">
        <v>19422</v>
      </c>
      <c r="C579" s="33" t="s">
        <v>11036</v>
      </c>
      <c r="D579" s="16" t="s">
        <v>19421</v>
      </c>
      <c r="E579" s="18" t="s">
        <v>26</v>
      </c>
      <c r="F579" s="34">
        <v>41135</v>
      </c>
      <c r="G579" s="20" t="s">
        <v>19063</v>
      </c>
      <c r="H579" s="109"/>
      <c r="I579" s="21">
        <v>14830800</v>
      </c>
      <c r="J579" s="21">
        <v>15000000</v>
      </c>
      <c r="K579" s="21"/>
      <c r="L579" s="109"/>
    </row>
    <row r="580" spans="2:12" x14ac:dyDescent="0.2">
      <c r="B580" s="14" t="s">
        <v>19420</v>
      </c>
      <c r="C580" s="33" t="s">
        <v>5983</v>
      </c>
      <c r="D580" s="16" t="s">
        <v>19417</v>
      </c>
      <c r="E580" s="18" t="s">
        <v>26</v>
      </c>
      <c r="F580" s="34">
        <v>41102</v>
      </c>
      <c r="G580" s="20" t="s">
        <v>19131</v>
      </c>
      <c r="H580" s="109"/>
      <c r="I580" s="21">
        <v>4856720</v>
      </c>
      <c r="J580" s="21">
        <v>4856720</v>
      </c>
      <c r="K580" s="21"/>
      <c r="L580" s="109"/>
    </row>
    <row r="581" spans="2:12" x14ac:dyDescent="0.2">
      <c r="B581" s="14" t="s">
        <v>19419</v>
      </c>
      <c r="C581" s="33" t="s">
        <v>5981</v>
      </c>
      <c r="D581" s="16" t="s">
        <v>19417</v>
      </c>
      <c r="E581" s="18" t="s">
        <v>26</v>
      </c>
      <c r="F581" s="34">
        <v>41102</v>
      </c>
      <c r="G581" s="20" t="s">
        <v>19131</v>
      </c>
      <c r="H581" s="109"/>
      <c r="I581" s="21">
        <v>5039518</v>
      </c>
      <c r="J581" s="21">
        <v>5039518</v>
      </c>
      <c r="K581" s="21"/>
      <c r="L581" s="109"/>
    </row>
    <row r="582" spans="2:12" x14ac:dyDescent="0.2">
      <c r="B582" s="14" t="s">
        <v>19418</v>
      </c>
      <c r="C582" s="33" t="s">
        <v>5979</v>
      </c>
      <c r="D582" s="16" t="s">
        <v>19417</v>
      </c>
      <c r="E582" s="18" t="s">
        <v>26</v>
      </c>
      <c r="F582" s="34">
        <v>41102</v>
      </c>
      <c r="G582" s="20" t="s">
        <v>19131</v>
      </c>
      <c r="H582" s="109"/>
      <c r="I582" s="21">
        <v>4603459</v>
      </c>
      <c r="J582" s="21">
        <v>4603459</v>
      </c>
      <c r="K582" s="21"/>
      <c r="L582" s="109"/>
    </row>
    <row r="583" spans="2:12" x14ac:dyDescent="0.2">
      <c r="B583" s="14" t="s">
        <v>19416</v>
      </c>
      <c r="C583" s="33" t="s">
        <v>5972</v>
      </c>
      <c r="D583" s="16" t="s">
        <v>19414</v>
      </c>
      <c r="E583" s="18" t="s">
        <v>5793</v>
      </c>
      <c r="F583" s="34">
        <v>41267</v>
      </c>
      <c r="G583" s="20" t="s">
        <v>19016</v>
      </c>
      <c r="H583" s="109"/>
      <c r="I583" s="21">
        <v>128906</v>
      </c>
      <c r="J583" s="21">
        <v>128906</v>
      </c>
      <c r="K583" s="21"/>
      <c r="L583" s="109"/>
    </row>
    <row r="584" spans="2:12" x14ac:dyDescent="0.2">
      <c r="B584" s="14" t="s">
        <v>19415</v>
      </c>
      <c r="C584" s="33" t="s">
        <v>5970</v>
      </c>
      <c r="D584" s="16" t="s">
        <v>19414</v>
      </c>
      <c r="E584" s="18" t="s">
        <v>5793</v>
      </c>
      <c r="F584" s="34">
        <v>41267</v>
      </c>
      <c r="G584" s="20" t="s">
        <v>19016</v>
      </c>
      <c r="H584" s="109"/>
      <c r="I584" s="21">
        <v>90474</v>
      </c>
      <c r="J584" s="21">
        <v>90474</v>
      </c>
      <c r="K584" s="21"/>
      <c r="L584" s="109"/>
    </row>
    <row r="585" spans="2:12" x14ac:dyDescent="0.2">
      <c r="B585" s="14" t="s">
        <v>19413</v>
      </c>
      <c r="C585" s="33" t="s">
        <v>10959</v>
      </c>
      <c r="D585" s="16" t="s">
        <v>19412</v>
      </c>
      <c r="E585" s="18" t="s">
        <v>26</v>
      </c>
      <c r="F585" s="34">
        <v>41156</v>
      </c>
      <c r="G585" s="20" t="s">
        <v>18990</v>
      </c>
      <c r="H585" s="109"/>
      <c r="I585" s="21">
        <v>9965400</v>
      </c>
      <c r="J585" s="21">
        <v>10000000</v>
      </c>
      <c r="K585" s="21"/>
      <c r="L585" s="109"/>
    </row>
    <row r="586" spans="2:12" x14ac:dyDescent="0.2">
      <c r="B586" s="14" t="s">
        <v>19411</v>
      </c>
      <c r="C586" s="33" t="s">
        <v>10931</v>
      </c>
      <c r="D586" s="16" t="s">
        <v>19410</v>
      </c>
      <c r="E586" s="18" t="s">
        <v>26</v>
      </c>
      <c r="F586" s="34">
        <v>41162</v>
      </c>
      <c r="G586" s="20" t="s">
        <v>18982</v>
      </c>
      <c r="H586" s="109"/>
      <c r="I586" s="21">
        <v>7463475</v>
      </c>
      <c r="J586" s="21">
        <v>7500000</v>
      </c>
      <c r="K586" s="21"/>
      <c r="L586" s="109"/>
    </row>
    <row r="587" spans="2:12" x14ac:dyDescent="0.2">
      <c r="B587" s="14" t="s">
        <v>19409</v>
      </c>
      <c r="C587" s="33" t="s">
        <v>10896</v>
      </c>
      <c r="D587" s="16" t="s">
        <v>19408</v>
      </c>
      <c r="E587" s="18" t="s">
        <v>26</v>
      </c>
      <c r="F587" s="34">
        <v>41173</v>
      </c>
      <c r="G587" s="20" t="s">
        <v>18982</v>
      </c>
      <c r="H587" s="109"/>
      <c r="I587" s="21">
        <v>5000000</v>
      </c>
      <c r="J587" s="21">
        <v>5000000</v>
      </c>
      <c r="K587" s="21"/>
      <c r="L587" s="109"/>
    </row>
    <row r="588" spans="2:12" x14ac:dyDescent="0.2">
      <c r="B588" s="14" t="s">
        <v>19407</v>
      </c>
      <c r="C588" s="33" t="s">
        <v>10894</v>
      </c>
      <c r="D588" s="16" t="s">
        <v>19406</v>
      </c>
      <c r="E588" s="18" t="s">
        <v>26</v>
      </c>
      <c r="F588" s="34">
        <v>41173</v>
      </c>
      <c r="G588" s="20" t="s">
        <v>18982</v>
      </c>
      <c r="H588" s="109"/>
      <c r="I588" s="21">
        <v>7000000</v>
      </c>
      <c r="J588" s="21">
        <v>7000000</v>
      </c>
      <c r="K588" s="21"/>
      <c r="L588" s="109"/>
    </row>
    <row r="589" spans="2:12" x14ac:dyDescent="0.2">
      <c r="B589" s="14" t="s">
        <v>19405</v>
      </c>
      <c r="C589" s="33" t="s">
        <v>10891</v>
      </c>
      <c r="D589" s="16" t="s">
        <v>19404</v>
      </c>
      <c r="E589" s="18" t="s">
        <v>26</v>
      </c>
      <c r="F589" s="34">
        <v>41215</v>
      </c>
      <c r="G589" s="20" t="s">
        <v>19131</v>
      </c>
      <c r="H589" s="109"/>
      <c r="I589" s="21">
        <v>18000000</v>
      </c>
      <c r="J589" s="21">
        <v>18000000</v>
      </c>
      <c r="K589" s="21"/>
      <c r="L589" s="109"/>
    </row>
    <row r="590" spans="2:12" x14ac:dyDescent="0.2">
      <c r="B590" s="14" t="s">
        <v>19403</v>
      </c>
      <c r="C590" s="33" t="s">
        <v>10859</v>
      </c>
      <c r="D590" s="16" t="s">
        <v>19402</v>
      </c>
      <c r="E590" s="18" t="s">
        <v>26</v>
      </c>
      <c r="F590" s="34">
        <v>41179</v>
      </c>
      <c r="G590" s="20" t="s">
        <v>19040</v>
      </c>
      <c r="H590" s="109"/>
      <c r="I590" s="21">
        <v>3500000</v>
      </c>
      <c r="J590" s="21">
        <v>3500000</v>
      </c>
      <c r="K590" s="21"/>
      <c r="L590" s="109"/>
    </row>
    <row r="591" spans="2:12" x14ac:dyDescent="0.2">
      <c r="B591" s="14" t="s">
        <v>19401</v>
      </c>
      <c r="C591" s="33" t="s">
        <v>10848</v>
      </c>
      <c r="D591" s="16" t="s">
        <v>19400</v>
      </c>
      <c r="E591" s="18" t="s">
        <v>26</v>
      </c>
      <c r="F591" s="34">
        <v>41043</v>
      </c>
      <c r="G591" s="20" t="s">
        <v>19131</v>
      </c>
      <c r="H591" s="109"/>
      <c r="I591" s="21">
        <v>9972300</v>
      </c>
      <c r="J591" s="21">
        <v>10000000</v>
      </c>
      <c r="K591" s="21"/>
      <c r="L591" s="109"/>
    </row>
    <row r="592" spans="2:12" x14ac:dyDescent="0.2">
      <c r="B592" s="14" t="s">
        <v>19399</v>
      </c>
      <c r="C592" s="33" t="s">
        <v>10845</v>
      </c>
      <c r="D592" s="16" t="s">
        <v>19398</v>
      </c>
      <c r="E592" s="18" t="s">
        <v>5793</v>
      </c>
      <c r="F592" s="34">
        <v>41213</v>
      </c>
      <c r="G592" s="20" t="s">
        <v>18973</v>
      </c>
      <c r="H592" s="109"/>
      <c r="I592" s="21">
        <v>15607563</v>
      </c>
      <c r="J592" s="21">
        <v>15370000</v>
      </c>
      <c r="K592" s="21">
        <v>203187</v>
      </c>
      <c r="L592" s="109"/>
    </row>
    <row r="593" spans="2:12" x14ac:dyDescent="0.2">
      <c r="B593" s="14" t="s">
        <v>19397</v>
      </c>
      <c r="C593" s="33" t="s">
        <v>5951</v>
      </c>
      <c r="D593" s="16" t="s">
        <v>19396</v>
      </c>
      <c r="E593" s="18" t="s">
        <v>26</v>
      </c>
      <c r="F593" s="34">
        <v>41088</v>
      </c>
      <c r="G593" s="20" t="s">
        <v>19393</v>
      </c>
      <c r="H593" s="109"/>
      <c r="I593" s="21">
        <v>5000000</v>
      </c>
      <c r="J593" s="21">
        <v>5000000</v>
      </c>
      <c r="K593" s="21"/>
      <c r="L593" s="109"/>
    </row>
    <row r="594" spans="2:12" x14ac:dyDescent="0.2">
      <c r="B594" s="14" t="s">
        <v>19395</v>
      </c>
      <c r="C594" s="33" t="s">
        <v>5948</v>
      </c>
      <c r="D594" s="16" t="s">
        <v>19394</v>
      </c>
      <c r="E594" s="18" t="s">
        <v>26</v>
      </c>
      <c r="F594" s="34">
        <v>41088</v>
      </c>
      <c r="G594" s="20" t="s">
        <v>19393</v>
      </c>
      <c r="H594" s="109"/>
      <c r="I594" s="21">
        <v>13000000</v>
      </c>
      <c r="J594" s="21">
        <v>13000000</v>
      </c>
      <c r="K594" s="21"/>
      <c r="L594" s="109"/>
    </row>
    <row r="595" spans="2:12" x14ac:dyDescent="0.2">
      <c r="B595" s="14" t="s">
        <v>19392</v>
      </c>
      <c r="C595" s="33" t="s">
        <v>10825</v>
      </c>
      <c r="D595" s="16" t="s">
        <v>19391</v>
      </c>
      <c r="E595" s="18" t="s">
        <v>26</v>
      </c>
      <c r="F595" s="34">
        <v>41172</v>
      </c>
      <c r="G595" s="20" t="s">
        <v>19063</v>
      </c>
      <c r="H595" s="109"/>
      <c r="I595" s="21">
        <v>4500000</v>
      </c>
      <c r="J595" s="21">
        <v>4500000</v>
      </c>
      <c r="K595" s="21"/>
      <c r="L595" s="109"/>
    </row>
    <row r="596" spans="2:12" x14ac:dyDescent="0.2">
      <c r="B596" s="14" t="s">
        <v>19390</v>
      </c>
      <c r="C596" s="33" t="s">
        <v>10804</v>
      </c>
      <c r="D596" s="16" t="s">
        <v>19389</v>
      </c>
      <c r="E596" s="18" t="s">
        <v>26</v>
      </c>
      <c r="F596" s="34">
        <v>41136</v>
      </c>
      <c r="G596" s="20" t="s">
        <v>19131</v>
      </c>
      <c r="H596" s="109"/>
      <c r="I596" s="21">
        <v>19454955</v>
      </c>
      <c r="J596" s="21">
        <v>19500000</v>
      </c>
      <c r="K596" s="21"/>
      <c r="L596" s="109"/>
    </row>
    <row r="597" spans="2:12" x14ac:dyDescent="0.2">
      <c r="B597" s="14" t="s">
        <v>19388</v>
      </c>
      <c r="C597" s="33" t="s">
        <v>5943</v>
      </c>
      <c r="D597" s="16" t="s">
        <v>19387</v>
      </c>
      <c r="E597" s="18" t="s">
        <v>26</v>
      </c>
      <c r="F597" s="34">
        <v>41116</v>
      </c>
      <c r="G597" s="20" t="s">
        <v>18985</v>
      </c>
      <c r="H597" s="109"/>
      <c r="I597" s="21">
        <v>9250000</v>
      </c>
      <c r="J597" s="21">
        <v>9250000</v>
      </c>
      <c r="K597" s="21"/>
      <c r="L597" s="109"/>
    </row>
    <row r="598" spans="2:12" x14ac:dyDescent="0.2">
      <c r="B598" s="14" t="s">
        <v>19386</v>
      </c>
      <c r="C598" s="33" t="s">
        <v>5937</v>
      </c>
      <c r="D598" s="16" t="s">
        <v>19385</v>
      </c>
      <c r="E598" s="18" t="s">
        <v>26</v>
      </c>
      <c r="F598" s="34">
        <v>40976</v>
      </c>
      <c r="G598" s="20" t="s">
        <v>19384</v>
      </c>
      <c r="H598" s="109"/>
      <c r="I598" s="21">
        <v>8931866</v>
      </c>
      <c r="J598" s="21">
        <v>9178539</v>
      </c>
      <c r="K598" s="21">
        <v>16933</v>
      </c>
      <c r="L598" s="109"/>
    </row>
    <row r="599" spans="2:12" x14ac:dyDescent="0.2">
      <c r="B599" s="14" t="s">
        <v>19383</v>
      </c>
      <c r="C599" s="33" t="s">
        <v>5915</v>
      </c>
      <c r="D599" s="16" t="s">
        <v>19382</v>
      </c>
      <c r="E599" s="18" t="s">
        <v>26</v>
      </c>
      <c r="F599" s="34">
        <v>41179</v>
      </c>
      <c r="G599" s="20" t="s">
        <v>18973</v>
      </c>
      <c r="H599" s="109"/>
      <c r="I599" s="21">
        <v>14696996</v>
      </c>
      <c r="J599" s="21">
        <v>14595637</v>
      </c>
      <c r="K599" s="21">
        <v>5476</v>
      </c>
      <c r="L599" s="109"/>
    </row>
    <row r="600" spans="2:12" x14ac:dyDescent="0.2">
      <c r="B600" s="14" t="s">
        <v>19381</v>
      </c>
      <c r="C600" s="33" t="s">
        <v>5913</v>
      </c>
      <c r="D600" s="16" t="s">
        <v>19380</v>
      </c>
      <c r="E600" s="18" t="s">
        <v>26</v>
      </c>
      <c r="F600" s="34">
        <v>40919</v>
      </c>
      <c r="G600" s="20" t="s">
        <v>18990</v>
      </c>
      <c r="H600" s="109"/>
      <c r="I600" s="21">
        <v>10000000</v>
      </c>
      <c r="J600" s="21">
        <v>10000000</v>
      </c>
      <c r="K600" s="21"/>
      <c r="L600" s="109"/>
    </row>
    <row r="601" spans="2:12" x14ac:dyDescent="0.2">
      <c r="B601" s="14" t="s">
        <v>19379</v>
      </c>
      <c r="C601" s="33" t="s">
        <v>5911</v>
      </c>
      <c r="D601" s="16" t="s">
        <v>19378</v>
      </c>
      <c r="E601" s="18" t="s">
        <v>26</v>
      </c>
      <c r="F601" s="34">
        <v>40919</v>
      </c>
      <c r="G601" s="20" t="s">
        <v>18990</v>
      </c>
      <c r="H601" s="109"/>
      <c r="I601" s="21">
        <v>7918372</v>
      </c>
      <c r="J601" s="21">
        <v>8000000</v>
      </c>
      <c r="K601" s="21"/>
      <c r="L601" s="109"/>
    </row>
    <row r="602" spans="2:12" x14ac:dyDescent="0.2">
      <c r="B602" s="14" t="s">
        <v>19377</v>
      </c>
      <c r="C602" s="33" t="s">
        <v>5909</v>
      </c>
      <c r="D602" s="16" t="s">
        <v>19376</v>
      </c>
      <c r="E602" s="18" t="s">
        <v>26</v>
      </c>
      <c r="F602" s="34">
        <v>41003</v>
      </c>
      <c r="G602" s="20" t="s">
        <v>18985</v>
      </c>
      <c r="H602" s="109"/>
      <c r="I602" s="21">
        <v>4703133</v>
      </c>
      <c r="J602" s="21">
        <v>4703133</v>
      </c>
      <c r="K602" s="21"/>
      <c r="L602" s="109"/>
    </row>
    <row r="603" spans="2:12" x14ac:dyDescent="0.2">
      <c r="B603" s="14" t="s">
        <v>19375</v>
      </c>
      <c r="C603" s="33" t="s">
        <v>5907</v>
      </c>
      <c r="D603" s="16" t="s">
        <v>19374</v>
      </c>
      <c r="E603" s="18" t="s">
        <v>26</v>
      </c>
      <c r="F603" s="34">
        <v>41052</v>
      </c>
      <c r="G603" s="20" t="s">
        <v>18985</v>
      </c>
      <c r="H603" s="109"/>
      <c r="I603" s="21">
        <v>16985996</v>
      </c>
      <c r="J603" s="21">
        <v>16985996</v>
      </c>
      <c r="K603" s="21"/>
      <c r="L603" s="109"/>
    </row>
    <row r="604" spans="2:12" x14ac:dyDescent="0.2">
      <c r="B604" s="14" t="s">
        <v>19373</v>
      </c>
      <c r="C604" s="33" t="s">
        <v>5905</v>
      </c>
      <c r="D604" s="16" t="s">
        <v>19372</v>
      </c>
      <c r="E604" s="18" t="s">
        <v>26</v>
      </c>
      <c r="F604" s="34">
        <v>41100</v>
      </c>
      <c r="G604" s="20" t="s">
        <v>18982</v>
      </c>
      <c r="H604" s="109"/>
      <c r="I604" s="21">
        <v>9983454</v>
      </c>
      <c r="J604" s="21">
        <v>10000000</v>
      </c>
      <c r="K604" s="21"/>
      <c r="L604" s="109"/>
    </row>
    <row r="605" spans="2:12" x14ac:dyDescent="0.2">
      <c r="B605" s="14" t="s">
        <v>19371</v>
      </c>
      <c r="C605" s="33" t="s">
        <v>5903</v>
      </c>
      <c r="D605" s="16" t="s">
        <v>19370</v>
      </c>
      <c r="E605" s="18" t="s">
        <v>26</v>
      </c>
      <c r="F605" s="34">
        <v>41193</v>
      </c>
      <c r="G605" s="20" t="s">
        <v>19092</v>
      </c>
      <c r="H605" s="109"/>
      <c r="I605" s="21">
        <v>10215183</v>
      </c>
      <c r="J605" s="21">
        <v>10215183</v>
      </c>
      <c r="K605" s="21"/>
      <c r="L605" s="109"/>
    </row>
    <row r="606" spans="2:12" x14ac:dyDescent="0.2">
      <c r="B606" s="14" t="s">
        <v>19369</v>
      </c>
      <c r="C606" s="33" t="s">
        <v>5901</v>
      </c>
      <c r="D606" s="16" t="s">
        <v>19368</v>
      </c>
      <c r="E606" s="18" t="s">
        <v>26</v>
      </c>
      <c r="F606" s="34">
        <v>41163</v>
      </c>
      <c r="G606" s="20" t="s">
        <v>18985</v>
      </c>
      <c r="H606" s="109"/>
      <c r="I606" s="21">
        <v>22000000</v>
      </c>
      <c r="J606" s="21">
        <v>22000000</v>
      </c>
      <c r="K606" s="21"/>
      <c r="L606" s="109"/>
    </row>
    <row r="607" spans="2:12" x14ac:dyDescent="0.2">
      <c r="B607" s="14" t="s">
        <v>19367</v>
      </c>
      <c r="C607" s="33" t="s">
        <v>10796</v>
      </c>
      <c r="D607" s="16" t="s">
        <v>19366</v>
      </c>
      <c r="E607" s="18" t="s">
        <v>26</v>
      </c>
      <c r="F607" s="34">
        <v>40918</v>
      </c>
      <c r="G607" s="20" t="s">
        <v>88</v>
      </c>
      <c r="H607" s="109"/>
      <c r="I607" s="21">
        <v>9952200</v>
      </c>
      <c r="J607" s="21">
        <v>10000000</v>
      </c>
      <c r="K607" s="21"/>
      <c r="L607" s="109"/>
    </row>
    <row r="608" spans="2:12" x14ac:dyDescent="0.2">
      <c r="B608" s="14" t="s">
        <v>19365</v>
      </c>
      <c r="C608" s="33" t="s">
        <v>10794</v>
      </c>
      <c r="D608" s="16" t="s">
        <v>19364</v>
      </c>
      <c r="E608" s="18" t="s">
        <v>26</v>
      </c>
      <c r="F608" s="34">
        <v>40918</v>
      </c>
      <c r="G608" s="20" t="s">
        <v>18982</v>
      </c>
      <c r="H608" s="109"/>
      <c r="I608" s="21">
        <v>9481855</v>
      </c>
      <c r="J608" s="21">
        <v>9500000</v>
      </c>
      <c r="K608" s="21"/>
      <c r="L608" s="109"/>
    </row>
    <row r="609" spans="2:12" x14ac:dyDescent="0.2">
      <c r="B609" s="14" t="s">
        <v>19363</v>
      </c>
      <c r="C609" s="33" t="s">
        <v>10792</v>
      </c>
      <c r="D609" s="16" t="s">
        <v>19362</v>
      </c>
      <c r="E609" s="18" t="s">
        <v>26</v>
      </c>
      <c r="F609" s="34">
        <v>40918</v>
      </c>
      <c r="G609" s="20" t="s">
        <v>18985</v>
      </c>
      <c r="H609" s="109"/>
      <c r="I609" s="21">
        <v>2980050</v>
      </c>
      <c r="J609" s="21">
        <v>3000000</v>
      </c>
      <c r="K609" s="21"/>
      <c r="L609" s="109"/>
    </row>
    <row r="610" spans="2:12" x14ac:dyDescent="0.2">
      <c r="B610" s="14" t="s">
        <v>19361</v>
      </c>
      <c r="C610" s="33" t="s">
        <v>10790</v>
      </c>
      <c r="D610" s="16" t="s">
        <v>19360</v>
      </c>
      <c r="E610" s="18" t="s">
        <v>26</v>
      </c>
      <c r="F610" s="34">
        <v>40918</v>
      </c>
      <c r="G610" s="20" t="s">
        <v>18990</v>
      </c>
      <c r="H610" s="109"/>
      <c r="I610" s="21">
        <v>4999700</v>
      </c>
      <c r="J610" s="21">
        <v>5000000</v>
      </c>
      <c r="K610" s="21"/>
      <c r="L610" s="109"/>
    </row>
    <row r="611" spans="2:12" x14ac:dyDescent="0.2">
      <c r="B611" s="14" t="s">
        <v>19359</v>
      </c>
      <c r="C611" s="33" t="s">
        <v>5896</v>
      </c>
      <c r="D611" s="16" t="s">
        <v>19358</v>
      </c>
      <c r="E611" s="18" t="s">
        <v>26</v>
      </c>
      <c r="F611" s="34">
        <v>40919</v>
      </c>
      <c r="G611" s="20" t="s">
        <v>19040</v>
      </c>
      <c r="H611" s="109"/>
      <c r="I611" s="21">
        <v>4573177</v>
      </c>
      <c r="J611" s="21">
        <v>4573299</v>
      </c>
      <c r="K611" s="21"/>
      <c r="L611" s="109"/>
    </row>
    <row r="612" spans="2:12" x14ac:dyDescent="0.2">
      <c r="B612" s="14" t="s">
        <v>19357</v>
      </c>
      <c r="C612" s="33" t="s">
        <v>5881</v>
      </c>
      <c r="D612" s="16" t="s">
        <v>19356</v>
      </c>
      <c r="E612" s="18" t="s">
        <v>26</v>
      </c>
      <c r="F612" s="34">
        <v>41128</v>
      </c>
      <c r="G612" s="20" t="s">
        <v>18982</v>
      </c>
      <c r="H612" s="109"/>
      <c r="I612" s="21">
        <v>7999386</v>
      </c>
      <c r="J612" s="21">
        <v>8000000</v>
      </c>
      <c r="K612" s="21"/>
      <c r="L612" s="109"/>
    </row>
    <row r="613" spans="2:12" x14ac:dyDescent="0.2">
      <c r="B613" s="14" t="s">
        <v>19355</v>
      </c>
      <c r="C613" s="33" t="s">
        <v>5879</v>
      </c>
      <c r="D613" s="16" t="s">
        <v>19354</v>
      </c>
      <c r="E613" s="18" t="s">
        <v>26</v>
      </c>
      <c r="F613" s="34">
        <v>41128</v>
      </c>
      <c r="G613" s="20" t="s">
        <v>18982</v>
      </c>
      <c r="H613" s="109"/>
      <c r="I613" s="21">
        <v>7999540</v>
      </c>
      <c r="J613" s="21">
        <v>8000000</v>
      </c>
      <c r="K613" s="21"/>
      <c r="L613" s="109"/>
    </row>
    <row r="614" spans="2:12" x14ac:dyDescent="0.2">
      <c r="B614" s="14" t="s">
        <v>19353</v>
      </c>
      <c r="C614" s="33" t="s">
        <v>5877</v>
      </c>
      <c r="D614" s="16" t="s">
        <v>19352</v>
      </c>
      <c r="E614" s="18" t="s">
        <v>26</v>
      </c>
      <c r="F614" s="34">
        <v>40982</v>
      </c>
      <c r="G614" s="20" t="s">
        <v>18982</v>
      </c>
      <c r="H614" s="109"/>
      <c r="I614" s="21">
        <v>4999457</v>
      </c>
      <c r="J614" s="21">
        <v>5000000</v>
      </c>
      <c r="K614" s="21"/>
      <c r="L614" s="109"/>
    </row>
    <row r="615" spans="2:12" x14ac:dyDescent="0.2">
      <c r="B615" s="14" t="s">
        <v>19351</v>
      </c>
      <c r="C615" s="33" t="s">
        <v>5875</v>
      </c>
      <c r="D615" s="16" t="s">
        <v>19350</v>
      </c>
      <c r="E615" s="18" t="s">
        <v>26</v>
      </c>
      <c r="F615" s="34">
        <v>40982</v>
      </c>
      <c r="G615" s="20" t="s">
        <v>18982</v>
      </c>
      <c r="H615" s="109"/>
      <c r="I615" s="21">
        <v>7999194</v>
      </c>
      <c r="J615" s="21">
        <v>8000000</v>
      </c>
      <c r="K615" s="21"/>
      <c r="L615" s="109"/>
    </row>
    <row r="616" spans="2:12" x14ac:dyDescent="0.2">
      <c r="B616" s="14" t="s">
        <v>19349</v>
      </c>
      <c r="C616" s="33" t="s">
        <v>5873</v>
      </c>
      <c r="D616" s="16" t="s">
        <v>19348</v>
      </c>
      <c r="E616" s="18" t="s">
        <v>26</v>
      </c>
      <c r="F616" s="34">
        <v>41086</v>
      </c>
      <c r="G616" s="20" t="s">
        <v>18985</v>
      </c>
      <c r="H616" s="109"/>
      <c r="I616" s="21">
        <v>12996849</v>
      </c>
      <c r="J616" s="21">
        <v>13000000</v>
      </c>
      <c r="K616" s="21"/>
      <c r="L616" s="109"/>
    </row>
    <row r="617" spans="2:12" x14ac:dyDescent="0.2">
      <c r="B617" s="14" t="s">
        <v>19347</v>
      </c>
      <c r="C617" s="33" t="s">
        <v>5871</v>
      </c>
      <c r="D617" s="16" t="s">
        <v>19346</v>
      </c>
      <c r="E617" s="18" t="s">
        <v>26</v>
      </c>
      <c r="F617" s="34">
        <v>41185</v>
      </c>
      <c r="G617" s="20" t="s">
        <v>19063</v>
      </c>
      <c r="H617" s="109"/>
      <c r="I617" s="21">
        <v>7999001</v>
      </c>
      <c r="J617" s="21">
        <v>8000000</v>
      </c>
      <c r="K617" s="21"/>
      <c r="L617" s="109"/>
    </row>
    <row r="618" spans="2:12" x14ac:dyDescent="0.2">
      <c r="B618" s="14" t="s">
        <v>19345</v>
      </c>
      <c r="C618" s="33" t="s">
        <v>10718</v>
      </c>
      <c r="D618" s="16" t="s">
        <v>19344</v>
      </c>
      <c r="E618" s="18" t="s">
        <v>26</v>
      </c>
      <c r="F618" s="34">
        <v>41171</v>
      </c>
      <c r="G618" s="20" t="s">
        <v>19053</v>
      </c>
      <c r="H618" s="109"/>
      <c r="I618" s="21">
        <v>7997200</v>
      </c>
      <c r="J618" s="21">
        <v>8000000</v>
      </c>
      <c r="K618" s="21"/>
      <c r="L618" s="109"/>
    </row>
    <row r="619" spans="2:12" x14ac:dyDescent="0.2">
      <c r="B619" s="14" t="s">
        <v>19343</v>
      </c>
      <c r="C619" s="33" t="s">
        <v>5858</v>
      </c>
      <c r="D619" s="16" t="s">
        <v>19342</v>
      </c>
      <c r="E619" s="18" t="s">
        <v>26</v>
      </c>
      <c r="F619" s="34">
        <v>41207</v>
      </c>
      <c r="G619" s="20" t="s">
        <v>19019</v>
      </c>
      <c r="H619" s="109"/>
      <c r="I619" s="21">
        <v>11982569</v>
      </c>
      <c r="J619" s="21">
        <v>11984756</v>
      </c>
      <c r="K619" s="21"/>
      <c r="L619" s="109"/>
    </row>
    <row r="620" spans="2:12" x14ac:dyDescent="0.2">
      <c r="B620" s="14" t="s">
        <v>19341</v>
      </c>
      <c r="C620" s="33" t="s">
        <v>5852</v>
      </c>
      <c r="D620" s="16" t="s">
        <v>19340</v>
      </c>
      <c r="E620" s="18" t="s">
        <v>26</v>
      </c>
      <c r="F620" s="34">
        <v>41101</v>
      </c>
      <c r="G620" s="20" t="s">
        <v>19092</v>
      </c>
      <c r="H620" s="109"/>
      <c r="I620" s="21">
        <v>9306945</v>
      </c>
      <c r="J620" s="21">
        <v>9308416</v>
      </c>
      <c r="K620" s="21"/>
      <c r="L620" s="109"/>
    </row>
    <row r="621" spans="2:12" x14ac:dyDescent="0.2">
      <c r="B621" s="14" t="s">
        <v>19339</v>
      </c>
      <c r="C621" s="33" t="s">
        <v>5848</v>
      </c>
      <c r="D621" s="16" t="s">
        <v>19338</v>
      </c>
      <c r="E621" s="18" t="s">
        <v>26</v>
      </c>
      <c r="F621" s="34">
        <v>40982</v>
      </c>
      <c r="G621" s="20" t="s">
        <v>19063</v>
      </c>
      <c r="H621" s="109"/>
      <c r="I621" s="21">
        <v>8259117</v>
      </c>
      <c r="J621" s="21">
        <v>8260856</v>
      </c>
      <c r="K621" s="21"/>
      <c r="L621" s="109"/>
    </row>
    <row r="622" spans="2:12" x14ac:dyDescent="0.2">
      <c r="B622" s="14" t="s">
        <v>19337</v>
      </c>
      <c r="C622" s="33" t="s">
        <v>10705</v>
      </c>
      <c r="D622" s="16" t="s">
        <v>19336</v>
      </c>
      <c r="E622" s="18" t="s">
        <v>26</v>
      </c>
      <c r="F622" s="34">
        <v>41253</v>
      </c>
      <c r="G622" s="20" t="s">
        <v>19053</v>
      </c>
      <c r="H622" s="109"/>
      <c r="I622" s="21">
        <v>996850</v>
      </c>
      <c r="J622" s="21">
        <v>1000000</v>
      </c>
      <c r="K622" s="21"/>
      <c r="L622" s="109"/>
    </row>
    <row r="623" spans="2:12" x14ac:dyDescent="0.2">
      <c r="B623" s="14" t="s">
        <v>19335</v>
      </c>
      <c r="C623" s="33" t="s">
        <v>10660</v>
      </c>
      <c r="D623" s="16" t="s">
        <v>19334</v>
      </c>
      <c r="E623" s="18" t="s">
        <v>26</v>
      </c>
      <c r="F623" s="34">
        <v>40939</v>
      </c>
      <c r="G623" s="20" t="s">
        <v>19053</v>
      </c>
      <c r="H623" s="109"/>
      <c r="I623" s="21">
        <v>9958900</v>
      </c>
      <c r="J623" s="21">
        <v>10000000</v>
      </c>
      <c r="K623" s="21"/>
      <c r="L623" s="109"/>
    </row>
    <row r="624" spans="2:12" x14ac:dyDescent="0.2">
      <c r="B624" s="14" t="s">
        <v>19333</v>
      </c>
      <c r="C624" s="33" t="s">
        <v>10643</v>
      </c>
      <c r="D624" s="16" t="s">
        <v>19332</v>
      </c>
      <c r="E624" s="18" t="s">
        <v>26</v>
      </c>
      <c r="F624" s="34">
        <v>41221</v>
      </c>
      <c r="G624" s="20" t="s">
        <v>18990</v>
      </c>
      <c r="H624" s="109"/>
      <c r="I624" s="21">
        <v>10000000</v>
      </c>
      <c r="J624" s="21">
        <v>10000000</v>
      </c>
      <c r="K624" s="21"/>
      <c r="L624" s="109"/>
    </row>
    <row r="625" spans="2:12" x14ac:dyDescent="0.2">
      <c r="B625" s="14" t="s">
        <v>19331</v>
      </c>
      <c r="C625" s="33" t="s">
        <v>10626</v>
      </c>
      <c r="D625" s="16" t="s">
        <v>19330</v>
      </c>
      <c r="E625" s="18" t="s">
        <v>26</v>
      </c>
      <c r="F625" s="34">
        <v>41180</v>
      </c>
      <c r="G625" s="20" t="s">
        <v>18990</v>
      </c>
      <c r="H625" s="109"/>
      <c r="I625" s="21">
        <v>15000000</v>
      </c>
      <c r="J625" s="21">
        <v>15000000</v>
      </c>
      <c r="K625" s="21"/>
      <c r="L625" s="109"/>
    </row>
    <row r="626" spans="2:12" x14ac:dyDescent="0.2">
      <c r="B626" s="14" t="s">
        <v>19329</v>
      </c>
      <c r="C626" s="33" t="s">
        <v>10589</v>
      </c>
      <c r="D626" s="16" t="s">
        <v>19328</v>
      </c>
      <c r="E626" s="18" t="s">
        <v>26</v>
      </c>
      <c r="F626" s="34">
        <v>41228</v>
      </c>
      <c r="G626" s="20" t="s">
        <v>19040</v>
      </c>
      <c r="H626" s="109"/>
      <c r="I626" s="21">
        <v>1993340</v>
      </c>
      <c r="J626" s="21">
        <v>2000000</v>
      </c>
      <c r="K626" s="21"/>
      <c r="L626" s="109"/>
    </row>
    <row r="627" spans="2:12" x14ac:dyDescent="0.2">
      <c r="B627" s="14" t="s">
        <v>19327</v>
      </c>
      <c r="C627" s="33" t="s">
        <v>10569</v>
      </c>
      <c r="D627" s="16" t="s">
        <v>19326</v>
      </c>
      <c r="E627" s="18" t="s">
        <v>26</v>
      </c>
      <c r="F627" s="34">
        <v>40917</v>
      </c>
      <c r="G627" s="20" t="s">
        <v>191</v>
      </c>
      <c r="H627" s="109"/>
      <c r="I627" s="21">
        <v>9936300</v>
      </c>
      <c r="J627" s="21">
        <v>10000000</v>
      </c>
      <c r="K627" s="21"/>
      <c r="L627" s="109"/>
    </row>
    <row r="628" spans="2:12" x14ac:dyDescent="0.2">
      <c r="B628" s="14" t="s">
        <v>19325</v>
      </c>
      <c r="C628" s="33" t="s">
        <v>10563</v>
      </c>
      <c r="D628" s="16" t="s">
        <v>19324</v>
      </c>
      <c r="E628" s="18" t="s">
        <v>26</v>
      </c>
      <c r="F628" s="34">
        <v>40909</v>
      </c>
      <c r="G628" s="20" t="s">
        <v>18966</v>
      </c>
      <c r="H628" s="109"/>
      <c r="I628" s="21">
        <v>51918</v>
      </c>
      <c r="J628" s="21">
        <v>51918</v>
      </c>
      <c r="K628" s="21"/>
      <c r="L628" s="109"/>
    </row>
    <row r="629" spans="2:12" x14ac:dyDescent="0.2">
      <c r="B629" s="14" t="s">
        <v>19323</v>
      </c>
      <c r="C629" s="33" t="s">
        <v>10557</v>
      </c>
      <c r="D629" s="16" t="s">
        <v>19322</v>
      </c>
      <c r="E629" s="18" t="s">
        <v>26</v>
      </c>
      <c r="F629" s="34">
        <v>41159</v>
      </c>
      <c r="G629" s="20" t="s">
        <v>19131</v>
      </c>
      <c r="H629" s="109"/>
      <c r="I629" s="21">
        <v>2375000</v>
      </c>
      <c r="J629" s="21">
        <v>2375000</v>
      </c>
      <c r="K629" s="21"/>
      <c r="L629" s="109"/>
    </row>
    <row r="630" spans="2:12" x14ac:dyDescent="0.2">
      <c r="B630" s="14" t="s">
        <v>19321</v>
      </c>
      <c r="C630" s="33" t="s">
        <v>10554</v>
      </c>
      <c r="D630" s="16" t="s">
        <v>19320</v>
      </c>
      <c r="E630" s="18" t="s">
        <v>26</v>
      </c>
      <c r="F630" s="34">
        <v>41256</v>
      </c>
      <c r="G630" s="20" t="s">
        <v>18982</v>
      </c>
      <c r="H630" s="109"/>
      <c r="I630" s="21">
        <v>4747863</v>
      </c>
      <c r="J630" s="21">
        <v>4750000</v>
      </c>
      <c r="K630" s="21"/>
      <c r="L630" s="109"/>
    </row>
    <row r="631" spans="2:12" x14ac:dyDescent="0.2">
      <c r="B631" s="14" t="s">
        <v>19319</v>
      </c>
      <c r="C631" s="33" t="s">
        <v>10538</v>
      </c>
      <c r="D631" s="16" t="s">
        <v>19318</v>
      </c>
      <c r="E631" s="18" t="s">
        <v>26</v>
      </c>
      <c r="F631" s="34">
        <v>41120</v>
      </c>
      <c r="G631" s="20" t="s">
        <v>18982</v>
      </c>
      <c r="H631" s="109"/>
      <c r="I631" s="21">
        <v>9939000</v>
      </c>
      <c r="J631" s="21">
        <v>10000000</v>
      </c>
      <c r="K631" s="21"/>
      <c r="L631" s="109"/>
    </row>
    <row r="632" spans="2:12" x14ac:dyDescent="0.2">
      <c r="B632" s="14" t="s">
        <v>19317</v>
      </c>
      <c r="C632" s="33" t="s">
        <v>10499</v>
      </c>
      <c r="D632" s="16" t="s">
        <v>19316</v>
      </c>
      <c r="E632" s="18" t="s">
        <v>26</v>
      </c>
      <c r="F632" s="34">
        <v>40955</v>
      </c>
      <c r="G632" s="20" t="s">
        <v>18985</v>
      </c>
      <c r="H632" s="109"/>
      <c r="I632" s="21">
        <v>15000000</v>
      </c>
      <c r="J632" s="21">
        <v>15000000</v>
      </c>
      <c r="K632" s="21"/>
      <c r="L632" s="109"/>
    </row>
    <row r="633" spans="2:12" x14ac:dyDescent="0.2">
      <c r="B633" s="14" t="s">
        <v>19315</v>
      </c>
      <c r="C633" s="33" t="s">
        <v>10486</v>
      </c>
      <c r="D633" s="16" t="s">
        <v>19314</v>
      </c>
      <c r="E633" s="18" t="s">
        <v>26</v>
      </c>
      <c r="F633" s="34">
        <v>41106</v>
      </c>
      <c r="G633" s="20" t="s">
        <v>19063</v>
      </c>
      <c r="H633" s="109"/>
      <c r="I633" s="21">
        <v>9994700</v>
      </c>
      <c r="J633" s="21">
        <v>10000000</v>
      </c>
      <c r="K633" s="21"/>
      <c r="L633" s="109"/>
    </row>
    <row r="634" spans="2:12" x14ac:dyDescent="0.2">
      <c r="B634" s="14" t="s">
        <v>19313</v>
      </c>
      <c r="C634" s="33" t="s">
        <v>6783</v>
      </c>
      <c r="D634" s="16" t="s">
        <v>19312</v>
      </c>
      <c r="E634" s="18" t="s">
        <v>26</v>
      </c>
      <c r="F634" s="34">
        <v>41100</v>
      </c>
      <c r="G634" s="20" t="s">
        <v>19053</v>
      </c>
      <c r="H634" s="109"/>
      <c r="I634" s="21">
        <v>14915424</v>
      </c>
      <c r="J634" s="21"/>
      <c r="K634" s="21">
        <v>125509</v>
      </c>
      <c r="L634" s="109"/>
    </row>
    <row r="635" spans="2:12" x14ac:dyDescent="0.2">
      <c r="B635" s="14" t="s">
        <v>19311</v>
      </c>
      <c r="C635" s="33" t="s">
        <v>6781</v>
      </c>
      <c r="D635" s="16" t="s">
        <v>19310</v>
      </c>
      <c r="E635" s="18" t="s">
        <v>26</v>
      </c>
      <c r="F635" s="34">
        <v>41253</v>
      </c>
      <c r="G635" s="20" t="s">
        <v>19053</v>
      </c>
      <c r="H635" s="109"/>
      <c r="I635" s="21">
        <v>5014100</v>
      </c>
      <c r="J635" s="21"/>
      <c r="K635" s="21">
        <v>38547</v>
      </c>
      <c r="L635" s="109"/>
    </row>
    <row r="636" spans="2:12" x14ac:dyDescent="0.2">
      <c r="B636" s="14" t="s">
        <v>19309</v>
      </c>
      <c r="C636" s="33" t="s">
        <v>10451</v>
      </c>
      <c r="D636" s="16" t="s">
        <v>19308</v>
      </c>
      <c r="E636" s="18" t="s">
        <v>26</v>
      </c>
      <c r="F636" s="34">
        <v>40963</v>
      </c>
      <c r="G636" s="20" t="s">
        <v>88</v>
      </c>
      <c r="H636" s="109"/>
      <c r="I636" s="21">
        <v>3750000</v>
      </c>
      <c r="J636" s="21">
        <v>3750000</v>
      </c>
      <c r="K636" s="21"/>
      <c r="L636" s="109"/>
    </row>
    <row r="637" spans="2:12" x14ac:dyDescent="0.2">
      <c r="B637" s="14" t="s">
        <v>19307</v>
      </c>
      <c r="C637" s="33" t="s">
        <v>5785</v>
      </c>
      <c r="D637" s="16" t="s">
        <v>19306</v>
      </c>
      <c r="E637" s="18" t="s">
        <v>26</v>
      </c>
      <c r="F637" s="34">
        <v>41242</v>
      </c>
      <c r="G637" s="20" t="s">
        <v>19040</v>
      </c>
      <c r="H637" s="109"/>
      <c r="I637" s="21">
        <v>5000000</v>
      </c>
      <c r="J637" s="21">
        <v>5000000</v>
      </c>
      <c r="K637" s="21"/>
      <c r="L637" s="109"/>
    </row>
    <row r="638" spans="2:12" x14ac:dyDescent="0.2">
      <c r="B638" s="14" t="s">
        <v>19305</v>
      </c>
      <c r="C638" s="33" t="s">
        <v>6779</v>
      </c>
      <c r="D638" s="16" t="s">
        <v>19304</v>
      </c>
      <c r="E638" s="18" t="s">
        <v>26</v>
      </c>
      <c r="F638" s="34">
        <v>41166</v>
      </c>
      <c r="G638" s="20" t="s">
        <v>19053</v>
      </c>
      <c r="H638" s="109"/>
      <c r="I638" s="21">
        <v>4985839</v>
      </c>
      <c r="J638" s="21"/>
      <c r="K638" s="21">
        <v>55831</v>
      </c>
      <c r="L638" s="109"/>
    </row>
    <row r="639" spans="2:12" x14ac:dyDescent="0.2">
      <c r="B639" s="14" t="s">
        <v>19303</v>
      </c>
      <c r="C639" s="33" t="s">
        <v>10418</v>
      </c>
      <c r="D639" s="16" t="s">
        <v>19302</v>
      </c>
      <c r="E639" s="18" t="s">
        <v>26</v>
      </c>
      <c r="F639" s="34">
        <v>41176</v>
      </c>
      <c r="G639" s="20" t="s">
        <v>18990</v>
      </c>
      <c r="H639" s="109"/>
      <c r="I639" s="21">
        <v>1497525</v>
      </c>
      <c r="J639" s="21">
        <v>1500000</v>
      </c>
      <c r="K639" s="21"/>
      <c r="L639" s="109"/>
    </row>
    <row r="640" spans="2:12" x14ac:dyDescent="0.2">
      <c r="B640" s="14" t="s">
        <v>19301</v>
      </c>
      <c r="C640" s="33" t="s">
        <v>10416</v>
      </c>
      <c r="D640" s="16" t="s">
        <v>19300</v>
      </c>
      <c r="E640" s="18" t="s">
        <v>26</v>
      </c>
      <c r="F640" s="34">
        <v>41176</v>
      </c>
      <c r="G640" s="20" t="s">
        <v>18990</v>
      </c>
      <c r="H640" s="109"/>
      <c r="I640" s="21">
        <v>9986700</v>
      </c>
      <c r="J640" s="21">
        <v>10000000</v>
      </c>
      <c r="K640" s="21"/>
      <c r="L640" s="109"/>
    </row>
    <row r="641" spans="2:12" x14ac:dyDescent="0.2">
      <c r="B641" s="14" t="s">
        <v>19299</v>
      </c>
      <c r="C641" s="33" t="s">
        <v>10399</v>
      </c>
      <c r="D641" s="16" t="s">
        <v>19298</v>
      </c>
      <c r="E641" s="18" t="s">
        <v>26</v>
      </c>
      <c r="F641" s="34">
        <v>41053</v>
      </c>
      <c r="G641" s="20" t="s">
        <v>18990</v>
      </c>
      <c r="H641" s="109"/>
      <c r="I641" s="21">
        <v>2997420</v>
      </c>
      <c r="J641" s="21">
        <v>3000000</v>
      </c>
      <c r="K641" s="21"/>
      <c r="L641" s="109"/>
    </row>
    <row r="642" spans="2:12" x14ac:dyDescent="0.2">
      <c r="B642" s="14" t="s">
        <v>19297</v>
      </c>
      <c r="C642" s="33" t="s">
        <v>10397</v>
      </c>
      <c r="D642" s="16" t="s">
        <v>19296</v>
      </c>
      <c r="E642" s="18" t="s">
        <v>26</v>
      </c>
      <c r="F642" s="34">
        <v>41053</v>
      </c>
      <c r="G642" s="20" t="s">
        <v>18990</v>
      </c>
      <c r="H642" s="109"/>
      <c r="I642" s="21">
        <v>1998460</v>
      </c>
      <c r="J642" s="21">
        <v>2000000</v>
      </c>
      <c r="K642" s="21"/>
      <c r="L642" s="109"/>
    </row>
    <row r="643" spans="2:12" x14ac:dyDescent="0.2">
      <c r="B643" s="14" t="s">
        <v>19295</v>
      </c>
      <c r="C643" s="33" t="s">
        <v>10395</v>
      </c>
      <c r="D643" s="16" t="s">
        <v>19294</v>
      </c>
      <c r="E643" s="18" t="s">
        <v>26</v>
      </c>
      <c r="F643" s="34">
        <v>41053</v>
      </c>
      <c r="G643" s="20" t="s">
        <v>18982</v>
      </c>
      <c r="H643" s="109"/>
      <c r="I643" s="21">
        <v>4122690</v>
      </c>
      <c r="J643" s="21">
        <v>4125000</v>
      </c>
      <c r="K643" s="21"/>
      <c r="L643" s="109"/>
    </row>
    <row r="644" spans="2:12" x14ac:dyDescent="0.2">
      <c r="B644" s="14" t="s">
        <v>19293</v>
      </c>
      <c r="C644" s="33" t="s">
        <v>10356</v>
      </c>
      <c r="D644" s="16" t="s">
        <v>19292</v>
      </c>
      <c r="E644" s="18" t="s">
        <v>26</v>
      </c>
      <c r="F644" s="34">
        <v>40918</v>
      </c>
      <c r="G644" s="20" t="s">
        <v>19063</v>
      </c>
      <c r="H644" s="109"/>
      <c r="I644" s="21">
        <v>11982480</v>
      </c>
      <c r="J644" s="21">
        <v>12000000</v>
      </c>
      <c r="K644" s="21"/>
      <c r="L644" s="109"/>
    </row>
    <row r="645" spans="2:12" x14ac:dyDescent="0.2">
      <c r="B645" s="14" t="s">
        <v>19291</v>
      </c>
      <c r="C645" s="33" t="s">
        <v>10346</v>
      </c>
      <c r="D645" s="16" t="s">
        <v>19290</v>
      </c>
      <c r="E645" s="18" t="s">
        <v>26</v>
      </c>
      <c r="F645" s="34">
        <v>41009</v>
      </c>
      <c r="G645" s="20" t="s">
        <v>18973</v>
      </c>
      <c r="H645" s="109"/>
      <c r="I645" s="21">
        <v>9755285</v>
      </c>
      <c r="J645" s="21">
        <v>9845000</v>
      </c>
      <c r="K645" s="21">
        <v>10003</v>
      </c>
      <c r="L645" s="109"/>
    </row>
    <row r="646" spans="2:12" x14ac:dyDescent="0.2">
      <c r="B646" s="14" t="s">
        <v>19289</v>
      </c>
      <c r="C646" s="33" t="s">
        <v>10344</v>
      </c>
      <c r="D646" s="16" t="s">
        <v>19288</v>
      </c>
      <c r="E646" s="18" t="s">
        <v>26</v>
      </c>
      <c r="F646" s="34">
        <v>41011</v>
      </c>
      <c r="G646" s="20" t="s">
        <v>18990</v>
      </c>
      <c r="H646" s="109"/>
      <c r="I646" s="21">
        <v>4974450</v>
      </c>
      <c r="J646" s="21">
        <v>5000000</v>
      </c>
      <c r="K646" s="21"/>
      <c r="L646" s="109"/>
    </row>
    <row r="647" spans="2:12" x14ac:dyDescent="0.2">
      <c r="B647" s="14" t="s">
        <v>19287</v>
      </c>
      <c r="C647" s="33" t="s">
        <v>10341</v>
      </c>
      <c r="D647" s="16" t="s">
        <v>19286</v>
      </c>
      <c r="E647" s="18" t="s">
        <v>26</v>
      </c>
      <c r="F647" s="34">
        <v>41249</v>
      </c>
      <c r="G647" s="20" t="s">
        <v>19040</v>
      </c>
      <c r="H647" s="109"/>
      <c r="I647" s="21">
        <v>4925450</v>
      </c>
      <c r="J647" s="21">
        <v>5000000</v>
      </c>
      <c r="K647" s="21">
        <v>58681</v>
      </c>
      <c r="L647" s="109"/>
    </row>
    <row r="648" spans="2:12" x14ac:dyDescent="0.2">
      <c r="B648" s="14" t="s">
        <v>19285</v>
      </c>
      <c r="C648" s="33" t="s">
        <v>10310</v>
      </c>
      <c r="D648" s="16" t="s">
        <v>19284</v>
      </c>
      <c r="E648" s="18" t="s">
        <v>26</v>
      </c>
      <c r="F648" s="34">
        <v>41067</v>
      </c>
      <c r="G648" s="20" t="s">
        <v>19063</v>
      </c>
      <c r="H648" s="109"/>
      <c r="I648" s="21">
        <v>10002600</v>
      </c>
      <c r="J648" s="21">
        <v>10000000</v>
      </c>
      <c r="K648" s="21">
        <v>36806</v>
      </c>
      <c r="L648" s="109"/>
    </row>
    <row r="649" spans="2:12" x14ac:dyDescent="0.2">
      <c r="B649" s="14" t="s">
        <v>19283</v>
      </c>
      <c r="C649" s="33" t="s">
        <v>10308</v>
      </c>
      <c r="D649" s="16" t="s">
        <v>19282</v>
      </c>
      <c r="E649" s="18" t="s">
        <v>26</v>
      </c>
      <c r="F649" s="34">
        <v>41067</v>
      </c>
      <c r="G649" s="20" t="s">
        <v>18982</v>
      </c>
      <c r="H649" s="109"/>
      <c r="I649" s="21">
        <v>4927650</v>
      </c>
      <c r="J649" s="21">
        <v>5000000</v>
      </c>
      <c r="K649" s="21"/>
      <c r="L649" s="109"/>
    </row>
    <row r="650" spans="2:12" x14ac:dyDescent="0.2">
      <c r="B650" s="14" t="s">
        <v>19281</v>
      </c>
      <c r="C650" s="33" t="s">
        <v>10302</v>
      </c>
      <c r="D650" s="16" t="s">
        <v>19280</v>
      </c>
      <c r="E650" s="18" t="s">
        <v>5793</v>
      </c>
      <c r="F650" s="34">
        <v>41207</v>
      </c>
      <c r="G650" s="20" t="s">
        <v>18982</v>
      </c>
      <c r="H650" s="109"/>
      <c r="I650" s="21">
        <v>2220000</v>
      </c>
      <c r="J650" s="21">
        <v>2220000</v>
      </c>
      <c r="K650" s="21"/>
      <c r="L650" s="109"/>
    </row>
    <row r="651" spans="2:12" x14ac:dyDescent="0.2">
      <c r="B651" s="14" t="s">
        <v>19279</v>
      </c>
      <c r="C651" s="33" t="s">
        <v>10297</v>
      </c>
      <c r="D651" s="16" t="s">
        <v>19278</v>
      </c>
      <c r="E651" s="18" t="s">
        <v>26</v>
      </c>
      <c r="F651" s="34">
        <v>40917</v>
      </c>
      <c r="G651" s="20" t="s">
        <v>18973</v>
      </c>
      <c r="H651" s="109"/>
      <c r="I651" s="21">
        <v>3996264</v>
      </c>
      <c r="J651" s="21">
        <v>4000000</v>
      </c>
      <c r="K651" s="21"/>
      <c r="L651" s="109"/>
    </row>
    <row r="652" spans="2:12" x14ac:dyDescent="0.2">
      <c r="B652" s="14" t="s">
        <v>19277</v>
      </c>
      <c r="C652" s="33" t="s">
        <v>5758</v>
      </c>
      <c r="D652" s="16" t="s">
        <v>19276</v>
      </c>
      <c r="E652" s="18" t="s">
        <v>26</v>
      </c>
      <c r="F652" s="34">
        <v>40975</v>
      </c>
      <c r="G652" s="20" t="s">
        <v>18982</v>
      </c>
      <c r="H652" s="109"/>
      <c r="I652" s="21">
        <v>4999181</v>
      </c>
      <c r="J652" s="21">
        <v>5000000</v>
      </c>
      <c r="K652" s="21"/>
      <c r="L652" s="109"/>
    </row>
    <row r="653" spans="2:12" x14ac:dyDescent="0.2">
      <c r="B653" s="14" t="s">
        <v>19275</v>
      </c>
      <c r="C653" s="33" t="s">
        <v>5756</v>
      </c>
      <c r="D653" s="16" t="s">
        <v>19274</v>
      </c>
      <c r="E653" s="18" t="s">
        <v>26</v>
      </c>
      <c r="F653" s="34">
        <v>40975</v>
      </c>
      <c r="G653" s="20" t="s">
        <v>18982</v>
      </c>
      <c r="H653" s="109"/>
      <c r="I653" s="21">
        <v>5499970</v>
      </c>
      <c r="J653" s="21">
        <v>5500000</v>
      </c>
      <c r="K653" s="21"/>
      <c r="L653" s="109"/>
    </row>
    <row r="654" spans="2:12" x14ac:dyDescent="0.2">
      <c r="B654" s="14" t="s">
        <v>19273</v>
      </c>
      <c r="C654" s="33" t="s">
        <v>6776</v>
      </c>
      <c r="D654" s="16" t="s">
        <v>19272</v>
      </c>
      <c r="E654" s="18" t="s">
        <v>26</v>
      </c>
      <c r="F654" s="34">
        <v>40989</v>
      </c>
      <c r="G654" s="20" t="s">
        <v>19131</v>
      </c>
      <c r="H654" s="109"/>
      <c r="I654" s="21">
        <v>19057420</v>
      </c>
      <c r="J654" s="21"/>
      <c r="K654" s="21">
        <v>26668</v>
      </c>
      <c r="L654" s="109"/>
    </row>
    <row r="655" spans="2:12" x14ac:dyDescent="0.2">
      <c r="B655" s="14" t="s">
        <v>19271</v>
      </c>
      <c r="C655" s="33" t="s">
        <v>6743</v>
      </c>
      <c r="D655" s="16" t="s">
        <v>19270</v>
      </c>
      <c r="E655" s="18" t="s">
        <v>26</v>
      </c>
      <c r="F655" s="34">
        <v>41074</v>
      </c>
      <c r="G655" s="20" t="s">
        <v>19269</v>
      </c>
      <c r="H655" s="109"/>
      <c r="I655" s="21">
        <v>13352688</v>
      </c>
      <c r="J655" s="21">
        <v>12507000</v>
      </c>
      <c r="K655" s="21">
        <v>34182</v>
      </c>
      <c r="L655" s="109"/>
    </row>
    <row r="656" spans="2:12" x14ac:dyDescent="0.2">
      <c r="B656" s="14" t="s">
        <v>19268</v>
      </c>
      <c r="C656" s="33" t="s">
        <v>6737</v>
      </c>
      <c r="D656" s="16" t="s">
        <v>19267</v>
      </c>
      <c r="E656" s="18" t="s">
        <v>26</v>
      </c>
      <c r="F656" s="34">
        <v>41208</v>
      </c>
      <c r="G656" s="20" t="s">
        <v>18973</v>
      </c>
      <c r="H656" s="109"/>
      <c r="I656" s="21">
        <v>13778962</v>
      </c>
      <c r="J656" s="21">
        <v>12695000</v>
      </c>
      <c r="K656" s="21">
        <v>7452</v>
      </c>
      <c r="L656" s="109"/>
    </row>
    <row r="657" spans="2:12" x14ac:dyDescent="0.2">
      <c r="B657" s="14" t="s">
        <v>19266</v>
      </c>
      <c r="C657" s="33" t="s">
        <v>6733</v>
      </c>
      <c r="D657" s="16" t="s">
        <v>19265</v>
      </c>
      <c r="E657" s="18" t="s">
        <v>26</v>
      </c>
      <c r="F657" s="34">
        <v>41129</v>
      </c>
      <c r="G657" s="20" t="s">
        <v>88</v>
      </c>
      <c r="H657" s="109"/>
      <c r="I657" s="21">
        <v>9953125</v>
      </c>
      <c r="J657" s="21">
        <v>10000000</v>
      </c>
      <c r="K657" s="21">
        <v>17943</v>
      </c>
      <c r="L657" s="109"/>
    </row>
    <row r="658" spans="2:12" x14ac:dyDescent="0.2">
      <c r="B658" s="14" t="s">
        <v>19264</v>
      </c>
      <c r="C658" s="33" t="s">
        <v>5752</v>
      </c>
      <c r="D658" s="16" t="s">
        <v>19263</v>
      </c>
      <c r="E658" s="18" t="s">
        <v>26</v>
      </c>
      <c r="F658" s="34">
        <v>40909</v>
      </c>
      <c r="G658" s="20" t="s">
        <v>18966</v>
      </c>
      <c r="H658" s="109"/>
      <c r="I658" s="21">
        <v>990961</v>
      </c>
      <c r="J658" s="21">
        <v>990961</v>
      </c>
      <c r="K658" s="21"/>
      <c r="L658" s="109"/>
    </row>
    <row r="659" spans="2:12" x14ac:dyDescent="0.2">
      <c r="B659" s="14" t="s">
        <v>19262</v>
      </c>
      <c r="C659" s="33" t="s">
        <v>10257</v>
      </c>
      <c r="D659" s="16" t="s">
        <v>19261</v>
      </c>
      <c r="E659" s="18" t="s">
        <v>26</v>
      </c>
      <c r="F659" s="34">
        <v>41179</v>
      </c>
      <c r="G659" s="20" t="s">
        <v>18982</v>
      </c>
      <c r="H659" s="109"/>
      <c r="I659" s="21">
        <v>13189183</v>
      </c>
      <c r="J659" s="21">
        <v>13250000</v>
      </c>
      <c r="K659" s="21"/>
      <c r="L659" s="109"/>
    </row>
    <row r="660" spans="2:12" x14ac:dyDescent="0.2">
      <c r="B660" s="14" t="s">
        <v>19260</v>
      </c>
      <c r="C660" s="33" t="s">
        <v>10244</v>
      </c>
      <c r="D660" s="16" t="s">
        <v>19259</v>
      </c>
      <c r="E660" s="18" t="s">
        <v>26</v>
      </c>
      <c r="F660" s="34">
        <v>41157</v>
      </c>
      <c r="G660" s="20" t="s">
        <v>19040</v>
      </c>
      <c r="H660" s="109"/>
      <c r="I660" s="21">
        <v>12494875</v>
      </c>
      <c r="J660" s="21">
        <v>12500000</v>
      </c>
      <c r="K660" s="21"/>
      <c r="L660" s="109"/>
    </row>
    <row r="661" spans="2:12" x14ac:dyDescent="0.2">
      <c r="B661" s="14" t="s">
        <v>19258</v>
      </c>
      <c r="C661" s="33" t="s">
        <v>5735</v>
      </c>
      <c r="D661" s="16" t="s">
        <v>19257</v>
      </c>
      <c r="E661" s="18" t="s">
        <v>26</v>
      </c>
      <c r="F661" s="34">
        <v>40909</v>
      </c>
      <c r="G661" s="20" t="s">
        <v>18966</v>
      </c>
      <c r="H661" s="109"/>
      <c r="I661" s="21">
        <v>1828</v>
      </c>
      <c r="J661" s="21">
        <v>1828</v>
      </c>
      <c r="K661" s="21"/>
      <c r="L661" s="109"/>
    </row>
    <row r="662" spans="2:12" x14ac:dyDescent="0.2">
      <c r="B662" s="14" t="s">
        <v>19256</v>
      </c>
      <c r="C662" s="33" t="s">
        <v>5726</v>
      </c>
      <c r="D662" s="16" t="s">
        <v>19255</v>
      </c>
      <c r="E662" s="18" t="s">
        <v>26</v>
      </c>
      <c r="F662" s="34">
        <v>40923</v>
      </c>
      <c r="G662" s="20" t="s">
        <v>18966</v>
      </c>
      <c r="H662" s="109"/>
      <c r="I662" s="21">
        <v>246</v>
      </c>
      <c r="J662" s="21">
        <v>246</v>
      </c>
      <c r="K662" s="21"/>
      <c r="L662" s="109"/>
    </row>
    <row r="663" spans="2:12" x14ac:dyDescent="0.2">
      <c r="B663" s="14" t="s">
        <v>19254</v>
      </c>
      <c r="C663" s="33" t="s">
        <v>6687</v>
      </c>
      <c r="D663" s="16" t="s">
        <v>19253</v>
      </c>
      <c r="E663" s="18" t="s">
        <v>26</v>
      </c>
      <c r="F663" s="34">
        <v>41173</v>
      </c>
      <c r="G663" s="20" t="s">
        <v>19131</v>
      </c>
      <c r="H663" s="109"/>
      <c r="I663" s="21">
        <v>8475177</v>
      </c>
      <c r="J663" s="21"/>
      <c r="K663" s="21">
        <v>99293</v>
      </c>
      <c r="L663" s="109"/>
    </row>
    <row r="664" spans="2:12" x14ac:dyDescent="0.2">
      <c r="B664" s="14" t="s">
        <v>19252</v>
      </c>
      <c r="C664" s="33" t="s">
        <v>5716</v>
      </c>
      <c r="D664" s="16" t="s">
        <v>19251</v>
      </c>
      <c r="E664" s="18" t="s">
        <v>26</v>
      </c>
      <c r="F664" s="34">
        <v>41017</v>
      </c>
      <c r="G664" s="20" t="s">
        <v>18982</v>
      </c>
      <c r="H664" s="109"/>
      <c r="I664" s="21">
        <v>10099330</v>
      </c>
      <c r="J664" s="21">
        <v>10100000</v>
      </c>
      <c r="K664" s="21"/>
      <c r="L664" s="109"/>
    </row>
    <row r="665" spans="2:12" x14ac:dyDescent="0.2">
      <c r="B665" s="14" t="s">
        <v>19250</v>
      </c>
      <c r="C665" s="33" t="s">
        <v>10198</v>
      </c>
      <c r="D665" s="16" t="s">
        <v>19249</v>
      </c>
      <c r="E665" s="18" t="s">
        <v>26</v>
      </c>
      <c r="F665" s="34">
        <v>41130</v>
      </c>
      <c r="G665" s="20" t="s">
        <v>19053</v>
      </c>
      <c r="H665" s="109"/>
      <c r="I665" s="21">
        <v>19995000</v>
      </c>
      <c r="J665" s="21">
        <v>20000000</v>
      </c>
      <c r="K665" s="21"/>
      <c r="L665" s="109"/>
    </row>
    <row r="666" spans="2:12" x14ac:dyDescent="0.2">
      <c r="B666" s="14" t="s">
        <v>19248</v>
      </c>
      <c r="C666" s="33" t="s">
        <v>5702</v>
      </c>
      <c r="D666" s="16" t="s">
        <v>19247</v>
      </c>
      <c r="E666" s="18" t="s">
        <v>26</v>
      </c>
      <c r="F666" s="34">
        <v>41065</v>
      </c>
      <c r="G666" s="20" t="s">
        <v>18990</v>
      </c>
      <c r="H666" s="109"/>
      <c r="I666" s="21">
        <v>14999064</v>
      </c>
      <c r="J666" s="21">
        <v>15000000</v>
      </c>
      <c r="K666" s="21"/>
      <c r="L666" s="109"/>
    </row>
    <row r="667" spans="2:12" x14ac:dyDescent="0.2">
      <c r="B667" s="14" t="s">
        <v>19246</v>
      </c>
      <c r="C667" s="33" t="s">
        <v>10153</v>
      </c>
      <c r="D667" s="16" t="s">
        <v>19245</v>
      </c>
      <c r="E667" s="18" t="s">
        <v>26</v>
      </c>
      <c r="F667" s="34">
        <v>40976</v>
      </c>
      <c r="G667" s="20" t="s">
        <v>18990</v>
      </c>
      <c r="H667" s="109"/>
      <c r="I667" s="21">
        <v>17500000</v>
      </c>
      <c r="J667" s="21">
        <v>17500000</v>
      </c>
      <c r="K667" s="21"/>
      <c r="L667" s="109"/>
    </row>
    <row r="668" spans="2:12" x14ac:dyDescent="0.2">
      <c r="B668" s="14" t="s">
        <v>19244</v>
      </c>
      <c r="C668" s="33" t="s">
        <v>10144</v>
      </c>
      <c r="D668" s="16" t="s">
        <v>19243</v>
      </c>
      <c r="E668" s="18" t="s">
        <v>5793</v>
      </c>
      <c r="F668" s="34">
        <v>41039</v>
      </c>
      <c r="G668" s="20" t="s">
        <v>18990</v>
      </c>
      <c r="H668" s="109"/>
      <c r="I668" s="21">
        <v>9250000</v>
      </c>
      <c r="J668" s="21">
        <v>9250000</v>
      </c>
      <c r="K668" s="21"/>
      <c r="L668" s="109"/>
    </row>
    <row r="669" spans="2:12" x14ac:dyDescent="0.2">
      <c r="B669" s="14" t="s">
        <v>19242</v>
      </c>
      <c r="C669" s="33" t="s">
        <v>6683</v>
      </c>
      <c r="D669" s="16" t="s">
        <v>19241</v>
      </c>
      <c r="E669" s="18" t="s">
        <v>5793</v>
      </c>
      <c r="F669" s="34">
        <v>40933</v>
      </c>
      <c r="G669" s="20" t="s">
        <v>19016</v>
      </c>
      <c r="H669" s="109"/>
      <c r="I669" s="21">
        <v>1</v>
      </c>
      <c r="J669" s="21">
        <v>1</v>
      </c>
      <c r="K669" s="21"/>
      <c r="L669" s="109"/>
    </row>
    <row r="670" spans="2:12" x14ac:dyDescent="0.2">
      <c r="B670" s="14" t="s">
        <v>19240</v>
      </c>
      <c r="C670" s="33" t="s">
        <v>10141</v>
      </c>
      <c r="D670" s="16" t="s">
        <v>19239</v>
      </c>
      <c r="E670" s="18" t="s">
        <v>26</v>
      </c>
      <c r="F670" s="34">
        <v>41244</v>
      </c>
      <c r="G670" s="20" t="s">
        <v>18973</v>
      </c>
      <c r="H670" s="109"/>
      <c r="I670" s="21">
        <v>4977601</v>
      </c>
      <c r="J670" s="21">
        <v>4987500</v>
      </c>
      <c r="K670" s="21"/>
      <c r="L670" s="109"/>
    </row>
    <row r="671" spans="2:12" x14ac:dyDescent="0.2">
      <c r="B671" s="14" t="s">
        <v>19238</v>
      </c>
      <c r="C671" s="33" t="s">
        <v>10138</v>
      </c>
      <c r="D671" s="16" t="s">
        <v>19237</v>
      </c>
      <c r="E671" s="18" t="s">
        <v>26</v>
      </c>
      <c r="F671" s="34">
        <v>41197</v>
      </c>
      <c r="G671" s="20" t="s">
        <v>18982</v>
      </c>
      <c r="H671" s="109"/>
      <c r="I671" s="21">
        <v>7462500</v>
      </c>
      <c r="J671" s="21">
        <v>7500000</v>
      </c>
      <c r="K671" s="21"/>
      <c r="L671" s="109"/>
    </row>
    <row r="672" spans="2:12" x14ac:dyDescent="0.2">
      <c r="B672" s="14" t="s">
        <v>19236</v>
      </c>
      <c r="C672" s="33" t="s">
        <v>10135</v>
      </c>
      <c r="D672" s="16" t="s">
        <v>19235</v>
      </c>
      <c r="E672" s="18" t="s">
        <v>26</v>
      </c>
      <c r="F672" s="34">
        <v>41219</v>
      </c>
      <c r="G672" s="20" t="s">
        <v>19092</v>
      </c>
      <c r="H672" s="109"/>
      <c r="I672" s="21">
        <v>14793750</v>
      </c>
      <c r="J672" s="21">
        <v>14750000</v>
      </c>
      <c r="K672" s="21"/>
      <c r="L672" s="109"/>
    </row>
    <row r="673" spans="2:12" x14ac:dyDescent="0.2">
      <c r="B673" s="14" t="s">
        <v>19234</v>
      </c>
      <c r="C673" s="33" t="s">
        <v>10121</v>
      </c>
      <c r="D673" s="16" t="s">
        <v>19233</v>
      </c>
      <c r="E673" s="18" t="s">
        <v>5793</v>
      </c>
      <c r="F673" s="34">
        <v>40928</v>
      </c>
      <c r="G673" s="20" t="s">
        <v>19058</v>
      </c>
      <c r="H673" s="109"/>
      <c r="I673" s="21">
        <v>10000000</v>
      </c>
      <c r="J673" s="21">
        <v>10000000</v>
      </c>
      <c r="K673" s="21"/>
      <c r="L673" s="109"/>
    </row>
    <row r="674" spans="2:12" x14ac:dyDescent="0.2">
      <c r="B674" s="14" t="s">
        <v>19232</v>
      </c>
      <c r="C674" s="33" t="s">
        <v>10119</v>
      </c>
      <c r="D674" s="16" t="s">
        <v>19231</v>
      </c>
      <c r="E674" s="18" t="s">
        <v>5793</v>
      </c>
      <c r="F674" s="34">
        <v>40928</v>
      </c>
      <c r="G674" s="20" t="s">
        <v>19058</v>
      </c>
      <c r="H674" s="109"/>
      <c r="I674" s="21">
        <v>20000000</v>
      </c>
      <c r="J674" s="21">
        <v>20000000</v>
      </c>
      <c r="K674" s="21"/>
      <c r="L674" s="109"/>
    </row>
    <row r="675" spans="2:12" x14ac:dyDescent="0.2">
      <c r="B675" s="14" t="s">
        <v>19230</v>
      </c>
      <c r="C675" s="33" t="s">
        <v>10107</v>
      </c>
      <c r="D675" s="16" t="s">
        <v>19229</v>
      </c>
      <c r="E675" s="18" t="s">
        <v>5696</v>
      </c>
      <c r="F675" s="34">
        <v>41176</v>
      </c>
      <c r="G675" s="20" t="s">
        <v>18990</v>
      </c>
      <c r="H675" s="109"/>
      <c r="I675" s="21">
        <v>7485300</v>
      </c>
      <c r="J675" s="21">
        <v>7500000</v>
      </c>
      <c r="K675" s="21"/>
      <c r="L675" s="109"/>
    </row>
    <row r="676" spans="2:12" x14ac:dyDescent="0.2">
      <c r="B676" s="14" t="s">
        <v>19228</v>
      </c>
      <c r="C676" s="33" t="s">
        <v>10092</v>
      </c>
      <c r="D676" s="16" t="s">
        <v>19227</v>
      </c>
      <c r="E676" s="18" t="s">
        <v>5696</v>
      </c>
      <c r="F676" s="34">
        <v>40914</v>
      </c>
      <c r="G676" s="20" t="s">
        <v>18982</v>
      </c>
      <c r="H676" s="109"/>
      <c r="I676" s="21">
        <v>14220788</v>
      </c>
      <c r="J676" s="21">
        <v>14250000</v>
      </c>
      <c r="K676" s="21"/>
      <c r="L676" s="109"/>
    </row>
    <row r="677" spans="2:12" x14ac:dyDescent="0.2">
      <c r="B677" s="14" t="s">
        <v>19226</v>
      </c>
      <c r="C677" s="33" t="s">
        <v>10074</v>
      </c>
      <c r="D677" s="16" t="s">
        <v>19225</v>
      </c>
      <c r="E677" s="18" t="s">
        <v>5696</v>
      </c>
      <c r="F677" s="34">
        <v>40913</v>
      </c>
      <c r="G677" s="20" t="s">
        <v>18985</v>
      </c>
      <c r="H677" s="109"/>
      <c r="I677" s="21">
        <v>9481000</v>
      </c>
      <c r="J677" s="21">
        <v>9500000</v>
      </c>
      <c r="K677" s="21"/>
      <c r="L677" s="109"/>
    </row>
    <row r="678" spans="2:12" x14ac:dyDescent="0.2">
      <c r="B678" s="14" t="s">
        <v>19224</v>
      </c>
      <c r="C678" s="33" t="s">
        <v>10022</v>
      </c>
      <c r="D678" s="16" t="s">
        <v>19223</v>
      </c>
      <c r="E678" s="18" t="s">
        <v>5696</v>
      </c>
      <c r="F678" s="34">
        <v>41135</v>
      </c>
      <c r="G678" s="20" t="s">
        <v>19063</v>
      </c>
      <c r="H678" s="109"/>
      <c r="I678" s="21">
        <v>19825800</v>
      </c>
      <c r="J678" s="21">
        <v>20000000</v>
      </c>
      <c r="K678" s="21"/>
      <c r="L678" s="109"/>
    </row>
    <row r="679" spans="2:12" x14ac:dyDescent="0.2">
      <c r="B679" s="14" t="s">
        <v>19222</v>
      </c>
      <c r="C679" s="33" t="s">
        <v>10010</v>
      </c>
      <c r="D679" s="16" t="s">
        <v>19221</v>
      </c>
      <c r="E679" s="18" t="s">
        <v>5696</v>
      </c>
      <c r="F679" s="34">
        <v>40983</v>
      </c>
      <c r="G679" s="20" t="s">
        <v>88</v>
      </c>
      <c r="H679" s="109"/>
      <c r="I679" s="21">
        <v>3000000</v>
      </c>
      <c r="J679" s="21">
        <v>3000000</v>
      </c>
      <c r="K679" s="21"/>
      <c r="L679" s="109"/>
    </row>
    <row r="680" spans="2:12" x14ac:dyDescent="0.2">
      <c r="B680" s="14" t="s">
        <v>19220</v>
      </c>
      <c r="C680" s="33" t="s">
        <v>10008</v>
      </c>
      <c r="D680" s="16" t="s">
        <v>19219</v>
      </c>
      <c r="E680" s="18" t="s">
        <v>5696</v>
      </c>
      <c r="F680" s="34">
        <v>40927</v>
      </c>
      <c r="G680" s="20" t="s">
        <v>19040</v>
      </c>
      <c r="H680" s="109"/>
      <c r="I680" s="21">
        <v>24000000</v>
      </c>
      <c r="J680" s="21">
        <v>24000000</v>
      </c>
      <c r="K680" s="21"/>
      <c r="L680" s="109"/>
    </row>
    <row r="681" spans="2:12" x14ac:dyDescent="0.2">
      <c r="B681" s="14" t="s">
        <v>19218</v>
      </c>
      <c r="C681" s="33" t="s">
        <v>9930</v>
      </c>
      <c r="D681" s="16" t="s">
        <v>19217</v>
      </c>
      <c r="E681" s="18" t="s">
        <v>5696</v>
      </c>
      <c r="F681" s="34">
        <v>41120</v>
      </c>
      <c r="G681" s="20" t="s">
        <v>18990</v>
      </c>
      <c r="H681" s="109"/>
      <c r="I681" s="21">
        <v>8099813</v>
      </c>
      <c r="J681" s="21">
        <v>8125000</v>
      </c>
      <c r="K681" s="21"/>
      <c r="L681" s="109"/>
    </row>
    <row r="682" spans="2:12" x14ac:dyDescent="0.2">
      <c r="B682" s="14" t="s">
        <v>19216</v>
      </c>
      <c r="C682" s="33" t="s">
        <v>9890</v>
      </c>
      <c r="D682" s="16" t="s">
        <v>19215</v>
      </c>
      <c r="E682" s="18" t="s">
        <v>5696</v>
      </c>
      <c r="F682" s="34">
        <v>41200</v>
      </c>
      <c r="G682" s="20" t="s">
        <v>19214</v>
      </c>
      <c r="H682" s="109"/>
      <c r="I682" s="21">
        <v>4998400</v>
      </c>
      <c r="J682" s="21">
        <v>5000000</v>
      </c>
      <c r="K682" s="21"/>
      <c r="L682" s="109"/>
    </row>
    <row r="683" spans="2:12" x14ac:dyDescent="0.2">
      <c r="B683" s="14" t="s">
        <v>19213</v>
      </c>
      <c r="C683" s="33" t="s">
        <v>9888</v>
      </c>
      <c r="D683" s="16" t="s">
        <v>19212</v>
      </c>
      <c r="E683" s="18" t="s">
        <v>5696</v>
      </c>
      <c r="F683" s="34">
        <v>41200</v>
      </c>
      <c r="G683" s="20" t="s">
        <v>18982</v>
      </c>
      <c r="H683" s="109"/>
      <c r="I683" s="21">
        <v>7986560</v>
      </c>
      <c r="J683" s="21">
        <v>8000000</v>
      </c>
      <c r="K683" s="21"/>
      <c r="L683" s="109"/>
    </row>
    <row r="684" spans="2:12" x14ac:dyDescent="0.2">
      <c r="B684" s="14" t="s">
        <v>19211</v>
      </c>
      <c r="C684" s="33" t="s">
        <v>9885</v>
      </c>
      <c r="D684" s="16" t="s">
        <v>19210</v>
      </c>
      <c r="E684" s="18" t="s">
        <v>5696</v>
      </c>
      <c r="F684" s="34">
        <v>40976</v>
      </c>
      <c r="G684" s="20" t="s">
        <v>18990</v>
      </c>
      <c r="H684" s="109"/>
      <c r="I684" s="21">
        <v>16000000</v>
      </c>
      <c r="J684" s="21">
        <v>16000000</v>
      </c>
      <c r="K684" s="21"/>
      <c r="L684" s="109"/>
    </row>
    <row r="685" spans="2:12" x14ac:dyDescent="0.2">
      <c r="B685" s="14" t="s">
        <v>19209</v>
      </c>
      <c r="C685" s="122" t="s">
        <v>5015</v>
      </c>
      <c r="D685" s="16" t="s">
        <v>19208</v>
      </c>
      <c r="E685" s="18" t="s">
        <v>116</v>
      </c>
      <c r="F685" s="34">
        <v>41194</v>
      </c>
      <c r="G685" s="20" t="s">
        <v>19092</v>
      </c>
      <c r="H685" s="109"/>
      <c r="I685" s="21">
        <v>7406438</v>
      </c>
      <c r="J685" s="21">
        <v>7481250</v>
      </c>
      <c r="K685" s="21"/>
      <c r="L685" s="109"/>
    </row>
    <row r="686" spans="2:12" x14ac:dyDescent="0.2">
      <c r="B686" s="14" t="s">
        <v>19207</v>
      </c>
      <c r="C686" s="122" t="s">
        <v>5015</v>
      </c>
      <c r="D686" s="16" t="s">
        <v>19206</v>
      </c>
      <c r="E686" s="18" t="s">
        <v>4929</v>
      </c>
      <c r="F686" s="34">
        <v>41059</v>
      </c>
      <c r="G686" s="20" t="s">
        <v>191</v>
      </c>
      <c r="H686" s="109"/>
      <c r="I686" s="21">
        <v>9403775</v>
      </c>
      <c r="J686" s="21">
        <v>9500000</v>
      </c>
      <c r="K686" s="21"/>
      <c r="L686" s="109"/>
    </row>
    <row r="687" spans="2:12" x14ac:dyDescent="0.2">
      <c r="B687" s="14" t="s">
        <v>19205</v>
      </c>
      <c r="C687" s="33" t="s">
        <v>9842</v>
      </c>
      <c r="D687" s="16" t="s">
        <v>19204</v>
      </c>
      <c r="E687" s="18" t="s">
        <v>116</v>
      </c>
      <c r="F687" s="34">
        <v>41185</v>
      </c>
      <c r="G687" s="20" t="s">
        <v>88</v>
      </c>
      <c r="H687" s="109"/>
      <c r="I687" s="21">
        <v>19815200</v>
      </c>
      <c r="J687" s="21">
        <v>20000000</v>
      </c>
      <c r="K687" s="21"/>
      <c r="L687" s="109"/>
    </row>
    <row r="688" spans="2:12" x14ac:dyDescent="0.2">
      <c r="B688" s="14" t="s">
        <v>19203</v>
      </c>
      <c r="C688" s="33" t="s">
        <v>9800</v>
      </c>
      <c r="D688" s="16" t="s">
        <v>19202</v>
      </c>
      <c r="E688" s="18" t="s">
        <v>116</v>
      </c>
      <c r="F688" s="34">
        <v>41172</v>
      </c>
      <c r="G688" s="20" t="s">
        <v>18985</v>
      </c>
      <c r="H688" s="109"/>
      <c r="I688" s="21">
        <v>19989800</v>
      </c>
      <c r="J688" s="21">
        <v>20000000</v>
      </c>
      <c r="K688" s="21"/>
      <c r="L688" s="109"/>
    </row>
    <row r="689" spans="2:12" x14ac:dyDescent="0.2">
      <c r="B689" s="14" t="s">
        <v>19201</v>
      </c>
      <c r="C689" s="33" t="s">
        <v>9782</v>
      </c>
      <c r="D689" s="16" t="s">
        <v>19200</v>
      </c>
      <c r="E689" s="18" t="s">
        <v>4929</v>
      </c>
      <c r="F689" s="34">
        <v>41101</v>
      </c>
      <c r="G689" s="20" t="s">
        <v>18982</v>
      </c>
      <c r="H689" s="109"/>
      <c r="I689" s="21">
        <v>10968320</v>
      </c>
      <c r="J689" s="21">
        <v>11000000</v>
      </c>
      <c r="K689" s="21"/>
      <c r="L689" s="109"/>
    </row>
    <row r="690" spans="2:12" x14ac:dyDescent="0.2">
      <c r="B690" s="14" t="s">
        <v>19199</v>
      </c>
      <c r="C690" s="33" t="s">
        <v>9780</v>
      </c>
      <c r="D690" s="16" t="s">
        <v>19198</v>
      </c>
      <c r="E690" s="18" t="s">
        <v>4929</v>
      </c>
      <c r="F690" s="34">
        <v>41101</v>
      </c>
      <c r="G690" s="20" t="s">
        <v>18990</v>
      </c>
      <c r="H690" s="109"/>
      <c r="I690" s="21">
        <v>6468670</v>
      </c>
      <c r="J690" s="21">
        <v>6500000</v>
      </c>
      <c r="K690" s="21"/>
      <c r="L690" s="109"/>
    </row>
    <row r="691" spans="2:12" x14ac:dyDescent="0.2">
      <c r="B691" s="14" t="s">
        <v>19197</v>
      </c>
      <c r="C691" s="33" t="s">
        <v>9778</v>
      </c>
      <c r="D691" s="16" t="s">
        <v>19196</v>
      </c>
      <c r="E691" s="18" t="s">
        <v>4929</v>
      </c>
      <c r="F691" s="34">
        <v>41101</v>
      </c>
      <c r="G691" s="20" t="s">
        <v>19063</v>
      </c>
      <c r="H691" s="109"/>
      <c r="I691" s="21">
        <v>4954600</v>
      </c>
      <c r="J691" s="21">
        <v>5000000</v>
      </c>
      <c r="K691" s="21"/>
      <c r="L691" s="109"/>
    </row>
    <row r="692" spans="2:12" x14ac:dyDescent="0.2">
      <c r="B692" s="14" t="s">
        <v>19195</v>
      </c>
      <c r="C692" s="33" t="s">
        <v>9758</v>
      </c>
      <c r="D692" s="16" t="s">
        <v>19194</v>
      </c>
      <c r="E692" s="18" t="s">
        <v>116</v>
      </c>
      <c r="F692" s="34">
        <v>41163</v>
      </c>
      <c r="G692" s="20" t="s">
        <v>191</v>
      </c>
      <c r="H692" s="109"/>
      <c r="I692" s="21">
        <v>13233570</v>
      </c>
      <c r="J692" s="21">
        <v>13250000</v>
      </c>
      <c r="K692" s="21"/>
      <c r="L692" s="109"/>
    </row>
    <row r="693" spans="2:12" x14ac:dyDescent="0.2">
      <c r="B693" s="14" t="s">
        <v>19193</v>
      </c>
      <c r="C693" s="33" t="s">
        <v>9749</v>
      </c>
      <c r="D693" s="16" t="s">
        <v>19192</v>
      </c>
      <c r="E693" s="18" t="s">
        <v>4929</v>
      </c>
      <c r="F693" s="34">
        <v>40980</v>
      </c>
      <c r="G693" s="20" t="s">
        <v>88</v>
      </c>
      <c r="H693" s="109"/>
      <c r="I693" s="21">
        <v>14280280</v>
      </c>
      <c r="J693" s="21">
        <v>14000000</v>
      </c>
      <c r="K693" s="21"/>
      <c r="L693" s="109"/>
    </row>
    <row r="694" spans="2:12" x14ac:dyDescent="0.2">
      <c r="B694" s="14" t="s">
        <v>19191</v>
      </c>
      <c r="C694" s="33" t="s">
        <v>9724</v>
      </c>
      <c r="D694" s="16" t="s">
        <v>19190</v>
      </c>
      <c r="E694" s="18" t="s">
        <v>116</v>
      </c>
      <c r="F694" s="34">
        <v>41060</v>
      </c>
      <c r="G694" s="20" t="s">
        <v>18982</v>
      </c>
      <c r="H694" s="109"/>
      <c r="I694" s="21">
        <v>4986450</v>
      </c>
      <c r="J694" s="21">
        <v>5000000</v>
      </c>
      <c r="K694" s="21"/>
      <c r="L694" s="109"/>
    </row>
    <row r="695" spans="2:12" x14ac:dyDescent="0.2">
      <c r="B695" s="14" t="s">
        <v>19189</v>
      </c>
      <c r="C695" s="33" t="s">
        <v>9722</v>
      </c>
      <c r="D695" s="16" t="s">
        <v>19188</v>
      </c>
      <c r="E695" s="18" t="s">
        <v>116</v>
      </c>
      <c r="F695" s="34">
        <v>41060</v>
      </c>
      <c r="G695" s="20" t="s">
        <v>18982</v>
      </c>
      <c r="H695" s="109"/>
      <c r="I695" s="21">
        <v>17971920</v>
      </c>
      <c r="J695" s="21">
        <v>18000000</v>
      </c>
      <c r="K695" s="21"/>
      <c r="L695" s="109"/>
    </row>
    <row r="696" spans="2:12" x14ac:dyDescent="0.2">
      <c r="B696" s="14" t="s">
        <v>19187</v>
      </c>
      <c r="C696" s="33" t="s">
        <v>9720</v>
      </c>
      <c r="D696" s="16" t="s">
        <v>19186</v>
      </c>
      <c r="E696" s="18" t="s">
        <v>116</v>
      </c>
      <c r="F696" s="34">
        <v>41060</v>
      </c>
      <c r="G696" s="20" t="s">
        <v>18982</v>
      </c>
      <c r="H696" s="109"/>
      <c r="I696" s="21">
        <v>4953200</v>
      </c>
      <c r="J696" s="21">
        <v>5000000</v>
      </c>
      <c r="K696" s="21"/>
      <c r="L696" s="109"/>
    </row>
    <row r="697" spans="2:12" x14ac:dyDescent="0.2">
      <c r="B697" s="14" t="s">
        <v>19185</v>
      </c>
      <c r="C697" s="33" t="s">
        <v>9642</v>
      </c>
      <c r="D697" s="16" t="s">
        <v>19184</v>
      </c>
      <c r="E697" s="18" t="s">
        <v>116</v>
      </c>
      <c r="F697" s="34">
        <v>40945</v>
      </c>
      <c r="G697" s="20" t="s">
        <v>117</v>
      </c>
      <c r="H697" s="109"/>
      <c r="I697" s="21">
        <v>9444330</v>
      </c>
      <c r="J697" s="21">
        <v>9500000</v>
      </c>
      <c r="K697" s="21"/>
      <c r="L697" s="109"/>
    </row>
    <row r="698" spans="2:12" x14ac:dyDescent="0.2">
      <c r="B698" s="14" t="s">
        <v>19183</v>
      </c>
      <c r="C698" s="33" t="s">
        <v>9626</v>
      </c>
      <c r="D698" s="16" t="s">
        <v>19182</v>
      </c>
      <c r="E698" s="18" t="s">
        <v>116</v>
      </c>
      <c r="F698" s="34">
        <v>40935</v>
      </c>
      <c r="G698" s="20" t="s">
        <v>19040</v>
      </c>
      <c r="H698" s="109"/>
      <c r="I698" s="21">
        <v>10530250</v>
      </c>
      <c r="J698" s="21">
        <v>11540000</v>
      </c>
      <c r="K698" s="21">
        <v>65842</v>
      </c>
      <c r="L698" s="109"/>
    </row>
    <row r="699" spans="2:12" x14ac:dyDescent="0.2">
      <c r="B699" s="14" t="s">
        <v>19181</v>
      </c>
      <c r="C699" s="33" t="s">
        <v>9595</v>
      </c>
      <c r="D699" s="16" t="s">
        <v>19180</v>
      </c>
      <c r="E699" s="18" t="s">
        <v>116</v>
      </c>
      <c r="F699" s="34">
        <v>41079</v>
      </c>
      <c r="G699" s="20" t="s">
        <v>19040</v>
      </c>
      <c r="H699" s="109"/>
      <c r="I699" s="21">
        <v>10000000</v>
      </c>
      <c r="J699" s="21">
        <v>10000000</v>
      </c>
      <c r="K699" s="21"/>
      <c r="L699" s="109"/>
    </row>
    <row r="700" spans="2:12" x14ac:dyDescent="0.2">
      <c r="B700" s="14" t="s">
        <v>19179</v>
      </c>
      <c r="C700" s="33" t="s">
        <v>9565</v>
      </c>
      <c r="D700" s="16" t="s">
        <v>19178</v>
      </c>
      <c r="E700" s="18" t="s">
        <v>116</v>
      </c>
      <c r="F700" s="34">
        <v>41242</v>
      </c>
      <c r="G700" s="20" t="s">
        <v>191</v>
      </c>
      <c r="H700" s="109"/>
      <c r="I700" s="21">
        <v>498950</v>
      </c>
      <c r="J700" s="21">
        <v>500000</v>
      </c>
      <c r="K700" s="21"/>
      <c r="L700" s="109"/>
    </row>
    <row r="701" spans="2:12" x14ac:dyDescent="0.2">
      <c r="B701" s="14" t="s">
        <v>19177</v>
      </c>
      <c r="C701" s="33" t="s">
        <v>4487</v>
      </c>
      <c r="D701" s="16" t="s">
        <v>19176</v>
      </c>
      <c r="E701" s="18" t="s">
        <v>116</v>
      </c>
      <c r="F701" s="34">
        <v>40973</v>
      </c>
      <c r="G701" s="20" t="s">
        <v>88</v>
      </c>
      <c r="H701" s="109"/>
      <c r="I701" s="21">
        <v>9493255</v>
      </c>
      <c r="J701" s="21">
        <v>9500000</v>
      </c>
      <c r="K701" s="21"/>
      <c r="L701" s="109"/>
    </row>
    <row r="702" spans="2:12" x14ac:dyDescent="0.2">
      <c r="B702" s="14" t="s">
        <v>19175</v>
      </c>
      <c r="C702" s="33" t="s">
        <v>9543</v>
      </c>
      <c r="D702" s="16" t="s">
        <v>19174</v>
      </c>
      <c r="E702" s="18" t="s">
        <v>116</v>
      </c>
      <c r="F702" s="34">
        <v>41075</v>
      </c>
      <c r="G702" s="20" t="s">
        <v>105</v>
      </c>
      <c r="H702" s="109"/>
      <c r="I702" s="21">
        <v>13946010</v>
      </c>
      <c r="J702" s="21">
        <v>14000000</v>
      </c>
      <c r="K702" s="21"/>
      <c r="L702" s="109"/>
    </row>
    <row r="703" spans="2:12" x14ac:dyDescent="0.2">
      <c r="B703" s="14" t="s">
        <v>19173</v>
      </c>
      <c r="C703" s="33" t="s">
        <v>9540</v>
      </c>
      <c r="D703" s="16" t="s">
        <v>19172</v>
      </c>
      <c r="E703" s="18" t="s">
        <v>116</v>
      </c>
      <c r="F703" s="34">
        <v>40919</v>
      </c>
      <c r="G703" s="20" t="s">
        <v>18985</v>
      </c>
      <c r="H703" s="109"/>
      <c r="I703" s="21">
        <v>15236733</v>
      </c>
      <c r="J703" s="21">
        <v>15250000</v>
      </c>
      <c r="K703" s="21"/>
      <c r="L703" s="109"/>
    </row>
    <row r="704" spans="2:12" x14ac:dyDescent="0.2">
      <c r="B704" s="14" t="s">
        <v>19171</v>
      </c>
      <c r="C704" s="33" t="s">
        <v>9515</v>
      </c>
      <c r="D704" s="16" t="s">
        <v>19170</v>
      </c>
      <c r="E704" s="18" t="s">
        <v>116</v>
      </c>
      <c r="F704" s="34">
        <v>41051</v>
      </c>
      <c r="G704" s="20" t="s">
        <v>19040</v>
      </c>
      <c r="H704" s="109"/>
      <c r="I704" s="21">
        <v>11996160</v>
      </c>
      <c r="J704" s="21">
        <v>12000000</v>
      </c>
      <c r="K704" s="21"/>
      <c r="L704" s="109"/>
    </row>
    <row r="705" spans="2:12" x14ac:dyDescent="0.2">
      <c r="B705" s="14" t="s">
        <v>19169</v>
      </c>
      <c r="C705" s="33" t="s">
        <v>9495</v>
      </c>
      <c r="D705" s="16" t="s">
        <v>19168</v>
      </c>
      <c r="E705" s="18" t="s">
        <v>116</v>
      </c>
      <c r="F705" s="34">
        <v>40994</v>
      </c>
      <c r="G705" s="20" t="s">
        <v>191</v>
      </c>
      <c r="H705" s="109"/>
      <c r="I705" s="21">
        <v>9491735</v>
      </c>
      <c r="J705" s="21">
        <v>9500000</v>
      </c>
      <c r="K705" s="21"/>
      <c r="L705" s="109"/>
    </row>
    <row r="706" spans="2:12" x14ac:dyDescent="0.2">
      <c r="B706" s="14" t="s">
        <v>19167</v>
      </c>
      <c r="C706" s="33" t="s">
        <v>9483</v>
      </c>
      <c r="D706" s="16" t="s">
        <v>19166</v>
      </c>
      <c r="E706" s="18" t="s">
        <v>4929</v>
      </c>
      <c r="F706" s="34">
        <v>40912</v>
      </c>
      <c r="G706" s="20" t="s">
        <v>19040</v>
      </c>
      <c r="H706" s="109"/>
      <c r="I706" s="21">
        <v>14981100</v>
      </c>
      <c r="J706" s="21">
        <v>15000000</v>
      </c>
      <c r="K706" s="21"/>
      <c r="L706" s="109"/>
    </row>
    <row r="707" spans="2:12" x14ac:dyDescent="0.2">
      <c r="B707" s="14" t="s">
        <v>19165</v>
      </c>
      <c r="C707" s="33" t="s">
        <v>9481</v>
      </c>
      <c r="D707" s="16" t="s">
        <v>19164</v>
      </c>
      <c r="E707" s="18" t="s">
        <v>4929</v>
      </c>
      <c r="F707" s="34">
        <v>40912</v>
      </c>
      <c r="G707" s="20" t="s">
        <v>19040</v>
      </c>
      <c r="H707" s="109"/>
      <c r="I707" s="21">
        <v>9982500</v>
      </c>
      <c r="J707" s="21">
        <v>10000000</v>
      </c>
      <c r="K707" s="21"/>
      <c r="L707" s="109"/>
    </row>
    <row r="708" spans="2:12" x14ac:dyDescent="0.2">
      <c r="B708" s="14" t="s">
        <v>19163</v>
      </c>
      <c r="C708" s="33" t="s">
        <v>9478</v>
      </c>
      <c r="D708" s="16" t="s">
        <v>19162</v>
      </c>
      <c r="E708" s="18" t="s">
        <v>116</v>
      </c>
      <c r="F708" s="34">
        <v>41198</v>
      </c>
      <c r="G708" s="20" t="s">
        <v>18985</v>
      </c>
      <c r="H708" s="109"/>
      <c r="I708" s="21">
        <v>10457000</v>
      </c>
      <c r="J708" s="21">
        <v>10000000</v>
      </c>
      <c r="K708" s="21">
        <v>5382</v>
      </c>
      <c r="L708" s="109"/>
    </row>
    <row r="709" spans="2:12" x14ac:dyDescent="0.2">
      <c r="B709" s="14" t="s">
        <v>19161</v>
      </c>
      <c r="C709" s="33" t="s">
        <v>9475</v>
      </c>
      <c r="D709" s="16" t="s">
        <v>19160</v>
      </c>
      <c r="E709" s="18" t="s">
        <v>116</v>
      </c>
      <c r="F709" s="34">
        <v>40982</v>
      </c>
      <c r="G709" s="20" t="s">
        <v>18990</v>
      </c>
      <c r="H709" s="109"/>
      <c r="I709" s="21">
        <v>14935650</v>
      </c>
      <c r="J709" s="21">
        <v>15000000</v>
      </c>
      <c r="K709" s="21"/>
      <c r="L709" s="109"/>
    </row>
    <row r="710" spans="2:12" x14ac:dyDescent="0.2">
      <c r="B710" s="14" t="s">
        <v>19159</v>
      </c>
      <c r="C710" s="33" t="s">
        <v>9467</v>
      </c>
      <c r="D710" s="16" t="s">
        <v>19158</v>
      </c>
      <c r="E710" s="18" t="s">
        <v>116</v>
      </c>
      <c r="F710" s="34">
        <v>40967</v>
      </c>
      <c r="G710" s="20" t="s">
        <v>19092</v>
      </c>
      <c r="H710" s="109"/>
      <c r="I710" s="21">
        <v>16904290</v>
      </c>
      <c r="J710" s="21">
        <v>17000000</v>
      </c>
      <c r="K710" s="21"/>
      <c r="L710" s="109"/>
    </row>
    <row r="711" spans="2:12" x14ac:dyDescent="0.2">
      <c r="B711" s="14" t="s">
        <v>19157</v>
      </c>
      <c r="C711" s="33" t="s">
        <v>9449</v>
      </c>
      <c r="D711" s="16" t="s">
        <v>19156</v>
      </c>
      <c r="E711" s="18" t="s">
        <v>116</v>
      </c>
      <c r="F711" s="34">
        <v>40947</v>
      </c>
      <c r="G711" s="20" t="s">
        <v>18973</v>
      </c>
      <c r="H711" s="109"/>
      <c r="I711" s="21">
        <v>10122100</v>
      </c>
      <c r="J711" s="21">
        <v>10000000</v>
      </c>
      <c r="K711" s="21"/>
      <c r="L711" s="109"/>
    </row>
    <row r="712" spans="2:12" x14ac:dyDescent="0.2">
      <c r="B712" s="14" t="s">
        <v>19155</v>
      </c>
      <c r="C712" s="33" t="s">
        <v>9403</v>
      </c>
      <c r="D712" s="16" t="s">
        <v>19154</v>
      </c>
      <c r="E712" s="18" t="s">
        <v>116</v>
      </c>
      <c r="F712" s="34">
        <v>41157</v>
      </c>
      <c r="G712" s="20" t="s">
        <v>18985</v>
      </c>
      <c r="H712" s="109"/>
      <c r="I712" s="21">
        <v>2475000</v>
      </c>
      <c r="J712" s="21">
        <v>2500000</v>
      </c>
      <c r="K712" s="21">
        <v>62708</v>
      </c>
      <c r="L712" s="109"/>
    </row>
    <row r="713" spans="2:12" x14ac:dyDescent="0.2">
      <c r="B713" s="14" t="s">
        <v>19153</v>
      </c>
      <c r="C713" s="33" t="s">
        <v>9401</v>
      </c>
      <c r="D713" s="16" t="s">
        <v>19152</v>
      </c>
      <c r="E713" s="18" t="s">
        <v>116</v>
      </c>
      <c r="F713" s="34">
        <v>40982</v>
      </c>
      <c r="G713" s="20" t="s">
        <v>18982</v>
      </c>
      <c r="H713" s="109"/>
      <c r="I713" s="21">
        <v>8700000</v>
      </c>
      <c r="J713" s="21">
        <v>8700000</v>
      </c>
      <c r="K713" s="21"/>
      <c r="L713" s="109"/>
    </row>
    <row r="714" spans="2:12" x14ac:dyDescent="0.2">
      <c r="B714" s="14" t="s">
        <v>19151</v>
      </c>
      <c r="C714" s="33" t="s">
        <v>9391</v>
      </c>
      <c r="D714" s="16" t="s">
        <v>19150</v>
      </c>
      <c r="E714" s="18" t="s">
        <v>116</v>
      </c>
      <c r="F714" s="34">
        <v>41184</v>
      </c>
      <c r="G714" s="20" t="s">
        <v>18982</v>
      </c>
      <c r="H714" s="109"/>
      <c r="I714" s="21">
        <v>10670292</v>
      </c>
      <c r="J714" s="21">
        <v>10800000</v>
      </c>
      <c r="K714" s="21"/>
      <c r="L714" s="109"/>
    </row>
    <row r="715" spans="2:12" x14ac:dyDescent="0.2">
      <c r="B715" s="14" t="s">
        <v>19149</v>
      </c>
      <c r="C715" s="33" t="s">
        <v>9389</v>
      </c>
      <c r="D715" s="16" t="s">
        <v>19148</v>
      </c>
      <c r="E715" s="18" t="s">
        <v>116</v>
      </c>
      <c r="F715" s="34">
        <v>41184</v>
      </c>
      <c r="G715" s="20" t="s">
        <v>19019</v>
      </c>
      <c r="H715" s="109"/>
      <c r="I715" s="21">
        <v>18876880</v>
      </c>
      <c r="J715" s="21">
        <v>19000000</v>
      </c>
      <c r="K715" s="21"/>
      <c r="L715" s="109"/>
    </row>
    <row r="716" spans="2:12" x14ac:dyDescent="0.2">
      <c r="B716" s="14" t="s">
        <v>19147</v>
      </c>
      <c r="C716" s="33" t="s">
        <v>9382</v>
      </c>
      <c r="D716" s="16" t="s">
        <v>19146</v>
      </c>
      <c r="E716" s="18" t="s">
        <v>116</v>
      </c>
      <c r="F716" s="34">
        <v>41031</v>
      </c>
      <c r="G716" s="20" t="s">
        <v>19040</v>
      </c>
      <c r="H716" s="109"/>
      <c r="I716" s="21">
        <v>9964100</v>
      </c>
      <c r="J716" s="21">
        <v>10000000</v>
      </c>
      <c r="K716" s="21"/>
      <c r="L716" s="109"/>
    </row>
    <row r="717" spans="2:12" x14ac:dyDescent="0.2">
      <c r="B717" s="14" t="s">
        <v>19145</v>
      </c>
      <c r="C717" s="33" t="s">
        <v>9371</v>
      </c>
      <c r="D717" s="16" t="s">
        <v>19144</v>
      </c>
      <c r="E717" s="18" t="s">
        <v>116</v>
      </c>
      <c r="F717" s="34">
        <v>40928</v>
      </c>
      <c r="G717" s="20" t="s">
        <v>18973</v>
      </c>
      <c r="H717" s="109"/>
      <c r="I717" s="21">
        <v>19998577</v>
      </c>
      <c r="J717" s="21">
        <v>20000000</v>
      </c>
      <c r="K717" s="21"/>
      <c r="L717" s="109"/>
    </row>
    <row r="718" spans="2:12" x14ac:dyDescent="0.2">
      <c r="B718" s="14" t="s">
        <v>19143</v>
      </c>
      <c r="C718" s="33" t="s">
        <v>9359</v>
      </c>
      <c r="D718" s="16" t="s">
        <v>19142</v>
      </c>
      <c r="E718" s="18" t="s">
        <v>116</v>
      </c>
      <c r="F718" s="34">
        <v>41184</v>
      </c>
      <c r="G718" s="20" t="s">
        <v>18982</v>
      </c>
      <c r="H718" s="109"/>
      <c r="I718" s="21">
        <v>4666923</v>
      </c>
      <c r="J718" s="21">
        <v>4750000</v>
      </c>
      <c r="K718" s="21"/>
      <c r="L718" s="109"/>
    </row>
    <row r="719" spans="2:12" x14ac:dyDescent="0.2">
      <c r="B719" s="14" t="s">
        <v>19141</v>
      </c>
      <c r="C719" s="33" t="s">
        <v>9347</v>
      </c>
      <c r="D719" s="16" t="s">
        <v>19140</v>
      </c>
      <c r="E719" s="18" t="s">
        <v>116</v>
      </c>
      <c r="F719" s="34">
        <v>40939</v>
      </c>
      <c r="G719" s="20" t="s">
        <v>19058</v>
      </c>
      <c r="H719" s="109"/>
      <c r="I719" s="21">
        <v>11687923</v>
      </c>
      <c r="J719" s="21">
        <v>11700000</v>
      </c>
      <c r="K719" s="21">
        <v>4861</v>
      </c>
      <c r="L719" s="109"/>
    </row>
    <row r="720" spans="2:12" x14ac:dyDescent="0.2">
      <c r="B720" s="14" t="s">
        <v>19139</v>
      </c>
      <c r="C720" s="33" t="s">
        <v>9345</v>
      </c>
      <c r="D720" s="16" t="s">
        <v>19138</v>
      </c>
      <c r="E720" s="18" t="s">
        <v>116</v>
      </c>
      <c r="F720" s="34">
        <v>40918</v>
      </c>
      <c r="G720" s="20" t="s">
        <v>19058</v>
      </c>
      <c r="H720" s="109"/>
      <c r="I720" s="21">
        <v>9925000</v>
      </c>
      <c r="J720" s="21">
        <v>10000000</v>
      </c>
      <c r="K720" s="21"/>
      <c r="L720" s="109"/>
    </row>
    <row r="721" spans="2:12" x14ac:dyDescent="0.2">
      <c r="B721" s="14" t="s">
        <v>19137</v>
      </c>
      <c r="C721" s="33" t="s">
        <v>9340</v>
      </c>
      <c r="D721" s="16" t="s">
        <v>19136</v>
      </c>
      <c r="E721" s="18" t="s">
        <v>4929</v>
      </c>
      <c r="F721" s="34">
        <v>41176</v>
      </c>
      <c r="G721" s="20" t="s">
        <v>19040</v>
      </c>
      <c r="H721" s="109"/>
      <c r="I721" s="21">
        <v>4997100</v>
      </c>
      <c r="J721" s="21">
        <v>5000000</v>
      </c>
      <c r="K721" s="21"/>
      <c r="L721" s="109"/>
    </row>
    <row r="722" spans="2:12" x14ac:dyDescent="0.2">
      <c r="B722" s="14" t="s">
        <v>19135</v>
      </c>
      <c r="C722" s="33" t="s">
        <v>9308</v>
      </c>
      <c r="D722" s="16" t="s">
        <v>19134</v>
      </c>
      <c r="E722" s="18" t="s">
        <v>116</v>
      </c>
      <c r="F722" s="34">
        <v>41017</v>
      </c>
      <c r="G722" s="20" t="s">
        <v>18982</v>
      </c>
      <c r="H722" s="109"/>
      <c r="I722" s="21">
        <v>11868720</v>
      </c>
      <c r="J722" s="21">
        <v>12000000</v>
      </c>
      <c r="K722" s="21"/>
      <c r="L722" s="109"/>
    </row>
    <row r="723" spans="2:12" x14ac:dyDescent="0.2">
      <c r="B723" s="14" t="s">
        <v>19133</v>
      </c>
      <c r="C723" s="33" t="s">
        <v>9300</v>
      </c>
      <c r="D723" s="16" t="s">
        <v>19132</v>
      </c>
      <c r="E723" s="18" t="s">
        <v>116</v>
      </c>
      <c r="F723" s="34">
        <v>41052</v>
      </c>
      <c r="G723" s="20" t="s">
        <v>19131</v>
      </c>
      <c r="H723" s="109"/>
      <c r="I723" s="21">
        <v>6555000</v>
      </c>
      <c r="J723" s="21">
        <v>6000000</v>
      </c>
      <c r="K723" s="21">
        <v>167417</v>
      </c>
      <c r="L723" s="109"/>
    </row>
    <row r="724" spans="2:12" x14ac:dyDescent="0.2">
      <c r="B724" s="14" t="s">
        <v>19130</v>
      </c>
      <c r="C724" s="33" t="s">
        <v>9293</v>
      </c>
      <c r="D724" s="16" t="s">
        <v>19129</v>
      </c>
      <c r="E724" s="18" t="s">
        <v>116</v>
      </c>
      <c r="F724" s="34">
        <v>40973</v>
      </c>
      <c r="G724" s="20" t="s">
        <v>19063</v>
      </c>
      <c r="H724" s="109"/>
      <c r="I724" s="21">
        <v>10452225</v>
      </c>
      <c r="J724" s="21">
        <v>10500000</v>
      </c>
      <c r="K724" s="21"/>
      <c r="L724" s="109"/>
    </row>
    <row r="725" spans="2:12" x14ac:dyDescent="0.2">
      <c r="B725" s="14" t="s">
        <v>19128</v>
      </c>
      <c r="C725" s="33" t="s">
        <v>9262</v>
      </c>
      <c r="D725" s="16" t="s">
        <v>19127</v>
      </c>
      <c r="E725" s="18" t="s">
        <v>116</v>
      </c>
      <c r="F725" s="34">
        <v>41197</v>
      </c>
      <c r="G725" s="20" t="s">
        <v>19040</v>
      </c>
      <c r="H725" s="109"/>
      <c r="I725" s="21">
        <v>13241388</v>
      </c>
      <c r="J725" s="21">
        <v>13250000</v>
      </c>
      <c r="K725" s="21"/>
      <c r="L725" s="109"/>
    </row>
    <row r="726" spans="2:12" x14ac:dyDescent="0.2">
      <c r="B726" s="14" t="s">
        <v>19126</v>
      </c>
      <c r="C726" s="33" t="s">
        <v>9253</v>
      </c>
      <c r="D726" s="16" t="s">
        <v>19125</v>
      </c>
      <c r="E726" s="18" t="s">
        <v>116</v>
      </c>
      <c r="F726" s="34">
        <v>40969</v>
      </c>
      <c r="G726" s="20" t="s">
        <v>19063</v>
      </c>
      <c r="H726" s="109"/>
      <c r="I726" s="21">
        <v>4998550</v>
      </c>
      <c r="J726" s="21">
        <v>5000000</v>
      </c>
      <c r="K726" s="21"/>
      <c r="L726" s="109"/>
    </row>
    <row r="727" spans="2:12" x14ac:dyDescent="0.2">
      <c r="B727" s="14" t="s">
        <v>19124</v>
      </c>
      <c r="C727" s="33" t="s">
        <v>9250</v>
      </c>
      <c r="D727" s="16" t="s">
        <v>19123</v>
      </c>
      <c r="E727" s="18" t="s">
        <v>116</v>
      </c>
      <c r="F727" s="34">
        <v>40969</v>
      </c>
      <c r="G727" s="20" t="s">
        <v>19063</v>
      </c>
      <c r="H727" s="109"/>
      <c r="I727" s="21">
        <v>9482805</v>
      </c>
      <c r="J727" s="21">
        <v>9500000</v>
      </c>
      <c r="K727" s="21"/>
      <c r="L727" s="109"/>
    </row>
    <row r="728" spans="2:12" x14ac:dyDescent="0.2">
      <c r="B728" s="14" t="s">
        <v>19122</v>
      </c>
      <c r="C728" s="33" t="s">
        <v>9236</v>
      </c>
      <c r="D728" s="16" t="s">
        <v>19121</v>
      </c>
      <c r="E728" s="18" t="s">
        <v>116</v>
      </c>
      <c r="F728" s="34">
        <v>41176</v>
      </c>
      <c r="G728" s="20" t="s">
        <v>18985</v>
      </c>
      <c r="H728" s="109"/>
      <c r="I728" s="21">
        <v>9941900</v>
      </c>
      <c r="J728" s="21">
        <v>10000000</v>
      </c>
      <c r="K728" s="21"/>
      <c r="L728" s="109"/>
    </row>
    <row r="729" spans="2:12" x14ac:dyDescent="0.2">
      <c r="B729" s="14" t="s">
        <v>19120</v>
      </c>
      <c r="C729" s="33" t="s">
        <v>9233</v>
      </c>
      <c r="D729" s="16" t="s">
        <v>19119</v>
      </c>
      <c r="E729" s="18" t="s">
        <v>4929</v>
      </c>
      <c r="F729" s="34">
        <v>41157</v>
      </c>
      <c r="G729" s="20" t="s">
        <v>19040</v>
      </c>
      <c r="H729" s="109"/>
      <c r="I729" s="21">
        <v>19482450</v>
      </c>
      <c r="J729" s="21">
        <v>19500000</v>
      </c>
      <c r="K729" s="21"/>
      <c r="L729" s="109"/>
    </row>
    <row r="730" spans="2:12" x14ac:dyDescent="0.2">
      <c r="B730" s="14" t="s">
        <v>19118</v>
      </c>
      <c r="C730" s="33" t="s">
        <v>9221</v>
      </c>
      <c r="D730" s="16" t="s">
        <v>19117</v>
      </c>
      <c r="E730" s="18" t="s">
        <v>116</v>
      </c>
      <c r="F730" s="34">
        <v>41003</v>
      </c>
      <c r="G730" s="20" t="s">
        <v>18990</v>
      </c>
      <c r="H730" s="109"/>
      <c r="I730" s="21">
        <v>4836800</v>
      </c>
      <c r="J730" s="21">
        <v>5000000</v>
      </c>
      <c r="K730" s="21">
        <v>99531</v>
      </c>
      <c r="L730" s="109"/>
    </row>
    <row r="731" spans="2:12" x14ac:dyDescent="0.2">
      <c r="B731" s="14" t="s">
        <v>19116</v>
      </c>
      <c r="C731" s="33" t="s">
        <v>9218</v>
      </c>
      <c r="D731" s="16" t="s">
        <v>19115</v>
      </c>
      <c r="E731" s="18" t="s">
        <v>116</v>
      </c>
      <c r="F731" s="34">
        <v>40982</v>
      </c>
      <c r="G731" s="20" t="s">
        <v>191</v>
      </c>
      <c r="H731" s="109"/>
      <c r="I731" s="21">
        <v>9992600</v>
      </c>
      <c r="J731" s="21">
        <v>10000000</v>
      </c>
      <c r="K731" s="21"/>
      <c r="L731" s="109"/>
    </row>
    <row r="732" spans="2:12" x14ac:dyDescent="0.2">
      <c r="B732" s="14" t="s">
        <v>19114</v>
      </c>
      <c r="C732" s="33" t="s">
        <v>9216</v>
      </c>
      <c r="D732" s="16" t="s">
        <v>19113</v>
      </c>
      <c r="E732" s="18" t="s">
        <v>116</v>
      </c>
      <c r="F732" s="34">
        <v>40982</v>
      </c>
      <c r="G732" s="20" t="s">
        <v>19040</v>
      </c>
      <c r="H732" s="109"/>
      <c r="I732" s="21">
        <v>4989350</v>
      </c>
      <c r="J732" s="21">
        <v>5000000</v>
      </c>
      <c r="K732" s="21"/>
      <c r="L732" s="109"/>
    </row>
    <row r="733" spans="2:12" x14ac:dyDescent="0.2">
      <c r="B733" s="14" t="s">
        <v>19112</v>
      </c>
      <c r="C733" s="33" t="s">
        <v>9208</v>
      </c>
      <c r="D733" s="16" t="s">
        <v>19111</v>
      </c>
      <c r="E733" s="18" t="s">
        <v>4929</v>
      </c>
      <c r="F733" s="34">
        <v>41170</v>
      </c>
      <c r="G733" s="20" t="s">
        <v>18982</v>
      </c>
      <c r="H733" s="109"/>
      <c r="I733" s="21">
        <v>8930250</v>
      </c>
      <c r="J733" s="21">
        <v>9000000</v>
      </c>
      <c r="K733" s="21"/>
      <c r="L733" s="109"/>
    </row>
    <row r="734" spans="2:12" x14ac:dyDescent="0.2">
      <c r="B734" s="14" t="s">
        <v>19110</v>
      </c>
      <c r="C734" s="33" t="s">
        <v>9197</v>
      </c>
      <c r="D734" s="16" t="s">
        <v>19109</v>
      </c>
      <c r="E734" s="18" t="s">
        <v>116</v>
      </c>
      <c r="F734" s="34">
        <v>40974</v>
      </c>
      <c r="G734" s="20" t="s">
        <v>88</v>
      </c>
      <c r="H734" s="109"/>
      <c r="I734" s="21">
        <v>4745915</v>
      </c>
      <c r="J734" s="21">
        <v>4750000</v>
      </c>
      <c r="K734" s="21"/>
      <c r="L734" s="109"/>
    </row>
    <row r="735" spans="2:12" x14ac:dyDescent="0.2">
      <c r="B735" s="14" t="s">
        <v>19108</v>
      </c>
      <c r="C735" s="33" t="s">
        <v>9194</v>
      </c>
      <c r="D735" s="16" t="s">
        <v>19107</v>
      </c>
      <c r="E735" s="18" t="s">
        <v>116</v>
      </c>
      <c r="F735" s="34">
        <v>40974</v>
      </c>
      <c r="G735" s="20" t="s">
        <v>19040</v>
      </c>
      <c r="H735" s="109"/>
      <c r="I735" s="21">
        <v>14969850</v>
      </c>
      <c r="J735" s="21">
        <v>15000000</v>
      </c>
      <c r="K735" s="21"/>
      <c r="L735" s="109"/>
    </row>
    <row r="736" spans="2:12" x14ac:dyDescent="0.2">
      <c r="B736" s="14" t="s">
        <v>19106</v>
      </c>
      <c r="C736" s="33" t="s">
        <v>9176</v>
      </c>
      <c r="D736" s="16" t="s">
        <v>19105</v>
      </c>
      <c r="E736" s="18" t="s">
        <v>116</v>
      </c>
      <c r="F736" s="34">
        <v>41030</v>
      </c>
      <c r="G736" s="20" t="s">
        <v>19019</v>
      </c>
      <c r="H736" s="109"/>
      <c r="I736" s="21">
        <v>9936500</v>
      </c>
      <c r="J736" s="21">
        <v>10000000</v>
      </c>
      <c r="K736" s="21"/>
      <c r="L736" s="109"/>
    </row>
    <row r="737" spans="2:12" x14ac:dyDescent="0.2">
      <c r="B737" s="14" t="s">
        <v>19104</v>
      </c>
      <c r="C737" s="33" t="s">
        <v>9161</v>
      </c>
      <c r="D737" s="16" t="s">
        <v>19103</v>
      </c>
      <c r="E737" s="18" t="s">
        <v>116</v>
      </c>
      <c r="F737" s="34">
        <v>40913</v>
      </c>
      <c r="G737" s="20" t="s">
        <v>18982</v>
      </c>
      <c r="H737" s="109"/>
      <c r="I737" s="21">
        <v>13976620</v>
      </c>
      <c r="J737" s="21">
        <v>14000000</v>
      </c>
      <c r="K737" s="21"/>
      <c r="L737" s="109"/>
    </row>
    <row r="738" spans="2:12" x14ac:dyDescent="0.2">
      <c r="B738" s="14" t="s">
        <v>19102</v>
      </c>
      <c r="C738" s="33" t="s">
        <v>9152</v>
      </c>
      <c r="D738" s="16" t="s">
        <v>19101</v>
      </c>
      <c r="E738" s="18" t="s">
        <v>116</v>
      </c>
      <c r="F738" s="34">
        <v>40940</v>
      </c>
      <c r="G738" s="20" t="s">
        <v>88</v>
      </c>
      <c r="H738" s="109"/>
      <c r="I738" s="21">
        <v>16914830</v>
      </c>
      <c r="J738" s="21">
        <v>17000000</v>
      </c>
      <c r="K738" s="21"/>
      <c r="L738" s="109"/>
    </row>
    <row r="739" spans="2:12" x14ac:dyDescent="0.2">
      <c r="B739" s="14" t="s">
        <v>19100</v>
      </c>
      <c r="C739" s="33" t="s">
        <v>9145</v>
      </c>
      <c r="D739" s="16" t="s">
        <v>19099</v>
      </c>
      <c r="E739" s="18" t="s">
        <v>116</v>
      </c>
      <c r="F739" s="34">
        <v>41158</v>
      </c>
      <c r="G739" s="20" t="s">
        <v>105</v>
      </c>
      <c r="H739" s="109"/>
      <c r="I739" s="21">
        <v>9964338</v>
      </c>
      <c r="J739" s="21">
        <v>10000000</v>
      </c>
      <c r="K739" s="21">
        <v>58229</v>
      </c>
      <c r="L739" s="109"/>
    </row>
    <row r="740" spans="2:12" x14ac:dyDescent="0.2">
      <c r="B740" s="14" t="s">
        <v>19098</v>
      </c>
      <c r="C740" s="33" t="s">
        <v>9114</v>
      </c>
      <c r="D740" s="16" t="s">
        <v>19097</v>
      </c>
      <c r="E740" s="18" t="s">
        <v>116</v>
      </c>
      <c r="F740" s="34">
        <v>41255</v>
      </c>
      <c r="G740" s="20" t="s">
        <v>19058</v>
      </c>
      <c r="H740" s="109"/>
      <c r="I740" s="21">
        <v>5923260</v>
      </c>
      <c r="J740" s="21">
        <v>6000000</v>
      </c>
      <c r="K740" s="21"/>
      <c r="L740" s="109"/>
    </row>
    <row r="741" spans="2:12" x14ac:dyDescent="0.2">
      <c r="B741" s="14" t="s">
        <v>19096</v>
      </c>
      <c r="C741" s="33" t="s">
        <v>9087</v>
      </c>
      <c r="D741" s="16" t="s">
        <v>19095</v>
      </c>
      <c r="E741" s="18" t="s">
        <v>116</v>
      </c>
      <c r="F741" s="34">
        <v>40987</v>
      </c>
      <c r="G741" s="20" t="s">
        <v>19092</v>
      </c>
      <c r="H741" s="109"/>
      <c r="I741" s="21">
        <v>6242000</v>
      </c>
      <c r="J741" s="21">
        <v>6250000</v>
      </c>
      <c r="K741" s="21"/>
      <c r="L741" s="109"/>
    </row>
    <row r="742" spans="2:12" x14ac:dyDescent="0.2">
      <c r="B742" s="14" t="s">
        <v>19094</v>
      </c>
      <c r="C742" s="33" t="s">
        <v>9085</v>
      </c>
      <c r="D742" s="16" t="s">
        <v>19093</v>
      </c>
      <c r="E742" s="18" t="s">
        <v>116</v>
      </c>
      <c r="F742" s="34">
        <v>40987</v>
      </c>
      <c r="G742" s="20" t="s">
        <v>19092</v>
      </c>
      <c r="H742" s="109"/>
      <c r="I742" s="21">
        <v>9947400</v>
      </c>
      <c r="J742" s="21">
        <v>10000000</v>
      </c>
      <c r="K742" s="21"/>
      <c r="L742" s="109"/>
    </row>
    <row r="743" spans="2:12" x14ac:dyDescent="0.2">
      <c r="B743" s="14" t="s">
        <v>19091</v>
      </c>
      <c r="C743" s="33" t="s">
        <v>9073</v>
      </c>
      <c r="D743" s="16" t="s">
        <v>19090</v>
      </c>
      <c r="E743" s="18" t="s">
        <v>116</v>
      </c>
      <c r="F743" s="34">
        <v>40953</v>
      </c>
      <c r="G743" s="20" t="s">
        <v>19019</v>
      </c>
      <c r="H743" s="109"/>
      <c r="I743" s="21">
        <v>18750000</v>
      </c>
      <c r="J743" s="21">
        <v>18750000</v>
      </c>
      <c r="K743" s="21"/>
      <c r="L743" s="109"/>
    </row>
    <row r="744" spans="2:12" x14ac:dyDescent="0.2">
      <c r="B744" s="14" t="s">
        <v>19089</v>
      </c>
      <c r="C744" s="33" t="s">
        <v>9065</v>
      </c>
      <c r="D744" s="16" t="s">
        <v>19088</v>
      </c>
      <c r="E744" s="18" t="s">
        <v>116</v>
      </c>
      <c r="F744" s="34">
        <v>40927</v>
      </c>
      <c r="G744" s="20" t="s">
        <v>19040</v>
      </c>
      <c r="H744" s="109"/>
      <c r="I744" s="21">
        <v>23000000</v>
      </c>
      <c r="J744" s="21">
        <v>23000000</v>
      </c>
      <c r="K744" s="21"/>
      <c r="L744" s="109"/>
    </row>
    <row r="745" spans="2:12" x14ac:dyDescent="0.2">
      <c r="B745" s="14" t="s">
        <v>19087</v>
      </c>
      <c r="C745" s="33" t="s">
        <v>9046</v>
      </c>
      <c r="D745" s="16" t="s">
        <v>19086</v>
      </c>
      <c r="E745" s="18" t="s">
        <v>116</v>
      </c>
      <c r="F745" s="34">
        <v>41114</v>
      </c>
      <c r="G745" s="20" t="s">
        <v>19040</v>
      </c>
      <c r="H745" s="109"/>
      <c r="I745" s="21">
        <v>14974800</v>
      </c>
      <c r="J745" s="21">
        <v>15000000</v>
      </c>
      <c r="K745" s="21"/>
      <c r="L745" s="109"/>
    </row>
    <row r="746" spans="2:12" x14ac:dyDescent="0.2">
      <c r="B746" s="14" t="s">
        <v>19085</v>
      </c>
      <c r="C746" s="33" t="s">
        <v>9043</v>
      </c>
      <c r="D746" s="16" t="s">
        <v>19084</v>
      </c>
      <c r="E746" s="18" t="s">
        <v>116</v>
      </c>
      <c r="F746" s="34">
        <v>41172</v>
      </c>
      <c r="G746" s="20" t="s">
        <v>18985</v>
      </c>
      <c r="H746" s="109"/>
      <c r="I746" s="21">
        <v>24933500</v>
      </c>
      <c r="J746" s="21">
        <v>25000000</v>
      </c>
      <c r="K746" s="21"/>
      <c r="L746" s="109"/>
    </row>
    <row r="747" spans="2:12" x14ac:dyDescent="0.2">
      <c r="B747" s="14" t="s">
        <v>19083</v>
      </c>
      <c r="C747" s="33" t="s">
        <v>9035</v>
      </c>
      <c r="D747" s="16" t="s">
        <v>19082</v>
      </c>
      <c r="E747" s="18" t="s">
        <v>116</v>
      </c>
      <c r="F747" s="34">
        <v>41162</v>
      </c>
      <c r="G747" s="20" t="s">
        <v>191</v>
      </c>
      <c r="H747" s="109"/>
      <c r="I747" s="21">
        <v>14975000</v>
      </c>
      <c r="J747" s="21">
        <v>14975000</v>
      </c>
      <c r="K747" s="21"/>
      <c r="L747" s="109"/>
    </row>
    <row r="748" spans="2:12" x14ac:dyDescent="0.2">
      <c r="B748" s="14" t="s">
        <v>19081</v>
      </c>
      <c r="C748" s="33" t="s">
        <v>9013</v>
      </c>
      <c r="D748" s="16" t="s">
        <v>19080</v>
      </c>
      <c r="E748" s="18" t="s">
        <v>116</v>
      </c>
      <c r="F748" s="34">
        <v>41135</v>
      </c>
      <c r="G748" s="20" t="s">
        <v>88</v>
      </c>
      <c r="H748" s="109"/>
      <c r="I748" s="21">
        <v>14994600</v>
      </c>
      <c r="J748" s="21">
        <v>15000000</v>
      </c>
      <c r="K748" s="21"/>
      <c r="L748" s="109"/>
    </row>
    <row r="749" spans="2:12" x14ac:dyDescent="0.2">
      <c r="B749" s="14" t="s">
        <v>19079</v>
      </c>
      <c r="C749" s="33" t="s">
        <v>9001</v>
      </c>
      <c r="D749" s="16" t="s">
        <v>19078</v>
      </c>
      <c r="E749" s="18" t="s">
        <v>116</v>
      </c>
      <c r="F749" s="34">
        <v>41043</v>
      </c>
      <c r="G749" s="20" t="s">
        <v>18973</v>
      </c>
      <c r="H749" s="109"/>
      <c r="I749" s="21">
        <v>18504199</v>
      </c>
      <c r="J749" s="21">
        <v>18500000</v>
      </c>
      <c r="K749" s="21"/>
      <c r="L749" s="109"/>
    </row>
    <row r="750" spans="2:12" x14ac:dyDescent="0.2">
      <c r="B750" s="14" t="s">
        <v>19077</v>
      </c>
      <c r="C750" s="33" t="s">
        <v>8998</v>
      </c>
      <c r="D750" s="16" t="s">
        <v>19076</v>
      </c>
      <c r="E750" s="18" t="s">
        <v>116</v>
      </c>
      <c r="F750" s="34">
        <v>41157</v>
      </c>
      <c r="G750" s="20" t="s">
        <v>18982</v>
      </c>
      <c r="H750" s="109"/>
      <c r="I750" s="21">
        <v>6775000</v>
      </c>
      <c r="J750" s="21">
        <v>6775000</v>
      </c>
      <c r="K750" s="21"/>
      <c r="L750" s="109"/>
    </row>
    <row r="751" spans="2:12" x14ac:dyDescent="0.2">
      <c r="B751" s="14" t="s">
        <v>19075</v>
      </c>
      <c r="C751" s="33" t="s">
        <v>8963</v>
      </c>
      <c r="D751" s="16" t="s">
        <v>19074</v>
      </c>
      <c r="E751" s="18" t="s">
        <v>116</v>
      </c>
      <c r="F751" s="34">
        <v>40996</v>
      </c>
      <c r="G751" s="20" t="s">
        <v>18982</v>
      </c>
      <c r="H751" s="109"/>
      <c r="I751" s="21">
        <v>9491260</v>
      </c>
      <c r="J751" s="21">
        <v>9500000</v>
      </c>
      <c r="K751" s="21"/>
      <c r="L751" s="109"/>
    </row>
    <row r="752" spans="2:12" x14ac:dyDescent="0.2">
      <c r="B752" s="14" t="s">
        <v>19073</v>
      </c>
      <c r="C752" s="33" t="s">
        <v>8955</v>
      </c>
      <c r="D752" s="16" t="s">
        <v>19072</v>
      </c>
      <c r="E752" s="18" t="s">
        <v>116</v>
      </c>
      <c r="F752" s="34">
        <v>40984</v>
      </c>
      <c r="G752" s="20" t="s">
        <v>19063</v>
      </c>
      <c r="H752" s="109"/>
      <c r="I752" s="21">
        <v>7982960</v>
      </c>
      <c r="J752" s="21">
        <v>8000000</v>
      </c>
      <c r="K752" s="21"/>
      <c r="L752" s="109"/>
    </row>
    <row r="753" spans="2:12" x14ac:dyDescent="0.2">
      <c r="B753" s="14" t="s">
        <v>19071</v>
      </c>
      <c r="C753" s="33" t="s">
        <v>8952</v>
      </c>
      <c r="D753" s="16" t="s">
        <v>19070</v>
      </c>
      <c r="E753" s="18" t="s">
        <v>116</v>
      </c>
      <c r="F753" s="34">
        <v>40989</v>
      </c>
      <c r="G753" s="20" t="s">
        <v>19040</v>
      </c>
      <c r="H753" s="109"/>
      <c r="I753" s="21">
        <v>8985420</v>
      </c>
      <c r="J753" s="21">
        <v>9000000</v>
      </c>
      <c r="K753" s="21"/>
      <c r="L753" s="109"/>
    </row>
    <row r="754" spans="2:12" x14ac:dyDescent="0.2">
      <c r="B754" s="14" t="s">
        <v>19069</v>
      </c>
      <c r="C754" s="33" t="s">
        <v>8949</v>
      </c>
      <c r="D754" s="16" t="s">
        <v>19068</v>
      </c>
      <c r="E754" s="18" t="s">
        <v>116</v>
      </c>
      <c r="F754" s="34">
        <v>41159</v>
      </c>
      <c r="G754" s="20" t="s">
        <v>18973</v>
      </c>
      <c r="H754" s="109"/>
      <c r="I754" s="21">
        <v>20033098</v>
      </c>
      <c r="J754" s="21">
        <v>20000000</v>
      </c>
      <c r="K754" s="21">
        <v>10553</v>
      </c>
      <c r="L754" s="109"/>
    </row>
    <row r="755" spans="2:12" x14ac:dyDescent="0.2">
      <c r="B755" s="14" t="s">
        <v>19067</v>
      </c>
      <c r="C755" s="33" t="s">
        <v>8946</v>
      </c>
      <c r="D755" s="16" t="s">
        <v>19066</v>
      </c>
      <c r="E755" s="18" t="s">
        <v>116</v>
      </c>
      <c r="F755" s="34">
        <v>40909</v>
      </c>
      <c r="G755" s="20" t="s">
        <v>18966</v>
      </c>
      <c r="H755" s="109"/>
      <c r="I755" s="21">
        <v>56771</v>
      </c>
      <c r="J755" s="21">
        <v>61044</v>
      </c>
      <c r="K755" s="21"/>
      <c r="L755" s="109"/>
    </row>
    <row r="756" spans="2:12" x14ac:dyDescent="0.2">
      <c r="B756" s="14" t="s">
        <v>19065</v>
      </c>
      <c r="C756" s="33" t="s">
        <v>8908</v>
      </c>
      <c r="D756" s="16" t="s">
        <v>19064</v>
      </c>
      <c r="E756" s="18" t="s">
        <v>116</v>
      </c>
      <c r="F756" s="34">
        <v>41106</v>
      </c>
      <c r="G756" s="20" t="s">
        <v>19063</v>
      </c>
      <c r="H756" s="109"/>
      <c r="I756" s="21">
        <v>9916300</v>
      </c>
      <c r="J756" s="21">
        <v>10000000</v>
      </c>
      <c r="K756" s="21"/>
      <c r="L756" s="109"/>
    </row>
    <row r="757" spans="2:12" x14ac:dyDescent="0.2">
      <c r="B757" s="14" t="s">
        <v>19062</v>
      </c>
      <c r="C757" s="33" t="s">
        <v>8892</v>
      </c>
      <c r="D757" s="16" t="s">
        <v>19061</v>
      </c>
      <c r="E757" s="18" t="s">
        <v>116</v>
      </c>
      <c r="F757" s="34">
        <v>41256</v>
      </c>
      <c r="G757" s="20" t="s">
        <v>18985</v>
      </c>
      <c r="H757" s="109"/>
      <c r="I757" s="21">
        <v>7485150</v>
      </c>
      <c r="J757" s="21">
        <v>7500000</v>
      </c>
      <c r="K757" s="21"/>
      <c r="L757" s="109"/>
    </row>
    <row r="758" spans="2:12" x14ac:dyDescent="0.2">
      <c r="B758" s="14" t="s">
        <v>19060</v>
      </c>
      <c r="C758" s="33" t="s">
        <v>8873</v>
      </c>
      <c r="D758" s="16" t="s">
        <v>19059</v>
      </c>
      <c r="E758" s="18" t="s">
        <v>116</v>
      </c>
      <c r="F758" s="34">
        <v>41170</v>
      </c>
      <c r="G758" s="20" t="s">
        <v>19058</v>
      </c>
      <c r="H758" s="109"/>
      <c r="I758" s="21">
        <v>4989350</v>
      </c>
      <c r="J758" s="21">
        <v>5000000</v>
      </c>
      <c r="K758" s="21"/>
      <c r="L758" s="109"/>
    </row>
    <row r="759" spans="2:12" x14ac:dyDescent="0.2">
      <c r="B759" s="14" t="s">
        <v>19057</v>
      </c>
      <c r="C759" s="33" t="s">
        <v>8861</v>
      </c>
      <c r="D759" s="16" t="s">
        <v>19056</v>
      </c>
      <c r="E759" s="18" t="s">
        <v>116</v>
      </c>
      <c r="F759" s="34">
        <v>41162</v>
      </c>
      <c r="G759" s="20" t="s">
        <v>18982</v>
      </c>
      <c r="H759" s="109"/>
      <c r="I759" s="21">
        <v>9472830</v>
      </c>
      <c r="J759" s="21">
        <v>9500000</v>
      </c>
      <c r="K759" s="21"/>
      <c r="L759" s="109"/>
    </row>
    <row r="760" spans="2:12" x14ac:dyDescent="0.2">
      <c r="B760" s="14" t="s">
        <v>19055</v>
      </c>
      <c r="C760" s="33" t="s">
        <v>8847</v>
      </c>
      <c r="D760" s="16" t="s">
        <v>19054</v>
      </c>
      <c r="E760" s="18" t="s">
        <v>116</v>
      </c>
      <c r="F760" s="34">
        <v>40927</v>
      </c>
      <c r="G760" s="20" t="s">
        <v>19053</v>
      </c>
      <c r="H760" s="109"/>
      <c r="I760" s="21">
        <v>19900000</v>
      </c>
      <c r="J760" s="21">
        <v>20000000</v>
      </c>
      <c r="K760" s="21"/>
      <c r="L760" s="109"/>
    </row>
    <row r="761" spans="2:12" x14ac:dyDescent="0.2">
      <c r="B761" s="14" t="s">
        <v>19052</v>
      </c>
      <c r="C761" s="33" t="s">
        <v>8826</v>
      </c>
      <c r="D761" s="16" t="s">
        <v>19051</v>
      </c>
      <c r="E761" s="18" t="s">
        <v>116</v>
      </c>
      <c r="F761" s="34">
        <v>40912</v>
      </c>
      <c r="G761" s="20" t="s">
        <v>18982</v>
      </c>
      <c r="H761" s="109"/>
      <c r="I761" s="21">
        <v>4940200</v>
      </c>
      <c r="J761" s="21">
        <v>5000000</v>
      </c>
      <c r="K761" s="21"/>
      <c r="L761" s="109"/>
    </row>
    <row r="762" spans="2:12" x14ac:dyDescent="0.2">
      <c r="B762" s="14" t="s">
        <v>19050</v>
      </c>
      <c r="C762" s="33" t="s">
        <v>8818</v>
      </c>
      <c r="D762" s="16" t="s">
        <v>19049</v>
      </c>
      <c r="E762" s="18" t="s">
        <v>116</v>
      </c>
      <c r="F762" s="34">
        <v>41002</v>
      </c>
      <c r="G762" s="20" t="s">
        <v>19040</v>
      </c>
      <c r="H762" s="109"/>
      <c r="I762" s="21">
        <v>7999520</v>
      </c>
      <c r="J762" s="21">
        <v>8000000</v>
      </c>
      <c r="K762" s="21"/>
      <c r="L762" s="109"/>
    </row>
    <row r="763" spans="2:12" x14ac:dyDescent="0.2">
      <c r="B763" s="14" t="s">
        <v>19048</v>
      </c>
      <c r="C763" s="33" t="s">
        <v>8816</v>
      </c>
      <c r="D763" s="16" t="s">
        <v>19047</v>
      </c>
      <c r="E763" s="18" t="s">
        <v>116</v>
      </c>
      <c r="F763" s="34">
        <v>41002</v>
      </c>
      <c r="G763" s="20" t="s">
        <v>18982</v>
      </c>
      <c r="H763" s="109"/>
      <c r="I763" s="21">
        <v>9496390</v>
      </c>
      <c r="J763" s="21">
        <v>9500000</v>
      </c>
      <c r="K763" s="21"/>
      <c r="L763" s="109"/>
    </row>
    <row r="764" spans="2:12" x14ac:dyDescent="0.2">
      <c r="B764" s="14" t="s">
        <v>19046</v>
      </c>
      <c r="C764" s="33" t="s">
        <v>8807</v>
      </c>
      <c r="D764" s="16" t="s">
        <v>19045</v>
      </c>
      <c r="E764" s="18" t="s">
        <v>116</v>
      </c>
      <c r="F764" s="34">
        <v>41171</v>
      </c>
      <c r="G764" s="20" t="s">
        <v>88</v>
      </c>
      <c r="H764" s="109"/>
      <c r="I764" s="21">
        <v>7402425</v>
      </c>
      <c r="J764" s="21">
        <v>7500000</v>
      </c>
      <c r="K764" s="21"/>
      <c r="L764" s="109"/>
    </row>
    <row r="765" spans="2:12" x14ac:dyDescent="0.2">
      <c r="B765" s="14" t="s">
        <v>19044</v>
      </c>
      <c r="C765" s="33" t="s">
        <v>8804</v>
      </c>
      <c r="D765" s="16" t="s">
        <v>19043</v>
      </c>
      <c r="E765" s="18" t="s">
        <v>116</v>
      </c>
      <c r="F765" s="34">
        <v>40935</v>
      </c>
      <c r="G765" s="20" t="s">
        <v>18973</v>
      </c>
      <c r="H765" s="109"/>
      <c r="I765" s="21">
        <v>10066720</v>
      </c>
      <c r="J765" s="21">
        <v>10000000</v>
      </c>
      <c r="K765" s="21"/>
      <c r="L765" s="109"/>
    </row>
    <row r="766" spans="2:12" x14ac:dyDescent="0.2">
      <c r="B766" s="14" t="s">
        <v>19042</v>
      </c>
      <c r="C766" s="33" t="s">
        <v>8798</v>
      </c>
      <c r="D766" s="16" t="s">
        <v>19041</v>
      </c>
      <c r="E766" s="18" t="s">
        <v>4929</v>
      </c>
      <c r="F766" s="34">
        <v>41176</v>
      </c>
      <c r="G766" s="20" t="s">
        <v>19040</v>
      </c>
      <c r="H766" s="109"/>
      <c r="I766" s="21">
        <v>9876200</v>
      </c>
      <c r="J766" s="21">
        <v>10000000</v>
      </c>
      <c r="K766" s="21"/>
      <c r="L766" s="109"/>
    </row>
    <row r="767" spans="2:12" x14ac:dyDescent="0.2">
      <c r="B767" s="14" t="s">
        <v>19039</v>
      </c>
      <c r="C767" s="33" t="s">
        <v>8784</v>
      </c>
      <c r="D767" s="16" t="s">
        <v>19038</v>
      </c>
      <c r="E767" s="18" t="s">
        <v>116</v>
      </c>
      <c r="F767" s="34">
        <v>41066</v>
      </c>
      <c r="G767" s="20" t="s">
        <v>105</v>
      </c>
      <c r="H767" s="109"/>
      <c r="I767" s="21">
        <v>9460645</v>
      </c>
      <c r="J767" s="21">
        <v>9500000</v>
      </c>
      <c r="K767" s="21">
        <v>20056</v>
      </c>
      <c r="L767" s="109"/>
    </row>
    <row r="768" spans="2:12" x14ac:dyDescent="0.2">
      <c r="B768" s="14" t="s">
        <v>19037</v>
      </c>
      <c r="C768" s="33" t="s">
        <v>8782</v>
      </c>
      <c r="D768" s="16" t="s">
        <v>19036</v>
      </c>
      <c r="E768" s="18" t="s">
        <v>116</v>
      </c>
      <c r="F768" s="34">
        <v>41156</v>
      </c>
      <c r="G768" s="20" t="s">
        <v>117</v>
      </c>
      <c r="H768" s="109"/>
      <c r="I768" s="21">
        <v>9916300</v>
      </c>
      <c r="J768" s="21">
        <v>10000000</v>
      </c>
      <c r="K768" s="21"/>
      <c r="L768" s="109"/>
    </row>
    <row r="769" spans="2:12" x14ac:dyDescent="0.2">
      <c r="B769" s="14" t="s">
        <v>19035</v>
      </c>
      <c r="C769" s="33" t="s">
        <v>8768</v>
      </c>
      <c r="D769" s="16" t="s">
        <v>19034</v>
      </c>
      <c r="E769" s="18" t="s">
        <v>116</v>
      </c>
      <c r="F769" s="34">
        <v>40998</v>
      </c>
      <c r="G769" s="20" t="s">
        <v>18982</v>
      </c>
      <c r="H769" s="109"/>
      <c r="I769" s="21">
        <v>4493475</v>
      </c>
      <c r="J769" s="21">
        <v>4500000</v>
      </c>
      <c r="K769" s="21"/>
      <c r="L769" s="109"/>
    </row>
    <row r="770" spans="2:12" x14ac:dyDescent="0.2">
      <c r="B770" s="14" t="s">
        <v>19033</v>
      </c>
      <c r="C770" s="33" t="s">
        <v>8737</v>
      </c>
      <c r="D770" s="16" t="s">
        <v>19005</v>
      </c>
      <c r="E770" s="18" t="s">
        <v>116</v>
      </c>
      <c r="F770" s="34">
        <v>41244</v>
      </c>
      <c r="G770" s="20" t="s">
        <v>112</v>
      </c>
      <c r="H770" s="109"/>
      <c r="I770" s="21">
        <v>6</v>
      </c>
      <c r="J770" s="21">
        <v>301861</v>
      </c>
      <c r="K770" s="21"/>
      <c r="L770" s="109"/>
    </row>
    <row r="771" spans="2:12" x14ac:dyDescent="0.2">
      <c r="B771" s="14" t="s">
        <v>19032</v>
      </c>
      <c r="C771" s="33" t="s">
        <v>8734</v>
      </c>
      <c r="D771" s="16" t="s">
        <v>19017</v>
      </c>
      <c r="E771" s="18" t="s">
        <v>116</v>
      </c>
      <c r="F771" s="34">
        <v>41274</v>
      </c>
      <c r="G771" s="20" t="s">
        <v>112</v>
      </c>
      <c r="H771" s="109"/>
      <c r="I771" s="21">
        <v>3</v>
      </c>
      <c r="J771" s="21">
        <v>158118</v>
      </c>
      <c r="K771" s="21"/>
      <c r="L771" s="109"/>
    </row>
    <row r="772" spans="2:12" x14ac:dyDescent="0.2">
      <c r="B772" s="14" t="s">
        <v>19031</v>
      </c>
      <c r="C772" s="33" t="s">
        <v>8694</v>
      </c>
      <c r="D772" s="16" t="s">
        <v>19030</v>
      </c>
      <c r="E772" s="18" t="s">
        <v>116</v>
      </c>
      <c r="F772" s="34">
        <v>41066</v>
      </c>
      <c r="G772" s="20" t="s">
        <v>19029</v>
      </c>
      <c r="H772" s="109"/>
      <c r="I772" s="21">
        <v>26000000</v>
      </c>
      <c r="J772" s="21">
        <v>26000000</v>
      </c>
      <c r="K772" s="21"/>
      <c r="L772" s="109"/>
    </row>
    <row r="773" spans="2:12" x14ac:dyDescent="0.2">
      <c r="B773" s="14" t="s">
        <v>19028</v>
      </c>
      <c r="C773" s="33" t="s">
        <v>8666</v>
      </c>
      <c r="D773" s="16" t="s">
        <v>19027</v>
      </c>
      <c r="E773" s="18" t="s">
        <v>116</v>
      </c>
      <c r="F773" s="34">
        <v>41198</v>
      </c>
      <c r="G773" s="20" t="s">
        <v>19019</v>
      </c>
      <c r="H773" s="109"/>
      <c r="I773" s="21">
        <v>14000000</v>
      </c>
      <c r="J773" s="21">
        <v>14000000</v>
      </c>
      <c r="K773" s="21"/>
      <c r="L773" s="109"/>
    </row>
    <row r="774" spans="2:12" x14ac:dyDescent="0.2">
      <c r="B774" s="14" t="s">
        <v>19026</v>
      </c>
      <c r="C774" s="33" t="s">
        <v>8644</v>
      </c>
      <c r="D774" s="16" t="s">
        <v>19025</v>
      </c>
      <c r="E774" s="18" t="s">
        <v>116</v>
      </c>
      <c r="F774" s="28">
        <v>41067</v>
      </c>
      <c r="G774" s="20" t="s">
        <v>19024</v>
      </c>
      <c r="H774" s="109"/>
      <c r="I774" s="21">
        <v>17000000</v>
      </c>
      <c r="J774" s="21">
        <v>17000000</v>
      </c>
      <c r="K774" s="21"/>
      <c r="L774" s="109"/>
    </row>
    <row r="775" spans="2:12" x14ac:dyDescent="0.2">
      <c r="B775" s="14" t="s">
        <v>19023</v>
      </c>
      <c r="C775" s="33" t="s">
        <v>8638</v>
      </c>
      <c r="D775" s="16" t="s">
        <v>19022</v>
      </c>
      <c r="E775" s="18" t="s">
        <v>116</v>
      </c>
      <c r="F775" s="34">
        <v>40984</v>
      </c>
      <c r="G775" s="20" t="s">
        <v>18998</v>
      </c>
      <c r="H775" s="109"/>
      <c r="I775" s="21">
        <v>5112100</v>
      </c>
      <c r="J775" s="21">
        <v>5000000</v>
      </c>
      <c r="K775" s="21">
        <v>9104</v>
      </c>
      <c r="L775" s="109"/>
    </row>
    <row r="776" spans="2:12" x14ac:dyDescent="0.2">
      <c r="B776" s="14" t="s">
        <v>19021</v>
      </c>
      <c r="C776" s="33" t="s">
        <v>8607</v>
      </c>
      <c r="D776" s="16" t="s">
        <v>19020</v>
      </c>
      <c r="E776" s="18" t="s">
        <v>116</v>
      </c>
      <c r="F776" s="34">
        <v>41172</v>
      </c>
      <c r="G776" s="20" t="s">
        <v>19019</v>
      </c>
      <c r="H776" s="109"/>
      <c r="I776" s="21">
        <v>30000000</v>
      </c>
      <c r="J776" s="21">
        <v>30000000</v>
      </c>
      <c r="K776" s="21"/>
      <c r="L776" s="109"/>
    </row>
    <row r="777" spans="2:12" x14ac:dyDescent="0.2">
      <c r="B777" s="14" t="s">
        <v>19018</v>
      </c>
      <c r="C777" s="33" t="s">
        <v>8587</v>
      </c>
      <c r="D777" s="16" t="s">
        <v>19017</v>
      </c>
      <c r="E777" s="18" t="s">
        <v>116</v>
      </c>
      <c r="F777" s="28">
        <v>41220</v>
      </c>
      <c r="G777" s="20" t="s">
        <v>19016</v>
      </c>
      <c r="H777" s="109"/>
      <c r="I777" s="21">
        <v>49197</v>
      </c>
      <c r="J777" s="21">
        <v>49149</v>
      </c>
      <c r="K777" s="21"/>
      <c r="L777" s="109"/>
    </row>
    <row r="778" spans="2:12" x14ac:dyDescent="0.2">
      <c r="B778" s="14" t="s">
        <v>19015</v>
      </c>
      <c r="C778" s="33" t="s">
        <v>8556</v>
      </c>
      <c r="D778" s="16" t="s">
        <v>19014</v>
      </c>
      <c r="E778" s="18" t="s">
        <v>116</v>
      </c>
      <c r="F778" s="28">
        <v>40940</v>
      </c>
      <c r="G778" s="20" t="s">
        <v>18985</v>
      </c>
      <c r="H778" s="109"/>
      <c r="I778" s="21">
        <v>9122130</v>
      </c>
      <c r="J778" s="21">
        <v>9000000</v>
      </c>
      <c r="K778" s="21">
        <v>78975</v>
      </c>
      <c r="L778" s="109"/>
    </row>
    <row r="779" spans="2:12" x14ac:dyDescent="0.2">
      <c r="B779" s="14" t="s">
        <v>19013</v>
      </c>
      <c r="C779" s="33" t="s">
        <v>8552</v>
      </c>
      <c r="D779" s="16" t="s">
        <v>19012</v>
      </c>
      <c r="E779" s="18" t="s">
        <v>116</v>
      </c>
      <c r="F779" s="28">
        <v>41215</v>
      </c>
      <c r="G779" s="20" t="s">
        <v>18982</v>
      </c>
      <c r="H779" s="109"/>
      <c r="I779" s="21">
        <v>33000000</v>
      </c>
      <c r="J779" s="21">
        <v>33000000</v>
      </c>
      <c r="K779" s="21"/>
      <c r="L779" s="109"/>
    </row>
    <row r="780" spans="2:12" x14ac:dyDescent="0.2">
      <c r="B780" s="14" t="s">
        <v>19011</v>
      </c>
      <c r="C780" s="33" t="s">
        <v>8469</v>
      </c>
      <c r="D780" s="16" t="s">
        <v>19010</v>
      </c>
      <c r="E780" s="18" t="s">
        <v>116</v>
      </c>
      <c r="F780" s="28">
        <v>41180</v>
      </c>
      <c r="G780" s="20" t="s">
        <v>18982</v>
      </c>
      <c r="H780" s="109"/>
      <c r="I780" s="21">
        <v>26000000</v>
      </c>
      <c r="J780" s="21">
        <v>26000000</v>
      </c>
      <c r="K780" s="21"/>
      <c r="L780" s="109"/>
    </row>
    <row r="781" spans="2:12" x14ac:dyDescent="0.2">
      <c r="B781" s="14" t="s">
        <v>19009</v>
      </c>
      <c r="C781" s="33" t="s">
        <v>8465</v>
      </c>
      <c r="D781" s="16" t="s">
        <v>19008</v>
      </c>
      <c r="E781" s="18" t="s">
        <v>4929</v>
      </c>
      <c r="F781" s="28">
        <v>41089</v>
      </c>
      <c r="G781" s="20" t="s">
        <v>19007</v>
      </c>
      <c r="H781" s="109"/>
      <c r="I781" s="21">
        <v>15000000</v>
      </c>
      <c r="J781" s="21">
        <v>15000000</v>
      </c>
      <c r="K781" s="21"/>
      <c r="L781" s="109"/>
    </row>
    <row r="782" spans="2:12" x14ac:dyDescent="0.2">
      <c r="B782" s="14" t="s">
        <v>19006</v>
      </c>
      <c r="C782" s="33" t="s">
        <v>8446</v>
      </c>
      <c r="D782" s="16" t="s">
        <v>19005</v>
      </c>
      <c r="E782" s="18" t="s">
        <v>116</v>
      </c>
      <c r="F782" s="28">
        <v>41102</v>
      </c>
      <c r="G782" s="20" t="s">
        <v>105</v>
      </c>
      <c r="H782" s="109"/>
      <c r="I782" s="21">
        <v>20000000</v>
      </c>
      <c r="J782" s="21">
        <v>20000000</v>
      </c>
      <c r="K782" s="21"/>
      <c r="L782" s="109"/>
    </row>
    <row r="783" spans="2:12" x14ac:dyDescent="0.2">
      <c r="B783" s="14" t="s">
        <v>19004</v>
      </c>
      <c r="C783" s="33" t="s">
        <v>8431</v>
      </c>
      <c r="D783" s="16" t="s">
        <v>19003</v>
      </c>
      <c r="E783" s="18" t="s">
        <v>116</v>
      </c>
      <c r="F783" s="34">
        <v>40995</v>
      </c>
      <c r="G783" s="20" t="s">
        <v>18995</v>
      </c>
      <c r="H783" s="109"/>
      <c r="I783" s="21">
        <v>10491500</v>
      </c>
      <c r="J783" s="21">
        <v>10000000</v>
      </c>
      <c r="K783" s="21">
        <v>112292</v>
      </c>
      <c r="L783" s="109"/>
    </row>
    <row r="784" spans="2:12" x14ac:dyDescent="0.2">
      <c r="B784" s="14" t="s">
        <v>19002</v>
      </c>
      <c r="C784" s="33" t="s">
        <v>8427</v>
      </c>
      <c r="D784" s="16" t="s">
        <v>19001</v>
      </c>
      <c r="E784" s="18" t="s">
        <v>116</v>
      </c>
      <c r="F784" s="28">
        <v>40988</v>
      </c>
      <c r="G784" s="20" t="s">
        <v>18995</v>
      </c>
      <c r="H784" s="109"/>
      <c r="I784" s="21">
        <v>24000000</v>
      </c>
      <c r="J784" s="21">
        <v>24000000</v>
      </c>
      <c r="K784" s="21"/>
      <c r="L784" s="109"/>
    </row>
    <row r="785" spans="2:12" x14ac:dyDescent="0.2">
      <c r="B785" s="14" t="s">
        <v>19000</v>
      </c>
      <c r="C785" s="33" t="s">
        <v>8410</v>
      </c>
      <c r="D785" s="16" t="s">
        <v>18999</v>
      </c>
      <c r="E785" s="18" t="s">
        <v>4929</v>
      </c>
      <c r="F785" s="28">
        <v>41089</v>
      </c>
      <c r="G785" s="20" t="s">
        <v>18998</v>
      </c>
      <c r="H785" s="109"/>
      <c r="I785" s="21">
        <v>10208300</v>
      </c>
      <c r="J785" s="21">
        <v>10000000</v>
      </c>
      <c r="K785" s="21">
        <v>162789</v>
      </c>
      <c r="L785" s="109"/>
    </row>
    <row r="786" spans="2:12" x14ac:dyDescent="0.2">
      <c r="B786" s="14" t="s">
        <v>18997</v>
      </c>
      <c r="C786" s="33" t="s">
        <v>8390</v>
      </c>
      <c r="D786" s="16" t="s">
        <v>18996</v>
      </c>
      <c r="E786" s="18" t="s">
        <v>116</v>
      </c>
      <c r="F786" s="28">
        <v>41088</v>
      </c>
      <c r="G786" s="20" t="s">
        <v>18995</v>
      </c>
      <c r="H786" s="109"/>
      <c r="I786" s="21">
        <v>30000000</v>
      </c>
      <c r="J786" s="21">
        <v>30000000</v>
      </c>
      <c r="K786" s="21"/>
      <c r="L786" s="109"/>
    </row>
    <row r="787" spans="2:12" x14ac:dyDescent="0.2">
      <c r="B787" s="14" t="s">
        <v>18994</v>
      </c>
      <c r="C787" s="33" t="s">
        <v>8360</v>
      </c>
      <c r="D787" s="16" t="s">
        <v>18993</v>
      </c>
      <c r="E787" s="18" t="s">
        <v>116</v>
      </c>
      <c r="F787" s="28">
        <v>41110</v>
      </c>
      <c r="G787" s="20" t="s">
        <v>18990</v>
      </c>
      <c r="H787" s="109"/>
      <c r="I787" s="21">
        <v>10500000</v>
      </c>
      <c r="J787" s="21">
        <v>10500000</v>
      </c>
      <c r="K787" s="21"/>
      <c r="L787" s="109"/>
    </row>
    <row r="788" spans="2:12" x14ac:dyDescent="0.2">
      <c r="B788" s="14" t="s">
        <v>18992</v>
      </c>
      <c r="C788" s="33" t="s">
        <v>8354</v>
      </c>
      <c r="D788" s="16" t="s">
        <v>18991</v>
      </c>
      <c r="E788" s="18" t="s">
        <v>116</v>
      </c>
      <c r="F788" s="28">
        <v>41071</v>
      </c>
      <c r="G788" s="20" t="s">
        <v>18990</v>
      </c>
      <c r="H788" s="109"/>
      <c r="I788" s="21">
        <v>23500000</v>
      </c>
      <c r="J788" s="21">
        <v>23500000</v>
      </c>
      <c r="K788" s="21"/>
      <c r="L788" s="109"/>
    </row>
    <row r="789" spans="2:12" x14ac:dyDescent="0.2">
      <c r="B789" s="14" t="s">
        <v>18989</v>
      </c>
      <c r="C789" s="33" t="s">
        <v>5497</v>
      </c>
      <c r="D789" s="16" t="s">
        <v>5496</v>
      </c>
      <c r="E789" s="18" t="s">
        <v>26</v>
      </c>
      <c r="F789" s="28">
        <v>41010</v>
      </c>
      <c r="G789" s="20" t="s">
        <v>112</v>
      </c>
      <c r="H789" s="109"/>
      <c r="I789" s="21">
        <v>21091176.140000001</v>
      </c>
      <c r="J789" s="21">
        <v>21091176.140000001</v>
      </c>
      <c r="K789" s="21">
        <v>0</v>
      </c>
      <c r="L789" s="109"/>
    </row>
    <row r="790" spans="2:12" x14ac:dyDescent="0.2">
      <c r="B790" s="11" t="s">
        <v>24</v>
      </c>
      <c r="C790" s="12" t="s">
        <v>24</v>
      </c>
      <c r="D790" s="13" t="s">
        <v>24</v>
      </c>
      <c r="E790" s="12" t="s">
        <v>24</v>
      </c>
      <c r="F790" s="29" t="s">
        <v>24</v>
      </c>
      <c r="G790" s="12" t="s">
        <v>24</v>
      </c>
      <c r="H790" s="12" t="s">
        <v>24</v>
      </c>
      <c r="I790" s="12" t="s">
        <v>24</v>
      </c>
      <c r="J790" s="12" t="s">
        <v>24</v>
      </c>
      <c r="K790" s="12" t="s">
        <v>24</v>
      </c>
      <c r="L790" s="12" t="s">
        <v>24</v>
      </c>
    </row>
    <row r="791" spans="2:12" ht="38.25" x14ac:dyDescent="0.2">
      <c r="B791" s="23" t="s">
        <v>134</v>
      </c>
      <c r="C791" s="24" t="s">
        <v>18988</v>
      </c>
      <c r="D791" s="110"/>
      <c r="E791" s="109"/>
      <c r="F791" s="112"/>
      <c r="G791" s="109"/>
      <c r="H791" s="109"/>
      <c r="I791" s="52">
        <f>SUM(SCDPT3!I306:'SCDPT3'!I790)</f>
        <v>4735737606.1400003</v>
      </c>
      <c r="J791" s="52">
        <f>SUM(SCDPT3!J306:'SCDPT3'!J790)</f>
        <v>4555529309.1400003</v>
      </c>
      <c r="K791" s="52">
        <f>SUM(SCDPT3!K306:'SCDPT3'!K790)</f>
        <v>6385015</v>
      </c>
      <c r="L791" s="109"/>
    </row>
    <row r="792" spans="2:12" x14ac:dyDescent="0.2">
      <c r="B792" s="11" t="s">
        <v>24</v>
      </c>
      <c r="C792" s="12" t="s">
        <v>24</v>
      </c>
      <c r="D792" s="13" t="s">
        <v>24</v>
      </c>
      <c r="E792" s="12" t="s">
        <v>24</v>
      </c>
      <c r="F792" s="29" t="s">
        <v>24</v>
      </c>
      <c r="G792" s="12" t="s">
        <v>24</v>
      </c>
      <c r="H792" s="12" t="s">
        <v>24</v>
      </c>
      <c r="I792" s="12" t="s">
        <v>24</v>
      </c>
      <c r="J792" s="12" t="s">
        <v>24</v>
      </c>
      <c r="K792" s="12" t="s">
        <v>24</v>
      </c>
      <c r="L792" s="12" t="s">
        <v>24</v>
      </c>
    </row>
    <row r="793" spans="2:12" x14ac:dyDescent="0.2">
      <c r="B793" s="14" t="s">
        <v>18987</v>
      </c>
      <c r="C793" s="33" t="s">
        <v>5107</v>
      </c>
      <c r="D793" s="16" t="s">
        <v>18986</v>
      </c>
      <c r="E793" s="18" t="s">
        <v>26</v>
      </c>
      <c r="F793" s="28">
        <v>40996</v>
      </c>
      <c r="G793" s="20" t="s">
        <v>18985</v>
      </c>
      <c r="H793" s="109"/>
      <c r="I793" s="21">
        <v>26674375</v>
      </c>
      <c r="J793" s="21">
        <v>25000000</v>
      </c>
      <c r="K793" s="21"/>
      <c r="L793" s="109"/>
    </row>
    <row r="794" spans="2:12" x14ac:dyDescent="0.2">
      <c r="B794" s="14" t="s">
        <v>18984</v>
      </c>
      <c r="C794" s="33" t="s">
        <v>5059</v>
      </c>
      <c r="D794" s="16" t="s">
        <v>18983</v>
      </c>
      <c r="E794" s="18" t="s">
        <v>116</v>
      </c>
      <c r="F794" s="34">
        <v>41193</v>
      </c>
      <c r="G794" s="20" t="s">
        <v>18982</v>
      </c>
      <c r="H794" s="109"/>
      <c r="I794" s="21">
        <v>50000000</v>
      </c>
      <c r="J794" s="21">
        <v>50000000</v>
      </c>
      <c r="K794" s="21"/>
      <c r="L794" s="109"/>
    </row>
    <row r="795" spans="2:12" x14ac:dyDescent="0.2">
      <c r="B795" s="11" t="s">
        <v>24</v>
      </c>
      <c r="C795" s="12" t="s">
        <v>24</v>
      </c>
      <c r="D795" s="13" t="s">
        <v>24</v>
      </c>
      <c r="E795" s="12" t="s">
        <v>24</v>
      </c>
      <c r="F795" s="29" t="s">
        <v>24</v>
      </c>
      <c r="G795" s="12" t="s">
        <v>24</v>
      </c>
      <c r="H795" s="12" t="s">
        <v>24</v>
      </c>
      <c r="I795" s="12" t="s">
        <v>24</v>
      </c>
      <c r="J795" s="12" t="s">
        <v>24</v>
      </c>
      <c r="K795" s="12" t="s">
        <v>24</v>
      </c>
      <c r="L795" s="12" t="s">
        <v>24</v>
      </c>
    </row>
    <row r="796" spans="2:12" ht="25.5" x14ac:dyDescent="0.2">
      <c r="B796" s="23" t="s">
        <v>148</v>
      </c>
      <c r="C796" s="24" t="s">
        <v>18981</v>
      </c>
      <c r="D796" s="110"/>
      <c r="E796" s="109"/>
      <c r="F796" s="112"/>
      <c r="G796" s="109"/>
      <c r="H796" s="109"/>
      <c r="I796" s="52">
        <f>SUM(SCDPT3!I792:'SCDPT3'!I795)</f>
        <v>76674375</v>
      </c>
      <c r="J796" s="52">
        <f>SUM(SCDPT3!J792:'SCDPT3'!J795)</f>
        <v>75000000</v>
      </c>
      <c r="K796" s="52">
        <f>SUM(SCDPT3!K792:'SCDPT3'!K795)</f>
        <v>0</v>
      </c>
      <c r="L796" s="109"/>
    </row>
    <row r="797" spans="2:12" x14ac:dyDescent="0.2">
      <c r="B797" s="11" t="s">
        <v>24</v>
      </c>
      <c r="C797" s="12" t="s">
        <v>24</v>
      </c>
      <c r="D797" s="13" t="s">
        <v>24</v>
      </c>
      <c r="E797" s="12" t="s">
        <v>24</v>
      </c>
      <c r="F797" s="29" t="s">
        <v>24</v>
      </c>
      <c r="G797" s="12" t="s">
        <v>24</v>
      </c>
      <c r="H797" s="12" t="s">
        <v>24</v>
      </c>
      <c r="I797" s="12" t="s">
        <v>24</v>
      </c>
      <c r="J797" s="12" t="s">
        <v>24</v>
      </c>
      <c r="K797" s="12" t="s">
        <v>24</v>
      </c>
      <c r="L797" s="12" t="s">
        <v>24</v>
      </c>
    </row>
    <row r="798" spans="2:12" x14ac:dyDescent="0.2">
      <c r="B798" s="14" t="s">
        <v>18980</v>
      </c>
      <c r="C798" s="33" t="s">
        <v>26</v>
      </c>
      <c r="D798" s="16" t="s">
        <v>26</v>
      </c>
      <c r="E798" s="18" t="s">
        <v>26</v>
      </c>
      <c r="F798" s="19"/>
      <c r="G798" s="20" t="s">
        <v>26</v>
      </c>
      <c r="H798" s="109"/>
      <c r="I798" s="21"/>
      <c r="J798" s="21"/>
      <c r="K798" s="21"/>
      <c r="L798" s="109"/>
    </row>
    <row r="799" spans="2:12" x14ac:dyDescent="0.2">
      <c r="B799" s="11" t="s">
        <v>24</v>
      </c>
      <c r="C799" s="12" t="s">
        <v>24</v>
      </c>
      <c r="D799" s="13" t="s">
        <v>24</v>
      </c>
      <c r="E799" s="12" t="s">
        <v>24</v>
      </c>
      <c r="F799" s="29" t="s">
        <v>24</v>
      </c>
      <c r="G799" s="12" t="s">
        <v>24</v>
      </c>
      <c r="H799" s="12" t="s">
        <v>24</v>
      </c>
      <c r="I799" s="12" t="s">
        <v>24</v>
      </c>
      <c r="J799" s="12" t="s">
        <v>24</v>
      </c>
      <c r="K799" s="12" t="s">
        <v>24</v>
      </c>
      <c r="L799" s="12" t="s">
        <v>24</v>
      </c>
    </row>
    <row r="800" spans="2:12" ht="25.5" x14ac:dyDescent="0.2">
      <c r="B800" s="23" t="s">
        <v>162</v>
      </c>
      <c r="C800" s="24" t="s">
        <v>18979</v>
      </c>
      <c r="D800" s="110"/>
      <c r="E800" s="109"/>
      <c r="F800" s="112"/>
      <c r="G800" s="109"/>
      <c r="H800" s="109"/>
      <c r="I800" s="52">
        <f>SUM(SCDPT3!I797:'SCDPT3'!I799)</f>
        <v>0</v>
      </c>
      <c r="J800" s="52">
        <f>SUM(SCDPT3!J797:'SCDPT3'!J799)</f>
        <v>0</v>
      </c>
      <c r="K800" s="52">
        <f>SUM(SCDPT3!K797:'SCDPT3'!K799)</f>
        <v>0</v>
      </c>
      <c r="L800" s="109"/>
    </row>
    <row r="801" spans="2:12" x14ac:dyDescent="0.2">
      <c r="B801" s="23" t="s">
        <v>18978</v>
      </c>
      <c r="C801" s="24" t="s">
        <v>18977</v>
      </c>
      <c r="D801" s="110"/>
      <c r="E801" s="109"/>
      <c r="F801" s="112"/>
      <c r="G801" s="109"/>
      <c r="H801" s="109"/>
      <c r="I801" s="52">
        <f>SCDPT3!I17+SCDPT3!I22+SCDPT3!I26+SCDPT3!I44+SCDPT3!I305+SCDPT3!I791+SCDPT3!I796+SCDPT3!I800</f>
        <v>6446315947.1400003</v>
      </c>
      <c r="J801" s="52">
        <f>SCDPT3!J17+SCDPT3!J22+SCDPT3!J26+SCDPT3!J44+SCDPT3!J305+SCDPT3!J791+SCDPT3!J796+SCDPT3!J800</f>
        <v>6161456570.1400003</v>
      </c>
      <c r="K801" s="52">
        <f>SCDPT3!K17+SCDPT3!K22+SCDPT3!K26+SCDPT3!K44+SCDPT3!K305+SCDPT3!K791+SCDPT3!K796+SCDPT3!K800</f>
        <v>8810487</v>
      </c>
      <c r="L801" s="109"/>
    </row>
    <row r="802" spans="2:12" x14ac:dyDescent="0.2">
      <c r="B802" s="23" t="s">
        <v>18976</v>
      </c>
      <c r="C802" s="24" t="s">
        <v>18975</v>
      </c>
      <c r="D802" s="110"/>
      <c r="E802" s="109"/>
      <c r="F802" s="112"/>
      <c r="G802" s="109"/>
      <c r="H802" s="109"/>
      <c r="I802" s="79">
        <v>576036554</v>
      </c>
      <c r="J802" s="79">
        <v>568741158</v>
      </c>
      <c r="K802" s="79">
        <v>3632309</v>
      </c>
      <c r="L802" s="109"/>
    </row>
    <row r="803" spans="2:12" x14ac:dyDescent="0.2">
      <c r="B803" s="23" t="s">
        <v>172</v>
      </c>
      <c r="C803" s="24" t="s">
        <v>18974</v>
      </c>
      <c r="D803" s="110"/>
      <c r="E803" s="109"/>
      <c r="F803" s="112"/>
      <c r="G803" s="109"/>
      <c r="H803" s="109"/>
      <c r="I803" s="52">
        <f>SCDPT3!I801+SCDPT3!I802</f>
        <v>7022352501.1400003</v>
      </c>
      <c r="J803" s="52">
        <f>SCDPT3!J801+SCDPT3!J802</f>
        <v>6730197728.1400003</v>
      </c>
      <c r="K803" s="52">
        <f>SCDPT3!K801+SCDPT3!K802</f>
        <v>12442796</v>
      </c>
      <c r="L803" s="109"/>
    </row>
    <row r="804" spans="2:12" x14ac:dyDescent="0.2">
      <c r="B804" s="11" t="s">
        <v>24</v>
      </c>
      <c r="C804" s="12" t="s">
        <v>24</v>
      </c>
      <c r="D804" s="13" t="s">
        <v>24</v>
      </c>
      <c r="E804" s="12" t="s">
        <v>24</v>
      </c>
      <c r="F804" s="29" t="s">
        <v>24</v>
      </c>
      <c r="G804" s="12" t="s">
        <v>24</v>
      </c>
      <c r="H804" s="12" t="s">
        <v>24</v>
      </c>
      <c r="I804" s="12" t="s">
        <v>24</v>
      </c>
      <c r="J804" s="12" t="s">
        <v>24</v>
      </c>
      <c r="K804" s="12" t="s">
        <v>24</v>
      </c>
      <c r="L804" s="12" t="s">
        <v>24</v>
      </c>
    </row>
    <row r="805" spans="2:12" x14ac:dyDescent="0.2">
      <c r="B805" s="14" t="s">
        <v>18846</v>
      </c>
      <c r="C805" s="33" t="s">
        <v>18806</v>
      </c>
      <c r="D805" s="16" t="s">
        <v>18805</v>
      </c>
      <c r="E805" s="18" t="s">
        <v>26</v>
      </c>
      <c r="F805" s="34">
        <v>41017</v>
      </c>
      <c r="G805" s="20" t="s">
        <v>18973</v>
      </c>
      <c r="H805" s="121">
        <v>90</v>
      </c>
      <c r="I805" s="21">
        <v>9682500</v>
      </c>
      <c r="J805" s="120">
        <v>0</v>
      </c>
      <c r="K805" s="21"/>
      <c r="L805" s="109"/>
    </row>
    <row r="806" spans="2:12" x14ac:dyDescent="0.2">
      <c r="B806" s="11" t="s">
        <v>24</v>
      </c>
      <c r="C806" s="12" t="s">
        <v>24</v>
      </c>
      <c r="D806" s="13" t="s">
        <v>24</v>
      </c>
      <c r="E806" s="12" t="s">
        <v>24</v>
      </c>
      <c r="F806" s="29" t="s">
        <v>24</v>
      </c>
      <c r="G806" s="12" t="s">
        <v>24</v>
      </c>
      <c r="H806" s="12" t="s">
        <v>24</v>
      </c>
      <c r="I806" s="12" t="s">
        <v>24</v>
      </c>
      <c r="J806" s="12" t="s">
        <v>24</v>
      </c>
      <c r="K806" s="12" t="s">
        <v>24</v>
      </c>
      <c r="L806" s="12" t="s">
        <v>24</v>
      </c>
    </row>
    <row r="807" spans="2:12" ht="38.25" x14ac:dyDescent="0.2">
      <c r="B807" s="23" t="s">
        <v>175</v>
      </c>
      <c r="C807" s="24" t="s">
        <v>4906</v>
      </c>
      <c r="D807" s="110"/>
      <c r="E807" s="109"/>
      <c r="F807" s="112"/>
      <c r="G807" s="109"/>
      <c r="H807" s="109"/>
      <c r="I807" s="52">
        <f>SUM(SCDPT3!I804:'SCDPT3'!I806)</f>
        <v>9682500</v>
      </c>
      <c r="J807" s="109"/>
      <c r="K807" s="52">
        <f>SUM(SCDPT3!K804:'SCDPT3'!K806)</f>
        <v>0</v>
      </c>
      <c r="L807" s="109"/>
    </row>
    <row r="808" spans="2:12" x14ac:dyDescent="0.2">
      <c r="B808" s="11" t="s">
        <v>24</v>
      </c>
      <c r="C808" s="12" t="s">
        <v>24</v>
      </c>
      <c r="D808" s="13" t="s">
        <v>24</v>
      </c>
      <c r="E808" s="12" t="s">
        <v>24</v>
      </c>
      <c r="F808" s="12" t="s">
        <v>24</v>
      </c>
      <c r="G808" s="12" t="s">
        <v>24</v>
      </c>
      <c r="H808" s="12" t="s">
        <v>24</v>
      </c>
      <c r="I808" s="12" t="s">
        <v>24</v>
      </c>
      <c r="J808" s="12" t="s">
        <v>24</v>
      </c>
      <c r="K808" s="12" t="s">
        <v>24</v>
      </c>
      <c r="L808" s="12" t="s">
        <v>24</v>
      </c>
    </row>
    <row r="809" spans="2:12" x14ac:dyDescent="0.2">
      <c r="B809" s="14" t="s">
        <v>177</v>
      </c>
      <c r="C809" s="33" t="s">
        <v>26</v>
      </c>
      <c r="D809" s="16" t="s">
        <v>26</v>
      </c>
      <c r="E809" s="18" t="s">
        <v>26</v>
      </c>
      <c r="F809" s="19"/>
      <c r="G809" s="20" t="s">
        <v>26</v>
      </c>
      <c r="H809" s="121"/>
      <c r="I809" s="21"/>
      <c r="J809" s="120"/>
      <c r="K809" s="21"/>
      <c r="L809" s="109"/>
    </row>
    <row r="810" spans="2:12" x14ac:dyDescent="0.2">
      <c r="B810" s="11" t="s">
        <v>24</v>
      </c>
      <c r="C810" s="12" t="s">
        <v>24</v>
      </c>
      <c r="D810" s="13" t="s">
        <v>24</v>
      </c>
      <c r="E810" s="12" t="s">
        <v>24</v>
      </c>
      <c r="F810" s="12" t="s">
        <v>24</v>
      </c>
      <c r="G810" s="12" t="s">
        <v>24</v>
      </c>
      <c r="H810" s="12" t="s">
        <v>24</v>
      </c>
      <c r="I810" s="12" t="s">
        <v>24</v>
      </c>
      <c r="J810" s="12" t="s">
        <v>24</v>
      </c>
      <c r="K810" s="12" t="s">
        <v>24</v>
      </c>
      <c r="L810" s="12" t="s">
        <v>24</v>
      </c>
    </row>
    <row r="811" spans="2:12" ht="38.25" x14ac:dyDescent="0.2">
      <c r="B811" s="23" t="s">
        <v>178</v>
      </c>
      <c r="C811" s="24" t="s">
        <v>4903</v>
      </c>
      <c r="D811" s="110"/>
      <c r="E811" s="109"/>
      <c r="F811" s="109"/>
      <c r="G811" s="109"/>
      <c r="H811" s="109"/>
      <c r="I811" s="52">
        <f>SUM(SCDPT3!I808:'SCDPT3'!I810)</f>
        <v>0</v>
      </c>
      <c r="J811" s="109"/>
      <c r="K811" s="52">
        <f>SUM(SCDPT3!K808:'SCDPT3'!K810)</f>
        <v>0</v>
      </c>
      <c r="L811" s="109"/>
    </row>
    <row r="812" spans="2:12" ht="25.5" x14ac:dyDescent="0.2">
      <c r="B812" s="23" t="s">
        <v>18972</v>
      </c>
      <c r="C812" s="24" t="s">
        <v>18971</v>
      </c>
      <c r="D812" s="110"/>
      <c r="E812" s="109"/>
      <c r="F812" s="109"/>
      <c r="G812" s="109"/>
      <c r="H812" s="109"/>
      <c r="I812" s="52">
        <f>SCDPT3!I807+SCDPT3!I811</f>
        <v>9682500</v>
      </c>
      <c r="J812" s="109"/>
      <c r="K812" s="52">
        <f>SCDPT3!K807+SCDPT3!K811</f>
        <v>0</v>
      </c>
      <c r="L812" s="109"/>
    </row>
    <row r="813" spans="2:12" ht="25.5" x14ac:dyDescent="0.2">
      <c r="B813" s="23" t="s">
        <v>18970</v>
      </c>
      <c r="C813" s="24" t="s">
        <v>18969</v>
      </c>
      <c r="D813" s="110"/>
      <c r="E813" s="109"/>
      <c r="F813" s="109"/>
      <c r="G813" s="109"/>
      <c r="H813" s="109"/>
      <c r="I813" s="79"/>
      <c r="J813" s="109"/>
      <c r="K813" s="79"/>
      <c r="L813" s="109"/>
    </row>
    <row r="814" spans="2:12" x14ac:dyDescent="0.2">
      <c r="B814" s="23" t="s">
        <v>196</v>
      </c>
      <c r="C814" s="24" t="s">
        <v>4901</v>
      </c>
      <c r="D814" s="110"/>
      <c r="E814" s="109"/>
      <c r="F814" s="109"/>
      <c r="G814" s="109"/>
      <c r="H814" s="109"/>
      <c r="I814" s="52">
        <f>SCDPT3!I812+SCDPT3!I813</f>
        <v>9682500</v>
      </c>
      <c r="J814" s="109"/>
      <c r="K814" s="52">
        <f>SCDPT3!K812+SCDPT3!K813</f>
        <v>0</v>
      </c>
      <c r="L814" s="109"/>
    </row>
    <row r="815" spans="2:12" x14ac:dyDescent="0.2">
      <c r="B815" s="11" t="s">
        <v>24</v>
      </c>
      <c r="C815" s="12" t="s">
        <v>24</v>
      </c>
      <c r="D815" s="13" t="s">
        <v>24</v>
      </c>
      <c r="E815" s="12" t="s">
        <v>24</v>
      </c>
      <c r="F815" s="12" t="s">
        <v>24</v>
      </c>
      <c r="G815" s="12" t="s">
        <v>24</v>
      </c>
      <c r="H815" s="12" t="s">
        <v>24</v>
      </c>
      <c r="I815" s="12" t="s">
        <v>24</v>
      </c>
      <c r="J815" s="12" t="s">
        <v>24</v>
      </c>
      <c r="K815" s="12" t="s">
        <v>24</v>
      </c>
      <c r="L815" s="12" t="s">
        <v>24</v>
      </c>
    </row>
    <row r="816" spans="2:12" x14ac:dyDescent="0.2">
      <c r="B816" s="14" t="s">
        <v>18953</v>
      </c>
      <c r="C816" s="33" t="s">
        <v>18952</v>
      </c>
      <c r="D816" s="16" t="s">
        <v>18951</v>
      </c>
      <c r="E816" s="18" t="s">
        <v>26</v>
      </c>
      <c r="F816" s="28">
        <v>41157</v>
      </c>
      <c r="G816" s="20" t="s">
        <v>105</v>
      </c>
      <c r="H816" s="121">
        <v>563688</v>
      </c>
      <c r="I816" s="21">
        <v>1442620</v>
      </c>
      <c r="J816" s="109"/>
      <c r="K816" s="21"/>
      <c r="L816" s="109"/>
    </row>
    <row r="817" spans="2:12" x14ac:dyDescent="0.2">
      <c r="B817" s="14" t="s">
        <v>18950</v>
      </c>
      <c r="C817" s="33" t="s">
        <v>18946</v>
      </c>
      <c r="D817" s="16" t="s">
        <v>18945</v>
      </c>
      <c r="E817" s="18" t="s">
        <v>26</v>
      </c>
      <c r="F817" s="28">
        <v>41270</v>
      </c>
      <c r="G817" s="20" t="s">
        <v>18968</v>
      </c>
      <c r="H817" s="121">
        <v>422750</v>
      </c>
      <c r="I817" s="21">
        <v>42275000</v>
      </c>
      <c r="J817" s="109"/>
      <c r="K817" s="21"/>
      <c r="L817" s="109"/>
    </row>
    <row r="818" spans="2:12" x14ac:dyDescent="0.2">
      <c r="B818" s="14" t="s">
        <v>18947</v>
      </c>
      <c r="C818" s="33" t="s">
        <v>18937</v>
      </c>
      <c r="D818" s="16" t="s">
        <v>18936</v>
      </c>
      <c r="E818" s="18" t="s">
        <v>5018</v>
      </c>
      <c r="F818" s="28">
        <v>41177</v>
      </c>
      <c r="G818" s="20" t="s">
        <v>112</v>
      </c>
      <c r="H818" s="121">
        <v>867110</v>
      </c>
      <c r="I818" s="21">
        <v>5</v>
      </c>
      <c r="J818" s="109"/>
      <c r="K818" s="21"/>
      <c r="L818" s="109"/>
    </row>
    <row r="819" spans="2:12" x14ac:dyDescent="0.2">
      <c r="B819" s="11" t="s">
        <v>24</v>
      </c>
      <c r="C819" s="12" t="s">
        <v>24</v>
      </c>
      <c r="D819" s="13" t="s">
        <v>24</v>
      </c>
      <c r="E819" s="12" t="s">
        <v>24</v>
      </c>
      <c r="F819" s="12" t="s">
        <v>24</v>
      </c>
      <c r="G819" s="12" t="s">
        <v>24</v>
      </c>
      <c r="H819" s="12" t="s">
        <v>24</v>
      </c>
      <c r="I819" s="12" t="s">
        <v>24</v>
      </c>
      <c r="J819" s="12" t="s">
        <v>24</v>
      </c>
      <c r="K819" s="12" t="s">
        <v>24</v>
      </c>
      <c r="L819" s="12" t="s">
        <v>24</v>
      </c>
    </row>
    <row r="820" spans="2:12" ht="38.25" x14ac:dyDescent="0.2">
      <c r="B820" s="23" t="s">
        <v>199</v>
      </c>
      <c r="C820" s="24" t="s">
        <v>4898</v>
      </c>
      <c r="D820" s="110"/>
      <c r="E820" s="109"/>
      <c r="F820" s="109"/>
      <c r="G820" s="109"/>
      <c r="H820" s="109"/>
      <c r="I820" s="52">
        <f>SUM(SCDPT3!I815:'SCDPT3'!I819)</f>
        <v>43717625</v>
      </c>
      <c r="J820" s="109"/>
      <c r="K820" s="52">
        <f>SUM(SCDPT3!K815:'SCDPT3'!K819)</f>
        <v>0</v>
      </c>
      <c r="L820" s="109"/>
    </row>
    <row r="821" spans="2:12" x14ac:dyDescent="0.2">
      <c r="B821" s="11" t="s">
        <v>24</v>
      </c>
      <c r="C821" s="12" t="s">
        <v>24</v>
      </c>
      <c r="D821" s="13" t="s">
        <v>24</v>
      </c>
      <c r="E821" s="12" t="s">
        <v>24</v>
      </c>
      <c r="F821" s="12" t="s">
        <v>24</v>
      </c>
      <c r="G821" s="12" t="s">
        <v>24</v>
      </c>
      <c r="H821" s="12" t="s">
        <v>24</v>
      </c>
      <c r="I821" s="12" t="s">
        <v>24</v>
      </c>
      <c r="J821" s="12" t="s">
        <v>24</v>
      </c>
      <c r="K821" s="12" t="s">
        <v>24</v>
      </c>
      <c r="L821" s="12" t="s">
        <v>24</v>
      </c>
    </row>
    <row r="822" spans="2:12" x14ac:dyDescent="0.2">
      <c r="B822" s="14" t="s">
        <v>18931</v>
      </c>
      <c r="C822" s="33" t="s">
        <v>18930</v>
      </c>
      <c r="D822" s="16" t="s">
        <v>18929</v>
      </c>
      <c r="E822" s="18" t="s">
        <v>26</v>
      </c>
      <c r="F822" s="28">
        <v>41269</v>
      </c>
      <c r="G822" s="20" t="s">
        <v>18967</v>
      </c>
      <c r="H822" s="121">
        <v>0</v>
      </c>
      <c r="I822" s="21">
        <v>58000000</v>
      </c>
      <c r="J822" s="109"/>
      <c r="K822" s="21"/>
      <c r="L822" s="109"/>
    </row>
    <row r="823" spans="2:12" x14ac:dyDescent="0.2">
      <c r="B823" s="14" t="s">
        <v>18928</v>
      </c>
      <c r="C823" s="33" t="s">
        <v>18917</v>
      </c>
      <c r="D823" s="16" t="s">
        <v>18912</v>
      </c>
      <c r="E823" s="18" t="s">
        <v>26</v>
      </c>
      <c r="F823" s="28">
        <v>41153</v>
      </c>
      <c r="G823" s="20" t="s">
        <v>18966</v>
      </c>
      <c r="H823" s="121">
        <v>2</v>
      </c>
      <c r="I823" s="21">
        <v>9980</v>
      </c>
      <c r="J823" s="109"/>
      <c r="K823" s="21"/>
      <c r="L823" s="109"/>
    </row>
    <row r="824" spans="2:12" x14ac:dyDescent="0.2">
      <c r="B824" s="14" t="s">
        <v>18927</v>
      </c>
      <c r="C824" s="33" t="s">
        <v>18915</v>
      </c>
      <c r="D824" s="16" t="s">
        <v>18912</v>
      </c>
      <c r="E824" s="18" t="s">
        <v>26</v>
      </c>
      <c r="F824" s="28">
        <v>41269</v>
      </c>
      <c r="G824" s="20" t="s">
        <v>18967</v>
      </c>
      <c r="H824" s="121">
        <v>0</v>
      </c>
      <c r="I824" s="21">
        <v>99000000</v>
      </c>
      <c r="J824" s="109"/>
      <c r="K824" s="21"/>
      <c r="L824" s="109"/>
    </row>
    <row r="825" spans="2:12" x14ac:dyDescent="0.2">
      <c r="B825" s="14" t="s">
        <v>18926</v>
      </c>
      <c r="C825" s="33" t="s">
        <v>18913</v>
      </c>
      <c r="D825" s="16" t="s">
        <v>18912</v>
      </c>
      <c r="E825" s="18" t="s">
        <v>26</v>
      </c>
      <c r="F825" s="28">
        <v>41153</v>
      </c>
      <c r="G825" s="20" t="s">
        <v>18966</v>
      </c>
      <c r="H825" s="121">
        <v>998</v>
      </c>
      <c r="I825" s="21">
        <v>9980</v>
      </c>
      <c r="J825" s="109"/>
      <c r="K825" s="21"/>
      <c r="L825" s="109"/>
    </row>
    <row r="826" spans="2:12" x14ac:dyDescent="0.2">
      <c r="B826" s="11" t="s">
        <v>24</v>
      </c>
      <c r="C826" s="12" t="s">
        <v>24</v>
      </c>
      <c r="D826" s="13" t="s">
        <v>24</v>
      </c>
      <c r="E826" s="12" t="s">
        <v>24</v>
      </c>
      <c r="F826" s="12" t="s">
        <v>24</v>
      </c>
      <c r="G826" s="12" t="s">
        <v>24</v>
      </c>
      <c r="H826" s="12" t="s">
        <v>24</v>
      </c>
      <c r="I826" s="12" t="s">
        <v>24</v>
      </c>
      <c r="J826" s="12" t="s">
        <v>24</v>
      </c>
      <c r="K826" s="12" t="s">
        <v>24</v>
      </c>
      <c r="L826" s="12" t="s">
        <v>24</v>
      </c>
    </row>
    <row r="827" spans="2:12" ht="38.25" x14ac:dyDescent="0.2">
      <c r="B827" s="23" t="s">
        <v>201</v>
      </c>
      <c r="C827" s="24" t="s">
        <v>4895</v>
      </c>
      <c r="D827" s="110"/>
      <c r="E827" s="109"/>
      <c r="F827" s="109"/>
      <c r="G827" s="109"/>
      <c r="H827" s="109"/>
      <c r="I827" s="52">
        <f>SUM(SCDPT3!I821:'SCDPT3'!I826)</f>
        <v>157019960</v>
      </c>
      <c r="J827" s="109"/>
      <c r="K827" s="52">
        <f>SUM(SCDPT3!K821:'SCDPT3'!K826)</f>
        <v>0</v>
      </c>
      <c r="L827" s="109"/>
    </row>
    <row r="828" spans="2:12" x14ac:dyDescent="0.2">
      <c r="B828" s="11" t="s">
        <v>24</v>
      </c>
      <c r="C828" s="12" t="s">
        <v>24</v>
      </c>
      <c r="D828" s="13" t="s">
        <v>24</v>
      </c>
      <c r="E828" s="12" t="s">
        <v>24</v>
      </c>
      <c r="F828" s="12" t="s">
        <v>24</v>
      </c>
      <c r="G828" s="12" t="s">
        <v>24</v>
      </c>
      <c r="H828" s="12" t="s">
        <v>24</v>
      </c>
      <c r="I828" s="12" t="s">
        <v>24</v>
      </c>
      <c r="J828" s="12" t="s">
        <v>24</v>
      </c>
      <c r="K828" s="12" t="s">
        <v>24</v>
      </c>
      <c r="L828" s="12" t="s">
        <v>24</v>
      </c>
    </row>
    <row r="829" spans="2:12" x14ac:dyDescent="0.2">
      <c r="B829" s="14" t="s">
        <v>18910</v>
      </c>
      <c r="C829" s="33" t="s">
        <v>18909</v>
      </c>
      <c r="D829" s="16" t="s">
        <v>18908</v>
      </c>
      <c r="E829" s="18" t="s">
        <v>26</v>
      </c>
      <c r="F829" s="28">
        <v>41264</v>
      </c>
      <c r="G829" s="20" t="s">
        <v>112</v>
      </c>
      <c r="H829" s="121">
        <v>9794079</v>
      </c>
      <c r="I829" s="21">
        <v>9794079</v>
      </c>
      <c r="J829" s="109"/>
      <c r="K829" s="21"/>
      <c r="L829" s="109"/>
    </row>
    <row r="830" spans="2:12" x14ac:dyDescent="0.2">
      <c r="B830" s="14" t="s">
        <v>18907</v>
      </c>
      <c r="C830" s="33" t="s">
        <v>18896</v>
      </c>
      <c r="D830" s="16" t="s">
        <v>18895</v>
      </c>
      <c r="E830" s="18" t="s">
        <v>10114</v>
      </c>
      <c r="F830" s="28">
        <v>41065</v>
      </c>
      <c r="G830" s="20" t="s">
        <v>105</v>
      </c>
      <c r="H830" s="121">
        <v>200734</v>
      </c>
      <c r="I830" s="21">
        <v>661281</v>
      </c>
      <c r="J830" s="109"/>
      <c r="K830" s="21"/>
      <c r="L830" s="109"/>
    </row>
    <row r="831" spans="2:12" x14ac:dyDescent="0.2">
      <c r="B831" s="14" t="s">
        <v>18904</v>
      </c>
      <c r="C831" s="33" t="s">
        <v>18893</v>
      </c>
      <c r="D831" s="16" t="s">
        <v>18892</v>
      </c>
      <c r="E831" s="18" t="s">
        <v>10114</v>
      </c>
      <c r="F831" s="28">
        <v>41075</v>
      </c>
      <c r="G831" s="20" t="s">
        <v>105</v>
      </c>
      <c r="H831" s="121">
        <v>397533</v>
      </c>
      <c r="I831" s="21">
        <v>1976019</v>
      </c>
      <c r="J831" s="109"/>
      <c r="K831" s="21"/>
      <c r="L831" s="109"/>
    </row>
    <row r="832" spans="2:12" x14ac:dyDescent="0.2">
      <c r="B832" s="14" t="s">
        <v>18901</v>
      </c>
      <c r="C832" s="33" t="s">
        <v>18890</v>
      </c>
      <c r="D832" s="16" t="s">
        <v>18889</v>
      </c>
      <c r="E832" s="18" t="s">
        <v>5793</v>
      </c>
      <c r="F832" s="28">
        <v>41071</v>
      </c>
      <c r="G832" s="20" t="s">
        <v>105</v>
      </c>
      <c r="H832" s="121">
        <v>79873</v>
      </c>
      <c r="I832" s="21">
        <v>472048</v>
      </c>
      <c r="J832" s="109"/>
      <c r="K832" s="21"/>
      <c r="L832" s="109"/>
    </row>
    <row r="833" spans="2:12" x14ac:dyDescent="0.2">
      <c r="B833" s="14" t="s">
        <v>18897</v>
      </c>
      <c r="C833" s="33" t="s">
        <v>18887</v>
      </c>
      <c r="D833" s="16" t="s">
        <v>18884</v>
      </c>
      <c r="E833" s="18" t="s">
        <v>5793</v>
      </c>
      <c r="F833" s="28">
        <v>41010</v>
      </c>
      <c r="G833" s="20" t="s">
        <v>112</v>
      </c>
      <c r="H833" s="121">
        <v>250000</v>
      </c>
      <c r="I833" s="21">
        <v>2500000</v>
      </c>
      <c r="J833" s="109"/>
      <c r="K833" s="21"/>
      <c r="L833" s="109"/>
    </row>
    <row r="834" spans="2:12" x14ac:dyDescent="0.2">
      <c r="B834" s="14" t="s">
        <v>18894</v>
      </c>
      <c r="C834" s="33" t="s">
        <v>18885</v>
      </c>
      <c r="D834" s="16" t="s">
        <v>18884</v>
      </c>
      <c r="E834" s="18" t="s">
        <v>5793</v>
      </c>
      <c r="F834" s="28">
        <v>41010</v>
      </c>
      <c r="G834" s="20" t="s">
        <v>112</v>
      </c>
      <c r="H834" s="121">
        <v>250000</v>
      </c>
      <c r="I834" s="21">
        <v>2500000</v>
      </c>
      <c r="J834" s="109"/>
      <c r="K834" s="21"/>
      <c r="L834" s="109"/>
    </row>
    <row r="835" spans="2:12" x14ac:dyDescent="0.2">
      <c r="B835" s="14" t="s">
        <v>18891</v>
      </c>
      <c r="C835" s="33" t="s">
        <v>18882</v>
      </c>
      <c r="D835" s="16" t="s">
        <v>18879</v>
      </c>
      <c r="E835" s="18" t="s">
        <v>5793</v>
      </c>
      <c r="F835" s="28">
        <v>41010</v>
      </c>
      <c r="G835" s="20" t="s">
        <v>112</v>
      </c>
      <c r="H835" s="121">
        <v>250000</v>
      </c>
      <c r="I835" s="21">
        <v>2500000</v>
      </c>
      <c r="J835" s="109"/>
      <c r="K835" s="21"/>
      <c r="L835" s="109"/>
    </row>
    <row r="836" spans="2:12" x14ac:dyDescent="0.2">
      <c r="B836" s="14" t="s">
        <v>18888</v>
      </c>
      <c r="C836" s="33" t="s">
        <v>18880</v>
      </c>
      <c r="D836" s="16" t="s">
        <v>18879</v>
      </c>
      <c r="E836" s="18" t="s">
        <v>5793</v>
      </c>
      <c r="F836" s="28">
        <v>41010</v>
      </c>
      <c r="G836" s="20" t="s">
        <v>112</v>
      </c>
      <c r="H836" s="121">
        <v>250000</v>
      </c>
      <c r="I836" s="21">
        <v>2500000</v>
      </c>
      <c r="J836" s="109"/>
      <c r="K836" s="21"/>
      <c r="L836" s="109"/>
    </row>
    <row r="837" spans="2:12" x14ac:dyDescent="0.2">
      <c r="B837" s="14" t="s">
        <v>18886</v>
      </c>
      <c r="C837" s="122" t="s">
        <v>5015</v>
      </c>
      <c r="D837" s="16" t="s">
        <v>18871</v>
      </c>
      <c r="E837" s="18" t="s">
        <v>116</v>
      </c>
      <c r="F837" s="28">
        <v>40955</v>
      </c>
      <c r="G837" s="20" t="s">
        <v>112</v>
      </c>
      <c r="H837" s="121">
        <v>500000</v>
      </c>
      <c r="I837" s="21">
        <v>5000000</v>
      </c>
      <c r="J837" s="109"/>
      <c r="K837" s="21"/>
      <c r="L837" s="109"/>
    </row>
    <row r="838" spans="2:12" x14ac:dyDescent="0.2">
      <c r="B838" s="11" t="s">
        <v>24</v>
      </c>
      <c r="C838" s="12" t="s">
        <v>24</v>
      </c>
      <c r="D838" s="13" t="s">
        <v>24</v>
      </c>
      <c r="E838" s="12" t="s">
        <v>24</v>
      </c>
      <c r="F838" s="12" t="s">
        <v>24</v>
      </c>
      <c r="G838" s="12" t="s">
        <v>24</v>
      </c>
      <c r="H838" s="12" t="s">
        <v>24</v>
      </c>
      <c r="I838" s="12" t="s">
        <v>24</v>
      </c>
      <c r="J838" s="12" t="s">
        <v>24</v>
      </c>
      <c r="K838" s="12" t="s">
        <v>24</v>
      </c>
      <c r="L838" s="12" t="s">
        <v>24</v>
      </c>
    </row>
    <row r="839" spans="2:12" ht="25.5" x14ac:dyDescent="0.2">
      <c r="B839" s="23" t="s">
        <v>4874</v>
      </c>
      <c r="C839" s="24" t="s">
        <v>4892</v>
      </c>
      <c r="D839" s="110"/>
      <c r="E839" s="109"/>
      <c r="F839" s="109"/>
      <c r="G839" s="109"/>
      <c r="H839" s="109"/>
      <c r="I839" s="52">
        <f>SUM(SCDPT3!I828:'SCDPT3'!I838)</f>
        <v>27903427</v>
      </c>
      <c r="J839" s="109"/>
      <c r="K839" s="52">
        <f>SUM(SCDPT3!K828:'SCDPT3'!K838)</f>
        <v>0</v>
      </c>
      <c r="L839" s="109"/>
    </row>
    <row r="840" spans="2:12" x14ac:dyDescent="0.2">
      <c r="B840" s="11" t="s">
        <v>24</v>
      </c>
      <c r="C840" s="12" t="s">
        <v>24</v>
      </c>
      <c r="D840" s="13" t="s">
        <v>24</v>
      </c>
      <c r="E840" s="12" t="s">
        <v>24</v>
      </c>
      <c r="F840" s="12" t="s">
        <v>24</v>
      </c>
      <c r="G840" s="12" t="s">
        <v>24</v>
      </c>
      <c r="H840" s="12" t="s">
        <v>24</v>
      </c>
      <c r="I840" s="12" t="s">
        <v>24</v>
      </c>
      <c r="J840" s="12" t="s">
        <v>24</v>
      </c>
      <c r="K840" s="12" t="s">
        <v>24</v>
      </c>
      <c r="L840" s="12" t="s">
        <v>24</v>
      </c>
    </row>
    <row r="841" spans="2:12" x14ac:dyDescent="0.2">
      <c r="B841" s="14" t="s">
        <v>18965</v>
      </c>
      <c r="C841" s="33" t="s">
        <v>26</v>
      </c>
      <c r="D841" s="16" t="s">
        <v>26</v>
      </c>
      <c r="E841" s="18" t="s">
        <v>26</v>
      </c>
      <c r="F841" s="19"/>
      <c r="G841" s="20" t="s">
        <v>26</v>
      </c>
      <c r="H841" s="121"/>
      <c r="I841" s="21"/>
      <c r="J841" s="109"/>
      <c r="K841" s="21"/>
      <c r="L841" s="109"/>
    </row>
    <row r="842" spans="2:12" x14ac:dyDescent="0.2">
      <c r="B842" s="11" t="s">
        <v>24</v>
      </c>
      <c r="C842" s="12" t="s">
        <v>24</v>
      </c>
      <c r="D842" s="13" t="s">
        <v>24</v>
      </c>
      <c r="E842" s="12" t="s">
        <v>24</v>
      </c>
      <c r="F842" s="12" t="s">
        <v>24</v>
      </c>
      <c r="G842" s="12" t="s">
        <v>24</v>
      </c>
      <c r="H842" s="12" t="s">
        <v>24</v>
      </c>
      <c r="I842" s="12" t="s">
        <v>24</v>
      </c>
      <c r="J842" s="12" t="s">
        <v>24</v>
      </c>
      <c r="K842" s="12" t="s">
        <v>24</v>
      </c>
      <c r="L842" s="12" t="s">
        <v>24</v>
      </c>
    </row>
    <row r="843" spans="2:12" ht="25.5" x14ac:dyDescent="0.2">
      <c r="B843" s="23" t="s">
        <v>18862</v>
      </c>
      <c r="C843" s="24" t="s">
        <v>4889</v>
      </c>
      <c r="D843" s="110"/>
      <c r="E843" s="109"/>
      <c r="F843" s="109"/>
      <c r="G843" s="109"/>
      <c r="H843" s="109"/>
      <c r="I843" s="52">
        <f>SUM(SCDPT3!I840:'SCDPT3'!I842)</f>
        <v>0</v>
      </c>
      <c r="J843" s="109"/>
      <c r="K843" s="52">
        <f>SUM(SCDPT3!K840:'SCDPT3'!K842)</f>
        <v>0</v>
      </c>
      <c r="L843" s="109"/>
    </row>
    <row r="844" spans="2:12" ht="25.5" x14ac:dyDescent="0.2">
      <c r="B844" s="23" t="s">
        <v>18964</v>
      </c>
      <c r="C844" s="24" t="s">
        <v>18963</v>
      </c>
      <c r="D844" s="110"/>
      <c r="E844" s="109"/>
      <c r="F844" s="109"/>
      <c r="G844" s="109"/>
      <c r="H844" s="109"/>
      <c r="I844" s="52">
        <f>SCDPT3!I820+SCDPT3!I827+SCDPT3!I839+SCDPT3!I843</f>
        <v>228641012</v>
      </c>
      <c r="J844" s="109"/>
      <c r="K844" s="52">
        <f>SCDPT3!K820+SCDPT3!K827+SCDPT3!K839+SCDPT3!K843</f>
        <v>0</v>
      </c>
      <c r="L844" s="109"/>
    </row>
    <row r="845" spans="2:12" ht="25.5" x14ac:dyDescent="0.2">
      <c r="B845" s="23" t="s">
        <v>18962</v>
      </c>
      <c r="C845" s="24" t="s">
        <v>18961</v>
      </c>
      <c r="D845" s="110"/>
      <c r="E845" s="109"/>
      <c r="F845" s="109"/>
      <c r="G845" s="109"/>
      <c r="H845" s="109"/>
      <c r="I845" s="79">
        <v>61229593</v>
      </c>
      <c r="J845" s="109"/>
      <c r="K845" s="79">
        <v>0</v>
      </c>
      <c r="L845" s="109"/>
    </row>
    <row r="846" spans="2:12" x14ac:dyDescent="0.2">
      <c r="B846" s="23" t="s">
        <v>18860</v>
      </c>
      <c r="C846" s="24" t="s">
        <v>4887</v>
      </c>
      <c r="D846" s="110"/>
      <c r="E846" s="109"/>
      <c r="F846" s="109"/>
      <c r="G846" s="109"/>
      <c r="H846" s="109"/>
      <c r="I846" s="52">
        <f>SCDPT3!I844+SCDPT3!I845</f>
        <v>289870605</v>
      </c>
      <c r="J846" s="109"/>
      <c r="K846" s="52">
        <f>SCDPT3!K844+SCDPT3!K845</f>
        <v>0</v>
      </c>
      <c r="L846" s="109"/>
    </row>
    <row r="847" spans="2:12" ht="25.5" x14ac:dyDescent="0.2">
      <c r="B847" s="23" t="s">
        <v>18858</v>
      </c>
      <c r="C847" s="24" t="s">
        <v>4885</v>
      </c>
      <c r="D847" s="110"/>
      <c r="E847" s="109"/>
      <c r="F847" s="109"/>
      <c r="G847" s="109"/>
      <c r="H847" s="109"/>
      <c r="I847" s="52">
        <f>SCDPT3!I814+SCDPT3!I846</f>
        <v>299553105</v>
      </c>
      <c r="J847" s="109"/>
      <c r="K847" s="52">
        <f>SCDPT3!K814+SCDPT3!K846</f>
        <v>0</v>
      </c>
      <c r="L847" s="109"/>
    </row>
    <row r="848" spans="2:12" x14ac:dyDescent="0.2">
      <c r="B848" s="35" t="s">
        <v>4119</v>
      </c>
      <c r="C848" s="36" t="s">
        <v>237</v>
      </c>
      <c r="D848" s="108"/>
      <c r="E848" s="107"/>
      <c r="F848" s="107"/>
      <c r="G848" s="107"/>
      <c r="H848" s="107"/>
      <c r="I848" s="49">
        <f>SCDPT3!I803+SCDPT3!I814+SCDPT3!I846</f>
        <v>7321905606.1400003</v>
      </c>
      <c r="J848" s="107"/>
      <c r="K848" s="49">
        <f>SCDPT3!K803+SCDPT3!K814+SCDPT3!K846</f>
        <v>12442796</v>
      </c>
      <c r="L848" s="107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&amp;CSCDPT3E13</oddHeader>
    <oddFooter>&amp;LWINGS Application&amp;RSaveAs(3/1/2013-10:18 AM)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2478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88" customWidth="1"/>
    <col min="6" max="6" width="11" customWidth="1"/>
    <col min="7" max="7" width="26" customWidth="1"/>
    <col min="8" max="8" width="15" customWidth="1"/>
    <col min="9" max="12" width="17" customWidth="1"/>
    <col min="13" max="17" width="15" customWidth="1"/>
    <col min="18" max="18" width="17" customWidth="1"/>
    <col min="19" max="22" width="15" customWidth="1"/>
    <col min="23" max="23" width="11" customWidth="1"/>
    <col min="24" max="24" width="21" customWidth="1"/>
  </cols>
  <sheetData>
    <row r="2" spans="2:24" x14ac:dyDescent="0.2">
      <c r="B2" s="1"/>
      <c r="C2" s="1" t="s">
        <v>25163</v>
      </c>
      <c r="D2" s="1"/>
      <c r="E2" s="1"/>
      <c r="F2" s="5"/>
      <c r="W2" s="5"/>
    </row>
    <row r="3" spans="2:24" x14ac:dyDescent="0.2">
      <c r="B3" s="2" t="s">
        <v>1</v>
      </c>
      <c r="C3" s="3"/>
      <c r="D3" s="3"/>
      <c r="E3" s="3"/>
      <c r="F3" s="7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73"/>
      <c r="X3" s="3"/>
    </row>
    <row r="4" spans="2:24" ht="20.25" x14ac:dyDescent="0.3">
      <c r="B4" s="4" t="s">
        <v>25162</v>
      </c>
      <c r="C4" s="3"/>
      <c r="D4" s="3"/>
      <c r="E4" s="3"/>
      <c r="F4" s="7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73"/>
      <c r="X4" s="3"/>
    </row>
    <row r="5" spans="2:24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</row>
    <row r="6" spans="2:24" ht="60" x14ac:dyDescent="0.2">
      <c r="B6" s="9"/>
      <c r="C6" s="10" t="s">
        <v>3</v>
      </c>
      <c r="D6" s="10" t="s">
        <v>4</v>
      </c>
      <c r="E6" s="10" t="s">
        <v>6</v>
      </c>
      <c r="F6" s="10" t="s">
        <v>25161</v>
      </c>
      <c r="G6" s="10" t="s">
        <v>25160</v>
      </c>
      <c r="H6" s="10" t="s">
        <v>20541</v>
      </c>
      <c r="I6" s="10" t="s">
        <v>25159</v>
      </c>
      <c r="J6" s="10" t="s">
        <v>15</v>
      </c>
      <c r="K6" s="10" t="s">
        <v>16</v>
      </c>
      <c r="L6" s="10" t="s">
        <v>25158</v>
      </c>
      <c r="M6" s="10" t="s">
        <v>25157</v>
      </c>
      <c r="N6" s="10" t="s">
        <v>12</v>
      </c>
      <c r="O6" s="10" t="s">
        <v>13</v>
      </c>
      <c r="P6" s="10" t="s">
        <v>25156</v>
      </c>
      <c r="Q6" s="10" t="s">
        <v>25155</v>
      </c>
      <c r="R6" s="10" t="s">
        <v>25154</v>
      </c>
      <c r="S6" s="10" t="s">
        <v>25153</v>
      </c>
      <c r="T6" s="10" t="s">
        <v>25152</v>
      </c>
      <c r="U6" s="10" t="s">
        <v>25151</v>
      </c>
      <c r="V6" s="10" t="s">
        <v>25150</v>
      </c>
      <c r="W6" s="10" t="s">
        <v>18476</v>
      </c>
      <c r="X6" s="10" t="s">
        <v>18475</v>
      </c>
    </row>
    <row r="7" spans="2:24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29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29" t="s">
        <v>24</v>
      </c>
      <c r="X7" s="12" t="s">
        <v>24</v>
      </c>
    </row>
    <row r="8" spans="2:24" x14ac:dyDescent="0.2">
      <c r="B8" s="14" t="s">
        <v>3166</v>
      </c>
      <c r="C8" s="33" t="s">
        <v>17930</v>
      </c>
      <c r="D8" s="16" t="s">
        <v>25149</v>
      </c>
      <c r="E8" s="18" t="s">
        <v>5793</v>
      </c>
      <c r="F8" s="34">
        <v>41234</v>
      </c>
      <c r="G8" s="20" t="s">
        <v>20922</v>
      </c>
      <c r="H8" s="109"/>
      <c r="I8" s="21">
        <v>2976463</v>
      </c>
      <c r="J8" s="21">
        <v>2976463</v>
      </c>
      <c r="K8" s="21">
        <v>2976463</v>
      </c>
      <c r="L8" s="21">
        <v>2976463</v>
      </c>
      <c r="M8" s="21"/>
      <c r="N8" s="21"/>
      <c r="O8" s="21"/>
      <c r="P8" s="125">
        <f>SCDPT4!M8+SCDPT4!N8-SCDPT4!O8</f>
        <v>0</v>
      </c>
      <c r="Q8" s="21"/>
      <c r="R8" s="21">
        <v>2976463</v>
      </c>
      <c r="S8" s="21"/>
      <c r="T8" s="21"/>
      <c r="U8" s="125">
        <f>SCDPT4!S8+SCDPT4!T8</f>
        <v>0</v>
      </c>
      <c r="V8" s="21">
        <v>64724</v>
      </c>
      <c r="W8" s="34">
        <v>44429</v>
      </c>
      <c r="X8" s="109"/>
    </row>
    <row r="9" spans="2:24" x14ac:dyDescent="0.2">
      <c r="B9" s="14" t="s">
        <v>20537</v>
      </c>
      <c r="C9" s="33" t="s">
        <v>25148</v>
      </c>
      <c r="D9" s="16" t="s">
        <v>25147</v>
      </c>
      <c r="E9" s="18" t="s">
        <v>26</v>
      </c>
      <c r="F9" s="34">
        <v>41077</v>
      </c>
      <c r="G9" s="20" t="s">
        <v>3559</v>
      </c>
      <c r="H9" s="109"/>
      <c r="I9" s="21">
        <v>4500000</v>
      </c>
      <c r="J9" s="21">
        <v>4500000</v>
      </c>
      <c r="K9" s="21">
        <v>4500000</v>
      </c>
      <c r="L9" s="21">
        <v>4500000</v>
      </c>
      <c r="M9" s="21"/>
      <c r="N9" s="21"/>
      <c r="O9" s="21"/>
      <c r="P9" s="125"/>
      <c r="Q9" s="21"/>
      <c r="R9" s="21">
        <v>4500000</v>
      </c>
      <c r="S9" s="21"/>
      <c r="T9" s="21"/>
      <c r="U9" s="125"/>
      <c r="V9" s="21">
        <v>117900</v>
      </c>
      <c r="W9" s="34">
        <v>41077</v>
      </c>
      <c r="X9" s="109"/>
    </row>
    <row r="10" spans="2:24" x14ac:dyDescent="0.2">
      <c r="B10" s="14" t="s">
        <v>20535</v>
      </c>
      <c r="C10" s="33" t="s">
        <v>25146</v>
      </c>
      <c r="D10" s="16" t="s">
        <v>25145</v>
      </c>
      <c r="E10" s="18" t="s">
        <v>26</v>
      </c>
      <c r="F10" s="34">
        <v>41029</v>
      </c>
      <c r="G10" s="20" t="s">
        <v>3559</v>
      </c>
      <c r="H10" s="109"/>
      <c r="I10" s="21">
        <v>10000000</v>
      </c>
      <c r="J10" s="21">
        <v>10000000</v>
      </c>
      <c r="K10" s="21">
        <v>9997000</v>
      </c>
      <c r="L10" s="21">
        <v>9999683</v>
      </c>
      <c r="M10" s="21"/>
      <c r="N10" s="21">
        <v>317</v>
      </c>
      <c r="O10" s="21"/>
      <c r="P10" s="125">
        <v>317</v>
      </c>
      <c r="Q10" s="21"/>
      <c r="R10" s="21">
        <v>10000000</v>
      </c>
      <c r="S10" s="21"/>
      <c r="T10" s="21"/>
      <c r="U10" s="125">
        <v>0</v>
      </c>
      <c r="V10" s="21">
        <v>105000</v>
      </c>
      <c r="W10" s="34">
        <v>41029</v>
      </c>
      <c r="X10" s="109"/>
    </row>
    <row r="11" spans="2:24" x14ac:dyDescent="0.2">
      <c r="B11" s="14" t="s">
        <v>20533</v>
      </c>
      <c r="C11" s="33" t="s">
        <v>25144</v>
      </c>
      <c r="D11" s="16" t="s">
        <v>25143</v>
      </c>
      <c r="E11" s="18" t="s">
        <v>26</v>
      </c>
      <c r="F11" s="34">
        <v>41018</v>
      </c>
      <c r="G11" s="20" t="s">
        <v>19058</v>
      </c>
      <c r="H11" s="109"/>
      <c r="I11" s="21">
        <v>9972376</v>
      </c>
      <c r="J11" s="21">
        <v>9937000</v>
      </c>
      <c r="K11" s="21">
        <v>9925970</v>
      </c>
      <c r="L11" s="21">
        <v>9935670</v>
      </c>
      <c r="M11" s="21"/>
      <c r="N11" s="21">
        <v>778</v>
      </c>
      <c r="O11" s="21"/>
      <c r="P11" s="125">
        <v>778</v>
      </c>
      <c r="Q11" s="21"/>
      <c r="R11" s="21">
        <v>9936448</v>
      </c>
      <c r="S11" s="21"/>
      <c r="T11" s="21">
        <v>35928</v>
      </c>
      <c r="U11" s="125">
        <v>35928</v>
      </c>
      <c r="V11" s="21">
        <v>79979</v>
      </c>
      <c r="W11" s="34">
        <v>41082</v>
      </c>
      <c r="X11" s="109"/>
    </row>
    <row r="12" spans="2:24" x14ac:dyDescent="0.2">
      <c r="B12" s="14" t="s">
        <v>20531</v>
      </c>
      <c r="C12" s="33" t="s">
        <v>17927</v>
      </c>
      <c r="D12" s="16" t="s">
        <v>25142</v>
      </c>
      <c r="E12" s="18" t="s">
        <v>26</v>
      </c>
      <c r="F12" s="34">
        <v>40909</v>
      </c>
      <c r="G12" s="20" t="s">
        <v>18966</v>
      </c>
      <c r="H12" s="109"/>
      <c r="I12" s="21">
        <v>49</v>
      </c>
      <c r="J12" s="21">
        <v>49</v>
      </c>
      <c r="K12" s="21">
        <v>49</v>
      </c>
      <c r="L12" s="21">
        <v>49</v>
      </c>
      <c r="M12" s="21"/>
      <c r="N12" s="21"/>
      <c r="O12" s="21"/>
      <c r="P12" s="125"/>
      <c r="Q12" s="21"/>
      <c r="R12" s="21">
        <v>49</v>
      </c>
      <c r="S12" s="21"/>
      <c r="T12" s="21"/>
      <c r="U12" s="125"/>
      <c r="V12" s="21">
        <v>0</v>
      </c>
      <c r="W12" s="34">
        <v>44535</v>
      </c>
      <c r="X12" s="109"/>
    </row>
    <row r="13" spans="2:24" x14ac:dyDescent="0.2">
      <c r="B13" s="14" t="s">
        <v>20529</v>
      </c>
      <c r="C13" s="33" t="s">
        <v>17927</v>
      </c>
      <c r="D13" s="16" t="s">
        <v>25142</v>
      </c>
      <c r="E13" s="18" t="s">
        <v>26</v>
      </c>
      <c r="F13" s="34">
        <v>41248</v>
      </c>
      <c r="G13" s="20" t="s">
        <v>20922</v>
      </c>
      <c r="H13" s="109"/>
      <c r="I13" s="21">
        <v>733334</v>
      </c>
      <c r="J13" s="21">
        <v>733334</v>
      </c>
      <c r="K13" s="21">
        <v>733334</v>
      </c>
      <c r="L13" s="21">
        <v>733334</v>
      </c>
      <c r="M13" s="21"/>
      <c r="N13" s="21"/>
      <c r="O13" s="21"/>
      <c r="P13" s="125"/>
      <c r="Q13" s="21"/>
      <c r="R13" s="21">
        <v>733334</v>
      </c>
      <c r="S13" s="21"/>
      <c r="T13" s="21"/>
      <c r="U13" s="125"/>
      <c r="V13" s="21">
        <v>16633</v>
      </c>
      <c r="W13" s="34">
        <v>44535</v>
      </c>
      <c r="X13" s="109"/>
    </row>
    <row r="14" spans="2:24" x14ac:dyDescent="0.2">
      <c r="B14" s="14" t="s">
        <v>20527</v>
      </c>
      <c r="C14" s="33" t="s">
        <v>17925</v>
      </c>
      <c r="D14" s="16" t="s">
        <v>25141</v>
      </c>
      <c r="E14" s="18" t="s">
        <v>26</v>
      </c>
      <c r="F14" s="34">
        <v>41248</v>
      </c>
      <c r="G14" s="20" t="s">
        <v>20922</v>
      </c>
      <c r="H14" s="109"/>
      <c r="I14" s="21">
        <v>1444243</v>
      </c>
      <c r="J14" s="21">
        <v>1444243</v>
      </c>
      <c r="K14" s="21">
        <v>1444243</v>
      </c>
      <c r="L14" s="21">
        <v>1444243</v>
      </c>
      <c r="M14" s="21"/>
      <c r="N14" s="21"/>
      <c r="O14" s="21"/>
      <c r="P14" s="125"/>
      <c r="Q14" s="21"/>
      <c r="R14" s="21">
        <v>1444243</v>
      </c>
      <c r="S14" s="21"/>
      <c r="T14" s="21"/>
      <c r="U14" s="125"/>
      <c r="V14" s="21">
        <v>33100</v>
      </c>
      <c r="W14" s="34">
        <v>44535</v>
      </c>
      <c r="X14" s="109"/>
    </row>
    <row r="15" spans="2:24" x14ac:dyDescent="0.2">
      <c r="B15" s="14" t="s">
        <v>20525</v>
      </c>
      <c r="C15" s="33" t="s">
        <v>18439</v>
      </c>
      <c r="D15" s="16" t="s">
        <v>25140</v>
      </c>
      <c r="E15" s="18" t="s">
        <v>26</v>
      </c>
      <c r="F15" s="34">
        <v>41244</v>
      </c>
      <c r="G15" s="20" t="s">
        <v>21186</v>
      </c>
      <c r="H15" s="109"/>
      <c r="I15" s="21">
        <v>1530354</v>
      </c>
      <c r="J15" s="21">
        <v>1530354</v>
      </c>
      <c r="K15" s="21">
        <v>1517920</v>
      </c>
      <c r="L15" s="21">
        <v>1516533</v>
      </c>
      <c r="M15" s="21"/>
      <c r="N15" s="21">
        <v>13821</v>
      </c>
      <c r="O15" s="21"/>
      <c r="P15" s="125">
        <v>13821</v>
      </c>
      <c r="Q15" s="21"/>
      <c r="R15" s="21">
        <v>1530354</v>
      </c>
      <c r="S15" s="21"/>
      <c r="T15" s="21"/>
      <c r="U15" s="125">
        <v>0</v>
      </c>
      <c r="V15" s="21">
        <v>42953</v>
      </c>
      <c r="W15" s="34">
        <v>48775</v>
      </c>
      <c r="X15" s="109"/>
    </row>
    <row r="16" spans="2:24" x14ac:dyDescent="0.2">
      <c r="B16" s="14" t="s">
        <v>25139</v>
      </c>
      <c r="C16" s="33" t="s">
        <v>18437</v>
      </c>
      <c r="D16" s="16" t="s">
        <v>25138</v>
      </c>
      <c r="E16" s="18" t="s">
        <v>26</v>
      </c>
      <c r="F16" s="34">
        <v>41244</v>
      </c>
      <c r="G16" s="20" t="s">
        <v>21186</v>
      </c>
      <c r="H16" s="109"/>
      <c r="I16" s="21">
        <v>728197</v>
      </c>
      <c r="J16" s="21">
        <v>728197</v>
      </c>
      <c r="K16" s="21">
        <v>733886</v>
      </c>
      <c r="L16" s="21">
        <v>729563</v>
      </c>
      <c r="M16" s="21"/>
      <c r="N16" s="21">
        <v>-1366</v>
      </c>
      <c r="O16" s="21"/>
      <c r="P16" s="125">
        <v>-1366</v>
      </c>
      <c r="Q16" s="21"/>
      <c r="R16" s="21">
        <v>728197</v>
      </c>
      <c r="S16" s="21"/>
      <c r="T16" s="21"/>
      <c r="U16" s="125">
        <v>0</v>
      </c>
      <c r="V16" s="21">
        <v>18073</v>
      </c>
      <c r="W16" s="34">
        <v>43631</v>
      </c>
      <c r="X16" s="109"/>
    </row>
    <row r="17" spans="2:24" x14ac:dyDescent="0.2">
      <c r="B17" s="14" t="s">
        <v>25137</v>
      </c>
      <c r="C17" s="33" t="s">
        <v>18435</v>
      </c>
      <c r="D17" s="16" t="s">
        <v>25136</v>
      </c>
      <c r="E17" s="18" t="s">
        <v>26</v>
      </c>
      <c r="F17" s="34">
        <v>41244</v>
      </c>
      <c r="G17" s="20" t="s">
        <v>21186</v>
      </c>
      <c r="H17" s="109"/>
      <c r="I17" s="21">
        <v>30196</v>
      </c>
      <c r="J17" s="21">
        <v>30196</v>
      </c>
      <c r="K17" s="21">
        <v>31017</v>
      </c>
      <c r="L17" s="21">
        <v>30632</v>
      </c>
      <c r="M17" s="21"/>
      <c r="N17" s="21">
        <v>-436</v>
      </c>
      <c r="O17" s="21"/>
      <c r="P17" s="125">
        <v>-436</v>
      </c>
      <c r="Q17" s="21"/>
      <c r="R17" s="21">
        <v>30196</v>
      </c>
      <c r="S17" s="21"/>
      <c r="T17" s="21"/>
      <c r="U17" s="125">
        <v>0</v>
      </c>
      <c r="V17" s="21">
        <v>1039</v>
      </c>
      <c r="W17" s="34">
        <v>48319</v>
      </c>
      <c r="X17" s="109"/>
    </row>
    <row r="18" spans="2:24" x14ac:dyDescent="0.2">
      <c r="B18" s="14" t="s">
        <v>25135</v>
      </c>
      <c r="C18" s="33" t="s">
        <v>18433</v>
      </c>
      <c r="D18" s="16" t="s">
        <v>25134</v>
      </c>
      <c r="E18" s="18" t="s">
        <v>26</v>
      </c>
      <c r="F18" s="34">
        <v>41244</v>
      </c>
      <c r="G18" s="20" t="s">
        <v>21186</v>
      </c>
      <c r="H18" s="109"/>
      <c r="I18" s="21">
        <v>182252</v>
      </c>
      <c r="J18" s="21">
        <v>182252</v>
      </c>
      <c r="K18" s="21">
        <v>178066</v>
      </c>
      <c r="L18" s="21">
        <v>178567</v>
      </c>
      <c r="M18" s="21"/>
      <c r="N18" s="21">
        <v>3685</v>
      </c>
      <c r="O18" s="21"/>
      <c r="P18" s="125">
        <v>3685</v>
      </c>
      <c r="Q18" s="21"/>
      <c r="R18" s="21">
        <v>182252</v>
      </c>
      <c r="S18" s="21"/>
      <c r="T18" s="21"/>
      <c r="U18" s="125">
        <v>0</v>
      </c>
      <c r="V18" s="21">
        <v>5206</v>
      </c>
      <c r="W18" s="34">
        <v>43570</v>
      </c>
      <c r="X18" s="109"/>
    </row>
    <row r="19" spans="2:24" x14ac:dyDescent="0.2">
      <c r="B19" s="14" t="s">
        <v>25133</v>
      </c>
      <c r="C19" s="33" t="s">
        <v>18431</v>
      </c>
      <c r="D19" s="16" t="s">
        <v>25132</v>
      </c>
      <c r="E19" s="18" t="s">
        <v>26</v>
      </c>
      <c r="F19" s="34">
        <v>41244</v>
      </c>
      <c r="G19" s="20" t="s">
        <v>21186</v>
      </c>
      <c r="H19" s="109"/>
      <c r="I19" s="21">
        <v>205256</v>
      </c>
      <c r="J19" s="21">
        <v>205256</v>
      </c>
      <c r="K19" s="21">
        <v>210516</v>
      </c>
      <c r="L19" s="21">
        <v>213532</v>
      </c>
      <c r="M19" s="21"/>
      <c r="N19" s="21">
        <v>-8275</v>
      </c>
      <c r="O19" s="21"/>
      <c r="P19" s="125">
        <v>-8275</v>
      </c>
      <c r="Q19" s="21"/>
      <c r="R19" s="21">
        <v>205256</v>
      </c>
      <c r="S19" s="21"/>
      <c r="T19" s="21"/>
      <c r="U19" s="125">
        <v>0</v>
      </c>
      <c r="V19" s="21">
        <v>8200</v>
      </c>
      <c r="W19" s="34">
        <v>48380</v>
      </c>
      <c r="X19" s="109"/>
    </row>
    <row r="20" spans="2:24" x14ac:dyDescent="0.2">
      <c r="B20" s="14" t="s">
        <v>25131</v>
      </c>
      <c r="C20" s="33" t="s">
        <v>18429</v>
      </c>
      <c r="D20" s="16" t="s">
        <v>25130</v>
      </c>
      <c r="E20" s="18" t="s">
        <v>26</v>
      </c>
      <c r="F20" s="34">
        <v>41244</v>
      </c>
      <c r="G20" s="20" t="s">
        <v>21186</v>
      </c>
      <c r="H20" s="109"/>
      <c r="I20" s="21">
        <v>185614</v>
      </c>
      <c r="J20" s="21">
        <v>185614</v>
      </c>
      <c r="K20" s="21">
        <v>190370</v>
      </c>
      <c r="L20" s="21">
        <v>189795</v>
      </c>
      <c r="M20" s="21"/>
      <c r="N20" s="21">
        <v>-4181</v>
      </c>
      <c r="O20" s="21"/>
      <c r="P20" s="125">
        <v>-4181</v>
      </c>
      <c r="Q20" s="21"/>
      <c r="R20" s="21">
        <v>185614</v>
      </c>
      <c r="S20" s="21"/>
      <c r="T20" s="21"/>
      <c r="U20" s="125">
        <v>0</v>
      </c>
      <c r="V20" s="21">
        <v>10122</v>
      </c>
      <c r="W20" s="34">
        <v>48380</v>
      </c>
      <c r="X20" s="109"/>
    </row>
    <row r="21" spans="2:24" x14ac:dyDescent="0.2">
      <c r="B21" s="14" t="s">
        <v>25129</v>
      </c>
      <c r="C21" s="33" t="s">
        <v>18427</v>
      </c>
      <c r="D21" s="16" t="s">
        <v>25128</v>
      </c>
      <c r="E21" s="18" t="s">
        <v>26</v>
      </c>
      <c r="F21" s="34">
        <v>41244</v>
      </c>
      <c r="G21" s="20" t="s">
        <v>21186</v>
      </c>
      <c r="H21" s="109"/>
      <c r="I21" s="21">
        <v>212198</v>
      </c>
      <c r="J21" s="21">
        <v>212198</v>
      </c>
      <c r="K21" s="21">
        <v>209860</v>
      </c>
      <c r="L21" s="21">
        <v>207477</v>
      </c>
      <c r="M21" s="21"/>
      <c r="N21" s="21">
        <v>4720</v>
      </c>
      <c r="O21" s="21"/>
      <c r="P21" s="125">
        <v>4720</v>
      </c>
      <c r="Q21" s="21"/>
      <c r="R21" s="21">
        <v>212198</v>
      </c>
      <c r="S21" s="21"/>
      <c r="T21" s="21"/>
      <c r="U21" s="125">
        <v>0</v>
      </c>
      <c r="V21" s="21">
        <v>6886</v>
      </c>
      <c r="W21" s="34">
        <v>48197</v>
      </c>
      <c r="X21" s="109"/>
    </row>
    <row r="22" spans="2:24" x14ac:dyDescent="0.2">
      <c r="B22" s="14" t="s">
        <v>25127</v>
      </c>
      <c r="C22" s="33" t="s">
        <v>18425</v>
      </c>
      <c r="D22" s="16" t="s">
        <v>25126</v>
      </c>
      <c r="E22" s="18" t="s">
        <v>26</v>
      </c>
      <c r="F22" s="34">
        <v>41244</v>
      </c>
      <c r="G22" s="20" t="s">
        <v>21186</v>
      </c>
      <c r="H22" s="109"/>
      <c r="I22" s="21">
        <v>2576</v>
      </c>
      <c r="J22" s="21">
        <v>2576</v>
      </c>
      <c r="K22" s="21">
        <v>2642</v>
      </c>
      <c r="L22" s="21">
        <v>2618</v>
      </c>
      <c r="M22" s="21"/>
      <c r="N22" s="21">
        <v>-42</v>
      </c>
      <c r="O22" s="21"/>
      <c r="P22" s="125">
        <v>-42</v>
      </c>
      <c r="Q22" s="21"/>
      <c r="R22" s="21">
        <v>2576</v>
      </c>
      <c r="S22" s="21"/>
      <c r="T22" s="21"/>
      <c r="U22" s="125">
        <v>0</v>
      </c>
      <c r="V22" s="21">
        <v>92</v>
      </c>
      <c r="W22" s="34">
        <v>48380</v>
      </c>
      <c r="X22" s="109"/>
    </row>
    <row r="23" spans="2:24" x14ac:dyDescent="0.2">
      <c r="B23" s="14" t="s">
        <v>25125</v>
      </c>
      <c r="C23" s="33" t="s">
        <v>18423</v>
      </c>
      <c r="D23" s="16" t="s">
        <v>25124</v>
      </c>
      <c r="E23" s="18" t="s">
        <v>26</v>
      </c>
      <c r="F23" s="34">
        <v>41244</v>
      </c>
      <c r="G23" s="20" t="s">
        <v>21186</v>
      </c>
      <c r="H23" s="109"/>
      <c r="I23" s="21">
        <v>6620</v>
      </c>
      <c r="J23" s="21">
        <v>6620</v>
      </c>
      <c r="K23" s="21">
        <v>6790</v>
      </c>
      <c r="L23" s="21">
        <v>7845</v>
      </c>
      <c r="M23" s="21"/>
      <c r="N23" s="21">
        <v>-1225</v>
      </c>
      <c r="O23" s="21"/>
      <c r="P23" s="125">
        <v>-1225</v>
      </c>
      <c r="Q23" s="21"/>
      <c r="R23" s="21">
        <v>6620</v>
      </c>
      <c r="S23" s="21"/>
      <c r="T23" s="21"/>
      <c r="U23" s="125">
        <v>0</v>
      </c>
      <c r="V23" s="21">
        <v>244</v>
      </c>
      <c r="W23" s="34">
        <v>48380</v>
      </c>
      <c r="X23" s="109"/>
    </row>
    <row r="24" spans="2:24" x14ac:dyDescent="0.2">
      <c r="B24" s="14" t="s">
        <v>25123</v>
      </c>
      <c r="C24" s="33" t="s">
        <v>18421</v>
      </c>
      <c r="D24" s="16" t="s">
        <v>25122</v>
      </c>
      <c r="E24" s="18" t="s">
        <v>26</v>
      </c>
      <c r="F24" s="34">
        <v>41244</v>
      </c>
      <c r="G24" s="20" t="s">
        <v>21186</v>
      </c>
      <c r="H24" s="109"/>
      <c r="I24" s="21">
        <v>80851</v>
      </c>
      <c r="J24" s="21">
        <v>80851</v>
      </c>
      <c r="K24" s="21">
        <v>82923</v>
      </c>
      <c r="L24" s="21">
        <v>85128</v>
      </c>
      <c r="M24" s="21"/>
      <c r="N24" s="21">
        <v>-4277</v>
      </c>
      <c r="O24" s="21"/>
      <c r="P24" s="125">
        <v>-4277</v>
      </c>
      <c r="Q24" s="21"/>
      <c r="R24" s="21">
        <v>80851</v>
      </c>
      <c r="S24" s="21"/>
      <c r="T24" s="21"/>
      <c r="U24" s="125">
        <v>0</v>
      </c>
      <c r="V24" s="21">
        <v>4064</v>
      </c>
      <c r="W24" s="34">
        <v>48380</v>
      </c>
      <c r="X24" s="109"/>
    </row>
    <row r="25" spans="2:24" x14ac:dyDescent="0.2">
      <c r="B25" s="14" t="s">
        <v>25121</v>
      </c>
      <c r="C25" s="33" t="s">
        <v>18419</v>
      </c>
      <c r="D25" s="16" t="s">
        <v>25120</v>
      </c>
      <c r="E25" s="18" t="s">
        <v>26</v>
      </c>
      <c r="F25" s="34">
        <v>41244</v>
      </c>
      <c r="G25" s="20" t="s">
        <v>21186</v>
      </c>
      <c r="H25" s="109"/>
      <c r="I25" s="21">
        <v>104923</v>
      </c>
      <c r="J25" s="21">
        <v>104923</v>
      </c>
      <c r="K25" s="21">
        <v>107596</v>
      </c>
      <c r="L25" s="21">
        <v>109455</v>
      </c>
      <c r="M25" s="21"/>
      <c r="N25" s="21">
        <v>-4532</v>
      </c>
      <c r="O25" s="21"/>
      <c r="P25" s="125">
        <v>-4532</v>
      </c>
      <c r="Q25" s="21"/>
      <c r="R25" s="21">
        <v>104923</v>
      </c>
      <c r="S25" s="21"/>
      <c r="T25" s="21"/>
      <c r="U25" s="125">
        <v>0</v>
      </c>
      <c r="V25" s="21">
        <v>2982</v>
      </c>
      <c r="W25" s="34">
        <v>48349</v>
      </c>
      <c r="X25" s="109"/>
    </row>
    <row r="26" spans="2:24" x14ac:dyDescent="0.2">
      <c r="B26" s="14" t="s">
        <v>25119</v>
      </c>
      <c r="C26" s="33" t="s">
        <v>18417</v>
      </c>
      <c r="D26" s="16" t="s">
        <v>25118</v>
      </c>
      <c r="E26" s="18" t="s">
        <v>26</v>
      </c>
      <c r="F26" s="34">
        <v>41244</v>
      </c>
      <c r="G26" s="20" t="s">
        <v>21186</v>
      </c>
      <c r="H26" s="109"/>
      <c r="I26" s="21">
        <v>213297</v>
      </c>
      <c r="J26" s="21">
        <v>213297</v>
      </c>
      <c r="K26" s="21">
        <v>218730</v>
      </c>
      <c r="L26" s="21">
        <v>228220</v>
      </c>
      <c r="M26" s="21"/>
      <c r="N26" s="21">
        <v>-14922</v>
      </c>
      <c r="O26" s="21"/>
      <c r="P26" s="125">
        <v>-14922</v>
      </c>
      <c r="Q26" s="21"/>
      <c r="R26" s="21">
        <v>213297</v>
      </c>
      <c r="S26" s="21"/>
      <c r="T26" s="21"/>
      <c r="U26" s="125">
        <v>0</v>
      </c>
      <c r="V26" s="21">
        <v>9488</v>
      </c>
      <c r="W26" s="34">
        <v>48349</v>
      </c>
      <c r="X26" s="109"/>
    </row>
    <row r="27" spans="2:24" x14ac:dyDescent="0.2">
      <c r="B27" s="14" t="s">
        <v>25117</v>
      </c>
      <c r="C27" s="33" t="s">
        <v>18415</v>
      </c>
      <c r="D27" s="16" t="s">
        <v>25116</v>
      </c>
      <c r="E27" s="18" t="s">
        <v>26</v>
      </c>
      <c r="F27" s="34">
        <v>41244</v>
      </c>
      <c r="G27" s="20" t="s">
        <v>21186</v>
      </c>
      <c r="H27" s="109"/>
      <c r="I27" s="21">
        <v>52245</v>
      </c>
      <c r="J27" s="21">
        <v>52245</v>
      </c>
      <c r="K27" s="21">
        <v>53575</v>
      </c>
      <c r="L27" s="21">
        <v>57607</v>
      </c>
      <c r="M27" s="21"/>
      <c r="N27" s="21">
        <v>-5362</v>
      </c>
      <c r="O27" s="21"/>
      <c r="P27" s="125">
        <v>-5362</v>
      </c>
      <c r="Q27" s="21"/>
      <c r="R27" s="21">
        <v>52245</v>
      </c>
      <c r="S27" s="21"/>
      <c r="T27" s="21"/>
      <c r="U27" s="125">
        <v>0</v>
      </c>
      <c r="V27" s="21">
        <v>1702</v>
      </c>
      <c r="W27" s="34">
        <v>48380</v>
      </c>
      <c r="X27" s="109"/>
    </row>
    <row r="28" spans="2:24" x14ac:dyDescent="0.2">
      <c r="B28" s="14" t="s">
        <v>25115</v>
      </c>
      <c r="C28" s="33" t="s">
        <v>18413</v>
      </c>
      <c r="D28" s="16" t="s">
        <v>25114</v>
      </c>
      <c r="E28" s="18" t="s">
        <v>26</v>
      </c>
      <c r="F28" s="34">
        <v>41244</v>
      </c>
      <c r="G28" s="20" t="s">
        <v>21186</v>
      </c>
      <c r="H28" s="109"/>
      <c r="I28" s="21">
        <v>96309</v>
      </c>
      <c r="J28" s="21">
        <v>96309</v>
      </c>
      <c r="K28" s="21">
        <v>98762</v>
      </c>
      <c r="L28" s="21">
        <v>106809</v>
      </c>
      <c r="M28" s="21"/>
      <c r="N28" s="21">
        <v>-10500</v>
      </c>
      <c r="O28" s="21"/>
      <c r="P28" s="125">
        <v>-10500</v>
      </c>
      <c r="Q28" s="21"/>
      <c r="R28" s="21">
        <v>96309</v>
      </c>
      <c r="S28" s="21"/>
      <c r="T28" s="21"/>
      <c r="U28" s="125">
        <v>0</v>
      </c>
      <c r="V28" s="21">
        <v>5532</v>
      </c>
      <c r="W28" s="34">
        <v>48380</v>
      </c>
      <c r="X28" s="109"/>
    </row>
    <row r="29" spans="2:24" x14ac:dyDescent="0.2">
      <c r="B29" s="14" t="s">
        <v>25113</v>
      </c>
      <c r="C29" s="33" t="s">
        <v>18411</v>
      </c>
      <c r="D29" s="16" t="s">
        <v>25112</v>
      </c>
      <c r="E29" s="18" t="s">
        <v>26</v>
      </c>
      <c r="F29" s="34">
        <v>41244</v>
      </c>
      <c r="G29" s="20" t="s">
        <v>21186</v>
      </c>
      <c r="H29" s="109"/>
      <c r="I29" s="21">
        <v>4771</v>
      </c>
      <c r="J29" s="21">
        <v>4771</v>
      </c>
      <c r="K29" s="21">
        <v>4893</v>
      </c>
      <c r="L29" s="21">
        <v>5067</v>
      </c>
      <c r="M29" s="21"/>
      <c r="N29" s="21">
        <v>-296</v>
      </c>
      <c r="O29" s="21"/>
      <c r="P29" s="125">
        <v>-296</v>
      </c>
      <c r="Q29" s="21"/>
      <c r="R29" s="21">
        <v>4771</v>
      </c>
      <c r="S29" s="21"/>
      <c r="T29" s="21"/>
      <c r="U29" s="125">
        <v>0</v>
      </c>
      <c r="V29" s="21">
        <v>168</v>
      </c>
      <c r="W29" s="34">
        <v>48380</v>
      </c>
      <c r="X29" s="109"/>
    </row>
    <row r="30" spans="2:24" x14ac:dyDescent="0.2">
      <c r="B30" s="14" t="s">
        <v>25111</v>
      </c>
      <c r="C30" s="33" t="s">
        <v>18409</v>
      </c>
      <c r="D30" s="16" t="s">
        <v>25110</v>
      </c>
      <c r="E30" s="18" t="s">
        <v>26</v>
      </c>
      <c r="F30" s="34">
        <v>41244</v>
      </c>
      <c r="G30" s="20" t="s">
        <v>21186</v>
      </c>
      <c r="H30" s="109"/>
      <c r="I30" s="21">
        <v>1130</v>
      </c>
      <c r="J30" s="21">
        <v>1130</v>
      </c>
      <c r="K30" s="21">
        <v>1201</v>
      </c>
      <c r="L30" s="21">
        <v>1181</v>
      </c>
      <c r="M30" s="21"/>
      <c r="N30" s="21">
        <v>-51</v>
      </c>
      <c r="O30" s="21"/>
      <c r="P30" s="125">
        <v>-51</v>
      </c>
      <c r="Q30" s="21"/>
      <c r="R30" s="21">
        <v>1130</v>
      </c>
      <c r="S30" s="21"/>
      <c r="T30" s="21"/>
      <c r="U30" s="125">
        <v>0</v>
      </c>
      <c r="V30" s="21">
        <v>35</v>
      </c>
      <c r="W30" s="34">
        <v>45250</v>
      </c>
      <c r="X30" s="109"/>
    </row>
    <row r="31" spans="2:24" x14ac:dyDescent="0.2">
      <c r="B31" s="14" t="s">
        <v>25109</v>
      </c>
      <c r="C31" s="33" t="s">
        <v>18407</v>
      </c>
      <c r="D31" s="16" t="s">
        <v>25108</v>
      </c>
      <c r="E31" s="18" t="s">
        <v>26</v>
      </c>
      <c r="F31" s="34">
        <v>41244</v>
      </c>
      <c r="G31" s="20" t="s">
        <v>21186</v>
      </c>
      <c r="H31" s="109"/>
      <c r="I31" s="21">
        <v>190</v>
      </c>
      <c r="J31" s="21">
        <v>190</v>
      </c>
      <c r="K31" s="21">
        <v>202</v>
      </c>
      <c r="L31" s="21">
        <v>200</v>
      </c>
      <c r="M31" s="21"/>
      <c r="N31" s="21">
        <v>-10</v>
      </c>
      <c r="O31" s="21"/>
      <c r="P31" s="125">
        <v>-10</v>
      </c>
      <c r="Q31" s="21"/>
      <c r="R31" s="21">
        <v>190</v>
      </c>
      <c r="S31" s="21"/>
      <c r="T31" s="21"/>
      <c r="U31" s="125">
        <v>0</v>
      </c>
      <c r="V31" s="21">
        <v>8</v>
      </c>
      <c r="W31" s="34">
        <v>45280</v>
      </c>
      <c r="X31" s="109"/>
    </row>
    <row r="32" spans="2:24" x14ac:dyDescent="0.2">
      <c r="B32" s="14" t="s">
        <v>25107</v>
      </c>
      <c r="C32" s="33" t="s">
        <v>18405</v>
      </c>
      <c r="D32" s="16" t="s">
        <v>25106</v>
      </c>
      <c r="E32" s="18" t="s">
        <v>26</v>
      </c>
      <c r="F32" s="34">
        <v>41244</v>
      </c>
      <c r="G32" s="20" t="s">
        <v>21186</v>
      </c>
      <c r="H32" s="109"/>
      <c r="I32" s="21">
        <v>21956</v>
      </c>
      <c r="J32" s="21">
        <v>21956</v>
      </c>
      <c r="K32" s="21">
        <v>21181</v>
      </c>
      <c r="L32" s="21">
        <v>20830</v>
      </c>
      <c r="M32" s="21"/>
      <c r="N32" s="21">
        <v>1126</v>
      </c>
      <c r="O32" s="21"/>
      <c r="P32" s="125">
        <v>1126</v>
      </c>
      <c r="Q32" s="21"/>
      <c r="R32" s="21">
        <v>21956</v>
      </c>
      <c r="S32" s="21"/>
      <c r="T32" s="21"/>
      <c r="U32" s="125">
        <v>0</v>
      </c>
      <c r="V32" s="21">
        <v>731</v>
      </c>
      <c r="W32" s="34">
        <v>46893</v>
      </c>
      <c r="X32" s="109"/>
    </row>
    <row r="33" spans="2:24" x14ac:dyDescent="0.2">
      <c r="B33" s="14" t="s">
        <v>25105</v>
      </c>
      <c r="C33" s="33" t="s">
        <v>18403</v>
      </c>
      <c r="D33" s="16" t="s">
        <v>25104</v>
      </c>
      <c r="E33" s="18" t="s">
        <v>26</v>
      </c>
      <c r="F33" s="34">
        <v>41244</v>
      </c>
      <c r="G33" s="20" t="s">
        <v>21186</v>
      </c>
      <c r="H33" s="109"/>
      <c r="I33" s="21">
        <v>36127</v>
      </c>
      <c r="J33" s="21">
        <v>36127</v>
      </c>
      <c r="K33" s="21">
        <v>34851</v>
      </c>
      <c r="L33" s="21">
        <v>35365</v>
      </c>
      <c r="M33" s="21"/>
      <c r="N33" s="21">
        <v>762</v>
      </c>
      <c r="O33" s="21"/>
      <c r="P33" s="125">
        <v>762</v>
      </c>
      <c r="Q33" s="21"/>
      <c r="R33" s="21">
        <v>36127</v>
      </c>
      <c r="S33" s="21"/>
      <c r="T33" s="21"/>
      <c r="U33" s="125">
        <v>0</v>
      </c>
      <c r="V33" s="21">
        <v>1217</v>
      </c>
      <c r="W33" s="34">
        <v>46954</v>
      </c>
      <c r="X33" s="109"/>
    </row>
    <row r="34" spans="2:24" x14ac:dyDescent="0.2">
      <c r="B34" s="14" t="s">
        <v>25103</v>
      </c>
      <c r="C34" s="33" t="s">
        <v>18400</v>
      </c>
      <c r="D34" s="16" t="s">
        <v>25102</v>
      </c>
      <c r="E34" s="18" t="s">
        <v>26</v>
      </c>
      <c r="F34" s="34">
        <v>41244</v>
      </c>
      <c r="G34" s="20" t="s">
        <v>21186</v>
      </c>
      <c r="H34" s="109"/>
      <c r="I34" s="21">
        <v>1650</v>
      </c>
      <c r="J34" s="21">
        <v>1650</v>
      </c>
      <c r="K34" s="21">
        <v>1754</v>
      </c>
      <c r="L34" s="21">
        <v>1775</v>
      </c>
      <c r="M34" s="21"/>
      <c r="N34" s="21">
        <v>-125</v>
      </c>
      <c r="O34" s="21"/>
      <c r="P34" s="125">
        <v>-125</v>
      </c>
      <c r="Q34" s="21"/>
      <c r="R34" s="21">
        <v>1650</v>
      </c>
      <c r="S34" s="21"/>
      <c r="T34" s="21"/>
      <c r="U34" s="125">
        <v>0</v>
      </c>
      <c r="V34" s="21">
        <v>61</v>
      </c>
      <c r="W34" s="34">
        <v>45950</v>
      </c>
      <c r="X34" s="109"/>
    </row>
    <row r="35" spans="2:24" x14ac:dyDescent="0.2">
      <c r="B35" s="14" t="s">
        <v>25101</v>
      </c>
      <c r="C35" s="33" t="s">
        <v>18397</v>
      </c>
      <c r="D35" s="16" t="s">
        <v>25100</v>
      </c>
      <c r="E35" s="18" t="s">
        <v>26</v>
      </c>
      <c r="F35" s="34">
        <v>41244</v>
      </c>
      <c r="G35" s="20" t="s">
        <v>21186</v>
      </c>
      <c r="H35" s="109"/>
      <c r="I35" s="21">
        <v>25042</v>
      </c>
      <c r="J35" s="21">
        <v>25042</v>
      </c>
      <c r="K35" s="21">
        <v>23383</v>
      </c>
      <c r="L35" s="21">
        <v>23426</v>
      </c>
      <c r="M35" s="21"/>
      <c r="N35" s="21">
        <v>1616</v>
      </c>
      <c r="O35" s="21"/>
      <c r="P35" s="125">
        <v>1616</v>
      </c>
      <c r="Q35" s="21"/>
      <c r="R35" s="21">
        <v>25042</v>
      </c>
      <c r="S35" s="21"/>
      <c r="T35" s="21"/>
      <c r="U35" s="125">
        <v>0</v>
      </c>
      <c r="V35" s="21">
        <v>1122</v>
      </c>
      <c r="W35" s="34">
        <v>46101</v>
      </c>
      <c r="X35" s="109"/>
    </row>
    <row r="36" spans="2:24" x14ac:dyDescent="0.2">
      <c r="B36" s="14" t="s">
        <v>25099</v>
      </c>
      <c r="C36" s="33" t="s">
        <v>18394</v>
      </c>
      <c r="D36" s="16" t="s">
        <v>25098</v>
      </c>
      <c r="E36" s="18" t="s">
        <v>26</v>
      </c>
      <c r="F36" s="34">
        <v>41244</v>
      </c>
      <c r="G36" s="20" t="s">
        <v>21186</v>
      </c>
      <c r="H36" s="109"/>
      <c r="I36" s="21">
        <v>731</v>
      </c>
      <c r="J36" s="21">
        <v>731</v>
      </c>
      <c r="K36" s="21">
        <v>687</v>
      </c>
      <c r="L36" s="21">
        <v>649</v>
      </c>
      <c r="M36" s="21"/>
      <c r="N36" s="21">
        <v>81</v>
      </c>
      <c r="O36" s="21"/>
      <c r="P36" s="125">
        <v>81</v>
      </c>
      <c r="Q36" s="21"/>
      <c r="R36" s="21">
        <v>731</v>
      </c>
      <c r="S36" s="21"/>
      <c r="T36" s="21"/>
      <c r="U36" s="125">
        <v>0</v>
      </c>
      <c r="V36" s="21">
        <v>24</v>
      </c>
      <c r="W36" s="34">
        <v>46073</v>
      </c>
      <c r="X36" s="109"/>
    </row>
    <row r="37" spans="2:24" x14ac:dyDescent="0.2">
      <c r="B37" s="14" t="s">
        <v>25097</v>
      </c>
      <c r="C37" s="33" t="s">
        <v>18391</v>
      </c>
      <c r="D37" s="16" t="s">
        <v>25096</v>
      </c>
      <c r="E37" s="18" t="s">
        <v>26</v>
      </c>
      <c r="F37" s="34">
        <v>41244</v>
      </c>
      <c r="G37" s="20" t="s">
        <v>21186</v>
      </c>
      <c r="H37" s="109"/>
      <c r="I37" s="21">
        <v>39776</v>
      </c>
      <c r="J37" s="21">
        <v>39776</v>
      </c>
      <c r="K37" s="21">
        <v>36674</v>
      </c>
      <c r="L37" s="21">
        <v>35714</v>
      </c>
      <c r="M37" s="21"/>
      <c r="N37" s="21">
        <v>4062</v>
      </c>
      <c r="O37" s="21"/>
      <c r="P37" s="125">
        <v>4062</v>
      </c>
      <c r="Q37" s="21"/>
      <c r="R37" s="21">
        <v>39776</v>
      </c>
      <c r="S37" s="21"/>
      <c r="T37" s="21"/>
      <c r="U37" s="125">
        <v>0</v>
      </c>
      <c r="V37" s="21">
        <v>1182</v>
      </c>
      <c r="W37" s="34">
        <v>46162</v>
      </c>
      <c r="X37" s="109"/>
    </row>
    <row r="38" spans="2:24" x14ac:dyDescent="0.2">
      <c r="B38" s="14" t="s">
        <v>25095</v>
      </c>
      <c r="C38" s="33" t="s">
        <v>18388</v>
      </c>
      <c r="D38" s="16" t="s">
        <v>25094</v>
      </c>
      <c r="E38" s="18" t="s">
        <v>26</v>
      </c>
      <c r="F38" s="34">
        <v>41244</v>
      </c>
      <c r="G38" s="20" t="s">
        <v>21186</v>
      </c>
      <c r="H38" s="109"/>
      <c r="I38" s="21">
        <v>3105</v>
      </c>
      <c r="J38" s="21">
        <v>3105</v>
      </c>
      <c r="K38" s="21">
        <v>3300</v>
      </c>
      <c r="L38" s="21">
        <v>3211</v>
      </c>
      <c r="M38" s="21"/>
      <c r="N38" s="21">
        <v>-106</v>
      </c>
      <c r="O38" s="21"/>
      <c r="P38" s="125">
        <v>-106</v>
      </c>
      <c r="Q38" s="21"/>
      <c r="R38" s="21">
        <v>3105</v>
      </c>
      <c r="S38" s="21"/>
      <c r="T38" s="21"/>
      <c r="U38" s="125">
        <v>0</v>
      </c>
      <c r="V38" s="21">
        <v>92</v>
      </c>
      <c r="W38" s="34">
        <v>46101</v>
      </c>
      <c r="X38" s="109"/>
    </row>
    <row r="39" spans="2:24" x14ac:dyDescent="0.2">
      <c r="B39" s="14" t="s">
        <v>25093</v>
      </c>
      <c r="C39" s="33" t="s">
        <v>18385</v>
      </c>
      <c r="D39" s="16" t="s">
        <v>25092</v>
      </c>
      <c r="E39" s="18" t="s">
        <v>26</v>
      </c>
      <c r="F39" s="34">
        <v>41244</v>
      </c>
      <c r="G39" s="20" t="s">
        <v>21186</v>
      </c>
      <c r="H39" s="109"/>
      <c r="I39" s="21">
        <v>2432</v>
      </c>
      <c r="J39" s="21">
        <v>2432</v>
      </c>
      <c r="K39" s="21">
        <v>2585</v>
      </c>
      <c r="L39" s="21">
        <v>2573</v>
      </c>
      <c r="M39" s="21"/>
      <c r="N39" s="21">
        <v>-142</v>
      </c>
      <c r="O39" s="21"/>
      <c r="P39" s="125">
        <v>-142</v>
      </c>
      <c r="Q39" s="21"/>
      <c r="R39" s="21">
        <v>2432</v>
      </c>
      <c r="S39" s="21"/>
      <c r="T39" s="21"/>
      <c r="U39" s="125">
        <v>0</v>
      </c>
      <c r="V39" s="21">
        <v>93</v>
      </c>
      <c r="W39" s="34">
        <v>46132</v>
      </c>
      <c r="X39" s="109"/>
    </row>
    <row r="40" spans="2:24" x14ac:dyDescent="0.2">
      <c r="B40" s="14" t="s">
        <v>25091</v>
      </c>
      <c r="C40" s="33" t="s">
        <v>18382</v>
      </c>
      <c r="D40" s="16" t="s">
        <v>25090</v>
      </c>
      <c r="E40" s="18" t="s">
        <v>26</v>
      </c>
      <c r="F40" s="34">
        <v>41244</v>
      </c>
      <c r="G40" s="20" t="s">
        <v>21186</v>
      </c>
      <c r="H40" s="109"/>
      <c r="I40" s="21">
        <v>448</v>
      </c>
      <c r="J40" s="21">
        <v>448</v>
      </c>
      <c r="K40" s="21">
        <v>408</v>
      </c>
      <c r="L40" s="21">
        <v>355</v>
      </c>
      <c r="M40" s="21"/>
      <c r="N40" s="21">
        <v>92</v>
      </c>
      <c r="O40" s="21"/>
      <c r="P40" s="125">
        <v>92</v>
      </c>
      <c r="Q40" s="21"/>
      <c r="R40" s="21">
        <v>448</v>
      </c>
      <c r="S40" s="21"/>
      <c r="T40" s="21"/>
      <c r="U40" s="125">
        <v>0</v>
      </c>
      <c r="V40" s="21">
        <v>14</v>
      </c>
      <c r="W40" s="34">
        <v>46315</v>
      </c>
      <c r="X40" s="109"/>
    </row>
    <row r="41" spans="2:24" x14ac:dyDescent="0.2">
      <c r="B41" s="14" t="s">
        <v>25089</v>
      </c>
      <c r="C41" s="33" t="s">
        <v>18379</v>
      </c>
      <c r="D41" s="16" t="s">
        <v>25088</v>
      </c>
      <c r="E41" s="18" t="s">
        <v>26</v>
      </c>
      <c r="F41" s="34">
        <v>41244</v>
      </c>
      <c r="G41" s="20" t="s">
        <v>21186</v>
      </c>
      <c r="H41" s="109"/>
      <c r="I41" s="21">
        <v>1258212</v>
      </c>
      <c r="J41" s="21">
        <v>1258212</v>
      </c>
      <c r="K41" s="21">
        <v>1143597</v>
      </c>
      <c r="L41" s="21">
        <v>1171107</v>
      </c>
      <c r="M41" s="21"/>
      <c r="N41" s="21">
        <v>87105</v>
      </c>
      <c r="O41" s="21"/>
      <c r="P41" s="125">
        <v>87105</v>
      </c>
      <c r="Q41" s="21"/>
      <c r="R41" s="21">
        <v>1258212</v>
      </c>
      <c r="S41" s="21"/>
      <c r="T41" s="21"/>
      <c r="U41" s="125">
        <v>0</v>
      </c>
      <c r="V41" s="21">
        <v>25952</v>
      </c>
      <c r="W41" s="34">
        <v>48903</v>
      </c>
      <c r="X41" s="109"/>
    </row>
    <row r="42" spans="2:24" x14ac:dyDescent="0.2">
      <c r="B42" s="14" t="s">
        <v>25087</v>
      </c>
      <c r="C42" s="33" t="s">
        <v>18376</v>
      </c>
      <c r="D42" s="16" t="s">
        <v>25086</v>
      </c>
      <c r="E42" s="18" t="s">
        <v>26</v>
      </c>
      <c r="F42" s="34">
        <v>41244</v>
      </c>
      <c r="G42" s="20" t="s">
        <v>21186</v>
      </c>
      <c r="H42" s="109"/>
      <c r="I42" s="21">
        <v>283483</v>
      </c>
      <c r="J42" s="21">
        <v>283483</v>
      </c>
      <c r="K42" s="21">
        <v>280581</v>
      </c>
      <c r="L42" s="21">
        <v>279618</v>
      </c>
      <c r="M42" s="21"/>
      <c r="N42" s="21">
        <v>3865</v>
      </c>
      <c r="O42" s="21"/>
      <c r="P42" s="125">
        <v>3865</v>
      </c>
      <c r="Q42" s="21"/>
      <c r="R42" s="21">
        <v>283483</v>
      </c>
      <c r="S42" s="21"/>
      <c r="T42" s="21"/>
      <c r="U42" s="125">
        <v>0</v>
      </c>
      <c r="V42" s="21">
        <v>8138</v>
      </c>
      <c r="W42" s="34">
        <v>48933</v>
      </c>
      <c r="X42" s="109"/>
    </row>
    <row r="43" spans="2:24" x14ac:dyDescent="0.2">
      <c r="B43" s="14" t="s">
        <v>25085</v>
      </c>
      <c r="C43" s="33" t="s">
        <v>18373</v>
      </c>
      <c r="D43" s="16" t="s">
        <v>25084</v>
      </c>
      <c r="E43" s="18" t="s">
        <v>26</v>
      </c>
      <c r="F43" s="34">
        <v>41244</v>
      </c>
      <c r="G43" s="20" t="s">
        <v>21186</v>
      </c>
      <c r="H43" s="109"/>
      <c r="I43" s="21">
        <v>616759</v>
      </c>
      <c r="J43" s="21">
        <v>616759</v>
      </c>
      <c r="K43" s="21">
        <v>630540</v>
      </c>
      <c r="L43" s="21">
        <v>626210</v>
      </c>
      <c r="M43" s="21"/>
      <c r="N43" s="21">
        <v>-9451</v>
      </c>
      <c r="O43" s="21"/>
      <c r="P43" s="125">
        <v>-9451</v>
      </c>
      <c r="Q43" s="21"/>
      <c r="R43" s="21">
        <v>616759</v>
      </c>
      <c r="S43" s="21"/>
      <c r="T43" s="21"/>
      <c r="U43" s="125">
        <v>0</v>
      </c>
      <c r="V43" s="21">
        <v>19371</v>
      </c>
      <c r="W43" s="34">
        <v>48933</v>
      </c>
      <c r="X43" s="109"/>
    </row>
    <row r="44" spans="2:24" x14ac:dyDescent="0.2">
      <c r="B44" s="14" t="s">
        <v>25083</v>
      </c>
      <c r="C44" s="33" t="s">
        <v>18370</v>
      </c>
      <c r="D44" s="16" t="s">
        <v>25082</v>
      </c>
      <c r="E44" s="18" t="s">
        <v>26</v>
      </c>
      <c r="F44" s="34">
        <v>41244</v>
      </c>
      <c r="G44" s="20" t="s">
        <v>21186</v>
      </c>
      <c r="H44" s="109"/>
      <c r="I44" s="21">
        <v>1370574</v>
      </c>
      <c r="J44" s="21">
        <v>1370574</v>
      </c>
      <c r="K44" s="21">
        <v>1289418</v>
      </c>
      <c r="L44" s="21">
        <v>1290609</v>
      </c>
      <c r="M44" s="21"/>
      <c r="N44" s="21">
        <v>79965</v>
      </c>
      <c r="O44" s="21"/>
      <c r="P44" s="125">
        <v>79965</v>
      </c>
      <c r="Q44" s="21"/>
      <c r="R44" s="21">
        <v>1370574</v>
      </c>
      <c r="S44" s="21"/>
      <c r="T44" s="21"/>
      <c r="U44" s="125">
        <v>0</v>
      </c>
      <c r="V44" s="21">
        <v>42768</v>
      </c>
      <c r="W44" s="34">
        <v>48964</v>
      </c>
      <c r="X44" s="109"/>
    </row>
    <row r="45" spans="2:24" x14ac:dyDescent="0.2">
      <c r="B45" s="14" t="s">
        <v>25081</v>
      </c>
      <c r="C45" s="33" t="s">
        <v>18367</v>
      </c>
      <c r="D45" s="16" t="s">
        <v>25080</v>
      </c>
      <c r="E45" s="18" t="s">
        <v>26</v>
      </c>
      <c r="F45" s="34">
        <v>41244</v>
      </c>
      <c r="G45" s="20" t="s">
        <v>21186</v>
      </c>
      <c r="H45" s="109"/>
      <c r="I45" s="21">
        <v>170748</v>
      </c>
      <c r="J45" s="21">
        <v>170748</v>
      </c>
      <c r="K45" s="21">
        <v>169148</v>
      </c>
      <c r="L45" s="21">
        <v>168598</v>
      </c>
      <c r="M45" s="21"/>
      <c r="N45" s="21">
        <v>2151</v>
      </c>
      <c r="O45" s="21"/>
      <c r="P45" s="125">
        <v>2151</v>
      </c>
      <c r="Q45" s="21"/>
      <c r="R45" s="21">
        <v>170748</v>
      </c>
      <c r="S45" s="21"/>
      <c r="T45" s="21"/>
      <c r="U45" s="125">
        <v>0</v>
      </c>
      <c r="V45" s="21">
        <v>4667</v>
      </c>
      <c r="W45" s="34">
        <v>49115</v>
      </c>
      <c r="X45" s="109"/>
    </row>
    <row r="46" spans="2:24" x14ac:dyDescent="0.2">
      <c r="B46" s="14" t="s">
        <v>25079</v>
      </c>
      <c r="C46" s="33" t="s">
        <v>18364</v>
      </c>
      <c r="D46" s="16" t="s">
        <v>25078</v>
      </c>
      <c r="E46" s="18" t="s">
        <v>26</v>
      </c>
      <c r="F46" s="34">
        <v>41244</v>
      </c>
      <c r="G46" s="20" t="s">
        <v>21186</v>
      </c>
      <c r="H46" s="109"/>
      <c r="I46" s="21">
        <v>60421</v>
      </c>
      <c r="J46" s="21">
        <v>60421</v>
      </c>
      <c r="K46" s="21">
        <v>58442</v>
      </c>
      <c r="L46" s="21">
        <v>57436</v>
      </c>
      <c r="M46" s="21"/>
      <c r="N46" s="21">
        <v>2985</v>
      </c>
      <c r="O46" s="21"/>
      <c r="P46" s="125">
        <v>2985</v>
      </c>
      <c r="Q46" s="21"/>
      <c r="R46" s="21">
        <v>60421</v>
      </c>
      <c r="S46" s="21"/>
      <c r="T46" s="21"/>
      <c r="U46" s="125">
        <v>0</v>
      </c>
      <c r="V46" s="21">
        <v>1854</v>
      </c>
      <c r="W46" s="34">
        <v>47197</v>
      </c>
      <c r="X46" s="109"/>
    </row>
    <row r="47" spans="2:24" x14ac:dyDescent="0.2">
      <c r="B47" s="14" t="s">
        <v>25077</v>
      </c>
      <c r="C47" s="33" t="s">
        <v>18361</v>
      </c>
      <c r="D47" s="16" t="s">
        <v>25076</v>
      </c>
      <c r="E47" s="18" t="s">
        <v>26</v>
      </c>
      <c r="F47" s="34">
        <v>41244</v>
      </c>
      <c r="G47" s="20" t="s">
        <v>21186</v>
      </c>
      <c r="H47" s="109"/>
      <c r="I47" s="21">
        <v>221946</v>
      </c>
      <c r="J47" s="21">
        <v>221946</v>
      </c>
      <c r="K47" s="21">
        <v>210224</v>
      </c>
      <c r="L47" s="21">
        <v>211362</v>
      </c>
      <c r="M47" s="21"/>
      <c r="N47" s="21">
        <v>10584</v>
      </c>
      <c r="O47" s="21"/>
      <c r="P47" s="125">
        <v>10584</v>
      </c>
      <c r="Q47" s="21"/>
      <c r="R47" s="21">
        <v>221946</v>
      </c>
      <c r="S47" s="21"/>
      <c r="T47" s="21"/>
      <c r="U47" s="125">
        <v>0</v>
      </c>
      <c r="V47" s="21">
        <v>4901</v>
      </c>
      <c r="W47" s="34">
        <v>48658</v>
      </c>
      <c r="X47" s="109"/>
    </row>
    <row r="48" spans="2:24" x14ac:dyDescent="0.2">
      <c r="B48" s="14" t="s">
        <v>25075</v>
      </c>
      <c r="C48" s="33" t="s">
        <v>18358</v>
      </c>
      <c r="D48" s="16" t="s">
        <v>25074</v>
      </c>
      <c r="E48" s="18" t="s">
        <v>26</v>
      </c>
      <c r="F48" s="34">
        <v>41244</v>
      </c>
      <c r="G48" s="20" t="s">
        <v>21186</v>
      </c>
      <c r="H48" s="109"/>
      <c r="I48" s="21">
        <v>277902</v>
      </c>
      <c r="J48" s="21">
        <v>277902</v>
      </c>
      <c r="K48" s="21">
        <v>270130</v>
      </c>
      <c r="L48" s="21">
        <v>269589</v>
      </c>
      <c r="M48" s="21"/>
      <c r="N48" s="21">
        <v>8313</v>
      </c>
      <c r="O48" s="21"/>
      <c r="P48" s="125">
        <v>8313</v>
      </c>
      <c r="Q48" s="21"/>
      <c r="R48" s="21">
        <v>277902</v>
      </c>
      <c r="S48" s="21"/>
      <c r="T48" s="21"/>
      <c r="U48" s="125">
        <v>0</v>
      </c>
      <c r="V48" s="21">
        <v>6813</v>
      </c>
      <c r="W48" s="34">
        <v>48811</v>
      </c>
      <c r="X48" s="109"/>
    </row>
    <row r="49" spans="2:24" x14ac:dyDescent="0.2">
      <c r="B49" s="14" t="s">
        <v>25073</v>
      </c>
      <c r="C49" s="33" t="s">
        <v>18355</v>
      </c>
      <c r="D49" s="16" t="s">
        <v>25072</v>
      </c>
      <c r="E49" s="18" t="s">
        <v>26</v>
      </c>
      <c r="F49" s="34">
        <v>41244</v>
      </c>
      <c r="G49" s="20" t="s">
        <v>21186</v>
      </c>
      <c r="H49" s="109"/>
      <c r="I49" s="21">
        <v>187664</v>
      </c>
      <c r="J49" s="21">
        <v>187664</v>
      </c>
      <c r="K49" s="21">
        <v>190743</v>
      </c>
      <c r="L49" s="21">
        <v>189665</v>
      </c>
      <c r="M49" s="21"/>
      <c r="N49" s="21">
        <v>-2000</v>
      </c>
      <c r="O49" s="21"/>
      <c r="P49" s="125">
        <v>-2000</v>
      </c>
      <c r="Q49" s="21"/>
      <c r="R49" s="21">
        <v>187664</v>
      </c>
      <c r="S49" s="21"/>
      <c r="T49" s="21"/>
      <c r="U49" s="125">
        <v>0</v>
      </c>
      <c r="V49" s="21">
        <v>5872</v>
      </c>
      <c r="W49" s="34">
        <v>48842</v>
      </c>
      <c r="X49" s="109"/>
    </row>
    <row r="50" spans="2:24" x14ac:dyDescent="0.2">
      <c r="B50" s="14" t="s">
        <v>25071</v>
      </c>
      <c r="C50" s="33" t="s">
        <v>18352</v>
      </c>
      <c r="D50" s="16" t="s">
        <v>25070</v>
      </c>
      <c r="E50" s="18" t="s">
        <v>26</v>
      </c>
      <c r="F50" s="34">
        <v>41244</v>
      </c>
      <c r="G50" s="20" t="s">
        <v>21186</v>
      </c>
      <c r="H50" s="109"/>
      <c r="I50" s="21">
        <v>827509</v>
      </c>
      <c r="J50" s="21">
        <v>827509</v>
      </c>
      <c r="K50" s="21">
        <v>821969</v>
      </c>
      <c r="L50" s="21">
        <v>824673</v>
      </c>
      <c r="M50" s="21"/>
      <c r="N50" s="21">
        <v>2835</v>
      </c>
      <c r="O50" s="21"/>
      <c r="P50" s="125">
        <v>2835</v>
      </c>
      <c r="Q50" s="21"/>
      <c r="R50" s="21">
        <v>827509</v>
      </c>
      <c r="S50" s="21"/>
      <c r="T50" s="21"/>
      <c r="U50" s="125">
        <v>0</v>
      </c>
      <c r="V50" s="21">
        <v>16915</v>
      </c>
      <c r="W50" s="34">
        <v>48837</v>
      </c>
      <c r="X50" s="109"/>
    </row>
    <row r="51" spans="2:24" x14ac:dyDescent="0.2">
      <c r="B51" s="14" t="s">
        <v>25069</v>
      </c>
      <c r="C51" s="33" t="s">
        <v>18349</v>
      </c>
      <c r="D51" s="16" t="s">
        <v>25068</v>
      </c>
      <c r="E51" s="18" t="s">
        <v>26</v>
      </c>
      <c r="F51" s="34">
        <v>41244</v>
      </c>
      <c r="G51" s="20" t="s">
        <v>21186</v>
      </c>
      <c r="H51" s="109"/>
      <c r="I51" s="21">
        <v>6203</v>
      </c>
      <c r="J51" s="21">
        <v>6203</v>
      </c>
      <c r="K51" s="21">
        <v>5674</v>
      </c>
      <c r="L51" s="21">
        <v>6203</v>
      </c>
      <c r="M51" s="21"/>
      <c r="N51" s="21"/>
      <c r="O51" s="21"/>
      <c r="P51" s="125"/>
      <c r="Q51" s="21"/>
      <c r="R51" s="21">
        <v>6203</v>
      </c>
      <c r="S51" s="21"/>
      <c r="T51" s="21"/>
      <c r="U51" s="125"/>
      <c r="V51" s="21">
        <v>144</v>
      </c>
      <c r="W51" s="34">
        <v>45366</v>
      </c>
      <c r="X51" s="109"/>
    </row>
    <row r="52" spans="2:24" x14ac:dyDescent="0.2">
      <c r="B52" s="14" t="s">
        <v>25067</v>
      </c>
      <c r="C52" s="33" t="s">
        <v>18346</v>
      </c>
      <c r="D52" s="16" t="s">
        <v>25066</v>
      </c>
      <c r="E52" s="18" t="s">
        <v>26</v>
      </c>
      <c r="F52" s="34">
        <v>41244</v>
      </c>
      <c r="G52" s="20" t="s">
        <v>21186</v>
      </c>
      <c r="H52" s="109"/>
      <c r="I52" s="21">
        <v>10100</v>
      </c>
      <c r="J52" s="21">
        <v>10100</v>
      </c>
      <c r="K52" s="21">
        <v>9785</v>
      </c>
      <c r="L52" s="21">
        <v>9901</v>
      </c>
      <c r="M52" s="21"/>
      <c r="N52" s="21">
        <v>199</v>
      </c>
      <c r="O52" s="21"/>
      <c r="P52" s="125">
        <v>199</v>
      </c>
      <c r="Q52" s="21"/>
      <c r="R52" s="21">
        <v>10100</v>
      </c>
      <c r="S52" s="21"/>
      <c r="T52" s="21"/>
      <c r="U52" s="125">
        <v>0</v>
      </c>
      <c r="V52" s="21">
        <v>314</v>
      </c>
      <c r="W52" s="34">
        <v>45245</v>
      </c>
      <c r="X52" s="109"/>
    </row>
    <row r="53" spans="2:24" x14ac:dyDescent="0.2">
      <c r="B53" s="14" t="s">
        <v>25065</v>
      </c>
      <c r="C53" s="33" t="s">
        <v>18343</v>
      </c>
      <c r="D53" s="16" t="s">
        <v>25064</v>
      </c>
      <c r="E53" s="18" t="s">
        <v>26</v>
      </c>
      <c r="F53" s="34">
        <v>41244</v>
      </c>
      <c r="G53" s="20" t="s">
        <v>21186</v>
      </c>
      <c r="H53" s="109"/>
      <c r="I53" s="21">
        <v>1762</v>
      </c>
      <c r="J53" s="21">
        <v>1762</v>
      </c>
      <c r="K53" s="21">
        <v>1509</v>
      </c>
      <c r="L53" s="21">
        <v>1762</v>
      </c>
      <c r="M53" s="21"/>
      <c r="N53" s="21"/>
      <c r="O53" s="21"/>
      <c r="P53" s="125"/>
      <c r="Q53" s="21"/>
      <c r="R53" s="21">
        <v>1762</v>
      </c>
      <c r="S53" s="21"/>
      <c r="T53" s="21"/>
      <c r="U53" s="125"/>
      <c r="V53" s="21">
        <v>63</v>
      </c>
      <c r="W53" s="34">
        <v>45184</v>
      </c>
      <c r="X53" s="109"/>
    </row>
    <row r="54" spans="2:24" x14ac:dyDescent="0.2">
      <c r="B54" s="14" t="s">
        <v>25063</v>
      </c>
      <c r="C54" s="33" t="s">
        <v>18340</v>
      </c>
      <c r="D54" s="16" t="s">
        <v>25062</v>
      </c>
      <c r="E54" s="18" t="s">
        <v>26</v>
      </c>
      <c r="F54" s="34">
        <v>41244</v>
      </c>
      <c r="G54" s="20" t="s">
        <v>21186</v>
      </c>
      <c r="H54" s="109"/>
      <c r="I54" s="21">
        <v>8212</v>
      </c>
      <c r="J54" s="21">
        <v>8212</v>
      </c>
      <c r="K54" s="21">
        <v>7955</v>
      </c>
      <c r="L54" s="21">
        <v>7981</v>
      </c>
      <c r="M54" s="21"/>
      <c r="N54" s="21">
        <v>231</v>
      </c>
      <c r="O54" s="21"/>
      <c r="P54" s="125">
        <v>231</v>
      </c>
      <c r="Q54" s="21"/>
      <c r="R54" s="21">
        <v>8212</v>
      </c>
      <c r="S54" s="21"/>
      <c r="T54" s="21"/>
      <c r="U54" s="125">
        <v>0</v>
      </c>
      <c r="V54" s="21">
        <v>237</v>
      </c>
      <c r="W54" s="34">
        <v>45275</v>
      </c>
      <c r="X54" s="109"/>
    </row>
    <row r="55" spans="2:24" x14ac:dyDescent="0.2">
      <c r="B55" s="14" t="s">
        <v>25061</v>
      </c>
      <c r="C55" s="33" t="s">
        <v>18337</v>
      </c>
      <c r="D55" s="16" t="s">
        <v>25060</v>
      </c>
      <c r="E55" s="18" t="s">
        <v>26</v>
      </c>
      <c r="F55" s="34">
        <v>41244</v>
      </c>
      <c r="G55" s="20" t="s">
        <v>21186</v>
      </c>
      <c r="H55" s="109"/>
      <c r="I55" s="21">
        <v>32292</v>
      </c>
      <c r="J55" s="21">
        <v>32292</v>
      </c>
      <c r="K55" s="21">
        <v>31283</v>
      </c>
      <c r="L55" s="21">
        <v>31640</v>
      </c>
      <c r="M55" s="21"/>
      <c r="N55" s="21">
        <v>652</v>
      </c>
      <c r="O55" s="21"/>
      <c r="P55" s="125">
        <v>652</v>
      </c>
      <c r="Q55" s="21"/>
      <c r="R55" s="21">
        <v>32292</v>
      </c>
      <c r="S55" s="21"/>
      <c r="T55" s="21"/>
      <c r="U55" s="125">
        <v>0</v>
      </c>
      <c r="V55" s="21">
        <v>590</v>
      </c>
      <c r="W55" s="34">
        <v>45275</v>
      </c>
      <c r="X55" s="109"/>
    </row>
    <row r="56" spans="2:24" x14ac:dyDescent="0.2">
      <c r="B56" s="14" t="s">
        <v>25059</v>
      </c>
      <c r="C56" s="33" t="s">
        <v>18334</v>
      </c>
      <c r="D56" s="16" t="s">
        <v>25058</v>
      </c>
      <c r="E56" s="18" t="s">
        <v>26</v>
      </c>
      <c r="F56" s="34">
        <v>41244</v>
      </c>
      <c r="G56" s="20" t="s">
        <v>21186</v>
      </c>
      <c r="H56" s="109"/>
      <c r="I56" s="21">
        <v>24855</v>
      </c>
      <c r="J56" s="21">
        <v>24855</v>
      </c>
      <c r="K56" s="21">
        <v>21282</v>
      </c>
      <c r="L56" s="21">
        <v>22321</v>
      </c>
      <c r="M56" s="21"/>
      <c r="N56" s="21">
        <v>2534</v>
      </c>
      <c r="O56" s="21"/>
      <c r="P56" s="125">
        <v>2534</v>
      </c>
      <c r="Q56" s="21"/>
      <c r="R56" s="21">
        <v>24855</v>
      </c>
      <c r="S56" s="21"/>
      <c r="T56" s="21"/>
      <c r="U56" s="125">
        <v>0</v>
      </c>
      <c r="V56" s="21">
        <v>978</v>
      </c>
      <c r="W56" s="34">
        <v>45306</v>
      </c>
      <c r="X56" s="109"/>
    </row>
    <row r="57" spans="2:24" x14ac:dyDescent="0.2">
      <c r="B57" s="14" t="s">
        <v>25057</v>
      </c>
      <c r="C57" s="33" t="s">
        <v>18331</v>
      </c>
      <c r="D57" s="16" t="s">
        <v>25056</v>
      </c>
      <c r="E57" s="18" t="s">
        <v>26</v>
      </c>
      <c r="F57" s="34">
        <v>41244</v>
      </c>
      <c r="G57" s="20" t="s">
        <v>21186</v>
      </c>
      <c r="H57" s="109"/>
      <c r="I57" s="21">
        <v>61859</v>
      </c>
      <c r="J57" s="21">
        <v>61859</v>
      </c>
      <c r="K57" s="21">
        <v>50724</v>
      </c>
      <c r="L57" s="21">
        <v>50795</v>
      </c>
      <c r="M57" s="21"/>
      <c r="N57" s="21">
        <v>11064</v>
      </c>
      <c r="O57" s="21"/>
      <c r="P57" s="125">
        <v>11064</v>
      </c>
      <c r="Q57" s="21"/>
      <c r="R57" s="21">
        <v>61859</v>
      </c>
      <c r="S57" s="21"/>
      <c r="T57" s="21"/>
      <c r="U57" s="125">
        <v>0</v>
      </c>
      <c r="V57" s="21">
        <v>594</v>
      </c>
      <c r="W57" s="34">
        <v>45275</v>
      </c>
      <c r="X57" s="109"/>
    </row>
    <row r="58" spans="2:24" x14ac:dyDescent="0.2">
      <c r="B58" s="14" t="s">
        <v>25055</v>
      </c>
      <c r="C58" s="33" t="s">
        <v>18328</v>
      </c>
      <c r="D58" s="16" t="s">
        <v>25054</v>
      </c>
      <c r="E58" s="18" t="s">
        <v>26</v>
      </c>
      <c r="F58" s="34">
        <v>41244</v>
      </c>
      <c r="G58" s="20" t="s">
        <v>21186</v>
      </c>
      <c r="H58" s="109"/>
      <c r="I58" s="21">
        <v>8501</v>
      </c>
      <c r="J58" s="21">
        <v>8501</v>
      </c>
      <c r="K58" s="21">
        <v>7279</v>
      </c>
      <c r="L58" s="21">
        <v>8501</v>
      </c>
      <c r="M58" s="21"/>
      <c r="N58" s="21"/>
      <c r="O58" s="21"/>
      <c r="P58" s="125"/>
      <c r="Q58" s="21"/>
      <c r="R58" s="21">
        <v>8501</v>
      </c>
      <c r="S58" s="21"/>
      <c r="T58" s="21"/>
      <c r="U58" s="125"/>
      <c r="V58" s="21">
        <v>332</v>
      </c>
      <c r="W58" s="34">
        <v>45306</v>
      </c>
      <c r="X58" s="109"/>
    </row>
    <row r="59" spans="2:24" x14ac:dyDescent="0.2">
      <c r="B59" s="14" t="s">
        <v>25053</v>
      </c>
      <c r="C59" s="33" t="s">
        <v>18325</v>
      </c>
      <c r="D59" s="16" t="s">
        <v>25052</v>
      </c>
      <c r="E59" s="18" t="s">
        <v>26</v>
      </c>
      <c r="F59" s="34">
        <v>41244</v>
      </c>
      <c r="G59" s="20" t="s">
        <v>21186</v>
      </c>
      <c r="H59" s="109"/>
      <c r="I59" s="21">
        <v>5438</v>
      </c>
      <c r="J59" s="21">
        <v>5438</v>
      </c>
      <c r="K59" s="21">
        <v>5945</v>
      </c>
      <c r="L59" s="21">
        <v>6283</v>
      </c>
      <c r="M59" s="21"/>
      <c r="N59" s="21">
        <v>-845</v>
      </c>
      <c r="O59" s="21"/>
      <c r="P59" s="125">
        <v>-845</v>
      </c>
      <c r="Q59" s="21"/>
      <c r="R59" s="21">
        <v>5438</v>
      </c>
      <c r="S59" s="21"/>
      <c r="T59" s="21"/>
      <c r="U59" s="125">
        <v>0</v>
      </c>
      <c r="V59" s="21">
        <v>88</v>
      </c>
      <c r="W59" s="34">
        <v>45306</v>
      </c>
      <c r="X59" s="109"/>
    </row>
    <row r="60" spans="2:24" x14ac:dyDescent="0.2">
      <c r="B60" s="14" t="s">
        <v>25051</v>
      </c>
      <c r="C60" s="33" t="s">
        <v>18322</v>
      </c>
      <c r="D60" s="16" t="s">
        <v>25050</v>
      </c>
      <c r="E60" s="18" t="s">
        <v>26</v>
      </c>
      <c r="F60" s="34">
        <v>41244</v>
      </c>
      <c r="G60" s="20" t="s">
        <v>21186</v>
      </c>
      <c r="H60" s="109"/>
      <c r="I60" s="21">
        <v>5105</v>
      </c>
      <c r="J60" s="21">
        <v>5105</v>
      </c>
      <c r="K60" s="21">
        <v>4372</v>
      </c>
      <c r="L60" s="21">
        <v>5105</v>
      </c>
      <c r="M60" s="21"/>
      <c r="N60" s="21"/>
      <c r="O60" s="21"/>
      <c r="P60" s="125"/>
      <c r="Q60" s="21"/>
      <c r="R60" s="21">
        <v>5105</v>
      </c>
      <c r="S60" s="21"/>
      <c r="T60" s="21"/>
      <c r="U60" s="125"/>
      <c r="V60" s="21">
        <v>68</v>
      </c>
      <c r="W60" s="34">
        <v>45153</v>
      </c>
      <c r="X60" s="109"/>
    </row>
    <row r="61" spans="2:24" x14ac:dyDescent="0.2">
      <c r="B61" s="14" t="s">
        <v>25049</v>
      </c>
      <c r="C61" s="33" t="s">
        <v>18319</v>
      </c>
      <c r="D61" s="16" t="s">
        <v>25048</v>
      </c>
      <c r="E61" s="18" t="s">
        <v>26</v>
      </c>
      <c r="F61" s="34">
        <v>41244</v>
      </c>
      <c r="G61" s="20" t="s">
        <v>21186</v>
      </c>
      <c r="H61" s="109"/>
      <c r="I61" s="21">
        <v>4941</v>
      </c>
      <c r="J61" s="21">
        <v>4941</v>
      </c>
      <c r="K61" s="21">
        <v>4786</v>
      </c>
      <c r="L61" s="21">
        <v>4804</v>
      </c>
      <c r="M61" s="21"/>
      <c r="N61" s="21">
        <v>137</v>
      </c>
      <c r="O61" s="21"/>
      <c r="P61" s="125">
        <v>137</v>
      </c>
      <c r="Q61" s="21"/>
      <c r="R61" s="21">
        <v>4941</v>
      </c>
      <c r="S61" s="21"/>
      <c r="T61" s="21"/>
      <c r="U61" s="125">
        <v>0</v>
      </c>
      <c r="V61" s="21">
        <v>157</v>
      </c>
      <c r="W61" s="34">
        <v>45275</v>
      </c>
      <c r="X61" s="109"/>
    </row>
    <row r="62" spans="2:24" x14ac:dyDescent="0.2">
      <c r="B62" s="14" t="s">
        <v>25047</v>
      </c>
      <c r="C62" s="33" t="s">
        <v>18316</v>
      </c>
      <c r="D62" s="16" t="s">
        <v>25046</v>
      </c>
      <c r="E62" s="18" t="s">
        <v>26</v>
      </c>
      <c r="F62" s="34">
        <v>41244</v>
      </c>
      <c r="G62" s="20" t="s">
        <v>21186</v>
      </c>
      <c r="H62" s="109"/>
      <c r="I62" s="21">
        <v>12032</v>
      </c>
      <c r="J62" s="21">
        <v>12032</v>
      </c>
      <c r="K62" s="21">
        <v>11005</v>
      </c>
      <c r="L62" s="21">
        <v>12032</v>
      </c>
      <c r="M62" s="21"/>
      <c r="N62" s="21"/>
      <c r="O62" s="21"/>
      <c r="P62" s="125"/>
      <c r="Q62" s="21"/>
      <c r="R62" s="21">
        <v>12032</v>
      </c>
      <c r="S62" s="21"/>
      <c r="T62" s="21"/>
      <c r="U62" s="125"/>
      <c r="V62" s="21">
        <v>491</v>
      </c>
      <c r="W62" s="34">
        <v>45306</v>
      </c>
      <c r="X62" s="109"/>
    </row>
    <row r="63" spans="2:24" x14ac:dyDescent="0.2">
      <c r="B63" s="14" t="s">
        <v>25045</v>
      </c>
      <c r="C63" s="33" t="s">
        <v>18313</v>
      </c>
      <c r="D63" s="16" t="s">
        <v>25044</v>
      </c>
      <c r="E63" s="18" t="s">
        <v>26</v>
      </c>
      <c r="F63" s="34">
        <v>41244</v>
      </c>
      <c r="G63" s="20" t="s">
        <v>21186</v>
      </c>
      <c r="H63" s="109"/>
      <c r="I63" s="21">
        <v>295</v>
      </c>
      <c r="J63" s="21">
        <v>295</v>
      </c>
      <c r="K63" s="21">
        <v>253</v>
      </c>
      <c r="L63" s="21">
        <v>295</v>
      </c>
      <c r="M63" s="21"/>
      <c r="N63" s="21"/>
      <c r="O63" s="21"/>
      <c r="P63" s="125"/>
      <c r="Q63" s="21"/>
      <c r="R63" s="21">
        <v>295</v>
      </c>
      <c r="S63" s="21"/>
      <c r="T63" s="21"/>
      <c r="U63" s="125"/>
      <c r="V63" s="21">
        <v>10</v>
      </c>
      <c r="W63" s="34">
        <v>45337</v>
      </c>
      <c r="X63" s="109"/>
    </row>
    <row r="64" spans="2:24" x14ac:dyDescent="0.2">
      <c r="B64" s="14" t="s">
        <v>25043</v>
      </c>
      <c r="C64" s="33" t="s">
        <v>18310</v>
      </c>
      <c r="D64" s="16" t="s">
        <v>25042</v>
      </c>
      <c r="E64" s="18" t="s">
        <v>26</v>
      </c>
      <c r="F64" s="34">
        <v>41244</v>
      </c>
      <c r="G64" s="20" t="s">
        <v>21186</v>
      </c>
      <c r="H64" s="109"/>
      <c r="I64" s="21">
        <v>7166</v>
      </c>
      <c r="J64" s="21">
        <v>7166</v>
      </c>
      <c r="K64" s="21">
        <v>6555</v>
      </c>
      <c r="L64" s="21">
        <v>7166</v>
      </c>
      <c r="M64" s="21"/>
      <c r="N64" s="21"/>
      <c r="O64" s="21"/>
      <c r="P64" s="125"/>
      <c r="Q64" s="21"/>
      <c r="R64" s="21">
        <v>7166</v>
      </c>
      <c r="S64" s="21"/>
      <c r="T64" s="21"/>
      <c r="U64" s="125"/>
      <c r="V64" s="21">
        <v>236</v>
      </c>
      <c r="W64" s="34">
        <v>45337</v>
      </c>
      <c r="X64" s="109"/>
    </row>
    <row r="65" spans="2:24" x14ac:dyDescent="0.2">
      <c r="B65" s="14" t="s">
        <v>25041</v>
      </c>
      <c r="C65" s="33" t="s">
        <v>18307</v>
      </c>
      <c r="D65" s="16" t="s">
        <v>25040</v>
      </c>
      <c r="E65" s="18" t="s">
        <v>26</v>
      </c>
      <c r="F65" s="34">
        <v>41244</v>
      </c>
      <c r="G65" s="20" t="s">
        <v>21186</v>
      </c>
      <c r="H65" s="109"/>
      <c r="I65" s="21">
        <v>5651</v>
      </c>
      <c r="J65" s="21">
        <v>5651</v>
      </c>
      <c r="K65" s="21">
        <v>4839</v>
      </c>
      <c r="L65" s="21">
        <v>5651</v>
      </c>
      <c r="M65" s="21"/>
      <c r="N65" s="21"/>
      <c r="O65" s="21"/>
      <c r="P65" s="125"/>
      <c r="Q65" s="21"/>
      <c r="R65" s="21">
        <v>5651</v>
      </c>
      <c r="S65" s="21"/>
      <c r="T65" s="21"/>
      <c r="U65" s="125"/>
      <c r="V65" s="21">
        <v>119</v>
      </c>
      <c r="W65" s="34">
        <v>45397</v>
      </c>
      <c r="X65" s="109"/>
    </row>
    <row r="66" spans="2:24" x14ac:dyDescent="0.2">
      <c r="B66" s="14" t="s">
        <v>25039</v>
      </c>
      <c r="C66" s="33" t="s">
        <v>18304</v>
      </c>
      <c r="D66" s="16" t="s">
        <v>25038</v>
      </c>
      <c r="E66" s="18" t="s">
        <v>26</v>
      </c>
      <c r="F66" s="34">
        <v>41244</v>
      </c>
      <c r="G66" s="20" t="s">
        <v>21186</v>
      </c>
      <c r="H66" s="109"/>
      <c r="I66" s="21">
        <v>36093</v>
      </c>
      <c r="J66" s="21">
        <v>36093</v>
      </c>
      <c r="K66" s="21">
        <v>34965</v>
      </c>
      <c r="L66" s="21">
        <v>35493</v>
      </c>
      <c r="M66" s="21"/>
      <c r="N66" s="21">
        <v>600</v>
      </c>
      <c r="O66" s="21"/>
      <c r="P66" s="125">
        <v>600</v>
      </c>
      <c r="Q66" s="21"/>
      <c r="R66" s="21">
        <v>36093</v>
      </c>
      <c r="S66" s="21"/>
      <c r="T66" s="21"/>
      <c r="U66" s="125">
        <v>0</v>
      </c>
      <c r="V66" s="21">
        <v>715</v>
      </c>
      <c r="W66" s="34">
        <v>45245</v>
      </c>
      <c r="X66" s="109"/>
    </row>
    <row r="67" spans="2:24" x14ac:dyDescent="0.2">
      <c r="B67" s="14" t="s">
        <v>25037</v>
      </c>
      <c r="C67" s="33" t="s">
        <v>18301</v>
      </c>
      <c r="D67" s="16" t="s">
        <v>25036</v>
      </c>
      <c r="E67" s="18" t="s">
        <v>26</v>
      </c>
      <c r="F67" s="34">
        <v>41244</v>
      </c>
      <c r="G67" s="20" t="s">
        <v>21186</v>
      </c>
      <c r="H67" s="109"/>
      <c r="I67" s="21">
        <v>1221</v>
      </c>
      <c r="J67" s="21">
        <v>1221</v>
      </c>
      <c r="K67" s="21">
        <v>1117</v>
      </c>
      <c r="L67" s="21">
        <v>1221</v>
      </c>
      <c r="M67" s="21"/>
      <c r="N67" s="21"/>
      <c r="O67" s="21"/>
      <c r="P67" s="125"/>
      <c r="Q67" s="21"/>
      <c r="R67" s="21">
        <v>1221</v>
      </c>
      <c r="S67" s="21"/>
      <c r="T67" s="21"/>
      <c r="U67" s="125"/>
      <c r="V67" s="21">
        <v>44</v>
      </c>
      <c r="W67" s="34">
        <v>45184</v>
      </c>
      <c r="X67" s="109"/>
    </row>
    <row r="68" spans="2:24" x14ac:dyDescent="0.2">
      <c r="B68" s="14" t="s">
        <v>25035</v>
      </c>
      <c r="C68" s="33" t="s">
        <v>18298</v>
      </c>
      <c r="D68" s="16" t="s">
        <v>25034</v>
      </c>
      <c r="E68" s="18" t="s">
        <v>26</v>
      </c>
      <c r="F68" s="34">
        <v>41244</v>
      </c>
      <c r="G68" s="20" t="s">
        <v>21186</v>
      </c>
      <c r="H68" s="109"/>
      <c r="I68" s="21">
        <v>4630</v>
      </c>
      <c r="J68" s="21">
        <v>4630</v>
      </c>
      <c r="K68" s="21">
        <v>3964</v>
      </c>
      <c r="L68" s="21">
        <v>4630</v>
      </c>
      <c r="M68" s="21"/>
      <c r="N68" s="21"/>
      <c r="O68" s="21"/>
      <c r="P68" s="125"/>
      <c r="Q68" s="21"/>
      <c r="R68" s="21">
        <v>4630</v>
      </c>
      <c r="S68" s="21"/>
      <c r="T68" s="21"/>
      <c r="U68" s="125"/>
      <c r="V68" s="21">
        <v>168</v>
      </c>
      <c r="W68" s="34">
        <v>45275</v>
      </c>
      <c r="X68" s="109"/>
    </row>
    <row r="69" spans="2:24" x14ac:dyDescent="0.2">
      <c r="B69" s="14" t="s">
        <v>25033</v>
      </c>
      <c r="C69" s="33" t="s">
        <v>18295</v>
      </c>
      <c r="D69" s="16" t="s">
        <v>25032</v>
      </c>
      <c r="E69" s="18" t="s">
        <v>26</v>
      </c>
      <c r="F69" s="34">
        <v>41244</v>
      </c>
      <c r="G69" s="20" t="s">
        <v>21186</v>
      </c>
      <c r="H69" s="109"/>
      <c r="I69" s="21">
        <v>6007</v>
      </c>
      <c r="J69" s="21">
        <v>6007</v>
      </c>
      <c r="K69" s="21">
        <v>5144</v>
      </c>
      <c r="L69" s="21">
        <v>5301</v>
      </c>
      <c r="M69" s="21"/>
      <c r="N69" s="21">
        <v>706</v>
      </c>
      <c r="O69" s="21"/>
      <c r="P69" s="125">
        <v>706</v>
      </c>
      <c r="Q69" s="21"/>
      <c r="R69" s="21">
        <v>6007</v>
      </c>
      <c r="S69" s="21"/>
      <c r="T69" s="21"/>
      <c r="U69" s="125">
        <v>0</v>
      </c>
      <c r="V69" s="21">
        <v>318</v>
      </c>
      <c r="W69" s="34">
        <v>45427</v>
      </c>
      <c r="X69" s="109"/>
    </row>
    <row r="70" spans="2:24" x14ac:dyDescent="0.2">
      <c r="B70" s="14" t="s">
        <v>25031</v>
      </c>
      <c r="C70" s="33" t="s">
        <v>18292</v>
      </c>
      <c r="D70" s="16" t="s">
        <v>25030</v>
      </c>
      <c r="E70" s="18" t="s">
        <v>26</v>
      </c>
      <c r="F70" s="34">
        <v>41244</v>
      </c>
      <c r="G70" s="20" t="s">
        <v>21186</v>
      </c>
      <c r="H70" s="109"/>
      <c r="I70" s="21">
        <v>1546</v>
      </c>
      <c r="J70" s="21">
        <v>1546</v>
      </c>
      <c r="K70" s="21">
        <v>1323</v>
      </c>
      <c r="L70" s="21">
        <v>1546</v>
      </c>
      <c r="M70" s="21"/>
      <c r="N70" s="21"/>
      <c r="O70" s="21"/>
      <c r="P70" s="125"/>
      <c r="Q70" s="21"/>
      <c r="R70" s="21">
        <v>1546</v>
      </c>
      <c r="S70" s="21"/>
      <c r="T70" s="21"/>
      <c r="U70" s="125"/>
      <c r="V70" s="21">
        <v>55</v>
      </c>
      <c r="W70" s="34">
        <v>45337</v>
      </c>
      <c r="X70" s="109"/>
    </row>
    <row r="71" spans="2:24" x14ac:dyDescent="0.2">
      <c r="B71" s="14" t="s">
        <v>25029</v>
      </c>
      <c r="C71" s="33" t="s">
        <v>18289</v>
      </c>
      <c r="D71" s="16" t="s">
        <v>25028</v>
      </c>
      <c r="E71" s="18" t="s">
        <v>26</v>
      </c>
      <c r="F71" s="34">
        <v>41244</v>
      </c>
      <c r="G71" s="20" t="s">
        <v>21186</v>
      </c>
      <c r="H71" s="109"/>
      <c r="I71" s="21">
        <v>473</v>
      </c>
      <c r="J71" s="21">
        <v>473</v>
      </c>
      <c r="K71" s="21">
        <v>405</v>
      </c>
      <c r="L71" s="21">
        <v>473</v>
      </c>
      <c r="M71" s="21"/>
      <c r="N71" s="21"/>
      <c r="O71" s="21"/>
      <c r="P71" s="125"/>
      <c r="Q71" s="21"/>
      <c r="R71" s="21">
        <v>473</v>
      </c>
      <c r="S71" s="21"/>
      <c r="T71" s="21"/>
      <c r="U71" s="125"/>
      <c r="V71" s="21">
        <v>17</v>
      </c>
      <c r="W71" s="34">
        <v>45184</v>
      </c>
      <c r="X71" s="109"/>
    </row>
    <row r="72" spans="2:24" x14ac:dyDescent="0.2">
      <c r="B72" s="14" t="s">
        <v>25027</v>
      </c>
      <c r="C72" s="33" t="s">
        <v>18286</v>
      </c>
      <c r="D72" s="16" t="s">
        <v>25026</v>
      </c>
      <c r="E72" s="18" t="s">
        <v>26</v>
      </c>
      <c r="F72" s="34">
        <v>41244</v>
      </c>
      <c r="G72" s="20" t="s">
        <v>21186</v>
      </c>
      <c r="H72" s="109"/>
      <c r="I72" s="21">
        <v>23061</v>
      </c>
      <c r="J72" s="21">
        <v>23061</v>
      </c>
      <c r="K72" s="21">
        <v>22340</v>
      </c>
      <c r="L72" s="21">
        <v>22599</v>
      </c>
      <c r="M72" s="21"/>
      <c r="N72" s="21">
        <v>462</v>
      </c>
      <c r="O72" s="21"/>
      <c r="P72" s="125">
        <v>462</v>
      </c>
      <c r="Q72" s="21"/>
      <c r="R72" s="21">
        <v>23061</v>
      </c>
      <c r="S72" s="21"/>
      <c r="T72" s="21"/>
      <c r="U72" s="125">
        <v>0</v>
      </c>
      <c r="V72" s="21">
        <v>599</v>
      </c>
      <c r="W72" s="34">
        <v>45275</v>
      </c>
      <c r="X72" s="109"/>
    </row>
    <row r="73" spans="2:24" x14ac:dyDescent="0.2">
      <c r="B73" s="14" t="s">
        <v>25025</v>
      </c>
      <c r="C73" s="33" t="s">
        <v>18283</v>
      </c>
      <c r="D73" s="16" t="s">
        <v>25024</v>
      </c>
      <c r="E73" s="18" t="s">
        <v>26</v>
      </c>
      <c r="F73" s="34">
        <v>41244</v>
      </c>
      <c r="G73" s="20" t="s">
        <v>21186</v>
      </c>
      <c r="H73" s="109"/>
      <c r="I73" s="21">
        <v>2619</v>
      </c>
      <c r="J73" s="21">
        <v>2619</v>
      </c>
      <c r="K73" s="21">
        <v>2243</v>
      </c>
      <c r="L73" s="21">
        <v>2619</v>
      </c>
      <c r="M73" s="21"/>
      <c r="N73" s="21"/>
      <c r="O73" s="21"/>
      <c r="P73" s="125"/>
      <c r="Q73" s="21"/>
      <c r="R73" s="21">
        <v>2619</v>
      </c>
      <c r="S73" s="21"/>
      <c r="T73" s="21"/>
      <c r="U73" s="125"/>
      <c r="V73" s="21">
        <v>72</v>
      </c>
      <c r="W73" s="34">
        <v>45275</v>
      </c>
      <c r="X73" s="109"/>
    </row>
    <row r="74" spans="2:24" x14ac:dyDescent="0.2">
      <c r="B74" s="14" t="s">
        <v>25023</v>
      </c>
      <c r="C74" s="33" t="s">
        <v>18280</v>
      </c>
      <c r="D74" s="16" t="s">
        <v>25022</v>
      </c>
      <c r="E74" s="18" t="s">
        <v>26</v>
      </c>
      <c r="F74" s="34">
        <v>41244</v>
      </c>
      <c r="G74" s="20" t="s">
        <v>21186</v>
      </c>
      <c r="H74" s="109"/>
      <c r="I74" s="21">
        <v>12760</v>
      </c>
      <c r="J74" s="21">
        <v>12760</v>
      </c>
      <c r="K74" s="21">
        <v>10491</v>
      </c>
      <c r="L74" s="21">
        <v>11310</v>
      </c>
      <c r="M74" s="21"/>
      <c r="N74" s="21">
        <v>1450</v>
      </c>
      <c r="O74" s="21"/>
      <c r="P74" s="125">
        <v>1450</v>
      </c>
      <c r="Q74" s="21"/>
      <c r="R74" s="21">
        <v>12760</v>
      </c>
      <c r="S74" s="21"/>
      <c r="T74" s="21"/>
      <c r="U74" s="125">
        <v>0</v>
      </c>
      <c r="V74" s="21">
        <v>422</v>
      </c>
      <c r="W74" s="34">
        <v>45337</v>
      </c>
      <c r="X74" s="109"/>
    </row>
    <row r="75" spans="2:24" x14ac:dyDescent="0.2">
      <c r="B75" s="14" t="s">
        <v>25021</v>
      </c>
      <c r="C75" s="33" t="s">
        <v>18277</v>
      </c>
      <c r="D75" s="16" t="s">
        <v>25020</v>
      </c>
      <c r="E75" s="18" t="s">
        <v>26</v>
      </c>
      <c r="F75" s="34">
        <v>41244</v>
      </c>
      <c r="G75" s="20" t="s">
        <v>21186</v>
      </c>
      <c r="H75" s="109"/>
      <c r="I75" s="21">
        <v>3072</v>
      </c>
      <c r="J75" s="21">
        <v>3072</v>
      </c>
      <c r="K75" s="21">
        <v>2631</v>
      </c>
      <c r="L75" s="21">
        <v>3072</v>
      </c>
      <c r="M75" s="21"/>
      <c r="N75" s="21"/>
      <c r="O75" s="21"/>
      <c r="P75" s="125"/>
      <c r="Q75" s="21"/>
      <c r="R75" s="21">
        <v>3072</v>
      </c>
      <c r="S75" s="21"/>
      <c r="T75" s="21"/>
      <c r="U75" s="125"/>
      <c r="V75" s="21">
        <v>116</v>
      </c>
      <c r="W75" s="34">
        <v>45366</v>
      </c>
      <c r="X75" s="109"/>
    </row>
    <row r="76" spans="2:24" x14ac:dyDescent="0.2">
      <c r="B76" s="14" t="s">
        <v>25019</v>
      </c>
      <c r="C76" s="33" t="s">
        <v>18274</v>
      </c>
      <c r="D76" s="16" t="s">
        <v>25018</v>
      </c>
      <c r="E76" s="18" t="s">
        <v>26</v>
      </c>
      <c r="F76" s="34">
        <v>41244</v>
      </c>
      <c r="G76" s="20" t="s">
        <v>21186</v>
      </c>
      <c r="H76" s="109"/>
      <c r="I76" s="21">
        <v>12279</v>
      </c>
      <c r="J76" s="21">
        <v>12279</v>
      </c>
      <c r="K76" s="21">
        <v>10096</v>
      </c>
      <c r="L76" s="21">
        <v>10915</v>
      </c>
      <c r="M76" s="21"/>
      <c r="N76" s="21">
        <v>1364</v>
      </c>
      <c r="O76" s="21"/>
      <c r="P76" s="125">
        <v>1364</v>
      </c>
      <c r="Q76" s="21"/>
      <c r="R76" s="21">
        <v>12279</v>
      </c>
      <c r="S76" s="21"/>
      <c r="T76" s="21"/>
      <c r="U76" s="125">
        <v>0</v>
      </c>
      <c r="V76" s="21">
        <v>409</v>
      </c>
      <c r="W76" s="34">
        <v>45366</v>
      </c>
      <c r="X76" s="109"/>
    </row>
    <row r="77" spans="2:24" x14ac:dyDescent="0.2">
      <c r="B77" s="14" t="s">
        <v>25017</v>
      </c>
      <c r="C77" s="33" t="s">
        <v>18271</v>
      </c>
      <c r="D77" s="16" t="s">
        <v>25016</v>
      </c>
      <c r="E77" s="18" t="s">
        <v>26</v>
      </c>
      <c r="F77" s="34">
        <v>41244</v>
      </c>
      <c r="G77" s="20" t="s">
        <v>21186</v>
      </c>
      <c r="H77" s="109"/>
      <c r="I77" s="21">
        <v>42596</v>
      </c>
      <c r="J77" s="21">
        <v>42596</v>
      </c>
      <c r="K77" s="21">
        <v>41264</v>
      </c>
      <c r="L77" s="21">
        <v>41867</v>
      </c>
      <c r="M77" s="21"/>
      <c r="N77" s="21">
        <v>729</v>
      </c>
      <c r="O77" s="21"/>
      <c r="P77" s="125">
        <v>729</v>
      </c>
      <c r="Q77" s="21"/>
      <c r="R77" s="21">
        <v>42596</v>
      </c>
      <c r="S77" s="21"/>
      <c r="T77" s="21"/>
      <c r="U77" s="125">
        <v>0</v>
      </c>
      <c r="V77" s="21">
        <v>439</v>
      </c>
      <c r="W77" s="34">
        <v>45245</v>
      </c>
      <c r="X77" s="109"/>
    </row>
    <row r="78" spans="2:24" x14ac:dyDescent="0.2">
      <c r="B78" s="14" t="s">
        <v>25015</v>
      </c>
      <c r="C78" s="33" t="s">
        <v>18268</v>
      </c>
      <c r="D78" s="16" t="s">
        <v>25014</v>
      </c>
      <c r="E78" s="18" t="s">
        <v>26</v>
      </c>
      <c r="F78" s="34">
        <v>41244</v>
      </c>
      <c r="G78" s="20" t="s">
        <v>21186</v>
      </c>
      <c r="H78" s="109"/>
      <c r="I78" s="21">
        <v>10666</v>
      </c>
      <c r="J78" s="21">
        <v>10666</v>
      </c>
      <c r="K78" s="21">
        <v>9756</v>
      </c>
      <c r="L78" s="21">
        <v>10666</v>
      </c>
      <c r="M78" s="21"/>
      <c r="N78" s="21"/>
      <c r="O78" s="21"/>
      <c r="P78" s="125"/>
      <c r="Q78" s="21"/>
      <c r="R78" s="21">
        <v>10666</v>
      </c>
      <c r="S78" s="21"/>
      <c r="T78" s="21"/>
      <c r="U78" s="125"/>
      <c r="V78" s="21">
        <v>292</v>
      </c>
      <c r="W78" s="34">
        <v>45245</v>
      </c>
      <c r="X78" s="109"/>
    </row>
    <row r="79" spans="2:24" x14ac:dyDescent="0.2">
      <c r="B79" s="14" t="s">
        <v>25013</v>
      </c>
      <c r="C79" s="33" t="s">
        <v>18265</v>
      </c>
      <c r="D79" s="16" t="s">
        <v>25012</v>
      </c>
      <c r="E79" s="18" t="s">
        <v>26</v>
      </c>
      <c r="F79" s="34">
        <v>41244</v>
      </c>
      <c r="G79" s="20" t="s">
        <v>21186</v>
      </c>
      <c r="H79" s="109"/>
      <c r="I79" s="21">
        <v>29106</v>
      </c>
      <c r="J79" s="21">
        <v>29106</v>
      </c>
      <c r="K79" s="21">
        <v>28196</v>
      </c>
      <c r="L79" s="21">
        <v>28303</v>
      </c>
      <c r="M79" s="21"/>
      <c r="N79" s="21">
        <v>803</v>
      </c>
      <c r="O79" s="21"/>
      <c r="P79" s="125">
        <v>803</v>
      </c>
      <c r="Q79" s="21"/>
      <c r="R79" s="21">
        <v>29106</v>
      </c>
      <c r="S79" s="21"/>
      <c r="T79" s="21"/>
      <c r="U79" s="125">
        <v>0</v>
      </c>
      <c r="V79" s="21">
        <v>878</v>
      </c>
      <c r="W79" s="34">
        <v>45275</v>
      </c>
      <c r="X79" s="109"/>
    </row>
    <row r="80" spans="2:24" x14ac:dyDescent="0.2">
      <c r="B80" s="14" t="s">
        <v>25011</v>
      </c>
      <c r="C80" s="33" t="s">
        <v>18262</v>
      </c>
      <c r="D80" s="16" t="s">
        <v>25010</v>
      </c>
      <c r="E80" s="18" t="s">
        <v>26</v>
      </c>
      <c r="F80" s="34">
        <v>41244</v>
      </c>
      <c r="G80" s="20" t="s">
        <v>21186</v>
      </c>
      <c r="H80" s="109"/>
      <c r="I80" s="21">
        <v>856</v>
      </c>
      <c r="J80" s="21">
        <v>856</v>
      </c>
      <c r="K80" s="21">
        <v>733</v>
      </c>
      <c r="L80" s="21">
        <v>856</v>
      </c>
      <c r="M80" s="21"/>
      <c r="N80" s="21"/>
      <c r="O80" s="21"/>
      <c r="P80" s="125"/>
      <c r="Q80" s="21"/>
      <c r="R80" s="21">
        <v>856</v>
      </c>
      <c r="S80" s="21"/>
      <c r="T80" s="21"/>
      <c r="U80" s="125"/>
      <c r="V80" s="21">
        <v>32</v>
      </c>
      <c r="W80" s="34">
        <v>45245</v>
      </c>
      <c r="X80" s="109"/>
    </row>
    <row r="81" spans="2:24" x14ac:dyDescent="0.2">
      <c r="B81" s="14" t="s">
        <v>25009</v>
      </c>
      <c r="C81" s="33" t="s">
        <v>18259</v>
      </c>
      <c r="D81" s="16" t="s">
        <v>25008</v>
      </c>
      <c r="E81" s="18" t="s">
        <v>26</v>
      </c>
      <c r="F81" s="34">
        <v>41244</v>
      </c>
      <c r="G81" s="20" t="s">
        <v>21186</v>
      </c>
      <c r="H81" s="109"/>
      <c r="I81" s="21">
        <v>14284</v>
      </c>
      <c r="J81" s="21">
        <v>14284</v>
      </c>
      <c r="K81" s="21">
        <v>14099</v>
      </c>
      <c r="L81" s="21">
        <v>14284</v>
      </c>
      <c r="M81" s="21"/>
      <c r="N81" s="21"/>
      <c r="O81" s="21"/>
      <c r="P81" s="125"/>
      <c r="Q81" s="21"/>
      <c r="R81" s="21">
        <v>14284</v>
      </c>
      <c r="S81" s="21"/>
      <c r="T81" s="21"/>
      <c r="U81" s="125"/>
      <c r="V81" s="21">
        <v>296</v>
      </c>
      <c r="W81" s="34">
        <v>45275</v>
      </c>
      <c r="X81" s="109"/>
    </row>
    <row r="82" spans="2:24" x14ac:dyDescent="0.2">
      <c r="B82" s="14" t="s">
        <v>25007</v>
      </c>
      <c r="C82" s="33" t="s">
        <v>18256</v>
      </c>
      <c r="D82" s="16" t="s">
        <v>25006</v>
      </c>
      <c r="E82" s="18" t="s">
        <v>26</v>
      </c>
      <c r="F82" s="34">
        <v>41244</v>
      </c>
      <c r="G82" s="20" t="s">
        <v>21186</v>
      </c>
      <c r="H82" s="109"/>
      <c r="I82" s="21">
        <v>12378</v>
      </c>
      <c r="J82" s="21">
        <v>12378</v>
      </c>
      <c r="K82" s="21">
        <v>10598</v>
      </c>
      <c r="L82" s="21">
        <v>12378</v>
      </c>
      <c r="M82" s="21"/>
      <c r="N82" s="21"/>
      <c r="O82" s="21"/>
      <c r="P82" s="125"/>
      <c r="Q82" s="21"/>
      <c r="R82" s="21">
        <v>12378</v>
      </c>
      <c r="S82" s="21"/>
      <c r="T82" s="21"/>
      <c r="U82" s="125"/>
      <c r="V82" s="21">
        <v>188</v>
      </c>
      <c r="W82" s="34">
        <v>45306</v>
      </c>
      <c r="X82" s="109"/>
    </row>
    <row r="83" spans="2:24" x14ac:dyDescent="0.2">
      <c r="B83" s="14" t="s">
        <v>25005</v>
      </c>
      <c r="C83" s="33" t="s">
        <v>18253</v>
      </c>
      <c r="D83" s="16" t="s">
        <v>25004</v>
      </c>
      <c r="E83" s="18" t="s">
        <v>26</v>
      </c>
      <c r="F83" s="34">
        <v>41244</v>
      </c>
      <c r="G83" s="20" t="s">
        <v>21186</v>
      </c>
      <c r="H83" s="109"/>
      <c r="I83" s="21">
        <v>1210</v>
      </c>
      <c r="J83" s="21">
        <v>1210</v>
      </c>
      <c r="K83" s="21">
        <v>1036</v>
      </c>
      <c r="L83" s="21">
        <v>1210</v>
      </c>
      <c r="M83" s="21"/>
      <c r="N83" s="21"/>
      <c r="O83" s="21"/>
      <c r="P83" s="125"/>
      <c r="Q83" s="21"/>
      <c r="R83" s="21">
        <v>1210</v>
      </c>
      <c r="S83" s="21"/>
      <c r="T83" s="21"/>
      <c r="U83" s="125"/>
      <c r="V83" s="21">
        <v>45</v>
      </c>
      <c r="W83" s="34">
        <v>45366</v>
      </c>
      <c r="X83" s="109"/>
    </row>
    <row r="84" spans="2:24" x14ac:dyDescent="0.2">
      <c r="B84" s="14" t="s">
        <v>25003</v>
      </c>
      <c r="C84" s="33" t="s">
        <v>18250</v>
      </c>
      <c r="D84" s="16" t="s">
        <v>25002</v>
      </c>
      <c r="E84" s="18" t="s">
        <v>26</v>
      </c>
      <c r="F84" s="34">
        <v>41244</v>
      </c>
      <c r="G84" s="20" t="s">
        <v>21186</v>
      </c>
      <c r="H84" s="109"/>
      <c r="I84" s="21">
        <v>47871</v>
      </c>
      <c r="J84" s="21">
        <v>47871</v>
      </c>
      <c r="K84" s="21">
        <v>46375</v>
      </c>
      <c r="L84" s="21">
        <v>46393</v>
      </c>
      <c r="M84" s="21"/>
      <c r="N84" s="21">
        <v>1478</v>
      </c>
      <c r="O84" s="21"/>
      <c r="P84" s="125">
        <v>1478</v>
      </c>
      <c r="Q84" s="21"/>
      <c r="R84" s="21">
        <v>47871</v>
      </c>
      <c r="S84" s="21"/>
      <c r="T84" s="21"/>
      <c r="U84" s="125">
        <v>0</v>
      </c>
      <c r="V84" s="21">
        <v>1614</v>
      </c>
      <c r="W84" s="34">
        <v>45397</v>
      </c>
      <c r="X84" s="109"/>
    </row>
    <row r="85" spans="2:24" x14ac:dyDescent="0.2">
      <c r="B85" s="14" t="s">
        <v>25001</v>
      </c>
      <c r="C85" s="33" t="s">
        <v>18247</v>
      </c>
      <c r="D85" s="16" t="s">
        <v>25000</v>
      </c>
      <c r="E85" s="18" t="s">
        <v>26</v>
      </c>
      <c r="F85" s="34">
        <v>41244</v>
      </c>
      <c r="G85" s="20" t="s">
        <v>21186</v>
      </c>
      <c r="H85" s="109"/>
      <c r="I85" s="21">
        <v>9966</v>
      </c>
      <c r="J85" s="21">
        <v>9966</v>
      </c>
      <c r="K85" s="21">
        <v>8534</v>
      </c>
      <c r="L85" s="21">
        <v>9966</v>
      </c>
      <c r="M85" s="21"/>
      <c r="N85" s="21"/>
      <c r="O85" s="21"/>
      <c r="P85" s="125"/>
      <c r="Q85" s="21"/>
      <c r="R85" s="21">
        <v>9966</v>
      </c>
      <c r="S85" s="21"/>
      <c r="T85" s="21"/>
      <c r="U85" s="125"/>
      <c r="V85" s="21">
        <v>171</v>
      </c>
      <c r="W85" s="34">
        <v>45306</v>
      </c>
      <c r="X85" s="109"/>
    </row>
    <row r="86" spans="2:24" x14ac:dyDescent="0.2">
      <c r="B86" s="14" t="s">
        <v>24999</v>
      </c>
      <c r="C86" s="33" t="s">
        <v>24998</v>
      </c>
      <c r="D86" s="16" t="s">
        <v>24997</v>
      </c>
      <c r="E86" s="18" t="s">
        <v>26</v>
      </c>
      <c r="F86" s="34">
        <v>41244</v>
      </c>
      <c r="G86" s="20" t="s">
        <v>21186</v>
      </c>
      <c r="H86" s="109"/>
      <c r="I86" s="21">
        <v>21996</v>
      </c>
      <c r="J86" s="21">
        <v>21996</v>
      </c>
      <c r="K86" s="21">
        <v>20120</v>
      </c>
      <c r="L86" s="21">
        <v>21996</v>
      </c>
      <c r="M86" s="21"/>
      <c r="N86" s="21"/>
      <c r="O86" s="21"/>
      <c r="P86" s="125"/>
      <c r="Q86" s="21"/>
      <c r="R86" s="21">
        <v>21996</v>
      </c>
      <c r="S86" s="21"/>
      <c r="T86" s="21"/>
      <c r="U86" s="125"/>
      <c r="V86" s="21">
        <v>1389</v>
      </c>
      <c r="W86" s="34">
        <v>45214</v>
      </c>
      <c r="X86" s="109"/>
    </row>
    <row r="87" spans="2:24" x14ac:dyDescent="0.2">
      <c r="B87" s="14" t="s">
        <v>24996</v>
      </c>
      <c r="C87" s="33" t="s">
        <v>18244</v>
      </c>
      <c r="D87" s="16" t="s">
        <v>24995</v>
      </c>
      <c r="E87" s="18" t="s">
        <v>26</v>
      </c>
      <c r="F87" s="34">
        <v>41244</v>
      </c>
      <c r="G87" s="20" t="s">
        <v>21186</v>
      </c>
      <c r="H87" s="109"/>
      <c r="I87" s="21">
        <v>15209</v>
      </c>
      <c r="J87" s="21">
        <v>15209</v>
      </c>
      <c r="K87" s="21">
        <v>14734</v>
      </c>
      <c r="L87" s="21">
        <v>14815</v>
      </c>
      <c r="M87" s="21"/>
      <c r="N87" s="21">
        <v>395</v>
      </c>
      <c r="O87" s="21"/>
      <c r="P87" s="125">
        <v>395</v>
      </c>
      <c r="Q87" s="21"/>
      <c r="R87" s="21">
        <v>15209</v>
      </c>
      <c r="S87" s="21"/>
      <c r="T87" s="21"/>
      <c r="U87" s="125">
        <v>0</v>
      </c>
      <c r="V87" s="21">
        <v>522</v>
      </c>
      <c r="W87" s="34">
        <v>45275</v>
      </c>
      <c r="X87" s="109"/>
    </row>
    <row r="88" spans="2:24" x14ac:dyDescent="0.2">
      <c r="B88" s="14" t="s">
        <v>24994</v>
      </c>
      <c r="C88" s="33" t="s">
        <v>18241</v>
      </c>
      <c r="D88" s="16" t="s">
        <v>24993</v>
      </c>
      <c r="E88" s="18" t="s">
        <v>26</v>
      </c>
      <c r="F88" s="34">
        <v>41244</v>
      </c>
      <c r="G88" s="20" t="s">
        <v>21186</v>
      </c>
      <c r="H88" s="109"/>
      <c r="I88" s="21">
        <v>6278</v>
      </c>
      <c r="J88" s="21">
        <v>6278</v>
      </c>
      <c r="K88" s="21">
        <v>6082</v>
      </c>
      <c r="L88" s="21">
        <v>6168</v>
      </c>
      <c r="M88" s="21"/>
      <c r="N88" s="21">
        <v>110</v>
      </c>
      <c r="O88" s="21"/>
      <c r="P88" s="125">
        <v>110</v>
      </c>
      <c r="Q88" s="21"/>
      <c r="R88" s="21">
        <v>6278</v>
      </c>
      <c r="S88" s="21"/>
      <c r="T88" s="21"/>
      <c r="U88" s="125">
        <v>0</v>
      </c>
      <c r="V88" s="21">
        <v>138</v>
      </c>
      <c r="W88" s="34">
        <v>45275</v>
      </c>
      <c r="X88" s="109"/>
    </row>
    <row r="89" spans="2:24" x14ac:dyDescent="0.2">
      <c r="B89" s="14" t="s">
        <v>24992</v>
      </c>
      <c r="C89" s="33" t="s">
        <v>18238</v>
      </c>
      <c r="D89" s="16" t="s">
        <v>24991</v>
      </c>
      <c r="E89" s="18" t="s">
        <v>26</v>
      </c>
      <c r="F89" s="34">
        <v>41244</v>
      </c>
      <c r="G89" s="20" t="s">
        <v>21186</v>
      </c>
      <c r="H89" s="109"/>
      <c r="I89" s="21">
        <v>1081</v>
      </c>
      <c r="J89" s="21">
        <v>1081</v>
      </c>
      <c r="K89" s="21">
        <v>926</v>
      </c>
      <c r="L89" s="21">
        <v>1081</v>
      </c>
      <c r="M89" s="21"/>
      <c r="N89" s="21"/>
      <c r="O89" s="21"/>
      <c r="P89" s="125"/>
      <c r="Q89" s="21"/>
      <c r="R89" s="21">
        <v>1081</v>
      </c>
      <c r="S89" s="21"/>
      <c r="T89" s="21"/>
      <c r="U89" s="125"/>
      <c r="V89" s="21">
        <v>40</v>
      </c>
      <c r="W89" s="34">
        <v>45306</v>
      </c>
      <c r="X89" s="109"/>
    </row>
    <row r="90" spans="2:24" x14ac:dyDescent="0.2">
      <c r="B90" s="14" t="s">
        <v>24990</v>
      </c>
      <c r="C90" s="33" t="s">
        <v>18235</v>
      </c>
      <c r="D90" s="16" t="s">
        <v>24989</v>
      </c>
      <c r="E90" s="18" t="s">
        <v>26</v>
      </c>
      <c r="F90" s="34">
        <v>41244</v>
      </c>
      <c r="G90" s="20" t="s">
        <v>21186</v>
      </c>
      <c r="H90" s="109"/>
      <c r="I90" s="21">
        <v>6427</v>
      </c>
      <c r="J90" s="21">
        <v>6427</v>
      </c>
      <c r="K90" s="21">
        <v>6226</v>
      </c>
      <c r="L90" s="21">
        <v>6315</v>
      </c>
      <c r="M90" s="21"/>
      <c r="N90" s="21">
        <v>112</v>
      </c>
      <c r="O90" s="21"/>
      <c r="P90" s="125">
        <v>112</v>
      </c>
      <c r="Q90" s="21"/>
      <c r="R90" s="21">
        <v>6427</v>
      </c>
      <c r="S90" s="21"/>
      <c r="T90" s="21"/>
      <c r="U90" s="125">
        <v>0</v>
      </c>
      <c r="V90" s="21">
        <v>212</v>
      </c>
      <c r="W90" s="34">
        <v>45245</v>
      </c>
      <c r="X90" s="109"/>
    </row>
    <row r="91" spans="2:24" x14ac:dyDescent="0.2">
      <c r="B91" s="14" t="s">
        <v>24988</v>
      </c>
      <c r="C91" s="33" t="s">
        <v>18232</v>
      </c>
      <c r="D91" s="16" t="s">
        <v>24987</v>
      </c>
      <c r="E91" s="18" t="s">
        <v>26</v>
      </c>
      <c r="F91" s="34">
        <v>41244</v>
      </c>
      <c r="G91" s="20" t="s">
        <v>21186</v>
      </c>
      <c r="H91" s="109"/>
      <c r="I91" s="21">
        <v>44350</v>
      </c>
      <c r="J91" s="21">
        <v>44350</v>
      </c>
      <c r="K91" s="21">
        <v>43775</v>
      </c>
      <c r="L91" s="21">
        <v>44350</v>
      </c>
      <c r="M91" s="21"/>
      <c r="N91" s="21"/>
      <c r="O91" s="21"/>
      <c r="P91" s="125"/>
      <c r="Q91" s="21"/>
      <c r="R91" s="21">
        <v>44350</v>
      </c>
      <c r="S91" s="21"/>
      <c r="T91" s="21"/>
      <c r="U91" s="125"/>
      <c r="V91" s="21">
        <v>1066</v>
      </c>
      <c r="W91" s="34">
        <v>45306</v>
      </c>
      <c r="X91" s="109"/>
    </row>
    <row r="92" spans="2:24" x14ac:dyDescent="0.2">
      <c r="B92" s="14" t="s">
        <v>24986</v>
      </c>
      <c r="C92" s="33" t="s">
        <v>18229</v>
      </c>
      <c r="D92" s="16" t="s">
        <v>24985</v>
      </c>
      <c r="E92" s="18" t="s">
        <v>26</v>
      </c>
      <c r="F92" s="34">
        <v>41244</v>
      </c>
      <c r="G92" s="20" t="s">
        <v>21186</v>
      </c>
      <c r="H92" s="109"/>
      <c r="I92" s="21">
        <v>4905</v>
      </c>
      <c r="J92" s="21">
        <v>4905</v>
      </c>
      <c r="K92" s="21">
        <v>4842</v>
      </c>
      <c r="L92" s="21">
        <v>4905</v>
      </c>
      <c r="M92" s="21"/>
      <c r="N92" s="21"/>
      <c r="O92" s="21"/>
      <c r="P92" s="125"/>
      <c r="Q92" s="21"/>
      <c r="R92" s="21">
        <v>4905</v>
      </c>
      <c r="S92" s="21"/>
      <c r="T92" s="21"/>
      <c r="U92" s="125"/>
      <c r="V92" s="21">
        <v>170</v>
      </c>
      <c r="W92" s="34">
        <v>45306</v>
      </c>
      <c r="X92" s="109"/>
    </row>
    <row r="93" spans="2:24" x14ac:dyDescent="0.2">
      <c r="B93" s="14" t="s">
        <v>24984</v>
      </c>
      <c r="C93" s="33" t="s">
        <v>18226</v>
      </c>
      <c r="D93" s="16" t="s">
        <v>24983</v>
      </c>
      <c r="E93" s="18" t="s">
        <v>26</v>
      </c>
      <c r="F93" s="34">
        <v>41244</v>
      </c>
      <c r="G93" s="20" t="s">
        <v>21186</v>
      </c>
      <c r="H93" s="109"/>
      <c r="I93" s="21">
        <v>9653</v>
      </c>
      <c r="J93" s="21">
        <v>9653</v>
      </c>
      <c r="K93" s="21">
        <v>8829</v>
      </c>
      <c r="L93" s="21">
        <v>9653</v>
      </c>
      <c r="M93" s="21"/>
      <c r="N93" s="21"/>
      <c r="O93" s="21"/>
      <c r="P93" s="125"/>
      <c r="Q93" s="21"/>
      <c r="R93" s="21">
        <v>9653</v>
      </c>
      <c r="S93" s="21"/>
      <c r="T93" s="21"/>
      <c r="U93" s="125"/>
      <c r="V93" s="21">
        <v>281</v>
      </c>
      <c r="W93" s="34">
        <v>45337</v>
      </c>
      <c r="X93" s="109"/>
    </row>
    <row r="94" spans="2:24" x14ac:dyDescent="0.2">
      <c r="B94" s="14" t="s">
        <v>24982</v>
      </c>
      <c r="C94" s="33" t="s">
        <v>18223</v>
      </c>
      <c r="D94" s="16" t="s">
        <v>24981</v>
      </c>
      <c r="E94" s="18" t="s">
        <v>26</v>
      </c>
      <c r="F94" s="34">
        <v>41244</v>
      </c>
      <c r="G94" s="20" t="s">
        <v>21186</v>
      </c>
      <c r="H94" s="109"/>
      <c r="I94" s="21">
        <v>9914</v>
      </c>
      <c r="J94" s="21">
        <v>9914</v>
      </c>
      <c r="K94" s="21">
        <v>9068</v>
      </c>
      <c r="L94" s="21">
        <v>9914</v>
      </c>
      <c r="M94" s="21"/>
      <c r="N94" s="21"/>
      <c r="O94" s="21"/>
      <c r="P94" s="125"/>
      <c r="Q94" s="21"/>
      <c r="R94" s="21">
        <v>9914</v>
      </c>
      <c r="S94" s="21"/>
      <c r="T94" s="21"/>
      <c r="U94" s="125"/>
      <c r="V94" s="21">
        <v>343</v>
      </c>
      <c r="W94" s="34">
        <v>45366</v>
      </c>
      <c r="X94" s="109"/>
    </row>
    <row r="95" spans="2:24" x14ac:dyDescent="0.2">
      <c r="B95" s="14" t="s">
        <v>24980</v>
      </c>
      <c r="C95" s="33" t="s">
        <v>18220</v>
      </c>
      <c r="D95" s="16" t="s">
        <v>24979</v>
      </c>
      <c r="E95" s="18" t="s">
        <v>26</v>
      </c>
      <c r="F95" s="34">
        <v>41244</v>
      </c>
      <c r="G95" s="20" t="s">
        <v>21186</v>
      </c>
      <c r="H95" s="109"/>
      <c r="I95" s="21">
        <v>3482</v>
      </c>
      <c r="J95" s="21">
        <v>3482</v>
      </c>
      <c r="K95" s="21">
        <v>3374</v>
      </c>
      <c r="L95" s="21">
        <v>3356</v>
      </c>
      <c r="M95" s="21"/>
      <c r="N95" s="21">
        <v>127</v>
      </c>
      <c r="O95" s="21"/>
      <c r="P95" s="125">
        <v>127</v>
      </c>
      <c r="Q95" s="21"/>
      <c r="R95" s="21">
        <v>3482</v>
      </c>
      <c r="S95" s="21"/>
      <c r="T95" s="21"/>
      <c r="U95" s="125">
        <v>0</v>
      </c>
      <c r="V95" s="21">
        <v>117</v>
      </c>
      <c r="W95" s="34">
        <v>45245</v>
      </c>
      <c r="X95" s="109"/>
    </row>
    <row r="96" spans="2:24" x14ac:dyDescent="0.2">
      <c r="B96" s="14" t="s">
        <v>24978</v>
      </c>
      <c r="C96" s="33" t="s">
        <v>18217</v>
      </c>
      <c r="D96" s="16" t="s">
        <v>24977</v>
      </c>
      <c r="E96" s="18" t="s">
        <v>26</v>
      </c>
      <c r="F96" s="34">
        <v>41244</v>
      </c>
      <c r="G96" s="20" t="s">
        <v>21186</v>
      </c>
      <c r="H96" s="109"/>
      <c r="I96" s="21">
        <v>6299</v>
      </c>
      <c r="J96" s="21">
        <v>6299</v>
      </c>
      <c r="K96" s="21">
        <v>6102</v>
      </c>
      <c r="L96" s="21">
        <v>6227</v>
      </c>
      <c r="M96" s="21"/>
      <c r="N96" s="21">
        <v>72</v>
      </c>
      <c r="O96" s="21"/>
      <c r="P96" s="125">
        <v>72</v>
      </c>
      <c r="Q96" s="21"/>
      <c r="R96" s="21">
        <v>6299</v>
      </c>
      <c r="S96" s="21"/>
      <c r="T96" s="21"/>
      <c r="U96" s="125">
        <v>0</v>
      </c>
      <c r="V96" s="21">
        <v>207</v>
      </c>
      <c r="W96" s="34">
        <v>45275</v>
      </c>
      <c r="X96" s="109"/>
    </row>
    <row r="97" spans="2:24" x14ac:dyDescent="0.2">
      <c r="B97" s="14" t="s">
        <v>24976</v>
      </c>
      <c r="C97" s="33" t="s">
        <v>18214</v>
      </c>
      <c r="D97" s="16" t="s">
        <v>24975</v>
      </c>
      <c r="E97" s="18" t="s">
        <v>26</v>
      </c>
      <c r="F97" s="34">
        <v>41244</v>
      </c>
      <c r="G97" s="20" t="s">
        <v>21186</v>
      </c>
      <c r="H97" s="109"/>
      <c r="I97" s="21">
        <v>15274</v>
      </c>
      <c r="J97" s="21">
        <v>15274</v>
      </c>
      <c r="K97" s="21">
        <v>13078</v>
      </c>
      <c r="L97" s="21">
        <v>15274</v>
      </c>
      <c r="M97" s="21"/>
      <c r="N97" s="21"/>
      <c r="O97" s="21"/>
      <c r="P97" s="125"/>
      <c r="Q97" s="21"/>
      <c r="R97" s="21">
        <v>15274</v>
      </c>
      <c r="S97" s="21"/>
      <c r="T97" s="21"/>
      <c r="U97" s="125"/>
      <c r="V97" s="21">
        <v>575</v>
      </c>
      <c r="W97" s="34">
        <v>45306</v>
      </c>
      <c r="X97" s="109"/>
    </row>
    <row r="98" spans="2:24" x14ac:dyDescent="0.2">
      <c r="B98" s="14" t="s">
        <v>24974</v>
      </c>
      <c r="C98" s="33" t="s">
        <v>18211</v>
      </c>
      <c r="D98" s="16" t="s">
        <v>24973</v>
      </c>
      <c r="E98" s="18" t="s">
        <v>26</v>
      </c>
      <c r="F98" s="34">
        <v>41244</v>
      </c>
      <c r="G98" s="20" t="s">
        <v>21186</v>
      </c>
      <c r="H98" s="109"/>
      <c r="I98" s="21">
        <v>1347</v>
      </c>
      <c r="J98" s="21">
        <v>1347</v>
      </c>
      <c r="K98" s="21">
        <v>1232</v>
      </c>
      <c r="L98" s="21">
        <v>1347</v>
      </c>
      <c r="M98" s="21"/>
      <c r="N98" s="21"/>
      <c r="O98" s="21"/>
      <c r="P98" s="125"/>
      <c r="Q98" s="21"/>
      <c r="R98" s="21">
        <v>1347</v>
      </c>
      <c r="S98" s="21"/>
      <c r="T98" s="21"/>
      <c r="U98" s="125"/>
      <c r="V98" s="21">
        <v>48</v>
      </c>
      <c r="W98" s="34">
        <v>45245</v>
      </c>
      <c r="X98" s="109"/>
    </row>
    <row r="99" spans="2:24" x14ac:dyDescent="0.2">
      <c r="B99" s="14" t="s">
        <v>24972</v>
      </c>
      <c r="C99" s="33" t="s">
        <v>18208</v>
      </c>
      <c r="D99" s="16" t="s">
        <v>24971</v>
      </c>
      <c r="E99" s="18" t="s">
        <v>26</v>
      </c>
      <c r="F99" s="34">
        <v>41244</v>
      </c>
      <c r="G99" s="20" t="s">
        <v>21186</v>
      </c>
      <c r="H99" s="109"/>
      <c r="I99" s="21">
        <v>59470</v>
      </c>
      <c r="J99" s="21">
        <v>59470</v>
      </c>
      <c r="K99" s="21">
        <v>57612</v>
      </c>
      <c r="L99" s="21">
        <v>58734</v>
      </c>
      <c r="M99" s="21"/>
      <c r="N99" s="21">
        <v>737</v>
      </c>
      <c r="O99" s="21"/>
      <c r="P99" s="125">
        <v>737</v>
      </c>
      <c r="Q99" s="21"/>
      <c r="R99" s="21">
        <v>59470</v>
      </c>
      <c r="S99" s="21"/>
      <c r="T99" s="21"/>
      <c r="U99" s="125">
        <v>0</v>
      </c>
      <c r="V99" s="21">
        <v>2841</v>
      </c>
      <c r="W99" s="34">
        <v>45275</v>
      </c>
      <c r="X99" s="109"/>
    </row>
    <row r="100" spans="2:24" x14ac:dyDescent="0.2">
      <c r="B100" s="14" t="s">
        <v>24970</v>
      </c>
      <c r="C100" s="33" t="s">
        <v>18205</v>
      </c>
      <c r="D100" s="16" t="s">
        <v>24969</v>
      </c>
      <c r="E100" s="18" t="s">
        <v>26</v>
      </c>
      <c r="F100" s="34">
        <v>41244</v>
      </c>
      <c r="G100" s="20" t="s">
        <v>21186</v>
      </c>
      <c r="H100" s="109"/>
      <c r="I100" s="21">
        <v>3137</v>
      </c>
      <c r="J100" s="21">
        <v>3137</v>
      </c>
      <c r="K100" s="21">
        <v>2686</v>
      </c>
      <c r="L100" s="21">
        <v>3137</v>
      </c>
      <c r="M100" s="21"/>
      <c r="N100" s="21"/>
      <c r="O100" s="21"/>
      <c r="P100" s="125"/>
      <c r="Q100" s="21"/>
      <c r="R100" s="21">
        <v>3137</v>
      </c>
      <c r="S100" s="21"/>
      <c r="T100" s="21"/>
      <c r="U100" s="125"/>
      <c r="V100" s="21">
        <v>109</v>
      </c>
      <c r="W100" s="34">
        <v>45275</v>
      </c>
      <c r="X100" s="109"/>
    </row>
    <row r="101" spans="2:24" x14ac:dyDescent="0.2">
      <c r="B101" s="14" t="s">
        <v>24968</v>
      </c>
      <c r="C101" s="33" t="s">
        <v>18202</v>
      </c>
      <c r="D101" s="16" t="s">
        <v>24967</v>
      </c>
      <c r="E101" s="18" t="s">
        <v>26</v>
      </c>
      <c r="F101" s="34">
        <v>41244</v>
      </c>
      <c r="G101" s="20" t="s">
        <v>21186</v>
      </c>
      <c r="H101" s="109"/>
      <c r="I101" s="21">
        <v>1361</v>
      </c>
      <c r="J101" s="21">
        <v>1361</v>
      </c>
      <c r="K101" s="21">
        <v>1166</v>
      </c>
      <c r="L101" s="21">
        <v>1361</v>
      </c>
      <c r="M101" s="21"/>
      <c r="N101" s="21"/>
      <c r="O101" s="21"/>
      <c r="P101" s="125"/>
      <c r="Q101" s="21"/>
      <c r="R101" s="21">
        <v>1361</v>
      </c>
      <c r="S101" s="21"/>
      <c r="T101" s="21"/>
      <c r="U101" s="125"/>
      <c r="V101" s="21">
        <v>48</v>
      </c>
      <c r="W101" s="34">
        <v>45306</v>
      </c>
      <c r="X101" s="109"/>
    </row>
    <row r="102" spans="2:24" x14ac:dyDescent="0.2">
      <c r="B102" s="14" t="s">
        <v>24966</v>
      </c>
      <c r="C102" s="33" t="s">
        <v>18199</v>
      </c>
      <c r="D102" s="16" t="s">
        <v>24965</v>
      </c>
      <c r="E102" s="18" t="s">
        <v>26</v>
      </c>
      <c r="F102" s="34">
        <v>41244</v>
      </c>
      <c r="G102" s="20" t="s">
        <v>21186</v>
      </c>
      <c r="H102" s="109"/>
      <c r="I102" s="21">
        <v>1900</v>
      </c>
      <c r="J102" s="21">
        <v>1900</v>
      </c>
      <c r="K102" s="21">
        <v>1841</v>
      </c>
      <c r="L102" s="21">
        <v>1841</v>
      </c>
      <c r="M102" s="21"/>
      <c r="N102" s="21">
        <v>59</v>
      </c>
      <c r="O102" s="21"/>
      <c r="P102" s="125">
        <v>59</v>
      </c>
      <c r="Q102" s="21"/>
      <c r="R102" s="21">
        <v>1900</v>
      </c>
      <c r="S102" s="21"/>
      <c r="T102" s="21"/>
      <c r="U102" s="125">
        <v>0</v>
      </c>
      <c r="V102" s="21">
        <v>62</v>
      </c>
      <c r="W102" s="34">
        <v>45306</v>
      </c>
      <c r="X102" s="109"/>
    </row>
    <row r="103" spans="2:24" x14ac:dyDescent="0.2">
      <c r="B103" s="14" t="s">
        <v>24964</v>
      </c>
      <c r="C103" s="33" t="s">
        <v>18196</v>
      </c>
      <c r="D103" s="16" t="s">
        <v>24963</v>
      </c>
      <c r="E103" s="18" t="s">
        <v>26</v>
      </c>
      <c r="F103" s="34">
        <v>41244</v>
      </c>
      <c r="G103" s="20" t="s">
        <v>21186</v>
      </c>
      <c r="H103" s="109"/>
      <c r="I103" s="21">
        <v>34247</v>
      </c>
      <c r="J103" s="21">
        <v>34247</v>
      </c>
      <c r="K103" s="21">
        <v>30141</v>
      </c>
      <c r="L103" s="21">
        <v>31720</v>
      </c>
      <c r="M103" s="21"/>
      <c r="N103" s="21">
        <v>2528</v>
      </c>
      <c r="O103" s="21"/>
      <c r="P103" s="125">
        <v>2528</v>
      </c>
      <c r="Q103" s="21"/>
      <c r="R103" s="21">
        <v>34247</v>
      </c>
      <c r="S103" s="21"/>
      <c r="T103" s="21"/>
      <c r="U103" s="125">
        <v>0</v>
      </c>
      <c r="V103" s="21">
        <v>1106</v>
      </c>
      <c r="W103" s="34">
        <v>45275</v>
      </c>
      <c r="X103" s="109"/>
    </row>
    <row r="104" spans="2:24" x14ac:dyDescent="0.2">
      <c r="B104" s="14" t="s">
        <v>24962</v>
      </c>
      <c r="C104" s="33" t="s">
        <v>18193</v>
      </c>
      <c r="D104" s="16" t="s">
        <v>24961</v>
      </c>
      <c r="E104" s="18" t="s">
        <v>26</v>
      </c>
      <c r="F104" s="34">
        <v>41244</v>
      </c>
      <c r="G104" s="20" t="s">
        <v>21186</v>
      </c>
      <c r="H104" s="109"/>
      <c r="I104" s="21">
        <v>40936</v>
      </c>
      <c r="J104" s="21">
        <v>40936</v>
      </c>
      <c r="K104" s="21">
        <v>36329</v>
      </c>
      <c r="L104" s="21">
        <v>39055</v>
      </c>
      <c r="M104" s="21"/>
      <c r="N104" s="21">
        <v>1881</v>
      </c>
      <c r="O104" s="21"/>
      <c r="P104" s="125">
        <v>1881</v>
      </c>
      <c r="Q104" s="21"/>
      <c r="R104" s="21">
        <v>40936</v>
      </c>
      <c r="S104" s="21"/>
      <c r="T104" s="21"/>
      <c r="U104" s="125">
        <v>0</v>
      </c>
      <c r="V104" s="21">
        <v>981</v>
      </c>
      <c r="W104" s="34">
        <v>45306</v>
      </c>
      <c r="X104" s="109"/>
    </row>
    <row r="105" spans="2:24" x14ac:dyDescent="0.2">
      <c r="B105" s="14" t="s">
        <v>24960</v>
      </c>
      <c r="C105" s="33" t="s">
        <v>18190</v>
      </c>
      <c r="D105" s="16" t="s">
        <v>24959</v>
      </c>
      <c r="E105" s="18" t="s">
        <v>26</v>
      </c>
      <c r="F105" s="34">
        <v>41244</v>
      </c>
      <c r="G105" s="20" t="s">
        <v>21186</v>
      </c>
      <c r="H105" s="109"/>
      <c r="I105" s="21">
        <v>4531</v>
      </c>
      <c r="J105" s="21">
        <v>4531</v>
      </c>
      <c r="K105" s="21">
        <v>3880</v>
      </c>
      <c r="L105" s="21">
        <v>4531</v>
      </c>
      <c r="M105" s="21"/>
      <c r="N105" s="21"/>
      <c r="O105" s="21"/>
      <c r="P105" s="125"/>
      <c r="Q105" s="21"/>
      <c r="R105" s="21">
        <v>4531</v>
      </c>
      <c r="S105" s="21"/>
      <c r="T105" s="21"/>
      <c r="U105" s="125"/>
      <c r="V105" s="21">
        <v>135</v>
      </c>
      <c r="W105" s="34">
        <v>45366</v>
      </c>
      <c r="X105" s="109"/>
    </row>
    <row r="106" spans="2:24" x14ac:dyDescent="0.2">
      <c r="B106" s="14" t="s">
        <v>24958</v>
      </c>
      <c r="C106" s="33" t="s">
        <v>18187</v>
      </c>
      <c r="D106" s="16" t="s">
        <v>24957</v>
      </c>
      <c r="E106" s="18" t="s">
        <v>26</v>
      </c>
      <c r="F106" s="34">
        <v>41244</v>
      </c>
      <c r="G106" s="20" t="s">
        <v>21186</v>
      </c>
      <c r="H106" s="109"/>
      <c r="I106" s="21">
        <v>1964</v>
      </c>
      <c r="J106" s="21">
        <v>1964</v>
      </c>
      <c r="K106" s="21">
        <v>1796</v>
      </c>
      <c r="L106" s="21">
        <v>1964</v>
      </c>
      <c r="M106" s="21"/>
      <c r="N106" s="21"/>
      <c r="O106" s="21"/>
      <c r="P106" s="125"/>
      <c r="Q106" s="21"/>
      <c r="R106" s="21">
        <v>1964</v>
      </c>
      <c r="S106" s="21"/>
      <c r="T106" s="21"/>
      <c r="U106" s="125"/>
      <c r="V106" s="21">
        <v>70</v>
      </c>
      <c r="W106" s="34">
        <v>45397</v>
      </c>
      <c r="X106" s="109"/>
    </row>
    <row r="107" spans="2:24" x14ac:dyDescent="0.2">
      <c r="B107" s="14" t="s">
        <v>24956</v>
      </c>
      <c r="C107" s="33" t="s">
        <v>24955</v>
      </c>
      <c r="D107" s="16" t="s">
        <v>24954</v>
      </c>
      <c r="E107" s="18" t="s">
        <v>26</v>
      </c>
      <c r="F107" s="34">
        <v>41183</v>
      </c>
      <c r="G107" s="20" t="s">
        <v>21186</v>
      </c>
      <c r="H107" s="109"/>
      <c r="I107" s="21">
        <v>6595</v>
      </c>
      <c r="J107" s="21">
        <v>6595</v>
      </c>
      <c r="K107" s="21">
        <v>6389</v>
      </c>
      <c r="L107" s="21">
        <v>6430</v>
      </c>
      <c r="M107" s="21"/>
      <c r="N107" s="21">
        <v>165</v>
      </c>
      <c r="O107" s="21"/>
      <c r="P107" s="125">
        <v>165</v>
      </c>
      <c r="Q107" s="21"/>
      <c r="R107" s="21">
        <v>6595</v>
      </c>
      <c r="S107" s="21"/>
      <c r="T107" s="21"/>
      <c r="U107" s="125">
        <v>0</v>
      </c>
      <c r="V107" s="21">
        <v>179</v>
      </c>
      <c r="W107" s="34">
        <v>45245</v>
      </c>
      <c r="X107" s="109"/>
    </row>
    <row r="108" spans="2:24" x14ac:dyDescent="0.2">
      <c r="B108" s="14" t="s">
        <v>24953</v>
      </c>
      <c r="C108" s="33" t="s">
        <v>18184</v>
      </c>
      <c r="D108" s="16" t="s">
        <v>24952</v>
      </c>
      <c r="E108" s="18" t="s">
        <v>26</v>
      </c>
      <c r="F108" s="34">
        <v>41244</v>
      </c>
      <c r="G108" s="20" t="s">
        <v>21186</v>
      </c>
      <c r="H108" s="109"/>
      <c r="I108" s="21">
        <v>4220</v>
      </c>
      <c r="J108" s="21">
        <v>4220</v>
      </c>
      <c r="K108" s="21">
        <v>3860</v>
      </c>
      <c r="L108" s="21">
        <v>4220</v>
      </c>
      <c r="M108" s="21"/>
      <c r="N108" s="21"/>
      <c r="O108" s="21"/>
      <c r="P108" s="125">
        <f>SCDPT4!M108+SCDPT4!N108-SCDPT4!O108</f>
        <v>0</v>
      </c>
      <c r="Q108" s="21"/>
      <c r="R108" s="21">
        <v>4220</v>
      </c>
      <c r="S108" s="21"/>
      <c r="T108" s="21"/>
      <c r="U108" s="125">
        <f>SCDPT4!S108+SCDPT4!T108</f>
        <v>0</v>
      </c>
      <c r="V108" s="21">
        <v>49</v>
      </c>
      <c r="W108" s="34">
        <v>45275</v>
      </c>
      <c r="X108" s="109"/>
    </row>
    <row r="109" spans="2:24" x14ac:dyDescent="0.2">
      <c r="B109" s="14" t="s">
        <v>24951</v>
      </c>
      <c r="C109" s="33" t="s">
        <v>18181</v>
      </c>
      <c r="D109" s="16" t="s">
        <v>24950</v>
      </c>
      <c r="E109" s="18" t="s">
        <v>26</v>
      </c>
      <c r="F109" s="34">
        <v>41244</v>
      </c>
      <c r="G109" s="20" t="s">
        <v>21186</v>
      </c>
      <c r="H109" s="109"/>
      <c r="I109" s="21">
        <v>3368</v>
      </c>
      <c r="J109" s="21">
        <v>3368</v>
      </c>
      <c r="K109" s="21">
        <v>3263</v>
      </c>
      <c r="L109" s="21">
        <v>3233</v>
      </c>
      <c r="M109" s="21"/>
      <c r="N109" s="21">
        <v>135</v>
      </c>
      <c r="O109" s="21"/>
      <c r="P109" s="125">
        <v>135</v>
      </c>
      <c r="Q109" s="21"/>
      <c r="R109" s="21">
        <v>3368</v>
      </c>
      <c r="S109" s="21"/>
      <c r="T109" s="21"/>
      <c r="U109" s="125">
        <v>0</v>
      </c>
      <c r="V109" s="21">
        <v>116</v>
      </c>
      <c r="W109" s="34">
        <v>45275</v>
      </c>
      <c r="X109" s="109"/>
    </row>
    <row r="110" spans="2:24" x14ac:dyDescent="0.2">
      <c r="B110" s="14" t="s">
        <v>24949</v>
      </c>
      <c r="C110" s="33" t="s">
        <v>18178</v>
      </c>
      <c r="D110" s="16" t="s">
        <v>24948</v>
      </c>
      <c r="E110" s="18" t="s">
        <v>26</v>
      </c>
      <c r="F110" s="34">
        <v>41244</v>
      </c>
      <c r="G110" s="20" t="s">
        <v>21186</v>
      </c>
      <c r="H110" s="109"/>
      <c r="I110" s="21">
        <v>5232</v>
      </c>
      <c r="J110" s="21">
        <v>5232</v>
      </c>
      <c r="K110" s="21">
        <v>5068</v>
      </c>
      <c r="L110" s="21">
        <v>5105</v>
      </c>
      <c r="M110" s="21"/>
      <c r="N110" s="21">
        <v>127</v>
      </c>
      <c r="O110" s="21"/>
      <c r="P110" s="125">
        <v>127</v>
      </c>
      <c r="Q110" s="21"/>
      <c r="R110" s="21">
        <v>5232</v>
      </c>
      <c r="S110" s="21"/>
      <c r="T110" s="21"/>
      <c r="U110" s="125">
        <v>0</v>
      </c>
      <c r="V110" s="21">
        <v>172</v>
      </c>
      <c r="W110" s="34">
        <v>45275</v>
      </c>
      <c r="X110" s="109"/>
    </row>
    <row r="111" spans="2:24" x14ac:dyDescent="0.2">
      <c r="B111" s="14" t="s">
        <v>24947</v>
      </c>
      <c r="C111" s="33" t="s">
        <v>18175</v>
      </c>
      <c r="D111" s="16" t="s">
        <v>24946</v>
      </c>
      <c r="E111" s="18" t="s">
        <v>26</v>
      </c>
      <c r="F111" s="34">
        <v>41244</v>
      </c>
      <c r="G111" s="20" t="s">
        <v>21186</v>
      </c>
      <c r="H111" s="109"/>
      <c r="I111" s="21">
        <v>29862</v>
      </c>
      <c r="J111" s="21">
        <v>29862</v>
      </c>
      <c r="K111" s="21">
        <v>28929</v>
      </c>
      <c r="L111" s="21">
        <v>29123</v>
      </c>
      <c r="M111" s="21"/>
      <c r="N111" s="21">
        <v>739</v>
      </c>
      <c r="O111" s="21"/>
      <c r="P111" s="125">
        <v>739</v>
      </c>
      <c r="Q111" s="21"/>
      <c r="R111" s="21">
        <v>29862</v>
      </c>
      <c r="S111" s="21"/>
      <c r="T111" s="21"/>
      <c r="U111" s="125">
        <v>0</v>
      </c>
      <c r="V111" s="21">
        <v>872</v>
      </c>
      <c r="W111" s="34">
        <v>45275</v>
      </c>
      <c r="X111" s="109"/>
    </row>
    <row r="112" spans="2:24" x14ac:dyDescent="0.2">
      <c r="B112" s="14" t="s">
        <v>24945</v>
      </c>
      <c r="C112" s="33" t="s">
        <v>18172</v>
      </c>
      <c r="D112" s="16" t="s">
        <v>24944</v>
      </c>
      <c r="E112" s="18" t="s">
        <v>26</v>
      </c>
      <c r="F112" s="34">
        <v>41244</v>
      </c>
      <c r="G112" s="20" t="s">
        <v>21186</v>
      </c>
      <c r="H112" s="109"/>
      <c r="I112" s="21">
        <v>30933</v>
      </c>
      <c r="J112" s="21">
        <v>30933</v>
      </c>
      <c r="K112" s="21">
        <v>25365</v>
      </c>
      <c r="L112" s="21">
        <v>28396</v>
      </c>
      <c r="M112" s="21"/>
      <c r="N112" s="21">
        <v>2537</v>
      </c>
      <c r="O112" s="21"/>
      <c r="P112" s="125">
        <v>2537</v>
      </c>
      <c r="Q112" s="21"/>
      <c r="R112" s="21">
        <v>30933</v>
      </c>
      <c r="S112" s="21"/>
      <c r="T112" s="21"/>
      <c r="U112" s="125">
        <v>0</v>
      </c>
      <c r="V112" s="21">
        <v>1388</v>
      </c>
      <c r="W112" s="34">
        <v>45275</v>
      </c>
      <c r="X112" s="109"/>
    </row>
    <row r="113" spans="2:24" x14ac:dyDescent="0.2">
      <c r="B113" s="14" t="s">
        <v>24943</v>
      </c>
      <c r="C113" s="33" t="s">
        <v>18169</v>
      </c>
      <c r="D113" s="16" t="s">
        <v>24942</v>
      </c>
      <c r="E113" s="18" t="s">
        <v>26</v>
      </c>
      <c r="F113" s="34">
        <v>41244</v>
      </c>
      <c r="G113" s="20" t="s">
        <v>21186</v>
      </c>
      <c r="H113" s="109"/>
      <c r="I113" s="21">
        <v>1092</v>
      </c>
      <c r="J113" s="21">
        <v>1092</v>
      </c>
      <c r="K113" s="21">
        <v>999</v>
      </c>
      <c r="L113" s="21">
        <v>1092</v>
      </c>
      <c r="M113" s="21"/>
      <c r="N113" s="21"/>
      <c r="O113" s="21"/>
      <c r="P113" s="125"/>
      <c r="Q113" s="21"/>
      <c r="R113" s="21">
        <v>1092</v>
      </c>
      <c r="S113" s="21"/>
      <c r="T113" s="21"/>
      <c r="U113" s="125"/>
      <c r="V113" s="21">
        <v>40</v>
      </c>
      <c r="W113" s="34">
        <v>45366</v>
      </c>
      <c r="X113" s="109"/>
    </row>
    <row r="114" spans="2:24" x14ac:dyDescent="0.2">
      <c r="B114" s="14" t="s">
        <v>24941</v>
      </c>
      <c r="C114" s="33" t="s">
        <v>18166</v>
      </c>
      <c r="D114" s="16" t="s">
        <v>24940</v>
      </c>
      <c r="E114" s="18" t="s">
        <v>26</v>
      </c>
      <c r="F114" s="34">
        <v>41244</v>
      </c>
      <c r="G114" s="20" t="s">
        <v>21186</v>
      </c>
      <c r="H114" s="109"/>
      <c r="I114" s="21">
        <v>964</v>
      </c>
      <c r="J114" s="21">
        <v>964</v>
      </c>
      <c r="K114" s="21">
        <v>825</v>
      </c>
      <c r="L114" s="21">
        <v>964</v>
      </c>
      <c r="M114" s="21"/>
      <c r="N114" s="21"/>
      <c r="O114" s="21"/>
      <c r="P114" s="125"/>
      <c r="Q114" s="21"/>
      <c r="R114" s="21">
        <v>964</v>
      </c>
      <c r="S114" s="21"/>
      <c r="T114" s="21"/>
      <c r="U114" s="125"/>
      <c r="V114" s="21">
        <v>34</v>
      </c>
      <c r="W114" s="34">
        <v>45275</v>
      </c>
      <c r="X114" s="109"/>
    </row>
    <row r="115" spans="2:24" x14ac:dyDescent="0.2">
      <c r="B115" s="14" t="s">
        <v>24939</v>
      </c>
      <c r="C115" s="33" t="s">
        <v>18163</v>
      </c>
      <c r="D115" s="16" t="s">
        <v>24938</v>
      </c>
      <c r="E115" s="18" t="s">
        <v>26</v>
      </c>
      <c r="F115" s="34">
        <v>41244</v>
      </c>
      <c r="G115" s="20" t="s">
        <v>21186</v>
      </c>
      <c r="H115" s="109"/>
      <c r="I115" s="21">
        <v>7427</v>
      </c>
      <c r="J115" s="21">
        <v>7427</v>
      </c>
      <c r="K115" s="21">
        <v>6360</v>
      </c>
      <c r="L115" s="21">
        <v>7427</v>
      </c>
      <c r="M115" s="21"/>
      <c r="N115" s="21"/>
      <c r="O115" s="21"/>
      <c r="P115" s="125"/>
      <c r="Q115" s="21"/>
      <c r="R115" s="21">
        <v>7427</v>
      </c>
      <c r="S115" s="21"/>
      <c r="T115" s="21"/>
      <c r="U115" s="125"/>
      <c r="V115" s="21">
        <v>227</v>
      </c>
      <c r="W115" s="34">
        <v>45306</v>
      </c>
      <c r="X115" s="109"/>
    </row>
    <row r="116" spans="2:24" x14ac:dyDescent="0.2">
      <c r="B116" s="14" t="s">
        <v>24937</v>
      </c>
      <c r="C116" s="33" t="s">
        <v>18160</v>
      </c>
      <c r="D116" s="16" t="s">
        <v>24936</v>
      </c>
      <c r="E116" s="18" t="s">
        <v>26</v>
      </c>
      <c r="F116" s="34">
        <v>41244</v>
      </c>
      <c r="G116" s="20" t="s">
        <v>21186</v>
      </c>
      <c r="H116" s="109"/>
      <c r="I116" s="21">
        <v>1923</v>
      </c>
      <c r="J116" s="21">
        <v>1923</v>
      </c>
      <c r="K116" s="21">
        <v>1759</v>
      </c>
      <c r="L116" s="21">
        <v>1923</v>
      </c>
      <c r="M116" s="21"/>
      <c r="N116" s="21"/>
      <c r="O116" s="21"/>
      <c r="P116" s="125"/>
      <c r="Q116" s="21"/>
      <c r="R116" s="21">
        <v>1923</v>
      </c>
      <c r="S116" s="21"/>
      <c r="T116" s="21"/>
      <c r="U116" s="125"/>
      <c r="V116" s="21">
        <v>68</v>
      </c>
      <c r="W116" s="34">
        <v>45245</v>
      </c>
      <c r="X116" s="109"/>
    </row>
    <row r="117" spans="2:24" x14ac:dyDescent="0.2">
      <c r="B117" s="14" t="s">
        <v>24935</v>
      </c>
      <c r="C117" s="33" t="s">
        <v>18157</v>
      </c>
      <c r="D117" s="16" t="s">
        <v>24934</v>
      </c>
      <c r="E117" s="18" t="s">
        <v>26</v>
      </c>
      <c r="F117" s="34">
        <v>41244</v>
      </c>
      <c r="G117" s="20" t="s">
        <v>21186</v>
      </c>
      <c r="H117" s="109"/>
      <c r="I117" s="21">
        <v>2509</v>
      </c>
      <c r="J117" s="21">
        <v>2509</v>
      </c>
      <c r="K117" s="21">
        <v>2477</v>
      </c>
      <c r="L117" s="21">
        <v>2509</v>
      </c>
      <c r="M117" s="21"/>
      <c r="N117" s="21"/>
      <c r="O117" s="21"/>
      <c r="P117" s="125"/>
      <c r="Q117" s="21"/>
      <c r="R117" s="21">
        <v>2509</v>
      </c>
      <c r="S117" s="21"/>
      <c r="T117" s="21"/>
      <c r="U117" s="125"/>
      <c r="V117" s="21">
        <v>90</v>
      </c>
      <c r="W117" s="34">
        <v>45306</v>
      </c>
      <c r="X117" s="109"/>
    </row>
    <row r="118" spans="2:24" x14ac:dyDescent="0.2">
      <c r="B118" s="14" t="s">
        <v>24933</v>
      </c>
      <c r="C118" s="33" t="s">
        <v>18154</v>
      </c>
      <c r="D118" s="16" t="s">
        <v>24932</v>
      </c>
      <c r="E118" s="18" t="s">
        <v>26</v>
      </c>
      <c r="F118" s="34">
        <v>41244</v>
      </c>
      <c r="G118" s="20" t="s">
        <v>21186</v>
      </c>
      <c r="H118" s="109"/>
      <c r="I118" s="21">
        <v>2778</v>
      </c>
      <c r="J118" s="21">
        <v>2778</v>
      </c>
      <c r="K118" s="21">
        <v>2692</v>
      </c>
      <c r="L118" s="21">
        <v>2725</v>
      </c>
      <c r="M118" s="21"/>
      <c r="N118" s="21">
        <v>54</v>
      </c>
      <c r="O118" s="21"/>
      <c r="P118" s="125">
        <v>54</v>
      </c>
      <c r="Q118" s="21"/>
      <c r="R118" s="21">
        <v>2778</v>
      </c>
      <c r="S118" s="21"/>
      <c r="T118" s="21"/>
      <c r="U118" s="125">
        <v>0</v>
      </c>
      <c r="V118" s="21">
        <v>75</v>
      </c>
      <c r="W118" s="34">
        <v>45275</v>
      </c>
      <c r="X118" s="109"/>
    </row>
    <row r="119" spans="2:24" x14ac:dyDescent="0.2">
      <c r="B119" s="14" t="s">
        <v>24931</v>
      </c>
      <c r="C119" s="33" t="s">
        <v>18151</v>
      </c>
      <c r="D119" s="16" t="s">
        <v>24930</v>
      </c>
      <c r="E119" s="18" t="s">
        <v>26</v>
      </c>
      <c r="F119" s="34">
        <v>41244</v>
      </c>
      <c r="G119" s="20" t="s">
        <v>21186</v>
      </c>
      <c r="H119" s="109"/>
      <c r="I119" s="21">
        <v>121</v>
      </c>
      <c r="J119" s="21">
        <v>121</v>
      </c>
      <c r="K119" s="21">
        <v>104</v>
      </c>
      <c r="L119" s="21">
        <v>121</v>
      </c>
      <c r="M119" s="21"/>
      <c r="N119" s="21"/>
      <c r="O119" s="21"/>
      <c r="P119" s="125"/>
      <c r="Q119" s="21"/>
      <c r="R119" s="21">
        <v>121</v>
      </c>
      <c r="S119" s="21"/>
      <c r="T119" s="21"/>
      <c r="U119" s="125"/>
      <c r="V119" s="21">
        <v>4</v>
      </c>
      <c r="W119" s="34">
        <v>45337</v>
      </c>
      <c r="X119" s="109"/>
    </row>
    <row r="120" spans="2:24" x14ac:dyDescent="0.2">
      <c r="B120" s="14" t="s">
        <v>24929</v>
      </c>
      <c r="C120" s="33" t="s">
        <v>24928</v>
      </c>
      <c r="D120" s="16" t="s">
        <v>24927</v>
      </c>
      <c r="E120" s="18" t="s">
        <v>26</v>
      </c>
      <c r="F120" s="34">
        <v>41000</v>
      </c>
      <c r="G120" s="20" t="s">
        <v>21186</v>
      </c>
      <c r="H120" s="109"/>
      <c r="I120" s="21">
        <v>10412</v>
      </c>
      <c r="J120" s="21">
        <v>10412</v>
      </c>
      <c r="K120" s="21">
        <v>9524</v>
      </c>
      <c r="L120" s="21">
        <v>10412</v>
      </c>
      <c r="M120" s="21"/>
      <c r="N120" s="21"/>
      <c r="O120" s="21"/>
      <c r="P120" s="125"/>
      <c r="Q120" s="21"/>
      <c r="R120" s="21">
        <v>10412</v>
      </c>
      <c r="S120" s="21"/>
      <c r="T120" s="21"/>
      <c r="U120" s="125"/>
      <c r="V120" s="21">
        <v>224</v>
      </c>
      <c r="W120" s="34">
        <v>45366</v>
      </c>
      <c r="X120" s="109"/>
    </row>
    <row r="121" spans="2:24" x14ac:dyDescent="0.2">
      <c r="B121" s="14" t="s">
        <v>24926</v>
      </c>
      <c r="C121" s="33" t="s">
        <v>18148</v>
      </c>
      <c r="D121" s="16" t="s">
        <v>24925</v>
      </c>
      <c r="E121" s="18" t="s">
        <v>26</v>
      </c>
      <c r="F121" s="34">
        <v>41244</v>
      </c>
      <c r="G121" s="20" t="s">
        <v>21186</v>
      </c>
      <c r="H121" s="109"/>
      <c r="I121" s="21">
        <v>688</v>
      </c>
      <c r="J121" s="21">
        <v>688</v>
      </c>
      <c r="K121" s="21">
        <v>630</v>
      </c>
      <c r="L121" s="21">
        <v>688</v>
      </c>
      <c r="M121" s="21"/>
      <c r="N121" s="21"/>
      <c r="O121" s="21"/>
      <c r="P121" s="125"/>
      <c r="Q121" s="21"/>
      <c r="R121" s="21">
        <v>688</v>
      </c>
      <c r="S121" s="21"/>
      <c r="T121" s="21"/>
      <c r="U121" s="125"/>
      <c r="V121" s="21">
        <v>25</v>
      </c>
      <c r="W121" s="34">
        <v>45337</v>
      </c>
      <c r="X121" s="109"/>
    </row>
    <row r="122" spans="2:24" x14ac:dyDescent="0.2">
      <c r="B122" s="14" t="s">
        <v>24924</v>
      </c>
      <c r="C122" s="33" t="s">
        <v>18145</v>
      </c>
      <c r="D122" s="16" t="s">
        <v>24923</v>
      </c>
      <c r="E122" s="18" t="s">
        <v>26</v>
      </c>
      <c r="F122" s="34">
        <v>41244</v>
      </c>
      <c r="G122" s="20" t="s">
        <v>21186</v>
      </c>
      <c r="H122" s="109"/>
      <c r="I122" s="21">
        <v>7673</v>
      </c>
      <c r="J122" s="21">
        <v>7673</v>
      </c>
      <c r="K122" s="21">
        <v>7019</v>
      </c>
      <c r="L122" s="21">
        <v>7673</v>
      </c>
      <c r="M122" s="21"/>
      <c r="N122" s="21"/>
      <c r="O122" s="21"/>
      <c r="P122" s="125"/>
      <c r="Q122" s="21"/>
      <c r="R122" s="21">
        <v>7673</v>
      </c>
      <c r="S122" s="21"/>
      <c r="T122" s="21"/>
      <c r="U122" s="125"/>
      <c r="V122" s="21">
        <v>279</v>
      </c>
      <c r="W122" s="34">
        <v>45214</v>
      </c>
      <c r="X122" s="109"/>
    </row>
    <row r="123" spans="2:24" x14ac:dyDescent="0.2">
      <c r="B123" s="14" t="s">
        <v>24922</v>
      </c>
      <c r="C123" s="33" t="s">
        <v>18142</v>
      </c>
      <c r="D123" s="16" t="s">
        <v>24921</v>
      </c>
      <c r="E123" s="18" t="s">
        <v>26</v>
      </c>
      <c r="F123" s="34">
        <v>41244</v>
      </c>
      <c r="G123" s="20" t="s">
        <v>21186</v>
      </c>
      <c r="H123" s="109"/>
      <c r="I123" s="21">
        <v>2102</v>
      </c>
      <c r="J123" s="21">
        <v>2102</v>
      </c>
      <c r="K123" s="21">
        <v>1800</v>
      </c>
      <c r="L123" s="21">
        <v>2102</v>
      </c>
      <c r="M123" s="21"/>
      <c r="N123" s="21"/>
      <c r="O123" s="21"/>
      <c r="P123" s="125"/>
      <c r="Q123" s="21"/>
      <c r="R123" s="21">
        <v>2102</v>
      </c>
      <c r="S123" s="21"/>
      <c r="T123" s="21"/>
      <c r="U123" s="125"/>
      <c r="V123" s="21">
        <v>84</v>
      </c>
      <c r="W123" s="34">
        <v>45366</v>
      </c>
      <c r="X123" s="109"/>
    </row>
    <row r="124" spans="2:24" x14ac:dyDescent="0.2">
      <c r="B124" s="14" t="s">
        <v>24920</v>
      </c>
      <c r="C124" s="33" t="s">
        <v>18139</v>
      </c>
      <c r="D124" s="16" t="s">
        <v>24919</v>
      </c>
      <c r="E124" s="18" t="s">
        <v>26</v>
      </c>
      <c r="F124" s="34">
        <v>41244</v>
      </c>
      <c r="G124" s="20" t="s">
        <v>21186</v>
      </c>
      <c r="H124" s="109"/>
      <c r="I124" s="21">
        <v>1028</v>
      </c>
      <c r="J124" s="21">
        <v>1028</v>
      </c>
      <c r="K124" s="21">
        <v>940</v>
      </c>
      <c r="L124" s="21">
        <v>1028</v>
      </c>
      <c r="M124" s="21"/>
      <c r="N124" s="21"/>
      <c r="O124" s="21"/>
      <c r="P124" s="125"/>
      <c r="Q124" s="21"/>
      <c r="R124" s="21">
        <v>1028</v>
      </c>
      <c r="S124" s="21"/>
      <c r="T124" s="21"/>
      <c r="U124" s="125"/>
      <c r="V124" s="21">
        <v>37</v>
      </c>
      <c r="W124" s="34">
        <v>45245</v>
      </c>
      <c r="X124" s="109"/>
    </row>
    <row r="125" spans="2:24" x14ac:dyDescent="0.2">
      <c r="B125" s="14" t="s">
        <v>24918</v>
      </c>
      <c r="C125" s="33" t="s">
        <v>18136</v>
      </c>
      <c r="D125" s="16" t="s">
        <v>24917</v>
      </c>
      <c r="E125" s="18" t="s">
        <v>26</v>
      </c>
      <c r="F125" s="34">
        <v>41244</v>
      </c>
      <c r="G125" s="20" t="s">
        <v>21186</v>
      </c>
      <c r="H125" s="109"/>
      <c r="I125" s="21">
        <v>1364</v>
      </c>
      <c r="J125" s="21">
        <v>1364</v>
      </c>
      <c r="K125" s="21">
        <v>1168</v>
      </c>
      <c r="L125" s="21">
        <v>1364</v>
      </c>
      <c r="M125" s="21"/>
      <c r="N125" s="21"/>
      <c r="O125" s="21"/>
      <c r="P125" s="125"/>
      <c r="Q125" s="21"/>
      <c r="R125" s="21">
        <v>1364</v>
      </c>
      <c r="S125" s="21"/>
      <c r="T125" s="21"/>
      <c r="U125" s="125"/>
      <c r="V125" s="21">
        <v>49</v>
      </c>
      <c r="W125" s="34">
        <v>45306</v>
      </c>
      <c r="X125" s="109"/>
    </row>
    <row r="126" spans="2:24" x14ac:dyDescent="0.2">
      <c r="B126" s="14" t="s">
        <v>24916</v>
      </c>
      <c r="C126" s="33" t="s">
        <v>18133</v>
      </c>
      <c r="D126" s="16" t="s">
        <v>24915</v>
      </c>
      <c r="E126" s="18" t="s">
        <v>26</v>
      </c>
      <c r="F126" s="34">
        <v>41244</v>
      </c>
      <c r="G126" s="20" t="s">
        <v>21186</v>
      </c>
      <c r="H126" s="109"/>
      <c r="I126" s="21">
        <v>21753</v>
      </c>
      <c r="J126" s="21">
        <v>21753</v>
      </c>
      <c r="K126" s="21">
        <v>18893</v>
      </c>
      <c r="L126" s="21">
        <v>21046</v>
      </c>
      <c r="M126" s="21"/>
      <c r="N126" s="21">
        <v>707</v>
      </c>
      <c r="O126" s="21"/>
      <c r="P126" s="125">
        <v>707</v>
      </c>
      <c r="Q126" s="21"/>
      <c r="R126" s="21">
        <v>21753</v>
      </c>
      <c r="S126" s="21"/>
      <c r="T126" s="21"/>
      <c r="U126" s="125">
        <v>0</v>
      </c>
      <c r="V126" s="21">
        <v>720</v>
      </c>
      <c r="W126" s="34">
        <v>45427</v>
      </c>
      <c r="X126" s="109"/>
    </row>
    <row r="127" spans="2:24" x14ac:dyDescent="0.2">
      <c r="B127" s="14" t="s">
        <v>24914</v>
      </c>
      <c r="C127" s="33" t="s">
        <v>18130</v>
      </c>
      <c r="D127" s="16" t="s">
        <v>24913</v>
      </c>
      <c r="E127" s="18" t="s">
        <v>26</v>
      </c>
      <c r="F127" s="34">
        <v>41244</v>
      </c>
      <c r="G127" s="20" t="s">
        <v>21186</v>
      </c>
      <c r="H127" s="109"/>
      <c r="I127" s="21">
        <v>17529</v>
      </c>
      <c r="J127" s="21">
        <v>17529</v>
      </c>
      <c r="K127" s="21">
        <v>14412</v>
      </c>
      <c r="L127" s="21">
        <v>15278</v>
      </c>
      <c r="M127" s="21"/>
      <c r="N127" s="21">
        <v>2251</v>
      </c>
      <c r="O127" s="21"/>
      <c r="P127" s="125">
        <v>2251</v>
      </c>
      <c r="Q127" s="21"/>
      <c r="R127" s="21">
        <v>17529</v>
      </c>
      <c r="S127" s="21"/>
      <c r="T127" s="21"/>
      <c r="U127" s="125">
        <v>0</v>
      </c>
      <c r="V127" s="21">
        <v>797</v>
      </c>
      <c r="W127" s="34">
        <v>45306</v>
      </c>
      <c r="X127" s="109"/>
    </row>
    <row r="128" spans="2:24" x14ac:dyDescent="0.2">
      <c r="B128" s="14" t="s">
        <v>24912</v>
      </c>
      <c r="C128" s="33" t="s">
        <v>18127</v>
      </c>
      <c r="D128" s="16" t="s">
        <v>24911</v>
      </c>
      <c r="E128" s="18" t="s">
        <v>26</v>
      </c>
      <c r="F128" s="34">
        <v>41244</v>
      </c>
      <c r="G128" s="20" t="s">
        <v>21186</v>
      </c>
      <c r="H128" s="109"/>
      <c r="I128" s="21">
        <v>203707</v>
      </c>
      <c r="J128" s="21">
        <v>203707</v>
      </c>
      <c r="K128" s="21">
        <v>167217</v>
      </c>
      <c r="L128" s="21">
        <v>182456</v>
      </c>
      <c r="M128" s="21"/>
      <c r="N128" s="21">
        <v>21251</v>
      </c>
      <c r="O128" s="21"/>
      <c r="P128" s="125">
        <v>21251</v>
      </c>
      <c r="Q128" s="21"/>
      <c r="R128" s="21">
        <v>203707</v>
      </c>
      <c r="S128" s="21"/>
      <c r="T128" s="21"/>
      <c r="U128" s="125">
        <v>0</v>
      </c>
      <c r="V128" s="21">
        <v>3188</v>
      </c>
      <c r="W128" s="34">
        <v>45337</v>
      </c>
      <c r="X128" s="109"/>
    </row>
    <row r="129" spans="2:24" x14ac:dyDescent="0.2">
      <c r="B129" s="14" t="s">
        <v>24910</v>
      </c>
      <c r="C129" s="33" t="s">
        <v>18124</v>
      </c>
      <c r="D129" s="16" t="s">
        <v>24909</v>
      </c>
      <c r="E129" s="18" t="s">
        <v>26</v>
      </c>
      <c r="F129" s="34">
        <v>41244</v>
      </c>
      <c r="G129" s="20" t="s">
        <v>21186</v>
      </c>
      <c r="H129" s="109"/>
      <c r="I129" s="21">
        <v>844</v>
      </c>
      <c r="J129" s="21">
        <v>844</v>
      </c>
      <c r="K129" s="21">
        <v>723</v>
      </c>
      <c r="L129" s="21">
        <v>844</v>
      </c>
      <c r="M129" s="21"/>
      <c r="N129" s="21"/>
      <c r="O129" s="21"/>
      <c r="P129" s="125"/>
      <c r="Q129" s="21"/>
      <c r="R129" s="21">
        <v>844</v>
      </c>
      <c r="S129" s="21"/>
      <c r="T129" s="21"/>
      <c r="U129" s="125"/>
      <c r="V129" s="21">
        <v>31</v>
      </c>
      <c r="W129" s="34">
        <v>45366</v>
      </c>
      <c r="X129" s="109"/>
    </row>
    <row r="130" spans="2:24" x14ac:dyDescent="0.2">
      <c r="B130" s="14" t="s">
        <v>24908</v>
      </c>
      <c r="C130" s="33" t="s">
        <v>18121</v>
      </c>
      <c r="D130" s="16" t="s">
        <v>24907</v>
      </c>
      <c r="E130" s="18" t="s">
        <v>26</v>
      </c>
      <c r="F130" s="34">
        <v>41244</v>
      </c>
      <c r="G130" s="20" t="s">
        <v>21186</v>
      </c>
      <c r="H130" s="109"/>
      <c r="I130" s="21">
        <v>908</v>
      </c>
      <c r="J130" s="21">
        <v>908</v>
      </c>
      <c r="K130" s="21">
        <v>777</v>
      </c>
      <c r="L130" s="21">
        <v>908</v>
      </c>
      <c r="M130" s="21"/>
      <c r="N130" s="21"/>
      <c r="O130" s="21"/>
      <c r="P130" s="125"/>
      <c r="Q130" s="21"/>
      <c r="R130" s="21">
        <v>908</v>
      </c>
      <c r="S130" s="21"/>
      <c r="T130" s="21"/>
      <c r="U130" s="125"/>
      <c r="V130" s="21">
        <v>33</v>
      </c>
      <c r="W130" s="34">
        <v>45214</v>
      </c>
      <c r="X130" s="109"/>
    </row>
    <row r="131" spans="2:24" x14ac:dyDescent="0.2">
      <c r="B131" s="14" t="s">
        <v>24906</v>
      </c>
      <c r="C131" s="33" t="s">
        <v>18118</v>
      </c>
      <c r="D131" s="16" t="s">
        <v>24905</v>
      </c>
      <c r="E131" s="18" t="s">
        <v>26</v>
      </c>
      <c r="F131" s="34">
        <v>41244</v>
      </c>
      <c r="G131" s="20" t="s">
        <v>21186</v>
      </c>
      <c r="H131" s="109"/>
      <c r="I131" s="21">
        <v>1328</v>
      </c>
      <c r="J131" s="21">
        <v>1328</v>
      </c>
      <c r="K131" s="21">
        <v>1137</v>
      </c>
      <c r="L131" s="21">
        <v>1328</v>
      </c>
      <c r="M131" s="21"/>
      <c r="N131" s="21"/>
      <c r="O131" s="21"/>
      <c r="P131" s="125"/>
      <c r="Q131" s="21"/>
      <c r="R131" s="21">
        <v>1328</v>
      </c>
      <c r="S131" s="21"/>
      <c r="T131" s="21"/>
      <c r="U131" s="125"/>
      <c r="V131" s="21">
        <v>47</v>
      </c>
      <c r="W131" s="34">
        <v>45245</v>
      </c>
      <c r="X131" s="109"/>
    </row>
    <row r="132" spans="2:24" x14ac:dyDescent="0.2">
      <c r="B132" s="14" t="s">
        <v>24904</v>
      </c>
      <c r="C132" s="33" t="s">
        <v>18115</v>
      </c>
      <c r="D132" s="16" t="s">
        <v>24903</v>
      </c>
      <c r="E132" s="18" t="s">
        <v>26</v>
      </c>
      <c r="F132" s="34">
        <v>41244</v>
      </c>
      <c r="G132" s="20" t="s">
        <v>21186</v>
      </c>
      <c r="H132" s="109"/>
      <c r="I132" s="21">
        <v>350</v>
      </c>
      <c r="J132" s="21">
        <v>350</v>
      </c>
      <c r="K132" s="21">
        <v>300</v>
      </c>
      <c r="L132" s="21">
        <v>350</v>
      </c>
      <c r="M132" s="21"/>
      <c r="N132" s="21"/>
      <c r="O132" s="21"/>
      <c r="P132" s="125"/>
      <c r="Q132" s="21"/>
      <c r="R132" s="21">
        <v>350</v>
      </c>
      <c r="S132" s="21"/>
      <c r="T132" s="21"/>
      <c r="U132" s="125"/>
      <c r="V132" s="21">
        <v>12</v>
      </c>
      <c r="W132" s="34">
        <v>45337</v>
      </c>
      <c r="X132" s="109"/>
    </row>
    <row r="133" spans="2:24" x14ac:dyDescent="0.2">
      <c r="B133" s="14" t="s">
        <v>24902</v>
      </c>
      <c r="C133" s="33" t="s">
        <v>18112</v>
      </c>
      <c r="D133" s="16" t="s">
        <v>24901</v>
      </c>
      <c r="E133" s="18" t="s">
        <v>26</v>
      </c>
      <c r="F133" s="34">
        <v>41244</v>
      </c>
      <c r="G133" s="20" t="s">
        <v>21186</v>
      </c>
      <c r="H133" s="109"/>
      <c r="I133" s="21">
        <v>12052</v>
      </c>
      <c r="J133" s="21">
        <v>12052</v>
      </c>
      <c r="K133" s="21">
        <v>10320</v>
      </c>
      <c r="L133" s="21">
        <v>12052</v>
      </c>
      <c r="M133" s="21"/>
      <c r="N133" s="21"/>
      <c r="O133" s="21"/>
      <c r="P133" s="125"/>
      <c r="Q133" s="21"/>
      <c r="R133" s="21">
        <v>12052</v>
      </c>
      <c r="S133" s="21"/>
      <c r="T133" s="21"/>
      <c r="U133" s="125"/>
      <c r="V133" s="21">
        <v>560</v>
      </c>
      <c r="W133" s="34">
        <v>45306</v>
      </c>
      <c r="X133" s="109"/>
    </row>
    <row r="134" spans="2:24" x14ac:dyDescent="0.2">
      <c r="B134" s="14" t="s">
        <v>24900</v>
      </c>
      <c r="C134" s="33" t="s">
        <v>18109</v>
      </c>
      <c r="D134" s="16" t="s">
        <v>24899</v>
      </c>
      <c r="E134" s="18" t="s">
        <v>26</v>
      </c>
      <c r="F134" s="34">
        <v>41244</v>
      </c>
      <c r="G134" s="20" t="s">
        <v>21186</v>
      </c>
      <c r="H134" s="109"/>
      <c r="I134" s="21">
        <v>6805</v>
      </c>
      <c r="J134" s="21">
        <v>6805</v>
      </c>
      <c r="K134" s="21">
        <v>6225</v>
      </c>
      <c r="L134" s="21">
        <v>6805</v>
      </c>
      <c r="M134" s="21"/>
      <c r="N134" s="21"/>
      <c r="O134" s="21"/>
      <c r="P134" s="125"/>
      <c r="Q134" s="21"/>
      <c r="R134" s="21">
        <v>6805</v>
      </c>
      <c r="S134" s="21"/>
      <c r="T134" s="21"/>
      <c r="U134" s="125"/>
      <c r="V134" s="21">
        <v>255</v>
      </c>
      <c r="W134" s="34">
        <v>45306</v>
      </c>
      <c r="X134" s="109"/>
    </row>
    <row r="135" spans="2:24" x14ac:dyDescent="0.2">
      <c r="B135" s="14" t="s">
        <v>24898</v>
      </c>
      <c r="C135" s="33" t="s">
        <v>18106</v>
      </c>
      <c r="D135" s="16" t="s">
        <v>24897</v>
      </c>
      <c r="E135" s="18" t="s">
        <v>26</v>
      </c>
      <c r="F135" s="34">
        <v>41244</v>
      </c>
      <c r="G135" s="20" t="s">
        <v>21186</v>
      </c>
      <c r="H135" s="109"/>
      <c r="I135" s="21">
        <v>18604</v>
      </c>
      <c r="J135" s="21">
        <v>18604</v>
      </c>
      <c r="K135" s="21">
        <v>15930</v>
      </c>
      <c r="L135" s="21">
        <v>18604</v>
      </c>
      <c r="M135" s="21"/>
      <c r="N135" s="21"/>
      <c r="O135" s="21"/>
      <c r="P135" s="125"/>
      <c r="Q135" s="21"/>
      <c r="R135" s="21">
        <v>18604</v>
      </c>
      <c r="S135" s="21"/>
      <c r="T135" s="21"/>
      <c r="U135" s="125"/>
      <c r="V135" s="21">
        <v>558</v>
      </c>
      <c r="W135" s="34">
        <v>45275</v>
      </c>
      <c r="X135" s="109"/>
    </row>
    <row r="136" spans="2:24" x14ac:dyDescent="0.2">
      <c r="B136" s="14" t="s">
        <v>24896</v>
      </c>
      <c r="C136" s="33" t="s">
        <v>18103</v>
      </c>
      <c r="D136" s="16" t="s">
        <v>24895</v>
      </c>
      <c r="E136" s="18" t="s">
        <v>26</v>
      </c>
      <c r="F136" s="34">
        <v>41244</v>
      </c>
      <c r="G136" s="20" t="s">
        <v>21186</v>
      </c>
      <c r="H136" s="109"/>
      <c r="I136" s="21">
        <v>56259</v>
      </c>
      <c r="J136" s="21">
        <v>56259</v>
      </c>
      <c r="K136" s="21">
        <v>46256</v>
      </c>
      <c r="L136" s="21">
        <v>53654</v>
      </c>
      <c r="M136" s="21"/>
      <c r="N136" s="21">
        <v>2605</v>
      </c>
      <c r="O136" s="21"/>
      <c r="P136" s="125">
        <v>2605</v>
      </c>
      <c r="Q136" s="21"/>
      <c r="R136" s="21">
        <v>56259</v>
      </c>
      <c r="S136" s="21"/>
      <c r="T136" s="21"/>
      <c r="U136" s="125">
        <v>0</v>
      </c>
      <c r="V136" s="21">
        <v>1763</v>
      </c>
      <c r="W136" s="34">
        <v>45337</v>
      </c>
      <c r="X136" s="109"/>
    </row>
    <row r="137" spans="2:24" x14ac:dyDescent="0.2">
      <c r="B137" s="14" t="s">
        <v>24894</v>
      </c>
      <c r="C137" s="33" t="s">
        <v>18100</v>
      </c>
      <c r="D137" s="16" t="s">
        <v>24893</v>
      </c>
      <c r="E137" s="18" t="s">
        <v>26</v>
      </c>
      <c r="F137" s="34">
        <v>41244</v>
      </c>
      <c r="G137" s="20" t="s">
        <v>21186</v>
      </c>
      <c r="H137" s="109"/>
      <c r="I137" s="21">
        <v>5458</v>
      </c>
      <c r="J137" s="21">
        <v>5458</v>
      </c>
      <c r="K137" s="21">
        <v>4488</v>
      </c>
      <c r="L137" s="21">
        <v>4970</v>
      </c>
      <c r="M137" s="21"/>
      <c r="N137" s="21">
        <v>489</v>
      </c>
      <c r="O137" s="21"/>
      <c r="P137" s="125">
        <v>489</v>
      </c>
      <c r="Q137" s="21"/>
      <c r="R137" s="21">
        <v>5458</v>
      </c>
      <c r="S137" s="21"/>
      <c r="T137" s="21"/>
      <c r="U137" s="125">
        <v>0</v>
      </c>
      <c r="V137" s="21">
        <v>180</v>
      </c>
      <c r="W137" s="34">
        <v>45275</v>
      </c>
      <c r="X137" s="109"/>
    </row>
    <row r="138" spans="2:24" x14ac:dyDescent="0.2">
      <c r="B138" s="14" t="s">
        <v>24892</v>
      </c>
      <c r="C138" s="33" t="s">
        <v>18097</v>
      </c>
      <c r="D138" s="16" t="s">
        <v>24891</v>
      </c>
      <c r="E138" s="18" t="s">
        <v>26</v>
      </c>
      <c r="F138" s="34">
        <v>41244</v>
      </c>
      <c r="G138" s="20" t="s">
        <v>21186</v>
      </c>
      <c r="H138" s="109"/>
      <c r="I138" s="21">
        <v>1774</v>
      </c>
      <c r="J138" s="21">
        <v>1774</v>
      </c>
      <c r="K138" s="21">
        <v>1623</v>
      </c>
      <c r="L138" s="21">
        <v>1774</v>
      </c>
      <c r="M138" s="21"/>
      <c r="N138" s="21"/>
      <c r="O138" s="21"/>
      <c r="P138" s="125"/>
      <c r="Q138" s="21"/>
      <c r="R138" s="21">
        <v>1774</v>
      </c>
      <c r="S138" s="21"/>
      <c r="T138" s="21"/>
      <c r="U138" s="125"/>
      <c r="V138" s="21">
        <v>63</v>
      </c>
      <c r="W138" s="34">
        <v>45275</v>
      </c>
      <c r="X138" s="109"/>
    </row>
    <row r="139" spans="2:24" x14ac:dyDescent="0.2">
      <c r="B139" s="14" t="s">
        <v>24890</v>
      </c>
      <c r="C139" s="33" t="s">
        <v>18094</v>
      </c>
      <c r="D139" s="16" t="s">
        <v>24889</v>
      </c>
      <c r="E139" s="18" t="s">
        <v>26</v>
      </c>
      <c r="F139" s="34">
        <v>41244</v>
      </c>
      <c r="G139" s="20" t="s">
        <v>21186</v>
      </c>
      <c r="H139" s="109"/>
      <c r="I139" s="21">
        <v>110931</v>
      </c>
      <c r="J139" s="21">
        <v>110931</v>
      </c>
      <c r="K139" s="21">
        <v>107465</v>
      </c>
      <c r="L139" s="21">
        <v>109640</v>
      </c>
      <c r="M139" s="21"/>
      <c r="N139" s="21">
        <v>1291</v>
      </c>
      <c r="O139" s="21"/>
      <c r="P139" s="125">
        <v>1291</v>
      </c>
      <c r="Q139" s="21"/>
      <c r="R139" s="21">
        <v>110931</v>
      </c>
      <c r="S139" s="21"/>
      <c r="T139" s="21"/>
      <c r="U139" s="125">
        <v>0</v>
      </c>
      <c r="V139" s="21">
        <v>4594</v>
      </c>
      <c r="W139" s="34">
        <v>45275</v>
      </c>
      <c r="X139" s="109"/>
    </row>
    <row r="140" spans="2:24" x14ac:dyDescent="0.2">
      <c r="B140" s="14" t="s">
        <v>24888</v>
      </c>
      <c r="C140" s="33" t="s">
        <v>18091</v>
      </c>
      <c r="D140" s="16" t="s">
        <v>24887</v>
      </c>
      <c r="E140" s="18" t="s">
        <v>26</v>
      </c>
      <c r="F140" s="34">
        <v>41244</v>
      </c>
      <c r="G140" s="20" t="s">
        <v>21186</v>
      </c>
      <c r="H140" s="109"/>
      <c r="I140" s="21">
        <v>1434</v>
      </c>
      <c r="J140" s="21">
        <v>1434</v>
      </c>
      <c r="K140" s="21">
        <v>1228</v>
      </c>
      <c r="L140" s="21">
        <v>1434</v>
      </c>
      <c r="M140" s="21"/>
      <c r="N140" s="21"/>
      <c r="O140" s="21"/>
      <c r="P140" s="125"/>
      <c r="Q140" s="21"/>
      <c r="R140" s="21">
        <v>1434</v>
      </c>
      <c r="S140" s="21"/>
      <c r="T140" s="21"/>
      <c r="U140" s="125"/>
      <c r="V140" s="21">
        <v>51</v>
      </c>
      <c r="W140" s="34">
        <v>45397</v>
      </c>
      <c r="X140" s="109"/>
    </row>
    <row r="141" spans="2:24" x14ac:dyDescent="0.2">
      <c r="B141" s="14" t="s">
        <v>24886</v>
      </c>
      <c r="C141" s="33" t="s">
        <v>18088</v>
      </c>
      <c r="D141" s="16" t="s">
        <v>24885</v>
      </c>
      <c r="E141" s="18" t="s">
        <v>26</v>
      </c>
      <c r="F141" s="34">
        <v>41244</v>
      </c>
      <c r="G141" s="20" t="s">
        <v>21186</v>
      </c>
      <c r="H141" s="109"/>
      <c r="I141" s="21">
        <v>7926</v>
      </c>
      <c r="J141" s="21">
        <v>7926</v>
      </c>
      <c r="K141" s="21">
        <v>6516</v>
      </c>
      <c r="L141" s="21">
        <v>6684</v>
      </c>
      <c r="M141" s="21"/>
      <c r="N141" s="21">
        <v>1242</v>
      </c>
      <c r="O141" s="21"/>
      <c r="P141" s="125">
        <v>1242</v>
      </c>
      <c r="Q141" s="21"/>
      <c r="R141" s="21">
        <v>7926</v>
      </c>
      <c r="S141" s="21"/>
      <c r="T141" s="21"/>
      <c r="U141" s="125">
        <v>0</v>
      </c>
      <c r="V141" s="21">
        <v>134</v>
      </c>
      <c r="W141" s="34">
        <v>45306</v>
      </c>
      <c r="X141" s="109"/>
    </row>
    <row r="142" spans="2:24" x14ac:dyDescent="0.2">
      <c r="B142" s="14" t="s">
        <v>24884</v>
      </c>
      <c r="C142" s="33" t="s">
        <v>18085</v>
      </c>
      <c r="D142" s="16" t="s">
        <v>24883</v>
      </c>
      <c r="E142" s="18" t="s">
        <v>26</v>
      </c>
      <c r="F142" s="34">
        <v>41244</v>
      </c>
      <c r="G142" s="20" t="s">
        <v>21186</v>
      </c>
      <c r="H142" s="109"/>
      <c r="I142" s="21">
        <v>3746</v>
      </c>
      <c r="J142" s="21">
        <v>3746</v>
      </c>
      <c r="K142" s="21">
        <v>3208</v>
      </c>
      <c r="L142" s="21">
        <v>3746</v>
      </c>
      <c r="M142" s="21"/>
      <c r="N142" s="21"/>
      <c r="O142" s="21"/>
      <c r="P142" s="125"/>
      <c r="Q142" s="21"/>
      <c r="R142" s="21">
        <v>3746</v>
      </c>
      <c r="S142" s="21"/>
      <c r="T142" s="21"/>
      <c r="U142" s="125"/>
      <c r="V142" s="21">
        <v>81</v>
      </c>
      <c r="W142" s="34">
        <v>45306</v>
      </c>
      <c r="X142" s="109"/>
    </row>
    <row r="143" spans="2:24" x14ac:dyDescent="0.2">
      <c r="B143" s="14" t="s">
        <v>24882</v>
      </c>
      <c r="C143" s="33" t="s">
        <v>18082</v>
      </c>
      <c r="D143" s="16" t="s">
        <v>24881</v>
      </c>
      <c r="E143" s="18" t="s">
        <v>26</v>
      </c>
      <c r="F143" s="34">
        <v>41244</v>
      </c>
      <c r="G143" s="20" t="s">
        <v>21186</v>
      </c>
      <c r="H143" s="109"/>
      <c r="I143" s="21">
        <v>1450</v>
      </c>
      <c r="J143" s="21">
        <v>1450</v>
      </c>
      <c r="K143" s="21">
        <v>1241</v>
      </c>
      <c r="L143" s="21">
        <v>1450</v>
      </c>
      <c r="M143" s="21"/>
      <c r="N143" s="21"/>
      <c r="O143" s="21"/>
      <c r="P143" s="125"/>
      <c r="Q143" s="21"/>
      <c r="R143" s="21">
        <v>1450</v>
      </c>
      <c r="S143" s="21"/>
      <c r="T143" s="21"/>
      <c r="U143" s="125"/>
      <c r="V143" s="21">
        <v>52</v>
      </c>
      <c r="W143" s="34">
        <v>45366</v>
      </c>
      <c r="X143" s="109"/>
    </row>
    <row r="144" spans="2:24" x14ac:dyDescent="0.2">
      <c r="B144" s="14" t="s">
        <v>24880</v>
      </c>
      <c r="C144" s="33" t="s">
        <v>18079</v>
      </c>
      <c r="D144" s="16" t="s">
        <v>24879</v>
      </c>
      <c r="E144" s="18" t="s">
        <v>26</v>
      </c>
      <c r="F144" s="34">
        <v>41244</v>
      </c>
      <c r="G144" s="20" t="s">
        <v>21186</v>
      </c>
      <c r="H144" s="109"/>
      <c r="I144" s="21">
        <v>71129</v>
      </c>
      <c r="J144" s="21">
        <v>71129</v>
      </c>
      <c r="K144" s="21">
        <v>58326</v>
      </c>
      <c r="L144" s="21">
        <v>66467</v>
      </c>
      <c r="M144" s="21"/>
      <c r="N144" s="21">
        <v>4662</v>
      </c>
      <c r="O144" s="21"/>
      <c r="P144" s="125">
        <v>4662</v>
      </c>
      <c r="Q144" s="21"/>
      <c r="R144" s="21">
        <v>71129</v>
      </c>
      <c r="S144" s="21"/>
      <c r="T144" s="21"/>
      <c r="U144" s="125">
        <v>0</v>
      </c>
      <c r="V144" s="21">
        <v>3360</v>
      </c>
      <c r="W144" s="34">
        <v>45275</v>
      </c>
      <c r="X144" s="109"/>
    </row>
    <row r="145" spans="2:24" x14ac:dyDescent="0.2">
      <c r="B145" s="14" t="s">
        <v>24878</v>
      </c>
      <c r="C145" s="33" t="s">
        <v>18076</v>
      </c>
      <c r="D145" s="16" t="s">
        <v>24877</v>
      </c>
      <c r="E145" s="18" t="s">
        <v>26</v>
      </c>
      <c r="F145" s="34">
        <v>41244</v>
      </c>
      <c r="G145" s="20" t="s">
        <v>21186</v>
      </c>
      <c r="H145" s="109"/>
      <c r="I145" s="21">
        <v>4019</v>
      </c>
      <c r="J145" s="21">
        <v>4019</v>
      </c>
      <c r="K145" s="21">
        <v>3442</v>
      </c>
      <c r="L145" s="21">
        <v>4019</v>
      </c>
      <c r="M145" s="21"/>
      <c r="N145" s="21"/>
      <c r="O145" s="21"/>
      <c r="P145" s="125"/>
      <c r="Q145" s="21"/>
      <c r="R145" s="21">
        <v>4019</v>
      </c>
      <c r="S145" s="21"/>
      <c r="T145" s="21"/>
      <c r="U145" s="125"/>
      <c r="V145" s="21">
        <v>202</v>
      </c>
      <c r="W145" s="34">
        <v>45306</v>
      </c>
      <c r="X145" s="109"/>
    </row>
    <row r="146" spans="2:24" x14ac:dyDescent="0.2">
      <c r="B146" s="14" t="s">
        <v>24876</v>
      </c>
      <c r="C146" s="33" t="s">
        <v>18073</v>
      </c>
      <c r="D146" s="16" t="s">
        <v>24875</v>
      </c>
      <c r="E146" s="18" t="s">
        <v>26</v>
      </c>
      <c r="F146" s="34">
        <v>41244</v>
      </c>
      <c r="G146" s="20" t="s">
        <v>21186</v>
      </c>
      <c r="H146" s="109"/>
      <c r="I146" s="21">
        <v>54005</v>
      </c>
      <c r="J146" s="21">
        <v>54005</v>
      </c>
      <c r="K146" s="21">
        <v>44284</v>
      </c>
      <c r="L146" s="21">
        <v>47810</v>
      </c>
      <c r="M146" s="21"/>
      <c r="N146" s="21">
        <v>6195</v>
      </c>
      <c r="O146" s="21"/>
      <c r="P146" s="125">
        <v>6195</v>
      </c>
      <c r="Q146" s="21"/>
      <c r="R146" s="21">
        <v>54005</v>
      </c>
      <c r="S146" s="21"/>
      <c r="T146" s="21"/>
      <c r="U146" s="125">
        <v>0</v>
      </c>
      <c r="V146" s="21">
        <v>1428</v>
      </c>
      <c r="W146" s="34">
        <v>45306</v>
      </c>
      <c r="X146" s="109"/>
    </row>
    <row r="147" spans="2:24" x14ac:dyDescent="0.2">
      <c r="B147" s="14" t="s">
        <v>24874</v>
      </c>
      <c r="C147" s="33" t="s">
        <v>18070</v>
      </c>
      <c r="D147" s="16" t="s">
        <v>24873</v>
      </c>
      <c r="E147" s="18" t="s">
        <v>26</v>
      </c>
      <c r="F147" s="34">
        <v>41244</v>
      </c>
      <c r="G147" s="20" t="s">
        <v>21186</v>
      </c>
      <c r="H147" s="109"/>
      <c r="I147" s="21">
        <v>1369</v>
      </c>
      <c r="J147" s="21">
        <v>1369</v>
      </c>
      <c r="K147" s="21">
        <v>1352</v>
      </c>
      <c r="L147" s="21">
        <v>1369</v>
      </c>
      <c r="M147" s="21"/>
      <c r="N147" s="21"/>
      <c r="O147" s="21"/>
      <c r="P147" s="125"/>
      <c r="Q147" s="21"/>
      <c r="R147" s="21">
        <v>1369</v>
      </c>
      <c r="S147" s="21"/>
      <c r="T147" s="21"/>
      <c r="U147" s="125"/>
      <c r="V147" s="21">
        <v>49</v>
      </c>
      <c r="W147" s="34">
        <v>45306</v>
      </c>
      <c r="X147" s="109"/>
    </row>
    <row r="148" spans="2:24" x14ac:dyDescent="0.2">
      <c r="B148" s="14" t="s">
        <v>24872</v>
      </c>
      <c r="C148" s="33" t="s">
        <v>18067</v>
      </c>
      <c r="D148" s="16" t="s">
        <v>24871</v>
      </c>
      <c r="E148" s="18" t="s">
        <v>26</v>
      </c>
      <c r="F148" s="34">
        <v>41244</v>
      </c>
      <c r="G148" s="20" t="s">
        <v>21186</v>
      </c>
      <c r="H148" s="109"/>
      <c r="I148" s="21">
        <v>80222</v>
      </c>
      <c r="J148" s="21">
        <v>80222</v>
      </c>
      <c r="K148" s="21">
        <v>68690</v>
      </c>
      <c r="L148" s="21">
        <v>71627</v>
      </c>
      <c r="M148" s="21"/>
      <c r="N148" s="21">
        <v>8595</v>
      </c>
      <c r="O148" s="21"/>
      <c r="P148" s="125">
        <v>8595</v>
      </c>
      <c r="Q148" s="21"/>
      <c r="R148" s="21">
        <v>80222</v>
      </c>
      <c r="S148" s="21"/>
      <c r="T148" s="21"/>
      <c r="U148" s="125">
        <v>0</v>
      </c>
      <c r="V148" s="21">
        <v>2034</v>
      </c>
      <c r="W148" s="34">
        <v>45337</v>
      </c>
      <c r="X148" s="109"/>
    </row>
    <row r="149" spans="2:24" x14ac:dyDescent="0.2">
      <c r="B149" s="14" t="s">
        <v>24870</v>
      </c>
      <c r="C149" s="33" t="s">
        <v>18064</v>
      </c>
      <c r="D149" s="16" t="s">
        <v>24869</v>
      </c>
      <c r="E149" s="18" t="s">
        <v>26</v>
      </c>
      <c r="F149" s="34">
        <v>41244</v>
      </c>
      <c r="G149" s="20" t="s">
        <v>21186</v>
      </c>
      <c r="H149" s="109"/>
      <c r="I149" s="21">
        <v>11784</v>
      </c>
      <c r="J149" s="21">
        <v>11784</v>
      </c>
      <c r="K149" s="21">
        <v>10778</v>
      </c>
      <c r="L149" s="21">
        <v>11784</v>
      </c>
      <c r="M149" s="21"/>
      <c r="N149" s="21"/>
      <c r="O149" s="21"/>
      <c r="P149" s="125"/>
      <c r="Q149" s="21"/>
      <c r="R149" s="21">
        <v>11784</v>
      </c>
      <c r="S149" s="21"/>
      <c r="T149" s="21"/>
      <c r="U149" s="125"/>
      <c r="V149" s="21">
        <v>610</v>
      </c>
      <c r="W149" s="34">
        <v>45306</v>
      </c>
      <c r="X149" s="109"/>
    </row>
    <row r="150" spans="2:24" x14ac:dyDescent="0.2">
      <c r="B150" s="14" t="s">
        <v>24868</v>
      </c>
      <c r="C150" s="33" t="s">
        <v>18061</v>
      </c>
      <c r="D150" s="16" t="s">
        <v>24867</v>
      </c>
      <c r="E150" s="18" t="s">
        <v>26</v>
      </c>
      <c r="F150" s="34">
        <v>41244</v>
      </c>
      <c r="G150" s="20" t="s">
        <v>21186</v>
      </c>
      <c r="H150" s="109"/>
      <c r="I150" s="21">
        <v>2235</v>
      </c>
      <c r="J150" s="21">
        <v>2235</v>
      </c>
      <c r="K150" s="21">
        <v>1914</v>
      </c>
      <c r="L150" s="21">
        <v>2235</v>
      </c>
      <c r="M150" s="21"/>
      <c r="N150" s="21"/>
      <c r="O150" s="21"/>
      <c r="P150" s="125"/>
      <c r="Q150" s="21"/>
      <c r="R150" s="21">
        <v>2235</v>
      </c>
      <c r="S150" s="21"/>
      <c r="T150" s="21"/>
      <c r="U150" s="125"/>
      <c r="V150" s="21">
        <v>76</v>
      </c>
      <c r="W150" s="34">
        <v>45337</v>
      </c>
      <c r="X150" s="109"/>
    </row>
    <row r="151" spans="2:24" x14ac:dyDescent="0.2">
      <c r="B151" s="14" t="s">
        <v>24866</v>
      </c>
      <c r="C151" s="33" t="s">
        <v>18058</v>
      </c>
      <c r="D151" s="16" t="s">
        <v>24865</v>
      </c>
      <c r="E151" s="18" t="s">
        <v>26</v>
      </c>
      <c r="F151" s="34">
        <v>41244</v>
      </c>
      <c r="G151" s="20" t="s">
        <v>21186</v>
      </c>
      <c r="H151" s="109"/>
      <c r="I151" s="21">
        <v>8380</v>
      </c>
      <c r="J151" s="21">
        <v>8380</v>
      </c>
      <c r="K151" s="21">
        <v>7175</v>
      </c>
      <c r="L151" s="21">
        <v>8380</v>
      </c>
      <c r="M151" s="21"/>
      <c r="N151" s="21"/>
      <c r="O151" s="21"/>
      <c r="P151" s="125"/>
      <c r="Q151" s="21"/>
      <c r="R151" s="21">
        <v>8380</v>
      </c>
      <c r="S151" s="21"/>
      <c r="T151" s="21"/>
      <c r="U151" s="125"/>
      <c r="V151" s="21">
        <v>273</v>
      </c>
      <c r="W151" s="34">
        <v>45245</v>
      </c>
      <c r="X151" s="109"/>
    </row>
    <row r="152" spans="2:24" x14ac:dyDescent="0.2">
      <c r="B152" s="14" t="s">
        <v>24864</v>
      </c>
      <c r="C152" s="33" t="s">
        <v>18055</v>
      </c>
      <c r="D152" s="16" t="s">
        <v>24863</v>
      </c>
      <c r="E152" s="18" t="s">
        <v>26</v>
      </c>
      <c r="F152" s="34">
        <v>41244</v>
      </c>
      <c r="G152" s="20" t="s">
        <v>21186</v>
      </c>
      <c r="H152" s="109"/>
      <c r="I152" s="21">
        <v>3233</v>
      </c>
      <c r="J152" s="21">
        <v>3233</v>
      </c>
      <c r="K152" s="21">
        <v>2957</v>
      </c>
      <c r="L152" s="21">
        <v>3233</v>
      </c>
      <c r="M152" s="21"/>
      <c r="N152" s="21"/>
      <c r="O152" s="21"/>
      <c r="P152" s="125"/>
      <c r="Q152" s="21"/>
      <c r="R152" s="21">
        <v>3233</v>
      </c>
      <c r="S152" s="21"/>
      <c r="T152" s="21"/>
      <c r="U152" s="125"/>
      <c r="V152" s="21">
        <v>115</v>
      </c>
      <c r="W152" s="34">
        <v>45397</v>
      </c>
      <c r="X152" s="109"/>
    </row>
    <row r="153" spans="2:24" x14ac:dyDescent="0.2">
      <c r="B153" s="14" t="s">
        <v>24862</v>
      </c>
      <c r="C153" s="33" t="s">
        <v>18052</v>
      </c>
      <c r="D153" s="16" t="s">
        <v>24861</v>
      </c>
      <c r="E153" s="18" t="s">
        <v>26</v>
      </c>
      <c r="F153" s="34">
        <v>41244</v>
      </c>
      <c r="G153" s="20" t="s">
        <v>21186</v>
      </c>
      <c r="H153" s="109"/>
      <c r="I153" s="21">
        <v>1657</v>
      </c>
      <c r="J153" s="21">
        <v>1657</v>
      </c>
      <c r="K153" s="21">
        <v>1516</v>
      </c>
      <c r="L153" s="21">
        <v>1657</v>
      </c>
      <c r="M153" s="21"/>
      <c r="N153" s="21"/>
      <c r="O153" s="21"/>
      <c r="P153" s="125"/>
      <c r="Q153" s="21"/>
      <c r="R153" s="21">
        <v>1657</v>
      </c>
      <c r="S153" s="21"/>
      <c r="T153" s="21"/>
      <c r="U153" s="125"/>
      <c r="V153" s="21">
        <v>59</v>
      </c>
      <c r="W153" s="34">
        <v>45275</v>
      </c>
      <c r="X153" s="109"/>
    </row>
    <row r="154" spans="2:24" x14ac:dyDescent="0.2">
      <c r="B154" s="14" t="s">
        <v>24860</v>
      </c>
      <c r="C154" s="33" t="s">
        <v>24859</v>
      </c>
      <c r="D154" s="16" t="s">
        <v>24858</v>
      </c>
      <c r="E154" s="18" t="s">
        <v>26</v>
      </c>
      <c r="F154" s="34">
        <v>41000</v>
      </c>
      <c r="G154" s="20" t="s">
        <v>21186</v>
      </c>
      <c r="H154" s="109"/>
      <c r="I154" s="21">
        <v>46816</v>
      </c>
      <c r="J154" s="21">
        <v>46816</v>
      </c>
      <c r="K154" s="21">
        <v>40086</v>
      </c>
      <c r="L154" s="21">
        <v>41888</v>
      </c>
      <c r="M154" s="21"/>
      <c r="N154" s="21">
        <v>4929</v>
      </c>
      <c r="O154" s="21"/>
      <c r="P154" s="125">
        <v>4929</v>
      </c>
      <c r="Q154" s="21"/>
      <c r="R154" s="21">
        <v>46816</v>
      </c>
      <c r="S154" s="21"/>
      <c r="T154" s="21"/>
      <c r="U154" s="125">
        <v>0</v>
      </c>
      <c r="V154" s="21">
        <v>1003</v>
      </c>
      <c r="W154" s="34">
        <v>45397</v>
      </c>
      <c r="X154" s="109"/>
    </row>
    <row r="155" spans="2:24" x14ac:dyDescent="0.2">
      <c r="B155" s="14" t="s">
        <v>24857</v>
      </c>
      <c r="C155" s="33" t="s">
        <v>18049</v>
      </c>
      <c r="D155" s="16" t="s">
        <v>24856</v>
      </c>
      <c r="E155" s="18" t="s">
        <v>26</v>
      </c>
      <c r="F155" s="34">
        <v>41244</v>
      </c>
      <c r="G155" s="20" t="s">
        <v>21186</v>
      </c>
      <c r="H155" s="109"/>
      <c r="I155" s="21">
        <v>6907</v>
      </c>
      <c r="J155" s="21">
        <v>6907</v>
      </c>
      <c r="K155" s="21">
        <v>6318</v>
      </c>
      <c r="L155" s="21">
        <v>6907</v>
      </c>
      <c r="M155" s="21"/>
      <c r="N155" s="21"/>
      <c r="O155" s="21"/>
      <c r="P155" s="125"/>
      <c r="Q155" s="21"/>
      <c r="R155" s="21">
        <v>6907</v>
      </c>
      <c r="S155" s="21"/>
      <c r="T155" s="21"/>
      <c r="U155" s="125"/>
      <c r="V155" s="21">
        <v>326</v>
      </c>
      <c r="W155" s="34">
        <v>45337</v>
      </c>
      <c r="X155" s="109"/>
    </row>
    <row r="156" spans="2:24" x14ac:dyDescent="0.2">
      <c r="B156" s="14" t="s">
        <v>24855</v>
      </c>
      <c r="C156" s="33" t="s">
        <v>18046</v>
      </c>
      <c r="D156" s="16" t="s">
        <v>24854</v>
      </c>
      <c r="E156" s="18" t="s">
        <v>26</v>
      </c>
      <c r="F156" s="34">
        <v>41244</v>
      </c>
      <c r="G156" s="20" t="s">
        <v>21186</v>
      </c>
      <c r="H156" s="109"/>
      <c r="I156" s="21">
        <v>421</v>
      </c>
      <c r="J156" s="21">
        <v>421</v>
      </c>
      <c r="K156" s="21">
        <v>361</v>
      </c>
      <c r="L156" s="21">
        <v>421</v>
      </c>
      <c r="M156" s="21"/>
      <c r="N156" s="21"/>
      <c r="O156" s="21"/>
      <c r="P156" s="125"/>
      <c r="Q156" s="21"/>
      <c r="R156" s="21">
        <v>421</v>
      </c>
      <c r="S156" s="21"/>
      <c r="T156" s="21"/>
      <c r="U156" s="125"/>
      <c r="V156" s="21">
        <v>15</v>
      </c>
      <c r="W156" s="34">
        <v>45306</v>
      </c>
      <c r="X156" s="109"/>
    </row>
    <row r="157" spans="2:24" x14ac:dyDescent="0.2">
      <c r="B157" s="14" t="s">
        <v>24853</v>
      </c>
      <c r="C157" s="33" t="s">
        <v>18043</v>
      </c>
      <c r="D157" s="16" t="s">
        <v>24852</v>
      </c>
      <c r="E157" s="18" t="s">
        <v>26</v>
      </c>
      <c r="F157" s="34">
        <v>41244</v>
      </c>
      <c r="G157" s="20" t="s">
        <v>21186</v>
      </c>
      <c r="H157" s="109"/>
      <c r="I157" s="21">
        <v>4911</v>
      </c>
      <c r="J157" s="21">
        <v>4911</v>
      </c>
      <c r="K157" s="21">
        <v>4492</v>
      </c>
      <c r="L157" s="21">
        <v>4911</v>
      </c>
      <c r="M157" s="21"/>
      <c r="N157" s="21"/>
      <c r="O157" s="21"/>
      <c r="P157" s="125"/>
      <c r="Q157" s="21"/>
      <c r="R157" s="21">
        <v>4911</v>
      </c>
      <c r="S157" s="21"/>
      <c r="T157" s="21"/>
      <c r="U157" s="125"/>
      <c r="V157" s="21">
        <v>176</v>
      </c>
      <c r="W157" s="34">
        <v>45306</v>
      </c>
      <c r="X157" s="109"/>
    </row>
    <row r="158" spans="2:24" x14ac:dyDescent="0.2">
      <c r="B158" s="14" t="s">
        <v>24851</v>
      </c>
      <c r="C158" s="33" t="s">
        <v>18040</v>
      </c>
      <c r="D158" s="16" t="s">
        <v>24850</v>
      </c>
      <c r="E158" s="18" t="s">
        <v>26</v>
      </c>
      <c r="F158" s="34">
        <v>41244</v>
      </c>
      <c r="G158" s="20" t="s">
        <v>21186</v>
      </c>
      <c r="H158" s="109"/>
      <c r="I158" s="21">
        <v>2048</v>
      </c>
      <c r="J158" s="21">
        <v>2048</v>
      </c>
      <c r="K158" s="21">
        <v>1874</v>
      </c>
      <c r="L158" s="21">
        <v>2048</v>
      </c>
      <c r="M158" s="21"/>
      <c r="N158" s="21"/>
      <c r="O158" s="21"/>
      <c r="P158" s="125"/>
      <c r="Q158" s="21"/>
      <c r="R158" s="21">
        <v>2048</v>
      </c>
      <c r="S158" s="21"/>
      <c r="T158" s="21"/>
      <c r="U158" s="125"/>
      <c r="V158" s="21">
        <v>73</v>
      </c>
      <c r="W158" s="34">
        <v>45397</v>
      </c>
      <c r="X158" s="109"/>
    </row>
    <row r="159" spans="2:24" x14ac:dyDescent="0.2">
      <c r="B159" s="14" t="s">
        <v>24849</v>
      </c>
      <c r="C159" s="33" t="s">
        <v>18037</v>
      </c>
      <c r="D159" s="16" t="s">
        <v>24848</v>
      </c>
      <c r="E159" s="18" t="s">
        <v>26</v>
      </c>
      <c r="F159" s="34">
        <v>41244</v>
      </c>
      <c r="G159" s="20" t="s">
        <v>21186</v>
      </c>
      <c r="H159" s="109"/>
      <c r="I159" s="21">
        <v>462</v>
      </c>
      <c r="J159" s="21">
        <v>462</v>
      </c>
      <c r="K159" s="21">
        <v>396</v>
      </c>
      <c r="L159" s="21">
        <v>339</v>
      </c>
      <c r="M159" s="21"/>
      <c r="N159" s="21">
        <v>123</v>
      </c>
      <c r="O159" s="21"/>
      <c r="P159" s="125">
        <v>123</v>
      </c>
      <c r="Q159" s="21"/>
      <c r="R159" s="21">
        <v>462</v>
      </c>
      <c r="S159" s="21"/>
      <c r="T159" s="21"/>
      <c r="U159" s="125">
        <v>0</v>
      </c>
      <c r="V159" s="21">
        <v>16</v>
      </c>
      <c r="W159" s="34">
        <v>45427</v>
      </c>
      <c r="X159" s="109"/>
    </row>
    <row r="160" spans="2:24" x14ac:dyDescent="0.2">
      <c r="B160" s="14" t="s">
        <v>24847</v>
      </c>
      <c r="C160" s="33" t="s">
        <v>18034</v>
      </c>
      <c r="D160" s="16" t="s">
        <v>24846</v>
      </c>
      <c r="E160" s="18" t="s">
        <v>26</v>
      </c>
      <c r="F160" s="34">
        <v>41244</v>
      </c>
      <c r="G160" s="20" t="s">
        <v>21186</v>
      </c>
      <c r="H160" s="109"/>
      <c r="I160" s="21">
        <v>29168</v>
      </c>
      <c r="J160" s="21">
        <v>29168</v>
      </c>
      <c r="K160" s="21">
        <v>26680</v>
      </c>
      <c r="L160" s="21">
        <v>29168</v>
      </c>
      <c r="M160" s="21"/>
      <c r="N160" s="21"/>
      <c r="O160" s="21"/>
      <c r="P160" s="125"/>
      <c r="Q160" s="21"/>
      <c r="R160" s="21">
        <v>29168</v>
      </c>
      <c r="S160" s="21"/>
      <c r="T160" s="21"/>
      <c r="U160" s="125"/>
      <c r="V160" s="21">
        <v>276</v>
      </c>
      <c r="W160" s="34">
        <v>45397</v>
      </c>
      <c r="X160" s="109"/>
    </row>
    <row r="161" spans="2:24" x14ac:dyDescent="0.2">
      <c r="B161" s="14" t="s">
        <v>24845</v>
      </c>
      <c r="C161" s="33" t="s">
        <v>18031</v>
      </c>
      <c r="D161" s="16" t="s">
        <v>24844</v>
      </c>
      <c r="E161" s="18" t="s">
        <v>26</v>
      </c>
      <c r="F161" s="34">
        <v>41244</v>
      </c>
      <c r="G161" s="20" t="s">
        <v>21186</v>
      </c>
      <c r="H161" s="109"/>
      <c r="I161" s="21">
        <v>1733</v>
      </c>
      <c r="J161" s="21">
        <v>1733</v>
      </c>
      <c r="K161" s="21">
        <v>1484</v>
      </c>
      <c r="L161" s="21">
        <v>1733</v>
      </c>
      <c r="M161" s="21"/>
      <c r="N161" s="21"/>
      <c r="O161" s="21"/>
      <c r="P161" s="125"/>
      <c r="Q161" s="21"/>
      <c r="R161" s="21">
        <v>1733</v>
      </c>
      <c r="S161" s="21"/>
      <c r="T161" s="21"/>
      <c r="U161" s="125"/>
      <c r="V161" s="21">
        <v>62</v>
      </c>
      <c r="W161" s="34">
        <v>45397</v>
      </c>
      <c r="X161" s="109"/>
    </row>
    <row r="162" spans="2:24" x14ac:dyDescent="0.2">
      <c r="B162" s="14" t="s">
        <v>24843</v>
      </c>
      <c r="C162" s="33" t="s">
        <v>18028</v>
      </c>
      <c r="D162" s="16" t="s">
        <v>24842</v>
      </c>
      <c r="E162" s="18" t="s">
        <v>26</v>
      </c>
      <c r="F162" s="34">
        <v>41244</v>
      </c>
      <c r="G162" s="20" t="s">
        <v>21186</v>
      </c>
      <c r="H162" s="109"/>
      <c r="I162" s="21">
        <v>4781</v>
      </c>
      <c r="J162" s="21">
        <v>4781</v>
      </c>
      <c r="K162" s="21">
        <v>4094</v>
      </c>
      <c r="L162" s="21">
        <v>4781</v>
      </c>
      <c r="M162" s="21"/>
      <c r="N162" s="21"/>
      <c r="O162" s="21"/>
      <c r="P162" s="125"/>
      <c r="Q162" s="21"/>
      <c r="R162" s="21">
        <v>4781</v>
      </c>
      <c r="S162" s="21"/>
      <c r="T162" s="21"/>
      <c r="U162" s="125"/>
      <c r="V162" s="21">
        <v>154</v>
      </c>
      <c r="W162" s="34">
        <v>45366</v>
      </c>
      <c r="X162" s="109"/>
    </row>
    <row r="163" spans="2:24" x14ac:dyDescent="0.2">
      <c r="B163" s="14" t="s">
        <v>24841</v>
      </c>
      <c r="C163" s="33" t="s">
        <v>18025</v>
      </c>
      <c r="D163" s="16" t="s">
        <v>24840</v>
      </c>
      <c r="E163" s="18" t="s">
        <v>26</v>
      </c>
      <c r="F163" s="34">
        <v>41244</v>
      </c>
      <c r="G163" s="20" t="s">
        <v>21186</v>
      </c>
      <c r="H163" s="109"/>
      <c r="I163" s="21">
        <v>10978</v>
      </c>
      <c r="J163" s="21">
        <v>10978</v>
      </c>
      <c r="K163" s="21">
        <v>9400</v>
      </c>
      <c r="L163" s="21">
        <v>10978</v>
      </c>
      <c r="M163" s="21"/>
      <c r="N163" s="21"/>
      <c r="O163" s="21"/>
      <c r="P163" s="125"/>
      <c r="Q163" s="21"/>
      <c r="R163" s="21">
        <v>10978</v>
      </c>
      <c r="S163" s="21"/>
      <c r="T163" s="21"/>
      <c r="U163" s="125"/>
      <c r="V163" s="21">
        <v>341</v>
      </c>
      <c r="W163" s="34">
        <v>45337</v>
      </c>
      <c r="X163" s="109"/>
    </row>
    <row r="164" spans="2:24" x14ac:dyDescent="0.2">
      <c r="B164" s="14" t="s">
        <v>24839</v>
      </c>
      <c r="C164" s="33" t="s">
        <v>18022</v>
      </c>
      <c r="D164" s="16" t="s">
        <v>24838</v>
      </c>
      <c r="E164" s="18" t="s">
        <v>26</v>
      </c>
      <c r="F164" s="34">
        <v>41244</v>
      </c>
      <c r="G164" s="20" t="s">
        <v>21186</v>
      </c>
      <c r="H164" s="109"/>
      <c r="I164" s="21">
        <v>871</v>
      </c>
      <c r="J164" s="21">
        <v>871</v>
      </c>
      <c r="K164" s="21">
        <v>746</v>
      </c>
      <c r="L164" s="21">
        <v>871</v>
      </c>
      <c r="M164" s="21"/>
      <c r="N164" s="21"/>
      <c r="O164" s="21"/>
      <c r="P164" s="125"/>
      <c r="Q164" s="21"/>
      <c r="R164" s="21">
        <v>871</v>
      </c>
      <c r="S164" s="21"/>
      <c r="T164" s="21"/>
      <c r="U164" s="125"/>
      <c r="V164" s="21">
        <v>31</v>
      </c>
      <c r="W164" s="34">
        <v>45366</v>
      </c>
      <c r="X164" s="109"/>
    </row>
    <row r="165" spans="2:24" x14ac:dyDescent="0.2">
      <c r="B165" s="14" t="s">
        <v>24837</v>
      </c>
      <c r="C165" s="33" t="s">
        <v>18019</v>
      </c>
      <c r="D165" s="16" t="s">
        <v>24836</v>
      </c>
      <c r="E165" s="18" t="s">
        <v>26</v>
      </c>
      <c r="F165" s="34">
        <v>41244</v>
      </c>
      <c r="G165" s="20" t="s">
        <v>21186</v>
      </c>
      <c r="H165" s="109"/>
      <c r="I165" s="21">
        <v>2311</v>
      </c>
      <c r="J165" s="21">
        <v>2311</v>
      </c>
      <c r="K165" s="21">
        <v>2114</v>
      </c>
      <c r="L165" s="21">
        <v>2311</v>
      </c>
      <c r="M165" s="21"/>
      <c r="N165" s="21"/>
      <c r="O165" s="21"/>
      <c r="P165" s="125"/>
      <c r="Q165" s="21"/>
      <c r="R165" s="21">
        <v>2311</v>
      </c>
      <c r="S165" s="21"/>
      <c r="T165" s="21"/>
      <c r="U165" s="125"/>
      <c r="V165" s="21">
        <v>82</v>
      </c>
      <c r="W165" s="34">
        <v>45397</v>
      </c>
      <c r="X165" s="109"/>
    </row>
    <row r="166" spans="2:24" x14ac:dyDescent="0.2">
      <c r="B166" s="14" t="s">
        <v>24835</v>
      </c>
      <c r="C166" s="33" t="s">
        <v>18016</v>
      </c>
      <c r="D166" s="16" t="s">
        <v>24834</v>
      </c>
      <c r="E166" s="18" t="s">
        <v>26</v>
      </c>
      <c r="F166" s="34">
        <v>41244</v>
      </c>
      <c r="G166" s="20" t="s">
        <v>21186</v>
      </c>
      <c r="H166" s="109"/>
      <c r="I166" s="21">
        <v>1790</v>
      </c>
      <c r="J166" s="21">
        <v>1790</v>
      </c>
      <c r="K166" s="21">
        <v>1532</v>
      </c>
      <c r="L166" s="21">
        <v>1790</v>
      </c>
      <c r="M166" s="21"/>
      <c r="N166" s="21"/>
      <c r="O166" s="21"/>
      <c r="P166" s="125"/>
      <c r="Q166" s="21"/>
      <c r="R166" s="21">
        <v>1790</v>
      </c>
      <c r="S166" s="21"/>
      <c r="T166" s="21"/>
      <c r="U166" s="125"/>
      <c r="V166" s="21">
        <v>64</v>
      </c>
      <c r="W166" s="34">
        <v>45366</v>
      </c>
      <c r="X166" s="109"/>
    </row>
    <row r="167" spans="2:24" x14ac:dyDescent="0.2">
      <c r="B167" s="14" t="s">
        <v>24833</v>
      </c>
      <c r="C167" s="33" t="s">
        <v>18013</v>
      </c>
      <c r="D167" s="16" t="s">
        <v>24832</v>
      </c>
      <c r="E167" s="18" t="s">
        <v>26</v>
      </c>
      <c r="F167" s="34">
        <v>41244</v>
      </c>
      <c r="G167" s="20" t="s">
        <v>21186</v>
      </c>
      <c r="H167" s="109"/>
      <c r="I167" s="21">
        <v>3054</v>
      </c>
      <c r="J167" s="21">
        <v>3054</v>
      </c>
      <c r="K167" s="21">
        <v>2615</v>
      </c>
      <c r="L167" s="21">
        <v>3054</v>
      </c>
      <c r="M167" s="21"/>
      <c r="N167" s="21"/>
      <c r="O167" s="21"/>
      <c r="P167" s="125"/>
      <c r="Q167" s="21"/>
      <c r="R167" s="21">
        <v>3054</v>
      </c>
      <c r="S167" s="21"/>
      <c r="T167" s="21"/>
      <c r="U167" s="125"/>
      <c r="V167" s="21">
        <v>177</v>
      </c>
      <c r="W167" s="34">
        <v>45337</v>
      </c>
      <c r="X167" s="109"/>
    </row>
    <row r="168" spans="2:24" x14ac:dyDescent="0.2">
      <c r="B168" s="14" t="s">
        <v>24831</v>
      </c>
      <c r="C168" s="33" t="s">
        <v>18010</v>
      </c>
      <c r="D168" s="16" t="s">
        <v>24830</v>
      </c>
      <c r="E168" s="18" t="s">
        <v>26</v>
      </c>
      <c r="F168" s="34">
        <v>41244</v>
      </c>
      <c r="G168" s="20" t="s">
        <v>21186</v>
      </c>
      <c r="H168" s="109"/>
      <c r="I168" s="21">
        <v>611</v>
      </c>
      <c r="J168" s="21">
        <v>611</v>
      </c>
      <c r="K168" s="21">
        <v>523</v>
      </c>
      <c r="L168" s="21">
        <v>611</v>
      </c>
      <c r="M168" s="21"/>
      <c r="N168" s="21"/>
      <c r="O168" s="21"/>
      <c r="P168" s="125"/>
      <c r="Q168" s="21"/>
      <c r="R168" s="21">
        <v>611</v>
      </c>
      <c r="S168" s="21"/>
      <c r="T168" s="21"/>
      <c r="U168" s="125"/>
      <c r="V168" s="21">
        <v>22</v>
      </c>
      <c r="W168" s="34">
        <v>45397</v>
      </c>
      <c r="X168" s="109"/>
    </row>
    <row r="169" spans="2:24" x14ac:dyDescent="0.2">
      <c r="B169" s="14" t="s">
        <v>24829</v>
      </c>
      <c r="C169" s="33" t="s">
        <v>18007</v>
      </c>
      <c r="D169" s="16" t="s">
        <v>24828</v>
      </c>
      <c r="E169" s="18" t="s">
        <v>26</v>
      </c>
      <c r="F169" s="34">
        <v>41244</v>
      </c>
      <c r="G169" s="20" t="s">
        <v>21186</v>
      </c>
      <c r="H169" s="109"/>
      <c r="I169" s="21">
        <v>5341</v>
      </c>
      <c r="J169" s="21">
        <v>5341</v>
      </c>
      <c r="K169" s="21">
        <v>5069</v>
      </c>
      <c r="L169" s="21">
        <v>5050</v>
      </c>
      <c r="M169" s="21"/>
      <c r="N169" s="21">
        <v>292</v>
      </c>
      <c r="O169" s="21"/>
      <c r="P169" s="125">
        <v>292</v>
      </c>
      <c r="Q169" s="21"/>
      <c r="R169" s="21">
        <v>5341</v>
      </c>
      <c r="S169" s="21"/>
      <c r="T169" s="21"/>
      <c r="U169" s="125">
        <v>0</v>
      </c>
      <c r="V169" s="21">
        <v>142</v>
      </c>
      <c r="W169" s="34">
        <v>45945</v>
      </c>
      <c r="X169" s="109"/>
    </row>
    <row r="170" spans="2:24" x14ac:dyDescent="0.2">
      <c r="B170" s="14" t="s">
        <v>24827</v>
      </c>
      <c r="C170" s="33" t="s">
        <v>18004</v>
      </c>
      <c r="D170" s="16" t="s">
        <v>24826</v>
      </c>
      <c r="E170" s="18" t="s">
        <v>26</v>
      </c>
      <c r="F170" s="34">
        <v>41244</v>
      </c>
      <c r="G170" s="20" t="s">
        <v>21186</v>
      </c>
      <c r="H170" s="109"/>
      <c r="I170" s="21">
        <v>4368</v>
      </c>
      <c r="J170" s="21">
        <v>4368</v>
      </c>
      <c r="K170" s="21">
        <v>4145</v>
      </c>
      <c r="L170" s="21">
        <v>4048</v>
      </c>
      <c r="M170" s="21"/>
      <c r="N170" s="21">
        <v>320</v>
      </c>
      <c r="O170" s="21"/>
      <c r="P170" s="125">
        <v>320</v>
      </c>
      <c r="Q170" s="21"/>
      <c r="R170" s="21">
        <v>4368</v>
      </c>
      <c r="S170" s="21"/>
      <c r="T170" s="21"/>
      <c r="U170" s="125">
        <v>0</v>
      </c>
      <c r="V170" s="21">
        <v>66</v>
      </c>
      <c r="W170" s="34">
        <v>46157</v>
      </c>
      <c r="X170" s="109"/>
    </row>
    <row r="171" spans="2:24" x14ac:dyDescent="0.2">
      <c r="B171" s="14" t="s">
        <v>24825</v>
      </c>
      <c r="C171" s="33" t="s">
        <v>18001</v>
      </c>
      <c r="D171" s="16" t="s">
        <v>24824</v>
      </c>
      <c r="E171" s="18" t="s">
        <v>26</v>
      </c>
      <c r="F171" s="34">
        <v>41244</v>
      </c>
      <c r="G171" s="20" t="s">
        <v>21186</v>
      </c>
      <c r="H171" s="109"/>
      <c r="I171" s="21">
        <v>1283</v>
      </c>
      <c r="J171" s="21">
        <v>1283</v>
      </c>
      <c r="K171" s="21">
        <v>1205</v>
      </c>
      <c r="L171" s="21">
        <v>1127</v>
      </c>
      <c r="M171" s="21"/>
      <c r="N171" s="21">
        <v>156</v>
      </c>
      <c r="O171" s="21"/>
      <c r="P171" s="125">
        <v>156</v>
      </c>
      <c r="Q171" s="21"/>
      <c r="R171" s="21">
        <v>1283</v>
      </c>
      <c r="S171" s="21"/>
      <c r="T171" s="21"/>
      <c r="U171" s="125">
        <v>0</v>
      </c>
      <c r="V171" s="21">
        <v>42</v>
      </c>
      <c r="W171" s="34">
        <v>46073</v>
      </c>
      <c r="X171" s="109"/>
    </row>
    <row r="172" spans="2:24" x14ac:dyDescent="0.2">
      <c r="B172" s="14" t="s">
        <v>24823</v>
      </c>
      <c r="C172" s="33" t="s">
        <v>17998</v>
      </c>
      <c r="D172" s="16" t="s">
        <v>24822</v>
      </c>
      <c r="E172" s="18" t="s">
        <v>26</v>
      </c>
      <c r="F172" s="34">
        <v>41244</v>
      </c>
      <c r="G172" s="20" t="s">
        <v>21186</v>
      </c>
      <c r="H172" s="109"/>
      <c r="I172" s="21">
        <v>2624</v>
      </c>
      <c r="J172" s="21">
        <v>2624</v>
      </c>
      <c r="K172" s="21">
        <v>2490</v>
      </c>
      <c r="L172" s="21">
        <v>2552</v>
      </c>
      <c r="M172" s="21"/>
      <c r="N172" s="21">
        <v>72</v>
      </c>
      <c r="O172" s="21"/>
      <c r="P172" s="125">
        <v>72</v>
      </c>
      <c r="Q172" s="21"/>
      <c r="R172" s="21">
        <v>2624</v>
      </c>
      <c r="S172" s="21"/>
      <c r="T172" s="21"/>
      <c r="U172" s="125">
        <v>0</v>
      </c>
      <c r="V172" s="21">
        <v>93</v>
      </c>
      <c r="W172" s="34">
        <v>46068</v>
      </c>
      <c r="X172" s="109"/>
    </row>
    <row r="173" spans="2:24" x14ac:dyDescent="0.2">
      <c r="B173" s="14" t="s">
        <v>24821</v>
      </c>
      <c r="C173" s="33" t="s">
        <v>17995</v>
      </c>
      <c r="D173" s="16" t="s">
        <v>24820</v>
      </c>
      <c r="E173" s="18" t="s">
        <v>26</v>
      </c>
      <c r="F173" s="34">
        <v>41244</v>
      </c>
      <c r="G173" s="20" t="s">
        <v>21186</v>
      </c>
      <c r="H173" s="109"/>
      <c r="I173" s="21">
        <v>3047</v>
      </c>
      <c r="J173" s="21">
        <v>3047</v>
      </c>
      <c r="K173" s="21">
        <v>2892</v>
      </c>
      <c r="L173" s="21">
        <v>2805</v>
      </c>
      <c r="M173" s="21"/>
      <c r="N173" s="21">
        <v>242</v>
      </c>
      <c r="O173" s="21"/>
      <c r="P173" s="125">
        <v>242</v>
      </c>
      <c r="Q173" s="21"/>
      <c r="R173" s="21">
        <v>3047</v>
      </c>
      <c r="S173" s="21"/>
      <c r="T173" s="21"/>
      <c r="U173" s="125">
        <v>0</v>
      </c>
      <c r="V173" s="21">
        <v>100</v>
      </c>
      <c r="W173" s="34">
        <v>46157</v>
      </c>
      <c r="X173" s="109"/>
    </row>
    <row r="174" spans="2:24" x14ac:dyDescent="0.2">
      <c r="B174" s="14" t="s">
        <v>24819</v>
      </c>
      <c r="C174" s="33" t="s">
        <v>17992</v>
      </c>
      <c r="D174" s="16" t="s">
        <v>24818</v>
      </c>
      <c r="E174" s="18" t="s">
        <v>26</v>
      </c>
      <c r="F174" s="34">
        <v>41244</v>
      </c>
      <c r="G174" s="20" t="s">
        <v>21186</v>
      </c>
      <c r="H174" s="109"/>
      <c r="I174" s="21">
        <v>41830</v>
      </c>
      <c r="J174" s="21">
        <v>41830</v>
      </c>
      <c r="K174" s="21">
        <v>39438</v>
      </c>
      <c r="L174" s="21">
        <v>35839</v>
      </c>
      <c r="M174" s="21"/>
      <c r="N174" s="21">
        <v>5991</v>
      </c>
      <c r="O174" s="21"/>
      <c r="P174" s="125">
        <v>5991</v>
      </c>
      <c r="Q174" s="21"/>
      <c r="R174" s="21">
        <v>41830</v>
      </c>
      <c r="S174" s="21"/>
      <c r="T174" s="21"/>
      <c r="U174" s="125">
        <v>0</v>
      </c>
      <c r="V174" s="21">
        <v>902</v>
      </c>
      <c r="W174" s="34">
        <v>47133</v>
      </c>
      <c r="X174" s="109"/>
    </row>
    <row r="175" spans="2:24" x14ac:dyDescent="0.2">
      <c r="B175" s="14" t="s">
        <v>24817</v>
      </c>
      <c r="C175" s="33" t="s">
        <v>17989</v>
      </c>
      <c r="D175" s="16" t="s">
        <v>24816</v>
      </c>
      <c r="E175" s="18" t="s">
        <v>26</v>
      </c>
      <c r="F175" s="34">
        <v>41244</v>
      </c>
      <c r="G175" s="20" t="s">
        <v>21186</v>
      </c>
      <c r="H175" s="109"/>
      <c r="I175" s="21">
        <v>12799</v>
      </c>
      <c r="J175" s="21">
        <v>12799</v>
      </c>
      <c r="K175" s="21">
        <v>12709</v>
      </c>
      <c r="L175" s="21">
        <v>12447</v>
      </c>
      <c r="M175" s="21"/>
      <c r="N175" s="21">
        <v>352</v>
      </c>
      <c r="O175" s="21"/>
      <c r="P175" s="125">
        <v>352</v>
      </c>
      <c r="Q175" s="21"/>
      <c r="R175" s="21">
        <v>12799</v>
      </c>
      <c r="S175" s="21"/>
      <c r="T175" s="21"/>
      <c r="U175" s="125">
        <v>0</v>
      </c>
      <c r="V175" s="21">
        <v>478</v>
      </c>
      <c r="W175" s="34">
        <v>46919</v>
      </c>
      <c r="X175" s="109"/>
    </row>
    <row r="176" spans="2:24" x14ac:dyDescent="0.2">
      <c r="B176" s="14" t="s">
        <v>24815</v>
      </c>
      <c r="C176" s="33" t="s">
        <v>17986</v>
      </c>
      <c r="D176" s="16" t="s">
        <v>24814</v>
      </c>
      <c r="E176" s="18" t="s">
        <v>26</v>
      </c>
      <c r="F176" s="34">
        <v>41244</v>
      </c>
      <c r="G176" s="20" t="s">
        <v>21186</v>
      </c>
      <c r="H176" s="109"/>
      <c r="I176" s="21">
        <v>736232</v>
      </c>
      <c r="J176" s="21">
        <v>736232</v>
      </c>
      <c r="K176" s="21">
        <v>780406</v>
      </c>
      <c r="L176" s="21">
        <v>784895</v>
      </c>
      <c r="M176" s="21"/>
      <c r="N176" s="21">
        <v>-48663</v>
      </c>
      <c r="O176" s="21"/>
      <c r="P176" s="125">
        <v>-48663</v>
      </c>
      <c r="Q176" s="21"/>
      <c r="R176" s="21">
        <v>736232</v>
      </c>
      <c r="S176" s="21"/>
      <c r="T176" s="21"/>
      <c r="U176" s="125">
        <v>0</v>
      </c>
      <c r="V176" s="21">
        <v>21732</v>
      </c>
      <c r="W176" s="34">
        <v>51490</v>
      </c>
      <c r="X176" s="109"/>
    </row>
    <row r="177" spans="2:24" x14ac:dyDescent="0.2">
      <c r="B177" s="14" t="s">
        <v>24813</v>
      </c>
      <c r="C177" s="33" t="s">
        <v>17983</v>
      </c>
      <c r="D177" s="16" t="s">
        <v>24812</v>
      </c>
      <c r="E177" s="18" t="s">
        <v>26</v>
      </c>
      <c r="F177" s="34">
        <v>41244</v>
      </c>
      <c r="G177" s="20" t="s">
        <v>21186</v>
      </c>
      <c r="H177" s="109"/>
      <c r="I177" s="21">
        <v>438847</v>
      </c>
      <c r="J177" s="21">
        <v>438847</v>
      </c>
      <c r="K177" s="21">
        <v>465178</v>
      </c>
      <c r="L177" s="21">
        <v>465602</v>
      </c>
      <c r="M177" s="21"/>
      <c r="N177" s="21">
        <v>-26755</v>
      </c>
      <c r="O177" s="21"/>
      <c r="P177" s="125">
        <v>-26755</v>
      </c>
      <c r="Q177" s="21"/>
      <c r="R177" s="21">
        <v>438847</v>
      </c>
      <c r="S177" s="21"/>
      <c r="T177" s="21"/>
      <c r="U177" s="125">
        <v>0</v>
      </c>
      <c r="V177" s="21">
        <v>15917</v>
      </c>
      <c r="W177" s="34">
        <v>50576</v>
      </c>
      <c r="X177" s="109"/>
    </row>
    <row r="178" spans="2:24" x14ac:dyDescent="0.2">
      <c r="B178" s="14" t="s">
        <v>24811</v>
      </c>
      <c r="C178" s="33" t="s">
        <v>17980</v>
      </c>
      <c r="D178" s="16" t="s">
        <v>24810</v>
      </c>
      <c r="E178" s="18" t="s">
        <v>26</v>
      </c>
      <c r="F178" s="34">
        <v>41244</v>
      </c>
      <c r="G178" s="20" t="s">
        <v>21186</v>
      </c>
      <c r="H178" s="109"/>
      <c r="I178" s="21">
        <v>228570</v>
      </c>
      <c r="J178" s="21">
        <v>228570</v>
      </c>
      <c r="K178" s="21">
        <v>242284</v>
      </c>
      <c r="L178" s="21">
        <v>243907</v>
      </c>
      <c r="M178" s="21"/>
      <c r="N178" s="21">
        <v>-15337</v>
      </c>
      <c r="O178" s="21"/>
      <c r="P178" s="125">
        <v>-15337</v>
      </c>
      <c r="Q178" s="21"/>
      <c r="R178" s="21">
        <v>228570</v>
      </c>
      <c r="S178" s="21"/>
      <c r="T178" s="21"/>
      <c r="U178" s="125">
        <v>0</v>
      </c>
      <c r="V178" s="21">
        <v>6413</v>
      </c>
      <c r="W178" s="34">
        <v>49694</v>
      </c>
      <c r="X178" s="109"/>
    </row>
    <row r="179" spans="2:24" x14ac:dyDescent="0.2">
      <c r="B179" s="14" t="s">
        <v>24809</v>
      </c>
      <c r="C179" s="33" t="s">
        <v>17977</v>
      </c>
      <c r="D179" s="16" t="s">
        <v>24808</v>
      </c>
      <c r="E179" s="18" t="s">
        <v>26</v>
      </c>
      <c r="F179" s="34">
        <v>41244</v>
      </c>
      <c r="G179" s="20" t="s">
        <v>21186</v>
      </c>
      <c r="H179" s="109"/>
      <c r="I179" s="21">
        <v>34611</v>
      </c>
      <c r="J179" s="21">
        <v>34611</v>
      </c>
      <c r="K179" s="21">
        <v>32059</v>
      </c>
      <c r="L179" s="21">
        <v>30936</v>
      </c>
      <c r="M179" s="21"/>
      <c r="N179" s="21">
        <v>3676</v>
      </c>
      <c r="O179" s="21"/>
      <c r="P179" s="125">
        <v>3676</v>
      </c>
      <c r="Q179" s="21"/>
      <c r="R179" s="21">
        <v>34611</v>
      </c>
      <c r="S179" s="21"/>
      <c r="T179" s="21"/>
      <c r="U179" s="125">
        <v>0</v>
      </c>
      <c r="V179" s="21">
        <v>954</v>
      </c>
      <c r="W179" s="34">
        <v>47133</v>
      </c>
      <c r="X179" s="109"/>
    </row>
    <row r="180" spans="2:24" x14ac:dyDescent="0.2">
      <c r="B180" s="14" t="s">
        <v>24807</v>
      </c>
      <c r="C180" s="33" t="s">
        <v>17974</v>
      </c>
      <c r="D180" s="16" t="s">
        <v>24806</v>
      </c>
      <c r="E180" s="18" t="s">
        <v>26</v>
      </c>
      <c r="F180" s="34">
        <v>41244</v>
      </c>
      <c r="G180" s="20" t="s">
        <v>21186</v>
      </c>
      <c r="H180" s="109"/>
      <c r="I180" s="21">
        <v>9616</v>
      </c>
      <c r="J180" s="21">
        <v>9616</v>
      </c>
      <c r="K180" s="21">
        <v>10221</v>
      </c>
      <c r="L180" s="21">
        <v>9640</v>
      </c>
      <c r="M180" s="21"/>
      <c r="N180" s="21">
        <v>-24</v>
      </c>
      <c r="O180" s="21"/>
      <c r="P180" s="125">
        <v>-24</v>
      </c>
      <c r="Q180" s="21"/>
      <c r="R180" s="21">
        <v>9616</v>
      </c>
      <c r="S180" s="21"/>
      <c r="T180" s="21"/>
      <c r="U180" s="125">
        <v>0</v>
      </c>
      <c r="V180" s="21">
        <v>180</v>
      </c>
      <c r="W180" s="34">
        <v>41805</v>
      </c>
      <c r="X180" s="109"/>
    </row>
    <row r="181" spans="2:24" x14ac:dyDescent="0.2">
      <c r="B181" s="14" t="s">
        <v>24805</v>
      </c>
      <c r="C181" s="33" t="s">
        <v>17971</v>
      </c>
      <c r="D181" s="16" t="s">
        <v>24804</v>
      </c>
      <c r="E181" s="18" t="s">
        <v>26</v>
      </c>
      <c r="F181" s="34">
        <v>41244</v>
      </c>
      <c r="G181" s="20" t="s">
        <v>21186</v>
      </c>
      <c r="H181" s="109"/>
      <c r="I181" s="21">
        <v>193934</v>
      </c>
      <c r="J181" s="21">
        <v>193934</v>
      </c>
      <c r="K181" s="21">
        <v>199207</v>
      </c>
      <c r="L181" s="21">
        <v>196576</v>
      </c>
      <c r="M181" s="21"/>
      <c r="N181" s="21">
        <v>-2642</v>
      </c>
      <c r="O181" s="21"/>
      <c r="P181" s="125">
        <v>-2642</v>
      </c>
      <c r="Q181" s="21"/>
      <c r="R181" s="21">
        <v>193934</v>
      </c>
      <c r="S181" s="21"/>
      <c r="T181" s="21"/>
      <c r="U181" s="125">
        <v>0</v>
      </c>
      <c r="V181" s="21">
        <v>5179</v>
      </c>
      <c r="W181" s="34">
        <v>48380</v>
      </c>
      <c r="X181" s="109"/>
    </row>
    <row r="182" spans="2:24" x14ac:dyDescent="0.2">
      <c r="B182" s="14" t="s">
        <v>24803</v>
      </c>
      <c r="C182" s="33" t="s">
        <v>17968</v>
      </c>
      <c r="D182" s="16" t="s">
        <v>24802</v>
      </c>
      <c r="E182" s="18" t="s">
        <v>26</v>
      </c>
      <c r="F182" s="34">
        <v>41244</v>
      </c>
      <c r="G182" s="20" t="s">
        <v>21186</v>
      </c>
      <c r="H182" s="109"/>
      <c r="I182" s="21">
        <v>118688</v>
      </c>
      <c r="J182" s="21">
        <v>118688</v>
      </c>
      <c r="K182" s="21">
        <v>121711</v>
      </c>
      <c r="L182" s="21">
        <v>124304</v>
      </c>
      <c r="M182" s="21"/>
      <c r="N182" s="21">
        <v>-5616</v>
      </c>
      <c r="O182" s="21"/>
      <c r="P182" s="125">
        <v>-5616</v>
      </c>
      <c r="Q182" s="21"/>
      <c r="R182" s="21">
        <v>118688</v>
      </c>
      <c r="S182" s="21"/>
      <c r="T182" s="21"/>
      <c r="U182" s="125">
        <v>0</v>
      </c>
      <c r="V182" s="21">
        <v>1674</v>
      </c>
      <c r="W182" s="34">
        <v>48380</v>
      </c>
      <c r="X182" s="109"/>
    </row>
    <row r="183" spans="2:24" x14ac:dyDescent="0.2">
      <c r="B183" s="14" t="s">
        <v>24801</v>
      </c>
      <c r="C183" s="33" t="s">
        <v>17965</v>
      </c>
      <c r="D183" s="16" t="s">
        <v>24800</v>
      </c>
      <c r="E183" s="18" t="s">
        <v>26</v>
      </c>
      <c r="F183" s="34">
        <v>41244</v>
      </c>
      <c r="G183" s="20" t="s">
        <v>21186</v>
      </c>
      <c r="H183" s="109"/>
      <c r="I183" s="21">
        <v>197506</v>
      </c>
      <c r="J183" s="21">
        <v>197506</v>
      </c>
      <c r="K183" s="21">
        <v>202876</v>
      </c>
      <c r="L183" s="21">
        <v>200640</v>
      </c>
      <c r="M183" s="21"/>
      <c r="N183" s="21">
        <v>-3134</v>
      </c>
      <c r="O183" s="21"/>
      <c r="P183" s="125">
        <v>-3134</v>
      </c>
      <c r="Q183" s="21"/>
      <c r="R183" s="21">
        <v>197506</v>
      </c>
      <c r="S183" s="21"/>
      <c r="T183" s="21"/>
      <c r="U183" s="125">
        <v>0</v>
      </c>
      <c r="V183" s="21">
        <v>5701</v>
      </c>
      <c r="W183" s="34">
        <v>48349</v>
      </c>
      <c r="X183" s="109"/>
    </row>
    <row r="184" spans="2:24" x14ac:dyDescent="0.2">
      <c r="B184" s="14" t="s">
        <v>24799</v>
      </c>
      <c r="C184" s="33" t="s">
        <v>17962</v>
      </c>
      <c r="D184" s="16" t="s">
        <v>24798</v>
      </c>
      <c r="E184" s="18" t="s">
        <v>26</v>
      </c>
      <c r="F184" s="34">
        <v>41244</v>
      </c>
      <c r="G184" s="20" t="s">
        <v>21186</v>
      </c>
      <c r="H184" s="109"/>
      <c r="I184" s="21">
        <v>2584</v>
      </c>
      <c r="J184" s="21">
        <v>2584</v>
      </c>
      <c r="K184" s="21">
        <v>2364</v>
      </c>
      <c r="L184" s="21">
        <v>2584</v>
      </c>
      <c r="M184" s="21"/>
      <c r="N184" s="21"/>
      <c r="O184" s="21"/>
      <c r="P184" s="125"/>
      <c r="Q184" s="21"/>
      <c r="R184" s="21">
        <v>2584</v>
      </c>
      <c r="S184" s="21"/>
      <c r="T184" s="21"/>
      <c r="U184" s="125"/>
      <c r="V184" s="21">
        <v>94</v>
      </c>
      <c r="W184" s="34">
        <v>45397</v>
      </c>
      <c r="X184" s="109"/>
    </row>
    <row r="185" spans="2:24" x14ac:dyDescent="0.2">
      <c r="B185" s="14" t="s">
        <v>24797</v>
      </c>
      <c r="C185" s="33" t="s">
        <v>17959</v>
      </c>
      <c r="D185" s="16" t="s">
        <v>24796</v>
      </c>
      <c r="E185" s="18" t="s">
        <v>26</v>
      </c>
      <c r="F185" s="34">
        <v>41244</v>
      </c>
      <c r="G185" s="20" t="s">
        <v>21186</v>
      </c>
      <c r="H185" s="109"/>
      <c r="I185" s="21">
        <v>418</v>
      </c>
      <c r="J185" s="21">
        <v>418</v>
      </c>
      <c r="K185" s="21">
        <v>382</v>
      </c>
      <c r="L185" s="21">
        <v>418</v>
      </c>
      <c r="M185" s="21"/>
      <c r="N185" s="21"/>
      <c r="O185" s="21"/>
      <c r="P185" s="125"/>
      <c r="Q185" s="21"/>
      <c r="R185" s="21">
        <v>418</v>
      </c>
      <c r="S185" s="21"/>
      <c r="T185" s="21"/>
      <c r="U185" s="125"/>
      <c r="V185" s="21">
        <v>15</v>
      </c>
      <c r="W185" s="34">
        <v>45366</v>
      </c>
      <c r="X185" s="109"/>
    </row>
    <row r="186" spans="2:24" x14ac:dyDescent="0.2">
      <c r="B186" s="14" t="s">
        <v>24795</v>
      </c>
      <c r="C186" s="33" t="s">
        <v>17956</v>
      </c>
      <c r="D186" s="16" t="s">
        <v>24794</v>
      </c>
      <c r="E186" s="18" t="s">
        <v>26</v>
      </c>
      <c r="F186" s="34">
        <v>41244</v>
      </c>
      <c r="G186" s="20" t="s">
        <v>21186</v>
      </c>
      <c r="H186" s="109"/>
      <c r="I186" s="21">
        <v>1982</v>
      </c>
      <c r="J186" s="21">
        <v>1982</v>
      </c>
      <c r="K186" s="21">
        <v>1812</v>
      </c>
      <c r="L186" s="21">
        <v>1982</v>
      </c>
      <c r="M186" s="21"/>
      <c r="N186" s="21"/>
      <c r="O186" s="21"/>
      <c r="P186" s="125"/>
      <c r="Q186" s="21"/>
      <c r="R186" s="21">
        <v>1982</v>
      </c>
      <c r="S186" s="21"/>
      <c r="T186" s="21"/>
      <c r="U186" s="125"/>
      <c r="V186" s="21">
        <v>78</v>
      </c>
      <c r="W186" s="34">
        <v>45275</v>
      </c>
      <c r="X186" s="109"/>
    </row>
    <row r="187" spans="2:24" x14ac:dyDescent="0.2">
      <c r="B187" s="14" t="s">
        <v>24793</v>
      </c>
      <c r="C187" s="33" t="s">
        <v>17953</v>
      </c>
      <c r="D187" s="16" t="s">
        <v>24792</v>
      </c>
      <c r="E187" s="18" t="s">
        <v>26</v>
      </c>
      <c r="F187" s="34">
        <v>41244</v>
      </c>
      <c r="G187" s="20" t="s">
        <v>21186</v>
      </c>
      <c r="H187" s="109"/>
      <c r="I187" s="21">
        <v>3966</v>
      </c>
      <c r="J187" s="21">
        <v>3966</v>
      </c>
      <c r="K187" s="21">
        <v>3395</v>
      </c>
      <c r="L187" s="21">
        <v>3966</v>
      </c>
      <c r="M187" s="21"/>
      <c r="N187" s="21"/>
      <c r="O187" s="21"/>
      <c r="P187" s="125"/>
      <c r="Q187" s="21"/>
      <c r="R187" s="21">
        <v>3966</v>
      </c>
      <c r="S187" s="21"/>
      <c r="T187" s="21"/>
      <c r="U187" s="125"/>
      <c r="V187" s="21">
        <v>79</v>
      </c>
      <c r="W187" s="34">
        <v>45275</v>
      </c>
      <c r="X187" s="109"/>
    </row>
    <row r="188" spans="2:24" x14ac:dyDescent="0.2">
      <c r="B188" s="14" t="s">
        <v>24791</v>
      </c>
      <c r="C188" s="33" t="s">
        <v>17950</v>
      </c>
      <c r="D188" s="16" t="s">
        <v>24790</v>
      </c>
      <c r="E188" s="18" t="s">
        <v>26</v>
      </c>
      <c r="F188" s="34">
        <v>41244</v>
      </c>
      <c r="G188" s="20" t="s">
        <v>21186</v>
      </c>
      <c r="H188" s="109"/>
      <c r="I188" s="21">
        <v>1491</v>
      </c>
      <c r="J188" s="21">
        <v>1491</v>
      </c>
      <c r="K188" s="21">
        <v>1364</v>
      </c>
      <c r="L188" s="21">
        <v>1491</v>
      </c>
      <c r="M188" s="21"/>
      <c r="N188" s="21"/>
      <c r="O188" s="21"/>
      <c r="P188" s="125"/>
      <c r="Q188" s="21"/>
      <c r="R188" s="21">
        <v>1491</v>
      </c>
      <c r="S188" s="21"/>
      <c r="T188" s="21"/>
      <c r="U188" s="125"/>
      <c r="V188" s="21">
        <v>53</v>
      </c>
      <c r="W188" s="34">
        <v>45184</v>
      </c>
      <c r="X188" s="109"/>
    </row>
    <row r="189" spans="2:24" x14ac:dyDescent="0.2">
      <c r="B189" s="14" t="s">
        <v>24789</v>
      </c>
      <c r="C189" s="33" t="s">
        <v>17947</v>
      </c>
      <c r="D189" s="16" t="s">
        <v>24788</v>
      </c>
      <c r="E189" s="18" t="s">
        <v>26</v>
      </c>
      <c r="F189" s="34">
        <v>41244</v>
      </c>
      <c r="G189" s="20" t="s">
        <v>21186</v>
      </c>
      <c r="H189" s="109"/>
      <c r="I189" s="21">
        <v>1154</v>
      </c>
      <c r="J189" s="21">
        <v>1154</v>
      </c>
      <c r="K189" s="21">
        <v>988</v>
      </c>
      <c r="L189" s="21">
        <v>1154</v>
      </c>
      <c r="M189" s="21"/>
      <c r="N189" s="21"/>
      <c r="O189" s="21"/>
      <c r="P189" s="125"/>
      <c r="Q189" s="21"/>
      <c r="R189" s="21">
        <v>1154</v>
      </c>
      <c r="S189" s="21"/>
      <c r="T189" s="21"/>
      <c r="U189" s="125"/>
      <c r="V189" s="21">
        <v>42</v>
      </c>
      <c r="W189" s="34">
        <v>45153</v>
      </c>
      <c r="X189" s="109"/>
    </row>
    <row r="190" spans="2:24" x14ac:dyDescent="0.2">
      <c r="B190" s="14" t="s">
        <v>24787</v>
      </c>
      <c r="C190" s="33" t="s">
        <v>17944</v>
      </c>
      <c r="D190" s="16" t="s">
        <v>24786</v>
      </c>
      <c r="E190" s="18" t="s">
        <v>26</v>
      </c>
      <c r="F190" s="34">
        <v>41244</v>
      </c>
      <c r="G190" s="20" t="s">
        <v>21186</v>
      </c>
      <c r="H190" s="109"/>
      <c r="I190" s="21">
        <v>848</v>
      </c>
      <c r="J190" s="21">
        <v>848</v>
      </c>
      <c r="K190" s="21">
        <v>902</v>
      </c>
      <c r="L190" s="21">
        <v>848</v>
      </c>
      <c r="M190" s="21"/>
      <c r="N190" s="21"/>
      <c r="O190" s="21"/>
      <c r="P190" s="125"/>
      <c r="Q190" s="21"/>
      <c r="R190" s="21">
        <v>848</v>
      </c>
      <c r="S190" s="21"/>
      <c r="T190" s="21"/>
      <c r="U190" s="125"/>
      <c r="V190" s="21">
        <v>35</v>
      </c>
      <c r="W190" s="34">
        <v>45184</v>
      </c>
      <c r="X190" s="109"/>
    </row>
    <row r="191" spans="2:24" x14ac:dyDescent="0.2">
      <c r="B191" s="14" t="s">
        <v>24785</v>
      </c>
      <c r="C191" s="33" t="s">
        <v>17941</v>
      </c>
      <c r="D191" s="16" t="s">
        <v>24784</v>
      </c>
      <c r="E191" s="18" t="s">
        <v>26</v>
      </c>
      <c r="F191" s="34">
        <v>41244</v>
      </c>
      <c r="G191" s="20" t="s">
        <v>21186</v>
      </c>
      <c r="H191" s="109"/>
      <c r="I191" s="21">
        <v>12690</v>
      </c>
      <c r="J191" s="21">
        <v>12690</v>
      </c>
      <c r="K191" s="21">
        <v>10866</v>
      </c>
      <c r="L191" s="21">
        <v>12690</v>
      </c>
      <c r="M191" s="21"/>
      <c r="N191" s="21"/>
      <c r="O191" s="21"/>
      <c r="P191" s="125"/>
      <c r="Q191" s="21"/>
      <c r="R191" s="21">
        <v>12690</v>
      </c>
      <c r="S191" s="21"/>
      <c r="T191" s="21"/>
      <c r="U191" s="125"/>
      <c r="V191" s="21">
        <v>156</v>
      </c>
      <c r="W191" s="34">
        <v>45275</v>
      </c>
      <c r="X191" s="109"/>
    </row>
    <row r="192" spans="2:24" x14ac:dyDescent="0.2">
      <c r="B192" s="14" t="s">
        <v>24783</v>
      </c>
      <c r="C192" s="33" t="s">
        <v>17938</v>
      </c>
      <c r="D192" s="16" t="s">
        <v>24782</v>
      </c>
      <c r="E192" s="18" t="s">
        <v>26</v>
      </c>
      <c r="F192" s="34">
        <v>41244</v>
      </c>
      <c r="G192" s="20" t="s">
        <v>21186</v>
      </c>
      <c r="H192" s="109"/>
      <c r="I192" s="21">
        <v>1438</v>
      </c>
      <c r="J192" s="21">
        <v>1438</v>
      </c>
      <c r="K192" s="21">
        <v>1232</v>
      </c>
      <c r="L192" s="21">
        <v>1438</v>
      </c>
      <c r="M192" s="21"/>
      <c r="N192" s="21"/>
      <c r="O192" s="21"/>
      <c r="P192" s="125"/>
      <c r="Q192" s="21"/>
      <c r="R192" s="21">
        <v>1438</v>
      </c>
      <c r="S192" s="21"/>
      <c r="T192" s="21"/>
      <c r="U192" s="125"/>
      <c r="V192" s="21">
        <v>51</v>
      </c>
      <c r="W192" s="34">
        <v>45337</v>
      </c>
      <c r="X192" s="109"/>
    </row>
    <row r="193" spans="2:24" x14ac:dyDescent="0.2">
      <c r="B193" s="14" t="s">
        <v>24781</v>
      </c>
      <c r="C193" s="33" t="s">
        <v>17935</v>
      </c>
      <c r="D193" s="16" t="s">
        <v>24780</v>
      </c>
      <c r="E193" s="18" t="s">
        <v>26</v>
      </c>
      <c r="F193" s="34">
        <v>41244</v>
      </c>
      <c r="G193" s="20" t="s">
        <v>21186</v>
      </c>
      <c r="H193" s="109"/>
      <c r="I193" s="21">
        <v>1051529</v>
      </c>
      <c r="J193" s="21">
        <v>1051529</v>
      </c>
      <c r="K193" s="21">
        <v>1064304</v>
      </c>
      <c r="L193" s="21">
        <v>1062284</v>
      </c>
      <c r="M193" s="21"/>
      <c r="N193" s="21">
        <v>-10755</v>
      </c>
      <c r="O193" s="21"/>
      <c r="P193" s="125">
        <v>-10755</v>
      </c>
      <c r="Q193" s="21"/>
      <c r="R193" s="21">
        <v>1051529</v>
      </c>
      <c r="S193" s="21"/>
      <c r="T193" s="21"/>
      <c r="U193" s="125">
        <v>0</v>
      </c>
      <c r="V193" s="21">
        <v>22279</v>
      </c>
      <c r="W193" s="34">
        <v>48867</v>
      </c>
      <c r="X193" s="109"/>
    </row>
    <row r="194" spans="2:24" x14ac:dyDescent="0.2">
      <c r="B194" s="14" t="s">
        <v>24779</v>
      </c>
      <c r="C194" s="33" t="s">
        <v>17922</v>
      </c>
      <c r="D194" s="16" t="s">
        <v>24778</v>
      </c>
      <c r="E194" s="18" t="s">
        <v>5793</v>
      </c>
      <c r="F194" s="34">
        <v>41254</v>
      </c>
      <c r="G194" s="20" t="s">
        <v>20922</v>
      </c>
      <c r="H194" s="109"/>
      <c r="I194" s="21">
        <v>1153640</v>
      </c>
      <c r="J194" s="21">
        <v>1153640</v>
      </c>
      <c r="K194" s="21">
        <v>1153640</v>
      </c>
      <c r="L194" s="21">
        <v>1153640</v>
      </c>
      <c r="M194" s="21"/>
      <c r="N194" s="21"/>
      <c r="O194" s="21"/>
      <c r="P194" s="125"/>
      <c r="Q194" s="21"/>
      <c r="R194" s="21">
        <v>1153640</v>
      </c>
      <c r="S194" s="21"/>
      <c r="T194" s="21"/>
      <c r="U194" s="125"/>
      <c r="V194" s="21">
        <v>25706</v>
      </c>
      <c r="W194" s="34">
        <v>44358</v>
      </c>
      <c r="X194" s="109"/>
    </row>
    <row r="195" spans="2:24" x14ac:dyDescent="0.2">
      <c r="B195" s="14" t="s">
        <v>24777</v>
      </c>
      <c r="C195" s="33" t="s">
        <v>17920</v>
      </c>
      <c r="D195" s="16" t="s">
        <v>24776</v>
      </c>
      <c r="E195" s="18" t="s">
        <v>5793</v>
      </c>
      <c r="F195" s="34">
        <v>41231</v>
      </c>
      <c r="G195" s="20" t="s">
        <v>20922</v>
      </c>
      <c r="H195" s="109"/>
      <c r="I195" s="21">
        <v>1148574</v>
      </c>
      <c r="J195" s="21">
        <v>1148574</v>
      </c>
      <c r="K195" s="21">
        <v>1148574</v>
      </c>
      <c r="L195" s="21">
        <v>1148574</v>
      </c>
      <c r="M195" s="21"/>
      <c r="N195" s="21"/>
      <c r="O195" s="21"/>
      <c r="P195" s="125"/>
      <c r="Q195" s="21"/>
      <c r="R195" s="21">
        <v>1148574</v>
      </c>
      <c r="S195" s="21"/>
      <c r="T195" s="21"/>
      <c r="U195" s="125"/>
      <c r="V195" s="21">
        <v>23648</v>
      </c>
      <c r="W195" s="34">
        <v>44518</v>
      </c>
      <c r="X195" s="109"/>
    </row>
    <row r="196" spans="2:24" x14ac:dyDescent="0.2">
      <c r="B196" s="14" t="s">
        <v>24775</v>
      </c>
      <c r="C196" s="33" t="s">
        <v>17918</v>
      </c>
      <c r="D196" s="16" t="s">
        <v>24774</v>
      </c>
      <c r="E196" s="18" t="s">
        <v>5793</v>
      </c>
      <c r="F196" s="34">
        <v>41231</v>
      </c>
      <c r="G196" s="20" t="s">
        <v>20922</v>
      </c>
      <c r="H196" s="109"/>
      <c r="I196" s="21">
        <v>757531</v>
      </c>
      <c r="J196" s="21">
        <v>757531</v>
      </c>
      <c r="K196" s="21">
        <v>757531</v>
      </c>
      <c r="L196" s="21">
        <v>757531</v>
      </c>
      <c r="M196" s="21"/>
      <c r="N196" s="21"/>
      <c r="O196" s="21"/>
      <c r="P196" s="125"/>
      <c r="Q196" s="21"/>
      <c r="R196" s="21">
        <v>757531</v>
      </c>
      <c r="S196" s="21"/>
      <c r="T196" s="21"/>
      <c r="U196" s="125"/>
      <c r="V196" s="21">
        <v>15406</v>
      </c>
      <c r="W196" s="34">
        <v>44518</v>
      </c>
      <c r="X196" s="109"/>
    </row>
    <row r="197" spans="2:24" x14ac:dyDescent="0.2">
      <c r="B197" s="14" t="s">
        <v>24773</v>
      </c>
      <c r="C197" s="33" t="s">
        <v>24772</v>
      </c>
      <c r="D197" s="16" t="s">
        <v>24771</v>
      </c>
      <c r="E197" s="18" t="s">
        <v>26</v>
      </c>
      <c r="F197" s="34">
        <v>40980</v>
      </c>
      <c r="G197" s="20" t="s">
        <v>3559</v>
      </c>
      <c r="H197" s="109"/>
      <c r="I197" s="21">
        <v>9937000</v>
      </c>
      <c r="J197" s="21">
        <v>9937000</v>
      </c>
      <c r="K197" s="21">
        <v>9933025</v>
      </c>
      <c r="L197" s="21">
        <v>9936829</v>
      </c>
      <c r="M197" s="21"/>
      <c r="N197" s="21">
        <v>171</v>
      </c>
      <c r="O197" s="21"/>
      <c r="P197" s="125">
        <v>171</v>
      </c>
      <c r="Q197" s="21"/>
      <c r="R197" s="21">
        <v>9937000</v>
      </c>
      <c r="S197" s="21"/>
      <c r="T197" s="21"/>
      <c r="U197" s="125">
        <v>0</v>
      </c>
      <c r="V197" s="21">
        <v>111791</v>
      </c>
      <c r="W197" s="34">
        <v>40980</v>
      </c>
      <c r="X197" s="109"/>
    </row>
    <row r="198" spans="2:24" x14ac:dyDescent="0.2">
      <c r="B198" s="14" t="s">
        <v>24770</v>
      </c>
      <c r="C198" s="33" t="s">
        <v>17933</v>
      </c>
      <c r="D198" s="16" t="s">
        <v>24769</v>
      </c>
      <c r="E198" s="18" t="s">
        <v>26</v>
      </c>
      <c r="F198" s="34">
        <v>41244</v>
      </c>
      <c r="G198" s="20" t="s">
        <v>21186</v>
      </c>
      <c r="H198" s="109"/>
      <c r="I198" s="21">
        <v>6022715</v>
      </c>
      <c r="J198" s="21">
        <v>6022715</v>
      </c>
      <c r="K198" s="21">
        <v>6050002</v>
      </c>
      <c r="L198" s="21">
        <v>6028234</v>
      </c>
      <c r="M198" s="21"/>
      <c r="N198" s="21">
        <v>-5519</v>
      </c>
      <c r="O198" s="21"/>
      <c r="P198" s="125">
        <v>-5519</v>
      </c>
      <c r="Q198" s="21"/>
      <c r="R198" s="21">
        <v>6022715</v>
      </c>
      <c r="S198" s="21"/>
      <c r="T198" s="21"/>
      <c r="U198" s="125">
        <v>0</v>
      </c>
      <c r="V198" s="21">
        <v>149025</v>
      </c>
      <c r="W198" s="34">
        <v>50421</v>
      </c>
      <c r="X198" s="109"/>
    </row>
    <row r="199" spans="2:24" x14ac:dyDescent="0.2">
      <c r="B199" s="14" t="s">
        <v>24768</v>
      </c>
      <c r="C199" s="33" t="s">
        <v>24767</v>
      </c>
      <c r="D199" s="16" t="s">
        <v>24766</v>
      </c>
      <c r="E199" s="18" t="s">
        <v>26</v>
      </c>
      <c r="F199" s="34">
        <v>41018</v>
      </c>
      <c r="G199" s="20" t="s">
        <v>19058</v>
      </c>
      <c r="H199" s="109"/>
      <c r="I199" s="21">
        <v>22060940</v>
      </c>
      <c r="J199" s="21">
        <v>22000000</v>
      </c>
      <c r="K199" s="21">
        <v>21990760</v>
      </c>
      <c r="L199" s="21">
        <v>21998794</v>
      </c>
      <c r="M199" s="21"/>
      <c r="N199" s="21">
        <v>780</v>
      </c>
      <c r="O199" s="21"/>
      <c r="P199" s="125">
        <v>780</v>
      </c>
      <c r="Q199" s="21"/>
      <c r="R199" s="21">
        <v>21999574</v>
      </c>
      <c r="S199" s="21"/>
      <c r="T199" s="21">
        <v>61366</v>
      </c>
      <c r="U199" s="125">
        <v>61366</v>
      </c>
      <c r="V199" s="21">
        <v>147767</v>
      </c>
      <c r="W199" s="34">
        <v>41080</v>
      </c>
      <c r="X199" s="109"/>
    </row>
    <row r="200" spans="2:24" x14ac:dyDescent="0.2">
      <c r="B200" s="14" t="s">
        <v>24765</v>
      </c>
      <c r="C200" s="33" t="s">
        <v>24764</v>
      </c>
      <c r="D200" s="16" t="s">
        <v>24763</v>
      </c>
      <c r="E200" s="18" t="s">
        <v>26</v>
      </c>
      <c r="F200" s="34">
        <v>40981</v>
      </c>
      <c r="G200" s="20" t="s">
        <v>3559</v>
      </c>
      <c r="H200" s="109"/>
      <c r="I200" s="21">
        <v>4970000</v>
      </c>
      <c r="J200" s="21">
        <v>4970000</v>
      </c>
      <c r="K200" s="21">
        <v>4962992</v>
      </c>
      <c r="L200" s="21">
        <v>4969644</v>
      </c>
      <c r="M200" s="21"/>
      <c r="N200" s="21">
        <v>356</v>
      </c>
      <c r="O200" s="21"/>
      <c r="P200" s="125">
        <v>356</v>
      </c>
      <c r="Q200" s="21"/>
      <c r="R200" s="21">
        <v>4970000</v>
      </c>
      <c r="S200" s="21"/>
      <c r="T200" s="21"/>
      <c r="U200" s="125">
        <v>0</v>
      </c>
      <c r="V200" s="21">
        <v>55913</v>
      </c>
      <c r="W200" s="34">
        <v>40981</v>
      </c>
      <c r="X200" s="109"/>
    </row>
    <row r="201" spans="2:24" x14ac:dyDescent="0.2">
      <c r="B201" s="14" t="s">
        <v>24762</v>
      </c>
      <c r="C201" s="33" t="s">
        <v>24761</v>
      </c>
      <c r="D201" s="16" t="s">
        <v>24760</v>
      </c>
      <c r="E201" s="18" t="s">
        <v>26</v>
      </c>
      <c r="F201" s="34">
        <v>40954</v>
      </c>
      <c r="G201" s="20" t="s">
        <v>3559</v>
      </c>
      <c r="H201" s="109"/>
      <c r="I201" s="21">
        <v>10000000</v>
      </c>
      <c r="J201" s="21">
        <v>10000000</v>
      </c>
      <c r="K201" s="21">
        <v>9998500</v>
      </c>
      <c r="L201" s="21">
        <v>9999892</v>
      </c>
      <c r="M201" s="21"/>
      <c r="N201" s="21">
        <v>108</v>
      </c>
      <c r="O201" s="21"/>
      <c r="P201" s="125">
        <v>108</v>
      </c>
      <c r="Q201" s="21"/>
      <c r="R201" s="21">
        <v>10000000</v>
      </c>
      <c r="S201" s="21"/>
      <c r="T201" s="21"/>
      <c r="U201" s="125">
        <v>0</v>
      </c>
      <c r="V201" s="21">
        <v>137000</v>
      </c>
      <c r="W201" s="34">
        <v>40954</v>
      </c>
      <c r="X201" s="109"/>
    </row>
    <row r="202" spans="2:24" x14ac:dyDescent="0.2">
      <c r="B202" s="14" t="s">
        <v>24759</v>
      </c>
      <c r="C202" s="33" t="s">
        <v>17915</v>
      </c>
      <c r="D202" s="16" t="s">
        <v>24758</v>
      </c>
      <c r="E202" s="18" t="s">
        <v>5793</v>
      </c>
      <c r="F202" s="34">
        <v>41219</v>
      </c>
      <c r="G202" s="20" t="s">
        <v>20922</v>
      </c>
      <c r="H202" s="109"/>
      <c r="I202" s="21">
        <v>772017</v>
      </c>
      <c r="J202" s="21">
        <v>772017</v>
      </c>
      <c r="K202" s="21">
        <v>772567</v>
      </c>
      <c r="L202" s="21">
        <v>772493</v>
      </c>
      <c r="M202" s="21"/>
      <c r="N202" s="21">
        <v>-476</v>
      </c>
      <c r="O202" s="21"/>
      <c r="P202" s="125">
        <v>-476</v>
      </c>
      <c r="Q202" s="21"/>
      <c r="R202" s="21">
        <v>772017</v>
      </c>
      <c r="S202" s="21"/>
      <c r="T202" s="21"/>
      <c r="U202" s="125">
        <v>0</v>
      </c>
      <c r="V202" s="21">
        <v>17332</v>
      </c>
      <c r="W202" s="34">
        <v>44598</v>
      </c>
      <c r="X202" s="109"/>
    </row>
    <row r="203" spans="2:24" x14ac:dyDescent="0.2">
      <c r="B203" s="14" t="s">
        <v>24757</v>
      </c>
      <c r="C203" s="33" t="s">
        <v>18461</v>
      </c>
      <c r="D203" s="16" t="s">
        <v>24756</v>
      </c>
      <c r="E203" s="18" t="s">
        <v>26</v>
      </c>
      <c r="F203" s="34">
        <v>41214</v>
      </c>
      <c r="G203" s="20" t="s">
        <v>20922</v>
      </c>
      <c r="H203" s="109"/>
      <c r="I203" s="21">
        <v>745006</v>
      </c>
      <c r="J203" s="21">
        <v>745006</v>
      </c>
      <c r="K203" s="21">
        <v>745006</v>
      </c>
      <c r="L203" s="21">
        <v>745006</v>
      </c>
      <c r="M203" s="21"/>
      <c r="N203" s="21"/>
      <c r="O203" s="21"/>
      <c r="P203" s="125"/>
      <c r="Q203" s="21"/>
      <c r="R203" s="21">
        <v>745006</v>
      </c>
      <c r="S203" s="21"/>
      <c r="T203" s="21"/>
      <c r="U203" s="125"/>
      <c r="V203" s="21">
        <v>12773</v>
      </c>
      <c r="W203" s="34">
        <v>45139</v>
      </c>
      <c r="X203" s="109"/>
    </row>
    <row r="204" spans="2:24" x14ac:dyDescent="0.2">
      <c r="B204" s="14" t="s">
        <v>24755</v>
      </c>
      <c r="C204" s="33" t="s">
        <v>17912</v>
      </c>
      <c r="D204" s="16" t="s">
        <v>24754</v>
      </c>
      <c r="E204" s="18" t="s">
        <v>26</v>
      </c>
      <c r="F204" s="34">
        <v>41240</v>
      </c>
      <c r="G204" s="20" t="s">
        <v>20922</v>
      </c>
      <c r="H204" s="109"/>
      <c r="I204" s="21">
        <v>1102888</v>
      </c>
      <c r="J204" s="21">
        <v>1102888</v>
      </c>
      <c r="K204" s="21">
        <v>1102888</v>
      </c>
      <c r="L204" s="21">
        <v>1102888</v>
      </c>
      <c r="M204" s="21"/>
      <c r="N204" s="21"/>
      <c r="O204" s="21"/>
      <c r="P204" s="125"/>
      <c r="Q204" s="21"/>
      <c r="R204" s="21">
        <v>1102888</v>
      </c>
      <c r="S204" s="21"/>
      <c r="T204" s="21"/>
      <c r="U204" s="125"/>
      <c r="V204" s="21">
        <v>24823</v>
      </c>
      <c r="W204" s="34">
        <v>44435</v>
      </c>
      <c r="X204" s="109"/>
    </row>
    <row r="205" spans="2:24" x14ac:dyDescent="0.2">
      <c r="B205" s="14" t="s">
        <v>24753</v>
      </c>
      <c r="C205" s="33" t="s">
        <v>17910</v>
      </c>
      <c r="D205" s="16" t="s">
        <v>24752</v>
      </c>
      <c r="E205" s="18" t="s">
        <v>26</v>
      </c>
      <c r="F205" s="34">
        <v>41250</v>
      </c>
      <c r="G205" s="20" t="s">
        <v>20922</v>
      </c>
      <c r="H205" s="109"/>
      <c r="I205" s="21">
        <v>1110092</v>
      </c>
      <c r="J205" s="21">
        <v>1110092</v>
      </c>
      <c r="K205" s="21">
        <v>1110092</v>
      </c>
      <c r="L205" s="21">
        <v>1110092</v>
      </c>
      <c r="M205" s="21"/>
      <c r="N205" s="21"/>
      <c r="O205" s="21"/>
      <c r="P205" s="125"/>
      <c r="Q205" s="21"/>
      <c r="R205" s="21">
        <v>1110092</v>
      </c>
      <c r="S205" s="21"/>
      <c r="T205" s="21"/>
      <c r="U205" s="125"/>
      <c r="V205" s="21">
        <v>23342</v>
      </c>
      <c r="W205" s="34">
        <v>44719</v>
      </c>
      <c r="X205" s="109"/>
    </row>
    <row r="206" spans="2:24" x14ac:dyDescent="0.2">
      <c r="B206" s="14" t="s">
        <v>24751</v>
      </c>
      <c r="C206" s="33" t="s">
        <v>4696</v>
      </c>
      <c r="D206" s="16" t="s">
        <v>24750</v>
      </c>
      <c r="E206" s="18" t="s">
        <v>26</v>
      </c>
      <c r="F206" s="34">
        <v>41153</v>
      </c>
      <c r="G206" s="20" t="s">
        <v>21186</v>
      </c>
      <c r="H206" s="109"/>
      <c r="I206" s="21">
        <v>3848897</v>
      </c>
      <c r="J206" s="21">
        <v>3848897</v>
      </c>
      <c r="K206" s="21">
        <v>3848897</v>
      </c>
      <c r="L206" s="21">
        <v>3848897</v>
      </c>
      <c r="M206" s="21"/>
      <c r="N206" s="21"/>
      <c r="O206" s="21"/>
      <c r="P206" s="125"/>
      <c r="Q206" s="21"/>
      <c r="R206" s="21">
        <v>3848897</v>
      </c>
      <c r="S206" s="21"/>
      <c r="T206" s="21"/>
      <c r="U206" s="125"/>
      <c r="V206" s="21">
        <v>148186</v>
      </c>
      <c r="W206" s="34">
        <v>43718</v>
      </c>
      <c r="X206" s="109"/>
    </row>
    <row r="207" spans="2:24" x14ac:dyDescent="0.2">
      <c r="B207" s="14" t="s">
        <v>24749</v>
      </c>
      <c r="C207" s="33" t="s">
        <v>17905</v>
      </c>
      <c r="D207" s="16" t="s">
        <v>24748</v>
      </c>
      <c r="E207" s="18" t="s">
        <v>5793</v>
      </c>
      <c r="F207" s="28">
        <v>41228</v>
      </c>
      <c r="G207" s="20" t="s">
        <v>20922</v>
      </c>
      <c r="H207" s="109"/>
      <c r="I207" s="21">
        <v>2187566</v>
      </c>
      <c r="J207" s="21">
        <v>2187566</v>
      </c>
      <c r="K207" s="21">
        <v>2187566</v>
      </c>
      <c r="L207" s="21">
        <v>2187566</v>
      </c>
      <c r="M207" s="21"/>
      <c r="N207" s="21"/>
      <c r="O207" s="21"/>
      <c r="P207" s="125"/>
      <c r="Q207" s="21"/>
      <c r="R207" s="21">
        <v>2187566</v>
      </c>
      <c r="S207" s="21"/>
      <c r="T207" s="21"/>
      <c r="U207" s="125"/>
      <c r="V207" s="21">
        <v>49833</v>
      </c>
      <c r="W207" s="28">
        <v>44607</v>
      </c>
      <c r="X207" s="109"/>
    </row>
    <row r="208" spans="2:24" x14ac:dyDescent="0.2">
      <c r="B208" s="14" t="s">
        <v>24747</v>
      </c>
      <c r="C208" s="33" t="s">
        <v>17902</v>
      </c>
      <c r="D208" s="16" t="s">
        <v>24746</v>
      </c>
      <c r="E208" s="18" t="s">
        <v>26</v>
      </c>
      <c r="F208" s="34">
        <v>41232</v>
      </c>
      <c r="G208" s="20" t="s">
        <v>20922</v>
      </c>
      <c r="H208" s="109"/>
      <c r="I208" s="21">
        <v>1329276</v>
      </c>
      <c r="J208" s="21">
        <v>1329276</v>
      </c>
      <c r="K208" s="21">
        <v>1329276</v>
      </c>
      <c r="L208" s="21">
        <v>1329276</v>
      </c>
      <c r="M208" s="21"/>
      <c r="N208" s="21"/>
      <c r="O208" s="21"/>
      <c r="P208" s="125">
        <f>SCDPT4!M208+SCDPT4!N208-SCDPT4!O208</f>
        <v>0</v>
      </c>
      <c r="Q208" s="21"/>
      <c r="R208" s="21">
        <v>1329276</v>
      </c>
      <c r="S208" s="21"/>
      <c r="T208" s="21"/>
      <c r="U208" s="125">
        <f>SCDPT4!S208+SCDPT4!T208</f>
        <v>0</v>
      </c>
      <c r="V208" s="21">
        <v>29224</v>
      </c>
      <c r="W208" s="34">
        <v>44519</v>
      </c>
      <c r="X208" s="109"/>
    </row>
    <row r="209" spans="2:24" x14ac:dyDescent="0.2">
      <c r="B209" s="14" t="s">
        <v>24745</v>
      </c>
      <c r="C209" s="33" t="s">
        <v>17900</v>
      </c>
      <c r="D209" s="16" t="s">
        <v>24744</v>
      </c>
      <c r="E209" s="18" t="s">
        <v>26</v>
      </c>
      <c r="F209" s="34">
        <v>41239</v>
      </c>
      <c r="G209" s="20" t="s">
        <v>20922</v>
      </c>
      <c r="H209" s="109"/>
      <c r="I209" s="21">
        <v>539434</v>
      </c>
      <c r="J209" s="21">
        <v>539434</v>
      </c>
      <c r="K209" s="21">
        <v>539434</v>
      </c>
      <c r="L209" s="21">
        <v>539434</v>
      </c>
      <c r="M209" s="21"/>
      <c r="N209" s="21"/>
      <c r="O209" s="21"/>
      <c r="P209" s="125"/>
      <c r="Q209" s="21"/>
      <c r="R209" s="21">
        <v>539434</v>
      </c>
      <c r="S209" s="21"/>
      <c r="T209" s="21"/>
      <c r="U209" s="125"/>
      <c r="V209" s="21">
        <v>12681</v>
      </c>
      <c r="W209" s="34">
        <v>44618</v>
      </c>
      <c r="X209" s="109"/>
    </row>
    <row r="210" spans="2:24" x14ac:dyDescent="0.2">
      <c r="B210" s="14" t="s">
        <v>24743</v>
      </c>
      <c r="C210" s="33" t="s">
        <v>17898</v>
      </c>
      <c r="D210" s="16" t="s">
        <v>24742</v>
      </c>
      <c r="E210" s="18" t="s">
        <v>26</v>
      </c>
      <c r="F210" s="34">
        <v>41260</v>
      </c>
      <c r="G210" s="20" t="s">
        <v>20922</v>
      </c>
      <c r="H210" s="109"/>
      <c r="I210" s="21">
        <v>864288</v>
      </c>
      <c r="J210" s="21">
        <v>864288</v>
      </c>
      <c r="K210" s="21">
        <v>864288</v>
      </c>
      <c r="L210" s="21">
        <v>864288</v>
      </c>
      <c r="M210" s="21"/>
      <c r="N210" s="21"/>
      <c r="O210" s="21"/>
      <c r="P210" s="125"/>
      <c r="Q210" s="21"/>
      <c r="R210" s="21">
        <v>864288</v>
      </c>
      <c r="S210" s="21"/>
      <c r="T210" s="21"/>
      <c r="U210" s="125"/>
      <c r="V210" s="21">
        <v>18156</v>
      </c>
      <c r="W210" s="34">
        <v>44547</v>
      </c>
      <c r="X210" s="109"/>
    </row>
    <row r="211" spans="2:24" x14ac:dyDescent="0.2">
      <c r="B211" s="14" t="s">
        <v>24741</v>
      </c>
      <c r="C211" s="33" t="s">
        <v>24740</v>
      </c>
      <c r="D211" s="16" t="s">
        <v>24739</v>
      </c>
      <c r="E211" s="18" t="s">
        <v>26</v>
      </c>
      <c r="F211" s="34">
        <v>40926</v>
      </c>
      <c r="G211" s="20" t="s">
        <v>88</v>
      </c>
      <c r="H211" s="109"/>
      <c r="I211" s="21">
        <v>1853191</v>
      </c>
      <c r="J211" s="21">
        <v>1595000</v>
      </c>
      <c r="K211" s="21">
        <v>1817598</v>
      </c>
      <c r="L211" s="21">
        <v>1817262</v>
      </c>
      <c r="M211" s="21"/>
      <c r="N211" s="21">
        <v>-214</v>
      </c>
      <c r="O211" s="21"/>
      <c r="P211" s="125">
        <v>-214</v>
      </c>
      <c r="Q211" s="21"/>
      <c r="R211" s="21">
        <v>1817048</v>
      </c>
      <c r="S211" s="21"/>
      <c r="T211" s="21">
        <v>36143</v>
      </c>
      <c r="U211" s="125">
        <v>36143</v>
      </c>
      <c r="V211" s="21">
        <v>25518</v>
      </c>
      <c r="W211" s="34">
        <v>51728</v>
      </c>
      <c r="X211" s="109"/>
    </row>
    <row r="212" spans="2:24" x14ac:dyDescent="0.2">
      <c r="B212" s="14" t="s">
        <v>24738</v>
      </c>
      <c r="C212" s="33" t="s">
        <v>24737</v>
      </c>
      <c r="D212" s="16" t="s">
        <v>24736</v>
      </c>
      <c r="E212" s="18" t="s">
        <v>26</v>
      </c>
      <c r="F212" s="34">
        <v>40954</v>
      </c>
      <c r="G212" s="20" t="s">
        <v>3559</v>
      </c>
      <c r="H212" s="109"/>
      <c r="I212" s="21">
        <v>200000</v>
      </c>
      <c r="J212" s="21">
        <v>200000</v>
      </c>
      <c r="K212" s="21">
        <v>206195</v>
      </c>
      <c r="L212" s="21">
        <v>200091</v>
      </c>
      <c r="M212" s="21"/>
      <c r="N212" s="21">
        <v>-91</v>
      </c>
      <c r="O212" s="21"/>
      <c r="P212" s="125">
        <v>-91</v>
      </c>
      <c r="Q212" s="21"/>
      <c r="R212" s="21">
        <v>200000</v>
      </c>
      <c r="S212" s="21"/>
      <c r="T212" s="21"/>
      <c r="U212" s="125">
        <v>0</v>
      </c>
      <c r="V212" s="21">
        <v>4875</v>
      </c>
      <c r="W212" s="34">
        <v>40954</v>
      </c>
      <c r="X212" s="109"/>
    </row>
    <row r="213" spans="2:24" x14ac:dyDescent="0.2">
      <c r="B213" s="11" t="s">
        <v>24</v>
      </c>
      <c r="C213" s="12" t="s">
        <v>24</v>
      </c>
      <c r="D213" s="13" t="s">
        <v>24</v>
      </c>
      <c r="E213" s="12" t="s">
        <v>24</v>
      </c>
      <c r="F213" s="29" t="s">
        <v>24</v>
      </c>
      <c r="G213" s="12" t="s">
        <v>24</v>
      </c>
      <c r="H213" s="12" t="s">
        <v>24</v>
      </c>
      <c r="I213" s="12" t="s">
        <v>24</v>
      </c>
      <c r="J213" s="12" t="s">
        <v>24</v>
      </c>
      <c r="K213" s="12" t="s">
        <v>24</v>
      </c>
      <c r="L213" s="12" t="s">
        <v>24</v>
      </c>
      <c r="M213" s="12" t="s">
        <v>24</v>
      </c>
      <c r="N213" s="12" t="s">
        <v>24</v>
      </c>
      <c r="O213" s="12" t="s">
        <v>24</v>
      </c>
      <c r="P213" s="12" t="s">
        <v>24</v>
      </c>
      <c r="Q213" s="12" t="s">
        <v>24</v>
      </c>
      <c r="R213" s="12" t="s">
        <v>24</v>
      </c>
      <c r="S213" s="12" t="s">
        <v>24</v>
      </c>
      <c r="T213" s="12" t="s">
        <v>24</v>
      </c>
      <c r="U213" s="12" t="s">
        <v>24</v>
      </c>
      <c r="V213" s="12" t="s">
        <v>24</v>
      </c>
      <c r="W213" s="29" t="s">
        <v>24</v>
      </c>
      <c r="X213" s="12" t="s">
        <v>24</v>
      </c>
    </row>
    <row r="214" spans="2:24" ht="25.5" x14ac:dyDescent="0.2">
      <c r="B214" s="126" t="s">
        <v>38</v>
      </c>
      <c r="C214" s="24" t="s">
        <v>20523</v>
      </c>
      <c r="D214" s="110"/>
      <c r="E214" s="109"/>
      <c r="F214" s="112"/>
      <c r="G214" s="109"/>
      <c r="H214" s="109"/>
      <c r="I214" s="125">
        <f>SUM(SCDPT4!I7:'SCDPT4'!I213)</f>
        <v>114089291</v>
      </c>
      <c r="J214" s="125">
        <f>SUM(SCDPT4!J7:'SCDPT4'!J213)</f>
        <v>113734784</v>
      </c>
      <c r="K214" s="125">
        <f>SUM(SCDPT4!K7:'SCDPT4'!K213)</f>
        <v>113666627</v>
      </c>
      <c r="L214" s="125">
        <f>SUM(SCDPT4!L7:'SCDPT4'!L213)</f>
        <v>113815326</v>
      </c>
      <c r="M214" s="125">
        <f>SUM(SCDPT4!M7:'SCDPT4'!M213)</f>
        <v>0</v>
      </c>
      <c r="N214" s="125">
        <f>SUM(SCDPT4!N7:'SCDPT4'!N213)</f>
        <v>140536</v>
      </c>
      <c r="O214" s="125">
        <f>SUM(SCDPT4!O7:'SCDPT4'!O213)</f>
        <v>0</v>
      </c>
      <c r="P214" s="125">
        <f>SUM(SCDPT4!P7:'SCDPT4'!P213)</f>
        <v>140536</v>
      </c>
      <c r="Q214" s="125">
        <f>SUM(SCDPT4!Q7:'SCDPT4'!Q213)</f>
        <v>0</v>
      </c>
      <c r="R214" s="125">
        <f>SUM(SCDPT4!R7:'SCDPT4'!R213)</f>
        <v>113955854</v>
      </c>
      <c r="S214" s="125">
        <f>SUM(SCDPT4!S7:'SCDPT4'!S213)</f>
        <v>0</v>
      </c>
      <c r="T214" s="125">
        <f>SUM(SCDPT4!T7:'SCDPT4'!T213)</f>
        <v>133437</v>
      </c>
      <c r="U214" s="125">
        <f>SUM(SCDPT4!U7:'SCDPT4'!U213)</f>
        <v>133437</v>
      </c>
      <c r="V214" s="125">
        <f>SUM(SCDPT4!V7:'SCDPT4'!V213)</f>
        <v>1841297</v>
      </c>
      <c r="W214" s="112"/>
      <c r="X214" s="109"/>
    </row>
    <row r="215" spans="2:24" x14ac:dyDescent="0.2">
      <c r="B215" s="11" t="s">
        <v>24</v>
      </c>
      <c r="C215" s="12" t="s">
        <v>24</v>
      </c>
      <c r="D215" s="13" t="s">
        <v>24</v>
      </c>
      <c r="E215" s="12" t="s">
        <v>24</v>
      </c>
      <c r="F215" s="29" t="s">
        <v>24</v>
      </c>
      <c r="G215" s="12" t="s">
        <v>24</v>
      </c>
      <c r="H215" s="12" t="s">
        <v>24</v>
      </c>
      <c r="I215" s="12" t="s">
        <v>24</v>
      </c>
      <c r="J215" s="12" t="s">
        <v>24</v>
      </c>
      <c r="K215" s="12" t="s">
        <v>24</v>
      </c>
      <c r="L215" s="12" t="s">
        <v>24</v>
      </c>
      <c r="M215" s="12" t="s">
        <v>24</v>
      </c>
      <c r="N215" s="12" t="s">
        <v>24</v>
      </c>
      <c r="O215" s="12" t="s">
        <v>24</v>
      </c>
      <c r="P215" s="12" t="s">
        <v>24</v>
      </c>
      <c r="Q215" s="12" t="s">
        <v>24</v>
      </c>
      <c r="R215" s="12" t="s">
        <v>24</v>
      </c>
      <c r="S215" s="12" t="s">
        <v>24</v>
      </c>
      <c r="T215" s="12" t="s">
        <v>24</v>
      </c>
      <c r="U215" s="12" t="s">
        <v>24</v>
      </c>
      <c r="V215" s="12" t="s">
        <v>24</v>
      </c>
      <c r="W215" s="29" t="s">
        <v>24</v>
      </c>
      <c r="X215" s="12" t="s">
        <v>24</v>
      </c>
    </row>
    <row r="216" spans="2:24" x14ac:dyDescent="0.2">
      <c r="B216" s="14" t="s">
        <v>20522</v>
      </c>
      <c r="C216" s="33" t="s">
        <v>24735</v>
      </c>
      <c r="D216" s="16" t="s">
        <v>24734</v>
      </c>
      <c r="E216" s="18" t="s">
        <v>5696</v>
      </c>
      <c r="F216" s="34">
        <v>40987</v>
      </c>
      <c r="G216" s="20" t="s">
        <v>3559</v>
      </c>
      <c r="H216" s="109"/>
      <c r="I216" s="21">
        <v>16000000</v>
      </c>
      <c r="J216" s="21">
        <v>16000000</v>
      </c>
      <c r="K216" s="21">
        <v>15963680</v>
      </c>
      <c r="L216" s="21">
        <v>15997069</v>
      </c>
      <c r="M216" s="21"/>
      <c r="N216" s="21">
        <v>2931</v>
      </c>
      <c r="O216" s="21"/>
      <c r="P216" s="125">
        <f>SCDPT4!M216+SCDPT4!N216-SCDPT4!O216</f>
        <v>2931</v>
      </c>
      <c r="Q216" s="21"/>
      <c r="R216" s="21">
        <v>16000000</v>
      </c>
      <c r="S216" s="21"/>
      <c r="T216" s="21"/>
      <c r="U216" s="125">
        <f>SCDPT4!S216+SCDPT4!T216</f>
        <v>0</v>
      </c>
      <c r="V216" s="21">
        <v>190000</v>
      </c>
      <c r="W216" s="34">
        <v>40987</v>
      </c>
      <c r="X216" s="109"/>
    </row>
    <row r="217" spans="2:24" x14ac:dyDescent="0.2">
      <c r="B217" s="14" t="s">
        <v>20520</v>
      </c>
      <c r="C217" s="33" t="s">
        <v>17788</v>
      </c>
      <c r="D217" s="16" t="s">
        <v>24733</v>
      </c>
      <c r="E217" s="18" t="s">
        <v>116</v>
      </c>
      <c r="F217" s="34">
        <v>41227</v>
      </c>
      <c r="G217" s="20" t="s">
        <v>20922</v>
      </c>
      <c r="H217" s="109"/>
      <c r="I217" s="21">
        <v>1120755</v>
      </c>
      <c r="J217" s="21">
        <v>1120755</v>
      </c>
      <c r="K217" s="21">
        <v>1120755</v>
      </c>
      <c r="L217" s="21">
        <v>1120755</v>
      </c>
      <c r="M217" s="21"/>
      <c r="N217" s="21"/>
      <c r="O217" s="21"/>
      <c r="P217" s="125"/>
      <c r="Q217" s="21"/>
      <c r="R217" s="21">
        <v>1120755</v>
      </c>
      <c r="S217" s="21"/>
      <c r="T217" s="21"/>
      <c r="U217" s="125"/>
      <c r="V217" s="21">
        <v>26710</v>
      </c>
      <c r="W217" s="34">
        <v>44514</v>
      </c>
      <c r="X217" s="109"/>
    </row>
    <row r="218" spans="2:24" x14ac:dyDescent="0.2">
      <c r="B218" s="14" t="s">
        <v>24732</v>
      </c>
      <c r="C218" s="33" t="s">
        <v>24731</v>
      </c>
      <c r="D218" s="16" t="s">
        <v>24730</v>
      </c>
      <c r="E218" s="18" t="s">
        <v>116</v>
      </c>
      <c r="F218" s="34">
        <v>41011</v>
      </c>
      <c r="G218" s="20" t="s">
        <v>18973</v>
      </c>
      <c r="H218" s="109"/>
      <c r="I218" s="21">
        <v>10773450</v>
      </c>
      <c r="J218" s="21">
        <v>10800000</v>
      </c>
      <c r="K218" s="21">
        <v>10565532</v>
      </c>
      <c r="L218" s="21">
        <v>10597935</v>
      </c>
      <c r="M218" s="21"/>
      <c r="N218" s="21">
        <v>5383</v>
      </c>
      <c r="O218" s="21"/>
      <c r="P218" s="125">
        <v>5383</v>
      </c>
      <c r="Q218" s="21"/>
      <c r="R218" s="21">
        <v>10603318</v>
      </c>
      <c r="S218" s="21"/>
      <c r="T218" s="21">
        <v>170132</v>
      </c>
      <c r="U218" s="125">
        <v>170132</v>
      </c>
      <c r="V218" s="21">
        <v>324363</v>
      </c>
      <c r="W218" s="34">
        <v>43921</v>
      </c>
      <c r="X218" s="109"/>
    </row>
    <row r="219" spans="2:24" x14ac:dyDescent="0.2">
      <c r="B219" s="14" t="s">
        <v>24729</v>
      </c>
      <c r="C219" s="33" t="s">
        <v>24728</v>
      </c>
      <c r="D219" s="16" t="s">
        <v>24727</v>
      </c>
      <c r="E219" s="18" t="s">
        <v>116</v>
      </c>
      <c r="F219" s="34">
        <v>40919</v>
      </c>
      <c r="G219" s="20" t="s">
        <v>3559</v>
      </c>
      <c r="H219" s="109"/>
      <c r="I219" s="21">
        <v>20000000</v>
      </c>
      <c r="J219" s="21">
        <v>20000000</v>
      </c>
      <c r="K219" s="21">
        <v>21418600</v>
      </c>
      <c r="L219" s="21">
        <v>20000000</v>
      </c>
      <c r="M219" s="21"/>
      <c r="N219" s="21"/>
      <c r="O219" s="21"/>
      <c r="P219" s="125"/>
      <c r="Q219" s="21"/>
      <c r="R219" s="21">
        <v>20000000</v>
      </c>
      <c r="S219" s="21"/>
      <c r="T219" s="21"/>
      <c r="U219" s="125"/>
      <c r="V219" s="21">
        <v>712500</v>
      </c>
      <c r="W219" s="34">
        <v>40919</v>
      </c>
      <c r="X219" s="109"/>
    </row>
    <row r="220" spans="2:24" x14ac:dyDescent="0.2">
      <c r="B220" s="14" t="s">
        <v>24726</v>
      </c>
      <c r="C220" s="33" t="s">
        <v>24725</v>
      </c>
      <c r="D220" s="16" t="s">
        <v>24724</v>
      </c>
      <c r="E220" s="18" t="s">
        <v>116</v>
      </c>
      <c r="F220" s="28">
        <v>41253</v>
      </c>
      <c r="G220" s="20" t="s">
        <v>3559</v>
      </c>
      <c r="H220" s="109"/>
      <c r="I220" s="21">
        <v>14045000</v>
      </c>
      <c r="J220" s="21">
        <v>14045000</v>
      </c>
      <c r="K220" s="21">
        <v>13994578</v>
      </c>
      <c r="L220" s="21">
        <v>14031559</v>
      </c>
      <c r="M220" s="21"/>
      <c r="N220" s="21">
        <v>13441</v>
      </c>
      <c r="O220" s="21"/>
      <c r="P220" s="125">
        <v>13441</v>
      </c>
      <c r="Q220" s="21"/>
      <c r="R220" s="21">
        <v>14045000</v>
      </c>
      <c r="S220" s="21"/>
      <c r="T220" s="21"/>
      <c r="U220" s="125">
        <v>0</v>
      </c>
      <c r="V220" s="21">
        <v>351125</v>
      </c>
      <c r="W220" s="28">
        <v>41253</v>
      </c>
      <c r="X220" s="109"/>
    </row>
    <row r="221" spans="2:24" x14ac:dyDescent="0.2">
      <c r="B221" s="14" t="s">
        <v>24723</v>
      </c>
      <c r="C221" s="33" t="s">
        <v>24722</v>
      </c>
      <c r="D221" s="16" t="s">
        <v>24721</v>
      </c>
      <c r="E221" s="18" t="s">
        <v>4929</v>
      </c>
      <c r="F221" s="34">
        <v>40969</v>
      </c>
      <c r="G221" s="20" t="s">
        <v>20597</v>
      </c>
      <c r="H221" s="109"/>
      <c r="I221" s="21">
        <v>2000000</v>
      </c>
      <c r="J221" s="21">
        <v>2000000</v>
      </c>
      <c r="K221" s="21">
        <v>2198160</v>
      </c>
      <c r="L221" s="21">
        <v>2004344</v>
      </c>
      <c r="M221" s="21"/>
      <c r="N221" s="21">
        <v>-4344</v>
      </c>
      <c r="O221" s="21"/>
      <c r="P221" s="125">
        <v>-4344</v>
      </c>
      <c r="Q221" s="21"/>
      <c r="R221" s="21">
        <v>2000000</v>
      </c>
      <c r="S221" s="21"/>
      <c r="T221" s="21"/>
      <c r="U221" s="125">
        <v>0</v>
      </c>
      <c r="V221" s="21">
        <v>55000</v>
      </c>
      <c r="W221" s="34">
        <v>41699</v>
      </c>
      <c r="X221" s="109"/>
    </row>
    <row r="222" spans="2:24" x14ac:dyDescent="0.2">
      <c r="B222" s="14" t="s">
        <v>24720</v>
      </c>
      <c r="C222" s="33" t="s">
        <v>24719</v>
      </c>
      <c r="D222" s="16" t="s">
        <v>24718</v>
      </c>
      <c r="E222" s="18" t="s">
        <v>4929</v>
      </c>
      <c r="F222" s="28">
        <v>40969</v>
      </c>
      <c r="G222" s="20" t="s">
        <v>20597</v>
      </c>
      <c r="H222" s="109"/>
      <c r="I222" s="21">
        <v>2500000</v>
      </c>
      <c r="J222" s="21">
        <v>2500000</v>
      </c>
      <c r="K222" s="21">
        <v>2744075</v>
      </c>
      <c r="L222" s="21">
        <v>2503745</v>
      </c>
      <c r="M222" s="21"/>
      <c r="N222" s="21">
        <v>-3745</v>
      </c>
      <c r="O222" s="21"/>
      <c r="P222" s="125">
        <v>-3745</v>
      </c>
      <c r="Q222" s="21"/>
      <c r="R222" s="21">
        <v>2500000</v>
      </c>
      <c r="S222" s="21"/>
      <c r="T222" s="21"/>
      <c r="U222" s="125">
        <v>0</v>
      </c>
      <c r="V222" s="21">
        <v>68750</v>
      </c>
      <c r="W222" s="28">
        <v>42064</v>
      </c>
      <c r="X222" s="109"/>
    </row>
    <row r="223" spans="2:24" x14ac:dyDescent="0.2">
      <c r="B223" s="14" t="s">
        <v>24717</v>
      </c>
      <c r="C223" s="33" t="s">
        <v>24716</v>
      </c>
      <c r="D223" s="16" t="s">
        <v>24715</v>
      </c>
      <c r="E223" s="18" t="s">
        <v>116</v>
      </c>
      <c r="F223" s="34">
        <v>41093</v>
      </c>
      <c r="G223" s="20" t="s">
        <v>3559</v>
      </c>
      <c r="H223" s="109"/>
      <c r="I223" s="21">
        <v>20000000</v>
      </c>
      <c r="J223" s="21">
        <v>20000000</v>
      </c>
      <c r="K223" s="21">
        <v>19841800</v>
      </c>
      <c r="L223" s="21">
        <v>19989487</v>
      </c>
      <c r="M223" s="21"/>
      <c r="N223" s="21">
        <v>10513</v>
      </c>
      <c r="O223" s="21"/>
      <c r="P223" s="125">
        <v>10513</v>
      </c>
      <c r="Q223" s="21"/>
      <c r="R223" s="21">
        <v>20000000</v>
      </c>
      <c r="S223" s="21"/>
      <c r="T223" s="21"/>
      <c r="U223" s="125">
        <v>0</v>
      </c>
      <c r="V223" s="21">
        <v>1250000</v>
      </c>
      <c r="W223" s="34">
        <v>41093</v>
      </c>
      <c r="X223" s="109"/>
    </row>
    <row r="224" spans="2:24" x14ac:dyDescent="0.2">
      <c r="B224" s="14" t="s">
        <v>24714</v>
      </c>
      <c r="C224" s="33" t="s">
        <v>24713</v>
      </c>
      <c r="D224" s="16" t="s">
        <v>24712</v>
      </c>
      <c r="E224" s="18" t="s">
        <v>116</v>
      </c>
      <c r="F224" s="34">
        <v>41071</v>
      </c>
      <c r="G224" s="20" t="s">
        <v>3559</v>
      </c>
      <c r="H224" s="109"/>
      <c r="I224" s="21">
        <v>10000000</v>
      </c>
      <c r="J224" s="21">
        <v>10000000</v>
      </c>
      <c r="K224" s="21">
        <v>10034000</v>
      </c>
      <c r="L224" s="21">
        <v>10005243</v>
      </c>
      <c r="M224" s="21"/>
      <c r="N224" s="21">
        <v>-5243</v>
      </c>
      <c r="O224" s="21"/>
      <c r="P224" s="125">
        <v>-5243</v>
      </c>
      <c r="Q224" s="21"/>
      <c r="R224" s="21">
        <v>10000000</v>
      </c>
      <c r="S224" s="21"/>
      <c r="T224" s="21"/>
      <c r="U224" s="125">
        <v>0</v>
      </c>
      <c r="V224" s="21">
        <v>112500</v>
      </c>
      <c r="W224" s="34">
        <v>41071</v>
      </c>
      <c r="X224" s="109"/>
    </row>
    <row r="225" spans="2:24" x14ac:dyDescent="0.2">
      <c r="B225" s="14" t="s">
        <v>24711</v>
      </c>
      <c r="C225" s="33" t="s">
        <v>24710</v>
      </c>
      <c r="D225" s="16" t="s">
        <v>24709</v>
      </c>
      <c r="E225" s="18" t="s">
        <v>116</v>
      </c>
      <c r="F225" s="34">
        <v>40922</v>
      </c>
      <c r="G225" s="20" t="s">
        <v>3559</v>
      </c>
      <c r="H225" s="109"/>
      <c r="I225" s="21">
        <v>25000000</v>
      </c>
      <c r="J225" s="21">
        <v>25000000</v>
      </c>
      <c r="K225" s="21">
        <v>24546750</v>
      </c>
      <c r="L225" s="21">
        <v>24999999</v>
      </c>
      <c r="M225" s="21"/>
      <c r="N225" s="21">
        <v>1</v>
      </c>
      <c r="O225" s="21"/>
      <c r="P225" s="125">
        <v>1</v>
      </c>
      <c r="Q225" s="21"/>
      <c r="R225" s="21">
        <v>25000000</v>
      </c>
      <c r="S225" s="21"/>
      <c r="T225" s="21"/>
      <c r="U225" s="125">
        <v>0</v>
      </c>
      <c r="V225" s="21">
        <v>937500</v>
      </c>
      <c r="W225" s="34">
        <v>40922</v>
      </c>
      <c r="X225" s="109"/>
    </row>
    <row r="226" spans="2:24" x14ac:dyDescent="0.2">
      <c r="B226" s="14" t="s">
        <v>24708</v>
      </c>
      <c r="C226" s="33" t="s">
        <v>24707</v>
      </c>
      <c r="D226" s="16" t="s">
        <v>24706</v>
      </c>
      <c r="E226" s="18" t="s">
        <v>116</v>
      </c>
      <c r="F226" s="34">
        <v>41054</v>
      </c>
      <c r="G226" s="20" t="s">
        <v>3559</v>
      </c>
      <c r="H226" s="109"/>
      <c r="I226" s="21">
        <v>9500000</v>
      </c>
      <c r="J226" s="21">
        <v>9500000</v>
      </c>
      <c r="K226" s="21">
        <v>9501330</v>
      </c>
      <c r="L226" s="21">
        <v>9500152</v>
      </c>
      <c r="M226" s="21"/>
      <c r="N226" s="21">
        <v>-152</v>
      </c>
      <c r="O226" s="21"/>
      <c r="P226" s="125">
        <v>-152</v>
      </c>
      <c r="Q226" s="21"/>
      <c r="R226" s="21">
        <v>9500000</v>
      </c>
      <c r="S226" s="21"/>
      <c r="T226" s="21"/>
      <c r="U226" s="125">
        <v>0</v>
      </c>
      <c r="V226" s="21">
        <v>118750</v>
      </c>
      <c r="W226" s="34">
        <v>41054</v>
      </c>
      <c r="X226" s="109"/>
    </row>
    <row r="227" spans="2:24" x14ac:dyDescent="0.2">
      <c r="B227" s="14" t="s">
        <v>24705</v>
      </c>
      <c r="C227" s="33" t="s">
        <v>17794</v>
      </c>
      <c r="D227" s="16" t="s">
        <v>24704</v>
      </c>
      <c r="E227" s="18" t="s">
        <v>116</v>
      </c>
      <c r="F227" s="34">
        <v>41091</v>
      </c>
      <c r="G227" s="20" t="s">
        <v>20922</v>
      </c>
      <c r="H227" s="109"/>
      <c r="I227" s="21">
        <v>1679444</v>
      </c>
      <c r="J227" s="21">
        <v>1679444</v>
      </c>
      <c r="K227" s="21">
        <v>1679444</v>
      </c>
      <c r="L227" s="21">
        <v>1679444</v>
      </c>
      <c r="M227" s="21"/>
      <c r="N227" s="21"/>
      <c r="O227" s="21"/>
      <c r="P227" s="125"/>
      <c r="Q227" s="21"/>
      <c r="R227" s="21">
        <v>1679444</v>
      </c>
      <c r="S227" s="21"/>
      <c r="T227" s="21"/>
      <c r="U227" s="125"/>
      <c r="V227" s="21">
        <v>77092</v>
      </c>
      <c r="W227" s="34">
        <v>44927</v>
      </c>
      <c r="X227" s="109"/>
    </row>
    <row r="228" spans="2:24" x14ac:dyDescent="0.2">
      <c r="B228" s="11" t="s">
        <v>24</v>
      </c>
      <c r="C228" s="12" t="s">
        <v>24</v>
      </c>
      <c r="D228" s="13" t="s">
        <v>24</v>
      </c>
      <c r="E228" s="12" t="s">
        <v>24</v>
      </c>
      <c r="F228" s="29" t="s">
        <v>24</v>
      </c>
      <c r="G228" s="12" t="s">
        <v>24</v>
      </c>
      <c r="H228" s="12" t="s">
        <v>24</v>
      </c>
      <c r="I228" s="12" t="s">
        <v>24</v>
      </c>
      <c r="J228" s="12" t="s">
        <v>24</v>
      </c>
      <c r="K228" s="12" t="s">
        <v>24</v>
      </c>
      <c r="L228" s="12" t="s">
        <v>24</v>
      </c>
      <c r="M228" s="12" t="s">
        <v>24</v>
      </c>
      <c r="N228" s="12" t="s">
        <v>24</v>
      </c>
      <c r="O228" s="12" t="s">
        <v>24</v>
      </c>
      <c r="P228" s="12" t="s">
        <v>24</v>
      </c>
      <c r="Q228" s="12" t="s">
        <v>24</v>
      </c>
      <c r="R228" s="12" t="s">
        <v>24</v>
      </c>
      <c r="S228" s="12" t="s">
        <v>24</v>
      </c>
      <c r="T228" s="12" t="s">
        <v>24</v>
      </c>
      <c r="U228" s="12" t="s">
        <v>24</v>
      </c>
      <c r="V228" s="12" t="s">
        <v>24</v>
      </c>
      <c r="W228" s="29" t="s">
        <v>24</v>
      </c>
      <c r="X228" s="12" t="s">
        <v>24</v>
      </c>
    </row>
    <row r="229" spans="2:24" ht="25.5" x14ac:dyDescent="0.2">
      <c r="B229" s="126" t="s">
        <v>52</v>
      </c>
      <c r="C229" s="24" t="s">
        <v>20518</v>
      </c>
      <c r="D229" s="110"/>
      <c r="E229" s="109"/>
      <c r="F229" s="112"/>
      <c r="G229" s="109"/>
      <c r="H229" s="109"/>
      <c r="I229" s="125">
        <f>SUM(SCDPT4!I215:'SCDPT4'!I228)</f>
        <v>132618649</v>
      </c>
      <c r="J229" s="125">
        <f>SUM(SCDPT4!J215:'SCDPT4'!J228)</f>
        <v>132645199</v>
      </c>
      <c r="K229" s="125">
        <f>SUM(SCDPT4!K215:'SCDPT4'!K228)</f>
        <v>133608704</v>
      </c>
      <c r="L229" s="125">
        <f>SUM(SCDPT4!L215:'SCDPT4'!L228)</f>
        <v>132429732</v>
      </c>
      <c r="M229" s="125">
        <f>SUM(SCDPT4!M215:'SCDPT4'!M228)</f>
        <v>0</v>
      </c>
      <c r="N229" s="125">
        <f>SUM(SCDPT4!N215:'SCDPT4'!N228)</f>
        <v>18785</v>
      </c>
      <c r="O229" s="125">
        <f>SUM(SCDPT4!O215:'SCDPT4'!O228)</f>
        <v>0</v>
      </c>
      <c r="P229" s="125">
        <f>SUM(SCDPT4!P215:'SCDPT4'!P228)</f>
        <v>18785</v>
      </c>
      <c r="Q229" s="125">
        <f>SUM(SCDPT4!Q215:'SCDPT4'!Q228)</f>
        <v>0</v>
      </c>
      <c r="R229" s="125">
        <f>SUM(SCDPT4!R215:'SCDPT4'!R228)</f>
        <v>132448517</v>
      </c>
      <c r="S229" s="125">
        <f>SUM(SCDPT4!S215:'SCDPT4'!S228)</f>
        <v>0</v>
      </c>
      <c r="T229" s="125">
        <f>SUM(SCDPT4!T215:'SCDPT4'!T228)</f>
        <v>170132</v>
      </c>
      <c r="U229" s="125">
        <f>SUM(SCDPT4!U215:'SCDPT4'!U228)</f>
        <v>170132</v>
      </c>
      <c r="V229" s="125">
        <f>SUM(SCDPT4!V215:'SCDPT4'!V228)</f>
        <v>4224290</v>
      </c>
      <c r="W229" s="112"/>
      <c r="X229" s="109"/>
    </row>
    <row r="230" spans="2:24" x14ac:dyDescent="0.2">
      <c r="B230" s="11" t="s">
        <v>24</v>
      </c>
      <c r="C230" s="12" t="s">
        <v>24</v>
      </c>
      <c r="D230" s="13" t="s">
        <v>24</v>
      </c>
      <c r="E230" s="12" t="s">
        <v>24</v>
      </c>
      <c r="F230" s="12" t="s">
        <v>24</v>
      </c>
      <c r="G230" s="12" t="s">
        <v>24</v>
      </c>
      <c r="H230" s="12" t="s">
        <v>24</v>
      </c>
      <c r="I230" s="12" t="s">
        <v>24</v>
      </c>
      <c r="J230" s="12" t="s">
        <v>24</v>
      </c>
      <c r="K230" s="12" t="s">
        <v>24</v>
      </c>
      <c r="L230" s="12" t="s">
        <v>24</v>
      </c>
      <c r="M230" s="12" t="s">
        <v>24</v>
      </c>
      <c r="N230" s="12" t="s">
        <v>24</v>
      </c>
      <c r="O230" s="12" t="s">
        <v>24</v>
      </c>
      <c r="P230" s="12" t="s">
        <v>24</v>
      </c>
      <c r="Q230" s="12" t="s">
        <v>24</v>
      </c>
      <c r="R230" s="12" t="s">
        <v>24</v>
      </c>
      <c r="S230" s="12" t="s">
        <v>24</v>
      </c>
      <c r="T230" s="12" t="s">
        <v>24</v>
      </c>
      <c r="U230" s="12" t="s">
        <v>24</v>
      </c>
      <c r="V230" s="12" t="s">
        <v>24</v>
      </c>
      <c r="W230" s="12" t="s">
        <v>24</v>
      </c>
      <c r="X230" s="12" t="s">
        <v>24</v>
      </c>
    </row>
    <row r="231" spans="2:24" x14ac:dyDescent="0.2">
      <c r="B231" s="14" t="s">
        <v>20517</v>
      </c>
      <c r="C231" s="33" t="s">
        <v>24703</v>
      </c>
      <c r="D231" s="16" t="s">
        <v>24702</v>
      </c>
      <c r="E231" s="18" t="s">
        <v>26</v>
      </c>
      <c r="F231" s="34">
        <v>41122</v>
      </c>
      <c r="G231" s="20" t="s">
        <v>3559</v>
      </c>
      <c r="H231" s="109"/>
      <c r="I231" s="21">
        <v>2030000</v>
      </c>
      <c r="J231" s="21">
        <v>2030000</v>
      </c>
      <c r="K231" s="21">
        <v>2163675</v>
      </c>
      <c r="L231" s="21">
        <v>2048825</v>
      </c>
      <c r="M231" s="21"/>
      <c r="N231" s="21">
        <v>-18825</v>
      </c>
      <c r="O231" s="21"/>
      <c r="P231" s="125">
        <f>SCDPT4!M231+SCDPT4!N231-SCDPT4!O231</f>
        <v>-18825</v>
      </c>
      <c r="Q231" s="21"/>
      <c r="R231" s="21">
        <v>2030000</v>
      </c>
      <c r="S231" s="21"/>
      <c r="T231" s="21"/>
      <c r="U231" s="125">
        <f>SCDPT4!S231+SCDPT4!T231</f>
        <v>0</v>
      </c>
      <c r="V231" s="21">
        <v>111650</v>
      </c>
      <c r="W231" s="34">
        <v>41122</v>
      </c>
      <c r="X231" s="114" t="s">
        <v>13500</v>
      </c>
    </row>
    <row r="232" spans="2:24" x14ac:dyDescent="0.2">
      <c r="B232" s="11" t="s">
        <v>24</v>
      </c>
      <c r="C232" s="12" t="s">
        <v>24</v>
      </c>
      <c r="D232" s="13" t="s">
        <v>24</v>
      </c>
      <c r="E232" s="12" t="s">
        <v>24</v>
      </c>
      <c r="F232" s="29" t="s">
        <v>24</v>
      </c>
      <c r="G232" s="12" t="s">
        <v>24</v>
      </c>
      <c r="H232" s="12" t="s">
        <v>24</v>
      </c>
      <c r="I232" s="12" t="s">
        <v>24</v>
      </c>
      <c r="J232" s="12" t="s">
        <v>24</v>
      </c>
      <c r="K232" s="12" t="s">
        <v>24</v>
      </c>
      <c r="L232" s="12" t="s">
        <v>24</v>
      </c>
      <c r="M232" s="12" t="s">
        <v>24</v>
      </c>
      <c r="N232" s="12" t="s">
        <v>24</v>
      </c>
      <c r="O232" s="12" t="s">
        <v>24</v>
      </c>
      <c r="P232" s="12" t="s">
        <v>24</v>
      </c>
      <c r="Q232" s="12" t="s">
        <v>24</v>
      </c>
      <c r="R232" s="12" t="s">
        <v>24</v>
      </c>
      <c r="S232" s="12" t="s">
        <v>24</v>
      </c>
      <c r="T232" s="12" t="s">
        <v>24</v>
      </c>
      <c r="U232" s="12" t="s">
        <v>24</v>
      </c>
      <c r="V232" s="12" t="s">
        <v>24</v>
      </c>
      <c r="W232" s="29" t="s">
        <v>24</v>
      </c>
      <c r="X232" s="12" t="s">
        <v>24</v>
      </c>
    </row>
    <row r="233" spans="2:24" ht="38.25" x14ac:dyDescent="0.2">
      <c r="B233" s="126" t="s">
        <v>66</v>
      </c>
      <c r="C233" s="24" t="s">
        <v>20515</v>
      </c>
      <c r="D233" s="110"/>
      <c r="E233" s="109"/>
      <c r="F233" s="112"/>
      <c r="G233" s="109"/>
      <c r="H233" s="109"/>
      <c r="I233" s="125">
        <f>SUM(SCDPT4!I230:'SCDPT4'!I232)</f>
        <v>2030000</v>
      </c>
      <c r="J233" s="125">
        <f>SUM(SCDPT4!J230:'SCDPT4'!J232)</f>
        <v>2030000</v>
      </c>
      <c r="K233" s="125">
        <f>SUM(SCDPT4!K230:'SCDPT4'!K232)</f>
        <v>2163675</v>
      </c>
      <c r="L233" s="125">
        <f>SUM(SCDPT4!L230:'SCDPT4'!L232)</f>
        <v>2048825</v>
      </c>
      <c r="M233" s="125">
        <f>SUM(SCDPT4!M230:'SCDPT4'!M232)</f>
        <v>0</v>
      </c>
      <c r="N233" s="125">
        <f>SUM(SCDPT4!N230:'SCDPT4'!N232)</f>
        <v>-18825</v>
      </c>
      <c r="O233" s="125">
        <f>SUM(SCDPT4!O230:'SCDPT4'!O232)</f>
        <v>0</v>
      </c>
      <c r="P233" s="125">
        <f>SUM(SCDPT4!P230:'SCDPT4'!P232)</f>
        <v>-18825</v>
      </c>
      <c r="Q233" s="125">
        <f>SUM(SCDPT4!Q230:'SCDPT4'!Q232)</f>
        <v>0</v>
      </c>
      <c r="R233" s="125">
        <f>SUM(SCDPT4!R230:'SCDPT4'!R232)</f>
        <v>2030000</v>
      </c>
      <c r="S233" s="125">
        <f>SUM(SCDPT4!S230:'SCDPT4'!S232)</f>
        <v>0</v>
      </c>
      <c r="T233" s="125">
        <f>SUM(SCDPT4!T230:'SCDPT4'!T232)</f>
        <v>0</v>
      </c>
      <c r="U233" s="125">
        <f>SUM(SCDPT4!U230:'SCDPT4'!U232)</f>
        <v>0</v>
      </c>
      <c r="V233" s="125">
        <f>SUM(SCDPT4!V230:'SCDPT4'!V232)</f>
        <v>111650</v>
      </c>
      <c r="W233" s="112"/>
      <c r="X233" s="109"/>
    </row>
    <row r="234" spans="2:24" x14ac:dyDescent="0.2">
      <c r="B234" s="11" t="s">
        <v>24</v>
      </c>
      <c r="C234" s="12" t="s">
        <v>24</v>
      </c>
      <c r="D234" s="13" t="s">
        <v>24</v>
      </c>
      <c r="E234" s="12" t="s">
        <v>24</v>
      </c>
      <c r="F234" s="29" t="s">
        <v>24</v>
      </c>
      <c r="G234" s="12" t="s">
        <v>24</v>
      </c>
      <c r="H234" s="12" t="s">
        <v>24</v>
      </c>
      <c r="I234" s="12" t="s">
        <v>24</v>
      </c>
      <c r="J234" s="12" t="s">
        <v>24</v>
      </c>
      <c r="K234" s="12" t="s">
        <v>24</v>
      </c>
      <c r="L234" s="12" t="s">
        <v>24</v>
      </c>
      <c r="M234" s="12" t="s">
        <v>24</v>
      </c>
      <c r="N234" s="12" t="s">
        <v>24</v>
      </c>
      <c r="O234" s="12" t="s">
        <v>24</v>
      </c>
      <c r="P234" s="12" t="s">
        <v>24</v>
      </c>
      <c r="Q234" s="12" t="s">
        <v>24</v>
      </c>
      <c r="R234" s="12" t="s">
        <v>24</v>
      </c>
      <c r="S234" s="12" t="s">
        <v>24</v>
      </c>
      <c r="T234" s="12" t="s">
        <v>24</v>
      </c>
      <c r="U234" s="12" t="s">
        <v>24</v>
      </c>
      <c r="V234" s="12" t="s">
        <v>24</v>
      </c>
      <c r="W234" s="29" t="s">
        <v>24</v>
      </c>
      <c r="X234" s="12" t="s">
        <v>24</v>
      </c>
    </row>
    <row r="235" spans="2:24" x14ac:dyDescent="0.2">
      <c r="B235" s="14" t="s">
        <v>20514</v>
      </c>
      <c r="C235" s="33" t="s">
        <v>24701</v>
      </c>
      <c r="D235" s="16" t="s">
        <v>24700</v>
      </c>
      <c r="E235" s="18" t="s">
        <v>26</v>
      </c>
      <c r="F235" s="34">
        <v>41061</v>
      </c>
      <c r="G235" s="20" t="s">
        <v>3559</v>
      </c>
      <c r="H235" s="109"/>
      <c r="I235" s="21">
        <v>845000</v>
      </c>
      <c r="J235" s="21">
        <v>845000</v>
      </c>
      <c r="K235" s="21">
        <v>849183</v>
      </c>
      <c r="L235" s="21">
        <v>845287</v>
      </c>
      <c r="M235" s="21"/>
      <c r="N235" s="21">
        <v>-287</v>
      </c>
      <c r="O235" s="21"/>
      <c r="P235" s="125">
        <f>SCDPT4!M235+SCDPT4!N235-SCDPT4!O235</f>
        <v>-287</v>
      </c>
      <c r="Q235" s="21"/>
      <c r="R235" s="21">
        <v>845000</v>
      </c>
      <c r="S235" s="21"/>
      <c r="T235" s="21"/>
      <c r="U235" s="125">
        <f>SCDPT4!S235+SCDPT4!T235</f>
        <v>0</v>
      </c>
      <c r="V235" s="21">
        <v>16900</v>
      </c>
      <c r="W235" s="34">
        <v>41061</v>
      </c>
      <c r="X235" s="114" t="s">
        <v>17028</v>
      </c>
    </row>
    <row r="236" spans="2:24" x14ac:dyDescent="0.2">
      <c r="B236" s="14" t="s">
        <v>20512</v>
      </c>
      <c r="C236" s="33" t="s">
        <v>24699</v>
      </c>
      <c r="D236" s="16" t="s">
        <v>24697</v>
      </c>
      <c r="E236" s="18" t="s">
        <v>26</v>
      </c>
      <c r="F236" s="34">
        <v>41061</v>
      </c>
      <c r="G236" s="20" t="s">
        <v>3559</v>
      </c>
      <c r="H236" s="109"/>
      <c r="I236" s="21">
        <v>200000</v>
      </c>
      <c r="J236" s="21">
        <v>200000</v>
      </c>
      <c r="K236" s="21">
        <v>199016</v>
      </c>
      <c r="L236" s="21">
        <v>199917</v>
      </c>
      <c r="M236" s="21"/>
      <c r="N236" s="21">
        <v>83</v>
      </c>
      <c r="O236" s="21"/>
      <c r="P236" s="125">
        <v>83</v>
      </c>
      <c r="Q236" s="21"/>
      <c r="R236" s="21">
        <v>200000</v>
      </c>
      <c r="S236" s="21"/>
      <c r="T236" s="21"/>
      <c r="U236" s="125">
        <v>0</v>
      </c>
      <c r="V236" s="21">
        <v>4000</v>
      </c>
      <c r="W236" s="34">
        <v>41061</v>
      </c>
      <c r="X236" s="114" t="s">
        <v>17028</v>
      </c>
    </row>
    <row r="237" spans="2:24" x14ac:dyDescent="0.2">
      <c r="B237" s="14" t="s">
        <v>20510</v>
      </c>
      <c r="C237" s="33" t="s">
        <v>24698</v>
      </c>
      <c r="D237" s="16" t="s">
        <v>24697</v>
      </c>
      <c r="E237" s="18" t="s">
        <v>26</v>
      </c>
      <c r="F237" s="34">
        <v>41061</v>
      </c>
      <c r="G237" s="20" t="s">
        <v>3559</v>
      </c>
      <c r="H237" s="109"/>
      <c r="I237" s="21">
        <v>655000</v>
      </c>
      <c r="J237" s="21">
        <v>655000</v>
      </c>
      <c r="K237" s="21">
        <v>654345</v>
      </c>
      <c r="L237" s="21">
        <v>654938</v>
      </c>
      <c r="M237" s="21"/>
      <c r="N237" s="21">
        <v>62</v>
      </c>
      <c r="O237" s="21"/>
      <c r="P237" s="125">
        <v>62</v>
      </c>
      <c r="Q237" s="21"/>
      <c r="R237" s="21">
        <v>655000</v>
      </c>
      <c r="S237" s="21"/>
      <c r="T237" s="21"/>
      <c r="U237" s="125">
        <v>0</v>
      </c>
      <c r="V237" s="21">
        <v>13100</v>
      </c>
      <c r="W237" s="34">
        <v>41061</v>
      </c>
      <c r="X237" s="114" t="s">
        <v>17028</v>
      </c>
    </row>
    <row r="238" spans="2:24" x14ac:dyDescent="0.2">
      <c r="B238" s="14" t="s">
        <v>20508</v>
      </c>
      <c r="C238" s="33" t="s">
        <v>24696</v>
      </c>
      <c r="D238" s="16" t="s">
        <v>20488</v>
      </c>
      <c r="E238" s="18" t="s">
        <v>26</v>
      </c>
      <c r="F238" s="34">
        <v>41004</v>
      </c>
      <c r="G238" s="20" t="s">
        <v>105</v>
      </c>
      <c r="H238" s="109"/>
      <c r="I238" s="21">
        <v>2019189</v>
      </c>
      <c r="J238" s="21">
        <v>2000000</v>
      </c>
      <c r="K238" s="21">
        <v>2070420</v>
      </c>
      <c r="L238" s="21">
        <v>2026780</v>
      </c>
      <c r="M238" s="21"/>
      <c r="N238" s="21">
        <v>-7591</v>
      </c>
      <c r="O238" s="21"/>
      <c r="P238" s="125">
        <v>-7591</v>
      </c>
      <c r="Q238" s="21"/>
      <c r="R238" s="21">
        <v>2019189</v>
      </c>
      <c r="S238" s="21"/>
      <c r="T238" s="21"/>
      <c r="U238" s="125">
        <v>0</v>
      </c>
      <c r="V238" s="21">
        <v>67778</v>
      </c>
      <c r="W238" s="34">
        <v>42217</v>
      </c>
      <c r="X238" s="114" t="s">
        <v>16204</v>
      </c>
    </row>
    <row r="239" spans="2:24" x14ac:dyDescent="0.2">
      <c r="B239" s="14" t="s">
        <v>20506</v>
      </c>
      <c r="C239" s="33" t="s">
        <v>24695</v>
      </c>
      <c r="D239" s="16" t="s">
        <v>24694</v>
      </c>
      <c r="E239" s="18" t="s">
        <v>26</v>
      </c>
      <c r="F239" s="34">
        <v>41122</v>
      </c>
      <c r="G239" s="20" t="s">
        <v>20597</v>
      </c>
      <c r="H239" s="109"/>
      <c r="I239" s="21">
        <v>30000</v>
      </c>
      <c r="J239" s="21">
        <v>30000</v>
      </c>
      <c r="K239" s="21">
        <v>30705</v>
      </c>
      <c r="L239" s="21">
        <v>30224</v>
      </c>
      <c r="M239" s="21"/>
      <c r="N239" s="21">
        <v>-224</v>
      </c>
      <c r="O239" s="21"/>
      <c r="P239" s="125">
        <v>-224</v>
      </c>
      <c r="Q239" s="21"/>
      <c r="R239" s="21">
        <v>30000</v>
      </c>
      <c r="S239" s="21"/>
      <c r="T239" s="21"/>
      <c r="U239" s="125">
        <v>0</v>
      </c>
      <c r="V239" s="21">
        <v>1725</v>
      </c>
      <c r="W239" s="34">
        <v>42583</v>
      </c>
      <c r="X239" s="114" t="s">
        <v>16204</v>
      </c>
    </row>
    <row r="240" spans="2:24" x14ac:dyDescent="0.2">
      <c r="B240" s="14" t="s">
        <v>20504</v>
      </c>
      <c r="C240" s="33" t="s">
        <v>17625</v>
      </c>
      <c r="D240" s="16" t="s">
        <v>24694</v>
      </c>
      <c r="E240" s="18" t="s">
        <v>26</v>
      </c>
      <c r="F240" s="34">
        <v>41122</v>
      </c>
      <c r="G240" s="20" t="s">
        <v>20597</v>
      </c>
      <c r="H240" s="109"/>
      <c r="I240" s="21">
        <v>1200000</v>
      </c>
      <c r="J240" s="21">
        <v>1200000</v>
      </c>
      <c r="K240" s="21">
        <v>1228185</v>
      </c>
      <c r="L240" s="21">
        <v>1208955</v>
      </c>
      <c r="M240" s="21"/>
      <c r="N240" s="21">
        <v>-8955</v>
      </c>
      <c r="O240" s="21"/>
      <c r="P240" s="125">
        <v>-8955</v>
      </c>
      <c r="Q240" s="21"/>
      <c r="R240" s="21">
        <v>1200000</v>
      </c>
      <c r="S240" s="21"/>
      <c r="T240" s="21"/>
      <c r="U240" s="125">
        <v>0</v>
      </c>
      <c r="V240" s="21">
        <v>69000</v>
      </c>
      <c r="W240" s="34">
        <v>42583</v>
      </c>
      <c r="X240" s="114" t="s">
        <v>16204</v>
      </c>
    </row>
    <row r="241" spans="2:24" x14ac:dyDescent="0.2">
      <c r="B241" s="14" t="s">
        <v>20502</v>
      </c>
      <c r="C241" s="33" t="s">
        <v>17610</v>
      </c>
      <c r="D241" s="16" t="s">
        <v>24693</v>
      </c>
      <c r="E241" s="18" t="s">
        <v>26</v>
      </c>
      <c r="F241" s="34">
        <v>41061</v>
      </c>
      <c r="G241" s="20" t="s">
        <v>20597</v>
      </c>
      <c r="H241" s="109"/>
      <c r="I241" s="21">
        <v>70000</v>
      </c>
      <c r="J241" s="21">
        <v>70000</v>
      </c>
      <c r="K241" s="21">
        <v>70265</v>
      </c>
      <c r="L241" s="21">
        <v>70214</v>
      </c>
      <c r="M241" s="21"/>
      <c r="N241" s="21">
        <v>-214</v>
      </c>
      <c r="O241" s="21"/>
      <c r="P241" s="125">
        <v>-214</v>
      </c>
      <c r="Q241" s="21"/>
      <c r="R241" s="21">
        <v>70000</v>
      </c>
      <c r="S241" s="21"/>
      <c r="T241" s="21"/>
      <c r="U241" s="125">
        <v>0</v>
      </c>
      <c r="V241" s="21">
        <v>473</v>
      </c>
      <c r="W241" s="34">
        <v>50922</v>
      </c>
      <c r="X241" s="114" t="s">
        <v>13500</v>
      </c>
    </row>
    <row r="242" spans="2:24" x14ac:dyDescent="0.2">
      <c r="B242" s="11" t="s">
        <v>24</v>
      </c>
      <c r="C242" s="12" t="s">
        <v>24</v>
      </c>
      <c r="D242" s="13" t="s">
        <v>24</v>
      </c>
      <c r="E242" s="12" t="s">
        <v>24</v>
      </c>
      <c r="F242" s="29" t="s">
        <v>24</v>
      </c>
      <c r="G242" s="12" t="s">
        <v>24</v>
      </c>
      <c r="H242" s="12" t="s">
        <v>24</v>
      </c>
      <c r="I242" s="12" t="s">
        <v>24</v>
      </c>
      <c r="J242" s="12" t="s">
        <v>24</v>
      </c>
      <c r="K242" s="12" t="s">
        <v>24</v>
      </c>
      <c r="L242" s="12" t="s">
        <v>24</v>
      </c>
      <c r="M242" s="12" t="s">
        <v>24</v>
      </c>
      <c r="N242" s="12" t="s">
        <v>24</v>
      </c>
      <c r="O242" s="12" t="s">
        <v>24</v>
      </c>
      <c r="P242" s="12" t="s">
        <v>24</v>
      </c>
      <c r="Q242" s="12" t="s">
        <v>24</v>
      </c>
      <c r="R242" s="12" t="s">
        <v>24</v>
      </c>
      <c r="S242" s="12" t="s">
        <v>24</v>
      </c>
      <c r="T242" s="12" t="s">
        <v>24</v>
      </c>
      <c r="U242" s="12" t="s">
        <v>24</v>
      </c>
      <c r="V242" s="12" t="s">
        <v>24</v>
      </c>
      <c r="W242" s="29" t="s">
        <v>24</v>
      </c>
      <c r="X242" s="12" t="s">
        <v>24</v>
      </c>
    </row>
    <row r="243" spans="2:24" ht="51" x14ac:dyDescent="0.2">
      <c r="B243" s="126" t="s">
        <v>80</v>
      </c>
      <c r="C243" s="24" t="s">
        <v>20485</v>
      </c>
      <c r="D243" s="110"/>
      <c r="E243" s="109"/>
      <c r="F243" s="112"/>
      <c r="G243" s="109"/>
      <c r="H243" s="109"/>
      <c r="I243" s="125">
        <f>SUM(SCDPT4!I234:'SCDPT4'!I242)</f>
        <v>5019189</v>
      </c>
      <c r="J243" s="125">
        <f>SUM(SCDPT4!J234:'SCDPT4'!J242)</f>
        <v>5000000</v>
      </c>
      <c r="K243" s="125">
        <f>SUM(SCDPT4!K234:'SCDPT4'!K242)</f>
        <v>5102119</v>
      </c>
      <c r="L243" s="125">
        <f>SUM(SCDPT4!L234:'SCDPT4'!L242)</f>
        <v>5036315</v>
      </c>
      <c r="M243" s="125">
        <f>SUM(SCDPT4!M234:'SCDPT4'!M242)</f>
        <v>0</v>
      </c>
      <c r="N243" s="125">
        <f>SUM(SCDPT4!N234:'SCDPT4'!N242)</f>
        <v>-17126</v>
      </c>
      <c r="O243" s="125">
        <f>SUM(SCDPT4!O234:'SCDPT4'!O242)</f>
        <v>0</v>
      </c>
      <c r="P243" s="125">
        <f>SUM(SCDPT4!P234:'SCDPT4'!P242)</f>
        <v>-17126</v>
      </c>
      <c r="Q243" s="125">
        <f>SUM(SCDPT4!Q234:'SCDPT4'!Q242)</f>
        <v>0</v>
      </c>
      <c r="R243" s="125">
        <f>SUM(SCDPT4!R234:'SCDPT4'!R242)</f>
        <v>5019189</v>
      </c>
      <c r="S243" s="125">
        <f>SUM(SCDPT4!S234:'SCDPT4'!S242)</f>
        <v>0</v>
      </c>
      <c r="T243" s="125">
        <f>SUM(SCDPT4!T234:'SCDPT4'!T242)</f>
        <v>0</v>
      </c>
      <c r="U243" s="125">
        <f>SUM(SCDPT4!U234:'SCDPT4'!U242)</f>
        <v>0</v>
      </c>
      <c r="V243" s="125">
        <f>SUM(SCDPT4!V234:'SCDPT4'!V242)</f>
        <v>172976</v>
      </c>
      <c r="W243" s="112"/>
      <c r="X243" s="109"/>
    </row>
    <row r="244" spans="2:24" x14ac:dyDescent="0.2">
      <c r="B244" s="11" t="s">
        <v>24</v>
      </c>
      <c r="C244" s="12" t="s">
        <v>24</v>
      </c>
      <c r="D244" s="13" t="s">
        <v>24</v>
      </c>
      <c r="E244" s="12" t="s">
        <v>24</v>
      </c>
      <c r="F244" s="29" t="s">
        <v>24</v>
      </c>
      <c r="G244" s="12" t="s">
        <v>24</v>
      </c>
      <c r="H244" s="12" t="s">
        <v>24</v>
      </c>
      <c r="I244" s="12" t="s">
        <v>24</v>
      </c>
      <c r="J244" s="12" t="s">
        <v>24</v>
      </c>
      <c r="K244" s="12" t="s">
        <v>24</v>
      </c>
      <c r="L244" s="12" t="s">
        <v>24</v>
      </c>
      <c r="M244" s="12" t="s">
        <v>24</v>
      </c>
      <c r="N244" s="12" t="s">
        <v>24</v>
      </c>
      <c r="O244" s="12" t="s">
        <v>24</v>
      </c>
      <c r="P244" s="12" t="s">
        <v>24</v>
      </c>
      <c r="Q244" s="12" t="s">
        <v>24</v>
      </c>
      <c r="R244" s="12" t="s">
        <v>24</v>
      </c>
      <c r="S244" s="12" t="s">
        <v>24</v>
      </c>
      <c r="T244" s="12" t="s">
        <v>24</v>
      </c>
      <c r="U244" s="12" t="s">
        <v>24</v>
      </c>
      <c r="V244" s="12" t="s">
        <v>24</v>
      </c>
      <c r="W244" s="29" t="s">
        <v>24</v>
      </c>
      <c r="X244" s="12" t="s">
        <v>24</v>
      </c>
    </row>
    <row r="245" spans="2:24" x14ac:dyDescent="0.2">
      <c r="B245" s="14" t="s">
        <v>20484</v>
      </c>
      <c r="C245" s="33" t="s">
        <v>13680</v>
      </c>
      <c r="D245" s="16" t="s">
        <v>24692</v>
      </c>
      <c r="E245" s="18" t="s">
        <v>26</v>
      </c>
      <c r="F245" s="34">
        <v>41183</v>
      </c>
      <c r="G245" s="20" t="s">
        <v>20597</v>
      </c>
      <c r="H245" s="109"/>
      <c r="I245" s="21">
        <v>15000</v>
      </c>
      <c r="J245" s="21">
        <v>15000</v>
      </c>
      <c r="K245" s="21">
        <v>15000</v>
      </c>
      <c r="L245" s="21">
        <v>15000</v>
      </c>
      <c r="M245" s="21"/>
      <c r="N245" s="21"/>
      <c r="O245" s="21"/>
      <c r="P245" s="125">
        <f>SCDPT4!M245+SCDPT4!N245-SCDPT4!O245</f>
        <v>0</v>
      </c>
      <c r="Q245" s="21"/>
      <c r="R245" s="21">
        <v>15000</v>
      </c>
      <c r="S245" s="21"/>
      <c r="T245" s="21"/>
      <c r="U245" s="125">
        <f>SCDPT4!S245+SCDPT4!T245</f>
        <v>0</v>
      </c>
      <c r="V245" s="21">
        <v>512</v>
      </c>
      <c r="W245" s="34">
        <v>41365</v>
      </c>
      <c r="X245" s="114" t="s">
        <v>13660</v>
      </c>
    </row>
    <row r="246" spans="2:24" x14ac:dyDescent="0.2">
      <c r="B246" s="14" t="s">
        <v>20482</v>
      </c>
      <c r="C246" s="33" t="s">
        <v>13678</v>
      </c>
      <c r="D246" s="16" t="s">
        <v>24691</v>
      </c>
      <c r="E246" s="18" t="s">
        <v>26</v>
      </c>
      <c r="F246" s="34">
        <v>41183</v>
      </c>
      <c r="G246" s="20" t="s">
        <v>20597</v>
      </c>
      <c r="H246" s="109"/>
      <c r="I246" s="21">
        <v>15000</v>
      </c>
      <c r="J246" s="21">
        <v>15000</v>
      </c>
      <c r="K246" s="21">
        <v>15000</v>
      </c>
      <c r="L246" s="21">
        <v>15000</v>
      </c>
      <c r="M246" s="21"/>
      <c r="N246" s="21"/>
      <c r="O246" s="21"/>
      <c r="P246" s="125"/>
      <c r="Q246" s="21"/>
      <c r="R246" s="21">
        <v>15000</v>
      </c>
      <c r="S246" s="21"/>
      <c r="T246" s="21"/>
      <c r="U246" s="125"/>
      <c r="V246" s="21">
        <v>512</v>
      </c>
      <c r="W246" s="34">
        <v>41548</v>
      </c>
      <c r="X246" s="114" t="s">
        <v>13660</v>
      </c>
    </row>
    <row r="247" spans="2:24" x14ac:dyDescent="0.2">
      <c r="B247" s="14" t="s">
        <v>20480</v>
      </c>
      <c r="C247" s="33" t="s">
        <v>13676</v>
      </c>
      <c r="D247" s="16" t="s">
        <v>24690</v>
      </c>
      <c r="E247" s="18" t="s">
        <v>26</v>
      </c>
      <c r="F247" s="34">
        <v>41183</v>
      </c>
      <c r="G247" s="20" t="s">
        <v>20597</v>
      </c>
      <c r="H247" s="109"/>
      <c r="I247" s="21">
        <v>15000</v>
      </c>
      <c r="J247" s="21">
        <v>15000</v>
      </c>
      <c r="K247" s="21">
        <v>15000</v>
      </c>
      <c r="L247" s="21">
        <v>15000</v>
      </c>
      <c r="M247" s="21"/>
      <c r="N247" s="21"/>
      <c r="O247" s="21"/>
      <c r="P247" s="125"/>
      <c r="Q247" s="21"/>
      <c r="R247" s="21">
        <v>15000</v>
      </c>
      <c r="S247" s="21"/>
      <c r="T247" s="21"/>
      <c r="U247" s="125"/>
      <c r="V247" s="21">
        <v>525</v>
      </c>
      <c r="W247" s="34">
        <v>41730</v>
      </c>
      <c r="X247" s="114" t="s">
        <v>13660</v>
      </c>
    </row>
    <row r="248" spans="2:24" x14ac:dyDescent="0.2">
      <c r="B248" s="14" t="s">
        <v>20478</v>
      </c>
      <c r="C248" s="33" t="s">
        <v>13674</v>
      </c>
      <c r="D248" s="16" t="s">
        <v>24689</v>
      </c>
      <c r="E248" s="18" t="s">
        <v>26</v>
      </c>
      <c r="F248" s="34">
        <v>41183</v>
      </c>
      <c r="G248" s="20" t="s">
        <v>20597</v>
      </c>
      <c r="H248" s="109"/>
      <c r="I248" s="21">
        <v>15000</v>
      </c>
      <c r="J248" s="21">
        <v>15000</v>
      </c>
      <c r="K248" s="21">
        <v>15000</v>
      </c>
      <c r="L248" s="21">
        <v>15000</v>
      </c>
      <c r="M248" s="21"/>
      <c r="N248" s="21"/>
      <c r="O248" s="21"/>
      <c r="P248" s="125"/>
      <c r="Q248" s="21"/>
      <c r="R248" s="21">
        <v>15000</v>
      </c>
      <c r="S248" s="21"/>
      <c r="T248" s="21"/>
      <c r="U248" s="125"/>
      <c r="V248" s="21">
        <v>525</v>
      </c>
      <c r="W248" s="34">
        <v>41913</v>
      </c>
      <c r="X248" s="114" t="s">
        <v>13660</v>
      </c>
    </row>
    <row r="249" spans="2:24" x14ac:dyDescent="0.2">
      <c r="B249" s="14" t="s">
        <v>20476</v>
      </c>
      <c r="C249" s="33" t="s">
        <v>13672</v>
      </c>
      <c r="D249" s="16" t="s">
        <v>24688</v>
      </c>
      <c r="E249" s="18" t="s">
        <v>26</v>
      </c>
      <c r="F249" s="34">
        <v>41183</v>
      </c>
      <c r="G249" s="20" t="s">
        <v>20597</v>
      </c>
      <c r="H249" s="109"/>
      <c r="I249" s="21">
        <v>20000</v>
      </c>
      <c r="J249" s="21">
        <v>20000</v>
      </c>
      <c r="K249" s="21">
        <v>20000</v>
      </c>
      <c r="L249" s="21">
        <v>20000</v>
      </c>
      <c r="M249" s="21"/>
      <c r="N249" s="21"/>
      <c r="O249" s="21"/>
      <c r="P249" s="125"/>
      <c r="Q249" s="21"/>
      <c r="R249" s="21">
        <v>20000</v>
      </c>
      <c r="S249" s="21"/>
      <c r="T249" s="21"/>
      <c r="U249" s="125"/>
      <c r="V249" s="21">
        <v>645</v>
      </c>
      <c r="W249" s="34">
        <v>42095</v>
      </c>
      <c r="X249" s="114" t="s">
        <v>13660</v>
      </c>
    </row>
    <row r="250" spans="2:24" x14ac:dyDescent="0.2">
      <c r="B250" s="14" t="s">
        <v>20474</v>
      </c>
      <c r="C250" s="33" t="s">
        <v>13670</v>
      </c>
      <c r="D250" s="16" t="s">
        <v>24687</v>
      </c>
      <c r="E250" s="18" t="s">
        <v>26</v>
      </c>
      <c r="F250" s="34">
        <v>41183</v>
      </c>
      <c r="G250" s="20" t="s">
        <v>20597</v>
      </c>
      <c r="H250" s="109"/>
      <c r="I250" s="21">
        <v>25000</v>
      </c>
      <c r="J250" s="21">
        <v>25000</v>
      </c>
      <c r="K250" s="21">
        <v>25000</v>
      </c>
      <c r="L250" s="21">
        <v>25000</v>
      </c>
      <c r="M250" s="21"/>
      <c r="N250" s="21"/>
      <c r="O250" s="21"/>
      <c r="P250" s="125"/>
      <c r="Q250" s="21"/>
      <c r="R250" s="21">
        <v>25000</v>
      </c>
      <c r="S250" s="21"/>
      <c r="T250" s="21"/>
      <c r="U250" s="125"/>
      <c r="V250" s="21">
        <v>860</v>
      </c>
      <c r="W250" s="34">
        <v>42278</v>
      </c>
      <c r="X250" s="114" t="s">
        <v>13660</v>
      </c>
    </row>
    <row r="251" spans="2:24" x14ac:dyDescent="0.2">
      <c r="B251" s="14" t="s">
        <v>20472</v>
      </c>
      <c r="C251" s="33" t="s">
        <v>13668</v>
      </c>
      <c r="D251" s="16" t="s">
        <v>24686</v>
      </c>
      <c r="E251" s="18" t="s">
        <v>26</v>
      </c>
      <c r="F251" s="34">
        <v>41183</v>
      </c>
      <c r="G251" s="20" t="s">
        <v>20597</v>
      </c>
      <c r="H251" s="109"/>
      <c r="I251" s="21">
        <v>25000</v>
      </c>
      <c r="J251" s="21">
        <v>25000</v>
      </c>
      <c r="K251" s="21">
        <v>25000</v>
      </c>
      <c r="L251" s="21">
        <v>25000</v>
      </c>
      <c r="M251" s="21"/>
      <c r="N251" s="21"/>
      <c r="O251" s="21"/>
      <c r="P251" s="125"/>
      <c r="Q251" s="21"/>
      <c r="R251" s="21">
        <v>25000</v>
      </c>
      <c r="S251" s="21"/>
      <c r="T251" s="21"/>
      <c r="U251" s="125"/>
      <c r="V251" s="21">
        <v>880</v>
      </c>
      <c r="W251" s="34">
        <v>42461</v>
      </c>
      <c r="X251" s="114" t="s">
        <v>13660</v>
      </c>
    </row>
    <row r="252" spans="2:24" x14ac:dyDescent="0.2">
      <c r="B252" s="14" t="s">
        <v>20470</v>
      </c>
      <c r="C252" s="33" t="s">
        <v>13666</v>
      </c>
      <c r="D252" s="16" t="s">
        <v>24685</v>
      </c>
      <c r="E252" s="18" t="s">
        <v>26</v>
      </c>
      <c r="F252" s="34">
        <v>41183</v>
      </c>
      <c r="G252" s="20" t="s">
        <v>20597</v>
      </c>
      <c r="H252" s="109"/>
      <c r="I252" s="21">
        <v>25000</v>
      </c>
      <c r="J252" s="21">
        <v>25000</v>
      </c>
      <c r="K252" s="21">
        <v>25000</v>
      </c>
      <c r="L252" s="21">
        <v>25000</v>
      </c>
      <c r="M252" s="21"/>
      <c r="N252" s="21"/>
      <c r="O252" s="21"/>
      <c r="P252" s="125"/>
      <c r="Q252" s="21"/>
      <c r="R252" s="21">
        <v>25000</v>
      </c>
      <c r="S252" s="21"/>
      <c r="T252" s="21"/>
      <c r="U252" s="125"/>
      <c r="V252" s="21">
        <v>880</v>
      </c>
      <c r="W252" s="34">
        <v>42644</v>
      </c>
      <c r="X252" s="114" t="s">
        <v>13660</v>
      </c>
    </row>
    <row r="253" spans="2:24" x14ac:dyDescent="0.2">
      <c r="B253" s="14" t="s">
        <v>20468</v>
      </c>
      <c r="C253" s="33" t="s">
        <v>13664</v>
      </c>
      <c r="D253" s="16" t="s">
        <v>24684</v>
      </c>
      <c r="E253" s="18" t="s">
        <v>26</v>
      </c>
      <c r="F253" s="34">
        <v>41183</v>
      </c>
      <c r="G253" s="20" t="s">
        <v>20597</v>
      </c>
      <c r="H253" s="109"/>
      <c r="I253" s="21">
        <v>25000</v>
      </c>
      <c r="J253" s="21">
        <v>25000</v>
      </c>
      <c r="K253" s="21">
        <v>25000</v>
      </c>
      <c r="L253" s="21">
        <v>25000</v>
      </c>
      <c r="M253" s="21"/>
      <c r="N253" s="21"/>
      <c r="O253" s="21"/>
      <c r="P253" s="125"/>
      <c r="Q253" s="21"/>
      <c r="R253" s="21">
        <v>25000</v>
      </c>
      <c r="S253" s="21"/>
      <c r="T253" s="21"/>
      <c r="U253" s="125"/>
      <c r="V253" s="21">
        <v>900</v>
      </c>
      <c r="W253" s="34">
        <v>42826</v>
      </c>
      <c r="X253" s="114" t="s">
        <v>13660</v>
      </c>
    </row>
    <row r="254" spans="2:24" x14ac:dyDescent="0.2">
      <c r="B254" s="14" t="s">
        <v>20466</v>
      </c>
      <c r="C254" s="33" t="s">
        <v>13662</v>
      </c>
      <c r="D254" s="16" t="s">
        <v>24683</v>
      </c>
      <c r="E254" s="18" t="s">
        <v>26</v>
      </c>
      <c r="F254" s="34">
        <v>41183</v>
      </c>
      <c r="G254" s="20" t="s">
        <v>20597</v>
      </c>
      <c r="H254" s="109"/>
      <c r="I254" s="21">
        <v>10000</v>
      </c>
      <c r="J254" s="21">
        <v>10000</v>
      </c>
      <c r="K254" s="21">
        <v>10000</v>
      </c>
      <c r="L254" s="21">
        <v>10000</v>
      </c>
      <c r="M254" s="21"/>
      <c r="N254" s="21"/>
      <c r="O254" s="21"/>
      <c r="P254" s="125"/>
      <c r="Q254" s="21"/>
      <c r="R254" s="21">
        <v>10000</v>
      </c>
      <c r="S254" s="21"/>
      <c r="T254" s="21"/>
      <c r="U254" s="125"/>
      <c r="V254" s="21">
        <v>450</v>
      </c>
      <c r="W254" s="34">
        <v>43009</v>
      </c>
      <c r="X254" s="114" t="s">
        <v>13660</v>
      </c>
    </row>
    <row r="255" spans="2:24" x14ac:dyDescent="0.2">
      <c r="B255" s="14" t="s">
        <v>20464</v>
      </c>
      <c r="C255" s="33" t="s">
        <v>17590</v>
      </c>
      <c r="D255" s="16" t="s">
        <v>24682</v>
      </c>
      <c r="E255" s="18" t="s">
        <v>26</v>
      </c>
      <c r="F255" s="34">
        <v>41246</v>
      </c>
      <c r="G255" s="20" t="s">
        <v>20597</v>
      </c>
      <c r="H255" s="109"/>
      <c r="I255" s="21">
        <v>725000</v>
      </c>
      <c r="J255" s="21">
        <v>725000</v>
      </c>
      <c r="K255" s="21">
        <v>725000</v>
      </c>
      <c r="L255" s="21">
        <v>725000</v>
      </c>
      <c r="M255" s="21"/>
      <c r="N255" s="21"/>
      <c r="O255" s="21"/>
      <c r="P255" s="125"/>
      <c r="Q255" s="21"/>
      <c r="R255" s="21">
        <v>725000</v>
      </c>
      <c r="S255" s="21"/>
      <c r="T255" s="21"/>
      <c r="U255" s="125"/>
      <c r="V255" s="21">
        <v>17257</v>
      </c>
      <c r="W255" s="34">
        <v>41426</v>
      </c>
      <c r="X255" s="114" t="s">
        <v>17585</v>
      </c>
    </row>
    <row r="256" spans="2:24" x14ac:dyDescent="0.2">
      <c r="B256" s="14" t="s">
        <v>20462</v>
      </c>
      <c r="C256" s="33" t="s">
        <v>24681</v>
      </c>
      <c r="D256" s="16" t="s">
        <v>24680</v>
      </c>
      <c r="E256" s="18" t="s">
        <v>26</v>
      </c>
      <c r="F256" s="34">
        <v>41228</v>
      </c>
      <c r="G256" s="20" t="s">
        <v>3559</v>
      </c>
      <c r="H256" s="109"/>
      <c r="I256" s="21">
        <v>1000000</v>
      </c>
      <c r="J256" s="21">
        <v>1000000</v>
      </c>
      <c r="K256" s="21">
        <v>1013540</v>
      </c>
      <c r="L256" s="21">
        <v>1002872</v>
      </c>
      <c r="M256" s="21"/>
      <c r="N256" s="21">
        <v>-2872</v>
      </c>
      <c r="O256" s="21"/>
      <c r="P256" s="125">
        <v>-2872</v>
      </c>
      <c r="Q256" s="21"/>
      <c r="R256" s="21">
        <v>1000000</v>
      </c>
      <c r="S256" s="21"/>
      <c r="T256" s="21"/>
      <c r="U256" s="125">
        <v>0</v>
      </c>
      <c r="V256" s="21">
        <v>45000</v>
      </c>
      <c r="W256" s="34">
        <v>41228</v>
      </c>
      <c r="X256" s="114" t="s">
        <v>16204</v>
      </c>
    </row>
    <row r="257" spans="2:24" x14ac:dyDescent="0.2">
      <c r="B257" s="14" t="s">
        <v>20460</v>
      </c>
      <c r="C257" s="33" t="s">
        <v>24679</v>
      </c>
      <c r="D257" s="16" t="s">
        <v>24678</v>
      </c>
      <c r="E257" s="18" t="s">
        <v>26</v>
      </c>
      <c r="F257" s="34">
        <v>40909</v>
      </c>
      <c r="G257" s="20" t="s">
        <v>3559</v>
      </c>
      <c r="H257" s="109"/>
      <c r="I257" s="21">
        <v>6455000</v>
      </c>
      <c r="J257" s="21">
        <v>6455000</v>
      </c>
      <c r="K257" s="21">
        <v>6619990</v>
      </c>
      <c r="L257" s="21">
        <v>6455000</v>
      </c>
      <c r="M257" s="21"/>
      <c r="N257" s="21"/>
      <c r="O257" s="21"/>
      <c r="P257" s="125"/>
      <c r="Q257" s="21"/>
      <c r="R257" s="21">
        <v>6455000</v>
      </c>
      <c r="S257" s="21"/>
      <c r="T257" s="21"/>
      <c r="U257" s="125"/>
      <c r="V257" s="21">
        <v>145238</v>
      </c>
      <c r="W257" s="34">
        <v>40909</v>
      </c>
      <c r="X257" s="114" t="s">
        <v>13650</v>
      </c>
    </row>
    <row r="258" spans="2:24" x14ac:dyDescent="0.2">
      <c r="B258" s="14" t="s">
        <v>20458</v>
      </c>
      <c r="C258" s="33" t="s">
        <v>13658</v>
      </c>
      <c r="D258" s="16" t="s">
        <v>24677</v>
      </c>
      <c r="E258" s="18" t="s">
        <v>26</v>
      </c>
      <c r="F258" s="34">
        <v>41092</v>
      </c>
      <c r="G258" s="20" t="s">
        <v>24676</v>
      </c>
      <c r="H258" s="109"/>
      <c r="I258" s="21">
        <v>371451</v>
      </c>
      <c r="J258" s="21">
        <v>375000</v>
      </c>
      <c r="K258" s="21">
        <v>367706</v>
      </c>
      <c r="L258" s="21">
        <v>367596</v>
      </c>
      <c r="M258" s="21"/>
      <c r="N258" s="21">
        <v>3855</v>
      </c>
      <c r="O258" s="21"/>
      <c r="P258" s="125">
        <v>3855</v>
      </c>
      <c r="Q258" s="21"/>
      <c r="R258" s="21">
        <v>371451</v>
      </c>
      <c r="S258" s="21"/>
      <c r="T258" s="21"/>
      <c r="U258" s="125">
        <v>0</v>
      </c>
      <c r="V258" s="21">
        <v>11063</v>
      </c>
      <c r="W258" s="34">
        <v>48945</v>
      </c>
      <c r="X258" s="114" t="s">
        <v>13654</v>
      </c>
    </row>
    <row r="259" spans="2:24" x14ac:dyDescent="0.2">
      <c r="B259" s="14" t="s">
        <v>20455</v>
      </c>
      <c r="C259" s="33" t="s">
        <v>13656</v>
      </c>
      <c r="D259" s="16" t="s">
        <v>24675</v>
      </c>
      <c r="E259" s="18" t="s">
        <v>26</v>
      </c>
      <c r="F259" s="34">
        <v>41246</v>
      </c>
      <c r="G259" s="20" t="s">
        <v>20597</v>
      </c>
      <c r="H259" s="109"/>
      <c r="I259" s="21">
        <v>1045000</v>
      </c>
      <c r="J259" s="21">
        <v>1045000</v>
      </c>
      <c r="K259" s="21">
        <v>1045000</v>
      </c>
      <c r="L259" s="21">
        <v>1045000</v>
      </c>
      <c r="M259" s="21"/>
      <c r="N259" s="21"/>
      <c r="O259" s="21"/>
      <c r="P259" s="125"/>
      <c r="Q259" s="21"/>
      <c r="R259" s="21">
        <v>1045000</v>
      </c>
      <c r="S259" s="21"/>
      <c r="T259" s="21"/>
      <c r="U259" s="125"/>
      <c r="V259" s="21">
        <v>40713</v>
      </c>
      <c r="W259" s="34">
        <v>42917</v>
      </c>
      <c r="X259" s="114" t="s">
        <v>13654</v>
      </c>
    </row>
    <row r="260" spans="2:24" x14ac:dyDescent="0.2">
      <c r="B260" s="14" t="s">
        <v>20453</v>
      </c>
      <c r="C260" s="33" t="s">
        <v>17520</v>
      </c>
      <c r="D260" s="16" t="s">
        <v>24674</v>
      </c>
      <c r="E260" s="18" t="s">
        <v>26</v>
      </c>
      <c r="F260" s="34">
        <v>41246</v>
      </c>
      <c r="G260" s="20" t="s">
        <v>20597</v>
      </c>
      <c r="H260" s="109"/>
      <c r="I260" s="21">
        <v>680000</v>
      </c>
      <c r="J260" s="21">
        <v>680000</v>
      </c>
      <c r="K260" s="21">
        <v>680000</v>
      </c>
      <c r="L260" s="21">
        <v>680000</v>
      </c>
      <c r="M260" s="21"/>
      <c r="N260" s="21"/>
      <c r="O260" s="21"/>
      <c r="P260" s="125"/>
      <c r="Q260" s="21"/>
      <c r="R260" s="21">
        <v>680000</v>
      </c>
      <c r="S260" s="21"/>
      <c r="T260" s="21"/>
      <c r="U260" s="125"/>
      <c r="V260" s="21">
        <v>28050</v>
      </c>
      <c r="W260" s="34">
        <v>41609</v>
      </c>
      <c r="X260" s="114" t="s">
        <v>13622</v>
      </c>
    </row>
    <row r="261" spans="2:24" x14ac:dyDescent="0.2">
      <c r="B261" s="14" t="s">
        <v>20451</v>
      </c>
      <c r="C261" s="33" t="s">
        <v>24673</v>
      </c>
      <c r="D261" s="16" t="s">
        <v>24672</v>
      </c>
      <c r="E261" s="18" t="s">
        <v>26</v>
      </c>
      <c r="F261" s="34">
        <v>41044</v>
      </c>
      <c r="G261" s="20" t="s">
        <v>20597</v>
      </c>
      <c r="H261" s="109"/>
      <c r="I261" s="21">
        <v>3000000</v>
      </c>
      <c r="J261" s="21">
        <v>3000000</v>
      </c>
      <c r="K261" s="21">
        <v>3115830</v>
      </c>
      <c r="L261" s="21">
        <v>3008685</v>
      </c>
      <c r="M261" s="21"/>
      <c r="N261" s="21">
        <v>-8685</v>
      </c>
      <c r="O261" s="21"/>
      <c r="P261" s="125">
        <v>-8685</v>
      </c>
      <c r="Q261" s="21"/>
      <c r="R261" s="21">
        <v>3000000</v>
      </c>
      <c r="S261" s="21"/>
      <c r="T261" s="21"/>
      <c r="U261" s="125">
        <v>0</v>
      </c>
      <c r="V261" s="21">
        <v>85500</v>
      </c>
      <c r="W261" s="34">
        <v>48714</v>
      </c>
      <c r="X261" s="114" t="s">
        <v>13500</v>
      </c>
    </row>
    <row r="262" spans="2:24" x14ac:dyDescent="0.2">
      <c r="B262" s="14" t="s">
        <v>20449</v>
      </c>
      <c r="C262" s="33" t="s">
        <v>24671</v>
      </c>
      <c r="D262" s="16" t="s">
        <v>24670</v>
      </c>
      <c r="E262" s="18" t="s">
        <v>26</v>
      </c>
      <c r="F262" s="34">
        <v>41061</v>
      </c>
      <c r="G262" s="20" t="s">
        <v>3559</v>
      </c>
      <c r="H262" s="109"/>
      <c r="I262" s="21">
        <v>6445000</v>
      </c>
      <c r="J262" s="21">
        <v>6445000</v>
      </c>
      <c r="K262" s="21">
        <v>6433658</v>
      </c>
      <c r="L262" s="21">
        <v>6443642</v>
      </c>
      <c r="M262" s="21"/>
      <c r="N262" s="21">
        <v>1358</v>
      </c>
      <c r="O262" s="21"/>
      <c r="P262" s="125">
        <v>1358</v>
      </c>
      <c r="Q262" s="21"/>
      <c r="R262" s="21">
        <v>6445000</v>
      </c>
      <c r="S262" s="21"/>
      <c r="T262" s="21"/>
      <c r="U262" s="125">
        <v>0</v>
      </c>
      <c r="V262" s="21">
        <v>140984</v>
      </c>
      <c r="W262" s="34">
        <v>41061</v>
      </c>
      <c r="X262" s="114" t="s">
        <v>13530</v>
      </c>
    </row>
    <row r="263" spans="2:24" x14ac:dyDescent="0.2">
      <c r="B263" s="14" t="s">
        <v>20447</v>
      </c>
      <c r="C263" s="33" t="s">
        <v>17501</v>
      </c>
      <c r="D263" s="16" t="s">
        <v>24669</v>
      </c>
      <c r="E263" s="18" t="s">
        <v>26</v>
      </c>
      <c r="F263" s="34">
        <v>40911</v>
      </c>
      <c r="G263" s="20" t="s">
        <v>20597</v>
      </c>
      <c r="H263" s="109"/>
      <c r="I263" s="21">
        <v>530000</v>
      </c>
      <c r="J263" s="21">
        <v>530000</v>
      </c>
      <c r="K263" s="21">
        <v>530000</v>
      </c>
      <c r="L263" s="21">
        <v>530000</v>
      </c>
      <c r="M263" s="21"/>
      <c r="N263" s="21"/>
      <c r="O263" s="21"/>
      <c r="P263" s="125"/>
      <c r="Q263" s="21"/>
      <c r="R263" s="21">
        <v>530000</v>
      </c>
      <c r="S263" s="21"/>
      <c r="T263" s="21"/>
      <c r="U263" s="125"/>
      <c r="V263" s="21">
        <v>6956</v>
      </c>
      <c r="W263" s="34">
        <v>45658</v>
      </c>
      <c r="X263" s="114" t="s">
        <v>16204</v>
      </c>
    </row>
    <row r="264" spans="2:24" x14ac:dyDescent="0.2">
      <c r="B264" s="14" t="s">
        <v>20445</v>
      </c>
      <c r="C264" s="33" t="s">
        <v>24668</v>
      </c>
      <c r="D264" s="16" t="s">
        <v>24665</v>
      </c>
      <c r="E264" s="18" t="s">
        <v>26</v>
      </c>
      <c r="F264" s="34">
        <v>40920</v>
      </c>
      <c r="G264" s="20" t="s">
        <v>20597</v>
      </c>
      <c r="H264" s="109"/>
      <c r="I264" s="21">
        <v>10000000</v>
      </c>
      <c r="J264" s="21">
        <v>10000000</v>
      </c>
      <c r="K264" s="21">
        <v>9928200</v>
      </c>
      <c r="L264" s="21">
        <v>9999129</v>
      </c>
      <c r="M264" s="21"/>
      <c r="N264" s="21">
        <v>871</v>
      </c>
      <c r="O264" s="21"/>
      <c r="P264" s="125">
        <v>871</v>
      </c>
      <c r="Q264" s="21"/>
      <c r="R264" s="21">
        <v>10000000</v>
      </c>
      <c r="S264" s="21"/>
      <c r="T264" s="21"/>
      <c r="U264" s="125">
        <v>0</v>
      </c>
      <c r="V264" s="21">
        <v>105208</v>
      </c>
      <c r="W264" s="34">
        <v>48488</v>
      </c>
      <c r="X264" s="114" t="s">
        <v>16710</v>
      </c>
    </row>
    <row r="265" spans="2:24" x14ac:dyDescent="0.2">
      <c r="B265" s="14" t="s">
        <v>20443</v>
      </c>
      <c r="C265" s="33" t="s">
        <v>24667</v>
      </c>
      <c r="D265" s="16" t="s">
        <v>24665</v>
      </c>
      <c r="E265" s="18" t="s">
        <v>26</v>
      </c>
      <c r="F265" s="34">
        <v>40920</v>
      </c>
      <c r="G265" s="20" t="s">
        <v>20597</v>
      </c>
      <c r="H265" s="109"/>
      <c r="I265" s="21">
        <v>10000000</v>
      </c>
      <c r="J265" s="21">
        <v>10000000</v>
      </c>
      <c r="K265" s="21">
        <v>10067600</v>
      </c>
      <c r="L265" s="21">
        <v>10000000</v>
      </c>
      <c r="M265" s="21"/>
      <c r="N265" s="21"/>
      <c r="O265" s="21"/>
      <c r="P265" s="125"/>
      <c r="Q265" s="21"/>
      <c r="R265" s="21">
        <v>10000000</v>
      </c>
      <c r="S265" s="21"/>
      <c r="T265" s="21"/>
      <c r="U265" s="125"/>
      <c r="V265" s="21">
        <v>105208</v>
      </c>
      <c r="W265" s="34">
        <v>48488</v>
      </c>
      <c r="X265" s="114" t="s">
        <v>16710</v>
      </c>
    </row>
    <row r="266" spans="2:24" x14ac:dyDescent="0.2">
      <c r="B266" s="14" t="s">
        <v>20441</v>
      </c>
      <c r="C266" s="33" t="s">
        <v>24666</v>
      </c>
      <c r="D266" s="16" t="s">
        <v>24665</v>
      </c>
      <c r="E266" s="18" t="s">
        <v>26</v>
      </c>
      <c r="F266" s="34">
        <v>40920</v>
      </c>
      <c r="G266" s="20" t="s">
        <v>20597</v>
      </c>
      <c r="H266" s="109"/>
      <c r="I266" s="21">
        <v>10000000</v>
      </c>
      <c r="J266" s="21">
        <v>10000000</v>
      </c>
      <c r="K266" s="21">
        <v>10000000</v>
      </c>
      <c r="L266" s="21">
        <v>10000000</v>
      </c>
      <c r="M266" s="21"/>
      <c r="N266" s="21"/>
      <c r="O266" s="21"/>
      <c r="P266" s="125"/>
      <c r="Q266" s="21"/>
      <c r="R266" s="21">
        <v>10000000</v>
      </c>
      <c r="S266" s="21"/>
      <c r="T266" s="21"/>
      <c r="U266" s="125"/>
      <c r="V266" s="21">
        <v>105208</v>
      </c>
      <c r="W266" s="34">
        <v>48488</v>
      </c>
      <c r="X266" s="114" t="s">
        <v>16710</v>
      </c>
    </row>
    <row r="267" spans="2:24" x14ac:dyDescent="0.2">
      <c r="B267" s="14" t="s">
        <v>20439</v>
      </c>
      <c r="C267" s="33" t="s">
        <v>13652</v>
      </c>
      <c r="D267" s="16" t="s">
        <v>24664</v>
      </c>
      <c r="E267" s="18" t="s">
        <v>26</v>
      </c>
      <c r="F267" s="34">
        <v>41092</v>
      </c>
      <c r="G267" s="20" t="s">
        <v>20597</v>
      </c>
      <c r="H267" s="109"/>
      <c r="I267" s="21">
        <v>140000</v>
      </c>
      <c r="J267" s="21">
        <v>140000</v>
      </c>
      <c r="K267" s="21">
        <v>142860</v>
      </c>
      <c r="L267" s="21">
        <v>145739</v>
      </c>
      <c r="M267" s="21"/>
      <c r="N267" s="21">
        <v>-5739</v>
      </c>
      <c r="O267" s="21"/>
      <c r="P267" s="125">
        <v>-5739</v>
      </c>
      <c r="Q267" s="21"/>
      <c r="R267" s="21">
        <v>140000</v>
      </c>
      <c r="S267" s="21"/>
      <c r="T267" s="21"/>
      <c r="U267" s="125">
        <v>0</v>
      </c>
      <c r="V267" s="21">
        <v>7280</v>
      </c>
      <c r="W267" s="34">
        <v>41456</v>
      </c>
      <c r="X267" s="114" t="s">
        <v>13650</v>
      </c>
    </row>
    <row r="268" spans="2:24" x14ac:dyDescent="0.2">
      <c r="B268" s="14" t="s">
        <v>20437</v>
      </c>
      <c r="C268" s="33" t="s">
        <v>13648</v>
      </c>
      <c r="D268" s="16" t="s">
        <v>24663</v>
      </c>
      <c r="E268" s="18" t="s">
        <v>26</v>
      </c>
      <c r="F268" s="34">
        <v>41061</v>
      </c>
      <c r="G268" s="20" t="s">
        <v>24662</v>
      </c>
      <c r="H268" s="109"/>
      <c r="I268" s="21">
        <v>161545</v>
      </c>
      <c r="J268" s="21">
        <v>165000</v>
      </c>
      <c r="K268" s="21">
        <v>159507</v>
      </c>
      <c r="L268" s="21">
        <v>161232</v>
      </c>
      <c r="M268" s="21"/>
      <c r="N268" s="21">
        <v>313</v>
      </c>
      <c r="O268" s="21"/>
      <c r="P268" s="125">
        <v>313</v>
      </c>
      <c r="Q268" s="21"/>
      <c r="R268" s="21">
        <v>161545</v>
      </c>
      <c r="S268" s="21"/>
      <c r="T268" s="21"/>
      <c r="U268" s="125">
        <v>0</v>
      </c>
      <c r="V268" s="21">
        <v>3506</v>
      </c>
      <c r="W268" s="34">
        <v>44348</v>
      </c>
      <c r="X268" s="114" t="s">
        <v>13646</v>
      </c>
    </row>
    <row r="269" spans="2:24" x14ac:dyDescent="0.2">
      <c r="B269" s="14" t="s">
        <v>20435</v>
      </c>
      <c r="C269" s="33" t="s">
        <v>17495</v>
      </c>
      <c r="D269" s="16" t="s">
        <v>24661</v>
      </c>
      <c r="E269" s="18" t="s">
        <v>26</v>
      </c>
      <c r="F269" s="34">
        <v>41091</v>
      </c>
      <c r="G269" s="20" t="s">
        <v>20922</v>
      </c>
      <c r="H269" s="109"/>
      <c r="I269" s="21">
        <v>1500000</v>
      </c>
      <c r="J269" s="21">
        <v>1500000</v>
      </c>
      <c r="K269" s="21">
        <v>1500000</v>
      </c>
      <c r="L269" s="21">
        <v>1500000</v>
      </c>
      <c r="M269" s="21"/>
      <c r="N269" s="21"/>
      <c r="O269" s="21"/>
      <c r="P269" s="125"/>
      <c r="Q269" s="21"/>
      <c r="R269" s="21">
        <v>1500000</v>
      </c>
      <c r="S269" s="21"/>
      <c r="T269" s="21"/>
      <c r="U269" s="125"/>
      <c r="V269" s="21">
        <v>92535</v>
      </c>
      <c r="W269" s="34">
        <v>42552</v>
      </c>
      <c r="X269" s="114" t="s">
        <v>13646</v>
      </c>
    </row>
    <row r="270" spans="2:24" x14ac:dyDescent="0.2">
      <c r="B270" s="14" t="s">
        <v>20433</v>
      </c>
      <c r="C270" s="33" t="s">
        <v>17489</v>
      </c>
      <c r="D270" s="16" t="s">
        <v>20469</v>
      </c>
      <c r="E270" s="18" t="s">
        <v>26</v>
      </c>
      <c r="F270" s="34">
        <v>41001</v>
      </c>
      <c r="G270" s="20" t="s">
        <v>20597</v>
      </c>
      <c r="H270" s="109"/>
      <c r="I270" s="21">
        <v>10500000</v>
      </c>
      <c r="J270" s="21">
        <v>10500000</v>
      </c>
      <c r="K270" s="21">
        <v>10585310</v>
      </c>
      <c r="L270" s="21">
        <v>10503532</v>
      </c>
      <c r="M270" s="21"/>
      <c r="N270" s="21">
        <v>-3532</v>
      </c>
      <c r="O270" s="21"/>
      <c r="P270" s="125">
        <v>-3532</v>
      </c>
      <c r="Q270" s="21"/>
      <c r="R270" s="21">
        <v>10500000</v>
      </c>
      <c r="S270" s="21"/>
      <c r="T270" s="21"/>
      <c r="U270" s="125">
        <v>0</v>
      </c>
      <c r="V270" s="21">
        <v>246750</v>
      </c>
      <c r="W270" s="34">
        <v>45748</v>
      </c>
      <c r="X270" s="114" t="s">
        <v>13646</v>
      </c>
    </row>
    <row r="271" spans="2:24" x14ac:dyDescent="0.2">
      <c r="B271" s="14" t="s">
        <v>20431</v>
      </c>
      <c r="C271" s="33" t="s">
        <v>24660</v>
      </c>
      <c r="D271" s="16" t="s">
        <v>24659</v>
      </c>
      <c r="E271" s="18" t="s">
        <v>26</v>
      </c>
      <c r="F271" s="34">
        <v>41030</v>
      </c>
      <c r="G271" s="20" t="s">
        <v>22820</v>
      </c>
      <c r="H271" s="109"/>
      <c r="I271" s="21">
        <v>10100000</v>
      </c>
      <c r="J271" s="21">
        <v>10000000</v>
      </c>
      <c r="K271" s="21">
        <v>10354100</v>
      </c>
      <c r="L271" s="21">
        <v>10110766</v>
      </c>
      <c r="M271" s="21"/>
      <c r="N271" s="21">
        <v>-10766</v>
      </c>
      <c r="O271" s="21"/>
      <c r="P271" s="125">
        <v>-10766</v>
      </c>
      <c r="Q271" s="21"/>
      <c r="R271" s="21">
        <v>10100000</v>
      </c>
      <c r="S271" s="21"/>
      <c r="T271" s="21"/>
      <c r="U271" s="125">
        <v>0</v>
      </c>
      <c r="V271" s="21">
        <v>256250</v>
      </c>
      <c r="W271" s="34">
        <v>43221</v>
      </c>
      <c r="X271" s="114" t="s">
        <v>13646</v>
      </c>
    </row>
    <row r="272" spans="2:24" x14ac:dyDescent="0.2">
      <c r="B272" s="14" t="s">
        <v>20429</v>
      </c>
      <c r="C272" s="33" t="s">
        <v>24658</v>
      </c>
      <c r="D272" s="16" t="s">
        <v>24657</v>
      </c>
      <c r="E272" s="18" t="s">
        <v>26</v>
      </c>
      <c r="F272" s="34">
        <v>41244</v>
      </c>
      <c r="G272" s="20" t="s">
        <v>3559</v>
      </c>
      <c r="H272" s="109"/>
      <c r="I272" s="21">
        <v>12500000</v>
      </c>
      <c r="J272" s="21">
        <v>12500000</v>
      </c>
      <c r="K272" s="21">
        <v>12977950</v>
      </c>
      <c r="L272" s="21">
        <v>12578892</v>
      </c>
      <c r="M272" s="21"/>
      <c r="N272" s="21">
        <v>-78892</v>
      </c>
      <c r="O272" s="21"/>
      <c r="P272" s="125">
        <v>-78892</v>
      </c>
      <c r="Q272" s="21"/>
      <c r="R272" s="21">
        <v>12500000</v>
      </c>
      <c r="S272" s="21"/>
      <c r="T272" s="21"/>
      <c r="U272" s="125">
        <v>0</v>
      </c>
      <c r="V272" s="21">
        <v>618750</v>
      </c>
      <c r="W272" s="34">
        <v>41244</v>
      </c>
      <c r="X272" s="114" t="s">
        <v>13646</v>
      </c>
    </row>
    <row r="273" spans="2:24" x14ac:dyDescent="0.2">
      <c r="B273" s="14" t="s">
        <v>20427</v>
      </c>
      <c r="C273" s="33" t="s">
        <v>24656</v>
      </c>
      <c r="D273" s="16" t="s">
        <v>24655</v>
      </c>
      <c r="E273" s="18" t="s">
        <v>26</v>
      </c>
      <c r="F273" s="34">
        <v>41061</v>
      </c>
      <c r="G273" s="20" t="s">
        <v>20597</v>
      </c>
      <c r="H273" s="109"/>
      <c r="I273" s="21">
        <v>7200000</v>
      </c>
      <c r="J273" s="21">
        <v>7200000</v>
      </c>
      <c r="K273" s="21">
        <v>7199994</v>
      </c>
      <c r="L273" s="21">
        <v>7199993</v>
      </c>
      <c r="M273" s="21"/>
      <c r="N273" s="21">
        <v>7</v>
      </c>
      <c r="O273" s="21"/>
      <c r="P273" s="125">
        <v>7</v>
      </c>
      <c r="Q273" s="21"/>
      <c r="R273" s="21">
        <v>7200000</v>
      </c>
      <c r="S273" s="21"/>
      <c r="T273" s="21"/>
      <c r="U273" s="125">
        <v>0</v>
      </c>
      <c r="V273" s="21">
        <v>161700</v>
      </c>
      <c r="W273" s="34">
        <v>47423</v>
      </c>
      <c r="X273" s="114" t="s">
        <v>13646</v>
      </c>
    </row>
    <row r="274" spans="2:24" x14ac:dyDescent="0.2">
      <c r="B274" s="14" t="s">
        <v>20426</v>
      </c>
      <c r="C274" s="33" t="s">
        <v>17469</v>
      </c>
      <c r="D274" s="16" t="s">
        <v>24654</v>
      </c>
      <c r="E274" s="18" t="s">
        <v>26</v>
      </c>
      <c r="F274" s="34">
        <v>41183</v>
      </c>
      <c r="G274" s="20" t="s">
        <v>20597</v>
      </c>
      <c r="H274" s="109"/>
      <c r="I274" s="21">
        <v>100000</v>
      </c>
      <c r="J274" s="21">
        <v>100000</v>
      </c>
      <c r="K274" s="21">
        <v>100000</v>
      </c>
      <c r="L274" s="21">
        <v>100000</v>
      </c>
      <c r="M274" s="21"/>
      <c r="N274" s="21"/>
      <c r="O274" s="21"/>
      <c r="P274" s="125"/>
      <c r="Q274" s="21"/>
      <c r="R274" s="21">
        <v>100000</v>
      </c>
      <c r="S274" s="21"/>
      <c r="T274" s="21"/>
      <c r="U274" s="125"/>
      <c r="V274" s="21">
        <v>5937</v>
      </c>
      <c r="W274" s="34">
        <v>52505</v>
      </c>
      <c r="X274" s="114" t="s">
        <v>13646</v>
      </c>
    </row>
    <row r="275" spans="2:24" x14ac:dyDescent="0.2">
      <c r="B275" s="14" t="s">
        <v>20424</v>
      </c>
      <c r="C275" s="33" t="s">
        <v>24653</v>
      </c>
      <c r="D275" s="16" t="s">
        <v>24652</v>
      </c>
      <c r="E275" s="18" t="s">
        <v>26</v>
      </c>
      <c r="F275" s="34">
        <v>41061</v>
      </c>
      <c r="G275" s="20" t="s">
        <v>3559</v>
      </c>
      <c r="H275" s="109"/>
      <c r="I275" s="21">
        <v>930000</v>
      </c>
      <c r="J275" s="21">
        <v>930000</v>
      </c>
      <c r="K275" s="21">
        <v>943150</v>
      </c>
      <c r="L275" s="21">
        <v>931016</v>
      </c>
      <c r="M275" s="21"/>
      <c r="N275" s="21">
        <v>-1016</v>
      </c>
      <c r="O275" s="21"/>
      <c r="P275" s="125">
        <v>-1016</v>
      </c>
      <c r="Q275" s="21"/>
      <c r="R275" s="21">
        <v>930000</v>
      </c>
      <c r="S275" s="21"/>
      <c r="T275" s="21"/>
      <c r="U275" s="125">
        <v>0</v>
      </c>
      <c r="V275" s="21">
        <v>20925</v>
      </c>
      <c r="W275" s="34">
        <v>41061</v>
      </c>
      <c r="X275" s="114" t="s">
        <v>13572</v>
      </c>
    </row>
    <row r="276" spans="2:24" x14ac:dyDescent="0.2">
      <c r="B276" s="14" t="s">
        <v>20422</v>
      </c>
      <c r="C276" s="33" t="s">
        <v>24651</v>
      </c>
      <c r="D276" s="16" t="s">
        <v>24650</v>
      </c>
      <c r="E276" s="18" t="s">
        <v>26</v>
      </c>
      <c r="F276" s="34">
        <v>41000</v>
      </c>
      <c r="G276" s="20" t="s">
        <v>3559</v>
      </c>
      <c r="H276" s="109"/>
      <c r="I276" s="21">
        <v>3750000</v>
      </c>
      <c r="J276" s="21">
        <v>3750000</v>
      </c>
      <c r="K276" s="21">
        <v>3691950</v>
      </c>
      <c r="L276" s="21">
        <v>3748412</v>
      </c>
      <c r="M276" s="21"/>
      <c r="N276" s="21">
        <v>1588</v>
      </c>
      <c r="O276" s="21"/>
      <c r="P276" s="125">
        <v>1588</v>
      </c>
      <c r="Q276" s="21"/>
      <c r="R276" s="21">
        <v>3750000</v>
      </c>
      <c r="S276" s="21"/>
      <c r="T276" s="21"/>
      <c r="U276" s="125">
        <v>0</v>
      </c>
      <c r="V276" s="21">
        <v>100313</v>
      </c>
      <c r="W276" s="34">
        <v>41000</v>
      </c>
      <c r="X276" s="114" t="s">
        <v>13500</v>
      </c>
    </row>
    <row r="277" spans="2:24" x14ac:dyDescent="0.2">
      <c r="B277" s="14" t="s">
        <v>20420</v>
      </c>
      <c r="C277" s="33" t="s">
        <v>24649</v>
      </c>
      <c r="D277" s="16" t="s">
        <v>24648</v>
      </c>
      <c r="E277" s="18" t="s">
        <v>26</v>
      </c>
      <c r="F277" s="34">
        <v>41136</v>
      </c>
      <c r="G277" s="20" t="s">
        <v>3559</v>
      </c>
      <c r="H277" s="109"/>
      <c r="I277" s="21">
        <v>2000000</v>
      </c>
      <c r="J277" s="21">
        <v>2000000</v>
      </c>
      <c r="K277" s="21">
        <v>2107600</v>
      </c>
      <c r="L277" s="21">
        <v>2010324</v>
      </c>
      <c r="M277" s="21"/>
      <c r="N277" s="21">
        <v>-10324</v>
      </c>
      <c r="O277" s="21"/>
      <c r="P277" s="125">
        <v>-10324</v>
      </c>
      <c r="Q277" s="21"/>
      <c r="R277" s="21">
        <v>2000000</v>
      </c>
      <c r="S277" s="21"/>
      <c r="T277" s="21"/>
      <c r="U277" s="125">
        <v>0</v>
      </c>
      <c r="V277" s="21">
        <v>105000</v>
      </c>
      <c r="W277" s="34">
        <v>41136</v>
      </c>
      <c r="X277" s="114" t="s">
        <v>13508</v>
      </c>
    </row>
    <row r="278" spans="2:24" x14ac:dyDescent="0.2">
      <c r="B278" s="14" t="s">
        <v>20418</v>
      </c>
      <c r="C278" s="33" t="s">
        <v>24647</v>
      </c>
      <c r="D278" s="16" t="s">
        <v>24646</v>
      </c>
      <c r="E278" s="18" t="s">
        <v>26</v>
      </c>
      <c r="F278" s="34">
        <v>41091</v>
      </c>
      <c r="G278" s="20" t="s">
        <v>3559</v>
      </c>
      <c r="H278" s="109"/>
      <c r="I278" s="21">
        <v>2250000</v>
      </c>
      <c r="J278" s="21">
        <v>2250000</v>
      </c>
      <c r="K278" s="21">
        <v>2283225</v>
      </c>
      <c r="L278" s="21">
        <v>2256511</v>
      </c>
      <c r="M278" s="21"/>
      <c r="N278" s="21">
        <v>-6511</v>
      </c>
      <c r="O278" s="21"/>
      <c r="P278" s="125">
        <v>-6511</v>
      </c>
      <c r="Q278" s="21"/>
      <c r="R278" s="21">
        <v>2250000</v>
      </c>
      <c r="S278" s="21"/>
      <c r="T278" s="21"/>
      <c r="U278" s="125">
        <v>0</v>
      </c>
      <c r="V278" s="21">
        <v>67500</v>
      </c>
      <c r="W278" s="34">
        <v>41091</v>
      </c>
      <c r="X278" s="114" t="s">
        <v>16122</v>
      </c>
    </row>
    <row r="279" spans="2:24" x14ac:dyDescent="0.2">
      <c r="B279" s="14" t="s">
        <v>20416</v>
      </c>
      <c r="C279" s="33" t="s">
        <v>24645</v>
      </c>
      <c r="D279" s="16" t="s">
        <v>24644</v>
      </c>
      <c r="E279" s="18" t="s">
        <v>26</v>
      </c>
      <c r="F279" s="34">
        <v>41091</v>
      </c>
      <c r="G279" s="20" t="s">
        <v>3559</v>
      </c>
      <c r="H279" s="109"/>
      <c r="I279" s="21">
        <v>2540000</v>
      </c>
      <c r="J279" s="21">
        <v>2540000</v>
      </c>
      <c r="K279" s="21">
        <v>2696083</v>
      </c>
      <c r="L279" s="21">
        <v>2553003</v>
      </c>
      <c r="M279" s="21"/>
      <c r="N279" s="21">
        <v>-13003</v>
      </c>
      <c r="O279" s="21"/>
      <c r="P279" s="125">
        <v>-13003</v>
      </c>
      <c r="Q279" s="21"/>
      <c r="R279" s="21">
        <v>2540000</v>
      </c>
      <c r="S279" s="21"/>
      <c r="T279" s="21"/>
      <c r="U279" s="125">
        <v>0</v>
      </c>
      <c r="V279" s="21">
        <v>133350</v>
      </c>
      <c r="W279" s="34">
        <v>41091</v>
      </c>
      <c r="X279" s="114" t="s">
        <v>16128</v>
      </c>
    </row>
    <row r="280" spans="2:24" x14ac:dyDescent="0.2">
      <c r="B280" s="14" t="s">
        <v>20414</v>
      </c>
      <c r="C280" s="33" t="s">
        <v>13644</v>
      </c>
      <c r="D280" s="16" t="s">
        <v>24643</v>
      </c>
      <c r="E280" s="18" t="s">
        <v>26</v>
      </c>
      <c r="F280" s="34">
        <v>41172</v>
      </c>
      <c r="G280" s="20" t="s">
        <v>24642</v>
      </c>
      <c r="H280" s="109"/>
      <c r="I280" s="21">
        <v>269001</v>
      </c>
      <c r="J280" s="21">
        <v>270000</v>
      </c>
      <c r="K280" s="21">
        <v>265170</v>
      </c>
      <c r="L280" s="21">
        <v>268435</v>
      </c>
      <c r="M280" s="21"/>
      <c r="N280" s="21">
        <v>566</v>
      </c>
      <c r="O280" s="21"/>
      <c r="P280" s="125">
        <v>566</v>
      </c>
      <c r="Q280" s="21"/>
      <c r="R280" s="21">
        <v>269001</v>
      </c>
      <c r="S280" s="21"/>
      <c r="T280" s="21"/>
      <c r="U280" s="125">
        <v>0</v>
      </c>
      <c r="V280" s="21">
        <v>8505</v>
      </c>
      <c r="W280" s="34">
        <v>42998</v>
      </c>
      <c r="X280" s="114" t="s">
        <v>13622</v>
      </c>
    </row>
    <row r="281" spans="2:24" x14ac:dyDescent="0.2">
      <c r="B281" s="14" t="s">
        <v>20412</v>
      </c>
      <c r="C281" s="33" t="s">
        <v>24641</v>
      </c>
      <c r="D281" s="16" t="s">
        <v>24640</v>
      </c>
      <c r="E281" s="18" t="s">
        <v>26</v>
      </c>
      <c r="F281" s="34">
        <v>41000</v>
      </c>
      <c r="G281" s="20" t="s">
        <v>3559</v>
      </c>
      <c r="H281" s="109"/>
      <c r="I281" s="21">
        <v>1220000</v>
      </c>
      <c r="J281" s="21">
        <v>1220000</v>
      </c>
      <c r="K281" s="21">
        <v>1294871</v>
      </c>
      <c r="L281" s="21">
        <v>1223159</v>
      </c>
      <c r="M281" s="21"/>
      <c r="N281" s="21">
        <v>-3159</v>
      </c>
      <c r="O281" s="21"/>
      <c r="P281" s="125">
        <v>-3159</v>
      </c>
      <c r="Q281" s="21"/>
      <c r="R281" s="21">
        <v>1220000</v>
      </c>
      <c r="S281" s="21"/>
      <c r="T281" s="21"/>
      <c r="U281" s="125">
        <v>0</v>
      </c>
      <c r="V281" s="21">
        <v>33550</v>
      </c>
      <c r="W281" s="34">
        <v>41000</v>
      </c>
      <c r="X281" s="114" t="s">
        <v>13526</v>
      </c>
    </row>
    <row r="282" spans="2:24" x14ac:dyDescent="0.2">
      <c r="B282" s="14" t="s">
        <v>20410</v>
      </c>
      <c r="C282" s="33" t="s">
        <v>24639</v>
      </c>
      <c r="D282" s="16" t="s">
        <v>24638</v>
      </c>
      <c r="E282" s="18" t="s">
        <v>26</v>
      </c>
      <c r="F282" s="34">
        <v>41091</v>
      </c>
      <c r="G282" s="20" t="s">
        <v>3559</v>
      </c>
      <c r="H282" s="109"/>
      <c r="I282" s="21">
        <v>4500000</v>
      </c>
      <c r="J282" s="21">
        <v>4500000</v>
      </c>
      <c r="K282" s="21">
        <v>4796505</v>
      </c>
      <c r="L282" s="21">
        <v>4572460</v>
      </c>
      <c r="M282" s="21"/>
      <c r="N282" s="21">
        <v>-72460</v>
      </c>
      <c r="O282" s="21"/>
      <c r="P282" s="125">
        <v>-72460</v>
      </c>
      <c r="Q282" s="21"/>
      <c r="R282" s="21">
        <v>4500000</v>
      </c>
      <c r="S282" s="21"/>
      <c r="T282" s="21"/>
      <c r="U282" s="125">
        <v>0</v>
      </c>
      <c r="V282" s="21">
        <v>225000</v>
      </c>
      <c r="W282" s="34">
        <v>41091</v>
      </c>
      <c r="X282" s="114" t="s">
        <v>17109</v>
      </c>
    </row>
    <row r="283" spans="2:24" x14ac:dyDescent="0.2">
      <c r="B283" s="14" t="s">
        <v>20408</v>
      </c>
      <c r="C283" s="33" t="s">
        <v>24637</v>
      </c>
      <c r="D283" s="16" t="s">
        <v>24636</v>
      </c>
      <c r="E283" s="18" t="s">
        <v>26</v>
      </c>
      <c r="F283" s="34">
        <v>41244</v>
      </c>
      <c r="G283" s="20" t="s">
        <v>3559</v>
      </c>
      <c r="H283" s="109"/>
      <c r="I283" s="21">
        <v>1015000</v>
      </c>
      <c r="J283" s="21">
        <v>1015000</v>
      </c>
      <c r="K283" s="21">
        <v>1057914</v>
      </c>
      <c r="L283" s="21">
        <v>1021511</v>
      </c>
      <c r="M283" s="21"/>
      <c r="N283" s="21">
        <v>-6511</v>
      </c>
      <c r="O283" s="21"/>
      <c r="P283" s="125">
        <v>-6511</v>
      </c>
      <c r="Q283" s="21"/>
      <c r="R283" s="21">
        <v>1015000</v>
      </c>
      <c r="S283" s="21"/>
      <c r="T283" s="21"/>
      <c r="U283" s="125">
        <v>0</v>
      </c>
      <c r="V283" s="21">
        <v>50750</v>
      </c>
      <c r="W283" s="34">
        <v>41244</v>
      </c>
      <c r="X283" s="114" t="s">
        <v>16710</v>
      </c>
    </row>
    <row r="284" spans="2:24" x14ac:dyDescent="0.2">
      <c r="B284" s="14" t="s">
        <v>20406</v>
      </c>
      <c r="C284" s="33" t="s">
        <v>24635</v>
      </c>
      <c r="D284" s="16" t="s">
        <v>24634</v>
      </c>
      <c r="E284" s="18" t="s">
        <v>26</v>
      </c>
      <c r="F284" s="34">
        <v>41167</v>
      </c>
      <c r="G284" s="20" t="s">
        <v>3559</v>
      </c>
      <c r="H284" s="109"/>
      <c r="I284" s="21">
        <v>1345000</v>
      </c>
      <c r="J284" s="21">
        <v>1345000</v>
      </c>
      <c r="K284" s="21">
        <v>1362646</v>
      </c>
      <c r="L284" s="21">
        <v>1347159</v>
      </c>
      <c r="M284" s="21"/>
      <c r="N284" s="21">
        <v>-2159</v>
      </c>
      <c r="O284" s="21"/>
      <c r="P284" s="125">
        <v>-2159</v>
      </c>
      <c r="Q284" s="21"/>
      <c r="R284" s="21">
        <v>1345000</v>
      </c>
      <c r="S284" s="21"/>
      <c r="T284" s="21"/>
      <c r="U284" s="125">
        <v>0</v>
      </c>
      <c r="V284" s="21">
        <v>67250</v>
      </c>
      <c r="W284" s="34">
        <v>41167</v>
      </c>
      <c r="X284" s="114" t="s">
        <v>16381</v>
      </c>
    </row>
    <row r="285" spans="2:24" x14ac:dyDescent="0.2">
      <c r="B285" s="14" t="s">
        <v>20404</v>
      </c>
      <c r="C285" s="33" t="s">
        <v>17340</v>
      </c>
      <c r="D285" s="16" t="s">
        <v>24633</v>
      </c>
      <c r="E285" s="18" t="s">
        <v>26</v>
      </c>
      <c r="F285" s="34">
        <v>41102</v>
      </c>
      <c r="G285" s="20" t="s">
        <v>20597</v>
      </c>
      <c r="H285" s="109"/>
      <c r="I285" s="21">
        <v>1045000</v>
      </c>
      <c r="J285" s="21">
        <v>1045000</v>
      </c>
      <c r="K285" s="21">
        <v>1093749</v>
      </c>
      <c r="L285" s="21">
        <v>1063052</v>
      </c>
      <c r="M285" s="21"/>
      <c r="N285" s="21">
        <v>-18052</v>
      </c>
      <c r="O285" s="21"/>
      <c r="P285" s="125">
        <v>-18052</v>
      </c>
      <c r="Q285" s="21"/>
      <c r="R285" s="21">
        <v>1045000</v>
      </c>
      <c r="S285" s="21"/>
      <c r="T285" s="21"/>
      <c r="U285" s="125">
        <v>0</v>
      </c>
      <c r="V285" s="21">
        <v>34398</v>
      </c>
      <c r="W285" s="34">
        <v>49810</v>
      </c>
      <c r="X285" s="114" t="s">
        <v>17321</v>
      </c>
    </row>
    <row r="286" spans="2:24" x14ac:dyDescent="0.2">
      <c r="B286" s="14" t="s">
        <v>20402</v>
      </c>
      <c r="C286" s="33" t="s">
        <v>24632</v>
      </c>
      <c r="D286" s="16" t="s">
        <v>20425</v>
      </c>
      <c r="E286" s="18" t="s">
        <v>26</v>
      </c>
      <c r="F286" s="34">
        <v>40909</v>
      </c>
      <c r="G286" s="20" t="s">
        <v>105</v>
      </c>
      <c r="H286" s="109"/>
      <c r="I286" s="21">
        <v>1014254</v>
      </c>
      <c r="J286" s="21">
        <v>1000000</v>
      </c>
      <c r="K286" s="21">
        <v>1072350</v>
      </c>
      <c r="L286" s="21">
        <v>1014781</v>
      </c>
      <c r="M286" s="21"/>
      <c r="N286" s="21">
        <v>-528</v>
      </c>
      <c r="O286" s="21"/>
      <c r="P286" s="125">
        <v>-528</v>
      </c>
      <c r="Q286" s="21"/>
      <c r="R286" s="21">
        <v>1014254</v>
      </c>
      <c r="S286" s="21"/>
      <c r="T286" s="21"/>
      <c r="U286" s="125">
        <v>0</v>
      </c>
      <c r="V286" s="21">
        <v>30167</v>
      </c>
      <c r="W286" s="34">
        <v>42736</v>
      </c>
      <c r="X286" s="114" t="s">
        <v>13530</v>
      </c>
    </row>
    <row r="287" spans="2:24" x14ac:dyDescent="0.2">
      <c r="B287" s="14" t="s">
        <v>20400</v>
      </c>
      <c r="C287" s="33" t="s">
        <v>24631</v>
      </c>
      <c r="D287" s="16" t="s">
        <v>24630</v>
      </c>
      <c r="E287" s="18" t="s">
        <v>26</v>
      </c>
      <c r="F287" s="34">
        <v>41183</v>
      </c>
      <c r="G287" s="20" t="s">
        <v>3559</v>
      </c>
      <c r="H287" s="109"/>
      <c r="I287" s="21">
        <v>2500000</v>
      </c>
      <c r="J287" s="21">
        <v>2500000</v>
      </c>
      <c r="K287" s="21">
        <v>2500000</v>
      </c>
      <c r="L287" s="21">
        <v>2500000</v>
      </c>
      <c r="M287" s="21"/>
      <c r="N287" s="21"/>
      <c r="O287" s="21"/>
      <c r="P287" s="125"/>
      <c r="Q287" s="21"/>
      <c r="R287" s="21">
        <v>2500000</v>
      </c>
      <c r="S287" s="21"/>
      <c r="T287" s="21"/>
      <c r="U287" s="125"/>
      <c r="V287" s="21">
        <v>125000</v>
      </c>
      <c r="W287" s="34">
        <v>41183</v>
      </c>
      <c r="X287" s="114" t="s">
        <v>16385</v>
      </c>
    </row>
    <row r="288" spans="2:24" x14ac:dyDescent="0.2">
      <c r="B288" s="14" t="s">
        <v>20398</v>
      </c>
      <c r="C288" s="33" t="s">
        <v>24629</v>
      </c>
      <c r="D288" s="16" t="s">
        <v>24628</v>
      </c>
      <c r="E288" s="18" t="s">
        <v>26</v>
      </c>
      <c r="F288" s="34">
        <v>41061</v>
      </c>
      <c r="G288" s="20" t="s">
        <v>3559</v>
      </c>
      <c r="H288" s="109"/>
      <c r="I288" s="21">
        <v>1500000</v>
      </c>
      <c r="J288" s="21">
        <v>1500000</v>
      </c>
      <c r="K288" s="21">
        <v>1549255</v>
      </c>
      <c r="L288" s="21">
        <v>1503614</v>
      </c>
      <c r="M288" s="21"/>
      <c r="N288" s="21">
        <v>-3614</v>
      </c>
      <c r="O288" s="21"/>
      <c r="P288" s="125">
        <v>-3614</v>
      </c>
      <c r="Q288" s="21"/>
      <c r="R288" s="21">
        <v>1500000</v>
      </c>
      <c r="S288" s="21"/>
      <c r="T288" s="21"/>
      <c r="U288" s="125">
        <v>0</v>
      </c>
      <c r="V288" s="21">
        <v>39375</v>
      </c>
      <c r="W288" s="34">
        <v>41061</v>
      </c>
      <c r="X288" s="114" t="s">
        <v>13682</v>
      </c>
    </row>
    <row r="289" spans="2:24" x14ac:dyDescent="0.2">
      <c r="B289" s="14" t="s">
        <v>20396</v>
      </c>
      <c r="C289" s="33" t="s">
        <v>24627</v>
      </c>
      <c r="D289" s="16" t="s">
        <v>24626</v>
      </c>
      <c r="E289" s="18" t="s">
        <v>26</v>
      </c>
      <c r="F289" s="34">
        <v>41061</v>
      </c>
      <c r="G289" s="20" t="s">
        <v>3559</v>
      </c>
      <c r="H289" s="109"/>
      <c r="I289" s="21">
        <v>695000</v>
      </c>
      <c r="J289" s="21">
        <v>695000</v>
      </c>
      <c r="K289" s="21">
        <v>691734</v>
      </c>
      <c r="L289" s="21">
        <v>694813</v>
      </c>
      <c r="M289" s="21"/>
      <c r="N289" s="21">
        <v>187</v>
      </c>
      <c r="O289" s="21"/>
      <c r="P289" s="125">
        <v>187</v>
      </c>
      <c r="Q289" s="21"/>
      <c r="R289" s="21">
        <v>695000</v>
      </c>
      <c r="S289" s="21"/>
      <c r="T289" s="21"/>
      <c r="U289" s="125">
        <v>0</v>
      </c>
      <c r="V289" s="21">
        <v>13900</v>
      </c>
      <c r="W289" s="34">
        <v>41061</v>
      </c>
      <c r="X289" s="114" t="s">
        <v>13682</v>
      </c>
    </row>
    <row r="290" spans="2:24" x14ac:dyDescent="0.2">
      <c r="B290" s="14" t="s">
        <v>20394</v>
      </c>
      <c r="C290" s="33" t="s">
        <v>17283</v>
      </c>
      <c r="D290" s="16" t="s">
        <v>24625</v>
      </c>
      <c r="E290" s="18" t="s">
        <v>26</v>
      </c>
      <c r="F290" s="34">
        <v>41228</v>
      </c>
      <c r="G290" s="20" t="s">
        <v>20597</v>
      </c>
      <c r="H290" s="109"/>
      <c r="I290" s="21">
        <v>1545000</v>
      </c>
      <c r="J290" s="21">
        <v>1545000</v>
      </c>
      <c r="K290" s="21">
        <v>1867905</v>
      </c>
      <c r="L290" s="21">
        <v>1578334</v>
      </c>
      <c r="M290" s="21"/>
      <c r="N290" s="21">
        <v>-33334</v>
      </c>
      <c r="O290" s="21"/>
      <c r="P290" s="125">
        <v>-33334</v>
      </c>
      <c r="Q290" s="21"/>
      <c r="R290" s="21">
        <v>1545000</v>
      </c>
      <c r="S290" s="21"/>
      <c r="T290" s="21"/>
      <c r="U290" s="125">
        <v>0</v>
      </c>
      <c r="V290" s="21">
        <v>119738</v>
      </c>
      <c r="W290" s="34">
        <v>41593</v>
      </c>
      <c r="X290" s="114" t="s">
        <v>16381</v>
      </c>
    </row>
    <row r="291" spans="2:24" x14ac:dyDescent="0.2">
      <c r="B291" s="14" t="s">
        <v>20392</v>
      </c>
      <c r="C291" s="33" t="s">
        <v>17274</v>
      </c>
      <c r="D291" s="16" t="s">
        <v>24624</v>
      </c>
      <c r="E291" s="18" t="s">
        <v>26</v>
      </c>
      <c r="F291" s="34">
        <v>41092</v>
      </c>
      <c r="G291" s="20" t="s">
        <v>20597</v>
      </c>
      <c r="H291" s="109"/>
      <c r="I291" s="21">
        <v>10000</v>
      </c>
      <c r="J291" s="21">
        <v>10000</v>
      </c>
      <c r="K291" s="21">
        <v>10000</v>
      </c>
      <c r="L291" s="21">
        <v>10000</v>
      </c>
      <c r="M291" s="21"/>
      <c r="N291" s="21"/>
      <c r="O291" s="21"/>
      <c r="P291" s="125"/>
      <c r="Q291" s="21"/>
      <c r="R291" s="21">
        <v>10000</v>
      </c>
      <c r="S291" s="21"/>
      <c r="T291" s="21"/>
      <c r="U291" s="125"/>
      <c r="V291" s="21">
        <v>70</v>
      </c>
      <c r="W291" s="34">
        <v>48396</v>
      </c>
      <c r="X291" s="114" t="s">
        <v>16176</v>
      </c>
    </row>
    <row r="292" spans="2:24" x14ac:dyDescent="0.2">
      <c r="B292" s="14" t="s">
        <v>20390</v>
      </c>
      <c r="C292" s="33" t="s">
        <v>16062</v>
      </c>
      <c r="D292" s="16" t="s">
        <v>24623</v>
      </c>
      <c r="E292" s="18" t="s">
        <v>26</v>
      </c>
      <c r="F292" s="34">
        <v>41244</v>
      </c>
      <c r="G292" s="20" t="s">
        <v>21186</v>
      </c>
      <c r="H292" s="109"/>
      <c r="I292" s="21">
        <v>58707</v>
      </c>
      <c r="J292" s="21">
        <v>58707</v>
      </c>
      <c r="K292" s="21">
        <v>57689</v>
      </c>
      <c r="L292" s="21">
        <v>56636</v>
      </c>
      <c r="M292" s="21"/>
      <c r="N292" s="21">
        <v>2071</v>
      </c>
      <c r="O292" s="21"/>
      <c r="P292" s="125">
        <v>2071</v>
      </c>
      <c r="Q292" s="21"/>
      <c r="R292" s="21">
        <v>58707</v>
      </c>
      <c r="S292" s="21"/>
      <c r="T292" s="21"/>
      <c r="U292" s="125">
        <v>0</v>
      </c>
      <c r="V292" s="21">
        <v>1907</v>
      </c>
      <c r="W292" s="34">
        <v>47088</v>
      </c>
      <c r="X292" s="114" t="s">
        <v>13736</v>
      </c>
    </row>
    <row r="293" spans="2:24" x14ac:dyDescent="0.2">
      <c r="B293" s="14" t="s">
        <v>20388</v>
      </c>
      <c r="C293" s="33" t="s">
        <v>16059</v>
      </c>
      <c r="D293" s="16" t="s">
        <v>24622</v>
      </c>
      <c r="E293" s="18" t="s">
        <v>26</v>
      </c>
      <c r="F293" s="34">
        <v>41244</v>
      </c>
      <c r="G293" s="20" t="s">
        <v>21186</v>
      </c>
      <c r="H293" s="109"/>
      <c r="I293" s="21">
        <v>1863</v>
      </c>
      <c r="J293" s="21">
        <v>1863</v>
      </c>
      <c r="K293" s="21">
        <v>1837</v>
      </c>
      <c r="L293" s="21">
        <v>1767</v>
      </c>
      <c r="M293" s="21"/>
      <c r="N293" s="21">
        <v>95</v>
      </c>
      <c r="O293" s="21"/>
      <c r="P293" s="125">
        <v>95</v>
      </c>
      <c r="Q293" s="21"/>
      <c r="R293" s="21">
        <v>1863</v>
      </c>
      <c r="S293" s="21"/>
      <c r="T293" s="21"/>
      <c r="U293" s="125">
        <v>0</v>
      </c>
      <c r="V293" s="21">
        <v>56</v>
      </c>
      <c r="W293" s="34">
        <v>47757</v>
      </c>
      <c r="X293" s="114" t="s">
        <v>13736</v>
      </c>
    </row>
    <row r="294" spans="2:24" x14ac:dyDescent="0.2">
      <c r="B294" s="14" t="s">
        <v>20386</v>
      </c>
      <c r="C294" s="33" t="s">
        <v>24621</v>
      </c>
      <c r="D294" s="16" t="s">
        <v>24620</v>
      </c>
      <c r="E294" s="18" t="s">
        <v>26</v>
      </c>
      <c r="F294" s="34">
        <v>40909</v>
      </c>
      <c r="G294" s="20" t="s">
        <v>21186</v>
      </c>
      <c r="H294" s="109"/>
      <c r="I294" s="21">
        <v>43769</v>
      </c>
      <c r="J294" s="21">
        <v>43769</v>
      </c>
      <c r="K294" s="21">
        <v>42798</v>
      </c>
      <c r="L294" s="21">
        <v>40062</v>
      </c>
      <c r="M294" s="21"/>
      <c r="N294" s="21">
        <v>3706</v>
      </c>
      <c r="O294" s="21"/>
      <c r="P294" s="125">
        <v>3706</v>
      </c>
      <c r="Q294" s="21"/>
      <c r="R294" s="21">
        <v>43769</v>
      </c>
      <c r="S294" s="21"/>
      <c r="T294" s="21"/>
      <c r="U294" s="125">
        <v>0</v>
      </c>
      <c r="V294" s="21">
        <v>219</v>
      </c>
      <c r="W294" s="34">
        <v>47818</v>
      </c>
      <c r="X294" s="114" t="s">
        <v>13530</v>
      </c>
    </row>
    <row r="295" spans="2:24" x14ac:dyDescent="0.2">
      <c r="B295" s="14" t="s">
        <v>20384</v>
      </c>
      <c r="C295" s="33" t="s">
        <v>16056</v>
      </c>
      <c r="D295" s="16" t="s">
        <v>24619</v>
      </c>
      <c r="E295" s="18" t="s">
        <v>26</v>
      </c>
      <c r="F295" s="34">
        <v>41244</v>
      </c>
      <c r="G295" s="20" t="s">
        <v>21186</v>
      </c>
      <c r="H295" s="109"/>
      <c r="I295" s="21">
        <v>78252</v>
      </c>
      <c r="J295" s="21">
        <v>78252</v>
      </c>
      <c r="K295" s="21">
        <v>77152</v>
      </c>
      <c r="L295" s="21">
        <v>74311</v>
      </c>
      <c r="M295" s="21"/>
      <c r="N295" s="21">
        <v>3941</v>
      </c>
      <c r="O295" s="21"/>
      <c r="P295" s="125">
        <v>3941</v>
      </c>
      <c r="Q295" s="21"/>
      <c r="R295" s="21">
        <v>78252</v>
      </c>
      <c r="S295" s="21"/>
      <c r="T295" s="21"/>
      <c r="U295" s="125">
        <v>0</v>
      </c>
      <c r="V295" s="21">
        <v>1607</v>
      </c>
      <c r="W295" s="34">
        <v>47908</v>
      </c>
      <c r="X295" s="114" t="s">
        <v>13736</v>
      </c>
    </row>
    <row r="296" spans="2:24" x14ac:dyDescent="0.2">
      <c r="B296" s="14" t="s">
        <v>20382</v>
      </c>
      <c r="C296" s="33" t="s">
        <v>16053</v>
      </c>
      <c r="D296" s="16" t="s">
        <v>24618</v>
      </c>
      <c r="E296" s="18" t="s">
        <v>26</v>
      </c>
      <c r="F296" s="34">
        <v>41244</v>
      </c>
      <c r="G296" s="20" t="s">
        <v>21186</v>
      </c>
      <c r="H296" s="109"/>
      <c r="I296" s="21">
        <v>9021</v>
      </c>
      <c r="J296" s="21">
        <v>9021</v>
      </c>
      <c r="K296" s="21">
        <v>8878</v>
      </c>
      <c r="L296" s="21">
        <v>8967</v>
      </c>
      <c r="M296" s="21"/>
      <c r="N296" s="21">
        <v>55</v>
      </c>
      <c r="O296" s="21"/>
      <c r="P296" s="125">
        <v>55</v>
      </c>
      <c r="Q296" s="21"/>
      <c r="R296" s="21">
        <v>9021</v>
      </c>
      <c r="S296" s="21"/>
      <c r="T296" s="21"/>
      <c r="U296" s="125">
        <v>0</v>
      </c>
      <c r="V296" s="21">
        <v>346</v>
      </c>
      <c r="W296" s="34">
        <v>45413</v>
      </c>
      <c r="X296" s="114" t="s">
        <v>13736</v>
      </c>
    </row>
    <row r="297" spans="2:24" x14ac:dyDescent="0.2">
      <c r="B297" s="14" t="s">
        <v>20380</v>
      </c>
      <c r="C297" s="33" t="s">
        <v>16050</v>
      </c>
      <c r="D297" s="16" t="s">
        <v>24617</v>
      </c>
      <c r="E297" s="18" t="s">
        <v>26</v>
      </c>
      <c r="F297" s="34">
        <v>41244</v>
      </c>
      <c r="G297" s="20" t="s">
        <v>21186</v>
      </c>
      <c r="H297" s="109"/>
      <c r="I297" s="21">
        <v>10478</v>
      </c>
      <c r="J297" s="21">
        <v>10478</v>
      </c>
      <c r="K297" s="21">
        <v>10311</v>
      </c>
      <c r="L297" s="21">
        <v>10355</v>
      </c>
      <c r="M297" s="21"/>
      <c r="N297" s="21">
        <v>123</v>
      </c>
      <c r="O297" s="21"/>
      <c r="P297" s="125">
        <v>123</v>
      </c>
      <c r="Q297" s="21"/>
      <c r="R297" s="21">
        <v>10478</v>
      </c>
      <c r="S297" s="21"/>
      <c r="T297" s="21"/>
      <c r="U297" s="125">
        <v>0</v>
      </c>
      <c r="V297" s="21">
        <v>409</v>
      </c>
      <c r="W297" s="34">
        <v>45444</v>
      </c>
      <c r="X297" s="114" t="s">
        <v>13736</v>
      </c>
    </row>
    <row r="298" spans="2:24" x14ac:dyDescent="0.2">
      <c r="B298" s="14" t="s">
        <v>20378</v>
      </c>
      <c r="C298" s="33" t="s">
        <v>16047</v>
      </c>
      <c r="D298" s="16" t="s">
        <v>24616</v>
      </c>
      <c r="E298" s="18" t="s">
        <v>26</v>
      </c>
      <c r="F298" s="34">
        <v>41244</v>
      </c>
      <c r="G298" s="20" t="s">
        <v>21186</v>
      </c>
      <c r="H298" s="109"/>
      <c r="I298" s="21">
        <v>53209</v>
      </c>
      <c r="J298" s="21">
        <v>53209</v>
      </c>
      <c r="K298" s="21">
        <v>51746</v>
      </c>
      <c r="L298" s="21">
        <v>52844</v>
      </c>
      <c r="M298" s="21"/>
      <c r="N298" s="21">
        <v>365</v>
      </c>
      <c r="O298" s="21"/>
      <c r="P298" s="125">
        <v>365</v>
      </c>
      <c r="Q298" s="21"/>
      <c r="R298" s="21">
        <v>53209</v>
      </c>
      <c r="S298" s="21"/>
      <c r="T298" s="21"/>
      <c r="U298" s="125">
        <v>0</v>
      </c>
      <c r="V298" s="21">
        <v>1447</v>
      </c>
      <c r="W298" s="34">
        <v>41365</v>
      </c>
      <c r="X298" s="114" t="s">
        <v>13736</v>
      </c>
    </row>
    <row r="299" spans="2:24" x14ac:dyDescent="0.2">
      <c r="B299" s="14" t="s">
        <v>20376</v>
      </c>
      <c r="C299" s="33" t="s">
        <v>16044</v>
      </c>
      <c r="D299" s="16" t="s">
        <v>24615</v>
      </c>
      <c r="E299" s="18" t="s">
        <v>26</v>
      </c>
      <c r="F299" s="34">
        <v>41244</v>
      </c>
      <c r="G299" s="20" t="s">
        <v>21186</v>
      </c>
      <c r="H299" s="109"/>
      <c r="I299" s="21">
        <v>22477</v>
      </c>
      <c r="J299" s="21">
        <v>22477</v>
      </c>
      <c r="K299" s="21">
        <v>21747</v>
      </c>
      <c r="L299" s="21">
        <v>22264</v>
      </c>
      <c r="M299" s="21"/>
      <c r="N299" s="21">
        <v>213</v>
      </c>
      <c r="O299" s="21"/>
      <c r="P299" s="125">
        <v>213</v>
      </c>
      <c r="Q299" s="21"/>
      <c r="R299" s="21">
        <v>22477</v>
      </c>
      <c r="S299" s="21"/>
      <c r="T299" s="21"/>
      <c r="U299" s="125">
        <v>0</v>
      </c>
      <c r="V299" s="21">
        <v>800</v>
      </c>
      <c r="W299" s="34">
        <v>42125</v>
      </c>
      <c r="X299" s="114" t="s">
        <v>13736</v>
      </c>
    </row>
    <row r="300" spans="2:24" x14ac:dyDescent="0.2">
      <c r="B300" s="14" t="s">
        <v>20374</v>
      </c>
      <c r="C300" s="33" t="s">
        <v>16041</v>
      </c>
      <c r="D300" s="16" t="s">
        <v>24614</v>
      </c>
      <c r="E300" s="18" t="s">
        <v>26</v>
      </c>
      <c r="F300" s="34">
        <v>41244</v>
      </c>
      <c r="G300" s="20" t="s">
        <v>21186</v>
      </c>
      <c r="H300" s="109"/>
      <c r="I300" s="21">
        <v>5579</v>
      </c>
      <c r="J300" s="21">
        <v>5579</v>
      </c>
      <c r="K300" s="21">
        <v>5646</v>
      </c>
      <c r="L300" s="21">
        <v>5579</v>
      </c>
      <c r="M300" s="21"/>
      <c r="N300" s="21"/>
      <c r="O300" s="21"/>
      <c r="P300" s="125"/>
      <c r="Q300" s="21"/>
      <c r="R300" s="21">
        <v>5579</v>
      </c>
      <c r="S300" s="21"/>
      <c r="T300" s="21"/>
      <c r="U300" s="125"/>
      <c r="V300" s="21">
        <v>230</v>
      </c>
      <c r="W300" s="34">
        <v>46692</v>
      </c>
      <c r="X300" s="114" t="s">
        <v>13736</v>
      </c>
    </row>
    <row r="301" spans="2:24" x14ac:dyDescent="0.2">
      <c r="B301" s="14" t="s">
        <v>20372</v>
      </c>
      <c r="C301" s="33" t="s">
        <v>16038</v>
      </c>
      <c r="D301" s="16" t="s">
        <v>24613</v>
      </c>
      <c r="E301" s="18" t="s">
        <v>26</v>
      </c>
      <c r="F301" s="34">
        <v>41244</v>
      </c>
      <c r="G301" s="20" t="s">
        <v>21186</v>
      </c>
      <c r="H301" s="109"/>
      <c r="I301" s="21">
        <v>109047</v>
      </c>
      <c r="J301" s="21">
        <v>109047</v>
      </c>
      <c r="K301" s="21">
        <v>106181</v>
      </c>
      <c r="L301" s="21">
        <v>105842</v>
      </c>
      <c r="M301" s="21"/>
      <c r="N301" s="21">
        <v>3205</v>
      </c>
      <c r="O301" s="21"/>
      <c r="P301" s="125">
        <v>3205</v>
      </c>
      <c r="Q301" s="21"/>
      <c r="R301" s="21">
        <v>109047</v>
      </c>
      <c r="S301" s="21"/>
      <c r="T301" s="21"/>
      <c r="U301" s="125">
        <v>0</v>
      </c>
      <c r="V301" s="21">
        <v>3982</v>
      </c>
      <c r="W301" s="34">
        <v>46113</v>
      </c>
      <c r="X301" s="114" t="s">
        <v>13736</v>
      </c>
    </row>
    <row r="302" spans="2:24" x14ac:dyDescent="0.2">
      <c r="B302" s="14" t="s">
        <v>20370</v>
      </c>
      <c r="C302" s="33" t="s">
        <v>16035</v>
      </c>
      <c r="D302" s="16" t="s">
        <v>24612</v>
      </c>
      <c r="E302" s="18" t="s">
        <v>26</v>
      </c>
      <c r="F302" s="34">
        <v>41244</v>
      </c>
      <c r="G302" s="20" t="s">
        <v>21186</v>
      </c>
      <c r="H302" s="109"/>
      <c r="I302" s="21">
        <v>2212</v>
      </c>
      <c r="J302" s="21">
        <v>2212</v>
      </c>
      <c r="K302" s="21">
        <v>2271</v>
      </c>
      <c r="L302" s="21">
        <v>2232</v>
      </c>
      <c r="M302" s="21"/>
      <c r="N302" s="21">
        <v>-20</v>
      </c>
      <c r="O302" s="21"/>
      <c r="P302" s="125">
        <v>-20</v>
      </c>
      <c r="Q302" s="21"/>
      <c r="R302" s="21">
        <v>2212</v>
      </c>
      <c r="S302" s="21"/>
      <c r="T302" s="21"/>
      <c r="U302" s="125">
        <v>0</v>
      </c>
      <c r="V302" s="21">
        <v>90</v>
      </c>
      <c r="W302" s="34">
        <v>46508</v>
      </c>
      <c r="X302" s="114" t="s">
        <v>13736</v>
      </c>
    </row>
    <row r="303" spans="2:24" x14ac:dyDescent="0.2">
      <c r="B303" s="14" t="s">
        <v>20368</v>
      </c>
      <c r="C303" s="33" t="s">
        <v>16032</v>
      </c>
      <c r="D303" s="16" t="s">
        <v>24611</v>
      </c>
      <c r="E303" s="18" t="s">
        <v>26</v>
      </c>
      <c r="F303" s="34">
        <v>41244</v>
      </c>
      <c r="G303" s="20" t="s">
        <v>21186</v>
      </c>
      <c r="H303" s="109"/>
      <c r="I303" s="21">
        <v>129119</v>
      </c>
      <c r="J303" s="21">
        <v>129119</v>
      </c>
      <c r="K303" s="21">
        <v>114472</v>
      </c>
      <c r="L303" s="21">
        <v>103479</v>
      </c>
      <c r="M303" s="21"/>
      <c r="N303" s="21">
        <v>25639</v>
      </c>
      <c r="O303" s="21"/>
      <c r="P303" s="125">
        <v>25639</v>
      </c>
      <c r="Q303" s="21"/>
      <c r="R303" s="21">
        <v>129119</v>
      </c>
      <c r="S303" s="21"/>
      <c r="T303" s="21"/>
      <c r="U303" s="125">
        <v>0</v>
      </c>
      <c r="V303" s="21">
        <v>4038</v>
      </c>
      <c r="W303" s="34">
        <v>47270</v>
      </c>
      <c r="X303" s="114" t="s">
        <v>13736</v>
      </c>
    </row>
    <row r="304" spans="2:24" x14ac:dyDescent="0.2">
      <c r="B304" s="14" t="s">
        <v>20366</v>
      </c>
      <c r="C304" s="33" t="s">
        <v>24610</v>
      </c>
      <c r="D304" s="16" t="s">
        <v>24609</v>
      </c>
      <c r="E304" s="18" t="s">
        <v>26</v>
      </c>
      <c r="F304" s="34">
        <v>41000</v>
      </c>
      <c r="G304" s="20" t="s">
        <v>21186</v>
      </c>
      <c r="H304" s="109"/>
      <c r="I304" s="21">
        <v>6052</v>
      </c>
      <c r="J304" s="21">
        <v>6052</v>
      </c>
      <c r="K304" s="21">
        <v>5918</v>
      </c>
      <c r="L304" s="21">
        <v>6016</v>
      </c>
      <c r="M304" s="21"/>
      <c r="N304" s="21">
        <v>37</v>
      </c>
      <c r="O304" s="21"/>
      <c r="P304" s="125">
        <v>37</v>
      </c>
      <c r="Q304" s="21"/>
      <c r="R304" s="21">
        <v>6052</v>
      </c>
      <c r="S304" s="21"/>
      <c r="T304" s="21"/>
      <c r="U304" s="125">
        <v>0</v>
      </c>
      <c r="V304" s="21">
        <v>52</v>
      </c>
      <c r="W304" s="34">
        <v>41244</v>
      </c>
      <c r="X304" s="114" t="s">
        <v>13736</v>
      </c>
    </row>
    <row r="305" spans="2:24" x14ac:dyDescent="0.2">
      <c r="B305" s="14" t="s">
        <v>20364</v>
      </c>
      <c r="C305" s="33" t="s">
        <v>24608</v>
      </c>
      <c r="D305" s="16" t="s">
        <v>24607</v>
      </c>
      <c r="E305" s="18" t="s">
        <v>26</v>
      </c>
      <c r="F305" s="34">
        <v>41000</v>
      </c>
      <c r="G305" s="20" t="s">
        <v>21186</v>
      </c>
      <c r="H305" s="109"/>
      <c r="I305" s="21">
        <v>5772</v>
      </c>
      <c r="J305" s="21">
        <v>5772</v>
      </c>
      <c r="K305" s="21">
        <v>5644</v>
      </c>
      <c r="L305" s="21">
        <v>5724</v>
      </c>
      <c r="M305" s="21"/>
      <c r="N305" s="21">
        <v>48</v>
      </c>
      <c r="O305" s="21"/>
      <c r="P305" s="125">
        <v>48</v>
      </c>
      <c r="Q305" s="21"/>
      <c r="R305" s="21">
        <v>5772</v>
      </c>
      <c r="S305" s="21"/>
      <c r="T305" s="21"/>
      <c r="U305" s="125">
        <v>0</v>
      </c>
      <c r="V305" s="21">
        <v>53</v>
      </c>
      <c r="W305" s="34">
        <v>41061</v>
      </c>
      <c r="X305" s="114" t="s">
        <v>13736</v>
      </c>
    </row>
    <row r="306" spans="2:24" x14ac:dyDescent="0.2">
      <c r="B306" s="14" t="s">
        <v>20362</v>
      </c>
      <c r="C306" s="33" t="s">
        <v>24606</v>
      </c>
      <c r="D306" s="16" t="s">
        <v>24605</v>
      </c>
      <c r="E306" s="18" t="s">
        <v>26</v>
      </c>
      <c r="F306" s="34">
        <v>41000</v>
      </c>
      <c r="G306" s="20" t="s">
        <v>21186</v>
      </c>
      <c r="H306" s="109"/>
      <c r="I306" s="21">
        <v>12125</v>
      </c>
      <c r="J306" s="21">
        <v>12125</v>
      </c>
      <c r="K306" s="21">
        <v>11856</v>
      </c>
      <c r="L306" s="21">
        <v>12045</v>
      </c>
      <c r="M306" s="21"/>
      <c r="N306" s="21">
        <v>81</v>
      </c>
      <c r="O306" s="21"/>
      <c r="P306" s="125">
        <v>81</v>
      </c>
      <c r="Q306" s="21"/>
      <c r="R306" s="21">
        <v>12125</v>
      </c>
      <c r="S306" s="21"/>
      <c r="T306" s="21"/>
      <c r="U306" s="125">
        <v>0</v>
      </c>
      <c r="V306" s="21">
        <v>113</v>
      </c>
      <c r="W306" s="34">
        <v>41030</v>
      </c>
      <c r="X306" s="114" t="s">
        <v>13736</v>
      </c>
    </row>
    <row r="307" spans="2:24" x14ac:dyDescent="0.2">
      <c r="B307" s="14" t="s">
        <v>20360</v>
      </c>
      <c r="C307" s="33" t="s">
        <v>24604</v>
      </c>
      <c r="D307" s="16" t="s">
        <v>24603</v>
      </c>
      <c r="E307" s="18" t="s">
        <v>26</v>
      </c>
      <c r="F307" s="34">
        <v>41214</v>
      </c>
      <c r="G307" s="20" t="s">
        <v>21186</v>
      </c>
      <c r="H307" s="109"/>
      <c r="I307" s="21">
        <v>17832</v>
      </c>
      <c r="J307" s="21">
        <v>17832</v>
      </c>
      <c r="K307" s="21">
        <v>17375</v>
      </c>
      <c r="L307" s="21">
        <v>17696</v>
      </c>
      <c r="M307" s="21"/>
      <c r="N307" s="21">
        <v>136</v>
      </c>
      <c r="O307" s="21"/>
      <c r="P307" s="125">
        <v>136</v>
      </c>
      <c r="Q307" s="21"/>
      <c r="R307" s="21">
        <v>17832</v>
      </c>
      <c r="S307" s="21"/>
      <c r="T307" s="21"/>
      <c r="U307" s="125">
        <v>0</v>
      </c>
      <c r="V307" s="21">
        <v>377</v>
      </c>
      <c r="W307" s="34">
        <v>41214</v>
      </c>
      <c r="X307" s="114" t="s">
        <v>13736</v>
      </c>
    </row>
    <row r="308" spans="2:24" x14ac:dyDescent="0.2">
      <c r="B308" s="14" t="s">
        <v>20358</v>
      </c>
      <c r="C308" s="33" t="s">
        <v>16029</v>
      </c>
      <c r="D308" s="16" t="s">
        <v>24602</v>
      </c>
      <c r="E308" s="18" t="s">
        <v>26</v>
      </c>
      <c r="F308" s="34">
        <v>41244</v>
      </c>
      <c r="G308" s="20" t="s">
        <v>21186</v>
      </c>
      <c r="H308" s="109"/>
      <c r="I308" s="21">
        <v>206680</v>
      </c>
      <c r="J308" s="21">
        <v>206680</v>
      </c>
      <c r="K308" s="21">
        <v>187336</v>
      </c>
      <c r="L308" s="21">
        <v>201978</v>
      </c>
      <c r="M308" s="21"/>
      <c r="N308" s="21">
        <v>4701</v>
      </c>
      <c r="O308" s="21"/>
      <c r="P308" s="125">
        <v>4701</v>
      </c>
      <c r="Q308" s="21"/>
      <c r="R308" s="21">
        <v>206680</v>
      </c>
      <c r="S308" s="21"/>
      <c r="T308" s="21"/>
      <c r="U308" s="125">
        <v>0</v>
      </c>
      <c r="V308" s="21">
        <v>5327</v>
      </c>
      <c r="W308" s="34">
        <v>41791</v>
      </c>
      <c r="X308" s="114" t="s">
        <v>13736</v>
      </c>
    </row>
    <row r="309" spans="2:24" x14ac:dyDescent="0.2">
      <c r="B309" s="14" t="s">
        <v>20356</v>
      </c>
      <c r="C309" s="33" t="s">
        <v>16026</v>
      </c>
      <c r="D309" s="16" t="s">
        <v>24601</v>
      </c>
      <c r="E309" s="18" t="s">
        <v>26</v>
      </c>
      <c r="F309" s="34">
        <v>41244</v>
      </c>
      <c r="G309" s="20" t="s">
        <v>21186</v>
      </c>
      <c r="H309" s="109"/>
      <c r="I309" s="21">
        <v>41823</v>
      </c>
      <c r="J309" s="21">
        <v>41823</v>
      </c>
      <c r="K309" s="21">
        <v>39849</v>
      </c>
      <c r="L309" s="21">
        <v>40986</v>
      </c>
      <c r="M309" s="21"/>
      <c r="N309" s="21">
        <v>837</v>
      </c>
      <c r="O309" s="21"/>
      <c r="P309" s="125">
        <v>837</v>
      </c>
      <c r="Q309" s="21"/>
      <c r="R309" s="21">
        <v>41823</v>
      </c>
      <c r="S309" s="21"/>
      <c r="T309" s="21"/>
      <c r="U309" s="125">
        <v>0</v>
      </c>
      <c r="V309" s="21">
        <v>1447</v>
      </c>
      <c r="W309" s="34">
        <v>41883</v>
      </c>
      <c r="X309" s="114" t="s">
        <v>13736</v>
      </c>
    </row>
    <row r="310" spans="2:24" x14ac:dyDescent="0.2">
      <c r="B310" s="14" t="s">
        <v>20354</v>
      </c>
      <c r="C310" s="33" t="s">
        <v>16023</v>
      </c>
      <c r="D310" s="16" t="s">
        <v>24600</v>
      </c>
      <c r="E310" s="18" t="s">
        <v>26</v>
      </c>
      <c r="F310" s="34">
        <v>41244</v>
      </c>
      <c r="G310" s="20" t="s">
        <v>21186</v>
      </c>
      <c r="H310" s="109"/>
      <c r="I310" s="21">
        <v>90495</v>
      </c>
      <c r="J310" s="21">
        <v>90495</v>
      </c>
      <c r="K310" s="21">
        <v>83736</v>
      </c>
      <c r="L310" s="21">
        <v>87713</v>
      </c>
      <c r="M310" s="21"/>
      <c r="N310" s="21">
        <v>2782</v>
      </c>
      <c r="O310" s="21"/>
      <c r="P310" s="125">
        <v>2782</v>
      </c>
      <c r="Q310" s="21"/>
      <c r="R310" s="21">
        <v>90495</v>
      </c>
      <c r="S310" s="21"/>
      <c r="T310" s="21"/>
      <c r="U310" s="125">
        <v>0</v>
      </c>
      <c r="V310" s="21">
        <v>2753</v>
      </c>
      <c r="W310" s="34">
        <v>42186</v>
      </c>
      <c r="X310" s="114" t="s">
        <v>13736</v>
      </c>
    </row>
    <row r="311" spans="2:24" x14ac:dyDescent="0.2">
      <c r="B311" s="14" t="s">
        <v>20352</v>
      </c>
      <c r="C311" s="33" t="s">
        <v>16020</v>
      </c>
      <c r="D311" s="16" t="s">
        <v>24599</v>
      </c>
      <c r="E311" s="18" t="s">
        <v>26</v>
      </c>
      <c r="F311" s="34">
        <v>41244</v>
      </c>
      <c r="G311" s="20" t="s">
        <v>21186</v>
      </c>
      <c r="H311" s="109"/>
      <c r="I311" s="21">
        <v>151687</v>
      </c>
      <c r="J311" s="21">
        <v>151687</v>
      </c>
      <c r="K311" s="21">
        <v>139742</v>
      </c>
      <c r="L311" s="21">
        <v>148097</v>
      </c>
      <c r="M311" s="21"/>
      <c r="N311" s="21">
        <v>3590</v>
      </c>
      <c r="O311" s="21"/>
      <c r="P311" s="125">
        <v>3590</v>
      </c>
      <c r="Q311" s="21"/>
      <c r="R311" s="21">
        <v>151687</v>
      </c>
      <c r="S311" s="21"/>
      <c r="T311" s="21"/>
      <c r="U311" s="125">
        <v>0</v>
      </c>
      <c r="V311" s="21">
        <v>4644</v>
      </c>
      <c r="W311" s="34">
        <v>41974</v>
      </c>
      <c r="X311" s="114" t="s">
        <v>13736</v>
      </c>
    </row>
    <row r="312" spans="2:24" x14ac:dyDescent="0.2">
      <c r="B312" s="14" t="s">
        <v>20350</v>
      </c>
      <c r="C312" s="33" t="s">
        <v>16017</v>
      </c>
      <c r="D312" s="16" t="s">
        <v>24598</v>
      </c>
      <c r="E312" s="18" t="s">
        <v>26</v>
      </c>
      <c r="F312" s="34">
        <v>41244</v>
      </c>
      <c r="G312" s="20" t="s">
        <v>21186</v>
      </c>
      <c r="H312" s="109"/>
      <c r="I312" s="21">
        <v>106904</v>
      </c>
      <c r="J312" s="21">
        <v>106904</v>
      </c>
      <c r="K312" s="21">
        <v>106220</v>
      </c>
      <c r="L312" s="21">
        <v>105743</v>
      </c>
      <c r="M312" s="21"/>
      <c r="N312" s="21">
        <v>1162</v>
      </c>
      <c r="O312" s="21"/>
      <c r="P312" s="125">
        <v>1162</v>
      </c>
      <c r="Q312" s="21"/>
      <c r="R312" s="21">
        <v>106904</v>
      </c>
      <c r="S312" s="21"/>
      <c r="T312" s="21"/>
      <c r="U312" s="125">
        <v>0</v>
      </c>
      <c r="V312" s="21">
        <v>3400</v>
      </c>
      <c r="W312" s="34">
        <v>48183</v>
      </c>
      <c r="X312" s="114" t="s">
        <v>13736</v>
      </c>
    </row>
    <row r="313" spans="2:24" x14ac:dyDescent="0.2">
      <c r="B313" s="14" t="s">
        <v>20348</v>
      </c>
      <c r="C313" s="33" t="s">
        <v>16014</v>
      </c>
      <c r="D313" s="16" t="s">
        <v>24597</v>
      </c>
      <c r="E313" s="18" t="s">
        <v>26</v>
      </c>
      <c r="F313" s="34">
        <v>41244</v>
      </c>
      <c r="G313" s="20" t="s">
        <v>21186</v>
      </c>
      <c r="H313" s="109"/>
      <c r="I313" s="21">
        <v>160492</v>
      </c>
      <c r="J313" s="21">
        <v>160492</v>
      </c>
      <c r="K313" s="21">
        <v>154775</v>
      </c>
      <c r="L313" s="21">
        <v>154606</v>
      </c>
      <c r="M313" s="21"/>
      <c r="N313" s="21">
        <v>5886</v>
      </c>
      <c r="O313" s="21"/>
      <c r="P313" s="125">
        <v>5886</v>
      </c>
      <c r="Q313" s="21"/>
      <c r="R313" s="21">
        <v>160492</v>
      </c>
      <c r="S313" s="21"/>
      <c r="T313" s="21"/>
      <c r="U313" s="125">
        <v>0</v>
      </c>
      <c r="V313" s="21">
        <v>5227</v>
      </c>
      <c r="W313" s="34">
        <v>43831</v>
      </c>
      <c r="X313" s="114" t="s">
        <v>13736</v>
      </c>
    </row>
    <row r="314" spans="2:24" x14ac:dyDescent="0.2">
      <c r="B314" s="14" t="s">
        <v>20346</v>
      </c>
      <c r="C314" s="33" t="s">
        <v>16011</v>
      </c>
      <c r="D314" s="16" t="s">
        <v>24596</v>
      </c>
      <c r="E314" s="18" t="s">
        <v>26</v>
      </c>
      <c r="F314" s="34">
        <v>41244</v>
      </c>
      <c r="G314" s="20" t="s">
        <v>21186</v>
      </c>
      <c r="H314" s="109"/>
      <c r="I314" s="21">
        <v>16897</v>
      </c>
      <c r="J314" s="21">
        <v>16897</v>
      </c>
      <c r="K314" s="21">
        <v>15266</v>
      </c>
      <c r="L314" s="21">
        <v>16006</v>
      </c>
      <c r="M314" s="21"/>
      <c r="N314" s="21">
        <v>891</v>
      </c>
      <c r="O314" s="21"/>
      <c r="P314" s="125">
        <v>891</v>
      </c>
      <c r="Q314" s="21"/>
      <c r="R314" s="21">
        <v>16897</v>
      </c>
      <c r="S314" s="21"/>
      <c r="T314" s="21"/>
      <c r="U314" s="125">
        <v>0</v>
      </c>
      <c r="V314" s="21">
        <v>508</v>
      </c>
      <c r="W314" s="34">
        <v>43586</v>
      </c>
      <c r="X314" s="114" t="s">
        <v>13736</v>
      </c>
    </row>
    <row r="315" spans="2:24" x14ac:dyDescent="0.2">
      <c r="B315" s="14" t="s">
        <v>20344</v>
      </c>
      <c r="C315" s="33" t="s">
        <v>16008</v>
      </c>
      <c r="D315" s="16" t="s">
        <v>24595</v>
      </c>
      <c r="E315" s="18" t="s">
        <v>26</v>
      </c>
      <c r="F315" s="34">
        <v>41244</v>
      </c>
      <c r="G315" s="20" t="s">
        <v>21186</v>
      </c>
      <c r="H315" s="109"/>
      <c r="I315" s="21">
        <v>13852</v>
      </c>
      <c r="J315" s="21">
        <v>13852</v>
      </c>
      <c r="K315" s="21">
        <v>12515</v>
      </c>
      <c r="L315" s="21">
        <v>12820</v>
      </c>
      <c r="M315" s="21"/>
      <c r="N315" s="21">
        <v>1032</v>
      </c>
      <c r="O315" s="21"/>
      <c r="P315" s="125">
        <v>1032</v>
      </c>
      <c r="Q315" s="21"/>
      <c r="R315" s="21">
        <v>13852</v>
      </c>
      <c r="S315" s="21"/>
      <c r="T315" s="21"/>
      <c r="U315" s="125">
        <v>0</v>
      </c>
      <c r="V315" s="21">
        <v>416</v>
      </c>
      <c r="W315" s="34">
        <v>43586</v>
      </c>
      <c r="X315" s="114" t="s">
        <v>13736</v>
      </c>
    </row>
    <row r="316" spans="2:24" x14ac:dyDescent="0.2">
      <c r="B316" s="14" t="s">
        <v>20342</v>
      </c>
      <c r="C316" s="33" t="s">
        <v>16005</v>
      </c>
      <c r="D316" s="16" t="s">
        <v>24594</v>
      </c>
      <c r="E316" s="18" t="s">
        <v>26</v>
      </c>
      <c r="F316" s="34">
        <v>41244</v>
      </c>
      <c r="G316" s="20" t="s">
        <v>21186</v>
      </c>
      <c r="H316" s="109"/>
      <c r="I316" s="21">
        <v>4096</v>
      </c>
      <c r="J316" s="21">
        <v>4096</v>
      </c>
      <c r="K316" s="21">
        <v>3701</v>
      </c>
      <c r="L316" s="21">
        <v>3517</v>
      </c>
      <c r="M316" s="21"/>
      <c r="N316" s="21">
        <v>579</v>
      </c>
      <c r="O316" s="21"/>
      <c r="P316" s="125">
        <v>579</v>
      </c>
      <c r="Q316" s="21"/>
      <c r="R316" s="21">
        <v>4096</v>
      </c>
      <c r="S316" s="21"/>
      <c r="T316" s="21"/>
      <c r="U316" s="125">
        <v>0</v>
      </c>
      <c r="V316" s="21">
        <v>123</v>
      </c>
      <c r="W316" s="34">
        <v>43497</v>
      </c>
      <c r="X316" s="114" t="s">
        <v>13736</v>
      </c>
    </row>
    <row r="317" spans="2:24" x14ac:dyDescent="0.2">
      <c r="B317" s="14" t="s">
        <v>20340</v>
      </c>
      <c r="C317" s="33" t="s">
        <v>16002</v>
      </c>
      <c r="D317" s="16" t="s">
        <v>24593</v>
      </c>
      <c r="E317" s="18" t="s">
        <v>26</v>
      </c>
      <c r="F317" s="34">
        <v>41244</v>
      </c>
      <c r="G317" s="20" t="s">
        <v>21186</v>
      </c>
      <c r="H317" s="109"/>
      <c r="I317" s="21">
        <v>3595</v>
      </c>
      <c r="J317" s="21">
        <v>3595</v>
      </c>
      <c r="K317" s="21">
        <v>3222</v>
      </c>
      <c r="L317" s="21">
        <v>3491</v>
      </c>
      <c r="M317" s="21"/>
      <c r="N317" s="21">
        <v>104</v>
      </c>
      <c r="O317" s="21"/>
      <c r="P317" s="125">
        <v>104</v>
      </c>
      <c r="Q317" s="21"/>
      <c r="R317" s="21">
        <v>3595</v>
      </c>
      <c r="S317" s="21"/>
      <c r="T317" s="21"/>
      <c r="U317" s="125">
        <v>0</v>
      </c>
      <c r="V317" s="21">
        <v>118</v>
      </c>
      <c r="W317" s="34">
        <v>46023</v>
      </c>
      <c r="X317" s="114" t="s">
        <v>13736</v>
      </c>
    </row>
    <row r="318" spans="2:24" x14ac:dyDescent="0.2">
      <c r="B318" s="14" t="s">
        <v>20338</v>
      </c>
      <c r="C318" s="33" t="s">
        <v>15999</v>
      </c>
      <c r="D318" s="16" t="s">
        <v>24592</v>
      </c>
      <c r="E318" s="18" t="s">
        <v>26</v>
      </c>
      <c r="F318" s="34">
        <v>41244</v>
      </c>
      <c r="G318" s="20" t="s">
        <v>21186</v>
      </c>
      <c r="H318" s="109"/>
      <c r="I318" s="21">
        <v>1085</v>
      </c>
      <c r="J318" s="21">
        <v>1085</v>
      </c>
      <c r="K318" s="21">
        <v>975</v>
      </c>
      <c r="L318" s="21">
        <v>1058</v>
      </c>
      <c r="M318" s="21"/>
      <c r="N318" s="21">
        <v>27</v>
      </c>
      <c r="O318" s="21"/>
      <c r="P318" s="125">
        <v>27</v>
      </c>
      <c r="Q318" s="21"/>
      <c r="R318" s="21">
        <v>1085</v>
      </c>
      <c r="S318" s="21"/>
      <c r="T318" s="21"/>
      <c r="U318" s="125">
        <v>0</v>
      </c>
      <c r="V318" s="21">
        <v>35</v>
      </c>
      <c r="W318" s="34">
        <v>46023</v>
      </c>
      <c r="X318" s="114" t="s">
        <v>13736</v>
      </c>
    </row>
    <row r="319" spans="2:24" x14ac:dyDescent="0.2">
      <c r="B319" s="14" t="s">
        <v>20336</v>
      </c>
      <c r="C319" s="33" t="s">
        <v>15996</v>
      </c>
      <c r="D319" s="16" t="s">
        <v>24591</v>
      </c>
      <c r="E319" s="18" t="s">
        <v>26</v>
      </c>
      <c r="F319" s="34">
        <v>41244</v>
      </c>
      <c r="G319" s="20" t="s">
        <v>21186</v>
      </c>
      <c r="H319" s="109"/>
      <c r="I319" s="21">
        <v>2765</v>
      </c>
      <c r="J319" s="21">
        <v>2765</v>
      </c>
      <c r="K319" s="21">
        <v>2483</v>
      </c>
      <c r="L319" s="21">
        <v>2688</v>
      </c>
      <c r="M319" s="21"/>
      <c r="N319" s="21">
        <v>77</v>
      </c>
      <c r="O319" s="21"/>
      <c r="P319" s="125">
        <v>77</v>
      </c>
      <c r="Q319" s="21"/>
      <c r="R319" s="21">
        <v>2765</v>
      </c>
      <c r="S319" s="21"/>
      <c r="T319" s="21"/>
      <c r="U319" s="125">
        <v>0</v>
      </c>
      <c r="V319" s="21">
        <v>91</v>
      </c>
      <c r="W319" s="34">
        <v>46054</v>
      </c>
      <c r="X319" s="114" t="s">
        <v>13736</v>
      </c>
    </row>
    <row r="320" spans="2:24" x14ac:dyDescent="0.2">
      <c r="B320" s="14" t="s">
        <v>20334</v>
      </c>
      <c r="C320" s="33" t="s">
        <v>15993</v>
      </c>
      <c r="D320" s="16" t="s">
        <v>24590</v>
      </c>
      <c r="E320" s="18" t="s">
        <v>26</v>
      </c>
      <c r="F320" s="34">
        <v>41244</v>
      </c>
      <c r="G320" s="20" t="s">
        <v>21186</v>
      </c>
      <c r="H320" s="109"/>
      <c r="I320" s="21">
        <v>1762</v>
      </c>
      <c r="J320" s="21">
        <v>1762</v>
      </c>
      <c r="K320" s="21">
        <v>1694</v>
      </c>
      <c r="L320" s="21">
        <v>1703</v>
      </c>
      <c r="M320" s="21"/>
      <c r="N320" s="21">
        <v>59</v>
      </c>
      <c r="O320" s="21"/>
      <c r="P320" s="125">
        <v>59</v>
      </c>
      <c r="Q320" s="21"/>
      <c r="R320" s="21">
        <v>1762</v>
      </c>
      <c r="S320" s="21"/>
      <c r="T320" s="21"/>
      <c r="U320" s="125">
        <v>0</v>
      </c>
      <c r="V320" s="21">
        <v>58</v>
      </c>
      <c r="W320" s="34">
        <v>46054</v>
      </c>
      <c r="X320" s="114" t="s">
        <v>13736</v>
      </c>
    </row>
    <row r="321" spans="2:24" x14ac:dyDescent="0.2">
      <c r="B321" s="14" t="s">
        <v>20332</v>
      </c>
      <c r="C321" s="33" t="s">
        <v>15990</v>
      </c>
      <c r="D321" s="16" t="s">
        <v>24589</v>
      </c>
      <c r="E321" s="18" t="s">
        <v>26</v>
      </c>
      <c r="F321" s="34">
        <v>41244</v>
      </c>
      <c r="G321" s="20" t="s">
        <v>21186</v>
      </c>
      <c r="H321" s="109"/>
      <c r="I321" s="21">
        <v>8066</v>
      </c>
      <c r="J321" s="21">
        <v>8066</v>
      </c>
      <c r="K321" s="21">
        <v>7757</v>
      </c>
      <c r="L321" s="21">
        <v>7940</v>
      </c>
      <c r="M321" s="21"/>
      <c r="N321" s="21">
        <v>126</v>
      </c>
      <c r="O321" s="21"/>
      <c r="P321" s="125">
        <v>126</v>
      </c>
      <c r="Q321" s="21"/>
      <c r="R321" s="21">
        <v>8066</v>
      </c>
      <c r="S321" s="21"/>
      <c r="T321" s="21"/>
      <c r="U321" s="125">
        <v>0</v>
      </c>
      <c r="V321" s="21">
        <v>264</v>
      </c>
      <c r="W321" s="34">
        <v>46054</v>
      </c>
      <c r="X321" s="114" t="s">
        <v>13736</v>
      </c>
    </row>
    <row r="322" spans="2:24" x14ac:dyDescent="0.2">
      <c r="B322" s="14" t="s">
        <v>20330</v>
      </c>
      <c r="C322" s="33" t="s">
        <v>15987</v>
      </c>
      <c r="D322" s="16" t="s">
        <v>24588</v>
      </c>
      <c r="E322" s="18" t="s">
        <v>26</v>
      </c>
      <c r="F322" s="34">
        <v>41244</v>
      </c>
      <c r="G322" s="20" t="s">
        <v>21186</v>
      </c>
      <c r="H322" s="109"/>
      <c r="I322" s="21">
        <v>7207</v>
      </c>
      <c r="J322" s="21">
        <v>7207</v>
      </c>
      <c r="K322" s="21">
        <v>6966</v>
      </c>
      <c r="L322" s="21">
        <v>7067</v>
      </c>
      <c r="M322" s="21"/>
      <c r="N322" s="21">
        <v>140</v>
      </c>
      <c r="O322" s="21"/>
      <c r="P322" s="125">
        <v>140</v>
      </c>
      <c r="Q322" s="21"/>
      <c r="R322" s="21">
        <v>7207</v>
      </c>
      <c r="S322" s="21"/>
      <c r="T322" s="21"/>
      <c r="U322" s="125">
        <v>0</v>
      </c>
      <c r="V322" s="21">
        <v>237</v>
      </c>
      <c r="W322" s="34">
        <v>46023</v>
      </c>
      <c r="X322" s="114" t="s">
        <v>13736</v>
      </c>
    </row>
    <row r="323" spans="2:24" x14ac:dyDescent="0.2">
      <c r="B323" s="14" t="s">
        <v>20328</v>
      </c>
      <c r="C323" s="33" t="s">
        <v>15984</v>
      </c>
      <c r="D323" s="16" t="s">
        <v>24587</v>
      </c>
      <c r="E323" s="18" t="s">
        <v>26</v>
      </c>
      <c r="F323" s="34">
        <v>41244</v>
      </c>
      <c r="G323" s="20" t="s">
        <v>21186</v>
      </c>
      <c r="H323" s="109"/>
      <c r="I323" s="21">
        <v>629</v>
      </c>
      <c r="J323" s="21">
        <v>629</v>
      </c>
      <c r="K323" s="21">
        <v>565</v>
      </c>
      <c r="L323" s="21">
        <v>501</v>
      </c>
      <c r="M323" s="21"/>
      <c r="N323" s="21">
        <v>128</v>
      </c>
      <c r="O323" s="21"/>
      <c r="P323" s="125">
        <v>128</v>
      </c>
      <c r="Q323" s="21"/>
      <c r="R323" s="21">
        <v>629</v>
      </c>
      <c r="S323" s="21"/>
      <c r="T323" s="21"/>
      <c r="U323" s="125">
        <v>0</v>
      </c>
      <c r="V323" s="21">
        <v>21</v>
      </c>
      <c r="W323" s="34">
        <v>46023</v>
      </c>
      <c r="X323" s="114" t="s">
        <v>13736</v>
      </c>
    </row>
    <row r="324" spans="2:24" x14ac:dyDescent="0.2">
      <c r="B324" s="14" t="s">
        <v>20326</v>
      </c>
      <c r="C324" s="33" t="s">
        <v>15981</v>
      </c>
      <c r="D324" s="16" t="s">
        <v>24586</v>
      </c>
      <c r="E324" s="18" t="s">
        <v>26</v>
      </c>
      <c r="F324" s="34">
        <v>41244</v>
      </c>
      <c r="G324" s="20" t="s">
        <v>21186</v>
      </c>
      <c r="H324" s="109"/>
      <c r="I324" s="21">
        <v>1275</v>
      </c>
      <c r="J324" s="21">
        <v>1275</v>
      </c>
      <c r="K324" s="21">
        <v>1145</v>
      </c>
      <c r="L324" s="21">
        <v>1172</v>
      </c>
      <c r="M324" s="21"/>
      <c r="N324" s="21">
        <v>103</v>
      </c>
      <c r="O324" s="21"/>
      <c r="P324" s="125">
        <v>103</v>
      </c>
      <c r="Q324" s="21"/>
      <c r="R324" s="21">
        <v>1275</v>
      </c>
      <c r="S324" s="21"/>
      <c r="T324" s="21"/>
      <c r="U324" s="125">
        <v>0</v>
      </c>
      <c r="V324" s="21">
        <v>42</v>
      </c>
      <c r="W324" s="34">
        <v>46054</v>
      </c>
      <c r="X324" s="114" t="s">
        <v>13736</v>
      </c>
    </row>
    <row r="325" spans="2:24" x14ac:dyDescent="0.2">
      <c r="B325" s="14" t="s">
        <v>20324</v>
      </c>
      <c r="C325" s="33" t="s">
        <v>15978</v>
      </c>
      <c r="D325" s="16" t="s">
        <v>24585</v>
      </c>
      <c r="E325" s="18" t="s">
        <v>26</v>
      </c>
      <c r="F325" s="34">
        <v>41244</v>
      </c>
      <c r="G325" s="20" t="s">
        <v>21186</v>
      </c>
      <c r="H325" s="109"/>
      <c r="I325" s="21">
        <v>4826</v>
      </c>
      <c r="J325" s="21">
        <v>4826</v>
      </c>
      <c r="K325" s="21">
        <v>4335</v>
      </c>
      <c r="L325" s="21">
        <v>4472</v>
      </c>
      <c r="M325" s="21"/>
      <c r="N325" s="21">
        <v>354</v>
      </c>
      <c r="O325" s="21"/>
      <c r="P325" s="125">
        <v>354</v>
      </c>
      <c r="Q325" s="21"/>
      <c r="R325" s="21">
        <v>4826</v>
      </c>
      <c r="S325" s="21"/>
      <c r="T325" s="21"/>
      <c r="U325" s="125">
        <v>0</v>
      </c>
      <c r="V325" s="21">
        <v>125</v>
      </c>
      <c r="W325" s="34">
        <v>46054</v>
      </c>
      <c r="X325" s="114" t="s">
        <v>13736</v>
      </c>
    </row>
    <row r="326" spans="2:24" x14ac:dyDescent="0.2">
      <c r="B326" s="14" t="s">
        <v>20322</v>
      </c>
      <c r="C326" s="33" t="s">
        <v>15975</v>
      </c>
      <c r="D326" s="16" t="s">
        <v>24584</v>
      </c>
      <c r="E326" s="18" t="s">
        <v>26</v>
      </c>
      <c r="F326" s="34">
        <v>41244</v>
      </c>
      <c r="G326" s="20" t="s">
        <v>21186</v>
      </c>
      <c r="H326" s="109"/>
      <c r="I326" s="21">
        <v>3201</v>
      </c>
      <c r="J326" s="21">
        <v>3201</v>
      </c>
      <c r="K326" s="21">
        <v>2865</v>
      </c>
      <c r="L326" s="21">
        <v>2952</v>
      </c>
      <c r="M326" s="21"/>
      <c r="N326" s="21">
        <v>249</v>
      </c>
      <c r="O326" s="21"/>
      <c r="P326" s="125">
        <v>249</v>
      </c>
      <c r="Q326" s="21"/>
      <c r="R326" s="21">
        <v>3201</v>
      </c>
      <c r="S326" s="21"/>
      <c r="T326" s="21"/>
      <c r="U326" s="125">
        <v>0</v>
      </c>
      <c r="V326" s="21">
        <v>105</v>
      </c>
      <c r="W326" s="34">
        <v>46054</v>
      </c>
      <c r="X326" s="114" t="s">
        <v>13736</v>
      </c>
    </row>
    <row r="327" spans="2:24" x14ac:dyDescent="0.2">
      <c r="B327" s="14" t="s">
        <v>20320</v>
      </c>
      <c r="C327" s="33" t="s">
        <v>15972</v>
      </c>
      <c r="D327" s="16" t="s">
        <v>24583</v>
      </c>
      <c r="E327" s="18" t="s">
        <v>26</v>
      </c>
      <c r="F327" s="34">
        <v>41244</v>
      </c>
      <c r="G327" s="20" t="s">
        <v>21186</v>
      </c>
      <c r="H327" s="109"/>
      <c r="I327" s="21">
        <v>6940</v>
      </c>
      <c r="J327" s="21">
        <v>6940</v>
      </c>
      <c r="K327" s="21">
        <v>6220</v>
      </c>
      <c r="L327" s="21">
        <v>6888</v>
      </c>
      <c r="M327" s="21"/>
      <c r="N327" s="21">
        <v>52</v>
      </c>
      <c r="O327" s="21"/>
      <c r="P327" s="125">
        <v>52</v>
      </c>
      <c r="Q327" s="21"/>
      <c r="R327" s="21">
        <v>6940</v>
      </c>
      <c r="S327" s="21"/>
      <c r="T327" s="21"/>
      <c r="U327" s="125">
        <v>0</v>
      </c>
      <c r="V327" s="21">
        <v>228</v>
      </c>
      <c r="W327" s="34">
        <v>46054</v>
      </c>
      <c r="X327" s="114" t="s">
        <v>13736</v>
      </c>
    </row>
    <row r="328" spans="2:24" x14ac:dyDescent="0.2">
      <c r="B328" s="14" t="s">
        <v>20318</v>
      </c>
      <c r="C328" s="33" t="s">
        <v>15969</v>
      </c>
      <c r="D328" s="16" t="s">
        <v>24582</v>
      </c>
      <c r="E328" s="18" t="s">
        <v>26</v>
      </c>
      <c r="F328" s="34">
        <v>41244</v>
      </c>
      <c r="G328" s="20" t="s">
        <v>21186</v>
      </c>
      <c r="H328" s="109"/>
      <c r="I328" s="21">
        <v>1438</v>
      </c>
      <c r="J328" s="21">
        <v>1438</v>
      </c>
      <c r="K328" s="21">
        <v>1289</v>
      </c>
      <c r="L328" s="21">
        <v>1367</v>
      </c>
      <c r="M328" s="21"/>
      <c r="N328" s="21">
        <v>71</v>
      </c>
      <c r="O328" s="21"/>
      <c r="P328" s="125">
        <v>71</v>
      </c>
      <c r="Q328" s="21"/>
      <c r="R328" s="21">
        <v>1438</v>
      </c>
      <c r="S328" s="21"/>
      <c r="T328" s="21"/>
      <c r="U328" s="125">
        <v>0</v>
      </c>
      <c r="V328" s="21">
        <v>48</v>
      </c>
      <c r="W328" s="34">
        <v>46054</v>
      </c>
      <c r="X328" s="114" t="s">
        <v>13736</v>
      </c>
    </row>
    <row r="329" spans="2:24" x14ac:dyDescent="0.2">
      <c r="B329" s="14" t="s">
        <v>20316</v>
      </c>
      <c r="C329" s="33" t="s">
        <v>24581</v>
      </c>
      <c r="D329" s="16" t="s">
        <v>24580</v>
      </c>
      <c r="E329" s="18" t="s">
        <v>26</v>
      </c>
      <c r="F329" s="34">
        <v>40969</v>
      </c>
      <c r="G329" s="20" t="s">
        <v>21186</v>
      </c>
      <c r="H329" s="109"/>
      <c r="I329" s="21">
        <v>25871</v>
      </c>
      <c r="J329" s="21">
        <v>25871</v>
      </c>
      <c r="K329" s="21">
        <v>23187</v>
      </c>
      <c r="L329" s="21">
        <v>22466</v>
      </c>
      <c r="M329" s="21"/>
      <c r="N329" s="21">
        <v>3406</v>
      </c>
      <c r="O329" s="21"/>
      <c r="P329" s="125">
        <v>3406</v>
      </c>
      <c r="Q329" s="21"/>
      <c r="R329" s="21">
        <v>25871</v>
      </c>
      <c r="S329" s="21"/>
      <c r="T329" s="21"/>
      <c r="U329" s="125">
        <v>0</v>
      </c>
      <c r="V329" s="21">
        <v>387</v>
      </c>
      <c r="W329" s="34">
        <v>46082</v>
      </c>
      <c r="X329" s="114" t="s">
        <v>16200</v>
      </c>
    </row>
    <row r="330" spans="2:24" x14ac:dyDescent="0.2">
      <c r="B330" s="14" t="s">
        <v>20314</v>
      </c>
      <c r="C330" s="33" t="s">
        <v>15966</v>
      </c>
      <c r="D330" s="16" t="s">
        <v>24579</v>
      </c>
      <c r="E330" s="18" t="s">
        <v>26</v>
      </c>
      <c r="F330" s="34">
        <v>41244</v>
      </c>
      <c r="G330" s="20" t="s">
        <v>21186</v>
      </c>
      <c r="H330" s="109"/>
      <c r="I330" s="21">
        <v>1101</v>
      </c>
      <c r="J330" s="21">
        <v>1101</v>
      </c>
      <c r="K330" s="21">
        <v>986</v>
      </c>
      <c r="L330" s="21">
        <v>1044</v>
      </c>
      <c r="M330" s="21"/>
      <c r="N330" s="21">
        <v>57</v>
      </c>
      <c r="O330" s="21"/>
      <c r="P330" s="125">
        <v>57</v>
      </c>
      <c r="Q330" s="21"/>
      <c r="R330" s="21">
        <v>1101</v>
      </c>
      <c r="S330" s="21"/>
      <c r="T330" s="21"/>
      <c r="U330" s="125">
        <v>0</v>
      </c>
      <c r="V330" s="21">
        <v>36</v>
      </c>
      <c r="W330" s="34">
        <v>46082</v>
      </c>
      <c r="X330" s="114" t="s">
        <v>13736</v>
      </c>
    </row>
    <row r="331" spans="2:24" x14ac:dyDescent="0.2">
      <c r="B331" s="14" t="s">
        <v>20312</v>
      </c>
      <c r="C331" s="33" t="s">
        <v>15963</v>
      </c>
      <c r="D331" s="16" t="s">
        <v>24578</v>
      </c>
      <c r="E331" s="18" t="s">
        <v>26</v>
      </c>
      <c r="F331" s="34">
        <v>41244</v>
      </c>
      <c r="G331" s="20" t="s">
        <v>21186</v>
      </c>
      <c r="H331" s="109"/>
      <c r="I331" s="21">
        <v>737</v>
      </c>
      <c r="J331" s="21">
        <v>737</v>
      </c>
      <c r="K331" s="21">
        <v>662</v>
      </c>
      <c r="L331" s="21">
        <v>639</v>
      </c>
      <c r="M331" s="21"/>
      <c r="N331" s="21">
        <v>98</v>
      </c>
      <c r="O331" s="21"/>
      <c r="P331" s="125">
        <v>98</v>
      </c>
      <c r="Q331" s="21"/>
      <c r="R331" s="21">
        <v>737</v>
      </c>
      <c r="S331" s="21"/>
      <c r="T331" s="21"/>
      <c r="U331" s="125">
        <v>0</v>
      </c>
      <c r="V331" s="21">
        <v>24</v>
      </c>
      <c r="W331" s="34">
        <v>46082</v>
      </c>
      <c r="X331" s="114" t="s">
        <v>13736</v>
      </c>
    </row>
    <row r="332" spans="2:24" x14ac:dyDescent="0.2">
      <c r="B332" s="14" t="s">
        <v>20310</v>
      </c>
      <c r="C332" s="33" t="s">
        <v>24577</v>
      </c>
      <c r="D332" s="16" t="s">
        <v>24576</v>
      </c>
      <c r="E332" s="18" t="s">
        <v>26</v>
      </c>
      <c r="F332" s="34">
        <v>41091</v>
      </c>
      <c r="G332" s="20" t="s">
        <v>21186</v>
      </c>
      <c r="H332" s="109"/>
      <c r="I332" s="21">
        <v>10580</v>
      </c>
      <c r="J332" s="21">
        <v>10580</v>
      </c>
      <c r="K332" s="21">
        <v>9482</v>
      </c>
      <c r="L332" s="21">
        <v>8293</v>
      </c>
      <c r="M332" s="21"/>
      <c r="N332" s="21">
        <v>2287</v>
      </c>
      <c r="O332" s="21"/>
      <c r="P332" s="125">
        <v>2287</v>
      </c>
      <c r="Q332" s="21"/>
      <c r="R332" s="21">
        <v>10580</v>
      </c>
      <c r="S332" s="21"/>
      <c r="T332" s="21"/>
      <c r="U332" s="125">
        <v>0</v>
      </c>
      <c r="V332" s="21">
        <v>366</v>
      </c>
      <c r="W332" s="34">
        <v>46054</v>
      </c>
      <c r="X332" s="114" t="s">
        <v>13736</v>
      </c>
    </row>
    <row r="333" spans="2:24" x14ac:dyDescent="0.2">
      <c r="B333" s="14" t="s">
        <v>20308</v>
      </c>
      <c r="C333" s="33" t="s">
        <v>15960</v>
      </c>
      <c r="D333" s="16" t="s">
        <v>24575</v>
      </c>
      <c r="E333" s="18" t="s">
        <v>26</v>
      </c>
      <c r="F333" s="34">
        <v>41244</v>
      </c>
      <c r="G333" s="20" t="s">
        <v>21186</v>
      </c>
      <c r="H333" s="109"/>
      <c r="I333" s="21">
        <v>3864</v>
      </c>
      <c r="J333" s="21">
        <v>3864</v>
      </c>
      <c r="K333" s="21">
        <v>3463</v>
      </c>
      <c r="L333" s="21">
        <v>3766</v>
      </c>
      <c r="M333" s="21"/>
      <c r="N333" s="21">
        <v>97</v>
      </c>
      <c r="O333" s="21"/>
      <c r="P333" s="125">
        <v>97</v>
      </c>
      <c r="Q333" s="21"/>
      <c r="R333" s="21">
        <v>3864</v>
      </c>
      <c r="S333" s="21"/>
      <c r="T333" s="21"/>
      <c r="U333" s="125">
        <v>0</v>
      </c>
      <c r="V333" s="21">
        <v>128</v>
      </c>
      <c r="W333" s="34">
        <v>46054</v>
      </c>
      <c r="X333" s="114" t="s">
        <v>13736</v>
      </c>
    </row>
    <row r="334" spans="2:24" x14ac:dyDescent="0.2">
      <c r="B334" s="14" t="s">
        <v>20306</v>
      </c>
      <c r="C334" s="33" t="s">
        <v>15957</v>
      </c>
      <c r="D334" s="16" t="s">
        <v>24574</v>
      </c>
      <c r="E334" s="18" t="s">
        <v>26</v>
      </c>
      <c r="F334" s="34">
        <v>41244</v>
      </c>
      <c r="G334" s="20" t="s">
        <v>21186</v>
      </c>
      <c r="H334" s="109"/>
      <c r="I334" s="21">
        <v>19993</v>
      </c>
      <c r="J334" s="21">
        <v>19993</v>
      </c>
      <c r="K334" s="21">
        <v>17956</v>
      </c>
      <c r="L334" s="21">
        <v>19602</v>
      </c>
      <c r="M334" s="21"/>
      <c r="N334" s="21">
        <v>391</v>
      </c>
      <c r="O334" s="21"/>
      <c r="P334" s="125">
        <v>391</v>
      </c>
      <c r="Q334" s="21"/>
      <c r="R334" s="21">
        <v>19993</v>
      </c>
      <c r="S334" s="21"/>
      <c r="T334" s="21"/>
      <c r="U334" s="125">
        <v>0</v>
      </c>
      <c r="V334" s="21">
        <v>624</v>
      </c>
      <c r="W334" s="34">
        <v>46054</v>
      </c>
      <c r="X334" s="114" t="s">
        <v>13736</v>
      </c>
    </row>
    <row r="335" spans="2:24" x14ac:dyDescent="0.2">
      <c r="B335" s="14" t="s">
        <v>20304</v>
      </c>
      <c r="C335" s="33" t="s">
        <v>15954</v>
      </c>
      <c r="D335" s="16" t="s">
        <v>24573</v>
      </c>
      <c r="E335" s="18" t="s">
        <v>26</v>
      </c>
      <c r="F335" s="34">
        <v>41244</v>
      </c>
      <c r="G335" s="20" t="s">
        <v>21186</v>
      </c>
      <c r="H335" s="109"/>
      <c r="I335" s="21">
        <v>21612</v>
      </c>
      <c r="J335" s="21">
        <v>21612</v>
      </c>
      <c r="K335" s="21">
        <v>20785</v>
      </c>
      <c r="L335" s="21">
        <v>21100</v>
      </c>
      <c r="M335" s="21"/>
      <c r="N335" s="21">
        <v>512</v>
      </c>
      <c r="O335" s="21"/>
      <c r="P335" s="125">
        <v>512</v>
      </c>
      <c r="Q335" s="21"/>
      <c r="R335" s="21">
        <v>21612</v>
      </c>
      <c r="S335" s="21"/>
      <c r="T335" s="21"/>
      <c r="U335" s="125">
        <v>0</v>
      </c>
      <c r="V335" s="21">
        <v>1053</v>
      </c>
      <c r="W335" s="34">
        <v>46054</v>
      </c>
      <c r="X335" s="114" t="s">
        <v>13736</v>
      </c>
    </row>
    <row r="336" spans="2:24" x14ac:dyDescent="0.2">
      <c r="B336" s="14" t="s">
        <v>20302</v>
      </c>
      <c r="C336" s="33" t="s">
        <v>15951</v>
      </c>
      <c r="D336" s="16" t="s">
        <v>24572</v>
      </c>
      <c r="E336" s="18" t="s">
        <v>26</v>
      </c>
      <c r="F336" s="34">
        <v>41244</v>
      </c>
      <c r="G336" s="20" t="s">
        <v>21186</v>
      </c>
      <c r="H336" s="109"/>
      <c r="I336" s="21">
        <v>37179</v>
      </c>
      <c r="J336" s="21">
        <v>37179</v>
      </c>
      <c r="K336" s="21">
        <v>33392</v>
      </c>
      <c r="L336" s="21">
        <v>36522</v>
      </c>
      <c r="M336" s="21"/>
      <c r="N336" s="21">
        <v>658</v>
      </c>
      <c r="O336" s="21"/>
      <c r="P336" s="125">
        <v>658</v>
      </c>
      <c r="Q336" s="21"/>
      <c r="R336" s="21">
        <v>37179</v>
      </c>
      <c r="S336" s="21"/>
      <c r="T336" s="21"/>
      <c r="U336" s="125">
        <v>0</v>
      </c>
      <c r="V336" s="21">
        <v>1116</v>
      </c>
      <c r="W336" s="34">
        <v>46054</v>
      </c>
      <c r="X336" s="114" t="s">
        <v>13736</v>
      </c>
    </row>
    <row r="337" spans="2:24" x14ac:dyDescent="0.2">
      <c r="B337" s="14" t="s">
        <v>20300</v>
      </c>
      <c r="C337" s="33" t="s">
        <v>15948</v>
      </c>
      <c r="D337" s="16" t="s">
        <v>24571</v>
      </c>
      <c r="E337" s="18" t="s">
        <v>26</v>
      </c>
      <c r="F337" s="34">
        <v>41244</v>
      </c>
      <c r="G337" s="20" t="s">
        <v>21186</v>
      </c>
      <c r="H337" s="109"/>
      <c r="I337" s="21">
        <v>1422</v>
      </c>
      <c r="J337" s="21">
        <v>1422</v>
      </c>
      <c r="K337" s="21">
        <v>1275</v>
      </c>
      <c r="L337" s="21">
        <v>1397</v>
      </c>
      <c r="M337" s="21"/>
      <c r="N337" s="21">
        <v>25</v>
      </c>
      <c r="O337" s="21"/>
      <c r="P337" s="125">
        <v>25</v>
      </c>
      <c r="Q337" s="21"/>
      <c r="R337" s="21">
        <v>1422</v>
      </c>
      <c r="S337" s="21"/>
      <c r="T337" s="21"/>
      <c r="U337" s="125">
        <v>0</v>
      </c>
      <c r="V337" s="21">
        <v>47</v>
      </c>
      <c r="W337" s="34">
        <v>46054</v>
      </c>
      <c r="X337" s="114" t="s">
        <v>13736</v>
      </c>
    </row>
    <row r="338" spans="2:24" x14ac:dyDescent="0.2">
      <c r="B338" s="14" t="s">
        <v>20298</v>
      </c>
      <c r="C338" s="33" t="s">
        <v>15945</v>
      </c>
      <c r="D338" s="16" t="s">
        <v>24570</v>
      </c>
      <c r="E338" s="18" t="s">
        <v>26</v>
      </c>
      <c r="F338" s="34">
        <v>41244</v>
      </c>
      <c r="G338" s="20" t="s">
        <v>21186</v>
      </c>
      <c r="H338" s="109"/>
      <c r="I338" s="21">
        <v>614</v>
      </c>
      <c r="J338" s="21">
        <v>614</v>
      </c>
      <c r="K338" s="21">
        <v>550</v>
      </c>
      <c r="L338" s="21">
        <v>499</v>
      </c>
      <c r="M338" s="21"/>
      <c r="N338" s="21">
        <v>116</v>
      </c>
      <c r="O338" s="21"/>
      <c r="P338" s="125">
        <v>116</v>
      </c>
      <c r="Q338" s="21"/>
      <c r="R338" s="21">
        <v>614</v>
      </c>
      <c r="S338" s="21"/>
      <c r="T338" s="21"/>
      <c r="U338" s="125">
        <v>0</v>
      </c>
      <c r="V338" s="21">
        <v>19</v>
      </c>
      <c r="W338" s="34">
        <v>46054</v>
      </c>
      <c r="X338" s="114" t="s">
        <v>13736</v>
      </c>
    </row>
    <row r="339" spans="2:24" x14ac:dyDescent="0.2">
      <c r="B339" s="14" t="s">
        <v>20296</v>
      </c>
      <c r="C339" s="33" t="s">
        <v>15942</v>
      </c>
      <c r="D339" s="16" t="s">
        <v>24569</v>
      </c>
      <c r="E339" s="18" t="s">
        <v>26</v>
      </c>
      <c r="F339" s="34">
        <v>41244</v>
      </c>
      <c r="G339" s="20" t="s">
        <v>21186</v>
      </c>
      <c r="H339" s="109"/>
      <c r="I339" s="21">
        <v>7340</v>
      </c>
      <c r="J339" s="21">
        <v>7340</v>
      </c>
      <c r="K339" s="21">
        <v>6557</v>
      </c>
      <c r="L339" s="21">
        <v>6827</v>
      </c>
      <c r="M339" s="21"/>
      <c r="N339" s="21">
        <v>513</v>
      </c>
      <c r="O339" s="21"/>
      <c r="P339" s="125">
        <v>513</v>
      </c>
      <c r="Q339" s="21"/>
      <c r="R339" s="21">
        <v>7340</v>
      </c>
      <c r="S339" s="21"/>
      <c r="T339" s="21"/>
      <c r="U339" s="125">
        <v>0</v>
      </c>
      <c r="V339" s="21">
        <v>241</v>
      </c>
      <c r="W339" s="34">
        <v>46082</v>
      </c>
      <c r="X339" s="114" t="s">
        <v>13736</v>
      </c>
    </row>
    <row r="340" spans="2:24" x14ac:dyDescent="0.2">
      <c r="B340" s="14" t="s">
        <v>20294</v>
      </c>
      <c r="C340" s="33" t="s">
        <v>15939</v>
      </c>
      <c r="D340" s="16" t="s">
        <v>24568</v>
      </c>
      <c r="E340" s="18" t="s">
        <v>26</v>
      </c>
      <c r="F340" s="34">
        <v>41244</v>
      </c>
      <c r="G340" s="20" t="s">
        <v>21186</v>
      </c>
      <c r="H340" s="109"/>
      <c r="I340" s="21">
        <v>550</v>
      </c>
      <c r="J340" s="21">
        <v>550</v>
      </c>
      <c r="K340" s="21">
        <v>494</v>
      </c>
      <c r="L340" s="21">
        <v>514</v>
      </c>
      <c r="M340" s="21"/>
      <c r="N340" s="21">
        <v>36</v>
      </c>
      <c r="O340" s="21"/>
      <c r="P340" s="125">
        <v>36</v>
      </c>
      <c r="Q340" s="21"/>
      <c r="R340" s="21">
        <v>550</v>
      </c>
      <c r="S340" s="21"/>
      <c r="T340" s="21"/>
      <c r="U340" s="125">
        <v>0</v>
      </c>
      <c r="V340" s="21">
        <v>18</v>
      </c>
      <c r="W340" s="34">
        <v>46082</v>
      </c>
      <c r="X340" s="114" t="s">
        <v>13736</v>
      </c>
    </row>
    <row r="341" spans="2:24" x14ac:dyDescent="0.2">
      <c r="B341" s="14" t="s">
        <v>20292</v>
      </c>
      <c r="C341" s="33" t="s">
        <v>24567</v>
      </c>
      <c r="D341" s="16" t="s">
        <v>24566</v>
      </c>
      <c r="E341" s="18" t="s">
        <v>26</v>
      </c>
      <c r="F341" s="34">
        <v>41030</v>
      </c>
      <c r="G341" s="20" t="s">
        <v>21186</v>
      </c>
      <c r="H341" s="109"/>
      <c r="I341" s="21">
        <v>3936</v>
      </c>
      <c r="J341" s="21">
        <v>3936</v>
      </c>
      <c r="K341" s="21">
        <v>3535</v>
      </c>
      <c r="L341" s="21">
        <v>3361</v>
      </c>
      <c r="M341" s="21"/>
      <c r="N341" s="21">
        <v>575</v>
      </c>
      <c r="O341" s="21"/>
      <c r="P341" s="125">
        <v>575</v>
      </c>
      <c r="Q341" s="21"/>
      <c r="R341" s="21">
        <v>3936</v>
      </c>
      <c r="S341" s="21"/>
      <c r="T341" s="21"/>
      <c r="U341" s="125">
        <v>0</v>
      </c>
      <c r="V341" s="21">
        <v>98</v>
      </c>
      <c r="W341" s="34">
        <v>46113</v>
      </c>
      <c r="X341" s="114" t="s">
        <v>16122</v>
      </c>
    </row>
    <row r="342" spans="2:24" x14ac:dyDescent="0.2">
      <c r="B342" s="14" t="s">
        <v>20290</v>
      </c>
      <c r="C342" s="33" t="s">
        <v>15936</v>
      </c>
      <c r="D342" s="16" t="s">
        <v>24565</v>
      </c>
      <c r="E342" s="18" t="s">
        <v>26</v>
      </c>
      <c r="F342" s="34">
        <v>41244</v>
      </c>
      <c r="G342" s="20" t="s">
        <v>21186</v>
      </c>
      <c r="H342" s="109"/>
      <c r="I342" s="21">
        <v>19125</v>
      </c>
      <c r="J342" s="21">
        <v>19125</v>
      </c>
      <c r="K342" s="21">
        <v>16986</v>
      </c>
      <c r="L342" s="21">
        <v>18330</v>
      </c>
      <c r="M342" s="21"/>
      <c r="N342" s="21">
        <v>796</v>
      </c>
      <c r="O342" s="21"/>
      <c r="P342" s="125">
        <v>796</v>
      </c>
      <c r="Q342" s="21"/>
      <c r="R342" s="21">
        <v>19125</v>
      </c>
      <c r="S342" s="21"/>
      <c r="T342" s="21"/>
      <c r="U342" s="125">
        <v>0</v>
      </c>
      <c r="V342" s="21">
        <v>551</v>
      </c>
      <c r="W342" s="34">
        <v>46113</v>
      </c>
      <c r="X342" s="114" t="s">
        <v>13736</v>
      </c>
    </row>
    <row r="343" spans="2:24" x14ac:dyDescent="0.2">
      <c r="B343" s="14" t="s">
        <v>20288</v>
      </c>
      <c r="C343" s="33" t="s">
        <v>15933</v>
      </c>
      <c r="D343" s="16" t="s">
        <v>24564</v>
      </c>
      <c r="E343" s="18" t="s">
        <v>26</v>
      </c>
      <c r="F343" s="34">
        <v>41244</v>
      </c>
      <c r="G343" s="20" t="s">
        <v>21186</v>
      </c>
      <c r="H343" s="109"/>
      <c r="I343" s="21">
        <v>15549</v>
      </c>
      <c r="J343" s="21">
        <v>15549</v>
      </c>
      <c r="K343" s="21">
        <v>13965</v>
      </c>
      <c r="L343" s="21">
        <v>13375</v>
      </c>
      <c r="M343" s="21"/>
      <c r="N343" s="21">
        <v>2175</v>
      </c>
      <c r="O343" s="21"/>
      <c r="P343" s="125">
        <v>2175</v>
      </c>
      <c r="Q343" s="21"/>
      <c r="R343" s="21">
        <v>15549</v>
      </c>
      <c r="S343" s="21"/>
      <c r="T343" s="21"/>
      <c r="U343" s="125">
        <v>0</v>
      </c>
      <c r="V343" s="21">
        <v>135</v>
      </c>
      <c r="W343" s="34">
        <v>46113</v>
      </c>
      <c r="X343" s="114" t="s">
        <v>13736</v>
      </c>
    </row>
    <row r="344" spans="2:24" x14ac:dyDescent="0.2">
      <c r="B344" s="14" t="s">
        <v>20286</v>
      </c>
      <c r="C344" s="33" t="s">
        <v>15930</v>
      </c>
      <c r="D344" s="16" t="s">
        <v>24563</v>
      </c>
      <c r="E344" s="18" t="s">
        <v>26</v>
      </c>
      <c r="F344" s="34">
        <v>41244</v>
      </c>
      <c r="G344" s="20" t="s">
        <v>21186</v>
      </c>
      <c r="H344" s="109"/>
      <c r="I344" s="21">
        <v>126577</v>
      </c>
      <c r="J344" s="21">
        <v>126577</v>
      </c>
      <c r="K344" s="21">
        <v>113069</v>
      </c>
      <c r="L344" s="21">
        <v>122989</v>
      </c>
      <c r="M344" s="21"/>
      <c r="N344" s="21">
        <v>3588</v>
      </c>
      <c r="O344" s="21"/>
      <c r="P344" s="125">
        <v>3588</v>
      </c>
      <c r="Q344" s="21"/>
      <c r="R344" s="21">
        <v>126577</v>
      </c>
      <c r="S344" s="21"/>
      <c r="T344" s="21"/>
      <c r="U344" s="125">
        <v>0</v>
      </c>
      <c r="V344" s="21">
        <v>1458</v>
      </c>
      <c r="W344" s="34">
        <v>46082</v>
      </c>
      <c r="X344" s="114" t="s">
        <v>13736</v>
      </c>
    </row>
    <row r="345" spans="2:24" x14ac:dyDescent="0.2">
      <c r="B345" s="14" t="s">
        <v>20284</v>
      </c>
      <c r="C345" s="33" t="s">
        <v>15927</v>
      </c>
      <c r="D345" s="16" t="s">
        <v>24562</v>
      </c>
      <c r="E345" s="18" t="s">
        <v>26</v>
      </c>
      <c r="F345" s="34">
        <v>41244</v>
      </c>
      <c r="G345" s="20" t="s">
        <v>21186</v>
      </c>
      <c r="H345" s="109"/>
      <c r="I345" s="21">
        <v>14682</v>
      </c>
      <c r="J345" s="21">
        <v>14682</v>
      </c>
      <c r="K345" s="21">
        <v>13163</v>
      </c>
      <c r="L345" s="21">
        <v>13485</v>
      </c>
      <c r="M345" s="21"/>
      <c r="N345" s="21">
        <v>1197</v>
      </c>
      <c r="O345" s="21"/>
      <c r="P345" s="125">
        <f>SCDPT4!M345+SCDPT4!N345-SCDPT4!O345</f>
        <v>1197</v>
      </c>
      <c r="Q345" s="21"/>
      <c r="R345" s="21">
        <v>14682</v>
      </c>
      <c r="S345" s="21"/>
      <c r="T345" s="21"/>
      <c r="U345" s="125">
        <f>SCDPT4!S345+SCDPT4!T345</f>
        <v>0</v>
      </c>
      <c r="V345" s="21">
        <v>383</v>
      </c>
      <c r="W345" s="34">
        <v>46082</v>
      </c>
      <c r="X345" s="114" t="s">
        <v>13736</v>
      </c>
    </row>
    <row r="346" spans="2:24" x14ac:dyDescent="0.2">
      <c r="B346" s="14" t="s">
        <v>20282</v>
      </c>
      <c r="C346" s="33" t="s">
        <v>15924</v>
      </c>
      <c r="D346" s="16" t="s">
        <v>24561</v>
      </c>
      <c r="E346" s="18" t="s">
        <v>26</v>
      </c>
      <c r="F346" s="34">
        <v>41244</v>
      </c>
      <c r="G346" s="20" t="s">
        <v>21186</v>
      </c>
      <c r="H346" s="109"/>
      <c r="I346" s="21">
        <v>39</v>
      </c>
      <c r="J346" s="21">
        <v>39</v>
      </c>
      <c r="K346" s="21">
        <v>35</v>
      </c>
      <c r="L346" s="21">
        <v>29</v>
      </c>
      <c r="M346" s="21"/>
      <c r="N346" s="21">
        <v>10</v>
      </c>
      <c r="O346" s="21"/>
      <c r="P346" s="125">
        <v>10</v>
      </c>
      <c r="Q346" s="21"/>
      <c r="R346" s="21">
        <v>39</v>
      </c>
      <c r="S346" s="21"/>
      <c r="T346" s="21"/>
      <c r="U346" s="125">
        <v>0</v>
      </c>
      <c r="V346" s="21">
        <v>1</v>
      </c>
      <c r="W346" s="34">
        <v>46082</v>
      </c>
      <c r="X346" s="114" t="s">
        <v>13736</v>
      </c>
    </row>
    <row r="347" spans="2:24" x14ac:dyDescent="0.2">
      <c r="B347" s="14" t="s">
        <v>20279</v>
      </c>
      <c r="C347" s="33" t="s">
        <v>15921</v>
      </c>
      <c r="D347" s="16" t="s">
        <v>24560</v>
      </c>
      <c r="E347" s="18" t="s">
        <v>26</v>
      </c>
      <c r="F347" s="34">
        <v>41244</v>
      </c>
      <c r="G347" s="20" t="s">
        <v>21186</v>
      </c>
      <c r="H347" s="109"/>
      <c r="I347" s="21">
        <v>6310</v>
      </c>
      <c r="J347" s="21">
        <v>6310</v>
      </c>
      <c r="K347" s="21">
        <v>5659</v>
      </c>
      <c r="L347" s="21">
        <v>5988</v>
      </c>
      <c r="M347" s="21"/>
      <c r="N347" s="21">
        <v>321</v>
      </c>
      <c r="O347" s="21"/>
      <c r="P347" s="125">
        <v>321</v>
      </c>
      <c r="Q347" s="21"/>
      <c r="R347" s="21">
        <v>6310</v>
      </c>
      <c r="S347" s="21"/>
      <c r="T347" s="21"/>
      <c r="U347" s="125">
        <v>0</v>
      </c>
      <c r="V347" s="21">
        <v>207</v>
      </c>
      <c r="W347" s="34">
        <v>46082</v>
      </c>
      <c r="X347" s="114" t="s">
        <v>13736</v>
      </c>
    </row>
    <row r="348" spans="2:24" x14ac:dyDescent="0.2">
      <c r="B348" s="14" t="s">
        <v>20277</v>
      </c>
      <c r="C348" s="33" t="s">
        <v>15918</v>
      </c>
      <c r="D348" s="16" t="s">
        <v>24559</v>
      </c>
      <c r="E348" s="18" t="s">
        <v>26</v>
      </c>
      <c r="F348" s="34">
        <v>41244</v>
      </c>
      <c r="G348" s="20" t="s">
        <v>21186</v>
      </c>
      <c r="H348" s="109"/>
      <c r="I348" s="21">
        <v>563</v>
      </c>
      <c r="J348" s="21">
        <v>563</v>
      </c>
      <c r="K348" s="21">
        <v>504</v>
      </c>
      <c r="L348" s="21">
        <v>469</v>
      </c>
      <c r="M348" s="21"/>
      <c r="N348" s="21">
        <v>94</v>
      </c>
      <c r="O348" s="21"/>
      <c r="P348" s="125">
        <v>94</v>
      </c>
      <c r="Q348" s="21"/>
      <c r="R348" s="21">
        <v>563</v>
      </c>
      <c r="S348" s="21"/>
      <c r="T348" s="21"/>
      <c r="U348" s="125">
        <v>0</v>
      </c>
      <c r="V348" s="21">
        <v>18</v>
      </c>
      <c r="W348" s="34">
        <v>46082</v>
      </c>
      <c r="X348" s="114" t="s">
        <v>13736</v>
      </c>
    </row>
    <row r="349" spans="2:24" x14ac:dyDescent="0.2">
      <c r="B349" s="14" t="s">
        <v>20275</v>
      </c>
      <c r="C349" s="33" t="s">
        <v>15915</v>
      </c>
      <c r="D349" s="16" t="s">
        <v>24558</v>
      </c>
      <c r="E349" s="18" t="s">
        <v>26</v>
      </c>
      <c r="F349" s="34">
        <v>41244</v>
      </c>
      <c r="G349" s="20" t="s">
        <v>21186</v>
      </c>
      <c r="H349" s="109"/>
      <c r="I349" s="21">
        <v>1445</v>
      </c>
      <c r="J349" s="21">
        <v>1445</v>
      </c>
      <c r="K349" s="21">
        <v>1298</v>
      </c>
      <c r="L349" s="21">
        <v>1366</v>
      </c>
      <c r="M349" s="21"/>
      <c r="N349" s="21">
        <v>79</v>
      </c>
      <c r="O349" s="21"/>
      <c r="P349" s="125">
        <v>79</v>
      </c>
      <c r="Q349" s="21"/>
      <c r="R349" s="21">
        <v>1445</v>
      </c>
      <c r="S349" s="21"/>
      <c r="T349" s="21"/>
      <c r="U349" s="125">
        <v>0</v>
      </c>
      <c r="V349" s="21">
        <v>47</v>
      </c>
      <c r="W349" s="34">
        <v>46082</v>
      </c>
      <c r="X349" s="114" t="s">
        <v>13736</v>
      </c>
    </row>
    <row r="350" spans="2:24" x14ac:dyDescent="0.2">
      <c r="B350" s="14" t="s">
        <v>20273</v>
      </c>
      <c r="C350" s="33" t="s">
        <v>15912</v>
      </c>
      <c r="D350" s="16" t="s">
        <v>24557</v>
      </c>
      <c r="E350" s="18" t="s">
        <v>26</v>
      </c>
      <c r="F350" s="34">
        <v>41244</v>
      </c>
      <c r="G350" s="20" t="s">
        <v>21186</v>
      </c>
      <c r="H350" s="109"/>
      <c r="I350" s="21">
        <v>26689</v>
      </c>
      <c r="J350" s="21">
        <v>26689</v>
      </c>
      <c r="K350" s="21">
        <v>23970</v>
      </c>
      <c r="L350" s="21">
        <v>25858</v>
      </c>
      <c r="M350" s="21"/>
      <c r="N350" s="21">
        <v>831</v>
      </c>
      <c r="O350" s="21"/>
      <c r="P350" s="125">
        <v>831</v>
      </c>
      <c r="Q350" s="21"/>
      <c r="R350" s="21">
        <v>26689</v>
      </c>
      <c r="S350" s="21"/>
      <c r="T350" s="21"/>
      <c r="U350" s="125">
        <v>0</v>
      </c>
      <c r="V350" s="21">
        <v>793</v>
      </c>
      <c r="W350" s="34">
        <v>46082</v>
      </c>
      <c r="X350" s="114" t="s">
        <v>13736</v>
      </c>
    </row>
    <row r="351" spans="2:24" x14ac:dyDescent="0.2">
      <c r="B351" s="14" t="s">
        <v>20271</v>
      </c>
      <c r="C351" s="33" t="s">
        <v>15909</v>
      </c>
      <c r="D351" s="16" t="s">
        <v>24556</v>
      </c>
      <c r="E351" s="18" t="s">
        <v>26</v>
      </c>
      <c r="F351" s="34">
        <v>41244</v>
      </c>
      <c r="G351" s="20" t="s">
        <v>21186</v>
      </c>
      <c r="H351" s="109"/>
      <c r="I351" s="21">
        <v>1800</v>
      </c>
      <c r="J351" s="21">
        <v>1800</v>
      </c>
      <c r="K351" s="21">
        <v>1617</v>
      </c>
      <c r="L351" s="21">
        <v>1745</v>
      </c>
      <c r="M351" s="21"/>
      <c r="N351" s="21">
        <v>55</v>
      </c>
      <c r="O351" s="21"/>
      <c r="P351" s="125">
        <v>55</v>
      </c>
      <c r="Q351" s="21"/>
      <c r="R351" s="21">
        <v>1800</v>
      </c>
      <c r="S351" s="21"/>
      <c r="T351" s="21"/>
      <c r="U351" s="125">
        <v>0</v>
      </c>
      <c r="V351" s="21">
        <v>59</v>
      </c>
      <c r="W351" s="34">
        <v>46082</v>
      </c>
      <c r="X351" s="114" t="s">
        <v>13736</v>
      </c>
    </row>
    <row r="352" spans="2:24" x14ac:dyDescent="0.2">
      <c r="B352" s="14" t="s">
        <v>20269</v>
      </c>
      <c r="C352" s="33" t="s">
        <v>15906</v>
      </c>
      <c r="D352" s="16" t="s">
        <v>24555</v>
      </c>
      <c r="E352" s="18" t="s">
        <v>26</v>
      </c>
      <c r="F352" s="34">
        <v>41244</v>
      </c>
      <c r="G352" s="20" t="s">
        <v>21186</v>
      </c>
      <c r="H352" s="109"/>
      <c r="I352" s="21">
        <v>771</v>
      </c>
      <c r="J352" s="21">
        <v>771</v>
      </c>
      <c r="K352" s="21">
        <v>693</v>
      </c>
      <c r="L352" s="21">
        <v>752</v>
      </c>
      <c r="M352" s="21"/>
      <c r="N352" s="21">
        <v>20</v>
      </c>
      <c r="O352" s="21"/>
      <c r="P352" s="125">
        <v>20</v>
      </c>
      <c r="Q352" s="21"/>
      <c r="R352" s="21">
        <v>771</v>
      </c>
      <c r="S352" s="21"/>
      <c r="T352" s="21"/>
      <c r="U352" s="125">
        <v>0</v>
      </c>
      <c r="V352" s="21">
        <v>25</v>
      </c>
      <c r="W352" s="34">
        <v>46082</v>
      </c>
      <c r="X352" s="114" t="s">
        <v>13736</v>
      </c>
    </row>
    <row r="353" spans="2:24" x14ac:dyDescent="0.2">
      <c r="B353" s="14" t="s">
        <v>20267</v>
      </c>
      <c r="C353" s="33" t="s">
        <v>15903</v>
      </c>
      <c r="D353" s="16" t="s">
        <v>24554</v>
      </c>
      <c r="E353" s="18" t="s">
        <v>26</v>
      </c>
      <c r="F353" s="34">
        <v>41244</v>
      </c>
      <c r="G353" s="20" t="s">
        <v>21186</v>
      </c>
      <c r="H353" s="109"/>
      <c r="I353" s="21">
        <v>1618</v>
      </c>
      <c r="J353" s="21">
        <v>1618</v>
      </c>
      <c r="K353" s="21">
        <v>1453</v>
      </c>
      <c r="L353" s="21">
        <v>1469</v>
      </c>
      <c r="M353" s="21"/>
      <c r="N353" s="21">
        <v>149</v>
      </c>
      <c r="O353" s="21"/>
      <c r="P353" s="125">
        <v>149</v>
      </c>
      <c r="Q353" s="21"/>
      <c r="R353" s="21">
        <v>1618</v>
      </c>
      <c r="S353" s="21"/>
      <c r="T353" s="21"/>
      <c r="U353" s="125">
        <v>0</v>
      </c>
      <c r="V353" s="21">
        <v>53</v>
      </c>
      <c r="W353" s="34">
        <v>46082</v>
      </c>
      <c r="X353" s="114" t="s">
        <v>13736</v>
      </c>
    </row>
    <row r="354" spans="2:24" x14ac:dyDescent="0.2">
      <c r="B354" s="14" t="s">
        <v>20265</v>
      </c>
      <c r="C354" s="33" t="s">
        <v>15900</v>
      </c>
      <c r="D354" s="16" t="s">
        <v>24553</v>
      </c>
      <c r="E354" s="18" t="s">
        <v>26</v>
      </c>
      <c r="F354" s="34">
        <v>41244</v>
      </c>
      <c r="G354" s="20" t="s">
        <v>21186</v>
      </c>
      <c r="H354" s="109"/>
      <c r="I354" s="21">
        <v>61099</v>
      </c>
      <c r="J354" s="21">
        <v>61099</v>
      </c>
      <c r="K354" s="21">
        <v>59835</v>
      </c>
      <c r="L354" s="21">
        <v>59683</v>
      </c>
      <c r="M354" s="21"/>
      <c r="N354" s="21">
        <v>1415</v>
      </c>
      <c r="O354" s="21"/>
      <c r="P354" s="125">
        <v>1415</v>
      </c>
      <c r="Q354" s="21"/>
      <c r="R354" s="21">
        <v>61099</v>
      </c>
      <c r="S354" s="21"/>
      <c r="T354" s="21"/>
      <c r="U354" s="125">
        <v>0</v>
      </c>
      <c r="V354" s="21">
        <v>2523</v>
      </c>
      <c r="W354" s="34">
        <v>46082</v>
      </c>
      <c r="X354" s="114" t="s">
        <v>13736</v>
      </c>
    </row>
    <row r="355" spans="2:24" x14ac:dyDescent="0.2">
      <c r="B355" s="14" t="s">
        <v>20263</v>
      </c>
      <c r="C355" s="33" t="s">
        <v>15897</v>
      </c>
      <c r="D355" s="16" t="s">
        <v>24552</v>
      </c>
      <c r="E355" s="18" t="s">
        <v>26</v>
      </c>
      <c r="F355" s="34">
        <v>41244</v>
      </c>
      <c r="G355" s="20" t="s">
        <v>21186</v>
      </c>
      <c r="H355" s="109"/>
      <c r="I355" s="21">
        <v>23427</v>
      </c>
      <c r="J355" s="21">
        <v>23427</v>
      </c>
      <c r="K355" s="21">
        <v>22072</v>
      </c>
      <c r="L355" s="21">
        <v>20504</v>
      </c>
      <c r="M355" s="21"/>
      <c r="N355" s="21">
        <v>2923</v>
      </c>
      <c r="O355" s="21"/>
      <c r="P355" s="125">
        <v>2923</v>
      </c>
      <c r="Q355" s="21"/>
      <c r="R355" s="21">
        <v>23427</v>
      </c>
      <c r="S355" s="21"/>
      <c r="T355" s="21"/>
      <c r="U355" s="125">
        <v>0</v>
      </c>
      <c r="V355" s="21">
        <v>1019</v>
      </c>
      <c r="W355" s="34">
        <v>46082</v>
      </c>
      <c r="X355" s="114" t="s">
        <v>13736</v>
      </c>
    </row>
    <row r="356" spans="2:24" x14ac:dyDescent="0.2">
      <c r="B356" s="14" t="s">
        <v>20261</v>
      </c>
      <c r="C356" s="33" t="s">
        <v>15894</v>
      </c>
      <c r="D356" s="16" t="s">
        <v>24551</v>
      </c>
      <c r="E356" s="18" t="s">
        <v>26</v>
      </c>
      <c r="F356" s="34">
        <v>41244</v>
      </c>
      <c r="G356" s="20" t="s">
        <v>21186</v>
      </c>
      <c r="H356" s="109"/>
      <c r="I356" s="21">
        <v>2447</v>
      </c>
      <c r="J356" s="21">
        <v>2447</v>
      </c>
      <c r="K356" s="21">
        <v>2198</v>
      </c>
      <c r="L356" s="21">
        <v>2411</v>
      </c>
      <c r="M356" s="21"/>
      <c r="N356" s="21">
        <v>36</v>
      </c>
      <c r="O356" s="21"/>
      <c r="P356" s="125">
        <v>36</v>
      </c>
      <c r="Q356" s="21"/>
      <c r="R356" s="21">
        <v>2447</v>
      </c>
      <c r="S356" s="21"/>
      <c r="T356" s="21"/>
      <c r="U356" s="125">
        <v>0</v>
      </c>
      <c r="V356" s="21">
        <v>78</v>
      </c>
      <c r="W356" s="34">
        <v>46082</v>
      </c>
      <c r="X356" s="114" t="s">
        <v>13736</v>
      </c>
    </row>
    <row r="357" spans="2:24" x14ac:dyDescent="0.2">
      <c r="B357" s="14" t="s">
        <v>20259</v>
      </c>
      <c r="C357" s="33" t="s">
        <v>15891</v>
      </c>
      <c r="D357" s="16" t="s">
        <v>24550</v>
      </c>
      <c r="E357" s="18" t="s">
        <v>26</v>
      </c>
      <c r="F357" s="34">
        <v>41244</v>
      </c>
      <c r="G357" s="20" t="s">
        <v>21186</v>
      </c>
      <c r="H357" s="109"/>
      <c r="I357" s="21">
        <v>7822</v>
      </c>
      <c r="J357" s="21">
        <v>7822</v>
      </c>
      <c r="K357" s="21">
        <v>7009</v>
      </c>
      <c r="L357" s="21">
        <v>7448</v>
      </c>
      <c r="M357" s="21"/>
      <c r="N357" s="21">
        <v>374</v>
      </c>
      <c r="O357" s="21"/>
      <c r="P357" s="125">
        <v>374</v>
      </c>
      <c r="Q357" s="21"/>
      <c r="R357" s="21">
        <v>7822</v>
      </c>
      <c r="S357" s="21"/>
      <c r="T357" s="21"/>
      <c r="U357" s="125">
        <v>0</v>
      </c>
      <c r="V357" s="21">
        <v>257</v>
      </c>
      <c r="W357" s="34">
        <v>46082</v>
      </c>
      <c r="X357" s="114" t="s">
        <v>13736</v>
      </c>
    </row>
    <row r="358" spans="2:24" x14ac:dyDescent="0.2">
      <c r="B358" s="14" t="s">
        <v>20257</v>
      </c>
      <c r="C358" s="33" t="s">
        <v>15888</v>
      </c>
      <c r="D358" s="16" t="s">
        <v>24549</v>
      </c>
      <c r="E358" s="18" t="s">
        <v>26</v>
      </c>
      <c r="F358" s="34">
        <v>41244</v>
      </c>
      <c r="G358" s="20" t="s">
        <v>21186</v>
      </c>
      <c r="H358" s="109"/>
      <c r="I358" s="21">
        <v>155</v>
      </c>
      <c r="J358" s="21">
        <v>155</v>
      </c>
      <c r="K358" s="21">
        <v>139</v>
      </c>
      <c r="L358" s="21">
        <v>123</v>
      </c>
      <c r="M358" s="21"/>
      <c r="N358" s="21">
        <v>33</v>
      </c>
      <c r="O358" s="21"/>
      <c r="P358" s="125">
        <v>33</v>
      </c>
      <c r="Q358" s="21"/>
      <c r="R358" s="21">
        <v>155</v>
      </c>
      <c r="S358" s="21"/>
      <c r="T358" s="21"/>
      <c r="U358" s="125">
        <v>0</v>
      </c>
      <c r="V358" s="21">
        <v>5</v>
      </c>
      <c r="W358" s="34">
        <v>46082</v>
      </c>
      <c r="X358" s="114" t="s">
        <v>13736</v>
      </c>
    </row>
    <row r="359" spans="2:24" x14ac:dyDescent="0.2">
      <c r="B359" s="14" t="s">
        <v>20255</v>
      </c>
      <c r="C359" s="33" t="s">
        <v>15885</v>
      </c>
      <c r="D359" s="16" t="s">
        <v>24548</v>
      </c>
      <c r="E359" s="18" t="s">
        <v>26</v>
      </c>
      <c r="F359" s="34">
        <v>41244</v>
      </c>
      <c r="G359" s="20" t="s">
        <v>21186</v>
      </c>
      <c r="H359" s="109"/>
      <c r="I359" s="21">
        <v>198441</v>
      </c>
      <c r="J359" s="21">
        <v>198441</v>
      </c>
      <c r="K359" s="21">
        <v>178169</v>
      </c>
      <c r="L359" s="21">
        <v>189091</v>
      </c>
      <c r="M359" s="21"/>
      <c r="N359" s="21">
        <v>9350</v>
      </c>
      <c r="O359" s="21"/>
      <c r="P359" s="125">
        <v>9350</v>
      </c>
      <c r="Q359" s="21"/>
      <c r="R359" s="21">
        <v>198441</v>
      </c>
      <c r="S359" s="21"/>
      <c r="T359" s="21"/>
      <c r="U359" s="125">
        <v>0</v>
      </c>
      <c r="V359" s="21">
        <v>6560</v>
      </c>
      <c r="W359" s="34">
        <v>46082</v>
      </c>
      <c r="X359" s="114" t="s">
        <v>13736</v>
      </c>
    </row>
    <row r="360" spans="2:24" x14ac:dyDescent="0.2">
      <c r="B360" s="14" t="s">
        <v>20253</v>
      </c>
      <c r="C360" s="33" t="s">
        <v>15882</v>
      </c>
      <c r="D360" s="16" t="s">
        <v>24547</v>
      </c>
      <c r="E360" s="18" t="s">
        <v>26</v>
      </c>
      <c r="F360" s="34">
        <v>41244</v>
      </c>
      <c r="G360" s="20" t="s">
        <v>21186</v>
      </c>
      <c r="H360" s="109"/>
      <c r="I360" s="21">
        <v>808</v>
      </c>
      <c r="J360" s="21">
        <v>808</v>
      </c>
      <c r="K360" s="21">
        <v>726</v>
      </c>
      <c r="L360" s="21">
        <v>752</v>
      </c>
      <c r="M360" s="21"/>
      <c r="N360" s="21">
        <v>56</v>
      </c>
      <c r="O360" s="21"/>
      <c r="P360" s="125">
        <v>56</v>
      </c>
      <c r="Q360" s="21"/>
      <c r="R360" s="21">
        <v>808</v>
      </c>
      <c r="S360" s="21"/>
      <c r="T360" s="21"/>
      <c r="U360" s="125">
        <v>0</v>
      </c>
      <c r="V360" s="21">
        <v>27</v>
      </c>
      <c r="W360" s="34">
        <v>46082</v>
      </c>
      <c r="X360" s="114" t="s">
        <v>13736</v>
      </c>
    </row>
    <row r="361" spans="2:24" x14ac:dyDescent="0.2">
      <c r="B361" s="14" t="s">
        <v>20251</v>
      </c>
      <c r="C361" s="33" t="s">
        <v>15879</v>
      </c>
      <c r="D361" s="16" t="s">
        <v>24546</v>
      </c>
      <c r="E361" s="18" t="s">
        <v>26</v>
      </c>
      <c r="F361" s="34">
        <v>41244</v>
      </c>
      <c r="G361" s="20" t="s">
        <v>21186</v>
      </c>
      <c r="H361" s="109"/>
      <c r="I361" s="21">
        <v>16504</v>
      </c>
      <c r="J361" s="21">
        <v>16504</v>
      </c>
      <c r="K361" s="21">
        <v>16163</v>
      </c>
      <c r="L361" s="21">
        <v>16504</v>
      </c>
      <c r="M361" s="21"/>
      <c r="N361" s="21"/>
      <c r="O361" s="21"/>
      <c r="P361" s="125"/>
      <c r="Q361" s="21"/>
      <c r="R361" s="21">
        <v>16504</v>
      </c>
      <c r="S361" s="21"/>
      <c r="T361" s="21"/>
      <c r="U361" s="125"/>
      <c r="V361" s="21">
        <v>381</v>
      </c>
      <c r="W361" s="34">
        <v>46082</v>
      </c>
      <c r="X361" s="114" t="s">
        <v>13736</v>
      </c>
    </row>
    <row r="362" spans="2:24" x14ac:dyDescent="0.2">
      <c r="B362" s="14" t="s">
        <v>20249</v>
      </c>
      <c r="C362" s="33" t="s">
        <v>15876</v>
      </c>
      <c r="D362" s="16" t="s">
        <v>24545</v>
      </c>
      <c r="E362" s="18" t="s">
        <v>26</v>
      </c>
      <c r="F362" s="34">
        <v>41244</v>
      </c>
      <c r="G362" s="20" t="s">
        <v>21186</v>
      </c>
      <c r="H362" s="109"/>
      <c r="I362" s="21">
        <v>30528</v>
      </c>
      <c r="J362" s="21">
        <v>30528</v>
      </c>
      <c r="K362" s="21">
        <v>27418</v>
      </c>
      <c r="L362" s="21">
        <v>28378</v>
      </c>
      <c r="M362" s="21"/>
      <c r="N362" s="21">
        <v>2150</v>
      </c>
      <c r="O362" s="21"/>
      <c r="P362" s="125">
        <v>2150</v>
      </c>
      <c r="Q362" s="21"/>
      <c r="R362" s="21">
        <v>30528</v>
      </c>
      <c r="S362" s="21"/>
      <c r="T362" s="21"/>
      <c r="U362" s="125">
        <v>0</v>
      </c>
      <c r="V362" s="21">
        <v>919</v>
      </c>
      <c r="W362" s="34">
        <v>46082</v>
      </c>
      <c r="X362" s="114" t="s">
        <v>13736</v>
      </c>
    </row>
    <row r="363" spans="2:24" x14ac:dyDescent="0.2">
      <c r="B363" s="14" t="s">
        <v>20247</v>
      </c>
      <c r="C363" s="33" t="s">
        <v>15873</v>
      </c>
      <c r="D363" s="16" t="s">
        <v>24544</v>
      </c>
      <c r="E363" s="18" t="s">
        <v>26</v>
      </c>
      <c r="F363" s="34">
        <v>41244</v>
      </c>
      <c r="G363" s="20" t="s">
        <v>21186</v>
      </c>
      <c r="H363" s="109"/>
      <c r="I363" s="21">
        <v>7279</v>
      </c>
      <c r="J363" s="21">
        <v>7279</v>
      </c>
      <c r="K363" s="21">
        <v>6523</v>
      </c>
      <c r="L363" s="21">
        <v>7227</v>
      </c>
      <c r="M363" s="21"/>
      <c r="N363" s="21">
        <v>52</v>
      </c>
      <c r="O363" s="21"/>
      <c r="P363" s="125">
        <v>52</v>
      </c>
      <c r="Q363" s="21"/>
      <c r="R363" s="21">
        <v>7279</v>
      </c>
      <c r="S363" s="21"/>
      <c r="T363" s="21"/>
      <c r="U363" s="125">
        <v>0</v>
      </c>
      <c r="V363" s="21">
        <v>239</v>
      </c>
      <c r="W363" s="34">
        <v>46082</v>
      </c>
      <c r="X363" s="114" t="s">
        <v>13736</v>
      </c>
    </row>
    <row r="364" spans="2:24" x14ac:dyDescent="0.2">
      <c r="B364" s="14" t="s">
        <v>20245</v>
      </c>
      <c r="C364" s="33" t="s">
        <v>15870</v>
      </c>
      <c r="D364" s="16" t="s">
        <v>24543</v>
      </c>
      <c r="E364" s="18" t="s">
        <v>26</v>
      </c>
      <c r="F364" s="34">
        <v>41244</v>
      </c>
      <c r="G364" s="20" t="s">
        <v>21186</v>
      </c>
      <c r="H364" s="109"/>
      <c r="I364" s="21">
        <v>1910</v>
      </c>
      <c r="J364" s="21">
        <v>1910</v>
      </c>
      <c r="K364" s="21">
        <v>1711</v>
      </c>
      <c r="L364" s="21">
        <v>1796</v>
      </c>
      <c r="M364" s="21"/>
      <c r="N364" s="21">
        <v>113</v>
      </c>
      <c r="O364" s="21"/>
      <c r="P364" s="125">
        <v>113</v>
      </c>
      <c r="Q364" s="21"/>
      <c r="R364" s="21">
        <v>1910</v>
      </c>
      <c r="S364" s="21"/>
      <c r="T364" s="21"/>
      <c r="U364" s="125">
        <v>0</v>
      </c>
      <c r="V364" s="21">
        <v>67</v>
      </c>
      <c r="W364" s="34">
        <v>46082</v>
      </c>
      <c r="X364" s="114" t="s">
        <v>13736</v>
      </c>
    </row>
    <row r="365" spans="2:24" x14ac:dyDescent="0.2">
      <c r="B365" s="14" t="s">
        <v>20243</v>
      </c>
      <c r="C365" s="33" t="s">
        <v>15867</v>
      </c>
      <c r="D365" s="16" t="s">
        <v>24542</v>
      </c>
      <c r="E365" s="18" t="s">
        <v>26</v>
      </c>
      <c r="F365" s="34">
        <v>41244</v>
      </c>
      <c r="G365" s="20" t="s">
        <v>21186</v>
      </c>
      <c r="H365" s="109"/>
      <c r="I365" s="21">
        <v>6793</v>
      </c>
      <c r="J365" s="21">
        <v>6793</v>
      </c>
      <c r="K365" s="21">
        <v>6088</v>
      </c>
      <c r="L365" s="21">
        <v>6354</v>
      </c>
      <c r="M365" s="21"/>
      <c r="N365" s="21">
        <v>439</v>
      </c>
      <c r="O365" s="21"/>
      <c r="P365" s="125">
        <v>439</v>
      </c>
      <c r="Q365" s="21"/>
      <c r="R365" s="21">
        <v>6793</v>
      </c>
      <c r="S365" s="21"/>
      <c r="T365" s="21"/>
      <c r="U365" s="125">
        <v>0</v>
      </c>
      <c r="V365" s="21">
        <v>253</v>
      </c>
      <c r="W365" s="34">
        <v>46082</v>
      </c>
      <c r="X365" s="114" t="s">
        <v>13736</v>
      </c>
    </row>
    <row r="366" spans="2:24" x14ac:dyDescent="0.2">
      <c r="B366" s="14" t="s">
        <v>20241</v>
      </c>
      <c r="C366" s="33" t="s">
        <v>15864</v>
      </c>
      <c r="D366" s="16" t="s">
        <v>24541</v>
      </c>
      <c r="E366" s="18" t="s">
        <v>26</v>
      </c>
      <c r="F366" s="34">
        <v>41244</v>
      </c>
      <c r="G366" s="20" t="s">
        <v>21186</v>
      </c>
      <c r="H366" s="109"/>
      <c r="I366" s="21">
        <v>68576</v>
      </c>
      <c r="J366" s="21">
        <v>68576</v>
      </c>
      <c r="K366" s="21">
        <v>61390</v>
      </c>
      <c r="L366" s="21">
        <v>64560</v>
      </c>
      <c r="M366" s="21"/>
      <c r="N366" s="21">
        <v>4016</v>
      </c>
      <c r="O366" s="21"/>
      <c r="P366" s="125">
        <v>4016</v>
      </c>
      <c r="Q366" s="21"/>
      <c r="R366" s="21">
        <v>68576</v>
      </c>
      <c r="S366" s="21"/>
      <c r="T366" s="21"/>
      <c r="U366" s="125">
        <v>0</v>
      </c>
      <c r="V366" s="21">
        <v>671</v>
      </c>
      <c r="W366" s="34">
        <v>46113</v>
      </c>
      <c r="X366" s="114" t="s">
        <v>13736</v>
      </c>
    </row>
    <row r="367" spans="2:24" x14ac:dyDescent="0.2">
      <c r="B367" s="14" t="s">
        <v>20240</v>
      </c>
      <c r="C367" s="33" t="s">
        <v>15861</v>
      </c>
      <c r="D367" s="16" t="s">
        <v>24540</v>
      </c>
      <c r="E367" s="18" t="s">
        <v>26</v>
      </c>
      <c r="F367" s="34">
        <v>41244</v>
      </c>
      <c r="G367" s="20" t="s">
        <v>21186</v>
      </c>
      <c r="H367" s="109"/>
      <c r="I367" s="21">
        <v>11738</v>
      </c>
      <c r="J367" s="21">
        <v>11738</v>
      </c>
      <c r="K367" s="21">
        <v>10542</v>
      </c>
      <c r="L367" s="21">
        <v>11059</v>
      </c>
      <c r="M367" s="21"/>
      <c r="N367" s="21">
        <v>679</v>
      </c>
      <c r="O367" s="21"/>
      <c r="P367" s="125">
        <v>679</v>
      </c>
      <c r="Q367" s="21"/>
      <c r="R367" s="21">
        <v>11738</v>
      </c>
      <c r="S367" s="21"/>
      <c r="T367" s="21"/>
      <c r="U367" s="125">
        <v>0</v>
      </c>
      <c r="V367" s="21">
        <v>405</v>
      </c>
      <c r="W367" s="34">
        <v>46113</v>
      </c>
      <c r="X367" s="114" t="s">
        <v>13736</v>
      </c>
    </row>
    <row r="368" spans="2:24" x14ac:dyDescent="0.2">
      <c r="B368" s="14" t="s">
        <v>20239</v>
      </c>
      <c r="C368" s="33" t="s">
        <v>15858</v>
      </c>
      <c r="D368" s="16" t="s">
        <v>24539</v>
      </c>
      <c r="E368" s="18" t="s">
        <v>26</v>
      </c>
      <c r="F368" s="34">
        <v>41244</v>
      </c>
      <c r="G368" s="20" t="s">
        <v>21186</v>
      </c>
      <c r="H368" s="109"/>
      <c r="I368" s="21">
        <v>1516</v>
      </c>
      <c r="J368" s="21">
        <v>1516</v>
      </c>
      <c r="K368" s="21">
        <v>1359</v>
      </c>
      <c r="L368" s="21">
        <v>1259</v>
      </c>
      <c r="M368" s="21"/>
      <c r="N368" s="21">
        <v>257</v>
      </c>
      <c r="O368" s="21"/>
      <c r="P368" s="125">
        <v>257</v>
      </c>
      <c r="Q368" s="21"/>
      <c r="R368" s="21">
        <v>1516</v>
      </c>
      <c r="S368" s="21"/>
      <c r="T368" s="21"/>
      <c r="U368" s="125">
        <v>0</v>
      </c>
      <c r="V368" s="21">
        <v>51</v>
      </c>
      <c r="W368" s="34">
        <v>46113</v>
      </c>
      <c r="X368" s="114" t="s">
        <v>13736</v>
      </c>
    </row>
    <row r="369" spans="2:24" x14ac:dyDescent="0.2">
      <c r="B369" s="14" t="s">
        <v>20238</v>
      </c>
      <c r="C369" s="33" t="s">
        <v>15855</v>
      </c>
      <c r="D369" s="16" t="s">
        <v>24538</v>
      </c>
      <c r="E369" s="18" t="s">
        <v>26</v>
      </c>
      <c r="F369" s="34">
        <v>41244</v>
      </c>
      <c r="G369" s="20" t="s">
        <v>21186</v>
      </c>
      <c r="H369" s="109"/>
      <c r="I369" s="21">
        <v>3071</v>
      </c>
      <c r="J369" s="21">
        <v>3071</v>
      </c>
      <c r="K369" s="21">
        <v>2752</v>
      </c>
      <c r="L369" s="21">
        <v>2645</v>
      </c>
      <c r="M369" s="21"/>
      <c r="N369" s="21">
        <v>426</v>
      </c>
      <c r="O369" s="21"/>
      <c r="P369" s="125">
        <v>426</v>
      </c>
      <c r="Q369" s="21"/>
      <c r="R369" s="21">
        <v>3071</v>
      </c>
      <c r="S369" s="21"/>
      <c r="T369" s="21"/>
      <c r="U369" s="125">
        <v>0</v>
      </c>
      <c r="V369" s="21">
        <v>58</v>
      </c>
      <c r="W369" s="34">
        <v>46113</v>
      </c>
      <c r="X369" s="114" t="s">
        <v>13736</v>
      </c>
    </row>
    <row r="370" spans="2:24" x14ac:dyDescent="0.2">
      <c r="B370" s="14" t="s">
        <v>20237</v>
      </c>
      <c r="C370" s="33" t="s">
        <v>15852</v>
      </c>
      <c r="D370" s="16" t="s">
        <v>24537</v>
      </c>
      <c r="E370" s="18" t="s">
        <v>26</v>
      </c>
      <c r="F370" s="34">
        <v>41244</v>
      </c>
      <c r="G370" s="20" t="s">
        <v>21186</v>
      </c>
      <c r="H370" s="109"/>
      <c r="I370" s="21">
        <v>18487</v>
      </c>
      <c r="J370" s="21">
        <v>18487</v>
      </c>
      <c r="K370" s="21">
        <v>16514</v>
      </c>
      <c r="L370" s="21">
        <v>17238</v>
      </c>
      <c r="M370" s="21"/>
      <c r="N370" s="21">
        <v>1249</v>
      </c>
      <c r="O370" s="21"/>
      <c r="P370" s="125">
        <v>1249</v>
      </c>
      <c r="Q370" s="21"/>
      <c r="R370" s="21">
        <v>18487</v>
      </c>
      <c r="S370" s="21"/>
      <c r="T370" s="21"/>
      <c r="U370" s="125">
        <v>0</v>
      </c>
      <c r="V370" s="21">
        <v>691</v>
      </c>
      <c r="W370" s="34">
        <v>46113</v>
      </c>
      <c r="X370" s="114" t="s">
        <v>13736</v>
      </c>
    </row>
    <row r="371" spans="2:24" x14ac:dyDescent="0.2">
      <c r="B371" s="14" t="s">
        <v>20235</v>
      </c>
      <c r="C371" s="33" t="s">
        <v>15849</v>
      </c>
      <c r="D371" s="16" t="s">
        <v>24536</v>
      </c>
      <c r="E371" s="18" t="s">
        <v>26</v>
      </c>
      <c r="F371" s="34">
        <v>41244</v>
      </c>
      <c r="G371" s="20" t="s">
        <v>21186</v>
      </c>
      <c r="H371" s="109"/>
      <c r="I371" s="21">
        <v>1945</v>
      </c>
      <c r="J371" s="21">
        <v>1945</v>
      </c>
      <c r="K371" s="21">
        <v>1747</v>
      </c>
      <c r="L371" s="21">
        <v>1840</v>
      </c>
      <c r="M371" s="21"/>
      <c r="N371" s="21">
        <v>105</v>
      </c>
      <c r="O371" s="21"/>
      <c r="P371" s="125">
        <v>105</v>
      </c>
      <c r="Q371" s="21"/>
      <c r="R371" s="21">
        <v>1945</v>
      </c>
      <c r="S371" s="21"/>
      <c r="T371" s="21"/>
      <c r="U371" s="125">
        <v>0</v>
      </c>
      <c r="V371" s="21">
        <v>69</v>
      </c>
      <c r="W371" s="34">
        <v>46143</v>
      </c>
      <c r="X371" s="114" t="s">
        <v>13736</v>
      </c>
    </row>
    <row r="372" spans="2:24" x14ac:dyDescent="0.2">
      <c r="B372" s="14" t="s">
        <v>20234</v>
      </c>
      <c r="C372" s="33" t="s">
        <v>15846</v>
      </c>
      <c r="D372" s="16" t="s">
        <v>24535</v>
      </c>
      <c r="E372" s="18" t="s">
        <v>26</v>
      </c>
      <c r="F372" s="34">
        <v>41244</v>
      </c>
      <c r="G372" s="20" t="s">
        <v>21186</v>
      </c>
      <c r="H372" s="109"/>
      <c r="I372" s="21">
        <v>1845</v>
      </c>
      <c r="J372" s="21">
        <v>1845</v>
      </c>
      <c r="K372" s="21">
        <v>1652</v>
      </c>
      <c r="L372" s="21">
        <v>1614</v>
      </c>
      <c r="M372" s="21"/>
      <c r="N372" s="21">
        <v>231</v>
      </c>
      <c r="O372" s="21"/>
      <c r="P372" s="125">
        <v>231</v>
      </c>
      <c r="Q372" s="21"/>
      <c r="R372" s="21">
        <v>1845</v>
      </c>
      <c r="S372" s="21"/>
      <c r="T372" s="21"/>
      <c r="U372" s="125">
        <v>0</v>
      </c>
      <c r="V372" s="21">
        <v>61</v>
      </c>
      <c r="W372" s="34">
        <v>46113</v>
      </c>
      <c r="X372" s="114" t="s">
        <v>13736</v>
      </c>
    </row>
    <row r="373" spans="2:24" x14ac:dyDescent="0.2">
      <c r="B373" s="14" t="s">
        <v>20232</v>
      </c>
      <c r="C373" s="33" t="s">
        <v>15843</v>
      </c>
      <c r="D373" s="16" t="s">
        <v>24534</v>
      </c>
      <c r="E373" s="18" t="s">
        <v>26</v>
      </c>
      <c r="F373" s="34">
        <v>41244</v>
      </c>
      <c r="G373" s="20" t="s">
        <v>21186</v>
      </c>
      <c r="H373" s="109"/>
      <c r="I373" s="21">
        <v>10779</v>
      </c>
      <c r="J373" s="21">
        <v>10779</v>
      </c>
      <c r="K373" s="21">
        <v>9681</v>
      </c>
      <c r="L373" s="21">
        <v>10182</v>
      </c>
      <c r="M373" s="21"/>
      <c r="N373" s="21">
        <v>598</v>
      </c>
      <c r="O373" s="21"/>
      <c r="P373" s="125">
        <v>598</v>
      </c>
      <c r="Q373" s="21"/>
      <c r="R373" s="21">
        <v>10779</v>
      </c>
      <c r="S373" s="21"/>
      <c r="T373" s="21"/>
      <c r="U373" s="125">
        <v>0</v>
      </c>
      <c r="V373" s="21">
        <v>184</v>
      </c>
      <c r="W373" s="34">
        <v>46113</v>
      </c>
      <c r="X373" s="114" t="s">
        <v>13736</v>
      </c>
    </row>
    <row r="374" spans="2:24" x14ac:dyDescent="0.2">
      <c r="B374" s="14" t="s">
        <v>20230</v>
      </c>
      <c r="C374" s="33" t="s">
        <v>15840</v>
      </c>
      <c r="D374" s="16" t="s">
        <v>24533</v>
      </c>
      <c r="E374" s="18" t="s">
        <v>26</v>
      </c>
      <c r="F374" s="34">
        <v>41244</v>
      </c>
      <c r="G374" s="20" t="s">
        <v>21186</v>
      </c>
      <c r="H374" s="109"/>
      <c r="I374" s="21">
        <v>24285</v>
      </c>
      <c r="J374" s="21">
        <v>24285</v>
      </c>
      <c r="K374" s="21">
        <v>21706</v>
      </c>
      <c r="L374" s="21">
        <v>23134</v>
      </c>
      <c r="M374" s="21"/>
      <c r="N374" s="21">
        <v>1151</v>
      </c>
      <c r="O374" s="21"/>
      <c r="P374" s="125">
        <v>1151</v>
      </c>
      <c r="Q374" s="21"/>
      <c r="R374" s="21">
        <v>24285</v>
      </c>
      <c r="S374" s="21"/>
      <c r="T374" s="21"/>
      <c r="U374" s="125">
        <v>0</v>
      </c>
      <c r="V374" s="21">
        <v>1068</v>
      </c>
      <c r="W374" s="34">
        <v>46113</v>
      </c>
      <c r="X374" s="114" t="s">
        <v>13736</v>
      </c>
    </row>
    <row r="375" spans="2:24" x14ac:dyDescent="0.2">
      <c r="B375" s="14" t="s">
        <v>20228</v>
      </c>
      <c r="C375" s="33" t="s">
        <v>15837</v>
      </c>
      <c r="D375" s="16" t="s">
        <v>24532</v>
      </c>
      <c r="E375" s="18" t="s">
        <v>26</v>
      </c>
      <c r="F375" s="34">
        <v>41244</v>
      </c>
      <c r="G375" s="20" t="s">
        <v>21186</v>
      </c>
      <c r="H375" s="109"/>
      <c r="I375" s="21">
        <v>10721</v>
      </c>
      <c r="J375" s="21">
        <v>10721</v>
      </c>
      <c r="K375" s="21">
        <v>9609</v>
      </c>
      <c r="L375" s="21">
        <v>10235</v>
      </c>
      <c r="M375" s="21"/>
      <c r="N375" s="21">
        <v>487</v>
      </c>
      <c r="O375" s="21"/>
      <c r="P375" s="125">
        <v>487</v>
      </c>
      <c r="Q375" s="21"/>
      <c r="R375" s="21">
        <v>10721</v>
      </c>
      <c r="S375" s="21"/>
      <c r="T375" s="21"/>
      <c r="U375" s="125">
        <v>0</v>
      </c>
      <c r="V375" s="21">
        <v>567</v>
      </c>
      <c r="W375" s="34">
        <v>46113</v>
      </c>
      <c r="X375" s="114" t="s">
        <v>13736</v>
      </c>
    </row>
    <row r="376" spans="2:24" x14ac:dyDescent="0.2">
      <c r="B376" s="14" t="s">
        <v>20226</v>
      </c>
      <c r="C376" s="33" t="s">
        <v>15834</v>
      </c>
      <c r="D376" s="16" t="s">
        <v>24531</v>
      </c>
      <c r="E376" s="18" t="s">
        <v>26</v>
      </c>
      <c r="F376" s="34">
        <v>41244</v>
      </c>
      <c r="G376" s="20" t="s">
        <v>21186</v>
      </c>
      <c r="H376" s="109"/>
      <c r="I376" s="21">
        <v>5618</v>
      </c>
      <c r="J376" s="21">
        <v>5618</v>
      </c>
      <c r="K376" s="21">
        <v>5037</v>
      </c>
      <c r="L376" s="21">
        <v>5163</v>
      </c>
      <c r="M376" s="21"/>
      <c r="N376" s="21">
        <v>455</v>
      </c>
      <c r="O376" s="21"/>
      <c r="P376" s="125">
        <v>455</v>
      </c>
      <c r="Q376" s="21"/>
      <c r="R376" s="21">
        <v>5618</v>
      </c>
      <c r="S376" s="21"/>
      <c r="T376" s="21"/>
      <c r="U376" s="125">
        <v>0</v>
      </c>
      <c r="V376" s="21">
        <v>184</v>
      </c>
      <c r="W376" s="34">
        <v>46113</v>
      </c>
      <c r="X376" s="114" t="s">
        <v>13736</v>
      </c>
    </row>
    <row r="377" spans="2:24" x14ac:dyDescent="0.2">
      <c r="B377" s="14" t="s">
        <v>20224</v>
      </c>
      <c r="C377" s="33" t="s">
        <v>15831</v>
      </c>
      <c r="D377" s="16" t="s">
        <v>24530</v>
      </c>
      <c r="E377" s="18" t="s">
        <v>26</v>
      </c>
      <c r="F377" s="34">
        <v>41244</v>
      </c>
      <c r="G377" s="20" t="s">
        <v>21186</v>
      </c>
      <c r="H377" s="109"/>
      <c r="I377" s="21">
        <v>1359</v>
      </c>
      <c r="J377" s="21">
        <v>1359</v>
      </c>
      <c r="K377" s="21">
        <v>1214</v>
      </c>
      <c r="L377" s="21">
        <v>1359</v>
      </c>
      <c r="M377" s="21"/>
      <c r="N377" s="21"/>
      <c r="O377" s="21"/>
      <c r="P377" s="125"/>
      <c r="Q377" s="21"/>
      <c r="R377" s="21">
        <v>1359</v>
      </c>
      <c r="S377" s="21"/>
      <c r="T377" s="21"/>
      <c r="U377" s="125"/>
      <c r="V377" s="21">
        <v>45</v>
      </c>
      <c r="W377" s="34">
        <v>46113</v>
      </c>
      <c r="X377" s="114" t="s">
        <v>13736</v>
      </c>
    </row>
    <row r="378" spans="2:24" x14ac:dyDescent="0.2">
      <c r="B378" s="14" t="s">
        <v>20222</v>
      </c>
      <c r="C378" s="33" t="s">
        <v>15828</v>
      </c>
      <c r="D378" s="16" t="s">
        <v>24529</v>
      </c>
      <c r="E378" s="18" t="s">
        <v>26</v>
      </c>
      <c r="F378" s="34">
        <v>41244</v>
      </c>
      <c r="G378" s="20" t="s">
        <v>21186</v>
      </c>
      <c r="H378" s="109"/>
      <c r="I378" s="21">
        <v>7525</v>
      </c>
      <c r="J378" s="21">
        <v>7525</v>
      </c>
      <c r="K378" s="21">
        <v>6747</v>
      </c>
      <c r="L378" s="21">
        <v>6397</v>
      </c>
      <c r="M378" s="21"/>
      <c r="N378" s="21">
        <v>1128</v>
      </c>
      <c r="O378" s="21"/>
      <c r="P378" s="125">
        <v>1128</v>
      </c>
      <c r="Q378" s="21"/>
      <c r="R378" s="21">
        <v>7525</v>
      </c>
      <c r="S378" s="21"/>
      <c r="T378" s="21"/>
      <c r="U378" s="125">
        <v>0</v>
      </c>
      <c r="V378" s="21">
        <v>287</v>
      </c>
      <c r="W378" s="34">
        <v>46113</v>
      </c>
      <c r="X378" s="114" t="s">
        <v>13736</v>
      </c>
    </row>
    <row r="379" spans="2:24" x14ac:dyDescent="0.2">
      <c r="B379" s="14" t="s">
        <v>20220</v>
      </c>
      <c r="C379" s="33" t="s">
        <v>15825</v>
      </c>
      <c r="D379" s="16" t="s">
        <v>24528</v>
      </c>
      <c r="E379" s="18" t="s">
        <v>26</v>
      </c>
      <c r="F379" s="34">
        <v>41244</v>
      </c>
      <c r="G379" s="20" t="s">
        <v>21186</v>
      </c>
      <c r="H379" s="109"/>
      <c r="I379" s="21">
        <v>11088</v>
      </c>
      <c r="J379" s="21">
        <v>11088</v>
      </c>
      <c r="K379" s="21">
        <v>9924</v>
      </c>
      <c r="L379" s="21">
        <v>10787</v>
      </c>
      <c r="M379" s="21"/>
      <c r="N379" s="21">
        <v>301</v>
      </c>
      <c r="O379" s="21"/>
      <c r="P379" s="125">
        <v>301</v>
      </c>
      <c r="Q379" s="21"/>
      <c r="R379" s="21">
        <v>11088</v>
      </c>
      <c r="S379" s="21"/>
      <c r="T379" s="21"/>
      <c r="U379" s="125">
        <v>0</v>
      </c>
      <c r="V379" s="21">
        <v>365</v>
      </c>
      <c r="W379" s="34">
        <v>46113</v>
      </c>
      <c r="X379" s="114" t="s">
        <v>13736</v>
      </c>
    </row>
    <row r="380" spans="2:24" x14ac:dyDescent="0.2">
      <c r="B380" s="14" t="s">
        <v>20218</v>
      </c>
      <c r="C380" s="33" t="s">
        <v>15822</v>
      </c>
      <c r="D380" s="16" t="s">
        <v>24527</v>
      </c>
      <c r="E380" s="18" t="s">
        <v>26</v>
      </c>
      <c r="F380" s="34">
        <v>41244</v>
      </c>
      <c r="G380" s="20" t="s">
        <v>21186</v>
      </c>
      <c r="H380" s="109"/>
      <c r="I380" s="21">
        <v>86709</v>
      </c>
      <c r="J380" s="21">
        <v>86709</v>
      </c>
      <c r="K380" s="21">
        <v>77456</v>
      </c>
      <c r="L380" s="21">
        <v>79775</v>
      </c>
      <c r="M380" s="21"/>
      <c r="N380" s="21">
        <v>6934</v>
      </c>
      <c r="O380" s="21"/>
      <c r="P380" s="125">
        <v>6934</v>
      </c>
      <c r="Q380" s="21"/>
      <c r="R380" s="21">
        <v>86709</v>
      </c>
      <c r="S380" s="21"/>
      <c r="T380" s="21"/>
      <c r="U380" s="125">
        <v>0</v>
      </c>
      <c r="V380" s="21">
        <v>2135</v>
      </c>
      <c r="W380" s="34">
        <v>46113</v>
      </c>
      <c r="X380" s="114" t="s">
        <v>13736</v>
      </c>
    </row>
    <row r="381" spans="2:24" x14ac:dyDescent="0.2">
      <c r="B381" s="14" t="s">
        <v>20216</v>
      </c>
      <c r="C381" s="33" t="s">
        <v>15819</v>
      </c>
      <c r="D381" s="16" t="s">
        <v>24526</v>
      </c>
      <c r="E381" s="18" t="s">
        <v>26</v>
      </c>
      <c r="F381" s="34">
        <v>41244</v>
      </c>
      <c r="G381" s="20" t="s">
        <v>21186</v>
      </c>
      <c r="H381" s="109"/>
      <c r="I381" s="21">
        <v>5667</v>
      </c>
      <c r="J381" s="21">
        <v>5667</v>
      </c>
      <c r="K381" s="21">
        <v>5062</v>
      </c>
      <c r="L381" s="21">
        <v>5248</v>
      </c>
      <c r="M381" s="21"/>
      <c r="N381" s="21">
        <v>418</v>
      </c>
      <c r="O381" s="21"/>
      <c r="P381" s="125">
        <v>418</v>
      </c>
      <c r="Q381" s="21"/>
      <c r="R381" s="21">
        <v>5667</v>
      </c>
      <c r="S381" s="21"/>
      <c r="T381" s="21"/>
      <c r="U381" s="125">
        <v>0</v>
      </c>
      <c r="V381" s="21">
        <v>187</v>
      </c>
      <c r="W381" s="34">
        <v>46113</v>
      </c>
      <c r="X381" s="114" t="s">
        <v>13736</v>
      </c>
    </row>
    <row r="382" spans="2:24" x14ac:dyDescent="0.2">
      <c r="B382" s="14" t="s">
        <v>20214</v>
      </c>
      <c r="C382" s="33" t="s">
        <v>15816</v>
      </c>
      <c r="D382" s="16" t="s">
        <v>24525</v>
      </c>
      <c r="E382" s="18" t="s">
        <v>26</v>
      </c>
      <c r="F382" s="34">
        <v>41244</v>
      </c>
      <c r="G382" s="20" t="s">
        <v>21186</v>
      </c>
      <c r="H382" s="109"/>
      <c r="I382" s="21">
        <v>55762</v>
      </c>
      <c r="J382" s="21">
        <v>55762</v>
      </c>
      <c r="K382" s="21">
        <v>49994</v>
      </c>
      <c r="L382" s="21">
        <v>53108</v>
      </c>
      <c r="M382" s="21"/>
      <c r="N382" s="21">
        <v>2654</v>
      </c>
      <c r="O382" s="21"/>
      <c r="P382" s="125">
        <v>2654</v>
      </c>
      <c r="Q382" s="21"/>
      <c r="R382" s="21">
        <v>55762</v>
      </c>
      <c r="S382" s="21"/>
      <c r="T382" s="21"/>
      <c r="U382" s="125">
        <v>0</v>
      </c>
      <c r="V382" s="21">
        <v>1190</v>
      </c>
      <c r="W382" s="34">
        <v>46113</v>
      </c>
      <c r="X382" s="114" t="s">
        <v>13736</v>
      </c>
    </row>
    <row r="383" spans="2:24" x14ac:dyDescent="0.2">
      <c r="B383" s="14" t="s">
        <v>20212</v>
      </c>
      <c r="C383" s="33" t="s">
        <v>15813</v>
      </c>
      <c r="D383" s="16" t="s">
        <v>24524</v>
      </c>
      <c r="E383" s="18" t="s">
        <v>26</v>
      </c>
      <c r="F383" s="34">
        <v>41244</v>
      </c>
      <c r="G383" s="20" t="s">
        <v>21186</v>
      </c>
      <c r="H383" s="109"/>
      <c r="I383" s="21">
        <v>1548</v>
      </c>
      <c r="J383" s="21">
        <v>1548</v>
      </c>
      <c r="K383" s="21">
        <v>1387</v>
      </c>
      <c r="L383" s="21">
        <v>1500</v>
      </c>
      <c r="M383" s="21"/>
      <c r="N383" s="21">
        <v>48</v>
      </c>
      <c r="O383" s="21"/>
      <c r="P383" s="125">
        <v>48</v>
      </c>
      <c r="Q383" s="21"/>
      <c r="R383" s="21">
        <v>1548</v>
      </c>
      <c r="S383" s="21"/>
      <c r="T383" s="21"/>
      <c r="U383" s="125">
        <v>0</v>
      </c>
      <c r="V383" s="21">
        <v>51</v>
      </c>
      <c r="W383" s="34">
        <v>46113</v>
      </c>
      <c r="X383" s="114" t="s">
        <v>13736</v>
      </c>
    </row>
    <row r="384" spans="2:24" x14ac:dyDescent="0.2">
      <c r="B384" s="14" t="s">
        <v>20210</v>
      </c>
      <c r="C384" s="33" t="s">
        <v>15810</v>
      </c>
      <c r="D384" s="16" t="s">
        <v>24523</v>
      </c>
      <c r="E384" s="18" t="s">
        <v>26</v>
      </c>
      <c r="F384" s="34">
        <v>41244</v>
      </c>
      <c r="G384" s="20" t="s">
        <v>21186</v>
      </c>
      <c r="H384" s="109"/>
      <c r="I384" s="21">
        <v>530</v>
      </c>
      <c r="J384" s="21">
        <v>530</v>
      </c>
      <c r="K384" s="21">
        <v>475</v>
      </c>
      <c r="L384" s="21">
        <v>494</v>
      </c>
      <c r="M384" s="21"/>
      <c r="N384" s="21">
        <v>36</v>
      </c>
      <c r="O384" s="21"/>
      <c r="P384" s="125">
        <v>36</v>
      </c>
      <c r="Q384" s="21"/>
      <c r="R384" s="21">
        <v>530</v>
      </c>
      <c r="S384" s="21"/>
      <c r="T384" s="21"/>
      <c r="U384" s="125">
        <v>0</v>
      </c>
      <c r="V384" s="21">
        <v>16</v>
      </c>
      <c r="W384" s="34">
        <v>46113</v>
      </c>
      <c r="X384" s="114" t="s">
        <v>13736</v>
      </c>
    </row>
    <row r="385" spans="2:24" x14ac:dyDescent="0.2">
      <c r="B385" s="14" t="s">
        <v>20208</v>
      </c>
      <c r="C385" s="33" t="s">
        <v>15807</v>
      </c>
      <c r="D385" s="16" t="s">
        <v>24522</v>
      </c>
      <c r="E385" s="18" t="s">
        <v>26</v>
      </c>
      <c r="F385" s="34">
        <v>41244</v>
      </c>
      <c r="G385" s="20" t="s">
        <v>21186</v>
      </c>
      <c r="H385" s="109"/>
      <c r="I385" s="21">
        <v>956</v>
      </c>
      <c r="J385" s="21">
        <v>956</v>
      </c>
      <c r="K385" s="21">
        <v>857</v>
      </c>
      <c r="L385" s="21">
        <v>916</v>
      </c>
      <c r="M385" s="21"/>
      <c r="N385" s="21">
        <v>40</v>
      </c>
      <c r="O385" s="21"/>
      <c r="P385" s="125">
        <v>40</v>
      </c>
      <c r="Q385" s="21"/>
      <c r="R385" s="21">
        <v>956</v>
      </c>
      <c r="S385" s="21"/>
      <c r="T385" s="21"/>
      <c r="U385" s="125">
        <v>0</v>
      </c>
      <c r="V385" s="21">
        <v>31</v>
      </c>
      <c r="W385" s="34">
        <v>46113</v>
      </c>
      <c r="X385" s="114" t="s">
        <v>13736</v>
      </c>
    </row>
    <row r="386" spans="2:24" x14ac:dyDescent="0.2">
      <c r="B386" s="14" t="s">
        <v>20206</v>
      </c>
      <c r="C386" s="33" t="s">
        <v>15804</v>
      </c>
      <c r="D386" s="16" t="s">
        <v>24521</v>
      </c>
      <c r="E386" s="18" t="s">
        <v>26</v>
      </c>
      <c r="F386" s="34">
        <v>41244</v>
      </c>
      <c r="G386" s="20" t="s">
        <v>21186</v>
      </c>
      <c r="H386" s="109"/>
      <c r="I386" s="21">
        <v>145199</v>
      </c>
      <c r="J386" s="21">
        <v>145199</v>
      </c>
      <c r="K386" s="21">
        <v>135749</v>
      </c>
      <c r="L386" s="21">
        <v>135184</v>
      </c>
      <c r="M386" s="21"/>
      <c r="N386" s="21">
        <v>10015</v>
      </c>
      <c r="O386" s="21"/>
      <c r="P386" s="125">
        <v>10015</v>
      </c>
      <c r="Q386" s="21"/>
      <c r="R386" s="21">
        <v>145199</v>
      </c>
      <c r="S386" s="21"/>
      <c r="T386" s="21"/>
      <c r="U386" s="125">
        <v>0</v>
      </c>
      <c r="V386" s="21">
        <v>5620</v>
      </c>
      <c r="W386" s="34">
        <v>46113</v>
      </c>
      <c r="X386" s="114" t="s">
        <v>13736</v>
      </c>
    </row>
    <row r="387" spans="2:24" x14ac:dyDescent="0.2">
      <c r="B387" s="14" t="s">
        <v>20204</v>
      </c>
      <c r="C387" s="33" t="s">
        <v>15801</v>
      </c>
      <c r="D387" s="16" t="s">
        <v>24520</v>
      </c>
      <c r="E387" s="18" t="s">
        <v>26</v>
      </c>
      <c r="F387" s="34">
        <v>41244</v>
      </c>
      <c r="G387" s="20" t="s">
        <v>21186</v>
      </c>
      <c r="H387" s="109"/>
      <c r="I387" s="21">
        <v>36423</v>
      </c>
      <c r="J387" s="21">
        <v>36423</v>
      </c>
      <c r="K387" s="21">
        <v>32644</v>
      </c>
      <c r="L387" s="21">
        <v>35908</v>
      </c>
      <c r="M387" s="21"/>
      <c r="N387" s="21">
        <v>516</v>
      </c>
      <c r="O387" s="21"/>
      <c r="P387" s="125">
        <v>516</v>
      </c>
      <c r="Q387" s="21"/>
      <c r="R387" s="21">
        <v>36423</v>
      </c>
      <c r="S387" s="21"/>
      <c r="T387" s="21"/>
      <c r="U387" s="125">
        <v>0</v>
      </c>
      <c r="V387" s="21">
        <v>2078</v>
      </c>
      <c r="W387" s="34">
        <v>46113</v>
      </c>
      <c r="X387" s="114" t="s">
        <v>13736</v>
      </c>
    </row>
    <row r="388" spans="2:24" x14ac:dyDescent="0.2">
      <c r="B388" s="14" t="s">
        <v>20202</v>
      </c>
      <c r="C388" s="33" t="s">
        <v>15798</v>
      </c>
      <c r="D388" s="16" t="s">
        <v>24519</v>
      </c>
      <c r="E388" s="18" t="s">
        <v>26</v>
      </c>
      <c r="F388" s="34">
        <v>41244</v>
      </c>
      <c r="G388" s="20" t="s">
        <v>21186</v>
      </c>
      <c r="H388" s="109"/>
      <c r="I388" s="21">
        <v>14979</v>
      </c>
      <c r="J388" s="21">
        <v>14979</v>
      </c>
      <c r="K388" s="21">
        <v>13423</v>
      </c>
      <c r="L388" s="21">
        <v>14102</v>
      </c>
      <c r="M388" s="21"/>
      <c r="N388" s="21">
        <v>877</v>
      </c>
      <c r="O388" s="21"/>
      <c r="P388" s="125">
        <v>877</v>
      </c>
      <c r="Q388" s="21"/>
      <c r="R388" s="21">
        <v>14979</v>
      </c>
      <c r="S388" s="21"/>
      <c r="T388" s="21"/>
      <c r="U388" s="125">
        <v>0</v>
      </c>
      <c r="V388" s="21">
        <v>491</v>
      </c>
      <c r="W388" s="34">
        <v>46113</v>
      </c>
      <c r="X388" s="114" t="s">
        <v>13736</v>
      </c>
    </row>
    <row r="389" spans="2:24" x14ac:dyDescent="0.2">
      <c r="B389" s="14" t="s">
        <v>20200</v>
      </c>
      <c r="C389" s="33" t="s">
        <v>15795</v>
      </c>
      <c r="D389" s="16" t="s">
        <v>24518</v>
      </c>
      <c r="E389" s="18" t="s">
        <v>26</v>
      </c>
      <c r="F389" s="34">
        <v>41244</v>
      </c>
      <c r="G389" s="20" t="s">
        <v>21186</v>
      </c>
      <c r="H389" s="109"/>
      <c r="I389" s="21">
        <v>3651</v>
      </c>
      <c r="J389" s="21">
        <v>3651</v>
      </c>
      <c r="K389" s="21">
        <v>3270</v>
      </c>
      <c r="L389" s="21">
        <v>3284</v>
      </c>
      <c r="M389" s="21"/>
      <c r="N389" s="21">
        <v>366</v>
      </c>
      <c r="O389" s="21"/>
      <c r="P389" s="125">
        <v>366</v>
      </c>
      <c r="Q389" s="21"/>
      <c r="R389" s="21">
        <v>3651</v>
      </c>
      <c r="S389" s="21"/>
      <c r="T389" s="21"/>
      <c r="U389" s="125">
        <v>0</v>
      </c>
      <c r="V389" s="21">
        <v>164</v>
      </c>
      <c r="W389" s="34">
        <v>46113</v>
      </c>
      <c r="X389" s="114" t="s">
        <v>13736</v>
      </c>
    </row>
    <row r="390" spans="2:24" x14ac:dyDescent="0.2">
      <c r="B390" s="14" t="s">
        <v>20198</v>
      </c>
      <c r="C390" s="33" t="s">
        <v>15792</v>
      </c>
      <c r="D390" s="16" t="s">
        <v>24517</v>
      </c>
      <c r="E390" s="18" t="s">
        <v>26</v>
      </c>
      <c r="F390" s="34">
        <v>41244</v>
      </c>
      <c r="G390" s="20" t="s">
        <v>21186</v>
      </c>
      <c r="H390" s="109"/>
      <c r="I390" s="21">
        <v>2532</v>
      </c>
      <c r="J390" s="21">
        <v>2532</v>
      </c>
      <c r="K390" s="21">
        <v>2274</v>
      </c>
      <c r="L390" s="21">
        <v>1651</v>
      </c>
      <c r="M390" s="21"/>
      <c r="N390" s="21">
        <v>881</v>
      </c>
      <c r="O390" s="21"/>
      <c r="P390" s="125">
        <v>881</v>
      </c>
      <c r="Q390" s="21"/>
      <c r="R390" s="21">
        <v>2532</v>
      </c>
      <c r="S390" s="21"/>
      <c r="T390" s="21"/>
      <c r="U390" s="125">
        <v>0</v>
      </c>
      <c r="V390" s="21">
        <v>52</v>
      </c>
      <c r="W390" s="34">
        <v>46113</v>
      </c>
      <c r="X390" s="114" t="s">
        <v>13736</v>
      </c>
    </row>
    <row r="391" spans="2:24" x14ac:dyDescent="0.2">
      <c r="B391" s="14" t="s">
        <v>20196</v>
      </c>
      <c r="C391" s="33" t="s">
        <v>15789</v>
      </c>
      <c r="D391" s="16" t="s">
        <v>24516</v>
      </c>
      <c r="E391" s="18" t="s">
        <v>26</v>
      </c>
      <c r="F391" s="34">
        <v>41244</v>
      </c>
      <c r="G391" s="20" t="s">
        <v>21186</v>
      </c>
      <c r="H391" s="109"/>
      <c r="I391" s="21">
        <v>9122</v>
      </c>
      <c r="J391" s="21">
        <v>9122</v>
      </c>
      <c r="K391" s="21">
        <v>8175</v>
      </c>
      <c r="L391" s="21">
        <v>8576</v>
      </c>
      <c r="M391" s="21"/>
      <c r="N391" s="21">
        <v>545</v>
      </c>
      <c r="O391" s="21"/>
      <c r="P391" s="125">
        <v>545</v>
      </c>
      <c r="Q391" s="21"/>
      <c r="R391" s="21">
        <v>9122</v>
      </c>
      <c r="S391" s="21"/>
      <c r="T391" s="21"/>
      <c r="U391" s="125">
        <v>0</v>
      </c>
      <c r="V391" s="21">
        <v>60</v>
      </c>
      <c r="W391" s="34">
        <v>46113</v>
      </c>
      <c r="X391" s="114" t="s">
        <v>13736</v>
      </c>
    </row>
    <row r="392" spans="2:24" x14ac:dyDescent="0.2">
      <c r="B392" s="14" t="s">
        <v>20194</v>
      </c>
      <c r="C392" s="33" t="s">
        <v>15786</v>
      </c>
      <c r="D392" s="16" t="s">
        <v>24515</v>
      </c>
      <c r="E392" s="18" t="s">
        <v>26</v>
      </c>
      <c r="F392" s="34">
        <v>41244</v>
      </c>
      <c r="G392" s="20" t="s">
        <v>21186</v>
      </c>
      <c r="H392" s="109"/>
      <c r="I392" s="21">
        <v>892</v>
      </c>
      <c r="J392" s="21">
        <v>892</v>
      </c>
      <c r="K392" s="21">
        <v>801</v>
      </c>
      <c r="L392" s="21">
        <v>852</v>
      </c>
      <c r="M392" s="21"/>
      <c r="N392" s="21">
        <v>41</v>
      </c>
      <c r="O392" s="21"/>
      <c r="P392" s="125">
        <v>41</v>
      </c>
      <c r="Q392" s="21"/>
      <c r="R392" s="21">
        <v>892</v>
      </c>
      <c r="S392" s="21"/>
      <c r="T392" s="21"/>
      <c r="U392" s="125">
        <v>0</v>
      </c>
      <c r="V392" s="21">
        <v>23</v>
      </c>
      <c r="W392" s="34">
        <v>46113</v>
      </c>
      <c r="X392" s="114" t="s">
        <v>13736</v>
      </c>
    </row>
    <row r="393" spans="2:24" x14ac:dyDescent="0.2">
      <c r="B393" s="14" t="s">
        <v>20192</v>
      </c>
      <c r="C393" s="33" t="s">
        <v>15783</v>
      </c>
      <c r="D393" s="16" t="s">
        <v>24514</v>
      </c>
      <c r="E393" s="18" t="s">
        <v>26</v>
      </c>
      <c r="F393" s="34">
        <v>41244</v>
      </c>
      <c r="G393" s="20" t="s">
        <v>21186</v>
      </c>
      <c r="H393" s="109"/>
      <c r="I393" s="21">
        <v>2937</v>
      </c>
      <c r="J393" s="21">
        <v>2937</v>
      </c>
      <c r="K393" s="21">
        <v>2632</v>
      </c>
      <c r="L393" s="21">
        <v>2762</v>
      </c>
      <c r="M393" s="21"/>
      <c r="N393" s="21">
        <v>175</v>
      </c>
      <c r="O393" s="21"/>
      <c r="P393" s="125">
        <v>175</v>
      </c>
      <c r="Q393" s="21"/>
      <c r="R393" s="21">
        <v>2937</v>
      </c>
      <c r="S393" s="21"/>
      <c r="T393" s="21"/>
      <c r="U393" s="125">
        <v>0</v>
      </c>
      <c r="V393" s="21">
        <v>96</v>
      </c>
      <c r="W393" s="34">
        <v>46113</v>
      </c>
      <c r="X393" s="114" t="s">
        <v>13736</v>
      </c>
    </row>
    <row r="394" spans="2:24" x14ac:dyDescent="0.2">
      <c r="B394" s="14" t="s">
        <v>20190</v>
      </c>
      <c r="C394" s="33" t="s">
        <v>15780</v>
      </c>
      <c r="D394" s="16" t="s">
        <v>24513</v>
      </c>
      <c r="E394" s="18" t="s">
        <v>26</v>
      </c>
      <c r="F394" s="34">
        <v>41244</v>
      </c>
      <c r="G394" s="20" t="s">
        <v>21186</v>
      </c>
      <c r="H394" s="109"/>
      <c r="I394" s="21">
        <v>34630</v>
      </c>
      <c r="J394" s="21">
        <v>34630</v>
      </c>
      <c r="K394" s="21">
        <v>32628</v>
      </c>
      <c r="L394" s="21">
        <v>33745</v>
      </c>
      <c r="M394" s="21"/>
      <c r="N394" s="21">
        <v>885</v>
      </c>
      <c r="O394" s="21"/>
      <c r="P394" s="125">
        <v>885</v>
      </c>
      <c r="Q394" s="21"/>
      <c r="R394" s="21">
        <v>34630</v>
      </c>
      <c r="S394" s="21"/>
      <c r="T394" s="21"/>
      <c r="U394" s="125">
        <v>0</v>
      </c>
      <c r="V394" s="21">
        <v>872</v>
      </c>
      <c r="W394" s="34">
        <v>46113</v>
      </c>
      <c r="X394" s="114" t="s">
        <v>13736</v>
      </c>
    </row>
    <row r="395" spans="2:24" x14ac:dyDescent="0.2">
      <c r="B395" s="14" t="s">
        <v>20188</v>
      </c>
      <c r="C395" s="33" t="s">
        <v>15777</v>
      </c>
      <c r="D395" s="16" t="s">
        <v>24512</v>
      </c>
      <c r="E395" s="18" t="s">
        <v>26</v>
      </c>
      <c r="F395" s="34">
        <v>41244</v>
      </c>
      <c r="G395" s="20" t="s">
        <v>21186</v>
      </c>
      <c r="H395" s="109"/>
      <c r="I395" s="21">
        <v>1212</v>
      </c>
      <c r="J395" s="21">
        <v>1212</v>
      </c>
      <c r="K395" s="21">
        <v>1086</v>
      </c>
      <c r="L395" s="21">
        <v>1117</v>
      </c>
      <c r="M395" s="21"/>
      <c r="N395" s="21">
        <v>95</v>
      </c>
      <c r="O395" s="21"/>
      <c r="P395" s="125">
        <v>95</v>
      </c>
      <c r="Q395" s="21"/>
      <c r="R395" s="21">
        <v>1212</v>
      </c>
      <c r="S395" s="21"/>
      <c r="T395" s="21"/>
      <c r="U395" s="125">
        <v>0</v>
      </c>
      <c r="V395" s="21">
        <v>39</v>
      </c>
      <c r="W395" s="34">
        <v>46113</v>
      </c>
      <c r="X395" s="114" t="s">
        <v>13736</v>
      </c>
    </row>
    <row r="396" spans="2:24" x14ac:dyDescent="0.2">
      <c r="B396" s="14" t="s">
        <v>20186</v>
      </c>
      <c r="C396" s="33" t="s">
        <v>15774</v>
      </c>
      <c r="D396" s="16" t="s">
        <v>24511</v>
      </c>
      <c r="E396" s="18" t="s">
        <v>26</v>
      </c>
      <c r="F396" s="34">
        <v>41244</v>
      </c>
      <c r="G396" s="20" t="s">
        <v>21186</v>
      </c>
      <c r="H396" s="109"/>
      <c r="I396" s="21">
        <v>6867</v>
      </c>
      <c r="J396" s="21">
        <v>6867</v>
      </c>
      <c r="K396" s="21">
        <v>6168</v>
      </c>
      <c r="L396" s="21">
        <v>6373</v>
      </c>
      <c r="M396" s="21"/>
      <c r="N396" s="21">
        <v>494</v>
      </c>
      <c r="O396" s="21"/>
      <c r="P396" s="125">
        <v>494</v>
      </c>
      <c r="Q396" s="21"/>
      <c r="R396" s="21">
        <v>6867</v>
      </c>
      <c r="S396" s="21"/>
      <c r="T396" s="21"/>
      <c r="U396" s="125">
        <v>0</v>
      </c>
      <c r="V396" s="21">
        <v>202</v>
      </c>
      <c r="W396" s="34">
        <v>46113</v>
      </c>
      <c r="X396" s="114" t="s">
        <v>13736</v>
      </c>
    </row>
    <row r="397" spans="2:24" x14ac:dyDescent="0.2">
      <c r="B397" s="14" t="s">
        <v>20184</v>
      </c>
      <c r="C397" s="33" t="s">
        <v>15771</v>
      </c>
      <c r="D397" s="16" t="s">
        <v>24510</v>
      </c>
      <c r="E397" s="18" t="s">
        <v>26</v>
      </c>
      <c r="F397" s="34">
        <v>41244</v>
      </c>
      <c r="G397" s="20" t="s">
        <v>21186</v>
      </c>
      <c r="H397" s="109"/>
      <c r="I397" s="21">
        <v>6041</v>
      </c>
      <c r="J397" s="21">
        <v>6041</v>
      </c>
      <c r="K397" s="21">
        <v>5407</v>
      </c>
      <c r="L397" s="21">
        <v>5598</v>
      </c>
      <c r="M397" s="21"/>
      <c r="N397" s="21">
        <v>443</v>
      </c>
      <c r="O397" s="21"/>
      <c r="P397" s="125">
        <v>443</v>
      </c>
      <c r="Q397" s="21"/>
      <c r="R397" s="21">
        <v>6041</v>
      </c>
      <c r="S397" s="21"/>
      <c r="T397" s="21"/>
      <c r="U397" s="125">
        <v>0</v>
      </c>
      <c r="V397" s="21">
        <v>189</v>
      </c>
      <c r="W397" s="34">
        <v>46113</v>
      </c>
      <c r="X397" s="114" t="s">
        <v>13736</v>
      </c>
    </row>
    <row r="398" spans="2:24" x14ac:dyDescent="0.2">
      <c r="B398" s="14" t="s">
        <v>20182</v>
      </c>
      <c r="C398" s="33" t="s">
        <v>15768</v>
      </c>
      <c r="D398" s="16" t="s">
        <v>24509</v>
      </c>
      <c r="E398" s="18" t="s">
        <v>26</v>
      </c>
      <c r="F398" s="34">
        <v>41244</v>
      </c>
      <c r="G398" s="20" t="s">
        <v>21186</v>
      </c>
      <c r="H398" s="109"/>
      <c r="I398" s="21">
        <v>33374</v>
      </c>
      <c r="J398" s="21">
        <v>33374</v>
      </c>
      <c r="K398" s="21">
        <v>29837</v>
      </c>
      <c r="L398" s="21">
        <v>31262</v>
      </c>
      <c r="M398" s="21"/>
      <c r="N398" s="21">
        <v>2112</v>
      </c>
      <c r="O398" s="21"/>
      <c r="P398" s="125">
        <v>2112</v>
      </c>
      <c r="Q398" s="21"/>
      <c r="R398" s="21">
        <v>33374</v>
      </c>
      <c r="S398" s="21"/>
      <c r="T398" s="21"/>
      <c r="U398" s="125">
        <v>0</v>
      </c>
      <c r="V398" s="21">
        <v>840</v>
      </c>
      <c r="W398" s="34">
        <v>46113</v>
      </c>
      <c r="X398" s="114" t="s">
        <v>13736</v>
      </c>
    </row>
    <row r="399" spans="2:24" x14ac:dyDescent="0.2">
      <c r="B399" s="14" t="s">
        <v>20180</v>
      </c>
      <c r="C399" s="33" t="s">
        <v>15765</v>
      </c>
      <c r="D399" s="16" t="s">
        <v>24508</v>
      </c>
      <c r="E399" s="18" t="s">
        <v>26</v>
      </c>
      <c r="F399" s="34">
        <v>41244</v>
      </c>
      <c r="G399" s="20" t="s">
        <v>21186</v>
      </c>
      <c r="H399" s="109"/>
      <c r="I399" s="21">
        <v>4320</v>
      </c>
      <c r="J399" s="21">
        <v>4320</v>
      </c>
      <c r="K399" s="21">
        <v>4070</v>
      </c>
      <c r="L399" s="21">
        <v>4116</v>
      </c>
      <c r="M399" s="21"/>
      <c r="N399" s="21">
        <v>204</v>
      </c>
      <c r="O399" s="21"/>
      <c r="P399" s="125">
        <v>204</v>
      </c>
      <c r="Q399" s="21"/>
      <c r="R399" s="21">
        <v>4320</v>
      </c>
      <c r="S399" s="21"/>
      <c r="T399" s="21"/>
      <c r="U399" s="125">
        <v>0</v>
      </c>
      <c r="V399" s="21">
        <v>142</v>
      </c>
      <c r="W399" s="34">
        <v>46143</v>
      </c>
      <c r="X399" s="114" t="s">
        <v>13736</v>
      </c>
    </row>
    <row r="400" spans="2:24" x14ac:dyDescent="0.2">
      <c r="B400" s="14" t="s">
        <v>20178</v>
      </c>
      <c r="C400" s="33" t="s">
        <v>15762</v>
      </c>
      <c r="D400" s="16" t="s">
        <v>24507</v>
      </c>
      <c r="E400" s="18" t="s">
        <v>26</v>
      </c>
      <c r="F400" s="34">
        <v>41244</v>
      </c>
      <c r="G400" s="20" t="s">
        <v>21186</v>
      </c>
      <c r="H400" s="109"/>
      <c r="I400" s="21">
        <v>37541</v>
      </c>
      <c r="J400" s="21">
        <v>37541</v>
      </c>
      <c r="K400" s="21">
        <v>33656</v>
      </c>
      <c r="L400" s="21">
        <v>32407</v>
      </c>
      <c r="M400" s="21"/>
      <c r="N400" s="21">
        <v>5134</v>
      </c>
      <c r="O400" s="21"/>
      <c r="P400" s="125">
        <v>5134</v>
      </c>
      <c r="Q400" s="21"/>
      <c r="R400" s="21">
        <v>37541</v>
      </c>
      <c r="S400" s="21"/>
      <c r="T400" s="21"/>
      <c r="U400" s="125">
        <v>0</v>
      </c>
      <c r="V400" s="21">
        <v>1439</v>
      </c>
      <c r="W400" s="34">
        <v>46113</v>
      </c>
      <c r="X400" s="114" t="s">
        <v>13736</v>
      </c>
    </row>
    <row r="401" spans="2:24" x14ac:dyDescent="0.2">
      <c r="B401" s="14" t="s">
        <v>20176</v>
      </c>
      <c r="C401" s="33" t="s">
        <v>15759</v>
      </c>
      <c r="D401" s="16" t="s">
        <v>24506</v>
      </c>
      <c r="E401" s="18" t="s">
        <v>26</v>
      </c>
      <c r="F401" s="34">
        <v>41244</v>
      </c>
      <c r="G401" s="20" t="s">
        <v>21186</v>
      </c>
      <c r="H401" s="109"/>
      <c r="I401" s="21">
        <v>2967</v>
      </c>
      <c r="J401" s="21">
        <v>2967</v>
      </c>
      <c r="K401" s="21">
        <v>2660</v>
      </c>
      <c r="L401" s="21">
        <v>2662</v>
      </c>
      <c r="M401" s="21"/>
      <c r="N401" s="21">
        <v>305</v>
      </c>
      <c r="O401" s="21"/>
      <c r="P401" s="125">
        <v>305</v>
      </c>
      <c r="Q401" s="21"/>
      <c r="R401" s="21">
        <v>2967</v>
      </c>
      <c r="S401" s="21"/>
      <c r="T401" s="21"/>
      <c r="U401" s="125">
        <v>0</v>
      </c>
      <c r="V401" s="21">
        <v>98</v>
      </c>
      <c r="W401" s="34">
        <v>46113</v>
      </c>
      <c r="X401" s="114" t="s">
        <v>13736</v>
      </c>
    </row>
    <row r="402" spans="2:24" x14ac:dyDescent="0.2">
      <c r="B402" s="14" t="s">
        <v>20174</v>
      </c>
      <c r="C402" s="33" t="s">
        <v>15756</v>
      </c>
      <c r="D402" s="16" t="s">
        <v>24505</v>
      </c>
      <c r="E402" s="18" t="s">
        <v>26</v>
      </c>
      <c r="F402" s="34">
        <v>41244</v>
      </c>
      <c r="G402" s="20" t="s">
        <v>21186</v>
      </c>
      <c r="H402" s="109"/>
      <c r="I402" s="21">
        <v>42073</v>
      </c>
      <c r="J402" s="21">
        <v>42073</v>
      </c>
      <c r="K402" s="21">
        <v>37583</v>
      </c>
      <c r="L402" s="21">
        <v>39175</v>
      </c>
      <c r="M402" s="21"/>
      <c r="N402" s="21">
        <v>2898</v>
      </c>
      <c r="O402" s="21"/>
      <c r="P402" s="125">
        <v>2898</v>
      </c>
      <c r="Q402" s="21"/>
      <c r="R402" s="21">
        <v>42073</v>
      </c>
      <c r="S402" s="21"/>
      <c r="T402" s="21"/>
      <c r="U402" s="125">
        <v>0</v>
      </c>
      <c r="V402" s="21">
        <v>944</v>
      </c>
      <c r="W402" s="34">
        <v>46113</v>
      </c>
      <c r="X402" s="114" t="s">
        <v>13736</v>
      </c>
    </row>
    <row r="403" spans="2:24" x14ac:dyDescent="0.2">
      <c r="B403" s="14" t="s">
        <v>20172</v>
      </c>
      <c r="C403" s="33" t="s">
        <v>15753</v>
      </c>
      <c r="D403" s="16" t="s">
        <v>24504</v>
      </c>
      <c r="E403" s="18" t="s">
        <v>26</v>
      </c>
      <c r="F403" s="34">
        <v>41244</v>
      </c>
      <c r="G403" s="20" t="s">
        <v>21186</v>
      </c>
      <c r="H403" s="109"/>
      <c r="I403" s="21">
        <v>1784</v>
      </c>
      <c r="J403" s="21">
        <v>1784</v>
      </c>
      <c r="K403" s="21">
        <v>1599</v>
      </c>
      <c r="L403" s="21">
        <v>1676</v>
      </c>
      <c r="M403" s="21"/>
      <c r="N403" s="21">
        <v>108</v>
      </c>
      <c r="O403" s="21"/>
      <c r="P403" s="125">
        <v>108</v>
      </c>
      <c r="Q403" s="21"/>
      <c r="R403" s="21">
        <v>1784</v>
      </c>
      <c r="S403" s="21"/>
      <c r="T403" s="21"/>
      <c r="U403" s="125">
        <v>0</v>
      </c>
      <c r="V403" s="21">
        <v>60</v>
      </c>
      <c r="W403" s="34">
        <v>46113</v>
      </c>
      <c r="X403" s="114" t="s">
        <v>13736</v>
      </c>
    </row>
    <row r="404" spans="2:24" x14ac:dyDescent="0.2">
      <c r="B404" s="14" t="s">
        <v>20170</v>
      </c>
      <c r="C404" s="33" t="s">
        <v>15750</v>
      </c>
      <c r="D404" s="16" t="s">
        <v>24503</v>
      </c>
      <c r="E404" s="18" t="s">
        <v>26</v>
      </c>
      <c r="F404" s="34">
        <v>41244</v>
      </c>
      <c r="G404" s="20" t="s">
        <v>21186</v>
      </c>
      <c r="H404" s="109"/>
      <c r="I404" s="21">
        <v>4278</v>
      </c>
      <c r="J404" s="21">
        <v>4278</v>
      </c>
      <c r="K404" s="21">
        <v>3821</v>
      </c>
      <c r="L404" s="21">
        <v>3751</v>
      </c>
      <c r="M404" s="21"/>
      <c r="N404" s="21">
        <v>527</v>
      </c>
      <c r="O404" s="21"/>
      <c r="P404" s="125">
        <v>527</v>
      </c>
      <c r="Q404" s="21"/>
      <c r="R404" s="21">
        <v>4278</v>
      </c>
      <c r="S404" s="21"/>
      <c r="T404" s="21"/>
      <c r="U404" s="125">
        <v>0</v>
      </c>
      <c r="V404" s="21">
        <v>58</v>
      </c>
      <c r="W404" s="34">
        <v>46113</v>
      </c>
      <c r="X404" s="114" t="s">
        <v>13736</v>
      </c>
    </row>
    <row r="405" spans="2:24" x14ac:dyDescent="0.2">
      <c r="B405" s="14" t="s">
        <v>20168</v>
      </c>
      <c r="C405" s="33" t="s">
        <v>15747</v>
      </c>
      <c r="D405" s="16" t="s">
        <v>24502</v>
      </c>
      <c r="E405" s="18" t="s">
        <v>26</v>
      </c>
      <c r="F405" s="34">
        <v>41244</v>
      </c>
      <c r="G405" s="20" t="s">
        <v>21186</v>
      </c>
      <c r="H405" s="109"/>
      <c r="I405" s="21">
        <v>2808</v>
      </c>
      <c r="J405" s="21">
        <v>2808</v>
      </c>
      <c r="K405" s="21">
        <v>2509</v>
      </c>
      <c r="L405" s="21">
        <v>2532</v>
      </c>
      <c r="M405" s="21"/>
      <c r="N405" s="21">
        <v>276</v>
      </c>
      <c r="O405" s="21"/>
      <c r="P405" s="125">
        <v>276</v>
      </c>
      <c r="Q405" s="21"/>
      <c r="R405" s="21">
        <v>2808</v>
      </c>
      <c r="S405" s="21"/>
      <c r="T405" s="21"/>
      <c r="U405" s="125">
        <v>0</v>
      </c>
      <c r="V405" s="21">
        <v>124</v>
      </c>
      <c r="W405" s="34">
        <v>46143</v>
      </c>
      <c r="X405" s="114" t="s">
        <v>13736</v>
      </c>
    </row>
    <row r="406" spans="2:24" x14ac:dyDescent="0.2">
      <c r="B406" s="14" t="s">
        <v>20166</v>
      </c>
      <c r="C406" s="33" t="s">
        <v>24501</v>
      </c>
      <c r="D406" s="16" t="s">
        <v>24500</v>
      </c>
      <c r="E406" s="18" t="s">
        <v>26</v>
      </c>
      <c r="F406" s="34">
        <v>40969</v>
      </c>
      <c r="G406" s="20" t="s">
        <v>21186</v>
      </c>
      <c r="H406" s="109"/>
      <c r="I406" s="21">
        <v>2021</v>
      </c>
      <c r="J406" s="21">
        <v>2021</v>
      </c>
      <c r="K406" s="21">
        <v>1811</v>
      </c>
      <c r="L406" s="21">
        <v>1295</v>
      </c>
      <c r="M406" s="21"/>
      <c r="N406" s="21">
        <v>726</v>
      </c>
      <c r="O406" s="21"/>
      <c r="P406" s="125">
        <v>726</v>
      </c>
      <c r="Q406" s="21"/>
      <c r="R406" s="21">
        <v>2021</v>
      </c>
      <c r="S406" s="21"/>
      <c r="T406" s="21"/>
      <c r="U406" s="125">
        <v>0</v>
      </c>
      <c r="V406" s="21">
        <v>27</v>
      </c>
      <c r="W406" s="34">
        <v>46143</v>
      </c>
      <c r="X406" s="114" t="s">
        <v>13530</v>
      </c>
    </row>
    <row r="407" spans="2:24" x14ac:dyDescent="0.2">
      <c r="B407" s="14" t="s">
        <v>20164</v>
      </c>
      <c r="C407" s="33" t="s">
        <v>15744</v>
      </c>
      <c r="D407" s="16" t="s">
        <v>24499</v>
      </c>
      <c r="E407" s="18" t="s">
        <v>26</v>
      </c>
      <c r="F407" s="34">
        <v>41244</v>
      </c>
      <c r="G407" s="20" t="s">
        <v>21186</v>
      </c>
      <c r="H407" s="109"/>
      <c r="I407" s="21">
        <v>7654</v>
      </c>
      <c r="J407" s="21">
        <v>7654</v>
      </c>
      <c r="K407" s="21">
        <v>6863</v>
      </c>
      <c r="L407" s="21">
        <v>5468</v>
      </c>
      <c r="M407" s="21"/>
      <c r="N407" s="21">
        <v>2187</v>
      </c>
      <c r="O407" s="21"/>
      <c r="P407" s="125">
        <v>2187</v>
      </c>
      <c r="Q407" s="21"/>
      <c r="R407" s="21">
        <v>7654</v>
      </c>
      <c r="S407" s="21"/>
      <c r="T407" s="21"/>
      <c r="U407" s="125">
        <v>0</v>
      </c>
      <c r="V407" s="21">
        <v>251</v>
      </c>
      <c r="W407" s="34">
        <v>46143</v>
      </c>
      <c r="X407" s="114" t="s">
        <v>13736</v>
      </c>
    </row>
    <row r="408" spans="2:24" x14ac:dyDescent="0.2">
      <c r="B408" s="14" t="s">
        <v>20162</v>
      </c>
      <c r="C408" s="33" t="s">
        <v>24498</v>
      </c>
      <c r="D408" s="16" t="s">
        <v>24497</v>
      </c>
      <c r="E408" s="18" t="s">
        <v>26</v>
      </c>
      <c r="F408" s="34">
        <v>41214</v>
      </c>
      <c r="G408" s="20" t="s">
        <v>21186</v>
      </c>
      <c r="H408" s="109"/>
      <c r="I408" s="21">
        <v>5077</v>
      </c>
      <c r="J408" s="21">
        <v>5077</v>
      </c>
      <c r="K408" s="21">
        <v>4560</v>
      </c>
      <c r="L408" s="21">
        <v>4410</v>
      </c>
      <c r="M408" s="21"/>
      <c r="N408" s="21">
        <v>666</v>
      </c>
      <c r="O408" s="21"/>
      <c r="P408" s="125">
        <v>666</v>
      </c>
      <c r="Q408" s="21"/>
      <c r="R408" s="21">
        <v>5077</v>
      </c>
      <c r="S408" s="21"/>
      <c r="T408" s="21"/>
      <c r="U408" s="125">
        <v>0</v>
      </c>
      <c r="V408" s="21">
        <v>157</v>
      </c>
      <c r="W408" s="34">
        <v>46143</v>
      </c>
      <c r="X408" s="114" t="s">
        <v>13736</v>
      </c>
    </row>
    <row r="409" spans="2:24" x14ac:dyDescent="0.2">
      <c r="B409" s="14" t="s">
        <v>20160</v>
      </c>
      <c r="C409" s="33" t="s">
        <v>15741</v>
      </c>
      <c r="D409" s="16" t="s">
        <v>24496</v>
      </c>
      <c r="E409" s="18" t="s">
        <v>26</v>
      </c>
      <c r="F409" s="34">
        <v>41244</v>
      </c>
      <c r="G409" s="20" t="s">
        <v>21186</v>
      </c>
      <c r="H409" s="109"/>
      <c r="I409" s="21">
        <v>41562</v>
      </c>
      <c r="J409" s="21">
        <v>41562</v>
      </c>
      <c r="K409" s="21">
        <v>37328</v>
      </c>
      <c r="L409" s="21">
        <v>40291</v>
      </c>
      <c r="M409" s="21"/>
      <c r="N409" s="21">
        <v>1271</v>
      </c>
      <c r="O409" s="21"/>
      <c r="P409" s="125">
        <v>1271</v>
      </c>
      <c r="Q409" s="21"/>
      <c r="R409" s="21">
        <v>41562</v>
      </c>
      <c r="S409" s="21"/>
      <c r="T409" s="21"/>
      <c r="U409" s="125">
        <v>0</v>
      </c>
      <c r="V409" s="21">
        <v>1029</v>
      </c>
      <c r="W409" s="34">
        <v>46113</v>
      </c>
      <c r="X409" s="114" t="s">
        <v>13736</v>
      </c>
    </row>
    <row r="410" spans="2:24" x14ac:dyDescent="0.2">
      <c r="B410" s="14" t="s">
        <v>20158</v>
      </c>
      <c r="C410" s="33" t="s">
        <v>15738</v>
      </c>
      <c r="D410" s="16" t="s">
        <v>24495</v>
      </c>
      <c r="E410" s="18" t="s">
        <v>26</v>
      </c>
      <c r="F410" s="34">
        <v>41244</v>
      </c>
      <c r="G410" s="20" t="s">
        <v>21186</v>
      </c>
      <c r="H410" s="109"/>
      <c r="I410" s="21">
        <v>2105</v>
      </c>
      <c r="J410" s="21">
        <v>2105</v>
      </c>
      <c r="K410" s="21">
        <v>1891</v>
      </c>
      <c r="L410" s="21">
        <v>2064</v>
      </c>
      <c r="M410" s="21"/>
      <c r="N410" s="21">
        <v>41</v>
      </c>
      <c r="O410" s="21"/>
      <c r="P410" s="125">
        <v>41</v>
      </c>
      <c r="Q410" s="21"/>
      <c r="R410" s="21">
        <v>2105</v>
      </c>
      <c r="S410" s="21"/>
      <c r="T410" s="21"/>
      <c r="U410" s="125">
        <v>0</v>
      </c>
      <c r="V410" s="21">
        <v>71</v>
      </c>
      <c r="W410" s="34">
        <v>46143</v>
      </c>
      <c r="X410" s="114" t="s">
        <v>13736</v>
      </c>
    </row>
    <row r="411" spans="2:24" x14ac:dyDescent="0.2">
      <c r="B411" s="14" t="s">
        <v>20156</v>
      </c>
      <c r="C411" s="33" t="s">
        <v>15735</v>
      </c>
      <c r="D411" s="16" t="s">
        <v>24494</v>
      </c>
      <c r="E411" s="18" t="s">
        <v>26</v>
      </c>
      <c r="F411" s="34">
        <v>41244</v>
      </c>
      <c r="G411" s="20" t="s">
        <v>21186</v>
      </c>
      <c r="H411" s="109"/>
      <c r="I411" s="21">
        <v>18035</v>
      </c>
      <c r="J411" s="21">
        <v>18035</v>
      </c>
      <c r="K411" s="21">
        <v>16197</v>
      </c>
      <c r="L411" s="21">
        <v>17112</v>
      </c>
      <c r="M411" s="21"/>
      <c r="N411" s="21">
        <v>923</v>
      </c>
      <c r="O411" s="21"/>
      <c r="P411" s="125">
        <v>923</v>
      </c>
      <c r="Q411" s="21"/>
      <c r="R411" s="21">
        <v>18035</v>
      </c>
      <c r="S411" s="21"/>
      <c r="T411" s="21"/>
      <c r="U411" s="125">
        <v>0</v>
      </c>
      <c r="V411" s="21">
        <v>465</v>
      </c>
      <c r="W411" s="34">
        <v>46174</v>
      </c>
      <c r="X411" s="114" t="s">
        <v>13736</v>
      </c>
    </row>
    <row r="412" spans="2:24" x14ac:dyDescent="0.2">
      <c r="B412" s="14" t="s">
        <v>20154</v>
      </c>
      <c r="C412" s="33" t="s">
        <v>15732</v>
      </c>
      <c r="D412" s="16" t="s">
        <v>24493</v>
      </c>
      <c r="E412" s="18" t="s">
        <v>26</v>
      </c>
      <c r="F412" s="34">
        <v>41244</v>
      </c>
      <c r="G412" s="20" t="s">
        <v>21186</v>
      </c>
      <c r="H412" s="109"/>
      <c r="I412" s="21">
        <v>11565</v>
      </c>
      <c r="J412" s="21">
        <v>11565</v>
      </c>
      <c r="K412" s="21">
        <v>10337</v>
      </c>
      <c r="L412" s="21">
        <v>11044</v>
      </c>
      <c r="M412" s="21"/>
      <c r="N412" s="21">
        <v>522</v>
      </c>
      <c r="O412" s="21"/>
      <c r="P412" s="125">
        <v>522</v>
      </c>
      <c r="Q412" s="21"/>
      <c r="R412" s="21">
        <v>11565</v>
      </c>
      <c r="S412" s="21"/>
      <c r="T412" s="21"/>
      <c r="U412" s="125">
        <v>0</v>
      </c>
      <c r="V412" s="21">
        <v>379</v>
      </c>
      <c r="W412" s="34">
        <v>46174</v>
      </c>
      <c r="X412" s="114" t="s">
        <v>13736</v>
      </c>
    </row>
    <row r="413" spans="2:24" x14ac:dyDescent="0.2">
      <c r="B413" s="14" t="s">
        <v>20152</v>
      </c>
      <c r="C413" s="33" t="s">
        <v>15729</v>
      </c>
      <c r="D413" s="16" t="s">
        <v>24492</v>
      </c>
      <c r="E413" s="18" t="s">
        <v>26</v>
      </c>
      <c r="F413" s="34">
        <v>41244</v>
      </c>
      <c r="G413" s="20" t="s">
        <v>21186</v>
      </c>
      <c r="H413" s="109"/>
      <c r="I413" s="21">
        <v>6582</v>
      </c>
      <c r="J413" s="21">
        <v>6582</v>
      </c>
      <c r="K413" s="21">
        <v>6231</v>
      </c>
      <c r="L413" s="21">
        <v>6316</v>
      </c>
      <c r="M413" s="21"/>
      <c r="N413" s="21">
        <v>267</v>
      </c>
      <c r="O413" s="21"/>
      <c r="P413" s="125">
        <v>267</v>
      </c>
      <c r="Q413" s="21"/>
      <c r="R413" s="21">
        <v>6582</v>
      </c>
      <c r="S413" s="21"/>
      <c r="T413" s="21"/>
      <c r="U413" s="125">
        <v>0</v>
      </c>
      <c r="V413" s="21">
        <v>180</v>
      </c>
      <c r="W413" s="34">
        <v>41640</v>
      </c>
      <c r="X413" s="114" t="s">
        <v>13736</v>
      </c>
    </row>
    <row r="414" spans="2:24" x14ac:dyDescent="0.2">
      <c r="B414" s="14" t="s">
        <v>20150</v>
      </c>
      <c r="C414" s="33" t="s">
        <v>15726</v>
      </c>
      <c r="D414" s="16" t="s">
        <v>24491</v>
      </c>
      <c r="E414" s="18" t="s">
        <v>26</v>
      </c>
      <c r="F414" s="34">
        <v>41244</v>
      </c>
      <c r="G414" s="20" t="s">
        <v>21186</v>
      </c>
      <c r="H414" s="109"/>
      <c r="I414" s="21">
        <v>16246</v>
      </c>
      <c r="J414" s="21">
        <v>16246</v>
      </c>
      <c r="K414" s="21">
        <v>15378</v>
      </c>
      <c r="L414" s="21">
        <v>16246</v>
      </c>
      <c r="M414" s="21"/>
      <c r="N414" s="21"/>
      <c r="O414" s="21"/>
      <c r="P414" s="125"/>
      <c r="Q414" s="21"/>
      <c r="R414" s="21">
        <v>16246</v>
      </c>
      <c r="S414" s="21"/>
      <c r="T414" s="21"/>
      <c r="U414" s="125"/>
      <c r="V414" s="21">
        <v>444</v>
      </c>
      <c r="W414" s="34">
        <v>41671</v>
      </c>
      <c r="X414" s="114" t="s">
        <v>13736</v>
      </c>
    </row>
    <row r="415" spans="2:24" x14ac:dyDescent="0.2">
      <c r="B415" s="14" t="s">
        <v>20148</v>
      </c>
      <c r="C415" s="33" t="s">
        <v>15723</v>
      </c>
      <c r="D415" s="16" t="s">
        <v>24490</v>
      </c>
      <c r="E415" s="18" t="s">
        <v>26</v>
      </c>
      <c r="F415" s="34">
        <v>41244</v>
      </c>
      <c r="G415" s="20" t="s">
        <v>21186</v>
      </c>
      <c r="H415" s="109"/>
      <c r="I415" s="21">
        <v>187421</v>
      </c>
      <c r="J415" s="21">
        <v>187421</v>
      </c>
      <c r="K415" s="21">
        <v>177406</v>
      </c>
      <c r="L415" s="21">
        <v>184632</v>
      </c>
      <c r="M415" s="21"/>
      <c r="N415" s="21">
        <v>2789</v>
      </c>
      <c r="O415" s="21"/>
      <c r="P415" s="125">
        <v>2789</v>
      </c>
      <c r="Q415" s="21"/>
      <c r="R415" s="21">
        <v>187421</v>
      </c>
      <c r="S415" s="21"/>
      <c r="T415" s="21"/>
      <c r="U415" s="125">
        <v>0</v>
      </c>
      <c r="V415" s="21">
        <v>4882</v>
      </c>
      <c r="W415" s="34">
        <v>41671</v>
      </c>
      <c r="X415" s="114" t="s">
        <v>13736</v>
      </c>
    </row>
    <row r="416" spans="2:24" x14ac:dyDescent="0.2">
      <c r="B416" s="14" t="s">
        <v>20146</v>
      </c>
      <c r="C416" s="33" t="s">
        <v>15720</v>
      </c>
      <c r="D416" s="16" t="s">
        <v>24489</v>
      </c>
      <c r="E416" s="18" t="s">
        <v>26</v>
      </c>
      <c r="F416" s="34">
        <v>41244</v>
      </c>
      <c r="G416" s="20" t="s">
        <v>21186</v>
      </c>
      <c r="H416" s="109"/>
      <c r="I416" s="21">
        <v>52251</v>
      </c>
      <c r="J416" s="21">
        <v>52251</v>
      </c>
      <c r="K416" s="21">
        <v>49458</v>
      </c>
      <c r="L416" s="21">
        <v>52251</v>
      </c>
      <c r="M416" s="21"/>
      <c r="N416" s="21"/>
      <c r="O416" s="21"/>
      <c r="P416" s="125"/>
      <c r="Q416" s="21"/>
      <c r="R416" s="21">
        <v>52251</v>
      </c>
      <c r="S416" s="21"/>
      <c r="T416" s="21"/>
      <c r="U416" s="125"/>
      <c r="V416" s="21">
        <v>1421</v>
      </c>
      <c r="W416" s="34">
        <v>41699</v>
      </c>
      <c r="X416" s="114" t="s">
        <v>13736</v>
      </c>
    </row>
    <row r="417" spans="2:24" x14ac:dyDescent="0.2">
      <c r="B417" s="14" t="s">
        <v>20144</v>
      </c>
      <c r="C417" s="33" t="s">
        <v>15717</v>
      </c>
      <c r="D417" s="16" t="s">
        <v>24488</v>
      </c>
      <c r="E417" s="18" t="s">
        <v>26</v>
      </c>
      <c r="F417" s="34">
        <v>41244</v>
      </c>
      <c r="G417" s="20" t="s">
        <v>21186</v>
      </c>
      <c r="H417" s="109"/>
      <c r="I417" s="21">
        <v>54255</v>
      </c>
      <c r="J417" s="21">
        <v>54255</v>
      </c>
      <c r="K417" s="21">
        <v>49711</v>
      </c>
      <c r="L417" s="21">
        <v>53749</v>
      </c>
      <c r="M417" s="21"/>
      <c r="N417" s="21">
        <v>506</v>
      </c>
      <c r="O417" s="21"/>
      <c r="P417" s="125">
        <v>506</v>
      </c>
      <c r="Q417" s="21"/>
      <c r="R417" s="21">
        <v>54255</v>
      </c>
      <c r="S417" s="21"/>
      <c r="T417" s="21"/>
      <c r="U417" s="125">
        <v>0</v>
      </c>
      <c r="V417" s="21">
        <v>1388</v>
      </c>
      <c r="W417" s="34">
        <v>41699</v>
      </c>
      <c r="X417" s="114" t="s">
        <v>13736</v>
      </c>
    </row>
    <row r="418" spans="2:24" x14ac:dyDescent="0.2">
      <c r="B418" s="14" t="s">
        <v>20142</v>
      </c>
      <c r="C418" s="33" t="s">
        <v>15714</v>
      </c>
      <c r="D418" s="16" t="s">
        <v>24487</v>
      </c>
      <c r="E418" s="18" t="s">
        <v>26</v>
      </c>
      <c r="F418" s="34">
        <v>41244</v>
      </c>
      <c r="G418" s="20" t="s">
        <v>21186</v>
      </c>
      <c r="H418" s="109"/>
      <c r="I418" s="21">
        <v>21168</v>
      </c>
      <c r="J418" s="21">
        <v>21168</v>
      </c>
      <c r="K418" s="21">
        <v>19395</v>
      </c>
      <c r="L418" s="21">
        <v>20873</v>
      </c>
      <c r="M418" s="21"/>
      <c r="N418" s="21">
        <v>295</v>
      </c>
      <c r="O418" s="21"/>
      <c r="P418" s="125">
        <v>295</v>
      </c>
      <c r="Q418" s="21"/>
      <c r="R418" s="21">
        <v>21168</v>
      </c>
      <c r="S418" s="21"/>
      <c r="T418" s="21"/>
      <c r="U418" s="125">
        <v>0</v>
      </c>
      <c r="V418" s="21">
        <v>577</v>
      </c>
      <c r="W418" s="34">
        <v>41699</v>
      </c>
      <c r="X418" s="114" t="s">
        <v>13736</v>
      </c>
    </row>
    <row r="419" spans="2:24" x14ac:dyDescent="0.2">
      <c r="B419" s="14" t="s">
        <v>20140</v>
      </c>
      <c r="C419" s="33" t="s">
        <v>15711</v>
      </c>
      <c r="D419" s="16" t="s">
        <v>24486</v>
      </c>
      <c r="E419" s="18" t="s">
        <v>26</v>
      </c>
      <c r="F419" s="34">
        <v>41244</v>
      </c>
      <c r="G419" s="20" t="s">
        <v>21186</v>
      </c>
      <c r="H419" s="109"/>
      <c r="I419" s="21">
        <v>29082</v>
      </c>
      <c r="J419" s="21">
        <v>29082</v>
      </c>
      <c r="K419" s="21">
        <v>26647</v>
      </c>
      <c r="L419" s="21">
        <v>28409</v>
      </c>
      <c r="M419" s="21"/>
      <c r="N419" s="21">
        <v>673</v>
      </c>
      <c r="O419" s="21"/>
      <c r="P419" s="125">
        <v>673</v>
      </c>
      <c r="Q419" s="21"/>
      <c r="R419" s="21">
        <v>29082</v>
      </c>
      <c r="S419" s="21"/>
      <c r="T419" s="21"/>
      <c r="U419" s="125">
        <v>0</v>
      </c>
      <c r="V419" s="21">
        <v>795</v>
      </c>
      <c r="W419" s="34">
        <v>41699</v>
      </c>
      <c r="X419" s="114" t="s">
        <v>13736</v>
      </c>
    </row>
    <row r="420" spans="2:24" x14ac:dyDescent="0.2">
      <c r="B420" s="14" t="s">
        <v>20138</v>
      </c>
      <c r="C420" s="33" t="s">
        <v>15708</v>
      </c>
      <c r="D420" s="16" t="s">
        <v>24485</v>
      </c>
      <c r="E420" s="18" t="s">
        <v>26</v>
      </c>
      <c r="F420" s="34">
        <v>41244</v>
      </c>
      <c r="G420" s="20" t="s">
        <v>21186</v>
      </c>
      <c r="H420" s="109"/>
      <c r="I420" s="21">
        <v>136925</v>
      </c>
      <c r="J420" s="21">
        <v>136925</v>
      </c>
      <c r="K420" s="21">
        <v>126570</v>
      </c>
      <c r="L420" s="21">
        <v>133730</v>
      </c>
      <c r="M420" s="21"/>
      <c r="N420" s="21">
        <v>3195</v>
      </c>
      <c r="O420" s="21"/>
      <c r="P420" s="125">
        <v>3195</v>
      </c>
      <c r="Q420" s="21"/>
      <c r="R420" s="21">
        <v>136925</v>
      </c>
      <c r="S420" s="21"/>
      <c r="T420" s="21"/>
      <c r="U420" s="125">
        <v>0</v>
      </c>
      <c r="V420" s="21">
        <v>4262</v>
      </c>
      <c r="W420" s="34">
        <v>41760</v>
      </c>
      <c r="X420" s="114" t="s">
        <v>13736</v>
      </c>
    </row>
    <row r="421" spans="2:24" x14ac:dyDescent="0.2">
      <c r="B421" s="14" t="s">
        <v>20136</v>
      </c>
      <c r="C421" s="33" t="s">
        <v>15705</v>
      </c>
      <c r="D421" s="16" t="s">
        <v>24484</v>
      </c>
      <c r="E421" s="18" t="s">
        <v>26</v>
      </c>
      <c r="F421" s="34">
        <v>41244</v>
      </c>
      <c r="G421" s="20" t="s">
        <v>21186</v>
      </c>
      <c r="H421" s="109"/>
      <c r="I421" s="21">
        <v>92277</v>
      </c>
      <c r="J421" s="21">
        <v>92277</v>
      </c>
      <c r="K421" s="21">
        <v>84548</v>
      </c>
      <c r="L421" s="21">
        <v>91142</v>
      </c>
      <c r="M421" s="21"/>
      <c r="N421" s="21">
        <v>1134</v>
      </c>
      <c r="O421" s="21"/>
      <c r="P421" s="125">
        <v>1134</v>
      </c>
      <c r="Q421" s="21"/>
      <c r="R421" s="21">
        <v>92277</v>
      </c>
      <c r="S421" s="21"/>
      <c r="T421" s="21"/>
      <c r="U421" s="125">
        <v>0</v>
      </c>
      <c r="V421" s="21">
        <v>2683</v>
      </c>
      <c r="W421" s="34">
        <v>41699</v>
      </c>
      <c r="X421" s="114" t="s">
        <v>13736</v>
      </c>
    </row>
    <row r="422" spans="2:24" x14ac:dyDescent="0.2">
      <c r="B422" s="14" t="s">
        <v>20134</v>
      </c>
      <c r="C422" s="33" t="s">
        <v>15702</v>
      </c>
      <c r="D422" s="16" t="s">
        <v>24483</v>
      </c>
      <c r="E422" s="18" t="s">
        <v>26</v>
      </c>
      <c r="F422" s="34">
        <v>41244</v>
      </c>
      <c r="G422" s="20" t="s">
        <v>21186</v>
      </c>
      <c r="H422" s="109"/>
      <c r="I422" s="21">
        <v>54774</v>
      </c>
      <c r="J422" s="21">
        <v>54774</v>
      </c>
      <c r="K422" s="21">
        <v>50187</v>
      </c>
      <c r="L422" s="21">
        <v>53989</v>
      </c>
      <c r="M422" s="21"/>
      <c r="N422" s="21">
        <v>786</v>
      </c>
      <c r="O422" s="21"/>
      <c r="P422" s="125">
        <v>786</v>
      </c>
      <c r="Q422" s="21"/>
      <c r="R422" s="21">
        <v>54774</v>
      </c>
      <c r="S422" s="21"/>
      <c r="T422" s="21"/>
      <c r="U422" s="125">
        <v>0</v>
      </c>
      <c r="V422" s="21">
        <v>1584</v>
      </c>
      <c r="W422" s="34">
        <v>41699</v>
      </c>
      <c r="X422" s="114" t="s">
        <v>13736</v>
      </c>
    </row>
    <row r="423" spans="2:24" x14ac:dyDescent="0.2">
      <c r="B423" s="14" t="s">
        <v>20132</v>
      </c>
      <c r="C423" s="33" t="s">
        <v>15699</v>
      </c>
      <c r="D423" s="16" t="s">
        <v>24482</v>
      </c>
      <c r="E423" s="18" t="s">
        <v>26</v>
      </c>
      <c r="F423" s="34">
        <v>41244</v>
      </c>
      <c r="G423" s="20" t="s">
        <v>21186</v>
      </c>
      <c r="H423" s="109"/>
      <c r="I423" s="21">
        <v>78678</v>
      </c>
      <c r="J423" s="21">
        <v>78678</v>
      </c>
      <c r="K423" s="21">
        <v>72089</v>
      </c>
      <c r="L423" s="21">
        <v>77501</v>
      </c>
      <c r="M423" s="21"/>
      <c r="N423" s="21">
        <v>1177</v>
      </c>
      <c r="O423" s="21"/>
      <c r="P423" s="125">
        <v>1177</v>
      </c>
      <c r="Q423" s="21"/>
      <c r="R423" s="21">
        <v>78678</v>
      </c>
      <c r="S423" s="21"/>
      <c r="T423" s="21"/>
      <c r="U423" s="125">
        <v>0</v>
      </c>
      <c r="V423" s="21">
        <v>2148</v>
      </c>
      <c r="W423" s="34">
        <v>41730</v>
      </c>
      <c r="X423" s="114" t="s">
        <v>13736</v>
      </c>
    </row>
    <row r="424" spans="2:24" x14ac:dyDescent="0.2">
      <c r="B424" s="14" t="s">
        <v>20130</v>
      </c>
      <c r="C424" s="33" t="s">
        <v>15696</v>
      </c>
      <c r="D424" s="16" t="s">
        <v>24481</v>
      </c>
      <c r="E424" s="18" t="s">
        <v>26</v>
      </c>
      <c r="F424" s="34">
        <v>41244</v>
      </c>
      <c r="G424" s="20" t="s">
        <v>21186</v>
      </c>
      <c r="H424" s="109"/>
      <c r="I424" s="21">
        <v>18516</v>
      </c>
      <c r="J424" s="21">
        <v>18516</v>
      </c>
      <c r="K424" s="21">
        <v>17116</v>
      </c>
      <c r="L424" s="21">
        <v>17714</v>
      </c>
      <c r="M424" s="21"/>
      <c r="N424" s="21">
        <v>802</v>
      </c>
      <c r="O424" s="21"/>
      <c r="P424" s="125">
        <v>802</v>
      </c>
      <c r="Q424" s="21"/>
      <c r="R424" s="21">
        <v>18516</v>
      </c>
      <c r="S424" s="21"/>
      <c r="T424" s="21"/>
      <c r="U424" s="125">
        <v>0</v>
      </c>
      <c r="V424" s="21">
        <v>533</v>
      </c>
      <c r="W424" s="34">
        <v>41760</v>
      </c>
      <c r="X424" s="114" t="s">
        <v>13736</v>
      </c>
    </row>
    <row r="425" spans="2:24" x14ac:dyDescent="0.2">
      <c r="B425" s="14" t="s">
        <v>20128</v>
      </c>
      <c r="C425" s="33" t="s">
        <v>15693</v>
      </c>
      <c r="D425" s="16" t="s">
        <v>24480</v>
      </c>
      <c r="E425" s="18" t="s">
        <v>26</v>
      </c>
      <c r="F425" s="34">
        <v>41244</v>
      </c>
      <c r="G425" s="20" t="s">
        <v>21186</v>
      </c>
      <c r="H425" s="109"/>
      <c r="I425" s="21">
        <v>120276</v>
      </c>
      <c r="J425" s="21">
        <v>120276</v>
      </c>
      <c r="K425" s="21">
        <v>110203</v>
      </c>
      <c r="L425" s="21">
        <v>118593</v>
      </c>
      <c r="M425" s="21"/>
      <c r="N425" s="21">
        <v>1683</v>
      </c>
      <c r="O425" s="21"/>
      <c r="P425" s="125">
        <v>1683</v>
      </c>
      <c r="Q425" s="21"/>
      <c r="R425" s="21">
        <v>120276</v>
      </c>
      <c r="S425" s="21"/>
      <c r="T425" s="21"/>
      <c r="U425" s="125">
        <v>0</v>
      </c>
      <c r="V425" s="21">
        <v>3299</v>
      </c>
      <c r="W425" s="34">
        <v>41730</v>
      </c>
      <c r="X425" s="114" t="s">
        <v>13736</v>
      </c>
    </row>
    <row r="426" spans="2:24" x14ac:dyDescent="0.2">
      <c r="B426" s="14" t="s">
        <v>20126</v>
      </c>
      <c r="C426" s="33" t="s">
        <v>15690</v>
      </c>
      <c r="D426" s="16" t="s">
        <v>24479</v>
      </c>
      <c r="E426" s="18" t="s">
        <v>26</v>
      </c>
      <c r="F426" s="34">
        <v>41244</v>
      </c>
      <c r="G426" s="20" t="s">
        <v>21186</v>
      </c>
      <c r="H426" s="109"/>
      <c r="I426" s="21">
        <v>26257</v>
      </c>
      <c r="J426" s="21">
        <v>26257</v>
      </c>
      <c r="K426" s="21">
        <v>24272</v>
      </c>
      <c r="L426" s="21">
        <v>25389</v>
      </c>
      <c r="M426" s="21"/>
      <c r="N426" s="21">
        <v>868</v>
      </c>
      <c r="O426" s="21"/>
      <c r="P426" s="125">
        <v>868</v>
      </c>
      <c r="Q426" s="21"/>
      <c r="R426" s="21">
        <v>26257</v>
      </c>
      <c r="S426" s="21"/>
      <c r="T426" s="21"/>
      <c r="U426" s="125">
        <v>0</v>
      </c>
      <c r="V426" s="21">
        <v>878</v>
      </c>
      <c r="W426" s="34">
        <v>41760</v>
      </c>
      <c r="X426" s="114" t="s">
        <v>13736</v>
      </c>
    </row>
    <row r="427" spans="2:24" x14ac:dyDescent="0.2">
      <c r="B427" s="14" t="s">
        <v>20124</v>
      </c>
      <c r="C427" s="33" t="s">
        <v>15687</v>
      </c>
      <c r="D427" s="16" t="s">
        <v>24478</v>
      </c>
      <c r="E427" s="18" t="s">
        <v>26</v>
      </c>
      <c r="F427" s="34">
        <v>41244</v>
      </c>
      <c r="G427" s="20" t="s">
        <v>21186</v>
      </c>
      <c r="H427" s="109"/>
      <c r="I427" s="21">
        <v>15142</v>
      </c>
      <c r="J427" s="21">
        <v>15142</v>
      </c>
      <c r="K427" s="21">
        <v>13874</v>
      </c>
      <c r="L427" s="21">
        <v>14842</v>
      </c>
      <c r="M427" s="21"/>
      <c r="N427" s="21">
        <v>300</v>
      </c>
      <c r="O427" s="21"/>
      <c r="P427" s="125">
        <v>300</v>
      </c>
      <c r="Q427" s="21"/>
      <c r="R427" s="21">
        <v>15142</v>
      </c>
      <c r="S427" s="21"/>
      <c r="T427" s="21"/>
      <c r="U427" s="125">
        <v>0</v>
      </c>
      <c r="V427" s="21">
        <v>435</v>
      </c>
      <c r="W427" s="34">
        <v>41760</v>
      </c>
      <c r="X427" s="114" t="s">
        <v>13736</v>
      </c>
    </row>
    <row r="428" spans="2:24" x14ac:dyDescent="0.2">
      <c r="B428" s="14" t="s">
        <v>20122</v>
      </c>
      <c r="C428" s="33" t="s">
        <v>15684</v>
      </c>
      <c r="D428" s="16" t="s">
        <v>24477</v>
      </c>
      <c r="E428" s="18" t="s">
        <v>26</v>
      </c>
      <c r="F428" s="34">
        <v>41244</v>
      </c>
      <c r="G428" s="20" t="s">
        <v>21186</v>
      </c>
      <c r="H428" s="109"/>
      <c r="I428" s="21">
        <v>9694</v>
      </c>
      <c r="J428" s="21">
        <v>9694</v>
      </c>
      <c r="K428" s="21">
        <v>9508</v>
      </c>
      <c r="L428" s="21">
        <v>9533</v>
      </c>
      <c r="M428" s="21"/>
      <c r="N428" s="21">
        <v>162</v>
      </c>
      <c r="O428" s="21"/>
      <c r="P428" s="125">
        <v>162</v>
      </c>
      <c r="Q428" s="21"/>
      <c r="R428" s="21">
        <v>9694</v>
      </c>
      <c r="S428" s="21"/>
      <c r="T428" s="21"/>
      <c r="U428" s="125">
        <v>0</v>
      </c>
      <c r="V428" s="21">
        <v>266</v>
      </c>
      <c r="W428" s="34">
        <v>41791</v>
      </c>
      <c r="X428" s="114" t="s">
        <v>13736</v>
      </c>
    </row>
    <row r="429" spans="2:24" x14ac:dyDescent="0.2">
      <c r="B429" s="14" t="s">
        <v>20120</v>
      </c>
      <c r="C429" s="33" t="s">
        <v>15681</v>
      </c>
      <c r="D429" s="16" t="s">
        <v>24476</v>
      </c>
      <c r="E429" s="18" t="s">
        <v>26</v>
      </c>
      <c r="F429" s="34">
        <v>41244</v>
      </c>
      <c r="G429" s="20" t="s">
        <v>21186</v>
      </c>
      <c r="H429" s="109"/>
      <c r="I429" s="21">
        <v>21314</v>
      </c>
      <c r="J429" s="21">
        <v>21314</v>
      </c>
      <c r="K429" s="21">
        <v>20308</v>
      </c>
      <c r="L429" s="21">
        <v>20656</v>
      </c>
      <c r="M429" s="21"/>
      <c r="N429" s="21">
        <v>658</v>
      </c>
      <c r="O429" s="21"/>
      <c r="P429" s="125">
        <v>658</v>
      </c>
      <c r="Q429" s="21"/>
      <c r="R429" s="21">
        <v>21314</v>
      </c>
      <c r="S429" s="21"/>
      <c r="T429" s="21"/>
      <c r="U429" s="125">
        <v>0</v>
      </c>
      <c r="V429" s="21">
        <v>699</v>
      </c>
      <c r="W429" s="34">
        <v>41791</v>
      </c>
      <c r="X429" s="114" t="s">
        <v>13736</v>
      </c>
    </row>
    <row r="430" spans="2:24" x14ac:dyDescent="0.2">
      <c r="B430" s="14" t="s">
        <v>20117</v>
      </c>
      <c r="C430" s="33" t="s">
        <v>15678</v>
      </c>
      <c r="D430" s="16" t="s">
        <v>24475</v>
      </c>
      <c r="E430" s="18" t="s">
        <v>26</v>
      </c>
      <c r="F430" s="34">
        <v>41244</v>
      </c>
      <c r="G430" s="20" t="s">
        <v>21186</v>
      </c>
      <c r="H430" s="109"/>
      <c r="I430" s="21">
        <v>21160</v>
      </c>
      <c r="J430" s="21">
        <v>21160</v>
      </c>
      <c r="K430" s="21">
        <v>19560</v>
      </c>
      <c r="L430" s="21">
        <v>20615</v>
      </c>
      <c r="M430" s="21"/>
      <c r="N430" s="21">
        <v>545</v>
      </c>
      <c r="O430" s="21"/>
      <c r="P430" s="125">
        <v>545</v>
      </c>
      <c r="Q430" s="21"/>
      <c r="R430" s="21">
        <v>21160</v>
      </c>
      <c r="S430" s="21"/>
      <c r="T430" s="21"/>
      <c r="U430" s="125">
        <v>0</v>
      </c>
      <c r="V430" s="21">
        <v>694</v>
      </c>
      <c r="W430" s="34">
        <v>41791</v>
      </c>
      <c r="X430" s="114" t="s">
        <v>13736</v>
      </c>
    </row>
    <row r="431" spans="2:24" x14ac:dyDescent="0.2">
      <c r="B431" s="14" t="s">
        <v>20115</v>
      </c>
      <c r="C431" s="33" t="s">
        <v>15675</v>
      </c>
      <c r="D431" s="16" t="s">
        <v>24474</v>
      </c>
      <c r="E431" s="18" t="s">
        <v>26</v>
      </c>
      <c r="F431" s="34">
        <v>41244</v>
      </c>
      <c r="G431" s="20" t="s">
        <v>21186</v>
      </c>
      <c r="H431" s="109"/>
      <c r="I431" s="21">
        <v>16928</v>
      </c>
      <c r="J431" s="21">
        <v>16928</v>
      </c>
      <c r="K431" s="21">
        <v>15663</v>
      </c>
      <c r="L431" s="21">
        <v>15950</v>
      </c>
      <c r="M431" s="21"/>
      <c r="N431" s="21">
        <v>978</v>
      </c>
      <c r="O431" s="21"/>
      <c r="P431" s="125">
        <v>978</v>
      </c>
      <c r="Q431" s="21"/>
      <c r="R431" s="21">
        <v>16928</v>
      </c>
      <c r="S431" s="21"/>
      <c r="T431" s="21"/>
      <c r="U431" s="125">
        <v>0</v>
      </c>
      <c r="V431" s="21">
        <v>518</v>
      </c>
      <c r="W431" s="34">
        <v>41821</v>
      </c>
      <c r="X431" s="114" t="s">
        <v>13736</v>
      </c>
    </row>
    <row r="432" spans="2:24" x14ac:dyDescent="0.2">
      <c r="B432" s="14" t="s">
        <v>20113</v>
      </c>
      <c r="C432" s="33" t="s">
        <v>15672</v>
      </c>
      <c r="D432" s="16" t="s">
        <v>24473</v>
      </c>
      <c r="E432" s="18" t="s">
        <v>26</v>
      </c>
      <c r="F432" s="34">
        <v>41244</v>
      </c>
      <c r="G432" s="20" t="s">
        <v>21186</v>
      </c>
      <c r="H432" s="109"/>
      <c r="I432" s="21">
        <v>26154</v>
      </c>
      <c r="J432" s="21">
        <v>26154</v>
      </c>
      <c r="K432" s="21">
        <v>24201</v>
      </c>
      <c r="L432" s="21">
        <v>25130</v>
      </c>
      <c r="M432" s="21"/>
      <c r="N432" s="21">
        <v>1025</v>
      </c>
      <c r="O432" s="21"/>
      <c r="P432" s="125">
        <v>1025</v>
      </c>
      <c r="Q432" s="21"/>
      <c r="R432" s="21">
        <v>26154</v>
      </c>
      <c r="S432" s="21"/>
      <c r="T432" s="21"/>
      <c r="U432" s="125">
        <v>0</v>
      </c>
      <c r="V432" s="21">
        <v>865</v>
      </c>
      <c r="W432" s="34">
        <v>41852</v>
      </c>
      <c r="X432" s="114" t="s">
        <v>13736</v>
      </c>
    </row>
    <row r="433" spans="2:24" x14ac:dyDescent="0.2">
      <c r="B433" s="14" t="s">
        <v>20111</v>
      </c>
      <c r="C433" s="33" t="s">
        <v>15669</v>
      </c>
      <c r="D433" s="16" t="s">
        <v>24472</v>
      </c>
      <c r="E433" s="18" t="s">
        <v>26</v>
      </c>
      <c r="F433" s="34">
        <v>41244</v>
      </c>
      <c r="G433" s="20" t="s">
        <v>21186</v>
      </c>
      <c r="H433" s="109"/>
      <c r="I433" s="21">
        <v>23895</v>
      </c>
      <c r="J433" s="21">
        <v>23895</v>
      </c>
      <c r="K433" s="21">
        <v>22110</v>
      </c>
      <c r="L433" s="21">
        <v>23238</v>
      </c>
      <c r="M433" s="21"/>
      <c r="N433" s="21">
        <v>656</v>
      </c>
      <c r="O433" s="21"/>
      <c r="P433" s="125">
        <v>656</v>
      </c>
      <c r="Q433" s="21"/>
      <c r="R433" s="21">
        <v>23895</v>
      </c>
      <c r="S433" s="21"/>
      <c r="T433" s="21"/>
      <c r="U433" s="125">
        <v>0</v>
      </c>
      <c r="V433" s="21">
        <v>787</v>
      </c>
      <c r="W433" s="34">
        <v>41883</v>
      </c>
      <c r="X433" s="114" t="s">
        <v>13736</v>
      </c>
    </row>
    <row r="434" spans="2:24" x14ac:dyDescent="0.2">
      <c r="B434" s="14" t="s">
        <v>20109</v>
      </c>
      <c r="C434" s="33" t="s">
        <v>15666</v>
      </c>
      <c r="D434" s="16" t="s">
        <v>24471</v>
      </c>
      <c r="E434" s="18" t="s">
        <v>26</v>
      </c>
      <c r="F434" s="34">
        <v>41244</v>
      </c>
      <c r="G434" s="20" t="s">
        <v>21186</v>
      </c>
      <c r="H434" s="109"/>
      <c r="I434" s="21">
        <v>65221</v>
      </c>
      <c r="J434" s="21">
        <v>65221</v>
      </c>
      <c r="K434" s="21">
        <v>60350</v>
      </c>
      <c r="L434" s="21">
        <v>63371</v>
      </c>
      <c r="M434" s="21"/>
      <c r="N434" s="21">
        <v>1850</v>
      </c>
      <c r="O434" s="21"/>
      <c r="P434" s="125">
        <v>1850</v>
      </c>
      <c r="Q434" s="21"/>
      <c r="R434" s="21">
        <v>65221</v>
      </c>
      <c r="S434" s="21"/>
      <c r="T434" s="21"/>
      <c r="U434" s="125">
        <v>0</v>
      </c>
      <c r="V434" s="21">
        <v>1688</v>
      </c>
      <c r="W434" s="34">
        <v>41883</v>
      </c>
      <c r="X434" s="114" t="s">
        <v>13736</v>
      </c>
    </row>
    <row r="435" spans="2:24" x14ac:dyDescent="0.2">
      <c r="B435" s="14" t="s">
        <v>20107</v>
      </c>
      <c r="C435" s="33" t="s">
        <v>15663</v>
      </c>
      <c r="D435" s="16" t="s">
        <v>24470</v>
      </c>
      <c r="E435" s="18" t="s">
        <v>26</v>
      </c>
      <c r="F435" s="34">
        <v>41244</v>
      </c>
      <c r="G435" s="20" t="s">
        <v>21186</v>
      </c>
      <c r="H435" s="109"/>
      <c r="I435" s="21">
        <v>47554</v>
      </c>
      <c r="J435" s="21">
        <v>47554</v>
      </c>
      <c r="K435" s="21">
        <v>44002</v>
      </c>
      <c r="L435" s="21">
        <v>46447</v>
      </c>
      <c r="M435" s="21"/>
      <c r="N435" s="21">
        <v>1107</v>
      </c>
      <c r="O435" s="21"/>
      <c r="P435" s="125">
        <v>1107</v>
      </c>
      <c r="Q435" s="21"/>
      <c r="R435" s="21">
        <v>47554</v>
      </c>
      <c r="S435" s="21"/>
      <c r="T435" s="21"/>
      <c r="U435" s="125">
        <v>0</v>
      </c>
      <c r="V435" s="21">
        <v>1412</v>
      </c>
      <c r="W435" s="34">
        <v>41913</v>
      </c>
      <c r="X435" s="114" t="s">
        <v>13736</v>
      </c>
    </row>
    <row r="436" spans="2:24" x14ac:dyDescent="0.2">
      <c r="B436" s="14" t="s">
        <v>20105</v>
      </c>
      <c r="C436" s="33" t="s">
        <v>24469</v>
      </c>
      <c r="D436" s="16" t="s">
        <v>24468</v>
      </c>
      <c r="E436" s="18" t="s">
        <v>26</v>
      </c>
      <c r="F436" s="34">
        <v>40969</v>
      </c>
      <c r="G436" s="20" t="s">
        <v>21186</v>
      </c>
      <c r="H436" s="109"/>
      <c r="I436" s="21">
        <v>13236</v>
      </c>
      <c r="J436" s="21">
        <v>13236</v>
      </c>
      <c r="K436" s="21">
        <v>12247</v>
      </c>
      <c r="L436" s="21">
        <v>12453</v>
      </c>
      <c r="M436" s="21"/>
      <c r="N436" s="21">
        <v>783</v>
      </c>
      <c r="O436" s="21"/>
      <c r="P436" s="125">
        <v>783</v>
      </c>
      <c r="Q436" s="21"/>
      <c r="R436" s="21">
        <v>13236</v>
      </c>
      <c r="S436" s="21"/>
      <c r="T436" s="21"/>
      <c r="U436" s="125">
        <v>0</v>
      </c>
      <c r="V436" s="21">
        <v>193</v>
      </c>
      <c r="W436" s="34">
        <v>42005</v>
      </c>
      <c r="X436" s="114" t="s">
        <v>17028</v>
      </c>
    </row>
    <row r="437" spans="2:24" x14ac:dyDescent="0.2">
      <c r="B437" s="14" t="s">
        <v>20103</v>
      </c>
      <c r="C437" s="33" t="s">
        <v>15660</v>
      </c>
      <c r="D437" s="16" t="s">
        <v>24467</v>
      </c>
      <c r="E437" s="18" t="s">
        <v>26</v>
      </c>
      <c r="F437" s="34">
        <v>41244</v>
      </c>
      <c r="G437" s="20" t="s">
        <v>21186</v>
      </c>
      <c r="H437" s="109"/>
      <c r="I437" s="21">
        <v>15814</v>
      </c>
      <c r="J437" s="21">
        <v>15814</v>
      </c>
      <c r="K437" s="21">
        <v>15216</v>
      </c>
      <c r="L437" s="21">
        <v>15814</v>
      </c>
      <c r="M437" s="21"/>
      <c r="N437" s="21"/>
      <c r="O437" s="21"/>
      <c r="P437" s="125"/>
      <c r="Q437" s="21"/>
      <c r="R437" s="21">
        <v>15814</v>
      </c>
      <c r="S437" s="21"/>
      <c r="T437" s="21"/>
      <c r="U437" s="125"/>
      <c r="V437" s="21">
        <v>564</v>
      </c>
      <c r="W437" s="34">
        <v>42005</v>
      </c>
      <c r="X437" s="114" t="s">
        <v>13736</v>
      </c>
    </row>
    <row r="438" spans="2:24" x14ac:dyDescent="0.2">
      <c r="B438" s="14" t="s">
        <v>20101</v>
      </c>
      <c r="C438" s="33" t="s">
        <v>15657</v>
      </c>
      <c r="D438" s="16" t="s">
        <v>24466</v>
      </c>
      <c r="E438" s="18" t="s">
        <v>26</v>
      </c>
      <c r="F438" s="34">
        <v>41244</v>
      </c>
      <c r="G438" s="20" t="s">
        <v>21186</v>
      </c>
      <c r="H438" s="109"/>
      <c r="I438" s="21">
        <v>9314</v>
      </c>
      <c r="J438" s="21">
        <v>9314</v>
      </c>
      <c r="K438" s="21">
        <v>9074</v>
      </c>
      <c r="L438" s="21">
        <v>9197</v>
      </c>
      <c r="M438" s="21"/>
      <c r="N438" s="21">
        <v>117</v>
      </c>
      <c r="O438" s="21"/>
      <c r="P438" s="125">
        <v>117</v>
      </c>
      <c r="Q438" s="21"/>
      <c r="R438" s="21">
        <v>9314</v>
      </c>
      <c r="S438" s="21"/>
      <c r="T438" s="21"/>
      <c r="U438" s="125">
        <v>0</v>
      </c>
      <c r="V438" s="21">
        <v>357</v>
      </c>
      <c r="W438" s="34">
        <v>42064</v>
      </c>
      <c r="X438" s="114" t="s">
        <v>13736</v>
      </c>
    </row>
    <row r="439" spans="2:24" x14ac:dyDescent="0.2">
      <c r="B439" s="14" t="s">
        <v>20099</v>
      </c>
      <c r="C439" s="33" t="s">
        <v>15654</v>
      </c>
      <c r="D439" s="16" t="s">
        <v>24465</v>
      </c>
      <c r="E439" s="18" t="s">
        <v>26</v>
      </c>
      <c r="F439" s="34">
        <v>41244</v>
      </c>
      <c r="G439" s="20" t="s">
        <v>21186</v>
      </c>
      <c r="H439" s="109"/>
      <c r="I439" s="21">
        <v>272261</v>
      </c>
      <c r="J439" s="21">
        <v>272261</v>
      </c>
      <c r="K439" s="21">
        <v>280472</v>
      </c>
      <c r="L439" s="21">
        <v>275482</v>
      </c>
      <c r="M439" s="21"/>
      <c r="N439" s="21">
        <v>-3221</v>
      </c>
      <c r="O439" s="21"/>
      <c r="P439" s="125">
        <v>-3221</v>
      </c>
      <c r="Q439" s="21"/>
      <c r="R439" s="21">
        <v>272261</v>
      </c>
      <c r="S439" s="21"/>
      <c r="T439" s="21"/>
      <c r="U439" s="125">
        <v>0</v>
      </c>
      <c r="V439" s="21">
        <v>6273</v>
      </c>
      <c r="W439" s="34">
        <v>43252</v>
      </c>
      <c r="X439" s="114" t="s">
        <v>13736</v>
      </c>
    </row>
    <row r="440" spans="2:24" x14ac:dyDescent="0.2">
      <c r="B440" s="14" t="s">
        <v>20097</v>
      </c>
      <c r="C440" s="33" t="s">
        <v>15651</v>
      </c>
      <c r="D440" s="16" t="s">
        <v>24464</v>
      </c>
      <c r="E440" s="18" t="s">
        <v>26</v>
      </c>
      <c r="F440" s="34">
        <v>41244</v>
      </c>
      <c r="G440" s="20" t="s">
        <v>21186</v>
      </c>
      <c r="H440" s="109"/>
      <c r="I440" s="21">
        <v>584452</v>
      </c>
      <c r="J440" s="21">
        <v>584452</v>
      </c>
      <c r="K440" s="21">
        <v>585182</v>
      </c>
      <c r="L440" s="21">
        <v>584452</v>
      </c>
      <c r="M440" s="21"/>
      <c r="N440" s="21"/>
      <c r="O440" s="21"/>
      <c r="P440" s="125"/>
      <c r="Q440" s="21"/>
      <c r="R440" s="21">
        <v>584452</v>
      </c>
      <c r="S440" s="21"/>
      <c r="T440" s="21"/>
      <c r="U440" s="125"/>
      <c r="V440" s="21">
        <v>14583</v>
      </c>
      <c r="W440" s="34">
        <v>43282</v>
      </c>
      <c r="X440" s="114" t="s">
        <v>13736</v>
      </c>
    </row>
    <row r="441" spans="2:24" x14ac:dyDescent="0.2">
      <c r="B441" s="14" t="s">
        <v>20095</v>
      </c>
      <c r="C441" s="33" t="s">
        <v>15648</v>
      </c>
      <c r="D441" s="16" t="s">
        <v>24463</v>
      </c>
      <c r="E441" s="18" t="s">
        <v>26</v>
      </c>
      <c r="F441" s="34">
        <v>41244</v>
      </c>
      <c r="G441" s="20" t="s">
        <v>21186</v>
      </c>
      <c r="H441" s="109"/>
      <c r="I441" s="21">
        <v>1962684</v>
      </c>
      <c r="J441" s="21">
        <v>1962684</v>
      </c>
      <c r="K441" s="21">
        <v>2025487</v>
      </c>
      <c r="L441" s="21">
        <v>1994809</v>
      </c>
      <c r="M441" s="21"/>
      <c r="N441" s="21">
        <v>-32125</v>
      </c>
      <c r="O441" s="21"/>
      <c r="P441" s="125">
        <v>-32125</v>
      </c>
      <c r="Q441" s="21"/>
      <c r="R441" s="21">
        <v>1962684</v>
      </c>
      <c r="S441" s="21"/>
      <c r="T441" s="21"/>
      <c r="U441" s="125">
        <v>0</v>
      </c>
      <c r="V441" s="21">
        <v>51804</v>
      </c>
      <c r="W441" s="34">
        <v>49553</v>
      </c>
      <c r="X441" s="114" t="s">
        <v>13736</v>
      </c>
    </row>
    <row r="442" spans="2:24" x14ac:dyDescent="0.2">
      <c r="B442" s="14" t="s">
        <v>20093</v>
      </c>
      <c r="C442" s="33" t="s">
        <v>15645</v>
      </c>
      <c r="D442" s="16" t="s">
        <v>24462</v>
      </c>
      <c r="E442" s="18" t="s">
        <v>26</v>
      </c>
      <c r="F442" s="34">
        <v>41244</v>
      </c>
      <c r="G442" s="20" t="s">
        <v>21186</v>
      </c>
      <c r="H442" s="109"/>
      <c r="I442" s="21">
        <v>1961308</v>
      </c>
      <c r="J442" s="21">
        <v>1961308</v>
      </c>
      <c r="K442" s="21">
        <v>2017566</v>
      </c>
      <c r="L442" s="21">
        <v>1961317</v>
      </c>
      <c r="M442" s="21"/>
      <c r="N442" s="21">
        <v>-9</v>
      </c>
      <c r="O442" s="21"/>
      <c r="P442" s="125">
        <v>-9</v>
      </c>
      <c r="Q442" s="21"/>
      <c r="R442" s="21">
        <v>1961308</v>
      </c>
      <c r="S442" s="21"/>
      <c r="T442" s="21"/>
      <c r="U442" s="125">
        <v>0</v>
      </c>
      <c r="V442" s="21">
        <v>52212</v>
      </c>
      <c r="W442" s="34">
        <v>50496</v>
      </c>
      <c r="X442" s="114" t="s">
        <v>13736</v>
      </c>
    </row>
    <row r="443" spans="2:24" x14ac:dyDescent="0.2">
      <c r="B443" s="14" t="s">
        <v>20092</v>
      </c>
      <c r="C443" s="33" t="s">
        <v>15642</v>
      </c>
      <c r="D443" s="16" t="s">
        <v>24461</v>
      </c>
      <c r="E443" s="18" t="s">
        <v>26</v>
      </c>
      <c r="F443" s="34">
        <v>41244</v>
      </c>
      <c r="G443" s="20" t="s">
        <v>21186</v>
      </c>
      <c r="H443" s="109"/>
      <c r="I443" s="21">
        <v>1847587</v>
      </c>
      <c r="J443" s="21">
        <v>1847587</v>
      </c>
      <c r="K443" s="21">
        <v>1921565</v>
      </c>
      <c r="L443" s="21">
        <v>1906169</v>
      </c>
      <c r="M443" s="21"/>
      <c r="N443" s="21">
        <v>-58582</v>
      </c>
      <c r="O443" s="21"/>
      <c r="P443" s="125">
        <v>-58582</v>
      </c>
      <c r="Q443" s="21"/>
      <c r="R443" s="21">
        <v>1847587</v>
      </c>
      <c r="S443" s="21"/>
      <c r="T443" s="21"/>
      <c r="U443" s="125">
        <v>0</v>
      </c>
      <c r="V443" s="21">
        <v>45852</v>
      </c>
      <c r="W443" s="34">
        <v>50587</v>
      </c>
      <c r="X443" s="114" t="s">
        <v>13736</v>
      </c>
    </row>
    <row r="444" spans="2:24" x14ac:dyDescent="0.2">
      <c r="B444" s="14" t="s">
        <v>20090</v>
      </c>
      <c r="C444" s="33" t="s">
        <v>15639</v>
      </c>
      <c r="D444" s="16" t="s">
        <v>24460</v>
      </c>
      <c r="E444" s="18" t="s">
        <v>26</v>
      </c>
      <c r="F444" s="34">
        <v>41244</v>
      </c>
      <c r="G444" s="20" t="s">
        <v>21186</v>
      </c>
      <c r="H444" s="109"/>
      <c r="I444" s="21">
        <v>1183122</v>
      </c>
      <c r="J444" s="21">
        <v>1183122</v>
      </c>
      <c r="K444" s="21">
        <v>1224561</v>
      </c>
      <c r="L444" s="21">
        <v>1220562</v>
      </c>
      <c r="M444" s="21"/>
      <c r="N444" s="21">
        <v>-37440</v>
      </c>
      <c r="O444" s="21"/>
      <c r="P444" s="125">
        <v>-37440</v>
      </c>
      <c r="Q444" s="21"/>
      <c r="R444" s="21">
        <v>1183122</v>
      </c>
      <c r="S444" s="21"/>
      <c r="T444" s="21"/>
      <c r="U444" s="125">
        <v>0</v>
      </c>
      <c r="V444" s="21">
        <v>42292</v>
      </c>
      <c r="W444" s="34">
        <v>50983</v>
      </c>
      <c r="X444" s="114" t="s">
        <v>13736</v>
      </c>
    </row>
    <row r="445" spans="2:24" x14ac:dyDescent="0.2">
      <c r="B445" s="14" t="s">
        <v>20088</v>
      </c>
      <c r="C445" s="33" t="s">
        <v>15636</v>
      </c>
      <c r="D445" s="16" t="s">
        <v>24459</v>
      </c>
      <c r="E445" s="18" t="s">
        <v>26</v>
      </c>
      <c r="F445" s="34">
        <v>41244</v>
      </c>
      <c r="G445" s="20" t="s">
        <v>21186</v>
      </c>
      <c r="H445" s="109"/>
      <c r="I445" s="21">
        <v>1927682</v>
      </c>
      <c r="J445" s="21">
        <v>1927682</v>
      </c>
      <c r="K445" s="21">
        <v>1951919</v>
      </c>
      <c r="L445" s="21">
        <v>1936419</v>
      </c>
      <c r="M445" s="21"/>
      <c r="N445" s="21">
        <v>-8737</v>
      </c>
      <c r="O445" s="21"/>
      <c r="P445" s="125">
        <f>SCDPT4!M445+SCDPT4!N445-SCDPT4!O445</f>
        <v>-8737</v>
      </c>
      <c r="Q445" s="21"/>
      <c r="R445" s="21">
        <v>1927682</v>
      </c>
      <c r="S445" s="21"/>
      <c r="T445" s="21"/>
      <c r="U445" s="125">
        <f>SCDPT4!S445+SCDPT4!T445</f>
        <v>0</v>
      </c>
      <c r="V445" s="21">
        <v>83265</v>
      </c>
      <c r="W445" s="34">
        <v>49644</v>
      </c>
      <c r="X445" s="114" t="s">
        <v>13736</v>
      </c>
    </row>
    <row r="446" spans="2:24" x14ac:dyDescent="0.2">
      <c r="B446" s="14" t="s">
        <v>20086</v>
      </c>
      <c r="C446" s="33" t="s">
        <v>15633</v>
      </c>
      <c r="D446" s="16" t="s">
        <v>24458</v>
      </c>
      <c r="E446" s="18" t="s">
        <v>26</v>
      </c>
      <c r="F446" s="34">
        <v>41244</v>
      </c>
      <c r="G446" s="20" t="s">
        <v>21186</v>
      </c>
      <c r="H446" s="109"/>
      <c r="I446" s="21">
        <v>1371556</v>
      </c>
      <c r="J446" s="21">
        <v>1371556</v>
      </c>
      <c r="K446" s="21">
        <v>1396844</v>
      </c>
      <c r="L446" s="21">
        <v>1388960</v>
      </c>
      <c r="M446" s="21"/>
      <c r="N446" s="21">
        <v>-17404</v>
      </c>
      <c r="O446" s="21"/>
      <c r="P446" s="125">
        <v>-17404</v>
      </c>
      <c r="Q446" s="21"/>
      <c r="R446" s="21">
        <v>1371556</v>
      </c>
      <c r="S446" s="21"/>
      <c r="T446" s="21"/>
      <c r="U446" s="125">
        <v>0</v>
      </c>
      <c r="V446" s="21">
        <v>35366</v>
      </c>
      <c r="W446" s="34">
        <v>49522</v>
      </c>
      <c r="X446" s="114" t="s">
        <v>13736</v>
      </c>
    </row>
    <row r="447" spans="2:24" x14ac:dyDescent="0.2">
      <c r="B447" s="14" t="s">
        <v>20084</v>
      </c>
      <c r="C447" s="33" t="s">
        <v>15630</v>
      </c>
      <c r="D447" s="16" t="s">
        <v>24457</v>
      </c>
      <c r="E447" s="18" t="s">
        <v>26</v>
      </c>
      <c r="F447" s="34">
        <v>41244</v>
      </c>
      <c r="G447" s="20" t="s">
        <v>21186</v>
      </c>
      <c r="H447" s="109"/>
      <c r="I447" s="21">
        <v>964222</v>
      </c>
      <c r="J447" s="21">
        <v>964222</v>
      </c>
      <c r="K447" s="21">
        <v>967875</v>
      </c>
      <c r="L447" s="21">
        <v>964222</v>
      </c>
      <c r="M447" s="21"/>
      <c r="N447" s="21"/>
      <c r="O447" s="21"/>
      <c r="P447" s="125"/>
      <c r="Q447" s="21"/>
      <c r="R447" s="21">
        <v>964222</v>
      </c>
      <c r="S447" s="21"/>
      <c r="T447" s="21"/>
      <c r="U447" s="125"/>
      <c r="V447" s="21">
        <v>31240</v>
      </c>
      <c r="W447" s="34">
        <v>49949</v>
      </c>
      <c r="X447" s="114" t="s">
        <v>13736</v>
      </c>
    </row>
    <row r="448" spans="2:24" x14ac:dyDescent="0.2">
      <c r="B448" s="14" t="s">
        <v>20082</v>
      </c>
      <c r="C448" s="33" t="s">
        <v>15627</v>
      </c>
      <c r="D448" s="16" t="s">
        <v>24456</v>
      </c>
      <c r="E448" s="18" t="s">
        <v>26</v>
      </c>
      <c r="F448" s="34">
        <v>41244</v>
      </c>
      <c r="G448" s="20" t="s">
        <v>21186</v>
      </c>
      <c r="H448" s="109"/>
      <c r="I448" s="21">
        <v>495148</v>
      </c>
      <c r="J448" s="21">
        <v>495148</v>
      </c>
      <c r="K448" s="21">
        <v>493059</v>
      </c>
      <c r="L448" s="21">
        <v>492112</v>
      </c>
      <c r="M448" s="21"/>
      <c r="N448" s="21">
        <v>3037</v>
      </c>
      <c r="O448" s="21"/>
      <c r="P448" s="125">
        <v>3037</v>
      </c>
      <c r="Q448" s="21"/>
      <c r="R448" s="21">
        <v>495148</v>
      </c>
      <c r="S448" s="21"/>
      <c r="T448" s="21"/>
      <c r="U448" s="125">
        <v>0</v>
      </c>
      <c r="V448" s="21">
        <v>13250</v>
      </c>
      <c r="W448" s="34">
        <v>50222</v>
      </c>
      <c r="X448" s="114" t="s">
        <v>13736</v>
      </c>
    </row>
    <row r="449" spans="2:24" x14ac:dyDescent="0.2">
      <c r="B449" s="14" t="s">
        <v>20080</v>
      </c>
      <c r="C449" s="33" t="s">
        <v>15624</v>
      </c>
      <c r="D449" s="16" t="s">
        <v>24455</v>
      </c>
      <c r="E449" s="18" t="s">
        <v>26</v>
      </c>
      <c r="F449" s="34">
        <v>41244</v>
      </c>
      <c r="G449" s="20" t="s">
        <v>21186</v>
      </c>
      <c r="H449" s="109"/>
      <c r="I449" s="21">
        <v>1117529</v>
      </c>
      <c r="J449" s="21">
        <v>1117529</v>
      </c>
      <c r="K449" s="21">
        <v>1101115</v>
      </c>
      <c r="L449" s="21">
        <v>1106065</v>
      </c>
      <c r="M449" s="21"/>
      <c r="N449" s="21">
        <v>11464</v>
      </c>
      <c r="O449" s="21"/>
      <c r="P449" s="125">
        <v>11464</v>
      </c>
      <c r="Q449" s="21"/>
      <c r="R449" s="21">
        <v>1117529</v>
      </c>
      <c r="S449" s="21"/>
      <c r="T449" s="21"/>
      <c r="U449" s="125">
        <v>0</v>
      </c>
      <c r="V449" s="21">
        <v>39900</v>
      </c>
      <c r="W449" s="34">
        <v>50345</v>
      </c>
      <c r="X449" s="114" t="s">
        <v>13736</v>
      </c>
    </row>
    <row r="450" spans="2:24" x14ac:dyDescent="0.2">
      <c r="B450" s="14" t="s">
        <v>20078</v>
      </c>
      <c r="C450" s="33" t="s">
        <v>15621</v>
      </c>
      <c r="D450" s="16" t="s">
        <v>24454</v>
      </c>
      <c r="E450" s="18" t="s">
        <v>26</v>
      </c>
      <c r="F450" s="34">
        <v>41244</v>
      </c>
      <c r="G450" s="20" t="s">
        <v>21186</v>
      </c>
      <c r="H450" s="109"/>
      <c r="I450" s="21">
        <v>158383</v>
      </c>
      <c r="J450" s="21">
        <v>158383</v>
      </c>
      <c r="K450" s="21">
        <v>159595</v>
      </c>
      <c r="L450" s="21">
        <v>158731</v>
      </c>
      <c r="M450" s="21"/>
      <c r="N450" s="21">
        <v>-348</v>
      </c>
      <c r="O450" s="21"/>
      <c r="P450" s="125">
        <v>-348</v>
      </c>
      <c r="Q450" s="21"/>
      <c r="R450" s="21">
        <v>158383</v>
      </c>
      <c r="S450" s="21"/>
      <c r="T450" s="21"/>
      <c r="U450" s="125">
        <v>0</v>
      </c>
      <c r="V450" s="21">
        <v>5197</v>
      </c>
      <c r="W450" s="34">
        <v>50406</v>
      </c>
      <c r="X450" s="114" t="s">
        <v>13736</v>
      </c>
    </row>
    <row r="451" spans="2:24" x14ac:dyDescent="0.2">
      <c r="B451" s="14" t="s">
        <v>20076</v>
      </c>
      <c r="C451" s="33" t="s">
        <v>15618</v>
      </c>
      <c r="D451" s="16" t="s">
        <v>24453</v>
      </c>
      <c r="E451" s="18" t="s">
        <v>26</v>
      </c>
      <c r="F451" s="34">
        <v>41244</v>
      </c>
      <c r="G451" s="20" t="s">
        <v>21186</v>
      </c>
      <c r="H451" s="109"/>
      <c r="I451" s="21">
        <v>784039</v>
      </c>
      <c r="J451" s="21">
        <v>784039</v>
      </c>
      <c r="K451" s="21">
        <v>788327</v>
      </c>
      <c r="L451" s="21">
        <v>785538</v>
      </c>
      <c r="M451" s="21"/>
      <c r="N451" s="21">
        <v>-1499</v>
      </c>
      <c r="O451" s="21"/>
      <c r="P451" s="125">
        <v>-1499</v>
      </c>
      <c r="Q451" s="21"/>
      <c r="R451" s="21">
        <v>784039</v>
      </c>
      <c r="S451" s="21"/>
      <c r="T451" s="21"/>
      <c r="U451" s="125">
        <v>0</v>
      </c>
      <c r="V451" s="21">
        <v>29760</v>
      </c>
      <c r="W451" s="34">
        <v>50496</v>
      </c>
      <c r="X451" s="114" t="s">
        <v>13736</v>
      </c>
    </row>
    <row r="452" spans="2:24" x14ac:dyDescent="0.2">
      <c r="B452" s="14" t="s">
        <v>20074</v>
      </c>
      <c r="C452" s="33" t="s">
        <v>15615</v>
      </c>
      <c r="D452" s="16" t="s">
        <v>24452</v>
      </c>
      <c r="E452" s="18" t="s">
        <v>26</v>
      </c>
      <c r="F452" s="34">
        <v>41244</v>
      </c>
      <c r="G452" s="20" t="s">
        <v>21186</v>
      </c>
      <c r="H452" s="109"/>
      <c r="I452" s="21">
        <v>5073743</v>
      </c>
      <c r="J452" s="21">
        <v>5073743</v>
      </c>
      <c r="K452" s="21">
        <v>5256081</v>
      </c>
      <c r="L452" s="21">
        <v>5073743</v>
      </c>
      <c r="M452" s="21"/>
      <c r="N452" s="21"/>
      <c r="O452" s="21"/>
      <c r="P452" s="125"/>
      <c r="Q452" s="21"/>
      <c r="R452" s="21">
        <v>5073743</v>
      </c>
      <c r="S452" s="21"/>
      <c r="T452" s="21"/>
      <c r="U452" s="125"/>
      <c r="V452" s="21">
        <v>141937</v>
      </c>
      <c r="W452" s="34">
        <v>50406</v>
      </c>
      <c r="X452" s="114" t="s">
        <v>13736</v>
      </c>
    </row>
    <row r="453" spans="2:24" x14ac:dyDescent="0.2">
      <c r="B453" s="14" t="s">
        <v>20072</v>
      </c>
      <c r="C453" s="33" t="s">
        <v>15612</v>
      </c>
      <c r="D453" s="16" t="s">
        <v>24451</v>
      </c>
      <c r="E453" s="18" t="s">
        <v>26</v>
      </c>
      <c r="F453" s="34">
        <v>41244</v>
      </c>
      <c r="G453" s="20" t="s">
        <v>21186</v>
      </c>
      <c r="H453" s="109"/>
      <c r="I453" s="21">
        <v>1266593</v>
      </c>
      <c r="J453" s="21">
        <v>1266593</v>
      </c>
      <c r="K453" s="21">
        <v>1341698</v>
      </c>
      <c r="L453" s="21">
        <v>1412833</v>
      </c>
      <c r="M453" s="21"/>
      <c r="N453" s="21">
        <v>-146239</v>
      </c>
      <c r="O453" s="21"/>
      <c r="P453" s="125">
        <v>-146239</v>
      </c>
      <c r="Q453" s="21"/>
      <c r="R453" s="21">
        <v>1266593</v>
      </c>
      <c r="S453" s="21"/>
      <c r="T453" s="21"/>
      <c r="U453" s="125">
        <v>0</v>
      </c>
      <c r="V453" s="21">
        <v>18470</v>
      </c>
      <c r="W453" s="34">
        <v>50072</v>
      </c>
      <c r="X453" s="114" t="s">
        <v>13736</v>
      </c>
    </row>
    <row r="454" spans="2:24" x14ac:dyDescent="0.2">
      <c r="B454" s="14" t="s">
        <v>20070</v>
      </c>
      <c r="C454" s="33" t="s">
        <v>15609</v>
      </c>
      <c r="D454" s="16" t="s">
        <v>24450</v>
      </c>
      <c r="E454" s="18" t="s">
        <v>26</v>
      </c>
      <c r="F454" s="34">
        <v>41244</v>
      </c>
      <c r="G454" s="20" t="s">
        <v>21186</v>
      </c>
      <c r="H454" s="109"/>
      <c r="I454" s="21">
        <v>971667</v>
      </c>
      <c r="J454" s="21">
        <v>971667</v>
      </c>
      <c r="K454" s="21">
        <v>965442</v>
      </c>
      <c r="L454" s="21">
        <v>964256</v>
      </c>
      <c r="M454" s="21"/>
      <c r="N454" s="21">
        <v>7411</v>
      </c>
      <c r="O454" s="21"/>
      <c r="P454" s="125">
        <v>7411</v>
      </c>
      <c r="Q454" s="21"/>
      <c r="R454" s="21">
        <v>971667</v>
      </c>
      <c r="S454" s="21"/>
      <c r="T454" s="21"/>
      <c r="U454" s="125">
        <v>0</v>
      </c>
      <c r="V454" s="21">
        <v>28455</v>
      </c>
      <c r="W454" s="34">
        <v>50222</v>
      </c>
      <c r="X454" s="114" t="s">
        <v>13736</v>
      </c>
    </row>
    <row r="455" spans="2:24" x14ac:dyDescent="0.2">
      <c r="B455" s="14" t="s">
        <v>20068</v>
      </c>
      <c r="C455" s="33" t="s">
        <v>15606</v>
      </c>
      <c r="D455" s="16" t="s">
        <v>24449</v>
      </c>
      <c r="E455" s="18" t="s">
        <v>26</v>
      </c>
      <c r="F455" s="34">
        <v>41244</v>
      </c>
      <c r="G455" s="20" t="s">
        <v>21186</v>
      </c>
      <c r="H455" s="109"/>
      <c r="I455" s="21">
        <v>563937</v>
      </c>
      <c r="J455" s="21">
        <v>563937</v>
      </c>
      <c r="K455" s="21">
        <v>561558</v>
      </c>
      <c r="L455" s="21">
        <v>561595</v>
      </c>
      <c r="M455" s="21"/>
      <c r="N455" s="21">
        <v>2342</v>
      </c>
      <c r="O455" s="21"/>
      <c r="P455" s="125">
        <v>2342</v>
      </c>
      <c r="Q455" s="21"/>
      <c r="R455" s="21">
        <v>563937</v>
      </c>
      <c r="S455" s="21"/>
      <c r="T455" s="21"/>
      <c r="U455" s="125">
        <v>0</v>
      </c>
      <c r="V455" s="21">
        <v>22749</v>
      </c>
      <c r="W455" s="34">
        <v>50253</v>
      </c>
      <c r="X455" s="114" t="s">
        <v>13736</v>
      </c>
    </row>
    <row r="456" spans="2:24" x14ac:dyDescent="0.2">
      <c r="B456" s="14" t="s">
        <v>20066</v>
      </c>
      <c r="C456" s="33" t="s">
        <v>15603</v>
      </c>
      <c r="D456" s="16" t="s">
        <v>24448</v>
      </c>
      <c r="E456" s="18" t="s">
        <v>26</v>
      </c>
      <c r="F456" s="34">
        <v>41244</v>
      </c>
      <c r="G456" s="20" t="s">
        <v>21186</v>
      </c>
      <c r="H456" s="109"/>
      <c r="I456" s="21">
        <v>2011407</v>
      </c>
      <c r="J456" s="21">
        <v>2011407</v>
      </c>
      <c r="K456" s="21">
        <v>1953893</v>
      </c>
      <c r="L456" s="21">
        <v>1954062</v>
      </c>
      <c r="M456" s="21"/>
      <c r="N456" s="21">
        <v>57345</v>
      </c>
      <c r="O456" s="21"/>
      <c r="P456" s="125">
        <v>57345</v>
      </c>
      <c r="Q456" s="21"/>
      <c r="R456" s="21">
        <v>2011407</v>
      </c>
      <c r="S456" s="21"/>
      <c r="T456" s="21"/>
      <c r="U456" s="125">
        <v>0</v>
      </c>
      <c r="V456" s="21">
        <v>53030</v>
      </c>
      <c r="W456" s="34">
        <v>49827</v>
      </c>
      <c r="X456" s="114" t="s">
        <v>13736</v>
      </c>
    </row>
    <row r="457" spans="2:24" x14ac:dyDescent="0.2">
      <c r="B457" s="14" t="s">
        <v>20064</v>
      </c>
      <c r="C457" s="33" t="s">
        <v>15600</v>
      </c>
      <c r="D457" s="16" t="s">
        <v>24447</v>
      </c>
      <c r="E457" s="18" t="s">
        <v>26</v>
      </c>
      <c r="F457" s="34">
        <v>41244</v>
      </c>
      <c r="G457" s="20" t="s">
        <v>21186</v>
      </c>
      <c r="H457" s="109"/>
      <c r="I457" s="21">
        <v>1409749</v>
      </c>
      <c r="J457" s="21">
        <v>1409749</v>
      </c>
      <c r="K457" s="21">
        <v>1439266</v>
      </c>
      <c r="L457" s="21">
        <v>1426535</v>
      </c>
      <c r="M457" s="21"/>
      <c r="N457" s="21">
        <v>-16786</v>
      </c>
      <c r="O457" s="21"/>
      <c r="P457" s="125">
        <v>-16786</v>
      </c>
      <c r="Q457" s="21"/>
      <c r="R457" s="21">
        <v>1409749</v>
      </c>
      <c r="S457" s="21"/>
      <c r="T457" s="21"/>
      <c r="U457" s="125">
        <v>0</v>
      </c>
      <c r="V457" s="21">
        <v>38217</v>
      </c>
      <c r="W457" s="34">
        <v>50587</v>
      </c>
      <c r="X457" s="114" t="s">
        <v>13736</v>
      </c>
    </row>
    <row r="458" spans="2:24" x14ac:dyDescent="0.2">
      <c r="B458" s="14" t="s">
        <v>20062</v>
      </c>
      <c r="C458" s="33" t="s">
        <v>15597</v>
      </c>
      <c r="D458" s="16" t="s">
        <v>24446</v>
      </c>
      <c r="E458" s="18" t="s">
        <v>26</v>
      </c>
      <c r="F458" s="34">
        <v>41244</v>
      </c>
      <c r="G458" s="20" t="s">
        <v>21186</v>
      </c>
      <c r="H458" s="109"/>
      <c r="I458" s="21">
        <v>4106521</v>
      </c>
      <c r="J458" s="21">
        <v>4106521</v>
      </c>
      <c r="K458" s="21">
        <v>4271423</v>
      </c>
      <c r="L458" s="21">
        <v>4244725</v>
      </c>
      <c r="M458" s="21"/>
      <c r="N458" s="21">
        <v>-138204</v>
      </c>
      <c r="O458" s="21"/>
      <c r="P458" s="125">
        <v>-138204</v>
      </c>
      <c r="Q458" s="21"/>
      <c r="R458" s="21">
        <v>4106521</v>
      </c>
      <c r="S458" s="21"/>
      <c r="T458" s="21"/>
      <c r="U458" s="125">
        <v>0</v>
      </c>
      <c r="V458" s="21">
        <v>117020</v>
      </c>
      <c r="W458" s="34">
        <v>51014</v>
      </c>
      <c r="X458" s="114" t="s">
        <v>13736</v>
      </c>
    </row>
    <row r="459" spans="2:24" x14ac:dyDescent="0.2">
      <c r="B459" s="14" t="s">
        <v>20060</v>
      </c>
      <c r="C459" s="33" t="s">
        <v>15591</v>
      </c>
      <c r="D459" s="16" t="s">
        <v>24445</v>
      </c>
      <c r="E459" s="18" t="s">
        <v>26</v>
      </c>
      <c r="F459" s="34">
        <v>41244</v>
      </c>
      <c r="G459" s="20" t="s">
        <v>21186</v>
      </c>
      <c r="H459" s="109"/>
      <c r="I459" s="21">
        <v>1679157</v>
      </c>
      <c r="J459" s="21">
        <v>1679157</v>
      </c>
      <c r="K459" s="21">
        <v>1736878</v>
      </c>
      <c r="L459" s="21">
        <v>1728691</v>
      </c>
      <c r="M459" s="21"/>
      <c r="N459" s="21">
        <v>-49535</v>
      </c>
      <c r="O459" s="21"/>
      <c r="P459" s="125">
        <v>-49535</v>
      </c>
      <c r="Q459" s="21"/>
      <c r="R459" s="21">
        <v>1679157</v>
      </c>
      <c r="S459" s="21"/>
      <c r="T459" s="21"/>
      <c r="U459" s="125">
        <v>0</v>
      </c>
      <c r="V459" s="21">
        <v>46666</v>
      </c>
      <c r="W459" s="34">
        <v>45292</v>
      </c>
      <c r="X459" s="114" t="s">
        <v>13736</v>
      </c>
    </row>
    <row r="460" spans="2:24" x14ac:dyDescent="0.2">
      <c r="B460" s="14" t="s">
        <v>20058</v>
      </c>
      <c r="C460" s="33" t="s">
        <v>15588</v>
      </c>
      <c r="D460" s="16" t="s">
        <v>24444</v>
      </c>
      <c r="E460" s="18" t="s">
        <v>26</v>
      </c>
      <c r="F460" s="34">
        <v>41244</v>
      </c>
      <c r="G460" s="20" t="s">
        <v>21186</v>
      </c>
      <c r="H460" s="109"/>
      <c r="I460" s="21">
        <v>3302519</v>
      </c>
      <c r="J460" s="21">
        <v>3302519</v>
      </c>
      <c r="K460" s="21">
        <v>3406755</v>
      </c>
      <c r="L460" s="21">
        <v>3316389</v>
      </c>
      <c r="M460" s="21"/>
      <c r="N460" s="21">
        <v>-13870</v>
      </c>
      <c r="O460" s="21"/>
      <c r="P460" s="125">
        <v>-13870</v>
      </c>
      <c r="Q460" s="21"/>
      <c r="R460" s="21">
        <v>3302519</v>
      </c>
      <c r="S460" s="21"/>
      <c r="T460" s="21"/>
      <c r="U460" s="125">
        <v>0</v>
      </c>
      <c r="V460" s="21">
        <v>67566</v>
      </c>
      <c r="W460" s="34">
        <v>50557</v>
      </c>
      <c r="X460" s="114" t="s">
        <v>13736</v>
      </c>
    </row>
    <row r="461" spans="2:24" x14ac:dyDescent="0.2">
      <c r="B461" s="14" t="s">
        <v>20056</v>
      </c>
      <c r="C461" s="33" t="s">
        <v>15585</v>
      </c>
      <c r="D461" s="16" t="s">
        <v>24443</v>
      </c>
      <c r="E461" s="18" t="s">
        <v>26</v>
      </c>
      <c r="F461" s="34">
        <v>41244</v>
      </c>
      <c r="G461" s="20" t="s">
        <v>21186</v>
      </c>
      <c r="H461" s="109"/>
      <c r="I461" s="21">
        <v>202434</v>
      </c>
      <c r="J461" s="21">
        <v>202434</v>
      </c>
      <c r="K461" s="21">
        <v>206221</v>
      </c>
      <c r="L461" s="21">
        <v>202434</v>
      </c>
      <c r="M461" s="21"/>
      <c r="N461" s="21"/>
      <c r="O461" s="21"/>
      <c r="P461" s="125"/>
      <c r="Q461" s="21"/>
      <c r="R461" s="21">
        <v>202434</v>
      </c>
      <c r="S461" s="21"/>
      <c r="T461" s="21"/>
      <c r="U461" s="125"/>
      <c r="V461" s="21">
        <v>3656</v>
      </c>
      <c r="W461" s="34">
        <v>50010</v>
      </c>
      <c r="X461" s="114" t="s">
        <v>13736</v>
      </c>
    </row>
    <row r="462" spans="2:24" x14ac:dyDescent="0.2">
      <c r="B462" s="14" t="s">
        <v>20054</v>
      </c>
      <c r="C462" s="33" t="s">
        <v>15582</v>
      </c>
      <c r="D462" s="16" t="s">
        <v>24442</v>
      </c>
      <c r="E462" s="18" t="s">
        <v>26</v>
      </c>
      <c r="F462" s="34">
        <v>41244</v>
      </c>
      <c r="G462" s="20" t="s">
        <v>21186</v>
      </c>
      <c r="H462" s="109"/>
      <c r="I462" s="21">
        <v>286910</v>
      </c>
      <c r="J462" s="21">
        <v>286910</v>
      </c>
      <c r="K462" s="21">
        <v>294396</v>
      </c>
      <c r="L462" s="21">
        <v>286910</v>
      </c>
      <c r="M462" s="21"/>
      <c r="N462" s="21"/>
      <c r="O462" s="21"/>
      <c r="P462" s="125"/>
      <c r="Q462" s="21"/>
      <c r="R462" s="21">
        <v>286910</v>
      </c>
      <c r="S462" s="21"/>
      <c r="T462" s="21"/>
      <c r="U462" s="125"/>
      <c r="V462" s="21">
        <v>5498</v>
      </c>
      <c r="W462" s="34">
        <v>50041</v>
      </c>
      <c r="X462" s="114" t="s">
        <v>13736</v>
      </c>
    </row>
    <row r="463" spans="2:24" x14ac:dyDescent="0.2">
      <c r="B463" s="14" t="s">
        <v>20052</v>
      </c>
      <c r="C463" s="33" t="s">
        <v>15579</v>
      </c>
      <c r="D463" s="16" t="s">
        <v>24441</v>
      </c>
      <c r="E463" s="18" t="s">
        <v>26</v>
      </c>
      <c r="F463" s="34">
        <v>41244</v>
      </c>
      <c r="G463" s="20" t="s">
        <v>21186</v>
      </c>
      <c r="H463" s="109"/>
      <c r="I463" s="21">
        <v>1091503</v>
      </c>
      <c r="J463" s="21">
        <v>1091503</v>
      </c>
      <c r="K463" s="21">
        <v>1116089</v>
      </c>
      <c r="L463" s="21">
        <v>1091503</v>
      </c>
      <c r="M463" s="21"/>
      <c r="N463" s="21"/>
      <c r="O463" s="21"/>
      <c r="P463" s="125"/>
      <c r="Q463" s="21"/>
      <c r="R463" s="21">
        <v>1091503</v>
      </c>
      <c r="S463" s="21"/>
      <c r="T463" s="21"/>
      <c r="U463" s="125"/>
      <c r="V463" s="21">
        <v>23508</v>
      </c>
      <c r="W463" s="34">
        <v>50131</v>
      </c>
      <c r="X463" s="114" t="s">
        <v>13736</v>
      </c>
    </row>
    <row r="464" spans="2:24" x14ac:dyDescent="0.2">
      <c r="B464" s="14" t="s">
        <v>20050</v>
      </c>
      <c r="C464" s="33" t="s">
        <v>15576</v>
      </c>
      <c r="D464" s="16" t="s">
        <v>24440</v>
      </c>
      <c r="E464" s="18" t="s">
        <v>26</v>
      </c>
      <c r="F464" s="34">
        <v>41244</v>
      </c>
      <c r="G464" s="20" t="s">
        <v>21186</v>
      </c>
      <c r="H464" s="109"/>
      <c r="I464" s="21">
        <v>3196129</v>
      </c>
      <c r="J464" s="21">
        <v>3196129</v>
      </c>
      <c r="K464" s="21">
        <v>3352058</v>
      </c>
      <c r="L464" s="21">
        <v>3249995</v>
      </c>
      <c r="M464" s="21"/>
      <c r="N464" s="21">
        <v>-53866</v>
      </c>
      <c r="O464" s="21"/>
      <c r="P464" s="125">
        <v>-53866</v>
      </c>
      <c r="Q464" s="21"/>
      <c r="R464" s="21">
        <v>3196129</v>
      </c>
      <c r="S464" s="21"/>
      <c r="T464" s="21"/>
      <c r="U464" s="125">
        <v>0</v>
      </c>
      <c r="V464" s="21">
        <v>85910</v>
      </c>
      <c r="W464" s="34">
        <v>50131</v>
      </c>
      <c r="X464" s="114" t="s">
        <v>13736</v>
      </c>
    </row>
    <row r="465" spans="2:24" x14ac:dyDescent="0.2">
      <c r="B465" s="14" t="s">
        <v>20048</v>
      </c>
      <c r="C465" s="33" t="s">
        <v>15573</v>
      </c>
      <c r="D465" s="16" t="s">
        <v>24439</v>
      </c>
      <c r="E465" s="18" t="s">
        <v>26</v>
      </c>
      <c r="F465" s="34">
        <v>41244</v>
      </c>
      <c r="G465" s="20" t="s">
        <v>21186</v>
      </c>
      <c r="H465" s="109"/>
      <c r="I465" s="21">
        <v>5001038</v>
      </c>
      <c r="J465" s="21">
        <v>5001038</v>
      </c>
      <c r="K465" s="21">
        <v>5197009</v>
      </c>
      <c r="L465" s="21">
        <v>5001038</v>
      </c>
      <c r="M465" s="21"/>
      <c r="N465" s="21"/>
      <c r="O465" s="21"/>
      <c r="P465" s="125"/>
      <c r="Q465" s="21"/>
      <c r="R465" s="21">
        <v>5001038</v>
      </c>
      <c r="S465" s="21"/>
      <c r="T465" s="21"/>
      <c r="U465" s="125"/>
      <c r="V465" s="21">
        <v>141939</v>
      </c>
      <c r="W465" s="34">
        <v>50587</v>
      </c>
      <c r="X465" s="114" t="s">
        <v>13736</v>
      </c>
    </row>
    <row r="466" spans="2:24" x14ac:dyDescent="0.2">
      <c r="B466" s="14" t="s">
        <v>20046</v>
      </c>
      <c r="C466" s="33" t="s">
        <v>15570</v>
      </c>
      <c r="D466" s="16" t="s">
        <v>24438</v>
      </c>
      <c r="E466" s="18" t="s">
        <v>26</v>
      </c>
      <c r="F466" s="34">
        <v>40940</v>
      </c>
      <c r="G466" s="20" t="s">
        <v>21186</v>
      </c>
      <c r="H466" s="109"/>
      <c r="I466" s="21">
        <v>53</v>
      </c>
      <c r="J466" s="21">
        <v>53</v>
      </c>
      <c r="K466" s="21">
        <v>53</v>
      </c>
      <c r="L466" s="21">
        <v>53</v>
      </c>
      <c r="M466" s="21"/>
      <c r="N466" s="21"/>
      <c r="O466" s="21"/>
      <c r="P466" s="125"/>
      <c r="Q466" s="21"/>
      <c r="R466" s="21">
        <v>53</v>
      </c>
      <c r="S466" s="21"/>
      <c r="T466" s="21"/>
      <c r="U466" s="125"/>
      <c r="V466" s="21">
        <v>1</v>
      </c>
      <c r="W466" s="34">
        <v>50253</v>
      </c>
      <c r="X466" s="114" t="s">
        <v>13736</v>
      </c>
    </row>
    <row r="467" spans="2:24" x14ac:dyDescent="0.2">
      <c r="B467" s="14" t="s">
        <v>20044</v>
      </c>
      <c r="C467" s="33" t="s">
        <v>15567</v>
      </c>
      <c r="D467" s="16" t="s">
        <v>24437</v>
      </c>
      <c r="E467" s="18" t="s">
        <v>26</v>
      </c>
      <c r="F467" s="34">
        <v>41244</v>
      </c>
      <c r="G467" s="20" t="s">
        <v>21186</v>
      </c>
      <c r="H467" s="109"/>
      <c r="I467" s="21">
        <v>190225</v>
      </c>
      <c r="J467" s="21">
        <v>190225</v>
      </c>
      <c r="K467" s="21">
        <v>192164</v>
      </c>
      <c r="L467" s="21">
        <v>190225</v>
      </c>
      <c r="M467" s="21"/>
      <c r="N467" s="21"/>
      <c r="O467" s="21"/>
      <c r="P467" s="125"/>
      <c r="Q467" s="21"/>
      <c r="R467" s="21">
        <v>190225</v>
      </c>
      <c r="S467" s="21"/>
      <c r="T467" s="21"/>
      <c r="U467" s="125"/>
      <c r="V467" s="21">
        <v>3509</v>
      </c>
      <c r="W467" s="34">
        <v>50131</v>
      </c>
      <c r="X467" s="114" t="s">
        <v>13736</v>
      </c>
    </row>
    <row r="468" spans="2:24" x14ac:dyDescent="0.2">
      <c r="B468" s="14" t="s">
        <v>20042</v>
      </c>
      <c r="C468" s="33" t="s">
        <v>15564</v>
      </c>
      <c r="D468" s="16" t="s">
        <v>24436</v>
      </c>
      <c r="E468" s="18" t="s">
        <v>26</v>
      </c>
      <c r="F468" s="34">
        <v>41244</v>
      </c>
      <c r="G468" s="20" t="s">
        <v>21186</v>
      </c>
      <c r="H468" s="109"/>
      <c r="I468" s="21">
        <v>1183275</v>
      </c>
      <c r="J468" s="21">
        <v>1183275</v>
      </c>
      <c r="K468" s="21">
        <v>1216878</v>
      </c>
      <c r="L468" s="21">
        <v>1208355</v>
      </c>
      <c r="M468" s="21"/>
      <c r="N468" s="21">
        <v>-25080</v>
      </c>
      <c r="O468" s="21"/>
      <c r="P468" s="125">
        <v>-25080</v>
      </c>
      <c r="Q468" s="21"/>
      <c r="R468" s="21">
        <v>1183275</v>
      </c>
      <c r="S468" s="21"/>
      <c r="T468" s="21"/>
      <c r="U468" s="125">
        <v>0</v>
      </c>
      <c r="V468" s="21">
        <v>31035</v>
      </c>
      <c r="W468" s="34">
        <v>45383</v>
      </c>
      <c r="X468" s="114" t="s">
        <v>13736</v>
      </c>
    </row>
    <row r="469" spans="2:24" x14ac:dyDescent="0.2">
      <c r="B469" s="14" t="s">
        <v>20040</v>
      </c>
      <c r="C469" s="33" t="s">
        <v>15561</v>
      </c>
      <c r="D469" s="16" t="s">
        <v>24435</v>
      </c>
      <c r="E469" s="18" t="s">
        <v>26</v>
      </c>
      <c r="F469" s="34">
        <v>41244</v>
      </c>
      <c r="G469" s="20" t="s">
        <v>21186</v>
      </c>
      <c r="H469" s="109"/>
      <c r="I469" s="21">
        <v>1696293</v>
      </c>
      <c r="J469" s="21">
        <v>1696293</v>
      </c>
      <c r="K469" s="21">
        <v>1755928</v>
      </c>
      <c r="L469" s="21">
        <v>1747094</v>
      </c>
      <c r="M469" s="21"/>
      <c r="N469" s="21">
        <v>-50801</v>
      </c>
      <c r="O469" s="21"/>
      <c r="P469" s="125">
        <v>-50801</v>
      </c>
      <c r="Q469" s="21"/>
      <c r="R469" s="21">
        <v>1696293</v>
      </c>
      <c r="S469" s="21"/>
      <c r="T469" s="21"/>
      <c r="U469" s="125">
        <v>0</v>
      </c>
      <c r="V469" s="21">
        <v>32120</v>
      </c>
      <c r="W469" s="34">
        <v>45536</v>
      </c>
      <c r="X469" s="114" t="s">
        <v>13736</v>
      </c>
    </row>
    <row r="470" spans="2:24" x14ac:dyDescent="0.2">
      <c r="B470" s="14" t="s">
        <v>20038</v>
      </c>
      <c r="C470" s="33" t="s">
        <v>15558</v>
      </c>
      <c r="D470" s="16" t="s">
        <v>24434</v>
      </c>
      <c r="E470" s="18" t="s">
        <v>26</v>
      </c>
      <c r="F470" s="34">
        <v>41244</v>
      </c>
      <c r="G470" s="20" t="s">
        <v>21186</v>
      </c>
      <c r="H470" s="109"/>
      <c r="I470" s="21">
        <v>1161481</v>
      </c>
      <c r="J470" s="21">
        <v>1161481</v>
      </c>
      <c r="K470" s="21">
        <v>1196507</v>
      </c>
      <c r="L470" s="21">
        <v>1197437</v>
      </c>
      <c r="M470" s="21"/>
      <c r="N470" s="21">
        <v>-35957</v>
      </c>
      <c r="O470" s="21"/>
      <c r="P470" s="125">
        <v>-35957</v>
      </c>
      <c r="Q470" s="21"/>
      <c r="R470" s="21">
        <v>1161481</v>
      </c>
      <c r="S470" s="21"/>
      <c r="T470" s="21"/>
      <c r="U470" s="125">
        <v>0</v>
      </c>
      <c r="V470" s="21">
        <v>26834</v>
      </c>
      <c r="W470" s="34">
        <v>45689</v>
      </c>
      <c r="X470" s="114" t="s">
        <v>13736</v>
      </c>
    </row>
    <row r="471" spans="2:24" x14ac:dyDescent="0.2">
      <c r="B471" s="14" t="s">
        <v>20035</v>
      </c>
      <c r="C471" s="33" t="s">
        <v>15555</v>
      </c>
      <c r="D471" s="16" t="s">
        <v>24433</v>
      </c>
      <c r="E471" s="18" t="s">
        <v>26</v>
      </c>
      <c r="F471" s="34">
        <v>41244</v>
      </c>
      <c r="G471" s="20" t="s">
        <v>21186</v>
      </c>
      <c r="H471" s="109"/>
      <c r="I471" s="21">
        <v>1374494</v>
      </c>
      <c r="J471" s="21">
        <v>1374494</v>
      </c>
      <c r="K471" s="21">
        <v>1429688</v>
      </c>
      <c r="L471" s="21">
        <v>1417574</v>
      </c>
      <c r="M471" s="21"/>
      <c r="N471" s="21">
        <v>-43080</v>
      </c>
      <c r="O471" s="21"/>
      <c r="P471" s="125">
        <v>-43080</v>
      </c>
      <c r="Q471" s="21"/>
      <c r="R471" s="21">
        <v>1374494</v>
      </c>
      <c r="S471" s="21"/>
      <c r="T471" s="21"/>
      <c r="U471" s="125">
        <v>0</v>
      </c>
      <c r="V471" s="21">
        <v>28886</v>
      </c>
      <c r="W471" s="34">
        <v>45778</v>
      </c>
      <c r="X471" s="114" t="s">
        <v>13736</v>
      </c>
    </row>
    <row r="472" spans="2:24" x14ac:dyDescent="0.2">
      <c r="B472" s="14" t="s">
        <v>20033</v>
      </c>
      <c r="C472" s="33" t="s">
        <v>15552</v>
      </c>
      <c r="D472" s="16" t="s">
        <v>24432</v>
      </c>
      <c r="E472" s="18" t="s">
        <v>26</v>
      </c>
      <c r="F472" s="34">
        <v>41244</v>
      </c>
      <c r="G472" s="20" t="s">
        <v>21186</v>
      </c>
      <c r="H472" s="109"/>
      <c r="I472" s="21">
        <v>1435073</v>
      </c>
      <c r="J472" s="21">
        <v>1435073</v>
      </c>
      <c r="K472" s="21">
        <v>1502117</v>
      </c>
      <c r="L472" s="21">
        <v>1491237</v>
      </c>
      <c r="M472" s="21"/>
      <c r="N472" s="21">
        <v>-56165</v>
      </c>
      <c r="O472" s="21"/>
      <c r="P472" s="125">
        <v>-56165</v>
      </c>
      <c r="Q472" s="21"/>
      <c r="R472" s="21">
        <v>1435073</v>
      </c>
      <c r="S472" s="21"/>
      <c r="T472" s="21"/>
      <c r="U472" s="125">
        <v>0</v>
      </c>
      <c r="V472" s="21">
        <v>36868</v>
      </c>
      <c r="W472" s="34">
        <v>45809</v>
      </c>
      <c r="X472" s="114" t="s">
        <v>13736</v>
      </c>
    </row>
    <row r="473" spans="2:24" x14ac:dyDescent="0.2">
      <c r="B473" s="14" t="s">
        <v>20031</v>
      </c>
      <c r="C473" s="33" t="s">
        <v>15549</v>
      </c>
      <c r="D473" s="16" t="s">
        <v>24431</v>
      </c>
      <c r="E473" s="18" t="s">
        <v>26</v>
      </c>
      <c r="F473" s="34">
        <v>41244</v>
      </c>
      <c r="G473" s="20" t="s">
        <v>21186</v>
      </c>
      <c r="H473" s="109"/>
      <c r="I473" s="21">
        <v>3458318</v>
      </c>
      <c r="J473" s="21">
        <v>3458318</v>
      </c>
      <c r="K473" s="21">
        <v>3593949</v>
      </c>
      <c r="L473" s="21">
        <v>3582857</v>
      </c>
      <c r="M473" s="21"/>
      <c r="N473" s="21">
        <v>-124538</v>
      </c>
      <c r="O473" s="21"/>
      <c r="P473" s="125">
        <v>-124538</v>
      </c>
      <c r="Q473" s="21"/>
      <c r="R473" s="21">
        <v>3458318</v>
      </c>
      <c r="S473" s="21"/>
      <c r="T473" s="21"/>
      <c r="U473" s="125">
        <v>0</v>
      </c>
      <c r="V473" s="21">
        <v>53447</v>
      </c>
      <c r="W473" s="34">
        <v>45931</v>
      </c>
      <c r="X473" s="114" t="s">
        <v>13736</v>
      </c>
    </row>
    <row r="474" spans="2:24" x14ac:dyDescent="0.2">
      <c r="B474" s="14" t="s">
        <v>20029</v>
      </c>
      <c r="C474" s="33" t="s">
        <v>15546</v>
      </c>
      <c r="D474" s="16" t="s">
        <v>24430</v>
      </c>
      <c r="E474" s="18" t="s">
        <v>26</v>
      </c>
      <c r="F474" s="34">
        <v>41244</v>
      </c>
      <c r="G474" s="20" t="s">
        <v>21186</v>
      </c>
      <c r="H474" s="109"/>
      <c r="I474" s="21">
        <v>748816</v>
      </c>
      <c r="J474" s="21">
        <v>748816</v>
      </c>
      <c r="K474" s="21">
        <v>782484</v>
      </c>
      <c r="L474" s="21">
        <v>778285</v>
      </c>
      <c r="M474" s="21"/>
      <c r="N474" s="21">
        <v>-29468</v>
      </c>
      <c r="O474" s="21"/>
      <c r="P474" s="125">
        <v>-29468</v>
      </c>
      <c r="Q474" s="21"/>
      <c r="R474" s="21">
        <v>748816</v>
      </c>
      <c r="S474" s="21"/>
      <c r="T474" s="21"/>
      <c r="U474" s="125">
        <v>0</v>
      </c>
      <c r="V474" s="21">
        <v>14696</v>
      </c>
      <c r="W474" s="34">
        <v>45931</v>
      </c>
      <c r="X474" s="114" t="s">
        <v>13736</v>
      </c>
    </row>
    <row r="475" spans="2:24" x14ac:dyDescent="0.2">
      <c r="B475" s="14" t="s">
        <v>20027</v>
      </c>
      <c r="C475" s="33" t="s">
        <v>15543</v>
      </c>
      <c r="D475" s="16" t="s">
        <v>24429</v>
      </c>
      <c r="E475" s="18" t="s">
        <v>26</v>
      </c>
      <c r="F475" s="34">
        <v>41244</v>
      </c>
      <c r="G475" s="20" t="s">
        <v>21186</v>
      </c>
      <c r="H475" s="109"/>
      <c r="I475" s="21">
        <v>1324082</v>
      </c>
      <c r="J475" s="21">
        <v>1324082</v>
      </c>
      <c r="K475" s="21">
        <v>1353253</v>
      </c>
      <c r="L475" s="21">
        <v>1349050</v>
      </c>
      <c r="M475" s="21"/>
      <c r="N475" s="21">
        <v>-24968</v>
      </c>
      <c r="O475" s="21"/>
      <c r="P475" s="125">
        <v>-24968</v>
      </c>
      <c r="Q475" s="21"/>
      <c r="R475" s="21">
        <v>1324082</v>
      </c>
      <c r="S475" s="21"/>
      <c r="T475" s="21"/>
      <c r="U475" s="125">
        <v>0</v>
      </c>
      <c r="V475" s="21">
        <v>29032</v>
      </c>
      <c r="W475" s="34">
        <v>46054</v>
      </c>
      <c r="X475" s="114" t="s">
        <v>13736</v>
      </c>
    </row>
    <row r="476" spans="2:24" x14ac:dyDescent="0.2">
      <c r="B476" s="14" t="s">
        <v>20025</v>
      </c>
      <c r="C476" s="33" t="s">
        <v>15540</v>
      </c>
      <c r="D476" s="16" t="s">
        <v>24428</v>
      </c>
      <c r="E476" s="18" t="s">
        <v>26</v>
      </c>
      <c r="F476" s="34">
        <v>41244</v>
      </c>
      <c r="G476" s="20" t="s">
        <v>21186</v>
      </c>
      <c r="H476" s="109"/>
      <c r="I476" s="21">
        <v>2570963</v>
      </c>
      <c r="J476" s="21">
        <v>2570963</v>
      </c>
      <c r="K476" s="21">
        <v>2716383</v>
      </c>
      <c r="L476" s="21">
        <v>2716180</v>
      </c>
      <c r="M476" s="21"/>
      <c r="N476" s="21">
        <v>-145217</v>
      </c>
      <c r="O476" s="21"/>
      <c r="P476" s="125">
        <v>-145217</v>
      </c>
      <c r="Q476" s="21"/>
      <c r="R476" s="21">
        <v>2570963</v>
      </c>
      <c r="S476" s="21"/>
      <c r="T476" s="21"/>
      <c r="U476" s="125">
        <v>0</v>
      </c>
      <c r="V476" s="21">
        <v>46907</v>
      </c>
      <c r="W476" s="34">
        <v>44197</v>
      </c>
      <c r="X476" s="114" t="s">
        <v>13736</v>
      </c>
    </row>
    <row r="477" spans="2:24" x14ac:dyDescent="0.2">
      <c r="B477" s="14" t="s">
        <v>20023</v>
      </c>
      <c r="C477" s="33" t="s">
        <v>15537</v>
      </c>
      <c r="D477" s="16" t="s">
        <v>24427</v>
      </c>
      <c r="E477" s="18" t="s">
        <v>26</v>
      </c>
      <c r="F477" s="34">
        <v>41244</v>
      </c>
      <c r="G477" s="20" t="s">
        <v>21186</v>
      </c>
      <c r="H477" s="109"/>
      <c r="I477" s="21">
        <v>1085385</v>
      </c>
      <c r="J477" s="21">
        <v>1085385</v>
      </c>
      <c r="K477" s="21">
        <v>1119134</v>
      </c>
      <c r="L477" s="21">
        <v>1085385</v>
      </c>
      <c r="M477" s="21"/>
      <c r="N477" s="21"/>
      <c r="O477" s="21"/>
      <c r="P477" s="125"/>
      <c r="Q477" s="21"/>
      <c r="R477" s="21">
        <v>1085385</v>
      </c>
      <c r="S477" s="21"/>
      <c r="T477" s="21"/>
      <c r="U477" s="125"/>
      <c r="V477" s="21">
        <v>17949</v>
      </c>
      <c r="W477" s="34">
        <v>49919</v>
      </c>
      <c r="X477" s="114" t="s">
        <v>13736</v>
      </c>
    </row>
    <row r="478" spans="2:24" x14ac:dyDescent="0.2">
      <c r="B478" s="14" t="s">
        <v>20021</v>
      </c>
      <c r="C478" s="33" t="s">
        <v>15531</v>
      </c>
      <c r="D478" s="16" t="s">
        <v>24426</v>
      </c>
      <c r="E478" s="18" t="s">
        <v>26</v>
      </c>
      <c r="F478" s="34">
        <v>41244</v>
      </c>
      <c r="G478" s="20" t="s">
        <v>21186</v>
      </c>
      <c r="H478" s="109"/>
      <c r="I478" s="21">
        <v>307735</v>
      </c>
      <c r="J478" s="21">
        <v>307735</v>
      </c>
      <c r="K478" s="21">
        <v>315332</v>
      </c>
      <c r="L478" s="21">
        <v>307735</v>
      </c>
      <c r="M478" s="21"/>
      <c r="N478" s="21"/>
      <c r="O478" s="21"/>
      <c r="P478" s="125"/>
      <c r="Q478" s="21"/>
      <c r="R478" s="21">
        <v>307735</v>
      </c>
      <c r="S478" s="21"/>
      <c r="T478" s="21"/>
      <c r="U478" s="125"/>
      <c r="V478" s="21">
        <v>5569</v>
      </c>
      <c r="W478" s="34">
        <v>50222</v>
      </c>
      <c r="X478" s="114" t="s">
        <v>13736</v>
      </c>
    </row>
    <row r="479" spans="2:24" x14ac:dyDescent="0.2">
      <c r="B479" s="14" t="s">
        <v>20019</v>
      </c>
      <c r="C479" s="33" t="s">
        <v>15528</v>
      </c>
      <c r="D479" s="16" t="s">
        <v>24425</v>
      </c>
      <c r="E479" s="18" t="s">
        <v>26</v>
      </c>
      <c r="F479" s="34">
        <v>41244</v>
      </c>
      <c r="G479" s="20" t="s">
        <v>21186</v>
      </c>
      <c r="H479" s="109"/>
      <c r="I479" s="21">
        <v>247813</v>
      </c>
      <c r="J479" s="21">
        <v>247813</v>
      </c>
      <c r="K479" s="21">
        <v>250894</v>
      </c>
      <c r="L479" s="21">
        <v>247803</v>
      </c>
      <c r="M479" s="21"/>
      <c r="N479" s="21">
        <v>10</v>
      </c>
      <c r="O479" s="21"/>
      <c r="P479" s="125">
        <v>10</v>
      </c>
      <c r="Q479" s="21"/>
      <c r="R479" s="21">
        <v>247813</v>
      </c>
      <c r="S479" s="21"/>
      <c r="T479" s="21"/>
      <c r="U479" s="125">
        <v>0</v>
      </c>
      <c r="V479" s="21">
        <v>3846</v>
      </c>
      <c r="W479" s="34">
        <v>49949</v>
      </c>
      <c r="X479" s="114" t="s">
        <v>13736</v>
      </c>
    </row>
    <row r="480" spans="2:24" x14ac:dyDescent="0.2">
      <c r="B480" s="14" t="s">
        <v>20018</v>
      </c>
      <c r="C480" s="33" t="s">
        <v>15525</v>
      </c>
      <c r="D480" s="16" t="s">
        <v>24424</v>
      </c>
      <c r="E480" s="18" t="s">
        <v>26</v>
      </c>
      <c r="F480" s="34">
        <v>41244</v>
      </c>
      <c r="G480" s="20" t="s">
        <v>21186</v>
      </c>
      <c r="H480" s="109"/>
      <c r="I480" s="21">
        <v>675606</v>
      </c>
      <c r="J480" s="21">
        <v>675606</v>
      </c>
      <c r="K480" s="21">
        <v>693349</v>
      </c>
      <c r="L480" s="21">
        <v>675606</v>
      </c>
      <c r="M480" s="21"/>
      <c r="N480" s="21"/>
      <c r="O480" s="21"/>
      <c r="P480" s="125"/>
      <c r="Q480" s="21"/>
      <c r="R480" s="21">
        <v>675606</v>
      </c>
      <c r="S480" s="21"/>
      <c r="T480" s="21"/>
      <c r="U480" s="125"/>
      <c r="V480" s="21">
        <v>21454</v>
      </c>
      <c r="W480" s="34">
        <v>50131</v>
      </c>
      <c r="X480" s="114" t="s">
        <v>13736</v>
      </c>
    </row>
    <row r="481" spans="2:24" x14ac:dyDescent="0.2">
      <c r="B481" s="14" t="s">
        <v>20016</v>
      </c>
      <c r="C481" s="33" t="s">
        <v>15522</v>
      </c>
      <c r="D481" s="16" t="s">
        <v>24423</v>
      </c>
      <c r="E481" s="18" t="s">
        <v>26</v>
      </c>
      <c r="F481" s="34">
        <v>41244</v>
      </c>
      <c r="G481" s="20" t="s">
        <v>21186</v>
      </c>
      <c r="H481" s="109"/>
      <c r="I481" s="21">
        <v>247271</v>
      </c>
      <c r="J481" s="21">
        <v>247271</v>
      </c>
      <c r="K481" s="21">
        <v>250874</v>
      </c>
      <c r="L481" s="21">
        <v>247271</v>
      </c>
      <c r="M481" s="21"/>
      <c r="N481" s="21"/>
      <c r="O481" s="21"/>
      <c r="P481" s="125"/>
      <c r="Q481" s="21"/>
      <c r="R481" s="21">
        <v>247271</v>
      </c>
      <c r="S481" s="21"/>
      <c r="T481" s="21"/>
      <c r="U481" s="125"/>
      <c r="V481" s="21">
        <v>6293</v>
      </c>
      <c r="W481" s="34">
        <v>50100</v>
      </c>
      <c r="X481" s="114" t="s">
        <v>13736</v>
      </c>
    </row>
    <row r="482" spans="2:24" x14ac:dyDescent="0.2">
      <c r="B482" s="14" t="s">
        <v>20014</v>
      </c>
      <c r="C482" s="33" t="s">
        <v>15519</v>
      </c>
      <c r="D482" s="16" t="s">
        <v>24422</v>
      </c>
      <c r="E482" s="18" t="s">
        <v>26</v>
      </c>
      <c r="F482" s="34">
        <v>41244</v>
      </c>
      <c r="G482" s="20" t="s">
        <v>21186</v>
      </c>
      <c r="H482" s="109"/>
      <c r="I482" s="21">
        <v>7189314</v>
      </c>
      <c r="J482" s="21">
        <v>7189314</v>
      </c>
      <c r="K482" s="21">
        <v>7463159</v>
      </c>
      <c r="L482" s="21">
        <v>7189314</v>
      </c>
      <c r="M482" s="21"/>
      <c r="N482" s="21"/>
      <c r="O482" s="21"/>
      <c r="P482" s="125"/>
      <c r="Q482" s="21"/>
      <c r="R482" s="21">
        <v>7189314</v>
      </c>
      <c r="S482" s="21"/>
      <c r="T482" s="21"/>
      <c r="U482" s="125"/>
      <c r="V482" s="21">
        <v>204618</v>
      </c>
      <c r="W482" s="34">
        <v>50161</v>
      </c>
      <c r="X482" s="114" t="s">
        <v>13736</v>
      </c>
    </row>
    <row r="483" spans="2:24" x14ac:dyDescent="0.2">
      <c r="B483" s="14" t="s">
        <v>20012</v>
      </c>
      <c r="C483" s="33" t="s">
        <v>15516</v>
      </c>
      <c r="D483" s="16" t="s">
        <v>24421</v>
      </c>
      <c r="E483" s="18" t="s">
        <v>26</v>
      </c>
      <c r="F483" s="34">
        <v>41244</v>
      </c>
      <c r="G483" s="20" t="s">
        <v>21186</v>
      </c>
      <c r="H483" s="109"/>
      <c r="I483" s="21">
        <v>1621564</v>
      </c>
      <c r="J483" s="21">
        <v>1621564</v>
      </c>
      <c r="K483" s="21">
        <v>1659813</v>
      </c>
      <c r="L483" s="21">
        <v>1621554</v>
      </c>
      <c r="M483" s="21"/>
      <c r="N483" s="21">
        <v>10</v>
      </c>
      <c r="O483" s="21"/>
      <c r="P483" s="125">
        <v>10</v>
      </c>
      <c r="Q483" s="21"/>
      <c r="R483" s="21">
        <v>1621564</v>
      </c>
      <c r="S483" s="21"/>
      <c r="T483" s="21"/>
      <c r="U483" s="125">
        <v>0</v>
      </c>
      <c r="V483" s="21">
        <v>52074</v>
      </c>
      <c r="W483" s="34">
        <v>50131</v>
      </c>
      <c r="X483" s="114" t="s">
        <v>13736</v>
      </c>
    </row>
    <row r="484" spans="2:24" x14ac:dyDescent="0.2">
      <c r="B484" s="14" t="s">
        <v>20010</v>
      </c>
      <c r="C484" s="33" t="s">
        <v>15513</v>
      </c>
      <c r="D484" s="16" t="s">
        <v>24420</v>
      </c>
      <c r="E484" s="18" t="s">
        <v>26</v>
      </c>
      <c r="F484" s="34">
        <v>41244</v>
      </c>
      <c r="G484" s="20" t="s">
        <v>21186</v>
      </c>
      <c r="H484" s="109"/>
      <c r="I484" s="21">
        <v>4737605</v>
      </c>
      <c r="J484" s="21">
        <v>4737605</v>
      </c>
      <c r="K484" s="21">
        <v>4909440</v>
      </c>
      <c r="L484" s="21">
        <v>4841614</v>
      </c>
      <c r="M484" s="21"/>
      <c r="N484" s="21">
        <v>-104009</v>
      </c>
      <c r="O484" s="21"/>
      <c r="P484" s="125">
        <v>-104009</v>
      </c>
      <c r="Q484" s="21"/>
      <c r="R484" s="21">
        <v>4737605</v>
      </c>
      <c r="S484" s="21"/>
      <c r="T484" s="21"/>
      <c r="U484" s="125">
        <v>0</v>
      </c>
      <c r="V484" s="21">
        <v>167439</v>
      </c>
      <c r="W484" s="34">
        <v>50496</v>
      </c>
      <c r="X484" s="114" t="s">
        <v>13736</v>
      </c>
    </row>
    <row r="485" spans="2:24" x14ac:dyDescent="0.2">
      <c r="B485" s="14" t="s">
        <v>20008</v>
      </c>
      <c r="C485" s="33" t="s">
        <v>15510</v>
      </c>
      <c r="D485" s="16" t="s">
        <v>24419</v>
      </c>
      <c r="E485" s="18" t="s">
        <v>26</v>
      </c>
      <c r="F485" s="34">
        <v>41244</v>
      </c>
      <c r="G485" s="20" t="s">
        <v>21186</v>
      </c>
      <c r="H485" s="109"/>
      <c r="I485" s="21">
        <v>2598695</v>
      </c>
      <c r="J485" s="21">
        <v>2598695</v>
      </c>
      <c r="K485" s="21">
        <v>2694747</v>
      </c>
      <c r="L485" s="21">
        <v>2648108</v>
      </c>
      <c r="M485" s="21"/>
      <c r="N485" s="21">
        <v>-49413</v>
      </c>
      <c r="O485" s="21"/>
      <c r="P485" s="125">
        <v>-49413</v>
      </c>
      <c r="Q485" s="21"/>
      <c r="R485" s="21">
        <v>2598695</v>
      </c>
      <c r="S485" s="21"/>
      <c r="T485" s="21"/>
      <c r="U485" s="125">
        <v>0</v>
      </c>
      <c r="V485" s="21">
        <v>68153</v>
      </c>
      <c r="W485" s="34">
        <v>50952</v>
      </c>
      <c r="X485" s="114" t="s">
        <v>13736</v>
      </c>
    </row>
    <row r="486" spans="2:24" x14ac:dyDescent="0.2">
      <c r="B486" s="14" t="s">
        <v>20005</v>
      </c>
      <c r="C486" s="33" t="s">
        <v>15507</v>
      </c>
      <c r="D486" s="16" t="s">
        <v>24418</v>
      </c>
      <c r="E486" s="18" t="s">
        <v>26</v>
      </c>
      <c r="F486" s="34">
        <v>41244</v>
      </c>
      <c r="G486" s="20" t="s">
        <v>21186</v>
      </c>
      <c r="H486" s="109"/>
      <c r="I486" s="21">
        <v>4283274</v>
      </c>
      <c r="J486" s="21">
        <v>4283274</v>
      </c>
      <c r="K486" s="21">
        <v>4416739</v>
      </c>
      <c r="L486" s="21">
        <v>4315697</v>
      </c>
      <c r="M486" s="21"/>
      <c r="N486" s="21">
        <v>-32423</v>
      </c>
      <c r="O486" s="21"/>
      <c r="P486" s="125">
        <v>-32423</v>
      </c>
      <c r="Q486" s="21"/>
      <c r="R486" s="21">
        <v>4283274</v>
      </c>
      <c r="S486" s="21"/>
      <c r="T486" s="21"/>
      <c r="U486" s="125">
        <v>0</v>
      </c>
      <c r="V486" s="21">
        <v>99607</v>
      </c>
      <c r="W486" s="34">
        <v>50952</v>
      </c>
      <c r="X486" s="114" t="s">
        <v>13736</v>
      </c>
    </row>
    <row r="487" spans="2:24" x14ac:dyDescent="0.2">
      <c r="B487" s="14" t="s">
        <v>20003</v>
      </c>
      <c r="C487" s="33" t="s">
        <v>15504</v>
      </c>
      <c r="D487" s="16" t="s">
        <v>24417</v>
      </c>
      <c r="E487" s="18" t="s">
        <v>26</v>
      </c>
      <c r="F487" s="34">
        <v>41244</v>
      </c>
      <c r="G487" s="20" t="s">
        <v>21186</v>
      </c>
      <c r="H487" s="109"/>
      <c r="I487" s="21">
        <v>19210</v>
      </c>
      <c r="J487" s="21">
        <v>19210</v>
      </c>
      <c r="K487" s="21">
        <v>19509</v>
      </c>
      <c r="L487" s="21">
        <v>19208</v>
      </c>
      <c r="M487" s="21"/>
      <c r="N487" s="21">
        <v>2</v>
      </c>
      <c r="O487" s="21"/>
      <c r="P487" s="125">
        <v>2</v>
      </c>
      <c r="Q487" s="21"/>
      <c r="R487" s="21">
        <v>19210</v>
      </c>
      <c r="S487" s="21"/>
      <c r="T487" s="21"/>
      <c r="U487" s="125">
        <v>0</v>
      </c>
      <c r="V487" s="21">
        <v>238</v>
      </c>
      <c r="W487" s="34">
        <v>50072</v>
      </c>
      <c r="X487" s="114" t="s">
        <v>13736</v>
      </c>
    </row>
    <row r="488" spans="2:24" x14ac:dyDescent="0.2">
      <c r="B488" s="14" t="s">
        <v>20001</v>
      </c>
      <c r="C488" s="33" t="s">
        <v>15501</v>
      </c>
      <c r="D488" s="16" t="s">
        <v>24416</v>
      </c>
      <c r="E488" s="18" t="s">
        <v>26</v>
      </c>
      <c r="F488" s="34">
        <v>41244</v>
      </c>
      <c r="G488" s="20" t="s">
        <v>21186</v>
      </c>
      <c r="H488" s="109"/>
      <c r="I488" s="21">
        <v>5783</v>
      </c>
      <c r="J488" s="21">
        <v>5783</v>
      </c>
      <c r="K488" s="21">
        <v>5999</v>
      </c>
      <c r="L488" s="21">
        <v>5783</v>
      </c>
      <c r="M488" s="21"/>
      <c r="N488" s="21"/>
      <c r="O488" s="21"/>
      <c r="P488" s="125"/>
      <c r="Q488" s="21"/>
      <c r="R488" s="21">
        <v>5783</v>
      </c>
      <c r="S488" s="21"/>
      <c r="T488" s="21"/>
      <c r="U488" s="125"/>
      <c r="V488" s="21">
        <v>186</v>
      </c>
      <c r="W488" s="34">
        <v>50072</v>
      </c>
      <c r="X488" s="114" t="s">
        <v>13736</v>
      </c>
    </row>
    <row r="489" spans="2:24" x14ac:dyDescent="0.2">
      <c r="B489" s="14" t="s">
        <v>19999</v>
      </c>
      <c r="C489" s="33" t="s">
        <v>15498</v>
      </c>
      <c r="D489" s="16" t="s">
        <v>24415</v>
      </c>
      <c r="E489" s="18" t="s">
        <v>26</v>
      </c>
      <c r="F489" s="34">
        <v>41244</v>
      </c>
      <c r="G489" s="20" t="s">
        <v>21186</v>
      </c>
      <c r="H489" s="109"/>
      <c r="I489" s="21">
        <v>184498</v>
      </c>
      <c r="J489" s="21">
        <v>184498</v>
      </c>
      <c r="K489" s="21">
        <v>187358</v>
      </c>
      <c r="L489" s="21">
        <v>184498</v>
      </c>
      <c r="M489" s="21"/>
      <c r="N489" s="21"/>
      <c r="O489" s="21"/>
      <c r="P489" s="125"/>
      <c r="Q489" s="21"/>
      <c r="R489" s="21">
        <v>184498</v>
      </c>
      <c r="S489" s="21"/>
      <c r="T489" s="21"/>
      <c r="U489" s="125"/>
      <c r="V489" s="21">
        <v>2945</v>
      </c>
      <c r="W489" s="34">
        <v>50072</v>
      </c>
      <c r="X489" s="114" t="s">
        <v>13736</v>
      </c>
    </row>
    <row r="490" spans="2:24" x14ac:dyDescent="0.2">
      <c r="B490" s="14" t="s">
        <v>19997</v>
      </c>
      <c r="C490" s="33" t="s">
        <v>15495</v>
      </c>
      <c r="D490" s="16" t="s">
        <v>24414</v>
      </c>
      <c r="E490" s="18" t="s">
        <v>26</v>
      </c>
      <c r="F490" s="34">
        <v>41244</v>
      </c>
      <c r="G490" s="20" t="s">
        <v>21186</v>
      </c>
      <c r="H490" s="109"/>
      <c r="I490" s="21">
        <v>586054</v>
      </c>
      <c r="J490" s="21">
        <v>586054</v>
      </c>
      <c r="K490" s="21">
        <v>610961</v>
      </c>
      <c r="L490" s="21">
        <v>613954</v>
      </c>
      <c r="M490" s="21"/>
      <c r="N490" s="21">
        <v>-27900</v>
      </c>
      <c r="O490" s="21"/>
      <c r="P490" s="125">
        <v>-27900</v>
      </c>
      <c r="Q490" s="21"/>
      <c r="R490" s="21">
        <v>586054</v>
      </c>
      <c r="S490" s="21"/>
      <c r="T490" s="21"/>
      <c r="U490" s="125">
        <v>0</v>
      </c>
      <c r="V490" s="21">
        <v>9762</v>
      </c>
      <c r="W490" s="34">
        <v>49430</v>
      </c>
      <c r="X490" s="114" t="s">
        <v>13736</v>
      </c>
    </row>
    <row r="491" spans="2:24" x14ac:dyDescent="0.2">
      <c r="B491" s="14" t="s">
        <v>19994</v>
      </c>
      <c r="C491" s="33" t="s">
        <v>15492</v>
      </c>
      <c r="D491" s="16" t="s">
        <v>24413</v>
      </c>
      <c r="E491" s="18" t="s">
        <v>26</v>
      </c>
      <c r="F491" s="34">
        <v>41244</v>
      </c>
      <c r="G491" s="20" t="s">
        <v>21186</v>
      </c>
      <c r="H491" s="109"/>
      <c r="I491" s="21">
        <v>2132094</v>
      </c>
      <c r="J491" s="21">
        <v>2132094</v>
      </c>
      <c r="K491" s="21">
        <v>2214963</v>
      </c>
      <c r="L491" s="21">
        <v>2176748</v>
      </c>
      <c r="M491" s="21"/>
      <c r="N491" s="21">
        <v>-44654</v>
      </c>
      <c r="O491" s="21"/>
      <c r="P491" s="125">
        <v>-44654</v>
      </c>
      <c r="Q491" s="21"/>
      <c r="R491" s="21">
        <v>2132094</v>
      </c>
      <c r="S491" s="21"/>
      <c r="T491" s="21"/>
      <c r="U491" s="125">
        <v>0</v>
      </c>
      <c r="V491" s="21">
        <v>32843</v>
      </c>
      <c r="W491" s="34">
        <v>51136</v>
      </c>
      <c r="X491" s="114" t="s">
        <v>13736</v>
      </c>
    </row>
    <row r="492" spans="2:24" x14ac:dyDescent="0.2">
      <c r="B492" s="14" t="s">
        <v>19992</v>
      </c>
      <c r="C492" s="33" t="s">
        <v>15489</v>
      </c>
      <c r="D492" s="16" t="s">
        <v>24412</v>
      </c>
      <c r="E492" s="18" t="s">
        <v>26</v>
      </c>
      <c r="F492" s="34">
        <v>41244</v>
      </c>
      <c r="G492" s="20" t="s">
        <v>21186</v>
      </c>
      <c r="H492" s="109"/>
      <c r="I492" s="21">
        <v>70699</v>
      </c>
      <c r="J492" s="21">
        <v>70699</v>
      </c>
      <c r="K492" s="21">
        <v>62723</v>
      </c>
      <c r="L492" s="21">
        <v>59465</v>
      </c>
      <c r="M492" s="21"/>
      <c r="N492" s="21">
        <v>11234</v>
      </c>
      <c r="O492" s="21"/>
      <c r="P492" s="125">
        <v>11234</v>
      </c>
      <c r="Q492" s="21"/>
      <c r="R492" s="21">
        <v>70699</v>
      </c>
      <c r="S492" s="21"/>
      <c r="T492" s="21"/>
      <c r="U492" s="125">
        <v>0</v>
      </c>
      <c r="V492" s="21">
        <v>2334</v>
      </c>
      <c r="W492" s="34">
        <v>47270</v>
      </c>
      <c r="X492" s="114" t="s">
        <v>13736</v>
      </c>
    </row>
    <row r="493" spans="2:24" x14ac:dyDescent="0.2">
      <c r="B493" s="14" t="s">
        <v>19990</v>
      </c>
      <c r="C493" s="33" t="s">
        <v>15486</v>
      </c>
      <c r="D493" s="16" t="s">
        <v>24411</v>
      </c>
      <c r="E493" s="18" t="s">
        <v>26</v>
      </c>
      <c r="F493" s="34">
        <v>41244</v>
      </c>
      <c r="G493" s="20" t="s">
        <v>21186</v>
      </c>
      <c r="H493" s="109"/>
      <c r="I493" s="21">
        <v>68072</v>
      </c>
      <c r="J493" s="21">
        <v>68072</v>
      </c>
      <c r="K493" s="21">
        <v>64223</v>
      </c>
      <c r="L493" s="21">
        <v>61375</v>
      </c>
      <c r="M493" s="21"/>
      <c r="N493" s="21">
        <v>6697</v>
      </c>
      <c r="O493" s="21"/>
      <c r="P493" s="125">
        <v>6697</v>
      </c>
      <c r="Q493" s="21"/>
      <c r="R493" s="21">
        <v>68072</v>
      </c>
      <c r="S493" s="21"/>
      <c r="T493" s="21"/>
      <c r="U493" s="125">
        <v>0</v>
      </c>
      <c r="V493" s="21">
        <v>2360</v>
      </c>
      <c r="W493" s="34">
        <v>47270</v>
      </c>
      <c r="X493" s="114" t="s">
        <v>13736</v>
      </c>
    </row>
    <row r="494" spans="2:24" x14ac:dyDescent="0.2">
      <c r="B494" s="14" t="s">
        <v>19988</v>
      </c>
      <c r="C494" s="33" t="s">
        <v>15483</v>
      </c>
      <c r="D494" s="16" t="s">
        <v>24410</v>
      </c>
      <c r="E494" s="18" t="s">
        <v>26</v>
      </c>
      <c r="F494" s="34">
        <v>41244</v>
      </c>
      <c r="G494" s="20" t="s">
        <v>21186</v>
      </c>
      <c r="H494" s="109"/>
      <c r="I494" s="21">
        <v>77515</v>
      </c>
      <c r="J494" s="21">
        <v>77515</v>
      </c>
      <c r="K494" s="21">
        <v>68722</v>
      </c>
      <c r="L494" s="21">
        <v>64839</v>
      </c>
      <c r="M494" s="21"/>
      <c r="N494" s="21">
        <v>12676</v>
      </c>
      <c r="O494" s="21"/>
      <c r="P494" s="125">
        <v>12676</v>
      </c>
      <c r="Q494" s="21"/>
      <c r="R494" s="21">
        <v>77515</v>
      </c>
      <c r="S494" s="21"/>
      <c r="T494" s="21"/>
      <c r="U494" s="125">
        <v>0</v>
      </c>
      <c r="V494" s="21">
        <v>2748</v>
      </c>
      <c r="W494" s="34">
        <v>47300</v>
      </c>
      <c r="X494" s="114" t="s">
        <v>13736</v>
      </c>
    </row>
    <row r="495" spans="2:24" x14ac:dyDescent="0.2">
      <c r="B495" s="14" t="s">
        <v>19986</v>
      </c>
      <c r="C495" s="33" t="s">
        <v>15480</v>
      </c>
      <c r="D495" s="16" t="s">
        <v>24409</v>
      </c>
      <c r="E495" s="18" t="s">
        <v>26</v>
      </c>
      <c r="F495" s="34">
        <v>41244</v>
      </c>
      <c r="G495" s="20" t="s">
        <v>21186</v>
      </c>
      <c r="H495" s="109"/>
      <c r="I495" s="21">
        <v>49724</v>
      </c>
      <c r="J495" s="21">
        <v>49724</v>
      </c>
      <c r="K495" s="21">
        <v>47490</v>
      </c>
      <c r="L495" s="21">
        <v>45099</v>
      </c>
      <c r="M495" s="21"/>
      <c r="N495" s="21">
        <v>4624</v>
      </c>
      <c r="O495" s="21"/>
      <c r="P495" s="125">
        <v>4624</v>
      </c>
      <c r="Q495" s="21"/>
      <c r="R495" s="21">
        <v>49724</v>
      </c>
      <c r="S495" s="21"/>
      <c r="T495" s="21"/>
      <c r="U495" s="125">
        <v>0</v>
      </c>
      <c r="V495" s="21">
        <v>1816</v>
      </c>
      <c r="W495" s="34">
        <v>47300</v>
      </c>
      <c r="X495" s="114" t="s">
        <v>13736</v>
      </c>
    </row>
    <row r="496" spans="2:24" x14ac:dyDescent="0.2">
      <c r="B496" s="14" t="s">
        <v>19984</v>
      </c>
      <c r="C496" s="33" t="s">
        <v>15477</v>
      </c>
      <c r="D496" s="16" t="s">
        <v>24408</v>
      </c>
      <c r="E496" s="18" t="s">
        <v>26</v>
      </c>
      <c r="F496" s="34">
        <v>41244</v>
      </c>
      <c r="G496" s="20" t="s">
        <v>21186</v>
      </c>
      <c r="H496" s="109"/>
      <c r="I496" s="21">
        <v>85327</v>
      </c>
      <c r="J496" s="21">
        <v>85327</v>
      </c>
      <c r="K496" s="21">
        <v>79034</v>
      </c>
      <c r="L496" s="21">
        <v>74922</v>
      </c>
      <c r="M496" s="21"/>
      <c r="N496" s="21">
        <v>10405</v>
      </c>
      <c r="O496" s="21"/>
      <c r="P496" s="125">
        <v>10405</v>
      </c>
      <c r="Q496" s="21"/>
      <c r="R496" s="21">
        <v>85327</v>
      </c>
      <c r="S496" s="21"/>
      <c r="T496" s="21"/>
      <c r="U496" s="125">
        <v>0</v>
      </c>
      <c r="V496" s="21">
        <v>3447</v>
      </c>
      <c r="W496" s="34">
        <v>47331</v>
      </c>
      <c r="X496" s="114" t="s">
        <v>13736</v>
      </c>
    </row>
    <row r="497" spans="2:24" x14ac:dyDescent="0.2">
      <c r="B497" s="14" t="s">
        <v>19982</v>
      </c>
      <c r="C497" s="33" t="s">
        <v>15474</v>
      </c>
      <c r="D497" s="16" t="s">
        <v>24407</v>
      </c>
      <c r="E497" s="18" t="s">
        <v>26</v>
      </c>
      <c r="F497" s="34">
        <v>41244</v>
      </c>
      <c r="G497" s="20" t="s">
        <v>21186</v>
      </c>
      <c r="H497" s="109"/>
      <c r="I497" s="21">
        <v>10573</v>
      </c>
      <c r="J497" s="21">
        <v>10573</v>
      </c>
      <c r="K497" s="21">
        <v>10494</v>
      </c>
      <c r="L497" s="21">
        <v>10367</v>
      </c>
      <c r="M497" s="21"/>
      <c r="N497" s="21">
        <v>205</v>
      </c>
      <c r="O497" s="21"/>
      <c r="P497" s="125">
        <v>205</v>
      </c>
      <c r="Q497" s="21"/>
      <c r="R497" s="21">
        <v>10573</v>
      </c>
      <c r="S497" s="21"/>
      <c r="T497" s="21"/>
      <c r="U497" s="125">
        <v>0</v>
      </c>
      <c r="V497" s="21">
        <v>393</v>
      </c>
      <c r="W497" s="34">
        <v>47331</v>
      </c>
      <c r="X497" s="114" t="s">
        <v>13736</v>
      </c>
    </row>
    <row r="498" spans="2:24" x14ac:dyDescent="0.2">
      <c r="B498" s="14" t="s">
        <v>19980</v>
      </c>
      <c r="C498" s="33" t="s">
        <v>15471</v>
      </c>
      <c r="D498" s="16" t="s">
        <v>24406</v>
      </c>
      <c r="E498" s="18" t="s">
        <v>26</v>
      </c>
      <c r="F498" s="34">
        <v>41244</v>
      </c>
      <c r="G498" s="20" t="s">
        <v>21186</v>
      </c>
      <c r="H498" s="109"/>
      <c r="I498" s="21">
        <v>9062</v>
      </c>
      <c r="J498" s="21">
        <v>9062</v>
      </c>
      <c r="K498" s="21">
        <v>8394</v>
      </c>
      <c r="L498" s="21">
        <v>7788</v>
      </c>
      <c r="M498" s="21"/>
      <c r="N498" s="21">
        <v>1274</v>
      </c>
      <c r="O498" s="21"/>
      <c r="P498" s="125">
        <v>1274</v>
      </c>
      <c r="Q498" s="21"/>
      <c r="R498" s="21">
        <v>9062</v>
      </c>
      <c r="S498" s="21"/>
      <c r="T498" s="21"/>
      <c r="U498" s="125">
        <v>0</v>
      </c>
      <c r="V498" s="21">
        <v>406</v>
      </c>
      <c r="W498" s="34">
        <v>47362</v>
      </c>
      <c r="X498" s="114" t="s">
        <v>13736</v>
      </c>
    </row>
    <row r="499" spans="2:24" x14ac:dyDescent="0.2">
      <c r="B499" s="14" t="s">
        <v>19977</v>
      </c>
      <c r="C499" s="33" t="s">
        <v>15468</v>
      </c>
      <c r="D499" s="16" t="s">
        <v>24405</v>
      </c>
      <c r="E499" s="18" t="s">
        <v>26</v>
      </c>
      <c r="F499" s="34">
        <v>41244</v>
      </c>
      <c r="G499" s="20" t="s">
        <v>21186</v>
      </c>
      <c r="H499" s="109"/>
      <c r="I499" s="21">
        <v>137451</v>
      </c>
      <c r="J499" s="21">
        <v>137451</v>
      </c>
      <c r="K499" s="21">
        <v>127314</v>
      </c>
      <c r="L499" s="21">
        <v>126102</v>
      </c>
      <c r="M499" s="21"/>
      <c r="N499" s="21">
        <v>11349</v>
      </c>
      <c r="O499" s="21"/>
      <c r="P499" s="125">
        <v>11349</v>
      </c>
      <c r="Q499" s="21"/>
      <c r="R499" s="21">
        <v>137451</v>
      </c>
      <c r="S499" s="21"/>
      <c r="T499" s="21"/>
      <c r="U499" s="125">
        <v>0</v>
      </c>
      <c r="V499" s="21">
        <v>3598</v>
      </c>
      <c r="W499" s="34">
        <v>47392</v>
      </c>
      <c r="X499" s="114" t="s">
        <v>13736</v>
      </c>
    </row>
    <row r="500" spans="2:24" x14ac:dyDescent="0.2">
      <c r="B500" s="14" t="s">
        <v>19975</v>
      </c>
      <c r="C500" s="33" t="s">
        <v>15465</v>
      </c>
      <c r="D500" s="16" t="s">
        <v>24404</v>
      </c>
      <c r="E500" s="18" t="s">
        <v>26</v>
      </c>
      <c r="F500" s="34">
        <v>41244</v>
      </c>
      <c r="G500" s="20" t="s">
        <v>21186</v>
      </c>
      <c r="H500" s="109"/>
      <c r="I500" s="21">
        <v>150</v>
      </c>
      <c r="J500" s="21">
        <v>150</v>
      </c>
      <c r="K500" s="21">
        <v>159</v>
      </c>
      <c r="L500" s="21">
        <v>158</v>
      </c>
      <c r="M500" s="21"/>
      <c r="N500" s="21">
        <v>-8</v>
      </c>
      <c r="O500" s="21"/>
      <c r="P500" s="125">
        <v>-8</v>
      </c>
      <c r="Q500" s="21"/>
      <c r="R500" s="21">
        <v>150</v>
      </c>
      <c r="S500" s="21"/>
      <c r="T500" s="21"/>
      <c r="U500" s="125">
        <v>0</v>
      </c>
      <c r="V500" s="21">
        <v>6</v>
      </c>
      <c r="W500" s="34">
        <v>47423</v>
      </c>
      <c r="X500" s="114" t="s">
        <v>13736</v>
      </c>
    </row>
    <row r="501" spans="2:24" x14ac:dyDescent="0.2">
      <c r="B501" s="14" t="s">
        <v>19973</v>
      </c>
      <c r="C501" s="33" t="s">
        <v>15462</v>
      </c>
      <c r="D501" s="16" t="s">
        <v>24403</v>
      </c>
      <c r="E501" s="18" t="s">
        <v>26</v>
      </c>
      <c r="F501" s="34">
        <v>41244</v>
      </c>
      <c r="G501" s="20" t="s">
        <v>21186</v>
      </c>
      <c r="H501" s="109"/>
      <c r="I501" s="21">
        <v>16027</v>
      </c>
      <c r="J501" s="21">
        <v>16027</v>
      </c>
      <c r="K501" s="21">
        <v>15191</v>
      </c>
      <c r="L501" s="21">
        <v>15618</v>
      </c>
      <c r="M501" s="21"/>
      <c r="N501" s="21">
        <v>409</v>
      </c>
      <c r="O501" s="21"/>
      <c r="P501" s="125">
        <v>409</v>
      </c>
      <c r="Q501" s="21"/>
      <c r="R501" s="21">
        <v>16027</v>
      </c>
      <c r="S501" s="21"/>
      <c r="T501" s="21"/>
      <c r="U501" s="125">
        <v>0</v>
      </c>
      <c r="V501" s="21">
        <v>519</v>
      </c>
      <c r="W501" s="34">
        <v>45170</v>
      </c>
      <c r="X501" s="114" t="s">
        <v>13736</v>
      </c>
    </row>
    <row r="502" spans="2:24" x14ac:dyDescent="0.2">
      <c r="B502" s="14" t="s">
        <v>19971</v>
      </c>
      <c r="C502" s="33" t="s">
        <v>15459</v>
      </c>
      <c r="D502" s="16" t="s">
        <v>24402</v>
      </c>
      <c r="E502" s="18" t="s">
        <v>26</v>
      </c>
      <c r="F502" s="34">
        <v>41244</v>
      </c>
      <c r="G502" s="20" t="s">
        <v>21186</v>
      </c>
      <c r="H502" s="109"/>
      <c r="I502" s="21">
        <v>54794</v>
      </c>
      <c r="J502" s="21">
        <v>54794</v>
      </c>
      <c r="K502" s="21">
        <v>48476</v>
      </c>
      <c r="L502" s="21">
        <v>51837</v>
      </c>
      <c r="M502" s="21"/>
      <c r="N502" s="21">
        <v>2957</v>
      </c>
      <c r="O502" s="21"/>
      <c r="P502" s="125">
        <v>2957</v>
      </c>
      <c r="Q502" s="21"/>
      <c r="R502" s="21">
        <v>54794</v>
      </c>
      <c r="S502" s="21"/>
      <c r="T502" s="21"/>
      <c r="U502" s="125">
        <v>0</v>
      </c>
      <c r="V502" s="21">
        <v>1887</v>
      </c>
      <c r="W502" s="34">
        <v>45383</v>
      </c>
      <c r="X502" s="114" t="s">
        <v>13736</v>
      </c>
    </row>
    <row r="503" spans="2:24" x14ac:dyDescent="0.2">
      <c r="B503" s="14" t="s">
        <v>24401</v>
      </c>
      <c r="C503" s="33" t="s">
        <v>15456</v>
      </c>
      <c r="D503" s="16" t="s">
        <v>24400</v>
      </c>
      <c r="E503" s="18" t="s">
        <v>26</v>
      </c>
      <c r="F503" s="34">
        <v>41244</v>
      </c>
      <c r="G503" s="20" t="s">
        <v>21186</v>
      </c>
      <c r="H503" s="109"/>
      <c r="I503" s="21">
        <v>286131</v>
      </c>
      <c r="J503" s="21">
        <v>286131</v>
      </c>
      <c r="K503" s="21">
        <v>281116</v>
      </c>
      <c r="L503" s="21">
        <v>282715</v>
      </c>
      <c r="M503" s="21"/>
      <c r="N503" s="21">
        <v>3416</v>
      </c>
      <c r="O503" s="21"/>
      <c r="P503" s="125">
        <v>3416</v>
      </c>
      <c r="Q503" s="21"/>
      <c r="R503" s="21">
        <v>286131</v>
      </c>
      <c r="S503" s="21"/>
      <c r="T503" s="21"/>
      <c r="U503" s="125">
        <v>0</v>
      </c>
      <c r="V503" s="21">
        <v>9562</v>
      </c>
      <c r="W503" s="34">
        <v>45292</v>
      </c>
      <c r="X503" s="114" t="s">
        <v>13736</v>
      </c>
    </row>
    <row r="504" spans="2:24" x14ac:dyDescent="0.2">
      <c r="B504" s="14" t="s">
        <v>24399</v>
      </c>
      <c r="C504" s="33" t="s">
        <v>15453</v>
      </c>
      <c r="D504" s="16" t="s">
        <v>24398</v>
      </c>
      <c r="E504" s="18" t="s">
        <v>26</v>
      </c>
      <c r="F504" s="34">
        <v>41244</v>
      </c>
      <c r="G504" s="20" t="s">
        <v>21186</v>
      </c>
      <c r="H504" s="109"/>
      <c r="I504" s="21">
        <v>58696</v>
      </c>
      <c r="J504" s="21">
        <v>58696</v>
      </c>
      <c r="K504" s="21">
        <v>51927</v>
      </c>
      <c r="L504" s="21">
        <v>55652</v>
      </c>
      <c r="M504" s="21"/>
      <c r="N504" s="21">
        <v>3044</v>
      </c>
      <c r="O504" s="21"/>
      <c r="P504" s="125">
        <v>3044</v>
      </c>
      <c r="Q504" s="21"/>
      <c r="R504" s="21">
        <v>58696</v>
      </c>
      <c r="S504" s="21"/>
      <c r="T504" s="21"/>
      <c r="U504" s="125">
        <v>0</v>
      </c>
      <c r="V504" s="21">
        <v>1874</v>
      </c>
      <c r="W504" s="34">
        <v>45444</v>
      </c>
      <c r="X504" s="114" t="s">
        <v>13736</v>
      </c>
    </row>
    <row r="505" spans="2:24" x14ac:dyDescent="0.2">
      <c r="B505" s="14" t="s">
        <v>24397</v>
      </c>
      <c r="C505" s="33" t="s">
        <v>15450</v>
      </c>
      <c r="D505" s="16" t="s">
        <v>24396</v>
      </c>
      <c r="E505" s="18" t="s">
        <v>26</v>
      </c>
      <c r="F505" s="34">
        <v>41244</v>
      </c>
      <c r="G505" s="20" t="s">
        <v>21186</v>
      </c>
      <c r="H505" s="109"/>
      <c r="I505" s="21">
        <v>13354</v>
      </c>
      <c r="J505" s="21">
        <v>13354</v>
      </c>
      <c r="K505" s="21">
        <v>13468</v>
      </c>
      <c r="L505" s="21">
        <v>13355</v>
      </c>
      <c r="M505" s="21"/>
      <c r="N505" s="21">
        <v>-1</v>
      </c>
      <c r="O505" s="21"/>
      <c r="P505" s="125">
        <v>-1</v>
      </c>
      <c r="Q505" s="21"/>
      <c r="R505" s="21">
        <v>13354</v>
      </c>
      <c r="S505" s="21"/>
      <c r="T505" s="21"/>
      <c r="U505" s="125">
        <v>0</v>
      </c>
      <c r="V505" s="21">
        <v>533</v>
      </c>
      <c r="W505" s="34">
        <v>46722</v>
      </c>
      <c r="X505" s="114" t="s">
        <v>13736</v>
      </c>
    </row>
    <row r="506" spans="2:24" x14ac:dyDescent="0.2">
      <c r="B506" s="14" t="s">
        <v>24395</v>
      </c>
      <c r="C506" s="33" t="s">
        <v>15447</v>
      </c>
      <c r="D506" s="16" t="s">
        <v>24394</v>
      </c>
      <c r="E506" s="18" t="s">
        <v>26</v>
      </c>
      <c r="F506" s="34">
        <v>41244</v>
      </c>
      <c r="G506" s="20" t="s">
        <v>21186</v>
      </c>
      <c r="H506" s="109"/>
      <c r="I506" s="21">
        <v>21146</v>
      </c>
      <c r="J506" s="21">
        <v>21146</v>
      </c>
      <c r="K506" s="21">
        <v>20845</v>
      </c>
      <c r="L506" s="21">
        <v>20744</v>
      </c>
      <c r="M506" s="21"/>
      <c r="N506" s="21">
        <v>402</v>
      </c>
      <c r="O506" s="21"/>
      <c r="P506" s="125">
        <v>402</v>
      </c>
      <c r="Q506" s="21"/>
      <c r="R506" s="21">
        <v>21146</v>
      </c>
      <c r="S506" s="21"/>
      <c r="T506" s="21"/>
      <c r="U506" s="125">
        <v>0</v>
      </c>
      <c r="V506" s="21">
        <v>752</v>
      </c>
      <c r="W506" s="34">
        <v>46569</v>
      </c>
      <c r="X506" s="114" t="s">
        <v>13736</v>
      </c>
    </row>
    <row r="507" spans="2:24" x14ac:dyDescent="0.2">
      <c r="B507" s="14" t="s">
        <v>24393</v>
      </c>
      <c r="C507" s="33" t="s">
        <v>15444</v>
      </c>
      <c r="D507" s="16" t="s">
        <v>24392</v>
      </c>
      <c r="E507" s="18" t="s">
        <v>26</v>
      </c>
      <c r="F507" s="34">
        <v>41244</v>
      </c>
      <c r="G507" s="20" t="s">
        <v>21186</v>
      </c>
      <c r="H507" s="109"/>
      <c r="I507" s="21">
        <v>29977</v>
      </c>
      <c r="J507" s="21">
        <v>29977</v>
      </c>
      <c r="K507" s="21">
        <v>29357</v>
      </c>
      <c r="L507" s="21">
        <v>28979</v>
      </c>
      <c r="M507" s="21"/>
      <c r="N507" s="21">
        <v>998</v>
      </c>
      <c r="O507" s="21"/>
      <c r="P507" s="125">
        <v>998</v>
      </c>
      <c r="Q507" s="21"/>
      <c r="R507" s="21">
        <v>29977</v>
      </c>
      <c r="S507" s="21"/>
      <c r="T507" s="21"/>
      <c r="U507" s="125">
        <v>0</v>
      </c>
      <c r="V507" s="21">
        <v>1051</v>
      </c>
      <c r="W507" s="34">
        <v>46661</v>
      </c>
      <c r="X507" s="114" t="s">
        <v>13736</v>
      </c>
    </row>
    <row r="508" spans="2:24" x14ac:dyDescent="0.2">
      <c r="B508" s="14" t="s">
        <v>24391</v>
      </c>
      <c r="C508" s="33" t="s">
        <v>15441</v>
      </c>
      <c r="D508" s="16" t="s">
        <v>24390</v>
      </c>
      <c r="E508" s="18" t="s">
        <v>26</v>
      </c>
      <c r="F508" s="34">
        <v>41244</v>
      </c>
      <c r="G508" s="20" t="s">
        <v>21186</v>
      </c>
      <c r="H508" s="109"/>
      <c r="I508" s="21">
        <v>6564</v>
      </c>
      <c r="J508" s="21">
        <v>6564</v>
      </c>
      <c r="K508" s="21">
        <v>6719</v>
      </c>
      <c r="L508" s="21">
        <v>6622</v>
      </c>
      <c r="M508" s="21"/>
      <c r="N508" s="21">
        <v>-59</v>
      </c>
      <c r="O508" s="21"/>
      <c r="P508" s="125">
        <v>-59</v>
      </c>
      <c r="Q508" s="21"/>
      <c r="R508" s="21">
        <v>6564</v>
      </c>
      <c r="S508" s="21"/>
      <c r="T508" s="21"/>
      <c r="U508" s="125">
        <v>0</v>
      </c>
      <c r="V508" s="21">
        <v>221</v>
      </c>
      <c r="W508" s="34">
        <v>46722</v>
      </c>
      <c r="X508" s="114" t="s">
        <v>13736</v>
      </c>
    </row>
    <row r="509" spans="2:24" x14ac:dyDescent="0.2">
      <c r="B509" s="14" t="s">
        <v>24389</v>
      </c>
      <c r="C509" s="33" t="s">
        <v>15438</v>
      </c>
      <c r="D509" s="16" t="s">
        <v>24388</v>
      </c>
      <c r="E509" s="18" t="s">
        <v>26</v>
      </c>
      <c r="F509" s="34">
        <v>41244</v>
      </c>
      <c r="G509" s="20" t="s">
        <v>21186</v>
      </c>
      <c r="H509" s="109"/>
      <c r="I509" s="21">
        <v>41750</v>
      </c>
      <c r="J509" s="21">
        <v>41750</v>
      </c>
      <c r="K509" s="21">
        <v>41301</v>
      </c>
      <c r="L509" s="21">
        <v>40830</v>
      </c>
      <c r="M509" s="21"/>
      <c r="N509" s="21">
        <v>920</v>
      </c>
      <c r="O509" s="21"/>
      <c r="P509" s="125">
        <v>920</v>
      </c>
      <c r="Q509" s="21"/>
      <c r="R509" s="21">
        <v>41750</v>
      </c>
      <c r="S509" s="21"/>
      <c r="T509" s="21"/>
      <c r="U509" s="125">
        <v>0</v>
      </c>
      <c r="V509" s="21">
        <v>1401</v>
      </c>
      <c r="W509" s="34">
        <v>46874</v>
      </c>
      <c r="X509" s="114" t="s">
        <v>13736</v>
      </c>
    </row>
    <row r="510" spans="2:24" x14ac:dyDescent="0.2">
      <c r="B510" s="14" t="s">
        <v>24387</v>
      </c>
      <c r="C510" s="33" t="s">
        <v>15435</v>
      </c>
      <c r="D510" s="16" t="s">
        <v>24386</v>
      </c>
      <c r="E510" s="18" t="s">
        <v>26</v>
      </c>
      <c r="F510" s="34">
        <v>41244</v>
      </c>
      <c r="G510" s="20" t="s">
        <v>21186</v>
      </c>
      <c r="H510" s="109"/>
      <c r="I510" s="21">
        <v>118860</v>
      </c>
      <c r="J510" s="21">
        <v>118860</v>
      </c>
      <c r="K510" s="21">
        <v>106232</v>
      </c>
      <c r="L510" s="21">
        <v>100778</v>
      </c>
      <c r="M510" s="21"/>
      <c r="N510" s="21">
        <v>18082</v>
      </c>
      <c r="O510" s="21"/>
      <c r="P510" s="125">
        <v>18082</v>
      </c>
      <c r="Q510" s="21"/>
      <c r="R510" s="21">
        <v>118860</v>
      </c>
      <c r="S510" s="21"/>
      <c r="T510" s="21"/>
      <c r="U510" s="125">
        <v>0</v>
      </c>
      <c r="V510" s="21">
        <v>3909</v>
      </c>
      <c r="W510" s="34">
        <v>47178</v>
      </c>
      <c r="X510" s="114" t="s">
        <v>13736</v>
      </c>
    </row>
    <row r="511" spans="2:24" x14ac:dyDescent="0.2">
      <c r="B511" s="14" t="s">
        <v>24385</v>
      </c>
      <c r="C511" s="33" t="s">
        <v>15432</v>
      </c>
      <c r="D511" s="16" t="s">
        <v>24384</v>
      </c>
      <c r="E511" s="18" t="s">
        <v>26</v>
      </c>
      <c r="F511" s="34">
        <v>41244</v>
      </c>
      <c r="G511" s="20" t="s">
        <v>21186</v>
      </c>
      <c r="H511" s="109"/>
      <c r="I511" s="21">
        <v>80811</v>
      </c>
      <c r="J511" s="21">
        <v>80811</v>
      </c>
      <c r="K511" s="21">
        <v>72225</v>
      </c>
      <c r="L511" s="21">
        <v>67409</v>
      </c>
      <c r="M511" s="21"/>
      <c r="N511" s="21">
        <v>13402</v>
      </c>
      <c r="O511" s="21"/>
      <c r="P511" s="125">
        <v>13402</v>
      </c>
      <c r="Q511" s="21"/>
      <c r="R511" s="21">
        <v>80811</v>
      </c>
      <c r="S511" s="21"/>
      <c r="T511" s="21"/>
      <c r="U511" s="125">
        <v>0</v>
      </c>
      <c r="V511" s="21">
        <v>2587</v>
      </c>
      <c r="W511" s="34">
        <v>47239</v>
      </c>
      <c r="X511" s="114" t="s">
        <v>13736</v>
      </c>
    </row>
    <row r="512" spans="2:24" x14ac:dyDescent="0.2">
      <c r="B512" s="14" t="s">
        <v>24383</v>
      </c>
      <c r="C512" s="33" t="s">
        <v>15429</v>
      </c>
      <c r="D512" s="16" t="s">
        <v>24382</v>
      </c>
      <c r="E512" s="18" t="s">
        <v>26</v>
      </c>
      <c r="F512" s="34">
        <v>41244</v>
      </c>
      <c r="G512" s="20" t="s">
        <v>21186</v>
      </c>
      <c r="H512" s="109"/>
      <c r="I512" s="21">
        <v>281445</v>
      </c>
      <c r="J512" s="21">
        <v>281445</v>
      </c>
      <c r="K512" s="21">
        <v>269217</v>
      </c>
      <c r="L512" s="21">
        <v>261247</v>
      </c>
      <c r="M512" s="21"/>
      <c r="N512" s="21">
        <v>20198</v>
      </c>
      <c r="O512" s="21"/>
      <c r="P512" s="125">
        <v>20198</v>
      </c>
      <c r="Q512" s="21"/>
      <c r="R512" s="21">
        <v>281445</v>
      </c>
      <c r="S512" s="21"/>
      <c r="T512" s="21"/>
      <c r="U512" s="125">
        <v>0</v>
      </c>
      <c r="V512" s="21">
        <v>9622</v>
      </c>
      <c r="W512" s="34">
        <v>47239</v>
      </c>
      <c r="X512" s="114" t="s">
        <v>13736</v>
      </c>
    </row>
    <row r="513" spans="2:24" x14ac:dyDescent="0.2">
      <c r="B513" s="14" t="s">
        <v>24381</v>
      </c>
      <c r="C513" s="33" t="s">
        <v>15426</v>
      </c>
      <c r="D513" s="16" t="s">
        <v>24380</v>
      </c>
      <c r="E513" s="18" t="s">
        <v>26</v>
      </c>
      <c r="F513" s="34">
        <v>41244</v>
      </c>
      <c r="G513" s="20" t="s">
        <v>21186</v>
      </c>
      <c r="H513" s="109"/>
      <c r="I513" s="21">
        <v>117</v>
      </c>
      <c r="J513" s="21">
        <v>117</v>
      </c>
      <c r="K513" s="21">
        <v>124</v>
      </c>
      <c r="L513" s="21">
        <v>117</v>
      </c>
      <c r="M513" s="21"/>
      <c r="N513" s="21"/>
      <c r="O513" s="21"/>
      <c r="P513" s="125"/>
      <c r="Q513" s="21"/>
      <c r="R513" s="21">
        <v>117</v>
      </c>
      <c r="S513" s="21"/>
      <c r="T513" s="21"/>
      <c r="U513" s="125"/>
      <c r="V513" s="21">
        <v>6</v>
      </c>
      <c r="W513" s="34">
        <v>47757</v>
      </c>
      <c r="X513" s="114" t="s">
        <v>13736</v>
      </c>
    </row>
    <row r="514" spans="2:24" x14ac:dyDescent="0.2">
      <c r="B514" s="14" t="s">
        <v>24379</v>
      </c>
      <c r="C514" s="33" t="s">
        <v>15423</v>
      </c>
      <c r="D514" s="16" t="s">
        <v>24378</v>
      </c>
      <c r="E514" s="18" t="s">
        <v>26</v>
      </c>
      <c r="F514" s="34">
        <v>41244</v>
      </c>
      <c r="G514" s="20" t="s">
        <v>21186</v>
      </c>
      <c r="H514" s="109"/>
      <c r="I514" s="21">
        <v>1857834</v>
      </c>
      <c r="J514" s="21">
        <v>1857834</v>
      </c>
      <c r="K514" s="21">
        <v>1908779</v>
      </c>
      <c r="L514" s="21">
        <v>1909432</v>
      </c>
      <c r="M514" s="21"/>
      <c r="N514" s="21">
        <v>-51598</v>
      </c>
      <c r="O514" s="21"/>
      <c r="P514" s="125">
        <v>-51598</v>
      </c>
      <c r="Q514" s="21"/>
      <c r="R514" s="21">
        <v>1857834</v>
      </c>
      <c r="S514" s="21"/>
      <c r="T514" s="21"/>
      <c r="U514" s="125">
        <v>0</v>
      </c>
      <c r="V514" s="21">
        <v>47079</v>
      </c>
      <c r="W514" s="34">
        <v>48700</v>
      </c>
      <c r="X514" s="114" t="s">
        <v>13736</v>
      </c>
    </row>
    <row r="515" spans="2:24" x14ac:dyDescent="0.2">
      <c r="B515" s="14" t="s">
        <v>24377</v>
      </c>
      <c r="C515" s="33" t="s">
        <v>15420</v>
      </c>
      <c r="D515" s="16" t="s">
        <v>24376</v>
      </c>
      <c r="E515" s="18" t="s">
        <v>26</v>
      </c>
      <c r="F515" s="34">
        <v>41244</v>
      </c>
      <c r="G515" s="20" t="s">
        <v>21186</v>
      </c>
      <c r="H515" s="109"/>
      <c r="I515" s="21">
        <v>123217</v>
      </c>
      <c r="J515" s="21">
        <v>123217</v>
      </c>
      <c r="K515" s="21">
        <v>121776</v>
      </c>
      <c r="L515" s="21">
        <v>121503</v>
      </c>
      <c r="M515" s="21"/>
      <c r="N515" s="21">
        <v>1714</v>
      </c>
      <c r="O515" s="21"/>
      <c r="P515" s="125">
        <v>1714</v>
      </c>
      <c r="Q515" s="21"/>
      <c r="R515" s="21">
        <v>123217</v>
      </c>
      <c r="S515" s="21"/>
      <c r="T515" s="21"/>
      <c r="U515" s="125">
        <v>0</v>
      </c>
      <c r="V515" s="21">
        <v>3552</v>
      </c>
      <c r="W515" s="34">
        <v>49096</v>
      </c>
      <c r="X515" s="114" t="s">
        <v>13736</v>
      </c>
    </row>
    <row r="516" spans="2:24" x14ac:dyDescent="0.2">
      <c r="B516" s="14" t="s">
        <v>24375</v>
      </c>
      <c r="C516" s="33" t="s">
        <v>15417</v>
      </c>
      <c r="D516" s="16" t="s">
        <v>24374</v>
      </c>
      <c r="E516" s="18" t="s">
        <v>26</v>
      </c>
      <c r="F516" s="34">
        <v>41244</v>
      </c>
      <c r="G516" s="20" t="s">
        <v>21186</v>
      </c>
      <c r="H516" s="109"/>
      <c r="I516" s="21">
        <v>18208</v>
      </c>
      <c r="J516" s="21">
        <v>18208</v>
      </c>
      <c r="K516" s="21">
        <v>18158</v>
      </c>
      <c r="L516" s="21">
        <v>17972</v>
      </c>
      <c r="M516" s="21"/>
      <c r="N516" s="21">
        <v>235</v>
      </c>
      <c r="O516" s="21"/>
      <c r="P516" s="125">
        <v>235</v>
      </c>
      <c r="Q516" s="21"/>
      <c r="R516" s="21">
        <v>18208</v>
      </c>
      <c r="S516" s="21"/>
      <c r="T516" s="21"/>
      <c r="U516" s="125">
        <v>0</v>
      </c>
      <c r="V516" s="21">
        <v>648</v>
      </c>
      <c r="W516" s="34">
        <v>46966</v>
      </c>
      <c r="X516" s="114" t="s">
        <v>13736</v>
      </c>
    </row>
    <row r="517" spans="2:24" x14ac:dyDescent="0.2">
      <c r="B517" s="14" t="s">
        <v>24373</v>
      </c>
      <c r="C517" s="33" t="s">
        <v>15414</v>
      </c>
      <c r="D517" s="16" t="s">
        <v>24372</v>
      </c>
      <c r="E517" s="18" t="s">
        <v>26</v>
      </c>
      <c r="F517" s="34">
        <v>41244</v>
      </c>
      <c r="G517" s="20" t="s">
        <v>21186</v>
      </c>
      <c r="H517" s="109"/>
      <c r="I517" s="21">
        <v>568325</v>
      </c>
      <c r="J517" s="21">
        <v>568325</v>
      </c>
      <c r="K517" s="21">
        <v>582178</v>
      </c>
      <c r="L517" s="21">
        <v>578801</v>
      </c>
      <c r="M517" s="21"/>
      <c r="N517" s="21">
        <v>-10476</v>
      </c>
      <c r="O517" s="21"/>
      <c r="P517" s="125">
        <v>-10476</v>
      </c>
      <c r="Q517" s="21"/>
      <c r="R517" s="21">
        <v>568325</v>
      </c>
      <c r="S517" s="21"/>
      <c r="T517" s="21"/>
      <c r="U517" s="125">
        <v>0</v>
      </c>
      <c r="V517" s="21">
        <v>14420</v>
      </c>
      <c r="W517" s="34">
        <v>50802</v>
      </c>
      <c r="X517" s="114" t="s">
        <v>13736</v>
      </c>
    </row>
    <row r="518" spans="2:24" x14ac:dyDescent="0.2">
      <c r="B518" s="14" t="s">
        <v>24371</v>
      </c>
      <c r="C518" s="33" t="s">
        <v>15411</v>
      </c>
      <c r="D518" s="16" t="s">
        <v>24370</v>
      </c>
      <c r="E518" s="18" t="s">
        <v>26</v>
      </c>
      <c r="F518" s="34">
        <v>41244</v>
      </c>
      <c r="G518" s="20" t="s">
        <v>21186</v>
      </c>
      <c r="H518" s="109"/>
      <c r="I518" s="21">
        <v>736895</v>
      </c>
      <c r="J518" s="21">
        <v>736895</v>
      </c>
      <c r="K518" s="21">
        <v>743455</v>
      </c>
      <c r="L518" s="21">
        <v>741042</v>
      </c>
      <c r="M518" s="21"/>
      <c r="N518" s="21">
        <v>-4146</v>
      </c>
      <c r="O518" s="21"/>
      <c r="P518" s="125">
        <v>-4146</v>
      </c>
      <c r="Q518" s="21"/>
      <c r="R518" s="21">
        <v>736895</v>
      </c>
      <c r="S518" s="21"/>
      <c r="T518" s="21"/>
      <c r="U518" s="125">
        <v>0</v>
      </c>
      <c r="V518" s="21">
        <v>12639</v>
      </c>
      <c r="W518" s="34">
        <v>50922</v>
      </c>
      <c r="X518" s="114" t="s">
        <v>13736</v>
      </c>
    </row>
    <row r="519" spans="2:24" x14ac:dyDescent="0.2">
      <c r="B519" s="14" t="s">
        <v>24369</v>
      </c>
      <c r="C519" s="33" t="s">
        <v>15408</v>
      </c>
      <c r="D519" s="16" t="s">
        <v>24368</v>
      </c>
      <c r="E519" s="18" t="s">
        <v>26</v>
      </c>
      <c r="F519" s="34">
        <v>41244</v>
      </c>
      <c r="G519" s="20" t="s">
        <v>21186</v>
      </c>
      <c r="H519" s="109"/>
      <c r="I519" s="21">
        <v>1994614</v>
      </c>
      <c r="J519" s="21">
        <v>1994614</v>
      </c>
      <c r="K519" s="21">
        <v>2064347</v>
      </c>
      <c r="L519" s="21">
        <v>2045752</v>
      </c>
      <c r="M519" s="21"/>
      <c r="N519" s="21">
        <v>-51138</v>
      </c>
      <c r="O519" s="21"/>
      <c r="P519" s="125">
        <v>-51138</v>
      </c>
      <c r="Q519" s="21"/>
      <c r="R519" s="21">
        <v>1994614</v>
      </c>
      <c r="S519" s="21"/>
      <c r="T519" s="21"/>
      <c r="U519" s="125">
        <v>0</v>
      </c>
      <c r="V519" s="21">
        <v>40695</v>
      </c>
      <c r="W519" s="34">
        <v>50952</v>
      </c>
      <c r="X519" s="114" t="s">
        <v>13736</v>
      </c>
    </row>
    <row r="520" spans="2:24" x14ac:dyDescent="0.2">
      <c r="B520" s="14" t="s">
        <v>24367</v>
      </c>
      <c r="C520" s="33" t="s">
        <v>15405</v>
      </c>
      <c r="D520" s="16" t="s">
        <v>24366</v>
      </c>
      <c r="E520" s="18" t="s">
        <v>26</v>
      </c>
      <c r="F520" s="34">
        <v>41244</v>
      </c>
      <c r="G520" s="20" t="s">
        <v>21186</v>
      </c>
      <c r="H520" s="109"/>
      <c r="I520" s="21">
        <v>2131599</v>
      </c>
      <c r="J520" s="21">
        <v>2131599</v>
      </c>
      <c r="K520" s="21">
        <v>2207871</v>
      </c>
      <c r="L520" s="21">
        <v>2189393</v>
      </c>
      <c r="M520" s="21"/>
      <c r="N520" s="21">
        <v>-57794</v>
      </c>
      <c r="O520" s="21"/>
      <c r="P520" s="125">
        <v>-57794</v>
      </c>
      <c r="Q520" s="21"/>
      <c r="R520" s="21">
        <v>2131599</v>
      </c>
      <c r="S520" s="21"/>
      <c r="T520" s="21"/>
      <c r="U520" s="125">
        <v>0</v>
      </c>
      <c r="V520" s="21">
        <v>65363</v>
      </c>
      <c r="W520" s="34">
        <v>50983</v>
      </c>
      <c r="X520" s="114" t="s">
        <v>13736</v>
      </c>
    </row>
    <row r="521" spans="2:24" x14ac:dyDescent="0.2">
      <c r="B521" s="14" t="s">
        <v>24365</v>
      </c>
      <c r="C521" s="33" t="s">
        <v>15402</v>
      </c>
      <c r="D521" s="16" t="s">
        <v>24364</v>
      </c>
      <c r="E521" s="18" t="s">
        <v>26</v>
      </c>
      <c r="F521" s="34">
        <v>41244</v>
      </c>
      <c r="G521" s="20" t="s">
        <v>21186</v>
      </c>
      <c r="H521" s="109"/>
      <c r="I521" s="21">
        <v>2021970</v>
      </c>
      <c r="J521" s="21">
        <v>2021970</v>
      </c>
      <c r="K521" s="21">
        <v>2089264</v>
      </c>
      <c r="L521" s="21">
        <v>2076090</v>
      </c>
      <c r="M521" s="21"/>
      <c r="N521" s="21">
        <v>-54120</v>
      </c>
      <c r="O521" s="21"/>
      <c r="P521" s="125">
        <v>-54120</v>
      </c>
      <c r="Q521" s="21"/>
      <c r="R521" s="21">
        <v>2021970</v>
      </c>
      <c r="S521" s="21"/>
      <c r="T521" s="21"/>
      <c r="U521" s="125">
        <v>0</v>
      </c>
      <c r="V521" s="21">
        <v>58464</v>
      </c>
      <c r="W521" s="34">
        <v>51014</v>
      </c>
      <c r="X521" s="114" t="s">
        <v>13736</v>
      </c>
    </row>
    <row r="522" spans="2:24" x14ac:dyDescent="0.2">
      <c r="B522" s="14" t="s">
        <v>24363</v>
      </c>
      <c r="C522" s="33" t="s">
        <v>15399</v>
      </c>
      <c r="D522" s="16" t="s">
        <v>24362</v>
      </c>
      <c r="E522" s="18" t="s">
        <v>26</v>
      </c>
      <c r="F522" s="34">
        <v>41244</v>
      </c>
      <c r="G522" s="20" t="s">
        <v>21186</v>
      </c>
      <c r="H522" s="109"/>
      <c r="I522" s="21">
        <v>1141409</v>
      </c>
      <c r="J522" s="21">
        <v>1141409</v>
      </c>
      <c r="K522" s="21">
        <v>1179397</v>
      </c>
      <c r="L522" s="21">
        <v>1170186</v>
      </c>
      <c r="M522" s="21"/>
      <c r="N522" s="21">
        <v>-28777</v>
      </c>
      <c r="O522" s="21"/>
      <c r="P522" s="125">
        <v>-28777</v>
      </c>
      <c r="Q522" s="21"/>
      <c r="R522" s="21">
        <v>1141409</v>
      </c>
      <c r="S522" s="21"/>
      <c r="T522" s="21"/>
      <c r="U522" s="125">
        <v>0</v>
      </c>
      <c r="V522" s="21">
        <v>28785</v>
      </c>
      <c r="W522" s="34">
        <v>51014</v>
      </c>
      <c r="X522" s="114" t="s">
        <v>13736</v>
      </c>
    </row>
    <row r="523" spans="2:24" x14ac:dyDescent="0.2">
      <c r="B523" s="14" t="s">
        <v>24361</v>
      </c>
      <c r="C523" s="33" t="s">
        <v>15396</v>
      </c>
      <c r="D523" s="16" t="s">
        <v>24360</v>
      </c>
      <c r="E523" s="18" t="s">
        <v>26</v>
      </c>
      <c r="F523" s="34">
        <v>41244</v>
      </c>
      <c r="G523" s="20" t="s">
        <v>21186</v>
      </c>
      <c r="H523" s="109"/>
      <c r="I523" s="21">
        <v>1580960</v>
      </c>
      <c r="J523" s="21">
        <v>1580960</v>
      </c>
      <c r="K523" s="21">
        <v>1636047</v>
      </c>
      <c r="L523" s="21">
        <v>1627631</v>
      </c>
      <c r="M523" s="21"/>
      <c r="N523" s="21">
        <v>-46671</v>
      </c>
      <c r="O523" s="21"/>
      <c r="P523" s="125">
        <v>-46671</v>
      </c>
      <c r="Q523" s="21"/>
      <c r="R523" s="21">
        <v>1580960</v>
      </c>
      <c r="S523" s="21"/>
      <c r="T523" s="21"/>
      <c r="U523" s="125">
        <v>0</v>
      </c>
      <c r="V523" s="21">
        <v>49677</v>
      </c>
      <c r="W523" s="34">
        <v>51044</v>
      </c>
      <c r="X523" s="114" t="s">
        <v>13736</v>
      </c>
    </row>
    <row r="524" spans="2:24" x14ac:dyDescent="0.2">
      <c r="B524" s="14" t="s">
        <v>24359</v>
      </c>
      <c r="C524" s="33" t="s">
        <v>15393</v>
      </c>
      <c r="D524" s="16" t="s">
        <v>24358</v>
      </c>
      <c r="E524" s="18" t="s">
        <v>26</v>
      </c>
      <c r="F524" s="34">
        <v>41244</v>
      </c>
      <c r="G524" s="20" t="s">
        <v>21186</v>
      </c>
      <c r="H524" s="109"/>
      <c r="I524" s="21">
        <v>777641</v>
      </c>
      <c r="J524" s="21">
        <v>777641</v>
      </c>
      <c r="K524" s="21">
        <v>795624</v>
      </c>
      <c r="L524" s="21">
        <v>791957</v>
      </c>
      <c r="M524" s="21"/>
      <c r="N524" s="21">
        <v>-14315</v>
      </c>
      <c r="O524" s="21"/>
      <c r="P524" s="125">
        <v>-14315</v>
      </c>
      <c r="Q524" s="21"/>
      <c r="R524" s="21">
        <v>777641</v>
      </c>
      <c r="S524" s="21"/>
      <c r="T524" s="21"/>
      <c r="U524" s="125">
        <v>0</v>
      </c>
      <c r="V524" s="21">
        <v>23360</v>
      </c>
      <c r="W524" s="34">
        <v>51105</v>
      </c>
      <c r="X524" s="114" t="s">
        <v>13736</v>
      </c>
    </row>
    <row r="525" spans="2:24" x14ac:dyDescent="0.2">
      <c r="B525" s="14" t="s">
        <v>24357</v>
      </c>
      <c r="C525" s="33" t="s">
        <v>15390</v>
      </c>
      <c r="D525" s="16" t="s">
        <v>24356</v>
      </c>
      <c r="E525" s="18" t="s">
        <v>26</v>
      </c>
      <c r="F525" s="34">
        <v>41244</v>
      </c>
      <c r="G525" s="20" t="s">
        <v>21186</v>
      </c>
      <c r="H525" s="109"/>
      <c r="I525" s="21">
        <v>3016</v>
      </c>
      <c r="J525" s="21">
        <v>3016</v>
      </c>
      <c r="K525" s="21">
        <v>3035</v>
      </c>
      <c r="L525" s="21">
        <v>3016</v>
      </c>
      <c r="M525" s="21"/>
      <c r="N525" s="21"/>
      <c r="O525" s="21"/>
      <c r="P525" s="125"/>
      <c r="Q525" s="21"/>
      <c r="R525" s="21">
        <v>3016</v>
      </c>
      <c r="S525" s="21"/>
      <c r="T525" s="21"/>
      <c r="U525" s="125"/>
      <c r="V525" s="21">
        <v>168</v>
      </c>
      <c r="W525" s="34">
        <v>46997</v>
      </c>
      <c r="X525" s="114" t="s">
        <v>13736</v>
      </c>
    </row>
    <row r="526" spans="2:24" x14ac:dyDescent="0.2">
      <c r="B526" s="14" t="s">
        <v>24355</v>
      </c>
      <c r="C526" s="33" t="s">
        <v>15387</v>
      </c>
      <c r="D526" s="16" t="s">
        <v>24354</v>
      </c>
      <c r="E526" s="18" t="s">
        <v>26</v>
      </c>
      <c r="F526" s="34">
        <v>41244</v>
      </c>
      <c r="G526" s="20" t="s">
        <v>21186</v>
      </c>
      <c r="H526" s="109"/>
      <c r="I526" s="21">
        <v>13842</v>
      </c>
      <c r="J526" s="21">
        <v>13842</v>
      </c>
      <c r="K526" s="21">
        <v>12821</v>
      </c>
      <c r="L526" s="21">
        <v>12777</v>
      </c>
      <c r="M526" s="21"/>
      <c r="N526" s="21">
        <v>1065</v>
      </c>
      <c r="O526" s="21"/>
      <c r="P526" s="125">
        <v>1065</v>
      </c>
      <c r="Q526" s="21"/>
      <c r="R526" s="21">
        <v>13842</v>
      </c>
      <c r="S526" s="21"/>
      <c r="T526" s="21"/>
      <c r="U526" s="125">
        <v>0</v>
      </c>
      <c r="V526" s="21">
        <v>502</v>
      </c>
      <c r="W526" s="34">
        <v>47209</v>
      </c>
      <c r="X526" s="114" t="s">
        <v>13736</v>
      </c>
    </row>
    <row r="527" spans="2:24" x14ac:dyDescent="0.2">
      <c r="B527" s="14" t="s">
        <v>24353</v>
      </c>
      <c r="C527" s="33" t="s">
        <v>15384</v>
      </c>
      <c r="D527" s="16" t="s">
        <v>24352</v>
      </c>
      <c r="E527" s="18" t="s">
        <v>26</v>
      </c>
      <c r="F527" s="34">
        <v>41244</v>
      </c>
      <c r="G527" s="20" t="s">
        <v>21186</v>
      </c>
      <c r="H527" s="109"/>
      <c r="I527" s="21">
        <v>26795</v>
      </c>
      <c r="J527" s="21">
        <v>26795</v>
      </c>
      <c r="K527" s="21">
        <v>23948</v>
      </c>
      <c r="L527" s="21">
        <v>19849</v>
      </c>
      <c r="M527" s="21"/>
      <c r="N527" s="21">
        <v>6946</v>
      </c>
      <c r="O527" s="21"/>
      <c r="P527" s="125">
        <v>6946</v>
      </c>
      <c r="Q527" s="21"/>
      <c r="R527" s="21">
        <v>26795</v>
      </c>
      <c r="S527" s="21"/>
      <c r="T527" s="21"/>
      <c r="U527" s="125">
        <v>0</v>
      </c>
      <c r="V527" s="21">
        <v>1084</v>
      </c>
      <c r="W527" s="34">
        <v>47178</v>
      </c>
      <c r="X527" s="114" t="s">
        <v>13736</v>
      </c>
    </row>
    <row r="528" spans="2:24" x14ac:dyDescent="0.2">
      <c r="B528" s="14" t="s">
        <v>24351</v>
      </c>
      <c r="C528" s="33" t="s">
        <v>15381</v>
      </c>
      <c r="D528" s="16" t="s">
        <v>24350</v>
      </c>
      <c r="E528" s="18" t="s">
        <v>26</v>
      </c>
      <c r="F528" s="34">
        <v>41244</v>
      </c>
      <c r="G528" s="20" t="s">
        <v>21186</v>
      </c>
      <c r="H528" s="109"/>
      <c r="I528" s="21">
        <v>183315</v>
      </c>
      <c r="J528" s="21">
        <v>183315</v>
      </c>
      <c r="K528" s="21">
        <v>178675</v>
      </c>
      <c r="L528" s="21">
        <v>169836</v>
      </c>
      <c r="M528" s="21"/>
      <c r="N528" s="21">
        <v>13479</v>
      </c>
      <c r="O528" s="21"/>
      <c r="P528" s="125">
        <v>13479</v>
      </c>
      <c r="Q528" s="21"/>
      <c r="R528" s="21">
        <v>183315</v>
      </c>
      <c r="S528" s="21"/>
      <c r="T528" s="21"/>
      <c r="U528" s="125">
        <v>0</v>
      </c>
      <c r="V528" s="21">
        <v>6200</v>
      </c>
      <c r="W528" s="34">
        <v>47178</v>
      </c>
      <c r="X528" s="114" t="s">
        <v>13736</v>
      </c>
    </row>
    <row r="529" spans="2:24" x14ac:dyDescent="0.2">
      <c r="B529" s="14" t="s">
        <v>24349</v>
      </c>
      <c r="C529" s="33" t="s">
        <v>15378</v>
      </c>
      <c r="D529" s="16" t="s">
        <v>24348</v>
      </c>
      <c r="E529" s="18" t="s">
        <v>26</v>
      </c>
      <c r="F529" s="34">
        <v>41244</v>
      </c>
      <c r="G529" s="20" t="s">
        <v>21186</v>
      </c>
      <c r="H529" s="109"/>
      <c r="I529" s="21">
        <v>1487</v>
      </c>
      <c r="J529" s="21">
        <v>1487</v>
      </c>
      <c r="K529" s="21">
        <v>1329</v>
      </c>
      <c r="L529" s="21">
        <v>47</v>
      </c>
      <c r="M529" s="21"/>
      <c r="N529" s="21">
        <v>1440</v>
      </c>
      <c r="O529" s="21"/>
      <c r="P529" s="125">
        <v>1440</v>
      </c>
      <c r="Q529" s="21"/>
      <c r="R529" s="21">
        <v>1487</v>
      </c>
      <c r="S529" s="21"/>
      <c r="T529" s="21"/>
      <c r="U529" s="125">
        <v>0</v>
      </c>
      <c r="V529" s="21">
        <v>49</v>
      </c>
      <c r="W529" s="34">
        <v>47178</v>
      </c>
      <c r="X529" s="114" t="s">
        <v>13736</v>
      </c>
    </row>
    <row r="530" spans="2:24" x14ac:dyDescent="0.2">
      <c r="B530" s="14" t="s">
        <v>24347</v>
      </c>
      <c r="C530" s="33" t="s">
        <v>15375</v>
      </c>
      <c r="D530" s="16" t="s">
        <v>24346</v>
      </c>
      <c r="E530" s="18" t="s">
        <v>26</v>
      </c>
      <c r="F530" s="34">
        <v>41244</v>
      </c>
      <c r="G530" s="20" t="s">
        <v>21186</v>
      </c>
      <c r="H530" s="109"/>
      <c r="I530" s="21">
        <v>39638</v>
      </c>
      <c r="J530" s="21">
        <v>39638</v>
      </c>
      <c r="K530" s="21">
        <v>36089</v>
      </c>
      <c r="L530" s="21">
        <v>30083</v>
      </c>
      <c r="M530" s="21"/>
      <c r="N530" s="21">
        <v>9555</v>
      </c>
      <c r="O530" s="21"/>
      <c r="P530" s="125">
        <v>9555</v>
      </c>
      <c r="Q530" s="21"/>
      <c r="R530" s="21">
        <v>39638</v>
      </c>
      <c r="S530" s="21"/>
      <c r="T530" s="21"/>
      <c r="U530" s="125">
        <v>0</v>
      </c>
      <c r="V530" s="21">
        <v>1833</v>
      </c>
      <c r="W530" s="34">
        <v>47209</v>
      </c>
      <c r="X530" s="114" t="s">
        <v>13736</v>
      </c>
    </row>
    <row r="531" spans="2:24" x14ac:dyDescent="0.2">
      <c r="B531" s="14" t="s">
        <v>24345</v>
      </c>
      <c r="C531" s="33" t="s">
        <v>15372</v>
      </c>
      <c r="D531" s="16" t="s">
        <v>24344</v>
      </c>
      <c r="E531" s="18" t="s">
        <v>26</v>
      </c>
      <c r="F531" s="34">
        <v>41244</v>
      </c>
      <c r="G531" s="20" t="s">
        <v>21186</v>
      </c>
      <c r="H531" s="109"/>
      <c r="I531" s="21">
        <v>3095</v>
      </c>
      <c r="J531" s="21">
        <v>3095</v>
      </c>
      <c r="K531" s="21">
        <v>2867</v>
      </c>
      <c r="L531" s="21">
        <v>2711</v>
      </c>
      <c r="M531" s="21"/>
      <c r="N531" s="21">
        <v>384</v>
      </c>
      <c r="O531" s="21"/>
      <c r="P531" s="125">
        <v>384</v>
      </c>
      <c r="Q531" s="21"/>
      <c r="R531" s="21">
        <v>3095</v>
      </c>
      <c r="S531" s="21"/>
      <c r="T531" s="21"/>
      <c r="U531" s="125">
        <v>0</v>
      </c>
      <c r="V531" s="21">
        <v>111</v>
      </c>
      <c r="W531" s="34">
        <v>47209</v>
      </c>
      <c r="X531" s="114" t="s">
        <v>13736</v>
      </c>
    </row>
    <row r="532" spans="2:24" x14ac:dyDescent="0.2">
      <c r="B532" s="14" t="s">
        <v>24343</v>
      </c>
      <c r="C532" s="33" t="s">
        <v>15369</v>
      </c>
      <c r="D532" s="16" t="s">
        <v>24342</v>
      </c>
      <c r="E532" s="18" t="s">
        <v>26</v>
      </c>
      <c r="F532" s="34">
        <v>41244</v>
      </c>
      <c r="G532" s="20" t="s">
        <v>21186</v>
      </c>
      <c r="H532" s="109"/>
      <c r="I532" s="21">
        <v>3682</v>
      </c>
      <c r="J532" s="21">
        <v>3682</v>
      </c>
      <c r="K532" s="21">
        <v>3411</v>
      </c>
      <c r="L532" s="21">
        <v>2929</v>
      </c>
      <c r="M532" s="21"/>
      <c r="N532" s="21">
        <v>753</v>
      </c>
      <c r="O532" s="21"/>
      <c r="P532" s="125">
        <v>753</v>
      </c>
      <c r="Q532" s="21"/>
      <c r="R532" s="21">
        <v>3682</v>
      </c>
      <c r="S532" s="21"/>
      <c r="T532" s="21"/>
      <c r="U532" s="125">
        <v>0</v>
      </c>
      <c r="V532" s="21">
        <v>131</v>
      </c>
      <c r="W532" s="34">
        <v>47209</v>
      </c>
      <c r="X532" s="114" t="s">
        <v>13736</v>
      </c>
    </row>
    <row r="533" spans="2:24" x14ac:dyDescent="0.2">
      <c r="B533" s="14" t="s">
        <v>24341</v>
      </c>
      <c r="C533" s="33" t="s">
        <v>15366</v>
      </c>
      <c r="D533" s="16" t="s">
        <v>24340</v>
      </c>
      <c r="E533" s="18" t="s">
        <v>26</v>
      </c>
      <c r="F533" s="34">
        <v>41244</v>
      </c>
      <c r="G533" s="20" t="s">
        <v>21186</v>
      </c>
      <c r="H533" s="109"/>
      <c r="I533" s="21">
        <v>132910</v>
      </c>
      <c r="J533" s="21">
        <v>132910</v>
      </c>
      <c r="K533" s="21">
        <v>123108</v>
      </c>
      <c r="L533" s="21">
        <v>119234</v>
      </c>
      <c r="M533" s="21"/>
      <c r="N533" s="21">
        <v>13677</v>
      </c>
      <c r="O533" s="21"/>
      <c r="P533" s="125">
        <v>13677</v>
      </c>
      <c r="Q533" s="21"/>
      <c r="R533" s="21">
        <v>132910</v>
      </c>
      <c r="S533" s="21"/>
      <c r="T533" s="21"/>
      <c r="U533" s="125">
        <v>0</v>
      </c>
      <c r="V533" s="21">
        <v>3544</v>
      </c>
      <c r="W533" s="34">
        <v>47209</v>
      </c>
      <c r="X533" s="114" t="s">
        <v>13736</v>
      </c>
    </row>
    <row r="534" spans="2:24" x14ac:dyDescent="0.2">
      <c r="B534" s="14" t="s">
        <v>24339</v>
      </c>
      <c r="C534" s="33" t="s">
        <v>15363</v>
      </c>
      <c r="D534" s="16" t="s">
        <v>24338</v>
      </c>
      <c r="E534" s="18" t="s">
        <v>26</v>
      </c>
      <c r="F534" s="34">
        <v>41244</v>
      </c>
      <c r="G534" s="20" t="s">
        <v>21186</v>
      </c>
      <c r="H534" s="109"/>
      <c r="I534" s="21">
        <v>13384</v>
      </c>
      <c r="J534" s="21">
        <v>13384</v>
      </c>
      <c r="K534" s="21">
        <v>11962</v>
      </c>
      <c r="L534" s="21">
        <v>11321</v>
      </c>
      <c r="M534" s="21"/>
      <c r="N534" s="21">
        <v>2063</v>
      </c>
      <c r="O534" s="21"/>
      <c r="P534" s="125">
        <v>2063</v>
      </c>
      <c r="Q534" s="21"/>
      <c r="R534" s="21">
        <v>13384</v>
      </c>
      <c r="S534" s="21"/>
      <c r="T534" s="21"/>
      <c r="U534" s="125">
        <v>0</v>
      </c>
      <c r="V534" s="21">
        <v>439</v>
      </c>
      <c r="W534" s="34">
        <v>47209</v>
      </c>
      <c r="X534" s="114" t="s">
        <v>13736</v>
      </c>
    </row>
    <row r="535" spans="2:24" x14ac:dyDescent="0.2">
      <c r="B535" s="14" t="s">
        <v>24337</v>
      </c>
      <c r="C535" s="33" t="s">
        <v>15360</v>
      </c>
      <c r="D535" s="16" t="s">
        <v>24336</v>
      </c>
      <c r="E535" s="18" t="s">
        <v>26</v>
      </c>
      <c r="F535" s="34">
        <v>41244</v>
      </c>
      <c r="G535" s="20" t="s">
        <v>21186</v>
      </c>
      <c r="H535" s="109"/>
      <c r="I535" s="21">
        <v>3738</v>
      </c>
      <c r="J535" s="21">
        <v>3738</v>
      </c>
      <c r="K535" s="21">
        <v>3463</v>
      </c>
      <c r="L535" s="21">
        <v>3442</v>
      </c>
      <c r="M535" s="21"/>
      <c r="N535" s="21">
        <v>296</v>
      </c>
      <c r="O535" s="21"/>
      <c r="P535" s="125">
        <v>296</v>
      </c>
      <c r="Q535" s="21"/>
      <c r="R535" s="21">
        <v>3738</v>
      </c>
      <c r="S535" s="21"/>
      <c r="T535" s="21"/>
      <c r="U535" s="125">
        <v>0</v>
      </c>
      <c r="V535" s="21">
        <v>133</v>
      </c>
      <c r="W535" s="34">
        <v>47209</v>
      </c>
      <c r="X535" s="114" t="s">
        <v>13736</v>
      </c>
    </row>
    <row r="536" spans="2:24" x14ac:dyDescent="0.2">
      <c r="B536" s="14" t="s">
        <v>24335</v>
      </c>
      <c r="C536" s="33" t="s">
        <v>15357</v>
      </c>
      <c r="D536" s="16" t="s">
        <v>24334</v>
      </c>
      <c r="E536" s="18" t="s">
        <v>26</v>
      </c>
      <c r="F536" s="34">
        <v>41244</v>
      </c>
      <c r="G536" s="20" t="s">
        <v>21186</v>
      </c>
      <c r="H536" s="109"/>
      <c r="I536" s="21">
        <v>22488</v>
      </c>
      <c r="J536" s="21">
        <v>22488</v>
      </c>
      <c r="K536" s="21">
        <v>20830</v>
      </c>
      <c r="L536" s="21">
        <v>20307</v>
      </c>
      <c r="M536" s="21"/>
      <c r="N536" s="21">
        <v>2182</v>
      </c>
      <c r="O536" s="21"/>
      <c r="P536" s="125">
        <v>2182</v>
      </c>
      <c r="Q536" s="21"/>
      <c r="R536" s="21">
        <v>22488</v>
      </c>
      <c r="S536" s="21"/>
      <c r="T536" s="21"/>
      <c r="U536" s="125">
        <v>0</v>
      </c>
      <c r="V536" s="21">
        <v>494</v>
      </c>
      <c r="W536" s="34">
        <v>47209</v>
      </c>
      <c r="X536" s="114" t="s">
        <v>13736</v>
      </c>
    </row>
    <row r="537" spans="2:24" x14ac:dyDescent="0.2">
      <c r="B537" s="14" t="s">
        <v>24333</v>
      </c>
      <c r="C537" s="33" t="s">
        <v>15354</v>
      </c>
      <c r="D537" s="16" t="s">
        <v>24332</v>
      </c>
      <c r="E537" s="18" t="s">
        <v>26</v>
      </c>
      <c r="F537" s="34">
        <v>41244</v>
      </c>
      <c r="G537" s="20" t="s">
        <v>21186</v>
      </c>
      <c r="H537" s="109"/>
      <c r="I537" s="21">
        <v>84028</v>
      </c>
      <c r="J537" s="21">
        <v>84028</v>
      </c>
      <c r="K537" s="21">
        <v>75100</v>
      </c>
      <c r="L537" s="21">
        <v>64791</v>
      </c>
      <c r="M537" s="21"/>
      <c r="N537" s="21">
        <v>19237</v>
      </c>
      <c r="O537" s="21"/>
      <c r="P537" s="125">
        <v>19237</v>
      </c>
      <c r="Q537" s="21"/>
      <c r="R537" s="21">
        <v>84028</v>
      </c>
      <c r="S537" s="21"/>
      <c r="T537" s="21"/>
      <c r="U537" s="125">
        <v>0</v>
      </c>
      <c r="V537" s="21">
        <v>913</v>
      </c>
      <c r="W537" s="34">
        <v>47209</v>
      </c>
      <c r="X537" s="114" t="s">
        <v>13736</v>
      </c>
    </row>
    <row r="538" spans="2:24" x14ac:dyDescent="0.2">
      <c r="B538" s="14" t="s">
        <v>24331</v>
      </c>
      <c r="C538" s="33" t="s">
        <v>15351</v>
      </c>
      <c r="D538" s="16" t="s">
        <v>24330</v>
      </c>
      <c r="E538" s="18" t="s">
        <v>26</v>
      </c>
      <c r="F538" s="34">
        <v>41244</v>
      </c>
      <c r="G538" s="20" t="s">
        <v>21186</v>
      </c>
      <c r="H538" s="109"/>
      <c r="I538" s="21">
        <v>387386</v>
      </c>
      <c r="J538" s="21">
        <v>387386</v>
      </c>
      <c r="K538" s="21">
        <v>358816</v>
      </c>
      <c r="L538" s="21">
        <v>373365</v>
      </c>
      <c r="M538" s="21"/>
      <c r="N538" s="21">
        <v>14021</v>
      </c>
      <c r="O538" s="21"/>
      <c r="P538" s="125">
        <v>14021</v>
      </c>
      <c r="Q538" s="21"/>
      <c r="R538" s="21">
        <v>387386</v>
      </c>
      <c r="S538" s="21"/>
      <c r="T538" s="21"/>
      <c r="U538" s="125">
        <v>0</v>
      </c>
      <c r="V538" s="21">
        <v>11905</v>
      </c>
      <c r="W538" s="34">
        <v>47209</v>
      </c>
      <c r="X538" s="114" t="s">
        <v>13736</v>
      </c>
    </row>
    <row r="539" spans="2:24" x14ac:dyDescent="0.2">
      <c r="B539" s="14" t="s">
        <v>24329</v>
      </c>
      <c r="C539" s="33" t="s">
        <v>15348</v>
      </c>
      <c r="D539" s="16" t="s">
        <v>24328</v>
      </c>
      <c r="E539" s="18" t="s">
        <v>26</v>
      </c>
      <c r="F539" s="34">
        <v>41244</v>
      </c>
      <c r="G539" s="20" t="s">
        <v>21186</v>
      </c>
      <c r="H539" s="109"/>
      <c r="I539" s="21">
        <v>68153</v>
      </c>
      <c r="J539" s="21">
        <v>68153</v>
      </c>
      <c r="K539" s="21">
        <v>60912</v>
      </c>
      <c r="L539" s="21">
        <v>63116</v>
      </c>
      <c r="M539" s="21"/>
      <c r="N539" s="21">
        <v>5037</v>
      </c>
      <c r="O539" s="21"/>
      <c r="P539" s="125">
        <v>5037</v>
      </c>
      <c r="Q539" s="21"/>
      <c r="R539" s="21">
        <v>68153</v>
      </c>
      <c r="S539" s="21"/>
      <c r="T539" s="21"/>
      <c r="U539" s="125">
        <v>0</v>
      </c>
      <c r="V539" s="21">
        <v>1267</v>
      </c>
      <c r="W539" s="34">
        <v>47209</v>
      </c>
      <c r="X539" s="114" t="s">
        <v>13736</v>
      </c>
    </row>
    <row r="540" spans="2:24" x14ac:dyDescent="0.2">
      <c r="B540" s="14" t="s">
        <v>24327</v>
      </c>
      <c r="C540" s="33" t="s">
        <v>15345</v>
      </c>
      <c r="D540" s="16" t="s">
        <v>24326</v>
      </c>
      <c r="E540" s="18" t="s">
        <v>26</v>
      </c>
      <c r="F540" s="34">
        <v>41244</v>
      </c>
      <c r="G540" s="20" t="s">
        <v>21186</v>
      </c>
      <c r="H540" s="109"/>
      <c r="I540" s="21">
        <v>84747</v>
      </c>
      <c r="J540" s="21">
        <v>84747</v>
      </c>
      <c r="K540" s="21">
        <v>75742</v>
      </c>
      <c r="L540" s="21">
        <v>76179</v>
      </c>
      <c r="M540" s="21"/>
      <c r="N540" s="21">
        <v>8567</v>
      </c>
      <c r="O540" s="21"/>
      <c r="P540" s="125">
        <v>8567</v>
      </c>
      <c r="Q540" s="21"/>
      <c r="R540" s="21">
        <v>84747</v>
      </c>
      <c r="S540" s="21"/>
      <c r="T540" s="21"/>
      <c r="U540" s="125">
        <v>0</v>
      </c>
      <c r="V540" s="21">
        <v>3644</v>
      </c>
      <c r="W540" s="34">
        <v>47209</v>
      </c>
      <c r="X540" s="114" t="s">
        <v>13736</v>
      </c>
    </row>
    <row r="541" spans="2:24" x14ac:dyDescent="0.2">
      <c r="B541" s="14" t="s">
        <v>24325</v>
      </c>
      <c r="C541" s="33" t="s">
        <v>15342</v>
      </c>
      <c r="D541" s="16" t="s">
        <v>24324</v>
      </c>
      <c r="E541" s="18" t="s">
        <v>26</v>
      </c>
      <c r="F541" s="34">
        <v>41244</v>
      </c>
      <c r="G541" s="20" t="s">
        <v>21186</v>
      </c>
      <c r="H541" s="109"/>
      <c r="I541" s="21">
        <v>48963</v>
      </c>
      <c r="J541" s="21">
        <v>48963</v>
      </c>
      <c r="K541" s="21">
        <v>45352</v>
      </c>
      <c r="L541" s="21">
        <v>45184</v>
      </c>
      <c r="M541" s="21"/>
      <c r="N541" s="21">
        <v>3779</v>
      </c>
      <c r="O541" s="21"/>
      <c r="P541" s="125">
        <v>3779</v>
      </c>
      <c r="Q541" s="21"/>
      <c r="R541" s="21">
        <v>48963</v>
      </c>
      <c r="S541" s="21"/>
      <c r="T541" s="21"/>
      <c r="U541" s="125">
        <v>0</v>
      </c>
      <c r="V541" s="21">
        <v>1857</v>
      </c>
      <c r="W541" s="34">
        <v>47239</v>
      </c>
      <c r="X541" s="114" t="s">
        <v>13736</v>
      </c>
    </row>
    <row r="542" spans="2:24" x14ac:dyDescent="0.2">
      <c r="B542" s="14" t="s">
        <v>24323</v>
      </c>
      <c r="C542" s="33" t="s">
        <v>15339</v>
      </c>
      <c r="D542" s="16" t="s">
        <v>24322</v>
      </c>
      <c r="E542" s="18" t="s">
        <v>26</v>
      </c>
      <c r="F542" s="34">
        <v>41244</v>
      </c>
      <c r="G542" s="20" t="s">
        <v>21186</v>
      </c>
      <c r="H542" s="109"/>
      <c r="I542" s="21">
        <v>22177</v>
      </c>
      <c r="J542" s="21">
        <v>22177</v>
      </c>
      <c r="K542" s="21">
        <v>19821</v>
      </c>
      <c r="L542" s="21">
        <v>16359</v>
      </c>
      <c r="M542" s="21"/>
      <c r="N542" s="21">
        <v>5818</v>
      </c>
      <c r="O542" s="21"/>
      <c r="P542" s="125">
        <v>5818</v>
      </c>
      <c r="Q542" s="21"/>
      <c r="R542" s="21">
        <v>22177</v>
      </c>
      <c r="S542" s="21"/>
      <c r="T542" s="21"/>
      <c r="U542" s="125">
        <v>0</v>
      </c>
      <c r="V542" s="21">
        <v>612</v>
      </c>
      <c r="W542" s="34">
        <v>47209</v>
      </c>
      <c r="X542" s="114" t="s">
        <v>13736</v>
      </c>
    </row>
    <row r="543" spans="2:24" x14ac:dyDescent="0.2">
      <c r="B543" s="14" t="s">
        <v>24321</v>
      </c>
      <c r="C543" s="33" t="s">
        <v>15336</v>
      </c>
      <c r="D543" s="16" t="s">
        <v>24320</v>
      </c>
      <c r="E543" s="18" t="s">
        <v>26</v>
      </c>
      <c r="F543" s="34">
        <v>41244</v>
      </c>
      <c r="G543" s="20" t="s">
        <v>21186</v>
      </c>
      <c r="H543" s="109"/>
      <c r="I543" s="21">
        <v>18401</v>
      </c>
      <c r="J543" s="21">
        <v>18401</v>
      </c>
      <c r="K543" s="21">
        <v>16314</v>
      </c>
      <c r="L543" s="21">
        <v>14209</v>
      </c>
      <c r="M543" s="21"/>
      <c r="N543" s="21">
        <v>4192</v>
      </c>
      <c r="O543" s="21"/>
      <c r="P543" s="125">
        <v>4192</v>
      </c>
      <c r="Q543" s="21"/>
      <c r="R543" s="21">
        <v>18401</v>
      </c>
      <c r="S543" s="21"/>
      <c r="T543" s="21"/>
      <c r="U543" s="125">
        <v>0</v>
      </c>
      <c r="V543" s="21">
        <v>684</v>
      </c>
      <c r="W543" s="34">
        <v>47209</v>
      </c>
      <c r="X543" s="114" t="s">
        <v>13736</v>
      </c>
    </row>
    <row r="544" spans="2:24" x14ac:dyDescent="0.2">
      <c r="B544" s="14" t="s">
        <v>24319</v>
      </c>
      <c r="C544" s="33" t="s">
        <v>15333</v>
      </c>
      <c r="D544" s="16" t="s">
        <v>24318</v>
      </c>
      <c r="E544" s="18" t="s">
        <v>26</v>
      </c>
      <c r="F544" s="34">
        <v>41244</v>
      </c>
      <c r="G544" s="20" t="s">
        <v>21186</v>
      </c>
      <c r="H544" s="109"/>
      <c r="I544" s="21">
        <v>1648</v>
      </c>
      <c r="J544" s="21">
        <v>1648</v>
      </c>
      <c r="K544" s="21">
        <v>1574</v>
      </c>
      <c r="L544" s="21">
        <v>1483</v>
      </c>
      <c r="M544" s="21"/>
      <c r="N544" s="21">
        <v>165</v>
      </c>
      <c r="O544" s="21"/>
      <c r="P544" s="125">
        <v>165</v>
      </c>
      <c r="Q544" s="21"/>
      <c r="R544" s="21">
        <v>1648</v>
      </c>
      <c r="S544" s="21"/>
      <c r="T544" s="21"/>
      <c r="U544" s="125">
        <v>0</v>
      </c>
      <c r="V544" s="21">
        <v>58</v>
      </c>
      <c r="W544" s="34">
        <v>47209</v>
      </c>
      <c r="X544" s="114" t="s">
        <v>13736</v>
      </c>
    </row>
    <row r="545" spans="2:24" x14ac:dyDescent="0.2">
      <c r="B545" s="14" t="s">
        <v>24317</v>
      </c>
      <c r="C545" s="33" t="s">
        <v>15330</v>
      </c>
      <c r="D545" s="16" t="s">
        <v>24316</v>
      </c>
      <c r="E545" s="18" t="s">
        <v>26</v>
      </c>
      <c r="F545" s="34">
        <v>41244</v>
      </c>
      <c r="G545" s="20" t="s">
        <v>21186</v>
      </c>
      <c r="H545" s="109"/>
      <c r="I545" s="21">
        <v>73615</v>
      </c>
      <c r="J545" s="21">
        <v>73615</v>
      </c>
      <c r="K545" s="21">
        <v>65265</v>
      </c>
      <c r="L545" s="21">
        <v>64779</v>
      </c>
      <c r="M545" s="21"/>
      <c r="N545" s="21">
        <v>8837</v>
      </c>
      <c r="O545" s="21"/>
      <c r="P545" s="125">
        <f>SCDPT4!M545+SCDPT4!N545-SCDPT4!O545</f>
        <v>8837</v>
      </c>
      <c r="Q545" s="21"/>
      <c r="R545" s="21">
        <v>73615</v>
      </c>
      <c r="S545" s="21"/>
      <c r="T545" s="21"/>
      <c r="U545" s="125">
        <f>SCDPT4!S545+SCDPT4!T545</f>
        <v>0</v>
      </c>
      <c r="V545" s="21">
        <v>2807</v>
      </c>
      <c r="W545" s="34">
        <v>47209</v>
      </c>
      <c r="X545" s="114" t="s">
        <v>13736</v>
      </c>
    </row>
    <row r="546" spans="2:24" x14ac:dyDescent="0.2">
      <c r="B546" s="14" t="s">
        <v>24315</v>
      </c>
      <c r="C546" s="33" t="s">
        <v>15327</v>
      </c>
      <c r="D546" s="16" t="s">
        <v>24314</v>
      </c>
      <c r="E546" s="18" t="s">
        <v>26</v>
      </c>
      <c r="F546" s="34">
        <v>41244</v>
      </c>
      <c r="G546" s="20" t="s">
        <v>21186</v>
      </c>
      <c r="H546" s="109"/>
      <c r="I546" s="21">
        <v>63086</v>
      </c>
      <c r="J546" s="21">
        <v>63086</v>
      </c>
      <c r="K546" s="21">
        <v>56383</v>
      </c>
      <c r="L546" s="21">
        <v>52566</v>
      </c>
      <c r="M546" s="21"/>
      <c r="N546" s="21">
        <v>10520</v>
      </c>
      <c r="O546" s="21"/>
      <c r="P546" s="125">
        <v>10520</v>
      </c>
      <c r="Q546" s="21"/>
      <c r="R546" s="21">
        <v>63086</v>
      </c>
      <c r="S546" s="21"/>
      <c r="T546" s="21"/>
      <c r="U546" s="125">
        <v>0</v>
      </c>
      <c r="V546" s="21">
        <v>1521</v>
      </c>
      <c r="W546" s="34">
        <v>47239</v>
      </c>
      <c r="X546" s="114" t="s">
        <v>13736</v>
      </c>
    </row>
    <row r="547" spans="2:24" x14ac:dyDescent="0.2">
      <c r="B547" s="14" t="s">
        <v>24313</v>
      </c>
      <c r="C547" s="33" t="s">
        <v>15324</v>
      </c>
      <c r="D547" s="16" t="s">
        <v>24312</v>
      </c>
      <c r="E547" s="18" t="s">
        <v>26</v>
      </c>
      <c r="F547" s="34">
        <v>41244</v>
      </c>
      <c r="G547" s="20" t="s">
        <v>21186</v>
      </c>
      <c r="H547" s="109"/>
      <c r="I547" s="21">
        <v>35172</v>
      </c>
      <c r="J547" s="21">
        <v>35172</v>
      </c>
      <c r="K547" s="21">
        <v>31435</v>
      </c>
      <c r="L547" s="21">
        <v>27578</v>
      </c>
      <c r="M547" s="21"/>
      <c r="N547" s="21">
        <v>7594</v>
      </c>
      <c r="O547" s="21"/>
      <c r="P547" s="125">
        <v>7594</v>
      </c>
      <c r="Q547" s="21"/>
      <c r="R547" s="21">
        <v>35172</v>
      </c>
      <c r="S547" s="21"/>
      <c r="T547" s="21"/>
      <c r="U547" s="125">
        <v>0</v>
      </c>
      <c r="V547" s="21">
        <v>1493</v>
      </c>
      <c r="W547" s="34">
        <v>47239</v>
      </c>
      <c r="X547" s="114" t="s">
        <v>13736</v>
      </c>
    </row>
    <row r="548" spans="2:24" x14ac:dyDescent="0.2">
      <c r="B548" s="14" t="s">
        <v>24311</v>
      </c>
      <c r="C548" s="33" t="s">
        <v>15321</v>
      </c>
      <c r="D548" s="16" t="s">
        <v>24310</v>
      </c>
      <c r="E548" s="18" t="s">
        <v>26</v>
      </c>
      <c r="F548" s="34">
        <v>41244</v>
      </c>
      <c r="G548" s="20" t="s">
        <v>21186</v>
      </c>
      <c r="H548" s="109"/>
      <c r="I548" s="21">
        <v>21834</v>
      </c>
      <c r="J548" s="21">
        <v>21834</v>
      </c>
      <c r="K548" s="21">
        <v>20854</v>
      </c>
      <c r="L548" s="21">
        <v>20906</v>
      </c>
      <c r="M548" s="21"/>
      <c r="N548" s="21">
        <v>929</v>
      </c>
      <c r="O548" s="21"/>
      <c r="P548" s="125">
        <v>929</v>
      </c>
      <c r="Q548" s="21"/>
      <c r="R548" s="21">
        <v>21834</v>
      </c>
      <c r="S548" s="21"/>
      <c r="T548" s="21"/>
      <c r="U548" s="125">
        <v>0</v>
      </c>
      <c r="V548" s="21">
        <v>1276</v>
      </c>
      <c r="W548" s="34">
        <v>47239</v>
      </c>
      <c r="X548" s="114" t="s">
        <v>13736</v>
      </c>
    </row>
    <row r="549" spans="2:24" x14ac:dyDescent="0.2">
      <c r="B549" s="14" t="s">
        <v>24309</v>
      </c>
      <c r="C549" s="33" t="s">
        <v>15318</v>
      </c>
      <c r="D549" s="16" t="s">
        <v>24308</v>
      </c>
      <c r="E549" s="18" t="s">
        <v>26</v>
      </c>
      <c r="F549" s="34">
        <v>41244</v>
      </c>
      <c r="G549" s="20" t="s">
        <v>21186</v>
      </c>
      <c r="H549" s="109"/>
      <c r="I549" s="21">
        <v>8170</v>
      </c>
      <c r="J549" s="21">
        <v>8170</v>
      </c>
      <c r="K549" s="21">
        <v>7302</v>
      </c>
      <c r="L549" s="21">
        <v>6901</v>
      </c>
      <c r="M549" s="21"/>
      <c r="N549" s="21">
        <v>1269</v>
      </c>
      <c r="O549" s="21"/>
      <c r="P549" s="125">
        <v>1269</v>
      </c>
      <c r="Q549" s="21"/>
      <c r="R549" s="21">
        <v>8170</v>
      </c>
      <c r="S549" s="21"/>
      <c r="T549" s="21"/>
      <c r="U549" s="125">
        <v>0</v>
      </c>
      <c r="V549" s="21">
        <v>268</v>
      </c>
      <c r="W549" s="34">
        <v>47239</v>
      </c>
      <c r="X549" s="114" t="s">
        <v>13736</v>
      </c>
    </row>
    <row r="550" spans="2:24" x14ac:dyDescent="0.2">
      <c r="B550" s="14" t="s">
        <v>24307</v>
      </c>
      <c r="C550" s="33" t="s">
        <v>15315</v>
      </c>
      <c r="D550" s="16" t="s">
        <v>24306</v>
      </c>
      <c r="E550" s="18" t="s">
        <v>26</v>
      </c>
      <c r="F550" s="34">
        <v>41244</v>
      </c>
      <c r="G550" s="20" t="s">
        <v>21186</v>
      </c>
      <c r="H550" s="109"/>
      <c r="I550" s="21">
        <v>9409</v>
      </c>
      <c r="J550" s="21">
        <v>9409</v>
      </c>
      <c r="K550" s="21">
        <v>8715</v>
      </c>
      <c r="L550" s="21">
        <v>8600</v>
      </c>
      <c r="M550" s="21"/>
      <c r="N550" s="21">
        <v>810</v>
      </c>
      <c r="O550" s="21"/>
      <c r="P550" s="125">
        <v>810</v>
      </c>
      <c r="Q550" s="21"/>
      <c r="R550" s="21">
        <v>9409</v>
      </c>
      <c r="S550" s="21"/>
      <c r="T550" s="21"/>
      <c r="U550" s="125">
        <v>0</v>
      </c>
      <c r="V550" s="21">
        <v>334</v>
      </c>
      <c r="W550" s="34">
        <v>47239</v>
      </c>
      <c r="X550" s="114" t="s">
        <v>13736</v>
      </c>
    </row>
    <row r="551" spans="2:24" x14ac:dyDescent="0.2">
      <c r="B551" s="14" t="s">
        <v>24305</v>
      </c>
      <c r="C551" s="33" t="s">
        <v>15312</v>
      </c>
      <c r="D551" s="16" t="s">
        <v>24304</v>
      </c>
      <c r="E551" s="18" t="s">
        <v>26</v>
      </c>
      <c r="F551" s="34">
        <v>41244</v>
      </c>
      <c r="G551" s="20" t="s">
        <v>21186</v>
      </c>
      <c r="H551" s="109"/>
      <c r="I551" s="21">
        <v>54619</v>
      </c>
      <c r="J551" s="21">
        <v>54619</v>
      </c>
      <c r="K551" s="21">
        <v>48816</v>
      </c>
      <c r="L551" s="21">
        <v>41676</v>
      </c>
      <c r="M551" s="21"/>
      <c r="N551" s="21">
        <v>12943</v>
      </c>
      <c r="O551" s="21"/>
      <c r="P551" s="125">
        <v>12943</v>
      </c>
      <c r="Q551" s="21"/>
      <c r="R551" s="21">
        <v>54619</v>
      </c>
      <c r="S551" s="21"/>
      <c r="T551" s="21"/>
      <c r="U551" s="125">
        <v>0</v>
      </c>
      <c r="V551" s="21">
        <v>1881</v>
      </c>
      <c r="W551" s="34">
        <v>47239</v>
      </c>
      <c r="X551" s="114" t="s">
        <v>13736</v>
      </c>
    </row>
    <row r="552" spans="2:24" x14ac:dyDescent="0.2">
      <c r="B552" s="14" t="s">
        <v>24303</v>
      </c>
      <c r="C552" s="33" t="s">
        <v>15309</v>
      </c>
      <c r="D552" s="16" t="s">
        <v>24302</v>
      </c>
      <c r="E552" s="18" t="s">
        <v>26</v>
      </c>
      <c r="F552" s="34">
        <v>41244</v>
      </c>
      <c r="G552" s="20" t="s">
        <v>21186</v>
      </c>
      <c r="H552" s="109"/>
      <c r="I552" s="21">
        <v>21588</v>
      </c>
      <c r="J552" s="21">
        <v>21588</v>
      </c>
      <c r="K552" s="21">
        <v>20584</v>
      </c>
      <c r="L552" s="21">
        <v>19208</v>
      </c>
      <c r="M552" s="21"/>
      <c r="N552" s="21">
        <v>2379</v>
      </c>
      <c r="O552" s="21"/>
      <c r="P552" s="125">
        <v>2379</v>
      </c>
      <c r="Q552" s="21"/>
      <c r="R552" s="21">
        <v>21588</v>
      </c>
      <c r="S552" s="21"/>
      <c r="T552" s="21"/>
      <c r="U552" s="125">
        <v>0</v>
      </c>
      <c r="V552" s="21">
        <v>492</v>
      </c>
      <c r="W552" s="34">
        <v>47239</v>
      </c>
      <c r="X552" s="114" t="s">
        <v>13736</v>
      </c>
    </row>
    <row r="553" spans="2:24" x14ac:dyDescent="0.2">
      <c r="B553" s="14" t="s">
        <v>24301</v>
      </c>
      <c r="C553" s="33" t="s">
        <v>24300</v>
      </c>
      <c r="D553" s="16" t="s">
        <v>24299</v>
      </c>
      <c r="E553" s="18" t="s">
        <v>26</v>
      </c>
      <c r="F553" s="34">
        <v>40940</v>
      </c>
      <c r="G553" s="20" t="s">
        <v>21186</v>
      </c>
      <c r="H553" s="109"/>
      <c r="I553" s="21">
        <v>33336</v>
      </c>
      <c r="J553" s="21">
        <v>33336</v>
      </c>
      <c r="K553" s="21">
        <v>29794</v>
      </c>
      <c r="L553" s="21">
        <v>30331</v>
      </c>
      <c r="M553" s="21"/>
      <c r="N553" s="21">
        <v>3005</v>
      </c>
      <c r="O553" s="21"/>
      <c r="P553" s="125">
        <v>3005</v>
      </c>
      <c r="Q553" s="21"/>
      <c r="R553" s="21">
        <v>33336</v>
      </c>
      <c r="S553" s="21"/>
      <c r="T553" s="21"/>
      <c r="U553" s="125">
        <v>0</v>
      </c>
      <c r="V553" s="21">
        <v>333</v>
      </c>
      <c r="W553" s="34">
        <v>47239</v>
      </c>
      <c r="X553" s="114" t="s">
        <v>13530</v>
      </c>
    </row>
    <row r="554" spans="2:24" x14ac:dyDescent="0.2">
      <c r="B554" s="14" t="s">
        <v>24298</v>
      </c>
      <c r="C554" s="33" t="s">
        <v>15306</v>
      </c>
      <c r="D554" s="16" t="s">
        <v>24297</v>
      </c>
      <c r="E554" s="18" t="s">
        <v>26</v>
      </c>
      <c r="F554" s="34">
        <v>41244</v>
      </c>
      <c r="G554" s="20" t="s">
        <v>21186</v>
      </c>
      <c r="H554" s="109"/>
      <c r="I554" s="21">
        <v>16602</v>
      </c>
      <c r="J554" s="21">
        <v>16602</v>
      </c>
      <c r="K554" s="21">
        <v>15377</v>
      </c>
      <c r="L554" s="21">
        <v>15610</v>
      </c>
      <c r="M554" s="21"/>
      <c r="N554" s="21">
        <v>992</v>
      </c>
      <c r="O554" s="21"/>
      <c r="P554" s="125">
        <v>992</v>
      </c>
      <c r="Q554" s="21"/>
      <c r="R554" s="21">
        <v>16602</v>
      </c>
      <c r="S554" s="21"/>
      <c r="T554" s="21"/>
      <c r="U554" s="125">
        <v>0</v>
      </c>
      <c r="V554" s="21">
        <v>950</v>
      </c>
      <c r="W554" s="34">
        <v>47270</v>
      </c>
      <c r="X554" s="114" t="s">
        <v>13736</v>
      </c>
    </row>
    <row r="555" spans="2:24" x14ac:dyDescent="0.2">
      <c r="B555" s="14" t="s">
        <v>24296</v>
      </c>
      <c r="C555" s="33" t="s">
        <v>15303</v>
      </c>
      <c r="D555" s="16" t="s">
        <v>24295</v>
      </c>
      <c r="E555" s="18" t="s">
        <v>26</v>
      </c>
      <c r="F555" s="34">
        <v>41244</v>
      </c>
      <c r="G555" s="20" t="s">
        <v>21186</v>
      </c>
      <c r="H555" s="109"/>
      <c r="I555" s="21">
        <v>26538</v>
      </c>
      <c r="J555" s="21">
        <v>26538</v>
      </c>
      <c r="K555" s="21">
        <v>24581</v>
      </c>
      <c r="L555" s="21">
        <v>25150</v>
      </c>
      <c r="M555" s="21"/>
      <c r="N555" s="21">
        <v>1388</v>
      </c>
      <c r="O555" s="21"/>
      <c r="P555" s="125">
        <v>1388</v>
      </c>
      <c r="Q555" s="21"/>
      <c r="R555" s="21">
        <v>26538</v>
      </c>
      <c r="S555" s="21"/>
      <c r="T555" s="21"/>
      <c r="U555" s="125">
        <v>0</v>
      </c>
      <c r="V555" s="21">
        <v>1168</v>
      </c>
      <c r="W555" s="34">
        <v>47270</v>
      </c>
      <c r="X555" s="114" t="s">
        <v>13736</v>
      </c>
    </row>
    <row r="556" spans="2:24" x14ac:dyDescent="0.2">
      <c r="B556" s="14" t="s">
        <v>24294</v>
      </c>
      <c r="C556" s="33" t="s">
        <v>15300</v>
      </c>
      <c r="D556" s="16" t="s">
        <v>24293</v>
      </c>
      <c r="E556" s="18" t="s">
        <v>26</v>
      </c>
      <c r="F556" s="34">
        <v>41244</v>
      </c>
      <c r="G556" s="20" t="s">
        <v>21186</v>
      </c>
      <c r="H556" s="109"/>
      <c r="I556" s="21">
        <v>145995</v>
      </c>
      <c r="J556" s="21">
        <v>145995</v>
      </c>
      <c r="K556" s="21">
        <v>130483</v>
      </c>
      <c r="L556" s="21">
        <v>137287</v>
      </c>
      <c r="M556" s="21"/>
      <c r="N556" s="21">
        <v>8707</v>
      </c>
      <c r="O556" s="21"/>
      <c r="P556" s="125">
        <v>8707</v>
      </c>
      <c r="Q556" s="21"/>
      <c r="R556" s="21">
        <v>145995</v>
      </c>
      <c r="S556" s="21"/>
      <c r="T556" s="21"/>
      <c r="U556" s="125">
        <v>0</v>
      </c>
      <c r="V556" s="21">
        <v>4638</v>
      </c>
      <c r="W556" s="34">
        <v>47239</v>
      </c>
      <c r="X556" s="114" t="s">
        <v>13736</v>
      </c>
    </row>
    <row r="557" spans="2:24" x14ac:dyDescent="0.2">
      <c r="B557" s="14" t="s">
        <v>24292</v>
      </c>
      <c r="C557" s="33" t="s">
        <v>15297</v>
      </c>
      <c r="D557" s="16" t="s">
        <v>24291</v>
      </c>
      <c r="E557" s="18" t="s">
        <v>26</v>
      </c>
      <c r="F557" s="34">
        <v>41244</v>
      </c>
      <c r="G557" s="20" t="s">
        <v>21186</v>
      </c>
      <c r="H557" s="109"/>
      <c r="I557" s="21">
        <v>12733</v>
      </c>
      <c r="J557" s="21">
        <v>12733</v>
      </c>
      <c r="K557" s="21">
        <v>11794</v>
      </c>
      <c r="L557" s="21">
        <v>12139</v>
      </c>
      <c r="M557" s="21"/>
      <c r="N557" s="21">
        <v>594</v>
      </c>
      <c r="O557" s="21"/>
      <c r="P557" s="125">
        <v>594</v>
      </c>
      <c r="Q557" s="21"/>
      <c r="R557" s="21">
        <v>12733</v>
      </c>
      <c r="S557" s="21"/>
      <c r="T557" s="21"/>
      <c r="U557" s="125">
        <v>0</v>
      </c>
      <c r="V557" s="21">
        <v>358</v>
      </c>
      <c r="W557" s="34">
        <v>47300</v>
      </c>
      <c r="X557" s="114" t="s">
        <v>13736</v>
      </c>
    </row>
    <row r="558" spans="2:24" x14ac:dyDescent="0.2">
      <c r="B558" s="14" t="s">
        <v>24290</v>
      </c>
      <c r="C558" s="33" t="s">
        <v>15294</v>
      </c>
      <c r="D558" s="16" t="s">
        <v>24289</v>
      </c>
      <c r="E558" s="18" t="s">
        <v>26</v>
      </c>
      <c r="F558" s="34">
        <v>41244</v>
      </c>
      <c r="G558" s="20" t="s">
        <v>21186</v>
      </c>
      <c r="H558" s="109"/>
      <c r="I558" s="21">
        <v>10953</v>
      </c>
      <c r="J558" s="21">
        <v>10953</v>
      </c>
      <c r="K558" s="21">
        <v>10145</v>
      </c>
      <c r="L558" s="21">
        <v>10739</v>
      </c>
      <c r="M558" s="21"/>
      <c r="N558" s="21">
        <v>214</v>
      </c>
      <c r="O558" s="21"/>
      <c r="P558" s="125">
        <v>214</v>
      </c>
      <c r="Q558" s="21"/>
      <c r="R558" s="21">
        <v>10953</v>
      </c>
      <c r="S558" s="21"/>
      <c r="T558" s="21"/>
      <c r="U558" s="125">
        <v>0</v>
      </c>
      <c r="V558" s="21">
        <v>386</v>
      </c>
      <c r="W558" s="34">
        <v>47270</v>
      </c>
      <c r="X558" s="114" t="s">
        <v>13736</v>
      </c>
    </row>
    <row r="559" spans="2:24" x14ac:dyDescent="0.2">
      <c r="B559" s="14" t="s">
        <v>24288</v>
      </c>
      <c r="C559" s="33" t="s">
        <v>15291</v>
      </c>
      <c r="D559" s="16" t="s">
        <v>24287</v>
      </c>
      <c r="E559" s="18" t="s">
        <v>26</v>
      </c>
      <c r="F559" s="34">
        <v>41244</v>
      </c>
      <c r="G559" s="20" t="s">
        <v>21186</v>
      </c>
      <c r="H559" s="109"/>
      <c r="I559" s="21">
        <v>27548</v>
      </c>
      <c r="J559" s="21">
        <v>27548</v>
      </c>
      <c r="K559" s="21">
        <v>25994</v>
      </c>
      <c r="L559" s="21">
        <v>24031</v>
      </c>
      <c r="M559" s="21"/>
      <c r="N559" s="21">
        <v>3517</v>
      </c>
      <c r="O559" s="21"/>
      <c r="P559" s="125">
        <v>3517</v>
      </c>
      <c r="Q559" s="21"/>
      <c r="R559" s="21">
        <v>27548</v>
      </c>
      <c r="S559" s="21"/>
      <c r="T559" s="21"/>
      <c r="U559" s="125">
        <v>0</v>
      </c>
      <c r="V559" s="21">
        <v>1295</v>
      </c>
      <c r="W559" s="34">
        <v>47300</v>
      </c>
      <c r="X559" s="114" t="s">
        <v>13736</v>
      </c>
    </row>
    <row r="560" spans="2:24" x14ac:dyDescent="0.2">
      <c r="B560" s="14" t="s">
        <v>24286</v>
      </c>
      <c r="C560" s="33" t="s">
        <v>15288</v>
      </c>
      <c r="D560" s="16" t="s">
        <v>24285</v>
      </c>
      <c r="E560" s="18" t="s">
        <v>26</v>
      </c>
      <c r="F560" s="34">
        <v>41244</v>
      </c>
      <c r="G560" s="20" t="s">
        <v>21186</v>
      </c>
      <c r="H560" s="109"/>
      <c r="I560" s="21">
        <v>7056</v>
      </c>
      <c r="J560" s="21">
        <v>7056</v>
      </c>
      <c r="K560" s="21">
        <v>6535</v>
      </c>
      <c r="L560" s="21">
        <v>5422</v>
      </c>
      <c r="M560" s="21"/>
      <c r="N560" s="21">
        <v>1634</v>
      </c>
      <c r="O560" s="21"/>
      <c r="P560" s="125">
        <v>1634</v>
      </c>
      <c r="Q560" s="21"/>
      <c r="R560" s="21">
        <v>7056</v>
      </c>
      <c r="S560" s="21"/>
      <c r="T560" s="21"/>
      <c r="U560" s="125">
        <v>0</v>
      </c>
      <c r="V560" s="21">
        <v>120</v>
      </c>
      <c r="W560" s="34">
        <v>47331</v>
      </c>
      <c r="X560" s="114" t="s">
        <v>13736</v>
      </c>
    </row>
    <row r="561" spans="2:24" x14ac:dyDescent="0.2">
      <c r="B561" s="14" t="s">
        <v>24284</v>
      </c>
      <c r="C561" s="33" t="s">
        <v>15285</v>
      </c>
      <c r="D561" s="16" t="s">
        <v>24283</v>
      </c>
      <c r="E561" s="18" t="s">
        <v>26</v>
      </c>
      <c r="F561" s="34">
        <v>41244</v>
      </c>
      <c r="G561" s="20" t="s">
        <v>21186</v>
      </c>
      <c r="H561" s="109"/>
      <c r="I561" s="21">
        <v>91973</v>
      </c>
      <c r="J561" s="21">
        <v>91973</v>
      </c>
      <c r="K561" s="21">
        <v>82201</v>
      </c>
      <c r="L561" s="21">
        <v>81786</v>
      </c>
      <c r="M561" s="21"/>
      <c r="N561" s="21">
        <v>10187</v>
      </c>
      <c r="O561" s="21"/>
      <c r="P561" s="125">
        <v>10187</v>
      </c>
      <c r="Q561" s="21"/>
      <c r="R561" s="21">
        <v>91973</v>
      </c>
      <c r="S561" s="21"/>
      <c r="T561" s="21"/>
      <c r="U561" s="125">
        <v>0</v>
      </c>
      <c r="V561" s="21">
        <v>799</v>
      </c>
      <c r="W561" s="34">
        <v>47300</v>
      </c>
      <c r="X561" s="114" t="s">
        <v>13736</v>
      </c>
    </row>
    <row r="562" spans="2:24" x14ac:dyDescent="0.2">
      <c r="B562" s="14" t="s">
        <v>24282</v>
      </c>
      <c r="C562" s="33" t="s">
        <v>15282</v>
      </c>
      <c r="D562" s="16" t="s">
        <v>24281</v>
      </c>
      <c r="E562" s="18" t="s">
        <v>26</v>
      </c>
      <c r="F562" s="34">
        <v>41244</v>
      </c>
      <c r="G562" s="20" t="s">
        <v>21186</v>
      </c>
      <c r="H562" s="109"/>
      <c r="I562" s="21">
        <v>195148</v>
      </c>
      <c r="J562" s="21">
        <v>195148</v>
      </c>
      <c r="K562" s="21">
        <v>174413</v>
      </c>
      <c r="L562" s="21">
        <v>180494</v>
      </c>
      <c r="M562" s="21"/>
      <c r="N562" s="21">
        <v>14654</v>
      </c>
      <c r="O562" s="21"/>
      <c r="P562" s="125">
        <v>14654</v>
      </c>
      <c r="Q562" s="21"/>
      <c r="R562" s="21">
        <v>195148</v>
      </c>
      <c r="S562" s="21"/>
      <c r="T562" s="21"/>
      <c r="U562" s="125">
        <v>0</v>
      </c>
      <c r="V562" s="21">
        <v>10173</v>
      </c>
      <c r="W562" s="34">
        <v>47300</v>
      </c>
      <c r="X562" s="114" t="s">
        <v>13736</v>
      </c>
    </row>
    <row r="563" spans="2:24" x14ac:dyDescent="0.2">
      <c r="B563" s="14" t="s">
        <v>24280</v>
      </c>
      <c r="C563" s="33" t="s">
        <v>15279</v>
      </c>
      <c r="D563" s="16" t="s">
        <v>24279</v>
      </c>
      <c r="E563" s="18" t="s">
        <v>26</v>
      </c>
      <c r="F563" s="34">
        <v>41244</v>
      </c>
      <c r="G563" s="20" t="s">
        <v>21186</v>
      </c>
      <c r="H563" s="109"/>
      <c r="I563" s="21">
        <v>77318</v>
      </c>
      <c r="J563" s="21">
        <v>77318</v>
      </c>
      <c r="K563" s="21">
        <v>68596</v>
      </c>
      <c r="L563" s="21">
        <v>61746</v>
      </c>
      <c r="M563" s="21"/>
      <c r="N563" s="21">
        <v>15571</v>
      </c>
      <c r="O563" s="21"/>
      <c r="P563" s="125">
        <v>15571</v>
      </c>
      <c r="Q563" s="21"/>
      <c r="R563" s="21">
        <v>77318</v>
      </c>
      <c r="S563" s="21"/>
      <c r="T563" s="21"/>
      <c r="U563" s="125">
        <v>0</v>
      </c>
      <c r="V563" s="21">
        <v>2347</v>
      </c>
      <c r="W563" s="34">
        <v>47300</v>
      </c>
      <c r="X563" s="114" t="s">
        <v>13736</v>
      </c>
    </row>
    <row r="564" spans="2:24" x14ac:dyDescent="0.2">
      <c r="B564" s="14" t="s">
        <v>24278</v>
      </c>
      <c r="C564" s="33" t="s">
        <v>15276</v>
      </c>
      <c r="D564" s="16" t="s">
        <v>24277</v>
      </c>
      <c r="E564" s="18" t="s">
        <v>26</v>
      </c>
      <c r="F564" s="34">
        <v>41244</v>
      </c>
      <c r="G564" s="20" t="s">
        <v>21186</v>
      </c>
      <c r="H564" s="109"/>
      <c r="I564" s="21">
        <v>40869</v>
      </c>
      <c r="J564" s="21">
        <v>40869</v>
      </c>
      <c r="K564" s="21">
        <v>38564</v>
      </c>
      <c r="L564" s="21">
        <v>37550</v>
      </c>
      <c r="M564" s="21"/>
      <c r="N564" s="21">
        <v>3319</v>
      </c>
      <c r="O564" s="21"/>
      <c r="P564" s="125">
        <v>3319</v>
      </c>
      <c r="Q564" s="21"/>
      <c r="R564" s="21">
        <v>40869</v>
      </c>
      <c r="S564" s="21"/>
      <c r="T564" s="21"/>
      <c r="U564" s="125">
        <v>0</v>
      </c>
      <c r="V564" s="21">
        <v>1274</v>
      </c>
      <c r="W564" s="34">
        <v>47300</v>
      </c>
      <c r="X564" s="114" t="s">
        <v>13736</v>
      </c>
    </row>
    <row r="565" spans="2:24" x14ac:dyDescent="0.2">
      <c r="B565" s="14" t="s">
        <v>24276</v>
      </c>
      <c r="C565" s="33" t="s">
        <v>15273</v>
      </c>
      <c r="D565" s="16" t="s">
        <v>24275</v>
      </c>
      <c r="E565" s="18" t="s">
        <v>26</v>
      </c>
      <c r="F565" s="34">
        <v>41244</v>
      </c>
      <c r="G565" s="20" t="s">
        <v>21186</v>
      </c>
      <c r="H565" s="109"/>
      <c r="I565" s="21">
        <v>18500</v>
      </c>
      <c r="J565" s="21">
        <v>18500</v>
      </c>
      <c r="K565" s="21">
        <v>16534</v>
      </c>
      <c r="L565" s="21">
        <v>16662</v>
      </c>
      <c r="M565" s="21"/>
      <c r="N565" s="21">
        <v>1837</v>
      </c>
      <c r="O565" s="21"/>
      <c r="P565" s="125">
        <v>1837</v>
      </c>
      <c r="Q565" s="21"/>
      <c r="R565" s="21">
        <v>18500</v>
      </c>
      <c r="S565" s="21"/>
      <c r="T565" s="21"/>
      <c r="U565" s="125">
        <v>0</v>
      </c>
      <c r="V565" s="21">
        <v>676</v>
      </c>
      <c r="W565" s="34">
        <v>47300</v>
      </c>
      <c r="X565" s="114" t="s">
        <v>13736</v>
      </c>
    </row>
    <row r="566" spans="2:24" x14ac:dyDescent="0.2">
      <c r="B566" s="14" t="s">
        <v>24274</v>
      </c>
      <c r="C566" s="33" t="s">
        <v>15270</v>
      </c>
      <c r="D566" s="16" t="s">
        <v>24273</v>
      </c>
      <c r="E566" s="18" t="s">
        <v>26</v>
      </c>
      <c r="F566" s="34">
        <v>41244</v>
      </c>
      <c r="G566" s="20" t="s">
        <v>21186</v>
      </c>
      <c r="H566" s="109"/>
      <c r="I566" s="21">
        <v>11284</v>
      </c>
      <c r="J566" s="21">
        <v>11284</v>
      </c>
      <c r="K566" s="21">
        <v>10967</v>
      </c>
      <c r="L566" s="21">
        <v>10184</v>
      </c>
      <c r="M566" s="21"/>
      <c r="N566" s="21">
        <v>1100</v>
      </c>
      <c r="O566" s="21"/>
      <c r="P566" s="125">
        <v>1100</v>
      </c>
      <c r="Q566" s="21"/>
      <c r="R566" s="21">
        <v>11284</v>
      </c>
      <c r="S566" s="21"/>
      <c r="T566" s="21"/>
      <c r="U566" s="125">
        <v>0</v>
      </c>
      <c r="V566" s="21">
        <v>632</v>
      </c>
      <c r="W566" s="34">
        <v>47331</v>
      </c>
      <c r="X566" s="114" t="s">
        <v>13736</v>
      </c>
    </row>
    <row r="567" spans="2:24" x14ac:dyDescent="0.2">
      <c r="B567" s="14" t="s">
        <v>24272</v>
      </c>
      <c r="C567" s="33" t="s">
        <v>15267</v>
      </c>
      <c r="D567" s="16" t="s">
        <v>24271</v>
      </c>
      <c r="E567" s="18" t="s">
        <v>26</v>
      </c>
      <c r="F567" s="34">
        <v>41244</v>
      </c>
      <c r="G567" s="20" t="s">
        <v>21186</v>
      </c>
      <c r="H567" s="109"/>
      <c r="I567" s="21">
        <v>1746</v>
      </c>
      <c r="J567" s="21">
        <v>1746</v>
      </c>
      <c r="K567" s="21">
        <v>1702</v>
      </c>
      <c r="L567" s="21">
        <v>1746</v>
      </c>
      <c r="M567" s="21"/>
      <c r="N567" s="21"/>
      <c r="O567" s="21"/>
      <c r="P567" s="125"/>
      <c r="Q567" s="21"/>
      <c r="R567" s="21">
        <v>1746</v>
      </c>
      <c r="S567" s="21"/>
      <c r="T567" s="21"/>
      <c r="U567" s="125"/>
      <c r="V567" s="21">
        <v>60</v>
      </c>
      <c r="W567" s="34">
        <v>47331</v>
      </c>
      <c r="X567" s="114" t="s">
        <v>13736</v>
      </c>
    </row>
    <row r="568" spans="2:24" x14ac:dyDescent="0.2">
      <c r="B568" s="14" t="s">
        <v>24270</v>
      </c>
      <c r="C568" s="33" t="s">
        <v>15264</v>
      </c>
      <c r="D568" s="16" t="s">
        <v>24269</v>
      </c>
      <c r="E568" s="18" t="s">
        <v>26</v>
      </c>
      <c r="F568" s="34">
        <v>41244</v>
      </c>
      <c r="G568" s="20" t="s">
        <v>21186</v>
      </c>
      <c r="H568" s="109"/>
      <c r="I568" s="21">
        <v>4655921</v>
      </c>
      <c r="J568" s="21">
        <v>4655921</v>
      </c>
      <c r="K568" s="21">
        <v>4835610</v>
      </c>
      <c r="L568" s="21">
        <v>4811596</v>
      </c>
      <c r="M568" s="21"/>
      <c r="N568" s="21">
        <v>-155675</v>
      </c>
      <c r="O568" s="21"/>
      <c r="P568" s="125">
        <v>-155675</v>
      </c>
      <c r="Q568" s="21"/>
      <c r="R568" s="21">
        <v>4655921</v>
      </c>
      <c r="S568" s="21"/>
      <c r="T568" s="21"/>
      <c r="U568" s="125">
        <v>0</v>
      </c>
      <c r="V568" s="21">
        <v>109971</v>
      </c>
      <c r="W568" s="34">
        <v>51288</v>
      </c>
      <c r="X568" s="114" t="s">
        <v>13736</v>
      </c>
    </row>
    <row r="569" spans="2:24" x14ac:dyDescent="0.2">
      <c r="B569" s="14" t="s">
        <v>24268</v>
      </c>
      <c r="C569" s="33" t="s">
        <v>15261</v>
      </c>
      <c r="D569" s="16" t="s">
        <v>24267</v>
      </c>
      <c r="E569" s="18" t="s">
        <v>26</v>
      </c>
      <c r="F569" s="34">
        <v>41244</v>
      </c>
      <c r="G569" s="20" t="s">
        <v>21186</v>
      </c>
      <c r="H569" s="109"/>
      <c r="I569" s="21">
        <v>6746771</v>
      </c>
      <c r="J569" s="21">
        <v>6746771</v>
      </c>
      <c r="K569" s="21">
        <v>6976583</v>
      </c>
      <c r="L569" s="21">
        <v>6938761</v>
      </c>
      <c r="M569" s="21"/>
      <c r="N569" s="21">
        <v>-191990</v>
      </c>
      <c r="O569" s="21"/>
      <c r="P569" s="125">
        <v>-191990</v>
      </c>
      <c r="Q569" s="21"/>
      <c r="R569" s="21">
        <v>6746771</v>
      </c>
      <c r="S569" s="21"/>
      <c r="T569" s="21"/>
      <c r="U569" s="125">
        <v>0</v>
      </c>
      <c r="V569" s="21">
        <v>179615</v>
      </c>
      <c r="W569" s="34">
        <v>51288</v>
      </c>
      <c r="X569" s="114" t="s">
        <v>13736</v>
      </c>
    </row>
    <row r="570" spans="2:24" x14ac:dyDescent="0.2">
      <c r="B570" s="14" t="s">
        <v>24266</v>
      </c>
      <c r="C570" s="33" t="s">
        <v>15258</v>
      </c>
      <c r="D570" s="16" t="s">
        <v>24265</v>
      </c>
      <c r="E570" s="18" t="s">
        <v>26</v>
      </c>
      <c r="F570" s="34">
        <v>41244</v>
      </c>
      <c r="G570" s="20" t="s">
        <v>21186</v>
      </c>
      <c r="H570" s="109"/>
      <c r="I570" s="21">
        <v>1136802</v>
      </c>
      <c r="J570" s="21">
        <v>1136802</v>
      </c>
      <c r="K570" s="21">
        <v>1181741</v>
      </c>
      <c r="L570" s="21">
        <v>1177381</v>
      </c>
      <c r="M570" s="21"/>
      <c r="N570" s="21">
        <v>-40578</v>
      </c>
      <c r="O570" s="21"/>
      <c r="P570" s="125">
        <v>-40578</v>
      </c>
      <c r="Q570" s="21"/>
      <c r="R570" s="21">
        <v>1136802</v>
      </c>
      <c r="S570" s="21"/>
      <c r="T570" s="21"/>
      <c r="U570" s="125">
        <v>0</v>
      </c>
      <c r="V570" s="21">
        <v>27528</v>
      </c>
      <c r="W570" s="34">
        <v>51257</v>
      </c>
      <c r="X570" s="114" t="s">
        <v>13736</v>
      </c>
    </row>
    <row r="571" spans="2:24" x14ac:dyDescent="0.2">
      <c r="B571" s="14" t="s">
        <v>24264</v>
      </c>
      <c r="C571" s="33" t="s">
        <v>15255</v>
      </c>
      <c r="D571" s="16" t="s">
        <v>24263</v>
      </c>
      <c r="E571" s="18" t="s">
        <v>26</v>
      </c>
      <c r="F571" s="34">
        <v>41244</v>
      </c>
      <c r="G571" s="20" t="s">
        <v>21186</v>
      </c>
      <c r="H571" s="109"/>
      <c r="I571" s="21">
        <v>1813932</v>
      </c>
      <c r="J571" s="21">
        <v>1813932</v>
      </c>
      <c r="K571" s="21">
        <v>1883938</v>
      </c>
      <c r="L571" s="21">
        <v>1875383</v>
      </c>
      <c r="M571" s="21"/>
      <c r="N571" s="21">
        <v>-61452</v>
      </c>
      <c r="O571" s="21"/>
      <c r="P571" s="125">
        <v>-61452</v>
      </c>
      <c r="Q571" s="21"/>
      <c r="R571" s="21">
        <v>1813932</v>
      </c>
      <c r="S571" s="21"/>
      <c r="T571" s="21"/>
      <c r="U571" s="125">
        <v>0</v>
      </c>
      <c r="V571" s="21">
        <v>44829</v>
      </c>
      <c r="W571" s="34">
        <v>51257</v>
      </c>
      <c r="X571" s="114" t="s">
        <v>13736</v>
      </c>
    </row>
    <row r="572" spans="2:24" x14ac:dyDescent="0.2">
      <c r="B572" s="14" t="s">
        <v>24262</v>
      </c>
      <c r="C572" s="33" t="s">
        <v>15252</v>
      </c>
      <c r="D572" s="16" t="s">
        <v>24261</v>
      </c>
      <c r="E572" s="18" t="s">
        <v>26</v>
      </c>
      <c r="F572" s="34">
        <v>41244</v>
      </c>
      <c r="G572" s="20" t="s">
        <v>21186</v>
      </c>
      <c r="H572" s="109"/>
      <c r="I572" s="21">
        <v>670778</v>
      </c>
      <c r="J572" s="21">
        <v>670778</v>
      </c>
      <c r="K572" s="21">
        <v>697661</v>
      </c>
      <c r="L572" s="21">
        <v>695406</v>
      </c>
      <c r="M572" s="21"/>
      <c r="N572" s="21">
        <v>-24628</v>
      </c>
      <c r="O572" s="21"/>
      <c r="P572" s="125">
        <v>-24628</v>
      </c>
      <c r="Q572" s="21"/>
      <c r="R572" s="21">
        <v>670778</v>
      </c>
      <c r="S572" s="21"/>
      <c r="T572" s="21"/>
      <c r="U572" s="125">
        <v>0</v>
      </c>
      <c r="V572" s="21">
        <v>19540</v>
      </c>
      <c r="W572" s="34">
        <v>51410</v>
      </c>
      <c r="X572" s="114" t="s">
        <v>13736</v>
      </c>
    </row>
    <row r="573" spans="2:24" x14ac:dyDescent="0.2">
      <c r="B573" s="14" t="s">
        <v>24260</v>
      </c>
      <c r="C573" s="33" t="s">
        <v>15249</v>
      </c>
      <c r="D573" s="16" t="s">
        <v>24259</v>
      </c>
      <c r="E573" s="18" t="s">
        <v>26</v>
      </c>
      <c r="F573" s="34">
        <v>41244</v>
      </c>
      <c r="G573" s="20" t="s">
        <v>21186</v>
      </c>
      <c r="H573" s="109"/>
      <c r="I573" s="21">
        <v>815566</v>
      </c>
      <c r="J573" s="21">
        <v>815566</v>
      </c>
      <c r="K573" s="21">
        <v>796133</v>
      </c>
      <c r="L573" s="21">
        <v>797541</v>
      </c>
      <c r="M573" s="21"/>
      <c r="N573" s="21">
        <v>18026</v>
      </c>
      <c r="O573" s="21"/>
      <c r="P573" s="125">
        <v>18026</v>
      </c>
      <c r="Q573" s="21"/>
      <c r="R573" s="21">
        <v>815566</v>
      </c>
      <c r="S573" s="21"/>
      <c r="T573" s="21"/>
      <c r="U573" s="125">
        <v>0</v>
      </c>
      <c r="V573" s="21">
        <v>26322</v>
      </c>
      <c r="W573" s="34">
        <v>51502</v>
      </c>
      <c r="X573" s="114" t="s">
        <v>13736</v>
      </c>
    </row>
    <row r="574" spans="2:24" x14ac:dyDescent="0.2">
      <c r="B574" s="14" t="s">
        <v>24258</v>
      </c>
      <c r="C574" s="33" t="s">
        <v>15246</v>
      </c>
      <c r="D574" s="16" t="s">
        <v>24257</v>
      </c>
      <c r="E574" s="18" t="s">
        <v>26</v>
      </c>
      <c r="F574" s="34">
        <v>41244</v>
      </c>
      <c r="G574" s="20" t="s">
        <v>21186</v>
      </c>
      <c r="H574" s="109"/>
      <c r="I574" s="21">
        <v>1142782</v>
      </c>
      <c r="J574" s="21">
        <v>1142782</v>
      </c>
      <c r="K574" s="21">
        <v>1160638</v>
      </c>
      <c r="L574" s="21">
        <v>1158732</v>
      </c>
      <c r="M574" s="21"/>
      <c r="N574" s="21">
        <v>-15950</v>
      </c>
      <c r="O574" s="21"/>
      <c r="P574" s="125">
        <v>-15950</v>
      </c>
      <c r="Q574" s="21"/>
      <c r="R574" s="21">
        <v>1142782</v>
      </c>
      <c r="S574" s="21"/>
      <c r="T574" s="21"/>
      <c r="U574" s="125">
        <v>0</v>
      </c>
      <c r="V574" s="21">
        <v>35835</v>
      </c>
      <c r="W574" s="34">
        <v>51533</v>
      </c>
      <c r="X574" s="114" t="s">
        <v>13736</v>
      </c>
    </row>
    <row r="575" spans="2:24" x14ac:dyDescent="0.2">
      <c r="B575" s="14" t="s">
        <v>24256</v>
      </c>
      <c r="C575" s="33" t="s">
        <v>15243</v>
      </c>
      <c r="D575" s="16" t="s">
        <v>24255</v>
      </c>
      <c r="E575" s="18" t="s">
        <v>26</v>
      </c>
      <c r="F575" s="34">
        <v>41244</v>
      </c>
      <c r="G575" s="20" t="s">
        <v>21186</v>
      </c>
      <c r="H575" s="109"/>
      <c r="I575" s="21">
        <v>5801</v>
      </c>
      <c r="J575" s="21">
        <v>5801</v>
      </c>
      <c r="K575" s="21">
        <v>5553</v>
      </c>
      <c r="L575" s="21">
        <v>4732</v>
      </c>
      <c r="M575" s="21"/>
      <c r="N575" s="21">
        <v>1069</v>
      </c>
      <c r="O575" s="21"/>
      <c r="P575" s="125">
        <v>1069</v>
      </c>
      <c r="Q575" s="21"/>
      <c r="R575" s="21">
        <v>5801</v>
      </c>
      <c r="S575" s="21"/>
      <c r="T575" s="21"/>
      <c r="U575" s="125">
        <v>0</v>
      </c>
      <c r="V575" s="21">
        <v>42</v>
      </c>
      <c r="W575" s="34">
        <v>47515</v>
      </c>
      <c r="X575" s="114" t="s">
        <v>13736</v>
      </c>
    </row>
    <row r="576" spans="2:24" x14ac:dyDescent="0.2">
      <c r="B576" s="14" t="s">
        <v>24254</v>
      </c>
      <c r="C576" s="33" t="s">
        <v>15240</v>
      </c>
      <c r="D576" s="16" t="s">
        <v>24253</v>
      </c>
      <c r="E576" s="18" t="s">
        <v>26</v>
      </c>
      <c r="F576" s="34">
        <v>41244</v>
      </c>
      <c r="G576" s="20" t="s">
        <v>21186</v>
      </c>
      <c r="H576" s="109"/>
      <c r="I576" s="21">
        <v>11193</v>
      </c>
      <c r="J576" s="21">
        <v>11193</v>
      </c>
      <c r="K576" s="21">
        <v>10368</v>
      </c>
      <c r="L576" s="21">
        <v>9709</v>
      </c>
      <c r="M576" s="21"/>
      <c r="N576" s="21">
        <v>1484</v>
      </c>
      <c r="O576" s="21"/>
      <c r="P576" s="125">
        <v>1484</v>
      </c>
      <c r="Q576" s="21"/>
      <c r="R576" s="21">
        <v>11193</v>
      </c>
      <c r="S576" s="21"/>
      <c r="T576" s="21"/>
      <c r="U576" s="125">
        <v>0</v>
      </c>
      <c r="V576" s="21">
        <v>624</v>
      </c>
      <c r="W576" s="34">
        <v>47543</v>
      </c>
      <c r="X576" s="114" t="s">
        <v>13736</v>
      </c>
    </row>
    <row r="577" spans="2:24" x14ac:dyDescent="0.2">
      <c r="B577" s="14" t="s">
        <v>24252</v>
      </c>
      <c r="C577" s="33" t="s">
        <v>15237</v>
      </c>
      <c r="D577" s="16" t="s">
        <v>24251</v>
      </c>
      <c r="E577" s="18" t="s">
        <v>26</v>
      </c>
      <c r="F577" s="34">
        <v>41244</v>
      </c>
      <c r="G577" s="20" t="s">
        <v>21186</v>
      </c>
      <c r="H577" s="109"/>
      <c r="I577" s="21">
        <v>6212</v>
      </c>
      <c r="J577" s="21">
        <v>6212</v>
      </c>
      <c r="K577" s="21">
        <v>5754</v>
      </c>
      <c r="L577" s="21">
        <v>6076</v>
      </c>
      <c r="M577" s="21"/>
      <c r="N577" s="21">
        <v>136</v>
      </c>
      <c r="O577" s="21"/>
      <c r="P577" s="125">
        <v>136</v>
      </c>
      <c r="Q577" s="21"/>
      <c r="R577" s="21">
        <v>6212</v>
      </c>
      <c r="S577" s="21"/>
      <c r="T577" s="21"/>
      <c r="U577" s="125">
        <v>0</v>
      </c>
      <c r="V577" s="21">
        <v>215</v>
      </c>
      <c r="W577" s="34">
        <v>47543</v>
      </c>
      <c r="X577" s="114" t="s">
        <v>13736</v>
      </c>
    </row>
    <row r="578" spans="2:24" x14ac:dyDescent="0.2">
      <c r="B578" s="14" t="s">
        <v>24250</v>
      </c>
      <c r="C578" s="33" t="s">
        <v>15234</v>
      </c>
      <c r="D578" s="16" t="s">
        <v>24249</v>
      </c>
      <c r="E578" s="18" t="s">
        <v>26</v>
      </c>
      <c r="F578" s="34">
        <v>41244</v>
      </c>
      <c r="G578" s="20" t="s">
        <v>21186</v>
      </c>
      <c r="H578" s="109"/>
      <c r="I578" s="21">
        <v>111</v>
      </c>
      <c r="J578" s="21">
        <v>111</v>
      </c>
      <c r="K578" s="21">
        <v>118</v>
      </c>
      <c r="L578" s="21">
        <v>117</v>
      </c>
      <c r="M578" s="21"/>
      <c r="N578" s="21">
        <v>-6</v>
      </c>
      <c r="O578" s="21"/>
      <c r="P578" s="125">
        <v>-6</v>
      </c>
      <c r="Q578" s="21"/>
      <c r="R578" s="21">
        <v>111</v>
      </c>
      <c r="S578" s="21"/>
      <c r="T578" s="21"/>
      <c r="U578" s="125">
        <v>0</v>
      </c>
      <c r="V578" s="21">
        <v>5</v>
      </c>
      <c r="W578" s="34">
        <v>47574</v>
      </c>
      <c r="X578" s="114" t="s">
        <v>13736</v>
      </c>
    </row>
    <row r="579" spans="2:24" x14ac:dyDescent="0.2">
      <c r="B579" s="14" t="s">
        <v>24248</v>
      </c>
      <c r="C579" s="33" t="s">
        <v>15231</v>
      </c>
      <c r="D579" s="16" t="s">
        <v>24247</v>
      </c>
      <c r="E579" s="18" t="s">
        <v>26</v>
      </c>
      <c r="F579" s="34">
        <v>41244</v>
      </c>
      <c r="G579" s="20" t="s">
        <v>21186</v>
      </c>
      <c r="H579" s="109"/>
      <c r="I579" s="21">
        <v>13530</v>
      </c>
      <c r="J579" s="21">
        <v>13530</v>
      </c>
      <c r="K579" s="21">
        <v>12992</v>
      </c>
      <c r="L579" s="21">
        <v>11714</v>
      </c>
      <c r="M579" s="21"/>
      <c r="N579" s="21">
        <v>1816</v>
      </c>
      <c r="O579" s="21"/>
      <c r="P579" s="125">
        <v>1816</v>
      </c>
      <c r="Q579" s="21"/>
      <c r="R579" s="21">
        <v>13530</v>
      </c>
      <c r="S579" s="21"/>
      <c r="T579" s="21"/>
      <c r="U579" s="125">
        <v>0</v>
      </c>
      <c r="V579" s="21">
        <v>545</v>
      </c>
      <c r="W579" s="34">
        <v>47604</v>
      </c>
      <c r="X579" s="114" t="s">
        <v>13736</v>
      </c>
    </row>
    <row r="580" spans="2:24" x14ac:dyDescent="0.2">
      <c r="B580" s="14" t="s">
        <v>24246</v>
      </c>
      <c r="C580" s="33" t="s">
        <v>15228</v>
      </c>
      <c r="D580" s="16" t="s">
        <v>24245</v>
      </c>
      <c r="E580" s="18" t="s">
        <v>26</v>
      </c>
      <c r="F580" s="34">
        <v>41244</v>
      </c>
      <c r="G580" s="20" t="s">
        <v>21186</v>
      </c>
      <c r="H580" s="109"/>
      <c r="I580" s="21">
        <v>5179</v>
      </c>
      <c r="J580" s="21">
        <v>5179</v>
      </c>
      <c r="K580" s="21">
        <v>5276</v>
      </c>
      <c r="L580" s="21">
        <v>5179</v>
      </c>
      <c r="M580" s="21"/>
      <c r="N580" s="21"/>
      <c r="O580" s="21"/>
      <c r="P580" s="125"/>
      <c r="Q580" s="21"/>
      <c r="R580" s="21">
        <v>5179</v>
      </c>
      <c r="S580" s="21"/>
      <c r="T580" s="21"/>
      <c r="U580" s="125"/>
      <c r="V580" s="21">
        <v>178</v>
      </c>
      <c r="W580" s="34">
        <v>41334</v>
      </c>
      <c r="X580" s="114" t="s">
        <v>13736</v>
      </c>
    </row>
    <row r="581" spans="2:24" x14ac:dyDescent="0.2">
      <c r="B581" s="14" t="s">
        <v>24244</v>
      </c>
      <c r="C581" s="33" t="s">
        <v>15225</v>
      </c>
      <c r="D581" s="16" t="s">
        <v>24243</v>
      </c>
      <c r="E581" s="18" t="s">
        <v>26</v>
      </c>
      <c r="F581" s="34">
        <v>41244</v>
      </c>
      <c r="G581" s="20" t="s">
        <v>21186</v>
      </c>
      <c r="H581" s="109"/>
      <c r="I581" s="21">
        <v>86541</v>
      </c>
      <c r="J581" s="21">
        <v>86541</v>
      </c>
      <c r="K581" s="21">
        <v>81917</v>
      </c>
      <c r="L581" s="21">
        <v>85611</v>
      </c>
      <c r="M581" s="21"/>
      <c r="N581" s="21">
        <v>930</v>
      </c>
      <c r="O581" s="21"/>
      <c r="P581" s="125">
        <v>930</v>
      </c>
      <c r="Q581" s="21"/>
      <c r="R581" s="21">
        <v>86541</v>
      </c>
      <c r="S581" s="21"/>
      <c r="T581" s="21"/>
      <c r="U581" s="125">
        <v>0</v>
      </c>
      <c r="V581" s="21">
        <v>2185</v>
      </c>
      <c r="W581" s="34">
        <v>41671</v>
      </c>
      <c r="X581" s="114" t="s">
        <v>13736</v>
      </c>
    </row>
    <row r="582" spans="2:24" x14ac:dyDescent="0.2">
      <c r="B582" s="14" t="s">
        <v>24242</v>
      </c>
      <c r="C582" s="33" t="s">
        <v>15222</v>
      </c>
      <c r="D582" s="16" t="s">
        <v>24241</v>
      </c>
      <c r="E582" s="18" t="s">
        <v>26</v>
      </c>
      <c r="F582" s="34">
        <v>41244</v>
      </c>
      <c r="G582" s="20" t="s">
        <v>21186</v>
      </c>
      <c r="H582" s="109"/>
      <c r="I582" s="21">
        <v>32594</v>
      </c>
      <c r="J582" s="21">
        <v>32594</v>
      </c>
      <c r="K582" s="21">
        <v>31617</v>
      </c>
      <c r="L582" s="21">
        <v>32287</v>
      </c>
      <c r="M582" s="21"/>
      <c r="N582" s="21">
        <v>307</v>
      </c>
      <c r="O582" s="21"/>
      <c r="P582" s="125">
        <v>307</v>
      </c>
      <c r="Q582" s="21"/>
      <c r="R582" s="21">
        <v>32594</v>
      </c>
      <c r="S582" s="21"/>
      <c r="T582" s="21"/>
      <c r="U582" s="125">
        <v>0</v>
      </c>
      <c r="V582" s="21">
        <v>774</v>
      </c>
      <c r="W582" s="34">
        <v>41609</v>
      </c>
      <c r="X582" s="114" t="s">
        <v>13736</v>
      </c>
    </row>
    <row r="583" spans="2:24" x14ac:dyDescent="0.2">
      <c r="B583" s="14" t="s">
        <v>24240</v>
      </c>
      <c r="C583" s="33" t="s">
        <v>15219</v>
      </c>
      <c r="D583" s="16" t="s">
        <v>24239</v>
      </c>
      <c r="E583" s="18" t="s">
        <v>26</v>
      </c>
      <c r="F583" s="34">
        <v>41244</v>
      </c>
      <c r="G583" s="20" t="s">
        <v>21186</v>
      </c>
      <c r="H583" s="109"/>
      <c r="I583" s="21">
        <v>15134</v>
      </c>
      <c r="J583" s="21">
        <v>15134</v>
      </c>
      <c r="K583" s="21">
        <v>13867</v>
      </c>
      <c r="L583" s="21">
        <v>14864</v>
      </c>
      <c r="M583" s="21"/>
      <c r="N583" s="21">
        <v>270</v>
      </c>
      <c r="O583" s="21"/>
      <c r="P583" s="125">
        <v>270</v>
      </c>
      <c r="Q583" s="21"/>
      <c r="R583" s="21">
        <v>15134</v>
      </c>
      <c r="S583" s="21"/>
      <c r="T583" s="21"/>
      <c r="U583" s="125">
        <v>0</v>
      </c>
      <c r="V583" s="21">
        <v>399</v>
      </c>
      <c r="W583" s="34">
        <v>41640</v>
      </c>
      <c r="X583" s="114" t="s">
        <v>13736</v>
      </c>
    </row>
    <row r="584" spans="2:24" x14ac:dyDescent="0.2">
      <c r="B584" s="14" t="s">
        <v>24238</v>
      </c>
      <c r="C584" s="33" t="s">
        <v>15216</v>
      </c>
      <c r="D584" s="16" t="s">
        <v>24237</v>
      </c>
      <c r="E584" s="18" t="s">
        <v>26</v>
      </c>
      <c r="F584" s="34">
        <v>41244</v>
      </c>
      <c r="G584" s="20" t="s">
        <v>21186</v>
      </c>
      <c r="H584" s="109"/>
      <c r="I584" s="21">
        <v>116154</v>
      </c>
      <c r="J584" s="21">
        <v>116154</v>
      </c>
      <c r="K584" s="21">
        <v>106426</v>
      </c>
      <c r="L584" s="21">
        <v>114302</v>
      </c>
      <c r="M584" s="21"/>
      <c r="N584" s="21">
        <v>1852</v>
      </c>
      <c r="O584" s="21"/>
      <c r="P584" s="125">
        <v>1852</v>
      </c>
      <c r="Q584" s="21"/>
      <c r="R584" s="21">
        <v>116154</v>
      </c>
      <c r="S584" s="21"/>
      <c r="T584" s="21"/>
      <c r="U584" s="125">
        <v>0</v>
      </c>
      <c r="V584" s="21">
        <v>3048</v>
      </c>
      <c r="W584" s="34">
        <v>41730</v>
      </c>
      <c r="X584" s="114" t="s">
        <v>13736</v>
      </c>
    </row>
    <row r="585" spans="2:24" x14ac:dyDescent="0.2">
      <c r="B585" s="14" t="s">
        <v>24236</v>
      </c>
      <c r="C585" s="33" t="s">
        <v>15213</v>
      </c>
      <c r="D585" s="16" t="s">
        <v>24235</v>
      </c>
      <c r="E585" s="18" t="s">
        <v>26</v>
      </c>
      <c r="F585" s="34">
        <v>41244</v>
      </c>
      <c r="G585" s="20" t="s">
        <v>21186</v>
      </c>
      <c r="H585" s="109"/>
      <c r="I585" s="21">
        <v>189587</v>
      </c>
      <c r="J585" s="21">
        <v>189587</v>
      </c>
      <c r="K585" s="21">
        <v>179456</v>
      </c>
      <c r="L585" s="21">
        <v>187617</v>
      </c>
      <c r="M585" s="21"/>
      <c r="N585" s="21">
        <v>1970</v>
      </c>
      <c r="O585" s="21"/>
      <c r="P585" s="125">
        <v>1970</v>
      </c>
      <c r="Q585" s="21"/>
      <c r="R585" s="21">
        <v>189587</v>
      </c>
      <c r="S585" s="21"/>
      <c r="T585" s="21"/>
      <c r="U585" s="125">
        <v>0</v>
      </c>
      <c r="V585" s="21">
        <v>4236</v>
      </c>
      <c r="W585" s="34">
        <v>41671</v>
      </c>
      <c r="X585" s="114" t="s">
        <v>13736</v>
      </c>
    </row>
    <row r="586" spans="2:24" x14ac:dyDescent="0.2">
      <c r="B586" s="14" t="s">
        <v>24234</v>
      </c>
      <c r="C586" s="33" t="s">
        <v>15210</v>
      </c>
      <c r="D586" s="16" t="s">
        <v>24233</v>
      </c>
      <c r="E586" s="18" t="s">
        <v>26</v>
      </c>
      <c r="F586" s="34">
        <v>41244</v>
      </c>
      <c r="G586" s="20" t="s">
        <v>21186</v>
      </c>
      <c r="H586" s="109"/>
      <c r="I586" s="21">
        <v>85238</v>
      </c>
      <c r="J586" s="21">
        <v>85238</v>
      </c>
      <c r="K586" s="21">
        <v>80763</v>
      </c>
      <c r="L586" s="21">
        <v>83531</v>
      </c>
      <c r="M586" s="21"/>
      <c r="N586" s="21">
        <v>1707</v>
      </c>
      <c r="O586" s="21"/>
      <c r="P586" s="125">
        <v>1707</v>
      </c>
      <c r="Q586" s="21"/>
      <c r="R586" s="21">
        <v>85238</v>
      </c>
      <c r="S586" s="21"/>
      <c r="T586" s="21"/>
      <c r="U586" s="125">
        <v>0</v>
      </c>
      <c r="V586" s="21">
        <v>2388</v>
      </c>
      <c r="W586" s="34">
        <v>41671</v>
      </c>
      <c r="X586" s="114" t="s">
        <v>13736</v>
      </c>
    </row>
    <row r="587" spans="2:24" x14ac:dyDescent="0.2">
      <c r="B587" s="14" t="s">
        <v>24232</v>
      </c>
      <c r="C587" s="33" t="s">
        <v>15207</v>
      </c>
      <c r="D587" s="16" t="s">
        <v>24231</v>
      </c>
      <c r="E587" s="18" t="s">
        <v>26</v>
      </c>
      <c r="F587" s="34">
        <v>41244</v>
      </c>
      <c r="G587" s="20" t="s">
        <v>21186</v>
      </c>
      <c r="H587" s="109"/>
      <c r="I587" s="21">
        <v>116332</v>
      </c>
      <c r="J587" s="21">
        <v>116332</v>
      </c>
      <c r="K587" s="21">
        <v>106235</v>
      </c>
      <c r="L587" s="21">
        <v>113013</v>
      </c>
      <c r="M587" s="21"/>
      <c r="N587" s="21">
        <v>3319</v>
      </c>
      <c r="O587" s="21"/>
      <c r="P587" s="125">
        <v>3319</v>
      </c>
      <c r="Q587" s="21"/>
      <c r="R587" s="21">
        <v>116332</v>
      </c>
      <c r="S587" s="21"/>
      <c r="T587" s="21"/>
      <c r="U587" s="125">
        <v>0</v>
      </c>
      <c r="V587" s="21">
        <v>3222</v>
      </c>
      <c r="W587" s="34">
        <v>41852</v>
      </c>
      <c r="X587" s="114" t="s">
        <v>13736</v>
      </c>
    </row>
    <row r="588" spans="2:24" x14ac:dyDescent="0.2">
      <c r="B588" s="14" t="s">
        <v>24230</v>
      </c>
      <c r="C588" s="33" t="s">
        <v>15201</v>
      </c>
      <c r="D588" s="16" t="s">
        <v>24229</v>
      </c>
      <c r="E588" s="18" t="s">
        <v>26</v>
      </c>
      <c r="F588" s="34">
        <v>41244</v>
      </c>
      <c r="G588" s="20" t="s">
        <v>21186</v>
      </c>
      <c r="H588" s="109"/>
      <c r="I588" s="21">
        <v>521698</v>
      </c>
      <c r="J588" s="21">
        <v>521698</v>
      </c>
      <c r="K588" s="21">
        <v>523981</v>
      </c>
      <c r="L588" s="21">
        <v>521698</v>
      </c>
      <c r="M588" s="21"/>
      <c r="N588" s="21"/>
      <c r="O588" s="21"/>
      <c r="P588" s="125"/>
      <c r="Q588" s="21"/>
      <c r="R588" s="21">
        <v>521698</v>
      </c>
      <c r="S588" s="21"/>
      <c r="T588" s="21"/>
      <c r="U588" s="125"/>
      <c r="V588" s="21">
        <v>12772</v>
      </c>
      <c r="W588" s="34">
        <v>43497</v>
      </c>
      <c r="X588" s="114" t="s">
        <v>13736</v>
      </c>
    </row>
    <row r="589" spans="2:24" x14ac:dyDescent="0.2">
      <c r="B589" s="14" t="s">
        <v>24228</v>
      </c>
      <c r="C589" s="33" t="s">
        <v>15198</v>
      </c>
      <c r="D589" s="16" t="s">
        <v>24227</v>
      </c>
      <c r="E589" s="18" t="s">
        <v>26</v>
      </c>
      <c r="F589" s="34">
        <v>41244</v>
      </c>
      <c r="G589" s="20" t="s">
        <v>21186</v>
      </c>
      <c r="H589" s="109"/>
      <c r="I589" s="21">
        <v>482811</v>
      </c>
      <c r="J589" s="21">
        <v>482811</v>
      </c>
      <c r="K589" s="21">
        <v>477983</v>
      </c>
      <c r="L589" s="21">
        <v>476691</v>
      </c>
      <c r="M589" s="21"/>
      <c r="N589" s="21">
        <v>6120</v>
      </c>
      <c r="O589" s="21"/>
      <c r="P589" s="125">
        <v>6120</v>
      </c>
      <c r="Q589" s="21"/>
      <c r="R589" s="21">
        <v>482811</v>
      </c>
      <c r="S589" s="21"/>
      <c r="T589" s="21"/>
      <c r="U589" s="125">
        <v>0</v>
      </c>
      <c r="V589" s="21">
        <v>11769</v>
      </c>
      <c r="W589" s="34">
        <v>43556</v>
      </c>
      <c r="X589" s="114" t="s">
        <v>13736</v>
      </c>
    </row>
    <row r="590" spans="2:24" x14ac:dyDescent="0.2">
      <c r="B590" s="14" t="s">
        <v>24226</v>
      </c>
      <c r="C590" s="33" t="s">
        <v>15195</v>
      </c>
      <c r="D590" s="16" t="s">
        <v>24225</v>
      </c>
      <c r="E590" s="18" t="s">
        <v>26</v>
      </c>
      <c r="F590" s="34">
        <v>41244</v>
      </c>
      <c r="G590" s="20" t="s">
        <v>21186</v>
      </c>
      <c r="H590" s="109"/>
      <c r="I590" s="21">
        <v>913118</v>
      </c>
      <c r="J590" s="21">
        <v>913118</v>
      </c>
      <c r="K590" s="21">
        <v>910407</v>
      </c>
      <c r="L590" s="21">
        <v>908524</v>
      </c>
      <c r="M590" s="21"/>
      <c r="N590" s="21">
        <v>4594</v>
      </c>
      <c r="O590" s="21"/>
      <c r="P590" s="125">
        <v>4594</v>
      </c>
      <c r="Q590" s="21"/>
      <c r="R590" s="21">
        <v>913118</v>
      </c>
      <c r="S590" s="21"/>
      <c r="T590" s="21"/>
      <c r="U590" s="125">
        <v>0</v>
      </c>
      <c r="V590" s="21">
        <v>20156</v>
      </c>
      <c r="W590" s="34">
        <v>43586</v>
      </c>
      <c r="X590" s="114" t="s">
        <v>13736</v>
      </c>
    </row>
    <row r="591" spans="2:24" x14ac:dyDescent="0.2">
      <c r="B591" s="14" t="s">
        <v>24224</v>
      </c>
      <c r="C591" s="33" t="s">
        <v>15192</v>
      </c>
      <c r="D591" s="16" t="s">
        <v>24223</v>
      </c>
      <c r="E591" s="18" t="s">
        <v>26</v>
      </c>
      <c r="F591" s="34">
        <v>41244</v>
      </c>
      <c r="G591" s="20" t="s">
        <v>21186</v>
      </c>
      <c r="H591" s="109"/>
      <c r="I591" s="21">
        <v>813586</v>
      </c>
      <c r="J591" s="21">
        <v>813586</v>
      </c>
      <c r="K591" s="21">
        <v>811171</v>
      </c>
      <c r="L591" s="21">
        <v>809637</v>
      </c>
      <c r="M591" s="21"/>
      <c r="N591" s="21">
        <v>3950</v>
      </c>
      <c r="O591" s="21"/>
      <c r="P591" s="125">
        <v>3950</v>
      </c>
      <c r="Q591" s="21"/>
      <c r="R591" s="21">
        <v>813586</v>
      </c>
      <c r="S591" s="21"/>
      <c r="T591" s="21"/>
      <c r="U591" s="125">
        <v>0</v>
      </c>
      <c r="V591" s="21">
        <v>19269</v>
      </c>
      <c r="W591" s="34">
        <v>43586</v>
      </c>
      <c r="X591" s="114" t="s">
        <v>13736</v>
      </c>
    </row>
    <row r="592" spans="2:24" x14ac:dyDescent="0.2">
      <c r="B592" s="14" t="s">
        <v>24222</v>
      </c>
      <c r="C592" s="33" t="s">
        <v>15189</v>
      </c>
      <c r="D592" s="16" t="s">
        <v>24221</v>
      </c>
      <c r="E592" s="18" t="s">
        <v>26</v>
      </c>
      <c r="F592" s="34">
        <v>41244</v>
      </c>
      <c r="G592" s="20" t="s">
        <v>21186</v>
      </c>
      <c r="H592" s="109"/>
      <c r="I592" s="21">
        <v>419167</v>
      </c>
      <c r="J592" s="21">
        <v>419167</v>
      </c>
      <c r="K592" s="21">
        <v>417922</v>
      </c>
      <c r="L592" s="21">
        <v>417000</v>
      </c>
      <c r="M592" s="21"/>
      <c r="N592" s="21">
        <v>2167</v>
      </c>
      <c r="O592" s="21"/>
      <c r="P592" s="125">
        <v>2167</v>
      </c>
      <c r="Q592" s="21"/>
      <c r="R592" s="21">
        <v>419167</v>
      </c>
      <c r="S592" s="21"/>
      <c r="T592" s="21"/>
      <c r="U592" s="125">
        <v>0</v>
      </c>
      <c r="V592" s="21">
        <v>9860</v>
      </c>
      <c r="W592" s="34">
        <v>43617</v>
      </c>
      <c r="X592" s="114" t="s">
        <v>13736</v>
      </c>
    </row>
    <row r="593" spans="2:24" x14ac:dyDescent="0.2">
      <c r="B593" s="14" t="s">
        <v>24220</v>
      </c>
      <c r="C593" s="33" t="s">
        <v>15186</v>
      </c>
      <c r="D593" s="16" t="s">
        <v>24219</v>
      </c>
      <c r="E593" s="18" t="s">
        <v>26</v>
      </c>
      <c r="F593" s="34">
        <v>41244</v>
      </c>
      <c r="G593" s="20" t="s">
        <v>21186</v>
      </c>
      <c r="H593" s="109"/>
      <c r="I593" s="21">
        <v>285502</v>
      </c>
      <c r="J593" s="21">
        <v>285502</v>
      </c>
      <c r="K593" s="21">
        <v>284699</v>
      </c>
      <c r="L593" s="21">
        <v>283971</v>
      </c>
      <c r="M593" s="21"/>
      <c r="N593" s="21">
        <v>1531</v>
      </c>
      <c r="O593" s="21"/>
      <c r="P593" s="125">
        <v>1531</v>
      </c>
      <c r="Q593" s="21"/>
      <c r="R593" s="21">
        <v>285502</v>
      </c>
      <c r="S593" s="21"/>
      <c r="T593" s="21"/>
      <c r="U593" s="125">
        <v>0</v>
      </c>
      <c r="V593" s="21">
        <v>7204</v>
      </c>
      <c r="W593" s="34">
        <v>43617</v>
      </c>
      <c r="X593" s="114" t="s">
        <v>13736</v>
      </c>
    </row>
    <row r="594" spans="2:24" x14ac:dyDescent="0.2">
      <c r="B594" s="14" t="s">
        <v>24218</v>
      </c>
      <c r="C594" s="33" t="s">
        <v>15183</v>
      </c>
      <c r="D594" s="16" t="s">
        <v>24217</v>
      </c>
      <c r="E594" s="18" t="s">
        <v>26</v>
      </c>
      <c r="F594" s="34">
        <v>41244</v>
      </c>
      <c r="G594" s="20" t="s">
        <v>21186</v>
      </c>
      <c r="H594" s="109"/>
      <c r="I594" s="21">
        <v>5257754</v>
      </c>
      <c r="J594" s="21">
        <v>5257754</v>
      </c>
      <c r="K594" s="21">
        <v>5131239</v>
      </c>
      <c r="L594" s="21">
        <v>5132938</v>
      </c>
      <c r="M594" s="21"/>
      <c r="N594" s="21">
        <v>124817</v>
      </c>
      <c r="O594" s="21"/>
      <c r="P594" s="125">
        <v>124817</v>
      </c>
      <c r="Q594" s="21"/>
      <c r="R594" s="21">
        <v>5257754</v>
      </c>
      <c r="S594" s="21"/>
      <c r="T594" s="21"/>
      <c r="U594" s="125">
        <v>0</v>
      </c>
      <c r="V594" s="21">
        <v>117006</v>
      </c>
      <c r="W594" s="34">
        <v>48853</v>
      </c>
      <c r="X594" s="114" t="s">
        <v>13736</v>
      </c>
    </row>
    <row r="595" spans="2:24" x14ac:dyDescent="0.2">
      <c r="B595" s="14" t="s">
        <v>24216</v>
      </c>
      <c r="C595" s="33" t="s">
        <v>15180</v>
      </c>
      <c r="D595" s="16" t="s">
        <v>24215</v>
      </c>
      <c r="E595" s="18" t="s">
        <v>26</v>
      </c>
      <c r="F595" s="34">
        <v>41244</v>
      </c>
      <c r="G595" s="20" t="s">
        <v>21186</v>
      </c>
      <c r="H595" s="109"/>
      <c r="I595" s="21">
        <v>4425375</v>
      </c>
      <c r="J595" s="21">
        <v>4425375</v>
      </c>
      <c r="K595" s="21">
        <v>4316469</v>
      </c>
      <c r="L595" s="21">
        <v>4302211</v>
      </c>
      <c r="M595" s="21"/>
      <c r="N595" s="21">
        <v>123164</v>
      </c>
      <c r="O595" s="21"/>
      <c r="P595" s="125">
        <v>123164</v>
      </c>
      <c r="Q595" s="21"/>
      <c r="R595" s="21">
        <v>4425375</v>
      </c>
      <c r="S595" s="21"/>
      <c r="T595" s="21"/>
      <c r="U595" s="125">
        <v>0</v>
      </c>
      <c r="V595" s="21">
        <v>104486</v>
      </c>
      <c r="W595" s="34">
        <v>49035</v>
      </c>
      <c r="X595" s="114" t="s">
        <v>13736</v>
      </c>
    </row>
    <row r="596" spans="2:24" x14ac:dyDescent="0.2">
      <c r="B596" s="14" t="s">
        <v>24214</v>
      </c>
      <c r="C596" s="33" t="s">
        <v>15177</v>
      </c>
      <c r="D596" s="16" t="s">
        <v>24213</v>
      </c>
      <c r="E596" s="18" t="s">
        <v>26</v>
      </c>
      <c r="F596" s="34">
        <v>41244</v>
      </c>
      <c r="G596" s="20" t="s">
        <v>21186</v>
      </c>
      <c r="H596" s="109"/>
      <c r="I596" s="21">
        <v>1084722</v>
      </c>
      <c r="J596" s="21">
        <v>1084722</v>
      </c>
      <c r="K596" s="21">
        <v>1106078</v>
      </c>
      <c r="L596" s="21">
        <v>1099652</v>
      </c>
      <c r="M596" s="21"/>
      <c r="N596" s="21">
        <v>-14930</v>
      </c>
      <c r="O596" s="21"/>
      <c r="P596" s="125">
        <v>-14930</v>
      </c>
      <c r="Q596" s="21"/>
      <c r="R596" s="21">
        <v>1084722</v>
      </c>
      <c r="S596" s="21"/>
      <c r="T596" s="21"/>
      <c r="U596" s="125">
        <v>0</v>
      </c>
      <c r="V596" s="21">
        <v>32893</v>
      </c>
      <c r="W596" s="34">
        <v>50802</v>
      </c>
      <c r="X596" s="114" t="s">
        <v>13736</v>
      </c>
    </row>
    <row r="597" spans="2:24" x14ac:dyDescent="0.2">
      <c r="B597" s="14" t="s">
        <v>24212</v>
      </c>
      <c r="C597" s="33" t="s">
        <v>15174</v>
      </c>
      <c r="D597" s="16" t="s">
        <v>24211</v>
      </c>
      <c r="E597" s="18" t="s">
        <v>26</v>
      </c>
      <c r="F597" s="34">
        <v>41244</v>
      </c>
      <c r="G597" s="20" t="s">
        <v>21186</v>
      </c>
      <c r="H597" s="109"/>
      <c r="I597" s="21">
        <v>1282163</v>
      </c>
      <c r="J597" s="21">
        <v>1282163</v>
      </c>
      <c r="K597" s="21">
        <v>1308508</v>
      </c>
      <c r="L597" s="21">
        <v>1310914</v>
      </c>
      <c r="M597" s="21"/>
      <c r="N597" s="21">
        <v>-28751</v>
      </c>
      <c r="O597" s="21"/>
      <c r="P597" s="125">
        <v>-28751</v>
      </c>
      <c r="Q597" s="21"/>
      <c r="R597" s="21">
        <v>1282163</v>
      </c>
      <c r="S597" s="21"/>
      <c r="T597" s="21"/>
      <c r="U597" s="125">
        <v>0</v>
      </c>
      <c r="V597" s="21">
        <v>44490</v>
      </c>
      <c r="W597" s="34">
        <v>49126</v>
      </c>
      <c r="X597" s="114" t="s">
        <v>13736</v>
      </c>
    </row>
    <row r="598" spans="2:24" x14ac:dyDescent="0.2">
      <c r="B598" s="14" t="s">
        <v>24210</v>
      </c>
      <c r="C598" s="33" t="s">
        <v>15171</v>
      </c>
      <c r="D598" s="16" t="s">
        <v>24209</v>
      </c>
      <c r="E598" s="18" t="s">
        <v>26</v>
      </c>
      <c r="F598" s="34">
        <v>41244</v>
      </c>
      <c r="G598" s="20" t="s">
        <v>21186</v>
      </c>
      <c r="H598" s="109"/>
      <c r="I598" s="21">
        <v>2007950</v>
      </c>
      <c r="J598" s="21">
        <v>2007950</v>
      </c>
      <c r="K598" s="21">
        <v>2040579</v>
      </c>
      <c r="L598" s="21">
        <v>2026879</v>
      </c>
      <c r="M598" s="21"/>
      <c r="N598" s="21">
        <v>-18929</v>
      </c>
      <c r="O598" s="21"/>
      <c r="P598" s="125">
        <v>-18929</v>
      </c>
      <c r="Q598" s="21"/>
      <c r="R598" s="21">
        <v>2007950</v>
      </c>
      <c r="S598" s="21"/>
      <c r="T598" s="21"/>
      <c r="U598" s="125">
        <v>0</v>
      </c>
      <c r="V598" s="21">
        <v>78398</v>
      </c>
      <c r="W598" s="34">
        <v>49279</v>
      </c>
      <c r="X598" s="114" t="s">
        <v>13736</v>
      </c>
    </row>
    <row r="599" spans="2:24" x14ac:dyDescent="0.2">
      <c r="B599" s="14" t="s">
        <v>24208</v>
      </c>
      <c r="C599" s="33" t="s">
        <v>15168</v>
      </c>
      <c r="D599" s="16" t="s">
        <v>24207</v>
      </c>
      <c r="E599" s="18" t="s">
        <v>26</v>
      </c>
      <c r="F599" s="34">
        <v>41244</v>
      </c>
      <c r="G599" s="20" t="s">
        <v>21186</v>
      </c>
      <c r="H599" s="109"/>
      <c r="I599" s="21">
        <v>2173483</v>
      </c>
      <c r="J599" s="21">
        <v>2173483</v>
      </c>
      <c r="K599" s="21">
        <v>2208802</v>
      </c>
      <c r="L599" s="21">
        <v>2198642</v>
      </c>
      <c r="M599" s="21"/>
      <c r="N599" s="21">
        <v>-25159</v>
      </c>
      <c r="O599" s="21"/>
      <c r="P599" s="125">
        <v>-25159</v>
      </c>
      <c r="Q599" s="21"/>
      <c r="R599" s="21">
        <v>2173483</v>
      </c>
      <c r="S599" s="21"/>
      <c r="T599" s="21"/>
      <c r="U599" s="125">
        <v>0</v>
      </c>
      <c r="V599" s="21">
        <v>56041</v>
      </c>
      <c r="W599" s="34">
        <v>49279</v>
      </c>
      <c r="X599" s="114" t="s">
        <v>13736</v>
      </c>
    </row>
    <row r="600" spans="2:24" x14ac:dyDescent="0.2">
      <c r="B600" s="14" t="s">
        <v>24206</v>
      </c>
      <c r="C600" s="33" t="s">
        <v>15165</v>
      </c>
      <c r="D600" s="16" t="s">
        <v>24205</v>
      </c>
      <c r="E600" s="18" t="s">
        <v>26</v>
      </c>
      <c r="F600" s="34">
        <v>41244</v>
      </c>
      <c r="G600" s="20" t="s">
        <v>21186</v>
      </c>
      <c r="H600" s="109"/>
      <c r="I600" s="21">
        <v>393707</v>
      </c>
      <c r="J600" s="21">
        <v>393707</v>
      </c>
      <c r="K600" s="21">
        <v>398597</v>
      </c>
      <c r="L600" s="21">
        <v>395629</v>
      </c>
      <c r="M600" s="21"/>
      <c r="N600" s="21">
        <v>-1922</v>
      </c>
      <c r="O600" s="21"/>
      <c r="P600" s="125">
        <v>-1922</v>
      </c>
      <c r="Q600" s="21"/>
      <c r="R600" s="21">
        <v>393707</v>
      </c>
      <c r="S600" s="21"/>
      <c r="T600" s="21"/>
      <c r="U600" s="125">
        <v>0</v>
      </c>
      <c r="V600" s="21">
        <v>8646</v>
      </c>
      <c r="W600" s="34">
        <v>49400</v>
      </c>
      <c r="X600" s="114" t="s">
        <v>13736</v>
      </c>
    </row>
    <row r="601" spans="2:24" x14ac:dyDescent="0.2">
      <c r="B601" s="14" t="s">
        <v>24204</v>
      </c>
      <c r="C601" s="33" t="s">
        <v>15162</v>
      </c>
      <c r="D601" s="16" t="s">
        <v>24203</v>
      </c>
      <c r="E601" s="18" t="s">
        <v>26</v>
      </c>
      <c r="F601" s="34">
        <v>41244</v>
      </c>
      <c r="G601" s="20" t="s">
        <v>21186</v>
      </c>
      <c r="H601" s="109"/>
      <c r="I601" s="21">
        <v>1064342</v>
      </c>
      <c r="J601" s="21">
        <v>1064342</v>
      </c>
      <c r="K601" s="21">
        <v>1037900</v>
      </c>
      <c r="L601" s="21">
        <v>1042779</v>
      </c>
      <c r="M601" s="21"/>
      <c r="N601" s="21">
        <v>21564</v>
      </c>
      <c r="O601" s="21"/>
      <c r="P601" s="125">
        <v>21564</v>
      </c>
      <c r="Q601" s="21"/>
      <c r="R601" s="21">
        <v>1064342</v>
      </c>
      <c r="S601" s="21"/>
      <c r="T601" s="21"/>
      <c r="U601" s="125">
        <v>0</v>
      </c>
      <c r="V601" s="21">
        <v>28473</v>
      </c>
      <c r="W601" s="34">
        <v>49430</v>
      </c>
      <c r="X601" s="114" t="s">
        <v>13736</v>
      </c>
    </row>
    <row r="602" spans="2:24" x14ac:dyDescent="0.2">
      <c r="B602" s="14" t="s">
        <v>24202</v>
      </c>
      <c r="C602" s="33" t="s">
        <v>15159</v>
      </c>
      <c r="D602" s="16" t="s">
        <v>24201</v>
      </c>
      <c r="E602" s="18" t="s">
        <v>26</v>
      </c>
      <c r="F602" s="34">
        <v>41244</v>
      </c>
      <c r="G602" s="20" t="s">
        <v>21186</v>
      </c>
      <c r="H602" s="109"/>
      <c r="I602" s="21">
        <v>234404</v>
      </c>
      <c r="J602" s="21">
        <v>234404</v>
      </c>
      <c r="K602" s="21">
        <v>239422</v>
      </c>
      <c r="L602" s="21">
        <v>238793</v>
      </c>
      <c r="M602" s="21"/>
      <c r="N602" s="21">
        <v>-4389</v>
      </c>
      <c r="O602" s="21"/>
      <c r="P602" s="125">
        <v>-4389</v>
      </c>
      <c r="Q602" s="21"/>
      <c r="R602" s="21">
        <v>234404</v>
      </c>
      <c r="S602" s="21"/>
      <c r="T602" s="21"/>
      <c r="U602" s="125">
        <v>0</v>
      </c>
      <c r="V602" s="21">
        <v>6544</v>
      </c>
      <c r="W602" s="34">
        <v>49522</v>
      </c>
      <c r="X602" s="114" t="s">
        <v>13736</v>
      </c>
    </row>
    <row r="603" spans="2:24" x14ac:dyDescent="0.2">
      <c r="B603" s="14" t="s">
        <v>24200</v>
      </c>
      <c r="C603" s="33" t="s">
        <v>15156</v>
      </c>
      <c r="D603" s="16" t="s">
        <v>24199</v>
      </c>
      <c r="E603" s="18" t="s">
        <v>26</v>
      </c>
      <c r="F603" s="34">
        <v>41244</v>
      </c>
      <c r="G603" s="20" t="s">
        <v>21186</v>
      </c>
      <c r="H603" s="109"/>
      <c r="I603" s="21">
        <v>4449302</v>
      </c>
      <c r="J603" s="21">
        <v>4449302</v>
      </c>
      <c r="K603" s="21">
        <v>4406895</v>
      </c>
      <c r="L603" s="21">
        <v>4402033</v>
      </c>
      <c r="M603" s="21"/>
      <c r="N603" s="21">
        <v>47269</v>
      </c>
      <c r="O603" s="21"/>
      <c r="P603" s="125">
        <v>47269</v>
      </c>
      <c r="Q603" s="21"/>
      <c r="R603" s="21">
        <v>4449302</v>
      </c>
      <c r="S603" s="21"/>
      <c r="T603" s="21"/>
      <c r="U603" s="125">
        <v>0</v>
      </c>
      <c r="V603" s="21">
        <v>127014</v>
      </c>
      <c r="W603" s="34">
        <v>49553</v>
      </c>
      <c r="X603" s="114" t="s">
        <v>13736</v>
      </c>
    </row>
    <row r="604" spans="2:24" x14ac:dyDescent="0.2">
      <c r="B604" s="14" t="s">
        <v>24198</v>
      </c>
      <c r="C604" s="33" t="s">
        <v>15147</v>
      </c>
      <c r="D604" s="16" t="s">
        <v>24197</v>
      </c>
      <c r="E604" s="18" t="s">
        <v>26</v>
      </c>
      <c r="F604" s="34">
        <v>41244</v>
      </c>
      <c r="G604" s="20" t="s">
        <v>21186</v>
      </c>
      <c r="H604" s="109"/>
      <c r="I604" s="21">
        <v>3174768</v>
      </c>
      <c r="J604" s="21">
        <v>3174768</v>
      </c>
      <c r="K604" s="21">
        <v>3312672</v>
      </c>
      <c r="L604" s="21">
        <v>3305564</v>
      </c>
      <c r="M604" s="21"/>
      <c r="N604" s="21">
        <v>-130797</v>
      </c>
      <c r="O604" s="21"/>
      <c r="P604" s="125">
        <v>-130797</v>
      </c>
      <c r="Q604" s="21"/>
      <c r="R604" s="21">
        <v>3174768</v>
      </c>
      <c r="S604" s="21"/>
      <c r="T604" s="21"/>
      <c r="U604" s="125">
        <v>0</v>
      </c>
      <c r="V604" s="21">
        <v>86250</v>
      </c>
      <c r="W604" s="34">
        <v>51714</v>
      </c>
      <c r="X604" s="114" t="s">
        <v>13736</v>
      </c>
    </row>
    <row r="605" spans="2:24" x14ac:dyDescent="0.2">
      <c r="B605" s="14" t="s">
        <v>24196</v>
      </c>
      <c r="C605" s="33" t="s">
        <v>15144</v>
      </c>
      <c r="D605" s="16" t="s">
        <v>24195</v>
      </c>
      <c r="E605" s="18" t="s">
        <v>26</v>
      </c>
      <c r="F605" s="34">
        <v>41244</v>
      </c>
      <c r="G605" s="20" t="s">
        <v>21186</v>
      </c>
      <c r="H605" s="109"/>
      <c r="I605" s="21">
        <v>3538014</v>
      </c>
      <c r="J605" s="21">
        <v>3538014</v>
      </c>
      <c r="K605" s="21">
        <v>3666267</v>
      </c>
      <c r="L605" s="21">
        <v>3660533</v>
      </c>
      <c r="M605" s="21"/>
      <c r="N605" s="21">
        <v>-122519</v>
      </c>
      <c r="O605" s="21"/>
      <c r="P605" s="125">
        <v>-122519</v>
      </c>
      <c r="Q605" s="21"/>
      <c r="R605" s="21">
        <v>3538014</v>
      </c>
      <c r="S605" s="21"/>
      <c r="T605" s="21"/>
      <c r="U605" s="125">
        <v>0</v>
      </c>
      <c r="V605" s="21">
        <v>91860</v>
      </c>
      <c r="W605" s="34">
        <v>51775</v>
      </c>
      <c r="X605" s="114" t="s">
        <v>13736</v>
      </c>
    </row>
    <row r="606" spans="2:24" x14ac:dyDescent="0.2">
      <c r="B606" s="14" t="s">
        <v>24194</v>
      </c>
      <c r="C606" s="33" t="s">
        <v>15129</v>
      </c>
      <c r="D606" s="16" t="s">
        <v>24193</v>
      </c>
      <c r="E606" s="18" t="s">
        <v>26</v>
      </c>
      <c r="F606" s="34">
        <v>41244</v>
      </c>
      <c r="G606" s="20" t="s">
        <v>21186</v>
      </c>
      <c r="H606" s="109"/>
      <c r="I606" s="21">
        <v>62870</v>
      </c>
      <c r="J606" s="21">
        <v>62870</v>
      </c>
      <c r="K606" s="21">
        <v>55620</v>
      </c>
      <c r="L606" s="21">
        <v>59504</v>
      </c>
      <c r="M606" s="21"/>
      <c r="N606" s="21">
        <v>3366</v>
      </c>
      <c r="O606" s="21"/>
      <c r="P606" s="125">
        <v>3366</v>
      </c>
      <c r="Q606" s="21"/>
      <c r="R606" s="21">
        <v>62870</v>
      </c>
      <c r="S606" s="21"/>
      <c r="T606" s="21"/>
      <c r="U606" s="125">
        <v>0</v>
      </c>
      <c r="V606" s="21">
        <v>2062</v>
      </c>
      <c r="W606" s="34">
        <v>45292</v>
      </c>
      <c r="X606" s="114" t="s">
        <v>13736</v>
      </c>
    </row>
    <row r="607" spans="2:24" x14ac:dyDescent="0.2">
      <c r="B607" s="14" t="s">
        <v>24192</v>
      </c>
      <c r="C607" s="33" t="s">
        <v>15126</v>
      </c>
      <c r="D607" s="16" t="s">
        <v>24191</v>
      </c>
      <c r="E607" s="18" t="s">
        <v>26</v>
      </c>
      <c r="F607" s="34">
        <v>41244</v>
      </c>
      <c r="G607" s="20" t="s">
        <v>21186</v>
      </c>
      <c r="H607" s="109"/>
      <c r="I607" s="21">
        <v>167</v>
      </c>
      <c r="J607" s="21">
        <v>167</v>
      </c>
      <c r="K607" s="21">
        <v>161</v>
      </c>
      <c r="L607" s="21">
        <v>164</v>
      </c>
      <c r="M607" s="21"/>
      <c r="N607" s="21">
        <v>3</v>
      </c>
      <c r="O607" s="21"/>
      <c r="P607" s="125">
        <v>3</v>
      </c>
      <c r="Q607" s="21"/>
      <c r="R607" s="21">
        <v>167</v>
      </c>
      <c r="S607" s="21"/>
      <c r="T607" s="21"/>
      <c r="U607" s="125">
        <v>0</v>
      </c>
      <c r="V607" s="21">
        <v>5</v>
      </c>
      <c r="W607" s="34">
        <v>45261</v>
      </c>
      <c r="X607" s="114" t="s">
        <v>13736</v>
      </c>
    </row>
    <row r="608" spans="2:24" x14ac:dyDescent="0.2">
      <c r="B608" s="14" t="s">
        <v>24190</v>
      </c>
      <c r="C608" s="33" t="s">
        <v>15123</v>
      </c>
      <c r="D608" s="16" t="s">
        <v>24189</v>
      </c>
      <c r="E608" s="18" t="s">
        <v>26</v>
      </c>
      <c r="F608" s="34">
        <v>41244</v>
      </c>
      <c r="G608" s="20" t="s">
        <v>21186</v>
      </c>
      <c r="H608" s="109"/>
      <c r="I608" s="21">
        <v>24596</v>
      </c>
      <c r="J608" s="21">
        <v>24596</v>
      </c>
      <c r="K608" s="21">
        <v>23312</v>
      </c>
      <c r="L608" s="21">
        <v>24013</v>
      </c>
      <c r="M608" s="21"/>
      <c r="N608" s="21">
        <v>583</v>
      </c>
      <c r="O608" s="21"/>
      <c r="P608" s="125">
        <v>583</v>
      </c>
      <c r="Q608" s="21"/>
      <c r="R608" s="21">
        <v>24596</v>
      </c>
      <c r="S608" s="21"/>
      <c r="T608" s="21"/>
      <c r="U608" s="125">
        <v>0</v>
      </c>
      <c r="V608" s="21">
        <v>839</v>
      </c>
      <c r="W608" s="34">
        <v>45323</v>
      </c>
      <c r="X608" s="114" t="s">
        <v>13736</v>
      </c>
    </row>
    <row r="609" spans="2:24" x14ac:dyDescent="0.2">
      <c r="B609" s="14" t="s">
        <v>24188</v>
      </c>
      <c r="C609" s="33" t="s">
        <v>15120</v>
      </c>
      <c r="D609" s="16" t="s">
        <v>24187</v>
      </c>
      <c r="E609" s="18" t="s">
        <v>26</v>
      </c>
      <c r="F609" s="34">
        <v>41244</v>
      </c>
      <c r="G609" s="20" t="s">
        <v>21186</v>
      </c>
      <c r="H609" s="109"/>
      <c r="I609" s="21">
        <v>61534</v>
      </c>
      <c r="J609" s="21">
        <v>61534</v>
      </c>
      <c r="K609" s="21">
        <v>54438</v>
      </c>
      <c r="L609" s="21">
        <v>58670</v>
      </c>
      <c r="M609" s="21"/>
      <c r="N609" s="21">
        <v>2864</v>
      </c>
      <c r="O609" s="21"/>
      <c r="P609" s="125">
        <v>2864</v>
      </c>
      <c r="Q609" s="21"/>
      <c r="R609" s="21">
        <v>61534</v>
      </c>
      <c r="S609" s="21"/>
      <c r="T609" s="21"/>
      <c r="U609" s="125">
        <v>0</v>
      </c>
      <c r="V609" s="21">
        <v>2119</v>
      </c>
      <c r="W609" s="34">
        <v>45383</v>
      </c>
      <c r="X609" s="114" t="s">
        <v>13736</v>
      </c>
    </row>
    <row r="610" spans="2:24" x14ac:dyDescent="0.2">
      <c r="B610" s="14" t="s">
        <v>24186</v>
      </c>
      <c r="C610" s="33" t="s">
        <v>15117</v>
      </c>
      <c r="D610" s="16" t="s">
        <v>24185</v>
      </c>
      <c r="E610" s="18" t="s">
        <v>26</v>
      </c>
      <c r="F610" s="34">
        <v>41244</v>
      </c>
      <c r="G610" s="20" t="s">
        <v>21186</v>
      </c>
      <c r="H610" s="109"/>
      <c r="I610" s="21">
        <v>17747</v>
      </c>
      <c r="J610" s="21">
        <v>17747</v>
      </c>
      <c r="K610" s="21">
        <v>16821</v>
      </c>
      <c r="L610" s="21">
        <v>17286</v>
      </c>
      <c r="M610" s="21"/>
      <c r="N610" s="21">
        <v>461</v>
      </c>
      <c r="O610" s="21"/>
      <c r="P610" s="125">
        <v>461</v>
      </c>
      <c r="Q610" s="21"/>
      <c r="R610" s="21">
        <v>17747</v>
      </c>
      <c r="S610" s="21"/>
      <c r="T610" s="21"/>
      <c r="U610" s="125">
        <v>0</v>
      </c>
      <c r="V610" s="21">
        <v>579</v>
      </c>
      <c r="W610" s="34">
        <v>45383</v>
      </c>
      <c r="X610" s="114" t="s">
        <v>13736</v>
      </c>
    </row>
    <row r="611" spans="2:24" x14ac:dyDescent="0.2">
      <c r="B611" s="14" t="s">
        <v>24184</v>
      </c>
      <c r="C611" s="33" t="s">
        <v>24183</v>
      </c>
      <c r="D611" s="16" t="s">
        <v>24182</v>
      </c>
      <c r="E611" s="18" t="s">
        <v>26</v>
      </c>
      <c r="F611" s="34">
        <v>41183</v>
      </c>
      <c r="G611" s="20" t="s">
        <v>21186</v>
      </c>
      <c r="H611" s="109"/>
      <c r="I611" s="21">
        <v>15631</v>
      </c>
      <c r="J611" s="21">
        <v>15631</v>
      </c>
      <c r="K611" s="21">
        <v>14815</v>
      </c>
      <c r="L611" s="21">
        <v>14018</v>
      </c>
      <c r="M611" s="21"/>
      <c r="N611" s="21">
        <v>1612</v>
      </c>
      <c r="O611" s="21"/>
      <c r="P611" s="125">
        <v>1612</v>
      </c>
      <c r="Q611" s="21"/>
      <c r="R611" s="21">
        <v>15631</v>
      </c>
      <c r="S611" s="21"/>
      <c r="T611" s="21"/>
      <c r="U611" s="125">
        <v>0</v>
      </c>
      <c r="V611" s="21">
        <v>744</v>
      </c>
      <c r="W611" s="34">
        <v>45413</v>
      </c>
      <c r="X611" s="114" t="s">
        <v>13736</v>
      </c>
    </row>
    <row r="612" spans="2:24" x14ac:dyDescent="0.2">
      <c r="B612" s="14" t="s">
        <v>24181</v>
      </c>
      <c r="C612" s="33" t="s">
        <v>15114</v>
      </c>
      <c r="D612" s="16" t="s">
        <v>24180</v>
      </c>
      <c r="E612" s="18" t="s">
        <v>26</v>
      </c>
      <c r="F612" s="34">
        <v>41244</v>
      </c>
      <c r="G612" s="20" t="s">
        <v>21186</v>
      </c>
      <c r="H612" s="109"/>
      <c r="I612" s="21">
        <v>1558</v>
      </c>
      <c r="J612" s="21">
        <v>1558</v>
      </c>
      <c r="K612" s="21">
        <v>1378</v>
      </c>
      <c r="L612" s="21">
        <v>1558</v>
      </c>
      <c r="M612" s="21"/>
      <c r="N612" s="21"/>
      <c r="O612" s="21"/>
      <c r="P612" s="125"/>
      <c r="Q612" s="21"/>
      <c r="R612" s="21">
        <v>1558</v>
      </c>
      <c r="S612" s="21"/>
      <c r="T612" s="21"/>
      <c r="U612" s="125"/>
      <c r="V612" s="21">
        <v>52</v>
      </c>
      <c r="W612" s="34">
        <v>45474</v>
      </c>
      <c r="X612" s="114" t="s">
        <v>13736</v>
      </c>
    </row>
    <row r="613" spans="2:24" x14ac:dyDescent="0.2">
      <c r="B613" s="14" t="s">
        <v>24179</v>
      </c>
      <c r="C613" s="33" t="s">
        <v>15111</v>
      </c>
      <c r="D613" s="16" t="s">
        <v>24178</v>
      </c>
      <c r="E613" s="18" t="s">
        <v>26</v>
      </c>
      <c r="F613" s="34">
        <v>41244</v>
      </c>
      <c r="G613" s="20" t="s">
        <v>21186</v>
      </c>
      <c r="H613" s="109"/>
      <c r="I613" s="21">
        <v>6512</v>
      </c>
      <c r="J613" s="21">
        <v>6512</v>
      </c>
      <c r="K613" s="21">
        <v>6684</v>
      </c>
      <c r="L613" s="21">
        <v>6567</v>
      </c>
      <c r="M613" s="21"/>
      <c r="N613" s="21">
        <v>-55</v>
      </c>
      <c r="O613" s="21"/>
      <c r="P613" s="125">
        <v>-55</v>
      </c>
      <c r="Q613" s="21"/>
      <c r="R613" s="21">
        <v>6512</v>
      </c>
      <c r="S613" s="21"/>
      <c r="T613" s="21"/>
      <c r="U613" s="125">
        <v>0</v>
      </c>
      <c r="V613" s="21">
        <v>248</v>
      </c>
      <c r="W613" s="34">
        <v>46023</v>
      </c>
      <c r="X613" s="114" t="s">
        <v>13736</v>
      </c>
    </row>
    <row r="614" spans="2:24" x14ac:dyDescent="0.2">
      <c r="B614" s="14" t="s">
        <v>24177</v>
      </c>
      <c r="C614" s="33" t="s">
        <v>15108</v>
      </c>
      <c r="D614" s="16" t="s">
        <v>24176</v>
      </c>
      <c r="E614" s="18" t="s">
        <v>26</v>
      </c>
      <c r="F614" s="34">
        <v>41244</v>
      </c>
      <c r="G614" s="20" t="s">
        <v>21186</v>
      </c>
      <c r="H614" s="109"/>
      <c r="I614" s="21">
        <v>15627</v>
      </c>
      <c r="J614" s="21">
        <v>15627</v>
      </c>
      <c r="K614" s="21">
        <v>14035</v>
      </c>
      <c r="L614" s="21">
        <v>14545</v>
      </c>
      <c r="M614" s="21"/>
      <c r="N614" s="21">
        <v>1082</v>
      </c>
      <c r="O614" s="21"/>
      <c r="P614" s="125">
        <v>1082</v>
      </c>
      <c r="Q614" s="21"/>
      <c r="R614" s="21">
        <v>15627</v>
      </c>
      <c r="S614" s="21"/>
      <c r="T614" s="21"/>
      <c r="U614" s="125">
        <v>0</v>
      </c>
      <c r="V614" s="21">
        <v>325</v>
      </c>
      <c r="W614" s="34">
        <v>46023</v>
      </c>
      <c r="X614" s="114" t="s">
        <v>13736</v>
      </c>
    </row>
    <row r="615" spans="2:24" x14ac:dyDescent="0.2">
      <c r="B615" s="14" t="s">
        <v>24175</v>
      </c>
      <c r="C615" s="33" t="s">
        <v>15105</v>
      </c>
      <c r="D615" s="16" t="s">
        <v>24174</v>
      </c>
      <c r="E615" s="18" t="s">
        <v>26</v>
      </c>
      <c r="F615" s="34">
        <v>41244</v>
      </c>
      <c r="G615" s="20" t="s">
        <v>21186</v>
      </c>
      <c r="H615" s="109"/>
      <c r="I615" s="21">
        <v>48514</v>
      </c>
      <c r="J615" s="21">
        <v>48514</v>
      </c>
      <c r="K615" s="21">
        <v>47511</v>
      </c>
      <c r="L615" s="21">
        <v>47329</v>
      </c>
      <c r="M615" s="21"/>
      <c r="N615" s="21">
        <v>1185</v>
      </c>
      <c r="O615" s="21"/>
      <c r="P615" s="125">
        <v>1185</v>
      </c>
      <c r="Q615" s="21"/>
      <c r="R615" s="21">
        <v>48514</v>
      </c>
      <c r="S615" s="21"/>
      <c r="T615" s="21"/>
      <c r="U615" s="125">
        <v>0</v>
      </c>
      <c r="V615" s="21">
        <v>1676</v>
      </c>
      <c r="W615" s="34">
        <v>46113</v>
      </c>
      <c r="X615" s="114" t="s">
        <v>13736</v>
      </c>
    </row>
    <row r="616" spans="2:24" x14ac:dyDescent="0.2">
      <c r="B616" s="14" t="s">
        <v>24173</v>
      </c>
      <c r="C616" s="33" t="s">
        <v>15102</v>
      </c>
      <c r="D616" s="16" t="s">
        <v>24172</v>
      </c>
      <c r="E616" s="18" t="s">
        <v>26</v>
      </c>
      <c r="F616" s="34">
        <v>41244</v>
      </c>
      <c r="G616" s="20" t="s">
        <v>21186</v>
      </c>
      <c r="H616" s="109"/>
      <c r="I616" s="21">
        <v>59828</v>
      </c>
      <c r="J616" s="21">
        <v>59828</v>
      </c>
      <c r="K616" s="21">
        <v>53715</v>
      </c>
      <c r="L616" s="21">
        <v>55882</v>
      </c>
      <c r="M616" s="21"/>
      <c r="N616" s="21">
        <v>3946</v>
      </c>
      <c r="O616" s="21"/>
      <c r="P616" s="125">
        <v>3946</v>
      </c>
      <c r="Q616" s="21"/>
      <c r="R616" s="21">
        <v>59828</v>
      </c>
      <c r="S616" s="21"/>
      <c r="T616" s="21"/>
      <c r="U616" s="125">
        <v>0</v>
      </c>
      <c r="V616" s="21">
        <v>1801</v>
      </c>
      <c r="W616" s="34">
        <v>46082</v>
      </c>
      <c r="X616" s="114" t="s">
        <v>13736</v>
      </c>
    </row>
    <row r="617" spans="2:24" x14ac:dyDescent="0.2">
      <c r="B617" s="14" t="s">
        <v>24171</v>
      </c>
      <c r="C617" s="33" t="s">
        <v>15099</v>
      </c>
      <c r="D617" s="16" t="s">
        <v>24170</v>
      </c>
      <c r="E617" s="18" t="s">
        <v>26</v>
      </c>
      <c r="F617" s="34">
        <v>41244</v>
      </c>
      <c r="G617" s="20" t="s">
        <v>21186</v>
      </c>
      <c r="H617" s="109"/>
      <c r="I617" s="21">
        <v>23330</v>
      </c>
      <c r="J617" s="21">
        <v>23330</v>
      </c>
      <c r="K617" s="21">
        <v>20949</v>
      </c>
      <c r="L617" s="21">
        <v>21467</v>
      </c>
      <c r="M617" s="21"/>
      <c r="N617" s="21">
        <v>1863</v>
      </c>
      <c r="O617" s="21"/>
      <c r="P617" s="125">
        <v>1863</v>
      </c>
      <c r="Q617" s="21"/>
      <c r="R617" s="21">
        <v>23330</v>
      </c>
      <c r="S617" s="21"/>
      <c r="T617" s="21"/>
      <c r="U617" s="125">
        <v>0</v>
      </c>
      <c r="V617" s="21">
        <v>779</v>
      </c>
      <c r="W617" s="34">
        <v>46113</v>
      </c>
      <c r="X617" s="114" t="s">
        <v>13736</v>
      </c>
    </row>
    <row r="618" spans="2:24" x14ac:dyDescent="0.2">
      <c r="B618" s="14" t="s">
        <v>24169</v>
      </c>
      <c r="C618" s="33" t="s">
        <v>15096</v>
      </c>
      <c r="D618" s="16" t="s">
        <v>24168</v>
      </c>
      <c r="E618" s="18" t="s">
        <v>26</v>
      </c>
      <c r="F618" s="34">
        <v>41244</v>
      </c>
      <c r="G618" s="20" t="s">
        <v>21186</v>
      </c>
      <c r="H618" s="109"/>
      <c r="I618" s="21">
        <v>12957</v>
      </c>
      <c r="J618" s="21">
        <v>12957</v>
      </c>
      <c r="K618" s="21">
        <v>11637</v>
      </c>
      <c r="L618" s="21">
        <v>11799</v>
      </c>
      <c r="M618" s="21"/>
      <c r="N618" s="21">
        <v>1158</v>
      </c>
      <c r="O618" s="21"/>
      <c r="P618" s="125">
        <v>1158</v>
      </c>
      <c r="Q618" s="21"/>
      <c r="R618" s="21">
        <v>12957</v>
      </c>
      <c r="S618" s="21"/>
      <c r="T618" s="21"/>
      <c r="U618" s="125">
        <v>0</v>
      </c>
      <c r="V618" s="21">
        <v>540</v>
      </c>
      <c r="W618" s="34">
        <v>46143</v>
      </c>
      <c r="X618" s="114" t="s">
        <v>13736</v>
      </c>
    </row>
    <row r="619" spans="2:24" x14ac:dyDescent="0.2">
      <c r="B619" s="14" t="s">
        <v>24167</v>
      </c>
      <c r="C619" s="33" t="s">
        <v>15093</v>
      </c>
      <c r="D619" s="16" t="s">
        <v>24166</v>
      </c>
      <c r="E619" s="18" t="s">
        <v>26</v>
      </c>
      <c r="F619" s="34">
        <v>41244</v>
      </c>
      <c r="G619" s="20" t="s">
        <v>21186</v>
      </c>
      <c r="H619" s="109"/>
      <c r="I619" s="21">
        <v>3273</v>
      </c>
      <c r="J619" s="21">
        <v>3273</v>
      </c>
      <c r="K619" s="21">
        <v>3403</v>
      </c>
      <c r="L619" s="21">
        <v>3303</v>
      </c>
      <c r="M619" s="21"/>
      <c r="N619" s="21">
        <v>-30</v>
      </c>
      <c r="O619" s="21"/>
      <c r="P619" s="125">
        <v>-30</v>
      </c>
      <c r="Q619" s="21"/>
      <c r="R619" s="21">
        <v>3273</v>
      </c>
      <c r="S619" s="21"/>
      <c r="T619" s="21"/>
      <c r="U619" s="125">
        <v>0</v>
      </c>
      <c r="V619" s="21">
        <v>107</v>
      </c>
      <c r="W619" s="34">
        <v>46143</v>
      </c>
      <c r="X619" s="114" t="s">
        <v>13736</v>
      </c>
    </row>
    <row r="620" spans="2:24" x14ac:dyDescent="0.2">
      <c r="B620" s="14" t="s">
        <v>24165</v>
      </c>
      <c r="C620" s="33" t="s">
        <v>15090</v>
      </c>
      <c r="D620" s="16" t="s">
        <v>24164</v>
      </c>
      <c r="E620" s="18" t="s">
        <v>26</v>
      </c>
      <c r="F620" s="34">
        <v>41244</v>
      </c>
      <c r="G620" s="20" t="s">
        <v>21186</v>
      </c>
      <c r="H620" s="109"/>
      <c r="I620" s="21">
        <v>1817224</v>
      </c>
      <c r="J620" s="21">
        <v>1817224</v>
      </c>
      <c r="K620" s="21">
        <v>1804730</v>
      </c>
      <c r="L620" s="21">
        <v>1799945</v>
      </c>
      <c r="M620" s="21"/>
      <c r="N620" s="21">
        <v>17279</v>
      </c>
      <c r="O620" s="21"/>
      <c r="P620" s="125">
        <v>17279</v>
      </c>
      <c r="Q620" s="21"/>
      <c r="R620" s="21">
        <v>1817224</v>
      </c>
      <c r="S620" s="21"/>
      <c r="T620" s="21"/>
      <c r="U620" s="125">
        <v>0</v>
      </c>
      <c r="V620" s="21">
        <v>48379</v>
      </c>
      <c r="W620" s="34">
        <v>45383</v>
      </c>
      <c r="X620" s="114" t="s">
        <v>13736</v>
      </c>
    </row>
    <row r="621" spans="2:24" x14ac:dyDescent="0.2">
      <c r="B621" s="14" t="s">
        <v>24163</v>
      </c>
      <c r="C621" s="33" t="s">
        <v>15087</v>
      </c>
      <c r="D621" s="16" t="s">
        <v>24162</v>
      </c>
      <c r="E621" s="18" t="s">
        <v>26</v>
      </c>
      <c r="F621" s="34">
        <v>41244</v>
      </c>
      <c r="G621" s="20" t="s">
        <v>21186</v>
      </c>
      <c r="H621" s="109"/>
      <c r="I621" s="21">
        <v>1497181</v>
      </c>
      <c r="J621" s="21">
        <v>1497181</v>
      </c>
      <c r="K621" s="21">
        <v>1475659</v>
      </c>
      <c r="L621" s="21">
        <v>1472750</v>
      </c>
      <c r="M621" s="21"/>
      <c r="N621" s="21">
        <v>24432</v>
      </c>
      <c r="O621" s="21"/>
      <c r="P621" s="125">
        <v>24432</v>
      </c>
      <c r="Q621" s="21"/>
      <c r="R621" s="21">
        <v>1497181</v>
      </c>
      <c r="S621" s="21"/>
      <c r="T621" s="21"/>
      <c r="U621" s="125">
        <v>0</v>
      </c>
      <c r="V621" s="21">
        <v>34332</v>
      </c>
      <c r="W621" s="34">
        <v>45413</v>
      </c>
      <c r="X621" s="114" t="s">
        <v>13736</v>
      </c>
    </row>
    <row r="622" spans="2:24" x14ac:dyDescent="0.2">
      <c r="B622" s="14" t="s">
        <v>24161</v>
      </c>
      <c r="C622" s="33" t="s">
        <v>15084</v>
      </c>
      <c r="D622" s="16" t="s">
        <v>24160</v>
      </c>
      <c r="E622" s="18" t="s">
        <v>26</v>
      </c>
      <c r="F622" s="34">
        <v>41244</v>
      </c>
      <c r="G622" s="20" t="s">
        <v>21186</v>
      </c>
      <c r="H622" s="109"/>
      <c r="I622" s="21">
        <v>6160035</v>
      </c>
      <c r="J622" s="21">
        <v>6160035</v>
      </c>
      <c r="K622" s="21">
        <v>6078222</v>
      </c>
      <c r="L622" s="21">
        <v>6065823</v>
      </c>
      <c r="M622" s="21"/>
      <c r="N622" s="21">
        <v>94211</v>
      </c>
      <c r="O622" s="21"/>
      <c r="P622" s="125">
        <v>94211</v>
      </c>
      <c r="Q622" s="21"/>
      <c r="R622" s="21">
        <v>6160035</v>
      </c>
      <c r="S622" s="21"/>
      <c r="T622" s="21"/>
      <c r="U622" s="125">
        <v>0</v>
      </c>
      <c r="V622" s="21">
        <v>147633</v>
      </c>
      <c r="W622" s="34">
        <v>45444</v>
      </c>
      <c r="X622" s="114" t="s">
        <v>13736</v>
      </c>
    </row>
    <row r="623" spans="2:24" x14ac:dyDescent="0.2">
      <c r="B623" s="14" t="s">
        <v>24159</v>
      </c>
      <c r="C623" s="33" t="s">
        <v>15081</v>
      </c>
      <c r="D623" s="16" t="s">
        <v>24158</v>
      </c>
      <c r="E623" s="18" t="s">
        <v>26</v>
      </c>
      <c r="F623" s="34">
        <v>41244</v>
      </c>
      <c r="G623" s="20" t="s">
        <v>21186</v>
      </c>
      <c r="H623" s="109"/>
      <c r="I623" s="21">
        <v>217</v>
      </c>
      <c r="J623" s="21">
        <v>217</v>
      </c>
      <c r="K623" s="21">
        <v>212</v>
      </c>
      <c r="L623" s="21">
        <v>212</v>
      </c>
      <c r="M623" s="21"/>
      <c r="N623" s="21">
        <v>4</v>
      </c>
      <c r="O623" s="21"/>
      <c r="P623" s="125">
        <v>4</v>
      </c>
      <c r="Q623" s="21"/>
      <c r="R623" s="21">
        <v>217</v>
      </c>
      <c r="S623" s="21"/>
      <c r="T623" s="21"/>
      <c r="U623" s="125">
        <v>0</v>
      </c>
      <c r="V623" s="21">
        <v>8</v>
      </c>
      <c r="W623" s="34">
        <v>42736</v>
      </c>
      <c r="X623" s="114" t="s">
        <v>13736</v>
      </c>
    </row>
    <row r="624" spans="2:24" x14ac:dyDescent="0.2">
      <c r="B624" s="14" t="s">
        <v>24157</v>
      </c>
      <c r="C624" s="33" t="s">
        <v>15078</v>
      </c>
      <c r="D624" s="16" t="s">
        <v>24156</v>
      </c>
      <c r="E624" s="18" t="s">
        <v>26</v>
      </c>
      <c r="F624" s="34">
        <v>41244</v>
      </c>
      <c r="G624" s="20" t="s">
        <v>21186</v>
      </c>
      <c r="H624" s="109"/>
      <c r="I624" s="21">
        <v>6625</v>
      </c>
      <c r="J624" s="21">
        <v>6625</v>
      </c>
      <c r="K624" s="21">
        <v>5986</v>
      </c>
      <c r="L624" s="21">
        <v>6282</v>
      </c>
      <c r="M624" s="21"/>
      <c r="N624" s="21">
        <v>343</v>
      </c>
      <c r="O624" s="21"/>
      <c r="P624" s="125">
        <v>343</v>
      </c>
      <c r="Q624" s="21"/>
      <c r="R624" s="21">
        <v>6625</v>
      </c>
      <c r="S624" s="21"/>
      <c r="T624" s="21"/>
      <c r="U624" s="125">
        <v>0</v>
      </c>
      <c r="V624" s="21">
        <v>199</v>
      </c>
      <c r="W624" s="34">
        <v>43556</v>
      </c>
      <c r="X624" s="114" t="s">
        <v>13736</v>
      </c>
    </row>
    <row r="625" spans="2:24" x14ac:dyDescent="0.2">
      <c r="B625" s="14" t="s">
        <v>24155</v>
      </c>
      <c r="C625" s="33" t="s">
        <v>15075</v>
      </c>
      <c r="D625" s="16" t="s">
        <v>24154</v>
      </c>
      <c r="E625" s="18" t="s">
        <v>26</v>
      </c>
      <c r="F625" s="34">
        <v>41244</v>
      </c>
      <c r="G625" s="20" t="s">
        <v>21186</v>
      </c>
      <c r="H625" s="109"/>
      <c r="I625" s="21">
        <v>698128</v>
      </c>
      <c r="J625" s="21">
        <v>698128</v>
      </c>
      <c r="K625" s="21">
        <v>695728</v>
      </c>
      <c r="L625" s="21">
        <v>690676</v>
      </c>
      <c r="M625" s="21"/>
      <c r="N625" s="21">
        <v>7452</v>
      </c>
      <c r="O625" s="21"/>
      <c r="P625" s="125">
        <v>7452</v>
      </c>
      <c r="Q625" s="21"/>
      <c r="R625" s="21">
        <v>698128</v>
      </c>
      <c r="S625" s="21"/>
      <c r="T625" s="21"/>
      <c r="U625" s="125">
        <v>0</v>
      </c>
      <c r="V625" s="21">
        <v>19503</v>
      </c>
      <c r="W625" s="34">
        <v>44866</v>
      </c>
      <c r="X625" s="114" t="s">
        <v>13736</v>
      </c>
    </row>
    <row r="626" spans="2:24" x14ac:dyDescent="0.2">
      <c r="B626" s="14" t="s">
        <v>24153</v>
      </c>
      <c r="C626" s="33" t="s">
        <v>15072</v>
      </c>
      <c r="D626" s="16" t="s">
        <v>24152</v>
      </c>
      <c r="E626" s="18" t="s">
        <v>26</v>
      </c>
      <c r="F626" s="34">
        <v>41244</v>
      </c>
      <c r="G626" s="20" t="s">
        <v>21186</v>
      </c>
      <c r="H626" s="109"/>
      <c r="I626" s="21">
        <v>8208</v>
      </c>
      <c r="J626" s="21">
        <v>8208</v>
      </c>
      <c r="K626" s="21">
        <v>7916</v>
      </c>
      <c r="L626" s="21">
        <v>8200</v>
      </c>
      <c r="M626" s="21"/>
      <c r="N626" s="21">
        <v>8</v>
      </c>
      <c r="O626" s="21"/>
      <c r="P626" s="125">
        <v>8</v>
      </c>
      <c r="Q626" s="21"/>
      <c r="R626" s="21">
        <v>8208</v>
      </c>
      <c r="S626" s="21"/>
      <c r="T626" s="21"/>
      <c r="U626" s="125">
        <v>0</v>
      </c>
      <c r="V626" s="21">
        <v>292</v>
      </c>
      <c r="W626" s="34">
        <v>41699</v>
      </c>
      <c r="X626" s="114" t="s">
        <v>13736</v>
      </c>
    </row>
    <row r="627" spans="2:24" x14ac:dyDescent="0.2">
      <c r="B627" s="14" t="s">
        <v>24151</v>
      </c>
      <c r="C627" s="33" t="s">
        <v>15069</v>
      </c>
      <c r="D627" s="16" t="s">
        <v>24150</v>
      </c>
      <c r="E627" s="18" t="s">
        <v>26</v>
      </c>
      <c r="F627" s="34">
        <v>41244</v>
      </c>
      <c r="G627" s="20" t="s">
        <v>21186</v>
      </c>
      <c r="H627" s="109"/>
      <c r="I627" s="21">
        <v>16717</v>
      </c>
      <c r="J627" s="21">
        <v>16717</v>
      </c>
      <c r="K627" s="21">
        <v>16121</v>
      </c>
      <c r="L627" s="21">
        <v>16707</v>
      </c>
      <c r="M627" s="21"/>
      <c r="N627" s="21">
        <v>10</v>
      </c>
      <c r="O627" s="21"/>
      <c r="P627" s="125">
        <v>10</v>
      </c>
      <c r="Q627" s="21"/>
      <c r="R627" s="21">
        <v>16717</v>
      </c>
      <c r="S627" s="21"/>
      <c r="T627" s="21"/>
      <c r="U627" s="125">
        <v>0</v>
      </c>
      <c r="V627" s="21">
        <v>441</v>
      </c>
      <c r="W627" s="34">
        <v>41640</v>
      </c>
      <c r="X627" s="114" t="s">
        <v>13736</v>
      </c>
    </row>
    <row r="628" spans="2:24" x14ac:dyDescent="0.2">
      <c r="B628" s="14" t="s">
        <v>24149</v>
      </c>
      <c r="C628" s="33" t="s">
        <v>24148</v>
      </c>
      <c r="D628" s="16" t="s">
        <v>24147</v>
      </c>
      <c r="E628" s="18" t="s">
        <v>26</v>
      </c>
      <c r="F628" s="34">
        <v>41000</v>
      </c>
      <c r="G628" s="20" t="s">
        <v>21186</v>
      </c>
      <c r="H628" s="109"/>
      <c r="I628" s="21">
        <v>2071</v>
      </c>
      <c r="J628" s="21">
        <v>2071</v>
      </c>
      <c r="K628" s="21">
        <v>1997</v>
      </c>
      <c r="L628" s="21">
        <v>2071</v>
      </c>
      <c r="M628" s="21"/>
      <c r="N628" s="21"/>
      <c r="O628" s="21"/>
      <c r="P628" s="125"/>
      <c r="Q628" s="21"/>
      <c r="R628" s="21">
        <v>2071</v>
      </c>
      <c r="S628" s="21"/>
      <c r="T628" s="21"/>
      <c r="U628" s="125"/>
      <c r="V628" s="21">
        <v>26</v>
      </c>
      <c r="W628" s="34">
        <v>41671</v>
      </c>
      <c r="X628" s="114" t="s">
        <v>16149</v>
      </c>
    </row>
    <row r="629" spans="2:24" x14ac:dyDescent="0.2">
      <c r="B629" s="14" t="s">
        <v>24146</v>
      </c>
      <c r="C629" s="33" t="s">
        <v>15066</v>
      </c>
      <c r="D629" s="16" t="s">
        <v>24145</v>
      </c>
      <c r="E629" s="18" t="s">
        <v>26</v>
      </c>
      <c r="F629" s="34">
        <v>41244</v>
      </c>
      <c r="G629" s="20" t="s">
        <v>21186</v>
      </c>
      <c r="H629" s="109"/>
      <c r="I629" s="21">
        <v>51733</v>
      </c>
      <c r="J629" s="21">
        <v>51733</v>
      </c>
      <c r="K629" s="21">
        <v>49357</v>
      </c>
      <c r="L629" s="21">
        <v>51369</v>
      </c>
      <c r="M629" s="21"/>
      <c r="N629" s="21">
        <v>364</v>
      </c>
      <c r="O629" s="21"/>
      <c r="P629" s="125">
        <v>364</v>
      </c>
      <c r="Q629" s="21"/>
      <c r="R629" s="21">
        <v>51733</v>
      </c>
      <c r="S629" s="21"/>
      <c r="T629" s="21"/>
      <c r="U629" s="125">
        <v>0</v>
      </c>
      <c r="V629" s="21">
        <v>1219</v>
      </c>
      <c r="W629" s="34">
        <v>41671</v>
      </c>
      <c r="X629" s="114" t="s">
        <v>13736</v>
      </c>
    </row>
    <row r="630" spans="2:24" x14ac:dyDescent="0.2">
      <c r="B630" s="14" t="s">
        <v>24144</v>
      </c>
      <c r="C630" s="33" t="s">
        <v>15063</v>
      </c>
      <c r="D630" s="16" t="s">
        <v>24143</v>
      </c>
      <c r="E630" s="18" t="s">
        <v>26</v>
      </c>
      <c r="F630" s="34">
        <v>41244</v>
      </c>
      <c r="G630" s="20" t="s">
        <v>21186</v>
      </c>
      <c r="H630" s="109"/>
      <c r="I630" s="21">
        <v>10655</v>
      </c>
      <c r="J630" s="21">
        <v>10655</v>
      </c>
      <c r="K630" s="21">
        <v>10276</v>
      </c>
      <c r="L630" s="21">
        <v>10588</v>
      </c>
      <c r="M630" s="21"/>
      <c r="N630" s="21">
        <v>68</v>
      </c>
      <c r="O630" s="21"/>
      <c r="P630" s="125">
        <v>68</v>
      </c>
      <c r="Q630" s="21"/>
      <c r="R630" s="21">
        <v>10655</v>
      </c>
      <c r="S630" s="21"/>
      <c r="T630" s="21"/>
      <c r="U630" s="125">
        <v>0</v>
      </c>
      <c r="V630" s="21">
        <v>350</v>
      </c>
      <c r="W630" s="34">
        <v>41699</v>
      </c>
      <c r="X630" s="114" t="s">
        <v>13736</v>
      </c>
    </row>
    <row r="631" spans="2:24" x14ac:dyDescent="0.2">
      <c r="B631" s="14" t="s">
        <v>24142</v>
      </c>
      <c r="C631" s="33" t="s">
        <v>15060</v>
      </c>
      <c r="D631" s="16" t="s">
        <v>24141</v>
      </c>
      <c r="E631" s="18" t="s">
        <v>26</v>
      </c>
      <c r="F631" s="34">
        <v>41244</v>
      </c>
      <c r="G631" s="20" t="s">
        <v>21186</v>
      </c>
      <c r="H631" s="109"/>
      <c r="I631" s="21">
        <v>13258</v>
      </c>
      <c r="J631" s="21">
        <v>13258</v>
      </c>
      <c r="K631" s="21">
        <v>11977</v>
      </c>
      <c r="L631" s="21">
        <v>13038</v>
      </c>
      <c r="M631" s="21"/>
      <c r="N631" s="21">
        <v>220</v>
      </c>
      <c r="O631" s="21"/>
      <c r="P631" s="125">
        <v>220</v>
      </c>
      <c r="Q631" s="21"/>
      <c r="R631" s="21">
        <v>13258</v>
      </c>
      <c r="S631" s="21"/>
      <c r="T631" s="21"/>
      <c r="U631" s="125">
        <v>0</v>
      </c>
      <c r="V631" s="21">
        <v>399</v>
      </c>
      <c r="W631" s="34">
        <v>43586</v>
      </c>
      <c r="X631" s="114" t="s">
        <v>13736</v>
      </c>
    </row>
    <row r="632" spans="2:24" x14ac:dyDescent="0.2">
      <c r="B632" s="14" t="s">
        <v>24140</v>
      </c>
      <c r="C632" s="33" t="s">
        <v>15057</v>
      </c>
      <c r="D632" s="16" t="s">
        <v>24139</v>
      </c>
      <c r="E632" s="18" t="s">
        <v>26</v>
      </c>
      <c r="F632" s="34">
        <v>41244</v>
      </c>
      <c r="G632" s="20" t="s">
        <v>21186</v>
      </c>
      <c r="H632" s="109"/>
      <c r="I632" s="21">
        <v>1277</v>
      </c>
      <c r="J632" s="21">
        <v>1277</v>
      </c>
      <c r="K632" s="21">
        <v>1232</v>
      </c>
      <c r="L632" s="21">
        <v>1277</v>
      </c>
      <c r="M632" s="21"/>
      <c r="N632" s="21">
        <v>1</v>
      </c>
      <c r="O632" s="21"/>
      <c r="P632" s="125">
        <v>1</v>
      </c>
      <c r="Q632" s="21"/>
      <c r="R632" s="21">
        <v>1277</v>
      </c>
      <c r="S632" s="21"/>
      <c r="T632" s="21"/>
      <c r="U632" s="125">
        <v>0</v>
      </c>
      <c r="V632" s="21">
        <v>41</v>
      </c>
      <c r="W632" s="34">
        <v>41579</v>
      </c>
      <c r="X632" s="114" t="s">
        <v>13736</v>
      </c>
    </row>
    <row r="633" spans="2:24" x14ac:dyDescent="0.2">
      <c r="B633" s="14" t="s">
        <v>24138</v>
      </c>
      <c r="C633" s="33" t="s">
        <v>15054</v>
      </c>
      <c r="D633" s="16" t="s">
        <v>24137</v>
      </c>
      <c r="E633" s="18" t="s">
        <v>26</v>
      </c>
      <c r="F633" s="34">
        <v>41244</v>
      </c>
      <c r="G633" s="20" t="s">
        <v>21186</v>
      </c>
      <c r="H633" s="109"/>
      <c r="I633" s="21">
        <v>1563</v>
      </c>
      <c r="J633" s="21">
        <v>1563</v>
      </c>
      <c r="K633" s="21">
        <v>1661</v>
      </c>
      <c r="L633" s="21">
        <v>1563</v>
      </c>
      <c r="M633" s="21"/>
      <c r="N633" s="21"/>
      <c r="O633" s="21"/>
      <c r="P633" s="125"/>
      <c r="Q633" s="21"/>
      <c r="R633" s="21">
        <v>1563</v>
      </c>
      <c r="S633" s="21"/>
      <c r="T633" s="21"/>
      <c r="U633" s="125"/>
      <c r="V633" s="21">
        <v>54</v>
      </c>
      <c r="W633" s="34">
        <v>41609</v>
      </c>
      <c r="X633" s="114" t="s">
        <v>13736</v>
      </c>
    </row>
    <row r="634" spans="2:24" x14ac:dyDescent="0.2">
      <c r="B634" s="14" t="s">
        <v>24136</v>
      </c>
      <c r="C634" s="33" t="s">
        <v>15051</v>
      </c>
      <c r="D634" s="16" t="s">
        <v>24135</v>
      </c>
      <c r="E634" s="18" t="s">
        <v>26</v>
      </c>
      <c r="F634" s="34">
        <v>41244</v>
      </c>
      <c r="G634" s="20" t="s">
        <v>21186</v>
      </c>
      <c r="H634" s="109"/>
      <c r="I634" s="21">
        <v>412</v>
      </c>
      <c r="J634" s="21">
        <v>412</v>
      </c>
      <c r="K634" s="21">
        <v>397</v>
      </c>
      <c r="L634" s="21">
        <v>412</v>
      </c>
      <c r="M634" s="21"/>
      <c r="N634" s="21"/>
      <c r="O634" s="21"/>
      <c r="P634" s="125"/>
      <c r="Q634" s="21"/>
      <c r="R634" s="21">
        <v>412</v>
      </c>
      <c r="S634" s="21"/>
      <c r="T634" s="21"/>
      <c r="U634" s="125"/>
      <c r="V634" s="21">
        <v>13</v>
      </c>
      <c r="W634" s="34">
        <v>41671</v>
      </c>
      <c r="X634" s="114" t="s">
        <v>13736</v>
      </c>
    </row>
    <row r="635" spans="2:24" x14ac:dyDescent="0.2">
      <c r="B635" s="14" t="s">
        <v>24134</v>
      </c>
      <c r="C635" s="33" t="s">
        <v>15048</v>
      </c>
      <c r="D635" s="16" t="s">
        <v>24133</v>
      </c>
      <c r="E635" s="18" t="s">
        <v>26</v>
      </c>
      <c r="F635" s="34">
        <v>41244</v>
      </c>
      <c r="G635" s="20" t="s">
        <v>21186</v>
      </c>
      <c r="H635" s="109"/>
      <c r="I635" s="21">
        <v>5327</v>
      </c>
      <c r="J635" s="21">
        <v>5327</v>
      </c>
      <c r="K635" s="21">
        <v>5199</v>
      </c>
      <c r="L635" s="21">
        <v>5251</v>
      </c>
      <c r="M635" s="21"/>
      <c r="N635" s="21">
        <v>76</v>
      </c>
      <c r="O635" s="21"/>
      <c r="P635" s="125">
        <v>76</v>
      </c>
      <c r="Q635" s="21"/>
      <c r="R635" s="21">
        <v>5327</v>
      </c>
      <c r="S635" s="21"/>
      <c r="T635" s="21"/>
      <c r="U635" s="125">
        <v>0</v>
      </c>
      <c r="V635" s="21">
        <v>172</v>
      </c>
      <c r="W635" s="34">
        <v>42430</v>
      </c>
      <c r="X635" s="114" t="s">
        <v>13736</v>
      </c>
    </row>
    <row r="636" spans="2:24" x14ac:dyDescent="0.2">
      <c r="B636" s="14" t="s">
        <v>24132</v>
      </c>
      <c r="C636" s="33" t="s">
        <v>15045</v>
      </c>
      <c r="D636" s="16" t="s">
        <v>24131</v>
      </c>
      <c r="E636" s="18" t="s">
        <v>26</v>
      </c>
      <c r="F636" s="34">
        <v>41244</v>
      </c>
      <c r="G636" s="20" t="s">
        <v>21186</v>
      </c>
      <c r="H636" s="109"/>
      <c r="I636" s="21">
        <v>7979</v>
      </c>
      <c r="J636" s="21">
        <v>7979</v>
      </c>
      <c r="K636" s="21">
        <v>7561</v>
      </c>
      <c r="L636" s="21">
        <v>7892</v>
      </c>
      <c r="M636" s="21"/>
      <c r="N636" s="21">
        <v>86</v>
      </c>
      <c r="O636" s="21"/>
      <c r="P636" s="125">
        <v>86</v>
      </c>
      <c r="Q636" s="21"/>
      <c r="R636" s="21">
        <v>7979</v>
      </c>
      <c r="S636" s="21"/>
      <c r="T636" s="21"/>
      <c r="U636" s="125">
        <v>0</v>
      </c>
      <c r="V636" s="21">
        <v>135</v>
      </c>
      <c r="W636" s="34">
        <v>42461</v>
      </c>
      <c r="X636" s="114" t="s">
        <v>13736</v>
      </c>
    </row>
    <row r="637" spans="2:24" x14ac:dyDescent="0.2">
      <c r="B637" s="14" t="s">
        <v>24130</v>
      </c>
      <c r="C637" s="33" t="s">
        <v>15042</v>
      </c>
      <c r="D637" s="16" t="s">
        <v>24129</v>
      </c>
      <c r="E637" s="18" t="s">
        <v>26</v>
      </c>
      <c r="F637" s="34">
        <v>41244</v>
      </c>
      <c r="G637" s="20" t="s">
        <v>21186</v>
      </c>
      <c r="H637" s="109"/>
      <c r="I637" s="21">
        <v>89</v>
      </c>
      <c r="J637" s="21">
        <v>89</v>
      </c>
      <c r="K637" s="21">
        <v>87</v>
      </c>
      <c r="L637" s="21">
        <v>87</v>
      </c>
      <c r="M637" s="21"/>
      <c r="N637" s="21">
        <v>1</v>
      </c>
      <c r="O637" s="21"/>
      <c r="P637" s="125">
        <v>1</v>
      </c>
      <c r="Q637" s="21"/>
      <c r="R637" s="21">
        <v>89</v>
      </c>
      <c r="S637" s="21"/>
      <c r="T637" s="21"/>
      <c r="U637" s="125">
        <v>0</v>
      </c>
      <c r="V637" s="21">
        <v>3</v>
      </c>
      <c r="W637" s="34">
        <v>42522</v>
      </c>
      <c r="X637" s="114" t="s">
        <v>13736</v>
      </c>
    </row>
    <row r="638" spans="2:24" x14ac:dyDescent="0.2">
      <c r="B638" s="14" t="s">
        <v>24128</v>
      </c>
      <c r="C638" s="33" t="s">
        <v>24127</v>
      </c>
      <c r="D638" s="16" t="s">
        <v>24126</v>
      </c>
      <c r="E638" s="18" t="s">
        <v>26</v>
      </c>
      <c r="F638" s="34">
        <v>41012</v>
      </c>
      <c r="G638" s="20" t="s">
        <v>3559</v>
      </c>
      <c r="H638" s="109"/>
      <c r="I638" s="21">
        <v>10000000</v>
      </c>
      <c r="J638" s="21">
        <v>10000000</v>
      </c>
      <c r="K638" s="21">
        <v>9990000</v>
      </c>
      <c r="L638" s="21">
        <v>9999274</v>
      </c>
      <c r="M638" s="21"/>
      <c r="N638" s="21">
        <v>726</v>
      </c>
      <c r="O638" s="21"/>
      <c r="P638" s="125">
        <v>726</v>
      </c>
      <c r="Q638" s="21"/>
      <c r="R638" s="21">
        <v>10000000</v>
      </c>
      <c r="S638" s="21"/>
      <c r="T638" s="21"/>
      <c r="U638" s="125">
        <v>0</v>
      </c>
      <c r="V638" s="21">
        <v>112500</v>
      </c>
      <c r="W638" s="34">
        <v>41012</v>
      </c>
      <c r="X638" s="114" t="s">
        <v>16128</v>
      </c>
    </row>
    <row r="639" spans="2:24" x14ac:dyDescent="0.2">
      <c r="B639" s="14" t="s">
        <v>24125</v>
      </c>
      <c r="C639" s="33" t="s">
        <v>15039</v>
      </c>
      <c r="D639" s="16" t="s">
        <v>24124</v>
      </c>
      <c r="E639" s="18" t="s">
        <v>26</v>
      </c>
      <c r="F639" s="34">
        <v>41244</v>
      </c>
      <c r="G639" s="20" t="s">
        <v>21186</v>
      </c>
      <c r="H639" s="109"/>
      <c r="I639" s="21">
        <v>1183</v>
      </c>
      <c r="J639" s="21">
        <v>1183</v>
      </c>
      <c r="K639" s="21">
        <v>1188</v>
      </c>
      <c r="L639" s="21">
        <v>1183</v>
      </c>
      <c r="M639" s="21"/>
      <c r="N639" s="21"/>
      <c r="O639" s="21"/>
      <c r="P639" s="125"/>
      <c r="Q639" s="21"/>
      <c r="R639" s="21">
        <v>1183</v>
      </c>
      <c r="S639" s="21"/>
      <c r="T639" s="21"/>
      <c r="U639" s="125"/>
      <c r="V639" s="21">
        <v>15</v>
      </c>
      <c r="W639" s="34">
        <v>49310</v>
      </c>
      <c r="X639" s="114" t="s">
        <v>13736</v>
      </c>
    </row>
    <row r="640" spans="2:24" x14ac:dyDescent="0.2">
      <c r="B640" s="14" t="s">
        <v>24123</v>
      </c>
      <c r="C640" s="33" t="s">
        <v>15036</v>
      </c>
      <c r="D640" s="16" t="s">
        <v>24122</v>
      </c>
      <c r="E640" s="18" t="s">
        <v>26</v>
      </c>
      <c r="F640" s="34">
        <v>41244</v>
      </c>
      <c r="G640" s="20" t="s">
        <v>21186</v>
      </c>
      <c r="H640" s="109"/>
      <c r="I640" s="21">
        <v>67718</v>
      </c>
      <c r="J640" s="21">
        <v>67718</v>
      </c>
      <c r="K640" s="21">
        <v>64184</v>
      </c>
      <c r="L640" s="21">
        <v>66720</v>
      </c>
      <c r="M640" s="21"/>
      <c r="N640" s="21">
        <v>998</v>
      </c>
      <c r="O640" s="21"/>
      <c r="P640" s="125">
        <v>998</v>
      </c>
      <c r="Q640" s="21"/>
      <c r="R640" s="21">
        <v>67718</v>
      </c>
      <c r="S640" s="21"/>
      <c r="T640" s="21"/>
      <c r="U640" s="125">
        <v>0</v>
      </c>
      <c r="V640" s="21">
        <v>1548</v>
      </c>
      <c r="W640" s="34">
        <v>45323</v>
      </c>
      <c r="X640" s="114" t="s">
        <v>13736</v>
      </c>
    </row>
    <row r="641" spans="2:24" x14ac:dyDescent="0.2">
      <c r="B641" s="14" t="s">
        <v>24121</v>
      </c>
      <c r="C641" s="33" t="s">
        <v>15033</v>
      </c>
      <c r="D641" s="16" t="s">
        <v>24120</v>
      </c>
      <c r="E641" s="18" t="s">
        <v>26</v>
      </c>
      <c r="F641" s="34">
        <v>41244</v>
      </c>
      <c r="G641" s="20" t="s">
        <v>21186</v>
      </c>
      <c r="H641" s="109"/>
      <c r="I641" s="21">
        <v>46929</v>
      </c>
      <c r="J641" s="21">
        <v>46929</v>
      </c>
      <c r="K641" s="21">
        <v>44480</v>
      </c>
      <c r="L641" s="21">
        <v>46024</v>
      </c>
      <c r="M641" s="21"/>
      <c r="N641" s="21">
        <v>904</v>
      </c>
      <c r="O641" s="21"/>
      <c r="P641" s="125">
        <v>904</v>
      </c>
      <c r="Q641" s="21"/>
      <c r="R641" s="21">
        <v>46929</v>
      </c>
      <c r="S641" s="21"/>
      <c r="T641" s="21"/>
      <c r="U641" s="125">
        <v>0</v>
      </c>
      <c r="V641" s="21">
        <v>1434</v>
      </c>
      <c r="W641" s="34">
        <v>45323</v>
      </c>
      <c r="X641" s="114" t="s">
        <v>13736</v>
      </c>
    </row>
    <row r="642" spans="2:24" x14ac:dyDescent="0.2">
      <c r="B642" s="14" t="s">
        <v>24119</v>
      </c>
      <c r="C642" s="33" t="s">
        <v>15030</v>
      </c>
      <c r="D642" s="16" t="s">
        <v>24118</v>
      </c>
      <c r="E642" s="18" t="s">
        <v>26</v>
      </c>
      <c r="F642" s="34">
        <v>41244</v>
      </c>
      <c r="G642" s="20" t="s">
        <v>21186</v>
      </c>
      <c r="H642" s="109"/>
      <c r="I642" s="21">
        <v>2778</v>
      </c>
      <c r="J642" s="21">
        <v>2778</v>
      </c>
      <c r="K642" s="21">
        <v>2457</v>
      </c>
      <c r="L642" s="21">
        <v>2778</v>
      </c>
      <c r="M642" s="21"/>
      <c r="N642" s="21"/>
      <c r="O642" s="21"/>
      <c r="P642" s="125"/>
      <c r="Q642" s="21"/>
      <c r="R642" s="21">
        <v>2778</v>
      </c>
      <c r="S642" s="21"/>
      <c r="T642" s="21"/>
      <c r="U642" s="125"/>
      <c r="V642" s="21">
        <v>125</v>
      </c>
      <c r="W642" s="34">
        <v>45352</v>
      </c>
      <c r="X642" s="114" t="s">
        <v>13736</v>
      </c>
    </row>
    <row r="643" spans="2:24" x14ac:dyDescent="0.2">
      <c r="B643" s="14" t="s">
        <v>24117</v>
      </c>
      <c r="C643" s="33" t="s">
        <v>24116</v>
      </c>
      <c r="D643" s="16" t="s">
        <v>24115</v>
      </c>
      <c r="E643" s="18" t="s">
        <v>26</v>
      </c>
      <c r="F643" s="34">
        <v>40969</v>
      </c>
      <c r="G643" s="20" t="s">
        <v>21186</v>
      </c>
      <c r="H643" s="109"/>
      <c r="I643" s="21">
        <v>78557</v>
      </c>
      <c r="J643" s="21">
        <v>78557</v>
      </c>
      <c r="K643" s="21">
        <v>74457</v>
      </c>
      <c r="L643" s="21">
        <v>76537</v>
      </c>
      <c r="M643" s="21"/>
      <c r="N643" s="21">
        <v>2020</v>
      </c>
      <c r="O643" s="21"/>
      <c r="P643" s="125">
        <v>2020</v>
      </c>
      <c r="Q643" s="21"/>
      <c r="R643" s="21">
        <v>78557</v>
      </c>
      <c r="S643" s="21"/>
      <c r="T643" s="21"/>
      <c r="U643" s="125">
        <v>0</v>
      </c>
      <c r="V643" s="21">
        <v>790</v>
      </c>
      <c r="W643" s="34">
        <v>45352</v>
      </c>
      <c r="X643" s="114" t="s">
        <v>16200</v>
      </c>
    </row>
    <row r="644" spans="2:24" x14ac:dyDescent="0.2">
      <c r="B644" s="14" t="s">
        <v>24114</v>
      </c>
      <c r="C644" s="33" t="s">
        <v>15027</v>
      </c>
      <c r="D644" s="16" t="s">
        <v>24113</v>
      </c>
      <c r="E644" s="18" t="s">
        <v>26</v>
      </c>
      <c r="F644" s="34">
        <v>41244</v>
      </c>
      <c r="G644" s="20" t="s">
        <v>21186</v>
      </c>
      <c r="H644" s="109"/>
      <c r="I644" s="21">
        <v>21185</v>
      </c>
      <c r="J644" s="21">
        <v>21185</v>
      </c>
      <c r="K644" s="21">
        <v>18742</v>
      </c>
      <c r="L644" s="21">
        <v>21185</v>
      </c>
      <c r="M644" s="21"/>
      <c r="N644" s="21"/>
      <c r="O644" s="21"/>
      <c r="P644" s="125"/>
      <c r="Q644" s="21"/>
      <c r="R644" s="21">
        <v>21185</v>
      </c>
      <c r="S644" s="21"/>
      <c r="T644" s="21"/>
      <c r="U644" s="125"/>
      <c r="V644" s="21">
        <v>468</v>
      </c>
      <c r="W644" s="34">
        <v>45383</v>
      </c>
      <c r="X644" s="114" t="s">
        <v>13736</v>
      </c>
    </row>
    <row r="645" spans="2:24" x14ac:dyDescent="0.2">
      <c r="B645" s="14" t="s">
        <v>24112</v>
      </c>
      <c r="C645" s="33" t="s">
        <v>15024</v>
      </c>
      <c r="D645" s="16" t="s">
        <v>24111</v>
      </c>
      <c r="E645" s="18" t="s">
        <v>26</v>
      </c>
      <c r="F645" s="34">
        <v>41244</v>
      </c>
      <c r="G645" s="20" t="s">
        <v>21186</v>
      </c>
      <c r="H645" s="109"/>
      <c r="I645" s="21">
        <v>102859</v>
      </c>
      <c r="J645" s="21">
        <v>102859</v>
      </c>
      <c r="K645" s="21">
        <v>97491</v>
      </c>
      <c r="L645" s="21">
        <v>101393</v>
      </c>
      <c r="M645" s="21"/>
      <c r="N645" s="21">
        <v>1466</v>
      </c>
      <c r="O645" s="21"/>
      <c r="P645" s="125">
        <f>SCDPT4!M645+SCDPT4!N645-SCDPT4!O645</f>
        <v>1466</v>
      </c>
      <c r="Q645" s="21"/>
      <c r="R645" s="21">
        <v>102859</v>
      </c>
      <c r="S645" s="21"/>
      <c r="T645" s="21"/>
      <c r="U645" s="125">
        <f>SCDPT4!S645+SCDPT4!T645</f>
        <v>0</v>
      </c>
      <c r="V645" s="21">
        <v>1625</v>
      </c>
      <c r="W645" s="34">
        <v>45383</v>
      </c>
      <c r="X645" s="114" t="s">
        <v>13736</v>
      </c>
    </row>
    <row r="646" spans="2:24" x14ac:dyDescent="0.2">
      <c r="B646" s="14" t="s">
        <v>24110</v>
      </c>
      <c r="C646" s="33" t="s">
        <v>15021</v>
      </c>
      <c r="D646" s="16" t="s">
        <v>24109</v>
      </c>
      <c r="E646" s="18" t="s">
        <v>26</v>
      </c>
      <c r="F646" s="34">
        <v>41244</v>
      </c>
      <c r="G646" s="20" t="s">
        <v>21186</v>
      </c>
      <c r="H646" s="109"/>
      <c r="I646" s="21">
        <v>2209</v>
      </c>
      <c r="J646" s="21">
        <v>2209</v>
      </c>
      <c r="K646" s="21">
        <v>1954</v>
      </c>
      <c r="L646" s="21">
        <v>2209</v>
      </c>
      <c r="M646" s="21"/>
      <c r="N646" s="21"/>
      <c r="O646" s="21"/>
      <c r="P646" s="125"/>
      <c r="Q646" s="21"/>
      <c r="R646" s="21">
        <v>2209</v>
      </c>
      <c r="S646" s="21"/>
      <c r="T646" s="21"/>
      <c r="U646" s="125"/>
      <c r="V646" s="21">
        <v>41</v>
      </c>
      <c r="W646" s="34">
        <v>45383</v>
      </c>
      <c r="X646" s="114" t="s">
        <v>13736</v>
      </c>
    </row>
    <row r="647" spans="2:24" x14ac:dyDescent="0.2">
      <c r="B647" s="14" t="s">
        <v>24108</v>
      </c>
      <c r="C647" s="33" t="s">
        <v>15018</v>
      </c>
      <c r="D647" s="16" t="s">
        <v>24107</v>
      </c>
      <c r="E647" s="18" t="s">
        <v>26</v>
      </c>
      <c r="F647" s="34">
        <v>41244</v>
      </c>
      <c r="G647" s="20" t="s">
        <v>21186</v>
      </c>
      <c r="H647" s="109"/>
      <c r="I647" s="21">
        <v>6802</v>
      </c>
      <c r="J647" s="21">
        <v>6802</v>
      </c>
      <c r="K647" s="21">
        <v>6018</v>
      </c>
      <c r="L647" s="21">
        <v>6802</v>
      </c>
      <c r="M647" s="21"/>
      <c r="N647" s="21"/>
      <c r="O647" s="21"/>
      <c r="P647" s="125"/>
      <c r="Q647" s="21"/>
      <c r="R647" s="21">
        <v>6802</v>
      </c>
      <c r="S647" s="21"/>
      <c r="T647" s="21"/>
      <c r="U647" s="125"/>
      <c r="V647" s="21">
        <v>244</v>
      </c>
      <c r="W647" s="34">
        <v>44958</v>
      </c>
      <c r="X647" s="114" t="s">
        <v>13736</v>
      </c>
    </row>
    <row r="648" spans="2:24" x14ac:dyDescent="0.2">
      <c r="B648" s="14" t="s">
        <v>24106</v>
      </c>
      <c r="C648" s="33" t="s">
        <v>15015</v>
      </c>
      <c r="D648" s="16" t="s">
        <v>24105</v>
      </c>
      <c r="E648" s="18" t="s">
        <v>26</v>
      </c>
      <c r="F648" s="34">
        <v>41244</v>
      </c>
      <c r="G648" s="20" t="s">
        <v>21186</v>
      </c>
      <c r="H648" s="109"/>
      <c r="I648" s="21">
        <v>38</v>
      </c>
      <c r="J648" s="21">
        <v>38</v>
      </c>
      <c r="K648" s="21">
        <v>36</v>
      </c>
      <c r="L648" s="21">
        <v>35</v>
      </c>
      <c r="M648" s="21"/>
      <c r="N648" s="21">
        <v>3</v>
      </c>
      <c r="O648" s="21"/>
      <c r="P648" s="125">
        <v>3</v>
      </c>
      <c r="Q648" s="21"/>
      <c r="R648" s="21">
        <v>38</v>
      </c>
      <c r="S648" s="21"/>
      <c r="T648" s="21"/>
      <c r="U648" s="125">
        <v>0</v>
      </c>
      <c r="V648" s="21">
        <v>1</v>
      </c>
      <c r="W648" s="34">
        <v>45383</v>
      </c>
      <c r="X648" s="114" t="s">
        <v>13736</v>
      </c>
    </row>
    <row r="649" spans="2:24" x14ac:dyDescent="0.2">
      <c r="B649" s="14" t="s">
        <v>24104</v>
      </c>
      <c r="C649" s="33" t="s">
        <v>24103</v>
      </c>
      <c r="D649" s="16" t="s">
        <v>24102</v>
      </c>
      <c r="E649" s="18" t="s">
        <v>26</v>
      </c>
      <c r="F649" s="34">
        <v>41214</v>
      </c>
      <c r="G649" s="20" t="s">
        <v>21186</v>
      </c>
      <c r="H649" s="109"/>
      <c r="I649" s="21">
        <v>101362</v>
      </c>
      <c r="J649" s="21">
        <v>101362</v>
      </c>
      <c r="K649" s="21">
        <v>96072</v>
      </c>
      <c r="L649" s="21">
        <v>99870</v>
      </c>
      <c r="M649" s="21"/>
      <c r="N649" s="21">
        <v>1493</v>
      </c>
      <c r="O649" s="21"/>
      <c r="P649" s="125">
        <v>1493</v>
      </c>
      <c r="Q649" s="21"/>
      <c r="R649" s="21">
        <v>101362</v>
      </c>
      <c r="S649" s="21"/>
      <c r="T649" s="21"/>
      <c r="U649" s="125">
        <v>0</v>
      </c>
      <c r="V649" s="21">
        <v>3935</v>
      </c>
      <c r="W649" s="34">
        <v>45383</v>
      </c>
      <c r="X649" s="114" t="s">
        <v>13736</v>
      </c>
    </row>
    <row r="650" spans="2:24" x14ac:dyDescent="0.2">
      <c r="B650" s="14" t="s">
        <v>24101</v>
      </c>
      <c r="C650" s="33" t="s">
        <v>15012</v>
      </c>
      <c r="D650" s="16" t="s">
        <v>24100</v>
      </c>
      <c r="E650" s="18" t="s">
        <v>26</v>
      </c>
      <c r="F650" s="34">
        <v>41244</v>
      </c>
      <c r="G650" s="20" t="s">
        <v>21186</v>
      </c>
      <c r="H650" s="109"/>
      <c r="I650" s="21">
        <v>26432</v>
      </c>
      <c r="J650" s="21">
        <v>26432</v>
      </c>
      <c r="K650" s="21">
        <v>25052</v>
      </c>
      <c r="L650" s="21">
        <v>26046</v>
      </c>
      <c r="M650" s="21"/>
      <c r="N650" s="21">
        <v>386</v>
      </c>
      <c r="O650" s="21"/>
      <c r="P650" s="125">
        <v>386</v>
      </c>
      <c r="Q650" s="21"/>
      <c r="R650" s="21">
        <v>26432</v>
      </c>
      <c r="S650" s="21"/>
      <c r="T650" s="21"/>
      <c r="U650" s="125">
        <v>0</v>
      </c>
      <c r="V650" s="21">
        <v>879</v>
      </c>
      <c r="W650" s="34">
        <v>45383</v>
      </c>
      <c r="X650" s="114" t="s">
        <v>13736</v>
      </c>
    </row>
    <row r="651" spans="2:24" x14ac:dyDescent="0.2">
      <c r="B651" s="14" t="s">
        <v>24099</v>
      </c>
      <c r="C651" s="33" t="s">
        <v>15009</v>
      </c>
      <c r="D651" s="16" t="s">
        <v>24098</v>
      </c>
      <c r="E651" s="18" t="s">
        <v>26</v>
      </c>
      <c r="F651" s="34">
        <v>41244</v>
      </c>
      <c r="G651" s="20" t="s">
        <v>21186</v>
      </c>
      <c r="H651" s="109"/>
      <c r="I651" s="21">
        <v>16461</v>
      </c>
      <c r="J651" s="21">
        <v>16461</v>
      </c>
      <c r="K651" s="21">
        <v>14620</v>
      </c>
      <c r="L651" s="21">
        <v>16045</v>
      </c>
      <c r="M651" s="21"/>
      <c r="N651" s="21">
        <v>416</v>
      </c>
      <c r="O651" s="21"/>
      <c r="P651" s="125">
        <v>416</v>
      </c>
      <c r="Q651" s="21"/>
      <c r="R651" s="21">
        <v>16461</v>
      </c>
      <c r="S651" s="21"/>
      <c r="T651" s="21"/>
      <c r="U651" s="125">
        <v>0</v>
      </c>
      <c r="V651" s="21">
        <v>495</v>
      </c>
      <c r="W651" s="34">
        <v>45474</v>
      </c>
      <c r="X651" s="114" t="s">
        <v>13736</v>
      </c>
    </row>
    <row r="652" spans="2:24" x14ac:dyDescent="0.2">
      <c r="B652" s="14" t="s">
        <v>24097</v>
      </c>
      <c r="C652" s="33" t="s">
        <v>15006</v>
      </c>
      <c r="D652" s="16" t="s">
        <v>24096</v>
      </c>
      <c r="E652" s="18" t="s">
        <v>26</v>
      </c>
      <c r="F652" s="34">
        <v>41244</v>
      </c>
      <c r="G652" s="20" t="s">
        <v>21186</v>
      </c>
      <c r="H652" s="109"/>
      <c r="I652" s="21">
        <v>1694</v>
      </c>
      <c r="J652" s="21">
        <v>1694</v>
      </c>
      <c r="K652" s="21">
        <v>1801</v>
      </c>
      <c r="L652" s="21">
        <v>1719</v>
      </c>
      <c r="M652" s="21"/>
      <c r="N652" s="21">
        <v>-25</v>
      </c>
      <c r="O652" s="21"/>
      <c r="P652" s="125">
        <v>-25</v>
      </c>
      <c r="Q652" s="21"/>
      <c r="R652" s="21">
        <v>1694</v>
      </c>
      <c r="S652" s="21"/>
      <c r="T652" s="21"/>
      <c r="U652" s="125">
        <v>0</v>
      </c>
      <c r="V652" s="21">
        <v>51</v>
      </c>
      <c r="W652" s="34">
        <v>45352</v>
      </c>
      <c r="X652" s="114" t="s">
        <v>13736</v>
      </c>
    </row>
    <row r="653" spans="2:24" x14ac:dyDescent="0.2">
      <c r="B653" s="14" t="s">
        <v>24095</v>
      </c>
      <c r="C653" s="33" t="s">
        <v>15003</v>
      </c>
      <c r="D653" s="16" t="s">
        <v>24094</v>
      </c>
      <c r="E653" s="18" t="s">
        <v>26</v>
      </c>
      <c r="F653" s="34">
        <v>41244</v>
      </c>
      <c r="G653" s="20" t="s">
        <v>21186</v>
      </c>
      <c r="H653" s="109"/>
      <c r="I653" s="21">
        <v>15420</v>
      </c>
      <c r="J653" s="21">
        <v>15420</v>
      </c>
      <c r="K653" s="21">
        <v>13695</v>
      </c>
      <c r="L653" s="21">
        <v>15076</v>
      </c>
      <c r="M653" s="21"/>
      <c r="N653" s="21">
        <v>344</v>
      </c>
      <c r="O653" s="21"/>
      <c r="P653" s="125">
        <v>344</v>
      </c>
      <c r="Q653" s="21"/>
      <c r="R653" s="21">
        <v>15420</v>
      </c>
      <c r="S653" s="21"/>
      <c r="T653" s="21"/>
      <c r="U653" s="125">
        <v>0</v>
      </c>
      <c r="V653" s="21">
        <v>457</v>
      </c>
      <c r="W653" s="34">
        <v>45444</v>
      </c>
      <c r="X653" s="114" t="s">
        <v>13736</v>
      </c>
    </row>
    <row r="654" spans="2:24" x14ac:dyDescent="0.2">
      <c r="B654" s="14" t="s">
        <v>24093</v>
      </c>
      <c r="C654" s="33" t="s">
        <v>24092</v>
      </c>
      <c r="D654" s="16" t="s">
        <v>24091</v>
      </c>
      <c r="E654" s="18" t="s">
        <v>26</v>
      </c>
      <c r="F654" s="34">
        <v>40909</v>
      </c>
      <c r="G654" s="20" t="s">
        <v>21186</v>
      </c>
      <c r="H654" s="109"/>
      <c r="I654" s="21">
        <v>37101</v>
      </c>
      <c r="J654" s="21">
        <v>37101</v>
      </c>
      <c r="K654" s="21">
        <v>32950</v>
      </c>
      <c r="L654" s="21">
        <v>32582</v>
      </c>
      <c r="M654" s="21"/>
      <c r="N654" s="21">
        <v>4519</v>
      </c>
      <c r="O654" s="21"/>
      <c r="P654" s="125">
        <v>4519</v>
      </c>
      <c r="Q654" s="21"/>
      <c r="R654" s="21">
        <v>37101</v>
      </c>
      <c r="S654" s="21"/>
      <c r="T654" s="21"/>
      <c r="U654" s="125">
        <v>0</v>
      </c>
      <c r="V654" s="21">
        <v>170</v>
      </c>
      <c r="W654" s="34">
        <v>45566</v>
      </c>
      <c r="X654" s="114" t="s">
        <v>17028</v>
      </c>
    </row>
    <row r="655" spans="2:24" x14ac:dyDescent="0.2">
      <c r="B655" s="14" t="s">
        <v>24090</v>
      </c>
      <c r="C655" s="33" t="s">
        <v>15000</v>
      </c>
      <c r="D655" s="16" t="s">
        <v>24089</v>
      </c>
      <c r="E655" s="18" t="s">
        <v>26</v>
      </c>
      <c r="F655" s="34">
        <v>41244</v>
      </c>
      <c r="G655" s="20" t="s">
        <v>21186</v>
      </c>
      <c r="H655" s="109"/>
      <c r="I655" s="21">
        <v>10531</v>
      </c>
      <c r="J655" s="21">
        <v>10531</v>
      </c>
      <c r="K655" s="21">
        <v>9298</v>
      </c>
      <c r="L655" s="21">
        <v>10531</v>
      </c>
      <c r="M655" s="21"/>
      <c r="N655" s="21"/>
      <c r="O655" s="21"/>
      <c r="P655" s="125"/>
      <c r="Q655" s="21"/>
      <c r="R655" s="21">
        <v>10531</v>
      </c>
      <c r="S655" s="21"/>
      <c r="T655" s="21"/>
      <c r="U655" s="125"/>
      <c r="V655" s="21">
        <v>466</v>
      </c>
      <c r="W655" s="34">
        <v>45047</v>
      </c>
      <c r="X655" s="114" t="s">
        <v>13736</v>
      </c>
    </row>
    <row r="656" spans="2:24" x14ac:dyDescent="0.2">
      <c r="B656" s="14" t="s">
        <v>24088</v>
      </c>
      <c r="C656" s="33" t="s">
        <v>14997</v>
      </c>
      <c r="D656" s="16" t="s">
        <v>24087</v>
      </c>
      <c r="E656" s="18" t="s">
        <v>26</v>
      </c>
      <c r="F656" s="34">
        <v>41244</v>
      </c>
      <c r="G656" s="20" t="s">
        <v>21186</v>
      </c>
      <c r="H656" s="109"/>
      <c r="I656" s="21">
        <v>21472</v>
      </c>
      <c r="J656" s="21">
        <v>21472</v>
      </c>
      <c r="K656" s="21">
        <v>20600</v>
      </c>
      <c r="L656" s="21">
        <v>20921</v>
      </c>
      <c r="M656" s="21"/>
      <c r="N656" s="21">
        <v>551</v>
      </c>
      <c r="O656" s="21"/>
      <c r="P656" s="125">
        <v>551</v>
      </c>
      <c r="Q656" s="21"/>
      <c r="R656" s="21">
        <v>21472</v>
      </c>
      <c r="S656" s="21"/>
      <c r="T656" s="21"/>
      <c r="U656" s="125">
        <v>0</v>
      </c>
      <c r="V656" s="21">
        <v>707</v>
      </c>
      <c r="W656" s="34">
        <v>45200</v>
      </c>
      <c r="X656" s="114" t="s">
        <v>13736</v>
      </c>
    </row>
    <row r="657" spans="2:24" x14ac:dyDescent="0.2">
      <c r="B657" s="14" t="s">
        <v>24086</v>
      </c>
      <c r="C657" s="33" t="s">
        <v>14994</v>
      </c>
      <c r="D657" s="16" t="s">
        <v>24085</v>
      </c>
      <c r="E657" s="18" t="s">
        <v>26</v>
      </c>
      <c r="F657" s="34">
        <v>41244</v>
      </c>
      <c r="G657" s="20" t="s">
        <v>21186</v>
      </c>
      <c r="H657" s="109"/>
      <c r="I657" s="21">
        <v>73956</v>
      </c>
      <c r="J657" s="21">
        <v>73956</v>
      </c>
      <c r="K657" s="21">
        <v>65210</v>
      </c>
      <c r="L657" s="21">
        <v>69884</v>
      </c>
      <c r="M657" s="21"/>
      <c r="N657" s="21">
        <v>4072</v>
      </c>
      <c r="O657" s="21"/>
      <c r="P657" s="125">
        <v>4072</v>
      </c>
      <c r="Q657" s="21"/>
      <c r="R657" s="21">
        <v>73956</v>
      </c>
      <c r="S657" s="21"/>
      <c r="T657" s="21"/>
      <c r="U657" s="125">
        <v>0</v>
      </c>
      <c r="V657" s="21">
        <v>2388</v>
      </c>
      <c r="W657" s="34">
        <v>45231</v>
      </c>
      <c r="X657" s="114" t="s">
        <v>13736</v>
      </c>
    </row>
    <row r="658" spans="2:24" x14ac:dyDescent="0.2">
      <c r="B658" s="14" t="s">
        <v>24084</v>
      </c>
      <c r="C658" s="33" t="s">
        <v>14991</v>
      </c>
      <c r="D658" s="16" t="s">
        <v>24083</v>
      </c>
      <c r="E658" s="18" t="s">
        <v>26</v>
      </c>
      <c r="F658" s="34">
        <v>41244</v>
      </c>
      <c r="G658" s="20" t="s">
        <v>21186</v>
      </c>
      <c r="H658" s="109"/>
      <c r="I658" s="21">
        <v>80108</v>
      </c>
      <c r="J658" s="21">
        <v>80108</v>
      </c>
      <c r="K658" s="21">
        <v>74003</v>
      </c>
      <c r="L658" s="21">
        <v>77157</v>
      </c>
      <c r="M658" s="21"/>
      <c r="N658" s="21">
        <v>2951</v>
      </c>
      <c r="O658" s="21"/>
      <c r="P658" s="125">
        <v>2951</v>
      </c>
      <c r="Q658" s="21"/>
      <c r="R658" s="21">
        <v>80108</v>
      </c>
      <c r="S658" s="21"/>
      <c r="T658" s="21"/>
      <c r="U658" s="125">
        <v>0</v>
      </c>
      <c r="V658" s="21">
        <v>2899</v>
      </c>
      <c r="W658" s="34">
        <v>45261</v>
      </c>
      <c r="X658" s="114" t="s">
        <v>13736</v>
      </c>
    </row>
    <row r="659" spans="2:24" x14ac:dyDescent="0.2">
      <c r="B659" s="14" t="s">
        <v>24082</v>
      </c>
      <c r="C659" s="33" t="s">
        <v>14988</v>
      </c>
      <c r="D659" s="16" t="s">
        <v>24081</v>
      </c>
      <c r="E659" s="18" t="s">
        <v>26</v>
      </c>
      <c r="F659" s="34">
        <v>41244</v>
      </c>
      <c r="G659" s="20" t="s">
        <v>21186</v>
      </c>
      <c r="H659" s="109"/>
      <c r="I659" s="21">
        <v>205683</v>
      </c>
      <c r="J659" s="21">
        <v>205683</v>
      </c>
      <c r="K659" s="21">
        <v>202534</v>
      </c>
      <c r="L659" s="21">
        <v>202309</v>
      </c>
      <c r="M659" s="21"/>
      <c r="N659" s="21">
        <v>3374</v>
      </c>
      <c r="O659" s="21"/>
      <c r="P659" s="125">
        <v>3374</v>
      </c>
      <c r="Q659" s="21"/>
      <c r="R659" s="21">
        <v>205683</v>
      </c>
      <c r="S659" s="21"/>
      <c r="T659" s="21"/>
      <c r="U659" s="125">
        <v>0</v>
      </c>
      <c r="V659" s="21">
        <v>6964</v>
      </c>
      <c r="W659" s="34">
        <v>45292</v>
      </c>
      <c r="X659" s="114" t="s">
        <v>13736</v>
      </c>
    </row>
    <row r="660" spans="2:24" x14ac:dyDescent="0.2">
      <c r="B660" s="14" t="s">
        <v>24080</v>
      </c>
      <c r="C660" s="33" t="s">
        <v>14985</v>
      </c>
      <c r="D660" s="16" t="s">
        <v>24079</v>
      </c>
      <c r="E660" s="18" t="s">
        <v>26</v>
      </c>
      <c r="F660" s="34">
        <v>41244</v>
      </c>
      <c r="G660" s="20" t="s">
        <v>21186</v>
      </c>
      <c r="H660" s="109"/>
      <c r="I660" s="21">
        <v>114436</v>
      </c>
      <c r="J660" s="21">
        <v>114436</v>
      </c>
      <c r="K660" s="21">
        <v>109787</v>
      </c>
      <c r="L660" s="21">
        <v>111528</v>
      </c>
      <c r="M660" s="21"/>
      <c r="N660" s="21">
        <v>2908</v>
      </c>
      <c r="O660" s="21"/>
      <c r="P660" s="125">
        <v>2908</v>
      </c>
      <c r="Q660" s="21"/>
      <c r="R660" s="21">
        <v>114436</v>
      </c>
      <c r="S660" s="21"/>
      <c r="T660" s="21"/>
      <c r="U660" s="125">
        <v>0</v>
      </c>
      <c r="V660" s="21">
        <v>3791</v>
      </c>
      <c r="W660" s="34">
        <v>45292</v>
      </c>
      <c r="X660" s="114" t="s">
        <v>13736</v>
      </c>
    </row>
    <row r="661" spans="2:24" x14ac:dyDescent="0.2">
      <c r="B661" s="14" t="s">
        <v>24078</v>
      </c>
      <c r="C661" s="33" t="s">
        <v>14982</v>
      </c>
      <c r="D661" s="16" t="s">
        <v>24077</v>
      </c>
      <c r="E661" s="18" t="s">
        <v>26</v>
      </c>
      <c r="F661" s="34">
        <v>41244</v>
      </c>
      <c r="G661" s="20" t="s">
        <v>21186</v>
      </c>
      <c r="H661" s="109"/>
      <c r="I661" s="21">
        <v>32470</v>
      </c>
      <c r="J661" s="21">
        <v>32470</v>
      </c>
      <c r="K661" s="21">
        <v>31150</v>
      </c>
      <c r="L661" s="21">
        <v>32470</v>
      </c>
      <c r="M661" s="21"/>
      <c r="N661" s="21"/>
      <c r="O661" s="21"/>
      <c r="P661" s="125"/>
      <c r="Q661" s="21"/>
      <c r="R661" s="21">
        <v>32470</v>
      </c>
      <c r="S661" s="21"/>
      <c r="T661" s="21"/>
      <c r="U661" s="125"/>
      <c r="V661" s="21">
        <v>1162</v>
      </c>
      <c r="W661" s="34">
        <v>45323</v>
      </c>
      <c r="X661" s="114" t="s">
        <v>13736</v>
      </c>
    </row>
    <row r="662" spans="2:24" x14ac:dyDescent="0.2">
      <c r="B662" s="14" t="s">
        <v>24076</v>
      </c>
      <c r="C662" s="33" t="s">
        <v>14979</v>
      </c>
      <c r="D662" s="16" t="s">
        <v>24075</v>
      </c>
      <c r="E662" s="18" t="s">
        <v>26</v>
      </c>
      <c r="F662" s="34">
        <v>41244</v>
      </c>
      <c r="G662" s="20" t="s">
        <v>21186</v>
      </c>
      <c r="H662" s="109"/>
      <c r="I662" s="21">
        <v>5119</v>
      </c>
      <c r="J662" s="21">
        <v>5119</v>
      </c>
      <c r="K662" s="21">
        <v>4911</v>
      </c>
      <c r="L662" s="21">
        <v>5119</v>
      </c>
      <c r="M662" s="21"/>
      <c r="N662" s="21"/>
      <c r="O662" s="21"/>
      <c r="P662" s="125"/>
      <c r="Q662" s="21"/>
      <c r="R662" s="21">
        <v>5119</v>
      </c>
      <c r="S662" s="21"/>
      <c r="T662" s="21"/>
      <c r="U662" s="125"/>
      <c r="V662" s="21">
        <v>176</v>
      </c>
      <c r="W662" s="34">
        <v>45352</v>
      </c>
      <c r="X662" s="114" t="s">
        <v>13736</v>
      </c>
    </row>
    <row r="663" spans="2:24" x14ac:dyDescent="0.2">
      <c r="B663" s="14" t="s">
        <v>24074</v>
      </c>
      <c r="C663" s="33" t="s">
        <v>14976</v>
      </c>
      <c r="D663" s="16" t="s">
        <v>24073</v>
      </c>
      <c r="E663" s="18" t="s">
        <v>26</v>
      </c>
      <c r="F663" s="34">
        <v>41244</v>
      </c>
      <c r="G663" s="20" t="s">
        <v>21186</v>
      </c>
      <c r="H663" s="109"/>
      <c r="I663" s="21">
        <v>61230</v>
      </c>
      <c r="J663" s="21">
        <v>61230</v>
      </c>
      <c r="K663" s="21">
        <v>54064</v>
      </c>
      <c r="L663" s="21">
        <v>57607</v>
      </c>
      <c r="M663" s="21"/>
      <c r="N663" s="21">
        <v>3623</v>
      </c>
      <c r="O663" s="21"/>
      <c r="P663" s="125">
        <v>3623</v>
      </c>
      <c r="Q663" s="21"/>
      <c r="R663" s="21">
        <v>61230</v>
      </c>
      <c r="S663" s="21"/>
      <c r="T663" s="21"/>
      <c r="U663" s="125">
        <v>0</v>
      </c>
      <c r="V663" s="21">
        <v>1948</v>
      </c>
      <c r="W663" s="34">
        <v>45139</v>
      </c>
      <c r="X663" s="114" t="s">
        <v>13736</v>
      </c>
    </row>
    <row r="664" spans="2:24" x14ac:dyDescent="0.2">
      <c r="B664" s="14" t="s">
        <v>24072</v>
      </c>
      <c r="C664" s="33" t="s">
        <v>14973</v>
      </c>
      <c r="D664" s="16" t="s">
        <v>24071</v>
      </c>
      <c r="E664" s="18" t="s">
        <v>26</v>
      </c>
      <c r="F664" s="34">
        <v>41244</v>
      </c>
      <c r="G664" s="20" t="s">
        <v>21186</v>
      </c>
      <c r="H664" s="109"/>
      <c r="I664" s="21">
        <v>2179</v>
      </c>
      <c r="J664" s="21">
        <v>2179</v>
      </c>
      <c r="K664" s="21">
        <v>2316</v>
      </c>
      <c r="L664" s="21">
        <v>2179</v>
      </c>
      <c r="M664" s="21"/>
      <c r="N664" s="21"/>
      <c r="O664" s="21"/>
      <c r="P664" s="125"/>
      <c r="Q664" s="21"/>
      <c r="R664" s="21">
        <v>2179</v>
      </c>
      <c r="S664" s="21"/>
      <c r="T664" s="21"/>
      <c r="U664" s="125"/>
      <c r="V664" s="21">
        <v>92</v>
      </c>
      <c r="W664" s="34">
        <v>45139</v>
      </c>
      <c r="X664" s="114" t="s">
        <v>13736</v>
      </c>
    </row>
    <row r="665" spans="2:24" x14ac:dyDescent="0.2">
      <c r="B665" s="14" t="s">
        <v>24070</v>
      </c>
      <c r="C665" s="33" t="s">
        <v>24069</v>
      </c>
      <c r="D665" s="16" t="s">
        <v>24068</v>
      </c>
      <c r="E665" s="18" t="s">
        <v>26</v>
      </c>
      <c r="F665" s="34">
        <v>41178</v>
      </c>
      <c r="G665" s="20" t="s">
        <v>24067</v>
      </c>
      <c r="H665" s="109"/>
      <c r="I665" s="21">
        <v>19903711</v>
      </c>
      <c r="J665" s="21">
        <v>20000000</v>
      </c>
      <c r="K665" s="21">
        <v>19900000</v>
      </c>
      <c r="L665" s="21">
        <v>19904236</v>
      </c>
      <c r="M665" s="21"/>
      <c r="N665" s="21">
        <v>-525</v>
      </c>
      <c r="O665" s="21"/>
      <c r="P665" s="125">
        <v>-525</v>
      </c>
      <c r="Q665" s="21"/>
      <c r="R665" s="21">
        <v>19903711</v>
      </c>
      <c r="S665" s="21"/>
      <c r="T665" s="21"/>
      <c r="U665" s="125">
        <v>0</v>
      </c>
      <c r="V665" s="21">
        <v>696289</v>
      </c>
      <c r="W665" s="34">
        <v>48117</v>
      </c>
      <c r="X665" s="114" t="s">
        <v>16808</v>
      </c>
    </row>
    <row r="666" spans="2:24" x14ac:dyDescent="0.2">
      <c r="B666" s="14" t="s">
        <v>24066</v>
      </c>
      <c r="C666" s="33" t="s">
        <v>24065</v>
      </c>
      <c r="D666" s="16" t="s">
        <v>24064</v>
      </c>
      <c r="E666" s="18" t="s">
        <v>26</v>
      </c>
      <c r="F666" s="34">
        <v>41220</v>
      </c>
      <c r="G666" s="20" t="s">
        <v>24063</v>
      </c>
      <c r="H666" s="109"/>
      <c r="I666" s="21">
        <v>26047075</v>
      </c>
      <c r="J666" s="21">
        <v>26050000</v>
      </c>
      <c r="K666" s="21">
        <v>26046975</v>
      </c>
      <c r="L666" s="21">
        <v>26046994</v>
      </c>
      <c r="M666" s="21"/>
      <c r="N666" s="21">
        <v>80</v>
      </c>
      <c r="O666" s="21"/>
      <c r="P666" s="125">
        <v>80</v>
      </c>
      <c r="Q666" s="21"/>
      <c r="R666" s="21">
        <v>26047075</v>
      </c>
      <c r="S666" s="21"/>
      <c r="T666" s="21"/>
      <c r="U666" s="125">
        <v>0</v>
      </c>
      <c r="V666" s="21">
        <v>1084000</v>
      </c>
      <c r="W666" s="34">
        <v>48159</v>
      </c>
      <c r="X666" s="114" t="s">
        <v>16808</v>
      </c>
    </row>
    <row r="667" spans="2:24" x14ac:dyDescent="0.2">
      <c r="B667" s="14" t="s">
        <v>24062</v>
      </c>
      <c r="C667" s="33" t="s">
        <v>14968</v>
      </c>
      <c r="D667" s="16" t="s">
        <v>24061</v>
      </c>
      <c r="E667" s="18" t="s">
        <v>26</v>
      </c>
      <c r="F667" s="34">
        <v>41244</v>
      </c>
      <c r="G667" s="20" t="s">
        <v>21186</v>
      </c>
      <c r="H667" s="109"/>
      <c r="I667" s="21">
        <v>571</v>
      </c>
      <c r="J667" s="21">
        <v>571</v>
      </c>
      <c r="K667" s="21">
        <v>607</v>
      </c>
      <c r="L667" s="21">
        <v>571</v>
      </c>
      <c r="M667" s="21"/>
      <c r="N667" s="21"/>
      <c r="O667" s="21"/>
      <c r="P667" s="125"/>
      <c r="Q667" s="21"/>
      <c r="R667" s="21">
        <v>571</v>
      </c>
      <c r="S667" s="21"/>
      <c r="T667" s="21"/>
      <c r="U667" s="125"/>
      <c r="V667" s="21">
        <v>23</v>
      </c>
      <c r="W667" s="34">
        <v>45139</v>
      </c>
      <c r="X667" s="114" t="s">
        <v>13736</v>
      </c>
    </row>
    <row r="668" spans="2:24" x14ac:dyDescent="0.2">
      <c r="B668" s="14" t="s">
        <v>24060</v>
      </c>
      <c r="C668" s="33" t="s">
        <v>14965</v>
      </c>
      <c r="D668" s="16" t="s">
        <v>24059</v>
      </c>
      <c r="E668" s="18" t="s">
        <v>26</v>
      </c>
      <c r="F668" s="34">
        <v>41244</v>
      </c>
      <c r="G668" s="20" t="s">
        <v>21186</v>
      </c>
      <c r="H668" s="109"/>
      <c r="I668" s="21">
        <v>2108</v>
      </c>
      <c r="J668" s="21">
        <v>2108</v>
      </c>
      <c r="K668" s="21">
        <v>2075</v>
      </c>
      <c r="L668" s="21">
        <v>2062</v>
      </c>
      <c r="M668" s="21"/>
      <c r="N668" s="21">
        <v>47</v>
      </c>
      <c r="O668" s="21"/>
      <c r="P668" s="125">
        <v>47</v>
      </c>
      <c r="Q668" s="21"/>
      <c r="R668" s="21">
        <v>2108</v>
      </c>
      <c r="S668" s="21"/>
      <c r="T668" s="21"/>
      <c r="U668" s="125">
        <v>0</v>
      </c>
      <c r="V668" s="21">
        <v>70</v>
      </c>
      <c r="W668" s="34">
        <v>45292</v>
      </c>
      <c r="X668" s="114" t="s">
        <v>13736</v>
      </c>
    </row>
    <row r="669" spans="2:24" x14ac:dyDescent="0.2">
      <c r="B669" s="14" t="s">
        <v>24058</v>
      </c>
      <c r="C669" s="33" t="s">
        <v>14962</v>
      </c>
      <c r="D669" s="16" t="s">
        <v>24057</v>
      </c>
      <c r="E669" s="18" t="s">
        <v>26</v>
      </c>
      <c r="F669" s="34">
        <v>41244</v>
      </c>
      <c r="G669" s="20" t="s">
        <v>21186</v>
      </c>
      <c r="H669" s="109"/>
      <c r="I669" s="21">
        <v>2234</v>
      </c>
      <c r="J669" s="21">
        <v>2234</v>
      </c>
      <c r="K669" s="21">
        <v>1982</v>
      </c>
      <c r="L669" s="21">
        <v>2126</v>
      </c>
      <c r="M669" s="21"/>
      <c r="N669" s="21">
        <v>108</v>
      </c>
      <c r="O669" s="21"/>
      <c r="P669" s="125">
        <v>108</v>
      </c>
      <c r="Q669" s="21"/>
      <c r="R669" s="21">
        <v>2234</v>
      </c>
      <c r="S669" s="21"/>
      <c r="T669" s="21"/>
      <c r="U669" s="125">
        <v>0</v>
      </c>
      <c r="V669" s="21">
        <v>67</v>
      </c>
      <c r="W669" s="34">
        <v>45078</v>
      </c>
      <c r="X669" s="114" t="s">
        <v>13736</v>
      </c>
    </row>
    <row r="670" spans="2:24" x14ac:dyDescent="0.2">
      <c r="B670" s="14" t="s">
        <v>24056</v>
      </c>
      <c r="C670" s="33" t="s">
        <v>14959</v>
      </c>
      <c r="D670" s="16" t="s">
        <v>24055</v>
      </c>
      <c r="E670" s="18" t="s">
        <v>26</v>
      </c>
      <c r="F670" s="34">
        <v>41244</v>
      </c>
      <c r="G670" s="20" t="s">
        <v>21186</v>
      </c>
      <c r="H670" s="109"/>
      <c r="I670" s="21">
        <v>51894</v>
      </c>
      <c r="J670" s="21">
        <v>51894</v>
      </c>
      <c r="K670" s="21">
        <v>45821</v>
      </c>
      <c r="L670" s="21">
        <v>49279</v>
      </c>
      <c r="M670" s="21"/>
      <c r="N670" s="21">
        <v>2615</v>
      </c>
      <c r="O670" s="21"/>
      <c r="P670" s="125">
        <v>2615</v>
      </c>
      <c r="Q670" s="21"/>
      <c r="R670" s="21">
        <v>51894</v>
      </c>
      <c r="S670" s="21"/>
      <c r="T670" s="21"/>
      <c r="U670" s="125">
        <v>0</v>
      </c>
      <c r="V670" s="21">
        <v>2586</v>
      </c>
      <c r="W670" s="34">
        <v>45170</v>
      </c>
      <c r="X670" s="114" t="s">
        <v>13736</v>
      </c>
    </row>
    <row r="671" spans="2:24" x14ac:dyDescent="0.2">
      <c r="B671" s="14" t="s">
        <v>24054</v>
      </c>
      <c r="C671" s="33" t="s">
        <v>14956</v>
      </c>
      <c r="D671" s="16" t="s">
        <v>24053</v>
      </c>
      <c r="E671" s="18" t="s">
        <v>26</v>
      </c>
      <c r="F671" s="34">
        <v>41244</v>
      </c>
      <c r="G671" s="20" t="s">
        <v>21186</v>
      </c>
      <c r="H671" s="109"/>
      <c r="I671" s="21">
        <v>10105</v>
      </c>
      <c r="J671" s="21">
        <v>10105</v>
      </c>
      <c r="K671" s="21">
        <v>8922</v>
      </c>
      <c r="L671" s="21">
        <v>10105</v>
      </c>
      <c r="M671" s="21"/>
      <c r="N671" s="21"/>
      <c r="O671" s="21"/>
      <c r="P671" s="125"/>
      <c r="Q671" s="21"/>
      <c r="R671" s="21">
        <v>10105</v>
      </c>
      <c r="S671" s="21"/>
      <c r="T671" s="21"/>
      <c r="U671" s="125"/>
      <c r="V671" s="21">
        <v>360</v>
      </c>
      <c r="W671" s="34">
        <v>45231</v>
      </c>
      <c r="X671" s="114" t="s">
        <v>13736</v>
      </c>
    </row>
    <row r="672" spans="2:24" x14ac:dyDescent="0.2">
      <c r="B672" s="14" t="s">
        <v>24052</v>
      </c>
      <c r="C672" s="33" t="s">
        <v>14953</v>
      </c>
      <c r="D672" s="16" t="s">
        <v>24051</v>
      </c>
      <c r="E672" s="18" t="s">
        <v>26</v>
      </c>
      <c r="F672" s="34">
        <v>41244</v>
      </c>
      <c r="G672" s="20" t="s">
        <v>21186</v>
      </c>
      <c r="H672" s="109"/>
      <c r="I672" s="21">
        <v>5298</v>
      </c>
      <c r="J672" s="21">
        <v>5298</v>
      </c>
      <c r="K672" s="21">
        <v>4715</v>
      </c>
      <c r="L672" s="21">
        <v>4965</v>
      </c>
      <c r="M672" s="21"/>
      <c r="N672" s="21">
        <v>334</v>
      </c>
      <c r="O672" s="21"/>
      <c r="P672" s="125">
        <v>334</v>
      </c>
      <c r="Q672" s="21"/>
      <c r="R672" s="21">
        <v>5298</v>
      </c>
      <c r="S672" s="21"/>
      <c r="T672" s="21"/>
      <c r="U672" s="125">
        <v>0</v>
      </c>
      <c r="V672" s="21">
        <v>189</v>
      </c>
      <c r="W672" s="34">
        <v>45383</v>
      </c>
      <c r="X672" s="114" t="s">
        <v>13736</v>
      </c>
    </row>
    <row r="673" spans="2:24" x14ac:dyDescent="0.2">
      <c r="B673" s="14" t="s">
        <v>24050</v>
      </c>
      <c r="C673" s="33" t="s">
        <v>24049</v>
      </c>
      <c r="D673" s="16" t="s">
        <v>24048</v>
      </c>
      <c r="E673" s="18" t="s">
        <v>26</v>
      </c>
      <c r="F673" s="34">
        <v>41244</v>
      </c>
      <c r="G673" s="20" t="s">
        <v>21186</v>
      </c>
      <c r="H673" s="109"/>
      <c r="I673" s="21">
        <v>993</v>
      </c>
      <c r="J673" s="21">
        <v>993</v>
      </c>
      <c r="K673" s="21">
        <v>877</v>
      </c>
      <c r="L673" s="21">
        <v>993</v>
      </c>
      <c r="M673" s="21"/>
      <c r="N673" s="21"/>
      <c r="O673" s="21"/>
      <c r="P673" s="125"/>
      <c r="Q673" s="21"/>
      <c r="R673" s="21">
        <v>993</v>
      </c>
      <c r="S673" s="21"/>
      <c r="T673" s="21"/>
      <c r="U673" s="125"/>
      <c r="V673" s="21">
        <v>37</v>
      </c>
      <c r="W673" s="34">
        <v>45383</v>
      </c>
      <c r="X673" s="114" t="s">
        <v>13736</v>
      </c>
    </row>
    <row r="674" spans="2:24" x14ac:dyDescent="0.2">
      <c r="B674" s="14" t="s">
        <v>24047</v>
      </c>
      <c r="C674" s="33" t="s">
        <v>14950</v>
      </c>
      <c r="D674" s="16" t="s">
        <v>24046</v>
      </c>
      <c r="E674" s="18" t="s">
        <v>26</v>
      </c>
      <c r="F674" s="34">
        <v>41244</v>
      </c>
      <c r="G674" s="20" t="s">
        <v>21186</v>
      </c>
      <c r="H674" s="109"/>
      <c r="I674" s="21">
        <v>949</v>
      </c>
      <c r="J674" s="21">
        <v>949</v>
      </c>
      <c r="K674" s="21">
        <v>838</v>
      </c>
      <c r="L674" s="21">
        <v>839</v>
      </c>
      <c r="M674" s="21"/>
      <c r="N674" s="21">
        <v>110</v>
      </c>
      <c r="O674" s="21"/>
      <c r="P674" s="125">
        <v>110</v>
      </c>
      <c r="Q674" s="21"/>
      <c r="R674" s="21">
        <v>949</v>
      </c>
      <c r="S674" s="21"/>
      <c r="T674" s="21"/>
      <c r="U674" s="125">
        <v>0</v>
      </c>
      <c r="V674" s="21">
        <v>33</v>
      </c>
      <c r="W674" s="34">
        <v>45383</v>
      </c>
      <c r="X674" s="114" t="s">
        <v>13736</v>
      </c>
    </row>
    <row r="675" spans="2:24" x14ac:dyDescent="0.2">
      <c r="B675" s="14" t="s">
        <v>24045</v>
      </c>
      <c r="C675" s="33" t="s">
        <v>14947</v>
      </c>
      <c r="D675" s="16" t="s">
        <v>24044</v>
      </c>
      <c r="E675" s="18" t="s">
        <v>26</v>
      </c>
      <c r="F675" s="34">
        <v>41244</v>
      </c>
      <c r="G675" s="20" t="s">
        <v>21186</v>
      </c>
      <c r="H675" s="109"/>
      <c r="I675" s="21">
        <v>74569</v>
      </c>
      <c r="J675" s="21">
        <v>74569</v>
      </c>
      <c r="K675" s="21">
        <v>66340</v>
      </c>
      <c r="L675" s="21">
        <v>70947</v>
      </c>
      <c r="M675" s="21"/>
      <c r="N675" s="21">
        <v>3623</v>
      </c>
      <c r="O675" s="21"/>
      <c r="P675" s="125">
        <v>3623</v>
      </c>
      <c r="Q675" s="21"/>
      <c r="R675" s="21">
        <v>74569</v>
      </c>
      <c r="S675" s="21"/>
      <c r="T675" s="21"/>
      <c r="U675" s="125">
        <v>0</v>
      </c>
      <c r="V675" s="21">
        <v>2681</v>
      </c>
      <c r="W675" s="34">
        <v>45383</v>
      </c>
      <c r="X675" s="114" t="s">
        <v>13736</v>
      </c>
    </row>
    <row r="676" spans="2:24" x14ac:dyDescent="0.2">
      <c r="B676" s="14" t="s">
        <v>24043</v>
      </c>
      <c r="C676" s="33" t="s">
        <v>14944</v>
      </c>
      <c r="D676" s="16" t="s">
        <v>24042</v>
      </c>
      <c r="E676" s="18" t="s">
        <v>26</v>
      </c>
      <c r="F676" s="34">
        <v>41244</v>
      </c>
      <c r="G676" s="20" t="s">
        <v>21186</v>
      </c>
      <c r="H676" s="109"/>
      <c r="I676" s="21">
        <v>19564</v>
      </c>
      <c r="J676" s="21">
        <v>19564</v>
      </c>
      <c r="K676" s="21">
        <v>18458</v>
      </c>
      <c r="L676" s="21">
        <v>19284</v>
      </c>
      <c r="M676" s="21"/>
      <c r="N676" s="21">
        <v>281</v>
      </c>
      <c r="O676" s="21"/>
      <c r="P676" s="125">
        <v>281</v>
      </c>
      <c r="Q676" s="21"/>
      <c r="R676" s="21">
        <v>19564</v>
      </c>
      <c r="S676" s="21"/>
      <c r="T676" s="21"/>
      <c r="U676" s="125">
        <v>0</v>
      </c>
      <c r="V676" s="21">
        <v>799</v>
      </c>
      <c r="W676" s="34">
        <v>45413</v>
      </c>
      <c r="X676" s="114" t="s">
        <v>13736</v>
      </c>
    </row>
    <row r="677" spans="2:24" x14ac:dyDescent="0.2">
      <c r="B677" s="14" t="s">
        <v>24041</v>
      </c>
      <c r="C677" s="33" t="s">
        <v>14941</v>
      </c>
      <c r="D677" s="16" t="s">
        <v>24040</v>
      </c>
      <c r="E677" s="18" t="s">
        <v>26</v>
      </c>
      <c r="F677" s="34">
        <v>41244</v>
      </c>
      <c r="G677" s="20" t="s">
        <v>21186</v>
      </c>
      <c r="H677" s="109"/>
      <c r="I677" s="21">
        <v>33611</v>
      </c>
      <c r="J677" s="21">
        <v>33611</v>
      </c>
      <c r="K677" s="21">
        <v>29677</v>
      </c>
      <c r="L677" s="21">
        <v>31876</v>
      </c>
      <c r="M677" s="21"/>
      <c r="N677" s="21">
        <v>1735</v>
      </c>
      <c r="O677" s="21"/>
      <c r="P677" s="125">
        <v>1735</v>
      </c>
      <c r="Q677" s="21"/>
      <c r="R677" s="21">
        <v>33611</v>
      </c>
      <c r="S677" s="21"/>
      <c r="T677" s="21"/>
      <c r="U677" s="125">
        <v>0</v>
      </c>
      <c r="V677" s="21">
        <v>975</v>
      </c>
      <c r="W677" s="34">
        <v>45444</v>
      </c>
      <c r="X677" s="114" t="s">
        <v>13736</v>
      </c>
    </row>
    <row r="678" spans="2:24" x14ac:dyDescent="0.2">
      <c r="B678" s="14" t="s">
        <v>24039</v>
      </c>
      <c r="C678" s="33" t="s">
        <v>14938</v>
      </c>
      <c r="D678" s="16" t="s">
        <v>24038</v>
      </c>
      <c r="E678" s="18" t="s">
        <v>26</v>
      </c>
      <c r="F678" s="34">
        <v>41244</v>
      </c>
      <c r="G678" s="20" t="s">
        <v>21186</v>
      </c>
      <c r="H678" s="109"/>
      <c r="I678" s="21">
        <v>2158</v>
      </c>
      <c r="J678" s="21">
        <v>2158</v>
      </c>
      <c r="K678" s="21">
        <v>2071</v>
      </c>
      <c r="L678" s="21">
        <v>2158</v>
      </c>
      <c r="M678" s="21"/>
      <c r="N678" s="21"/>
      <c r="O678" s="21"/>
      <c r="P678" s="125"/>
      <c r="Q678" s="21"/>
      <c r="R678" s="21">
        <v>2158</v>
      </c>
      <c r="S678" s="21"/>
      <c r="T678" s="21"/>
      <c r="U678" s="125"/>
      <c r="V678" s="21">
        <v>76</v>
      </c>
      <c r="W678" s="34">
        <v>45870</v>
      </c>
      <c r="X678" s="114" t="s">
        <v>13736</v>
      </c>
    </row>
    <row r="679" spans="2:24" x14ac:dyDescent="0.2">
      <c r="B679" s="14" t="s">
        <v>24037</v>
      </c>
      <c r="C679" s="33" t="s">
        <v>14935</v>
      </c>
      <c r="D679" s="16" t="s">
        <v>24036</v>
      </c>
      <c r="E679" s="18" t="s">
        <v>26</v>
      </c>
      <c r="F679" s="34">
        <v>41244</v>
      </c>
      <c r="G679" s="20" t="s">
        <v>21186</v>
      </c>
      <c r="H679" s="109"/>
      <c r="I679" s="21">
        <v>4784</v>
      </c>
      <c r="J679" s="21">
        <v>4784</v>
      </c>
      <c r="K679" s="21">
        <v>4294</v>
      </c>
      <c r="L679" s="21">
        <v>3958</v>
      </c>
      <c r="M679" s="21"/>
      <c r="N679" s="21">
        <v>827</v>
      </c>
      <c r="O679" s="21"/>
      <c r="P679" s="125">
        <v>827</v>
      </c>
      <c r="Q679" s="21"/>
      <c r="R679" s="21">
        <v>4784</v>
      </c>
      <c r="S679" s="21"/>
      <c r="T679" s="21"/>
      <c r="U679" s="125">
        <v>0</v>
      </c>
      <c r="V679" s="21">
        <v>140</v>
      </c>
      <c r="W679" s="34">
        <v>46023</v>
      </c>
      <c r="X679" s="114" t="s">
        <v>13736</v>
      </c>
    </row>
    <row r="680" spans="2:24" x14ac:dyDescent="0.2">
      <c r="B680" s="14" t="s">
        <v>24035</v>
      </c>
      <c r="C680" s="33" t="s">
        <v>14932</v>
      </c>
      <c r="D680" s="16" t="s">
        <v>24034</v>
      </c>
      <c r="E680" s="18" t="s">
        <v>26</v>
      </c>
      <c r="F680" s="34">
        <v>41244</v>
      </c>
      <c r="G680" s="20" t="s">
        <v>21186</v>
      </c>
      <c r="H680" s="109"/>
      <c r="I680" s="21">
        <v>18558</v>
      </c>
      <c r="J680" s="21">
        <v>18558</v>
      </c>
      <c r="K680" s="21">
        <v>17239</v>
      </c>
      <c r="L680" s="21">
        <v>17236</v>
      </c>
      <c r="M680" s="21"/>
      <c r="N680" s="21">
        <v>1322</v>
      </c>
      <c r="O680" s="21"/>
      <c r="P680" s="125">
        <v>1322</v>
      </c>
      <c r="Q680" s="21"/>
      <c r="R680" s="21">
        <v>18558</v>
      </c>
      <c r="S680" s="21"/>
      <c r="T680" s="21"/>
      <c r="U680" s="125">
        <v>0</v>
      </c>
      <c r="V680" s="21">
        <v>627</v>
      </c>
      <c r="W680" s="34">
        <v>46082</v>
      </c>
      <c r="X680" s="114" t="s">
        <v>13736</v>
      </c>
    </row>
    <row r="681" spans="2:24" x14ac:dyDescent="0.2">
      <c r="B681" s="14" t="s">
        <v>24033</v>
      </c>
      <c r="C681" s="33" t="s">
        <v>14929</v>
      </c>
      <c r="D681" s="16" t="s">
        <v>24032</v>
      </c>
      <c r="E681" s="18" t="s">
        <v>26</v>
      </c>
      <c r="F681" s="34">
        <v>41244</v>
      </c>
      <c r="G681" s="20" t="s">
        <v>21186</v>
      </c>
      <c r="H681" s="109"/>
      <c r="I681" s="21">
        <v>17277</v>
      </c>
      <c r="J681" s="21">
        <v>17277</v>
      </c>
      <c r="K681" s="21">
        <v>15706</v>
      </c>
      <c r="L681" s="21">
        <v>15774</v>
      </c>
      <c r="M681" s="21"/>
      <c r="N681" s="21">
        <v>1504</v>
      </c>
      <c r="O681" s="21"/>
      <c r="P681" s="125">
        <v>1504</v>
      </c>
      <c r="Q681" s="21"/>
      <c r="R681" s="21">
        <v>17277</v>
      </c>
      <c r="S681" s="21"/>
      <c r="T681" s="21"/>
      <c r="U681" s="125">
        <v>0</v>
      </c>
      <c r="V681" s="21">
        <v>533</v>
      </c>
      <c r="W681" s="34">
        <v>46082</v>
      </c>
      <c r="X681" s="114" t="s">
        <v>13736</v>
      </c>
    </row>
    <row r="682" spans="2:24" x14ac:dyDescent="0.2">
      <c r="B682" s="14" t="s">
        <v>24031</v>
      </c>
      <c r="C682" s="33" t="s">
        <v>14926</v>
      </c>
      <c r="D682" s="16" t="s">
        <v>24030</v>
      </c>
      <c r="E682" s="18" t="s">
        <v>26</v>
      </c>
      <c r="F682" s="34">
        <v>41244</v>
      </c>
      <c r="G682" s="20" t="s">
        <v>21186</v>
      </c>
      <c r="H682" s="109"/>
      <c r="I682" s="21">
        <v>35254</v>
      </c>
      <c r="J682" s="21">
        <v>35254</v>
      </c>
      <c r="K682" s="21">
        <v>31641</v>
      </c>
      <c r="L682" s="21">
        <v>31230</v>
      </c>
      <c r="M682" s="21"/>
      <c r="N682" s="21">
        <v>4025</v>
      </c>
      <c r="O682" s="21"/>
      <c r="P682" s="125">
        <v>4025</v>
      </c>
      <c r="Q682" s="21"/>
      <c r="R682" s="21">
        <v>35254</v>
      </c>
      <c r="S682" s="21"/>
      <c r="T682" s="21"/>
      <c r="U682" s="125">
        <v>0</v>
      </c>
      <c r="V682" s="21">
        <v>1159</v>
      </c>
      <c r="W682" s="34">
        <v>46143</v>
      </c>
      <c r="X682" s="114" t="s">
        <v>13736</v>
      </c>
    </row>
    <row r="683" spans="2:24" x14ac:dyDescent="0.2">
      <c r="B683" s="14" t="s">
        <v>24029</v>
      </c>
      <c r="C683" s="33" t="s">
        <v>14923</v>
      </c>
      <c r="D683" s="16" t="s">
        <v>24028</v>
      </c>
      <c r="E683" s="18" t="s">
        <v>26</v>
      </c>
      <c r="F683" s="34">
        <v>41244</v>
      </c>
      <c r="G683" s="20" t="s">
        <v>21186</v>
      </c>
      <c r="H683" s="109"/>
      <c r="I683" s="21">
        <v>340</v>
      </c>
      <c r="J683" s="21">
        <v>340</v>
      </c>
      <c r="K683" s="21">
        <v>332</v>
      </c>
      <c r="L683" s="21">
        <v>340</v>
      </c>
      <c r="M683" s="21"/>
      <c r="N683" s="21"/>
      <c r="O683" s="21"/>
      <c r="P683" s="125"/>
      <c r="Q683" s="21"/>
      <c r="R683" s="21">
        <v>340</v>
      </c>
      <c r="S683" s="21"/>
      <c r="T683" s="21"/>
      <c r="U683" s="125"/>
      <c r="V683" s="21">
        <v>12</v>
      </c>
      <c r="W683" s="34">
        <v>46692</v>
      </c>
      <c r="X683" s="114" t="s">
        <v>13736</v>
      </c>
    </row>
    <row r="684" spans="2:24" x14ac:dyDescent="0.2">
      <c r="B684" s="14" t="s">
        <v>24027</v>
      </c>
      <c r="C684" s="33" t="s">
        <v>24026</v>
      </c>
      <c r="D684" s="16" t="s">
        <v>24025</v>
      </c>
      <c r="E684" s="18" t="s">
        <v>26</v>
      </c>
      <c r="F684" s="34">
        <v>41153</v>
      </c>
      <c r="G684" s="20" t="s">
        <v>21186</v>
      </c>
      <c r="H684" s="109"/>
      <c r="I684" s="21">
        <v>312</v>
      </c>
      <c r="J684" s="21">
        <v>312</v>
      </c>
      <c r="K684" s="21">
        <v>306</v>
      </c>
      <c r="L684" s="21">
        <v>308</v>
      </c>
      <c r="M684" s="21"/>
      <c r="N684" s="21">
        <v>4</v>
      </c>
      <c r="O684" s="21"/>
      <c r="P684" s="125">
        <v>4</v>
      </c>
      <c r="Q684" s="21"/>
      <c r="R684" s="21">
        <v>312</v>
      </c>
      <c r="S684" s="21"/>
      <c r="T684" s="21"/>
      <c r="U684" s="125">
        <v>0</v>
      </c>
      <c r="V684" s="21">
        <v>7</v>
      </c>
      <c r="W684" s="34">
        <v>41183</v>
      </c>
      <c r="X684" s="114" t="s">
        <v>13736</v>
      </c>
    </row>
    <row r="685" spans="2:24" x14ac:dyDescent="0.2">
      <c r="B685" s="14" t="s">
        <v>24024</v>
      </c>
      <c r="C685" s="33" t="s">
        <v>14920</v>
      </c>
      <c r="D685" s="16" t="s">
        <v>24023</v>
      </c>
      <c r="E685" s="18" t="s">
        <v>26</v>
      </c>
      <c r="F685" s="34">
        <v>41244</v>
      </c>
      <c r="G685" s="20" t="s">
        <v>21186</v>
      </c>
      <c r="H685" s="109"/>
      <c r="I685" s="21">
        <v>101925</v>
      </c>
      <c r="J685" s="21">
        <v>101925</v>
      </c>
      <c r="K685" s="21">
        <v>96016</v>
      </c>
      <c r="L685" s="21">
        <v>94799</v>
      </c>
      <c r="M685" s="21"/>
      <c r="N685" s="21">
        <v>7126</v>
      </c>
      <c r="O685" s="21"/>
      <c r="P685" s="125">
        <v>7126</v>
      </c>
      <c r="Q685" s="21"/>
      <c r="R685" s="21">
        <v>101925</v>
      </c>
      <c r="S685" s="21"/>
      <c r="T685" s="21"/>
      <c r="U685" s="125">
        <v>0</v>
      </c>
      <c r="V685" s="21">
        <v>2856</v>
      </c>
      <c r="W685" s="34">
        <v>43647</v>
      </c>
      <c r="X685" s="114" t="s">
        <v>13736</v>
      </c>
    </row>
    <row r="686" spans="2:24" x14ac:dyDescent="0.2">
      <c r="B686" s="14" t="s">
        <v>24022</v>
      </c>
      <c r="C686" s="33" t="s">
        <v>14917</v>
      </c>
      <c r="D686" s="16" t="s">
        <v>24021</v>
      </c>
      <c r="E686" s="18" t="s">
        <v>26</v>
      </c>
      <c r="F686" s="34">
        <v>41244</v>
      </c>
      <c r="G686" s="20" t="s">
        <v>21186</v>
      </c>
      <c r="H686" s="109"/>
      <c r="I686" s="21">
        <v>50318</v>
      </c>
      <c r="J686" s="21">
        <v>50318</v>
      </c>
      <c r="K686" s="21">
        <v>46372</v>
      </c>
      <c r="L686" s="21">
        <v>48734</v>
      </c>
      <c r="M686" s="21"/>
      <c r="N686" s="21">
        <v>1584</v>
      </c>
      <c r="O686" s="21"/>
      <c r="P686" s="125">
        <v>1584</v>
      </c>
      <c r="Q686" s="21"/>
      <c r="R686" s="21">
        <v>50318</v>
      </c>
      <c r="S686" s="21"/>
      <c r="T686" s="21"/>
      <c r="U686" s="125">
        <v>0</v>
      </c>
      <c r="V686" s="21">
        <v>1491</v>
      </c>
      <c r="W686" s="34">
        <v>41913</v>
      </c>
      <c r="X686" s="114" t="s">
        <v>13736</v>
      </c>
    </row>
    <row r="687" spans="2:24" x14ac:dyDescent="0.2">
      <c r="B687" s="14" t="s">
        <v>24020</v>
      </c>
      <c r="C687" s="33" t="s">
        <v>14914</v>
      </c>
      <c r="D687" s="16" t="s">
        <v>24019</v>
      </c>
      <c r="E687" s="18" t="s">
        <v>26</v>
      </c>
      <c r="F687" s="34">
        <v>41244</v>
      </c>
      <c r="G687" s="20" t="s">
        <v>21186</v>
      </c>
      <c r="H687" s="109"/>
      <c r="I687" s="21">
        <v>1441448</v>
      </c>
      <c r="J687" s="21">
        <v>1441448</v>
      </c>
      <c r="K687" s="21">
        <v>1486268</v>
      </c>
      <c r="L687" s="21">
        <v>1464103</v>
      </c>
      <c r="M687" s="21"/>
      <c r="N687" s="21">
        <v>-22655</v>
      </c>
      <c r="O687" s="21"/>
      <c r="P687" s="125">
        <v>-22655</v>
      </c>
      <c r="Q687" s="21"/>
      <c r="R687" s="21">
        <v>1441448</v>
      </c>
      <c r="S687" s="21"/>
      <c r="T687" s="21"/>
      <c r="U687" s="125">
        <v>0</v>
      </c>
      <c r="V687" s="21">
        <v>41235</v>
      </c>
      <c r="W687" s="34">
        <v>43009</v>
      </c>
      <c r="X687" s="114" t="s">
        <v>13736</v>
      </c>
    </row>
    <row r="688" spans="2:24" x14ac:dyDescent="0.2">
      <c r="B688" s="14" t="s">
        <v>24018</v>
      </c>
      <c r="C688" s="33" t="s">
        <v>14911</v>
      </c>
      <c r="D688" s="16" t="s">
        <v>24017</v>
      </c>
      <c r="E688" s="18" t="s">
        <v>26</v>
      </c>
      <c r="F688" s="34">
        <v>41244</v>
      </c>
      <c r="G688" s="20" t="s">
        <v>21186</v>
      </c>
      <c r="H688" s="109"/>
      <c r="I688" s="21">
        <v>800740</v>
      </c>
      <c r="J688" s="21">
        <v>800740</v>
      </c>
      <c r="K688" s="21">
        <v>823761</v>
      </c>
      <c r="L688" s="21">
        <v>817798</v>
      </c>
      <c r="M688" s="21"/>
      <c r="N688" s="21">
        <v>-17058</v>
      </c>
      <c r="O688" s="21"/>
      <c r="P688" s="125">
        <v>-17058</v>
      </c>
      <c r="Q688" s="21"/>
      <c r="R688" s="21">
        <v>800740</v>
      </c>
      <c r="S688" s="21"/>
      <c r="T688" s="21"/>
      <c r="U688" s="125">
        <v>0</v>
      </c>
      <c r="V688" s="21">
        <v>22760</v>
      </c>
      <c r="W688" s="34">
        <v>44927</v>
      </c>
      <c r="X688" s="114" t="s">
        <v>13736</v>
      </c>
    </row>
    <row r="689" spans="2:24" x14ac:dyDescent="0.2">
      <c r="B689" s="14" t="s">
        <v>24016</v>
      </c>
      <c r="C689" s="33" t="s">
        <v>14908</v>
      </c>
      <c r="D689" s="16" t="s">
        <v>24015</v>
      </c>
      <c r="E689" s="18" t="s">
        <v>26</v>
      </c>
      <c r="F689" s="34">
        <v>41244</v>
      </c>
      <c r="G689" s="20" t="s">
        <v>21186</v>
      </c>
      <c r="H689" s="109"/>
      <c r="I689" s="21">
        <v>13182</v>
      </c>
      <c r="J689" s="21">
        <v>13182</v>
      </c>
      <c r="K689" s="21">
        <v>13232</v>
      </c>
      <c r="L689" s="21">
        <v>13182</v>
      </c>
      <c r="M689" s="21"/>
      <c r="N689" s="21"/>
      <c r="O689" s="21"/>
      <c r="P689" s="125"/>
      <c r="Q689" s="21"/>
      <c r="R689" s="21">
        <v>13182</v>
      </c>
      <c r="S689" s="21"/>
      <c r="T689" s="21"/>
      <c r="U689" s="125"/>
      <c r="V689" s="21">
        <v>262</v>
      </c>
      <c r="W689" s="34">
        <v>49310</v>
      </c>
      <c r="X689" s="114" t="s">
        <v>13736</v>
      </c>
    </row>
    <row r="690" spans="2:24" x14ac:dyDescent="0.2">
      <c r="B690" s="14" t="s">
        <v>24014</v>
      </c>
      <c r="C690" s="33" t="s">
        <v>14905</v>
      </c>
      <c r="D690" s="16" t="s">
        <v>24013</v>
      </c>
      <c r="E690" s="18" t="s">
        <v>26</v>
      </c>
      <c r="F690" s="34">
        <v>41244</v>
      </c>
      <c r="G690" s="20" t="s">
        <v>21186</v>
      </c>
      <c r="H690" s="109"/>
      <c r="I690" s="21">
        <v>115335</v>
      </c>
      <c r="J690" s="21">
        <v>115335</v>
      </c>
      <c r="K690" s="21">
        <v>116866</v>
      </c>
      <c r="L690" s="21">
        <v>115941</v>
      </c>
      <c r="M690" s="21"/>
      <c r="N690" s="21">
        <v>-606</v>
      </c>
      <c r="O690" s="21"/>
      <c r="P690" s="125">
        <v>-606</v>
      </c>
      <c r="Q690" s="21"/>
      <c r="R690" s="21">
        <v>115335</v>
      </c>
      <c r="S690" s="21"/>
      <c r="T690" s="21"/>
      <c r="U690" s="125">
        <v>0</v>
      </c>
      <c r="V690" s="21">
        <v>3534</v>
      </c>
      <c r="W690" s="34">
        <v>48853</v>
      </c>
      <c r="X690" s="114" t="s">
        <v>13736</v>
      </c>
    </row>
    <row r="691" spans="2:24" x14ac:dyDescent="0.2">
      <c r="B691" s="14" t="s">
        <v>24012</v>
      </c>
      <c r="C691" s="33" t="s">
        <v>14902</v>
      </c>
      <c r="D691" s="16" t="s">
        <v>24011</v>
      </c>
      <c r="E691" s="18" t="s">
        <v>26</v>
      </c>
      <c r="F691" s="34">
        <v>41244</v>
      </c>
      <c r="G691" s="20" t="s">
        <v>21186</v>
      </c>
      <c r="H691" s="109"/>
      <c r="I691" s="21">
        <v>248932</v>
      </c>
      <c r="J691" s="21">
        <v>248932</v>
      </c>
      <c r="K691" s="21">
        <v>245820</v>
      </c>
      <c r="L691" s="21">
        <v>244945</v>
      </c>
      <c r="M691" s="21"/>
      <c r="N691" s="21">
        <v>3987</v>
      </c>
      <c r="O691" s="21"/>
      <c r="P691" s="125">
        <v>3987</v>
      </c>
      <c r="Q691" s="21"/>
      <c r="R691" s="21">
        <v>248932</v>
      </c>
      <c r="S691" s="21"/>
      <c r="T691" s="21"/>
      <c r="U691" s="125">
        <v>0</v>
      </c>
      <c r="V691" s="21">
        <v>6995</v>
      </c>
      <c r="W691" s="34">
        <v>49096</v>
      </c>
      <c r="X691" s="114" t="s">
        <v>13736</v>
      </c>
    </row>
    <row r="692" spans="2:24" x14ac:dyDescent="0.2">
      <c r="B692" s="14" t="s">
        <v>24010</v>
      </c>
      <c r="C692" s="33" t="s">
        <v>14899</v>
      </c>
      <c r="D692" s="16" t="s">
        <v>24009</v>
      </c>
      <c r="E692" s="18" t="s">
        <v>26</v>
      </c>
      <c r="F692" s="34">
        <v>41244</v>
      </c>
      <c r="G692" s="20" t="s">
        <v>21186</v>
      </c>
      <c r="H692" s="109"/>
      <c r="I692" s="21">
        <v>887058</v>
      </c>
      <c r="J692" s="21">
        <v>887058</v>
      </c>
      <c r="K692" s="21">
        <v>884711</v>
      </c>
      <c r="L692" s="21">
        <v>884812</v>
      </c>
      <c r="M692" s="21"/>
      <c r="N692" s="21">
        <v>2246</v>
      </c>
      <c r="O692" s="21"/>
      <c r="P692" s="125">
        <v>2246</v>
      </c>
      <c r="Q692" s="21"/>
      <c r="R692" s="21">
        <v>887058</v>
      </c>
      <c r="S692" s="21"/>
      <c r="T692" s="21"/>
      <c r="U692" s="125">
        <v>0</v>
      </c>
      <c r="V692" s="21">
        <v>27891</v>
      </c>
      <c r="W692" s="34">
        <v>49522</v>
      </c>
      <c r="X692" s="114" t="s">
        <v>13736</v>
      </c>
    </row>
    <row r="693" spans="2:24" x14ac:dyDescent="0.2">
      <c r="B693" s="14" t="s">
        <v>24008</v>
      </c>
      <c r="C693" s="33" t="s">
        <v>14896</v>
      </c>
      <c r="D693" s="16" t="s">
        <v>24007</v>
      </c>
      <c r="E693" s="18" t="s">
        <v>26</v>
      </c>
      <c r="F693" s="34">
        <v>41244</v>
      </c>
      <c r="G693" s="20" t="s">
        <v>21186</v>
      </c>
      <c r="H693" s="109"/>
      <c r="I693" s="21">
        <v>2544293</v>
      </c>
      <c r="J693" s="21">
        <v>2544293</v>
      </c>
      <c r="K693" s="21">
        <v>2552641</v>
      </c>
      <c r="L693" s="21">
        <v>2551044</v>
      </c>
      <c r="M693" s="21"/>
      <c r="N693" s="21">
        <v>-6751</v>
      </c>
      <c r="O693" s="21"/>
      <c r="P693" s="125">
        <v>-6751</v>
      </c>
      <c r="Q693" s="21"/>
      <c r="R693" s="21">
        <v>2544293</v>
      </c>
      <c r="S693" s="21"/>
      <c r="T693" s="21"/>
      <c r="U693" s="125">
        <v>0</v>
      </c>
      <c r="V693" s="21">
        <v>58826</v>
      </c>
      <c r="W693" s="34">
        <v>46844</v>
      </c>
      <c r="X693" s="114" t="s">
        <v>13736</v>
      </c>
    </row>
    <row r="694" spans="2:24" x14ac:dyDescent="0.2">
      <c r="B694" s="14" t="s">
        <v>24006</v>
      </c>
      <c r="C694" s="33" t="s">
        <v>14893</v>
      </c>
      <c r="D694" s="16" t="s">
        <v>24005</v>
      </c>
      <c r="E694" s="18" t="s">
        <v>26</v>
      </c>
      <c r="F694" s="34">
        <v>41244</v>
      </c>
      <c r="G694" s="20" t="s">
        <v>21186</v>
      </c>
      <c r="H694" s="109"/>
      <c r="I694" s="21">
        <v>7157</v>
      </c>
      <c r="J694" s="21">
        <v>7157</v>
      </c>
      <c r="K694" s="21">
        <v>6634</v>
      </c>
      <c r="L694" s="21">
        <v>6373</v>
      </c>
      <c r="M694" s="21"/>
      <c r="N694" s="21">
        <v>784</v>
      </c>
      <c r="O694" s="21"/>
      <c r="P694" s="125">
        <v>784</v>
      </c>
      <c r="Q694" s="21"/>
      <c r="R694" s="21">
        <v>7157</v>
      </c>
      <c r="S694" s="21"/>
      <c r="T694" s="21"/>
      <c r="U694" s="125">
        <v>0</v>
      </c>
      <c r="V694" s="21">
        <v>254</v>
      </c>
      <c r="W694" s="34">
        <v>45261</v>
      </c>
      <c r="X694" s="114" t="s">
        <v>13736</v>
      </c>
    </row>
    <row r="695" spans="2:24" x14ac:dyDescent="0.2">
      <c r="B695" s="14" t="s">
        <v>24004</v>
      </c>
      <c r="C695" s="33" t="s">
        <v>14890</v>
      </c>
      <c r="D695" s="16" t="s">
        <v>24003</v>
      </c>
      <c r="E695" s="18" t="s">
        <v>26</v>
      </c>
      <c r="F695" s="34">
        <v>41244</v>
      </c>
      <c r="G695" s="20" t="s">
        <v>21186</v>
      </c>
      <c r="H695" s="109"/>
      <c r="I695" s="21">
        <v>15330</v>
      </c>
      <c r="J695" s="21">
        <v>15330</v>
      </c>
      <c r="K695" s="21">
        <v>13536</v>
      </c>
      <c r="L695" s="21">
        <v>14043</v>
      </c>
      <c r="M695" s="21"/>
      <c r="N695" s="21">
        <v>1287</v>
      </c>
      <c r="O695" s="21"/>
      <c r="P695" s="125">
        <v>1287</v>
      </c>
      <c r="Q695" s="21"/>
      <c r="R695" s="21">
        <v>15330</v>
      </c>
      <c r="S695" s="21"/>
      <c r="T695" s="21"/>
      <c r="U695" s="125">
        <v>0</v>
      </c>
      <c r="V695" s="21">
        <v>533</v>
      </c>
      <c r="W695" s="34">
        <v>45323</v>
      </c>
      <c r="X695" s="114" t="s">
        <v>13736</v>
      </c>
    </row>
    <row r="696" spans="2:24" x14ac:dyDescent="0.2">
      <c r="B696" s="14" t="s">
        <v>24002</v>
      </c>
      <c r="C696" s="33" t="s">
        <v>14887</v>
      </c>
      <c r="D696" s="16" t="s">
        <v>24001</v>
      </c>
      <c r="E696" s="18" t="s">
        <v>26</v>
      </c>
      <c r="F696" s="34">
        <v>41244</v>
      </c>
      <c r="G696" s="20" t="s">
        <v>21186</v>
      </c>
      <c r="H696" s="109"/>
      <c r="I696" s="21">
        <v>104454</v>
      </c>
      <c r="J696" s="21">
        <v>104454</v>
      </c>
      <c r="K696" s="21">
        <v>92017</v>
      </c>
      <c r="L696" s="21">
        <v>104454</v>
      </c>
      <c r="M696" s="21"/>
      <c r="N696" s="21"/>
      <c r="O696" s="21"/>
      <c r="P696" s="125"/>
      <c r="Q696" s="21"/>
      <c r="R696" s="21">
        <v>104454</v>
      </c>
      <c r="S696" s="21"/>
      <c r="T696" s="21"/>
      <c r="U696" s="125"/>
      <c r="V696" s="21">
        <v>2434</v>
      </c>
      <c r="W696" s="34">
        <v>45231</v>
      </c>
      <c r="X696" s="114" t="s">
        <v>13736</v>
      </c>
    </row>
    <row r="697" spans="2:24" x14ac:dyDescent="0.2">
      <c r="B697" s="14" t="s">
        <v>24000</v>
      </c>
      <c r="C697" s="33" t="s">
        <v>14884</v>
      </c>
      <c r="D697" s="16" t="s">
        <v>23999</v>
      </c>
      <c r="E697" s="18" t="s">
        <v>26</v>
      </c>
      <c r="F697" s="34">
        <v>41244</v>
      </c>
      <c r="G697" s="20" t="s">
        <v>21186</v>
      </c>
      <c r="H697" s="109"/>
      <c r="I697" s="21">
        <v>3830</v>
      </c>
      <c r="J697" s="21">
        <v>3830</v>
      </c>
      <c r="K697" s="21">
        <v>3763</v>
      </c>
      <c r="L697" s="21">
        <v>3787</v>
      </c>
      <c r="M697" s="21"/>
      <c r="N697" s="21">
        <v>43</v>
      </c>
      <c r="O697" s="21"/>
      <c r="P697" s="125">
        <v>43</v>
      </c>
      <c r="Q697" s="21"/>
      <c r="R697" s="21">
        <v>3830</v>
      </c>
      <c r="S697" s="21"/>
      <c r="T697" s="21"/>
      <c r="U697" s="125">
        <v>0</v>
      </c>
      <c r="V697" s="21">
        <v>126</v>
      </c>
      <c r="W697" s="34">
        <v>45292</v>
      </c>
      <c r="X697" s="114" t="s">
        <v>13736</v>
      </c>
    </row>
    <row r="698" spans="2:24" x14ac:dyDescent="0.2">
      <c r="B698" s="14" t="s">
        <v>23998</v>
      </c>
      <c r="C698" s="33" t="s">
        <v>14881</v>
      </c>
      <c r="D698" s="16" t="s">
        <v>23997</v>
      </c>
      <c r="E698" s="18" t="s">
        <v>26</v>
      </c>
      <c r="F698" s="34">
        <v>41244</v>
      </c>
      <c r="G698" s="20" t="s">
        <v>21186</v>
      </c>
      <c r="H698" s="109"/>
      <c r="I698" s="21">
        <v>40312</v>
      </c>
      <c r="J698" s="21">
        <v>40312</v>
      </c>
      <c r="K698" s="21">
        <v>39669</v>
      </c>
      <c r="L698" s="21">
        <v>39362</v>
      </c>
      <c r="M698" s="21"/>
      <c r="N698" s="21">
        <v>949</v>
      </c>
      <c r="O698" s="21"/>
      <c r="P698" s="125">
        <v>949</v>
      </c>
      <c r="Q698" s="21"/>
      <c r="R698" s="21">
        <v>40312</v>
      </c>
      <c r="S698" s="21"/>
      <c r="T698" s="21"/>
      <c r="U698" s="125">
        <v>0</v>
      </c>
      <c r="V698" s="21">
        <v>1939</v>
      </c>
      <c r="W698" s="34">
        <v>45292</v>
      </c>
      <c r="X698" s="114" t="s">
        <v>13736</v>
      </c>
    </row>
    <row r="699" spans="2:24" x14ac:dyDescent="0.2">
      <c r="B699" s="14" t="s">
        <v>23996</v>
      </c>
      <c r="C699" s="33" t="s">
        <v>14878</v>
      </c>
      <c r="D699" s="16" t="s">
        <v>23995</v>
      </c>
      <c r="E699" s="18" t="s">
        <v>26</v>
      </c>
      <c r="F699" s="34">
        <v>41244</v>
      </c>
      <c r="G699" s="20" t="s">
        <v>21186</v>
      </c>
      <c r="H699" s="109"/>
      <c r="I699" s="21">
        <v>4467</v>
      </c>
      <c r="J699" s="21">
        <v>4467</v>
      </c>
      <c r="K699" s="21">
        <v>3961</v>
      </c>
      <c r="L699" s="21">
        <v>3935</v>
      </c>
      <c r="M699" s="21"/>
      <c r="N699" s="21">
        <v>531</v>
      </c>
      <c r="O699" s="21"/>
      <c r="P699" s="125">
        <v>531</v>
      </c>
      <c r="Q699" s="21"/>
      <c r="R699" s="21">
        <v>4467</v>
      </c>
      <c r="S699" s="21"/>
      <c r="T699" s="21"/>
      <c r="U699" s="125">
        <v>0</v>
      </c>
      <c r="V699" s="21">
        <v>175</v>
      </c>
      <c r="W699" s="34">
        <v>45292</v>
      </c>
      <c r="X699" s="114" t="s">
        <v>13736</v>
      </c>
    </row>
    <row r="700" spans="2:24" x14ac:dyDescent="0.2">
      <c r="B700" s="14" t="s">
        <v>23994</v>
      </c>
      <c r="C700" s="33" t="s">
        <v>14875</v>
      </c>
      <c r="D700" s="16" t="s">
        <v>23993</v>
      </c>
      <c r="E700" s="18" t="s">
        <v>26</v>
      </c>
      <c r="F700" s="34">
        <v>41244</v>
      </c>
      <c r="G700" s="20" t="s">
        <v>21186</v>
      </c>
      <c r="H700" s="109"/>
      <c r="I700" s="21">
        <v>51612</v>
      </c>
      <c r="J700" s="21">
        <v>51612</v>
      </c>
      <c r="K700" s="21">
        <v>45572</v>
      </c>
      <c r="L700" s="21">
        <v>47894</v>
      </c>
      <c r="M700" s="21"/>
      <c r="N700" s="21">
        <v>3719</v>
      </c>
      <c r="O700" s="21"/>
      <c r="P700" s="125">
        <v>3719</v>
      </c>
      <c r="Q700" s="21"/>
      <c r="R700" s="21">
        <v>51612</v>
      </c>
      <c r="S700" s="21"/>
      <c r="T700" s="21"/>
      <c r="U700" s="125">
        <v>0</v>
      </c>
      <c r="V700" s="21">
        <v>757</v>
      </c>
      <c r="W700" s="34">
        <v>45292</v>
      </c>
      <c r="X700" s="114" t="s">
        <v>13736</v>
      </c>
    </row>
    <row r="701" spans="2:24" x14ac:dyDescent="0.2">
      <c r="B701" s="14" t="s">
        <v>23992</v>
      </c>
      <c r="C701" s="33" t="s">
        <v>14872</v>
      </c>
      <c r="D701" s="16" t="s">
        <v>23991</v>
      </c>
      <c r="E701" s="18" t="s">
        <v>26</v>
      </c>
      <c r="F701" s="34">
        <v>41244</v>
      </c>
      <c r="G701" s="20" t="s">
        <v>21186</v>
      </c>
      <c r="H701" s="109"/>
      <c r="I701" s="21">
        <v>201</v>
      </c>
      <c r="J701" s="21">
        <v>201</v>
      </c>
      <c r="K701" s="21">
        <v>178</v>
      </c>
      <c r="L701" s="21">
        <v>201</v>
      </c>
      <c r="M701" s="21"/>
      <c r="N701" s="21"/>
      <c r="O701" s="21"/>
      <c r="P701" s="125"/>
      <c r="Q701" s="21"/>
      <c r="R701" s="21">
        <v>201</v>
      </c>
      <c r="S701" s="21"/>
      <c r="T701" s="21"/>
      <c r="U701" s="125"/>
      <c r="V701" s="21">
        <v>6</v>
      </c>
      <c r="W701" s="34">
        <v>45292</v>
      </c>
      <c r="X701" s="114" t="s">
        <v>13736</v>
      </c>
    </row>
    <row r="702" spans="2:24" x14ac:dyDescent="0.2">
      <c r="B702" s="14" t="s">
        <v>23990</v>
      </c>
      <c r="C702" s="33" t="s">
        <v>14869</v>
      </c>
      <c r="D702" s="16" t="s">
        <v>23989</v>
      </c>
      <c r="E702" s="18" t="s">
        <v>26</v>
      </c>
      <c r="F702" s="34">
        <v>41244</v>
      </c>
      <c r="G702" s="20" t="s">
        <v>21186</v>
      </c>
      <c r="H702" s="109"/>
      <c r="I702" s="21">
        <v>6121</v>
      </c>
      <c r="J702" s="21">
        <v>6121</v>
      </c>
      <c r="K702" s="21">
        <v>5405</v>
      </c>
      <c r="L702" s="21">
        <v>5931</v>
      </c>
      <c r="M702" s="21"/>
      <c r="N702" s="21">
        <v>190</v>
      </c>
      <c r="O702" s="21"/>
      <c r="P702" s="125">
        <v>190</v>
      </c>
      <c r="Q702" s="21"/>
      <c r="R702" s="21">
        <v>6121</v>
      </c>
      <c r="S702" s="21"/>
      <c r="T702" s="21"/>
      <c r="U702" s="125">
        <v>0</v>
      </c>
      <c r="V702" s="21">
        <v>296</v>
      </c>
      <c r="W702" s="34">
        <v>45383</v>
      </c>
      <c r="X702" s="114" t="s">
        <v>13736</v>
      </c>
    </row>
    <row r="703" spans="2:24" x14ac:dyDescent="0.2">
      <c r="B703" s="14" t="s">
        <v>23988</v>
      </c>
      <c r="C703" s="33" t="s">
        <v>14866</v>
      </c>
      <c r="D703" s="16" t="s">
        <v>23987</v>
      </c>
      <c r="E703" s="18" t="s">
        <v>26</v>
      </c>
      <c r="F703" s="34">
        <v>41244</v>
      </c>
      <c r="G703" s="20" t="s">
        <v>21186</v>
      </c>
      <c r="H703" s="109"/>
      <c r="I703" s="21">
        <v>93966</v>
      </c>
      <c r="J703" s="21">
        <v>93966</v>
      </c>
      <c r="K703" s="21">
        <v>82969</v>
      </c>
      <c r="L703" s="21">
        <v>89576</v>
      </c>
      <c r="M703" s="21"/>
      <c r="N703" s="21">
        <v>4390</v>
      </c>
      <c r="O703" s="21"/>
      <c r="P703" s="125">
        <v>4390</v>
      </c>
      <c r="Q703" s="21"/>
      <c r="R703" s="21">
        <v>93966</v>
      </c>
      <c r="S703" s="21"/>
      <c r="T703" s="21"/>
      <c r="U703" s="125">
        <v>0</v>
      </c>
      <c r="V703" s="21">
        <v>3208</v>
      </c>
      <c r="W703" s="34">
        <v>45383</v>
      </c>
      <c r="X703" s="114" t="s">
        <v>13736</v>
      </c>
    </row>
    <row r="704" spans="2:24" x14ac:dyDescent="0.2">
      <c r="B704" s="14" t="s">
        <v>23986</v>
      </c>
      <c r="C704" s="33" t="s">
        <v>14863</v>
      </c>
      <c r="D704" s="16" t="s">
        <v>23985</v>
      </c>
      <c r="E704" s="18" t="s">
        <v>26</v>
      </c>
      <c r="F704" s="34">
        <v>41244</v>
      </c>
      <c r="G704" s="20" t="s">
        <v>21186</v>
      </c>
      <c r="H704" s="109"/>
      <c r="I704" s="21">
        <v>3784</v>
      </c>
      <c r="J704" s="21">
        <v>3784</v>
      </c>
      <c r="K704" s="21">
        <v>3630</v>
      </c>
      <c r="L704" s="21">
        <v>3784</v>
      </c>
      <c r="M704" s="21"/>
      <c r="N704" s="21"/>
      <c r="O704" s="21"/>
      <c r="P704" s="125"/>
      <c r="Q704" s="21"/>
      <c r="R704" s="21">
        <v>3784</v>
      </c>
      <c r="S704" s="21"/>
      <c r="T704" s="21"/>
      <c r="U704" s="125"/>
      <c r="V704" s="21">
        <v>169</v>
      </c>
      <c r="W704" s="34">
        <v>45292</v>
      </c>
      <c r="X704" s="114" t="s">
        <v>13736</v>
      </c>
    </row>
    <row r="705" spans="2:24" x14ac:dyDescent="0.2">
      <c r="B705" s="14" t="s">
        <v>23984</v>
      </c>
      <c r="C705" s="33" t="s">
        <v>14860</v>
      </c>
      <c r="D705" s="16" t="s">
        <v>23983</v>
      </c>
      <c r="E705" s="18" t="s">
        <v>26</v>
      </c>
      <c r="F705" s="34">
        <v>41244</v>
      </c>
      <c r="G705" s="20" t="s">
        <v>21186</v>
      </c>
      <c r="H705" s="109"/>
      <c r="I705" s="21">
        <v>24269</v>
      </c>
      <c r="J705" s="21">
        <v>24269</v>
      </c>
      <c r="K705" s="21">
        <v>21429</v>
      </c>
      <c r="L705" s="21">
        <v>24269</v>
      </c>
      <c r="M705" s="21"/>
      <c r="N705" s="21"/>
      <c r="O705" s="21"/>
      <c r="P705" s="125"/>
      <c r="Q705" s="21"/>
      <c r="R705" s="21">
        <v>24269</v>
      </c>
      <c r="S705" s="21"/>
      <c r="T705" s="21"/>
      <c r="U705" s="125"/>
      <c r="V705" s="21">
        <v>865</v>
      </c>
      <c r="W705" s="34">
        <v>45323</v>
      </c>
      <c r="X705" s="114" t="s">
        <v>13736</v>
      </c>
    </row>
    <row r="706" spans="2:24" x14ac:dyDescent="0.2">
      <c r="B706" s="14" t="s">
        <v>23982</v>
      </c>
      <c r="C706" s="33" t="s">
        <v>14857</v>
      </c>
      <c r="D706" s="16" t="s">
        <v>23981</v>
      </c>
      <c r="E706" s="18" t="s">
        <v>26</v>
      </c>
      <c r="F706" s="34">
        <v>41244</v>
      </c>
      <c r="G706" s="20" t="s">
        <v>21186</v>
      </c>
      <c r="H706" s="109"/>
      <c r="I706" s="21">
        <v>1470</v>
      </c>
      <c r="J706" s="21">
        <v>1470</v>
      </c>
      <c r="K706" s="21">
        <v>1298</v>
      </c>
      <c r="L706" s="21">
        <v>1127</v>
      </c>
      <c r="M706" s="21"/>
      <c r="N706" s="21">
        <v>343</v>
      </c>
      <c r="O706" s="21"/>
      <c r="P706" s="125">
        <v>343</v>
      </c>
      <c r="Q706" s="21"/>
      <c r="R706" s="21">
        <v>1470</v>
      </c>
      <c r="S706" s="21"/>
      <c r="T706" s="21"/>
      <c r="U706" s="125">
        <v>0</v>
      </c>
      <c r="V706" s="21">
        <v>52</v>
      </c>
      <c r="W706" s="34">
        <v>45323</v>
      </c>
      <c r="X706" s="114" t="s">
        <v>13736</v>
      </c>
    </row>
    <row r="707" spans="2:24" x14ac:dyDescent="0.2">
      <c r="B707" s="14" t="s">
        <v>23980</v>
      </c>
      <c r="C707" s="33" t="s">
        <v>23979</v>
      </c>
      <c r="D707" s="16" t="s">
        <v>23978</v>
      </c>
      <c r="E707" s="18" t="s">
        <v>26</v>
      </c>
      <c r="F707" s="34">
        <v>41061</v>
      </c>
      <c r="G707" s="20" t="s">
        <v>21186</v>
      </c>
      <c r="H707" s="109"/>
      <c r="I707" s="21">
        <v>10504</v>
      </c>
      <c r="J707" s="21">
        <v>10504</v>
      </c>
      <c r="K707" s="21">
        <v>9312</v>
      </c>
      <c r="L707" s="21">
        <v>9625</v>
      </c>
      <c r="M707" s="21"/>
      <c r="N707" s="21">
        <v>878</v>
      </c>
      <c r="O707" s="21"/>
      <c r="P707" s="125">
        <v>878</v>
      </c>
      <c r="Q707" s="21"/>
      <c r="R707" s="21">
        <v>10504</v>
      </c>
      <c r="S707" s="21"/>
      <c r="T707" s="21"/>
      <c r="U707" s="125">
        <v>0</v>
      </c>
      <c r="V707" s="21">
        <v>285</v>
      </c>
      <c r="W707" s="34">
        <v>45292</v>
      </c>
      <c r="X707" s="114" t="s">
        <v>13736</v>
      </c>
    </row>
    <row r="708" spans="2:24" x14ac:dyDescent="0.2">
      <c r="B708" s="14" t="s">
        <v>23977</v>
      </c>
      <c r="C708" s="33" t="s">
        <v>14854</v>
      </c>
      <c r="D708" s="16" t="s">
        <v>23976</v>
      </c>
      <c r="E708" s="18" t="s">
        <v>26</v>
      </c>
      <c r="F708" s="34">
        <v>41244</v>
      </c>
      <c r="G708" s="20" t="s">
        <v>21186</v>
      </c>
      <c r="H708" s="109"/>
      <c r="I708" s="21">
        <v>5426</v>
      </c>
      <c r="J708" s="21">
        <v>5426</v>
      </c>
      <c r="K708" s="21">
        <v>4791</v>
      </c>
      <c r="L708" s="21">
        <v>5039</v>
      </c>
      <c r="M708" s="21"/>
      <c r="N708" s="21">
        <v>388</v>
      </c>
      <c r="O708" s="21"/>
      <c r="P708" s="125">
        <v>388</v>
      </c>
      <c r="Q708" s="21"/>
      <c r="R708" s="21">
        <v>5426</v>
      </c>
      <c r="S708" s="21"/>
      <c r="T708" s="21"/>
      <c r="U708" s="125">
        <v>0</v>
      </c>
      <c r="V708" s="21">
        <v>193</v>
      </c>
      <c r="W708" s="34">
        <v>45292</v>
      </c>
      <c r="X708" s="114" t="s">
        <v>13736</v>
      </c>
    </row>
    <row r="709" spans="2:24" x14ac:dyDescent="0.2">
      <c r="B709" s="14" t="s">
        <v>23975</v>
      </c>
      <c r="C709" s="33" t="s">
        <v>14851</v>
      </c>
      <c r="D709" s="16" t="s">
        <v>23974</v>
      </c>
      <c r="E709" s="18" t="s">
        <v>26</v>
      </c>
      <c r="F709" s="34">
        <v>41244</v>
      </c>
      <c r="G709" s="20" t="s">
        <v>21186</v>
      </c>
      <c r="H709" s="109"/>
      <c r="I709" s="21">
        <v>42088</v>
      </c>
      <c r="J709" s="21">
        <v>42088</v>
      </c>
      <c r="K709" s="21">
        <v>37077</v>
      </c>
      <c r="L709" s="21">
        <v>32981</v>
      </c>
      <c r="M709" s="21"/>
      <c r="N709" s="21">
        <v>9107</v>
      </c>
      <c r="O709" s="21"/>
      <c r="P709" s="125">
        <v>9107</v>
      </c>
      <c r="Q709" s="21"/>
      <c r="R709" s="21">
        <v>42088</v>
      </c>
      <c r="S709" s="21"/>
      <c r="T709" s="21"/>
      <c r="U709" s="125">
        <v>0</v>
      </c>
      <c r="V709" s="21">
        <v>1221</v>
      </c>
      <c r="W709" s="34">
        <v>45323</v>
      </c>
      <c r="X709" s="114" t="s">
        <v>13736</v>
      </c>
    </row>
    <row r="710" spans="2:24" x14ac:dyDescent="0.2">
      <c r="B710" s="14" t="s">
        <v>23973</v>
      </c>
      <c r="C710" s="33" t="s">
        <v>14848</v>
      </c>
      <c r="D710" s="16" t="s">
        <v>23972</v>
      </c>
      <c r="E710" s="18" t="s">
        <v>26</v>
      </c>
      <c r="F710" s="34">
        <v>41244</v>
      </c>
      <c r="G710" s="20" t="s">
        <v>21186</v>
      </c>
      <c r="H710" s="109"/>
      <c r="I710" s="21">
        <v>3114</v>
      </c>
      <c r="J710" s="21">
        <v>3114</v>
      </c>
      <c r="K710" s="21">
        <v>2988</v>
      </c>
      <c r="L710" s="21">
        <v>3114</v>
      </c>
      <c r="M710" s="21"/>
      <c r="N710" s="21"/>
      <c r="O710" s="21"/>
      <c r="P710" s="125"/>
      <c r="Q710" s="21"/>
      <c r="R710" s="21">
        <v>3114</v>
      </c>
      <c r="S710" s="21"/>
      <c r="T710" s="21"/>
      <c r="U710" s="125"/>
      <c r="V710" s="21">
        <v>148</v>
      </c>
      <c r="W710" s="34">
        <v>45323</v>
      </c>
      <c r="X710" s="114" t="s">
        <v>13736</v>
      </c>
    </row>
    <row r="711" spans="2:24" x14ac:dyDescent="0.2">
      <c r="B711" s="14" t="s">
        <v>23971</v>
      </c>
      <c r="C711" s="33" t="s">
        <v>14845</v>
      </c>
      <c r="D711" s="16" t="s">
        <v>23970</v>
      </c>
      <c r="E711" s="18" t="s">
        <v>26</v>
      </c>
      <c r="F711" s="34">
        <v>41244</v>
      </c>
      <c r="G711" s="20" t="s">
        <v>21186</v>
      </c>
      <c r="H711" s="109"/>
      <c r="I711" s="21">
        <v>4446</v>
      </c>
      <c r="J711" s="21">
        <v>4446</v>
      </c>
      <c r="K711" s="21">
        <v>3943</v>
      </c>
      <c r="L711" s="21">
        <v>4039</v>
      </c>
      <c r="M711" s="21"/>
      <c r="N711" s="21">
        <v>407</v>
      </c>
      <c r="O711" s="21"/>
      <c r="P711" s="125">
        <v>407</v>
      </c>
      <c r="Q711" s="21"/>
      <c r="R711" s="21">
        <v>4446</v>
      </c>
      <c r="S711" s="21"/>
      <c r="T711" s="21"/>
      <c r="U711" s="125">
        <v>0</v>
      </c>
      <c r="V711" s="21">
        <v>134</v>
      </c>
      <c r="W711" s="34">
        <v>45323</v>
      </c>
      <c r="X711" s="114" t="s">
        <v>13736</v>
      </c>
    </row>
    <row r="712" spans="2:24" x14ac:dyDescent="0.2">
      <c r="B712" s="14" t="s">
        <v>23969</v>
      </c>
      <c r="C712" s="33" t="s">
        <v>14842</v>
      </c>
      <c r="D712" s="16" t="s">
        <v>23968</v>
      </c>
      <c r="E712" s="18" t="s">
        <v>26</v>
      </c>
      <c r="F712" s="34">
        <v>41244</v>
      </c>
      <c r="G712" s="20" t="s">
        <v>21186</v>
      </c>
      <c r="H712" s="109"/>
      <c r="I712" s="21">
        <v>6369</v>
      </c>
      <c r="J712" s="21">
        <v>6369</v>
      </c>
      <c r="K712" s="21">
        <v>5623</v>
      </c>
      <c r="L712" s="21">
        <v>5918</v>
      </c>
      <c r="M712" s="21"/>
      <c r="N712" s="21">
        <v>451</v>
      </c>
      <c r="O712" s="21"/>
      <c r="P712" s="125">
        <v>451</v>
      </c>
      <c r="Q712" s="21"/>
      <c r="R712" s="21">
        <v>6369</v>
      </c>
      <c r="S712" s="21"/>
      <c r="T712" s="21"/>
      <c r="U712" s="125">
        <v>0</v>
      </c>
      <c r="V712" s="21">
        <v>227</v>
      </c>
      <c r="W712" s="34">
        <v>45323</v>
      </c>
      <c r="X712" s="114" t="s">
        <v>13736</v>
      </c>
    </row>
    <row r="713" spans="2:24" x14ac:dyDescent="0.2">
      <c r="B713" s="14" t="s">
        <v>23967</v>
      </c>
      <c r="C713" s="33" t="s">
        <v>14839</v>
      </c>
      <c r="D713" s="16" t="s">
        <v>23966</v>
      </c>
      <c r="E713" s="18" t="s">
        <v>26</v>
      </c>
      <c r="F713" s="34">
        <v>41244</v>
      </c>
      <c r="G713" s="20" t="s">
        <v>21186</v>
      </c>
      <c r="H713" s="109"/>
      <c r="I713" s="21">
        <v>49726</v>
      </c>
      <c r="J713" s="21">
        <v>49726</v>
      </c>
      <c r="K713" s="21">
        <v>43906</v>
      </c>
      <c r="L713" s="21">
        <v>45265</v>
      </c>
      <c r="M713" s="21"/>
      <c r="N713" s="21">
        <v>4461</v>
      </c>
      <c r="O713" s="21"/>
      <c r="P713" s="125">
        <v>4461</v>
      </c>
      <c r="Q713" s="21"/>
      <c r="R713" s="21">
        <v>49726</v>
      </c>
      <c r="S713" s="21"/>
      <c r="T713" s="21"/>
      <c r="U713" s="125">
        <v>0</v>
      </c>
      <c r="V713" s="21">
        <v>1588</v>
      </c>
      <c r="W713" s="34">
        <v>45352</v>
      </c>
      <c r="X713" s="114" t="s">
        <v>13736</v>
      </c>
    </row>
    <row r="714" spans="2:24" x14ac:dyDescent="0.2">
      <c r="B714" s="14" t="s">
        <v>23965</v>
      </c>
      <c r="C714" s="33" t="s">
        <v>14836</v>
      </c>
      <c r="D714" s="16" t="s">
        <v>23964</v>
      </c>
      <c r="E714" s="18" t="s">
        <v>26</v>
      </c>
      <c r="F714" s="34">
        <v>41244</v>
      </c>
      <c r="G714" s="20" t="s">
        <v>21186</v>
      </c>
      <c r="H714" s="109"/>
      <c r="I714" s="21">
        <v>39859</v>
      </c>
      <c r="J714" s="21">
        <v>39859</v>
      </c>
      <c r="K714" s="21">
        <v>35474</v>
      </c>
      <c r="L714" s="21">
        <v>36937</v>
      </c>
      <c r="M714" s="21"/>
      <c r="N714" s="21">
        <v>2922</v>
      </c>
      <c r="O714" s="21"/>
      <c r="P714" s="125">
        <v>2922</v>
      </c>
      <c r="Q714" s="21"/>
      <c r="R714" s="21">
        <v>39859</v>
      </c>
      <c r="S714" s="21"/>
      <c r="T714" s="21"/>
      <c r="U714" s="125">
        <v>0</v>
      </c>
      <c r="V714" s="21">
        <v>879</v>
      </c>
      <c r="W714" s="34">
        <v>45352</v>
      </c>
      <c r="X714" s="114" t="s">
        <v>13736</v>
      </c>
    </row>
    <row r="715" spans="2:24" x14ac:dyDescent="0.2">
      <c r="B715" s="14" t="s">
        <v>23963</v>
      </c>
      <c r="C715" s="33" t="s">
        <v>14833</v>
      </c>
      <c r="D715" s="16" t="s">
        <v>23962</v>
      </c>
      <c r="E715" s="18" t="s">
        <v>26</v>
      </c>
      <c r="F715" s="34">
        <v>41244</v>
      </c>
      <c r="G715" s="20" t="s">
        <v>21186</v>
      </c>
      <c r="H715" s="109"/>
      <c r="I715" s="21">
        <v>26757</v>
      </c>
      <c r="J715" s="21">
        <v>26757</v>
      </c>
      <c r="K715" s="21">
        <v>25670</v>
      </c>
      <c r="L715" s="21">
        <v>25941</v>
      </c>
      <c r="M715" s="21"/>
      <c r="N715" s="21">
        <v>816</v>
      </c>
      <c r="O715" s="21"/>
      <c r="P715" s="125">
        <v>816</v>
      </c>
      <c r="Q715" s="21"/>
      <c r="R715" s="21">
        <v>26757</v>
      </c>
      <c r="S715" s="21"/>
      <c r="T715" s="21"/>
      <c r="U715" s="125">
        <v>0</v>
      </c>
      <c r="V715" s="21">
        <v>969</v>
      </c>
      <c r="W715" s="34">
        <v>45352</v>
      </c>
      <c r="X715" s="114" t="s">
        <v>13736</v>
      </c>
    </row>
    <row r="716" spans="2:24" x14ac:dyDescent="0.2">
      <c r="B716" s="14" t="s">
        <v>23961</v>
      </c>
      <c r="C716" s="33" t="s">
        <v>14830</v>
      </c>
      <c r="D716" s="16" t="s">
        <v>23960</v>
      </c>
      <c r="E716" s="18" t="s">
        <v>26</v>
      </c>
      <c r="F716" s="34">
        <v>41244</v>
      </c>
      <c r="G716" s="20" t="s">
        <v>21186</v>
      </c>
      <c r="H716" s="109"/>
      <c r="I716" s="21">
        <v>50947</v>
      </c>
      <c r="J716" s="21">
        <v>50947</v>
      </c>
      <c r="K716" s="21">
        <v>45342</v>
      </c>
      <c r="L716" s="21">
        <v>48870</v>
      </c>
      <c r="M716" s="21"/>
      <c r="N716" s="21">
        <v>2076</v>
      </c>
      <c r="O716" s="21"/>
      <c r="P716" s="125">
        <v>2076</v>
      </c>
      <c r="Q716" s="21"/>
      <c r="R716" s="21">
        <v>50947</v>
      </c>
      <c r="S716" s="21"/>
      <c r="T716" s="21"/>
      <c r="U716" s="125">
        <v>0</v>
      </c>
      <c r="V716" s="21">
        <v>1648</v>
      </c>
      <c r="W716" s="34">
        <v>45383</v>
      </c>
      <c r="X716" s="114" t="s">
        <v>13736</v>
      </c>
    </row>
    <row r="717" spans="2:24" x14ac:dyDescent="0.2">
      <c r="B717" s="14" t="s">
        <v>23959</v>
      </c>
      <c r="C717" s="33" t="s">
        <v>14827</v>
      </c>
      <c r="D717" s="16" t="s">
        <v>23958</v>
      </c>
      <c r="E717" s="18" t="s">
        <v>26</v>
      </c>
      <c r="F717" s="34">
        <v>41244</v>
      </c>
      <c r="G717" s="20" t="s">
        <v>21186</v>
      </c>
      <c r="H717" s="109"/>
      <c r="I717" s="21">
        <v>4073</v>
      </c>
      <c r="J717" s="21">
        <v>4073</v>
      </c>
      <c r="K717" s="21">
        <v>3588</v>
      </c>
      <c r="L717" s="21">
        <v>2805</v>
      </c>
      <c r="M717" s="21"/>
      <c r="N717" s="21">
        <v>1268</v>
      </c>
      <c r="O717" s="21"/>
      <c r="P717" s="125">
        <v>1268</v>
      </c>
      <c r="Q717" s="21"/>
      <c r="R717" s="21">
        <v>4073</v>
      </c>
      <c r="S717" s="21"/>
      <c r="T717" s="21"/>
      <c r="U717" s="125">
        <v>0</v>
      </c>
      <c r="V717" s="21">
        <v>148</v>
      </c>
      <c r="W717" s="34">
        <v>45383</v>
      </c>
      <c r="X717" s="114" t="s">
        <v>13736</v>
      </c>
    </row>
    <row r="718" spans="2:24" x14ac:dyDescent="0.2">
      <c r="B718" s="14" t="s">
        <v>23957</v>
      </c>
      <c r="C718" s="33" t="s">
        <v>14824</v>
      </c>
      <c r="D718" s="16" t="s">
        <v>23956</v>
      </c>
      <c r="E718" s="18" t="s">
        <v>26</v>
      </c>
      <c r="F718" s="34">
        <v>41244</v>
      </c>
      <c r="G718" s="20" t="s">
        <v>21186</v>
      </c>
      <c r="H718" s="109"/>
      <c r="I718" s="21">
        <v>4198</v>
      </c>
      <c r="J718" s="21">
        <v>4198</v>
      </c>
      <c r="K718" s="21">
        <v>4027</v>
      </c>
      <c r="L718" s="21">
        <v>4152</v>
      </c>
      <c r="M718" s="21"/>
      <c r="N718" s="21">
        <v>45</v>
      </c>
      <c r="O718" s="21"/>
      <c r="P718" s="125">
        <v>45</v>
      </c>
      <c r="Q718" s="21"/>
      <c r="R718" s="21">
        <v>4198</v>
      </c>
      <c r="S718" s="21"/>
      <c r="T718" s="21"/>
      <c r="U718" s="125">
        <v>0</v>
      </c>
      <c r="V718" s="21">
        <v>150</v>
      </c>
      <c r="W718" s="34">
        <v>45383</v>
      </c>
      <c r="X718" s="114" t="s">
        <v>13736</v>
      </c>
    </row>
    <row r="719" spans="2:24" x14ac:dyDescent="0.2">
      <c r="B719" s="14" t="s">
        <v>23955</v>
      </c>
      <c r="C719" s="33" t="s">
        <v>14821</v>
      </c>
      <c r="D719" s="16" t="s">
        <v>23954</v>
      </c>
      <c r="E719" s="18" t="s">
        <v>26</v>
      </c>
      <c r="F719" s="34">
        <v>41244</v>
      </c>
      <c r="G719" s="20" t="s">
        <v>21186</v>
      </c>
      <c r="H719" s="109"/>
      <c r="I719" s="21">
        <v>4410</v>
      </c>
      <c r="J719" s="21">
        <v>4410</v>
      </c>
      <c r="K719" s="21">
        <v>4230</v>
      </c>
      <c r="L719" s="21">
        <v>4410</v>
      </c>
      <c r="M719" s="21"/>
      <c r="N719" s="21"/>
      <c r="O719" s="21"/>
      <c r="P719" s="125"/>
      <c r="Q719" s="21"/>
      <c r="R719" s="21">
        <v>4410</v>
      </c>
      <c r="S719" s="21"/>
      <c r="T719" s="21"/>
      <c r="U719" s="125"/>
      <c r="V719" s="21">
        <v>146</v>
      </c>
      <c r="W719" s="34">
        <v>45413</v>
      </c>
      <c r="X719" s="114" t="s">
        <v>13736</v>
      </c>
    </row>
    <row r="720" spans="2:24" x14ac:dyDescent="0.2">
      <c r="B720" s="14" t="s">
        <v>23953</v>
      </c>
      <c r="C720" s="33" t="s">
        <v>14818</v>
      </c>
      <c r="D720" s="16" t="s">
        <v>23952</v>
      </c>
      <c r="E720" s="18" t="s">
        <v>26</v>
      </c>
      <c r="F720" s="34">
        <v>41244</v>
      </c>
      <c r="G720" s="20" t="s">
        <v>21186</v>
      </c>
      <c r="H720" s="109"/>
      <c r="I720" s="21">
        <v>30977</v>
      </c>
      <c r="J720" s="21">
        <v>30977</v>
      </c>
      <c r="K720" s="21">
        <v>29719</v>
      </c>
      <c r="L720" s="21">
        <v>30045</v>
      </c>
      <c r="M720" s="21"/>
      <c r="N720" s="21">
        <v>932</v>
      </c>
      <c r="O720" s="21"/>
      <c r="P720" s="125">
        <v>932</v>
      </c>
      <c r="Q720" s="21"/>
      <c r="R720" s="21">
        <v>30977</v>
      </c>
      <c r="S720" s="21"/>
      <c r="T720" s="21"/>
      <c r="U720" s="125">
        <v>0</v>
      </c>
      <c r="V720" s="21">
        <v>638</v>
      </c>
      <c r="W720" s="34">
        <v>45383</v>
      </c>
      <c r="X720" s="114" t="s">
        <v>13736</v>
      </c>
    </row>
    <row r="721" spans="2:24" x14ac:dyDescent="0.2">
      <c r="B721" s="14" t="s">
        <v>23951</v>
      </c>
      <c r="C721" s="33" t="s">
        <v>14815</v>
      </c>
      <c r="D721" s="16" t="s">
        <v>23950</v>
      </c>
      <c r="E721" s="18" t="s">
        <v>26</v>
      </c>
      <c r="F721" s="34">
        <v>41244</v>
      </c>
      <c r="G721" s="20" t="s">
        <v>21186</v>
      </c>
      <c r="H721" s="109"/>
      <c r="I721" s="21">
        <v>61472</v>
      </c>
      <c r="J721" s="21">
        <v>61472</v>
      </c>
      <c r="K721" s="21">
        <v>54153</v>
      </c>
      <c r="L721" s="21">
        <v>60128</v>
      </c>
      <c r="M721" s="21"/>
      <c r="N721" s="21">
        <v>1344</v>
      </c>
      <c r="O721" s="21"/>
      <c r="P721" s="125">
        <v>1344</v>
      </c>
      <c r="Q721" s="21"/>
      <c r="R721" s="21">
        <v>61472</v>
      </c>
      <c r="S721" s="21"/>
      <c r="T721" s="21"/>
      <c r="U721" s="125">
        <v>0</v>
      </c>
      <c r="V721" s="21">
        <v>3523</v>
      </c>
      <c r="W721" s="34">
        <v>45413</v>
      </c>
      <c r="X721" s="114" t="s">
        <v>13736</v>
      </c>
    </row>
    <row r="722" spans="2:24" x14ac:dyDescent="0.2">
      <c r="B722" s="14" t="s">
        <v>23949</v>
      </c>
      <c r="C722" s="33" t="s">
        <v>14812</v>
      </c>
      <c r="D722" s="16" t="s">
        <v>23948</v>
      </c>
      <c r="E722" s="18" t="s">
        <v>26</v>
      </c>
      <c r="F722" s="34">
        <v>41244</v>
      </c>
      <c r="G722" s="20" t="s">
        <v>21186</v>
      </c>
      <c r="H722" s="109"/>
      <c r="I722" s="21">
        <v>1921</v>
      </c>
      <c r="J722" s="21">
        <v>1921</v>
      </c>
      <c r="K722" s="21">
        <v>1843</v>
      </c>
      <c r="L722" s="21">
        <v>1921</v>
      </c>
      <c r="M722" s="21"/>
      <c r="N722" s="21"/>
      <c r="O722" s="21"/>
      <c r="P722" s="125"/>
      <c r="Q722" s="21"/>
      <c r="R722" s="21">
        <v>1921</v>
      </c>
      <c r="S722" s="21"/>
      <c r="T722" s="21"/>
      <c r="U722" s="125"/>
      <c r="V722" s="21">
        <v>68</v>
      </c>
      <c r="W722" s="34">
        <v>45566</v>
      </c>
      <c r="X722" s="114" t="s">
        <v>13736</v>
      </c>
    </row>
    <row r="723" spans="2:24" x14ac:dyDescent="0.2">
      <c r="B723" s="14" t="s">
        <v>23947</v>
      </c>
      <c r="C723" s="33" t="s">
        <v>14809</v>
      </c>
      <c r="D723" s="16" t="s">
        <v>23946</v>
      </c>
      <c r="E723" s="18" t="s">
        <v>26</v>
      </c>
      <c r="F723" s="34">
        <v>41244</v>
      </c>
      <c r="G723" s="20" t="s">
        <v>21186</v>
      </c>
      <c r="H723" s="109"/>
      <c r="I723" s="21">
        <v>1391</v>
      </c>
      <c r="J723" s="21">
        <v>1391</v>
      </c>
      <c r="K723" s="21">
        <v>1335</v>
      </c>
      <c r="L723" s="21">
        <v>1339</v>
      </c>
      <c r="M723" s="21"/>
      <c r="N723" s="21">
        <v>53</v>
      </c>
      <c r="O723" s="21"/>
      <c r="P723" s="125">
        <v>53</v>
      </c>
      <c r="Q723" s="21"/>
      <c r="R723" s="21">
        <v>1391</v>
      </c>
      <c r="S723" s="21"/>
      <c r="T723" s="21"/>
      <c r="U723" s="125">
        <v>0</v>
      </c>
      <c r="V723" s="21">
        <v>51</v>
      </c>
      <c r="W723" s="34">
        <v>45413</v>
      </c>
      <c r="X723" s="114" t="s">
        <v>13736</v>
      </c>
    </row>
    <row r="724" spans="2:24" x14ac:dyDescent="0.2">
      <c r="B724" s="14" t="s">
        <v>23945</v>
      </c>
      <c r="C724" s="33" t="s">
        <v>14806</v>
      </c>
      <c r="D724" s="16" t="s">
        <v>23944</v>
      </c>
      <c r="E724" s="18" t="s">
        <v>26</v>
      </c>
      <c r="F724" s="34">
        <v>41244</v>
      </c>
      <c r="G724" s="20" t="s">
        <v>21186</v>
      </c>
      <c r="H724" s="109"/>
      <c r="I724" s="21">
        <v>4894</v>
      </c>
      <c r="J724" s="21">
        <v>4894</v>
      </c>
      <c r="K724" s="21">
        <v>4311</v>
      </c>
      <c r="L724" s="21">
        <v>4687</v>
      </c>
      <c r="M724" s="21"/>
      <c r="N724" s="21">
        <v>207</v>
      </c>
      <c r="O724" s="21"/>
      <c r="P724" s="125">
        <v>207</v>
      </c>
      <c r="Q724" s="21"/>
      <c r="R724" s="21">
        <v>4894</v>
      </c>
      <c r="S724" s="21"/>
      <c r="T724" s="21"/>
      <c r="U724" s="125">
        <v>0</v>
      </c>
      <c r="V724" s="21">
        <v>174</v>
      </c>
      <c r="W724" s="34">
        <v>45444</v>
      </c>
      <c r="X724" s="114" t="s">
        <v>13736</v>
      </c>
    </row>
    <row r="725" spans="2:24" x14ac:dyDescent="0.2">
      <c r="B725" s="14" t="s">
        <v>23943</v>
      </c>
      <c r="C725" s="33" t="s">
        <v>14803</v>
      </c>
      <c r="D725" s="16" t="s">
        <v>23942</v>
      </c>
      <c r="E725" s="18" t="s">
        <v>26</v>
      </c>
      <c r="F725" s="34">
        <v>41244</v>
      </c>
      <c r="G725" s="20" t="s">
        <v>21186</v>
      </c>
      <c r="H725" s="109"/>
      <c r="I725" s="21">
        <v>3915</v>
      </c>
      <c r="J725" s="21">
        <v>3915</v>
      </c>
      <c r="K725" s="21">
        <v>3756</v>
      </c>
      <c r="L725" s="21">
        <v>3915</v>
      </c>
      <c r="M725" s="21"/>
      <c r="N725" s="21"/>
      <c r="O725" s="21"/>
      <c r="P725" s="125"/>
      <c r="Q725" s="21"/>
      <c r="R725" s="21">
        <v>3915</v>
      </c>
      <c r="S725" s="21"/>
      <c r="T725" s="21"/>
      <c r="U725" s="125"/>
      <c r="V725" s="21">
        <v>140</v>
      </c>
      <c r="W725" s="34">
        <v>45505</v>
      </c>
      <c r="X725" s="114" t="s">
        <v>13736</v>
      </c>
    </row>
    <row r="726" spans="2:24" x14ac:dyDescent="0.2">
      <c r="B726" s="14" t="s">
        <v>23941</v>
      </c>
      <c r="C726" s="33" t="s">
        <v>14800</v>
      </c>
      <c r="D726" s="16" t="s">
        <v>23940</v>
      </c>
      <c r="E726" s="18" t="s">
        <v>26</v>
      </c>
      <c r="F726" s="34">
        <v>41244</v>
      </c>
      <c r="G726" s="20" t="s">
        <v>21186</v>
      </c>
      <c r="H726" s="109"/>
      <c r="I726" s="21">
        <v>89786</v>
      </c>
      <c r="J726" s="21">
        <v>89786</v>
      </c>
      <c r="K726" s="21">
        <v>79096</v>
      </c>
      <c r="L726" s="21">
        <v>87852</v>
      </c>
      <c r="M726" s="21"/>
      <c r="N726" s="21">
        <v>1934</v>
      </c>
      <c r="O726" s="21"/>
      <c r="P726" s="125">
        <v>1934</v>
      </c>
      <c r="Q726" s="21"/>
      <c r="R726" s="21">
        <v>89786</v>
      </c>
      <c r="S726" s="21"/>
      <c r="T726" s="21"/>
      <c r="U726" s="125">
        <v>0</v>
      </c>
      <c r="V726" s="21">
        <v>1994</v>
      </c>
      <c r="W726" s="34">
        <v>45292</v>
      </c>
      <c r="X726" s="114" t="s">
        <v>13736</v>
      </c>
    </row>
    <row r="727" spans="2:24" x14ac:dyDescent="0.2">
      <c r="B727" s="14" t="s">
        <v>23939</v>
      </c>
      <c r="C727" s="33" t="s">
        <v>14797</v>
      </c>
      <c r="D727" s="16" t="s">
        <v>23938</v>
      </c>
      <c r="E727" s="18" t="s">
        <v>26</v>
      </c>
      <c r="F727" s="34">
        <v>41244</v>
      </c>
      <c r="G727" s="20" t="s">
        <v>21186</v>
      </c>
      <c r="H727" s="109"/>
      <c r="I727" s="21">
        <v>1769</v>
      </c>
      <c r="J727" s="21">
        <v>1769</v>
      </c>
      <c r="K727" s="21">
        <v>1697</v>
      </c>
      <c r="L727" s="21">
        <v>1735</v>
      </c>
      <c r="M727" s="21"/>
      <c r="N727" s="21">
        <v>34</v>
      </c>
      <c r="O727" s="21"/>
      <c r="P727" s="125">
        <v>34</v>
      </c>
      <c r="Q727" s="21"/>
      <c r="R727" s="21">
        <v>1769</v>
      </c>
      <c r="S727" s="21"/>
      <c r="T727" s="21"/>
      <c r="U727" s="125">
        <v>0</v>
      </c>
      <c r="V727" s="21">
        <v>63</v>
      </c>
      <c r="W727" s="34">
        <v>45839</v>
      </c>
      <c r="X727" s="114" t="s">
        <v>13736</v>
      </c>
    </row>
    <row r="728" spans="2:24" x14ac:dyDescent="0.2">
      <c r="B728" s="14" t="s">
        <v>23937</v>
      </c>
      <c r="C728" s="33" t="s">
        <v>14794</v>
      </c>
      <c r="D728" s="16" t="s">
        <v>23936</v>
      </c>
      <c r="E728" s="18" t="s">
        <v>26</v>
      </c>
      <c r="F728" s="34">
        <v>41244</v>
      </c>
      <c r="G728" s="20" t="s">
        <v>21186</v>
      </c>
      <c r="H728" s="109"/>
      <c r="I728" s="21">
        <v>15392</v>
      </c>
      <c r="J728" s="21">
        <v>15392</v>
      </c>
      <c r="K728" s="21">
        <v>13815</v>
      </c>
      <c r="L728" s="21">
        <v>13694</v>
      </c>
      <c r="M728" s="21"/>
      <c r="N728" s="21">
        <v>1699</v>
      </c>
      <c r="O728" s="21"/>
      <c r="P728" s="125">
        <v>1699</v>
      </c>
      <c r="Q728" s="21"/>
      <c r="R728" s="21">
        <v>15392</v>
      </c>
      <c r="S728" s="21"/>
      <c r="T728" s="21"/>
      <c r="U728" s="125">
        <v>0</v>
      </c>
      <c r="V728" s="21">
        <v>472</v>
      </c>
      <c r="W728" s="34">
        <v>46235</v>
      </c>
      <c r="X728" s="114" t="s">
        <v>13736</v>
      </c>
    </row>
    <row r="729" spans="2:24" x14ac:dyDescent="0.2">
      <c r="B729" s="14" t="s">
        <v>23935</v>
      </c>
      <c r="C729" s="33" t="s">
        <v>14791</v>
      </c>
      <c r="D729" s="16" t="s">
        <v>23934</v>
      </c>
      <c r="E729" s="18" t="s">
        <v>26</v>
      </c>
      <c r="F729" s="34">
        <v>41244</v>
      </c>
      <c r="G729" s="20" t="s">
        <v>21186</v>
      </c>
      <c r="H729" s="109"/>
      <c r="I729" s="21">
        <v>841</v>
      </c>
      <c r="J729" s="21">
        <v>841</v>
      </c>
      <c r="K729" s="21">
        <v>820</v>
      </c>
      <c r="L729" s="21">
        <v>841</v>
      </c>
      <c r="M729" s="21"/>
      <c r="N729" s="21"/>
      <c r="O729" s="21"/>
      <c r="P729" s="125"/>
      <c r="Q729" s="21"/>
      <c r="R729" s="21">
        <v>841</v>
      </c>
      <c r="S729" s="21"/>
      <c r="T729" s="21"/>
      <c r="U729" s="125"/>
      <c r="V729" s="21">
        <v>32</v>
      </c>
      <c r="W729" s="34">
        <v>46478</v>
      </c>
      <c r="X729" s="114" t="s">
        <v>13736</v>
      </c>
    </row>
    <row r="730" spans="2:24" x14ac:dyDescent="0.2">
      <c r="B730" s="14" t="s">
        <v>23933</v>
      </c>
      <c r="C730" s="33" t="s">
        <v>23932</v>
      </c>
      <c r="D730" s="16" t="s">
        <v>23931</v>
      </c>
      <c r="E730" s="18" t="s">
        <v>26</v>
      </c>
      <c r="F730" s="34">
        <v>41000</v>
      </c>
      <c r="G730" s="20" t="s">
        <v>21186</v>
      </c>
      <c r="H730" s="109"/>
      <c r="I730" s="21">
        <v>3024</v>
      </c>
      <c r="J730" s="21">
        <v>3024</v>
      </c>
      <c r="K730" s="21">
        <v>2937</v>
      </c>
      <c r="L730" s="21">
        <v>2955</v>
      </c>
      <c r="M730" s="21"/>
      <c r="N730" s="21">
        <v>69</v>
      </c>
      <c r="O730" s="21"/>
      <c r="P730" s="125">
        <v>69</v>
      </c>
      <c r="Q730" s="21"/>
      <c r="R730" s="21">
        <v>3024</v>
      </c>
      <c r="S730" s="21"/>
      <c r="T730" s="21"/>
      <c r="U730" s="125">
        <v>0</v>
      </c>
      <c r="V730" s="21">
        <v>22</v>
      </c>
      <c r="W730" s="34">
        <v>41061</v>
      </c>
      <c r="X730" s="114" t="s">
        <v>13736</v>
      </c>
    </row>
    <row r="731" spans="2:24" x14ac:dyDescent="0.2">
      <c r="B731" s="14" t="s">
        <v>23930</v>
      </c>
      <c r="C731" s="33" t="s">
        <v>14788</v>
      </c>
      <c r="D731" s="16" t="s">
        <v>23929</v>
      </c>
      <c r="E731" s="18" t="s">
        <v>26</v>
      </c>
      <c r="F731" s="34">
        <v>41244</v>
      </c>
      <c r="G731" s="20" t="s">
        <v>21186</v>
      </c>
      <c r="H731" s="109"/>
      <c r="I731" s="21">
        <v>38154</v>
      </c>
      <c r="J731" s="21">
        <v>38154</v>
      </c>
      <c r="K731" s="21">
        <v>36604</v>
      </c>
      <c r="L731" s="21">
        <v>37669</v>
      </c>
      <c r="M731" s="21"/>
      <c r="N731" s="21">
        <v>485</v>
      </c>
      <c r="O731" s="21"/>
      <c r="P731" s="125">
        <v>485</v>
      </c>
      <c r="Q731" s="21"/>
      <c r="R731" s="21">
        <v>38154</v>
      </c>
      <c r="S731" s="21"/>
      <c r="T731" s="21"/>
      <c r="U731" s="125">
        <v>0</v>
      </c>
      <c r="V731" s="21">
        <v>1722</v>
      </c>
      <c r="W731" s="34">
        <v>45839</v>
      </c>
      <c r="X731" s="114" t="s">
        <v>13736</v>
      </c>
    </row>
    <row r="732" spans="2:24" x14ac:dyDescent="0.2">
      <c r="B732" s="14" t="s">
        <v>23928</v>
      </c>
      <c r="C732" s="33" t="s">
        <v>14785</v>
      </c>
      <c r="D732" s="16" t="s">
        <v>23927</v>
      </c>
      <c r="E732" s="18" t="s">
        <v>26</v>
      </c>
      <c r="F732" s="34">
        <v>41244</v>
      </c>
      <c r="G732" s="20" t="s">
        <v>21186</v>
      </c>
      <c r="H732" s="109"/>
      <c r="I732" s="21">
        <v>28189</v>
      </c>
      <c r="J732" s="21">
        <v>28189</v>
      </c>
      <c r="K732" s="21">
        <v>27044</v>
      </c>
      <c r="L732" s="21">
        <v>28189</v>
      </c>
      <c r="M732" s="21"/>
      <c r="N732" s="21"/>
      <c r="O732" s="21"/>
      <c r="P732" s="125"/>
      <c r="Q732" s="21"/>
      <c r="R732" s="21">
        <v>28189</v>
      </c>
      <c r="S732" s="21"/>
      <c r="T732" s="21"/>
      <c r="U732" s="125"/>
      <c r="V732" s="21">
        <v>1568</v>
      </c>
      <c r="W732" s="34">
        <v>45839</v>
      </c>
      <c r="X732" s="114" t="s">
        <v>13736</v>
      </c>
    </row>
    <row r="733" spans="2:24" x14ac:dyDescent="0.2">
      <c r="B733" s="14" t="s">
        <v>23926</v>
      </c>
      <c r="C733" s="33" t="s">
        <v>14782</v>
      </c>
      <c r="D733" s="16" t="s">
        <v>23925</v>
      </c>
      <c r="E733" s="18" t="s">
        <v>26</v>
      </c>
      <c r="F733" s="34">
        <v>41244</v>
      </c>
      <c r="G733" s="20" t="s">
        <v>21186</v>
      </c>
      <c r="H733" s="109"/>
      <c r="I733" s="21">
        <v>1135</v>
      </c>
      <c r="J733" s="21">
        <v>1135</v>
      </c>
      <c r="K733" s="21">
        <v>1089</v>
      </c>
      <c r="L733" s="21">
        <v>1100</v>
      </c>
      <c r="M733" s="21"/>
      <c r="N733" s="21">
        <v>35</v>
      </c>
      <c r="O733" s="21"/>
      <c r="P733" s="125">
        <v>35</v>
      </c>
      <c r="Q733" s="21"/>
      <c r="R733" s="21">
        <v>1135</v>
      </c>
      <c r="S733" s="21"/>
      <c r="T733" s="21"/>
      <c r="U733" s="125">
        <v>0</v>
      </c>
      <c r="V733" s="21">
        <v>40</v>
      </c>
      <c r="W733" s="34">
        <v>45413</v>
      </c>
      <c r="X733" s="114" t="s">
        <v>13736</v>
      </c>
    </row>
    <row r="734" spans="2:24" x14ac:dyDescent="0.2">
      <c r="B734" s="14" t="s">
        <v>23924</v>
      </c>
      <c r="C734" s="33" t="s">
        <v>14779</v>
      </c>
      <c r="D734" s="16" t="s">
        <v>23923</v>
      </c>
      <c r="E734" s="18" t="s">
        <v>26</v>
      </c>
      <c r="F734" s="34">
        <v>41244</v>
      </c>
      <c r="G734" s="20" t="s">
        <v>21186</v>
      </c>
      <c r="H734" s="109"/>
      <c r="I734" s="21">
        <v>1946</v>
      </c>
      <c r="J734" s="21">
        <v>1946</v>
      </c>
      <c r="K734" s="21">
        <v>1867</v>
      </c>
      <c r="L734" s="21">
        <v>1928</v>
      </c>
      <c r="M734" s="21"/>
      <c r="N734" s="21">
        <v>18</v>
      </c>
      <c r="O734" s="21"/>
      <c r="P734" s="125">
        <v>18</v>
      </c>
      <c r="Q734" s="21"/>
      <c r="R734" s="21">
        <v>1946</v>
      </c>
      <c r="S734" s="21"/>
      <c r="T734" s="21"/>
      <c r="U734" s="125">
        <v>0</v>
      </c>
      <c r="V734" s="21">
        <v>75</v>
      </c>
      <c r="W734" s="34">
        <v>45839</v>
      </c>
      <c r="X734" s="114" t="s">
        <v>13736</v>
      </c>
    </row>
    <row r="735" spans="2:24" x14ac:dyDescent="0.2">
      <c r="B735" s="14" t="s">
        <v>23922</v>
      </c>
      <c r="C735" s="33" t="s">
        <v>14776</v>
      </c>
      <c r="D735" s="16" t="s">
        <v>23921</v>
      </c>
      <c r="E735" s="18" t="s">
        <v>26</v>
      </c>
      <c r="F735" s="34">
        <v>41244</v>
      </c>
      <c r="G735" s="20" t="s">
        <v>21186</v>
      </c>
      <c r="H735" s="109"/>
      <c r="I735" s="21">
        <v>8035</v>
      </c>
      <c r="J735" s="21">
        <v>8035</v>
      </c>
      <c r="K735" s="21">
        <v>7749</v>
      </c>
      <c r="L735" s="21">
        <v>7946</v>
      </c>
      <c r="M735" s="21"/>
      <c r="N735" s="21">
        <v>90</v>
      </c>
      <c r="O735" s="21"/>
      <c r="P735" s="125">
        <v>90</v>
      </c>
      <c r="Q735" s="21"/>
      <c r="R735" s="21">
        <v>8035</v>
      </c>
      <c r="S735" s="21"/>
      <c r="T735" s="21"/>
      <c r="U735" s="125">
        <v>0</v>
      </c>
      <c r="V735" s="21">
        <v>249</v>
      </c>
      <c r="W735" s="34">
        <v>45536</v>
      </c>
      <c r="X735" s="114" t="s">
        <v>13736</v>
      </c>
    </row>
    <row r="736" spans="2:24" x14ac:dyDescent="0.2">
      <c r="B736" s="14" t="s">
        <v>23920</v>
      </c>
      <c r="C736" s="33" t="s">
        <v>14773</v>
      </c>
      <c r="D736" s="16" t="s">
        <v>23919</v>
      </c>
      <c r="E736" s="18" t="s">
        <v>26</v>
      </c>
      <c r="F736" s="34">
        <v>41244</v>
      </c>
      <c r="G736" s="20" t="s">
        <v>21186</v>
      </c>
      <c r="H736" s="109"/>
      <c r="I736" s="21">
        <v>28540</v>
      </c>
      <c r="J736" s="21">
        <v>28540</v>
      </c>
      <c r="K736" s="21">
        <v>26301</v>
      </c>
      <c r="L736" s="21">
        <v>27562</v>
      </c>
      <c r="M736" s="21"/>
      <c r="N736" s="21">
        <v>978</v>
      </c>
      <c r="O736" s="21"/>
      <c r="P736" s="125">
        <v>978</v>
      </c>
      <c r="Q736" s="21"/>
      <c r="R736" s="21">
        <v>28540</v>
      </c>
      <c r="S736" s="21"/>
      <c r="T736" s="21"/>
      <c r="U736" s="125">
        <v>0</v>
      </c>
      <c r="V736" s="21">
        <v>859</v>
      </c>
      <c r="W736" s="34">
        <v>41883</v>
      </c>
      <c r="X736" s="114" t="s">
        <v>13736</v>
      </c>
    </row>
    <row r="737" spans="2:24" x14ac:dyDescent="0.2">
      <c r="B737" s="14" t="s">
        <v>23918</v>
      </c>
      <c r="C737" s="33" t="s">
        <v>14770</v>
      </c>
      <c r="D737" s="16" t="s">
        <v>23917</v>
      </c>
      <c r="E737" s="18" t="s">
        <v>26</v>
      </c>
      <c r="F737" s="34">
        <v>41244</v>
      </c>
      <c r="G737" s="20" t="s">
        <v>21186</v>
      </c>
      <c r="H737" s="109"/>
      <c r="I737" s="21">
        <v>2122</v>
      </c>
      <c r="J737" s="21">
        <v>2122</v>
      </c>
      <c r="K737" s="21">
        <v>1882</v>
      </c>
      <c r="L737" s="21">
        <v>1831</v>
      </c>
      <c r="M737" s="21"/>
      <c r="N737" s="21">
        <v>291</v>
      </c>
      <c r="O737" s="21"/>
      <c r="P737" s="125">
        <v>291</v>
      </c>
      <c r="Q737" s="21"/>
      <c r="R737" s="21">
        <v>2122</v>
      </c>
      <c r="S737" s="21"/>
      <c r="T737" s="21"/>
      <c r="U737" s="125">
        <v>0</v>
      </c>
      <c r="V737" s="21">
        <v>64</v>
      </c>
      <c r="W737" s="34">
        <v>45962</v>
      </c>
      <c r="X737" s="114" t="s">
        <v>13736</v>
      </c>
    </row>
    <row r="738" spans="2:24" x14ac:dyDescent="0.2">
      <c r="B738" s="14" t="s">
        <v>23916</v>
      </c>
      <c r="C738" s="33" t="s">
        <v>14767</v>
      </c>
      <c r="D738" s="16" t="s">
        <v>23915</v>
      </c>
      <c r="E738" s="18" t="s">
        <v>26</v>
      </c>
      <c r="F738" s="34">
        <v>41244</v>
      </c>
      <c r="G738" s="20" t="s">
        <v>21186</v>
      </c>
      <c r="H738" s="109"/>
      <c r="I738" s="21">
        <v>684</v>
      </c>
      <c r="J738" s="21">
        <v>684</v>
      </c>
      <c r="K738" s="21">
        <v>636</v>
      </c>
      <c r="L738" s="21">
        <v>645</v>
      </c>
      <c r="M738" s="21"/>
      <c r="N738" s="21">
        <v>39</v>
      </c>
      <c r="O738" s="21"/>
      <c r="P738" s="125">
        <v>39</v>
      </c>
      <c r="Q738" s="21"/>
      <c r="R738" s="21">
        <v>684</v>
      </c>
      <c r="S738" s="21"/>
      <c r="T738" s="21"/>
      <c r="U738" s="125">
        <v>0</v>
      </c>
      <c r="V738" s="21">
        <v>25</v>
      </c>
      <c r="W738" s="34">
        <v>46143</v>
      </c>
      <c r="X738" s="114" t="s">
        <v>13736</v>
      </c>
    </row>
    <row r="739" spans="2:24" x14ac:dyDescent="0.2">
      <c r="B739" s="14" t="s">
        <v>23914</v>
      </c>
      <c r="C739" s="33" t="s">
        <v>14764</v>
      </c>
      <c r="D739" s="16" t="s">
        <v>23913</v>
      </c>
      <c r="E739" s="18" t="s">
        <v>26</v>
      </c>
      <c r="F739" s="34">
        <v>41244</v>
      </c>
      <c r="G739" s="20" t="s">
        <v>21186</v>
      </c>
      <c r="H739" s="109"/>
      <c r="I739" s="21">
        <v>1874</v>
      </c>
      <c r="J739" s="21">
        <v>1874</v>
      </c>
      <c r="K739" s="21">
        <v>1741</v>
      </c>
      <c r="L739" s="21">
        <v>1572</v>
      </c>
      <c r="M739" s="21"/>
      <c r="N739" s="21">
        <v>302</v>
      </c>
      <c r="O739" s="21"/>
      <c r="P739" s="125">
        <v>302</v>
      </c>
      <c r="Q739" s="21"/>
      <c r="R739" s="21">
        <v>1874</v>
      </c>
      <c r="S739" s="21"/>
      <c r="T739" s="21"/>
      <c r="U739" s="125">
        <v>0</v>
      </c>
      <c r="V739" s="21">
        <v>52</v>
      </c>
      <c r="W739" s="34">
        <v>46082</v>
      </c>
      <c r="X739" s="114" t="s">
        <v>13736</v>
      </c>
    </row>
    <row r="740" spans="2:24" x14ac:dyDescent="0.2">
      <c r="B740" s="14" t="s">
        <v>23912</v>
      </c>
      <c r="C740" s="33" t="s">
        <v>14761</v>
      </c>
      <c r="D740" s="16" t="s">
        <v>23911</v>
      </c>
      <c r="E740" s="18" t="s">
        <v>26</v>
      </c>
      <c r="F740" s="34">
        <v>41244</v>
      </c>
      <c r="G740" s="20" t="s">
        <v>21186</v>
      </c>
      <c r="H740" s="109"/>
      <c r="I740" s="21">
        <v>81</v>
      </c>
      <c r="J740" s="21">
        <v>81</v>
      </c>
      <c r="K740" s="21">
        <v>73</v>
      </c>
      <c r="L740" s="21">
        <v>53</v>
      </c>
      <c r="M740" s="21"/>
      <c r="N740" s="21">
        <v>28</v>
      </c>
      <c r="O740" s="21"/>
      <c r="P740" s="125">
        <v>28</v>
      </c>
      <c r="Q740" s="21"/>
      <c r="R740" s="21">
        <v>81</v>
      </c>
      <c r="S740" s="21"/>
      <c r="T740" s="21"/>
      <c r="U740" s="125">
        <v>0</v>
      </c>
      <c r="V740" s="21">
        <v>3</v>
      </c>
      <c r="W740" s="34">
        <v>46082</v>
      </c>
      <c r="X740" s="114" t="s">
        <v>13736</v>
      </c>
    </row>
    <row r="741" spans="2:24" x14ac:dyDescent="0.2">
      <c r="B741" s="14" t="s">
        <v>23910</v>
      </c>
      <c r="C741" s="33" t="s">
        <v>14758</v>
      </c>
      <c r="D741" s="16" t="s">
        <v>23909</v>
      </c>
      <c r="E741" s="18" t="s">
        <v>26</v>
      </c>
      <c r="F741" s="34">
        <v>41244</v>
      </c>
      <c r="G741" s="20" t="s">
        <v>21186</v>
      </c>
      <c r="H741" s="109"/>
      <c r="I741" s="21">
        <v>1526</v>
      </c>
      <c r="J741" s="21">
        <v>1526</v>
      </c>
      <c r="K741" s="21">
        <v>1417</v>
      </c>
      <c r="L741" s="21">
        <v>1468</v>
      </c>
      <c r="M741" s="21"/>
      <c r="N741" s="21">
        <v>58</v>
      </c>
      <c r="O741" s="21"/>
      <c r="P741" s="125">
        <v>58</v>
      </c>
      <c r="Q741" s="21"/>
      <c r="R741" s="21">
        <v>1526</v>
      </c>
      <c r="S741" s="21"/>
      <c r="T741" s="21"/>
      <c r="U741" s="125">
        <v>0</v>
      </c>
      <c r="V741" s="21">
        <v>54</v>
      </c>
      <c r="W741" s="34">
        <v>46082</v>
      </c>
      <c r="X741" s="114" t="s">
        <v>13736</v>
      </c>
    </row>
    <row r="742" spans="2:24" x14ac:dyDescent="0.2">
      <c r="B742" s="14" t="s">
        <v>23908</v>
      </c>
      <c r="C742" s="33" t="s">
        <v>14755</v>
      </c>
      <c r="D742" s="16" t="s">
        <v>23907</v>
      </c>
      <c r="E742" s="18" t="s">
        <v>26</v>
      </c>
      <c r="F742" s="34">
        <v>41244</v>
      </c>
      <c r="G742" s="20" t="s">
        <v>21186</v>
      </c>
      <c r="H742" s="109"/>
      <c r="I742" s="21">
        <v>156</v>
      </c>
      <c r="J742" s="21">
        <v>156</v>
      </c>
      <c r="K742" s="21">
        <v>152</v>
      </c>
      <c r="L742" s="21">
        <v>156</v>
      </c>
      <c r="M742" s="21"/>
      <c r="N742" s="21"/>
      <c r="O742" s="21"/>
      <c r="P742" s="125"/>
      <c r="Q742" s="21"/>
      <c r="R742" s="21">
        <v>156</v>
      </c>
      <c r="S742" s="21"/>
      <c r="T742" s="21"/>
      <c r="U742" s="125"/>
      <c r="V742" s="21">
        <v>7</v>
      </c>
      <c r="W742" s="34">
        <v>46113</v>
      </c>
      <c r="X742" s="114" t="s">
        <v>13736</v>
      </c>
    </row>
    <row r="743" spans="2:24" x14ac:dyDescent="0.2">
      <c r="B743" s="14" t="s">
        <v>23906</v>
      </c>
      <c r="C743" s="33" t="s">
        <v>14752</v>
      </c>
      <c r="D743" s="16" t="s">
        <v>23905</v>
      </c>
      <c r="E743" s="18" t="s">
        <v>26</v>
      </c>
      <c r="F743" s="34">
        <v>41244</v>
      </c>
      <c r="G743" s="20" t="s">
        <v>21186</v>
      </c>
      <c r="H743" s="109"/>
      <c r="I743" s="21">
        <v>3555</v>
      </c>
      <c r="J743" s="21">
        <v>3555</v>
      </c>
      <c r="K743" s="21">
        <v>3232</v>
      </c>
      <c r="L743" s="21">
        <v>3519</v>
      </c>
      <c r="M743" s="21"/>
      <c r="N743" s="21">
        <v>37</v>
      </c>
      <c r="O743" s="21"/>
      <c r="P743" s="125">
        <v>37</v>
      </c>
      <c r="Q743" s="21"/>
      <c r="R743" s="21">
        <v>3555</v>
      </c>
      <c r="S743" s="21"/>
      <c r="T743" s="21"/>
      <c r="U743" s="125">
        <v>0</v>
      </c>
      <c r="V743" s="21">
        <v>117</v>
      </c>
      <c r="W743" s="34">
        <v>46143</v>
      </c>
      <c r="X743" s="114" t="s">
        <v>13736</v>
      </c>
    </row>
    <row r="744" spans="2:24" x14ac:dyDescent="0.2">
      <c r="B744" s="14" t="s">
        <v>23904</v>
      </c>
      <c r="C744" s="33" t="s">
        <v>14749</v>
      </c>
      <c r="D744" s="16" t="s">
        <v>23903</v>
      </c>
      <c r="E744" s="18" t="s">
        <v>26</v>
      </c>
      <c r="F744" s="34">
        <v>41244</v>
      </c>
      <c r="G744" s="20" t="s">
        <v>21186</v>
      </c>
      <c r="H744" s="109"/>
      <c r="I744" s="21">
        <v>1424</v>
      </c>
      <c r="J744" s="21">
        <v>1424</v>
      </c>
      <c r="K744" s="21">
        <v>1323</v>
      </c>
      <c r="L744" s="21">
        <v>1293</v>
      </c>
      <c r="M744" s="21"/>
      <c r="N744" s="21">
        <v>131</v>
      </c>
      <c r="O744" s="21"/>
      <c r="P744" s="125">
        <v>131</v>
      </c>
      <c r="Q744" s="21"/>
      <c r="R744" s="21">
        <v>1424</v>
      </c>
      <c r="S744" s="21"/>
      <c r="T744" s="21"/>
      <c r="U744" s="125">
        <v>0</v>
      </c>
      <c r="V744" s="21">
        <v>51</v>
      </c>
      <c r="W744" s="34">
        <v>46204</v>
      </c>
      <c r="X744" s="114" t="s">
        <v>13736</v>
      </c>
    </row>
    <row r="745" spans="2:24" x14ac:dyDescent="0.2">
      <c r="B745" s="14" t="s">
        <v>23902</v>
      </c>
      <c r="C745" s="33" t="s">
        <v>14746</v>
      </c>
      <c r="D745" s="16" t="s">
        <v>23901</v>
      </c>
      <c r="E745" s="18" t="s">
        <v>26</v>
      </c>
      <c r="F745" s="34">
        <v>41244</v>
      </c>
      <c r="G745" s="20" t="s">
        <v>21186</v>
      </c>
      <c r="H745" s="109"/>
      <c r="I745" s="21">
        <v>42619</v>
      </c>
      <c r="J745" s="21">
        <v>42619</v>
      </c>
      <c r="K745" s="21">
        <v>40541</v>
      </c>
      <c r="L745" s="21">
        <v>40570</v>
      </c>
      <c r="M745" s="21"/>
      <c r="N745" s="21">
        <v>2049</v>
      </c>
      <c r="O745" s="21"/>
      <c r="P745" s="125">
        <f>SCDPT4!M745+SCDPT4!N745-SCDPT4!O745</f>
        <v>2049</v>
      </c>
      <c r="Q745" s="21"/>
      <c r="R745" s="21">
        <v>42619</v>
      </c>
      <c r="S745" s="21"/>
      <c r="T745" s="21"/>
      <c r="U745" s="125">
        <f>SCDPT4!S745+SCDPT4!T745</f>
        <v>0</v>
      </c>
      <c r="V745" s="21">
        <v>1730</v>
      </c>
      <c r="W745" s="34">
        <v>46388</v>
      </c>
      <c r="X745" s="114" t="s">
        <v>13736</v>
      </c>
    </row>
    <row r="746" spans="2:24" x14ac:dyDescent="0.2">
      <c r="B746" s="14" t="s">
        <v>23900</v>
      </c>
      <c r="C746" s="33" t="s">
        <v>14743</v>
      </c>
      <c r="D746" s="16" t="s">
        <v>23899</v>
      </c>
      <c r="E746" s="18" t="s">
        <v>26</v>
      </c>
      <c r="F746" s="34">
        <v>41244</v>
      </c>
      <c r="G746" s="20" t="s">
        <v>21186</v>
      </c>
      <c r="H746" s="109"/>
      <c r="I746" s="21">
        <v>593</v>
      </c>
      <c r="J746" s="21">
        <v>593</v>
      </c>
      <c r="K746" s="21">
        <v>579</v>
      </c>
      <c r="L746" s="21">
        <v>593</v>
      </c>
      <c r="M746" s="21"/>
      <c r="N746" s="21"/>
      <c r="O746" s="21"/>
      <c r="P746" s="125"/>
      <c r="Q746" s="21"/>
      <c r="R746" s="21">
        <v>593</v>
      </c>
      <c r="S746" s="21"/>
      <c r="T746" s="21"/>
      <c r="U746" s="125"/>
      <c r="V746" s="21">
        <v>21</v>
      </c>
      <c r="W746" s="34">
        <v>46388</v>
      </c>
      <c r="X746" s="114" t="s">
        <v>13736</v>
      </c>
    </row>
    <row r="747" spans="2:24" x14ac:dyDescent="0.2">
      <c r="B747" s="14" t="s">
        <v>23898</v>
      </c>
      <c r="C747" s="33" t="s">
        <v>14740</v>
      </c>
      <c r="D747" s="16" t="s">
        <v>23897</v>
      </c>
      <c r="E747" s="18" t="s">
        <v>26</v>
      </c>
      <c r="F747" s="34">
        <v>41244</v>
      </c>
      <c r="G747" s="20" t="s">
        <v>21186</v>
      </c>
      <c r="H747" s="109"/>
      <c r="I747" s="21">
        <v>60</v>
      </c>
      <c r="J747" s="21">
        <v>60</v>
      </c>
      <c r="K747" s="21">
        <v>59</v>
      </c>
      <c r="L747" s="21">
        <v>60</v>
      </c>
      <c r="M747" s="21"/>
      <c r="N747" s="21"/>
      <c r="O747" s="21"/>
      <c r="P747" s="125"/>
      <c r="Q747" s="21"/>
      <c r="R747" s="21">
        <v>60</v>
      </c>
      <c r="S747" s="21"/>
      <c r="T747" s="21"/>
      <c r="U747" s="125"/>
      <c r="V747" s="21">
        <v>2</v>
      </c>
      <c r="W747" s="34">
        <v>46419</v>
      </c>
      <c r="X747" s="114" t="s">
        <v>13736</v>
      </c>
    </row>
    <row r="748" spans="2:24" x14ac:dyDescent="0.2">
      <c r="B748" s="14" t="s">
        <v>23896</v>
      </c>
      <c r="C748" s="33" t="s">
        <v>14737</v>
      </c>
      <c r="D748" s="16" t="s">
        <v>23895</v>
      </c>
      <c r="E748" s="18" t="s">
        <v>26</v>
      </c>
      <c r="F748" s="34">
        <v>41244</v>
      </c>
      <c r="G748" s="20" t="s">
        <v>21186</v>
      </c>
      <c r="H748" s="109"/>
      <c r="I748" s="21">
        <v>11157</v>
      </c>
      <c r="J748" s="21">
        <v>11157</v>
      </c>
      <c r="K748" s="21">
        <v>11699</v>
      </c>
      <c r="L748" s="21">
        <v>11157</v>
      </c>
      <c r="M748" s="21"/>
      <c r="N748" s="21"/>
      <c r="O748" s="21"/>
      <c r="P748" s="125"/>
      <c r="Q748" s="21"/>
      <c r="R748" s="21">
        <v>11157</v>
      </c>
      <c r="S748" s="21"/>
      <c r="T748" s="21"/>
      <c r="U748" s="125"/>
      <c r="V748" s="21">
        <v>552</v>
      </c>
      <c r="W748" s="34">
        <v>46327</v>
      </c>
      <c r="X748" s="114" t="s">
        <v>13736</v>
      </c>
    </row>
    <row r="749" spans="2:24" x14ac:dyDescent="0.2">
      <c r="B749" s="14" t="s">
        <v>23894</v>
      </c>
      <c r="C749" s="33" t="s">
        <v>14734</v>
      </c>
      <c r="D749" s="16" t="s">
        <v>23893</v>
      </c>
      <c r="E749" s="18" t="s">
        <v>26</v>
      </c>
      <c r="F749" s="34">
        <v>41244</v>
      </c>
      <c r="G749" s="20" t="s">
        <v>21186</v>
      </c>
      <c r="H749" s="109"/>
      <c r="I749" s="21">
        <v>14876</v>
      </c>
      <c r="J749" s="21">
        <v>14876</v>
      </c>
      <c r="K749" s="21">
        <v>14474</v>
      </c>
      <c r="L749" s="21">
        <v>14160</v>
      </c>
      <c r="M749" s="21"/>
      <c r="N749" s="21">
        <v>716</v>
      </c>
      <c r="O749" s="21"/>
      <c r="P749" s="125">
        <v>716</v>
      </c>
      <c r="Q749" s="21"/>
      <c r="R749" s="21">
        <v>14876</v>
      </c>
      <c r="S749" s="21"/>
      <c r="T749" s="21"/>
      <c r="U749" s="125">
        <v>0</v>
      </c>
      <c r="V749" s="21">
        <v>380</v>
      </c>
      <c r="W749" s="34">
        <v>46661</v>
      </c>
      <c r="X749" s="114" t="s">
        <v>13736</v>
      </c>
    </row>
    <row r="750" spans="2:24" x14ac:dyDescent="0.2">
      <c r="B750" s="14" t="s">
        <v>23892</v>
      </c>
      <c r="C750" s="33" t="s">
        <v>14731</v>
      </c>
      <c r="D750" s="16" t="s">
        <v>23891</v>
      </c>
      <c r="E750" s="18" t="s">
        <v>26</v>
      </c>
      <c r="F750" s="34">
        <v>41244</v>
      </c>
      <c r="G750" s="20" t="s">
        <v>21186</v>
      </c>
      <c r="H750" s="109"/>
      <c r="I750" s="21">
        <v>1832</v>
      </c>
      <c r="J750" s="21">
        <v>1832</v>
      </c>
      <c r="K750" s="21">
        <v>1782</v>
      </c>
      <c r="L750" s="21">
        <v>1798</v>
      </c>
      <c r="M750" s="21"/>
      <c r="N750" s="21">
        <v>34</v>
      </c>
      <c r="O750" s="21"/>
      <c r="P750" s="125">
        <v>34</v>
      </c>
      <c r="Q750" s="21"/>
      <c r="R750" s="21">
        <v>1832</v>
      </c>
      <c r="S750" s="21"/>
      <c r="T750" s="21"/>
      <c r="U750" s="125">
        <v>0</v>
      </c>
      <c r="V750" s="21">
        <v>63</v>
      </c>
      <c r="W750" s="34">
        <v>46661</v>
      </c>
      <c r="X750" s="114" t="s">
        <v>13736</v>
      </c>
    </row>
    <row r="751" spans="2:24" x14ac:dyDescent="0.2">
      <c r="B751" s="14" t="s">
        <v>23890</v>
      </c>
      <c r="C751" s="33" t="s">
        <v>14728</v>
      </c>
      <c r="D751" s="16" t="s">
        <v>23889</v>
      </c>
      <c r="E751" s="18" t="s">
        <v>26</v>
      </c>
      <c r="F751" s="34">
        <v>41244</v>
      </c>
      <c r="G751" s="20" t="s">
        <v>21186</v>
      </c>
      <c r="H751" s="109"/>
      <c r="I751" s="21">
        <v>271</v>
      </c>
      <c r="J751" s="21">
        <v>271</v>
      </c>
      <c r="K751" s="21">
        <v>263</v>
      </c>
      <c r="L751" s="21">
        <v>269</v>
      </c>
      <c r="M751" s="21"/>
      <c r="N751" s="21">
        <v>2</v>
      </c>
      <c r="O751" s="21"/>
      <c r="P751" s="125">
        <v>2</v>
      </c>
      <c r="Q751" s="21"/>
      <c r="R751" s="21">
        <v>271</v>
      </c>
      <c r="S751" s="21"/>
      <c r="T751" s="21"/>
      <c r="U751" s="125">
        <v>0</v>
      </c>
      <c r="V751" s="21">
        <v>10</v>
      </c>
      <c r="W751" s="34">
        <v>46692</v>
      </c>
      <c r="X751" s="114" t="s">
        <v>13736</v>
      </c>
    </row>
    <row r="752" spans="2:24" x14ac:dyDescent="0.2">
      <c r="B752" s="14" t="s">
        <v>23888</v>
      </c>
      <c r="C752" s="33" t="s">
        <v>14725</v>
      </c>
      <c r="D752" s="16" t="s">
        <v>23887</v>
      </c>
      <c r="E752" s="18" t="s">
        <v>26</v>
      </c>
      <c r="F752" s="34">
        <v>41244</v>
      </c>
      <c r="G752" s="20" t="s">
        <v>21186</v>
      </c>
      <c r="H752" s="109"/>
      <c r="I752" s="21">
        <v>113</v>
      </c>
      <c r="J752" s="21">
        <v>113</v>
      </c>
      <c r="K752" s="21">
        <v>110</v>
      </c>
      <c r="L752" s="21">
        <v>105</v>
      </c>
      <c r="M752" s="21"/>
      <c r="N752" s="21">
        <v>8</v>
      </c>
      <c r="O752" s="21"/>
      <c r="P752" s="125">
        <v>8</v>
      </c>
      <c r="Q752" s="21"/>
      <c r="R752" s="21">
        <v>113</v>
      </c>
      <c r="S752" s="21"/>
      <c r="T752" s="21"/>
      <c r="U752" s="125">
        <v>0</v>
      </c>
      <c r="V752" s="21">
        <v>4</v>
      </c>
      <c r="W752" s="34">
        <v>46600</v>
      </c>
      <c r="X752" s="114" t="s">
        <v>13736</v>
      </c>
    </row>
    <row r="753" spans="2:24" x14ac:dyDescent="0.2">
      <c r="B753" s="14" t="s">
        <v>23886</v>
      </c>
      <c r="C753" s="33" t="s">
        <v>14722</v>
      </c>
      <c r="D753" s="16" t="s">
        <v>23885</v>
      </c>
      <c r="E753" s="18" t="s">
        <v>26</v>
      </c>
      <c r="F753" s="34">
        <v>41244</v>
      </c>
      <c r="G753" s="20" t="s">
        <v>21186</v>
      </c>
      <c r="H753" s="109"/>
      <c r="I753" s="21">
        <v>109</v>
      </c>
      <c r="J753" s="21">
        <v>109</v>
      </c>
      <c r="K753" s="21">
        <v>106</v>
      </c>
      <c r="L753" s="21">
        <v>104</v>
      </c>
      <c r="M753" s="21"/>
      <c r="N753" s="21">
        <v>5</v>
      </c>
      <c r="O753" s="21"/>
      <c r="P753" s="125">
        <v>5</v>
      </c>
      <c r="Q753" s="21"/>
      <c r="R753" s="21">
        <v>109</v>
      </c>
      <c r="S753" s="21"/>
      <c r="T753" s="21"/>
      <c r="U753" s="125">
        <v>0</v>
      </c>
      <c r="V753" s="21">
        <v>4</v>
      </c>
      <c r="W753" s="34">
        <v>46661</v>
      </c>
      <c r="X753" s="114" t="s">
        <v>13736</v>
      </c>
    </row>
    <row r="754" spans="2:24" x14ac:dyDescent="0.2">
      <c r="B754" s="14" t="s">
        <v>23884</v>
      </c>
      <c r="C754" s="33" t="s">
        <v>14719</v>
      </c>
      <c r="D754" s="16" t="s">
        <v>23883</v>
      </c>
      <c r="E754" s="18" t="s">
        <v>26</v>
      </c>
      <c r="F754" s="34">
        <v>41244</v>
      </c>
      <c r="G754" s="20" t="s">
        <v>21186</v>
      </c>
      <c r="H754" s="109"/>
      <c r="I754" s="21">
        <v>57</v>
      </c>
      <c r="J754" s="21">
        <v>57</v>
      </c>
      <c r="K754" s="21">
        <v>56</v>
      </c>
      <c r="L754" s="21">
        <v>57</v>
      </c>
      <c r="M754" s="21"/>
      <c r="N754" s="21"/>
      <c r="O754" s="21"/>
      <c r="P754" s="125"/>
      <c r="Q754" s="21"/>
      <c r="R754" s="21">
        <v>57</v>
      </c>
      <c r="S754" s="21"/>
      <c r="T754" s="21"/>
      <c r="U754" s="125"/>
      <c r="V754" s="21">
        <v>2</v>
      </c>
      <c r="W754" s="34">
        <v>46661</v>
      </c>
      <c r="X754" s="114" t="s">
        <v>13736</v>
      </c>
    </row>
    <row r="755" spans="2:24" x14ac:dyDescent="0.2">
      <c r="B755" s="14" t="s">
        <v>23882</v>
      </c>
      <c r="C755" s="33" t="s">
        <v>14716</v>
      </c>
      <c r="D755" s="16" t="s">
        <v>23881</v>
      </c>
      <c r="E755" s="18" t="s">
        <v>26</v>
      </c>
      <c r="F755" s="34">
        <v>41244</v>
      </c>
      <c r="G755" s="20" t="s">
        <v>21186</v>
      </c>
      <c r="H755" s="109"/>
      <c r="I755" s="21">
        <v>5063</v>
      </c>
      <c r="J755" s="21">
        <v>5063</v>
      </c>
      <c r="K755" s="21">
        <v>4940</v>
      </c>
      <c r="L755" s="21">
        <v>5063</v>
      </c>
      <c r="M755" s="21"/>
      <c r="N755" s="21"/>
      <c r="O755" s="21"/>
      <c r="P755" s="125"/>
      <c r="Q755" s="21"/>
      <c r="R755" s="21">
        <v>5063</v>
      </c>
      <c r="S755" s="21"/>
      <c r="T755" s="21"/>
      <c r="U755" s="125"/>
      <c r="V755" s="21">
        <v>49</v>
      </c>
      <c r="W755" s="34">
        <v>46722</v>
      </c>
      <c r="X755" s="114" t="s">
        <v>13736</v>
      </c>
    </row>
    <row r="756" spans="2:24" x14ac:dyDescent="0.2">
      <c r="B756" s="14" t="s">
        <v>23880</v>
      </c>
      <c r="C756" s="33" t="s">
        <v>14713</v>
      </c>
      <c r="D756" s="16" t="s">
        <v>23879</v>
      </c>
      <c r="E756" s="18" t="s">
        <v>26</v>
      </c>
      <c r="F756" s="34">
        <v>41244</v>
      </c>
      <c r="G756" s="20" t="s">
        <v>21186</v>
      </c>
      <c r="H756" s="109"/>
      <c r="I756" s="21">
        <v>1125</v>
      </c>
      <c r="J756" s="21">
        <v>1125</v>
      </c>
      <c r="K756" s="21">
        <v>1095</v>
      </c>
      <c r="L756" s="21">
        <v>1109</v>
      </c>
      <c r="M756" s="21"/>
      <c r="N756" s="21">
        <v>16</v>
      </c>
      <c r="O756" s="21"/>
      <c r="P756" s="125">
        <v>16</v>
      </c>
      <c r="Q756" s="21"/>
      <c r="R756" s="21">
        <v>1125</v>
      </c>
      <c r="S756" s="21"/>
      <c r="T756" s="21"/>
      <c r="U756" s="125">
        <v>0</v>
      </c>
      <c r="V756" s="21">
        <v>40</v>
      </c>
      <c r="W756" s="34">
        <v>46631</v>
      </c>
      <c r="X756" s="114" t="s">
        <v>13736</v>
      </c>
    </row>
    <row r="757" spans="2:24" x14ac:dyDescent="0.2">
      <c r="B757" s="14" t="s">
        <v>23878</v>
      </c>
      <c r="C757" s="33" t="s">
        <v>14710</v>
      </c>
      <c r="D757" s="16" t="s">
        <v>23877</v>
      </c>
      <c r="E757" s="18" t="s">
        <v>26</v>
      </c>
      <c r="F757" s="34">
        <v>41244</v>
      </c>
      <c r="G757" s="20" t="s">
        <v>21186</v>
      </c>
      <c r="H757" s="109"/>
      <c r="I757" s="21">
        <v>5641</v>
      </c>
      <c r="J757" s="21">
        <v>5641</v>
      </c>
      <c r="K757" s="21">
        <v>5489</v>
      </c>
      <c r="L757" s="21">
        <v>5436</v>
      </c>
      <c r="M757" s="21"/>
      <c r="N757" s="21">
        <v>205</v>
      </c>
      <c r="O757" s="21"/>
      <c r="P757" s="125">
        <v>205</v>
      </c>
      <c r="Q757" s="21"/>
      <c r="R757" s="21">
        <v>5641</v>
      </c>
      <c r="S757" s="21"/>
      <c r="T757" s="21"/>
      <c r="U757" s="125">
        <v>0</v>
      </c>
      <c r="V757" s="21">
        <v>201</v>
      </c>
      <c r="W757" s="34">
        <v>46631</v>
      </c>
      <c r="X757" s="114" t="s">
        <v>13736</v>
      </c>
    </row>
    <row r="758" spans="2:24" x14ac:dyDescent="0.2">
      <c r="B758" s="14" t="s">
        <v>23876</v>
      </c>
      <c r="C758" s="33" t="s">
        <v>14707</v>
      </c>
      <c r="D758" s="16" t="s">
        <v>23875</v>
      </c>
      <c r="E758" s="18" t="s">
        <v>26</v>
      </c>
      <c r="F758" s="34">
        <v>41244</v>
      </c>
      <c r="G758" s="20" t="s">
        <v>21186</v>
      </c>
      <c r="H758" s="109"/>
      <c r="I758" s="21">
        <v>5074</v>
      </c>
      <c r="J758" s="21">
        <v>5074</v>
      </c>
      <c r="K758" s="21">
        <v>4937</v>
      </c>
      <c r="L758" s="21">
        <v>4733</v>
      </c>
      <c r="M758" s="21"/>
      <c r="N758" s="21">
        <v>340</v>
      </c>
      <c r="O758" s="21"/>
      <c r="P758" s="125">
        <v>340</v>
      </c>
      <c r="Q758" s="21"/>
      <c r="R758" s="21">
        <v>5074</v>
      </c>
      <c r="S758" s="21"/>
      <c r="T758" s="21"/>
      <c r="U758" s="125">
        <v>0</v>
      </c>
      <c r="V758" s="21">
        <v>235</v>
      </c>
      <c r="W758" s="34">
        <v>46661</v>
      </c>
      <c r="X758" s="114" t="s">
        <v>13736</v>
      </c>
    </row>
    <row r="759" spans="2:24" x14ac:dyDescent="0.2">
      <c r="B759" s="14" t="s">
        <v>23874</v>
      </c>
      <c r="C759" s="33" t="s">
        <v>14704</v>
      </c>
      <c r="D759" s="16" t="s">
        <v>23873</v>
      </c>
      <c r="E759" s="18" t="s">
        <v>26</v>
      </c>
      <c r="F759" s="34">
        <v>41244</v>
      </c>
      <c r="G759" s="20" t="s">
        <v>21186</v>
      </c>
      <c r="H759" s="109"/>
      <c r="I759" s="21">
        <v>4922</v>
      </c>
      <c r="J759" s="21">
        <v>4922</v>
      </c>
      <c r="K759" s="21">
        <v>4789</v>
      </c>
      <c r="L759" s="21">
        <v>4785</v>
      </c>
      <c r="M759" s="21"/>
      <c r="N759" s="21">
        <v>137</v>
      </c>
      <c r="O759" s="21"/>
      <c r="P759" s="125">
        <v>137</v>
      </c>
      <c r="Q759" s="21"/>
      <c r="R759" s="21">
        <v>4922</v>
      </c>
      <c r="S759" s="21"/>
      <c r="T759" s="21"/>
      <c r="U759" s="125">
        <v>0</v>
      </c>
      <c r="V759" s="21">
        <v>175</v>
      </c>
      <c r="W759" s="34">
        <v>46692</v>
      </c>
      <c r="X759" s="114" t="s">
        <v>13736</v>
      </c>
    </row>
    <row r="760" spans="2:24" x14ac:dyDescent="0.2">
      <c r="B760" s="14" t="s">
        <v>23872</v>
      </c>
      <c r="C760" s="33" t="s">
        <v>14701</v>
      </c>
      <c r="D760" s="16" t="s">
        <v>23871</v>
      </c>
      <c r="E760" s="18" t="s">
        <v>26</v>
      </c>
      <c r="F760" s="34">
        <v>41244</v>
      </c>
      <c r="G760" s="20" t="s">
        <v>21186</v>
      </c>
      <c r="H760" s="109"/>
      <c r="I760" s="21">
        <v>2593</v>
      </c>
      <c r="J760" s="21">
        <v>2593</v>
      </c>
      <c r="K760" s="21">
        <v>2526</v>
      </c>
      <c r="L760" s="21">
        <v>2593</v>
      </c>
      <c r="M760" s="21"/>
      <c r="N760" s="21"/>
      <c r="O760" s="21"/>
      <c r="P760" s="125"/>
      <c r="Q760" s="21"/>
      <c r="R760" s="21">
        <v>2593</v>
      </c>
      <c r="S760" s="21"/>
      <c r="T760" s="21"/>
      <c r="U760" s="125"/>
      <c r="V760" s="21">
        <v>138</v>
      </c>
      <c r="W760" s="34">
        <v>46661</v>
      </c>
      <c r="X760" s="114" t="s">
        <v>13736</v>
      </c>
    </row>
    <row r="761" spans="2:24" x14ac:dyDescent="0.2">
      <c r="B761" s="14" t="s">
        <v>23870</v>
      </c>
      <c r="C761" s="33" t="s">
        <v>14698</v>
      </c>
      <c r="D761" s="16" t="s">
        <v>23869</v>
      </c>
      <c r="E761" s="18" t="s">
        <v>26</v>
      </c>
      <c r="F761" s="34">
        <v>41244</v>
      </c>
      <c r="G761" s="20" t="s">
        <v>21186</v>
      </c>
      <c r="H761" s="109"/>
      <c r="I761" s="21">
        <v>41</v>
      </c>
      <c r="J761" s="21">
        <v>41</v>
      </c>
      <c r="K761" s="21">
        <v>40</v>
      </c>
      <c r="L761" s="21">
        <v>41</v>
      </c>
      <c r="M761" s="21"/>
      <c r="N761" s="21"/>
      <c r="O761" s="21"/>
      <c r="P761" s="125"/>
      <c r="Q761" s="21"/>
      <c r="R761" s="21">
        <v>41</v>
      </c>
      <c r="S761" s="21"/>
      <c r="T761" s="21"/>
      <c r="U761" s="125"/>
      <c r="V761" s="21">
        <v>2</v>
      </c>
      <c r="W761" s="34">
        <v>46631</v>
      </c>
      <c r="X761" s="114" t="s">
        <v>13736</v>
      </c>
    </row>
    <row r="762" spans="2:24" x14ac:dyDescent="0.2">
      <c r="B762" s="14" t="s">
        <v>23868</v>
      </c>
      <c r="C762" s="33" t="s">
        <v>14695</v>
      </c>
      <c r="D762" s="16" t="s">
        <v>23867</v>
      </c>
      <c r="E762" s="18" t="s">
        <v>26</v>
      </c>
      <c r="F762" s="34">
        <v>41244</v>
      </c>
      <c r="G762" s="20" t="s">
        <v>21186</v>
      </c>
      <c r="H762" s="109"/>
      <c r="I762" s="21">
        <v>632</v>
      </c>
      <c r="J762" s="21">
        <v>632</v>
      </c>
      <c r="K762" s="21">
        <v>615</v>
      </c>
      <c r="L762" s="21">
        <v>616</v>
      </c>
      <c r="M762" s="21"/>
      <c r="N762" s="21">
        <v>15</v>
      </c>
      <c r="O762" s="21"/>
      <c r="P762" s="125">
        <v>15</v>
      </c>
      <c r="Q762" s="21"/>
      <c r="R762" s="21">
        <v>632</v>
      </c>
      <c r="S762" s="21"/>
      <c r="T762" s="21"/>
      <c r="U762" s="125">
        <v>0</v>
      </c>
      <c r="V762" s="21">
        <v>25</v>
      </c>
      <c r="W762" s="34">
        <v>46600</v>
      </c>
      <c r="X762" s="114" t="s">
        <v>13736</v>
      </c>
    </row>
    <row r="763" spans="2:24" x14ac:dyDescent="0.2">
      <c r="B763" s="14" t="s">
        <v>23866</v>
      </c>
      <c r="C763" s="33" t="s">
        <v>14692</v>
      </c>
      <c r="D763" s="16" t="s">
        <v>23865</v>
      </c>
      <c r="E763" s="18" t="s">
        <v>26</v>
      </c>
      <c r="F763" s="34">
        <v>41244</v>
      </c>
      <c r="G763" s="20" t="s">
        <v>21186</v>
      </c>
      <c r="H763" s="109"/>
      <c r="I763" s="21">
        <v>5646</v>
      </c>
      <c r="J763" s="21">
        <v>5646</v>
      </c>
      <c r="K763" s="21">
        <v>5509</v>
      </c>
      <c r="L763" s="21">
        <v>5646</v>
      </c>
      <c r="M763" s="21"/>
      <c r="N763" s="21"/>
      <c r="O763" s="21"/>
      <c r="P763" s="125"/>
      <c r="Q763" s="21"/>
      <c r="R763" s="21">
        <v>5646</v>
      </c>
      <c r="S763" s="21"/>
      <c r="T763" s="21"/>
      <c r="U763" s="125"/>
      <c r="V763" s="21">
        <v>212</v>
      </c>
      <c r="W763" s="34">
        <v>46722</v>
      </c>
      <c r="X763" s="114" t="s">
        <v>13736</v>
      </c>
    </row>
    <row r="764" spans="2:24" x14ac:dyDescent="0.2">
      <c r="B764" s="14" t="s">
        <v>23864</v>
      </c>
      <c r="C764" s="33" t="s">
        <v>14689</v>
      </c>
      <c r="D764" s="16" t="s">
        <v>23863</v>
      </c>
      <c r="E764" s="18" t="s">
        <v>26</v>
      </c>
      <c r="F764" s="34">
        <v>41244</v>
      </c>
      <c r="G764" s="20" t="s">
        <v>21186</v>
      </c>
      <c r="H764" s="109"/>
      <c r="I764" s="21">
        <v>283</v>
      </c>
      <c r="J764" s="21">
        <v>283</v>
      </c>
      <c r="K764" s="21">
        <v>277</v>
      </c>
      <c r="L764" s="21">
        <v>283</v>
      </c>
      <c r="M764" s="21"/>
      <c r="N764" s="21"/>
      <c r="O764" s="21"/>
      <c r="P764" s="125"/>
      <c r="Q764" s="21"/>
      <c r="R764" s="21">
        <v>283</v>
      </c>
      <c r="S764" s="21"/>
      <c r="T764" s="21"/>
      <c r="U764" s="125"/>
      <c r="V764" s="21">
        <v>10</v>
      </c>
      <c r="W764" s="34">
        <v>46722</v>
      </c>
      <c r="X764" s="114" t="s">
        <v>13736</v>
      </c>
    </row>
    <row r="765" spans="2:24" x14ac:dyDescent="0.2">
      <c r="B765" s="14" t="s">
        <v>23862</v>
      </c>
      <c r="C765" s="33" t="s">
        <v>23861</v>
      </c>
      <c r="D765" s="16" t="s">
        <v>23860</v>
      </c>
      <c r="E765" s="18" t="s">
        <v>26</v>
      </c>
      <c r="F765" s="34">
        <v>41244</v>
      </c>
      <c r="G765" s="20" t="s">
        <v>21186</v>
      </c>
      <c r="H765" s="109"/>
      <c r="I765" s="21">
        <v>17371</v>
      </c>
      <c r="J765" s="21">
        <v>17371</v>
      </c>
      <c r="K765" s="21">
        <v>17021</v>
      </c>
      <c r="L765" s="21">
        <v>17129</v>
      </c>
      <c r="M765" s="21"/>
      <c r="N765" s="21">
        <v>242</v>
      </c>
      <c r="O765" s="21"/>
      <c r="P765" s="125">
        <v>242</v>
      </c>
      <c r="Q765" s="21"/>
      <c r="R765" s="21">
        <v>17371</v>
      </c>
      <c r="S765" s="21"/>
      <c r="T765" s="21"/>
      <c r="U765" s="125">
        <v>0</v>
      </c>
      <c r="V765" s="21">
        <v>546</v>
      </c>
      <c r="W765" s="34">
        <v>41244</v>
      </c>
      <c r="X765" s="114" t="s">
        <v>13736</v>
      </c>
    </row>
    <row r="766" spans="2:24" x14ac:dyDescent="0.2">
      <c r="B766" s="14" t="s">
        <v>23859</v>
      </c>
      <c r="C766" s="33" t="s">
        <v>14686</v>
      </c>
      <c r="D766" s="16" t="s">
        <v>23858</v>
      </c>
      <c r="E766" s="18" t="s">
        <v>26</v>
      </c>
      <c r="F766" s="34">
        <v>41244</v>
      </c>
      <c r="G766" s="20" t="s">
        <v>21186</v>
      </c>
      <c r="H766" s="109"/>
      <c r="I766" s="21">
        <v>216</v>
      </c>
      <c r="J766" s="21">
        <v>216</v>
      </c>
      <c r="K766" s="21">
        <v>210</v>
      </c>
      <c r="L766" s="21">
        <v>216</v>
      </c>
      <c r="M766" s="21"/>
      <c r="N766" s="21"/>
      <c r="O766" s="21"/>
      <c r="P766" s="125"/>
      <c r="Q766" s="21"/>
      <c r="R766" s="21">
        <v>216</v>
      </c>
      <c r="S766" s="21"/>
      <c r="T766" s="21"/>
      <c r="U766" s="125"/>
      <c r="V766" s="21">
        <v>8</v>
      </c>
      <c r="W766" s="34">
        <v>46661</v>
      </c>
      <c r="X766" s="114" t="s">
        <v>13736</v>
      </c>
    </row>
    <row r="767" spans="2:24" x14ac:dyDescent="0.2">
      <c r="B767" s="14" t="s">
        <v>23857</v>
      </c>
      <c r="C767" s="33" t="s">
        <v>23856</v>
      </c>
      <c r="D767" s="16" t="s">
        <v>23855</v>
      </c>
      <c r="E767" s="18" t="s">
        <v>26</v>
      </c>
      <c r="F767" s="34">
        <v>41244</v>
      </c>
      <c r="G767" s="20" t="s">
        <v>21186</v>
      </c>
      <c r="H767" s="109"/>
      <c r="I767" s="21">
        <v>15866</v>
      </c>
      <c r="J767" s="21">
        <v>15866</v>
      </c>
      <c r="K767" s="21">
        <v>15437</v>
      </c>
      <c r="L767" s="21">
        <v>14553</v>
      </c>
      <c r="M767" s="21"/>
      <c r="N767" s="21">
        <v>1313</v>
      </c>
      <c r="O767" s="21"/>
      <c r="P767" s="125">
        <v>1313</v>
      </c>
      <c r="Q767" s="21"/>
      <c r="R767" s="21">
        <v>15866</v>
      </c>
      <c r="S767" s="21"/>
      <c r="T767" s="21"/>
      <c r="U767" s="125">
        <v>0</v>
      </c>
      <c r="V767" s="21">
        <v>1014</v>
      </c>
      <c r="W767" s="34">
        <v>46661</v>
      </c>
      <c r="X767" s="114" t="s">
        <v>13736</v>
      </c>
    </row>
    <row r="768" spans="2:24" x14ac:dyDescent="0.2">
      <c r="B768" s="14" t="s">
        <v>23854</v>
      </c>
      <c r="C768" s="33" t="s">
        <v>23853</v>
      </c>
      <c r="D768" s="16" t="s">
        <v>23852</v>
      </c>
      <c r="E768" s="18" t="s">
        <v>26</v>
      </c>
      <c r="F768" s="34">
        <v>40969</v>
      </c>
      <c r="G768" s="20" t="s">
        <v>21186</v>
      </c>
      <c r="H768" s="109"/>
      <c r="I768" s="21">
        <v>54565</v>
      </c>
      <c r="J768" s="21">
        <v>54565</v>
      </c>
      <c r="K768" s="21">
        <v>53099</v>
      </c>
      <c r="L768" s="21">
        <v>54054</v>
      </c>
      <c r="M768" s="21"/>
      <c r="N768" s="21">
        <v>511</v>
      </c>
      <c r="O768" s="21"/>
      <c r="P768" s="125">
        <v>511</v>
      </c>
      <c r="Q768" s="21"/>
      <c r="R768" s="21">
        <v>54565</v>
      </c>
      <c r="S768" s="21"/>
      <c r="T768" s="21"/>
      <c r="U768" s="125">
        <v>0</v>
      </c>
      <c r="V768" s="21">
        <v>882</v>
      </c>
      <c r="W768" s="34">
        <v>46661</v>
      </c>
      <c r="X768" s="114" t="s">
        <v>13500</v>
      </c>
    </row>
    <row r="769" spans="2:24" x14ac:dyDescent="0.2">
      <c r="B769" s="14" t="s">
        <v>23851</v>
      </c>
      <c r="C769" s="33" t="s">
        <v>14683</v>
      </c>
      <c r="D769" s="16" t="s">
        <v>23850</v>
      </c>
      <c r="E769" s="18" t="s">
        <v>26</v>
      </c>
      <c r="F769" s="34">
        <v>41244</v>
      </c>
      <c r="G769" s="20" t="s">
        <v>21186</v>
      </c>
      <c r="H769" s="109"/>
      <c r="I769" s="21">
        <v>2095</v>
      </c>
      <c r="J769" s="21">
        <v>2095</v>
      </c>
      <c r="K769" s="21">
        <v>2039</v>
      </c>
      <c r="L769" s="21">
        <v>1967</v>
      </c>
      <c r="M769" s="21"/>
      <c r="N769" s="21">
        <v>128</v>
      </c>
      <c r="O769" s="21"/>
      <c r="P769" s="125">
        <v>128</v>
      </c>
      <c r="Q769" s="21"/>
      <c r="R769" s="21">
        <v>2095</v>
      </c>
      <c r="S769" s="21"/>
      <c r="T769" s="21"/>
      <c r="U769" s="125">
        <v>0</v>
      </c>
      <c r="V769" s="21">
        <v>117</v>
      </c>
      <c r="W769" s="34">
        <v>46631</v>
      </c>
      <c r="X769" s="114" t="s">
        <v>13736</v>
      </c>
    </row>
    <row r="770" spans="2:24" x14ac:dyDescent="0.2">
      <c r="B770" s="14" t="s">
        <v>23849</v>
      </c>
      <c r="C770" s="33" t="s">
        <v>14680</v>
      </c>
      <c r="D770" s="16" t="s">
        <v>23848</v>
      </c>
      <c r="E770" s="18" t="s">
        <v>26</v>
      </c>
      <c r="F770" s="34">
        <v>41244</v>
      </c>
      <c r="G770" s="20" t="s">
        <v>21186</v>
      </c>
      <c r="H770" s="109"/>
      <c r="I770" s="21">
        <v>809</v>
      </c>
      <c r="J770" s="21">
        <v>809</v>
      </c>
      <c r="K770" s="21">
        <v>790</v>
      </c>
      <c r="L770" s="21">
        <v>809</v>
      </c>
      <c r="M770" s="21"/>
      <c r="N770" s="21"/>
      <c r="O770" s="21"/>
      <c r="P770" s="125"/>
      <c r="Q770" s="21"/>
      <c r="R770" s="21">
        <v>809</v>
      </c>
      <c r="S770" s="21"/>
      <c r="T770" s="21"/>
      <c r="U770" s="125"/>
      <c r="V770" s="21">
        <v>23</v>
      </c>
      <c r="W770" s="34">
        <v>46661</v>
      </c>
      <c r="X770" s="114" t="s">
        <v>13736</v>
      </c>
    </row>
    <row r="771" spans="2:24" x14ac:dyDescent="0.2">
      <c r="B771" s="14" t="s">
        <v>23847</v>
      </c>
      <c r="C771" s="33" t="s">
        <v>14677</v>
      </c>
      <c r="D771" s="16" t="s">
        <v>23846</v>
      </c>
      <c r="E771" s="18" t="s">
        <v>26</v>
      </c>
      <c r="F771" s="34">
        <v>41244</v>
      </c>
      <c r="G771" s="20" t="s">
        <v>21186</v>
      </c>
      <c r="H771" s="109"/>
      <c r="I771" s="21">
        <v>647</v>
      </c>
      <c r="J771" s="21">
        <v>647</v>
      </c>
      <c r="K771" s="21">
        <v>630</v>
      </c>
      <c r="L771" s="21">
        <v>610</v>
      </c>
      <c r="M771" s="21"/>
      <c r="N771" s="21">
        <v>37</v>
      </c>
      <c r="O771" s="21"/>
      <c r="P771" s="125">
        <v>37</v>
      </c>
      <c r="Q771" s="21"/>
      <c r="R771" s="21">
        <v>647</v>
      </c>
      <c r="S771" s="21"/>
      <c r="T771" s="21"/>
      <c r="U771" s="125">
        <v>0</v>
      </c>
      <c r="V771" s="21">
        <v>23</v>
      </c>
      <c r="W771" s="34">
        <v>46661</v>
      </c>
      <c r="X771" s="114" t="s">
        <v>13736</v>
      </c>
    </row>
    <row r="772" spans="2:24" x14ac:dyDescent="0.2">
      <c r="B772" s="14" t="s">
        <v>23845</v>
      </c>
      <c r="C772" s="33" t="s">
        <v>14674</v>
      </c>
      <c r="D772" s="16" t="s">
        <v>23844</v>
      </c>
      <c r="E772" s="18" t="s">
        <v>26</v>
      </c>
      <c r="F772" s="34">
        <v>41244</v>
      </c>
      <c r="G772" s="20" t="s">
        <v>21186</v>
      </c>
      <c r="H772" s="109"/>
      <c r="I772" s="21">
        <v>1493</v>
      </c>
      <c r="J772" s="21">
        <v>1493</v>
      </c>
      <c r="K772" s="21">
        <v>1453</v>
      </c>
      <c r="L772" s="21">
        <v>1442</v>
      </c>
      <c r="M772" s="21"/>
      <c r="N772" s="21">
        <v>50</v>
      </c>
      <c r="O772" s="21"/>
      <c r="P772" s="125">
        <v>50</v>
      </c>
      <c r="Q772" s="21"/>
      <c r="R772" s="21">
        <v>1493</v>
      </c>
      <c r="S772" s="21"/>
      <c r="T772" s="21"/>
      <c r="U772" s="125">
        <v>0</v>
      </c>
      <c r="V772" s="21">
        <v>53</v>
      </c>
      <c r="W772" s="34">
        <v>46661</v>
      </c>
      <c r="X772" s="114" t="s">
        <v>13736</v>
      </c>
    </row>
    <row r="773" spans="2:24" x14ac:dyDescent="0.2">
      <c r="B773" s="14" t="s">
        <v>23843</v>
      </c>
      <c r="C773" s="33" t="s">
        <v>23842</v>
      </c>
      <c r="D773" s="16" t="s">
        <v>23841</v>
      </c>
      <c r="E773" s="18" t="s">
        <v>26</v>
      </c>
      <c r="F773" s="34">
        <v>40940</v>
      </c>
      <c r="G773" s="20" t="s">
        <v>21186</v>
      </c>
      <c r="H773" s="109"/>
      <c r="I773" s="21">
        <v>11465</v>
      </c>
      <c r="J773" s="21">
        <v>11465</v>
      </c>
      <c r="K773" s="21">
        <v>11157</v>
      </c>
      <c r="L773" s="21">
        <v>10687</v>
      </c>
      <c r="M773" s="21"/>
      <c r="N773" s="21">
        <v>778</v>
      </c>
      <c r="O773" s="21"/>
      <c r="P773" s="125">
        <v>778</v>
      </c>
      <c r="Q773" s="21"/>
      <c r="R773" s="21">
        <v>11465</v>
      </c>
      <c r="S773" s="21"/>
      <c r="T773" s="21"/>
      <c r="U773" s="125">
        <v>0</v>
      </c>
      <c r="V773" s="21">
        <v>124</v>
      </c>
      <c r="W773" s="34">
        <v>46661</v>
      </c>
      <c r="X773" s="114" t="s">
        <v>13522</v>
      </c>
    </row>
    <row r="774" spans="2:24" x14ac:dyDescent="0.2">
      <c r="B774" s="14" t="s">
        <v>23840</v>
      </c>
      <c r="C774" s="33" t="s">
        <v>14671</v>
      </c>
      <c r="D774" s="16" t="s">
        <v>23839</v>
      </c>
      <c r="E774" s="18" t="s">
        <v>26</v>
      </c>
      <c r="F774" s="34">
        <v>41244</v>
      </c>
      <c r="G774" s="20" t="s">
        <v>21186</v>
      </c>
      <c r="H774" s="109"/>
      <c r="I774" s="21">
        <v>364</v>
      </c>
      <c r="J774" s="21">
        <v>364</v>
      </c>
      <c r="K774" s="21">
        <v>354</v>
      </c>
      <c r="L774" s="21">
        <v>356</v>
      </c>
      <c r="M774" s="21"/>
      <c r="N774" s="21">
        <v>8</v>
      </c>
      <c r="O774" s="21"/>
      <c r="P774" s="125">
        <v>8</v>
      </c>
      <c r="Q774" s="21"/>
      <c r="R774" s="21">
        <v>364</v>
      </c>
      <c r="S774" s="21"/>
      <c r="T774" s="21"/>
      <c r="U774" s="125">
        <v>0</v>
      </c>
      <c r="V774" s="21">
        <v>15</v>
      </c>
      <c r="W774" s="34">
        <v>46692</v>
      </c>
      <c r="X774" s="114" t="s">
        <v>13736</v>
      </c>
    </row>
    <row r="775" spans="2:24" x14ac:dyDescent="0.2">
      <c r="B775" s="14" t="s">
        <v>23838</v>
      </c>
      <c r="C775" s="33" t="s">
        <v>14668</v>
      </c>
      <c r="D775" s="16" t="s">
        <v>23837</v>
      </c>
      <c r="E775" s="18" t="s">
        <v>26</v>
      </c>
      <c r="F775" s="34">
        <v>41244</v>
      </c>
      <c r="G775" s="20" t="s">
        <v>21186</v>
      </c>
      <c r="H775" s="109"/>
      <c r="I775" s="21">
        <v>1902</v>
      </c>
      <c r="J775" s="21">
        <v>1902</v>
      </c>
      <c r="K775" s="21">
        <v>1851</v>
      </c>
      <c r="L775" s="21">
        <v>1862</v>
      </c>
      <c r="M775" s="21"/>
      <c r="N775" s="21">
        <v>41</v>
      </c>
      <c r="O775" s="21"/>
      <c r="P775" s="125">
        <v>41</v>
      </c>
      <c r="Q775" s="21"/>
      <c r="R775" s="21">
        <v>1902</v>
      </c>
      <c r="S775" s="21"/>
      <c r="T775" s="21"/>
      <c r="U775" s="125">
        <v>0</v>
      </c>
      <c r="V775" s="21">
        <v>68</v>
      </c>
      <c r="W775" s="34">
        <v>46661</v>
      </c>
      <c r="X775" s="114" t="s">
        <v>13736</v>
      </c>
    </row>
    <row r="776" spans="2:24" x14ac:dyDescent="0.2">
      <c r="B776" s="14" t="s">
        <v>23836</v>
      </c>
      <c r="C776" s="33" t="s">
        <v>14665</v>
      </c>
      <c r="D776" s="16" t="s">
        <v>23835</v>
      </c>
      <c r="E776" s="18" t="s">
        <v>26</v>
      </c>
      <c r="F776" s="34">
        <v>41244</v>
      </c>
      <c r="G776" s="20" t="s">
        <v>21186</v>
      </c>
      <c r="H776" s="109"/>
      <c r="I776" s="21">
        <v>7502</v>
      </c>
      <c r="J776" s="21">
        <v>7502</v>
      </c>
      <c r="K776" s="21">
        <v>7320</v>
      </c>
      <c r="L776" s="21">
        <v>7502</v>
      </c>
      <c r="M776" s="21"/>
      <c r="N776" s="21"/>
      <c r="O776" s="21"/>
      <c r="P776" s="125"/>
      <c r="Q776" s="21"/>
      <c r="R776" s="21">
        <v>7502</v>
      </c>
      <c r="S776" s="21"/>
      <c r="T776" s="21"/>
      <c r="U776" s="125"/>
      <c r="V776" s="21">
        <v>472</v>
      </c>
      <c r="W776" s="34">
        <v>46661</v>
      </c>
      <c r="X776" s="114" t="s">
        <v>13736</v>
      </c>
    </row>
    <row r="777" spans="2:24" x14ac:dyDescent="0.2">
      <c r="B777" s="14" t="s">
        <v>23834</v>
      </c>
      <c r="C777" s="33" t="s">
        <v>14662</v>
      </c>
      <c r="D777" s="16" t="s">
        <v>23833</v>
      </c>
      <c r="E777" s="18" t="s">
        <v>26</v>
      </c>
      <c r="F777" s="34">
        <v>41244</v>
      </c>
      <c r="G777" s="20" t="s">
        <v>21186</v>
      </c>
      <c r="H777" s="109"/>
      <c r="I777" s="21">
        <v>5</v>
      </c>
      <c r="J777" s="21">
        <v>5</v>
      </c>
      <c r="K777" s="21">
        <v>5</v>
      </c>
      <c r="L777" s="21">
        <v>5</v>
      </c>
      <c r="M777" s="21"/>
      <c r="N777" s="21"/>
      <c r="O777" s="21"/>
      <c r="P777" s="125"/>
      <c r="Q777" s="21"/>
      <c r="R777" s="21">
        <v>5</v>
      </c>
      <c r="S777" s="21"/>
      <c r="T777" s="21"/>
      <c r="U777" s="125"/>
      <c r="V777" s="21">
        <v>0</v>
      </c>
      <c r="W777" s="34">
        <v>46692</v>
      </c>
      <c r="X777" s="114" t="s">
        <v>13736</v>
      </c>
    </row>
    <row r="778" spans="2:24" x14ac:dyDescent="0.2">
      <c r="B778" s="14" t="s">
        <v>23832</v>
      </c>
      <c r="C778" s="33" t="s">
        <v>14659</v>
      </c>
      <c r="D778" s="16" t="s">
        <v>23831</v>
      </c>
      <c r="E778" s="18" t="s">
        <v>26</v>
      </c>
      <c r="F778" s="34">
        <v>41244</v>
      </c>
      <c r="G778" s="20" t="s">
        <v>21186</v>
      </c>
      <c r="H778" s="109"/>
      <c r="I778" s="21">
        <v>3961</v>
      </c>
      <c r="J778" s="21">
        <v>3961</v>
      </c>
      <c r="K778" s="21">
        <v>3854</v>
      </c>
      <c r="L778" s="21">
        <v>3792</v>
      </c>
      <c r="M778" s="21"/>
      <c r="N778" s="21">
        <v>169</v>
      </c>
      <c r="O778" s="21"/>
      <c r="P778" s="125">
        <v>169</v>
      </c>
      <c r="Q778" s="21"/>
      <c r="R778" s="21">
        <v>3961</v>
      </c>
      <c r="S778" s="21"/>
      <c r="T778" s="21"/>
      <c r="U778" s="125">
        <v>0</v>
      </c>
      <c r="V778" s="21">
        <v>76</v>
      </c>
      <c r="W778" s="34">
        <v>46692</v>
      </c>
      <c r="X778" s="114" t="s">
        <v>13736</v>
      </c>
    </row>
    <row r="779" spans="2:24" x14ac:dyDescent="0.2">
      <c r="B779" s="14" t="s">
        <v>23830</v>
      </c>
      <c r="C779" s="33" t="s">
        <v>14656</v>
      </c>
      <c r="D779" s="16" t="s">
        <v>23829</v>
      </c>
      <c r="E779" s="18" t="s">
        <v>26</v>
      </c>
      <c r="F779" s="34">
        <v>41244</v>
      </c>
      <c r="G779" s="20" t="s">
        <v>21186</v>
      </c>
      <c r="H779" s="109"/>
      <c r="I779" s="21">
        <v>3669</v>
      </c>
      <c r="J779" s="21">
        <v>3669</v>
      </c>
      <c r="K779" s="21">
        <v>3569</v>
      </c>
      <c r="L779" s="21">
        <v>3502</v>
      </c>
      <c r="M779" s="21"/>
      <c r="N779" s="21">
        <v>166</v>
      </c>
      <c r="O779" s="21"/>
      <c r="P779" s="125">
        <v>166</v>
      </c>
      <c r="Q779" s="21"/>
      <c r="R779" s="21">
        <v>3669</v>
      </c>
      <c r="S779" s="21"/>
      <c r="T779" s="21"/>
      <c r="U779" s="125">
        <v>0</v>
      </c>
      <c r="V779" s="21">
        <v>131</v>
      </c>
      <c r="W779" s="34">
        <v>46661</v>
      </c>
      <c r="X779" s="114" t="s">
        <v>13736</v>
      </c>
    </row>
    <row r="780" spans="2:24" x14ac:dyDescent="0.2">
      <c r="B780" s="14" t="s">
        <v>23828</v>
      </c>
      <c r="C780" s="33" t="s">
        <v>14653</v>
      </c>
      <c r="D780" s="16" t="s">
        <v>23827</v>
      </c>
      <c r="E780" s="18" t="s">
        <v>26</v>
      </c>
      <c r="F780" s="34">
        <v>41244</v>
      </c>
      <c r="G780" s="20" t="s">
        <v>21186</v>
      </c>
      <c r="H780" s="109"/>
      <c r="I780" s="21">
        <v>481</v>
      </c>
      <c r="J780" s="21">
        <v>481</v>
      </c>
      <c r="K780" s="21">
        <v>470</v>
      </c>
      <c r="L780" s="21">
        <v>456</v>
      </c>
      <c r="M780" s="21"/>
      <c r="N780" s="21">
        <v>25</v>
      </c>
      <c r="O780" s="21"/>
      <c r="P780" s="125">
        <v>25</v>
      </c>
      <c r="Q780" s="21"/>
      <c r="R780" s="21">
        <v>481</v>
      </c>
      <c r="S780" s="21"/>
      <c r="T780" s="21"/>
      <c r="U780" s="125">
        <v>0</v>
      </c>
      <c r="V780" s="21">
        <v>17</v>
      </c>
      <c r="W780" s="34">
        <v>46722</v>
      </c>
      <c r="X780" s="114" t="s">
        <v>13736</v>
      </c>
    </row>
    <row r="781" spans="2:24" x14ac:dyDescent="0.2">
      <c r="B781" s="14" t="s">
        <v>23826</v>
      </c>
      <c r="C781" s="33" t="s">
        <v>14650</v>
      </c>
      <c r="D781" s="16" t="s">
        <v>23825</v>
      </c>
      <c r="E781" s="18" t="s">
        <v>26</v>
      </c>
      <c r="F781" s="34">
        <v>41244</v>
      </c>
      <c r="G781" s="20" t="s">
        <v>21186</v>
      </c>
      <c r="H781" s="109"/>
      <c r="I781" s="21">
        <v>1799</v>
      </c>
      <c r="J781" s="21">
        <v>1799</v>
      </c>
      <c r="K781" s="21">
        <v>1757</v>
      </c>
      <c r="L781" s="21">
        <v>1689</v>
      </c>
      <c r="M781" s="21"/>
      <c r="N781" s="21">
        <v>110</v>
      </c>
      <c r="O781" s="21"/>
      <c r="P781" s="125">
        <v>110</v>
      </c>
      <c r="Q781" s="21"/>
      <c r="R781" s="21">
        <v>1799</v>
      </c>
      <c r="S781" s="21"/>
      <c r="T781" s="21"/>
      <c r="U781" s="125">
        <v>0</v>
      </c>
      <c r="V781" s="21">
        <v>62</v>
      </c>
      <c r="W781" s="34">
        <v>46722</v>
      </c>
      <c r="X781" s="114" t="s">
        <v>13736</v>
      </c>
    </row>
    <row r="782" spans="2:24" x14ac:dyDescent="0.2">
      <c r="B782" s="14" t="s">
        <v>23824</v>
      </c>
      <c r="C782" s="33" t="s">
        <v>14647</v>
      </c>
      <c r="D782" s="16" t="s">
        <v>23823</v>
      </c>
      <c r="E782" s="18" t="s">
        <v>26</v>
      </c>
      <c r="F782" s="34">
        <v>41244</v>
      </c>
      <c r="G782" s="20" t="s">
        <v>21186</v>
      </c>
      <c r="H782" s="109"/>
      <c r="I782" s="21">
        <v>2730</v>
      </c>
      <c r="J782" s="21">
        <v>2730</v>
      </c>
      <c r="K782" s="21">
        <v>2664</v>
      </c>
      <c r="L782" s="21">
        <v>2730</v>
      </c>
      <c r="M782" s="21"/>
      <c r="N782" s="21"/>
      <c r="O782" s="21"/>
      <c r="P782" s="125"/>
      <c r="Q782" s="21"/>
      <c r="R782" s="21">
        <v>2730</v>
      </c>
      <c r="S782" s="21"/>
      <c r="T782" s="21"/>
      <c r="U782" s="125"/>
      <c r="V782" s="21">
        <v>102</v>
      </c>
      <c r="W782" s="34">
        <v>46692</v>
      </c>
      <c r="X782" s="114" t="s">
        <v>13736</v>
      </c>
    </row>
    <row r="783" spans="2:24" x14ac:dyDescent="0.2">
      <c r="B783" s="14" t="s">
        <v>23822</v>
      </c>
      <c r="C783" s="33" t="s">
        <v>14644</v>
      </c>
      <c r="D783" s="16" t="s">
        <v>23821</v>
      </c>
      <c r="E783" s="18" t="s">
        <v>26</v>
      </c>
      <c r="F783" s="34">
        <v>41244</v>
      </c>
      <c r="G783" s="20" t="s">
        <v>21186</v>
      </c>
      <c r="H783" s="109"/>
      <c r="I783" s="21">
        <v>5148</v>
      </c>
      <c r="J783" s="21">
        <v>5148</v>
      </c>
      <c r="K783" s="21">
        <v>5009</v>
      </c>
      <c r="L783" s="21">
        <v>5032</v>
      </c>
      <c r="M783" s="21"/>
      <c r="N783" s="21">
        <v>116</v>
      </c>
      <c r="O783" s="21"/>
      <c r="P783" s="125">
        <v>116</v>
      </c>
      <c r="Q783" s="21"/>
      <c r="R783" s="21">
        <v>5148</v>
      </c>
      <c r="S783" s="21"/>
      <c r="T783" s="21"/>
      <c r="U783" s="125">
        <v>0</v>
      </c>
      <c r="V783" s="21">
        <v>212</v>
      </c>
      <c r="W783" s="34">
        <v>46692</v>
      </c>
      <c r="X783" s="114" t="s">
        <v>13736</v>
      </c>
    </row>
    <row r="784" spans="2:24" x14ac:dyDescent="0.2">
      <c r="B784" s="14" t="s">
        <v>23820</v>
      </c>
      <c r="C784" s="33" t="s">
        <v>14641</v>
      </c>
      <c r="D784" s="16" t="s">
        <v>23819</v>
      </c>
      <c r="E784" s="18" t="s">
        <v>26</v>
      </c>
      <c r="F784" s="34">
        <v>41244</v>
      </c>
      <c r="G784" s="20" t="s">
        <v>21186</v>
      </c>
      <c r="H784" s="109"/>
      <c r="I784" s="21">
        <v>1725</v>
      </c>
      <c r="J784" s="21">
        <v>1725</v>
      </c>
      <c r="K784" s="21">
        <v>1678</v>
      </c>
      <c r="L784" s="21">
        <v>1577</v>
      </c>
      <c r="M784" s="21"/>
      <c r="N784" s="21">
        <v>148</v>
      </c>
      <c r="O784" s="21"/>
      <c r="P784" s="125">
        <v>148</v>
      </c>
      <c r="Q784" s="21"/>
      <c r="R784" s="21">
        <v>1725</v>
      </c>
      <c r="S784" s="21"/>
      <c r="T784" s="21"/>
      <c r="U784" s="125">
        <v>0</v>
      </c>
      <c r="V784" s="21">
        <v>61</v>
      </c>
      <c r="W784" s="34">
        <v>46692</v>
      </c>
      <c r="X784" s="114" t="s">
        <v>13736</v>
      </c>
    </row>
    <row r="785" spans="2:24" x14ac:dyDescent="0.2">
      <c r="B785" s="14" t="s">
        <v>23818</v>
      </c>
      <c r="C785" s="33" t="s">
        <v>23817</v>
      </c>
      <c r="D785" s="16" t="s">
        <v>23816</v>
      </c>
      <c r="E785" s="18" t="s">
        <v>26</v>
      </c>
      <c r="F785" s="34">
        <v>41183</v>
      </c>
      <c r="G785" s="20" t="s">
        <v>21186</v>
      </c>
      <c r="H785" s="109"/>
      <c r="I785" s="21">
        <v>2209</v>
      </c>
      <c r="J785" s="21">
        <v>2209</v>
      </c>
      <c r="K785" s="21">
        <v>2165</v>
      </c>
      <c r="L785" s="21">
        <v>2188</v>
      </c>
      <c r="M785" s="21"/>
      <c r="N785" s="21">
        <v>21</v>
      </c>
      <c r="O785" s="21"/>
      <c r="P785" s="125">
        <v>21</v>
      </c>
      <c r="Q785" s="21"/>
      <c r="R785" s="21">
        <v>2209</v>
      </c>
      <c r="S785" s="21"/>
      <c r="T785" s="21"/>
      <c r="U785" s="125">
        <v>0</v>
      </c>
      <c r="V785" s="21">
        <v>65</v>
      </c>
      <c r="W785" s="34">
        <v>41244</v>
      </c>
      <c r="X785" s="114" t="s">
        <v>13736</v>
      </c>
    </row>
    <row r="786" spans="2:24" x14ac:dyDescent="0.2">
      <c r="B786" s="14" t="s">
        <v>23815</v>
      </c>
      <c r="C786" s="33" t="s">
        <v>14638</v>
      </c>
      <c r="D786" s="16" t="s">
        <v>23814</v>
      </c>
      <c r="E786" s="18" t="s">
        <v>26</v>
      </c>
      <c r="F786" s="34">
        <v>41244</v>
      </c>
      <c r="G786" s="20" t="s">
        <v>21186</v>
      </c>
      <c r="H786" s="109"/>
      <c r="I786" s="21">
        <v>7175</v>
      </c>
      <c r="J786" s="21">
        <v>7175</v>
      </c>
      <c r="K786" s="21">
        <v>7091</v>
      </c>
      <c r="L786" s="21">
        <v>6933</v>
      </c>
      <c r="M786" s="21"/>
      <c r="N786" s="21">
        <v>242</v>
      </c>
      <c r="O786" s="21"/>
      <c r="P786" s="125">
        <v>242</v>
      </c>
      <c r="Q786" s="21"/>
      <c r="R786" s="21">
        <v>7175</v>
      </c>
      <c r="S786" s="21"/>
      <c r="T786" s="21"/>
      <c r="U786" s="125">
        <v>0</v>
      </c>
      <c r="V786" s="21">
        <v>277</v>
      </c>
      <c r="W786" s="34">
        <v>46844</v>
      </c>
      <c r="X786" s="114" t="s">
        <v>13736</v>
      </c>
    </row>
    <row r="787" spans="2:24" x14ac:dyDescent="0.2">
      <c r="B787" s="14" t="s">
        <v>23813</v>
      </c>
      <c r="C787" s="33" t="s">
        <v>13734</v>
      </c>
      <c r="D787" s="16" t="s">
        <v>23812</v>
      </c>
      <c r="E787" s="18" t="s">
        <v>26</v>
      </c>
      <c r="F787" s="34">
        <v>41244</v>
      </c>
      <c r="G787" s="20" t="s">
        <v>21186</v>
      </c>
      <c r="H787" s="109"/>
      <c r="I787" s="21"/>
      <c r="J787" s="21"/>
      <c r="K787" s="21">
        <v>76421</v>
      </c>
      <c r="L787" s="21">
        <v>67412</v>
      </c>
      <c r="M787" s="21"/>
      <c r="N787" s="21">
        <v>-67412</v>
      </c>
      <c r="O787" s="21"/>
      <c r="P787" s="125">
        <v>-67412</v>
      </c>
      <c r="Q787" s="21"/>
      <c r="R787" s="21"/>
      <c r="S787" s="21"/>
      <c r="T787" s="21"/>
      <c r="U787" s="125">
        <v>0</v>
      </c>
      <c r="V787" s="21">
        <v>7579</v>
      </c>
      <c r="W787" s="34">
        <v>44068</v>
      </c>
      <c r="X787" s="114" t="s">
        <v>13682</v>
      </c>
    </row>
    <row r="788" spans="2:24" x14ac:dyDescent="0.2">
      <c r="B788" s="14" t="s">
        <v>23811</v>
      </c>
      <c r="C788" s="33" t="s">
        <v>13732</v>
      </c>
      <c r="D788" s="16" t="s">
        <v>23810</v>
      </c>
      <c r="E788" s="18" t="s">
        <v>26</v>
      </c>
      <c r="F788" s="34">
        <v>41244</v>
      </c>
      <c r="G788" s="20" t="s">
        <v>21186</v>
      </c>
      <c r="H788" s="109"/>
      <c r="I788" s="21"/>
      <c r="J788" s="21"/>
      <c r="K788" s="21">
        <v>22928</v>
      </c>
      <c r="L788" s="21">
        <v>19582</v>
      </c>
      <c r="M788" s="21"/>
      <c r="N788" s="21">
        <v>-19582</v>
      </c>
      <c r="O788" s="21"/>
      <c r="P788" s="125">
        <v>-19582</v>
      </c>
      <c r="Q788" s="21"/>
      <c r="R788" s="21"/>
      <c r="S788" s="21"/>
      <c r="T788" s="21"/>
      <c r="U788" s="125">
        <v>0</v>
      </c>
      <c r="V788" s="21">
        <v>2723</v>
      </c>
      <c r="W788" s="34">
        <v>44129</v>
      </c>
      <c r="X788" s="114" t="s">
        <v>13682</v>
      </c>
    </row>
    <row r="789" spans="2:24" x14ac:dyDescent="0.2">
      <c r="B789" s="14" t="s">
        <v>23809</v>
      </c>
      <c r="C789" s="33" t="s">
        <v>13726</v>
      </c>
      <c r="D789" s="16" t="s">
        <v>23808</v>
      </c>
      <c r="E789" s="18" t="s">
        <v>26</v>
      </c>
      <c r="F789" s="34">
        <v>41244</v>
      </c>
      <c r="G789" s="20" t="s">
        <v>21186</v>
      </c>
      <c r="H789" s="109"/>
      <c r="I789" s="21"/>
      <c r="J789" s="21"/>
      <c r="K789" s="21">
        <v>78965</v>
      </c>
      <c r="L789" s="21">
        <v>73673</v>
      </c>
      <c r="M789" s="21"/>
      <c r="N789" s="21">
        <v>-73673</v>
      </c>
      <c r="O789" s="21"/>
      <c r="P789" s="125">
        <v>-73673</v>
      </c>
      <c r="Q789" s="21"/>
      <c r="R789" s="21"/>
      <c r="S789" s="21"/>
      <c r="T789" s="21"/>
      <c r="U789" s="125">
        <v>0</v>
      </c>
      <c r="V789" s="21">
        <v>7397</v>
      </c>
      <c r="W789" s="34">
        <v>44221</v>
      </c>
      <c r="X789" s="114" t="s">
        <v>13682</v>
      </c>
    </row>
    <row r="790" spans="2:24" x14ac:dyDescent="0.2">
      <c r="B790" s="14" t="s">
        <v>23807</v>
      </c>
      <c r="C790" s="33" t="s">
        <v>13724</v>
      </c>
      <c r="D790" s="16" t="s">
        <v>23806</v>
      </c>
      <c r="E790" s="18" t="s">
        <v>26</v>
      </c>
      <c r="F790" s="34">
        <v>41244</v>
      </c>
      <c r="G790" s="20" t="s">
        <v>21186</v>
      </c>
      <c r="H790" s="109"/>
      <c r="I790" s="21"/>
      <c r="J790" s="21"/>
      <c r="K790" s="21">
        <v>144503</v>
      </c>
      <c r="L790" s="21">
        <v>138158</v>
      </c>
      <c r="M790" s="21"/>
      <c r="N790" s="21">
        <v>-138158</v>
      </c>
      <c r="O790" s="21"/>
      <c r="P790" s="125">
        <v>-138158</v>
      </c>
      <c r="Q790" s="21"/>
      <c r="R790" s="21"/>
      <c r="S790" s="21"/>
      <c r="T790" s="21"/>
      <c r="U790" s="125">
        <v>0</v>
      </c>
      <c r="V790" s="21">
        <v>12298</v>
      </c>
      <c r="W790" s="34">
        <v>44372</v>
      </c>
      <c r="X790" s="114" t="s">
        <v>13682</v>
      </c>
    </row>
    <row r="791" spans="2:24" x14ac:dyDescent="0.2">
      <c r="B791" s="14" t="s">
        <v>23805</v>
      </c>
      <c r="C791" s="33" t="s">
        <v>13722</v>
      </c>
      <c r="D791" s="16" t="s">
        <v>23804</v>
      </c>
      <c r="E791" s="18" t="s">
        <v>26</v>
      </c>
      <c r="F791" s="34">
        <v>41244</v>
      </c>
      <c r="G791" s="20" t="s">
        <v>21186</v>
      </c>
      <c r="H791" s="109"/>
      <c r="I791" s="21"/>
      <c r="J791" s="21"/>
      <c r="K791" s="21">
        <v>188959</v>
      </c>
      <c r="L791" s="21">
        <v>181842</v>
      </c>
      <c r="M791" s="21"/>
      <c r="N791" s="21">
        <v>-181842</v>
      </c>
      <c r="O791" s="21"/>
      <c r="P791" s="125">
        <v>-181842</v>
      </c>
      <c r="Q791" s="21"/>
      <c r="R791" s="21"/>
      <c r="S791" s="21"/>
      <c r="T791" s="21"/>
      <c r="U791" s="125">
        <v>0</v>
      </c>
      <c r="V791" s="21">
        <v>16076</v>
      </c>
      <c r="W791" s="34">
        <v>44311</v>
      </c>
      <c r="X791" s="114" t="s">
        <v>13682</v>
      </c>
    </row>
    <row r="792" spans="2:24" x14ac:dyDescent="0.2">
      <c r="B792" s="14" t="s">
        <v>23803</v>
      </c>
      <c r="C792" s="33" t="s">
        <v>13720</v>
      </c>
      <c r="D792" s="16" t="s">
        <v>23802</v>
      </c>
      <c r="E792" s="18" t="s">
        <v>26</v>
      </c>
      <c r="F792" s="34">
        <v>41244</v>
      </c>
      <c r="G792" s="20" t="s">
        <v>21186</v>
      </c>
      <c r="H792" s="109"/>
      <c r="I792" s="21"/>
      <c r="J792" s="21"/>
      <c r="K792" s="21">
        <v>37707</v>
      </c>
      <c r="L792" s="21">
        <v>36443</v>
      </c>
      <c r="M792" s="21"/>
      <c r="N792" s="21">
        <v>-36443</v>
      </c>
      <c r="O792" s="21"/>
      <c r="P792" s="125">
        <v>-36443</v>
      </c>
      <c r="Q792" s="21"/>
      <c r="R792" s="21"/>
      <c r="S792" s="21"/>
      <c r="T792" s="21"/>
      <c r="U792" s="125">
        <v>0</v>
      </c>
      <c r="V792" s="21">
        <v>4479</v>
      </c>
      <c r="W792" s="34">
        <v>43245</v>
      </c>
      <c r="X792" s="114" t="s">
        <v>13682</v>
      </c>
    </row>
    <row r="793" spans="2:24" x14ac:dyDescent="0.2">
      <c r="B793" s="14" t="s">
        <v>23801</v>
      </c>
      <c r="C793" s="33" t="s">
        <v>13718</v>
      </c>
      <c r="D793" s="16" t="s">
        <v>23800</v>
      </c>
      <c r="E793" s="18" t="s">
        <v>26</v>
      </c>
      <c r="F793" s="34">
        <v>41244</v>
      </c>
      <c r="G793" s="20" t="s">
        <v>21186</v>
      </c>
      <c r="H793" s="109"/>
      <c r="I793" s="21"/>
      <c r="J793" s="21"/>
      <c r="K793" s="21">
        <v>35207</v>
      </c>
      <c r="L793" s="21">
        <v>34940</v>
      </c>
      <c r="M793" s="21"/>
      <c r="N793" s="21">
        <v>-34940</v>
      </c>
      <c r="O793" s="21"/>
      <c r="P793" s="125">
        <v>-34940</v>
      </c>
      <c r="Q793" s="21"/>
      <c r="R793" s="21"/>
      <c r="S793" s="21"/>
      <c r="T793" s="21"/>
      <c r="U793" s="125">
        <v>0</v>
      </c>
      <c r="V793" s="21">
        <v>3043</v>
      </c>
      <c r="W793" s="34">
        <v>44402</v>
      </c>
      <c r="X793" s="114" t="s">
        <v>13682</v>
      </c>
    </row>
    <row r="794" spans="2:24" x14ac:dyDescent="0.2">
      <c r="B794" s="14" t="s">
        <v>23799</v>
      </c>
      <c r="C794" s="33" t="s">
        <v>13716</v>
      </c>
      <c r="D794" s="16" t="s">
        <v>23798</v>
      </c>
      <c r="E794" s="18" t="s">
        <v>26</v>
      </c>
      <c r="F794" s="34">
        <v>41244</v>
      </c>
      <c r="G794" s="20" t="s">
        <v>21186</v>
      </c>
      <c r="H794" s="109"/>
      <c r="I794" s="21"/>
      <c r="J794" s="21"/>
      <c r="K794" s="21">
        <v>14575</v>
      </c>
      <c r="L794" s="21">
        <v>14409</v>
      </c>
      <c r="M794" s="21"/>
      <c r="N794" s="21">
        <v>-14409</v>
      </c>
      <c r="O794" s="21"/>
      <c r="P794" s="125">
        <v>-14409</v>
      </c>
      <c r="Q794" s="21"/>
      <c r="R794" s="21"/>
      <c r="S794" s="21"/>
      <c r="T794" s="21"/>
      <c r="U794" s="125">
        <v>0</v>
      </c>
      <c r="V794" s="21">
        <v>1786</v>
      </c>
      <c r="W794" s="34">
        <v>43337</v>
      </c>
      <c r="X794" s="114" t="s">
        <v>13682</v>
      </c>
    </row>
    <row r="795" spans="2:24" x14ac:dyDescent="0.2">
      <c r="B795" s="14" t="s">
        <v>23797</v>
      </c>
      <c r="C795" s="33" t="s">
        <v>13714</v>
      </c>
      <c r="D795" s="16" t="s">
        <v>23796</v>
      </c>
      <c r="E795" s="18" t="s">
        <v>26</v>
      </c>
      <c r="F795" s="34">
        <v>41244</v>
      </c>
      <c r="G795" s="20" t="s">
        <v>21186</v>
      </c>
      <c r="H795" s="109"/>
      <c r="I795" s="21"/>
      <c r="J795" s="21"/>
      <c r="K795" s="21">
        <v>48339</v>
      </c>
      <c r="L795" s="21">
        <v>48656</v>
      </c>
      <c r="M795" s="21"/>
      <c r="N795" s="21">
        <v>-48630</v>
      </c>
      <c r="O795" s="21">
        <v>26</v>
      </c>
      <c r="P795" s="125">
        <v>-48656</v>
      </c>
      <c r="Q795" s="21"/>
      <c r="R795" s="21"/>
      <c r="S795" s="21"/>
      <c r="T795" s="21"/>
      <c r="U795" s="125">
        <v>0</v>
      </c>
      <c r="V795" s="21">
        <v>4172</v>
      </c>
      <c r="W795" s="34">
        <v>44494</v>
      </c>
      <c r="X795" s="114" t="s">
        <v>13682</v>
      </c>
    </row>
    <row r="796" spans="2:24" x14ac:dyDescent="0.2">
      <c r="B796" s="14" t="s">
        <v>23795</v>
      </c>
      <c r="C796" s="33" t="s">
        <v>14635</v>
      </c>
      <c r="D796" s="16" t="s">
        <v>23794</v>
      </c>
      <c r="E796" s="18" t="s">
        <v>26</v>
      </c>
      <c r="F796" s="34">
        <v>41244</v>
      </c>
      <c r="G796" s="20" t="s">
        <v>21186</v>
      </c>
      <c r="H796" s="109"/>
      <c r="I796" s="21">
        <v>16030</v>
      </c>
      <c r="J796" s="21">
        <v>16030</v>
      </c>
      <c r="K796" s="21">
        <v>15899</v>
      </c>
      <c r="L796" s="21">
        <v>15647</v>
      </c>
      <c r="M796" s="21"/>
      <c r="N796" s="21">
        <v>383</v>
      </c>
      <c r="O796" s="21"/>
      <c r="P796" s="125">
        <v>383</v>
      </c>
      <c r="Q796" s="21"/>
      <c r="R796" s="21">
        <v>16030</v>
      </c>
      <c r="S796" s="21"/>
      <c r="T796" s="21"/>
      <c r="U796" s="125">
        <v>0</v>
      </c>
      <c r="V796" s="21">
        <v>173</v>
      </c>
      <c r="W796" s="34">
        <v>46935</v>
      </c>
      <c r="X796" s="114" t="s">
        <v>13736</v>
      </c>
    </row>
    <row r="797" spans="2:24" x14ac:dyDescent="0.2">
      <c r="B797" s="14" t="s">
        <v>23793</v>
      </c>
      <c r="C797" s="33" t="s">
        <v>14632</v>
      </c>
      <c r="D797" s="16" t="s">
        <v>23792</v>
      </c>
      <c r="E797" s="18" t="s">
        <v>26</v>
      </c>
      <c r="F797" s="34">
        <v>41244</v>
      </c>
      <c r="G797" s="20" t="s">
        <v>21186</v>
      </c>
      <c r="H797" s="109"/>
      <c r="I797" s="21">
        <v>26027</v>
      </c>
      <c r="J797" s="21">
        <v>26027</v>
      </c>
      <c r="K797" s="21">
        <v>25617</v>
      </c>
      <c r="L797" s="21">
        <v>24858</v>
      </c>
      <c r="M797" s="21"/>
      <c r="N797" s="21">
        <v>1169</v>
      </c>
      <c r="O797" s="21"/>
      <c r="P797" s="125">
        <v>1169</v>
      </c>
      <c r="Q797" s="21"/>
      <c r="R797" s="21">
        <v>26027</v>
      </c>
      <c r="S797" s="21"/>
      <c r="T797" s="21"/>
      <c r="U797" s="125">
        <v>0</v>
      </c>
      <c r="V797" s="21">
        <v>358</v>
      </c>
      <c r="W797" s="34">
        <v>47058</v>
      </c>
      <c r="X797" s="114" t="s">
        <v>13736</v>
      </c>
    </row>
    <row r="798" spans="2:24" x14ac:dyDescent="0.2">
      <c r="B798" s="14" t="s">
        <v>23791</v>
      </c>
      <c r="C798" s="33" t="s">
        <v>14629</v>
      </c>
      <c r="D798" s="16" t="s">
        <v>23790</v>
      </c>
      <c r="E798" s="18" t="s">
        <v>26</v>
      </c>
      <c r="F798" s="34">
        <v>41244</v>
      </c>
      <c r="G798" s="20" t="s">
        <v>21186</v>
      </c>
      <c r="H798" s="109"/>
      <c r="I798" s="21">
        <v>100951</v>
      </c>
      <c r="J798" s="21">
        <v>100951</v>
      </c>
      <c r="K798" s="21">
        <v>101834</v>
      </c>
      <c r="L798" s="21">
        <v>101592</v>
      </c>
      <c r="M798" s="21"/>
      <c r="N798" s="21">
        <v>-642</v>
      </c>
      <c r="O798" s="21"/>
      <c r="P798" s="125">
        <v>-642</v>
      </c>
      <c r="Q798" s="21"/>
      <c r="R798" s="21">
        <v>100951</v>
      </c>
      <c r="S798" s="21"/>
      <c r="T798" s="21"/>
      <c r="U798" s="125">
        <v>0</v>
      </c>
      <c r="V798" s="21">
        <v>2461</v>
      </c>
      <c r="W798" s="34">
        <v>42614</v>
      </c>
      <c r="X798" s="114" t="s">
        <v>13736</v>
      </c>
    </row>
    <row r="799" spans="2:24" x14ac:dyDescent="0.2">
      <c r="B799" s="14" t="s">
        <v>23789</v>
      </c>
      <c r="C799" s="33" t="s">
        <v>14626</v>
      </c>
      <c r="D799" s="16" t="s">
        <v>23788</v>
      </c>
      <c r="E799" s="18" t="s">
        <v>26</v>
      </c>
      <c r="F799" s="34">
        <v>41244</v>
      </c>
      <c r="G799" s="20" t="s">
        <v>21186</v>
      </c>
      <c r="H799" s="109"/>
      <c r="I799" s="21">
        <v>671128</v>
      </c>
      <c r="J799" s="21">
        <v>671128</v>
      </c>
      <c r="K799" s="21">
        <v>604120</v>
      </c>
      <c r="L799" s="21">
        <v>628849</v>
      </c>
      <c r="M799" s="21"/>
      <c r="N799" s="21">
        <v>42280</v>
      </c>
      <c r="O799" s="21"/>
      <c r="P799" s="125">
        <v>42280</v>
      </c>
      <c r="Q799" s="21"/>
      <c r="R799" s="21">
        <v>671128</v>
      </c>
      <c r="S799" s="21"/>
      <c r="T799" s="21"/>
      <c r="U799" s="125">
        <v>0</v>
      </c>
      <c r="V799" s="21">
        <v>17942</v>
      </c>
      <c r="W799" s="34">
        <v>47150</v>
      </c>
      <c r="X799" s="114" t="s">
        <v>13736</v>
      </c>
    </row>
    <row r="800" spans="2:24" x14ac:dyDescent="0.2">
      <c r="B800" s="14" t="s">
        <v>23787</v>
      </c>
      <c r="C800" s="33" t="s">
        <v>14623</v>
      </c>
      <c r="D800" s="16" t="s">
        <v>23786</v>
      </c>
      <c r="E800" s="18" t="s">
        <v>26</v>
      </c>
      <c r="F800" s="34">
        <v>41244</v>
      </c>
      <c r="G800" s="20" t="s">
        <v>21186</v>
      </c>
      <c r="H800" s="109"/>
      <c r="I800" s="21">
        <v>113244</v>
      </c>
      <c r="J800" s="21">
        <v>113244</v>
      </c>
      <c r="K800" s="21">
        <v>104256</v>
      </c>
      <c r="L800" s="21">
        <v>109800</v>
      </c>
      <c r="M800" s="21"/>
      <c r="N800" s="21">
        <v>3444</v>
      </c>
      <c r="O800" s="21"/>
      <c r="P800" s="125">
        <v>3444</v>
      </c>
      <c r="Q800" s="21"/>
      <c r="R800" s="21">
        <v>113244</v>
      </c>
      <c r="S800" s="21"/>
      <c r="T800" s="21"/>
      <c r="U800" s="125">
        <v>0</v>
      </c>
      <c r="V800" s="21">
        <v>3580</v>
      </c>
      <c r="W800" s="34">
        <v>41699</v>
      </c>
      <c r="X800" s="114" t="s">
        <v>13736</v>
      </c>
    </row>
    <row r="801" spans="2:24" x14ac:dyDescent="0.2">
      <c r="B801" s="14" t="s">
        <v>23785</v>
      </c>
      <c r="C801" s="33" t="s">
        <v>14620</v>
      </c>
      <c r="D801" s="16" t="s">
        <v>23784</v>
      </c>
      <c r="E801" s="18" t="s">
        <v>26</v>
      </c>
      <c r="F801" s="34">
        <v>41244</v>
      </c>
      <c r="G801" s="20" t="s">
        <v>21186</v>
      </c>
      <c r="H801" s="109"/>
      <c r="I801" s="21">
        <v>26735</v>
      </c>
      <c r="J801" s="21">
        <v>26735</v>
      </c>
      <c r="K801" s="21">
        <v>24638</v>
      </c>
      <c r="L801" s="21">
        <v>25847</v>
      </c>
      <c r="M801" s="21"/>
      <c r="N801" s="21">
        <v>889</v>
      </c>
      <c r="O801" s="21"/>
      <c r="P801" s="125">
        <v>889</v>
      </c>
      <c r="Q801" s="21"/>
      <c r="R801" s="21">
        <v>26735</v>
      </c>
      <c r="S801" s="21"/>
      <c r="T801" s="21"/>
      <c r="U801" s="125">
        <v>0</v>
      </c>
      <c r="V801" s="21">
        <v>871</v>
      </c>
      <c r="W801" s="34">
        <v>41852</v>
      </c>
      <c r="X801" s="114" t="s">
        <v>13736</v>
      </c>
    </row>
    <row r="802" spans="2:24" x14ac:dyDescent="0.2">
      <c r="B802" s="14" t="s">
        <v>23783</v>
      </c>
      <c r="C802" s="33" t="s">
        <v>14617</v>
      </c>
      <c r="D802" s="16" t="s">
        <v>23782</v>
      </c>
      <c r="E802" s="18" t="s">
        <v>26</v>
      </c>
      <c r="F802" s="34">
        <v>41244</v>
      </c>
      <c r="G802" s="20" t="s">
        <v>21186</v>
      </c>
      <c r="H802" s="109"/>
      <c r="I802" s="21">
        <v>188</v>
      </c>
      <c r="J802" s="21">
        <v>188</v>
      </c>
      <c r="K802" s="21">
        <v>200</v>
      </c>
      <c r="L802" s="21">
        <v>195</v>
      </c>
      <c r="M802" s="21"/>
      <c r="N802" s="21">
        <v>-6</v>
      </c>
      <c r="O802" s="21"/>
      <c r="P802" s="125">
        <v>-6</v>
      </c>
      <c r="Q802" s="21"/>
      <c r="R802" s="21">
        <v>188</v>
      </c>
      <c r="S802" s="21"/>
      <c r="T802" s="21"/>
      <c r="U802" s="125">
        <v>0</v>
      </c>
      <c r="V802" s="21">
        <v>8</v>
      </c>
      <c r="W802" s="34">
        <v>47635</v>
      </c>
      <c r="X802" s="114" t="s">
        <v>13736</v>
      </c>
    </row>
    <row r="803" spans="2:24" x14ac:dyDescent="0.2">
      <c r="B803" s="14" t="s">
        <v>23781</v>
      </c>
      <c r="C803" s="33" t="s">
        <v>14614</v>
      </c>
      <c r="D803" s="16" t="s">
        <v>23780</v>
      </c>
      <c r="E803" s="18" t="s">
        <v>26</v>
      </c>
      <c r="F803" s="34">
        <v>41244</v>
      </c>
      <c r="G803" s="20" t="s">
        <v>21186</v>
      </c>
      <c r="H803" s="109"/>
      <c r="I803" s="21">
        <v>944848</v>
      </c>
      <c r="J803" s="21">
        <v>944848</v>
      </c>
      <c r="K803" s="21">
        <v>982642</v>
      </c>
      <c r="L803" s="21">
        <v>959542</v>
      </c>
      <c r="M803" s="21"/>
      <c r="N803" s="21">
        <v>-14694</v>
      </c>
      <c r="O803" s="21"/>
      <c r="P803" s="125">
        <v>-14694</v>
      </c>
      <c r="Q803" s="21"/>
      <c r="R803" s="21">
        <v>944848</v>
      </c>
      <c r="S803" s="21"/>
      <c r="T803" s="21"/>
      <c r="U803" s="125">
        <v>0</v>
      </c>
      <c r="V803" s="21">
        <v>31258</v>
      </c>
      <c r="W803" s="34">
        <v>42705</v>
      </c>
      <c r="X803" s="114" t="s">
        <v>13736</v>
      </c>
    </row>
    <row r="804" spans="2:24" x14ac:dyDescent="0.2">
      <c r="B804" s="14" t="s">
        <v>23779</v>
      </c>
      <c r="C804" s="33" t="s">
        <v>14611</v>
      </c>
      <c r="D804" s="16" t="s">
        <v>23778</v>
      </c>
      <c r="E804" s="18" t="s">
        <v>26</v>
      </c>
      <c r="F804" s="34">
        <v>41244</v>
      </c>
      <c r="G804" s="20" t="s">
        <v>21186</v>
      </c>
      <c r="H804" s="109"/>
      <c r="I804" s="21">
        <v>2579366</v>
      </c>
      <c r="J804" s="21">
        <v>2579366</v>
      </c>
      <c r="K804" s="21">
        <v>2639417</v>
      </c>
      <c r="L804" s="21">
        <v>2591552</v>
      </c>
      <c r="M804" s="21"/>
      <c r="N804" s="21">
        <v>-12186</v>
      </c>
      <c r="O804" s="21"/>
      <c r="P804" s="125">
        <v>-12186</v>
      </c>
      <c r="Q804" s="21"/>
      <c r="R804" s="21">
        <v>2579366</v>
      </c>
      <c r="S804" s="21"/>
      <c r="T804" s="21"/>
      <c r="U804" s="125">
        <v>0</v>
      </c>
      <c r="V804" s="21">
        <v>91401</v>
      </c>
      <c r="W804" s="34">
        <v>48396</v>
      </c>
      <c r="X804" s="114" t="s">
        <v>13736</v>
      </c>
    </row>
    <row r="805" spans="2:24" x14ac:dyDescent="0.2">
      <c r="B805" s="14" t="s">
        <v>23777</v>
      </c>
      <c r="C805" s="33" t="s">
        <v>14608</v>
      </c>
      <c r="D805" s="16" t="s">
        <v>23776</v>
      </c>
      <c r="E805" s="18" t="s">
        <v>26</v>
      </c>
      <c r="F805" s="34">
        <v>41244</v>
      </c>
      <c r="G805" s="20" t="s">
        <v>21186</v>
      </c>
      <c r="H805" s="109"/>
      <c r="I805" s="21">
        <v>2690411</v>
      </c>
      <c r="J805" s="21">
        <v>2690411</v>
      </c>
      <c r="K805" s="21">
        <v>2673176</v>
      </c>
      <c r="L805" s="21">
        <v>2673282</v>
      </c>
      <c r="M805" s="21"/>
      <c r="N805" s="21">
        <v>17129</v>
      </c>
      <c r="O805" s="21"/>
      <c r="P805" s="125">
        <v>17129</v>
      </c>
      <c r="Q805" s="21"/>
      <c r="R805" s="21">
        <v>2690411</v>
      </c>
      <c r="S805" s="21"/>
      <c r="T805" s="21"/>
      <c r="U805" s="125">
        <v>0</v>
      </c>
      <c r="V805" s="21">
        <v>52858</v>
      </c>
      <c r="W805" s="34">
        <v>46023</v>
      </c>
      <c r="X805" s="114" t="s">
        <v>13736</v>
      </c>
    </row>
    <row r="806" spans="2:24" x14ac:dyDescent="0.2">
      <c r="B806" s="14" t="s">
        <v>23775</v>
      </c>
      <c r="C806" s="33" t="s">
        <v>14605</v>
      </c>
      <c r="D806" s="16" t="s">
        <v>23774</v>
      </c>
      <c r="E806" s="18" t="s">
        <v>26</v>
      </c>
      <c r="F806" s="34">
        <v>41244</v>
      </c>
      <c r="G806" s="20" t="s">
        <v>21186</v>
      </c>
      <c r="H806" s="109"/>
      <c r="I806" s="21">
        <v>3754839</v>
      </c>
      <c r="J806" s="21">
        <v>3754839</v>
      </c>
      <c r="K806" s="21">
        <v>3775960</v>
      </c>
      <c r="L806" s="21">
        <v>3771747</v>
      </c>
      <c r="M806" s="21"/>
      <c r="N806" s="21">
        <v>-16907</v>
      </c>
      <c r="O806" s="21"/>
      <c r="P806" s="125">
        <v>-16907</v>
      </c>
      <c r="Q806" s="21"/>
      <c r="R806" s="21">
        <v>3754839</v>
      </c>
      <c r="S806" s="21"/>
      <c r="T806" s="21"/>
      <c r="U806" s="125">
        <v>0</v>
      </c>
      <c r="V806" s="21">
        <v>78601</v>
      </c>
      <c r="W806" s="34">
        <v>45992</v>
      </c>
      <c r="X806" s="114" t="s">
        <v>13736</v>
      </c>
    </row>
    <row r="807" spans="2:24" x14ac:dyDescent="0.2">
      <c r="B807" s="14" t="s">
        <v>23773</v>
      </c>
      <c r="C807" s="33" t="s">
        <v>14602</v>
      </c>
      <c r="D807" s="16" t="s">
        <v>23772</v>
      </c>
      <c r="E807" s="18" t="s">
        <v>26</v>
      </c>
      <c r="F807" s="34">
        <v>41244</v>
      </c>
      <c r="G807" s="20" t="s">
        <v>21186</v>
      </c>
      <c r="H807" s="109"/>
      <c r="I807" s="21">
        <v>3361777</v>
      </c>
      <c r="J807" s="21">
        <v>3361777</v>
      </c>
      <c r="K807" s="21">
        <v>3483116</v>
      </c>
      <c r="L807" s="21">
        <v>3481086</v>
      </c>
      <c r="M807" s="21"/>
      <c r="N807" s="21">
        <v>-119309</v>
      </c>
      <c r="O807" s="21"/>
      <c r="P807" s="125">
        <v>-119309</v>
      </c>
      <c r="Q807" s="21"/>
      <c r="R807" s="21">
        <v>3361777</v>
      </c>
      <c r="S807" s="21"/>
      <c r="T807" s="21"/>
      <c r="U807" s="125">
        <v>0</v>
      </c>
      <c r="V807" s="21">
        <v>70263</v>
      </c>
      <c r="W807" s="34">
        <v>46054</v>
      </c>
      <c r="X807" s="114" t="s">
        <v>13736</v>
      </c>
    </row>
    <row r="808" spans="2:24" x14ac:dyDescent="0.2">
      <c r="B808" s="14" t="s">
        <v>23771</v>
      </c>
      <c r="C808" s="33" t="s">
        <v>14599</v>
      </c>
      <c r="D808" s="16" t="s">
        <v>23770</v>
      </c>
      <c r="E808" s="18" t="s">
        <v>26</v>
      </c>
      <c r="F808" s="34">
        <v>41244</v>
      </c>
      <c r="G808" s="20" t="s">
        <v>21186</v>
      </c>
      <c r="H808" s="109"/>
      <c r="I808" s="21">
        <v>1442367</v>
      </c>
      <c r="J808" s="21">
        <v>1442367</v>
      </c>
      <c r="K808" s="21">
        <v>1472341</v>
      </c>
      <c r="L808" s="21">
        <v>1469203</v>
      </c>
      <c r="M808" s="21"/>
      <c r="N808" s="21">
        <v>-26836</v>
      </c>
      <c r="O808" s="21"/>
      <c r="P808" s="125">
        <v>-26836</v>
      </c>
      <c r="Q808" s="21"/>
      <c r="R808" s="21">
        <v>1442367</v>
      </c>
      <c r="S808" s="21"/>
      <c r="T808" s="21"/>
      <c r="U808" s="125">
        <v>0</v>
      </c>
      <c r="V808" s="21">
        <v>40543</v>
      </c>
      <c r="W808" s="34">
        <v>51533</v>
      </c>
      <c r="X808" s="114" t="s">
        <v>13736</v>
      </c>
    </row>
    <row r="809" spans="2:24" x14ac:dyDescent="0.2">
      <c r="B809" s="14" t="s">
        <v>23769</v>
      </c>
      <c r="C809" s="33" t="s">
        <v>14596</v>
      </c>
      <c r="D809" s="16" t="s">
        <v>23768</v>
      </c>
      <c r="E809" s="18" t="s">
        <v>26</v>
      </c>
      <c r="F809" s="34">
        <v>41244</v>
      </c>
      <c r="G809" s="20" t="s">
        <v>21186</v>
      </c>
      <c r="H809" s="109"/>
      <c r="I809" s="21">
        <v>3280543</v>
      </c>
      <c r="J809" s="21">
        <v>3280543</v>
      </c>
      <c r="K809" s="21">
        <v>3212497</v>
      </c>
      <c r="L809" s="21">
        <v>3217988</v>
      </c>
      <c r="M809" s="21"/>
      <c r="N809" s="21">
        <v>62555</v>
      </c>
      <c r="O809" s="21"/>
      <c r="P809" s="125">
        <v>62555</v>
      </c>
      <c r="Q809" s="21"/>
      <c r="R809" s="21">
        <v>3280543</v>
      </c>
      <c r="S809" s="21"/>
      <c r="T809" s="21"/>
      <c r="U809" s="125">
        <v>0</v>
      </c>
      <c r="V809" s="21">
        <v>83831</v>
      </c>
      <c r="W809" s="34">
        <v>51561</v>
      </c>
      <c r="X809" s="114" t="s">
        <v>13736</v>
      </c>
    </row>
    <row r="810" spans="2:24" x14ac:dyDescent="0.2">
      <c r="B810" s="14" t="s">
        <v>23767</v>
      </c>
      <c r="C810" s="33" t="s">
        <v>14590</v>
      </c>
      <c r="D810" s="16" t="s">
        <v>23766</v>
      </c>
      <c r="E810" s="18" t="s">
        <v>26</v>
      </c>
      <c r="F810" s="34">
        <v>41244</v>
      </c>
      <c r="G810" s="20" t="s">
        <v>21186</v>
      </c>
      <c r="H810" s="109"/>
      <c r="I810" s="21">
        <v>2938656</v>
      </c>
      <c r="J810" s="21">
        <v>2938656</v>
      </c>
      <c r="K810" s="21">
        <v>3060335</v>
      </c>
      <c r="L810" s="21">
        <v>3057772</v>
      </c>
      <c r="M810" s="21"/>
      <c r="N810" s="21">
        <v>-119116</v>
      </c>
      <c r="O810" s="21"/>
      <c r="P810" s="125">
        <v>-119116</v>
      </c>
      <c r="Q810" s="21"/>
      <c r="R810" s="21">
        <v>2938656</v>
      </c>
      <c r="S810" s="21"/>
      <c r="T810" s="21"/>
      <c r="U810" s="125">
        <v>0</v>
      </c>
      <c r="V810" s="21">
        <v>72551</v>
      </c>
      <c r="W810" s="34">
        <v>51775</v>
      </c>
      <c r="X810" s="114" t="s">
        <v>13736</v>
      </c>
    </row>
    <row r="811" spans="2:24" x14ac:dyDescent="0.2">
      <c r="B811" s="14" t="s">
        <v>23765</v>
      </c>
      <c r="C811" s="33" t="s">
        <v>14587</v>
      </c>
      <c r="D811" s="16" t="s">
        <v>23764</v>
      </c>
      <c r="E811" s="18" t="s">
        <v>26</v>
      </c>
      <c r="F811" s="34">
        <v>41244</v>
      </c>
      <c r="G811" s="20" t="s">
        <v>21186</v>
      </c>
      <c r="H811" s="109"/>
      <c r="I811" s="21">
        <v>1567039</v>
      </c>
      <c r="J811" s="21">
        <v>1567039</v>
      </c>
      <c r="K811" s="21">
        <v>1600828</v>
      </c>
      <c r="L811" s="21">
        <v>1597369</v>
      </c>
      <c r="M811" s="21"/>
      <c r="N811" s="21">
        <v>-30330</v>
      </c>
      <c r="O811" s="21"/>
      <c r="P811" s="125">
        <v>-30330</v>
      </c>
      <c r="Q811" s="21"/>
      <c r="R811" s="21">
        <v>1567039</v>
      </c>
      <c r="S811" s="21"/>
      <c r="T811" s="21"/>
      <c r="U811" s="125">
        <v>0</v>
      </c>
      <c r="V811" s="21">
        <v>41858</v>
      </c>
      <c r="W811" s="34">
        <v>47939</v>
      </c>
      <c r="X811" s="114" t="s">
        <v>13736</v>
      </c>
    </row>
    <row r="812" spans="2:24" x14ac:dyDescent="0.2">
      <c r="B812" s="14" t="s">
        <v>23763</v>
      </c>
      <c r="C812" s="33" t="s">
        <v>14584</v>
      </c>
      <c r="D812" s="16" t="s">
        <v>23762</v>
      </c>
      <c r="E812" s="18" t="s">
        <v>26</v>
      </c>
      <c r="F812" s="34">
        <v>41244</v>
      </c>
      <c r="G812" s="20" t="s">
        <v>21186</v>
      </c>
      <c r="H812" s="109"/>
      <c r="I812" s="21">
        <v>4034781</v>
      </c>
      <c r="J812" s="21">
        <v>4034781</v>
      </c>
      <c r="K812" s="21">
        <v>4119890</v>
      </c>
      <c r="L812" s="21">
        <v>4110629</v>
      </c>
      <c r="M812" s="21"/>
      <c r="N812" s="21">
        <v>-75848</v>
      </c>
      <c r="O812" s="21"/>
      <c r="P812" s="125">
        <v>-75848</v>
      </c>
      <c r="Q812" s="21"/>
      <c r="R812" s="21">
        <v>4034781</v>
      </c>
      <c r="S812" s="21"/>
      <c r="T812" s="21"/>
      <c r="U812" s="125">
        <v>0</v>
      </c>
      <c r="V812" s="21">
        <v>104870</v>
      </c>
      <c r="W812" s="34">
        <v>47939</v>
      </c>
      <c r="X812" s="114" t="s">
        <v>13736</v>
      </c>
    </row>
    <row r="813" spans="2:24" x14ac:dyDescent="0.2">
      <c r="B813" s="14" t="s">
        <v>23761</v>
      </c>
      <c r="C813" s="33" t="s">
        <v>14581</v>
      </c>
      <c r="D813" s="16" t="s">
        <v>23760</v>
      </c>
      <c r="E813" s="18" t="s">
        <v>26</v>
      </c>
      <c r="F813" s="34">
        <v>41244</v>
      </c>
      <c r="G813" s="20" t="s">
        <v>21186</v>
      </c>
      <c r="H813" s="109"/>
      <c r="I813" s="21">
        <v>7755029</v>
      </c>
      <c r="J813" s="21">
        <v>7755029</v>
      </c>
      <c r="K813" s="21">
        <v>8118546</v>
      </c>
      <c r="L813" s="21">
        <v>8110117</v>
      </c>
      <c r="M813" s="21"/>
      <c r="N813" s="21">
        <v>-355088</v>
      </c>
      <c r="O813" s="21"/>
      <c r="P813" s="125">
        <v>-355088</v>
      </c>
      <c r="Q813" s="21"/>
      <c r="R813" s="21">
        <v>7755029</v>
      </c>
      <c r="S813" s="21"/>
      <c r="T813" s="21"/>
      <c r="U813" s="125">
        <v>0</v>
      </c>
      <c r="V813" s="21">
        <v>202052</v>
      </c>
      <c r="W813" s="34">
        <v>51806</v>
      </c>
      <c r="X813" s="114" t="s">
        <v>13736</v>
      </c>
    </row>
    <row r="814" spans="2:24" x14ac:dyDescent="0.2">
      <c r="B814" s="14" t="s">
        <v>23759</v>
      </c>
      <c r="C814" s="33" t="s">
        <v>14578</v>
      </c>
      <c r="D814" s="16" t="s">
        <v>23758</v>
      </c>
      <c r="E814" s="18" t="s">
        <v>26</v>
      </c>
      <c r="F814" s="34">
        <v>41244</v>
      </c>
      <c r="G814" s="20" t="s">
        <v>21186</v>
      </c>
      <c r="H814" s="109"/>
      <c r="I814" s="21">
        <v>429485</v>
      </c>
      <c r="J814" s="21">
        <v>429485</v>
      </c>
      <c r="K814" s="21">
        <v>453073</v>
      </c>
      <c r="L814" s="21">
        <v>453073</v>
      </c>
      <c r="M814" s="21"/>
      <c r="N814" s="21">
        <v>-23588</v>
      </c>
      <c r="O814" s="21"/>
      <c r="P814" s="125">
        <v>-23588</v>
      </c>
      <c r="Q814" s="21"/>
      <c r="R814" s="21">
        <v>429485</v>
      </c>
      <c r="S814" s="21"/>
      <c r="T814" s="21"/>
      <c r="U814" s="125">
        <v>0</v>
      </c>
      <c r="V814" s="21">
        <v>11961</v>
      </c>
      <c r="W814" s="34">
        <v>51775</v>
      </c>
      <c r="X814" s="114" t="s">
        <v>13736</v>
      </c>
    </row>
    <row r="815" spans="2:24" x14ac:dyDescent="0.2">
      <c r="B815" s="14" t="s">
        <v>23757</v>
      </c>
      <c r="C815" s="33" t="s">
        <v>14575</v>
      </c>
      <c r="D815" s="16" t="s">
        <v>23756</v>
      </c>
      <c r="E815" s="18" t="s">
        <v>26</v>
      </c>
      <c r="F815" s="34">
        <v>41244</v>
      </c>
      <c r="G815" s="20" t="s">
        <v>21186</v>
      </c>
      <c r="H815" s="109"/>
      <c r="I815" s="21">
        <v>778323</v>
      </c>
      <c r="J815" s="21">
        <v>778323</v>
      </c>
      <c r="K815" s="21">
        <v>803132</v>
      </c>
      <c r="L815" s="21">
        <v>803132</v>
      </c>
      <c r="M815" s="21"/>
      <c r="N815" s="21">
        <v>-24809</v>
      </c>
      <c r="O815" s="21"/>
      <c r="P815" s="125">
        <v>-24809</v>
      </c>
      <c r="Q815" s="21"/>
      <c r="R815" s="21">
        <v>778323</v>
      </c>
      <c r="S815" s="21"/>
      <c r="T815" s="21"/>
      <c r="U815" s="125">
        <v>0</v>
      </c>
      <c r="V815" s="21">
        <v>12616</v>
      </c>
      <c r="W815" s="34">
        <v>46357</v>
      </c>
      <c r="X815" s="114" t="s">
        <v>13736</v>
      </c>
    </row>
    <row r="816" spans="2:24" x14ac:dyDescent="0.2">
      <c r="B816" s="14" t="s">
        <v>23755</v>
      </c>
      <c r="C816" s="33" t="s">
        <v>14572</v>
      </c>
      <c r="D816" s="16" t="s">
        <v>23754</v>
      </c>
      <c r="E816" s="18" t="s">
        <v>26</v>
      </c>
      <c r="F816" s="34">
        <v>41244</v>
      </c>
      <c r="G816" s="20" t="s">
        <v>21186</v>
      </c>
      <c r="H816" s="109"/>
      <c r="I816" s="21">
        <v>1157083</v>
      </c>
      <c r="J816" s="21">
        <v>1157083</v>
      </c>
      <c r="K816" s="21">
        <v>1193242</v>
      </c>
      <c r="L816" s="21">
        <v>1193242</v>
      </c>
      <c r="M816" s="21"/>
      <c r="N816" s="21">
        <v>-36159</v>
      </c>
      <c r="O816" s="21"/>
      <c r="P816" s="125">
        <v>-36159</v>
      </c>
      <c r="Q816" s="21"/>
      <c r="R816" s="21">
        <v>1157083</v>
      </c>
      <c r="S816" s="21"/>
      <c r="T816" s="21"/>
      <c r="U816" s="125">
        <v>0</v>
      </c>
      <c r="V816" s="21">
        <v>18294</v>
      </c>
      <c r="W816" s="34">
        <v>46357</v>
      </c>
      <c r="X816" s="114" t="s">
        <v>13736</v>
      </c>
    </row>
    <row r="817" spans="2:24" x14ac:dyDescent="0.2">
      <c r="B817" s="14" t="s">
        <v>23753</v>
      </c>
      <c r="C817" s="33" t="s">
        <v>14569</v>
      </c>
      <c r="D817" s="16" t="s">
        <v>23752</v>
      </c>
      <c r="E817" s="18" t="s">
        <v>26</v>
      </c>
      <c r="F817" s="34">
        <v>41244</v>
      </c>
      <c r="G817" s="20" t="s">
        <v>21186</v>
      </c>
      <c r="H817" s="109"/>
      <c r="I817" s="21">
        <v>1309465</v>
      </c>
      <c r="J817" s="21">
        <v>1309465</v>
      </c>
      <c r="K817" s="21">
        <v>1349465</v>
      </c>
      <c r="L817" s="21">
        <v>1349465</v>
      </c>
      <c r="M817" s="21"/>
      <c r="N817" s="21">
        <v>-40000</v>
      </c>
      <c r="O817" s="21"/>
      <c r="P817" s="125">
        <v>-40000</v>
      </c>
      <c r="Q817" s="21"/>
      <c r="R817" s="21">
        <v>1309465</v>
      </c>
      <c r="S817" s="21"/>
      <c r="T817" s="21"/>
      <c r="U817" s="125">
        <v>0</v>
      </c>
      <c r="V817" s="21">
        <v>33573</v>
      </c>
      <c r="W817" s="34">
        <v>51836</v>
      </c>
      <c r="X817" s="114" t="s">
        <v>13736</v>
      </c>
    </row>
    <row r="818" spans="2:24" x14ac:dyDescent="0.2">
      <c r="B818" s="14" t="s">
        <v>23751</v>
      </c>
      <c r="C818" s="33" t="s">
        <v>14539</v>
      </c>
      <c r="D818" s="16" t="s">
        <v>23750</v>
      </c>
      <c r="E818" s="18" t="s">
        <v>26</v>
      </c>
      <c r="F818" s="34">
        <v>41244</v>
      </c>
      <c r="G818" s="20" t="s">
        <v>21186</v>
      </c>
      <c r="H818" s="109"/>
      <c r="I818" s="21">
        <v>156358</v>
      </c>
      <c r="J818" s="21">
        <v>156358</v>
      </c>
      <c r="K818" s="21">
        <v>159998</v>
      </c>
      <c r="L818" s="21">
        <v>157917</v>
      </c>
      <c r="M818" s="21"/>
      <c r="N818" s="21">
        <v>-1559</v>
      </c>
      <c r="O818" s="21"/>
      <c r="P818" s="125">
        <v>-1559</v>
      </c>
      <c r="Q818" s="21"/>
      <c r="R818" s="21">
        <v>156358</v>
      </c>
      <c r="S818" s="21"/>
      <c r="T818" s="21"/>
      <c r="U818" s="125">
        <v>0</v>
      </c>
      <c r="V818" s="21">
        <v>8578</v>
      </c>
      <c r="W818" s="34">
        <v>48396</v>
      </c>
      <c r="X818" s="114" t="s">
        <v>13736</v>
      </c>
    </row>
    <row r="819" spans="2:24" x14ac:dyDescent="0.2">
      <c r="B819" s="14" t="s">
        <v>23749</v>
      </c>
      <c r="C819" s="33" t="s">
        <v>14536</v>
      </c>
      <c r="D819" s="16" t="s">
        <v>23748</v>
      </c>
      <c r="E819" s="18" t="s">
        <v>26</v>
      </c>
      <c r="F819" s="34">
        <v>41244</v>
      </c>
      <c r="G819" s="20" t="s">
        <v>21186</v>
      </c>
      <c r="H819" s="109"/>
      <c r="I819" s="21">
        <v>244300</v>
      </c>
      <c r="J819" s="21">
        <v>244300</v>
      </c>
      <c r="K819" s="21">
        <v>249987</v>
      </c>
      <c r="L819" s="21">
        <v>249389</v>
      </c>
      <c r="M819" s="21"/>
      <c r="N819" s="21">
        <v>-5089</v>
      </c>
      <c r="O819" s="21"/>
      <c r="P819" s="125">
        <v>-5089</v>
      </c>
      <c r="Q819" s="21"/>
      <c r="R819" s="21">
        <v>244300</v>
      </c>
      <c r="S819" s="21"/>
      <c r="T819" s="21"/>
      <c r="U819" s="125">
        <v>0</v>
      </c>
      <c r="V819" s="21">
        <v>9527</v>
      </c>
      <c r="W819" s="34">
        <v>48366</v>
      </c>
      <c r="X819" s="114" t="s">
        <v>13736</v>
      </c>
    </row>
    <row r="820" spans="2:24" x14ac:dyDescent="0.2">
      <c r="B820" s="14" t="s">
        <v>23747</v>
      </c>
      <c r="C820" s="33" t="s">
        <v>14533</v>
      </c>
      <c r="D820" s="16" t="s">
        <v>23746</v>
      </c>
      <c r="E820" s="18" t="s">
        <v>26</v>
      </c>
      <c r="F820" s="34">
        <v>41244</v>
      </c>
      <c r="G820" s="20" t="s">
        <v>21186</v>
      </c>
      <c r="H820" s="109"/>
      <c r="I820" s="21">
        <v>619069</v>
      </c>
      <c r="J820" s="21">
        <v>619069</v>
      </c>
      <c r="K820" s="21">
        <v>633481</v>
      </c>
      <c r="L820" s="21">
        <v>623210</v>
      </c>
      <c r="M820" s="21"/>
      <c r="N820" s="21">
        <v>-4141</v>
      </c>
      <c r="O820" s="21"/>
      <c r="P820" s="125">
        <v>-4141</v>
      </c>
      <c r="Q820" s="21"/>
      <c r="R820" s="21">
        <v>619069</v>
      </c>
      <c r="S820" s="21"/>
      <c r="T820" s="21"/>
      <c r="U820" s="125">
        <v>0</v>
      </c>
      <c r="V820" s="21">
        <v>13575</v>
      </c>
      <c r="W820" s="34">
        <v>48366</v>
      </c>
      <c r="X820" s="114" t="s">
        <v>13736</v>
      </c>
    </row>
    <row r="821" spans="2:24" x14ac:dyDescent="0.2">
      <c r="B821" s="14" t="s">
        <v>23745</v>
      </c>
      <c r="C821" s="33" t="s">
        <v>14530</v>
      </c>
      <c r="D821" s="16" t="s">
        <v>23744</v>
      </c>
      <c r="E821" s="18" t="s">
        <v>26</v>
      </c>
      <c r="F821" s="34">
        <v>41244</v>
      </c>
      <c r="G821" s="20" t="s">
        <v>21186</v>
      </c>
      <c r="H821" s="109"/>
      <c r="I821" s="21">
        <v>284682</v>
      </c>
      <c r="J821" s="21">
        <v>284682</v>
      </c>
      <c r="K821" s="21">
        <v>291310</v>
      </c>
      <c r="L821" s="21">
        <v>287684</v>
      </c>
      <c r="M821" s="21"/>
      <c r="N821" s="21">
        <v>-3002</v>
      </c>
      <c r="O821" s="21"/>
      <c r="P821" s="125">
        <v>-3002</v>
      </c>
      <c r="Q821" s="21"/>
      <c r="R821" s="21">
        <v>284682</v>
      </c>
      <c r="S821" s="21"/>
      <c r="T821" s="21"/>
      <c r="U821" s="125">
        <v>0</v>
      </c>
      <c r="V821" s="21">
        <v>11521</v>
      </c>
      <c r="W821" s="34">
        <v>48396</v>
      </c>
      <c r="X821" s="114" t="s">
        <v>13736</v>
      </c>
    </row>
    <row r="822" spans="2:24" x14ac:dyDescent="0.2">
      <c r="B822" s="14" t="s">
        <v>23743</v>
      </c>
      <c r="C822" s="33" t="s">
        <v>14527</v>
      </c>
      <c r="D822" s="16" t="s">
        <v>23742</v>
      </c>
      <c r="E822" s="18" t="s">
        <v>26</v>
      </c>
      <c r="F822" s="34">
        <v>41244</v>
      </c>
      <c r="G822" s="20" t="s">
        <v>21186</v>
      </c>
      <c r="H822" s="109"/>
      <c r="I822" s="21">
        <v>86797</v>
      </c>
      <c r="J822" s="21">
        <v>86797</v>
      </c>
      <c r="K822" s="21">
        <v>88817</v>
      </c>
      <c r="L822" s="21">
        <v>87914</v>
      </c>
      <c r="M822" s="21"/>
      <c r="N822" s="21">
        <v>-1118</v>
      </c>
      <c r="O822" s="21"/>
      <c r="P822" s="125">
        <v>-1118</v>
      </c>
      <c r="Q822" s="21"/>
      <c r="R822" s="21">
        <v>86797</v>
      </c>
      <c r="S822" s="21"/>
      <c r="T822" s="21"/>
      <c r="U822" s="125">
        <v>0</v>
      </c>
      <c r="V822" s="21">
        <v>3186</v>
      </c>
      <c r="W822" s="34">
        <v>48366</v>
      </c>
      <c r="X822" s="114" t="s">
        <v>13736</v>
      </c>
    </row>
    <row r="823" spans="2:24" x14ac:dyDescent="0.2">
      <c r="B823" s="14" t="s">
        <v>23741</v>
      </c>
      <c r="C823" s="33" t="s">
        <v>14524</v>
      </c>
      <c r="D823" s="16" t="s">
        <v>23740</v>
      </c>
      <c r="E823" s="18" t="s">
        <v>26</v>
      </c>
      <c r="F823" s="34">
        <v>41244</v>
      </c>
      <c r="G823" s="20" t="s">
        <v>21186</v>
      </c>
      <c r="H823" s="109"/>
      <c r="I823" s="21">
        <v>694125</v>
      </c>
      <c r="J823" s="21">
        <v>694125</v>
      </c>
      <c r="K823" s="21">
        <v>715924</v>
      </c>
      <c r="L823" s="21">
        <v>706195</v>
      </c>
      <c r="M823" s="21"/>
      <c r="N823" s="21">
        <v>-12071</v>
      </c>
      <c r="O823" s="21"/>
      <c r="P823" s="125">
        <v>-12071</v>
      </c>
      <c r="Q823" s="21"/>
      <c r="R823" s="21">
        <v>694125</v>
      </c>
      <c r="S823" s="21"/>
      <c r="T823" s="21"/>
      <c r="U823" s="125">
        <v>0</v>
      </c>
      <c r="V823" s="21">
        <v>19862</v>
      </c>
      <c r="W823" s="34">
        <v>42979</v>
      </c>
      <c r="X823" s="114" t="s">
        <v>13736</v>
      </c>
    </row>
    <row r="824" spans="2:24" x14ac:dyDescent="0.2">
      <c r="B824" s="14" t="s">
        <v>23739</v>
      </c>
      <c r="C824" s="33" t="s">
        <v>14521</v>
      </c>
      <c r="D824" s="16" t="s">
        <v>23738</v>
      </c>
      <c r="E824" s="18" t="s">
        <v>26</v>
      </c>
      <c r="F824" s="34">
        <v>41244</v>
      </c>
      <c r="G824" s="20" t="s">
        <v>21186</v>
      </c>
      <c r="H824" s="109"/>
      <c r="I824" s="21">
        <v>960655</v>
      </c>
      <c r="J824" s="21">
        <v>960655</v>
      </c>
      <c r="K824" s="21">
        <v>985572</v>
      </c>
      <c r="L824" s="21">
        <v>969204</v>
      </c>
      <c r="M824" s="21"/>
      <c r="N824" s="21">
        <v>-8548</v>
      </c>
      <c r="O824" s="21"/>
      <c r="P824" s="125">
        <v>-8548</v>
      </c>
      <c r="Q824" s="21"/>
      <c r="R824" s="21">
        <v>960655</v>
      </c>
      <c r="S824" s="21"/>
      <c r="T824" s="21"/>
      <c r="U824" s="125">
        <v>0</v>
      </c>
      <c r="V824" s="21">
        <v>23313</v>
      </c>
      <c r="W824" s="34">
        <v>43221</v>
      </c>
      <c r="X824" s="114" t="s">
        <v>13736</v>
      </c>
    </row>
    <row r="825" spans="2:24" x14ac:dyDescent="0.2">
      <c r="B825" s="14" t="s">
        <v>23737</v>
      </c>
      <c r="C825" s="33" t="s">
        <v>14518</v>
      </c>
      <c r="D825" s="16" t="s">
        <v>23736</v>
      </c>
      <c r="E825" s="18" t="s">
        <v>26</v>
      </c>
      <c r="F825" s="34">
        <v>41244</v>
      </c>
      <c r="G825" s="20" t="s">
        <v>21186</v>
      </c>
      <c r="H825" s="109"/>
      <c r="I825" s="21">
        <v>2090699</v>
      </c>
      <c r="J825" s="21">
        <v>2090699</v>
      </c>
      <c r="K825" s="21">
        <v>2008704</v>
      </c>
      <c r="L825" s="21">
        <v>2062407</v>
      </c>
      <c r="M825" s="21"/>
      <c r="N825" s="21">
        <v>28292</v>
      </c>
      <c r="O825" s="21"/>
      <c r="P825" s="125">
        <v>28292</v>
      </c>
      <c r="Q825" s="21"/>
      <c r="R825" s="21">
        <v>2090699</v>
      </c>
      <c r="S825" s="21"/>
      <c r="T825" s="21"/>
      <c r="U825" s="125">
        <v>0</v>
      </c>
      <c r="V825" s="21">
        <v>50369</v>
      </c>
      <c r="W825" s="34">
        <v>43125</v>
      </c>
      <c r="X825" s="114" t="s">
        <v>13682</v>
      </c>
    </row>
    <row r="826" spans="2:24" x14ac:dyDescent="0.2">
      <c r="B826" s="14" t="s">
        <v>23735</v>
      </c>
      <c r="C826" s="33" t="s">
        <v>14516</v>
      </c>
      <c r="D826" s="16" t="s">
        <v>23734</v>
      </c>
      <c r="E826" s="18" t="s">
        <v>26</v>
      </c>
      <c r="F826" s="34">
        <v>41244</v>
      </c>
      <c r="G826" s="20" t="s">
        <v>21186</v>
      </c>
      <c r="H826" s="109"/>
      <c r="I826" s="21">
        <v>244085</v>
      </c>
      <c r="J826" s="21">
        <v>244085</v>
      </c>
      <c r="K826" s="21">
        <v>245763</v>
      </c>
      <c r="L826" s="21">
        <v>244085</v>
      </c>
      <c r="M826" s="21"/>
      <c r="N826" s="21"/>
      <c r="O826" s="21"/>
      <c r="P826" s="125"/>
      <c r="Q826" s="21"/>
      <c r="R826" s="21">
        <v>244085</v>
      </c>
      <c r="S826" s="21"/>
      <c r="T826" s="21"/>
      <c r="U826" s="125"/>
      <c r="V826" s="21">
        <v>5974</v>
      </c>
      <c r="W826" s="34">
        <v>43084</v>
      </c>
      <c r="X826" s="114" t="s">
        <v>13682</v>
      </c>
    </row>
    <row r="827" spans="2:24" x14ac:dyDescent="0.2">
      <c r="B827" s="14" t="s">
        <v>23733</v>
      </c>
      <c r="C827" s="33" t="s">
        <v>14510</v>
      </c>
      <c r="D827" s="16" t="s">
        <v>23732</v>
      </c>
      <c r="E827" s="18" t="s">
        <v>26</v>
      </c>
      <c r="F827" s="34">
        <v>41244</v>
      </c>
      <c r="G827" s="20" t="s">
        <v>21186</v>
      </c>
      <c r="H827" s="109"/>
      <c r="I827" s="21">
        <v>2890017</v>
      </c>
      <c r="J827" s="21">
        <v>2890017</v>
      </c>
      <c r="K827" s="21">
        <v>3033163</v>
      </c>
      <c r="L827" s="21">
        <v>2981167</v>
      </c>
      <c r="M827" s="21"/>
      <c r="N827" s="21">
        <v>-91150</v>
      </c>
      <c r="O827" s="21"/>
      <c r="P827" s="125">
        <v>-91150</v>
      </c>
      <c r="Q827" s="21"/>
      <c r="R827" s="21">
        <v>2890017</v>
      </c>
      <c r="S827" s="21"/>
      <c r="T827" s="21"/>
      <c r="U827" s="125">
        <v>0</v>
      </c>
      <c r="V827" s="21">
        <v>67774</v>
      </c>
      <c r="W827" s="34">
        <v>43146</v>
      </c>
      <c r="X827" s="114" t="s">
        <v>13682</v>
      </c>
    </row>
    <row r="828" spans="2:24" x14ac:dyDescent="0.2">
      <c r="B828" s="14" t="s">
        <v>23731</v>
      </c>
      <c r="C828" s="33" t="s">
        <v>14508</v>
      </c>
      <c r="D828" s="16" t="s">
        <v>23730</v>
      </c>
      <c r="E828" s="18" t="s">
        <v>26</v>
      </c>
      <c r="F828" s="34">
        <v>41244</v>
      </c>
      <c r="G828" s="20" t="s">
        <v>21186</v>
      </c>
      <c r="H828" s="109"/>
      <c r="I828" s="21">
        <v>7626982</v>
      </c>
      <c r="J828" s="21">
        <v>7626982</v>
      </c>
      <c r="K828" s="21">
        <v>6824063</v>
      </c>
      <c r="L828" s="21">
        <v>7384175</v>
      </c>
      <c r="M828" s="21"/>
      <c r="N828" s="21">
        <v>242806</v>
      </c>
      <c r="O828" s="21"/>
      <c r="P828" s="125">
        <v>242806</v>
      </c>
      <c r="Q828" s="21"/>
      <c r="R828" s="21">
        <v>7626982</v>
      </c>
      <c r="S828" s="21"/>
      <c r="T828" s="21"/>
      <c r="U828" s="125">
        <v>0</v>
      </c>
      <c r="V828" s="21">
        <v>220522</v>
      </c>
      <c r="W828" s="34">
        <v>48177</v>
      </c>
      <c r="X828" s="114" t="s">
        <v>13682</v>
      </c>
    </row>
    <row r="829" spans="2:24" x14ac:dyDescent="0.2">
      <c r="B829" s="14" t="s">
        <v>23729</v>
      </c>
      <c r="C829" s="33" t="s">
        <v>14502</v>
      </c>
      <c r="D829" s="16" t="s">
        <v>23727</v>
      </c>
      <c r="E829" s="18" t="s">
        <v>26</v>
      </c>
      <c r="F829" s="34">
        <v>41244</v>
      </c>
      <c r="G829" s="20" t="s">
        <v>21186</v>
      </c>
      <c r="H829" s="109"/>
      <c r="I829" s="21">
        <v>4370038</v>
      </c>
      <c r="J829" s="21">
        <v>4370038</v>
      </c>
      <c r="K829" s="21">
        <v>4096011</v>
      </c>
      <c r="L829" s="21">
        <v>4246131</v>
      </c>
      <c r="M829" s="21"/>
      <c r="N829" s="21">
        <v>123908</v>
      </c>
      <c r="O829" s="21"/>
      <c r="P829" s="125">
        <v>123908</v>
      </c>
      <c r="Q829" s="21"/>
      <c r="R829" s="21">
        <v>4370038</v>
      </c>
      <c r="S829" s="21"/>
      <c r="T829" s="21"/>
      <c r="U829" s="125">
        <v>0</v>
      </c>
      <c r="V829" s="21">
        <v>104651</v>
      </c>
      <c r="W829" s="34">
        <v>45306</v>
      </c>
      <c r="X829" s="114" t="s">
        <v>13682</v>
      </c>
    </row>
    <row r="830" spans="2:24" x14ac:dyDescent="0.2">
      <c r="B830" s="14" t="s">
        <v>23728</v>
      </c>
      <c r="C830" s="33" t="s">
        <v>14500</v>
      </c>
      <c r="D830" s="16" t="s">
        <v>23727</v>
      </c>
      <c r="E830" s="18" t="s">
        <v>26</v>
      </c>
      <c r="F830" s="34">
        <v>41244</v>
      </c>
      <c r="G830" s="20" t="s">
        <v>21186</v>
      </c>
      <c r="H830" s="109"/>
      <c r="I830" s="21">
        <v>3050228</v>
      </c>
      <c r="J830" s="21">
        <v>3050228</v>
      </c>
      <c r="K830" s="21">
        <v>2882596</v>
      </c>
      <c r="L830" s="21">
        <v>2961150</v>
      </c>
      <c r="M830" s="21"/>
      <c r="N830" s="21">
        <v>89078</v>
      </c>
      <c r="O830" s="21"/>
      <c r="P830" s="125">
        <v>89078</v>
      </c>
      <c r="Q830" s="21"/>
      <c r="R830" s="21">
        <v>3050228</v>
      </c>
      <c r="S830" s="21"/>
      <c r="T830" s="21"/>
      <c r="U830" s="125">
        <v>0</v>
      </c>
      <c r="V830" s="21">
        <v>73045</v>
      </c>
      <c r="W830" s="34">
        <v>45306</v>
      </c>
      <c r="X830" s="114" t="s">
        <v>13682</v>
      </c>
    </row>
    <row r="831" spans="2:24" x14ac:dyDescent="0.2">
      <c r="B831" s="14" t="s">
        <v>23726</v>
      </c>
      <c r="C831" s="33" t="s">
        <v>14492</v>
      </c>
      <c r="D831" s="16" t="s">
        <v>23725</v>
      </c>
      <c r="E831" s="18" t="s">
        <v>26</v>
      </c>
      <c r="F831" s="34">
        <v>41244</v>
      </c>
      <c r="G831" s="20" t="s">
        <v>21186</v>
      </c>
      <c r="H831" s="109"/>
      <c r="I831" s="21">
        <v>2582430</v>
      </c>
      <c r="J831" s="21">
        <v>2582430</v>
      </c>
      <c r="K831" s="21">
        <v>2440800</v>
      </c>
      <c r="L831" s="21">
        <v>2513361</v>
      </c>
      <c r="M831" s="21"/>
      <c r="N831" s="21">
        <v>69069</v>
      </c>
      <c r="O831" s="21"/>
      <c r="P831" s="125">
        <v>69069</v>
      </c>
      <c r="Q831" s="21"/>
      <c r="R831" s="21">
        <v>2582430</v>
      </c>
      <c r="S831" s="21"/>
      <c r="T831" s="21"/>
      <c r="U831" s="125">
        <v>0</v>
      </c>
      <c r="V831" s="21">
        <v>101865</v>
      </c>
      <c r="W831" s="34">
        <v>45397</v>
      </c>
      <c r="X831" s="114" t="s">
        <v>13682</v>
      </c>
    </row>
    <row r="832" spans="2:24" x14ac:dyDescent="0.2">
      <c r="B832" s="14" t="s">
        <v>23724</v>
      </c>
      <c r="C832" s="33" t="s">
        <v>14490</v>
      </c>
      <c r="D832" s="16" t="s">
        <v>23723</v>
      </c>
      <c r="E832" s="18" t="s">
        <v>26</v>
      </c>
      <c r="F832" s="34">
        <v>41244</v>
      </c>
      <c r="G832" s="20" t="s">
        <v>21186</v>
      </c>
      <c r="H832" s="109"/>
      <c r="I832" s="21">
        <v>1757576</v>
      </c>
      <c r="J832" s="21">
        <v>1757576</v>
      </c>
      <c r="K832" s="21">
        <v>1757576</v>
      </c>
      <c r="L832" s="21">
        <v>1757576</v>
      </c>
      <c r="M832" s="21"/>
      <c r="N832" s="21"/>
      <c r="O832" s="21"/>
      <c r="P832" s="125"/>
      <c r="Q832" s="21"/>
      <c r="R832" s="21">
        <v>1757576</v>
      </c>
      <c r="S832" s="21"/>
      <c r="T832" s="21"/>
      <c r="U832" s="125"/>
      <c r="V832" s="21">
        <v>47315</v>
      </c>
      <c r="W832" s="34">
        <v>52681</v>
      </c>
      <c r="X832" s="114" t="s">
        <v>13682</v>
      </c>
    </row>
    <row r="833" spans="2:24" x14ac:dyDescent="0.2">
      <c r="B833" s="14" t="s">
        <v>23722</v>
      </c>
      <c r="C833" s="33" t="s">
        <v>14487</v>
      </c>
      <c r="D833" s="16" t="s">
        <v>23721</v>
      </c>
      <c r="E833" s="18" t="s">
        <v>26</v>
      </c>
      <c r="F833" s="34">
        <v>41244</v>
      </c>
      <c r="G833" s="20" t="s">
        <v>21186</v>
      </c>
      <c r="H833" s="109"/>
      <c r="I833" s="21">
        <v>3190272</v>
      </c>
      <c r="J833" s="21">
        <v>3190272</v>
      </c>
      <c r="K833" s="21">
        <v>3315889</v>
      </c>
      <c r="L833" s="21">
        <v>3310940</v>
      </c>
      <c r="M833" s="21"/>
      <c r="N833" s="21">
        <v>-120668</v>
      </c>
      <c r="O833" s="21"/>
      <c r="P833" s="125">
        <v>-120668</v>
      </c>
      <c r="Q833" s="21"/>
      <c r="R833" s="21">
        <v>3190272</v>
      </c>
      <c r="S833" s="21"/>
      <c r="T833" s="21"/>
      <c r="U833" s="125">
        <v>0</v>
      </c>
      <c r="V833" s="21">
        <v>74804</v>
      </c>
      <c r="W833" s="34">
        <v>45853</v>
      </c>
      <c r="X833" s="114" t="s">
        <v>13682</v>
      </c>
    </row>
    <row r="834" spans="2:24" x14ac:dyDescent="0.2">
      <c r="B834" s="14" t="s">
        <v>23720</v>
      </c>
      <c r="C834" s="33" t="s">
        <v>14485</v>
      </c>
      <c r="D834" s="16" t="s">
        <v>23719</v>
      </c>
      <c r="E834" s="18" t="s">
        <v>26</v>
      </c>
      <c r="F834" s="34">
        <v>41268</v>
      </c>
      <c r="G834" s="20" t="s">
        <v>21186</v>
      </c>
      <c r="H834" s="109"/>
      <c r="I834" s="21">
        <v>1812344</v>
      </c>
      <c r="J834" s="21">
        <v>1812344</v>
      </c>
      <c r="K834" s="21">
        <v>1784027</v>
      </c>
      <c r="L834" s="21">
        <v>1785688</v>
      </c>
      <c r="M834" s="21"/>
      <c r="N834" s="21">
        <v>26657</v>
      </c>
      <c r="O834" s="21"/>
      <c r="P834" s="125">
        <v>26657</v>
      </c>
      <c r="Q834" s="21"/>
      <c r="R834" s="21">
        <v>1812344</v>
      </c>
      <c r="S834" s="21"/>
      <c r="T834" s="21"/>
      <c r="U834" s="125">
        <v>0</v>
      </c>
      <c r="V834" s="21">
        <v>5804</v>
      </c>
      <c r="W834" s="34">
        <v>49912</v>
      </c>
      <c r="X834" s="114" t="s">
        <v>13682</v>
      </c>
    </row>
    <row r="835" spans="2:24" x14ac:dyDescent="0.2">
      <c r="B835" s="14" t="s">
        <v>23718</v>
      </c>
      <c r="C835" s="33" t="s">
        <v>14481</v>
      </c>
      <c r="D835" s="16" t="s">
        <v>23717</v>
      </c>
      <c r="E835" s="18" t="s">
        <v>26</v>
      </c>
      <c r="F835" s="34">
        <v>41244</v>
      </c>
      <c r="G835" s="20" t="s">
        <v>21186</v>
      </c>
      <c r="H835" s="109"/>
      <c r="I835" s="21">
        <v>2455405</v>
      </c>
      <c r="J835" s="21">
        <v>2455405</v>
      </c>
      <c r="K835" s="21">
        <v>2510652</v>
      </c>
      <c r="L835" s="21">
        <v>2503577</v>
      </c>
      <c r="M835" s="21"/>
      <c r="N835" s="21">
        <v>-48171</v>
      </c>
      <c r="O835" s="21"/>
      <c r="P835" s="125">
        <v>-48171</v>
      </c>
      <c r="Q835" s="21"/>
      <c r="R835" s="21">
        <v>2455405</v>
      </c>
      <c r="S835" s="21"/>
      <c r="T835" s="21"/>
      <c r="U835" s="125">
        <v>0</v>
      </c>
      <c r="V835" s="21">
        <v>53114</v>
      </c>
      <c r="W835" s="34">
        <v>51038</v>
      </c>
      <c r="X835" s="114" t="s">
        <v>13682</v>
      </c>
    </row>
    <row r="836" spans="2:24" x14ac:dyDescent="0.2">
      <c r="B836" s="14" t="s">
        <v>23716</v>
      </c>
      <c r="C836" s="33" t="s">
        <v>14477</v>
      </c>
      <c r="D836" s="16" t="s">
        <v>23715</v>
      </c>
      <c r="E836" s="18" t="s">
        <v>26</v>
      </c>
      <c r="F836" s="34">
        <v>41244</v>
      </c>
      <c r="G836" s="20" t="s">
        <v>21186</v>
      </c>
      <c r="H836" s="109"/>
      <c r="I836" s="21">
        <v>4227927</v>
      </c>
      <c r="J836" s="21">
        <v>4227927</v>
      </c>
      <c r="K836" s="21">
        <v>4227927</v>
      </c>
      <c r="L836" s="21">
        <v>4227927</v>
      </c>
      <c r="M836" s="21"/>
      <c r="N836" s="21"/>
      <c r="O836" s="21"/>
      <c r="P836" s="125"/>
      <c r="Q836" s="21"/>
      <c r="R836" s="21">
        <v>4227927</v>
      </c>
      <c r="S836" s="21"/>
      <c r="T836" s="21"/>
      <c r="U836" s="125"/>
      <c r="V836" s="21">
        <v>135559</v>
      </c>
      <c r="W836" s="34">
        <v>50479</v>
      </c>
      <c r="X836" s="114" t="s">
        <v>13682</v>
      </c>
    </row>
    <row r="837" spans="2:24" x14ac:dyDescent="0.2">
      <c r="B837" s="14" t="s">
        <v>23714</v>
      </c>
      <c r="C837" s="33" t="s">
        <v>14475</v>
      </c>
      <c r="D837" s="16" t="s">
        <v>23713</v>
      </c>
      <c r="E837" s="18" t="s">
        <v>26</v>
      </c>
      <c r="F837" s="34">
        <v>41244</v>
      </c>
      <c r="G837" s="20" t="s">
        <v>21186</v>
      </c>
      <c r="H837" s="109"/>
      <c r="I837" s="21">
        <v>4728</v>
      </c>
      <c r="J837" s="21">
        <v>4728</v>
      </c>
      <c r="K837" s="21">
        <v>4553</v>
      </c>
      <c r="L837" s="21">
        <v>4582</v>
      </c>
      <c r="M837" s="21"/>
      <c r="N837" s="21">
        <v>146</v>
      </c>
      <c r="O837" s="21"/>
      <c r="P837" s="125">
        <v>146</v>
      </c>
      <c r="Q837" s="21"/>
      <c r="R837" s="21">
        <v>4728</v>
      </c>
      <c r="S837" s="21"/>
      <c r="T837" s="21"/>
      <c r="U837" s="125">
        <v>0</v>
      </c>
      <c r="V837" s="21">
        <v>181</v>
      </c>
      <c r="W837" s="34">
        <v>45200</v>
      </c>
      <c r="X837" s="114" t="s">
        <v>13736</v>
      </c>
    </row>
    <row r="838" spans="2:24" x14ac:dyDescent="0.2">
      <c r="B838" s="14" t="s">
        <v>23712</v>
      </c>
      <c r="C838" s="33" t="s">
        <v>14472</v>
      </c>
      <c r="D838" s="16" t="s">
        <v>23711</v>
      </c>
      <c r="E838" s="18" t="s">
        <v>26</v>
      </c>
      <c r="F838" s="34">
        <v>41244</v>
      </c>
      <c r="G838" s="20" t="s">
        <v>21186</v>
      </c>
      <c r="H838" s="109"/>
      <c r="I838" s="21">
        <v>3853</v>
      </c>
      <c r="J838" s="21">
        <v>3853</v>
      </c>
      <c r="K838" s="21">
        <v>3652</v>
      </c>
      <c r="L838" s="21">
        <v>3713</v>
      </c>
      <c r="M838" s="21"/>
      <c r="N838" s="21">
        <v>140</v>
      </c>
      <c r="O838" s="21"/>
      <c r="P838" s="125">
        <v>140</v>
      </c>
      <c r="Q838" s="21"/>
      <c r="R838" s="21">
        <v>3853</v>
      </c>
      <c r="S838" s="21"/>
      <c r="T838" s="21"/>
      <c r="U838" s="125">
        <v>0</v>
      </c>
      <c r="V838" s="21">
        <v>126</v>
      </c>
      <c r="W838" s="34">
        <v>45261</v>
      </c>
      <c r="X838" s="114" t="s">
        <v>13736</v>
      </c>
    </row>
    <row r="839" spans="2:24" x14ac:dyDescent="0.2">
      <c r="B839" s="14" t="s">
        <v>23710</v>
      </c>
      <c r="C839" s="33" t="s">
        <v>14469</v>
      </c>
      <c r="D839" s="16" t="s">
        <v>23709</v>
      </c>
      <c r="E839" s="18" t="s">
        <v>26</v>
      </c>
      <c r="F839" s="34">
        <v>41244</v>
      </c>
      <c r="G839" s="20" t="s">
        <v>21186</v>
      </c>
      <c r="H839" s="109"/>
      <c r="I839" s="21">
        <v>145</v>
      </c>
      <c r="J839" s="21">
        <v>145</v>
      </c>
      <c r="K839" s="21">
        <v>146</v>
      </c>
      <c r="L839" s="21">
        <v>145</v>
      </c>
      <c r="M839" s="21"/>
      <c r="N839" s="21"/>
      <c r="O839" s="21"/>
      <c r="P839" s="125"/>
      <c r="Q839" s="21"/>
      <c r="R839" s="21">
        <v>145</v>
      </c>
      <c r="S839" s="21"/>
      <c r="T839" s="21"/>
      <c r="U839" s="125"/>
      <c r="V839" s="21">
        <v>5</v>
      </c>
      <c r="W839" s="34">
        <v>45261</v>
      </c>
      <c r="X839" s="114" t="s">
        <v>13736</v>
      </c>
    </row>
    <row r="840" spans="2:24" x14ac:dyDescent="0.2">
      <c r="B840" s="14" t="s">
        <v>23708</v>
      </c>
      <c r="C840" s="33" t="s">
        <v>14466</v>
      </c>
      <c r="D840" s="16" t="s">
        <v>23707</v>
      </c>
      <c r="E840" s="18" t="s">
        <v>26</v>
      </c>
      <c r="F840" s="34">
        <v>41244</v>
      </c>
      <c r="G840" s="20" t="s">
        <v>21186</v>
      </c>
      <c r="H840" s="109"/>
      <c r="I840" s="21">
        <v>2469</v>
      </c>
      <c r="J840" s="21">
        <v>2469</v>
      </c>
      <c r="K840" s="21">
        <v>2184</v>
      </c>
      <c r="L840" s="21">
        <v>2469</v>
      </c>
      <c r="M840" s="21"/>
      <c r="N840" s="21"/>
      <c r="O840" s="21"/>
      <c r="P840" s="125"/>
      <c r="Q840" s="21"/>
      <c r="R840" s="21">
        <v>2469</v>
      </c>
      <c r="S840" s="21"/>
      <c r="T840" s="21"/>
      <c r="U840" s="125"/>
      <c r="V840" s="21">
        <v>90</v>
      </c>
      <c r="W840" s="34">
        <v>45292</v>
      </c>
      <c r="X840" s="114" t="s">
        <v>13736</v>
      </c>
    </row>
    <row r="841" spans="2:24" x14ac:dyDescent="0.2">
      <c r="B841" s="14" t="s">
        <v>23706</v>
      </c>
      <c r="C841" s="33" t="s">
        <v>14463</v>
      </c>
      <c r="D841" s="16" t="s">
        <v>23705</v>
      </c>
      <c r="E841" s="18" t="s">
        <v>26</v>
      </c>
      <c r="F841" s="34">
        <v>41244</v>
      </c>
      <c r="G841" s="20" t="s">
        <v>21186</v>
      </c>
      <c r="H841" s="109"/>
      <c r="I841" s="21">
        <v>2636</v>
      </c>
      <c r="J841" s="21">
        <v>2636</v>
      </c>
      <c r="K841" s="21">
        <v>2332</v>
      </c>
      <c r="L841" s="21">
        <v>2636</v>
      </c>
      <c r="M841" s="21"/>
      <c r="N841" s="21"/>
      <c r="O841" s="21"/>
      <c r="P841" s="125"/>
      <c r="Q841" s="21"/>
      <c r="R841" s="21">
        <v>2636</v>
      </c>
      <c r="S841" s="21"/>
      <c r="T841" s="21"/>
      <c r="U841" s="125"/>
      <c r="V841" s="21">
        <v>94</v>
      </c>
      <c r="W841" s="34">
        <v>45292</v>
      </c>
      <c r="X841" s="114" t="s">
        <v>13736</v>
      </c>
    </row>
    <row r="842" spans="2:24" x14ac:dyDescent="0.2">
      <c r="B842" s="14" t="s">
        <v>23704</v>
      </c>
      <c r="C842" s="33" t="s">
        <v>14460</v>
      </c>
      <c r="D842" s="16" t="s">
        <v>23703</v>
      </c>
      <c r="E842" s="18" t="s">
        <v>26</v>
      </c>
      <c r="F842" s="34">
        <v>41244</v>
      </c>
      <c r="G842" s="20" t="s">
        <v>21186</v>
      </c>
      <c r="H842" s="109"/>
      <c r="I842" s="21">
        <v>2586</v>
      </c>
      <c r="J842" s="21">
        <v>2586</v>
      </c>
      <c r="K842" s="21">
        <v>2288</v>
      </c>
      <c r="L842" s="21">
        <v>2200</v>
      </c>
      <c r="M842" s="21"/>
      <c r="N842" s="21">
        <v>386</v>
      </c>
      <c r="O842" s="21"/>
      <c r="P842" s="125">
        <v>386</v>
      </c>
      <c r="Q842" s="21"/>
      <c r="R842" s="21">
        <v>2586</v>
      </c>
      <c r="S842" s="21"/>
      <c r="T842" s="21"/>
      <c r="U842" s="125">
        <v>0</v>
      </c>
      <c r="V842" s="21">
        <v>87</v>
      </c>
      <c r="W842" s="34">
        <v>45292</v>
      </c>
      <c r="X842" s="114" t="s">
        <v>13736</v>
      </c>
    </row>
    <row r="843" spans="2:24" x14ac:dyDescent="0.2">
      <c r="B843" s="14" t="s">
        <v>23702</v>
      </c>
      <c r="C843" s="33" t="s">
        <v>14457</v>
      </c>
      <c r="D843" s="16" t="s">
        <v>23701</v>
      </c>
      <c r="E843" s="18" t="s">
        <v>26</v>
      </c>
      <c r="F843" s="34">
        <v>41244</v>
      </c>
      <c r="G843" s="20" t="s">
        <v>21186</v>
      </c>
      <c r="H843" s="109"/>
      <c r="I843" s="21">
        <v>10795</v>
      </c>
      <c r="J843" s="21">
        <v>10795</v>
      </c>
      <c r="K843" s="21">
        <v>9550</v>
      </c>
      <c r="L843" s="21">
        <v>10795</v>
      </c>
      <c r="M843" s="21"/>
      <c r="N843" s="21"/>
      <c r="O843" s="21"/>
      <c r="P843" s="125"/>
      <c r="Q843" s="21"/>
      <c r="R843" s="21">
        <v>10795</v>
      </c>
      <c r="S843" s="21"/>
      <c r="T843" s="21"/>
      <c r="U843" s="125"/>
      <c r="V843" s="21">
        <v>380</v>
      </c>
      <c r="W843" s="34">
        <v>45292</v>
      </c>
      <c r="X843" s="114" t="s">
        <v>13736</v>
      </c>
    </row>
    <row r="844" spans="2:24" x14ac:dyDescent="0.2">
      <c r="B844" s="14" t="s">
        <v>23700</v>
      </c>
      <c r="C844" s="33" t="s">
        <v>14454</v>
      </c>
      <c r="D844" s="16" t="s">
        <v>23699</v>
      </c>
      <c r="E844" s="18" t="s">
        <v>26</v>
      </c>
      <c r="F844" s="34">
        <v>41244</v>
      </c>
      <c r="G844" s="20" t="s">
        <v>21186</v>
      </c>
      <c r="H844" s="109"/>
      <c r="I844" s="21">
        <v>21816</v>
      </c>
      <c r="J844" s="21">
        <v>21816</v>
      </c>
      <c r="K844" s="21">
        <v>19301</v>
      </c>
      <c r="L844" s="21">
        <v>21816</v>
      </c>
      <c r="M844" s="21"/>
      <c r="N844" s="21"/>
      <c r="O844" s="21"/>
      <c r="P844" s="125"/>
      <c r="Q844" s="21"/>
      <c r="R844" s="21">
        <v>21816</v>
      </c>
      <c r="S844" s="21"/>
      <c r="T844" s="21"/>
      <c r="U844" s="125"/>
      <c r="V844" s="21">
        <v>397</v>
      </c>
      <c r="W844" s="34">
        <v>45292</v>
      </c>
      <c r="X844" s="114" t="s">
        <v>13736</v>
      </c>
    </row>
    <row r="845" spans="2:24" x14ac:dyDescent="0.2">
      <c r="B845" s="14" t="s">
        <v>23698</v>
      </c>
      <c r="C845" s="33" t="s">
        <v>14451</v>
      </c>
      <c r="D845" s="16" t="s">
        <v>23697</v>
      </c>
      <c r="E845" s="18" t="s">
        <v>26</v>
      </c>
      <c r="F845" s="34">
        <v>41244</v>
      </c>
      <c r="G845" s="20" t="s">
        <v>21186</v>
      </c>
      <c r="H845" s="109"/>
      <c r="I845" s="21">
        <v>12111</v>
      </c>
      <c r="J845" s="21">
        <v>12111</v>
      </c>
      <c r="K845" s="21">
        <v>11479</v>
      </c>
      <c r="L845" s="21">
        <v>11470</v>
      </c>
      <c r="M845" s="21"/>
      <c r="N845" s="21">
        <v>641</v>
      </c>
      <c r="O845" s="21"/>
      <c r="P845" s="125">
        <f>SCDPT4!M845+SCDPT4!N845-SCDPT4!O845</f>
        <v>641</v>
      </c>
      <c r="Q845" s="21"/>
      <c r="R845" s="21">
        <v>12111</v>
      </c>
      <c r="S845" s="21"/>
      <c r="T845" s="21"/>
      <c r="U845" s="125">
        <f>SCDPT4!S845+SCDPT4!T845</f>
        <v>0</v>
      </c>
      <c r="V845" s="21">
        <v>194</v>
      </c>
      <c r="W845" s="34">
        <v>45292</v>
      </c>
      <c r="X845" s="114" t="s">
        <v>13736</v>
      </c>
    </row>
    <row r="846" spans="2:24" x14ac:dyDescent="0.2">
      <c r="B846" s="14" t="s">
        <v>23696</v>
      </c>
      <c r="C846" s="33" t="s">
        <v>14448</v>
      </c>
      <c r="D846" s="16" t="s">
        <v>23695</v>
      </c>
      <c r="E846" s="18" t="s">
        <v>26</v>
      </c>
      <c r="F846" s="34">
        <v>41244</v>
      </c>
      <c r="G846" s="20" t="s">
        <v>21186</v>
      </c>
      <c r="H846" s="109"/>
      <c r="I846" s="21">
        <v>1241</v>
      </c>
      <c r="J846" s="21">
        <v>1241</v>
      </c>
      <c r="K846" s="21">
        <v>1176</v>
      </c>
      <c r="L846" s="21">
        <v>1124</v>
      </c>
      <c r="M846" s="21"/>
      <c r="N846" s="21">
        <v>116</v>
      </c>
      <c r="O846" s="21"/>
      <c r="P846" s="125">
        <v>116</v>
      </c>
      <c r="Q846" s="21"/>
      <c r="R846" s="21">
        <v>1241</v>
      </c>
      <c r="S846" s="21"/>
      <c r="T846" s="21"/>
      <c r="U846" s="125">
        <v>0</v>
      </c>
      <c r="V846" s="21">
        <v>41</v>
      </c>
      <c r="W846" s="34">
        <v>45261</v>
      </c>
      <c r="X846" s="114" t="s">
        <v>13736</v>
      </c>
    </row>
    <row r="847" spans="2:24" x14ac:dyDescent="0.2">
      <c r="B847" s="14" t="s">
        <v>23694</v>
      </c>
      <c r="C847" s="33" t="s">
        <v>14445</v>
      </c>
      <c r="D847" s="16" t="s">
        <v>23693</v>
      </c>
      <c r="E847" s="18" t="s">
        <v>26</v>
      </c>
      <c r="F847" s="34">
        <v>41244</v>
      </c>
      <c r="G847" s="20" t="s">
        <v>21186</v>
      </c>
      <c r="H847" s="109"/>
      <c r="I847" s="21">
        <v>47586</v>
      </c>
      <c r="J847" s="21">
        <v>47586</v>
      </c>
      <c r="K847" s="21">
        <v>46069</v>
      </c>
      <c r="L847" s="21">
        <v>47227</v>
      </c>
      <c r="M847" s="21"/>
      <c r="N847" s="21">
        <v>359</v>
      </c>
      <c r="O847" s="21"/>
      <c r="P847" s="125">
        <v>359</v>
      </c>
      <c r="Q847" s="21"/>
      <c r="R847" s="21">
        <v>47586</v>
      </c>
      <c r="S847" s="21"/>
      <c r="T847" s="21"/>
      <c r="U847" s="125">
        <v>0</v>
      </c>
      <c r="V847" s="21">
        <v>1466</v>
      </c>
      <c r="W847" s="34">
        <v>45292</v>
      </c>
      <c r="X847" s="114" t="s">
        <v>13736</v>
      </c>
    </row>
    <row r="848" spans="2:24" x14ac:dyDescent="0.2">
      <c r="B848" s="14" t="s">
        <v>23692</v>
      </c>
      <c r="C848" s="33" t="s">
        <v>14442</v>
      </c>
      <c r="D848" s="16" t="s">
        <v>23691</v>
      </c>
      <c r="E848" s="18" t="s">
        <v>26</v>
      </c>
      <c r="F848" s="34">
        <v>41244</v>
      </c>
      <c r="G848" s="20" t="s">
        <v>21186</v>
      </c>
      <c r="H848" s="109"/>
      <c r="I848" s="21">
        <v>13883</v>
      </c>
      <c r="J848" s="21">
        <v>13883</v>
      </c>
      <c r="K848" s="21">
        <v>12282</v>
      </c>
      <c r="L848" s="21">
        <v>13335</v>
      </c>
      <c r="M848" s="21"/>
      <c r="N848" s="21">
        <v>548</v>
      </c>
      <c r="O848" s="21"/>
      <c r="P848" s="125">
        <v>548</v>
      </c>
      <c r="Q848" s="21"/>
      <c r="R848" s="21">
        <v>13883</v>
      </c>
      <c r="S848" s="21"/>
      <c r="T848" s="21"/>
      <c r="U848" s="125">
        <v>0</v>
      </c>
      <c r="V848" s="21">
        <v>673</v>
      </c>
      <c r="W848" s="34">
        <v>45261</v>
      </c>
      <c r="X848" s="114" t="s">
        <v>13736</v>
      </c>
    </row>
    <row r="849" spans="2:24" x14ac:dyDescent="0.2">
      <c r="B849" s="14" t="s">
        <v>23690</v>
      </c>
      <c r="C849" s="33" t="s">
        <v>23689</v>
      </c>
      <c r="D849" s="16" t="s">
        <v>23688</v>
      </c>
      <c r="E849" s="18" t="s">
        <v>26</v>
      </c>
      <c r="F849" s="34">
        <v>41030</v>
      </c>
      <c r="G849" s="20" t="s">
        <v>21186</v>
      </c>
      <c r="H849" s="109"/>
      <c r="I849" s="21">
        <v>10735</v>
      </c>
      <c r="J849" s="21">
        <v>10735</v>
      </c>
      <c r="K849" s="21">
        <v>10174</v>
      </c>
      <c r="L849" s="21">
        <v>9271</v>
      </c>
      <c r="M849" s="21"/>
      <c r="N849" s="21">
        <v>1464</v>
      </c>
      <c r="O849" s="21"/>
      <c r="P849" s="125">
        <v>1464</v>
      </c>
      <c r="Q849" s="21"/>
      <c r="R849" s="21">
        <v>10735</v>
      </c>
      <c r="S849" s="21"/>
      <c r="T849" s="21"/>
      <c r="U849" s="125">
        <v>0</v>
      </c>
      <c r="V849" s="21">
        <v>266</v>
      </c>
      <c r="W849" s="34">
        <v>45261</v>
      </c>
      <c r="X849" s="114" t="s">
        <v>13622</v>
      </c>
    </row>
    <row r="850" spans="2:24" x14ac:dyDescent="0.2">
      <c r="B850" s="14" t="s">
        <v>23687</v>
      </c>
      <c r="C850" s="33" t="s">
        <v>14439</v>
      </c>
      <c r="D850" s="16" t="s">
        <v>23686</v>
      </c>
      <c r="E850" s="18" t="s">
        <v>26</v>
      </c>
      <c r="F850" s="34">
        <v>41244</v>
      </c>
      <c r="G850" s="20" t="s">
        <v>21186</v>
      </c>
      <c r="H850" s="109"/>
      <c r="I850" s="21">
        <v>12425</v>
      </c>
      <c r="J850" s="21">
        <v>12425</v>
      </c>
      <c r="K850" s="21">
        <v>10993</v>
      </c>
      <c r="L850" s="21">
        <v>12055</v>
      </c>
      <c r="M850" s="21"/>
      <c r="N850" s="21">
        <v>370</v>
      </c>
      <c r="O850" s="21"/>
      <c r="P850" s="125">
        <v>370</v>
      </c>
      <c r="Q850" s="21"/>
      <c r="R850" s="21">
        <v>12425</v>
      </c>
      <c r="S850" s="21"/>
      <c r="T850" s="21"/>
      <c r="U850" s="125">
        <v>0</v>
      </c>
      <c r="V850" s="21">
        <v>440</v>
      </c>
      <c r="W850" s="34">
        <v>45292</v>
      </c>
      <c r="X850" s="114" t="s">
        <v>13736</v>
      </c>
    </row>
    <row r="851" spans="2:24" x14ac:dyDescent="0.2">
      <c r="B851" s="14" t="s">
        <v>23685</v>
      </c>
      <c r="C851" s="33" t="s">
        <v>14436</v>
      </c>
      <c r="D851" s="16" t="s">
        <v>23684</v>
      </c>
      <c r="E851" s="18" t="s">
        <v>26</v>
      </c>
      <c r="F851" s="34">
        <v>41244</v>
      </c>
      <c r="G851" s="20" t="s">
        <v>21186</v>
      </c>
      <c r="H851" s="109"/>
      <c r="I851" s="21">
        <v>5909</v>
      </c>
      <c r="J851" s="21">
        <v>5909</v>
      </c>
      <c r="K851" s="21">
        <v>5600</v>
      </c>
      <c r="L851" s="21">
        <v>5773</v>
      </c>
      <c r="M851" s="21"/>
      <c r="N851" s="21">
        <v>135</v>
      </c>
      <c r="O851" s="21"/>
      <c r="P851" s="125">
        <v>135</v>
      </c>
      <c r="Q851" s="21"/>
      <c r="R851" s="21">
        <v>5909</v>
      </c>
      <c r="S851" s="21"/>
      <c r="T851" s="21"/>
      <c r="U851" s="125">
        <v>0</v>
      </c>
      <c r="V851" s="21">
        <v>183</v>
      </c>
      <c r="W851" s="34">
        <v>45292</v>
      </c>
      <c r="X851" s="114" t="s">
        <v>13736</v>
      </c>
    </row>
    <row r="852" spans="2:24" x14ac:dyDescent="0.2">
      <c r="B852" s="14" t="s">
        <v>23683</v>
      </c>
      <c r="C852" s="33" t="s">
        <v>14433</v>
      </c>
      <c r="D852" s="16" t="s">
        <v>23682</v>
      </c>
      <c r="E852" s="18" t="s">
        <v>26</v>
      </c>
      <c r="F852" s="34">
        <v>41244</v>
      </c>
      <c r="G852" s="20" t="s">
        <v>21186</v>
      </c>
      <c r="H852" s="109"/>
      <c r="I852" s="21">
        <v>1807</v>
      </c>
      <c r="J852" s="21">
        <v>1807</v>
      </c>
      <c r="K852" s="21">
        <v>1598</v>
      </c>
      <c r="L852" s="21">
        <v>1294</v>
      </c>
      <c r="M852" s="21"/>
      <c r="N852" s="21">
        <v>513</v>
      </c>
      <c r="O852" s="21"/>
      <c r="P852" s="125">
        <v>513</v>
      </c>
      <c r="Q852" s="21"/>
      <c r="R852" s="21">
        <v>1807</v>
      </c>
      <c r="S852" s="21"/>
      <c r="T852" s="21"/>
      <c r="U852" s="125">
        <v>0</v>
      </c>
      <c r="V852" s="21">
        <v>65</v>
      </c>
      <c r="W852" s="34">
        <v>45292</v>
      </c>
      <c r="X852" s="114" t="s">
        <v>13736</v>
      </c>
    </row>
    <row r="853" spans="2:24" x14ac:dyDescent="0.2">
      <c r="B853" s="14" t="s">
        <v>23681</v>
      </c>
      <c r="C853" s="33" t="s">
        <v>14430</v>
      </c>
      <c r="D853" s="16" t="s">
        <v>23680</v>
      </c>
      <c r="E853" s="18" t="s">
        <v>26</v>
      </c>
      <c r="F853" s="34">
        <v>41244</v>
      </c>
      <c r="G853" s="20" t="s">
        <v>21186</v>
      </c>
      <c r="H853" s="109"/>
      <c r="I853" s="21">
        <v>8683</v>
      </c>
      <c r="J853" s="21">
        <v>8683</v>
      </c>
      <c r="K853" s="21">
        <v>7681</v>
      </c>
      <c r="L853" s="21">
        <v>8683</v>
      </c>
      <c r="M853" s="21"/>
      <c r="N853" s="21"/>
      <c r="O853" s="21"/>
      <c r="P853" s="125"/>
      <c r="Q853" s="21"/>
      <c r="R853" s="21">
        <v>8683</v>
      </c>
      <c r="S853" s="21"/>
      <c r="T853" s="21"/>
      <c r="U853" s="125"/>
      <c r="V853" s="21">
        <v>307</v>
      </c>
      <c r="W853" s="34">
        <v>45292</v>
      </c>
      <c r="X853" s="114" t="s">
        <v>13736</v>
      </c>
    </row>
    <row r="854" spans="2:24" x14ac:dyDescent="0.2">
      <c r="B854" s="14" t="s">
        <v>23679</v>
      </c>
      <c r="C854" s="33" t="s">
        <v>14427</v>
      </c>
      <c r="D854" s="16" t="s">
        <v>23678</v>
      </c>
      <c r="E854" s="18" t="s">
        <v>26</v>
      </c>
      <c r="F854" s="34">
        <v>41244</v>
      </c>
      <c r="G854" s="20" t="s">
        <v>21186</v>
      </c>
      <c r="H854" s="109"/>
      <c r="I854" s="21">
        <v>3492</v>
      </c>
      <c r="J854" s="21">
        <v>3492</v>
      </c>
      <c r="K854" s="21">
        <v>3310</v>
      </c>
      <c r="L854" s="21">
        <v>3138</v>
      </c>
      <c r="M854" s="21"/>
      <c r="N854" s="21">
        <v>355</v>
      </c>
      <c r="O854" s="21"/>
      <c r="P854" s="125">
        <v>355</v>
      </c>
      <c r="Q854" s="21"/>
      <c r="R854" s="21">
        <v>3492</v>
      </c>
      <c r="S854" s="21"/>
      <c r="T854" s="21"/>
      <c r="U854" s="125">
        <v>0</v>
      </c>
      <c r="V854" s="21">
        <v>115</v>
      </c>
      <c r="W854" s="34">
        <v>45292</v>
      </c>
      <c r="X854" s="114" t="s">
        <v>13736</v>
      </c>
    </row>
    <row r="855" spans="2:24" x14ac:dyDescent="0.2">
      <c r="B855" s="14" t="s">
        <v>23677</v>
      </c>
      <c r="C855" s="33" t="s">
        <v>14424</v>
      </c>
      <c r="D855" s="16" t="s">
        <v>23676</v>
      </c>
      <c r="E855" s="18" t="s">
        <v>26</v>
      </c>
      <c r="F855" s="34">
        <v>41244</v>
      </c>
      <c r="G855" s="20" t="s">
        <v>21186</v>
      </c>
      <c r="H855" s="109"/>
      <c r="I855" s="21">
        <v>665</v>
      </c>
      <c r="J855" s="21">
        <v>665</v>
      </c>
      <c r="K855" s="21">
        <v>589</v>
      </c>
      <c r="L855" s="21">
        <v>483</v>
      </c>
      <c r="M855" s="21"/>
      <c r="N855" s="21">
        <v>182</v>
      </c>
      <c r="O855" s="21"/>
      <c r="P855" s="125">
        <v>182</v>
      </c>
      <c r="Q855" s="21"/>
      <c r="R855" s="21">
        <v>665</v>
      </c>
      <c r="S855" s="21"/>
      <c r="T855" s="21"/>
      <c r="U855" s="125">
        <v>0</v>
      </c>
      <c r="V855" s="21">
        <v>23</v>
      </c>
      <c r="W855" s="34">
        <v>45292</v>
      </c>
      <c r="X855" s="114" t="s">
        <v>13736</v>
      </c>
    </row>
    <row r="856" spans="2:24" x14ac:dyDescent="0.2">
      <c r="B856" s="14" t="s">
        <v>23675</v>
      </c>
      <c r="C856" s="33" t="s">
        <v>14421</v>
      </c>
      <c r="D856" s="16" t="s">
        <v>23674</v>
      </c>
      <c r="E856" s="18" t="s">
        <v>26</v>
      </c>
      <c r="F856" s="34">
        <v>41244</v>
      </c>
      <c r="G856" s="20" t="s">
        <v>21186</v>
      </c>
      <c r="H856" s="109"/>
      <c r="I856" s="21">
        <v>21404</v>
      </c>
      <c r="J856" s="21">
        <v>21404</v>
      </c>
      <c r="K856" s="21">
        <v>21043</v>
      </c>
      <c r="L856" s="21">
        <v>21404</v>
      </c>
      <c r="M856" s="21"/>
      <c r="N856" s="21"/>
      <c r="O856" s="21"/>
      <c r="P856" s="125"/>
      <c r="Q856" s="21"/>
      <c r="R856" s="21">
        <v>21404</v>
      </c>
      <c r="S856" s="21"/>
      <c r="T856" s="21"/>
      <c r="U856" s="125"/>
      <c r="V856" s="21">
        <v>415</v>
      </c>
      <c r="W856" s="34">
        <v>45292</v>
      </c>
      <c r="X856" s="114" t="s">
        <v>13736</v>
      </c>
    </row>
    <row r="857" spans="2:24" x14ac:dyDescent="0.2">
      <c r="B857" s="14" t="s">
        <v>23673</v>
      </c>
      <c r="C857" s="33" t="s">
        <v>14418</v>
      </c>
      <c r="D857" s="16" t="s">
        <v>23672</v>
      </c>
      <c r="E857" s="18" t="s">
        <v>26</v>
      </c>
      <c r="F857" s="34">
        <v>41244</v>
      </c>
      <c r="G857" s="20" t="s">
        <v>21186</v>
      </c>
      <c r="H857" s="109"/>
      <c r="I857" s="21">
        <v>11644</v>
      </c>
      <c r="J857" s="21">
        <v>11644</v>
      </c>
      <c r="K857" s="21">
        <v>11036</v>
      </c>
      <c r="L857" s="21">
        <v>11470</v>
      </c>
      <c r="M857" s="21"/>
      <c r="N857" s="21">
        <v>174</v>
      </c>
      <c r="O857" s="21"/>
      <c r="P857" s="125">
        <v>174</v>
      </c>
      <c r="Q857" s="21"/>
      <c r="R857" s="21">
        <v>11644</v>
      </c>
      <c r="S857" s="21"/>
      <c r="T857" s="21"/>
      <c r="U857" s="125">
        <v>0</v>
      </c>
      <c r="V857" s="21">
        <v>407</v>
      </c>
      <c r="W857" s="34">
        <v>45292</v>
      </c>
      <c r="X857" s="114" t="s">
        <v>13736</v>
      </c>
    </row>
    <row r="858" spans="2:24" x14ac:dyDescent="0.2">
      <c r="B858" s="14" t="s">
        <v>23671</v>
      </c>
      <c r="C858" s="33" t="s">
        <v>14415</v>
      </c>
      <c r="D858" s="16" t="s">
        <v>23670</v>
      </c>
      <c r="E858" s="18" t="s">
        <v>26</v>
      </c>
      <c r="F858" s="34">
        <v>41244</v>
      </c>
      <c r="G858" s="20" t="s">
        <v>21186</v>
      </c>
      <c r="H858" s="109"/>
      <c r="I858" s="21">
        <v>49949</v>
      </c>
      <c r="J858" s="21">
        <v>49949</v>
      </c>
      <c r="K858" s="21">
        <v>47342</v>
      </c>
      <c r="L858" s="21">
        <v>49092</v>
      </c>
      <c r="M858" s="21"/>
      <c r="N858" s="21">
        <v>857</v>
      </c>
      <c r="O858" s="21"/>
      <c r="P858" s="125">
        <v>857</v>
      </c>
      <c r="Q858" s="21"/>
      <c r="R858" s="21">
        <v>49949</v>
      </c>
      <c r="S858" s="21"/>
      <c r="T858" s="21"/>
      <c r="U858" s="125">
        <v>0</v>
      </c>
      <c r="V858" s="21">
        <v>545</v>
      </c>
      <c r="W858" s="34">
        <v>45292</v>
      </c>
      <c r="X858" s="114" t="s">
        <v>13736</v>
      </c>
    </row>
    <row r="859" spans="2:24" x14ac:dyDescent="0.2">
      <c r="B859" s="14" t="s">
        <v>23669</v>
      </c>
      <c r="C859" s="33" t="s">
        <v>14412</v>
      </c>
      <c r="D859" s="16" t="s">
        <v>23668</v>
      </c>
      <c r="E859" s="18" t="s">
        <v>26</v>
      </c>
      <c r="F859" s="34">
        <v>41244</v>
      </c>
      <c r="G859" s="20" t="s">
        <v>21186</v>
      </c>
      <c r="H859" s="109"/>
      <c r="I859" s="21">
        <v>4372</v>
      </c>
      <c r="J859" s="21">
        <v>4372</v>
      </c>
      <c r="K859" s="21">
        <v>3868</v>
      </c>
      <c r="L859" s="21">
        <v>3820</v>
      </c>
      <c r="M859" s="21"/>
      <c r="N859" s="21">
        <v>552</v>
      </c>
      <c r="O859" s="21"/>
      <c r="P859" s="125">
        <v>552</v>
      </c>
      <c r="Q859" s="21"/>
      <c r="R859" s="21">
        <v>4372</v>
      </c>
      <c r="S859" s="21"/>
      <c r="T859" s="21"/>
      <c r="U859" s="125">
        <v>0</v>
      </c>
      <c r="V859" s="21">
        <v>82</v>
      </c>
      <c r="W859" s="34">
        <v>45323</v>
      </c>
      <c r="X859" s="114" t="s">
        <v>13736</v>
      </c>
    </row>
    <row r="860" spans="2:24" x14ac:dyDescent="0.2">
      <c r="B860" s="14" t="s">
        <v>23667</v>
      </c>
      <c r="C860" s="33" t="s">
        <v>14409</v>
      </c>
      <c r="D860" s="16" t="s">
        <v>23666</v>
      </c>
      <c r="E860" s="18" t="s">
        <v>26</v>
      </c>
      <c r="F860" s="34">
        <v>41244</v>
      </c>
      <c r="G860" s="20" t="s">
        <v>21186</v>
      </c>
      <c r="H860" s="109"/>
      <c r="I860" s="21">
        <v>5287</v>
      </c>
      <c r="J860" s="21">
        <v>5287</v>
      </c>
      <c r="K860" s="21">
        <v>5011</v>
      </c>
      <c r="L860" s="21">
        <v>5166</v>
      </c>
      <c r="M860" s="21"/>
      <c r="N860" s="21">
        <v>121</v>
      </c>
      <c r="O860" s="21"/>
      <c r="P860" s="125">
        <v>121</v>
      </c>
      <c r="Q860" s="21"/>
      <c r="R860" s="21">
        <v>5287</v>
      </c>
      <c r="S860" s="21"/>
      <c r="T860" s="21"/>
      <c r="U860" s="125">
        <v>0</v>
      </c>
      <c r="V860" s="21">
        <v>174</v>
      </c>
      <c r="W860" s="34">
        <v>45323</v>
      </c>
      <c r="X860" s="114" t="s">
        <v>13736</v>
      </c>
    </row>
    <row r="861" spans="2:24" x14ac:dyDescent="0.2">
      <c r="B861" s="14" t="s">
        <v>23665</v>
      </c>
      <c r="C861" s="33" t="s">
        <v>14406</v>
      </c>
      <c r="D861" s="16" t="s">
        <v>23664</v>
      </c>
      <c r="E861" s="18" t="s">
        <v>26</v>
      </c>
      <c r="F861" s="34">
        <v>41244</v>
      </c>
      <c r="G861" s="20" t="s">
        <v>21186</v>
      </c>
      <c r="H861" s="109"/>
      <c r="I861" s="21">
        <v>3263047</v>
      </c>
      <c r="J861" s="21">
        <v>3263047</v>
      </c>
      <c r="K861" s="21">
        <v>3352781</v>
      </c>
      <c r="L861" s="21">
        <v>3326529</v>
      </c>
      <c r="M861" s="21"/>
      <c r="N861" s="21">
        <v>-63482</v>
      </c>
      <c r="O861" s="21"/>
      <c r="P861" s="125">
        <v>-63482</v>
      </c>
      <c r="Q861" s="21"/>
      <c r="R861" s="21">
        <v>3263047</v>
      </c>
      <c r="S861" s="21"/>
      <c r="T861" s="21"/>
      <c r="U861" s="125">
        <v>0</v>
      </c>
      <c r="V861" s="21">
        <v>102696</v>
      </c>
      <c r="W861" s="34">
        <v>50844</v>
      </c>
      <c r="X861" s="114" t="s">
        <v>13682</v>
      </c>
    </row>
    <row r="862" spans="2:24" x14ac:dyDescent="0.2">
      <c r="B862" s="14" t="s">
        <v>23663</v>
      </c>
      <c r="C862" s="33" t="s">
        <v>14404</v>
      </c>
      <c r="D862" s="16" t="s">
        <v>23662</v>
      </c>
      <c r="E862" s="18" t="s">
        <v>26</v>
      </c>
      <c r="F862" s="34">
        <v>41244</v>
      </c>
      <c r="G862" s="20" t="s">
        <v>21186</v>
      </c>
      <c r="H862" s="109"/>
      <c r="I862" s="21">
        <v>1321958</v>
      </c>
      <c r="J862" s="21">
        <v>1321958</v>
      </c>
      <c r="K862" s="21">
        <v>1369931</v>
      </c>
      <c r="L862" s="21">
        <v>1361901</v>
      </c>
      <c r="M862" s="21"/>
      <c r="N862" s="21">
        <v>-39943</v>
      </c>
      <c r="O862" s="21"/>
      <c r="P862" s="125">
        <v>-39943</v>
      </c>
      <c r="Q862" s="21"/>
      <c r="R862" s="21">
        <v>1321958</v>
      </c>
      <c r="S862" s="21"/>
      <c r="T862" s="21"/>
      <c r="U862" s="125">
        <v>0</v>
      </c>
      <c r="V862" s="21">
        <v>31553</v>
      </c>
      <c r="W862" s="34">
        <v>49841</v>
      </c>
      <c r="X862" s="114" t="s">
        <v>13682</v>
      </c>
    </row>
    <row r="863" spans="2:24" x14ac:dyDescent="0.2">
      <c r="B863" s="14" t="s">
        <v>23661</v>
      </c>
      <c r="C863" s="33" t="s">
        <v>13689</v>
      </c>
      <c r="D863" s="16" t="s">
        <v>23660</v>
      </c>
      <c r="E863" s="18" t="s">
        <v>26</v>
      </c>
      <c r="F863" s="34">
        <v>41244</v>
      </c>
      <c r="G863" s="20" t="s">
        <v>21186</v>
      </c>
      <c r="H863" s="109"/>
      <c r="I863" s="21">
        <v>1936119</v>
      </c>
      <c r="J863" s="21">
        <v>1936119</v>
      </c>
      <c r="K863" s="21">
        <v>1955521</v>
      </c>
      <c r="L863" s="21">
        <v>1946946</v>
      </c>
      <c r="M863" s="21"/>
      <c r="N863" s="21">
        <v>-10827</v>
      </c>
      <c r="O863" s="21"/>
      <c r="P863" s="125">
        <v>-10827</v>
      </c>
      <c r="Q863" s="21"/>
      <c r="R863" s="21">
        <v>1936119</v>
      </c>
      <c r="S863" s="21"/>
      <c r="T863" s="21"/>
      <c r="U863" s="125">
        <v>0</v>
      </c>
      <c r="V863" s="21">
        <v>31648</v>
      </c>
      <c r="W863" s="34">
        <v>43671</v>
      </c>
      <c r="X863" s="114" t="s">
        <v>13682</v>
      </c>
    </row>
    <row r="864" spans="2:24" x14ac:dyDescent="0.2">
      <c r="B864" s="14" t="s">
        <v>23659</v>
      </c>
      <c r="C864" s="33" t="s">
        <v>14402</v>
      </c>
      <c r="D864" s="16" t="s">
        <v>23658</v>
      </c>
      <c r="E864" s="18" t="s">
        <v>26</v>
      </c>
      <c r="F864" s="34">
        <v>41244</v>
      </c>
      <c r="G864" s="20" t="s">
        <v>21186</v>
      </c>
      <c r="H864" s="109"/>
      <c r="I864" s="21">
        <v>9448253</v>
      </c>
      <c r="J864" s="21">
        <v>9448253</v>
      </c>
      <c r="K864" s="21">
        <v>9649767</v>
      </c>
      <c r="L864" s="21">
        <v>9626317</v>
      </c>
      <c r="M864" s="21"/>
      <c r="N864" s="21">
        <v>-178064</v>
      </c>
      <c r="O864" s="21"/>
      <c r="P864" s="125">
        <v>-178064</v>
      </c>
      <c r="Q864" s="21"/>
      <c r="R864" s="21">
        <v>9448253</v>
      </c>
      <c r="S864" s="21"/>
      <c r="T864" s="21"/>
      <c r="U864" s="125">
        <v>0</v>
      </c>
      <c r="V864" s="21">
        <v>193347</v>
      </c>
      <c r="W864" s="34">
        <v>45590</v>
      </c>
      <c r="X864" s="114" t="s">
        <v>13682</v>
      </c>
    </row>
    <row r="865" spans="2:24" x14ac:dyDescent="0.2">
      <c r="B865" s="14" t="s">
        <v>23657</v>
      </c>
      <c r="C865" s="33" t="s">
        <v>14400</v>
      </c>
      <c r="D865" s="16" t="s">
        <v>23656</v>
      </c>
      <c r="E865" s="18" t="s">
        <v>26</v>
      </c>
      <c r="F865" s="34">
        <v>41244</v>
      </c>
      <c r="G865" s="20" t="s">
        <v>21186</v>
      </c>
      <c r="H865" s="109"/>
      <c r="I865" s="21">
        <v>12084499</v>
      </c>
      <c r="J865" s="21">
        <v>12084499</v>
      </c>
      <c r="K865" s="21">
        <v>12355455</v>
      </c>
      <c r="L865" s="21">
        <v>12285208</v>
      </c>
      <c r="M865" s="21"/>
      <c r="N865" s="21">
        <v>-200709</v>
      </c>
      <c r="O865" s="21"/>
      <c r="P865" s="125">
        <v>-200709</v>
      </c>
      <c r="Q865" s="21"/>
      <c r="R865" s="21">
        <v>12084499</v>
      </c>
      <c r="S865" s="21"/>
      <c r="T865" s="21"/>
      <c r="U865" s="125">
        <v>0</v>
      </c>
      <c r="V865" s="21">
        <v>244213</v>
      </c>
      <c r="W865" s="34">
        <v>46471</v>
      </c>
      <c r="X865" s="114" t="s">
        <v>13682</v>
      </c>
    </row>
    <row r="866" spans="2:24" x14ac:dyDescent="0.2">
      <c r="B866" s="14" t="s">
        <v>23655</v>
      </c>
      <c r="C866" s="33" t="s">
        <v>14398</v>
      </c>
      <c r="D866" s="16" t="s">
        <v>23654</v>
      </c>
      <c r="E866" s="18" t="s">
        <v>26</v>
      </c>
      <c r="F866" s="34">
        <v>41244</v>
      </c>
      <c r="G866" s="20" t="s">
        <v>21186</v>
      </c>
      <c r="H866" s="109"/>
      <c r="I866" s="21">
        <v>10030360</v>
      </c>
      <c r="J866" s="21">
        <v>10030360</v>
      </c>
      <c r="K866" s="21">
        <v>10340675</v>
      </c>
      <c r="L866" s="21">
        <v>10215514</v>
      </c>
      <c r="M866" s="21"/>
      <c r="N866" s="21">
        <v>-185153</v>
      </c>
      <c r="O866" s="21"/>
      <c r="P866" s="125">
        <v>-185153</v>
      </c>
      <c r="Q866" s="21"/>
      <c r="R866" s="21">
        <v>10030360</v>
      </c>
      <c r="S866" s="21"/>
      <c r="T866" s="21"/>
      <c r="U866" s="125">
        <v>0</v>
      </c>
      <c r="V866" s="21">
        <v>226250</v>
      </c>
      <c r="W866" s="34">
        <v>49973</v>
      </c>
      <c r="X866" s="114" t="s">
        <v>13682</v>
      </c>
    </row>
    <row r="867" spans="2:24" x14ac:dyDescent="0.2">
      <c r="B867" s="14" t="s">
        <v>23653</v>
      </c>
      <c r="C867" s="33" t="s">
        <v>14396</v>
      </c>
      <c r="D867" s="16" t="s">
        <v>23652</v>
      </c>
      <c r="E867" s="18" t="s">
        <v>26</v>
      </c>
      <c r="F867" s="34">
        <v>41244</v>
      </c>
      <c r="G867" s="20" t="s">
        <v>21186</v>
      </c>
      <c r="H867" s="109"/>
      <c r="I867" s="21">
        <v>7312864</v>
      </c>
      <c r="J867" s="21">
        <v>7312864</v>
      </c>
      <c r="K867" s="21">
        <v>7528822</v>
      </c>
      <c r="L867" s="21">
        <v>7415545</v>
      </c>
      <c r="M867" s="21"/>
      <c r="N867" s="21">
        <v>-102681</v>
      </c>
      <c r="O867" s="21"/>
      <c r="P867" s="125">
        <v>-102681</v>
      </c>
      <c r="Q867" s="21"/>
      <c r="R867" s="21">
        <v>7312864</v>
      </c>
      <c r="S867" s="21"/>
      <c r="T867" s="21"/>
      <c r="U867" s="125">
        <v>0</v>
      </c>
      <c r="V867" s="21">
        <v>148276</v>
      </c>
      <c r="W867" s="34">
        <v>44849</v>
      </c>
      <c r="X867" s="114" t="s">
        <v>13682</v>
      </c>
    </row>
    <row r="868" spans="2:24" x14ac:dyDescent="0.2">
      <c r="B868" s="14" t="s">
        <v>23651</v>
      </c>
      <c r="C868" s="33" t="s">
        <v>13686</v>
      </c>
      <c r="D868" s="16" t="s">
        <v>23650</v>
      </c>
      <c r="E868" s="18" t="s">
        <v>26</v>
      </c>
      <c r="F868" s="34">
        <v>41244</v>
      </c>
      <c r="G868" s="20" t="s">
        <v>21186</v>
      </c>
      <c r="H868" s="109"/>
      <c r="I868" s="21">
        <v>1714766</v>
      </c>
      <c r="J868" s="21">
        <v>1714766</v>
      </c>
      <c r="K868" s="21">
        <v>1731828</v>
      </c>
      <c r="L868" s="21">
        <v>1724968</v>
      </c>
      <c r="M868" s="21"/>
      <c r="N868" s="21">
        <v>-10202</v>
      </c>
      <c r="O868" s="21"/>
      <c r="P868" s="125">
        <v>-10202</v>
      </c>
      <c r="Q868" s="21"/>
      <c r="R868" s="21">
        <v>1714766</v>
      </c>
      <c r="S868" s="21"/>
      <c r="T868" s="21"/>
      <c r="U868" s="125">
        <v>0</v>
      </c>
      <c r="V868" s="21">
        <v>32024</v>
      </c>
      <c r="W868" s="34">
        <v>43610</v>
      </c>
      <c r="X868" s="114" t="s">
        <v>13682</v>
      </c>
    </row>
    <row r="869" spans="2:24" x14ac:dyDescent="0.2">
      <c r="B869" s="14" t="s">
        <v>23649</v>
      </c>
      <c r="C869" s="33" t="s">
        <v>14394</v>
      </c>
      <c r="D869" s="16" t="s">
        <v>23648</v>
      </c>
      <c r="E869" s="18" t="s">
        <v>26</v>
      </c>
      <c r="F869" s="34">
        <v>41244</v>
      </c>
      <c r="G869" s="20" t="s">
        <v>21186</v>
      </c>
      <c r="H869" s="109"/>
      <c r="I869" s="21">
        <v>4445568</v>
      </c>
      <c r="J869" s="21">
        <v>4445568</v>
      </c>
      <c r="K869" s="21">
        <v>4581710</v>
      </c>
      <c r="L869" s="21">
        <v>4537402</v>
      </c>
      <c r="M869" s="21"/>
      <c r="N869" s="21">
        <v>-91835</v>
      </c>
      <c r="O869" s="21"/>
      <c r="P869" s="125">
        <v>-91835</v>
      </c>
      <c r="Q869" s="21"/>
      <c r="R869" s="21">
        <v>4445568</v>
      </c>
      <c r="S869" s="21"/>
      <c r="T869" s="21"/>
      <c r="U869" s="125">
        <v>0</v>
      </c>
      <c r="V869" s="21">
        <v>99464</v>
      </c>
      <c r="W869" s="34">
        <v>44484</v>
      </c>
      <c r="X869" s="114" t="s">
        <v>13682</v>
      </c>
    </row>
    <row r="870" spans="2:24" x14ac:dyDescent="0.2">
      <c r="B870" s="14" t="s">
        <v>23647</v>
      </c>
      <c r="C870" s="33" t="s">
        <v>14392</v>
      </c>
      <c r="D870" s="16" t="s">
        <v>23646</v>
      </c>
      <c r="E870" s="18" t="s">
        <v>26</v>
      </c>
      <c r="F870" s="34">
        <v>41244</v>
      </c>
      <c r="G870" s="20" t="s">
        <v>21186</v>
      </c>
      <c r="H870" s="109"/>
      <c r="I870" s="21">
        <v>2191219</v>
      </c>
      <c r="J870" s="21">
        <v>2191219</v>
      </c>
      <c r="K870" s="21">
        <v>2211762</v>
      </c>
      <c r="L870" s="21">
        <v>2208873</v>
      </c>
      <c r="M870" s="21"/>
      <c r="N870" s="21">
        <v>-17654</v>
      </c>
      <c r="O870" s="21"/>
      <c r="P870" s="125">
        <v>-17654</v>
      </c>
      <c r="Q870" s="21"/>
      <c r="R870" s="21">
        <v>2191219</v>
      </c>
      <c r="S870" s="21"/>
      <c r="T870" s="21"/>
      <c r="U870" s="125">
        <v>0</v>
      </c>
      <c r="V870" s="21">
        <v>54433</v>
      </c>
      <c r="W870" s="34">
        <v>51160</v>
      </c>
      <c r="X870" s="114" t="s">
        <v>13682</v>
      </c>
    </row>
    <row r="871" spans="2:24" x14ac:dyDescent="0.2">
      <c r="B871" s="14" t="s">
        <v>23645</v>
      </c>
      <c r="C871" s="33" t="s">
        <v>14389</v>
      </c>
      <c r="D871" s="16" t="s">
        <v>23644</v>
      </c>
      <c r="E871" s="18" t="s">
        <v>26</v>
      </c>
      <c r="F871" s="34">
        <v>41244</v>
      </c>
      <c r="G871" s="20" t="s">
        <v>21186</v>
      </c>
      <c r="H871" s="109"/>
      <c r="I871" s="21">
        <v>6614046</v>
      </c>
      <c r="J871" s="21">
        <v>6614046</v>
      </c>
      <c r="K871" s="21">
        <v>6614046</v>
      </c>
      <c r="L871" s="21">
        <v>6614046</v>
      </c>
      <c r="M871" s="21"/>
      <c r="N871" s="21"/>
      <c r="O871" s="21"/>
      <c r="P871" s="125"/>
      <c r="Q871" s="21"/>
      <c r="R871" s="21">
        <v>6614046</v>
      </c>
      <c r="S871" s="21"/>
      <c r="T871" s="21"/>
      <c r="U871" s="125"/>
      <c r="V871" s="21">
        <v>51060</v>
      </c>
      <c r="W871" s="34">
        <v>42078</v>
      </c>
      <c r="X871" s="114" t="s">
        <v>13682</v>
      </c>
    </row>
    <row r="872" spans="2:24" x14ac:dyDescent="0.2">
      <c r="B872" s="14" t="s">
        <v>23643</v>
      </c>
      <c r="C872" s="33" t="s">
        <v>14386</v>
      </c>
      <c r="D872" s="16" t="s">
        <v>23642</v>
      </c>
      <c r="E872" s="18" t="s">
        <v>26</v>
      </c>
      <c r="F872" s="34">
        <v>41244</v>
      </c>
      <c r="G872" s="20" t="s">
        <v>21186</v>
      </c>
      <c r="H872" s="109"/>
      <c r="I872" s="21">
        <v>857011</v>
      </c>
      <c r="J872" s="21">
        <v>857011</v>
      </c>
      <c r="K872" s="21">
        <v>864912</v>
      </c>
      <c r="L872" s="21">
        <v>857692</v>
      </c>
      <c r="M872" s="21"/>
      <c r="N872" s="21">
        <v>-681</v>
      </c>
      <c r="O872" s="21"/>
      <c r="P872" s="125">
        <v>-681</v>
      </c>
      <c r="Q872" s="21"/>
      <c r="R872" s="21">
        <v>857011</v>
      </c>
      <c r="S872" s="21"/>
      <c r="T872" s="21"/>
      <c r="U872" s="125">
        <v>0</v>
      </c>
      <c r="V872" s="21">
        <v>37257</v>
      </c>
      <c r="W872" s="34">
        <v>48611</v>
      </c>
      <c r="X872" s="114" t="s">
        <v>13736</v>
      </c>
    </row>
    <row r="873" spans="2:24" x14ac:dyDescent="0.2">
      <c r="B873" s="14" t="s">
        <v>23641</v>
      </c>
      <c r="C873" s="33" t="s">
        <v>14383</v>
      </c>
      <c r="D873" s="16" t="s">
        <v>23640</v>
      </c>
      <c r="E873" s="18" t="s">
        <v>26</v>
      </c>
      <c r="F873" s="34">
        <v>41244</v>
      </c>
      <c r="G873" s="20" t="s">
        <v>21186</v>
      </c>
      <c r="H873" s="109"/>
      <c r="I873" s="21">
        <v>358266</v>
      </c>
      <c r="J873" s="21">
        <v>358266</v>
      </c>
      <c r="K873" s="21">
        <v>362577</v>
      </c>
      <c r="L873" s="21">
        <v>360303</v>
      </c>
      <c r="M873" s="21"/>
      <c r="N873" s="21">
        <v>-2037</v>
      </c>
      <c r="O873" s="21"/>
      <c r="P873" s="125">
        <v>-2037</v>
      </c>
      <c r="Q873" s="21"/>
      <c r="R873" s="21">
        <v>358266</v>
      </c>
      <c r="S873" s="21"/>
      <c r="T873" s="21"/>
      <c r="U873" s="125">
        <v>0</v>
      </c>
      <c r="V873" s="21">
        <v>9976</v>
      </c>
      <c r="W873" s="34">
        <v>48611</v>
      </c>
      <c r="X873" s="114" t="s">
        <v>13736</v>
      </c>
    </row>
    <row r="874" spans="2:24" x14ac:dyDescent="0.2">
      <c r="B874" s="14" t="s">
        <v>23639</v>
      </c>
      <c r="C874" s="33" t="s">
        <v>14380</v>
      </c>
      <c r="D874" s="16" t="s">
        <v>23638</v>
      </c>
      <c r="E874" s="18" t="s">
        <v>26</v>
      </c>
      <c r="F874" s="34">
        <v>41244</v>
      </c>
      <c r="G874" s="20" t="s">
        <v>21186</v>
      </c>
      <c r="H874" s="109"/>
      <c r="I874" s="21">
        <v>4012669</v>
      </c>
      <c r="J874" s="21">
        <v>4012669</v>
      </c>
      <c r="K874" s="21">
        <v>4091825</v>
      </c>
      <c r="L874" s="21">
        <v>4044162</v>
      </c>
      <c r="M874" s="21"/>
      <c r="N874" s="21">
        <v>-31493</v>
      </c>
      <c r="O874" s="21"/>
      <c r="P874" s="125">
        <v>-31493</v>
      </c>
      <c r="Q874" s="21"/>
      <c r="R874" s="21">
        <v>4012669</v>
      </c>
      <c r="S874" s="21"/>
      <c r="T874" s="21"/>
      <c r="U874" s="125">
        <v>0</v>
      </c>
      <c r="V874" s="21">
        <v>115489</v>
      </c>
      <c r="W874" s="34">
        <v>48580</v>
      </c>
      <c r="X874" s="114" t="s">
        <v>13736</v>
      </c>
    </row>
    <row r="875" spans="2:24" x14ac:dyDescent="0.2">
      <c r="B875" s="14" t="s">
        <v>23637</v>
      </c>
      <c r="C875" s="33" t="s">
        <v>14377</v>
      </c>
      <c r="D875" s="16" t="s">
        <v>23636</v>
      </c>
      <c r="E875" s="18" t="s">
        <v>26</v>
      </c>
      <c r="F875" s="34">
        <v>41244</v>
      </c>
      <c r="G875" s="20" t="s">
        <v>21186</v>
      </c>
      <c r="H875" s="109"/>
      <c r="I875" s="21">
        <v>1128694</v>
      </c>
      <c r="J875" s="21">
        <v>1128694</v>
      </c>
      <c r="K875" s="21">
        <v>1122918</v>
      </c>
      <c r="L875" s="21">
        <v>1116310</v>
      </c>
      <c r="M875" s="21"/>
      <c r="N875" s="21">
        <v>12384</v>
      </c>
      <c r="O875" s="21"/>
      <c r="P875" s="125">
        <v>12384</v>
      </c>
      <c r="Q875" s="21"/>
      <c r="R875" s="21">
        <v>1128694</v>
      </c>
      <c r="S875" s="21"/>
      <c r="T875" s="21"/>
      <c r="U875" s="125">
        <v>0</v>
      </c>
      <c r="V875" s="21">
        <v>29827</v>
      </c>
      <c r="W875" s="34">
        <v>48611</v>
      </c>
      <c r="X875" s="114" t="s">
        <v>13736</v>
      </c>
    </row>
    <row r="876" spans="2:24" x14ac:dyDescent="0.2">
      <c r="B876" s="14" t="s">
        <v>23635</v>
      </c>
      <c r="C876" s="33" t="s">
        <v>14374</v>
      </c>
      <c r="D876" s="16" t="s">
        <v>23634</v>
      </c>
      <c r="E876" s="18" t="s">
        <v>26</v>
      </c>
      <c r="F876" s="34">
        <v>41244</v>
      </c>
      <c r="G876" s="20" t="s">
        <v>21186</v>
      </c>
      <c r="H876" s="109"/>
      <c r="I876" s="21">
        <v>3838371</v>
      </c>
      <c r="J876" s="21">
        <v>3838371</v>
      </c>
      <c r="K876" s="21">
        <v>3898345</v>
      </c>
      <c r="L876" s="21">
        <v>3859223</v>
      </c>
      <c r="M876" s="21"/>
      <c r="N876" s="21">
        <v>-20852</v>
      </c>
      <c r="O876" s="21"/>
      <c r="P876" s="125">
        <v>-20852</v>
      </c>
      <c r="Q876" s="21"/>
      <c r="R876" s="21">
        <v>3838371</v>
      </c>
      <c r="S876" s="21"/>
      <c r="T876" s="21"/>
      <c r="U876" s="125">
        <v>0</v>
      </c>
      <c r="V876" s="21">
        <v>134548</v>
      </c>
      <c r="W876" s="34">
        <v>48670</v>
      </c>
      <c r="X876" s="114" t="s">
        <v>13736</v>
      </c>
    </row>
    <row r="877" spans="2:24" x14ac:dyDescent="0.2">
      <c r="B877" s="14" t="s">
        <v>23633</v>
      </c>
      <c r="C877" s="33" t="s">
        <v>14371</v>
      </c>
      <c r="D877" s="16" t="s">
        <v>23632</v>
      </c>
      <c r="E877" s="18" t="s">
        <v>26</v>
      </c>
      <c r="F877" s="34">
        <v>41244</v>
      </c>
      <c r="G877" s="20" t="s">
        <v>21186</v>
      </c>
      <c r="H877" s="109"/>
      <c r="I877" s="21">
        <v>5171535</v>
      </c>
      <c r="J877" s="21">
        <v>5171535</v>
      </c>
      <c r="K877" s="21">
        <v>5251532</v>
      </c>
      <c r="L877" s="21">
        <v>5207811</v>
      </c>
      <c r="M877" s="21"/>
      <c r="N877" s="21">
        <v>-36276</v>
      </c>
      <c r="O877" s="21"/>
      <c r="P877" s="125">
        <v>-36276</v>
      </c>
      <c r="Q877" s="21"/>
      <c r="R877" s="21">
        <v>5171535</v>
      </c>
      <c r="S877" s="21"/>
      <c r="T877" s="21"/>
      <c r="U877" s="125">
        <v>0</v>
      </c>
      <c r="V877" s="21">
        <v>161283</v>
      </c>
      <c r="W877" s="34">
        <v>48670</v>
      </c>
      <c r="X877" s="114" t="s">
        <v>13736</v>
      </c>
    </row>
    <row r="878" spans="2:24" x14ac:dyDescent="0.2">
      <c r="B878" s="14" t="s">
        <v>23631</v>
      </c>
      <c r="C878" s="33" t="s">
        <v>14368</v>
      </c>
      <c r="D878" s="16" t="s">
        <v>23630</v>
      </c>
      <c r="E878" s="18" t="s">
        <v>26</v>
      </c>
      <c r="F878" s="34">
        <v>41244</v>
      </c>
      <c r="G878" s="20" t="s">
        <v>21186</v>
      </c>
      <c r="H878" s="109"/>
      <c r="I878" s="21">
        <v>2545870</v>
      </c>
      <c r="J878" s="21">
        <v>2545870</v>
      </c>
      <c r="K878" s="21">
        <v>2644125</v>
      </c>
      <c r="L878" s="21">
        <v>2641236</v>
      </c>
      <c r="M878" s="21"/>
      <c r="N878" s="21">
        <v>-95366</v>
      </c>
      <c r="O878" s="21"/>
      <c r="P878" s="125">
        <v>-95366</v>
      </c>
      <c r="Q878" s="21"/>
      <c r="R878" s="21">
        <v>2545870</v>
      </c>
      <c r="S878" s="21"/>
      <c r="T878" s="21"/>
      <c r="U878" s="125">
        <v>0</v>
      </c>
      <c r="V878" s="21">
        <v>80927</v>
      </c>
      <c r="W878" s="34">
        <v>48670</v>
      </c>
      <c r="X878" s="114" t="s">
        <v>13736</v>
      </c>
    </row>
    <row r="879" spans="2:24" x14ac:dyDescent="0.2">
      <c r="B879" s="14" t="s">
        <v>23629</v>
      </c>
      <c r="C879" s="33" t="s">
        <v>14365</v>
      </c>
      <c r="D879" s="16" t="s">
        <v>23628</v>
      </c>
      <c r="E879" s="18" t="s">
        <v>26</v>
      </c>
      <c r="F879" s="34">
        <v>41244</v>
      </c>
      <c r="G879" s="20" t="s">
        <v>21186</v>
      </c>
      <c r="H879" s="109"/>
      <c r="I879" s="21">
        <v>1336431</v>
      </c>
      <c r="J879" s="21">
        <v>1336431</v>
      </c>
      <c r="K879" s="21">
        <v>1372556</v>
      </c>
      <c r="L879" s="21">
        <v>1370693</v>
      </c>
      <c r="M879" s="21"/>
      <c r="N879" s="21">
        <v>-34262</v>
      </c>
      <c r="O879" s="21"/>
      <c r="P879" s="125">
        <v>-34262</v>
      </c>
      <c r="Q879" s="21"/>
      <c r="R879" s="21">
        <v>1336431</v>
      </c>
      <c r="S879" s="21"/>
      <c r="T879" s="21"/>
      <c r="U879" s="125">
        <v>0</v>
      </c>
      <c r="V879" s="21">
        <v>35815</v>
      </c>
      <c r="W879" s="34">
        <v>48792</v>
      </c>
      <c r="X879" s="114" t="s">
        <v>13736</v>
      </c>
    </row>
    <row r="880" spans="2:24" x14ac:dyDescent="0.2">
      <c r="B880" s="14" t="s">
        <v>23627</v>
      </c>
      <c r="C880" s="33" t="s">
        <v>14362</v>
      </c>
      <c r="D880" s="16" t="s">
        <v>23626</v>
      </c>
      <c r="E880" s="18" t="s">
        <v>26</v>
      </c>
      <c r="F880" s="34">
        <v>41244</v>
      </c>
      <c r="G880" s="20" t="s">
        <v>21186</v>
      </c>
      <c r="H880" s="109"/>
      <c r="I880" s="21">
        <v>1061336</v>
      </c>
      <c r="J880" s="21">
        <v>1061336</v>
      </c>
      <c r="K880" s="21">
        <v>1070291</v>
      </c>
      <c r="L880" s="21">
        <v>1062160</v>
      </c>
      <c r="M880" s="21"/>
      <c r="N880" s="21">
        <v>-824</v>
      </c>
      <c r="O880" s="21"/>
      <c r="P880" s="125">
        <v>-824</v>
      </c>
      <c r="Q880" s="21"/>
      <c r="R880" s="21">
        <v>1061336</v>
      </c>
      <c r="S880" s="21"/>
      <c r="T880" s="21"/>
      <c r="U880" s="125">
        <v>0</v>
      </c>
      <c r="V880" s="21">
        <v>29638</v>
      </c>
      <c r="W880" s="34">
        <v>48761</v>
      </c>
      <c r="X880" s="114" t="s">
        <v>13736</v>
      </c>
    </row>
    <row r="881" spans="2:24" x14ac:dyDescent="0.2">
      <c r="B881" s="14" t="s">
        <v>23625</v>
      </c>
      <c r="C881" s="33" t="s">
        <v>14359</v>
      </c>
      <c r="D881" s="16" t="s">
        <v>23624</v>
      </c>
      <c r="E881" s="18" t="s">
        <v>26</v>
      </c>
      <c r="F881" s="34">
        <v>41244</v>
      </c>
      <c r="G881" s="20" t="s">
        <v>21186</v>
      </c>
      <c r="H881" s="109"/>
      <c r="I881" s="21">
        <v>2396795</v>
      </c>
      <c r="J881" s="21">
        <v>2396795</v>
      </c>
      <c r="K881" s="21">
        <v>2427504</v>
      </c>
      <c r="L881" s="21">
        <v>2408939</v>
      </c>
      <c r="M881" s="21"/>
      <c r="N881" s="21">
        <v>-12144</v>
      </c>
      <c r="O881" s="21"/>
      <c r="P881" s="125">
        <v>-12144</v>
      </c>
      <c r="Q881" s="21"/>
      <c r="R881" s="21">
        <v>2396795</v>
      </c>
      <c r="S881" s="21"/>
      <c r="T881" s="21"/>
      <c r="U881" s="125">
        <v>0</v>
      </c>
      <c r="V881" s="21">
        <v>70812</v>
      </c>
      <c r="W881" s="34">
        <v>49065</v>
      </c>
      <c r="X881" s="114" t="s">
        <v>13736</v>
      </c>
    </row>
    <row r="882" spans="2:24" x14ac:dyDescent="0.2">
      <c r="B882" s="14" t="s">
        <v>23623</v>
      </c>
      <c r="C882" s="33" t="s">
        <v>14356</v>
      </c>
      <c r="D882" s="16" t="s">
        <v>23622</v>
      </c>
      <c r="E882" s="18" t="s">
        <v>26</v>
      </c>
      <c r="F882" s="34">
        <v>41244</v>
      </c>
      <c r="G882" s="20" t="s">
        <v>21186</v>
      </c>
      <c r="H882" s="109"/>
      <c r="I882" s="21">
        <v>5659880</v>
      </c>
      <c r="J882" s="21">
        <v>5659880</v>
      </c>
      <c r="K882" s="21">
        <v>5670492</v>
      </c>
      <c r="L882" s="21">
        <v>5659880</v>
      </c>
      <c r="M882" s="21"/>
      <c r="N882" s="21"/>
      <c r="O882" s="21"/>
      <c r="P882" s="125"/>
      <c r="Q882" s="21"/>
      <c r="R882" s="21">
        <v>5659880</v>
      </c>
      <c r="S882" s="21"/>
      <c r="T882" s="21"/>
      <c r="U882" s="125"/>
      <c r="V882" s="21">
        <v>149655</v>
      </c>
      <c r="W882" s="34">
        <v>49004</v>
      </c>
      <c r="X882" s="114" t="s">
        <v>13736</v>
      </c>
    </row>
    <row r="883" spans="2:24" x14ac:dyDescent="0.2">
      <c r="B883" s="14" t="s">
        <v>23621</v>
      </c>
      <c r="C883" s="33" t="s">
        <v>14353</v>
      </c>
      <c r="D883" s="16" t="s">
        <v>23620</v>
      </c>
      <c r="E883" s="18" t="s">
        <v>26</v>
      </c>
      <c r="F883" s="34">
        <v>41244</v>
      </c>
      <c r="G883" s="20" t="s">
        <v>21186</v>
      </c>
      <c r="H883" s="109"/>
      <c r="I883" s="21">
        <v>1615957</v>
      </c>
      <c r="J883" s="21">
        <v>1615957</v>
      </c>
      <c r="K883" s="21">
        <v>1598030</v>
      </c>
      <c r="L883" s="21">
        <v>1591433</v>
      </c>
      <c r="M883" s="21"/>
      <c r="N883" s="21">
        <v>24524</v>
      </c>
      <c r="O883" s="21"/>
      <c r="P883" s="125">
        <v>24524</v>
      </c>
      <c r="Q883" s="21"/>
      <c r="R883" s="21">
        <v>1615957</v>
      </c>
      <c r="S883" s="21"/>
      <c r="T883" s="21"/>
      <c r="U883" s="125">
        <v>0</v>
      </c>
      <c r="V883" s="21">
        <v>43207</v>
      </c>
      <c r="W883" s="34">
        <v>49126</v>
      </c>
      <c r="X883" s="114" t="s">
        <v>13736</v>
      </c>
    </row>
    <row r="884" spans="2:24" x14ac:dyDescent="0.2">
      <c r="B884" s="14" t="s">
        <v>23619</v>
      </c>
      <c r="C884" s="33" t="s">
        <v>14350</v>
      </c>
      <c r="D884" s="16" t="s">
        <v>23618</v>
      </c>
      <c r="E884" s="18" t="s">
        <v>26</v>
      </c>
      <c r="F884" s="34">
        <v>41244</v>
      </c>
      <c r="G884" s="20" t="s">
        <v>21186</v>
      </c>
      <c r="H884" s="109"/>
      <c r="I884" s="21">
        <v>3630716</v>
      </c>
      <c r="J884" s="21">
        <v>3630716</v>
      </c>
      <c r="K884" s="21">
        <v>3670179</v>
      </c>
      <c r="L884" s="21">
        <v>3640272</v>
      </c>
      <c r="M884" s="21"/>
      <c r="N884" s="21">
        <v>-9556</v>
      </c>
      <c r="O884" s="21"/>
      <c r="P884" s="125">
        <v>-9556</v>
      </c>
      <c r="Q884" s="21"/>
      <c r="R884" s="21">
        <v>3630716</v>
      </c>
      <c r="S884" s="21"/>
      <c r="T884" s="21"/>
      <c r="U884" s="125">
        <v>0</v>
      </c>
      <c r="V884" s="21">
        <v>120029</v>
      </c>
      <c r="W884" s="34">
        <v>49157</v>
      </c>
      <c r="X884" s="114" t="s">
        <v>13736</v>
      </c>
    </row>
    <row r="885" spans="2:24" x14ac:dyDescent="0.2">
      <c r="B885" s="14" t="s">
        <v>23617</v>
      </c>
      <c r="C885" s="33" t="s">
        <v>14347</v>
      </c>
      <c r="D885" s="16" t="s">
        <v>23616</v>
      </c>
      <c r="E885" s="18" t="s">
        <v>26</v>
      </c>
      <c r="F885" s="34">
        <v>41244</v>
      </c>
      <c r="G885" s="20" t="s">
        <v>21186</v>
      </c>
      <c r="H885" s="109"/>
      <c r="I885" s="21">
        <v>1343858</v>
      </c>
      <c r="J885" s="21">
        <v>1343858</v>
      </c>
      <c r="K885" s="21">
        <v>1354873</v>
      </c>
      <c r="L885" s="21">
        <v>1344620</v>
      </c>
      <c r="M885" s="21"/>
      <c r="N885" s="21">
        <v>-762</v>
      </c>
      <c r="O885" s="21"/>
      <c r="P885" s="125">
        <v>-762</v>
      </c>
      <c r="Q885" s="21"/>
      <c r="R885" s="21">
        <v>1343858</v>
      </c>
      <c r="S885" s="21"/>
      <c r="T885" s="21"/>
      <c r="U885" s="125">
        <v>0</v>
      </c>
      <c r="V885" s="21">
        <v>40555</v>
      </c>
      <c r="W885" s="34">
        <v>49188</v>
      </c>
      <c r="X885" s="114" t="s">
        <v>13736</v>
      </c>
    </row>
    <row r="886" spans="2:24" x14ac:dyDescent="0.2">
      <c r="B886" s="14" t="s">
        <v>23615</v>
      </c>
      <c r="C886" s="33" t="s">
        <v>14344</v>
      </c>
      <c r="D886" s="16" t="s">
        <v>23614</v>
      </c>
      <c r="E886" s="18" t="s">
        <v>26</v>
      </c>
      <c r="F886" s="34">
        <v>41244</v>
      </c>
      <c r="G886" s="20" t="s">
        <v>21186</v>
      </c>
      <c r="H886" s="109"/>
      <c r="I886" s="21">
        <v>1925328</v>
      </c>
      <c r="J886" s="21">
        <v>1925328</v>
      </c>
      <c r="K886" s="21">
        <v>1915024</v>
      </c>
      <c r="L886" s="21">
        <v>1901950</v>
      </c>
      <c r="M886" s="21"/>
      <c r="N886" s="21">
        <v>23377</v>
      </c>
      <c r="O886" s="21"/>
      <c r="P886" s="125">
        <v>23377</v>
      </c>
      <c r="Q886" s="21"/>
      <c r="R886" s="21">
        <v>1925328</v>
      </c>
      <c r="S886" s="21"/>
      <c r="T886" s="21"/>
      <c r="U886" s="125">
        <v>0</v>
      </c>
      <c r="V886" s="21">
        <v>60355</v>
      </c>
      <c r="W886" s="34">
        <v>48853</v>
      </c>
      <c r="X886" s="114" t="s">
        <v>13736</v>
      </c>
    </row>
    <row r="887" spans="2:24" x14ac:dyDescent="0.2">
      <c r="B887" s="14" t="s">
        <v>23613</v>
      </c>
      <c r="C887" s="33" t="s">
        <v>14341</v>
      </c>
      <c r="D887" s="16" t="s">
        <v>23612</v>
      </c>
      <c r="E887" s="18" t="s">
        <v>26</v>
      </c>
      <c r="F887" s="34">
        <v>41244</v>
      </c>
      <c r="G887" s="20" t="s">
        <v>21186</v>
      </c>
      <c r="H887" s="109"/>
      <c r="I887" s="21">
        <v>2012632</v>
      </c>
      <c r="J887" s="21">
        <v>2012632</v>
      </c>
      <c r="K887" s="21">
        <v>2038734</v>
      </c>
      <c r="L887" s="21">
        <v>2022788</v>
      </c>
      <c r="M887" s="21"/>
      <c r="N887" s="21">
        <v>-10156</v>
      </c>
      <c r="O887" s="21"/>
      <c r="P887" s="125">
        <v>-10156</v>
      </c>
      <c r="Q887" s="21"/>
      <c r="R887" s="21">
        <v>2012632</v>
      </c>
      <c r="S887" s="21"/>
      <c r="T887" s="21"/>
      <c r="U887" s="125">
        <v>0</v>
      </c>
      <c r="V887" s="21">
        <v>66951</v>
      </c>
      <c r="W887" s="34">
        <v>48823</v>
      </c>
      <c r="X887" s="114" t="s">
        <v>13736</v>
      </c>
    </row>
    <row r="888" spans="2:24" x14ac:dyDescent="0.2">
      <c r="B888" s="14" t="s">
        <v>23611</v>
      </c>
      <c r="C888" s="33" t="s">
        <v>14338</v>
      </c>
      <c r="D888" s="16" t="s">
        <v>23610</v>
      </c>
      <c r="E888" s="18" t="s">
        <v>26</v>
      </c>
      <c r="F888" s="34">
        <v>41244</v>
      </c>
      <c r="G888" s="20" t="s">
        <v>21186</v>
      </c>
      <c r="H888" s="109"/>
      <c r="I888" s="21">
        <v>1519246</v>
      </c>
      <c r="J888" s="21">
        <v>1519246</v>
      </c>
      <c r="K888" s="21">
        <v>1578116</v>
      </c>
      <c r="L888" s="21">
        <v>1543339</v>
      </c>
      <c r="M888" s="21"/>
      <c r="N888" s="21">
        <v>-24093</v>
      </c>
      <c r="O888" s="21"/>
      <c r="P888" s="125">
        <v>-24093</v>
      </c>
      <c r="Q888" s="21"/>
      <c r="R888" s="21">
        <v>1519246</v>
      </c>
      <c r="S888" s="21"/>
      <c r="T888" s="21"/>
      <c r="U888" s="125">
        <v>0</v>
      </c>
      <c r="V888" s="21">
        <v>38152</v>
      </c>
      <c r="W888" s="34">
        <v>49310</v>
      </c>
      <c r="X888" s="114" t="s">
        <v>13736</v>
      </c>
    </row>
    <row r="889" spans="2:24" x14ac:dyDescent="0.2">
      <c r="B889" s="14" t="s">
        <v>23609</v>
      </c>
      <c r="C889" s="33" t="s">
        <v>14335</v>
      </c>
      <c r="D889" s="16" t="s">
        <v>23608</v>
      </c>
      <c r="E889" s="18" t="s">
        <v>26</v>
      </c>
      <c r="F889" s="34">
        <v>41244</v>
      </c>
      <c r="G889" s="20" t="s">
        <v>21186</v>
      </c>
      <c r="H889" s="109"/>
      <c r="I889" s="21">
        <v>68441</v>
      </c>
      <c r="J889" s="21">
        <v>68441</v>
      </c>
      <c r="K889" s="21">
        <v>68051</v>
      </c>
      <c r="L889" s="21">
        <v>67711</v>
      </c>
      <c r="M889" s="21"/>
      <c r="N889" s="21">
        <v>730</v>
      </c>
      <c r="O889" s="21"/>
      <c r="P889" s="125">
        <v>730</v>
      </c>
      <c r="Q889" s="21"/>
      <c r="R889" s="21">
        <v>68441</v>
      </c>
      <c r="S889" s="21"/>
      <c r="T889" s="21"/>
      <c r="U889" s="125">
        <v>0</v>
      </c>
      <c r="V889" s="21">
        <v>1843</v>
      </c>
      <c r="W889" s="34">
        <v>48853</v>
      </c>
      <c r="X889" s="114" t="s">
        <v>13736</v>
      </c>
    </row>
    <row r="890" spans="2:24" x14ac:dyDescent="0.2">
      <c r="B890" s="14" t="s">
        <v>23607</v>
      </c>
      <c r="C890" s="33" t="s">
        <v>14332</v>
      </c>
      <c r="D890" s="16" t="s">
        <v>23606</v>
      </c>
      <c r="E890" s="18" t="s">
        <v>26</v>
      </c>
      <c r="F890" s="34">
        <v>41244</v>
      </c>
      <c r="G890" s="20" t="s">
        <v>21186</v>
      </c>
      <c r="H890" s="109"/>
      <c r="I890" s="21">
        <v>1068144</v>
      </c>
      <c r="J890" s="21">
        <v>1068144</v>
      </c>
      <c r="K890" s="21">
        <v>1130230</v>
      </c>
      <c r="L890" s="21">
        <v>1091044</v>
      </c>
      <c r="M890" s="21"/>
      <c r="N890" s="21">
        <v>-22900</v>
      </c>
      <c r="O890" s="21"/>
      <c r="P890" s="125">
        <v>-22900</v>
      </c>
      <c r="Q890" s="21"/>
      <c r="R890" s="21">
        <v>1068144</v>
      </c>
      <c r="S890" s="21"/>
      <c r="T890" s="21"/>
      <c r="U890" s="125">
        <v>0</v>
      </c>
      <c r="V890" s="21">
        <v>29613</v>
      </c>
      <c r="W890" s="34">
        <v>49644</v>
      </c>
      <c r="X890" s="114" t="s">
        <v>13736</v>
      </c>
    </row>
    <row r="891" spans="2:24" x14ac:dyDescent="0.2">
      <c r="B891" s="14" t="s">
        <v>23605</v>
      </c>
      <c r="C891" s="33" t="s">
        <v>14329</v>
      </c>
      <c r="D891" s="16" t="s">
        <v>23604</v>
      </c>
      <c r="E891" s="18" t="s">
        <v>26</v>
      </c>
      <c r="F891" s="34">
        <v>41244</v>
      </c>
      <c r="G891" s="20" t="s">
        <v>21186</v>
      </c>
      <c r="H891" s="109"/>
      <c r="I891" s="21">
        <v>2146011</v>
      </c>
      <c r="J891" s="21">
        <v>2146011</v>
      </c>
      <c r="K891" s="21">
        <v>2242582</v>
      </c>
      <c r="L891" s="21">
        <v>2183072</v>
      </c>
      <c r="M891" s="21"/>
      <c r="N891" s="21">
        <v>-37061</v>
      </c>
      <c r="O891" s="21"/>
      <c r="P891" s="125">
        <v>-37061</v>
      </c>
      <c r="Q891" s="21"/>
      <c r="R891" s="21">
        <v>2146011</v>
      </c>
      <c r="S891" s="21"/>
      <c r="T891" s="21"/>
      <c r="U891" s="125">
        <v>0</v>
      </c>
      <c r="V891" s="21">
        <v>54306</v>
      </c>
      <c r="W891" s="34">
        <v>49553</v>
      </c>
      <c r="X891" s="114" t="s">
        <v>13736</v>
      </c>
    </row>
    <row r="892" spans="2:24" x14ac:dyDescent="0.2">
      <c r="B892" s="14" t="s">
        <v>23603</v>
      </c>
      <c r="C892" s="33" t="s">
        <v>14326</v>
      </c>
      <c r="D892" s="16" t="s">
        <v>23602</v>
      </c>
      <c r="E892" s="18" t="s">
        <v>26</v>
      </c>
      <c r="F892" s="34">
        <v>41244</v>
      </c>
      <c r="G892" s="20" t="s">
        <v>21186</v>
      </c>
      <c r="H892" s="109"/>
      <c r="I892" s="21">
        <v>100013</v>
      </c>
      <c r="J892" s="21">
        <v>100013</v>
      </c>
      <c r="K892" s="21">
        <v>97419</v>
      </c>
      <c r="L892" s="21">
        <v>97144</v>
      </c>
      <c r="M892" s="21"/>
      <c r="N892" s="21">
        <v>2870</v>
      </c>
      <c r="O892" s="21"/>
      <c r="P892" s="125">
        <v>2870</v>
      </c>
      <c r="Q892" s="21"/>
      <c r="R892" s="21">
        <v>100013</v>
      </c>
      <c r="S892" s="21"/>
      <c r="T892" s="21"/>
      <c r="U892" s="125">
        <v>0</v>
      </c>
      <c r="V892" s="21">
        <v>3056</v>
      </c>
      <c r="W892" s="34">
        <v>49644</v>
      </c>
      <c r="X892" s="114" t="s">
        <v>13736</v>
      </c>
    </row>
    <row r="893" spans="2:24" x14ac:dyDescent="0.2">
      <c r="B893" s="14" t="s">
        <v>23601</v>
      </c>
      <c r="C893" s="33" t="s">
        <v>14323</v>
      </c>
      <c r="D893" s="16" t="s">
        <v>23600</v>
      </c>
      <c r="E893" s="18" t="s">
        <v>26</v>
      </c>
      <c r="F893" s="34">
        <v>41244</v>
      </c>
      <c r="G893" s="20" t="s">
        <v>21186</v>
      </c>
      <c r="H893" s="109"/>
      <c r="I893" s="21">
        <v>383346</v>
      </c>
      <c r="J893" s="21">
        <v>383346</v>
      </c>
      <c r="K893" s="21">
        <v>378734</v>
      </c>
      <c r="L893" s="21">
        <v>378884</v>
      </c>
      <c r="M893" s="21"/>
      <c r="N893" s="21">
        <v>4462</v>
      </c>
      <c r="O893" s="21"/>
      <c r="P893" s="125">
        <v>4462</v>
      </c>
      <c r="Q893" s="21"/>
      <c r="R893" s="21">
        <v>383346</v>
      </c>
      <c r="S893" s="21"/>
      <c r="T893" s="21"/>
      <c r="U893" s="125">
        <v>0</v>
      </c>
      <c r="V893" s="21">
        <v>8109</v>
      </c>
      <c r="W893" s="34">
        <v>43405</v>
      </c>
      <c r="X893" s="114" t="s">
        <v>13736</v>
      </c>
    </row>
    <row r="894" spans="2:24" x14ac:dyDescent="0.2">
      <c r="B894" s="14" t="s">
        <v>23599</v>
      </c>
      <c r="C894" s="33" t="s">
        <v>14320</v>
      </c>
      <c r="D894" s="16" t="s">
        <v>23598</v>
      </c>
      <c r="E894" s="18" t="s">
        <v>26</v>
      </c>
      <c r="F894" s="34">
        <v>41244</v>
      </c>
      <c r="G894" s="20" t="s">
        <v>21186</v>
      </c>
      <c r="H894" s="109"/>
      <c r="I894" s="21">
        <v>341257</v>
      </c>
      <c r="J894" s="21">
        <v>341257</v>
      </c>
      <c r="K894" s="21">
        <v>337151</v>
      </c>
      <c r="L894" s="21">
        <v>336331</v>
      </c>
      <c r="M894" s="21"/>
      <c r="N894" s="21">
        <v>4926</v>
      </c>
      <c r="O894" s="21"/>
      <c r="P894" s="125">
        <v>4926</v>
      </c>
      <c r="Q894" s="21"/>
      <c r="R894" s="21">
        <v>341257</v>
      </c>
      <c r="S894" s="21"/>
      <c r="T894" s="21"/>
      <c r="U894" s="125">
        <v>0</v>
      </c>
      <c r="V894" s="21">
        <v>6720</v>
      </c>
      <c r="W894" s="34">
        <v>43405</v>
      </c>
      <c r="X894" s="114" t="s">
        <v>13736</v>
      </c>
    </row>
    <row r="895" spans="2:24" x14ac:dyDescent="0.2">
      <c r="B895" s="14" t="s">
        <v>23597</v>
      </c>
      <c r="C895" s="33" t="s">
        <v>14317</v>
      </c>
      <c r="D895" s="16" t="s">
        <v>23596</v>
      </c>
      <c r="E895" s="18" t="s">
        <v>26</v>
      </c>
      <c r="F895" s="34">
        <v>41244</v>
      </c>
      <c r="G895" s="20" t="s">
        <v>21186</v>
      </c>
      <c r="H895" s="109"/>
      <c r="I895" s="21">
        <v>86676</v>
      </c>
      <c r="J895" s="21">
        <v>86676</v>
      </c>
      <c r="K895" s="21">
        <v>85633</v>
      </c>
      <c r="L895" s="21">
        <v>85688</v>
      </c>
      <c r="M895" s="21"/>
      <c r="N895" s="21">
        <v>987</v>
      </c>
      <c r="O895" s="21"/>
      <c r="P895" s="125">
        <v>987</v>
      </c>
      <c r="Q895" s="21"/>
      <c r="R895" s="21">
        <v>86676</v>
      </c>
      <c r="S895" s="21"/>
      <c r="T895" s="21"/>
      <c r="U895" s="125">
        <v>0</v>
      </c>
      <c r="V895" s="21">
        <v>1893</v>
      </c>
      <c r="W895" s="34">
        <v>43435</v>
      </c>
      <c r="X895" s="114" t="s">
        <v>13736</v>
      </c>
    </row>
    <row r="896" spans="2:24" x14ac:dyDescent="0.2">
      <c r="B896" s="14" t="s">
        <v>23595</v>
      </c>
      <c r="C896" s="33" t="s">
        <v>14314</v>
      </c>
      <c r="D896" s="16" t="s">
        <v>23594</v>
      </c>
      <c r="E896" s="18" t="s">
        <v>26</v>
      </c>
      <c r="F896" s="34">
        <v>41244</v>
      </c>
      <c r="G896" s="20" t="s">
        <v>21186</v>
      </c>
      <c r="H896" s="109"/>
      <c r="I896" s="21">
        <v>353816</v>
      </c>
      <c r="J896" s="21">
        <v>353816</v>
      </c>
      <c r="K896" s="21">
        <v>349559</v>
      </c>
      <c r="L896" s="21">
        <v>349966</v>
      </c>
      <c r="M896" s="21"/>
      <c r="N896" s="21">
        <v>3849</v>
      </c>
      <c r="O896" s="21"/>
      <c r="P896" s="125">
        <v>3849</v>
      </c>
      <c r="Q896" s="21"/>
      <c r="R896" s="21">
        <v>353816</v>
      </c>
      <c r="S896" s="21"/>
      <c r="T896" s="21"/>
      <c r="U896" s="125">
        <v>0</v>
      </c>
      <c r="V896" s="21">
        <v>9297</v>
      </c>
      <c r="W896" s="34">
        <v>43466</v>
      </c>
      <c r="X896" s="114" t="s">
        <v>13736</v>
      </c>
    </row>
    <row r="897" spans="2:24" x14ac:dyDescent="0.2">
      <c r="B897" s="14" t="s">
        <v>23593</v>
      </c>
      <c r="C897" s="33" t="s">
        <v>14311</v>
      </c>
      <c r="D897" s="16" t="s">
        <v>23592</v>
      </c>
      <c r="E897" s="18" t="s">
        <v>26</v>
      </c>
      <c r="F897" s="34">
        <v>41244</v>
      </c>
      <c r="G897" s="20" t="s">
        <v>21186</v>
      </c>
      <c r="H897" s="109"/>
      <c r="I897" s="21">
        <v>234930</v>
      </c>
      <c r="J897" s="21">
        <v>234930</v>
      </c>
      <c r="K897" s="21">
        <v>232103</v>
      </c>
      <c r="L897" s="21">
        <v>231358</v>
      </c>
      <c r="M897" s="21"/>
      <c r="N897" s="21">
        <v>3571</v>
      </c>
      <c r="O897" s="21"/>
      <c r="P897" s="125">
        <v>3571</v>
      </c>
      <c r="Q897" s="21"/>
      <c r="R897" s="21">
        <v>234930</v>
      </c>
      <c r="S897" s="21"/>
      <c r="T897" s="21"/>
      <c r="U897" s="125">
        <v>0</v>
      </c>
      <c r="V897" s="21">
        <v>3367</v>
      </c>
      <c r="W897" s="34">
        <v>43466</v>
      </c>
      <c r="X897" s="114" t="s">
        <v>13736</v>
      </c>
    </row>
    <row r="898" spans="2:24" x14ac:dyDescent="0.2">
      <c r="B898" s="14" t="s">
        <v>23591</v>
      </c>
      <c r="C898" s="33" t="s">
        <v>14308</v>
      </c>
      <c r="D898" s="16" t="s">
        <v>23590</v>
      </c>
      <c r="E898" s="18" t="s">
        <v>26</v>
      </c>
      <c r="F898" s="34">
        <v>41244</v>
      </c>
      <c r="G898" s="20" t="s">
        <v>21186</v>
      </c>
      <c r="H898" s="109"/>
      <c r="I898" s="21">
        <v>473784</v>
      </c>
      <c r="J898" s="21">
        <v>473784</v>
      </c>
      <c r="K898" s="21">
        <v>462680</v>
      </c>
      <c r="L898" s="21">
        <v>461767</v>
      </c>
      <c r="M898" s="21"/>
      <c r="N898" s="21">
        <v>12018</v>
      </c>
      <c r="O898" s="21"/>
      <c r="P898" s="125">
        <v>12018</v>
      </c>
      <c r="Q898" s="21"/>
      <c r="R898" s="21">
        <v>473784</v>
      </c>
      <c r="S898" s="21"/>
      <c r="T898" s="21"/>
      <c r="U898" s="125">
        <v>0</v>
      </c>
      <c r="V898" s="21">
        <v>13626</v>
      </c>
      <c r="W898" s="34">
        <v>49065</v>
      </c>
      <c r="X898" s="114" t="s">
        <v>13736</v>
      </c>
    </row>
    <row r="899" spans="2:24" x14ac:dyDescent="0.2">
      <c r="B899" s="14" t="s">
        <v>23589</v>
      </c>
      <c r="C899" s="33" t="s">
        <v>14305</v>
      </c>
      <c r="D899" s="16" t="s">
        <v>23588</v>
      </c>
      <c r="E899" s="18" t="s">
        <v>26</v>
      </c>
      <c r="F899" s="34">
        <v>41244</v>
      </c>
      <c r="G899" s="20" t="s">
        <v>21186</v>
      </c>
      <c r="H899" s="109"/>
      <c r="I899" s="21">
        <v>2306878</v>
      </c>
      <c r="J899" s="21">
        <v>2306878</v>
      </c>
      <c r="K899" s="21">
        <v>2365992</v>
      </c>
      <c r="L899" s="21">
        <v>2361896</v>
      </c>
      <c r="M899" s="21"/>
      <c r="N899" s="21">
        <v>-55019</v>
      </c>
      <c r="O899" s="21"/>
      <c r="P899" s="125">
        <v>-55019</v>
      </c>
      <c r="Q899" s="21"/>
      <c r="R899" s="21">
        <v>2306878</v>
      </c>
      <c r="S899" s="21"/>
      <c r="T899" s="21"/>
      <c r="U899" s="125">
        <v>0</v>
      </c>
      <c r="V899" s="21">
        <v>63477</v>
      </c>
      <c r="W899" s="34">
        <v>49065</v>
      </c>
      <c r="X899" s="114" t="s">
        <v>13736</v>
      </c>
    </row>
    <row r="900" spans="2:24" x14ac:dyDescent="0.2">
      <c r="B900" s="14" t="s">
        <v>23587</v>
      </c>
      <c r="C900" s="33" t="s">
        <v>14302</v>
      </c>
      <c r="D900" s="16" t="s">
        <v>23586</v>
      </c>
      <c r="E900" s="18" t="s">
        <v>26</v>
      </c>
      <c r="F900" s="34">
        <v>41244</v>
      </c>
      <c r="G900" s="20" t="s">
        <v>21186</v>
      </c>
      <c r="H900" s="109"/>
      <c r="I900" s="21">
        <v>51185</v>
      </c>
      <c r="J900" s="21">
        <v>51185</v>
      </c>
      <c r="K900" s="21">
        <v>50318</v>
      </c>
      <c r="L900" s="21">
        <v>50102</v>
      </c>
      <c r="M900" s="21"/>
      <c r="N900" s="21">
        <v>1083</v>
      </c>
      <c r="O900" s="21"/>
      <c r="P900" s="125">
        <v>1083</v>
      </c>
      <c r="Q900" s="21"/>
      <c r="R900" s="21">
        <v>51185</v>
      </c>
      <c r="S900" s="21"/>
      <c r="T900" s="21"/>
      <c r="U900" s="125">
        <v>0</v>
      </c>
      <c r="V900" s="21">
        <v>1336</v>
      </c>
      <c r="W900" s="34">
        <v>49065</v>
      </c>
      <c r="X900" s="114" t="s">
        <v>13736</v>
      </c>
    </row>
    <row r="901" spans="2:24" x14ac:dyDescent="0.2">
      <c r="B901" s="14" t="s">
        <v>23585</v>
      </c>
      <c r="C901" s="33" t="s">
        <v>14299</v>
      </c>
      <c r="D901" s="16" t="s">
        <v>23584</v>
      </c>
      <c r="E901" s="18" t="s">
        <v>26</v>
      </c>
      <c r="F901" s="34">
        <v>41244</v>
      </c>
      <c r="G901" s="20" t="s">
        <v>21186</v>
      </c>
      <c r="H901" s="109"/>
      <c r="I901" s="21">
        <v>6960</v>
      </c>
      <c r="J901" s="21">
        <v>6960</v>
      </c>
      <c r="K901" s="21">
        <v>6973</v>
      </c>
      <c r="L901" s="21">
        <v>6960</v>
      </c>
      <c r="M901" s="21"/>
      <c r="N901" s="21"/>
      <c r="O901" s="21"/>
      <c r="P901" s="125"/>
      <c r="Q901" s="21"/>
      <c r="R901" s="21">
        <v>6960</v>
      </c>
      <c r="S901" s="21"/>
      <c r="T901" s="21"/>
      <c r="U901" s="125"/>
      <c r="V901" s="21">
        <v>100</v>
      </c>
      <c r="W901" s="34">
        <v>49157</v>
      </c>
      <c r="X901" s="114" t="s">
        <v>13736</v>
      </c>
    </row>
    <row r="902" spans="2:24" x14ac:dyDescent="0.2">
      <c r="B902" s="14" t="s">
        <v>23583</v>
      </c>
      <c r="C902" s="33" t="s">
        <v>14296</v>
      </c>
      <c r="D902" s="16" t="s">
        <v>23582</v>
      </c>
      <c r="E902" s="18" t="s">
        <v>26</v>
      </c>
      <c r="F902" s="34">
        <v>41244</v>
      </c>
      <c r="G902" s="20" t="s">
        <v>21186</v>
      </c>
      <c r="H902" s="109"/>
      <c r="I902" s="21">
        <v>341711</v>
      </c>
      <c r="J902" s="21">
        <v>341711</v>
      </c>
      <c r="K902" s="21">
        <v>337270</v>
      </c>
      <c r="L902" s="21">
        <v>335223</v>
      </c>
      <c r="M902" s="21"/>
      <c r="N902" s="21">
        <v>6488</v>
      </c>
      <c r="O902" s="21"/>
      <c r="P902" s="125">
        <v>6488</v>
      </c>
      <c r="Q902" s="21"/>
      <c r="R902" s="21">
        <v>341711</v>
      </c>
      <c r="S902" s="21"/>
      <c r="T902" s="21"/>
      <c r="U902" s="125">
        <v>0</v>
      </c>
      <c r="V902" s="21">
        <v>8623</v>
      </c>
      <c r="W902" s="34">
        <v>49096</v>
      </c>
      <c r="X902" s="114" t="s">
        <v>13736</v>
      </c>
    </row>
    <row r="903" spans="2:24" x14ac:dyDescent="0.2">
      <c r="B903" s="14" t="s">
        <v>23581</v>
      </c>
      <c r="C903" s="33" t="s">
        <v>14293</v>
      </c>
      <c r="D903" s="16" t="s">
        <v>23580</v>
      </c>
      <c r="E903" s="18" t="s">
        <v>26</v>
      </c>
      <c r="F903" s="34">
        <v>41244</v>
      </c>
      <c r="G903" s="20" t="s">
        <v>21186</v>
      </c>
      <c r="H903" s="109"/>
      <c r="I903" s="21">
        <v>102463</v>
      </c>
      <c r="J903" s="21">
        <v>102463</v>
      </c>
      <c r="K903" s="21">
        <v>104544</v>
      </c>
      <c r="L903" s="21">
        <v>102463</v>
      </c>
      <c r="M903" s="21"/>
      <c r="N903" s="21"/>
      <c r="O903" s="21"/>
      <c r="P903" s="125"/>
      <c r="Q903" s="21"/>
      <c r="R903" s="21">
        <v>102463</v>
      </c>
      <c r="S903" s="21"/>
      <c r="T903" s="21"/>
      <c r="U903" s="125"/>
      <c r="V903" s="21">
        <v>2739</v>
      </c>
      <c r="W903" s="34">
        <v>49188</v>
      </c>
      <c r="X903" s="114" t="s">
        <v>13736</v>
      </c>
    </row>
    <row r="904" spans="2:24" x14ac:dyDescent="0.2">
      <c r="B904" s="14" t="s">
        <v>23579</v>
      </c>
      <c r="C904" s="33" t="s">
        <v>14290</v>
      </c>
      <c r="D904" s="16" t="s">
        <v>23578</v>
      </c>
      <c r="E904" s="18" t="s">
        <v>26</v>
      </c>
      <c r="F904" s="34">
        <v>41244</v>
      </c>
      <c r="G904" s="20" t="s">
        <v>21186</v>
      </c>
      <c r="H904" s="109"/>
      <c r="I904" s="21">
        <v>13588</v>
      </c>
      <c r="J904" s="21">
        <v>13588</v>
      </c>
      <c r="K904" s="21">
        <v>13585</v>
      </c>
      <c r="L904" s="21">
        <v>13588</v>
      </c>
      <c r="M904" s="21"/>
      <c r="N904" s="21"/>
      <c r="O904" s="21"/>
      <c r="P904" s="125"/>
      <c r="Q904" s="21"/>
      <c r="R904" s="21">
        <v>13588</v>
      </c>
      <c r="S904" s="21"/>
      <c r="T904" s="21"/>
      <c r="U904" s="125"/>
      <c r="V904" s="21">
        <v>80</v>
      </c>
      <c r="W904" s="34">
        <v>49188</v>
      </c>
      <c r="X904" s="114" t="s">
        <v>13736</v>
      </c>
    </row>
    <row r="905" spans="2:24" x14ac:dyDescent="0.2">
      <c r="B905" s="14" t="s">
        <v>23577</v>
      </c>
      <c r="C905" s="33" t="s">
        <v>14287</v>
      </c>
      <c r="D905" s="16" t="s">
        <v>23576</v>
      </c>
      <c r="E905" s="18" t="s">
        <v>26</v>
      </c>
      <c r="F905" s="34">
        <v>41244</v>
      </c>
      <c r="G905" s="20" t="s">
        <v>21186</v>
      </c>
      <c r="H905" s="109"/>
      <c r="I905" s="21">
        <v>932742</v>
      </c>
      <c r="J905" s="21">
        <v>932742</v>
      </c>
      <c r="K905" s="21">
        <v>947170</v>
      </c>
      <c r="L905" s="21">
        <v>940794</v>
      </c>
      <c r="M905" s="21"/>
      <c r="N905" s="21">
        <v>-8052</v>
      </c>
      <c r="O905" s="21"/>
      <c r="P905" s="125">
        <v>-8052</v>
      </c>
      <c r="Q905" s="21"/>
      <c r="R905" s="21">
        <v>932742</v>
      </c>
      <c r="S905" s="21"/>
      <c r="T905" s="21"/>
      <c r="U905" s="125">
        <v>0</v>
      </c>
      <c r="V905" s="21">
        <v>26858</v>
      </c>
      <c r="W905" s="34">
        <v>49310</v>
      </c>
      <c r="X905" s="114" t="s">
        <v>13736</v>
      </c>
    </row>
    <row r="906" spans="2:24" x14ac:dyDescent="0.2">
      <c r="B906" s="14" t="s">
        <v>23575</v>
      </c>
      <c r="C906" s="33" t="s">
        <v>14284</v>
      </c>
      <c r="D906" s="16" t="s">
        <v>23574</v>
      </c>
      <c r="E906" s="18" t="s">
        <v>26</v>
      </c>
      <c r="F906" s="34">
        <v>41244</v>
      </c>
      <c r="G906" s="20" t="s">
        <v>21186</v>
      </c>
      <c r="H906" s="109"/>
      <c r="I906" s="21">
        <v>828627</v>
      </c>
      <c r="J906" s="21">
        <v>828627</v>
      </c>
      <c r="K906" s="21">
        <v>853551</v>
      </c>
      <c r="L906" s="21">
        <v>849469</v>
      </c>
      <c r="M906" s="21"/>
      <c r="N906" s="21">
        <v>-20841</v>
      </c>
      <c r="O906" s="21"/>
      <c r="P906" s="125">
        <v>-20841</v>
      </c>
      <c r="Q906" s="21"/>
      <c r="R906" s="21">
        <v>828627</v>
      </c>
      <c r="S906" s="21"/>
      <c r="T906" s="21"/>
      <c r="U906" s="125">
        <v>0</v>
      </c>
      <c r="V906" s="21">
        <v>24999</v>
      </c>
      <c r="W906" s="34">
        <v>49218</v>
      </c>
      <c r="X906" s="114" t="s">
        <v>13736</v>
      </c>
    </row>
    <row r="907" spans="2:24" x14ac:dyDescent="0.2">
      <c r="B907" s="14" t="s">
        <v>23573</v>
      </c>
      <c r="C907" s="33" t="s">
        <v>14281</v>
      </c>
      <c r="D907" s="16" t="s">
        <v>23572</v>
      </c>
      <c r="E907" s="18" t="s">
        <v>26</v>
      </c>
      <c r="F907" s="34">
        <v>41244</v>
      </c>
      <c r="G907" s="20" t="s">
        <v>21186</v>
      </c>
      <c r="H907" s="109"/>
      <c r="I907" s="21">
        <v>1332081</v>
      </c>
      <c r="J907" s="21">
        <v>1332081</v>
      </c>
      <c r="K907" s="21">
        <v>1311476</v>
      </c>
      <c r="L907" s="21">
        <v>1301510</v>
      </c>
      <c r="M907" s="21"/>
      <c r="N907" s="21">
        <v>30571</v>
      </c>
      <c r="O907" s="21"/>
      <c r="P907" s="125">
        <v>30571</v>
      </c>
      <c r="Q907" s="21"/>
      <c r="R907" s="21">
        <v>1332081</v>
      </c>
      <c r="S907" s="21"/>
      <c r="T907" s="21"/>
      <c r="U907" s="125">
        <v>0</v>
      </c>
      <c r="V907" s="21">
        <v>36918</v>
      </c>
      <c r="W907" s="34">
        <v>49341</v>
      </c>
      <c r="X907" s="114" t="s">
        <v>13736</v>
      </c>
    </row>
    <row r="908" spans="2:24" x14ac:dyDescent="0.2">
      <c r="B908" s="14" t="s">
        <v>23571</v>
      </c>
      <c r="C908" s="33" t="s">
        <v>14278</v>
      </c>
      <c r="D908" s="16" t="s">
        <v>23570</v>
      </c>
      <c r="E908" s="18" t="s">
        <v>26</v>
      </c>
      <c r="F908" s="34">
        <v>41244</v>
      </c>
      <c r="G908" s="20" t="s">
        <v>21186</v>
      </c>
      <c r="H908" s="109"/>
      <c r="I908" s="21">
        <v>2220619</v>
      </c>
      <c r="J908" s="21">
        <v>2220619</v>
      </c>
      <c r="K908" s="21">
        <v>2314996</v>
      </c>
      <c r="L908" s="21">
        <v>2272924</v>
      </c>
      <c r="M908" s="21"/>
      <c r="N908" s="21">
        <v>-52305</v>
      </c>
      <c r="O908" s="21"/>
      <c r="P908" s="125">
        <v>-52305</v>
      </c>
      <c r="Q908" s="21"/>
      <c r="R908" s="21">
        <v>2220619</v>
      </c>
      <c r="S908" s="21"/>
      <c r="T908" s="21"/>
      <c r="U908" s="125">
        <v>0</v>
      </c>
      <c r="V908" s="21">
        <v>75253</v>
      </c>
      <c r="W908" s="34">
        <v>49461</v>
      </c>
      <c r="X908" s="114" t="s">
        <v>13736</v>
      </c>
    </row>
    <row r="909" spans="2:24" x14ac:dyDescent="0.2">
      <c r="B909" s="14" t="s">
        <v>23569</v>
      </c>
      <c r="C909" s="33" t="s">
        <v>14275</v>
      </c>
      <c r="D909" s="16" t="s">
        <v>23568</v>
      </c>
      <c r="E909" s="18" t="s">
        <v>26</v>
      </c>
      <c r="F909" s="34">
        <v>41244</v>
      </c>
      <c r="G909" s="20" t="s">
        <v>21186</v>
      </c>
      <c r="H909" s="109"/>
      <c r="I909" s="21">
        <v>8097</v>
      </c>
      <c r="J909" s="21">
        <v>8097</v>
      </c>
      <c r="K909" s="21">
        <v>8077</v>
      </c>
      <c r="L909" s="21">
        <v>8097</v>
      </c>
      <c r="M909" s="21"/>
      <c r="N909" s="21"/>
      <c r="O909" s="21"/>
      <c r="P909" s="125"/>
      <c r="Q909" s="21"/>
      <c r="R909" s="21">
        <v>8097</v>
      </c>
      <c r="S909" s="21"/>
      <c r="T909" s="21"/>
      <c r="U909" s="125"/>
      <c r="V909" s="21">
        <v>151</v>
      </c>
      <c r="W909" s="34">
        <v>49400</v>
      </c>
      <c r="X909" s="114" t="s">
        <v>13736</v>
      </c>
    </row>
    <row r="910" spans="2:24" x14ac:dyDescent="0.2">
      <c r="B910" s="14" t="s">
        <v>23567</v>
      </c>
      <c r="C910" s="33" t="s">
        <v>14272</v>
      </c>
      <c r="D910" s="16" t="s">
        <v>23566</v>
      </c>
      <c r="E910" s="18" t="s">
        <v>26</v>
      </c>
      <c r="F910" s="34">
        <v>41244</v>
      </c>
      <c r="G910" s="20" t="s">
        <v>21186</v>
      </c>
      <c r="H910" s="109"/>
      <c r="I910" s="21">
        <v>3396982</v>
      </c>
      <c r="J910" s="21">
        <v>3396982</v>
      </c>
      <c r="K910" s="21">
        <v>3470494</v>
      </c>
      <c r="L910" s="21">
        <v>3464067</v>
      </c>
      <c r="M910" s="21"/>
      <c r="N910" s="21">
        <v>-67085</v>
      </c>
      <c r="O910" s="21"/>
      <c r="P910" s="125">
        <v>-67085</v>
      </c>
      <c r="Q910" s="21"/>
      <c r="R910" s="21">
        <v>3396982</v>
      </c>
      <c r="S910" s="21"/>
      <c r="T910" s="21"/>
      <c r="U910" s="125">
        <v>0</v>
      </c>
      <c r="V910" s="21">
        <v>93491</v>
      </c>
      <c r="W910" s="34">
        <v>49400</v>
      </c>
      <c r="X910" s="114" t="s">
        <v>13736</v>
      </c>
    </row>
    <row r="911" spans="2:24" x14ac:dyDescent="0.2">
      <c r="B911" s="14" t="s">
        <v>23565</v>
      </c>
      <c r="C911" s="33" t="s">
        <v>14269</v>
      </c>
      <c r="D911" s="16" t="s">
        <v>23564</v>
      </c>
      <c r="E911" s="18" t="s">
        <v>26</v>
      </c>
      <c r="F911" s="34">
        <v>41244</v>
      </c>
      <c r="G911" s="20" t="s">
        <v>21186</v>
      </c>
      <c r="H911" s="109"/>
      <c r="I911" s="21">
        <v>1834639</v>
      </c>
      <c r="J911" s="21">
        <v>1834639</v>
      </c>
      <c r="K911" s="21">
        <v>1912611</v>
      </c>
      <c r="L911" s="21">
        <v>1869525</v>
      </c>
      <c r="M911" s="21"/>
      <c r="N911" s="21">
        <v>-34886</v>
      </c>
      <c r="O911" s="21"/>
      <c r="P911" s="125">
        <v>-34886</v>
      </c>
      <c r="Q911" s="21"/>
      <c r="R911" s="21">
        <v>1834639</v>
      </c>
      <c r="S911" s="21"/>
      <c r="T911" s="21"/>
      <c r="U911" s="125">
        <v>0</v>
      </c>
      <c r="V911" s="21">
        <v>51203</v>
      </c>
      <c r="W911" s="34">
        <v>49491</v>
      </c>
      <c r="X911" s="114" t="s">
        <v>13736</v>
      </c>
    </row>
    <row r="912" spans="2:24" x14ac:dyDescent="0.2">
      <c r="B912" s="14" t="s">
        <v>23563</v>
      </c>
      <c r="C912" s="33" t="s">
        <v>14266</v>
      </c>
      <c r="D912" s="16" t="s">
        <v>23562</v>
      </c>
      <c r="E912" s="18" t="s">
        <v>26</v>
      </c>
      <c r="F912" s="34">
        <v>41244</v>
      </c>
      <c r="G912" s="20" t="s">
        <v>21186</v>
      </c>
      <c r="H912" s="109"/>
      <c r="I912" s="21">
        <v>1029952</v>
      </c>
      <c r="J912" s="21">
        <v>1029952</v>
      </c>
      <c r="K912" s="21">
        <v>1045723</v>
      </c>
      <c r="L912" s="21">
        <v>1038898</v>
      </c>
      <c r="M912" s="21"/>
      <c r="N912" s="21">
        <v>-8946</v>
      </c>
      <c r="O912" s="21"/>
      <c r="P912" s="125">
        <v>-8946</v>
      </c>
      <c r="Q912" s="21"/>
      <c r="R912" s="21">
        <v>1029952</v>
      </c>
      <c r="S912" s="21"/>
      <c r="T912" s="21"/>
      <c r="U912" s="125">
        <v>0</v>
      </c>
      <c r="V912" s="21">
        <v>37794</v>
      </c>
      <c r="W912" s="34">
        <v>49400</v>
      </c>
      <c r="X912" s="114" t="s">
        <v>13736</v>
      </c>
    </row>
    <row r="913" spans="2:24" x14ac:dyDescent="0.2">
      <c r="B913" s="14" t="s">
        <v>23561</v>
      </c>
      <c r="C913" s="33" t="s">
        <v>14263</v>
      </c>
      <c r="D913" s="16" t="s">
        <v>23560</v>
      </c>
      <c r="E913" s="18" t="s">
        <v>26</v>
      </c>
      <c r="F913" s="34">
        <v>41244</v>
      </c>
      <c r="G913" s="20" t="s">
        <v>21186</v>
      </c>
      <c r="H913" s="109"/>
      <c r="I913" s="21">
        <v>34769</v>
      </c>
      <c r="J913" s="21">
        <v>34769</v>
      </c>
      <c r="K913" s="21">
        <v>33487</v>
      </c>
      <c r="L913" s="21">
        <v>33545</v>
      </c>
      <c r="M913" s="21"/>
      <c r="N913" s="21">
        <v>1224</v>
      </c>
      <c r="O913" s="21"/>
      <c r="P913" s="125">
        <v>1224</v>
      </c>
      <c r="Q913" s="21"/>
      <c r="R913" s="21">
        <v>34769</v>
      </c>
      <c r="S913" s="21"/>
      <c r="T913" s="21"/>
      <c r="U913" s="125">
        <v>0</v>
      </c>
      <c r="V913" s="21">
        <v>1041</v>
      </c>
      <c r="W913" s="34">
        <v>49614</v>
      </c>
      <c r="X913" s="114" t="s">
        <v>13736</v>
      </c>
    </row>
    <row r="914" spans="2:24" x14ac:dyDescent="0.2">
      <c r="B914" s="14" t="s">
        <v>23559</v>
      </c>
      <c r="C914" s="33" t="s">
        <v>14260</v>
      </c>
      <c r="D914" s="16" t="s">
        <v>23558</v>
      </c>
      <c r="E914" s="18" t="s">
        <v>26</v>
      </c>
      <c r="F914" s="34">
        <v>41244</v>
      </c>
      <c r="G914" s="20" t="s">
        <v>21186</v>
      </c>
      <c r="H914" s="109"/>
      <c r="I914" s="21">
        <v>233679</v>
      </c>
      <c r="J914" s="21">
        <v>233679</v>
      </c>
      <c r="K914" s="21">
        <v>231032</v>
      </c>
      <c r="L914" s="21">
        <v>229333</v>
      </c>
      <c r="M914" s="21"/>
      <c r="N914" s="21">
        <v>4346</v>
      </c>
      <c r="O914" s="21"/>
      <c r="P914" s="125">
        <v>4346</v>
      </c>
      <c r="Q914" s="21"/>
      <c r="R914" s="21">
        <v>233679</v>
      </c>
      <c r="S914" s="21"/>
      <c r="T914" s="21"/>
      <c r="U914" s="125">
        <v>0</v>
      </c>
      <c r="V914" s="21">
        <v>7541</v>
      </c>
      <c r="W914" s="34">
        <v>49766</v>
      </c>
      <c r="X914" s="114" t="s">
        <v>13736</v>
      </c>
    </row>
    <row r="915" spans="2:24" x14ac:dyDescent="0.2">
      <c r="B915" s="14" t="s">
        <v>23557</v>
      </c>
      <c r="C915" s="33" t="s">
        <v>14257</v>
      </c>
      <c r="D915" s="16" t="s">
        <v>23556</v>
      </c>
      <c r="E915" s="18" t="s">
        <v>26</v>
      </c>
      <c r="F915" s="34">
        <v>41244</v>
      </c>
      <c r="G915" s="20" t="s">
        <v>21186</v>
      </c>
      <c r="H915" s="109"/>
      <c r="I915" s="21">
        <v>3064751</v>
      </c>
      <c r="J915" s="21">
        <v>3064751</v>
      </c>
      <c r="K915" s="21">
        <v>3193087</v>
      </c>
      <c r="L915" s="21">
        <v>3064751</v>
      </c>
      <c r="M915" s="21"/>
      <c r="N915" s="21"/>
      <c r="O915" s="21"/>
      <c r="P915" s="125"/>
      <c r="Q915" s="21"/>
      <c r="R915" s="21">
        <v>3064751</v>
      </c>
      <c r="S915" s="21"/>
      <c r="T915" s="21"/>
      <c r="U915" s="125"/>
      <c r="V915" s="21">
        <v>59265</v>
      </c>
      <c r="W915" s="34">
        <v>49491</v>
      </c>
      <c r="X915" s="114" t="s">
        <v>13736</v>
      </c>
    </row>
    <row r="916" spans="2:24" x14ac:dyDescent="0.2">
      <c r="B916" s="14" t="s">
        <v>23555</v>
      </c>
      <c r="C916" s="33" t="s">
        <v>14254</v>
      </c>
      <c r="D916" s="16" t="s">
        <v>23554</v>
      </c>
      <c r="E916" s="18" t="s">
        <v>26</v>
      </c>
      <c r="F916" s="34">
        <v>41244</v>
      </c>
      <c r="G916" s="20" t="s">
        <v>21186</v>
      </c>
      <c r="H916" s="109"/>
      <c r="I916" s="21">
        <v>376238</v>
      </c>
      <c r="J916" s="21">
        <v>376238</v>
      </c>
      <c r="K916" s="21">
        <v>370477</v>
      </c>
      <c r="L916" s="21">
        <v>369136</v>
      </c>
      <c r="M916" s="21"/>
      <c r="N916" s="21">
        <v>7102</v>
      </c>
      <c r="O916" s="21"/>
      <c r="P916" s="125">
        <v>7102</v>
      </c>
      <c r="Q916" s="21"/>
      <c r="R916" s="21">
        <v>376238</v>
      </c>
      <c r="S916" s="21"/>
      <c r="T916" s="21"/>
      <c r="U916" s="125">
        <v>0</v>
      </c>
      <c r="V916" s="21">
        <v>10454</v>
      </c>
      <c r="W916" s="34">
        <v>49522</v>
      </c>
      <c r="X916" s="114" t="s">
        <v>13736</v>
      </c>
    </row>
    <row r="917" spans="2:24" x14ac:dyDescent="0.2">
      <c r="B917" s="14" t="s">
        <v>23553</v>
      </c>
      <c r="C917" s="33" t="s">
        <v>14251</v>
      </c>
      <c r="D917" s="16" t="s">
        <v>23552</v>
      </c>
      <c r="E917" s="18" t="s">
        <v>26</v>
      </c>
      <c r="F917" s="34">
        <v>41244</v>
      </c>
      <c r="G917" s="20" t="s">
        <v>21186</v>
      </c>
      <c r="H917" s="109"/>
      <c r="I917" s="21">
        <v>2888302</v>
      </c>
      <c r="J917" s="21">
        <v>2888302</v>
      </c>
      <c r="K917" s="21">
        <v>2779539</v>
      </c>
      <c r="L917" s="21">
        <v>2729302</v>
      </c>
      <c r="M917" s="21"/>
      <c r="N917" s="21">
        <v>159001</v>
      </c>
      <c r="O917" s="21"/>
      <c r="P917" s="125">
        <v>159001</v>
      </c>
      <c r="Q917" s="21"/>
      <c r="R917" s="21">
        <v>2888302</v>
      </c>
      <c r="S917" s="21"/>
      <c r="T917" s="21"/>
      <c r="U917" s="125">
        <v>0</v>
      </c>
      <c r="V917" s="21">
        <v>64811</v>
      </c>
      <c r="W917" s="34">
        <v>49583</v>
      </c>
      <c r="X917" s="114" t="s">
        <v>13736</v>
      </c>
    </row>
    <row r="918" spans="2:24" x14ac:dyDescent="0.2">
      <c r="B918" s="14" t="s">
        <v>23551</v>
      </c>
      <c r="C918" s="33" t="s">
        <v>14248</v>
      </c>
      <c r="D918" s="16" t="s">
        <v>23550</v>
      </c>
      <c r="E918" s="18" t="s">
        <v>26</v>
      </c>
      <c r="F918" s="34">
        <v>41244</v>
      </c>
      <c r="G918" s="20" t="s">
        <v>21186</v>
      </c>
      <c r="H918" s="109"/>
      <c r="I918" s="21">
        <v>450517</v>
      </c>
      <c r="J918" s="21">
        <v>450517</v>
      </c>
      <c r="K918" s="21">
        <v>454247</v>
      </c>
      <c r="L918" s="21">
        <v>450777</v>
      </c>
      <c r="M918" s="21"/>
      <c r="N918" s="21">
        <v>-261</v>
      </c>
      <c r="O918" s="21"/>
      <c r="P918" s="125">
        <v>-261</v>
      </c>
      <c r="Q918" s="21"/>
      <c r="R918" s="21">
        <v>450517</v>
      </c>
      <c r="S918" s="21"/>
      <c r="T918" s="21"/>
      <c r="U918" s="125">
        <v>0</v>
      </c>
      <c r="V918" s="21">
        <v>16005</v>
      </c>
      <c r="W918" s="34">
        <v>49644</v>
      </c>
      <c r="X918" s="114" t="s">
        <v>13736</v>
      </c>
    </row>
    <row r="919" spans="2:24" x14ac:dyDescent="0.2">
      <c r="B919" s="14" t="s">
        <v>23549</v>
      </c>
      <c r="C919" s="33" t="s">
        <v>14245</v>
      </c>
      <c r="D919" s="16" t="s">
        <v>23548</v>
      </c>
      <c r="E919" s="18" t="s">
        <v>26</v>
      </c>
      <c r="F919" s="34">
        <v>41244</v>
      </c>
      <c r="G919" s="20" t="s">
        <v>21186</v>
      </c>
      <c r="H919" s="109"/>
      <c r="I919" s="21">
        <v>682620</v>
      </c>
      <c r="J919" s="21">
        <v>682620</v>
      </c>
      <c r="K919" s="21">
        <v>704165</v>
      </c>
      <c r="L919" s="21">
        <v>682620</v>
      </c>
      <c r="M919" s="21"/>
      <c r="N919" s="21"/>
      <c r="O919" s="21"/>
      <c r="P919" s="125"/>
      <c r="Q919" s="21"/>
      <c r="R919" s="21">
        <v>682620</v>
      </c>
      <c r="S919" s="21"/>
      <c r="T919" s="21"/>
      <c r="U919" s="125"/>
      <c r="V919" s="21">
        <v>10833</v>
      </c>
      <c r="W919" s="34">
        <v>49735</v>
      </c>
      <c r="X919" s="114" t="s">
        <v>13736</v>
      </c>
    </row>
    <row r="920" spans="2:24" x14ac:dyDescent="0.2">
      <c r="B920" s="14" t="s">
        <v>23547</v>
      </c>
      <c r="C920" s="33" t="s">
        <v>14242</v>
      </c>
      <c r="D920" s="16" t="s">
        <v>23546</v>
      </c>
      <c r="E920" s="18" t="s">
        <v>26</v>
      </c>
      <c r="F920" s="34">
        <v>41244</v>
      </c>
      <c r="G920" s="20" t="s">
        <v>21186</v>
      </c>
      <c r="H920" s="109"/>
      <c r="I920" s="21">
        <v>4159418</v>
      </c>
      <c r="J920" s="21">
        <v>4159418</v>
      </c>
      <c r="K920" s="21">
        <v>4325145</v>
      </c>
      <c r="L920" s="21">
        <v>4304656</v>
      </c>
      <c r="M920" s="21"/>
      <c r="N920" s="21">
        <v>-145238</v>
      </c>
      <c r="O920" s="21"/>
      <c r="P920" s="125">
        <v>-145238</v>
      </c>
      <c r="Q920" s="21"/>
      <c r="R920" s="21">
        <v>4159418</v>
      </c>
      <c r="S920" s="21"/>
      <c r="T920" s="21"/>
      <c r="U920" s="125">
        <v>0</v>
      </c>
      <c r="V920" s="21">
        <v>160119</v>
      </c>
      <c r="W920" s="34">
        <v>50557</v>
      </c>
      <c r="X920" s="114" t="s">
        <v>13736</v>
      </c>
    </row>
    <row r="921" spans="2:24" x14ac:dyDescent="0.2">
      <c r="B921" s="14" t="s">
        <v>23545</v>
      </c>
      <c r="C921" s="33" t="s">
        <v>14239</v>
      </c>
      <c r="D921" s="16" t="s">
        <v>23544</v>
      </c>
      <c r="E921" s="18" t="s">
        <v>26</v>
      </c>
      <c r="F921" s="34">
        <v>41244</v>
      </c>
      <c r="G921" s="20" t="s">
        <v>21186</v>
      </c>
      <c r="H921" s="109"/>
      <c r="I921" s="21">
        <v>2347576</v>
      </c>
      <c r="J921" s="21">
        <v>2347576</v>
      </c>
      <c r="K921" s="21">
        <v>2491366</v>
      </c>
      <c r="L921" s="21">
        <v>2455799</v>
      </c>
      <c r="M921" s="21"/>
      <c r="N921" s="21">
        <v>-108222</v>
      </c>
      <c r="O921" s="21"/>
      <c r="P921" s="125">
        <v>-108222</v>
      </c>
      <c r="Q921" s="21"/>
      <c r="R921" s="21">
        <v>2347576</v>
      </c>
      <c r="S921" s="21"/>
      <c r="T921" s="21"/>
      <c r="U921" s="125">
        <v>0</v>
      </c>
      <c r="V921" s="21">
        <v>70824</v>
      </c>
      <c r="W921" s="34">
        <v>50526</v>
      </c>
      <c r="X921" s="114" t="s">
        <v>13736</v>
      </c>
    </row>
    <row r="922" spans="2:24" x14ac:dyDescent="0.2">
      <c r="B922" s="14" t="s">
        <v>23543</v>
      </c>
      <c r="C922" s="33" t="s">
        <v>14236</v>
      </c>
      <c r="D922" s="16" t="s">
        <v>23542</v>
      </c>
      <c r="E922" s="18" t="s">
        <v>26</v>
      </c>
      <c r="F922" s="34">
        <v>41244</v>
      </c>
      <c r="G922" s="20" t="s">
        <v>21186</v>
      </c>
      <c r="H922" s="109"/>
      <c r="I922" s="21">
        <v>550798</v>
      </c>
      <c r="J922" s="21">
        <v>550798</v>
      </c>
      <c r="K922" s="21">
        <v>568269</v>
      </c>
      <c r="L922" s="21">
        <v>563496</v>
      </c>
      <c r="M922" s="21"/>
      <c r="N922" s="21">
        <v>-12697</v>
      </c>
      <c r="O922" s="21"/>
      <c r="P922" s="125">
        <v>-12697</v>
      </c>
      <c r="Q922" s="21"/>
      <c r="R922" s="21">
        <v>550798</v>
      </c>
      <c r="S922" s="21"/>
      <c r="T922" s="21"/>
      <c r="U922" s="125">
        <v>0</v>
      </c>
      <c r="V922" s="21">
        <v>17834</v>
      </c>
      <c r="W922" s="34">
        <v>50072</v>
      </c>
      <c r="X922" s="114" t="s">
        <v>13736</v>
      </c>
    </row>
    <row r="923" spans="2:24" x14ac:dyDescent="0.2">
      <c r="B923" s="14" t="s">
        <v>23541</v>
      </c>
      <c r="C923" s="33" t="s">
        <v>14233</v>
      </c>
      <c r="D923" s="16" t="s">
        <v>23540</v>
      </c>
      <c r="E923" s="18" t="s">
        <v>26</v>
      </c>
      <c r="F923" s="34">
        <v>41244</v>
      </c>
      <c r="G923" s="20" t="s">
        <v>21186</v>
      </c>
      <c r="H923" s="109"/>
      <c r="I923" s="21">
        <v>1244530</v>
      </c>
      <c r="J923" s="21">
        <v>1244530</v>
      </c>
      <c r="K923" s="21">
        <v>1237693</v>
      </c>
      <c r="L923" s="21">
        <v>1233916</v>
      </c>
      <c r="M923" s="21"/>
      <c r="N923" s="21">
        <v>10614</v>
      </c>
      <c r="O923" s="21"/>
      <c r="P923" s="125">
        <v>10614</v>
      </c>
      <c r="Q923" s="21"/>
      <c r="R923" s="21">
        <v>1244530</v>
      </c>
      <c r="S923" s="21"/>
      <c r="T923" s="21"/>
      <c r="U923" s="125">
        <v>0</v>
      </c>
      <c r="V923" s="21">
        <v>39567</v>
      </c>
      <c r="W923" s="34">
        <v>50010</v>
      </c>
      <c r="X923" s="114" t="s">
        <v>13736</v>
      </c>
    </row>
    <row r="924" spans="2:24" x14ac:dyDescent="0.2">
      <c r="B924" s="14" t="s">
        <v>23539</v>
      </c>
      <c r="C924" s="33" t="s">
        <v>14230</v>
      </c>
      <c r="D924" s="16" t="s">
        <v>23538</v>
      </c>
      <c r="E924" s="18" t="s">
        <v>26</v>
      </c>
      <c r="F924" s="34">
        <v>41244</v>
      </c>
      <c r="G924" s="20" t="s">
        <v>21186</v>
      </c>
      <c r="H924" s="109"/>
      <c r="I924" s="21">
        <v>1180453</v>
      </c>
      <c r="J924" s="21">
        <v>1180453</v>
      </c>
      <c r="K924" s="21">
        <v>1173998</v>
      </c>
      <c r="L924" s="21">
        <v>1170242</v>
      </c>
      <c r="M924" s="21"/>
      <c r="N924" s="21">
        <v>10211</v>
      </c>
      <c r="O924" s="21"/>
      <c r="P924" s="125">
        <v>10211</v>
      </c>
      <c r="Q924" s="21"/>
      <c r="R924" s="21">
        <v>1180453</v>
      </c>
      <c r="S924" s="21"/>
      <c r="T924" s="21"/>
      <c r="U924" s="125">
        <v>0</v>
      </c>
      <c r="V924" s="21">
        <v>25836</v>
      </c>
      <c r="W924" s="34">
        <v>50010</v>
      </c>
      <c r="X924" s="114" t="s">
        <v>13736</v>
      </c>
    </row>
    <row r="925" spans="2:24" x14ac:dyDescent="0.2">
      <c r="B925" s="14" t="s">
        <v>23537</v>
      </c>
      <c r="C925" s="33" t="s">
        <v>14227</v>
      </c>
      <c r="D925" s="16" t="s">
        <v>23536</v>
      </c>
      <c r="E925" s="18" t="s">
        <v>26</v>
      </c>
      <c r="F925" s="34">
        <v>41244</v>
      </c>
      <c r="G925" s="20" t="s">
        <v>21186</v>
      </c>
      <c r="H925" s="109"/>
      <c r="I925" s="21">
        <v>1396756</v>
      </c>
      <c r="J925" s="21">
        <v>1396756</v>
      </c>
      <c r="K925" s="21">
        <v>1389118</v>
      </c>
      <c r="L925" s="21">
        <v>1385213</v>
      </c>
      <c r="M925" s="21"/>
      <c r="N925" s="21">
        <v>11543</v>
      </c>
      <c r="O925" s="21"/>
      <c r="P925" s="125">
        <v>11543</v>
      </c>
      <c r="Q925" s="21"/>
      <c r="R925" s="21">
        <v>1396756</v>
      </c>
      <c r="S925" s="21"/>
      <c r="T925" s="21"/>
      <c r="U925" s="125">
        <v>0</v>
      </c>
      <c r="V925" s="21">
        <v>47010</v>
      </c>
      <c r="W925" s="34">
        <v>50010</v>
      </c>
      <c r="X925" s="114" t="s">
        <v>13736</v>
      </c>
    </row>
    <row r="926" spans="2:24" x14ac:dyDescent="0.2">
      <c r="B926" s="14" t="s">
        <v>23535</v>
      </c>
      <c r="C926" s="33" t="s">
        <v>14224</v>
      </c>
      <c r="D926" s="16" t="s">
        <v>23534</v>
      </c>
      <c r="E926" s="18" t="s">
        <v>26</v>
      </c>
      <c r="F926" s="34">
        <v>41244</v>
      </c>
      <c r="G926" s="20" t="s">
        <v>21186</v>
      </c>
      <c r="H926" s="109"/>
      <c r="I926" s="21">
        <v>2390620</v>
      </c>
      <c r="J926" s="21">
        <v>2390620</v>
      </c>
      <c r="K926" s="21">
        <v>2371943</v>
      </c>
      <c r="L926" s="21">
        <v>2364453</v>
      </c>
      <c r="M926" s="21"/>
      <c r="N926" s="21">
        <v>26167</v>
      </c>
      <c r="O926" s="21"/>
      <c r="P926" s="125">
        <v>26167</v>
      </c>
      <c r="Q926" s="21"/>
      <c r="R926" s="21">
        <v>2390620</v>
      </c>
      <c r="S926" s="21"/>
      <c r="T926" s="21"/>
      <c r="U926" s="125">
        <v>0</v>
      </c>
      <c r="V926" s="21">
        <v>64975</v>
      </c>
      <c r="W926" s="34">
        <v>50010</v>
      </c>
      <c r="X926" s="114" t="s">
        <v>13736</v>
      </c>
    </row>
    <row r="927" spans="2:24" x14ac:dyDescent="0.2">
      <c r="B927" s="14" t="s">
        <v>23533</v>
      </c>
      <c r="C927" s="33" t="s">
        <v>14221</v>
      </c>
      <c r="D927" s="16" t="s">
        <v>23532</v>
      </c>
      <c r="E927" s="18" t="s">
        <v>26</v>
      </c>
      <c r="F927" s="34">
        <v>41244</v>
      </c>
      <c r="G927" s="20" t="s">
        <v>21186</v>
      </c>
      <c r="H927" s="109"/>
      <c r="I927" s="21">
        <v>740942</v>
      </c>
      <c r="J927" s="21">
        <v>740942</v>
      </c>
      <c r="K927" s="21">
        <v>736195</v>
      </c>
      <c r="L927" s="21">
        <v>734188</v>
      </c>
      <c r="M927" s="21"/>
      <c r="N927" s="21">
        <v>6754</v>
      </c>
      <c r="O927" s="21"/>
      <c r="P927" s="125">
        <v>6754</v>
      </c>
      <c r="Q927" s="21"/>
      <c r="R927" s="21">
        <v>740942</v>
      </c>
      <c r="S927" s="21"/>
      <c r="T927" s="21"/>
      <c r="U927" s="125">
        <v>0</v>
      </c>
      <c r="V927" s="21">
        <v>24266</v>
      </c>
      <c r="W927" s="34">
        <v>50041</v>
      </c>
      <c r="X927" s="114" t="s">
        <v>13736</v>
      </c>
    </row>
    <row r="928" spans="2:24" x14ac:dyDescent="0.2">
      <c r="B928" s="14" t="s">
        <v>23531</v>
      </c>
      <c r="C928" s="33" t="s">
        <v>14218</v>
      </c>
      <c r="D928" s="16" t="s">
        <v>23530</v>
      </c>
      <c r="E928" s="18" t="s">
        <v>26</v>
      </c>
      <c r="F928" s="34">
        <v>41244</v>
      </c>
      <c r="G928" s="20" t="s">
        <v>21186</v>
      </c>
      <c r="H928" s="109"/>
      <c r="I928" s="21">
        <v>1539755</v>
      </c>
      <c r="J928" s="21">
        <v>1539755</v>
      </c>
      <c r="K928" s="21">
        <v>1528207</v>
      </c>
      <c r="L928" s="21">
        <v>1521918</v>
      </c>
      <c r="M928" s="21"/>
      <c r="N928" s="21">
        <v>17838</v>
      </c>
      <c r="O928" s="21"/>
      <c r="P928" s="125">
        <v>17838</v>
      </c>
      <c r="Q928" s="21"/>
      <c r="R928" s="21">
        <v>1539755</v>
      </c>
      <c r="S928" s="21"/>
      <c r="T928" s="21"/>
      <c r="U928" s="125">
        <v>0</v>
      </c>
      <c r="V928" s="21">
        <v>43266</v>
      </c>
      <c r="W928" s="34">
        <v>50041</v>
      </c>
      <c r="X928" s="114" t="s">
        <v>13736</v>
      </c>
    </row>
    <row r="929" spans="2:24" x14ac:dyDescent="0.2">
      <c r="B929" s="14" t="s">
        <v>23529</v>
      </c>
      <c r="C929" s="33" t="s">
        <v>14215</v>
      </c>
      <c r="D929" s="16" t="s">
        <v>23528</v>
      </c>
      <c r="E929" s="18" t="s">
        <v>26</v>
      </c>
      <c r="F929" s="34">
        <v>41244</v>
      </c>
      <c r="G929" s="20" t="s">
        <v>21186</v>
      </c>
      <c r="H929" s="109"/>
      <c r="I929" s="21">
        <v>202249</v>
      </c>
      <c r="J929" s="21">
        <v>202249</v>
      </c>
      <c r="K929" s="21">
        <v>209075</v>
      </c>
      <c r="L929" s="21">
        <v>208528</v>
      </c>
      <c r="M929" s="21"/>
      <c r="N929" s="21">
        <v>-6279</v>
      </c>
      <c r="O929" s="21"/>
      <c r="P929" s="125">
        <v>-6279</v>
      </c>
      <c r="Q929" s="21"/>
      <c r="R929" s="21">
        <v>202249</v>
      </c>
      <c r="S929" s="21"/>
      <c r="T929" s="21"/>
      <c r="U929" s="125">
        <v>0</v>
      </c>
      <c r="V929" s="21">
        <v>5416</v>
      </c>
      <c r="W929" s="34">
        <v>50100</v>
      </c>
      <c r="X929" s="114" t="s">
        <v>13736</v>
      </c>
    </row>
    <row r="930" spans="2:24" x14ac:dyDescent="0.2">
      <c r="B930" s="14" t="s">
        <v>23527</v>
      </c>
      <c r="C930" s="33" t="s">
        <v>14212</v>
      </c>
      <c r="D930" s="16" t="s">
        <v>23526</v>
      </c>
      <c r="E930" s="18" t="s">
        <v>26</v>
      </c>
      <c r="F930" s="34">
        <v>41244</v>
      </c>
      <c r="G930" s="20" t="s">
        <v>21186</v>
      </c>
      <c r="H930" s="109"/>
      <c r="I930" s="21">
        <v>1159214</v>
      </c>
      <c r="J930" s="21">
        <v>1159214</v>
      </c>
      <c r="K930" s="21">
        <v>1172617</v>
      </c>
      <c r="L930" s="21">
        <v>1163397</v>
      </c>
      <c r="M930" s="21"/>
      <c r="N930" s="21">
        <v>-4183</v>
      </c>
      <c r="O930" s="21"/>
      <c r="P930" s="125">
        <v>-4183</v>
      </c>
      <c r="Q930" s="21"/>
      <c r="R930" s="21">
        <v>1159214</v>
      </c>
      <c r="S930" s="21"/>
      <c r="T930" s="21"/>
      <c r="U930" s="125">
        <v>0</v>
      </c>
      <c r="V930" s="21">
        <v>40502</v>
      </c>
      <c r="W930" s="34">
        <v>50131</v>
      </c>
      <c r="X930" s="114" t="s">
        <v>13736</v>
      </c>
    </row>
    <row r="931" spans="2:24" x14ac:dyDescent="0.2">
      <c r="B931" s="14" t="s">
        <v>23525</v>
      </c>
      <c r="C931" s="33" t="s">
        <v>14209</v>
      </c>
      <c r="D931" s="16" t="s">
        <v>23524</v>
      </c>
      <c r="E931" s="18" t="s">
        <v>26</v>
      </c>
      <c r="F931" s="34">
        <v>41244</v>
      </c>
      <c r="G931" s="20" t="s">
        <v>21186</v>
      </c>
      <c r="H931" s="109"/>
      <c r="I931" s="21">
        <v>95861</v>
      </c>
      <c r="J931" s="21">
        <v>95861</v>
      </c>
      <c r="K931" s="21">
        <v>94581</v>
      </c>
      <c r="L931" s="21">
        <v>94602</v>
      </c>
      <c r="M931" s="21"/>
      <c r="N931" s="21">
        <v>1259</v>
      </c>
      <c r="O931" s="21"/>
      <c r="P931" s="125">
        <v>1259</v>
      </c>
      <c r="Q931" s="21"/>
      <c r="R931" s="21">
        <v>95861</v>
      </c>
      <c r="S931" s="21"/>
      <c r="T931" s="21"/>
      <c r="U931" s="125">
        <v>0</v>
      </c>
      <c r="V931" s="21">
        <v>3352</v>
      </c>
      <c r="W931" s="34">
        <v>50161</v>
      </c>
      <c r="X931" s="114" t="s">
        <v>13736</v>
      </c>
    </row>
    <row r="932" spans="2:24" x14ac:dyDescent="0.2">
      <c r="B932" s="14" t="s">
        <v>23523</v>
      </c>
      <c r="C932" s="33" t="s">
        <v>14206</v>
      </c>
      <c r="D932" s="16" t="s">
        <v>23522</v>
      </c>
      <c r="E932" s="18" t="s">
        <v>26</v>
      </c>
      <c r="F932" s="34">
        <v>41244</v>
      </c>
      <c r="G932" s="20" t="s">
        <v>21186</v>
      </c>
      <c r="H932" s="109"/>
      <c r="I932" s="21">
        <v>772242</v>
      </c>
      <c r="J932" s="21">
        <v>772242</v>
      </c>
      <c r="K932" s="21">
        <v>794806</v>
      </c>
      <c r="L932" s="21">
        <v>795796</v>
      </c>
      <c r="M932" s="21"/>
      <c r="N932" s="21">
        <v>-23554</v>
      </c>
      <c r="O932" s="21"/>
      <c r="P932" s="125">
        <v>-23554</v>
      </c>
      <c r="Q932" s="21"/>
      <c r="R932" s="21">
        <v>772242</v>
      </c>
      <c r="S932" s="21"/>
      <c r="T932" s="21"/>
      <c r="U932" s="125">
        <v>0</v>
      </c>
      <c r="V932" s="21">
        <v>24922</v>
      </c>
      <c r="W932" s="34">
        <v>50437</v>
      </c>
      <c r="X932" s="114" t="s">
        <v>13736</v>
      </c>
    </row>
    <row r="933" spans="2:24" x14ac:dyDescent="0.2">
      <c r="B933" s="14" t="s">
        <v>23521</v>
      </c>
      <c r="C933" s="33" t="s">
        <v>14203</v>
      </c>
      <c r="D933" s="16" t="s">
        <v>23520</v>
      </c>
      <c r="E933" s="18" t="s">
        <v>26</v>
      </c>
      <c r="F933" s="34">
        <v>41244</v>
      </c>
      <c r="G933" s="20" t="s">
        <v>21186</v>
      </c>
      <c r="H933" s="109"/>
      <c r="I933" s="21">
        <v>1434360</v>
      </c>
      <c r="J933" s="21">
        <v>1434360</v>
      </c>
      <c r="K933" s="21">
        <v>1463047</v>
      </c>
      <c r="L933" s="21">
        <v>1455104</v>
      </c>
      <c r="M933" s="21"/>
      <c r="N933" s="21">
        <v>-20744</v>
      </c>
      <c r="O933" s="21"/>
      <c r="P933" s="125">
        <v>-20744</v>
      </c>
      <c r="Q933" s="21"/>
      <c r="R933" s="21">
        <v>1434360</v>
      </c>
      <c r="S933" s="21"/>
      <c r="T933" s="21"/>
      <c r="U933" s="125">
        <v>0</v>
      </c>
      <c r="V933" s="21">
        <v>40160</v>
      </c>
      <c r="W933" s="34">
        <v>50952</v>
      </c>
      <c r="X933" s="114" t="s">
        <v>13736</v>
      </c>
    </row>
    <row r="934" spans="2:24" x14ac:dyDescent="0.2">
      <c r="B934" s="14" t="s">
        <v>23519</v>
      </c>
      <c r="C934" s="33" t="s">
        <v>14200</v>
      </c>
      <c r="D934" s="16" t="s">
        <v>23518</v>
      </c>
      <c r="E934" s="18" t="s">
        <v>26</v>
      </c>
      <c r="F934" s="34">
        <v>41244</v>
      </c>
      <c r="G934" s="20" t="s">
        <v>21186</v>
      </c>
      <c r="H934" s="109"/>
      <c r="I934" s="21">
        <v>3692654</v>
      </c>
      <c r="J934" s="21">
        <v>3692654</v>
      </c>
      <c r="K934" s="21">
        <v>3819012</v>
      </c>
      <c r="L934" s="21">
        <v>3804656</v>
      </c>
      <c r="M934" s="21"/>
      <c r="N934" s="21">
        <v>-112003</v>
      </c>
      <c r="O934" s="21"/>
      <c r="P934" s="125">
        <v>-112003</v>
      </c>
      <c r="Q934" s="21"/>
      <c r="R934" s="21">
        <v>3692654</v>
      </c>
      <c r="S934" s="21"/>
      <c r="T934" s="21"/>
      <c r="U934" s="125">
        <v>0</v>
      </c>
      <c r="V934" s="21">
        <v>101786</v>
      </c>
      <c r="W934" s="34">
        <v>50861</v>
      </c>
      <c r="X934" s="114" t="s">
        <v>13736</v>
      </c>
    </row>
    <row r="935" spans="2:24" x14ac:dyDescent="0.2">
      <c r="B935" s="14" t="s">
        <v>23517</v>
      </c>
      <c r="C935" s="33" t="s">
        <v>14197</v>
      </c>
      <c r="D935" s="16" t="s">
        <v>23516</v>
      </c>
      <c r="E935" s="18" t="s">
        <v>26</v>
      </c>
      <c r="F935" s="34">
        <v>41244</v>
      </c>
      <c r="G935" s="20" t="s">
        <v>21186</v>
      </c>
      <c r="H935" s="109"/>
      <c r="I935" s="21">
        <v>7359555</v>
      </c>
      <c r="J935" s="21">
        <v>7359555</v>
      </c>
      <c r="K935" s="21">
        <v>7522111</v>
      </c>
      <c r="L935" s="21">
        <v>7498251</v>
      </c>
      <c r="M935" s="21"/>
      <c r="N935" s="21">
        <v>-138696</v>
      </c>
      <c r="O935" s="21"/>
      <c r="P935" s="125">
        <v>-138696</v>
      </c>
      <c r="Q935" s="21"/>
      <c r="R935" s="21">
        <v>7359555</v>
      </c>
      <c r="S935" s="21"/>
      <c r="T935" s="21"/>
      <c r="U935" s="125">
        <v>0</v>
      </c>
      <c r="V935" s="21">
        <v>190504</v>
      </c>
      <c r="W935" s="34">
        <v>50891</v>
      </c>
      <c r="X935" s="114" t="s">
        <v>13736</v>
      </c>
    </row>
    <row r="936" spans="2:24" x14ac:dyDescent="0.2">
      <c r="B936" s="14" t="s">
        <v>23515</v>
      </c>
      <c r="C936" s="33" t="s">
        <v>14194</v>
      </c>
      <c r="D936" s="16" t="s">
        <v>23514</v>
      </c>
      <c r="E936" s="18" t="s">
        <v>26</v>
      </c>
      <c r="F936" s="34">
        <v>41244</v>
      </c>
      <c r="G936" s="20" t="s">
        <v>21186</v>
      </c>
      <c r="H936" s="109"/>
      <c r="I936" s="21">
        <v>1254216</v>
      </c>
      <c r="J936" s="21">
        <v>1254216</v>
      </c>
      <c r="K936" s="21">
        <v>1281260</v>
      </c>
      <c r="L936" s="21">
        <v>1274062</v>
      </c>
      <c r="M936" s="21"/>
      <c r="N936" s="21">
        <v>-19846</v>
      </c>
      <c r="O936" s="21"/>
      <c r="P936" s="125">
        <v>-19846</v>
      </c>
      <c r="Q936" s="21"/>
      <c r="R936" s="21">
        <v>1254216</v>
      </c>
      <c r="S936" s="21"/>
      <c r="T936" s="21"/>
      <c r="U936" s="125">
        <v>0</v>
      </c>
      <c r="V936" s="21">
        <v>36805</v>
      </c>
      <c r="W936" s="34">
        <v>50891</v>
      </c>
      <c r="X936" s="114" t="s">
        <v>13736</v>
      </c>
    </row>
    <row r="937" spans="2:24" x14ac:dyDescent="0.2">
      <c r="B937" s="14" t="s">
        <v>23513</v>
      </c>
      <c r="C937" s="33" t="s">
        <v>14191</v>
      </c>
      <c r="D937" s="16" t="s">
        <v>23512</v>
      </c>
      <c r="E937" s="18" t="s">
        <v>26</v>
      </c>
      <c r="F937" s="34">
        <v>41244</v>
      </c>
      <c r="G937" s="20" t="s">
        <v>21186</v>
      </c>
      <c r="H937" s="109"/>
      <c r="I937" s="21">
        <v>1292435</v>
      </c>
      <c r="J937" s="21">
        <v>1292435</v>
      </c>
      <c r="K937" s="21">
        <v>1339892</v>
      </c>
      <c r="L937" s="21">
        <v>1326753</v>
      </c>
      <c r="M937" s="21"/>
      <c r="N937" s="21">
        <v>-34317</v>
      </c>
      <c r="O937" s="21"/>
      <c r="P937" s="125">
        <v>-34317</v>
      </c>
      <c r="Q937" s="21"/>
      <c r="R937" s="21">
        <v>1292435</v>
      </c>
      <c r="S937" s="21"/>
      <c r="T937" s="21"/>
      <c r="U937" s="125">
        <v>0</v>
      </c>
      <c r="V937" s="21">
        <v>33057</v>
      </c>
      <c r="W937" s="34">
        <v>51167</v>
      </c>
      <c r="X937" s="114" t="s">
        <v>13736</v>
      </c>
    </row>
    <row r="938" spans="2:24" x14ac:dyDescent="0.2">
      <c r="B938" s="14" t="s">
        <v>23511</v>
      </c>
      <c r="C938" s="33" t="s">
        <v>14188</v>
      </c>
      <c r="D938" s="16" t="s">
        <v>23510</v>
      </c>
      <c r="E938" s="18" t="s">
        <v>26</v>
      </c>
      <c r="F938" s="34">
        <v>41244</v>
      </c>
      <c r="G938" s="20" t="s">
        <v>21186</v>
      </c>
      <c r="H938" s="109"/>
      <c r="I938" s="21">
        <v>5005575</v>
      </c>
      <c r="J938" s="21">
        <v>5005575</v>
      </c>
      <c r="K938" s="21">
        <v>5186244</v>
      </c>
      <c r="L938" s="21">
        <v>5189541</v>
      </c>
      <c r="M938" s="21"/>
      <c r="N938" s="21">
        <v>-183967</v>
      </c>
      <c r="O938" s="21"/>
      <c r="P938" s="125">
        <v>-183967</v>
      </c>
      <c r="Q938" s="21"/>
      <c r="R938" s="21">
        <v>5005575</v>
      </c>
      <c r="S938" s="21"/>
      <c r="T938" s="21"/>
      <c r="U938" s="125">
        <v>0</v>
      </c>
      <c r="V938" s="21">
        <v>102241</v>
      </c>
      <c r="W938" s="34">
        <v>45992</v>
      </c>
      <c r="X938" s="114" t="s">
        <v>13736</v>
      </c>
    </row>
    <row r="939" spans="2:24" x14ac:dyDescent="0.2">
      <c r="B939" s="14" t="s">
        <v>23509</v>
      </c>
      <c r="C939" s="33" t="s">
        <v>14185</v>
      </c>
      <c r="D939" s="16" t="s">
        <v>23508</v>
      </c>
      <c r="E939" s="18" t="s">
        <v>26</v>
      </c>
      <c r="F939" s="34">
        <v>41244</v>
      </c>
      <c r="G939" s="20" t="s">
        <v>21186</v>
      </c>
      <c r="H939" s="109"/>
      <c r="I939" s="21">
        <v>1843423</v>
      </c>
      <c r="J939" s="21">
        <v>1843423</v>
      </c>
      <c r="K939" s="21">
        <v>1830173</v>
      </c>
      <c r="L939" s="21">
        <v>1829950</v>
      </c>
      <c r="M939" s="21"/>
      <c r="N939" s="21">
        <v>13473</v>
      </c>
      <c r="O939" s="21"/>
      <c r="P939" s="125">
        <v>13473</v>
      </c>
      <c r="Q939" s="21"/>
      <c r="R939" s="21">
        <v>1843423</v>
      </c>
      <c r="S939" s="21"/>
      <c r="T939" s="21"/>
      <c r="U939" s="125">
        <v>0</v>
      </c>
      <c r="V939" s="21">
        <v>52178</v>
      </c>
      <c r="W939" s="34">
        <v>51502</v>
      </c>
      <c r="X939" s="114" t="s">
        <v>13736</v>
      </c>
    </row>
    <row r="940" spans="2:24" x14ac:dyDescent="0.2">
      <c r="B940" s="14" t="s">
        <v>23507</v>
      </c>
      <c r="C940" s="33" t="s">
        <v>14182</v>
      </c>
      <c r="D940" s="16" t="s">
        <v>23506</v>
      </c>
      <c r="E940" s="18" t="s">
        <v>26</v>
      </c>
      <c r="F940" s="34">
        <v>41244</v>
      </c>
      <c r="G940" s="20" t="s">
        <v>21186</v>
      </c>
      <c r="H940" s="109"/>
      <c r="I940" s="21">
        <v>161859</v>
      </c>
      <c r="J940" s="21">
        <v>161859</v>
      </c>
      <c r="K940" s="21">
        <v>167499</v>
      </c>
      <c r="L940" s="21">
        <v>167558</v>
      </c>
      <c r="M940" s="21"/>
      <c r="N940" s="21">
        <v>-5699</v>
      </c>
      <c r="O940" s="21"/>
      <c r="P940" s="125">
        <v>-5699</v>
      </c>
      <c r="Q940" s="21"/>
      <c r="R940" s="21">
        <v>161859</v>
      </c>
      <c r="S940" s="21"/>
      <c r="T940" s="21"/>
      <c r="U940" s="125">
        <v>0</v>
      </c>
      <c r="V940" s="21">
        <v>6350</v>
      </c>
      <c r="W940" s="34">
        <v>50526</v>
      </c>
      <c r="X940" s="114" t="s">
        <v>13736</v>
      </c>
    </row>
    <row r="941" spans="2:24" x14ac:dyDescent="0.2">
      <c r="B941" s="14" t="s">
        <v>23505</v>
      </c>
      <c r="C941" s="33" t="s">
        <v>14179</v>
      </c>
      <c r="D941" s="16" t="s">
        <v>23504</v>
      </c>
      <c r="E941" s="18" t="s">
        <v>26</v>
      </c>
      <c r="F941" s="34">
        <v>41244</v>
      </c>
      <c r="G941" s="20" t="s">
        <v>21186</v>
      </c>
      <c r="H941" s="109"/>
      <c r="I941" s="21">
        <v>163169</v>
      </c>
      <c r="J941" s="21">
        <v>163169</v>
      </c>
      <c r="K941" s="21">
        <v>164801</v>
      </c>
      <c r="L941" s="21">
        <v>163859</v>
      </c>
      <c r="M941" s="21"/>
      <c r="N941" s="21">
        <v>-690</v>
      </c>
      <c r="O941" s="21"/>
      <c r="P941" s="125">
        <v>-690</v>
      </c>
      <c r="Q941" s="21"/>
      <c r="R941" s="21">
        <v>163169</v>
      </c>
      <c r="S941" s="21"/>
      <c r="T941" s="21"/>
      <c r="U941" s="125">
        <v>0</v>
      </c>
      <c r="V941" s="21">
        <v>6983</v>
      </c>
      <c r="W941" s="34">
        <v>50496</v>
      </c>
      <c r="X941" s="114" t="s">
        <v>13736</v>
      </c>
    </row>
    <row r="942" spans="2:24" x14ac:dyDescent="0.2">
      <c r="B942" s="14" t="s">
        <v>23503</v>
      </c>
      <c r="C942" s="33" t="s">
        <v>14176</v>
      </c>
      <c r="D942" s="16" t="s">
        <v>23502</v>
      </c>
      <c r="E942" s="18" t="s">
        <v>26</v>
      </c>
      <c r="F942" s="34">
        <v>41244</v>
      </c>
      <c r="G942" s="20" t="s">
        <v>21186</v>
      </c>
      <c r="H942" s="109"/>
      <c r="I942" s="21">
        <v>708689</v>
      </c>
      <c r="J942" s="21">
        <v>708689</v>
      </c>
      <c r="K942" s="21">
        <v>715333</v>
      </c>
      <c r="L942" s="21">
        <v>711557</v>
      </c>
      <c r="M942" s="21"/>
      <c r="N942" s="21">
        <v>-2868</v>
      </c>
      <c r="O942" s="21"/>
      <c r="P942" s="125">
        <v>-2868</v>
      </c>
      <c r="Q942" s="21"/>
      <c r="R942" s="21">
        <v>708689</v>
      </c>
      <c r="S942" s="21"/>
      <c r="T942" s="21"/>
      <c r="U942" s="125">
        <v>0</v>
      </c>
      <c r="V942" s="21">
        <v>23127</v>
      </c>
      <c r="W942" s="34">
        <v>50587</v>
      </c>
      <c r="X942" s="114" t="s">
        <v>13736</v>
      </c>
    </row>
    <row r="943" spans="2:24" x14ac:dyDescent="0.2">
      <c r="B943" s="14" t="s">
        <v>23501</v>
      </c>
      <c r="C943" s="33" t="s">
        <v>14173</v>
      </c>
      <c r="D943" s="16" t="s">
        <v>23500</v>
      </c>
      <c r="E943" s="18" t="s">
        <v>26</v>
      </c>
      <c r="F943" s="34">
        <v>41244</v>
      </c>
      <c r="G943" s="20" t="s">
        <v>21186</v>
      </c>
      <c r="H943" s="109"/>
      <c r="I943" s="21">
        <v>521281</v>
      </c>
      <c r="J943" s="21">
        <v>521281</v>
      </c>
      <c r="K943" s="21">
        <v>542132</v>
      </c>
      <c r="L943" s="21">
        <v>545271</v>
      </c>
      <c r="M943" s="21"/>
      <c r="N943" s="21">
        <v>-23990</v>
      </c>
      <c r="O943" s="21"/>
      <c r="P943" s="125">
        <v>-23990</v>
      </c>
      <c r="Q943" s="21"/>
      <c r="R943" s="21">
        <v>521281</v>
      </c>
      <c r="S943" s="21"/>
      <c r="T943" s="21"/>
      <c r="U943" s="125">
        <v>0</v>
      </c>
      <c r="V943" s="21">
        <v>7611</v>
      </c>
      <c r="W943" s="34">
        <v>50922</v>
      </c>
      <c r="X943" s="114" t="s">
        <v>13736</v>
      </c>
    </row>
    <row r="944" spans="2:24" x14ac:dyDescent="0.2">
      <c r="B944" s="14" t="s">
        <v>23499</v>
      </c>
      <c r="C944" s="33" t="s">
        <v>14170</v>
      </c>
      <c r="D944" s="16" t="s">
        <v>23498</v>
      </c>
      <c r="E944" s="18" t="s">
        <v>26</v>
      </c>
      <c r="F944" s="34">
        <v>41244</v>
      </c>
      <c r="G944" s="20" t="s">
        <v>21186</v>
      </c>
      <c r="H944" s="109"/>
      <c r="I944" s="21">
        <v>1178888</v>
      </c>
      <c r="J944" s="21">
        <v>1178888</v>
      </c>
      <c r="K944" s="21">
        <v>1205598</v>
      </c>
      <c r="L944" s="21">
        <v>1199795</v>
      </c>
      <c r="M944" s="21"/>
      <c r="N944" s="21">
        <v>-20907</v>
      </c>
      <c r="O944" s="21"/>
      <c r="P944" s="125">
        <v>-20907</v>
      </c>
      <c r="Q944" s="21"/>
      <c r="R944" s="21">
        <v>1178888</v>
      </c>
      <c r="S944" s="21"/>
      <c r="T944" s="21"/>
      <c r="U944" s="125">
        <v>0</v>
      </c>
      <c r="V944" s="21">
        <v>26253</v>
      </c>
      <c r="W944" s="34">
        <v>45658</v>
      </c>
      <c r="X944" s="114" t="s">
        <v>13736</v>
      </c>
    </row>
    <row r="945" spans="2:24" x14ac:dyDescent="0.2">
      <c r="B945" s="14" t="s">
        <v>23497</v>
      </c>
      <c r="C945" s="33" t="s">
        <v>14167</v>
      </c>
      <c r="D945" s="16" t="s">
        <v>23496</v>
      </c>
      <c r="E945" s="18" t="s">
        <v>26</v>
      </c>
      <c r="F945" s="34">
        <v>41244</v>
      </c>
      <c r="G945" s="20" t="s">
        <v>21186</v>
      </c>
      <c r="H945" s="109"/>
      <c r="I945" s="21">
        <v>666718</v>
      </c>
      <c r="J945" s="21">
        <v>666718</v>
      </c>
      <c r="K945" s="21">
        <v>682917</v>
      </c>
      <c r="L945" s="21">
        <v>679808</v>
      </c>
      <c r="M945" s="21"/>
      <c r="N945" s="21">
        <v>-13090</v>
      </c>
      <c r="O945" s="21"/>
      <c r="P945" s="125">
        <f>SCDPT4!M945+SCDPT4!N945-SCDPT4!O945</f>
        <v>-13090</v>
      </c>
      <c r="Q945" s="21"/>
      <c r="R945" s="21">
        <v>666718</v>
      </c>
      <c r="S945" s="21"/>
      <c r="T945" s="21"/>
      <c r="U945" s="125">
        <f>SCDPT4!S945+SCDPT4!T945</f>
        <v>0</v>
      </c>
      <c r="V945" s="21">
        <v>20573</v>
      </c>
      <c r="W945" s="34">
        <v>50952</v>
      </c>
      <c r="X945" s="114" t="s">
        <v>13736</v>
      </c>
    </row>
    <row r="946" spans="2:24" x14ac:dyDescent="0.2">
      <c r="B946" s="14" t="s">
        <v>23495</v>
      </c>
      <c r="C946" s="33" t="s">
        <v>14164</v>
      </c>
      <c r="D946" s="16" t="s">
        <v>23494</v>
      </c>
      <c r="E946" s="18" t="s">
        <v>26</v>
      </c>
      <c r="F946" s="34">
        <v>41244</v>
      </c>
      <c r="G946" s="20" t="s">
        <v>21186</v>
      </c>
      <c r="H946" s="109"/>
      <c r="I946" s="21">
        <v>170315</v>
      </c>
      <c r="J946" s="21">
        <v>170315</v>
      </c>
      <c r="K946" s="21">
        <v>176063</v>
      </c>
      <c r="L946" s="21">
        <v>174872</v>
      </c>
      <c r="M946" s="21"/>
      <c r="N946" s="21">
        <v>-4557</v>
      </c>
      <c r="O946" s="21"/>
      <c r="P946" s="125">
        <v>-4557</v>
      </c>
      <c r="Q946" s="21"/>
      <c r="R946" s="21">
        <v>170315</v>
      </c>
      <c r="S946" s="21"/>
      <c r="T946" s="21"/>
      <c r="U946" s="125">
        <v>0</v>
      </c>
      <c r="V946" s="21">
        <v>9887</v>
      </c>
      <c r="W946" s="34">
        <v>50161</v>
      </c>
      <c r="X946" s="114" t="s">
        <v>13736</v>
      </c>
    </row>
    <row r="947" spans="2:24" x14ac:dyDescent="0.2">
      <c r="B947" s="14" t="s">
        <v>23493</v>
      </c>
      <c r="C947" s="33" t="s">
        <v>14161</v>
      </c>
      <c r="D947" s="16" t="s">
        <v>23492</v>
      </c>
      <c r="E947" s="18" t="s">
        <v>26</v>
      </c>
      <c r="F947" s="34">
        <v>41244</v>
      </c>
      <c r="G947" s="20" t="s">
        <v>21186</v>
      </c>
      <c r="H947" s="109"/>
      <c r="I947" s="21">
        <v>2161800</v>
      </c>
      <c r="J947" s="21">
        <v>2161800</v>
      </c>
      <c r="K947" s="21">
        <v>2185275</v>
      </c>
      <c r="L947" s="21">
        <v>2167216</v>
      </c>
      <c r="M947" s="21"/>
      <c r="N947" s="21">
        <v>-5416</v>
      </c>
      <c r="O947" s="21"/>
      <c r="P947" s="125">
        <v>-5416</v>
      </c>
      <c r="Q947" s="21"/>
      <c r="R947" s="21">
        <v>2161800</v>
      </c>
      <c r="S947" s="21"/>
      <c r="T947" s="21"/>
      <c r="U947" s="125">
        <v>0</v>
      </c>
      <c r="V947" s="21">
        <v>88296</v>
      </c>
      <c r="W947" s="34">
        <v>50192</v>
      </c>
      <c r="X947" s="114" t="s">
        <v>13736</v>
      </c>
    </row>
    <row r="948" spans="2:24" x14ac:dyDescent="0.2">
      <c r="B948" s="14" t="s">
        <v>23491</v>
      </c>
      <c r="C948" s="33" t="s">
        <v>14158</v>
      </c>
      <c r="D948" s="16" t="s">
        <v>23490</v>
      </c>
      <c r="E948" s="18" t="s">
        <v>26</v>
      </c>
      <c r="F948" s="34">
        <v>41244</v>
      </c>
      <c r="G948" s="20" t="s">
        <v>21186</v>
      </c>
      <c r="H948" s="109"/>
      <c r="I948" s="21">
        <v>5590907</v>
      </c>
      <c r="J948" s="21">
        <v>5590907</v>
      </c>
      <c r="K948" s="21">
        <v>5527572</v>
      </c>
      <c r="L948" s="21">
        <v>5515256</v>
      </c>
      <c r="M948" s="21"/>
      <c r="N948" s="21">
        <v>75651</v>
      </c>
      <c r="O948" s="21"/>
      <c r="P948" s="125">
        <v>75651</v>
      </c>
      <c r="Q948" s="21"/>
      <c r="R948" s="21">
        <v>5590907</v>
      </c>
      <c r="S948" s="21"/>
      <c r="T948" s="21"/>
      <c r="U948" s="125">
        <v>0</v>
      </c>
      <c r="V948" s="21">
        <v>179683</v>
      </c>
      <c r="W948" s="34">
        <v>50222</v>
      </c>
      <c r="X948" s="114" t="s">
        <v>13736</v>
      </c>
    </row>
    <row r="949" spans="2:24" x14ac:dyDescent="0.2">
      <c r="B949" s="14" t="s">
        <v>23489</v>
      </c>
      <c r="C949" s="33" t="s">
        <v>14155</v>
      </c>
      <c r="D949" s="16" t="s">
        <v>23488</v>
      </c>
      <c r="E949" s="18" t="s">
        <v>26</v>
      </c>
      <c r="F949" s="34">
        <v>41244</v>
      </c>
      <c r="G949" s="20" t="s">
        <v>21186</v>
      </c>
      <c r="H949" s="109"/>
      <c r="I949" s="21">
        <v>3923612</v>
      </c>
      <c r="J949" s="21">
        <v>3923612</v>
      </c>
      <c r="K949" s="21">
        <v>4007521</v>
      </c>
      <c r="L949" s="21">
        <v>3923612</v>
      </c>
      <c r="M949" s="21"/>
      <c r="N949" s="21"/>
      <c r="O949" s="21"/>
      <c r="P949" s="125"/>
      <c r="Q949" s="21"/>
      <c r="R949" s="21">
        <v>3923612</v>
      </c>
      <c r="S949" s="21"/>
      <c r="T949" s="21"/>
      <c r="U949" s="125"/>
      <c r="V949" s="21">
        <v>116105</v>
      </c>
      <c r="W949" s="34">
        <v>50222</v>
      </c>
      <c r="X949" s="114" t="s">
        <v>13736</v>
      </c>
    </row>
    <row r="950" spans="2:24" x14ac:dyDescent="0.2">
      <c r="B950" s="14" t="s">
        <v>23487</v>
      </c>
      <c r="C950" s="33" t="s">
        <v>14152</v>
      </c>
      <c r="D950" s="16" t="s">
        <v>23486</v>
      </c>
      <c r="E950" s="18" t="s">
        <v>26</v>
      </c>
      <c r="F950" s="34">
        <v>41244</v>
      </c>
      <c r="G950" s="20" t="s">
        <v>21186</v>
      </c>
      <c r="H950" s="109"/>
      <c r="I950" s="21">
        <v>446485</v>
      </c>
      <c r="J950" s="21">
        <v>446485</v>
      </c>
      <c r="K950" s="21">
        <v>447950</v>
      </c>
      <c r="L950" s="21">
        <v>446484</v>
      </c>
      <c r="M950" s="21"/>
      <c r="N950" s="21"/>
      <c r="O950" s="21"/>
      <c r="P950" s="125"/>
      <c r="Q950" s="21"/>
      <c r="R950" s="21">
        <v>446485</v>
      </c>
      <c r="S950" s="21"/>
      <c r="T950" s="21"/>
      <c r="U950" s="125"/>
      <c r="V950" s="21">
        <v>12658</v>
      </c>
      <c r="W950" s="34">
        <v>50284</v>
      </c>
      <c r="X950" s="114" t="s">
        <v>13736</v>
      </c>
    </row>
    <row r="951" spans="2:24" x14ac:dyDescent="0.2">
      <c r="B951" s="14" t="s">
        <v>23485</v>
      </c>
      <c r="C951" s="33" t="s">
        <v>14149</v>
      </c>
      <c r="D951" s="16" t="s">
        <v>23484</v>
      </c>
      <c r="E951" s="18" t="s">
        <v>26</v>
      </c>
      <c r="F951" s="34">
        <v>41244</v>
      </c>
      <c r="G951" s="20" t="s">
        <v>21186</v>
      </c>
      <c r="H951" s="109"/>
      <c r="I951" s="21">
        <v>1162131</v>
      </c>
      <c r="J951" s="21">
        <v>1162131</v>
      </c>
      <c r="K951" s="21">
        <v>1165944</v>
      </c>
      <c r="L951" s="21">
        <v>1162131</v>
      </c>
      <c r="M951" s="21"/>
      <c r="N951" s="21"/>
      <c r="O951" s="21"/>
      <c r="P951" s="125"/>
      <c r="Q951" s="21"/>
      <c r="R951" s="21">
        <v>1162131</v>
      </c>
      <c r="S951" s="21"/>
      <c r="T951" s="21"/>
      <c r="U951" s="125"/>
      <c r="V951" s="21">
        <v>45693</v>
      </c>
      <c r="W951" s="34">
        <v>50314</v>
      </c>
      <c r="X951" s="114" t="s">
        <v>13736</v>
      </c>
    </row>
    <row r="952" spans="2:24" x14ac:dyDescent="0.2">
      <c r="B952" s="14" t="s">
        <v>23483</v>
      </c>
      <c r="C952" s="33" t="s">
        <v>14146</v>
      </c>
      <c r="D952" s="16" t="s">
        <v>23482</v>
      </c>
      <c r="E952" s="18" t="s">
        <v>26</v>
      </c>
      <c r="F952" s="34">
        <v>41244</v>
      </c>
      <c r="G952" s="20" t="s">
        <v>21186</v>
      </c>
      <c r="H952" s="109"/>
      <c r="I952" s="21">
        <v>1672238</v>
      </c>
      <c r="J952" s="21">
        <v>1672238</v>
      </c>
      <c r="K952" s="21">
        <v>1725149</v>
      </c>
      <c r="L952" s="21">
        <v>1711429</v>
      </c>
      <c r="M952" s="21"/>
      <c r="N952" s="21">
        <v>-39190</v>
      </c>
      <c r="O952" s="21"/>
      <c r="P952" s="125">
        <v>-39190</v>
      </c>
      <c r="Q952" s="21"/>
      <c r="R952" s="21">
        <v>1672238</v>
      </c>
      <c r="S952" s="21"/>
      <c r="T952" s="21"/>
      <c r="U952" s="125">
        <v>0</v>
      </c>
      <c r="V952" s="21">
        <v>40296</v>
      </c>
      <c r="W952" s="34">
        <v>45017</v>
      </c>
      <c r="X952" s="114" t="s">
        <v>13736</v>
      </c>
    </row>
    <row r="953" spans="2:24" x14ac:dyDescent="0.2">
      <c r="B953" s="14" t="s">
        <v>23481</v>
      </c>
      <c r="C953" s="33" t="s">
        <v>14143</v>
      </c>
      <c r="D953" s="16" t="s">
        <v>23480</v>
      </c>
      <c r="E953" s="18" t="s">
        <v>26</v>
      </c>
      <c r="F953" s="34">
        <v>41244</v>
      </c>
      <c r="G953" s="20" t="s">
        <v>21186</v>
      </c>
      <c r="H953" s="109"/>
      <c r="I953" s="21">
        <v>1790184</v>
      </c>
      <c r="J953" s="21">
        <v>1790184</v>
      </c>
      <c r="K953" s="21">
        <v>1765009</v>
      </c>
      <c r="L953" s="21">
        <v>1765149</v>
      </c>
      <c r="M953" s="21"/>
      <c r="N953" s="21">
        <v>25035</v>
      </c>
      <c r="O953" s="21"/>
      <c r="P953" s="125">
        <v>25035</v>
      </c>
      <c r="Q953" s="21"/>
      <c r="R953" s="21">
        <v>1790184</v>
      </c>
      <c r="S953" s="21"/>
      <c r="T953" s="21"/>
      <c r="U953" s="125">
        <v>0</v>
      </c>
      <c r="V953" s="21">
        <v>60977</v>
      </c>
      <c r="W953" s="34">
        <v>50345</v>
      </c>
      <c r="X953" s="114" t="s">
        <v>13736</v>
      </c>
    </row>
    <row r="954" spans="2:24" x14ac:dyDescent="0.2">
      <c r="B954" s="14" t="s">
        <v>23479</v>
      </c>
      <c r="C954" s="33" t="s">
        <v>14140</v>
      </c>
      <c r="D954" s="16" t="s">
        <v>23478</v>
      </c>
      <c r="E954" s="18" t="s">
        <v>26</v>
      </c>
      <c r="F954" s="34">
        <v>41244</v>
      </c>
      <c r="G954" s="20" t="s">
        <v>21186</v>
      </c>
      <c r="H954" s="109"/>
      <c r="I954" s="21">
        <v>1221</v>
      </c>
      <c r="J954" s="21">
        <v>1221</v>
      </c>
      <c r="K954" s="21">
        <v>1262</v>
      </c>
      <c r="L954" s="21">
        <v>1284</v>
      </c>
      <c r="M954" s="21"/>
      <c r="N954" s="21">
        <v>-63</v>
      </c>
      <c r="O954" s="21"/>
      <c r="P954" s="125">
        <v>-63</v>
      </c>
      <c r="Q954" s="21"/>
      <c r="R954" s="21">
        <v>1221</v>
      </c>
      <c r="S954" s="21"/>
      <c r="T954" s="21"/>
      <c r="U954" s="125">
        <v>0</v>
      </c>
      <c r="V954" s="21">
        <v>44</v>
      </c>
      <c r="W954" s="34">
        <v>50406</v>
      </c>
      <c r="X954" s="114" t="s">
        <v>13736</v>
      </c>
    </row>
    <row r="955" spans="2:24" x14ac:dyDescent="0.2">
      <c r="B955" s="14" t="s">
        <v>23477</v>
      </c>
      <c r="C955" s="33" t="s">
        <v>14137</v>
      </c>
      <c r="D955" s="16" t="s">
        <v>23476</v>
      </c>
      <c r="E955" s="18" t="s">
        <v>26</v>
      </c>
      <c r="F955" s="34">
        <v>41244</v>
      </c>
      <c r="G955" s="20" t="s">
        <v>21186</v>
      </c>
      <c r="H955" s="109"/>
      <c r="I955" s="21">
        <v>560628</v>
      </c>
      <c r="J955" s="21">
        <v>560628</v>
      </c>
      <c r="K955" s="21">
        <v>561132</v>
      </c>
      <c r="L955" s="21">
        <v>560628</v>
      </c>
      <c r="M955" s="21"/>
      <c r="N955" s="21"/>
      <c r="O955" s="21"/>
      <c r="P955" s="125"/>
      <c r="Q955" s="21"/>
      <c r="R955" s="21">
        <v>560628</v>
      </c>
      <c r="S955" s="21"/>
      <c r="T955" s="21"/>
      <c r="U955" s="125"/>
      <c r="V955" s="21">
        <v>23444</v>
      </c>
      <c r="W955" s="34">
        <v>50375</v>
      </c>
      <c r="X955" s="114" t="s">
        <v>13736</v>
      </c>
    </row>
    <row r="956" spans="2:24" x14ac:dyDescent="0.2">
      <c r="B956" s="14" t="s">
        <v>23475</v>
      </c>
      <c r="C956" s="33" t="s">
        <v>14134</v>
      </c>
      <c r="D956" s="16" t="s">
        <v>23474</v>
      </c>
      <c r="E956" s="18" t="s">
        <v>26</v>
      </c>
      <c r="F956" s="34">
        <v>41244</v>
      </c>
      <c r="G956" s="20" t="s">
        <v>21186</v>
      </c>
      <c r="H956" s="109"/>
      <c r="I956" s="21">
        <v>774631</v>
      </c>
      <c r="J956" s="21">
        <v>774631</v>
      </c>
      <c r="K956" s="21">
        <v>775327</v>
      </c>
      <c r="L956" s="21">
        <v>774631</v>
      </c>
      <c r="M956" s="21"/>
      <c r="N956" s="21"/>
      <c r="O956" s="21"/>
      <c r="P956" s="125"/>
      <c r="Q956" s="21"/>
      <c r="R956" s="21">
        <v>774631</v>
      </c>
      <c r="S956" s="21"/>
      <c r="T956" s="21"/>
      <c r="U956" s="125"/>
      <c r="V956" s="21">
        <v>23130</v>
      </c>
      <c r="W956" s="34">
        <v>50375</v>
      </c>
      <c r="X956" s="114" t="s">
        <v>13736</v>
      </c>
    </row>
    <row r="957" spans="2:24" x14ac:dyDescent="0.2">
      <c r="B957" s="14" t="s">
        <v>23473</v>
      </c>
      <c r="C957" s="33" t="s">
        <v>14131</v>
      </c>
      <c r="D957" s="16" t="s">
        <v>23472</v>
      </c>
      <c r="E957" s="18" t="s">
        <v>26</v>
      </c>
      <c r="F957" s="34">
        <v>41244</v>
      </c>
      <c r="G957" s="20" t="s">
        <v>21186</v>
      </c>
      <c r="H957" s="109"/>
      <c r="I957" s="21">
        <v>911492</v>
      </c>
      <c r="J957" s="21">
        <v>911492</v>
      </c>
      <c r="K957" s="21">
        <v>907753</v>
      </c>
      <c r="L957" s="21">
        <v>906057</v>
      </c>
      <c r="M957" s="21"/>
      <c r="N957" s="21">
        <v>5434</v>
      </c>
      <c r="O957" s="21"/>
      <c r="P957" s="125">
        <v>5434</v>
      </c>
      <c r="Q957" s="21"/>
      <c r="R957" s="21">
        <v>911492</v>
      </c>
      <c r="S957" s="21"/>
      <c r="T957" s="21"/>
      <c r="U957" s="125">
        <v>0</v>
      </c>
      <c r="V957" s="21">
        <v>31260</v>
      </c>
      <c r="W957" s="34">
        <v>50406</v>
      </c>
      <c r="X957" s="114" t="s">
        <v>13736</v>
      </c>
    </row>
    <row r="958" spans="2:24" x14ac:dyDescent="0.2">
      <c r="B958" s="14" t="s">
        <v>23471</v>
      </c>
      <c r="C958" s="33" t="s">
        <v>14128</v>
      </c>
      <c r="D958" s="16" t="s">
        <v>23470</v>
      </c>
      <c r="E958" s="18" t="s">
        <v>26</v>
      </c>
      <c r="F958" s="34">
        <v>41244</v>
      </c>
      <c r="G958" s="20" t="s">
        <v>21186</v>
      </c>
      <c r="H958" s="109"/>
      <c r="I958" s="21">
        <v>791068</v>
      </c>
      <c r="J958" s="21">
        <v>791068</v>
      </c>
      <c r="K958" s="21">
        <v>788225</v>
      </c>
      <c r="L958" s="21">
        <v>787830</v>
      </c>
      <c r="M958" s="21"/>
      <c r="N958" s="21">
        <v>3238</v>
      </c>
      <c r="O958" s="21"/>
      <c r="P958" s="125">
        <v>3238</v>
      </c>
      <c r="Q958" s="21"/>
      <c r="R958" s="21">
        <v>791068</v>
      </c>
      <c r="S958" s="21"/>
      <c r="T958" s="21"/>
      <c r="U958" s="125">
        <v>0</v>
      </c>
      <c r="V958" s="21">
        <v>20457</v>
      </c>
      <c r="W958" s="34">
        <v>50375</v>
      </c>
      <c r="X958" s="114" t="s">
        <v>13736</v>
      </c>
    </row>
    <row r="959" spans="2:24" x14ac:dyDescent="0.2">
      <c r="B959" s="14" t="s">
        <v>23469</v>
      </c>
      <c r="C959" s="33" t="s">
        <v>14125</v>
      </c>
      <c r="D959" s="16" t="s">
        <v>23468</v>
      </c>
      <c r="E959" s="18" t="s">
        <v>26</v>
      </c>
      <c r="F959" s="34">
        <v>41244</v>
      </c>
      <c r="G959" s="20" t="s">
        <v>21186</v>
      </c>
      <c r="H959" s="109"/>
      <c r="I959" s="21">
        <v>961886</v>
      </c>
      <c r="J959" s="21">
        <v>961886</v>
      </c>
      <c r="K959" s="21">
        <v>957941</v>
      </c>
      <c r="L959" s="21">
        <v>956443</v>
      </c>
      <c r="M959" s="21"/>
      <c r="N959" s="21">
        <v>5443</v>
      </c>
      <c r="O959" s="21"/>
      <c r="P959" s="125">
        <v>5443</v>
      </c>
      <c r="Q959" s="21"/>
      <c r="R959" s="21">
        <v>961886</v>
      </c>
      <c r="S959" s="21"/>
      <c r="T959" s="21"/>
      <c r="U959" s="125">
        <v>0</v>
      </c>
      <c r="V959" s="21">
        <v>31589</v>
      </c>
      <c r="W959" s="34">
        <v>50406</v>
      </c>
      <c r="X959" s="114" t="s">
        <v>13736</v>
      </c>
    </row>
    <row r="960" spans="2:24" x14ac:dyDescent="0.2">
      <c r="B960" s="14" t="s">
        <v>23467</v>
      </c>
      <c r="C960" s="33" t="s">
        <v>14122</v>
      </c>
      <c r="D960" s="16" t="s">
        <v>23466</v>
      </c>
      <c r="E960" s="18" t="s">
        <v>26</v>
      </c>
      <c r="F960" s="34">
        <v>41244</v>
      </c>
      <c r="G960" s="20" t="s">
        <v>21186</v>
      </c>
      <c r="H960" s="109"/>
      <c r="I960" s="21">
        <v>1075</v>
      </c>
      <c r="J960" s="21">
        <v>1075</v>
      </c>
      <c r="K960" s="21">
        <v>1112</v>
      </c>
      <c r="L960" s="21">
        <v>1111</v>
      </c>
      <c r="M960" s="21"/>
      <c r="N960" s="21">
        <v>-36</v>
      </c>
      <c r="O960" s="21"/>
      <c r="P960" s="125">
        <v>-36</v>
      </c>
      <c r="Q960" s="21"/>
      <c r="R960" s="21">
        <v>1075</v>
      </c>
      <c r="S960" s="21"/>
      <c r="T960" s="21"/>
      <c r="U960" s="125">
        <v>0</v>
      </c>
      <c r="V960" s="21">
        <v>38</v>
      </c>
      <c r="W960" s="34">
        <v>50437</v>
      </c>
      <c r="X960" s="114" t="s">
        <v>13736</v>
      </c>
    </row>
    <row r="961" spans="2:24" x14ac:dyDescent="0.2">
      <c r="B961" s="14" t="s">
        <v>23465</v>
      </c>
      <c r="C961" s="33" t="s">
        <v>14119</v>
      </c>
      <c r="D961" s="16" t="s">
        <v>23464</v>
      </c>
      <c r="E961" s="18" t="s">
        <v>26</v>
      </c>
      <c r="F961" s="34">
        <v>41244</v>
      </c>
      <c r="G961" s="20" t="s">
        <v>21186</v>
      </c>
      <c r="H961" s="109"/>
      <c r="I961" s="21">
        <v>2152678</v>
      </c>
      <c r="J961" s="21">
        <v>2152678</v>
      </c>
      <c r="K961" s="21">
        <v>2225331</v>
      </c>
      <c r="L961" s="21">
        <v>2205380</v>
      </c>
      <c r="M961" s="21"/>
      <c r="N961" s="21">
        <v>-52701</v>
      </c>
      <c r="O961" s="21"/>
      <c r="P961" s="125">
        <v>-52701</v>
      </c>
      <c r="Q961" s="21"/>
      <c r="R961" s="21">
        <v>2152678</v>
      </c>
      <c r="S961" s="21"/>
      <c r="T961" s="21"/>
      <c r="U961" s="125">
        <v>0</v>
      </c>
      <c r="V961" s="21">
        <v>90881</v>
      </c>
      <c r="W961" s="34">
        <v>50437</v>
      </c>
      <c r="X961" s="114" t="s">
        <v>13736</v>
      </c>
    </row>
    <row r="962" spans="2:24" x14ac:dyDescent="0.2">
      <c r="B962" s="14" t="s">
        <v>23463</v>
      </c>
      <c r="C962" s="33" t="s">
        <v>14116</v>
      </c>
      <c r="D962" s="16" t="s">
        <v>23462</v>
      </c>
      <c r="E962" s="18" t="s">
        <v>26</v>
      </c>
      <c r="F962" s="34">
        <v>41244</v>
      </c>
      <c r="G962" s="20" t="s">
        <v>21186</v>
      </c>
      <c r="H962" s="109"/>
      <c r="I962" s="21">
        <v>1031245</v>
      </c>
      <c r="J962" s="21">
        <v>1031245</v>
      </c>
      <c r="K962" s="21">
        <v>1074429</v>
      </c>
      <c r="L962" s="21">
        <v>1037854</v>
      </c>
      <c r="M962" s="21"/>
      <c r="N962" s="21">
        <v>-6608</v>
      </c>
      <c r="O962" s="21"/>
      <c r="P962" s="125">
        <v>-6608</v>
      </c>
      <c r="Q962" s="21"/>
      <c r="R962" s="21">
        <v>1031245</v>
      </c>
      <c r="S962" s="21"/>
      <c r="T962" s="21"/>
      <c r="U962" s="125">
        <v>0</v>
      </c>
      <c r="V962" s="21">
        <v>23593</v>
      </c>
      <c r="W962" s="34">
        <v>50496</v>
      </c>
      <c r="X962" s="114" t="s">
        <v>13736</v>
      </c>
    </row>
    <row r="963" spans="2:24" x14ac:dyDescent="0.2">
      <c r="B963" s="14" t="s">
        <v>23461</v>
      </c>
      <c r="C963" s="33" t="s">
        <v>14113</v>
      </c>
      <c r="D963" s="16" t="s">
        <v>23460</v>
      </c>
      <c r="E963" s="18" t="s">
        <v>26</v>
      </c>
      <c r="F963" s="34">
        <v>41244</v>
      </c>
      <c r="G963" s="20" t="s">
        <v>21186</v>
      </c>
      <c r="H963" s="109"/>
      <c r="I963" s="21">
        <v>2566653</v>
      </c>
      <c r="J963" s="21">
        <v>2566653</v>
      </c>
      <c r="K963" s="21">
        <v>2655283</v>
      </c>
      <c r="L963" s="21">
        <v>2638447</v>
      </c>
      <c r="M963" s="21"/>
      <c r="N963" s="21">
        <v>-71794</v>
      </c>
      <c r="O963" s="21"/>
      <c r="P963" s="125">
        <v>-71794</v>
      </c>
      <c r="Q963" s="21"/>
      <c r="R963" s="21">
        <v>2566653</v>
      </c>
      <c r="S963" s="21"/>
      <c r="T963" s="21"/>
      <c r="U963" s="125">
        <v>0</v>
      </c>
      <c r="V963" s="21">
        <v>91985</v>
      </c>
      <c r="W963" s="34">
        <v>50526</v>
      </c>
      <c r="X963" s="114" t="s">
        <v>13736</v>
      </c>
    </row>
    <row r="964" spans="2:24" x14ac:dyDescent="0.2">
      <c r="B964" s="14" t="s">
        <v>23459</v>
      </c>
      <c r="C964" s="33" t="s">
        <v>14110</v>
      </c>
      <c r="D964" s="16" t="s">
        <v>23458</v>
      </c>
      <c r="E964" s="18" t="s">
        <v>26</v>
      </c>
      <c r="F964" s="34">
        <v>41244</v>
      </c>
      <c r="G964" s="20" t="s">
        <v>21186</v>
      </c>
      <c r="H964" s="109"/>
      <c r="I964" s="21">
        <v>1636796</v>
      </c>
      <c r="J964" s="21">
        <v>1636796</v>
      </c>
      <c r="K964" s="21">
        <v>1702843</v>
      </c>
      <c r="L964" s="21">
        <v>1675149</v>
      </c>
      <c r="M964" s="21"/>
      <c r="N964" s="21">
        <v>-38353</v>
      </c>
      <c r="O964" s="21"/>
      <c r="P964" s="125">
        <v>-38353</v>
      </c>
      <c r="Q964" s="21"/>
      <c r="R964" s="21">
        <v>1636796</v>
      </c>
      <c r="S964" s="21"/>
      <c r="T964" s="21"/>
      <c r="U964" s="125">
        <v>0</v>
      </c>
      <c r="V964" s="21">
        <v>46521</v>
      </c>
      <c r="W964" s="34">
        <v>50587</v>
      </c>
      <c r="X964" s="114" t="s">
        <v>13736</v>
      </c>
    </row>
    <row r="965" spans="2:24" x14ac:dyDescent="0.2">
      <c r="B965" s="14" t="s">
        <v>23457</v>
      </c>
      <c r="C965" s="33" t="s">
        <v>14107</v>
      </c>
      <c r="D965" s="16" t="s">
        <v>23456</v>
      </c>
      <c r="E965" s="18" t="s">
        <v>26</v>
      </c>
      <c r="F965" s="34">
        <v>41244</v>
      </c>
      <c r="G965" s="20" t="s">
        <v>21186</v>
      </c>
      <c r="H965" s="109"/>
      <c r="I965" s="21">
        <v>22321</v>
      </c>
      <c r="J965" s="21">
        <v>22321</v>
      </c>
      <c r="K965" s="21">
        <v>23074</v>
      </c>
      <c r="L965" s="21">
        <v>23208</v>
      </c>
      <c r="M965" s="21"/>
      <c r="N965" s="21">
        <v>-887</v>
      </c>
      <c r="O965" s="21"/>
      <c r="P965" s="125">
        <v>-887</v>
      </c>
      <c r="Q965" s="21"/>
      <c r="R965" s="21">
        <v>22321</v>
      </c>
      <c r="S965" s="21"/>
      <c r="T965" s="21"/>
      <c r="U965" s="125">
        <v>0</v>
      </c>
      <c r="V965" s="21">
        <v>419</v>
      </c>
      <c r="W965" s="34">
        <v>50375</v>
      </c>
      <c r="X965" s="114" t="s">
        <v>13736</v>
      </c>
    </row>
    <row r="966" spans="2:24" x14ac:dyDescent="0.2">
      <c r="B966" s="14" t="s">
        <v>23455</v>
      </c>
      <c r="C966" s="33" t="s">
        <v>14104</v>
      </c>
      <c r="D966" s="16" t="s">
        <v>23454</v>
      </c>
      <c r="E966" s="18" t="s">
        <v>26</v>
      </c>
      <c r="F966" s="34">
        <v>41244</v>
      </c>
      <c r="G966" s="20" t="s">
        <v>21186</v>
      </c>
      <c r="H966" s="109"/>
      <c r="I966" s="21">
        <v>6677</v>
      </c>
      <c r="J966" s="21">
        <v>6677</v>
      </c>
      <c r="K966" s="21">
        <v>6898</v>
      </c>
      <c r="L966" s="21">
        <v>7149</v>
      </c>
      <c r="M966" s="21"/>
      <c r="N966" s="21">
        <v>-472</v>
      </c>
      <c r="O966" s="21"/>
      <c r="P966" s="125">
        <v>-472</v>
      </c>
      <c r="Q966" s="21"/>
      <c r="R966" s="21">
        <v>6677</v>
      </c>
      <c r="S966" s="21"/>
      <c r="T966" s="21"/>
      <c r="U966" s="125">
        <v>0</v>
      </c>
      <c r="V966" s="21">
        <v>215</v>
      </c>
      <c r="W966" s="34">
        <v>50375</v>
      </c>
      <c r="X966" s="114" t="s">
        <v>13736</v>
      </c>
    </row>
    <row r="967" spans="2:24" x14ac:dyDescent="0.2">
      <c r="B967" s="14" t="s">
        <v>23453</v>
      </c>
      <c r="C967" s="33" t="s">
        <v>23452</v>
      </c>
      <c r="D967" s="16" t="s">
        <v>23451</v>
      </c>
      <c r="E967" s="18" t="s">
        <v>26</v>
      </c>
      <c r="F967" s="34">
        <v>41244</v>
      </c>
      <c r="G967" s="20" t="s">
        <v>21186</v>
      </c>
      <c r="H967" s="109"/>
      <c r="I967" s="21">
        <v>112993</v>
      </c>
      <c r="J967" s="21">
        <v>112993</v>
      </c>
      <c r="K967" s="21">
        <v>116807</v>
      </c>
      <c r="L967" s="21">
        <v>117572</v>
      </c>
      <c r="M967" s="21"/>
      <c r="N967" s="21">
        <v>-4579</v>
      </c>
      <c r="O967" s="21"/>
      <c r="P967" s="125">
        <v>-4579</v>
      </c>
      <c r="Q967" s="21"/>
      <c r="R967" s="21">
        <v>112993</v>
      </c>
      <c r="S967" s="21"/>
      <c r="T967" s="21"/>
      <c r="U967" s="125">
        <v>0</v>
      </c>
      <c r="V967" s="21">
        <v>7304</v>
      </c>
      <c r="W967" s="34">
        <v>50406</v>
      </c>
      <c r="X967" s="114" t="s">
        <v>13736</v>
      </c>
    </row>
    <row r="968" spans="2:24" x14ac:dyDescent="0.2">
      <c r="B968" s="14" t="s">
        <v>23450</v>
      </c>
      <c r="C968" s="33" t="s">
        <v>14101</v>
      </c>
      <c r="D968" s="16" t="s">
        <v>23449</v>
      </c>
      <c r="E968" s="18" t="s">
        <v>26</v>
      </c>
      <c r="F968" s="34">
        <v>41244</v>
      </c>
      <c r="G968" s="20" t="s">
        <v>21186</v>
      </c>
      <c r="H968" s="109"/>
      <c r="I968" s="21">
        <v>142696</v>
      </c>
      <c r="J968" s="21">
        <v>142696</v>
      </c>
      <c r="K968" s="21">
        <v>147512</v>
      </c>
      <c r="L968" s="21">
        <v>146317</v>
      </c>
      <c r="M968" s="21"/>
      <c r="N968" s="21">
        <v>-3620</v>
      </c>
      <c r="O968" s="21"/>
      <c r="P968" s="125">
        <v>-3620</v>
      </c>
      <c r="Q968" s="21"/>
      <c r="R968" s="21">
        <v>142696</v>
      </c>
      <c r="S968" s="21"/>
      <c r="T968" s="21"/>
      <c r="U968" s="125">
        <v>0</v>
      </c>
      <c r="V968" s="21">
        <v>6165</v>
      </c>
      <c r="W968" s="34">
        <v>50406</v>
      </c>
      <c r="X968" s="114" t="s">
        <v>13736</v>
      </c>
    </row>
    <row r="969" spans="2:24" x14ac:dyDescent="0.2">
      <c r="B969" s="14" t="s">
        <v>23448</v>
      </c>
      <c r="C969" s="33" t="s">
        <v>23447</v>
      </c>
      <c r="D969" s="16" t="s">
        <v>23446</v>
      </c>
      <c r="E969" s="18" t="s">
        <v>26</v>
      </c>
      <c r="F969" s="34">
        <v>41183</v>
      </c>
      <c r="G969" s="20" t="s">
        <v>21186</v>
      </c>
      <c r="H969" s="109"/>
      <c r="I969" s="21">
        <v>20980</v>
      </c>
      <c r="J969" s="21">
        <v>20980</v>
      </c>
      <c r="K969" s="21">
        <v>21688</v>
      </c>
      <c r="L969" s="21">
        <v>22768</v>
      </c>
      <c r="M969" s="21"/>
      <c r="N969" s="21">
        <v>-1788</v>
      </c>
      <c r="O969" s="21"/>
      <c r="P969" s="125">
        <v>-1788</v>
      </c>
      <c r="Q969" s="21"/>
      <c r="R969" s="21">
        <v>20980</v>
      </c>
      <c r="S969" s="21"/>
      <c r="T969" s="21"/>
      <c r="U969" s="125">
        <v>0</v>
      </c>
      <c r="V969" s="21">
        <v>1131</v>
      </c>
      <c r="W969" s="34">
        <v>50437</v>
      </c>
      <c r="X969" s="114" t="s">
        <v>13736</v>
      </c>
    </row>
    <row r="970" spans="2:24" x14ac:dyDescent="0.2">
      <c r="B970" s="14" t="s">
        <v>23445</v>
      </c>
      <c r="C970" s="33" t="s">
        <v>14098</v>
      </c>
      <c r="D970" s="16" t="s">
        <v>23444</v>
      </c>
      <c r="E970" s="18" t="s">
        <v>26</v>
      </c>
      <c r="F970" s="34">
        <v>41244</v>
      </c>
      <c r="G970" s="20" t="s">
        <v>21186</v>
      </c>
      <c r="H970" s="109"/>
      <c r="I970" s="21">
        <v>501518</v>
      </c>
      <c r="J970" s="21">
        <v>501518</v>
      </c>
      <c r="K970" s="21">
        <v>520717</v>
      </c>
      <c r="L970" s="21">
        <v>519348</v>
      </c>
      <c r="M970" s="21"/>
      <c r="N970" s="21">
        <v>-17830</v>
      </c>
      <c r="O970" s="21"/>
      <c r="P970" s="125">
        <v>-17830</v>
      </c>
      <c r="Q970" s="21"/>
      <c r="R970" s="21">
        <v>501518</v>
      </c>
      <c r="S970" s="21"/>
      <c r="T970" s="21"/>
      <c r="U970" s="125">
        <v>0</v>
      </c>
      <c r="V970" s="21">
        <v>13683</v>
      </c>
      <c r="W970" s="34">
        <v>50406</v>
      </c>
      <c r="X970" s="114" t="s">
        <v>13736</v>
      </c>
    </row>
    <row r="971" spans="2:24" x14ac:dyDescent="0.2">
      <c r="B971" s="14" t="s">
        <v>23443</v>
      </c>
      <c r="C971" s="33" t="s">
        <v>14095</v>
      </c>
      <c r="D971" s="16" t="s">
        <v>23442</v>
      </c>
      <c r="E971" s="18" t="s">
        <v>26</v>
      </c>
      <c r="F971" s="34">
        <v>41244</v>
      </c>
      <c r="G971" s="20" t="s">
        <v>21186</v>
      </c>
      <c r="H971" s="109"/>
      <c r="I971" s="21">
        <v>559</v>
      </c>
      <c r="J971" s="21">
        <v>559</v>
      </c>
      <c r="K971" s="21">
        <v>569</v>
      </c>
      <c r="L971" s="21">
        <v>559</v>
      </c>
      <c r="M971" s="21"/>
      <c r="N971" s="21"/>
      <c r="O971" s="21"/>
      <c r="P971" s="125"/>
      <c r="Q971" s="21"/>
      <c r="R971" s="21">
        <v>559</v>
      </c>
      <c r="S971" s="21"/>
      <c r="T971" s="21"/>
      <c r="U971" s="125"/>
      <c r="V971" s="21">
        <v>18</v>
      </c>
      <c r="W971" s="34">
        <v>50496</v>
      </c>
      <c r="X971" s="114" t="s">
        <v>13736</v>
      </c>
    </row>
    <row r="972" spans="2:24" x14ac:dyDescent="0.2">
      <c r="B972" s="14" t="s">
        <v>23441</v>
      </c>
      <c r="C972" s="33" t="s">
        <v>14092</v>
      </c>
      <c r="D972" s="16" t="s">
        <v>23440</v>
      </c>
      <c r="E972" s="18" t="s">
        <v>26</v>
      </c>
      <c r="F972" s="34">
        <v>41244</v>
      </c>
      <c r="G972" s="20" t="s">
        <v>21186</v>
      </c>
      <c r="H972" s="109"/>
      <c r="I972" s="21">
        <v>1603</v>
      </c>
      <c r="J972" s="21">
        <v>1603</v>
      </c>
      <c r="K972" s="21">
        <v>1646</v>
      </c>
      <c r="L972" s="21">
        <v>1662</v>
      </c>
      <c r="M972" s="21"/>
      <c r="N972" s="21">
        <v>-59</v>
      </c>
      <c r="O972" s="21"/>
      <c r="P972" s="125">
        <v>-59</v>
      </c>
      <c r="Q972" s="21"/>
      <c r="R972" s="21">
        <v>1603</v>
      </c>
      <c r="S972" s="21"/>
      <c r="T972" s="21"/>
      <c r="U972" s="125">
        <v>0</v>
      </c>
      <c r="V972" s="21">
        <v>55</v>
      </c>
      <c r="W972" s="34">
        <v>54089</v>
      </c>
      <c r="X972" s="114" t="s">
        <v>13736</v>
      </c>
    </row>
    <row r="973" spans="2:24" x14ac:dyDescent="0.2">
      <c r="B973" s="14" t="s">
        <v>23439</v>
      </c>
      <c r="C973" s="33" t="s">
        <v>14089</v>
      </c>
      <c r="D973" s="16" t="s">
        <v>23438</v>
      </c>
      <c r="E973" s="18" t="s">
        <v>26</v>
      </c>
      <c r="F973" s="34">
        <v>41244</v>
      </c>
      <c r="G973" s="20" t="s">
        <v>21186</v>
      </c>
      <c r="H973" s="109"/>
      <c r="I973" s="21">
        <v>1174342</v>
      </c>
      <c r="J973" s="21">
        <v>1174342</v>
      </c>
      <c r="K973" s="21">
        <v>1197461</v>
      </c>
      <c r="L973" s="21">
        <v>1191535</v>
      </c>
      <c r="M973" s="21"/>
      <c r="N973" s="21">
        <v>-17193</v>
      </c>
      <c r="O973" s="21"/>
      <c r="P973" s="125">
        <v>-17193</v>
      </c>
      <c r="Q973" s="21"/>
      <c r="R973" s="21">
        <v>1174342</v>
      </c>
      <c r="S973" s="21"/>
      <c r="T973" s="21"/>
      <c r="U973" s="125">
        <v>0</v>
      </c>
      <c r="V973" s="21">
        <v>26433</v>
      </c>
      <c r="W973" s="34">
        <v>45017</v>
      </c>
      <c r="X973" s="114" t="s">
        <v>13736</v>
      </c>
    </row>
    <row r="974" spans="2:24" x14ac:dyDescent="0.2">
      <c r="B974" s="14" t="s">
        <v>23437</v>
      </c>
      <c r="C974" s="33" t="s">
        <v>14086</v>
      </c>
      <c r="D974" s="16" t="s">
        <v>23436</v>
      </c>
      <c r="E974" s="18" t="s">
        <v>26</v>
      </c>
      <c r="F974" s="34">
        <v>41244</v>
      </c>
      <c r="G974" s="20" t="s">
        <v>21186</v>
      </c>
      <c r="H974" s="109"/>
      <c r="I974" s="21">
        <v>936402</v>
      </c>
      <c r="J974" s="21">
        <v>936402</v>
      </c>
      <c r="K974" s="21">
        <v>976162</v>
      </c>
      <c r="L974" s="21">
        <v>955682</v>
      </c>
      <c r="M974" s="21"/>
      <c r="N974" s="21">
        <v>-19280</v>
      </c>
      <c r="O974" s="21"/>
      <c r="P974" s="125">
        <v>-19280</v>
      </c>
      <c r="Q974" s="21"/>
      <c r="R974" s="21">
        <v>936402</v>
      </c>
      <c r="S974" s="21"/>
      <c r="T974" s="21"/>
      <c r="U974" s="125">
        <v>0</v>
      </c>
      <c r="V974" s="21">
        <v>25143</v>
      </c>
      <c r="W974" s="34">
        <v>50437</v>
      </c>
      <c r="X974" s="114" t="s">
        <v>13736</v>
      </c>
    </row>
    <row r="975" spans="2:24" x14ac:dyDescent="0.2">
      <c r="B975" s="14" t="s">
        <v>23435</v>
      </c>
      <c r="C975" s="33" t="s">
        <v>14083</v>
      </c>
      <c r="D975" s="16" t="s">
        <v>23434</v>
      </c>
      <c r="E975" s="18" t="s">
        <v>26</v>
      </c>
      <c r="F975" s="34">
        <v>41244</v>
      </c>
      <c r="G975" s="20" t="s">
        <v>21186</v>
      </c>
      <c r="H975" s="109"/>
      <c r="I975" s="21">
        <v>3317052</v>
      </c>
      <c r="J975" s="21">
        <v>3317052</v>
      </c>
      <c r="K975" s="21">
        <v>3435222</v>
      </c>
      <c r="L975" s="21">
        <v>3380265</v>
      </c>
      <c r="M975" s="21"/>
      <c r="N975" s="21">
        <v>-63213</v>
      </c>
      <c r="O975" s="21"/>
      <c r="P975" s="125">
        <v>-63213</v>
      </c>
      <c r="Q975" s="21"/>
      <c r="R975" s="21">
        <v>3317052</v>
      </c>
      <c r="S975" s="21"/>
      <c r="T975" s="21"/>
      <c r="U975" s="125">
        <v>0</v>
      </c>
      <c r="V975" s="21">
        <v>79232</v>
      </c>
      <c r="W975" s="34">
        <v>50496</v>
      </c>
      <c r="X975" s="114" t="s">
        <v>13736</v>
      </c>
    </row>
    <row r="976" spans="2:24" x14ac:dyDescent="0.2">
      <c r="B976" s="14" t="s">
        <v>23433</v>
      </c>
      <c r="C976" s="33" t="s">
        <v>14080</v>
      </c>
      <c r="D976" s="16" t="s">
        <v>23432</v>
      </c>
      <c r="E976" s="18" t="s">
        <v>26</v>
      </c>
      <c r="F976" s="34">
        <v>41244</v>
      </c>
      <c r="G976" s="20" t="s">
        <v>21186</v>
      </c>
      <c r="H976" s="109"/>
      <c r="I976" s="21">
        <v>1041818</v>
      </c>
      <c r="J976" s="21">
        <v>1041818</v>
      </c>
      <c r="K976" s="21">
        <v>1080886</v>
      </c>
      <c r="L976" s="21">
        <v>1047248</v>
      </c>
      <c r="M976" s="21"/>
      <c r="N976" s="21">
        <v>-5430</v>
      </c>
      <c r="O976" s="21"/>
      <c r="P976" s="125">
        <v>-5430</v>
      </c>
      <c r="Q976" s="21"/>
      <c r="R976" s="21">
        <v>1041818</v>
      </c>
      <c r="S976" s="21"/>
      <c r="T976" s="21"/>
      <c r="U976" s="125">
        <v>0</v>
      </c>
      <c r="V976" s="21">
        <v>25356</v>
      </c>
      <c r="W976" s="34">
        <v>50465</v>
      </c>
      <c r="X976" s="114" t="s">
        <v>13736</v>
      </c>
    </row>
    <row r="977" spans="2:24" x14ac:dyDescent="0.2">
      <c r="B977" s="14" t="s">
        <v>23431</v>
      </c>
      <c r="C977" s="33" t="s">
        <v>14077</v>
      </c>
      <c r="D977" s="16" t="s">
        <v>23430</v>
      </c>
      <c r="E977" s="18" t="s">
        <v>26</v>
      </c>
      <c r="F977" s="34">
        <v>41244</v>
      </c>
      <c r="G977" s="20" t="s">
        <v>21186</v>
      </c>
      <c r="H977" s="109"/>
      <c r="I977" s="21">
        <v>996194</v>
      </c>
      <c r="J977" s="21">
        <v>996194</v>
      </c>
      <c r="K977" s="21">
        <v>1048183</v>
      </c>
      <c r="L977" s="21">
        <v>1023692</v>
      </c>
      <c r="M977" s="21"/>
      <c r="N977" s="21">
        <v>-27498</v>
      </c>
      <c r="O977" s="21"/>
      <c r="P977" s="125">
        <v>-27498</v>
      </c>
      <c r="Q977" s="21"/>
      <c r="R977" s="21">
        <v>996194</v>
      </c>
      <c r="S977" s="21"/>
      <c r="T977" s="21"/>
      <c r="U977" s="125">
        <v>0</v>
      </c>
      <c r="V977" s="21">
        <v>26704</v>
      </c>
      <c r="W977" s="34">
        <v>50496</v>
      </c>
      <c r="X977" s="114" t="s">
        <v>13736</v>
      </c>
    </row>
    <row r="978" spans="2:24" x14ac:dyDescent="0.2">
      <c r="B978" s="14" t="s">
        <v>23429</v>
      </c>
      <c r="C978" s="33" t="s">
        <v>14074</v>
      </c>
      <c r="D978" s="16" t="s">
        <v>23428</v>
      </c>
      <c r="E978" s="18" t="s">
        <v>26</v>
      </c>
      <c r="F978" s="34">
        <v>41244</v>
      </c>
      <c r="G978" s="20" t="s">
        <v>21186</v>
      </c>
      <c r="H978" s="109"/>
      <c r="I978" s="21">
        <v>2728965</v>
      </c>
      <c r="J978" s="21">
        <v>2728965</v>
      </c>
      <c r="K978" s="21">
        <v>2853794</v>
      </c>
      <c r="L978" s="21">
        <v>2818288</v>
      </c>
      <c r="M978" s="21"/>
      <c r="N978" s="21">
        <v>-89323</v>
      </c>
      <c r="O978" s="21"/>
      <c r="P978" s="125">
        <v>-89323</v>
      </c>
      <c r="Q978" s="21"/>
      <c r="R978" s="21">
        <v>2728965</v>
      </c>
      <c r="S978" s="21"/>
      <c r="T978" s="21"/>
      <c r="U978" s="125">
        <v>0</v>
      </c>
      <c r="V978" s="21">
        <v>84496</v>
      </c>
      <c r="W978" s="34">
        <v>50496</v>
      </c>
      <c r="X978" s="114" t="s">
        <v>13736</v>
      </c>
    </row>
    <row r="979" spans="2:24" x14ac:dyDescent="0.2">
      <c r="B979" s="14" t="s">
        <v>23427</v>
      </c>
      <c r="C979" s="33" t="s">
        <v>14071</v>
      </c>
      <c r="D979" s="16" t="s">
        <v>23426</v>
      </c>
      <c r="E979" s="18" t="s">
        <v>26</v>
      </c>
      <c r="F979" s="34">
        <v>41244</v>
      </c>
      <c r="G979" s="20" t="s">
        <v>21186</v>
      </c>
      <c r="H979" s="109"/>
      <c r="I979" s="21">
        <v>1311584</v>
      </c>
      <c r="J979" s="21">
        <v>1311584</v>
      </c>
      <c r="K979" s="21">
        <v>1366046</v>
      </c>
      <c r="L979" s="21">
        <v>1346036</v>
      </c>
      <c r="M979" s="21"/>
      <c r="N979" s="21">
        <v>-34452</v>
      </c>
      <c r="O979" s="21"/>
      <c r="P979" s="125">
        <v>-34452</v>
      </c>
      <c r="Q979" s="21"/>
      <c r="R979" s="21">
        <v>1311584</v>
      </c>
      <c r="S979" s="21"/>
      <c r="T979" s="21"/>
      <c r="U979" s="125">
        <v>0</v>
      </c>
      <c r="V979" s="21">
        <v>39533</v>
      </c>
      <c r="W979" s="34">
        <v>50526</v>
      </c>
      <c r="X979" s="114" t="s">
        <v>13736</v>
      </c>
    </row>
    <row r="980" spans="2:24" x14ac:dyDescent="0.2">
      <c r="B980" s="14" t="s">
        <v>23425</v>
      </c>
      <c r="C980" s="33" t="s">
        <v>14068</v>
      </c>
      <c r="D980" s="16" t="s">
        <v>23424</v>
      </c>
      <c r="E980" s="18" t="s">
        <v>26</v>
      </c>
      <c r="F980" s="34">
        <v>41244</v>
      </c>
      <c r="G980" s="20" t="s">
        <v>21186</v>
      </c>
      <c r="H980" s="109"/>
      <c r="I980" s="21">
        <v>2025898</v>
      </c>
      <c r="J980" s="21">
        <v>2025898</v>
      </c>
      <c r="K980" s="21">
        <v>2075913</v>
      </c>
      <c r="L980" s="21">
        <v>2089447</v>
      </c>
      <c r="M980" s="21"/>
      <c r="N980" s="21">
        <v>-63549</v>
      </c>
      <c r="O980" s="21"/>
      <c r="P980" s="125">
        <v>-63549</v>
      </c>
      <c r="Q980" s="21"/>
      <c r="R980" s="21">
        <v>2025898</v>
      </c>
      <c r="S980" s="21"/>
      <c r="T980" s="21"/>
      <c r="U980" s="125">
        <v>0</v>
      </c>
      <c r="V980" s="21">
        <v>50054</v>
      </c>
      <c r="W980" s="34">
        <v>44986</v>
      </c>
      <c r="X980" s="114" t="s">
        <v>13736</v>
      </c>
    </row>
    <row r="981" spans="2:24" x14ac:dyDescent="0.2">
      <c r="B981" s="14" t="s">
        <v>23423</v>
      </c>
      <c r="C981" s="33" t="s">
        <v>14065</v>
      </c>
      <c r="D981" s="16" t="s">
        <v>23422</v>
      </c>
      <c r="E981" s="18" t="s">
        <v>26</v>
      </c>
      <c r="F981" s="34">
        <v>41244</v>
      </c>
      <c r="G981" s="20" t="s">
        <v>21186</v>
      </c>
      <c r="H981" s="109"/>
      <c r="I981" s="21">
        <v>643601</v>
      </c>
      <c r="J981" s="21">
        <v>643601</v>
      </c>
      <c r="K981" s="21">
        <v>663713</v>
      </c>
      <c r="L981" s="21">
        <v>660744</v>
      </c>
      <c r="M981" s="21"/>
      <c r="N981" s="21">
        <v>-17143</v>
      </c>
      <c r="O981" s="21"/>
      <c r="P981" s="125">
        <v>-17143</v>
      </c>
      <c r="Q981" s="21"/>
      <c r="R981" s="21">
        <v>643601</v>
      </c>
      <c r="S981" s="21"/>
      <c r="T981" s="21"/>
      <c r="U981" s="125">
        <v>0</v>
      </c>
      <c r="V981" s="21">
        <v>13942</v>
      </c>
      <c r="W981" s="34">
        <v>44986</v>
      </c>
      <c r="X981" s="114" t="s">
        <v>13736</v>
      </c>
    </row>
    <row r="982" spans="2:24" x14ac:dyDescent="0.2">
      <c r="B982" s="14" t="s">
        <v>23421</v>
      </c>
      <c r="C982" s="33" t="s">
        <v>14062</v>
      </c>
      <c r="D982" s="16" t="s">
        <v>23420</v>
      </c>
      <c r="E982" s="18" t="s">
        <v>26</v>
      </c>
      <c r="F982" s="34">
        <v>41244</v>
      </c>
      <c r="G982" s="20" t="s">
        <v>21186</v>
      </c>
      <c r="H982" s="109"/>
      <c r="I982" s="21">
        <v>4337592</v>
      </c>
      <c r="J982" s="21">
        <v>4337592</v>
      </c>
      <c r="K982" s="21">
        <v>4489408</v>
      </c>
      <c r="L982" s="21">
        <v>4419231</v>
      </c>
      <c r="M982" s="21"/>
      <c r="N982" s="21">
        <v>-81638</v>
      </c>
      <c r="O982" s="21"/>
      <c r="P982" s="125">
        <v>-81638</v>
      </c>
      <c r="Q982" s="21"/>
      <c r="R982" s="21">
        <v>4337592</v>
      </c>
      <c r="S982" s="21"/>
      <c r="T982" s="21"/>
      <c r="U982" s="125">
        <v>0</v>
      </c>
      <c r="V982" s="21">
        <v>98370</v>
      </c>
      <c r="W982" s="34">
        <v>50496</v>
      </c>
      <c r="X982" s="114" t="s">
        <v>13736</v>
      </c>
    </row>
    <row r="983" spans="2:24" x14ac:dyDescent="0.2">
      <c r="B983" s="14" t="s">
        <v>23419</v>
      </c>
      <c r="C983" s="33" t="s">
        <v>14059</v>
      </c>
      <c r="D983" s="16" t="s">
        <v>23418</v>
      </c>
      <c r="E983" s="18" t="s">
        <v>26</v>
      </c>
      <c r="F983" s="34">
        <v>41244</v>
      </c>
      <c r="G983" s="20" t="s">
        <v>21186</v>
      </c>
      <c r="H983" s="109"/>
      <c r="I983" s="21">
        <v>4233281</v>
      </c>
      <c r="J983" s="21">
        <v>4233281</v>
      </c>
      <c r="K983" s="21">
        <v>4413196</v>
      </c>
      <c r="L983" s="21">
        <v>4322652</v>
      </c>
      <c r="M983" s="21"/>
      <c r="N983" s="21">
        <v>-89370</v>
      </c>
      <c r="O983" s="21"/>
      <c r="P983" s="125">
        <v>-89370</v>
      </c>
      <c r="Q983" s="21"/>
      <c r="R983" s="21">
        <v>4233281</v>
      </c>
      <c r="S983" s="21"/>
      <c r="T983" s="21"/>
      <c r="U983" s="125">
        <v>0</v>
      </c>
      <c r="V983" s="21">
        <v>91685</v>
      </c>
      <c r="W983" s="34">
        <v>50526</v>
      </c>
      <c r="X983" s="114" t="s">
        <v>13736</v>
      </c>
    </row>
    <row r="984" spans="2:24" x14ac:dyDescent="0.2">
      <c r="B984" s="14" t="s">
        <v>23417</v>
      </c>
      <c r="C984" s="33" t="s">
        <v>14056</v>
      </c>
      <c r="D984" s="16" t="s">
        <v>23416</v>
      </c>
      <c r="E984" s="18" t="s">
        <v>26</v>
      </c>
      <c r="F984" s="34">
        <v>41244</v>
      </c>
      <c r="G984" s="20" t="s">
        <v>21186</v>
      </c>
      <c r="H984" s="109"/>
      <c r="I984" s="21">
        <v>4076873</v>
      </c>
      <c r="J984" s="21">
        <v>4076873</v>
      </c>
      <c r="K984" s="21">
        <v>4207301</v>
      </c>
      <c r="L984" s="21">
        <v>4083135</v>
      </c>
      <c r="M984" s="21"/>
      <c r="N984" s="21">
        <v>-6262</v>
      </c>
      <c r="O984" s="21"/>
      <c r="P984" s="125">
        <v>-6262</v>
      </c>
      <c r="Q984" s="21"/>
      <c r="R984" s="21">
        <v>4076873</v>
      </c>
      <c r="S984" s="21"/>
      <c r="T984" s="21"/>
      <c r="U984" s="125">
        <v>0</v>
      </c>
      <c r="V984" s="21">
        <v>129641</v>
      </c>
      <c r="W984" s="34">
        <v>50557</v>
      </c>
      <c r="X984" s="114" t="s">
        <v>13736</v>
      </c>
    </row>
    <row r="985" spans="2:24" x14ac:dyDescent="0.2">
      <c r="B985" s="14" t="s">
        <v>23415</v>
      </c>
      <c r="C985" s="33" t="s">
        <v>14053</v>
      </c>
      <c r="D985" s="16" t="s">
        <v>23414</v>
      </c>
      <c r="E985" s="18" t="s">
        <v>26</v>
      </c>
      <c r="F985" s="34">
        <v>41244</v>
      </c>
      <c r="G985" s="20" t="s">
        <v>21186</v>
      </c>
      <c r="H985" s="109"/>
      <c r="I985" s="21">
        <v>5068698</v>
      </c>
      <c r="J985" s="21">
        <v>5068698</v>
      </c>
      <c r="K985" s="21">
        <v>5266694</v>
      </c>
      <c r="L985" s="21">
        <v>5177804</v>
      </c>
      <c r="M985" s="21"/>
      <c r="N985" s="21">
        <v>-109106</v>
      </c>
      <c r="O985" s="21"/>
      <c r="P985" s="125">
        <v>-109106</v>
      </c>
      <c r="Q985" s="21"/>
      <c r="R985" s="21">
        <v>5068698</v>
      </c>
      <c r="S985" s="21"/>
      <c r="T985" s="21"/>
      <c r="U985" s="125">
        <v>0</v>
      </c>
      <c r="V985" s="21">
        <v>132459</v>
      </c>
      <c r="W985" s="34">
        <v>50526</v>
      </c>
      <c r="X985" s="114" t="s">
        <v>13736</v>
      </c>
    </row>
    <row r="986" spans="2:24" x14ac:dyDescent="0.2">
      <c r="B986" s="14" t="s">
        <v>23413</v>
      </c>
      <c r="C986" s="33" t="s">
        <v>14050</v>
      </c>
      <c r="D986" s="16" t="s">
        <v>23412</v>
      </c>
      <c r="E986" s="18" t="s">
        <v>26</v>
      </c>
      <c r="F986" s="34">
        <v>41244</v>
      </c>
      <c r="G986" s="20" t="s">
        <v>21186</v>
      </c>
      <c r="H986" s="109"/>
      <c r="I986" s="21">
        <v>824360</v>
      </c>
      <c r="J986" s="21">
        <v>824360</v>
      </c>
      <c r="K986" s="21">
        <v>841427</v>
      </c>
      <c r="L986" s="21">
        <v>841974</v>
      </c>
      <c r="M986" s="21"/>
      <c r="N986" s="21">
        <v>-17614</v>
      </c>
      <c r="O986" s="21"/>
      <c r="P986" s="125">
        <v>-17614</v>
      </c>
      <c r="Q986" s="21"/>
      <c r="R986" s="21">
        <v>824360</v>
      </c>
      <c r="S986" s="21"/>
      <c r="T986" s="21"/>
      <c r="U986" s="125">
        <v>0</v>
      </c>
      <c r="V986" s="21">
        <v>19268</v>
      </c>
      <c r="W986" s="34">
        <v>45017</v>
      </c>
      <c r="X986" s="114" t="s">
        <v>13736</v>
      </c>
    </row>
    <row r="987" spans="2:24" x14ac:dyDescent="0.2">
      <c r="B987" s="14" t="s">
        <v>23411</v>
      </c>
      <c r="C987" s="33" t="s">
        <v>14047</v>
      </c>
      <c r="D987" s="16" t="s">
        <v>23410</v>
      </c>
      <c r="E987" s="18" t="s">
        <v>26</v>
      </c>
      <c r="F987" s="34">
        <v>41244</v>
      </c>
      <c r="G987" s="20" t="s">
        <v>21186</v>
      </c>
      <c r="H987" s="109"/>
      <c r="I987" s="21">
        <v>1938144</v>
      </c>
      <c r="J987" s="21">
        <v>1938144</v>
      </c>
      <c r="K987" s="21">
        <v>1948743</v>
      </c>
      <c r="L987" s="21">
        <v>1938144</v>
      </c>
      <c r="M987" s="21"/>
      <c r="N987" s="21"/>
      <c r="O987" s="21"/>
      <c r="P987" s="125"/>
      <c r="Q987" s="21"/>
      <c r="R987" s="21">
        <v>1938144</v>
      </c>
      <c r="S987" s="21"/>
      <c r="T987" s="21"/>
      <c r="U987" s="125"/>
      <c r="V987" s="21">
        <v>68710</v>
      </c>
      <c r="W987" s="34">
        <v>50557</v>
      </c>
      <c r="X987" s="114" t="s">
        <v>13736</v>
      </c>
    </row>
    <row r="988" spans="2:24" x14ac:dyDescent="0.2">
      <c r="B988" s="14" t="s">
        <v>23409</v>
      </c>
      <c r="C988" s="33" t="s">
        <v>14044</v>
      </c>
      <c r="D988" s="16" t="s">
        <v>23408</v>
      </c>
      <c r="E988" s="18" t="s">
        <v>26</v>
      </c>
      <c r="F988" s="34">
        <v>41244</v>
      </c>
      <c r="G988" s="20" t="s">
        <v>21186</v>
      </c>
      <c r="H988" s="109"/>
      <c r="I988" s="21">
        <v>3604677</v>
      </c>
      <c r="J988" s="21">
        <v>3604677</v>
      </c>
      <c r="K988" s="21">
        <v>3724082</v>
      </c>
      <c r="L988" s="21">
        <v>3690827</v>
      </c>
      <c r="M988" s="21"/>
      <c r="N988" s="21">
        <v>-86150</v>
      </c>
      <c r="O988" s="21"/>
      <c r="P988" s="125">
        <v>-86150</v>
      </c>
      <c r="Q988" s="21"/>
      <c r="R988" s="21">
        <v>3604677</v>
      </c>
      <c r="S988" s="21"/>
      <c r="T988" s="21"/>
      <c r="U988" s="125">
        <v>0</v>
      </c>
      <c r="V988" s="21">
        <v>109094</v>
      </c>
      <c r="W988" s="34">
        <v>50526</v>
      </c>
      <c r="X988" s="114" t="s">
        <v>13736</v>
      </c>
    </row>
    <row r="989" spans="2:24" x14ac:dyDescent="0.2">
      <c r="B989" s="14" t="s">
        <v>23407</v>
      </c>
      <c r="C989" s="33" t="s">
        <v>14041</v>
      </c>
      <c r="D989" s="16" t="s">
        <v>23406</v>
      </c>
      <c r="E989" s="18" t="s">
        <v>26</v>
      </c>
      <c r="F989" s="34">
        <v>41244</v>
      </c>
      <c r="G989" s="20" t="s">
        <v>21186</v>
      </c>
      <c r="H989" s="109"/>
      <c r="I989" s="21">
        <v>658632</v>
      </c>
      <c r="J989" s="21">
        <v>658632</v>
      </c>
      <c r="K989" s="21">
        <v>661926</v>
      </c>
      <c r="L989" s="21">
        <v>658632</v>
      </c>
      <c r="M989" s="21"/>
      <c r="N989" s="21"/>
      <c r="O989" s="21"/>
      <c r="P989" s="125"/>
      <c r="Q989" s="21"/>
      <c r="R989" s="21">
        <v>658632</v>
      </c>
      <c r="S989" s="21"/>
      <c r="T989" s="21"/>
      <c r="U989" s="125"/>
      <c r="V989" s="21">
        <v>29199</v>
      </c>
      <c r="W989" s="34">
        <v>50526</v>
      </c>
      <c r="X989" s="114" t="s">
        <v>13736</v>
      </c>
    </row>
    <row r="990" spans="2:24" x14ac:dyDescent="0.2">
      <c r="B990" s="14" t="s">
        <v>23405</v>
      </c>
      <c r="C990" s="33" t="s">
        <v>14038</v>
      </c>
      <c r="D990" s="16" t="s">
        <v>23404</v>
      </c>
      <c r="E990" s="18" t="s">
        <v>26</v>
      </c>
      <c r="F990" s="34">
        <v>41244</v>
      </c>
      <c r="G990" s="20" t="s">
        <v>21186</v>
      </c>
      <c r="H990" s="109"/>
      <c r="I990" s="21">
        <v>470148</v>
      </c>
      <c r="J990" s="21">
        <v>470148</v>
      </c>
      <c r="K990" s="21">
        <v>472499</v>
      </c>
      <c r="L990" s="21">
        <v>470163</v>
      </c>
      <c r="M990" s="21"/>
      <c r="N990" s="21">
        <v>-15</v>
      </c>
      <c r="O990" s="21"/>
      <c r="P990" s="125">
        <v>-15</v>
      </c>
      <c r="Q990" s="21"/>
      <c r="R990" s="21">
        <v>470148</v>
      </c>
      <c r="S990" s="21"/>
      <c r="T990" s="21"/>
      <c r="U990" s="125">
        <v>0</v>
      </c>
      <c r="V990" s="21">
        <v>19347</v>
      </c>
      <c r="W990" s="34">
        <v>50526</v>
      </c>
      <c r="X990" s="114" t="s">
        <v>13736</v>
      </c>
    </row>
    <row r="991" spans="2:24" x14ac:dyDescent="0.2">
      <c r="B991" s="14" t="s">
        <v>23403</v>
      </c>
      <c r="C991" s="33" t="s">
        <v>14035</v>
      </c>
      <c r="D991" s="16" t="s">
        <v>23402</v>
      </c>
      <c r="E991" s="18" t="s">
        <v>26</v>
      </c>
      <c r="F991" s="34">
        <v>41244</v>
      </c>
      <c r="G991" s="20" t="s">
        <v>21186</v>
      </c>
      <c r="H991" s="109"/>
      <c r="I991" s="21">
        <v>500696</v>
      </c>
      <c r="J991" s="21">
        <v>500696</v>
      </c>
      <c r="K991" s="21">
        <v>503199</v>
      </c>
      <c r="L991" s="21">
        <v>500830</v>
      </c>
      <c r="M991" s="21"/>
      <c r="N991" s="21">
        <v>-134</v>
      </c>
      <c r="O991" s="21"/>
      <c r="P991" s="125">
        <v>-134</v>
      </c>
      <c r="Q991" s="21"/>
      <c r="R991" s="21">
        <v>500696</v>
      </c>
      <c r="S991" s="21"/>
      <c r="T991" s="21"/>
      <c r="U991" s="125">
        <v>0</v>
      </c>
      <c r="V991" s="21">
        <v>16704</v>
      </c>
      <c r="W991" s="34">
        <v>50526</v>
      </c>
      <c r="X991" s="114" t="s">
        <v>13736</v>
      </c>
    </row>
    <row r="992" spans="2:24" x14ac:dyDescent="0.2">
      <c r="B992" s="14" t="s">
        <v>23401</v>
      </c>
      <c r="C992" s="33" t="s">
        <v>14032</v>
      </c>
      <c r="D992" s="16" t="s">
        <v>23400</v>
      </c>
      <c r="E992" s="18" t="s">
        <v>26</v>
      </c>
      <c r="F992" s="34">
        <v>41244</v>
      </c>
      <c r="G992" s="20" t="s">
        <v>21186</v>
      </c>
      <c r="H992" s="109"/>
      <c r="I992" s="21">
        <v>1192732</v>
      </c>
      <c r="J992" s="21">
        <v>1192732</v>
      </c>
      <c r="K992" s="21">
        <v>1217519</v>
      </c>
      <c r="L992" s="21">
        <v>1209910</v>
      </c>
      <c r="M992" s="21"/>
      <c r="N992" s="21">
        <v>-17177</v>
      </c>
      <c r="O992" s="21"/>
      <c r="P992" s="125">
        <v>-17177</v>
      </c>
      <c r="Q992" s="21"/>
      <c r="R992" s="21">
        <v>1192732</v>
      </c>
      <c r="S992" s="21"/>
      <c r="T992" s="21"/>
      <c r="U992" s="125">
        <v>0</v>
      </c>
      <c r="V992" s="21">
        <v>22719</v>
      </c>
      <c r="W992" s="34">
        <v>45352</v>
      </c>
      <c r="X992" s="114" t="s">
        <v>13736</v>
      </c>
    </row>
    <row r="993" spans="2:24" x14ac:dyDescent="0.2">
      <c r="B993" s="14" t="s">
        <v>23399</v>
      </c>
      <c r="C993" s="33" t="s">
        <v>14029</v>
      </c>
      <c r="D993" s="16" t="s">
        <v>23398</v>
      </c>
      <c r="E993" s="18" t="s">
        <v>26</v>
      </c>
      <c r="F993" s="34">
        <v>41244</v>
      </c>
      <c r="G993" s="20" t="s">
        <v>21186</v>
      </c>
      <c r="H993" s="109"/>
      <c r="I993" s="21">
        <v>1570114</v>
      </c>
      <c r="J993" s="21">
        <v>1570114</v>
      </c>
      <c r="K993" s="21">
        <v>1611084</v>
      </c>
      <c r="L993" s="21">
        <v>1631968</v>
      </c>
      <c r="M993" s="21"/>
      <c r="N993" s="21">
        <v>-61854</v>
      </c>
      <c r="O993" s="21"/>
      <c r="P993" s="125">
        <v>-61854</v>
      </c>
      <c r="Q993" s="21"/>
      <c r="R993" s="21">
        <v>1570114</v>
      </c>
      <c r="S993" s="21"/>
      <c r="T993" s="21"/>
      <c r="U993" s="125">
        <v>0</v>
      </c>
      <c r="V993" s="21">
        <v>16768</v>
      </c>
      <c r="W993" s="34">
        <v>50922</v>
      </c>
      <c r="X993" s="114" t="s">
        <v>13736</v>
      </c>
    </row>
    <row r="994" spans="2:24" x14ac:dyDescent="0.2">
      <c r="B994" s="14" t="s">
        <v>23397</v>
      </c>
      <c r="C994" s="33" t="s">
        <v>14026</v>
      </c>
      <c r="D994" s="16" t="s">
        <v>23396</v>
      </c>
      <c r="E994" s="18" t="s">
        <v>26</v>
      </c>
      <c r="F994" s="34">
        <v>41244</v>
      </c>
      <c r="G994" s="20" t="s">
        <v>21186</v>
      </c>
      <c r="H994" s="109"/>
      <c r="I994" s="21">
        <v>2409055</v>
      </c>
      <c r="J994" s="21">
        <v>2409055</v>
      </c>
      <c r="K994" s="21">
        <v>2470035</v>
      </c>
      <c r="L994" s="21">
        <v>2440112</v>
      </c>
      <c r="M994" s="21"/>
      <c r="N994" s="21">
        <v>-31057</v>
      </c>
      <c r="O994" s="21"/>
      <c r="P994" s="125">
        <v>-31057</v>
      </c>
      <c r="Q994" s="21"/>
      <c r="R994" s="21">
        <v>2409055</v>
      </c>
      <c r="S994" s="21"/>
      <c r="T994" s="21"/>
      <c r="U994" s="125">
        <v>0</v>
      </c>
      <c r="V994" s="21">
        <v>50574</v>
      </c>
      <c r="W994" s="34">
        <v>50922</v>
      </c>
      <c r="X994" s="114" t="s">
        <v>13736</v>
      </c>
    </row>
    <row r="995" spans="2:24" x14ac:dyDescent="0.2">
      <c r="B995" s="14" t="s">
        <v>23395</v>
      </c>
      <c r="C995" s="33" t="s">
        <v>14023</v>
      </c>
      <c r="D995" s="16" t="s">
        <v>23394</v>
      </c>
      <c r="E995" s="18" t="s">
        <v>26</v>
      </c>
      <c r="F995" s="34">
        <v>41244</v>
      </c>
      <c r="G995" s="20" t="s">
        <v>21186</v>
      </c>
      <c r="H995" s="109"/>
      <c r="I995" s="21">
        <v>2518500</v>
      </c>
      <c r="J995" s="21">
        <v>2518500</v>
      </c>
      <c r="K995" s="21">
        <v>2572806</v>
      </c>
      <c r="L995" s="21">
        <v>2545592</v>
      </c>
      <c r="M995" s="21"/>
      <c r="N995" s="21">
        <v>-27091</v>
      </c>
      <c r="O995" s="21"/>
      <c r="P995" s="125">
        <v>-27091</v>
      </c>
      <c r="Q995" s="21"/>
      <c r="R995" s="21">
        <v>2518500</v>
      </c>
      <c r="S995" s="21"/>
      <c r="T995" s="21"/>
      <c r="U995" s="125">
        <v>0</v>
      </c>
      <c r="V995" s="21">
        <v>41421</v>
      </c>
      <c r="W995" s="34">
        <v>50983</v>
      </c>
      <c r="X995" s="114" t="s">
        <v>13736</v>
      </c>
    </row>
    <row r="996" spans="2:24" x14ac:dyDescent="0.2">
      <c r="B996" s="14" t="s">
        <v>23393</v>
      </c>
      <c r="C996" s="33" t="s">
        <v>14020</v>
      </c>
      <c r="D996" s="16" t="s">
        <v>23392</v>
      </c>
      <c r="E996" s="18" t="s">
        <v>26</v>
      </c>
      <c r="F996" s="34">
        <v>41244</v>
      </c>
      <c r="G996" s="20" t="s">
        <v>21186</v>
      </c>
      <c r="H996" s="109"/>
      <c r="I996" s="21">
        <v>1983437</v>
      </c>
      <c r="J996" s="21">
        <v>1983437</v>
      </c>
      <c r="K996" s="21">
        <v>2023416</v>
      </c>
      <c r="L996" s="21">
        <v>1995178</v>
      </c>
      <c r="M996" s="21"/>
      <c r="N996" s="21">
        <v>-11741</v>
      </c>
      <c r="O996" s="21"/>
      <c r="P996" s="125">
        <v>-11741</v>
      </c>
      <c r="Q996" s="21"/>
      <c r="R996" s="21">
        <v>1983437</v>
      </c>
      <c r="S996" s="21"/>
      <c r="T996" s="21"/>
      <c r="U996" s="125">
        <v>0</v>
      </c>
      <c r="V996" s="21">
        <v>27017</v>
      </c>
      <c r="W996" s="34">
        <v>51014</v>
      </c>
      <c r="X996" s="114" t="s">
        <v>13736</v>
      </c>
    </row>
    <row r="997" spans="2:24" x14ac:dyDescent="0.2">
      <c r="B997" s="14" t="s">
        <v>23391</v>
      </c>
      <c r="C997" s="33" t="s">
        <v>14017</v>
      </c>
      <c r="D997" s="16" t="s">
        <v>23390</v>
      </c>
      <c r="E997" s="18" t="s">
        <v>26</v>
      </c>
      <c r="F997" s="34">
        <v>41244</v>
      </c>
      <c r="G997" s="20" t="s">
        <v>21186</v>
      </c>
      <c r="H997" s="109"/>
      <c r="I997" s="21">
        <v>151440</v>
      </c>
      <c r="J997" s="21">
        <v>151440</v>
      </c>
      <c r="K997" s="21">
        <v>154184</v>
      </c>
      <c r="L997" s="21">
        <v>151440</v>
      </c>
      <c r="M997" s="21"/>
      <c r="N997" s="21"/>
      <c r="O997" s="21"/>
      <c r="P997" s="125"/>
      <c r="Q997" s="21"/>
      <c r="R997" s="21">
        <v>151440</v>
      </c>
      <c r="S997" s="21"/>
      <c r="T997" s="21"/>
      <c r="U997" s="125"/>
      <c r="V997" s="21">
        <v>3580</v>
      </c>
      <c r="W997" s="34">
        <v>50710</v>
      </c>
      <c r="X997" s="114" t="s">
        <v>13736</v>
      </c>
    </row>
    <row r="998" spans="2:24" x14ac:dyDescent="0.2">
      <c r="B998" s="14" t="s">
        <v>23389</v>
      </c>
      <c r="C998" s="33" t="s">
        <v>14014</v>
      </c>
      <c r="D998" s="16" t="s">
        <v>23388</v>
      </c>
      <c r="E998" s="18" t="s">
        <v>26</v>
      </c>
      <c r="F998" s="34">
        <v>41244</v>
      </c>
      <c r="G998" s="20" t="s">
        <v>21186</v>
      </c>
      <c r="H998" s="109"/>
      <c r="I998" s="21">
        <v>3285080</v>
      </c>
      <c r="J998" s="21">
        <v>3285080</v>
      </c>
      <c r="K998" s="21">
        <v>3357967</v>
      </c>
      <c r="L998" s="21">
        <v>3360965</v>
      </c>
      <c r="M998" s="21"/>
      <c r="N998" s="21">
        <v>-75885</v>
      </c>
      <c r="O998" s="21"/>
      <c r="P998" s="125">
        <v>-75885</v>
      </c>
      <c r="Q998" s="21"/>
      <c r="R998" s="21">
        <v>3285080</v>
      </c>
      <c r="S998" s="21"/>
      <c r="T998" s="21"/>
      <c r="U998" s="125">
        <v>0</v>
      </c>
      <c r="V998" s="21">
        <v>75957</v>
      </c>
      <c r="W998" s="34">
        <v>45170</v>
      </c>
      <c r="X998" s="114" t="s">
        <v>13736</v>
      </c>
    </row>
    <row r="999" spans="2:24" x14ac:dyDescent="0.2">
      <c r="B999" s="14" t="s">
        <v>23387</v>
      </c>
      <c r="C999" s="33" t="s">
        <v>14011</v>
      </c>
      <c r="D999" s="16" t="s">
        <v>23386</v>
      </c>
      <c r="E999" s="18" t="s">
        <v>26</v>
      </c>
      <c r="F999" s="34">
        <v>41244</v>
      </c>
      <c r="G999" s="20" t="s">
        <v>21186</v>
      </c>
      <c r="H999" s="109"/>
      <c r="I999" s="21">
        <v>6073221</v>
      </c>
      <c r="J999" s="21">
        <v>6073221</v>
      </c>
      <c r="K999" s="21">
        <v>6264670</v>
      </c>
      <c r="L999" s="21">
        <v>6132300</v>
      </c>
      <c r="M999" s="21"/>
      <c r="N999" s="21">
        <v>-59079</v>
      </c>
      <c r="O999" s="21"/>
      <c r="P999" s="125">
        <v>-59079</v>
      </c>
      <c r="Q999" s="21"/>
      <c r="R999" s="21">
        <v>6073221</v>
      </c>
      <c r="S999" s="21"/>
      <c r="T999" s="21"/>
      <c r="U999" s="125">
        <v>0</v>
      </c>
      <c r="V999" s="21">
        <v>128125</v>
      </c>
      <c r="W999" s="34">
        <v>50922</v>
      </c>
      <c r="X999" s="114" t="s">
        <v>13736</v>
      </c>
    </row>
    <row r="1000" spans="2:24" x14ac:dyDescent="0.2">
      <c r="B1000" s="14" t="s">
        <v>23385</v>
      </c>
      <c r="C1000" s="33" t="s">
        <v>14008</v>
      </c>
      <c r="D1000" s="16" t="s">
        <v>23384</v>
      </c>
      <c r="E1000" s="18" t="s">
        <v>26</v>
      </c>
      <c r="F1000" s="34">
        <v>41244</v>
      </c>
      <c r="G1000" s="20" t="s">
        <v>21186</v>
      </c>
      <c r="H1000" s="109"/>
      <c r="I1000" s="21">
        <v>2885494</v>
      </c>
      <c r="J1000" s="21">
        <v>2885494</v>
      </c>
      <c r="K1000" s="21">
        <v>3000012</v>
      </c>
      <c r="L1000" s="21">
        <v>2946698</v>
      </c>
      <c r="M1000" s="21"/>
      <c r="N1000" s="21">
        <v>-61204</v>
      </c>
      <c r="O1000" s="21"/>
      <c r="P1000" s="125">
        <v>-61204</v>
      </c>
      <c r="Q1000" s="21"/>
      <c r="R1000" s="21">
        <v>2885494</v>
      </c>
      <c r="S1000" s="21"/>
      <c r="T1000" s="21"/>
      <c r="U1000" s="125">
        <v>0</v>
      </c>
      <c r="V1000" s="21">
        <v>77311</v>
      </c>
      <c r="W1000" s="34">
        <v>49461</v>
      </c>
      <c r="X1000" s="114" t="s">
        <v>13736</v>
      </c>
    </row>
    <row r="1001" spans="2:24" x14ac:dyDescent="0.2">
      <c r="B1001" s="14" t="s">
        <v>23383</v>
      </c>
      <c r="C1001" s="33" t="s">
        <v>14005</v>
      </c>
      <c r="D1001" s="16" t="s">
        <v>23382</v>
      </c>
      <c r="E1001" s="18" t="s">
        <v>26</v>
      </c>
      <c r="F1001" s="34">
        <v>41244</v>
      </c>
      <c r="G1001" s="20" t="s">
        <v>21186</v>
      </c>
      <c r="H1001" s="109"/>
      <c r="I1001" s="21">
        <v>524447</v>
      </c>
      <c r="J1001" s="21">
        <v>524447</v>
      </c>
      <c r="K1001" s="21">
        <v>538706</v>
      </c>
      <c r="L1001" s="21">
        <v>537911</v>
      </c>
      <c r="M1001" s="21"/>
      <c r="N1001" s="21">
        <v>-13463</v>
      </c>
      <c r="O1001" s="21"/>
      <c r="P1001" s="125">
        <v>-13463</v>
      </c>
      <c r="Q1001" s="21"/>
      <c r="R1001" s="21">
        <v>524447</v>
      </c>
      <c r="S1001" s="21"/>
      <c r="T1001" s="21"/>
      <c r="U1001" s="125">
        <v>0</v>
      </c>
      <c r="V1001" s="21">
        <v>14845</v>
      </c>
      <c r="W1001" s="34">
        <v>50802</v>
      </c>
      <c r="X1001" s="114" t="s">
        <v>13736</v>
      </c>
    </row>
    <row r="1002" spans="2:24" x14ac:dyDescent="0.2">
      <c r="B1002" s="14" t="s">
        <v>23381</v>
      </c>
      <c r="C1002" s="33" t="s">
        <v>14002</v>
      </c>
      <c r="D1002" s="16" t="s">
        <v>23380</v>
      </c>
      <c r="E1002" s="18" t="s">
        <v>26</v>
      </c>
      <c r="F1002" s="34">
        <v>41244</v>
      </c>
      <c r="G1002" s="20" t="s">
        <v>21186</v>
      </c>
      <c r="H1002" s="109"/>
      <c r="I1002" s="21">
        <v>2185021</v>
      </c>
      <c r="J1002" s="21">
        <v>2185021</v>
      </c>
      <c r="K1002" s="21">
        <v>2243061</v>
      </c>
      <c r="L1002" s="21">
        <v>2235502</v>
      </c>
      <c r="M1002" s="21"/>
      <c r="N1002" s="21">
        <v>-50481</v>
      </c>
      <c r="O1002" s="21"/>
      <c r="P1002" s="125">
        <v>-50481</v>
      </c>
      <c r="Q1002" s="21"/>
      <c r="R1002" s="21">
        <v>2185021</v>
      </c>
      <c r="S1002" s="21"/>
      <c r="T1002" s="21"/>
      <c r="U1002" s="125">
        <v>0</v>
      </c>
      <c r="V1002" s="21">
        <v>55345</v>
      </c>
      <c r="W1002" s="34">
        <v>50830</v>
      </c>
      <c r="X1002" s="114" t="s">
        <v>13736</v>
      </c>
    </row>
    <row r="1003" spans="2:24" x14ac:dyDescent="0.2">
      <c r="B1003" s="14" t="s">
        <v>23379</v>
      </c>
      <c r="C1003" s="33" t="s">
        <v>13999</v>
      </c>
      <c r="D1003" s="16" t="s">
        <v>23378</v>
      </c>
      <c r="E1003" s="18" t="s">
        <v>26</v>
      </c>
      <c r="F1003" s="34">
        <v>41244</v>
      </c>
      <c r="G1003" s="20" t="s">
        <v>21186</v>
      </c>
      <c r="H1003" s="109"/>
      <c r="I1003" s="21">
        <v>923638</v>
      </c>
      <c r="J1003" s="21">
        <v>923638</v>
      </c>
      <c r="K1003" s="21">
        <v>961017</v>
      </c>
      <c r="L1003" s="21">
        <v>949267</v>
      </c>
      <c r="M1003" s="21"/>
      <c r="N1003" s="21">
        <v>-25629</v>
      </c>
      <c r="O1003" s="21"/>
      <c r="P1003" s="125">
        <v>-25629</v>
      </c>
      <c r="Q1003" s="21"/>
      <c r="R1003" s="21">
        <v>923638</v>
      </c>
      <c r="S1003" s="21"/>
      <c r="T1003" s="21"/>
      <c r="U1003" s="125">
        <v>0</v>
      </c>
      <c r="V1003" s="21">
        <v>27968</v>
      </c>
      <c r="W1003" s="34">
        <v>45323</v>
      </c>
      <c r="X1003" s="114" t="s">
        <v>13736</v>
      </c>
    </row>
    <row r="1004" spans="2:24" x14ac:dyDescent="0.2">
      <c r="B1004" s="14" t="s">
        <v>23377</v>
      </c>
      <c r="C1004" s="33" t="s">
        <v>13996</v>
      </c>
      <c r="D1004" s="16" t="s">
        <v>23376</v>
      </c>
      <c r="E1004" s="18" t="s">
        <v>26</v>
      </c>
      <c r="F1004" s="34">
        <v>41244</v>
      </c>
      <c r="G1004" s="20" t="s">
        <v>21186</v>
      </c>
      <c r="H1004" s="109"/>
      <c r="I1004" s="21">
        <v>746180</v>
      </c>
      <c r="J1004" s="21">
        <v>746180</v>
      </c>
      <c r="K1004" s="21">
        <v>765709</v>
      </c>
      <c r="L1004" s="21">
        <v>761791</v>
      </c>
      <c r="M1004" s="21"/>
      <c r="N1004" s="21">
        <v>-15611</v>
      </c>
      <c r="O1004" s="21"/>
      <c r="P1004" s="125">
        <v>-15611</v>
      </c>
      <c r="Q1004" s="21"/>
      <c r="R1004" s="21">
        <v>746180</v>
      </c>
      <c r="S1004" s="21"/>
      <c r="T1004" s="21"/>
      <c r="U1004" s="125">
        <v>0</v>
      </c>
      <c r="V1004" s="21">
        <v>17187</v>
      </c>
      <c r="W1004" s="34">
        <v>45323</v>
      </c>
      <c r="X1004" s="114" t="s">
        <v>13736</v>
      </c>
    </row>
    <row r="1005" spans="2:24" x14ac:dyDescent="0.2">
      <c r="B1005" s="14" t="s">
        <v>23375</v>
      </c>
      <c r="C1005" s="33" t="s">
        <v>13993</v>
      </c>
      <c r="D1005" s="16" t="s">
        <v>23374</v>
      </c>
      <c r="E1005" s="18" t="s">
        <v>26</v>
      </c>
      <c r="F1005" s="34">
        <v>41244</v>
      </c>
      <c r="G1005" s="20" t="s">
        <v>21186</v>
      </c>
      <c r="H1005" s="109"/>
      <c r="I1005" s="21">
        <v>1023215</v>
      </c>
      <c r="J1005" s="21">
        <v>1023215</v>
      </c>
      <c r="K1005" s="21">
        <v>1051514</v>
      </c>
      <c r="L1005" s="21">
        <v>1051715</v>
      </c>
      <c r="M1005" s="21"/>
      <c r="N1005" s="21">
        <v>-28500</v>
      </c>
      <c r="O1005" s="21"/>
      <c r="P1005" s="125">
        <v>-28500</v>
      </c>
      <c r="Q1005" s="21"/>
      <c r="R1005" s="21">
        <v>1023215</v>
      </c>
      <c r="S1005" s="21"/>
      <c r="T1005" s="21"/>
      <c r="U1005" s="125">
        <v>0</v>
      </c>
      <c r="V1005" s="21">
        <v>22050</v>
      </c>
      <c r="W1005" s="34">
        <v>45413</v>
      </c>
      <c r="X1005" s="114" t="s">
        <v>13736</v>
      </c>
    </row>
    <row r="1006" spans="2:24" x14ac:dyDescent="0.2">
      <c r="B1006" s="14" t="s">
        <v>23373</v>
      </c>
      <c r="C1006" s="33" t="s">
        <v>13990</v>
      </c>
      <c r="D1006" s="16" t="s">
        <v>23372</v>
      </c>
      <c r="E1006" s="18" t="s">
        <v>26</v>
      </c>
      <c r="F1006" s="34">
        <v>41244</v>
      </c>
      <c r="G1006" s="20" t="s">
        <v>21186</v>
      </c>
      <c r="H1006" s="109"/>
      <c r="I1006" s="21">
        <v>2377317</v>
      </c>
      <c r="J1006" s="21">
        <v>2377317</v>
      </c>
      <c r="K1006" s="21">
        <v>2422634</v>
      </c>
      <c r="L1006" s="21">
        <v>2442336</v>
      </c>
      <c r="M1006" s="21"/>
      <c r="N1006" s="21">
        <v>-65020</v>
      </c>
      <c r="O1006" s="21"/>
      <c r="P1006" s="125">
        <v>-65020</v>
      </c>
      <c r="Q1006" s="21"/>
      <c r="R1006" s="21">
        <v>2377317</v>
      </c>
      <c r="S1006" s="21"/>
      <c r="T1006" s="21"/>
      <c r="U1006" s="125">
        <v>0</v>
      </c>
      <c r="V1006" s="21">
        <v>49358</v>
      </c>
      <c r="W1006" s="34">
        <v>45292</v>
      </c>
      <c r="X1006" s="114" t="s">
        <v>13736</v>
      </c>
    </row>
    <row r="1007" spans="2:24" x14ac:dyDescent="0.2">
      <c r="B1007" s="14" t="s">
        <v>23371</v>
      </c>
      <c r="C1007" s="33" t="s">
        <v>13987</v>
      </c>
      <c r="D1007" s="16" t="s">
        <v>23370</v>
      </c>
      <c r="E1007" s="18" t="s">
        <v>26</v>
      </c>
      <c r="F1007" s="34">
        <v>41244</v>
      </c>
      <c r="G1007" s="20" t="s">
        <v>21186</v>
      </c>
      <c r="H1007" s="109"/>
      <c r="I1007" s="21">
        <v>759930</v>
      </c>
      <c r="J1007" s="21">
        <v>759930</v>
      </c>
      <c r="K1007" s="21">
        <v>779166</v>
      </c>
      <c r="L1007" s="21">
        <v>778193</v>
      </c>
      <c r="M1007" s="21"/>
      <c r="N1007" s="21">
        <v>-18263</v>
      </c>
      <c r="O1007" s="21"/>
      <c r="P1007" s="125">
        <v>-18263</v>
      </c>
      <c r="Q1007" s="21"/>
      <c r="R1007" s="21">
        <v>759930</v>
      </c>
      <c r="S1007" s="21"/>
      <c r="T1007" s="21"/>
      <c r="U1007" s="125">
        <v>0</v>
      </c>
      <c r="V1007" s="21">
        <v>18000</v>
      </c>
      <c r="W1007" s="34">
        <v>45323</v>
      </c>
      <c r="X1007" s="114" t="s">
        <v>13736</v>
      </c>
    </row>
    <row r="1008" spans="2:24" x14ac:dyDescent="0.2">
      <c r="B1008" s="14" t="s">
        <v>23369</v>
      </c>
      <c r="C1008" s="33" t="s">
        <v>13984</v>
      </c>
      <c r="D1008" s="16" t="s">
        <v>23368</v>
      </c>
      <c r="E1008" s="18" t="s">
        <v>26</v>
      </c>
      <c r="F1008" s="34">
        <v>41244</v>
      </c>
      <c r="G1008" s="20" t="s">
        <v>21186</v>
      </c>
      <c r="H1008" s="109"/>
      <c r="I1008" s="21">
        <v>1098834</v>
      </c>
      <c r="J1008" s="21">
        <v>1098834</v>
      </c>
      <c r="K1008" s="21">
        <v>1131069</v>
      </c>
      <c r="L1008" s="21">
        <v>1120598</v>
      </c>
      <c r="M1008" s="21"/>
      <c r="N1008" s="21">
        <v>-21765</v>
      </c>
      <c r="O1008" s="21"/>
      <c r="P1008" s="125">
        <v>-21765</v>
      </c>
      <c r="Q1008" s="21"/>
      <c r="R1008" s="21">
        <v>1098834</v>
      </c>
      <c r="S1008" s="21"/>
      <c r="T1008" s="21"/>
      <c r="U1008" s="125">
        <v>0</v>
      </c>
      <c r="V1008" s="21">
        <v>31299</v>
      </c>
      <c r="W1008" s="34">
        <v>45383</v>
      </c>
      <c r="X1008" s="114" t="s">
        <v>13736</v>
      </c>
    </row>
    <row r="1009" spans="2:24" x14ac:dyDescent="0.2">
      <c r="B1009" s="14" t="s">
        <v>23367</v>
      </c>
      <c r="C1009" s="33" t="s">
        <v>13981</v>
      </c>
      <c r="D1009" s="16" t="s">
        <v>23366</v>
      </c>
      <c r="E1009" s="18" t="s">
        <v>26</v>
      </c>
      <c r="F1009" s="34">
        <v>41244</v>
      </c>
      <c r="G1009" s="20" t="s">
        <v>21186</v>
      </c>
      <c r="H1009" s="109"/>
      <c r="I1009" s="21">
        <v>1818389</v>
      </c>
      <c r="J1009" s="21">
        <v>1818389</v>
      </c>
      <c r="K1009" s="21">
        <v>1864559</v>
      </c>
      <c r="L1009" s="21">
        <v>1854456</v>
      </c>
      <c r="M1009" s="21"/>
      <c r="N1009" s="21">
        <v>-36067</v>
      </c>
      <c r="O1009" s="21"/>
      <c r="P1009" s="125">
        <v>-36067</v>
      </c>
      <c r="Q1009" s="21"/>
      <c r="R1009" s="21">
        <v>1818389</v>
      </c>
      <c r="S1009" s="21"/>
      <c r="T1009" s="21"/>
      <c r="U1009" s="125">
        <v>0</v>
      </c>
      <c r="V1009" s="21">
        <v>49436</v>
      </c>
      <c r="W1009" s="34">
        <v>50830</v>
      </c>
      <c r="X1009" s="114" t="s">
        <v>13736</v>
      </c>
    </row>
    <row r="1010" spans="2:24" x14ac:dyDescent="0.2">
      <c r="B1010" s="14" t="s">
        <v>23365</v>
      </c>
      <c r="C1010" s="33" t="s">
        <v>13978</v>
      </c>
      <c r="D1010" s="16" t="s">
        <v>23364</v>
      </c>
      <c r="E1010" s="18" t="s">
        <v>26</v>
      </c>
      <c r="F1010" s="34">
        <v>41244</v>
      </c>
      <c r="G1010" s="20" t="s">
        <v>21186</v>
      </c>
      <c r="H1010" s="109"/>
      <c r="I1010" s="21">
        <v>1593443</v>
      </c>
      <c r="J1010" s="21">
        <v>1593443</v>
      </c>
      <c r="K1010" s="21">
        <v>1637512</v>
      </c>
      <c r="L1010" s="21">
        <v>1624160</v>
      </c>
      <c r="M1010" s="21"/>
      <c r="N1010" s="21">
        <v>-30716</v>
      </c>
      <c r="O1010" s="21"/>
      <c r="P1010" s="125">
        <v>-30716</v>
      </c>
      <c r="Q1010" s="21"/>
      <c r="R1010" s="21">
        <v>1593443</v>
      </c>
      <c r="S1010" s="21"/>
      <c r="T1010" s="21"/>
      <c r="U1010" s="125">
        <v>0</v>
      </c>
      <c r="V1010" s="21">
        <v>29275</v>
      </c>
      <c r="W1010" s="34">
        <v>45444</v>
      </c>
      <c r="X1010" s="114" t="s">
        <v>13736</v>
      </c>
    </row>
    <row r="1011" spans="2:24" x14ac:dyDescent="0.2">
      <c r="B1011" s="14" t="s">
        <v>23363</v>
      </c>
      <c r="C1011" s="33" t="s">
        <v>13975</v>
      </c>
      <c r="D1011" s="16" t="s">
        <v>23362</v>
      </c>
      <c r="E1011" s="18" t="s">
        <v>26</v>
      </c>
      <c r="F1011" s="34">
        <v>41244</v>
      </c>
      <c r="G1011" s="20" t="s">
        <v>21186</v>
      </c>
      <c r="H1011" s="109"/>
      <c r="I1011" s="21">
        <v>8143552</v>
      </c>
      <c r="J1011" s="21">
        <v>8143552</v>
      </c>
      <c r="K1011" s="21">
        <v>8429536</v>
      </c>
      <c r="L1011" s="21">
        <v>8360429</v>
      </c>
      <c r="M1011" s="21"/>
      <c r="N1011" s="21">
        <v>-216877</v>
      </c>
      <c r="O1011" s="21"/>
      <c r="P1011" s="125">
        <v>-216877</v>
      </c>
      <c r="Q1011" s="21"/>
      <c r="R1011" s="21">
        <v>8143552</v>
      </c>
      <c r="S1011" s="21"/>
      <c r="T1011" s="21"/>
      <c r="U1011" s="125">
        <v>0</v>
      </c>
      <c r="V1011" s="21">
        <v>240168</v>
      </c>
      <c r="W1011" s="34">
        <v>50891</v>
      </c>
      <c r="X1011" s="114" t="s">
        <v>13736</v>
      </c>
    </row>
    <row r="1012" spans="2:24" x14ac:dyDescent="0.2">
      <c r="B1012" s="14" t="s">
        <v>23361</v>
      </c>
      <c r="C1012" s="33" t="s">
        <v>13972</v>
      </c>
      <c r="D1012" s="16" t="s">
        <v>23360</v>
      </c>
      <c r="E1012" s="18" t="s">
        <v>26</v>
      </c>
      <c r="F1012" s="34">
        <v>41244</v>
      </c>
      <c r="G1012" s="20" t="s">
        <v>21186</v>
      </c>
      <c r="H1012" s="109"/>
      <c r="I1012" s="21">
        <v>1688931</v>
      </c>
      <c r="J1012" s="21">
        <v>1688930</v>
      </c>
      <c r="K1012" s="21">
        <v>1755168</v>
      </c>
      <c r="L1012" s="21">
        <v>1736535</v>
      </c>
      <c r="M1012" s="21"/>
      <c r="N1012" s="21">
        <v>-47605</v>
      </c>
      <c r="O1012" s="21"/>
      <c r="P1012" s="125">
        <v>-47605</v>
      </c>
      <c r="Q1012" s="21"/>
      <c r="R1012" s="21">
        <v>1688931</v>
      </c>
      <c r="S1012" s="21"/>
      <c r="T1012" s="21"/>
      <c r="U1012" s="125">
        <v>0</v>
      </c>
      <c r="V1012" s="21">
        <v>53028</v>
      </c>
      <c r="W1012" s="34">
        <v>50952</v>
      </c>
      <c r="X1012" s="114" t="s">
        <v>13736</v>
      </c>
    </row>
    <row r="1013" spans="2:24" x14ac:dyDescent="0.2">
      <c r="B1013" s="14" t="s">
        <v>23359</v>
      </c>
      <c r="C1013" s="33" t="s">
        <v>13969</v>
      </c>
      <c r="D1013" s="16" t="s">
        <v>23358</v>
      </c>
      <c r="E1013" s="18" t="s">
        <v>26</v>
      </c>
      <c r="F1013" s="34">
        <v>41244</v>
      </c>
      <c r="G1013" s="20" t="s">
        <v>21186</v>
      </c>
      <c r="H1013" s="109"/>
      <c r="I1013" s="21">
        <v>1019055</v>
      </c>
      <c r="J1013" s="21">
        <v>1019055</v>
      </c>
      <c r="K1013" s="21">
        <v>1047239</v>
      </c>
      <c r="L1013" s="21">
        <v>1039318</v>
      </c>
      <c r="M1013" s="21"/>
      <c r="N1013" s="21">
        <v>-20262</v>
      </c>
      <c r="O1013" s="21"/>
      <c r="P1013" s="125">
        <v>-20262</v>
      </c>
      <c r="Q1013" s="21"/>
      <c r="R1013" s="21">
        <v>1019055</v>
      </c>
      <c r="S1013" s="21"/>
      <c r="T1013" s="21"/>
      <c r="U1013" s="125">
        <v>0</v>
      </c>
      <c r="V1013" s="21">
        <v>22119</v>
      </c>
      <c r="W1013" s="34">
        <v>45413</v>
      </c>
      <c r="X1013" s="114" t="s">
        <v>13736</v>
      </c>
    </row>
    <row r="1014" spans="2:24" x14ac:dyDescent="0.2">
      <c r="B1014" s="14" t="s">
        <v>23357</v>
      </c>
      <c r="C1014" s="33" t="s">
        <v>13966</v>
      </c>
      <c r="D1014" s="16" t="s">
        <v>23356</v>
      </c>
      <c r="E1014" s="18" t="s">
        <v>26</v>
      </c>
      <c r="F1014" s="34">
        <v>41244</v>
      </c>
      <c r="G1014" s="20" t="s">
        <v>21186</v>
      </c>
      <c r="H1014" s="109"/>
      <c r="I1014" s="21">
        <v>1121467</v>
      </c>
      <c r="J1014" s="21">
        <v>1121467</v>
      </c>
      <c r="K1014" s="21">
        <v>1142845</v>
      </c>
      <c r="L1014" s="21">
        <v>1135333</v>
      </c>
      <c r="M1014" s="21"/>
      <c r="N1014" s="21">
        <v>-13865</v>
      </c>
      <c r="O1014" s="21"/>
      <c r="P1014" s="125">
        <v>-13865</v>
      </c>
      <c r="Q1014" s="21"/>
      <c r="R1014" s="21">
        <v>1121467</v>
      </c>
      <c r="S1014" s="21"/>
      <c r="T1014" s="21"/>
      <c r="U1014" s="125">
        <v>0</v>
      </c>
      <c r="V1014" s="21">
        <v>29003</v>
      </c>
      <c r="W1014" s="34">
        <v>45413</v>
      </c>
      <c r="X1014" s="114" t="s">
        <v>13736</v>
      </c>
    </row>
    <row r="1015" spans="2:24" x14ac:dyDescent="0.2">
      <c r="B1015" s="14" t="s">
        <v>23355</v>
      </c>
      <c r="C1015" s="33" t="s">
        <v>13963</v>
      </c>
      <c r="D1015" s="16" t="s">
        <v>23354</v>
      </c>
      <c r="E1015" s="18" t="s">
        <v>26</v>
      </c>
      <c r="F1015" s="34">
        <v>41244</v>
      </c>
      <c r="G1015" s="20" t="s">
        <v>21186</v>
      </c>
      <c r="H1015" s="109"/>
      <c r="I1015" s="21">
        <v>2664966</v>
      </c>
      <c r="J1015" s="21">
        <v>2664966</v>
      </c>
      <c r="K1015" s="21">
        <v>2717848</v>
      </c>
      <c r="L1015" s="21">
        <v>2697617</v>
      </c>
      <c r="M1015" s="21"/>
      <c r="N1015" s="21">
        <v>-32652</v>
      </c>
      <c r="O1015" s="21"/>
      <c r="P1015" s="125">
        <v>-32652</v>
      </c>
      <c r="Q1015" s="21"/>
      <c r="R1015" s="21">
        <v>2664966</v>
      </c>
      <c r="S1015" s="21"/>
      <c r="T1015" s="21"/>
      <c r="U1015" s="125">
        <v>0</v>
      </c>
      <c r="V1015" s="21">
        <v>83709</v>
      </c>
      <c r="W1015" s="34">
        <v>50891</v>
      </c>
      <c r="X1015" s="114" t="s">
        <v>13736</v>
      </c>
    </row>
    <row r="1016" spans="2:24" x14ac:dyDescent="0.2">
      <c r="B1016" s="14" t="s">
        <v>23353</v>
      </c>
      <c r="C1016" s="33" t="s">
        <v>13960</v>
      </c>
      <c r="D1016" s="16" t="s">
        <v>23352</v>
      </c>
      <c r="E1016" s="18" t="s">
        <v>26</v>
      </c>
      <c r="F1016" s="34">
        <v>41244</v>
      </c>
      <c r="G1016" s="20" t="s">
        <v>21186</v>
      </c>
      <c r="H1016" s="109"/>
      <c r="I1016" s="21">
        <v>6462863</v>
      </c>
      <c r="J1016" s="21">
        <v>6462863</v>
      </c>
      <c r="K1016" s="21">
        <v>6644631</v>
      </c>
      <c r="L1016" s="21">
        <v>6505628</v>
      </c>
      <c r="M1016" s="21"/>
      <c r="N1016" s="21">
        <v>-42765</v>
      </c>
      <c r="O1016" s="21"/>
      <c r="P1016" s="125">
        <v>-42765</v>
      </c>
      <c r="Q1016" s="21"/>
      <c r="R1016" s="21">
        <v>6462863</v>
      </c>
      <c r="S1016" s="21"/>
      <c r="T1016" s="21"/>
      <c r="U1016" s="125">
        <v>0</v>
      </c>
      <c r="V1016" s="21">
        <v>147676</v>
      </c>
      <c r="W1016" s="34">
        <v>50891</v>
      </c>
      <c r="X1016" s="114" t="s">
        <v>13736</v>
      </c>
    </row>
    <row r="1017" spans="2:24" x14ac:dyDescent="0.2">
      <c r="B1017" s="14" t="s">
        <v>23351</v>
      </c>
      <c r="C1017" s="33" t="s">
        <v>13957</v>
      </c>
      <c r="D1017" s="16" t="s">
        <v>23350</v>
      </c>
      <c r="E1017" s="18" t="s">
        <v>26</v>
      </c>
      <c r="F1017" s="34">
        <v>41244</v>
      </c>
      <c r="G1017" s="20" t="s">
        <v>21186</v>
      </c>
      <c r="H1017" s="109"/>
      <c r="I1017" s="21">
        <v>3696415</v>
      </c>
      <c r="J1017" s="21">
        <v>3696415</v>
      </c>
      <c r="K1017" s="21">
        <v>3828966</v>
      </c>
      <c r="L1017" s="21">
        <v>3804028</v>
      </c>
      <c r="M1017" s="21"/>
      <c r="N1017" s="21">
        <v>-107614</v>
      </c>
      <c r="O1017" s="21"/>
      <c r="P1017" s="125">
        <v>-107614</v>
      </c>
      <c r="Q1017" s="21"/>
      <c r="R1017" s="21">
        <v>3696415</v>
      </c>
      <c r="S1017" s="21"/>
      <c r="T1017" s="21"/>
      <c r="U1017" s="125">
        <v>0</v>
      </c>
      <c r="V1017" s="21">
        <v>82917</v>
      </c>
      <c r="W1017" s="34">
        <v>50891</v>
      </c>
      <c r="X1017" s="114" t="s">
        <v>13736</v>
      </c>
    </row>
    <row r="1018" spans="2:24" x14ac:dyDescent="0.2">
      <c r="B1018" s="14" t="s">
        <v>23349</v>
      </c>
      <c r="C1018" s="33" t="s">
        <v>13954</v>
      </c>
      <c r="D1018" s="16" t="s">
        <v>23348</v>
      </c>
      <c r="E1018" s="18" t="s">
        <v>26</v>
      </c>
      <c r="F1018" s="34">
        <v>41244</v>
      </c>
      <c r="G1018" s="20" t="s">
        <v>21186</v>
      </c>
      <c r="H1018" s="109"/>
      <c r="I1018" s="21">
        <v>2004465</v>
      </c>
      <c r="J1018" s="21">
        <v>2004465</v>
      </c>
      <c r="K1018" s="21">
        <v>2082764</v>
      </c>
      <c r="L1018" s="21">
        <v>2109104</v>
      </c>
      <c r="M1018" s="21"/>
      <c r="N1018" s="21">
        <v>-104639</v>
      </c>
      <c r="O1018" s="21"/>
      <c r="P1018" s="125">
        <v>-104639</v>
      </c>
      <c r="Q1018" s="21"/>
      <c r="R1018" s="21">
        <v>2004465</v>
      </c>
      <c r="S1018" s="21"/>
      <c r="T1018" s="21"/>
      <c r="U1018" s="125">
        <v>0</v>
      </c>
      <c r="V1018" s="21">
        <v>49469</v>
      </c>
      <c r="W1018" s="34">
        <v>50891</v>
      </c>
      <c r="X1018" s="114" t="s">
        <v>13736</v>
      </c>
    </row>
    <row r="1019" spans="2:24" x14ac:dyDescent="0.2">
      <c r="B1019" s="14" t="s">
        <v>23347</v>
      </c>
      <c r="C1019" s="33" t="s">
        <v>13951</v>
      </c>
      <c r="D1019" s="16" t="s">
        <v>23346</v>
      </c>
      <c r="E1019" s="18" t="s">
        <v>26</v>
      </c>
      <c r="F1019" s="34">
        <v>41244</v>
      </c>
      <c r="G1019" s="20" t="s">
        <v>21186</v>
      </c>
      <c r="H1019" s="109"/>
      <c r="I1019" s="21">
        <v>2064165</v>
      </c>
      <c r="J1019" s="21">
        <v>2064165</v>
      </c>
      <c r="K1019" s="21">
        <v>2084807</v>
      </c>
      <c r="L1019" s="21">
        <v>2074462</v>
      </c>
      <c r="M1019" s="21"/>
      <c r="N1019" s="21">
        <v>-10297</v>
      </c>
      <c r="O1019" s="21"/>
      <c r="P1019" s="125">
        <v>-10297</v>
      </c>
      <c r="Q1019" s="21"/>
      <c r="R1019" s="21">
        <v>2064165</v>
      </c>
      <c r="S1019" s="21"/>
      <c r="T1019" s="21"/>
      <c r="U1019" s="125">
        <v>0</v>
      </c>
      <c r="V1019" s="21">
        <v>50211</v>
      </c>
      <c r="W1019" s="34">
        <v>50891</v>
      </c>
      <c r="X1019" s="114" t="s">
        <v>13736</v>
      </c>
    </row>
    <row r="1020" spans="2:24" x14ac:dyDescent="0.2">
      <c r="B1020" s="14" t="s">
        <v>23345</v>
      </c>
      <c r="C1020" s="33" t="s">
        <v>13948</v>
      </c>
      <c r="D1020" s="16" t="s">
        <v>23344</v>
      </c>
      <c r="E1020" s="18" t="s">
        <v>26</v>
      </c>
      <c r="F1020" s="34">
        <v>41244</v>
      </c>
      <c r="G1020" s="20" t="s">
        <v>21186</v>
      </c>
      <c r="H1020" s="109"/>
      <c r="I1020" s="21">
        <v>2269694</v>
      </c>
      <c r="J1020" s="21">
        <v>2269694</v>
      </c>
      <c r="K1020" s="21">
        <v>2328565</v>
      </c>
      <c r="L1020" s="21">
        <v>2303461</v>
      </c>
      <c r="M1020" s="21"/>
      <c r="N1020" s="21">
        <v>-33767</v>
      </c>
      <c r="O1020" s="21"/>
      <c r="P1020" s="125">
        <v>-33767</v>
      </c>
      <c r="Q1020" s="21"/>
      <c r="R1020" s="21">
        <v>2269694</v>
      </c>
      <c r="S1020" s="21"/>
      <c r="T1020" s="21"/>
      <c r="U1020" s="125">
        <v>0</v>
      </c>
      <c r="V1020" s="21">
        <v>58606</v>
      </c>
      <c r="W1020" s="34">
        <v>50891</v>
      </c>
      <c r="X1020" s="114" t="s">
        <v>13736</v>
      </c>
    </row>
    <row r="1021" spans="2:24" x14ac:dyDescent="0.2">
      <c r="B1021" s="14" t="s">
        <v>23343</v>
      </c>
      <c r="C1021" s="33" t="s">
        <v>13945</v>
      </c>
      <c r="D1021" s="16" t="s">
        <v>23342</v>
      </c>
      <c r="E1021" s="18" t="s">
        <v>26</v>
      </c>
      <c r="F1021" s="34">
        <v>41244</v>
      </c>
      <c r="G1021" s="20" t="s">
        <v>21186</v>
      </c>
      <c r="H1021" s="109"/>
      <c r="I1021" s="21">
        <v>503163</v>
      </c>
      <c r="J1021" s="21">
        <v>503163</v>
      </c>
      <c r="K1021" s="21">
        <v>515035</v>
      </c>
      <c r="L1021" s="21">
        <v>510613</v>
      </c>
      <c r="M1021" s="21"/>
      <c r="N1021" s="21">
        <v>-7449</v>
      </c>
      <c r="O1021" s="21"/>
      <c r="P1021" s="125">
        <v>-7449</v>
      </c>
      <c r="Q1021" s="21"/>
      <c r="R1021" s="21">
        <v>503163</v>
      </c>
      <c r="S1021" s="21"/>
      <c r="T1021" s="21"/>
      <c r="U1021" s="125">
        <v>0</v>
      </c>
      <c r="V1021" s="21">
        <v>15684</v>
      </c>
      <c r="W1021" s="34">
        <v>50922</v>
      </c>
      <c r="X1021" s="114" t="s">
        <v>13736</v>
      </c>
    </row>
    <row r="1022" spans="2:24" x14ac:dyDescent="0.2">
      <c r="B1022" s="14" t="s">
        <v>23341</v>
      </c>
      <c r="C1022" s="33" t="s">
        <v>13942</v>
      </c>
      <c r="D1022" s="16" t="s">
        <v>23340</v>
      </c>
      <c r="E1022" s="18" t="s">
        <v>26</v>
      </c>
      <c r="F1022" s="34">
        <v>41244</v>
      </c>
      <c r="G1022" s="20" t="s">
        <v>21186</v>
      </c>
      <c r="H1022" s="109"/>
      <c r="I1022" s="21">
        <v>1044194</v>
      </c>
      <c r="J1022" s="21">
        <v>1044194</v>
      </c>
      <c r="K1022" s="21">
        <v>1069320</v>
      </c>
      <c r="L1022" s="21">
        <v>1062369</v>
      </c>
      <c r="M1022" s="21"/>
      <c r="N1022" s="21">
        <v>-18175</v>
      </c>
      <c r="O1022" s="21"/>
      <c r="P1022" s="125">
        <v>-18175</v>
      </c>
      <c r="Q1022" s="21"/>
      <c r="R1022" s="21">
        <v>1044194</v>
      </c>
      <c r="S1022" s="21"/>
      <c r="T1022" s="21"/>
      <c r="U1022" s="125">
        <v>0</v>
      </c>
      <c r="V1022" s="21">
        <v>28933</v>
      </c>
      <c r="W1022" s="34">
        <v>50922</v>
      </c>
      <c r="X1022" s="114" t="s">
        <v>13736</v>
      </c>
    </row>
    <row r="1023" spans="2:24" x14ac:dyDescent="0.2">
      <c r="B1023" s="14" t="s">
        <v>23339</v>
      </c>
      <c r="C1023" s="33" t="s">
        <v>13939</v>
      </c>
      <c r="D1023" s="16" t="s">
        <v>23338</v>
      </c>
      <c r="E1023" s="18" t="s">
        <v>26</v>
      </c>
      <c r="F1023" s="34">
        <v>41244</v>
      </c>
      <c r="G1023" s="20" t="s">
        <v>21186</v>
      </c>
      <c r="H1023" s="109"/>
      <c r="I1023" s="21">
        <v>1202110</v>
      </c>
      <c r="J1023" s="21">
        <v>1202110</v>
      </c>
      <c r="K1023" s="21">
        <v>1233477</v>
      </c>
      <c r="L1023" s="21">
        <v>1231939</v>
      </c>
      <c r="M1023" s="21"/>
      <c r="N1023" s="21">
        <v>-29829</v>
      </c>
      <c r="O1023" s="21"/>
      <c r="P1023" s="125">
        <v>-29829</v>
      </c>
      <c r="Q1023" s="21"/>
      <c r="R1023" s="21">
        <v>1202110</v>
      </c>
      <c r="S1023" s="21"/>
      <c r="T1023" s="21"/>
      <c r="U1023" s="125">
        <v>0</v>
      </c>
      <c r="V1023" s="21">
        <v>37322</v>
      </c>
      <c r="W1023" s="34">
        <v>50861</v>
      </c>
      <c r="X1023" s="114" t="s">
        <v>13736</v>
      </c>
    </row>
    <row r="1024" spans="2:24" x14ac:dyDescent="0.2">
      <c r="B1024" s="14" t="s">
        <v>23337</v>
      </c>
      <c r="C1024" s="33" t="s">
        <v>13936</v>
      </c>
      <c r="D1024" s="16" t="s">
        <v>23336</v>
      </c>
      <c r="E1024" s="18" t="s">
        <v>26</v>
      </c>
      <c r="F1024" s="34">
        <v>41244</v>
      </c>
      <c r="G1024" s="20" t="s">
        <v>21186</v>
      </c>
      <c r="H1024" s="109"/>
      <c r="I1024" s="21">
        <v>1495811</v>
      </c>
      <c r="J1024" s="21">
        <v>1495811</v>
      </c>
      <c r="K1024" s="21">
        <v>1545360</v>
      </c>
      <c r="L1024" s="21">
        <v>1528996</v>
      </c>
      <c r="M1024" s="21"/>
      <c r="N1024" s="21">
        <v>-33185</v>
      </c>
      <c r="O1024" s="21"/>
      <c r="P1024" s="125">
        <v>-33185</v>
      </c>
      <c r="Q1024" s="21"/>
      <c r="R1024" s="21">
        <v>1495811</v>
      </c>
      <c r="S1024" s="21"/>
      <c r="T1024" s="21"/>
      <c r="U1024" s="125">
        <v>0</v>
      </c>
      <c r="V1024" s="21">
        <v>34698</v>
      </c>
      <c r="W1024" s="34">
        <v>50922</v>
      </c>
      <c r="X1024" s="114" t="s">
        <v>13736</v>
      </c>
    </row>
    <row r="1025" spans="2:24" x14ac:dyDescent="0.2">
      <c r="B1025" s="14" t="s">
        <v>23335</v>
      </c>
      <c r="C1025" s="33" t="s">
        <v>13933</v>
      </c>
      <c r="D1025" s="16" t="s">
        <v>23334</v>
      </c>
      <c r="E1025" s="18" t="s">
        <v>26</v>
      </c>
      <c r="F1025" s="34">
        <v>41244</v>
      </c>
      <c r="G1025" s="20" t="s">
        <v>21186</v>
      </c>
      <c r="H1025" s="109"/>
      <c r="I1025" s="21">
        <v>1956855</v>
      </c>
      <c r="J1025" s="21">
        <v>1956855</v>
      </c>
      <c r="K1025" s="21">
        <v>2015560</v>
      </c>
      <c r="L1025" s="21">
        <v>1998505</v>
      </c>
      <c r="M1025" s="21"/>
      <c r="N1025" s="21">
        <v>-41650</v>
      </c>
      <c r="O1025" s="21"/>
      <c r="P1025" s="125">
        <v>-41650</v>
      </c>
      <c r="Q1025" s="21"/>
      <c r="R1025" s="21">
        <v>1956855</v>
      </c>
      <c r="S1025" s="21"/>
      <c r="T1025" s="21"/>
      <c r="U1025" s="125">
        <v>0</v>
      </c>
      <c r="V1025" s="21">
        <v>56986</v>
      </c>
      <c r="W1025" s="34">
        <v>50952</v>
      </c>
      <c r="X1025" s="114" t="s">
        <v>13736</v>
      </c>
    </row>
    <row r="1026" spans="2:24" x14ac:dyDescent="0.2">
      <c r="B1026" s="14" t="s">
        <v>23333</v>
      </c>
      <c r="C1026" s="33" t="s">
        <v>13930</v>
      </c>
      <c r="D1026" s="16" t="s">
        <v>23332</v>
      </c>
      <c r="E1026" s="18" t="s">
        <v>26</v>
      </c>
      <c r="F1026" s="34">
        <v>41244</v>
      </c>
      <c r="G1026" s="20" t="s">
        <v>21186</v>
      </c>
      <c r="H1026" s="109"/>
      <c r="I1026" s="21">
        <v>1023615</v>
      </c>
      <c r="J1026" s="21">
        <v>1023615</v>
      </c>
      <c r="K1026" s="21">
        <v>1044408</v>
      </c>
      <c r="L1026" s="21">
        <v>1037160</v>
      </c>
      <c r="M1026" s="21"/>
      <c r="N1026" s="21">
        <v>-13545</v>
      </c>
      <c r="O1026" s="21"/>
      <c r="P1026" s="125">
        <v>-13545</v>
      </c>
      <c r="Q1026" s="21"/>
      <c r="R1026" s="21">
        <v>1023615</v>
      </c>
      <c r="S1026" s="21"/>
      <c r="T1026" s="21"/>
      <c r="U1026" s="125">
        <v>0</v>
      </c>
      <c r="V1026" s="21">
        <v>28134</v>
      </c>
      <c r="W1026" s="34">
        <v>50922</v>
      </c>
      <c r="X1026" s="114" t="s">
        <v>13736</v>
      </c>
    </row>
    <row r="1027" spans="2:24" x14ac:dyDescent="0.2">
      <c r="B1027" s="14" t="s">
        <v>23331</v>
      </c>
      <c r="C1027" s="33" t="s">
        <v>13927</v>
      </c>
      <c r="D1027" s="16" t="s">
        <v>23330</v>
      </c>
      <c r="E1027" s="18" t="s">
        <v>26</v>
      </c>
      <c r="F1027" s="34">
        <v>41244</v>
      </c>
      <c r="G1027" s="20" t="s">
        <v>21186</v>
      </c>
      <c r="H1027" s="109"/>
      <c r="I1027" s="21">
        <v>2628617</v>
      </c>
      <c r="J1027" s="21">
        <v>2628617</v>
      </c>
      <c r="K1027" s="21">
        <v>2682011</v>
      </c>
      <c r="L1027" s="21">
        <v>2668010</v>
      </c>
      <c r="M1027" s="21"/>
      <c r="N1027" s="21">
        <v>-39393</v>
      </c>
      <c r="O1027" s="21"/>
      <c r="P1027" s="125">
        <v>-39393</v>
      </c>
      <c r="Q1027" s="21"/>
      <c r="R1027" s="21">
        <v>2628617</v>
      </c>
      <c r="S1027" s="21"/>
      <c r="T1027" s="21"/>
      <c r="U1027" s="125">
        <v>0</v>
      </c>
      <c r="V1027" s="21">
        <v>68164</v>
      </c>
      <c r="W1027" s="34">
        <v>47270</v>
      </c>
      <c r="X1027" s="114" t="s">
        <v>13736</v>
      </c>
    </row>
    <row r="1028" spans="2:24" x14ac:dyDescent="0.2">
      <c r="B1028" s="14" t="s">
        <v>23329</v>
      </c>
      <c r="C1028" s="33" t="s">
        <v>13924</v>
      </c>
      <c r="D1028" s="16" t="s">
        <v>23328</v>
      </c>
      <c r="E1028" s="18" t="s">
        <v>26</v>
      </c>
      <c r="F1028" s="34">
        <v>41244</v>
      </c>
      <c r="G1028" s="20" t="s">
        <v>21186</v>
      </c>
      <c r="H1028" s="109"/>
      <c r="I1028" s="21">
        <v>2406473</v>
      </c>
      <c r="J1028" s="21">
        <v>2406473</v>
      </c>
      <c r="K1028" s="21">
        <v>2520781</v>
      </c>
      <c r="L1028" s="21">
        <v>2532960</v>
      </c>
      <c r="M1028" s="21"/>
      <c r="N1028" s="21">
        <v>-126487</v>
      </c>
      <c r="O1028" s="21"/>
      <c r="P1028" s="125">
        <v>-126487</v>
      </c>
      <c r="Q1028" s="21"/>
      <c r="R1028" s="21">
        <v>2406473</v>
      </c>
      <c r="S1028" s="21"/>
      <c r="T1028" s="21"/>
      <c r="U1028" s="125">
        <v>0</v>
      </c>
      <c r="V1028" s="21">
        <v>46971</v>
      </c>
      <c r="W1028" s="34">
        <v>45444</v>
      </c>
      <c r="X1028" s="114" t="s">
        <v>13736</v>
      </c>
    </row>
    <row r="1029" spans="2:24" x14ac:dyDescent="0.2">
      <c r="B1029" s="14" t="s">
        <v>23327</v>
      </c>
      <c r="C1029" s="33" t="s">
        <v>13921</v>
      </c>
      <c r="D1029" s="16" t="s">
        <v>23326</v>
      </c>
      <c r="E1029" s="18" t="s">
        <v>26</v>
      </c>
      <c r="F1029" s="34">
        <v>41244</v>
      </c>
      <c r="G1029" s="20" t="s">
        <v>21186</v>
      </c>
      <c r="H1029" s="109"/>
      <c r="I1029" s="21">
        <v>3052000</v>
      </c>
      <c r="J1029" s="21">
        <v>3052000</v>
      </c>
      <c r="K1029" s="21">
        <v>3117809</v>
      </c>
      <c r="L1029" s="21">
        <v>3108849</v>
      </c>
      <c r="M1029" s="21"/>
      <c r="N1029" s="21">
        <v>-56849</v>
      </c>
      <c r="O1029" s="21"/>
      <c r="P1029" s="125">
        <v>-56849</v>
      </c>
      <c r="Q1029" s="21"/>
      <c r="R1029" s="21">
        <v>3052000</v>
      </c>
      <c r="S1029" s="21"/>
      <c r="T1029" s="21"/>
      <c r="U1029" s="125">
        <v>0</v>
      </c>
      <c r="V1029" s="21">
        <v>68956</v>
      </c>
      <c r="W1029" s="34">
        <v>45474</v>
      </c>
      <c r="X1029" s="114" t="s">
        <v>13736</v>
      </c>
    </row>
    <row r="1030" spans="2:24" x14ac:dyDescent="0.2">
      <c r="B1030" s="14" t="s">
        <v>23325</v>
      </c>
      <c r="C1030" s="33" t="s">
        <v>13918</v>
      </c>
      <c r="D1030" s="16" t="s">
        <v>23324</v>
      </c>
      <c r="E1030" s="18" t="s">
        <v>26</v>
      </c>
      <c r="F1030" s="34">
        <v>41244</v>
      </c>
      <c r="G1030" s="20" t="s">
        <v>21186</v>
      </c>
      <c r="H1030" s="109"/>
      <c r="I1030" s="21">
        <v>1805701</v>
      </c>
      <c r="J1030" s="21">
        <v>1805701</v>
      </c>
      <c r="K1030" s="21">
        <v>1877647</v>
      </c>
      <c r="L1030" s="21">
        <v>1869169</v>
      </c>
      <c r="M1030" s="21"/>
      <c r="N1030" s="21">
        <v>-63467</v>
      </c>
      <c r="O1030" s="21"/>
      <c r="P1030" s="125">
        <v>-63467</v>
      </c>
      <c r="Q1030" s="21"/>
      <c r="R1030" s="21">
        <v>1805701</v>
      </c>
      <c r="S1030" s="21"/>
      <c r="T1030" s="21"/>
      <c r="U1030" s="125">
        <v>0</v>
      </c>
      <c r="V1030" s="21">
        <v>47204</v>
      </c>
      <c r="W1030" s="34">
        <v>45444</v>
      </c>
      <c r="X1030" s="114" t="s">
        <v>13736</v>
      </c>
    </row>
    <row r="1031" spans="2:24" x14ac:dyDescent="0.2">
      <c r="B1031" s="14" t="s">
        <v>23323</v>
      </c>
      <c r="C1031" s="33" t="s">
        <v>13915</v>
      </c>
      <c r="D1031" s="16" t="s">
        <v>23322</v>
      </c>
      <c r="E1031" s="18" t="s">
        <v>26</v>
      </c>
      <c r="F1031" s="34">
        <v>41244</v>
      </c>
      <c r="G1031" s="20" t="s">
        <v>21186</v>
      </c>
      <c r="H1031" s="109"/>
      <c r="I1031" s="21">
        <v>728350</v>
      </c>
      <c r="J1031" s="21">
        <v>728350</v>
      </c>
      <c r="K1031" s="21">
        <v>760585</v>
      </c>
      <c r="L1031" s="21">
        <v>756055</v>
      </c>
      <c r="M1031" s="21"/>
      <c r="N1031" s="21">
        <v>-27706</v>
      </c>
      <c r="O1031" s="21"/>
      <c r="P1031" s="125">
        <v>-27706</v>
      </c>
      <c r="Q1031" s="21"/>
      <c r="R1031" s="21">
        <v>728350</v>
      </c>
      <c r="S1031" s="21"/>
      <c r="T1031" s="21"/>
      <c r="U1031" s="125">
        <v>0</v>
      </c>
      <c r="V1031" s="21">
        <v>16596</v>
      </c>
      <c r="W1031" s="34">
        <v>51257</v>
      </c>
      <c r="X1031" s="114" t="s">
        <v>13736</v>
      </c>
    </row>
    <row r="1032" spans="2:24" x14ac:dyDescent="0.2">
      <c r="B1032" s="14" t="s">
        <v>23321</v>
      </c>
      <c r="C1032" s="33" t="s">
        <v>13912</v>
      </c>
      <c r="D1032" s="16" t="s">
        <v>23320</v>
      </c>
      <c r="E1032" s="18" t="s">
        <v>26</v>
      </c>
      <c r="F1032" s="34">
        <v>41244</v>
      </c>
      <c r="G1032" s="20" t="s">
        <v>21186</v>
      </c>
      <c r="H1032" s="109"/>
      <c r="I1032" s="21">
        <v>7782115</v>
      </c>
      <c r="J1032" s="21">
        <v>7782115</v>
      </c>
      <c r="K1032" s="21">
        <v>8104951</v>
      </c>
      <c r="L1032" s="21">
        <v>8053701</v>
      </c>
      <c r="M1032" s="21"/>
      <c r="N1032" s="21">
        <v>-271586</v>
      </c>
      <c r="O1032" s="21"/>
      <c r="P1032" s="125">
        <v>-271586</v>
      </c>
      <c r="Q1032" s="21"/>
      <c r="R1032" s="21">
        <v>7782115</v>
      </c>
      <c r="S1032" s="21"/>
      <c r="T1032" s="21"/>
      <c r="U1032" s="125">
        <v>0</v>
      </c>
      <c r="V1032" s="21">
        <v>177012</v>
      </c>
      <c r="W1032" s="34">
        <v>45809</v>
      </c>
      <c r="X1032" s="114" t="s">
        <v>13736</v>
      </c>
    </row>
    <row r="1033" spans="2:24" x14ac:dyDescent="0.2">
      <c r="B1033" s="14" t="s">
        <v>23319</v>
      </c>
      <c r="C1033" s="33" t="s">
        <v>13909</v>
      </c>
      <c r="D1033" s="16" t="s">
        <v>23318</v>
      </c>
      <c r="E1033" s="18" t="s">
        <v>26</v>
      </c>
      <c r="F1033" s="34">
        <v>41244</v>
      </c>
      <c r="G1033" s="20" t="s">
        <v>21186</v>
      </c>
      <c r="H1033" s="109"/>
      <c r="I1033" s="21">
        <v>11541164</v>
      </c>
      <c r="J1033" s="21">
        <v>11541164</v>
      </c>
      <c r="K1033" s="21">
        <v>12161502</v>
      </c>
      <c r="L1033" s="21">
        <v>12090604</v>
      </c>
      <c r="M1033" s="21"/>
      <c r="N1033" s="21">
        <v>-549440</v>
      </c>
      <c r="O1033" s="21"/>
      <c r="P1033" s="125">
        <v>-549440</v>
      </c>
      <c r="Q1033" s="21"/>
      <c r="R1033" s="21">
        <v>11541164</v>
      </c>
      <c r="S1033" s="21"/>
      <c r="T1033" s="21"/>
      <c r="U1033" s="125">
        <v>0</v>
      </c>
      <c r="V1033" s="21">
        <v>261395</v>
      </c>
      <c r="W1033" s="34">
        <v>45901</v>
      </c>
      <c r="X1033" s="114" t="s">
        <v>13736</v>
      </c>
    </row>
    <row r="1034" spans="2:24" x14ac:dyDescent="0.2">
      <c r="B1034" s="14" t="s">
        <v>23317</v>
      </c>
      <c r="C1034" s="33" t="s">
        <v>13906</v>
      </c>
      <c r="D1034" s="16" t="s">
        <v>23316</v>
      </c>
      <c r="E1034" s="18" t="s">
        <v>26</v>
      </c>
      <c r="F1034" s="34">
        <v>41244</v>
      </c>
      <c r="G1034" s="20" t="s">
        <v>21186</v>
      </c>
      <c r="H1034" s="109"/>
      <c r="I1034" s="21">
        <v>1979623</v>
      </c>
      <c r="J1034" s="21">
        <v>1979623</v>
      </c>
      <c r="K1034" s="21">
        <v>2013493</v>
      </c>
      <c r="L1034" s="21">
        <v>2012274</v>
      </c>
      <c r="M1034" s="21"/>
      <c r="N1034" s="21">
        <v>-32651</v>
      </c>
      <c r="O1034" s="21"/>
      <c r="P1034" s="125">
        <v>-32651</v>
      </c>
      <c r="Q1034" s="21"/>
      <c r="R1034" s="21">
        <v>1979623</v>
      </c>
      <c r="S1034" s="21"/>
      <c r="T1034" s="21"/>
      <c r="U1034" s="125">
        <v>0</v>
      </c>
      <c r="V1034" s="21">
        <v>44795</v>
      </c>
      <c r="W1034" s="34">
        <v>51410</v>
      </c>
      <c r="X1034" s="114" t="s">
        <v>13736</v>
      </c>
    </row>
    <row r="1035" spans="2:24" x14ac:dyDescent="0.2">
      <c r="B1035" s="14" t="s">
        <v>23315</v>
      </c>
      <c r="C1035" s="33" t="s">
        <v>13903</v>
      </c>
      <c r="D1035" s="16" t="s">
        <v>23314</v>
      </c>
      <c r="E1035" s="18" t="s">
        <v>26</v>
      </c>
      <c r="F1035" s="34">
        <v>41244</v>
      </c>
      <c r="G1035" s="20" t="s">
        <v>21186</v>
      </c>
      <c r="H1035" s="109"/>
      <c r="I1035" s="21">
        <v>3752548</v>
      </c>
      <c r="J1035" s="21">
        <v>3752548</v>
      </c>
      <c r="K1035" s="21">
        <v>3896200</v>
      </c>
      <c r="L1035" s="21">
        <v>3875410</v>
      </c>
      <c r="M1035" s="21"/>
      <c r="N1035" s="21">
        <v>-122863</v>
      </c>
      <c r="O1035" s="21"/>
      <c r="P1035" s="125">
        <v>-122863</v>
      </c>
      <c r="Q1035" s="21"/>
      <c r="R1035" s="21">
        <v>3752548</v>
      </c>
      <c r="S1035" s="21"/>
      <c r="T1035" s="21"/>
      <c r="U1035" s="125">
        <v>0</v>
      </c>
      <c r="V1035" s="21">
        <v>117389</v>
      </c>
      <c r="W1035" s="34">
        <v>51410</v>
      </c>
      <c r="X1035" s="114" t="s">
        <v>13736</v>
      </c>
    </row>
    <row r="1036" spans="2:24" x14ac:dyDescent="0.2">
      <c r="B1036" s="14" t="s">
        <v>23313</v>
      </c>
      <c r="C1036" s="33" t="s">
        <v>13900</v>
      </c>
      <c r="D1036" s="16" t="s">
        <v>23312</v>
      </c>
      <c r="E1036" s="18" t="s">
        <v>26</v>
      </c>
      <c r="F1036" s="34">
        <v>41244</v>
      </c>
      <c r="G1036" s="20" t="s">
        <v>21186</v>
      </c>
      <c r="H1036" s="109"/>
      <c r="I1036" s="21">
        <v>10241984</v>
      </c>
      <c r="J1036" s="21">
        <v>10241984</v>
      </c>
      <c r="K1036" s="21">
        <v>10223620</v>
      </c>
      <c r="L1036" s="21">
        <v>10219752</v>
      </c>
      <c r="M1036" s="21"/>
      <c r="N1036" s="21">
        <v>22232</v>
      </c>
      <c r="O1036" s="21"/>
      <c r="P1036" s="125">
        <v>22232</v>
      </c>
      <c r="Q1036" s="21"/>
      <c r="R1036" s="21">
        <v>10241984</v>
      </c>
      <c r="S1036" s="21"/>
      <c r="T1036" s="21"/>
      <c r="U1036" s="125">
        <v>0</v>
      </c>
      <c r="V1036" s="21">
        <v>255735</v>
      </c>
      <c r="W1036" s="34">
        <v>51471</v>
      </c>
      <c r="X1036" s="114" t="s">
        <v>13736</v>
      </c>
    </row>
    <row r="1037" spans="2:24" x14ac:dyDescent="0.2">
      <c r="B1037" s="14" t="s">
        <v>23311</v>
      </c>
      <c r="C1037" s="33" t="s">
        <v>13897</v>
      </c>
      <c r="D1037" s="16" t="s">
        <v>23310</v>
      </c>
      <c r="E1037" s="18" t="s">
        <v>26</v>
      </c>
      <c r="F1037" s="34">
        <v>41244</v>
      </c>
      <c r="G1037" s="20" t="s">
        <v>21186</v>
      </c>
      <c r="H1037" s="109"/>
      <c r="I1037" s="21">
        <v>10745755</v>
      </c>
      <c r="J1037" s="21">
        <v>10745755</v>
      </c>
      <c r="K1037" s="21">
        <v>10629478</v>
      </c>
      <c r="L1037" s="21">
        <v>10633634</v>
      </c>
      <c r="M1037" s="21"/>
      <c r="N1037" s="21">
        <v>112121</v>
      </c>
      <c r="O1037" s="21"/>
      <c r="P1037" s="125">
        <v>112121</v>
      </c>
      <c r="Q1037" s="21"/>
      <c r="R1037" s="21">
        <v>10745755</v>
      </c>
      <c r="S1037" s="21"/>
      <c r="T1037" s="21"/>
      <c r="U1037" s="125">
        <v>0</v>
      </c>
      <c r="V1037" s="21">
        <v>286711</v>
      </c>
      <c r="W1037" s="34">
        <v>51471</v>
      </c>
      <c r="X1037" s="114" t="s">
        <v>13736</v>
      </c>
    </row>
    <row r="1038" spans="2:24" x14ac:dyDescent="0.2">
      <c r="B1038" s="14" t="s">
        <v>23309</v>
      </c>
      <c r="C1038" s="33" t="s">
        <v>13894</v>
      </c>
      <c r="D1038" s="16" t="s">
        <v>23308</v>
      </c>
      <c r="E1038" s="18" t="s">
        <v>26</v>
      </c>
      <c r="F1038" s="34">
        <v>41244</v>
      </c>
      <c r="G1038" s="20" t="s">
        <v>21186</v>
      </c>
      <c r="H1038" s="109"/>
      <c r="I1038" s="21">
        <v>3343496</v>
      </c>
      <c r="J1038" s="21">
        <v>3343496</v>
      </c>
      <c r="K1038" s="21">
        <v>3357602</v>
      </c>
      <c r="L1038" s="21">
        <v>3354237</v>
      </c>
      <c r="M1038" s="21"/>
      <c r="N1038" s="21">
        <v>-10741</v>
      </c>
      <c r="O1038" s="21"/>
      <c r="P1038" s="125">
        <v>-10741</v>
      </c>
      <c r="Q1038" s="21"/>
      <c r="R1038" s="21">
        <v>3343496</v>
      </c>
      <c r="S1038" s="21"/>
      <c r="T1038" s="21"/>
      <c r="U1038" s="125">
        <v>0</v>
      </c>
      <c r="V1038" s="21">
        <v>74670</v>
      </c>
      <c r="W1038" s="34">
        <v>45992</v>
      </c>
      <c r="X1038" s="114" t="s">
        <v>13736</v>
      </c>
    </row>
    <row r="1039" spans="2:24" x14ac:dyDescent="0.2">
      <c r="B1039" s="14" t="s">
        <v>23307</v>
      </c>
      <c r="C1039" s="33" t="s">
        <v>13891</v>
      </c>
      <c r="D1039" s="16" t="s">
        <v>23306</v>
      </c>
      <c r="E1039" s="18" t="s">
        <v>26</v>
      </c>
      <c r="F1039" s="34">
        <v>41244</v>
      </c>
      <c r="G1039" s="20" t="s">
        <v>21186</v>
      </c>
      <c r="H1039" s="109"/>
      <c r="I1039" s="21">
        <v>1647591</v>
      </c>
      <c r="J1039" s="21">
        <v>1647591</v>
      </c>
      <c r="K1039" s="21">
        <v>1643343</v>
      </c>
      <c r="L1039" s="21">
        <v>1643109</v>
      </c>
      <c r="M1039" s="21"/>
      <c r="N1039" s="21">
        <v>4482</v>
      </c>
      <c r="O1039" s="21"/>
      <c r="P1039" s="125">
        <v>4482</v>
      </c>
      <c r="Q1039" s="21"/>
      <c r="R1039" s="21">
        <v>1647591</v>
      </c>
      <c r="S1039" s="21"/>
      <c r="T1039" s="21"/>
      <c r="U1039" s="125">
        <v>0</v>
      </c>
      <c r="V1039" s="21">
        <v>34853</v>
      </c>
      <c r="W1039" s="34">
        <v>46023</v>
      </c>
      <c r="X1039" s="114" t="s">
        <v>13736</v>
      </c>
    </row>
    <row r="1040" spans="2:24" x14ac:dyDescent="0.2">
      <c r="B1040" s="14" t="s">
        <v>23305</v>
      </c>
      <c r="C1040" s="33" t="s">
        <v>13888</v>
      </c>
      <c r="D1040" s="16" t="s">
        <v>23304</v>
      </c>
      <c r="E1040" s="18" t="s">
        <v>26</v>
      </c>
      <c r="F1040" s="34">
        <v>41244</v>
      </c>
      <c r="G1040" s="20" t="s">
        <v>21186</v>
      </c>
      <c r="H1040" s="109"/>
      <c r="I1040" s="21">
        <v>6140794</v>
      </c>
      <c r="J1040" s="21">
        <v>6140794</v>
      </c>
      <c r="K1040" s="21">
        <v>6240102</v>
      </c>
      <c r="L1040" s="21">
        <v>6228965</v>
      </c>
      <c r="M1040" s="21"/>
      <c r="N1040" s="21">
        <v>-88171</v>
      </c>
      <c r="O1040" s="21"/>
      <c r="P1040" s="125">
        <v>-88171</v>
      </c>
      <c r="Q1040" s="21"/>
      <c r="R1040" s="21">
        <v>6140794</v>
      </c>
      <c r="S1040" s="21"/>
      <c r="T1040" s="21"/>
      <c r="U1040" s="125">
        <v>0</v>
      </c>
      <c r="V1040" s="21">
        <v>147166</v>
      </c>
      <c r="W1040" s="34">
        <v>51533</v>
      </c>
      <c r="X1040" s="114" t="s">
        <v>13736</v>
      </c>
    </row>
    <row r="1041" spans="2:24" x14ac:dyDescent="0.2">
      <c r="B1041" s="14" t="s">
        <v>23303</v>
      </c>
      <c r="C1041" s="33" t="s">
        <v>13885</v>
      </c>
      <c r="D1041" s="16" t="s">
        <v>23302</v>
      </c>
      <c r="E1041" s="18" t="s">
        <v>26</v>
      </c>
      <c r="F1041" s="34">
        <v>41244</v>
      </c>
      <c r="G1041" s="20" t="s">
        <v>21186</v>
      </c>
      <c r="H1041" s="109"/>
      <c r="I1041" s="21">
        <v>2738572</v>
      </c>
      <c r="J1041" s="21">
        <v>2738572</v>
      </c>
      <c r="K1041" s="21">
        <v>2860952</v>
      </c>
      <c r="L1041" s="21">
        <v>2851938</v>
      </c>
      <c r="M1041" s="21"/>
      <c r="N1041" s="21">
        <v>-113366</v>
      </c>
      <c r="O1041" s="21"/>
      <c r="P1041" s="125">
        <v>-113366</v>
      </c>
      <c r="Q1041" s="21"/>
      <c r="R1041" s="21">
        <v>2738572</v>
      </c>
      <c r="S1041" s="21"/>
      <c r="T1041" s="21"/>
      <c r="U1041" s="125">
        <v>0</v>
      </c>
      <c r="V1041" s="21">
        <v>71302</v>
      </c>
      <c r="W1041" s="34">
        <v>51745</v>
      </c>
      <c r="X1041" s="114" t="s">
        <v>13736</v>
      </c>
    </row>
    <row r="1042" spans="2:24" x14ac:dyDescent="0.2">
      <c r="B1042" s="14" t="s">
        <v>23301</v>
      </c>
      <c r="C1042" s="33" t="s">
        <v>13882</v>
      </c>
      <c r="D1042" s="16" t="s">
        <v>23300</v>
      </c>
      <c r="E1042" s="18" t="s">
        <v>26</v>
      </c>
      <c r="F1042" s="34">
        <v>41244</v>
      </c>
      <c r="G1042" s="20" t="s">
        <v>21186</v>
      </c>
      <c r="H1042" s="109"/>
      <c r="I1042" s="21">
        <v>6214100</v>
      </c>
      <c r="J1042" s="21">
        <v>6214100</v>
      </c>
      <c r="K1042" s="21">
        <v>6565585</v>
      </c>
      <c r="L1042" s="21">
        <v>6548660</v>
      </c>
      <c r="M1042" s="21"/>
      <c r="N1042" s="21">
        <v>-334560</v>
      </c>
      <c r="O1042" s="21"/>
      <c r="P1042" s="125">
        <v>-334560</v>
      </c>
      <c r="Q1042" s="21"/>
      <c r="R1042" s="21">
        <v>6214100</v>
      </c>
      <c r="S1042" s="21"/>
      <c r="T1042" s="21"/>
      <c r="U1042" s="125">
        <v>0</v>
      </c>
      <c r="V1042" s="21">
        <v>116271</v>
      </c>
      <c r="W1042" s="34">
        <v>44440</v>
      </c>
      <c r="X1042" s="114" t="s">
        <v>13736</v>
      </c>
    </row>
    <row r="1043" spans="2:24" x14ac:dyDescent="0.2">
      <c r="B1043" s="14" t="s">
        <v>23299</v>
      </c>
      <c r="C1043" s="33" t="s">
        <v>13879</v>
      </c>
      <c r="D1043" s="16" t="s">
        <v>23298</v>
      </c>
      <c r="E1043" s="18" t="s">
        <v>26</v>
      </c>
      <c r="F1043" s="34">
        <v>41244</v>
      </c>
      <c r="G1043" s="20" t="s">
        <v>21186</v>
      </c>
      <c r="H1043" s="109"/>
      <c r="I1043" s="21">
        <v>7602453</v>
      </c>
      <c r="J1043" s="21">
        <v>7602453</v>
      </c>
      <c r="K1043" s="21">
        <v>7958818</v>
      </c>
      <c r="L1043" s="21">
        <v>7954538</v>
      </c>
      <c r="M1043" s="21"/>
      <c r="N1043" s="21">
        <v>-352085</v>
      </c>
      <c r="O1043" s="21"/>
      <c r="P1043" s="125">
        <v>-352085</v>
      </c>
      <c r="Q1043" s="21"/>
      <c r="R1043" s="21">
        <v>7602453</v>
      </c>
      <c r="S1043" s="21"/>
      <c r="T1043" s="21"/>
      <c r="U1043" s="125">
        <v>0</v>
      </c>
      <c r="V1043" s="21">
        <v>136296</v>
      </c>
      <c r="W1043" s="34">
        <v>44409</v>
      </c>
      <c r="X1043" s="114" t="s">
        <v>13736</v>
      </c>
    </row>
    <row r="1044" spans="2:24" x14ac:dyDescent="0.2">
      <c r="B1044" s="14" t="s">
        <v>23297</v>
      </c>
      <c r="C1044" s="33" t="s">
        <v>13876</v>
      </c>
      <c r="D1044" s="16" t="s">
        <v>20315</v>
      </c>
      <c r="E1044" s="18" t="s">
        <v>26</v>
      </c>
      <c r="F1044" s="34">
        <v>41244</v>
      </c>
      <c r="G1044" s="20" t="s">
        <v>21186</v>
      </c>
      <c r="H1044" s="109"/>
      <c r="I1044" s="21">
        <v>5148754</v>
      </c>
      <c r="J1044" s="21">
        <v>5148754</v>
      </c>
      <c r="K1044" s="21">
        <v>5401164</v>
      </c>
      <c r="L1044" s="21">
        <v>5395206</v>
      </c>
      <c r="M1044" s="21"/>
      <c r="N1044" s="21">
        <v>-246452</v>
      </c>
      <c r="O1044" s="21"/>
      <c r="P1044" s="125">
        <v>-246452</v>
      </c>
      <c r="Q1044" s="21"/>
      <c r="R1044" s="21">
        <v>5148754</v>
      </c>
      <c r="S1044" s="21"/>
      <c r="T1044" s="21"/>
      <c r="U1044" s="125">
        <v>0</v>
      </c>
      <c r="V1044" s="21">
        <v>116510</v>
      </c>
      <c r="W1044" s="34">
        <v>48061</v>
      </c>
      <c r="X1044" s="114" t="s">
        <v>13736</v>
      </c>
    </row>
    <row r="1045" spans="2:24" x14ac:dyDescent="0.2">
      <c r="B1045" s="14" t="s">
        <v>23296</v>
      </c>
      <c r="C1045" s="33" t="s">
        <v>13849</v>
      </c>
      <c r="D1045" s="16" t="s">
        <v>23295</v>
      </c>
      <c r="E1045" s="18" t="s">
        <v>26</v>
      </c>
      <c r="F1045" s="34">
        <v>41244</v>
      </c>
      <c r="G1045" s="20" t="s">
        <v>21186</v>
      </c>
      <c r="H1045" s="109"/>
      <c r="I1045" s="21">
        <v>1408595</v>
      </c>
      <c r="J1045" s="21">
        <v>1408595</v>
      </c>
      <c r="K1045" s="21">
        <v>1455035</v>
      </c>
      <c r="L1045" s="21">
        <v>1442189</v>
      </c>
      <c r="M1045" s="21"/>
      <c r="N1045" s="21">
        <v>-33594</v>
      </c>
      <c r="O1045" s="21"/>
      <c r="P1045" s="125">
        <f>SCDPT4!M1045+SCDPT4!N1045-SCDPT4!O1045</f>
        <v>-33594</v>
      </c>
      <c r="Q1045" s="21"/>
      <c r="R1045" s="21">
        <v>1408595</v>
      </c>
      <c r="S1045" s="21"/>
      <c r="T1045" s="21"/>
      <c r="U1045" s="125">
        <f>SCDPT4!S1045+SCDPT4!T1045</f>
        <v>0</v>
      </c>
      <c r="V1045" s="21">
        <v>46684</v>
      </c>
      <c r="W1045" s="34">
        <v>51014</v>
      </c>
      <c r="X1045" s="114" t="s">
        <v>13736</v>
      </c>
    </row>
    <row r="1046" spans="2:24" x14ac:dyDescent="0.2">
      <c r="B1046" s="14" t="s">
        <v>23294</v>
      </c>
      <c r="C1046" s="33" t="s">
        <v>13846</v>
      </c>
      <c r="D1046" s="16" t="s">
        <v>23293</v>
      </c>
      <c r="E1046" s="18" t="s">
        <v>26</v>
      </c>
      <c r="F1046" s="34">
        <v>41244</v>
      </c>
      <c r="G1046" s="20" t="s">
        <v>21186</v>
      </c>
      <c r="H1046" s="109"/>
      <c r="I1046" s="21">
        <v>2858034</v>
      </c>
      <c r="J1046" s="21">
        <v>2858034</v>
      </c>
      <c r="K1046" s="21">
        <v>2931271</v>
      </c>
      <c r="L1046" s="21">
        <v>2894279</v>
      </c>
      <c r="M1046" s="21"/>
      <c r="N1046" s="21">
        <v>-36245</v>
      </c>
      <c r="O1046" s="21"/>
      <c r="P1046" s="125">
        <v>-36245</v>
      </c>
      <c r="Q1046" s="21"/>
      <c r="R1046" s="21">
        <v>2858034</v>
      </c>
      <c r="S1046" s="21"/>
      <c r="T1046" s="21"/>
      <c r="U1046" s="125">
        <v>0</v>
      </c>
      <c r="V1046" s="21">
        <v>73017</v>
      </c>
      <c r="W1046" s="34">
        <v>51014</v>
      </c>
      <c r="X1046" s="114" t="s">
        <v>13736</v>
      </c>
    </row>
    <row r="1047" spans="2:24" x14ac:dyDescent="0.2">
      <c r="B1047" s="14" t="s">
        <v>23292</v>
      </c>
      <c r="C1047" s="33" t="s">
        <v>13843</v>
      </c>
      <c r="D1047" s="16" t="s">
        <v>23291</v>
      </c>
      <c r="E1047" s="18" t="s">
        <v>26</v>
      </c>
      <c r="F1047" s="34">
        <v>41244</v>
      </c>
      <c r="G1047" s="20" t="s">
        <v>21186</v>
      </c>
      <c r="H1047" s="109"/>
      <c r="I1047" s="21">
        <v>2300445</v>
      </c>
      <c r="J1047" s="21">
        <v>2300445</v>
      </c>
      <c r="K1047" s="21">
        <v>2358315</v>
      </c>
      <c r="L1047" s="21">
        <v>2332596</v>
      </c>
      <c r="M1047" s="21"/>
      <c r="N1047" s="21">
        <v>-32151</v>
      </c>
      <c r="O1047" s="21"/>
      <c r="P1047" s="125">
        <v>-32151</v>
      </c>
      <c r="Q1047" s="21"/>
      <c r="R1047" s="21">
        <v>2300445</v>
      </c>
      <c r="S1047" s="21"/>
      <c r="T1047" s="21"/>
      <c r="U1047" s="125">
        <v>0</v>
      </c>
      <c r="V1047" s="21">
        <v>48133</v>
      </c>
      <c r="W1047" s="34">
        <v>51014</v>
      </c>
      <c r="X1047" s="114" t="s">
        <v>13736</v>
      </c>
    </row>
    <row r="1048" spans="2:24" x14ac:dyDescent="0.2">
      <c r="B1048" s="14" t="s">
        <v>23290</v>
      </c>
      <c r="C1048" s="33" t="s">
        <v>13840</v>
      </c>
      <c r="D1048" s="16" t="s">
        <v>23289</v>
      </c>
      <c r="E1048" s="18" t="s">
        <v>26</v>
      </c>
      <c r="F1048" s="34">
        <v>41244</v>
      </c>
      <c r="G1048" s="20" t="s">
        <v>21186</v>
      </c>
      <c r="H1048" s="109"/>
      <c r="I1048" s="21">
        <v>5524103</v>
      </c>
      <c r="J1048" s="21">
        <v>5524103</v>
      </c>
      <c r="K1048" s="21">
        <v>5562944</v>
      </c>
      <c r="L1048" s="21">
        <v>5524103</v>
      </c>
      <c r="M1048" s="21"/>
      <c r="N1048" s="21"/>
      <c r="O1048" s="21"/>
      <c r="P1048" s="125"/>
      <c r="Q1048" s="21"/>
      <c r="R1048" s="21">
        <v>5524103</v>
      </c>
      <c r="S1048" s="21"/>
      <c r="T1048" s="21"/>
      <c r="U1048" s="125"/>
      <c r="V1048" s="21">
        <v>109985</v>
      </c>
      <c r="W1048" s="34">
        <v>50952</v>
      </c>
      <c r="X1048" s="114" t="s">
        <v>13736</v>
      </c>
    </row>
    <row r="1049" spans="2:24" x14ac:dyDescent="0.2">
      <c r="B1049" s="14" t="s">
        <v>23288</v>
      </c>
      <c r="C1049" s="33" t="s">
        <v>13837</v>
      </c>
      <c r="D1049" s="16" t="s">
        <v>23287</v>
      </c>
      <c r="E1049" s="18" t="s">
        <v>26</v>
      </c>
      <c r="F1049" s="34">
        <v>41244</v>
      </c>
      <c r="G1049" s="20" t="s">
        <v>21186</v>
      </c>
      <c r="H1049" s="109"/>
      <c r="I1049" s="21">
        <v>2006253</v>
      </c>
      <c r="J1049" s="21">
        <v>2006253</v>
      </c>
      <c r="K1049" s="21">
        <v>2078195</v>
      </c>
      <c r="L1049" s="21">
        <v>2060632</v>
      </c>
      <c r="M1049" s="21"/>
      <c r="N1049" s="21">
        <v>-54379</v>
      </c>
      <c r="O1049" s="21"/>
      <c r="P1049" s="125">
        <v>-54379</v>
      </c>
      <c r="Q1049" s="21"/>
      <c r="R1049" s="21">
        <v>2006253</v>
      </c>
      <c r="S1049" s="21"/>
      <c r="T1049" s="21"/>
      <c r="U1049" s="125">
        <v>0</v>
      </c>
      <c r="V1049" s="21">
        <v>60416</v>
      </c>
      <c r="W1049" s="34">
        <v>50983</v>
      </c>
      <c r="X1049" s="114" t="s">
        <v>13736</v>
      </c>
    </row>
    <row r="1050" spans="2:24" x14ac:dyDescent="0.2">
      <c r="B1050" s="14" t="s">
        <v>23286</v>
      </c>
      <c r="C1050" s="33" t="s">
        <v>13834</v>
      </c>
      <c r="D1050" s="16" t="s">
        <v>23285</v>
      </c>
      <c r="E1050" s="18" t="s">
        <v>26</v>
      </c>
      <c r="F1050" s="34">
        <v>41244</v>
      </c>
      <c r="G1050" s="20" t="s">
        <v>21186</v>
      </c>
      <c r="H1050" s="109"/>
      <c r="I1050" s="21">
        <v>1454332</v>
      </c>
      <c r="J1050" s="21">
        <v>1454332</v>
      </c>
      <c r="K1050" s="21">
        <v>1502279</v>
      </c>
      <c r="L1050" s="21">
        <v>1492262</v>
      </c>
      <c r="M1050" s="21"/>
      <c r="N1050" s="21">
        <v>-37931</v>
      </c>
      <c r="O1050" s="21"/>
      <c r="P1050" s="125">
        <v>-37931</v>
      </c>
      <c r="Q1050" s="21"/>
      <c r="R1050" s="21">
        <v>1454332</v>
      </c>
      <c r="S1050" s="21"/>
      <c r="T1050" s="21"/>
      <c r="U1050" s="125">
        <v>0</v>
      </c>
      <c r="V1050" s="21">
        <v>35812</v>
      </c>
      <c r="W1050" s="34">
        <v>51014</v>
      </c>
      <c r="X1050" s="114" t="s">
        <v>13736</v>
      </c>
    </row>
    <row r="1051" spans="2:24" x14ac:dyDescent="0.2">
      <c r="B1051" s="14" t="s">
        <v>23284</v>
      </c>
      <c r="C1051" s="33" t="s">
        <v>13831</v>
      </c>
      <c r="D1051" s="16" t="s">
        <v>23283</v>
      </c>
      <c r="E1051" s="18" t="s">
        <v>26</v>
      </c>
      <c r="F1051" s="34">
        <v>41244</v>
      </c>
      <c r="G1051" s="20" t="s">
        <v>21186</v>
      </c>
      <c r="H1051" s="109"/>
      <c r="I1051" s="21">
        <v>2177194</v>
      </c>
      <c r="J1051" s="21">
        <v>2177194</v>
      </c>
      <c r="K1051" s="21">
        <v>2221419</v>
      </c>
      <c r="L1051" s="21">
        <v>2207910</v>
      </c>
      <c r="M1051" s="21"/>
      <c r="N1051" s="21">
        <v>-30716</v>
      </c>
      <c r="O1051" s="21"/>
      <c r="P1051" s="125">
        <v>-30716</v>
      </c>
      <c r="Q1051" s="21"/>
      <c r="R1051" s="21">
        <v>2177194</v>
      </c>
      <c r="S1051" s="21"/>
      <c r="T1051" s="21"/>
      <c r="U1051" s="125">
        <v>0</v>
      </c>
      <c r="V1051" s="21">
        <v>56067</v>
      </c>
      <c r="W1051" s="34">
        <v>47392</v>
      </c>
      <c r="X1051" s="114" t="s">
        <v>13736</v>
      </c>
    </row>
    <row r="1052" spans="2:24" x14ac:dyDescent="0.2">
      <c r="B1052" s="14" t="s">
        <v>23282</v>
      </c>
      <c r="C1052" s="33" t="s">
        <v>13828</v>
      </c>
      <c r="D1052" s="16" t="s">
        <v>23281</v>
      </c>
      <c r="E1052" s="18" t="s">
        <v>26</v>
      </c>
      <c r="F1052" s="34">
        <v>41244</v>
      </c>
      <c r="G1052" s="20" t="s">
        <v>21186</v>
      </c>
      <c r="H1052" s="109"/>
      <c r="I1052" s="21">
        <v>3092885</v>
      </c>
      <c r="J1052" s="21">
        <v>3092885</v>
      </c>
      <c r="K1052" s="21">
        <v>3204519</v>
      </c>
      <c r="L1052" s="21">
        <v>3175476</v>
      </c>
      <c r="M1052" s="21"/>
      <c r="N1052" s="21">
        <v>-82591</v>
      </c>
      <c r="O1052" s="21"/>
      <c r="P1052" s="125">
        <v>-82591</v>
      </c>
      <c r="Q1052" s="21"/>
      <c r="R1052" s="21">
        <v>3092885</v>
      </c>
      <c r="S1052" s="21"/>
      <c r="T1052" s="21"/>
      <c r="U1052" s="125">
        <v>0</v>
      </c>
      <c r="V1052" s="21">
        <v>87832</v>
      </c>
      <c r="W1052" s="34">
        <v>51044</v>
      </c>
      <c r="X1052" s="114" t="s">
        <v>13736</v>
      </c>
    </row>
    <row r="1053" spans="2:24" x14ac:dyDescent="0.2">
      <c r="B1053" s="14" t="s">
        <v>23280</v>
      </c>
      <c r="C1053" s="33" t="s">
        <v>13825</v>
      </c>
      <c r="D1053" s="16" t="s">
        <v>23279</v>
      </c>
      <c r="E1053" s="18" t="s">
        <v>26</v>
      </c>
      <c r="F1053" s="34">
        <v>41244</v>
      </c>
      <c r="G1053" s="20" t="s">
        <v>21186</v>
      </c>
      <c r="H1053" s="109"/>
      <c r="I1053" s="21">
        <v>1305237</v>
      </c>
      <c r="J1053" s="21">
        <v>1305237</v>
      </c>
      <c r="K1053" s="21">
        <v>1332973</v>
      </c>
      <c r="L1053" s="21">
        <v>1326634</v>
      </c>
      <c r="M1053" s="21"/>
      <c r="N1053" s="21">
        <v>-21397</v>
      </c>
      <c r="O1053" s="21"/>
      <c r="P1053" s="125">
        <v>-21397</v>
      </c>
      <c r="Q1053" s="21"/>
      <c r="R1053" s="21">
        <v>1305237</v>
      </c>
      <c r="S1053" s="21"/>
      <c r="T1053" s="21"/>
      <c r="U1053" s="125">
        <v>0</v>
      </c>
      <c r="V1053" s="21">
        <v>33859</v>
      </c>
      <c r="W1053" s="34">
        <v>47392</v>
      </c>
      <c r="X1053" s="114" t="s">
        <v>13736</v>
      </c>
    </row>
    <row r="1054" spans="2:24" x14ac:dyDescent="0.2">
      <c r="B1054" s="14" t="s">
        <v>23278</v>
      </c>
      <c r="C1054" s="33" t="s">
        <v>13822</v>
      </c>
      <c r="D1054" s="16" t="s">
        <v>23277</v>
      </c>
      <c r="E1054" s="18" t="s">
        <v>26</v>
      </c>
      <c r="F1054" s="34">
        <v>41244</v>
      </c>
      <c r="G1054" s="20" t="s">
        <v>21186</v>
      </c>
      <c r="H1054" s="109"/>
      <c r="I1054" s="21">
        <v>632969</v>
      </c>
      <c r="J1054" s="21">
        <v>632969</v>
      </c>
      <c r="K1054" s="21">
        <v>645826</v>
      </c>
      <c r="L1054" s="21">
        <v>642307</v>
      </c>
      <c r="M1054" s="21"/>
      <c r="N1054" s="21">
        <v>-9339</v>
      </c>
      <c r="O1054" s="21"/>
      <c r="P1054" s="125">
        <v>-9339</v>
      </c>
      <c r="Q1054" s="21"/>
      <c r="R1054" s="21">
        <v>632969</v>
      </c>
      <c r="S1054" s="21"/>
      <c r="T1054" s="21"/>
      <c r="U1054" s="125">
        <v>0</v>
      </c>
      <c r="V1054" s="21">
        <v>13692</v>
      </c>
      <c r="W1054" s="34">
        <v>47392</v>
      </c>
      <c r="X1054" s="114" t="s">
        <v>13736</v>
      </c>
    </row>
    <row r="1055" spans="2:24" x14ac:dyDescent="0.2">
      <c r="B1055" s="14" t="s">
        <v>23276</v>
      </c>
      <c r="C1055" s="33" t="s">
        <v>13819</v>
      </c>
      <c r="D1055" s="16" t="s">
        <v>23275</v>
      </c>
      <c r="E1055" s="18" t="s">
        <v>26</v>
      </c>
      <c r="F1055" s="34">
        <v>41244</v>
      </c>
      <c r="G1055" s="20" t="s">
        <v>21186</v>
      </c>
      <c r="H1055" s="109"/>
      <c r="I1055" s="21">
        <v>2478913</v>
      </c>
      <c r="J1055" s="21">
        <v>2478913</v>
      </c>
      <c r="K1055" s="21">
        <v>2551731</v>
      </c>
      <c r="L1055" s="21">
        <v>2534258</v>
      </c>
      <c r="M1055" s="21"/>
      <c r="N1055" s="21">
        <v>-55345</v>
      </c>
      <c r="O1055" s="21"/>
      <c r="P1055" s="125">
        <v>-55345</v>
      </c>
      <c r="Q1055" s="21"/>
      <c r="R1055" s="21">
        <v>2478913</v>
      </c>
      <c r="S1055" s="21"/>
      <c r="T1055" s="21"/>
      <c r="U1055" s="125">
        <v>0</v>
      </c>
      <c r="V1055" s="21">
        <v>54524</v>
      </c>
      <c r="W1055" s="34">
        <v>45778</v>
      </c>
      <c r="X1055" s="114" t="s">
        <v>13736</v>
      </c>
    </row>
    <row r="1056" spans="2:24" x14ac:dyDescent="0.2">
      <c r="B1056" s="14" t="s">
        <v>23274</v>
      </c>
      <c r="C1056" s="33" t="s">
        <v>13816</v>
      </c>
      <c r="D1056" s="16" t="s">
        <v>23273</v>
      </c>
      <c r="E1056" s="18" t="s">
        <v>26</v>
      </c>
      <c r="F1056" s="34">
        <v>41244</v>
      </c>
      <c r="G1056" s="20" t="s">
        <v>21186</v>
      </c>
      <c r="H1056" s="109"/>
      <c r="I1056" s="21">
        <v>1431770</v>
      </c>
      <c r="J1056" s="21">
        <v>1431770</v>
      </c>
      <c r="K1056" s="21">
        <v>1489936</v>
      </c>
      <c r="L1056" s="21">
        <v>1476240</v>
      </c>
      <c r="M1056" s="21"/>
      <c r="N1056" s="21">
        <v>-44470</v>
      </c>
      <c r="O1056" s="21"/>
      <c r="P1056" s="125">
        <v>-44470</v>
      </c>
      <c r="Q1056" s="21"/>
      <c r="R1056" s="21">
        <v>1431770</v>
      </c>
      <c r="S1056" s="21"/>
      <c r="T1056" s="21"/>
      <c r="U1056" s="125">
        <v>0</v>
      </c>
      <c r="V1056" s="21">
        <v>25000</v>
      </c>
      <c r="W1056" s="34">
        <v>50952</v>
      </c>
      <c r="X1056" s="114" t="s">
        <v>13736</v>
      </c>
    </row>
    <row r="1057" spans="2:24" x14ac:dyDescent="0.2">
      <c r="B1057" s="14" t="s">
        <v>23272</v>
      </c>
      <c r="C1057" s="33" t="s">
        <v>13813</v>
      </c>
      <c r="D1057" s="16" t="s">
        <v>23271</v>
      </c>
      <c r="E1057" s="18" t="s">
        <v>26</v>
      </c>
      <c r="F1057" s="34">
        <v>41244</v>
      </c>
      <c r="G1057" s="20" t="s">
        <v>21186</v>
      </c>
      <c r="H1057" s="109"/>
      <c r="I1057" s="21">
        <v>1139797</v>
      </c>
      <c r="J1057" s="21">
        <v>1139797</v>
      </c>
      <c r="K1057" s="21">
        <v>1161880</v>
      </c>
      <c r="L1057" s="21">
        <v>1158139</v>
      </c>
      <c r="M1057" s="21"/>
      <c r="N1057" s="21">
        <v>-18342</v>
      </c>
      <c r="O1057" s="21"/>
      <c r="P1057" s="125">
        <v>-18342</v>
      </c>
      <c r="Q1057" s="21"/>
      <c r="R1057" s="21">
        <v>1139797</v>
      </c>
      <c r="S1057" s="21"/>
      <c r="T1057" s="21"/>
      <c r="U1057" s="125">
        <v>0</v>
      </c>
      <c r="V1057" s="21">
        <v>23395</v>
      </c>
      <c r="W1057" s="34">
        <v>45658</v>
      </c>
      <c r="X1057" s="114" t="s">
        <v>13736</v>
      </c>
    </row>
    <row r="1058" spans="2:24" x14ac:dyDescent="0.2">
      <c r="B1058" s="14" t="s">
        <v>23270</v>
      </c>
      <c r="C1058" s="33" t="s">
        <v>13810</v>
      </c>
      <c r="D1058" s="16" t="s">
        <v>23269</v>
      </c>
      <c r="E1058" s="18" t="s">
        <v>26</v>
      </c>
      <c r="F1058" s="34">
        <v>41244</v>
      </c>
      <c r="G1058" s="20" t="s">
        <v>21186</v>
      </c>
      <c r="H1058" s="109"/>
      <c r="I1058" s="21">
        <v>4260855</v>
      </c>
      <c r="J1058" s="21">
        <v>4260855</v>
      </c>
      <c r="K1058" s="21">
        <v>4501860</v>
      </c>
      <c r="L1058" s="21">
        <v>4498182</v>
      </c>
      <c r="M1058" s="21"/>
      <c r="N1058" s="21">
        <v>-237327</v>
      </c>
      <c r="O1058" s="21"/>
      <c r="P1058" s="125">
        <v>-237327</v>
      </c>
      <c r="Q1058" s="21"/>
      <c r="R1058" s="21">
        <v>4260855</v>
      </c>
      <c r="S1058" s="21"/>
      <c r="T1058" s="21"/>
      <c r="U1058" s="125">
        <v>0</v>
      </c>
      <c r="V1058" s="21">
        <v>79592</v>
      </c>
      <c r="W1058" s="34">
        <v>44348</v>
      </c>
      <c r="X1058" s="114" t="s">
        <v>13736</v>
      </c>
    </row>
    <row r="1059" spans="2:24" x14ac:dyDescent="0.2">
      <c r="B1059" s="14" t="s">
        <v>23268</v>
      </c>
      <c r="C1059" s="33" t="s">
        <v>13807</v>
      </c>
      <c r="D1059" s="16" t="s">
        <v>23267</v>
      </c>
      <c r="E1059" s="18" t="s">
        <v>26</v>
      </c>
      <c r="F1059" s="34">
        <v>41244</v>
      </c>
      <c r="G1059" s="20" t="s">
        <v>21186</v>
      </c>
      <c r="H1059" s="109"/>
      <c r="I1059" s="21">
        <v>5535710</v>
      </c>
      <c r="J1059" s="21">
        <v>5535710</v>
      </c>
      <c r="K1059" s="21">
        <v>5706971</v>
      </c>
      <c r="L1059" s="21">
        <v>5703553</v>
      </c>
      <c r="M1059" s="21"/>
      <c r="N1059" s="21">
        <v>-167843</v>
      </c>
      <c r="O1059" s="21"/>
      <c r="P1059" s="125">
        <v>-167843</v>
      </c>
      <c r="Q1059" s="21"/>
      <c r="R1059" s="21">
        <v>5535710</v>
      </c>
      <c r="S1059" s="21"/>
      <c r="T1059" s="21"/>
      <c r="U1059" s="125">
        <v>0</v>
      </c>
      <c r="V1059" s="21">
        <v>120861</v>
      </c>
      <c r="W1059" s="34">
        <v>48122</v>
      </c>
      <c r="X1059" s="114" t="s">
        <v>13736</v>
      </c>
    </row>
    <row r="1060" spans="2:24" x14ac:dyDescent="0.2">
      <c r="B1060" s="14" t="s">
        <v>23266</v>
      </c>
      <c r="C1060" s="33" t="s">
        <v>13804</v>
      </c>
      <c r="D1060" s="16" t="s">
        <v>23265</v>
      </c>
      <c r="E1060" s="18" t="s">
        <v>26</v>
      </c>
      <c r="F1060" s="34">
        <v>41244</v>
      </c>
      <c r="G1060" s="20" t="s">
        <v>21186</v>
      </c>
      <c r="H1060" s="109"/>
      <c r="I1060" s="21">
        <v>10611397</v>
      </c>
      <c r="J1060" s="21">
        <v>10611397</v>
      </c>
      <c r="K1060" s="21">
        <v>10949635</v>
      </c>
      <c r="L1060" s="21">
        <v>10901597</v>
      </c>
      <c r="M1060" s="21"/>
      <c r="N1060" s="21">
        <v>-290200</v>
      </c>
      <c r="O1060" s="21"/>
      <c r="P1060" s="125">
        <v>-290200</v>
      </c>
      <c r="Q1060" s="21"/>
      <c r="R1060" s="21">
        <v>10611397</v>
      </c>
      <c r="S1060" s="21"/>
      <c r="T1060" s="21"/>
      <c r="U1060" s="125">
        <v>0</v>
      </c>
      <c r="V1060" s="21">
        <v>225760</v>
      </c>
      <c r="W1060" s="34">
        <v>43739</v>
      </c>
      <c r="X1060" s="114" t="s">
        <v>13736</v>
      </c>
    </row>
    <row r="1061" spans="2:24" x14ac:dyDescent="0.2">
      <c r="B1061" s="14" t="s">
        <v>23264</v>
      </c>
      <c r="C1061" s="33" t="s">
        <v>13801</v>
      </c>
      <c r="D1061" s="16" t="s">
        <v>23263</v>
      </c>
      <c r="E1061" s="18" t="s">
        <v>26</v>
      </c>
      <c r="F1061" s="34">
        <v>41244</v>
      </c>
      <c r="G1061" s="20" t="s">
        <v>21186</v>
      </c>
      <c r="H1061" s="109"/>
      <c r="I1061" s="21">
        <v>9813135</v>
      </c>
      <c r="J1061" s="21">
        <v>9813135</v>
      </c>
      <c r="K1061" s="21">
        <v>9949982</v>
      </c>
      <c r="L1061" s="21">
        <v>9938177</v>
      </c>
      <c r="M1061" s="21"/>
      <c r="N1061" s="21">
        <v>-125043</v>
      </c>
      <c r="O1061" s="21"/>
      <c r="P1061" s="125">
        <v>-125043</v>
      </c>
      <c r="Q1061" s="21"/>
      <c r="R1061" s="21">
        <v>9813135</v>
      </c>
      <c r="S1061" s="21"/>
      <c r="T1061" s="21"/>
      <c r="U1061" s="125">
        <v>0</v>
      </c>
      <c r="V1061" s="21">
        <v>229161</v>
      </c>
      <c r="W1061" s="34">
        <v>47908</v>
      </c>
      <c r="X1061" s="114" t="s">
        <v>13736</v>
      </c>
    </row>
    <row r="1062" spans="2:24" x14ac:dyDescent="0.2">
      <c r="B1062" s="14" t="s">
        <v>23262</v>
      </c>
      <c r="C1062" s="33" t="s">
        <v>13798</v>
      </c>
      <c r="D1062" s="16" t="s">
        <v>23261</v>
      </c>
      <c r="E1062" s="18" t="s">
        <v>26</v>
      </c>
      <c r="F1062" s="34">
        <v>41244</v>
      </c>
      <c r="G1062" s="20" t="s">
        <v>21186</v>
      </c>
      <c r="H1062" s="109"/>
      <c r="I1062" s="21">
        <v>3094795</v>
      </c>
      <c r="J1062" s="21">
        <v>3094795</v>
      </c>
      <c r="K1062" s="21">
        <v>3254854</v>
      </c>
      <c r="L1062" s="21">
        <v>3251333</v>
      </c>
      <c r="M1062" s="21"/>
      <c r="N1062" s="21">
        <v>-156537</v>
      </c>
      <c r="O1062" s="21"/>
      <c r="P1062" s="125">
        <v>-156537</v>
      </c>
      <c r="Q1062" s="21"/>
      <c r="R1062" s="21">
        <v>3094795</v>
      </c>
      <c r="S1062" s="21"/>
      <c r="T1062" s="21"/>
      <c r="U1062" s="125">
        <v>0</v>
      </c>
      <c r="V1062" s="21">
        <v>76808</v>
      </c>
      <c r="W1062" s="34">
        <v>47880</v>
      </c>
      <c r="X1062" s="114" t="s">
        <v>13736</v>
      </c>
    </row>
    <row r="1063" spans="2:24" x14ac:dyDescent="0.2">
      <c r="B1063" s="14" t="s">
        <v>23260</v>
      </c>
      <c r="C1063" s="33" t="s">
        <v>13795</v>
      </c>
      <c r="D1063" s="16" t="s">
        <v>23259</v>
      </c>
      <c r="E1063" s="18" t="s">
        <v>26</v>
      </c>
      <c r="F1063" s="34">
        <v>41244</v>
      </c>
      <c r="G1063" s="20" t="s">
        <v>21186</v>
      </c>
      <c r="H1063" s="109"/>
      <c r="I1063" s="21">
        <v>2466065</v>
      </c>
      <c r="J1063" s="21">
        <v>2466065</v>
      </c>
      <c r="K1063" s="21">
        <v>2498240</v>
      </c>
      <c r="L1063" s="21">
        <v>2494328</v>
      </c>
      <c r="M1063" s="21"/>
      <c r="N1063" s="21">
        <v>-28263</v>
      </c>
      <c r="O1063" s="21"/>
      <c r="P1063" s="125">
        <v>-28263</v>
      </c>
      <c r="Q1063" s="21"/>
      <c r="R1063" s="21">
        <v>2466065</v>
      </c>
      <c r="S1063" s="21"/>
      <c r="T1063" s="21"/>
      <c r="U1063" s="125">
        <v>0</v>
      </c>
      <c r="V1063" s="21">
        <v>59982</v>
      </c>
      <c r="W1063" s="34">
        <v>47939</v>
      </c>
      <c r="X1063" s="114" t="s">
        <v>13736</v>
      </c>
    </row>
    <row r="1064" spans="2:24" x14ac:dyDescent="0.2">
      <c r="B1064" s="14" t="s">
        <v>23258</v>
      </c>
      <c r="C1064" s="33" t="s">
        <v>13789</v>
      </c>
      <c r="D1064" s="16" t="s">
        <v>23257</v>
      </c>
      <c r="E1064" s="18" t="s">
        <v>26</v>
      </c>
      <c r="F1064" s="34">
        <v>41244</v>
      </c>
      <c r="G1064" s="20" t="s">
        <v>21186</v>
      </c>
      <c r="H1064" s="109"/>
      <c r="I1064" s="21">
        <v>4906805</v>
      </c>
      <c r="J1064" s="21">
        <v>4906805</v>
      </c>
      <c r="K1064" s="21">
        <v>5006858</v>
      </c>
      <c r="L1064" s="21">
        <v>4927871</v>
      </c>
      <c r="M1064" s="21"/>
      <c r="N1064" s="21">
        <v>-21066</v>
      </c>
      <c r="O1064" s="21"/>
      <c r="P1064" s="125">
        <v>-21066</v>
      </c>
      <c r="Q1064" s="21"/>
      <c r="R1064" s="21">
        <v>4906805</v>
      </c>
      <c r="S1064" s="21"/>
      <c r="T1064" s="21"/>
      <c r="U1064" s="125">
        <v>0</v>
      </c>
      <c r="V1064" s="21">
        <v>96833</v>
      </c>
      <c r="W1064" s="34">
        <v>50952</v>
      </c>
      <c r="X1064" s="114" t="s">
        <v>13736</v>
      </c>
    </row>
    <row r="1065" spans="2:24" x14ac:dyDescent="0.2">
      <c r="B1065" s="14" t="s">
        <v>23256</v>
      </c>
      <c r="C1065" s="33" t="s">
        <v>13786</v>
      </c>
      <c r="D1065" s="16" t="s">
        <v>23255</v>
      </c>
      <c r="E1065" s="18" t="s">
        <v>26</v>
      </c>
      <c r="F1065" s="34">
        <v>41244</v>
      </c>
      <c r="G1065" s="20" t="s">
        <v>21186</v>
      </c>
      <c r="H1065" s="109"/>
      <c r="I1065" s="21">
        <v>738232</v>
      </c>
      <c r="J1065" s="21">
        <v>738232</v>
      </c>
      <c r="K1065" s="21">
        <v>755332</v>
      </c>
      <c r="L1065" s="21">
        <v>753074</v>
      </c>
      <c r="M1065" s="21"/>
      <c r="N1065" s="21">
        <v>-14842</v>
      </c>
      <c r="O1065" s="21"/>
      <c r="P1065" s="125">
        <v>-14842</v>
      </c>
      <c r="Q1065" s="21"/>
      <c r="R1065" s="21">
        <v>738232</v>
      </c>
      <c r="S1065" s="21"/>
      <c r="T1065" s="21"/>
      <c r="U1065" s="125">
        <v>0</v>
      </c>
      <c r="V1065" s="21">
        <v>19363</v>
      </c>
      <c r="W1065" s="34">
        <v>51136</v>
      </c>
      <c r="X1065" s="114" t="s">
        <v>13736</v>
      </c>
    </row>
    <row r="1066" spans="2:24" x14ac:dyDescent="0.2">
      <c r="B1066" s="14" t="s">
        <v>23254</v>
      </c>
      <c r="C1066" s="33" t="s">
        <v>13783</v>
      </c>
      <c r="D1066" s="16" t="s">
        <v>23253</v>
      </c>
      <c r="E1066" s="18" t="s">
        <v>26</v>
      </c>
      <c r="F1066" s="34">
        <v>41244</v>
      </c>
      <c r="G1066" s="20" t="s">
        <v>21186</v>
      </c>
      <c r="H1066" s="109"/>
      <c r="I1066" s="21">
        <v>3008458</v>
      </c>
      <c r="J1066" s="21">
        <v>3008458</v>
      </c>
      <c r="K1066" s="21">
        <v>3086960</v>
      </c>
      <c r="L1066" s="21">
        <v>3067725</v>
      </c>
      <c r="M1066" s="21"/>
      <c r="N1066" s="21">
        <v>-59267</v>
      </c>
      <c r="O1066" s="21"/>
      <c r="P1066" s="125">
        <v>-59267</v>
      </c>
      <c r="Q1066" s="21"/>
      <c r="R1066" s="21">
        <v>3008458</v>
      </c>
      <c r="S1066" s="21"/>
      <c r="T1066" s="21"/>
      <c r="U1066" s="125">
        <v>0</v>
      </c>
      <c r="V1066" s="21">
        <v>75966</v>
      </c>
      <c r="W1066" s="34">
        <v>45748</v>
      </c>
      <c r="X1066" s="114" t="s">
        <v>13736</v>
      </c>
    </row>
    <row r="1067" spans="2:24" x14ac:dyDescent="0.2">
      <c r="B1067" s="14" t="s">
        <v>23252</v>
      </c>
      <c r="C1067" s="33" t="s">
        <v>13780</v>
      </c>
      <c r="D1067" s="16" t="s">
        <v>23251</v>
      </c>
      <c r="E1067" s="18" t="s">
        <v>26</v>
      </c>
      <c r="F1067" s="34">
        <v>41244</v>
      </c>
      <c r="G1067" s="20" t="s">
        <v>21186</v>
      </c>
      <c r="H1067" s="109"/>
      <c r="I1067" s="21">
        <v>1219770</v>
      </c>
      <c r="J1067" s="21">
        <v>1219770</v>
      </c>
      <c r="K1067" s="21">
        <v>1275231</v>
      </c>
      <c r="L1067" s="21">
        <v>1264954</v>
      </c>
      <c r="M1067" s="21"/>
      <c r="N1067" s="21">
        <v>-45184</v>
      </c>
      <c r="O1067" s="21"/>
      <c r="P1067" s="125">
        <v>-45184</v>
      </c>
      <c r="Q1067" s="21"/>
      <c r="R1067" s="21">
        <v>1219770</v>
      </c>
      <c r="S1067" s="21"/>
      <c r="T1067" s="21"/>
      <c r="U1067" s="125">
        <v>0</v>
      </c>
      <c r="V1067" s="21">
        <v>24877</v>
      </c>
      <c r="W1067" s="34">
        <v>45809</v>
      </c>
      <c r="X1067" s="114" t="s">
        <v>13736</v>
      </c>
    </row>
    <row r="1068" spans="2:24" x14ac:dyDescent="0.2">
      <c r="B1068" s="14" t="s">
        <v>23250</v>
      </c>
      <c r="C1068" s="33" t="s">
        <v>13777</v>
      </c>
      <c r="D1068" s="16" t="s">
        <v>23249</v>
      </c>
      <c r="E1068" s="18" t="s">
        <v>26</v>
      </c>
      <c r="F1068" s="34">
        <v>41244</v>
      </c>
      <c r="G1068" s="20" t="s">
        <v>21186</v>
      </c>
      <c r="H1068" s="109"/>
      <c r="I1068" s="21">
        <v>1433061</v>
      </c>
      <c r="J1068" s="21">
        <v>1433061</v>
      </c>
      <c r="K1068" s="21">
        <v>1474038</v>
      </c>
      <c r="L1068" s="21">
        <v>1465125</v>
      </c>
      <c r="M1068" s="21"/>
      <c r="N1068" s="21">
        <v>-32064</v>
      </c>
      <c r="O1068" s="21"/>
      <c r="P1068" s="125">
        <v>-32064</v>
      </c>
      <c r="Q1068" s="21"/>
      <c r="R1068" s="21">
        <v>1433061</v>
      </c>
      <c r="S1068" s="21"/>
      <c r="T1068" s="21"/>
      <c r="U1068" s="125">
        <v>0</v>
      </c>
      <c r="V1068" s="21">
        <v>31139</v>
      </c>
      <c r="W1068" s="34">
        <v>45778</v>
      </c>
      <c r="X1068" s="114" t="s">
        <v>13736</v>
      </c>
    </row>
    <row r="1069" spans="2:24" x14ac:dyDescent="0.2">
      <c r="B1069" s="14" t="s">
        <v>23248</v>
      </c>
      <c r="C1069" s="33" t="s">
        <v>13774</v>
      </c>
      <c r="D1069" s="16" t="s">
        <v>23247</v>
      </c>
      <c r="E1069" s="18" t="s">
        <v>26</v>
      </c>
      <c r="F1069" s="34">
        <v>41244</v>
      </c>
      <c r="G1069" s="20" t="s">
        <v>21186</v>
      </c>
      <c r="H1069" s="109"/>
      <c r="I1069" s="21">
        <v>490525</v>
      </c>
      <c r="J1069" s="21">
        <v>490525</v>
      </c>
      <c r="K1069" s="21">
        <v>503976</v>
      </c>
      <c r="L1069" s="21">
        <v>501820</v>
      </c>
      <c r="M1069" s="21"/>
      <c r="N1069" s="21">
        <v>-11295</v>
      </c>
      <c r="O1069" s="21"/>
      <c r="P1069" s="125">
        <v>-11295</v>
      </c>
      <c r="Q1069" s="21"/>
      <c r="R1069" s="21">
        <v>490525</v>
      </c>
      <c r="S1069" s="21"/>
      <c r="T1069" s="21"/>
      <c r="U1069" s="125">
        <v>0</v>
      </c>
      <c r="V1069" s="21">
        <v>12744</v>
      </c>
      <c r="W1069" s="34">
        <v>51257</v>
      </c>
      <c r="X1069" s="114" t="s">
        <v>13736</v>
      </c>
    </row>
    <row r="1070" spans="2:24" x14ac:dyDescent="0.2">
      <c r="B1070" s="14" t="s">
        <v>23246</v>
      </c>
      <c r="C1070" s="33" t="s">
        <v>13771</v>
      </c>
      <c r="D1070" s="16" t="s">
        <v>23245</v>
      </c>
      <c r="E1070" s="18" t="s">
        <v>26</v>
      </c>
      <c r="F1070" s="34">
        <v>41244</v>
      </c>
      <c r="G1070" s="20" t="s">
        <v>21186</v>
      </c>
      <c r="H1070" s="109"/>
      <c r="I1070" s="21">
        <v>12149755</v>
      </c>
      <c r="J1070" s="21">
        <v>12149755</v>
      </c>
      <c r="K1070" s="21">
        <v>12587336</v>
      </c>
      <c r="L1070" s="21">
        <v>12475100</v>
      </c>
      <c r="M1070" s="21"/>
      <c r="N1070" s="21">
        <v>-325345</v>
      </c>
      <c r="O1070" s="21"/>
      <c r="P1070" s="125">
        <v>-325345</v>
      </c>
      <c r="Q1070" s="21"/>
      <c r="R1070" s="21">
        <v>12149755</v>
      </c>
      <c r="S1070" s="21"/>
      <c r="T1070" s="21"/>
      <c r="U1070" s="125">
        <v>0</v>
      </c>
      <c r="V1070" s="21">
        <v>227512</v>
      </c>
      <c r="W1070" s="34">
        <v>45809</v>
      </c>
      <c r="X1070" s="114" t="s">
        <v>13736</v>
      </c>
    </row>
    <row r="1071" spans="2:24" x14ac:dyDescent="0.2">
      <c r="B1071" s="14" t="s">
        <v>23244</v>
      </c>
      <c r="C1071" s="33" t="s">
        <v>13768</v>
      </c>
      <c r="D1071" s="16" t="s">
        <v>23243</v>
      </c>
      <c r="E1071" s="18" t="s">
        <v>26</v>
      </c>
      <c r="F1071" s="34">
        <v>41244</v>
      </c>
      <c r="G1071" s="20" t="s">
        <v>21186</v>
      </c>
      <c r="H1071" s="109"/>
      <c r="I1071" s="21">
        <v>1770504</v>
      </c>
      <c r="J1071" s="21">
        <v>1770504</v>
      </c>
      <c r="K1071" s="21">
        <v>1843261</v>
      </c>
      <c r="L1071" s="21">
        <v>1824339</v>
      </c>
      <c r="M1071" s="21"/>
      <c r="N1071" s="21">
        <v>-53835</v>
      </c>
      <c r="O1071" s="21"/>
      <c r="P1071" s="125">
        <v>-53835</v>
      </c>
      <c r="Q1071" s="21"/>
      <c r="R1071" s="21">
        <v>1770504</v>
      </c>
      <c r="S1071" s="21"/>
      <c r="T1071" s="21"/>
      <c r="U1071" s="125">
        <v>0</v>
      </c>
      <c r="V1071" s="21">
        <v>37219</v>
      </c>
      <c r="W1071" s="34">
        <v>45809</v>
      </c>
      <c r="X1071" s="114" t="s">
        <v>13736</v>
      </c>
    </row>
    <row r="1072" spans="2:24" x14ac:dyDescent="0.2">
      <c r="B1072" s="14" t="s">
        <v>23242</v>
      </c>
      <c r="C1072" s="33" t="s">
        <v>13765</v>
      </c>
      <c r="D1072" s="16" t="s">
        <v>23241</v>
      </c>
      <c r="E1072" s="18" t="s">
        <v>26</v>
      </c>
      <c r="F1072" s="34">
        <v>41244</v>
      </c>
      <c r="G1072" s="20" t="s">
        <v>21186</v>
      </c>
      <c r="H1072" s="109"/>
      <c r="I1072" s="21">
        <v>1404210</v>
      </c>
      <c r="J1072" s="21">
        <v>1404210</v>
      </c>
      <c r="K1072" s="21">
        <v>1463121</v>
      </c>
      <c r="L1072" s="21">
        <v>1456970</v>
      </c>
      <c r="M1072" s="21"/>
      <c r="N1072" s="21">
        <v>-52760</v>
      </c>
      <c r="O1072" s="21"/>
      <c r="P1072" s="125">
        <v>-52760</v>
      </c>
      <c r="Q1072" s="21"/>
      <c r="R1072" s="21">
        <v>1404210</v>
      </c>
      <c r="S1072" s="21"/>
      <c r="T1072" s="21"/>
      <c r="U1072" s="125">
        <v>0</v>
      </c>
      <c r="V1072" s="21">
        <v>39035</v>
      </c>
      <c r="W1072" s="34">
        <v>51410</v>
      </c>
      <c r="X1072" s="114" t="s">
        <v>13736</v>
      </c>
    </row>
    <row r="1073" spans="2:24" x14ac:dyDescent="0.2">
      <c r="B1073" s="14" t="s">
        <v>23240</v>
      </c>
      <c r="C1073" s="33" t="s">
        <v>13762</v>
      </c>
      <c r="D1073" s="16" t="s">
        <v>23239</v>
      </c>
      <c r="E1073" s="18" t="s">
        <v>26</v>
      </c>
      <c r="F1073" s="34">
        <v>41244</v>
      </c>
      <c r="G1073" s="20" t="s">
        <v>21186</v>
      </c>
      <c r="H1073" s="109"/>
      <c r="I1073" s="21">
        <v>595282</v>
      </c>
      <c r="J1073" s="21">
        <v>595282</v>
      </c>
      <c r="K1073" s="21">
        <v>615094</v>
      </c>
      <c r="L1073" s="21">
        <v>612992</v>
      </c>
      <c r="M1073" s="21"/>
      <c r="N1073" s="21">
        <v>-17709</v>
      </c>
      <c r="O1073" s="21"/>
      <c r="P1073" s="125">
        <v>-17709</v>
      </c>
      <c r="Q1073" s="21"/>
      <c r="R1073" s="21">
        <v>595282</v>
      </c>
      <c r="S1073" s="21"/>
      <c r="T1073" s="21"/>
      <c r="U1073" s="125">
        <v>0</v>
      </c>
      <c r="V1073" s="21">
        <v>16442</v>
      </c>
      <c r="W1073" s="34">
        <v>51380</v>
      </c>
      <c r="X1073" s="114" t="s">
        <v>13736</v>
      </c>
    </row>
    <row r="1074" spans="2:24" x14ac:dyDescent="0.2">
      <c r="B1074" s="14" t="s">
        <v>23238</v>
      </c>
      <c r="C1074" s="33" t="s">
        <v>13759</v>
      </c>
      <c r="D1074" s="16" t="s">
        <v>23237</v>
      </c>
      <c r="E1074" s="18" t="s">
        <v>26</v>
      </c>
      <c r="F1074" s="34">
        <v>41244</v>
      </c>
      <c r="G1074" s="20" t="s">
        <v>21186</v>
      </c>
      <c r="H1074" s="109"/>
      <c r="I1074" s="21">
        <v>1060100</v>
      </c>
      <c r="J1074" s="21">
        <v>1060100</v>
      </c>
      <c r="K1074" s="21">
        <v>1049085</v>
      </c>
      <c r="L1074" s="21">
        <v>1049458</v>
      </c>
      <c r="M1074" s="21"/>
      <c r="N1074" s="21">
        <v>10642</v>
      </c>
      <c r="O1074" s="21"/>
      <c r="P1074" s="125">
        <v>10642</v>
      </c>
      <c r="Q1074" s="21"/>
      <c r="R1074" s="21">
        <v>1060100</v>
      </c>
      <c r="S1074" s="21"/>
      <c r="T1074" s="21"/>
      <c r="U1074" s="125">
        <v>0</v>
      </c>
      <c r="V1074" s="21">
        <v>28000</v>
      </c>
      <c r="W1074" s="34">
        <v>51441</v>
      </c>
      <c r="X1074" s="114" t="s">
        <v>13736</v>
      </c>
    </row>
    <row r="1075" spans="2:24" x14ac:dyDescent="0.2">
      <c r="B1075" s="14" t="s">
        <v>23236</v>
      </c>
      <c r="C1075" s="33" t="s">
        <v>13756</v>
      </c>
      <c r="D1075" s="16" t="s">
        <v>23235</v>
      </c>
      <c r="E1075" s="18" t="s">
        <v>26</v>
      </c>
      <c r="F1075" s="34">
        <v>41244</v>
      </c>
      <c r="G1075" s="20" t="s">
        <v>21186</v>
      </c>
      <c r="H1075" s="109"/>
      <c r="I1075" s="21">
        <v>2872188</v>
      </c>
      <c r="J1075" s="21">
        <v>2872188</v>
      </c>
      <c r="K1075" s="21">
        <v>2966880</v>
      </c>
      <c r="L1075" s="21">
        <v>2952463</v>
      </c>
      <c r="M1075" s="21"/>
      <c r="N1075" s="21">
        <v>-80276</v>
      </c>
      <c r="O1075" s="21"/>
      <c r="P1075" s="125">
        <v>-80276</v>
      </c>
      <c r="Q1075" s="21"/>
      <c r="R1075" s="21">
        <v>2872188</v>
      </c>
      <c r="S1075" s="21"/>
      <c r="T1075" s="21"/>
      <c r="U1075" s="125">
        <v>0</v>
      </c>
      <c r="V1075" s="21">
        <v>81853</v>
      </c>
      <c r="W1075" s="34">
        <v>51380</v>
      </c>
      <c r="X1075" s="114" t="s">
        <v>13736</v>
      </c>
    </row>
    <row r="1076" spans="2:24" x14ac:dyDescent="0.2">
      <c r="B1076" s="14" t="s">
        <v>23234</v>
      </c>
      <c r="C1076" s="33" t="s">
        <v>13753</v>
      </c>
      <c r="D1076" s="16" t="s">
        <v>23233</v>
      </c>
      <c r="E1076" s="18" t="s">
        <v>26</v>
      </c>
      <c r="F1076" s="34">
        <v>41244</v>
      </c>
      <c r="G1076" s="20" t="s">
        <v>21186</v>
      </c>
      <c r="H1076" s="109"/>
      <c r="I1076" s="21">
        <v>2277892</v>
      </c>
      <c r="J1076" s="21">
        <v>2277892</v>
      </c>
      <c r="K1076" s="21">
        <v>2365093</v>
      </c>
      <c r="L1076" s="21">
        <v>2352143</v>
      </c>
      <c r="M1076" s="21"/>
      <c r="N1076" s="21">
        <v>-74251</v>
      </c>
      <c r="O1076" s="21"/>
      <c r="P1076" s="125">
        <v>-74251</v>
      </c>
      <c r="Q1076" s="21"/>
      <c r="R1076" s="21">
        <v>2277892</v>
      </c>
      <c r="S1076" s="21"/>
      <c r="T1076" s="21"/>
      <c r="U1076" s="125">
        <v>0</v>
      </c>
      <c r="V1076" s="21">
        <v>48624</v>
      </c>
      <c r="W1076" s="34">
        <v>51410</v>
      </c>
      <c r="X1076" s="114" t="s">
        <v>13736</v>
      </c>
    </row>
    <row r="1077" spans="2:24" x14ac:dyDescent="0.2">
      <c r="B1077" s="14" t="s">
        <v>23232</v>
      </c>
      <c r="C1077" s="33" t="s">
        <v>13750</v>
      </c>
      <c r="D1077" s="16" t="s">
        <v>23231</v>
      </c>
      <c r="E1077" s="18" t="s">
        <v>26</v>
      </c>
      <c r="F1077" s="34">
        <v>41244</v>
      </c>
      <c r="G1077" s="20" t="s">
        <v>21186</v>
      </c>
      <c r="H1077" s="109"/>
      <c r="I1077" s="21">
        <v>761187</v>
      </c>
      <c r="J1077" s="21">
        <v>761187</v>
      </c>
      <c r="K1077" s="21">
        <v>790981</v>
      </c>
      <c r="L1077" s="21">
        <v>787115</v>
      </c>
      <c r="M1077" s="21"/>
      <c r="N1077" s="21">
        <v>-25928</v>
      </c>
      <c r="O1077" s="21"/>
      <c r="P1077" s="125">
        <v>-25928</v>
      </c>
      <c r="Q1077" s="21"/>
      <c r="R1077" s="21">
        <v>761187</v>
      </c>
      <c r="S1077" s="21"/>
      <c r="T1077" s="21"/>
      <c r="U1077" s="125">
        <v>0</v>
      </c>
      <c r="V1077" s="21">
        <v>15522</v>
      </c>
      <c r="W1077" s="34">
        <v>51471</v>
      </c>
      <c r="X1077" s="114" t="s">
        <v>13736</v>
      </c>
    </row>
    <row r="1078" spans="2:24" x14ac:dyDescent="0.2">
      <c r="B1078" s="14" t="s">
        <v>23230</v>
      </c>
      <c r="C1078" s="33" t="s">
        <v>13744</v>
      </c>
      <c r="D1078" s="16" t="s">
        <v>23229</v>
      </c>
      <c r="E1078" s="18" t="s">
        <v>26</v>
      </c>
      <c r="F1078" s="34">
        <v>41244</v>
      </c>
      <c r="G1078" s="20" t="s">
        <v>21186</v>
      </c>
      <c r="H1078" s="109"/>
      <c r="I1078" s="21">
        <v>1473120</v>
      </c>
      <c r="J1078" s="21">
        <v>1473120</v>
      </c>
      <c r="K1078" s="21">
        <v>1457813</v>
      </c>
      <c r="L1078" s="21">
        <v>1458572</v>
      </c>
      <c r="M1078" s="21"/>
      <c r="N1078" s="21">
        <v>14548</v>
      </c>
      <c r="O1078" s="21"/>
      <c r="P1078" s="125">
        <v>14548</v>
      </c>
      <c r="Q1078" s="21"/>
      <c r="R1078" s="21">
        <v>1473120</v>
      </c>
      <c r="S1078" s="21"/>
      <c r="T1078" s="21"/>
      <c r="U1078" s="125">
        <v>0</v>
      </c>
      <c r="V1078" s="21">
        <v>38694</v>
      </c>
      <c r="W1078" s="34">
        <v>51471</v>
      </c>
      <c r="X1078" s="114" t="s">
        <v>13736</v>
      </c>
    </row>
    <row r="1079" spans="2:24" x14ac:dyDescent="0.2">
      <c r="B1079" s="14" t="s">
        <v>23228</v>
      </c>
      <c r="C1079" s="33" t="s">
        <v>13741</v>
      </c>
      <c r="D1079" s="16" t="s">
        <v>23227</v>
      </c>
      <c r="E1079" s="18" t="s">
        <v>26</v>
      </c>
      <c r="F1079" s="34">
        <v>41244</v>
      </c>
      <c r="G1079" s="20" t="s">
        <v>21186</v>
      </c>
      <c r="H1079" s="109"/>
      <c r="I1079" s="21">
        <v>8023925</v>
      </c>
      <c r="J1079" s="21">
        <v>8023925</v>
      </c>
      <c r="K1079" s="21">
        <v>7817059</v>
      </c>
      <c r="L1079" s="21">
        <v>7839464</v>
      </c>
      <c r="M1079" s="21"/>
      <c r="N1079" s="21">
        <v>184462</v>
      </c>
      <c r="O1079" s="21"/>
      <c r="P1079" s="125">
        <v>184462</v>
      </c>
      <c r="Q1079" s="21"/>
      <c r="R1079" s="21">
        <v>8023925</v>
      </c>
      <c r="S1079" s="21"/>
      <c r="T1079" s="21"/>
      <c r="U1079" s="125">
        <v>0</v>
      </c>
      <c r="V1079" s="21">
        <v>177444</v>
      </c>
      <c r="W1079" s="34">
        <v>51441</v>
      </c>
      <c r="X1079" s="114" t="s">
        <v>13736</v>
      </c>
    </row>
    <row r="1080" spans="2:24" x14ac:dyDescent="0.2">
      <c r="B1080" s="14" t="s">
        <v>23226</v>
      </c>
      <c r="C1080" s="33" t="s">
        <v>13738</v>
      </c>
      <c r="D1080" s="16" t="s">
        <v>23225</v>
      </c>
      <c r="E1080" s="18" t="s">
        <v>26</v>
      </c>
      <c r="F1080" s="34">
        <v>41244</v>
      </c>
      <c r="G1080" s="20" t="s">
        <v>21186</v>
      </c>
      <c r="H1080" s="109"/>
      <c r="I1080" s="21">
        <v>4473696</v>
      </c>
      <c r="J1080" s="21">
        <v>4473696</v>
      </c>
      <c r="K1080" s="21">
        <v>4527870</v>
      </c>
      <c r="L1080" s="21">
        <v>4524744</v>
      </c>
      <c r="M1080" s="21"/>
      <c r="N1080" s="21">
        <v>-51048</v>
      </c>
      <c r="O1080" s="21"/>
      <c r="P1080" s="125">
        <v>-51048</v>
      </c>
      <c r="Q1080" s="21"/>
      <c r="R1080" s="21">
        <v>4473696</v>
      </c>
      <c r="S1080" s="21"/>
      <c r="T1080" s="21"/>
      <c r="U1080" s="125">
        <v>0</v>
      </c>
      <c r="V1080" s="21">
        <v>105334</v>
      </c>
      <c r="W1080" s="34">
        <v>51471</v>
      </c>
      <c r="X1080" s="114" t="s">
        <v>13736</v>
      </c>
    </row>
    <row r="1081" spans="2:24" x14ac:dyDescent="0.2">
      <c r="B1081" s="14" t="s">
        <v>23224</v>
      </c>
      <c r="C1081" s="33" t="s">
        <v>23223</v>
      </c>
      <c r="D1081" s="16" t="s">
        <v>23222</v>
      </c>
      <c r="E1081" s="18" t="s">
        <v>26</v>
      </c>
      <c r="F1081" s="34">
        <v>40909</v>
      </c>
      <c r="G1081" s="20" t="s">
        <v>3559</v>
      </c>
      <c r="H1081" s="109"/>
      <c r="I1081" s="21">
        <v>260000</v>
      </c>
      <c r="J1081" s="21">
        <v>260000</v>
      </c>
      <c r="K1081" s="21">
        <v>260601</v>
      </c>
      <c r="L1081" s="21">
        <v>260000</v>
      </c>
      <c r="M1081" s="21"/>
      <c r="N1081" s="21"/>
      <c r="O1081" s="21"/>
      <c r="P1081" s="125"/>
      <c r="Q1081" s="21"/>
      <c r="R1081" s="21">
        <v>260000</v>
      </c>
      <c r="S1081" s="21"/>
      <c r="T1081" s="21"/>
      <c r="U1081" s="125"/>
      <c r="V1081" s="21">
        <v>5850</v>
      </c>
      <c r="W1081" s="34">
        <v>40909</v>
      </c>
      <c r="X1081" s="114" t="s">
        <v>13522</v>
      </c>
    </row>
    <row r="1082" spans="2:24" x14ac:dyDescent="0.2">
      <c r="B1082" s="14" t="s">
        <v>23221</v>
      </c>
      <c r="C1082" s="33" t="s">
        <v>23219</v>
      </c>
      <c r="D1082" s="16" t="s">
        <v>23218</v>
      </c>
      <c r="E1082" s="18" t="s">
        <v>26</v>
      </c>
      <c r="F1082" s="34">
        <v>40911</v>
      </c>
      <c r="G1082" s="20" t="s">
        <v>20597</v>
      </c>
      <c r="H1082" s="109"/>
      <c r="I1082" s="21">
        <v>25000</v>
      </c>
      <c r="J1082" s="21">
        <v>25000</v>
      </c>
      <c r="K1082" s="21">
        <v>25000</v>
      </c>
      <c r="L1082" s="21">
        <v>25000</v>
      </c>
      <c r="M1082" s="21"/>
      <c r="N1082" s="21"/>
      <c r="O1082" s="21"/>
      <c r="P1082" s="125"/>
      <c r="Q1082" s="21"/>
      <c r="R1082" s="21">
        <v>25000</v>
      </c>
      <c r="S1082" s="21"/>
      <c r="T1082" s="21"/>
      <c r="U1082" s="125"/>
      <c r="V1082" s="21">
        <v>563</v>
      </c>
      <c r="W1082" s="34">
        <v>41091</v>
      </c>
      <c r="X1082" s="114" t="s">
        <v>13522</v>
      </c>
    </row>
    <row r="1083" spans="2:24" x14ac:dyDescent="0.2">
      <c r="B1083" s="14" t="s">
        <v>23220</v>
      </c>
      <c r="C1083" s="33" t="s">
        <v>23219</v>
      </c>
      <c r="D1083" s="16" t="s">
        <v>23218</v>
      </c>
      <c r="E1083" s="18" t="s">
        <v>26</v>
      </c>
      <c r="F1083" s="34">
        <v>41091</v>
      </c>
      <c r="G1083" s="20" t="s">
        <v>3559</v>
      </c>
      <c r="H1083" s="109"/>
      <c r="I1083" s="21">
        <v>560000</v>
      </c>
      <c r="J1083" s="21">
        <v>560000</v>
      </c>
      <c r="K1083" s="21">
        <v>560000</v>
      </c>
      <c r="L1083" s="21">
        <v>560000</v>
      </c>
      <c r="M1083" s="21"/>
      <c r="N1083" s="21"/>
      <c r="O1083" s="21"/>
      <c r="P1083" s="125"/>
      <c r="Q1083" s="21"/>
      <c r="R1083" s="21">
        <v>560000</v>
      </c>
      <c r="S1083" s="21"/>
      <c r="T1083" s="21"/>
      <c r="U1083" s="125"/>
      <c r="V1083" s="21">
        <v>25200</v>
      </c>
      <c r="W1083" s="34">
        <v>41091</v>
      </c>
      <c r="X1083" s="114" t="s">
        <v>13522</v>
      </c>
    </row>
    <row r="1084" spans="2:24" x14ac:dyDescent="0.2">
      <c r="B1084" s="14" t="s">
        <v>23217</v>
      </c>
      <c r="C1084" s="33" t="s">
        <v>13639</v>
      </c>
      <c r="D1084" s="16" t="s">
        <v>23216</v>
      </c>
      <c r="E1084" s="18" t="s">
        <v>26</v>
      </c>
      <c r="F1084" s="34">
        <v>41092</v>
      </c>
      <c r="G1084" s="20" t="s">
        <v>20597</v>
      </c>
      <c r="H1084" s="109"/>
      <c r="I1084" s="21">
        <v>30000</v>
      </c>
      <c r="J1084" s="21">
        <v>30000</v>
      </c>
      <c r="K1084" s="21">
        <v>30080</v>
      </c>
      <c r="L1084" s="21">
        <v>30012</v>
      </c>
      <c r="M1084" s="21"/>
      <c r="N1084" s="21">
        <v>-12</v>
      </c>
      <c r="O1084" s="21"/>
      <c r="P1084" s="125">
        <v>-12</v>
      </c>
      <c r="Q1084" s="21"/>
      <c r="R1084" s="21">
        <v>30000</v>
      </c>
      <c r="S1084" s="21"/>
      <c r="T1084" s="21"/>
      <c r="U1084" s="125">
        <v>0</v>
      </c>
      <c r="V1084" s="21">
        <v>1093</v>
      </c>
      <c r="W1084" s="34">
        <v>41275</v>
      </c>
      <c r="X1084" s="114" t="s">
        <v>13522</v>
      </c>
    </row>
    <row r="1085" spans="2:24" x14ac:dyDescent="0.2">
      <c r="B1085" s="14" t="s">
        <v>23215</v>
      </c>
      <c r="C1085" s="33" t="s">
        <v>13637</v>
      </c>
      <c r="D1085" s="16" t="s">
        <v>23214</v>
      </c>
      <c r="E1085" s="18" t="s">
        <v>26</v>
      </c>
      <c r="F1085" s="34">
        <v>41092</v>
      </c>
      <c r="G1085" s="20" t="s">
        <v>20597</v>
      </c>
      <c r="H1085" s="109"/>
      <c r="I1085" s="21">
        <v>55000</v>
      </c>
      <c r="J1085" s="21">
        <v>55000</v>
      </c>
      <c r="K1085" s="21">
        <v>55000</v>
      </c>
      <c r="L1085" s="21">
        <v>55000</v>
      </c>
      <c r="M1085" s="21"/>
      <c r="N1085" s="21"/>
      <c r="O1085" s="21"/>
      <c r="P1085" s="125"/>
      <c r="Q1085" s="21"/>
      <c r="R1085" s="21">
        <v>55000</v>
      </c>
      <c r="S1085" s="21"/>
      <c r="T1085" s="21"/>
      <c r="U1085" s="125"/>
      <c r="V1085" s="21">
        <v>1898</v>
      </c>
      <c r="W1085" s="34">
        <v>41456</v>
      </c>
      <c r="X1085" s="114" t="s">
        <v>13522</v>
      </c>
    </row>
    <row r="1086" spans="2:24" x14ac:dyDescent="0.2">
      <c r="B1086" s="14" t="s">
        <v>23213</v>
      </c>
      <c r="C1086" s="33" t="s">
        <v>13635</v>
      </c>
      <c r="D1086" s="16" t="s">
        <v>23212</v>
      </c>
      <c r="E1086" s="18" t="s">
        <v>26</v>
      </c>
      <c r="F1086" s="34">
        <v>41092</v>
      </c>
      <c r="G1086" s="20" t="s">
        <v>20597</v>
      </c>
      <c r="H1086" s="109"/>
      <c r="I1086" s="21">
        <v>55000</v>
      </c>
      <c r="J1086" s="21">
        <v>55000</v>
      </c>
      <c r="K1086" s="21">
        <v>55201</v>
      </c>
      <c r="L1086" s="21">
        <v>55057</v>
      </c>
      <c r="M1086" s="21"/>
      <c r="N1086" s="21">
        <v>-57</v>
      </c>
      <c r="O1086" s="21"/>
      <c r="P1086" s="125">
        <v>-57</v>
      </c>
      <c r="Q1086" s="21"/>
      <c r="R1086" s="21">
        <v>55000</v>
      </c>
      <c r="S1086" s="21"/>
      <c r="T1086" s="21"/>
      <c r="U1086" s="125">
        <v>0</v>
      </c>
      <c r="V1086" s="21">
        <v>1918</v>
      </c>
      <c r="W1086" s="34">
        <v>41640</v>
      </c>
      <c r="X1086" s="114" t="s">
        <v>13522</v>
      </c>
    </row>
    <row r="1087" spans="2:24" x14ac:dyDescent="0.2">
      <c r="B1087" s="14" t="s">
        <v>23211</v>
      </c>
      <c r="C1087" s="33" t="s">
        <v>23209</v>
      </c>
      <c r="D1087" s="16" t="s">
        <v>23208</v>
      </c>
      <c r="E1087" s="18" t="s">
        <v>26</v>
      </c>
      <c r="F1087" s="34">
        <v>40911</v>
      </c>
      <c r="G1087" s="20" t="s">
        <v>20597</v>
      </c>
      <c r="H1087" s="109"/>
      <c r="I1087" s="21">
        <v>15000</v>
      </c>
      <c r="J1087" s="21">
        <v>15000</v>
      </c>
      <c r="K1087" s="21">
        <v>15000</v>
      </c>
      <c r="L1087" s="21">
        <v>15000</v>
      </c>
      <c r="M1087" s="21"/>
      <c r="N1087" s="21"/>
      <c r="O1087" s="21"/>
      <c r="P1087" s="125"/>
      <c r="Q1087" s="21"/>
      <c r="R1087" s="21">
        <v>15000</v>
      </c>
      <c r="S1087" s="21"/>
      <c r="T1087" s="21"/>
      <c r="U1087" s="125"/>
      <c r="V1087" s="21">
        <v>304</v>
      </c>
      <c r="W1087" s="34">
        <v>41091</v>
      </c>
      <c r="X1087" s="114" t="s">
        <v>13522</v>
      </c>
    </row>
    <row r="1088" spans="2:24" x14ac:dyDescent="0.2">
      <c r="B1088" s="14" t="s">
        <v>23210</v>
      </c>
      <c r="C1088" s="33" t="s">
        <v>23209</v>
      </c>
      <c r="D1088" s="16" t="s">
        <v>23208</v>
      </c>
      <c r="E1088" s="18" t="s">
        <v>26</v>
      </c>
      <c r="F1088" s="34">
        <v>41091</v>
      </c>
      <c r="G1088" s="20" t="s">
        <v>3559</v>
      </c>
      <c r="H1088" s="109"/>
      <c r="I1088" s="21">
        <v>225000</v>
      </c>
      <c r="J1088" s="21">
        <v>225000</v>
      </c>
      <c r="K1088" s="21">
        <v>225000</v>
      </c>
      <c r="L1088" s="21">
        <v>225000</v>
      </c>
      <c r="M1088" s="21"/>
      <c r="N1088" s="21"/>
      <c r="O1088" s="21"/>
      <c r="P1088" s="125"/>
      <c r="Q1088" s="21"/>
      <c r="R1088" s="21">
        <v>225000</v>
      </c>
      <c r="S1088" s="21"/>
      <c r="T1088" s="21"/>
      <c r="U1088" s="125"/>
      <c r="V1088" s="21">
        <v>9113</v>
      </c>
      <c r="W1088" s="34">
        <v>41091</v>
      </c>
      <c r="X1088" s="114" t="s">
        <v>13522</v>
      </c>
    </row>
    <row r="1089" spans="2:24" x14ac:dyDescent="0.2">
      <c r="B1089" s="14" t="s">
        <v>23207</v>
      </c>
      <c r="C1089" s="33" t="s">
        <v>13633</v>
      </c>
      <c r="D1089" s="16" t="s">
        <v>23206</v>
      </c>
      <c r="E1089" s="18" t="s">
        <v>26</v>
      </c>
      <c r="F1089" s="34">
        <v>41092</v>
      </c>
      <c r="G1089" s="20" t="s">
        <v>20597</v>
      </c>
      <c r="H1089" s="109"/>
      <c r="I1089" s="21">
        <v>15000</v>
      </c>
      <c r="J1089" s="21">
        <v>15000</v>
      </c>
      <c r="K1089" s="21">
        <v>15000</v>
      </c>
      <c r="L1089" s="21">
        <v>15000</v>
      </c>
      <c r="M1089" s="21"/>
      <c r="N1089" s="21"/>
      <c r="O1089" s="21"/>
      <c r="P1089" s="125"/>
      <c r="Q1089" s="21"/>
      <c r="R1089" s="21">
        <v>15000</v>
      </c>
      <c r="S1089" s="21"/>
      <c r="T1089" s="21"/>
      <c r="U1089" s="125"/>
      <c r="V1089" s="21">
        <v>461</v>
      </c>
      <c r="W1089" s="34">
        <v>41456</v>
      </c>
      <c r="X1089" s="114" t="s">
        <v>13522</v>
      </c>
    </row>
    <row r="1090" spans="2:24" x14ac:dyDescent="0.2">
      <c r="B1090" s="14" t="s">
        <v>23205</v>
      </c>
      <c r="C1090" s="33" t="s">
        <v>13631</v>
      </c>
      <c r="D1090" s="16" t="s">
        <v>23204</v>
      </c>
      <c r="E1090" s="18" t="s">
        <v>26</v>
      </c>
      <c r="F1090" s="34">
        <v>41183</v>
      </c>
      <c r="G1090" s="20" t="s">
        <v>20597</v>
      </c>
      <c r="H1090" s="109"/>
      <c r="I1090" s="21">
        <v>65000</v>
      </c>
      <c r="J1090" s="21">
        <v>65000</v>
      </c>
      <c r="K1090" s="21">
        <v>65000</v>
      </c>
      <c r="L1090" s="21">
        <v>65000</v>
      </c>
      <c r="M1090" s="21"/>
      <c r="N1090" s="21"/>
      <c r="O1090" s="21"/>
      <c r="P1090" s="125"/>
      <c r="Q1090" s="21"/>
      <c r="R1090" s="21">
        <v>65000</v>
      </c>
      <c r="S1090" s="21"/>
      <c r="T1090" s="21"/>
      <c r="U1090" s="125"/>
      <c r="V1090" s="21">
        <v>2152</v>
      </c>
      <c r="W1090" s="34">
        <v>41821</v>
      </c>
      <c r="X1090" s="114" t="s">
        <v>13522</v>
      </c>
    </row>
    <row r="1091" spans="2:24" x14ac:dyDescent="0.2">
      <c r="B1091" s="14" t="s">
        <v>23203</v>
      </c>
      <c r="C1091" s="33" t="s">
        <v>13629</v>
      </c>
      <c r="D1091" s="16" t="s">
        <v>23202</v>
      </c>
      <c r="E1091" s="18" t="s">
        <v>26</v>
      </c>
      <c r="F1091" s="34">
        <v>41183</v>
      </c>
      <c r="G1091" s="20" t="s">
        <v>20597</v>
      </c>
      <c r="H1091" s="109"/>
      <c r="I1091" s="21">
        <v>40000</v>
      </c>
      <c r="J1091" s="21">
        <v>40000</v>
      </c>
      <c r="K1091" s="21">
        <v>40000</v>
      </c>
      <c r="L1091" s="21">
        <v>40000</v>
      </c>
      <c r="M1091" s="21"/>
      <c r="N1091" s="21"/>
      <c r="O1091" s="21"/>
      <c r="P1091" s="125"/>
      <c r="Q1091" s="21"/>
      <c r="R1091" s="21">
        <v>40000</v>
      </c>
      <c r="S1091" s="21"/>
      <c r="T1091" s="21"/>
      <c r="U1091" s="125"/>
      <c r="V1091" s="21">
        <v>1414</v>
      </c>
      <c r="W1091" s="34">
        <v>42552</v>
      </c>
      <c r="X1091" s="114" t="s">
        <v>13522</v>
      </c>
    </row>
    <row r="1092" spans="2:24" x14ac:dyDescent="0.2">
      <c r="B1092" s="14" t="s">
        <v>23201</v>
      </c>
      <c r="C1092" s="33" t="s">
        <v>13627</v>
      </c>
      <c r="D1092" s="16" t="s">
        <v>23200</v>
      </c>
      <c r="E1092" s="18" t="s">
        <v>26</v>
      </c>
      <c r="F1092" s="34">
        <v>41092</v>
      </c>
      <c r="G1092" s="20" t="s">
        <v>20597</v>
      </c>
      <c r="H1092" s="109"/>
      <c r="I1092" s="21">
        <v>30000</v>
      </c>
      <c r="J1092" s="21">
        <v>30000</v>
      </c>
      <c r="K1092" s="21">
        <v>30000</v>
      </c>
      <c r="L1092" s="21">
        <v>30000</v>
      </c>
      <c r="M1092" s="21"/>
      <c r="N1092" s="21"/>
      <c r="O1092" s="21"/>
      <c r="P1092" s="125"/>
      <c r="Q1092" s="21"/>
      <c r="R1092" s="21">
        <v>30000</v>
      </c>
      <c r="S1092" s="21"/>
      <c r="T1092" s="21"/>
      <c r="U1092" s="125"/>
      <c r="V1092" s="21">
        <v>984</v>
      </c>
      <c r="W1092" s="34">
        <v>42917</v>
      </c>
      <c r="X1092" s="114" t="s">
        <v>13522</v>
      </c>
    </row>
    <row r="1093" spans="2:24" x14ac:dyDescent="0.2">
      <c r="B1093" s="14" t="s">
        <v>23199</v>
      </c>
      <c r="C1093" s="33" t="s">
        <v>23198</v>
      </c>
      <c r="D1093" s="16" t="s">
        <v>23197</v>
      </c>
      <c r="E1093" s="18" t="s">
        <v>26</v>
      </c>
      <c r="F1093" s="34">
        <v>41075</v>
      </c>
      <c r="G1093" s="20" t="s">
        <v>3559</v>
      </c>
      <c r="H1093" s="109"/>
      <c r="I1093" s="21">
        <v>3345000</v>
      </c>
      <c r="J1093" s="21">
        <v>3345000</v>
      </c>
      <c r="K1093" s="21">
        <v>3474284</v>
      </c>
      <c r="L1093" s="21">
        <v>3356084</v>
      </c>
      <c r="M1093" s="21"/>
      <c r="N1093" s="21">
        <v>-11084</v>
      </c>
      <c r="O1093" s="21"/>
      <c r="P1093" s="125">
        <v>-11084</v>
      </c>
      <c r="Q1093" s="21"/>
      <c r="R1093" s="21">
        <v>3345000</v>
      </c>
      <c r="S1093" s="21"/>
      <c r="T1093" s="21"/>
      <c r="U1093" s="125">
        <v>0</v>
      </c>
      <c r="V1093" s="21">
        <v>83625</v>
      </c>
      <c r="W1093" s="34">
        <v>41075</v>
      </c>
      <c r="X1093" s="114" t="s">
        <v>16128</v>
      </c>
    </row>
    <row r="1094" spans="2:24" x14ac:dyDescent="0.2">
      <c r="B1094" s="14" t="s">
        <v>23196</v>
      </c>
      <c r="C1094" s="33" t="s">
        <v>23195</v>
      </c>
      <c r="D1094" s="16" t="s">
        <v>23194</v>
      </c>
      <c r="E1094" s="18" t="s">
        <v>26</v>
      </c>
      <c r="F1094" s="34">
        <v>40940</v>
      </c>
      <c r="G1094" s="20" t="s">
        <v>3559</v>
      </c>
      <c r="H1094" s="109"/>
      <c r="I1094" s="21">
        <v>3000000</v>
      </c>
      <c r="J1094" s="21">
        <v>3000000</v>
      </c>
      <c r="K1094" s="21">
        <v>3110400</v>
      </c>
      <c r="L1094" s="21">
        <v>3000000</v>
      </c>
      <c r="M1094" s="21"/>
      <c r="N1094" s="21"/>
      <c r="O1094" s="21"/>
      <c r="P1094" s="125"/>
      <c r="Q1094" s="21"/>
      <c r="R1094" s="21">
        <v>3000000</v>
      </c>
      <c r="S1094" s="21"/>
      <c r="T1094" s="21"/>
      <c r="U1094" s="125"/>
      <c r="V1094" s="21">
        <v>76875</v>
      </c>
      <c r="W1094" s="34">
        <v>40940</v>
      </c>
      <c r="X1094" s="114" t="s">
        <v>13508</v>
      </c>
    </row>
    <row r="1095" spans="2:24" x14ac:dyDescent="0.2">
      <c r="B1095" s="14" t="s">
        <v>23193</v>
      </c>
      <c r="C1095" s="33" t="s">
        <v>23192</v>
      </c>
      <c r="D1095" s="16" t="s">
        <v>23191</v>
      </c>
      <c r="E1095" s="18" t="s">
        <v>26</v>
      </c>
      <c r="F1095" s="34">
        <v>41092</v>
      </c>
      <c r="G1095" s="20" t="s">
        <v>23190</v>
      </c>
      <c r="H1095" s="109"/>
      <c r="I1095" s="21">
        <v>1121238</v>
      </c>
      <c r="J1095" s="21">
        <v>1125000</v>
      </c>
      <c r="K1095" s="21">
        <v>1094198</v>
      </c>
      <c r="L1095" s="21">
        <v>1125000</v>
      </c>
      <c r="M1095" s="21"/>
      <c r="N1095" s="21">
        <v>-3762</v>
      </c>
      <c r="O1095" s="21"/>
      <c r="P1095" s="125">
        <v>-3762</v>
      </c>
      <c r="Q1095" s="21"/>
      <c r="R1095" s="21">
        <v>1121238</v>
      </c>
      <c r="S1095" s="21"/>
      <c r="T1095" s="21"/>
      <c r="U1095" s="125">
        <v>0</v>
      </c>
      <c r="V1095" s="21">
        <v>35282</v>
      </c>
      <c r="W1095" s="34">
        <v>41244</v>
      </c>
      <c r="X1095" s="114" t="s">
        <v>16710</v>
      </c>
    </row>
    <row r="1096" spans="2:24" x14ac:dyDescent="0.2">
      <c r="B1096" s="14" t="s">
        <v>23189</v>
      </c>
      <c r="C1096" s="33" t="s">
        <v>17158</v>
      </c>
      <c r="D1096" s="16" t="s">
        <v>23188</v>
      </c>
      <c r="E1096" s="18" t="s">
        <v>26</v>
      </c>
      <c r="F1096" s="34">
        <v>41061</v>
      </c>
      <c r="G1096" s="20" t="s">
        <v>20597</v>
      </c>
      <c r="H1096" s="109"/>
      <c r="I1096" s="21">
        <v>605000</v>
      </c>
      <c r="J1096" s="21">
        <v>605000</v>
      </c>
      <c r="K1096" s="21">
        <v>663788</v>
      </c>
      <c r="L1096" s="21">
        <v>619454</v>
      </c>
      <c r="M1096" s="21"/>
      <c r="N1096" s="21">
        <v>-14454</v>
      </c>
      <c r="O1096" s="21"/>
      <c r="P1096" s="125">
        <v>-14454</v>
      </c>
      <c r="Q1096" s="21"/>
      <c r="R1096" s="21">
        <v>605000</v>
      </c>
      <c r="S1096" s="21"/>
      <c r="T1096" s="21"/>
      <c r="U1096" s="125">
        <v>0</v>
      </c>
      <c r="V1096" s="21">
        <v>18906</v>
      </c>
      <c r="W1096" s="34">
        <v>48731</v>
      </c>
      <c r="X1096" s="114" t="s">
        <v>13646</v>
      </c>
    </row>
    <row r="1097" spans="2:24" x14ac:dyDescent="0.2">
      <c r="B1097" s="14" t="s">
        <v>23187</v>
      </c>
      <c r="C1097" s="33" t="s">
        <v>23186</v>
      </c>
      <c r="D1097" s="16" t="s">
        <v>23185</v>
      </c>
      <c r="E1097" s="18" t="s">
        <v>26</v>
      </c>
      <c r="F1097" s="34">
        <v>41246</v>
      </c>
      <c r="G1097" s="20" t="s">
        <v>22820</v>
      </c>
      <c r="H1097" s="109"/>
      <c r="I1097" s="21">
        <v>7322500</v>
      </c>
      <c r="J1097" s="21">
        <v>7250000</v>
      </c>
      <c r="K1097" s="21">
        <v>7639688</v>
      </c>
      <c r="L1097" s="21">
        <v>7364446</v>
      </c>
      <c r="M1097" s="21"/>
      <c r="N1097" s="21">
        <v>-41946</v>
      </c>
      <c r="O1097" s="21"/>
      <c r="P1097" s="125">
        <v>-41946</v>
      </c>
      <c r="Q1097" s="21"/>
      <c r="R1097" s="21">
        <v>7322500</v>
      </c>
      <c r="S1097" s="21"/>
      <c r="T1097" s="21"/>
      <c r="U1097" s="125">
        <v>0</v>
      </c>
      <c r="V1097" s="21">
        <v>402375</v>
      </c>
      <c r="W1097" s="34">
        <v>43435</v>
      </c>
      <c r="X1097" s="114" t="s">
        <v>13508</v>
      </c>
    </row>
    <row r="1098" spans="2:24" x14ac:dyDescent="0.2">
      <c r="B1098" s="14" t="s">
        <v>23184</v>
      </c>
      <c r="C1098" s="33" t="s">
        <v>23183</v>
      </c>
      <c r="D1098" s="16" t="s">
        <v>23182</v>
      </c>
      <c r="E1098" s="18" t="s">
        <v>26</v>
      </c>
      <c r="F1098" s="34">
        <v>41246</v>
      </c>
      <c r="G1098" s="20" t="s">
        <v>22820</v>
      </c>
      <c r="H1098" s="109"/>
      <c r="I1098" s="21">
        <v>1010000</v>
      </c>
      <c r="J1098" s="21">
        <v>1000000</v>
      </c>
      <c r="K1098" s="21">
        <v>1081420</v>
      </c>
      <c r="L1098" s="21">
        <v>1019601</v>
      </c>
      <c r="M1098" s="21"/>
      <c r="N1098" s="21">
        <v>-9601</v>
      </c>
      <c r="O1098" s="21"/>
      <c r="P1098" s="125">
        <v>-9601</v>
      </c>
      <c r="Q1098" s="21"/>
      <c r="R1098" s="21">
        <v>1010000</v>
      </c>
      <c r="S1098" s="21"/>
      <c r="T1098" s="21"/>
      <c r="U1098" s="125">
        <v>0</v>
      </c>
      <c r="V1098" s="21">
        <v>58750</v>
      </c>
      <c r="W1098" s="34">
        <v>43800</v>
      </c>
      <c r="X1098" s="114" t="s">
        <v>13508</v>
      </c>
    </row>
    <row r="1099" spans="2:24" x14ac:dyDescent="0.2">
      <c r="B1099" s="14" t="s">
        <v>23181</v>
      </c>
      <c r="C1099" s="33" t="s">
        <v>23180</v>
      </c>
      <c r="D1099" s="16" t="s">
        <v>23179</v>
      </c>
      <c r="E1099" s="18" t="s">
        <v>26</v>
      </c>
      <c r="F1099" s="34">
        <v>41183</v>
      </c>
      <c r="G1099" s="20" t="s">
        <v>3559</v>
      </c>
      <c r="H1099" s="109"/>
      <c r="I1099" s="21">
        <v>785000</v>
      </c>
      <c r="J1099" s="21">
        <v>785000</v>
      </c>
      <c r="K1099" s="21">
        <v>793478</v>
      </c>
      <c r="L1099" s="21">
        <v>785788</v>
      </c>
      <c r="M1099" s="21"/>
      <c r="N1099" s="21">
        <v>-788</v>
      </c>
      <c r="O1099" s="21"/>
      <c r="P1099" s="125">
        <v>-788</v>
      </c>
      <c r="Q1099" s="21"/>
      <c r="R1099" s="21">
        <v>785000</v>
      </c>
      <c r="S1099" s="21"/>
      <c r="T1099" s="21"/>
      <c r="U1099" s="125">
        <v>0</v>
      </c>
      <c r="V1099" s="21">
        <v>35325</v>
      </c>
      <c r="W1099" s="34">
        <v>41183</v>
      </c>
      <c r="X1099" s="114" t="s">
        <v>13500</v>
      </c>
    </row>
    <row r="1100" spans="2:24" x14ac:dyDescent="0.2">
      <c r="B1100" s="14" t="s">
        <v>23178</v>
      </c>
      <c r="C1100" s="33" t="s">
        <v>23177</v>
      </c>
      <c r="D1100" s="16" t="s">
        <v>23176</v>
      </c>
      <c r="E1100" s="18" t="s">
        <v>26</v>
      </c>
      <c r="F1100" s="34">
        <v>41032</v>
      </c>
      <c r="G1100" s="20" t="s">
        <v>23175</v>
      </c>
      <c r="H1100" s="109"/>
      <c r="I1100" s="21">
        <v>5492824</v>
      </c>
      <c r="J1100" s="21">
        <v>6490000</v>
      </c>
      <c r="K1100" s="21">
        <v>5297398</v>
      </c>
      <c r="L1100" s="21">
        <v>5480164</v>
      </c>
      <c r="M1100" s="21"/>
      <c r="N1100" s="21">
        <v>12660</v>
      </c>
      <c r="O1100" s="21"/>
      <c r="P1100" s="125">
        <v>12660</v>
      </c>
      <c r="Q1100" s="21"/>
      <c r="R1100" s="21">
        <v>5492824</v>
      </c>
      <c r="S1100" s="21"/>
      <c r="T1100" s="21"/>
      <c r="U1100" s="125">
        <v>0</v>
      </c>
      <c r="V1100" s="21">
        <v>1211202</v>
      </c>
      <c r="W1100" s="34">
        <v>48305</v>
      </c>
      <c r="X1100" s="114" t="s">
        <v>13500</v>
      </c>
    </row>
    <row r="1101" spans="2:24" x14ac:dyDescent="0.2">
      <c r="B1101" s="14" t="s">
        <v>23174</v>
      </c>
      <c r="C1101" s="33" t="s">
        <v>23173</v>
      </c>
      <c r="D1101" s="16" t="s">
        <v>23172</v>
      </c>
      <c r="E1101" s="18" t="s">
        <v>26</v>
      </c>
      <c r="F1101" s="34">
        <v>41032</v>
      </c>
      <c r="G1101" s="20" t="s">
        <v>23171</v>
      </c>
      <c r="H1101" s="109"/>
      <c r="I1101" s="21">
        <v>4196042</v>
      </c>
      <c r="J1101" s="21">
        <v>5000000</v>
      </c>
      <c r="K1101" s="21">
        <v>4036500</v>
      </c>
      <c r="L1101" s="21">
        <v>4185543</v>
      </c>
      <c r="M1101" s="21"/>
      <c r="N1101" s="21">
        <v>10499</v>
      </c>
      <c r="O1101" s="21"/>
      <c r="P1101" s="125">
        <v>10499</v>
      </c>
      <c r="Q1101" s="21"/>
      <c r="R1101" s="21">
        <v>4196042</v>
      </c>
      <c r="S1101" s="21"/>
      <c r="T1101" s="21"/>
      <c r="U1101" s="125">
        <v>0</v>
      </c>
      <c r="V1101" s="21">
        <v>922180</v>
      </c>
      <c r="W1101" s="34">
        <v>48183</v>
      </c>
      <c r="X1101" s="114" t="s">
        <v>13500</v>
      </c>
    </row>
    <row r="1102" spans="2:24" x14ac:dyDescent="0.2">
      <c r="B1102" s="14" t="s">
        <v>23170</v>
      </c>
      <c r="C1102" s="33" t="s">
        <v>23169</v>
      </c>
      <c r="D1102" s="16" t="s">
        <v>23168</v>
      </c>
      <c r="E1102" s="18" t="s">
        <v>26</v>
      </c>
      <c r="F1102" s="34">
        <v>41032</v>
      </c>
      <c r="G1102" s="20" t="s">
        <v>23167</v>
      </c>
      <c r="H1102" s="109"/>
      <c r="I1102" s="21">
        <v>856953</v>
      </c>
      <c r="J1102" s="21">
        <v>1000000</v>
      </c>
      <c r="K1102" s="21">
        <v>828920</v>
      </c>
      <c r="L1102" s="21">
        <v>855137</v>
      </c>
      <c r="M1102" s="21"/>
      <c r="N1102" s="21">
        <v>1816</v>
      </c>
      <c r="O1102" s="21"/>
      <c r="P1102" s="125">
        <v>1816</v>
      </c>
      <c r="Q1102" s="21"/>
      <c r="R1102" s="21">
        <v>856953</v>
      </c>
      <c r="S1102" s="21"/>
      <c r="T1102" s="21"/>
      <c r="U1102" s="125">
        <v>0</v>
      </c>
      <c r="V1102" s="21">
        <v>176614</v>
      </c>
      <c r="W1102" s="34">
        <v>48305</v>
      </c>
      <c r="X1102" s="114" t="s">
        <v>13500</v>
      </c>
    </row>
    <row r="1103" spans="2:24" x14ac:dyDescent="0.2">
      <c r="B1103" s="14" t="s">
        <v>23166</v>
      </c>
      <c r="C1103" s="33" t="s">
        <v>23165</v>
      </c>
      <c r="D1103" s="16" t="s">
        <v>23164</v>
      </c>
      <c r="E1103" s="18" t="s">
        <v>26</v>
      </c>
      <c r="F1103" s="34">
        <v>40909</v>
      </c>
      <c r="G1103" s="20" t="s">
        <v>3559</v>
      </c>
      <c r="H1103" s="109"/>
      <c r="I1103" s="21">
        <v>640000</v>
      </c>
      <c r="J1103" s="21">
        <v>640000</v>
      </c>
      <c r="K1103" s="21">
        <v>664819</v>
      </c>
      <c r="L1103" s="21">
        <v>640000</v>
      </c>
      <c r="M1103" s="21"/>
      <c r="N1103" s="21"/>
      <c r="O1103" s="21"/>
      <c r="P1103" s="125"/>
      <c r="Q1103" s="21"/>
      <c r="R1103" s="21">
        <v>640000</v>
      </c>
      <c r="S1103" s="21"/>
      <c r="T1103" s="21"/>
      <c r="U1103" s="125"/>
      <c r="V1103" s="21">
        <v>16000</v>
      </c>
      <c r="W1103" s="34">
        <v>40909</v>
      </c>
      <c r="X1103" s="114" t="s">
        <v>13530</v>
      </c>
    </row>
    <row r="1104" spans="2:24" x14ac:dyDescent="0.2">
      <c r="B1104" s="14" t="s">
        <v>23163</v>
      </c>
      <c r="C1104" s="33" t="s">
        <v>23162</v>
      </c>
      <c r="D1104" s="16" t="s">
        <v>23161</v>
      </c>
      <c r="E1104" s="18" t="s">
        <v>26</v>
      </c>
      <c r="F1104" s="34">
        <v>41091</v>
      </c>
      <c r="G1104" s="20" t="s">
        <v>3559</v>
      </c>
      <c r="H1104" s="109"/>
      <c r="I1104" s="21">
        <v>4370000</v>
      </c>
      <c r="J1104" s="21">
        <v>4370000</v>
      </c>
      <c r="K1104" s="21">
        <v>4772783</v>
      </c>
      <c r="L1104" s="21">
        <v>4479823</v>
      </c>
      <c r="M1104" s="21"/>
      <c r="N1104" s="21">
        <v>-109823</v>
      </c>
      <c r="O1104" s="21"/>
      <c r="P1104" s="125">
        <v>-109823</v>
      </c>
      <c r="Q1104" s="21"/>
      <c r="R1104" s="21">
        <v>4370000</v>
      </c>
      <c r="S1104" s="21"/>
      <c r="T1104" s="21"/>
      <c r="U1104" s="125">
        <v>0</v>
      </c>
      <c r="V1104" s="21">
        <v>301530</v>
      </c>
      <c r="W1104" s="34">
        <v>41091</v>
      </c>
      <c r="X1104" s="114" t="s">
        <v>13534</v>
      </c>
    </row>
    <row r="1105" spans="2:24" x14ac:dyDescent="0.2">
      <c r="B1105" s="14" t="s">
        <v>23160</v>
      </c>
      <c r="C1105" s="33" t="s">
        <v>23159</v>
      </c>
      <c r="D1105" s="16" t="s">
        <v>23158</v>
      </c>
      <c r="E1105" s="18" t="s">
        <v>26</v>
      </c>
      <c r="F1105" s="34">
        <v>41091</v>
      </c>
      <c r="G1105" s="20" t="s">
        <v>3559</v>
      </c>
      <c r="H1105" s="109"/>
      <c r="I1105" s="21">
        <v>4215000</v>
      </c>
      <c r="J1105" s="21">
        <v>4215000</v>
      </c>
      <c r="K1105" s="21">
        <v>4424275</v>
      </c>
      <c r="L1105" s="21">
        <v>4236909</v>
      </c>
      <c r="M1105" s="21"/>
      <c r="N1105" s="21">
        <v>-21909</v>
      </c>
      <c r="O1105" s="21"/>
      <c r="P1105" s="125">
        <v>-21909</v>
      </c>
      <c r="Q1105" s="21"/>
      <c r="R1105" s="21">
        <v>4215000</v>
      </c>
      <c r="S1105" s="21"/>
      <c r="T1105" s="21"/>
      <c r="U1105" s="125">
        <v>0</v>
      </c>
      <c r="V1105" s="21">
        <v>231825</v>
      </c>
      <c r="W1105" s="34">
        <v>41091</v>
      </c>
      <c r="X1105" s="114" t="s">
        <v>13534</v>
      </c>
    </row>
    <row r="1106" spans="2:24" x14ac:dyDescent="0.2">
      <c r="B1106" s="14" t="s">
        <v>23157</v>
      </c>
      <c r="C1106" s="33" t="s">
        <v>23156</v>
      </c>
      <c r="D1106" s="16" t="s">
        <v>23155</v>
      </c>
      <c r="E1106" s="18" t="s">
        <v>26</v>
      </c>
      <c r="F1106" s="34">
        <v>41136</v>
      </c>
      <c r="G1106" s="20" t="s">
        <v>3559</v>
      </c>
      <c r="H1106" s="109"/>
      <c r="I1106" s="21">
        <v>525000</v>
      </c>
      <c r="J1106" s="21">
        <v>525000</v>
      </c>
      <c r="K1106" s="21">
        <v>523220</v>
      </c>
      <c r="L1106" s="21">
        <v>524807</v>
      </c>
      <c r="M1106" s="21"/>
      <c r="N1106" s="21">
        <v>193</v>
      </c>
      <c r="O1106" s="21"/>
      <c r="P1106" s="125">
        <v>193</v>
      </c>
      <c r="Q1106" s="21"/>
      <c r="R1106" s="21">
        <v>525000</v>
      </c>
      <c r="S1106" s="21"/>
      <c r="T1106" s="21"/>
      <c r="U1106" s="125">
        <v>0</v>
      </c>
      <c r="V1106" s="21">
        <v>22313</v>
      </c>
      <c r="W1106" s="34">
        <v>41136</v>
      </c>
      <c r="X1106" s="114" t="s">
        <v>13500</v>
      </c>
    </row>
    <row r="1107" spans="2:24" x14ac:dyDescent="0.2">
      <c r="B1107" s="14" t="s">
        <v>23154</v>
      </c>
      <c r="C1107" s="33" t="s">
        <v>23153</v>
      </c>
      <c r="D1107" s="16" t="s">
        <v>23152</v>
      </c>
      <c r="E1107" s="18" t="s">
        <v>26</v>
      </c>
      <c r="F1107" s="34">
        <v>41156</v>
      </c>
      <c r="G1107" s="20" t="s">
        <v>20597</v>
      </c>
      <c r="H1107" s="109"/>
      <c r="I1107" s="21">
        <v>10925000</v>
      </c>
      <c r="J1107" s="21">
        <v>10925000</v>
      </c>
      <c r="K1107" s="21">
        <v>10888886</v>
      </c>
      <c r="L1107" s="21">
        <v>10897456</v>
      </c>
      <c r="M1107" s="21"/>
      <c r="N1107" s="21">
        <v>27544</v>
      </c>
      <c r="O1107" s="21"/>
      <c r="P1107" s="125">
        <v>27544</v>
      </c>
      <c r="Q1107" s="21"/>
      <c r="R1107" s="21">
        <v>10925000</v>
      </c>
      <c r="S1107" s="21"/>
      <c r="T1107" s="21"/>
      <c r="U1107" s="125">
        <v>0</v>
      </c>
      <c r="V1107" s="21">
        <v>346429</v>
      </c>
      <c r="W1107" s="34">
        <v>48533</v>
      </c>
      <c r="X1107" s="114" t="s">
        <v>13522</v>
      </c>
    </row>
    <row r="1108" spans="2:24" x14ac:dyDescent="0.2">
      <c r="B1108" s="14" t="s">
        <v>23151</v>
      </c>
      <c r="C1108" s="33" t="s">
        <v>23150</v>
      </c>
      <c r="D1108" s="16" t="s">
        <v>23149</v>
      </c>
      <c r="E1108" s="18" t="s">
        <v>26</v>
      </c>
      <c r="F1108" s="34">
        <v>41183</v>
      </c>
      <c r="G1108" s="20" t="s">
        <v>20597</v>
      </c>
      <c r="H1108" s="109"/>
      <c r="I1108" s="21">
        <v>9575000</v>
      </c>
      <c r="J1108" s="21">
        <v>9575000</v>
      </c>
      <c r="K1108" s="21">
        <v>9784348</v>
      </c>
      <c r="L1108" s="21">
        <v>9609286</v>
      </c>
      <c r="M1108" s="21"/>
      <c r="N1108" s="21">
        <v>-34286</v>
      </c>
      <c r="O1108" s="21"/>
      <c r="P1108" s="125">
        <v>-34286</v>
      </c>
      <c r="Q1108" s="21"/>
      <c r="R1108" s="21">
        <v>9575000</v>
      </c>
      <c r="S1108" s="21"/>
      <c r="T1108" s="21"/>
      <c r="U1108" s="125">
        <v>0</v>
      </c>
      <c r="V1108" s="21">
        <v>488325</v>
      </c>
      <c r="W1108" s="34">
        <v>41548</v>
      </c>
      <c r="X1108" s="114" t="s">
        <v>13522</v>
      </c>
    </row>
    <row r="1109" spans="2:24" x14ac:dyDescent="0.2">
      <c r="B1109" s="14" t="s">
        <v>23148</v>
      </c>
      <c r="C1109" s="33" t="s">
        <v>23147</v>
      </c>
      <c r="D1109" s="16" t="s">
        <v>23146</v>
      </c>
      <c r="E1109" s="18" t="s">
        <v>26</v>
      </c>
      <c r="F1109" s="34">
        <v>41244</v>
      </c>
      <c r="G1109" s="20" t="s">
        <v>3559</v>
      </c>
      <c r="H1109" s="109"/>
      <c r="I1109" s="21">
        <v>1120000</v>
      </c>
      <c r="J1109" s="21">
        <v>1120000</v>
      </c>
      <c r="K1109" s="21">
        <v>1159995</v>
      </c>
      <c r="L1109" s="21">
        <v>1126970</v>
      </c>
      <c r="M1109" s="21"/>
      <c r="N1109" s="21">
        <v>-6970</v>
      </c>
      <c r="O1109" s="21"/>
      <c r="P1109" s="125">
        <v>-6970</v>
      </c>
      <c r="Q1109" s="21"/>
      <c r="R1109" s="21">
        <v>1120000</v>
      </c>
      <c r="S1109" s="21"/>
      <c r="T1109" s="21"/>
      <c r="U1109" s="125">
        <v>0</v>
      </c>
      <c r="V1109" s="21">
        <v>58800</v>
      </c>
      <c r="W1109" s="34">
        <v>41244</v>
      </c>
      <c r="X1109" s="114" t="s">
        <v>13530</v>
      </c>
    </row>
    <row r="1110" spans="2:24" x14ac:dyDescent="0.2">
      <c r="B1110" s="14" t="s">
        <v>23145</v>
      </c>
      <c r="C1110" s="33" t="s">
        <v>23144</v>
      </c>
      <c r="D1110" s="16" t="s">
        <v>23143</v>
      </c>
      <c r="E1110" s="18" t="s">
        <v>26</v>
      </c>
      <c r="F1110" s="34">
        <v>41215</v>
      </c>
      <c r="G1110" s="20" t="s">
        <v>20597</v>
      </c>
      <c r="H1110" s="109"/>
      <c r="I1110" s="21">
        <v>955000</v>
      </c>
      <c r="J1110" s="21">
        <v>955000</v>
      </c>
      <c r="K1110" s="21">
        <v>955000</v>
      </c>
      <c r="L1110" s="21">
        <v>955000</v>
      </c>
      <c r="M1110" s="21"/>
      <c r="N1110" s="21"/>
      <c r="O1110" s="21"/>
      <c r="P1110" s="125"/>
      <c r="Q1110" s="21"/>
      <c r="R1110" s="21">
        <v>955000</v>
      </c>
      <c r="S1110" s="21"/>
      <c r="T1110" s="21"/>
      <c r="U1110" s="125"/>
      <c r="V1110" s="21">
        <v>42803</v>
      </c>
      <c r="W1110" s="34">
        <v>41306</v>
      </c>
      <c r="X1110" s="114" t="s">
        <v>13622</v>
      </c>
    </row>
    <row r="1111" spans="2:24" x14ac:dyDescent="0.2">
      <c r="B1111" s="14" t="s">
        <v>23142</v>
      </c>
      <c r="C1111" s="33" t="s">
        <v>13624</v>
      </c>
      <c r="D1111" s="16" t="s">
        <v>23141</v>
      </c>
      <c r="E1111" s="18" t="s">
        <v>26</v>
      </c>
      <c r="F1111" s="34">
        <v>41215</v>
      </c>
      <c r="G1111" s="20" t="s">
        <v>20597</v>
      </c>
      <c r="H1111" s="109"/>
      <c r="I1111" s="21">
        <v>130000</v>
      </c>
      <c r="J1111" s="21">
        <v>130000</v>
      </c>
      <c r="K1111" s="21">
        <v>130000</v>
      </c>
      <c r="L1111" s="21">
        <v>130000</v>
      </c>
      <c r="M1111" s="21"/>
      <c r="N1111" s="21"/>
      <c r="O1111" s="21"/>
      <c r="P1111" s="125"/>
      <c r="Q1111" s="21"/>
      <c r="R1111" s="21">
        <v>130000</v>
      </c>
      <c r="S1111" s="21"/>
      <c r="T1111" s="21"/>
      <c r="U1111" s="125"/>
      <c r="V1111" s="21">
        <v>3604</v>
      </c>
      <c r="W1111" s="34">
        <v>41487</v>
      </c>
      <c r="X1111" s="114" t="s">
        <v>13622</v>
      </c>
    </row>
    <row r="1112" spans="2:24" x14ac:dyDescent="0.2">
      <c r="B1112" s="14" t="s">
        <v>23140</v>
      </c>
      <c r="C1112" s="33" t="s">
        <v>13620</v>
      </c>
      <c r="D1112" s="16" t="s">
        <v>23139</v>
      </c>
      <c r="E1112" s="18" t="s">
        <v>26</v>
      </c>
      <c r="F1112" s="34">
        <v>41092</v>
      </c>
      <c r="G1112" s="20" t="s">
        <v>20597</v>
      </c>
      <c r="H1112" s="109"/>
      <c r="I1112" s="21">
        <v>120000</v>
      </c>
      <c r="J1112" s="21">
        <v>120000</v>
      </c>
      <c r="K1112" s="21">
        <v>120000</v>
      </c>
      <c r="L1112" s="21">
        <v>120000</v>
      </c>
      <c r="M1112" s="21"/>
      <c r="N1112" s="21"/>
      <c r="O1112" s="21"/>
      <c r="P1112" s="125"/>
      <c r="Q1112" s="21"/>
      <c r="R1112" s="21">
        <v>120000</v>
      </c>
      <c r="S1112" s="21"/>
      <c r="T1112" s="21"/>
      <c r="U1112" s="125"/>
      <c r="V1112" s="21">
        <v>4274</v>
      </c>
      <c r="W1112" s="34">
        <v>41821</v>
      </c>
      <c r="X1112" s="114" t="s">
        <v>13614</v>
      </c>
    </row>
    <row r="1113" spans="2:24" x14ac:dyDescent="0.2">
      <c r="B1113" s="14" t="s">
        <v>23138</v>
      </c>
      <c r="C1113" s="33" t="s">
        <v>13618</v>
      </c>
      <c r="D1113" s="16" t="s">
        <v>23137</v>
      </c>
      <c r="E1113" s="18" t="s">
        <v>26</v>
      </c>
      <c r="F1113" s="34">
        <v>41092</v>
      </c>
      <c r="G1113" s="20" t="s">
        <v>20597</v>
      </c>
      <c r="H1113" s="109"/>
      <c r="I1113" s="21">
        <v>130000</v>
      </c>
      <c r="J1113" s="21">
        <v>130000</v>
      </c>
      <c r="K1113" s="21">
        <v>130000</v>
      </c>
      <c r="L1113" s="21">
        <v>130000</v>
      </c>
      <c r="M1113" s="21"/>
      <c r="N1113" s="21"/>
      <c r="O1113" s="21"/>
      <c r="P1113" s="125"/>
      <c r="Q1113" s="21"/>
      <c r="R1113" s="21">
        <v>130000</v>
      </c>
      <c r="S1113" s="21"/>
      <c r="T1113" s="21"/>
      <c r="U1113" s="125"/>
      <c r="V1113" s="21">
        <v>4594</v>
      </c>
      <c r="W1113" s="34">
        <v>42917</v>
      </c>
      <c r="X1113" s="114" t="s">
        <v>13614</v>
      </c>
    </row>
    <row r="1114" spans="2:24" x14ac:dyDescent="0.2">
      <c r="B1114" s="14" t="s">
        <v>23136</v>
      </c>
      <c r="C1114" s="33" t="s">
        <v>13616</v>
      </c>
      <c r="D1114" s="16" t="s">
        <v>23135</v>
      </c>
      <c r="E1114" s="18" t="s">
        <v>26</v>
      </c>
      <c r="F1114" s="34">
        <v>41092</v>
      </c>
      <c r="G1114" s="20" t="s">
        <v>20597</v>
      </c>
      <c r="H1114" s="109"/>
      <c r="I1114" s="21">
        <v>130000</v>
      </c>
      <c r="J1114" s="21">
        <v>130000</v>
      </c>
      <c r="K1114" s="21">
        <v>130000</v>
      </c>
      <c r="L1114" s="21">
        <v>130000</v>
      </c>
      <c r="M1114" s="21"/>
      <c r="N1114" s="21"/>
      <c r="O1114" s="21"/>
      <c r="P1114" s="125"/>
      <c r="Q1114" s="21"/>
      <c r="R1114" s="21">
        <v>130000</v>
      </c>
      <c r="S1114" s="21"/>
      <c r="T1114" s="21"/>
      <c r="U1114" s="125"/>
      <c r="V1114" s="21">
        <v>4999</v>
      </c>
      <c r="W1114" s="34">
        <v>44743</v>
      </c>
      <c r="X1114" s="114" t="s">
        <v>13614</v>
      </c>
    </row>
    <row r="1115" spans="2:24" x14ac:dyDescent="0.2">
      <c r="B1115" s="14" t="s">
        <v>23134</v>
      </c>
      <c r="C1115" s="33" t="s">
        <v>23133</v>
      </c>
      <c r="D1115" s="16" t="s">
        <v>23132</v>
      </c>
      <c r="E1115" s="18" t="s">
        <v>26</v>
      </c>
      <c r="F1115" s="34">
        <v>41092</v>
      </c>
      <c r="G1115" s="20" t="s">
        <v>20597</v>
      </c>
      <c r="H1115" s="109"/>
      <c r="I1115" s="21">
        <v>745000</v>
      </c>
      <c r="J1115" s="21">
        <v>745000</v>
      </c>
      <c r="K1115" s="21">
        <v>747794</v>
      </c>
      <c r="L1115" s="21">
        <v>747850</v>
      </c>
      <c r="M1115" s="21"/>
      <c r="N1115" s="21">
        <v>-2850</v>
      </c>
      <c r="O1115" s="21"/>
      <c r="P1115" s="125">
        <v>-2850</v>
      </c>
      <c r="Q1115" s="21"/>
      <c r="R1115" s="21">
        <v>745000</v>
      </c>
      <c r="S1115" s="21"/>
      <c r="T1115" s="21"/>
      <c r="U1115" s="125">
        <v>0</v>
      </c>
      <c r="V1115" s="21">
        <v>22000</v>
      </c>
      <c r="W1115" s="34">
        <v>48945</v>
      </c>
      <c r="X1115" s="114" t="s">
        <v>13614</v>
      </c>
    </row>
    <row r="1116" spans="2:24" x14ac:dyDescent="0.2">
      <c r="B1116" s="14" t="s">
        <v>23131</v>
      </c>
      <c r="C1116" s="33" t="s">
        <v>23130</v>
      </c>
      <c r="D1116" s="16" t="s">
        <v>23129</v>
      </c>
      <c r="E1116" s="18" t="s">
        <v>26</v>
      </c>
      <c r="F1116" s="34">
        <v>41092</v>
      </c>
      <c r="G1116" s="20" t="s">
        <v>20597</v>
      </c>
      <c r="H1116" s="109"/>
      <c r="I1116" s="21">
        <v>8700000</v>
      </c>
      <c r="J1116" s="21">
        <v>8700000</v>
      </c>
      <c r="K1116" s="21">
        <v>8876349</v>
      </c>
      <c r="L1116" s="21">
        <v>8713563</v>
      </c>
      <c r="M1116" s="21"/>
      <c r="N1116" s="21">
        <v>-13563</v>
      </c>
      <c r="O1116" s="21"/>
      <c r="P1116" s="125">
        <v>-13563</v>
      </c>
      <c r="Q1116" s="21"/>
      <c r="R1116" s="21">
        <v>8700000</v>
      </c>
      <c r="S1116" s="21"/>
      <c r="T1116" s="21"/>
      <c r="U1116" s="125">
        <v>0</v>
      </c>
      <c r="V1116" s="21">
        <v>456750</v>
      </c>
      <c r="W1116" s="34">
        <v>48761</v>
      </c>
      <c r="X1116" s="114" t="s">
        <v>13614</v>
      </c>
    </row>
    <row r="1117" spans="2:24" x14ac:dyDescent="0.2">
      <c r="B1117" s="14" t="s">
        <v>23128</v>
      </c>
      <c r="C1117" s="33" t="s">
        <v>23127</v>
      </c>
      <c r="D1117" s="16" t="s">
        <v>23126</v>
      </c>
      <c r="E1117" s="18" t="s">
        <v>26</v>
      </c>
      <c r="F1117" s="34">
        <v>41091</v>
      </c>
      <c r="G1117" s="20" t="s">
        <v>3559</v>
      </c>
      <c r="H1117" s="109"/>
      <c r="I1117" s="21">
        <v>2000000</v>
      </c>
      <c r="J1117" s="21">
        <v>2000000</v>
      </c>
      <c r="K1117" s="21">
        <v>2053603</v>
      </c>
      <c r="L1117" s="21">
        <v>2004435</v>
      </c>
      <c r="M1117" s="21"/>
      <c r="N1117" s="21">
        <v>-4435</v>
      </c>
      <c r="O1117" s="21"/>
      <c r="P1117" s="125">
        <v>-4435</v>
      </c>
      <c r="Q1117" s="21"/>
      <c r="R1117" s="21">
        <v>2000000</v>
      </c>
      <c r="S1117" s="21"/>
      <c r="T1117" s="21"/>
      <c r="U1117" s="125">
        <v>0</v>
      </c>
      <c r="V1117" s="21">
        <v>105000</v>
      </c>
      <c r="W1117" s="34">
        <v>41091</v>
      </c>
      <c r="X1117" s="114" t="s">
        <v>17028</v>
      </c>
    </row>
    <row r="1118" spans="2:24" x14ac:dyDescent="0.2">
      <c r="B1118" s="14" t="s">
        <v>23125</v>
      </c>
      <c r="C1118" s="33" t="s">
        <v>17035</v>
      </c>
      <c r="D1118" s="16" t="s">
        <v>23124</v>
      </c>
      <c r="E1118" s="18" t="s">
        <v>26</v>
      </c>
      <c r="F1118" s="34">
        <v>41228</v>
      </c>
      <c r="G1118" s="20" t="s">
        <v>20597</v>
      </c>
      <c r="H1118" s="109"/>
      <c r="I1118" s="21">
        <v>1245000</v>
      </c>
      <c r="J1118" s="21">
        <v>1245000</v>
      </c>
      <c r="K1118" s="21">
        <v>1245000</v>
      </c>
      <c r="L1118" s="21">
        <v>1245000</v>
      </c>
      <c r="M1118" s="21"/>
      <c r="N1118" s="21"/>
      <c r="O1118" s="21"/>
      <c r="P1118" s="125"/>
      <c r="Q1118" s="21"/>
      <c r="R1118" s="21">
        <v>1245000</v>
      </c>
      <c r="S1118" s="21"/>
      <c r="T1118" s="21"/>
      <c r="U1118" s="125"/>
      <c r="V1118" s="21">
        <v>53181</v>
      </c>
      <c r="W1118" s="34">
        <v>44743</v>
      </c>
      <c r="X1118" s="114" t="s">
        <v>17028</v>
      </c>
    </row>
    <row r="1119" spans="2:24" x14ac:dyDescent="0.2">
      <c r="B1119" s="14" t="s">
        <v>23123</v>
      </c>
      <c r="C1119" s="33" t="s">
        <v>17014</v>
      </c>
      <c r="D1119" s="16" t="s">
        <v>23122</v>
      </c>
      <c r="E1119" s="18" t="s">
        <v>26</v>
      </c>
      <c r="F1119" s="34">
        <v>41061</v>
      </c>
      <c r="G1119" s="20" t="s">
        <v>23121</v>
      </c>
      <c r="H1119" s="109"/>
      <c r="I1119" s="21">
        <v>458897</v>
      </c>
      <c r="J1119" s="21">
        <v>460000</v>
      </c>
      <c r="K1119" s="21">
        <v>453054</v>
      </c>
      <c r="L1119" s="21">
        <v>454396</v>
      </c>
      <c r="M1119" s="21"/>
      <c r="N1119" s="21">
        <v>4501</v>
      </c>
      <c r="O1119" s="21"/>
      <c r="P1119" s="125">
        <v>4501</v>
      </c>
      <c r="Q1119" s="21"/>
      <c r="R1119" s="21">
        <v>458897</v>
      </c>
      <c r="S1119" s="21"/>
      <c r="T1119" s="21"/>
      <c r="U1119" s="125">
        <v>0</v>
      </c>
      <c r="V1119" s="21">
        <v>9200</v>
      </c>
      <c r="W1119" s="34">
        <v>41426</v>
      </c>
      <c r="X1119" s="114" t="s">
        <v>13572</v>
      </c>
    </row>
    <row r="1120" spans="2:24" x14ac:dyDescent="0.2">
      <c r="B1120" s="14" t="s">
        <v>23120</v>
      </c>
      <c r="C1120" s="33" t="s">
        <v>23119</v>
      </c>
      <c r="D1120" s="16" t="s">
        <v>23118</v>
      </c>
      <c r="E1120" s="18" t="s">
        <v>26</v>
      </c>
      <c r="F1120" s="34">
        <v>41091</v>
      </c>
      <c r="G1120" s="20" t="s">
        <v>3559</v>
      </c>
      <c r="H1120" s="109"/>
      <c r="I1120" s="21">
        <v>1470000</v>
      </c>
      <c r="J1120" s="21">
        <v>1470000</v>
      </c>
      <c r="K1120" s="21">
        <v>1540736</v>
      </c>
      <c r="L1120" s="21">
        <v>1475701</v>
      </c>
      <c r="M1120" s="21"/>
      <c r="N1120" s="21">
        <v>-5701</v>
      </c>
      <c r="O1120" s="21"/>
      <c r="P1120" s="125">
        <v>-5701</v>
      </c>
      <c r="Q1120" s="21"/>
      <c r="R1120" s="21">
        <v>1470000</v>
      </c>
      <c r="S1120" s="21"/>
      <c r="T1120" s="21"/>
      <c r="U1120" s="125">
        <v>0</v>
      </c>
      <c r="V1120" s="21">
        <v>77175</v>
      </c>
      <c r="W1120" s="34">
        <v>41091</v>
      </c>
      <c r="X1120" s="114" t="s">
        <v>16176</v>
      </c>
    </row>
    <row r="1121" spans="2:24" x14ac:dyDescent="0.2">
      <c r="B1121" s="14" t="s">
        <v>23117</v>
      </c>
      <c r="C1121" s="33" t="s">
        <v>23116</v>
      </c>
      <c r="D1121" s="16" t="s">
        <v>23115</v>
      </c>
      <c r="E1121" s="18" t="s">
        <v>26</v>
      </c>
      <c r="F1121" s="34">
        <v>40925</v>
      </c>
      <c r="G1121" s="20" t="s">
        <v>20597</v>
      </c>
      <c r="H1121" s="109"/>
      <c r="I1121" s="21">
        <v>4000000</v>
      </c>
      <c r="J1121" s="21">
        <v>4000000</v>
      </c>
      <c r="K1121" s="21">
        <v>4147200</v>
      </c>
      <c r="L1121" s="21">
        <v>4000000</v>
      </c>
      <c r="M1121" s="21"/>
      <c r="N1121" s="21"/>
      <c r="O1121" s="21"/>
      <c r="P1121" s="125"/>
      <c r="Q1121" s="21"/>
      <c r="R1121" s="21">
        <v>4000000</v>
      </c>
      <c r="S1121" s="21"/>
      <c r="T1121" s="21"/>
      <c r="U1121" s="125"/>
      <c r="V1121" s="21">
        <v>101111</v>
      </c>
      <c r="W1121" s="34">
        <v>53707</v>
      </c>
      <c r="X1121" s="114" t="s">
        <v>16176</v>
      </c>
    </row>
    <row r="1122" spans="2:24" x14ac:dyDescent="0.2">
      <c r="B1122" s="14" t="s">
        <v>23114</v>
      </c>
      <c r="C1122" s="33" t="s">
        <v>13612</v>
      </c>
      <c r="D1122" s="16" t="s">
        <v>23113</v>
      </c>
      <c r="E1122" s="18" t="s">
        <v>26</v>
      </c>
      <c r="F1122" s="34">
        <v>40969</v>
      </c>
      <c r="G1122" s="20" t="s">
        <v>20597</v>
      </c>
      <c r="H1122" s="109"/>
      <c r="I1122" s="21">
        <v>55000</v>
      </c>
      <c r="J1122" s="21">
        <v>55000</v>
      </c>
      <c r="K1122" s="21">
        <v>54782</v>
      </c>
      <c r="L1122" s="21">
        <v>54846</v>
      </c>
      <c r="M1122" s="21"/>
      <c r="N1122" s="21">
        <v>154</v>
      </c>
      <c r="O1122" s="21"/>
      <c r="P1122" s="125">
        <v>154</v>
      </c>
      <c r="Q1122" s="21"/>
      <c r="R1122" s="21">
        <v>55000</v>
      </c>
      <c r="S1122" s="21"/>
      <c r="T1122" s="21"/>
      <c r="U1122" s="125">
        <v>0</v>
      </c>
      <c r="V1122" s="21">
        <v>1706</v>
      </c>
      <c r="W1122" s="34">
        <v>43282</v>
      </c>
      <c r="X1122" s="114" t="s">
        <v>13610</v>
      </c>
    </row>
    <row r="1123" spans="2:24" x14ac:dyDescent="0.2">
      <c r="B1123" s="14" t="s">
        <v>23112</v>
      </c>
      <c r="C1123" s="33" t="s">
        <v>23111</v>
      </c>
      <c r="D1123" s="16" t="s">
        <v>23110</v>
      </c>
      <c r="E1123" s="18" t="s">
        <v>26</v>
      </c>
      <c r="F1123" s="34">
        <v>41136</v>
      </c>
      <c r="G1123" s="20" t="s">
        <v>3559</v>
      </c>
      <c r="H1123" s="109"/>
      <c r="I1123" s="21">
        <v>1420000</v>
      </c>
      <c r="J1123" s="21">
        <v>1420000</v>
      </c>
      <c r="K1123" s="21">
        <v>1465312</v>
      </c>
      <c r="L1123" s="21">
        <v>1425051</v>
      </c>
      <c r="M1123" s="21"/>
      <c r="N1123" s="21">
        <v>-5051</v>
      </c>
      <c r="O1123" s="21"/>
      <c r="P1123" s="125">
        <v>-5051</v>
      </c>
      <c r="Q1123" s="21"/>
      <c r="R1123" s="21">
        <v>1420000</v>
      </c>
      <c r="S1123" s="21"/>
      <c r="T1123" s="21"/>
      <c r="U1123" s="125">
        <v>0</v>
      </c>
      <c r="V1123" s="21">
        <v>71000</v>
      </c>
      <c r="W1123" s="34">
        <v>41136</v>
      </c>
      <c r="X1123" s="114" t="s">
        <v>13500</v>
      </c>
    </row>
    <row r="1124" spans="2:24" x14ac:dyDescent="0.2">
      <c r="B1124" s="14" t="s">
        <v>23109</v>
      </c>
      <c r="C1124" s="33" t="s">
        <v>17002</v>
      </c>
      <c r="D1124" s="16" t="s">
        <v>23108</v>
      </c>
      <c r="E1124" s="18" t="s">
        <v>26</v>
      </c>
      <c r="F1124" s="34">
        <v>41246</v>
      </c>
      <c r="G1124" s="20" t="s">
        <v>20597</v>
      </c>
      <c r="H1124" s="109"/>
      <c r="I1124" s="21">
        <v>965000</v>
      </c>
      <c r="J1124" s="21">
        <v>965000</v>
      </c>
      <c r="K1124" s="21">
        <v>1021182</v>
      </c>
      <c r="L1124" s="21">
        <v>983920</v>
      </c>
      <c r="M1124" s="21"/>
      <c r="N1124" s="21">
        <v>-18920</v>
      </c>
      <c r="O1124" s="21"/>
      <c r="P1124" s="125">
        <v>-18920</v>
      </c>
      <c r="Q1124" s="21"/>
      <c r="R1124" s="21">
        <v>965000</v>
      </c>
      <c r="S1124" s="21"/>
      <c r="T1124" s="21"/>
      <c r="U1124" s="125">
        <v>0</v>
      </c>
      <c r="V1124" s="21">
        <v>48250</v>
      </c>
      <c r="W1124" s="34">
        <v>42339</v>
      </c>
      <c r="X1124" s="114" t="s">
        <v>13508</v>
      </c>
    </row>
    <row r="1125" spans="2:24" x14ac:dyDescent="0.2">
      <c r="B1125" s="14" t="s">
        <v>23107</v>
      </c>
      <c r="C1125" s="33" t="s">
        <v>23106</v>
      </c>
      <c r="D1125" s="16" t="s">
        <v>23103</v>
      </c>
      <c r="E1125" s="18" t="s">
        <v>26</v>
      </c>
      <c r="F1125" s="34">
        <v>41044</v>
      </c>
      <c r="G1125" s="20" t="s">
        <v>3559</v>
      </c>
      <c r="H1125" s="109"/>
      <c r="I1125" s="21">
        <v>1000000</v>
      </c>
      <c r="J1125" s="21">
        <v>1000000</v>
      </c>
      <c r="K1125" s="21">
        <v>1032530</v>
      </c>
      <c r="L1125" s="21">
        <v>1003085</v>
      </c>
      <c r="M1125" s="21"/>
      <c r="N1125" s="21">
        <v>-3085</v>
      </c>
      <c r="O1125" s="21"/>
      <c r="P1125" s="125">
        <v>-3085</v>
      </c>
      <c r="Q1125" s="21"/>
      <c r="R1125" s="21">
        <v>1000000</v>
      </c>
      <c r="S1125" s="21"/>
      <c r="T1125" s="21"/>
      <c r="U1125" s="125">
        <v>0</v>
      </c>
      <c r="V1125" s="21">
        <v>25000</v>
      </c>
      <c r="W1125" s="34">
        <v>41044</v>
      </c>
      <c r="X1125" s="114" t="s">
        <v>13646</v>
      </c>
    </row>
    <row r="1126" spans="2:24" x14ac:dyDescent="0.2">
      <c r="B1126" s="14" t="s">
        <v>23105</v>
      </c>
      <c r="C1126" s="33" t="s">
        <v>23104</v>
      </c>
      <c r="D1126" s="16" t="s">
        <v>23103</v>
      </c>
      <c r="E1126" s="18" t="s">
        <v>26</v>
      </c>
      <c r="F1126" s="34">
        <v>41044</v>
      </c>
      <c r="G1126" s="20" t="s">
        <v>3559</v>
      </c>
      <c r="H1126" s="109"/>
      <c r="I1126" s="21">
        <v>1180000</v>
      </c>
      <c r="J1126" s="21">
        <v>1180000</v>
      </c>
      <c r="K1126" s="21">
        <v>1218385</v>
      </c>
      <c r="L1126" s="21">
        <v>1183640</v>
      </c>
      <c r="M1126" s="21"/>
      <c r="N1126" s="21">
        <v>-3640</v>
      </c>
      <c r="O1126" s="21"/>
      <c r="P1126" s="125">
        <v>-3640</v>
      </c>
      <c r="Q1126" s="21"/>
      <c r="R1126" s="21">
        <v>1180000</v>
      </c>
      <c r="S1126" s="21"/>
      <c r="T1126" s="21"/>
      <c r="U1126" s="125">
        <v>0</v>
      </c>
      <c r="V1126" s="21">
        <v>29500</v>
      </c>
      <c r="W1126" s="34">
        <v>41044</v>
      </c>
      <c r="X1126" s="114" t="s">
        <v>13646</v>
      </c>
    </row>
    <row r="1127" spans="2:24" x14ac:dyDescent="0.2">
      <c r="B1127" s="14" t="s">
        <v>23102</v>
      </c>
      <c r="C1127" s="33" t="s">
        <v>23101</v>
      </c>
      <c r="D1127" s="16" t="s">
        <v>23100</v>
      </c>
      <c r="E1127" s="18" t="s">
        <v>26</v>
      </c>
      <c r="F1127" s="34">
        <v>41183</v>
      </c>
      <c r="G1127" s="20" t="s">
        <v>20597</v>
      </c>
      <c r="H1127" s="109"/>
      <c r="I1127" s="21">
        <v>4000000</v>
      </c>
      <c r="J1127" s="21">
        <v>4000000</v>
      </c>
      <c r="K1127" s="21">
        <v>4000000</v>
      </c>
      <c r="L1127" s="21">
        <v>4000000</v>
      </c>
      <c r="M1127" s="21"/>
      <c r="N1127" s="21"/>
      <c r="O1127" s="21"/>
      <c r="P1127" s="125"/>
      <c r="Q1127" s="21"/>
      <c r="R1127" s="21">
        <v>4000000</v>
      </c>
      <c r="S1127" s="21"/>
      <c r="T1127" s="21"/>
      <c r="U1127" s="125"/>
      <c r="V1127" s="21">
        <v>64000</v>
      </c>
      <c r="W1127" s="34">
        <v>50314</v>
      </c>
      <c r="X1127" s="114" t="s">
        <v>16385</v>
      </c>
    </row>
    <row r="1128" spans="2:24" x14ac:dyDescent="0.2">
      <c r="B1128" s="14" t="s">
        <v>23099</v>
      </c>
      <c r="C1128" s="33" t="s">
        <v>23098</v>
      </c>
      <c r="D1128" s="16" t="s">
        <v>23097</v>
      </c>
      <c r="E1128" s="18" t="s">
        <v>26</v>
      </c>
      <c r="F1128" s="34">
        <v>41153</v>
      </c>
      <c r="G1128" s="20" t="s">
        <v>3559</v>
      </c>
      <c r="H1128" s="109"/>
      <c r="I1128" s="21">
        <v>405000</v>
      </c>
      <c r="J1128" s="21">
        <v>405000</v>
      </c>
      <c r="K1128" s="21">
        <v>416976</v>
      </c>
      <c r="L1128" s="21">
        <v>406154</v>
      </c>
      <c r="M1128" s="21"/>
      <c r="N1128" s="21">
        <v>-1154</v>
      </c>
      <c r="O1128" s="21"/>
      <c r="P1128" s="125">
        <v>-1154</v>
      </c>
      <c r="Q1128" s="21"/>
      <c r="R1128" s="21">
        <v>405000</v>
      </c>
      <c r="S1128" s="21"/>
      <c r="T1128" s="21"/>
      <c r="U1128" s="125">
        <v>0</v>
      </c>
      <c r="V1128" s="21">
        <v>20250</v>
      </c>
      <c r="W1128" s="34">
        <v>41153</v>
      </c>
      <c r="X1128" s="114" t="s">
        <v>16937</v>
      </c>
    </row>
    <row r="1129" spans="2:24" x14ac:dyDescent="0.2">
      <c r="B1129" s="14" t="s">
        <v>23096</v>
      </c>
      <c r="C1129" s="33" t="s">
        <v>16935</v>
      </c>
      <c r="D1129" s="16" t="s">
        <v>23095</v>
      </c>
      <c r="E1129" s="18" t="s">
        <v>26</v>
      </c>
      <c r="F1129" s="34">
        <v>40940</v>
      </c>
      <c r="G1129" s="20" t="s">
        <v>20597</v>
      </c>
      <c r="H1129" s="109"/>
      <c r="I1129" s="21">
        <v>185000</v>
      </c>
      <c r="J1129" s="21">
        <v>185000</v>
      </c>
      <c r="K1129" s="21">
        <v>181835</v>
      </c>
      <c r="L1129" s="21">
        <v>181982</v>
      </c>
      <c r="M1129" s="21"/>
      <c r="N1129" s="21">
        <v>3018</v>
      </c>
      <c r="O1129" s="21"/>
      <c r="P1129" s="125">
        <v>3018</v>
      </c>
      <c r="Q1129" s="21"/>
      <c r="R1129" s="21">
        <v>185000</v>
      </c>
      <c r="S1129" s="21"/>
      <c r="T1129" s="21"/>
      <c r="U1129" s="125">
        <v>0</v>
      </c>
      <c r="V1129" s="21">
        <v>4163</v>
      </c>
      <c r="W1129" s="34">
        <v>42767</v>
      </c>
      <c r="X1129" s="114" t="s">
        <v>16204</v>
      </c>
    </row>
    <row r="1130" spans="2:24" x14ac:dyDescent="0.2">
      <c r="B1130" s="14" t="s">
        <v>23094</v>
      </c>
      <c r="C1130" s="33" t="s">
        <v>23093</v>
      </c>
      <c r="D1130" s="16" t="s">
        <v>23092</v>
      </c>
      <c r="E1130" s="18" t="s">
        <v>26</v>
      </c>
      <c r="F1130" s="34">
        <v>41091</v>
      </c>
      <c r="G1130" s="20" t="s">
        <v>3559</v>
      </c>
      <c r="H1130" s="109"/>
      <c r="I1130" s="21">
        <v>1000000</v>
      </c>
      <c r="J1130" s="21">
        <v>1000000</v>
      </c>
      <c r="K1130" s="21">
        <v>1042370</v>
      </c>
      <c r="L1130" s="21">
        <v>1005610</v>
      </c>
      <c r="M1130" s="21"/>
      <c r="N1130" s="21">
        <v>-5610</v>
      </c>
      <c r="O1130" s="21"/>
      <c r="P1130" s="125">
        <v>-5610</v>
      </c>
      <c r="Q1130" s="21"/>
      <c r="R1130" s="21">
        <v>1000000</v>
      </c>
      <c r="S1130" s="21"/>
      <c r="T1130" s="21"/>
      <c r="U1130" s="125">
        <v>0</v>
      </c>
      <c r="V1130" s="21">
        <v>50000</v>
      </c>
      <c r="W1130" s="34">
        <v>41091</v>
      </c>
      <c r="X1130" s="114" t="s">
        <v>13598</v>
      </c>
    </row>
    <row r="1131" spans="2:24" x14ac:dyDescent="0.2">
      <c r="B1131" s="14" t="s">
        <v>23091</v>
      </c>
      <c r="C1131" s="33" t="s">
        <v>23090</v>
      </c>
      <c r="D1131" s="16" t="s">
        <v>23089</v>
      </c>
      <c r="E1131" s="18" t="s">
        <v>26</v>
      </c>
      <c r="F1131" s="34">
        <v>40969</v>
      </c>
      <c r="G1131" s="20" t="s">
        <v>3559</v>
      </c>
      <c r="H1131" s="109"/>
      <c r="I1131" s="21">
        <v>495000</v>
      </c>
      <c r="J1131" s="21">
        <v>495000</v>
      </c>
      <c r="K1131" s="21">
        <v>524997</v>
      </c>
      <c r="L1131" s="21">
        <v>495848</v>
      </c>
      <c r="M1131" s="21"/>
      <c r="N1131" s="21">
        <v>-848</v>
      </c>
      <c r="O1131" s="21"/>
      <c r="P1131" s="125">
        <v>-848</v>
      </c>
      <c r="Q1131" s="21"/>
      <c r="R1131" s="21">
        <v>495000</v>
      </c>
      <c r="S1131" s="21"/>
      <c r="T1131" s="21"/>
      <c r="U1131" s="125">
        <v>0</v>
      </c>
      <c r="V1131" s="21">
        <v>13613</v>
      </c>
      <c r="W1131" s="34">
        <v>40969</v>
      </c>
      <c r="X1131" s="114" t="s">
        <v>13586</v>
      </c>
    </row>
    <row r="1132" spans="2:24" x14ac:dyDescent="0.2">
      <c r="B1132" s="14" t="s">
        <v>23088</v>
      </c>
      <c r="C1132" s="33" t="s">
        <v>23087</v>
      </c>
      <c r="D1132" s="16" t="s">
        <v>23086</v>
      </c>
      <c r="E1132" s="18" t="s">
        <v>26</v>
      </c>
      <c r="F1132" s="34">
        <v>41105</v>
      </c>
      <c r="G1132" s="20" t="s">
        <v>3559</v>
      </c>
      <c r="H1132" s="109"/>
      <c r="I1132" s="21">
        <v>500000</v>
      </c>
      <c r="J1132" s="21">
        <v>500000</v>
      </c>
      <c r="K1132" s="21">
        <v>515710</v>
      </c>
      <c r="L1132" s="21">
        <v>501658</v>
      </c>
      <c r="M1132" s="21"/>
      <c r="N1132" s="21">
        <v>-1658</v>
      </c>
      <c r="O1132" s="21"/>
      <c r="P1132" s="125">
        <v>-1658</v>
      </c>
      <c r="Q1132" s="21"/>
      <c r="R1132" s="21">
        <v>500000</v>
      </c>
      <c r="S1132" s="21"/>
      <c r="T1132" s="21"/>
      <c r="U1132" s="125">
        <v>0</v>
      </c>
      <c r="V1132" s="21">
        <v>25000</v>
      </c>
      <c r="W1132" s="34">
        <v>41105</v>
      </c>
      <c r="X1132" s="114" t="s">
        <v>13586</v>
      </c>
    </row>
    <row r="1133" spans="2:24" x14ac:dyDescent="0.2">
      <c r="B1133" s="14" t="s">
        <v>23085</v>
      </c>
      <c r="C1133" s="33" t="s">
        <v>23084</v>
      </c>
      <c r="D1133" s="16" t="s">
        <v>23083</v>
      </c>
      <c r="E1133" s="18" t="s">
        <v>26</v>
      </c>
      <c r="F1133" s="34">
        <v>40969</v>
      </c>
      <c r="G1133" s="20" t="s">
        <v>20597</v>
      </c>
      <c r="H1133" s="109"/>
      <c r="I1133" s="21">
        <v>1945000</v>
      </c>
      <c r="J1133" s="21">
        <v>1945000</v>
      </c>
      <c r="K1133" s="21">
        <v>1945000</v>
      </c>
      <c r="L1133" s="21">
        <v>1945000</v>
      </c>
      <c r="M1133" s="21"/>
      <c r="N1133" s="21"/>
      <c r="O1133" s="21"/>
      <c r="P1133" s="125"/>
      <c r="Q1133" s="21"/>
      <c r="R1133" s="21">
        <v>1945000</v>
      </c>
      <c r="S1133" s="21"/>
      <c r="T1133" s="21"/>
      <c r="U1133" s="125"/>
      <c r="V1133" s="21">
        <v>21881</v>
      </c>
      <c r="W1133" s="34">
        <v>41609</v>
      </c>
      <c r="X1133" s="114" t="s">
        <v>13586</v>
      </c>
    </row>
    <row r="1134" spans="2:24" x14ac:dyDescent="0.2">
      <c r="B1134" s="14" t="s">
        <v>23082</v>
      </c>
      <c r="C1134" s="33" t="s">
        <v>23081</v>
      </c>
      <c r="D1134" s="16" t="s">
        <v>23080</v>
      </c>
      <c r="E1134" s="18" t="s">
        <v>26</v>
      </c>
      <c r="F1134" s="34">
        <v>41153</v>
      </c>
      <c r="G1134" s="20" t="s">
        <v>3559</v>
      </c>
      <c r="H1134" s="109"/>
      <c r="I1134" s="21">
        <v>3000000</v>
      </c>
      <c r="J1134" s="21">
        <v>3000000</v>
      </c>
      <c r="K1134" s="21">
        <v>2946950</v>
      </c>
      <c r="L1134" s="21">
        <v>2996255</v>
      </c>
      <c r="M1134" s="21"/>
      <c r="N1134" s="21">
        <v>3745</v>
      </c>
      <c r="O1134" s="21"/>
      <c r="P1134" s="125">
        <v>3745</v>
      </c>
      <c r="Q1134" s="21"/>
      <c r="R1134" s="21">
        <v>3000000</v>
      </c>
      <c r="S1134" s="21"/>
      <c r="T1134" s="21"/>
      <c r="U1134" s="125">
        <v>0</v>
      </c>
      <c r="V1134" s="21">
        <v>160500</v>
      </c>
      <c r="W1134" s="34">
        <v>41153</v>
      </c>
      <c r="X1134" s="114" t="s">
        <v>16149</v>
      </c>
    </row>
    <row r="1135" spans="2:24" x14ac:dyDescent="0.2">
      <c r="B1135" s="14" t="s">
        <v>23079</v>
      </c>
      <c r="C1135" s="33" t="s">
        <v>23078</v>
      </c>
      <c r="D1135" s="16" t="s">
        <v>23077</v>
      </c>
      <c r="E1135" s="18" t="s">
        <v>26</v>
      </c>
      <c r="F1135" s="34">
        <v>41228</v>
      </c>
      <c r="G1135" s="20" t="s">
        <v>20597</v>
      </c>
      <c r="H1135" s="109"/>
      <c r="I1135" s="21">
        <v>6875000</v>
      </c>
      <c r="J1135" s="21">
        <v>6875000</v>
      </c>
      <c r="K1135" s="21">
        <v>7303588</v>
      </c>
      <c r="L1135" s="21">
        <v>6958429</v>
      </c>
      <c r="M1135" s="21"/>
      <c r="N1135" s="21">
        <v>-83429</v>
      </c>
      <c r="O1135" s="21"/>
      <c r="P1135" s="125">
        <v>-83429</v>
      </c>
      <c r="Q1135" s="21"/>
      <c r="R1135" s="21">
        <v>6875000</v>
      </c>
      <c r="S1135" s="21"/>
      <c r="T1135" s="21"/>
      <c r="U1135" s="125">
        <v>0</v>
      </c>
      <c r="V1135" s="21">
        <v>343750</v>
      </c>
      <c r="W1135" s="34">
        <v>45245</v>
      </c>
      <c r="X1135" s="114" t="s">
        <v>16204</v>
      </c>
    </row>
    <row r="1136" spans="2:24" x14ac:dyDescent="0.2">
      <c r="B1136" s="14" t="s">
        <v>23076</v>
      </c>
      <c r="C1136" s="33" t="s">
        <v>23075</v>
      </c>
      <c r="D1136" s="16" t="s">
        <v>23074</v>
      </c>
      <c r="E1136" s="18" t="s">
        <v>26</v>
      </c>
      <c r="F1136" s="34">
        <v>41183</v>
      </c>
      <c r="G1136" s="20" t="s">
        <v>3559</v>
      </c>
      <c r="H1136" s="109"/>
      <c r="I1136" s="21">
        <v>2435000</v>
      </c>
      <c r="J1136" s="21">
        <v>2435000</v>
      </c>
      <c r="K1136" s="21">
        <v>2556409</v>
      </c>
      <c r="L1136" s="21">
        <v>2457701</v>
      </c>
      <c r="M1136" s="21"/>
      <c r="N1136" s="21">
        <v>-22701</v>
      </c>
      <c r="O1136" s="21"/>
      <c r="P1136" s="125">
        <v>-22701</v>
      </c>
      <c r="Q1136" s="21"/>
      <c r="R1136" s="21">
        <v>2435000</v>
      </c>
      <c r="S1136" s="21"/>
      <c r="T1136" s="21"/>
      <c r="U1136" s="125">
        <v>0</v>
      </c>
      <c r="V1136" s="21">
        <v>133925</v>
      </c>
      <c r="W1136" s="34">
        <v>41183</v>
      </c>
      <c r="X1136" s="114" t="s">
        <v>16808</v>
      </c>
    </row>
    <row r="1137" spans="2:24" x14ac:dyDescent="0.2">
      <c r="B1137" s="14" t="s">
        <v>23073</v>
      </c>
      <c r="C1137" s="33" t="s">
        <v>23072</v>
      </c>
      <c r="D1137" s="16" t="s">
        <v>23071</v>
      </c>
      <c r="E1137" s="18" t="s">
        <v>26</v>
      </c>
      <c r="F1137" s="34">
        <v>41183</v>
      </c>
      <c r="G1137" s="20" t="s">
        <v>3559</v>
      </c>
      <c r="H1137" s="109"/>
      <c r="I1137" s="21">
        <v>11505000</v>
      </c>
      <c r="J1137" s="21">
        <v>11505000</v>
      </c>
      <c r="K1137" s="21">
        <v>12092330</v>
      </c>
      <c r="L1137" s="21">
        <v>11603412</v>
      </c>
      <c r="M1137" s="21"/>
      <c r="N1137" s="21">
        <v>-98412</v>
      </c>
      <c r="O1137" s="21"/>
      <c r="P1137" s="125">
        <v>-98412</v>
      </c>
      <c r="Q1137" s="21"/>
      <c r="R1137" s="21">
        <v>11505000</v>
      </c>
      <c r="S1137" s="21"/>
      <c r="T1137" s="21"/>
      <c r="U1137" s="125">
        <v>0</v>
      </c>
      <c r="V1137" s="21">
        <v>575250</v>
      </c>
      <c r="W1137" s="34">
        <v>41183</v>
      </c>
      <c r="X1137" s="114" t="s">
        <v>13522</v>
      </c>
    </row>
    <row r="1138" spans="2:24" x14ac:dyDescent="0.2">
      <c r="B1138" s="14" t="s">
        <v>23070</v>
      </c>
      <c r="C1138" s="33" t="s">
        <v>13584</v>
      </c>
      <c r="D1138" s="16" t="s">
        <v>23069</v>
      </c>
      <c r="E1138" s="18" t="s">
        <v>26</v>
      </c>
      <c r="F1138" s="34">
        <v>41183</v>
      </c>
      <c r="G1138" s="20" t="s">
        <v>20597</v>
      </c>
      <c r="H1138" s="109"/>
      <c r="I1138" s="21">
        <v>140000</v>
      </c>
      <c r="J1138" s="21">
        <v>140000</v>
      </c>
      <c r="K1138" s="21">
        <v>147813</v>
      </c>
      <c r="L1138" s="21">
        <v>141864</v>
      </c>
      <c r="M1138" s="21"/>
      <c r="N1138" s="21">
        <v>-1864</v>
      </c>
      <c r="O1138" s="21"/>
      <c r="P1138" s="125">
        <v>-1864</v>
      </c>
      <c r="Q1138" s="21"/>
      <c r="R1138" s="21">
        <v>140000</v>
      </c>
      <c r="S1138" s="21"/>
      <c r="T1138" s="21"/>
      <c r="U1138" s="125">
        <v>0</v>
      </c>
      <c r="V1138" s="21">
        <v>5433</v>
      </c>
      <c r="W1138" s="34">
        <v>49949</v>
      </c>
      <c r="X1138" s="114" t="s">
        <v>13522</v>
      </c>
    </row>
    <row r="1139" spans="2:24" x14ac:dyDescent="0.2">
      <c r="B1139" s="14" t="s">
        <v>23068</v>
      </c>
      <c r="C1139" s="33" t="s">
        <v>23067</v>
      </c>
      <c r="D1139" s="16" t="s">
        <v>23066</v>
      </c>
      <c r="E1139" s="18" t="s">
        <v>26</v>
      </c>
      <c r="F1139" s="34">
        <v>41244</v>
      </c>
      <c r="G1139" s="20" t="s">
        <v>3559</v>
      </c>
      <c r="H1139" s="109"/>
      <c r="I1139" s="21">
        <v>660000</v>
      </c>
      <c r="J1139" s="21">
        <v>660000</v>
      </c>
      <c r="K1139" s="21">
        <v>660000</v>
      </c>
      <c r="L1139" s="21">
        <v>660000</v>
      </c>
      <c r="M1139" s="21"/>
      <c r="N1139" s="21"/>
      <c r="O1139" s="21"/>
      <c r="P1139" s="125"/>
      <c r="Q1139" s="21"/>
      <c r="R1139" s="21">
        <v>660000</v>
      </c>
      <c r="S1139" s="21"/>
      <c r="T1139" s="21"/>
      <c r="U1139" s="125"/>
      <c r="V1139" s="21">
        <v>26070</v>
      </c>
      <c r="W1139" s="34">
        <v>41244</v>
      </c>
      <c r="X1139" s="114" t="s">
        <v>16176</v>
      </c>
    </row>
    <row r="1140" spans="2:24" x14ac:dyDescent="0.2">
      <c r="B1140" s="14" t="s">
        <v>23065</v>
      </c>
      <c r="C1140" s="33" t="s">
        <v>23064</v>
      </c>
      <c r="D1140" s="16" t="s">
        <v>23063</v>
      </c>
      <c r="E1140" s="18" t="s">
        <v>26</v>
      </c>
      <c r="F1140" s="34">
        <v>41244</v>
      </c>
      <c r="G1140" s="20" t="s">
        <v>3559</v>
      </c>
      <c r="H1140" s="109"/>
      <c r="I1140" s="21">
        <v>1200000</v>
      </c>
      <c r="J1140" s="21">
        <v>1200000</v>
      </c>
      <c r="K1140" s="21">
        <v>1201992</v>
      </c>
      <c r="L1140" s="21">
        <v>1200266</v>
      </c>
      <c r="M1140" s="21"/>
      <c r="N1140" s="21">
        <v>-266</v>
      </c>
      <c r="O1140" s="21"/>
      <c r="P1140" s="125">
        <v>-266</v>
      </c>
      <c r="Q1140" s="21"/>
      <c r="R1140" s="21">
        <v>1200000</v>
      </c>
      <c r="S1140" s="21"/>
      <c r="T1140" s="21"/>
      <c r="U1140" s="125">
        <v>0</v>
      </c>
      <c r="V1140" s="21">
        <v>52200</v>
      </c>
      <c r="W1140" s="34">
        <v>41244</v>
      </c>
      <c r="X1140" s="114" t="s">
        <v>16176</v>
      </c>
    </row>
    <row r="1141" spans="2:24" x14ac:dyDescent="0.2">
      <c r="B1141" s="14" t="s">
        <v>23062</v>
      </c>
      <c r="C1141" s="33" t="s">
        <v>23061</v>
      </c>
      <c r="D1141" s="16" t="s">
        <v>23060</v>
      </c>
      <c r="E1141" s="18" t="s">
        <v>26</v>
      </c>
      <c r="F1141" s="34">
        <v>41030</v>
      </c>
      <c r="G1141" s="20" t="s">
        <v>3559</v>
      </c>
      <c r="H1141" s="109"/>
      <c r="I1141" s="21">
        <v>600000</v>
      </c>
      <c r="J1141" s="21">
        <v>600000</v>
      </c>
      <c r="K1141" s="21">
        <v>666309</v>
      </c>
      <c r="L1141" s="21">
        <v>603482</v>
      </c>
      <c r="M1141" s="21"/>
      <c r="N1141" s="21">
        <v>-3482</v>
      </c>
      <c r="O1141" s="21"/>
      <c r="P1141" s="125">
        <v>-3482</v>
      </c>
      <c r="Q1141" s="21"/>
      <c r="R1141" s="21">
        <v>600000</v>
      </c>
      <c r="S1141" s="21"/>
      <c r="T1141" s="21"/>
      <c r="U1141" s="125">
        <v>0</v>
      </c>
      <c r="V1141" s="21">
        <v>18000</v>
      </c>
      <c r="W1141" s="34">
        <v>41030</v>
      </c>
      <c r="X1141" s="114" t="s">
        <v>16176</v>
      </c>
    </row>
    <row r="1142" spans="2:24" x14ac:dyDescent="0.2">
      <c r="B1142" s="14" t="s">
        <v>23059</v>
      </c>
      <c r="C1142" s="33" t="s">
        <v>23058</v>
      </c>
      <c r="D1142" s="16" t="s">
        <v>23057</v>
      </c>
      <c r="E1142" s="18" t="s">
        <v>26</v>
      </c>
      <c r="F1142" s="34">
        <v>41244</v>
      </c>
      <c r="G1142" s="20" t="s">
        <v>3559</v>
      </c>
      <c r="H1142" s="109"/>
      <c r="I1142" s="21">
        <v>10000000</v>
      </c>
      <c r="J1142" s="21">
        <v>10000000</v>
      </c>
      <c r="K1142" s="21">
        <v>9689400</v>
      </c>
      <c r="L1142" s="21">
        <v>9934084</v>
      </c>
      <c r="M1142" s="21"/>
      <c r="N1142" s="21">
        <v>65916</v>
      </c>
      <c r="O1142" s="21"/>
      <c r="P1142" s="125">
        <v>65916</v>
      </c>
      <c r="Q1142" s="21"/>
      <c r="R1142" s="21">
        <v>10000000</v>
      </c>
      <c r="S1142" s="21"/>
      <c r="T1142" s="21"/>
      <c r="U1142" s="125">
        <v>0</v>
      </c>
      <c r="V1142" s="21">
        <v>462500</v>
      </c>
      <c r="W1142" s="34">
        <v>41244</v>
      </c>
      <c r="X1142" s="114" t="s">
        <v>16176</v>
      </c>
    </row>
    <row r="1143" spans="2:24" x14ac:dyDescent="0.2">
      <c r="B1143" s="14" t="s">
        <v>23056</v>
      </c>
      <c r="C1143" s="33" t="s">
        <v>13581</v>
      </c>
      <c r="D1143" s="16" t="s">
        <v>23055</v>
      </c>
      <c r="E1143" s="18" t="s">
        <v>26</v>
      </c>
      <c r="F1143" s="34">
        <v>41246</v>
      </c>
      <c r="G1143" s="20" t="s">
        <v>23054</v>
      </c>
      <c r="H1143" s="109"/>
      <c r="I1143" s="21">
        <v>763529</v>
      </c>
      <c r="J1143" s="21">
        <v>780000</v>
      </c>
      <c r="K1143" s="21">
        <v>743956</v>
      </c>
      <c r="L1143" s="21">
        <v>754043</v>
      </c>
      <c r="M1143" s="21"/>
      <c r="N1143" s="21">
        <v>9486</v>
      </c>
      <c r="O1143" s="21"/>
      <c r="P1143" s="125">
        <v>9486</v>
      </c>
      <c r="Q1143" s="21"/>
      <c r="R1143" s="21">
        <v>763529</v>
      </c>
      <c r="S1143" s="21"/>
      <c r="T1143" s="21"/>
      <c r="U1143" s="125">
        <v>0</v>
      </c>
      <c r="V1143" s="21">
        <v>20526</v>
      </c>
      <c r="W1143" s="34">
        <v>43435</v>
      </c>
      <c r="X1143" s="114" t="s">
        <v>13579</v>
      </c>
    </row>
    <row r="1144" spans="2:24" x14ac:dyDescent="0.2">
      <c r="B1144" s="14" t="s">
        <v>23053</v>
      </c>
      <c r="C1144" s="33" t="s">
        <v>13577</v>
      </c>
      <c r="D1144" s="16" t="s">
        <v>23052</v>
      </c>
      <c r="E1144" s="18" t="s">
        <v>26</v>
      </c>
      <c r="F1144" s="34">
        <v>41156</v>
      </c>
      <c r="G1144" s="20" t="s">
        <v>20597</v>
      </c>
      <c r="H1144" s="109"/>
      <c r="I1144" s="21">
        <v>225000</v>
      </c>
      <c r="J1144" s="21">
        <v>225000</v>
      </c>
      <c r="K1144" s="21">
        <v>225000</v>
      </c>
      <c r="L1144" s="21">
        <v>225000</v>
      </c>
      <c r="M1144" s="21"/>
      <c r="N1144" s="21"/>
      <c r="O1144" s="21"/>
      <c r="P1144" s="125"/>
      <c r="Q1144" s="21"/>
      <c r="R1144" s="21">
        <v>225000</v>
      </c>
      <c r="S1144" s="21"/>
      <c r="T1144" s="21"/>
      <c r="U1144" s="125"/>
      <c r="V1144" s="21">
        <v>10340</v>
      </c>
      <c r="W1144" s="34">
        <v>45170</v>
      </c>
      <c r="X1144" s="114" t="s">
        <v>13572</v>
      </c>
    </row>
    <row r="1145" spans="2:24" x14ac:dyDescent="0.2">
      <c r="B1145" s="14" t="s">
        <v>23051</v>
      </c>
      <c r="C1145" s="33" t="s">
        <v>13574</v>
      </c>
      <c r="D1145" s="16" t="s">
        <v>23050</v>
      </c>
      <c r="E1145" s="18" t="s">
        <v>26</v>
      </c>
      <c r="F1145" s="34">
        <v>41246</v>
      </c>
      <c r="G1145" s="20" t="s">
        <v>20597</v>
      </c>
      <c r="H1145" s="109"/>
      <c r="I1145" s="21">
        <v>1250000</v>
      </c>
      <c r="J1145" s="21">
        <v>1250000</v>
      </c>
      <c r="K1145" s="21">
        <v>1250000</v>
      </c>
      <c r="L1145" s="21">
        <v>1250000</v>
      </c>
      <c r="M1145" s="21"/>
      <c r="N1145" s="21"/>
      <c r="O1145" s="21"/>
      <c r="P1145" s="125">
        <f>SCDPT4!M1145+SCDPT4!N1145-SCDPT4!O1145</f>
        <v>0</v>
      </c>
      <c r="Q1145" s="21"/>
      <c r="R1145" s="21">
        <v>1250000</v>
      </c>
      <c r="S1145" s="21"/>
      <c r="T1145" s="21"/>
      <c r="U1145" s="125">
        <f>SCDPT4!S1145+SCDPT4!T1145</f>
        <v>0</v>
      </c>
      <c r="V1145" s="21">
        <v>50329</v>
      </c>
      <c r="W1145" s="34">
        <v>43344</v>
      </c>
      <c r="X1145" s="114" t="s">
        <v>13572</v>
      </c>
    </row>
    <row r="1146" spans="2:24" x14ac:dyDescent="0.2">
      <c r="B1146" s="14" t="s">
        <v>23049</v>
      </c>
      <c r="C1146" s="33" t="s">
        <v>23048</v>
      </c>
      <c r="D1146" s="16" t="s">
        <v>23047</v>
      </c>
      <c r="E1146" s="18" t="s">
        <v>26</v>
      </c>
      <c r="F1146" s="34">
        <v>40987</v>
      </c>
      <c r="G1146" s="20" t="s">
        <v>20597</v>
      </c>
      <c r="H1146" s="109"/>
      <c r="I1146" s="21">
        <v>15000000</v>
      </c>
      <c r="J1146" s="21">
        <v>15000000</v>
      </c>
      <c r="K1146" s="21">
        <v>15000000</v>
      </c>
      <c r="L1146" s="21">
        <v>15000000</v>
      </c>
      <c r="M1146" s="21"/>
      <c r="N1146" s="21"/>
      <c r="O1146" s="21"/>
      <c r="P1146" s="125"/>
      <c r="Q1146" s="21"/>
      <c r="R1146" s="21">
        <v>15000000</v>
      </c>
      <c r="S1146" s="21"/>
      <c r="T1146" s="21"/>
      <c r="U1146" s="125"/>
      <c r="V1146" s="21">
        <v>213750</v>
      </c>
      <c r="W1146" s="34">
        <v>49096</v>
      </c>
      <c r="X1146" s="114" t="s">
        <v>13660</v>
      </c>
    </row>
    <row r="1147" spans="2:24" x14ac:dyDescent="0.2">
      <c r="B1147" s="14" t="s">
        <v>23046</v>
      </c>
      <c r="C1147" s="33" t="s">
        <v>23045</v>
      </c>
      <c r="D1147" s="16" t="s">
        <v>23044</v>
      </c>
      <c r="E1147" s="18" t="s">
        <v>26</v>
      </c>
      <c r="F1147" s="34">
        <v>41122</v>
      </c>
      <c r="G1147" s="20" t="s">
        <v>3559</v>
      </c>
      <c r="H1147" s="109"/>
      <c r="I1147" s="21">
        <v>580000</v>
      </c>
      <c r="J1147" s="21">
        <v>580000</v>
      </c>
      <c r="K1147" s="21">
        <v>578591</v>
      </c>
      <c r="L1147" s="21">
        <v>579852</v>
      </c>
      <c r="M1147" s="21"/>
      <c r="N1147" s="21">
        <v>148</v>
      </c>
      <c r="O1147" s="21"/>
      <c r="P1147" s="125">
        <v>148</v>
      </c>
      <c r="Q1147" s="21"/>
      <c r="R1147" s="21">
        <v>580000</v>
      </c>
      <c r="S1147" s="21"/>
      <c r="T1147" s="21"/>
      <c r="U1147" s="125">
        <v>0</v>
      </c>
      <c r="V1147" s="21">
        <v>24650</v>
      </c>
      <c r="W1147" s="34">
        <v>41122</v>
      </c>
      <c r="X1147" s="114" t="s">
        <v>13610</v>
      </c>
    </row>
    <row r="1148" spans="2:24" x14ac:dyDescent="0.2">
      <c r="B1148" s="14" t="s">
        <v>23043</v>
      </c>
      <c r="C1148" s="33" t="s">
        <v>23042</v>
      </c>
      <c r="D1148" s="16" t="s">
        <v>23041</v>
      </c>
      <c r="E1148" s="18" t="s">
        <v>26</v>
      </c>
      <c r="F1148" s="34">
        <v>40969</v>
      </c>
      <c r="G1148" s="20" t="s">
        <v>3559</v>
      </c>
      <c r="H1148" s="109"/>
      <c r="I1148" s="21">
        <v>365000</v>
      </c>
      <c r="J1148" s="21">
        <v>365000</v>
      </c>
      <c r="K1148" s="21">
        <v>365000</v>
      </c>
      <c r="L1148" s="21">
        <v>365000</v>
      </c>
      <c r="M1148" s="21"/>
      <c r="N1148" s="21"/>
      <c r="O1148" s="21"/>
      <c r="P1148" s="125"/>
      <c r="Q1148" s="21"/>
      <c r="R1148" s="21">
        <v>365000</v>
      </c>
      <c r="S1148" s="21"/>
      <c r="T1148" s="21"/>
      <c r="U1148" s="125"/>
      <c r="V1148" s="21">
        <v>8121</v>
      </c>
      <c r="W1148" s="34">
        <v>40969</v>
      </c>
      <c r="X1148" s="114" t="s">
        <v>13564</v>
      </c>
    </row>
    <row r="1149" spans="2:24" x14ac:dyDescent="0.2">
      <c r="B1149" s="14" t="s">
        <v>23040</v>
      </c>
      <c r="C1149" s="33" t="s">
        <v>23039</v>
      </c>
      <c r="D1149" s="16" t="s">
        <v>23038</v>
      </c>
      <c r="E1149" s="18" t="s">
        <v>26</v>
      </c>
      <c r="F1149" s="34">
        <v>41092</v>
      </c>
      <c r="G1149" s="20" t="s">
        <v>20597</v>
      </c>
      <c r="H1149" s="109"/>
      <c r="I1149" s="21">
        <v>365000</v>
      </c>
      <c r="J1149" s="21">
        <v>365000</v>
      </c>
      <c r="K1149" s="21">
        <v>365000</v>
      </c>
      <c r="L1149" s="21">
        <v>365000</v>
      </c>
      <c r="M1149" s="21"/>
      <c r="N1149" s="21"/>
      <c r="O1149" s="21"/>
      <c r="P1149" s="125"/>
      <c r="Q1149" s="21"/>
      <c r="R1149" s="21">
        <v>365000</v>
      </c>
      <c r="S1149" s="21"/>
      <c r="T1149" s="21"/>
      <c r="U1149" s="125"/>
      <c r="V1149" s="21">
        <v>13385</v>
      </c>
      <c r="W1149" s="34">
        <v>41334</v>
      </c>
      <c r="X1149" s="114" t="s">
        <v>13564</v>
      </c>
    </row>
    <row r="1150" spans="2:24" x14ac:dyDescent="0.2">
      <c r="B1150" s="14" t="s">
        <v>23037</v>
      </c>
      <c r="C1150" s="33" t="s">
        <v>23036</v>
      </c>
      <c r="D1150" s="16" t="s">
        <v>23035</v>
      </c>
      <c r="E1150" s="18" t="s">
        <v>26</v>
      </c>
      <c r="F1150" s="34">
        <v>41061</v>
      </c>
      <c r="G1150" s="20" t="s">
        <v>20597</v>
      </c>
      <c r="H1150" s="109"/>
      <c r="I1150" s="21">
        <v>515000</v>
      </c>
      <c r="J1150" s="21">
        <v>515000</v>
      </c>
      <c r="K1150" s="21">
        <v>515000</v>
      </c>
      <c r="L1150" s="21">
        <v>515000</v>
      </c>
      <c r="M1150" s="21"/>
      <c r="N1150" s="21"/>
      <c r="O1150" s="21"/>
      <c r="P1150" s="125"/>
      <c r="Q1150" s="21"/>
      <c r="R1150" s="21">
        <v>515000</v>
      </c>
      <c r="S1150" s="21"/>
      <c r="T1150" s="21"/>
      <c r="U1150" s="125"/>
      <c r="V1150" s="21">
        <v>17768</v>
      </c>
      <c r="W1150" s="34">
        <v>41518</v>
      </c>
      <c r="X1150" s="114" t="s">
        <v>13564</v>
      </c>
    </row>
    <row r="1151" spans="2:24" x14ac:dyDescent="0.2">
      <c r="B1151" s="14" t="s">
        <v>23034</v>
      </c>
      <c r="C1151" s="33" t="s">
        <v>13568</v>
      </c>
      <c r="D1151" s="16" t="s">
        <v>23033</v>
      </c>
      <c r="E1151" s="18" t="s">
        <v>26</v>
      </c>
      <c r="F1151" s="34">
        <v>41246</v>
      </c>
      <c r="G1151" s="20" t="s">
        <v>20597</v>
      </c>
      <c r="H1151" s="109"/>
      <c r="I1151" s="21">
        <v>155000</v>
      </c>
      <c r="J1151" s="21">
        <v>155000</v>
      </c>
      <c r="K1151" s="21">
        <v>155000</v>
      </c>
      <c r="L1151" s="21">
        <v>155000</v>
      </c>
      <c r="M1151" s="21"/>
      <c r="N1151" s="21"/>
      <c r="O1151" s="21"/>
      <c r="P1151" s="125"/>
      <c r="Q1151" s="21"/>
      <c r="R1151" s="21">
        <v>155000</v>
      </c>
      <c r="S1151" s="21"/>
      <c r="T1151" s="21"/>
      <c r="U1151" s="125"/>
      <c r="V1151" s="21">
        <v>7225</v>
      </c>
      <c r="W1151" s="34">
        <v>42064</v>
      </c>
      <c r="X1151" s="114" t="s">
        <v>13564</v>
      </c>
    </row>
    <row r="1152" spans="2:24" x14ac:dyDescent="0.2">
      <c r="B1152" s="14" t="s">
        <v>23032</v>
      </c>
      <c r="C1152" s="33" t="s">
        <v>13566</v>
      </c>
      <c r="D1152" s="16" t="s">
        <v>23031</v>
      </c>
      <c r="E1152" s="18" t="s">
        <v>26</v>
      </c>
      <c r="F1152" s="34">
        <v>41246</v>
      </c>
      <c r="G1152" s="20" t="s">
        <v>20597</v>
      </c>
      <c r="H1152" s="109"/>
      <c r="I1152" s="21">
        <v>190000</v>
      </c>
      <c r="J1152" s="21">
        <v>190000</v>
      </c>
      <c r="K1152" s="21">
        <v>190000</v>
      </c>
      <c r="L1152" s="21">
        <v>190000</v>
      </c>
      <c r="M1152" s="21"/>
      <c r="N1152" s="21"/>
      <c r="O1152" s="21"/>
      <c r="P1152" s="125"/>
      <c r="Q1152" s="21"/>
      <c r="R1152" s="21">
        <v>190000</v>
      </c>
      <c r="S1152" s="21"/>
      <c r="T1152" s="21"/>
      <c r="U1152" s="125"/>
      <c r="V1152" s="21">
        <v>8872</v>
      </c>
      <c r="W1152" s="34">
        <v>42248</v>
      </c>
      <c r="X1152" s="114" t="s">
        <v>13564</v>
      </c>
    </row>
    <row r="1153" spans="2:24" x14ac:dyDescent="0.2">
      <c r="B1153" s="14" t="s">
        <v>23030</v>
      </c>
      <c r="C1153" s="33" t="s">
        <v>23029</v>
      </c>
      <c r="D1153" s="16" t="s">
        <v>23028</v>
      </c>
      <c r="E1153" s="18" t="s">
        <v>26</v>
      </c>
      <c r="F1153" s="34">
        <v>41156</v>
      </c>
      <c r="G1153" s="20" t="s">
        <v>20597</v>
      </c>
      <c r="H1153" s="109"/>
      <c r="I1153" s="21">
        <v>480000</v>
      </c>
      <c r="J1153" s="21">
        <v>480000</v>
      </c>
      <c r="K1153" s="21">
        <v>480000</v>
      </c>
      <c r="L1153" s="21">
        <v>480000</v>
      </c>
      <c r="M1153" s="21"/>
      <c r="N1153" s="21"/>
      <c r="O1153" s="21"/>
      <c r="P1153" s="125"/>
      <c r="Q1153" s="21"/>
      <c r="R1153" s="21">
        <v>480000</v>
      </c>
      <c r="S1153" s="21"/>
      <c r="T1153" s="21"/>
      <c r="U1153" s="125"/>
      <c r="V1153" s="21">
        <v>13491</v>
      </c>
      <c r="W1153" s="34">
        <v>42430</v>
      </c>
      <c r="X1153" s="114" t="s">
        <v>13564</v>
      </c>
    </row>
    <row r="1154" spans="2:24" x14ac:dyDescent="0.2">
      <c r="B1154" s="14" t="s">
        <v>23027</v>
      </c>
      <c r="C1154" s="33" t="s">
        <v>23026</v>
      </c>
      <c r="D1154" s="16" t="s">
        <v>23025</v>
      </c>
      <c r="E1154" s="18" t="s">
        <v>26</v>
      </c>
      <c r="F1154" s="34">
        <v>41156</v>
      </c>
      <c r="G1154" s="20" t="s">
        <v>20597</v>
      </c>
      <c r="H1154" s="109"/>
      <c r="I1154" s="21">
        <v>585000</v>
      </c>
      <c r="J1154" s="21">
        <v>585000</v>
      </c>
      <c r="K1154" s="21">
        <v>585000</v>
      </c>
      <c r="L1154" s="21">
        <v>585000</v>
      </c>
      <c r="M1154" s="21"/>
      <c r="N1154" s="21"/>
      <c r="O1154" s="21"/>
      <c r="P1154" s="125"/>
      <c r="Q1154" s="21"/>
      <c r="R1154" s="21">
        <v>585000</v>
      </c>
      <c r="S1154" s="21"/>
      <c r="T1154" s="21"/>
      <c r="U1154" s="125"/>
      <c r="V1154" s="21">
        <v>16358</v>
      </c>
      <c r="W1154" s="34">
        <v>42614</v>
      </c>
      <c r="X1154" s="114" t="s">
        <v>13564</v>
      </c>
    </row>
    <row r="1155" spans="2:24" x14ac:dyDescent="0.2">
      <c r="B1155" s="14" t="s">
        <v>23024</v>
      </c>
      <c r="C1155" s="33" t="s">
        <v>23023</v>
      </c>
      <c r="D1155" s="16" t="s">
        <v>23022</v>
      </c>
      <c r="E1155" s="18" t="s">
        <v>26</v>
      </c>
      <c r="F1155" s="34">
        <v>41241</v>
      </c>
      <c r="G1155" s="20" t="s">
        <v>20597</v>
      </c>
      <c r="H1155" s="109"/>
      <c r="I1155" s="21">
        <v>5000000</v>
      </c>
      <c r="J1155" s="21">
        <v>5000000</v>
      </c>
      <c r="K1155" s="21">
        <v>5171150</v>
      </c>
      <c r="L1155" s="21">
        <v>5011991</v>
      </c>
      <c r="M1155" s="21"/>
      <c r="N1155" s="21">
        <v>-11991</v>
      </c>
      <c r="O1155" s="21"/>
      <c r="P1155" s="125">
        <v>-11991</v>
      </c>
      <c r="Q1155" s="21"/>
      <c r="R1155" s="21">
        <v>5000000</v>
      </c>
      <c r="S1155" s="21"/>
      <c r="T1155" s="21"/>
      <c r="U1155" s="125">
        <v>0</v>
      </c>
      <c r="V1155" s="21">
        <v>364375</v>
      </c>
      <c r="W1155" s="34">
        <v>46600</v>
      </c>
      <c r="X1155" s="114" t="s">
        <v>13558</v>
      </c>
    </row>
    <row r="1156" spans="2:24" x14ac:dyDescent="0.2">
      <c r="B1156" s="14" t="s">
        <v>23021</v>
      </c>
      <c r="C1156" s="33" t="s">
        <v>23020</v>
      </c>
      <c r="D1156" s="16" t="s">
        <v>23019</v>
      </c>
      <c r="E1156" s="18" t="s">
        <v>26</v>
      </c>
      <c r="F1156" s="34">
        <v>40940</v>
      </c>
      <c r="G1156" s="20" t="s">
        <v>20597</v>
      </c>
      <c r="H1156" s="109"/>
      <c r="I1156" s="21">
        <v>3000000</v>
      </c>
      <c r="J1156" s="21">
        <v>3000000</v>
      </c>
      <c r="K1156" s="21">
        <v>3000000</v>
      </c>
      <c r="L1156" s="21">
        <v>3000000</v>
      </c>
      <c r="M1156" s="21"/>
      <c r="N1156" s="21"/>
      <c r="O1156" s="21"/>
      <c r="P1156" s="125"/>
      <c r="Q1156" s="21"/>
      <c r="R1156" s="21">
        <v>3000000</v>
      </c>
      <c r="S1156" s="21"/>
      <c r="T1156" s="21"/>
      <c r="U1156" s="125"/>
      <c r="V1156" s="21">
        <v>106875</v>
      </c>
      <c r="W1156" s="34">
        <v>46569</v>
      </c>
      <c r="X1156" s="114" t="s">
        <v>13558</v>
      </c>
    </row>
    <row r="1157" spans="2:24" x14ac:dyDescent="0.2">
      <c r="B1157" s="14" t="s">
        <v>23018</v>
      </c>
      <c r="C1157" s="33" t="s">
        <v>13562</v>
      </c>
      <c r="D1157" s="16" t="s">
        <v>23017</v>
      </c>
      <c r="E1157" s="18" t="s">
        <v>26</v>
      </c>
      <c r="F1157" s="34">
        <v>41246</v>
      </c>
      <c r="G1157" s="20" t="s">
        <v>20597</v>
      </c>
      <c r="H1157" s="109"/>
      <c r="I1157" s="21">
        <v>1210000</v>
      </c>
      <c r="J1157" s="21">
        <v>1210000</v>
      </c>
      <c r="K1157" s="21">
        <v>1309607</v>
      </c>
      <c r="L1157" s="21">
        <v>1210000</v>
      </c>
      <c r="M1157" s="21"/>
      <c r="N1157" s="21"/>
      <c r="O1157" s="21"/>
      <c r="P1157" s="125"/>
      <c r="Q1157" s="21"/>
      <c r="R1157" s="21">
        <v>1210000</v>
      </c>
      <c r="S1157" s="21"/>
      <c r="T1157" s="21"/>
      <c r="U1157" s="125"/>
      <c r="V1157" s="21">
        <v>86485</v>
      </c>
      <c r="W1157" s="34">
        <v>49310</v>
      </c>
      <c r="X1157" s="114" t="s">
        <v>13558</v>
      </c>
    </row>
    <row r="1158" spans="2:24" x14ac:dyDescent="0.2">
      <c r="B1158" s="14" t="s">
        <v>23016</v>
      </c>
      <c r="C1158" s="33" t="s">
        <v>13560</v>
      </c>
      <c r="D1158" s="16" t="s">
        <v>23015</v>
      </c>
      <c r="E1158" s="18" t="s">
        <v>26</v>
      </c>
      <c r="F1158" s="34">
        <v>41246</v>
      </c>
      <c r="G1158" s="20" t="s">
        <v>20597</v>
      </c>
      <c r="H1158" s="109"/>
      <c r="I1158" s="21">
        <v>655000</v>
      </c>
      <c r="J1158" s="21">
        <v>655000</v>
      </c>
      <c r="K1158" s="21">
        <v>655000</v>
      </c>
      <c r="L1158" s="21">
        <v>655000</v>
      </c>
      <c r="M1158" s="21"/>
      <c r="N1158" s="21"/>
      <c r="O1158" s="21"/>
      <c r="P1158" s="125"/>
      <c r="Q1158" s="21"/>
      <c r="R1158" s="21">
        <v>655000</v>
      </c>
      <c r="S1158" s="21"/>
      <c r="T1158" s="21"/>
      <c r="U1158" s="125"/>
      <c r="V1158" s="21">
        <v>25746</v>
      </c>
      <c r="W1158" s="34">
        <v>42186</v>
      </c>
      <c r="X1158" s="114" t="s">
        <v>13558</v>
      </c>
    </row>
    <row r="1159" spans="2:24" x14ac:dyDescent="0.2">
      <c r="B1159" s="14" t="s">
        <v>23014</v>
      </c>
      <c r="C1159" s="33" t="s">
        <v>23013</v>
      </c>
      <c r="D1159" s="16" t="s">
        <v>23012</v>
      </c>
      <c r="E1159" s="18" t="s">
        <v>26</v>
      </c>
      <c r="F1159" s="34">
        <v>41091</v>
      </c>
      <c r="G1159" s="20" t="s">
        <v>3559</v>
      </c>
      <c r="H1159" s="109"/>
      <c r="I1159" s="21">
        <v>1120000</v>
      </c>
      <c r="J1159" s="21">
        <v>1120000</v>
      </c>
      <c r="K1159" s="21">
        <v>1176000</v>
      </c>
      <c r="L1159" s="21">
        <v>1126559</v>
      </c>
      <c r="M1159" s="21"/>
      <c r="N1159" s="21">
        <v>-6559</v>
      </c>
      <c r="O1159" s="21"/>
      <c r="P1159" s="125">
        <v>-6559</v>
      </c>
      <c r="Q1159" s="21"/>
      <c r="R1159" s="21">
        <v>1120000</v>
      </c>
      <c r="S1159" s="21"/>
      <c r="T1159" s="21"/>
      <c r="U1159" s="125">
        <v>0</v>
      </c>
      <c r="V1159" s="21">
        <v>67200</v>
      </c>
      <c r="W1159" s="34">
        <v>41091</v>
      </c>
      <c r="X1159" s="114" t="s">
        <v>16200</v>
      </c>
    </row>
    <row r="1160" spans="2:24" x14ac:dyDescent="0.2">
      <c r="B1160" s="14" t="s">
        <v>23011</v>
      </c>
      <c r="C1160" s="33" t="s">
        <v>23009</v>
      </c>
      <c r="D1160" s="16" t="s">
        <v>23008</v>
      </c>
      <c r="E1160" s="18" t="s">
        <v>26</v>
      </c>
      <c r="F1160" s="34">
        <v>40909</v>
      </c>
      <c r="G1160" s="20" t="s">
        <v>18966</v>
      </c>
      <c r="H1160" s="109"/>
      <c r="I1160" s="21">
        <v>50</v>
      </c>
      <c r="J1160" s="21">
        <v>50</v>
      </c>
      <c r="K1160" s="21">
        <v>51</v>
      </c>
      <c r="L1160" s="21">
        <v>50</v>
      </c>
      <c r="M1160" s="21"/>
      <c r="N1160" s="21"/>
      <c r="O1160" s="21"/>
      <c r="P1160" s="125"/>
      <c r="Q1160" s="21"/>
      <c r="R1160" s="21">
        <v>50</v>
      </c>
      <c r="S1160" s="21"/>
      <c r="T1160" s="21"/>
      <c r="U1160" s="125"/>
      <c r="V1160" s="21">
        <v>1</v>
      </c>
      <c r="W1160" s="34">
        <v>41091</v>
      </c>
      <c r="X1160" s="114" t="s">
        <v>16200</v>
      </c>
    </row>
    <row r="1161" spans="2:24" x14ac:dyDescent="0.2">
      <c r="B1161" s="14" t="s">
        <v>23010</v>
      </c>
      <c r="C1161" s="33" t="s">
        <v>23009</v>
      </c>
      <c r="D1161" s="16" t="s">
        <v>23008</v>
      </c>
      <c r="E1161" s="18" t="s">
        <v>26</v>
      </c>
      <c r="F1161" s="34">
        <v>41091</v>
      </c>
      <c r="G1161" s="20" t="s">
        <v>3559</v>
      </c>
      <c r="H1161" s="109"/>
      <c r="I1161" s="21">
        <v>105000</v>
      </c>
      <c r="J1161" s="21">
        <v>105000</v>
      </c>
      <c r="K1161" s="21">
        <v>108599</v>
      </c>
      <c r="L1161" s="21">
        <v>105850</v>
      </c>
      <c r="M1161" s="21"/>
      <c r="N1161" s="21">
        <v>-850</v>
      </c>
      <c r="O1161" s="21"/>
      <c r="P1161" s="125">
        <v>-850</v>
      </c>
      <c r="Q1161" s="21"/>
      <c r="R1161" s="21">
        <v>105000</v>
      </c>
      <c r="S1161" s="21"/>
      <c r="T1161" s="21"/>
      <c r="U1161" s="125">
        <v>0</v>
      </c>
      <c r="V1161" s="21">
        <v>5250</v>
      </c>
      <c r="W1161" s="34">
        <v>41091</v>
      </c>
      <c r="X1161" s="114" t="s">
        <v>16200</v>
      </c>
    </row>
    <row r="1162" spans="2:24" x14ac:dyDescent="0.2">
      <c r="B1162" s="14" t="s">
        <v>23007</v>
      </c>
      <c r="C1162" s="33" t="s">
        <v>13556</v>
      </c>
      <c r="D1162" s="16" t="s">
        <v>23006</v>
      </c>
      <c r="E1162" s="18" t="s">
        <v>26</v>
      </c>
      <c r="F1162" s="34">
        <v>41092</v>
      </c>
      <c r="G1162" s="20" t="s">
        <v>20597</v>
      </c>
      <c r="H1162" s="109"/>
      <c r="I1162" s="21">
        <v>380000</v>
      </c>
      <c r="J1162" s="21">
        <v>380000</v>
      </c>
      <c r="K1162" s="21">
        <v>380000</v>
      </c>
      <c r="L1162" s="21">
        <v>380000</v>
      </c>
      <c r="M1162" s="21"/>
      <c r="N1162" s="21"/>
      <c r="O1162" s="21"/>
      <c r="P1162" s="125"/>
      <c r="Q1162" s="21"/>
      <c r="R1162" s="21">
        <v>380000</v>
      </c>
      <c r="S1162" s="21"/>
      <c r="T1162" s="21"/>
      <c r="U1162" s="125"/>
      <c r="V1162" s="21">
        <v>13375</v>
      </c>
      <c r="W1162" s="34">
        <v>43101</v>
      </c>
      <c r="X1162" s="114" t="s">
        <v>13554</v>
      </c>
    </row>
    <row r="1163" spans="2:24" x14ac:dyDescent="0.2">
      <c r="B1163" s="14" t="s">
        <v>23005</v>
      </c>
      <c r="C1163" s="33" t="s">
        <v>23004</v>
      </c>
      <c r="D1163" s="16" t="s">
        <v>23003</v>
      </c>
      <c r="E1163" s="18" t="s">
        <v>26</v>
      </c>
      <c r="F1163" s="34">
        <v>41030</v>
      </c>
      <c r="G1163" s="20" t="s">
        <v>3559</v>
      </c>
      <c r="H1163" s="109"/>
      <c r="I1163" s="21">
        <v>6000000</v>
      </c>
      <c r="J1163" s="21">
        <v>6000000</v>
      </c>
      <c r="K1163" s="21">
        <v>6018360</v>
      </c>
      <c r="L1163" s="21">
        <v>6000784</v>
      </c>
      <c r="M1163" s="21"/>
      <c r="N1163" s="21">
        <v>-784</v>
      </c>
      <c r="O1163" s="21"/>
      <c r="P1163" s="125">
        <v>-784</v>
      </c>
      <c r="Q1163" s="21"/>
      <c r="R1163" s="21">
        <v>6000000</v>
      </c>
      <c r="S1163" s="21"/>
      <c r="T1163" s="21"/>
      <c r="U1163" s="125">
        <v>0</v>
      </c>
      <c r="V1163" s="21">
        <v>136500</v>
      </c>
      <c r="W1163" s="34">
        <v>41030</v>
      </c>
      <c r="X1163" s="114" t="s">
        <v>16204</v>
      </c>
    </row>
    <row r="1164" spans="2:24" x14ac:dyDescent="0.2">
      <c r="B1164" s="14" t="s">
        <v>23002</v>
      </c>
      <c r="C1164" s="33" t="s">
        <v>23001</v>
      </c>
      <c r="D1164" s="16" t="s">
        <v>23000</v>
      </c>
      <c r="E1164" s="18" t="s">
        <v>26</v>
      </c>
      <c r="F1164" s="34">
        <v>40909</v>
      </c>
      <c r="G1164" s="20" t="s">
        <v>3559</v>
      </c>
      <c r="H1164" s="109"/>
      <c r="I1164" s="21">
        <v>5525000</v>
      </c>
      <c r="J1164" s="21">
        <v>5525000</v>
      </c>
      <c r="K1164" s="21">
        <v>5832743</v>
      </c>
      <c r="L1164" s="21">
        <v>5525000</v>
      </c>
      <c r="M1164" s="21"/>
      <c r="N1164" s="21"/>
      <c r="O1164" s="21"/>
      <c r="P1164" s="125"/>
      <c r="Q1164" s="21"/>
      <c r="R1164" s="21">
        <v>5525000</v>
      </c>
      <c r="S1164" s="21"/>
      <c r="T1164" s="21"/>
      <c r="U1164" s="125"/>
      <c r="V1164" s="21">
        <v>151938</v>
      </c>
      <c r="W1164" s="34">
        <v>40909</v>
      </c>
      <c r="X1164" s="114" t="s">
        <v>16122</v>
      </c>
    </row>
    <row r="1165" spans="2:24" x14ac:dyDescent="0.2">
      <c r="B1165" s="14" t="s">
        <v>22999</v>
      </c>
      <c r="C1165" s="33" t="s">
        <v>22998</v>
      </c>
      <c r="D1165" s="16" t="s">
        <v>22997</v>
      </c>
      <c r="E1165" s="18" t="s">
        <v>26</v>
      </c>
      <c r="F1165" s="34">
        <v>40911</v>
      </c>
      <c r="G1165" s="20" t="s">
        <v>20597</v>
      </c>
      <c r="H1165" s="109"/>
      <c r="I1165" s="21">
        <v>260000</v>
      </c>
      <c r="J1165" s="21">
        <v>260000</v>
      </c>
      <c r="K1165" s="21">
        <v>260000</v>
      </c>
      <c r="L1165" s="21">
        <v>260000</v>
      </c>
      <c r="M1165" s="21"/>
      <c r="N1165" s="21"/>
      <c r="O1165" s="21"/>
      <c r="P1165" s="125"/>
      <c r="Q1165" s="21"/>
      <c r="R1165" s="21">
        <v>260000</v>
      </c>
      <c r="S1165" s="21"/>
      <c r="T1165" s="21"/>
      <c r="U1165" s="125"/>
      <c r="V1165" s="21">
        <v>5265</v>
      </c>
      <c r="W1165" s="34">
        <v>41091</v>
      </c>
      <c r="X1165" s="114" t="s">
        <v>13545</v>
      </c>
    </row>
    <row r="1166" spans="2:24" x14ac:dyDescent="0.2">
      <c r="B1166" s="14" t="s">
        <v>22996</v>
      </c>
      <c r="C1166" s="33" t="s">
        <v>22995</v>
      </c>
      <c r="D1166" s="16" t="s">
        <v>22994</v>
      </c>
      <c r="E1166" s="18" t="s">
        <v>26</v>
      </c>
      <c r="F1166" s="34">
        <v>40911</v>
      </c>
      <c r="G1166" s="20" t="s">
        <v>20597</v>
      </c>
      <c r="H1166" s="109"/>
      <c r="I1166" s="21">
        <v>840000</v>
      </c>
      <c r="J1166" s="21">
        <v>840000</v>
      </c>
      <c r="K1166" s="21">
        <v>840000</v>
      </c>
      <c r="L1166" s="21">
        <v>840000</v>
      </c>
      <c r="M1166" s="21"/>
      <c r="N1166" s="21"/>
      <c r="O1166" s="21"/>
      <c r="P1166" s="125"/>
      <c r="Q1166" s="21"/>
      <c r="R1166" s="21">
        <v>840000</v>
      </c>
      <c r="S1166" s="21"/>
      <c r="T1166" s="21"/>
      <c r="U1166" s="125"/>
      <c r="V1166" s="21">
        <v>17430</v>
      </c>
      <c r="W1166" s="34">
        <v>41456</v>
      </c>
      <c r="X1166" s="114" t="s">
        <v>13545</v>
      </c>
    </row>
    <row r="1167" spans="2:24" x14ac:dyDescent="0.2">
      <c r="B1167" s="14" t="s">
        <v>22993</v>
      </c>
      <c r="C1167" s="33" t="s">
        <v>22992</v>
      </c>
      <c r="D1167" s="16" t="s">
        <v>22991</v>
      </c>
      <c r="E1167" s="18" t="s">
        <v>26</v>
      </c>
      <c r="F1167" s="34">
        <v>41092</v>
      </c>
      <c r="G1167" s="20" t="s">
        <v>20597</v>
      </c>
      <c r="H1167" s="109"/>
      <c r="I1167" s="21">
        <v>110000</v>
      </c>
      <c r="J1167" s="21">
        <v>110000</v>
      </c>
      <c r="K1167" s="21">
        <v>110000</v>
      </c>
      <c r="L1167" s="21">
        <v>110000</v>
      </c>
      <c r="M1167" s="21"/>
      <c r="N1167" s="21"/>
      <c r="O1167" s="21"/>
      <c r="P1167" s="125"/>
      <c r="Q1167" s="21"/>
      <c r="R1167" s="21">
        <v>110000</v>
      </c>
      <c r="S1167" s="21"/>
      <c r="T1167" s="21"/>
      <c r="U1167" s="125"/>
      <c r="V1167" s="21">
        <v>4950</v>
      </c>
      <c r="W1167" s="34">
        <v>41456</v>
      </c>
      <c r="X1167" s="114" t="s">
        <v>13545</v>
      </c>
    </row>
    <row r="1168" spans="2:24" x14ac:dyDescent="0.2">
      <c r="B1168" s="14" t="s">
        <v>22990</v>
      </c>
      <c r="C1168" s="33" t="s">
        <v>22989</v>
      </c>
      <c r="D1168" s="16" t="s">
        <v>22988</v>
      </c>
      <c r="E1168" s="18" t="s">
        <v>26</v>
      </c>
      <c r="F1168" s="34">
        <v>40909</v>
      </c>
      <c r="G1168" s="20" t="s">
        <v>3559</v>
      </c>
      <c r="H1168" s="109"/>
      <c r="I1168" s="21">
        <v>2000000</v>
      </c>
      <c r="J1168" s="21">
        <v>2000000</v>
      </c>
      <c r="K1168" s="21">
        <v>2088580</v>
      </c>
      <c r="L1168" s="21">
        <v>2000000</v>
      </c>
      <c r="M1168" s="21"/>
      <c r="N1168" s="21"/>
      <c r="O1168" s="21"/>
      <c r="P1168" s="125"/>
      <c r="Q1168" s="21"/>
      <c r="R1168" s="21">
        <v>2000000</v>
      </c>
      <c r="S1168" s="21"/>
      <c r="T1168" s="21"/>
      <c r="U1168" s="125"/>
      <c r="V1168" s="21">
        <v>50000</v>
      </c>
      <c r="W1168" s="34">
        <v>40909</v>
      </c>
      <c r="X1168" s="114" t="s">
        <v>13500</v>
      </c>
    </row>
    <row r="1169" spans="2:24" x14ac:dyDescent="0.2">
      <c r="B1169" s="14" t="s">
        <v>22987</v>
      </c>
      <c r="C1169" s="33" t="s">
        <v>13543</v>
      </c>
      <c r="D1169" s="16" t="s">
        <v>22986</v>
      </c>
      <c r="E1169" s="18" t="s">
        <v>26</v>
      </c>
      <c r="F1169" s="34">
        <v>41204</v>
      </c>
      <c r="G1169" s="20" t="s">
        <v>20597</v>
      </c>
      <c r="H1169" s="109"/>
      <c r="I1169" s="21">
        <v>155000</v>
      </c>
      <c r="J1169" s="21">
        <v>155000</v>
      </c>
      <c r="K1169" s="21">
        <v>155775</v>
      </c>
      <c r="L1169" s="21">
        <v>155137</v>
      </c>
      <c r="M1169" s="21"/>
      <c r="N1169" s="21">
        <v>-137</v>
      </c>
      <c r="O1169" s="21"/>
      <c r="P1169" s="125">
        <v>-137</v>
      </c>
      <c r="Q1169" s="21"/>
      <c r="R1169" s="21">
        <v>155000</v>
      </c>
      <c r="S1169" s="21"/>
      <c r="T1169" s="21"/>
      <c r="U1169" s="125">
        <v>0</v>
      </c>
      <c r="V1169" s="21">
        <v>5581</v>
      </c>
      <c r="W1169" s="34">
        <v>42297</v>
      </c>
      <c r="X1169" s="114" t="s">
        <v>13530</v>
      </c>
    </row>
    <row r="1170" spans="2:24" x14ac:dyDescent="0.2">
      <c r="B1170" s="14" t="s">
        <v>22985</v>
      </c>
      <c r="C1170" s="33" t="s">
        <v>22983</v>
      </c>
      <c r="D1170" s="16" t="s">
        <v>22982</v>
      </c>
      <c r="E1170" s="18" t="s">
        <v>26</v>
      </c>
      <c r="F1170" s="34">
        <v>40969</v>
      </c>
      <c r="G1170" s="20" t="s">
        <v>20597</v>
      </c>
      <c r="H1170" s="109"/>
      <c r="I1170" s="21">
        <v>200000</v>
      </c>
      <c r="J1170" s="21">
        <v>200000</v>
      </c>
      <c r="K1170" s="21">
        <v>200000</v>
      </c>
      <c r="L1170" s="21">
        <v>200000</v>
      </c>
      <c r="M1170" s="21"/>
      <c r="N1170" s="21"/>
      <c r="O1170" s="21"/>
      <c r="P1170" s="125"/>
      <c r="Q1170" s="21"/>
      <c r="R1170" s="21">
        <v>200000</v>
      </c>
      <c r="S1170" s="21"/>
      <c r="T1170" s="21"/>
      <c r="U1170" s="125"/>
      <c r="V1170" s="21">
        <v>4300</v>
      </c>
      <c r="W1170" s="34">
        <v>41153</v>
      </c>
      <c r="X1170" s="114" t="s">
        <v>13530</v>
      </c>
    </row>
    <row r="1171" spans="2:24" x14ac:dyDescent="0.2">
      <c r="B1171" s="14" t="s">
        <v>22984</v>
      </c>
      <c r="C1171" s="33" t="s">
        <v>22983</v>
      </c>
      <c r="D1171" s="16" t="s">
        <v>22982</v>
      </c>
      <c r="E1171" s="18" t="s">
        <v>26</v>
      </c>
      <c r="F1171" s="34">
        <v>41153</v>
      </c>
      <c r="G1171" s="20" t="s">
        <v>3559</v>
      </c>
      <c r="H1171" s="109"/>
      <c r="I1171" s="21">
        <v>860000</v>
      </c>
      <c r="J1171" s="21">
        <v>860000</v>
      </c>
      <c r="K1171" s="21">
        <v>860000</v>
      </c>
      <c r="L1171" s="21">
        <v>860000</v>
      </c>
      <c r="M1171" s="21"/>
      <c r="N1171" s="21"/>
      <c r="O1171" s="21"/>
      <c r="P1171" s="125"/>
      <c r="Q1171" s="21"/>
      <c r="R1171" s="21">
        <v>860000</v>
      </c>
      <c r="S1171" s="21"/>
      <c r="T1171" s="21"/>
      <c r="U1171" s="125"/>
      <c r="V1171" s="21">
        <v>36980</v>
      </c>
      <c r="W1171" s="34">
        <v>41153</v>
      </c>
      <c r="X1171" s="114" t="s">
        <v>13530</v>
      </c>
    </row>
    <row r="1172" spans="2:24" x14ac:dyDescent="0.2">
      <c r="B1172" s="14" t="s">
        <v>22981</v>
      </c>
      <c r="C1172" s="33" t="s">
        <v>13541</v>
      </c>
      <c r="D1172" s="16" t="s">
        <v>22980</v>
      </c>
      <c r="E1172" s="18" t="s">
        <v>26</v>
      </c>
      <c r="F1172" s="34">
        <v>41246</v>
      </c>
      <c r="G1172" s="20" t="s">
        <v>20597</v>
      </c>
      <c r="H1172" s="109"/>
      <c r="I1172" s="21">
        <v>815000</v>
      </c>
      <c r="J1172" s="21">
        <v>815000</v>
      </c>
      <c r="K1172" s="21">
        <v>815000</v>
      </c>
      <c r="L1172" s="21">
        <v>815000</v>
      </c>
      <c r="M1172" s="21"/>
      <c r="N1172" s="21"/>
      <c r="O1172" s="21"/>
      <c r="P1172" s="125"/>
      <c r="Q1172" s="21"/>
      <c r="R1172" s="21">
        <v>815000</v>
      </c>
      <c r="S1172" s="21"/>
      <c r="T1172" s="21"/>
      <c r="U1172" s="125"/>
      <c r="V1172" s="21">
        <v>34485</v>
      </c>
      <c r="W1172" s="34">
        <v>41518</v>
      </c>
      <c r="X1172" s="114" t="s">
        <v>13530</v>
      </c>
    </row>
    <row r="1173" spans="2:24" x14ac:dyDescent="0.2">
      <c r="B1173" s="14" t="s">
        <v>22979</v>
      </c>
      <c r="C1173" s="33" t="s">
        <v>13538</v>
      </c>
      <c r="D1173" s="16" t="s">
        <v>22977</v>
      </c>
      <c r="E1173" s="18" t="s">
        <v>26</v>
      </c>
      <c r="F1173" s="34">
        <v>41183</v>
      </c>
      <c r="G1173" s="20" t="s">
        <v>20597</v>
      </c>
      <c r="H1173" s="109"/>
      <c r="I1173" s="21">
        <v>53957</v>
      </c>
      <c r="J1173" s="21">
        <v>53957</v>
      </c>
      <c r="K1173" s="21">
        <v>53957</v>
      </c>
      <c r="L1173" s="21">
        <v>53957</v>
      </c>
      <c r="M1173" s="21"/>
      <c r="N1173" s="21"/>
      <c r="O1173" s="21"/>
      <c r="P1173" s="125"/>
      <c r="Q1173" s="21"/>
      <c r="R1173" s="21">
        <v>53957</v>
      </c>
      <c r="S1173" s="21"/>
      <c r="T1173" s="21"/>
      <c r="U1173" s="125"/>
      <c r="V1173" s="21">
        <v>2199</v>
      </c>
      <c r="W1173" s="34">
        <v>44470</v>
      </c>
      <c r="X1173" s="114" t="s">
        <v>13534</v>
      </c>
    </row>
    <row r="1174" spans="2:24" x14ac:dyDescent="0.2">
      <c r="B1174" s="14" t="s">
        <v>22978</v>
      </c>
      <c r="C1174" s="33" t="s">
        <v>13538</v>
      </c>
      <c r="D1174" s="16" t="s">
        <v>22977</v>
      </c>
      <c r="E1174" s="18" t="s">
        <v>26</v>
      </c>
      <c r="F1174" s="34">
        <v>41183</v>
      </c>
      <c r="G1174" s="20" t="s">
        <v>20922</v>
      </c>
      <c r="H1174" s="109"/>
      <c r="I1174" s="21">
        <v>146043</v>
      </c>
      <c r="J1174" s="21">
        <v>146043</v>
      </c>
      <c r="K1174" s="21">
        <v>146043</v>
      </c>
      <c r="L1174" s="21">
        <v>146043</v>
      </c>
      <c r="M1174" s="21"/>
      <c r="N1174" s="21"/>
      <c r="O1174" s="21"/>
      <c r="P1174" s="125"/>
      <c r="Q1174" s="21"/>
      <c r="R1174" s="21">
        <v>146043</v>
      </c>
      <c r="S1174" s="21"/>
      <c r="T1174" s="21"/>
      <c r="U1174" s="125"/>
      <c r="V1174" s="21">
        <v>6007</v>
      </c>
      <c r="W1174" s="34">
        <v>44470</v>
      </c>
      <c r="X1174" s="114" t="s">
        <v>13534</v>
      </c>
    </row>
    <row r="1175" spans="2:24" x14ac:dyDescent="0.2">
      <c r="B1175" s="14" t="s">
        <v>22976</v>
      </c>
      <c r="C1175" s="33" t="s">
        <v>13532</v>
      </c>
      <c r="D1175" s="16" t="s">
        <v>22975</v>
      </c>
      <c r="E1175" s="18" t="s">
        <v>26</v>
      </c>
      <c r="F1175" s="34">
        <v>41156</v>
      </c>
      <c r="G1175" s="20" t="s">
        <v>20597</v>
      </c>
      <c r="H1175" s="109"/>
      <c r="I1175" s="21">
        <v>1165000</v>
      </c>
      <c r="J1175" s="21">
        <v>1165000</v>
      </c>
      <c r="K1175" s="21">
        <v>1165000</v>
      </c>
      <c r="L1175" s="21">
        <v>1165000</v>
      </c>
      <c r="M1175" s="21"/>
      <c r="N1175" s="21"/>
      <c r="O1175" s="21"/>
      <c r="P1175" s="125"/>
      <c r="Q1175" s="21"/>
      <c r="R1175" s="21">
        <v>1165000</v>
      </c>
      <c r="S1175" s="21"/>
      <c r="T1175" s="21"/>
      <c r="U1175" s="125"/>
      <c r="V1175" s="21">
        <v>44063</v>
      </c>
      <c r="W1175" s="34">
        <v>42979</v>
      </c>
      <c r="X1175" s="114" t="s">
        <v>13530</v>
      </c>
    </row>
    <row r="1176" spans="2:24" x14ac:dyDescent="0.2">
      <c r="B1176" s="14" t="s">
        <v>22974</v>
      </c>
      <c r="C1176" s="33" t="s">
        <v>22973</v>
      </c>
      <c r="D1176" s="16" t="s">
        <v>20091</v>
      </c>
      <c r="E1176" s="18" t="s">
        <v>26</v>
      </c>
      <c r="F1176" s="34">
        <v>41191</v>
      </c>
      <c r="G1176" s="20" t="s">
        <v>105</v>
      </c>
      <c r="H1176" s="109"/>
      <c r="I1176" s="21">
        <v>5246302</v>
      </c>
      <c r="J1176" s="21">
        <v>5000000</v>
      </c>
      <c r="K1176" s="21">
        <v>5361350</v>
      </c>
      <c r="L1176" s="21">
        <v>5279998</v>
      </c>
      <c r="M1176" s="21"/>
      <c r="N1176" s="21">
        <v>-33696</v>
      </c>
      <c r="O1176" s="21"/>
      <c r="P1176" s="125">
        <v>-33696</v>
      </c>
      <c r="Q1176" s="21"/>
      <c r="R1176" s="21">
        <v>5246302</v>
      </c>
      <c r="S1176" s="21"/>
      <c r="T1176" s="21"/>
      <c r="U1176" s="125">
        <v>0</v>
      </c>
      <c r="V1176" s="21">
        <v>171667</v>
      </c>
      <c r="W1176" s="34">
        <v>43070</v>
      </c>
      <c r="X1176" s="114" t="s">
        <v>13530</v>
      </c>
    </row>
    <row r="1177" spans="2:24" x14ac:dyDescent="0.2">
      <c r="B1177" s="14" t="s">
        <v>22972</v>
      </c>
      <c r="C1177" s="33" t="s">
        <v>22971</v>
      </c>
      <c r="D1177" s="16" t="s">
        <v>22970</v>
      </c>
      <c r="E1177" s="18" t="s">
        <v>26</v>
      </c>
      <c r="F1177" s="34">
        <v>40969</v>
      </c>
      <c r="G1177" s="20" t="s">
        <v>20597</v>
      </c>
      <c r="H1177" s="109"/>
      <c r="I1177" s="21">
        <v>4000000</v>
      </c>
      <c r="J1177" s="21">
        <v>4000000</v>
      </c>
      <c r="K1177" s="21">
        <v>4041080</v>
      </c>
      <c r="L1177" s="21">
        <v>4002415</v>
      </c>
      <c r="M1177" s="21"/>
      <c r="N1177" s="21">
        <v>-2415</v>
      </c>
      <c r="O1177" s="21"/>
      <c r="P1177" s="125">
        <v>-2415</v>
      </c>
      <c r="Q1177" s="21"/>
      <c r="R1177" s="21">
        <v>4000000</v>
      </c>
      <c r="S1177" s="21"/>
      <c r="T1177" s="21"/>
      <c r="U1177" s="125">
        <v>0</v>
      </c>
      <c r="V1177" s="21">
        <v>82500</v>
      </c>
      <c r="W1177" s="34">
        <v>50284</v>
      </c>
      <c r="X1177" s="114" t="s">
        <v>13512</v>
      </c>
    </row>
    <row r="1178" spans="2:24" x14ac:dyDescent="0.2">
      <c r="B1178" s="14" t="s">
        <v>22969</v>
      </c>
      <c r="C1178" s="33" t="s">
        <v>13528</v>
      </c>
      <c r="D1178" s="16" t="s">
        <v>22968</v>
      </c>
      <c r="E1178" s="18" t="s">
        <v>26</v>
      </c>
      <c r="F1178" s="34">
        <v>41183</v>
      </c>
      <c r="G1178" s="20" t="s">
        <v>20597</v>
      </c>
      <c r="H1178" s="109"/>
      <c r="I1178" s="21">
        <v>2115000</v>
      </c>
      <c r="J1178" s="21">
        <v>2115000</v>
      </c>
      <c r="K1178" s="21">
        <v>2115000</v>
      </c>
      <c r="L1178" s="21">
        <v>2115000</v>
      </c>
      <c r="M1178" s="21"/>
      <c r="N1178" s="21"/>
      <c r="O1178" s="21"/>
      <c r="P1178" s="125"/>
      <c r="Q1178" s="21"/>
      <c r="R1178" s="21">
        <v>2115000</v>
      </c>
      <c r="S1178" s="21"/>
      <c r="T1178" s="21"/>
      <c r="U1178" s="125"/>
      <c r="V1178" s="21">
        <v>80487</v>
      </c>
      <c r="W1178" s="34">
        <v>42552</v>
      </c>
      <c r="X1178" s="114" t="s">
        <v>13526</v>
      </c>
    </row>
    <row r="1179" spans="2:24" x14ac:dyDescent="0.2">
      <c r="B1179" s="14" t="s">
        <v>22967</v>
      </c>
      <c r="C1179" s="33" t="s">
        <v>22966</v>
      </c>
      <c r="D1179" s="16" t="s">
        <v>22965</v>
      </c>
      <c r="E1179" s="18" t="s">
        <v>26</v>
      </c>
      <c r="F1179" s="34">
        <v>41258</v>
      </c>
      <c r="G1179" s="20" t="s">
        <v>3559</v>
      </c>
      <c r="H1179" s="109"/>
      <c r="I1179" s="21">
        <v>1000000</v>
      </c>
      <c r="J1179" s="21">
        <v>1000000</v>
      </c>
      <c r="K1179" s="21">
        <v>1056690</v>
      </c>
      <c r="L1179" s="21">
        <v>1011759</v>
      </c>
      <c r="M1179" s="21"/>
      <c r="N1179" s="21">
        <v>-11759</v>
      </c>
      <c r="O1179" s="21"/>
      <c r="P1179" s="125">
        <v>-11759</v>
      </c>
      <c r="Q1179" s="21"/>
      <c r="R1179" s="21">
        <v>1000000</v>
      </c>
      <c r="S1179" s="21"/>
      <c r="T1179" s="21"/>
      <c r="U1179" s="125">
        <v>0</v>
      </c>
      <c r="V1179" s="21">
        <v>60000</v>
      </c>
      <c r="W1179" s="34">
        <v>41258</v>
      </c>
      <c r="X1179" s="114" t="s">
        <v>16128</v>
      </c>
    </row>
    <row r="1180" spans="2:24" x14ac:dyDescent="0.2">
      <c r="B1180" s="14" t="s">
        <v>22964</v>
      </c>
      <c r="C1180" s="33" t="s">
        <v>22963</v>
      </c>
      <c r="D1180" s="16" t="s">
        <v>22962</v>
      </c>
      <c r="E1180" s="18" t="s">
        <v>26</v>
      </c>
      <c r="F1180" s="34">
        <v>41214</v>
      </c>
      <c r="G1180" s="20" t="s">
        <v>20597</v>
      </c>
      <c r="H1180" s="109"/>
      <c r="I1180" s="21">
        <v>2710000</v>
      </c>
      <c r="J1180" s="21">
        <v>2710000</v>
      </c>
      <c r="K1180" s="21">
        <v>2927911</v>
      </c>
      <c r="L1180" s="21">
        <v>2734562</v>
      </c>
      <c r="M1180" s="21"/>
      <c r="N1180" s="21">
        <v>-24562</v>
      </c>
      <c r="O1180" s="21"/>
      <c r="P1180" s="125">
        <v>-24562</v>
      </c>
      <c r="Q1180" s="21"/>
      <c r="R1180" s="21">
        <v>2710000</v>
      </c>
      <c r="S1180" s="21"/>
      <c r="T1180" s="21"/>
      <c r="U1180" s="125">
        <v>0</v>
      </c>
      <c r="V1180" s="21">
        <v>149050</v>
      </c>
      <c r="W1180" s="34">
        <v>41760</v>
      </c>
      <c r="X1180" s="114" t="s">
        <v>13650</v>
      </c>
    </row>
    <row r="1181" spans="2:24" x14ac:dyDescent="0.2">
      <c r="B1181" s="14" t="s">
        <v>22961</v>
      </c>
      <c r="C1181" s="33" t="s">
        <v>22960</v>
      </c>
      <c r="D1181" s="16" t="s">
        <v>22959</v>
      </c>
      <c r="E1181" s="18" t="s">
        <v>26</v>
      </c>
      <c r="F1181" s="34">
        <v>41214</v>
      </c>
      <c r="G1181" s="20" t="s">
        <v>20597</v>
      </c>
      <c r="H1181" s="109"/>
      <c r="I1181" s="21">
        <v>2610000</v>
      </c>
      <c r="J1181" s="21">
        <v>2610000</v>
      </c>
      <c r="K1181" s="21">
        <v>2808334</v>
      </c>
      <c r="L1181" s="21">
        <v>2632986</v>
      </c>
      <c r="M1181" s="21"/>
      <c r="N1181" s="21">
        <v>-22986</v>
      </c>
      <c r="O1181" s="21"/>
      <c r="P1181" s="125">
        <v>-22986</v>
      </c>
      <c r="Q1181" s="21"/>
      <c r="R1181" s="21">
        <v>2610000</v>
      </c>
      <c r="S1181" s="21"/>
      <c r="T1181" s="21"/>
      <c r="U1181" s="125">
        <v>0</v>
      </c>
      <c r="V1181" s="21">
        <v>143550</v>
      </c>
      <c r="W1181" s="34">
        <v>42125</v>
      </c>
      <c r="X1181" s="114" t="s">
        <v>13650</v>
      </c>
    </row>
    <row r="1182" spans="2:24" x14ac:dyDescent="0.2">
      <c r="B1182" s="14" t="s">
        <v>22958</v>
      </c>
      <c r="C1182" s="33" t="s">
        <v>22957</v>
      </c>
      <c r="D1182" s="16" t="s">
        <v>22956</v>
      </c>
      <c r="E1182" s="18" t="s">
        <v>26</v>
      </c>
      <c r="F1182" s="34">
        <v>41183</v>
      </c>
      <c r="G1182" s="20" t="s">
        <v>3559</v>
      </c>
      <c r="H1182" s="109"/>
      <c r="I1182" s="21">
        <v>570000</v>
      </c>
      <c r="J1182" s="21">
        <v>570000</v>
      </c>
      <c r="K1182" s="21">
        <v>577598</v>
      </c>
      <c r="L1182" s="21">
        <v>571319</v>
      </c>
      <c r="M1182" s="21"/>
      <c r="N1182" s="21">
        <v>-1319</v>
      </c>
      <c r="O1182" s="21"/>
      <c r="P1182" s="125">
        <v>-1319</v>
      </c>
      <c r="Q1182" s="21"/>
      <c r="R1182" s="21">
        <v>570000</v>
      </c>
      <c r="S1182" s="21"/>
      <c r="T1182" s="21"/>
      <c r="U1182" s="125">
        <v>0</v>
      </c>
      <c r="V1182" s="21">
        <v>28500</v>
      </c>
      <c r="W1182" s="34">
        <v>41183</v>
      </c>
      <c r="X1182" s="114" t="s">
        <v>13522</v>
      </c>
    </row>
    <row r="1183" spans="2:24" x14ac:dyDescent="0.2">
      <c r="B1183" s="14" t="s">
        <v>22955</v>
      </c>
      <c r="C1183" s="33" t="s">
        <v>22954</v>
      </c>
      <c r="D1183" s="16" t="s">
        <v>22953</v>
      </c>
      <c r="E1183" s="18" t="s">
        <v>26</v>
      </c>
      <c r="F1183" s="34">
        <v>41091</v>
      </c>
      <c r="G1183" s="20" t="s">
        <v>3559</v>
      </c>
      <c r="H1183" s="109"/>
      <c r="I1183" s="21">
        <v>2330000</v>
      </c>
      <c r="J1183" s="21">
        <v>2330000</v>
      </c>
      <c r="K1183" s="21">
        <v>2445731</v>
      </c>
      <c r="L1183" s="21">
        <v>2345249</v>
      </c>
      <c r="M1183" s="21"/>
      <c r="N1183" s="21">
        <v>-15249</v>
      </c>
      <c r="O1183" s="21"/>
      <c r="P1183" s="125">
        <v>-15249</v>
      </c>
      <c r="Q1183" s="21"/>
      <c r="R1183" s="21">
        <v>2330000</v>
      </c>
      <c r="S1183" s="21"/>
      <c r="T1183" s="21"/>
      <c r="U1183" s="125">
        <v>0</v>
      </c>
      <c r="V1183" s="21">
        <v>128150</v>
      </c>
      <c r="W1183" s="34">
        <v>41091</v>
      </c>
      <c r="X1183" s="114" t="s">
        <v>16071</v>
      </c>
    </row>
    <row r="1184" spans="2:24" x14ac:dyDescent="0.2">
      <c r="B1184" s="14" t="s">
        <v>22952</v>
      </c>
      <c r="C1184" s="33" t="s">
        <v>13524</v>
      </c>
      <c r="D1184" s="16" t="s">
        <v>22951</v>
      </c>
      <c r="E1184" s="18" t="s">
        <v>26</v>
      </c>
      <c r="F1184" s="34">
        <v>41156</v>
      </c>
      <c r="G1184" s="20" t="s">
        <v>20597</v>
      </c>
      <c r="H1184" s="109"/>
      <c r="I1184" s="21">
        <v>185000</v>
      </c>
      <c r="J1184" s="21">
        <v>185000</v>
      </c>
      <c r="K1184" s="21">
        <v>194620</v>
      </c>
      <c r="L1184" s="21">
        <v>188389</v>
      </c>
      <c r="M1184" s="21"/>
      <c r="N1184" s="21">
        <v>-3389</v>
      </c>
      <c r="O1184" s="21"/>
      <c r="P1184" s="125">
        <v>-3389</v>
      </c>
      <c r="Q1184" s="21"/>
      <c r="R1184" s="21">
        <v>185000</v>
      </c>
      <c r="S1184" s="21"/>
      <c r="T1184" s="21"/>
      <c r="U1184" s="125">
        <v>0</v>
      </c>
      <c r="V1184" s="21">
        <v>7150</v>
      </c>
      <c r="W1184" s="34">
        <v>49735</v>
      </c>
      <c r="X1184" s="114" t="s">
        <v>13522</v>
      </c>
    </row>
    <row r="1185" spans="2:24" x14ac:dyDescent="0.2">
      <c r="B1185" s="14" t="s">
        <v>22950</v>
      </c>
      <c r="C1185" s="33" t="s">
        <v>22949</v>
      </c>
      <c r="D1185" s="16" t="s">
        <v>22948</v>
      </c>
      <c r="E1185" s="18" t="s">
        <v>26</v>
      </c>
      <c r="F1185" s="34">
        <v>41105</v>
      </c>
      <c r="G1185" s="20" t="s">
        <v>3559</v>
      </c>
      <c r="H1185" s="109"/>
      <c r="I1185" s="21">
        <v>3105000</v>
      </c>
      <c r="J1185" s="21">
        <v>3105000</v>
      </c>
      <c r="K1185" s="21">
        <v>3084072</v>
      </c>
      <c r="L1185" s="21">
        <v>3103232</v>
      </c>
      <c r="M1185" s="21"/>
      <c r="N1185" s="21">
        <v>1768</v>
      </c>
      <c r="O1185" s="21"/>
      <c r="P1185" s="125">
        <v>1768</v>
      </c>
      <c r="Q1185" s="21"/>
      <c r="R1185" s="21">
        <v>3105000</v>
      </c>
      <c r="S1185" s="21"/>
      <c r="T1185" s="21"/>
      <c r="U1185" s="125">
        <v>0</v>
      </c>
      <c r="V1185" s="21">
        <v>124200</v>
      </c>
      <c r="W1185" s="34">
        <v>41105</v>
      </c>
      <c r="X1185" s="114" t="s">
        <v>16204</v>
      </c>
    </row>
    <row r="1186" spans="2:24" x14ac:dyDescent="0.2">
      <c r="B1186" s="14" t="s">
        <v>22947</v>
      </c>
      <c r="C1186" s="33" t="s">
        <v>22946</v>
      </c>
      <c r="D1186" s="16" t="s">
        <v>22945</v>
      </c>
      <c r="E1186" s="18" t="s">
        <v>26</v>
      </c>
      <c r="F1186" s="34">
        <v>41244</v>
      </c>
      <c r="G1186" s="20" t="s">
        <v>3559</v>
      </c>
      <c r="H1186" s="109"/>
      <c r="I1186" s="21">
        <v>5000000</v>
      </c>
      <c r="J1186" s="21">
        <v>5000000</v>
      </c>
      <c r="K1186" s="21">
        <v>5464300</v>
      </c>
      <c r="L1186" s="21">
        <v>5149668</v>
      </c>
      <c r="M1186" s="21"/>
      <c r="N1186" s="21">
        <v>-149668</v>
      </c>
      <c r="O1186" s="21"/>
      <c r="P1186" s="125">
        <v>-149668</v>
      </c>
      <c r="Q1186" s="21"/>
      <c r="R1186" s="21">
        <v>5000000</v>
      </c>
      <c r="S1186" s="21"/>
      <c r="T1186" s="21"/>
      <c r="U1186" s="125">
        <v>0</v>
      </c>
      <c r="V1186" s="21">
        <v>250000</v>
      </c>
      <c r="W1186" s="34">
        <v>41244</v>
      </c>
      <c r="X1186" s="114" t="s">
        <v>16204</v>
      </c>
    </row>
    <row r="1187" spans="2:24" x14ac:dyDescent="0.2">
      <c r="B1187" s="14" t="s">
        <v>22944</v>
      </c>
      <c r="C1187" s="33" t="s">
        <v>22943</v>
      </c>
      <c r="D1187" s="16" t="s">
        <v>22942</v>
      </c>
      <c r="E1187" s="18" t="s">
        <v>26</v>
      </c>
      <c r="F1187" s="34">
        <v>41214</v>
      </c>
      <c r="G1187" s="20" t="s">
        <v>22941</v>
      </c>
      <c r="H1187" s="109"/>
      <c r="I1187" s="21">
        <v>22183922</v>
      </c>
      <c r="J1187" s="21">
        <v>22910000</v>
      </c>
      <c r="K1187" s="21">
        <v>22093604</v>
      </c>
      <c r="L1187" s="21">
        <v>22185663</v>
      </c>
      <c r="M1187" s="21"/>
      <c r="N1187" s="21">
        <v>-1740</v>
      </c>
      <c r="O1187" s="21"/>
      <c r="P1187" s="125">
        <v>-1740</v>
      </c>
      <c r="Q1187" s="21"/>
      <c r="R1187" s="21">
        <v>22183922</v>
      </c>
      <c r="S1187" s="21"/>
      <c r="T1187" s="21"/>
      <c r="U1187" s="125">
        <v>0</v>
      </c>
      <c r="V1187" s="21">
        <v>2043403</v>
      </c>
      <c r="W1187" s="34">
        <v>48519</v>
      </c>
      <c r="X1187" s="114" t="s">
        <v>16204</v>
      </c>
    </row>
    <row r="1188" spans="2:24" x14ac:dyDescent="0.2">
      <c r="B1188" s="14" t="s">
        <v>22940</v>
      </c>
      <c r="C1188" s="33" t="s">
        <v>22939</v>
      </c>
      <c r="D1188" s="16" t="s">
        <v>22938</v>
      </c>
      <c r="E1188" s="18" t="s">
        <v>26</v>
      </c>
      <c r="F1188" s="34">
        <v>41244</v>
      </c>
      <c r="G1188" s="20" t="s">
        <v>3559</v>
      </c>
      <c r="H1188" s="109"/>
      <c r="I1188" s="21">
        <v>605000</v>
      </c>
      <c r="J1188" s="21">
        <v>605000</v>
      </c>
      <c r="K1188" s="21">
        <v>613028</v>
      </c>
      <c r="L1188" s="21">
        <v>606133</v>
      </c>
      <c r="M1188" s="21"/>
      <c r="N1188" s="21">
        <v>-1133</v>
      </c>
      <c r="O1188" s="21"/>
      <c r="P1188" s="125">
        <v>-1133</v>
      </c>
      <c r="Q1188" s="21"/>
      <c r="R1188" s="21">
        <v>605000</v>
      </c>
      <c r="S1188" s="21"/>
      <c r="T1188" s="21"/>
      <c r="U1188" s="125">
        <v>0</v>
      </c>
      <c r="V1188" s="21">
        <v>27225</v>
      </c>
      <c r="W1188" s="34">
        <v>41244</v>
      </c>
      <c r="X1188" s="114" t="s">
        <v>13492</v>
      </c>
    </row>
    <row r="1189" spans="2:24" x14ac:dyDescent="0.2">
      <c r="B1189" s="14" t="s">
        <v>22937</v>
      </c>
      <c r="C1189" s="33" t="s">
        <v>13520</v>
      </c>
      <c r="D1189" s="16" t="s">
        <v>22936</v>
      </c>
      <c r="E1189" s="18" t="s">
        <v>26</v>
      </c>
      <c r="F1189" s="34">
        <v>41183</v>
      </c>
      <c r="G1189" s="20" t="s">
        <v>20597</v>
      </c>
      <c r="H1189" s="109"/>
      <c r="I1189" s="21">
        <v>225000</v>
      </c>
      <c r="J1189" s="21">
        <v>225000</v>
      </c>
      <c r="K1189" s="21">
        <v>233399</v>
      </c>
      <c r="L1189" s="21">
        <v>228398</v>
      </c>
      <c r="M1189" s="21"/>
      <c r="N1189" s="21">
        <v>-3398</v>
      </c>
      <c r="O1189" s="21"/>
      <c r="P1189" s="125">
        <v>-3398</v>
      </c>
      <c r="Q1189" s="21"/>
      <c r="R1189" s="21">
        <v>225000</v>
      </c>
      <c r="S1189" s="21"/>
      <c r="T1189" s="21"/>
      <c r="U1189" s="125">
        <v>0</v>
      </c>
      <c r="V1189" s="21">
        <v>11125</v>
      </c>
      <c r="W1189" s="34">
        <v>49949</v>
      </c>
      <c r="X1189" s="114" t="s">
        <v>13518</v>
      </c>
    </row>
    <row r="1190" spans="2:24" x14ac:dyDescent="0.2">
      <c r="B1190" s="14" t="s">
        <v>22935</v>
      </c>
      <c r="C1190" s="33" t="s">
        <v>16369</v>
      </c>
      <c r="D1190" s="16" t="s">
        <v>22934</v>
      </c>
      <c r="E1190" s="18" t="s">
        <v>26</v>
      </c>
      <c r="F1190" s="34">
        <v>41030</v>
      </c>
      <c r="G1190" s="20" t="s">
        <v>20597</v>
      </c>
      <c r="H1190" s="109"/>
      <c r="I1190" s="21">
        <v>485000</v>
      </c>
      <c r="J1190" s="21">
        <v>485000</v>
      </c>
      <c r="K1190" s="21">
        <v>504846</v>
      </c>
      <c r="L1190" s="21">
        <v>492433</v>
      </c>
      <c r="M1190" s="21"/>
      <c r="N1190" s="21">
        <v>-7433</v>
      </c>
      <c r="O1190" s="21"/>
      <c r="P1190" s="125">
        <v>-7433</v>
      </c>
      <c r="Q1190" s="21"/>
      <c r="R1190" s="21">
        <v>485000</v>
      </c>
      <c r="S1190" s="21"/>
      <c r="T1190" s="21"/>
      <c r="U1190" s="125">
        <v>0</v>
      </c>
      <c r="V1190" s="21">
        <v>12125</v>
      </c>
      <c r="W1190" s="34">
        <v>42125</v>
      </c>
      <c r="X1190" s="114" t="s">
        <v>13572</v>
      </c>
    </row>
    <row r="1191" spans="2:24" x14ac:dyDescent="0.2">
      <c r="B1191" s="14" t="s">
        <v>22933</v>
      </c>
      <c r="C1191" s="33" t="s">
        <v>22932</v>
      </c>
      <c r="D1191" s="16" t="s">
        <v>22931</v>
      </c>
      <c r="E1191" s="18" t="s">
        <v>26</v>
      </c>
      <c r="F1191" s="34">
        <v>41153</v>
      </c>
      <c r="G1191" s="20" t="s">
        <v>3559</v>
      </c>
      <c r="H1191" s="109"/>
      <c r="I1191" s="21">
        <v>500000</v>
      </c>
      <c r="J1191" s="21">
        <v>500000</v>
      </c>
      <c r="K1191" s="21">
        <v>508885</v>
      </c>
      <c r="L1191" s="21">
        <v>500979</v>
      </c>
      <c r="M1191" s="21"/>
      <c r="N1191" s="21">
        <v>-979</v>
      </c>
      <c r="O1191" s="21"/>
      <c r="P1191" s="125">
        <v>-979</v>
      </c>
      <c r="Q1191" s="21"/>
      <c r="R1191" s="21">
        <v>500000</v>
      </c>
      <c r="S1191" s="21"/>
      <c r="T1191" s="21"/>
      <c r="U1191" s="125">
        <v>0</v>
      </c>
      <c r="V1191" s="21">
        <v>25625</v>
      </c>
      <c r="W1191" s="34">
        <v>41153</v>
      </c>
      <c r="X1191" s="114" t="s">
        <v>13572</v>
      </c>
    </row>
    <row r="1192" spans="2:24" x14ac:dyDescent="0.2">
      <c r="B1192" s="14" t="s">
        <v>22930</v>
      </c>
      <c r="C1192" s="33" t="s">
        <v>22929</v>
      </c>
      <c r="D1192" s="16" t="s">
        <v>22928</v>
      </c>
      <c r="E1192" s="18" t="s">
        <v>26</v>
      </c>
      <c r="F1192" s="34">
        <v>40940</v>
      </c>
      <c r="G1192" s="20" t="s">
        <v>20597</v>
      </c>
      <c r="H1192" s="109"/>
      <c r="I1192" s="21">
        <v>7060000</v>
      </c>
      <c r="J1192" s="21">
        <v>7060000</v>
      </c>
      <c r="K1192" s="21">
        <v>7710455</v>
      </c>
      <c r="L1192" s="21">
        <v>7063450</v>
      </c>
      <c r="M1192" s="21"/>
      <c r="N1192" s="21">
        <v>-3450</v>
      </c>
      <c r="O1192" s="21"/>
      <c r="P1192" s="125">
        <v>-3450</v>
      </c>
      <c r="Q1192" s="21"/>
      <c r="R1192" s="21">
        <v>7060000</v>
      </c>
      <c r="S1192" s="21"/>
      <c r="T1192" s="21"/>
      <c r="U1192" s="125">
        <v>0</v>
      </c>
      <c r="V1192" s="21">
        <v>189738</v>
      </c>
      <c r="W1192" s="34">
        <v>43862</v>
      </c>
      <c r="X1192" s="114" t="s">
        <v>13500</v>
      </c>
    </row>
    <row r="1193" spans="2:24" x14ac:dyDescent="0.2">
      <c r="B1193" s="14" t="s">
        <v>22927</v>
      </c>
      <c r="C1193" s="33" t="s">
        <v>22926</v>
      </c>
      <c r="D1193" s="16" t="s">
        <v>22925</v>
      </c>
      <c r="E1193" s="18" t="s">
        <v>26</v>
      </c>
      <c r="F1193" s="34">
        <v>41244</v>
      </c>
      <c r="G1193" s="20" t="s">
        <v>3559</v>
      </c>
      <c r="H1193" s="109"/>
      <c r="I1193" s="21">
        <v>1205000</v>
      </c>
      <c r="J1193" s="21">
        <v>1205000</v>
      </c>
      <c r="K1193" s="21">
        <v>1233908</v>
      </c>
      <c r="L1193" s="21">
        <v>1210358</v>
      </c>
      <c r="M1193" s="21"/>
      <c r="N1193" s="21">
        <v>-5358</v>
      </c>
      <c r="O1193" s="21"/>
      <c r="P1193" s="125">
        <v>-5358</v>
      </c>
      <c r="Q1193" s="21"/>
      <c r="R1193" s="21">
        <v>1205000</v>
      </c>
      <c r="S1193" s="21"/>
      <c r="T1193" s="21"/>
      <c r="U1193" s="125">
        <v>0</v>
      </c>
      <c r="V1193" s="21">
        <v>60250</v>
      </c>
      <c r="W1193" s="34">
        <v>41244</v>
      </c>
      <c r="X1193" s="114" t="s">
        <v>16204</v>
      </c>
    </row>
    <row r="1194" spans="2:24" x14ac:dyDescent="0.2">
      <c r="B1194" s="14" t="s">
        <v>22924</v>
      </c>
      <c r="C1194" s="33" t="s">
        <v>13516</v>
      </c>
      <c r="D1194" s="16" t="s">
        <v>22923</v>
      </c>
      <c r="E1194" s="18" t="s">
        <v>26</v>
      </c>
      <c r="F1194" s="34">
        <v>41246</v>
      </c>
      <c r="G1194" s="20" t="s">
        <v>20597</v>
      </c>
      <c r="H1194" s="109"/>
      <c r="I1194" s="21">
        <v>130000</v>
      </c>
      <c r="J1194" s="21">
        <v>130000</v>
      </c>
      <c r="K1194" s="21">
        <v>138580</v>
      </c>
      <c r="L1194" s="21">
        <v>135295</v>
      </c>
      <c r="M1194" s="21"/>
      <c r="N1194" s="21">
        <v>-5295</v>
      </c>
      <c r="O1194" s="21"/>
      <c r="P1194" s="125">
        <v>-5295</v>
      </c>
      <c r="Q1194" s="21"/>
      <c r="R1194" s="21">
        <v>130000</v>
      </c>
      <c r="S1194" s="21"/>
      <c r="T1194" s="21"/>
      <c r="U1194" s="125">
        <v>0</v>
      </c>
      <c r="V1194" s="21">
        <v>5088</v>
      </c>
      <c r="W1194" s="34">
        <v>46905</v>
      </c>
      <c r="X1194" s="114" t="s">
        <v>13512</v>
      </c>
    </row>
    <row r="1195" spans="2:24" x14ac:dyDescent="0.2">
      <c r="B1195" s="14" t="s">
        <v>22922</v>
      </c>
      <c r="C1195" s="33" t="s">
        <v>13514</v>
      </c>
      <c r="D1195" s="16" t="s">
        <v>22921</v>
      </c>
      <c r="E1195" s="18" t="s">
        <v>26</v>
      </c>
      <c r="F1195" s="34">
        <v>41246</v>
      </c>
      <c r="G1195" s="20" t="s">
        <v>20597</v>
      </c>
      <c r="H1195" s="109"/>
      <c r="I1195" s="21">
        <v>140000</v>
      </c>
      <c r="J1195" s="21">
        <v>140000</v>
      </c>
      <c r="K1195" s="21">
        <v>149240</v>
      </c>
      <c r="L1195" s="21">
        <v>145041</v>
      </c>
      <c r="M1195" s="21"/>
      <c r="N1195" s="21">
        <v>-5041</v>
      </c>
      <c r="O1195" s="21"/>
      <c r="P1195" s="125">
        <v>-5041</v>
      </c>
      <c r="Q1195" s="21"/>
      <c r="R1195" s="21">
        <v>140000</v>
      </c>
      <c r="S1195" s="21"/>
      <c r="T1195" s="21"/>
      <c r="U1195" s="125">
        <v>0</v>
      </c>
      <c r="V1195" s="21">
        <v>5880</v>
      </c>
      <c r="W1195" s="34">
        <v>47088</v>
      </c>
      <c r="X1195" s="114" t="s">
        <v>13512</v>
      </c>
    </row>
    <row r="1196" spans="2:24" x14ac:dyDescent="0.2">
      <c r="B1196" s="14" t="s">
        <v>22920</v>
      </c>
      <c r="C1196" s="33" t="s">
        <v>16295</v>
      </c>
      <c r="D1196" s="16" t="s">
        <v>22919</v>
      </c>
      <c r="E1196" s="18" t="s">
        <v>26</v>
      </c>
      <c r="F1196" s="34">
        <v>41246</v>
      </c>
      <c r="G1196" s="20" t="s">
        <v>20597</v>
      </c>
      <c r="H1196" s="109"/>
      <c r="I1196" s="21">
        <v>335000</v>
      </c>
      <c r="J1196" s="21">
        <v>335000</v>
      </c>
      <c r="K1196" s="21">
        <v>356842</v>
      </c>
      <c r="L1196" s="21">
        <v>340646</v>
      </c>
      <c r="M1196" s="21"/>
      <c r="N1196" s="21">
        <v>-5646</v>
      </c>
      <c r="O1196" s="21"/>
      <c r="P1196" s="125">
        <v>-5646</v>
      </c>
      <c r="Q1196" s="21"/>
      <c r="R1196" s="21">
        <v>335000</v>
      </c>
      <c r="S1196" s="21"/>
      <c r="T1196" s="21"/>
      <c r="U1196" s="125">
        <v>0</v>
      </c>
      <c r="V1196" s="21">
        <v>18425</v>
      </c>
      <c r="W1196" s="34">
        <v>41609</v>
      </c>
      <c r="X1196" s="114" t="s">
        <v>13492</v>
      </c>
    </row>
    <row r="1197" spans="2:24" x14ac:dyDescent="0.2">
      <c r="B1197" s="14" t="s">
        <v>22918</v>
      </c>
      <c r="C1197" s="33" t="s">
        <v>13510</v>
      </c>
      <c r="D1197" s="16" t="s">
        <v>22917</v>
      </c>
      <c r="E1197" s="18" t="s">
        <v>26</v>
      </c>
      <c r="F1197" s="34">
        <v>41183</v>
      </c>
      <c r="G1197" s="20" t="s">
        <v>20597</v>
      </c>
      <c r="H1197" s="109"/>
      <c r="I1197" s="21">
        <v>1410000</v>
      </c>
      <c r="J1197" s="21">
        <v>1410000</v>
      </c>
      <c r="K1197" s="21">
        <v>1410000</v>
      </c>
      <c r="L1197" s="21">
        <v>1410000</v>
      </c>
      <c r="M1197" s="21"/>
      <c r="N1197" s="21"/>
      <c r="O1197" s="21"/>
      <c r="P1197" s="125"/>
      <c r="Q1197" s="21"/>
      <c r="R1197" s="21">
        <v>1410000</v>
      </c>
      <c r="S1197" s="21"/>
      <c r="T1197" s="21"/>
      <c r="U1197" s="125"/>
      <c r="V1197" s="21">
        <v>47322</v>
      </c>
      <c r="W1197" s="34">
        <v>43282</v>
      </c>
      <c r="X1197" s="114" t="s">
        <v>13508</v>
      </c>
    </row>
    <row r="1198" spans="2:24" x14ac:dyDescent="0.2">
      <c r="B1198" s="14" t="s">
        <v>22916</v>
      </c>
      <c r="C1198" s="33" t="s">
        <v>22915</v>
      </c>
      <c r="D1198" s="16" t="s">
        <v>22914</v>
      </c>
      <c r="E1198" s="18" t="s">
        <v>26</v>
      </c>
      <c r="F1198" s="34">
        <v>41107</v>
      </c>
      <c r="G1198" s="20" t="s">
        <v>105</v>
      </c>
      <c r="H1198" s="109"/>
      <c r="I1198" s="21">
        <v>2000368</v>
      </c>
      <c r="J1198" s="21">
        <v>2000000</v>
      </c>
      <c r="K1198" s="21">
        <v>2002900</v>
      </c>
      <c r="L1198" s="21">
        <v>2002229</v>
      </c>
      <c r="M1198" s="21"/>
      <c r="N1198" s="21">
        <v>-1861</v>
      </c>
      <c r="O1198" s="21"/>
      <c r="P1198" s="125">
        <v>-1861</v>
      </c>
      <c r="Q1198" s="21"/>
      <c r="R1198" s="21">
        <v>2000368</v>
      </c>
      <c r="S1198" s="21"/>
      <c r="T1198" s="21"/>
      <c r="U1198" s="125">
        <v>0</v>
      </c>
      <c r="V1198" s="21">
        <v>104722</v>
      </c>
      <c r="W1198" s="34">
        <v>46388</v>
      </c>
      <c r="X1198" s="114" t="s">
        <v>13508</v>
      </c>
    </row>
    <row r="1199" spans="2:24" x14ac:dyDescent="0.2">
      <c r="B1199" s="14" t="s">
        <v>22913</v>
      </c>
      <c r="C1199" s="33" t="s">
        <v>22912</v>
      </c>
      <c r="D1199" s="16" t="s">
        <v>22911</v>
      </c>
      <c r="E1199" s="18" t="s">
        <v>26</v>
      </c>
      <c r="F1199" s="34">
        <v>41214</v>
      </c>
      <c r="G1199" s="20" t="s">
        <v>3559</v>
      </c>
      <c r="H1199" s="109"/>
      <c r="I1199" s="21">
        <v>165000</v>
      </c>
      <c r="J1199" s="21">
        <v>165000</v>
      </c>
      <c r="K1199" s="21">
        <v>167620</v>
      </c>
      <c r="L1199" s="21">
        <v>165405</v>
      </c>
      <c r="M1199" s="21"/>
      <c r="N1199" s="21">
        <v>-405</v>
      </c>
      <c r="O1199" s="21"/>
      <c r="P1199" s="125">
        <v>-405</v>
      </c>
      <c r="Q1199" s="21"/>
      <c r="R1199" s="21">
        <v>165000</v>
      </c>
      <c r="S1199" s="21"/>
      <c r="T1199" s="21"/>
      <c r="U1199" s="125">
        <v>0</v>
      </c>
      <c r="V1199" s="21">
        <v>7013</v>
      </c>
      <c r="W1199" s="34">
        <v>41214</v>
      </c>
      <c r="X1199" s="114" t="s">
        <v>16273</v>
      </c>
    </row>
    <row r="1200" spans="2:24" x14ac:dyDescent="0.2">
      <c r="B1200" s="14" t="s">
        <v>22910</v>
      </c>
      <c r="C1200" s="33" t="s">
        <v>22909</v>
      </c>
      <c r="D1200" s="16" t="s">
        <v>22908</v>
      </c>
      <c r="E1200" s="18" t="s">
        <v>26</v>
      </c>
      <c r="F1200" s="34">
        <v>40954</v>
      </c>
      <c r="G1200" s="20" t="s">
        <v>3559</v>
      </c>
      <c r="H1200" s="109"/>
      <c r="I1200" s="21">
        <v>2000000</v>
      </c>
      <c r="J1200" s="21">
        <v>2000000</v>
      </c>
      <c r="K1200" s="21">
        <v>2102880</v>
      </c>
      <c r="L1200" s="21">
        <v>2004867</v>
      </c>
      <c r="M1200" s="21"/>
      <c r="N1200" s="21">
        <v>-4867</v>
      </c>
      <c r="O1200" s="21"/>
      <c r="P1200" s="125">
        <v>-4867</v>
      </c>
      <c r="Q1200" s="21"/>
      <c r="R1200" s="21">
        <v>2000000</v>
      </c>
      <c r="S1200" s="21"/>
      <c r="T1200" s="21"/>
      <c r="U1200" s="125">
        <v>0</v>
      </c>
      <c r="V1200" s="21">
        <v>50000</v>
      </c>
      <c r="W1200" s="34">
        <v>40954</v>
      </c>
      <c r="X1200" s="114" t="s">
        <v>13500</v>
      </c>
    </row>
    <row r="1201" spans="2:24" x14ac:dyDescent="0.2">
      <c r="B1201" s="14" t="s">
        <v>22907</v>
      </c>
      <c r="C1201" s="33" t="s">
        <v>22906</v>
      </c>
      <c r="D1201" s="16" t="s">
        <v>22905</v>
      </c>
      <c r="E1201" s="18" t="s">
        <v>26</v>
      </c>
      <c r="F1201" s="34">
        <v>40909</v>
      </c>
      <c r="G1201" s="20" t="s">
        <v>3559</v>
      </c>
      <c r="H1201" s="109"/>
      <c r="I1201" s="21">
        <v>70000</v>
      </c>
      <c r="J1201" s="21">
        <v>70000</v>
      </c>
      <c r="K1201" s="21">
        <v>70000</v>
      </c>
      <c r="L1201" s="21">
        <v>70000</v>
      </c>
      <c r="M1201" s="21"/>
      <c r="N1201" s="21"/>
      <c r="O1201" s="21"/>
      <c r="P1201" s="125"/>
      <c r="Q1201" s="21"/>
      <c r="R1201" s="21">
        <v>70000</v>
      </c>
      <c r="S1201" s="21"/>
      <c r="T1201" s="21"/>
      <c r="U1201" s="125"/>
      <c r="V1201" s="21">
        <v>1400</v>
      </c>
      <c r="W1201" s="34">
        <v>40909</v>
      </c>
      <c r="X1201" s="114" t="s">
        <v>16149</v>
      </c>
    </row>
    <row r="1202" spans="2:24" x14ac:dyDescent="0.2">
      <c r="B1202" s="14" t="s">
        <v>22904</v>
      </c>
      <c r="C1202" s="33" t="s">
        <v>22902</v>
      </c>
      <c r="D1202" s="16" t="s">
        <v>22901</v>
      </c>
      <c r="E1202" s="18" t="s">
        <v>26</v>
      </c>
      <c r="F1202" s="34">
        <v>41001</v>
      </c>
      <c r="G1202" s="20" t="s">
        <v>20597</v>
      </c>
      <c r="H1202" s="109"/>
      <c r="I1202" s="21">
        <v>125000</v>
      </c>
      <c r="J1202" s="21">
        <v>125000</v>
      </c>
      <c r="K1202" s="21">
        <v>125000</v>
      </c>
      <c r="L1202" s="21">
        <v>125000</v>
      </c>
      <c r="M1202" s="21"/>
      <c r="N1202" s="21"/>
      <c r="O1202" s="21"/>
      <c r="P1202" s="125"/>
      <c r="Q1202" s="21"/>
      <c r="R1202" s="21">
        <v>125000</v>
      </c>
      <c r="S1202" s="21"/>
      <c r="T1202" s="21"/>
      <c r="U1202" s="125"/>
      <c r="V1202" s="21">
        <v>3696</v>
      </c>
      <c r="W1202" s="34">
        <v>41091</v>
      </c>
      <c r="X1202" s="114" t="s">
        <v>16149</v>
      </c>
    </row>
    <row r="1203" spans="2:24" x14ac:dyDescent="0.2">
      <c r="B1203" s="14" t="s">
        <v>22903</v>
      </c>
      <c r="C1203" s="33" t="s">
        <v>22902</v>
      </c>
      <c r="D1203" s="16" t="s">
        <v>22901</v>
      </c>
      <c r="E1203" s="18" t="s">
        <v>26</v>
      </c>
      <c r="F1203" s="34">
        <v>41091</v>
      </c>
      <c r="G1203" s="20" t="s">
        <v>3559</v>
      </c>
      <c r="H1203" s="109"/>
      <c r="I1203" s="21">
        <v>120000</v>
      </c>
      <c r="J1203" s="21">
        <v>120000</v>
      </c>
      <c r="K1203" s="21">
        <v>120000</v>
      </c>
      <c r="L1203" s="21">
        <v>120000</v>
      </c>
      <c r="M1203" s="21"/>
      <c r="N1203" s="21"/>
      <c r="O1203" s="21"/>
      <c r="P1203" s="125"/>
      <c r="Q1203" s="21"/>
      <c r="R1203" s="21">
        <v>120000</v>
      </c>
      <c r="S1203" s="21"/>
      <c r="T1203" s="21"/>
      <c r="U1203" s="125"/>
      <c r="V1203" s="21">
        <v>4860</v>
      </c>
      <c r="W1203" s="34">
        <v>41091</v>
      </c>
      <c r="X1203" s="114" t="s">
        <v>16149</v>
      </c>
    </row>
    <row r="1204" spans="2:24" x14ac:dyDescent="0.2">
      <c r="B1204" s="14" t="s">
        <v>22900</v>
      </c>
      <c r="C1204" s="33" t="s">
        <v>16251</v>
      </c>
      <c r="D1204" s="16" t="s">
        <v>22899</v>
      </c>
      <c r="E1204" s="18" t="s">
        <v>26</v>
      </c>
      <c r="F1204" s="34">
        <v>41183</v>
      </c>
      <c r="G1204" s="20" t="s">
        <v>20597</v>
      </c>
      <c r="H1204" s="109"/>
      <c r="I1204" s="21">
        <v>210000</v>
      </c>
      <c r="J1204" s="21">
        <v>210000</v>
      </c>
      <c r="K1204" s="21">
        <v>210000</v>
      </c>
      <c r="L1204" s="21">
        <v>210000</v>
      </c>
      <c r="M1204" s="21"/>
      <c r="N1204" s="21"/>
      <c r="O1204" s="21"/>
      <c r="P1204" s="125"/>
      <c r="Q1204" s="21"/>
      <c r="R1204" s="21">
        <v>210000</v>
      </c>
      <c r="S1204" s="21"/>
      <c r="T1204" s="21"/>
      <c r="U1204" s="125"/>
      <c r="V1204" s="21">
        <v>10199</v>
      </c>
      <c r="W1204" s="34">
        <v>41275</v>
      </c>
      <c r="X1204" s="114" t="s">
        <v>16149</v>
      </c>
    </row>
    <row r="1205" spans="2:24" x14ac:dyDescent="0.2">
      <c r="B1205" s="14" t="s">
        <v>22898</v>
      </c>
      <c r="C1205" s="33" t="s">
        <v>16249</v>
      </c>
      <c r="D1205" s="16" t="s">
        <v>22897</v>
      </c>
      <c r="E1205" s="18" t="s">
        <v>26</v>
      </c>
      <c r="F1205" s="34">
        <v>41092</v>
      </c>
      <c r="G1205" s="20" t="s">
        <v>20597</v>
      </c>
      <c r="H1205" s="109"/>
      <c r="I1205" s="21">
        <v>20000</v>
      </c>
      <c r="J1205" s="21">
        <v>20000</v>
      </c>
      <c r="K1205" s="21">
        <v>20000</v>
      </c>
      <c r="L1205" s="21">
        <v>20000</v>
      </c>
      <c r="M1205" s="21"/>
      <c r="N1205" s="21"/>
      <c r="O1205" s="21"/>
      <c r="P1205" s="125"/>
      <c r="Q1205" s="21"/>
      <c r="R1205" s="21">
        <v>20000</v>
      </c>
      <c r="S1205" s="21"/>
      <c r="T1205" s="21"/>
      <c r="U1205" s="125"/>
      <c r="V1205" s="21">
        <v>623</v>
      </c>
      <c r="W1205" s="34">
        <v>41456</v>
      </c>
      <c r="X1205" s="114" t="s">
        <v>16149</v>
      </c>
    </row>
    <row r="1206" spans="2:24" x14ac:dyDescent="0.2">
      <c r="B1206" s="14" t="s">
        <v>22896</v>
      </c>
      <c r="C1206" s="33" t="s">
        <v>16247</v>
      </c>
      <c r="D1206" s="16" t="s">
        <v>22895</v>
      </c>
      <c r="E1206" s="18" t="s">
        <v>26</v>
      </c>
      <c r="F1206" s="34">
        <v>41092</v>
      </c>
      <c r="G1206" s="20" t="s">
        <v>20597</v>
      </c>
      <c r="H1206" s="109"/>
      <c r="I1206" s="21">
        <v>45000</v>
      </c>
      <c r="J1206" s="21">
        <v>45000</v>
      </c>
      <c r="K1206" s="21">
        <v>45000</v>
      </c>
      <c r="L1206" s="21">
        <v>45000</v>
      </c>
      <c r="M1206" s="21"/>
      <c r="N1206" s="21"/>
      <c r="O1206" s="21"/>
      <c r="P1206" s="125"/>
      <c r="Q1206" s="21"/>
      <c r="R1206" s="21">
        <v>45000</v>
      </c>
      <c r="S1206" s="21"/>
      <c r="T1206" s="21"/>
      <c r="U1206" s="125"/>
      <c r="V1206" s="21">
        <v>1488</v>
      </c>
      <c r="W1206" s="34">
        <v>41640</v>
      </c>
      <c r="X1206" s="114" t="s">
        <v>16149</v>
      </c>
    </row>
    <row r="1207" spans="2:24" x14ac:dyDescent="0.2">
      <c r="B1207" s="14" t="s">
        <v>22894</v>
      </c>
      <c r="C1207" s="33" t="s">
        <v>16245</v>
      </c>
      <c r="D1207" s="16" t="s">
        <v>22893</v>
      </c>
      <c r="E1207" s="18" t="s">
        <v>26</v>
      </c>
      <c r="F1207" s="34">
        <v>41092</v>
      </c>
      <c r="G1207" s="20" t="s">
        <v>20597</v>
      </c>
      <c r="H1207" s="109"/>
      <c r="I1207" s="21">
        <v>45000</v>
      </c>
      <c r="J1207" s="21">
        <v>45000</v>
      </c>
      <c r="K1207" s="21">
        <v>45000</v>
      </c>
      <c r="L1207" s="21">
        <v>45000</v>
      </c>
      <c r="M1207" s="21"/>
      <c r="N1207" s="21"/>
      <c r="O1207" s="21"/>
      <c r="P1207" s="125"/>
      <c r="Q1207" s="21"/>
      <c r="R1207" s="21">
        <v>45000</v>
      </c>
      <c r="S1207" s="21"/>
      <c r="T1207" s="21"/>
      <c r="U1207" s="125"/>
      <c r="V1207" s="21">
        <v>1488</v>
      </c>
      <c r="W1207" s="34">
        <v>41821</v>
      </c>
      <c r="X1207" s="114" t="s">
        <v>16149</v>
      </c>
    </row>
    <row r="1208" spans="2:24" x14ac:dyDescent="0.2">
      <c r="B1208" s="14" t="s">
        <v>22892</v>
      </c>
      <c r="C1208" s="33" t="s">
        <v>16243</v>
      </c>
      <c r="D1208" s="16" t="s">
        <v>22891</v>
      </c>
      <c r="E1208" s="18" t="s">
        <v>26</v>
      </c>
      <c r="F1208" s="34">
        <v>41092</v>
      </c>
      <c r="G1208" s="20" t="s">
        <v>20597</v>
      </c>
      <c r="H1208" s="109"/>
      <c r="I1208" s="21">
        <v>35000</v>
      </c>
      <c r="J1208" s="21">
        <v>35000</v>
      </c>
      <c r="K1208" s="21">
        <v>35000</v>
      </c>
      <c r="L1208" s="21">
        <v>35000</v>
      </c>
      <c r="M1208" s="21"/>
      <c r="N1208" s="21"/>
      <c r="O1208" s="21"/>
      <c r="P1208" s="125"/>
      <c r="Q1208" s="21"/>
      <c r="R1208" s="21">
        <v>35000</v>
      </c>
      <c r="S1208" s="21"/>
      <c r="T1208" s="21"/>
      <c r="U1208" s="125"/>
      <c r="V1208" s="21">
        <v>1183</v>
      </c>
      <c r="W1208" s="34">
        <v>42005</v>
      </c>
      <c r="X1208" s="114" t="s">
        <v>16149</v>
      </c>
    </row>
    <row r="1209" spans="2:24" x14ac:dyDescent="0.2">
      <c r="B1209" s="14" t="s">
        <v>22890</v>
      </c>
      <c r="C1209" s="33" t="s">
        <v>16241</v>
      </c>
      <c r="D1209" s="16" t="s">
        <v>22889</v>
      </c>
      <c r="E1209" s="18" t="s">
        <v>26</v>
      </c>
      <c r="F1209" s="34">
        <v>41092</v>
      </c>
      <c r="G1209" s="20" t="s">
        <v>20597</v>
      </c>
      <c r="H1209" s="109"/>
      <c r="I1209" s="21">
        <v>45000</v>
      </c>
      <c r="J1209" s="21">
        <v>45000</v>
      </c>
      <c r="K1209" s="21">
        <v>45000</v>
      </c>
      <c r="L1209" s="21">
        <v>45000</v>
      </c>
      <c r="M1209" s="21"/>
      <c r="N1209" s="21"/>
      <c r="O1209" s="21"/>
      <c r="P1209" s="125"/>
      <c r="Q1209" s="21"/>
      <c r="R1209" s="21">
        <v>45000</v>
      </c>
      <c r="S1209" s="21"/>
      <c r="T1209" s="21"/>
      <c r="U1209" s="125"/>
      <c r="V1209" s="21">
        <v>1505</v>
      </c>
      <c r="W1209" s="34">
        <v>42186</v>
      </c>
      <c r="X1209" s="114" t="s">
        <v>16149</v>
      </c>
    </row>
    <row r="1210" spans="2:24" x14ac:dyDescent="0.2">
      <c r="B1210" s="14" t="s">
        <v>22888</v>
      </c>
      <c r="C1210" s="33" t="s">
        <v>16239</v>
      </c>
      <c r="D1210" s="16" t="s">
        <v>22887</v>
      </c>
      <c r="E1210" s="18" t="s">
        <v>26</v>
      </c>
      <c r="F1210" s="34">
        <v>41092</v>
      </c>
      <c r="G1210" s="20" t="s">
        <v>20597</v>
      </c>
      <c r="H1210" s="109"/>
      <c r="I1210" s="21">
        <v>45000</v>
      </c>
      <c r="J1210" s="21">
        <v>45000</v>
      </c>
      <c r="K1210" s="21">
        <v>45000</v>
      </c>
      <c r="L1210" s="21">
        <v>45000</v>
      </c>
      <c r="M1210" s="21"/>
      <c r="N1210" s="21"/>
      <c r="O1210" s="21"/>
      <c r="P1210" s="125"/>
      <c r="Q1210" s="21"/>
      <c r="R1210" s="21">
        <v>45000</v>
      </c>
      <c r="S1210" s="21"/>
      <c r="T1210" s="21"/>
      <c r="U1210" s="125"/>
      <c r="V1210" s="21">
        <v>1523</v>
      </c>
      <c r="W1210" s="34">
        <v>42370</v>
      </c>
      <c r="X1210" s="114" t="s">
        <v>16149</v>
      </c>
    </row>
    <row r="1211" spans="2:24" x14ac:dyDescent="0.2">
      <c r="B1211" s="14" t="s">
        <v>22886</v>
      </c>
      <c r="C1211" s="33" t="s">
        <v>16237</v>
      </c>
      <c r="D1211" s="16" t="s">
        <v>22885</v>
      </c>
      <c r="E1211" s="18" t="s">
        <v>26</v>
      </c>
      <c r="F1211" s="34">
        <v>41092</v>
      </c>
      <c r="G1211" s="20" t="s">
        <v>20597</v>
      </c>
      <c r="H1211" s="109"/>
      <c r="I1211" s="21">
        <v>55000</v>
      </c>
      <c r="J1211" s="21">
        <v>55000</v>
      </c>
      <c r="K1211" s="21">
        <v>55000</v>
      </c>
      <c r="L1211" s="21">
        <v>55000</v>
      </c>
      <c r="M1211" s="21"/>
      <c r="N1211" s="21"/>
      <c r="O1211" s="21"/>
      <c r="P1211" s="125"/>
      <c r="Q1211" s="21"/>
      <c r="R1211" s="21">
        <v>55000</v>
      </c>
      <c r="S1211" s="21"/>
      <c r="T1211" s="21"/>
      <c r="U1211" s="125"/>
      <c r="V1211" s="21">
        <v>1849</v>
      </c>
      <c r="W1211" s="34">
        <v>42552</v>
      </c>
      <c r="X1211" s="114" t="s">
        <v>16149</v>
      </c>
    </row>
    <row r="1212" spans="2:24" x14ac:dyDescent="0.2">
      <c r="B1212" s="14" t="s">
        <v>22884</v>
      </c>
      <c r="C1212" s="33" t="s">
        <v>16235</v>
      </c>
      <c r="D1212" s="16" t="s">
        <v>22883</v>
      </c>
      <c r="E1212" s="18" t="s">
        <v>26</v>
      </c>
      <c r="F1212" s="34">
        <v>41092</v>
      </c>
      <c r="G1212" s="20" t="s">
        <v>20597</v>
      </c>
      <c r="H1212" s="109"/>
      <c r="I1212" s="21">
        <v>45000</v>
      </c>
      <c r="J1212" s="21">
        <v>45000</v>
      </c>
      <c r="K1212" s="21">
        <v>45000</v>
      </c>
      <c r="L1212" s="21">
        <v>45000</v>
      </c>
      <c r="M1212" s="21"/>
      <c r="N1212" s="21"/>
      <c r="O1212" s="21"/>
      <c r="P1212" s="125"/>
      <c r="Q1212" s="21"/>
      <c r="R1212" s="21">
        <v>45000</v>
      </c>
      <c r="S1212" s="21"/>
      <c r="T1212" s="21"/>
      <c r="U1212" s="125"/>
      <c r="V1212" s="21">
        <v>1531</v>
      </c>
      <c r="W1212" s="34">
        <v>42736</v>
      </c>
      <c r="X1212" s="114" t="s">
        <v>16149</v>
      </c>
    </row>
    <row r="1213" spans="2:24" x14ac:dyDescent="0.2">
      <c r="B1213" s="14" t="s">
        <v>22882</v>
      </c>
      <c r="C1213" s="33" t="s">
        <v>16233</v>
      </c>
      <c r="D1213" s="16" t="s">
        <v>22881</v>
      </c>
      <c r="E1213" s="18" t="s">
        <v>26</v>
      </c>
      <c r="F1213" s="34">
        <v>41092</v>
      </c>
      <c r="G1213" s="20" t="s">
        <v>20597</v>
      </c>
      <c r="H1213" s="109"/>
      <c r="I1213" s="21">
        <v>50000</v>
      </c>
      <c r="J1213" s="21">
        <v>50000</v>
      </c>
      <c r="K1213" s="21">
        <v>50000</v>
      </c>
      <c r="L1213" s="21">
        <v>50000</v>
      </c>
      <c r="M1213" s="21"/>
      <c r="N1213" s="21"/>
      <c r="O1213" s="21"/>
      <c r="P1213" s="125"/>
      <c r="Q1213" s="21"/>
      <c r="R1213" s="21">
        <v>50000</v>
      </c>
      <c r="S1213" s="21"/>
      <c r="T1213" s="21"/>
      <c r="U1213" s="125"/>
      <c r="V1213" s="21">
        <v>1750</v>
      </c>
      <c r="W1213" s="34">
        <v>42917</v>
      </c>
      <c r="X1213" s="114" t="s">
        <v>16149</v>
      </c>
    </row>
    <row r="1214" spans="2:24" x14ac:dyDescent="0.2">
      <c r="B1214" s="14" t="s">
        <v>22880</v>
      </c>
      <c r="C1214" s="33" t="s">
        <v>16231</v>
      </c>
      <c r="D1214" s="16" t="s">
        <v>22879</v>
      </c>
      <c r="E1214" s="18" t="s">
        <v>26</v>
      </c>
      <c r="F1214" s="34">
        <v>41092</v>
      </c>
      <c r="G1214" s="20" t="s">
        <v>20597</v>
      </c>
      <c r="H1214" s="109"/>
      <c r="I1214" s="21">
        <v>35000</v>
      </c>
      <c r="J1214" s="21">
        <v>35000</v>
      </c>
      <c r="K1214" s="21">
        <v>35000</v>
      </c>
      <c r="L1214" s="21">
        <v>35000</v>
      </c>
      <c r="M1214" s="21"/>
      <c r="N1214" s="21"/>
      <c r="O1214" s="21"/>
      <c r="P1214" s="125"/>
      <c r="Q1214" s="21"/>
      <c r="R1214" s="21">
        <v>35000</v>
      </c>
      <c r="S1214" s="21"/>
      <c r="T1214" s="21"/>
      <c r="U1214" s="125"/>
      <c r="V1214" s="21">
        <v>1224</v>
      </c>
      <c r="W1214" s="34">
        <v>43101</v>
      </c>
      <c r="X1214" s="114" t="s">
        <v>16149</v>
      </c>
    </row>
    <row r="1215" spans="2:24" x14ac:dyDescent="0.2">
      <c r="B1215" s="14" t="s">
        <v>22878</v>
      </c>
      <c r="C1215" s="33" t="s">
        <v>16229</v>
      </c>
      <c r="D1215" s="16" t="s">
        <v>22877</v>
      </c>
      <c r="E1215" s="18" t="s">
        <v>26</v>
      </c>
      <c r="F1215" s="34">
        <v>41092</v>
      </c>
      <c r="G1215" s="20" t="s">
        <v>20597</v>
      </c>
      <c r="H1215" s="109"/>
      <c r="I1215" s="21">
        <v>50000</v>
      </c>
      <c r="J1215" s="21">
        <v>50000</v>
      </c>
      <c r="K1215" s="21">
        <v>50000</v>
      </c>
      <c r="L1215" s="21">
        <v>50000</v>
      </c>
      <c r="M1215" s="21"/>
      <c r="N1215" s="21"/>
      <c r="O1215" s="21"/>
      <c r="P1215" s="125"/>
      <c r="Q1215" s="21"/>
      <c r="R1215" s="21">
        <v>50000</v>
      </c>
      <c r="S1215" s="21"/>
      <c r="T1215" s="21"/>
      <c r="U1215" s="125"/>
      <c r="V1215" s="21">
        <v>1669</v>
      </c>
      <c r="W1215" s="34">
        <v>43282</v>
      </c>
      <c r="X1215" s="114" t="s">
        <v>16149</v>
      </c>
    </row>
    <row r="1216" spans="2:24" x14ac:dyDescent="0.2">
      <c r="B1216" s="14" t="s">
        <v>22876</v>
      </c>
      <c r="C1216" s="33" t="s">
        <v>16227</v>
      </c>
      <c r="D1216" s="16" t="s">
        <v>22875</v>
      </c>
      <c r="E1216" s="18" t="s">
        <v>26</v>
      </c>
      <c r="F1216" s="34">
        <v>41183</v>
      </c>
      <c r="G1216" s="20" t="s">
        <v>20597</v>
      </c>
      <c r="H1216" s="109"/>
      <c r="I1216" s="21">
        <v>2115000</v>
      </c>
      <c r="J1216" s="21">
        <v>2115000</v>
      </c>
      <c r="K1216" s="21">
        <v>2115000</v>
      </c>
      <c r="L1216" s="21">
        <v>2115000</v>
      </c>
      <c r="M1216" s="21"/>
      <c r="N1216" s="21"/>
      <c r="O1216" s="21"/>
      <c r="P1216" s="125"/>
      <c r="Q1216" s="21"/>
      <c r="R1216" s="21">
        <v>2115000</v>
      </c>
      <c r="S1216" s="21"/>
      <c r="T1216" s="21"/>
      <c r="U1216" s="125"/>
      <c r="V1216" s="21">
        <v>91385</v>
      </c>
      <c r="W1216" s="34">
        <v>43101</v>
      </c>
      <c r="X1216" s="114" t="s">
        <v>16149</v>
      </c>
    </row>
    <row r="1217" spans="2:24" x14ac:dyDescent="0.2">
      <c r="B1217" s="14" t="s">
        <v>22874</v>
      </c>
      <c r="C1217" s="33" t="s">
        <v>16225</v>
      </c>
      <c r="D1217" s="16" t="s">
        <v>22873</v>
      </c>
      <c r="E1217" s="18" t="s">
        <v>26</v>
      </c>
      <c r="F1217" s="34">
        <v>41092</v>
      </c>
      <c r="G1217" s="20" t="s">
        <v>20597</v>
      </c>
      <c r="H1217" s="109"/>
      <c r="I1217" s="21">
        <v>20000</v>
      </c>
      <c r="J1217" s="21">
        <v>20000</v>
      </c>
      <c r="K1217" s="21">
        <v>20000</v>
      </c>
      <c r="L1217" s="21">
        <v>20000</v>
      </c>
      <c r="M1217" s="21"/>
      <c r="N1217" s="21"/>
      <c r="O1217" s="21"/>
      <c r="P1217" s="125"/>
      <c r="Q1217" s="21"/>
      <c r="R1217" s="21">
        <v>20000</v>
      </c>
      <c r="S1217" s="21"/>
      <c r="T1217" s="21"/>
      <c r="U1217" s="125"/>
      <c r="V1217" s="21">
        <v>438</v>
      </c>
      <c r="W1217" s="34">
        <v>43647</v>
      </c>
      <c r="X1217" s="114" t="s">
        <v>16149</v>
      </c>
    </row>
    <row r="1218" spans="2:24" x14ac:dyDescent="0.2">
      <c r="B1218" s="14" t="s">
        <v>22872</v>
      </c>
      <c r="C1218" s="33" t="s">
        <v>16223</v>
      </c>
      <c r="D1218" s="16" t="s">
        <v>22871</v>
      </c>
      <c r="E1218" s="18" t="s">
        <v>26</v>
      </c>
      <c r="F1218" s="34">
        <v>41092</v>
      </c>
      <c r="G1218" s="20" t="s">
        <v>20597</v>
      </c>
      <c r="H1218" s="109"/>
      <c r="I1218" s="21">
        <v>20000</v>
      </c>
      <c r="J1218" s="21">
        <v>20000</v>
      </c>
      <c r="K1218" s="21">
        <v>20000</v>
      </c>
      <c r="L1218" s="21">
        <v>20000</v>
      </c>
      <c r="M1218" s="21"/>
      <c r="N1218" s="21"/>
      <c r="O1218" s="21"/>
      <c r="P1218" s="125"/>
      <c r="Q1218" s="21"/>
      <c r="R1218" s="21">
        <v>20000</v>
      </c>
      <c r="S1218" s="21"/>
      <c r="T1218" s="21"/>
      <c r="U1218" s="125"/>
      <c r="V1218" s="21">
        <v>473</v>
      </c>
      <c r="W1218" s="34">
        <v>43831</v>
      </c>
      <c r="X1218" s="114" t="s">
        <v>16149</v>
      </c>
    </row>
    <row r="1219" spans="2:24" x14ac:dyDescent="0.2">
      <c r="B1219" s="14" t="s">
        <v>22870</v>
      </c>
      <c r="C1219" s="33" t="s">
        <v>16221</v>
      </c>
      <c r="D1219" s="16" t="s">
        <v>22869</v>
      </c>
      <c r="E1219" s="18" t="s">
        <v>26</v>
      </c>
      <c r="F1219" s="34">
        <v>41092</v>
      </c>
      <c r="G1219" s="20" t="s">
        <v>20597</v>
      </c>
      <c r="H1219" s="109"/>
      <c r="I1219" s="21">
        <v>30000</v>
      </c>
      <c r="J1219" s="21">
        <v>30000</v>
      </c>
      <c r="K1219" s="21">
        <v>30000</v>
      </c>
      <c r="L1219" s="21">
        <v>30000</v>
      </c>
      <c r="M1219" s="21"/>
      <c r="N1219" s="21"/>
      <c r="O1219" s="21"/>
      <c r="P1219" s="125"/>
      <c r="Q1219" s="21"/>
      <c r="R1219" s="21">
        <v>30000</v>
      </c>
      <c r="S1219" s="21"/>
      <c r="T1219" s="21"/>
      <c r="U1219" s="125"/>
      <c r="V1219" s="21">
        <v>709</v>
      </c>
      <c r="W1219" s="34">
        <v>44013</v>
      </c>
      <c r="X1219" s="114" t="s">
        <v>16149</v>
      </c>
    </row>
    <row r="1220" spans="2:24" x14ac:dyDescent="0.2">
      <c r="B1220" s="14" t="s">
        <v>22868</v>
      </c>
      <c r="C1220" s="33" t="s">
        <v>16219</v>
      </c>
      <c r="D1220" s="16" t="s">
        <v>22867</v>
      </c>
      <c r="E1220" s="18" t="s">
        <v>26</v>
      </c>
      <c r="F1220" s="34">
        <v>41092</v>
      </c>
      <c r="G1220" s="20" t="s">
        <v>20597</v>
      </c>
      <c r="H1220" s="109"/>
      <c r="I1220" s="21">
        <v>55000</v>
      </c>
      <c r="J1220" s="21">
        <v>55000</v>
      </c>
      <c r="K1220" s="21">
        <v>55000</v>
      </c>
      <c r="L1220" s="21">
        <v>55000</v>
      </c>
      <c r="M1220" s="21"/>
      <c r="N1220" s="21"/>
      <c r="O1220" s="21"/>
      <c r="P1220" s="125"/>
      <c r="Q1220" s="21"/>
      <c r="R1220" s="21">
        <v>55000</v>
      </c>
      <c r="S1220" s="21"/>
      <c r="T1220" s="21"/>
      <c r="U1220" s="125"/>
      <c r="V1220" s="21">
        <v>1323</v>
      </c>
      <c r="W1220" s="34">
        <v>44197</v>
      </c>
      <c r="X1220" s="114" t="s">
        <v>16149</v>
      </c>
    </row>
    <row r="1221" spans="2:24" x14ac:dyDescent="0.2">
      <c r="B1221" s="14" t="s">
        <v>22866</v>
      </c>
      <c r="C1221" s="33" t="s">
        <v>16217</v>
      </c>
      <c r="D1221" s="16" t="s">
        <v>22865</v>
      </c>
      <c r="E1221" s="18" t="s">
        <v>26</v>
      </c>
      <c r="F1221" s="34">
        <v>41092</v>
      </c>
      <c r="G1221" s="20" t="s">
        <v>20597</v>
      </c>
      <c r="H1221" s="109"/>
      <c r="I1221" s="21">
        <v>20000</v>
      </c>
      <c r="J1221" s="21">
        <v>20000</v>
      </c>
      <c r="K1221" s="21">
        <v>20000</v>
      </c>
      <c r="L1221" s="21">
        <v>20000</v>
      </c>
      <c r="M1221" s="21"/>
      <c r="N1221" s="21"/>
      <c r="O1221" s="21"/>
      <c r="P1221" s="125"/>
      <c r="Q1221" s="21"/>
      <c r="R1221" s="21">
        <v>20000</v>
      </c>
      <c r="S1221" s="21"/>
      <c r="T1221" s="21"/>
      <c r="U1221" s="125"/>
      <c r="V1221" s="21">
        <v>373</v>
      </c>
      <c r="W1221" s="34">
        <v>42917</v>
      </c>
      <c r="X1221" s="114" t="s">
        <v>16149</v>
      </c>
    </row>
    <row r="1222" spans="2:24" x14ac:dyDescent="0.2">
      <c r="B1222" s="14" t="s">
        <v>22864</v>
      </c>
      <c r="C1222" s="33" t="s">
        <v>13506</v>
      </c>
      <c r="D1222" s="16" t="s">
        <v>22863</v>
      </c>
      <c r="E1222" s="18" t="s">
        <v>26</v>
      </c>
      <c r="F1222" s="34">
        <v>41246</v>
      </c>
      <c r="G1222" s="20" t="s">
        <v>20597</v>
      </c>
      <c r="H1222" s="109"/>
      <c r="I1222" s="21">
        <v>460000</v>
      </c>
      <c r="J1222" s="21">
        <v>460000</v>
      </c>
      <c r="K1222" s="21">
        <v>460000</v>
      </c>
      <c r="L1222" s="21">
        <v>460000</v>
      </c>
      <c r="M1222" s="21"/>
      <c r="N1222" s="21"/>
      <c r="O1222" s="21"/>
      <c r="P1222" s="125"/>
      <c r="Q1222" s="21"/>
      <c r="R1222" s="21">
        <v>460000</v>
      </c>
      <c r="S1222" s="21"/>
      <c r="T1222" s="21"/>
      <c r="U1222" s="125"/>
      <c r="V1222" s="21">
        <v>16903</v>
      </c>
      <c r="W1222" s="34">
        <v>46813</v>
      </c>
      <c r="X1222" s="114" t="s">
        <v>13500</v>
      </c>
    </row>
    <row r="1223" spans="2:24" x14ac:dyDescent="0.2">
      <c r="B1223" s="14" t="s">
        <v>22862</v>
      </c>
      <c r="C1223" s="33" t="s">
        <v>13504</v>
      </c>
      <c r="D1223" s="16" t="s">
        <v>22861</v>
      </c>
      <c r="E1223" s="18" t="s">
        <v>26</v>
      </c>
      <c r="F1223" s="34">
        <v>41246</v>
      </c>
      <c r="G1223" s="20" t="s">
        <v>22860</v>
      </c>
      <c r="H1223" s="109"/>
      <c r="I1223" s="21">
        <v>169974</v>
      </c>
      <c r="J1223" s="21">
        <v>170000</v>
      </c>
      <c r="K1223" s="21">
        <v>169818</v>
      </c>
      <c r="L1223" s="21">
        <v>169935</v>
      </c>
      <c r="M1223" s="21"/>
      <c r="N1223" s="21">
        <v>39</v>
      </c>
      <c r="O1223" s="21"/>
      <c r="P1223" s="125">
        <v>39</v>
      </c>
      <c r="Q1223" s="21"/>
      <c r="R1223" s="21">
        <v>169974</v>
      </c>
      <c r="S1223" s="21"/>
      <c r="T1223" s="21"/>
      <c r="U1223" s="125">
        <v>0</v>
      </c>
      <c r="V1223" s="21">
        <v>8712</v>
      </c>
      <c r="W1223" s="34">
        <v>41518</v>
      </c>
      <c r="X1223" s="114" t="s">
        <v>13500</v>
      </c>
    </row>
    <row r="1224" spans="2:24" x14ac:dyDescent="0.2">
      <c r="B1224" s="14" t="s">
        <v>22859</v>
      </c>
      <c r="C1224" s="33" t="s">
        <v>13502</v>
      </c>
      <c r="D1224" s="16" t="s">
        <v>22858</v>
      </c>
      <c r="E1224" s="18" t="s">
        <v>26</v>
      </c>
      <c r="F1224" s="34">
        <v>41246</v>
      </c>
      <c r="G1224" s="20" t="s">
        <v>22857</v>
      </c>
      <c r="H1224" s="109"/>
      <c r="I1224" s="21">
        <v>124894</v>
      </c>
      <c r="J1224" s="21">
        <v>125000</v>
      </c>
      <c r="K1224" s="21">
        <v>124629</v>
      </c>
      <c r="L1224" s="21">
        <v>124839</v>
      </c>
      <c r="M1224" s="21"/>
      <c r="N1224" s="21">
        <v>54</v>
      </c>
      <c r="O1224" s="21"/>
      <c r="P1224" s="125">
        <v>54</v>
      </c>
      <c r="Q1224" s="21"/>
      <c r="R1224" s="21">
        <v>124894</v>
      </c>
      <c r="S1224" s="21"/>
      <c r="T1224" s="21"/>
      <c r="U1224" s="125">
        <v>0</v>
      </c>
      <c r="V1224" s="21">
        <v>6525</v>
      </c>
      <c r="W1224" s="34">
        <v>41883</v>
      </c>
      <c r="X1224" s="114" t="s">
        <v>13500</v>
      </c>
    </row>
    <row r="1225" spans="2:24" x14ac:dyDescent="0.2">
      <c r="B1225" s="14" t="s">
        <v>22856</v>
      </c>
      <c r="C1225" s="33" t="s">
        <v>22855</v>
      </c>
      <c r="D1225" s="16" t="s">
        <v>22854</v>
      </c>
      <c r="E1225" s="18" t="s">
        <v>26</v>
      </c>
      <c r="F1225" s="34">
        <v>41061</v>
      </c>
      <c r="G1225" s="20" t="s">
        <v>20597</v>
      </c>
      <c r="H1225" s="109"/>
      <c r="I1225" s="21">
        <v>335000</v>
      </c>
      <c r="J1225" s="21">
        <v>335000</v>
      </c>
      <c r="K1225" s="21">
        <v>339858</v>
      </c>
      <c r="L1225" s="21">
        <v>335000</v>
      </c>
      <c r="M1225" s="21"/>
      <c r="N1225" s="21"/>
      <c r="O1225" s="21"/>
      <c r="P1225" s="125"/>
      <c r="Q1225" s="21"/>
      <c r="R1225" s="21">
        <v>335000</v>
      </c>
      <c r="S1225" s="21"/>
      <c r="T1225" s="21"/>
      <c r="U1225" s="125"/>
      <c r="V1225" s="21">
        <v>8794</v>
      </c>
      <c r="W1225" s="34">
        <v>43617</v>
      </c>
      <c r="X1225" s="114" t="s">
        <v>16128</v>
      </c>
    </row>
    <row r="1226" spans="2:24" x14ac:dyDescent="0.2">
      <c r="B1226" s="14" t="s">
        <v>22853</v>
      </c>
      <c r="C1226" s="33" t="s">
        <v>22852</v>
      </c>
      <c r="D1226" s="16" t="s">
        <v>22851</v>
      </c>
      <c r="E1226" s="18" t="s">
        <v>26</v>
      </c>
      <c r="F1226" s="28">
        <v>41029</v>
      </c>
      <c r="G1226" s="20" t="s">
        <v>20597</v>
      </c>
      <c r="H1226" s="109"/>
      <c r="I1226" s="21">
        <v>15500000</v>
      </c>
      <c r="J1226" s="21">
        <v>15500000</v>
      </c>
      <c r="K1226" s="21">
        <v>15583025</v>
      </c>
      <c r="L1226" s="21">
        <v>15563508</v>
      </c>
      <c r="M1226" s="21"/>
      <c r="N1226" s="21">
        <v>-63508</v>
      </c>
      <c r="O1226" s="21"/>
      <c r="P1226" s="125">
        <v>-63508</v>
      </c>
      <c r="Q1226" s="21"/>
      <c r="R1226" s="21">
        <v>15500000</v>
      </c>
      <c r="S1226" s="21"/>
      <c r="T1226" s="21"/>
      <c r="U1226" s="125">
        <v>0</v>
      </c>
      <c r="V1226" s="21">
        <v>581638</v>
      </c>
      <c r="W1226" s="28">
        <v>46327</v>
      </c>
      <c r="X1226" s="114" t="s">
        <v>16153</v>
      </c>
    </row>
    <row r="1227" spans="2:24" x14ac:dyDescent="0.2">
      <c r="B1227" s="14" t="s">
        <v>22850</v>
      </c>
      <c r="C1227" s="33" t="s">
        <v>22849</v>
      </c>
      <c r="D1227" s="16" t="s">
        <v>22848</v>
      </c>
      <c r="E1227" s="18" t="s">
        <v>26</v>
      </c>
      <c r="F1227" s="34">
        <v>40920</v>
      </c>
      <c r="G1227" s="20" t="s">
        <v>20597</v>
      </c>
      <c r="H1227" s="109"/>
      <c r="I1227" s="21">
        <v>2535000</v>
      </c>
      <c r="J1227" s="21">
        <v>2535000</v>
      </c>
      <c r="K1227" s="21">
        <v>2583146</v>
      </c>
      <c r="L1227" s="21">
        <v>2535000</v>
      </c>
      <c r="M1227" s="21"/>
      <c r="N1227" s="21"/>
      <c r="O1227" s="21"/>
      <c r="P1227" s="125"/>
      <c r="Q1227" s="21"/>
      <c r="R1227" s="21">
        <v>2535000</v>
      </c>
      <c r="S1227" s="21"/>
      <c r="T1227" s="21"/>
      <c r="U1227" s="125"/>
      <c r="V1227" s="21">
        <v>37338</v>
      </c>
      <c r="W1227" s="34">
        <v>48305</v>
      </c>
      <c r="X1227" s="114" t="s">
        <v>13622</v>
      </c>
    </row>
    <row r="1228" spans="2:24" x14ac:dyDescent="0.2">
      <c r="B1228" s="14" t="s">
        <v>22847</v>
      </c>
      <c r="C1228" s="33" t="s">
        <v>22846</v>
      </c>
      <c r="D1228" s="16" t="s">
        <v>22845</v>
      </c>
      <c r="E1228" s="18" t="s">
        <v>26</v>
      </c>
      <c r="F1228" s="34">
        <v>40960</v>
      </c>
      <c r="G1228" s="20" t="s">
        <v>20558</v>
      </c>
      <c r="H1228" s="109"/>
      <c r="I1228" s="21">
        <v>7770000</v>
      </c>
      <c r="J1228" s="21">
        <v>7770000</v>
      </c>
      <c r="K1228" s="21">
        <v>7778642</v>
      </c>
      <c r="L1228" s="21">
        <v>7773530</v>
      </c>
      <c r="M1228" s="21"/>
      <c r="N1228" s="21">
        <v>128</v>
      </c>
      <c r="O1228" s="21"/>
      <c r="P1228" s="125">
        <v>128</v>
      </c>
      <c r="Q1228" s="21"/>
      <c r="R1228" s="21">
        <v>7773658</v>
      </c>
      <c r="S1228" s="21"/>
      <c r="T1228" s="21">
        <v>-3658</v>
      </c>
      <c r="U1228" s="125">
        <v>-3658</v>
      </c>
      <c r="V1228" s="21">
        <v>233316</v>
      </c>
      <c r="W1228" s="34">
        <v>44743</v>
      </c>
      <c r="X1228" s="114" t="s">
        <v>22844</v>
      </c>
    </row>
    <row r="1229" spans="2:24" x14ac:dyDescent="0.2">
      <c r="B1229" s="14" t="s">
        <v>22843</v>
      </c>
      <c r="C1229" s="33" t="s">
        <v>22842</v>
      </c>
      <c r="D1229" s="16" t="s">
        <v>22841</v>
      </c>
      <c r="E1229" s="18" t="s">
        <v>26</v>
      </c>
      <c r="F1229" s="34">
        <v>40909</v>
      </c>
      <c r="G1229" s="20" t="s">
        <v>3559</v>
      </c>
      <c r="H1229" s="109"/>
      <c r="I1229" s="21">
        <v>5300000</v>
      </c>
      <c r="J1229" s="21">
        <v>5300000</v>
      </c>
      <c r="K1229" s="21">
        <v>5300000</v>
      </c>
      <c r="L1229" s="21">
        <v>5300000</v>
      </c>
      <c r="M1229" s="21"/>
      <c r="N1229" s="21"/>
      <c r="O1229" s="21"/>
      <c r="P1229" s="125"/>
      <c r="Q1229" s="21"/>
      <c r="R1229" s="21">
        <v>5300000</v>
      </c>
      <c r="S1229" s="21"/>
      <c r="T1229" s="21"/>
      <c r="U1229" s="125"/>
      <c r="V1229" s="21">
        <v>106000</v>
      </c>
      <c r="W1229" s="34">
        <v>40909</v>
      </c>
      <c r="X1229" s="114" t="s">
        <v>16128</v>
      </c>
    </row>
    <row r="1230" spans="2:24" x14ac:dyDescent="0.2">
      <c r="B1230" s="14" t="s">
        <v>22840</v>
      </c>
      <c r="C1230" s="33" t="s">
        <v>22839</v>
      </c>
      <c r="D1230" s="16" t="s">
        <v>22838</v>
      </c>
      <c r="E1230" s="18" t="s">
        <v>26</v>
      </c>
      <c r="F1230" s="34">
        <v>41091</v>
      </c>
      <c r="G1230" s="20" t="s">
        <v>3559</v>
      </c>
      <c r="H1230" s="109"/>
      <c r="I1230" s="21">
        <v>1115000</v>
      </c>
      <c r="J1230" s="21">
        <v>1115000</v>
      </c>
      <c r="K1230" s="21">
        <v>1115000</v>
      </c>
      <c r="L1230" s="21">
        <v>1115000</v>
      </c>
      <c r="M1230" s="21"/>
      <c r="N1230" s="21"/>
      <c r="O1230" s="21"/>
      <c r="P1230" s="125"/>
      <c r="Q1230" s="21"/>
      <c r="R1230" s="21">
        <v>1115000</v>
      </c>
      <c r="S1230" s="21"/>
      <c r="T1230" s="21"/>
      <c r="U1230" s="125"/>
      <c r="V1230" s="21">
        <v>44600</v>
      </c>
      <c r="W1230" s="34">
        <v>41091</v>
      </c>
      <c r="X1230" s="114" t="s">
        <v>16128</v>
      </c>
    </row>
    <row r="1231" spans="2:24" x14ac:dyDescent="0.2">
      <c r="B1231" s="14" t="s">
        <v>22837</v>
      </c>
      <c r="C1231" s="33" t="s">
        <v>13498</v>
      </c>
      <c r="D1231" s="16" t="s">
        <v>22836</v>
      </c>
      <c r="E1231" s="18" t="s">
        <v>26</v>
      </c>
      <c r="F1231" s="34">
        <v>41246</v>
      </c>
      <c r="G1231" s="20" t="s">
        <v>20597</v>
      </c>
      <c r="H1231" s="109"/>
      <c r="I1231" s="21">
        <v>590000</v>
      </c>
      <c r="J1231" s="21">
        <v>590000</v>
      </c>
      <c r="K1231" s="21">
        <v>627996</v>
      </c>
      <c r="L1231" s="21">
        <v>598954</v>
      </c>
      <c r="M1231" s="21"/>
      <c r="N1231" s="21">
        <v>-8954</v>
      </c>
      <c r="O1231" s="21"/>
      <c r="P1231" s="125">
        <v>-8954</v>
      </c>
      <c r="Q1231" s="21"/>
      <c r="R1231" s="21">
        <v>590000</v>
      </c>
      <c r="S1231" s="21"/>
      <c r="T1231" s="21"/>
      <c r="U1231" s="125">
        <v>0</v>
      </c>
      <c r="V1231" s="21">
        <v>24063</v>
      </c>
      <c r="W1231" s="34">
        <v>49644</v>
      </c>
      <c r="X1231" s="114" t="s">
        <v>13492</v>
      </c>
    </row>
    <row r="1232" spans="2:24" x14ac:dyDescent="0.2">
      <c r="B1232" s="14" t="s">
        <v>22835</v>
      </c>
      <c r="C1232" s="33" t="s">
        <v>13494</v>
      </c>
      <c r="D1232" s="16" t="s">
        <v>22834</v>
      </c>
      <c r="E1232" s="18" t="s">
        <v>26</v>
      </c>
      <c r="F1232" s="34">
        <v>41246</v>
      </c>
      <c r="G1232" s="20" t="s">
        <v>20597</v>
      </c>
      <c r="H1232" s="109"/>
      <c r="I1232" s="21">
        <v>180000</v>
      </c>
      <c r="J1232" s="21">
        <v>180000</v>
      </c>
      <c r="K1232" s="21">
        <v>180000</v>
      </c>
      <c r="L1232" s="21">
        <v>180000</v>
      </c>
      <c r="M1232" s="21"/>
      <c r="N1232" s="21"/>
      <c r="O1232" s="21"/>
      <c r="P1232" s="125"/>
      <c r="Q1232" s="21"/>
      <c r="R1232" s="21">
        <v>180000</v>
      </c>
      <c r="S1232" s="21"/>
      <c r="T1232" s="21"/>
      <c r="U1232" s="125"/>
      <c r="V1232" s="21">
        <v>5225</v>
      </c>
      <c r="W1232" s="34">
        <v>43435</v>
      </c>
      <c r="X1232" s="114" t="s">
        <v>13492</v>
      </c>
    </row>
    <row r="1233" spans="2:24" x14ac:dyDescent="0.2">
      <c r="B1233" s="14" t="s">
        <v>22833</v>
      </c>
      <c r="C1233" s="33" t="s">
        <v>22832</v>
      </c>
      <c r="D1233" s="16" t="s">
        <v>22831</v>
      </c>
      <c r="E1233" s="18" t="s">
        <v>26</v>
      </c>
      <c r="F1233" s="34">
        <v>41214</v>
      </c>
      <c r="G1233" s="20" t="s">
        <v>20597</v>
      </c>
      <c r="H1233" s="109"/>
      <c r="I1233" s="21">
        <v>2770000</v>
      </c>
      <c r="J1233" s="21">
        <v>2770000</v>
      </c>
      <c r="K1233" s="21">
        <v>2949607</v>
      </c>
      <c r="L1233" s="21">
        <v>2791703</v>
      </c>
      <c r="M1233" s="21"/>
      <c r="N1233" s="21">
        <v>-21703</v>
      </c>
      <c r="O1233" s="21"/>
      <c r="P1233" s="125">
        <v>-21703</v>
      </c>
      <c r="Q1233" s="21"/>
      <c r="R1233" s="21">
        <v>2770000</v>
      </c>
      <c r="S1233" s="21"/>
      <c r="T1233" s="21"/>
      <c r="U1233" s="125">
        <v>0</v>
      </c>
      <c r="V1233" s="21">
        <v>152350</v>
      </c>
      <c r="W1233" s="34">
        <v>43040</v>
      </c>
      <c r="X1233" s="114" t="s">
        <v>13472</v>
      </c>
    </row>
    <row r="1234" spans="2:24" x14ac:dyDescent="0.2">
      <c r="B1234" s="14" t="s">
        <v>22830</v>
      </c>
      <c r="C1234" s="33" t="s">
        <v>22829</v>
      </c>
      <c r="D1234" s="16" t="s">
        <v>22828</v>
      </c>
      <c r="E1234" s="18" t="s">
        <v>26</v>
      </c>
      <c r="F1234" s="34">
        <v>41030</v>
      </c>
      <c r="G1234" s="20" t="s">
        <v>3559</v>
      </c>
      <c r="H1234" s="109"/>
      <c r="I1234" s="21">
        <v>585000</v>
      </c>
      <c r="J1234" s="21">
        <v>585000</v>
      </c>
      <c r="K1234" s="21">
        <v>585000</v>
      </c>
      <c r="L1234" s="21">
        <v>585000</v>
      </c>
      <c r="M1234" s="21"/>
      <c r="N1234" s="21"/>
      <c r="O1234" s="21"/>
      <c r="P1234" s="125"/>
      <c r="Q1234" s="21"/>
      <c r="R1234" s="21">
        <v>585000</v>
      </c>
      <c r="S1234" s="21"/>
      <c r="T1234" s="21"/>
      <c r="U1234" s="125"/>
      <c r="V1234" s="21">
        <v>11700</v>
      </c>
      <c r="W1234" s="34">
        <v>41030</v>
      </c>
      <c r="X1234" s="114" t="s">
        <v>13472</v>
      </c>
    </row>
    <row r="1235" spans="2:24" x14ac:dyDescent="0.2">
      <c r="B1235" s="14" t="s">
        <v>22827</v>
      </c>
      <c r="C1235" s="33" t="s">
        <v>13474</v>
      </c>
      <c r="D1235" s="16" t="s">
        <v>22826</v>
      </c>
      <c r="E1235" s="18" t="s">
        <v>26</v>
      </c>
      <c r="F1235" s="34">
        <v>41214</v>
      </c>
      <c r="G1235" s="20" t="s">
        <v>20597</v>
      </c>
      <c r="H1235" s="109"/>
      <c r="I1235" s="21">
        <v>100000</v>
      </c>
      <c r="J1235" s="21">
        <v>100000</v>
      </c>
      <c r="K1235" s="21">
        <v>100000</v>
      </c>
      <c r="L1235" s="21">
        <v>100000</v>
      </c>
      <c r="M1235" s="21"/>
      <c r="N1235" s="21"/>
      <c r="O1235" s="21"/>
      <c r="P1235" s="125"/>
      <c r="Q1235" s="21"/>
      <c r="R1235" s="21">
        <v>100000</v>
      </c>
      <c r="S1235" s="21"/>
      <c r="T1235" s="21"/>
      <c r="U1235" s="125"/>
      <c r="V1235" s="21">
        <v>4450</v>
      </c>
      <c r="W1235" s="34">
        <v>42675</v>
      </c>
      <c r="X1235" s="114" t="s">
        <v>13472</v>
      </c>
    </row>
    <row r="1236" spans="2:24" x14ac:dyDescent="0.2">
      <c r="B1236" s="14" t="s">
        <v>22825</v>
      </c>
      <c r="C1236" s="33" t="s">
        <v>16106</v>
      </c>
      <c r="D1236" s="16" t="s">
        <v>22824</v>
      </c>
      <c r="E1236" s="18" t="s">
        <v>26</v>
      </c>
      <c r="F1236" s="34">
        <v>41156</v>
      </c>
      <c r="G1236" s="20" t="s">
        <v>20597</v>
      </c>
      <c r="H1236" s="109"/>
      <c r="I1236" s="21">
        <v>410000</v>
      </c>
      <c r="J1236" s="21">
        <v>410000</v>
      </c>
      <c r="K1236" s="21">
        <v>427138</v>
      </c>
      <c r="L1236" s="21">
        <v>416763</v>
      </c>
      <c r="M1236" s="21"/>
      <c r="N1236" s="21">
        <v>-6763</v>
      </c>
      <c r="O1236" s="21"/>
      <c r="P1236" s="125">
        <v>-6763</v>
      </c>
      <c r="Q1236" s="21"/>
      <c r="R1236" s="21">
        <v>410000</v>
      </c>
      <c r="S1236" s="21"/>
      <c r="T1236" s="21"/>
      <c r="U1236" s="125">
        <v>0</v>
      </c>
      <c r="V1236" s="21">
        <v>14869</v>
      </c>
      <c r="W1236" s="34">
        <v>49735</v>
      </c>
      <c r="X1236" s="114" t="s">
        <v>16078</v>
      </c>
    </row>
    <row r="1237" spans="2:24" x14ac:dyDescent="0.2">
      <c r="B1237" s="14" t="s">
        <v>22823</v>
      </c>
      <c r="C1237" s="33" t="s">
        <v>22822</v>
      </c>
      <c r="D1237" s="16" t="s">
        <v>22821</v>
      </c>
      <c r="E1237" s="18" t="s">
        <v>26</v>
      </c>
      <c r="F1237" s="34">
        <v>40954</v>
      </c>
      <c r="G1237" s="20" t="s">
        <v>22820</v>
      </c>
      <c r="H1237" s="109"/>
      <c r="I1237" s="21">
        <v>1883650</v>
      </c>
      <c r="J1237" s="21">
        <v>1865000</v>
      </c>
      <c r="K1237" s="21">
        <v>1989638</v>
      </c>
      <c r="L1237" s="21">
        <v>1896250</v>
      </c>
      <c r="M1237" s="21"/>
      <c r="N1237" s="21">
        <v>-12600</v>
      </c>
      <c r="O1237" s="21"/>
      <c r="P1237" s="125">
        <v>-12600</v>
      </c>
      <c r="Q1237" s="21"/>
      <c r="R1237" s="21">
        <v>1883650</v>
      </c>
      <c r="S1237" s="21"/>
      <c r="T1237" s="21"/>
      <c r="U1237" s="125">
        <v>0</v>
      </c>
      <c r="V1237" s="21">
        <v>53619</v>
      </c>
      <c r="W1237" s="34">
        <v>41501</v>
      </c>
      <c r="X1237" s="114" t="s">
        <v>16078</v>
      </c>
    </row>
    <row r="1238" spans="2:24" x14ac:dyDescent="0.2">
      <c r="B1238" s="14" t="s">
        <v>22819</v>
      </c>
      <c r="C1238" s="33" t="s">
        <v>22818</v>
      </c>
      <c r="D1238" s="16" t="s">
        <v>22817</v>
      </c>
      <c r="E1238" s="18" t="s">
        <v>26</v>
      </c>
      <c r="F1238" s="34">
        <v>41091</v>
      </c>
      <c r="G1238" s="20" t="s">
        <v>3559</v>
      </c>
      <c r="H1238" s="109"/>
      <c r="I1238" s="21">
        <v>590000</v>
      </c>
      <c r="J1238" s="21">
        <v>590000</v>
      </c>
      <c r="K1238" s="21">
        <v>586779</v>
      </c>
      <c r="L1238" s="21">
        <v>589660</v>
      </c>
      <c r="M1238" s="21"/>
      <c r="N1238" s="21">
        <v>340</v>
      </c>
      <c r="O1238" s="21"/>
      <c r="P1238" s="125">
        <v>340</v>
      </c>
      <c r="Q1238" s="21"/>
      <c r="R1238" s="21">
        <v>590000</v>
      </c>
      <c r="S1238" s="21"/>
      <c r="T1238" s="21"/>
      <c r="U1238" s="125">
        <v>0</v>
      </c>
      <c r="V1238" s="21">
        <v>23600</v>
      </c>
      <c r="W1238" s="34">
        <v>41091</v>
      </c>
      <c r="X1238" s="114" t="s">
        <v>16078</v>
      </c>
    </row>
    <row r="1239" spans="2:24" x14ac:dyDescent="0.2">
      <c r="B1239" s="14" t="s">
        <v>22816</v>
      </c>
      <c r="C1239" s="33" t="s">
        <v>16076</v>
      </c>
      <c r="D1239" s="16" t="s">
        <v>22815</v>
      </c>
      <c r="E1239" s="18" t="s">
        <v>26</v>
      </c>
      <c r="F1239" s="34">
        <v>41075</v>
      </c>
      <c r="G1239" s="20" t="s">
        <v>20597</v>
      </c>
      <c r="H1239" s="109"/>
      <c r="I1239" s="21">
        <v>630000</v>
      </c>
      <c r="J1239" s="21">
        <v>630000</v>
      </c>
      <c r="K1239" s="21">
        <v>630000</v>
      </c>
      <c r="L1239" s="21">
        <v>630000</v>
      </c>
      <c r="M1239" s="21"/>
      <c r="N1239" s="21"/>
      <c r="O1239" s="21"/>
      <c r="P1239" s="125"/>
      <c r="Q1239" s="21"/>
      <c r="R1239" s="21">
        <v>630000</v>
      </c>
      <c r="S1239" s="21"/>
      <c r="T1239" s="21"/>
      <c r="U1239" s="125"/>
      <c r="V1239" s="21">
        <v>17791</v>
      </c>
      <c r="W1239" s="34">
        <v>45092</v>
      </c>
      <c r="X1239" s="114" t="s">
        <v>13512</v>
      </c>
    </row>
    <row r="1240" spans="2:24" x14ac:dyDescent="0.2">
      <c r="B1240" s="11" t="s">
        <v>24</v>
      </c>
      <c r="C1240" s="12" t="s">
        <v>24</v>
      </c>
      <c r="D1240" s="13" t="s">
        <v>24</v>
      </c>
      <c r="E1240" s="12" t="s">
        <v>24</v>
      </c>
      <c r="F1240" s="29" t="s">
        <v>24</v>
      </c>
      <c r="G1240" s="12" t="s">
        <v>24</v>
      </c>
      <c r="H1240" s="12" t="s">
        <v>24</v>
      </c>
      <c r="I1240" s="12" t="s">
        <v>24</v>
      </c>
      <c r="J1240" s="12" t="s">
        <v>24</v>
      </c>
      <c r="K1240" s="12" t="s">
        <v>24</v>
      </c>
      <c r="L1240" s="12" t="s">
        <v>24</v>
      </c>
      <c r="M1240" s="12" t="s">
        <v>24</v>
      </c>
      <c r="N1240" s="12" t="s">
        <v>24</v>
      </c>
      <c r="O1240" s="12" t="s">
        <v>24</v>
      </c>
      <c r="P1240" s="12" t="s">
        <v>24</v>
      </c>
      <c r="Q1240" s="12" t="s">
        <v>24</v>
      </c>
      <c r="R1240" s="12" t="s">
        <v>24</v>
      </c>
      <c r="S1240" s="12" t="s">
        <v>24</v>
      </c>
      <c r="T1240" s="12" t="s">
        <v>24</v>
      </c>
      <c r="U1240" s="12" t="s">
        <v>24</v>
      </c>
      <c r="V1240" s="12" t="s">
        <v>24</v>
      </c>
      <c r="W1240" s="29" t="s">
        <v>24</v>
      </c>
      <c r="X1240" s="12" t="s">
        <v>24</v>
      </c>
    </row>
    <row r="1241" spans="2:24" ht="25.5" x14ac:dyDescent="0.2">
      <c r="B1241" s="126" t="s">
        <v>101</v>
      </c>
      <c r="C1241" s="24" t="s">
        <v>19969</v>
      </c>
      <c r="D1241" s="110"/>
      <c r="E1241" s="109"/>
      <c r="F1241" s="112"/>
      <c r="G1241" s="109"/>
      <c r="H1241" s="109"/>
      <c r="I1241" s="125">
        <f>SUM(SCDPT4!I244:'SCDPT4'!I1240)</f>
        <v>1238842753</v>
      </c>
      <c r="J1241" s="125">
        <f>SUM(SCDPT4!J244:'SCDPT4'!J1240)</f>
        <v>1241179622</v>
      </c>
      <c r="K1241" s="125">
        <f>SUM(SCDPT4!K244:'SCDPT4'!K1240)</f>
        <v>1262448048</v>
      </c>
      <c r="L1241" s="125">
        <f>SUM(SCDPT4!L244:'SCDPT4'!L1240)</f>
        <v>1251032888</v>
      </c>
      <c r="M1241" s="125">
        <f>SUM(SCDPT4!M244:'SCDPT4'!M1240)</f>
        <v>0</v>
      </c>
      <c r="N1241" s="125">
        <f>SUM(SCDPT4!N244:'SCDPT4'!N1240)</f>
        <v>-12186434</v>
      </c>
      <c r="O1241" s="125">
        <f>SUM(SCDPT4!O244:'SCDPT4'!O1240)</f>
        <v>26</v>
      </c>
      <c r="P1241" s="125">
        <f>SUM(SCDPT4!P244:'SCDPT4'!P1240)</f>
        <v>-12186460</v>
      </c>
      <c r="Q1241" s="125">
        <f>SUM(SCDPT4!Q244:'SCDPT4'!Q1240)</f>
        <v>0</v>
      </c>
      <c r="R1241" s="125">
        <f>SUM(SCDPT4!R244:'SCDPT4'!R1240)</f>
        <v>1238846411</v>
      </c>
      <c r="S1241" s="125">
        <f>SUM(SCDPT4!S244:'SCDPT4'!S1240)</f>
        <v>0</v>
      </c>
      <c r="T1241" s="125">
        <f>SUM(SCDPT4!T244:'SCDPT4'!T1240)</f>
        <v>-3658</v>
      </c>
      <c r="U1241" s="125">
        <f>SUM(SCDPT4!U244:'SCDPT4'!U1240)</f>
        <v>-3658</v>
      </c>
      <c r="V1241" s="125">
        <f>SUM(SCDPT4!V244:'SCDPT4'!V1240)</f>
        <v>39333031</v>
      </c>
      <c r="W1241" s="112"/>
      <c r="X1241" s="109"/>
    </row>
    <row r="1242" spans="2:24" x14ac:dyDescent="0.2">
      <c r="B1242" s="11" t="s">
        <v>24</v>
      </c>
      <c r="C1242" s="12" t="s">
        <v>24</v>
      </c>
      <c r="D1242" s="13" t="s">
        <v>24</v>
      </c>
      <c r="E1242" s="12" t="s">
        <v>24</v>
      </c>
      <c r="F1242" s="29" t="s">
        <v>24</v>
      </c>
      <c r="G1242" s="12" t="s">
        <v>24</v>
      </c>
      <c r="H1242" s="12" t="s">
        <v>24</v>
      </c>
      <c r="I1242" s="12" t="s">
        <v>24</v>
      </c>
      <c r="J1242" s="12" t="s">
        <v>24</v>
      </c>
      <c r="K1242" s="12" t="s">
        <v>24</v>
      </c>
      <c r="L1242" s="12" t="s">
        <v>24</v>
      </c>
      <c r="M1242" s="12" t="s">
        <v>24</v>
      </c>
      <c r="N1242" s="12" t="s">
        <v>24</v>
      </c>
      <c r="O1242" s="12" t="s">
        <v>24</v>
      </c>
      <c r="P1242" s="12" t="s">
        <v>24</v>
      </c>
      <c r="Q1242" s="12" t="s">
        <v>24</v>
      </c>
      <c r="R1242" s="12" t="s">
        <v>24</v>
      </c>
      <c r="S1242" s="12" t="s">
        <v>24</v>
      </c>
      <c r="T1242" s="12" t="s">
        <v>24</v>
      </c>
      <c r="U1242" s="12" t="s">
        <v>24</v>
      </c>
      <c r="V1242" s="12" t="s">
        <v>24</v>
      </c>
      <c r="W1242" s="29" t="s">
        <v>24</v>
      </c>
      <c r="X1242" s="12" t="s">
        <v>24</v>
      </c>
    </row>
    <row r="1243" spans="2:24" x14ac:dyDescent="0.2">
      <c r="B1243" s="14" t="s">
        <v>19968</v>
      </c>
      <c r="C1243" s="122" t="s">
        <v>5015</v>
      </c>
      <c r="D1243" s="16" t="s">
        <v>22814</v>
      </c>
      <c r="E1243" s="18" t="s">
        <v>26</v>
      </c>
      <c r="F1243" s="34">
        <v>41011</v>
      </c>
      <c r="G1243" s="20" t="s">
        <v>20597</v>
      </c>
      <c r="H1243" s="109"/>
      <c r="I1243" s="21">
        <v>37648179</v>
      </c>
      <c r="J1243" s="21">
        <v>37648179</v>
      </c>
      <c r="K1243" s="21">
        <v>37462288</v>
      </c>
      <c r="L1243" s="21">
        <v>37586388</v>
      </c>
      <c r="M1243" s="21"/>
      <c r="N1243" s="21">
        <v>61791</v>
      </c>
      <c r="O1243" s="21"/>
      <c r="P1243" s="125">
        <f>SCDPT4!M1243+SCDPT4!N1243-SCDPT4!O1243</f>
        <v>61791</v>
      </c>
      <c r="Q1243" s="21"/>
      <c r="R1243" s="21">
        <v>37648179</v>
      </c>
      <c r="S1243" s="21"/>
      <c r="T1243" s="21"/>
      <c r="U1243" s="125">
        <f>SCDPT4!S1243+SCDPT4!T1243</f>
        <v>0</v>
      </c>
      <c r="V1243" s="21">
        <v>354617</v>
      </c>
      <c r="W1243" s="34">
        <v>41730</v>
      </c>
      <c r="X1243" s="109"/>
    </row>
    <row r="1244" spans="2:24" x14ac:dyDescent="0.2">
      <c r="B1244" s="14" t="s">
        <v>19965</v>
      </c>
      <c r="C1244" s="122" t="s">
        <v>5015</v>
      </c>
      <c r="D1244" s="16" t="s">
        <v>22813</v>
      </c>
      <c r="E1244" s="18" t="s">
        <v>26</v>
      </c>
      <c r="F1244" s="34">
        <v>41274</v>
      </c>
      <c r="G1244" s="20" t="s">
        <v>20597</v>
      </c>
      <c r="H1244" s="109"/>
      <c r="I1244" s="21">
        <v>2942975</v>
      </c>
      <c r="J1244" s="21">
        <v>2942975</v>
      </c>
      <c r="K1244" s="21">
        <v>2928260</v>
      </c>
      <c r="L1244" s="21">
        <v>2928199</v>
      </c>
      <c r="M1244" s="21"/>
      <c r="N1244" s="21">
        <v>14776</v>
      </c>
      <c r="O1244" s="21"/>
      <c r="P1244" s="125">
        <v>14776</v>
      </c>
      <c r="Q1244" s="21"/>
      <c r="R1244" s="21">
        <v>2942975</v>
      </c>
      <c r="S1244" s="21"/>
      <c r="T1244" s="21"/>
      <c r="U1244" s="125">
        <v>0</v>
      </c>
      <c r="V1244" s="21">
        <v>119696</v>
      </c>
      <c r="W1244" s="34">
        <v>43052</v>
      </c>
      <c r="X1244" s="109"/>
    </row>
    <row r="1245" spans="2:24" x14ac:dyDescent="0.2">
      <c r="B1245" s="14" t="s">
        <v>19963</v>
      </c>
      <c r="C1245" s="122" t="s">
        <v>5015</v>
      </c>
      <c r="D1245" s="16" t="s">
        <v>22812</v>
      </c>
      <c r="E1245" s="18" t="s">
        <v>26</v>
      </c>
      <c r="F1245" s="34">
        <v>41180</v>
      </c>
      <c r="G1245" s="20" t="s">
        <v>20597</v>
      </c>
      <c r="H1245" s="109"/>
      <c r="I1245" s="21">
        <v>14867949</v>
      </c>
      <c r="J1245" s="21">
        <v>14867949</v>
      </c>
      <c r="K1245" s="21">
        <v>14580502</v>
      </c>
      <c r="L1245" s="21">
        <v>14583772</v>
      </c>
      <c r="M1245" s="21"/>
      <c r="N1245" s="21">
        <v>284177</v>
      </c>
      <c r="O1245" s="21"/>
      <c r="P1245" s="125">
        <v>284177</v>
      </c>
      <c r="Q1245" s="21"/>
      <c r="R1245" s="21">
        <v>14867949</v>
      </c>
      <c r="S1245" s="21"/>
      <c r="T1245" s="21"/>
      <c r="U1245" s="125">
        <v>0</v>
      </c>
      <c r="V1245" s="21">
        <v>892279</v>
      </c>
      <c r="W1245" s="34">
        <v>43321</v>
      </c>
      <c r="X1245" s="109"/>
    </row>
    <row r="1246" spans="2:24" x14ac:dyDescent="0.2">
      <c r="B1246" s="14" t="s">
        <v>19961</v>
      </c>
      <c r="C1246" s="122" t="s">
        <v>5015</v>
      </c>
      <c r="D1246" s="16" t="s">
        <v>22811</v>
      </c>
      <c r="E1246" s="18" t="s">
        <v>26</v>
      </c>
      <c r="F1246" s="34">
        <v>41186</v>
      </c>
      <c r="G1246" s="20" t="s">
        <v>20597</v>
      </c>
      <c r="H1246" s="109"/>
      <c r="I1246" s="21">
        <v>10000000</v>
      </c>
      <c r="J1246" s="21">
        <v>10000000</v>
      </c>
      <c r="K1246" s="21">
        <v>9900000</v>
      </c>
      <c r="L1246" s="21">
        <v>9900000</v>
      </c>
      <c r="M1246" s="21"/>
      <c r="N1246" s="21">
        <v>100000</v>
      </c>
      <c r="O1246" s="21"/>
      <c r="P1246" s="125">
        <v>100000</v>
      </c>
      <c r="Q1246" s="21"/>
      <c r="R1246" s="21">
        <v>10000000</v>
      </c>
      <c r="S1246" s="21"/>
      <c r="T1246" s="21"/>
      <c r="U1246" s="125">
        <v>0</v>
      </c>
      <c r="V1246" s="21">
        <v>574013</v>
      </c>
      <c r="W1246" s="34">
        <v>43344</v>
      </c>
      <c r="X1246" s="109"/>
    </row>
    <row r="1247" spans="2:24" x14ac:dyDescent="0.2">
      <c r="B1247" s="14" t="s">
        <v>19959</v>
      </c>
      <c r="C1247" s="33" t="s">
        <v>13436</v>
      </c>
      <c r="D1247" s="16" t="s">
        <v>19936</v>
      </c>
      <c r="E1247" s="18" t="s">
        <v>26</v>
      </c>
      <c r="F1247" s="34">
        <v>41243</v>
      </c>
      <c r="G1247" s="20" t="s">
        <v>20922</v>
      </c>
      <c r="H1247" s="109"/>
      <c r="I1247" s="21">
        <v>304051</v>
      </c>
      <c r="J1247" s="21">
        <v>304051</v>
      </c>
      <c r="K1247" s="21">
        <v>304051</v>
      </c>
      <c r="L1247" s="21">
        <v>304051</v>
      </c>
      <c r="M1247" s="21"/>
      <c r="N1247" s="21"/>
      <c r="O1247" s="21"/>
      <c r="P1247" s="125"/>
      <c r="Q1247" s="21"/>
      <c r="R1247" s="21">
        <v>304051</v>
      </c>
      <c r="S1247" s="21"/>
      <c r="T1247" s="21"/>
      <c r="U1247" s="125"/>
      <c r="V1247" s="21">
        <v>16831</v>
      </c>
      <c r="W1247" s="34">
        <v>45991</v>
      </c>
      <c r="X1247" s="109"/>
    </row>
    <row r="1248" spans="2:24" x14ac:dyDescent="0.2">
      <c r="B1248" s="14" t="s">
        <v>19956</v>
      </c>
      <c r="C1248" s="33" t="s">
        <v>22810</v>
      </c>
      <c r="D1248" s="16" t="s">
        <v>22809</v>
      </c>
      <c r="E1248" s="18" t="s">
        <v>26</v>
      </c>
      <c r="F1248" s="34">
        <v>41030</v>
      </c>
      <c r="G1248" s="20" t="s">
        <v>3559</v>
      </c>
      <c r="H1248" s="109"/>
      <c r="I1248" s="21">
        <v>1350000</v>
      </c>
      <c r="J1248" s="21">
        <v>1350000</v>
      </c>
      <c r="K1248" s="21">
        <v>1337175</v>
      </c>
      <c r="L1248" s="21">
        <v>1349416</v>
      </c>
      <c r="M1248" s="21"/>
      <c r="N1248" s="21">
        <v>584</v>
      </c>
      <c r="O1248" s="21"/>
      <c r="P1248" s="125">
        <v>584</v>
      </c>
      <c r="Q1248" s="21"/>
      <c r="R1248" s="21">
        <v>1350000</v>
      </c>
      <c r="S1248" s="21"/>
      <c r="T1248" s="21"/>
      <c r="U1248" s="125">
        <v>0</v>
      </c>
      <c r="V1248" s="21">
        <v>46406</v>
      </c>
      <c r="W1248" s="34">
        <v>41030</v>
      </c>
      <c r="X1248" s="109"/>
    </row>
    <row r="1249" spans="2:24" x14ac:dyDescent="0.2">
      <c r="B1249" s="14" t="s">
        <v>19954</v>
      </c>
      <c r="C1249" s="33" t="s">
        <v>22808</v>
      </c>
      <c r="D1249" s="16" t="s">
        <v>22807</v>
      </c>
      <c r="E1249" s="18" t="s">
        <v>26</v>
      </c>
      <c r="F1249" s="34">
        <v>41089</v>
      </c>
      <c r="G1249" s="20" t="s">
        <v>22806</v>
      </c>
      <c r="H1249" s="109"/>
      <c r="I1249" s="21">
        <v>7499303</v>
      </c>
      <c r="J1249" s="21">
        <v>7500000</v>
      </c>
      <c r="K1249" s="21">
        <v>7493700</v>
      </c>
      <c r="L1249" s="21">
        <v>7498045</v>
      </c>
      <c r="M1249" s="21"/>
      <c r="N1249" s="21">
        <v>1257</v>
      </c>
      <c r="O1249" s="21"/>
      <c r="P1249" s="125">
        <v>1257</v>
      </c>
      <c r="Q1249" s="21"/>
      <c r="R1249" s="21">
        <v>7499303</v>
      </c>
      <c r="S1249" s="21"/>
      <c r="T1249" s="21"/>
      <c r="U1249" s="125">
        <v>0</v>
      </c>
      <c r="V1249" s="21">
        <v>540075</v>
      </c>
      <c r="W1249" s="34">
        <v>41289</v>
      </c>
      <c r="X1249" s="109"/>
    </row>
    <row r="1250" spans="2:24" x14ac:dyDescent="0.2">
      <c r="B1250" s="14" t="s">
        <v>19953</v>
      </c>
      <c r="C1250" s="33" t="s">
        <v>22805</v>
      </c>
      <c r="D1250" s="16" t="s">
        <v>22804</v>
      </c>
      <c r="E1250" s="18" t="s">
        <v>26</v>
      </c>
      <c r="F1250" s="34">
        <v>41166</v>
      </c>
      <c r="G1250" s="20" t="s">
        <v>22803</v>
      </c>
      <c r="H1250" s="109"/>
      <c r="I1250" s="21">
        <v>19999744</v>
      </c>
      <c r="J1250" s="21">
        <v>20000000</v>
      </c>
      <c r="K1250" s="21">
        <v>19998800</v>
      </c>
      <c r="L1250" s="21">
        <v>19999243</v>
      </c>
      <c r="M1250" s="21"/>
      <c r="N1250" s="21">
        <v>501</v>
      </c>
      <c r="O1250" s="21"/>
      <c r="P1250" s="125">
        <v>501</v>
      </c>
      <c r="Q1250" s="21"/>
      <c r="R1250" s="21">
        <v>19999744</v>
      </c>
      <c r="S1250" s="21"/>
      <c r="T1250" s="21"/>
      <c r="U1250" s="125">
        <v>0</v>
      </c>
      <c r="V1250" s="21">
        <v>2224933</v>
      </c>
      <c r="W1250" s="34">
        <v>41685</v>
      </c>
      <c r="X1250" s="109"/>
    </row>
    <row r="1251" spans="2:24" x14ac:dyDescent="0.2">
      <c r="B1251" s="14" t="s">
        <v>19951</v>
      </c>
      <c r="C1251" s="33" t="s">
        <v>22802</v>
      </c>
      <c r="D1251" s="16" t="s">
        <v>22801</v>
      </c>
      <c r="E1251" s="18" t="s">
        <v>26</v>
      </c>
      <c r="F1251" s="34">
        <v>41253</v>
      </c>
      <c r="G1251" s="20" t="s">
        <v>22800</v>
      </c>
      <c r="H1251" s="109"/>
      <c r="I1251" s="21">
        <v>19966520</v>
      </c>
      <c r="J1251" s="21">
        <v>20000000</v>
      </c>
      <c r="K1251" s="21">
        <v>19939800</v>
      </c>
      <c r="L1251" s="21">
        <v>19960437</v>
      </c>
      <c r="M1251" s="21"/>
      <c r="N1251" s="21">
        <v>6083</v>
      </c>
      <c r="O1251" s="21"/>
      <c r="P1251" s="125">
        <v>6083</v>
      </c>
      <c r="Q1251" s="21"/>
      <c r="R1251" s="21">
        <v>19966520</v>
      </c>
      <c r="S1251" s="21"/>
      <c r="T1251" s="21"/>
      <c r="U1251" s="125">
        <v>0</v>
      </c>
      <c r="V1251" s="21">
        <v>5787991</v>
      </c>
      <c r="W1251" s="34">
        <v>43069</v>
      </c>
      <c r="X1251" s="109"/>
    </row>
    <row r="1252" spans="2:24" x14ac:dyDescent="0.2">
      <c r="B1252" s="14" t="s">
        <v>19949</v>
      </c>
      <c r="C1252" s="33" t="s">
        <v>13398</v>
      </c>
      <c r="D1252" s="16" t="s">
        <v>22799</v>
      </c>
      <c r="E1252" s="18" t="s">
        <v>26</v>
      </c>
      <c r="F1252" s="34">
        <v>41270</v>
      </c>
      <c r="G1252" s="20" t="s">
        <v>22798</v>
      </c>
      <c r="H1252" s="109"/>
      <c r="I1252" s="21">
        <v>1906427</v>
      </c>
      <c r="J1252" s="21">
        <v>1912000</v>
      </c>
      <c r="K1252" s="21">
        <v>1903721</v>
      </c>
      <c r="L1252" s="21">
        <v>1905617</v>
      </c>
      <c r="M1252" s="21"/>
      <c r="N1252" s="21">
        <v>810</v>
      </c>
      <c r="O1252" s="21"/>
      <c r="P1252" s="125">
        <v>810</v>
      </c>
      <c r="Q1252" s="21"/>
      <c r="R1252" s="21">
        <v>1906427</v>
      </c>
      <c r="S1252" s="21"/>
      <c r="T1252" s="21"/>
      <c r="U1252" s="125">
        <v>0</v>
      </c>
      <c r="V1252" s="21">
        <v>121399</v>
      </c>
      <c r="W1252" s="34">
        <v>43556</v>
      </c>
      <c r="X1252" s="109"/>
    </row>
    <row r="1253" spans="2:24" x14ac:dyDescent="0.2">
      <c r="B1253" s="14" t="s">
        <v>19947</v>
      </c>
      <c r="C1253" s="33" t="s">
        <v>22797</v>
      </c>
      <c r="D1253" s="16" t="s">
        <v>22796</v>
      </c>
      <c r="E1253" s="18" t="s">
        <v>26</v>
      </c>
      <c r="F1253" s="34">
        <v>41253</v>
      </c>
      <c r="G1253" s="20" t="s">
        <v>22795</v>
      </c>
      <c r="H1253" s="109"/>
      <c r="I1253" s="21">
        <v>9794911</v>
      </c>
      <c r="J1253" s="21">
        <v>9800000</v>
      </c>
      <c r="K1253" s="21">
        <v>9790004</v>
      </c>
      <c r="L1253" s="21">
        <v>9793049</v>
      </c>
      <c r="M1253" s="21"/>
      <c r="N1253" s="21">
        <v>1862</v>
      </c>
      <c r="O1253" s="21"/>
      <c r="P1253" s="125">
        <v>1862</v>
      </c>
      <c r="Q1253" s="21"/>
      <c r="R1253" s="21">
        <v>9794911</v>
      </c>
      <c r="S1253" s="21"/>
      <c r="T1253" s="21"/>
      <c r="U1253" s="125">
        <v>0</v>
      </c>
      <c r="V1253" s="21">
        <v>834610</v>
      </c>
      <c r="W1253" s="34">
        <v>42151</v>
      </c>
      <c r="X1253" s="109"/>
    </row>
    <row r="1254" spans="2:24" x14ac:dyDescent="0.2">
      <c r="B1254" s="14" t="s">
        <v>19945</v>
      </c>
      <c r="C1254" s="33" t="s">
        <v>8334</v>
      </c>
      <c r="D1254" s="16" t="s">
        <v>22794</v>
      </c>
      <c r="E1254" s="18" t="s">
        <v>26</v>
      </c>
      <c r="F1254" s="34">
        <v>41269</v>
      </c>
      <c r="G1254" s="20" t="s">
        <v>21186</v>
      </c>
      <c r="H1254" s="109"/>
      <c r="I1254" s="21">
        <v>1160755</v>
      </c>
      <c r="J1254" s="21">
        <v>1160755</v>
      </c>
      <c r="K1254" s="21">
        <v>1160755</v>
      </c>
      <c r="L1254" s="21">
        <v>1160755</v>
      </c>
      <c r="M1254" s="21"/>
      <c r="N1254" s="21"/>
      <c r="O1254" s="21"/>
      <c r="P1254" s="125"/>
      <c r="Q1254" s="21"/>
      <c r="R1254" s="21">
        <v>1160755</v>
      </c>
      <c r="S1254" s="21"/>
      <c r="T1254" s="21"/>
      <c r="U1254" s="125"/>
      <c r="V1254" s="21">
        <v>8904</v>
      </c>
      <c r="W1254" s="34">
        <v>48938</v>
      </c>
      <c r="X1254" s="109"/>
    </row>
    <row r="1255" spans="2:24" x14ac:dyDescent="0.2">
      <c r="B1255" s="14" t="s">
        <v>19943</v>
      </c>
      <c r="C1255" s="33" t="s">
        <v>8331</v>
      </c>
      <c r="D1255" s="16" t="s">
        <v>22793</v>
      </c>
      <c r="E1255" s="18" t="s">
        <v>26</v>
      </c>
      <c r="F1255" s="34">
        <v>41244</v>
      </c>
      <c r="G1255" s="20" t="s">
        <v>21186</v>
      </c>
      <c r="H1255" s="109"/>
      <c r="I1255" s="21">
        <v>1278755</v>
      </c>
      <c r="J1255" s="21">
        <v>1638954</v>
      </c>
      <c r="K1255" s="21">
        <v>1461774</v>
      </c>
      <c r="L1255" s="21">
        <v>1426442</v>
      </c>
      <c r="M1255" s="21"/>
      <c r="N1255" s="21">
        <v>-131718</v>
      </c>
      <c r="O1255" s="21">
        <v>15969</v>
      </c>
      <c r="P1255" s="125">
        <v>-147687</v>
      </c>
      <c r="Q1255" s="21"/>
      <c r="R1255" s="21">
        <v>1278755</v>
      </c>
      <c r="S1255" s="21"/>
      <c r="T1255" s="21"/>
      <c r="U1255" s="125">
        <v>0</v>
      </c>
      <c r="V1255" s="21">
        <v>29609</v>
      </c>
      <c r="W1255" s="34">
        <v>49730</v>
      </c>
      <c r="X1255" s="109"/>
    </row>
    <row r="1256" spans="2:24" x14ac:dyDescent="0.2">
      <c r="B1256" s="14" t="s">
        <v>19941</v>
      </c>
      <c r="C1256" s="33" t="s">
        <v>13376</v>
      </c>
      <c r="D1256" s="16" t="s">
        <v>22792</v>
      </c>
      <c r="E1256" s="18" t="s">
        <v>26</v>
      </c>
      <c r="F1256" s="34">
        <v>41183</v>
      </c>
      <c r="G1256" s="20" t="s">
        <v>20597</v>
      </c>
      <c r="H1256" s="109"/>
      <c r="I1256" s="21">
        <v>612</v>
      </c>
      <c r="J1256" s="21">
        <v>612</v>
      </c>
      <c r="K1256" s="21">
        <v>612</v>
      </c>
      <c r="L1256" s="21">
        <v>612</v>
      </c>
      <c r="M1256" s="21"/>
      <c r="N1256" s="21"/>
      <c r="O1256" s="21"/>
      <c r="P1256" s="125"/>
      <c r="Q1256" s="21"/>
      <c r="R1256" s="21">
        <v>612</v>
      </c>
      <c r="S1256" s="21"/>
      <c r="T1256" s="21"/>
      <c r="U1256" s="125"/>
      <c r="V1256" s="21">
        <v>37</v>
      </c>
      <c r="W1256" s="34">
        <v>42644</v>
      </c>
      <c r="X1256" s="109"/>
    </row>
    <row r="1257" spans="2:24" x14ac:dyDescent="0.2">
      <c r="B1257" s="14" t="s">
        <v>19939</v>
      </c>
      <c r="C1257" s="33" t="s">
        <v>13376</v>
      </c>
      <c r="D1257" s="16" t="s">
        <v>22792</v>
      </c>
      <c r="E1257" s="18" t="s">
        <v>26</v>
      </c>
      <c r="F1257" s="34">
        <v>41183</v>
      </c>
      <c r="G1257" s="20" t="s">
        <v>20922</v>
      </c>
      <c r="H1257" s="109"/>
      <c r="I1257" s="21">
        <v>482388</v>
      </c>
      <c r="J1257" s="21">
        <v>482388</v>
      </c>
      <c r="K1257" s="21">
        <v>482388</v>
      </c>
      <c r="L1257" s="21">
        <v>482388</v>
      </c>
      <c r="M1257" s="21"/>
      <c r="N1257" s="21"/>
      <c r="O1257" s="21"/>
      <c r="P1257" s="125"/>
      <c r="Q1257" s="21"/>
      <c r="R1257" s="21">
        <v>482388</v>
      </c>
      <c r="S1257" s="21"/>
      <c r="T1257" s="21"/>
      <c r="U1257" s="125"/>
      <c r="V1257" s="21">
        <v>29329</v>
      </c>
      <c r="W1257" s="34">
        <v>42644</v>
      </c>
      <c r="X1257" s="109"/>
    </row>
    <row r="1258" spans="2:24" x14ac:dyDescent="0.2">
      <c r="B1258" s="14" t="s">
        <v>19937</v>
      </c>
      <c r="C1258" s="33" t="s">
        <v>13374</v>
      </c>
      <c r="D1258" s="16" t="s">
        <v>22791</v>
      </c>
      <c r="E1258" s="18" t="s">
        <v>26</v>
      </c>
      <c r="F1258" s="34">
        <v>41183</v>
      </c>
      <c r="G1258" s="20" t="s">
        <v>20597</v>
      </c>
      <c r="H1258" s="109"/>
      <c r="I1258" s="21">
        <v>449</v>
      </c>
      <c r="J1258" s="21">
        <v>449</v>
      </c>
      <c r="K1258" s="21">
        <v>449</v>
      </c>
      <c r="L1258" s="21">
        <v>449</v>
      </c>
      <c r="M1258" s="21"/>
      <c r="N1258" s="21"/>
      <c r="O1258" s="21"/>
      <c r="P1258" s="125"/>
      <c r="Q1258" s="21"/>
      <c r="R1258" s="21">
        <v>449</v>
      </c>
      <c r="S1258" s="21"/>
      <c r="T1258" s="21"/>
      <c r="U1258" s="125"/>
      <c r="V1258" s="21">
        <v>29</v>
      </c>
      <c r="W1258" s="34">
        <v>42644</v>
      </c>
      <c r="X1258" s="109"/>
    </row>
    <row r="1259" spans="2:24" x14ac:dyDescent="0.2">
      <c r="B1259" s="14" t="s">
        <v>19935</v>
      </c>
      <c r="C1259" s="33" t="s">
        <v>13374</v>
      </c>
      <c r="D1259" s="16" t="s">
        <v>22791</v>
      </c>
      <c r="E1259" s="18" t="s">
        <v>26</v>
      </c>
      <c r="F1259" s="34">
        <v>41183</v>
      </c>
      <c r="G1259" s="20" t="s">
        <v>20922</v>
      </c>
      <c r="H1259" s="109"/>
      <c r="I1259" s="21">
        <v>359551</v>
      </c>
      <c r="J1259" s="21">
        <v>359551</v>
      </c>
      <c r="K1259" s="21">
        <v>359551</v>
      </c>
      <c r="L1259" s="21">
        <v>359551</v>
      </c>
      <c r="M1259" s="21"/>
      <c r="N1259" s="21"/>
      <c r="O1259" s="21"/>
      <c r="P1259" s="125"/>
      <c r="Q1259" s="21"/>
      <c r="R1259" s="21">
        <v>359551</v>
      </c>
      <c r="S1259" s="21"/>
      <c r="T1259" s="21"/>
      <c r="U1259" s="125"/>
      <c r="V1259" s="21">
        <v>23155</v>
      </c>
      <c r="W1259" s="34">
        <v>42644</v>
      </c>
      <c r="X1259" s="109"/>
    </row>
    <row r="1260" spans="2:24" x14ac:dyDescent="0.2">
      <c r="B1260" s="14" t="s">
        <v>19933</v>
      </c>
      <c r="C1260" s="33" t="s">
        <v>13370</v>
      </c>
      <c r="D1260" s="16" t="s">
        <v>22790</v>
      </c>
      <c r="E1260" s="18" t="s">
        <v>26</v>
      </c>
      <c r="F1260" s="34">
        <v>41183</v>
      </c>
      <c r="G1260" s="20" t="s">
        <v>20597</v>
      </c>
      <c r="H1260" s="109"/>
      <c r="I1260" s="21">
        <v>383</v>
      </c>
      <c r="J1260" s="21">
        <v>383</v>
      </c>
      <c r="K1260" s="21">
        <v>383</v>
      </c>
      <c r="L1260" s="21">
        <v>383</v>
      </c>
      <c r="M1260" s="21"/>
      <c r="N1260" s="21"/>
      <c r="O1260" s="21"/>
      <c r="P1260" s="125"/>
      <c r="Q1260" s="21"/>
      <c r="R1260" s="21">
        <v>383</v>
      </c>
      <c r="S1260" s="21"/>
      <c r="T1260" s="21"/>
      <c r="U1260" s="125"/>
      <c r="V1260" s="21">
        <v>24</v>
      </c>
      <c r="W1260" s="34">
        <v>42278</v>
      </c>
      <c r="X1260" s="109"/>
    </row>
    <row r="1261" spans="2:24" x14ac:dyDescent="0.2">
      <c r="B1261" s="14" t="s">
        <v>19931</v>
      </c>
      <c r="C1261" s="33" t="s">
        <v>13370</v>
      </c>
      <c r="D1261" s="16" t="s">
        <v>22790</v>
      </c>
      <c r="E1261" s="18" t="s">
        <v>26</v>
      </c>
      <c r="F1261" s="34">
        <v>41183</v>
      </c>
      <c r="G1261" s="20" t="s">
        <v>20922</v>
      </c>
      <c r="H1261" s="109"/>
      <c r="I1261" s="21">
        <v>321617</v>
      </c>
      <c r="J1261" s="21">
        <v>321617</v>
      </c>
      <c r="K1261" s="21">
        <v>321617</v>
      </c>
      <c r="L1261" s="21">
        <v>321617</v>
      </c>
      <c r="M1261" s="21"/>
      <c r="N1261" s="21"/>
      <c r="O1261" s="21"/>
      <c r="P1261" s="125"/>
      <c r="Q1261" s="21"/>
      <c r="R1261" s="21">
        <v>321617</v>
      </c>
      <c r="S1261" s="21"/>
      <c r="T1261" s="21"/>
      <c r="U1261" s="125"/>
      <c r="V1261" s="21">
        <v>20423</v>
      </c>
      <c r="W1261" s="34">
        <v>42278</v>
      </c>
      <c r="X1261" s="109"/>
    </row>
    <row r="1262" spans="2:24" x14ac:dyDescent="0.2">
      <c r="B1262" s="14" t="s">
        <v>19929</v>
      </c>
      <c r="C1262" s="33" t="s">
        <v>6665</v>
      </c>
      <c r="D1262" s="16" t="s">
        <v>22789</v>
      </c>
      <c r="E1262" s="18" t="s">
        <v>26</v>
      </c>
      <c r="F1262" s="34">
        <v>41172</v>
      </c>
      <c r="G1262" s="20" t="s">
        <v>21186</v>
      </c>
      <c r="H1262" s="109"/>
      <c r="I1262" s="21">
        <v>4081120</v>
      </c>
      <c r="J1262" s="21">
        <v>4081120</v>
      </c>
      <c r="K1262" s="21">
        <v>4081120</v>
      </c>
      <c r="L1262" s="21">
        <v>4081120</v>
      </c>
      <c r="M1262" s="21"/>
      <c r="N1262" s="21"/>
      <c r="O1262" s="21"/>
      <c r="P1262" s="125"/>
      <c r="Q1262" s="21"/>
      <c r="R1262" s="21">
        <v>4081120</v>
      </c>
      <c r="S1262" s="21"/>
      <c r="T1262" s="21"/>
      <c r="U1262" s="125"/>
      <c r="V1262" s="21">
        <v>159669</v>
      </c>
      <c r="W1262" s="34">
        <v>44824</v>
      </c>
      <c r="X1262" s="109"/>
    </row>
    <row r="1263" spans="2:24" x14ac:dyDescent="0.2">
      <c r="B1263" s="14" t="s">
        <v>19927</v>
      </c>
      <c r="C1263" s="33" t="s">
        <v>13348</v>
      </c>
      <c r="D1263" s="16" t="s">
        <v>22788</v>
      </c>
      <c r="E1263" s="18" t="s">
        <v>26</v>
      </c>
      <c r="F1263" s="34">
        <v>41274</v>
      </c>
      <c r="G1263" s="20" t="s">
        <v>20922</v>
      </c>
      <c r="H1263" s="109"/>
      <c r="I1263" s="21">
        <v>126666</v>
      </c>
      <c r="J1263" s="21">
        <v>126666</v>
      </c>
      <c r="K1263" s="21">
        <v>124396</v>
      </c>
      <c r="L1263" s="21">
        <v>123905</v>
      </c>
      <c r="M1263" s="21"/>
      <c r="N1263" s="21">
        <v>2761</v>
      </c>
      <c r="O1263" s="21"/>
      <c r="P1263" s="125">
        <v>2761</v>
      </c>
      <c r="Q1263" s="21"/>
      <c r="R1263" s="21">
        <v>126666</v>
      </c>
      <c r="S1263" s="21"/>
      <c r="T1263" s="21"/>
      <c r="U1263" s="125">
        <v>0</v>
      </c>
      <c r="V1263" s="21">
        <v>7381</v>
      </c>
      <c r="W1263" s="34">
        <v>42185</v>
      </c>
      <c r="X1263" s="109"/>
    </row>
    <row r="1264" spans="2:24" x14ac:dyDescent="0.2">
      <c r="B1264" s="14" t="s">
        <v>19925</v>
      </c>
      <c r="C1264" s="33" t="s">
        <v>13339</v>
      </c>
      <c r="D1264" s="16" t="s">
        <v>22787</v>
      </c>
      <c r="E1264" s="18" t="s">
        <v>26</v>
      </c>
      <c r="F1264" s="34">
        <v>41274</v>
      </c>
      <c r="G1264" s="20" t="s">
        <v>20597</v>
      </c>
      <c r="H1264" s="109"/>
      <c r="I1264" s="21">
        <v>10282361</v>
      </c>
      <c r="J1264" s="21">
        <v>10282361</v>
      </c>
      <c r="K1264" s="21">
        <v>10102420</v>
      </c>
      <c r="L1264" s="21">
        <v>10267239</v>
      </c>
      <c r="M1264" s="21"/>
      <c r="N1264" s="21">
        <v>15122</v>
      </c>
      <c r="O1264" s="21"/>
      <c r="P1264" s="125">
        <v>15122</v>
      </c>
      <c r="Q1264" s="21"/>
      <c r="R1264" s="21">
        <v>10282361</v>
      </c>
      <c r="S1264" s="21"/>
      <c r="T1264" s="21"/>
      <c r="U1264" s="125">
        <v>0</v>
      </c>
      <c r="V1264" s="21">
        <v>209978</v>
      </c>
      <c r="W1264" s="34">
        <v>41858</v>
      </c>
      <c r="X1264" s="109"/>
    </row>
    <row r="1265" spans="2:24" x14ac:dyDescent="0.2">
      <c r="B1265" s="14" t="s">
        <v>19923</v>
      </c>
      <c r="C1265" s="33" t="s">
        <v>22786</v>
      </c>
      <c r="D1265" s="16" t="s">
        <v>22785</v>
      </c>
      <c r="E1265" s="18" t="s">
        <v>26</v>
      </c>
      <c r="F1265" s="34">
        <v>41091</v>
      </c>
      <c r="G1265" s="20" t="s">
        <v>3559</v>
      </c>
      <c r="H1265" s="109"/>
      <c r="I1265" s="21">
        <v>10900000</v>
      </c>
      <c r="J1265" s="21">
        <v>10900000</v>
      </c>
      <c r="K1265" s="21">
        <v>10856945</v>
      </c>
      <c r="L1265" s="21">
        <v>10853327</v>
      </c>
      <c r="M1265" s="21"/>
      <c r="N1265" s="21">
        <v>46673</v>
      </c>
      <c r="O1265" s="21"/>
      <c r="P1265" s="125">
        <v>46673</v>
      </c>
      <c r="Q1265" s="21"/>
      <c r="R1265" s="21">
        <v>10900000</v>
      </c>
      <c r="S1265" s="21"/>
      <c r="T1265" s="21"/>
      <c r="U1265" s="125">
        <v>0</v>
      </c>
      <c r="V1265" s="21">
        <v>763000</v>
      </c>
      <c r="W1265" s="34">
        <v>41091</v>
      </c>
      <c r="X1265" s="109"/>
    </row>
    <row r="1266" spans="2:24" x14ac:dyDescent="0.2">
      <c r="B1266" s="14" t="s">
        <v>19921</v>
      </c>
      <c r="C1266" s="33" t="s">
        <v>6648</v>
      </c>
      <c r="D1266" s="16" t="s">
        <v>22784</v>
      </c>
      <c r="E1266" s="18" t="s">
        <v>26</v>
      </c>
      <c r="F1266" s="34">
        <v>41258</v>
      </c>
      <c r="G1266" s="20" t="s">
        <v>21186</v>
      </c>
      <c r="H1266" s="109"/>
      <c r="I1266" s="21">
        <v>5316840</v>
      </c>
      <c r="J1266" s="21">
        <v>5316840</v>
      </c>
      <c r="K1266" s="21">
        <v>5316363</v>
      </c>
      <c r="L1266" s="21">
        <v>5316482</v>
      </c>
      <c r="M1266" s="21"/>
      <c r="N1266" s="21">
        <v>358</v>
      </c>
      <c r="O1266" s="21"/>
      <c r="P1266" s="125">
        <v>358</v>
      </c>
      <c r="Q1266" s="21"/>
      <c r="R1266" s="21">
        <v>5316840</v>
      </c>
      <c r="S1266" s="21"/>
      <c r="T1266" s="21"/>
      <c r="U1266" s="125">
        <v>0</v>
      </c>
      <c r="V1266" s="21">
        <v>21854</v>
      </c>
      <c r="W1266" s="34">
        <v>41715</v>
      </c>
      <c r="X1266" s="109"/>
    </row>
    <row r="1267" spans="2:24" x14ac:dyDescent="0.2">
      <c r="B1267" s="14" t="s">
        <v>19919</v>
      </c>
      <c r="C1267" s="33" t="s">
        <v>13312</v>
      </c>
      <c r="D1267" s="16" t="s">
        <v>22783</v>
      </c>
      <c r="E1267" s="18" t="s">
        <v>26</v>
      </c>
      <c r="F1267" s="34">
        <v>41092</v>
      </c>
      <c r="G1267" s="20" t="s">
        <v>20922</v>
      </c>
      <c r="H1267" s="109"/>
      <c r="I1267" s="21">
        <v>833561</v>
      </c>
      <c r="J1267" s="21">
        <v>833561</v>
      </c>
      <c r="K1267" s="21">
        <v>833561</v>
      </c>
      <c r="L1267" s="21">
        <v>833561</v>
      </c>
      <c r="M1267" s="21"/>
      <c r="N1267" s="21"/>
      <c r="O1267" s="21"/>
      <c r="P1267" s="125"/>
      <c r="Q1267" s="21"/>
      <c r="R1267" s="21">
        <v>833561</v>
      </c>
      <c r="S1267" s="21"/>
      <c r="T1267" s="21"/>
      <c r="U1267" s="125"/>
      <c r="V1267" s="21">
        <v>52137</v>
      </c>
      <c r="W1267" s="34">
        <v>44928</v>
      </c>
      <c r="X1267" s="109"/>
    </row>
    <row r="1268" spans="2:24" x14ac:dyDescent="0.2">
      <c r="B1268" s="14" t="s">
        <v>19917</v>
      </c>
      <c r="C1268" s="33" t="s">
        <v>13310</v>
      </c>
      <c r="D1268" s="16" t="s">
        <v>22782</v>
      </c>
      <c r="E1268" s="18" t="s">
        <v>26</v>
      </c>
      <c r="F1268" s="34">
        <v>40910</v>
      </c>
      <c r="G1268" s="20" t="s">
        <v>20922</v>
      </c>
      <c r="H1268" s="109"/>
      <c r="I1268" s="21">
        <v>488910</v>
      </c>
      <c r="J1268" s="21">
        <v>488910</v>
      </c>
      <c r="K1268" s="21">
        <v>488910</v>
      </c>
      <c r="L1268" s="21">
        <v>488910</v>
      </c>
      <c r="M1268" s="21"/>
      <c r="N1268" s="21"/>
      <c r="O1268" s="21"/>
      <c r="P1268" s="125"/>
      <c r="Q1268" s="21"/>
      <c r="R1268" s="21">
        <v>488910</v>
      </c>
      <c r="S1268" s="21"/>
      <c r="T1268" s="21"/>
      <c r="U1268" s="125"/>
      <c r="V1268" s="21">
        <v>18456</v>
      </c>
      <c r="W1268" s="34">
        <v>44928</v>
      </c>
      <c r="X1268" s="109"/>
    </row>
    <row r="1269" spans="2:24" x14ac:dyDescent="0.2">
      <c r="B1269" s="14" t="s">
        <v>19915</v>
      </c>
      <c r="C1269" s="33" t="s">
        <v>13307</v>
      </c>
      <c r="D1269" s="16" t="s">
        <v>22781</v>
      </c>
      <c r="E1269" s="18" t="s">
        <v>26</v>
      </c>
      <c r="F1269" s="34">
        <v>40910</v>
      </c>
      <c r="G1269" s="20" t="s">
        <v>20922</v>
      </c>
      <c r="H1269" s="109"/>
      <c r="I1269" s="21">
        <v>988638</v>
      </c>
      <c r="J1269" s="21">
        <v>988638</v>
      </c>
      <c r="K1269" s="21">
        <v>988638</v>
      </c>
      <c r="L1269" s="21">
        <v>988638</v>
      </c>
      <c r="M1269" s="21"/>
      <c r="N1269" s="21"/>
      <c r="O1269" s="21"/>
      <c r="P1269" s="125"/>
      <c r="Q1269" s="21"/>
      <c r="R1269" s="21">
        <v>988638</v>
      </c>
      <c r="S1269" s="21"/>
      <c r="T1269" s="21"/>
      <c r="U1269" s="125"/>
      <c r="V1269" s="21">
        <v>37717</v>
      </c>
      <c r="W1269" s="34">
        <v>45293</v>
      </c>
      <c r="X1269" s="109"/>
    </row>
    <row r="1270" spans="2:24" x14ac:dyDescent="0.2">
      <c r="B1270" s="14" t="s">
        <v>19913</v>
      </c>
      <c r="C1270" s="33" t="s">
        <v>6631</v>
      </c>
      <c r="D1270" s="16" t="s">
        <v>22780</v>
      </c>
      <c r="E1270" s="18" t="s">
        <v>26</v>
      </c>
      <c r="F1270" s="34">
        <v>41121</v>
      </c>
      <c r="G1270" s="20" t="s">
        <v>20922</v>
      </c>
      <c r="H1270" s="109"/>
      <c r="I1270" s="21">
        <v>614961</v>
      </c>
      <c r="J1270" s="21">
        <v>614961</v>
      </c>
      <c r="K1270" s="21">
        <v>603367</v>
      </c>
      <c r="L1270" s="21">
        <v>603849</v>
      </c>
      <c r="M1270" s="21"/>
      <c r="N1270" s="21">
        <v>11113</v>
      </c>
      <c r="O1270" s="21"/>
      <c r="P1270" s="125">
        <v>11113</v>
      </c>
      <c r="Q1270" s="21"/>
      <c r="R1270" s="21">
        <v>614961</v>
      </c>
      <c r="S1270" s="21"/>
      <c r="T1270" s="21"/>
      <c r="U1270" s="125">
        <v>0</v>
      </c>
      <c r="V1270" s="21">
        <v>23558</v>
      </c>
      <c r="W1270" s="34">
        <v>44227</v>
      </c>
      <c r="X1270" s="109"/>
    </row>
    <row r="1271" spans="2:24" x14ac:dyDescent="0.2">
      <c r="B1271" s="14" t="s">
        <v>19911</v>
      </c>
      <c r="C1271" s="33" t="s">
        <v>22779</v>
      </c>
      <c r="D1271" s="16" t="s">
        <v>22778</v>
      </c>
      <c r="E1271" s="18" t="s">
        <v>26</v>
      </c>
      <c r="F1271" s="34">
        <v>41075</v>
      </c>
      <c r="G1271" s="20" t="s">
        <v>21186</v>
      </c>
      <c r="H1271" s="109"/>
      <c r="I1271" s="21">
        <v>1260000</v>
      </c>
      <c r="J1271" s="21">
        <v>1260000</v>
      </c>
      <c r="K1271" s="21">
        <v>1232339</v>
      </c>
      <c r="L1271" s="21">
        <v>1255143</v>
      </c>
      <c r="M1271" s="21"/>
      <c r="N1271" s="21">
        <v>4857</v>
      </c>
      <c r="O1271" s="21"/>
      <c r="P1271" s="125">
        <v>4857</v>
      </c>
      <c r="Q1271" s="21"/>
      <c r="R1271" s="21">
        <v>1260000</v>
      </c>
      <c r="S1271" s="21"/>
      <c r="T1271" s="21"/>
      <c r="U1271" s="125">
        <v>0</v>
      </c>
      <c r="V1271" s="21">
        <v>2085</v>
      </c>
      <c r="W1271" s="34">
        <v>42019</v>
      </c>
      <c r="X1271" s="109"/>
    </row>
    <row r="1272" spans="2:24" x14ac:dyDescent="0.2">
      <c r="B1272" s="14" t="s">
        <v>19909</v>
      </c>
      <c r="C1272" s="33" t="s">
        <v>22777</v>
      </c>
      <c r="D1272" s="16" t="s">
        <v>22776</v>
      </c>
      <c r="E1272" s="18" t="s">
        <v>26</v>
      </c>
      <c r="F1272" s="34">
        <v>40955</v>
      </c>
      <c r="G1272" s="20" t="s">
        <v>88</v>
      </c>
      <c r="H1272" s="109"/>
      <c r="I1272" s="21">
        <v>19060859</v>
      </c>
      <c r="J1272" s="21">
        <v>19000000</v>
      </c>
      <c r="K1272" s="21">
        <v>19145469</v>
      </c>
      <c r="L1272" s="21">
        <v>19024523</v>
      </c>
      <c r="M1272" s="21"/>
      <c r="N1272" s="21">
        <v>-10379</v>
      </c>
      <c r="O1272" s="21"/>
      <c r="P1272" s="125">
        <v>-10379</v>
      </c>
      <c r="Q1272" s="21"/>
      <c r="R1272" s="21">
        <v>19014144</v>
      </c>
      <c r="S1272" s="21"/>
      <c r="T1272" s="21">
        <v>46715</v>
      </c>
      <c r="U1272" s="125">
        <v>46715</v>
      </c>
      <c r="V1272" s="21">
        <v>59292</v>
      </c>
      <c r="W1272" s="34">
        <v>41988</v>
      </c>
      <c r="X1272" s="109"/>
    </row>
    <row r="1273" spans="2:24" x14ac:dyDescent="0.2">
      <c r="B1273" s="14" t="s">
        <v>19907</v>
      </c>
      <c r="C1273" s="33" t="s">
        <v>22775</v>
      </c>
      <c r="D1273" s="16" t="s">
        <v>22774</v>
      </c>
      <c r="E1273" s="18" t="s">
        <v>26</v>
      </c>
      <c r="F1273" s="34">
        <v>41106</v>
      </c>
      <c r="G1273" s="20" t="s">
        <v>21186</v>
      </c>
      <c r="H1273" s="109"/>
      <c r="I1273" s="21">
        <v>970000</v>
      </c>
      <c r="J1273" s="21">
        <v>970000</v>
      </c>
      <c r="K1273" s="21">
        <v>947266</v>
      </c>
      <c r="L1273" s="21">
        <v>965501</v>
      </c>
      <c r="M1273" s="21"/>
      <c r="N1273" s="21">
        <v>4499</v>
      </c>
      <c r="O1273" s="21"/>
      <c r="P1273" s="125">
        <v>4499</v>
      </c>
      <c r="Q1273" s="21"/>
      <c r="R1273" s="21">
        <v>970000</v>
      </c>
      <c r="S1273" s="21"/>
      <c r="T1273" s="21"/>
      <c r="U1273" s="125">
        <v>0</v>
      </c>
      <c r="V1273" s="21">
        <v>1693</v>
      </c>
      <c r="W1273" s="34">
        <v>42052</v>
      </c>
      <c r="X1273" s="109"/>
    </row>
    <row r="1274" spans="2:24" x14ac:dyDescent="0.2">
      <c r="B1274" s="14" t="s">
        <v>19905</v>
      </c>
      <c r="C1274" s="33" t="s">
        <v>22773</v>
      </c>
      <c r="D1274" s="16" t="s">
        <v>22772</v>
      </c>
      <c r="E1274" s="18" t="s">
        <v>26</v>
      </c>
      <c r="F1274" s="34">
        <v>41183</v>
      </c>
      <c r="G1274" s="20" t="s">
        <v>3559</v>
      </c>
      <c r="H1274" s="109"/>
      <c r="I1274" s="21">
        <v>29500000</v>
      </c>
      <c r="J1274" s="21">
        <v>29500000</v>
      </c>
      <c r="K1274" s="21">
        <v>29259280</v>
      </c>
      <c r="L1274" s="21">
        <v>29488136</v>
      </c>
      <c r="M1274" s="21"/>
      <c r="N1274" s="21">
        <v>11864</v>
      </c>
      <c r="O1274" s="21"/>
      <c r="P1274" s="125">
        <v>11864</v>
      </c>
      <c r="Q1274" s="21"/>
      <c r="R1274" s="21">
        <v>29500000</v>
      </c>
      <c r="S1274" s="21"/>
      <c r="T1274" s="21"/>
      <c r="U1274" s="125">
        <v>0</v>
      </c>
      <c r="V1274" s="21">
        <v>1585625</v>
      </c>
      <c r="W1274" s="34">
        <v>41183</v>
      </c>
      <c r="X1274" s="109"/>
    </row>
    <row r="1275" spans="2:24" x14ac:dyDescent="0.2">
      <c r="B1275" s="14" t="s">
        <v>19903</v>
      </c>
      <c r="C1275" s="33" t="s">
        <v>22771</v>
      </c>
      <c r="D1275" s="16" t="s">
        <v>22770</v>
      </c>
      <c r="E1275" s="18" t="s">
        <v>26</v>
      </c>
      <c r="F1275" s="34">
        <v>40909</v>
      </c>
      <c r="G1275" s="20" t="s">
        <v>20922</v>
      </c>
      <c r="H1275" s="109"/>
      <c r="I1275" s="21">
        <v>20106</v>
      </c>
      <c r="J1275" s="21">
        <v>20106</v>
      </c>
      <c r="K1275" s="21">
        <v>20106</v>
      </c>
      <c r="L1275" s="21">
        <v>20106</v>
      </c>
      <c r="M1275" s="21"/>
      <c r="N1275" s="21"/>
      <c r="O1275" s="21"/>
      <c r="P1275" s="125"/>
      <c r="Q1275" s="21"/>
      <c r="R1275" s="21">
        <v>20106</v>
      </c>
      <c r="S1275" s="21"/>
      <c r="T1275" s="21"/>
      <c r="U1275" s="125"/>
      <c r="V1275" s="21">
        <v>791</v>
      </c>
      <c r="W1275" s="34">
        <v>40909</v>
      </c>
      <c r="X1275" s="109"/>
    </row>
    <row r="1276" spans="2:24" x14ac:dyDescent="0.2">
      <c r="B1276" s="14" t="s">
        <v>19901</v>
      </c>
      <c r="C1276" s="33" t="s">
        <v>6597</v>
      </c>
      <c r="D1276" s="16" t="s">
        <v>22769</v>
      </c>
      <c r="E1276" s="18" t="s">
        <v>26</v>
      </c>
      <c r="F1276" s="34">
        <v>41251</v>
      </c>
      <c r="G1276" s="20" t="s">
        <v>21186</v>
      </c>
      <c r="H1276" s="109"/>
      <c r="I1276" s="21">
        <v>1229317</v>
      </c>
      <c r="J1276" s="21">
        <v>1229317</v>
      </c>
      <c r="K1276" s="21">
        <v>1234119</v>
      </c>
      <c r="L1276" s="21">
        <v>1232983</v>
      </c>
      <c r="M1276" s="21"/>
      <c r="N1276" s="21">
        <v>-3666</v>
      </c>
      <c r="O1276" s="21"/>
      <c r="P1276" s="125">
        <v>-3666</v>
      </c>
      <c r="Q1276" s="21"/>
      <c r="R1276" s="21">
        <v>1229317</v>
      </c>
      <c r="S1276" s="21"/>
      <c r="T1276" s="21"/>
      <c r="U1276" s="125">
        <v>0</v>
      </c>
      <c r="V1276" s="21">
        <v>14547</v>
      </c>
      <c r="W1276" s="34">
        <v>42102</v>
      </c>
      <c r="X1276" s="109"/>
    </row>
    <row r="1277" spans="2:24" x14ac:dyDescent="0.2">
      <c r="B1277" s="14" t="s">
        <v>19899</v>
      </c>
      <c r="C1277" s="33" t="s">
        <v>8326</v>
      </c>
      <c r="D1277" s="16" t="s">
        <v>22768</v>
      </c>
      <c r="E1277" s="18" t="s">
        <v>26</v>
      </c>
      <c r="F1277" s="34">
        <v>41269</v>
      </c>
      <c r="G1277" s="20" t="s">
        <v>21186</v>
      </c>
      <c r="H1277" s="109"/>
      <c r="I1277" s="21">
        <v>650752</v>
      </c>
      <c r="J1277" s="21">
        <v>650752</v>
      </c>
      <c r="K1277" s="21">
        <v>650753</v>
      </c>
      <c r="L1277" s="21">
        <v>626670</v>
      </c>
      <c r="M1277" s="21"/>
      <c r="N1277" s="21">
        <v>24081</v>
      </c>
      <c r="O1277" s="21"/>
      <c r="P1277" s="125">
        <v>24081</v>
      </c>
      <c r="Q1277" s="21"/>
      <c r="R1277" s="21">
        <v>650752</v>
      </c>
      <c r="S1277" s="21"/>
      <c r="T1277" s="21"/>
      <c r="U1277" s="125">
        <v>0</v>
      </c>
      <c r="V1277" s="21">
        <v>5586</v>
      </c>
      <c r="W1277" s="34">
        <v>48724</v>
      </c>
      <c r="X1277" s="109"/>
    </row>
    <row r="1278" spans="2:24" x14ac:dyDescent="0.2">
      <c r="B1278" s="14" t="s">
        <v>19897</v>
      </c>
      <c r="C1278" s="33" t="s">
        <v>8323</v>
      </c>
      <c r="D1278" s="16" t="s">
        <v>22767</v>
      </c>
      <c r="E1278" s="18" t="s">
        <v>26</v>
      </c>
      <c r="F1278" s="34">
        <v>41244</v>
      </c>
      <c r="G1278" s="20" t="s">
        <v>21186</v>
      </c>
      <c r="H1278" s="109"/>
      <c r="I1278" s="21">
        <v>975387</v>
      </c>
      <c r="J1278" s="21">
        <v>975387</v>
      </c>
      <c r="K1278" s="21">
        <v>975387</v>
      </c>
      <c r="L1278" s="21">
        <v>975387</v>
      </c>
      <c r="M1278" s="21"/>
      <c r="N1278" s="21"/>
      <c r="O1278" s="21"/>
      <c r="P1278" s="125"/>
      <c r="Q1278" s="21"/>
      <c r="R1278" s="21">
        <v>975387</v>
      </c>
      <c r="S1278" s="21"/>
      <c r="T1278" s="21"/>
      <c r="U1278" s="125"/>
      <c r="V1278" s="21">
        <v>28787</v>
      </c>
      <c r="W1278" s="34">
        <v>48908</v>
      </c>
      <c r="X1278" s="109"/>
    </row>
    <row r="1279" spans="2:24" x14ac:dyDescent="0.2">
      <c r="B1279" s="14" t="s">
        <v>19895</v>
      </c>
      <c r="C1279" s="33" t="s">
        <v>8321</v>
      </c>
      <c r="D1279" s="16" t="s">
        <v>22766</v>
      </c>
      <c r="E1279" s="18" t="s">
        <v>26</v>
      </c>
      <c r="F1279" s="34">
        <v>41244</v>
      </c>
      <c r="G1279" s="20" t="s">
        <v>21186</v>
      </c>
      <c r="H1279" s="109"/>
      <c r="I1279" s="21">
        <v>457107</v>
      </c>
      <c r="J1279" s="21">
        <v>457107</v>
      </c>
      <c r="K1279" s="21">
        <v>457107</v>
      </c>
      <c r="L1279" s="21">
        <v>457107</v>
      </c>
      <c r="M1279" s="21"/>
      <c r="N1279" s="21"/>
      <c r="O1279" s="21"/>
      <c r="P1279" s="125"/>
      <c r="Q1279" s="21"/>
      <c r="R1279" s="21">
        <v>457107</v>
      </c>
      <c r="S1279" s="21"/>
      <c r="T1279" s="21"/>
      <c r="U1279" s="125"/>
      <c r="V1279" s="21">
        <v>13031</v>
      </c>
      <c r="W1279" s="34">
        <v>49089</v>
      </c>
      <c r="X1279" s="109"/>
    </row>
    <row r="1280" spans="2:24" x14ac:dyDescent="0.2">
      <c r="B1280" s="14" t="s">
        <v>19893</v>
      </c>
      <c r="C1280" s="33" t="s">
        <v>22765</v>
      </c>
      <c r="D1280" s="16" t="s">
        <v>22764</v>
      </c>
      <c r="E1280" s="18" t="s">
        <v>5793</v>
      </c>
      <c r="F1280" s="34">
        <v>41016</v>
      </c>
      <c r="G1280" s="20" t="s">
        <v>3559</v>
      </c>
      <c r="H1280" s="109"/>
      <c r="I1280" s="21">
        <v>10000000</v>
      </c>
      <c r="J1280" s="21">
        <v>10000000</v>
      </c>
      <c r="K1280" s="21">
        <v>9997400</v>
      </c>
      <c r="L1280" s="21">
        <v>9999814</v>
      </c>
      <c r="M1280" s="21"/>
      <c r="N1280" s="21">
        <v>186</v>
      </c>
      <c r="O1280" s="21"/>
      <c r="P1280" s="125">
        <v>186</v>
      </c>
      <c r="Q1280" s="21"/>
      <c r="R1280" s="21">
        <v>10000000</v>
      </c>
      <c r="S1280" s="21"/>
      <c r="T1280" s="21"/>
      <c r="U1280" s="125">
        <v>0</v>
      </c>
      <c r="V1280" s="21">
        <v>281250</v>
      </c>
      <c r="W1280" s="34">
        <v>41016</v>
      </c>
      <c r="X1280" s="109"/>
    </row>
    <row r="1281" spans="2:24" x14ac:dyDescent="0.2">
      <c r="B1281" s="14" t="s">
        <v>19891</v>
      </c>
      <c r="C1281" s="33" t="s">
        <v>22763</v>
      </c>
      <c r="D1281" s="16" t="s">
        <v>22762</v>
      </c>
      <c r="E1281" s="18" t="s">
        <v>26</v>
      </c>
      <c r="F1281" s="34">
        <v>41122</v>
      </c>
      <c r="G1281" s="20" t="s">
        <v>3559</v>
      </c>
      <c r="H1281" s="109"/>
      <c r="I1281" s="21">
        <v>36575000</v>
      </c>
      <c r="J1281" s="21">
        <v>36575000</v>
      </c>
      <c r="K1281" s="21">
        <v>36521732</v>
      </c>
      <c r="L1281" s="21">
        <v>36570732</v>
      </c>
      <c r="M1281" s="21"/>
      <c r="N1281" s="21">
        <v>4268</v>
      </c>
      <c r="O1281" s="21"/>
      <c r="P1281" s="125">
        <v>4268</v>
      </c>
      <c r="Q1281" s="21"/>
      <c r="R1281" s="21">
        <v>36575000</v>
      </c>
      <c r="S1281" s="21"/>
      <c r="T1281" s="21"/>
      <c r="U1281" s="125">
        <v>0</v>
      </c>
      <c r="V1281" s="21">
        <v>2487100</v>
      </c>
      <c r="W1281" s="34">
        <v>41122</v>
      </c>
      <c r="X1281" s="109"/>
    </row>
    <row r="1282" spans="2:24" x14ac:dyDescent="0.2">
      <c r="B1282" s="14" t="s">
        <v>19889</v>
      </c>
      <c r="C1282" s="33" t="s">
        <v>22761</v>
      </c>
      <c r="D1282" s="16" t="s">
        <v>22760</v>
      </c>
      <c r="E1282" s="18" t="s">
        <v>26</v>
      </c>
      <c r="F1282" s="34">
        <v>41257</v>
      </c>
      <c r="G1282" s="20" t="s">
        <v>3559</v>
      </c>
      <c r="H1282" s="109"/>
      <c r="I1282" s="21">
        <v>10410000</v>
      </c>
      <c r="J1282" s="21">
        <v>10410000</v>
      </c>
      <c r="K1282" s="21">
        <v>11708454</v>
      </c>
      <c r="L1282" s="21">
        <v>10602932</v>
      </c>
      <c r="M1282" s="21"/>
      <c r="N1282" s="21">
        <v>-192932</v>
      </c>
      <c r="O1282" s="21"/>
      <c r="P1282" s="125">
        <v>-192932</v>
      </c>
      <c r="Q1282" s="21"/>
      <c r="R1282" s="21">
        <v>10410000</v>
      </c>
      <c r="S1282" s="21"/>
      <c r="T1282" s="21"/>
      <c r="U1282" s="125">
        <v>0</v>
      </c>
      <c r="V1282" s="21">
        <v>767738</v>
      </c>
      <c r="W1282" s="34">
        <v>41257</v>
      </c>
      <c r="X1282" s="109"/>
    </row>
    <row r="1283" spans="2:24" x14ac:dyDescent="0.2">
      <c r="B1283" s="14" t="s">
        <v>19887</v>
      </c>
      <c r="C1283" s="33" t="s">
        <v>22759</v>
      </c>
      <c r="D1283" s="16" t="s">
        <v>22758</v>
      </c>
      <c r="E1283" s="18" t="s">
        <v>5793</v>
      </c>
      <c r="F1283" s="34">
        <v>41261</v>
      </c>
      <c r="G1283" s="20" t="s">
        <v>19384</v>
      </c>
      <c r="H1283" s="109"/>
      <c r="I1283" s="21">
        <v>801000</v>
      </c>
      <c r="J1283" s="21">
        <v>2000000</v>
      </c>
      <c r="K1283" s="21">
        <v>471396</v>
      </c>
      <c r="L1283" s="21">
        <v>720499</v>
      </c>
      <c r="M1283" s="21"/>
      <c r="N1283" s="21">
        <v>-10167</v>
      </c>
      <c r="O1283" s="21">
        <v>238679</v>
      </c>
      <c r="P1283" s="125">
        <v>-248846</v>
      </c>
      <c r="Q1283" s="21"/>
      <c r="R1283" s="21">
        <v>471653</v>
      </c>
      <c r="S1283" s="21"/>
      <c r="T1283" s="21">
        <v>329347</v>
      </c>
      <c r="U1283" s="125">
        <v>329347</v>
      </c>
      <c r="V1283" s="21">
        <v>28919</v>
      </c>
      <c r="W1283" s="34">
        <v>53960</v>
      </c>
      <c r="X1283" s="109"/>
    </row>
    <row r="1284" spans="2:24" x14ac:dyDescent="0.2">
      <c r="B1284" s="14" t="s">
        <v>19885</v>
      </c>
      <c r="C1284" s="33" t="s">
        <v>7955</v>
      </c>
      <c r="D1284" s="16" t="s">
        <v>22757</v>
      </c>
      <c r="E1284" s="18" t="s">
        <v>26</v>
      </c>
      <c r="F1284" s="34">
        <v>41244</v>
      </c>
      <c r="G1284" s="20" t="s">
        <v>21186</v>
      </c>
      <c r="H1284" s="109"/>
      <c r="I1284" s="21"/>
      <c r="J1284" s="21">
        <v>1560479</v>
      </c>
      <c r="K1284" s="21">
        <v>37954</v>
      </c>
      <c r="L1284" s="21">
        <v>66741</v>
      </c>
      <c r="M1284" s="21"/>
      <c r="N1284" s="21">
        <v>-41682</v>
      </c>
      <c r="O1284" s="21">
        <v>25059</v>
      </c>
      <c r="P1284" s="125">
        <v>-66741</v>
      </c>
      <c r="Q1284" s="21"/>
      <c r="R1284" s="21"/>
      <c r="S1284" s="21"/>
      <c r="T1284" s="21"/>
      <c r="U1284" s="125">
        <v>0</v>
      </c>
      <c r="V1284" s="21">
        <v>42943</v>
      </c>
      <c r="W1284" s="34">
        <v>53259</v>
      </c>
      <c r="X1284" s="109"/>
    </row>
    <row r="1285" spans="2:24" x14ac:dyDescent="0.2">
      <c r="B1285" s="14" t="s">
        <v>19883</v>
      </c>
      <c r="C1285" s="33" t="s">
        <v>22756</v>
      </c>
      <c r="D1285" s="16" t="s">
        <v>22755</v>
      </c>
      <c r="E1285" s="18" t="s">
        <v>26</v>
      </c>
      <c r="F1285" s="34">
        <v>40969</v>
      </c>
      <c r="G1285" s="20" t="s">
        <v>3559</v>
      </c>
      <c r="H1285" s="109"/>
      <c r="I1285" s="21">
        <v>7830000</v>
      </c>
      <c r="J1285" s="21">
        <v>7830000</v>
      </c>
      <c r="K1285" s="21">
        <v>7775033</v>
      </c>
      <c r="L1285" s="21">
        <v>7828757</v>
      </c>
      <c r="M1285" s="21"/>
      <c r="N1285" s="21">
        <v>1243</v>
      </c>
      <c r="O1285" s="21"/>
      <c r="P1285" s="125">
        <v>1243</v>
      </c>
      <c r="Q1285" s="21"/>
      <c r="R1285" s="21">
        <v>7830000</v>
      </c>
      <c r="S1285" s="21"/>
      <c r="T1285" s="21"/>
      <c r="U1285" s="125">
        <v>0</v>
      </c>
      <c r="V1285" s="21">
        <v>254475</v>
      </c>
      <c r="W1285" s="34">
        <v>40969</v>
      </c>
      <c r="X1285" s="109"/>
    </row>
    <row r="1286" spans="2:24" x14ac:dyDescent="0.2">
      <c r="B1286" s="14" t="s">
        <v>19881</v>
      </c>
      <c r="C1286" s="33" t="s">
        <v>8316</v>
      </c>
      <c r="D1286" s="16" t="s">
        <v>19870</v>
      </c>
      <c r="E1286" s="18" t="s">
        <v>26</v>
      </c>
      <c r="F1286" s="34">
        <v>41030</v>
      </c>
      <c r="G1286" s="20" t="s">
        <v>112</v>
      </c>
      <c r="H1286" s="109"/>
      <c r="I1286" s="21">
        <v>974274</v>
      </c>
      <c r="J1286" s="21">
        <v>971000</v>
      </c>
      <c r="K1286" s="21">
        <v>970823</v>
      </c>
      <c r="L1286" s="21">
        <v>971000</v>
      </c>
      <c r="M1286" s="21"/>
      <c r="N1286" s="21">
        <v>3274</v>
      </c>
      <c r="O1286" s="21"/>
      <c r="P1286" s="125">
        <v>3274</v>
      </c>
      <c r="Q1286" s="21"/>
      <c r="R1286" s="21">
        <v>974274</v>
      </c>
      <c r="S1286" s="21"/>
      <c r="T1286" s="21"/>
      <c r="U1286" s="125">
        <v>0</v>
      </c>
      <c r="V1286" s="21">
        <v>21247</v>
      </c>
      <c r="W1286" s="34">
        <v>49485</v>
      </c>
      <c r="X1286" s="109"/>
    </row>
    <row r="1287" spans="2:24" x14ac:dyDescent="0.2">
      <c r="B1287" s="14" t="s">
        <v>19879</v>
      </c>
      <c r="C1287" s="33" t="s">
        <v>6574</v>
      </c>
      <c r="D1287" s="16" t="s">
        <v>22754</v>
      </c>
      <c r="E1287" s="18" t="s">
        <v>5793</v>
      </c>
      <c r="F1287" s="34">
        <v>41197</v>
      </c>
      <c r="G1287" s="20" t="s">
        <v>20922</v>
      </c>
      <c r="H1287" s="109"/>
      <c r="I1287" s="21">
        <v>2541438</v>
      </c>
      <c r="J1287" s="21">
        <v>2541438</v>
      </c>
      <c r="K1287" s="21">
        <v>2529239</v>
      </c>
      <c r="L1287" s="21">
        <v>2539285</v>
      </c>
      <c r="M1287" s="21"/>
      <c r="N1287" s="21">
        <v>2153</v>
      </c>
      <c r="O1287" s="21"/>
      <c r="P1287" s="125">
        <v>2153</v>
      </c>
      <c r="Q1287" s="21"/>
      <c r="R1287" s="21">
        <v>2541438</v>
      </c>
      <c r="S1287" s="21"/>
      <c r="T1287" s="21"/>
      <c r="U1287" s="125">
        <v>0</v>
      </c>
      <c r="V1287" s="21">
        <v>141422</v>
      </c>
      <c r="W1287" s="34">
        <v>41379</v>
      </c>
      <c r="X1287" s="109"/>
    </row>
    <row r="1288" spans="2:24" x14ac:dyDescent="0.2">
      <c r="B1288" s="14" t="s">
        <v>19877</v>
      </c>
      <c r="C1288" s="33" t="s">
        <v>6569</v>
      </c>
      <c r="D1288" s="16" t="s">
        <v>22753</v>
      </c>
      <c r="E1288" s="18" t="s">
        <v>5793</v>
      </c>
      <c r="F1288" s="34">
        <v>41228</v>
      </c>
      <c r="G1288" s="20" t="s">
        <v>20922</v>
      </c>
      <c r="H1288" s="109"/>
      <c r="I1288" s="21">
        <v>2214380</v>
      </c>
      <c r="J1288" s="21">
        <v>2214380</v>
      </c>
      <c r="K1288" s="21">
        <v>2190971</v>
      </c>
      <c r="L1288" s="21">
        <v>2194094</v>
      </c>
      <c r="M1288" s="21"/>
      <c r="N1288" s="21">
        <v>20287</v>
      </c>
      <c r="O1288" s="21"/>
      <c r="P1288" s="125">
        <v>20287</v>
      </c>
      <c r="Q1288" s="21"/>
      <c r="R1288" s="21">
        <v>2214380</v>
      </c>
      <c r="S1288" s="21"/>
      <c r="T1288" s="21"/>
      <c r="U1288" s="125">
        <v>0</v>
      </c>
      <c r="V1288" s="21">
        <v>115242</v>
      </c>
      <c r="W1288" s="34">
        <v>42323</v>
      </c>
      <c r="X1288" s="109"/>
    </row>
    <row r="1289" spans="2:24" x14ac:dyDescent="0.2">
      <c r="B1289" s="14" t="s">
        <v>19875</v>
      </c>
      <c r="C1289" s="33" t="s">
        <v>6566</v>
      </c>
      <c r="D1289" s="16" t="s">
        <v>22752</v>
      </c>
      <c r="E1289" s="18" t="s">
        <v>5793</v>
      </c>
      <c r="F1289" s="34">
        <v>41149</v>
      </c>
      <c r="G1289" s="20" t="s">
        <v>20922</v>
      </c>
      <c r="H1289" s="109"/>
      <c r="I1289" s="21">
        <v>697885</v>
      </c>
      <c r="J1289" s="21">
        <v>697885</v>
      </c>
      <c r="K1289" s="21">
        <v>697885</v>
      </c>
      <c r="L1289" s="21">
        <v>697885</v>
      </c>
      <c r="M1289" s="21"/>
      <c r="N1289" s="21"/>
      <c r="O1289" s="21"/>
      <c r="P1289" s="125"/>
      <c r="Q1289" s="21"/>
      <c r="R1289" s="21">
        <v>697885</v>
      </c>
      <c r="S1289" s="21"/>
      <c r="T1289" s="21"/>
      <c r="U1289" s="125"/>
      <c r="V1289" s="21">
        <v>37643</v>
      </c>
      <c r="W1289" s="34">
        <v>49733</v>
      </c>
      <c r="X1289" s="109"/>
    </row>
    <row r="1290" spans="2:24" x14ac:dyDescent="0.2">
      <c r="B1290" s="14" t="s">
        <v>19873</v>
      </c>
      <c r="C1290" s="33" t="s">
        <v>22751</v>
      </c>
      <c r="D1290" s="16" t="s">
        <v>22750</v>
      </c>
      <c r="E1290" s="18" t="s">
        <v>5793</v>
      </c>
      <c r="F1290" s="34">
        <v>40966</v>
      </c>
      <c r="G1290" s="20" t="s">
        <v>18982</v>
      </c>
      <c r="H1290" s="109"/>
      <c r="I1290" s="21">
        <v>104957802</v>
      </c>
      <c r="J1290" s="21">
        <v>95574216</v>
      </c>
      <c r="K1290" s="21">
        <v>94392506</v>
      </c>
      <c r="L1290" s="21">
        <v>95054058</v>
      </c>
      <c r="M1290" s="21"/>
      <c r="N1290" s="21">
        <v>-120421</v>
      </c>
      <c r="O1290" s="21"/>
      <c r="P1290" s="125">
        <v>-120421</v>
      </c>
      <c r="Q1290" s="21"/>
      <c r="R1290" s="21">
        <v>94933637</v>
      </c>
      <c r="S1290" s="21"/>
      <c r="T1290" s="21">
        <v>10024165</v>
      </c>
      <c r="U1290" s="125">
        <v>10024165</v>
      </c>
      <c r="V1290" s="21">
        <v>1392198</v>
      </c>
      <c r="W1290" s="34">
        <v>50221</v>
      </c>
      <c r="X1290" s="109"/>
    </row>
    <row r="1291" spans="2:24" x14ac:dyDescent="0.2">
      <c r="B1291" s="14" t="s">
        <v>19871</v>
      </c>
      <c r="C1291" s="33" t="s">
        <v>8313</v>
      </c>
      <c r="D1291" s="16" t="s">
        <v>22749</v>
      </c>
      <c r="E1291" s="18" t="s">
        <v>26</v>
      </c>
      <c r="F1291" s="34">
        <v>41244</v>
      </c>
      <c r="G1291" s="20" t="s">
        <v>21186</v>
      </c>
      <c r="H1291" s="109"/>
      <c r="I1291" s="21">
        <v>1624595</v>
      </c>
      <c r="J1291" s="21">
        <v>1624595</v>
      </c>
      <c r="K1291" s="21">
        <v>1616472</v>
      </c>
      <c r="L1291" s="21">
        <v>1617109</v>
      </c>
      <c r="M1291" s="21"/>
      <c r="N1291" s="21">
        <v>7486</v>
      </c>
      <c r="O1291" s="21"/>
      <c r="P1291" s="125">
        <v>7486</v>
      </c>
      <c r="Q1291" s="21"/>
      <c r="R1291" s="21">
        <v>1624595</v>
      </c>
      <c r="S1291" s="21"/>
      <c r="T1291" s="21"/>
      <c r="U1291" s="125">
        <v>0</v>
      </c>
      <c r="V1291" s="21">
        <v>24844</v>
      </c>
      <c r="W1291" s="34">
        <v>50125</v>
      </c>
      <c r="X1291" s="109"/>
    </row>
    <row r="1292" spans="2:24" x14ac:dyDescent="0.2">
      <c r="B1292" s="14" t="s">
        <v>19869</v>
      </c>
      <c r="C1292" s="33" t="s">
        <v>8311</v>
      </c>
      <c r="D1292" s="16" t="s">
        <v>22748</v>
      </c>
      <c r="E1292" s="18" t="s">
        <v>26</v>
      </c>
      <c r="F1292" s="34">
        <v>41244</v>
      </c>
      <c r="G1292" s="20" t="s">
        <v>21186</v>
      </c>
      <c r="H1292" s="109"/>
      <c r="I1292" s="21">
        <v>1906196</v>
      </c>
      <c r="J1292" s="21">
        <v>1906196</v>
      </c>
      <c r="K1292" s="21">
        <v>1910963</v>
      </c>
      <c r="L1292" s="21">
        <v>1906197</v>
      </c>
      <c r="M1292" s="21"/>
      <c r="N1292" s="21">
        <v>-1</v>
      </c>
      <c r="O1292" s="21"/>
      <c r="P1292" s="125">
        <v>-1</v>
      </c>
      <c r="Q1292" s="21"/>
      <c r="R1292" s="21">
        <v>1906196</v>
      </c>
      <c r="S1292" s="21"/>
      <c r="T1292" s="21"/>
      <c r="U1292" s="125">
        <v>0</v>
      </c>
      <c r="V1292" s="21">
        <v>42446</v>
      </c>
      <c r="W1292" s="34">
        <v>43125</v>
      </c>
      <c r="X1292" s="109"/>
    </row>
    <row r="1293" spans="2:24" x14ac:dyDescent="0.2">
      <c r="B1293" s="14" t="s">
        <v>19867</v>
      </c>
      <c r="C1293" s="33" t="s">
        <v>8309</v>
      </c>
      <c r="D1293" s="16" t="s">
        <v>22747</v>
      </c>
      <c r="E1293" s="18" t="s">
        <v>26</v>
      </c>
      <c r="F1293" s="34">
        <v>41244</v>
      </c>
      <c r="G1293" s="20" t="s">
        <v>21186</v>
      </c>
      <c r="H1293" s="109"/>
      <c r="I1293" s="21">
        <v>1851831</v>
      </c>
      <c r="J1293" s="21">
        <v>1851831</v>
      </c>
      <c r="K1293" s="21">
        <v>1840258</v>
      </c>
      <c r="L1293" s="21">
        <v>1851832</v>
      </c>
      <c r="M1293" s="21"/>
      <c r="N1293" s="21"/>
      <c r="O1293" s="21"/>
      <c r="P1293" s="125"/>
      <c r="Q1293" s="21"/>
      <c r="R1293" s="21">
        <v>1851831</v>
      </c>
      <c r="S1293" s="21"/>
      <c r="T1293" s="21"/>
      <c r="U1293" s="125"/>
      <c r="V1293" s="21">
        <v>38532</v>
      </c>
      <c r="W1293" s="34">
        <v>50247</v>
      </c>
      <c r="X1293" s="109"/>
    </row>
    <row r="1294" spans="2:24" x14ac:dyDescent="0.2">
      <c r="B1294" s="14" t="s">
        <v>19865</v>
      </c>
      <c r="C1294" s="33" t="s">
        <v>8307</v>
      </c>
      <c r="D1294" s="16" t="s">
        <v>22746</v>
      </c>
      <c r="E1294" s="18" t="s">
        <v>26</v>
      </c>
      <c r="F1294" s="34">
        <v>41244</v>
      </c>
      <c r="G1294" s="20" t="s">
        <v>21186</v>
      </c>
      <c r="H1294" s="109"/>
      <c r="I1294" s="21">
        <v>1326358</v>
      </c>
      <c r="J1294" s="21">
        <v>1326358</v>
      </c>
      <c r="K1294" s="21">
        <v>1321385</v>
      </c>
      <c r="L1294" s="21">
        <v>1326359</v>
      </c>
      <c r="M1294" s="21"/>
      <c r="N1294" s="21"/>
      <c r="O1294" s="21"/>
      <c r="P1294" s="125"/>
      <c r="Q1294" s="21"/>
      <c r="R1294" s="21">
        <v>1326358</v>
      </c>
      <c r="S1294" s="21"/>
      <c r="T1294" s="21"/>
      <c r="U1294" s="125"/>
      <c r="V1294" s="21">
        <v>41910</v>
      </c>
      <c r="W1294" s="34">
        <v>50066</v>
      </c>
      <c r="X1294" s="109"/>
    </row>
    <row r="1295" spans="2:24" x14ac:dyDescent="0.2">
      <c r="B1295" s="14" t="s">
        <v>19863</v>
      </c>
      <c r="C1295" s="33" t="s">
        <v>8305</v>
      </c>
      <c r="D1295" s="16" t="s">
        <v>22745</v>
      </c>
      <c r="E1295" s="18" t="s">
        <v>26</v>
      </c>
      <c r="F1295" s="34">
        <v>41244</v>
      </c>
      <c r="G1295" s="20" t="s">
        <v>21186</v>
      </c>
      <c r="H1295" s="109"/>
      <c r="I1295" s="21">
        <v>535876</v>
      </c>
      <c r="J1295" s="21">
        <v>535876</v>
      </c>
      <c r="K1295" s="21">
        <v>534537</v>
      </c>
      <c r="L1295" s="21">
        <v>535876</v>
      </c>
      <c r="M1295" s="21"/>
      <c r="N1295" s="21"/>
      <c r="O1295" s="21"/>
      <c r="P1295" s="125"/>
      <c r="Q1295" s="21"/>
      <c r="R1295" s="21">
        <v>535876</v>
      </c>
      <c r="S1295" s="21"/>
      <c r="T1295" s="21"/>
      <c r="U1295" s="125"/>
      <c r="V1295" s="21">
        <v>14339</v>
      </c>
      <c r="W1295" s="34">
        <v>50370</v>
      </c>
      <c r="X1295" s="109"/>
    </row>
    <row r="1296" spans="2:24" x14ac:dyDescent="0.2">
      <c r="B1296" s="14" t="s">
        <v>19861</v>
      </c>
      <c r="C1296" s="33" t="s">
        <v>8303</v>
      </c>
      <c r="D1296" s="16" t="s">
        <v>22744</v>
      </c>
      <c r="E1296" s="18" t="s">
        <v>26</v>
      </c>
      <c r="F1296" s="34">
        <v>41244</v>
      </c>
      <c r="G1296" s="20" t="s">
        <v>21186</v>
      </c>
      <c r="H1296" s="109"/>
      <c r="I1296" s="21">
        <v>1994998</v>
      </c>
      <c r="J1296" s="21">
        <v>1994998</v>
      </c>
      <c r="K1296" s="21">
        <v>1965073</v>
      </c>
      <c r="L1296" s="21">
        <v>1973402</v>
      </c>
      <c r="M1296" s="21"/>
      <c r="N1296" s="21">
        <v>21596</v>
      </c>
      <c r="O1296" s="21"/>
      <c r="P1296" s="125">
        <v>21596</v>
      </c>
      <c r="Q1296" s="21"/>
      <c r="R1296" s="21">
        <v>1994998</v>
      </c>
      <c r="S1296" s="21"/>
      <c r="T1296" s="21"/>
      <c r="U1296" s="125">
        <v>0</v>
      </c>
      <c r="V1296" s="21">
        <v>29713</v>
      </c>
      <c r="W1296" s="34">
        <v>49516</v>
      </c>
      <c r="X1296" s="109"/>
    </row>
    <row r="1297" spans="2:24" x14ac:dyDescent="0.2">
      <c r="B1297" s="14" t="s">
        <v>19859</v>
      </c>
      <c r="C1297" s="33" t="s">
        <v>22743</v>
      </c>
      <c r="D1297" s="16" t="s">
        <v>22742</v>
      </c>
      <c r="E1297" s="18" t="s">
        <v>26</v>
      </c>
      <c r="F1297" s="34">
        <v>41018</v>
      </c>
      <c r="G1297" s="20" t="s">
        <v>88</v>
      </c>
      <c r="H1297" s="109"/>
      <c r="I1297" s="21">
        <v>11045977</v>
      </c>
      <c r="J1297" s="21">
        <v>11000000</v>
      </c>
      <c r="K1297" s="21">
        <v>11051563</v>
      </c>
      <c r="L1297" s="21">
        <v>11014598</v>
      </c>
      <c r="M1297" s="21"/>
      <c r="N1297" s="21">
        <v>-18539</v>
      </c>
      <c r="O1297" s="21"/>
      <c r="P1297" s="125">
        <v>-18539</v>
      </c>
      <c r="Q1297" s="21"/>
      <c r="R1297" s="21">
        <v>10996060</v>
      </c>
      <c r="S1297" s="21"/>
      <c r="T1297" s="21">
        <v>49917</v>
      </c>
      <c r="U1297" s="125">
        <v>49917</v>
      </c>
      <c r="V1297" s="21">
        <v>56557</v>
      </c>
      <c r="W1297" s="34">
        <v>41897</v>
      </c>
      <c r="X1297" s="109"/>
    </row>
    <row r="1298" spans="2:24" x14ac:dyDescent="0.2">
      <c r="B1298" s="14" t="s">
        <v>19857</v>
      </c>
      <c r="C1298" s="33" t="s">
        <v>6553</v>
      </c>
      <c r="D1298" s="16" t="s">
        <v>22741</v>
      </c>
      <c r="E1298" s="18" t="s">
        <v>26</v>
      </c>
      <c r="F1298" s="34">
        <v>41092</v>
      </c>
      <c r="G1298" s="20" t="s">
        <v>20922</v>
      </c>
      <c r="H1298" s="109"/>
      <c r="I1298" s="21">
        <v>2553302</v>
      </c>
      <c r="J1298" s="21">
        <v>2553302</v>
      </c>
      <c r="K1298" s="21">
        <v>2553302</v>
      </c>
      <c r="L1298" s="21">
        <v>2553302</v>
      </c>
      <c r="M1298" s="21"/>
      <c r="N1298" s="21"/>
      <c r="O1298" s="21"/>
      <c r="P1298" s="125"/>
      <c r="Q1298" s="21"/>
      <c r="R1298" s="21">
        <v>2553302</v>
      </c>
      <c r="S1298" s="21"/>
      <c r="T1298" s="21"/>
      <c r="U1298" s="125"/>
      <c r="V1298" s="21">
        <v>73719</v>
      </c>
      <c r="W1298" s="34">
        <v>42553</v>
      </c>
      <c r="X1298" s="109"/>
    </row>
    <row r="1299" spans="2:24" x14ac:dyDescent="0.2">
      <c r="B1299" s="14" t="s">
        <v>19855</v>
      </c>
      <c r="C1299" s="33" t="s">
        <v>6545</v>
      </c>
      <c r="D1299" s="16" t="s">
        <v>22740</v>
      </c>
      <c r="E1299" s="18" t="s">
        <v>26</v>
      </c>
      <c r="F1299" s="34">
        <v>41147</v>
      </c>
      <c r="G1299" s="20" t="s">
        <v>20922</v>
      </c>
      <c r="H1299" s="109"/>
      <c r="I1299" s="21">
        <v>174650</v>
      </c>
      <c r="J1299" s="21">
        <v>174650</v>
      </c>
      <c r="K1299" s="21">
        <v>174650</v>
      </c>
      <c r="L1299" s="21">
        <v>174650</v>
      </c>
      <c r="M1299" s="21"/>
      <c r="N1299" s="21"/>
      <c r="O1299" s="21"/>
      <c r="P1299" s="125"/>
      <c r="Q1299" s="21"/>
      <c r="R1299" s="21">
        <v>174650</v>
      </c>
      <c r="S1299" s="21"/>
      <c r="T1299" s="21"/>
      <c r="U1299" s="125"/>
      <c r="V1299" s="21">
        <v>8580</v>
      </c>
      <c r="W1299" s="34">
        <v>44253</v>
      </c>
      <c r="X1299" s="109"/>
    </row>
    <row r="1300" spans="2:24" x14ac:dyDescent="0.2">
      <c r="B1300" s="14" t="s">
        <v>19853</v>
      </c>
      <c r="C1300" s="33" t="s">
        <v>6543</v>
      </c>
      <c r="D1300" s="16" t="s">
        <v>22740</v>
      </c>
      <c r="E1300" s="18" t="s">
        <v>26</v>
      </c>
      <c r="F1300" s="34">
        <v>41147</v>
      </c>
      <c r="G1300" s="20" t="s">
        <v>20922</v>
      </c>
      <c r="H1300" s="109"/>
      <c r="I1300" s="21">
        <v>168090</v>
      </c>
      <c r="J1300" s="21">
        <v>168090</v>
      </c>
      <c r="K1300" s="21">
        <v>168090</v>
      </c>
      <c r="L1300" s="21">
        <v>168090</v>
      </c>
      <c r="M1300" s="21"/>
      <c r="N1300" s="21"/>
      <c r="O1300" s="21"/>
      <c r="P1300" s="125"/>
      <c r="Q1300" s="21"/>
      <c r="R1300" s="21">
        <v>168090</v>
      </c>
      <c r="S1300" s="21"/>
      <c r="T1300" s="21"/>
      <c r="U1300" s="125"/>
      <c r="V1300" s="21">
        <v>8257</v>
      </c>
      <c r="W1300" s="34">
        <v>44253</v>
      </c>
      <c r="X1300" s="109"/>
    </row>
    <row r="1301" spans="2:24" x14ac:dyDescent="0.2">
      <c r="B1301" s="14" t="s">
        <v>19851</v>
      </c>
      <c r="C1301" s="33" t="s">
        <v>6541</v>
      </c>
      <c r="D1301" s="16" t="s">
        <v>22740</v>
      </c>
      <c r="E1301" s="18" t="s">
        <v>26</v>
      </c>
      <c r="F1301" s="34">
        <v>41147</v>
      </c>
      <c r="G1301" s="20" t="s">
        <v>20922</v>
      </c>
      <c r="H1301" s="109"/>
      <c r="I1301" s="21">
        <v>52421</v>
      </c>
      <c r="J1301" s="21">
        <v>52421</v>
      </c>
      <c r="K1301" s="21">
        <v>52421</v>
      </c>
      <c r="L1301" s="21">
        <v>52421</v>
      </c>
      <c r="M1301" s="21"/>
      <c r="N1301" s="21"/>
      <c r="O1301" s="21"/>
      <c r="P1301" s="125"/>
      <c r="Q1301" s="21"/>
      <c r="R1301" s="21">
        <v>52421</v>
      </c>
      <c r="S1301" s="21"/>
      <c r="T1301" s="21"/>
      <c r="U1301" s="125"/>
      <c r="V1301" s="21">
        <v>2575</v>
      </c>
      <c r="W1301" s="34">
        <v>44253</v>
      </c>
      <c r="X1301" s="109"/>
    </row>
    <row r="1302" spans="2:24" x14ac:dyDescent="0.2">
      <c r="B1302" s="14" t="s">
        <v>19849</v>
      </c>
      <c r="C1302" s="33" t="s">
        <v>6539</v>
      </c>
      <c r="D1302" s="16" t="s">
        <v>22740</v>
      </c>
      <c r="E1302" s="18" t="s">
        <v>26</v>
      </c>
      <c r="F1302" s="34">
        <v>41147</v>
      </c>
      <c r="G1302" s="20" t="s">
        <v>20922</v>
      </c>
      <c r="H1302" s="109"/>
      <c r="I1302" s="21">
        <v>52856</v>
      </c>
      <c r="J1302" s="21">
        <v>52856</v>
      </c>
      <c r="K1302" s="21">
        <v>52856</v>
      </c>
      <c r="L1302" s="21">
        <v>52856</v>
      </c>
      <c r="M1302" s="21"/>
      <c r="N1302" s="21"/>
      <c r="O1302" s="21"/>
      <c r="P1302" s="125"/>
      <c r="Q1302" s="21"/>
      <c r="R1302" s="21">
        <v>52856</v>
      </c>
      <c r="S1302" s="21"/>
      <c r="T1302" s="21"/>
      <c r="U1302" s="125"/>
      <c r="V1302" s="21">
        <v>2597</v>
      </c>
      <c r="W1302" s="34">
        <v>44253</v>
      </c>
      <c r="X1302" s="109"/>
    </row>
    <row r="1303" spans="2:24" x14ac:dyDescent="0.2">
      <c r="B1303" s="14" t="s">
        <v>19847</v>
      </c>
      <c r="C1303" s="33" t="s">
        <v>6537</v>
      </c>
      <c r="D1303" s="16" t="s">
        <v>22740</v>
      </c>
      <c r="E1303" s="18" t="s">
        <v>26</v>
      </c>
      <c r="F1303" s="34">
        <v>41147</v>
      </c>
      <c r="G1303" s="20" t="s">
        <v>20922</v>
      </c>
      <c r="H1303" s="109"/>
      <c r="I1303" s="21">
        <v>21937</v>
      </c>
      <c r="J1303" s="21">
        <v>21937</v>
      </c>
      <c r="K1303" s="21">
        <v>21937</v>
      </c>
      <c r="L1303" s="21">
        <v>21937</v>
      </c>
      <c r="M1303" s="21"/>
      <c r="N1303" s="21"/>
      <c r="O1303" s="21"/>
      <c r="P1303" s="125"/>
      <c r="Q1303" s="21"/>
      <c r="R1303" s="21">
        <v>21937</v>
      </c>
      <c r="S1303" s="21"/>
      <c r="T1303" s="21"/>
      <c r="U1303" s="125"/>
      <c r="V1303" s="21">
        <v>1078</v>
      </c>
      <c r="W1303" s="34">
        <v>44253</v>
      </c>
      <c r="X1303" s="109"/>
    </row>
    <row r="1304" spans="2:24" x14ac:dyDescent="0.2">
      <c r="B1304" s="14" t="s">
        <v>19845</v>
      </c>
      <c r="C1304" s="33" t="s">
        <v>6535</v>
      </c>
      <c r="D1304" s="16" t="s">
        <v>22739</v>
      </c>
      <c r="E1304" s="18" t="s">
        <v>26</v>
      </c>
      <c r="F1304" s="34">
        <v>41197</v>
      </c>
      <c r="G1304" s="20" t="s">
        <v>20922</v>
      </c>
      <c r="H1304" s="109"/>
      <c r="I1304" s="21">
        <v>866667</v>
      </c>
      <c r="J1304" s="21">
        <v>866667</v>
      </c>
      <c r="K1304" s="21">
        <v>866667</v>
      </c>
      <c r="L1304" s="21">
        <v>866667</v>
      </c>
      <c r="M1304" s="21"/>
      <c r="N1304" s="21"/>
      <c r="O1304" s="21"/>
      <c r="P1304" s="125"/>
      <c r="Q1304" s="21"/>
      <c r="R1304" s="21">
        <v>866667</v>
      </c>
      <c r="S1304" s="21"/>
      <c r="T1304" s="21"/>
      <c r="U1304" s="125"/>
      <c r="V1304" s="21">
        <v>31395</v>
      </c>
      <c r="W1304" s="34">
        <v>45580</v>
      </c>
      <c r="X1304" s="109"/>
    </row>
    <row r="1305" spans="2:24" x14ac:dyDescent="0.2">
      <c r="B1305" s="14" t="s">
        <v>19843</v>
      </c>
      <c r="C1305" s="33" t="s">
        <v>6533</v>
      </c>
      <c r="D1305" s="16" t="s">
        <v>22738</v>
      </c>
      <c r="E1305" s="18" t="s">
        <v>26</v>
      </c>
      <c r="F1305" s="34">
        <v>41144</v>
      </c>
      <c r="G1305" s="20" t="s">
        <v>20922</v>
      </c>
      <c r="H1305" s="109"/>
      <c r="I1305" s="21">
        <v>195678</v>
      </c>
      <c r="J1305" s="21">
        <v>195678</v>
      </c>
      <c r="K1305" s="21">
        <v>195678</v>
      </c>
      <c r="L1305" s="21">
        <v>195678</v>
      </c>
      <c r="M1305" s="21"/>
      <c r="N1305" s="21"/>
      <c r="O1305" s="21"/>
      <c r="P1305" s="125"/>
      <c r="Q1305" s="21"/>
      <c r="R1305" s="21">
        <v>195678</v>
      </c>
      <c r="S1305" s="21"/>
      <c r="T1305" s="21"/>
      <c r="U1305" s="125"/>
      <c r="V1305" s="21">
        <v>5768</v>
      </c>
      <c r="W1305" s="34">
        <v>46076</v>
      </c>
      <c r="X1305" s="109"/>
    </row>
    <row r="1306" spans="2:24" x14ac:dyDescent="0.2">
      <c r="B1306" s="14" t="s">
        <v>19841</v>
      </c>
      <c r="C1306" s="33" t="s">
        <v>6531</v>
      </c>
      <c r="D1306" s="16" t="s">
        <v>22737</v>
      </c>
      <c r="E1306" s="18" t="s">
        <v>26</v>
      </c>
      <c r="F1306" s="34">
        <v>41144</v>
      </c>
      <c r="G1306" s="20" t="s">
        <v>20922</v>
      </c>
      <c r="H1306" s="109"/>
      <c r="I1306" s="21">
        <v>92084</v>
      </c>
      <c r="J1306" s="21">
        <v>92084</v>
      </c>
      <c r="K1306" s="21">
        <v>92084</v>
      </c>
      <c r="L1306" s="21">
        <v>92084</v>
      </c>
      <c r="M1306" s="21"/>
      <c r="N1306" s="21"/>
      <c r="O1306" s="21"/>
      <c r="P1306" s="125"/>
      <c r="Q1306" s="21"/>
      <c r="R1306" s="21">
        <v>92084</v>
      </c>
      <c r="S1306" s="21"/>
      <c r="T1306" s="21"/>
      <c r="U1306" s="125"/>
      <c r="V1306" s="21">
        <v>2714</v>
      </c>
      <c r="W1306" s="34">
        <v>46076</v>
      </c>
      <c r="X1306" s="109"/>
    </row>
    <row r="1307" spans="2:24" x14ac:dyDescent="0.2">
      <c r="B1307" s="14" t="s">
        <v>19839</v>
      </c>
      <c r="C1307" s="33" t="s">
        <v>6528</v>
      </c>
      <c r="D1307" s="16" t="s">
        <v>22736</v>
      </c>
      <c r="E1307" s="18" t="s">
        <v>26</v>
      </c>
      <c r="F1307" s="34">
        <v>41218</v>
      </c>
      <c r="G1307" s="20" t="s">
        <v>20922</v>
      </c>
      <c r="H1307" s="109"/>
      <c r="I1307" s="21">
        <v>374090</v>
      </c>
      <c r="J1307" s="21">
        <v>374090</v>
      </c>
      <c r="K1307" s="21">
        <v>374090</v>
      </c>
      <c r="L1307" s="21">
        <v>374090</v>
      </c>
      <c r="M1307" s="21"/>
      <c r="N1307" s="21"/>
      <c r="O1307" s="21"/>
      <c r="P1307" s="125"/>
      <c r="Q1307" s="21"/>
      <c r="R1307" s="21">
        <v>374090</v>
      </c>
      <c r="S1307" s="21"/>
      <c r="T1307" s="21"/>
      <c r="U1307" s="125"/>
      <c r="V1307" s="21">
        <v>11026</v>
      </c>
      <c r="W1307" s="34">
        <v>46147</v>
      </c>
      <c r="X1307" s="109"/>
    </row>
    <row r="1308" spans="2:24" x14ac:dyDescent="0.2">
      <c r="B1308" s="14" t="s">
        <v>19837</v>
      </c>
      <c r="C1308" s="33" t="s">
        <v>22735</v>
      </c>
      <c r="D1308" s="16" t="s">
        <v>19854</v>
      </c>
      <c r="E1308" s="18" t="s">
        <v>26</v>
      </c>
      <c r="F1308" s="34">
        <v>41031</v>
      </c>
      <c r="G1308" s="20" t="s">
        <v>105</v>
      </c>
      <c r="H1308" s="109"/>
      <c r="I1308" s="21">
        <v>13309437</v>
      </c>
      <c r="J1308" s="21">
        <v>13335000</v>
      </c>
      <c r="K1308" s="21">
        <v>13307797</v>
      </c>
      <c r="L1308" s="21">
        <v>13308574</v>
      </c>
      <c r="M1308" s="21"/>
      <c r="N1308" s="21">
        <v>863</v>
      </c>
      <c r="O1308" s="21"/>
      <c r="P1308" s="125">
        <v>863</v>
      </c>
      <c r="Q1308" s="21"/>
      <c r="R1308" s="21">
        <v>13309437</v>
      </c>
      <c r="S1308" s="21"/>
      <c r="T1308" s="21"/>
      <c r="U1308" s="125">
        <v>0</v>
      </c>
      <c r="V1308" s="21">
        <v>303445</v>
      </c>
      <c r="W1308" s="34">
        <v>44423</v>
      </c>
      <c r="X1308" s="109"/>
    </row>
    <row r="1309" spans="2:24" x14ac:dyDescent="0.2">
      <c r="B1309" s="14" t="s">
        <v>19836</v>
      </c>
      <c r="C1309" s="33" t="s">
        <v>22734</v>
      </c>
      <c r="D1309" s="16" t="s">
        <v>22733</v>
      </c>
      <c r="E1309" s="18" t="s">
        <v>26</v>
      </c>
      <c r="F1309" s="34">
        <v>41072</v>
      </c>
      <c r="G1309" s="20" t="s">
        <v>3559</v>
      </c>
      <c r="H1309" s="109"/>
      <c r="I1309" s="21">
        <v>7500000</v>
      </c>
      <c r="J1309" s="21">
        <v>7500000</v>
      </c>
      <c r="K1309" s="21">
        <v>7814475</v>
      </c>
      <c r="L1309" s="21">
        <v>7526269</v>
      </c>
      <c r="M1309" s="21"/>
      <c r="N1309" s="21">
        <v>-26269</v>
      </c>
      <c r="O1309" s="21"/>
      <c r="P1309" s="125">
        <v>-26269</v>
      </c>
      <c r="Q1309" s="21"/>
      <c r="R1309" s="21">
        <v>7500000</v>
      </c>
      <c r="S1309" s="21"/>
      <c r="T1309" s="21"/>
      <c r="U1309" s="125">
        <v>0</v>
      </c>
      <c r="V1309" s="21">
        <v>309860</v>
      </c>
      <c r="W1309" s="34">
        <v>41072</v>
      </c>
      <c r="X1309" s="109"/>
    </row>
    <row r="1310" spans="2:24" x14ac:dyDescent="0.2">
      <c r="B1310" s="14" t="s">
        <v>19834</v>
      </c>
      <c r="C1310" s="33" t="s">
        <v>7942</v>
      </c>
      <c r="D1310" s="16" t="s">
        <v>22732</v>
      </c>
      <c r="E1310" s="18" t="s">
        <v>26</v>
      </c>
      <c r="F1310" s="34">
        <v>41153</v>
      </c>
      <c r="G1310" s="20" t="s">
        <v>21186</v>
      </c>
      <c r="H1310" s="109"/>
      <c r="I1310" s="21"/>
      <c r="J1310" s="21"/>
      <c r="K1310" s="21">
        <v>1864402</v>
      </c>
      <c r="L1310" s="21">
        <v>382056</v>
      </c>
      <c r="M1310" s="21"/>
      <c r="N1310" s="21">
        <v>-382056</v>
      </c>
      <c r="O1310" s="21"/>
      <c r="P1310" s="125">
        <v>-382056</v>
      </c>
      <c r="Q1310" s="21"/>
      <c r="R1310" s="21"/>
      <c r="S1310" s="21"/>
      <c r="T1310" s="21"/>
      <c r="U1310" s="125">
        <v>0</v>
      </c>
      <c r="V1310" s="21">
        <v>246373</v>
      </c>
      <c r="W1310" s="34">
        <v>53215</v>
      </c>
      <c r="X1310" s="109"/>
    </row>
    <row r="1311" spans="2:24" x14ac:dyDescent="0.2">
      <c r="B1311" s="14" t="s">
        <v>19832</v>
      </c>
      <c r="C1311" s="33" t="s">
        <v>7938</v>
      </c>
      <c r="D1311" s="16" t="s">
        <v>22731</v>
      </c>
      <c r="E1311" s="18" t="s">
        <v>26</v>
      </c>
      <c r="F1311" s="34">
        <v>41244</v>
      </c>
      <c r="G1311" s="20" t="s">
        <v>21186</v>
      </c>
      <c r="H1311" s="109"/>
      <c r="I1311" s="21">
        <v>2980917</v>
      </c>
      <c r="J1311" s="21">
        <v>2980917</v>
      </c>
      <c r="K1311" s="21">
        <v>2954484</v>
      </c>
      <c r="L1311" s="21">
        <v>2977484</v>
      </c>
      <c r="M1311" s="21"/>
      <c r="N1311" s="21">
        <v>3433</v>
      </c>
      <c r="O1311" s="21"/>
      <c r="P1311" s="125">
        <v>3433</v>
      </c>
      <c r="Q1311" s="21"/>
      <c r="R1311" s="21">
        <v>2980917</v>
      </c>
      <c r="S1311" s="21"/>
      <c r="T1311" s="21"/>
      <c r="U1311" s="125">
        <v>0</v>
      </c>
      <c r="V1311" s="21">
        <v>64421</v>
      </c>
      <c r="W1311" s="34">
        <v>52210</v>
      </c>
      <c r="X1311" s="109"/>
    </row>
    <row r="1312" spans="2:24" x14ac:dyDescent="0.2">
      <c r="B1312" s="14" t="s">
        <v>19830</v>
      </c>
      <c r="C1312" s="33" t="s">
        <v>7935</v>
      </c>
      <c r="D1312" s="16" t="s">
        <v>22730</v>
      </c>
      <c r="E1312" s="18" t="s">
        <v>26</v>
      </c>
      <c r="F1312" s="34">
        <v>41244</v>
      </c>
      <c r="G1312" s="20" t="s">
        <v>21186</v>
      </c>
      <c r="H1312" s="109"/>
      <c r="I1312" s="21"/>
      <c r="J1312" s="21"/>
      <c r="K1312" s="21">
        <v>123061</v>
      </c>
      <c r="L1312" s="21">
        <v>11</v>
      </c>
      <c r="M1312" s="21"/>
      <c r="N1312" s="21">
        <v>108</v>
      </c>
      <c r="O1312" s="21">
        <v>119</v>
      </c>
      <c r="P1312" s="125">
        <v>-11</v>
      </c>
      <c r="Q1312" s="21"/>
      <c r="R1312" s="21"/>
      <c r="S1312" s="21"/>
      <c r="T1312" s="21"/>
      <c r="U1312" s="125">
        <v>0</v>
      </c>
      <c r="V1312" s="21">
        <v>4732</v>
      </c>
      <c r="W1312" s="34">
        <v>48472</v>
      </c>
      <c r="X1312" s="109"/>
    </row>
    <row r="1313" spans="2:24" x14ac:dyDescent="0.2">
      <c r="B1313" s="14" t="s">
        <v>19828</v>
      </c>
      <c r="C1313" s="33" t="s">
        <v>7931</v>
      </c>
      <c r="D1313" s="16" t="s">
        <v>22729</v>
      </c>
      <c r="E1313" s="18" t="s">
        <v>26</v>
      </c>
      <c r="F1313" s="34">
        <v>41244</v>
      </c>
      <c r="G1313" s="20" t="s">
        <v>21186</v>
      </c>
      <c r="H1313" s="109"/>
      <c r="I1313" s="21"/>
      <c r="J1313" s="21"/>
      <c r="K1313" s="21">
        <v>67670</v>
      </c>
      <c r="L1313" s="21">
        <v>11663</v>
      </c>
      <c r="M1313" s="21"/>
      <c r="N1313" s="21">
        <v>-11663</v>
      </c>
      <c r="O1313" s="21"/>
      <c r="P1313" s="125">
        <v>-11663</v>
      </c>
      <c r="Q1313" s="21"/>
      <c r="R1313" s="21"/>
      <c r="S1313" s="21"/>
      <c r="T1313" s="21"/>
      <c r="U1313" s="125">
        <v>0</v>
      </c>
      <c r="V1313" s="21">
        <v>9068</v>
      </c>
      <c r="W1313" s="34">
        <v>50141</v>
      </c>
      <c r="X1313" s="109"/>
    </row>
    <row r="1314" spans="2:24" x14ac:dyDescent="0.2">
      <c r="B1314" s="14" t="s">
        <v>19826</v>
      </c>
      <c r="C1314" s="33" t="s">
        <v>7928</v>
      </c>
      <c r="D1314" s="16" t="s">
        <v>22728</v>
      </c>
      <c r="E1314" s="18" t="s">
        <v>26</v>
      </c>
      <c r="F1314" s="34">
        <v>41244</v>
      </c>
      <c r="G1314" s="20" t="s">
        <v>21186</v>
      </c>
      <c r="H1314" s="109"/>
      <c r="I1314" s="21">
        <v>3113635</v>
      </c>
      <c r="J1314" s="21">
        <v>3113635</v>
      </c>
      <c r="K1314" s="21">
        <v>3129359</v>
      </c>
      <c r="L1314" s="21">
        <v>3113635</v>
      </c>
      <c r="M1314" s="21"/>
      <c r="N1314" s="21"/>
      <c r="O1314" s="21"/>
      <c r="P1314" s="125"/>
      <c r="Q1314" s="21"/>
      <c r="R1314" s="21">
        <v>3113635</v>
      </c>
      <c r="S1314" s="21"/>
      <c r="T1314" s="21"/>
      <c r="U1314" s="125"/>
      <c r="V1314" s="21">
        <v>150261</v>
      </c>
      <c r="W1314" s="34">
        <v>50141</v>
      </c>
      <c r="X1314" s="109"/>
    </row>
    <row r="1315" spans="2:24" x14ac:dyDescent="0.2">
      <c r="B1315" s="14" t="s">
        <v>19824</v>
      </c>
      <c r="C1315" s="33" t="s">
        <v>7921</v>
      </c>
      <c r="D1315" s="16" t="s">
        <v>22727</v>
      </c>
      <c r="E1315" s="18" t="s">
        <v>26</v>
      </c>
      <c r="F1315" s="34">
        <v>41244</v>
      </c>
      <c r="G1315" s="20" t="s">
        <v>21186</v>
      </c>
      <c r="H1315" s="109"/>
      <c r="I1315" s="21"/>
      <c r="J1315" s="21"/>
      <c r="K1315" s="21">
        <v>4563366</v>
      </c>
      <c r="L1315" s="21">
        <v>1091678</v>
      </c>
      <c r="M1315" s="21"/>
      <c r="N1315" s="21">
        <v>-1080015</v>
      </c>
      <c r="O1315" s="21">
        <v>11663</v>
      </c>
      <c r="P1315" s="125">
        <v>-1091678</v>
      </c>
      <c r="Q1315" s="21"/>
      <c r="R1315" s="21"/>
      <c r="S1315" s="21"/>
      <c r="T1315" s="21"/>
      <c r="U1315" s="125">
        <v>0</v>
      </c>
      <c r="V1315" s="21">
        <v>905300</v>
      </c>
      <c r="W1315" s="34">
        <v>52423</v>
      </c>
      <c r="X1315" s="109"/>
    </row>
    <row r="1316" spans="2:24" x14ac:dyDescent="0.2">
      <c r="B1316" s="14" t="s">
        <v>19822</v>
      </c>
      <c r="C1316" s="33" t="s">
        <v>22726</v>
      </c>
      <c r="D1316" s="16" t="s">
        <v>22725</v>
      </c>
      <c r="E1316" s="18" t="s">
        <v>26</v>
      </c>
      <c r="F1316" s="34">
        <v>41061</v>
      </c>
      <c r="G1316" s="20" t="s">
        <v>21186</v>
      </c>
      <c r="H1316" s="109"/>
      <c r="I1316" s="21"/>
      <c r="J1316" s="21"/>
      <c r="K1316" s="21">
        <v>1669151</v>
      </c>
      <c r="L1316" s="21">
        <v>285963</v>
      </c>
      <c r="M1316" s="21"/>
      <c r="N1316" s="21">
        <v>-285963</v>
      </c>
      <c r="O1316" s="21"/>
      <c r="P1316" s="125">
        <v>-285963</v>
      </c>
      <c r="Q1316" s="21"/>
      <c r="R1316" s="21"/>
      <c r="S1316" s="21"/>
      <c r="T1316" s="21"/>
      <c r="U1316" s="125">
        <v>0</v>
      </c>
      <c r="V1316" s="21">
        <v>360023</v>
      </c>
      <c r="W1316" s="34">
        <v>52422</v>
      </c>
      <c r="X1316" s="109"/>
    </row>
    <row r="1317" spans="2:24" x14ac:dyDescent="0.2">
      <c r="B1317" s="14" t="s">
        <v>19820</v>
      </c>
      <c r="C1317" s="33" t="s">
        <v>7908</v>
      </c>
      <c r="D1317" s="16" t="s">
        <v>22724</v>
      </c>
      <c r="E1317" s="18" t="s">
        <v>26</v>
      </c>
      <c r="F1317" s="34">
        <v>41244</v>
      </c>
      <c r="G1317" s="20" t="s">
        <v>21186</v>
      </c>
      <c r="H1317" s="109"/>
      <c r="I1317" s="21"/>
      <c r="J1317" s="21"/>
      <c r="K1317" s="21">
        <v>214929</v>
      </c>
      <c r="L1317" s="21">
        <v>147326</v>
      </c>
      <c r="M1317" s="21"/>
      <c r="N1317" s="21">
        <v>-146426</v>
      </c>
      <c r="O1317" s="21">
        <v>900</v>
      </c>
      <c r="P1317" s="125">
        <v>-147326</v>
      </c>
      <c r="Q1317" s="21"/>
      <c r="R1317" s="21"/>
      <c r="S1317" s="21"/>
      <c r="T1317" s="21"/>
      <c r="U1317" s="125">
        <v>0</v>
      </c>
      <c r="V1317" s="21">
        <v>76264</v>
      </c>
      <c r="W1317" s="34">
        <v>51571</v>
      </c>
      <c r="X1317" s="109"/>
    </row>
    <row r="1318" spans="2:24" x14ac:dyDescent="0.2">
      <c r="B1318" s="14" t="s">
        <v>19818</v>
      </c>
      <c r="C1318" s="33" t="s">
        <v>7902</v>
      </c>
      <c r="D1318" s="16" t="s">
        <v>22723</v>
      </c>
      <c r="E1318" s="18" t="s">
        <v>26</v>
      </c>
      <c r="F1318" s="34">
        <v>41244</v>
      </c>
      <c r="G1318" s="20" t="s">
        <v>21186</v>
      </c>
      <c r="H1318" s="109"/>
      <c r="I1318" s="21"/>
      <c r="J1318" s="21"/>
      <c r="K1318" s="21">
        <v>150995</v>
      </c>
      <c r="L1318" s="21">
        <v>108318</v>
      </c>
      <c r="M1318" s="21"/>
      <c r="N1318" s="21">
        <v>-107763</v>
      </c>
      <c r="O1318" s="21">
        <v>555</v>
      </c>
      <c r="P1318" s="125">
        <v>-108318</v>
      </c>
      <c r="Q1318" s="21"/>
      <c r="R1318" s="21"/>
      <c r="S1318" s="21"/>
      <c r="T1318" s="21"/>
      <c r="U1318" s="125">
        <v>0</v>
      </c>
      <c r="V1318" s="21">
        <v>19308</v>
      </c>
      <c r="W1318" s="34">
        <v>51084</v>
      </c>
      <c r="X1318" s="109"/>
    </row>
    <row r="1319" spans="2:24" x14ac:dyDescent="0.2">
      <c r="B1319" s="14" t="s">
        <v>19816</v>
      </c>
      <c r="C1319" s="33" t="s">
        <v>7894</v>
      </c>
      <c r="D1319" s="16" t="s">
        <v>22722</v>
      </c>
      <c r="E1319" s="18" t="s">
        <v>26</v>
      </c>
      <c r="F1319" s="34">
        <v>41244</v>
      </c>
      <c r="G1319" s="20" t="s">
        <v>21186</v>
      </c>
      <c r="H1319" s="109"/>
      <c r="I1319" s="21"/>
      <c r="J1319" s="21"/>
      <c r="K1319" s="21">
        <v>352221</v>
      </c>
      <c r="L1319" s="21">
        <v>282105</v>
      </c>
      <c r="M1319" s="21"/>
      <c r="N1319" s="21">
        <v>-282105</v>
      </c>
      <c r="O1319" s="21"/>
      <c r="P1319" s="125">
        <v>-282105</v>
      </c>
      <c r="Q1319" s="21"/>
      <c r="R1319" s="21"/>
      <c r="S1319" s="21"/>
      <c r="T1319" s="21"/>
      <c r="U1319" s="125">
        <v>0</v>
      </c>
      <c r="V1319" s="21">
        <v>67138</v>
      </c>
      <c r="W1319" s="34">
        <v>52422</v>
      </c>
      <c r="X1319" s="109"/>
    </row>
    <row r="1320" spans="2:24" x14ac:dyDescent="0.2">
      <c r="B1320" s="14" t="s">
        <v>19814</v>
      </c>
      <c r="C1320" s="33" t="s">
        <v>22721</v>
      </c>
      <c r="D1320" s="16" t="s">
        <v>22720</v>
      </c>
      <c r="E1320" s="18" t="s">
        <v>26</v>
      </c>
      <c r="F1320" s="34">
        <v>40969</v>
      </c>
      <c r="G1320" s="20" t="s">
        <v>21186</v>
      </c>
      <c r="H1320" s="109"/>
      <c r="I1320" s="21">
        <v>111698</v>
      </c>
      <c r="J1320" s="21">
        <v>111698</v>
      </c>
      <c r="K1320" s="21">
        <v>110349</v>
      </c>
      <c r="L1320" s="21">
        <v>111698</v>
      </c>
      <c r="M1320" s="21"/>
      <c r="N1320" s="21"/>
      <c r="O1320" s="21"/>
      <c r="P1320" s="125"/>
      <c r="Q1320" s="21"/>
      <c r="R1320" s="21">
        <v>111698</v>
      </c>
      <c r="S1320" s="21"/>
      <c r="T1320" s="21"/>
      <c r="U1320" s="125"/>
      <c r="V1320" s="21">
        <v>1271</v>
      </c>
      <c r="W1320" s="34">
        <v>51815</v>
      </c>
      <c r="X1320" s="109"/>
    </row>
    <row r="1321" spans="2:24" x14ac:dyDescent="0.2">
      <c r="B1321" s="14" t="s">
        <v>19812</v>
      </c>
      <c r="C1321" s="33" t="s">
        <v>8300</v>
      </c>
      <c r="D1321" s="16" t="s">
        <v>22719</v>
      </c>
      <c r="E1321" s="18" t="s">
        <v>26</v>
      </c>
      <c r="F1321" s="34">
        <v>41244</v>
      </c>
      <c r="G1321" s="20" t="s">
        <v>21186</v>
      </c>
      <c r="H1321" s="109"/>
      <c r="I1321" s="21">
        <v>2300050</v>
      </c>
      <c r="J1321" s="21">
        <v>2300050</v>
      </c>
      <c r="K1321" s="21">
        <v>2289988</v>
      </c>
      <c r="L1321" s="21">
        <v>2300050</v>
      </c>
      <c r="M1321" s="21"/>
      <c r="N1321" s="21"/>
      <c r="O1321" s="21"/>
      <c r="P1321" s="125"/>
      <c r="Q1321" s="21"/>
      <c r="R1321" s="21">
        <v>2300050</v>
      </c>
      <c r="S1321" s="21"/>
      <c r="T1321" s="21"/>
      <c r="U1321" s="125"/>
      <c r="V1321" s="21">
        <v>47476</v>
      </c>
      <c r="W1321" s="34">
        <v>49028</v>
      </c>
      <c r="X1321" s="109"/>
    </row>
    <row r="1322" spans="2:24" x14ac:dyDescent="0.2">
      <c r="B1322" s="14" t="s">
        <v>19810</v>
      </c>
      <c r="C1322" s="33" t="s">
        <v>22718</v>
      </c>
      <c r="D1322" s="16" t="s">
        <v>22717</v>
      </c>
      <c r="E1322" s="18" t="s">
        <v>26</v>
      </c>
      <c r="F1322" s="34">
        <v>41000</v>
      </c>
      <c r="G1322" s="20" t="s">
        <v>21186</v>
      </c>
      <c r="H1322" s="109"/>
      <c r="I1322" s="21">
        <v>955956</v>
      </c>
      <c r="J1322" s="21">
        <v>955956</v>
      </c>
      <c r="K1322" s="21">
        <v>951176</v>
      </c>
      <c r="L1322" s="21">
        <v>955956</v>
      </c>
      <c r="M1322" s="21"/>
      <c r="N1322" s="21"/>
      <c r="O1322" s="21"/>
      <c r="P1322" s="125"/>
      <c r="Q1322" s="21"/>
      <c r="R1322" s="21">
        <v>955956</v>
      </c>
      <c r="S1322" s="21"/>
      <c r="T1322" s="21"/>
      <c r="U1322" s="125"/>
      <c r="V1322" s="21">
        <v>5219</v>
      </c>
      <c r="W1322" s="34">
        <v>49454</v>
      </c>
      <c r="X1322" s="109"/>
    </row>
    <row r="1323" spans="2:24" x14ac:dyDescent="0.2">
      <c r="B1323" s="14" t="s">
        <v>19808</v>
      </c>
      <c r="C1323" s="33" t="s">
        <v>7863</v>
      </c>
      <c r="D1323" s="16" t="s">
        <v>22716</v>
      </c>
      <c r="E1323" s="18" t="s">
        <v>26</v>
      </c>
      <c r="F1323" s="34">
        <v>41244</v>
      </c>
      <c r="G1323" s="20" t="s">
        <v>21186</v>
      </c>
      <c r="H1323" s="109"/>
      <c r="I1323" s="21">
        <v>220510</v>
      </c>
      <c r="J1323" s="21">
        <v>220510</v>
      </c>
      <c r="K1323" s="21">
        <v>221131</v>
      </c>
      <c r="L1323" s="21">
        <v>220510</v>
      </c>
      <c r="M1323" s="21"/>
      <c r="N1323" s="21"/>
      <c r="O1323" s="21"/>
      <c r="P1323" s="125"/>
      <c r="Q1323" s="21"/>
      <c r="R1323" s="21">
        <v>220510</v>
      </c>
      <c r="S1323" s="21"/>
      <c r="T1323" s="21"/>
      <c r="U1323" s="125"/>
      <c r="V1323" s="21">
        <v>8282</v>
      </c>
      <c r="W1323" s="34">
        <v>53245</v>
      </c>
      <c r="X1323" s="109"/>
    </row>
    <row r="1324" spans="2:24" x14ac:dyDescent="0.2">
      <c r="B1324" s="14" t="s">
        <v>19806</v>
      </c>
      <c r="C1324" s="33" t="s">
        <v>7861</v>
      </c>
      <c r="D1324" s="16" t="s">
        <v>22715</v>
      </c>
      <c r="E1324" s="18" t="s">
        <v>26</v>
      </c>
      <c r="F1324" s="34">
        <v>41244</v>
      </c>
      <c r="G1324" s="20" t="s">
        <v>21186</v>
      </c>
      <c r="H1324" s="109"/>
      <c r="I1324" s="21"/>
      <c r="J1324" s="21"/>
      <c r="K1324" s="21">
        <v>152178</v>
      </c>
      <c r="L1324" s="21">
        <v>133929</v>
      </c>
      <c r="M1324" s="21"/>
      <c r="N1324" s="21">
        <v>-133929</v>
      </c>
      <c r="O1324" s="21"/>
      <c r="P1324" s="125">
        <v>-133929</v>
      </c>
      <c r="Q1324" s="21"/>
      <c r="R1324" s="21"/>
      <c r="S1324" s="21"/>
      <c r="T1324" s="21"/>
      <c r="U1324" s="125">
        <v>0</v>
      </c>
      <c r="V1324" s="21">
        <v>21166</v>
      </c>
      <c r="W1324" s="34">
        <v>53245</v>
      </c>
      <c r="X1324" s="109"/>
    </row>
    <row r="1325" spans="2:24" x14ac:dyDescent="0.2">
      <c r="B1325" s="14" t="s">
        <v>19804</v>
      </c>
      <c r="C1325" s="33" t="s">
        <v>7859</v>
      </c>
      <c r="D1325" s="16" t="s">
        <v>22714</v>
      </c>
      <c r="E1325" s="18" t="s">
        <v>26</v>
      </c>
      <c r="F1325" s="34">
        <v>41122</v>
      </c>
      <c r="G1325" s="20" t="s">
        <v>21186</v>
      </c>
      <c r="H1325" s="109"/>
      <c r="I1325" s="21"/>
      <c r="J1325" s="21"/>
      <c r="K1325" s="21">
        <v>800451</v>
      </c>
      <c r="L1325" s="21">
        <v>301830</v>
      </c>
      <c r="M1325" s="21"/>
      <c r="N1325" s="21">
        <v>-301830</v>
      </c>
      <c r="O1325" s="21"/>
      <c r="P1325" s="125">
        <v>-301830</v>
      </c>
      <c r="Q1325" s="21"/>
      <c r="R1325" s="21"/>
      <c r="S1325" s="21"/>
      <c r="T1325" s="21"/>
      <c r="U1325" s="125">
        <v>0</v>
      </c>
      <c r="V1325" s="21">
        <v>113885</v>
      </c>
      <c r="W1325" s="34">
        <v>53518</v>
      </c>
      <c r="X1325" s="109"/>
    </row>
    <row r="1326" spans="2:24" x14ac:dyDescent="0.2">
      <c r="B1326" s="14" t="s">
        <v>19802</v>
      </c>
      <c r="C1326" s="33" t="s">
        <v>7857</v>
      </c>
      <c r="D1326" s="16" t="s">
        <v>22713</v>
      </c>
      <c r="E1326" s="18" t="s">
        <v>26</v>
      </c>
      <c r="F1326" s="34">
        <v>41244</v>
      </c>
      <c r="G1326" s="20" t="s">
        <v>21186</v>
      </c>
      <c r="H1326" s="109"/>
      <c r="I1326" s="21"/>
      <c r="J1326" s="21"/>
      <c r="K1326" s="21">
        <v>324467</v>
      </c>
      <c r="L1326" s="21">
        <v>159102</v>
      </c>
      <c r="M1326" s="21"/>
      <c r="N1326" s="21">
        <v>-152458</v>
      </c>
      <c r="O1326" s="21">
        <v>6645</v>
      </c>
      <c r="P1326" s="125">
        <v>-159103</v>
      </c>
      <c r="Q1326" s="21"/>
      <c r="R1326" s="21"/>
      <c r="S1326" s="21"/>
      <c r="T1326" s="21"/>
      <c r="U1326" s="125">
        <v>0</v>
      </c>
      <c r="V1326" s="21">
        <v>42016</v>
      </c>
      <c r="W1326" s="34">
        <v>54523</v>
      </c>
      <c r="X1326" s="109"/>
    </row>
    <row r="1327" spans="2:24" x14ac:dyDescent="0.2">
      <c r="B1327" s="14" t="s">
        <v>19800</v>
      </c>
      <c r="C1327" s="33" t="s">
        <v>4733</v>
      </c>
      <c r="D1327" s="16" t="s">
        <v>22712</v>
      </c>
      <c r="E1327" s="18" t="s">
        <v>26</v>
      </c>
      <c r="F1327" s="34">
        <v>41244</v>
      </c>
      <c r="G1327" s="20" t="s">
        <v>21186</v>
      </c>
      <c r="H1327" s="109"/>
      <c r="I1327" s="21">
        <v>10375786</v>
      </c>
      <c r="J1327" s="21">
        <v>10375786</v>
      </c>
      <c r="K1327" s="21">
        <v>10372374</v>
      </c>
      <c r="L1327" s="21">
        <v>10375786</v>
      </c>
      <c r="M1327" s="21"/>
      <c r="N1327" s="21"/>
      <c r="O1327" s="21"/>
      <c r="P1327" s="125"/>
      <c r="Q1327" s="21"/>
      <c r="R1327" s="21">
        <v>10375786</v>
      </c>
      <c r="S1327" s="21"/>
      <c r="T1327" s="21"/>
      <c r="U1327" s="125"/>
      <c r="V1327" s="21">
        <v>216563</v>
      </c>
      <c r="W1327" s="34">
        <v>54584</v>
      </c>
      <c r="X1327" s="109"/>
    </row>
    <row r="1328" spans="2:24" x14ac:dyDescent="0.2">
      <c r="B1328" s="14" t="s">
        <v>19798</v>
      </c>
      <c r="C1328" s="33" t="s">
        <v>13116</v>
      </c>
      <c r="D1328" s="16" t="s">
        <v>22711</v>
      </c>
      <c r="E1328" s="18" t="s">
        <v>26</v>
      </c>
      <c r="F1328" s="34">
        <v>41128</v>
      </c>
      <c r="G1328" s="20" t="s">
        <v>20922</v>
      </c>
      <c r="H1328" s="109"/>
      <c r="I1328" s="21">
        <v>1965909</v>
      </c>
      <c r="J1328" s="21">
        <v>1965909</v>
      </c>
      <c r="K1328" s="21">
        <v>1954113</v>
      </c>
      <c r="L1328" s="21">
        <v>1960070</v>
      </c>
      <c r="M1328" s="21"/>
      <c r="N1328" s="21">
        <v>5840</v>
      </c>
      <c r="O1328" s="21"/>
      <c r="P1328" s="125">
        <v>5840</v>
      </c>
      <c r="Q1328" s="21"/>
      <c r="R1328" s="21">
        <v>1965909</v>
      </c>
      <c r="S1328" s="21"/>
      <c r="T1328" s="21"/>
      <c r="U1328" s="125">
        <v>0</v>
      </c>
      <c r="V1328" s="21">
        <v>104390</v>
      </c>
      <c r="W1328" s="34">
        <v>43319</v>
      </c>
      <c r="X1328" s="109"/>
    </row>
    <row r="1329" spans="2:24" x14ac:dyDescent="0.2">
      <c r="B1329" s="14" t="s">
        <v>19796</v>
      </c>
      <c r="C1329" s="33" t="s">
        <v>22710</v>
      </c>
      <c r="D1329" s="16" t="s">
        <v>22709</v>
      </c>
      <c r="E1329" s="18" t="s">
        <v>26</v>
      </c>
      <c r="F1329" s="34">
        <v>40983</v>
      </c>
      <c r="G1329" s="20" t="s">
        <v>21186</v>
      </c>
      <c r="H1329" s="109"/>
      <c r="I1329" s="21">
        <v>1634373</v>
      </c>
      <c r="J1329" s="21">
        <v>1634373</v>
      </c>
      <c r="K1329" s="21">
        <v>1634182</v>
      </c>
      <c r="L1329" s="21">
        <v>1634373</v>
      </c>
      <c r="M1329" s="21"/>
      <c r="N1329" s="21"/>
      <c r="O1329" s="21"/>
      <c r="P1329" s="125"/>
      <c r="Q1329" s="21"/>
      <c r="R1329" s="21">
        <v>1634373</v>
      </c>
      <c r="S1329" s="21"/>
      <c r="T1329" s="21"/>
      <c r="U1329" s="125"/>
      <c r="V1329" s="21">
        <v>6544</v>
      </c>
      <c r="W1329" s="34">
        <v>41470</v>
      </c>
      <c r="X1329" s="109"/>
    </row>
    <row r="1330" spans="2:24" x14ac:dyDescent="0.2">
      <c r="B1330" s="14" t="s">
        <v>19794</v>
      </c>
      <c r="C1330" s="33" t="s">
        <v>13095</v>
      </c>
      <c r="D1330" s="16" t="s">
        <v>22708</v>
      </c>
      <c r="E1330" s="18" t="s">
        <v>26</v>
      </c>
      <c r="F1330" s="34">
        <v>41183</v>
      </c>
      <c r="G1330" s="20" t="s">
        <v>20922</v>
      </c>
      <c r="H1330" s="109"/>
      <c r="I1330" s="21">
        <v>878400</v>
      </c>
      <c r="J1330" s="21">
        <v>878400</v>
      </c>
      <c r="K1330" s="21">
        <v>878400</v>
      </c>
      <c r="L1330" s="21">
        <v>878400</v>
      </c>
      <c r="M1330" s="21"/>
      <c r="N1330" s="21"/>
      <c r="O1330" s="21"/>
      <c r="P1330" s="125"/>
      <c r="Q1330" s="21"/>
      <c r="R1330" s="21">
        <v>878400</v>
      </c>
      <c r="S1330" s="21"/>
      <c r="T1330" s="21"/>
      <c r="U1330" s="125"/>
      <c r="V1330" s="21">
        <v>32306</v>
      </c>
      <c r="W1330" s="34">
        <v>48122</v>
      </c>
      <c r="X1330" s="109"/>
    </row>
    <row r="1331" spans="2:24" x14ac:dyDescent="0.2">
      <c r="B1331" s="14" t="s">
        <v>19792</v>
      </c>
      <c r="C1331" s="33" t="s">
        <v>7816</v>
      </c>
      <c r="D1331" s="16" t="s">
        <v>22707</v>
      </c>
      <c r="E1331" s="18" t="s">
        <v>26</v>
      </c>
      <c r="F1331" s="34">
        <v>40969</v>
      </c>
      <c r="G1331" s="20" t="s">
        <v>21186</v>
      </c>
      <c r="H1331" s="109"/>
      <c r="I1331" s="21"/>
      <c r="J1331" s="21"/>
      <c r="K1331" s="21">
        <v>96093</v>
      </c>
      <c r="L1331" s="21">
        <v>18295</v>
      </c>
      <c r="M1331" s="21"/>
      <c r="N1331" s="21">
        <v>-18295</v>
      </c>
      <c r="O1331" s="21"/>
      <c r="P1331" s="125">
        <v>-18295</v>
      </c>
      <c r="Q1331" s="21"/>
      <c r="R1331" s="21"/>
      <c r="S1331" s="21"/>
      <c r="T1331" s="21"/>
      <c r="U1331" s="125">
        <v>0</v>
      </c>
      <c r="V1331" s="21">
        <v>4153</v>
      </c>
      <c r="W1331" s="34">
        <v>51543</v>
      </c>
      <c r="X1331" s="109"/>
    </row>
    <row r="1332" spans="2:24" x14ac:dyDescent="0.2">
      <c r="B1332" s="14" t="s">
        <v>19790</v>
      </c>
      <c r="C1332" s="33" t="s">
        <v>7804</v>
      </c>
      <c r="D1332" s="16" t="s">
        <v>22706</v>
      </c>
      <c r="E1332" s="18" t="s">
        <v>26</v>
      </c>
      <c r="F1332" s="34">
        <v>41244</v>
      </c>
      <c r="G1332" s="20" t="s">
        <v>21186</v>
      </c>
      <c r="H1332" s="109"/>
      <c r="I1332" s="21"/>
      <c r="J1332" s="21"/>
      <c r="K1332" s="21">
        <v>327054</v>
      </c>
      <c r="L1332" s="21">
        <v>330067</v>
      </c>
      <c r="M1332" s="21"/>
      <c r="N1332" s="21">
        <v>-317696</v>
      </c>
      <c r="O1332" s="21">
        <v>12371</v>
      </c>
      <c r="P1332" s="125">
        <v>-330067</v>
      </c>
      <c r="Q1332" s="21"/>
      <c r="R1332" s="21"/>
      <c r="S1332" s="21"/>
      <c r="T1332" s="21"/>
      <c r="U1332" s="125">
        <v>0</v>
      </c>
      <c r="V1332" s="21">
        <v>60078</v>
      </c>
      <c r="W1332" s="34">
        <v>51513</v>
      </c>
      <c r="X1332" s="109"/>
    </row>
    <row r="1333" spans="2:24" x14ac:dyDescent="0.2">
      <c r="B1333" s="14" t="s">
        <v>19788</v>
      </c>
      <c r="C1333" s="33" t="s">
        <v>22705</v>
      </c>
      <c r="D1333" s="16" t="s">
        <v>22704</v>
      </c>
      <c r="E1333" s="18" t="s">
        <v>26</v>
      </c>
      <c r="F1333" s="34">
        <v>41030</v>
      </c>
      <c r="G1333" s="20" t="s">
        <v>21186</v>
      </c>
      <c r="H1333" s="109"/>
      <c r="I1333" s="21"/>
      <c r="J1333" s="21"/>
      <c r="K1333" s="21">
        <v>1812481</v>
      </c>
      <c r="L1333" s="21">
        <v>105912</v>
      </c>
      <c r="M1333" s="21"/>
      <c r="N1333" s="21">
        <v>-105912</v>
      </c>
      <c r="O1333" s="21"/>
      <c r="P1333" s="125">
        <v>-105912</v>
      </c>
      <c r="Q1333" s="21"/>
      <c r="R1333" s="21"/>
      <c r="S1333" s="21"/>
      <c r="T1333" s="21"/>
      <c r="U1333" s="125">
        <v>0</v>
      </c>
      <c r="V1333" s="21">
        <v>142274</v>
      </c>
      <c r="W1333" s="34">
        <v>51513</v>
      </c>
      <c r="X1333" s="109"/>
    </row>
    <row r="1334" spans="2:24" x14ac:dyDescent="0.2">
      <c r="B1334" s="14" t="s">
        <v>19786</v>
      </c>
      <c r="C1334" s="33" t="s">
        <v>7802</v>
      </c>
      <c r="D1334" s="16" t="s">
        <v>22703</v>
      </c>
      <c r="E1334" s="18" t="s">
        <v>26</v>
      </c>
      <c r="F1334" s="34">
        <v>41258</v>
      </c>
      <c r="G1334" s="20" t="s">
        <v>21186</v>
      </c>
      <c r="H1334" s="109"/>
      <c r="I1334" s="21">
        <v>511758</v>
      </c>
      <c r="J1334" s="21">
        <v>511758</v>
      </c>
      <c r="K1334" s="21">
        <v>575995</v>
      </c>
      <c r="L1334" s="21">
        <v>526636</v>
      </c>
      <c r="M1334" s="21"/>
      <c r="N1334" s="21">
        <v>-14878</v>
      </c>
      <c r="O1334" s="21"/>
      <c r="P1334" s="125">
        <v>-14878</v>
      </c>
      <c r="Q1334" s="21"/>
      <c r="R1334" s="21">
        <v>511758</v>
      </c>
      <c r="S1334" s="21"/>
      <c r="T1334" s="21"/>
      <c r="U1334" s="125">
        <v>0</v>
      </c>
      <c r="V1334" s="21">
        <v>30577</v>
      </c>
      <c r="W1334" s="34">
        <v>47623</v>
      </c>
      <c r="X1334" s="109"/>
    </row>
    <row r="1335" spans="2:24" x14ac:dyDescent="0.2">
      <c r="B1335" s="14" t="s">
        <v>19784</v>
      </c>
      <c r="C1335" s="33" t="s">
        <v>7798</v>
      </c>
      <c r="D1335" s="16" t="s">
        <v>22702</v>
      </c>
      <c r="E1335" s="18" t="s">
        <v>26</v>
      </c>
      <c r="F1335" s="34">
        <v>41244</v>
      </c>
      <c r="G1335" s="20" t="s">
        <v>21186</v>
      </c>
      <c r="H1335" s="109"/>
      <c r="I1335" s="21">
        <v>5770126</v>
      </c>
      <c r="J1335" s="21">
        <v>5770126</v>
      </c>
      <c r="K1335" s="21">
        <v>5795993</v>
      </c>
      <c r="L1335" s="21">
        <v>5770125</v>
      </c>
      <c r="M1335" s="21"/>
      <c r="N1335" s="21"/>
      <c r="O1335" s="21"/>
      <c r="P1335" s="125"/>
      <c r="Q1335" s="21"/>
      <c r="R1335" s="21">
        <v>5770126</v>
      </c>
      <c r="S1335" s="21"/>
      <c r="T1335" s="21"/>
      <c r="U1335" s="125"/>
      <c r="V1335" s="21">
        <v>303875</v>
      </c>
      <c r="W1335" s="34">
        <v>48502</v>
      </c>
      <c r="X1335" s="109"/>
    </row>
    <row r="1336" spans="2:24" x14ac:dyDescent="0.2">
      <c r="B1336" s="14" t="s">
        <v>19782</v>
      </c>
      <c r="C1336" s="33" t="s">
        <v>7786</v>
      </c>
      <c r="D1336" s="16" t="s">
        <v>22701</v>
      </c>
      <c r="E1336" s="18" t="s">
        <v>26</v>
      </c>
      <c r="F1336" s="34">
        <v>41244</v>
      </c>
      <c r="G1336" s="20" t="s">
        <v>21186</v>
      </c>
      <c r="H1336" s="109"/>
      <c r="I1336" s="21"/>
      <c r="J1336" s="21"/>
      <c r="K1336" s="21">
        <v>827856</v>
      </c>
      <c r="L1336" s="21">
        <v>210422</v>
      </c>
      <c r="M1336" s="21"/>
      <c r="N1336" s="21">
        <v>-204973</v>
      </c>
      <c r="O1336" s="21">
        <v>5449</v>
      </c>
      <c r="P1336" s="125">
        <v>-210422</v>
      </c>
      <c r="Q1336" s="21"/>
      <c r="R1336" s="21"/>
      <c r="S1336" s="21"/>
      <c r="T1336" s="21"/>
      <c r="U1336" s="125">
        <v>0</v>
      </c>
      <c r="V1336" s="21">
        <v>57318</v>
      </c>
      <c r="W1336" s="34">
        <v>49355</v>
      </c>
      <c r="X1336" s="109"/>
    </row>
    <row r="1337" spans="2:24" x14ac:dyDescent="0.2">
      <c r="B1337" s="14" t="s">
        <v>19780</v>
      </c>
      <c r="C1337" s="33" t="s">
        <v>7780</v>
      </c>
      <c r="D1337" s="16" t="s">
        <v>22700</v>
      </c>
      <c r="E1337" s="18" t="s">
        <v>26</v>
      </c>
      <c r="F1337" s="34">
        <v>41000</v>
      </c>
      <c r="G1337" s="20" t="s">
        <v>21186</v>
      </c>
      <c r="H1337" s="109"/>
      <c r="I1337" s="21"/>
      <c r="J1337" s="21">
        <v>4091258</v>
      </c>
      <c r="K1337" s="21">
        <v>2981783</v>
      </c>
      <c r="L1337" s="21">
        <v>10</v>
      </c>
      <c r="M1337" s="21"/>
      <c r="N1337" s="21">
        <v>-10</v>
      </c>
      <c r="O1337" s="21"/>
      <c r="P1337" s="125">
        <v>-10</v>
      </c>
      <c r="Q1337" s="21"/>
      <c r="R1337" s="21"/>
      <c r="S1337" s="21"/>
      <c r="T1337" s="21"/>
      <c r="U1337" s="125">
        <v>0</v>
      </c>
      <c r="V1337" s="21">
        <v>476897</v>
      </c>
      <c r="W1337" s="34">
        <v>49355</v>
      </c>
      <c r="X1337" s="109"/>
    </row>
    <row r="1338" spans="2:24" x14ac:dyDescent="0.2">
      <c r="B1338" s="14" t="s">
        <v>19778</v>
      </c>
      <c r="C1338" s="33" t="s">
        <v>7778</v>
      </c>
      <c r="D1338" s="16" t="s">
        <v>22699</v>
      </c>
      <c r="E1338" s="18" t="s">
        <v>26</v>
      </c>
      <c r="F1338" s="34">
        <v>41244</v>
      </c>
      <c r="G1338" s="20" t="s">
        <v>21186</v>
      </c>
      <c r="H1338" s="109"/>
      <c r="I1338" s="21"/>
      <c r="J1338" s="21"/>
      <c r="K1338" s="21">
        <v>244424</v>
      </c>
      <c r="L1338" s="21">
        <v>201052</v>
      </c>
      <c r="M1338" s="21"/>
      <c r="N1338" s="21">
        <v>-200175</v>
      </c>
      <c r="O1338" s="21">
        <v>878</v>
      </c>
      <c r="P1338" s="125">
        <v>-201053</v>
      </c>
      <c r="Q1338" s="21"/>
      <c r="R1338" s="21"/>
      <c r="S1338" s="21"/>
      <c r="T1338" s="21"/>
      <c r="U1338" s="125">
        <v>0</v>
      </c>
      <c r="V1338" s="21">
        <v>72928</v>
      </c>
      <c r="W1338" s="34">
        <v>48898</v>
      </c>
      <c r="X1338" s="109"/>
    </row>
    <row r="1339" spans="2:24" x14ac:dyDescent="0.2">
      <c r="B1339" s="14" t="s">
        <v>19776</v>
      </c>
      <c r="C1339" s="33" t="s">
        <v>7776</v>
      </c>
      <c r="D1339" s="16" t="s">
        <v>22698</v>
      </c>
      <c r="E1339" s="18" t="s">
        <v>26</v>
      </c>
      <c r="F1339" s="34">
        <v>41244</v>
      </c>
      <c r="G1339" s="20" t="s">
        <v>21186</v>
      </c>
      <c r="H1339" s="109"/>
      <c r="I1339" s="21"/>
      <c r="J1339" s="21"/>
      <c r="K1339" s="21">
        <v>1262777</v>
      </c>
      <c r="L1339" s="21">
        <v>653184</v>
      </c>
      <c r="M1339" s="21"/>
      <c r="N1339" s="21">
        <v>-584108</v>
      </c>
      <c r="O1339" s="21">
        <v>69077</v>
      </c>
      <c r="P1339" s="125">
        <v>-653185</v>
      </c>
      <c r="Q1339" s="21"/>
      <c r="R1339" s="21"/>
      <c r="S1339" s="21"/>
      <c r="T1339" s="21"/>
      <c r="U1339" s="125">
        <v>0</v>
      </c>
      <c r="V1339" s="21">
        <v>167803</v>
      </c>
      <c r="W1339" s="34">
        <v>49963</v>
      </c>
      <c r="X1339" s="109"/>
    </row>
    <row r="1340" spans="2:24" x14ac:dyDescent="0.2">
      <c r="B1340" s="14" t="s">
        <v>19774</v>
      </c>
      <c r="C1340" s="33" t="s">
        <v>22697</v>
      </c>
      <c r="D1340" s="16" t="s">
        <v>22696</v>
      </c>
      <c r="E1340" s="18" t="s">
        <v>26</v>
      </c>
      <c r="F1340" s="34">
        <v>41244</v>
      </c>
      <c r="G1340" s="20" t="s">
        <v>21186</v>
      </c>
      <c r="H1340" s="109"/>
      <c r="I1340" s="21">
        <v>2165000</v>
      </c>
      <c r="J1340" s="21">
        <v>2165000</v>
      </c>
      <c r="K1340" s="21">
        <v>2293547</v>
      </c>
      <c r="L1340" s="21">
        <v>2179942</v>
      </c>
      <c r="M1340" s="21"/>
      <c r="N1340" s="21">
        <v>-14942</v>
      </c>
      <c r="O1340" s="21"/>
      <c r="P1340" s="125">
        <v>-14942</v>
      </c>
      <c r="Q1340" s="21"/>
      <c r="R1340" s="21">
        <v>2165000</v>
      </c>
      <c r="S1340" s="21"/>
      <c r="T1340" s="21"/>
      <c r="U1340" s="125">
        <v>0</v>
      </c>
      <c r="V1340" s="21">
        <v>138208</v>
      </c>
      <c r="W1340" s="34">
        <v>49963</v>
      </c>
      <c r="X1340" s="109"/>
    </row>
    <row r="1341" spans="2:24" x14ac:dyDescent="0.2">
      <c r="B1341" s="14" t="s">
        <v>19772</v>
      </c>
      <c r="C1341" s="33" t="s">
        <v>7774</v>
      </c>
      <c r="D1341" s="16" t="s">
        <v>22695</v>
      </c>
      <c r="E1341" s="18" t="s">
        <v>26</v>
      </c>
      <c r="F1341" s="34">
        <v>41244</v>
      </c>
      <c r="G1341" s="20" t="s">
        <v>21186</v>
      </c>
      <c r="H1341" s="109"/>
      <c r="I1341" s="21"/>
      <c r="J1341" s="21"/>
      <c r="K1341" s="21">
        <v>2459673</v>
      </c>
      <c r="L1341" s="21">
        <v>1155035</v>
      </c>
      <c r="M1341" s="21"/>
      <c r="N1341" s="21">
        <v>-977254</v>
      </c>
      <c r="O1341" s="21">
        <v>177781</v>
      </c>
      <c r="P1341" s="125">
        <v>-1155035</v>
      </c>
      <c r="Q1341" s="21"/>
      <c r="R1341" s="21"/>
      <c r="S1341" s="21"/>
      <c r="T1341" s="21"/>
      <c r="U1341" s="125">
        <v>0</v>
      </c>
      <c r="V1341" s="21">
        <v>1213665</v>
      </c>
      <c r="W1341" s="34">
        <v>49624</v>
      </c>
      <c r="X1341" s="109"/>
    </row>
    <row r="1342" spans="2:24" x14ac:dyDescent="0.2">
      <c r="B1342" s="14" t="s">
        <v>19770</v>
      </c>
      <c r="C1342" s="33" t="s">
        <v>22694</v>
      </c>
      <c r="D1342" s="16" t="s">
        <v>22693</v>
      </c>
      <c r="E1342" s="18" t="s">
        <v>26</v>
      </c>
      <c r="F1342" s="34">
        <v>41183</v>
      </c>
      <c r="G1342" s="20" t="s">
        <v>21186</v>
      </c>
      <c r="H1342" s="109"/>
      <c r="I1342" s="21">
        <v>4211000</v>
      </c>
      <c r="J1342" s="21">
        <v>4211000</v>
      </c>
      <c r="K1342" s="21">
        <v>4233806</v>
      </c>
      <c r="L1342" s="21">
        <v>4211000</v>
      </c>
      <c r="M1342" s="21"/>
      <c r="N1342" s="21"/>
      <c r="O1342" s="21"/>
      <c r="P1342" s="125"/>
      <c r="Q1342" s="21"/>
      <c r="R1342" s="21">
        <v>4211000</v>
      </c>
      <c r="S1342" s="21"/>
      <c r="T1342" s="21"/>
      <c r="U1342" s="125"/>
      <c r="V1342" s="21">
        <v>190899</v>
      </c>
      <c r="W1342" s="34">
        <v>49624</v>
      </c>
      <c r="X1342" s="109"/>
    </row>
    <row r="1343" spans="2:24" x14ac:dyDescent="0.2">
      <c r="B1343" s="14" t="s">
        <v>19768</v>
      </c>
      <c r="C1343" s="33" t="s">
        <v>22692</v>
      </c>
      <c r="D1343" s="16" t="s">
        <v>22691</v>
      </c>
      <c r="E1343" s="18" t="s">
        <v>26</v>
      </c>
      <c r="F1343" s="34">
        <v>41183</v>
      </c>
      <c r="G1343" s="20" t="s">
        <v>21186</v>
      </c>
      <c r="H1343" s="109"/>
      <c r="I1343" s="21">
        <v>5817000</v>
      </c>
      <c r="J1343" s="21">
        <v>5817000</v>
      </c>
      <c r="K1343" s="21">
        <v>5848828</v>
      </c>
      <c r="L1343" s="21">
        <v>5817000</v>
      </c>
      <c r="M1343" s="21"/>
      <c r="N1343" s="21"/>
      <c r="O1343" s="21"/>
      <c r="P1343" s="125">
        <f>SCDPT4!M1343+SCDPT4!N1343-SCDPT4!O1343</f>
        <v>0</v>
      </c>
      <c r="Q1343" s="21"/>
      <c r="R1343" s="21">
        <v>5817000</v>
      </c>
      <c r="S1343" s="21"/>
      <c r="T1343" s="21"/>
      <c r="U1343" s="125">
        <f>SCDPT4!S1343+SCDPT4!T1343</f>
        <v>0</v>
      </c>
      <c r="V1343" s="21">
        <v>266128</v>
      </c>
      <c r="W1343" s="34">
        <v>49624</v>
      </c>
      <c r="X1343" s="109"/>
    </row>
    <row r="1344" spans="2:24" x14ac:dyDescent="0.2">
      <c r="B1344" s="14" t="s">
        <v>19766</v>
      </c>
      <c r="C1344" s="33" t="s">
        <v>7772</v>
      </c>
      <c r="D1344" s="16" t="s">
        <v>22690</v>
      </c>
      <c r="E1344" s="18" t="s">
        <v>26</v>
      </c>
      <c r="F1344" s="34">
        <v>41244</v>
      </c>
      <c r="G1344" s="20" t="s">
        <v>21186</v>
      </c>
      <c r="H1344" s="109"/>
      <c r="I1344" s="21"/>
      <c r="J1344" s="21"/>
      <c r="K1344" s="21">
        <v>3854975</v>
      </c>
      <c r="L1344" s="21">
        <v>2547949</v>
      </c>
      <c r="M1344" s="21"/>
      <c r="N1344" s="21">
        <v>-2394773</v>
      </c>
      <c r="O1344" s="21">
        <v>153177</v>
      </c>
      <c r="P1344" s="125">
        <v>-2547950</v>
      </c>
      <c r="Q1344" s="21"/>
      <c r="R1344" s="21"/>
      <c r="S1344" s="21"/>
      <c r="T1344" s="21"/>
      <c r="U1344" s="125">
        <v>0</v>
      </c>
      <c r="V1344" s="21">
        <v>1578477</v>
      </c>
      <c r="W1344" s="34">
        <v>50632</v>
      </c>
      <c r="X1344" s="109"/>
    </row>
    <row r="1345" spans="2:24" x14ac:dyDescent="0.2">
      <c r="B1345" s="14" t="s">
        <v>19764</v>
      </c>
      <c r="C1345" s="33" t="s">
        <v>7762</v>
      </c>
      <c r="D1345" s="16" t="s">
        <v>22689</v>
      </c>
      <c r="E1345" s="18" t="s">
        <v>26</v>
      </c>
      <c r="F1345" s="34">
        <v>41244</v>
      </c>
      <c r="G1345" s="20" t="s">
        <v>21186</v>
      </c>
      <c r="H1345" s="109"/>
      <c r="I1345" s="21"/>
      <c r="J1345" s="21"/>
      <c r="K1345" s="21">
        <v>922370</v>
      </c>
      <c r="L1345" s="21">
        <v>1615710</v>
      </c>
      <c r="M1345" s="21"/>
      <c r="N1345" s="21">
        <v>-1533518</v>
      </c>
      <c r="O1345" s="21">
        <v>82192</v>
      </c>
      <c r="P1345" s="125">
        <v>-1615710</v>
      </c>
      <c r="Q1345" s="21"/>
      <c r="R1345" s="21"/>
      <c r="S1345" s="21"/>
      <c r="T1345" s="21"/>
      <c r="U1345" s="125">
        <v>0</v>
      </c>
      <c r="V1345" s="21">
        <v>1363039</v>
      </c>
      <c r="W1345" s="34">
        <v>51208</v>
      </c>
      <c r="X1345" s="109"/>
    </row>
    <row r="1346" spans="2:24" x14ac:dyDescent="0.2">
      <c r="B1346" s="14" t="s">
        <v>19762</v>
      </c>
      <c r="C1346" s="33" t="s">
        <v>7754</v>
      </c>
      <c r="D1346" s="16" t="s">
        <v>22688</v>
      </c>
      <c r="E1346" s="18" t="s">
        <v>26</v>
      </c>
      <c r="F1346" s="34">
        <v>41244</v>
      </c>
      <c r="G1346" s="20" t="s">
        <v>21186</v>
      </c>
      <c r="H1346" s="109"/>
      <c r="I1346" s="21"/>
      <c r="J1346" s="21"/>
      <c r="K1346" s="21">
        <v>222309</v>
      </c>
      <c r="L1346" s="21">
        <v>173585</v>
      </c>
      <c r="M1346" s="21"/>
      <c r="N1346" s="21">
        <v>-173585</v>
      </c>
      <c r="O1346" s="21"/>
      <c r="P1346" s="125">
        <v>-173585</v>
      </c>
      <c r="Q1346" s="21"/>
      <c r="R1346" s="21"/>
      <c r="S1346" s="21"/>
      <c r="T1346" s="21"/>
      <c r="U1346" s="125">
        <v>0</v>
      </c>
      <c r="V1346" s="21">
        <v>64871</v>
      </c>
      <c r="W1346" s="34">
        <v>50901</v>
      </c>
      <c r="X1346" s="109"/>
    </row>
    <row r="1347" spans="2:24" x14ac:dyDescent="0.2">
      <c r="B1347" s="14" t="s">
        <v>19760</v>
      </c>
      <c r="C1347" s="33" t="s">
        <v>7752</v>
      </c>
      <c r="D1347" s="16" t="s">
        <v>22687</v>
      </c>
      <c r="E1347" s="18" t="s">
        <v>26</v>
      </c>
      <c r="F1347" s="34">
        <v>41244</v>
      </c>
      <c r="G1347" s="20" t="s">
        <v>21186</v>
      </c>
      <c r="H1347" s="109"/>
      <c r="I1347" s="21">
        <v>3319797</v>
      </c>
      <c r="J1347" s="21">
        <v>3319797</v>
      </c>
      <c r="K1347" s="21">
        <v>3335255</v>
      </c>
      <c r="L1347" s="21">
        <v>3318344</v>
      </c>
      <c r="M1347" s="21"/>
      <c r="N1347" s="21">
        <v>1452</v>
      </c>
      <c r="O1347" s="21"/>
      <c r="P1347" s="125">
        <v>1452</v>
      </c>
      <c r="Q1347" s="21"/>
      <c r="R1347" s="21">
        <v>3319797</v>
      </c>
      <c r="S1347" s="21"/>
      <c r="T1347" s="21"/>
      <c r="U1347" s="125">
        <v>0</v>
      </c>
      <c r="V1347" s="21">
        <v>95361</v>
      </c>
      <c r="W1347" s="34">
        <v>51816</v>
      </c>
      <c r="X1347" s="109"/>
    </row>
    <row r="1348" spans="2:24" x14ac:dyDescent="0.2">
      <c r="B1348" s="14" t="s">
        <v>19758</v>
      </c>
      <c r="C1348" s="33" t="s">
        <v>22686</v>
      </c>
      <c r="D1348" s="16" t="s">
        <v>22685</v>
      </c>
      <c r="E1348" s="18" t="s">
        <v>26</v>
      </c>
      <c r="F1348" s="34">
        <v>41244</v>
      </c>
      <c r="G1348" s="20" t="s">
        <v>21186</v>
      </c>
      <c r="H1348" s="109"/>
      <c r="I1348" s="21"/>
      <c r="J1348" s="21"/>
      <c r="K1348" s="21">
        <v>326361</v>
      </c>
      <c r="L1348" s="21">
        <v>585941</v>
      </c>
      <c r="M1348" s="21"/>
      <c r="N1348" s="21">
        <v>-584908</v>
      </c>
      <c r="O1348" s="21">
        <v>1033</v>
      </c>
      <c r="P1348" s="125">
        <v>-585941</v>
      </c>
      <c r="Q1348" s="21"/>
      <c r="R1348" s="21"/>
      <c r="S1348" s="21"/>
      <c r="T1348" s="21"/>
      <c r="U1348" s="125">
        <v>0</v>
      </c>
      <c r="V1348" s="21">
        <v>668349</v>
      </c>
      <c r="W1348" s="34">
        <v>51816</v>
      </c>
      <c r="X1348" s="109"/>
    </row>
    <row r="1349" spans="2:24" x14ac:dyDescent="0.2">
      <c r="B1349" s="14" t="s">
        <v>19756</v>
      </c>
      <c r="C1349" s="33" t="s">
        <v>22684</v>
      </c>
      <c r="D1349" s="16" t="s">
        <v>22683</v>
      </c>
      <c r="E1349" s="18" t="s">
        <v>26</v>
      </c>
      <c r="F1349" s="34">
        <v>40969</v>
      </c>
      <c r="G1349" s="20" t="s">
        <v>21186</v>
      </c>
      <c r="H1349" s="109"/>
      <c r="I1349" s="21"/>
      <c r="J1349" s="21"/>
      <c r="K1349" s="21">
        <v>3206733</v>
      </c>
      <c r="L1349" s="21">
        <v>96052</v>
      </c>
      <c r="M1349" s="21"/>
      <c r="N1349" s="21">
        <v>-96052</v>
      </c>
      <c r="O1349" s="21"/>
      <c r="P1349" s="125">
        <v>-96052</v>
      </c>
      <c r="Q1349" s="21"/>
      <c r="R1349" s="21"/>
      <c r="S1349" s="21"/>
      <c r="T1349" s="21"/>
      <c r="U1349" s="125">
        <v>0</v>
      </c>
      <c r="V1349" s="21">
        <v>154106</v>
      </c>
      <c r="W1349" s="34">
        <v>51543</v>
      </c>
      <c r="X1349" s="109"/>
    </row>
    <row r="1350" spans="2:24" x14ac:dyDescent="0.2">
      <c r="B1350" s="14" t="s">
        <v>19754</v>
      </c>
      <c r="C1350" s="33" t="s">
        <v>8297</v>
      </c>
      <c r="D1350" s="16" t="s">
        <v>22682</v>
      </c>
      <c r="E1350" s="18" t="s">
        <v>26</v>
      </c>
      <c r="F1350" s="34">
        <v>41244</v>
      </c>
      <c r="G1350" s="20" t="s">
        <v>21186</v>
      </c>
      <c r="H1350" s="109"/>
      <c r="I1350" s="21">
        <v>172930</v>
      </c>
      <c r="J1350" s="21">
        <v>172930</v>
      </c>
      <c r="K1350" s="21">
        <v>168865</v>
      </c>
      <c r="L1350" s="21">
        <v>172931</v>
      </c>
      <c r="M1350" s="21"/>
      <c r="N1350" s="21">
        <v>-1</v>
      </c>
      <c r="O1350" s="21"/>
      <c r="P1350" s="125">
        <v>-1</v>
      </c>
      <c r="Q1350" s="21"/>
      <c r="R1350" s="21">
        <v>172930</v>
      </c>
      <c r="S1350" s="21"/>
      <c r="T1350" s="21"/>
      <c r="U1350" s="125">
        <v>0</v>
      </c>
      <c r="V1350" s="21">
        <v>4689</v>
      </c>
      <c r="W1350" s="34">
        <v>48785</v>
      </c>
      <c r="X1350" s="109"/>
    </row>
    <row r="1351" spans="2:24" x14ac:dyDescent="0.2">
      <c r="B1351" s="14" t="s">
        <v>19752</v>
      </c>
      <c r="C1351" s="33" t="s">
        <v>8294</v>
      </c>
      <c r="D1351" s="16" t="s">
        <v>22681</v>
      </c>
      <c r="E1351" s="18" t="s">
        <v>26</v>
      </c>
      <c r="F1351" s="34">
        <v>41244</v>
      </c>
      <c r="G1351" s="20" t="s">
        <v>21186</v>
      </c>
      <c r="H1351" s="109"/>
      <c r="I1351" s="21"/>
      <c r="J1351" s="21">
        <v>1687804</v>
      </c>
      <c r="K1351" s="21">
        <v>1673841</v>
      </c>
      <c r="L1351" s="21">
        <v>1142105</v>
      </c>
      <c r="M1351" s="21"/>
      <c r="N1351" s="21">
        <v>-1142105</v>
      </c>
      <c r="O1351" s="21"/>
      <c r="P1351" s="125">
        <v>-1142105</v>
      </c>
      <c r="Q1351" s="21"/>
      <c r="R1351" s="21"/>
      <c r="S1351" s="21"/>
      <c r="T1351" s="21"/>
      <c r="U1351" s="125">
        <v>0</v>
      </c>
      <c r="V1351" s="21">
        <v>27887</v>
      </c>
      <c r="W1351" s="34">
        <v>49912</v>
      </c>
      <c r="X1351" s="109"/>
    </row>
    <row r="1352" spans="2:24" x14ac:dyDescent="0.2">
      <c r="B1352" s="14" t="s">
        <v>19750</v>
      </c>
      <c r="C1352" s="33" t="s">
        <v>22680</v>
      </c>
      <c r="D1352" s="16" t="s">
        <v>22679</v>
      </c>
      <c r="E1352" s="18" t="s">
        <v>26</v>
      </c>
      <c r="F1352" s="34">
        <v>40973</v>
      </c>
      <c r="G1352" s="20" t="s">
        <v>19063</v>
      </c>
      <c r="H1352" s="109"/>
      <c r="I1352" s="21">
        <v>8057</v>
      </c>
      <c r="J1352" s="21">
        <v>11936</v>
      </c>
      <c r="K1352" s="21">
        <v>11931</v>
      </c>
      <c r="L1352" s="21">
        <v>11936</v>
      </c>
      <c r="M1352" s="21"/>
      <c r="N1352" s="21"/>
      <c r="O1352" s="21"/>
      <c r="P1352" s="125">
        <v>0</v>
      </c>
      <c r="Q1352" s="21"/>
      <c r="R1352" s="21">
        <v>11936</v>
      </c>
      <c r="S1352" s="21"/>
      <c r="T1352" s="21">
        <v>-3879</v>
      </c>
      <c r="U1352" s="125">
        <v>-3879</v>
      </c>
      <c r="V1352" s="21">
        <v>19</v>
      </c>
      <c r="W1352" s="34">
        <v>49515</v>
      </c>
      <c r="X1352" s="109"/>
    </row>
    <row r="1353" spans="2:24" x14ac:dyDescent="0.2">
      <c r="B1353" s="14" t="s">
        <v>19748</v>
      </c>
      <c r="C1353" s="33" t="s">
        <v>22680</v>
      </c>
      <c r="D1353" s="16" t="s">
        <v>22679</v>
      </c>
      <c r="E1353" s="18" t="s">
        <v>26</v>
      </c>
      <c r="F1353" s="34">
        <v>40966</v>
      </c>
      <c r="G1353" s="20" t="s">
        <v>21186</v>
      </c>
      <c r="H1353" s="109"/>
      <c r="I1353" s="21">
        <v>133</v>
      </c>
      <c r="J1353" s="21">
        <v>133</v>
      </c>
      <c r="K1353" s="21">
        <v>133</v>
      </c>
      <c r="L1353" s="21">
        <v>133</v>
      </c>
      <c r="M1353" s="21"/>
      <c r="N1353" s="21"/>
      <c r="O1353" s="21"/>
      <c r="P1353" s="125"/>
      <c r="Q1353" s="21"/>
      <c r="R1353" s="21">
        <v>133</v>
      </c>
      <c r="S1353" s="21"/>
      <c r="T1353" s="21"/>
      <c r="U1353" s="125"/>
      <c r="V1353" s="21">
        <v>0</v>
      </c>
      <c r="W1353" s="34">
        <v>49515</v>
      </c>
      <c r="X1353" s="109"/>
    </row>
    <row r="1354" spans="2:24" x14ac:dyDescent="0.2">
      <c r="B1354" s="14" t="s">
        <v>19746</v>
      </c>
      <c r="C1354" s="33" t="s">
        <v>8288</v>
      </c>
      <c r="D1354" s="16" t="s">
        <v>22678</v>
      </c>
      <c r="E1354" s="18" t="s">
        <v>26</v>
      </c>
      <c r="F1354" s="34">
        <v>41244</v>
      </c>
      <c r="G1354" s="20" t="s">
        <v>21186</v>
      </c>
      <c r="H1354" s="109"/>
      <c r="I1354" s="21">
        <v>4796906</v>
      </c>
      <c r="J1354" s="21">
        <v>4796906</v>
      </c>
      <c r="K1354" s="21">
        <v>4700780</v>
      </c>
      <c r="L1354" s="21">
        <v>4796906</v>
      </c>
      <c r="M1354" s="21"/>
      <c r="N1354" s="21"/>
      <c r="O1354" s="21"/>
      <c r="P1354" s="125"/>
      <c r="Q1354" s="21"/>
      <c r="R1354" s="21">
        <v>4796906</v>
      </c>
      <c r="S1354" s="21"/>
      <c r="T1354" s="21"/>
      <c r="U1354" s="125"/>
      <c r="V1354" s="21">
        <v>90575</v>
      </c>
      <c r="W1354" s="34">
        <v>49607</v>
      </c>
      <c r="X1354" s="109"/>
    </row>
    <row r="1355" spans="2:24" x14ac:dyDescent="0.2">
      <c r="B1355" s="14" t="s">
        <v>19744</v>
      </c>
      <c r="C1355" s="33" t="s">
        <v>7742</v>
      </c>
      <c r="D1355" s="16" t="s">
        <v>22677</v>
      </c>
      <c r="E1355" s="18" t="s">
        <v>26</v>
      </c>
      <c r="F1355" s="34">
        <v>41244</v>
      </c>
      <c r="G1355" s="20" t="s">
        <v>21186</v>
      </c>
      <c r="H1355" s="109"/>
      <c r="I1355" s="21"/>
      <c r="J1355" s="21"/>
      <c r="K1355" s="21">
        <v>763458</v>
      </c>
      <c r="L1355" s="21">
        <v>485459</v>
      </c>
      <c r="M1355" s="21"/>
      <c r="N1355" s="21">
        <v>-485459</v>
      </c>
      <c r="O1355" s="21"/>
      <c r="P1355" s="125">
        <v>-485459</v>
      </c>
      <c r="Q1355" s="21"/>
      <c r="R1355" s="21"/>
      <c r="S1355" s="21"/>
      <c r="T1355" s="21"/>
      <c r="U1355" s="125">
        <v>0</v>
      </c>
      <c r="V1355" s="21">
        <v>109736</v>
      </c>
      <c r="W1355" s="34">
        <v>52120</v>
      </c>
      <c r="X1355" s="109"/>
    </row>
    <row r="1356" spans="2:24" x14ac:dyDescent="0.2">
      <c r="B1356" s="14" t="s">
        <v>19742</v>
      </c>
      <c r="C1356" s="33" t="s">
        <v>7740</v>
      </c>
      <c r="D1356" s="16" t="s">
        <v>22676</v>
      </c>
      <c r="E1356" s="18" t="s">
        <v>26</v>
      </c>
      <c r="F1356" s="34">
        <v>41244</v>
      </c>
      <c r="G1356" s="20" t="s">
        <v>21186</v>
      </c>
      <c r="H1356" s="109"/>
      <c r="I1356" s="21"/>
      <c r="J1356" s="21"/>
      <c r="K1356" s="21">
        <v>262649</v>
      </c>
      <c r="L1356" s="21">
        <v>33132</v>
      </c>
      <c r="M1356" s="21"/>
      <c r="N1356" s="21">
        <v>-30544</v>
      </c>
      <c r="O1356" s="21">
        <v>2587</v>
      </c>
      <c r="P1356" s="125">
        <v>-33131</v>
      </c>
      <c r="Q1356" s="21"/>
      <c r="R1356" s="21"/>
      <c r="S1356" s="21"/>
      <c r="T1356" s="21"/>
      <c r="U1356" s="125">
        <v>0</v>
      </c>
      <c r="V1356" s="21">
        <v>13564</v>
      </c>
      <c r="W1356" s="34">
        <v>52151</v>
      </c>
      <c r="X1356" s="109"/>
    </row>
    <row r="1357" spans="2:24" x14ac:dyDescent="0.2">
      <c r="B1357" s="14" t="s">
        <v>19740</v>
      </c>
      <c r="C1357" s="33" t="s">
        <v>7726</v>
      </c>
      <c r="D1357" s="16" t="s">
        <v>22675</v>
      </c>
      <c r="E1357" s="18" t="s">
        <v>26</v>
      </c>
      <c r="F1357" s="34">
        <v>41244</v>
      </c>
      <c r="G1357" s="20" t="s">
        <v>21186</v>
      </c>
      <c r="H1357" s="109"/>
      <c r="I1357" s="21"/>
      <c r="J1357" s="21"/>
      <c r="K1357" s="21">
        <v>345864</v>
      </c>
      <c r="L1357" s="21">
        <v>329827</v>
      </c>
      <c r="M1357" s="21"/>
      <c r="N1357" s="21">
        <v>-329827</v>
      </c>
      <c r="O1357" s="21"/>
      <c r="P1357" s="125">
        <v>-329827</v>
      </c>
      <c r="Q1357" s="21"/>
      <c r="R1357" s="21"/>
      <c r="S1357" s="21"/>
      <c r="T1357" s="21"/>
      <c r="U1357" s="125">
        <v>0</v>
      </c>
      <c r="V1357" s="21">
        <v>28405</v>
      </c>
      <c r="W1357" s="34">
        <v>51755</v>
      </c>
      <c r="X1357" s="109"/>
    </row>
    <row r="1358" spans="2:24" x14ac:dyDescent="0.2">
      <c r="B1358" s="14" t="s">
        <v>19738</v>
      </c>
      <c r="C1358" s="33" t="s">
        <v>7718</v>
      </c>
      <c r="D1358" s="16" t="s">
        <v>22674</v>
      </c>
      <c r="E1358" s="18" t="s">
        <v>26</v>
      </c>
      <c r="F1358" s="34">
        <v>41244</v>
      </c>
      <c r="G1358" s="20" t="s">
        <v>21186</v>
      </c>
      <c r="H1358" s="109"/>
      <c r="I1358" s="21"/>
      <c r="J1358" s="21"/>
      <c r="K1358" s="21">
        <v>414167</v>
      </c>
      <c r="L1358" s="21">
        <v>176297</v>
      </c>
      <c r="M1358" s="21"/>
      <c r="N1358" s="21">
        <v>-176297</v>
      </c>
      <c r="O1358" s="21"/>
      <c r="P1358" s="125">
        <v>-176297</v>
      </c>
      <c r="Q1358" s="21"/>
      <c r="R1358" s="21"/>
      <c r="S1358" s="21"/>
      <c r="T1358" s="21"/>
      <c r="U1358" s="125">
        <v>0</v>
      </c>
      <c r="V1358" s="21">
        <v>103261</v>
      </c>
      <c r="W1358" s="34">
        <v>50750</v>
      </c>
      <c r="X1358" s="109"/>
    </row>
    <row r="1359" spans="2:24" x14ac:dyDescent="0.2">
      <c r="B1359" s="14" t="s">
        <v>19736</v>
      </c>
      <c r="C1359" s="33" t="s">
        <v>7706</v>
      </c>
      <c r="D1359" s="16" t="s">
        <v>22673</v>
      </c>
      <c r="E1359" s="18" t="s">
        <v>26</v>
      </c>
      <c r="F1359" s="34">
        <v>41153</v>
      </c>
      <c r="G1359" s="20" t="s">
        <v>21186</v>
      </c>
      <c r="H1359" s="109"/>
      <c r="I1359" s="21"/>
      <c r="J1359" s="21"/>
      <c r="K1359" s="21">
        <v>572356</v>
      </c>
      <c r="L1359" s="21">
        <v>667752</v>
      </c>
      <c r="M1359" s="21"/>
      <c r="N1359" s="21">
        <v>-663875</v>
      </c>
      <c r="O1359" s="21">
        <v>3877</v>
      </c>
      <c r="P1359" s="125">
        <v>-667752</v>
      </c>
      <c r="Q1359" s="21"/>
      <c r="R1359" s="21"/>
      <c r="S1359" s="21"/>
      <c r="T1359" s="21"/>
      <c r="U1359" s="125">
        <v>0</v>
      </c>
      <c r="V1359" s="21">
        <v>196217</v>
      </c>
      <c r="W1359" s="34">
        <v>54950</v>
      </c>
      <c r="X1359" s="109"/>
    </row>
    <row r="1360" spans="2:24" x14ac:dyDescent="0.2">
      <c r="B1360" s="14" t="s">
        <v>19734</v>
      </c>
      <c r="C1360" s="33" t="s">
        <v>22672</v>
      </c>
      <c r="D1360" s="16" t="s">
        <v>22671</v>
      </c>
      <c r="E1360" s="18" t="s">
        <v>26</v>
      </c>
      <c r="F1360" s="34">
        <v>40966</v>
      </c>
      <c r="G1360" s="20" t="s">
        <v>19978</v>
      </c>
      <c r="H1360" s="109"/>
      <c r="I1360" s="21">
        <v>124125</v>
      </c>
      <c r="J1360" s="21">
        <v>8275000</v>
      </c>
      <c r="K1360" s="21">
        <v>7790877</v>
      </c>
      <c r="L1360" s="21">
        <v>1451</v>
      </c>
      <c r="M1360" s="21"/>
      <c r="N1360" s="21">
        <v>-565</v>
      </c>
      <c r="O1360" s="21"/>
      <c r="P1360" s="125">
        <v>-565</v>
      </c>
      <c r="Q1360" s="21"/>
      <c r="R1360" s="21">
        <v>885</v>
      </c>
      <c r="S1360" s="21"/>
      <c r="T1360" s="21">
        <v>123240</v>
      </c>
      <c r="U1360" s="125">
        <v>123240</v>
      </c>
      <c r="V1360" s="21">
        <v>0</v>
      </c>
      <c r="W1360" s="34">
        <v>52638</v>
      </c>
      <c r="X1360" s="109"/>
    </row>
    <row r="1361" spans="2:24" x14ac:dyDescent="0.2">
      <c r="B1361" s="14" t="s">
        <v>19732</v>
      </c>
      <c r="C1361" s="33" t="s">
        <v>22670</v>
      </c>
      <c r="D1361" s="16" t="s">
        <v>22669</v>
      </c>
      <c r="E1361" s="18" t="s">
        <v>26</v>
      </c>
      <c r="F1361" s="34">
        <v>40966</v>
      </c>
      <c r="G1361" s="20" t="s">
        <v>19978</v>
      </c>
      <c r="H1361" s="109"/>
      <c r="I1361" s="21">
        <v>25000</v>
      </c>
      <c r="J1361" s="21">
        <v>2500000</v>
      </c>
      <c r="K1361" s="21">
        <v>2403613</v>
      </c>
      <c r="L1361" s="21">
        <v>200</v>
      </c>
      <c r="M1361" s="21"/>
      <c r="N1361" s="21">
        <v>-10</v>
      </c>
      <c r="O1361" s="21"/>
      <c r="P1361" s="125">
        <v>-10</v>
      </c>
      <c r="Q1361" s="21"/>
      <c r="R1361" s="21">
        <v>190</v>
      </c>
      <c r="S1361" s="21"/>
      <c r="T1361" s="21">
        <v>24810</v>
      </c>
      <c r="U1361" s="125">
        <v>24810</v>
      </c>
      <c r="V1361" s="21">
        <v>0</v>
      </c>
      <c r="W1361" s="34">
        <v>52638</v>
      </c>
      <c r="X1361" s="109"/>
    </row>
    <row r="1362" spans="2:24" x14ac:dyDescent="0.2">
      <c r="B1362" s="14" t="s">
        <v>19730</v>
      </c>
      <c r="C1362" s="33" t="s">
        <v>22668</v>
      </c>
      <c r="D1362" s="16" t="s">
        <v>22666</v>
      </c>
      <c r="E1362" s="18" t="s">
        <v>26</v>
      </c>
      <c r="F1362" s="34">
        <v>40966</v>
      </c>
      <c r="G1362" s="20" t="s">
        <v>19978</v>
      </c>
      <c r="H1362" s="109"/>
      <c r="I1362" s="21">
        <v>675000</v>
      </c>
      <c r="J1362" s="21">
        <v>15000000</v>
      </c>
      <c r="K1362" s="21">
        <v>15049349</v>
      </c>
      <c r="L1362" s="21">
        <v>2318</v>
      </c>
      <c r="M1362" s="21"/>
      <c r="N1362" s="21">
        <v>-2318</v>
      </c>
      <c r="O1362" s="21"/>
      <c r="P1362" s="125">
        <v>-2318</v>
      </c>
      <c r="Q1362" s="21"/>
      <c r="R1362" s="21"/>
      <c r="S1362" s="21"/>
      <c r="T1362" s="21">
        <v>675000</v>
      </c>
      <c r="U1362" s="125">
        <v>675000</v>
      </c>
      <c r="V1362" s="21">
        <v>0</v>
      </c>
      <c r="W1362" s="34">
        <v>52638</v>
      </c>
      <c r="X1362" s="109"/>
    </row>
    <row r="1363" spans="2:24" x14ac:dyDescent="0.2">
      <c r="B1363" s="14" t="s">
        <v>19728</v>
      </c>
      <c r="C1363" s="33" t="s">
        <v>22667</v>
      </c>
      <c r="D1363" s="16" t="s">
        <v>22666</v>
      </c>
      <c r="E1363" s="18" t="s">
        <v>26</v>
      </c>
      <c r="F1363" s="34">
        <v>40969</v>
      </c>
      <c r="G1363" s="20" t="s">
        <v>19978</v>
      </c>
      <c r="H1363" s="109"/>
      <c r="I1363" s="21">
        <v>66668</v>
      </c>
      <c r="J1363" s="21">
        <v>3333388</v>
      </c>
      <c r="K1363" s="21">
        <v>3312275</v>
      </c>
      <c r="L1363" s="21">
        <v>1027</v>
      </c>
      <c r="M1363" s="21"/>
      <c r="N1363" s="21">
        <v>-1027</v>
      </c>
      <c r="O1363" s="21"/>
      <c r="P1363" s="125">
        <v>-1027</v>
      </c>
      <c r="Q1363" s="21"/>
      <c r="R1363" s="21"/>
      <c r="S1363" s="21"/>
      <c r="T1363" s="21">
        <v>66668</v>
      </c>
      <c r="U1363" s="125">
        <v>66668</v>
      </c>
      <c r="V1363" s="21">
        <v>0</v>
      </c>
      <c r="W1363" s="34">
        <v>52638</v>
      </c>
      <c r="X1363" s="109"/>
    </row>
    <row r="1364" spans="2:24" x14ac:dyDescent="0.2">
      <c r="B1364" s="14" t="s">
        <v>19726</v>
      </c>
      <c r="C1364" s="33" t="s">
        <v>22667</v>
      </c>
      <c r="D1364" s="16" t="s">
        <v>22666</v>
      </c>
      <c r="E1364" s="18" t="s">
        <v>26</v>
      </c>
      <c r="F1364" s="34">
        <v>40969</v>
      </c>
      <c r="G1364" s="20" t="s">
        <v>21186</v>
      </c>
      <c r="H1364" s="109"/>
      <c r="I1364" s="21"/>
      <c r="J1364" s="21">
        <v>-89005</v>
      </c>
      <c r="K1364" s="21">
        <v>-88441</v>
      </c>
      <c r="L1364" s="21">
        <v>-27</v>
      </c>
      <c r="M1364" s="21"/>
      <c r="N1364" s="21">
        <v>27</v>
      </c>
      <c r="O1364" s="21"/>
      <c r="P1364" s="125">
        <v>27</v>
      </c>
      <c r="Q1364" s="21"/>
      <c r="R1364" s="21"/>
      <c r="S1364" s="21"/>
      <c r="T1364" s="21"/>
      <c r="U1364" s="125">
        <v>0</v>
      </c>
      <c r="V1364" s="21">
        <v>0</v>
      </c>
      <c r="W1364" s="34">
        <v>52638</v>
      </c>
      <c r="X1364" s="109"/>
    </row>
    <row r="1365" spans="2:24" x14ac:dyDescent="0.2">
      <c r="B1365" s="14" t="s">
        <v>19724</v>
      </c>
      <c r="C1365" s="33" t="s">
        <v>7695</v>
      </c>
      <c r="D1365" s="16" t="s">
        <v>22665</v>
      </c>
      <c r="E1365" s="18" t="s">
        <v>26</v>
      </c>
      <c r="F1365" s="34">
        <v>41244</v>
      </c>
      <c r="G1365" s="20" t="s">
        <v>21186</v>
      </c>
      <c r="H1365" s="109"/>
      <c r="I1365" s="21"/>
      <c r="J1365" s="21"/>
      <c r="K1365" s="21">
        <v>284317</v>
      </c>
      <c r="L1365" s="21">
        <v>260210</v>
      </c>
      <c r="M1365" s="21"/>
      <c r="N1365" s="21">
        <v>-258547</v>
      </c>
      <c r="O1365" s="21">
        <v>1663</v>
      </c>
      <c r="P1365" s="125">
        <v>-260210</v>
      </c>
      <c r="Q1365" s="21"/>
      <c r="R1365" s="21"/>
      <c r="S1365" s="21"/>
      <c r="T1365" s="21"/>
      <c r="U1365" s="125">
        <v>0</v>
      </c>
      <c r="V1365" s="21">
        <v>9653</v>
      </c>
      <c r="W1365" s="34">
        <v>52974</v>
      </c>
      <c r="X1365" s="109"/>
    </row>
    <row r="1366" spans="2:24" x14ac:dyDescent="0.2">
      <c r="B1366" s="14" t="s">
        <v>19722</v>
      </c>
      <c r="C1366" s="33" t="s">
        <v>7693</v>
      </c>
      <c r="D1366" s="16" t="s">
        <v>22664</v>
      </c>
      <c r="E1366" s="18" t="s">
        <v>26</v>
      </c>
      <c r="F1366" s="34">
        <v>41000</v>
      </c>
      <c r="G1366" s="20" t="s">
        <v>21186</v>
      </c>
      <c r="H1366" s="109"/>
      <c r="I1366" s="21"/>
      <c r="J1366" s="21"/>
      <c r="K1366" s="21">
        <v>321101</v>
      </c>
      <c r="L1366" s="21">
        <v>219487</v>
      </c>
      <c r="M1366" s="21"/>
      <c r="N1366" s="21">
        <v>-219487</v>
      </c>
      <c r="O1366" s="21"/>
      <c r="P1366" s="125">
        <v>-219487</v>
      </c>
      <c r="Q1366" s="21"/>
      <c r="R1366" s="21"/>
      <c r="S1366" s="21"/>
      <c r="T1366" s="21"/>
      <c r="U1366" s="125">
        <v>0</v>
      </c>
      <c r="V1366" s="21">
        <v>38334</v>
      </c>
      <c r="W1366" s="34">
        <v>52974</v>
      </c>
      <c r="X1366" s="109"/>
    </row>
    <row r="1367" spans="2:24" x14ac:dyDescent="0.2">
      <c r="B1367" s="14" t="s">
        <v>19720</v>
      </c>
      <c r="C1367" s="33" t="s">
        <v>22663</v>
      </c>
      <c r="D1367" s="16" t="s">
        <v>22662</v>
      </c>
      <c r="E1367" s="18" t="s">
        <v>26</v>
      </c>
      <c r="F1367" s="34">
        <v>41144</v>
      </c>
      <c r="G1367" s="20" t="s">
        <v>19477</v>
      </c>
      <c r="H1367" s="109"/>
      <c r="I1367" s="21">
        <v>617500</v>
      </c>
      <c r="J1367" s="21">
        <v>3250000</v>
      </c>
      <c r="K1367" s="21">
        <v>799175</v>
      </c>
      <c r="L1367" s="21">
        <v>453713</v>
      </c>
      <c r="M1367" s="21">
        <v>2418693</v>
      </c>
      <c r="N1367" s="21">
        <v>-28510</v>
      </c>
      <c r="O1367" s="21">
        <v>2091248</v>
      </c>
      <c r="P1367" s="125">
        <v>298935</v>
      </c>
      <c r="Q1367" s="21"/>
      <c r="R1367" s="21">
        <v>752648</v>
      </c>
      <c r="S1367" s="21"/>
      <c r="T1367" s="21">
        <v>-135148</v>
      </c>
      <c r="U1367" s="125">
        <v>-135148</v>
      </c>
      <c r="V1367" s="21">
        <v>146451</v>
      </c>
      <c r="W1367" s="34">
        <v>52120</v>
      </c>
      <c r="X1367" s="109"/>
    </row>
    <row r="1368" spans="2:24" x14ac:dyDescent="0.2">
      <c r="B1368" s="14" t="s">
        <v>19718</v>
      </c>
      <c r="C1368" s="33" t="s">
        <v>7677</v>
      </c>
      <c r="D1368" s="16" t="s">
        <v>22661</v>
      </c>
      <c r="E1368" s="18" t="s">
        <v>26</v>
      </c>
      <c r="F1368" s="34">
        <v>41183</v>
      </c>
      <c r="G1368" s="20" t="s">
        <v>21186</v>
      </c>
      <c r="H1368" s="109"/>
      <c r="I1368" s="21"/>
      <c r="J1368" s="21"/>
      <c r="K1368" s="21">
        <v>304708</v>
      </c>
      <c r="L1368" s="21">
        <v>269275</v>
      </c>
      <c r="M1368" s="21"/>
      <c r="N1368" s="21">
        <v>-269275</v>
      </c>
      <c r="O1368" s="21"/>
      <c r="P1368" s="125">
        <v>-269275</v>
      </c>
      <c r="Q1368" s="21"/>
      <c r="R1368" s="21"/>
      <c r="S1368" s="21"/>
      <c r="T1368" s="21"/>
      <c r="U1368" s="125">
        <v>0</v>
      </c>
      <c r="V1368" s="21">
        <v>78895</v>
      </c>
      <c r="W1368" s="34">
        <v>52120</v>
      </c>
      <c r="X1368" s="109"/>
    </row>
    <row r="1369" spans="2:24" x14ac:dyDescent="0.2">
      <c r="B1369" s="14" t="s">
        <v>19716</v>
      </c>
      <c r="C1369" s="33" t="s">
        <v>7670</v>
      </c>
      <c r="D1369" s="16" t="s">
        <v>22660</v>
      </c>
      <c r="E1369" s="18" t="s">
        <v>26</v>
      </c>
      <c r="F1369" s="34">
        <v>41244</v>
      </c>
      <c r="G1369" s="20" t="s">
        <v>21186</v>
      </c>
      <c r="H1369" s="109"/>
      <c r="I1369" s="21"/>
      <c r="J1369" s="21"/>
      <c r="K1369" s="21">
        <v>273811</v>
      </c>
      <c r="L1369" s="21">
        <v>311229</v>
      </c>
      <c r="M1369" s="21"/>
      <c r="N1369" s="21">
        <v>-310371</v>
      </c>
      <c r="O1369" s="21">
        <v>858</v>
      </c>
      <c r="P1369" s="125">
        <v>-311229</v>
      </c>
      <c r="Q1369" s="21"/>
      <c r="R1369" s="21"/>
      <c r="S1369" s="21"/>
      <c r="T1369" s="21"/>
      <c r="U1369" s="125">
        <v>0</v>
      </c>
      <c r="V1369" s="21">
        <v>107812</v>
      </c>
      <c r="W1369" s="34">
        <v>54950</v>
      </c>
      <c r="X1369" s="109"/>
    </row>
    <row r="1370" spans="2:24" x14ac:dyDescent="0.2">
      <c r="B1370" s="14" t="s">
        <v>19714</v>
      </c>
      <c r="C1370" s="33" t="s">
        <v>22659</v>
      </c>
      <c r="D1370" s="16" t="s">
        <v>22658</v>
      </c>
      <c r="E1370" s="18" t="s">
        <v>26</v>
      </c>
      <c r="F1370" s="34">
        <v>41000</v>
      </c>
      <c r="G1370" s="20" t="s">
        <v>3559</v>
      </c>
      <c r="H1370" s="109"/>
      <c r="I1370" s="21">
        <v>20000000</v>
      </c>
      <c r="J1370" s="21">
        <v>20000000</v>
      </c>
      <c r="K1370" s="21">
        <v>19592850</v>
      </c>
      <c r="L1370" s="21">
        <v>19981143</v>
      </c>
      <c r="M1370" s="21"/>
      <c r="N1370" s="21">
        <v>18857</v>
      </c>
      <c r="O1370" s="21"/>
      <c r="P1370" s="125">
        <v>18857</v>
      </c>
      <c r="Q1370" s="21"/>
      <c r="R1370" s="21">
        <v>20000000</v>
      </c>
      <c r="S1370" s="21"/>
      <c r="T1370" s="21"/>
      <c r="U1370" s="125">
        <v>0</v>
      </c>
      <c r="V1370" s="21">
        <v>487500</v>
      </c>
      <c r="W1370" s="34">
        <v>41000</v>
      </c>
      <c r="X1370" s="109"/>
    </row>
    <row r="1371" spans="2:24" x14ac:dyDescent="0.2">
      <c r="B1371" s="14" t="s">
        <v>19712</v>
      </c>
      <c r="C1371" s="33" t="s">
        <v>22657</v>
      </c>
      <c r="D1371" s="16" t="s">
        <v>22656</v>
      </c>
      <c r="E1371" s="18" t="s">
        <v>26</v>
      </c>
      <c r="F1371" s="34">
        <v>41044</v>
      </c>
      <c r="G1371" s="20" t="s">
        <v>3559</v>
      </c>
      <c r="H1371" s="109"/>
      <c r="I1371" s="21">
        <v>4590000</v>
      </c>
      <c r="J1371" s="21">
        <v>4590000</v>
      </c>
      <c r="K1371" s="21">
        <v>4574348</v>
      </c>
      <c r="L1371" s="21">
        <v>4588914</v>
      </c>
      <c r="M1371" s="21"/>
      <c r="N1371" s="21">
        <v>1086</v>
      </c>
      <c r="O1371" s="21"/>
      <c r="P1371" s="125">
        <v>1086</v>
      </c>
      <c r="Q1371" s="21"/>
      <c r="R1371" s="21">
        <v>4590000</v>
      </c>
      <c r="S1371" s="21"/>
      <c r="T1371" s="21"/>
      <c r="U1371" s="125">
        <v>0</v>
      </c>
      <c r="V1371" s="21">
        <v>109013</v>
      </c>
      <c r="W1371" s="34">
        <v>41044</v>
      </c>
      <c r="X1371" s="109"/>
    </row>
    <row r="1372" spans="2:24" x14ac:dyDescent="0.2">
      <c r="B1372" s="14" t="s">
        <v>19711</v>
      </c>
      <c r="C1372" s="33" t="s">
        <v>22655</v>
      </c>
      <c r="D1372" s="16" t="s">
        <v>22654</v>
      </c>
      <c r="E1372" s="18" t="s">
        <v>26</v>
      </c>
      <c r="F1372" s="34">
        <v>41107</v>
      </c>
      <c r="G1372" s="20" t="s">
        <v>20597</v>
      </c>
      <c r="H1372" s="109"/>
      <c r="I1372" s="21">
        <v>4578750</v>
      </c>
      <c r="J1372" s="21">
        <v>4578750</v>
      </c>
      <c r="K1372" s="21">
        <v>4583670</v>
      </c>
      <c r="L1372" s="21">
        <v>3994502</v>
      </c>
      <c r="M1372" s="21">
        <v>587318</v>
      </c>
      <c r="N1372" s="21">
        <v>-3070</v>
      </c>
      <c r="O1372" s="21"/>
      <c r="P1372" s="125">
        <v>584248</v>
      </c>
      <c r="Q1372" s="21"/>
      <c r="R1372" s="21">
        <v>4578750</v>
      </c>
      <c r="S1372" s="21"/>
      <c r="T1372" s="21"/>
      <c r="U1372" s="125">
        <v>0</v>
      </c>
      <c r="V1372" s="21">
        <v>330592</v>
      </c>
      <c r="W1372" s="34">
        <v>42831</v>
      </c>
      <c r="X1372" s="109"/>
    </row>
    <row r="1373" spans="2:24" x14ac:dyDescent="0.2">
      <c r="B1373" s="14" t="s">
        <v>19709</v>
      </c>
      <c r="C1373" s="33" t="s">
        <v>22655</v>
      </c>
      <c r="D1373" s="16" t="s">
        <v>22654</v>
      </c>
      <c r="E1373" s="18" t="s">
        <v>26</v>
      </c>
      <c r="F1373" s="34">
        <v>41096</v>
      </c>
      <c r="G1373" s="20" t="s">
        <v>20922</v>
      </c>
      <c r="H1373" s="109"/>
      <c r="I1373" s="21">
        <v>763125</v>
      </c>
      <c r="J1373" s="21">
        <v>763125</v>
      </c>
      <c r="K1373" s="21">
        <v>763945</v>
      </c>
      <c r="L1373" s="21">
        <v>665750</v>
      </c>
      <c r="M1373" s="21">
        <v>97886</v>
      </c>
      <c r="N1373" s="21">
        <v>-512</v>
      </c>
      <c r="O1373" s="21"/>
      <c r="P1373" s="125">
        <v>97374</v>
      </c>
      <c r="Q1373" s="21"/>
      <c r="R1373" s="21">
        <v>763125</v>
      </c>
      <c r="S1373" s="21"/>
      <c r="T1373" s="21"/>
      <c r="U1373" s="125">
        <v>0</v>
      </c>
      <c r="V1373" s="21">
        <v>35295</v>
      </c>
      <c r="W1373" s="34">
        <v>42831</v>
      </c>
      <c r="X1373" s="109"/>
    </row>
    <row r="1374" spans="2:24" x14ac:dyDescent="0.2">
      <c r="B1374" s="14" t="s">
        <v>19707</v>
      </c>
      <c r="C1374" s="33" t="s">
        <v>22653</v>
      </c>
      <c r="D1374" s="16" t="s">
        <v>22652</v>
      </c>
      <c r="E1374" s="18" t="s">
        <v>26</v>
      </c>
      <c r="F1374" s="34">
        <v>41239</v>
      </c>
      <c r="G1374" s="20" t="s">
        <v>22651</v>
      </c>
      <c r="H1374" s="109"/>
      <c r="I1374" s="21">
        <v>19999356</v>
      </c>
      <c r="J1374" s="21">
        <v>20000000</v>
      </c>
      <c r="K1374" s="21">
        <v>19979200</v>
      </c>
      <c r="L1374" s="21">
        <v>19994931</v>
      </c>
      <c r="M1374" s="21"/>
      <c r="N1374" s="21">
        <v>4425</v>
      </c>
      <c r="O1374" s="21"/>
      <c r="P1374" s="125">
        <v>4425</v>
      </c>
      <c r="Q1374" s="21"/>
      <c r="R1374" s="21">
        <v>19999356</v>
      </c>
      <c r="S1374" s="21"/>
      <c r="T1374" s="21"/>
      <c r="U1374" s="125">
        <v>0</v>
      </c>
      <c r="V1374" s="21">
        <v>2341769</v>
      </c>
      <c r="W1374" s="34">
        <v>41289</v>
      </c>
      <c r="X1374" s="109"/>
    </row>
    <row r="1375" spans="2:24" x14ac:dyDescent="0.2">
      <c r="B1375" s="14" t="s">
        <v>19705</v>
      </c>
      <c r="C1375" s="33" t="s">
        <v>22650</v>
      </c>
      <c r="D1375" s="16" t="s">
        <v>22649</v>
      </c>
      <c r="E1375" s="18" t="s">
        <v>26</v>
      </c>
      <c r="F1375" s="34">
        <v>40954</v>
      </c>
      <c r="G1375" s="20" t="s">
        <v>3559</v>
      </c>
      <c r="H1375" s="109"/>
      <c r="I1375" s="21">
        <v>6200000</v>
      </c>
      <c r="J1375" s="21">
        <v>6200000</v>
      </c>
      <c r="K1375" s="21">
        <v>6393936</v>
      </c>
      <c r="L1375" s="21">
        <v>6204451</v>
      </c>
      <c r="M1375" s="21"/>
      <c r="N1375" s="21">
        <v>-4451</v>
      </c>
      <c r="O1375" s="21"/>
      <c r="P1375" s="125">
        <v>-4451</v>
      </c>
      <c r="Q1375" s="21"/>
      <c r="R1375" s="21">
        <v>6200000</v>
      </c>
      <c r="S1375" s="21"/>
      <c r="T1375" s="21"/>
      <c r="U1375" s="125">
        <v>0</v>
      </c>
      <c r="V1375" s="21">
        <v>201500</v>
      </c>
      <c r="W1375" s="34">
        <v>40954</v>
      </c>
      <c r="X1375" s="109"/>
    </row>
    <row r="1376" spans="2:24" x14ac:dyDescent="0.2">
      <c r="B1376" s="14" t="s">
        <v>19703</v>
      </c>
      <c r="C1376" s="33" t="s">
        <v>12990</v>
      </c>
      <c r="D1376" s="16" t="s">
        <v>22648</v>
      </c>
      <c r="E1376" s="18" t="s">
        <v>26</v>
      </c>
      <c r="F1376" s="34">
        <v>40991</v>
      </c>
      <c r="G1376" s="20" t="s">
        <v>20922</v>
      </c>
      <c r="H1376" s="109"/>
      <c r="I1376" s="21">
        <v>2142857</v>
      </c>
      <c r="J1376" s="21">
        <v>2142857</v>
      </c>
      <c r="K1376" s="21">
        <v>2142857</v>
      </c>
      <c r="L1376" s="21">
        <v>2142857</v>
      </c>
      <c r="M1376" s="21"/>
      <c r="N1376" s="21"/>
      <c r="O1376" s="21"/>
      <c r="P1376" s="125"/>
      <c r="Q1376" s="21"/>
      <c r="R1376" s="21">
        <v>2142857</v>
      </c>
      <c r="S1376" s="21"/>
      <c r="T1376" s="21"/>
      <c r="U1376" s="125"/>
      <c r="V1376" s="21">
        <v>57107</v>
      </c>
      <c r="W1376" s="34">
        <v>42817</v>
      </c>
      <c r="X1376" s="109"/>
    </row>
    <row r="1377" spans="2:24" x14ac:dyDescent="0.2">
      <c r="B1377" s="14" t="s">
        <v>19700</v>
      </c>
      <c r="C1377" s="33" t="s">
        <v>12978</v>
      </c>
      <c r="D1377" s="16" t="s">
        <v>22647</v>
      </c>
      <c r="E1377" s="18" t="s">
        <v>26</v>
      </c>
      <c r="F1377" s="34">
        <v>41244</v>
      </c>
      <c r="G1377" s="20" t="s">
        <v>20922</v>
      </c>
      <c r="H1377" s="109"/>
      <c r="I1377" s="21">
        <v>55238</v>
      </c>
      <c r="J1377" s="21">
        <v>55238</v>
      </c>
      <c r="K1377" s="21">
        <v>55238</v>
      </c>
      <c r="L1377" s="21">
        <v>55238</v>
      </c>
      <c r="M1377" s="21"/>
      <c r="N1377" s="21"/>
      <c r="O1377" s="21"/>
      <c r="P1377" s="125"/>
      <c r="Q1377" s="21"/>
      <c r="R1377" s="21">
        <v>55238</v>
      </c>
      <c r="S1377" s="21"/>
      <c r="T1377" s="21"/>
      <c r="U1377" s="125"/>
      <c r="V1377" s="21">
        <v>1943</v>
      </c>
      <c r="W1377" s="34">
        <v>41548</v>
      </c>
      <c r="X1377" s="109"/>
    </row>
    <row r="1378" spans="2:24" x14ac:dyDescent="0.2">
      <c r="B1378" s="14" t="s">
        <v>19698</v>
      </c>
      <c r="C1378" s="33" t="s">
        <v>12976</v>
      </c>
      <c r="D1378" s="16" t="s">
        <v>22647</v>
      </c>
      <c r="E1378" s="18" t="s">
        <v>26</v>
      </c>
      <c r="F1378" s="34">
        <v>41244</v>
      </c>
      <c r="G1378" s="20" t="s">
        <v>20922</v>
      </c>
      <c r="H1378" s="109"/>
      <c r="I1378" s="21">
        <v>60623</v>
      </c>
      <c r="J1378" s="21">
        <v>60623</v>
      </c>
      <c r="K1378" s="21">
        <v>60623</v>
      </c>
      <c r="L1378" s="21">
        <v>60623</v>
      </c>
      <c r="M1378" s="21"/>
      <c r="N1378" s="21"/>
      <c r="O1378" s="21"/>
      <c r="P1378" s="125"/>
      <c r="Q1378" s="21"/>
      <c r="R1378" s="21">
        <v>60623</v>
      </c>
      <c r="S1378" s="21"/>
      <c r="T1378" s="21"/>
      <c r="U1378" s="125"/>
      <c r="V1378" s="21">
        <v>2132</v>
      </c>
      <c r="W1378" s="34">
        <v>41548</v>
      </c>
      <c r="X1378" s="109"/>
    </row>
    <row r="1379" spans="2:24" x14ac:dyDescent="0.2">
      <c r="B1379" s="14" t="s">
        <v>19696</v>
      </c>
      <c r="C1379" s="33" t="s">
        <v>12974</v>
      </c>
      <c r="D1379" s="16" t="s">
        <v>22647</v>
      </c>
      <c r="E1379" s="18" t="s">
        <v>26</v>
      </c>
      <c r="F1379" s="34">
        <v>41244</v>
      </c>
      <c r="G1379" s="20" t="s">
        <v>20922</v>
      </c>
      <c r="H1379" s="109"/>
      <c r="I1379" s="21">
        <v>60804</v>
      </c>
      <c r="J1379" s="21">
        <v>60804</v>
      </c>
      <c r="K1379" s="21">
        <v>60804</v>
      </c>
      <c r="L1379" s="21">
        <v>60804</v>
      </c>
      <c r="M1379" s="21"/>
      <c r="N1379" s="21"/>
      <c r="O1379" s="21"/>
      <c r="P1379" s="125"/>
      <c r="Q1379" s="21"/>
      <c r="R1379" s="21">
        <v>60804</v>
      </c>
      <c r="S1379" s="21"/>
      <c r="T1379" s="21"/>
      <c r="U1379" s="125"/>
      <c r="V1379" s="21">
        <v>2139</v>
      </c>
      <c r="W1379" s="34">
        <v>41548</v>
      </c>
      <c r="X1379" s="109"/>
    </row>
    <row r="1380" spans="2:24" x14ac:dyDescent="0.2">
      <c r="B1380" s="14" t="s">
        <v>19694</v>
      </c>
      <c r="C1380" s="33" t="s">
        <v>12972</v>
      </c>
      <c r="D1380" s="16" t="s">
        <v>22647</v>
      </c>
      <c r="E1380" s="18" t="s">
        <v>26</v>
      </c>
      <c r="F1380" s="34">
        <v>41244</v>
      </c>
      <c r="G1380" s="20" t="s">
        <v>20922</v>
      </c>
      <c r="H1380" s="109"/>
      <c r="I1380" s="21">
        <v>61339</v>
      </c>
      <c r="J1380" s="21">
        <v>61339</v>
      </c>
      <c r="K1380" s="21">
        <v>61339</v>
      </c>
      <c r="L1380" s="21">
        <v>61339</v>
      </c>
      <c r="M1380" s="21"/>
      <c r="N1380" s="21"/>
      <c r="O1380" s="21"/>
      <c r="P1380" s="125"/>
      <c r="Q1380" s="21"/>
      <c r="R1380" s="21">
        <v>61339</v>
      </c>
      <c r="S1380" s="21"/>
      <c r="T1380" s="21"/>
      <c r="U1380" s="125"/>
      <c r="V1380" s="21">
        <v>2091</v>
      </c>
      <c r="W1380" s="34">
        <v>41548</v>
      </c>
      <c r="X1380" s="109"/>
    </row>
    <row r="1381" spans="2:24" x14ac:dyDescent="0.2">
      <c r="B1381" s="14" t="s">
        <v>19692</v>
      </c>
      <c r="C1381" s="33" t="s">
        <v>12970</v>
      </c>
      <c r="D1381" s="16" t="s">
        <v>22647</v>
      </c>
      <c r="E1381" s="18" t="s">
        <v>26</v>
      </c>
      <c r="F1381" s="34">
        <v>41244</v>
      </c>
      <c r="G1381" s="20" t="s">
        <v>20922</v>
      </c>
      <c r="H1381" s="109"/>
      <c r="I1381" s="21">
        <v>129490</v>
      </c>
      <c r="J1381" s="21">
        <v>129490</v>
      </c>
      <c r="K1381" s="21">
        <v>129490</v>
      </c>
      <c r="L1381" s="21">
        <v>129490</v>
      </c>
      <c r="M1381" s="21"/>
      <c r="N1381" s="21"/>
      <c r="O1381" s="21"/>
      <c r="P1381" s="125"/>
      <c r="Q1381" s="21"/>
      <c r="R1381" s="21">
        <v>129490</v>
      </c>
      <c r="S1381" s="21"/>
      <c r="T1381" s="21"/>
      <c r="U1381" s="125"/>
      <c r="V1381" s="21">
        <v>4554</v>
      </c>
      <c r="W1381" s="34">
        <v>41548</v>
      </c>
      <c r="X1381" s="109"/>
    </row>
    <row r="1382" spans="2:24" x14ac:dyDescent="0.2">
      <c r="B1382" s="14" t="s">
        <v>19690</v>
      </c>
      <c r="C1382" s="33" t="s">
        <v>12968</v>
      </c>
      <c r="D1382" s="16" t="s">
        <v>22646</v>
      </c>
      <c r="E1382" s="18" t="s">
        <v>26</v>
      </c>
      <c r="F1382" s="34">
        <v>41122</v>
      </c>
      <c r="G1382" s="20" t="s">
        <v>20922</v>
      </c>
      <c r="H1382" s="109"/>
      <c r="I1382" s="21">
        <v>531852</v>
      </c>
      <c r="J1382" s="21">
        <v>531852</v>
      </c>
      <c r="K1382" s="21">
        <v>531852</v>
      </c>
      <c r="L1382" s="21">
        <v>531852</v>
      </c>
      <c r="M1382" s="21"/>
      <c r="N1382" s="21"/>
      <c r="O1382" s="21"/>
      <c r="P1382" s="125"/>
      <c r="Q1382" s="21"/>
      <c r="R1382" s="21">
        <v>531852</v>
      </c>
      <c r="S1382" s="21"/>
      <c r="T1382" s="21"/>
      <c r="U1382" s="125"/>
      <c r="V1382" s="21">
        <v>28486</v>
      </c>
      <c r="W1382" s="34">
        <v>43678</v>
      </c>
      <c r="X1382" s="109"/>
    </row>
    <row r="1383" spans="2:24" x14ac:dyDescent="0.2">
      <c r="B1383" s="14" t="s">
        <v>19688</v>
      </c>
      <c r="C1383" s="33" t="s">
        <v>12966</v>
      </c>
      <c r="D1383" s="16" t="s">
        <v>22645</v>
      </c>
      <c r="E1383" s="18" t="s">
        <v>26</v>
      </c>
      <c r="F1383" s="34">
        <v>41244</v>
      </c>
      <c r="G1383" s="20" t="s">
        <v>20922</v>
      </c>
      <c r="H1383" s="109"/>
      <c r="I1383" s="21">
        <v>339083</v>
      </c>
      <c r="J1383" s="21">
        <v>339083</v>
      </c>
      <c r="K1383" s="21">
        <v>339083</v>
      </c>
      <c r="L1383" s="21">
        <v>339083</v>
      </c>
      <c r="M1383" s="21"/>
      <c r="N1383" s="21"/>
      <c r="O1383" s="21"/>
      <c r="P1383" s="125"/>
      <c r="Q1383" s="21"/>
      <c r="R1383" s="21">
        <v>339083</v>
      </c>
      <c r="S1383" s="21"/>
      <c r="T1383" s="21"/>
      <c r="U1383" s="125"/>
      <c r="V1383" s="21">
        <v>14854</v>
      </c>
      <c r="W1383" s="34">
        <v>42339</v>
      </c>
      <c r="X1383" s="109"/>
    </row>
    <row r="1384" spans="2:24" x14ac:dyDescent="0.2">
      <c r="B1384" s="14" t="s">
        <v>19686</v>
      </c>
      <c r="C1384" s="33" t="s">
        <v>12964</v>
      </c>
      <c r="D1384" s="16" t="s">
        <v>22645</v>
      </c>
      <c r="E1384" s="18" t="s">
        <v>26</v>
      </c>
      <c r="F1384" s="34">
        <v>41244</v>
      </c>
      <c r="G1384" s="20" t="s">
        <v>20922</v>
      </c>
      <c r="H1384" s="109"/>
      <c r="I1384" s="21">
        <v>202969</v>
      </c>
      <c r="J1384" s="21">
        <v>202969</v>
      </c>
      <c r="K1384" s="21">
        <v>202969</v>
      </c>
      <c r="L1384" s="21">
        <v>202969</v>
      </c>
      <c r="M1384" s="21"/>
      <c r="N1384" s="21"/>
      <c r="O1384" s="21"/>
      <c r="P1384" s="125"/>
      <c r="Q1384" s="21"/>
      <c r="R1384" s="21">
        <v>202969</v>
      </c>
      <c r="S1384" s="21"/>
      <c r="T1384" s="21"/>
      <c r="U1384" s="125"/>
      <c r="V1384" s="21">
        <v>8891</v>
      </c>
      <c r="W1384" s="34">
        <v>42339</v>
      </c>
      <c r="X1384" s="109"/>
    </row>
    <row r="1385" spans="2:24" x14ac:dyDescent="0.2">
      <c r="B1385" s="14" t="s">
        <v>19684</v>
      </c>
      <c r="C1385" s="33" t="s">
        <v>12962</v>
      </c>
      <c r="D1385" s="16" t="s">
        <v>22645</v>
      </c>
      <c r="E1385" s="18" t="s">
        <v>26</v>
      </c>
      <c r="F1385" s="34">
        <v>41244</v>
      </c>
      <c r="G1385" s="20" t="s">
        <v>20922</v>
      </c>
      <c r="H1385" s="109"/>
      <c r="I1385" s="21">
        <v>324056</v>
      </c>
      <c r="J1385" s="21">
        <v>324056</v>
      </c>
      <c r="K1385" s="21">
        <v>324056</v>
      </c>
      <c r="L1385" s="21">
        <v>324056</v>
      </c>
      <c r="M1385" s="21"/>
      <c r="N1385" s="21"/>
      <c r="O1385" s="21"/>
      <c r="P1385" s="125"/>
      <c r="Q1385" s="21"/>
      <c r="R1385" s="21">
        <v>324056</v>
      </c>
      <c r="S1385" s="21"/>
      <c r="T1385" s="21"/>
      <c r="U1385" s="125"/>
      <c r="V1385" s="21">
        <v>14195</v>
      </c>
      <c r="W1385" s="34">
        <v>42339</v>
      </c>
      <c r="X1385" s="109"/>
    </row>
    <row r="1386" spans="2:24" x14ac:dyDescent="0.2">
      <c r="B1386" s="14" t="s">
        <v>19682</v>
      </c>
      <c r="C1386" s="33" t="s">
        <v>12960</v>
      </c>
      <c r="D1386" s="16" t="s">
        <v>22645</v>
      </c>
      <c r="E1386" s="18" t="s">
        <v>26</v>
      </c>
      <c r="F1386" s="34">
        <v>41244</v>
      </c>
      <c r="G1386" s="20" t="s">
        <v>20922</v>
      </c>
      <c r="H1386" s="109"/>
      <c r="I1386" s="21">
        <v>189341</v>
      </c>
      <c r="J1386" s="21">
        <v>189341</v>
      </c>
      <c r="K1386" s="21">
        <v>189341</v>
      </c>
      <c r="L1386" s="21">
        <v>189341</v>
      </c>
      <c r="M1386" s="21"/>
      <c r="N1386" s="21"/>
      <c r="O1386" s="21"/>
      <c r="P1386" s="125"/>
      <c r="Q1386" s="21"/>
      <c r="R1386" s="21">
        <v>189341</v>
      </c>
      <c r="S1386" s="21"/>
      <c r="T1386" s="21"/>
      <c r="U1386" s="125"/>
      <c r="V1386" s="21">
        <v>8294</v>
      </c>
      <c r="W1386" s="34">
        <v>42339</v>
      </c>
      <c r="X1386" s="109"/>
    </row>
    <row r="1387" spans="2:24" x14ac:dyDescent="0.2">
      <c r="B1387" s="14" t="s">
        <v>19680</v>
      </c>
      <c r="C1387" s="33" t="s">
        <v>12958</v>
      </c>
      <c r="D1387" s="16" t="s">
        <v>22645</v>
      </c>
      <c r="E1387" s="18" t="s">
        <v>26</v>
      </c>
      <c r="F1387" s="34">
        <v>41244</v>
      </c>
      <c r="G1387" s="20" t="s">
        <v>20922</v>
      </c>
      <c r="H1387" s="109"/>
      <c r="I1387" s="21">
        <v>185470</v>
      </c>
      <c r="J1387" s="21">
        <v>185470</v>
      </c>
      <c r="K1387" s="21">
        <v>185470</v>
      </c>
      <c r="L1387" s="21">
        <v>185470</v>
      </c>
      <c r="M1387" s="21"/>
      <c r="N1387" s="21"/>
      <c r="O1387" s="21"/>
      <c r="P1387" s="125"/>
      <c r="Q1387" s="21"/>
      <c r="R1387" s="21">
        <v>185470</v>
      </c>
      <c r="S1387" s="21"/>
      <c r="T1387" s="21"/>
      <c r="U1387" s="125"/>
      <c r="V1387" s="21">
        <v>8124</v>
      </c>
      <c r="W1387" s="34">
        <v>42339</v>
      </c>
      <c r="X1387" s="109"/>
    </row>
    <row r="1388" spans="2:24" x14ac:dyDescent="0.2">
      <c r="B1388" s="14" t="s">
        <v>19678</v>
      </c>
      <c r="C1388" s="33" t="s">
        <v>12956</v>
      </c>
      <c r="D1388" s="16" t="s">
        <v>22645</v>
      </c>
      <c r="E1388" s="18" t="s">
        <v>26</v>
      </c>
      <c r="F1388" s="34">
        <v>41244</v>
      </c>
      <c r="G1388" s="20" t="s">
        <v>20922</v>
      </c>
      <c r="H1388" s="109"/>
      <c r="I1388" s="21">
        <v>392061</v>
      </c>
      <c r="J1388" s="21">
        <v>392061</v>
      </c>
      <c r="K1388" s="21">
        <v>392061</v>
      </c>
      <c r="L1388" s="21">
        <v>392061</v>
      </c>
      <c r="M1388" s="21"/>
      <c r="N1388" s="21"/>
      <c r="O1388" s="21"/>
      <c r="P1388" s="125"/>
      <c r="Q1388" s="21"/>
      <c r="R1388" s="21">
        <v>392061</v>
      </c>
      <c r="S1388" s="21"/>
      <c r="T1388" s="21"/>
      <c r="U1388" s="125"/>
      <c r="V1388" s="21">
        <v>17175</v>
      </c>
      <c r="W1388" s="34">
        <v>42339</v>
      </c>
      <c r="X1388" s="109"/>
    </row>
    <row r="1389" spans="2:24" x14ac:dyDescent="0.2">
      <c r="B1389" s="14" t="s">
        <v>19676</v>
      </c>
      <c r="C1389" s="33" t="s">
        <v>22644</v>
      </c>
      <c r="D1389" s="16" t="s">
        <v>22643</v>
      </c>
      <c r="E1389" s="18" t="s">
        <v>26</v>
      </c>
      <c r="F1389" s="34">
        <v>41000</v>
      </c>
      <c r="G1389" s="20" t="s">
        <v>3559</v>
      </c>
      <c r="H1389" s="109"/>
      <c r="I1389" s="21">
        <v>12000000</v>
      </c>
      <c r="J1389" s="21">
        <v>12000000</v>
      </c>
      <c r="K1389" s="21">
        <v>11994840</v>
      </c>
      <c r="L1389" s="21">
        <v>11999846</v>
      </c>
      <c r="M1389" s="21"/>
      <c r="N1389" s="21">
        <v>154</v>
      </c>
      <c r="O1389" s="21"/>
      <c r="P1389" s="125">
        <v>154</v>
      </c>
      <c r="Q1389" s="21"/>
      <c r="R1389" s="21">
        <v>12000000</v>
      </c>
      <c r="S1389" s="21"/>
      <c r="T1389" s="21"/>
      <c r="U1389" s="125">
        <v>0</v>
      </c>
      <c r="V1389" s="21">
        <v>312000</v>
      </c>
      <c r="W1389" s="34">
        <v>41000</v>
      </c>
      <c r="X1389" s="109"/>
    </row>
    <row r="1390" spans="2:24" x14ac:dyDescent="0.2">
      <c r="B1390" s="14" t="s">
        <v>19674</v>
      </c>
      <c r="C1390" s="33" t="s">
        <v>6519</v>
      </c>
      <c r="D1390" s="16" t="s">
        <v>22642</v>
      </c>
      <c r="E1390" s="18" t="s">
        <v>26</v>
      </c>
      <c r="F1390" s="34">
        <v>41061</v>
      </c>
      <c r="G1390" s="20" t="s">
        <v>20922</v>
      </c>
      <c r="H1390" s="109"/>
      <c r="I1390" s="21">
        <v>894037</v>
      </c>
      <c r="J1390" s="21">
        <v>894037</v>
      </c>
      <c r="K1390" s="21">
        <v>894037</v>
      </c>
      <c r="L1390" s="21">
        <v>894037</v>
      </c>
      <c r="M1390" s="21"/>
      <c r="N1390" s="21"/>
      <c r="O1390" s="21"/>
      <c r="P1390" s="125"/>
      <c r="Q1390" s="21"/>
      <c r="R1390" s="21">
        <v>894037</v>
      </c>
      <c r="S1390" s="21"/>
      <c r="T1390" s="21"/>
      <c r="U1390" s="125"/>
      <c r="V1390" s="21">
        <v>30621</v>
      </c>
      <c r="W1390" s="34">
        <v>49096</v>
      </c>
      <c r="X1390" s="109"/>
    </row>
    <row r="1391" spans="2:24" x14ac:dyDescent="0.2">
      <c r="B1391" s="14" t="s">
        <v>19672</v>
      </c>
      <c r="C1391" s="33" t="s">
        <v>6516</v>
      </c>
      <c r="D1391" s="16" t="s">
        <v>22641</v>
      </c>
      <c r="E1391" s="18" t="s">
        <v>26</v>
      </c>
      <c r="F1391" s="34">
        <v>41105</v>
      </c>
      <c r="G1391" s="20" t="s">
        <v>20922</v>
      </c>
      <c r="H1391" s="109"/>
      <c r="I1391" s="21">
        <v>777732</v>
      </c>
      <c r="J1391" s="21">
        <v>777732</v>
      </c>
      <c r="K1391" s="21">
        <v>777732</v>
      </c>
      <c r="L1391" s="21">
        <v>777732</v>
      </c>
      <c r="M1391" s="21"/>
      <c r="N1391" s="21"/>
      <c r="O1391" s="21"/>
      <c r="P1391" s="125"/>
      <c r="Q1391" s="21"/>
      <c r="R1391" s="21">
        <v>777732</v>
      </c>
      <c r="S1391" s="21"/>
      <c r="T1391" s="21"/>
      <c r="U1391" s="125"/>
      <c r="V1391" s="21">
        <v>37430</v>
      </c>
      <c r="W1391" s="34">
        <v>43845</v>
      </c>
      <c r="X1391" s="109"/>
    </row>
    <row r="1392" spans="2:24" x14ac:dyDescent="0.2">
      <c r="B1392" s="14" t="s">
        <v>19670</v>
      </c>
      <c r="C1392" s="33" t="s">
        <v>6514</v>
      </c>
      <c r="D1392" s="16" t="s">
        <v>22640</v>
      </c>
      <c r="E1392" s="18" t="s">
        <v>26</v>
      </c>
      <c r="F1392" s="34">
        <v>41105</v>
      </c>
      <c r="G1392" s="20" t="s">
        <v>20922</v>
      </c>
      <c r="H1392" s="109"/>
      <c r="I1392" s="21">
        <v>1571436</v>
      </c>
      <c r="J1392" s="21">
        <v>1571436</v>
      </c>
      <c r="K1392" s="21">
        <v>1571436</v>
      </c>
      <c r="L1392" s="21">
        <v>1571436</v>
      </c>
      <c r="M1392" s="21"/>
      <c r="N1392" s="21"/>
      <c r="O1392" s="21"/>
      <c r="P1392" s="125"/>
      <c r="Q1392" s="21"/>
      <c r="R1392" s="21">
        <v>1571436</v>
      </c>
      <c r="S1392" s="21"/>
      <c r="T1392" s="21"/>
      <c r="U1392" s="125"/>
      <c r="V1392" s="21">
        <v>55701</v>
      </c>
      <c r="W1392" s="34">
        <v>44757</v>
      </c>
      <c r="X1392" s="109"/>
    </row>
    <row r="1393" spans="2:24" x14ac:dyDescent="0.2">
      <c r="B1393" s="14" t="s">
        <v>19668</v>
      </c>
      <c r="C1393" s="33" t="s">
        <v>6512</v>
      </c>
      <c r="D1393" s="16" t="s">
        <v>22639</v>
      </c>
      <c r="E1393" s="18" t="s">
        <v>26</v>
      </c>
      <c r="F1393" s="34">
        <v>41105</v>
      </c>
      <c r="G1393" s="20" t="s">
        <v>20922</v>
      </c>
      <c r="H1393" s="109"/>
      <c r="I1393" s="21">
        <v>611876</v>
      </c>
      <c r="J1393" s="21">
        <v>611876</v>
      </c>
      <c r="K1393" s="21">
        <v>611876</v>
      </c>
      <c r="L1393" s="21">
        <v>611876</v>
      </c>
      <c r="M1393" s="21"/>
      <c r="N1393" s="21"/>
      <c r="O1393" s="21"/>
      <c r="P1393" s="125"/>
      <c r="Q1393" s="21"/>
      <c r="R1393" s="21">
        <v>611876</v>
      </c>
      <c r="S1393" s="21"/>
      <c r="T1393" s="21"/>
      <c r="U1393" s="125"/>
      <c r="V1393" s="21">
        <v>30258</v>
      </c>
      <c r="W1393" s="34">
        <v>44211</v>
      </c>
      <c r="X1393" s="109"/>
    </row>
    <row r="1394" spans="2:24" x14ac:dyDescent="0.2">
      <c r="B1394" s="14" t="s">
        <v>19666</v>
      </c>
      <c r="C1394" s="33" t="s">
        <v>6510</v>
      </c>
      <c r="D1394" s="16" t="s">
        <v>22638</v>
      </c>
      <c r="E1394" s="18" t="s">
        <v>26</v>
      </c>
      <c r="F1394" s="34">
        <v>41105</v>
      </c>
      <c r="G1394" s="20" t="s">
        <v>20922</v>
      </c>
      <c r="H1394" s="109"/>
      <c r="I1394" s="21">
        <v>200298</v>
      </c>
      <c r="J1394" s="21">
        <v>200298</v>
      </c>
      <c r="K1394" s="21">
        <v>200298</v>
      </c>
      <c r="L1394" s="21">
        <v>200298</v>
      </c>
      <c r="M1394" s="21"/>
      <c r="N1394" s="21"/>
      <c r="O1394" s="21"/>
      <c r="P1394" s="125"/>
      <c r="Q1394" s="21"/>
      <c r="R1394" s="21">
        <v>200298</v>
      </c>
      <c r="S1394" s="21"/>
      <c r="T1394" s="21"/>
      <c r="U1394" s="125"/>
      <c r="V1394" s="21">
        <v>8943</v>
      </c>
      <c r="W1394" s="34">
        <v>44576</v>
      </c>
      <c r="X1394" s="109"/>
    </row>
    <row r="1395" spans="2:24" x14ac:dyDescent="0.2">
      <c r="B1395" s="14" t="s">
        <v>19664</v>
      </c>
      <c r="C1395" s="33" t="s">
        <v>8282</v>
      </c>
      <c r="D1395" s="16" t="s">
        <v>22637</v>
      </c>
      <c r="E1395" s="18" t="s">
        <v>26</v>
      </c>
      <c r="F1395" s="34">
        <v>41269</v>
      </c>
      <c r="G1395" s="20" t="s">
        <v>21186</v>
      </c>
      <c r="H1395" s="109"/>
      <c r="I1395" s="21">
        <v>2032263</v>
      </c>
      <c r="J1395" s="21">
        <v>2032263</v>
      </c>
      <c r="K1395" s="21">
        <v>2037425</v>
      </c>
      <c r="L1395" s="21">
        <v>2032263</v>
      </c>
      <c r="M1395" s="21"/>
      <c r="N1395" s="21"/>
      <c r="O1395" s="21"/>
      <c r="P1395" s="125"/>
      <c r="Q1395" s="21"/>
      <c r="R1395" s="21">
        <v>2032263</v>
      </c>
      <c r="S1395" s="21"/>
      <c r="T1395" s="21"/>
      <c r="U1395" s="125"/>
      <c r="V1395" s="21">
        <v>13866</v>
      </c>
      <c r="W1395" s="34">
        <v>49028</v>
      </c>
      <c r="X1395" s="109"/>
    </row>
    <row r="1396" spans="2:24" x14ac:dyDescent="0.2">
      <c r="B1396" s="14" t="s">
        <v>19662</v>
      </c>
      <c r="C1396" s="33" t="s">
        <v>7662</v>
      </c>
      <c r="D1396" s="16" t="s">
        <v>22636</v>
      </c>
      <c r="E1396" s="18" t="s">
        <v>26</v>
      </c>
      <c r="F1396" s="34">
        <v>41244</v>
      </c>
      <c r="G1396" s="20" t="s">
        <v>21186</v>
      </c>
      <c r="H1396" s="109"/>
      <c r="I1396" s="21"/>
      <c r="J1396" s="21"/>
      <c r="K1396" s="21">
        <v>202257</v>
      </c>
      <c r="L1396" s="21">
        <v>9522</v>
      </c>
      <c r="M1396" s="21"/>
      <c r="N1396" s="21">
        <v>-9522</v>
      </c>
      <c r="O1396" s="21"/>
      <c r="P1396" s="125">
        <v>-9522</v>
      </c>
      <c r="Q1396" s="21"/>
      <c r="R1396" s="21"/>
      <c r="S1396" s="21"/>
      <c r="T1396" s="21"/>
      <c r="U1396" s="125">
        <v>0</v>
      </c>
      <c r="V1396" s="21">
        <v>4894</v>
      </c>
      <c r="W1396" s="34">
        <v>52793</v>
      </c>
      <c r="X1396" s="109"/>
    </row>
    <row r="1397" spans="2:24" x14ac:dyDescent="0.2">
      <c r="B1397" s="14" t="s">
        <v>19660</v>
      </c>
      <c r="C1397" s="33" t="s">
        <v>7652</v>
      </c>
      <c r="D1397" s="16" t="s">
        <v>22635</v>
      </c>
      <c r="E1397" s="18" t="s">
        <v>26</v>
      </c>
      <c r="F1397" s="34">
        <v>41153</v>
      </c>
      <c r="G1397" s="20" t="s">
        <v>21186</v>
      </c>
      <c r="H1397" s="109"/>
      <c r="I1397" s="21"/>
      <c r="J1397" s="21"/>
      <c r="K1397" s="21">
        <v>886981</v>
      </c>
      <c r="L1397" s="21">
        <v>441726</v>
      </c>
      <c r="M1397" s="21"/>
      <c r="N1397" s="21">
        <v>-441726</v>
      </c>
      <c r="O1397" s="21"/>
      <c r="P1397" s="125">
        <v>-441726</v>
      </c>
      <c r="Q1397" s="21"/>
      <c r="R1397" s="21"/>
      <c r="S1397" s="21"/>
      <c r="T1397" s="21"/>
      <c r="U1397" s="125">
        <v>0</v>
      </c>
      <c r="V1397" s="21">
        <v>122267</v>
      </c>
      <c r="W1397" s="34">
        <v>54768</v>
      </c>
      <c r="X1397" s="109"/>
    </row>
    <row r="1398" spans="2:24" x14ac:dyDescent="0.2">
      <c r="B1398" s="14" t="s">
        <v>19658</v>
      </c>
      <c r="C1398" s="33" t="s">
        <v>7645</v>
      </c>
      <c r="D1398" s="16" t="s">
        <v>22634</v>
      </c>
      <c r="E1398" s="18" t="s">
        <v>26</v>
      </c>
      <c r="F1398" s="34">
        <v>41244</v>
      </c>
      <c r="G1398" s="20" t="s">
        <v>21186</v>
      </c>
      <c r="H1398" s="109"/>
      <c r="I1398" s="21"/>
      <c r="J1398" s="21"/>
      <c r="K1398" s="21">
        <v>466917</v>
      </c>
      <c r="L1398" s="21">
        <v>391400</v>
      </c>
      <c r="M1398" s="21"/>
      <c r="N1398" s="21">
        <v>-391400</v>
      </c>
      <c r="O1398" s="21"/>
      <c r="P1398" s="125">
        <v>-391400</v>
      </c>
      <c r="Q1398" s="21"/>
      <c r="R1398" s="21"/>
      <c r="S1398" s="21"/>
      <c r="T1398" s="21"/>
      <c r="U1398" s="125">
        <v>0</v>
      </c>
      <c r="V1398" s="21">
        <v>31090</v>
      </c>
      <c r="W1398" s="34">
        <v>54768</v>
      </c>
      <c r="X1398" s="109"/>
    </row>
    <row r="1399" spans="2:24" x14ac:dyDescent="0.2">
      <c r="B1399" s="14" t="s">
        <v>19656</v>
      </c>
      <c r="C1399" s="33" t="s">
        <v>7643</v>
      </c>
      <c r="D1399" s="16" t="s">
        <v>22633</v>
      </c>
      <c r="E1399" s="18" t="s">
        <v>26</v>
      </c>
      <c r="F1399" s="34">
        <v>41244</v>
      </c>
      <c r="G1399" s="20" t="s">
        <v>21186</v>
      </c>
      <c r="H1399" s="109"/>
      <c r="I1399" s="21"/>
      <c r="J1399" s="21"/>
      <c r="K1399" s="21">
        <v>1411434</v>
      </c>
      <c r="L1399" s="21">
        <v>650430</v>
      </c>
      <c r="M1399" s="21"/>
      <c r="N1399" s="21">
        <v>-650430</v>
      </c>
      <c r="O1399" s="21"/>
      <c r="P1399" s="125">
        <v>-650430</v>
      </c>
      <c r="Q1399" s="21"/>
      <c r="R1399" s="21"/>
      <c r="S1399" s="21"/>
      <c r="T1399" s="21"/>
      <c r="U1399" s="125">
        <v>0</v>
      </c>
      <c r="V1399" s="21">
        <v>75859</v>
      </c>
      <c r="W1399" s="34">
        <v>54768</v>
      </c>
      <c r="X1399" s="109"/>
    </row>
    <row r="1400" spans="2:24" x14ac:dyDescent="0.2">
      <c r="B1400" s="14" t="s">
        <v>19654</v>
      </c>
      <c r="C1400" s="33" t="s">
        <v>7640</v>
      </c>
      <c r="D1400" s="16" t="s">
        <v>22632</v>
      </c>
      <c r="E1400" s="18" t="s">
        <v>26</v>
      </c>
      <c r="F1400" s="34">
        <v>41214</v>
      </c>
      <c r="G1400" s="20" t="s">
        <v>21186</v>
      </c>
      <c r="H1400" s="109"/>
      <c r="I1400" s="21"/>
      <c r="J1400" s="21"/>
      <c r="K1400" s="21">
        <v>474633</v>
      </c>
      <c r="L1400" s="21">
        <v>264055</v>
      </c>
      <c r="M1400" s="21"/>
      <c r="N1400" s="21">
        <v>-263654</v>
      </c>
      <c r="O1400" s="21">
        <v>401</v>
      </c>
      <c r="P1400" s="125">
        <v>-264055</v>
      </c>
      <c r="Q1400" s="21"/>
      <c r="R1400" s="21"/>
      <c r="S1400" s="21"/>
      <c r="T1400" s="21"/>
      <c r="U1400" s="125">
        <v>0</v>
      </c>
      <c r="V1400" s="21">
        <v>72282</v>
      </c>
      <c r="W1400" s="34">
        <v>52916</v>
      </c>
      <c r="X1400" s="109"/>
    </row>
    <row r="1401" spans="2:24" x14ac:dyDescent="0.2">
      <c r="B1401" s="14" t="s">
        <v>19652</v>
      </c>
      <c r="C1401" s="33" t="s">
        <v>7637</v>
      </c>
      <c r="D1401" s="16" t="s">
        <v>22631</v>
      </c>
      <c r="E1401" s="18" t="s">
        <v>26</v>
      </c>
      <c r="F1401" s="34">
        <v>41244</v>
      </c>
      <c r="G1401" s="20" t="s">
        <v>21186</v>
      </c>
      <c r="H1401" s="109"/>
      <c r="I1401" s="21"/>
      <c r="J1401" s="21"/>
      <c r="K1401" s="21">
        <v>126364</v>
      </c>
      <c r="L1401" s="21">
        <v>116223</v>
      </c>
      <c r="M1401" s="21"/>
      <c r="N1401" s="21">
        <v>-116223</v>
      </c>
      <c r="O1401" s="21"/>
      <c r="P1401" s="125">
        <v>-116223</v>
      </c>
      <c r="Q1401" s="21"/>
      <c r="R1401" s="21"/>
      <c r="S1401" s="21"/>
      <c r="T1401" s="21"/>
      <c r="U1401" s="125">
        <v>0</v>
      </c>
      <c r="V1401" s="21">
        <v>14908</v>
      </c>
      <c r="W1401" s="34">
        <v>52702</v>
      </c>
      <c r="X1401" s="109"/>
    </row>
    <row r="1402" spans="2:24" x14ac:dyDescent="0.2">
      <c r="B1402" s="14" t="s">
        <v>19650</v>
      </c>
      <c r="C1402" s="33" t="s">
        <v>6496</v>
      </c>
      <c r="D1402" s="16" t="s">
        <v>22630</v>
      </c>
      <c r="E1402" s="18" t="s">
        <v>26</v>
      </c>
      <c r="F1402" s="34">
        <v>41258</v>
      </c>
      <c r="G1402" s="20" t="s">
        <v>21186</v>
      </c>
      <c r="H1402" s="109"/>
      <c r="I1402" s="21">
        <v>3928551</v>
      </c>
      <c r="J1402" s="21">
        <v>3928551</v>
      </c>
      <c r="K1402" s="21">
        <v>3927301</v>
      </c>
      <c r="L1402" s="21">
        <v>3927841</v>
      </c>
      <c r="M1402" s="21"/>
      <c r="N1402" s="21">
        <v>711</v>
      </c>
      <c r="O1402" s="21"/>
      <c r="P1402" s="125">
        <v>711</v>
      </c>
      <c r="Q1402" s="21"/>
      <c r="R1402" s="21">
        <v>3928551</v>
      </c>
      <c r="S1402" s="21"/>
      <c r="T1402" s="21"/>
      <c r="U1402" s="125">
        <v>0</v>
      </c>
      <c r="V1402" s="21">
        <v>89279</v>
      </c>
      <c r="W1402" s="34">
        <v>42384</v>
      </c>
      <c r="X1402" s="109"/>
    </row>
    <row r="1403" spans="2:24" x14ac:dyDescent="0.2">
      <c r="B1403" s="14" t="s">
        <v>19648</v>
      </c>
      <c r="C1403" s="33" t="s">
        <v>22629</v>
      </c>
      <c r="D1403" s="16" t="s">
        <v>22628</v>
      </c>
      <c r="E1403" s="18" t="s">
        <v>26</v>
      </c>
      <c r="F1403" s="34">
        <v>41075</v>
      </c>
      <c r="G1403" s="20" t="s">
        <v>3559</v>
      </c>
      <c r="H1403" s="109"/>
      <c r="I1403" s="21">
        <v>5000000</v>
      </c>
      <c r="J1403" s="21">
        <v>5000000</v>
      </c>
      <c r="K1403" s="21">
        <v>4990750</v>
      </c>
      <c r="L1403" s="21">
        <v>4999372</v>
      </c>
      <c r="M1403" s="21"/>
      <c r="N1403" s="21">
        <v>628</v>
      </c>
      <c r="O1403" s="21"/>
      <c r="P1403" s="125">
        <v>628</v>
      </c>
      <c r="Q1403" s="21"/>
      <c r="R1403" s="21">
        <v>5000000</v>
      </c>
      <c r="S1403" s="21"/>
      <c r="T1403" s="21"/>
      <c r="U1403" s="125">
        <v>0</v>
      </c>
      <c r="V1403" s="21">
        <v>171875</v>
      </c>
      <c r="W1403" s="34">
        <v>41075</v>
      </c>
      <c r="X1403" s="109"/>
    </row>
    <row r="1404" spans="2:24" x14ac:dyDescent="0.2">
      <c r="B1404" s="14" t="s">
        <v>19646</v>
      </c>
      <c r="C1404" s="33" t="s">
        <v>22627</v>
      </c>
      <c r="D1404" s="16" t="s">
        <v>22626</v>
      </c>
      <c r="E1404" s="18" t="s">
        <v>26</v>
      </c>
      <c r="F1404" s="34">
        <v>41122</v>
      </c>
      <c r="G1404" s="20" t="s">
        <v>21186</v>
      </c>
      <c r="H1404" s="109"/>
      <c r="I1404" s="21"/>
      <c r="J1404" s="21"/>
      <c r="K1404" s="21">
        <v>2852410</v>
      </c>
      <c r="L1404" s="21">
        <v>333051</v>
      </c>
      <c r="M1404" s="21"/>
      <c r="N1404" s="21">
        <v>-333051</v>
      </c>
      <c r="O1404" s="21"/>
      <c r="P1404" s="125">
        <v>-333051</v>
      </c>
      <c r="Q1404" s="21"/>
      <c r="R1404" s="21"/>
      <c r="S1404" s="21"/>
      <c r="T1404" s="21"/>
      <c r="U1404" s="125">
        <v>0</v>
      </c>
      <c r="V1404" s="21">
        <v>412144</v>
      </c>
      <c r="W1404" s="34">
        <v>52758</v>
      </c>
      <c r="X1404" s="109"/>
    </row>
    <row r="1405" spans="2:24" x14ac:dyDescent="0.2">
      <c r="B1405" s="14" t="s">
        <v>19644</v>
      </c>
      <c r="C1405" s="33" t="s">
        <v>22625</v>
      </c>
      <c r="D1405" s="16" t="s">
        <v>22624</v>
      </c>
      <c r="E1405" s="18" t="s">
        <v>26</v>
      </c>
      <c r="F1405" s="34">
        <v>41061</v>
      </c>
      <c r="G1405" s="20" t="s">
        <v>21186</v>
      </c>
      <c r="H1405" s="109"/>
      <c r="I1405" s="21">
        <v>26990</v>
      </c>
      <c r="J1405" s="21">
        <v>26990</v>
      </c>
      <c r="K1405" s="21">
        <v>27124</v>
      </c>
      <c r="L1405" s="21">
        <v>26990</v>
      </c>
      <c r="M1405" s="21"/>
      <c r="N1405" s="21"/>
      <c r="O1405" s="21"/>
      <c r="P1405" s="125"/>
      <c r="Q1405" s="21"/>
      <c r="R1405" s="21">
        <v>26990</v>
      </c>
      <c r="S1405" s="21"/>
      <c r="T1405" s="21"/>
      <c r="U1405" s="125"/>
      <c r="V1405" s="21">
        <v>404</v>
      </c>
      <c r="W1405" s="34">
        <v>50566</v>
      </c>
      <c r="X1405" s="109"/>
    </row>
    <row r="1406" spans="2:24" x14ac:dyDescent="0.2">
      <c r="B1406" s="14" t="s">
        <v>19642</v>
      </c>
      <c r="C1406" s="33" t="s">
        <v>7634</v>
      </c>
      <c r="D1406" s="16" t="s">
        <v>22623</v>
      </c>
      <c r="E1406" s="18" t="s">
        <v>26</v>
      </c>
      <c r="F1406" s="34">
        <v>41244</v>
      </c>
      <c r="G1406" s="20" t="s">
        <v>21186</v>
      </c>
      <c r="H1406" s="109"/>
      <c r="I1406" s="21"/>
      <c r="J1406" s="21"/>
      <c r="K1406" s="21">
        <v>942831</v>
      </c>
      <c r="L1406" s="21">
        <v>540471</v>
      </c>
      <c r="M1406" s="21"/>
      <c r="N1406" s="21">
        <v>-539785</v>
      </c>
      <c r="O1406" s="21">
        <v>686</v>
      </c>
      <c r="P1406" s="125">
        <v>-540471</v>
      </c>
      <c r="Q1406" s="21"/>
      <c r="R1406" s="21"/>
      <c r="S1406" s="21"/>
      <c r="T1406" s="21"/>
      <c r="U1406" s="125">
        <v>0</v>
      </c>
      <c r="V1406" s="21">
        <v>307542</v>
      </c>
      <c r="W1406" s="34">
        <v>50566</v>
      </c>
      <c r="X1406" s="109"/>
    </row>
    <row r="1407" spans="2:24" x14ac:dyDescent="0.2">
      <c r="B1407" s="14" t="s">
        <v>19640</v>
      </c>
      <c r="C1407" s="33" t="s">
        <v>22622</v>
      </c>
      <c r="D1407" s="16" t="s">
        <v>22621</v>
      </c>
      <c r="E1407" s="18" t="s">
        <v>26</v>
      </c>
      <c r="F1407" s="34">
        <v>40923</v>
      </c>
      <c r="G1407" s="20" t="s">
        <v>21186</v>
      </c>
      <c r="H1407" s="109"/>
      <c r="I1407" s="21">
        <v>5181952</v>
      </c>
      <c r="J1407" s="21">
        <v>5181952</v>
      </c>
      <c r="K1407" s="21">
        <v>5180962</v>
      </c>
      <c r="L1407" s="21">
        <v>5181952</v>
      </c>
      <c r="M1407" s="21"/>
      <c r="N1407" s="21"/>
      <c r="O1407" s="21"/>
      <c r="P1407" s="125"/>
      <c r="Q1407" s="21"/>
      <c r="R1407" s="21">
        <v>5181952</v>
      </c>
      <c r="S1407" s="21"/>
      <c r="T1407" s="21"/>
      <c r="U1407" s="125"/>
      <c r="V1407" s="21">
        <v>24182</v>
      </c>
      <c r="W1407" s="34">
        <v>41960</v>
      </c>
      <c r="X1407" s="109"/>
    </row>
    <row r="1408" spans="2:24" x14ac:dyDescent="0.2">
      <c r="B1408" s="14" t="s">
        <v>19638</v>
      </c>
      <c r="C1408" s="33" t="s">
        <v>12876</v>
      </c>
      <c r="D1408" s="16" t="s">
        <v>22620</v>
      </c>
      <c r="E1408" s="18" t="s">
        <v>26</v>
      </c>
      <c r="F1408" s="34">
        <v>41105</v>
      </c>
      <c r="G1408" s="20" t="s">
        <v>20922</v>
      </c>
      <c r="H1408" s="109"/>
      <c r="I1408" s="21">
        <v>436268</v>
      </c>
      <c r="J1408" s="21">
        <v>436268</v>
      </c>
      <c r="K1408" s="21">
        <v>436268</v>
      </c>
      <c r="L1408" s="21">
        <v>436268</v>
      </c>
      <c r="M1408" s="21"/>
      <c r="N1408" s="21"/>
      <c r="O1408" s="21"/>
      <c r="P1408" s="125"/>
      <c r="Q1408" s="21"/>
      <c r="R1408" s="21">
        <v>436268</v>
      </c>
      <c r="S1408" s="21"/>
      <c r="T1408" s="21"/>
      <c r="U1408" s="125"/>
      <c r="V1408" s="21">
        <v>27271</v>
      </c>
      <c r="W1408" s="34">
        <v>44941</v>
      </c>
      <c r="X1408" s="109"/>
    </row>
    <row r="1409" spans="2:24" x14ac:dyDescent="0.2">
      <c r="B1409" s="14" t="s">
        <v>19636</v>
      </c>
      <c r="C1409" s="33" t="s">
        <v>22619</v>
      </c>
      <c r="D1409" s="16" t="s">
        <v>22618</v>
      </c>
      <c r="E1409" s="18" t="s">
        <v>26</v>
      </c>
      <c r="F1409" s="34">
        <v>40918</v>
      </c>
      <c r="G1409" s="20" t="s">
        <v>20922</v>
      </c>
      <c r="H1409" s="109"/>
      <c r="I1409" s="21">
        <v>7589524</v>
      </c>
      <c r="J1409" s="21">
        <v>7589524</v>
      </c>
      <c r="K1409" s="21">
        <v>7589524</v>
      </c>
      <c r="L1409" s="21">
        <v>7589524</v>
      </c>
      <c r="M1409" s="21"/>
      <c r="N1409" s="21"/>
      <c r="O1409" s="21"/>
      <c r="P1409" s="125"/>
      <c r="Q1409" s="21"/>
      <c r="R1409" s="21">
        <v>7589524</v>
      </c>
      <c r="S1409" s="21"/>
      <c r="T1409" s="21"/>
      <c r="U1409" s="125"/>
      <c r="V1409" s="21">
        <v>49142</v>
      </c>
      <c r="W1409" s="34">
        <v>40918</v>
      </c>
      <c r="X1409" s="109"/>
    </row>
    <row r="1410" spans="2:24" x14ac:dyDescent="0.2">
      <c r="B1410" s="14" t="s">
        <v>19634</v>
      </c>
      <c r="C1410" s="33" t="s">
        <v>6484</v>
      </c>
      <c r="D1410" s="16" t="s">
        <v>22617</v>
      </c>
      <c r="E1410" s="18" t="s">
        <v>26</v>
      </c>
      <c r="F1410" s="34">
        <v>41253</v>
      </c>
      <c r="G1410" s="20" t="s">
        <v>20922</v>
      </c>
      <c r="H1410" s="109"/>
      <c r="I1410" s="21">
        <v>920801</v>
      </c>
      <c r="J1410" s="21">
        <v>920801</v>
      </c>
      <c r="K1410" s="21">
        <v>920801</v>
      </c>
      <c r="L1410" s="21">
        <v>920801</v>
      </c>
      <c r="M1410" s="21"/>
      <c r="N1410" s="21"/>
      <c r="O1410" s="21"/>
      <c r="P1410" s="125"/>
      <c r="Q1410" s="21"/>
      <c r="R1410" s="21">
        <v>920801</v>
      </c>
      <c r="S1410" s="21"/>
      <c r="T1410" s="21"/>
      <c r="U1410" s="125"/>
      <c r="V1410" s="21">
        <v>30794</v>
      </c>
      <c r="W1410" s="34">
        <v>41284</v>
      </c>
      <c r="X1410" s="109"/>
    </row>
    <row r="1411" spans="2:24" x14ac:dyDescent="0.2">
      <c r="B1411" s="14" t="s">
        <v>19632</v>
      </c>
      <c r="C1411" s="33" t="s">
        <v>6482</v>
      </c>
      <c r="D1411" s="16" t="s">
        <v>22616</v>
      </c>
      <c r="E1411" s="18" t="s">
        <v>26</v>
      </c>
      <c r="F1411" s="34">
        <v>41253</v>
      </c>
      <c r="G1411" s="20" t="s">
        <v>20922</v>
      </c>
      <c r="H1411" s="109"/>
      <c r="I1411" s="21">
        <v>152670</v>
      </c>
      <c r="J1411" s="21">
        <v>152670</v>
      </c>
      <c r="K1411" s="21">
        <v>152670</v>
      </c>
      <c r="L1411" s="21">
        <v>152670</v>
      </c>
      <c r="M1411" s="21"/>
      <c r="N1411" s="21"/>
      <c r="O1411" s="21"/>
      <c r="P1411" s="125"/>
      <c r="Q1411" s="21"/>
      <c r="R1411" s="21">
        <v>152670</v>
      </c>
      <c r="S1411" s="21"/>
      <c r="T1411" s="21"/>
      <c r="U1411" s="125"/>
      <c r="V1411" s="21">
        <v>5179</v>
      </c>
      <c r="W1411" s="34">
        <v>45940</v>
      </c>
      <c r="X1411" s="109"/>
    </row>
    <row r="1412" spans="2:24" x14ac:dyDescent="0.2">
      <c r="B1412" s="14" t="s">
        <v>19630</v>
      </c>
      <c r="C1412" s="33" t="s">
        <v>6480</v>
      </c>
      <c r="D1412" s="16" t="s">
        <v>22615</v>
      </c>
      <c r="E1412" s="18" t="s">
        <v>26</v>
      </c>
      <c r="F1412" s="34">
        <v>41253</v>
      </c>
      <c r="G1412" s="20" t="s">
        <v>20922</v>
      </c>
      <c r="H1412" s="109"/>
      <c r="I1412" s="21">
        <v>377018</v>
      </c>
      <c r="J1412" s="21">
        <v>377018</v>
      </c>
      <c r="K1412" s="21">
        <v>377018</v>
      </c>
      <c r="L1412" s="21">
        <v>377018</v>
      </c>
      <c r="M1412" s="21"/>
      <c r="N1412" s="21"/>
      <c r="O1412" s="21"/>
      <c r="P1412" s="125"/>
      <c r="Q1412" s="21"/>
      <c r="R1412" s="21">
        <v>377018</v>
      </c>
      <c r="S1412" s="21"/>
      <c r="T1412" s="21"/>
      <c r="U1412" s="125"/>
      <c r="V1412" s="21">
        <v>11926</v>
      </c>
      <c r="W1412" s="34">
        <v>46032</v>
      </c>
      <c r="X1412" s="109"/>
    </row>
    <row r="1413" spans="2:24" x14ac:dyDescent="0.2">
      <c r="B1413" s="14" t="s">
        <v>19628</v>
      </c>
      <c r="C1413" s="33" t="s">
        <v>6478</v>
      </c>
      <c r="D1413" s="16" t="s">
        <v>22614</v>
      </c>
      <c r="E1413" s="18" t="s">
        <v>26</v>
      </c>
      <c r="F1413" s="34">
        <v>41253</v>
      </c>
      <c r="G1413" s="20" t="s">
        <v>20922</v>
      </c>
      <c r="H1413" s="109"/>
      <c r="I1413" s="21">
        <v>312974</v>
      </c>
      <c r="J1413" s="21">
        <v>312974</v>
      </c>
      <c r="K1413" s="21">
        <v>312974</v>
      </c>
      <c r="L1413" s="21">
        <v>312974</v>
      </c>
      <c r="M1413" s="21"/>
      <c r="N1413" s="21"/>
      <c r="O1413" s="21"/>
      <c r="P1413" s="125"/>
      <c r="Q1413" s="21"/>
      <c r="R1413" s="21">
        <v>312974</v>
      </c>
      <c r="S1413" s="21"/>
      <c r="T1413" s="21"/>
      <c r="U1413" s="125"/>
      <c r="V1413" s="21">
        <v>10328</v>
      </c>
      <c r="W1413" s="34">
        <v>48954</v>
      </c>
      <c r="X1413" s="109"/>
    </row>
    <row r="1414" spans="2:24" x14ac:dyDescent="0.2">
      <c r="B1414" s="14" t="s">
        <v>19626</v>
      </c>
      <c r="C1414" s="33" t="s">
        <v>8279</v>
      </c>
      <c r="D1414" s="16" t="s">
        <v>22613</v>
      </c>
      <c r="E1414" s="18" t="s">
        <v>26</v>
      </c>
      <c r="F1414" s="34">
        <v>41244</v>
      </c>
      <c r="G1414" s="20" t="s">
        <v>21186</v>
      </c>
      <c r="H1414" s="109"/>
      <c r="I1414" s="21">
        <v>76405</v>
      </c>
      <c r="J1414" s="21">
        <v>342216</v>
      </c>
      <c r="K1414" s="21">
        <v>342207</v>
      </c>
      <c r="L1414" s="21">
        <v>161963</v>
      </c>
      <c r="M1414" s="21"/>
      <c r="N1414" s="21">
        <v>-85558</v>
      </c>
      <c r="O1414" s="21"/>
      <c r="P1414" s="125">
        <v>-85558</v>
      </c>
      <c r="Q1414" s="21"/>
      <c r="R1414" s="21">
        <v>76405</v>
      </c>
      <c r="S1414" s="21"/>
      <c r="T1414" s="21"/>
      <c r="U1414" s="125">
        <v>0</v>
      </c>
      <c r="V1414" s="21">
        <v>15697</v>
      </c>
      <c r="W1414" s="34">
        <v>49820</v>
      </c>
      <c r="X1414" s="109"/>
    </row>
    <row r="1415" spans="2:24" x14ac:dyDescent="0.2">
      <c r="B1415" s="14" t="s">
        <v>19624</v>
      </c>
      <c r="C1415" s="33" t="s">
        <v>8277</v>
      </c>
      <c r="D1415" s="16" t="s">
        <v>22612</v>
      </c>
      <c r="E1415" s="18" t="s">
        <v>26</v>
      </c>
      <c r="F1415" s="34">
        <v>41244</v>
      </c>
      <c r="G1415" s="20" t="s">
        <v>21186</v>
      </c>
      <c r="H1415" s="109"/>
      <c r="I1415" s="21">
        <v>358784</v>
      </c>
      <c r="J1415" s="21">
        <v>1535035</v>
      </c>
      <c r="K1415" s="21">
        <v>1534952</v>
      </c>
      <c r="L1415" s="21">
        <v>673865</v>
      </c>
      <c r="M1415" s="21"/>
      <c r="N1415" s="21">
        <v>-315081</v>
      </c>
      <c r="O1415" s="21"/>
      <c r="P1415" s="125">
        <v>-315081</v>
      </c>
      <c r="Q1415" s="21"/>
      <c r="R1415" s="21">
        <v>358784</v>
      </c>
      <c r="S1415" s="21"/>
      <c r="T1415" s="21"/>
      <c r="U1415" s="125">
        <v>0</v>
      </c>
      <c r="V1415" s="21">
        <v>60962</v>
      </c>
      <c r="W1415" s="34">
        <v>49820</v>
      </c>
      <c r="X1415" s="109"/>
    </row>
    <row r="1416" spans="2:24" x14ac:dyDescent="0.2">
      <c r="B1416" s="14" t="s">
        <v>19622</v>
      </c>
      <c r="C1416" s="33" t="s">
        <v>8273</v>
      </c>
      <c r="D1416" s="16" t="s">
        <v>22611</v>
      </c>
      <c r="E1416" s="18" t="s">
        <v>26</v>
      </c>
      <c r="F1416" s="34">
        <v>41269</v>
      </c>
      <c r="G1416" s="20" t="s">
        <v>21186</v>
      </c>
      <c r="H1416" s="109"/>
      <c r="I1416" s="21">
        <v>406457</v>
      </c>
      <c r="J1416" s="21">
        <v>406457</v>
      </c>
      <c r="K1416" s="21">
        <v>406457</v>
      </c>
      <c r="L1416" s="21">
        <v>359616</v>
      </c>
      <c r="M1416" s="21"/>
      <c r="N1416" s="21">
        <v>46842</v>
      </c>
      <c r="O1416" s="21"/>
      <c r="P1416" s="125">
        <v>46842</v>
      </c>
      <c r="Q1416" s="21"/>
      <c r="R1416" s="21">
        <v>406457</v>
      </c>
      <c r="S1416" s="21"/>
      <c r="T1416" s="21"/>
      <c r="U1416" s="125">
        <v>0</v>
      </c>
      <c r="V1416" s="21">
        <v>3944</v>
      </c>
      <c r="W1416" s="34">
        <v>48755</v>
      </c>
      <c r="X1416" s="109"/>
    </row>
    <row r="1417" spans="2:24" x14ac:dyDescent="0.2">
      <c r="B1417" s="14" t="s">
        <v>19620</v>
      </c>
      <c r="C1417" s="33" t="s">
        <v>8265</v>
      </c>
      <c r="D1417" s="16" t="s">
        <v>22610</v>
      </c>
      <c r="E1417" s="18" t="s">
        <v>26</v>
      </c>
      <c r="F1417" s="34">
        <v>41207</v>
      </c>
      <c r="G1417" s="20" t="s">
        <v>21186</v>
      </c>
      <c r="H1417" s="109"/>
      <c r="I1417" s="21">
        <v>53121</v>
      </c>
      <c r="J1417" s="21">
        <v>53121</v>
      </c>
      <c r="K1417" s="21">
        <v>52391</v>
      </c>
      <c r="L1417" s="21">
        <v>6</v>
      </c>
      <c r="M1417" s="21"/>
      <c r="N1417" s="21">
        <v>53115</v>
      </c>
      <c r="O1417" s="21"/>
      <c r="P1417" s="125">
        <v>53115</v>
      </c>
      <c r="Q1417" s="21"/>
      <c r="R1417" s="21">
        <v>53121</v>
      </c>
      <c r="S1417" s="21"/>
      <c r="T1417" s="21"/>
      <c r="U1417" s="125">
        <v>0</v>
      </c>
      <c r="V1417" s="21">
        <v>1796</v>
      </c>
      <c r="W1417" s="34">
        <v>48207</v>
      </c>
      <c r="X1417" s="109"/>
    </row>
    <row r="1418" spans="2:24" x14ac:dyDescent="0.2">
      <c r="B1418" s="14" t="s">
        <v>19618</v>
      </c>
      <c r="C1418" s="33" t="s">
        <v>8263</v>
      </c>
      <c r="D1418" s="16" t="s">
        <v>22609</v>
      </c>
      <c r="E1418" s="18" t="s">
        <v>26</v>
      </c>
      <c r="F1418" s="34">
        <v>41244</v>
      </c>
      <c r="G1418" s="20" t="s">
        <v>21186</v>
      </c>
      <c r="H1418" s="109"/>
      <c r="I1418" s="21">
        <v>5777</v>
      </c>
      <c r="J1418" s="21">
        <v>5777</v>
      </c>
      <c r="K1418" s="21">
        <v>5989</v>
      </c>
      <c r="L1418" s="21">
        <v>5779</v>
      </c>
      <c r="M1418" s="21"/>
      <c r="N1418" s="21">
        <v>-1</v>
      </c>
      <c r="O1418" s="21"/>
      <c r="P1418" s="125">
        <v>-1</v>
      </c>
      <c r="Q1418" s="21"/>
      <c r="R1418" s="21">
        <v>5777</v>
      </c>
      <c r="S1418" s="21"/>
      <c r="T1418" s="21"/>
      <c r="U1418" s="125">
        <v>0</v>
      </c>
      <c r="V1418" s="21">
        <v>180</v>
      </c>
      <c r="W1418" s="34">
        <v>48359</v>
      </c>
      <c r="X1418" s="109"/>
    </row>
    <row r="1419" spans="2:24" x14ac:dyDescent="0.2">
      <c r="B1419" s="14" t="s">
        <v>19616</v>
      </c>
      <c r="C1419" s="33" t="s">
        <v>8261</v>
      </c>
      <c r="D1419" s="16" t="s">
        <v>22608</v>
      </c>
      <c r="E1419" s="18" t="s">
        <v>26</v>
      </c>
      <c r="F1419" s="34">
        <v>41244</v>
      </c>
      <c r="G1419" s="20" t="s">
        <v>21186</v>
      </c>
      <c r="H1419" s="109"/>
      <c r="I1419" s="21">
        <v>19790</v>
      </c>
      <c r="J1419" s="21">
        <v>19790</v>
      </c>
      <c r="K1419" s="21">
        <v>19790</v>
      </c>
      <c r="L1419" s="21">
        <v>19790</v>
      </c>
      <c r="M1419" s="21"/>
      <c r="N1419" s="21"/>
      <c r="O1419" s="21"/>
      <c r="P1419" s="125"/>
      <c r="Q1419" s="21"/>
      <c r="R1419" s="21">
        <v>19790</v>
      </c>
      <c r="S1419" s="21"/>
      <c r="T1419" s="21"/>
      <c r="U1419" s="125"/>
      <c r="V1419" s="21">
        <v>520</v>
      </c>
      <c r="W1419" s="34">
        <v>48269</v>
      </c>
      <c r="X1419" s="109"/>
    </row>
    <row r="1420" spans="2:24" x14ac:dyDescent="0.2">
      <c r="B1420" s="14" t="s">
        <v>19614</v>
      </c>
      <c r="C1420" s="33" t="s">
        <v>8259</v>
      </c>
      <c r="D1420" s="16" t="s">
        <v>22607</v>
      </c>
      <c r="E1420" s="18" t="s">
        <v>26</v>
      </c>
      <c r="F1420" s="34">
        <v>41244</v>
      </c>
      <c r="G1420" s="20" t="s">
        <v>21186</v>
      </c>
      <c r="H1420" s="109"/>
      <c r="I1420" s="21">
        <v>110175</v>
      </c>
      <c r="J1420" s="21">
        <v>110175</v>
      </c>
      <c r="K1420" s="21">
        <v>110278</v>
      </c>
      <c r="L1420" s="21">
        <v>110175</v>
      </c>
      <c r="M1420" s="21"/>
      <c r="N1420" s="21"/>
      <c r="O1420" s="21"/>
      <c r="P1420" s="125"/>
      <c r="Q1420" s="21"/>
      <c r="R1420" s="21">
        <v>110175</v>
      </c>
      <c r="S1420" s="21"/>
      <c r="T1420" s="21"/>
      <c r="U1420" s="125"/>
      <c r="V1420" s="21">
        <v>3019</v>
      </c>
      <c r="W1420" s="34">
        <v>48663</v>
      </c>
      <c r="X1420" s="109"/>
    </row>
    <row r="1421" spans="2:24" x14ac:dyDescent="0.2">
      <c r="B1421" s="14" t="s">
        <v>19612</v>
      </c>
      <c r="C1421" s="33" t="s">
        <v>8255</v>
      </c>
      <c r="D1421" s="16" t="s">
        <v>22606</v>
      </c>
      <c r="E1421" s="18" t="s">
        <v>26</v>
      </c>
      <c r="F1421" s="34">
        <v>41269</v>
      </c>
      <c r="G1421" s="20" t="s">
        <v>21186</v>
      </c>
      <c r="H1421" s="109"/>
      <c r="I1421" s="21">
        <v>2370810</v>
      </c>
      <c r="J1421" s="21">
        <v>2370810</v>
      </c>
      <c r="K1421" s="21">
        <v>2370810</v>
      </c>
      <c r="L1421" s="21">
        <v>2370810</v>
      </c>
      <c r="M1421" s="21"/>
      <c r="N1421" s="21"/>
      <c r="O1421" s="21"/>
      <c r="P1421" s="125"/>
      <c r="Q1421" s="21"/>
      <c r="R1421" s="21">
        <v>2370810</v>
      </c>
      <c r="S1421" s="21"/>
      <c r="T1421" s="21"/>
      <c r="U1421" s="125"/>
      <c r="V1421" s="21">
        <v>13811</v>
      </c>
      <c r="W1421" s="34">
        <v>48908</v>
      </c>
      <c r="X1421" s="109"/>
    </row>
    <row r="1422" spans="2:24" x14ac:dyDescent="0.2">
      <c r="B1422" s="14" t="s">
        <v>19610</v>
      </c>
      <c r="C1422" s="33" t="s">
        <v>8251</v>
      </c>
      <c r="D1422" s="16" t="s">
        <v>22605</v>
      </c>
      <c r="E1422" s="18" t="s">
        <v>26</v>
      </c>
      <c r="F1422" s="34">
        <v>41269</v>
      </c>
      <c r="G1422" s="20" t="s">
        <v>21186</v>
      </c>
      <c r="H1422" s="109"/>
      <c r="I1422" s="21">
        <v>6303</v>
      </c>
      <c r="J1422" s="21">
        <v>6303</v>
      </c>
      <c r="K1422" s="21">
        <v>6303</v>
      </c>
      <c r="L1422" s="21">
        <v>6303</v>
      </c>
      <c r="M1422" s="21"/>
      <c r="N1422" s="21"/>
      <c r="O1422" s="21"/>
      <c r="P1422" s="125"/>
      <c r="Q1422" s="21"/>
      <c r="R1422" s="21">
        <v>6303</v>
      </c>
      <c r="S1422" s="21"/>
      <c r="T1422" s="21"/>
      <c r="U1422" s="125"/>
      <c r="V1422" s="21">
        <v>26</v>
      </c>
      <c r="W1422" s="34">
        <v>49638</v>
      </c>
      <c r="X1422" s="109"/>
    </row>
    <row r="1423" spans="2:24" x14ac:dyDescent="0.2">
      <c r="B1423" s="14" t="s">
        <v>19608</v>
      </c>
      <c r="C1423" s="33" t="s">
        <v>8242</v>
      </c>
      <c r="D1423" s="16" t="s">
        <v>22604</v>
      </c>
      <c r="E1423" s="18" t="s">
        <v>26</v>
      </c>
      <c r="F1423" s="34">
        <v>41244</v>
      </c>
      <c r="G1423" s="20" t="s">
        <v>21186</v>
      </c>
      <c r="H1423" s="109"/>
      <c r="I1423" s="21">
        <v>289667</v>
      </c>
      <c r="J1423" s="21">
        <v>289667</v>
      </c>
      <c r="K1423" s="21">
        <v>289663</v>
      </c>
      <c r="L1423" s="21">
        <v>289670</v>
      </c>
      <c r="M1423" s="21"/>
      <c r="N1423" s="21">
        <v>-3</v>
      </c>
      <c r="O1423" s="21"/>
      <c r="P1423" s="125">
        <v>-3</v>
      </c>
      <c r="Q1423" s="21"/>
      <c r="R1423" s="21">
        <v>289667</v>
      </c>
      <c r="S1423" s="21"/>
      <c r="T1423" s="21"/>
      <c r="U1423" s="125">
        <v>0</v>
      </c>
      <c r="V1423" s="21">
        <v>7300</v>
      </c>
      <c r="W1423" s="34">
        <v>49365</v>
      </c>
      <c r="X1423" s="109"/>
    </row>
    <row r="1424" spans="2:24" x14ac:dyDescent="0.2">
      <c r="B1424" s="14" t="s">
        <v>19606</v>
      </c>
      <c r="C1424" s="33" t="s">
        <v>8239</v>
      </c>
      <c r="D1424" s="16" t="s">
        <v>22603</v>
      </c>
      <c r="E1424" s="18" t="s">
        <v>26</v>
      </c>
      <c r="F1424" s="34">
        <v>41244</v>
      </c>
      <c r="G1424" s="20" t="s">
        <v>21186</v>
      </c>
      <c r="H1424" s="109"/>
      <c r="I1424" s="21">
        <v>2072033</v>
      </c>
      <c r="J1424" s="21">
        <v>2072033</v>
      </c>
      <c r="K1424" s="21">
        <v>2009224</v>
      </c>
      <c r="L1424" s="21">
        <v>2062438</v>
      </c>
      <c r="M1424" s="21"/>
      <c r="N1424" s="21">
        <v>9595</v>
      </c>
      <c r="O1424" s="21"/>
      <c r="P1424" s="125">
        <v>9595</v>
      </c>
      <c r="Q1424" s="21"/>
      <c r="R1424" s="21">
        <v>2072033</v>
      </c>
      <c r="S1424" s="21"/>
      <c r="T1424" s="21"/>
      <c r="U1424" s="125">
        <v>0</v>
      </c>
      <c r="V1424" s="21">
        <v>64581</v>
      </c>
      <c r="W1424" s="34">
        <v>49424</v>
      </c>
      <c r="X1424" s="109"/>
    </row>
    <row r="1425" spans="2:24" x14ac:dyDescent="0.2">
      <c r="B1425" s="14" t="s">
        <v>19604</v>
      </c>
      <c r="C1425" s="33" t="s">
        <v>22602</v>
      </c>
      <c r="D1425" s="16" t="s">
        <v>22601</v>
      </c>
      <c r="E1425" s="18" t="s">
        <v>26</v>
      </c>
      <c r="F1425" s="34">
        <v>41153</v>
      </c>
      <c r="G1425" s="20" t="s">
        <v>21186</v>
      </c>
      <c r="H1425" s="109"/>
      <c r="I1425" s="21">
        <v>2314327</v>
      </c>
      <c r="J1425" s="21">
        <v>2314327</v>
      </c>
      <c r="K1425" s="21">
        <v>2256469</v>
      </c>
      <c r="L1425" s="21">
        <v>2289105</v>
      </c>
      <c r="M1425" s="21"/>
      <c r="N1425" s="21">
        <v>25222</v>
      </c>
      <c r="O1425" s="21"/>
      <c r="P1425" s="125">
        <v>25222</v>
      </c>
      <c r="Q1425" s="21"/>
      <c r="R1425" s="21">
        <v>2314327</v>
      </c>
      <c r="S1425" s="21"/>
      <c r="T1425" s="21"/>
      <c r="U1425" s="125">
        <v>0</v>
      </c>
      <c r="V1425" s="21">
        <v>49764</v>
      </c>
      <c r="W1425" s="34">
        <v>49515</v>
      </c>
      <c r="X1425" s="109"/>
    </row>
    <row r="1426" spans="2:24" x14ac:dyDescent="0.2">
      <c r="B1426" s="14" t="s">
        <v>19602</v>
      </c>
      <c r="C1426" s="33" t="s">
        <v>8235</v>
      </c>
      <c r="D1426" s="16" t="s">
        <v>22600</v>
      </c>
      <c r="E1426" s="18" t="s">
        <v>26</v>
      </c>
      <c r="F1426" s="34">
        <v>41244</v>
      </c>
      <c r="G1426" s="20" t="s">
        <v>21186</v>
      </c>
      <c r="H1426" s="109"/>
      <c r="I1426" s="21">
        <v>244459</v>
      </c>
      <c r="J1426" s="21">
        <v>244459</v>
      </c>
      <c r="K1426" s="21">
        <v>213172</v>
      </c>
      <c r="L1426" s="21">
        <v>202626</v>
      </c>
      <c r="M1426" s="21"/>
      <c r="N1426" s="21">
        <v>43721</v>
      </c>
      <c r="O1426" s="21">
        <v>1888</v>
      </c>
      <c r="P1426" s="125">
        <v>41833</v>
      </c>
      <c r="Q1426" s="21"/>
      <c r="R1426" s="21">
        <v>244459</v>
      </c>
      <c r="S1426" s="21"/>
      <c r="T1426" s="21"/>
      <c r="U1426" s="125">
        <v>0</v>
      </c>
      <c r="V1426" s="21">
        <v>8491</v>
      </c>
      <c r="W1426" s="34">
        <v>49638</v>
      </c>
      <c r="X1426" s="109"/>
    </row>
    <row r="1427" spans="2:24" x14ac:dyDescent="0.2">
      <c r="B1427" s="14" t="s">
        <v>19600</v>
      </c>
      <c r="C1427" s="33" t="s">
        <v>8233</v>
      </c>
      <c r="D1427" s="16" t="s">
        <v>22599</v>
      </c>
      <c r="E1427" s="18" t="s">
        <v>26</v>
      </c>
      <c r="F1427" s="34">
        <v>41244</v>
      </c>
      <c r="G1427" s="20" t="s">
        <v>21186</v>
      </c>
      <c r="H1427" s="109"/>
      <c r="I1427" s="21">
        <v>1792361</v>
      </c>
      <c r="J1427" s="21">
        <v>2510743</v>
      </c>
      <c r="K1427" s="21">
        <v>2158853</v>
      </c>
      <c r="L1427" s="21">
        <v>2085289</v>
      </c>
      <c r="M1427" s="21"/>
      <c r="N1427" s="21">
        <v>-290111</v>
      </c>
      <c r="O1427" s="21">
        <v>2817</v>
      </c>
      <c r="P1427" s="125">
        <v>-292928</v>
      </c>
      <c r="Q1427" s="21"/>
      <c r="R1427" s="21">
        <v>1792361</v>
      </c>
      <c r="S1427" s="21"/>
      <c r="T1427" s="21"/>
      <c r="U1427" s="125">
        <v>0</v>
      </c>
      <c r="V1427" s="21">
        <v>100032</v>
      </c>
      <c r="W1427" s="34">
        <v>49699</v>
      </c>
      <c r="X1427" s="109"/>
    </row>
    <row r="1428" spans="2:24" x14ac:dyDescent="0.2">
      <c r="B1428" s="14" t="s">
        <v>19598</v>
      </c>
      <c r="C1428" s="33" t="s">
        <v>8231</v>
      </c>
      <c r="D1428" s="16" t="s">
        <v>22598</v>
      </c>
      <c r="E1428" s="18" t="s">
        <v>26</v>
      </c>
      <c r="F1428" s="34">
        <v>41244</v>
      </c>
      <c r="G1428" s="20" t="s">
        <v>21186</v>
      </c>
      <c r="H1428" s="109"/>
      <c r="I1428" s="21">
        <v>1059729</v>
      </c>
      <c r="J1428" s="21">
        <v>1284167</v>
      </c>
      <c r="K1428" s="21">
        <v>1100311</v>
      </c>
      <c r="L1428" s="21">
        <v>1097704</v>
      </c>
      <c r="M1428" s="21"/>
      <c r="N1428" s="21">
        <v>-28626</v>
      </c>
      <c r="O1428" s="21">
        <v>9349</v>
      </c>
      <c r="P1428" s="125">
        <v>-37975</v>
      </c>
      <c r="Q1428" s="21"/>
      <c r="R1428" s="21">
        <v>1059729</v>
      </c>
      <c r="S1428" s="21"/>
      <c r="T1428" s="21"/>
      <c r="U1428" s="125">
        <v>0</v>
      </c>
      <c r="V1428" s="21">
        <v>49635</v>
      </c>
      <c r="W1428" s="34">
        <v>49730</v>
      </c>
      <c r="X1428" s="109"/>
    </row>
    <row r="1429" spans="2:24" x14ac:dyDescent="0.2">
      <c r="B1429" s="14" t="s">
        <v>19596</v>
      </c>
      <c r="C1429" s="33" t="s">
        <v>8228</v>
      </c>
      <c r="D1429" s="16" t="s">
        <v>22597</v>
      </c>
      <c r="E1429" s="18" t="s">
        <v>26</v>
      </c>
      <c r="F1429" s="34">
        <v>41244</v>
      </c>
      <c r="G1429" s="20" t="s">
        <v>21186</v>
      </c>
      <c r="H1429" s="109"/>
      <c r="I1429" s="21">
        <v>372355</v>
      </c>
      <c r="J1429" s="21">
        <v>372355</v>
      </c>
      <c r="K1429" s="21">
        <v>372345</v>
      </c>
      <c r="L1429" s="21">
        <v>272768</v>
      </c>
      <c r="M1429" s="21"/>
      <c r="N1429" s="21">
        <v>99587</v>
      </c>
      <c r="O1429" s="21"/>
      <c r="P1429" s="125">
        <v>99587</v>
      </c>
      <c r="Q1429" s="21"/>
      <c r="R1429" s="21">
        <v>372355</v>
      </c>
      <c r="S1429" s="21"/>
      <c r="T1429" s="21"/>
      <c r="U1429" s="125">
        <v>0</v>
      </c>
      <c r="V1429" s="21">
        <v>11673</v>
      </c>
      <c r="W1429" s="34">
        <v>50308</v>
      </c>
      <c r="X1429" s="109"/>
    </row>
    <row r="1430" spans="2:24" x14ac:dyDescent="0.2">
      <c r="B1430" s="14" t="s">
        <v>19594</v>
      </c>
      <c r="C1430" s="33" t="s">
        <v>8225</v>
      </c>
      <c r="D1430" s="16" t="s">
        <v>22596</v>
      </c>
      <c r="E1430" s="18" t="s">
        <v>26</v>
      </c>
      <c r="F1430" s="34">
        <v>41244</v>
      </c>
      <c r="G1430" s="20" t="s">
        <v>21186</v>
      </c>
      <c r="H1430" s="109"/>
      <c r="I1430" s="21">
        <v>1378906</v>
      </c>
      <c r="J1430" s="21">
        <v>1871542</v>
      </c>
      <c r="K1430" s="21">
        <v>1417431</v>
      </c>
      <c r="L1430" s="21">
        <v>1407694</v>
      </c>
      <c r="M1430" s="21"/>
      <c r="N1430" s="21">
        <v>-24597</v>
      </c>
      <c r="O1430" s="21">
        <v>4191</v>
      </c>
      <c r="P1430" s="125">
        <v>-28788</v>
      </c>
      <c r="Q1430" s="21"/>
      <c r="R1430" s="21">
        <v>1378906</v>
      </c>
      <c r="S1430" s="21"/>
      <c r="T1430" s="21"/>
      <c r="U1430" s="125">
        <v>0</v>
      </c>
      <c r="V1430" s="21">
        <v>29240</v>
      </c>
      <c r="W1430" s="34">
        <v>49699</v>
      </c>
      <c r="X1430" s="109"/>
    </row>
    <row r="1431" spans="2:24" x14ac:dyDescent="0.2">
      <c r="B1431" s="14" t="s">
        <v>19592</v>
      </c>
      <c r="C1431" s="33" t="s">
        <v>8223</v>
      </c>
      <c r="D1431" s="16" t="s">
        <v>22595</v>
      </c>
      <c r="E1431" s="18" t="s">
        <v>26</v>
      </c>
      <c r="F1431" s="34">
        <v>41244</v>
      </c>
      <c r="G1431" s="20" t="s">
        <v>21186</v>
      </c>
      <c r="H1431" s="109"/>
      <c r="I1431" s="21">
        <v>5636161</v>
      </c>
      <c r="J1431" s="21">
        <v>7460274</v>
      </c>
      <c r="K1431" s="21">
        <v>7438445</v>
      </c>
      <c r="L1431" s="21">
        <v>6015580</v>
      </c>
      <c r="M1431" s="21"/>
      <c r="N1431" s="21">
        <v>-379419</v>
      </c>
      <c r="O1431" s="21"/>
      <c r="P1431" s="125">
        <v>-379419</v>
      </c>
      <c r="Q1431" s="21"/>
      <c r="R1431" s="21">
        <v>5636161</v>
      </c>
      <c r="S1431" s="21"/>
      <c r="T1431" s="21"/>
      <c r="U1431" s="125">
        <v>0</v>
      </c>
      <c r="V1431" s="21">
        <v>106419</v>
      </c>
      <c r="W1431" s="34">
        <v>49754</v>
      </c>
      <c r="X1431" s="109"/>
    </row>
    <row r="1432" spans="2:24" x14ac:dyDescent="0.2">
      <c r="B1432" s="14" t="s">
        <v>19590</v>
      </c>
      <c r="C1432" s="33" t="s">
        <v>8221</v>
      </c>
      <c r="D1432" s="16" t="s">
        <v>22594</v>
      </c>
      <c r="E1432" s="18" t="s">
        <v>26</v>
      </c>
      <c r="F1432" s="34">
        <v>41244</v>
      </c>
      <c r="G1432" s="20" t="s">
        <v>21186</v>
      </c>
      <c r="H1432" s="109"/>
      <c r="I1432" s="21">
        <v>2534294</v>
      </c>
      <c r="J1432" s="21">
        <v>2534294</v>
      </c>
      <c r="K1432" s="21">
        <v>2448476</v>
      </c>
      <c r="L1432" s="21">
        <v>2534294</v>
      </c>
      <c r="M1432" s="21"/>
      <c r="N1432" s="21"/>
      <c r="O1432" s="21"/>
      <c r="P1432" s="125"/>
      <c r="Q1432" s="21"/>
      <c r="R1432" s="21">
        <v>2534294</v>
      </c>
      <c r="S1432" s="21"/>
      <c r="T1432" s="21"/>
      <c r="U1432" s="125"/>
      <c r="V1432" s="21">
        <v>64544</v>
      </c>
      <c r="W1432" s="34">
        <v>48932</v>
      </c>
      <c r="X1432" s="109"/>
    </row>
    <row r="1433" spans="2:24" x14ac:dyDescent="0.2">
      <c r="B1433" s="14" t="s">
        <v>19588</v>
      </c>
      <c r="C1433" s="33" t="s">
        <v>8219</v>
      </c>
      <c r="D1433" s="16" t="s">
        <v>22593</v>
      </c>
      <c r="E1433" s="18" t="s">
        <v>26</v>
      </c>
      <c r="F1433" s="34">
        <v>41244</v>
      </c>
      <c r="G1433" s="20" t="s">
        <v>21186</v>
      </c>
      <c r="H1433" s="109"/>
      <c r="I1433" s="21">
        <v>22921</v>
      </c>
      <c r="J1433" s="21">
        <v>22921</v>
      </c>
      <c r="K1433" s="21">
        <v>23150</v>
      </c>
      <c r="L1433" s="21">
        <v>22921</v>
      </c>
      <c r="M1433" s="21"/>
      <c r="N1433" s="21"/>
      <c r="O1433" s="21"/>
      <c r="P1433" s="125"/>
      <c r="Q1433" s="21"/>
      <c r="R1433" s="21">
        <v>22921</v>
      </c>
      <c r="S1433" s="21"/>
      <c r="T1433" s="21"/>
      <c r="U1433" s="125"/>
      <c r="V1433" s="21">
        <v>247</v>
      </c>
      <c r="W1433" s="34">
        <v>48902</v>
      </c>
      <c r="X1433" s="109"/>
    </row>
    <row r="1434" spans="2:24" x14ac:dyDescent="0.2">
      <c r="B1434" s="14" t="s">
        <v>19586</v>
      </c>
      <c r="C1434" s="33" t="s">
        <v>8217</v>
      </c>
      <c r="D1434" s="16" t="s">
        <v>22592</v>
      </c>
      <c r="E1434" s="18" t="s">
        <v>26</v>
      </c>
      <c r="F1434" s="34">
        <v>41244</v>
      </c>
      <c r="G1434" s="20" t="s">
        <v>21186</v>
      </c>
      <c r="H1434" s="109"/>
      <c r="I1434" s="21">
        <v>716204</v>
      </c>
      <c r="J1434" s="21">
        <v>716204</v>
      </c>
      <c r="K1434" s="21">
        <v>723926</v>
      </c>
      <c r="L1434" s="21">
        <v>716204</v>
      </c>
      <c r="M1434" s="21"/>
      <c r="N1434" s="21"/>
      <c r="O1434" s="21"/>
      <c r="P1434" s="125"/>
      <c r="Q1434" s="21"/>
      <c r="R1434" s="21">
        <v>716204</v>
      </c>
      <c r="S1434" s="21"/>
      <c r="T1434" s="21"/>
      <c r="U1434" s="125"/>
      <c r="V1434" s="21">
        <v>17404</v>
      </c>
      <c r="W1434" s="34">
        <v>48963</v>
      </c>
      <c r="X1434" s="109"/>
    </row>
    <row r="1435" spans="2:24" x14ac:dyDescent="0.2">
      <c r="B1435" s="14" t="s">
        <v>19584</v>
      </c>
      <c r="C1435" s="33" t="s">
        <v>22591</v>
      </c>
      <c r="D1435" s="16" t="s">
        <v>22590</v>
      </c>
      <c r="E1435" s="18" t="s">
        <v>26</v>
      </c>
      <c r="F1435" s="34">
        <v>41061</v>
      </c>
      <c r="G1435" s="20" t="s">
        <v>21186</v>
      </c>
      <c r="H1435" s="109"/>
      <c r="I1435" s="21">
        <v>6350968</v>
      </c>
      <c r="J1435" s="21">
        <v>6350968</v>
      </c>
      <c r="K1435" s="21">
        <v>6398601</v>
      </c>
      <c r="L1435" s="21">
        <v>6334988</v>
      </c>
      <c r="M1435" s="21"/>
      <c r="N1435" s="21">
        <v>15981</v>
      </c>
      <c r="O1435" s="21"/>
      <c r="P1435" s="125">
        <v>15981</v>
      </c>
      <c r="Q1435" s="21"/>
      <c r="R1435" s="21">
        <v>6350968</v>
      </c>
      <c r="S1435" s="21"/>
      <c r="T1435" s="21"/>
      <c r="U1435" s="125">
        <v>0</v>
      </c>
      <c r="V1435" s="21">
        <v>60803</v>
      </c>
      <c r="W1435" s="34">
        <v>44525</v>
      </c>
      <c r="X1435" s="109"/>
    </row>
    <row r="1436" spans="2:24" x14ac:dyDescent="0.2">
      <c r="B1436" s="14" t="s">
        <v>19582</v>
      </c>
      <c r="C1436" s="33" t="s">
        <v>12867</v>
      </c>
      <c r="D1436" s="16" t="s">
        <v>22589</v>
      </c>
      <c r="E1436" s="18" t="s">
        <v>26</v>
      </c>
      <c r="F1436" s="34">
        <v>41001</v>
      </c>
      <c r="G1436" s="20" t="s">
        <v>20597</v>
      </c>
      <c r="H1436" s="109"/>
      <c r="I1436" s="21">
        <v>1000000</v>
      </c>
      <c r="J1436" s="21">
        <v>1000000</v>
      </c>
      <c r="K1436" s="21">
        <v>1163320</v>
      </c>
      <c r="L1436" s="21">
        <v>1038676</v>
      </c>
      <c r="M1436" s="21"/>
      <c r="N1436" s="21">
        <v>-38676</v>
      </c>
      <c r="O1436" s="21"/>
      <c r="P1436" s="125">
        <v>-38676</v>
      </c>
      <c r="Q1436" s="21"/>
      <c r="R1436" s="21">
        <v>1000000</v>
      </c>
      <c r="S1436" s="21"/>
      <c r="T1436" s="21"/>
      <c r="U1436" s="125">
        <v>0</v>
      </c>
      <c r="V1436" s="21">
        <v>42600</v>
      </c>
      <c r="W1436" s="34">
        <v>42095</v>
      </c>
      <c r="X1436" s="109"/>
    </row>
    <row r="1437" spans="2:24" x14ac:dyDescent="0.2">
      <c r="B1437" s="14" t="s">
        <v>19580</v>
      </c>
      <c r="C1437" s="33" t="s">
        <v>22588</v>
      </c>
      <c r="D1437" s="16" t="s">
        <v>22587</v>
      </c>
      <c r="E1437" s="18" t="s">
        <v>26</v>
      </c>
      <c r="F1437" s="34">
        <v>40960</v>
      </c>
      <c r="G1437" s="20" t="s">
        <v>3559</v>
      </c>
      <c r="H1437" s="109"/>
      <c r="I1437" s="21">
        <v>1665000</v>
      </c>
      <c r="J1437" s="21">
        <v>1665000</v>
      </c>
      <c r="K1437" s="21">
        <v>1658923</v>
      </c>
      <c r="L1437" s="21">
        <v>1664830</v>
      </c>
      <c r="M1437" s="21"/>
      <c r="N1437" s="21">
        <v>170</v>
      </c>
      <c r="O1437" s="21"/>
      <c r="P1437" s="125">
        <v>170</v>
      </c>
      <c r="Q1437" s="21"/>
      <c r="R1437" s="21">
        <v>1665000</v>
      </c>
      <c r="S1437" s="21"/>
      <c r="T1437" s="21"/>
      <c r="U1437" s="125">
        <v>0</v>
      </c>
      <c r="V1437" s="21">
        <v>39960</v>
      </c>
      <c r="W1437" s="34">
        <v>40960</v>
      </c>
      <c r="X1437" s="109"/>
    </row>
    <row r="1438" spans="2:24" x14ac:dyDescent="0.2">
      <c r="B1438" s="14" t="s">
        <v>19578</v>
      </c>
      <c r="C1438" s="33" t="s">
        <v>22586</v>
      </c>
      <c r="D1438" s="16" t="s">
        <v>22585</v>
      </c>
      <c r="E1438" s="18" t="s">
        <v>26</v>
      </c>
      <c r="F1438" s="34">
        <v>41228</v>
      </c>
      <c r="G1438" s="20" t="s">
        <v>21186</v>
      </c>
      <c r="H1438" s="109"/>
      <c r="I1438" s="21">
        <v>5185000</v>
      </c>
      <c r="J1438" s="21">
        <v>5185000</v>
      </c>
      <c r="K1438" s="21">
        <v>5065097</v>
      </c>
      <c r="L1438" s="21">
        <v>5151267</v>
      </c>
      <c r="M1438" s="21"/>
      <c r="N1438" s="21">
        <v>33733</v>
      </c>
      <c r="O1438" s="21"/>
      <c r="P1438" s="125">
        <v>33733</v>
      </c>
      <c r="Q1438" s="21"/>
      <c r="R1438" s="21">
        <v>5185000</v>
      </c>
      <c r="S1438" s="21"/>
      <c r="T1438" s="21"/>
      <c r="U1438" s="125">
        <v>0</v>
      </c>
      <c r="V1438" s="21">
        <v>15764</v>
      </c>
      <c r="W1438" s="34">
        <v>42262</v>
      </c>
      <c r="X1438" s="109"/>
    </row>
    <row r="1439" spans="2:24" x14ac:dyDescent="0.2">
      <c r="B1439" s="14" t="s">
        <v>19576</v>
      </c>
      <c r="C1439" s="33" t="s">
        <v>22584</v>
      </c>
      <c r="D1439" s="16" t="s">
        <v>22583</v>
      </c>
      <c r="E1439" s="18" t="s">
        <v>26</v>
      </c>
      <c r="F1439" s="34">
        <v>40926</v>
      </c>
      <c r="G1439" s="20" t="s">
        <v>18973</v>
      </c>
      <c r="H1439" s="109"/>
      <c r="I1439" s="21">
        <v>7810820</v>
      </c>
      <c r="J1439" s="21">
        <v>6695000</v>
      </c>
      <c r="K1439" s="21">
        <v>7659013</v>
      </c>
      <c r="L1439" s="21">
        <v>7659013</v>
      </c>
      <c r="M1439" s="21"/>
      <c r="N1439" s="21">
        <v>-5804</v>
      </c>
      <c r="O1439" s="21"/>
      <c r="P1439" s="125">
        <v>-5804</v>
      </c>
      <c r="Q1439" s="21"/>
      <c r="R1439" s="21">
        <v>7653209</v>
      </c>
      <c r="S1439" s="21"/>
      <c r="T1439" s="21">
        <v>157611</v>
      </c>
      <c r="U1439" s="125">
        <v>157611</v>
      </c>
      <c r="V1439" s="21">
        <v>307672</v>
      </c>
      <c r="W1439" s="34">
        <v>43661</v>
      </c>
      <c r="X1439" s="109"/>
    </row>
    <row r="1440" spans="2:24" x14ac:dyDescent="0.2">
      <c r="B1440" s="14" t="s">
        <v>19574</v>
      </c>
      <c r="C1440" s="33" t="s">
        <v>12836</v>
      </c>
      <c r="D1440" s="16" t="s">
        <v>22582</v>
      </c>
      <c r="E1440" s="18" t="s">
        <v>26</v>
      </c>
      <c r="F1440" s="34">
        <v>41090</v>
      </c>
      <c r="G1440" s="20" t="s">
        <v>20922</v>
      </c>
      <c r="H1440" s="109"/>
      <c r="I1440" s="21">
        <v>1500000</v>
      </c>
      <c r="J1440" s="21">
        <v>1500000</v>
      </c>
      <c r="K1440" s="21">
        <v>1721685</v>
      </c>
      <c r="L1440" s="21">
        <v>1666072</v>
      </c>
      <c r="M1440" s="21"/>
      <c r="N1440" s="21">
        <v>-166072</v>
      </c>
      <c r="O1440" s="21"/>
      <c r="P1440" s="125">
        <v>-166072</v>
      </c>
      <c r="Q1440" s="21"/>
      <c r="R1440" s="21">
        <v>1500000</v>
      </c>
      <c r="S1440" s="21"/>
      <c r="T1440" s="21"/>
      <c r="U1440" s="125">
        <v>0</v>
      </c>
      <c r="V1440" s="21">
        <v>54600</v>
      </c>
      <c r="W1440" s="34">
        <v>45107</v>
      </c>
      <c r="X1440" s="109"/>
    </row>
    <row r="1441" spans="2:24" x14ac:dyDescent="0.2">
      <c r="B1441" s="14" t="s">
        <v>19572</v>
      </c>
      <c r="C1441" s="33" t="s">
        <v>22581</v>
      </c>
      <c r="D1441" s="16" t="s">
        <v>22580</v>
      </c>
      <c r="E1441" s="18" t="s">
        <v>26</v>
      </c>
      <c r="F1441" s="34">
        <v>41105</v>
      </c>
      <c r="G1441" s="20" t="s">
        <v>3559</v>
      </c>
      <c r="H1441" s="109"/>
      <c r="I1441" s="21">
        <v>15000000</v>
      </c>
      <c r="J1441" s="21">
        <v>15000000</v>
      </c>
      <c r="K1441" s="21">
        <v>14994000</v>
      </c>
      <c r="L1441" s="21">
        <v>14999534</v>
      </c>
      <c r="M1441" s="21"/>
      <c r="N1441" s="21">
        <v>466</v>
      </c>
      <c r="O1441" s="21"/>
      <c r="P1441" s="125">
        <v>466</v>
      </c>
      <c r="Q1441" s="21"/>
      <c r="R1441" s="21">
        <v>15000000</v>
      </c>
      <c r="S1441" s="21"/>
      <c r="T1441" s="21"/>
      <c r="U1441" s="125">
        <v>0</v>
      </c>
      <c r="V1441" s="21">
        <v>975000</v>
      </c>
      <c r="W1441" s="34">
        <v>41105</v>
      </c>
      <c r="X1441" s="109"/>
    </row>
    <row r="1442" spans="2:24" x14ac:dyDescent="0.2">
      <c r="B1442" s="14" t="s">
        <v>19570</v>
      </c>
      <c r="C1442" s="33" t="s">
        <v>22579</v>
      </c>
      <c r="D1442" s="16" t="s">
        <v>22578</v>
      </c>
      <c r="E1442" s="18" t="s">
        <v>26</v>
      </c>
      <c r="F1442" s="34">
        <v>41250</v>
      </c>
      <c r="G1442" s="20" t="s">
        <v>3559</v>
      </c>
      <c r="H1442" s="109"/>
      <c r="I1442" s="21">
        <v>9625000</v>
      </c>
      <c r="J1442" s="21">
        <v>9625000</v>
      </c>
      <c r="K1442" s="21">
        <v>9619899</v>
      </c>
      <c r="L1442" s="21">
        <v>9623986</v>
      </c>
      <c r="M1442" s="21"/>
      <c r="N1442" s="21">
        <v>1014</v>
      </c>
      <c r="O1442" s="21"/>
      <c r="P1442" s="125">
        <v>1014</v>
      </c>
      <c r="Q1442" s="21"/>
      <c r="R1442" s="21">
        <v>9625000</v>
      </c>
      <c r="S1442" s="21"/>
      <c r="T1442" s="21"/>
      <c r="U1442" s="125">
        <v>0</v>
      </c>
      <c r="V1442" s="21">
        <v>466813</v>
      </c>
      <c r="W1442" s="34">
        <v>41250</v>
      </c>
      <c r="X1442" s="109"/>
    </row>
    <row r="1443" spans="2:24" x14ac:dyDescent="0.2">
      <c r="B1443" s="14" t="s">
        <v>19568</v>
      </c>
      <c r="C1443" s="33" t="s">
        <v>22577</v>
      </c>
      <c r="D1443" s="16" t="s">
        <v>22576</v>
      </c>
      <c r="E1443" s="18" t="s">
        <v>26</v>
      </c>
      <c r="F1443" s="34">
        <v>40954</v>
      </c>
      <c r="G1443" s="20" t="s">
        <v>3559</v>
      </c>
      <c r="H1443" s="109"/>
      <c r="I1443" s="21">
        <v>5000000</v>
      </c>
      <c r="J1443" s="21">
        <v>5000000</v>
      </c>
      <c r="K1443" s="21">
        <v>4998900</v>
      </c>
      <c r="L1443" s="21">
        <v>4999966</v>
      </c>
      <c r="M1443" s="21"/>
      <c r="N1443" s="21">
        <v>34</v>
      </c>
      <c r="O1443" s="21"/>
      <c r="P1443" s="125">
        <f>SCDPT4!M1443+SCDPT4!N1443-SCDPT4!O1443</f>
        <v>34</v>
      </c>
      <c r="Q1443" s="21"/>
      <c r="R1443" s="21">
        <v>5000000</v>
      </c>
      <c r="S1443" s="21"/>
      <c r="T1443" s="21"/>
      <c r="U1443" s="125">
        <f>SCDPT4!S1443+SCDPT4!T1443</f>
        <v>0</v>
      </c>
      <c r="V1443" s="21">
        <v>143750</v>
      </c>
      <c r="W1443" s="34">
        <v>40954</v>
      </c>
      <c r="X1443" s="109"/>
    </row>
    <row r="1444" spans="2:24" x14ac:dyDescent="0.2">
      <c r="B1444" s="14" t="s">
        <v>19566</v>
      </c>
      <c r="C1444" s="33" t="s">
        <v>22575</v>
      </c>
      <c r="D1444" s="16" t="s">
        <v>22574</v>
      </c>
      <c r="E1444" s="18" t="s">
        <v>26</v>
      </c>
      <c r="F1444" s="34">
        <v>41000</v>
      </c>
      <c r="G1444" s="20" t="s">
        <v>21186</v>
      </c>
      <c r="H1444" s="109"/>
      <c r="I1444" s="21">
        <v>3465596</v>
      </c>
      <c r="J1444" s="21">
        <v>3465596</v>
      </c>
      <c r="K1444" s="21">
        <v>3539346</v>
      </c>
      <c r="L1444" s="21">
        <v>3536465</v>
      </c>
      <c r="M1444" s="21"/>
      <c r="N1444" s="21">
        <v>-70869</v>
      </c>
      <c r="O1444" s="21"/>
      <c r="P1444" s="125">
        <v>-70869</v>
      </c>
      <c r="Q1444" s="21"/>
      <c r="R1444" s="21">
        <v>3465596</v>
      </c>
      <c r="S1444" s="21"/>
      <c r="T1444" s="21"/>
      <c r="U1444" s="125">
        <v>0</v>
      </c>
      <c r="V1444" s="21">
        <v>60698</v>
      </c>
      <c r="W1444" s="34">
        <v>54346</v>
      </c>
      <c r="X1444" s="109"/>
    </row>
    <row r="1445" spans="2:24" x14ac:dyDescent="0.2">
      <c r="B1445" s="14" t="s">
        <v>19564</v>
      </c>
      <c r="C1445" s="33" t="s">
        <v>7608</v>
      </c>
      <c r="D1445" s="16" t="s">
        <v>22573</v>
      </c>
      <c r="E1445" s="18" t="s">
        <v>26</v>
      </c>
      <c r="F1445" s="34">
        <v>41244</v>
      </c>
      <c r="G1445" s="20" t="s">
        <v>21186</v>
      </c>
      <c r="H1445" s="109"/>
      <c r="I1445" s="21"/>
      <c r="J1445" s="21"/>
      <c r="K1445" s="21">
        <v>609244</v>
      </c>
      <c r="L1445" s="21">
        <v>371534</v>
      </c>
      <c r="M1445" s="21"/>
      <c r="N1445" s="21">
        <v>-371534</v>
      </c>
      <c r="O1445" s="21"/>
      <c r="P1445" s="125">
        <v>-371534</v>
      </c>
      <c r="Q1445" s="21"/>
      <c r="R1445" s="21"/>
      <c r="S1445" s="21"/>
      <c r="T1445" s="21"/>
      <c r="U1445" s="125">
        <v>0</v>
      </c>
      <c r="V1445" s="21">
        <v>142826</v>
      </c>
      <c r="W1445" s="34">
        <v>54346</v>
      </c>
      <c r="X1445" s="109"/>
    </row>
    <row r="1446" spans="2:24" x14ac:dyDescent="0.2">
      <c r="B1446" s="14" t="s">
        <v>19562</v>
      </c>
      <c r="C1446" s="33" t="s">
        <v>6439</v>
      </c>
      <c r="D1446" s="16" t="s">
        <v>22572</v>
      </c>
      <c r="E1446" s="18" t="s">
        <v>26</v>
      </c>
      <c r="F1446" s="34">
        <v>40954</v>
      </c>
      <c r="G1446" s="20" t="s">
        <v>20922</v>
      </c>
      <c r="H1446" s="109"/>
      <c r="I1446" s="21">
        <v>1643070</v>
      </c>
      <c r="J1446" s="21">
        <v>1643070</v>
      </c>
      <c r="K1446" s="21">
        <v>1643070</v>
      </c>
      <c r="L1446" s="21">
        <v>1643070</v>
      </c>
      <c r="M1446" s="21"/>
      <c r="N1446" s="21"/>
      <c r="O1446" s="21"/>
      <c r="P1446" s="125"/>
      <c r="Q1446" s="21"/>
      <c r="R1446" s="21">
        <v>1643070</v>
      </c>
      <c r="S1446" s="21"/>
      <c r="T1446" s="21"/>
      <c r="U1446" s="125"/>
      <c r="V1446" s="21">
        <v>69830</v>
      </c>
      <c r="W1446" s="34">
        <v>41685</v>
      </c>
      <c r="X1446" s="109"/>
    </row>
    <row r="1447" spans="2:24" x14ac:dyDescent="0.2">
      <c r="B1447" s="14" t="s">
        <v>19560</v>
      </c>
      <c r="C1447" s="33" t="s">
        <v>6436</v>
      </c>
      <c r="D1447" s="16" t="s">
        <v>22571</v>
      </c>
      <c r="E1447" s="18" t="s">
        <v>26</v>
      </c>
      <c r="F1447" s="34">
        <v>41153</v>
      </c>
      <c r="G1447" s="20" t="s">
        <v>20922</v>
      </c>
      <c r="H1447" s="109"/>
      <c r="I1447" s="21">
        <v>2333685</v>
      </c>
      <c r="J1447" s="21">
        <v>2333685</v>
      </c>
      <c r="K1447" s="21">
        <v>2567053</v>
      </c>
      <c r="L1447" s="21">
        <v>2519688</v>
      </c>
      <c r="M1447" s="21"/>
      <c r="N1447" s="21">
        <v>-186003</v>
      </c>
      <c r="O1447" s="21"/>
      <c r="P1447" s="125">
        <v>-186003</v>
      </c>
      <c r="Q1447" s="21"/>
      <c r="R1447" s="21">
        <v>2333685</v>
      </c>
      <c r="S1447" s="21"/>
      <c r="T1447" s="21"/>
      <c r="U1447" s="125">
        <v>0</v>
      </c>
      <c r="V1447" s="21">
        <v>173756</v>
      </c>
      <c r="W1447" s="34">
        <v>41518</v>
      </c>
      <c r="X1447" s="109"/>
    </row>
    <row r="1448" spans="2:24" x14ac:dyDescent="0.2">
      <c r="B1448" s="14" t="s">
        <v>19558</v>
      </c>
      <c r="C1448" s="33" t="s">
        <v>12792</v>
      </c>
      <c r="D1448" s="16" t="s">
        <v>22570</v>
      </c>
      <c r="E1448" s="18" t="s">
        <v>10114</v>
      </c>
      <c r="F1448" s="34">
        <v>41214</v>
      </c>
      <c r="G1448" s="20" t="s">
        <v>20922</v>
      </c>
      <c r="H1448" s="109"/>
      <c r="I1448" s="21">
        <v>6917352</v>
      </c>
      <c r="J1448" s="21">
        <v>6917352</v>
      </c>
      <c r="K1448" s="21">
        <v>7487143</v>
      </c>
      <c r="L1448" s="21">
        <v>6660421</v>
      </c>
      <c r="M1448" s="21"/>
      <c r="N1448" s="21"/>
      <c r="O1448" s="21"/>
      <c r="P1448" s="125">
        <v>0</v>
      </c>
      <c r="Q1448" s="21">
        <v>826722</v>
      </c>
      <c r="R1448" s="21">
        <v>6917352</v>
      </c>
      <c r="S1448" s="21">
        <v>-569791</v>
      </c>
      <c r="T1448" s="21"/>
      <c r="U1448" s="125">
        <v>-569791</v>
      </c>
      <c r="V1448" s="21">
        <v>384172</v>
      </c>
      <c r="W1448" s="34">
        <v>42309</v>
      </c>
      <c r="X1448" s="109"/>
    </row>
    <row r="1449" spans="2:24" x14ac:dyDescent="0.2">
      <c r="B1449" s="14" t="s">
        <v>19556</v>
      </c>
      <c r="C1449" s="33" t="s">
        <v>22569</v>
      </c>
      <c r="D1449" s="16" t="s">
        <v>22568</v>
      </c>
      <c r="E1449" s="18" t="s">
        <v>26</v>
      </c>
      <c r="F1449" s="34">
        <v>41061</v>
      </c>
      <c r="G1449" s="20" t="s">
        <v>21186</v>
      </c>
      <c r="H1449" s="109"/>
      <c r="I1449" s="21"/>
      <c r="J1449" s="21"/>
      <c r="K1449" s="21">
        <v>360070</v>
      </c>
      <c r="L1449" s="21">
        <v>35</v>
      </c>
      <c r="M1449" s="21"/>
      <c r="N1449" s="21">
        <v>-35</v>
      </c>
      <c r="O1449" s="21"/>
      <c r="P1449" s="125">
        <v>-35</v>
      </c>
      <c r="Q1449" s="21"/>
      <c r="R1449" s="21"/>
      <c r="S1449" s="21"/>
      <c r="T1449" s="21"/>
      <c r="U1449" s="125">
        <v>0</v>
      </c>
      <c r="V1449" s="21">
        <v>23278</v>
      </c>
      <c r="W1449" s="34">
        <v>47288</v>
      </c>
      <c r="X1449" s="109"/>
    </row>
    <row r="1450" spans="2:24" x14ac:dyDescent="0.2">
      <c r="B1450" s="14" t="s">
        <v>19554</v>
      </c>
      <c r="C1450" s="33" t="s">
        <v>7605</v>
      </c>
      <c r="D1450" s="16" t="s">
        <v>22567</v>
      </c>
      <c r="E1450" s="18" t="s">
        <v>26</v>
      </c>
      <c r="F1450" s="34">
        <v>41244</v>
      </c>
      <c r="G1450" s="20" t="s">
        <v>21186</v>
      </c>
      <c r="H1450" s="109"/>
      <c r="I1450" s="21"/>
      <c r="J1450" s="21"/>
      <c r="K1450" s="21">
        <v>40076</v>
      </c>
      <c r="L1450" s="21">
        <v>42762</v>
      </c>
      <c r="M1450" s="21">
        <v>6573</v>
      </c>
      <c r="N1450" s="21">
        <v>-48999</v>
      </c>
      <c r="O1450" s="21">
        <v>335</v>
      </c>
      <c r="P1450" s="125">
        <v>-42761</v>
      </c>
      <c r="Q1450" s="21"/>
      <c r="R1450" s="21"/>
      <c r="S1450" s="21"/>
      <c r="T1450" s="21"/>
      <c r="U1450" s="125">
        <v>0</v>
      </c>
      <c r="V1450" s="21">
        <v>62171</v>
      </c>
      <c r="W1450" s="34">
        <v>47471</v>
      </c>
      <c r="X1450" s="109"/>
    </row>
    <row r="1451" spans="2:24" x14ac:dyDescent="0.2">
      <c r="B1451" s="14" t="s">
        <v>19552</v>
      </c>
      <c r="C1451" s="33" t="s">
        <v>7602</v>
      </c>
      <c r="D1451" s="16" t="s">
        <v>22566</v>
      </c>
      <c r="E1451" s="18" t="s">
        <v>26</v>
      </c>
      <c r="F1451" s="34">
        <v>41244</v>
      </c>
      <c r="G1451" s="20" t="s">
        <v>21186</v>
      </c>
      <c r="H1451" s="109"/>
      <c r="I1451" s="21"/>
      <c r="J1451" s="21"/>
      <c r="K1451" s="21">
        <v>93474</v>
      </c>
      <c r="L1451" s="21">
        <v>54166</v>
      </c>
      <c r="M1451" s="21"/>
      <c r="N1451" s="21">
        <v>-54031</v>
      </c>
      <c r="O1451" s="21">
        <v>135</v>
      </c>
      <c r="P1451" s="125">
        <v>-54166</v>
      </c>
      <c r="Q1451" s="21"/>
      <c r="R1451" s="21"/>
      <c r="S1451" s="21"/>
      <c r="T1451" s="21"/>
      <c r="U1451" s="125">
        <v>0</v>
      </c>
      <c r="V1451" s="21">
        <v>17303</v>
      </c>
      <c r="W1451" s="34">
        <v>47805</v>
      </c>
      <c r="X1451" s="109"/>
    </row>
    <row r="1452" spans="2:24" x14ac:dyDescent="0.2">
      <c r="B1452" s="14" t="s">
        <v>19550</v>
      </c>
      <c r="C1452" s="33" t="s">
        <v>22565</v>
      </c>
      <c r="D1452" s="16" t="s">
        <v>22564</v>
      </c>
      <c r="E1452" s="18" t="s">
        <v>26</v>
      </c>
      <c r="F1452" s="34">
        <v>40969</v>
      </c>
      <c r="G1452" s="20" t="s">
        <v>21186</v>
      </c>
      <c r="H1452" s="109"/>
      <c r="I1452" s="21"/>
      <c r="J1452" s="21"/>
      <c r="K1452" s="21">
        <v>175704</v>
      </c>
      <c r="L1452" s="21">
        <v>7831</v>
      </c>
      <c r="M1452" s="21">
        <v>9977</v>
      </c>
      <c r="N1452" s="21">
        <v>-17808</v>
      </c>
      <c r="O1452" s="21"/>
      <c r="P1452" s="125">
        <v>-7831</v>
      </c>
      <c r="Q1452" s="21"/>
      <c r="R1452" s="21"/>
      <c r="S1452" s="21"/>
      <c r="T1452" s="21"/>
      <c r="U1452" s="125">
        <v>0</v>
      </c>
      <c r="V1452" s="21">
        <v>12501</v>
      </c>
      <c r="W1452" s="34">
        <v>48319</v>
      </c>
      <c r="X1452" s="109"/>
    </row>
    <row r="1453" spans="2:24" x14ac:dyDescent="0.2">
      <c r="B1453" s="14" t="s">
        <v>19548</v>
      </c>
      <c r="C1453" s="33" t="s">
        <v>8214</v>
      </c>
      <c r="D1453" s="16" t="s">
        <v>22563</v>
      </c>
      <c r="E1453" s="18" t="s">
        <v>26</v>
      </c>
      <c r="F1453" s="34">
        <v>41000</v>
      </c>
      <c r="G1453" s="20" t="s">
        <v>21186</v>
      </c>
      <c r="H1453" s="109"/>
      <c r="I1453" s="21">
        <v>95379</v>
      </c>
      <c r="J1453" s="21">
        <v>95379</v>
      </c>
      <c r="K1453" s="21">
        <v>95376</v>
      </c>
      <c r="L1453" s="21">
        <v>95379</v>
      </c>
      <c r="M1453" s="21"/>
      <c r="N1453" s="21"/>
      <c r="O1453" s="21"/>
      <c r="P1453" s="125"/>
      <c r="Q1453" s="21"/>
      <c r="R1453" s="21">
        <v>95379</v>
      </c>
      <c r="S1453" s="21"/>
      <c r="T1453" s="21"/>
      <c r="U1453" s="125"/>
      <c r="V1453" s="21">
        <v>1152</v>
      </c>
      <c r="W1453" s="34">
        <v>48604</v>
      </c>
      <c r="X1453" s="109"/>
    </row>
    <row r="1454" spans="2:24" x14ac:dyDescent="0.2">
      <c r="B1454" s="14" t="s">
        <v>19546</v>
      </c>
      <c r="C1454" s="33" t="s">
        <v>8212</v>
      </c>
      <c r="D1454" s="16" t="s">
        <v>22562</v>
      </c>
      <c r="E1454" s="18" t="s">
        <v>26</v>
      </c>
      <c r="F1454" s="34">
        <v>41153</v>
      </c>
      <c r="G1454" s="20" t="s">
        <v>21186</v>
      </c>
      <c r="H1454" s="109"/>
      <c r="I1454" s="21">
        <v>845594</v>
      </c>
      <c r="J1454" s="21">
        <v>845594</v>
      </c>
      <c r="K1454" s="21">
        <v>845588</v>
      </c>
      <c r="L1454" s="21">
        <v>845594</v>
      </c>
      <c r="M1454" s="21"/>
      <c r="N1454" s="21"/>
      <c r="O1454" s="21"/>
      <c r="P1454" s="125"/>
      <c r="Q1454" s="21"/>
      <c r="R1454" s="21">
        <v>845594</v>
      </c>
      <c r="S1454" s="21"/>
      <c r="T1454" s="21"/>
      <c r="U1454" s="125"/>
      <c r="V1454" s="21">
        <v>15368</v>
      </c>
      <c r="W1454" s="34">
        <v>47539</v>
      </c>
      <c r="X1454" s="109"/>
    </row>
    <row r="1455" spans="2:24" x14ac:dyDescent="0.2">
      <c r="B1455" s="14" t="s">
        <v>19544</v>
      </c>
      <c r="C1455" s="33" t="s">
        <v>8208</v>
      </c>
      <c r="D1455" s="16" t="s">
        <v>22561</v>
      </c>
      <c r="E1455" s="18" t="s">
        <v>26</v>
      </c>
      <c r="F1455" s="34">
        <v>41244</v>
      </c>
      <c r="G1455" s="20" t="s">
        <v>21186</v>
      </c>
      <c r="H1455" s="109"/>
      <c r="I1455" s="21">
        <v>2690142</v>
      </c>
      <c r="J1455" s="21">
        <v>2690142</v>
      </c>
      <c r="K1455" s="21">
        <v>2692030</v>
      </c>
      <c r="L1455" s="21">
        <v>2690142</v>
      </c>
      <c r="M1455" s="21"/>
      <c r="N1455" s="21"/>
      <c r="O1455" s="21"/>
      <c r="P1455" s="125"/>
      <c r="Q1455" s="21"/>
      <c r="R1455" s="21">
        <v>2690142</v>
      </c>
      <c r="S1455" s="21"/>
      <c r="T1455" s="21"/>
      <c r="U1455" s="125"/>
      <c r="V1455" s="21">
        <v>68396</v>
      </c>
      <c r="W1455" s="34">
        <v>49273</v>
      </c>
      <c r="X1455" s="109"/>
    </row>
    <row r="1456" spans="2:24" x14ac:dyDescent="0.2">
      <c r="B1456" s="14" t="s">
        <v>19542</v>
      </c>
      <c r="C1456" s="33" t="s">
        <v>8204</v>
      </c>
      <c r="D1456" s="16" t="s">
        <v>22560</v>
      </c>
      <c r="E1456" s="18" t="s">
        <v>26</v>
      </c>
      <c r="F1456" s="34">
        <v>41269</v>
      </c>
      <c r="G1456" s="20" t="s">
        <v>21186</v>
      </c>
      <c r="H1456" s="109"/>
      <c r="I1456" s="21">
        <v>56626</v>
      </c>
      <c r="J1456" s="21">
        <v>56626</v>
      </c>
      <c r="K1456" s="21">
        <v>56626</v>
      </c>
      <c r="L1456" s="21">
        <v>8693</v>
      </c>
      <c r="M1456" s="21">
        <v>28352</v>
      </c>
      <c r="N1456" s="21">
        <v>19581</v>
      </c>
      <c r="O1456" s="21"/>
      <c r="P1456" s="125">
        <v>47933</v>
      </c>
      <c r="Q1456" s="21"/>
      <c r="R1456" s="21">
        <v>56626</v>
      </c>
      <c r="S1456" s="21"/>
      <c r="T1456" s="21"/>
      <c r="U1456" s="125">
        <v>0</v>
      </c>
      <c r="V1456" s="21">
        <v>997</v>
      </c>
      <c r="W1456" s="34">
        <v>49273</v>
      </c>
      <c r="X1456" s="109"/>
    </row>
    <row r="1457" spans="2:24" x14ac:dyDescent="0.2">
      <c r="B1457" s="14" t="s">
        <v>19540</v>
      </c>
      <c r="C1457" s="33" t="s">
        <v>8199</v>
      </c>
      <c r="D1457" s="16" t="s">
        <v>22559</v>
      </c>
      <c r="E1457" s="18" t="s">
        <v>26</v>
      </c>
      <c r="F1457" s="34">
        <v>41244</v>
      </c>
      <c r="G1457" s="20" t="s">
        <v>21186</v>
      </c>
      <c r="H1457" s="109"/>
      <c r="I1457" s="21">
        <v>246929</v>
      </c>
      <c r="J1457" s="21">
        <v>246929</v>
      </c>
      <c r="K1457" s="21">
        <v>247315</v>
      </c>
      <c r="L1457" s="21">
        <v>246929</v>
      </c>
      <c r="M1457" s="21"/>
      <c r="N1457" s="21"/>
      <c r="O1457" s="21"/>
      <c r="P1457" s="125"/>
      <c r="Q1457" s="21"/>
      <c r="R1457" s="21">
        <v>246929</v>
      </c>
      <c r="S1457" s="21"/>
      <c r="T1457" s="21"/>
      <c r="U1457" s="125"/>
      <c r="V1457" s="21">
        <v>8029</v>
      </c>
      <c r="W1457" s="34">
        <v>49365</v>
      </c>
      <c r="X1457" s="109"/>
    </row>
    <row r="1458" spans="2:24" x14ac:dyDescent="0.2">
      <c r="B1458" s="14" t="s">
        <v>19538</v>
      </c>
      <c r="C1458" s="33" t="s">
        <v>22558</v>
      </c>
      <c r="D1458" s="16" t="s">
        <v>22557</v>
      </c>
      <c r="E1458" s="18" t="s">
        <v>26</v>
      </c>
      <c r="F1458" s="34">
        <v>40961</v>
      </c>
      <c r="G1458" s="20" t="s">
        <v>88</v>
      </c>
      <c r="H1458" s="109"/>
      <c r="I1458" s="21">
        <v>14505098</v>
      </c>
      <c r="J1458" s="21">
        <v>14500000</v>
      </c>
      <c r="K1458" s="21">
        <v>14043477</v>
      </c>
      <c r="L1458" s="21">
        <v>14419222</v>
      </c>
      <c r="M1458" s="21"/>
      <c r="N1458" s="21">
        <v>25143</v>
      </c>
      <c r="O1458" s="21"/>
      <c r="P1458" s="125">
        <v>25143</v>
      </c>
      <c r="Q1458" s="21"/>
      <c r="R1458" s="21">
        <v>14444365</v>
      </c>
      <c r="S1458" s="21"/>
      <c r="T1458" s="21">
        <v>60732</v>
      </c>
      <c r="U1458" s="125">
        <v>60732</v>
      </c>
      <c r="V1458" s="21">
        <v>10369</v>
      </c>
      <c r="W1458" s="34">
        <v>41835</v>
      </c>
      <c r="X1458" s="109"/>
    </row>
    <row r="1459" spans="2:24" x14ac:dyDescent="0.2">
      <c r="B1459" s="14" t="s">
        <v>19536</v>
      </c>
      <c r="C1459" s="33" t="s">
        <v>22556</v>
      </c>
      <c r="D1459" s="16" t="s">
        <v>22555</v>
      </c>
      <c r="E1459" s="18" t="s">
        <v>26</v>
      </c>
      <c r="F1459" s="34">
        <v>40990</v>
      </c>
      <c r="G1459" s="20" t="s">
        <v>88</v>
      </c>
      <c r="H1459" s="109"/>
      <c r="I1459" s="21">
        <v>14870430</v>
      </c>
      <c r="J1459" s="21">
        <v>14500000</v>
      </c>
      <c r="K1459" s="21">
        <v>15104922</v>
      </c>
      <c r="L1459" s="21">
        <v>14649965</v>
      </c>
      <c r="M1459" s="21"/>
      <c r="N1459" s="21">
        <v>-45173</v>
      </c>
      <c r="O1459" s="21"/>
      <c r="P1459" s="125">
        <v>-45173</v>
      </c>
      <c r="Q1459" s="21"/>
      <c r="R1459" s="21">
        <v>14604792</v>
      </c>
      <c r="S1459" s="21"/>
      <c r="T1459" s="21">
        <v>265638</v>
      </c>
      <c r="U1459" s="125">
        <v>265638</v>
      </c>
      <c r="V1459" s="21">
        <v>210347</v>
      </c>
      <c r="W1459" s="34">
        <v>41927</v>
      </c>
      <c r="X1459" s="109"/>
    </row>
    <row r="1460" spans="2:24" x14ac:dyDescent="0.2">
      <c r="B1460" s="14" t="s">
        <v>19534</v>
      </c>
      <c r="C1460" s="33" t="s">
        <v>22554</v>
      </c>
      <c r="D1460" s="16" t="s">
        <v>22553</v>
      </c>
      <c r="E1460" s="18" t="s">
        <v>26</v>
      </c>
      <c r="F1460" s="34">
        <v>40990</v>
      </c>
      <c r="G1460" s="20" t="s">
        <v>19040</v>
      </c>
      <c r="H1460" s="109"/>
      <c r="I1460" s="21">
        <v>21867924</v>
      </c>
      <c r="J1460" s="21">
        <v>21850000</v>
      </c>
      <c r="K1460" s="21">
        <v>22345039</v>
      </c>
      <c r="L1460" s="21">
        <v>21912848</v>
      </c>
      <c r="M1460" s="21"/>
      <c r="N1460" s="21">
        <v>-51775</v>
      </c>
      <c r="O1460" s="21"/>
      <c r="P1460" s="125">
        <v>-51775</v>
      </c>
      <c r="Q1460" s="21"/>
      <c r="R1460" s="21">
        <v>21861073</v>
      </c>
      <c r="S1460" s="21"/>
      <c r="T1460" s="21">
        <v>6850</v>
      </c>
      <c r="U1460" s="125">
        <v>6850</v>
      </c>
      <c r="V1460" s="21">
        <v>113705</v>
      </c>
      <c r="W1460" s="34">
        <v>41744</v>
      </c>
      <c r="X1460" s="109"/>
    </row>
    <row r="1461" spans="2:24" x14ac:dyDescent="0.2">
      <c r="B1461" s="14" t="s">
        <v>19532</v>
      </c>
      <c r="C1461" s="33" t="s">
        <v>8194</v>
      </c>
      <c r="D1461" s="16" t="s">
        <v>22552</v>
      </c>
      <c r="E1461" s="18" t="s">
        <v>26</v>
      </c>
      <c r="F1461" s="34">
        <v>41244</v>
      </c>
      <c r="G1461" s="20" t="s">
        <v>21186</v>
      </c>
      <c r="H1461" s="109"/>
      <c r="I1461" s="21">
        <v>1320774</v>
      </c>
      <c r="J1461" s="21">
        <v>1320774</v>
      </c>
      <c r="K1461" s="21">
        <v>1320360</v>
      </c>
      <c r="L1461" s="21">
        <v>1322676</v>
      </c>
      <c r="M1461" s="21"/>
      <c r="N1461" s="21">
        <v>-1902</v>
      </c>
      <c r="O1461" s="21"/>
      <c r="P1461" s="125">
        <v>-1902</v>
      </c>
      <c r="Q1461" s="21"/>
      <c r="R1461" s="21">
        <v>1320774</v>
      </c>
      <c r="S1461" s="21"/>
      <c r="T1461" s="21"/>
      <c r="U1461" s="125">
        <v>0</v>
      </c>
      <c r="V1461" s="21">
        <v>38382</v>
      </c>
      <c r="W1461" s="34">
        <v>49454</v>
      </c>
      <c r="X1461" s="109"/>
    </row>
    <row r="1462" spans="2:24" x14ac:dyDescent="0.2">
      <c r="B1462" s="14" t="s">
        <v>19530</v>
      </c>
      <c r="C1462" s="33" t="s">
        <v>22551</v>
      </c>
      <c r="D1462" s="16" t="s">
        <v>22550</v>
      </c>
      <c r="E1462" s="18" t="s">
        <v>26</v>
      </c>
      <c r="F1462" s="34">
        <v>41099</v>
      </c>
      <c r="G1462" s="20" t="s">
        <v>18973</v>
      </c>
      <c r="H1462" s="109"/>
      <c r="I1462" s="21">
        <v>15835188</v>
      </c>
      <c r="J1462" s="21">
        <v>14500000</v>
      </c>
      <c r="K1462" s="21">
        <v>16410000</v>
      </c>
      <c r="L1462" s="21">
        <v>15857408</v>
      </c>
      <c r="M1462" s="21"/>
      <c r="N1462" s="21">
        <v>-148170</v>
      </c>
      <c r="O1462" s="21"/>
      <c r="P1462" s="125">
        <v>-148170</v>
      </c>
      <c r="Q1462" s="21"/>
      <c r="R1462" s="21">
        <v>15709238</v>
      </c>
      <c r="S1462" s="21"/>
      <c r="T1462" s="21">
        <v>125949</v>
      </c>
      <c r="U1462" s="125">
        <v>125949</v>
      </c>
      <c r="V1462" s="21">
        <v>1091035</v>
      </c>
      <c r="W1462" s="34">
        <v>42050</v>
      </c>
      <c r="X1462" s="109"/>
    </row>
    <row r="1463" spans="2:24" x14ac:dyDescent="0.2">
      <c r="B1463" s="14" t="s">
        <v>19528</v>
      </c>
      <c r="C1463" s="33" t="s">
        <v>22549</v>
      </c>
      <c r="D1463" s="16" t="s">
        <v>22548</v>
      </c>
      <c r="E1463" s="18" t="s">
        <v>26</v>
      </c>
      <c r="F1463" s="34">
        <v>41271</v>
      </c>
      <c r="G1463" s="20" t="s">
        <v>22547</v>
      </c>
      <c r="H1463" s="109"/>
      <c r="I1463" s="21">
        <v>19732802</v>
      </c>
      <c r="J1463" s="21">
        <v>19742000</v>
      </c>
      <c r="K1463" s="21">
        <v>19705675</v>
      </c>
      <c r="L1463" s="21">
        <v>19725571</v>
      </c>
      <c r="M1463" s="21"/>
      <c r="N1463" s="21">
        <v>7231</v>
      </c>
      <c r="O1463" s="21"/>
      <c r="P1463" s="125">
        <v>7231</v>
      </c>
      <c r="Q1463" s="21"/>
      <c r="R1463" s="21">
        <v>19732802</v>
      </c>
      <c r="S1463" s="21"/>
      <c r="T1463" s="21"/>
      <c r="U1463" s="125">
        <v>0</v>
      </c>
      <c r="V1463" s="21">
        <v>1847535</v>
      </c>
      <c r="W1463" s="34">
        <v>41701</v>
      </c>
      <c r="X1463" s="109"/>
    </row>
    <row r="1464" spans="2:24" x14ac:dyDescent="0.2">
      <c r="B1464" s="14" t="s">
        <v>19526</v>
      </c>
      <c r="C1464" s="33" t="s">
        <v>6415</v>
      </c>
      <c r="D1464" s="16" t="s">
        <v>22546</v>
      </c>
      <c r="E1464" s="18" t="s">
        <v>26</v>
      </c>
      <c r="F1464" s="34">
        <v>41251</v>
      </c>
      <c r="G1464" s="20" t="s">
        <v>21186</v>
      </c>
      <c r="H1464" s="109"/>
      <c r="I1464" s="21">
        <v>6015952</v>
      </c>
      <c r="J1464" s="21">
        <v>6015952</v>
      </c>
      <c r="K1464" s="21">
        <v>6015914</v>
      </c>
      <c r="L1464" s="21">
        <v>6015952</v>
      </c>
      <c r="M1464" s="21"/>
      <c r="N1464" s="21"/>
      <c r="O1464" s="21"/>
      <c r="P1464" s="125"/>
      <c r="Q1464" s="21"/>
      <c r="R1464" s="21">
        <v>6015952</v>
      </c>
      <c r="S1464" s="21"/>
      <c r="T1464" s="21"/>
      <c r="U1464" s="125"/>
      <c r="V1464" s="21">
        <v>96504</v>
      </c>
      <c r="W1464" s="34">
        <v>41586</v>
      </c>
      <c r="X1464" s="109"/>
    </row>
    <row r="1465" spans="2:24" x14ac:dyDescent="0.2">
      <c r="B1465" s="14" t="s">
        <v>19524</v>
      </c>
      <c r="C1465" s="33" t="s">
        <v>22545</v>
      </c>
      <c r="D1465" s="16" t="s">
        <v>22544</v>
      </c>
      <c r="E1465" s="18" t="s">
        <v>26</v>
      </c>
      <c r="F1465" s="34">
        <v>41167</v>
      </c>
      <c r="G1465" s="20" t="s">
        <v>3559</v>
      </c>
      <c r="H1465" s="109"/>
      <c r="I1465" s="21">
        <v>12000000</v>
      </c>
      <c r="J1465" s="21">
        <v>12000000</v>
      </c>
      <c r="K1465" s="21">
        <v>11995680</v>
      </c>
      <c r="L1465" s="21">
        <v>11999584</v>
      </c>
      <c r="M1465" s="21"/>
      <c r="N1465" s="21">
        <v>416</v>
      </c>
      <c r="O1465" s="21"/>
      <c r="P1465" s="125">
        <v>416</v>
      </c>
      <c r="Q1465" s="21"/>
      <c r="R1465" s="21">
        <v>12000000</v>
      </c>
      <c r="S1465" s="21"/>
      <c r="T1465" s="21"/>
      <c r="U1465" s="125">
        <v>0</v>
      </c>
      <c r="V1465" s="21">
        <v>684000</v>
      </c>
      <c r="W1465" s="34">
        <v>41167</v>
      </c>
      <c r="X1465" s="109"/>
    </row>
    <row r="1466" spans="2:24" x14ac:dyDescent="0.2">
      <c r="B1466" s="14" t="s">
        <v>19522</v>
      </c>
      <c r="C1466" s="33" t="s">
        <v>22543</v>
      </c>
      <c r="D1466" s="16" t="s">
        <v>22542</v>
      </c>
      <c r="E1466" s="18" t="s">
        <v>26</v>
      </c>
      <c r="F1466" s="34">
        <v>41148</v>
      </c>
      <c r="G1466" s="20" t="s">
        <v>3559</v>
      </c>
      <c r="H1466" s="109"/>
      <c r="I1466" s="21">
        <v>20000000</v>
      </c>
      <c r="J1466" s="21">
        <v>20000000</v>
      </c>
      <c r="K1466" s="21">
        <v>19982800</v>
      </c>
      <c r="L1466" s="21">
        <v>19997696</v>
      </c>
      <c r="M1466" s="21"/>
      <c r="N1466" s="21">
        <v>2304</v>
      </c>
      <c r="O1466" s="21"/>
      <c r="P1466" s="125">
        <v>2304</v>
      </c>
      <c r="Q1466" s="21"/>
      <c r="R1466" s="21">
        <v>20000000</v>
      </c>
      <c r="S1466" s="21"/>
      <c r="T1466" s="21"/>
      <c r="U1466" s="125">
        <v>0</v>
      </c>
      <c r="V1466" s="21">
        <v>1100000</v>
      </c>
      <c r="W1466" s="34">
        <v>41148</v>
      </c>
      <c r="X1466" s="109"/>
    </row>
    <row r="1467" spans="2:24" x14ac:dyDescent="0.2">
      <c r="B1467" s="14" t="s">
        <v>19520</v>
      </c>
      <c r="C1467" s="33" t="s">
        <v>22541</v>
      </c>
      <c r="D1467" s="16" t="s">
        <v>22540</v>
      </c>
      <c r="E1467" s="18" t="s">
        <v>26</v>
      </c>
      <c r="F1467" s="34">
        <v>41220</v>
      </c>
      <c r="G1467" s="20" t="s">
        <v>21186</v>
      </c>
      <c r="H1467" s="109"/>
      <c r="I1467" s="21">
        <v>36125000</v>
      </c>
      <c r="J1467" s="21">
        <v>36125000</v>
      </c>
      <c r="K1467" s="21">
        <v>35740098</v>
      </c>
      <c r="L1467" s="21">
        <v>36002797</v>
      </c>
      <c r="M1467" s="21"/>
      <c r="N1467" s="21">
        <v>122203</v>
      </c>
      <c r="O1467" s="21"/>
      <c r="P1467" s="125">
        <v>122203</v>
      </c>
      <c r="Q1467" s="21"/>
      <c r="R1467" s="21">
        <v>36125000</v>
      </c>
      <c r="S1467" s="21"/>
      <c r="T1467" s="21"/>
      <c r="U1467" s="125">
        <v>0</v>
      </c>
      <c r="V1467" s="21">
        <v>292651</v>
      </c>
      <c r="W1467" s="34">
        <v>41950</v>
      </c>
      <c r="X1467" s="109"/>
    </row>
    <row r="1468" spans="2:24" x14ac:dyDescent="0.2">
      <c r="B1468" s="14" t="s">
        <v>19518</v>
      </c>
      <c r="C1468" s="33" t="s">
        <v>22539</v>
      </c>
      <c r="D1468" s="16" t="s">
        <v>22538</v>
      </c>
      <c r="E1468" s="18" t="s">
        <v>26</v>
      </c>
      <c r="F1468" s="34">
        <v>40954</v>
      </c>
      <c r="G1468" s="20" t="s">
        <v>88</v>
      </c>
      <c r="H1468" s="109"/>
      <c r="I1468" s="21">
        <v>14117074</v>
      </c>
      <c r="J1468" s="21">
        <v>14100000</v>
      </c>
      <c r="K1468" s="21">
        <v>14429367</v>
      </c>
      <c r="L1468" s="21">
        <v>14127949</v>
      </c>
      <c r="M1468" s="21"/>
      <c r="N1468" s="21">
        <v>-19153</v>
      </c>
      <c r="O1468" s="21"/>
      <c r="P1468" s="125">
        <v>-19153</v>
      </c>
      <c r="Q1468" s="21"/>
      <c r="R1468" s="21">
        <v>14108797</v>
      </c>
      <c r="S1468" s="21"/>
      <c r="T1468" s="21">
        <v>8277</v>
      </c>
      <c r="U1468" s="125">
        <v>8277</v>
      </c>
      <c r="V1468" s="21">
        <v>54028</v>
      </c>
      <c r="W1468" s="34">
        <v>41715</v>
      </c>
      <c r="X1468" s="109"/>
    </row>
    <row r="1469" spans="2:24" x14ac:dyDescent="0.2">
      <c r="B1469" s="14" t="s">
        <v>19515</v>
      </c>
      <c r="C1469" s="33" t="s">
        <v>8185</v>
      </c>
      <c r="D1469" s="16" t="s">
        <v>22537</v>
      </c>
      <c r="E1469" s="18" t="s">
        <v>26</v>
      </c>
      <c r="F1469" s="34">
        <v>41244</v>
      </c>
      <c r="G1469" s="20" t="s">
        <v>21186</v>
      </c>
      <c r="H1469" s="109"/>
      <c r="I1469" s="21">
        <v>156361</v>
      </c>
      <c r="J1469" s="21">
        <v>156361</v>
      </c>
      <c r="K1469" s="21">
        <v>156359</v>
      </c>
      <c r="L1469" s="21">
        <v>156361</v>
      </c>
      <c r="M1469" s="21"/>
      <c r="N1469" s="21"/>
      <c r="O1469" s="21"/>
      <c r="P1469" s="125"/>
      <c r="Q1469" s="21"/>
      <c r="R1469" s="21">
        <v>156361</v>
      </c>
      <c r="S1469" s="21"/>
      <c r="T1469" s="21"/>
      <c r="U1469" s="125"/>
      <c r="V1469" s="21">
        <v>4440</v>
      </c>
      <c r="W1469" s="34">
        <v>49059</v>
      </c>
      <c r="X1469" s="109"/>
    </row>
    <row r="1470" spans="2:24" x14ac:dyDescent="0.2">
      <c r="B1470" s="14" t="s">
        <v>19513</v>
      </c>
      <c r="C1470" s="33" t="s">
        <v>22536</v>
      </c>
      <c r="D1470" s="16" t="s">
        <v>22535</v>
      </c>
      <c r="E1470" s="18" t="s">
        <v>26</v>
      </c>
      <c r="F1470" s="34">
        <v>40990</v>
      </c>
      <c r="G1470" s="20" t="s">
        <v>19040</v>
      </c>
      <c r="H1470" s="109"/>
      <c r="I1470" s="21">
        <v>26573496</v>
      </c>
      <c r="J1470" s="21">
        <v>26500000</v>
      </c>
      <c r="K1470" s="21">
        <v>26817188</v>
      </c>
      <c r="L1470" s="21">
        <v>26561734</v>
      </c>
      <c r="M1470" s="21"/>
      <c r="N1470" s="21">
        <v>-44002</v>
      </c>
      <c r="O1470" s="21"/>
      <c r="P1470" s="125">
        <v>-44002</v>
      </c>
      <c r="Q1470" s="21"/>
      <c r="R1470" s="21">
        <v>26517732</v>
      </c>
      <c r="S1470" s="21"/>
      <c r="T1470" s="21">
        <v>55765</v>
      </c>
      <c r="U1470" s="125">
        <v>55765</v>
      </c>
      <c r="V1470" s="21">
        <v>179604</v>
      </c>
      <c r="W1470" s="34">
        <v>42506</v>
      </c>
      <c r="X1470" s="109"/>
    </row>
    <row r="1471" spans="2:24" x14ac:dyDescent="0.2">
      <c r="B1471" s="14" t="s">
        <v>19511</v>
      </c>
      <c r="C1471" s="33" t="s">
        <v>22536</v>
      </c>
      <c r="D1471" s="16" t="s">
        <v>22535</v>
      </c>
      <c r="E1471" s="18" t="s">
        <v>26</v>
      </c>
      <c r="F1471" s="34">
        <v>41044</v>
      </c>
      <c r="G1471" s="20" t="s">
        <v>21186</v>
      </c>
      <c r="H1471" s="109"/>
      <c r="I1471" s="21">
        <v>7000000</v>
      </c>
      <c r="J1471" s="21">
        <v>7000000</v>
      </c>
      <c r="K1471" s="21">
        <v>7098438</v>
      </c>
      <c r="L1471" s="21">
        <v>7023502</v>
      </c>
      <c r="M1471" s="21"/>
      <c r="N1471" s="21">
        <v>-23502</v>
      </c>
      <c r="O1471" s="21"/>
      <c r="P1471" s="125">
        <v>-23502</v>
      </c>
      <c r="Q1471" s="21"/>
      <c r="R1471" s="21">
        <v>7000000</v>
      </c>
      <c r="S1471" s="21"/>
      <c r="T1471" s="21"/>
      <c r="U1471" s="125">
        <v>0</v>
      </c>
      <c r="V1471" s="21">
        <v>69746</v>
      </c>
      <c r="W1471" s="34">
        <v>42506</v>
      </c>
      <c r="X1471" s="109"/>
    </row>
    <row r="1472" spans="2:24" x14ac:dyDescent="0.2">
      <c r="B1472" s="14" t="s">
        <v>19509</v>
      </c>
      <c r="C1472" s="33" t="s">
        <v>22534</v>
      </c>
      <c r="D1472" s="16" t="s">
        <v>22533</v>
      </c>
      <c r="E1472" s="18" t="s">
        <v>26</v>
      </c>
      <c r="F1472" s="34">
        <v>41136</v>
      </c>
      <c r="G1472" s="20" t="s">
        <v>21186</v>
      </c>
      <c r="H1472" s="109"/>
      <c r="I1472" s="21">
        <v>9700000</v>
      </c>
      <c r="J1472" s="21">
        <v>9700000</v>
      </c>
      <c r="K1472" s="21">
        <v>9700000</v>
      </c>
      <c r="L1472" s="21">
        <v>9700000</v>
      </c>
      <c r="M1472" s="21"/>
      <c r="N1472" s="21"/>
      <c r="O1472" s="21"/>
      <c r="P1472" s="125"/>
      <c r="Q1472" s="21"/>
      <c r="R1472" s="21">
        <v>9700000</v>
      </c>
      <c r="S1472" s="21"/>
      <c r="T1472" s="21"/>
      <c r="U1472" s="125"/>
      <c r="V1472" s="21">
        <v>118569</v>
      </c>
      <c r="W1472" s="34">
        <v>42597</v>
      </c>
      <c r="X1472" s="109"/>
    </row>
    <row r="1473" spans="2:24" x14ac:dyDescent="0.2">
      <c r="B1473" s="14" t="s">
        <v>19507</v>
      </c>
      <c r="C1473" s="33" t="s">
        <v>22532</v>
      </c>
      <c r="D1473" s="16" t="s">
        <v>22531</v>
      </c>
      <c r="E1473" s="18" t="s">
        <v>26</v>
      </c>
      <c r="F1473" s="34">
        <v>41002</v>
      </c>
      <c r="G1473" s="20" t="s">
        <v>19063</v>
      </c>
      <c r="H1473" s="109"/>
      <c r="I1473" s="21">
        <v>1837500</v>
      </c>
      <c r="J1473" s="21">
        <v>10000000</v>
      </c>
      <c r="K1473" s="21">
        <v>1219192</v>
      </c>
      <c r="L1473" s="21">
        <v>2433673</v>
      </c>
      <c r="M1473" s="21"/>
      <c r="N1473" s="21">
        <v>-110433</v>
      </c>
      <c r="O1473" s="21">
        <v>1156165</v>
      </c>
      <c r="P1473" s="125">
        <v>-1266598</v>
      </c>
      <c r="Q1473" s="21"/>
      <c r="R1473" s="21">
        <v>1167075</v>
      </c>
      <c r="S1473" s="21"/>
      <c r="T1473" s="21">
        <v>670425</v>
      </c>
      <c r="U1473" s="125">
        <v>670425</v>
      </c>
      <c r="V1473" s="21">
        <v>162707</v>
      </c>
      <c r="W1473" s="34">
        <v>54767</v>
      </c>
      <c r="X1473" s="109"/>
    </row>
    <row r="1474" spans="2:24" x14ac:dyDescent="0.2">
      <c r="B1474" s="14" t="s">
        <v>19505</v>
      </c>
      <c r="C1474" s="33" t="s">
        <v>8177</v>
      </c>
      <c r="D1474" s="16" t="s">
        <v>22530</v>
      </c>
      <c r="E1474" s="18" t="s">
        <v>26</v>
      </c>
      <c r="F1474" s="34">
        <v>41244</v>
      </c>
      <c r="G1474" s="20" t="s">
        <v>21186</v>
      </c>
      <c r="H1474" s="109"/>
      <c r="I1474" s="21">
        <v>872234</v>
      </c>
      <c r="J1474" s="21">
        <v>872234</v>
      </c>
      <c r="K1474" s="21">
        <v>872234</v>
      </c>
      <c r="L1474" s="21">
        <v>872234</v>
      </c>
      <c r="M1474" s="21"/>
      <c r="N1474" s="21"/>
      <c r="O1474" s="21"/>
      <c r="P1474" s="125"/>
      <c r="Q1474" s="21"/>
      <c r="R1474" s="21">
        <v>872234</v>
      </c>
      <c r="S1474" s="21"/>
      <c r="T1474" s="21"/>
      <c r="U1474" s="125"/>
      <c r="V1474" s="21">
        <v>20574</v>
      </c>
      <c r="W1474" s="34">
        <v>49730</v>
      </c>
      <c r="X1474" s="109"/>
    </row>
    <row r="1475" spans="2:24" x14ac:dyDescent="0.2">
      <c r="B1475" s="14" t="s">
        <v>19503</v>
      </c>
      <c r="C1475" s="33" t="s">
        <v>22529</v>
      </c>
      <c r="D1475" s="16" t="s">
        <v>22528</v>
      </c>
      <c r="E1475" s="18" t="s">
        <v>26</v>
      </c>
      <c r="F1475" s="34">
        <v>41271</v>
      </c>
      <c r="G1475" s="20" t="s">
        <v>20597</v>
      </c>
      <c r="H1475" s="109"/>
      <c r="I1475" s="21">
        <v>30000000</v>
      </c>
      <c r="J1475" s="21">
        <v>30000000</v>
      </c>
      <c r="K1475" s="21">
        <v>30000000</v>
      </c>
      <c r="L1475" s="21">
        <v>30000000</v>
      </c>
      <c r="M1475" s="21"/>
      <c r="N1475" s="21"/>
      <c r="O1475" s="21"/>
      <c r="P1475" s="125"/>
      <c r="Q1475" s="21"/>
      <c r="R1475" s="21">
        <v>30000000</v>
      </c>
      <c r="S1475" s="21"/>
      <c r="T1475" s="21"/>
      <c r="U1475" s="125"/>
      <c r="V1475" s="21">
        <v>2752237</v>
      </c>
      <c r="W1475" s="34">
        <v>41440</v>
      </c>
      <c r="X1475" s="109"/>
    </row>
    <row r="1476" spans="2:24" x14ac:dyDescent="0.2">
      <c r="B1476" s="14" t="s">
        <v>19501</v>
      </c>
      <c r="C1476" s="33" t="s">
        <v>12698</v>
      </c>
      <c r="D1476" s="16" t="s">
        <v>22527</v>
      </c>
      <c r="E1476" s="18" t="s">
        <v>26</v>
      </c>
      <c r="F1476" s="34">
        <v>41228</v>
      </c>
      <c r="G1476" s="20" t="s">
        <v>20922</v>
      </c>
      <c r="H1476" s="109"/>
      <c r="I1476" s="21">
        <v>3024679</v>
      </c>
      <c r="J1476" s="21">
        <v>3024679</v>
      </c>
      <c r="K1476" s="21">
        <v>3024679</v>
      </c>
      <c r="L1476" s="21">
        <v>3024679</v>
      </c>
      <c r="M1476" s="21"/>
      <c r="N1476" s="21"/>
      <c r="O1476" s="21"/>
      <c r="P1476" s="125"/>
      <c r="Q1476" s="21"/>
      <c r="R1476" s="21">
        <v>3024679</v>
      </c>
      <c r="S1476" s="21"/>
      <c r="T1476" s="21"/>
      <c r="U1476" s="125"/>
      <c r="V1476" s="21">
        <v>234103</v>
      </c>
      <c r="W1476" s="34">
        <v>42689</v>
      </c>
      <c r="X1476" s="109"/>
    </row>
    <row r="1477" spans="2:24" x14ac:dyDescent="0.2">
      <c r="B1477" s="14" t="s">
        <v>19499</v>
      </c>
      <c r="C1477" s="33" t="s">
        <v>7581</v>
      </c>
      <c r="D1477" s="16" t="s">
        <v>22526</v>
      </c>
      <c r="E1477" s="18" t="s">
        <v>26</v>
      </c>
      <c r="F1477" s="34">
        <v>41244</v>
      </c>
      <c r="G1477" s="20" t="s">
        <v>21186</v>
      </c>
      <c r="H1477" s="109"/>
      <c r="I1477" s="21"/>
      <c r="J1477" s="21"/>
      <c r="K1477" s="21">
        <v>298513</v>
      </c>
      <c r="L1477" s="21">
        <v>21931</v>
      </c>
      <c r="M1477" s="21">
        <v>12434</v>
      </c>
      <c r="N1477" s="21">
        <v>-34365</v>
      </c>
      <c r="O1477" s="21"/>
      <c r="P1477" s="125">
        <v>-21931</v>
      </c>
      <c r="Q1477" s="21"/>
      <c r="R1477" s="21"/>
      <c r="S1477" s="21"/>
      <c r="T1477" s="21"/>
      <c r="U1477" s="125">
        <v>0</v>
      </c>
      <c r="V1477" s="21">
        <v>40384</v>
      </c>
      <c r="W1477" s="34">
        <v>48806</v>
      </c>
      <c r="X1477" s="109"/>
    </row>
    <row r="1478" spans="2:24" x14ac:dyDescent="0.2">
      <c r="B1478" s="14" t="s">
        <v>19497</v>
      </c>
      <c r="C1478" s="33" t="s">
        <v>7578</v>
      </c>
      <c r="D1478" s="16" t="s">
        <v>22525</v>
      </c>
      <c r="E1478" s="18" t="s">
        <v>26</v>
      </c>
      <c r="F1478" s="34">
        <v>41244</v>
      </c>
      <c r="G1478" s="20" t="s">
        <v>21186</v>
      </c>
      <c r="H1478" s="109"/>
      <c r="I1478" s="21"/>
      <c r="J1478" s="21"/>
      <c r="K1478" s="21">
        <v>145791</v>
      </c>
      <c r="L1478" s="21">
        <v>128012</v>
      </c>
      <c r="M1478" s="21"/>
      <c r="N1478" s="21">
        <v>-128012</v>
      </c>
      <c r="O1478" s="21"/>
      <c r="P1478" s="125">
        <v>-128012</v>
      </c>
      <c r="Q1478" s="21"/>
      <c r="R1478" s="21"/>
      <c r="S1478" s="21"/>
      <c r="T1478" s="21"/>
      <c r="U1478" s="125">
        <v>0</v>
      </c>
      <c r="V1478" s="21">
        <v>45918</v>
      </c>
      <c r="W1478" s="34">
        <v>50839</v>
      </c>
      <c r="X1478" s="109"/>
    </row>
    <row r="1479" spans="2:24" x14ac:dyDescent="0.2">
      <c r="B1479" s="14" t="s">
        <v>19495</v>
      </c>
      <c r="C1479" s="33" t="s">
        <v>7575</v>
      </c>
      <c r="D1479" s="16" t="s">
        <v>22524</v>
      </c>
      <c r="E1479" s="18" t="s">
        <v>26</v>
      </c>
      <c r="F1479" s="34">
        <v>41244</v>
      </c>
      <c r="G1479" s="20" t="s">
        <v>21186</v>
      </c>
      <c r="H1479" s="109"/>
      <c r="I1479" s="21"/>
      <c r="J1479" s="21"/>
      <c r="K1479" s="21">
        <v>199063</v>
      </c>
      <c r="L1479" s="21">
        <v>192495</v>
      </c>
      <c r="M1479" s="21"/>
      <c r="N1479" s="21">
        <v>-192495</v>
      </c>
      <c r="O1479" s="21"/>
      <c r="P1479" s="125">
        <v>-192495</v>
      </c>
      <c r="Q1479" s="21"/>
      <c r="R1479" s="21"/>
      <c r="S1479" s="21"/>
      <c r="T1479" s="21"/>
      <c r="U1479" s="125">
        <v>0</v>
      </c>
      <c r="V1479" s="21">
        <v>11735</v>
      </c>
      <c r="W1479" s="34">
        <v>53671</v>
      </c>
      <c r="X1479" s="109"/>
    </row>
    <row r="1480" spans="2:24" x14ac:dyDescent="0.2">
      <c r="B1480" s="14" t="s">
        <v>19493</v>
      </c>
      <c r="C1480" s="33" t="s">
        <v>7569</v>
      </c>
      <c r="D1480" s="16" t="s">
        <v>22523</v>
      </c>
      <c r="E1480" s="18" t="s">
        <v>5793</v>
      </c>
      <c r="F1480" s="34">
        <v>41244</v>
      </c>
      <c r="G1480" s="20" t="s">
        <v>21186</v>
      </c>
      <c r="H1480" s="109"/>
      <c r="I1480" s="21"/>
      <c r="J1480" s="21"/>
      <c r="K1480" s="21">
        <v>3347314</v>
      </c>
      <c r="L1480" s="21">
        <v>428970</v>
      </c>
      <c r="M1480" s="21"/>
      <c r="N1480" s="21">
        <v>-386519</v>
      </c>
      <c r="O1480" s="21">
        <v>42451</v>
      </c>
      <c r="P1480" s="125">
        <v>-428970</v>
      </c>
      <c r="Q1480" s="21"/>
      <c r="R1480" s="21"/>
      <c r="S1480" s="21"/>
      <c r="T1480" s="21"/>
      <c r="U1480" s="125">
        <v>0</v>
      </c>
      <c r="V1480" s="21">
        <v>50687</v>
      </c>
      <c r="W1480" s="34">
        <v>51563</v>
      </c>
      <c r="X1480" s="109"/>
    </row>
    <row r="1481" spans="2:24" x14ac:dyDescent="0.2">
      <c r="B1481" s="14" t="s">
        <v>19491</v>
      </c>
      <c r="C1481" s="33" t="s">
        <v>22522</v>
      </c>
      <c r="D1481" s="16" t="s">
        <v>22521</v>
      </c>
      <c r="E1481" s="18" t="s">
        <v>26</v>
      </c>
      <c r="F1481" s="34">
        <v>41000</v>
      </c>
      <c r="G1481" s="20" t="s">
        <v>21186</v>
      </c>
      <c r="H1481" s="109"/>
      <c r="I1481" s="21"/>
      <c r="J1481" s="21"/>
      <c r="K1481" s="21">
        <v>2998548</v>
      </c>
      <c r="L1481" s="21">
        <v>128933</v>
      </c>
      <c r="M1481" s="21"/>
      <c r="N1481" s="21">
        <v>-128933</v>
      </c>
      <c r="O1481" s="21"/>
      <c r="P1481" s="125">
        <v>-128933</v>
      </c>
      <c r="Q1481" s="21"/>
      <c r="R1481" s="21"/>
      <c r="S1481" s="21"/>
      <c r="T1481" s="21"/>
      <c r="U1481" s="125">
        <v>0</v>
      </c>
      <c r="V1481" s="21">
        <v>188667</v>
      </c>
      <c r="W1481" s="34">
        <v>52361</v>
      </c>
      <c r="X1481" s="109"/>
    </row>
    <row r="1482" spans="2:24" x14ac:dyDescent="0.2">
      <c r="B1482" s="14" t="s">
        <v>19489</v>
      </c>
      <c r="C1482" s="33" t="s">
        <v>7552</v>
      </c>
      <c r="D1482" s="16" t="s">
        <v>22520</v>
      </c>
      <c r="E1482" s="18" t="s">
        <v>26</v>
      </c>
      <c r="F1482" s="34">
        <v>41244</v>
      </c>
      <c r="G1482" s="20" t="s">
        <v>21186</v>
      </c>
      <c r="H1482" s="109"/>
      <c r="I1482" s="21"/>
      <c r="J1482" s="21"/>
      <c r="K1482" s="21">
        <v>286181</v>
      </c>
      <c r="L1482" s="21">
        <v>236722</v>
      </c>
      <c r="M1482" s="21"/>
      <c r="N1482" s="21">
        <v>-236722</v>
      </c>
      <c r="O1482" s="21"/>
      <c r="P1482" s="125">
        <v>-236722</v>
      </c>
      <c r="Q1482" s="21"/>
      <c r="R1482" s="21"/>
      <c r="S1482" s="21"/>
      <c r="T1482" s="21"/>
      <c r="U1482" s="125">
        <v>0</v>
      </c>
      <c r="V1482" s="21">
        <v>21998</v>
      </c>
      <c r="W1482" s="34">
        <v>52361</v>
      </c>
      <c r="X1482" s="109"/>
    </row>
    <row r="1483" spans="2:24" x14ac:dyDescent="0.2">
      <c r="B1483" s="14" t="s">
        <v>19487</v>
      </c>
      <c r="C1483" s="33" t="s">
        <v>7538</v>
      </c>
      <c r="D1483" s="16" t="s">
        <v>22519</v>
      </c>
      <c r="E1483" s="18" t="s">
        <v>26</v>
      </c>
      <c r="F1483" s="34">
        <v>41244</v>
      </c>
      <c r="G1483" s="20" t="s">
        <v>21186</v>
      </c>
      <c r="H1483" s="109"/>
      <c r="I1483" s="21"/>
      <c r="J1483" s="21"/>
      <c r="K1483" s="21">
        <v>189213</v>
      </c>
      <c r="L1483" s="21">
        <v>28</v>
      </c>
      <c r="M1483" s="21"/>
      <c r="N1483" s="21">
        <v>-28</v>
      </c>
      <c r="O1483" s="21"/>
      <c r="P1483" s="125">
        <v>-28</v>
      </c>
      <c r="Q1483" s="21"/>
      <c r="R1483" s="21"/>
      <c r="S1483" s="21"/>
      <c r="T1483" s="21"/>
      <c r="U1483" s="125">
        <v>0</v>
      </c>
      <c r="V1483" s="21">
        <v>23431</v>
      </c>
      <c r="W1483" s="34">
        <v>48014</v>
      </c>
      <c r="X1483" s="109"/>
    </row>
    <row r="1484" spans="2:24" x14ac:dyDescent="0.2">
      <c r="B1484" s="14" t="s">
        <v>19485</v>
      </c>
      <c r="C1484" s="33" t="s">
        <v>7527</v>
      </c>
      <c r="D1484" s="16" t="s">
        <v>22518</v>
      </c>
      <c r="E1484" s="18" t="s">
        <v>26</v>
      </c>
      <c r="F1484" s="34">
        <v>41244</v>
      </c>
      <c r="G1484" s="20" t="s">
        <v>21186</v>
      </c>
      <c r="H1484" s="109"/>
      <c r="I1484" s="21"/>
      <c r="J1484" s="21"/>
      <c r="K1484" s="21">
        <v>861512</v>
      </c>
      <c r="L1484" s="21">
        <v>400214</v>
      </c>
      <c r="M1484" s="21"/>
      <c r="N1484" s="21">
        <v>-400214</v>
      </c>
      <c r="O1484" s="21"/>
      <c r="P1484" s="125">
        <v>-400214</v>
      </c>
      <c r="Q1484" s="21"/>
      <c r="R1484" s="21"/>
      <c r="S1484" s="21"/>
      <c r="T1484" s="21"/>
      <c r="U1484" s="125">
        <v>0</v>
      </c>
      <c r="V1484" s="21">
        <v>70667</v>
      </c>
      <c r="W1484" s="34">
        <v>50839</v>
      </c>
      <c r="X1484" s="109"/>
    </row>
    <row r="1485" spans="2:24" x14ac:dyDescent="0.2">
      <c r="B1485" s="14" t="s">
        <v>19483</v>
      </c>
      <c r="C1485" s="33" t="s">
        <v>7525</v>
      </c>
      <c r="D1485" s="16" t="s">
        <v>22517</v>
      </c>
      <c r="E1485" s="18" t="s">
        <v>26</v>
      </c>
      <c r="F1485" s="34">
        <v>41153</v>
      </c>
      <c r="G1485" s="20" t="s">
        <v>21186</v>
      </c>
      <c r="H1485" s="109"/>
      <c r="I1485" s="21"/>
      <c r="J1485" s="21"/>
      <c r="K1485" s="21">
        <v>5661461</v>
      </c>
      <c r="L1485" s="21">
        <v>2304478</v>
      </c>
      <c r="M1485" s="21"/>
      <c r="N1485" s="21">
        <v>-2304478</v>
      </c>
      <c r="O1485" s="21"/>
      <c r="P1485" s="125">
        <v>-2304478</v>
      </c>
      <c r="Q1485" s="21"/>
      <c r="R1485" s="21"/>
      <c r="S1485" s="21"/>
      <c r="T1485" s="21"/>
      <c r="U1485" s="125">
        <v>0</v>
      </c>
      <c r="V1485" s="21">
        <v>689417</v>
      </c>
      <c r="W1485" s="34">
        <v>54767</v>
      </c>
      <c r="X1485" s="109"/>
    </row>
    <row r="1486" spans="2:24" x14ac:dyDescent="0.2">
      <c r="B1486" s="14" t="s">
        <v>19481</v>
      </c>
      <c r="C1486" s="33" t="s">
        <v>6394</v>
      </c>
      <c r="D1486" s="16" t="s">
        <v>19747</v>
      </c>
      <c r="E1486" s="18" t="s">
        <v>26</v>
      </c>
      <c r="F1486" s="34">
        <v>40909</v>
      </c>
      <c r="G1486" s="20" t="s">
        <v>20922</v>
      </c>
      <c r="H1486" s="109"/>
      <c r="I1486" s="21">
        <v>431826</v>
      </c>
      <c r="J1486" s="21">
        <v>431826</v>
      </c>
      <c r="K1486" s="21">
        <v>431826</v>
      </c>
      <c r="L1486" s="21">
        <v>431826</v>
      </c>
      <c r="M1486" s="21"/>
      <c r="N1486" s="21"/>
      <c r="O1486" s="21"/>
      <c r="P1486" s="125"/>
      <c r="Q1486" s="21"/>
      <c r="R1486" s="21">
        <v>431826</v>
      </c>
      <c r="S1486" s="21"/>
      <c r="T1486" s="21"/>
      <c r="U1486" s="125"/>
      <c r="V1486" s="21">
        <v>19821</v>
      </c>
      <c r="W1486" s="34">
        <v>41640</v>
      </c>
      <c r="X1486" s="109"/>
    </row>
    <row r="1487" spans="2:24" x14ac:dyDescent="0.2">
      <c r="B1487" s="14" t="s">
        <v>19479</v>
      </c>
      <c r="C1487" s="33" t="s">
        <v>22516</v>
      </c>
      <c r="D1487" s="16" t="s">
        <v>22515</v>
      </c>
      <c r="E1487" s="18" t="s">
        <v>26</v>
      </c>
      <c r="F1487" s="34">
        <v>41068</v>
      </c>
      <c r="G1487" s="20" t="s">
        <v>22514</v>
      </c>
      <c r="H1487" s="109"/>
      <c r="I1487" s="21">
        <v>4682642</v>
      </c>
      <c r="J1487" s="21">
        <v>4685000</v>
      </c>
      <c r="K1487" s="21">
        <v>4662653</v>
      </c>
      <c r="L1487" s="21">
        <v>4681276</v>
      </c>
      <c r="M1487" s="21"/>
      <c r="N1487" s="21">
        <v>1366</v>
      </c>
      <c r="O1487" s="21"/>
      <c r="P1487" s="125">
        <v>1366</v>
      </c>
      <c r="Q1487" s="21"/>
      <c r="R1487" s="21">
        <v>4682642</v>
      </c>
      <c r="S1487" s="21"/>
      <c r="T1487" s="21"/>
      <c r="U1487" s="125">
        <v>0</v>
      </c>
      <c r="V1487" s="21">
        <v>362910</v>
      </c>
      <c r="W1487" s="34">
        <v>41379</v>
      </c>
      <c r="X1487" s="109"/>
    </row>
    <row r="1488" spans="2:24" x14ac:dyDescent="0.2">
      <c r="B1488" s="14" t="s">
        <v>19476</v>
      </c>
      <c r="C1488" s="33" t="s">
        <v>6386</v>
      </c>
      <c r="D1488" s="16" t="s">
        <v>19733</v>
      </c>
      <c r="E1488" s="18" t="s">
        <v>26</v>
      </c>
      <c r="F1488" s="34">
        <v>41019</v>
      </c>
      <c r="G1488" s="20" t="s">
        <v>105</v>
      </c>
      <c r="H1488" s="109"/>
      <c r="I1488" s="21">
        <v>13559794</v>
      </c>
      <c r="J1488" s="21">
        <v>13714436</v>
      </c>
      <c r="K1488" s="21">
        <v>13505768</v>
      </c>
      <c r="L1488" s="21">
        <v>13558183</v>
      </c>
      <c r="M1488" s="21"/>
      <c r="N1488" s="21">
        <v>1611</v>
      </c>
      <c r="O1488" s="21"/>
      <c r="P1488" s="125">
        <v>1611</v>
      </c>
      <c r="Q1488" s="21"/>
      <c r="R1488" s="21">
        <v>13559794</v>
      </c>
      <c r="S1488" s="21"/>
      <c r="T1488" s="21"/>
      <c r="U1488" s="125">
        <v>0</v>
      </c>
      <c r="V1488" s="21">
        <v>4559</v>
      </c>
      <c r="W1488" s="34">
        <v>44670</v>
      </c>
      <c r="X1488" s="109"/>
    </row>
    <row r="1489" spans="2:24" x14ac:dyDescent="0.2">
      <c r="B1489" s="14" t="s">
        <v>19474</v>
      </c>
      <c r="C1489" s="33" t="s">
        <v>6383</v>
      </c>
      <c r="D1489" s="16" t="s">
        <v>22513</v>
      </c>
      <c r="E1489" s="18" t="s">
        <v>26</v>
      </c>
      <c r="F1489" s="34">
        <v>41030</v>
      </c>
      <c r="G1489" s="20" t="s">
        <v>20922</v>
      </c>
      <c r="H1489" s="109"/>
      <c r="I1489" s="21">
        <v>30955</v>
      </c>
      <c r="J1489" s="21">
        <v>30955</v>
      </c>
      <c r="K1489" s="21">
        <v>31071</v>
      </c>
      <c r="L1489" s="21">
        <v>31039</v>
      </c>
      <c r="M1489" s="21"/>
      <c r="N1489" s="21">
        <v>-84</v>
      </c>
      <c r="O1489" s="21"/>
      <c r="P1489" s="125">
        <v>-84</v>
      </c>
      <c r="Q1489" s="21"/>
      <c r="R1489" s="21">
        <v>30955</v>
      </c>
      <c r="S1489" s="21"/>
      <c r="T1489" s="21"/>
      <c r="U1489" s="125">
        <v>0</v>
      </c>
      <c r="V1489" s="21">
        <v>1056</v>
      </c>
      <c r="W1489" s="34">
        <v>43221</v>
      </c>
      <c r="X1489" s="109"/>
    </row>
    <row r="1490" spans="2:24" x14ac:dyDescent="0.2">
      <c r="B1490" s="14" t="s">
        <v>19472</v>
      </c>
      <c r="C1490" s="33" t="s">
        <v>6380</v>
      </c>
      <c r="D1490" s="16" t="s">
        <v>22512</v>
      </c>
      <c r="E1490" s="18" t="s">
        <v>26</v>
      </c>
      <c r="F1490" s="34">
        <v>41123</v>
      </c>
      <c r="G1490" s="20" t="s">
        <v>20922</v>
      </c>
      <c r="H1490" s="109"/>
      <c r="I1490" s="21">
        <v>1273264</v>
      </c>
      <c r="J1490" s="21">
        <v>1273264</v>
      </c>
      <c r="K1490" s="21">
        <v>1192181</v>
      </c>
      <c r="L1490" s="21">
        <v>1224207</v>
      </c>
      <c r="M1490" s="21"/>
      <c r="N1490" s="21">
        <v>49057</v>
      </c>
      <c r="O1490" s="21"/>
      <c r="P1490" s="125">
        <v>49057</v>
      </c>
      <c r="Q1490" s="21"/>
      <c r="R1490" s="21">
        <v>1273264</v>
      </c>
      <c r="S1490" s="21"/>
      <c r="T1490" s="21"/>
      <c r="U1490" s="125">
        <v>0</v>
      </c>
      <c r="V1490" s="21">
        <v>51879</v>
      </c>
      <c r="W1490" s="34">
        <v>43498</v>
      </c>
      <c r="X1490" s="109"/>
    </row>
    <row r="1491" spans="2:24" x14ac:dyDescent="0.2">
      <c r="B1491" s="14" t="s">
        <v>19470</v>
      </c>
      <c r="C1491" s="33" t="s">
        <v>6377</v>
      </c>
      <c r="D1491" s="16" t="s">
        <v>22511</v>
      </c>
      <c r="E1491" s="18" t="s">
        <v>26</v>
      </c>
      <c r="F1491" s="34">
        <v>40909</v>
      </c>
      <c r="G1491" s="20" t="s">
        <v>18966</v>
      </c>
      <c r="H1491" s="109"/>
      <c r="I1491" s="21">
        <v>30</v>
      </c>
      <c r="J1491" s="21">
        <v>30</v>
      </c>
      <c r="K1491" s="21">
        <v>28</v>
      </c>
      <c r="L1491" s="21">
        <v>29</v>
      </c>
      <c r="M1491" s="21"/>
      <c r="N1491" s="21"/>
      <c r="O1491" s="21"/>
      <c r="P1491" s="125">
        <v>0</v>
      </c>
      <c r="Q1491" s="21"/>
      <c r="R1491" s="21">
        <v>29</v>
      </c>
      <c r="S1491" s="21"/>
      <c r="T1491" s="21">
        <v>1</v>
      </c>
      <c r="U1491" s="125">
        <v>1</v>
      </c>
      <c r="V1491" s="21">
        <v>0</v>
      </c>
      <c r="W1491" s="34">
        <v>43905</v>
      </c>
      <c r="X1491" s="109"/>
    </row>
    <row r="1492" spans="2:24" x14ac:dyDescent="0.2">
      <c r="B1492" s="14" t="s">
        <v>19468</v>
      </c>
      <c r="C1492" s="33" t="s">
        <v>6377</v>
      </c>
      <c r="D1492" s="16" t="s">
        <v>22511</v>
      </c>
      <c r="E1492" s="18" t="s">
        <v>26</v>
      </c>
      <c r="F1492" s="34">
        <v>41167</v>
      </c>
      <c r="G1492" s="20" t="s">
        <v>20922</v>
      </c>
      <c r="H1492" s="109"/>
      <c r="I1492" s="21">
        <v>497607</v>
      </c>
      <c r="J1492" s="21">
        <v>497607</v>
      </c>
      <c r="K1492" s="21">
        <v>470673</v>
      </c>
      <c r="L1492" s="21">
        <v>478915</v>
      </c>
      <c r="M1492" s="21"/>
      <c r="N1492" s="21">
        <v>18692</v>
      </c>
      <c r="O1492" s="21"/>
      <c r="P1492" s="125">
        <v>18692</v>
      </c>
      <c r="Q1492" s="21"/>
      <c r="R1492" s="21">
        <v>497607</v>
      </c>
      <c r="S1492" s="21"/>
      <c r="T1492" s="21"/>
      <c r="U1492" s="125">
        <v>0</v>
      </c>
      <c r="V1492" s="21">
        <v>22381</v>
      </c>
      <c r="W1492" s="34">
        <v>43905</v>
      </c>
      <c r="X1492" s="109"/>
    </row>
    <row r="1493" spans="2:24" x14ac:dyDescent="0.2">
      <c r="B1493" s="14" t="s">
        <v>19466</v>
      </c>
      <c r="C1493" s="33" t="s">
        <v>6375</v>
      </c>
      <c r="D1493" s="16" t="s">
        <v>22510</v>
      </c>
      <c r="E1493" s="18" t="s">
        <v>26</v>
      </c>
      <c r="F1493" s="34">
        <v>41167</v>
      </c>
      <c r="G1493" s="20" t="s">
        <v>20922</v>
      </c>
      <c r="H1493" s="109"/>
      <c r="I1493" s="21">
        <v>583402</v>
      </c>
      <c r="J1493" s="21">
        <v>583402</v>
      </c>
      <c r="K1493" s="21">
        <v>596406</v>
      </c>
      <c r="L1493" s="21">
        <v>597162</v>
      </c>
      <c r="M1493" s="21"/>
      <c r="N1493" s="21">
        <v>-13760</v>
      </c>
      <c r="O1493" s="21"/>
      <c r="P1493" s="125">
        <v>-13760</v>
      </c>
      <c r="Q1493" s="21"/>
      <c r="R1493" s="21">
        <v>583402</v>
      </c>
      <c r="S1493" s="21"/>
      <c r="T1493" s="21"/>
      <c r="U1493" s="125">
        <v>0</v>
      </c>
      <c r="V1493" s="21">
        <v>22551</v>
      </c>
      <c r="W1493" s="34">
        <v>43905</v>
      </c>
      <c r="X1493" s="109"/>
    </row>
    <row r="1494" spans="2:24" x14ac:dyDescent="0.2">
      <c r="B1494" s="14" t="s">
        <v>19464</v>
      </c>
      <c r="C1494" s="33" t="s">
        <v>12598</v>
      </c>
      <c r="D1494" s="16" t="s">
        <v>22509</v>
      </c>
      <c r="E1494" s="18" t="s">
        <v>26</v>
      </c>
      <c r="F1494" s="34">
        <v>40986</v>
      </c>
      <c r="G1494" s="20" t="s">
        <v>20922</v>
      </c>
      <c r="H1494" s="109"/>
      <c r="I1494" s="21">
        <v>1363636</v>
      </c>
      <c r="J1494" s="21">
        <v>1363636</v>
      </c>
      <c r="K1494" s="21">
        <v>1363636</v>
      </c>
      <c r="L1494" s="21">
        <v>1363636</v>
      </c>
      <c r="M1494" s="21"/>
      <c r="N1494" s="21"/>
      <c r="O1494" s="21"/>
      <c r="P1494" s="125"/>
      <c r="Q1494" s="21"/>
      <c r="R1494" s="21">
        <v>1363636</v>
      </c>
      <c r="S1494" s="21"/>
      <c r="T1494" s="21"/>
      <c r="U1494" s="125"/>
      <c r="V1494" s="21">
        <v>50386</v>
      </c>
      <c r="W1494" s="34">
        <v>44638</v>
      </c>
      <c r="X1494" s="109"/>
    </row>
    <row r="1495" spans="2:24" x14ac:dyDescent="0.2">
      <c r="B1495" s="14" t="s">
        <v>19462</v>
      </c>
      <c r="C1495" s="33" t="s">
        <v>22508</v>
      </c>
      <c r="D1495" s="16" t="s">
        <v>22507</v>
      </c>
      <c r="E1495" s="18" t="s">
        <v>26</v>
      </c>
      <c r="F1495" s="34">
        <v>41015</v>
      </c>
      <c r="G1495" s="20" t="s">
        <v>20597</v>
      </c>
      <c r="H1495" s="109"/>
      <c r="I1495" s="21">
        <v>7500000</v>
      </c>
      <c r="J1495" s="21">
        <v>7500000</v>
      </c>
      <c r="K1495" s="21">
        <v>7210000</v>
      </c>
      <c r="L1495" s="21">
        <v>7418832</v>
      </c>
      <c r="M1495" s="21"/>
      <c r="N1495" s="21">
        <v>81168</v>
      </c>
      <c r="O1495" s="21"/>
      <c r="P1495" s="125">
        <v>81168</v>
      </c>
      <c r="Q1495" s="21"/>
      <c r="R1495" s="21">
        <v>7500000</v>
      </c>
      <c r="S1495" s="21"/>
      <c r="T1495" s="21"/>
      <c r="U1495" s="125">
        <v>0</v>
      </c>
      <c r="V1495" s="21">
        <v>202793</v>
      </c>
      <c r="W1495" s="34">
        <v>41348</v>
      </c>
      <c r="X1495" s="109"/>
    </row>
    <row r="1496" spans="2:24" x14ac:dyDescent="0.2">
      <c r="B1496" s="14" t="s">
        <v>19460</v>
      </c>
      <c r="C1496" s="33" t="s">
        <v>12592</v>
      </c>
      <c r="D1496" s="16" t="s">
        <v>22506</v>
      </c>
      <c r="E1496" s="18" t="s">
        <v>26</v>
      </c>
      <c r="F1496" s="34">
        <v>41105</v>
      </c>
      <c r="G1496" s="20" t="s">
        <v>20922</v>
      </c>
      <c r="H1496" s="109"/>
      <c r="I1496" s="21">
        <v>856843</v>
      </c>
      <c r="J1496" s="21">
        <v>856843</v>
      </c>
      <c r="K1496" s="21">
        <v>856843</v>
      </c>
      <c r="L1496" s="21">
        <v>856843</v>
      </c>
      <c r="M1496" s="21"/>
      <c r="N1496" s="21"/>
      <c r="O1496" s="21"/>
      <c r="P1496" s="125"/>
      <c r="Q1496" s="21"/>
      <c r="R1496" s="21">
        <v>856843</v>
      </c>
      <c r="S1496" s="21"/>
      <c r="T1496" s="21"/>
      <c r="U1496" s="125"/>
      <c r="V1496" s="21">
        <v>34988</v>
      </c>
      <c r="W1496" s="34">
        <v>46218</v>
      </c>
      <c r="X1496" s="109"/>
    </row>
    <row r="1497" spans="2:24" x14ac:dyDescent="0.2">
      <c r="B1497" s="14" t="s">
        <v>19458</v>
      </c>
      <c r="C1497" s="33" t="s">
        <v>22505</v>
      </c>
      <c r="D1497" s="16" t="s">
        <v>22504</v>
      </c>
      <c r="E1497" s="18" t="s">
        <v>26</v>
      </c>
      <c r="F1497" s="34">
        <v>41067</v>
      </c>
      <c r="G1497" s="20" t="s">
        <v>3559</v>
      </c>
      <c r="H1497" s="109"/>
      <c r="I1497" s="21">
        <v>10000000</v>
      </c>
      <c r="J1497" s="21">
        <v>10000000</v>
      </c>
      <c r="K1497" s="21">
        <v>9980700</v>
      </c>
      <c r="L1497" s="21">
        <v>9998374</v>
      </c>
      <c r="M1497" s="21"/>
      <c r="N1497" s="21">
        <v>1626</v>
      </c>
      <c r="O1497" s="21"/>
      <c r="P1497" s="125">
        <v>1626</v>
      </c>
      <c r="Q1497" s="21"/>
      <c r="R1497" s="21">
        <v>10000000</v>
      </c>
      <c r="S1497" s="21"/>
      <c r="T1497" s="21"/>
      <c r="U1497" s="125">
        <v>0</v>
      </c>
      <c r="V1497" s="21">
        <v>290000</v>
      </c>
      <c r="W1497" s="34">
        <v>41067</v>
      </c>
      <c r="X1497" s="109"/>
    </row>
    <row r="1498" spans="2:24" x14ac:dyDescent="0.2">
      <c r="B1498" s="14" t="s">
        <v>19456</v>
      </c>
      <c r="C1498" s="33" t="s">
        <v>22503</v>
      </c>
      <c r="D1498" s="16" t="s">
        <v>22502</v>
      </c>
      <c r="E1498" s="18" t="s">
        <v>26</v>
      </c>
      <c r="F1498" s="34">
        <v>41183</v>
      </c>
      <c r="G1498" s="20" t="s">
        <v>3559</v>
      </c>
      <c r="H1498" s="109"/>
      <c r="I1498" s="21">
        <v>18000000</v>
      </c>
      <c r="J1498" s="21">
        <v>18000000</v>
      </c>
      <c r="K1498" s="21">
        <v>17867340</v>
      </c>
      <c r="L1498" s="21">
        <v>17987813</v>
      </c>
      <c r="M1498" s="21"/>
      <c r="N1498" s="21">
        <v>12187</v>
      </c>
      <c r="O1498" s="21"/>
      <c r="P1498" s="125">
        <v>12187</v>
      </c>
      <c r="Q1498" s="21"/>
      <c r="R1498" s="21">
        <v>18000000</v>
      </c>
      <c r="S1498" s="21"/>
      <c r="T1498" s="21"/>
      <c r="U1498" s="125">
        <v>0</v>
      </c>
      <c r="V1498" s="21">
        <v>1282500</v>
      </c>
      <c r="W1498" s="34">
        <v>41183</v>
      </c>
      <c r="X1498" s="109"/>
    </row>
    <row r="1499" spans="2:24" x14ac:dyDescent="0.2">
      <c r="B1499" s="14" t="s">
        <v>19454</v>
      </c>
      <c r="C1499" s="33" t="s">
        <v>12575</v>
      </c>
      <c r="D1499" s="16" t="s">
        <v>22501</v>
      </c>
      <c r="E1499" s="18" t="s">
        <v>26</v>
      </c>
      <c r="F1499" s="34">
        <v>41270</v>
      </c>
      <c r="G1499" s="20" t="s">
        <v>22500</v>
      </c>
      <c r="H1499" s="109"/>
      <c r="I1499" s="21">
        <v>6797122</v>
      </c>
      <c r="J1499" s="21">
        <v>6803000</v>
      </c>
      <c r="K1499" s="21">
        <v>6778645</v>
      </c>
      <c r="L1499" s="21">
        <v>6794472</v>
      </c>
      <c r="M1499" s="21"/>
      <c r="N1499" s="21">
        <v>2650</v>
      </c>
      <c r="O1499" s="21"/>
      <c r="P1499" s="125">
        <v>2650</v>
      </c>
      <c r="Q1499" s="21"/>
      <c r="R1499" s="21">
        <v>6797122</v>
      </c>
      <c r="S1499" s="21"/>
      <c r="T1499" s="21"/>
      <c r="U1499" s="125">
        <v>0</v>
      </c>
      <c r="V1499" s="21">
        <v>383122</v>
      </c>
      <c r="W1499" s="34">
        <v>41988</v>
      </c>
      <c r="X1499" s="109"/>
    </row>
    <row r="1500" spans="2:24" x14ac:dyDescent="0.2">
      <c r="B1500" s="14" t="s">
        <v>19452</v>
      </c>
      <c r="C1500" s="33" t="s">
        <v>22499</v>
      </c>
      <c r="D1500" s="16" t="s">
        <v>22498</v>
      </c>
      <c r="E1500" s="18" t="s">
        <v>26</v>
      </c>
      <c r="F1500" s="34">
        <v>40909</v>
      </c>
      <c r="G1500" s="20" t="s">
        <v>21186</v>
      </c>
      <c r="H1500" s="109"/>
      <c r="I1500" s="21">
        <v>78706</v>
      </c>
      <c r="J1500" s="21">
        <v>78706</v>
      </c>
      <c r="K1500" s="21">
        <v>79112</v>
      </c>
      <c r="L1500" s="21">
        <v>78706</v>
      </c>
      <c r="M1500" s="21"/>
      <c r="N1500" s="21"/>
      <c r="O1500" s="21"/>
      <c r="P1500" s="125"/>
      <c r="Q1500" s="21"/>
      <c r="R1500" s="21">
        <v>78706</v>
      </c>
      <c r="S1500" s="21"/>
      <c r="T1500" s="21"/>
      <c r="U1500" s="125"/>
      <c r="V1500" s="21">
        <v>478</v>
      </c>
      <c r="W1500" s="34">
        <v>49110</v>
      </c>
      <c r="X1500" s="109"/>
    </row>
    <row r="1501" spans="2:24" x14ac:dyDescent="0.2">
      <c r="B1501" s="14" t="s">
        <v>19450</v>
      </c>
      <c r="C1501" s="33" t="s">
        <v>7520</v>
      </c>
      <c r="D1501" s="16" t="s">
        <v>22497</v>
      </c>
      <c r="E1501" s="18" t="s">
        <v>26</v>
      </c>
      <c r="F1501" s="34">
        <v>41244</v>
      </c>
      <c r="G1501" s="20" t="s">
        <v>21186</v>
      </c>
      <c r="H1501" s="109"/>
      <c r="I1501" s="21"/>
      <c r="J1501" s="21"/>
      <c r="K1501" s="21">
        <v>178390</v>
      </c>
      <c r="L1501" s="21">
        <v>73849</v>
      </c>
      <c r="M1501" s="21"/>
      <c r="N1501" s="21">
        <v>-73828</v>
      </c>
      <c r="O1501" s="21">
        <v>20</v>
      </c>
      <c r="P1501" s="125">
        <v>-73848</v>
      </c>
      <c r="Q1501" s="21"/>
      <c r="R1501" s="21"/>
      <c r="S1501" s="21"/>
      <c r="T1501" s="21"/>
      <c r="U1501" s="125">
        <v>0</v>
      </c>
      <c r="V1501" s="21">
        <v>55356</v>
      </c>
      <c r="W1501" s="34">
        <v>49110</v>
      </c>
      <c r="X1501" s="109"/>
    </row>
    <row r="1502" spans="2:24" x14ac:dyDescent="0.2">
      <c r="B1502" s="14" t="s">
        <v>19448</v>
      </c>
      <c r="C1502" s="33" t="s">
        <v>22496</v>
      </c>
      <c r="D1502" s="16" t="s">
        <v>22495</v>
      </c>
      <c r="E1502" s="18" t="s">
        <v>26</v>
      </c>
      <c r="F1502" s="34">
        <v>41122</v>
      </c>
      <c r="G1502" s="20" t="s">
        <v>21186</v>
      </c>
      <c r="H1502" s="109"/>
      <c r="I1502" s="21">
        <v>1000000</v>
      </c>
      <c r="J1502" s="21">
        <v>1000000</v>
      </c>
      <c r="K1502" s="21">
        <v>1006257</v>
      </c>
      <c r="L1502" s="21">
        <v>1006294</v>
      </c>
      <c r="M1502" s="21"/>
      <c r="N1502" s="21">
        <v>-6294</v>
      </c>
      <c r="O1502" s="21"/>
      <c r="P1502" s="125">
        <v>-6294</v>
      </c>
      <c r="Q1502" s="21"/>
      <c r="R1502" s="21">
        <v>1000000</v>
      </c>
      <c r="S1502" s="21"/>
      <c r="T1502" s="21"/>
      <c r="U1502" s="125">
        <v>0</v>
      </c>
      <c r="V1502" s="21">
        <v>49270</v>
      </c>
      <c r="W1502" s="34">
        <v>49110</v>
      </c>
      <c r="X1502" s="109"/>
    </row>
    <row r="1503" spans="2:24" x14ac:dyDescent="0.2">
      <c r="B1503" s="14" t="s">
        <v>19446</v>
      </c>
      <c r="C1503" s="33" t="s">
        <v>7518</v>
      </c>
      <c r="D1503" s="16" t="s">
        <v>22494</v>
      </c>
      <c r="E1503" s="18" t="s">
        <v>26</v>
      </c>
      <c r="F1503" s="34">
        <v>41244</v>
      </c>
      <c r="G1503" s="20" t="s">
        <v>21186</v>
      </c>
      <c r="H1503" s="109"/>
      <c r="I1503" s="21"/>
      <c r="J1503" s="21"/>
      <c r="K1503" s="21">
        <v>175813</v>
      </c>
      <c r="L1503" s="21">
        <v>9368</v>
      </c>
      <c r="M1503" s="21"/>
      <c r="N1503" s="21">
        <v>-8916</v>
      </c>
      <c r="O1503" s="21">
        <v>453</v>
      </c>
      <c r="P1503" s="125">
        <v>-9369</v>
      </c>
      <c r="Q1503" s="21"/>
      <c r="R1503" s="21"/>
      <c r="S1503" s="21"/>
      <c r="T1503" s="21"/>
      <c r="U1503" s="125">
        <v>0</v>
      </c>
      <c r="V1503" s="21">
        <v>39379</v>
      </c>
      <c r="W1503" s="34">
        <v>48990</v>
      </c>
      <c r="X1503" s="109"/>
    </row>
    <row r="1504" spans="2:24" x14ac:dyDescent="0.2">
      <c r="B1504" s="14" t="s">
        <v>19444</v>
      </c>
      <c r="C1504" s="33" t="s">
        <v>7516</v>
      </c>
      <c r="D1504" s="16" t="s">
        <v>22493</v>
      </c>
      <c r="E1504" s="18" t="s">
        <v>26</v>
      </c>
      <c r="F1504" s="34">
        <v>41254</v>
      </c>
      <c r="G1504" s="20" t="s">
        <v>21186</v>
      </c>
      <c r="H1504" s="109"/>
      <c r="I1504" s="21">
        <v>416250</v>
      </c>
      <c r="J1504" s="21">
        <v>416250</v>
      </c>
      <c r="K1504" s="21">
        <v>335325</v>
      </c>
      <c r="L1504" s="21">
        <v>416250</v>
      </c>
      <c r="M1504" s="21"/>
      <c r="N1504" s="21"/>
      <c r="O1504" s="21"/>
      <c r="P1504" s="125"/>
      <c r="Q1504" s="21"/>
      <c r="R1504" s="21">
        <v>416250</v>
      </c>
      <c r="S1504" s="21"/>
      <c r="T1504" s="21"/>
      <c r="U1504" s="125"/>
      <c r="V1504" s="21">
        <v>15070</v>
      </c>
      <c r="W1504" s="34">
        <v>59276</v>
      </c>
      <c r="X1504" s="109"/>
    </row>
    <row r="1505" spans="2:24" x14ac:dyDescent="0.2">
      <c r="B1505" s="14" t="s">
        <v>19442</v>
      </c>
      <c r="C1505" s="33" t="s">
        <v>7512</v>
      </c>
      <c r="D1505" s="16" t="s">
        <v>22492</v>
      </c>
      <c r="E1505" s="18" t="s">
        <v>26</v>
      </c>
      <c r="F1505" s="34">
        <v>41244</v>
      </c>
      <c r="G1505" s="20" t="s">
        <v>21186</v>
      </c>
      <c r="H1505" s="109"/>
      <c r="I1505" s="21"/>
      <c r="J1505" s="21"/>
      <c r="K1505" s="21">
        <v>674647</v>
      </c>
      <c r="L1505" s="21">
        <v>108899</v>
      </c>
      <c r="M1505" s="21"/>
      <c r="N1505" s="21">
        <v>-103022</v>
      </c>
      <c r="O1505" s="21">
        <v>5877</v>
      </c>
      <c r="P1505" s="125">
        <v>-108899</v>
      </c>
      <c r="Q1505" s="21"/>
      <c r="R1505" s="21"/>
      <c r="S1505" s="21"/>
      <c r="T1505" s="21"/>
      <c r="U1505" s="125">
        <v>0</v>
      </c>
      <c r="V1505" s="21">
        <v>180108</v>
      </c>
      <c r="W1505" s="34">
        <v>49661</v>
      </c>
      <c r="X1505" s="109"/>
    </row>
    <row r="1506" spans="2:24" x14ac:dyDescent="0.2">
      <c r="B1506" s="14" t="s">
        <v>19440</v>
      </c>
      <c r="C1506" s="33" t="s">
        <v>22491</v>
      </c>
      <c r="D1506" s="16" t="s">
        <v>22490</v>
      </c>
      <c r="E1506" s="18" t="s">
        <v>26</v>
      </c>
      <c r="F1506" s="34">
        <v>41122</v>
      </c>
      <c r="G1506" s="20" t="s">
        <v>21186</v>
      </c>
      <c r="H1506" s="109"/>
      <c r="I1506" s="21">
        <v>6000000</v>
      </c>
      <c r="J1506" s="21">
        <v>6000000</v>
      </c>
      <c r="K1506" s="21">
        <v>6060000</v>
      </c>
      <c r="L1506" s="21">
        <v>6000000</v>
      </c>
      <c r="M1506" s="21"/>
      <c r="N1506" s="21"/>
      <c r="O1506" s="21"/>
      <c r="P1506" s="125"/>
      <c r="Q1506" s="21"/>
      <c r="R1506" s="21">
        <v>6000000</v>
      </c>
      <c r="S1506" s="21"/>
      <c r="T1506" s="21"/>
      <c r="U1506" s="125"/>
      <c r="V1506" s="21">
        <v>135402</v>
      </c>
      <c r="W1506" s="34">
        <v>49202</v>
      </c>
      <c r="X1506" s="109"/>
    </row>
    <row r="1507" spans="2:24" x14ac:dyDescent="0.2">
      <c r="B1507" s="14" t="s">
        <v>19438</v>
      </c>
      <c r="C1507" s="33" t="s">
        <v>7508</v>
      </c>
      <c r="D1507" s="16" t="s">
        <v>22489</v>
      </c>
      <c r="E1507" s="18" t="s">
        <v>26</v>
      </c>
      <c r="F1507" s="34">
        <v>41244</v>
      </c>
      <c r="G1507" s="20" t="s">
        <v>21186</v>
      </c>
      <c r="H1507" s="109"/>
      <c r="I1507" s="21"/>
      <c r="J1507" s="21"/>
      <c r="K1507" s="21">
        <v>4849945</v>
      </c>
      <c r="L1507" s="21">
        <v>1075350</v>
      </c>
      <c r="M1507" s="21"/>
      <c r="N1507" s="21">
        <v>-1013482</v>
      </c>
      <c r="O1507" s="21">
        <v>61868</v>
      </c>
      <c r="P1507" s="125">
        <v>-1075350</v>
      </c>
      <c r="Q1507" s="21"/>
      <c r="R1507" s="21"/>
      <c r="S1507" s="21"/>
      <c r="T1507" s="21"/>
      <c r="U1507" s="125">
        <v>0</v>
      </c>
      <c r="V1507" s="21">
        <v>995714</v>
      </c>
      <c r="W1507" s="34">
        <v>49994</v>
      </c>
      <c r="X1507" s="109"/>
    </row>
    <row r="1508" spans="2:24" x14ac:dyDescent="0.2">
      <c r="B1508" s="14" t="s">
        <v>19436</v>
      </c>
      <c r="C1508" s="33" t="s">
        <v>7506</v>
      </c>
      <c r="D1508" s="16" t="s">
        <v>22488</v>
      </c>
      <c r="E1508" s="18" t="s">
        <v>26</v>
      </c>
      <c r="F1508" s="34">
        <v>41244</v>
      </c>
      <c r="G1508" s="20" t="s">
        <v>21186</v>
      </c>
      <c r="H1508" s="109"/>
      <c r="I1508" s="21"/>
      <c r="J1508" s="21"/>
      <c r="K1508" s="21">
        <v>753459</v>
      </c>
      <c r="L1508" s="21">
        <v>841446</v>
      </c>
      <c r="M1508" s="21"/>
      <c r="N1508" s="21">
        <v>-718336</v>
      </c>
      <c r="O1508" s="21">
        <v>123110</v>
      </c>
      <c r="P1508" s="125">
        <v>-841446</v>
      </c>
      <c r="Q1508" s="21"/>
      <c r="R1508" s="21"/>
      <c r="S1508" s="21"/>
      <c r="T1508" s="21"/>
      <c r="U1508" s="125">
        <v>0</v>
      </c>
      <c r="V1508" s="21">
        <v>731441</v>
      </c>
      <c r="W1508" s="34">
        <v>49658</v>
      </c>
      <c r="X1508" s="109"/>
    </row>
    <row r="1509" spans="2:24" x14ac:dyDescent="0.2">
      <c r="B1509" s="14" t="s">
        <v>19434</v>
      </c>
      <c r="C1509" s="33" t="s">
        <v>7504</v>
      </c>
      <c r="D1509" s="16" t="s">
        <v>22487</v>
      </c>
      <c r="E1509" s="18" t="s">
        <v>26</v>
      </c>
      <c r="F1509" s="34">
        <v>41244</v>
      </c>
      <c r="G1509" s="20" t="s">
        <v>21186</v>
      </c>
      <c r="H1509" s="109"/>
      <c r="I1509" s="21"/>
      <c r="J1509" s="21"/>
      <c r="K1509" s="21">
        <v>93946</v>
      </c>
      <c r="L1509" s="21">
        <v>65104</v>
      </c>
      <c r="M1509" s="21"/>
      <c r="N1509" s="21">
        <v>-63354</v>
      </c>
      <c r="O1509" s="21">
        <v>1750</v>
      </c>
      <c r="P1509" s="125">
        <v>-65104</v>
      </c>
      <c r="Q1509" s="21"/>
      <c r="R1509" s="21"/>
      <c r="S1509" s="21"/>
      <c r="T1509" s="21"/>
      <c r="U1509" s="125">
        <v>0</v>
      </c>
      <c r="V1509" s="21">
        <v>29417</v>
      </c>
      <c r="W1509" s="34">
        <v>49902</v>
      </c>
      <c r="X1509" s="109"/>
    </row>
    <row r="1510" spans="2:24" x14ac:dyDescent="0.2">
      <c r="B1510" s="14" t="s">
        <v>19432</v>
      </c>
      <c r="C1510" s="33" t="s">
        <v>7500</v>
      </c>
      <c r="D1510" s="16" t="s">
        <v>22486</v>
      </c>
      <c r="E1510" s="18" t="s">
        <v>26</v>
      </c>
      <c r="F1510" s="34">
        <v>41244</v>
      </c>
      <c r="G1510" s="20" t="s">
        <v>21186</v>
      </c>
      <c r="H1510" s="109"/>
      <c r="I1510" s="21"/>
      <c r="J1510" s="21"/>
      <c r="K1510" s="21">
        <v>286890</v>
      </c>
      <c r="L1510" s="21">
        <v>259872</v>
      </c>
      <c r="M1510" s="21"/>
      <c r="N1510" s="21">
        <v>-259872</v>
      </c>
      <c r="O1510" s="21"/>
      <c r="P1510" s="125">
        <v>-259872</v>
      </c>
      <c r="Q1510" s="21"/>
      <c r="R1510" s="21"/>
      <c r="S1510" s="21"/>
      <c r="T1510" s="21"/>
      <c r="U1510" s="125">
        <v>0</v>
      </c>
      <c r="V1510" s="21">
        <v>82922</v>
      </c>
      <c r="W1510" s="34">
        <v>50359</v>
      </c>
      <c r="X1510" s="109"/>
    </row>
    <row r="1511" spans="2:24" x14ac:dyDescent="0.2">
      <c r="B1511" s="14" t="s">
        <v>19430</v>
      </c>
      <c r="C1511" s="33" t="s">
        <v>7498</v>
      </c>
      <c r="D1511" s="16" t="s">
        <v>22485</v>
      </c>
      <c r="E1511" s="18" t="s">
        <v>26</v>
      </c>
      <c r="F1511" s="34">
        <v>41244</v>
      </c>
      <c r="G1511" s="20" t="s">
        <v>21186</v>
      </c>
      <c r="H1511" s="109"/>
      <c r="I1511" s="21"/>
      <c r="J1511" s="21"/>
      <c r="K1511" s="21">
        <v>558021</v>
      </c>
      <c r="L1511" s="21">
        <v>630129</v>
      </c>
      <c r="M1511" s="21"/>
      <c r="N1511" s="21">
        <v>-623641</v>
      </c>
      <c r="O1511" s="21">
        <v>6488</v>
      </c>
      <c r="P1511" s="125">
        <v>-630129</v>
      </c>
      <c r="Q1511" s="21"/>
      <c r="R1511" s="21"/>
      <c r="S1511" s="21"/>
      <c r="T1511" s="21"/>
      <c r="U1511" s="125">
        <v>0</v>
      </c>
      <c r="V1511" s="21">
        <v>225257</v>
      </c>
      <c r="W1511" s="34">
        <v>50055</v>
      </c>
      <c r="X1511" s="109"/>
    </row>
    <row r="1512" spans="2:24" x14ac:dyDescent="0.2">
      <c r="B1512" s="14" t="s">
        <v>19428</v>
      </c>
      <c r="C1512" s="33" t="s">
        <v>22484</v>
      </c>
      <c r="D1512" s="16" t="s">
        <v>22483</v>
      </c>
      <c r="E1512" s="18" t="s">
        <v>26</v>
      </c>
      <c r="F1512" s="34">
        <v>41122</v>
      </c>
      <c r="G1512" s="20" t="s">
        <v>21186</v>
      </c>
      <c r="H1512" s="109"/>
      <c r="I1512" s="21">
        <v>501349</v>
      </c>
      <c r="J1512" s="21">
        <v>501349</v>
      </c>
      <c r="K1512" s="21">
        <v>497413</v>
      </c>
      <c r="L1512" s="21">
        <v>501349</v>
      </c>
      <c r="M1512" s="21"/>
      <c r="N1512" s="21"/>
      <c r="O1512" s="21"/>
      <c r="P1512" s="125"/>
      <c r="Q1512" s="21"/>
      <c r="R1512" s="21">
        <v>501349</v>
      </c>
      <c r="S1512" s="21"/>
      <c r="T1512" s="21"/>
      <c r="U1512" s="125"/>
      <c r="V1512" s="21">
        <v>8261</v>
      </c>
      <c r="W1512" s="34">
        <v>51058</v>
      </c>
      <c r="X1512" s="109"/>
    </row>
    <row r="1513" spans="2:24" x14ac:dyDescent="0.2">
      <c r="B1513" s="14" t="s">
        <v>19426</v>
      </c>
      <c r="C1513" s="33" t="s">
        <v>7496</v>
      </c>
      <c r="D1513" s="16" t="s">
        <v>22482</v>
      </c>
      <c r="E1513" s="18" t="s">
        <v>26</v>
      </c>
      <c r="F1513" s="34">
        <v>41244</v>
      </c>
      <c r="G1513" s="20" t="s">
        <v>21186</v>
      </c>
      <c r="H1513" s="109"/>
      <c r="I1513" s="21"/>
      <c r="J1513" s="21"/>
      <c r="K1513" s="21">
        <v>496269</v>
      </c>
      <c r="L1513" s="21">
        <v>472693</v>
      </c>
      <c r="M1513" s="21"/>
      <c r="N1513" s="21">
        <v>-472693</v>
      </c>
      <c r="O1513" s="21"/>
      <c r="P1513" s="125">
        <v>-472693</v>
      </c>
      <c r="Q1513" s="21"/>
      <c r="R1513" s="21"/>
      <c r="S1513" s="21"/>
      <c r="T1513" s="21"/>
      <c r="U1513" s="125">
        <v>0</v>
      </c>
      <c r="V1513" s="21">
        <v>201787</v>
      </c>
      <c r="W1513" s="34">
        <v>51058</v>
      </c>
      <c r="X1513" s="109"/>
    </row>
    <row r="1514" spans="2:24" x14ac:dyDescent="0.2">
      <c r="B1514" s="14" t="s">
        <v>19424</v>
      </c>
      <c r="C1514" s="33" t="s">
        <v>22481</v>
      </c>
      <c r="D1514" s="16" t="s">
        <v>22480</v>
      </c>
      <c r="E1514" s="18" t="s">
        <v>26</v>
      </c>
      <c r="F1514" s="34">
        <v>41122</v>
      </c>
      <c r="G1514" s="20" t="s">
        <v>21186</v>
      </c>
      <c r="H1514" s="109"/>
      <c r="I1514" s="21"/>
      <c r="J1514" s="21"/>
      <c r="K1514" s="21">
        <v>87573</v>
      </c>
      <c r="L1514" s="21">
        <v>297448</v>
      </c>
      <c r="M1514" s="21"/>
      <c r="N1514" s="21">
        <v>-297378</v>
      </c>
      <c r="O1514" s="21">
        <v>70</v>
      </c>
      <c r="P1514" s="125">
        <v>-297448</v>
      </c>
      <c r="Q1514" s="21"/>
      <c r="R1514" s="21"/>
      <c r="S1514" s="21"/>
      <c r="T1514" s="21"/>
      <c r="U1514" s="125">
        <v>0</v>
      </c>
      <c r="V1514" s="21">
        <v>361693</v>
      </c>
      <c r="W1514" s="34">
        <v>50632</v>
      </c>
      <c r="X1514" s="109"/>
    </row>
    <row r="1515" spans="2:24" x14ac:dyDescent="0.2">
      <c r="B1515" s="14" t="s">
        <v>19422</v>
      </c>
      <c r="C1515" s="33" t="s">
        <v>22479</v>
      </c>
      <c r="D1515" s="16" t="s">
        <v>22478</v>
      </c>
      <c r="E1515" s="18" t="s">
        <v>26</v>
      </c>
      <c r="F1515" s="34">
        <v>41163</v>
      </c>
      <c r="G1515" s="20" t="s">
        <v>22477</v>
      </c>
      <c r="H1515" s="109"/>
      <c r="I1515" s="21">
        <v>960698</v>
      </c>
      <c r="J1515" s="21">
        <v>13251000</v>
      </c>
      <c r="K1515" s="21">
        <v>13317255</v>
      </c>
      <c r="L1515" s="21">
        <v>2337914</v>
      </c>
      <c r="M1515" s="21">
        <v>562236</v>
      </c>
      <c r="N1515" s="21">
        <v>669822</v>
      </c>
      <c r="O1515" s="21"/>
      <c r="P1515" s="125">
        <v>1232058</v>
      </c>
      <c r="Q1515" s="21"/>
      <c r="R1515" s="21">
        <v>3569971</v>
      </c>
      <c r="S1515" s="21"/>
      <c r="T1515" s="21">
        <v>-2609273</v>
      </c>
      <c r="U1515" s="125">
        <v>-2609273</v>
      </c>
      <c r="V1515" s="21">
        <v>0</v>
      </c>
      <c r="W1515" s="34">
        <v>50145</v>
      </c>
      <c r="X1515" s="109"/>
    </row>
    <row r="1516" spans="2:24" x14ac:dyDescent="0.2">
      <c r="B1516" s="14" t="s">
        <v>19420</v>
      </c>
      <c r="C1516" s="33" t="s">
        <v>22476</v>
      </c>
      <c r="D1516" s="16" t="s">
        <v>22475</v>
      </c>
      <c r="E1516" s="18" t="s">
        <v>26</v>
      </c>
      <c r="F1516" s="34">
        <v>41030</v>
      </c>
      <c r="G1516" s="20" t="s">
        <v>21186</v>
      </c>
      <c r="H1516" s="109"/>
      <c r="I1516" s="21"/>
      <c r="J1516" s="21"/>
      <c r="K1516" s="21">
        <v>5691908</v>
      </c>
      <c r="L1516" s="21">
        <v>359892</v>
      </c>
      <c r="M1516" s="21"/>
      <c r="N1516" s="21">
        <v>-359892</v>
      </c>
      <c r="O1516" s="21"/>
      <c r="P1516" s="125">
        <v>-359892</v>
      </c>
      <c r="Q1516" s="21"/>
      <c r="R1516" s="21"/>
      <c r="S1516" s="21"/>
      <c r="T1516" s="21"/>
      <c r="U1516" s="125">
        <v>0</v>
      </c>
      <c r="V1516" s="21">
        <v>474230</v>
      </c>
      <c r="W1516" s="34">
        <v>50145</v>
      </c>
      <c r="X1516" s="109"/>
    </row>
    <row r="1517" spans="2:24" x14ac:dyDescent="0.2">
      <c r="B1517" s="14" t="s">
        <v>19419</v>
      </c>
      <c r="C1517" s="33" t="s">
        <v>7492</v>
      </c>
      <c r="D1517" s="16" t="s">
        <v>22474</v>
      </c>
      <c r="E1517" s="18" t="s">
        <v>26</v>
      </c>
      <c r="F1517" s="34">
        <v>41244</v>
      </c>
      <c r="G1517" s="20" t="s">
        <v>21186</v>
      </c>
      <c r="H1517" s="109"/>
      <c r="I1517" s="21"/>
      <c r="J1517" s="21"/>
      <c r="K1517" s="21">
        <v>2485651</v>
      </c>
      <c r="L1517" s="21">
        <v>1776897</v>
      </c>
      <c r="M1517" s="21"/>
      <c r="N1517" s="21">
        <v>-1776897</v>
      </c>
      <c r="O1517" s="21"/>
      <c r="P1517" s="125">
        <v>-1776897</v>
      </c>
      <c r="Q1517" s="21"/>
      <c r="R1517" s="21"/>
      <c r="S1517" s="21"/>
      <c r="T1517" s="21"/>
      <c r="U1517" s="125">
        <v>0</v>
      </c>
      <c r="V1517" s="21">
        <v>1037520</v>
      </c>
      <c r="W1517" s="34">
        <v>51119</v>
      </c>
      <c r="X1517" s="109"/>
    </row>
    <row r="1518" spans="2:24" x14ac:dyDescent="0.2">
      <c r="B1518" s="14" t="s">
        <v>19418</v>
      </c>
      <c r="C1518" s="33" t="s">
        <v>7490</v>
      </c>
      <c r="D1518" s="16" t="s">
        <v>22473</v>
      </c>
      <c r="E1518" s="18" t="s">
        <v>26</v>
      </c>
      <c r="F1518" s="34">
        <v>41244</v>
      </c>
      <c r="G1518" s="20" t="s">
        <v>21186</v>
      </c>
      <c r="H1518" s="109"/>
      <c r="I1518" s="21"/>
      <c r="J1518" s="21"/>
      <c r="K1518" s="21">
        <v>132918</v>
      </c>
      <c r="L1518" s="21">
        <v>131009</v>
      </c>
      <c r="M1518" s="21"/>
      <c r="N1518" s="21">
        <v>-131009</v>
      </c>
      <c r="O1518" s="21"/>
      <c r="P1518" s="125">
        <v>-131009</v>
      </c>
      <c r="Q1518" s="21"/>
      <c r="R1518" s="21"/>
      <c r="S1518" s="21"/>
      <c r="T1518" s="21"/>
      <c r="U1518" s="125">
        <v>0</v>
      </c>
      <c r="V1518" s="21">
        <v>7060</v>
      </c>
      <c r="W1518" s="34">
        <v>51119</v>
      </c>
      <c r="X1518" s="109"/>
    </row>
    <row r="1519" spans="2:24" x14ac:dyDescent="0.2">
      <c r="B1519" s="14" t="s">
        <v>19416</v>
      </c>
      <c r="C1519" s="33" t="s">
        <v>7484</v>
      </c>
      <c r="D1519" s="16" t="s">
        <v>22472</v>
      </c>
      <c r="E1519" s="18" t="s">
        <v>26</v>
      </c>
      <c r="F1519" s="34">
        <v>41153</v>
      </c>
      <c r="G1519" s="20" t="s">
        <v>21186</v>
      </c>
      <c r="H1519" s="109"/>
      <c r="I1519" s="21"/>
      <c r="J1519" s="21"/>
      <c r="K1519" s="21">
        <v>407317</v>
      </c>
      <c r="L1519" s="21">
        <v>210693</v>
      </c>
      <c r="M1519" s="21"/>
      <c r="N1519" s="21">
        <v>-210693</v>
      </c>
      <c r="O1519" s="21"/>
      <c r="P1519" s="125">
        <v>-210693</v>
      </c>
      <c r="Q1519" s="21"/>
      <c r="R1519" s="21"/>
      <c r="S1519" s="21"/>
      <c r="T1519" s="21"/>
      <c r="U1519" s="125">
        <v>0</v>
      </c>
      <c r="V1519" s="21">
        <v>104524</v>
      </c>
      <c r="W1519" s="34">
        <v>51028</v>
      </c>
      <c r="X1519" s="109"/>
    </row>
    <row r="1520" spans="2:24" x14ac:dyDescent="0.2">
      <c r="B1520" s="14" t="s">
        <v>19415</v>
      </c>
      <c r="C1520" s="33" t="s">
        <v>7476</v>
      </c>
      <c r="D1520" s="16" t="s">
        <v>22471</v>
      </c>
      <c r="E1520" s="18" t="s">
        <v>26</v>
      </c>
      <c r="F1520" s="34">
        <v>41214</v>
      </c>
      <c r="G1520" s="20" t="s">
        <v>21186</v>
      </c>
      <c r="H1520" s="109"/>
      <c r="I1520" s="21"/>
      <c r="J1520" s="21"/>
      <c r="K1520" s="21">
        <v>1600293</v>
      </c>
      <c r="L1520" s="21">
        <v>754542</v>
      </c>
      <c r="M1520" s="21"/>
      <c r="N1520" s="21">
        <v>-754542</v>
      </c>
      <c r="O1520" s="21"/>
      <c r="P1520" s="125">
        <v>-754542</v>
      </c>
      <c r="Q1520" s="21"/>
      <c r="R1520" s="21"/>
      <c r="S1520" s="21"/>
      <c r="T1520" s="21"/>
      <c r="U1520" s="125">
        <v>0</v>
      </c>
      <c r="V1520" s="21">
        <v>339277</v>
      </c>
      <c r="W1520" s="34">
        <v>51394</v>
      </c>
      <c r="X1520" s="109"/>
    </row>
    <row r="1521" spans="2:24" x14ac:dyDescent="0.2">
      <c r="B1521" s="14" t="s">
        <v>19413</v>
      </c>
      <c r="C1521" s="33" t="s">
        <v>7464</v>
      </c>
      <c r="D1521" s="16" t="s">
        <v>22470</v>
      </c>
      <c r="E1521" s="18" t="s">
        <v>26</v>
      </c>
      <c r="F1521" s="34">
        <v>41244</v>
      </c>
      <c r="G1521" s="20" t="s">
        <v>21186</v>
      </c>
      <c r="H1521" s="109"/>
      <c r="I1521" s="21">
        <v>4340942</v>
      </c>
      <c r="J1521" s="21">
        <v>4340942</v>
      </c>
      <c r="K1521" s="21">
        <v>4164172</v>
      </c>
      <c r="L1521" s="21">
        <v>4241655</v>
      </c>
      <c r="M1521" s="21"/>
      <c r="N1521" s="21">
        <v>99287</v>
      </c>
      <c r="O1521" s="21"/>
      <c r="P1521" s="125">
        <v>99287</v>
      </c>
      <c r="Q1521" s="21"/>
      <c r="R1521" s="21">
        <v>4340942</v>
      </c>
      <c r="S1521" s="21"/>
      <c r="T1521" s="21"/>
      <c r="U1521" s="125">
        <v>0</v>
      </c>
      <c r="V1521" s="21">
        <v>209157</v>
      </c>
      <c r="W1521" s="34">
        <v>51485</v>
      </c>
      <c r="X1521" s="109"/>
    </row>
    <row r="1522" spans="2:24" x14ac:dyDescent="0.2">
      <c r="B1522" s="14" t="s">
        <v>19411</v>
      </c>
      <c r="C1522" s="33" t="s">
        <v>12567</v>
      </c>
      <c r="D1522" s="16" t="s">
        <v>22469</v>
      </c>
      <c r="E1522" s="18" t="s">
        <v>26</v>
      </c>
      <c r="F1522" s="34">
        <v>41273</v>
      </c>
      <c r="G1522" s="20" t="s">
        <v>20922</v>
      </c>
      <c r="H1522" s="109"/>
      <c r="I1522" s="21">
        <v>506969</v>
      </c>
      <c r="J1522" s="21">
        <v>506969</v>
      </c>
      <c r="K1522" s="21">
        <v>481492</v>
      </c>
      <c r="L1522" s="21">
        <v>486789</v>
      </c>
      <c r="M1522" s="21"/>
      <c r="N1522" s="21">
        <v>20180</v>
      </c>
      <c r="O1522" s="21"/>
      <c r="P1522" s="125">
        <v>20180</v>
      </c>
      <c r="Q1522" s="21"/>
      <c r="R1522" s="21">
        <v>506969</v>
      </c>
      <c r="S1522" s="21"/>
      <c r="T1522" s="21"/>
      <c r="U1522" s="125">
        <v>0</v>
      </c>
      <c r="V1522" s="21">
        <v>18794</v>
      </c>
      <c r="W1522" s="34">
        <v>45746</v>
      </c>
      <c r="X1522" s="109"/>
    </row>
    <row r="1523" spans="2:24" x14ac:dyDescent="0.2">
      <c r="B1523" s="14" t="s">
        <v>19409</v>
      </c>
      <c r="C1523" s="33" t="s">
        <v>7458</v>
      </c>
      <c r="D1523" s="16" t="s">
        <v>22468</v>
      </c>
      <c r="E1523" s="18" t="s">
        <v>26</v>
      </c>
      <c r="F1523" s="34">
        <v>41244</v>
      </c>
      <c r="G1523" s="20" t="s">
        <v>21186</v>
      </c>
      <c r="H1523" s="109"/>
      <c r="I1523" s="21"/>
      <c r="J1523" s="21"/>
      <c r="K1523" s="21">
        <v>245881</v>
      </c>
      <c r="L1523" s="21">
        <v>217969</v>
      </c>
      <c r="M1523" s="21"/>
      <c r="N1523" s="21">
        <v>-217969</v>
      </c>
      <c r="O1523" s="21"/>
      <c r="P1523" s="125">
        <v>-217969</v>
      </c>
      <c r="Q1523" s="21"/>
      <c r="R1523" s="21"/>
      <c r="S1523" s="21"/>
      <c r="T1523" s="21"/>
      <c r="U1523" s="125">
        <v>0</v>
      </c>
      <c r="V1523" s="21">
        <v>30285</v>
      </c>
      <c r="W1523" s="34">
        <v>53641</v>
      </c>
      <c r="X1523" s="109"/>
    </row>
    <row r="1524" spans="2:24" x14ac:dyDescent="0.2">
      <c r="B1524" s="14" t="s">
        <v>19407</v>
      </c>
      <c r="C1524" s="33" t="s">
        <v>7456</v>
      </c>
      <c r="D1524" s="16" t="s">
        <v>22467</v>
      </c>
      <c r="E1524" s="18" t="s">
        <v>26</v>
      </c>
      <c r="F1524" s="34">
        <v>41244</v>
      </c>
      <c r="G1524" s="20" t="s">
        <v>21186</v>
      </c>
      <c r="H1524" s="109"/>
      <c r="I1524" s="21"/>
      <c r="J1524" s="21"/>
      <c r="K1524" s="21">
        <v>176433</v>
      </c>
      <c r="L1524" s="21">
        <v>165350</v>
      </c>
      <c r="M1524" s="21"/>
      <c r="N1524" s="21">
        <v>-165350</v>
      </c>
      <c r="O1524" s="21"/>
      <c r="P1524" s="125">
        <v>-165350</v>
      </c>
      <c r="Q1524" s="21"/>
      <c r="R1524" s="21"/>
      <c r="S1524" s="21"/>
      <c r="T1524" s="21"/>
      <c r="U1524" s="125">
        <v>0</v>
      </c>
      <c r="V1524" s="21">
        <v>19049</v>
      </c>
      <c r="W1524" s="34">
        <v>52788</v>
      </c>
      <c r="X1524" s="109"/>
    </row>
    <row r="1525" spans="2:24" x14ac:dyDescent="0.2">
      <c r="B1525" s="14" t="s">
        <v>19405</v>
      </c>
      <c r="C1525" s="33" t="s">
        <v>7454</v>
      </c>
      <c r="D1525" s="16" t="s">
        <v>22466</v>
      </c>
      <c r="E1525" s="18" t="s">
        <v>26</v>
      </c>
      <c r="F1525" s="34">
        <v>41244</v>
      </c>
      <c r="G1525" s="20" t="s">
        <v>21186</v>
      </c>
      <c r="H1525" s="109"/>
      <c r="I1525" s="21"/>
      <c r="J1525" s="21"/>
      <c r="K1525" s="21">
        <v>249956</v>
      </c>
      <c r="L1525" s="21">
        <v>234892</v>
      </c>
      <c r="M1525" s="21"/>
      <c r="N1525" s="21">
        <v>-234892</v>
      </c>
      <c r="O1525" s="21"/>
      <c r="P1525" s="125">
        <v>-234892</v>
      </c>
      <c r="Q1525" s="21"/>
      <c r="R1525" s="21"/>
      <c r="S1525" s="21"/>
      <c r="T1525" s="21"/>
      <c r="U1525" s="125">
        <v>0</v>
      </c>
      <c r="V1525" s="21">
        <v>45128</v>
      </c>
      <c r="W1525" s="34">
        <v>52819</v>
      </c>
      <c r="X1525" s="109"/>
    </row>
    <row r="1526" spans="2:24" x14ac:dyDescent="0.2">
      <c r="B1526" s="14" t="s">
        <v>19403</v>
      </c>
      <c r="C1526" s="33" t="s">
        <v>7451</v>
      </c>
      <c r="D1526" s="16" t="s">
        <v>22465</v>
      </c>
      <c r="E1526" s="18" t="s">
        <v>26</v>
      </c>
      <c r="F1526" s="34">
        <v>41244</v>
      </c>
      <c r="G1526" s="20" t="s">
        <v>21186</v>
      </c>
      <c r="H1526" s="109"/>
      <c r="I1526" s="21"/>
      <c r="J1526" s="21"/>
      <c r="K1526" s="21">
        <v>330762</v>
      </c>
      <c r="L1526" s="21">
        <v>339680</v>
      </c>
      <c r="M1526" s="21"/>
      <c r="N1526" s="21">
        <v>-337752</v>
      </c>
      <c r="O1526" s="21">
        <v>1928</v>
      </c>
      <c r="P1526" s="125">
        <v>-339680</v>
      </c>
      <c r="Q1526" s="21"/>
      <c r="R1526" s="21"/>
      <c r="S1526" s="21"/>
      <c r="T1526" s="21"/>
      <c r="U1526" s="125">
        <v>0</v>
      </c>
      <c r="V1526" s="21">
        <v>96816</v>
      </c>
      <c r="W1526" s="34">
        <v>47894</v>
      </c>
      <c r="X1526" s="109"/>
    </row>
    <row r="1527" spans="2:24" x14ac:dyDescent="0.2">
      <c r="B1527" s="14" t="s">
        <v>19401</v>
      </c>
      <c r="C1527" s="33" t="s">
        <v>7449</v>
      </c>
      <c r="D1527" s="16" t="s">
        <v>22464</v>
      </c>
      <c r="E1527" s="18" t="s">
        <v>26</v>
      </c>
      <c r="F1527" s="34">
        <v>41244</v>
      </c>
      <c r="G1527" s="20" t="s">
        <v>21186</v>
      </c>
      <c r="H1527" s="109"/>
      <c r="I1527" s="21"/>
      <c r="J1527" s="21"/>
      <c r="K1527" s="21">
        <v>449923</v>
      </c>
      <c r="L1527" s="21">
        <v>177559</v>
      </c>
      <c r="M1527" s="21"/>
      <c r="N1527" s="21">
        <v>-177559</v>
      </c>
      <c r="O1527" s="21"/>
      <c r="P1527" s="125">
        <v>-177559</v>
      </c>
      <c r="Q1527" s="21"/>
      <c r="R1527" s="21"/>
      <c r="S1527" s="21"/>
      <c r="T1527" s="21"/>
      <c r="U1527" s="125">
        <v>0</v>
      </c>
      <c r="V1527" s="21">
        <v>31912</v>
      </c>
      <c r="W1527" s="34">
        <v>48009</v>
      </c>
      <c r="X1527" s="109"/>
    </row>
    <row r="1528" spans="2:24" x14ac:dyDescent="0.2">
      <c r="B1528" s="14" t="s">
        <v>19399</v>
      </c>
      <c r="C1528" s="33" t="s">
        <v>22463</v>
      </c>
      <c r="D1528" s="16" t="s">
        <v>22462</v>
      </c>
      <c r="E1528" s="18" t="s">
        <v>26</v>
      </c>
      <c r="F1528" s="34">
        <v>41061</v>
      </c>
      <c r="G1528" s="20" t="s">
        <v>21186</v>
      </c>
      <c r="H1528" s="109"/>
      <c r="I1528" s="21">
        <v>2232946</v>
      </c>
      <c r="J1528" s="21">
        <v>2232946</v>
      </c>
      <c r="K1528" s="21">
        <v>2222479</v>
      </c>
      <c r="L1528" s="21">
        <v>2232946</v>
      </c>
      <c r="M1528" s="21"/>
      <c r="N1528" s="21"/>
      <c r="O1528" s="21"/>
      <c r="P1528" s="125"/>
      <c r="Q1528" s="21"/>
      <c r="R1528" s="21">
        <v>2232946</v>
      </c>
      <c r="S1528" s="21"/>
      <c r="T1528" s="21"/>
      <c r="U1528" s="125"/>
      <c r="V1528" s="21">
        <v>52410</v>
      </c>
      <c r="W1528" s="34">
        <v>48009</v>
      </c>
      <c r="X1528" s="109"/>
    </row>
    <row r="1529" spans="2:24" x14ac:dyDescent="0.2">
      <c r="B1529" s="14" t="s">
        <v>19397</v>
      </c>
      <c r="C1529" s="33" t="s">
        <v>7447</v>
      </c>
      <c r="D1529" s="16" t="s">
        <v>22461</v>
      </c>
      <c r="E1529" s="18" t="s">
        <v>26</v>
      </c>
      <c r="F1529" s="34">
        <v>41244</v>
      </c>
      <c r="G1529" s="20" t="s">
        <v>21186</v>
      </c>
      <c r="H1529" s="109"/>
      <c r="I1529" s="21"/>
      <c r="J1529" s="21"/>
      <c r="K1529" s="21">
        <v>117047</v>
      </c>
      <c r="L1529" s="21">
        <v>44643</v>
      </c>
      <c r="M1529" s="21"/>
      <c r="N1529" s="21">
        <v>-44124</v>
      </c>
      <c r="O1529" s="21">
        <v>519</v>
      </c>
      <c r="P1529" s="125">
        <v>-44643</v>
      </c>
      <c r="Q1529" s="21"/>
      <c r="R1529" s="21"/>
      <c r="S1529" s="21"/>
      <c r="T1529" s="21"/>
      <c r="U1529" s="125">
        <v>0</v>
      </c>
      <c r="V1529" s="21">
        <v>15700</v>
      </c>
      <c r="W1529" s="34">
        <v>48164</v>
      </c>
      <c r="X1529" s="109"/>
    </row>
    <row r="1530" spans="2:24" x14ac:dyDescent="0.2">
      <c r="B1530" s="14" t="s">
        <v>19395</v>
      </c>
      <c r="C1530" s="33" t="s">
        <v>7445</v>
      </c>
      <c r="D1530" s="16" t="s">
        <v>22460</v>
      </c>
      <c r="E1530" s="18" t="s">
        <v>26</v>
      </c>
      <c r="F1530" s="34">
        <v>41244</v>
      </c>
      <c r="G1530" s="20" t="s">
        <v>21186</v>
      </c>
      <c r="H1530" s="109"/>
      <c r="I1530" s="21"/>
      <c r="J1530" s="21"/>
      <c r="K1530" s="21">
        <v>263389</v>
      </c>
      <c r="L1530" s="21">
        <v>49488</v>
      </c>
      <c r="M1530" s="21"/>
      <c r="N1530" s="21">
        <v>-49488</v>
      </c>
      <c r="O1530" s="21"/>
      <c r="P1530" s="125">
        <v>-49488</v>
      </c>
      <c r="Q1530" s="21"/>
      <c r="R1530" s="21"/>
      <c r="S1530" s="21"/>
      <c r="T1530" s="21"/>
      <c r="U1530" s="125">
        <v>0</v>
      </c>
      <c r="V1530" s="21">
        <v>39986</v>
      </c>
      <c r="W1530" s="34">
        <v>48283</v>
      </c>
      <c r="X1530" s="109"/>
    </row>
    <row r="1531" spans="2:24" x14ac:dyDescent="0.2">
      <c r="B1531" s="14" t="s">
        <v>19392</v>
      </c>
      <c r="C1531" s="33" t="s">
        <v>7443</v>
      </c>
      <c r="D1531" s="16" t="s">
        <v>22459</v>
      </c>
      <c r="E1531" s="18" t="s">
        <v>26</v>
      </c>
      <c r="F1531" s="34">
        <v>41244</v>
      </c>
      <c r="G1531" s="20" t="s">
        <v>21186</v>
      </c>
      <c r="H1531" s="109"/>
      <c r="I1531" s="21"/>
      <c r="J1531" s="21"/>
      <c r="K1531" s="21">
        <v>455862</v>
      </c>
      <c r="L1531" s="21">
        <v>82869</v>
      </c>
      <c r="M1531" s="21"/>
      <c r="N1531" s="21">
        <v>-78099</v>
      </c>
      <c r="O1531" s="21">
        <v>4771</v>
      </c>
      <c r="P1531" s="125">
        <v>-82870</v>
      </c>
      <c r="Q1531" s="21"/>
      <c r="R1531" s="21"/>
      <c r="S1531" s="21"/>
      <c r="T1531" s="21"/>
      <c r="U1531" s="125">
        <v>0</v>
      </c>
      <c r="V1531" s="21">
        <v>65378</v>
      </c>
      <c r="W1531" s="34">
        <v>48740</v>
      </c>
      <c r="X1531" s="109"/>
    </row>
    <row r="1532" spans="2:24" x14ac:dyDescent="0.2">
      <c r="B1532" s="14" t="s">
        <v>19390</v>
      </c>
      <c r="C1532" s="33" t="s">
        <v>22458</v>
      </c>
      <c r="D1532" s="16" t="s">
        <v>22457</v>
      </c>
      <c r="E1532" s="18" t="s">
        <v>26</v>
      </c>
      <c r="F1532" s="34">
        <v>41030</v>
      </c>
      <c r="G1532" s="20" t="s">
        <v>21186</v>
      </c>
      <c r="H1532" s="109"/>
      <c r="I1532" s="21">
        <v>4466689</v>
      </c>
      <c r="J1532" s="21">
        <v>4466689</v>
      </c>
      <c r="K1532" s="21">
        <v>5124479</v>
      </c>
      <c r="L1532" s="21">
        <v>4466689</v>
      </c>
      <c r="M1532" s="21"/>
      <c r="N1532" s="21"/>
      <c r="O1532" s="21"/>
      <c r="P1532" s="125"/>
      <c r="Q1532" s="21"/>
      <c r="R1532" s="21">
        <v>4466689</v>
      </c>
      <c r="S1532" s="21"/>
      <c r="T1532" s="21"/>
      <c r="U1532" s="125"/>
      <c r="V1532" s="21">
        <v>57851</v>
      </c>
      <c r="W1532" s="34">
        <v>48893</v>
      </c>
      <c r="X1532" s="109"/>
    </row>
    <row r="1533" spans="2:24" x14ac:dyDescent="0.2">
      <c r="B1533" s="14" t="s">
        <v>19388</v>
      </c>
      <c r="C1533" s="33" t="s">
        <v>7440</v>
      </c>
      <c r="D1533" s="16" t="s">
        <v>22456</v>
      </c>
      <c r="E1533" s="18" t="s">
        <v>26</v>
      </c>
      <c r="F1533" s="34">
        <v>41244</v>
      </c>
      <c r="G1533" s="20" t="s">
        <v>21186</v>
      </c>
      <c r="H1533" s="109"/>
      <c r="I1533" s="21">
        <v>1448550</v>
      </c>
      <c r="J1533" s="21">
        <v>1448550</v>
      </c>
      <c r="K1533" s="21">
        <v>1497528</v>
      </c>
      <c r="L1533" s="21">
        <v>1448550</v>
      </c>
      <c r="M1533" s="21"/>
      <c r="N1533" s="21"/>
      <c r="O1533" s="21"/>
      <c r="P1533" s="125"/>
      <c r="Q1533" s="21"/>
      <c r="R1533" s="21">
        <v>1448550</v>
      </c>
      <c r="S1533" s="21"/>
      <c r="T1533" s="21"/>
      <c r="U1533" s="125"/>
      <c r="V1533" s="21">
        <v>105162</v>
      </c>
      <c r="W1533" s="34">
        <v>48893</v>
      </c>
      <c r="X1533" s="109"/>
    </row>
    <row r="1534" spans="2:24" x14ac:dyDescent="0.2">
      <c r="B1534" s="14" t="s">
        <v>19386</v>
      </c>
      <c r="C1534" s="33" t="s">
        <v>22455</v>
      </c>
      <c r="D1534" s="16" t="s">
        <v>22454</v>
      </c>
      <c r="E1534" s="18" t="s">
        <v>26</v>
      </c>
      <c r="F1534" s="34">
        <v>41197</v>
      </c>
      <c r="G1534" s="20" t="s">
        <v>3559</v>
      </c>
      <c r="H1534" s="109"/>
      <c r="I1534" s="21">
        <v>12975000</v>
      </c>
      <c r="J1534" s="21">
        <v>12975000</v>
      </c>
      <c r="K1534" s="21">
        <v>12600542</v>
      </c>
      <c r="L1534" s="21">
        <v>12894739</v>
      </c>
      <c r="M1534" s="21"/>
      <c r="N1534" s="21">
        <v>80261</v>
      </c>
      <c r="O1534" s="21"/>
      <c r="P1534" s="125">
        <v>80261</v>
      </c>
      <c r="Q1534" s="21"/>
      <c r="R1534" s="21">
        <v>12975000</v>
      </c>
      <c r="S1534" s="21"/>
      <c r="T1534" s="21"/>
      <c r="U1534" s="125">
        <v>0</v>
      </c>
      <c r="V1534" s="21">
        <v>729844</v>
      </c>
      <c r="W1534" s="34">
        <v>41197</v>
      </c>
      <c r="X1534" s="109"/>
    </row>
    <row r="1535" spans="2:24" x14ac:dyDescent="0.2">
      <c r="B1535" s="14" t="s">
        <v>19383</v>
      </c>
      <c r="C1535" s="33" t="s">
        <v>22453</v>
      </c>
      <c r="D1535" s="16" t="s">
        <v>22452</v>
      </c>
      <c r="E1535" s="18" t="s">
        <v>26</v>
      </c>
      <c r="F1535" s="34">
        <v>40909</v>
      </c>
      <c r="G1535" s="20" t="s">
        <v>18966</v>
      </c>
      <c r="H1535" s="109"/>
      <c r="I1535" s="21">
        <v>1</v>
      </c>
      <c r="J1535" s="21">
        <v>1</v>
      </c>
      <c r="K1535" s="21">
        <v>1</v>
      </c>
      <c r="L1535" s="21">
        <v>1</v>
      </c>
      <c r="M1535" s="21"/>
      <c r="N1535" s="21"/>
      <c r="O1535" s="21"/>
      <c r="P1535" s="125"/>
      <c r="Q1535" s="21"/>
      <c r="R1535" s="21">
        <v>1</v>
      </c>
      <c r="S1535" s="21"/>
      <c r="T1535" s="21"/>
      <c r="U1535" s="125"/>
      <c r="V1535" s="21">
        <v>0</v>
      </c>
      <c r="W1535" s="34">
        <v>40983</v>
      </c>
      <c r="X1535" s="109"/>
    </row>
    <row r="1536" spans="2:24" x14ac:dyDescent="0.2">
      <c r="B1536" s="14" t="s">
        <v>19381</v>
      </c>
      <c r="C1536" s="33" t="s">
        <v>22453</v>
      </c>
      <c r="D1536" s="16" t="s">
        <v>22452</v>
      </c>
      <c r="E1536" s="18" t="s">
        <v>26</v>
      </c>
      <c r="F1536" s="34">
        <v>40983</v>
      </c>
      <c r="G1536" s="20" t="s">
        <v>3559</v>
      </c>
      <c r="H1536" s="109"/>
      <c r="I1536" s="21">
        <v>42575000</v>
      </c>
      <c r="J1536" s="21">
        <v>42575000</v>
      </c>
      <c r="K1536" s="21">
        <v>42287192</v>
      </c>
      <c r="L1536" s="21">
        <v>42568306</v>
      </c>
      <c r="M1536" s="21"/>
      <c r="N1536" s="21">
        <v>6694</v>
      </c>
      <c r="O1536" s="21"/>
      <c r="P1536" s="125">
        <v>6694</v>
      </c>
      <c r="Q1536" s="21"/>
      <c r="R1536" s="21">
        <v>42575000</v>
      </c>
      <c r="S1536" s="21"/>
      <c r="T1536" s="21"/>
      <c r="U1536" s="125">
        <v>0</v>
      </c>
      <c r="V1536" s="21">
        <v>1490125</v>
      </c>
      <c r="W1536" s="34">
        <v>40983</v>
      </c>
      <c r="X1536" s="109"/>
    </row>
    <row r="1537" spans="2:24" x14ac:dyDescent="0.2">
      <c r="B1537" s="14" t="s">
        <v>19379</v>
      </c>
      <c r="C1537" s="33" t="s">
        <v>22451</v>
      </c>
      <c r="D1537" s="16" t="s">
        <v>22450</v>
      </c>
      <c r="E1537" s="18" t="s">
        <v>26</v>
      </c>
      <c r="F1537" s="34">
        <v>41260</v>
      </c>
      <c r="G1537" s="20" t="s">
        <v>3559</v>
      </c>
      <c r="H1537" s="109"/>
      <c r="I1537" s="21">
        <v>17000000</v>
      </c>
      <c r="J1537" s="21">
        <v>17000000</v>
      </c>
      <c r="K1537" s="21">
        <v>16982830</v>
      </c>
      <c r="L1537" s="21">
        <v>16996324</v>
      </c>
      <c r="M1537" s="21"/>
      <c r="N1537" s="21">
        <v>3676</v>
      </c>
      <c r="O1537" s="21"/>
      <c r="P1537" s="125">
        <v>3676</v>
      </c>
      <c r="Q1537" s="21"/>
      <c r="R1537" s="21">
        <v>17000000</v>
      </c>
      <c r="S1537" s="21"/>
      <c r="T1537" s="21"/>
      <c r="U1537" s="125">
        <v>0</v>
      </c>
      <c r="V1537" s="21">
        <v>841500</v>
      </c>
      <c r="W1537" s="34">
        <v>41260</v>
      </c>
      <c r="X1537" s="109"/>
    </row>
    <row r="1538" spans="2:24" x14ac:dyDescent="0.2">
      <c r="B1538" s="14" t="s">
        <v>19377</v>
      </c>
      <c r="C1538" s="33" t="s">
        <v>6366</v>
      </c>
      <c r="D1538" s="16" t="s">
        <v>22449</v>
      </c>
      <c r="E1538" s="18" t="s">
        <v>26</v>
      </c>
      <c r="F1538" s="34">
        <v>41092</v>
      </c>
      <c r="G1538" s="20" t="s">
        <v>20922</v>
      </c>
      <c r="H1538" s="109"/>
      <c r="I1538" s="21">
        <v>912142</v>
      </c>
      <c r="J1538" s="21">
        <v>912142</v>
      </c>
      <c r="K1538" s="21">
        <v>917273</v>
      </c>
      <c r="L1538" s="21">
        <v>916225</v>
      </c>
      <c r="M1538" s="21"/>
      <c r="N1538" s="21">
        <v>-4083</v>
      </c>
      <c r="O1538" s="21"/>
      <c r="P1538" s="125">
        <v>-4083</v>
      </c>
      <c r="Q1538" s="21"/>
      <c r="R1538" s="21">
        <v>912142</v>
      </c>
      <c r="S1538" s="21"/>
      <c r="T1538" s="21"/>
      <c r="U1538" s="125">
        <v>0</v>
      </c>
      <c r="V1538" s="21">
        <v>42919</v>
      </c>
      <c r="W1538" s="34">
        <v>43283</v>
      </c>
      <c r="X1538" s="109"/>
    </row>
    <row r="1539" spans="2:24" x14ac:dyDescent="0.2">
      <c r="B1539" s="14" t="s">
        <v>19375</v>
      </c>
      <c r="C1539" s="33" t="s">
        <v>6363</v>
      </c>
      <c r="D1539" s="16" t="s">
        <v>22448</v>
      </c>
      <c r="E1539" s="18" t="s">
        <v>26</v>
      </c>
      <c r="F1539" s="34">
        <v>41197</v>
      </c>
      <c r="G1539" s="20" t="s">
        <v>20922</v>
      </c>
      <c r="H1539" s="109"/>
      <c r="I1539" s="21">
        <v>673783</v>
      </c>
      <c r="J1539" s="21">
        <v>673783</v>
      </c>
      <c r="K1539" s="21">
        <v>673783</v>
      </c>
      <c r="L1539" s="21">
        <v>673783</v>
      </c>
      <c r="M1539" s="21"/>
      <c r="N1539" s="21"/>
      <c r="O1539" s="21"/>
      <c r="P1539" s="125"/>
      <c r="Q1539" s="21"/>
      <c r="R1539" s="21">
        <v>673783</v>
      </c>
      <c r="S1539" s="21"/>
      <c r="T1539" s="21"/>
      <c r="U1539" s="125"/>
      <c r="V1539" s="21">
        <v>26557</v>
      </c>
      <c r="W1539" s="34">
        <v>43570</v>
      </c>
      <c r="X1539" s="109"/>
    </row>
    <row r="1540" spans="2:24" x14ac:dyDescent="0.2">
      <c r="B1540" s="14" t="s">
        <v>19373</v>
      </c>
      <c r="C1540" s="33" t="s">
        <v>12499</v>
      </c>
      <c r="D1540" s="16" t="s">
        <v>22447</v>
      </c>
      <c r="E1540" s="18" t="s">
        <v>26</v>
      </c>
      <c r="F1540" s="34">
        <v>41180</v>
      </c>
      <c r="G1540" s="20" t="s">
        <v>20597</v>
      </c>
      <c r="H1540" s="109"/>
      <c r="I1540" s="21">
        <v>2971152</v>
      </c>
      <c r="J1540" s="21">
        <v>2971152</v>
      </c>
      <c r="K1540" s="21">
        <v>2971134</v>
      </c>
      <c r="L1540" s="21">
        <v>2971149</v>
      </c>
      <c r="M1540" s="21"/>
      <c r="N1540" s="21">
        <v>3</v>
      </c>
      <c r="O1540" s="21"/>
      <c r="P1540" s="125">
        <v>3</v>
      </c>
      <c r="Q1540" s="21"/>
      <c r="R1540" s="21">
        <v>2971152</v>
      </c>
      <c r="S1540" s="21"/>
      <c r="T1540" s="21"/>
      <c r="U1540" s="125">
        <v>0</v>
      </c>
      <c r="V1540" s="21">
        <v>38775</v>
      </c>
      <c r="W1540" s="34">
        <v>41936</v>
      </c>
      <c r="X1540" s="109"/>
    </row>
    <row r="1541" spans="2:24" x14ac:dyDescent="0.2">
      <c r="B1541" s="14" t="s">
        <v>19371</v>
      </c>
      <c r="C1541" s="33" t="s">
        <v>12493</v>
      </c>
      <c r="D1541" s="16" t="s">
        <v>22446</v>
      </c>
      <c r="E1541" s="18" t="s">
        <v>26</v>
      </c>
      <c r="F1541" s="34">
        <v>41271</v>
      </c>
      <c r="G1541" s="20" t="s">
        <v>20597</v>
      </c>
      <c r="H1541" s="109"/>
      <c r="I1541" s="21">
        <v>2150811</v>
      </c>
      <c r="J1541" s="21">
        <v>2150811</v>
      </c>
      <c r="K1541" s="21">
        <v>2150811</v>
      </c>
      <c r="L1541" s="21">
        <v>2150811</v>
      </c>
      <c r="M1541" s="21"/>
      <c r="N1541" s="21"/>
      <c r="O1541" s="21"/>
      <c r="P1541" s="125"/>
      <c r="Q1541" s="21"/>
      <c r="R1541" s="21">
        <v>2150811</v>
      </c>
      <c r="S1541" s="21"/>
      <c r="T1541" s="21"/>
      <c r="U1541" s="125"/>
      <c r="V1541" s="21">
        <v>48419</v>
      </c>
      <c r="W1541" s="34">
        <v>43027</v>
      </c>
      <c r="X1541" s="109"/>
    </row>
    <row r="1542" spans="2:24" x14ac:dyDescent="0.2">
      <c r="B1542" s="14" t="s">
        <v>19369</v>
      </c>
      <c r="C1542" s="33" t="s">
        <v>22445</v>
      </c>
      <c r="D1542" s="16" t="s">
        <v>22444</v>
      </c>
      <c r="E1542" s="18" t="s">
        <v>26</v>
      </c>
      <c r="F1542" s="34">
        <v>41264</v>
      </c>
      <c r="G1542" s="20" t="s">
        <v>3559</v>
      </c>
      <c r="H1542" s="109"/>
      <c r="I1542" s="21">
        <v>6670000</v>
      </c>
      <c r="J1542" s="21">
        <v>6670000</v>
      </c>
      <c r="K1542" s="21">
        <v>6667532</v>
      </c>
      <c r="L1542" s="21">
        <v>6669187</v>
      </c>
      <c r="M1542" s="21"/>
      <c r="N1542" s="21">
        <v>813</v>
      </c>
      <c r="O1542" s="21"/>
      <c r="P1542" s="125">
        <v>813</v>
      </c>
      <c r="Q1542" s="21"/>
      <c r="R1542" s="21">
        <v>6670000</v>
      </c>
      <c r="S1542" s="21"/>
      <c r="T1542" s="21"/>
      <c r="U1542" s="125">
        <v>0</v>
      </c>
      <c r="V1542" s="21">
        <v>156745</v>
      </c>
      <c r="W1542" s="34">
        <v>41264</v>
      </c>
      <c r="X1542" s="109"/>
    </row>
    <row r="1543" spans="2:24" x14ac:dyDescent="0.2">
      <c r="B1543" s="14" t="s">
        <v>19367</v>
      </c>
      <c r="C1543" s="33" t="s">
        <v>22443</v>
      </c>
      <c r="D1543" s="16" t="s">
        <v>22442</v>
      </c>
      <c r="E1543" s="18" t="s">
        <v>26</v>
      </c>
      <c r="F1543" s="34">
        <v>40923</v>
      </c>
      <c r="G1543" s="20" t="s">
        <v>3559</v>
      </c>
      <c r="H1543" s="109"/>
      <c r="I1543" s="21">
        <v>9350000</v>
      </c>
      <c r="J1543" s="21">
        <v>9350000</v>
      </c>
      <c r="K1543" s="21">
        <v>9324568</v>
      </c>
      <c r="L1543" s="21">
        <v>9349716</v>
      </c>
      <c r="M1543" s="21"/>
      <c r="N1543" s="21">
        <v>284</v>
      </c>
      <c r="O1543" s="21"/>
      <c r="P1543" s="125">
        <f>SCDPT4!M1543+SCDPT4!N1543-SCDPT4!O1543</f>
        <v>284</v>
      </c>
      <c r="Q1543" s="21"/>
      <c r="R1543" s="21">
        <v>9350000</v>
      </c>
      <c r="S1543" s="21"/>
      <c r="T1543" s="21"/>
      <c r="U1543" s="125">
        <f>SCDPT4!S1543+SCDPT4!T1543</f>
        <v>0</v>
      </c>
      <c r="V1543" s="21">
        <v>292188</v>
      </c>
      <c r="W1543" s="34">
        <v>40923</v>
      </c>
      <c r="X1543" s="109"/>
    </row>
    <row r="1544" spans="2:24" x14ac:dyDescent="0.2">
      <c r="B1544" s="14" t="s">
        <v>19365</v>
      </c>
      <c r="C1544" s="33" t="s">
        <v>22441</v>
      </c>
      <c r="D1544" s="16" t="s">
        <v>22440</v>
      </c>
      <c r="E1544" s="18" t="s">
        <v>26</v>
      </c>
      <c r="F1544" s="34">
        <v>41136</v>
      </c>
      <c r="G1544" s="20" t="s">
        <v>3559</v>
      </c>
      <c r="H1544" s="109"/>
      <c r="I1544" s="21">
        <v>15000000</v>
      </c>
      <c r="J1544" s="21">
        <v>15000000</v>
      </c>
      <c r="K1544" s="21">
        <v>14860520</v>
      </c>
      <c r="L1544" s="21">
        <v>14987886</v>
      </c>
      <c r="M1544" s="21"/>
      <c r="N1544" s="21">
        <v>12114</v>
      </c>
      <c r="O1544" s="21"/>
      <c r="P1544" s="125">
        <v>12114</v>
      </c>
      <c r="Q1544" s="21"/>
      <c r="R1544" s="21">
        <v>15000000</v>
      </c>
      <c r="S1544" s="21"/>
      <c r="T1544" s="21"/>
      <c r="U1544" s="125">
        <v>0</v>
      </c>
      <c r="V1544" s="21">
        <v>881250</v>
      </c>
      <c r="W1544" s="34">
        <v>41136</v>
      </c>
      <c r="X1544" s="109"/>
    </row>
    <row r="1545" spans="2:24" x14ac:dyDescent="0.2">
      <c r="B1545" s="14" t="s">
        <v>19363</v>
      </c>
      <c r="C1545" s="33" t="s">
        <v>22439</v>
      </c>
      <c r="D1545" s="16" t="s">
        <v>22438</v>
      </c>
      <c r="E1545" s="18" t="s">
        <v>26</v>
      </c>
      <c r="F1545" s="34">
        <v>40983</v>
      </c>
      <c r="G1545" s="20" t="s">
        <v>3559</v>
      </c>
      <c r="H1545" s="109"/>
      <c r="I1545" s="21">
        <v>8000000</v>
      </c>
      <c r="J1545" s="21">
        <v>8000000</v>
      </c>
      <c r="K1545" s="21">
        <v>7941280</v>
      </c>
      <c r="L1545" s="21">
        <v>7998014</v>
      </c>
      <c r="M1545" s="21"/>
      <c r="N1545" s="21">
        <v>1986</v>
      </c>
      <c r="O1545" s="21"/>
      <c r="P1545" s="125">
        <v>1986</v>
      </c>
      <c r="Q1545" s="21"/>
      <c r="R1545" s="21">
        <v>8000000</v>
      </c>
      <c r="S1545" s="21"/>
      <c r="T1545" s="21"/>
      <c r="U1545" s="125">
        <v>0</v>
      </c>
      <c r="V1545" s="21">
        <v>265000</v>
      </c>
      <c r="W1545" s="34">
        <v>40983</v>
      </c>
      <c r="X1545" s="109"/>
    </row>
    <row r="1546" spans="2:24" x14ac:dyDescent="0.2">
      <c r="B1546" s="14" t="s">
        <v>19361</v>
      </c>
      <c r="C1546" s="33" t="s">
        <v>22437</v>
      </c>
      <c r="D1546" s="16" t="s">
        <v>22436</v>
      </c>
      <c r="E1546" s="18" t="s">
        <v>26</v>
      </c>
      <c r="F1546" s="34">
        <v>40999</v>
      </c>
      <c r="G1546" s="20" t="s">
        <v>20922</v>
      </c>
      <c r="H1546" s="109"/>
      <c r="I1546" s="21">
        <v>103388</v>
      </c>
      <c r="J1546" s="21">
        <v>103388</v>
      </c>
      <c r="K1546" s="21">
        <v>110863</v>
      </c>
      <c r="L1546" s="21">
        <v>103388</v>
      </c>
      <c r="M1546" s="21"/>
      <c r="N1546" s="21"/>
      <c r="O1546" s="21"/>
      <c r="P1546" s="125"/>
      <c r="Q1546" s="21"/>
      <c r="R1546" s="21">
        <v>103388</v>
      </c>
      <c r="S1546" s="21"/>
      <c r="T1546" s="21"/>
      <c r="U1546" s="125"/>
      <c r="V1546" s="21">
        <v>1826</v>
      </c>
      <c r="W1546" s="34">
        <v>40999</v>
      </c>
      <c r="X1546" s="109"/>
    </row>
    <row r="1547" spans="2:24" x14ac:dyDescent="0.2">
      <c r="B1547" s="14" t="s">
        <v>19359</v>
      </c>
      <c r="C1547" s="33" t="s">
        <v>12359</v>
      </c>
      <c r="D1547" s="16" t="s">
        <v>22435</v>
      </c>
      <c r="E1547" s="18" t="s">
        <v>26</v>
      </c>
      <c r="F1547" s="34">
        <v>41274</v>
      </c>
      <c r="G1547" s="20" t="s">
        <v>20922</v>
      </c>
      <c r="H1547" s="109"/>
      <c r="I1547" s="21">
        <v>1288588</v>
      </c>
      <c r="J1547" s="21">
        <v>1288588</v>
      </c>
      <c r="K1547" s="21">
        <v>1426834</v>
      </c>
      <c r="L1547" s="21">
        <v>1340012</v>
      </c>
      <c r="M1547" s="21"/>
      <c r="N1547" s="21">
        <v>-51424</v>
      </c>
      <c r="O1547" s="21"/>
      <c r="P1547" s="125">
        <v>-51424</v>
      </c>
      <c r="Q1547" s="21"/>
      <c r="R1547" s="21">
        <v>1288588</v>
      </c>
      <c r="S1547" s="21"/>
      <c r="T1547" s="21"/>
      <c r="U1547" s="125">
        <v>0</v>
      </c>
      <c r="V1547" s="21">
        <v>69566</v>
      </c>
      <c r="W1547" s="34">
        <v>42916</v>
      </c>
      <c r="X1547" s="109"/>
    </row>
    <row r="1548" spans="2:24" x14ac:dyDescent="0.2">
      <c r="B1548" s="14" t="s">
        <v>19357</v>
      </c>
      <c r="C1548" s="33" t="s">
        <v>6341</v>
      </c>
      <c r="D1548" s="16" t="s">
        <v>22434</v>
      </c>
      <c r="E1548" s="18" t="s">
        <v>26</v>
      </c>
      <c r="F1548" s="34">
        <v>41132</v>
      </c>
      <c r="G1548" s="20" t="s">
        <v>20922</v>
      </c>
      <c r="H1548" s="109"/>
      <c r="I1548" s="21">
        <v>667255</v>
      </c>
      <c r="J1548" s="21">
        <v>667255</v>
      </c>
      <c r="K1548" s="21">
        <v>667255</v>
      </c>
      <c r="L1548" s="21">
        <v>667255</v>
      </c>
      <c r="M1548" s="21"/>
      <c r="N1548" s="21"/>
      <c r="O1548" s="21"/>
      <c r="P1548" s="125"/>
      <c r="Q1548" s="21"/>
      <c r="R1548" s="21">
        <v>667255</v>
      </c>
      <c r="S1548" s="21"/>
      <c r="T1548" s="21"/>
      <c r="U1548" s="125"/>
      <c r="V1548" s="21">
        <v>26180</v>
      </c>
      <c r="W1548" s="34">
        <v>47525</v>
      </c>
      <c r="X1548" s="109"/>
    </row>
    <row r="1549" spans="2:24" x14ac:dyDescent="0.2">
      <c r="B1549" s="14" t="s">
        <v>19355</v>
      </c>
      <c r="C1549" s="33" t="s">
        <v>12331</v>
      </c>
      <c r="D1549" s="16" t="s">
        <v>22433</v>
      </c>
      <c r="E1549" s="18" t="s">
        <v>26</v>
      </c>
      <c r="F1549" s="34">
        <v>41109</v>
      </c>
      <c r="G1549" s="20" t="s">
        <v>20922</v>
      </c>
      <c r="H1549" s="109"/>
      <c r="I1549" s="21">
        <v>545463</v>
      </c>
      <c r="J1549" s="21">
        <v>545463</v>
      </c>
      <c r="K1549" s="21">
        <v>545463</v>
      </c>
      <c r="L1549" s="21">
        <v>545463</v>
      </c>
      <c r="M1549" s="21"/>
      <c r="N1549" s="21"/>
      <c r="O1549" s="21"/>
      <c r="P1549" s="125"/>
      <c r="Q1549" s="21"/>
      <c r="R1549" s="21">
        <v>545463</v>
      </c>
      <c r="S1549" s="21"/>
      <c r="T1549" s="21"/>
      <c r="U1549" s="125"/>
      <c r="V1549" s="21">
        <v>19191</v>
      </c>
      <c r="W1549" s="34">
        <v>47867</v>
      </c>
      <c r="X1549" s="109"/>
    </row>
    <row r="1550" spans="2:24" x14ac:dyDescent="0.2">
      <c r="B1550" s="14" t="s">
        <v>19353</v>
      </c>
      <c r="C1550" s="33" t="s">
        <v>12329</v>
      </c>
      <c r="D1550" s="16" t="s">
        <v>19702</v>
      </c>
      <c r="E1550" s="18" t="s">
        <v>26</v>
      </c>
      <c r="F1550" s="34">
        <v>41095</v>
      </c>
      <c r="G1550" s="20" t="s">
        <v>20922</v>
      </c>
      <c r="H1550" s="109"/>
      <c r="I1550" s="21">
        <v>1148520</v>
      </c>
      <c r="J1550" s="21">
        <v>1148520</v>
      </c>
      <c r="K1550" s="21">
        <v>1135008</v>
      </c>
      <c r="L1550" s="21">
        <v>1136654</v>
      </c>
      <c r="M1550" s="21"/>
      <c r="N1550" s="21">
        <v>11867</v>
      </c>
      <c r="O1550" s="21"/>
      <c r="P1550" s="125">
        <v>11867</v>
      </c>
      <c r="Q1550" s="21"/>
      <c r="R1550" s="21">
        <v>1148520</v>
      </c>
      <c r="S1550" s="21"/>
      <c r="T1550" s="21"/>
      <c r="U1550" s="125">
        <v>0</v>
      </c>
      <c r="V1550" s="21">
        <v>62895</v>
      </c>
      <c r="W1550" s="34">
        <v>46208</v>
      </c>
      <c r="X1550" s="109"/>
    </row>
    <row r="1551" spans="2:24" x14ac:dyDescent="0.2">
      <c r="B1551" s="14" t="s">
        <v>19351</v>
      </c>
      <c r="C1551" s="33" t="s">
        <v>22432</v>
      </c>
      <c r="D1551" s="16" t="s">
        <v>22431</v>
      </c>
      <c r="E1551" s="18" t="s">
        <v>26</v>
      </c>
      <c r="F1551" s="34">
        <v>40928</v>
      </c>
      <c r="G1551" s="20" t="s">
        <v>20597</v>
      </c>
      <c r="H1551" s="109"/>
      <c r="I1551" s="21">
        <v>8000000</v>
      </c>
      <c r="J1551" s="21">
        <v>8000000</v>
      </c>
      <c r="K1551" s="21">
        <v>7991760</v>
      </c>
      <c r="L1551" s="21">
        <v>7999182</v>
      </c>
      <c r="M1551" s="21"/>
      <c r="N1551" s="21">
        <v>818</v>
      </c>
      <c r="O1551" s="21"/>
      <c r="P1551" s="125">
        <v>818</v>
      </c>
      <c r="Q1551" s="21"/>
      <c r="R1551" s="21">
        <v>8000000</v>
      </c>
      <c r="S1551" s="21"/>
      <c r="T1551" s="21"/>
      <c r="U1551" s="125">
        <v>0</v>
      </c>
      <c r="V1551" s="21">
        <v>438133</v>
      </c>
      <c r="W1551" s="34">
        <v>41122</v>
      </c>
      <c r="X1551" s="109"/>
    </row>
    <row r="1552" spans="2:24" x14ac:dyDescent="0.2">
      <c r="B1552" s="14" t="s">
        <v>19349</v>
      </c>
      <c r="C1552" s="33" t="s">
        <v>6338</v>
      </c>
      <c r="D1552" s="16" t="s">
        <v>22430</v>
      </c>
      <c r="E1552" s="18" t="s">
        <v>26</v>
      </c>
      <c r="F1552" s="34">
        <v>41244</v>
      </c>
      <c r="G1552" s="20" t="s">
        <v>21186</v>
      </c>
      <c r="H1552" s="109"/>
      <c r="I1552" s="21">
        <v>1975124</v>
      </c>
      <c r="J1552" s="21">
        <v>1975124</v>
      </c>
      <c r="K1552" s="21">
        <v>1974797</v>
      </c>
      <c r="L1552" s="21">
        <v>1974810</v>
      </c>
      <c r="M1552" s="21"/>
      <c r="N1552" s="21">
        <v>314</v>
      </c>
      <c r="O1552" s="21"/>
      <c r="P1552" s="125">
        <v>314</v>
      </c>
      <c r="Q1552" s="21"/>
      <c r="R1552" s="21">
        <v>1975124</v>
      </c>
      <c r="S1552" s="21"/>
      <c r="T1552" s="21"/>
      <c r="U1552" s="125">
        <v>0</v>
      </c>
      <c r="V1552" s="21">
        <v>38303</v>
      </c>
      <c r="W1552" s="34">
        <v>45170</v>
      </c>
      <c r="X1552" s="109"/>
    </row>
    <row r="1553" spans="2:24" x14ac:dyDescent="0.2">
      <c r="B1553" s="14" t="s">
        <v>19347</v>
      </c>
      <c r="C1553" s="33" t="s">
        <v>6334</v>
      </c>
      <c r="D1553" s="16" t="s">
        <v>22429</v>
      </c>
      <c r="E1553" s="18" t="s">
        <v>26</v>
      </c>
      <c r="F1553" s="34">
        <v>41263</v>
      </c>
      <c r="G1553" s="20" t="s">
        <v>21186</v>
      </c>
      <c r="H1553" s="109"/>
      <c r="I1553" s="21">
        <v>1304137</v>
      </c>
      <c r="J1553" s="21">
        <v>1304137</v>
      </c>
      <c r="K1553" s="21">
        <v>1304126</v>
      </c>
      <c r="L1553" s="21">
        <v>1304126</v>
      </c>
      <c r="M1553" s="21"/>
      <c r="N1553" s="21">
        <v>11</v>
      </c>
      <c r="O1553" s="21"/>
      <c r="P1553" s="125">
        <v>11</v>
      </c>
      <c r="Q1553" s="21"/>
      <c r="R1553" s="21">
        <v>1304137</v>
      </c>
      <c r="S1553" s="21"/>
      <c r="T1553" s="21"/>
      <c r="U1553" s="125">
        <v>0</v>
      </c>
      <c r="V1553" s="21">
        <v>18576</v>
      </c>
      <c r="W1553" s="34">
        <v>42875</v>
      </c>
      <c r="X1553" s="109"/>
    </row>
    <row r="1554" spans="2:24" x14ac:dyDescent="0.2">
      <c r="B1554" s="14" t="s">
        <v>19345</v>
      </c>
      <c r="C1554" s="33" t="s">
        <v>22428</v>
      </c>
      <c r="D1554" s="16" t="s">
        <v>22427</v>
      </c>
      <c r="E1554" s="18" t="s">
        <v>26</v>
      </c>
      <c r="F1554" s="34">
        <v>40954</v>
      </c>
      <c r="G1554" s="20" t="s">
        <v>3559</v>
      </c>
      <c r="H1554" s="109"/>
      <c r="I1554" s="21">
        <v>47500000</v>
      </c>
      <c r="J1554" s="21">
        <v>47500000</v>
      </c>
      <c r="K1554" s="21">
        <v>47504575</v>
      </c>
      <c r="L1554" s="21">
        <v>47500147</v>
      </c>
      <c r="M1554" s="21"/>
      <c r="N1554" s="21">
        <v>-147</v>
      </c>
      <c r="O1554" s="21"/>
      <c r="P1554" s="125">
        <v>-147</v>
      </c>
      <c r="Q1554" s="21"/>
      <c r="R1554" s="21">
        <v>47500000</v>
      </c>
      <c r="S1554" s="21"/>
      <c r="T1554" s="21"/>
      <c r="U1554" s="125">
        <v>0</v>
      </c>
      <c r="V1554" s="21">
        <v>1810938</v>
      </c>
      <c r="W1554" s="34">
        <v>40954</v>
      </c>
      <c r="X1554" s="109"/>
    </row>
    <row r="1555" spans="2:24" x14ac:dyDescent="0.2">
      <c r="B1555" s="14" t="s">
        <v>19343</v>
      </c>
      <c r="C1555" s="33" t="s">
        <v>8171</v>
      </c>
      <c r="D1555" s="16" t="s">
        <v>22426</v>
      </c>
      <c r="E1555" s="18" t="s">
        <v>26</v>
      </c>
      <c r="F1555" s="34">
        <v>41214</v>
      </c>
      <c r="G1555" s="20" t="s">
        <v>21186</v>
      </c>
      <c r="H1555" s="109"/>
      <c r="I1555" s="21">
        <v>1067127</v>
      </c>
      <c r="J1555" s="21">
        <v>1067127</v>
      </c>
      <c r="K1555" s="21">
        <v>1052773</v>
      </c>
      <c r="L1555" s="21">
        <v>1067127</v>
      </c>
      <c r="M1555" s="21"/>
      <c r="N1555" s="21"/>
      <c r="O1555" s="21"/>
      <c r="P1555" s="125"/>
      <c r="Q1555" s="21"/>
      <c r="R1555" s="21">
        <v>1067127</v>
      </c>
      <c r="S1555" s="21"/>
      <c r="T1555" s="21"/>
      <c r="U1555" s="125"/>
      <c r="V1555" s="21">
        <v>35312</v>
      </c>
      <c r="W1555" s="34">
        <v>48938</v>
      </c>
      <c r="X1555" s="109"/>
    </row>
    <row r="1556" spans="2:24" x14ac:dyDescent="0.2">
      <c r="B1556" s="14" t="s">
        <v>19341</v>
      </c>
      <c r="C1556" s="33" t="s">
        <v>8167</v>
      </c>
      <c r="D1556" s="16" t="s">
        <v>22425</v>
      </c>
      <c r="E1556" s="18" t="s">
        <v>26</v>
      </c>
      <c r="F1556" s="34">
        <v>41214</v>
      </c>
      <c r="G1556" s="20" t="s">
        <v>21186</v>
      </c>
      <c r="H1556" s="109"/>
      <c r="I1556" s="21">
        <v>167616</v>
      </c>
      <c r="J1556" s="21">
        <v>167616</v>
      </c>
      <c r="K1556" s="21">
        <v>167616</v>
      </c>
      <c r="L1556" s="21">
        <v>167616</v>
      </c>
      <c r="M1556" s="21"/>
      <c r="N1556" s="21"/>
      <c r="O1556" s="21"/>
      <c r="P1556" s="125"/>
      <c r="Q1556" s="21"/>
      <c r="R1556" s="21">
        <v>167616</v>
      </c>
      <c r="S1556" s="21"/>
      <c r="T1556" s="21"/>
      <c r="U1556" s="125"/>
      <c r="V1556" s="21">
        <v>4342</v>
      </c>
      <c r="W1556" s="34">
        <v>49059</v>
      </c>
      <c r="X1556" s="109"/>
    </row>
    <row r="1557" spans="2:24" x14ac:dyDescent="0.2">
      <c r="B1557" s="14" t="s">
        <v>19339</v>
      </c>
      <c r="C1557" s="33" t="s">
        <v>22424</v>
      </c>
      <c r="D1557" s="16" t="s">
        <v>22423</v>
      </c>
      <c r="E1557" s="18" t="s">
        <v>26</v>
      </c>
      <c r="F1557" s="34">
        <v>41156</v>
      </c>
      <c r="G1557" s="20" t="s">
        <v>22422</v>
      </c>
      <c r="H1557" s="109"/>
      <c r="I1557" s="21">
        <v>834852</v>
      </c>
      <c r="J1557" s="21">
        <v>835000</v>
      </c>
      <c r="K1557" s="21">
        <v>834432</v>
      </c>
      <c r="L1557" s="21">
        <v>834782</v>
      </c>
      <c r="M1557" s="21"/>
      <c r="N1557" s="21">
        <v>70</v>
      </c>
      <c r="O1557" s="21"/>
      <c r="P1557" s="125">
        <v>70</v>
      </c>
      <c r="Q1557" s="21"/>
      <c r="R1557" s="21">
        <v>834852</v>
      </c>
      <c r="S1557" s="21"/>
      <c r="T1557" s="21"/>
      <c r="U1557" s="125">
        <v>0</v>
      </c>
      <c r="V1557" s="21">
        <v>122166</v>
      </c>
      <c r="W1557" s="34">
        <v>41579</v>
      </c>
      <c r="X1557" s="109"/>
    </row>
    <row r="1558" spans="2:24" x14ac:dyDescent="0.2">
      <c r="B1558" s="14" t="s">
        <v>19337</v>
      </c>
      <c r="C1558" s="33" t="s">
        <v>22421</v>
      </c>
      <c r="D1558" s="16" t="s">
        <v>22420</v>
      </c>
      <c r="E1558" s="18" t="s">
        <v>26</v>
      </c>
      <c r="F1558" s="34">
        <v>40938</v>
      </c>
      <c r="G1558" s="20" t="s">
        <v>22419</v>
      </c>
      <c r="H1558" s="109"/>
      <c r="I1558" s="21">
        <v>8000303</v>
      </c>
      <c r="J1558" s="21">
        <v>8000000</v>
      </c>
      <c r="K1558" s="21">
        <v>8001080</v>
      </c>
      <c r="L1558" s="21">
        <v>8000286</v>
      </c>
      <c r="M1558" s="21"/>
      <c r="N1558" s="21">
        <v>17</v>
      </c>
      <c r="O1558" s="21"/>
      <c r="P1558" s="125">
        <v>17</v>
      </c>
      <c r="Q1558" s="21"/>
      <c r="R1558" s="21">
        <v>8000303</v>
      </c>
      <c r="S1558" s="21"/>
      <c r="T1558" s="21"/>
      <c r="U1558" s="125">
        <v>0</v>
      </c>
      <c r="V1558" s="21">
        <v>1076837</v>
      </c>
      <c r="W1558" s="34">
        <v>41744</v>
      </c>
      <c r="X1558" s="109"/>
    </row>
    <row r="1559" spans="2:24" x14ac:dyDescent="0.2">
      <c r="B1559" s="14" t="s">
        <v>19335</v>
      </c>
      <c r="C1559" s="33" t="s">
        <v>22418</v>
      </c>
      <c r="D1559" s="16" t="s">
        <v>22417</v>
      </c>
      <c r="E1559" s="18" t="s">
        <v>26</v>
      </c>
      <c r="F1559" s="34">
        <v>40938</v>
      </c>
      <c r="G1559" s="20" t="s">
        <v>20597</v>
      </c>
      <c r="H1559" s="109"/>
      <c r="I1559" s="21">
        <v>10000000</v>
      </c>
      <c r="J1559" s="21">
        <v>10000000</v>
      </c>
      <c r="K1559" s="21">
        <v>9932100</v>
      </c>
      <c r="L1559" s="21">
        <v>9980632</v>
      </c>
      <c r="M1559" s="21"/>
      <c r="N1559" s="21">
        <v>19368</v>
      </c>
      <c r="O1559" s="21"/>
      <c r="P1559" s="125">
        <v>19368</v>
      </c>
      <c r="Q1559" s="21"/>
      <c r="R1559" s="21">
        <v>10000000</v>
      </c>
      <c r="S1559" s="21"/>
      <c r="T1559" s="21"/>
      <c r="U1559" s="125">
        <v>0</v>
      </c>
      <c r="V1559" s="21">
        <v>2582013</v>
      </c>
      <c r="W1559" s="34">
        <v>42809</v>
      </c>
      <c r="X1559" s="109"/>
    </row>
    <row r="1560" spans="2:24" x14ac:dyDescent="0.2">
      <c r="B1560" s="14" t="s">
        <v>19333</v>
      </c>
      <c r="C1560" s="33" t="s">
        <v>12219</v>
      </c>
      <c r="D1560" s="16" t="s">
        <v>22416</v>
      </c>
      <c r="E1560" s="18" t="s">
        <v>26</v>
      </c>
      <c r="F1560" s="34">
        <v>41080</v>
      </c>
      <c r="G1560" s="20" t="s">
        <v>20922</v>
      </c>
      <c r="H1560" s="109"/>
      <c r="I1560" s="21">
        <v>1562171</v>
      </c>
      <c r="J1560" s="21">
        <v>1562171</v>
      </c>
      <c r="K1560" s="21">
        <v>1592020</v>
      </c>
      <c r="L1560" s="21">
        <v>1585048</v>
      </c>
      <c r="M1560" s="21"/>
      <c r="N1560" s="21">
        <v>-22877</v>
      </c>
      <c r="O1560" s="21"/>
      <c r="P1560" s="125">
        <v>-22877</v>
      </c>
      <c r="Q1560" s="21"/>
      <c r="R1560" s="21">
        <v>1562171</v>
      </c>
      <c r="S1560" s="21"/>
      <c r="T1560" s="21"/>
      <c r="U1560" s="125">
        <v>0</v>
      </c>
      <c r="V1560" s="21">
        <v>103713</v>
      </c>
      <c r="W1560" s="34">
        <v>45097</v>
      </c>
      <c r="X1560" s="109"/>
    </row>
    <row r="1561" spans="2:24" x14ac:dyDescent="0.2">
      <c r="B1561" s="14" t="s">
        <v>19331</v>
      </c>
      <c r="C1561" s="33" t="s">
        <v>12215</v>
      </c>
      <c r="D1561" s="16" t="s">
        <v>22415</v>
      </c>
      <c r="E1561" s="18" t="s">
        <v>26</v>
      </c>
      <c r="F1561" s="34">
        <v>41274</v>
      </c>
      <c r="G1561" s="20" t="s">
        <v>20922</v>
      </c>
      <c r="H1561" s="109"/>
      <c r="I1561" s="21">
        <v>1707411</v>
      </c>
      <c r="J1561" s="21">
        <v>1707411</v>
      </c>
      <c r="K1561" s="21">
        <v>1830914</v>
      </c>
      <c r="L1561" s="21">
        <v>1822865</v>
      </c>
      <c r="M1561" s="21"/>
      <c r="N1561" s="21">
        <v>-115454</v>
      </c>
      <c r="O1561" s="21"/>
      <c r="P1561" s="125">
        <v>-115454</v>
      </c>
      <c r="Q1561" s="21"/>
      <c r="R1561" s="21">
        <v>1707411</v>
      </c>
      <c r="S1561" s="21"/>
      <c r="T1561" s="21"/>
      <c r="U1561" s="125">
        <v>0</v>
      </c>
      <c r="V1561" s="21">
        <v>91882</v>
      </c>
      <c r="W1561" s="34">
        <v>43646</v>
      </c>
      <c r="X1561" s="109"/>
    </row>
    <row r="1562" spans="2:24" x14ac:dyDescent="0.2">
      <c r="B1562" s="14" t="s">
        <v>19329</v>
      </c>
      <c r="C1562" s="33" t="s">
        <v>12205</v>
      </c>
      <c r="D1562" s="16" t="s">
        <v>22414</v>
      </c>
      <c r="E1562" s="18" t="s">
        <v>26</v>
      </c>
      <c r="F1562" s="34">
        <v>41162</v>
      </c>
      <c r="G1562" s="20" t="s">
        <v>20922</v>
      </c>
      <c r="H1562" s="109"/>
      <c r="I1562" s="21">
        <v>908742</v>
      </c>
      <c r="J1562" s="21">
        <v>908742</v>
      </c>
      <c r="K1562" s="21">
        <v>892179</v>
      </c>
      <c r="L1562" s="21">
        <v>896342</v>
      </c>
      <c r="M1562" s="21"/>
      <c r="N1562" s="21">
        <v>12400</v>
      </c>
      <c r="O1562" s="21"/>
      <c r="P1562" s="125">
        <v>12400</v>
      </c>
      <c r="Q1562" s="21"/>
      <c r="R1562" s="21">
        <v>908742</v>
      </c>
      <c r="S1562" s="21"/>
      <c r="T1562" s="21"/>
      <c r="U1562" s="125">
        <v>0</v>
      </c>
      <c r="V1562" s="21">
        <v>37634</v>
      </c>
      <c r="W1562" s="34">
        <v>45361</v>
      </c>
      <c r="X1562" s="109"/>
    </row>
    <row r="1563" spans="2:24" x14ac:dyDescent="0.2">
      <c r="B1563" s="14" t="s">
        <v>19327</v>
      </c>
      <c r="C1563" s="33" t="s">
        <v>6313</v>
      </c>
      <c r="D1563" s="16" t="s">
        <v>22413</v>
      </c>
      <c r="E1563" s="18" t="s">
        <v>26</v>
      </c>
      <c r="F1563" s="34">
        <v>40938</v>
      </c>
      <c r="G1563" s="20" t="s">
        <v>20922</v>
      </c>
      <c r="H1563" s="109"/>
      <c r="I1563" s="21">
        <v>454374</v>
      </c>
      <c r="J1563" s="21">
        <v>454374</v>
      </c>
      <c r="K1563" s="21">
        <v>498784</v>
      </c>
      <c r="L1563" s="21">
        <v>457681</v>
      </c>
      <c r="M1563" s="21"/>
      <c r="N1563" s="21">
        <v>-3307</v>
      </c>
      <c r="O1563" s="21"/>
      <c r="P1563" s="125">
        <v>-3307</v>
      </c>
      <c r="Q1563" s="21"/>
      <c r="R1563" s="21">
        <v>454374</v>
      </c>
      <c r="S1563" s="21"/>
      <c r="T1563" s="21"/>
      <c r="U1563" s="125">
        <v>0</v>
      </c>
      <c r="V1563" s="21">
        <v>16789</v>
      </c>
      <c r="W1563" s="34">
        <v>41304</v>
      </c>
      <c r="X1563" s="109"/>
    </row>
    <row r="1564" spans="2:24" x14ac:dyDescent="0.2">
      <c r="B1564" s="14" t="s">
        <v>19325</v>
      </c>
      <c r="C1564" s="33" t="s">
        <v>8159</v>
      </c>
      <c r="D1564" s="16" t="s">
        <v>22412</v>
      </c>
      <c r="E1564" s="18" t="s">
        <v>26</v>
      </c>
      <c r="F1564" s="34">
        <v>41244</v>
      </c>
      <c r="G1564" s="20" t="s">
        <v>21186</v>
      </c>
      <c r="H1564" s="109"/>
      <c r="I1564" s="21">
        <v>125958</v>
      </c>
      <c r="J1564" s="21">
        <v>125958</v>
      </c>
      <c r="K1564" s="21">
        <v>122101</v>
      </c>
      <c r="L1564" s="21">
        <v>125156</v>
      </c>
      <c r="M1564" s="21"/>
      <c r="N1564" s="21">
        <v>802</v>
      </c>
      <c r="O1564" s="21"/>
      <c r="P1564" s="125">
        <v>802</v>
      </c>
      <c r="Q1564" s="21"/>
      <c r="R1564" s="21">
        <v>125958</v>
      </c>
      <c r="S1564" s="21"/>
      <c r="T1564" s="21"/>
      <c r="U1564" s="125">
        <v>0</v>
      </c>
      <c r="V1564" s="21">
        <v>4776</v>
      </c>
      <c r="W1564" s="34">
        <v>48877</v>
      </c>
      <c r="X1564" s="109"/>
    </row>
    <row r="1565" spans="2:24" x14ac:dyDescent="0.2">
      <c r="B1565" s="14" t="s">
        <v>19323</v>
      </c>
      <c r="C1565" s="33" t="s">
        <v>12200</v>
      </c>
      <c r="D1565" s="16" t="s">
        <v>22411</v>
      </c>
      <c r="E1565" s="18" t="s">
        <v>26</v>
      </c>
      <c r="F1565" s="34">
        <v>41244</v>
      </c>
      <c r="G1565" s="20" t="s">
        <v>20922</v>
      </c>
      <c r="H1565" s="109"/>
      <c r="I1565" s="21">
        <v>2164695</v>
      </c>
      <c r="J1565" s="21">
        <v>2164695</v>
      </c>
      <c r="K1565" s="21">
        <v>2175485</v>
      </c>
      <c r="L1565" s="21">
        <v>2172546</v>
      </c>
      <c r="M1565" s="21"/>
      <c r="N1565" s="21">
        <v>-7852</v>
      </c>
      <c r="O1565" s="21"/>
      <c r="P1565" s="125">
        <v>-7852</v>
      </c>
      <c r="Q1565" s="21"/>
      <c r="R1565" s="21">
        <v>2164695</v>
      </c>
      <c r="S1565" s="21"/>
      <c r="T1565" s="21"/>
      <c r="U1565" s="125">
        <v>0</v>
      </c>
      <c r="V1565" s="21">
        <v>62170</v>
      </c>
      <c r="W1565" s="34">
        <v>45231</v>
      </c>
      <c r="X1565" s="109"/>
    </row>
    <row r="1566" spans="2:24" x14ac:dyDescent="0.2">
      <c r="B1566" s="14" t="s">
        <v>19321</v>
      </c>
      <c r="C1566" s="33" t="s">
        <v>6310</v>
      </c>
      <c r="D1566" s="16" t="s">
        <v>22410</v>
      </c>
      <c r="E1566" s="18" t="s">
        <v>26</v>
      </c>
      <c r="F1566" s="34">
        <v>41228</v>
      </c>
      <c r="G1566" s="20" t="s">
        <v>20922</v>
      </c>
      <c r="H1566" s="109"/>
      <c r="I1566" s="21">
        <v>226860</v>
      </c>
      <c r="J1566" s="21">
        <v>226860</v>
      </c>
      <c r="K1566" s="21">
        <v>226860</v>
      </c>
      <c r="L1566" s="21">
        <v>226860</v>
      </c>
      <c r="M1566" s="21"/>
      <c r="N1566" s="21"/>
      <c r="O1566" s="21"/>
      <c r="P1566" s="125"/>
      <c r="Q1566" s="21"/>
      <c r="R1566" s="21">
        <v>226860</v>
      </c>
      <c r="S1566" s="21"/>
      <c r="T1566" s="21"/>
      <c r="U1566" s="125"/>
      <c r="V1566" s="21">
        <v>10141</v>
      </c>
      <c r="W1566" s="34">
        <v>46676</v>
      </c>
      <c r="X1566" s="109"/>
    </row>
    <row r="1567" spans="2:24" x14ac:dyDescent="0.2">
      <c r="B1567" s="14" t="s">
        <v>19319</v>
      </c>
      <c r="C1567" s="33" t="s">
        <v>6308</v>
      </c>
      <c r="D1567" s="16" t="s">
        <v>22410</v>
      </c>
      <c r="E1567" s="18" t="s">
        <v>26</v>
      </c>
      <c r="F1567" s="34">
        <v>41228</v>
      </c>
      <c r="G1567" s="20" t="s">
        <v>20922</v>
      </c>
      <c r="H1567" s="109"/>
      <c r="I1567" s="21">
        <v>22855</v>
      </c>
      <c r="J1567" s="21">
        <v>22855</v>
      </c>
      <c r="K1567" s="21">
        <v>22855</v>
      </c>
      <c r="L1567" s="21">
        <v>22855</v>
      </c>
      <c r="M1567" s="21"/>
      <c r="N1567" s="21"/>
      <c r="O1567" s="21"/>
      <c r="P1567" s="125"/>
      <c r="Q1567" s="21"/>
      <c r="R1567" s="21">
        <v>22855</v>
      </c>
      <c r="S1567" s="21"/>
      <c r="T1567" s="21"/>
      <c r="U1567" s="125"/>
      <c r="V1567" s="21">
        <v>1022</v>
      </c>
      <c r="W1567" s="34">
        <v>46676</v>
      </c>
      <c r="X1567" s="109"/>
    </row>
    <row r="1568" spans="2:24" x14ac:dyDescent="0.2">
      <c r="B1568" s="14" t="s">
        <v>19317</v>
      </c>
      <c r="C1568" s="33" t="s">
        <v>6306</v>
      </c>
      <c r="D1568" s="16" t="s">
        <v>22410</v>
      </c>
      <c r="E1568" s="18" t="s">
        <v>26</v>
      </c>
      <c r="F1568" s="34">
        <v>41228</v>
      </c>
      <c r="G1568" s="20" t="s">
        <v>20597</v>
      </c>
      <c r="H1568" s="109"/>
      <c r="I1568" s="21">
        <v>15374</v>
      </c>
      <c r="J1568" s="21">
        <v>15374</v>
      </c>
      <c r="K1568" s="21">
        <v>15374</v>
      </c>
      <c r="L1568" s="21">
        <v>15374</v>
      </c>
      <c r="M1568" s="21"/>
      <c r="N1568" s="21"/>
      <c r="O1568" s="21"/>
      <c r="P1568" s="125"/>
      <c r="Q1568" s="21"/>
      <c r="R1568" s="21">
        <v>15374</v>
      </c>
      <c r="S1568" s="21"/>
      <c r="T1568" s="21"/>
      <c r="U1568" s="125"/>
      <c r="V1568" s="21">
        <v>916</v>
      </c>
      <c r="W1568" s="34">
        <v>46676</v>
      </c>
      <c r="X1568" s="109"/>
    </row>
    <row r="1569" spans="2:24" x14ac:dyDescent="0.2">
      <c r="B1569" s="14" t="s">
        <v>19315</v>
      </c>
      <c r="C1569" s="33" t="s">
        <v>6306</v>
      </c>
      <c r="D1569" s="16" t="s">
        <v>22410</v>
      </c>
      <c r="E1569" s="18" t="s">
        <v>26</v>
      </c>
      <c r="F1569" s="34">
        <v>41228</v>
      </c>
      <c r="G1569" s="20" t="s">
        <v>20922</v>
      </c>
      <c r="H1569" s="109"/>
      <c r="I1569" s="21">
        <v>144006</v>
      </c>
      <c r="J1569" s="21">
        <v>144006</v>
      </c>
      <c r="K1569" s="21">
        <v>144006</v>
      </c>
      <c r="L1569" s="21">
        <v>144006</v>
      </c>
      <c r="M1569" s="21"/>
      <c r="N1569" s="21"/>
      <c r="O1569" s="21"/>
      <c r="P1569" s="125"/>
      <c r="Q1569" s="21"/>
      <c r="R1569" s="21">
        <v>144006</v>
      </c>
      <c r="S1569" s="21"/>
      <c r="T1569" s="21"/>
      <c r="U1569" s="125"/>
      <c r="V1569" s="21">
        <v>6437</v>
      </c>
      <c r="W1569" s="34">
        <v>46676</v>
      </c>
      <c r="X1569" s="109"/>
    </row>
    <row r="1570" spans="2:24" x14ac:dyDescent="0.2">
      <c r="B1570" s="14" t="s">
        <v>19313</v>
      </c>
      <c r="C1570" s="33" t="s">
        <v>6304</v>
      </c>
      <c r="D1570" s="16" t="s">
        <v>22410</v>
      </c>
      <c r="E1570" s="18" t="s">
        <v>26</v>
      </c>
      <c r="F1570" s="34">
        <v>41228</v>
      </c>
      <c r="G1570" s="20" t="s">
        <v>20597</v>
      </c>
      <c r="H1570" s="109"/>
      <c r="I1570" s="21">
        <v>2388</v>
      </c>
      <c r="J1570" s="21">
        <v>2388</v>
      </c>
      <c r="K1570" s="21">
        <v>2388</v>
      </c>
      <c r="L1570" s="21">
        <v>2388</v>
      </c>
      <c r="M1570" s="21"/>
      <c r="N1570" s="21"/>
      <c r="O1570" s="21"/>
      <c r="P1570" s="125"/>
      <c r="Q1570" s="21"/>
      <c r="R1570" s="21">
        <v>2388</v>
      </c>
      <c r="S1570" s="21"/>
      <c r="T1570" s="21"/>
      <c r="U1570" s="125"/>
      <c r="V1570" s="21">
        <v>142</v>
      </c>
      <c r="W1570" s="34">
        <v>46676</v>
      </c>
      <c r="X1570" s="109"/>
    </row>
    <row r="1571" spans="2:24" x14ac:dyDescent="0.2">
      <c r="B1571" s="14" t="s">
        <v>19311</v>
      </c>
      <c r="C1571" s="33" t="s">
        <v>6304</v>
      </c>
      <c r="D1571" s="16" t="s">
        <v>22410</v>
      </c>
      <c r="E1571" s="18" t="s">
        <v>26</v>
      </c>
      <c r="F1571" s="34">
        <v>41228</v>
      </c>
      <c r="G1571" s="20" t="s">
        <v>20922</v>
      </c>
      <c r="H1571" s="109"/>
      <c r="I1571" s="21">
        <v>58102</v>
      </c>
      <c r="J1571" s="21">
        <v>58102</v>
      </c>
      <c r="K1571" s="21">
        <v>58102</v>
      </c>
      <c r="L1571" s="21">
        <v>58102</v>
      </c>
      <c r="M1571" s="21"/>
      <c r="N1571" s="21"/>
      <c r="O1571" s="21"/>
      <c r="P1571" s="125"/>
      <c r="Q1571" s="21"/>
      <c r="R1571" s="21">
        <v>58102</v>
      </c>
      <c r="S1571" s="21"/>
      <c r="T1571" s="21"/>
      <c r="U1571" s="125"/>
      <c r="V1571" s="21">
        <v>2597</v>
      </c>
      <c r="W1571" s="34">
        <v>46676</v>
      </c>
      <c r="X1571" s="109"/>
    </row>
    <row r="1572" spans="2:24" x14ac:dyDescent="0.2">
      <c r="B1572" s="14" t="s">
        <v>19309</v>
      </c>
      <c r="C1572" s="33" t="s">
        <v>6302</v>
      </c>
      <c r="D1572" s="16" t="s">
        <v>22410</v>
      </c>
      <c r="E1572" s="18" t="s">
        <v>26</v>
      </c>
      <c r="F1572" s="34">
        <v>41228</v>
      </c>
      <c r="G1572" s="20" t="s">
        <v>20922</v>
      </c>
      <c r="H1572" s="109"/>
      <c r="I1572" s="21">
        <v>77696</v>
      </c>
      <c r="J1572" s="21">
        <v>77696</v>
      </c>
      <c r="K1572" s="21">
        <v>77696</v>
      </c>
      <c r="L1572" s="21">
        <v>77696</v>
      </c>
      <c r="M1572" s="21"/>
      <c r="N1572" s="21"/>
      <c r="O1572" s="21"/>
      <c r="P1572" s="125"/>
      <c r="Q1572" s="21"/>
      <c r="R1572" s="21">
        <v>77696</v>
      </c>
      <c r="S1572" s="21"/>
      <c r="T1572" s="21"/>
      <c r="U1572" s="125"/>
      <c r="V1572" s="21">
        <v>3473</v>
      </c>
      <c r="W1572" s="34">
        <v>46676</v>
      </c>
      <c r="X1572" s="109"/>
    </row>
    <row r="1573" spans="2:24" x14ac:dyDescent="0.2">
      <c r="B1573" s="14" t="s">
        <v>19307</v>
      </c>
      <c r="C1573" s="33" t="s">
        <v>6300</v>
      </c>
      <c r="D1573" s="16" t="s">
        <v>22409</v>
      </c>
      <c r="E1573" s="18" t="s">
        <v>26</v>
      </c>
      <c r="F1573" s="34">
        <v>41228</v>
      </c>
      <c r="G1573" s="20" t="s">
        <v>20597</v>
      </c>
      <c r="H1573" s="109"/>
      <c r="I1573" s="21">
        <v>2555</v>
      </c>
      <c r="J1573" s="21">
        <v>2555</v>
      </c>
      <c r="K1573" s="21">
        <v>2555</v>
      </c>
      <c r="L1573" s="21">
        <v>2555</v>
      </c>
      <c r="M1573" s="21"/>
      <c r="N1573" s="21"/>
      <c r="O1573" s="21"/>
      <c r="P1573" s="125"/>
      <c r="Q1573" s="21"/>
      <c r="R1573" s="21">
        <v>2555</v>
      </c>
      <c r="S1573" s="21"/>
      <c r="T1573" s="21"/>
      <c r="U1573" s="125"/>
      <c r="V1573" s="21">
        <v>152</v>
      </c>
      <c r="W1573" s="34">
        <v>46734</v>
      </c>
      <c r="X1573" s="109"/>
    </row>
    <row r="1574" spans="2:24" x14ac:dyDescent="0.2">
      <c r="B1574" s="14" t="s">
        <v>19305</v>
      </c>
      <c r="C1574" s="33" t="s">
        <v>6300</v>
      </c>
      <c r="D1574" s="16" t="s">
        <v>22409</v>
      </c>
      <c r="E1574" s="18" t="s">
        <v>26</v>
      </c>
      <c r="F1574" s="34">
        <v>41228</v>
      </c>
      <c r="G1574" s="20" t="s">
        <v>20922</v>
      </c>
      <c r="H1574" s="109"/>
      <c r="I1574" s="21">
        <v>68482</v>
      </c>
      <c r="J1574" s="21">
        <v>68482</v>
      </c>
      <c r="K1574" s="21">
        <v>68482</v>
      </c>
      <c r="L1574" s="21">
        <v>68482</v>
      </c>
      <c r="M1574" s="21"/>
      <c r="N1574" s="21"/>
      <c r="O1574" s="21"/>
      <c r="P1574" s="125"/>
      <c r="Q1574" s="21"/>
      <c r="R1574" s="21">
        <v>68482</v>
      </c>
      <c r="S1574" s="21"/>
      <c r="T1574" s="21"/>
      <c r="U1574" s="125"/>
      <c r="V1574" s="21">
        <v>3061</v>
      </c>
      <c r="W1574" s="34">
        <v>46734</v>
      </c>
      <c r="X1574" s="109"/>
    </row>
    <row r="1575" spans="2:24" x14ac:dyDescent="0.2">
      <c r="B1575" s="14" t="s">
        <v>19303</v>
      </c>
      <c r="C1575" s="33" t="s">
        <v>22408</v>
      </c>
      <c r="D1575" s="16" t="s">
        <v>22407</v>
      </c>
      <c r="E1575" s="18" t="s">
        <v>26</v>
      </c>
      <c r="F1575" s="34">
        <v>40991</v>
      </c>
      <c r="G1575" s="20" t="s">
        <v>20597</v>
      </c>
      <c r="H1575" s="109"/>
      <c r="I1575" s="21">
        <v>2636905</v>
      </c>
      <c r="J1575" s="21">
        <v>2636905</v>
      </c>
      <c r="K1575" s="21">
        <v>2531428</v>
      </c>
      <c r="L1575" s="21">
        <v>2604540</v>
      </c>
      <c r="M1575" s="21"/>
      <c r="N1575" s="21">
        <v>32364</v>
      </c>
      <c r="O1575" s="21"/>
      <c r="P1575" s="125">
        <v>32364</v>
      </c>
      <c r="Q1575" s="21"/>
      <c r="R1575" s="21">
        <v>2636905</v>
      </c>
      <c r="S1575" s="21"/>
      <c r="T1575" s="21"/>
      <c r="U1575" s="125">
        <v>0</v>
      </c>
      <c r="V1575" s="21">
        <v>19035</v>
      </c>
      <c r="W1575" s="34">
        <v>41906</v>
      </c>
      <c r="X1575" s="109"/>
    </row>
    <row r="1576" spans="2:24" x14ac:dyDescent="0.2">
      <c r="B1576" s="14" t="s">
        <v>19301</v>
      </c>
      <c r="C1576" s="33" t="s">
        <v>22408</v>
      </c>
      <c r="D1576" s="16" t="s">
        <v>22407</v>
      </c>
      <c r="E1576" s="18" t="s">
        <v>26</v>
      </c>
      <c r="F1576" s="34">
        <v>40992</v>
      </c>
      <c r="G1576" s="20" t="s">
        <v>105</v>
      </c>
      <c r="H1576" s="109"/>
      <c r="I1576" s="21">
        <v>6444116</v>
      </c>
      <c r="J1576" s="21">
        <v>6546142</v>
      </c>
      <c r="K1576" s="21">
        <v>6284296</v>
      </c>
      <c r="L1576" s="21">
        <v>6465798</v>
      </c>
      <c r="M1576" s="21"/>
      <c r="N1576" s="21">
        <v>-21682</v>
      </c>
      <c r="O1576" s="21"/>
      <c r="P1576" s="125">
        <v>-21682</v>
      </c>
      <c r="Q1576" s="21"/>
      <c r="R1576" s="21">
        <v>6444116</v>
      </c>
      <c r="S1576" s="21"/>
      <c r="T1576" s="21"/>
      <c r="U1576" s="125">
        <v>0</v>
      </c>
      <c r="V1576" s="21">
        <v>47254</v>
      </c>
      <c r="W1576" s="34">
        <v>41906</v>
      </c>
      <c r="X1576" s="109"/>
    </row>
    <row r="1577" spans="2:24" x14ac:dyDescent="0.2">
      <c r="B1577" s="14" t="s">
        <v>19299</v>
      </c>
      <c r="C1577" s="33" t="s">
        <v>22406</v>
      </c>
      <c r="D1577" s="16" t="s">
        <v>22405</v>
      </c>
      <c r="E1577" s="18" t="s">
        <v>26</v>
      </c>
      <c r="F1577" s="34">
        <v>40991</v>
      </c>
      <c r="G1577" s="20" t="s">
        <v>20597</v>
      </c>
      <c r="H1577" s="109"/>
      <c r="I1577" s="21">
        <v>1004535</v>
      </c>
      <c r="J1577" s="21">
        <v>1004535</v>
      </c>
      <c r="K1577" s="21">
        <v>970552</v>
      </c>
      <c r="L1577" s="21">
        <v>994940</v>
      </c>
      <c r="M1577" s="21"/>
      <c r="N1577" s="21">
        <v>9595</v>
      </c>
      <c r="O1577" s="21"/>
      <c r="P1577" s="125">
        <v>9595</v>
      </c>
      <c r="Q1577" s="21"/>
      <c r="R1577" s="21">
        <v>1004535</v>
      </c>
      <c r="S1577" s="21"/>
      <c r="T1577" s="21"/>
      <c r="U1577" s="125">
        <v>0</v>
      </c>
      <c r="V1577" s="21">
        <v>7251</v>
      </c>
      <c r="W1577" s="34">
        <v>41906</v>
      </c>
      <c r="X1577" s="109"/>
    </row>
    <row r="1578" spans="2:24" x14ac:dyDescent="0.2">
      <c r="B1578" s="14" t="s">
        <v>19297</v>
      </c>
      <c r="C1578" s="33" t="s">
        <v>22406</v>
      </c>
      <c r="D1578" s="16" t="s">
        <v>22405</v>
      </c>
      <c r="E1578" s="18" t="s">
        <v>26</v>
      </c>
      <c r="F1578" s="34">
        <v>40992</v>
      </c>
      <c r="G1578" s="20" t="s">
        <v>105</v>
      </c>
      <c r="H1578" s="109"/>
      <c r="I1578" s="21">
        <v>2468384</v>
      </c>
      <c r="J1578" s="21">
        <v>2493768</v>
      </c>
      <c r="K1578" s="21">
        <v>2428307</v>
      </c>
      <c r="L1578" s="21">
        <v>2478896</v>
      </c>
      <c r="M1578" s="21"/>
      <c r="N1578" s="21">
        <v>-10513</v>
      </c>
      <c r="O1578" s="21"/>
      <c r="P1578" s="125">
        <v>-10513</v>
      </c>
      <c r="Q1578" s="21"/>
      <c r="R1578" s="21">
        <v>2468384</v>
      </c>
      <c r="S1578" s="21"/>
      <c r="T1578" s="21"/>
      <c r="U1578" s="125">
        <v>0</v>
      </c>
      <c r="V1578" s="21">
        <v>18002</v>
      </c>
      <c r="W1578" s="34">
        <v>41906</v>
      </c>
      <c r="X1578" s="109"/>
    </row>
    <row r="1579" spans="2:24" x14ac:dyDescent="0.2">
      <c r="B1579" s="14" t="s">
        <v>19295</v>
      </c>
      <c r="C1579" s="33" t="s">
        <v>22404</v>
      </c>
      <c r="D1579" s="16" t="s">
        <v>22403</v>
      </c>
      <c r="E1579" s="18" t="s">
        <v>26</v>
      </c>
      <c r="F1579" s="34">
        <v>40991</v>
      </c>
      <c r="G1579" s="20" t="s">
        <v>20597</v>
      </c>
      <c r="H1579" s="109"/>
      <c r="I1579" s="21">
        <v>2636905</v>
      </c>
      <c r="J1579" s="21">
        <v>2636905</v>
      </c>
      <c r="K1579" s="21">
        <v>2557797</v>
      </c>
      <c r="L1579" s="21">
        <v>2616592</v>
      </c>
      <c r="M1579" s="21"/>
      <c r="N1579" s="21">
        <v>20313</v>
      </c>
      <c r="O1579" s="21"/>
      <c r="P1579" s="125">
        <v>20313</v>
      </c>
      <c r="Q1579" s="21"/>
      <c r="R1579" s="21">
        <v>2636905</v>
      </c>
      <c r="S1579" s="21"/>
      <c r="T1579" s="21"/>
      <c r="U1579" s="125">
        <v>0</v>
      </c>
      <c r="V1579" s="21">
        <v>19035</v>
      </c>
      <c r="W1579" s="34">
        <v>41906</v>
      </c>
      <c r="X1579" s="109"/>
    </row>
    <row r="1580" spans="2:24" x14ac:dyDescent="0.2">
      <c r="B1580" s="14" t="s">
        <v>19293</v>
      </c>
      <c r="C1580" s="33" t="s">
        <v>22404</v>
      </c>
      <c r="D1580" s="16" t="s">
        <v>22403</v>
      </c>
      <c r="E1580" s="18" t="s">
        <v>26</v>
      </c>
      <c r="F1580" s="34">
        <v>40992</v>
      </c>
      <c r="G1580" s="20" t="s">
        <v>105</v>
      </c>
      <c r="H1580" s="109"/>
      <c r="I1580" s="21">
        <v>6469889</v>
      </c>
      <c r="J1580" s="21">
        <v>6546142</v>
      </c>
      <c r="K1580" s="21">
        <v>6349758</v>
      </c>
      <c r="L1580" s="21">
        <v>6495716</v>
      </c>
      <c r="M1580" s="21"/>
      <c r="N1580" s="21">
        <v>-25827</v>
      </c>
      <c r="O1580" s="21"/>
      <c r="P1580" s="125">
        <v>-25827</v>
      </c>
      <c r="Q1580" s="21"/>
      <c r="R1580" s="21">
        <v>6469889</v>
      </c>
      <c r="S1580" s="21"/>
      <c r="T1580" s="21"/>
      <c r="U1580" s="125">
        <v>0</v>
      </c>
      <c r="V1580" s="21">
        <v>47254</v>
      </c>
      <c r="W1580" s="34">
        <v>41906</v>
      </c>
      <c r="X1580" s="109"/>
    </row>
    <row r="1581" spans="2:24" x14ac:dyDescent="0.2">
      <c r="B1581" s="14" t="s">
        <v>19291</v>
      </c>
      <c r="C1581" s="33" t="s">
        <v>22402</v>
      </c>
      <c r="D1581" s="16" t="s">
        <v>22401</v>
      </c>
      <c r="E1581" s="18" t="s">
        <v>26</v>
      </c>
      <c r="F1581" s="34">
        <v>41015</v>
      </c>
      <c r="G1581" s="20" t="s">
        <v>20558</v>
      </c>
      <c r="H1581" s="109"/>
      <c r="I1581" s="21">
        <v>20400000</v>
      </c>
      <c r="J1581" s="21">
        <v>20000000</v>
      </c>
      <c r="K1581" s="21">
        <v>20796500</v>
      </c>
      <c r="L1581" s="21">
        <v>20690118</v>
      </c>
      <c r="M1581" s="21"/>
      <c r="N1581" s="21">
        <v>-6304</v>
      </c>
      <c r="O1581" s="21"/>
      <c r="P1581" s="125">
        <v>-6304</v>
      </c>
      <c r="Q1581" s="21"/>
      <c r="R1581" s="21">
        <v>20683815</v>
      </c>
      <c r="S1581" s="21"/>
      <c r="T1581" s="21">
        <v>-283815</v>
      </c>
      <c r="U1581" s="125">
        <v>-283815</v>
      </c>
      <c r="V1581" s="21">
        <v>779306</v>
      </c>
      <c r="W1581" s="34">
        <v>48319</v>
      </c>
      <c r="X1581" s="109"/>
    </row>
    <row r="1582" spans="2:24" x14ac:dyDescent="0.2">
      <c r="B1582" s="14" t="s">
        <v>19289</v>
      </c>
      <c r="C1582" s="33" t="s">
        <v>22400</v>
      </c>
      <c r="D1582" s="16" t="s">
        <v>22399</v>
      </c>
      <c r="E1582" s="18" t="s">
        <v>26</v>
      </c>
      <c r="F1582" s="34">
        <v>40911</v>
      </c>
      <c r="G1582" s="20" t="s">
        <v>20597</v>
      </c>
      <c r="H1582" s="109"/>
      <c r="I1582" s="21">
        <v>2428889</v>
      </c>
      <c r="J1582" s="21">
        <v>2428889</v>
      </c>
      <c r="K1582" s="21">
        <v>2428889</v>
      </c>
      <c r="L1582" s="21">
        <v>2428889</v>
      </c>
      <c r="M1582" s="21"/>
      <c r="N1582" s="21"/>
      <c r="O1582" s="21"/>
      <c r="P1582" s="125"/>
      <c r="Q1582" s="21"/>
      <c r="R1582" s="21">
        <v>2428889</v>
      </c>
      <c r="S1582" s="21"/>
      <c r="T1582" s="21"/>
      <c r="U1582" s="125"/>
      <c r="V1582" s="21">
        <v>100313</v>
      </c>
      <c r="W1582" s="34">
        <v>41456</v>
      </c>
      <c r="X1582" s="109"/>
    </row>
    <row r="1583" spans="2:24" x14ac:dyDescent="0.2">
      <c r="B1583" s="14" t="s">
        <v>19287</v>
      </c>
      <c r="C1583" s="33" t="s">
        <v>22398</v>
      </c>
      <c r="D1583" s="16" t="s">
        <v>22397</v>
      </c>
      <c r="E1583" s="18" t="s">
        <v>26</v>
      </c>
      <c r="F1583" s="34">
        <v>40911</v>
      </c>
      <c r="G1583" s="20" t="s">
        <v>20597</v>
      </c>
      <c r="H1583" s="109"/>
      <c r="I1583" s="21">
        <v>76832</v>
      </c>
      <c r="J1583" s="21">
        <v>76832</v>
      </c>
      <c r="K1583" s="21">
        <v>76832</v>
      </c>
      <c r="L1583" s="21">
        <v>76832</v>
      </c>
      <c r="M1583" s="21"/>
      <c r="N1583" s="21"/>
      <c r="O1583" s="21"/>
      <c r="P1583" s="125"/>
      <c r="Q1583" s="21"/>
      <c r="R1583" s="21">
        <v>76832</v>
      </c>
      <c r="S1583" s="21"/>
      <c r="T1583" s="21"/>
      <c r="U1583" s="125"/>
      <c r="V1583" s="21">
        <v>3173</v>
      </c>
      <c r="W1583" s="34">
        <v>41091</v>
      </c>
      <c r="X1583" s="109"/>
    </row>
    <row r="1584" spans="2:24" x14ac:dyDescent="0.2">
      <c r="B1584" s="14" t="s">
        <v>19285</v>
      </c>
      <c r="C1584" s="33" t="s">
        <v>7435</v>
      </c>
      <c r="D1584" s="16" t="s">
        <v>22396</v>
      </c>
      <c r="E1584" s="18" t="s">
        <v>26</v>
      </c>
      <c r="F1584" s="34">
        <v>41244</v>
      </c>
      <c r="G1584" s="20" t="s">
        <v>21186</v>
      </c>
      <c r="H1584" s="109"/>
      <c r="I1584" s="21"/>
      <c r="J1584" s="21"/>
      <c r="K1584" s="21">
        <v>353759</v>
      </c>
      <c r="L1584" s="21">
        <v>331852</v>
      </c>
      <c r="M1584" s="21"/>
      <c r="N1584" s="21">
        <v>-316803</v>
      </c>
      <c r="O1584" s="21">
        <v>15050</v>
      </c>
      <c r="P1584" s="125">
        <v>-331853</v>
      </c>
      <c r="Q1584" s="21"/>
      <c r="R1584" s="21"/>
      <c r="S1584" s="21"/>
      <c r="T1584" s="21"/>
      <c r="U1584" s="125">
        <v>0</v>
      </c>
      <c r="V1584" s="21">
        <v>61756</v>
      </c>
      <c r="W1584" s="34">
        <v>49597</v>
      </c>
      <c r="X1584" s="109"/>
    </row>
    <row r="1585" spans="2:24" x14ac:dyDescent="0.2">
      <c r="B1585" s="14" t="s">
        <v>19283</v>
      </c>
      <c r="C1585" s="33" t="s">
        <v>7433</v>
      </c>
      <c r="D1585" s="16" t="s">
        <v>22395</v>
      </c>
      <c r="E1585" s="18" t="s">
        <v>26</v>
      </c>
      <c r="F1585" s="34">
        <v>41244</v>
      </c>
      <c r="G1585" s="20" t="s">
        <v>21186</v>
      </c>
      <c r="H1585" s="109"/>
      <c r="I1585" s="21"/>
      <c r="J1585" s="21"/>
      <c r="K1585" s="21">
        <v>500593</v>
      </c>
      <c r="L1585" s="21">
        <v>447478</v>
      </c>
      <c r="M1585" s="21"/>
      <c r="N1585" s="21">
        <v>-429670</v>
      </c>
      <c r="O1585" s="21">
        <v>17808</v>
      </c>
      <c r="P1585" s="125">
        <v>-447478</v>
      </c>
      <c r="Q1585" s="21"/>
      <c r="R1585" s="21"/>
      <c r="S1585" s="21"/>
      <c r="T1585" s="21"/>
      <c r="U1585" s="125">
        <v>0</v>
      </c>
      <c r="V1585" s="21">
        <v>273929</v>
      </c>
      <c r="W1585" s="34">
        <v>47226</v>
      </c>
      <c r="X1585" s="109"/>
    </row>
    <row r="1586" spans="2:24" x14ac:dyDescent="0.2">
      <c r="B1586" s="14" t="s">
        <v>19281</v>
      </c>
      <c r="C1586" s="33" t="s">
        <v>22394</v>
      </c>
      <c r="D1586" s="16" t="s">
        <v>22393</v>
      </c>
      <c r="E1586" s="18" t="s">
        <v>26</v>
      </c>
      <c r="F1586" s="34">
        <v>41061</v>
      </c>
      <c r="G1586" s="20" t="s">
        <v>21186</v>
      </c>
      <c r="H1586" s="109"/>
      <c r="I1586" s="21">
        <v>3000000</v>
      </c>
      <c r="J1586" s="21">
        <v>3000000</v>
      </c>
      <c r="K1586" s="21">
        <v>3263086</v>
      </c>
      <c r="L1586" s="21">
        <v>3023434</v>
      </c>
      <c r="M1586" s="21"/>
      <c r="N1586" s="21">
        <v>-23434</v>
      </c>
      <c r="O1586" s="21"/>
      <c r="P1586" s="125">
        <v>-23434</v>
      </c>
      <c r="Q1586" s="21"/>
      <c r="R1586" s="21">
        <v>3000000</v>
      </c>
      <c r="S1586" s="21"/>
      <c r="T1586" s="21"/>
      <c r="U1586" s="125">
        <v>0</v>
      </c>
      <c r="V1586" s="21">
        <v>105515</v>
      </c>
      <c r="W1586" s="34">
        <v>47440</v>
      </c>
      <c r="X1586" s="109"/>
    </row>
    <row r="1587" spans="2:24" x14ac:dyDescent="0.2">
      <c r="B1587" s="14" t="s">
        <v>19279</v>
      </c>
      <c r="C1587" s="33" t="s">
        <v>7430</v>
      </c>
      <c r="D1587" s="16" t="s">
        <v>22392</v>
      </c>
      <c r="E1587" s="18" t="s">
        <v>26</v>
      </c>
      <c r="F1587" s="34">
        <v>41244</v>
      </c>
      <c r="G1587" s="20" t="s">
        <v>21186</v>
      </c>
      <c r="H1587" s="109"/>
      <c r="I1587" s="21">
        <v>2088049</v>
      </c>
      <c r="J1587" s="21">
        <v>3458313</v>
      </c>
      <c r="K1587" s="21">
        <v>2178136</v>
      </c>
      <c r="L1587" s="21">
        <v>3458313</v>
      </c>
      <c r="M1587" s="21"/>
      <c r="N1587" s="21">
        <v>-20612</v>
      </c>
      <c r="O1587" s="21">
        <v>1349652</v>
      </c>
      <c r="P1587" s="125">
        <v>-1370264</v>
      </c>
      <c r="Q1587" s="21"/>
      <c r="R1587" s="21">
        <v>2088049</v>
      </c>
      <c r="S1587" s="21"/>
      <c r="T1587" s="21"/>
      <c r="U1587" s="125">
        <v>0</v>
      </c>
      <c r="V1587" s="21">
        <v>245187</v>
      </c>
      <c r="W1587" s="34">
        <v>48502</v>
      </c>
      <c r="X1587" s="109"/>
    </row>
    <row r="1588" spans="2:24" x14ac:dyDescent="0.2">
      <c r="B1588" s="14" t="s">
        <v>19277</v>
      </c>
      <c r="C1588" s="33" t="s">
        <v>7427</v>
      </c>
      <c r="D1588" s="16" t="s">
        <v>22391</v>
      </c>
      <c r="E1588" s="18" t="s">
        <v>26</v>
      </c>
      <c r="F1588" s="34">
        <v>41244</v>
      </c>
      <c r="G1588" s="20" t="s">
        <v>21186</v>
      </c>
      <c r="H1588" s="109"/>
      <c r="I1588" s="21"/>
      <c r="J1588" s="21"/>
      <c r="K1588" s="21">
        <v>28139</v>
      </c>
      <c r="L1588" s="21">
        <v>500</v>
      </c>
      <c r="M1588" s="21"/>
      <c r="N1588" s="21">
        <v>-500</v>
      </c>
      <c r="O1588" s="21"/>
      <c r="P1588" s="125">
        <v>-500</v>
      </c>
      <c r="Q1588" s="21"/>
      <c r="R1588" s="21"/>
      <c r="S1588" s="21"/>
      <c r="T1588" s="21"/>
      <c r="U1588" s="125">
        <v>0</v>
      </c>
      <c r="V1588" s="21">
        <v>16503</v>
      </c>
      <c r="W1588" s="34">
        <v>52243</v>
      </c>
      <c r="X1588" s="109"/>
    </row>
    <row r="1589" spans="2:24" x14ac:dyDescent="0.2">
      <c r="B1589" s="14" t="s">
        <v>19275</v>
      </c>
      <c r="C1589" s="33" t="s">
        <v>22390</v>
      </c>
      <c r="D1589" s="16" t="s">
        <v>22389</v>
      </c>
      <c r="E1589" s="18" t="s">
        <v>26</v>
      </c>
      <c r="F1589" s="34">
        <v>40940</v>
      </c>
      <c r="G1589" s="20" t="s">
        <v>21186</v>
      </c>
      <c r="H1589" s="109"/>
      <c r="I1589" s="21">
        <v>5173866</v>
      </c>
      <c r="J1589" s="21">
        <v>5173866</v>
      </c>
      <c r="K1589" s="21">
        <v>4047944</v>
      </c>
      <c r="L1589" s="21">
        <v>5173866</v>
      </c>
      <c r="M1589" s="21"/>
      <c r="N1589" s="21"/>
      <c r="O1589" s="21"/>
      <c r="P1589" s="125"/>
      <c r="Q1589" s="21"/>
      <c r="R1589" s="21">
        <v>5173866</v>
      </c>
      <c r="S1589" s="21"/>
      <c r="T1589" s="21"/>
      <c r="U1589" s="125"/>
      <c r="V1589" s="21">
        <v>37463</v>
      </c>
      <c r="W1589" s="34">
        <v>48806</v>
      </c>
      <c r="X1589" s="109"/>
    </row>
    <row r="1590" spans="2:24" x14ac:dyDescent="0.2">
      <c r="B1590" s="14" t="s">
        <v>19273</v>
      </c>
      <c r="C1590" s="33" t="s">
        <v>7425</v>
      </c>
      <c r="D1590" s="16" t="s">
        <v>22388</v>
      </c>
      <c r="E1590" s="18" t="s">
        <v>26</v>
      </c>
      <c r="F1590" s="34">
        <v>41244</v>
      </c>
      <c r="G1590" s="20" t="s">
        <v>21186</v>
      </c>
      <c r="H1590" s="109"/>
      <c r="I1590" s="21"/>
      <c r="J1590" s="21"/>
      <c r="K1590" s="21">
        <v>60341</v>
      </c>
      <c r="L1590" s="21">
        <v>22677</v>
      </c>
      <c r="M1590" s="21"/>
      <c r="N1590" s="21">
        <v>-20671</v>
      </c>
      <c r="O1590" s="21">
        <v>2006</v>
      </c>
      <c r="P1590" s="125">
        <v>-22677</v>
      </c>
      <c r="Q1590" s="21"/>
      <c r="R1590" s="21"/>
      <c r="S1590" s="21"/>
      <c r="T1590" s="21"/>
      <c r="U1590" s="125">
        <v>0</v>
      </c>
      <c r="V1590" s="21">
        <v>12022</v>
      </c>
      <c r="W1590" s="34">
        <v>48925</v>
      </c>
      <c r="X1590" s="109"/>
    </row>
    <row r="1591" spans="2:24" x14ac:dyDescent="0.2">
      <c r="B1591" s="14" t="s">
        <v>19271</v>
      </c>
      <c r="C1591" s="33" t="s">
        <v>7423</v>
      </c>
      <c r="D1591" s="16" t="s">
        <v>22387</v>
      </c>
      <c r="E1591" s="18" t="s">
        <v>26</v>
      </c>
      <c r="F1591" s="34">
        <v>41244</v>
      </c>
      <c r="G1591" s="20" t="s">
        <v>21186</v>
      </c>
      <c r="H1591" s="109"/>
      <c r="I1591" s="21"/>
      <c r="J1591" s="21"/>
      <c r="K1591" s="21">
        <v>1381706</v>
      </c>
      <c r="L1591" s="21">
        <v>158943</v>
      </c>
      <c r="M1591" s="21"/>
      <c r="N1591" s="21">
        <v>-153558</v>
      </c>
      <c r="O1591" s="21">
        <v>5385</v>
      </c>
      <c r="P1591" s="125">
        <v>-158943</v>
      </c>
      <c r="Q1591" s="21"/>
      <c r="R1591" s="21"/>
      <c r="S1591" s="21"/>
      <c r="T1591" s="21"/>
      <c r="U1591" s="125">
        <v>0</v>
      </c>
      <c r="V1591" s="21">
        <v>72057</v>
      </c>
      <c r="W1591" s="34">
        <v>48987</v>
      </c>
      <c r="X1591" s="109"/>
    </row>
    <row r="1592" spans="2:24" x14ac:dyDescent="0.2">
      <c r="B1592" s="14" t="s">
        <v>19268</v>
      </c>
      <c r="C1592" s="33" t="s">
        <v>22386</v>
      </c>
      <c r="D1592" s="16" t="s">
        <v>22385</v>
      </c>
      <c r="E1592" s="18" t="s">
        <v>26</v>
      </c>
      <c r="F1592" s="34">
        <v>41122</v>
      </c>
      <c r="G1592" s="20" t="s">
        <v>21186</v>
      </c>
      <c r="H1592" s="109"/>
      <c r="I1592" s="21">
        <v>1641715</v>
      </c>
      <c r="J1592" s="21">
        <v>1641715</v>
      </c>
      <c r="K1592" s="21">
        <v>1132591</v>
      </c>
      <c r="L1592" s="21">
        <v>1641715</v>
      </c>
      <c r="M1592" s="21"/>
      <c r="N1592" s="21"/>
      <c r="O1592" s="21"/>
      <c r="P1592" s="125"/>
      <c r="Q1592" s="21"/>
      <c r="R1592" s="21">
        <v>1641715</v>
      </c>
      <c r="S1592" s="21"/>
      <c r="T1592" s="21"/>
      <c r="U1592" s="125"/>
      <c r="V1592" s="21">
        <v>41730</v>
      </c>
      <c r="W1592" s="34">
        <v>48197</v>
      </c>
      <c r="X1592" s="109"/>
    </row>
    <row r="1593" spans="2:24" x14ac:dyDescent="0.2">
      <c r="B1593" s="14" t="s">
        <v>19266</v>
      </c>
      <c r="C1593" s="33" t="s">
        <v>12176</v>
      </c>
      <c r="D1593" s="16" t="s">
        <v>22384</v>
      </c>
      <c r="E1593" s="18" t="s">
        <v>26</v>
      </c>
      <c r="F1593" s="34">
        <v>41214</v>
      </c>
      <c r="G1593" s="20" t="s">
        <v>20922</v>
      </c>
      <c r="H1593" s="109"/>
      <c r="I1593" s="21">
        <v>850000</v>
      </c>
      <c r="J1593" s="21">
        <v>850000</v>
      </c>
      <c r="K1593" s="21">
        <v>852870</v>
      </c>
      <c r="L1593" s="21">
        <v>852189</v>
      </c>
      <c r="M1593" s="21"/>
      <c r="N1593" s="21">
        <v>-2189</v>
      </c>
      <c r="O1593" s="21"/>
      <c r="P1593" s="125">
        <v>-2189</v>
      </c>
      <c r="Q1593" s="21"/>
      <c r="R1593" s="21">
        <v>850000</v>
      </c>
      <c r="S1593" s="21"/>
      <c r="T1593" s="21"/>
      <c r="U1593" s="125">
        <v>0</v>
      </c>
      <c r="V1593" s="21">
        <v>78115</v>
      </c>
      <c r="W1593" s="34">
        <v>45597</v>
      </c>
      <c r="X1593" s="109"/>
    </row>
    <row r="1594" spans="2:24" x14ac:dyDescent="0.2">
      <c r="B1594" s="14" t="s">
        <v>19264</v>
      </c>
      <c r="C1594" s="33" t="s">
        <v>22383</v>
      </c>
      <c r="D1594" s="16" t="s">
        <v>22382</v>
      </c>
      <c r="E1594" s="18" t="s">
        <v>26</v>
      </c>
      <c r="F1594" s="34">
        <v>41107</v>
      </c>
      <c r="G1594" s="20" t="s">
        <v>3559</v>
      </c>
      <c r="H1594" s="109"/>
      <c r="I1594" s="21">
        <v>10000000</v>
      </c>
      <c r="J1594" s="21">
        <v>10000000</v>
      </c>
      <c r="K1594" s="21">
        <v>9985500</v>
      </c>
      <c r="L1594" s="21">
        <v>9998848</v>
      </c>
      <c r="M1594" s="21"/>
      <c r="N1594" s="21">
        <v>1152</v>
      </c>
      <c r="O1594" s="21"/>
      <c r="P1594" s="125">
        <v>1152</v>
      </c>
      <c r="Q1594" s="21"/>
      <c r="R1594" s="21">
        <v>10000000</v>
      </c>
      <c r="S1594" s="21"/>
      <c r="T1594" s="21"/>
      <c r="U1594" s="125">
        <v>0</v>
      </c>
      <c r="V1594" s="21">
        <v>672778</v>
      </c>
      <c r="W1594" s="34">
        <v>41107</v>
      </c>
      <c r="X1594" s="109"/>
    </row>
    <row r="1595" spans="2:24" x14ac:dyDescent="0.2">
      <c r="B1595" s="14" t="s">
        <v>19262</v>
      </c>
      <c r="C1595" s="33" t="s">
        <v>22381</v>
      </c>
      <c r="D1595" s="16" t="s">
        <v>22380</v>
      </c>
      <c r="E1595" s="18" t="s">
        <v>26</v>
      </c>
      <c r="F1595" s="34">
        <v>40954</v>
      </c>
      <c r="G1595" s="20" t="s">
        <v>21186</v>
      </c>
      <c r="H1595" s="109"/>
      <c r="I1595" s="21">
        <v>4712414</v>
      </c>
      <c r="J1595" s="21">
        <v>4712414</v>
      </c>
      <c r="K1595" s="21">
        <v>4711516</v>
      </c>
      <c r="L1595" s="21">
        <v>4712414</v>
      </c>
      <c r="M1595" s="21"/>
      <c r="N1595" s="21"/>
      <c r="O1595" s="21"/>
      <c r="P1595" s="125"/>
      <c r="Q1595" s="21"/>
      <c r="R1595" s="21">
        <v>4712414</v>
      </c>
      <c r="S1595" s="21"/>
      <c r="T1595" s="21"/>
      <c r="U1595" s="125"/>
      <c r="V1595" s="21">
        <v>38231</v>
      </c>
      <c r="W1595" s="34">
        <v>41228</v>
      </c>
      <c r="X1595" s="109"/>
    </row>
    <row r="1596" spans="2:24" x14ac:dyDescent="0.2">
      <c r="B1596" s="14" t="s">
        <v>19260</v>
      </c>
      <c r="C1596" s="33" t="s">
        <v>22379</v>
      </c>
      <c r="D1596" s="16" t="s">
        <v>22378</v>
      </c>
      <c r="E1596" s="18" t="s">
        <v>26</v>
      </c>
      <c r="F1596" s="34">
        <v>40982</v>
      </c>
      <c r="G1596" s="20" t="s">
        <v>22377</v>
      </c>
      <c r="H1596" s="109"/>
      <c r="I1596" s="21">
        <v>20854740</v>
      </c>
      <c r="J1596" s="21">
        <v>20000000</v>
      </c>
      <c r="K1596" s="21">
        <v>22225000</v>
      </c>
      <c r="L1596" s="21">
        <v>20911462</v>
      </c>
      <c r="M1596" s="21"/>
      <c r="N1596" s="21">
        <v>-56722</v>
      </c>
      <c r="O1596" s="21"/>
      <c r="P1596" s="125">
        <v>-56722</v>
      </c>
      <c r="Q1596" s="21"/>
      <c r="R1596" s="21">
        <v>20854740</v>
      </c>
      <c r="S1596" s="21"/>
      <c r="T1596" s="21"/>
      <c r="U1596" s="125">
        <v>0</v>
      </c>
      <c r="V1596" s="21">
        <v>814325</v>
      </c>
      <c r="W1596" s="34">
        <v>42826</v>
      </c>
      <c r="X1596" s="109"/>
    </row>
    <row r="1597" spans="2:24" x14ac:dyDescent="0.2">
      <c r="B1597" s="14" t="s">
        <v>19258</v>
      </c>
      <c r="C1597" s="33" t="s">
        <v>6249</v>
      </c>
      <c r="D1597" s="16" t="s">
        <v>22376</v>
      </c>
      <c r="E1597" s="18" t="s">
        <v>5793</v>
      </c>
      <c r="F1597" s="34">
        <v>41197</v>
      </c>
      <c r="G1597" s="20" t="s">
        <v>21186</v>
      </c>
      <c r="H1597" s="109"/>
      <c r="I1597" s="21">
        <v>12371022</v>
      </c>
      <c r="J1597" s="21">
        <v>12371022</v>
      </c>
      <c r="K1597" s="21">
        <v>12184490</v>
      </c>
      <c r="L1597" s="21">
        <v>12226262</v>
      </c>
      <c r="M1597" s="21"/>
      <c r="N1597" s="21">
        <v>144759</v>
      </c>
      <c r="O1597" s="21"/>
      <c r="P1597" s="125">
        <v>144759</v>
      </c>
      <c r="Q1597" s="21"/>
      <c r="R1597" s="21">
        <v>12371022</v>
      </c>
      <c r="S1597" s="21"/>
      <c r="T1597" s="21"/>
      <c r="U1597" s="125">
        <v>0</v>
      </c>
      <c r="V1597" s="21">
        <v>142030</v>
      </c>
      <c r="W1597" s="34">
        <v>43480</v>
      </c>
      <c r="X1597" s="109"/>
    </row>
    <row r="1598" spans="2:24" x14ac:dyDescent="0.2">
      <c r="B1598" s="14" t="s">
        <v>19256</v>
      </c>
      <c r="C1598" s="33" t="s">
        <v>6247</v>
      </c>
      <c r="D1598" s="16" t="s">
        <v>22375</v>
      </c>
      <c r="E1598" s="18" t="s">
        <v>5793</v>
      </c>
      <c r="F1598" s="34">
        <v>41197</v>
      </c>
      <c r="G1598" s="20" t="s">
        <v>21186</v>
      </c>
      <c r="H1598" s="109"/>
      <c r="I1598" s="21">
        <v>6185511</v>
      </c>
      <c r="J1598" s="21">
        <v>6185511</v>
      </c>
      <c r="K1598" s="21">
        <v>6185511</v>
      </c>
      <c r="L1598" s="21">
        <v>6185511</v>
      </c>
      <c r="M1598" s="21"/>
      <c r="N1598" s="21"/>
      <c r="O1598" s="21"/>
      <c r="P1598" s="125"/>
      <c r="Q1598" s="21"/>
      <c r="R1598" s="21">
        <v>6185511</v>
      </c>
      <c r="S1598" s="21"/>
      <c r="T1598" s="21"/>
      <c r="U1598" s="125"/>
      <c r="V1598" s="21">
        <v>274806</v>
      </c>
      <c r="W1598" s="34">
        <v>43480</v>
      </c>
      <c r="X1598" s="109"/>
    </row>
    <row r="1599" spans="2:24" x14ac:dyDescent="0.2">
      <c r="B1599" s="14" t="s">
        <v>19254</v>
      </c>
      <c r="C1599" s="33" t="s">
        <v>6244</v>
      </c>
      <c r="D1599" s="16" t="s">
        <v>22374</v>
      </c>
      <c r="E1599" s="18" t="s">
        <v>26</v>
      </c>
      <c r="F1599" s="34">
        <v>40909</v>
      </c>
      <c r="G1599" s="20" t="s">
        <v>112</v>
      </c>
      <c r="H1599" s="109"/>
      <c r="I1599" s="21">
        <v>5661</v>
      </c>
      <c r="J1599" s="21">
        <v>5661</v>
      </c>
      <c r="K1599" s="21">
        <v>5661</v>
      </c>
      <c r="L1599" s="21">
        <v>5661</v>
      </c>
      <c r="M1599" s="21"/>
      <c r="N1599" s="21"/>
      <c r="O1599" s="21"/>
      <c r="P1599" s="125"/>
      <c r="Q1599" s="21"/>
      <c r="R1599" s="21">
        <v>5661</v>
      </c>
      <c r="S1599" s="21"/>
      <c r="T1599" s="21"/>
      <c r="U1599" s="125"/>
      <c r="V1599" s="21">
        <v>0</v>
      </c>
      <c r="W1599" s="34">
        <v>42553</v>
      </c>
      <c r="X1599" s="109"/>
    </row>
    <row r="1600" spans="2:24" x14ac:dyDescent="0.2">
      <c r="B1600" s="14" t="s">
        <v>19252</v>
      </c>
      <c r="C1600" s="33" t="s">
        <v>6244</v>
      </c>
      <c r="D1600" s="16" t="s">
        <v>22374</v>
      </c>
      <c r="E1600" s="18" t="s">
        <v>26</v>
      </c>
      <c r="F1600" s="34">
        <v>40910</v>
      </c>
      <c r="G1600" s="20" t="s">
        <v>20597</v>
      </c>
      <c r="H1600" s="109"/>
      <c r="I1600" s="21">
        <v>14470</v>
      </c>
      <c r="J1600" s="21">
        <v>14470</v>
      </c>
      <c r="K1600" s="21">
        <v>14470</v>
      </c>
      <c r="L1600" s="21">
        <v>14470</v>
      </c>
      <c r="M1600" s="21"/>
      <c r="N1600" s="21"/>
      <c r="O1600" s="21"/>
      <c r="P1600" s="125"/>
      <c r="Q1600" s="21"/>
      <c r="R1600" s="21">
        <v>14470</v>
      </c>
      <c r="S1600" s="21"/>
      <c r="T1600" s="21"/>
      <c r="U1600" s="125"/>
      <c r="V1600" s="21">
        <v>290</v>
      </c>
      <c r="W1600" s="34">
        <v>42553</v>
      </c>
      <c r="X1600" s="109"/>
    </row>
    <row r="1601" spans="2:24" x14ac:dyDescent="0.2">
      <c r="B1601" s="14" t="s">
        <v>19250</v>
      </c>
      <c r="C1601" s="33" t="s">
        <v>6244</v>
      </c>
      <c r="D1601" s="16" t="s">
        <v>22374</v>
      </c>
      <c r="E1601" s="18" t="s">
        <v>26</v>
      </c>
      <c r="F1601" s="34">
        <v>40910</v>
      </c>
      <c r="G1601" s="20" t="s">
        <v>20922</v>
      </c>
      <c r="H1601" s="109"/>
      <c r="I1601" s="21">
        <v>2456403</v>
      </c>
      <c r="J1601" s="21">
        <v>2456403</v>
      </c>
      <c r="K1601" s="21">
        <v>2456403</v>
      </c>
      <c r="L1601" s="21">
        <v>2456403</v>
      </c>
      <c r="M1601" s="21"/>
      <c r="N1601" s="21"/>
      <c r="O1601" s="21"/>
      <c r="P1601" s="125"/>
      <c r="Q1601" s="21"/>
      <c r="R1601" s="21">
        <v>2456403</v>
      </c>
      <c r="S1601" s="21"/>
      <c r="T1601" s="21"/>
      <c r="U1601" s="125"/>
      <c r="V1601" s="21">
        <v>49251</v>
      </c>
      <c r="W1601" s="34">
        <v>42553</v>
      </c>
      <c r="X1601" s="109"/>
    </row>
    <row r="1602" spans="2:24" x14ac:dyDescent="0.2">
      <c r="B1602" s="14" t="s">
        <v>19248</v>
      </c>
      <c r="C1602" s="33" t="s">
        <v>6241</v>
      </c>
      <c r="D1602" s="16" t="s">
        <v>22373</v>
      </c>
      <c r="E1602" s="18" t="s">
        <v>26</v>
      </c>
      <c r="F1602" s="34">
        <v>41103</v>
      </c>
      <c r="G1602" s="20" t="s">
        <v>20922</v>
      </c>
      <c r="H1602" s="109"/>
      <c r="I1602" s="21">
        <v>606778</v>
      </c>
      <c r="J1602" s="21">
        <v>606778</v>
      </c>
      <c r="K1602" s="21">
        <v>606778</v>
      </c>
      <c r="L1602" s="21">
        <v>606778</v>
      </c>
      <c r="M1602" s="21"/>
      <c r="N1602" s="21"/>
      <c r="O1602" s="21"/>
      <c r="P1602" s="125"/>
      <c r="Q1602" s="21"/>
      <c r="R1602" s="21">
        <v>606778</v>
      </c>
      <c r="S1602" s="21"/>
      <c r="T1602" s="21"/>
      <c r="U1602" s="125"/>
      <c r="V1602" s="21">
        <v>27022</v>
      </c>
      <c r="W1602" s="34">
        <v>43843</v>
      </c>
      <c r="X1602" s="109"/>
    </row>
    <row r="1603" spans="2:24" x14ac:dyDescent="0.2">
      <c r="B1603" s="14" t="s">
        <v>19246</v>
      </c>
      <c r="C1603" s="33" t="s">
        <v>22372</v>
      </c>
      <c r="D1603" s="16" t="s">
        <v>22371</v>
      </c>
      <c r="E1603" s="18" t="s">
        <v>26</v>
      </c>
      <c r="F1603" s="34">
        <v>41061</v>
      </c>
      <c r="G1603" s="20" t="s">
        <v>21186</v>
      </c>
      <c r="H1603" s="109"/>
      <c r="I1603" s="21">
        <v>12522000</v>
      </c>
      <c r="J1603" s="21">
        <v>12522000</v>
      </c>
      <c r="K1603" s="21">
        <v>13182986</v>
      </c>
      <c r="L1603" s="21">
        <v>12522000</v>
      </c>
      <c r="M1603" s="21"/>
      <c r="N1603" s="21"/>
      <c r="O1603" s="21"/>
      <c r="P1603" s="125"/>
      <c r="Q1603" s="21"/>
      <c r="R1603" s="21">
        <v>12522000</v>
      </c>
      <c r="S1603" s="21"/>
      <c r="T1603" s="21"/>
      <c r="U1603" s="125"/>
      <c r="V1603" s="21">
        <v>222119</v>
      </c>
      <c r="W1603" s="34">
        <v>48714</v>
      </c>
      <c r="X1603" s="109"/>
    </row>
    <row r="1604" spans="2:24" x14ac:dyDescent="0.2">
      <c r="B1604" s="14" t="s">
        <v>19244</v>
      </c>
      <c r="C1604" s="33" t="s">
        <v>22370</v>
      </c>
      <c r="D1604" s="16" t="s">
        <v>22369</v>
      </c>
      <c r="E1604" s="18" t="s">
        <v>26</v>
      </c>
      <c r="F1604" s="34">
        <v>41122</v>
      </c>
      <c r="G1604" s="20" t="s">
        <v>21186</v>
      </c>
      <c r="H1604" s="109"/>
      <c r="I1604" s="21">
        <v>8000000</v>
      </c>
      <c r="J1604" s="21">
        <v>8000000</v>
      </c>
      <c r="K1604" s="21">
        <v>8417432</v>
      </c>
      <c r="L1604" s="21">
        <v>8000000</v>
      </c>
      <c r="M1604" s="21"/>
      <c r="N1604" s="21"/>
      <c r="O1604" s="21"/>
      <c r="P1604" s="125"/>
      <c r="Q1604" s="21"/>
      <c r="R1604" s="21">
        <v>8000000</v>
      </c>
      <c r="S1604" s="21"/>
      <c r="T1604" s="21"/>
      <c r="U1604" s="125"/>
      <c r="V1604" s="21">
        <v>314260</v>
      </c>
      <c r="W1604" s="34">
        <v>48714</v>
      </c>
      <c r="X1604" s="109"/>
    </row>
    <row r="1605" spans="2:24" x14ac:dyDescent="0.2">
      <c r="B1605" s="14" t="s">
        <v>19242</v>
      </c>
      <c r="C1605" s="33" t="s">
        <v>22368</v>
      </c>
      <c r="D1605" s="16" t="s">
        <v>22367</v>
      </c>
      <c r="E1605" s="18" t="s">
        <v>26</v>
      </c>
      <c r="F1605" s="34">
        <v>41030</v>
      </c>
      <c r="G1605" s="20" t="s">
        <v>21186</v>
      </c>
      <c r="H1605" s="109"/>
      <c r="I1605" s="21"/>
      <c r="J1605" s="21"/>
      <c r="K1605" s="21">
        <v>204668</v>
      </c>
      <c r="L1605" s="21">
        <v>61358</v>
      </c>
      <c r="M1605" s="21"/>
      <c r="N1605" s="21">
        <v>-61358</v>
      </c>
      <c r="O1605" s="21"/>
      <c r="P1605" s="125">
        <v>-61358</v>
      </c>
      <c r="Q1605" s="21"/>
      <c r="R1605" s="21"/>
      <c r="S1605" s="21"/>
      <c r="T1605" s="21"/>
      <c r="U1605" s="125">
        <v>0</v>
      </c>
      <c r="V1605" s="21">
        <v>25730</v>
      </c>
      <c r="W1605" s="34">
        <v>48802</v>
      </c>
      <c r="X1605" s="109"/>
    </row>
    <row r="1606" spans="2:24" x14ac:dyDescent="0.2">
      <c r="B1606" s="14" t="s">
        <v>19240</v>
      </c>
      <c r="C1606" s="33" t="s">
        <v>22366</v>
      </c>
      <c r="D1606" s="16" t="s">
        <v>22365</v>
      </c>
      <c r="E1606" s="18" t="s">
        <v>26</v>
      </c>
      <c r="F1606" s="34">
        <v>41091</v>
      </c>
      <c r="G1606" s="20" t="s">
        <v>21186</v>
      </c>
      <c r="H1606" s="109"/>
      <c r="I1606" s="21">
        <v>3000000</v>
      </c>
      <c r="J1606" s="21">
        <v>3000000</v>
      </c>
      <c r="K1606" s="21">
        <v>3014792</v>
      </c>
      <c r="L1606" s="21">
        <v>3000000</v>
      </c>
      <c r="M1606" s="21"/>
      <c r="N1606" s="21"/>
      <c r="O1606" s="21"/>
      <c r="P1606" s="125"/>
      <c r="Q1606" s="21"/>
      <c r="R1606" s="21">
        <v>3000000</v>
      </c>
      <c r="S1606" s="21"/>
      <c r="T1606" s="21"/>
      <c r="U1606" s="125"/>
      <c r="V1606" s="21">
        <v>105333</v>
      </c>
      <c r="W1606" s="34">
        <v>49898</v>
      </c>
      <c r="X1606" s="109"/>
    </row>
    <row r="1607" spans="2:24" x14ac:dyDescent="0.2">
      <c r="B1607" s="14" t="s">
        <v>19238</v>
      </c>
      <c r="C1607" s="33" t="s">
        <v>7420</v>
      </c>
      <c r="D1607" s="16" t="s">
        <v>22364</v>
      </c>
      <c r="E1607" s="18" t="s">
        <v>26</v>
      </c>
      <c r="F1607" s="34">
        <v>41244</v>
      </c>
      <c r="G1607" s="20" t="s">
        <v>21186</v>
      </c>
      <c r="H1607" s="109"/>
      <c r="I1607" s="21"/>
      <c r="J1607" s="21"/>
      <c r="K1607" s="21">
        <v>3603176</v>
      </c>
      <c r="L1607" s="21">
        <v>2396140</v>
      </c>
      <c r="M1607" s="21"/>
      <c r="N1607" s="21">
        <v>-2247844</v>
      </c>
      <c r="O1607" s="21">
        <v>148295</v>
      </c>
      <c r="P1607" s="125">
        <v>-2396139</v>
      </c>
      <c r="Q1607" s="21"/>
      <c r="R1607" s="21"/>
      <c r="S1607" s="21"/>
      <c r="T1607" s="21"/>
      <c r="U1607" s="125">
        <v>0</v>
      </c>
      <c r="V1607" s="21">
        <v>1678696</v>
      </c>
      <c r="W1607" s="34">
        <v>50384</v>
      </c>
      <c r="X1607" s="109"/>
    </row>
    <row r="1608" spans="2:24" x14ac:dyDescent="0.2">
      <c r="B1608" s="14" t="s">
        <v>19236</v>
      </c>
      <c r="C1608" s="33" t="s">
        <v>22363</v>
      </c>
      <c r="D1608" s="16" t="s">
        <v>22362</v>
      </c>
      <c r="E1608" s="18" t="s">
        <v>26</v>
      </c>
      <c r="F1608" s="34">
        <v>41015</v>
      </c>
      <c r="G1608" s="20" t="s">
        <v>21186</v>
      </c>
      <c r="H1608" s="109"/>
      <c r="I1608" s="21">
        <v>31000000</v>
      </c>
      <c r="J1608" s="21">
        <v>31000000</v>
      </c>
      <c r="K1608" s="21">
        <v>31800156</v>
      </c>
      <c r="L1608" s="21">
        <v>31128794</v>
      </c>
      <c r="M1608" s="21"/>
      <c r="N1608" s="21">
        <v>-128794</v>
      </c>
      <c r="O1608" s="21"/>
      <c r="P1608" s="125">
        <v>-128794</v>
      </c>
      <c r="Q1608" s="21"/>
      <c r="R1608" s="21">
        <v>31000000</v>
      </c>
      <c r="S1608" s="21"/>
      <c r="T1608" s="21"/>
      <c r="U1608" s="125">
        <v>0</v>
      </c>
      <c r="V1608" s="21">
        <v>250320</v>
      </c>
      <c r="W1608" s="34">
        <v>42109</v>
      </c>
      <c r="X1608" s="109"/>
    </row>
    <row r="1609" spans="2:24" x14ac:dyDescent="0.2">
      <c r="B1609" s="14" t="s">
        <v>19234</v>
      </c>
      <c r="C1609" s="33" t="s">
        <v>7418</v>
      </c>
      <c r="D1609" s="16" t="s">
        <v>22361</v>
      </c>
      <c r="E1609" s="18" t="s">
        <v>26</v>
      </c>
      <c r="F1609" s="34">
        <v>41214</v>
      </c>
      <c r="G1609" s="20" t="s">
        <v>21186</v>
      </c>
      <c r="H1609" s="109"/>
      <c r="I1609" s="21"/>
      <c r="J1609" s="21"/>
      <c r="K1609" s="21">
        <v>460837</v>
      </c>
      <c r="L1609" s="21">
        <v>163274</v>
      </c>
      <c r="M1609" s="21"/>
      <c r="N1609" s="21">
        <v>-163274</v>
      </c>
      <c r="O1609" s="21"/>
      <c r="P1609" s="125">
        <v>-163274</v>
      </c>
      <c r="Q1609" s="21"/>
      <c r="R1609" s="21"/>
      <c r="S1609" s="21"/>
      <c r="T1609" s="21"/>
      <c r="U1609" s="125">
        <v>0</v>
      </c>
      <c r="V1609" s="21">
        <v>58713</v>
      </c>
      <c r="W1609" s="34">
        <v>54767</v>
      </c>
      <c r="X1609" s="109"/>
    </row>
    <row r="1610" spans="2:24" x14ac:dyDescent="0.2">
      <c r="B1610" s="14" t="s">
        <v>19232</v>
      </c>
      <c r="C1610" s="33" t="s">
        <v>7413</v>
      </c>
      <c r="D1610" s="16" t="s">
        <v>22360</v>
      </c>
      <c r="E1610" s="18" t="s">
        <v>26</v>
      </c>
      <c r="F1610" s="34">
        <v>41244</v>
      </c>
      <c r="G1610" s="20" t="s">
        <v>21186</v>
      </c>
      <c r="H1610" s="109"/>
      <c r="I1610" s="21"/>
      <c r="J1610" s="21"/>
      <c r="K1610" s="21">
        <v>260197</v>
      </c>
      <c r="L1610" s="21">
        <v>217579</v>
      </c>
      <c r="M1610" s="21"/>
      <c r="N1610" s="21">
        <v>-217579</v>
      </c>
      <c r="O1610" s="21"/>
      <c r="P1610" s="125">
        <v>-217579</v>
      </c>
      <c r="Q1610" s="21"/>
      <c r="R1610" s="21"/>
      <c r="S1610" s="21"/>
      <c r="T1610" s="21"/>
      <c r="U1610" s="125">
        <v>0</v>
      </c>
      <c r="V1610" s="21">
        <v>91013</v>
      </c>
      <c r="W1610" s="34">
        <v>51236</v>
      </c>
      <c r="X1610" s="109"/>
    </row>
    <row r="1611" spans="2:24" x14ac:dyDescent="0.2">
      <c r="B1611" s="14" t="s">
        <v>19230</v>
      </c>
      <c r="C1611" s="33" t="s">
        <v>7411</v>
      </c>
      <c r="D1611" s="16" t="s">
        <v>22359</v>
      </c>
      <c r="E1611" s="18" t="s">
        <v>26</v>
      </c>
      <c r="F1611" s="34">
        <v>41244</v>
      </c>
      <c r="G1611" s="20" t="s">
        <v>21186</v>
      </c>
      <c r="H1611" s="109"/>
      <c r="I1611" s="21">
        <v>1793295</v>
      </c>
      <c r="J1611" s="21">
        <v>1793295</v>
      </c>
      <c r="K1611" s="21">
        <v>1791594</v>
      </c>
      <c r="L1611" s="21">
        <v>1792163</v>
      </c>
      <c r="M1611" s="21"/>
      <c r="N1611" s="21">
        <v>1132</v>
      </c>
      <c r="O1611" s="21"/>
      <c r="P1611" s="125">
        <v>1132</v>
      </c>
      <c r="Q1611" s="21"/>
      <c r="R1611" s="21">
        <v>1793295</v>
      </c>
      <c r="S1611" s="21"/>
      <c r="T1611" s="21"/>
      <c r="U1611" s="125">
        <v>0</v>
      </c>
      <c r="V1611" s="21">
        <v>44582</v>
      </c>
      <c r="W1611" s="34">
        <v>51845</v>
      </c>
      <c r="X1611" s="109"/>
    </row>
    <row r="1612" spans="2:24" x14ac:dyDescent="0.2">
      <c r="B1612" s="14" t="s">
        <v>19228</v>
      </c>
      <c r="C1612" s="33" t="s">
        <v>22358</v>
      </c>
      <c r="D1612" s="16" t="s">
        <v>22357</v>
      </c>
      <c r="E1612" s="18" t="s">
        <v>26</v>
      </c>
      <c r="F1612" s="34">
        <v>41061</v>
      </c>
      <c r="G1612" s="20" t="s">
        <v>21186</v>
      </c>
      <c r="H1612" s="109"/>
      <c r="I1612" s="21"/>
      <c r="J1612" s="21"/>
      <c r="K1612" s="21">
        <v>1107133</v>
      </c>
      <c r="L1612" s="21">
        <v>83248</v>
      </c>
      <c r="M1612" s="21"/>
      <c r="N1612" s="21">
        <v>-83248</v>
      </c>
      <c r="O1612" s="21"/>
      <c r="P1612" s="125">
        <v>-83248</v>
      </c>
      <c r="Q1612" s="21"/>
      <c r="R1612" s="21"/>
      <c r="S1612" s="21"/>
      <c r="T1612" s="21"/>
      <c r="U1612" s="125">
        <v>0</v>
      </c>
      <c r="V1612" s="21">
        <v>104287</v>
      </c>
      <c r="W1612" s="34">
        <v>52361</v>
      </c>
      <c r="X1612" s="109"/>
    </row>
    <row r="1613" spans="2:24" x14ac:dyDescent="0.2">
      <c r="B1613" s="14" t="s">
        <v>19226</v>
      </c>
      <c r="C1613" s="33" t="s">
        <v>7409</v>
      </c>
      <c r="D1613" s="16" t="s">
        <v>22356</v>
      </c>
      <c r="E1613" s="18" t="s">
        <v>26</v>
      </c>
      <c r="F1613" s="34">
        <v>41091</v>
      </c>
      <c r="G1613" s="20" t="s">
        <v>21186</v>
      </c>
      <c r="H1613" s="109"/>
      <c r="I1613" s="21"/>
      <c r="J1613" s="21"/>
      <c r="K1613" s="21">
        <v>189354</v>
      </c>
      <c r="L1613" s="21">
        <v>82173</v>
      </c>
      <c r="M1613" s="21"/>
      <c r="N1613" s="21">
        <v>-82173</v>
      </c>
      <c r="O1613" s="21"/>
      <c r="P1613" s="125">
        <v>-82173</v>
      </c>
      <c r="Q1613" s="21"/>
      <c r="R1613" s="21"/>
      <c r="S1613" s="21"/>
      <c r="T1613" s="21"/>
      <c r="U1613" s="125">
        <v>0</v>
      </c>
      <c r="V1613" s="21">
        <v>31533</v>
      </c>
      <c r="W1613" s="34">
        <v>53276</v>
      </c>
      <c r="X1613" s="109"/>
    </row>
    <row r="1614" spans="2:24" x14ac:dyDescent="0.2">
      <c r="B1614" s="14" t="s">
        <v>19224</v>
      </c>
      <c r="C1614" s="33" t="s">
        <v>8153</v>
      </c>
      <c r="D1614" s="16" t="s">
        <v>22355</v>
      </c>
      <c r="E1614" s="18" t="s">
        <v>26</v>
      </c>
      <c r="F1614" s="34">
        <v>41244</v>
      </c>
      <c r="G1614" s="20" t="s">
        <v>21186</v>
      </c>
      <c r="H1614" s="109"/>
      <c r="I1614" s="21">
        <v>5036575</v>
      </c>
      <c r="J1614" s="21">
        <v>5036575</v>
      </c>
      <c r="K1614" s="21">
        <v>4915382</v>
      </c>
      <c r="L1614" s="21">
        <v>5036575</v>
      </c>
      <c r="M1614" s="21"/>
      <c r="N1614" s="21"/>
      <c r="O1614" s="21"/>
      <c r="P1614" s="125"/>
      <c r="Q1614" s="21"/>
      <c r="R1614" s="21">
        <v>5036575</v>
      </c>
      <c r="S1614" s="21"/>
      <c r="T1614" s="21"/>
      <c r="U1614" s="125"/>
      <c r="V1614" s="21">
        <v>151005</v>
      </c>
      <c r="W1614" s="34">
        <v>49150</v>
      </c>
      <c r="X1614" s="109"/>
    </row>
    <row r="1615" spans="2:24" x14ac:dyDescent="0.2">
      <c r="B1615" s="14" t="s">
        <v>19222</v>
      </c>
      <c r="C1615" s="33" t="s">
        <v>7396</v>
      </c>
      <c r="D1615" s="16" t="s">
        <v>22354</v>
      </c>
      <c r="E1615" s="18" t="s">
        <v>26</v>
      </c>
      <c r="F1615" s="34">
        <v>41244</v>
      </c>
      <c r="G1615" s="20" t="s">
        <v>21186</v>
      </c>
      <c r="H1615" s="109"/>
      <c r="I1615" s="21"/>
      <c r="J1615" s="21"/>
      <c r="K1615" s="21">
        <v>137640</v>
      </c>
      <c r="L1615" s="21">
        <v>33006</v>
      </c>
      <c r="M1615" s="21"/>
      <c r="N1615" s="21">
        <v>-33006</v>
      </c>
      <c r="O1615" s="21"/>
      <c r="P1615" s="125">
        <v>-33006</v>
      </c>
      <c r="Q1615" s="21"/>
      <c r="R1615" s="21"/>
      <c r="S1615" s="21"/>
      <c r="T1615" s="21"/>
      <c r="U1615" s="125">
        <v>0</v>
      </c>
      <c r="V1615" s="21">
        <v>18343</v>
      </c>
      <c r="W1615" s="34">
        <v>47805</v>
      </c>
      <c r="X1615" s="109"/>
    </row>
    <row r="1616" spans="2:24" x14ac:dyDescent="0.2">
      <c r="B1616" s="14" t="s">
        <v>19220</v>
      </c>
      <c r="C1616" s="33" t="s">
        <v>22353</v>
      </c>
      <c r="D1616" s="16" t="s">
        <v>22352</v>
      </c>
      <c r="E1616" s="18" t="s">
        <v>26</v>
      </c>
      <c r="F1616" s="34">
        <v>41183</v>
      </c>
      <c r="G1616" s="20" t="s">
        <v>21186</v>
      </c>
      <c r="H1616" s="109"/>
      <c r="I1616" s="21">
        <v>1695447</v>
      </c>
      <c r="J1616" s="21">
        <v>1695447</v>
      </c>
      <c r="K1616" s="21">
        <v>1195174</v>
      </c>
      <c r="L1616" s="21">
        <v>1695447</v>
      </c>
      <c r="M1616" s="21"/>
      <c r="N1616" s="21"/>
      <c r="O1616" s="21"/>
      <c r="P1616" s="125"/>
      <c r="Q1616" s="21"/>
      <c r="R1616" s="21">
        <v>1695447</v>
      </c>
      <c r="S1616" s="21"/>
      <c r="T1616" s="21"/>
      <c r="U1616" s="125"/>
      <c r="V1616" s="21">
        <v>65814</v>
      </c>
      <c r="W1616" s="34">
        <v>47805</v>
      </c>
      <c r="X1616" s="109"/>
    </row>
    <row r="1617" spans="2:24" x14ac:dyDescent="0.2">
      <c r="B1617" s="14" t="s">
        <v>19218</v>
      </c>
      <c r="C1617" s="33" t="s">
        <v>7394</v>
      </c>
      <c r="D1617" s="16" t="s">
        <v>22351</v>
      </c>
      <c r="E1617" s="18" t="s">
        <v>26</v>
      </c>
      <c r="F1617" s="34">
        <v>41244</v>
      </c>
      <c r="G1617" s="20" t="s">
        <v>21186</v>
      </c>
      <c r="H1617" s="109"/>
      <c r="I1617" s="21"/>
      <c r="J1617" s="21"/>
      <c r="K1617" s="21">
        <v>410729</v>
      </c>
      <c r="L1617" s="21">
        <v>615643</v>
      </c>
      <c r="M1617" s="21"/>
      <c r="N1617" s="21">
        <v>-515904</v>
      </c>
      <c r="O1617" s="21">
        <v>99738</v>
      </c>
      <c r="P1617" s="125">
        <v>-615642</v>
      </c>
      <c r="Q1617" s="21"/>
      <c r="R1617" s="21"/>
      <c r="S1617" s="21"/>
      <c r="T1617" s="21"/>
      <c r="U1617" s="125">
        <v>0</v>
      </c>
      <c r="V1617" s="21">
        <v>518390</v>
      </c>
      <c r="W1617" s="34">
        <v>51145</v>
      </c>
      <c r="X1617" s="109"/>
    </row>
    <row r="1618" spans="2:24" x14ac:dyDescent="0.2">
      <c r="B1618" s="14" t="s">
        <v>19216</v>
      </c>
      <c r="C1618" s="33" t="s">
        <v>22350</v>
      </c>
      <c r="D1618" s="16" t="s">
        <v>22349</v>
      </c>
      <c r="E1618" s="18" t="s">
        <v>26</v>
      </c>
      <c r="F1618" s="34">
        <v>41000</v>
      </c>
      <c r="G1618" s="20" t="s">
        <v>21186</v>
      </c>
      <c r="H1618" s="109"/>
      <c r="I1618" s="21">
        <v>2943517</v>
      </c>
      <c r="J1618" s="21">
        <v>2943517</v>
      </c>
      <c r="K1618" s="21">
        <v>2966743</v>
      </c>
      <c r="L1618" s="21">
        <v>2943517</v>
      </c>
      <c r="M1618" s="21"/>
      <c r="N1618" s="21"/>
      <c r="O1618" s="21"/>
      <c r="P1618" s="125"/>
      <c r="Q1618" s="21"/>
      <c r="R1618" s="21">
        <v>2943517</v>
      </c>
      <c r="S1618" s="21"/>
      <c r="T1618" s="21"/>
      <c r="U1618" s="125"/>
      <c r="V1618" s="21">
        <v>27922</v>
      </c>
      <c r="W1618" s="34">
        <v>50961</v>
      </c>
      <c r="X1618" s="109"/>
    </row>
    <row r="1619" spans="2:24" x14ac:dyDescent="0.2">
      <c r="B1619" s="14" t="s">
        <v>19213</v>
      </c>
      <c r="C1619" s="33" t="s">
        <v>22348</v>
      </c>
      <c r="D1619" s="16" t="s">
        <v>22347</v>
      </c>
      <c r="E1619" s="18" t="s">
        <v>26</v>
      </c>
      <c r="F1619" s="34">
        <v>41061</v>
      </c>
      <c r="G1619" s="20" t="s">
        <v>21186</v>
      </c>
      <c r="H1619" s="109"/>
      <c r="I1619" s="21"/>
      <c r="J1619" s="21"/>
      <c r="K1619" s="21">
        <v>1109935</v>
      </c>
      <c r="L1619" s="21">
        <v>1722855</v>
      </c>
      <c r="M1619" s="21"/>
      <c r="N1619" s="21">
        <v>-1626907</v>
      </c>
      <c r="O1619" s="21">
        <v>95948</v>
      </c>
      <c r="P1619" s="125">
        <v>-1722855</v>
      </c>
      <c r="Q1619" s="21"/>
      <c r="R1619" s="21"/>
      <c r="S1619" s="21"/>
      <c r="T1619" s="21"/>
      <c r="U1619" s="125">
        <v>0</v>
      </c>
      <c r="V1619" s="21">
        <v>2146919</v>
      </c>
      <c r="W1619" s="34">
        <v>50961</v>
      </c>
      <c r="X1619" s="109"/>
    </row>
    <row r="1620" spans="2:24" x14ac:dyDescent="0.2">
      <c r="B1620" s="14" t="s">
        <v>19211</v>
      </c>
      <c r="C1620" s="33" t="s">
        <v>7384</v>
      </c>
      <c r="D1620" s="16" t="s">
        <v>22346</v>
      </c>
      <c r="E1620" s="18" t="s">
        <v>26</v>
      </c>
      <c r="F1620" s="34">
        <v>41244</v>
      </c>
      <c r="G1620" s="20" t="s">
        <v>21186</v>
      </c>
      <c r="H1620" s="109"/>
      <c r="I1620" s="21"/>
      <c r="J1620" s="21"/>
      <c r="K1620" s="21">
        <v>109072</v>
      </c>
      <c r="L1620" s="21">
        <v>48048</v>
      </c>
      <c r="M1620" s="21"/>
      <c r="N1620" s="21">
        <v>-48009</v>
      </c>
      <c r="O1620" s="21">
        <v>39</v>
      </c>
      <c r="P1620" s="125">
        <v>-48048</v>
      </c>
      <c r="Q1620" s="21"/>
      <c r="R1620" s="21"/>
      <c r="S1620" s="21"/>
      <c r="T1620" s="21"/>
      <c r="U1620" s="125">
        <v>0</v>
      </c>
      <c r="V1620" s="21">
        <v>27763</v>
      </c>
      <c r="W1620" s="34">
        <v>50505</v>
      </c>
      <c r="X1620" s="109"/>
    </row>
    <row r="1621" spans="2:24" x14ac:dyDescent="0.2">
      <c r="B1621" s="14" t="s">
        <v>19209</v>
      </c>
      <c r="C1621" s="33" t="s">
        <v>7382</v>
      </c>
      <c r="D1621" s="16" t="s">
        <v>22345</v>
      </c>
      <c r="E1621" s="18" t="s">
        <v>26</v>
      </c>
      <c r="F1621" s="34">
        <v>41244</v>
      </c>
      <c r="G1621" s="20" t="s">
        <v>21186</v>
      </c>
      <c r="H1621" s="109"/>
      <c r="I1621" s="21"/>
      <c r="J1621" s="21"/>
      <c r="K1621" s="21">
        <v>396277</v>
      </c>
      <c r="L1621" s="21">
        <v>188565</v>
      </c>
      <c r="M1621" s="21"/>
      <c r="N1621" s="21">
        <v>-188565</v>
      </c>
      <c r="O1621" s="21"/>
      <c r="P1621" s="125">
        <v>-188565</v>
      </c>
      <c r="Q1621" s="21"/>
      <c r="R1621" s="21"/>
      <c r="S1621" s="21"/>
      <c r="T1621" s="21"/>
      <c r="U1621" s="125">
        <v>0</v>
      </c>
      <c r="V1621" s="21">
        <v>32448</v>
      </c>
      <c r="W1621" s="34">
        <v>51084</v>
      </c>
      <c r="X1621" s="109"/>
    </row>
    <row r="1622" spans="2:24" x14ac:dyDescent="0.2">
      <c r="B1622" s="14" t="s">
        <v>19207</v>
      </c>
      <c r="C1622" s="33" t="s">
        <v>8150</v>
      </c>
      <c r="D1622" s="16" t="s">
        <v>22344</v>
      </c>
      <c r="E1622" s="18" t="s">
        <v>26</v>
      </c>
      <c r="F1622" s="34">
        <v>41244</v>
      </c>
      <c r="G1622" s="20" t="s">
        <v>21186</v>
      </c>
      <c r="H1622" s="109"/>
      <c r="I1622" s="21">
        <v>808765</v>
      </c>
      <c r="J1622" s="21">
        <v>808765</v>
      </c>
      <c r="K1622" s="21">
        <v>672759</v>
      </c>
      <c r="L1622" s="21">
        <v>677612</v>
      </c>
      <c r="M1622" s="21"/>
      <c r="N1622" s="21">
        <v>147935</v>
      </c>
      <c r="O1622" s="21">
        <v>16782</v>
      </c>
      <c r="P1622" s="125">
        <v>131153</v>
      </c>
      <c r="Q1622" s="21"/>
      <c r="R1622" s="21">
        <v>808765</v>
      </c>
      <c r="S1622" s="21"/>
      <c r="T1622" s="21"/>
      <c r="U1622" s="125">
        <v>0</v>
      </c>
      <c r="V1622" s="21">
        <v>25547</v>
      </c>
      <c r="W1622" s="34">
        <v>53411</v>
      </c>
      <c r="X1622" s="109"/>
    </row>
    <row r="1623" spans="2:24" x14ac:dyDescent="0.2">
      <c r="B1623" s="14" t="s">
        <v>19205</v>
      </c>
      <c r="C1623" s="33" t="s">
        <v>8145</v>
      </c>
      <c r="D1623" s="16" t="s">
        <v>22343</v>
      </c>
      <c r="E1623" s="18" t="s">
        <v>26</v>
      </c>
      <c r="F1623" s="34">
        <v>41244</v>
      </c>
      <c r="G1623" s="20" t="s">
        <v>21186</v>
      </c>
      <c r="H1623" s="109"/>
      <c r="I1623" s="21">
        <v>14659</v>
      </c>
      <c r="J1623" s="21">
        <v>14659</v>
      </c>
      <c r="K1623" s="21">
        <v>14723</v>
      </c>
      <c r="L1623" s="21">
        <v>14028</v>
      </c>
      <c r="M1623" s="21"/>
      <c r="N1623" s="21">
        <v>631</v>
      </c>
      <c r="O1623" s="21"/>
      <c r="P1623" s="125">
        <v>631</v>
      </c>
      <c r="Q1623" s="21"/>
      <c r="R1623" s="21">
        <v>14659</v>
      </c>
      <c r="S1623" s="21"/>
      <c r="T1623" s="21"/>
      <c r="U1623" s="125">
        <v>0</v>
      </c>
      <c r="V1623" s="21">
        <v>249</v>
      </c>
      <c r="W1623" s="34">
        <v>49515</v>
      </c>
      <c r="X1623" s="109"/>
    </row>
    <row r="1624" spans="2:24" x14ac:dyDescent="0.2">
      <c r="B1624" s="14" t="s">
        <v>19203</v>
      </c>
      <c r="C1624" s="33" t="s">
        <v>7377</v>
      </c>
      <c r="D1624" s="16" t="s">
        <v>22342</v>
      </c>
      <c r="E1624" s="18" t="s">
        <v>26</v>
      </c>
      <c r="F1624" s="34">
        <v>41244</v>
      </c>
      <c r="G1624" s="20" t="s">
        <v>21186</v>
      </c>
      <c r="H1624" s="109"/>
      <c r="I1624" s="21"/>
      <c r="J1624" s="21"/>
      <c r="K1624" s="21">
        <v>494975</v>
      </c>
      <c r="L1624" s="21">
        <v>772570</v>
      </c>
      <c r="M1624" s="21"/>
      <c r="N1624" s="21">
        <v>-734696</v>
      </c>
      <c r="O1624" s="21">
        <v>37874</v>
      </c>
      <c r="P1624" s="125">
        <v>-772570</v>
      </c>
      <c r="Q1624" s="21"/>
      <c r="R1624" s="21"/>
      <c r="S1624" s="21"/>
      <c r="T1624" s="21"/>
      <c r="U1624" s="125">
        <v>0</v>
      </c>
      <c r="V1624" s="21">
        <v>642107</v>
      </c>
      <c r="W1624" s="34">
        <v>50415</v>
      </c>
      <c r="X1624" s="109"/>
    </row>
    <row r="1625" spans="2:24" x14ac:dyDescent="0.2">
      <c r="B1625" s="14" t="s">
        <v>19201</v>
      </c>
      <c r="C1625" s="33" t="s">
        <v>7373</v>
      </c>
      <c r="D1625" s="16" t="s">
        <v>22341</v>
      </c>
      <c r="E1625" s="18" t="s">
        <v>26</v>
      </c>
      <c r="F1625" s="34">
        <v>41244</v>
      </c>
      <c r="G1625" s="20" t="s">
        <v>21186</v>
      </c>
      <c r="H1625" s="109"/>
      <c r="I1625" s="21"/>
      <c r="J1625" s="21"/>
      <c r="K1625" s="21">
        <v>77749</v>
      </c>
      <c r="L1625" s="21">
        <v>60401</v>
      </c>
      <c r="M1625" s="21"/>
      <c r="N1625" s="21">
        <v>-60401</v>
      </c>
      <c r="O1625" s="21"/>
      <c r="P1625" s="125">
        <v>-60401</v>
      </c>
      <c r="Q1625" s="21"/>
      <c r="R1625" s="21"/>
      <c r="S1625" s="21"/>
      <c r="T1625" s="21"/>
      <c r="U1625" s="125">
        <v>0</v>
      </c>
      <c r="V1625" s="21">
        <v>18610</v>
      </c>
      <c r="W1625" s="34">
        <v>51205</v>
      </c>
      <c r="X1625" s="109"/>
    </row>
    <row r="1626" spans="2:24" x14ac:dyDescent="0.2">
      <c r="B1626" s="14" t="s">
        <v>19199</v>
      </c>
      <c r="C1626" s="33" t="s">
        <v>7369</v>
      </c>
      <c r="D1626" s="16" t="s">
        <v>22340</v>
      </c>
      <c r="E1626" s="18" t="s">
        <v>26</v>
      </c>
      <c r="F1626" s="34">
        <v>41244</v>
      </c>
      <c r="G1626" s="20" t="s">
        <v>21186</v>
      </c>
      <c r="H1626" s="109"/>
      <c r="I1626" s="21"/>
      <c r="J1626" s="21"/>
      <c r="K1626" s="21">
        <v>120577</v>
      </c>
      <c r="L1626" s="21">
        <v>121419</v>
      </c>
      <c r="M1626" s="21"/>
      <c r="N1626" s="21">
        <v>-121393</v>
      </c>
      <c r="O1626" s="21">
        <v>27</v>
      </c>
      <c r="P1626" s="125">
        <v>-121420</v>
      </c>
      <c r="Q1626" s="21"/>
      <c r="R1626" s="21"/>
      <c r="S1626" s="21"/>
      <c r="T1626" s="21"/>
      <c r="U1626" s="125">
        <v>0</v>
      </c>
      <c r="V1626" s="21">
        <v>29640</v>
      </c>
      <c r="W1626" s="34">
        <v>50961</v>
      </c>
      <c r="X1626" s="109"/>
    </row>
    <row r="1627" spans="2:24" x14ac:dyDescent="0.2">
      <c r="B1627" s="14" t="s">
        <v>19197</v>
      </c>
      <c r="C1627" s="33" t="s">
        <v>22339</v>
      </c>
      <c r="D1627" s="16" t="s">
        <v>22338</v>
      </c>
      <c r="E1627" s="18" t="s">
        <v>26</v>
      </c>
      <c r="F1627" s="34">
        <v>40940</v>
      </c>
      <c r="G1627" s="20" t="s">
        <v>21186</v>
      </c>
      <c r="H1627" s="109"/>
      <c r="I1627" s="21"/>
      <c r="J1627" s="21"/>
      <c r="K1627" s="21">
        <v>4719431</v>
      </c>
      <c r="L1627" s="21">
        <v>92121</v>
      </c>
      <c r="M1627" s="21"/>
      <c r="N1627" s="21">
        <v>-92121</v>
      </c>
      <c r="O1627" s="21"/>
      <c r="P1627" s="125">
        <v>-92121</v>
      </c>
      <c r="Q1627" s="21"/>
      <c r="R1627" s="21"/>
      <c r="S1627" s="21"/>
      <c r="T1627" s="21"/>
      <c r="U1627" s="125">
        <v>0</v>
      </c>
      <c r="V1627" s="21">
        <v>187292</v>
      </c>
      <c r="W1627" s="34">
        <v>54219</v>
      </c>
      <c r="X1627" s="109"/>
    </row>
    <row r="1628" spans="2:24" x14ac:dyDescent="0.2">
      <c r="B1628" s="14" t="s">
        <v>19195</v>
      </c>
      <c r="C1628" s="33" t="s">
        <v>6190</v>
      </c>
      <c r="D1628" s="16" t="s">
        <v>22337</v>
      </c>
      <c r="E1628" s="18" t="s">
        <v>26</v>
      </c>
      <c r="F1628" s="34">
        <v>41264</v>
      </c>
      <c r="G1628" s="20" t="s">
        <v>21186</v>
      </c>
      <c r="H1628" s="109"/>
      <c r="I1628" s="21">
        <v>763300</v>
      </c>
      <c r="J1628" s="21">
        <v>763300</v>
      </c>
      <c r="K1628" s="21">
        <v>763185</v>
      </c>
      <c r="L1628" s="21">
        <v>763227</v>
      </c>
      <c r="M1628" s="21"/>
      <c r="N1628" s="21">
        <v>73</v>
      </c>
      <c r="O1628" s="21"/>
      <c r="P1628" s="125">
        <v>73</v>
      </c>
      <c r="Q1628" s="21"/>
      <c r="R1628" s="21">
        <v>763300</v>
      </c>
      <c r="S1628" s="21"/>
      <c r="T1628" s="21"/>
      <c r="U1628" s="125">
        <v>0</v>
      </c>
      <c r="V1628" s="21">
        <v>11013</v>
      </c>
      <c r="W1628" s="34">
        <v>43121</v>
      </c>
      <c r="X1628" s="109"/>
    </row>
    <row r="1629" spans="2:24" x14ac:dyDescent="0.2">
      <c r="B1629" s="14" t="s">
        <v>19193</v>
      </c>
      <c r="C1629" s="33" t="s">
        <v>6187</v>
      </c>
      <c r="D1629" s="16" t="s">
        <v>22336</v>
      </c>
      <c r="E1629" s="18" t="s">
        <v>26</v>
      </c>
      <c r="F1629" s="34">
        <v>41149</v>
      </c>
      <c r="G1629" s="20" t="s">
        <v>20922</v>
      </c>
      <c r="H1629" s="109"/>
      <c r="I1629" s="21">
        <v>970130</v>
      </c>
      <c r="J1629" s="21">
        <v>970130</v>
      </c>
      <c r="K1629" s="21">
        <v>1011089</v>
      </c>
      <c r="L1629" s="21">
        <v>981771</v>
      </c>
      <c r="M1629" s="21"/>
      <c r="N1629" s="21">
        <v>-11641</v>
      </c>
      <c r="O1629" s="21"/>
      <c r="P1629" s="125">
        <v>-11641</v>
      </c>
      <c r="Q1629" s="21"/>
      <c r="R1629" s="21">
        <v>970130</v>
      </c>
      <c r="S1629" s="21"/>
      <c r="T1629" s="21"/>
      <c r="U1629" s="125">
        <v>0</v>
      </c>
      <c r="V1629" s="21">
        <v>72289</v>
      </c>
      <c r="W1629" s="34">
        <v>42063</v>
      </c>
      <c r="X1629" s="109"/>
    </row>
    <row r="1630" spans="2:24" x14ac:dyDescent="0.2">
      <c r="B1630" s="14" t="s">
        <v>19191</v>
      </c>
      <c r="C1630" s="33" t="s">
        <v>22335</v>
      </c>
      <c r="D1630" s="16" t="s">
        <v>19599</v>
      </c>
      <c r="E1630" s="18" t="s">
        <v>26</v>
      </c>
      <c r="F1630" s="34">
        <v>40983</v>
      </c>
      <c r="G1630" s="20" t="s">
        <v>105</v>
      </c>
      <c r="H1630" s="109"/>
      <c r="I1630" s="21">
        <v>11700000</v>
      </c>
      <c r="J1630" s="21">
        <v>11700000</v>
      </c>
      <c r="K1630" s="21">
        <v>11700000</v>
      </c>
      <c r="L1630" s="21">
        <v>11700000</v>
      </c>
      <c r="M1630" s="21"/>
      <c r="N1630" s="21"/>
      <c r="O1630" s="21"/>
      <c r="P1630" s="125"/>
      <c r="Q1630" s="21"/>
      <c r="R1630" s="21">
        <v>11700000</v>
      </c>
      <c r="S1630" s="21"/>
      <c r="T1630" s="21"/>
      <c r="U1630" s="125"/>
      <c r="V1630" s="21">
        <v>643754</v>
      </c>
      <c r="W1630" s="34">
        <v>44013</v>
      </c>
      <c r="X1630" s="109"/>
    </row>
    <row r="1631" spans="2:24" x14ac:dyDescent="0.2">
      <c r="B1631" s="14" t="s">
        <v>19189</v>
      </c>
      <c r="C1631" s="33" t="s">
        <v>22334</v>
      </c>
      <c r="D1631" s="16" t="s">
        <v>22333</v>
      </c>
      <c r="E1631" s="18" t="s">
        <v>26</v>
      </c>
      <c r="F1631" s="34">
        <v>41052</v>
      </c>
      <c r="G1631" s="20" t="s">
        <v>20597</v>
      </c>
      <c r="H1631" s="109"/>
      <c r="I1631" s="21">
        <v>5289610</v>
      </c>
      <c r="J1631" s="21">
        <v>5289610</v>
      </c>
      <c r="K1631" s="21">
        <v>5289610</v>
      </c>
      <c r="L1631" s="21">
        <v>5289610</v>
      </c>
      <c r="M1631" s="21"/>
      <c r="N1631" s="21"/>
      <c r="O1631" s="21"/>
      <c r="P1631" s="125"/>
      <c r="Q1631" s="21"/>
      <c r="R1631" s="21">
        <v>5289610</v>
      </c>
      <c r="S1631" s="21"/>
      <c r="T1631" s="21"/>
      <c r="U1631" s="125"/>
      <c r="V1631" s="21">
        <v>404042</v>
      </c>
      <c r="W1631" s="34">
        <v>41548</v>
      </c>
      <c r="X1631" s="109"/>
    </row>
    <row r="1632" spans="2:24" x14ac:dyDescent="0.2">
      <c r="B1632" s="14" t="s">
        <v>19187</v>
      </c>
      <c r="C1632" s="33" t="s">
        <v>22334</v>
      </c>
      <c r="D1632" s="16" t="s">
        <v>22333</v>
      </c>
      <c r="E1632" s="18" t="s">
        <v>26</v>
      </c>
      <c r="F1632" s="34">
        <v>41037</v>
      </c>
      <c r="G1632" s="20" t="s">
        <v>20922</v>
      </c>
      <c r="H1632" s="109"/>
      <c r="I1632" s="21">
        <v>708183</v>
      </c>
      <c r="J1632" s="21">
        <v>708183</v>
      </c>
      <c r="K1632" s="21">
        <v>708183</v>
      </c>
      <c r="L1632" s="21">
        <v>708183</v>
      </c>
      <c r="M1632" s="21"/>
      <c r="N1632" s="21"/>
      <c r="O1632" s="21"/>
      <c r="P1632" s="125"/>
      <c r="Q1632" s="21"/>
      <c r="R1632" s="21">
        <v>708183</v>
      </c>
      <c r="S1632" s="21"/>
      <c r="T1632" s="21"/>
      <c r="U1632" s="125"/>
      <c r="V1632" s="21">
        <v>9589</v>
      </c>
      <c r="W1632" s="34">
        <v>41548</v>
      </c>
      <c r="X1632" s="109"/>
    </row>
    <row r="1633" spans="2:24" x14ac:dyDescent="0.2">
      <c r="B1633" s="14" t="s">
        <v>19185</v>
      </c>
      <c r="C1633" s="33" t="s">
        <v>22332</v>
      </c>
      <c r="D1633" s="16" t="s">
        <v>22331</v>
      </c>
      <c r="E1633" s="18" t="s">
        <v>26</v>
      </c>
      <c r="F1633" s="34">
        <v>40923</v>
      </c>
      <c r="G1633" s="20" t="s">
        <v>3559</v>
      </c>
      <c r="H1633" s="109"/>
      <c r="I1633" s="21">
        <v>5000000</v>
      </c>
      <c r="J1633" s="21">
        <v>5000000</v>
      </c>
      <c r="K1633" s="21">
        <v>5666900</v>
      </c>
      <c r="L1633" s="21">
        <v>5008353</v>
      </c>
      <c r="M1633" s="21"/>
      <c r="N1633" s="21">
        <v>-8353</v>
      </c>
      <c r="O1633" s="21"/>
      <c r="P1633" s="125">
        <v>-8353</v>
      </c>
      <c r="Q1633" s="21"/>
      <c r="R1633" s="21">
        <v>5000000</v>
      </c>
      <c r="S1633" s="21"/>
      <c r="T1633" s="21"/>
      <c r="U1633" s="125">
        <v>0</v>
      </c>
      <c r="V1633" s="21">
        <v>165000</v>
      </c>
      <c r="W1633" s="34">
        <v>40923</v>
      </c>
      <c r="X1633" s="109"/>
    </row>
    <row r="1634" spans="2:24" x14ac:dyDescent="0.2">
      <c r="B1634" s="14" t="s">
        <v>19183</v>
      </c>
      <c r="C1634" s="33" t="s">
        <v>12061</v>
      </c>
      <c r="D1634" s="16" t="s">
        <v>22330</v>
      </c>
      <c r="E1634" s="18" t="s">
        <v>26</v>
      </c>
      <c r="F1634" s="34">
        <v>41244</v>
      </c>
      <c r="G1634" s="20" t="s">
        <v>20922</v>
      </c>
      <c r="H1634" s="109"/>
      <c r="I1634" s="21">
        <v>663043</v>
      </c>
      <c r="J1634" s="21">
        <v>663043</v>
      </c>
      <c r="K1634" s="21">
        <v>663043</v>
      </c>
      <c r="L1634" s="21">
        <v>663043</v>
      </c>
      <c r="M1634" s="21"/>
      <c r="N1634" s="21"/>
      <c r="O1634" s="21"/>
      <c r="P1634" s="125"/>
      <c r="Q1634" s="21"/>
      <c r="R1634" s="21">
        <v>663043</v>
      </c>
      <c r="S1634" s="21"/>
      <c r="T1634" s="21"/>
      <c r="U1634" s="125"/>
      <c r="V1634" s="21">
        <v>48011</v>
      </c>
      <c r="W1634" s="34">
        <v>42156</v>
      </c>
      <c r="X1634" s="109"/>
    </row>
    <row r="1635" spans="2:24" x14ac:dyDescent="0.2">
      <c r="B1635" s="14" t="s">
        <v>19181</v>
      </c>
      <c r="C1635" s="33" t="s">
        <v>12059</v>
      </c>
      <c r="D1635" s="16" t="s">
        <v>22330</v>
      </c>
      <c r="E1635" s="18" t="s">
        <v>26</v>
      </c>
      <c r="F1635" s="34">
        <v>41244</v>
      </c>
      <c r="G1635" s="20" t="s">
        <v>20922</v>
      </c>
      <c r="H1635" s="109"/>
      <c r="I1635" s="21">
        <v>542490</v>
      </c>
      <c r="J1635" s="21">
        <v>542490</v>
      </c>
      <c r="K1635" s="21">
        <v>542490</v>
      </c>
      <c r="L1635" s="21">
        <v>542490</v>
      </c>
      <c r="M1635" s="21"/>
      <c r="N1635" s="21"/>
      <c r="O1635" s="21"/>
      <c r="P1635" s="125"/>
      <c r="Q1635" s="21"/>
      <c r="R1635" s="21">
        <v>542490</v>
      </c>
      <c r="S1635" s="21"/>
      <c r="T1635" s="21"/>
      <c r="U1635" s="125"/>
      <c r="V1635" s="21">
        <v>39282</v>
      </c>
      <c r="W1635" s="34">
        <v>42156</v>
      </c>
      <c r="X1635" s="109"/>
    </row>
    <row r="1636" spans="2:24" x14ac:dyDescent="0.2">
      <c r="B1636" s="14" t="s">
        <v>19179</v>
      </c>
      <c r="C1636" s="33" t="s">
        <v>12053</v>
      </c>
      <c r="D1636" s="16" t="s">
        <v>22329</v>
      </c>
      <c r="E1636" s="18" t="s">
        <v>26</v>
      </c>
      <c r="F1636" s="34">
        <v>41091</v>
      </c>
      <c r="G1636" s="20" t="s">
        <v>20922</v>
      </c>
      <c r="H1636" s="109"/>
      <c r="I1636" s="21">
        <v>888372</v>
      </c>
      <c r="J1636" s="21">
        <v>888372</v>
      </c>
      <c r="K1636" s="21">
        <v>888372</v>
      </c>
      <c r="L1636" s="21">
        <v>888372</v>
      </c>
      <c r="M1636" s="21"/>
      <c r="N1636" s="21"/>
      <c r="O1636" s="21"/>
      <c r="P1636" s="125"/>
      <c r="Q1636" s="21"/>
      <c r="R1636" s="21">
        <v>888372</v>
      </c>
      <c r="S1636" s="21"/>
      <c r="T1636" s="21"/>
      <c r="U1636" s="125"/>
      <c r="V1636" s="21">
        <v>51614</v>
      </c>
      <c r="W1636" s="34">
        <v>44378</v>
      </c>
      <c r="X1636" s="109"/>
    </row>
    <row r="1637" spans="2:24" x14ac:dyDescent="0.2">
      <c r="B1637" s="14" t="s">
        <v>19177</v>
      </c>
      <c r="C1637" s="33" t="s">
        <v>12048</v>
      </c>
      <c r="D1637" s="16" t="s">
        <v>22328</v>
      </c>
      <c r="E1637" s="18" t="s">
        <v>26</v>
      </c>
      <c r="F1637" s="34">
        <v>41091</v>
      </c>
      <c r="G1637" s="20" t="s">
        <v>20922</v>
      </c>
      <c r="H1637" s="109"/>
      <c r="I1637" s="21">
        <v>310275</v>
      </c>
      <c r="J1637" s="21">
        <v>310275</v>
      </c>
      <c r="K1637" s="21">
        <v>310275</v>
      </c>
      <c r="L1637" s="21">
        <v>310275</v>
      </c>
      <c r="M1637" s="21"/>
      <c r="N1637" s="21"/>
      <c r="O1637" s="21"/>
      <c r="P1637" s="125"/>
      <c r="Q1637" s="21"/>
      <c r="R1637" s="21">
        <v>310275</v>
      </c>
      <c r="S1637" s="21"/>
      <c r="T1637" s="21"/>
      <c r="U1637" s="125"/>
      <c r="V1637" s="21">
        <v>22442</v>
      </c>
      <c r="W1637" s="34">
        <v>50587</v>
      </c>
      <c r="X1637" s="109"/>
    </row>
    <row r="1638" spans="2:24" x14ac:dyDescent="0.2">
      <c r="B1638" s="14" t="s">
        <v>19175</v>
      </c>
      <c r="C1638" s="33" t="s">
        <v>12045</v>
      </c>
      <c r="D1638" s="16" t="s">
        <v>22327</v>
      </c>
      <c r="E1638" s="18" t="s">
        <v>26</v>
      </c>
      <c r="F1638" s="34">
        <v>41092</v>
      </c>
      <c r="G1638" s="20" t="s">
        <v>20597</v>
      </c>
      <c r="H1638" s="109"/>
      <c r="I1638" s="21">
        <v>112000</v>
      </c>
      <c r="J1638" s="21">
        <v>112000</v>
      </c>
      <c r="K1638" s="21">
        <v>112000</v>
      </c>
      <c r="L1638" s="21">
        <v>112000</v>
      </c>
      <c r="M1638" s="21"/>
      <c r="N1638" s="21"/>
      <c r="O1638" s="21"/>
      <c r="P1638" s="125"/>
      <c r="Q1638" s="21"/>
      <c r="R1638" s="21">
        <v>112000</v>
      </c>
      <c r="S1638" s="21"/>
      <c r="T1638" s="21"/>
      <c r="U1638" s="125"/>
      <c r="V1638" s="21">
        <v>5015</v>
      </c>
      <c r="W1638" s="34">
        <v>47665</v>
      </c>
      <c r="X1638" s="109"/>
    </row>
    <row r="1639" spans="2:24" x14ac:dyDescent="0.2">
      <c r="B1639" s="14" t="s">
        <v>19173</v>
      </c>
      <c r="C1639" s="33" t="s">
        <v>22326</v>
      </c>
      <c r="D1639" s="16" t="s">
        <v>22325</v>
      </c>
      <c r="E1639" s="18" t="s">
        <v>26</v>
      </c>
      <c r="F1639" s="34">
        <v>41214</v>
      </c>
      <c r="G1639" s="20" t="s">
        <v>21186</v>
      </c>
      <c r="H1639" s="109"/>
      <c r="I1639" s="21">
        <v>7995000</v>
      </c>
      <c r="J1639" s="21">
        <v>7995000</v>
      </c>
      <c r="K1639" s="21">
        <v>8034655</v>
      </c>
      <c r="L1639" s="21">
        <v>7995000</v>
      </c>
      <c r="M1639" s="21"/>
      <c r="N1639" s="21"/>
      <c r="O1639" s="21"/>
      <c r="P1639" s="125"/>
      <c r="Q1639" s="21"/>
      <c r="R1639" s="21">
        <v>7995000</v>
      </c>
      <c r="S1639" s="21"/>
      <c r="T1639" s="21"/>
      <c r="U1639" s="125"/>
      <c r="V1639" s="21">
        <v>394287</v>
      </c>
      <c r="W1639" s="34">
        <v>49320</v>
      </c>
      <c r="X1639" s="109"/>
    </row>
    <row r="1640" spans="2:24" x14ac:dyDescent="0.2">
      <c r="B1640" s="14" t="s">
        <v>19171</v>
      </c>
      <c r="C1640" s="33" t="s">
        <v>22324</v>
      </c>
      <c r="D1640" s="16" t="s">
        <v>22323</v>
      </c>
      <c r="E1640" s="18" t="s">
        <v>26</v>
      </c>
      <c r="F1640" s="34">
        <v>41214</v>
      </c>
      <c r="G1640" s="20" t="s">
        <v>21186</v>
      </c>
      <c r="H1640" s="109"/>
      <c r="I1640" s="21">
        <v>4000000</v>
      </c>
      <c r="J1640" s="21">
        <v>4000000</v>
      </c>
      <c r="K1640" s="21">
        <v>4019708</v>
      </c>
      <c r="L1640" s="21">
        <v>4000000</v>
      </c>
      <c r="M1640" s="21"/>
      <c r="N1640" s="21"/>
      <c r="O1640" s="21"/>
      <c r="P1640" s="125"/>
      <c r="Q1640" s="21"/>
      <c r="R1640" s="21">
        <v>4000000</v>
      </c>
      <c r="S1640" s="21"/>
      <c r="T1640" s="21"/>
      <c r="U1640" s="125"/>
      <c r="V1640" s="21">
        <v>212777</v>
      </c>
      <c r="W1640" s="34">
        <v>49320</v>
      </c>
      <c r="X1640" s="109"/>
    </row>
    <row r="1641" spans="2:24" x14ac:dyDescent="0.2">
      <c r="B1641" s="14" t="s">
        <v>19169</v>
      </c>
      <c r="C1641" s="33" t="s">
        <v>7348</v>
      </c>
      <c r="D1641" s="16" t="s">
        <v>22322</v>
      </c>
      <c r="E1641" s="18" t="s">
        <v>26</v>
      </c>
      <c r="F1641" s="34">
        <v>41244</v>
      </c>
      <c r="G1641" s="20" t="s">
        <v>21186</v>
      </c>
      <c r="H1641" s="109"/>
      <c r="I1641" s="21"/>
      <c r="J1641" s="21"/>
      <c r="K1641" s="21">
        <v>284273</v>
      </c>
      <c r="L1641" s="21">
        <v>444513</v>
      </c>
      <c r="M1641" s="21"/>
      <c r="N1641" s="21">
        <v>-436534</v>
      </c>
      <c r="O1641" s="21">
        <v>7979</v>
      </c>
      <c r="P1641" s="125">
        <v>-444513</v>
      </c>
      <c r="Q1641" s="21"/>
      <c r="R1641" s="21"/>
      <c r="S1641" s="21"/>
      <c r="T1641" s="21"/>
      <c r="U1641" s="125">
        <v>0</v>
      </c>
      <c r="V1641" s="21">
        <v>367620</v>
      </c>
      <c r="W1641" s="34">
        <v>49495</v>
      </c>
      <c r="X1641" s="109"/>
    </row>
    <row r="1642" spans="2:24" x14ac:dyDescent="0.2">
      <c r="B1642" s="14" t="s">
        <v>19167</v>
      </c>
      <c r="C1642" s="33" t="s">
        <v>7346</v>
      </c>
      <c r="D1642" s="16" t="s">
        <v>22321</v>
      </c>
      <c r="E1642" s="18" t="s">
        <v>26</v>
      </c>
      <c r="F1642" s="34">
        <v>41244</v>
      </c>
      <c r="G1642" s="20" t="s">
        <v>21186</v>
      </c>
      <c r="H1642" s="109"/>
      <c r="I1642" s="21"/>
      <c r="J1642" s="21"/>
      <c r="K1642" s="21">
        <v>415304</v>
      </c>
      <c r="L1642" s="21">
        <v>286573</v>
      </c>
      <c r="M1642" s="21"/>
      <c r="N1642" s="21">
        <v>-283429</v>
      </c>
      <c r="O1642" s="21">
        <v>3143</v>
      </c>
      <c r="P1642" s="125">
        <v>-286572</v>
      </c>
      <c r="Q1642" s="21"/>
      <c r="R1642" s="21"/>
      <c r="S1642" s="21"/>
      <c r="T1642" s="21"/>
      <c r="U1642" s="125">
        <v>0</v>
      </c>
      <c r="V1642" s="21">
        <v>79338</v>
      </c>
      <c r="W1642" s="34">
        <v>49679</v>
      </c>
      <c r="X1642" s="109"/>
    </row>
    <row r="1643" spans="2:24" x14ac:dyDescent="0.2">
      <c r="B1643" s="14" t="s">
        <v>19165</v>
      </c>
      <c r="C1643" s="33" t="s">
        <v>22320</v>
      </c>
      <c r="D1643" s="16" t="s">
        <v>22319</v>
      </c>
      <c r="E1643" s="18" t="s">
        <v>26</v>
      </c>
      <c r="F1643" s="34">
        <v>40940</v>
      </c>
      <c r="G1643" s="20" t="s">
        <v>21186</v>
      </c>
      <c r="H1643" s="109"/>
      <c r="I1643" s="21"/>
      <c r="J1643" s="21"/>
      <c r="K1643" s="21">
        <v>2754403</v>
      </c>
      <c r="L1643" s="21">
        <v>37431</v>
      </c>
      <c r="M1643" s="21"/>
      <c r="N1643" s="21">
        <v>-37431</v>
      </c>
      <c r="O1643" s="21"/>
      <c r="P1643" s="125">
        <f>SCDPT4!M1643+SCDPT4!N1643-SCDPT4!O1643</f>
        <v>-37431</v>
      </c>
      <c r="Q1643" s="21"/>
      <c r="R1643" s="21"/>
      <c r="S1643" s="21"/>
      <c r="T1643" s="21"/>
      <c r="U1643" s="125">
        <f>SCDPT4!S1643+SCDPT4!T1643</f>
        <v>0</v>
      </c>
      <c r="V1643" s="21">
        <v>85788</v>
      </c>
      <c r="W1643" s="34">
        <v>52088</v>
      </c>
      <c r="X1643" s="109"/>
    </row>
    <row r="1644" spans="2:24" x14ac:dyDescent="0.2">
      <c r="B1644" s="14" t="s">
        <v>19163</v>
      </c>
      <c r="C1644" s="33" t="s">
        <v>22318</v>
      </c>
      <c r="D1644" s="16" t="s">
        <v>22317</v>
      </c>
      <c r="E1644" s="18" t="s">
        <v>26</v>
      </c>
      <c r="F1644" s="34">
        <v>41214</v>
      </c>
      <c r="G1644" s="20" t="s">
        <v>21186</v>
      </c>
      <c r="H1644" s="109"/>
      <c r="I1644" s="21"/>
      <c r="J1644" s="21"/>
      <c r="K1644" s="21">
        <v>169066</v>
      </c>
      <c r="L1644" s="21">
        <v>190523</v>
      </c>
      <c r="M1644" s="21"/>
      <c r="N1644" s="21">
        <v>-185855</v>
      </c>
      <c r="O1644" s="21">
        <v>4668</v>
      </c>
      <c r="P1644" s="125">
        <v>-190523</v>
      </c>
      <c r="Q1644" s="21"/>
      <c r="R1644" s="21"/>
      <c r="S1644" s="21"/>
      <c r="T1644" s="21"/>
      <c r="U1644" s="125">
        <v>0</v>
      </c>
      <c r="V1644" s="21">
        <v>215501</v>
      </c>
      <c r="W1644" s="34">
        <v>50140</v>
      </c>
      <c r="X1644" s="109"/>
    </row>
    <row r="1645" spans="2:24" x14ac:dyDescent="0.2">
      <c r="B1645" s="14" t="s">
        <v>19161</v>
      </c>
      <c r="C1645" s="33" t="s">
        <v>22316</v>
      </c>
      <c r="D1645" s="16" t="s">
        <v>22315</v>
      </c>
      <c r="E1645" s="18" t="s">
        <v>26</v>
      </c>
      <c r="F1645" s="34">
        <v>40911</v>
      </c>
      <c r="G1645" s="20" t="s">
        <v>20597</v>
      </c>
      <c r="H1645" s="109"/>
      <c r="I1645" s="21">
        <v>13200000</v>
      </c>
      <c r="J1645" s="21">
        <v>13200000</v>
      </c>
      <c r="K1645" s="21">
        <v>14217456</v>
      </c>
      <c r="L1645" s="21">
        <v>13247734</v>
      </c>
      <c r="M1645" s="21"/>
      <c r="N1645" s="21">
        <v>-47734</v>
      </c>
      <c r="O1645" s="21"/>
      <c r="P1645" s="125">
        <v>-47734</v>
      </c>
      <c r="Q1645" s="21"/>
      <c r="R1645" s="21">
        <v>13200000</v>
      </c>
      <c r="S1645" s="21"/>
      <c r="T1645" s="21"/>
      <c r="U1645" s="125">
        <v>0</v>
      </c>
      <c r="V1645" s="21">
        <v>234447</v>
      </c>
      <c r="W1645" s="34">
        <v>41000</v>
      </c>
      <c r="X1645" s="109"/>
    </row>
    <row r="1646" spans="2:24" x14ac:dyDescent="0.2">
      <c r="B1646" s="14" t="s">
        <v>19159</v>
      </c>
      <c r="C1646" s="33" t="s">
        <v>12024</v>
      </c>
      <c r="D1646" s="16" t="s">
        <v>22314</v>
      </c>
      <c r="E1646" s="18" t="s">
        <v>26</v>
      </c>
      <c r="F1646" s="34">
        <v>41244</v>
      </c>
      <c r="G1646" s="20" t="s">
        <v>20922</v>
      </c>
      <c r="H1646" s="109"/>
      <c r="I1646" s="21">
        <v>162291</v>
      </c>
      <c r="J1646" s="21">
        <v>162291</v>
      </c>
      <c r="K1646" s="21">
        <v>162291</v>
      </c>
      <c r="L1646" s="21">
        <v>162291</v>
      </c>
      <c r="M1646" s="21"/>
      <c r="N1646" s="21"/>
      <c r="O1646" s="21"/>
      <c r="P1646" s="125"/>
      <c r="Q1646" s="21"/>
      <c r="R1646" s="21">
        <v>162291</v>
      </c>
      <c r="S1646" s="21"/>
      <c r="T1646" s="21"/>
      <c r="U1646" s="125"/>
      <c r="V1646" s="21">
        <v>7073</v>
      </c>
      <c r="W1646" s="34">
        <v>46905</v>
      </c>
      <c r="X1646" s="109"/>
    </row>
    <row r="1647" spans="2:24" x14ac:dyDescent="0.2">
      <c r="B1647" s="14" t="s">
        <v>19157</v>
      </c>
      <c r="C1647" s="33" t="s">
        <v>22313</v>
      </c>
      <c r="D1647" s="16" t="s">
        <v>22312</v>
      </c>
      <c r="E1647" s="18" t="s">
        <v>26</v>
      </c>
      <c r="F1647" s="34">
        <v>41113</v>
      </c>
      <c r="G1647" s="20" t="s">
        <v>3559</v>
      </c>
      <c r="H1647" s="109"/>
      <c r="I1647" s="21">
        <v>7000000</v>
      </c>
      <c r="J1647" s="21">
        <v>7000000</v>
      </c>
      <c r="K1647" s="21">
        <v>7000000</v>
      </c>
      <c r="L1647" s="21">
        <v>7000000</v>
      </c>
      <c r="M1647" s="21"/>
      <c r="N1647" s="21"/>
      <c r="O1647" s="21"/>
      <c r="P1647" s="125"/>
      <c r="Q1647" s="21"/>
      <c r="R1647" s="21">
        <v>7000000</v>
      </c>
      <c r="S1647" s="21"/>
      <c r="T1647" s="21"/>
      <c r="U1647" s="125"/>
      <c r="V1647" s="21">
        <v>624400</v>
      </c>
      <c r="W1647" s="34">
        <v>41113</v>
      </c>
      <c r="X1647" s="109"/>
    </row>
    <row r="1648" spans="2:24" x14ac:dyDescent="0.2">
      <c r="B1648" s="14" t="s">
        <v>19155</v>
      </c>
      <c r="C1648" s="33" t="s">
        <v>12011</v>
      </c>
      <c r="D1648" s="16" t="s">
        <v>22311</v>
      </c>
      <c r="E1648" s="18" t="s">
        <v>26</v>
      </c>
      <c r="F1648" s="34">
        <v>41244</v>
      </c>
      <c r="G1648" s="20" t="s">
        <v>20922</v>
      </c>
      <c r="H1648" s="109"/>
      <c r="I1648" s="21">
        <v>340130</v>
      </c>
      <c r="J1648" s="21">
        <v>340130</v>
      </c>
      <c r="K1648" s="21">
        <v>340130</v>
      </c>
      <c r="L1648" s="21">
        <v>340130</v>
      </c>
      <c r="M1648" s="21"/>
      <c r="N1648" s="21"/>
      <c r="O1648" s="21"/>
      <c r="P1648" s="125"/>
      <c r="Q1648" s="21"/>
      <c r="R1648" s="21">
        <v>340130</v>
      </c>
      <c r="S1648" s="21"/>
      <c r="T1648" s="21"/>
      <c r="U1648" s="125"/>
      <c r="V1648" s="21">
        <v>10937</v>
      </c>
      <c r="W1648" s="34">
        <v>44958</v>
      </c>
      <c r="X1648" s="109"/>
    </row>
    <row r="1649" spans="2:24" x14ac:dyDescent="0.2">
      <c r="B1649" s="14" t="s">
        <v>19153</v>
      </c>
      <c r="C1649" s="33" t="s">
        <v>22310</v>
      </c>
      <c r="D1649" s="16" t="s">
        <v>22309</v>
      </c>
      <c r="E1649" s="18" t="s">
        <v>26</v>
      </c>
      <c r="F1649" s="34">
        <v>41258</v>
      </c>
      <c r="G1649" s="20" t="s">
        <v>3559</v>
      </c>
      <c r="H1649" s="109"/>
      <c r="I1649" s="21">
        <v>7000000</v>
      </c>
      <c r="J1649" s="21">
        <v>7000000</v>
      </c>
      <c r="K1649" s="21">
        <v>6992020</v>
      </c>
      <c r="L1649" s="21">
        <v>6998379</v>
      </c>
      <c r="M1649" s="21"/>
      <c r="N1649" s="21">
        <v>1621</v>
      </c>
      <c r="O1649" s="21"/>
      <c r="P1649" s="125">
        <v>1621</v>
      </c>
      <c r="Q1649" s="21"/>
      <c r="R1649" s="21">
        <v>7000000</v>
      </c>
      <c r="S1649" s="21"/>
      <c r="T1649" s="21"/>
      <c r="U1649" s="125">
        <v>0</v>
      </c>
      <c r="V1649" s="21">
        <v>367500</v>
      </c>
      <c r="W1649" s="34">
        <v>41258</v>
      </c>
      <c r="X1649" s="109"/>
    </row>
    <row r="1650" spans="2:24" x14ac:dyDescent="0.2">
      <c r="B1650" s="14" t="s">
        <v>19151</v>
      </c>
      <c r="C1650" s="33" t="s">
        <v>22308</v>
      </c>
      <c r="D1650" s="16" t="s">
        <v>22307</v>
      </c>
      <c r="E1650" s="18" t="s">
        <v>26</v>
      </c>
      <c r="F1650" s="34">
        <v>40970</v>
      </c>
      <c r="G1650" s="20" t="s">
        <v>19957</v>
      </c>
      <c r="H1650" s="109"/>
      <c r="I1650" s="21">
        <v>11441272</v>
      </c>
      <c r="J1650" s="21">
        <v>12102794</v>
      </c>
      <c r="K1650" s="21">
        <v>11119442</v>
      </c>
      <c r="L1650" s="21">
        <v>11621739</v>
      </c>
      <c r="M1650" s="21"/>
      <c r="N1650" s="21">
        <v>27394</v>
      </c>
      <c r="O1650" s="21"/>
      <c r="P1650" s="125">
        <v>27394</v>
      </c>
      <c r="Q1650" s="21"/>
      <c r="R1650" s="21">
        <v>11649134</v>
      </c>
      <c r="S1650" s="21"/>
      <c r="T1650" s="21">
        <v>-207862</v>
      </c>
      <c r="U1650" s="125">
        <v>-207862</v>
      </c>
      <c r="V1650" s="21">
        <v>120319</v>
      </c>
      <c r="W1650" s="34">
        <v>42037</v>
      </c>
      <c r="X1650" s="109"/>
    </row>
    <row r="1651" spans="2:24" x14ac:dyDescent="0.2">
      <c r="B1651" s="14" t="s">
        <v>19149</v>
      </c>
      <c r="C1651" s="33" t="s">
        <v>7331</v>
      </c>
      <c r="D1651" s="16" t="s">
        <v>22306</v>
      </c>
      <c r="E1651" s="18" t="s">
        <v>26</v>
      </c>
      <c r="F1651" s="34">
        <v>41244</v>
      </c>
      <c r="G1651" s="20" t="s">
        <v>21186</v>
      </c>
      <c r="H1651" s="109"/>
      <c r="I1651" s="21"/>
      <c r="J1651" s="21"/>
      <c r="K1651" s="21">
        <v>11594</v>
      </c>
      <c r="L1651" s="21">
        <v>8953</v>
      </c>
      <c r="M1651" s="21"/>
      <c r="N1651" s="21">
        <v>-8035</v>
      </c>
      <c r="O1651" s="21">
        <v>918</v>
      </c>
      <c r="P1651" s="125">
        <v>-8953</v>
      </c>
      <c r="Q1651" s="21"/>
      <c r="R1651" s="21"/>
      <c r="S1651" s="21"/>
      <c r="T1651" s="21"/>
      <c r="U1651" s="125">
        <v>0</v>
      </c>
      <c r="V1651" s="21">
        <v>3591</v>
      </c>
      <c r="W1651" s="34">
        <v>47983</v>
      </c>
      <c r="X1651" s="109"/>
    </row>
    <row r="1652" spans="2:24" x14ac:dyDescent="0.2">
      <c r="B1652" s="14" t="s">
        <v>19147</v>
      </c>
      <c r="C1652" s="33" t="s">
        <v>7324</v>
      </c>
      <c r="D1652" s="16" t="s">
        <v>22305</v>
      </c>
      <c r="E1652" s="18" t="s">
        <v>26</v>
      </c>
      <c r="F1652" s="34">
        <v>41244</v>
      </c>
      <c r="G1652" s="20" t="s">
        <v>21186</v>
      </c>
      <c r="H1652" s="109"/>
      <c r="I1652" s="21">
        <v>3713493</v>
      </c>
      <c r="J1652" s="21">
        <v>3713493</v>
      </c>
      <c r="K1652" s="21">
        <v>3636741</v>
      </c>
      <c r="L1652" s="21">
        <v>3713493</v>
      </c>
      <c r="M1652" s="21"/>
      <c r="N1652" s="21"/>
      <c r="O1652" s="21"/>
      <c r="P1652" s="125"/>
      <c r="Q1652" s="21"/>
      <c r="R1652" s="21">
        <v>3713493</v>
      </c>
      <c r="S1652" s="21"/>
      <c r="T1652" s="21"/>
      <c r="U1652" s="125"/>
      <c r="V1652" s="21">
        <v>103355</v>
      </c>
      <c r="W1652" s="34">
        <v>48961</v>
      </c>
      <c r="X1652" s="109"/>
    </row>
    <row r="1653" spans="2:24" x14ac:dyDescent="0.2">
      <c r="B1653" s="14" t="s">
        <v>19145</v>
      </c>
      <c r="C1653" s="33" t="s">
        <v>7320</v>
      </c>
      <c r="D1653" s="16" t="s">
        <v>22304</v>
      </c>
      <c r="E1653" s="18" t="s">
        <v>26</v>
      </c>
      <c r="F1653" s="34">
        <v>41061</v>
      </c>
      <c r="G1653" s="20" t="s">
        <v>21186</v>
      </c>
      <c r="H1653" s="109"/>
      <c r="I1653" s="21"/>
      <c r="J1653" s="21">
        <v>885948</v>
      </c>
      <c r="K1653" s="21">
        <v>616536</v>
      </c>
      <c r="L1653" s="21">
        <v>579548</v>
      </c>
      <c r="M1653" s="21"/>
      <c r="N1653" s="21">
        <v>-579348</v>
      </c>
      <c r="O1653" s="21">
        <v>200</v>
      </c>
      <c r="P1653" s="125">
        <v>-579548</v>
      </c>
      <c r="Q1653" s="21"/>
      <c r="R1653" s="21"/>
      <c r="S1653" s="21"/>
      <c r="T1653" s="21"/>
      <c r="U1653" s="125">
        <v>0</v>
      </c>
      <c r="V1653" s="21">
        <v>24237</v>
      </c>
      <c r="W1653" s="34">
        <v>48961</v>
      </c>
      <c r="X1653" s="109"/>
    </row>
    <row r="1654" spans="2:24" x14ac:dyDescent="0.2">
      <c r="B1654" s="14" t="s">
        <v>19143</v>
      </c>
      <c r="C1654" s="33" t="s">
        <v>22303</v>
      </c>
      <c r="D1654" s="16" t="s">
        <v>22302</v>
      </c>
      <c r="E1654" s="18" t="s">
        <v>26</v>
      </c>
      <c r="F1654" s="34">
        <v>41136</v>
      </c>
      <c r="G1654" s="20" t="s">
        <v>20922</v>
      </c>
      <c r="H1654" s="109"/>
      <c r="I1654" s="21">
        <v>1116379</v>
      </c>
      <c r="J1654" s="21">
        <v>1116379</v>
      </c>
      <c r="K1654" s="21">
        <v>1116379</v>
      </c>
      <c r="L1654" s="21">
        <v>1116379</v>
      </c>
      <c r="M1654" s="21"/>
      <c r="N1654" s="21"/>
      <c r="O1654" s="21"/>
      <c r="P1654" s="125"/>
      <c r="Q1654" s="21"/>
      <c r="R1654" s="21">
        <v>1116379</v>
      </c>
      <c r="S1654" s="21"/>
      <c r="T1654" s="21"/>
      <c r="U1654" s="125"/>
      <c r="V1654" s="21">
        <v>72593</v>
      </c>
      <c r="W1654" s="34">
        <v>41136</v>
      </c>
      <c r="X1654" s="109"/>
    </row>
    <row r="1655" spans="2:24" x14ac:dyDescent="0.2">
      <c r="B1655" s="14" t="s">
        <v>19141</v>
      </c>
      <c r="C1655" s="33" t="s">
        <v>11957</v>
      </c>
      <c r="D1655" s="16" t="s">
        <v>22301</v>
      </c>
      <c r="E1655" s="18" t="s">
        <v>26</v>
      </c>
      <c r="F1655" s="34">
        <v>41136</v>
      </c>
      <c r="G1655" s="20" t="s">
        <v>20922</v>
      </c>
      <c r="H1655" s="109"/>
      <c r="I1655" s="21">
        <v>1000000</v>
      </c>
      <c r="J1655" s="21">
        <v>1000000</v>
      </c>
      <c r="K1655" s="21">
        <v>1000000</v>
      </c>
      <c r="L1655" s="21">
        <v>1000000</v>
      </c>
      <c r="M1655" s="21"/>
      <c r="N1655" s="21"/>
      <c r="O1655" s="21"/>
      <c r="P1655" s="125"/>
      <c r="Q1655" s="21"/>
      <c r="R1655" s="21">
        <v>1000000</v>
      </c>
      <c r="S1655" s="21"/>
      <c r="T1655" s="21"/>
      <c r="U1655" s="125"/>
      <c r="V1655" s="21">
        <v>65625</v>
      </c>
      <c r="W1655" s="34">
        <v>42231</v>
      </c>
      <c r="X1655" s="109"/>
    </row>
    <row r="1656" spans="2:24" x14ac:dyDescent="0.2">
      <c r="B1656" s="14" t="s">
        <v>19139</v>
      </c>
      <c r="C1656" s="33" t="s">
        <v>11955</v>
      </c>
      <c r="D1656" s="16" t="s">
        <v>22300</v>
      </c>
      <c r="E1656" s="18" t="s">
        <v>26</v>
      </c>
      <c r="F1656" s="34">
        <v>41136</v>
      </c>
      <c r="G1656" s="20" t="s">
        <v>20922</v>
      </c>
      <c r="H1656" s="109"/>
      <c r="I1656" s="21">
        <v>454545</v>
      </c>
      <c r="J1656" s="21">
        <v>454545</v>
      </c>
      <c r="K1656" s="21">
        <v>529832</v>
      </c>
      <c r="L1656" s="21">
        <v>500661</v>
      </c>
      <c r="M1656" s="21"/>
      <c r="N1656" s="21">
        <v>-46116</v>
      </c>
      <c r="O1656" s="21"/>
      <c r="P1656" s="125">
        <v>-46116</v>
      </c>
      <c r="Q1656" s="21"/>
      <c r="R1656" s="21">
        <v>454545</v>
      </c>
      <c r="S1656" s="21"/>
      <c r="T1656" s="21"/>
      <c r="U1656" s="125">
        <v>0</v>
      </c>
      <c r="V1656" s="21">
        <v>30239</v>
      </c>
      <c r="W1656" s="34">
        <v>44058</v>
      </c>
      <c r="X1656" s="109"/>
    </row>
    <row r="1657" spans="2:24" x14ac:dyDescent="0.2">
      <c r="B1657" s="14" t="s">
        <v>19137</v>
      </c>
      <c r="C1657" s="33" t="s">
        <v>6162</v>
      </c>
      <c r="D1657" s="16" t="s">
        <v>22299</v>
      </c>
      <c r="E1657" s="18" t="s">
        <v>5793</v>
      </c>
      <c r="F1657" s="34">
        <v>41260</v>
      </c>
      <c r="G1657" s="20" t="s">
        <v>21186</v>
      </c>
      <c r="H1657" s="109"/>
      <c r="I1657" s="21">
        <v>4284441</v>
      </c>
      <c r="J1657" s="21">
        <v>4284441</v>
      </c>
      <c r="K1657" s="21">
        <v>3855997</v>
      </c>
      <c r="L1657" s="21">
        <v>3804524</v>
      </c>
      <c r="M1657" s="21"/>
      <c r="N1657" s="21">
        <v>479917</v>
      </c>
      <c r="O1657" s="21"/>
      <c r="P1657" s="125">
        <v>479917</v>
      </c>
      <c r="Q1657" s="21"/>
      <c r="R1657" s="21">
        <v>4284441</v>
      </c>
      <c r="S1657" s="21"/>
      <c r="T1657" s="21"/>
      <c r="U1657" s="125">
        <v>0</v>
      </c>
      <c r="V1657" s="21">
        <v>21729</v>
      </c>
      <c r="W1657" s="34">
        <v>42719</v>
      </c>
      <c r="X1657" s="109"/>
    </row>
    <row r="1658" spans="2:24" x14ac:dyDescent="0.2">
      <c r="B1658" s="14" t="s">
        <v>19135</v>
      </c>
      <c r="C1658" s="33" t="s">
        <v>22298</v>
      </c>
      <c r="D1658" s="16" t="s">
        <v>22297</v>
      </c>
      <c r="E1658" s="18" t="s">
        <v>5793</v>
      </c>
      <c r="F1658" s="34">
        <v>41169</v>
      </c>
      <c r="G1658" s="20" t="s">
        <v>21186</v>
      </c>
      <c r="H1658" s="109"/>
      <c r="I1658" s="21">
        <v>150000</v>
      </c>
      <c r="J1658" s="21">
        <v>150000</v>
      </c>
      <c r="K1658" s="21">
        <v>150000</v>
      </c>
      <c r="L1658" s="21">
        <v>150000</v>
      </c>
      <c r="M1658" s="21"/>
      <c r="N1658" s="21"/>
      <c r="O1658" s="21"/>
      <c r="P1658" s="125"/>
      <c r="Q1658" s="21"/>
      <c r="R1658" s="21">
        <v>150000</v>
      </c>
      <c r="S1658" s="21"/>
      <c r="T1658" s="21"/>
      <c r="U1658" s="125"/>
      <c r="V1658" s="21">
        <v>1231</v>
      </c>
      <c r="W1658" s="34">
        <v>42719</v>
      </c>
      <c r="X1658" s="109"/>
    </row>
    <row r="1659" spans="2:24" x14ac:dyDescent="0.2">
      <c r="B1659" s="14" t="s">
        <v>19133</v>
      </c>
      <c r="C1659" s="33" t="s">
        <v>22296</v>
      </c>
      <c r="D1659" s="16" t="s">
        <v>22295</v>
      </c>
      <c r="E1659" s="18" t="s">
        <v>5793</v>
      </c>
      <c r="F1659" s="34">
        <v>41167</v>
      </c>
      <c r="G1659" s="20" t="s">
        <v>21186</v>
      </c>
      <c r="H1659" s="109"/>
      <c r="I1659" s="21">
        <v>750000</v>
      </c>
      <c r="J1659" s="21">
        <v>750000</v>
      </c>
      <c r="K1659" s="21">
        <v>750000</v>
      </c>
      <c r="L1659" s="21">
        <v>750000</v>
      </c>
      <c r="M1659" s="21"/>
      <c r="N1659" s="21"/>
      <c r="O1659" s="21"/>
      <c r="P1659" s="125"/>
      <c r="Q1659" s="21"/>
      <c r="R1659" s="21">
        <v>750000</v>
      </c>
      <c r="S1659" s="21"/>
      <c r="T1659" s="21"/>
      <c r="U1659" s="125"/>
      <c r="V1659" s="21">
        <v>18188</v>
      </c>
      <c r="W1659" s="34">
        <v>42719</v>
      </c>
      <c r="X1659" s="109"/>
    </row>
    <row r="1660" spans="2:24" x14ac:dyDescent="0.2">
      <c r="B1660" s="14" t="s">
        <v>19130</v>
      </c>
      <c r="C1660" s="33" t="s">
        <v>22294</v>
      </c>
      <c r="D1660" s="16" t="s">
        <v>22293</v>
      </c>
      <c r="E1660" s="18" t="s">
        <v>26</v>
      </c>
      <c r="F1660" s="34">
        <v>41136</v>
      </c>
      <c r="G1660" s="20" t="s">
        <v>3559</v>
      </c>
      <c r="H1660" s="109"/>
      <c r="I1660" s="21">
        <v>2115000</v>
      </c>
      <c r="J1660" s="21">
        <v>2115000</v>
      </c>
      <c r="K1660" s="21">
        <v>2114662</v>
      </c>
      <c r="L1660" s="21">
        <v>2114928</v>
      </c>
      <c r="M1660" s="21"/>
      <c r="N1660" s="21">
        <v>72</v>
      </c>
      <c r="O1660" s="21"/>
      <c r="P1660" s="125">
        <v>72</v>
      </c>
      <c r="Q1660" s="21"/>
      <c r="R1660" s="21">
        <v>2115000</v>
      </c>
      <c r="S1660" s="21"/>
      <c r="T1660" s="21"/>
      <c r="U1660" s="125">
        <v>0</v>
      </c>
      <c r="V1660" s="21">
        <v>62393</v>
      </c>
      <c r="W1660" s="34">
        <v>41136</v>
      </c>
      <c r="X1660" s="109"/>
    </row>
    <row r="1661" spans="2:24" x14ac:dyDescent="0.2">
      <c r="B1661" s="14" t="s">
        <v>19128</v>
      </c>
      <c r="C1661" s="33" t="s">
        <v>22292</v>
      </c>
      <c r="D1661" s="16" t="s">
        <v>22291</v>
      </c>
      <c r="E1661" s="18" t="s">
        <v>26</v>
      </c>
      <c r="F1661" s="34">
        <v>40969</v>
      </c>
      <c r="G1661" s="20" t="s">
        <v>18973</v>
      </c>
      <c r="H1661" s="109"/>
      <c r="I1661" s="21">
        <v>9537350</v>
      </c>
      <c r="J1661" s="21">
        <v>10370000</v>
      </c>
      <c r="K1661" s="21">
        <v>10302150</v>
      </c>
      <c r="L1661" s="21">
        <v>10287471</v>
      </c>
      <c r="M1661" s="21"/>
      <c r="N1661" s="21">
        <v>50548</v>
      </c>
      <c r="O1661" s="21"/>
      <c r="P1661" s="125">
        <v>50548</v>
      </c>
      <c r="Q1661" s="21"/>
      <c r="R1661" s="21">
        <v>10338020</v>
      </c>
      <c r="S1661" s="21"/>
      <c r="T1661" s="21">
        <v>-800670</v>
      </c>
      <c r="U1661" s="125">
        <v>-800670</v>
      </c>
      <c r="V1661" s="21">
        <v>308155</v>
      </c>
      <c r="W1661" s="34">
        <v>43739</v>
      </c>
      <c r="X1661" s="109"/>
    </row>
    <row r="1662" spans="2:24" x14ac:dyDescent="0.2">
      <c r="B1662" s="14" t="s">
        <v>19126</v>
      </c>
      <c r="C1662" s="33" t="s">
        <v>22290</v>
      </c>
      <c r="D1662" s="16" t="s">
        <v>22289</v>
      </c>
      <c r="E1662" s="18" t="s">
        <v>26</v>
      </c>
      <c r="F1662" s="34">
        <v>41105</v>
      </c>
      <c r="G1662" s="20" t="s">
        <v>21186</v>
      </c>
      <c r="H1662" s="109"/>
      <c r="I1662" s="21">
        <v>5233812</v>
      </c>
      <c r="J1662" s="21">
        <v>5233812</v>
      </c>
      <c r="K1662" s="21">
        <v>5232925</v>
      </c>
      <c r="L1662" s="21">
        <v>5233779</v>
      </c>
      <c r="M1662" s="21"/>
      <c r="N1662" s="21">
        <v>33</v>
      </c>
      <c r="O1662" s="21"/>
      <c r="P1662" s="125">
        <v>33</v>
      </c>
      <c r="Q1662" s="21"/>
      <c r="R1662" s="21">
        <v>5233812</v>
      </c>
      <c r="S1662" s="21"/>
      <c r="T1662" s="21"/>
      <c r="U1662" s="125">
        <v>0</v>
      </c>
      <c r="V1662" s="21">
        <v>35137</v>
      </c>
      <c r="W1662" s="34">
        <v>41409</v>
      </c>
      <c r="X1662" s="109"/>
    </row>
    <row r="1663" spans="2:24" x14ac:dyDescent="0.2">
      <c r="B1663" s="14" t="s">
        <v>19124</v>
      </c>
      <c r="C1663" s="33" t="s">
        <v>22288</v>
      </c>
      <c r="D1663" s="16" t="s">
        <v>22287</v>
      </c>
      <c r="E1663" s="18" t="s">
        <v>26</v>
      </c>
      <c r="F1663" s="34">
        <v>41162</v>
      </c>
      <c r="G1663" s="20" t="s">
        <v>22286</v>
      </c>
      <c r="H1663" s="109"/>
      <c r="I1663" s="21">
        <v>7997254</v>
      </c>
      <c r="J1663" s="21">
        <v>8000000</v>
      </c>
      <c r="K1663" s="21">
        <v>7951680</v>
      </c>
      <c r="L1663" s="21">
        <v>7992570</v>
      </c>
      <c r="M1663" s="21"/>
      <c r="N1663" s="21">
        <v>4684</v>
      </c>
      <c r="O1663" s="21"/>
      <c r="P1663" s="125">
        <v>4684</v>
      </c>
      <c r="Q1663" s="21"/>
      <c r="R1663" s="21">
        <v>7997254</v>
      </c>
      <c r="S1663" s="21"/>
      <c r="T1663" s="21"/>
      <c r="U1663" s="125">
        <v>0</v>
      </c>
      <c r="V1663" s="21">
        <v>580246</v>
      </c>
      <c r="W1663" s="34">
        <v>41320</v>
      </c>
      <c r="X1663" s="109"/>
    </row>
    <row r="1664" spans="2:24" x14ac:dyDescent="0.2">
      <c r="B1664" s="14" t="s">
        <v>19122</v>
      </c>
      <c r="C1664" s="33" t="s">
        <v>22285</v>
      </c>
      <c r="D1664" s="16" t="s">
        <v>22284</v>
      </c>
      <c r="E1664" s="18" t="s">
        <v>26</v>
      </c>
      <c r="F1664" s="34">
        <v>41044</v>
      </c>
      <c r="G1664" s="20" t="s">
        <v>3559</v>
      </c>
      <c r="H1664" s="109"/>
      <c r="I1664" s="21">
        <v>15000000</v>
      </c>
      <c r="J1664" s="21">
        <v>15000000</v>
      </c>
      <c r="K1664" s="21">
        <v>14893350</v>
      </c>
      <c r="L1664" s="21">
        <v>14993890</v>
      </c>
      <c r="M1664" s="21"/>
      <c r="N1664" s="21">
        <v>6110</v>
      </c>
      <c r="O1664" s="21"/>
      <c r="P1664" s="125">
        <v>6110</v>
      </c>
      <c r="Q1664" s="21"/>
      <c r="R1664" s="21">
        <v>15000000</v>
      </c>
      <c r="S1664" s="21"/>
      <c r="T1664" s="21"/>
      <c r="U1664" s="125">
        <v>0</v>
      </c>
      <c r="V1664" s="21">
        <v>525000</v>
      </c>
      <c r="W1664" s="34">
        <v>41044</v>
      </c>
      <c r="X1664" s="109"/>
    </row>
    <row r="1665" spans="2:24" x14ac:dyDescent="0.2">
      <c r="B1665" s="14" t="s">
        <v>19120</v>
      </c>
      <c r="C1665" s="33" t="s">
        <v>22283</v>
      </c>
      <c r="D1665" s="16" t="s">
        <v>22282</v>
      </c>
      <c r="E1665" s="18" t="s">
        <v>26</v>
      </c>
      <c r="F1665" s="34">
        <v>40998</v>
      </c>
      <c r="G1665" s="20" t="s">
        <v>20922</v>
      </c>
      <c r="H1665" s="109"/>
      <c r="I1665" s="21">
        <v>171521</v>
      </c>
      <c r="J1665" s="21">
        <v>171521</v>
      </c>
      <c r="K1665" s="21">
        <v>171521</v>
      </c>
      <c r="L1665" s="21">
        <v>171521</v>
      </c>
      <c r="M1665" s="21"/>
      <c r="N1665" s="21"/>
      <c r="O1665" s="21"/>
      <c r="P1665" s="125"/>
      <c r="Q1665" s="21"/>
      <c r="R1665" s="21">
        <v>171521</v>
      </c>
      <c r="S1665" s="21"/>
      <c r="T1665" s="21"/>
      <c r="U1665" s="125"/>
      <c r="V1665" s="21">
        <v>9096</v>
      </c>
      <c r="W1665" s="34">
        <v>41182</v>
      </c>
      <c r="X1665" s="109"/>
    </row>
    <row r="1666" spans="2:24" x14ac:dyDescent="0.2">
      <c r="B1666" s="14" t="s">
        <v>19118</v>
      </c>
      <c r="C1666" s="33" t="s">
        <v>22281</v>
      </c>
      <c r="D1666" s="16" t="s">
        <v>22280</v>
      </c>
      <c r="E1666" s="18" t="s">
        <v>26</v>
      </c>
      <c r="F1666" s="34">
        <v>41136</v>
      </c>
      <c r="G1666" s="20" t="s">
        <v>21186</v>
      </c>
      <c r="H1666" s="109"/>
      <c r="I1666" s="21">
        <v>12624308</v>
      </c>
      <c r="J1666" s="21">
        <v>12624308</v>
      </c>
      <c r="K1666" s="21">
        <v>12621237</v>
      </c>
      <c r="L1666" s="21">
        <v>12623740</v>
      </c>
      <c r="M1666" s="21"/>
      <c r="N1666" s="21">
        <v>568</v>
      </c>
      <c r="O1666" s="21"/>
      <c r="P1666" s="125">
        <v>568</v>
      </c>
      <c r="Q1666" s="21"/>
      <c r="R1666" s="21">
        <v>12624308</v>
      </c>
      <c r="S1666" s="21"/>
      <c r="T1666" s="21"/>
      <c r="U1666" s="125">
        <v>0</v>
      </c>
      <c r="V1666" s="21">
        <v>359755</v>
      </c>
      <c r="W1666" s="34">
        <v>41960</v>
      </c>
      <c r="X1666" s="109"/>
    </row>
    <row r="1667" spans="2:24" x14ac:dyDescent="0.2">
      <c r="B1667" s="14" t="s">
        <v>19116</v>
      </c>
      <c r="C1667" s="33" t="s">
        <v>22279</v>
      </c>
      <c r="D1667" s="16" t="s">
        <v>22278</v>
      </c>
      <c r="E1667" s="18" t="s">
        <v>26</v>
      </c>
      <c r="F1667" s="34">
        <v>41228</v>
      </c>
      <c r="G1667" s="20" t="s">
        <v>21186</v>
      </c>
      <c r="H1667" s="109"/>
      <c r="I1667" s="21">
        <v>15000000</v>
      </c>
      <c r="J1667" s="21">
        <v>15000000</v>
      </c>
      <c r="K1667" s="21">
        <v>15154688</v>
      </c>
      <c r="L1667" s="21">
        <v>15060123</v>
      </c>
      <c r="M1667" s="21"/>
      <c r="N1667" s="21">
        <v>-60123</v>
      </c>
      <c r="O1667" s="21"/>
      <c r="P1667" s="125">
        <v>-60123</v>
      </c>
      <c r="Q1667" s="21"/>
      <c r="R1667" s="21">
        <v>15000000</v>
      </c>
      <c r="S1667" s="21"/>
      <c r="T1667" s="21"/>
      <c r="U1667" s="125">
        <v>0</v>
      </c>
      <c r="V1667" s="21">
        <v>209404</v>
      </c>
      <c r="W1667" s="34">
        <v>41960</v>
      </c>
      <c r="X1667" s="109"/>
    </row>
    <row r="1668" spans="2:24" x14ac:dyDescent="0.2">
      <c r="B1668" s="14" t="s">
        <v>19114</v>
      </c>
      <c r="C1668" s="33" t="s">
        <v>22277</v>
      </c>
      <c r="D1668" s="16" t="s">
        <v>22276</v>
      </c>
      <c r="E1668" s="18" t="s">
        <v>26</v>
      </c>
      <c r="F1668" s="34">
        <v>41256</v>
      </c>
      <c r="G1668" s="20" t="s">
        <v>20597</v>
      </c>
      <c r="H1668" s="109"/>
      <c r="I1668" s="21">
        <v>19930000</v>
      </c>
      <c r="J1668" s="21">
        <v>19930000</v>
      </c>
      <c r="K1668" s="21">
        <v>20721332</v>
      </c>
      <c r="L1668" s="21">
        <v>19930000</v>
      </c>
      <c r="M1668" s="21"/>
      <c r="N1668" s="21"/>
      <c r="O1668" s="21"/>
      <c r="P1668" s="125"/>
      <c r="Q1668" s="21"/>
      <c r="R1668" s="21">
        <v>19930000</v>
      </c>
      <c r="S1668" s="21"/>
      <c r="T1668" s="21"/>
      <c r="U1668" s="125"/>
      <c r="V1668" s="21">
        <v>1288253</v>
      </c>
      <c r="W1668" s="34">
        <v>41623</v>
      </c>
      <c r="X1668" s="109"/>
    </row>
    <row r="1669" spans="2:24" x14ac:dyDescent="0.2">
      <c r="B1669" s="14" t="s">
        <v>19112</v>
      </c>
      <c r="C1669" s="33" t="s">
        <v>22275</v>
      </c>
      <c r="D1669" s="16" t="s">
        <v>19551</v>
      </c>
      <c r="E1669" s="18" t="s">
        <v>26</v>
      </c>
      <c r="F1669" s="34">
        <v>41086</v>
      </c>
      <c r="G1669" s="20" t="s">
        <v>105</v>
      </c>
      <c r="H1669" s="109"/>
      <c r="I1669" s="21">
        <v>5975071</v>
      </c>
      <c r="J1669" s="21">
        <v>6000000</v>
      </c>
      <c r="K1669" s="21">
        <v>5973120</v>
      </c>
      <c r="L1669" s="21">
        <v>5973876</v>
      </c>
      <c r="M1669" s="21"/>
      <c r="N1669" s="21">
        <v>1195</v>
      </c>
      <c r="O1669" s="21"/>
      <c r="P1669" s="125">
        <v>1195</v>
      </c>
      <c r="Q1669" s="21"/>
      <c r="R1669" s="21">
        <v>5975071</v>
      </c>
      <c r="S1669" s="21"/>
      <c r="T1669" s="21"/>
      <c r="U1669" s="125">
        <v>0</v>
      </c>
      <c r="V1669" s="21">
        <v>167063</v>
      </c>
      <c r="W1669" s="34">
        <v>44454</v>
      </c>
      <c r="X1669" s="109"/>
    </row>
    <row r="1670" spans="2:24" x14ac:dyDescent="0.2">
      <c r="B1670" s="14" t="s">
        <v>19110</v>
      </c>
      <c r="C1670" s="33" t="s">
        <v>8142</v>
      </c>
      <c r="D1670" s="16" t="s">
        <v>22274</v>
      </c>
      <c r="E1670" s="18" t="s">
        <v>26</v>
      </c>
      <c r="F1670" s="34">
        <v>41244</v>
      </c>
      <c r="G1670" s="20" t="s">
        <v>21186</v>
      </c>
      <c r="H1670" s="109"/>
      <c r="I1670" s="21">
        <v>534485</v>
      </c>
      <c r="J1670" s="21">
        <v>534485</v>
      </c>
      <c r="K1670" s="21">
        <v>535859</v>
      </c>
      <c r="L1670" s="21">
        <v>534484</v>
      </c>
      <c r="M1670" s="21"/>
      <c r="N1670" s="21"/>
      <c r="O1670" s="21"/>
      <c r="P1670" s="125"/>
      <c r="Q1670" s="21"/>
      <c r="R1670" s="21">
        <v>534485</v>
      </c>
      <c r="S1670" s="21"/>
      <c r="T1670" s="21"/>
      <c r="U1670" s="125"/>
      <c r="V1670" s="21">
        <v>12180</v>
      </c>
      <c r="W1670" s="34">
        <v>48785</v>
      </c>
      <c r="X1670" s="109"/>
    </row>
    <row r="1671" spans="2:24" x14ac:dyDescent="0.2">
      <c r="B1671" s="14" t="s">
        <v>19108</v>
      </c>
      <c r="C1671" s="33" t="s">
        <v>8139</v>
      </c>
      <c r="D1671" s="16" t="s">
        <v>22273</v>
      </c>
      <c r="E1671" s="18" t="s">
        <v>26</v>
      </c>
      <c r="F1671" s="34">
        <v>41269</v>
      </c>
      <c r="G1671" s="20" t="s">
        <v>21186</v>
      </c>
      <c r="H1671" s="109"/>
      <c r="I1671" s="21">
        <v>1040</v>
      </c>
      <c r="J1671" s="21">
        <v>1040</v>
      </c>
      <c r="K1671" s="21">
        <v>1047</v>
      </c>
      <c r="L1671" s="21">
        <v>1045</v>
      </c>
      <c r="M1671" s="21"/>
      <c r="N1671" s="21">
        <v>-4</v>
      </c>
      <c r="O1671" s="21"/>
      <c r="P1671" s="125">
        <v>-4</v>
      </c>
      <c r="Q1671" s="21"/>
      <c r="R1671" s="21">
        <v>1040</v>
      </c>
      <c r="S1671" s="21"/>
      <c r="T1671" s="21"/>
      <c r="U1671" s="125">
        <v>0</v>
      </c>
      <c r="V1671" s="21">
        <v>8</v>
      </c>
      <c r="W1671" s="34">
        <v>48877</v>
      </c>
      <c r="X1671" s="109"/>
    </row>
    <row r="1672" spans="2:24" x14ac:dyDescent="0.2">
      <c r="B1672" s="14" t="s">
        <v>19106</v>
      </c>
      <c r="C1672" s="33" t="s">
        <v>8136</v>
      </c>
      <c r="D1672" s="16" t="s">
        <v>22272</v>
      </c>
      <c r="E1672" s="18" t="s">
        <v>26</v>
      </c>
      <c r="F1672" s="34">
        <v>41269</v>
      </c>
      <c r="G1672" s="20" t="s">
        <v>21186</v>
      </c>
      <c r="H1672" s="109"/>
      <c r="I1672" s="21">
        <v>2447</v>
      </c>
      <c r="J1672" s="21">
        <v>2447</v>
      </c>
      <c r="K1672" s="21">
        <v>2447</v>
      </c>
      <c r="L1672" s="21">
        <v>2448</v>
      </c>
      <c r="M1672" s="21"/>
      <c r="N1672" s="21">
        <v>-1</v>
      </c>
      <c r="O1672" s="21"/>
      <c r="P1672" s="125">
        <v>-1</v>
      </c>
      <c r="Q1672" s="21"/>
      <c r="R1672" s="21">
        <v>2447</v>
      </c>
      <c r="S1672" s="21"/>
      <c r="T1672" s="21"/>
      <c r="U1672" s="125">
        <v>0</v>
      </c>
      <c r="V1672" s="21">
        <v>12</v>
      </c>
      <c r="W1672" s="34">
        <v>49424</v>
      </c>
      <c r="X1672" s="109"/>
    </row>
    <row r="1673" spans="2:24" x14ac:dyDescent="0.2">
      <c r="B1673" s="14" t="s">
        <v>19104</v>
      </c>
      <c r="C1673" s="33" t="s">
        <v>8133</v>
      </c>
      <c r="D1673" s="16" t="s">
        <v>22271</v>
      </c>
      <c r="E1673" s="18" t="s">
        <v>26</v>
      </c>
      <c r="F1673" s="34">
        <v>41269</v>
      </c>
      <c r="G1673" s="20" t="s">
        <v>21186</v>
      </c>
      <c r="H1673" s="109"/>
      <c r="I1673" s="21">
        <v>1845</v>
      </c>
      <c r="J1673" s="21">
        <v>1845</v>
      </c>
      <c r="K1673" s="21">
        <v>1848</v>
      </c>
      <c r="L1673" s="21">
        <v>378</v>
      </c>
      <c r="M1673" s="21">
        <v>283</v>
      </c>
      <c r="N1673" s="21">
        <v>1184</v>
      </c>
      <c r="O1673" s="21"/>
      <c r="P1673" s="125">
        <v>1467</v>
      </c>
      <c r="Q1673" s="21"/>
      <c r="R1673" s="21">
        <v>1845</v>
      </c>
      <c r="S1673" s="21"/>
      <c r="T1673" s="21"/>
      <c r="U1673" s="125">
        <v>0</v>
      </c>
      <c r="V1673" s="21">
        <v>10</v>
      </c>
      <c r="W1673" s="34">
        <v>49546</v>
      </c>
      <c r="X1673" s="109"/>
    </row>
    <row r="1674" spans="2:24" x14ac:dyDescent="0.2">
      <c r="B1674" s="14" t="s">
        <v>19102</v>
      </c>
      <c r="C1674" s="33" t="s">
        <v>8130</v>
      </c>
      <c r="D1674" s="16" t="s">
        <v>22270</v>
      </c>
      <c r="E1674" s="18" t="s">
        <v>26</v>
      </c>
      <c r="F1674" s="34">
        <v>41244</v>
      </c>
      <c r="G1674" s="20" t="s">
        <v>21186</v>
      </c>
      <c r="H1674" s="109"/>
      <c r="I1674" s="21">
        <v>1205869</v>
      </c>
      <c r="J1674" s="21">
        <v>1205869</v>
      </c>
      <c r="K1674" s="21">
        <v>1196331</v>
      </c>
      <c r="L1674" s="21">
        <v>1205869</v>
      </c>
      <c r="M1674" s="21"/>
      <c r="N1674" s="21"/>
      <c r="O1674" s="21"/>
      <c r="P1674" s="125"/>
      <c r="Q1674" s="21"/>
      <c r="R1674" s="21">
        <v>1205869</v>
      </c>
      <c r="S1674" s="21"/>
      <c r="T1674" s="21"/>
      <c r="U1674" s="125"/>
      <c r="V1674" s="21">
        <v>29689</v>
      </c>
      <c r="W1674" s="34">
        <v>48816</v>
      </c>
      <c r="X1674" s="109"/>
    </row>
    <row r="1675" spans="2:24" x14ac:dyDescent="0.2">
      <c r="B1675" s="14" t="s">
        <v>19100</v>
      </c>
      <c r="C1675" s="33" t="s">
        <v>8128</v>
      </c>
      <c r="D1675" s="16" t="s">
        <v>22269</v>
      </c>
      <c r="E1675" s="18" t="s">
        <v>26</v>
      </c>
      <c r="F1675" s="34">
        <v>41244</v>
      </c>
      <c r="G1675" s="20" t="s">
        <v>21186</v>
      </c>
      <c r="H1675" s="109"/>
      <c r="I1675" s="21">
        <v>36375</v>
      </c>
      <c r="J1675" s="21">
        <v>36375</v>
      </c>
      <c r="K1675" s="21">
        <v>36364</v>
      </c>
      <c r="L1675" s="21">
        <v>36375</v>
      </c>
      <c r="M1675" s="21"/>
      <c r="N1675" s="21"/>
      <c r="O1675" s="21"/>
      <c r="P1675" s="125"/>
      <c r="Q1675" s="21"/>
      <c r="R1675" s="21">
        <v>36375</v>
      </c>
      <c r="S1675" s="21"/>
      <c r="T1675" s="21"/>
      <c r="U1675" s="125"/>
      <c r="V1675" s="21">
        <v>1620</v>
      </c>
      <c r="W1675" s="34">
        <v>49028</v>
      </c>
      <c r="X1675" s="109"/>
    </row>
    <row r="1676" spans="2:24" x14ac:dyDescent="0.2">
      <c r="B1676" s="14" t="s">
        <v>19098</v>
      </c>
      <c r="C1676" s="33" t="s">
        <v>8124</v>
      </c>
      <c r="D1676" s="16" t="s">
        <v>22268</v>
      </c>
      <c r="E1676" s="18" t="s">
        <v>26</v>
      </c>
      <c r="F1676" s="34">
        <v>41244</v>
      </c>
      <c r="G1676" s="20" t="s">
        <v>21186</v>
      </c>
      <c r="H1676" s="109"/>
      <c r="I1676" s="21">
        <v>229983</v>
      </c>
      <c r="J1676" s="21">
        <v>229983</v>
      </c>
      <c r="K1676" s="21">
        <v>229975</v>
      </c>
      <c r="L1676" s="21">
        <v>229983</v>
      </c>
      <c r="M1676" s="21"/>
      <c r="N1676" s="21"/>
      <c r="O1676" s="21"/>
      <c r="P1676" s="125"/>
      <c r="Q1676" s="21"/>
      <c r="R1676" s="21">
        <v>229983</v>
      </c>
      <c r="S1676" s="21"/>
      <c r="T1676" s="21"/>
      <c r="U1676" s="125"/>
      <c r="V1676" s="21">
        <v>5135</v>
      </c>
      <c r="W1676" s="34">
        <v>49181</v>
      </c>
      <c r="X1676" s="109"/>
    </row>
    <row r="1677" spans="2:24" x14ac:dyDescent="0.2">
      <c r="B1677" s="14" t="s">
        <v>19096</v>
      </c>
      <c r="C1677" s="33" t="s">
        <v>8121</v>
      </c>
      <c r="D1677" s="16" t="s">
        <v>22267</v>
      </c>
      <c r="E1677" s="18" t="s">
        <v>26</v>
      </c>
      <c r="F1677" s="34">
        <v>41024</v>
      </c>
      <c r="G1677" s="20" t="s">
        <v>21186</v>
      </c>
      <c r="H1677" s="109"/>
      <c r="I1677" s="21">
        <v>207157</v>
      </c>
      <c r="J1677" s="21">
        <v>207157</v>
      </c>
      <c r="K1677" s="21">
        <v>207157</v>
      </c>
      <c r="L1677" s="21">
        <v>207157</v>
      </c>
      <c r="M1677" s="21"/>
      <c r="N1677" s="21"/>
      <c r="O1677" s="21"/>
      <c r="P1677" s="125"/>
      <c r="Q1677" s="21"/>
      <c r="R1677" s="21">
        <v>207157</v>
      </c>
      <c r="S1677" s="21"/>
      <c r="T1677" s="21"/>
      <c r="U1677" s="125"/>
      <c r="V1677" s="21">
        <v>763</v>
      </c>
      <c r="W1677" s="34">
        <v>48785</v>
      </c>
      <c r="X1677" s="109"/>
    </row>
    <row r="1678" spans="2:24" x14ac:dyDescent="0.2">
      <c r="B1678" s="14" t="s">
        <v>19094</v>
      </c>
      <c r="C1678" s="33" t="s">
        <v>8118</v>
      </c>
      <c r="D1678" s="16" t="s">
        <v>22266</v>
      </c>
      <c r="E1678" s="18" t="s">
        <v>26</v>
      </c>
      <c r="F1678" s="34">
        <v>41244</v>
      </c>
      <c r="G1678" s="20" t="s">
        <v>21186</v>
      </c>
      <c r="H1678" s="109"/>
      <c r="I1678" s="21">
        <v>3276335</v>
      </c>
      <c r="J1678" s="21">
        <v>3276335</v>
      </c>
      <c r="K1678" s="21">
        <v>3292717</v>
      </c>
      <c r="L1678" s="21">
        <v>3276335</v>
      </c>
      <c r="M1678" s="21"/>
      <c r="N1678" s="21"/>
      <c r="O1678" s="21"/>
      <c r="P1678" s="125"/>
      <c r="Q1678" s="21"/>
      <c r="R1678" s="21">
        <v>3276335</v>
      </c>
      <c r="S1678" s="21"/>
      <c r="T1678" s="21"/>
      <c r="U1678" s="125"/>
      <c r="V1678" s="21">
        <v>97524</v>
      </c>
      <c r="W1678" s="34">
        <v>49365</v>
      </c>
      <c r="X1678" s="109"/>
    </row>
    <row r="1679" spans="2:24" x14ac:dyDescent="0.2">
      <c r="B1679" s="14" t="s">
        <v>19091</v>
      </c>
      <c r="C1679" s="33" t="s">
        <v>22265</v>
      </c>
      <c r="D1679" s="16" t="s">
        <v>22264</v>
      </c>
      <c r="E1679" s="18" t="s">
        <v>26</v>
      </c>
      <c r="F1679" s="34">
        <v>41199</v>
      </c>
      <c r="G1679" s="20" t="s">
        <v>22263</v>
      </c>
      <c r="H1679" s="109"/>
      <c r="I1679" s="21">
        <v>12996932</v>
      </c>
      <c r="J1679" s="21">
        <v>13005000</v>
      </c>
      <c r="K1679" s="21">
        <v>12750521</v>
      </c>
      <c r="L1679" s="21">
        <v>12916985</v>
      </c>
      <c r="M1679" s="21"/>
      <c r="N1679" s="21">
        <v>79947</v>
      </c>
      <c r="O1679" s="21"/>
      <c r="P1679" s="125">
        <v>79947</v>
      </c>
      <c r="Q1679" s="21"/>
      <c r="R1679" s="21">
        <v>12996932</v>
      </c>
      <c r="S1679" s="21"/>
      <c r="T1679" s="21"/>
      <c r="U1679" s="125">
        <v>0</v>
      </c>
      <c r="V1679" s="21">
        <v>1715675</v>
      </c>
      <c r="W1679" s="34">
        <v>41688</v>
      </c>
      <c r="X1679" s="109"/>
    </row>
    <row r="1680" spans="2:24" x14ac:dyDescent="0.2">
      <c r="B1680" s="14" t="s">
        <v>19089</v>
      </c>
      <c r="C1680" s="33" t="s">
        <v>22262</v>
      </c>
      <c r="D1680" s="16" t="s">
        <v>22261</v>
      </c>
      <c r="E1680" s="18" t="s">
        <v>26</v>
      </c>
      <c r="F1680" s="34">
        <v>40983</v>
      </c>
      <c r="G1680" s="20" t="s">
        <v>105</v>
      </c>
      <c r="H1680" s="109"/>
      <c r="I1680" s="21">
        <v>16200000</v>
      </c>
      <c r="J1680" s="21">
        <v>16200000</v>
      </c>
      <c r="K1680" s="21">
        <v>16200000</v>
      </c>
      <c r="L1680" s="21">
        <v>16200000</v>
      </c>
      <c r="M1680" s="21"/>
      <c r="N1680" s="21"/>
      <c r="O1680" s="21"/>
      <c r="P1680" s="125"/>
      <c r="Q1680" s="21"/>
      <c r="R1680" s="21">
        <v>16200000</v>
      </c>
      <c r="S1680" s="21"/>
      <c r="T1680" s="21"/>
      <c r="U1680" s="125"/>
      <c r="V1680" s="21">
        <v>360594</v>
      </c>
      <c r="W1680" s="34">
        <v>42675</v>
      </c>
      <c r="X1680" s="109"/>
    </row>
    <row r="1681" spans="2:24" x14ac:dyDescent="0.2">
      <c r="B1681" s="14" t="s">
        <v>19087</v>
      </c>
      <c r="C1681" s="33" t="s">
        <v>22260</v>
      </c>
      <c r="D1681" s="16" t="s">
        <v>22259</v>
      </c>
      <c r="E1681" s="18" t="s">
        <v>26</v>
      </c>
      <c r="F1681" s="34">
        <v>40983</v>
      </c>
      <c r="G1681" s="20" t="s">
        <v>3559</v>
      </c>
      <c r="H1681" s="109"/>
      <c r="I1681" s="21">
        <v>12500000</v>
      </c>
      <c r="J1681" s="21">
        <v>12500000</v>
      </c>
      <c r="K1681" s="21">
        <v>12499375</v>
      </c>
      <c r="L1681" s="21">
        <v>12500000</v>
      </c>
      <c r="M1681" s="21"/>
      <c r="N1681" s="21"/>
      <c r="O1681" s="21"/>
      <c r="P1681" s="125"/>
      <c r="Q1681" s="21"/>
      <c r="R1681" s="21">
        <v>12500000</v>
      </c>
      <c r="S1681" s="21"/>
      <c r="T1681" s="21"/>
      <c r="U1681" s="125"/>
      <c r="V1681" s="21">
        <v>337500</v>
      </c>
      <c r="W1681" s="34">
        <v>40983</v>
      </c>
      <c r="X1681" s="109"/>
    </row>
    <row r="1682" spans="2:24" x14ac:dyDescent="0.2">
      <c r="B1682" s="14" t="s">
        <v>19085</v>
      </c>
      <c r="C1682" s="33" t="s">
        <v>6111</v>
      </c>
      <c r="D1682" s="16" t="s">
        <v>22258</v>
      </c>
      <c r="E1682" s="18" t="s">
        <v>26</v>
      </c>
      <c r="F1682" s="34">
        <v>41269</v>
      </c>
      <c r="G1682" s="20" t="s">
        <v>21186</v>
      </c>
      <c r="H1682" s="109"/>
      <c r="I1682" s="21">
        <v>1530922</v>
      </c>
      <c r="J1682" s="21">
        <v>1530922</v>
      </c>
      <c r="K1682" s="21">
        <v>1445015</v>
      </c>
      <c r="L1682" s="21">
        <v>1445751</v>
      </c>
      <c r="M1682" s="21"/>
      <c r="N1682" s="21">
        <v>85171</v>
      </c>
      <c r="O1682" s="21"/>
      <c r="P1682" s="125">
        <v>85171</v>
      </c>
      <c r="Q1682" s="21"/>
      <c r="R1682" s="21">
        <v>1530922</v>
      </c>
      <c r="S1682" s="21"/>
      <c r="T1682" s="21"/>
      <c r="U1682" s="125">
        <v>0</v>
      </c>
      <c r="V1682" s="21">
        <v>18447</v>
      </c>
      <c r="W1682" s="34">
        <v>52042</v>
      </c>
      <c r="X1682" s="109"/>
    </row>
    <row r="1683" spans="2:24" x14ac:dyDescent="0.2">
      <c r="B1683" s="14" t="s">
        <v>19083</v>
      </c>
      <c r="C1683" s="33" t="s">
        <v>8115</v>
      </c>
      <c r="D1683" s="16" t="s">
        <v>22257</v>
      </c>
      <c r="E1683" s="18" t="s">
        <v>26</v>
      </c>
      <c r="F1683" s="34">
        <v>41244</v>
      </c>
      <c r="G1683" s="20" t="s">
        <v>21186</v>
      </c>
      <c r="H1683" s="109"/>
      <c r="I1683" s="21">
        <v>2596039</v>
      </c>
      <c r="J1683" s="21">
        <v>2596039</v>
      </c>
      <c r="K1683" s="21">
        <v>2241590</v>
      </c>
      <c r="L1683" s="21">
        <v>2327441</v>
      </c>
      <c r="M1683" s="21"/>
      <c r="N1683" s="21">
        <v>357578</v>
      </c>
      <c r="O1683" s="21">
        <v>88979</v>
      </c>
      <c r="P1683" s="125">
        <v>268599</v>
      </c>
      <c r="Q1683" s="21"/>
      <c r="R1683" s="21">
        <v>2596039</v>
      </c>
      <c r="S1683" s="21"/>
      <c r="T1683" s="21"/>
      <c r="U1683" s="125">
        <v>0</v>
      </c>
      <c r="V1683" s="21">
        <v>51414</v>
      </c>
      <c r="W1683" s="34">
        <v>49730</v>
      </c>
      <c r="X1683" s="109"/>
    </row>
    <row r="1684" spans="2:24" x14ac:dyDescent="0.2">
      <c r="B1684" s="14" t="s">
        <v>19081</v>
      </c>
      <c r="C1684" s="33" t="s">
        <v>8113</v>
      </c>
      <c r="D1684" s="16" t="s">
        <v>22256</v>
      </c>
      <c r="E1684" s="18" t="s">
        <v>26</v>
      </c>
      <c r="F1684" s="34">
        <v>41244</v>
      </c>
      <c r="G1684" s="20" t="s">
        <v>21186</v>
      </c>
      <c r="H1684" s="109"/>
      <c r="I1684" s="21">
        <v>29064</v>
      </c>
      <c r="J1684" s="21">
        <v>29064</v>
      </c>
      <c r="K1684" s="21">
        <v>28989</v>
      </c>
      <c r="L1684" s="21">
        <v>29064</v>
      </c>
      <c r="M1684" s="21"/>
      <c r="N1684" s="21"/>
      <c r="O1684" s="21"/>
      <c r="P1684" s="125"/>
      <c r="Q1684" s="21"/>
      <c r="R1684" s="21">
        <v>29064</v>
      </c>
      <c r="S1684" s="21"/>
      <c r="T1684" s="21"/>
      <c r="U1684" s="125"/>
      <c r="V1684" s="21">
        <v>631</v>
      </c>
      <c r="W1684" s="34">
        <v>49303</v>
      </c>
      <c r="X1684" s="109"/>
    </row>
    <row r="1685" spans="2:24" x14ac:dyDescent="0.2">
      <c r="B1685" s="14" t="s">
        <v>19079</v>
      </c>
      <c r="C1685" s="33" t="s">
        <v>8111</v>
      </c>
      <c r="D1685" s="16" t="s">
        <v>22255</v>
      </c>
      <c r="E1685" s="18" t="s">
        <v>26</v>
      </c>
      <c r="F1685" s="34">
        <v>41244</v>
      </c>
      <c r="G1685" s="20" t="s">
        <v>21186</v>
      </c>
      <c r="H1685" s="109"/>
      <c r="I1685" s="21">
        <v>1680618</v>
      </c>
      <c r="J1685" s="21">
        <v>1680618</v>
      </c>
      <c r="K1685" s="21">
        <v>1439716</v>
      </c>
      <c r="L1685" s="21">
        <v>1465053</v>
      </c>
      <c r="M1685" s="21"/>
      <c r="N1685" s="21">
        <v>240567</v>
      </c>
      <c r="O1685" s="21">
        <v>25001</v>
      </c>
      <c r="P1685" s="125">
        <v>215566</v>
      </c>
      <c r="Q1685" s="21"/>
      <c r="R1685" s="21">
        <v>1680618</v>
      </c>
      <c r="S1685" s="21"/>
      <c r="T1685" s="21"/>
      <c r="U1685" s="125">
        <v>0</v>
      </c>
      <c r="V1685" s="21">
        <v>31820</v>
      </c>
      <c r="W1685" s="34">
        <v>49790</v>
      </c>
      <c r="X1685" s="109"/>
    </row>
    <row r="1686" spans="2:24" x14ac:dyDescent="0.2">
      <c r="B1686" s="14" t="s">
        <v>19077</v>
      </c>
      <c r="C1686" s="33" t="s">
        <v>8109</v>
      </c>
      <c r="D1686" s="16" t="s">
        <v>22254</v>
      </c>
      <c r="E1686" s="18" t="s">
        <v>26</v>
      </c>
      <c r="F1686" s="34">
        <v>41244</v>
      </c>
      <c r="G1686" s="20" t="s">
        <v>21186</v>
      </c>
      <c r="H1686" s="109"/>
      <c r="I1686" s="21">
        <v>2515883</v>
      </c>
      <c r="J1686" s="21">
        <v>2515883</v>
      </c>
      <c r="K1686" s="21">
        <v>2452986</v>
      </c>
      <c r="L1686" s="21">
        <v>2437773</v>
      </c>
      <c r="M1686" s="21"/>
      <c r="N1686" s="21">
        <v>78110</v>
      </c>
      <c r="O1686" s="21"/>
      <c r="P1686" s="125">
        <v>78110</v>
      </c>
      <c r="Q1686" s="21"/>
      <c r="R1686" s="21">
        <v>2515883</v>
      </c>
      <c r="S1686" s="21"/>
      <c r="T1686" s="21"/>
      <c r="U1686" s="125">
        <v>0</v>
      </c>
      <c r="V1686" s="21">
        <v>59562</v>
      </c>
      <c r="W1686" s="34">
        <v>49424</v>
      </c>
      <c r="X1686" s="109"/>
    </row>
    <row r="1687" spans="2:24" x14ac:dyDescent="0.2">
      <c r="B1687" s="14" t="s">
        <v>19075</v>
      </c>
      <c r="C1687" s="33" t="s">
        <v>8107</v>
      </c>
      <c r="D1687" s="16" t="s">
        <v>22253</v>
      </c>
      <c r="E1687" s="18" t="s">
        <v>26</v>
      </c>
      <c r="F1687" s="34">
        <v>41244</v>
      </c>
      <c r="G1687" s="20" t="s">
        <v>21186</v>
      </c>
      <c r="H1687" s="109"/>
      <c r="I1687" s="21">
        <v>769490</v>
      </c>
      <c r="J1687" s="21">
        <v>769490</v>
      </c>
      <c r="K1687" s="21">
        <v>740393</v>
      </c>
      <c r="L1687" s="21">
        <v>767740</v>
      </c>
      <c r="M1687" s="21"/>
      <c r="N1687" s="21">
        <v>1749</v>
      </c>
      <c r="O1687" s="21"/>
      <c r="P1687" s="125">
        <v>1749</v>
      </c>
      <c r="Q1687" s="21"/>
      <c r="R1687" s="21">
        <v>769490</v>
      </c>
      <c r="S1687" s="21"/>
      <c r="T1687" s="21"/>
      <c r="U1687" s="125">
        <v>0</v>
      </c>
      <c r="V1687" s="21">
        <v>14964</v>
      </c>
      <c r="W1687" s="34">
        <v>49485</v>
      </c>
      <c r="X1687" s="109"/>
    </row>
    <row r="1688" spans="2:24" x14ac:dyDescent="0.2">
      <c r="B1688" s="14" t="s">
        <v>19073</v>
      </c>
      <c r="C1688" s="33" t="s">
        <v>8105</v>
      </c>
      <c r="D1688" s="16" t="s">
        <v>22252</v>
      </c>
      <c r="E1688" s="18" t="s">
        <v>26</v>
      </c>
      <c r="F1688" s="34">
        <v>41244</v>
      </c>
      <c r="G1688" s="20" t="s">
        <v>21186</v>
      </c>
      <c r="H1688" s="109"/>
      <c r="I1688" s="21">
        <v>207513</v>
      </c>
      <c r="J1688" s="21">
        <v>207513</v>
      </c>
      <c r="K1688" s="21">
        <v>204456</v>
      </c>
      <c r="L1688" s="21">
        <v>200591</v>
      </c>
      <c r="M1688" s="21"/>
      <c r="N1688" s="21">
        <v>6922</v>
      </c>
      <c r="O1688" s="21"/>
      <c r="P1688" s="125">
        <v>6922</v>
      </c>
      <c r="Q1688" s="21"/>
      <c r="R1688" s="21">
        <v>207513</v>
      </c>
      <c r="S1688" s="21"/>
      <c r="T1688" s="21"/>
      <c r="U1688" s="125">
        <v>0</v>
      </c>
      <c r="V1688" s="21">
        <v>2642</v>
      </c>
      <c r="W1688" s="34">
        <v>49485</v>
      </c>
      <c r="X1688" s="109"/>
    </row>
    <row r="1689" spans="2:24" x14ac:dyDescent="0.2">
      <c r="B1689" s="14" t="s">
        <v>19071</v>
      </c>
      <c r="C1689" s="33" t="s">
        <v>8103</v>
      </c>
      <c r="D1689" s="16" t="s">
        <v>22251</v>
      </c>
      <c r="E1689" s="18" t="s">
        <v>26</v>
      </c>
      <c r="F1689" s="34">
        <v>41244</v>
      </c>
      <c r="G1689" s="20" t="s">
        <v>21186</v>
      </c>
      <c r="H1689" s="109"/>
      <c r="I1689" s="21">
        <v>1466123</v>
      </c>
      <c r="J1689" s="21">
        <v>1466123</v>
      </c>
      <c r="K1689" s="21">
        <v>1441268</v>
      </c>
      <c r="L1689" s="21">
        <v>1466123</v>
      </c>
      <c r="M1689" s="21"/>
      <c r="N1689" s="21"/>
      <c r="O1689" s="21"/>
      <c r="P1689" s="125"/>
      <c r="Q1689" s="21"/>
      <c r="R1689" s="21">
        <v>1466123</v>
      </c>
      <c r="S1689" s="21"/>
      <c r="T1689" s="21"/>
      <c r="U1689" s="125"/>
      <c r="V1689" s="21">
        <v>24333</v>
      </c>
      <c r="W1689" s="34">
        <v>49546</v>
      </c>
      <c r="X1689" s="109"/>
    </row>
    <row r="1690" spans="2:24" x14ac:dyDescent="0.2">
      <c r="B1690" s="14" t="s">
        <v>19069</v>
      </c>
      <c r="C1690" s="33" t="s">
        <v>22250</v>
      </c>
      <c r="D1690" s="16" t="s">
        <v>22249</v>
      </c>
      <c r="E1690" s="18" t="s">
        <v>26</v>
      </c>
      <c r="F1690" s="34">
        <v>40983</v>
      </c>
      <c r="G1690" s="20" t="s">
        <v>3559</v>
      </c>
      <c r="H1690" s="109"/>
      <c r="I1690" s="21">
        <v>37250000</v>
      </c>
      <c r="J1690" s="21">
        <v>37250000</v>
      </c>
      <c r="K1690" s="21">
        <v>37206497</v>
      </c>
      <c r="L1690" s="21">
        <v>37248531</v>
      </c>
      <c r="M1690" s="21"/>
      <c r="N1690" s="21">
        <v>1469</v>
      </c>
      <c r="O1690" s="21"/>
      <c r="P1690" s="125">
        <v>1469</v>
      </c>
      <c r="Q1690" s="21"/>
      <c r="R1690" s="21">
        <v>37250000</v>
      </c>
      <c r="S1690" s="21"/>
      <c r="T1690" s="21"/>
      <c r="U1690" s="125">
        <v>0</v>
      </c>
      <c r="V1690" s="21">
        <v>1233906</v>
      </c>
      <c r="W1690" s="34">
        <v>40983</v>
      </c>
      <c r="X1690" s="109"/>
    </row>
    <row r="1691" spans="2:24" x14ac:dyDescent="0.2">
      <c r="B1691" s="14" t="s">
        <v>19067</v>
      </c>
      <c r="C1691" s="33" t="s">
        <v>22248</v>
      </c>
      <c r="D1691" s="16" t="s">
        <v>22247</v>
      </c>
      <c r="E1691" s="18" t="s">
        <v>26</v>
      </c>
      <c r="F1691" s="34">
        <v>41000</v>
      </c>
      <c r="G1691" s="20" t="s">
        <v>21186</v>
      </c>
      <c r="H1691" s="109"/>
      <c r="I1691" s="21">
        <v>861843</v>
      </c>
      <c r="J1691" s="21">
        <v>861843</v>
      </c>
      <c r="K1691" s="21">
        <v>866108</v>
      </c>
      <c r="L1691" s="21">
        <v>861843</v>
      </c>
      <c r="M1691" s="21"/>
      <c r="N1691" s="21"/>
      <c r="O1691" s="21"/>
      <c r="P1691" s="125"/>
      <c r="Q1691" s="21"/>
      <c r="R1691" s="21">
        <v>861843</v>
      </c>
      <c r="S1691" s="21"/>
      <c r="T1691" s="21"/>
      <c r="U1691" s="125"/>
      <c r="V1691" s="21">
        <v>10534</v>
      </c>
      <c r="W1691" s="34">
        <v>48653</v>
      </c>
      <c r="X1691" s="109"/>
    </row>
    <row r="1692" spans="2:24" x14ac:dyDescent="0.2">
      <c r="B1692" s="14" t="s">
        <v>19065</v>
      </c>
      <c r="C1692" s="33" t="s">
        <v>7312</v>
      </c>
      <c r="D1692" s="16" t="s">
        <v>22246</v>
      </c>
      <c r="E1692" s="18" t="s">
        <v>26</v>
      </c>
      <c r="F1692" s="34">
        <v>41244</v>
      </c>
      <c r="G1692" s="20" t="s">
        <v>21186</v>
      </c>
      <c r="H1692" s="109"/>
      <c r="I1692" s="21"/>
      <c r="J1692" s="21"/>
      <c r="K1692" s="21">
        <v>429662</v>
      </c>
      <c r="L1692" s="21">
        <v>75249</v>
      </c>
      <c r="M1692" s="21"/>
      <c r="N1692" s="21">
        <v>-71628</v>
      </c>
      <c r="O1692" s="21">
        <v>3621</v>
      </c>
      <c r="P1692" s="125">
        <v>-75249</v>
      </c>
      <c r="Q1692" s="21"/>
      <c r="R1692" s="21"/>
      <c r="S1692" s="21"/>
      <c r="T1692" s="21"/>
      <c r="U1692" s="125">
        <v>0</v>
      </c>
      <c r="V1692" s="21">
        <v>69117</v>
      </c>
      <c r="W1692" s="34">
        <v>48653</v>
      </c>
      <c r="X1692" s="109"/>
    </row>
    <row r="1693" spans="2:24" x14ac:dyDescent="0.2">
      <c r="B1693" s="14" t="s">
        <v>19062</v>
      </c>
      <c r="C1693" s="33" t="s">
        <v>7310</v>
      </c>
      <c r="D1693" s="16" t="s">
        <v>22245</v>
      </c>
      <c r="E1693" s="18" t="s">
        <v>26</v>
      </c>
      <c r="F1693" s="34">
        <v>41244</v>
      </c>
      <c r="G1693" s="20" t="s">
        <v>21186</v>
      </c>
      <c r="H1693" s="109"/>
      <c r="I1693" s="21"/>
      <c r="J1693" s="21"/>
      <c r="K1693" s="21">
        <v>1676911</v>
      </c>
      <c r="L1693" s="21">
        <v>637457</v>
      </c>
      <c r="M1693" s="21"/>
      <c r="N1693" s="21">
        <v>-637004</v>
      </c>
      <c r="O1693" s="21">
        <v>452</v>
      </c>
      <c r="P1693" s="125">
        <v>-637456</v>
      </c>
      <c r="Q1693" s="21"/>
      <c r="R1693" s="21"/>
      <c r="S1693" s="21"/>
      <c r="T1693" s="21"/>
      <c r="U1693" s="125">
        <v>0</v>
      </c>
      <c r="V1693" s="21">
        <v>198382</v>
      </c>
      <c r="W1693" s="34">
        <v>49594</v>
      </c>
      <c r="X1693" s="109"/>
    </row>
    <row r="1694" spans="2:24" x14ac:dyDescent="0.2">
      <c r="B1694" s="14" t="s">
        <v>19060</v>
      </c>
      <c r="C1694" s="33" t="s">
        <v>7308</v>
      </c>
      <c r="D1694" s="16" t="s">
        <v>22244</v>
      </c>
      <c r="E1694" s="18" t="s">
        <v>26</v>
      </c>
      <c r="F1694" s="34">
        <v>41244</v>
      </c>
      <c r="G1694" s="20" t="s">
        <v>21186</v>
      </c>
      <c r="H1694" s="109"/>
      <c r="I1694" s="21"/>
      <c r="J1694" s="21"/>
      <c r="K1694" s="21">
        <v>292766</v>
      </c>
      <c r="L1694" s="21">
        <v>57719</v>
      </c>
      <c r="M1694" s="21"/>
      <c r="N1694" s="21">
        <v>-54713</v>
      </c>
      <c r="O1694" s="21">
        <v>3006</v>
      </c>
      <c r="P1694" s="125">
        <v>-57719</v>
      </c>
      <c r="Q1694" s="21"/>
      <c r="R1694" s="21"/>
      <c r="S1694" s="21"/>
      <c r="T1694" s="21"/>
      <c r="U1694" s="125">
        <v>0</v>
      </c>
      <c r="V1694" s="21">
        <v>19692</v>
      </c>
      <c r="W1694" s="34">
        <v>49628</v>
      </c>
      <c r="X1694" s="109"/>
    </row>
    <row r="1695" spans="2:24" x14ac:dyDescent="0.2">
      <c r="B1695" s="14" t="s">
        <v>19057</v>
      </c>
      <c r="C1695" s="33" t="s">
        <v>7306</v>
      </c>
      <c r="D1695" s="16" t="s">
        <v>22243</v>
      </c>
      <c r="E1695" s="18" t="s">
        <v>26</v>
      </c>
      <c r="F1695" s="34">
        <v>41244</v>
      </c>
      <c r="G1695" s="20" t="s">
        <v>21186</v>
      </c>
      <c r="H1695" s="109"/>
      <c r="I1695" s="21">
        <v>4657741</v>
      </c>
      <c r="J1695" s="21">
        <v>4657741</v>
      </c>
      <c r="K1695" s="21">
        <v>4689810</v>
      </c>
      <c r="L1695" s="21">
        <v>4657741</v>
      </c>
      <c r="M1695" s="21"/>
      <c r="N1695" s="21"/>
      <c r="O1695" s="21"/>
      <c r="P1695" s="125"/>
      <c r="Q1695" s="21"/>
      <c r="R1695" s="21">
        <v>4657741</v>
      </c>
      <c r="S1695" s="21"/>
      <c r="T1695" s="21"/>
      <c r="U1695" s="125"/>
      <c r="V1695" s="21">
        <v>82221</v>
      </c>
      <c r="W1695" s="34">
        <v>49628</v>
      </c>
      <c r="X1695" s="109"/>
    </row>
    <row r="1696" spans="2:24" x14ac:dyDescent="0.2">
      <c r="B1696" s="14" t="s">
        <v>19055</v>
      </c>
      <c r="C1696" s="33" t="s">
        <v>22242</v>
      </c>
      <c r="D1696" s="16" t="s">
        <v>22241</v>
      </c>
      <c r="E1696" s="18" t="s">
        <v>26</v>
      </c>
      <c r="F1696" s="34">
        <v>40909</v>
      </c>
      <c r="G1696" s="20" t="s">
        <v>21186</v>
      </c>
      <c r="H1696" s="109"/>
      <c r="I1696" s="21">
        <v>3943</v>
      </c>
      <c r="J1696" s="21">
        <v>3943</v>
      </c>
      <c r="K1696" s="21">
        <v>3963</v>
      </c>
      <c r="L1696" s="21">
        <v>3943</v>
      </c>
      <c r="M1696" s="21"/>
      <c r="N1696" s="21"/>
      <c r="O1696" s="21"/>
      <c r="P1696" s="125"/>
      <c r="Q1696" s="21"/>
      <c r="R1696" s="21">
        <v>3943</v>
      </c>
      <c r="S1696" s="21"/>
      <c r="T1696" s="21"/>
      <c r="U1696" s="125"/>
      <c r="V1696" s="21">
        <v>24</v>
      </c>
      <c r="W1696" s="34">
        <v>49628</v>
      </c>
      <c r="X1696" s="109"/>
    </row>
    <row r="1697" spans="2:24" x14ac:dyDescent="0.2">
      <c r="B1697" s="14" t="s">
        <v>19052</v>
      </c>
      <c r="C1697" s="33" t="s">
        <v>7304</v>
      </c>
      <c r="D1697" s="16" t="s">
        <v>22240</v>
      </c>
      <c r="E1697" s="18" t="s">
        <v>26</v>
      </c>
      <c r="F1697" s="34">
        <v>41244</v>
      </c>
      <c r="G1697" s="20" t="s">
        <v>21186</v>
      </c>
      <c r="H1697" s="109"/>
      <c r="I1697" s="21"/>
      <c r="J1697" s="21"/>
      <c r="K1697" s="21">
        <v>2854183</v>
      </c>
      <c r="L1697" s="21">
        <v>464850</v>
      </c>
      <c r="M1697" s="21"/>
      <c r="N1697" s="21">
        <v>-460010</v>
      </c>
      <c r="O1697" s="21">
        <v>4840</v>
      </c>
      <c r="P1697" s="125">
        <v>-464850</v>
      </c>
      <c r="Q1697" s="21"/>
      <c r="R1697" s="21"/>
      <c r="S1697" s="21"/>
      <c r="T1697" s="21"/>
      <c r="U1697" s="125">
        <v>0</v>
      </c>
      <c r="V1697" s="21">
        <v>239692</v>
      </c>
      <c r="W1697" s="34">
        <v>49076</v>
      </c>
      <c r="X1697" s="109"/>
    </row>
    <row r="1698" spans="2:24" x14ac:dyDescent="0.2">
      <c r="B1698" s="14" t="s">
        <v>19050</v>
      </c>
      <c r="C1698" s="33" t="s">
        <v>7302</v>
      </c>
      <c r="D1698" s="16" t="s">
        <v>22239</v>
      </c>
      <c r="E1698" s="18" t="s">
        <v>26</v>
      </c>
      <c r="F1698" s="34">
        <v>41244</v>
      </c>
      <c r="G1698" s="20" t="s">
        <v>21186</v>
      </c>
      <c r="H1698" s="109"/>
      <c r="I1698" s="21"/>
      <c r="J1698" s="21"/>
      <c r="K1698" s="21">
        <v>448887</v>
      </c>
      <c r="L1698" s="21">
        <v>346806</v>
      </c>
      <c r="M1698" s="21"/>
      <c r="N1698" s="21">
        <v>-330200</v>
      </c>
      <c r="O1698" s="21">
        <v>16606</v>
      </c>
      <c r="P1698" s="125">
        <v>-346806</v>
      </c>
      <c r="Q1698" s="21"/>
      <c r="R1698" s="21"/>
      <c r="S1698" s="21"/>
      <c r="T1698" s="21"/>
      <c r="U1698" s="125">
        <v>0</v>
      </c>
      <c r="V1698" s="21">
        <v>227158</v>
      </c>
      <c r="W1698" s="34">
        <v>50325</v>
      </c>
      <c r="X1698" s="109"/>
    </row>
    <row r="1699" spans="2:24" x14ac:dyDescent="0.2">
      <c r="B1699" s="14" t="s">
        <v>19048</v>
      </c>
      <c r="C1699" s="33" t="s">
        <v>7300</v>
      </c>
      <c r="D1699" s="16" t="s">
        <v>22238</v>
      </c>
      <c r="E1699" s="18" t="s">
        <v>26</v>
      </c>
      <c r="F1699" s="34">
        <v>41244</v>
      </c>
      <c r="G1699" s="20" t="s">
        <v>21186</v>
      </c>
      <c r="H1699" s="109"/>
      <c r="I1699" s="21">
        <v>4599483</v>
      </c>
      <c r="J1699" s="21">
        <v>4599483</v>
      </c>
      <c r="K1699" s="21">
        <v>4622306</v>
      </c>
      <c r="L1699" s="21">
        <v>4599483</v>
      </c>
      <c r="M1699" s="21"/>
      <c r="N1699" s="21"/>
      <c r="O1699" s="21"/>
      <c r="P1699" s="125"/>
      <c r="Q1699" s="21"/>
      <c r="R1699" s="21">
        <v>4599483</v>
      </c>
      <c r="S1699" s="21"/>
      <c r="T1699" s="21"/>
      <c r="U1699" s="125"/>
      <c r="V1699" s="21">
        <v>239425</v>
      </c>
      <c r="W1699" s="34">
        <v>50325</v>
      </c>
      <c r="X1699" s="109"/>
    </row>
    <row r="1700" spans="2:24" x14ac:dyDescent="0.2">
      <c r="B1700" s="14" t="s">
        <v>19046</v>
      </c>
      <c r="C1700" s="33" t="s">
        <v>7298</v>
      </c>
      <c r="D1700" s="16" t="s">
        <v>22237</v>
      </c>
      <c r="E1700" s="18" t="s">
        <v>26</v>
      </c>
      <c r="F1700" s="34">
        <v>41244</v>
      </c>
      <c r="G1700" s="20" t="s">
        <v>21186</v>
      </c>
      <c r="H1700" s="109"/>
      <c r="I1700" s="21"/>
      <c r="J1700" s="21"/>
      <c r="K1700" s="21">
        <v>124474</v>
      </c>
      <c r="L1700" s="21">
        <v>90857</v>
      </c>
      <c r="M1700" s="21"/>
      <c r="N1700" s="21">
        <v>-90857</v>
      </c>
      <c r="O1700" s="21"/>
      <c r="P1700" s="125">
        <v>-90857</v>
      </c>
      <c r="Q1700" s="21"/>
      <c r="R1700" s="21"/>
      <c r="S1700" s="21"/>
      <c r="T1700" s="21"/>
      <c r="U1700" s="125">
        <v>0</v>
      </c>
      <c r="V1700" s="21">
        <v>32141</v>
      </c>
      <c r="W1700" s="34">
        <v>50420</v>
      </c>
      <c r="X1700" s="109"/>
    </row>
    <row r="1701" spans="2:24" x14ac:dyDescent="0.2">
      <c r="B1701" s="14" t="s">
        <v>19044</v>
      </c>
      <c r="C1701" s="33" t="s">
        <v>7296</v>
      </c>
      <c r="D1701" s="16" t="s">
        <v>22236</v>
      </c>
      <c r="E1701" s="18" t="s">
        <v>26</v>
      </c>
      <c r="F1701" s="34">
        <v>41244</v>
      </c>
      <c r="G1701" s="20" t="s">
        <v>21186</v>
      </c>
      <c r="H1701" s="109"/>
      <c r="I1701" s="21"/>
      <c r="J1701" s="21"/>
      <c r="K1701" s="21">
        <v>259148</v>
      </c>
      <c r="L1701" s="21">
        <v>117569</v>
      </c>
      <c r="M1701" s="21"/>
      <c r="N1701" s="21">
        <v>-117569</v>
      </c>
      <c r="O1701" s="21"/>
      <c r="P1701" s="125">
        <v>-117569</v>
      </c>
      <c r="Q1701" s="21"/>
      <c r="R1701" s="21"/>
      <c r="S1701" s="21"/>
      <c r="T1701" s="21"/>
      <c r="U1701" s="125">
        <v>0</v>
      </c>
      <c r="V1701" s="21">
        <v>56551</v>
      </c>
      <c r="W1701" s="34">
        <v>50233</v>
      </c>
      <c r="X1701" s="109"/>
    </row>
    <row r="1702" spans="2:24" x14ac:dyDescent="0.2">
      <c r="B1702" s="14" t="s">
        <v>19042</v>
      </c>
      <c r="C1702" s="33" t="s">
        <v>22235</v>
      </c>
      <c r="D1702" s="16" t="s">
        <v>22233</v>
      </c>
      <c r="E1702" s="18" t="s">
        <v>26</v>
      </c>
      <c r="F1702" s="34">
        <v>41018</v>
      </c>
      <c r="G1702" s="20" t="s">
        <v>18998</v>
      </c>
      <c r="H1702" s="109"/>
      <c r="I1702" s="21">
        <v>143438</v>
      </c>
      <c r="J1702" s="21">
        <v>6750000</v>
      </c>
      <c r="K1702" s="21">
        <v>6537794</v>
      </c>
      <c r="L1702" s="21">
        <v>200</v>
      </c>
      <c r="M1702" s="21"/>
      <c r="N1702" s="21"/>
      <c r="O1702" s="21"/>
      <c r="P1702" s="125">
        <v>0</v>
      </c>
      <c r="Q1702" s="21"/>
      <c r="R1702" s="21">
        <v>200</v>
      </c>
      <c r="S1702" s="21"/>
      <c r="T1702" s="21">
        <v>143238</v>
      </c>
      <c r="U1702" s="125">
        <v>143238</v>
      </c>
      <c r="V1702" s="21">
        <v>222240</v>
      </c>
      <c r="W1702" s="34">
        <v>52943</v>
      </c>
      <c r="X1702" s="109"/>
    </row>
    <row r="1703" spans="2:24" x14ac:dyDescent="0.2">
      <c r="B1703" s="14" t="s">
        <v>19039</v>
      </c>
      <c r="C1703" s="33" t="s">
        <v>22234</v>
      </c>
      <c r="D1703" s="16" t="s">
        <v>22233</v>
      </c>
      <c r="E1703" s="18" t="s">
        <v>26</v>
      </c>
      <c r="F1703" s="34">
        <v>41018</v>
      </c>
      <c r="G1703" s="20" t="s">
        <v>18998</v>
      </c>
      <c r="H1703" s="109"/>
      <c r="I1703" s="21">
        <v>157500</v>
      </c>
      <c r="J1703" s="21">
        <v>10500000</v>
      </c>
      <c r="K1703" s="21">
        <v>10056564</v>
      </c>
      <c r="L1703" s="21">
        <v>550</v>
      </c>
      <c r="M1703" s="21"/>
      <c r="N1703" s="21"/>
      <c r="O1703" s="21"/>
      <c r="P1703" s="125">
        <v>0</v>
      </c>
      <c r="Q1703" s="21"/>
      <c r="R1703" s="21">
        <v>550</v>
      </c>
      <c r="S1703" s="21"/>
      <c r="T1703" s="21">
        <v>156950</v>
      </c>
      <c r="U1703" s="125">
        <v>156950</v>
      </c>
      <c r="V1703" s="21">
        <v>288538</v>
      </c>
      <c r="W1703" s="34">
        <v>52943</v>
      </c>
      <c r="X1703" s="109"/>
    </row>
    <row r="1704" spans="2:24" x14ac:dyDescent="0.2">
      <c r="B1704" s="14" t="s">
        <v>19037</v>
      </c>
      <c r="C1704" s="33" t="s">
        <v>22232</v>
      </c>
      <c r="D1704" s="16" t="s">
        <v>22231</v>
      </c>
      <c r="E1704" s="18" t="s">
        <v>26</v>
      </c>
      <c r="F1704" s="34">
        <v>41091</v>
      </c>
      <c r="G1704" s="20" t="s">
        <v>21186</v>
      </c>
      <c r="H1704" s="109"/>
      <c r="I1704" s="21">
        <v>237389</v>
      </c>
      <c r="J1704" s="21">
        <v>237389</v>
      </c>
      <c r="K1704" s="21">
        <v>231927</v>
      </c>
      <c r="L1704" s="21">
        <v>237059</v>
      </c>
      <c r="M1704" s="21"/>
      <c r="N1704" s="21">
        <v>330</v>
      </c>
      <c r="O1704" s="21"/>
      <c r="P1704" s="125">
        <v>330</v>
      </c>
      <c r="Q1704" s="21"/>
      <c r="R1704" s="21">
        <v>237389</v>
      </c>
      <c r="S1704" s="21"/>
      <c r="T1704" s="21"/>
      <c r="U1704" s="125">
        <v>0</v>
      </c>
      <c r="V1704" s="21">
        <v>4547</v>
      </c>
      <c r="W1704" s="34">
        <v>50052</v>
      </c>
      <c r="X1704" s="109"/>
    </row>
    <row r="1705" spans="2:24" x14ac:dyDescent="0.2">
      <c r="B1705" s="14" t="s">
        <v>19035</v>
      </c>
      <c r="C1705" s="33" t="s">
        <v>7290</v>
      </c>
      <c r="D1705" s="16" t="s">
        <v>22230</v>
      </c>
      <c r="E1705" s="18" t="s">
        <v>26</v>
      </c>
      <c r="F1705" s="34">
        <v>41244</v>
      </c>
      <c r="G1705" s="20" t="s">
        <v>21186</v>
      </c>
      <c r="H1705" s="109"/>
      <c r="I1705" s="21">
        <v>9118054</v>
      </c>
      <c r="J1705" s="21">
        <v>9118054</v>
      </c>
      <c r="K1705" s="21">
        <v>9110703</v>
      </c>
      <c r="L1705" s="21">
        <v>9093835</v>
      </c>
      <c r="M1705" s="21"/>
      <c r="N1705" s="21">
        <v>24219</v>
      </c>
      <c r="O1705" s="21"/>
      <c r="P1705" s="125">
        <v>24219</v>
      </c>
      <c r="Q1705" s="21"/>
      <c r="R1705" s="21">
        <v>9118054</v>
      </c>
      <c r="S1705" s="21"/>
      <c r="T1705" s="21"/>
      <c r="U1705" s="125">
        <v>0</v>
      </c>
      <c r="V1705" s="21">
        <v>194628</v>
      </c>
      <c r="W1705" s="34">
        <v>51881</v>
      </c>
      <c r="X1705" s="109"/>
    </row>
    <row r="1706" spans="2:24" x14ac:dyDescent="0.2">
      <c r="B1706" s="14" t="s">
        <v>19033</v>
      </c>
      <c r="C1706" s="33" t="s">
        <v>7288</v>
      </c>
      <c r="D1706" s="16" t="s">
        <v>22229</v>
      </c>
      <c r="E1706" s="18" t="s">
        <v>26</v>
      </c>
      <c r="F1706" s="34">
        <v>41244</v>
      </c>
      <c r="G1706" s="20" t="s">
        <v>21186</v>
      </c>
      <c r="H1706" s="109"/>
      <c r="I1706" s="21"/>
      <c r="J1706" s="21"/>
      <c r="K1706" s="21">
        <v>222159</v>
      </c>
      <c r="L1706" s="21">
        <v>135797</v>
      </c>
      <c r="M1706" s="21"/>
      <c r="N1706" s="21">
        <v>-135797</v>
      </c>
      <c r="O1706" s="21"/>
      <c r="P1706" s="125">
        <v>-135797</v>
      </c>
      <c r="Q1706" s="21"/>
      <c r="R1706" s="21"/>
      <c r="S1706" s="21"/>
      <c r="T1706" s="21"/>
      <c r="U1706" s="125">
        <v>0</v>
      </c>
      <c r="V1706" s="21">
        <v>37495</v>
      </c>
      <c r="W1706" s="34">
        <v>51881</v>
      </c>
      <c r="X1706" s="109"/>
    </row>
    <row r="1707" spans="2:24" x14ac:dyDescent="0.2">
      <c r="B1707" s="14" t="s">
        <v>19032</v>
      </c>
      <c r="C1707" s="33" t="s">
        <v>22228</v>
      </c>
      <c r="D1707" s="16" t="s">
        <v>22227</v>
      </c>
      <c r="E1707" s="18" t="s">
        <v>26</v>
      </c>
      <c r="F1707" s="34">
        <v>40969</v>
      </c>
      <c r="G1707" s="20" t="s">
        <v>21186</v>
      </c>
      <c r="H1707" s="109"/>
      <c r="I1707" s="21"/>
      <c r="J1707" s="21"/>
      <c r="K1707" s="21">
        <v>2263669</v>
      </c>
      <c r="L1707" s="21">
        <v>59797</v>
      </c>
      <c r="M1707" s="21"/>
      <c r="N1707" s="21">
        <v>-59797</v>
      </c>
      <c r="O1707" s="21"/>
      <c r="P1707" s="125">
        <v>-59797</v>
      </c>
      <c r="Q1707" s="21"/>
      <c r="R1707" s="21"/>
      <c r="S1707" s="21"/>
      <c r="T1707" s="21"/>
      <c r="U1707" s="125">
        <v>0</v>
      </c>
      <c r="V1707" s="21">
        <v>117376</v>
      </c>
      <c r="W1707" s="34">
        <v>53401</v>
      </c>
      <c r="X1707" s="109"/>
    </row>
    <row r="1708" spans="2:24" x14ac:dyDescent="0.2">
      <c r="B1708" s="14" t="s">
        <v>19031</v>
      </c>
      <c r="C1708" s="33" t="s">
        <v>7282</v>
      </c>
      <c r="D1708" s="16" t="s">
        <v>22226</v>
      </c>
      <c r="E1708" s="18" t="s">
        <v>26</v>
      </c>
      <c r="F1708" s="34">
        <v>41244</v>
      </c>
      <c r="G1708" s="20" t="s">
        <v>21186</v>
      </c>
      <c r="H1708" s="109"/>
      <c r="I1708" s="21"/>
      <c r="J1708" s="21"/>
      <c r="K1708" s="21">
        <v>444687</v>
      </c>
      <c r="L1708" s="21">
        <v>343257</v>
      </c>
      <c r="M1708" s="21"/>
      <c r="N1708" s="21">
        <v>-341948</v>
      </c>
      <c r="O1708" s="21">
        <v>1309</v>
      </c>
      <c r="P1708" s="125">
        <v>-343257</v>
      </c>
      <c r="Q1708" s="21"/>
      <c r="R1708" s="21"/>
      <c r="S1708" s="21"/>
      <c r="T1708" s="21"/>
      <c r="U1708" s="125">
        <v>0</v>
      </c>
      <c r="V1708" s="21">
        <v>62988</v>
      </c>
      <c r="W1708" s="34">
        <v>53401</v>
      </c>
      <c r="X1708" s="109"/>
    </row>
    <row r="1709" spans="2:24" x14ac:dyDescent="0.2">
      <c r="B1709" s="14" t="s">
        <v>19028</v>
      </c>
      <c r="C1709" s="33" t="s">
        <v>22225</v>
      </c>
      <c r="D1709" s="16" t="s">
        <v>22224</v>
      </c>
      <c r="E1709" s="18" t="s">
        <v>26</v>
      </c>
      <c r="F1709" s="34">
        <v>40969</v>
      </c>
      <c r="G1709" s="20" t="s">
        <v>21186</v>
      </c>
      <c r="H1709" s="109"/>
      <c r="I1709" s="21"/>
      <c r="J1709" s="21"/>
      <c r="K1709" s="21">
        <v>2325235</v>
      </c>
      <c r="L1709" s="21">
        <v>60468</v>
      </c>
      <c r="M1709" s="21"/>
      <c r="N1709" s="21">
        <v>-60468</v>
      </c>
      <c r="O1709" s="21"/>
      <c r="P1709" s="125">
        <v>-60468</v>
      </c>
      <c r="Q1709" s="21"/>
      <c r="R1709" s="21"/>
      <c r="S1709" s="21"/>
      <c r="T1709" s="21"/>
      <c r="U1709" s="125">
        <v>0</v>
      </c>
      <c r="V1709" s="21">
        <v>130368</v>
      </c>
      <c r="W1709" s="34">
        <v>50264</v>
      </c>
      <c r="X1709" s="109"/>
    </row>
    <row r="1710" spans="2:24" x14ac:dyDescent="0.2">
      <c r="B1710" s="14" t="s">
        <v>19026</v>
      </c>
      <c r="C1710" s="33" t="s">
        <v>22223</v>
      </c>
      <c r="D1710" s="16" t="s">
        <v>22222</v>
      </c>
      <c r="E1710" s="18" t="s">
        <v>26</v>
      </c>
      <c r="F1710" s="34">
        <v>41061</v>
      </c>
      <c r="G1710" s="20" t="s">
        <v>21186</v>
      </c>
      <c r="H1710" s="109"/>
      <c r="I1710" s="21"/>
      <c r="J1710" s="21"/>
      <c r="K1710" s="21">
        <v>2516605</v>
      </c>
      <c r="L1710" s="21">
        <v>223794</v>
      </c>
      <c r="M1710" s="21"/>
      <c r="N1710" s="21">
        <v>-223794</v>
      </c>
      <c r="O1710" s="21"/>
      <c r="P1710" s="125">
        <v>-223794</v>
      </c>
      <c r="Q1710" s="21"/>
      <c r="R1710" s="21"/>
      <c r="S1710" s="21"/>
      <c r="T1710" s="21"/>
      <c r="U1710" s="125">
        <v>0</v>
      </c>
      <c r="V1710" s="21">
        <v>276468</v>
      </c>
      <c r="W1710" s="34">
        <v>52062</v>
      </c>
      <c r="X1710" s="109"/>
    </row>
    <row r="1711" spans="2:24" x14ac:dyDescent="0.2">
      <c r="B1711" s="14" t="s">
        <v>19023</v>
      </c>
      <c r="C1711" s="33" t="s">
        <v>22221</v>
      </c>
      <c r="D1711" s="16" t="s">
        <v>22220</v>
      </c>
      <c r="E1711" s="18" t="s">
        <v>26</v>
      </c>
      <c r="F1711" s="34">
        <v>41091</v>
      </c>
      <c r="G1711" s="20" t="s">
        <v>21186</v>
      </c>
      <c r="H1711" s="109"/>
      <c r="I1711" s="21"/>
      <c r="J1711" s="21"/>
      <c r="K1711" s="21">
        <v>1972459</v>
      </c>
      <c r="L1711" s="21">
        <v>186312</v>
      </c>
      <c r="M1711" s="21"/>
      <c r="N1711" s="21">
        <v>-186312</v>
      </c>
      <c r="O1711" s="21"/>
      <c r="P1711" s="125">
        <v>-186312</v>
      </c>
      <c r="Q1711" s="21"/>
      <c r="R1711" s="21"/>
      <c r="S1711" s="21"/>
      <c r="T1711" s="21"/>
      <c r="U1711" s="125">
        <v>0</v>
      </c>
      <c r="V1711" s="21">
        <v>232944</v>
      </c>
      <c r="W1711" s="34">
        <v>50295</v>
      </c>
      <c r="X1711" s="109"/>
    </row>
    <row r="1712" spans="2:24" x14ac:dyDescent="0.2">
      <c r="B1712" s="14" t="s">
        <v>19021</v>
      </c>
      <c r="C1712" s="33" t="s">
        <v>22219</v>
      </c>
      <c r="D1712" s="16" t="s">
        <v>22218</v>
      </c>
      <c r="E1712" s="18" t="s">
        <v>26</v>
      </c>
      <c r="F1712" s="34">
        <v>41244</v>
      </c>
      <c r="G1712" s="20" t="s">
        <v>21186</v>
      </c>
      <c r="H1712" s="109"/>
      <c r="I1712" s="21"/>
      <c r="J1712" s="21"/>
      <c r="K1712" s="21">
        <v>4119474</v>
      </c>
      <c r="L1712" s="21">
        <v>626405</v>
      </c>
      <c r="M1712" s="21"/>
      <c r="N1712" s="21">
        <v>-626405</v>
      </c>
      <c r="O1712" s="21"/>
      <c r="P1712" s="125">
        <v>-626405</v>
      </c>
      <c r="Q1712" s="21"/>
      <c r="R1712" s="21"/>
      <c r="S1712" s="21"/>
      <c r="T1712" s="21"/>
      <c r="U1712" s="125">
        <v>0</v>
      </c>
      <c r="V1712" s="21">
        <v>702148</v>
      </c>
      <c r="W1712" s="34">
        <v>52946</v>
      </c>
      <c r="X1712" s="109"/>
    </row>
    <row r="1713" spans="2:24" x14ac:dyDescent="0.2">
      <c r="B1713" s="14" t="s">
        <v>19018</v>
      </c>
      <c r="C1713" s="33" t="s">
        <v>8101</v>
      </c>
      <c r="D1713" s="16" t="s">
        <v>22217</v>
      </c>
      <c r="E1713" s="18" t="s">
        <v>26</v>
      </c>
      <c r="F1713" s="34">
        <v>41244</v>
      </c>
      <c r="G1713" s="20" t="s">
        <v>21186</v>
      </c>
      <c r="H1713" s="109"/>
      <c r="I1713" s="21">
        <v>1431093</v>
      </c>
      <c r="J1713" s="21">
        <v>1636351</v>
      </c>
      <c r="K1713" s="21">
        <v>1318714</v>
      </c>
      <c r="L1713" s="21">
        <v>1236204</v>
      </c>
      <c r="M1713" s="21"/>
      <c r="N1713" s="21">
        <v>208988</v>
      </c>
      <c r="O1713" s="21">
        <v>14099</v>
      </c>
      <c r="P1713" s="125">
        <v>194889</v>
      </c>
      <c r="Q1713" s="21"/>
      <c r="R1713" s="21">
        <v>1431093</v>
      </c>
      <c r="S1713" s="21"/>
      <c r="T1713" s="21"/>
      <c r="U1713" s="125">
        <v>0</v>
      </c>
      <c r="V1713" s="21">
        <v>41436</v>
      </c>
      <c r="W1713" s="34">
        <v>49668</v>
      </c>
      <c r="X1713" s="109"/>
    </row>
    <row r="1714" spans="2:24" x14ac:dyDescent="0.2">
      <c r="B1714" s="14" t="s">
        <v>19015</v>
      </c>
      <c r="C1714" s="33" t="s">
        <v>8099</v>
      </c>
      <c r="D1714" s="16" t="s">
        <v>22216</v>
      </c>
      <c r="E1714" s="18" t="s">
        <v>26</v>
      </c>
      <c r="F1714" s="34">
        <v>41244</v>
      </c>
      <c r="G1714" s="20" t="s">
        <v>21186</v>
      </c>
      <c r="H1714" s="109"/>
      <c r="I1714" s="21"/>
      <c r="J1714" s="21">
        <v>2282937</v>
      </c>
      <c r="K1714" s="21">
        <v>834371</v>
      </c>
      <c r="L1714" s="21">
        <v>1188550</v>
      </c>
      <c r="M1714" s="21"/>
      <c r="N1714" s="21">
        <v>-849799</v>
      </c>
      <c r="O1714" s="21">
        <v>338751</v>
      </c>
      <c r="P1714" s="125">
        <v>-1188550</v>
      </c>
      <c r="Q1714" s="21"/>
      <c r="R1714" s="21"/>
      <c r="S1714" s="21"/>
      <c r="T1714" s="21"/>
      <c r="U1714" s="125">
        <v>0</v>
      </c>
      <c r="V1714" s="21">
        <v>50804</v>
      </c>
      <c r="W1714" s="34">
        <v>52868</v>
      </c>
      <c r="X1714" s="109"/>
    </row>
    <row r="1715" spans="2:24" x14ac:dyDescent="0.2">
      <c r="B1715" s="14" t="s">
        <v>19013</v>
      </c>
      <c r="C1715" s="33" t="s">
        <v>7261</v>
      </c>
      <c r="D1715" s="16" t="s">
        <v>22215</v>
      </c>
      <c r="E1715" s="18" t="s">
        <v>26</v>
      </c>
      <c r="F1715" s="34">
        <v>41244</v>
      </c>
      <c r="G1715" s="20" t="s">
        <v>21186</v>
      </c>
      <c r="H1715" s="109"/>
      <c r="I1715" s="21">
        <v>2219619</v>
      </c>
      <c r="J1715" s="21">
        <v>2219619</v>
      </c>
      <c r="K1715" s="21">
        <v>2216530</v>
      </c>
      <c r="L1715" s="21">
        <v>2219004</v>
      </c>
      <c r="M1715" s="21"/>
      <c r="N1715" s="21">
        <v>614</v>
      </c>
      <c r="O1715" s="21"/>
      <c r="P1715" s="125">
        <v>614</v>
      </c>
      <c r="Q1715" s="21"/>
      <c r="R1715" s="21">
        <v>2219619</v>
      </c>
      <c r="S1715" s="21"/>
      <c r="T1715" s="21"/>
      <c r="U1715" s="125">
        <v>0</v>
      </c>
      <c r="V1715" s="21">
        <v>115560</v>
      </c>
      <c r="W1715" s="34">
        <v>53067</v>
      </c>
      <c r="X1715" s="109"/>
    </row>
    <row r="1716" spans="2:24" x14ac:dyDescent="0.2">
      <c r="B1716" s="14" t="s">
        <v>19011</v>
      </c>
      <c r="C1716" s="33" t="s">
        <v>8093</v>
      </c>
      <c r="D1716" s="16" t="s">
        <v>22214</v>
      </c>
      <c r="E1716" s="18" t="s">
        <v>26</v>
      </c>
      <c r="F1716" s="34">
        <v>41244</v>
      </c>
      <c r="G1716" s="20" t="s">
        <v>21186</v>
      </c>
      <c r="H1716" s="109"/>
      <c r="I1716" s="21">
        <v>327728</v>
      </c>
      <c r="J1716" s="21">
        <v>327728</v>
      </c>
      <c r="K1716" s="21">
        <v>324860</v>
      </c>
      <c r="L1716" s="21">
        <v>255692</v>
      </c>
      <c r="M1716" s="21"/>
      <c r="N1716" s="21">
        <v>72036</v>
      </c>
      <c r="O1716" s="21"/>
      <c r="P1716" s="125">
        <v>72036</v>
      </c>
      <c r="Q1716" s="21"/>
      <c r="R1716" s="21">
        <v>327728</v>
      </c>
      <c r="S1716" s="21"/>
      <c r="T1716" s="21"/>
      <c r="U1716" s="125">
        <v>0</v>
      </c>
      <c r="V1716" s="21">
        <v>6283</v>
      </c>
      <c r="W1716" s="34">
        <v>49851</v>
      </c>
      <c r="X1716" s="109"/>
    </row>
    <row r="1717" spans="2:24" x14ac:dyDescent="0.2">
      <c r="B1717" s="14" t="s">
        <v>19009</v>
      </c>
      <c r="C1717" s="33" t="s">
        <v>7249</v>
      </c>
      <c r="D1717" s="16" t="s">
        <v>22213</v>
      </c>
      <c r="E1717" s="18" t="s">
        <v>26</v>
      </c>
      <c r="F1717" s="34">
        <v>41244</v>
      </c>
      <c r="G1717" s="20" t="s">
        <v>21186</v>
      </c>
      <c r="H1717" s="109"/>
      <c r="I1717" s="21">
        <v>1942618</v>
      </c>
      <c r="J1717" s="21">
        <v>1942618</v>
      </c>
      <c r="K1717" s="21">
        <v>1941632</v>
      </c>
      <c r="L1717" s="21">
        <v>1942567</v>
      </c>
      <c r="M1717" s="21"/>
      <c r="N1717" s="21">
        <v>51</v>
      </c>
      <c r="O1717" s="21"/>
      <c r="P1717" s="125">
        <v>51</v>
      </c>
      <c r="Q1717" s="21"/>
      <c r="R1717" s="21">
        <v>1942618</v>
      </c>
      <c r="S1717" s="21"/>
      <c r="T1717" s="21"/>
      <c r="U1717" s="125">
        <v>0</v>
      </c>
      <c r="V1717" s="21">
        <v>44802</v>
      </c>
      <c r="W1717" s="34">
        <v>53827</v>
      </c>
      <c r="X1717" s="109"/>
    </row>
    <row r="1718" spans="2:24" x14ac:dyDescent="0.2">
      <c r="B1718" s="14" t="s">
        <v>19006</v>
      </c>
      <c r="C1718" s="33" t="s">
        <v>8091</v>
      </c>
      <c r="D1718" s="16" t="s">
        <v>22212</v>
      </c>
      <c r="E1718" s="18" t="s">
        <v>26</v>
      </c>
      <c r="F1718" s="34">
        <v>41244</v>
      </c>
      <c r="G1718" s="20" t="s">
        <v>21186</v>
      </c>
      <c r="H1718" s="109"/>
      <c r="I1718" s="21">
        <v>38646</v>
      </c>
      <c r="J1718" s="21">
        <v>1320900</v>
      </c>
      <c r="K1718" s="21">
        <v>1283336</v>
      </c>
      <c r="L1718" s="21">
        <v>37326</v>
      </c>
      <c r="M1718" s="21"/>
      <c r="N1718" s="21">
        <v>1320</v>
      </c>
      <c r="O1718" s="21"/>
      <c r="P1718" s="125">
        <v>1320</v>
      </c>
      <c r="Q1718" s="21"/>
      <c r="R1718" s="21">
        <v>38646</v>
      </c>
      <c r="S1718" s="21"/>
      <c r="T1718" s="21"/>
      <c r="U1718" s="125">
        <v>0</v>
      </c>
      <c r="V1718" s="21">
        <v>13948</v>
      </c>
      <c r="W1718" s="34">
        <v>49515</v>
      </c>
      <c r="X1718" s="109"/>
    </row>
    <row r="1719" spans="2:24" x14ac:dyDescent="0.2">
      <c r="B1719" s="14" t="s">
        <v>19004</v>
      </c>
      <c r="C1719" s="33" t="s">
        <v>7242</v>
      </c>
      <c r="D1719" s="16" t="s">
        <v>22211</v>
      </c>
      <c r="E1719" s="18" t="s">
        <v>26</v>
      </c>
      <c r="F1719" s="34">
        <v>41244</v>
      </c>
      <c r="G1719" s="20" t="s">
        <v>21186</v>
      </c>
      <c r="H1719" s="109"/>
      <c r="I1719" s="21">
        <v>5350659</v>
      </c>
      <c r="J1719" s="21">
        <v>5350659</v>
      </c>
      <c r="K1719" s="21">
        <v>5314439</v>
      </c>
      <c r="L1719" s="21">
        <v>5333964</v>
      </c>
      <c r="M1719" s="21"/>
      <c r="N1719" s="21">
        <v>16695</v>
      </c>
      <c r="O1719" s="21"/>
      <c r="P1719" s="125">
        <v>16695</v>
      </c>
      <c r="Q1719" s="21"/>
      <c r="R1719" s="21">
        <v>5350659</v>
      </c>
      <c r="S1719" s="21"/>
      <c r="T1719" s="21"/>
      <c r="U1719" s="125">
        <v>0</v>
      </c>
      <c r="V1719" s="21">
        <v>91072</v>
      </c>
      <c r="W1719" s="34">
        <v>54438</v>
      </c>
      <c r="X1719" s="109"/>
    </row>
    <row r="1720" spans="2:24" x14ac:dyDescent="0.2">
      <c r="B1720" s="14" t="s">
        <v>19002</v>
      </c>
      <c r="C1720" s="33" t="s">
        <v>8083</v>
      </c>
      <c r="D1720" s="16" t="s">
        <v>22210</v>
      </c>
      <c r="E1720" s="18" t="s">
        <v>26</v>
      </c>
      <c r="F1720" s="34">
        <v>41244</v>
      </c>
      <c r="G1720" s="20" t="s">
        <v>21186</v>
      </c>
      <c r="H1720" s="109"/>
      <c r="I1720" s="21">
        <v>1349953</v>
      </c>
      <c r="J1720" s="21">
        <v>1349953</v>
      </c>
      <c r="K1720" s="21">
        <v>1350217</v>
      </c>
      <c r="L1720" s="21">
        <v>1198022</v>
      </c>
      <c r="M1720" s="21"/>
      <c r="N1720" s="21">
        <v>151931</v>
      </c>
      <c r="O1720" s="21"/>
      <c r="P1720" s="125">
        <v>151931</v>
      </c>
      <c r="Q1720" s="21"/>
      <c r="R1720" s="21">
        <v>1349953</v>
      </c>
      <c r="S1720" s="21"/>
      <c r="T1720" s="21"/>
      <c r="U1720" s="125">
        <v>0</v>
      </c>
      <c r="V1720" s="21">
        <v>25281</v>
      </c>
      <c r="W1720" s="34">
        <v>50155</v>
      </c>
      <c r="X1720" s="109"/>
    </row>
    <row r="1721" spans="2:24" x14ac:dyDescent="0.2">
      <c r="B1721" s="14" t="s">
        <v>19000</v>
      </c>
      <c r="C1721" s="33" t="s">
        <v>7234</v>
      </c>
      <c r="D1721" s="16" t="s">
        <v>22209</v>
      </c>
      <c r="E1721" s="18" t="s">
        <v>26</v>
      </c>
      <c r="F1721" s="34">
        <v>41153</v>
      </c>
      <c r="G1721" s="20" t="s">
        <v>21186</v>
      </c>
      <c r="H1721" s="109"/>
      <c r="I1721" s="21"/>
      <c r="J1721" s="21"/>
      <c r="K1721" s="21">
        <v>1509401</v>
      </c>
      <c r="L1721" s="21">
        <v>737410</v>
      </c>
      <c r="M1721" s="21"/>
      <c r="N1721" s="21">
        <v>-737410</v>
      </c>
      <c r="O1721" s="21"/>
      <c r="P1721" s="125">
        <v>-737410</v>
      </c>
      <c r="Q1721" s="21"/>
      <c r="R1721" s="21"/>
      <c r="S1721" s="21"/>
      <c r="T1721" s="21"/>
      <c r="U1721" s="125">
        <v>0</v>
      </c>
      <c r="V1721" s="21">
        <v>160985</v>
      </c>
      <c r="W1721" s="34">
        <v>55196</v>
      </c>
      <c r="X1721" s="109"/>
    </row>
    <row r="1722" spans="2:24" x14ac:dyDescent="0.2">
      <c r="B1722" s="14" t="s">
        <v>18997</v>
      </c>
      <c r="C1722" s="33" t="s">
        <v>7222</v>
      </c>
      <c r="D1722" s="16" t="s">
        <v>19539</v>
      </c>
      <c r="E1722" s="18" t="s">
        <v>26</v>
      </c>
      <c r="F1722" s="34">
        <v>41244</v>
      </c>
      <c r="G1722" s="20" t="s">
        <v>21186</v>
      </c>
      <c r="H1722" s="109"/>
      <c r="I1722" s="21"/>
      <c r="J1722" s="21"/>
      <c r="K1722" s="21">
        <v>180643</v>
      </c>
      <c r="L1722" s="21">
        <v>167327</v>
      </c>
      <c r="M1722" s="21"/>
      <c r="N1722" s="21">
        <v>-167327</v>
      </c>
      <c r="O1722" s="21"/>
      <c r="P1722" s="125">
        <v>-167327</v>
      </c>
      <c r="Q1722" s="21"/>
      <c r="R1722" s="21"/>
      <c r="S1722" s="21"/>
      <c r="T1722" s="21"/>
      <c r="U1722" s="125">
        <v>0</v>
      </c>
      <c r="V1722" s="21">
        <v>19908</v>
      </c>
      <c r="W1722" s="34">
        <v>53523</v>
      </c>
      <c r="X1722" s="109"/>
    </row>
    <row r="1723" spans="2:24" x14ac:dyDescent="0.2">
      <c r="B1723" s="14" t="s">
        <v>18994</v>
      </c>
      <c r="C1723" s="33" t="s">
        <v>22208</v>
      </c>
      <c r="D1723" s="16" t="s">
        <v>22207</v>
      </c>
      <c r="E1723" s="18" t="s">
        <v>26</v>
      </c>
      <c r="F1723" s="34">
        <v>40955</v>
      </c>
      <c r="G1723" s="20" t="s">
        <v>18973</v>
      </c>
      <c r="H1723" s="109"/>
      <c r="I1723" s="21">
        <v>4835000</v>
      </c>
      <c r="J1723" s="21">
        <v>5000000</v>
      </c>
      <c r="K1723" s="21">
        <v>4968700</v>
      </c>
      <c r="L1723" s="21">
        <v>4986536</v>
      </c>
      <c r="M1723" s="21"/>
      <c r="N1723" s="21">
        <v>549</v>
      </c>
      <c r="O1723" s="21"/>
      <c r="P1723" s="125">
        <v>549</v>
      </c>
      <c r="Q1723" s="21"/>
      <c r="R1723" s="21">
        <v>4987085</v>
      </c>
      <c r="S1723" s="21"/>
      <c r="T1723" s="21">
        <v>-152085</v>
      </c>
      <c r="U1723" s="125">
        <v>-152085</v>
      </c>
      <c r="V1723" s="21">
        <v>119931</v>
      </c>
      <c r="W1723" s="34">
        <v>42444</v>
      </c>
      <c r="X1723" s="109"/>
    </row>
    <row r="1724" spans="2:24" x14ac:dyDescent="0.2">
      <c r="B1724" s="14" t="s">
        <v>18992</v>
      </c>
      <c r="C1724" s="33" t="s">
        <v>22206</v>
      </c>
      <c r="D1724" s="16" t="s">
        <v>22205</v>
      </c>
      <c r="E1724" s="18" t="s">
        <v>26</v>
      </c>
      <c r="F1724" s="34">
        <v>41163</v>
      </c>
      <c r="G1724" s="20" t="s">
        <v>191</v>
      </c>
      <c r="H1724" s="109"/>
      <c r="I1724" s="21">
        <v>9877806</v>
      </c>
      <c r="J1724" s="21">
        <v>9965000</v>
      </c>
      <c r="K1724" s="21">
        <v>9918318</v>
      </c>
      <c r="L1724" s="21">
        <v>9922075</v>
      </c>
      <c r="M1724" s="21"/>
      <c r="N1724" s="21">
        <v>875</v>
      </c>
      <c r="O1724" s="21"/>
      <c r="P1724" s="125">
        <v>875</v>
      </c>
      <c r="Q1724" s="21"/>
      <c r="R1724" s="21">
        <v>9922950</v>
      </c>
      <c r="S1724" s="21"/>
      <c r="T1724" s="21">
        <v>-45144</v>
      </c>
      <c r="U1724" s="125">
        <v>-45144</v>
      </c>
      <c r="V1724" s="21">
        <v>724885</v>
      </c>
      <c r="W1724" s="34">
        <v>49689</v>
      </c>
      <c r="X1724" s="109"/>
    </row>
    <row r="1725" spans="2:24" x14ac:dyDescent="0.2">
      <c r="B1725" s="14" t="s">
        <v>18989</v>
      </c>
      <c r="C1725" s="33" t="s">
        <v>22204</v>
      </c>
      <c r="D1725" s="16" t="s">
        <v>22203</v>
      </c>
      <c r="E1725" s="18" t="s">
        <v>26</v>
      </c>
      <c r="F1725" s="34">
        <v>40956</v>
      </c>
      <c r="G1725" s="20" t="s">
        <v>18973</v>
      </c>
      <c r="H1725" s="109"/>
      <c r="I1725" s="21">
        <v>4815000</v>
      </c>
      <c r="J1725" s="21">
        <v>5000000</v>
      </c>
      <c r="K1725" s="21">
        <v>4950150</v>
      </c>
      <c r="L1725" s="21">
        <v>4955283</v>
      </c>
      <c r="M1725" s="21"/>
      <c r="N1725" s="21">
        <v>958</v>
      </c>
      <c r="O1725" s="21"/>
      <c r="P1725" s="125">
        <v>958</v>
      </c>
      <c r="Q1725" s="21"/>
      <c r="R1725" s="21">
        <v>4956241</v>
      </c>
      <c r="S1725" s="21"/>
      <c r="T1725" s="21">
        <v>-141241</v>
      </c>
      <c r="U1725" s="125">
        <v>-141241</v>
      </c>
      <c r="V1725" s="21">
        <v>121840</v>
      </c>
      <c r="W1725" s="34">
        <v>44301</v>
      </c>
      <c r="X1725" s="109"/>
    </row>
    <row r="1726" spans="2:24" x14ac:dyDescent="0.2">
      <c r="B1726" s="14" t="s">
        <v>22202</v>
      </c>
      <c r="C1726" s="33" t="s">
        <v>22201</v>
      </c>
      <c r="D1726" s="16" t="s">
        <v>22200</v>
      </c>
      <c r="E1726" s="18" t="s">
        <v>26</v>
      </c>
      <c r="F1726" s="34">
        <v>40954</v>
      </c>
      <c r="G1726" s="20" t="s">
        <v>21186</v>
      </c>
      <c r="H1726" s="109"/>
      <c r="I1726" s="21">
        <v>741939</v>
      </c>
      <c r="J1726" s="21">
        <v>741939</v>
      </c>
      <c r="K1726" s="21">
        <v>741814</v>
      </c>
      <c r="L1726" s="21">
        <v>741939</v>
      </c>
      <c r="M1726" s="21"/>
      <c r="N1726" s="21"/>
      <c r="O1726" s="21"/>
      <c r="P1726" s="125"/>
      <c r="Q1726" s="21"/>
      <c r="R1726" s="21">
        <v>741939</v>
      </c>
      <c r="S1726" s="21"/>
      <c r="T1726" s="21"/>
      <c r="U1726" s="125"/>
      <c r="V1726" s="21">
        <v>1833</v>
      </c>
      <c r="W1726" s="34">
        <v>41562</v>
      </c>
      <c r="X1726" s="109"/>
    </row>
    <row r="1727" spans="2:24" x14ac:dyDescent="0.2">
      <c r="B1727" s="14" t="s">
        <v>22199</v>
      </c>
      <c r="C1727" s="33" t="s">
        <v>22198</v>
      </c>
      <c r="D1727" s="16" t="s">
        <v>22197</v>
      </c>
      <c r="E1727" s="18" t="s">
        <v>26</v>
      </c>
      <c r="F1727" s="34">
        <v>41044</v>
      </c>
      <c r="G1727" s="20" t="s">
        <v>21186</v>
      </c>
      <c r="H1727" s="109"/>
      <c r="I1727" s="21">
        <v>3849979</v>
      </c>
      <c r="J1727" s="21">
        <v>3849979</v>
      </c>
      <c r="K1727" s="21">
        <v>3849832</v>
      </c>
      <c r="L1727" s="21">
        <v>3849979</v>
      </c>
      <c r="M1727" s="21"/>
      <c r="N1727" s="21"/>
      <c r="O1727" s="21"/>
      <c r="P1727" s="125"/>
      <c r="Q1727" s="21"/>
      <c r="R1727" s="21">
        <v>3849979</v>
      </c>
      <c r="S1727" s="21"/>
      <c r="T1727" s="21"/>
      <c r="U1727" s="125"/>
      <c r="V1727" s="21">
        <v>14603</v>
      </c>
      <c r="W1727" s="34">
        <v>41562</v>
      </c>
      <c r="X1727" s="109"/>
    </row>
    <row r="1728" spans="2:24" x14ac:dyDescent="0.2">
      <c r="B1728" s="14" t="s">
        <v>22196</v>
      </c>
      <c r="C1728" s="33" t="s">
        <v>22195</v>
      </c>
      <c r="D1728" s="16" t="s">
        <v>22194</v>
      </c>
      <c r="E1728" s="18" t="s">
        <v>26</v>
      </c>
      <c r="F1728" s="34">
        <v>40961</v>
      </c>
      <c r="G1728" s="20" t="s">
        <v>191</v>
      </c>
      <c r="H1728" s="109"/>
      <c r="I1728" s="21">
        <v>10367000</v>
      </c>
      <c r="J1728" s="21">
        <v>10000000</v>
      </c>
      <c r="K1728" s="21">
        <v>9994900</v>
      </c>
      <c r="L1728" s="21">
        <v>9994981</v>
      </c>
      <c r="M1728" s="21"/>
      <c r="N1728" s="21">
        <v>146</v>
      </c>
      <c r="O1728" s="21"/>
      <c r="P1728" s="125">
        <v>146</v>
      </c>
      <c r="Q1728" s="21"/>
      <c r="R1728" s="21">
        <v>9995127</v>
      </c>
      <c r="S1728" s="21"/>
      <c r="T1728" s="21">
        <v>371873</v>
      </c>
      <c r="U1728" s="125">
        <v>371873</v>
      </c>
      <c r="V1728" s="21">
        <v>61389</v>
      </c>
      <c r="W1728" s="34">
        <v>42705</v>
      </c>
      <c r="X1728" s="109"/>
    </row>
    <row r="1729" spans="2:24" x14ac:dyDescent="0.2">
      <c r="B1729" s="14" t="s">
        <v>22193</v>
      </c>
      <c r="C1729" s="33" t="s">
        <v>11810</v>
      </c>
      <c r="D1729" s="16" t="s">
        <v>22192</v>
      </c>
      <c r="E1729" s="18" t="s">
        <v>26</v>
      </c>
      <c r="F1729" s="34">
        <v>41122</v>
      </c>
      <c r="G1729" s="20" t="s">
        <v>20597</v>
      </c>
      <c r="H1729" s="109"/>
      <c r="I1729" s="21">
        <v>371200</v>
      </c>
      <c r="J1729" s="21">
        <v>371200</v>
      </c>
      <c r="K1729" s="21">
        <v>371200</v>
      </c>
      <c r="L1729" s="21">
        <v>371200</v>
      </c>
      <c r="M1729" s="21"/>
      <c r="N1729" s="21"/>
      <c r="O1729" s="21"/>
      <c r="P1729" s="125"/>
      <c r="Q1729" s="21"/>
      <c r="R1729" s="21">
        <v>371200</v>
      </c>
      <c r="S1729" s="21"/>
      <c r="T1729" s="21"/>
      <c r="U1729" s="125"/>
      <c r="V1729" s="21">
        <v>25553</v>
      </c>
      <c r="W1729" s="34">
        <v>43313</v>
      </c>
      <c r="X1729" s="109"/>
    </row>
    <row r="1730" spans="2:24" x14ac:dyDescent="0.2">
      <c r="B1730" s="14" t="s">
        <v>22191</v>
      </c>
      <c r="C1730" s="33" t="s">
        <v>11795</v>
      </c>
      <c r="D1730" s="16" t="s">
        <v>22190</v>
      </c>
      <c r="E1730" s="18" t="s">
        <v>26</v>
      </c>
      <c r="F1730" s="34">
        <v>41181</v>
      </c>
      <c r="G1730" s="20" t="s">
        <v>20922</v>
      </c>
      <c r="H1730" s="109"/>
      <c r="I1730" s="21">
        <v>596573</v>
      </c>
      <c r="J1730" s="21">
        <v>596573</v>
      </c>
      <c r="K1730" s="21">
        <v>575072</v>
      </c>
      <c r="L1730" s="21">
        <v>581121</v>
      </c>
      <c r="M1730" s="21"/>
      <c r="N1730" s="21">
        <v>15452</v>
      </c>
      <c r="O1730" s="21"/>
      <c r="P1730" s="125">
        <v>15452</v>
      </c>
      <c r="Q1730" s="21"/>
      <c r="R1730" s="21">
        <v>596573</v>
      </c>
      <c r="S1730" s="21"/>
      <c r="T1730" s="21"/>
      <c r="U1730" s="125">
        <v>0</v>
      </c>
      <c r="V1730" s="21">
        <v>33688</v>
      </c>
      <c r="W1730" s="34">
        <v>44284</v>
      </c>
      <c r="X1730" s="109"/>
    </row>
    <row r="1731" spans="2:24" x14ac:dyDescent="0.2">
      <c r="B1731" s="14" t="s">
        <v>22189</v>
      </c>
      <c r="C1731" s="33" t="s">
        <v>22188</v>
      </c>
      <c r="D1731" s="16" t="s">
        <v>22187</v>
      </c>
      <c r="E1731" s="18" t="s">
        <v>26</v>
      </c>
      <c r="F1731" s="34">
        <v>41246</v>
      </c>
      <c r="G1731" s="20" t="s">
        <v>3559</v>
      </c>
      <c r="H1731" s="109"/>
      <c r="I1731" s="21">
        <v>14900000</v>
      </c>
      <c r="J1731" s="21">
        <v>14900000</v>
      </c>
      <c r="K1731" s="21">
        <v>14894785</v>
      </c>
      <c r="L1731" s="21">
        <v>14898974</v>
      </c>
      <c r="M1731" s="21"/>
      <c r="N1731" s="21">
        <v>1026</v>
      </c>
      <c r="O1731" s="21"/>
      <c r="P1731" s="125">
        <v>1026</v>
      </c>
      <c r="Q1731" s="21"/>
      <c r="R1731" s="21">
        <v>14900000</v>
      </c>
      <c r="S1731" s="21"/>
      <c r="T1731" s="21"/>
      <c r="U1731" s="125">
        <v>0</v>
      </c>
      <c r="V1731" s="21">
        <v>763625</v>
      </c>
      <c r="W1731" s="34">
        <v>41246</v>
      </c>
      <c r="X1731" s="109"/>
    </row>
    <row r="1732" spans="2:24" x14ac:dyDescent="0.2">
      <c r="B1732" s="14" t="s">
        <v>22186</v>
      </c>
      <c r="C1732" s="33" t="s">
        <v>22185</v>
      </c>
      <c r="D1732" s="16" t="s">
        <v>22184</v>
      </c>
      <c r="E1732" s="18" t="s">
        <v>26</v>
      </c>
      <c r="F1732" s="34">
        <v>41075</v>
      </c>
      <c r="G1732" s="20" t="s">
        <v>3559</v>
      </c>
      <c r="H1732" s="109"/>
      <c r="I1732" s="21">
        <v>19375000</v>
      </c>
      <c r="J1732" s="21">
        <v>19375000</v>
      </c>
      <c r="K1732" s="21">
        <v>20686159</v>
      </c>
      <c r="L1732" s="21">
        <v>19467705</v>
      </c>
      <c r="M1732" s="21"/>
      <c r="N1732" s="21">
        <v>-92705</v>
      </c>
      <c r="O1732" s="21"/>
      <c r="P1732" s="125">
        <v>-92705</v>
      </c>
      <c r="Q1732" s="21"/>
      <c r="R1732" s="21">
        <v>19375000</v>
      </c>
      <c r="S1732" s="21"/>
      <c r="T1732" s="21"/>
      <c r="U1732" s="125">
        <v>0</v>
      </c>
      <c r="V1732" s="21">
        <v>697500</v>
      </c>
      <c r="W1732" s="34">
        <v>41075</v>
      </c>
      <c r="X1732" s="109"/>
    </row>
    <row r="1733" spans="2:24" x14ac:dyDescent="0.2">
      <c r="B1733" s="14" t="s">
        <v>22183</v>
      </c>
      <c r="C1733" s="33" t="s">
        <v>11781</v>
      </c>
      <c r="D1733" s="16" t="s">
        <v>22182</v>
      </c>
      <c r="E1733" s="18" t="s">
        <v>26</v>
      </c>
      <c r="F1733" s="34">
        <v>41274</v>
      </c>
      <c r="G1733" s="20" t="s">
        <v>20922</v>
      </c>
      <c r="H1733" s="109"/>
      <c r="I1733" s="21">
        <v>687917</v>
      </c>
      <c r="J1733" s="21">
        <v>687917</v>
      </c>
      <c r="K1733" s="21">
        <v>687917</v>
      </c>
      <c r="L1733" s="21">
        <v>687917</v>
      </c>
      <c r="M1733" s="21"/>
      <c r="N1733" s="21"/>
      <c r="O1733" s="21"/>
      <c r="P1733" s="125"/>
      <c r="Q1733" s="21"/>
      <c r="R1733" s="21">
        <v>687917</v>
      </c>
      <c r="S1733" s="21"/>
      <c r="T1733" s="21"/>
      <c r="U1733" s="125"/>
      <c r="V1733" s="21">
        <v>19635</v>
      </c>
      <c r="W1733" s="34">
        <v>43220</v>
      </c>
      <c r="X1733" s="109"/>
    </row>
    <row r="1734" spans="2:24" x14ac:dyDescent="0.2">
      <c r="B1734" s="14" t="s">
        <v>22181</v>
      </c>
      <c r="C1734" s="33" t="s">
        <v>6105</v>
      </c>
      <c r="D1734" s="16" t="s">
        <v>22179</v>
      </c>
      <c r="E1734" s="18" t="s">
        <v>26</v>
      </c>
      <c r="F1734" s="34">
        <v>41120</v>
      </c>
      <c r="G1734" s="20" t="s">
        <v>20922</v>
      </c>
      <c r="H1734" s="109"/>
      <c r="I1734" s="21">
        <v>73773</v>
      </c>
      <c r="J1734" s="21">
        <v>73773</v>
      </c>
      <c r="K1734" s="21">
        <v>73773</v>
      </c>
      <c r="L1734" s="21">
        <v>73773</v>
      </c>
      <c r="M1734" s="21"/>
      <c r="N1734" s="21"/>
      <c r="O1734" s="21"/>
      <c r="P1734" s="125"/>
      <c r="Q1734" s="21"/>
      <c r="R1734" s="21">
        <v>73773</v>
      </c>
      <c r="S1734" s="21"/>
      <c r="T1734" s="21"/>
      <c r="U1734" s="125"/>
      <c r="V1734" s="21">
        <v>5437</v>
      </c>
      <c r="W1734" s="34">
        <v>43495</v>
      </c>
      <c r="X1734" s="109"/>
    </row>
    <row r="1735" spans="2:24" x14ac:dyDescent="0.2">
      <c r="B1735" s="14" t="s">
        <v>22180</v>
      </c>
      <c r="C1735" s="33" t="s">
        <v>6103</v>
      </c>
      <c r="D1735" s="16" t="s">
        <v>22179</v>
      </c>
      <c r="E1735" s="18" t="s">
        <v>26</v>
      </c>
      <c r="F1735" s="34">
        <v>41120</v>
      </c>
      <c r="G1735" s="20" t="s">
        <v>20922</v>
      </c>
      <c r="H1735" s="109"/>
      <c r="I1735" s="21">
        <v>72147</v>
      </c>
      <c r="J1735" s="21">
        <v>72147</v>
      </c>
      <c r="K1735" s="21">
        <v>72147</v>
      </c>
      <c r="L1735" s="21">
        <v>72147</v>
      </c>
      <c r="M1735" s="21"/>
      <c r="N1735" s="21"/>
      <c r="O1735" s="21"/>
      <c r="P1735" s="125"/>
      <c r="Q1735" s="21"/>
      <c r="R1735" s="21">
        <v>72147</v>
      </c>
      <c r="S1735" s="21"/>
      <c r="T1735" s="21"/>
      <c r="U1735" s="125"/>
      <c r="V1735" s="21">
        <v>5317</v>
      </c>
      <c r="W1735" s="34">
        <v>43495</v>
      </c>
      <c r="X1735" s="109"/>
    </row>
    <row r="1736" spans="2:24" x14ac:dyDescent="0.2">
      <c r="B1736" s="14" t="s">
        <v>22178</v>
      </c>
      <c r="C1736" s="33" t="s">
        <v>6100</v>
      </c>
      <c r="D1736" s="16" t="s">
        <v>22177</v>
      </c>
      <c r="E1736" s="18" t="s">
        <v>26</v>
      </c>
      <c r="F1736" s="34">
        <v>41120</v>
      </c>
      <c r="G1736" s="20" t="s">
        <v>20922</v>
      </c>
      <c r="H1736" s="109"/>
      <c r="I1736" s="21">
        <v>136501</v>
      </c>
      <c r="J1736" s="21">
        <v>136501</v>
      </c>
      <c r="K1736" s="21">
        <v>136501</v>
      </c>
      <c r="L1736" s="21">
        <v>136501</v>
      </c>
      <c r="M1736" s="21"/>
      <c r="N1736" s="21"/>
      <c r="O1736" s="21"/>
      <c r="P1736" s="125"/>
      <c r="Q1736" s="21"/>
      <c r="R1736" s="21">
        <v>136501</v>
      </c>
      <c r="S1736" s="21"/>
      <c r="T1736" s="21"/>
      <c r="U1736" s="125"/>
      <c r="V1736" s="21">
        <v>9924</v>
      </c>
      <c r="W1736" s="34">
        <v>43860</v>
      </c>
      <c r="X1736" s="109"/>
    </row>
    <row r="1737" spans="2:24" x14ac:dyDescent="0.2">
      <c r="B1737" s="14" t="s">
        <v>22176</v>
      </c>
      <c r="C1737" s="33" t="s">
        <v>11775</v>
      </c>
      <c r="D1737" s="16" t="s">
        <v>22175</v>
      </c>
      <c r="E1737" s="18" t="s">
        <v>26</v>
      </c>
      <c r="F1737" s="34">
        <v>41120</v>
      </c>
      <c r="G1737" s="20" t="s">
        <v>20922</v>
      </c>
      <c r="H1737" s="109"/>
      <c r="I1737" s="21">
        <v>782049</v>
      </c>
      <c r="J1737" s="21">
        <v>782049</v>
      </c>
      <c r="K1737" s="21">
        <v>782049</v>
      </c>
      <c r="L1737" s="21">
        <v>782049</v>
      </c>
      <c r="M1737" s="21"/>
      <c r="N1737" s="21"/>
      <c r="O1737" s="21"/>
      <c r="P1737" s="125"/>
      <c r="Q1737" s="21"/>
      <c r="R1737" s="21">
        <v>782049</v>
      </c>
      <c r="S1737" s="21"/>
      <c r="T1737" s="21"/>
      <c r="U1737" s="125"/>
      <c r="V1737" s="21">
        <v>54133</v>
      </c>
      <c r="W1737" s="34">
        <v>43130</v>
      </c>
      <c r="X1737" s="109"/>
    </row>
    <row r="1738" spans="2:24" x14ac:dyDescent="0.2">
      <c r="B1738" s="14" t="s">
        <v>22174</v>
      </c>
      <c r="C1738" s="33" t="s">
        <v>22173</v>
      </c>
      <c r="D1738" s="16" t="s">
        <v>22172</v>
      </c>
      <c r="E1738" s="18" t="s">
        <v>26</v>
      </c>
      <c r="F1738" s="34">
        <v>41136</v>
      </c>
      <c r="G1738" s="20" t="s">
        <v>3559</v>
      </c>
      <c r="H1738" s="109"/>
      <c r="I1738" s="21">
        <v>2000000</v>
      </c>
      <c r="J1738" s="21">
        <v>2000000</v>
      </c>
      <c r="K1738" s="21">
        <v>2107520</v>
      </c>
      <c r="L1738" s="21">
        <v>2009074</v>
      </c>
      <c r="M1738" s="21"/>
      <c r="N1738" s="21">
        <v>-9074</v>
      </c>
      <c r="O1738" s="21"/>
      <c r="P1738" s="125">
        <v>-9074</v>
      </c>
      <c r="Q1738" s="21"/>
      <c r="R1738" s="21">
        <v>2000000</v>
      </c>
      <c r="S1738" s="21"/>
      <c r="T1738" s="21"/>
      <c r="U1738" s="125">
        <v>0</v>
      </c>
      <c r="V1738" s="21">
        <v>114000</v>
      </c>
      <c r="W1738" s="34">
        <v>41136</v>
      </c>
      <c r="X1738" s="109"/>
    </row>
    <row r="1739" spans="2:24" x14ac:dyDescent="0.2">
      <c r="B1739" s="14" t="s">
        <v>22171</v>
      </c>
      <c r="C1739" s="33" t="s">
        <v>7217</v>
      </c>
      <c r="D1739" s="16" t="s">
        <v>22170</v>
      </c>
      <c r="E1739" s="18" t="s">
        <v>26</v>
      </c>
      <c r="F1739" s="34">
        <v>41244</v>
      </c>
      <c r="G1739" s="20" t="s">
        <v>21186</v>
      </c>
      <c r="H1739" s="109"/>
      <c r="I1739" s="21"/>
      <c r="J1739" s="21"/>
      <c r="K1739" s="21">
        <v>536160</v>
      </c>
      <c r="L1739" s="21">
        <v>309136</v>
      </c>
      <c r="M1739" s="21"/>
      <c r="N1739" s="21">
        <v>-302909</v>
      </c>
      <c r="O1739" s="21">
        <v>6227</v>
      </c>
      <c r="P1739" s="125">
        <v>-309136</v>
      </c>
      <c r="Q1739" s="21"/>
      <c r="R1739" s="21"/>
      <c r="S1739" s="21"/>
      <c r="T1739" s="21"/>
      <c r="U1739" s="125">
        <v>0</v>
      </c>
      <c r="V1739" s="21">
        <v>81121</v>
      </c>
      <c r="W1739" s="34">
        <v>51485</v>
      </c>
      <c r="X1739" s="109"/>
    </row>
    <row r="1740" spans="2:24" x14ac:dyDescent="0.2">
      <c r="B1740" s="14" t="s">
        <v>22169</v>
      </c>
      <c r="C1740" s="33" t="s">
        <v>22168</v>
      </c>
      <c r="D1740" s="16" t="s">
        <v>22167</v>
      </c>
      <c r="E1740" s="18" t="s">
        <v>26</v>
      </c>
      <c r="F1740" s="34">
        <v>41169</v>
      </c>
      <c r="G1740" s="20" t="s">
        <v>3559</v>
      </c>
      <c r="H1740" s="109"/>
      <c r="I1740" s="21">
        <v>20000000</v>
      </c>
      <c r="J1740" s="21">
        <v>20000000</v>
      </c>
      <c r="K1740" s="21">
        <v>19997200</v>
      </c>
      <c r="L1740" s="21">
        <v>19999377</v>
      </c>
      <c r="M1740" s="21"/>
      <c r="N1740" s="21">
        <v>623</v>
      </c>
      <c r="O1740" s="21"/>
      <c r="P1740" s="125">
        <v>623</v>
      </c>
      <c r="Q1740" s="21"/>
      <c r="R1740" s="21">
        <v>20000000</v>
      </c>
      <c r="S1740" s="21"/>
      <c r="T1740" s="21"/>
      <c r="U1740" s="125">
        <v>0</v>
      </c>
      <c r="V1740" s="21">
        <v>1100000</v>
      </c>
      <c r="W1740" s="34">
        <v>41169</v>
      </c>
      <c r="X1740" s="109"/>
    </row>
    <row r="1741" spans="2:24" x14ac:dyDescent="0.2">
      <c r="B1741" s="14" t="s">
        <v>22166</v>
      </c>
      <c r="C1741" s="33" t="s">
        <v>22165</v>
      </c>
      <c r="D1741" s="16" t="s">
        <v>22164</v>
      </c>
      <c r="E1741" s="18" t="s">
        <v>26</v>
      </c>
      <c r="F1741" s="34">
        <v>40983</v>
      </c>
      <c r="G1741" s="20" t="s">
        <v>3559</v>
      </c>
      <c r="H1741" s="109"/>
      <c r="I1741" s="21">
        <v>7000000</v>
      </c>
      <c r="J1741" s="21">
        <v>7000000</v>
      </c>
      <c r="K1741" s="21">
        <v>6967450</v>
      </c>
      <c r="L1741" s="21">
        <v>6999244</v>
      </c>
      <c r="M1741" s="21"/>
      <c r="N1741" s="21">
        <v>756</v>
      </c>
      <c r="O1741" s="21"/>
      <c r="P1741" s="125">
        <v>756</v>
      </c>
      <c r="Q1741" s="21"/>
      <c r="R1741" s="21">
        <v>7000000</v>
      </c>
      <c r="S1741" s="21"/>
      <c r="T1741" s="21"/>
      <c r="U1741" s="125">
        <v>0</v>
      </c>
      <c r="V1741" s="21">
        <v>249375</v>
      </c>
      <c r="W1741" s="34">
        <v>40983</v>
      </c>
      <c r="X1741" s="109"/>
    </row>
    <row r="1742" spans="2:24" x14ac:dyDescent="0.2">
      <c r="B1742" s="14" t="s">
        <v>22163</v>
      </c>
      <c r="C1742" s="33" t="s">
        <v>22162</v>
      </c>
      <c r="D1742" s="16" t="s">
        <v>22161</v>
      </c>
      <c r="E1742" s="18" t="s">
        <v>26</v>
      </c>
      <c r="F1742" s="34">
        <v>41167</v>
      </c>
      <c r="G1742" s="20" t="s">
        <v>3559</v>
      </c>
      <c r="H1742" s="109"/>
      <c r="I1742" s="21">
        <v>7200000</v>
      </c>
      <c r="J1742" s="21">
        <v>7200000</v>
      </c>
      <c r="K1742" s="21">
        <v>7192872</v>
      </c>
      <c r="L1742" s="21">
        <v>7198607</v>
      </c>
      <c r="M1742" s="21"/>
      <c r="N1742" s="21">
        <v>1393</v>
      </c>
      <c r="O1742" s="21"/>
      <c r="P1742" s="125">
        <v>1393</v>
      </c>
      <c r="Q1742" s="21"/>
      <c r="R1742" s="21">
        <v>7200000</v>
      </c>
      <c r="S1742" s="21"/>
      <c r="T1742" s="21"/>
      <c r="U1742" s="125">
        <v>0</v>
      </c>
      <c r="V1742" s="21">
        <v>421200</v>
      </c>
      <c r="W1742" s="34">
        <v>41167</v>
      </c>
      <c r="X1742" s="109"/>
    </row>
    <row r="1743" spans="2:24" x14ac:dyDescent="0.2">
      <c r="B1743" s="14" t="s">
        <v>22160</v>
      </c>
      <c r="C1743" s="33" t="s">
        <v>11744</v>
      </c>
      <c r="D1743" s="16" t="s">
        <v>22159</v>
      </c>
      <c r="E1743" s="18" t="s">
        <v>26</v>
      </c>
      <c r="F1743" s="34">
        <v>41273</v>
      </c>
      <c r="G1743" s="20" t="s">
        <v>20922</v>
      </c>
      <c r="H1743" s="109"/>
      <c r="I1743" s="21">
        <v>982595</v>
      </c>
      <c r="J1743" s="21">
        <v>982595</v>
      </c>
      <c r="K1743" s="21">
        <v>982595</v>
      </c>
      <c r="L1743" s="21">
        <v>982595</v>
      </c>
      <c r="M1743" s="21"/>
      <c r="N1743" s="21"/>
      <c r="O1743" s="21"/>
      <c r="P1743" s="125">
        <f>SCDPT4!M1743+SCDPT4!N1743-SCDPT4!O1743</f>
        <v>0</v>
      </c>
      <c r="Q1743" s="21"/>
      <c r="R1743" s="21">
        <v>982595</v>
      </c>
      <c r="S1743" s="21"/>
      <c r="T1743" s="21"/>
      <c r="U1743" s="125">
        <f>SCDPT4!S1743+SCDPT4!T1743</f>
        <v>0</v>
      </c>
      <c r="V1743" s="21">
        <v>29545</v>
      </c>
      <c r="W1743" s="34">
        <v>41638</v>
      </c>
      <c r="X1743" s="109"/>
    </row>
    <row r="1744" spans="2:24" x14ac:dyDescent="0.2">
      <c r="B1744" s="14" t="s">
        <v>22158</v>
      </c>
      <c r="C1744" s="33" t="s">
        <v>22157</v>
      </c>
      <c r="D1744" s="16" t="s">
        <v>22156</v>
      </c>
      <c r="E1744" s="18" t="s">
        <v>26</v>
      </c>
      <c r="F1744" s="34">
        <v>41014</v>
      </c>
      <c r="G1744" s="20" t="s">
        <v>3559</v>
      </c>
      <c r="H1744" s="109"/>
      <c r="I1744" s="21">
        <v>10000000</v>
      </c>
      <c r="J1744" s="21">
        <v>10000000</v>
      </c>
      <c r="K1744" s="21">
        <v>10618850</v>
      </c>
      <c r="L1744" s="21">
        <v>10028066</v>
      </c>
      <c r="M1744" s="21"/>
      <c r="N1744" s="21">
        <v>-28066</v>
      </c>
      <c r="O1744" s="21"/>
      <c r="P1744" s="125">
        <v>-28066</v>
      </c>
      <c r="Q1744" s="21"/>
      <c r="R1744" s="21">
        <v>10000000</v>
      </c>
      <c r="S1744" s="21"/>
      <c r="T1744" s="21"/>
      <c r="U1744" s="125">
        <v>0</v>
      </c>
      <c r="V1744" s="21">
        <v>337500</v>
      </c>
      <c r="W1744" s="34">
        <v>41014</v>
      </c>
      <c r="X1744" s="109"/>
    </row>
    <row r="1745" spans="2:24" x14ac:dyDescent="0.2">
      <c r="B1745" s="14" t="s">
        <v>22155</v>
      </c>
      <c r="C1745" s="33" t="s">
        <v>22154</v>
      </c>
      <c r="D1745" s="16" t="s">
        <v>22153</v>
      </c>
      <c r="E1745" s="18" t="s">
        <v>26</v>
      </c>
      <c r="F1745" s="34">
        <v>41075</v>
      </c>
      <c r="G1745" s="20" t="s">
        <v>3559</v>
      </c>
      <c r="H1745" s="109"/>
      <c r="I1745" s="21">
        <v>5000000</v>
      </c>
      <c r="J1745" s="21">
        <v>5000000</v>
      </c>
      <c r="K1745" s="21">
        <v>5105100</v>
      </c>
      <c r="L1745" s="21">
        <v>5007028</v>
      </c>
      <c r="M1745" s="21"/>
      <c r="N1745" s="21">
        <v>-7028</v>
      </c>
      <c r="O1745" s="21"/>
      <c r="P1745" s="125">
        <v>-7028</v>
      </c>
      <c r="Q1745" s="21"/>
      <c r="R1745" s="21">
        <v>5000000</v>
      </c>
      <c r="S1745" s="21"/>
      <c r="T1745" s="21"/>
      <c r="U1745" s="125">
        <v>0</v>
      </c>
      <c r="V1745" s="21">
        <v>155000</v>
      </c>
      <c r="W1745" s="34">
        <v>41075</v>
      </c>
      <c r="X1745" s="109"/>
    </row>
    <row r="1746" spans="2:24" x14ac:dyDescent="0.2">
      <c r="B1746" s="14" t="s">
        <v>22152</v>
      </c>
      <c r="C1746" s="33" t="s">
        <v>7214</v>
      </c>
      <c r="D1746" s="16" t="s">
        <v>22151</v>
      </c>
      <c r="E1746" s="18" t="s">
        <v>26</v>
      </c>
      <c r="F1746" s="34">
        <v>41244</v>
      </c>
      <c r="G1746" s="20" t="s">
        <v>21186</v>
      </c>
      <c r="H1746" s="109"/>
      <c r="I1746" s="21"/>
      <c r="J1746" s="21"/>
      <c r="K1746" s="21">
        <v>350254</v>
      </c>
      <c r="L1746" s="21">
        <v>311604</v>
      </c>
      <c r="M1746" s="21"/>
      <c r="N1746" s="21">
        <v>-288663</v>
      </c>
      <c r="O1746" s="21">
        <v>22942</v>
      </c>
      <c r="P1746" s="125">
        <v>-311605</v>
      </c>
      <c r="Q1746" s="21"/>
      <c r="R1746" s="21"/>
      <c r="S1746" s="21"/>
      <c r="T1746" s="21"/>
      <c r="U1746" s="125">
        <v>0</v>
      </c>
      <c r="V1746" s="21">
        <v>129670</v>
      </c>
      <c r="W1746" s="34">
        <v>47532</v>
      </c>
      <c r="X1746" s="109"/>
    </row>
    <row r="1747" spans="2:24" x14ac:dyDescent="0.2">
      <c r="B1747" s="14" t="s">
        <v>22150</v>
      </c>
      <c r="C1747" s="33" t="s">
        <v>7211</v>
      </c>
      <c r="D1747" s="16" t="s">
        <v>22149</v>
      </c>
      <c r="E1747" s="18" t="s">
        <v>26</v>
      </c>
      <c r="F1747" s="34">
        <v>41244</v>
      </c>
      <c r="G1747" s="20" t="s">
        <v>21186</v>
      </c>
      <c r="H1747" s="109"/>
      <c r="I1747" s="21"/>
      <c r="J1747" s="21"/>
      <c r="K1747" s="21">
        <v>139447</v>
      </c>
      <c r="L1747" s="21">
        <v>38227</v>
      </c>
      <c r="M1747" s="21"/>
      <c r="N1747" s="21">
        <v>-38227</v>
      </c>
      <c r="O1747" s="21"/>
      <c r="P1747" s="125">
        <v>-38227</v>
      </c>
      <c r="Q1747" s="21"/>
      <c r="R1747" s="21"/>
      <c r="S1747" s="21"/>
      <c r="T1747" s="21"/>
      <c r="U1747" s="125">
        <v>0</v>
      </c>
      <c r="V1747" s="21">
        <v>26721</v>
      </c>
      <c r="W1747" s="34">
        <v>48014</v>
      </c>
      <c r="X1747" s="109"/>
    </row>
    <row r="1748" spans="2:24" x14ac:dyDescent="0.2">
      <c r="B1748" s="14" t="s">
        <v>22148</v>
      </c>
      <c r="C1748" s="33" t="s">
        <v>7186</v>
      </c>
      <c r="D1748" s="16" t="s">
        <v>22147</v>
      </c>
      <c r="E1748" s="18" t="s">
        <v>26</v>
      </c>
      <c r="F1748" s="34">
        <v>41254</v>
      </c>
      <c r="G1748" s="20" t="s">
        <v>21186</v>
      </c>
      <c r="H1748" s="109"/>
      <c r="I1748" s="21"/>
      <c r="J1748" s="21"/>
      <c r="K1748" s="21">
        <v>208556</v>
      </c>
      <c r="L1748" s="21">
        <v>142935</v>
      </c>
      <c r="M1748" s="21"/>
      <c r="N1748" s="21">
        <v>-141680</v>
      </c>
      <c r="O1748" s="21">
        <v>1255</v>
      </c>
      <c r="P1748" s="125">
        <v>-142935</v>
      </c>
      <c r="Q1748" s="21"/>
      <c r="R1748" s="21"/>
      <c r="S1748" s="21"/>
      <c r="T1748" s="21"/>
      <c r="U1748" s="125">
        <v>0</v>
      </c>
      <c r="V1748" s="21">
        <v>23157</v>
      </c>
      <c r="W1748" s="34">
        <v>51181</v>
      </c>
      <c r="X1748" s="109"/>
    </row>
    <row r="1749" spans="2:24" x14ac:dyDescent="0.2">
      <c r="B1749" s="14" t="s">
        <v>22146</v>
      </c>
      <c r="C1749" s="33" t="s">
        <v>7184</v>
      </c>
      <c r="D1749" s="16" t="s">
        <v>22145</v>
      </c>
      <c r="E1749" s="18" t="s">
        <v>26</v>
      </c>
      <c r="F1749" s="34">
        <v>41254</v>
      </c>
      <c r="G1749" s="20" t="s">
        <v>21186</v>
      </c>
      <c r="H1749" s="109"/>
      <c r="I1749" s="21"/>
      <c r="J1749" s="21"/>
      <c r="K1749" s="21">
        <v>76616</v>
      </c>
      <c r="L1749" s="21">
        <v>73665</v>
      </c>
      <c r="M1749" s="21"/>
      <c r="N1749" s="21">
        <v>-72801</v>
      </c>
      <c r="O1749" s="21">
        <v>864</v>
      </c>
      <c r="P1749" s="125">
        <v>-73665</v>
      </c>
      <c r="Q1749" s="21"/>
      <c r="R1749" s="21"/>
      <c r="S1749" s="21"/>
      <c r="T1749" s="21"/>
      <c r="U1749" s="125">
        <v>0</v>
      </c>
      <c r="V1749" s="21">
        <v>7158</v>
      </c>
      <c r="W1749" s="34">
        <v>51181</v>
      </c>
      <c r="X1749" s="109"/>
    </row>
    <row r="1750" spans="2:24" x14ac:dyDescent="0.2">
      <c r="B1750" s="14" t="s">
        <v>22144</v>
      </c>
      <c r="C1750" s="33" t="s">
        <v>7182</v>
      </c>
      <c r="D1750" s="16" t="s">
        <v>22143</v>
      </c>
      <c r="E1750" s="18" t="s">
        <v>26</v>
      </c>
      <c r="F1750" s="34">
        <v>41163</v>
      </c>
      <c r="G1750" s="20" t="s">
        <v>21186</v>
      </c>
      <c r="H1750" s="109"/>
      <c r="I1750" s="21"/>
      <c r="J1750" s="21"/>
      <c r="K1750" s="21">
        <v>582062</v>
      </c>
      <c r="L1750" s="21">
        <v>350812</v>
      </c>
      <c r="M1750" s="21"/>
      <c r="N1750" s="21">
        <v>-350812</v>
      </c>
      <c r="O1750" s="21"/>
      <c r="P1750" s="125">
        <v>-350812</v>
      </c>
      <c r="Q1750" s="21"/>
      <c r="R1750" s="21"/>
      <c r="S1750" s="21"/>
      <c r="T1750" s="21"/>
      <c r="U1750" s="125">
        <v>0</v>
      </c>
      <c r="V1750" s="21">
        <v>176712</v>
      </c>
      <c r="W1750" s="34">
        <v>51028</v>
      </c>
      <c r="X1750" s="109"/>
    </row>
    <row r="1751" spans="2:24" x14ac:dyDescent="0.2">
      <c r="B1751" s="14" t="s">
        <v>22142</v>
      </c>
      <c r="C1751" s="33" t="s">
        <v>7180</v>
      </c>
      <c r="D1751" s="16" t="s">
        <v>22141</v>
      </c>
      <c r="E1751" s="18" t="s">
        <v>26</v>
      </c>
      <c r="F1751" s="34">
        <v>41254</v>
      </c>
      <c r="G1751" s="20" t="s">
        <v>21186</v>
      </c>
      <c r="H1751" s="109"/>
      <c r="I1751" s="21"/>
      <c r="J1751" s="21"/>
      <c r="K1751" s="21">
        <v>300134</v>
      </c>
      <c r="L1751" s="21">
        <v>302627</v>
      </c>
      <c r="M1751" s="21"/>
      <c r="N1751" s="21">
        <v>-302627</v>
      </c>
      <c r="O1751" s="21"/>
      <c r="P1751" s="125">
        <v>-302627</v>
      </c>
      <c r="Q1751" s="21"/>
      <c r="R1751" s="21"/>
      <c r="S1751" s="21"/>
      <c r="T1751" s="21"/>
      <c r="U1751" s="125">
        <v>0</v>
      </c>
      <c r="V1751" s="21">
        <v>17642</v>
      </c>
      <c r="W1751" s="34">
        <v>51028</v>
      </c>
      <c r="X1751" s="109"/>
    </row>
    <row r="1752" spans="2:24" x14ac:dyDescent="0.2">
      <c r="B1752" s="14" t="s">
        <v>22140</v>
      </c>
      <c r="C1752" s="33" t="s">
        <v>7176</v>
      </c>
      <c r="D1752" s="16" t="s">
        <v>22139</v>
      </c>
      <c r="E1752" s="18" t="s">
        <v>26</v>
      </c>
      <c r="F1752" s="34">
        <v>41254</v>
      </c>
      <c r="G1752" s="20" t="s">
        <v>21186</v>
      </c>
      <c r="H1752" s="109"/>
      <c r="I1752" s="21"/>
      <c r="J1752" s="21"/>
      <c r="K1752" s="21">
        <v>70352</v>
      </c>
      <c r="L1752" s="21">
        <v>64166</v>
      </c>
      <c r="M1752" s="21"/>
      <c r="N1752" s="21">
        <v>-64166</v>
      </c>
      <c r="O1752" s="21"/>
      <c r="P1752" s="125">
        <v>-64166</v>
      </c>
      <c r="Q1752" s="21"/>
      <c r="R1752" s="21"/>
      <c r="S1752" s="21"/>
      <c r="T1752" s="21"/>
      <c r="U1752" s="125">
        <v>0</v>
      </c>
      <c r="V1752" s="21">
        <v>3607</v>
      </c>
      <c r="W1752" s="34">
        <v>50724</v>
      </c>
      <c r="X1752" s="109"/>
    </row>
    <row r="1753" spans="2:24" x14ac:dyDescent="0.2">
      <c r="B1753" s="14" t="s">
        <v>22138</v>
      </c>
      <c r="C1753" s="33" t="s">
        <v>7174</v>
      </c>
      <c r="D1753" s="16" t="s">
        <v>22137</v>
      </c>
      <c r="E1753" s="18" t="s">
        <v>26</v>
      </c>
      <c r="F1753" s="34">
        <v>41254</v>
      </c>
      <c r="G1753" s="20" t="s">
        <v>21186</v>
      </c>
      <c r="H1753" s="109"/>
      <c r="I1753" s="21"/>
      <c r="J1753" s="21"/>
      <c r="K1753" s="21">
        <v>178439</v>
      </c>
      <c r="L1753" s="21">
        <v>96617</v>
      </c>
      <c r="M1753" s="21"/>
      <c r="N1753" s="21">
        <v>-96538</v>
      </c>
      <c r="O1753" s="21">
        <v>79</v>
      </c>
      <c r="P1753" s="125">
        <v>-96617</v>
      </c>
      <c r="Q1753" s="21"/>
      <c r="R1753" s="21"/>
      <c r="S1753" s="21"/>
      <c r="T1753" s="21"/>
      <c r="U1753" s="125">
        <v>0</v>
      </c>
      <c r="V1753" s="21">
        <v>8902</v>
      </c>
      <c r="W1753" s="34">
        <v>50724</v>
      </c>
      <c r="X1753" s="109"/>
    </row>
    <row r="1754" spans="2:24" x14ac:dyDescent="0.2">
      <c r="B1754" s="14" t="s">
        <v>22136</v>
      </c>
      <c r="C1754" s="33" t="s">
        <v>7172</v>
      </c>
      <c r="D1754" s="16" t="s">
        <v>22135</v>
      </c>
      <c r="E1754" s="18" t="s">
        <v>26</v>
      </c>
      <c r="F1754" s="34">
        <v>41010</v>
      </c>
      <c r="G1754" s="20" t="s">
        <v>21186</v>
      </c>
      <c r="H1754" s="109"/>
      <c r="I1754" s="21"/>
      <c r="J1754" s="21"/>
      <c r="K1754" s="21">
        <v>552487</v>
      </c>
      <c r="L1754" s="21">
        <v>359037</v>
      </c>
      <c r="M1754" s="21"/>
      <c r="N1754" s="21">
        <v>-359037</v>
      </c>
      <c r="O1754" s="21"/>
      <c r="P1754" s="125">
        <v>-359037</v>
      </c>
      <c r="Q1754" s="21"/>
      <c r="R1754" s="21"/>
      <c r="S1754" s="21"/>
      <c r="T1754" s="21"/>
      <c r="U1754" s="125">
        <v>0</v>
      </c>
      <c r="V1754" s="21">
        <v>65675</v>
      </c>
      <c r="W1754" s="34">
        <v>51181</v>
      </c>
      <c r="X1754" s="109"/>
    </row>
    <row r="1755" spans="2:24" x14ac:dyDescent="0.2">
      <c r="B1755" s="14" t="s">
        <v>22134</v>
      </c>
      <c r="C1755" s="33" t="s">
        <v>6097</v>
      </c>
      <c r="D1755" s="16" t="s">
        <v>22133</v>
      </c>
      <c r="E1755" s="18" t="s">
        <v>5793</v>
      </c>
      <c r="F1755" s="34">
        <v>41194</v>
      </c>
      <c r="G1755" s="20" t="s">
        <v>21186</v>
      </c>
      <c r="H1755" s="109"/>
      <c r="I1755" s="21">
        <v>5224938</v>
      </c>
      <c r="J1755" s="21">
        <v>5224938</v>
      </c>
      <c r="K1755" s="21">
        <v>5043698</v>
      </c>
      <c r="L1755" s="21">
        <v>5064956</v>
      </c>
      <c r="M1755" s="21"/>
      <c r="N1755" s="21">
        <v>159982</v>
      </c>
      <c r="O1755" s="21"/>
      <c r="P1755" s="125">
        <v>159982</v>
      </c>
      <c r="Q1755" s="21"/>
      <c r="R1755" s="21">
        <v>5224938</v>
      </c>
      <c r="S1755" s="21"/>
      <c r="T1755" s="21"/>
      <c r="U1755" s="125">
        <v>0</v>
      </c>
      <c r="V1755" s="21">
        <v>32161</v>
      </c>
      <c r="W1755" s="34">
        <v>42928</v>
      </c>
      <c r="X1755" s="109"/>
    </row>
    <row r="1756" spans="2:24" x14ac:dyDescent="0.2">
      <c r="B1756" s="14" t="s">
        <v>22132</v>
      </c>
      <c r="C1756" s="33" t="s">
        <v>11717</v>
      </c>
      <c r="D1756" s="16" t="s">
        <v>22131</v>
      </c>
      <c r="E1756" s="18" t="s">
        <v>26</v>
      </c>
      <c r="F1756" s="34">
        <v>41273</v>
      </c>
      <c r="G1756" s="20" t="s">
        <v>20922</v>
      </c>
      <c r="H1756" s="109"/>
      <c r="I1756" s="21">
        <v>3352302</v>
      </c>
      <c r="J1756" s="21">
        <v>3352302</v>
      </c>
      <c r="K1756" s="21">
        <v>3391512</v>
      </c>
      <c r="L1756" s="21">
        <v>3373870</v>
      </c>
      <c r="M1756" s="21"/>
      <c r="N1756" s="21">
        <v>-21568</v>
      </c>
      <c r="O1756" s="21"/>
      <c r="P1756" s="125">
        <v>-21568</v>
      </c>
      <c r="Q1756" s="21"/>
      <c r="R1756" s="21">
        <v>3352302</v>
      </c>
      <c r="S1756" s="21"/>
      <c r="T1756" s="21"/>
      <c r="U1756" s="125">
        <v>0</v>
      </c>
      <c r="V1756" s="21">
        <v>204628</v>
      </c>
      <c r="W1756" s="34">
        <v>42734</v>
      </c>
      <c r="X1756" s="109"/>
    </row>
    <row r="1757" spans="2:24" x14ac:dyDescent="0.2">
      <c r="B1757" s="14" t="s">
        <v>22130</v>
      </c>
      <c r="C1757" s="33" t="s">
        <v>22129</v>
      </c>
      <c r="D1757" s="16" t="s">
        <v>22128</v>
      </c>
      <c r="E1757" s="18" t="s">
        <v>26</v>
      </c>
      <c r="F1757" s="34">
        <v>41197</v>
      </c>
      <c r="G1757" s="20" t="s">
        <v>22127</v>
      </c>
      <c r="H1757" s="109"/>
      <c r="I1757" s="21">
        <v>4888465</v>
      </c>
      <c r="J1757" s="21">
        <v>5000000</v>
      </c>
      <c r="K1757" s="21">
        <v>4775000</v>
      </c>
      <c r="L1757" s="21">
        <v>4866421</v>
      </c>
      <c r="M1757" s="21"/>
      <c r="N1757" s="21">
        <v>22044</v>
      </c>
      <c r="O1757" s="21"/>
      <c r="P1757" s="125">
        <v>22044</v>
      </c>
      <c r="Q1757" s="21"/>
      <c r="R1757" s="21">
        <v>4888465</v>
      </c>
      <c r="S1757" s="21"/>
      <c r="T1757" s="21"/>
      <c r="U1757" s="125">
        <v>0</v>
      </c>
      <c r="V1757" s="21">
        <v>475011</v>
      </c>
      <c r="W1757" s="34">
        <v>42292</v>
      </c>
      <c r="X1757" s="109"/>
    </row>
    <row r="1758" spans="2:24" x14ac:dyDescent="0.2">
      <c r="B1758" s="14" t="s">
        <v>22126</v>
      </c>
      <c r="C1758" s="33" t="s">
        <v>22125</v>
      </c>
      <c r="D1758" s="16" t="s">
        <v>22124</v>
      </c>
      <c r="E1758" s="18" t="s">
        <v>26</v>
      </c>
      <c r="F1758" s="34">
        <v>40919</v>
      </c>
      <c r="G1758" s="20" t="s">
        <v>21186</v>
      </c>
      <c r="H1758" s="109"/>
      <c r="I1758" s="21"/>
      <c r="J1758" s="21"/>
      <c r="K1758" s="21">
        <v>4557861</v>
      </c>
      <c r="L1758" s="21">
        <v>85226</v>
      </c>
      <c r="M1758" s="21"/>
      <c r="N1758" s="21">
        <v>-85226</v>
      </c>
      <c r="O1758" s="21"/>
      <c r="P1758" s="125">
        <v>-85226</v>
      </c>
      <c r="Q1758" s="21"/>
      <c r="R1758" s="21"/>
      <c r="S1758" s="21"/>
      <c r="T1758" s="21"/>
      <c r="U1758" s="125">
        <v>0</v>
      </c>
      <c r="V1758" s="21">
        <v>85501</v>
      </c>
      <c r="W1758" s="34">
        <v>51181</v>
      </c>
      <c r="X1758" s="109"/>
    </row>
    <row r="1759" spans="2:24" x14ac:dyDescent="0.2">
      <c r="B1759" s="14" t="s">
        <v>22123</v>
      </c>
      <c r="C1759" s="33" t="s">
        <v>7168</v>
      </c>
      <c r="D1759" s="16" t="s">
        <v>22122</v>
      </c>
      <c r="E1759" s="18" t="s">
        <v>26</v>
      </c>
      <c r="F1759" s="34">
        <v>41254</v>
      </c>
      <c r="G1759" s="20" t="s">
        <v>21186</v>
      </c>
      <c r="H1759" s="109"/>
      <c r="I1759" s="21">
        <v>1918982</v>
      </c>
      <c r="J1759" s="21">
        <v>1918982</v>
      </c>
      <c r="K1759" s="21">
        <v>1944719</v>
      </c>
      <c r="L1759" s="21">
        <v>1919676</v>
      </c>
      <c r="M1759" s="21"/>
      <c r="N1759" s="21">
        <v>-694</v>
      </c>
      <c r="O1759" s="21"/>
      <c r="P1759" s="125">
        <v>-694</v>
      </c>
      <c r="Q1759" s="21"/>
      <c r="R1759" s="21">
        <v>1918982</v>
      </c>
      <c r="S1759" s="21"/>
      <c r="T1759" s="21"/>
      <c r="U1759" s="125">
        <v>0</v>
      </c>
      <c r="V1759" s="21">
        <v>30130</v>
      </c>
      <c r="W1759" s="34">
        <v>47588</v>
      </c>
      <c r="X1759" s="109"/>
    </row>
    <row r="1760" spans="2:24" x14ac:dyDescent="0.2">
      <c r="B1760" s="14" t="s">
        <v>22121</v>
      </c>
      <c r="C1760" s="33" t="s">
        <v>22120</v>
      </c>
      <c r="D1760" s="16" t="s">
        <v>22119</v>
      </c>
      <c r="E1760" s="18" t="s">
        <v>26</v>
      </c>
      <c r="F1760" s="34">
        <v>41010</v>
      </c>
      <c r="G1760" s="20" t="s">
        <v>21186</v>
      </c>
      <c r="H1760" s="109"/>
      <c r="I1760" s="21"/>
      <c r="J1760" s="21"/>
      <c r="K1760" s="21">
        <v>66147</v>
      </c>
      <c r="L1760" s="21">
        <v>168119</v>
      </c>
      <c r="M1760" s="21"/>
      <c r="N1760" s="21">
        <v>-152283</v>
      </c>
      <c r="O1760" s="21">
        <v>15836</v>
      </c>
      <c r="P1760" s="125">
        <v>-168119</v>
      </c>
      <c r="Q1760" s="21"/>
      <c r="R1760" s="21"/>
      <c r="S1760" s="21"/>
      <c r="T1760" s="21"/>
      <c r="U1760" s="125">
        <v>0</v>
      </c>
      <c r="V1760" s="21">
        <v>243565</v>
      </c>
      <c r="W1760" s="34">
        <v>51241</v>
      </c>
      <c r="X1760" s="109"/>
    </row>
    <row r="1761" spans="2:24" x14ac:dyDescent="0.2">
      <c r="B1761" s="14" t="s">
        <v>22118</v>
      </c>
      <c r="C1761" s="33" t="s">
        <v>22117</v>
      </c>
      <c r="D1761" s="16" t="s">
        <v>22116</v>
      </c>
      <c r="E1761" s="18" t="s">
        <v>26</v>
      </c>
      <c r="F1761" s="34">
        <v>41101</v>
      </c>
      <c r="G1761" s="20" t="s">
        <v>21186</v>
      </c>
      <c r="H1761" s="109"/>
      <c r="I1761" s="21"/>
      <c r="J1761" s="21"/>
      <c r="K1761" s="21">
        <v>10230542</v>
      </c>
      <c r="L1761" s="21">
        <v>1019299</v>
      </c>
      <c r="M1761" s="21"/>
      <c r="N1761" s="21">
        <v>-1019299</v>
      </c>
      <c r="O1761" s="21"/>
      <c r="P1761" s="125">
        <v>-1019299</v>
      </c>
      <c r="Q1761" s="21"/>
      <c r="R1761" s="21"/>
      <c r="S1761" s="21"/>
      <c r="T1761" s="21"/>
      <c r="U1761" s="125">
        <v>0</v>
      </c>
      <c r="V1761" s="21">
        <v>1271688</v>
      </c>
      <c r="W1761" s="34">
        <v>51332</v>
      </c>
      <c r="X1761" s="109"/>
    </row>
    <row r="1762" spans="2:24" x14ac:dyDescent="0.2">
      <c r="B1762" s="14" t="s">
        <v>22115</v>
      </c>
      <c r="C1762" s="33" t="s">
        <v>7160</v>
      </c>
      <c r="D1762" s="16" t="s">
        <v>22114</v>
      </c>
      <c r="E1762" s="18" t="s">
        <v>26</v>
      </c>
      <c r="F1762" s="34">
        <v>41254</v>
      </c>
      <c r="G1762" s="20" t="s">
        <v>21186</v>
      </c>
      <c r="H1762" s="109"/>
      <c r="I1762" s="21"/>
      <c r="J1762" s="21"/>
      <c r="K1762" s="21">
        <v>372342</v>
      </c>
      <c r="L1762" s="21">
        <v>330143</v>
      </c>
      <c r="M1762" s="21"/>
      <c r="N1762" s="21">
        <v>-330143</v>
      </c>
      <c r="O1762" s="21"/>
      <c r="P1762" s="125">
        <v>-330143</v>
      </c>
      <c r="Q1762" s="21"/>
      <c r="R1762" s="21"/>
      <c r="S1762" s="21"/>
      <c r="T1762" s="21"/>
      <c r="U1762" s="125">
        <v>0</v>
      </c>
      <c r="V1762" s="21">
        <v>25539</v>
      </c>
      <c r="W1762" s="34">
        <v>51332</v>
      </c>
      <c r="X1762" s="109"/>
    </row>
    <row r="1763" spans="2:24" x14ac:dyDescent="0.2">
      <c r="B1763" s="14" t="s">
        <v>22113</v>
      </c>
      <c r="C1763" s="33" t="s">
        <v>7156</v>
      </c>
      <c r="D1763" s="16" t="s">
        <v>22112</v>
      </c>
      <c r="E1763" s="18" t="s">
        <v>26</v>
      </c>
      <c r="F1763" s="34">
        <v>41224</v>
      </c>
      <c r="G1763" s="20" t="s">
        <v>21186</v>
      </c>
      <c r="H1763" s="109"/>
      <c r="I1763" s="21">
        <v>8889110</v>
      </c>
      <c r="J1763" s="21">
        <v>8889110</v>
      </c>
      <c r="K1763" s="21">
        <v>8912992</v>
      </c>
      <c r="L1763" s="21">
        <v>8887064</v>
      </c>
      <c r="M1763" s="21"/>
      <c r="N1763" s="21">
        <v>2047</v>
      </c>
      <c r="O1763" s="21"/>
      <c r="P1763" s="125">
        <v>2047</v>
      </c>
      <c r="Q1763" s="21"/>
      <c r="R1763" s="21">
        <v>8889110</v>
      </c>
      <c r="S1763" s="21"/>
      <c r="T1763" s="21"/>
      <c r="U1763" s="125">
        <v>0</v>
      </c>
      <c r="V1763" s="21">
        <v>398845</v>
      </c>
      <c r="W1763" s="34">
        <v>47741</v>
      </c>
      <c r="X1763" s="109"/>
    </row>
    <row r="1764" spans="2:24" x14ac:dyDescent="0.2">
      <c r="B1764" s="14" t="s">
        <v>22111</v>
      </c>
      <c r="C1764" s="33" t="s">
        <v>22110</v>
      </c>
      <c r="D1764" s="16" t="s">
        <v>22109</v>
      </c>
      <c r="E1764" s="18" t="s">
        <v>26</v>
      </c>
      <c r="F1764" s="34">
        <v>41132</v>
      </c>
      <c r="G1764" s="20" t="s">
        <v>21186</v>
      </c>
      <c r="H1764" s="109"/>
      <c r="I1764" s="21"/>
      <c r="J1764" s="21"/>
      <c r="K1764" s="21">
        <v>2655488</v>
      </c>
      <c r="L1764" s="21">
        <v>358111</v>
      </c>
      <c r="M1764" s="21"/>
      <c r="N1764" s="21">
        <v>-358111</v>
      </c>
      <c r="O1764" s="21"/>
      <c r="P1764" s="125">
        <v>-358111</v>
      </c>
      <c r="Q1764" s="21"/>
      <c r="R1764" s="21"/>
      <c r="S1764" s="21"/>
      <c r="T1764" s="21"/>
      <c r="U1764" s="125">
        <v>0</v>
      </c>
      <c r="V1764" s="21">
        <v>426381</v>
      </c>
      <c r="W1764" s="34">
        <v>51394</v>
      </c>
      <c r="X1764" s="109"/>
    </row>
    <row r="1765" spans="2:24" x14ac:dyDescent="0.2">
      <c r="B1765" s="14" t="s">
        <v>22108</v>
      </c>
      <c r="C1765" s="33" t="s">
        <v>22107</v>
      </c>
      <c r="D1765" s="16" t="s">
        <v>22106</v>
      </c>
      <c r="E1765" s="18" t="s">
        <v>26</v>
      </c>
      <c r="F1765" s="34">
        <v>41071</v>
      </c>
      <c r="G1765" s="20" t="s">
        <v>21186</v>
      </c>
      <c r="H1765" s="109"/>
      <c r="I1765" s="21">
        <v>724855</v>
      </c>
      <c r="J1765" s="21">
        <v>724855</v>
      </c>
      <c r="K1765" s="21">
        <v>681112</v>
      </c>
      <c r="L1765" s="21">
        <v>724855</v>
      </c>
      <c r="M1765" s="21"/>
      <c r="N1765" s="21"/>
      <c r="O1765" s="21"/>
      <c r="P1765" s="125"/>
      <c r="Q1765" s="21"/>
      <c r="R1765" s="21">
        <v>724855</v>
      </c>
      <c r="S1765" s="21"/>
      <c r="T1765" s="21"/>
      <c r="U1765" s="125"/>
      <c r="V1765" s="21">
        <v>16249</v>
      </c>
      <c r="W1765" s="34">
        <v>48288</v>
      </c>
      <c r="X1765" s="109"/>
    </row>
    <row r="1766" spans="2:24" x14ac:dyDescent="0.2">
      <c r="B1766" s="14" t="s">
        <v>22105</v>
      </c>
      <c r="C1766" s="33" t="s">
        <v>7154</v>
      </c>
      <c r="D1766" s="16" t="s">
        <v>22104</v>
      </c>
      <c r="E1766" s="18" t="s">
        <v>26</v>
      </c>
      <c r="F1766" s="34">
        <v>41254</v>
      </c>
      <c r="G1766" s="20" t="s">
        <v>21186</v>
      </c>
      <c r="H1766" s="109"/>
      <c r="I1766" s="21"/>
      <c r="J1766" s="21"/>
      <c r="K1766" s="21">
        <v>68277</v>
      </c>
      <c r="L1766" s="21">
        <v>77040</v>
      </c>
      <c r="M1766" s="21"/>
      <c r="N1766" s="21">
        <v>-74293</v>
      </c>
      <c r="O1766" s="21">
        <v>2746</v>
      </c>
      <c r="P1766" s="125">
        <v>-77039</v>
      </c>
      <c r="Q1766" s="21"/>
      <c r="R1766" s="21"/>
      <c r="S1766" s="21"/>
      <c r="T1766" s="21"/>
      <c r="U1766" s="125">
        <v>0</v>
      </c>
      <c r="V1766" s="21">
        <v>22958</v>
      </c>
      <c r="W1766" s="34">
        <v>49749</v>
      </c>
      <c r="X1766" s="109"/>
    </row>
    <row r="1767" spans="2:24" x14ac:dyDescent="0.2">
      <c r="B1767" s="14" t="s">
        <v>22103</v>
      </c>
      <c r="C1767" s="33" t="s">
        <v>7152</v>
      </c>
      <c r="D1767" s="16" t="s">
        <v>22102</v>
      </c>
      <c r="E1767" s="18" t="s">
        <v>26</v>
      </c>
      <c r="F1767" s="34">
        <v>41254</v>
      </c>
      <c r="G1767" s="20" t="s">
        <v>21186</v>
      </c>
      <c r="H1767" s="109"/>
      <c r="I1767" s="21"/>
      <c r="J1767" s="21"/>
      <c r="K1767" s="21">
        <v>6528</v>
      </c>
      <c r="L1767" s="21">
        <v>14</v>
      </c>
      <c r="M1767" s="21"/>
      <c r="N1767" s="21">
        <v>-14</v>
      </c>
      <c r="O1767" s="21"/>
      <c r="P1767" s="125">
        <v>-14</v>
      </c>
      <c r="Q1767" s="21"/>
      <c r="R1767" s="21"/>
      <c r="S1767" s="21"/>
      <c r="T1767" s="21"/>
      <c r="U1767" s="125">
        <v>0</v>
      </c>
      <c r="V1767" s="21">
        <v>17957</v>
      </c>
      <c r="W1767" s="34">
        <v>48288</v>
      </c>
      <c r="X1767" s="109"/>
    </row>
    <row r="1768" spans="2:24" x14ac:dyDescent="0.2">
      <c r="B1768" s="14" t="s">
        <v>22101</v>
      </c>
      <c r="C1768" s="33" t="s">
        <v>22100</v>
      </c>
      <c r="D1768" s="16" t="s">
        <v>22099</v>
      </c>
      <c r="E1768" s="18" t="s">
        <v>26</v>
      </c>
      <c r="F1768" s="34">
        <v>40919</v>
      </c>
      <c r="G1768" s="20" t="s">
        <v>21186</v>
      </c>
      <c r="H1768" s="109"/>
      <c r="I1768" s="21">
        <v>289263</v>
      </c>
      <c r="J1768" s="21">
        <v>289263</v>
      </c>
      <c r="K1768" s="21">
        <v>331850</v>
      </c>
      <c r="L1768" s="21">
        <v>289263</v>
      </c>
      <c r="M1768" s="21"/>
      <c r="N1768" s="21"/>
      <c r="O1768" s="21"/>
      <c r="P1768" s="125"/>
      <c r="Q1768" s="21"/>
      <c r="R1768" s="21">
        <v>289263</v>
      </c>
      <c r="S1768" s="21"/>
      <c r="T1768" s="21"/>
      <c r="U1768" s="125"/>
      <c r="V1768" s="21">
        <v>1856</v>
      </c>
      <c r="W1768" s="34">
        <v>48410</v>
      </c>
      <c r="X1768" s="109"/>
    </row>
    <row r="1769" spans="2:24" x14ac:dyDescent="0.2">
      <c r="B1769" s="14" t="s">
        <v>22098</v>
      </c>
      <c r="C1769" s="33" t="s">
        <v>7148</v>
      </c>
      <c r="D1769" s="16" t="s">
        <v>22097</v>
      </c>
      <c r="E1769" s="18" t="s">
        <v>26</v>
      </c>
      <c r="F1769" s="34">
        <v>41254</v>
      </c>
      <c r="G1769" s="20" t="s">
        <v>21186</v>
      </c>
      <c r="H1769" s="109"/>
      <c r="I1769" s="21"/>
      <c r="J1769" s="21"/>
      <c r="K1769" s="21">
        <v>121528</v>
      </c>
      <c r="L1769" s="21">
        <v>35818</v>
      </c>
      <c r="M1769" s="21"/>
      <c r="N1769" s="21">
        <v>-35596</v>
      </c>
      <c r="O1769" s="21">
        <v>222</v>
      </c>
      <c r="P1769" s="125">
        <v>-35818</v>
      </c>
      <c r="Q1769" s="21"/>
      <c r="R1769" s="21"/>
      <c r="S1769" s="21"/>
      <c r="T1769" s="21"/>
      <c r="U1769" s="125">
        <v>0</v>
      </c>
      <c r="V1769" s="21">
        <v>31128</v>
      </c>
      <c r="W1769" s="34">
        <v>48898</v>
      </c>
      <c r="X1769" s="109"/>
    </row>
    <row r="1770" spans="2:24" x14ac:dyDescent="0.2">
      <c r="B1770" s="14" t="s">
        <v>22096</v>
      </c>
      <c r="C1770" s="33" t="s">
        <v>7146</v>
      </c>
      <c r="D1770" s="16" t="s">
        <v>22095</v>
      </c>
      <c r="E1770" s="18" t="s">
        <v>26</v>
      </c>
      <c r="F1770" s="34">
        <v>41254</v>
      </c>
      <c r="G1770" s="20" t="s">
        <v>21186</v>
      </c>
      <c r="H1770" s="109"/>
      <c r="I1770" s="21"/>
      <c r="J1770" s="21"/>
      <c r="K1770" s="21">
        <v>490330</v>
      </c>
      <c r="L1770" s="21">
        <v>40542</v>
      </c>
      <c r="M1770" s="21"/>
      <c r="N1770" s="21">
        <v>-40542</v>
      </c>
      <c r="O1770" s="21"/>
      <c r="P1770" s="125">
        <v>-40542</v>
      </c>
      <c r="Q1770" s="21"/>
      <c r="R1770" s="21"/>
      <c r="S1770" s="21"/>
      <c r="T1770" s="21"/>
      <c r="U1770" s="125">
        <v>0</v>
      </c>
      <c r="V1770" s="21">
        <v>35712</v>
      </c>
      <c r="W1770" s="34">
        <v>49018</v>
      </c>
      <c r="X1770" s="109"/>
    </row>
    <row r="1771" spans="2:24" x14ac:dyDescent="0.2">
      <c r="B1771" s="14" t="s">
        <v>22094</v>
      </c>
      <c r="C1771" s="33" t="s">
        <v>22093</v>
      </c>
      <c r="D1771" s="16" t="s">
        <v>22092</v>
      </c>
      <c r="E1771" s="18" t="s">
        <v>26</v>
      </c>
      <c r="F1771" s="34">
        <v>41010</v>
      </c>
      <c r="G1771" s="20" t="s">
        <v>21186</v>
      </c>
      <c r="H1771" s="109"/>
      <c r="I1771" s="21">
        <v>2901773</v>
      </c>
      <c r="J1771" s="21">
        <v>2901773</v>
      </c>
      <c r="K1771" s="21">
        <v>3115665</v>
      </c>
      <c r="L1771" s="21">
        <v>2911049</v>
      </c>
      <c r="M1771" s="21"/>
      <c r="N1771" s="21">
        <v>-9276</v>
      </c>
      <c r="O1771" s="21"/>
      <c r="P1771" s="125">
        <v>-9276</v>
      </c>
      <c r="Q1771" s="21"/>
      <c r="R1771" s="21">
        <v>2901773</v>
      </c>
      <c r="S1771" s="21"/>
      <c r="T1771" s="21"/>
      <c r="U1771" s="125">
        <v>0</v>
      </c>
      <c r="V1771" s="21">
        <v>37072</v>
      </c>
      <c r="W1771" s="34">
        <v>48014</v>
      </c>
      <c r="X1771" s="109"/>
    </row>
    <row r="1772" spans="2:24" x14ac:dyDescent="0.2">
      <c r="B1772" s="14" t="s">
        <v>22091</v>
      </c>
      <c r="C1772" s="33" t="s">
        <v>7142</v>
      </c>
      <c r="D1772" s="16" t="s">
        <v>22090</v>
      </c>
      <c r="E1772" s="18" t="s">
        <v>26</v>
      </c>
      <c r="F1772" s="34">
        <v>41254</v>
      </c>
      <c r="G1772" s="20" t="s">
        <v>21186</v>
      </c>
      <c r="H1772" s="109"/>
      <c r="I1772" s="21"/>
      <c r="J1772" s="21"/>
      <c r="K1772" s="21">
        <v>817433</v>
      </c>
      <c r="L1772" s="21">
        <v>502416</v>
      </c>
      <c r="M1772" s="21"/>
      <c r="N1772" s="21">
        <v>-459686</v>
      </c>
      <c r="O1772" s="21">
        <v>42730</v>
      </c>
      <c r="P1772" s="125">
        <v>-502416</v>
      </c>
      <c r="Q1772" s="21"/>
      <c r="R1772" s="21"/>
      <c r="S1772" s="21"/>
      <c r="T1772" s="21"/>
      <c r="U1772" s="125">
        <v>0</v>
      </c>
      <c r="V1772" s="21">
        <v>444567</v>
      </c>
      <c r="W1772" s="34">
        <v>49505</v>
      </c>
      <c r="X1772" s="109"/>
    </row>
    <row r="1773" spans="2:24" x14ac:dyDescent="0.2">
      <c r="B1773" s="14" t="s">
        <v>22089</v>
      </c>
      <c r="C1773" s="33" t="s">
        <v>22088</v>
      </c>
      <c r="D1773" s="16" t="s">
        <v>22087</v>
      </c>
      <c r="E1773" s="18" t="s">
        <v>26</v>
      </c>
      <c r="F1773" s="34">
        <v>41193</v>
      </c>
      <c r="G1773" s="20" t="s">
        <v>21186</v>
      </c>
      <c r="H1773" s="109"/>
      <c r="I1773" s="21">
        <v>3372000</v>
      </c>
      <c r="J1773" s="21">
        <v>3372000</v>
      </c>
      <c r="K1773" s="21">
        <v>3386226</v>
      </c>
      <c r="L1773" s="21">
        <v>3372000</v>
      </c>
      <c r="M1773" s="21"/>
      <c r="N1773" s="21"/>
      <c r="O1773" s="21"/>
      <c r="P1773" s="125"/>
      <c r="Q1773" s="21"/>
      <c r="R1773" s="21">
        <v>3372000</v>
      </c>
      <c r="S1773" s="21"/>
      <c r="T1773" s="21"/>
      <c r="U1773" s="125"/>
      <c r="V1773" s="21">
        <v>141512</v>
      </c>
      <c r="W1773" s="34">
        <v>49597</v>
      </c>
      <c r="X1773" s="109"/>
    </row>
    <row r="1774" spans="2:24" x14ac:dyDescent="0.2">
      <c r="B1774" s="14" t="s">
        <v>22086</v>
      </c>
      <c r="C1774" s="33" t="s">
        <v>7140</v>
      </c>
      <c r="D1774" s="16" t="s">
        <v>22085</v>
      </c>
      <c r="E1774" s="18" t="s">
        <v>26</v>
      </c>
      <c r="F1774" s="34">
        <v>41254</v>
      </c>
      <c r="G1774" s="20" t="s">
        <v>21186</v>
      </c>
      <c r="H1774" s="109"/>
      <c r="I1774" s="21"/>
      <c r="J1774" s="21"/>
      <c r="K1774" s="21">
        <v>3083307</v>
      </c>
      <c r="L1774" s="21">
        <v>1547600</v>
      </c>
      <c r="M1774" s="21"/>
      <c r="N1774" s="21">
        <v>-1273419</v>
      </c>
      <c r="O1774" s="21">
        <v>274180</v>
      </c>
      <c r="P1774" s="125">
        <v>-1547599</v>
      </c>
      <c r="Q1774" s="21"/>
      <c r="R1774" s="21"/>
      <c r="S1774" s="21"/>
      <c r="T1774" s="21"/>
      <c r="U1774" s="125">
        <v>0</v>
      </c>
      <c r="V1774" s="21">
        <v>1205548</v>
      </c>
      <c r="W1774" s="34">
        <v>49597</v>
      </c>
      <c r="X1774" s="109"/>
    </row>
    <row r="1775" spans="2:24" x14ac:dyDescent="0.2">
      <c r="B1775" s="14" t="s">
        <v>22084</v>
      </c>
      <c r="C1775" s="33" t="s">
        <v>7138</v>
      </c>
      <c r="D1775" s="16" t="s">
        <v>22083</v>
      </c>
      <c r="E1775" s="18" t="s">
        <v>26</v>
      </c>
      <c r="F1775" s="34">
        <v>41254</v>
      </c>
      <c r="G1775" s="20" t="s">
        <v>21186</v>
      </c>
      <c r="H1775" s="109"/>
      <c r="I1775" s="21"/>
      <c r="J1775" s="21"/>
      <c r="K1775" s="21">
        <v>71717</v>
      </c>
      <c r="L1775" s="21">
        <v>75508</v>
      </c>
      <c r="M1775" s="21"/>
      <c r="N1775" s="21">
        <v>-72310</v>
      </c>
      <c r="O1775" s="21">
        <v>3197</v>
      </c>
      <c r="P1775" s="125">
        <v>-75507</v>
      </c>
      <c r="Q1775" s="21"/>
      <c r="R1775" s="21"/>
      <c r="S1775" s="21"/>
      <c r="T1775" s="21"/>
      <c r="U1775" s="125">
        <v>0</v>
      </c>
      <c r="V1775" s="21">
        <v>22078</v>
      </c>
      <c r="W1775" s="34">
        <v>49902</v>
      </c>
      <c r="X1775" s="109"/>
    </row>
    <row r="1776" spans="2:24" x14ac:dyDescent="0.2">
      <c r="B1776" s="14" t="s">
        <v>22082</v>
      </c>
      <c r="C1776" s="33" t="s">
        <v>22081</v>
      </c>
      <c r="D1776" s="16" t="s">
        <v>22080</v>
      </c>
      <c r="E1776" s="18" t="s">
        <v>26</v>
      </c>
      <c r="F1776" s="34">
        <v>41224</v>
      </c>
      <c r="G1776" s="20" t="s">
        <v>21186</v>
      </c>
      <c r="H1776" s="109"/>
      <c r="I1776" s="21">
        <v>3125000</v>
      </c>
      <c r="J1776" s="21">
        <v>3125000</v>
      </c>
      <c r="K1776" s="21">
        <v>3175659</v>
      </c>
      <c r="L1776" s="21">
        <v>3129491</v>
      </c>
      <c r="M1776" s="21"/>
      <c r="N1776" s="21">
        <v>-4491</v>
      </c>
      <c r="O1776" s="21"/>
      <c r="P1776" s="125">
        <v>-4491</v>
      </c>
      <c r="Q1776" s="21"/>
      <c r="R1776" s="21">
        <v>3125000</v>
      </c>
      <c r="S1776" s="21"/>
      <c r="T1776" s="21"/>
      <c r="U1776" s="125">
        <v>0</v>
      </c>
      <c r="V1776" s="21">
        <v>150333</v>
      </c>
      <c r="W1776" s="34">
        <v>49689</v>
      </c>
      <c r="X1776" s="109"/>
    </row>
    <row r="1777" spans="2:24" x14ac:dyDescent="0.2">
      <c r="B1777" s="14" t="s">
        <v>22079</v>
      </c>
      <c r="C1777" s="33" t="s">
        <v>7136</v>
      </c>
      <c r="D1777" s="16" t="s">
        <v>22078</v>
      </c>
      <c r="E1777" s="18" t="s">
        <v>26</v>
      </c>
      <c r="F1777" s="34">
        <v>41254</v>
      </c>
      <c r="G1777" s="20" t="s">
        <v>21186</v>
      </c>
      <c r="H1777" s="109"/>
      <c r="I1777" s="21"/>
      <c r="J1777" s="21"/>
      <c r="K1777" s="21">
        <v>416566</v>
      </c>
      <c r="L1777" s="21">
        <v>829243</v>
      </c>
      <c r="M1777" s="21"/>
      <c r="N1777" s="21">
        <v>-763499</v>
      </c>
      <c r="O1777" s="21">
        <v>65744</v>
      </c>
      <c r="P1777" s="125">
        <v>-829243</v>
      </c>
      <c r="Q1777" s="21"/>
      <c r="R1777" s="21"/>
      <c r="S1777" s="21"/>
      <c r="T1777" s="21"/>
      <c r="U1777" s="125">
        <v>0</v>
      </c>
      <c r="V1777" s="21">
        <v>691252</v>
      </c>
      <c r="W1777" s="34">
        <v>49689</v>
      </c>
      <c r="X1777" s="109"/>
    </row>
    <row r="1778" spans="2:24" x14ac:dyDescent="0.2">
      <c r="B1778" s="14" t="s">
        <v>22077</v>
      </c>
      <c r="C1778" s="33" t="s">
        <v>7132</v>
      </c>
      <c r="D1778" s="16" t="s">
        <v>22076</v>
      </c>
      <c r="E1778" s="18" t="s">
        <v>26</v>
      </c>
      <c r="F1778" s="34">
        <v>41254</v>
      </c>
      <c r="G1778" s="20" t="s">
        <v>21186</v>
      </c>
      <c r="H1778" s="109"/>
      <c r="I1778" s="21"/>
      <c r="J1778" s="21"/>
      <c r="K1778" s="21">
        <v>777481</v>
      </c>
      <c r="L1778" s="21">
        <v>387699</v>
      </c>
      <c r="M1778" s="21"/>
      <c r="N1778" s="21">
        <v>-387699</v>
      </c>
      <c r="O1778" s="21"/>
      <c r="P1778" s="125">
        <v>-387699</v>
      </c>
      <c r="Q1778" s="21"/>
      <c r="R1778" s="21"/>
      <c r="S1778" s="21"/>
      <c r="T1778" s="21"/>
      <c r="U1778" s="125">
        <v>0</v>
      </c>
      <c r="V1778" s="21">
        <v>274827</v>
      </c>
      <c r="W1778" s="34">
        <v>50086</v>
      </c>
      <c r="X1778" s="109"/>
    </row>
    <row r="1779" spans="2:24" x14ac:dyDescent="0.2">
      <c r="B1779" s="14" t="s">
        <v>22075</v>
      </c>
      <c r="C1779" s="33" t="s">
        <v>7128</v>
      </c>
      <c r="D1779" s="16" t="s">
        <v>22074</v>
      </c>
      <c r="E1779" s="18" t="s">
        <v>26</v>
      </c>
      <c r="F1779" s="34">
        <v>41254</v>
      </c>
      <c r="G1779" s="20" t="s">
        <v>21186</v>
      </c>
      <c r="H1779" s="109"/>
      <c r="I1779" s="21"/>
      <c r="J1779" s="21"/>
      <c r="K1779" s="21">
        <v>87286</v>
      </c>
      <c r="L1779" s="21">
        <v>72394</v>
      </c>
      <c r="M1779" s="21"/>
      <c r="N1779" s="21">
        <v>-61637</v>
      </c>
      <c r="O1779" s="21">
        <v>10757</v>
      </c>
      <c r="P1779" s="125">
        <v>-72394</v>
      </c>
      <c r="Q1779" s="21"/>
      <c r="R1779" s="21"/>
      <c r="S1779" s="21"/>
      <c r="T1779" s="21"/>
      <c r="U1779" s="125">
        <v>0</v>
      </c>
      <c r="V1779" s="21">
        <v>58890</v>
      </c>
      <c r="W1779" s="34">
        <v>50236</v>
      </c>
      <c r="X1779" s="109"/>
    </row>
    <row r="1780" spans="2:24" x14ac:dyDescent="0.2">
      <c r="B1780" s="14" t="s">
        <v>22073</v>
      </c>
      <c r="C1780" s="33" t="s">
        <v>7126</v>
      </c>
      <c r="D1780" s="16" t="s">
        <v>22072</v>
      </c>
      <c r="E1780" s="18" t="s">
        <v>26</v>
      </c>
      <c r="F1780" s="34">
        <v>41254</v>
      </c>
      <c r="G1780" s="20" t="s">
        <v>21186</v>
      </c>
      <c r="H1780" s="109"/>
      <c r="I1780" s="21"/>
      <c r="J1780" s="21"/>
      <c r="K1780" s="21">
        <v>55800</v>
      </c>
      <c r="L1780" s="21">
        <v>38369</v>
      </c>
      <c r="M1780" s="21"/>
      <c r="N1780" s="21">
        <v>-37764</v>
      </c>
      <c r="O1780" s="21">
        <v>606</v>
      </c>
      <c r="P1780" s="125">
        <v>-38370</v>
      </c>
      <c r="Q1780" s="21"/>
      <c r="R1780" s="21"/>
      <c r="S1780" s="21"/>
      <c r="T1780" s="21"/>
      <c r="U1780" s="125">
        <v>0</v>
      </c>
      <c r="V1780" s="21">
        <v>14121</v>
      </c>
      <c r="W1780" s="34">
        <v>50298</v>
      </c>
      <c r="X1780" s="109"/>
    </row>
    <row r="1781" spans="2:24" x14ac:dyDescent="0.2">
      <c r="B1781" s="14" t="s">
        <v>22071</v>
      </c>
      <c r="C1781" s="33" t="s">
        <v>7124</v>
      </c>
      <c r="D1781" s="16" t="s">
        <v>22070</v>
      </c>
      <c r="E1781" s="18" t="s">
        <v>26</v>
      </c>
      <c r="F1781" s="34">
        <v>41254</v>
      </c>
      <c r="G1781" s="20" t="s">
        <v>21186</v>
      </c>
      <c r="H1781" s="109"/>
      <c r="I1781" s="21"/>
      <c r="J1781" s="21"/>
      <c r="K1781" s="21">
        <v>120776</v>
      </c>
      <c r="L1781" s="21">
        <v>74707</v>
      </c>
      <c r="M1781" s="21"/>
      <c r="N1781" s="21">
        <v>-74707</v>
      </c>
      <c r="O1781" s="21"/>
      <c r="P1781" s="125">
        <v>-74707</v>
      </c>
      <c r="Q1781" s="21"/>
      <c r="R1781" s="21"/>
      <c r="S1781" s="21"/>
      <c r="T1781" s="21"/>
      <c r="U1781" s="125">
        <v>0</v>
      </c>
      <c r="V1781" s="21">
        <v>25259</v>
      </c>
      <c r="W1781" s="34">
        <v>49689</v>
      </c>
      <c r="X1781" s="109"/>
    </row>
    <row r="1782" spans="2:24" x14ac:dyDescent="0.2">
      <c r="B1782" s="14" t="s">
        <v>22069</v>
      </c>
      <c r="C1782" s="33" t="s">
        <v>7122</v>
      </c>
      <c r="D1782" s="16" t="s">
        <v>22068</v>
      </c>
      <c r="E1782" s="18" t="s">
        <v>26</v>
      </c>
      <c r="F1782" s="34">
        <v>41254</v>
      </c>
      <c r="G1782" s="20" t="s">
        <v>21186</v>
      </c>
      <c r="H1782" s="109"/>
      <c r="I1782" s="21"/>
      <c r="J1782" s="21"/>
      <c r="K1782" s="21">
        <v>152844</v>
      </c>
      <c r="L1782" s="21">
        <v>69467</v>
      </c>
      <c r="M1782" s="21"/>
      <c r="N1782" s="21">
        <v>-69467</v>
      </c>
      <c r="O1782" s="21"/>
      <c r="P1782" s="125">
        <v>-69467</v>
      </c>
      <c r="Q1782" s="21"/>
      <c r="R1782" s="21"/>
      <c r="S1782" s="21"/>
      <c r="T1782" s="21"/>
      <c r="U1782" s="125">
        <v>0</v>
      </c>
      <c r="V1782" s="21">
        <v>10205</v>
      </c>
      <c r="W1782" s="34">
        <v>49689</v>
      </c>
      <c r="X1782" s="109"/>
    </row>
    <row r="1783" spans="2:24" x14ac:dyDescent="0.2">
      <c r="B1783" s="14" t="s">
        <v>22067</v>
      </c>
      <c r="C1783" s="33" t="s">
        <v>7116</v>
      </c>
      <c r="D1783" s="16" t="s">
        <v>22066</v>
      </c>
      <c r="E1783" s="18" t="s">
        <v>26</v>
      </c>
      <c r="F1783" s="34">
        <v>41254</v>
      </c>
      <c r="G1783" s="20" t="s">
        <v>21186</v>
      </c>
      <c r="H1783" s="109"/>
      <c r="I1783" s="21"/>
      <c r="J1783" s="21"/>
      <c r="K1783" s="21">
        <v>502008</v>
      </c>
      <c r="L1783" s="21">
        <v>341925</v>
      </c>
      <c r="M1783" s="21"/>
      <c r="N1783" s="21">
        <v>-341925</v>
      </c>
      <c r="O1783" s="21"/>
      <c r="P1783" s="125">
        <v>-341925</v>
      </c>
      <c r="Q1783" s="21"/>
      <c r="R1783" s="21"/>
      <c r="S1783" s="21"/>
      <c r="T1783" s="21"/>
      <c r="U1783" s="125">
        <v>0</v>
      </c>
      <c r="V1783" s="21">
        <v>28367</v>
      </c>
      <c r="W1783" s="34">
        <v>51455</v>
      </c>
      <c r="X1783" s="109"/>
    </row>
    <row r="1784" spans="2:24" x14ac:dyDescent="0.2">
      <c r="B1784" s="14" t="s">
        <v>22065</v>
      </c>
      <c r="C1784" s="33" t="s">
        <v>7114</v>
      </c>
      <c r="D1784" s="16" t="s">
        <v>22064</v>
      </c>
      <c r="E1784" s="18" t="s">
        <v>26</v>
      </c>
      <c r="F1784" s="34">
        <v>40919</v>
      </c>
      <c r="G1784" s="20" t="s">
        <v>21186</v>
      </c>
      <c r="H1784" s="109"/>
      <c r="I1784" s="21"/>
      <c r="J1784" s="21"/>
      <c r="K1784" s="21">
        <v>716903</v>
      </c>
      <c r="L1784" s="21">
        <v>271011</v>
      </c>
      <c r="M1784" s="21"/>
      <c r="N1784" s="21">
        <v>-271011</v>
      </c>
      <c r="O1784" s="21"/>
      <c r="P1784" s="125">
        <v>-271011</v>
      </c>
      <c r="Q1784" s="21"/>
      <c r="R1784" s="21"/>
      <c r="S1784" s="21"/>
      <c r="T1784" s="21"/>
      <c r="U1784" s="125">
        <v>0</v>
      </c>
      <c r="V1784" s="21">
        <v>32478</v>
      </c>
      <c r="W1784" s="34">
        <v>51547</v>
      </c>
      <c r="X1784" s="109"/>
    </row>
    <row r="1785" spans="2:24" x14ac:dyDescent="0.2">
      <c r="B1785" s="14" t="s">
        <v>22063</v>
      </c>
      <c r="C1785" s="33" t="s">
        <v>7101</v>
      </c>
      <c r="D1785" s="16" t="s">
        <v>22062</v>
      </c>
      <c r="E1785" s="18" t="s">
        <v>26</v>
      </c>
      <c r="F1785" s="34">
        <v>41224</v>
      </c>
      <c r="G1785" s="20" t="s">
        <v>21186</v>
      </c>
      <c r="H1785" s="109"/>
      <c r="I1785" s="21"/>
      <c r="J1785" s="21"/>
      <c r="K1785" s="21">
        <v>537829</v>
      </c>
      <c r="L1785" s="21">
        <v>388021</v>
      </c>
      <c r="M1785" s="21"/>
      <c r="N1785" s="21">
        <v>-388021</v>
      </c>
      <c r="O1785" s="21"/>
      <c r="P1785" s="125">
        <v>-388021</v>
      </c>
      <c r="Q1785" s="21"/>
      <c r="R1785" s="21"/>
      <c r="S1785" s="21"/>
      <c r="T1785" s="21"/>
      <c r="U1785" s="125">
        <v>0</v>
      </c>
      <c r="V1785" s="21">
        <v>85177</v>
      </c>
      <c r="W1785" s="34">
        <v>53220</v>
      </c>
      <c r="X1785" s="109"/>
    </row>
    <row r="1786" spans="2:24" x14ac:dyDescent="0.2">
      <c r="B1786" s="14" t="s">
        <v>22061</v>
      </c>
      <c r="C1786" s="33" t="s">
        <v>22060</v>
      </c>
      <c r="D1786" s="16" t="s">
        <v>22059</v>
      </c>
      <c r="E1786" s="18" t="s">
        <v>26</v>
      </c>
      <c r="F1786" s="34">
        <v>41091</v>
      </c>
      <c r="G1786" s="20" t="s">
        <v>21186</v>
      </c>
      <c r="H1786" s="109"/>
      <c r="I1786" s="21">
        <v>2959619</v>
      </c>
      <c r="J1786" s="21">
        <v>2959619</v>
      </c>
      <c r="K1786" s="21">
        <v>1923753</v>
      </c>
      <c r="L1786" s="21">
        <v>1344164</v>
      </c>
      <c r="M1786" s="21"/>
      <c r="N1786" s="21">
        <v>1615455</v>
      </c>
      <c r="O1786" s="21"/>
      <c r="P1786" s="125">
        <v>1615455</v>
      </c>
      <c r="Q1786" s="21"/>
      <c r="R1786" s="21">
        <v>2959619</v>
      </c>
      <c r="S1786" s="21"/>
      <c r="T1786" s="21"/>
      <c r="U1786" s="125">
        <v>0</v>
      </c>
      <c r="V1786" s="21">
        <v>66217</v>
      </c>
      <c r="W1786" s="34">
        <v>49943</v>
      </c>
      <c r="X1786" s="109"/>
    </row>
    <row r="1787" spans="2:24" x14ac:dyDescent="0.2">
      <c r="B1787" s="14" t="s">
        <v>22058</v>
      </c>
      <c r="C1787" s="33" t="s">
        <v>7098</v>
      </c>
      <c r="D1787" s="16" t="s">
        <v>22057</v>
      </c>
      <c r="E1787" s="18" t="s">
        <v>26</v>
      </c>
      <c r="F1787" s="34">
        <v>41244</v>
      </c>
      <c r="G1787" s="20" t="s">
        <v>21186</v>
      </c>
      <c r="H1787" s="109"/>
      <c r="I1787" s="21">
        <v>4578599</v>
      </c>
      <c r="J1787" s="21">
        <v>4578599</v>
      </c>
      <c r="K1787" s="21">
        <v>2976089</v>
      </c>
      <c r="L1787" s="21">
        <v>3327671</v>
      </c>
      <c r="M1787" s="21"/>
      <c r="N1787" s="21">
        <v>1250928</v>
      </c>
      <c r="O1787" s="21"/>
      <c r="P1787" s="125">
        <v>1250928</v>
      </c>
      <c r="Q1787" s="21"/>
      <c r="R1787" s="21">
        <v>4578599</v>
      </c>
      <c r="S1787" s="21"/>
      <c r="T1787" s="21"/>
      <c r="U1787" s="125">
        <v>0</v>
      </c>
      <c r="V1787" s="21">
        <v>145575</v>
      </c>
      <c r="W1787" s="34">
        <v>50124</v>
      </c>
      <c r="X1787" s="109"/>
    </row>
    <row r="1788" spans="2:24" x14ac:dyDescent="0.2">
      <c r="B1788" s="14" t="s">
        <v>22056</v>
      </c>
      <c r="C1788" s="33" t="s">
        <v>22055</v>
      </c>
      <c r="D1788" s="16" t="s">
        <v>22054</v>
      </c>
      <c r="E1788" s="18" t="s">
        <v>26</v>
      </c>
      <c r="F1788" s="34">
        <v>41127</v>
      </c>
      <c r="G1788" s="20" t="s">
        <v>20597</v>
      </c>
      <c r="H1788" s="109"/>
      <c r="I1788" s="21">
        <v>5000000</v>
      </c>
      <c r="J1788" s="21">
        <v>5000000</v>
      </c>
      <c r="K1788" s="21">
        <v>4650000</v>
      </c>
      <c r="L1788" s="21">
        <v>4694414</v>
      </c>
      <c r="M1788" s="21"/>
      <c r="N1788" s="21">
        <v>305586</v>
      </c>
      <c r="O1788" s="21"/>
      <c r="P1788" s="125">
        <v>305586</v>
      </c>
      <c r="Q1788" s="21"/>
      <c r="R1788" s="21">
        <v>5000000</v>
      </c>
      <c r="S1788" s="21"/>
      <c r="T1788" s="21"/>
      <c r="U1788" s="125">
        <v>0</v>
      </c>
      <c r="V1788" s="21">
        <v>109044</v>
      </c>
      <c r="W1788" s="34">
        <v>41711</v>
      </c>
      <c r="X1788" s="109"/>
    </row>
    <row r="1789" spans="2:24" x14ac:dyDescent="0.2">
      <c r="B1789" s="14" t="s">
        <v>22053</v>
      </c>
      <c r="C1789" s="33" t="s">
        <v>22052</v>
      </c>
      <c r="D1789" s="16" t="s">
        <v>22051</v>
      </c>
      <c r="E1789" s="18" t="s">
        <v>26</v>
      </c>
      <c r="F1789" s="34">
        <v>41153</v>
      </c>
      <c r="G1789" s="20" t="s">
        <v>3559</v>
      </c>
      <c r="H1789" s="109"/>
      <c r="I1789" s="21">
        <v>19190000</v>
      </c>
      <c r="J1789" s="21">
        <v>19190000</v>
      </c>
      <c r="K1789" s="21">
        <v>19671723</v>
      </c>
      <c r="L1789" s="21">
        <v>19233157</v>
      </c>
      <c r="M1789" s="21"/>
      <c r="N1789" s="21">
        <v>-43157</v>
      </c>
      <c r="O1789" s="21"/>
      <c r="P1789" s="125">
        <v>-43157</v>
      </c>
      <c r="Q1789" s="21"/>
      <c r="R1789" s="21">
        <v>19190000</v>
      </c>
      <c r="S1789" s="21"/>
      <c r="T1789" s="21"/>
      <c r="U1789" s="125">
        <v>0</v>
      </c>
      <c r="V1789" s="21">
        <v>1391275</v>
      </c>
      <c r="W1789" s="34">
        <v>41153</v>
      </c>
      <c r="X1789" s="109"/>
    </row>
    <row r="1790" spans="2:24" x14ac:dyDescent="0.2">
      <c r="B1790" s="14" t="s">
        <v>22050</v>
      </c>
      <c r="C1790" s="33" t="s">
        <v>22049</v>
      </c>
      <c r="D1790" s="16" t="s">
        <v>22048</v>
      </c>
      <c r="E1790" s="18" t="s">
        <v>26</v>
      </c>
      <c r="F1790" s="34">
        <v>41136</v>
      </c>
      <c r="G1790" s="20" t="s">
        <v>3559</v>
      </c>
      <c r="H1790" s="109"/>
      <c r="I1790" s="21">
        <v>16500000</v>
      </c>
      <c r="J1790" s="21">
        <v>16500000</v>
      </c>
      <c r="K1790" s="21">
        <v>16569840</v>
      </c>
      <c r="L1790" s="21">
        <v>16505327</v>
      </c>
      <c r="M1790" s="21"/>
      <c r="N1790" s="21">
        <v>-5327</v>
      </c>
      <c r="O1790" s="21"/>
      <c r="P1790" s="125">
        <v>-5327</v>
      </c>
      <c r="Q1790" s="21"/>
      <c r="R1790" s="21">
        <v>16500000</v>
      </c>
      <c r="S1790" s="21"/>
      <c r="T1790" s="21"/>
      <c r="U1790" s="125">
        <v>0</v>
      </c>
      <c r="V1790" s="21">
        <v>1051875</v>
      </c>
      <c r="W1790" s="34">
        <v>41136</v>
      </c>
      <c r="X1790" s="109"/>
    </row>
    <row r="1791" spans="2:24" x14ac:dyDescent="0.2">
      <c r="B1791" s="14" t="s">
        <v>22047</v>
      </c>
      <c r="C1791" s="33" t="s">
        <v>22046</v>
      </c>
      <c r="D1791" s="16" t="s">
        <v>22045</v>
      </c>
      <c r="E1791" s="18" t="s">
        <v>26</v>
      </c>
      <c r="F1791" s="34">
        <v>41148</v>
      </c>
      <c r="G1791" s="20" t="s">
        <v>3559</v>
      </c>
      <c r="H1791" s="109"/>
      <c r="I1791" s="21">
        <v>6930000</v>
      </c>
      <c r="J1791" s="21">
        <v>6930000</v>
      </c>
      <c r="K1791" s="21">
        <v>6915378</v>
      </c>
      <c r="L1791" s="21">
        <v>6927939</v>
      </c>
      <c r="M1791" s="21"/>
      <c r="N1791" s="21">
        <v>2061</v>
      </c>
      <c r="O1791" s="21"/>
      <c r="P1791" s="125">
        <v>2061</v>
      </c>
      <c r="Q1791" s="21"/>
      <c r="R1791" s="21">
        <v>6930000</v>
      </c>
      <c r="S1791" s="21"/>
      <c r="T1791" s="21"/>
      <c r="U1791" s="125">
        <v>0</v>
      </c>
      <c r="V1791" s="21">
        <v>391545</v>
      </c>
      <c r="W1791" s="34">
        <v>41148</v>
      </c>
      <c r="X1791" s="109"/>
    </row>
    <row r="1792" spans="2:24" x14ac:dyDescent="0.2">
      <c r="B1792" s="14" t="s">
        <v>22044</v>
      </c>
      <c r="C1792" s="33" t="s">
        <v>8080</v>
      </c>
      <c r="D1792" s="16" t="s">
        <v>22043</v>
      </c>
      <c r="E1792" s="18" t="s">
        <v>26</v>
      </c>
      <c r="F1792" s="34">
        <v>41269</v>
      </c>
      <c r="G1792" s="20" t="s">
        <v>21186</v>
      </c>
      <c r="H1792" s="109"/>
      <c r="I1792" s="21">
        <v>49386</v>
      </c>
      <c r="J1792" s="21">
        <v>49386</v>
      </c>
      <c r="K1792" s="21">
        <v>49386</v>
      </c>
      <c r="L1792" s="21">
        <v>49386</v>
      </c>
      <c r="M1792" s="21"/>
      <c r="N1792" s="21"/>
      <c r="O1792" s="21"/>
      <c r="P1792" s="125"/>
      <c r="Q1792" s="21"/>
      <c r="R1792" s="21">
        <v>49386</v>
      </c>
      <c r="S1792" s="21"/>
      <c r="T1792" s="21"/>
      <c r="U1792" s="125"/>
      <c r="V1792" s="21">
        <v>387</v>
      </c>
      <c r="W1792" s="34">
        <v>49000</v>
      </c>
      <c r="X1792" s="109"/>
    </row>
    <row r="1793" spans="2:24" x14ac:dyDescent="0.2">
      <c r="B1793" s="14" t="s">
        <v>22042</v>
      </c>
      <c r="C1793" s="33" t="s">
        <v>22041</v>
      </c>
      <c r="D1793" s="16" t="s">
        <v>22040</v>
      </c>
      <c r="E1793" s="18" t="s">
        <v>26</v>
      </c>
      <c r="F1793" s="34">
        <v>41167</v>
      </c>
      <c r="G1793" s="20" t="s">
        <v>3559</v>
      </c>
      <c r="H1793" s="109"/>
      <c r="I1793" s="21">
        <v>15000000</v>
      </c>
      <c r="J1793" s="21">
        <v>15000000</v>
      </c>
      <c r="K1793" s="21">
        <v>14974650</v>
      </c>
      <c r="L1793" s="21">
        <v>14996292</v>
      </c>
      <c r="M1793" s="21"/>
      <c r="N1793" s="21">
        <v>3708</v>
      </c>
      <c r="O1793" s="21"/>
      <c r="P1793" s="125">
        <v>3708</v>
      </c>
      <c r="Q1793" s="21"/>
      <c r="R1793" s="21">
        <v>15000000</v>
      </c>
      <c r="S1793" s="21"/>
      <c r="T1793" s="21"/>
      <c r="U1793" s="125">
        <v>0</v>
      </c>
      <c r="V1793" s="21">
        <v>840000</v>
      </c>
      <c r="W1793" s="34">
        <v>41167</v>
      </c>
      <c r="X1793" s="109"/>
    </row>
    <row r="1794" spans="2:24" x14ac:dyDescent="0.2">
      <c r="B1794" s="14" t="s">
        <v>22039</v>
      </c>
      <c r="C1794" s="33" t="s">
        <v>22038</v>
      </c>
      <c r="D1794" s="16" t="s">
        <v>22037</v>
      </c>
      <c r="E1794" s="18" t="s">
        <v>26</v>
      </c>
      <c r="F1794" s="34">
        <v>40983</v>
      </c>
      <c r="G1794" s="20" t="s">
        <v>21186</v>
      </c>
      <c r="H1794" s="109"/>
      <c r="I1794" s="21">
        <v>30230000</v>
      </c>
      <c r="J1794" s="21">
        <v>30230000</v>
      </c>
      <c r="K1794" s="21">
        <v>29692972</v>
      </c>
      <c r="L1794" s="21">
        <v>30172677</v>
      </c>
      <c r="M1794" s="21"/>
      <c r="N1794" s="21">
        <v>57323</v>
      </c>
      <c r="O1794" s="21"/>
      <c r="P1794" s="125">
        <v>57323</v>
      </c>
      <c r="Q1794" s="21"/>
      <c r="R1794" s="21">
        <v>30230000</v>
      </c>
      <c r="S1794" s="21"/>
      <c r="T1794" s="21"/>
      <c r="U1794" s="125">
        <v>0</v>
      </c>
      <c r="V1794" s="21">
        <v>47561</v>
      </c>
      <c r="W1794" s="34">
        <v>41866</v>
      </c>
      <c r="X1794" s="109"/>
    </row>
    <row r="1795" spans="2:24" x14ac:dyDescent="0.2">
      <c r="B1795" s="14" t="s">
        <v>22036</v>
      </c>
      <c r="C1795" s="33" t="s">
        <v>22035</v>
      </c>
      <c r="D1795" s="16" t="s">
        <v>22034</v>
      </c>
      <c r="E1795" s="18" t="s">
        <v>26</v>
      </c>
      <c r="F1795" s="34">
        <v>40927</v>
      </c>
      <c r="G1795" s="20" t="s">
        <v>18973</v>
      </c>
      <c r="H1795" s="109"/>
      <c r="I1795" s="21">
        <v>982500</v>
      </c>
      <c r="J1795" s="21">
        <v>2600000</v>
      </c>
      <c r="K1795" s="21">
        <v>903240</v>
      </c>
      <c r="L1795" s="21">
        <v>903240</v>
      </c>
      <c r="M1795" s="21"/>
      <c r="N1795" s="21">
        <v>18182</v>
      </c>
      <c r="O1795" s="21"/>
      <c r="P1795" s="125">
        <v>18182</v>
      </c>
      <c r="Q1795" s="21"/>
      <c r="R1795" s="21">
        <v>921422</v>
      </c>
      <c r="S1795" s="21"/>
      <c r="T1795" s="21">
        <v>61078</v>
      </c>
      <c r="U1795" s="125">
        <v>61078</v>
      </c>
      <c r="V1795" s="21">
        <v>0</v>
      </c>
      <c r="W1795" s="34">
        <v>42590</v>
      </c>
      <c r="X1795" s="109"/>
    </row>
    <row r="1796" spans="2:24" x14ac:dyDescent="0.2">
      <c r="B1796" s="14" t="s">
        <v>22033</v>
      </c>
      <c r="C1796" s="33" t="s">
        <v>7095</v>
      </c>
      <c r="D1796" s="16" t="s">
        <v>22032</v>
      </c>
      <c r="E1796" s="18" t="s">
        <v>26</v>
      </c>
      <c r="F1796" s="34">
        <v>41244</v>
      </c>
      <c r="G1796" s="20" t="s">
        <v>21186</v>
      </c>
      <c r="H1796" s="109"/>
      <c r="I1796" s="21"/>
      <c r="J1796" s="21"/>
      <c r="K1796" s="21">
        <v>334554</v>
      </c>
      <c r="L1796" s="21">
        <v>262588</v>
      </c>
      <c r="M1796" s="21"/>
      <c r="N1796" s="21">
        <v>-262588</v>
      </c>
      <c r="O1796" s="21"/>
      <c r="P1796" s="125">
        <v>-262588</v>
      </c>
      <c r="Q1796" s="21"/>
      <c r="R1796" s="21"/>
      <c r="S1796" s="21"/>
      <c r="T1796" s="21"/>
      <c r="U1796" s="125">
        <v>0</v>
      </c>
      <c r="V1796" s="21">
        <v>81174</v>
      </c>
      <c r="W1796" s="34">
        <v>54769</v>
      </c>
      <c r="X1796" s="109"/>
    </row>
    <row r="1797" spans="2:24" x14ac:dyDescent="0.2">
      <c r="B1797" s="14" t="s">
        <v>22031</v>
      </c>
      <c r="C1797" s="33" t="s">
        <v>7093</v>
      </c>
      <c r="D1797" s="16" t="s">
        <v>22030</v>
      </c>
      <c r="E1797" s="18" t="s">
        <v>26</v>
      </c>
      <c r="F1797" s="34">
        <v>41244</v>
      </c>
      <c r="G1797" s="20" t="s">
        <v>21186</v>
      </c>
      <c r="H1797" s="109"/>
      <c r="I1797" s="21"/>
      <c r="J1797" s="21"/>
      <c r="K1797" s="21">
        <v>638780</v>
      </c>
      <c r="L1797" s="21">
        <v>557120</v>
      </c>
      <c r="M1797" s="21"/>
      <c r="N1797" s="21">
        <v>-557120</v>
      </c>
      <c r="O1797" s="21"/>
      <c r="P1797" s="125">
        <v>-557120</v>
      </c>
      <c r="Q1797" s="21"/>
      <c r="R1797" s="21"/>
      <c r="S1797" s="21"/>
      <c r="T1797" s="21"/>
      <c r="U1797" s="125">
        <v>0</v>
      </c>
      <c r="V1797" s="21">
        <v>36717</v>
      </c>
      <c r="W1797" s="34">
        <v>54769</v>
      </c>
      <c r="X1797" s="109"/>
    </row>
    <row r="1798" spans="2:24" x14ac:dyDescent="0.2">
      <c r="B1798" s="14" t="s">
        <v>22029</v>
      </c>
      <c r="C1798" s="33" t="s">
        <v>22028</v>
      </c>
      <c r="D1798" s="16" t="s">
        <v>22027</v>
      </c>
      <c r="E1798" s="18" t="s">
        <v>26</v>
      </c>
      <c r="F1798" s="34">
        <v>41184</v>
      </c>
      <c r="G1798" s="20" t="s">
        <v>88</v>
      </c>
      <c r="H1798" s="109"/>
      <c r="I1798" s="21">
        <v>1050000</v>
      </c>
      <c r="J1798" s="21">
        <v>7000000</v>
      </c>
      <c r="K1798" s="21"/>
      <c r="L1798" s="21">
        <v>5</v>
      </c>
      <c r="M1798" s="21"/>
      <c r="N1798" s="21">
        <v>5</v>
      </c>
      <c r="O1798" s="21">
        <v>5</v>
      </c>
      <c r="P1798" s="125">
        <v>0</v>
      </c>
      <c r="Q1798" s="21"/>
      <c r="R1798" s="21">
        <v>5</v>
      </c>
      <c r="S1798" s="21"/>
      <c r="T1798" s="21">
        <v>1049995</v>
      </c>
      <c r="U1798" s="125">
        <v>1049995</v>
      </c>
      <c r="V1798" s="21">
        <v>4346</v>
      </c>
      <c r="W1798" s="34">
        <v>54282</v>
      </c>
      <c r="X1798" s="109"/>
    </row>
    <row r="1799" spans="2:24" x14ac:dyDescent="0.2">
      <c r="B1799" s="14" t="s">
        <v>22026</v>
      </c>
      <c r="C1799" s="33" t="s">
        <v>22025</v>
      </c>
      <c r="D1799" s="16" t="s">
        <v>22024</v>
      </c>
      <c r="E1799" s="18" t="s">
        <v>26</v>
      </c>
      <c r="F1799" s="34">
        <v>41184</v>
      </c>
      <c r="G1799" s="20" t="s">
        <v>88</v>
      </c>
      <c r="H1799" s="109"/>
      <c r="I1799" s="21">
        <v>1017040</v>
      </c>
      <c r="J1799" s="21">
        <v>12713000</v>
      </c>
      <c r="K1799" s="21"/>
      <c r="L1799" s="21">
        <v>675</v>
      </c>
      <c r="M1799" s="21"/>
      <c r="N1799" s="21">
        <v>675</v>
      </c>
      <c r="O1799" s="21">
        <v>675</v>
      </c>
      <c r="P1799" s="125">
        <v>0</v>
      </c>
      <c r="Q1799" s="21"/>
      <c r="R1799" s="21">
        <v>675</v>
      </c>
      <c r="S1799" s="21"/>
      <c r="T1799" s="21">
        <v>1016365</v>
      </c>
      <c r="U1799" s="125">
        <v>1016365</v>
      </c>
      <c r="V1799" s="21">
        <v>8496</v>
      </c>
      <c r="W1799" s="34">
        <v>54282</v>
      </c>
      <c r="X1799" s="109"/>
    </row>
    <row r="1800" spans="2:24" x14ac:dyDescent="0.2">
      <c r="B1800" s="14" t="s">
        <v>22023</v>
      </c>
      <c r="C1800" s="33" t="s">
        <v>22022</v>
      </c>
      <c r="D1800" s="16" t="s">
        <v>22021</v>
      </c>
      <c r="E1800" s="18" t="s">
        <v>26</v>
      </c>
      <c r="F1800" s="34">
        <v>41184</v>
      </c>
      <c r="G1800" s="20" t="s">
        <v>88</v>
      </c>
      <c r="H1800" s="109"/>
      <c r="I1800" s="21">
        <v>882697</v>
      </c>
      <c r="J1800" s="21">
        <v>15691000</v>
      </c>
      <c r="K1800" s="21">
        <v>1</v>
      </c>
      <c r="L1800" s="21">
        <v>444</v>
      </c>
      <c r="M1800" s="21"/>
      <c r="N1800" s="21">
        <v>-1</v>
      </c>
      <c r="O1800" s="21">
        <v>443</v>
      </c>
      <c r="P1800" s="125">
        <v>-444</v>
      </c>
      <c r="Q1800" s="21"/>
      <c r="R1800" s="21"/>
      <c r="S1800" s="21"/>
      <c r="T1800" s="21">
        <v>882697</v>
      </c>
      <c r="U1800" s="125">
        <v>882697</v>
      </c>
      <c r="V1800" s="21">
        <v>0</v>
      </c>
      <c r="W1800" s="34">
        <v>54282</v>
      </c>
      <c r="X1800" s="109"/>
    </row>
    <row r="1801" spans="2:24" x14ac:dyDescent="0.2">
      <c r="B1801" s="14" t="s">
        <v>22020</v>
      </c>
      <c r="C1801" s="33" t="s">
        <v>7091</v>
      </c>
      <c r="D1801" s="16" t="s">
        <v>22019</v>
      </c>
      <c r="E1801" s="18" t="s">
        <v>26</v>
      </c>
      <c r="F1801" s="34">
        <v>41244</v>
      </c>
      <c r="G1801" s="20" t="s">
        <v>21186</v>
      </c>
      <c r="H1801" s="109"/>
      <c r="I1801" s="21"/>
      <c r="J1801" s="21"/>
      <c r="K1801" s="21">
        <v>619030</v>
      </c>
      <c r="L1801" s="21">
        <v>320883</v>
      </c>
      <c r="M1801" s="21"/>
      <c r="N1801" s="21">
        <v>-320883</v>
      </c>
      <c r="O1801" s="21"/>
      <c r="P1801" s="125">
        <v>-320883</v>
      </c>
      <c r="Q1801" s="21"/>
      <c r="R1801" s="21"/>
      <c r="S1801" s="21"/>
      <c r="T1801" s="21"/>
      <c r="U1801" s="125">
        <v>0</v>
      </c>
      <c r="V1801" s="21">
        <v>47265</v>
      </c>
      <c r="W1801" s="34">
        <v>54282</v>
      </c>
      <c r="X1801" s="109"/>
    </row>
    <row r="1802" spans="2:24" x14ac:dyDescent="0.2">
      <c r="B1802" s="14" t="s">
        <v>22018</v>
      </c>
      <c r="C1802" s="33" t="s">
        <v>22017</v>
      </c>
      <c r="D1802" s="16" t="s">
        <v>22016</v>
      </c>
      <c r="E1802" s="18" t="s">
        <v>5793</v>
      </c>
      <c r="F1802" s="34">
        <v>41153</v>
      </c>
      <c r="G1802" s="20" t="s">
        <v>21368</v>
      </c>
      <c r="H1802" s="109"/>
      <c r="I1802" s="21"/>
      <c r="J1802" s="21">
        <v>15000000</v>
      </c>
      <c r="K1802" s="21"/>
      <c r="L1802" s="21">
        <v>112500</v>
      </c>
      <c r="M1802" s="21">
        <v>4926589</v>
      </c>
      <c r="N1802" s="21">
        <v>-1523</v>
      </c>
      <c r="O1802" s="21">
        <v>5037566</v>
      </c>
      <c r="P1802" s="125">
        <v>-112500</v>
      </c>
      <c r="Q1802" s="21"/>
      <c r="R1802" s="21"/>
      <c r="S1802" s="21"/>
      <c r="T1802" s="21"/>
      <c r="U1802" s="125">
        <v>0</v>
      </c>
      <c r="V1802" s="21">
        <v>57688</v>
      </c>
      <c r="W1802" s="34">
        <v>41263</v>
      </c>
      <c r="X1802" s="109"/>
    </row>
    <row r="1803" spans="2:24" x14ac:dyDescent="0.2">
      <c r="B1803" s="14" t="s">
        <v>22015</v>
      </c>
      <c r="C1803" s="33" t="s">
        <v>7089</v>
      </c>
      <c r="D1803" s="16" t="s">
        <v>22014</v>
      </c>
      <c r="E1803" s="18" t="s">
        <v>26</v>
      </c>
      <c r="F1803" s="34">
        <v>41244</v>
      </c>
      <c r="G1803" s="20" t="s">
        <v>21186</v>
      </c>
      <c r="H1803" s="109"/>
      <c r="I1803" s="21"/>
      <c r="J1803" s="21"/>
      <c r="K1803" s="21">
        <v>1562494</v>
      </c>
      <c r="L1803" s="21">
        <v>244823</v>
      </c>
      <c r="M1803" s="21"/>
      <c r="N1803" s="21">
        <v>-244823</v>
      </c>
      <c r="O1803" s="21"/>
      <c r="P1803" s="125">
        <v>-244823</v>
      </c>
      <c r="Q1803" s="21"/>
      <c r="R1803" s="21"/>
      <c r="S1803" s="21"/>
      <c r="T1803" s="21"/>
      <c r="U1803" s="125">
        <v>0</v>
      </c>
      <c r="V1803" s="21">
        <v>117659</v>
      </c>
      <c r="W1803" s="34">
        <v>51284</v>
      </c>
      <c r="X1803" s="109"/>
    </row>
    <row r="1804" spans="2:24" x14ac:dyDescent="0.2">
      <c r="B1804" s="14" t="s">
        <v>22013</v>
      </c>
      <c r="C1804" s="33" t="s">
        <v>22012</v>
      </c>
      <c r="D1804" s="16" t="s">
        <v>22011</v>
      </c>
      <c r="E1804" s="18" t="s">
        <v>26</v>
      </c>
      <c r="F1804" s="34">
        <v>40923</v>
      </c>
      <c r="G1804" s="20" t="s">
        <v>3559</v>
      </c>
      <c r="H1804" s="109"/>
      <c r="I1804" s="21">
        <v>9500000</v>
      </c>
      <c r="J1804" s="21">
        <v>9500000</v>
      </c>
      <c r="K1804" s="21">
        <v>9435400</v>
      </c>
      <c r="L1804" s="21">
        <v>9498953</v>
      </c>
      <c r="M1804" s="21"/>
      <c r="N1804" s="21">
        <v>1047</v>
      </c>
      <c r="O1804" s="21"/>
      <c r="P1804" s="125">
        <v>1047</v>
      </c>
      <c r="Q1804" s="21"/>
      <c r="R1804" s="21">
        <v>9500000</v>
      </c>
      <c r="S1804" s="21"/>
      <c r="T1804" s="21"/>
      <c r="U1804" s="125">
        <v>0</v>
      </c>
      <c r="V1804" s="21">
        <v>249375</v>
      </c>
      <c r="W1804" s="34">
        <v>40923</v>
      </c>
      <c r="X1804" s="109"/>
    </row>
    <row r="1805" spans="2:24" x14ac:dyDescent="0.2">
      <c r="B1805" s="14" t="s">
        <v>22010</v>
      </c>
      <c r="C1805" s="33" t="s">
        <v>22009</v>
      </c>
      <c r="D1805" s="16" t="s">
        <v>22008</v>
      </c>
      <c r="E1805" s="18" t="s">
        <v>5793</v>
      </c>
      <c r="F1805" s="34">
        <v>40939</v>
      </c>
      <c r="G1805" s="20" t="s">
        <v>19092</v>
      </c>
      <c r="H1805" s="109"/>
      <c r="I1805" s="21">
        <v>246226</v>
      </c>
      <c r="J1805" s="21">
        <v>8207547</v>
      </c>
      <c r="K1805" s="21">
        <v>8207547</v>
      </c>
      <c r="L1805" s="21">
        <v>205</v>
      </c>
      <c r="M1805" s="21"/>
      <c r="N1805" s="21"/>
      <c r="O1805" s="21"/>
      <c r="P1805" s="125">
        <v>0</v>
      </c>
      <c r="Q1805" s="21"/>
      <c r="R1805" s="21">
        <v>205</v>
      </c>
      <c r="S1805" s="21"/>
      <c r="T1805" s="21">
        <v>246021</v>
      </c>
      <c r="U1805" s="125">
        <v>246021</v>
      </c>
      <c r="V1805" s="21">
        <v>5188</v>
      </c>
      <c r="W1805" s="34">
        <v>55848</v>
      </c>
      <c r="X1805" s="109"/>
    </row>
    <row r="1806" spans="2:24" x14ac:dyDescent="0.2">
      <c r="B1806" s="14" t="s">
        <v>22007</v>
      </c>
      <c r="C1806" s="33" t="s">
        <v>6060</v>
      </c>
      <c r="D1806" s="16" t="s">
        <v>22006</v>
      </c>
      <c r="E1806" s="18" t="s">
        <v>26</v>
      </c>
      <c r="F1806" s="34">
        <v>41253</v>
      </c>
      <c r="G1806" s="20" t="s">
        <v>20922</v>
      </c>
      <c r="H1806" s="109"/>
      <c r="I1806" s="21">
        <v>2164063</v>
      </c>
      <c r="J1806" s="21">
        <v>2164063</v>
      </c>
      <c r="K1806" s="21">
        <v>2164063</v>
      </c>
      <c r="L1806" s="21">
        <v>2164063</v>
      </c>
      <c r="M1806" s="21"/>
      <c r="N1806" s="21"/>
      <c r="O1806" s="21"/>
      <c r="P1806" s="125"/>
      <c r="Q1806" s="21"/>
      <c r="R1806" s="21">
        <v>2164063</v>
      </c>
      <c r="S1806" s="21"/>
      <c r="T1806" s="21"/>
      <c r="U1806" s="125"/>
      <c r="V1806" s="21">
        <v>105606</v>
      </c>
      <c r="W1806" s="34">
        <v>41618</v>
      </c>
      <c r="X1806" s="109"/>
    </row>
    <row r="1807" spans="2:24" x14ac:dyDescent="0.2">
      <c r="B1807" s="14" t="s">
        <v>22005</v>
      </c>
      <c r="C1807" s="33" t="s">
        <v>6054</v>
      </c>
      <c r="D1807" s="16" t="s">
        <v>22004</v>
      </c>
      <c r="E1807" s="18" t="s">
        <v>26</v>
      </c>
      <c r="F1807" s="34">
        <v>41244</v>
      </c>
      <c r="G1807" s="20" t="s">
        <v>21186</v>
      </c>
      <c r="H1807" s="109"/>
      <c r="I1807" s="21">
        <v>456962</v>
      </c>
      <c r="J1807" s="21">
        <v>456962</v>
      </c>
      <c r="K1807" s="21">
        <v>456951</v>
      </c>
      <c r="L1807" s="21">
        <v>456903</v>
      </c>
      <c r="M1807" s="21"/>
      <c r="N1807" s="21">
        <v>59</v>
      </c>
      <c r="O1807" s="21"/>
      <c r="P1807" s="125">
        <v>59</v>
      </c>
      <c r="Q1807" s="21"/>
      <c r="R1807" s="21">
        <v>456962</v>
      </c>
      <c r="S1807" s="21"/>
      <c r="T1807" s="21"/>
      <c r="U1807" s="125">
        <v>0</v>
      </c>
      <c r="V1807" s="21">
        <v>13588</v>
      </c>
      <c r="W1807" s="34">
        <v>47258</v>
      </c>
      <c r="X1807" s="109"/>
    </row>
    <row r="1808" spans="2:24" x14ac:dyDescent="0.2">
      <c r="B1808" s="14" t="s">
        <v>22003</v>
      </c>
      <c r="C1808" s="33" t="s">
        <v>6050</v>
      </c>
      <c r="D1808" s="16" t="s">
        <v>22002</v>
      </c>
      <c r="E1808" s="18" t="s">
        <v>26</v>
      </c>
      <c r="F1808" s="34">
        <v>41263</v>
      </c>
      <c r="G1808" s="20" t="s">
        <v>21186</v>
      </c>
      <c r="H1808" s="109"/>
      <c r="I1808" s="21">
        <v>1710571</v>
      </c>
      <c r="J1808" s="21">
        <v>1710571</v>
      </c>
      <c r="K1808" s="21">
        <v>1710385</v>
      </c>
      <c r="L1808" s="21">
        <v>1710438</v>
      </c>
      <c r="M1808" s="21"/>
      <c r="N1808" s="21">
        <v>134</v>
      </c>
      <c r="O1808" s="21"/>
      <c r="P1808" s="125">
        <v>134</v>
      </c>
      <c r="Q1808" s="21"/>
      <c r="R1808" s="21">
        <v>1710571</v>
      </c>
      <c r="S1808" s="21"/>
      <c r="T1808" s="21"/>
      <c r="U1808" s="125">
        <v>0</v>
      </c>
      <c r="V1808" s="21">
        <v>31249</v>
      </c>
      <c r="W1808" s="34">
        <v>48507</v>
      </c>
      <c r="X1808" s="109"/>
    </row>
    <row r="1809" spans="2:24" x14ac:dyDescent="0.2">
      <c r="B1809" s="14" t="s">
        <v>22001</v>
      </c>
      <c r="C1809" s="33" t="s">
        <v>22000</v>
      </c>
      <c r="D1809" s="16" t="s">
        <v>21999</v>
      </c>
      <c r="E1809" s="18" t="s">
        <v>26</v>
      </c>
      <c r="F1809" s="34">
        <v>40983</v>
      </c>
      <c r="G1809" s="20" t="s">
        <v>3559</v>
      </c>
      <c r="H1809" s="109"/>
      <c r="I1809" s="21">
        <v>5000000</v>
      </c>
      <c r="J1809" s="21">
        <v>5000000</v>
      </c>
      <c r="K1809" s="21">
        <v>5287910</v>
      </c>
      <c r="L1809" s="21">
        <v>5011980</v>
      </c>
      <c r="M1809" s="21"/>
      <c r="N1809" s="21">
        <v>-11980</v>
      </c>
      <c r="O1809" s="21"/>
      <c r="P1809" s="125">
        <v>-11980</v>
      </c>
      <c r="Q1809" s="21"/>
      <c r="R1809" s="21">
        <v>5000000</v>
      </c>
      <c r="S1809" s="21"/>
      <c r="T1809" s="21"/>
      <c r="U1809" s="125">
        <v>0</v>
      </c>
      <c r="V1809" s="21">
        <v>156250</v>
      </c>
      <c r="W1809" s="34">
        <v>40983</v>
      </c>
      <c r="X1809" s="109"/>
    </row>
    <row r="1810" spans="2:24" x14ac:dyDescent="0.2">
      <c r="B1810" s="14" t="s">
        <v>21998</v>
      </c>
      <c r="C1810" s="33" t="s">
        <v>21997</v>
      </c>
      <c r="D1810" s="16" t="s">
        <v>21996</v>
      </c>
      <c r="E1810" s="18" t="s">
        <v>26</v>
      </c>
      <c r="F1810" s="34">
        <v>41106</v>
      </c>
      <c r="G1810" s="20" t="s">
        <v>3559</v>
      </c>
      <c r="H1810" s="109"/>
      <c r="I1810" s="21">
        <v>9000000</v>
      </c>
      <c r="J1810" s="21">
        <v>9000000</v>
      </c>
      <c r="K1810" s="21">
        <v>8992980</v>
      </c>
      <c r="L1810" s="21">
        <v>8993490</v>
      </c>
      <c r="M1810" s="21"/>
      <c r="N1810" s="21">
        <v>6510</v>
      </c>
      <c r="O1810" s="21"/>
      <c r="P1810" s="125">
        <v>6510</v>
      </c>
      <c r="Q1810" s="21"/>
      <c r="R1810" s="21">
        <v>9000000</v>
      </c>
      <c r="S1810" s="21"/>
      <c r="T1810" s="21"/>
      <c r="U1810" s="125">
        <v>0</v>
      </c>
      <c r="V1810" s="21">
        <v>326250</v>
      </c>
      <c r="W1810" s="34">
        <v>41106</v>
      </c>
      <c r="X1810" s="109"/>
    </row>
    <row r="1811" spans="2:24" x14ac:dyDescent="0.2">
      <c r="B1811" s="14" t="s">
        <v>21995</v>
      </c>
      <c r="C1811" s="33" t="s">
        <v>11577</v>
      </c>
      <c r="D1811" s="16" t="s">
        <v>21994</v>
      </c>
      <c r="E1811" s="18" t="s">
        <v>26</v>
      </c>
      <c r="F1811" s="34">
        <v>41136</v>
      </c>
      <c r="G1811" s="20" t="s">
        <v>20922</v>
      </c>
      <c r="H1811" s="109"/>
      <c r="I1811" s="21">
        <v>1347050</v>
      </c>
      <c r="J1811" s="21">
        <v>1347050</v>
      </c>
      <c r="K1811" s="21">
        <v>1404471</v>
      </c>
      <c r="L1811" s="21">
        <v>1363514</v>
      </c>
      <c r="M1811" s="21"/>
      <c r="N1811" s="21">
        <v>-16464</v>
      </c>
      <c r="O1811" s="21"/>
      <c r="P1811" s="125">
        <v>-16464</v>
      </c>
      <c r="Q1811" s="21"/>
      <c r="R1811" s="21">
        <v>1347050</v>
      </c>
      <c r="S1811" s="21"/>
      <c r="T1811" s="21"/>
      <c r="U1811" s="125">
        <v>0</v>
      </c>
      <c r="V1811" s="21">
        <v>98503</v>
      </c>
      <c r="W1811" s="34">
        <v>44242</v>
      </c>
      <c r="X1811" s="109"/>
    </row>
    <row r="1812" spans="2:24" x14ac:dyDescent="0.2">
      <c r="B1812" s="14" t="s">
        <v>21993</v>
      </c>
      <c r="C1812" s="33" t="s">
        <v>11575</v>
      </c>
      <c r="D1812" s="16" t="s">
        <v>21992</v>
      </c>
      <c r="E1812" s="18" t="s">
        <v>26</v>
      </c>
      <c r="F1812" s="34">
        <v>41197</v>
      </c>
      <c r="G1812" s="20" t="s">
        <v>20922</v>
      </c>
      <c r="H1812" s="109"/>
      <c r="I1812" s="21">
        <v>1242500</v>
      </c>
      <c r="J1812" s="21">
        <v>1242500</v>
      </c>
      <c r="K1812" s="21">
        <v>1331202</v>
      </c>
      <c r="L1812" s="21">
        <v>1285725</v>
      </c>
      <c r="M1812" s="21"/>
      <c r="N1812" s="21">
        <v>-43225</v>
      </c>
      <c r="O1812" s="21"/>
      <c r="P1812" s="125">
        <v>-43225</v>
      </c>
      <c r="Q1812" s="21"/>
      <c r="R1812" s="21">
        <v>1242500</v>
      </c>
      <c r="S1812" s="21"/>
      <c r="T1812" s="21"/>
      <c r="U1812" s="125">
        <v>0</v>
      </c>
      <c r="V1812" s="21">
        <v>88528</v>
      </c>
      <c r="W1812" s="34">
        <v>44301</v>
      </c>
      <c r="X1812" s="109"/>
    </row>
    <row r="1813" spans="2:24" x14ac:dyDescent="0.2">
      <c r="B1813" s="14" t="s">
        <v>21991</v>
      </c>
      <c r="C1813" s="33" t="s">
        <v>11534</v>
      </c>
      <c r="D1813" s="16" t="s">
        <v>21988</v>
      </c>
      <c r="E1813" s="18" t="s">
        <v>26</v>
      </c>
      <c r="F1813" s="34">
        <v>41091</v>
      </c>
      <c r="G1813" s="20" t="s">
        <v>20922</v>
      </c>
      <c r="H1813" s="109"/>
      <c r="I1813" s="21">
        <v>327411</v>
      </c>
      <c r="J1813" s="21">
        <v>327411</v>
      </c>
      <c r="K1813" s="21">
        <v>327411</v>
      </c>
      <c r="L1813" s="21">
        <v>327411</v>
      </c>
      <c r="M1813" s="21"/>
      <c r="N1813" s="21"/>
      <c r="O1813" s="21"/>
      <c r="P1813" s="125"/>
      <c r="Q1813" s="21"/>
      <c r="R1813" s="21">
        <v>327411</v>
      </c>
      <c r="S1813" s="21"/>
      <c r="T1813" s="21"/>
      <c r="U1813" s="125"/>
      <c r="V1813" s="21">
        <v>16764</v>
      </c>
      <c r="W1813" s="34">
        <v>43466</v>
      </c>
      <c r="X1813" s="109"/>
    </row>
    <row r="1814" spans="2:24" x14ac:dyDescent="0.2">
      <c r="B1814" s="14" t="s">
        <v>21990</v>
      </c>
      <c r="C1814" s="33" t="s">
        <v>11532</v>
      </c>
      <c r="D1814" s="16" t="s">
        <v>21988</v>
      </c>
      <c r="E1814" s="18" t="s">
        <v>26</v>
      </c>
      <c r="F1814" s="34">
        <v>41091</v>
      </c>
      <c r="G1814" s="20" t="s">
        <v>20922</v>
      </c>
      <c r="H1814" s="109"/>
      <c r="I1814" s="21">
        <v>337333</v>
      </c>
      <c r="J1814" s="21">
        <v>337333</v>
      </c>
      <c r="K1814" s="21">
        <v>337333</v>
      </c>
      <c r="L1814" s="21">
        <v>337333</v>
      </c>
      <c r="M1814" s="21"/>
      <c r="N1814" s="21"/>
      <c r="O1814" s="21"/>
      <c r="P1814" s="125"/>
      <c r="Q1814" s="21"/>
      <c r="R1814" s="21">
        <v>337333</v>
      </c>
      <c r="S1814" s="21"/>
      <c r="T1814" s="21"/>
      <c r="U1814" s="125"/>
      <c r="V1814" s="21">
        <v>17272</v>
      </c>
      <c r="W1814" s="34">
        <v>43466</v>
      </c>
      <c r="X1814" s="109"/>
    </row>
    <row r="1815" spans="2:24" x14ac:dyDescent="0.2">
      <c r="B1815" s="14" t="s">
        <v>21989</v>
      </c>
      <c r="C1815" s="33" t="s">
        <v>11530</v>
      </c>
      <c r="D1815" s="16" t="s">
        <v>21988</v>
      </c>
      <c r="E1815" s="18" t="s">
        <v>26</v>
      </c>
      <c r="F1815" s="34">
        <v>41091</v>
      </c>
      <c r="G1815" s="20" t="s">
        <v>20922</v>
      </c>
      <c r="H1815" s="109"/>
      <c r="I1815" s="21">
        <v>343947</v>
      </c>
      <c r="J1815" s="21">
        <v>343947</v>
      </c>
      <c r="K1815" s="21">
        <v>343947</v>
      </c>
      <c r="L1815" s="21">
        <v>343947</v>
      </c>
      <c r="M1815" s="21"/>
      <c r="N1815" s="21"/>
      <c r="O1815" s="21"/>
      <c r="P1815" s="125"/>
      <c r="Q1815" s="21"/>
      <c r="R1815" s="21">
        <v>343947</v>
      </c>
      <c r="S1815" s="21"/>
      <c r="T1815" s="21"/>
      <c r="U1815" s="125"/>
      <c r="V1815" s="21">
        <v>17610</v>
      </c>
      <c r="W1815" s="34">
        <v>43466</v>
      </c>
      <c r="X1815" s="109"/>
    </row>
    <row r="1816" spans="2:24" x14ac:dyDescent="0.2">
      <c r="B1816" s="14" t="s">
        <v>21987</v>
      </c>
      <c r="C1816" s="33" t="s">
        <v>11528</v>
      </c>
      <c r="D1816" s="16" t="s">
        <v>21984</v>
      </c>
      <c r="E1816" s="18" t="s">
        <v>26</v>
      </c>
      <c r="F1816" s="34">
        <v>41244</v>
      </c>
      <c r="G1816" s="20" t="s">
        <v>20922</v>
      </c>
      <c r="H1816" s="109"/>
      <c r="I1816" s="21">
        <v>276940</v>
      </c>
      <c r="J1816" s="21">
        <v>276940</v>
      </c>
      <c r="K1816" s="21">
        <v>276940</v>
      </c>
      <c r="L1816" s="21">
        <v>276940</v>
      </c>
      <c r="M1816" s="21"/>
      <c r="N1816" s="21"/>
      <c r="O1816" s="21"/>
      <c r="P1816" s="125"/>
      <c r="Q1816" s="21"/>
      <c r="R1816" s="21">
        <v>276940</v>
      </c>
      <c r="S1816" s="21"/>
      <c r="T1816" s="21"/>
      <c r="U1816" s="125"/>
      <c r="V1816" s="21">
        <v>18831</v>
      </c>
      <c r="W1816" s="34">
        <v>43800</v>
      </c>
      <c r="X1816" s="109"/>
    </row>
    <row r="1817" spans="2:24" x14ac:dyDescent="0.2">
      <c r="B1817" s="14" t="s">
        <v>21986</v>
      </c>
      <c r="C1817" s="33" t="s">
        <v>11526</v>
      </c>
      <c r="D1817" s="16" t="s">
        <v>21984</v>
      </c>
      <c r="E1817" s="18" t="s">
        <v>26</v>
      </c>
      <c r="F1817" s="34">
        <v>41244</v>
      </c>
      <c r="G1817" s="20" t="s">
        <v>20922</v>
      </c>
      <c r="H1817" s="109"/>
      <c r="I1817" s="21">
        <v>277192</v>
      </c>
      <c r="J1817" s="21">
        <v>277192</v>
      </c>
      <c r="K1817" s="21">
        <v>277192</v>
      </c>
      <c r="L1817" s="21">
        <v>277192</v>
      </c>
      <c r="M1817" s="21"/>
      <c r="N1817" s="21"/>
      <c r="O1817" s="21"/>
      <c r="P1817" s="125"/>
      <c r="Q1817" s="21"/>
      <c r="R1817" s="21">
        <v>277192</v>
      </c>
      <c r="S1817" s="21"/>
      <c r="T1817" s="21"/>
      <c r="U1817" s="125"/>
      <c r="V1817" s="21">
        <v>18848</v>
      </c>
      <c r="W1817" s="34">
        <v>43800</v>
      </c>
      <c r="X1817" s="109"/>
    </row>
    <row r="1818" spans="2:24" x14ac:dyDescent="0.2">
      <c r="B1818" s="14" t="s">
        <v>21985</v>
      </c>
      <c r="C1818" s="33" t="s">
        <v>11524</v>
      </c>
      <c r="D1818" s="16" t="s">
        <v>21984</v>
      </c>
      <c r="E1818" s="18" t="s">
        <v>26</v>
      </c>
      <c r="F1818" s="34">
        <v>41244</v>
      </c>
      <c r="G1818" s="20" t="s">
        <v>20922</v>
      </c>
      <c r="H1818" s="109"/>
      <c r="I1818" s="21">
        <v>289121</v>
      </c>
      <c r="J1818" s="21">
        <v>289121</v>
      </c>
      <c r="K1818" s="21">
        <v>289121</v>
      </c>
      <c r="L1818" s="21">
        <v>289121</v>
      </c>
      <c r="M1818" s="21"/>
      <c r="N1818" s="21"/>
      <c r="O1818" s="21"/>
      <c r="P1818" s="125"/>
      <c r="Q1818" s="21"/>
      <c r="R1818" s="21">
        <v>289121</v>
      </c>
      <c r="S1818" s="21"/>
      <c r="T1818" s="21"/>
      <c r="U1818" s="125"/>
      <c r="V1818" s="21">
        <v>19659</v>
      </c>
      <c r="W1818" s="34">
        <v>43800</v>
      </c>
      <c r="X1818" s="109"/>
    </row>
    <row r="1819" spans="2:24" x14ac:dyDescent="0.2">
      <c r="B1819" s="14" t="s">
        <v>21983</v>
      </c>
      <c r="C1819" s="33" t="s">
        <v>11498</v>
      </c>
      <c r="D1819" s="16" t="s">
        <v>21982</v>
      </c>
      <c r="E1819" s="18" t="s">
        <v>26</v>
      </c>
      <c r="F1819" s="34">
        <v>41261</v>
      </c>
      <c r="G1819" s="20" t="s">
        <v>20922</v>
      </c>
      <c r="H1819" s="109"/>
      <c r="I1819" s="21">
        <v>827134</v>
      </c>
      <c r="J1819" s="21">
        <v>827134</v>
      </c>
      <c r="K1819" s="21">
        <v>987182</v>
      </c>
      <c r="L1819" s="21">
        <v>930341</v>
      </c>
      <c r="M1819" s="21"/>
      <c r="N1819" s="21">
        <v>-103207</v>
      </c>
      <c r="O1819" s="21"/>
      <c r="P1819" s="125">
        <v>-103207</v>
      </c>
      <c r="Q1819" s="21"/>
      <c r="R1819" s="21">
        <v>827134</v>
      </c>
      <c r="S1819" s="21"/>
      <c r="T1819" s="21"/>
      <c r="U1819" s="125">
        <v>0</v>
      </c>
      <c r="V1819" s="21">
        <v>55295</v>
      </c>
      <c r="W1819" s="34">
        <v>43817</v>
      </c>
      <c r="X1819" s="109"/>
    </row>
    <row r="1820" spans="2:24" x14ac:dyDescent="0.2">
      <c r="B1820" s="14" t="s">
        <v>21981</v>
      </c>
      <c r="C1820" s="33" t="s">
        <v>8077</v>
      </c>
      <c r="D1820" s="16" t="s">
        <v>21980</v>
      </c>
      <c r="E1820" s="18" t="s">
        <v>26</v>
      </c>
      <c r="F1820" s="34">
        <v>41244</v>
      </c>
      <c r="G1820" s="20" t="s">
        <v>21186</v>
      </c>
      <c r="H1820" s="109"/>
      <c r="I1820" s="21">
        <v>1873152</v>
      </c>
      <c r="J1820" s="21">
        <v>1873152</v>
      </c>
      <c r="K1820" s="21">
        <v>1858079</v>
      </c>
      <c r="L1820" s="21">
        <v>1873152</v>
      </c>
      <c r="M1820" s="21"/>
      <c r="N1820" s="21"/>
      <c r="O1820" s="21"/>
      <c r="P1820" s="125"/>
      <c r="Q1820" s="21"/>
      <c r="R1820" s="21">
        <v>1873152</v>
      </c>
      <c r="S1820" s="21"/>
      <c r="T1820" s="21"/>
      <c r="U1820" s="125"/>
      <c r="V1820" s="21">
        <v>34161</v>
      </c>
      <c r="W1820" s="34">
        <v>49668</v>
      </c>
      <c r="X1820" s="109"/>
    </row>
    <row r="1821" spans="2:24" x14ac:dyDescent="0.2">
      <c r="B1821" s="14" t="s">
        <v>21979</v>
      </c>
      <c r="C1821" s="33" t="s">
        <v>21978</v>
      </c>
      <c r="D1821" s="16" t="s">
        <v>21977</v>
      </c>
      <c r="E1821" s="18" t="s">
        <v>26</v>
      </c>
      <c r="F1821" s="34">
        <v>41091</v>
      </c>
      <c r="G1821" s="20" t="s">
        <v>21186</v>
      </c>
      <c r="H1821" s="109"/>
      <c r="I1821" s="21">
        <v>5000000</v>
      </c>
      <c r="J1821" s="21">
        <v>5000000</v>
      </c>
      <c r="K1821" s="21">
        <v>5025138</v>
      </c>
      <c r="L1821" s="21">
        <v>5000000</v>
      </c>
      <c r="M1821" s="21"/>
      <c r="N1821" s="21"/>
      <c r="O1821" s="21"/>
      <c r="P1821" s="125"/>
      <c r="Q1821" s="21"/>
      <c r="R1821" s="21">
        <v>5000000</v>
      </c>
      <c r="S1821" s="21"/>
      <c r="T1821" s="21"/>
      <c r="U1821" s="125"/>
      <c r="V1821" s="21">
        <v>179830</v>
      </c>
      <c r="W1821" s="34">
        <v>49137</v>
      </c>
      <c r="X1821" s="109"/>
    </row>
    <row r="1822" spans="2:24" x14ac:dyDescent="0.2">
      <c r="B1822" s="14" t="s">
        <v>21976</v>
      </c>
      <c r="C1822" s="33" t="s">
        <v>7074</v>
      </c>
      <c r="D1822" s="16" t="s">
        <v>21975</v>
      </c>
      <c r="E1822" s="18" t="s">
        <v>26</v>
      </c>
      <c r="F1822" s="34">
        <v>41244</v>
      </c>
      <c r="G1822" s="20" t="s">
        <v>21186</v>
      </c>
      <c r="H1822" s="109"/>
      <c r="I1822" s="21"/>
      <c r="J1822" s="21"/>
      <c r="K1822" s="21">
        <v>1539178</v>
      </c>
      <c r="L1822" s="21">
        <v>224932</v>
      </c>
      <c r="M1822" s="21"/>
      <c r="N1822" s="21">
        <v>-222789</v>
      </c>
      <c r="O1822" s="21">
        <v>2143</v>
      </c>
      <c r="P1822" s="125">
        <v>-224932</v>
      </c>
      <c r="Q1822" s="21"/>
      <c r="R1822" s="21"/>
      <c r="S1822" s="21"/>
      <c r="T1822" s="21"/>
      <c r="U1822" s="125">
        <v>0</v>
      </c>
      <c r="V1822" s="21">
        <v>230256</v>
      </c>
      <c r="W1822" s="34">
        <v>49137</v>
      </c>
      <c r="X1822" s="109"/>
    </row>
    <row r="1823" spans="2:24" x14ac:dyDescent="0.2">
      <c r="B1823" s="14" t="s">
        <v>21974</v>
      </c>
      <c r="C1823" s="33" t="s">
        <v>7072</v>
      </c>
      <c r="D1823" s="16" t="s">
        <v>21973</v>
      </c>
      <c r="E1823" s="18" t="s">
        <v>26</v>
      </c>
      <c r="F1823" s="34">
        <v>41244</v>
      </c>
      <c r="G1823" s="20" t="s">
        <v>21186</v>
      </c>
      <c r="H1823" s="109"/>
      <c r="I1823" s="21">
        <v>905086</v>
      </c>
      <c r="J1823" s="21">
        <v>905086</v>
      </c>
      <c r="K1823" s="21">
        <v>910011</v>
      </c>
      <c r="L1823" s="21">
        <v>905086</v>
      </c>
      <c r="M1823" s="21"/>
      <c r="N1823" s="21"/>
      <c r="O1823" s="21"/>
      <c r="P1823" s="125"/>
      <c r="Q1823" s="21"/>
      <c r="R1823" s="21">
        <v>905086</v>
      </c>
      <c r="S1823" s="21"/>
      <c r="T1823" s="21"/>
      <c r="U1823" s="125"/>
      <c r="V1823" s="21">
        <v>21751</v>
      </c>
      <c r="W1823" s="34">
        <v>51909</v>
      </c>
      <c r="X1823" s="109"/>
    </row>
    <row r="1824" spans="2:24" x14ac:dyDescent="0.2">
      <c r="B1824" s="14" t="s">
        <v>21972</v>
      </c>
      <c r="C1824" s="33" t="s">
        <v>7065</v>
      </c>
      <c r="D1824" s="16" t="s">
        <v>21971</v>
      </c>
      <c r="E1824" s="18" t="s">
        <v>26</v>
      </c>
      <c r="F1824" s="34">
        <v>41244</v>
      </c>
      <c r="G1824" s="20" t="s">
        <v>21186</v>
      </c>
      <c r="H1824" s="109"/>
      <c r="I1824" s="21"/>
      <c r="J1824" s="21"/>
      <c r="K1824" s="21">
        <v>40619</v>
      </c>
      <c r="L1824" s="21">
        <v>38680</v>
      </c>
      <c r="M1824" s="21"/>
      <c r="N1824" s="21">
        <v>-38680</v>
      </c>
      <c r="O1824" s="21"/>
      <c r="P1824" s="125">
        <v>-38680</v>
      </c>
      <c r="Q1824" s="21"/>
      <c r="R1824" s="21"/>
      <c r="S1824" s="21"/>
      <c r="T1824" s="21"/>
      <c r="U1824" s="125">
        <v>0</v>
      </c>
      <c r="V1824" s="21">
        <v>8245</v>
      </c>
      <c r="W1824" s="34">
        <v>51909</v>
      </c>
      <c r="X1824" s="109"/>
    </row>
    <row r="1825" spans="2:24" x14ac:dyDescent="0.2">
      <c r="B1825" s="14" t="s">
        <v>21970</v>
      </c>
      <c r="C1825" s="33" t="s">
        <v>7061</v>
      </c>
      <c r="D1825" s="16" t="s">
        <v>21969</v>
      </c>
      <c r="E1825" s="18" t="s">
        <v>26</v>
      </c>
      <c r="F1825" s="34">
        <v>41244</v>
      </c>
      <c r="G1825" s="20" t="s">
        <v>21186</v>
      </c>
      <c r="H1825" s="109"/>
      <c r="I1825" s="21"/>
      <c r="J1825" s="21"/>
      <c r="K1825" s="21">
        <v>105054</v>
      </c>
      <c r="L1825" s="21">
        <v>94964</v>
      </c>
      <c r="M1825" s="21"/>
      <c r="N1825" s="21">
        <v>-94964</v>
      </c>
      <c r="O1825" s="21"/>
      <c r="P1825" s="125">
        <v>-94964</v>
      </c>
      <c r="Q1825" s="21"/>
      <c r="R1825" s="21"/>
      <c r="S1825" s="21"/>
      <c r="T1825" s="21"/>
      <c r="U1825" s="125">
        <v>0</v>
      </c>
      <c r="V1825" s="21">
        <v>19042</v>
      </c>
      <c r="W1825" s="34">
        <v>50994</v>
      </c>
      <c r="X1825" s="109"/>
    </row>
    <row r="1826" spans="2:24" x14ac:dyDescent="0.2">
      <c r="B1826" s="14" t="s">
        <v>21968</v>
      </c>
      <c r="C1826" s="33" t="s">
        <v>7059</v>
      </c>
      <c r="D1826" s="16" t="s">
        <v>21967</v>
      </c>
      <c r="E1826" s="18" t="s">
        <v>26</v>
      </c>
      <c r="F1826" s="34">
        <v>41153</v>
      </c>
      <c r="G1826" s="20" t="s">
        <v>21186</v>
      </c>
      <c r="H1826" s="109"/>
      <c r="I1826" s="21"/>
      <c r="J1826" s="21"/>
      <c r="K1826" s="21">
        <v>63020</v>
      </c>
      <c r="L1826" s="21">
        <v>20363</v>
      </c>
      <c r="M1826" s="21"/>
      <c r="N1826" s="21">
        <v>-20363</v>
      </c>
      <c r="O1826" s="21"/>
      <c r="P1826" s="125">
        <v>-20363</v>
      </c>
      <c r="Q1826" s="21"/>
      <c r="R1826" s="21"/>
      <c r="S1826" s="21"/>
      <c r="T1826" s="21"/>
      <c r="U1826" s="125">
        <v>0</v>
      </c>
      <c r="V1826" s="21">
        <v>10823</v>
      </c>
      <c r="W1826" s="34">
        <v>52121</v>
      </c>
      <c r="X1826" s="109"/>
    </row>
    <row r="1827" spans="2:24" x14ac:dyDescent="0.2">
      <c r="B1827" s="14" t="s">
        <v>21966</v>
      </c>
      <c r="C1827" s="33" t="s">
        <v>7057</v>
      </c>
      <c r="D1827" s="16" t="s">
        <v>21965</v>
      </c>
      <c r="E1827" s="18" t="s">
        <v>26</v>
      </c>
      <c r="F1827" s="34">
        <v>41244</v>
      </c>
      <c r="G1827" s="20" t="s">
        <v>21186</v>
      </c>
      <c r="H1827" s="109"/>
      <c r="I1827" s="21">
        <v>121335</v>
      </c>
      <c r="J1827" s="21">
        <v>121335</v>
      </c>
      <c r="K1827" s="21">
        <v>121617</v>
      </c>
      <c r="L1827" s="21">
        <v>121316</v>
      </c>
      <c r="M1827" s="21"/>
      <c r="N1827" s="21">
        <v>19</v>
      </c>
      <c r="O1827" s="21"/>
      <c r="P1827" s="125">
        <v>19</v>
      </c>
      <c r="Q1827" s="21"/>
      <c r="R1827" s="21">
        <v>121335</v>
      </c>
      <c r="S1827" s="21"/>
      <c r="T1827" s="21"/>
      <c r="U1827" s="125">
        <v>0</v>
      </c>
      <c r="V1827" s="21">
        <v>5674</v>
      </c>
      <c r="W1827" s="34">
        <v>52394</v>
      </c>
      <c r="X1827" s="109"/>
    </row>
    <row r="1828" spans="2:24" x14ac:dyDescent="0.2">
      <c r="B1828" s="14" t="s">
        <v>21964</v>
      </c>
      <c r="C1828" s="33" t="s">
        <v>7055</v>
      </c>
      <c r="D1828" s="16" t="s">
        <v>21963</v>
      </c>
      <c r="E1828" s="18" t="s">
        <v>26</v>
      </c>
      <c r="F1828" s="34">
        <v>41244</v>
      </c>
      <c r="G1828" s="20" t="s">
        <v>21186</v>
      </c>
      <c r="H1828" s="109"/>
      <c r="I1828" s="21"/>
      <c r="J1828" s="21"/>
      <c r="K1828" s="21">
        <v>105446</v>
      </c>
      <c r="L1828" s="21">
        <v>157067</v>
      </c>
      <c r="M1828" s="21"/>
      <c r="N1828" s="21">
        <v>-155580</v>
      </c>
      <c r="O1828" s="21">
        <v>1487</v>
      </c>
      <c r="P1828" s="125">
        <v>-157067</v>
      </c>
      <c r="Q1828" s="21"/>
      <c r="R1828" s="21"/>
      <c r="S1828" s="21"/>
      <c r="T1828" s="21"/>
      <c r="U1828" s="125">
        <v>0</v>
      </c>
      <c r="V1828" s="21">
        <v>89906</v>
      </c>
      <c r="W1828" s="34">
        <v>52394</v>
      </c>
      <c r="X1828" s="109"/>
    </row>
    <row r="1829" spans="2:24" x14ac:dyDescent="0.2">
      <c r="B1829" s="14" t="s">
        <v>21962</v>
      </c>
      <c r="C1829" s="33" t="s">
        <v>7053</v>
      </c>
      <c r="D1829" s="16" t="s">
        <v>21961</v>
      </c>
      <c r="E1829" s="18" t="s">
        <v>26</v>
      </c>
      <c r="F1829" s="34">
        <v>41122</v>
      </c>
      <c r="G1829" s="20" t="s">
        <v>21186</v>
      </c>
      <c r="H1829" s="109"/>
      <c r="I1829" s="21"/>
      <c r="J1829" s="21"/>
      <c r="K1829" s="21">
        <v>452956</v>
      </c>
      <c r="L1829" s="21">
        <v>152714</v>
      </c>
      <c r="M1829" s="21"/>
      <c r="N1829" s="21">
        <v>-152714</v>
      </c>
      <c r="O1829" s="21"/>
      <c r="P1829" s="125">
        <v>-152714</v>
      </c>
      <c r="Q1829" s="21"/>
      <c r="R1829" s="21"/>
      <c r="S1829" s="21"/>
      <c r="T1829" s="21"/>
      <c r="U1829" s="125">
        <v>0</v>
      </c>
      <c r="V1829" s="21">
        <v>33614</v>
      </c>
      <c r="W1829" s="34">
        <v>50598</v>
      </c>
      <c r="X1829" s="109"/>
    </row>
    <row r="1830" spans="2:24" x14ac:dyDescent="0.2">
      <c r="B1830" s="14" t="s">
        <v>21960</v>
      </c>
      <c r="C1830" s="33" t="s">
        <v>7047</v>
      </c>
      <c r="D1830" s="16" t="s">
        <v>21959</v>
      </c>
      <c r="E1830" s="18" t="s">
        <v>26</v>
      </c>
      <c r="F1830" s="34">
        <v>41244</v>
      </c>
      <c r="G1830" s="20" t="s">
        <v>21186</v>
      </c>
      <c r="H1830" s="109"/>
      <c r="I1830" s="21">
        <v>4273301</v>
      </c>
      <c r="J1830" s="21">
        <v>4273301</v>
      </c>
      <c r="K1830" s="21">
        <v>4368950</v>
      </c>
      <c r="L1830" s="21">
        <v>4273970</v>
      </c>
      <c r="M1830" s="21"/>
      <c r="N1830" s="21">
        <v>-669</v>
      </c>
      <c r="O1830" s="21"/>
      <c r="P1830" s="125">
        <v>-669</v>
      </c>
      <c r="Q1830" s="21"/>
      <c r="R1830" s="21">
        <v>4273301</v>
      </c>
      <c r="S1830" s="21"/>
      <c r="T1830" s="21"/>
      <c r="U1830" s="125">
        <v>0</v>
      </c>
      <c r="V1830" s="21">
        <v>127703</v>
      </c>
      <c r="W1830" s="34">
        <v>52455</v>
      </c>
      <c r="X1830" s="109"/>
    </row>
    <row r="1831" spans="2:24" x14ac:dyDescent="0.2">
      <c r="B1831" s="14" t="s">
        <v>21958</v>
      </c>
      <c r="C1831" s="33" t="s">
        <v>21957</v>
      </c>
      <c r="D1831" s="16" t="s">
        <v>21956</v>
      </c>
      <c r="E1831" s="18" t="s">
        <v>26</v>
      </c>
      <c r="F1831" s="34">
        <v>41258</v>
      </c>
      <c r="G1831" s="20" t="s">
        <v>3559</v>
      </c>
      <c r="H1831" s="109"/>
      <c r="I1831" s="21">
        <v>16525000</v>
      </c>
      <c r="J1831" s="21">
        <v>16525000</v>
      </c>
      <c r="K1831" s="21">
        <v>16406350</v>
      </c>
      <c r="L1831" s="21">
        <v>16525000</v>
      </c>
      <c r="M1831" s="21"/>
      <c r="N1831" s="21"/>
      <c r="O1831" s="21"/>
      <c r="P1831" s="125"/>
      <c r="Q1831" s="21"/>
      <c r="R1831" s="21">
        <v>16525000</v>
      </c>
      <c r="S1831" s="21"/>
      <c r="T1831" s="21"/>
      <c r="U1831" s="125"/>
      <c r="V1831" s="21">
        <v>888219</v>
      </c>
      <c r="W1831" s="34">
        <v>41258</v>
      </c>
      <c r="X1831" s="109"/>
    </row>
    <row r="1832" spans="2:24" x14ac:dyDescent="0.2">
      <c r="B1832" s="14" t="s">
        <v>21955</v>
      </c>
      <c r="C1832" s="33" t="s">
        <v>21954</v>
      </c>
      <c r="D1832" s="16" t="s">
        <v>21953</v>
      </c>
      <c r="E1832" s="18" t="s">
        <v>26</v>
      </c>
      <c r="F1832" s="34">
        <v>41169</v>
      </c>
      <c r="G1832" s="20" t="s">
        <v>3559</v>
      </c>
      <c r="H1832" s="109"/>
      <c r="I1832" s="21">
        <v>9000000</v>
      </c>
      <c r="J1832" s="21">
        <v>9000000</v>
      </c>
      <c r="K1832" s="21">
        <v>8974350</v>
      </c>
      <c r="L1832" s="21">
        <v>8994227</v>
      </c>
      <c r="M1832" s="21"/>
      <c r="N1832" s="21">
        <v>5773</v>
      </c>
      <c r="O1832" s="21"/>
      <c r="P1832" s="125">
        <v>5773</v>
      </c>
      <c r="Q1832" s="21"/>
      <c r="R1832" s="21">
        <v>9000000</v>
      </c>
      <c r="S1832" s="21"/>
      <c r="T1832" s="21"/>
      <c r="U1832" s="125">
        <v>0</v>
      </c>
      <c r="V1832" s="21">
        <v>258750</v>
      </c>
      <c r="W1832" s="34">
        <v>41169</v>
      </c>
      <c r="X1832" s="109"/>
    </row>
    <row r="1833" spans="2:24" x14ac:dyDescent="0.2">
      <c r="B1833" s="14" t="s">
        <v>21952</v>
      </c>
      <c r="C1833" s="33" t="s">
        <v>21951</v>
      </c>
      <c r="D1833" s="16" t="s">
        <v>21950</v>
      </c>
      <c r="E1833" s="18" t="s">
        <v>26</v>
      </c>
      <c r="F1833" s="34">
        <v>41183</v>
      </c>
      <c r="G1833" s="20" t="s">
        <v>3559</v>
      </c>
      <c r="H1833" s="109"/>
      <c r="I1833" s="21">
        <v>12000000</v>
      </c>
      <c r="J1833" s="21">
        <v>12000000</v>
      </c>
      <c r="K1833" s="21">
        <v>11997240</v>
      </c>
      <c r="L1833" s="21">
        <v>11999732</v>
      </c>
      <c r="M1833" s="21"/>
      <c r="N1833" s="21">
        <v>268</v>
      </c>
      <c r="O1833" s="21"/>
      <c r="P1833" s="125">
        <v>268</v>
      </c>
      <c r="Q1833" s="21"/>
      <c r="R1833" s="21">
        <v>12000000</v>
      </c>
      <c r="S1833" s="21"/>
      <c r="T1833" s="21"/>
      <c r="U1833" s="125">
        <v>0</v>
      </c>
      <c r="V1833" s="21">
        <v>824458</v>
      </c>
      <c r="W1833" s="34">
        <v>41183</v>
      </c>
      <c r="X1833" s="109"/>
    </row>
    <row r="1834" spans="2:24" x14ac:dyDescent="0.2">
      <c r="B1834" s="14" t="s">
        <v>21949</v>
      </c>
      <c r="C1834" s="33" t="s">
        <v>21948</v>
      </c>
      <c r="D1834" s="16" t="s">
        <v>21947</v>
      </c>
      <c r="E1834" s="18" t="s">
        <v>26</v>
      </c>
      <c r="F1834" s="34">
        <v>41105</v>
      </c>
      <c r="G1834" s="20" t="s">
        <v>3559</v>
      </c>
      <c r="H1834" s="109"/>
      <c r="I1834" s="21">
        <v>11000000</v>
      </c>
      <c r="J1834" s="21">
        <v>11000000</v>
      </c>
      <c r="K1834" s="21">
        <v>10996810</v>
      </c>
      <c r="L1834" s="21">
        <v>10998209</v>
      </c>
      <c r="M1834" s="21"/>
      <c r="N1834" s="21">
        <v>1791</v>
      </c>
      <c r="O1834" s="21"/>
      <c r="P1834" s="125">
        <v>1791</v>
      </c>
      <c r="Q1834" s="21"/>
      <c r="R1834" s="21">
        <v>11000000</v>
      </c>
      <c r="S1834" s="21"/>
      <c r="T1834" s="21"/>
      <c r="U1834" s="125">
        <v>0</v>
      </c>
      <c r="V1834" s="21">
        <v>346500</v>
      </c>
      <c r="W1834" s="34">
        <v>41105</v>
      </c>
      <c r="X1834" s="109"/>
    </row>
    <row r="1835" spans="2:24" x14ac:dyDescent="0.2">
      <c r="B1835" s="14" t="s">
        <v>21946</v>
      </c>
      <c r="C1835" s="33" t="s">
        <v>11465</v>
      </c>
      <c r="D1835" s="16" t="s">
        <v>21945</v>
      </c>
      <c r="E1835" s="18" t="s">
        <v>26</v>
      </c>
      <c r="F1835" s="34">
        <v>40924</v>
      </c>
      <c r="G1835" s="20" t="s">
        <v>20922</v>
      </c>
      <c r="H1835" s="109"/>
      <c r="I1835" s="21">
        <v>1650000</v>
      </c>
      <c r="J1835" s="21">
        <v>1650000</v>
      </c>
      <c r="K1835" s="21">
        <v>1650000</v>
      </c>
      <c r="L1835" s="21">
        <v>1650000</v>
      </c>
      <c r="M1835" s="21"/>
      <c r="N1835" s="21"/>
      <c r="O1835" s="21"/>
      <c r="P1835" s="125"/>
      <c r="Q1835" s="21"/>
      <c r="R1835" s="21">
        <v>1650000</v>
      </c>
      <c r="S1835" s="21"/>
      <c r="T1835" s="21"/>
      <c r="U1835" s="125"/>
      <c r="V1835" s="21">
        <v>37043</v>
      </c>
      <c r="W1835" s="34">
        <v>41655</v>
      </c>
      <c r="X1835" s="109"/>
    </row>
    <row r="1836" spans="2:24" x14ac:dyDescent="0.2">
      <c r="B1836" s="14" t="s">
        <v>21944</v>
      </c>
      <c r="C1836" s="33" t="s">
        <v>21943</v>
      </c>
      <c r="D1836" s="16" t="s">
        <v>21942</v>
      </c>
      <c r="E1836" s="18" t="s">
        <v>26</v>
      </c>
      <c r="F1836" s="34">
        <v>41061</v>
      </c>
      <c r="G1836" s="20" t="s">
        <v>3559</v>
      </c>
      <c r="H1836" s="109"/>
      <c r="I1836" s="21">
        <v>16500000</v>
      </c>
      <c r="J1836" s="21">
        <v>16500000</v>
      </c>
      <c r="K1836" s="21">
        <v>16421625</v>
      </c>
      <c r="L1836" s="21">
        <v>16495677</v>
      </c>
      <c r="M1836" s="21"/>
      <c r="N1836" s="21">
        <v>4323</v>
      </c>
      <c r="O1836" s="21"/>
      <c r="P1836" s="125">
        <v>4323</v>
      </c>
      <c r="Q1836" s="21"/>
      <c r="R1836" s="21">
        <v>16500000</v>
      </c>
      <c r="S1836" s="21"/>
      <c r="T1836" s="21"/>
      <c r="U1836" s="125">
        <v>0</v>
      </c>
      <c r="V1836" s="21">
        <v>721875</v>
      </c>
      <c r="W1836" s="34">
        <v>41061</v>
      </c>
      <c r="X1836" s="109"/>
    </row>
    <row r="1837" spans="2:24" x14ac:dyDescent="0.2">
      <c r="B1837" s="14" t="s">
        <v>21941</v>
      </c>
      <c r="C1837" s="33" t="s">
        <v>21940</v>
      </c>
      <c r="D1837" s="16" t="s">
        <v>21939</v>
      </c>
      <c r="E1837" s="18" t="s">
        <v>26</v>
      </c>
      <c r="F1837" s="34">
        <v>41090</v>
      </c>
      <c r="G1837" s="20" t="s">
        <v>20922</v>
      </c>
      <c r="H1837" s="109"/>
      <c r="I1837" s="21">
        <v>852462</v>
      </c>
      <c r="J1837" s="21">
        <v>852462</v>
      </c>
      <c r="K1837" s="21">
        <v>852462</v>
      </c>
      <c r="L1837" s="21">
        <v>852462</v>
      </c>
      <c r="M1837" s="21"/>
      <c r="N1837" s="21"/>
      <c r="O1837" s="21"/>
      <c r="P1837" s="125"/>
      <c r="Q1837" s="21"/>
      <c r="R1837" s="21">
        <v>852462</v>
      </c>
      <c r="S1837" s="21"/>
      <c r="T1837" s="21"/>
      <c r="U1837" s="125"/>
      <c r="V1837" s="21">
        <v>36762</v>
      </c>
      <c r="W1837" s="34">
        <v>41090</v>
      </c>
      <c r="X1837" s="109"/>
    </row>
    <row r="1838" spans="2:24" x14ac:dyDescent="0.2">
      <c r="B1838" s="14" t="s">
        <v>21938</v>
      </c>
      <c r="C1838" s="33" t="s">
        <v>6044</v>
      </c>
      <c r="D1838" s="16" t="s">
        <v>21937</v>
      </c>
      <c r="E1838" s="18" t="s">
        <v>26</v>
      </c>
      <c r="F1838" s="34">
        <v>41273</v>
      </c>
      <c r="G1838" s="20" t="s">
        <v>20922</v>
      </c>
      <c r="H1838" s="109"/>
      <c r="I1838" s="21">
        <v>860113</v>
      </c>
      <c r="J1838" s="21">
        <v>860113</v>
      </c>
      <c r="K1838" s="21">
        <v>860113</v>
      </c>
      <c r="L1838" s="21">
        <v>860113</v>
      </c>
      <c r="M1838" s="21"/>
      <c r="N1838" s="21"/>
      <c r="O1838" s="21"/>
      <c r="P1838" s="125"/>
      <c r="Q1838" s="21"/>
      <c r="R1838" s="21">
        <v>860113</v>
      </c>
      <c r="S1838" s="21"/>
      <c r="T1838" s="21"/>
      <c r="U1838" s="125"/>
      <c r="V1838" s="21">
        <v>39314</v>
      </c>
      <c r="W1838" s="34">
        <v>42916</v>
      </c>
      <c r="X1838" s="109"/>
    </row>
    <row r="1839" spans="2:24" x14ac:dyDescent="0.2">
      <c r="B1839" s="14" t="s">
        <v>21936</v>
      </c>
      <c r="C1839" s="33" t="s">
        <v>7033</v>
      </c>
      <c r="D1839" s="16" t="s">
        <v>21935</v>
      </c>
      <c r="E1839" s="18" t="s">
        <v>26</v>
      </c>
      <c r="F1839" s="34">
        <v>41153</v>
      </c>
      <c r="G1839" s="20" t="s">
        <v>21186</v>
      </c>
      <c r="H1839" s="109"/>
      <c r="I1839" s="21"/>
      <c r="J1839" s="21"/>
      <c r="K1839" s="21">
        <v>51420</v>
      </c>
      <c r="L1839" s="21">
        <v>26813</v>
      </c>
      <c r="M1839" s="21"/>
      <c r="N1839" s="21">
        <v>-26813</v>
      </c>
      <c r="O1839" s="21"/>
      <c r="P1839" s="125">
        <v>-26813</v>
      </c>
      <c r="Q1839" s="21"/>
      <c r="R1839" s="21"/>
      <c r="S1839" s="21"/>
      <c r="T1839" s="21"/>
      <c r="U1839" s="125">
        <v>0</v>
      </c>
      <c r="V1839" s="21">
        <v>6223</v>
      </c>
      <c r="W1839" s="34">
        <v>53520</v>
      </c>
      <c r="X1839" s="109"/>
    </row>
    <row r="1840" spans="2:24" x14ac:dyDescent="0.2">
      <c r="B1840" s="14" t="s">
        <v>21934</v>
      </c>
      <c r="C1840" s="33" t="s">
        <v>7031</v>
      </c>
      <c r="D1840" s="16" t="s">
        <v>21933</v>
      </c>
      <c r="E1840" s="18" t="s">
        <v>26</v>
      </c>
      <c r="F1840" s="34">
        <v>41244</v>
      </c>
      <c r="G1840" s="20" t="s">
        <v>21186</v>
      </c>
      <c r="H1840" s="109"/>
      <c r="I1840" s="21"/>
      <c r="J1840" s="21"/>
      <c r="K1840" s="21">
        <v>128691</v>
      </c>
      <c r="L1840" s="21">
        <v>116159</v>
      </c>
      <c r="M1840" s="21"/>
      <c r="N1840" s="21">
        <v>-114815</v>
      </c>
      <c r="O1840" s="21">
        <v>1344</v>
      </c>
      <c r="P1840" s="125">
        <v>-116159</v>
      </c>
      <c r="Q1840" s="21"/>
      <c r="R1840" s="21"/>
      <c r="S1840" s="21"/>
      <c r="T1840" s="21"/>
      <c r="U1840" s="125">
        <v>0</v>
      </c>
      <c r="V1840" s="21">
        <v>11345</v>
      </c>
      <c r="W1840" s="34">
        <v>53520</v>
      </c>
      <c r="X1840" s="109"/>
    </row>
    <row r="1841" spans="2:24" x14ac:dyDescent="0.2">
      <c r="B1841" s="14" t="s">
        <v>21932</v>
      </c>
      <c r="C1841" s="33" t="s">
        <v>7024</v>
      </c>
      <c r="D1841" s="16" t="s">
        <v>21931</v>
      </c>
      <c r="E1841" s="18" t="s">
        <v>26</v>
      </c>
      <c r="F1841" s="34">
        <v>41244</v>
      </c>
      <c r="G1841" s="20" t="s">
        <v>21186</v>
      </c>
      <c r="H1841" s="109"/>
      <c r="I1841" s="21"/>
      <c r="J1841" s="21"/>
      <c r="K1841" s="21">
        <v>3040755</v>
      </c>
      <c r="L1841" s="21">
        <v>1525283</v>
      </c>
      <c r="M1841" s="21"/>
      <c r="N1841" s="21">
        <v>-1525283</v>
      </c>
      <c r="O1841" s="21"/>
      <c r="P1841" s="125">
        <v>-1525283</v>
      </c>
      <c r="Q1841" s="21"/>
      <c r="R1841" s="21"/>
      <c r="S1841" s="21"/>
      <c r="T1841" s="21"/>
      <c r="U1841" s="125">
        <v>0</v>
      </c>
      <c r="V1841" s="21">
        <v>379346</v>
      </c>
      <c r="W1841" s="34">
        <v>54678</v>
      </c>
      <c r="X1841" s="109"/>
    </row>
    <row r="1842" spans="2:24" x14ac:dyDescent="0.2">
      <c r="B1842" s="14" t="s">
        <v>21930</v>
      </c>
      <c r="C1842" s="33" t="s">
        <v>21929</v>
      </c>
      <c r="D1842" s="16" t="s">
        <v>21928</v>
      </c>
      <c r="E1842" s="18" t="s">
        <v>26</v>
      </c>
      <c r="F1842" s="34">
        <v>41136</v>
      </c>
      <c r="G1842" s="20" t="s">
        <v>3559</v>
      </c>
      <c r="H1842" s="109"/>
      <c r="I1842" s="21">
        <v>53000000</v>
      </c>
      <c r="J1842" s="21">
        <v>53000000</v>
      </c>
      <c r="K1842" s="21">
        <v>52663350</v>
      </c>
      <c r="L1842" s="21">
        <v>52972683</v>
      </c>
      <c r="M1842" s="21"/>
      <c r="N1842" s="21">
        <v>27317</v>
      </c>
      <c r="O1842" s="21"/>
      <c r="P1842" s="125">
        <v>27317</v>
      </c>
      <c r="Q1842" s="21"/>
      <c r="R1842" s="21">
        <v>53000000</v>
      </c>
      <c r="S1842" s="21"/>
      <c r="T1842" s="21"/>
      <c r="U1842" s="125">
        <v>0</v>
      </c>
      <c r="V1842" s="21">
        <v>3908750</v>
      </c>
      <c r="W1842" s="34">
        <v>41136</v>
      </c>
      <c r="X1842" s="109"/>
    </row>
    <row r="1843" spans="2:24" x14ac:dyDescent="0.2">
      <c r="B1843" s="14" t="s">
        <v>21927</v>
      </c>
      <c r="C1843" s="33" t="s">
        <v>7021</v>
      </c>
      <c r="D1843" s="16" t="s">
        <v>21926</v>
      </c>
      <c r="E1843" s="18" t="s">
        <v>26</v>
      </c>
      <c r="F1843" s="34">
        <v>41244</v>
      </c>
      <c r="G1843" s="20" t="s">
        <v>21186</v>
      </c>
      <c r="H1843" s="109"/>
      <c r="I1843" s="21"/>
      <c r="J1843" s="21"/>
      <c r="K1843" s="21">
        <v>291940</v>
      </c>
      <c r="L1843" s="21">
        <v>106704</v>
      </c>
      <c r="M1843" s="21"/>
      <c r="N1843" s="21">
        <v>-103687</v>
      </c>
      <c r="O1843" s="21">
        <v>3018</v>
      </c>
      <c r="P1843" s="125">
        <f>SCDPT4!M1843+SCDPT4!N1843-SCDPT4!O1843</f>
        <v>-106705</v>
      </c>
      <c r="Q1843" s="21"/>
      <c r="R1843" s="21"/>
      <c r="S1843" s="21"/>
      <c r="T1843" s="21"/>
      <c r="U1843" s="125">
        <f>SCDPT4!S1843+SCDPT4!T1843</f>
        <v>0</v>
      </c>
      <c r="V1843" s="21">
        <v>58327</v>
      </c>
      <c r="W1843" s="34">
        <v>47376</v>
      </c>
      <c r="X1843" s="109"/>
    </row>
    <row r="1844" spans="2:24" x14ac:dyDescent="0.2">
      <c r="B1844" s="14" t="s">
        <v>21925</v>
      </c>
      <c r="C1844" s="33" t="s">
        <v>7019</v>
      </c>
      <c r="D1844" s="16" t="s">
        <v>21924</v>
      </c>
      <c r="E1844" s="18" t="s">
        <v>26</v>
      </c>
      <c r="F1844" s="34">
        <v>41244</v>
      </c>
      <c r="G1844" s="20" t="s">
        <v>21186</v>
      </c>
      <c r="H1844" s="109"/>
      <c r="I1844" s="21"/>
      <c r="J1844" s="21"/>
      <c r="K1844" s="21">
        <v>64753</v>
      </c>
      <c r="L1844" s="21">
        <v>11548</v>
      </c>
      <c r="M1844" s="21"/>
      <c r="N1844" s="21">
        <v>-11260</v>
      </c>
      <c r="O1844" s="21">
        <v>288</v>
      </c>
      <c r="P1844" s="125">
        <v>-11548</v>
      </c>
      <c r="Q1844" s="21"/>
      <c r="R1844" s="21"/>
      <c r="S1844" s="21"/>
      <c r="T1844" s="21"/>
      <c r="U1844" s="125">
        <v>0</v>
      </c>
      <c r="V1844" s="21">
        <v>12691</v>
      </c>
      <c r="W1844" s="34">
        <v>47498</v>
      </c>
      <c r="X1844" s="109"/>
    </row>
    <row r="1845" spans="2:24" x14ac:dyDescent="0.2">
      <c r="B1845" s="14" t="s">
        <v>21923</v>
      </c>
      <c r="C1845" s="33" t="s">
        <v>7016</v>
      </c>
      <c r="D1845" s="16" t="s">
        <v>21922</v>
      </c>
      <c r="E1845" s="18" t="s">
        <v>26</v>
      </c>
      <c r="F1845" s="34">
        <v>41183</v>
      </c>
      <c r="G1845" s="20" t="s">
        <v>21186</v>
      </c>
      <c r="H1845" s="109"/>
      <c r="I1845" s="21"/>
      <c r="J1845" s="21"/>
      <c r="K1845" s="21">
        <v>266867</v>
      </c>
      <c r="L1845" s="21">
        <v>74170</v>
      </c>
      <c r="M1845" s="21"/>
      <c r="N1845" s="21">
        <v>-74170</v>
      </c>
      <c r="O1845" s="21"/>
      <c r="P1845" s="125">
        <v>-74170</v>
      </c>
      <c r="Q1845" s="21"/>
      <c r="R1845" s="21"/>
      <c r="S1845" s="21"/>
      <c r="T1845" s="21"/>
      <c r="U1845" s="125">
        <v>0</v>
      </c>
      <c r="V1845" s="21">
        <v>42610</v>
      </c>
      <c r="W1845" s="34">
        <v>52124</v>
      </c>
      <c r="X1845" s="109"/>
    </row>
    <row r="1846" spans="2:24" x14ac:dyDescent="0.2">
      <c r="B1846" s="14" t="s">
        <v>21921</v>
      </c>
      <c r="C1846" s="33" t="s">
        <v>7006</v>
      </c>
      <c r="D1846" s="16" t="s">
        <v>21920</v>
      </c>
      <c r="E1846" s="18" t="s">
        <v>26</v>
      </c>
      <c r="F1846" s="34">
        <v>41244</v>
      </c>
      <c r="G1846" s="20" t="s">
        <v>21186</v>
      </c>
      <c r="H1846" s="109"/>
      <c r="I1846" s="21"/>
      <c r="J1846" s="21"/>
      <c r="K1846" s="21">
        <v>121311</v>
      </c>
      <c r="L1846" s="21">
        <v>104086</v>
      </c>
      <c r="M1846" s="21"/>
      <c r="N1846" s="21">
        <v>-104086</v>
      </c>
      <c r="O1846" s="21"/>
      <c r="P1846" s="125">
        <v>-104086</v>
      </c>
      <c r="Q1846" s="21"/>
      <c r="R1846" s="21"/>
      <c r="S1846" s="21"/>
      <c r="T1846" s="21"/>
      <c r="U1846" s="125">
        <v>0</v>
      </c>
      <c r="V1846" s="21">
        <v>15202</v>
      </c>
      <c r="W1846" s="34">
        <v>53950</v>
      </c>
      <c r="X1846" s="109"/>
    </row>
    <row r="1847" spans="2:24" x14ac:dyDescent="0.2">
      <c r="B1847" s="14" t="s">
        <v>21919</v>
      </c>
      <c r="C1847" s="33" t="s">
        <v>7004</v>
      </c>
      <c r="D1847" s="16" t="s">
        <v>21918</v>
      </c>
      <c r="E1847" s="18" t="s">
        <v>26</v>
      </c>
      <c r="F1847" s="34">
        <v>41244</v>
      </c>
      <c r="G1847" s="20" t="s">
        <v>21186</v>
      </c>
      <c r="H1847" s="109"/>
      <c r="I1847" s="21"/>
      <c r="J1847" s="21"/>
      <c r="K1847" s="21">
        <v>185917</v>
      </c>
      <c r="L1847" s="21">
        <v>172603</v>
      </c>
      <c r="M1847" s="21"/>
      <c r="N1847" s="21">
        <v>-172603</v>
      </c>
      <c r="O1847" s="21"/>
      <c r="P1847" s="125">
        <v>-172603</v>
      </c>
      <c r="Q1847" s="21"/>
      <c r="R1847" s="21"/>
      <c r="S1847" s="21"/>
      <c r="T1847" s="21"/>
      <c r="U1847" s="125">
        <v>0</v>
      </c>
      <c r="V1847" s="21">
        <v>21212</v>
      </c>
      <c r="W1847" s="34">
        <v>52763</v>
      </c>
      <c r="X1847" s="109"/>
    </row>
    <row r="1848" spans="2:24" x14ac:dyDescent="0.2">
      <c r="B1848" s="14" t="s">
        <v>21917</v>
      </c>
      <c r="C1848" s="33" t="s">
        <v>6998</v>
      </c>
      <c r="D1848" s="16" t="s">
        <v>21916</v>
      </c>
      <c r="E1848" s="18" t="s">
        <v>26</v>
      </c>
      <c r="F1848" s="34">
        <v>41244</v>
      </c>
      <c r="G1848" s="20" t="s">
        <v>21186</v>
      </c>
      <c r="H1848" s="109"/>
      <c r="I1848" s="21"/>
      <c r="J1848" s="21"/>
      <c r="K1848" s="21">
        <v>298056</v>
      </c>
      <c r="L1848" s="21">
        <v>327610</v>
      </c>
      <c r="M1848" s="21"/>
      <c r="N1848" s="21">
        <v>-327610</v>
      </c>
      <c r="O1848" s="21"/>
      <c r="P1848" s="125">
        <v>-327610</v>
      </c>
      <c r="Q1848" s="21"/>
      <c r="R1848" s="21"/>
      <c r="S1848" s="21"/>
      <c r="T1848" s="21"/>
      <c r="U1848" s="125">
        <v>0</v>
      </c>
      <c r="V1848" s="21">
        <v>57496</v>
      </c>
      <c r="W1848" s="34">
        <v>57176</v>
      </c>
      <c r="X1848" s="109"/>
    </row>
    <row r="1849" spans="2:24" x14ac:dyDescent="0.2">
      <c r="B1849" s="14" t="s">
        <v>21915</v>
      </c>
      <c r="C1849" s="33" t="s">
        <v>21914</v>
      </c>
      <c r="D1849" s="16" t="s">
        <v>21913</v>
      </c>
      <c r="E1849" s="18" t="s">
        <v>26</v>
      </c>
      <c r="F1849" s="34">
        <v>40940</v>
      </c>
      <c r="G1849" s="20" t="s">
        <v>21186</v>
      </c>
      <c r="H1849" s="109"/>
      <c r="I1849" s="21"/>
      <c r="J1849" s="21"/>
      <c r="K1849" s="21">
        <v>3580673</v>
      </c>
      <c r="L1849" s="21">
        <v>61173</v>
      </c>
      <c r="M1849" s="21"/>
      <c r="N1849" s="21">
        <v>-61173</v>
      </c>
      <c r="O1849" s="21"/>
      <c r="P1849" s="125">
        <v>-61173</v>
      </c>
      <c r="Q1849" s="21"/>
      <c r="R1849" s="21"/>
      <c r="S1849" s="21"/>
      <c r="T1849" s="21"/>
      <c r="U1849" s="125">
        <v>0</v>
      </c>
      <c r="V1849" s="21">
        <v>128758</v>
      </c>
      <c r="W1849" s="34">
        <v>57176</v>
      </c>
      <c r="X1849" s="109"/>
    </row>
    <row r="1850" spans="2:24" x14ac:dyDescent="0.2">
      <c r="B1850" s="14" t="s">
        <v>21912</v>
      </c>
      <c r="C1850" s="33" t="s">
        <v>6996</v>
      </c>
      <c r="D1850" s="16" t="s">
        <v>21911</v>
      </c>
      <c r="E1850" s="18" t="s">
        <v>26</v>
      </c>
      <c r="F1850" s="34">
        <v>40969</v>
      </c>
      <c r="G1850" s="20" t="s">
        <v>21186</v>
      </c>
      <c r="H1850" s="109"/>
      <c r="I1850" s="21"/>
      <c r="J1850" s="21"/>
      <c r="K1850" s="21">
        <v>225585</v>
      </c>
      <c r="L1850" s="21">
        <v>38090</v>
      </c>
      <c r="M1850" s="21"/>
      <c r="N1850" s="21">
        <v>-38090</v>
      </c>
      <c r="O1850" s="21"/>
      <c r="P1850" s="125">
        <v>-38090</v>
      </c>
      <c r="Q1850" s="21"/>
      <c r="R1850" s="21"/>
      <c r="S1850" s="21"/>
      <c r="T1850" s="21"/>
      <c r="U1850" s="125">
        <v>0</v>
      </c>
      <c r="V1850" s="21">
        <v>8716</v>
      </c>
      <c r="W1850" s="34">
        <v>51880</v>
      </c>
      <c r="X1850" s="109"/>
    </row>
    <row r="1851" spans="2:24" x14ac:dyDescent="0.2">
      <c r="B1851" s="14" t="s">
        <v>21910</v>
      </c>
      <c r="C1851" s="33" t="s">
        <v>6992</v>
      </c>
      <c r="D1851" s="16" t="s">
        <v>21909</v>
      </c>
      <c r="E1851" s="18" t="s">
        <v>26</v>
      </c>
      <c r="F1851" s="34">
        <v>41122</v>
      </c>
      <c r="G1851" s="20" t="s">
        <v>21186</v>
      </c>
      <c r="H1851" s="109"/>
      <c r="I1851" s="21"/>
      <c r="J1851" s="21"/>
      <c r="K1851" s="21">
        <v>1030529</v>
      </c>
      <c r="L1851" s="21">
        <v>501336</v>
      </c>
      <c r="M1851" s="21"/>
      <c r="N1851" s="21">
        <v>-501336</v>
      </c>
      <c r="O1851" s="21"/>
      <c r="P1851" s="125">
        <v>-501336</v>
      </c>
      <c r="Q1851" s="21"/>
      <c r="R1851" s="21"/>
      <c r="S1851" s="21"/>
      <c r="T1851" s="21"/>
      <c r="U1851" s="125">
        <v>0</v>
      </c>
      <c r="V1851" s="21">
        <v>232278</v>
      </c>
      <c r="W1851" s="34">
        <v>52091</v>
      </c>
      <c r="X1851" s="109"/>
    </row>
    <row r="1852" spans="2:24" x14ac:dyDescent="0.2">
      <c r="B1852" s="14" t="s">
        <v>21908</v>
      </c>
      <c r="C1852" s="33" t="s">
        <v>6990</v>
      </c>
      <c r="D1852" s="16" t="s">
        <v>21907</v>
      </c>
      <c r="E1852" s="18" t="s">
        <v>26</v>
      </c>
      <c r="F1852" s="34">
        <v>41244</v>
      </c>
      <c r="G1852" s="20" t="s">
        <v>21186</v>
      </c>
      <c r="H1852" s="109"/>
      <c r="I1852" s="21"/>
      <c r="J1852" s="21"/>
      <c r="K1852" s="21">
        <v>78171</v>
      </c>
      <c r="L1852" s="21">
        <v>16649</v>
      </c>
      <c r="M1852" s="21"/>
      <c r="N1852" s="21">
        <v>-16066</v>
      </c>
      <c r="O1852" s="21">
        <v>583</v>
      </c>
      <c r="P1852" s="125">
        <v>-16649</v>
      </c>
      <c r="Q1852" s="21"/>
      <c r="R1852" s="21"/>
      <c r="S1852" s="21"/>
      <c r="T1852" s="21"/>
      <c r="U1852" s="125">
        <v>0</v>
      </c>
      <c r="V1852" s="21">
        <v>11046</v>
      </c>
      <c r="W1852" s="34">
        <v>43876</v>
      </c>
      <c r="X1852" s="109"/>
    </row>
    <row r="1853" spans="2:24" x14ac:dyDescent="0.2">
      <c r="B1853" s="14" t="s">
        <v>21906</v>
      </c>
      <c r="C1853" s="33" t="s">
        <v>6982</v>
      </c>
      <c r="D1853" s="16" t="s">
        <v>21905</v>
      </c>
      <c r="E1853" s="18" t="s">
        <v>26</v>
      </c>
      <c r="F1853" s="34">
        <v>41244</v>
      </c>
      <c r="G1853" s="20" t="s">
        <v>21186</v>
      </c>
      <c r="H1853" s="109"/>
      <c r="I1853" s="21"/>
      <c r="J1853" s="21"/>
      <c r="K1853" s="21">
        <v>36424</v>
      </c>
      <c r="L1853" s="21">
        <v>24157</v>
      </c>
      <c r="M1853" s="21"/>
      <c r="N1853" s="21">
        <v>-23973</v>
      </c>
      <c r="O1853" s="21">
        <v>184</v>
      </c>
      <c r="P1853" s="125">
        <v>-24157</v>
      </c>
      <c r="Q1853" s="21"/>
      <c r="R1853" s="21"/>
      <c r="S1853" s="21"/>
      <c r="T1853" s="21"/>
      <c r="U1853" s="125">
        <v>0</v>
      </c>
      <c r="V1853" s="21">
        <v>8969</v>
      </c>
      <c r="W1853" s="34">
        <v>48167</v>
      </c>
      <c r="X1853" s="109"/>
    </row>
    <row r="1854" spans="2:24" x14ac:dyDescent="0.2">
      <c r="B1854" s="14" t="s">
        <v>21904</v>
      </c>
      <c r="C1854" s="33" t="s">
        <v>6978</v>
      </c>
      <c r="D1854" s="16" t="s">
        <v>21903</v>
      </c>
      <c r="E1854" s="18" t="s">
        <v>26</v>
      </c>
      <c r="F1854" s="34">
        <v>41244</v>
      </c>
      <c r="G1854" s="20" t="s">
        <v>21186</v>
      </c>
      <c r="H1854" s="109"/>
      <c r="I1854" s="21"/>
      <c r="J1854" s="21"/>
      <c r="K1854" s="21">
        <v>163378</v>
      </c>
      <c r="L1854" s="21">
        <v>160598</v>
      </c>
      <c r="M1854" s="21"/>
      <c r="N1854" s="21">
        <v>-159604</v>
      </c>
      <c r="O1854" s="21">
        <v>994</v>
      </c>
      <c r="P1854" s="125">
        <v>-160598</v>
      </c>
      <c r="Q1854" s="21"/>
      <c r="R1854" s="21"/>
      <c r="S1854" s="21"/>
      <c r="T1854" s="21"/>
      <c r="U1854" s="125">
        <v>0</v>
      </c>
      <c r="V1854" s="21">
        <v>28320</v>
      </c>
      <c r="W1854" s="34">
        <v>51665</v>
      </c>
      <c r="X1854" s="109"/>
    </row>
    <row r="1855" spans="2:24" x14ac:dyDescent="0.2">
      <c r="B1855" s="14" t="s">
        <v>21902</v>
      </c>
      <c r="C1855" s="33" t="s">
        <v>21901</v>
      </c>
      <c r="D1855" s="16" t="s">
        <v>21900</v>
      </c>
      <c r="E1855" s="18" t="s">
        <v>26</v>
      </c>
      <c r="F1855" s="34">
        <v>41091</v>
      </c>
      <c r="G1855" s="20" t="s">
        <v>21186</v>
      </c>
      <c r="H1855" s="109"/>
      <c r="I1855" s="21"/>
      <c r="J1855" s="21"/>
      <c r="K1855" s="21">
        <v>5222081</v>
      </c>
      <c r="L1855" s="21">
        <v>488275</v>
      </c>
      <c r="M1855" s="21"/>
      <c r="N1855" s="21">
        <v>-488275</v>
      </c>
      <c r="O1855" s="21"/>
      <c r="P1855" s="125">
        <v>-488275</v>
      </c>
      <c r="Q1855" s="21"/>
      <c r="R1855" s="21"/>
      <c r="S1855" s="21"/>
      <c r="T1855" s="21"/>
      <c r="U1855" s="125">
        <v>0</v>
      </c>
      <c r="V1855" s="21">
        <v>628033</v>
      </c>
      <c r="W1855" s="34">
        <v>51665</v>
      </c>
      <c r="X1855" s="109"/>
    </row>
    <row r="1856" spans="2:24" x14ac:dyDescent="0.2">
      <c r="B1856" s="14" t="s">
        <v>21899</v>
      </c>
      <c r="C1856" s="33" t="s">
        <v>6974</v>
      </c>
      <c r="D1856" s="16" t="s">
        <v>21898</v>
      </c>
      <c r="E1856" s="18" t="s">
        <v>26</v>
      </c>
      <c r="F1856" s="34">
        <v>41244</v>
      </c>
      <c r="G1856" s="20" t="s">
        <v>21186</v>
      </c>
      <c r="H1856" s="109"/>
      <c r="I1856" s="21"/>
      <c r="J1856" s="21"/>
      <c r="K1856" s="21">
        <v>30648</v>
      </c>
      <c r="L1856" s="21">
        <v>17</v>
      </c>
      <c r="M1856" s="21">
        <v>1351</v>
      </c>
      <c r="N1856" s="21">
        <v>-1186</v>
      </c>
      <c r="O1856" s="21">
        <v>183</v>
      </c>
      <c r="P1856" s="125">
        <v>-18</v>
      </c>
      <c r="Q1856" s="21"/>
      <c r="R1856" s="21"/>
      <c r="S1856" s="21"/>
      <c r="T1856" s="21"/>
      <c r="U1856" s="125">
        <v>0</v>
      </c>
      <c r="V1856" s="21">
        <v>2700</v>
      </c>
      <c r="W1856" s="34">
        <v>48684</v>
      </c>
      <c r="X1856" s="109"/>
    </row>
    <row r="1857" spans="2:24" x14ac:dyDescent="0.2">
      <c r="B1857" s="14" t="s">
        <v>21897</v>
      </c>
      <c r="C1857" s="33" t="s">
        <v>6964</v>
      </c>
      <c r="D1857" s="16" t="s">
        <v>21896</v>
      </c>
      <c r="E1857" s="18" t="s">
        <v>26</v>
      </c>
      <c r="F1857" s="34">
        <v>41244</v>
      </c>
      <c r="G1857" s="20" t="s">
        <v>21186</v>
      </c>
      <c r="H1857" s="109"/>
      <c r="I1857" s="21"/>
      <c r="J1857" s="21"/>
      <c r="K1857" s="21">
        <v>49052</v>
      </c>
      <c r="L1857" s="21">
        <v>32066</v>
      </c>
      <c r="M1857" s="21"/>
      <c r="N1857" s="21">
        <v>-31810</v>
      </c>
      <c r="O1857" s="21">
        <v>256</v>
      </c>
      <c r="P1857" s="125">
        <v>-32066</v>
      </c>
      <c r="Q1857" s="21"/>
      <c r="R1857" s="21"/>
      <c r="S1857" s="21"/>
      <c r="T1857" s="21"/>
      <c r="U1857" s="125">
        <v>0</v>
      </c>
      <c r="V1857" s="21">
        <v>4226</v>
      </c>
      <c r="W1857" s="34">
        <v>51240</v>
      </c>
      <c r="X1857" s="109"/>
    </row>
    <row r="1858" spans="2:24" x14ac:dyDescent="0.2">
      <c r="B1858" s="14" t="s">
        <v>21895</v>
      </c>
      <c r="C1858" s="33" t="s">
        <v>6960</v>
      </c>
      <c r="D1858" s="16" t="s">
        <v>21894</v>
      </c>
      <c r="E1858" s="18" t="s">
        <v>26</v>
      </c>
      <c r="F1858" s="34">
        <v>41244</v>
      </c>
      <c r="G1858" s="20" t="s">
        <v>21186</v>
      </c>
      <c r="H1858" s="109"/>
      <c r="I1858" s="21"/>
      <c r="J1858" s="21"/>
      <c r="K1858" s="21">
        <v>333251</v>
      </c>
      <c r="L1858" s="21">
        <v>366237</v>
      </c>
      <c r="M1858" s="21"/>
      <c r="N1858" s="21">
        <v>-364095</v>
      </c>
      <c r="O1858" s="21">
        <v>2141</v>
      </c>
      <c r="P1858" s="125">
        <v>-366236</v>
      </c>
      <c r="Q1858" s="21"/>
      <c r="R1858" s="21"/>
      <c r="S1858" s="21"/>
      <c r="T1858" s="21"/>
      <c r="U1858" s="125">
        <v>0</v>
      </c>
      <c r="V1858" s="21">
        <v>139773</v>
      </c>
      <c r="W1858" s="34">
        <v>51850</v>
      </c>
      <c r="X1858" s="109"/>
    </row>
    <row r="1859" spans="2:24" x14ac:dyDescent="0.2">
      <c r="B1859" s="14" t="s">
        <v>21893</v>
      </c>
      <c r="C1859" s="33" t="s">
        <v>6956</v>
      </c>
      <c r="D1859" s="16" t="s">
        <v>21892</v>
      </c>
      <c r="E1859" s="18" t="s">
        <v>26</v>
      </c>
      <c r="F1859" s="34">
        <v>41244</v>
      </c>
      <c r="G1859" s="20" t="s">
        <v>21186</v>
      </c>
      <c r="H1859" s="109"/>
      <c r="I1859" s="21"/>
      <c r="J1859" s="21"/>
      <c r="K1859" s="21">
        <v>344307</v>
      </c>
      <c r="L1859" s="21">
        <v>372667</v>
      </c>
      <c r="M1859" s="21"/>
      <c r="N1859" s="21">
        <v>-368886</v>
      </c>
      <c r="O1859" s="21">
        <v>3781</v>
      </c>
      <c r="P1859" s="125">
        <v>-372667</v>
      </c>
      <c r="Q1859" s="21"/>
      <c r="R1859" s="21"/>
      <c r="S1859" s="21"/>
      <c r="T1859" s="21"/>
      <c r="U1859" s="125">
        <v>0</v>
      </c>
      <c r="V1859" s="21">
        <v>118451</v>
      </c>
      <c r="W1859" s="34">
        <v>53218</v>
      </c>
      <c r="X1859" s="109"/>
    </row>
    <row r="1860" spans="2:24" x14ac:dyDescent="0.2">
      <c r="B1860" s="14" t="s">
        <v>21891</v>
      </c>
      <c r="C1860" s="33" t="s">
        <v>21890</v>
      </c>
      <c r="D1860" s="16" t="s">
        <v>21889</v>
      </c>
      <c r="E1860" s="18" t="s">
        <v>26</v>
      </c>
      <c r="F1860" s="34">
        <v>40940</v>
      </c>
      <c r="G1860" s="20" t="s">
        <v>21186</v>
      </c>
      <c r="H1860" s="109"/>
      <c r="I1860" s="21"/>
      <c r="J1860" s="21"/>
      <c r="K1860" s="21">
        <v>1081021</v>
      </c>
      <c r="L1860" s="21">
        <v>29054</v>
      </c>
      <c r="M1860" s="21"/>
      <c r="N1860" s="21">
        <v>-29054</v>
      </c>
      <c r="O1860" s="21"/>
      <c r="P1860" s="125">
        <v>-29054</v>
      </c>
      <c r="Q1860" s="21"/>
      <c r="R1860" s="21"/>
      <c r="S1860" s="21"/>
      <c r="T1860" s="21"/>
      <c r="U1860" s="125">
        <v>0</v>
      </c>
      <c r="V1860" s="21">
        <v>64622</v>
      </c>
      <c r="W1860" s="34">
        <v>53218</v>
      </c>
      <c r="X1860" s="109"/>
    </row>
    <row r="1861" spans="2:24" x14ac:dyDescent="0.2">
      <c r="B1861" s="14" t="s">
        <v>21888</v>
      </c>
      <c r="C1861" s="33" t="s">
        <v>21887</v>
      </c>
      <c r="D1861" s="16" t="s">
        <v>21886</v>
      </c>
      <c r="E1861" s="18" t="s">
        <v>26</v>
      </c>
      <c r="F1861" s="34">
        <v>40969</v>
      </c>
      <c r="G1861" s="20" t="s">
        <v>21186</v>
      </c>
      <c r="H1861" s="109"/>
      <c r="I1861" s="21"/>
      <c r="J1861" s="21"/>
      <c r="K1861" s="21">
        <v>16068610</v>
      </c>
      <c r="L1861" s="21">
        <v>560454</v>
      </c>
      <c r="M1861" s="21"/>
      <c r="N1861" s="21">
        <v>-560454</v>
      </c>
      <c r="O1861" s="21"/>
      <c r="P1861" s="125">
        <v>-560454</v>
      </c>
      <c r="Q1861" s="21"/>
      <c r="R1861" s="21"/>
      <c r="S1861" s="21"/>
      <c r="T1861" s="21"/>
      <c r="U1861" s="125">
        <v>0</v>
      </c>
      <c r="V1861" s="21">
        <v>892108</v>
      </c>
      <c r="W1861" s="34">
        <v>51514</v>
      </c>
      <c r="X1861" s="109"/>
    </row>
    <row r="1862" spans="2:24" x14ac:dyDescent="0.2">
      <c r="B1862" s="14" t="s">
        <v>21885</v>
      </c>
      <c r="C1862" s="33" t="s">
        <v>6948</v>
      </c>
      <c r="D1862" s="16" t="s">
        <v>21884</v>
      </c>
      <c r="E1862" s="18" t="s">
        <v>26</v>
      </c>
      <c r="F1862" s="34">
        <v>41244</v>
      </c>
      <c r="G1862" s="20" t="s">
        <v>21186</v>
      </c>
      <c r="H1862" s="109"/>
      <c r="I1862" s="21">
        <v>1844210</v>
      </c>
      <c r="J1862" s="21">
        <v>1844210</v>
      </c>
      <c r="K1862" s="21">
        <v>1373785</v>
      </c>
      <c r="L1862" s="21">
        <v>1844210</v>
      </c>
      <c r="M1862" s="21"/>
      <c r="N1862" s="21"/>
      <c r="O1862" s="21"/>
      <c r="P1862" s="125"/>
      <c r="Q1862" s="21"/>
      <c r="R1862" s="21">
        <v>1844210</v>
      </c>
      <c r="S1862" s="21"/>
      <c r="T1862" s="21"/>
      <c r="U1862" s="125"/>
      <c r="V1862" s="21">
        <v>80548</v>
      </c>
      <c r="W1862" s="34">
        <v>49994</v>
      </c>
      <c r="X1862" s="109"/>
    </row>
    <row r="1863" spans="2:24" x14ac:dyDescent="0.2">
      <c r="B1863" s="14" t="s">
        <v>21883</v>
      </c>
      <c r="C1863" s="33" t="s">
        <v>21882</v>
      </c>
      <c r="D1863" s="16" t="s">
        <v>21881</v>
      </c>
      <c r="E1863" s="18" t="s">
        <v>26</v>
      </c>
      <c r="F1863" s="34">
        <v>41244</v>
      </c>
      <c r="G1863" s="20" t="s">
        <v>21186</v>
      </c>
      <c r="H1863" s="109"/>
      <c r="I1863" s="21">
        <v>950964</v>
      </c>
      <c r="J1863" s="21">
        <v>950964</v>
      </c>
      <c r="K1863" s="21">
        <v>1045504</v>
      </c>
      <c r="L1863" s="21">
        <v>950964</v>
      </c>
      <c r="M1863" s="21"/>
      <c r="N1863" s="21"/>
      <c r="O1863" s="21"/>
      <c r="P1863" s="125"/>
      <c r="Q1863" s="21"/>
      <c r="R1863" s="21">
        <v>950964</v>
      </c>
      <c r="S1863" s="21"/>
      <c r="T1863" s="21"/>
      <c r="U1863" s="125"/>
      <c r="V1863" s="21">
        <v>75979</v>
      </c>
      <c r="W1863" s="34">
        <v>48998</v>
      </c>
      <c r="X1863" s="109"/>
    </row>
    <row r="1864" spans="2:24" x14ac:dyDescent="0.2">
      <c r="B1864" s="14" t="s">
        <v>21880</v>
      </c>
      <c r="C1864" s="33" t="s">
        <v>6930</v>
      </c>
      <c r="D1864" s="16" t="s">
        <v>21879</v>
      </c>
      <c r="E1864" s="18" t="s">
        <v>26</v>
      </c>
      <c r="F1864" s="34">
        <v>41244</v>
      </c>
      <c r="G1864" s="20" t="s">
        <v>21186</v>
      </c>
      <c r="H1864" s="109"/>
      <c r="I1864" s="21"/>
      <c r="J1864" s="21"/>
      <c r="K1864" s="21">
        <v>412884</v>
      </c>
      <c r="L1864" s="21">
        <v>139838</v>
      </c>
      <c r="M1864" s="21"/>
      <c r="N1864" s="21">
        <v>-139838</v>
      </c>
      <c r="O1864" s="21"/>
      <c r="P1864" s="125">
        <v>-139838</v>
      </c>
      <c r="Q1864" s="21"/>
      <c r="R1864" s="21"/>
      <c r="S1864" s="21"/>
      <c r="T1864" s="21"/>
      <c r="U1864" s="125">
        <v>0</v>
      </c>
      <c r="V1864" s="21">
        <v>33041</v>
      </c>
      <c r="W1864" s="34">
        <v>48998</v>
      </c>
      <c r="X1864" s="109"/>
    </row>
    <row r="1865" spans="2:24" x14ac:dyDescent="0.2">
      <c r="B1865" s="14" t="s">
        <v>21878</v>
      </c>
      <c r="C1865" s="33" t="s">
        <v>6926</v>
      </c>
      <c r="D1865" s="16" t="s">
        <v>21877</v>
      </c>
      <c r="E1865" s="18" t="s">
        <v>26</v>
      </c>
      <c r="F1865" s="34">
        <v>41244</v>
      </c>
      <c r="G1865" s="20" t="s">
        <v>21186</v>
      </c>
      <c r="H1865" s="109"/>
      <c r="I1865" s="21"/>
      <c r="J1865" s="21"/>
      <c r="K1865" s="21">
        <v>421215</v>
      </c>
      <c r="L1865" s="21">
        <v>73616</v>
      </c>
      <c r="M1865" s="21"/>
      <c r="N1865" s="21">
        <v>-73616</v>
      </c>
      <c r="O1865" s="21"/>
      <c r="P1865" s="125">
        <v>-73616</v>
      </c>
      <c r="Q1865" s="21"/>
      <c r="R1865" s="21"/>
      <c r="S1865" s="21"/>
      <c r="T1865" s="21"/>
      <c r="U1865" s="125">
        <v>0</v>
      </c>
      <c r="V1865" s="21">
        <v>43811</v>
      </c>
      <c r="W1865" s="34">
        <v>48867</v>
      </c>
      <c r="X1865" s="109"/>
    </row>
    <row r="1866" spans="2:24" x14ac:dyDescent="0.2">
      <c r="B1866" s="14" t="s">
        <v>21876</v>
      </c>
      <c r="C1866" s="33" t="s">
        <v>21875</v>
      </c>
      <c r="D1866" s="16" t="s">
        <v>21874</v>
      </c>
      <c r="E1866" s="18" t="s">
        <v>26</v>
      </c>
      <c r="F1866" s="34">
        <v>41061</v>
      </c>
      <c r="G1866" s="20" t="s">
        <v>21186</v>
      </c>
      <c r="H1866" s="109"/>
      <c r="I1866" s="21">
        <v>3307047</v>
      </c>
      <c r="J1866" s="21">
        <v>3307047</v>
      </c>
      <c r="K1866" s="21">
        <v>3312907</v>
      </c>
      <c r="L1866" s="21">
        <v>3307047</v>
      </c>
      <c r="M1866" s="21"/>
      <c r="N1866" s="21"/>
      <c r="O1866" s="21"/>
      <c r="P1866" s="125"/>
      <c r="Q1866" s="21"/>
      <c r="R1866" s="21">
        <v>3307047</v>
      </c>
      <c r="S1866" s="21"/>
      <c r="T1866" s="21"/>
      <c r="U1866" s="125"/>
      <c r="V1866" s="21">
        <v>54117</v>
      </c>
      <c r="W1866" s="34">
        <v>48867</v>
      </c>
      <c r="X1866" s="109"/>
    </row>
    <row r="1867" spans="2:24" x14ac:dyDescent="0.2">
      <c r="B1867" s="14" t="s">
        <v>21873</v>
      </c>
      <c r="C1867" s="33" t="s">
        <v>6924</v>
      </c>
      <c r="D1867" s="16" t="s">
        <v>21872</v>
      </c>
      <c r="E1867" s="18" t="s">
        <v>26</v>
      </c>
      <c r="F1867" s="34">
        <v>41244</v>
      </c>
      <c r="G1867" s="20" t="s">
        <v>21186</v>
      </c>
      <c r="H1867" s="109"/>
      <c r="I1867" s="21"/>
      <c r="J1867" s="21"/>
      <c r="K1867" s="21">
        <v>145817</v>
      </c>
      <c r="L1867" s="21">
        <v>95682</v>
      </c>
      <c r="M1867" s="21">
        <v>16824</v>
      </c>
      <c r="N1867" s="21">
        <v>-110023</v>
      </c>
      <c r="O1867" s="21">
        <v>2483</v>
      </c>
      <c r="P1867" s="125">
        <v>-95682</v>
      </c>
      <c r="Q1867" s="21"/>
      <c r="R1867" s="21"/>
      <c r="S1867" s="21"/>
      <c r="T1867" s="21"/>
      <c r="U1867" s="125">
        <v>0</v>
      </c>
      <c r="V1867" s="21">
        <v>40374</v>
      </c>
      <c r="W1867" s="34">
        <v>48625</v>
      </c>
      <c r="X1867" s="109"/>
    </row>
    <row r="1868" spans="2:24" x14ac:dyDescent="0.2">
      <c r="B1868" s="14" t="s">
        <v>21871</v>
      </c>
      <c r="C1868" s="33" t="s">
        <v>6920</v>
      </c>
      <c r="D1868" s="16" t="s">
        <v>21870</v>
      </c>
      <c r="E1868" s="18" t="s">
        <v>26</v>
      </c>
      <c r="F1868" s="34">
        <v>41244</v>
      </c>
      <c r="G1868" s="20" t="s">
        <v>21186</v>
      </c>
      <c r="H1868" s="109"/>
      <c r="I1868" s="21"/>
      <c r="J1868" s="21"/>
      <c r="K1868" s="21">
        <v>550170</v>
      </c>
      <c r="L1868" s="21">
        <v>327102</v>
      </c>
      <c r="M1868" s="21"/>
      <c r="N1868" s="21">
        <v>-300382</v>
      </c>
      <c r="O1868" s="21">
        <v>26719</v>
      </c>
      <c r="P1868" s="125">
        <v>-327101</v>
      </c>
      <c r="Q1868" s="21"/>
      <c r="R1868" s="21"/>
      <c r="S1868" s="21"/>
      <c r="T1868" s="21"/>
      <c r="U1868" s="125">
        <v>0</v>
      </c>
      <c r="V1868" s="21">
        <v>70762</v>
      </c>
      <c r="W1868" s="34">
        <v>48775</v>
      </c>
      <c r="X1868" s="109"/>
    </row>
    <row r="1869" spans="2:24" x14ac:dyDescent="0.2">
      <c r="B1869" s="14" t="s">
        <v>21869</v>
      </c>
      <c r="C1869" s="33" t="s">
        <v>6916</v>
      </c>
      <c r="D1869" s="16" t="s">
        <v>21868</v>
      </c>
      <c r="E1869" s="18" t="s">
        <v>26</v>
      </c>
      <c r="F1869" s="34">
        <v>41244</v>
      </c>
      <c r="G1869" s="20" t="s">
        <v>21186</v>
      </c>
      <c r="H1869" s="109"/>
      <c r="I1869" s="21"/>
      <c r="J1869" s="21"/>
      <c r="K1869" s="21">
        <v>153990</v>
      </c>
      <c r="L1869" s="21">
        <v>146320</v>
      </c>
      <c r="M1869" s="21"/>
      <c r="N1869" s="21">
        <v>-146320</v>
      </c>
      <c r="O1869" s="21"/>
      <c r="P1869" s="125">
        <v>-146320</v>
      </c>
      <c r="Q1869" s="21"/>
      <c r="R1869" s="21"/>
      <c r="S1869" s="21"/>
      <c r="T1869" s="21"/>
      <c r="U1869" s="125">
        <v>0</v>
      </c>
      <c r="V1869" s="21">
        <v>57462</v>
      </c>
      <c r="W1869" s="34">
        <v>49597</v>
      </c>
      <c r="X1869" s="109"/>
    </row>
    <row r="1870" spans="2:24" x14ac:dyDescent="0.2">
      <c r="B1870" s="14" t="s">
        <v>21867</v>
      </c>
      <c r="C1870" s="33" t="s">
        <v>6914</v>
      </c>
      <c r="D1870" s="16" t="s">
        <v>21866</v>
      </c>
      <c r="E1870" s="18" t="s">
        <v>26</v>
      </c>
      <c r="F1870" s="34">
        <v>41244</v>
      </c>
      <c r="G1870" s="20" t="s">
        <v>21186</v>
      </c>
      <c r="H1870" s="109"/>
      <c r="I1870" s="21"/>
      <c r="J1870" s="21"/>
      <c r="K1870" s="21">
        <v>966461</v>
      </c>
      <c r="L1870" s="21">
        <v>72077</v>
      </c>
      <c r="M1870" s="21"/>
      <c r="N1870" s="21">
        <v>-70042</v>
      </c>
      <c r="O1870" s="21">
        <v>2035</v>
      </c>
      <c r="P1870" s="125">
        <v>-72077</v>
      </c>
      <c r="Q1870" s="21"/>
      <c r="R1870" s="21"/>
      <c r="S1870" s="21"/>
      <c r="T1870" s="21"/>
      <c r="U1870" s="125">
        <v>0</v>
      </c>
      <c r="V1870" s="21">
        <v>56624</v>
      </c>
      <c r="W1870" s="34">
        <v>49049</v>
      </c>
      <c r="X1870" s="109"/>
    </row>
    <row r="1871" spans="2:24" x14ac:dyDescent="0.2">
      <c r="B1871" s="14" t="s">
        <v>21865</v>
      </c>
      <c r="C1871" s="33" t="s">
        <v>6912</v>
      </c>
      <c r="D1871" s="16" t="s">
        <v>21864</v>
      </c>
      <c r="E1871" s="18" t="s">
        <v>26</v>
      </c>
      <c r="F1871" s="34">
        <v>41244</v>
      </c>
      <c r="G1871" s="20" t="s">
        <v>21186</v>
      </c>
      <c r="H1871" s="109"/>
      <c r="I1871" s="21"/>
      <c r="J1871" s="21"/>
      <c r="K1871" s="21">
        <v>2232213</v>
      </c>
      <c r="L1871" s="21">
        <v>480548</v>
      </c>
      <c r="M1871" s="21"/>
      <c r="N1871" s="21">
        <v>-463529</v>
      </c>
      <c r="O1871" s="21">
        <v>17019</v>
      </c>
      <c r="P1871" s="125">
        <v>-480548</v>
      </c>
      <c r="Q1871" s="21"/>
      <c r="R1871" s="21"/>
      <c r="S1871" s="21"/>
      <c r="T1871" s="21"/>
      <c r="U1871" s="125">
        <v>0</v>
      </c>
      <c r="V1871" s="21">
        <v>306927</v>
      </c>
      <c r="W1871" s="34">
        <v>50785</v>
      </c>
      <c r="X1871" s="109"/>
    </row>
    <row r="1872" spans="2:24" x14ac:dyDescent="0.2">
      <c r="B1872" s="14" t="s">
        <v>21863</v>
      </c>
      <c r="C1872" s="33" t="s">
        <v>21862</v>
      </c>
      <c r="D1872" s="16" t="s">
        <v>21861</v>
      </c>
      <c r="E1872" s="18" t="s">
        <v>26</v>
      </c>
      <c r="F1872" s="34">
        <v>41091</v>
      </c>
      <c r="G1872" s="20" t="s">
        <v>21186</v>
      </c>
      <c r="H1872" s="109"/>
      <c r="I1872" s="21">
        <v>2000000</v>
      </c>
      <c r="J1872" s="21">
        <v>2000000</v>
      </c>
      <c r="K1872" s="21">
        <v>2230313</v>
      </c>
      <c r="L1872" s="21">
        <v>2008542</v>
      </c>
      <c r="M1872" s="21"/>
      <c r="N1872" s="21">
        <v>-8542</v>
      </c>
      <c r="O1872" s="21"/>
      <c r="P1872" s="125">
        <v>-8542</v>
      </c>
      <c r="Q1872" s="21"/>
      <c r="R1872" s="21">
        <v>2000000</v>
      </c>
      <c r="S1872" s="21"/>
      <c r="T1872" s="21"/>
      <c r="U1872" s="125">
        <v>0</v>
      </c>
      <c r="V1872" s="21">
        <v>76533</v>
      </c>
      <c r="W1872" s="34">
        <v>50785</v>
      </c>
      <c r="X1872" s="109"/>
    </row>
    <row r="1873" spans="2:24" x14ac:dyDescent="0.2">
      <c r="B1873" s="14" t="s">
        <v>21860</v>
      </c>
      <c r="C1873" s="33" t="s">
        <v>6904</v>
      </c>
      <c r="D1873" s="16" t="s">
        <v>21857</v>
      </c>
      <c r="E1873" s="18" t="s">
        <v>26</v>
      </c>
      <c r="F1873" s="34">
        <v>41214</v>
      </c>
      <c r="G1873" s="20" t="s">
        <v>21186</v>
      </c>
      <c r="H1873" s="109"/>
      <c r="I1873" s="21"/>
      <c r="J1873" s="21">
        <v>237536</v>
      </c>
      <c r="K1873" s="21">
        <v>141700</v>
      </c>
      <c r="L1873" s="21">
        <v>27055</v>
      </c>
      <c r="M1873" s="21">
        <v>130827</v>
      </c>
      <c r="N1873" s="21">
        <v>-138324</v>
      </c>
      <c r="O1873" s="21">
        <v>19558</v>
      </c>
      <c r="P1873" s="125">
        <v>-27055</v>
      </c>
      <c r="Q1873" s="21"/>
      <c r="R1873" s="21"/>
      <c r="S1873" s="21"/>
      <c r="T1873" s="21"/>
      <c r="U1873" s="125">
        <v>0</v>
      </c>
      <c r="V1873" s="21">
        <v>5277</v>
      </c>
      <c r="W1873" s="34">
        <v>50785</v>
      </c>
      <c r="X1873" s="109"/>
    </row>
    <row r="1874" spans="2:24" x14ac:dyDescent="0.2">
      <c r="B1874" s="14" t="s">
        <v>21859</v>
      </c>
      <c r="C1874" s="33" t="s">
        <v>21858</v>
      </c>
      <c r="D1874" s="16" t="s">
        <v>21857</v>
      </c>
      <c r="E1874" s="18" t="s">
        <v>26</v>
      </c>
      <c r="F1874" s="34">
        <v>41214</v>
      </c>
      <c r="G1874" s="20" t="s">
        <v>21186</v>
      </c>
      <c r="H1874" s="109"/>
      <c r="I1874" s="21"/>
      <c r="J1874" s="21">
        <v>254887</v>
      </c>
      <c r="K1874" s="21">
        <v>596</v>
      </c>
      <c r="L1874" s="21">
        <v>1222</v>
      </c>
      <c r="M1874" s="21"/>
      <c r="N1874" s="21">
        <v>-1077</v>
      </c>
      <c r="O1874" s="21">
        <v>146</v>
      </c>
      <c r="P1874" s="125">
        <v>-1223</v>
      </c>
      <c r="Q1874" s="21"/>
      <c r="R1874" s="21"/>
      <c r="S1874" s="21"/>
      <c r="T1874" s="21"/>
      <c r="U1874" s="125">
        <v>0</v>
      </c>
      <c r="V1874" s="21">
        <v>0</v>
      </c>
      <c r="W1874" s="34">
        <v>50785</v>
      </c>
      <c r="X1874" s="109"/>
    </row>
    <row r="1875" spans="2:24" x14ac:dyDescent="0.2">
      <c r="B1875" s="14" t="s">
        <v>21856</v>
      </c>
      <c r="C1875" s="33" t="s">
        <v>6902</v>
      </c>
      <c r="D1875" s="16" t="s">
        <v>21855</v>
      </c>
      <c r="E1875" s="18" t="s">
        <v>26</v>
      </c>
      <c r="F1875" s="34">
        <v>41244</v>
      </c>
      <c r="G1875" s="20" t="s">
        <v>21186</v>
      </c>
      <c r="H1875" s="109"/>
      <c r="I1875" s="21"/>
      <c r="J1875" s="21"/>
      <c r="K1875" s="21">
        <v>902673</v>
      </c>
      <c r="L1875" s="21">
        <v>430505</v>
      </c>
      <c r="M1875" s="21"/>
      <c r="N1875" s="21">
        <v>-406732</v>
      </c>
      <c r="O1875" s="21">
        <v>23773</v>
      </c>
      <c r="P1875" s="125">
        <v>-430505</v>
      </c>
      <c r="Q1875" s="21"/>
      <c r="R1875" s="21"/>
      <c r="S1875" s="21"/>
      <c r="T1875" s="21"/>
      <c r="U1875" s="125">
        <v>0</v>
      </c>
      <c r="V1875" s="21">
        <v>164485</v>
      </c>
      <c r="W1875" s="34">
        <v>49658</v>
      </c>
      <c r="X1875" s="109"/>
    </row>
    <row r="1876" spans="2:24" x14ac:dyDescent="0.2">
      <c r="B1876" s="14" t="s">
        <v>21854</v>
      </c>
      <c r="C1876" s="33" t="s">
        <v>6890</v>
      </c>
      <c r="D1876" s="16" t="s">
        <v>21853</v>
      </c>
      <c r="E1876" s="18" t="s">
        <v>26</v>
      </c>
      <c r="F1876" s="34">
        <v>41244</v>
      </c>
      <c r="G1876" s="20" t="s">
        <v>21186</v>
      </c>
      <c r="H1876" s="109"/>
      <c r="I1876" s="21"/>
      <c r="J1876" s="21"/>
      <c r="K1876" s="21">
        <v>132448</v>
      </c>
      <c r="L1876" s="21">
        <v>130531</v>
      </c>
      <c r="M1876" s="21"/>
      <c r="N1876" s="21">
        <v>-129644</v>
      </c>
      <c r="O1876" s="21">
        <v>887</v>
      </c>
      <c r="P1876" s="125">
        <v>-130531</v>
      </c>
      <c r="Q1876" s="21"/>
      <c r="R1876" s="21"/>
      <c r="S1876" s="21"/>
      <c r="T1876" s="21"/>
      <c r="U1876" s="125">
        <v>0</v>
      </c>
      <c r="V1876" s="21">
        <v>12397</v>
      </c>
      <c r="W1876" s="34">
        <v>52580</v>
      </c>
      <c r="X1876" s="109"/>
    </row>
    <row r="1877" spans="2:24" x14ac:dyDescent="0.2">
      <c r="B1877" s="14" t="s">
        <v>21852</v>
      </c>
      <c r="C1877" s="33" t="s">
        <v>6888</v>
      </c>
      <c r="D1877" s="16" t="s">
        <v>21851</v>
      </c>
      <c r="E1877" s="18" t="s">
        <v>26</v>
      </c>
      <c r="F1877" s="34">
        <v>41244</v>
      </c>
      <c r="G1877" s="20" t="s">
        <v>21186</v>
      </c>
      <c r="H1877" s="109"/>
      <c r="I1877" s="21"/>
      <c r="J1877" s="21"/>
      <c r="K1877" s="21">
        <v>526475</v>
      </c>
      <c r="L1877" s="21">
        <v>298504</v>
      </c>
      <c r="M1877" s="21"/>
      <c r="N1877" s="21">
        <v>-298504</v>
      </c>
      <c r="O1877" s="21"/>
      <c r="P1877" s="125">
        <v>-298504</v>
      </c>
      <c r="Q1877" s="21"/>
      <c r="R1877" s="21"/>
      <c r="S1877" s="21"/>
      <c r="T1877" s="21"/>
      <c r="U1877" s="125">
        <v>0</v>
      </c>
      <c r="V1877" s="21">
        <v>55547</v>
      </c>
      <c r="W1877" s="34">
        <v>52580</v>
      </c>
      <c r="X1877" s="109"/>
    </row>
    <row r="1878" spans="2:24" x14ac:dyDescent="0.2">
      <c r="B1878" s="14" t="s">
        <v>21850</v>
      </c>
      <c r="C1878" s="33" t="s">
        <v>6876</v>
      </c>
      <c r="D1878" s="16" t="s">
        <v>19475</v>
      </c>
      <c r="E1878" s="18" t="s">
        <v>26</v>
      </c>
      <c r="F1878" s="34">
        <v>41183</v>
      </c>
      <c r="G1878" s="20" t="s">
        <v>21186</v>
      </c>
      <c r="H1878" s="109"/>
      <c r="I1878" s="21"/>
      <c r="J1878" s="21">
        <v>1343757</v>
      </c>
      <c r="K1878" s="21">
        <v>21851</v>
      </c>
      <c r="L1878" s="21">
        <v>48065</v>
      </c>
      <c r="M1878" s="21"/>
      <c r="N1878" s="21">
        <v>-30268</v>
      </c>
      <c r="O1878" s="21">
        <v>17799</v>
      </c>
      <c r="P1878" s="125">
        <v>-48067</v>
      </c>
      <c r="Q1878" s="21"/>
      <c r="R1878" s="21">
        <v>-2</v>
      </c>
      <c r="S1878" s="21"/>
      <c r="T1878" s="21">
        <v>2</v>
      </c>
      <c r="U1878" s="125">
        <v>2</v>
      </c>
      <c r="V1878" s="21">
        <v>63975</v>
      </c>
      <c r="W1878" s="34">
        <v>54739</v>
      </c>
      <c r="X1878" s="109"/>
    </row>
    <row r="1879" spans="2:24" x14ac:dyDescent="0.2">
      <c r="B1879" s="14" t="s">
        <v>21849</v>
      </c>
      <c r="C1879" s="33" t="s">
        <v>6874</v>
      </c>
      <c r="D1879" s="16" t="s">
        <v>21848</v>
      </c>
      <c r="E1879" s="18" t="s">
        <v>26</v>
      </c>
      <c r="F1879" s="34">
        <v>41244</v>
      </c>
      <c r="G1879" s="20" t="s">
        <v>21186</v>
      </c>
      <c r="H1879" s="109"/>
      <c r="I1879" s="21"/>
      <c r="J1879" s="21"/>
      <c r="K1879" s="21">
        <v>126915</v>
      </c>
      <c r="L1879" s="21">
        <v>69767</v>
      </c>
      <c r="M1879" s="21"/>
      <c r="N1879" s="21">
        <v>-69767</v>
      </c>
      <c r="O1879" s="21"/>
      <c r="P1879" s="125">
        <v>-69767</v>
      </c>
      <c r="Q1879" s="21"/>
      <c r="R1879" s="21"/>
      <c r="S1879" s="21"/>
      <c r="T1879" s="21"/>
      <c r="U1879" s="125">
        <v>0</v>
      </c>
      <c r="V1879" s="21">
        <v>12005</v>
      </c>
      <c r="W1879" s="34">
        <v>54739</v>
      </c>
      <c r="X1879" s="109"/>
    </row>
    <row r="1880" spans="2:24" x14ac:dyDescent="0.2">
      <c r="B1880" s="14" t="s">
        <v>21847</v>
      </c>
      <c r="C1880" s="33" t="s">
        <v>6872</v>
      </c>
      <c r="D1880" s="16" t="s">
        <v>21846</v>
      </c>
      <c r="E1880" s="18" t="s">
        <v>26</v>
      </c>
      <c r="F1880" s="34">
        <v>41183</v>
      </c>
      <c r="G1880" s="20" t="s">
        <v>21186</v>
      </c>
      <c r="H1880" s="109"/>
      <c r="I1880" s="21">
        <v>9150380</v>
      </c>
      <c r="J1880" s="21">
        <v>9150380</v>
      </c>
      <c r="K1880" s="21">
        <v>8951645</v>
      </c>
      <c r="L1880" s="21">
        <v>9122302</v>
      </c>
      <c r="M1880" s="21"/>
      <c r="N1880" s="21">
        <v>28077</v>
      </c>
      <c r="O1880" s="21"/>
      <c r="P1880" s="125">
        <v>28077</v>
      </c>
      <c r="Q1880" s="21"/>
      <c r="R1880" s="21">
        <v>9150380</v>
      </c>
      <c r="S1880" s="21"/>
      <c r="T1880" s="21"/>
      <c r="U1880" s="125">
        <v>0</v>
      </c>
      <c r="V1880" s="21">
        <v>175439</v>
      </c>
      <c r="W1880" s="34">
        <v>52028</v>
      </c>
      <c r="X1880" s="109"/>
    </row>
    <row r="1881" spans="2:24" x14ac:dyDescent="0.2">
      <c r="B1881" s="14" t="s">
        <v>21845</v>
      </c>
      <c r="C1881" s="33" t="s">
        <v>6860</v>
      </c>
      <c r="D1881" s="16" t="s">
        <v>21844</v>
      </c>
      <c r="E1881" s="18" t="s">
        <v>26</v>
      </c>
      <c r="F1881" s="34">
        <v>41244</v>
      </c>
      <c r="G1881" s="20" t="s">
        <v>21186</v>
      </c>
      <c r="H1881" s="109"/>
      <c r="I1881" s="21"/>
      <c r="J1881" s="21"/>
      <c r="K1881" s="21">
        <v>1398242</v>
      </c>
      <c r="L1881" s="21">
        <v>1144238</v>
      </c>
      <c r="M1881" s="21"/>
      <c r="N1881" s="21">
        <v>-1111022</v>
      </c>
      <c r="O1881" s="21">
        <v>33217</v>
      </c>
      <c r="P1881" s="125">
        <v>-1144239</v>
      </c>
      <c r="Q1881" s="21"/>
      <c r="R1881" s="21"/>
      <c r="S1881" s="21"/>
      <c r="T1881" s="21"/>
      <c r="U1881" s="125">
        <v>0</v>
      </c>
      <c r="V1881" s="21">
        <v>301942</v>
      </c>
      <c r="W1881" s="34">
        <v>54528</v>
      </c>
      <c r="X1881" s="109"/>
    </row>
    <row r="1882" spans="2:24" x14ac:dyDescent="0.2">
      <c r="B1882" s="14" t="s">
        <v>21843</v>
      </c>
      <c r="C1882" s="33" t="s">
        <v>21842</v>
      </c>
      <c r="D1882" s="16" t="s">
        <v>21841</v>
      </c>
      <c r="E1882" s="18" t="s">
        <v>26</v>
      </c>
      <c r="F1882" s="34">
        <v>40948</v>
      </c>
      <c r="G1882" s="20" t="s">
        <v>19978</v>
      </c>
      <c r="H1882" s="109"/>
      <c r="I1882" s="21">
        <v>1250000</v>
      </c>
      <c r="J1882" s="21">
        <v>25000000</v>
      </c>
      <c r="K1882" s="21">
        <v>24433703</v>
      </c>
      <c r="L1882" s="21">
        <v>2000</v>
      </c>
      <c r="M1882" s="21"/>
      <c r="N1882" s="21">
        <v>-2000</v>
      </c>
      <c r="O1882" s="21"/>
      <c r="P1882" s="125">
        <v>-2000</v>
      </c>
      <c r="Q1882" s="21"/>
      <c r="R1882" s="21"/>
      <c r="S1882" s="21"/>
      <c r="T1882" s="21">
        <v>1250000</v>
      </c>
      <c r="U1882" s="125">
        <v>1250000</v>
      </c>
      <c r="V1882" s="21">
        <v>0</v>
      </c>
      <c r="W1882" s="34">
        <v>54528</v>
      </c>
      <c r="X1882" s="109"/>
    </row>
    <row r="1883" spans="2:24" x14ac:dyDescent="0.2">
      <c r="B1883" s="14" t="s">
        <v>21840</v>
      </c>
      <c r="C1883" s="33" t="s">
        <v>6856</v>
      </c>
      <c r="D1883" s="16" t="s">
        <v>21839</v>
      </c>
      <c r="E1883" s="18" t="s">
        <v>26</v>
      </c>
      <c r="F1883" s="34">
        <v>41244</v>
      </c>
      <c r="G1883" s="20" t="s">
        <v>21186</v>
      </c>
      <c r="H1883" s="109"/>
      <c r="I1883" s="21">
        <v>3055197</v>
      </c>
      <c r="J1883" s="21">
        <v>3055197</v>
      </c>
      <c r="K1883" s="21">
        <v>3075724</v>
      </c>
      <c r="L1883" s="21">
        <v>3055363</v>
      </c>
      <c r="M1883" s="21"/>
      <c r="N1883" s="21">
        <v>-167</v>
      </c>
      <c r="O1883" s="21"/>
      <c r="P1883" s="125">
        <v>-167</v>
      </c>
      <c r="Q1883" s="21"/>
      <c r="R1883" s="21">
        <v>3055197</v>
      </c>
      <c r="S1883" s="21"/>
      <c r="T1883" s="21"/>
      <c r="U1883" s="125">
        <v>0</v>
      </c>
      <c r="V1883" s="21">
        <v>142450</v>
      </c>
      <c r="W1883" s="34">
        <v>54525</v>
      </c>
      <c r="X1883" s="109"/>
    </row>
    <row r="1884" spans="2:24" x14ac:dyDescent="0.2">
      <c r="B1884" s="14" t="s">
        <v>21838</v>
      </c>
      <c r="C1884" s="33" t="s">
        <v>21837</v>
      </c>
      <c r="D1884" s="16" t="s">
        <v>21836</v>
      </c>
      <c r="E1884" s="18" t="s">
        <v>26</v>
      </c>
      <c r="F1884" s="34">
        <v>41244</v>
      </c>
      <c r="G1884" s="20" t="s">
        <v>21186</v>
      </c>
      <c r="H1884" s="109"/>
      <c r="I1884" s="21">
        <v>20552000</v>
      </c>
      <c r="J1884" s="21">
        <v>20552000</v>
      </c>
      <c r="K1884" s="21">
        <v>21238574</v>
      </c>
      <c r="L1884" s="21">
        <v>20725620</v>
      </c>
      <c r="M1884" s="21"/>
      <c r="N1884" s="21">
        <v>-173620</v>
      </c>
      <c r="O1884" s="21"/>
      <c r="P1884" s="125">
        <v>-173620</v>
      </c>
      <c r="Q1884" s="21"/>
      <c r="R1884" s="21">
        <v>20552000</v>
      </c>
      <c r="S1884" s="21"/>
      <c r="T1884" s="21"/>
      <c r="U1884" s="125">
        <v>0</v>
      </c>
      <c r="V1884" s="21">
        <v>698453</v>
      </c>
      <c r="W1884" s="34">
        <v>54769</v>
      </c>
      <c r="X1884" s="109"/>
    </row>
    <row r="1885" spans="2:24" x14ac:dyDescent="0.2">
      <c r="B1885" s="14" t="s">
        <v>21835</v>
      </c>
      <c r="C1885" s="33" t="s">
        <v>6845</v>
      </c>
      <c r="D1885" s="16" t="s">
        <v>21834</v>
      </c>
      <c r="E1885" s="18" t="s">
        <v>26</v>
      </c>
      <c r="F1885" s="34">
        <v>41214</v>
      </c>
      <c r="G1885" s="20" t="s">
        <v>21186</v>
      </c>
      <c r="H1885" s="109"/>
      <c r="I1885" s="21"/>
      <c r="J1885" s="21"/>
      <c r="K1885" s="21">
        <v>1162670</v>
      </c>
      <c r="L1885" s="21">
        <v>713957</v>
      </c>
      <c r="M1885" s="21"/>
      <c r="N1885" s="21">
        <v>-713957</v>
      </c>
      <c r="O1885" s="21"/>
      <c r="P1885" s="125">
        <v>-713957</v>
      </c>
      <c r="Q1885" s="21"/>
      <c r="R1885" s="21"/>
      <c r="S1885" s="21"/>
      <c r="T1885" s="21"/>
      <c r="U1885" s="125">
        <v>0</v>
      </c>
      <c r="V1885" s="21">
        <v>235058</v>
      </c>
      <c r="W1885" s="34">
        <v>54769</v>
      </c>
      <c r="X1885" s="109"/>
    </row>
    <row r="1886" spans="2:24" x14ac:dyDescent="0.2">
      <c r="B1886" s="14" t="s">
        <v>21833</v>
      </c>
      <c r="C1886" s="33" t="s">
        <v>6834</v>
      </c>
      <c r="D1886" s="16" t="s">
        <v>21832</v>
      </c>
      <c r="E1886" s="18" t="s">
        <v>26</v>
      </c>
      <c r="F1886" s="34">
        <v>41244</v>
      </c>
      <c r="G1886" s="20" t="s">
        <v>21186</v>
      </c>
      <c r="H1886" s="109"/>
      <c r="I1886" s="21">
        <v>3477962</v>
      </c>
      <c r="J1886" s="21">
        <v>3477962</v>
      </c>
      <c r="K1886" s="21">
        <v>3467636</v>
      </c>
      <c r="L1886" s="21">
        <v>3467021</v>
      </c>
      <c r="M1886" s="21"/>
      <c r="N1886" s="21">
        <v>10941</v>
      </c>
      <c r="O1886" s="21"/>
      <c r="P1886" s="125">
        <v>10941</v>
      </c>
      <c r="Q1886" s="21"/>
      <c r="R1886" s="21">
        <v>3477962</v>
      </c>
      <c r="S1886" s="21"/>
      <c r="T1886" s="21"/>
      <c r="U1886" s="125">
        <v>0</v>
      </c>
      <c r="V1886" s="21">
        <v>46048</v>
      </c>
      <c r="W1886" s="34">
        <v>55235</v>
      </c>
      <c r="X1886" s="109"/>
    </row>
    <row r="1887" spans="2:24" x14ac:dyDescent="0.2">
      <c r="B1887" s="14" t="s">
        <v>21831</v>
      </c>
      <c r="C1887" s="33" t="s">
        <v>6831</v>
      </c>
      <c r="D1887" s="16" t="s">
        <v>19471</v>
      </c>
      <c r="E1887" s="18" t="s">
        <v>26</v>
      </c>
      <c r="F1887" s="34">
        <v>41244</v>
      </c>
      <c r="G1887" s="20" t="s">
        <v>21186</v>
      </c>
      <c r="H1887" s="109"/>
      <c r="I1887" s="21"/>
      <c r="J1887" s="21"/>
      <c r="K1887" s="21">
        <v>191485</v>
      </c>
      <c r="L1887" s="21">
        <v>184826</v>
      </c>
      <c r="M1887" s="21"/>
      <c r="N1887" s="21">
        <v>-184826</v>
      </c>
      <c r="O1887" s="21"/>
      <c r="P1887" s="125">
        <v>-184826</v>
      </c>
      <c r="Q1887" s="21"/>
      <c r="R1887" s="21"/>
      <c r="S1887" s="21"/>
      <c r="T1887" s="21"/>
      <c r="U1887" s="125">
        <v>0</v>
      </c>
      <c r="V1887" s="21">
        <v>23161</v>
      </c>
      <c r="W1887" s="34">
        <v>54619</v>
      </c>
      <c r="X1887" s="109"/>
    </row>
    <row r="1888" spans="2:24" x14ac:dyDescent="0.2">
      <c r="B1888" s="14" t="s">
        <v>21830</v>
      </c>
      <c r="C1888" s="33" t="s">
        <v>21829</v>
      </c>
      <c r="D1888" s="16" t="s">
        <v>21828</v>
      </c>
      <c r="E1888" s="18" t="s">
        <v>26</v>
      </c>
      <c r="F1888" s="34">
        <v>41167</v>
      </c>
      <c r="G1888" s="20" t="s">
        <v>3559</v>
      </c>
      <c r="H1888" s="109"/>
      <c r="I1888" s="21">
        <v>26285000</v>
      </c>
      <c r="J1888" s="21">
        <v>26285000</v>
      </c>
      <c r="K1888" s="21">
        <v>26125577</v>
      </c>
      <c r="L1888" s="21">
        <v>26263933</v>
      </c>
      <c r="M1888" s="21"/>
      <c r="N1888" s="21">
        <v>21067</v>
      </c>
      <c r="O1888" s="21"/>
      <c r="P1888" s="125">
        <v>21067</v>
      </c>
      <c r="Q1888" s="21"/>
      <c r="R1888" s="21">
        <v>26285000</v>
      </c>
      <c r="S1888" s="21"/>
      <c r="T1888" s="21"/>
      <c r="U1888" s="125">
        <v>0</v>
      </c>
      <c r="V1888" s="21">
        <v>1366820</v>
      </c>
      <c r="W1888" s="34">
        <v>41167</v>
      </c>
      <c r="X1888" s="109"/>
    </row>
    <row r="1889" spans="2:24" x14ac:dyDescent="0.2">
      <c r="B1889" s="14" t="s">
        <v>21827</v>
      </c>
      <c r="C1889" s="33" t="s">
        <v>6821</v>
      </c>
      <c r="D1889" s="16" t="s">
        <v>21826</v>
      </c>
      <c r="E1889" s="18" t="s">
        <v>26</v>
      </c>
      <c r="F1889" s="34">
        <v>41244</v>
      </c>
      <c r="G1889" s="20" t="s">
        <v>21186</v>
      </c>
      <c r="H1889" s="109"/>
      <c r="I1889" s="21"/>
      <c r="J1889" s="21"/>
      <c r="K1889" s="21">
        <v>2388872</v>
      </c>
      <c r="L1889" s="21">
        <v>325151</v>
      </c>
      <c r="M1889" s="21"/>
      <c r="N1889" s="21">
        <v>-325151</v>
      </c>
      <c r="O1889" s="21"/>
      <c r="P1889" s="125">
        <v>-325151</v>
      </c>
      <c r="Q1889" s="21"/>
      <c r="R1889" s="21"/>
      <c r="S1889" s="21"/>
      <c r="T1889" s="21"/>
      <c r="U1889" s="125">
        <v>0</v>
      </c>
      <c r="V1889" s="21">
        <v>214109</v>
      </c>
      <c r="W1889" s="34">
        <v>52375</v>
      </c>
      <c r="X1889" s="109"/>
    </row>
    <row r="1890" spans="2:24" x14ac:dyDescent="0.2">
      <c r="B1890" s="14" t="s">
        <v>21825</v>
      </c>
      <c r="C1890" s="33" t="s">
        <v>21824</v>
      </c>
      <c r="D1890" s="16" t="s">
        <v>21823</v>
      </c>
      <c r="E1890" s="18" t="s">
        <v>26</v>
      </c>
      <c r="F1890" s="34">
        <v>41054</v>
      </c>
      <c r="G1890" s="20" t="s">
        <v>21822</v>
      </c>
      <c r="H1890" s="109"/>
      <c r="I1890" s="21">
        <v>25061657</v>
      </c>
      <c r="J1890" s="21">
        <v>25000000</v>
      </c>
      <c r="K1890" s="21">
        <v>25470100</v>
      </c>
      <c r="L1890" s="21">
        <v>25102793</v>
      </c>
      <c r="M1890" s="21"/>
      <c r="N1890" s="21">
        <v>-41136</v>
      </c>
      <c r="O1890" s="21"/>
      <c r="P1890" s="125">
        <v>-41136</v>
      </c>
      <c r="Q1890" s="21"/>
      <c r="R1890" s="21">
        <v>25061657</v>
      </c>
      <c r="S1890" s="21"/>
      <c r="T1890" s="21"/>
      <c r="U1890" s="125">
        <v>0</v>
      </c>
      <c r="V1890" s="21">
        <v>1504621</v>
      </c>
      <c r="W1890" s="34">
        <v>41258</v>
      </c>
      <c r="X1890" s="109"/>
    </row>
    <row r="1891" spans="2:24" x14ac:dyDescent="0.2">
      <c r="B1891" s="14" t="s">
        <v>21821</v>
      </c>
      <c r="C1891" s="33" t="s">
        <v>21820</v>
      </c>
      <c r="D1891" s="16" t="s">
        <v>21819</v>
      </c>
      <c r="E1891" s="18" t="s">
        <v>26</v>
      </c>
      <c r="F1891" s="34">
        <v>41228</v>
      </c>
      <c r="G1891" s="20" t="s">
        <v>3559</v>
      </c>
      <c r="H1891" s="109"/>
      <c r="I1891" s="21">
        <v>14000000</v>
      </c>
      <c r="J1891" s="21">
        <v>14000000</v>
      </c>
      <c r="K1891" s="21">
        <v>13971720</v>
      </c>
      <c r="L1891" s="21">
        <v>13996691</v>
      </c>
      <c r="M1891" s="21"/>
      <c r="N1891" s="21">
        <v>3309</v>
      </c>
      <c r="O1891" s="21"/>
      <c r="P1891" s="125">
        <v>3309</v>
      </c>
      <c r="Q1891" s="21"/>
      <c r="R1891" s="21">
        <v>14000000</v>
      </c>
      <c r="S1891" s="21"/>
      <c r="T1891" s="21"/>
      <c r="U1891" s="125">
        <v>0</v>
      </c>
      <c r="V1891" s="21">
        <v>791000</v>
      </c>
      <c r="W1891" s="34">
        <v>41228</v>
      </c>
      <c r="X1891" s="109"/>
    </row>
    <row r="1892" spans="2:24" x14ac:dyDescent="0.2">
      <c r="B1892" s="14" t="s">
        <v>21818</v>
      </c>
      <c r="C1892" s="33" t="s">
        <v>21817</v>
      </c>
      <c r="D1892" s="16" t="s">
        <v>21816</v>
      </c>
      <c r="E1892" s="18" t="s">
        <v>26</v>
      </c>
      <c r="F1892" s="34">
        <v>41075</v>
      </c>
      <c r="G1892" s="20" t="s">
        <v>3559</v>
      </c>
      <c r="H1892" s="109"/>
      <c r="I1892" s="21">
        <v>8000000</v>
      </c>
      <c r="J1892" s="21">
        <v>8000000</v>
      </c>
      <c r="K1892" s="21">
        <v>8096080</v>
      </c>
      <c r="L1892" s="21">
        <v>8012795</v>
      </c>
      <c r="M1892" s="21"/>
      <c r="N1892" s="21">
        <v>-12795</v>
      </c>
      <c r="O1892" s="21"/>
      <c r="P1892" s="125">
        <v>-12795</v>
      </c>
      <c r="Q1892" s="21"/>
      <c r="R1892" s="21">
        <v>8000000</v>
      </c>
      <c r="S1892" s="21"/>
      <c r="T1892" s="21"/>
      <c r="U1892" s="125">
        <v>0</v>
      </c>
      <c r="V1892" s="21">
        <v>246000</v>
      </c>
      <c r="W1892" s="34">
        <v>41075</v>
      </c>
      <c r="X1892" s="109"/>
    </row>
    <row r="1893" spans="2:24" x14ac:dyDescent="0.2">
      <c r="B1893" s="14" t="s">
        <v>21815</v>
      </c>
      <c r="C1893" s="33" t="s">
        <v>6034</v>
      </c>
      <c r="D1893" s="16" t="s">
        <v>21814</v>
      </c>
      <c r="E1893" s="18" t="s">
        <v>26</v>
      </c>
      <c r="F1893" s="34">
        <v>41264</v>
      </c>
      <c r="G1893" s="20" t="s">
        <v>20922</v>
      </c>
      <c r="H1893" s="109"/>
      <c r="I1893" s="21">
        <v>1390536</v>
      </c>
      <c r="J1893" s="21">
        <v>1390536</v>
      </c>
      <c r="K1893" s="21">
        <v>1390536</v>
      </c>
      <c r="L1893" s="21">
        <v>1390536</v>
      </c>
      <c r="M1893" s="21"/>
      <c r="N1893" s="21"/>
      <c r="O1893" s="21"/>
      <c r="P1893" s="125"/>
      <c r="Q1893" s="21"/>
      <c r="R1893" s="21">
        <v>1390536</v>
      </c>
      <c r="S1893" s="21"/>
      <c r="T1893" s="21"/>
      <c r="U1893" s="125"/>
      <c r="V1893" s="21">
        <v>93280</v>
      </c>
      <c r="W1893" s="34">
        <v>43820</v>
      </c>
      <c r="X1893" s="109"/>
    </row>
    <row r="1894" spans="2:24" x14ac:dyDescent="0.2">
      <c r="B1894" s="14" t="s">
        <v>21813</v>
      </c>
      <c r="C1894" s="33" t="s">
        <v>8074</v>
      </c>
      <c r="D1894" s="16" t="s">
        <v>21812</v>
      </c>
      <c r="E1894" s="18" t="s">
        <v>26</v>
      </c>
      <c r="F1894" s="34">
        <v>41269</v>
      </c>
      <c r="G1894" s="20" t="s">
        <v>21186</v>
      </c>
      <c r="H1894" s="109"/>
      <c r="I1894" s="21">
        <v>1002356</v>
      </c>
      <c r="J1894" s="21">
        <v>1002356</v>
      </c>
      <c r="K1894" s="21">
        <v>1004548</v>
      </c>
      <c r="L1894" s="21">
        <v>1002356</v>
      </c>
      <c r="M1894" s="21"/>
      <c r="N1894" s="21"/>
      <c r="O1894" s="21"/>
      <c r="P1894" s="125"/>
      <c r="Q1894" s="21"/>
      <c r="R1894" s="21">
        <v>1002356</v>
      </c>
      <c r="S1894" s="21"/>
      <c r="T1894" s="21"/>
      <c r="U1894" s="125"/>
      <c r="V1894" s="21">
        <v>9476</v>
      </c>
      <c r="W1894" s="34">
        <v>48877</v>
      </c>
      <c r="X1894" s="109"/>
    </row>
    <row r="1895" spans="2:24" x14ac:dyDescent="0.2">
      <c r="B1895" s="14" t="s">
        <v>21811</v>
      </c>
      <c r="C1895" s="33" t="s">
        <v>21810</v>
      </c>
      <c r="D1895" s="16" t="s">
        <v>21809</v>
      </c>
      <c r="E1895" s="18" t="s">
        <v>26</v>
      </c>
      <c r="F1895" s="34">
        <v>41257</v>
      </c>
      <c r="G1895" s="20" t="s">
        <v>3559</v>
      </c>
      <c r="H1895" s="109"/>
      <c r="I1895" s="21">
        <v>11865000</v>
      </c>
      <c r="J1895" s="21">
        <v>11865000</v>
      </c>
      <c r="K1895" s="21">
        <v>11831541</v>
      </c>
      <c r="L1895" s="21">
        <v>11854038</v>
      </c>
      <c r="M1895" s="21"/>
      <c r="N1895" s="21">
        <v>10962</v>
      </c>
      <c r="O1895" s="21"/>
      <c r="P1895" s="125">
        <v>10962</v>
      </c>
      <c r="Q1895" s="21"/>
      <c r="R1895" s="21">
        <v>11865000</v>
      </c>
      <c r="S1895" s="21"/>
      <c r="T1895" s="21"/>
      <c r="U1895" s="125">
        <v>0</v>
      </c>
      <c r="V1895" s="21">
        <v>266962</v>
      </c>
      <c r="W1895" s="34">
        <v>41257</v>
      </c>
      <c r="X1895" s="109"/>
    </row>
    <row r="1896" spans="2:24" x14ac:dyDescent="0.2">
      <c r="B1896" s="14" t="s">
        <v>21808</v>
      </c>
      <c r="C1896" s="33" t="s">
        <v>21807</v>
      </c>
      <c r="D1896" s="16" t="s">
        <v>21806</v>
      </c>
      <c r="E1896" s="18" t="s">
        <v>26</v>
      </c>
      <c r="F1896" s="34">
        <v>40983</v>
      </c>
      <c r="G1896" s="20" t="s">
        <v>3559</v>
      </c>
      <c r="H1896" s="109"/>
      <c r="I1896" s="21">
        <v>5000000</v>
      </c>
      <c r="J1896" s="21">
        <v>5000000</v>
      </c>
      <c r="K1896" s="21">
        <v>4993500</v>
      </c>
      <c r="L1896" s="21">
        <v>4999780</v>
      </c>
      <c r="M1896" s="21"/>
      <c r="N1896" s="21">
        <v>220</v>
      </c>
      <c r="O1896" s="21"/>
      <c r="P1896" s="125">
        <v>220</v>
      </c>
      <c r="Q1896" s="21"/>
      <c r="R1896" s="21">
        <v>5000000</v>
      </c>
      <c r="S1896" s="21"/>
      <c r="T1896" s="21"/>
      <c r="U1896" s="125">
        <v>0</v>
      </c>
      <c r="V1896" s="21">
        <v>168750</v>
      </c>
      <c r="W1896" s="34">
        <v>40983</v>
      </c>
      <c r="X1896" s="109"/>
    </row>
    <row r="1897" spans="2:24" x14ac:dyDescent="0.2">
      <c r="B1897" s="14" t="s">
        <v>21805</v>
      </c>
      <c r="C1897" s="33" t="s">
        <v>21804</v>
      </c>
      <c r="D1897" s="16" t="s">
        <v>21803</v>
      </c>
      <c r="E1897" s="18" t="s">
        <v>26</v>
      </c>
      <c r="F1897" s="34">
        <v>41274</v>
      </c>
      <c r="G1897" s="20" t="s">
        <v>21802</v>
      </c>
      <c r="H1897" s="109"/>
      <c r="I1897" s="21">
        <v>17497900</v>
      </c>
      <c r="J1897" s="21">
        <v>17500000</v>
      </c>
      <c r="K1897" s="21">
        <v>17466575</v>
      </c>
      <c r="L1897" s="21">
        <v>17490158</v>
      </c>
      <c r="M1897" s="21"/>
      <c r="N1897" s="21">
        <v>7742</v>
      </c>
      <c r="O1897" s="21"/>
      <c r="P1897" s="125">
        <v>7742</v>
      </c>
      <c r="Q1897" s="21"/>
      <c r="R1897" s="21">
        <v>17497900</v>
      </c>
      <c r="S1897" s="21"/>
      <c r="T1897" s="21"/>
      <c r="U1897" s="125">
        <v>0</v>
      </c>
      <c r="V1897" s="21">
        <v>1416469</v>
      </c>
      <c r="W1897" s="34">
        <v>41379</v>
      </c>
      <c r="X1897" s="109"/>
    </row>
    <row r="1898" spans="2:24" x14ac:dyDescent="0.2">
      <c r="B1898" s="14" t="s">
        <v>21801</v>
      </c>
      <c r="C1898" s="33" t="s">
        <v>11350</v>
      </c>
      <c r="D1898" s="16" t="s">
        <v>21800</v>
      </c>
      <c r="E1898" s="18" t="s">
        <v>26</v>
      </c>
      <c r="F1898" s="34">
        <v>40909</v>
      </c>
      <c r="G1898" s="20" t="s">
        <v>20922</v>
      </c>
      <c r="H1898" s="109"/>
      <c r="I1898" s="21">
        <v>727000</v>
      </c>
      <c r="J1898" s="21">
        <v>727000</v>
      </c>
      <c r="K1898" s="21">
        <v>727000</v>
      </c>
      <c r="L1898" s="21">
        <v>727000</v>
      </c>
      <c r="M1898" s="21"/>
      <c r="N1898" s="21"/>
      <c r="O1898" s="21"/>
      <c r="P1898" s="125"/>
      <c r="Q1898" s="21"/>
      <c r="R1898" s="21">
        <v>727000</v>
      </c>
      <c r="S1898" s="21"/>
      <c r="T1898" s="21"/>
      <c r="U1898" s="125"/>
      <c r="V1898" s="21">
        <v>19880</v>
      </c>
      <c r="W1898" s="34">
        <v>43101</v>
      </c>
      <c r="X1898" s="109"/>
    </row>
    <row r="1899" spans="2:24" x14ac:dyDescent="0.2">
      <c r="B1899" s="14" t="s">
        <v>21799</v>
      </c>
      <c r="C1899" s="33" t="s">
        <v>21798</v>
      </c>
      <c r="D1899" s="16" t="s">
        <v>21797</v>
      </c>
      <c r="E1899" s="18" t="s">
        <v>26</v>
      </c>
      <c r="F1899" s="34">
        <v>41136</v>
      </c>
      <c r="G1899" s="20" t="s">
        <v>21186</v>
      </c>
      <c r="H1899" s="109"/>
      <c r="I1899" s="21">
        <v>9864512</v>
      </c>
      <c r="J1899" s="21">
        <v>9864512</v>
      </c>
      <c r="K1899" s="21">
        <v>9861634</v>
      </c>
      <c r="L1899" s="21">
        <v>9864512</v>
      </c>
      <c r="M1899" s="21"/>
      <c r="N1899" s="21"/>
      <c r="O1899" s="21"/>
      <c r="P1899" s="125"/>
      <c r="Q1899" s="21"/>
      <c r="R1899" s="21">
        <v>9864512</v>
      </c>
      <c r="S1899" s="21"/>
      <c r="T1899" s="21"/>
      <c r="U1899" s="125"/>
      <c r="V1899" s="21">
        <v>232082</v>
      </c>
      <c r="W1899" s="34">
        <v>41960</v>
      </c>
      <c r="X1899" s="109"/>
    </row>
    <row r="1900" spans="2:24" x14ac:dyDescent="0.2">
      <c r="B1900" s="14" t="s">
        <v>21796</v>
      </c>
      <c r="C1900" s="33" t="s">
        <v>8071</v>
      </c>
      <c r="D1900" s="16" t="s">
        <v>21795</v>
      </c>
      <c r="E1900" s="18" t="s">
        <v>26</v>
      </c>
      <c r="F1900" s="34">
        <v>41244</v>
      </c>
      <c r="G1900" s="20" t="s">
        <v>21186</v>
      </c>
      <c r="H1900" s="109"/>
      <c r="I1900" s="21">
        <v>2913024</v>
      </c>
      <c r="J1900" s="21">
        <v>2913024</v>
      </c>
      <c r="K1900" s="21">
        <v>2898459</v>
      </c>
      <c r="L1900" s="21">
        <v>2912244</v>
      </c>
      <c r="M1900" s="21"/>
      <c r="N1900" s="21">
        <v>780</v>
      </c>
      <c r="O1900" s="21"/>
      <c r="P1900" s="125">
        <v>780</v>
      </c>
      <c r="Q1900" s="21"/>
      <c r="R1900" s="21">
        <v>2913024</v>
      </c>
      <c r="S1900" s="21"/>
      <c r="T1900" s="21"/>
      <c r="U1900" s="125">
        <v>0</v>
      </c>
      <c r="V1900" s="21">
        <v>54194</v>
      </c>
      <c r="W1900" s="34">
        <v>50339</v>
      </c>
      <c r="X1900" s="109"/>
    </row>
    <row r="1901" spans="2:24" x14ac:dyDescent="0.2">
      <c r="B1901" s="14" t="s">
        <v>21794</v>
      </c>
      <c r="C1901" s="33" t="s">
        <v>8069</v>
      </c>
      <c r="D1901" s="16" t="s">
        <v>21793</v>
      </c>
      <c r="E1901" s="18" t="s">
        <v>26</v>
      </c>
      <c r="F1901" s="34">
        <v>41244</v>
      </c>
      <c r="G1901" s="20" t="s">
        <v>21186</v>
      </c>
      <c r="H1901" s="109"/>
      <c r="I1901" s="21">
        <v>1026304</v>
      </c>
      <c r="J1901" s="21">
        <v>1026304</v>
      </c>
      <c r="K1901" s="21">
        <v>1021172</v>
      </c>
      <c r="L1901" s="21">
        <v>1026304</v>
      </c>
      <c r="M1901" s="21"/>
      <c r="N1901" s="21"/>
      <c r="O1901" s="21"/>
      <c r="P1901" s="125"/>
      <c r="Q1901" s="21"/>
      <c r="R1901" s="21">
        <v>1026304</v>
      </c>
      <c r="S1901" s="21"/>
      <c r="T1901" s="21"/>
      <c r="U1901" s="125"/>
      <c r="V1901" s="21">
        <v>22197</v>
      </c>
      <c r="W1901" s="34">
        <v>50217</v>
      </c>
      <c r="X1901" s="109"/>
    </row>
    <row r="1902" spans="2:24" x14ac:dyDescent="0.2">
      <c r="B1902" s="14" t="s">
        <v>21792</v>
      </c>
      <c r="C1902" s="33" t="s">
        <v>6012</v>
      </c>
      <c r="D1902" s="16" t="s">
        <v>21791</v>
      </c>
      <c r="E1902" s="18" t="s">
        <v>26</v>
      </c>
      <c r="F1902" s="34">
        <v>41274</v>
      </c>
      <c r="G1902" s="20" t="s">
        <v>20922</v>
      </c>
      <c r="H1902" s="109"/>
      <c r="I1902" s="21">
        <v>820513</v>
      </c>
      <c r="J1902" s="21">
        <v>820513</v>
      </c>
      <c r="K1902" s="21">
        <v>820513</v>
      </c>
      <c r="L1902" s="21">
        <v>820513</v>
      </c>
      <c r="M1902" s="21"/>
      <c r="N1902" s="21"/>
      <c r="O1902" s="21"/>
      <c r="P1902" s="125"/>
      <c r="Q1902" s="21"/>
      <c r="R1902" s="21">
        <v>820513</v>
      </c>
      <c r="S1902" s="21"/>
      <c r="T1902" s="21"/>
      <c r="U1902" s="125"/>
      <c r="V1902" s="21">
        <v>36985</v>
      </c>
      <c r="W1902" s="34">
        <v>47118</v>
      </c>
      <c r="X1902" s="109"/>
    </row>
    <row r="1903" spans="2:24" x14ac:dyDescent="0.2">
      <c r="B1903" s="14" t="s">
        <v>21790</v>
      </c>
      <c r="C1903" s="33" t="s">
        <v>11315</v>
      </c>
      <c r="D1903" s="16" t="s">
        <v>21789</v>
      </c>
      <c r="E1903" s="18" t="s">
        <v>26</v>
      </c>
      <c r="F1903" s="34">
        <v>41197</v>
      </c>
      <c r="G1903" s="20" t="s">
        <v>20922</v>
      </c>
      <c r="H1903" s="109"/>
      <c r="I1903" s="21">
        <v>335937</v>
      </c>
      <c r="J1903" s="21">
        <v>335937</v>
      </c>
      <c r="K1903" s="21">
        <v>335937</v>
      </c>
      <c r="L1903" s="21">
        <v>335937</v>
      </c>
      <c r="M1903" s="21"/>
      <c r="N1903" s="21"/>
      <c r="O1903" s="21"/>
      <c r="P1903" s="125"/>
      <c r="Q1903" s="21"/>
      <c r="R1903" s="21">
        <v>335937</v>
      </c>
      <c r="S1903" s="21"/>
      <c r="T1903" s="21"/>
      <c r="U1903" s="125"/>
      <c r="V1903" s="21">
        <v>22202</v>
      </c>
      <c r="W1903" s="34">
        <v>46310</v>
      </c>
      <c r="X1903" s="109"/>
    </row>
    <row r="1904" spans="2:24" x14ac:dyDescent="0.2">
      <c r="B1904" s="14" t="s">
        <v>21788</v>
      </c>
      <c r="C1904" s="33" t="s">
        <v>21787</v>
      </c>
      <c r="D1904" s="16" t="s">
        <v>21786</v>
      </c>
      <c r="E1904" s="18" t="s">
        <v>26</v>
      </c>
      <c r="F1904" s="34">
        <v>41000</v>
      </c>
      <c r="G1904" s="20" t="s">
        <v>3559</v>
      </c>
      <c r="H1904" s="109"/>
      <c r="I1904" s="21">
        <v>20125000</v>
      </c>
      <c r="J1904" s="21">
        <v>20125000</v>
      </c>
      <c r="K1904" s="21">
        <v>20022363</v>
      </c>
      <c r="L1904" s="21">
        <v>20122590</v>
      </c>
      <c r="M1904" s="21"/>
      <c r="N1904" s="21">
        <v>2410</v>
      </c>
      <c r="O1904" s="21"/>
      <c r="P1904" s="125">
        <v>2410</v>
      </c>
      <c r="Q1904" s="21"/>
      <c r="R1904" s="21">
        <v>20125000</v>
      </c>
      <c r="S1904" s="21"/>
      <c r="T1904" s="21"/>
      <c r="U1904" s="125">
        <v>0</v>
      </c>
      <c r="V1904" s="21">
        <v>729531</v>
      </c>
      <c r="W1904" s="34">
        <v>41000</v>
      </c>
      <c r="X1904" s="109"/>
    </row>
    <row r="1905" spans="2:24" x14ac:dyDescent="0.2">
      <c r="B1905" s="14" t="s">
        <v>21785</v>
      </c>
      <c r="C1905" s="33" t="s">
        <v>21784</v>
      </c>
      <c r="D1905" s="16" t="s">
        <v>21783</v>
      </c>
      <c r="E1905" s="18" t="s">
        <v>26</v>
      </c>
      <c r="F1905" s="34">
        <v>41222</v>
      </c>
      <c r="G1905" s="20" t="s">
        <v>3559</v>
      </c>
      <c r="H1905" s="109"/>
      <c r="I1905" s="21">
        <v>20000000</v>
      </c>
      <c r="J1905" s="21">
        <v>20000000</v>
      </c>
      <c r="K1905" s="21">
        <v>19961800</v>
      </c>
      <c r="L1905" s="21">
        <v>19993375</v>
      </c>
      <c r="M1905" s="21"/>
      <c r="N1905" s="21">
        <v>6625</v>
      </c>
      <c r="O1905" s="21"/>
      <c r="P1905" s="125">
        <v>6625</v>
      </c>
      <c r="Q1905" s="21"/>
      <c r="R1905" s="21">
        <v>20000000</v>
      </c>
      <c r="S1905" s="21"/>
      <c r="T1905" s="21"/>
      <c r="U1905" s="125">
        <v>0</v>
      </c>
      <c r="V1905" s="21">
        <v>1040000</v>
      </c>
      <c r="W1905" s="34">
        <v>41222</v>
      </c>
      <c r="X1905" s="109"/>
    </row>
    <row r="1906" spans="2:24" x14ac:dyDescent="0.2">
      <c r="B1906" s="14" t="s">
        <v>21782</v>
      </c>
      <c r="C1906" s="33" t="s">
        <v>6009</v>
      </c>
      <c r="D1906" s="16" t="s">
        <v>21779</v>
      </c>
      <c r="E1906" s="18" t="s">
        <v>26</v>
      </c>
      <c r="F1906" s="34">
        <v>40939</v>
      </c>
      <c r="G1906" s="20" t="s">
        <v>20597</v>
      </c>
      <c r="H1906" s="109"/>
      <c r="I1906" s="21">
        <v>135</v>
      </c>
      <c r="J1906" s="21">
        <v>135</v>
      </c>
      <c r="K1906" s="21">
        <v>135</v>
      </c>
      <c r="L1906" s="21">
        <v>135</v>
      </c>
      <c r="M1906" s="21"/>
      <c r="N1906" s="21"/>
      <c r="O1906" s="21"/>
      <c r="P1906" s="125"/>
      <c r="Q1906" s="21"/>
      <c r="R1906" s="21">
        <v>135</v>
      </c>
      <c r="S1906" s="21"/>
      <c r="T1906" s="21"/>
      <c r="U1906" s="125"/>
      <c r="V1906" s="21">
        <v>6</v>
      </c>
      <c r="W1906" s="34">
        <v>42216</v>
      </c>
      <c r="X1906" s="109"/>
    </row>
    <row r="1907" spans="2:24" x14ac:dyDescent="0.2">
      <c r="B1907" s="14" t="s">
        <v>21781</v>
      </c>
      <c r="C1907" s="33" t="s">
        <v>6009</v>
      </c>
      <c r="D1907" s="16" t="s">
        <v>21779</v>
      </c>
      <c r="E1907" s="18" t="s">
        <v>26</v>
      </c>
      <c r="F1907" s="34">
        <v>40939</v>
      </c>
      <c r="G1907" s="20" t="s">
        <v>20922</v>
      </c>
      <c r="H1907" s="109"/>
      <c r="I1907" s="21">
        <v>1171477</v>
      </c>
      <c r="J1907" s="21">
        <v>1171477</v>
      </c>
      <c r="K1907" s="21">
        <v>1171477</v>
      </c>
      <c r="L1907" s="21">
        <v>1171477</v>
      </c>
      <c r="M1907" s="21"/>
      <c r="N1907" s="21"/>
      <c r="O1907" s="21"/>
      <c r="P1907" s="125"/>
      <c r="Q1907" s="21"/>
      <c r="R1907" s="21">
        <v>1171477</v>
      </c>
      <c r="S1907" s="21"/>
      <c r="T1907" s="21"/>
      <c r="U1907" s="125"/>
      <c r="V1907" s="21">
        <v>50198</v>
      </c>
      <c r="W1907" s="34">
        <v>42216</v>
      </c>
      <c r="X1907" s="109"/>
    </row>
    <row r="1908" spans="2:24" x14ac:dyDescent="0.2">
      <c r="B1908" s="14" t="s">
        <v>21780</v>
      </c>
      <c r="C1908" s="33" t="s">
        <v>6007</v>
      </c>
      <c r="D1908" s="16" t="s">
        <v>21779</v>
      </c>
      <c r="E1908" s="18" t="s">
        <v>26</v>
      </c>
      <c r="F1908" s="34">
        <v>41121</v>
      </c>
      <c r="G1908" s="20" t="s">
        <v>20922</v>
      </c>
      <c r="H1908" s="109"/>
      <c r="I1908" s="21">
        <v>278209</v>
      </c>
      <c r="J1908" s="21">
        <v>278209</v>
      </c>
      <c r="K1908" s="21">
        <v>278209</v>
      </c>
      <c r="L1908" s="21">
        <v>278209</v>
      </c>
      <c r="M1908" s="21"/>
      <c r="N1908" s="21"/>
      <c r="O1908" s="21"/>
      <c r="P1908" s="125"/>
      <c r="Q1908" s="21"/>
      <c r="R1908" s="21">
        <v>278209</v>
      </c>
      <c r="S1908" s="21"/>
      <c r="T1908" s="21"/>
      <c r="U1908" s="125"/>
      <c r="V1908" s="21">
        <v>11935</v>
      </c>
      <c r="W1908" s="34">
        <v>42216</v>
      </c>
      <c r="X1908" s="109"/>
    </row>
    <row r="1909" spans="2:24" x14ac:dyDescent="0.2">
      <c r="B1909" s="14" t="s">
        <v>21778</v>
      </c>
      <c r="C1909" s="33" t="s">
        <v>6004</v>
      </c>
      <c r="D1909" s="16" t="s">
        <v>21777</v>
      </c>
      <c r="E1909" s="18" t="s">
        <v>26</v>
      </c>
      <c r="F1909" s="34">
        <v>40939</v>
      </c>
      <c r="G1909" s="20" t="s">
        <v>20922</v>
      </c>
      <c r="H1909" s="109"/>
      <c r="I1909" s="21">
        <v>164591</v>
      </c>
      <c r="J1909" s="21">
        <v>164591</v>
      </c>
      <c r="K1909" s="21">
        <v>164591</v>
      </c>
      <c r="L1909" s="21">
        <v>164591</v>
      </c>
      <c r="M1909" s="21"/>
      <c r="N1909" s="21"/>
      <c r="O1909" s="21"/>
      <c r="P1909" s="125"/>
      <c r="Q1909" s="21"/>
      <c r="R1909" s="21">
        <v>164591</v>
      </c>
      <c r="S1909" s="21"/>
      <c r="T1909" s="21"/>
      <c r="U1909" s="125"/>
      <c r="V1909" s="21">
        <v>7053</v>
      </c>
      <c r="W1909" s="34">
        <v>42216</v>
      </c>
      <c r="X1909" s="109"/>
    </row>
    <row r="1910" spans="2:24" x14ac:dyDescent="0.2">
      <c r="B1910" s="14" t="s">
        <v>21776</v>
      </c>
      <c r="C1910" s="33" t="s">
        <v>21775</v>
      </c>
      <c r="D1910" s="16" t="s">
        <v>21774</v>
      </c>
      <c r="E1910" s="18" t="s">
        <v>26</v>
      </c>
      <c r="F1910" s="34">
        <v>40970</v>
      </c>
      <c r="G1910" s="20" t="s">
        <v>105</v>
      </c>
      <c r="H1910" s="109"/>
      <c r="I1910" s="21">
        <v>4140053</v>
      </c>
      <c r="J1910" s="21">
        <v>4157804</v>
      </c>
      <c r="K1910" s="21">
        <v>4116226</v>
      </c>
      <c r="L1910" s="21">
        <v>4157804</v>
      </c>
      <c r="M1910" s="21"/>
      <c r="N1910" s="21">
        <v>-17751</v>
      </c>
      <c r="O1910" s="21"/>
      <c r="P1910" s="125">
        <v>-17751</v>
      </c>
      <c r="Q1910" s="21"/>
      <c r="R1910" s="21">
        <v>4140053</v>
      </c>
      <c r="S1910" s="21"/>
      <c r="T1910" s="21"/>
      <c r="U1910" s="125">
        <v>0</v>
      </c>
      <c r="V1910" s="21">
        <v>27955</v>
      </c>
      <c r="W1910" s="34">
        <v>41986</v>
      </c>
      <c r="X1910" s="109"/>
    </row>
    <row r="1911" spans="2:24" x14ac:dyDescent="0.2">
      <c r="B1911" s="14" t="s">
        <v>21773</v>
      </c>
      <c r="C1911" s="33" t="s">
        <v>21772</v>
      </c>
      <c r="D1911" s="16" t="s">
        <v>21771</v>
      </c>
      <c r="E1911" s="18" t="s">
        <v>26</v>
      </c>
      <c r="F1911" s="34">
        <v>40990</v>
      </c>
      <c r="G1911" s="20" t="s">
        <v>3559</v>
      </c>
      <c r="H1911" s="109"/>
      <c r="I1911" s="21">
        <v>1650000</v>
      </c>
      <c r="J1911" s="21">
        <v>1650000</v>
      </c>
      <c r="K1911" s="21">
        <v>1650000</v>
      </c>
      <c r="L1911" s="21">
        <v>1650000</v>
      </c>
      <c r="M1911" s="21"/>
      <c r="N1911" s="21"/>
      <c r="O1911" s="21"/>
      <c r="P1911" s="125"/>
      <c r="Q1911" s="21"/>
      <c r="R1911" s="21">
        <v>1650000</v>
      </c>
      <c r="S1911" s="21"/>
      <c r="T1911" s="21"/>
      <c r="U1911" s="125"/>
      <c r="V1911" s="21">
        <v>59153</v>
      </c>
      <c r="W1911" s="34">
        <v>40990</v>
      </c>
      <c r="X1911" s="109"/>
    </row>
    <row r="1912" spans="2:24" x14ac:dyDescent="0.2">
      <c r="B1912" s="14" t="s">
        <v>21770</v>
      </c>
      <c r="C1912" s="33" t="s">
        <v>5998</v>
      </c>
      <c r="D1912" s="16" t="s">
        <v>21769</v>
      </c>
      <c r="E1912" s="18" t="s">
        <v>5793</v>
      </c>
      <c r="F1912" s="34">
        <v>41232</v>
      </c>
      <c r="G1912" s="20" t="s">
        <v>21186</v>
      </c>
      <c r="H1912" s="109"/>
      <c r="I1912" s="21">
        <v>1248898</v>
      </c>
      <c r="J1912" s="21">
        <v>1248898</v>
      </c>
      <c r="K1912" s="21">
        <v>1208934</v>
      </c>
      <c r="L1912" s="21">
        <v>1214401</v>
      </c>
      <c r="M1912" s="21"/>
      <c r="N1912" s="21">
        <v>34498</v>
      </c>
      <c r="O1912" s="21"/>
      <c r="P1912" s="125">
        <v>34498</v>
      </c>
      <c r="Q1912" s="21"/>
      <c r="R1912" s="21">
        <v>1248898</v>
      </c>
      <c r="S1912" s="21"/>
      <c r="T1912" s="21"/>
      <c r="U1912" s="125">
        <v>0</v>
      </c>
      <c r="V1912" s="21">
        <v>6321</v>
      </c>
      <c r="W1912" s="34">
        <v>44333</v>
      </c>
      <c r="X1912" s="109"/>
    </row>
    <row r="1913" spans="2:24" x14ac:dyDescent="0.2">
      <c r="B1913" s="14" t="s">
        <v>21768</v>
      </c>
      <c r="C1913" s="33" t="s">
        <v>21767</v>
      </c>
      <c r="D1913" s="16" t="s">
        <v>21766</v>
      </c>
      <c r="E1913" s="18" t="s">
        <v>26</v>
      </c>
      <c r="F1913" s="34">
        <v>40955</v>
      </c>
      <c r="G1913" s="20" t="s">
        <v>20280</v>
      </c>
      <c r="H1913" s="109"/>
      <c r="I1913" s="21">
        <v>10321000</v>
      </c>
      <c r="J1913" s="21">
        <v>10000000</v>
      </c>
      <c r="K1913" s="21">
        <v>9809300</v>
      </c>
      <c r="L1913" s="21">
        <v>9814430</v>
      </c>
      <c r="M1913" s="21"/>
      <c r="N1913" s="21">
        <v>2683</v>
      </c>
      <c r="O1913" s="21"/>
      <c r="P1913" s="125">
        <v>2683</v>
      </c>
      <c r="Q1913" s="21"/>
      <c r="R1913" s="21">
        <v>9817113</v>
      </c>
      <c r="S1913" s="21"/>
      <c r="T1913" s="21">
        <v>503887</v>
      </c>
      <c r="U1913" s="125">
        <v>503887</v>
      </c>
      <c r="V1913" s="21">
        <v>159722</v>
      </c>
      <c r="W1913" s="34">
        <v>44607</v>
      </c>
      <c r="X1913" s="109"/>
    </row>
    <row r="1914" spans="2:24" x14ac:dyDescent="0.2">
      <c r="B1914" s="14" t="s">
        <v>21765</v>
      </c>
      <c r="C1914" s="33" t="s">
        <v>5995</v>
      </c>
      <c r="D1914" s="16" t="s">
        <v>21764</v>
      </c>
      <c r="E1914" s="18" t="s">
        <v>26</v>
      </c>
      <c r="F1914" s="34">
        <v>41120</v>
      </c>
      <c r="G1914" s="20" t="s">
        <v>20922</v>
      </c>
      <c r="H1914" s="109"/>
      <c r="I1914" s="21">
        <v>98604</v>
      </c>
      <c r="J1914" s="21">
        <v>98604</v>
      </c>
      <c r="K1914" s="21">
        <v>98604</v>
      </c>
      <c r="L1914" s="21">
        <v>98604</v>
      </c>
      <c r="M1914" s="21"/>
      <c r="N1914" s="21"/>
      <c r="O1914" s="21"/>
      <c r="P1914" s="125"/>
      <c r="Q1914" s="21"/>
      <c r="R1914" s="21">
        <v>98604</v>
      </c>
      <c r="S1914" s="21"/>
      <c r="T1914" s="21"/>
      <c r="U1914" s="125"/>
      <c r="V1914" s="21">
        <v>7070</v>
      </c>
      <c r="W1914" s="34">
        <v>43860</v>
      </c>
      <c r="X1914" s="109"/>
    </row>
    <row r="1915" spans="2:24" x14ac:dyDescent="0.2">
      <c r="B1915" s="14" t="s">
        <v>21763</v>
      </c>
      <c r="C1915" s="33" t="s">
        <v>5993</v>
      </c>
      <c r="D1915" s="16" t="s">
        <v>21762</v>
      </c>
      <c r="E1915" s="18" t="s">
        <v>26</v>
      </c>
      <c r="F1915" s="34">
        <v>41120</v>
      </c>
      <c r="G1915" s="20" t="s">
        <v>20922</v>
      </c>
      <c r="H1915" s="109"/>
      <c r="I1915" s="21">
        <v>959077</v>
      </c>
      <c r="J1915" s="21">
        <v>959077</v>
      </c>
      <c r="K1915" s="21">
        <v>959077</v>
      </c>
      <c r="L1915" s="21">
        <v>959077</v>
      </c>
      <c r="M1915" s="21"/>
      <c r="N1915" s="21"/>
      <c r="O1915" s="21"/>
      <c r="P1915" s="125"/>
      <c r="Q1915" s="21"/>
      <c r="R1915" s="21">
        <v>959077</v>
      </c>
      <c r="S1915" s="21"/>
      <c r="T1915" s="21"/>
      <c r="U1915" s="125"/>
      <c r="V1915" s="21">
        <v>51078</v>
      </c>
      <c r="W1915" s="34">
        <v>43130</v>
      </c>
      <c r="X1915" s="109"/>
    </row>
    <row r="1916" spans="2:24" x14ac:dyDescent="0.2">
      <c r="B1916" s="14" t="s">
        <v>21761</v>
      </c>
      <c r="C1916" s="33" t="s">
        <v>5990</v>
      </c>
      <c r="D1916" s="16" t="s">
        <v>19443</v>
      </c>
      <c r="E1916" s="18" t="s">
        <v>26</v>
      </c>
      <c r="F1916" s="34">
        <v>41123</v>
      </c>
      <c r="G1916" s="20" t="s">
        <v>18966</v>
      </c>
      <c r="H1916" s="109"/>
      <c r="I1916" s="21">
        <v>776838</v>
      </c>
      <c r="J1916" s="21">
        <v>776838</v>
      </c>
      <c r="K1916" s="21">
        <v>776838</v>
      </c>
      <c r="L1916" s="21">
        <v>776838</v>
      </c>
      <c r="M1916" s="21"/>
      <c r="N1916" s="21"/>
      <c r="O1916" s="21"/>
      <c r="P1916" s="125"/>
      <c r="Q1916" s="21"/>
      <c r="R1916" s="21">
        <v>776838</v>
      </c>
      <c r="S1916" s="21"/>
      <c r="T1916" s="21"/>
      <c r="U1916" s="125"/>
      <c r="V1916" s="21">
        <v>43286</v>
      </c>
      <c r="W1916" s="34">
        <v>43130</v>
      </c>
      <c r="X1916" s="109"/>
    </row>
    <row r="1917" spans="2:24" x14ac:dyDescent="0.2">
      <c r="B1917" s="14" t="s">
        <v>21760</v>
      </c>
      <c r="C1917" s="33" t="s">
        <v>5990</v>
      </c>
      <c r="D1917" s="16" t="s">
        <v>19443</v>
      </c>
      <c r="E1917" s="18" t="s">
        <v>26</v>
      </c>
      <c r="F1917" s="34">
        <v>41120</v>
      </c>
      <c r="G1917" s="20" t="s">
        <v>20922</v>
      </c>
      <c r="H1917" s="109"/>
      <c r="I1917" s="21">
        <v>44749</v>
      </c>
      <c r="J1917" s="21">
        <v>44749</v>
      </c>
      <c r="K1917" s="21">
        <v>44749</v>
      </c>
      <c r="L1917" s="21">
        <v>44749</v>
      </c>
      <c r="M1917" s="21"/>
      <c r="N1917" s="21"/>
      <c r="O1917" s="21"/>
      <c r="P1917" s="125"/>
      <c r="Q1917" s="21"/>
      <c r="R1917" s="21">
        <v>44749</v>
      </c>
      <c r="S1917" s="21"/>
      <c r="T1917" s="21"/>
      <c r="U1917" s="125"/>
      <c r="V1917" s="21">
        <v>2484</v>
      </c>
      <c r="W1917" s="34">
        <v>43130</v>
      </c>
      <c r="X1917" s="109"/>
    </row>
    <row r="1918" spans="2:24" x14ac:dyDescent="0.2">
      <c r="B1918" s="14" t="s">
        <v>21759</v>
      </c>
      <c r="C1918" s="33" t="s">
        <v>5988</v>
      </c>
      <c r="D1918" s="16" t="s">
        <v>19443</v>
      </c>
      <c r="E1918" s="18" t="s">
        <v>26</v>
      </c>
      <c r="F1918" s="34">
        <v>41120</v>
      </c>
      <c r="G1918" s="20" t="s">
        <v>20922</v>
      </c>
      <c r="H1918" s="109"/>
      <c r="I1918" s="21">
        <v>46214</v>
      </c>
      <c r="J1918" s="21">
        <v>46214</v>
      </c>
      <c r="K1918" s="21">
        <v>46214</v>
      </c>
      <c r="L1918" s="21">
        <v>46214</v>
      </c>
      <c r="M1918" s="21"/>
      <c r="N1918" s="21"/>
      <c r="O1918" s="21"/>
      <c r="P1918" s="125"/>
      <c r="Q1918" s="21"/>
      <c r="R1918" s="21">
        <v>46214</v>
      </c>
      <c r="S1918" s="21"/>
      <c r="T1918" s="21"/>
      <c r="U1918" s="125"/>
      <c r="V1918" s="21">
        <v>3383</v>
      </c>
      <c r="W1918" s="34">
        <v>43130</v>
      </c>
      <c r="X1918" s="109"/>
    </row>
    <row r="1919" spans="2:24" x14ac:dyDescent="0.2">
      <c r="B1919" s="14" t="s">
        <v>21758</v>
      </c>
      <c r="C1919" s="33" t="s">
        <v>21757</v>
      </c>
      <c r="D1919" s="16" t="s">
        <v>21756</v>
      </c>
      <c r="E1919" s="18" t="s">
        <v>26</v>
      </c>
      <c r="F1919" s="34">
        <v>41101</v>
      </c>
      <c r="G1919" s="20" t="s">
        <v>21755</v>
      </c>
      <c r="H1919" s="109"/>
      <c r="I1919" s="21">
        <v>5016010</v>
      </c>
      <c r="J1919" s="21">
        <v>5000000</v>
      </c>
      <c r="K1919" s="21">
        <v>5154600</v>
      </c>
      <c r="L1919" s="21">
        <v>5027438</v>
      </c>
      <c r="M1919" s="21"/>
      <c r="N1919" s="21">
        <v>-11428</v>
      </c>
      <c r="O1919" s="21"/>
      <c r="P1919" s="125">
        <v>-11428</v>
      </c>
      <c r="Q1919" s="21"/>
      <c r="R1919" s="21">
        <v>5016010</v>
      </c>
      <c r="S1919" s="21"/>
      <c r="T1919" s="21"/>
      <c r="U1919" s="125">
        <v>0</v>
      </c>
      <c r="V1919" s="21">
        <v>439684</v>
      </c>
      <c r="W1919" s="34">
        <v>41365</v>
      </c>
      <c r="X1919" s="109"/>
    </row>
    <row r="1920" spans="2:24" x14ac:dyDescent="0.2">
      <c r="B1920" s="14" t="s">
        <v>21754</v>
      </c>
      <c r="C1920" s="33" t="s">
        <v>21753</v>
      </c>
      <c r="D1920" s="16" t="s">
        <v>21752</v>
      </c>
      <c r="E1920" s="18" t="s">
        <v>26</v>
      </c>
      <c r="F1920" s="34">
        <v>41078</v>
      </c>
      <c r="G1920" s="20" t="s">
        <v>21751</v>
      </c>
      <c r="H1920" s="109"/>
      <c r="I1920" s="21">
        <v>14994685</v>
      </c>
      <c r="J1920" s="21">
        <v>15000000</v>
      </c>
      <c r="K1920" s="21">
        <v>14979900</v>
      </c>
      <c r="L1920" s="21">
        <v>14993135</v>
      </c>
      <c r="M1920" s="21"/>
      <c r="N1920" s="21">
        <v>1550</v>
      </c>
      <c r="O1920" s="21"/>
      <c r="P1920" s="125">
        <v>1550</v>
      </c>
      <c r="Q1920" s="21"/>
      <c r="R1920" s="21">
        <v>14994685</v>
      </c>
      <c r="S1920" s="21"/>
      <c r="T1920" s="21"/>
      <c r="U1920" s="125">
        <v>0</v>
      </c>
      <c r="V1920" s="21">
        <v>1650367</v>
      </c>
      <c r="W1920" s="34">
        <v>41518</v>
      </c>
      <c r="X1920" s="109"/>
    </row>
    <row r="1921" spans="2:24" x14ac:dyDescent="0.2">
      <c r="B1921" s="14" t="s">
        <v>21750</v>
      </c>
      <c r="C1921" s="33" t="s">
        <v>21749</v>
      </c>
      <c r="D1921" s="16" t="s">
        <v>21748</v>
      </c>
      <c r="E1921" s="18" t="s">
        <v>26</v>
      </c>
      <c r="F1921" s="34">
        <v>41253</v>
      </c>
      <c r="G1921" s="20" t="s">
        <v>21747</v>
      </c>
      <c r="H1921" s="109"/>
      <c r="I1921" s="21">
        <v>32425313</v>
      </c>
      <c r="J1921" s="21">
        <v>32390000</v>
      </c>
      <c r="K1921" s="21">
        <v>33002060</v>
      </c>
      <c r="L1921" s="21">
        <v>32503533</v>
      </c>
      <c r="M1921" s="21"/>
      <c r="N1921" s="21">
        <v>-78221</v>
      </c>
      <c r="O1921" s="21"/>
      <c r="P1921" s="125">
        <v>-78221</v>
      </c>
      <c r="Q1921" s="21"/>
      <c r="R1921" s="21">
        <v>32425313</v>
      </c>
      <c r="S1921" s="21"/>
      <c r="T1921" s="21"/>
      <c r="U1921" s="125">
        <v>0</v>
      </c>
      <c r="V1921" s="21">
        <v>2726964</v>
      </c>
      <c r="W1921" s="34">
        <v>41409</v>
      </c>
      <c r="X1921" s="109"/>
    </row>
    <row r="1922" spans="2:24" x14ac:dyDescent="0.2">
      <c r="B1922" s="14" t="s">
        <v>21746</v>
      </c>
      <c r="C1922" s="33" t="s">
        <v>21745</v>
      </c>
      <c r="D1922" s="16" t="s">
        <v>21744</v>
      </c>
      <c r="E1922" s="18" t="s">
        <v>26</v>
      </c>
      <c r="F1922" s="34">
        <v>41000</v>
      </c>
      <c r="G1922" s="20" t="s">
        <v>3559</v>
      </c>
      <c r="H1922" s="109"/>
      <c r="I1922" s="21">
        <v>19250000</v>
      </c>
      <c r="J1922" s="21">
        <v>19250000</v>
      </c>
      <c r="K1922" s="21">
        <v>19315440</v>
      </c>
      <c r="L1922" s="21">
        <v>19252331</v>
      </c>
      <c r="M1922" s="21"/>
      <c r="N1922" s="21">
        <v>-2331</v>
      </c>
      <c r="O1922" s="21"/>
      <c r="P1922" s="125">
        <v>-2331</v>
      </c>
      <c r="Q1922" s="21"/>
      <c r="R1922" s="21">
        <v>19250000</v>
      </c>
      <c r="S1922" s="21"/>
      <c r="T1922" s="21"/>
      <c r="U1922" s="125">
        <v>0</v>
      </c>
      <c r="V1922" s="21">
        <v>567875</v>
      </c>
      <c r="W1922" s="34">
        <v>41000</v>
      </c>
      <c r="X1922" s="109"/>
    </row>
    <row r="1923" spans="2:24" x14ac:dyDescent="0.2">
      <c r="B1923" s="14" t="s">
        <v>21743</v>
      </c>
      <c r="C1923" s="33" t="s">
        <v>8066</v>
      </c>
      <c r="D1923" s="16" t="s">
        <v>21742</v>
      </c>
      <c r="E1923" s="18" t="s">
        <v>26</v>
      </c>
      <c r="F1923" s="34">
        <v>41269</v>
      </c>
      <c r="G1923" s="20" t="s">
        <v>21186</v>
      </c>
      <c r="H1923" s="109"/>
      <c r="I1923" s="21">
        <v>16181</v>
      </c>
      <c r="J1923" s="21">
        <v>16181</v>
      </c>
      <c r="K1923" s="21">
        <v>16386</v>
      </c>
      <c r="L1923" s="21">
        <v>16181</v>
      </c>
      <c r="M1923" s="21"/>
      <c r="N1923" s="21"/>
      <c r="O1923" s="21"/>
      <c r="P1923" s="125"/>
      <c r="Q1923" s="21"/>
      <c r="R1923" s="21">
        <v>16181</v>
      </c>
      <c r="S1923" s="21"/>
      <c r="T1923" s="21"/>
      <c r="U1923" s="125"/>
      <c r="V1923" s="21">
        <v>260</v>
      </c>
      <c r="W1923" s="34">
        <v>48635</v>
      </c>
      <c r="X1923" s="109"/>
    </row>
    <row r="1924" spans="2:24" x14ac:dyDescent="0.2">
      <c r="B1924" s="14" t="s">
        <v>21741</v>
      </c>
      <c r="C1924" s="33" t="s">
        <v>8064</v>
      </c>
      <c r="D1924" s="16" t="s">
        <v>21740</v>
      </c>
      <c r="E1924" s="18" t="s">
        <v>26</v>
      </c>
      <c r="F1924" s="34">
        <v>41269</v>
      </c>
      <c r="G1924" s="20" t="s">
        <v>21186</v>
      </c>
      <c r="H1924" s="109"/>
      <c r="I1924" s="21">
        <v>324689</v>
      </c>
      <c r="J1924" s="21">
        <v>324689</v>
      </c>
      <c r="K1924" s="21">
        <v>324689</v>
      </c>
      <c r="L1924" s="21">
        <v>324689</v>
      </c>
      <c r="M1924" s="21"/>
      <c r="N1924" s="21"/>
      <c r="O1924" s="21"/>
      <c r="P1924" s="125"/>
      <c r="Q1924" s="21"/>
      <c r="R1924" s="21">
        <v>324689</v>
      </c>
      <c r="S1924" s="21"/>
      <c r="T1924" s="21"/>
      <c r="U1924" s="125"/>
      <c r="V1924" s="21">
        <v>1874</v>
      </c>
      <c r="W1924" s="34">
        <v>48969</v>
      </c>
      <c r="X1924" s="109"/>
    </row>
    <row r="1925" spans="2:24" x14ac:dyDescent="0.2">
      <c r="B1925" s="14" t="s">
        <v>21739</v>
      </c>
      <c r="C1925" s="33" t="s">
        <v>11208</v>
      </c>
      <c r="D1925" s="16" t="s">
        <v>21738</v>
      </c>
      <c r="E1925" s="18" t="s">
        <v>26</v>
      </c>
      <c r="F1925" s="34">
        <v>41258</v>
      </c>
      <c r="G1925" s="20" t="s">
        <v>20922</v>
      </c>
      <c r="H1925" s="109"/>
      <c r="I1925" s="21">
        <v>313750</v>
      </c>
      <c r="J1925" s="21">
        <v>313750</v>
      </c>
      <c r="K1925" s="21">
        <v>313750</v>
      </c>
      <c r="L1925" s="21">
        <v>313750</v>
      </c>
      <c r="M1925" s="21"/>
      <c r="N1925" s="21"/>
      <c r="O1925" s="21"/>
      <c r="P1925" s="125"/>
      <c r="Q1925" s="21"/>
      <c r="R1925" s="21">
        <v>313750</v>
      </c>
      <c r="S1925" s="21"/>
      <c r="T1925" s="21"/>
      <c r="U1925" s="125"/>
      <c r="V1925" s="21">
        <v>16069</v>
      </c>
      <c r="W1925" s="34">
        <v>44635</v>
      </c>
      <c r="X1925" s="109"/>
    </row>
    <row r="1926" spans="2:24" x14ac:dyDescent="0.2">
      <c r="B1926" s="14" t="s">
        <v>21737</v>
      </c>
      <c r="C1926" s="33" t="s">
        <v>21736</v>
      </c>
      <c r="D1926" s="16" t="s">
        <v>21735</v>
      </c>
      <c r="E1926" s="18" t="s">
        <v>26</v>
      </c>
      <c r="F1926" s="34">
        <v>41061</v>
      </c>
      <c r="G1926" s="20" t="s">
        <v>21186</v>
      </c>
      <c r="H1926" s="109"/>
      <c r="I1926" s="21">
        <v>3203560</v>
      </c>
      <c r="J1926" s="21">
        <v>3203560</v>
      </c>
      <c r="K1926" s="21">
        <v>3046666</v>
      </c>
      <c r="L1926" s="21">
        <v>3203560</v>
      </c>
      <c r="M1926" s="21"/>
      <c r="N1926" s="21"/>
      <c r="O1926" s="21"/>
      <c r="P1926" s="125"/>
      <c r="Q1926" s="21"/>
      <c r="R1926" s="21">
        <v>3203560</v>
      </c>
      <c r="S1926" s="21"/>
      <c r="T1926" s="21"/>
      <c r="U1926" s="125"/>
      <c r="V1926" s="21">
        <v>77020</v>
      </c>
      <c r="W1926" s="34">
        <v>48653</v>
      </c>
      <c r="X1926" s="109"/>
    </row>
    <row r="1927" spans="2:24" x14ac:dyDescent="0.2">
      <c r="B1927" s="14" t="s">
        <v>21734</v>
      </c>
      <c r="C1927" s="33" t="s">
        <v>21733</v>
      </c>
      <c r="D1927" s="16" t="s">
        <v>21732</v>
      </c>
      <c r="E1927" s="18" t="s">
        <v>26</v>
      </c>
      <c r="F1927" s="34">
        <v>40940</v>
      </c>
      <c r="G1927" s="20" t="s">
        <v>21186</v>
      </c>
      <c r="H1927" s="109"/>
      <c r="I1927" s="21">
        <v>5656000</v>
      </c>
      <c r="J1927" s="21">
        <v>5656000</v>
      </c>
      <c r="K1927" s="21">
        <v>5884008</v>
      </c>
      <c r="L1927" s="21">
        <v>5656000</v>
      </c>
      <c r="M1927" s="21"/>
      <c r="N1927" s="21"/>
      <c r="O1927" s="21"/>
      <c r="P1927" s="125"/>
      <c r="Q1927" s="21"/>
      <c r="R1927" s="21">
        <v>5656000</v>
      </c>
      <c r="S1927" s="21"/>
      <c r="T1927" s="21"/>
      <c r="U1927" s="125"/>
      <c r="V1927" s="21">
        <v>39696</v>
      </c>
      <c r="W1927" s="34">
        <v>49015</v>
      </c>
      <c r="X1927" s="109"/>
    </row>
    <row r="1928" spans="2:24" x14ac:dyDescent="0.2">
      <c r="B1928" s="14" t="s">
        <v>21731</v>
      </c>
      <c r="C1928" s="33" t="s">
        <v>6815</v>
      </c>
      <c r="D1928" s="16" t="s">
        <v>21730</v>
      </c>
      <c r="E1928" s="18" t="s">
        <v>26</v>
      </c>
      <c r="F1928" s="34">
        <v>41244</v>
      </c>
      <c r="G1928" s="20" t="s">
        <v>21186</v>
      </c>
      <c r="H1928" s="109"/>
      <c r="I1928" s="21"/>
      <c r="J1928" s="21"/>
      <c r="K1928" s="21">
        <v>618094</v>
      </c>
      <c r="L1928" s="21">
        <v>180898</v>
      </c>
      <c r="M1928" s="21"/>
      <c r="N1928" s="21">
        <v>-180898</v>
      </c>
      <c r="O1928" s="21"/>
      <c r="P1928" s="125">
        <v>-180898</v>
      </c>
      <c r="Q1928" s="21"/>
      <c r="R1928" s="21"/>
      <c r="S1928" s="21"/>
      <c r="T1928" s="21"/>
      <c r="U1928" s="125">
        <v>0</v>
      </c>
      <c r="V1928" s="21">
        <v>54870</v>
      </c>
      <c r="W1928" s="34">
        <v>49015</v>
      </c>
      <c r="X1928" s="109"/>
    </row>
    <row r="1929" spans="2:24" x14ac:dyDescent="0.2">
      <c r="B1929" s="14" t="s">
        <v>21729</v>
      </c>
      <c r="C1929" s="33" t="s">
        <v>21728</v>
      </c>
      <c r="D1929" s="16" t="s">
        <v>21727</v>
      </c>
      <c r="E1929" s="18" t="s">
        <v>26</v>
      </c>
      <c r="F1929" s="34">
        <v>41014</v>
      </c>
      <c r="G1929" s="20" t="s">
        <v>3559</v>
      </c>
      <c r="H1929" s="109"/>
      <c r="I1929" s="21">
        <v>5000000</v>
      </c>
      <c r="J1929" s="21">
        <v>5000000</v>
      </c>
      <c r="K1929" s="21">
        <v>4990850</v>
      </c>
      <c r="L1929" s="21">
        <v>4999526</v>
      </c>
      <c r="M1929" s="21"/>
      <c r="N1929" s="21">
        <v>474</v>
      </c>
      <c r="O1929" s="21"/>
      <c r="P1929" s="125">
        <v>474</v>
      </c>
      <c r="Q1929" s="21"/>
      <c r="R1929" s="21">
        <v>5000000</v>
      </c>
      <c r="S1929" s="21"/>
      <c r="T1929" s="21"/>
      <c r="U1929" s="125">
        <v>0</v>
      </c>
      <c r="V1929" s="21">
        <v>133750</v>
      </c>
      <c r="W1929" s="34">
        <v>41014</v>
      </c>
      <c r="X1929" s="109"/>
    </row>
    <row r="1930" spans="2:24" x14ac:dyDescent="0.2">
      <c r="B1930" s="14" t="s">
        <v>21726</v>
      </c>
      <c r="C1930" s="33" t="s">
        <v>11161</v>
      </c>
      <c r="D1930" s="16" t="s">
        <v>21725</v>
      </c>
      <c r="E1930" s="18" t="s">
        <v>26</v>
      </c>
      <c r="F1930" s="34">
        <v>41092</v>
      </c>
      <c r="G1930" s="20" t="s">
        <v>20922</v>
      </c>
      <c r="H1930" s="109"/>
      <c r="I1930" s="21">
        <v>2754888</v>
      </c>
      <c r="J1930" s="21">
        <v>2754888</v>
      </c>
      <c r="K1930" s="21">
        <v>2754888</v>
      </c>
      <c r="L1930" s="21">
        <v>2754888</v>
      </c>
      <c r="M1930" s="21"/>
      <c r="N1930" s="21"/>
      <c r="O1930" s="21"/>
      <c r="P1930" s="125"/>
      <c r="Q1930" s="21"/>
      <c r="R1930" s="21">
        <v>2754888</v>
      </c>
      <c r="S1930" s="21"/>
      <c r="T1930" s="21"/>
      <c r="U1930" s="125"/>
      <c r="V1930" s="21">
        <v>245268</v>
      </c>
      <c r="W1930" s="34">
        <v>44014</v>
      </c>
      <c r="X1930" s="109"/>
    </row>
    <row r="1931" spans="2:24" x14ac:dyDescent="0.2">
      <c r="B1931" s="14" t="s">
        <v>21724</v>
      </c>
      <c r="C1931" s="33" t="s">
        <v>21723</v>
      </c>
      <c r="D1931" s="16" t="s">
        <v>21722</v>
      </c>
      <c r="E1931" s="18" t="s">
        <v>26</v>
      </c>
      <c r="F1931" s="34">
        <v>41271</v>
      </c>
      <c r="G1931" s="20" t="s">
        <v>21721</v>
      </c>
      <c r="H1931" s="109"/>
      <c r="I1931" s="21">
        <v>10913300</v>
      </c>
      <c r="J1931" s="21">
        <v>10950000</v>
      </c>
      <c r="K1931" s="21">
        <v>10787637</v>
      </c>
      <c r="L1931" s="21">
        <v>10889714</v>
      </c>
      <c r="M1931" s="21"/>
      <c r="N1931" s="21">
        <v>23585</v>
      </c>
      <c r="O1931" s="21"/>
      <c r="P1931" s="125">
        <v>23585</v>
      </c>
      <c r="Q1931" s="21"/>
      <c r="R1931" s="21">
        <v>10913300</v>
      </c>
      <c r="S1931" s="21"/>
      <c r="T1931" s="21"/>
      <c r="U1931" s="125">
        <v>0</v>
      </c>
      <c r="V1931" s="21">
        <v>1343728</v>
      </c>
      <c r="W1931" s="34">
        <v>41730</v>
      </c>
      <c r="X1931" s="109"/>
    </row>
    <row r="1932" spans="2:24" x14ac:dyDescent="0.2">
      <c r="B1932" s="14" t="s">
        <v>21720</v>
      </c>
      <c r="C1932" s="33" t="s">
        <v>11109</v>
      </c>
      <c r="D1932" s="16" t="s">
        <v>21719</v>
      </c>
      <c r="E1932" s="18" t="s">
        <v>26</v>
      </c>
      <c r="F1932" s="34">
        <v>41228</v>
      </c>
      <c r="G1932" s="20" t="s">
        <v>20922</v>
      </c>
      <c r="H1932" s="109"/>
      <c r="I1932" s="21">
        <v>1312584</v>
      </c>
      <c r="J1932" s="21">
        <v>1312584</v>
      </c>
      <c r="K1932" s="21">
        <v>1312584</v>
      </c>
      <c r="L1932" s="21">
        <v>1312584</v>
      </c>
      <c r="M1932" s="21"/>
      <c r="N1932" s="21"/>
      <c r="O1932" s="21"/>
      <c r="P1932" s="125"/>
      <c r="Q1932" s="21"/>
      <c r="R1932" s="21">
        <v>1312584</v>
      </c>
      <c r="S1932" s="21"/>
      <c r="T1932" s="21"/>
      <c r="U1932" s="125"/>
      <c r="V1932" s="21">
        <v>71264</v>
      </c>
      <c r="W1932" s="34">
        <v>42415</v>
      </c>
      <c r="X1932" s="109"/>
    </row>
    <row r="1933" spans="2:24" x14ac:dyDescent="0.2">
      <c r="B1933" s="14" t="s">
        <v>21718</v>
      </c>
      <c r="C1933" s="33" t="s">
        <v>11106</v>
      </c>
      <c r="D1933" s="16" t="s">
        <v>21717</v>
      </c>
      <c r="E1933" s="18" t="s">
        <v>26</v>
      </c>
      <c r="F1933" s="34">
        <v>41152</v>
      </c>
      <c r="G1933" s="20" t="s">
        <v>20922</v>
      </c>
      <c r="H1933" s="109"/>
      <c r="I1933" s="21">
        <v>237539</v>
      </c>
      <c r="J1933" s="21">
        <v>237539</v>
      </c>
      <c r="K1933" s="21">
        <v>237539</v>
      </c>
      <c r="L1933" s="21">
        <v>237539</v>
      </c>
      <c r="M1933" s="21"/>
      <c r="N1933" s="21"/>
      <c r="O1933" s="21"/>
      <c r="P1933" s="125"/>
      <c r="Q1933" s="21"/>
      <c r="R1933" s="21">
        <v>237539</v>
      </c>
      <c r="S1933" s="21"/>
      <c r="T1933" s="21"/>
      <c r="U1933" s="125"/>
      <c r="V1933" s="21">
        <v>8096</v>
      </c>
      <c r="W1933" s="34">
        <v>47330</v>
      </c>
      <c r="X1933" s="109"/>
    </row>
    <row r="1934" spans="2:24" x14ac:dyDescent="0.2">
      <c r="B1934" s="14" t="s">
        <v>21716</v>
      </c>
      <c r="C1934" s="33" t="s">
        <v>21715</v>
      </c>
      <c r="D1934" s="16" t="s">
        <v>21714</v>
      </c>
      <c r="E1934" s="18" t="s">
        <v>26</v>
      </c>
      <c r="F1934" s="34">
        <v>41191</v>
      </c>
      <c r="G1934" s="20" t="s">
        <v>105</v>
      </c>
      <c r="H1934" s="109"/>
      <c r="I1934" s="21">
        <v>10000000</v>
      </c>
      <c r="J1934" s="21">
        <v>10000000</v>
      </c>
      <c r="K1934" s="21">
        <v>10000000</v>
      </c>
      <c r="L1934" s="21">
        <v>10000000</v>
      </c>
      <c r="M1934" s="21"/>
      <c r="N1934" s="21"/>
      <c r="O1934" s="21"/>
      <c r="P1934" s="125"/>
      <c r="Q1934" s="21"/>
      <c r="R1934" s="21">
        <v>10000000</v>
      </c>
      <c r="S1934" s="21"/>
      <c r="T1934" s="21"/>
      <c r="U1934" s="125"/>
      <c r="V1934" s="21">
        <v>541667</v>
      </c>
      <c r="W1934" s="34">
        <v>43419</v>
      </c>
      <c r="X1934" s="109"/>
    </row>
    <row r="1935" spans="2:24" x14ac:dyDescent="0.2">
      <c r="B1935" s="14" t="s">
        <v>21713</v>
      </c>
      <c r="C1935" s="33" t="s">
        <v>21712</v>
      </c>
      <c r="D1935" s="16" t="s">
        <v>21711</v>
      </c>
      <c r="E1935" s="18" t="s">
        <v>26</v>
      </c>
      <c r="F1935" s="34">
        <v>41263</v>
      </c>
      <c r="G1935" s="20" t="s">
        <v>21710</v>
      </c>
      <c r="H1935" s="109"/>
      <c r="I1935" s="21">
        <v>7461774</v>
      </c>
      <c r="J1935" s="21">
        <v>7215000</v>
      </c>
      <c r="K1935" s="21">
        <v>7651413</v>
      </c>
      <c r="L1935" s="21">
        <v>7648532</v>
      </c>
      <c r="M1935" s="21"/>
      <c r="N1935" s="21">
        <v>-186757</v>
      </c>
      <c r="O1935" s="21"/>
      <c r="P1935" s="125">
        <v>-186757</v>
      </c>
      <c r="Q1935" s="21"/>
      <c r="R1935" s="21">
        <v>7461774</v>
      </c>
      <c r="S1935" s="21"/>
      <c r="T1935" s="21"/>
      <c r="U1935" s="125">
        <v>0</v>
      </c>
      <c r="V1935" s="21">
        <v>869457</v>
      </c>
      <c r="W1935" s="34">
        <v>42231</v>
      </c>
      <c r="X1935" s="109"/>
    </row>
    <row r="1936" spans="2:24" x14ac:dyDescent="0.2">
      <c r="B1936" s="14" t="s">
        <v>21709</v>
      </c>
      <c r="C1936" s="33" t="s">
        <v>21708</v>
      </c>
      <c r="D1936" s="16" t="s">
        <v>21707</v>
      </c>
      <c r="E1936" s="18" t="s">
        <v>26</v>
      </c>
      <c r="F1936" s="34">
        <v>41058</v>
      </c>
      <c r="G1936" s="20" t="s">
        <v>19040</v>
      </c>
      <c r="H1936" s="109"/>
      <c r="I1936" s="21">
        <v>1973738</v>
      </c>
      <c r="J1936" s="21">
        <v>2555000</v>
      </c>
      <c r="K1936" s="21">
        <v>2521657</v>
      </c>
      <c r="L1936" s="21">
        <v>2523687</v>
      </c>
      <c r="M1936" s="21"/>
      <c r="N1936" s="21">
        <v>355</v>
      </c>
      <c r="O1936" s="21"/>
      <c r="P1936" s="125">
        <v>355</v>
      </c>
      <c r="Q1936" s="21"/>
      <c r="R1936" s="21">
        <v>2524042</v>
      </c>
      <c r="S1936" s="21"/>
      <c r="T1936" s="21">
        <v>-550305</v>
      </c>
      <c r="U1936" s="125">
        <v>-550305</v>
      </c>
      <c r="V1936" s="21">
        <v>102253</v>
      </c>
      <c r="W1936" s="34">
        <v>49963</v>
      </c>
      <c r="X1936" s="109"/>
    </row>
    <row r="1937" spans="2:24" x14ac:dyDescent="0.2">
      <c r="B1937" s="14" t="s">
        <v>21706</v>
      </c>
      <c r="C1937" s="33" t="s">
        <v>21705</v>
      </c>
      <c r="D1937" s="16" t="s">
        <v>21704</v>
      </c>
      <c r="E1937" s="18" t="s">
        <v>26</v>
      </c>
      <c r="F1937" s="34">
        <v>41206</v>
      </c>
      <c r="G1937" s="20" t="s">
        <v>21703</v>
      </c>
      <c r="H1937" s="109"/>
      <c r="I1937" s="21">
        <v>16217399</v>
      </c>
      <c r="J1937" s="21">
        <v>16300000</v>
      </c>
      <c r="K1937" s="21">
        <v>15712520</v>
      </c>
      <c r="L1937" s="21">
        <v>16136397</v>
      </c>
      <c r="M1937" s="21"/>
      <c r="N1937" s="21">
        <v>81002</v>
      </c>
      <c r="O1937" s="21"/>
      <c r="P1937" s="125">
        <v>81002</v>
      </c>
      <c r="Q1937" s="21"/>
      <c r="R1937" s="21">
        <v>16217399</v>
      </c>
      <c r="S1937" s="21"/>
      <c r="T1937" s="21"/>
      <c r="U1937" s="125">
        <v>0</v>
      </c>
      <c r="V1937" s="21">
        <v>1607117</v>
      </c>
      <c r="W1937" s="34">
        <v>41480</v>
      </c>
      <c r="X1937" s="109"/>
    </row>
    <row r="1938" spans="2:24" x14ac:dyDescent="0.2">
      <c r="B1938" s="14" t="s">
        <v>21702</v>
      </c>
      <c r="C1938" s="33" t="s">
        <v>21701</v>
      </c>
      <c r="D1938" s="16" t="s">
        <v>21700</v>
      </c>
      <c r="E1938" s="18" t="s">
        <v>26</v>
      </c>
      <c r="F1938" s="34">
        <v>41206</v>
      </c>
      <c r="G1938" s="20" t="s">
        <v>21699</v>
      </c>
      <c r="H1938" s="109"/>
      <c r="I1938" s="21">
        <v>8911141</v>
      </c>
      <c r="J1938" s="21">
        <v>8950000</v>
      </c>
      <c r="K1938" s="21">
        <v>8728180</v>
      </c>
      <c r="L1938" s="21">
        <v>8882587</v>
      </c>
      <c r="M1938" s="21"/>
      <c r="N1938" s="21">
        <v>28554</v>
      </c>
      <c r="O1938" s="21"/>
      <c r="P1938" s="125">
        <v>28554</v>
      </c>
      <c r="Q1938" s="21"/>
      <c r="R1938" s="21">
        <v>8911141</v>
      </c>
      <c r="S1938" s="21"/>
      <c r="T1938" s="21"/>
      <c r="U1938" s="125">
        <v>0</v>
      </c>
      <c r="V1938" s="21">
        <v>878377</v>
      </c>
      <c r="W1938" s="34">
        <v>41562</v>
      </c>
      <c r="X1938" s="109"/>
    </row>
    <row r="1939" spans="2:24" x14ac:dyDescent="0.2">
      <c r="B1939" s="14" t="s">
        <v>21698</v>
      </c>
      <c r="C1939" s="33" t="s">
        <v>21697</v>
      </c>
      <c r="D1939" s="16" t="s">
        <v>21696</v>
      </c>
      <c r="E1939" s="18" t="s">
        <v>26</v>
      </c>
      <c r="F1939" s="34">
        <v>41046</v>
      </c>
      <c r="G1939" s="20" t="s">
        <v>3559</v>
      </c>
      <c r="H1939" s="109"/>
      <c r="I1939" s="21">
        <v>10000000</v>
      </c>
      <c r="J1939" s="21">
        <v>10000000</v>
      </c>
      <c r="K1939" s="21">
        <v>10000000</v>
      </c>
      <c r="L1939" s="21">
        <v>10000000</v>
      </c>
      <c r="M1939" s="21"/>
      <c r="N1939" s="21"/>
      <c r="O1939" s="21"/>
      <c r="P1939" s="125"/>
      <c r="Q1939" s="21"/>
      <c r="R1939" s="21">
        <v>10000000</v>
      </c>
      <c r="S1939" s="21"/>
      <c r="T1939" s="21"/>
      <c r="U1939" s="125"/>
      <c r="V1939" s="21">
        <v>49553</v>
      </c>
      <c r="W1939" s="34">
        <v>41046</v>
      </c>
      <c r="X1939" s="109"/>
    </row>
    <row r="1940" spans="2:24" x14ac:dyDescent="0.2">
      <c r="B1940" s="14" t="s">
        <v>21695</v>
      </c>
      <c r="C1940" s="33" t="s">
        <v>21694</v>
      </c>
      <c r="D1940" s="16" t="s">
        <v>21693</v>
      </c>
      <c r="E1940" s="18" t="s">
        <v>26</v>
      </c>
      <c r="F1940" s="34">
        <v>41121</v>
      </c>
      <c r="G1940" s="20" t="s">
        <v>3559</v>
      </c>
      <c r="H1940" s="109"/>
      <c r="I1940" s="21">
        <v>24300000</v>
      </c>
      <c r="J1940" s="21">
        <v>24300000</v>
      </c>
      <c r="K1940" s="21">
        <v>24332866</v>
      </c>
      <c r="L1940" s="21">
        <v>24305381</v>
      </c>
      <c r="M1940" s="21"/>
      <c r="N1940" s="21">
        <v>-5381</v>
      </c>
      <c r="O1940" s="21"/>
      <c r="P1940" s="125">
        <v>-5381</v>
      </c>
      <c r="Q1940" s="21"/>
      <c r="R1940" s="21">
        <v>24300000</v>
      </c>
      <c r="S1940" s="21"/>
      <c r="T1940" s="21"/>
      <c r="U1940" s="125">
        <v>0</v>
      </c>
      <c r="V1940" s="21">
        <v>1397250</v>
      </c>
      <c r="W1940" s="34">
        <v>41121</v>
      </c>
      <c r="X1940" s="109"/>
    </row>
    <row r="1941" spans="2:24" x14ac:dyDescent="0.2">
      <c r="B1941" s="14" t="s">
        <v>21692</v>
      </c>
      <c r="C1941" s="33" t="s">
        <v>21691</v>
      </c>
      <c r="D1941" s="16" t="s">
        <v>21690</v>
      </c>
      <c r="E1941" s="18" t="s">
        <v>26</v>
      </c>
      <c r="F1941" s="34">
        <v>40951</v>
      </c>
      <c r="G1941" s="20" t="s">
        <v>3559</v>
      </c>
      <c r="H1941" s="109"/>
      <c r="I1941" s="21">
        <v>16000000</v>
      </c>
      <c r="J1941" s="21">
        <v>16000000</v>
      </c>
      <c r="K1941" s="21">
        <v>16000000</v>
      </c>
      <c r="L1941" s="21">
        <v>16000000</v>
      </c>
      <c r="M1941" s="21"/>
      <c r="N1941" s="21"/>
      <c r="O1941" s="21"/>
      <c r="P1941" s="125"/>
      <c r="Q1941" s="21"/>
      <c r="R1941" s="21">
        <v>16000000</v>
      </c>
      <c r="S1941" s="21"/>
      <c r="T1941" s="21"/>
      <c r="U1941" s="125"/>
      <c r="V1941" s="21">
        <v>43983</v>
      </c>
      <c r="W1941" s="34">
        <v>40951</v>
      </c>
      <c r="X1941" s="109"/>
    </row>
    <row r="1942" spans="2:24" x14ac:dyDescent="0.2">
      <c r="B1942" s="14" t="s">
        <v>21689</v>
      </c>
      <c r="C1942" s="33" t="s">
        <v>11009</v>
      </c>
      <c r="D1942" s="16" t="s">
        <v>21688</v>
      </c>
      <c r="E1942" s="18" t="s">
        <v>26</v>
      </c>
      <c r="F1942" s="34">
        <v>41258</v>
      </c>
      <c r="G1942" s="20" t="s">
        <v>20922</v>
      </c>
      <c r="H1942" s="109"/>
      <c r="I1942" s="21">
        <v>153639</v>
      </c>
      <c r="J1942" s="21">
        <v>153639</v>
      </c>
      <c r="K1942" s="21">
        <v>153639</v>
      </c>
      <c r="L1942" s="21">
        <v>153639</v>
      </c>
      <c r="M1942" s="21"/>
      <c r="N1942" s="21"/>
      <c r="O1942" s="21"/>
      <c r="P1942" s="125"/>
      <c r="Q1942" s="21"/>
      <c r="R1942" s="21">
        <v>153639</v>
      </c>
      <c r="S1942" s="21"/>
      <c r="T1942" s="21"/>
      <c r="U1942" s="125"/>
      <c r="V1942" s="21">
        <v>5039</v>
      </c>
      <c r="W1942" s="34">
        <v>48745</v>
      </c>
      <c r="X1942" s="109"/>
    </row>
    <row r="1943" spans="2:24" x14ac:dyDescent="0.2">
      <c r="B1943" s="14" t="s">
        <v>21687</v>
      </c>
      <c r="C1943" s="33" t="s">
        <v>21686</v>
      </c>
      <c r="D1943" s="16" t="s">
        <v>21685</v>
      </c>
      <c r="E1943" s="18" t="s">
        <v>26</v>
      </c>
      <c r="F1943" s="34">
        <v>40909</v>
      </c>
      <c r="G1943" s="20" t="s">
        <v>20922</v>
      </c>
      <c r="H1943" s="109"/>
      <c r="I1943" s="21">
        <v>1124466</v>
      </c>
      <c r="J1943" s="21">
        <v>1124466</v>
      </c>
      <c r="K1943" s="21">
        <v>1137956</v>
      </c>
      <c r="L1943" s="21">
        <v>1124466</v>
      </c>
      <c r="M1943" s="21"/>
      <c r="N1943" s="21"/>
      <c r="O1943" s="21"/>
      <c r="P1943" s="125">
        <f>SCDPT4!M1943+SCDPT4!N1943-SCDPT4!O1943</f>
        <v>0</v>
      </c>
      <c r="Q1943" s="21"/>
      <c r="R1943" s="21">
        <v>1124466</v>
      </c>
      <c r="S1943" s="21"/>
      <c r="T1943" s="21"/>
      <c r="U1943" s="125">
        <f>SCDPT4!S1943+SCDPT4!T1943</f>
        <v>0</v>
      </c>
      <c r="V1943" s="21">
        <v>17682</v>
      </c>
      <c r="W1943" s="34">
        <v>40909</v>
      </c>
      <c r="X1943" s="109"/>
    </row>
    <row r="1944" spans="2:24" x14ac:dyDescent="0.2">
      <c r="B1944" s="14" t="s">
        <v>21684</v>
      </c>
      <c r="C1944" s="33" t="s">
        <v>21683</v>
      </c>
      <c r="D1944" s="16" t="s">
        <v>21682</v>
      </c>
      <c r="E1944" s="18" t="s">
        <v>26</v>
      </c>
      <c r="F1944" s="34">
        <v>40923</v>
      </c>
      <c r="G1944" s="20" t="s">
        <v>3559</v>
      </c>
      <c r="H1944" s="109"/>
      <c r="I1944" s="21">
        <v>5000000</v>
      </c>
      <c r="J1944" s="21">
        <v>5000000</v>
      </c>
      <c r="K1944" s="21">
        <v>5506950</v>
      </c>
      <c r="L1944" s="21">
        <v>5006743</v>
      </c>
      <c r="M1944" s="21"/>
      <c r="N1944" s="21">
        <v>-6743</v>
      </c>
      <c r="O1944" s="21"/>
      <c r="P1944" s="125">
        <v>-6743</v>
      </c>
      <c r="Q1944" s="21"/>
      <c r="R1944" s="21">
        <v>5000000</v>
      </c>
      <c r="S1944" s="21"/>
      <c r="T1944" s="21"/>
      <c r="U1944" s="125">
        <v>0</v>
      </c>
      <c r="V1944" s="21">
        <v>159375</v>
      </c>
      <c r="W1944" s="34">
        <v>40923</v>
      </c>
      <c r="X1944" s="109"/>
    </row>
    <row r="1945" spans="2:24" x14ac:dyDescent="0.2">
      <c r="B1945" s="14" t="s">
        <v>21681</v>
      </c>
      <c r="C1945" s="33" t="s">
        <v>6812</v>
      </c>
      <c r="D1945" s="16" t="s">
        <v>21680</v>
      </c>
      <c r="E1945" s="18" t="s">
        <v>26</v>
      </c>
      <c r="F1945" s="34">
        <v>41244</v>
      </c>
      <c r="G1945" s="20" t="s">
        <v>21186</v>
      </c>
      <c r="H1945" s="109"/>
      <c r="I1945" s="21"/>
      <c r="J1945" s="21"/>
      <c r="K1945" s="21">
        <v>272272</v>
      </c>
      <c r="L1945" s="21">
        <v>578185</v>
      </c>
      <c r="M1945" s="21"/>
      <c r="N1945" s="21">
        <v>-550311</v>
      </c>
      <c r="O1945" s="21">
        <v>27874</v>
      </c>
      <c r="P1945" s="125">
        <v>-578185</v>
      </c>
      <c r="Q1945" s="21"/>
      <c r="R1945" s="21"/>
      <c r="S1945" s="21"/>
      <c r="T1945" s="21"/>
      <c r="U1945" s="125">
        <v>0</v>
      </c>
      <c r="V1945" s="21">
        <v>560225</v>
      </c>
      <c r="W1945" s="34">
        <v>49716</v>
      </c>
      <c r="X1945" s="109"/>
    </row>
    <row r="1946" spans="2:24" x14ac:dyDescent="0.2">
      <c r="B1946" s="14" t="s">
        <v>21679</v>
      </c>
      <c r="C1946" s="33" t="s">
        <v>6809</v>
      </c>
      <c r="D1946" s="16" t="s">
        <v>21678</v>
      </c>
      <c r="E1946" s="18" t="s">
        <v>26</v>
      </c>
      <c r="F1946" s="34">
        <v>41244</v>
      </c>
      <c r="G1946" s="20" t="s">
        <v>21186</v>
      </c>
      <c r="H1946" s="109"/>
      <c r="I1946" s="21"/>
      <c r="J1946" s="21"/>
      <c r="K1946" s="21">
        <v>443033</v>
      </c>
      <c r="L1946" s="21">
        <v>120767</v>
      </c>
      <c r="M1946" s="21"/>
      <c r="N1946" s="21">
        <v>-113604</v>
      </c>
      <c r="O1946" s="21">
        <v>7163</v>
      </c>
      <c r="P1946" s="125">
        <v>-120767</v>
      </c>
      <c r="Q1946" s="21"/>
      <c r="R1946" s="21"/>
      <c r="S1946" s="21"/>
      <c r="T1946" s="21"/>
      <c r="U1946" s="125">
        <v>0</v>
      </c>
      <c r="V1946" s="21">
        <v>33772</v>
      </c>
      <c r="W1946" s="34">
        <v>43296</v>
      </c>
      <c r="X1946" s="109"/>
    </row>
    <row r="1947" spans="2:24" x14ac:dyDescent="0.2">
      <c r="B1947" s="14" t="s">
        <v>21677</v>
      </c>
      <c r="C1947" s="33" t="s">
        <v>21676</v>
      </c>
      <c r="D1947" s="16" t="s">
        <v>21675</v>
      </c>
      <c r="E1947" s="18" t="s">
        <v>26</v>
      </c>
      <c r="F1947" s="34">
        <v>41183</v>
      </c>
      <c r="G1947" s="20" t="s">
        <v>21186</v>
      </c>
      <c r="H1947" s="109"/>
      <c r="I1947" s="21">
        <v>3969000</v>
      </c>
      <c r="J1947" s="21">
        <v>3969000</v>
      </c>
      <c r="K1947" s="21">
        <v>2966672</v>
      </c>
      <c r="L1947" s="21">
        <v>3831262</v>
      </c>
      <c r="M1947" s="21"/>
      <c r="N1947" s="21">
        <v>137738</v>
      </c>
      <c r="O1947" s="21"/>
      <c r="P1947" s="125">
        <v>137738</v>
      </c>
      <c r="Q1947" s="21"/>
      <c r="R1947" s="21">
        <v>3969000</v>
      </c>
      <c r="S1947" s="21"/>
      <c r="T1947" s="21"/>
      <c r="U1947" s="125">
        <v>0</v>
      </c>
      <c r="V1947" s="21">
        <v>169834</v>
      </c>
      <c r="W1947" s="34">
        <v>41379</v>
      </c>
      <c r="X1947" s="109"/>
    </row>
    <row r="1948" spans="2:24" x14ac:dyDescent="0.2">
      <c r="B1948" s="14" t="s">
        <v>21674</v>
      </c>
      <c r="C1948" s="33" t="s">
        <v>6807</v>
      </c>
      <c r="D1948" s="16" t="s">
        <v>21673</v>
      </c>
      <c r="E1948" s="18" t="s">
        <v>26</v>
      </c>
      <c r="F1948" s="34">
        <v>41244</v>
      </c>
      <c r="G1948" s="20" t="s">
        <v>21186</v>
      </c>
      <c r="H1948" s="109"/>
      <c r="I1948" s="21"/>
      <c r="J1948" s="21"/>
      <c r="K1948" s="21">
        <v>83894</v>
      </c>
      <c r="L1948" s="21">
        <v>16121</v>
      </c>
      <c r="M1948" s="21"/>
      <c r="N1948" s="21">
        <v>-16079</v>
      </c>
      <c r="O1948" s="21">
        <v>42</v>
      </c>
      <c r="P1948" s="125">
        <v>-16121</v>
      </c>
      <c r="Q1948" s="21"/>
      <c r="R1948" s="21"/>
      <c r="S1948" s="21"/>
      <c r="T1948" s="21"/>
      <c r="U1948" s="125">
        <v>0</v>
      </c>
      <c r="V1948" s="21">
        <v>6603</v>
      </c>
      <c r="W1948" s="34">
        <v>48153</v>
      </c>
      <c r="X1948" s="109"/>
    </row>
    <row r="1949" spans="2:24" x14ac:dyDescent="0.2">
      <c r="B1949" s="14" t="s">
        <v>21672</v>
      </c>
      <c r="C1949" s="33" t="s">
        <v>21671</v>
      </c>
      <c r="D1949" s="16" t="s">
        <v>21670</v>
      </c>
      <c r="E1949" s="18" t="s">
        <v>26</v>
      </c>
      <c r="F1949" s="34">
        <v>40940</v>
      </c>
      <c r="G1949" s="20" t="s">
        <v>21186</v>
      </c>
      <c r="H1949" s="109"/>
      <c r="I1949" s="21">
        <v>6406925</v>
      </c>
      <c r="J1949" s="21">
        <v>6406925</v>
      </c>
      <c r="K1949" s="21">
        <v>4432541</v>
      </c>
      <c r="L1949" s="21">
        <v>6406925</v>
      </c>
      <c r="M1949" s="21"/>
      <c r="N1949" s="21"/>
      <c r="O1949" s="21"/>
      <c r="P1949" s="125"/>
      <c r="Q1949" s="21"/>
      <c r="R1949" s="21">
        <v>6406925</v>
      </c>
      <c r="S1949" s="21"/>
      <c r="T1949" s="21"/>
      <c r="U1949" s="125"/>
      <c r="V1949" s="21">
        <v>64226</v>
      </c>
      <c r="W1949" s="34">
        <v>48153</v>
      </c>
      <c r="X1949" s="109"/>
    </row>
    <row r="1950" spans="2:24" x14ac:dyDescent="0.2">
      <c r="B1950" s="14" t="s">
        <v>21669</v>
      </c>
      <c r="C1950" s="33" t="s">
        <v>21668</v>
      </c>
      <c r="D1950" s="16" t="s">
        <v>21667</v>
      </c>
      <c r="E1950" s="18" t="s">
        <v>26</v>
      </c>
      <c r="F1950" s="34">
        <v>40969</v>
      </c>
      <c r="G1950" s="20" t="s">
        <v>21186</v>
      </c>
      <c r="H1950" s="109"/>
      <c r="I1950" s="21">
        <v>3173608</v>
      </c>
      <c r="J1950" s="21">
        <v>3173608</v>
      </c>
      <c r="K1950" s="21">
        <v>2372024</v>
      </c>
      <c r="L1950" s="21">
        <v>3161376</v>
      </c>
      <c r="M1950" s="21"/>
      <c r="N1950" s="21">
        <v>12232</v>
      </c>
      <c r="O1950" s="21"/>
      <c r="P1950" s="125">
        <v>12232</v>
      </c>
      <c r="Q1950" s="21"/>
      <c r="R1950" s="21">
        <v>3173608</v>
      </c>
      <c r="S1950" s="21"/>
      <c r="T1950" s="21"/>
      <c r="U1950" s="125">
        <v>0</v>
      </c>
      <c r="V1950" s="21">
        <v>52412</v>
      </c>
      <c r="W1950" s="34">
        <v>48351</v>
      </c>
      <c r="X1950" s="109"/>
    </row>
    <row r="1951" spans="2:24" x14ac:dyDescent="0.2">
      <c r="B1951" s="14" t="s">
        <v>21666</v>
      </c>
      <c r="C1951" s="33" t="s">
        <v>21665</v>
      </c>
      <c r="D1951" s="16" t="s">
        <v>21664</v>
      </c>
      <c r="E1951" s="18" t="s">
        <v>26</v>
      </c>
      <c r="F1951" s="34">
        <v>41221</v>
      </c>
      <c r="G1951" s="20" t="s">
        <v>18985</v>
      </c>
      <c r="H1951" s="109"/>
      <c r="I1951" s="21">
        <v>11397000</v>
      </c>
      <c r="J1951" s="21">
        <v>11600000</v>
      </c>
      <c r="K1951" s="21">
        <v>11527554</v>
      </c>
      <c r="L1951" s="21">
        <v>11536567</v>
      </c>
      <c r="M1951" s="21"/>
      <c r="N1951" s="21">
        <v>1657</v>
      </c>
      <c r="O1951" s="21"/>
      <c r="P1951" s="125">
        <v>1657</v>
      </c>
      <c r="Q1951" s="21"/>
      <c r="R1951" s="21">
        <v>11538225</v>
      </c>
      <c r="S1951" s="21"/>
      <c r="T1951" s="21">
        <v>-141225</v>
      </c>
      <c r="U1951" s="125">
        <v>-141225</v>
      </c>
      <c r="V1951" s="21">
        <v>737446</v>
      </c>
      <c r="W1951" s="34">
        <v>48714</v>
      </c>
      <c r="X1951" s="109"/>
    </row>
    <row r="1952" spans="2:24" x14ac:dyDescent="0.2">
      <c r="B1952" s="14" t="s">
        <v>21663</v>
      </c>
      <c r="C1952" s="33" t="s">
        <v>10925</v>
      </c>
      <c r="D1952" s="16" t="s">
        <v>21662</v>
      </c>
      <c r="E1952" s="18" t="s">
        <v>26</v>
      </c>
      <c r="F1952" s="34">
        <v>41075</v>
      </c>
      <c r="G1952" s="20" t="s">
        <v>20922</v>
      </c>
      <c r="H1952" s="109"/>
      <c r="I1952" s="21">
        <v>1590909</v>
      </c>
      <c r="J1952" s="21">
        <v>1590909</v>
      </c>
      <c r="K1952" s="21">
        <v>1590909</v>
      </c>
      <c r="L1952" s="21">
        <v>1590909</v>
      </c>
      <c r="M1952" s="21"/>
      <c r="N1952" s="21"/>
      <c r="O1952" s="21"/>
      <c r="P1952" s="125"/>
      <c r="Q1952" s="21"/>
      <c r="R1952" s="21">
        <v>1590909</v>
      </c>
      <c r="S1952" s="21"/>
      <c r="T1952" s="21"/>
      <c r="U1952" s="125"/>
      <c r="V1952" s="21">
        <v>66182</v>
      </c>
      <c r="W1952" s="34">
        <v>44362</v>
      </c>
      <c r="X1952" s="109"/>
    </row>
    <row r="1953" spans="2:24" x14ac:dyDescent="0.2">
      <c r="B1953" s="14" t="s">
        <v>21661</v>
      </c>
      <c r="C1953" s="33" t="s">
        <v>10923</v>
      </c>
      <c r="D1953" s="16" t="s">
        <v>21660</v>
      </c>
      <c r="E1953" s="18" t="s">
        <v>26</v>
      </c>
      <c r="F1953" s="34">
        <v>41182</v>
      </c>
      <c r="G1953" s="20" t="s">
        <v>20922</v>
      </c>
      <c r="H1953" s="109"/>
      <c r="I1953" s="21">
        <v>795455</v>
      </c>
      <c r="J1953" s="21">
        <v>795455</v>
      </c>
      <c r="K1953" s="21">
        <v>795455</v>
      </c>
      <c r="L1953" s="21">
        <v>795455</v>
      </c>
      <c r="M1953" s="21"/>
      <c r="N1953" s="21"/>
      <c r="O1953" s="21"/>
      <c r="P1953" s="125"/>
      <c r="Q1953" s="21"/>
      <c r="R1953" s="21">
        <v>795455</v>
      </c>
      <c r="S1953" s="21"/>
      <c r="T1953" s="21"/>
      <c r="U1953" s="125"/>
      <c r="V1953" s="21">
        <v>66580</v>
      </c>
      <c r="W1953" s="34">
        <v>44469</v>
      </c>
      <c r="X1953" s="109"/>
    </row>
    <row r="1954" spans="2:24" x14ac:dyDescent="0.2">
      <c r="B1954" s="14" t="s">
        <v>21659</v>
      </c>
      <c r="C1954" s="33" t="s">
        <v>10921</v>
      </c>
      <c r="D1954" s="16" t="s">
        <v>21658</v>
      </c>
      <c r="E1954" s="18" t="s">
        <v>26</v>
      </c>
      <c r="F1954" s="34">
        <v>41258</v>
      </c>
      <c r="G1954" s="20" t="s">
        <v>20922</v>
      </c>
      <c r="H1954" s="109"/>
      <c r="I1954" s="21">
        <v>795455</v>
      </c>
      <c r="J1954" s="21">
        <v>795455</v>
      </c>
      <c r="K1954" s="21">
        <v>795455</v>
      </c>
      <c r="L1954" s="21">
        <v>795455</v>
      </c>
      <c r="M1954" s="21"/>
      <c r="N1954" s="21"/>
      <c r="O1954" s="21"/>
      <c r="P1954" s="125"/>
      <c r="Q1954" s="21"/>
      <c r="R1954" s="21">
        <v>795455</v>
      </c>
      <c r="S1954" s="21"/>
      <c r="T1954" s="21"/>
      <c r="U1954" s="125"/>
      <c r="V1954" s="21">
        <v>62841</v>
      </c>
      <c r="W1954" s="34">
        <v>44545</v>
      </c>
      <c r="X1954" s="109"/>
    </row>
    <row r="1955" spans="2:24" x14ac:dyDescent="0.2">
      <c r="B1955" s="14" t="s">
        <v>21657</v>
      </c>
      <c r="C1955" s="33" t="s">
        <v>8054</v>
      </c>
      <c r="D1955" s="16" t="s">
        <v>21656</v>
      </c>
      <c r="E1955" s="18" t="s">
        <v>26</v>
      </c>
      <c r="F1955" s="34">
        <v>41244</v>
      </c>
      <c r="G1955" s="20" t="s">
        <v>21186</v>
      </c>
      <c r="H1955" s="109"/>
      <c r="I1955" s="21">
        <v>90376</v>
      </c>
      <c r="J1955" s="21">
        <v>90376</v>
      </c>
      <c r="K1955" s="21">
        <v>90374</v>
      </c>
      <c r="L1955" s="21">
        <v>90376</v>
      </c>
      <c r="M1955" s="21"/>
      <c r="N1955" s="21"/>
      <c r="O1955" s="21"/>
      <c r="P1955" s="125"/>
      <c r="Q1955" s="21"/>
      <c r="R1955" s="21">
        <v>90376</v>
      </c>
      <c r="S1955" s="21"/>
      <c r="T1955" s="21"/>
      <c r="U1955" s="125"/>
      <c r="V1955" s="21">
        <v>2904</v>
      </c>
      <c r="W1955" s="34">
        <v>48329</v>
      </c>
      <c r="X1955" s="109"/>
    </row>
    <row r="1956" spans="2:24" x14ac:dyDescent="0.2">
      <c r="B1956" s="14" t="s">
        <v>21655</v>
      </c>
      <c r="C1956" s="33" t="s">
        <v>8052</v>
      </c>
      <c r="D1956" s="16" t="s">
        <v>21654</v>
      </c>
      <c r="E1956" s="18" t="s">
        <v>26</v>
      </c>
      <c r="F1956" s="34">
        <v>41244</v>
      </c>
      <c r="G1956" s="20" t="s">
        <v>21186</v>
      </c>
      <c r="H1956" s="109"/>
      <c r="I1956" s="21">
        <v>1061745</v>
      </c>
      <c r="J1956" s="21">
        <v>1061745</v>
      </c>
      <c r="K1956" s="21">
        <v>1060418</v>
      </c>
      <c r="L1956" s="21">
        <v>1061745</v>
      </c>
      <c r="M1956" s="21"/>
      <c r="N1956" s="21"/>
      <c r="O1956" s="21"/>
      <c r="P1956" s="125"/>
      <c r="Q1956" s="21"/>
      <c r="R1956" s="21">
        <v>1061745</v>
      </c>
      <c r="S1956" s="21"/>
      <c r="T1956" s="21"/>
      <c r="U1956" s="125"/>
      <c r="V1956" s="21">
        <v>28130</v>
      </c>
      <c r="W1956" s="34">
        <v>49759</v>
      </c>
      <c r="X1956" s="109"/>
    </row>
    <row r="1957" spans="2:24" x14ac:dyDescent="0.2">
      <c r="B1957" s="14" t="s">
        <v>21653</v>
      </c>
      <c r="C1957" s="33" t="s">
        <v>8050</v>
      </c>
      <c r="D1957" s="16" t="s">
        <v>21652</v>
      </c>
      <c r="E1957" s="18" t="s">
        <v>26</v>
      </c>
      <c r="F1957" s="34">
        <v>41244</v>
      </c>
      <c r="G1957" s="20" t="s">
        <v>21186</v>
      </c>
      <c r="H1957" s="109"/>
      <c r="I1957" s="21">
        <v>690487</v>
      </c>
      <c r="J1957" s="21">
        <v>690487</v>
      </c>
      <c r="K1957" s="21">
        <v>690056</v>
      </c>
      <c r="L1957" s="21">
        <v>690139</v>
      </c>
      <c r="M1957" s="21"/>
      <c r="N1957" s="21">
        <v>349</v>
      </c>
      <c r="O1957" s="21"/>
      <c r="P1957" s="125">
        <v>349</v>
      </c>
      <c r="Q1957" s="21"/>
      <c r="R1957" s="21">
        <v>690487</v>
      </c>
      <c r="S1957" s="21"/>
      <c r="T1957" s="21"/>
      <c r="U1957" s="125">
        <v>0</v>
      </c>
      <c r="V1957" s="21">
        <v>12276</v>
      </c>
      <c r="W1957" s="34">
        <v>49516</v>
      </c>
      <c r="X1957" s="109"/>
    </row>
    <row r="1958" spans="2:24" x14ac:dyDescent="0.2">
      <c r="B1958" s="14" t="s">
        <v>21651</v>
      </c>
      <c r="C1958" s="33" t="s">
        <v>8048</v>
      </c>
      <c r="D1958" s="16" t="s">
        <v>21650</v>
      </c>
      <c r="E1958" s="18" t="s">
        <v>26</v>
      </c>
      <c r="F1958" s="34">
        <v>41244</v>
      </c>
      <c r="G1958" s="20" t="s">
        <v>21186</v>
      </c>
      <c r="H1958" s="109"/>
      <c r="I1958" s="21">
        <v>1239891</v>
      </c>
      <c r="J1958" s="21">
        <v>1239891</v>
      </c>
      <c r="K1958" s="21">
        <v>1250353</v>
      </c>
      <c r="L1958" s="21">
        <v>1248573</v>
      </c>
      <c r="M1958" s="21"/>
      <c r="N1958" s="21">
        <v>-8682</v>
      </c>
      <c r="O1958" s="21"/>
      <c r="P1958" s="125">
        <v>-8682</v>
      </c>
      <c r="Q1958" s="21"/>
      <c r="R1958" s="21">
        <v>1239891</v>
      </c>
      <c r="S1958" s="21"/>
      <c r="T1958" s="21"/>
      <c r="U1958" s="125">
        <v>0</v>
      </c>
      <c r="V1958" s="21">
        <v>27845</v>
      </c>
      <c r="W1958" s="34">
        <v>50247</v>
      </c>
      <c r="X1958" s="109"/>
    </row>
    <row r="1959" spans="2:24" x14ac:dyDescent="0.2">
      <c r="B1959" s="14" t="s">
        <v>21649</v>
      </c>
      <c r="C1959" s="33" t="s">
        <v>10861</v>
      </c>
      <c r="D1959" s="16" t="s">
        <v>21648</v>
      </c>
      <c r="E1959" s="18" t="s">
        <v>26</v>
      </c>
      <c r="F1959" s="34">
        <v>41038</v>
      </c>
      <c r="G1959" s="20" t="s">
        <v>21647</v>
      </c>
      <c r="H1959" s="109"/>
      <c r="I1959" s="21">
        <v>4175330</v>
      </c>
      <c r="J1959" s="21">
        <v>3876000</v>
      </c>
      <c r="K1959" s="21">
        <v>4277980</v>
      </c>
      <c r="L1959" s="21">
        <v>4178454</v>
      </c>
      <c r="M1959" s="21"/>
      <c r="N1959" s="21">
        <v>-3124</v>
      </c>
      <c r="O1959" s="21"/>
      <c r="P1959" s="125">
        <v>-3124</v>
      </c>
      <c r="Q1959" s="21"/>
      <c r="R1959" s="21">
        <v>4175330</v>
      </c>
      <c r="S1959" s="21"/>
      <c r="T1959" s="21"/>
      <c r="U1959" s="125">
        <v>0</v>
      </c>
      <c r="V1959" s="21">
        <v>159481</v>
      </c>
      <c r="W1959" s="34">
        <v>42522</v>
      </c>
      <c r="X1959" s="109"/>
    </row>
    <row r="1960" spans="2:24" x14ac:dyDescent="0.2">
      <c r="B1960" s="14" t="s">
        <v>21646</v>
      </c>
      <c r="C1960" s="33" t="s">
        <v>5961</v>
      </c>
      <c r="D1960" s="16" t="s">
        <v>21645</v>
      </c>
      <c r="E1960" s="18" t="s">
        <v>26</v>
      </c>
      <c r="F1960" s="34">
        <v>41092</v>
      </c>
      <c r="G1960" s="20" t="s">
        <v>20922</v>
      </c>
      <c r="H1960" s="109"/>
      <c r="I1960" s="21">
        <v>829881</v>
      </c>
      <c r="J1960" s="21">
        <v>829881</v>
      </c>
      <c r="K1960" s="21">
        <v>829881</v>
      </c>
      <c r="L1960" s="21">
        <v>829881</v>
      </c>
      <c r="M1960" s="21"/>
      <c r="N1960" s="21"/>
      <c r="O1960" s="21"/>
      <c r="P1960" s="125"/>
      <c r="Q1960" s="21"/>
      <c r="R1960" s="21">
        <v>829881</v>
      </c>
      <c r="S1960" s="21"/>
      <c r="T1960" s="21"/>
      <c r="U1960" s="125"/>
      <c r="V1960" s="21">
        <v>76656</v>
      </c>
      <c r="W1960" s="34">
        <v>42918</v>
      </c>
      <c r="X1960" s="109"/>
    </row>
    <row r="1961" spans="2:24" x14ac:dyDescent="0.2">
      <c r="B1961" s="14" t="s">
        <v>21644</v>
      </c>
      <c r="C1961" s="33" t="s">
        <v>8036</v>
      </c>
      <c r="D1961" s="16" t="s">
        <v>21643</v>
      </c>
      <c r="E1961" s="18" t="s">
        <v>26</v>
      </c>
      <c r="F1961" s="34">
        <v>41269</v>
      </c>
      <c r="G1961" s="20" t="s">
        <v>21186</v>
      </c>
      <c r="H1961" s="109"/>
      <c r="I1961" s="21">
        <v>234567</v>
      </c>
      <c r="J1961" s="21">
        <v>234567</v>
      </c>
      <c r="K1961" s="21">
        <v>234567</v>
      </c>
      <c r="L1961" s="21">
        <v>203827</v>
      </c>
      <c r="M1961" s="21"/>
      <c r="N1961" s="21">
        <v>30740</v>
      </c>
      <c r="O1961" s="21"/>
      <c r="P1961" s="125">
        <v>30740</v>
      </c>
      <c r="Q1961" s="21"/>
      <c r="R1961" s="21">
        <v>234567</v>
      </c>
      <c r="S1961" s="21"/>
      <c r="T1961" s="21"/>
      <c r="U1961" s="125">
        <v>0</v>
      </c>
      <c r="V1961" s="21">
        <v>3815</v>
      </c>
      <c r="W1961" s="34">
        <v>48938</v>
      </c>
      <c r="X1961" s="109"/>
    </row>
    <row r="1962" spans="2:24" x14ac:dyDescent="0.2">
      <c r="B1962" s="14" t="s">
        <v>21642</v>
      </c>
      <c r="C1962" s="33" t="s">
        <v>8033</v>
      </c>
      <c r="D1962" s="16" t="s">
        <v>21641</v>
      </c>
      <c r="E1962" s="18" t="s">
        <v>26</v>
      </c>
      <c r="F1962" s="34">
        <v>41244</v>
      </c>
      <c r="G1962" s="20" t="s">
        <v>21186</v>
      </c>
      <c r="H1962" s="109"/>
      <c r="I1962" s="21">
        <v>1106790</v>
      </c>
      <c r="J1962" s="21">
        <v>1106790</v>
      </c>
      <c r="K1962" s="21">
        <v>1104196</v>
      </c>
      <c r="L1962" s="21">
        <v>1106790</v>
      </c>
      <c r="M1962" s="21"/>
      <c r="N1962" s="21"/>
      <c r="O1962" s="21"/>
      <c r="P1962" s="125"/>
      <c r="Q1962" s="21"/>
      <c r="R1962" s="21">
        <v>1106790</v>
      </c>
      <c r="S1962" s="21"/>
      <c r="T1962" s="21"/>
      <c r="U1962" s="125"/>
      <c r="V1962" s="21">
        <v>39050</v>
      </c>
      <c r="W1962" s="34">
        <v>48816</v>
      </c>
      <c r="X1962" s="109"/>
    </row>
    <row r="1963" spans="2:24" x14ac:dyDescent="0.2">
      <c r="B1963" s="14" t="s">
        <v>21640</v>
      </c>
      <c r="C1963" s="33" t="s">
        <v>8030</v>
      </c>
      <c r="D1963" s="16" t="s">
        <v>21639</v>
      </c>
      <c r="E1963" s="18" t="s">
        <v>26</v>
      </c>
      <c r="F1963" s="34">
        <v>41244</v>
      </c>
      <c r="G1963" s="20" t="s">
        <v>21186</v>
      </c>
      <c r="H1963" s="109"/>
      <c r="I1963" s="21">
        <v>2920471</v>
      </c>
      <c r="J1963" s="21">
        <v>2920471</v>
      </c>
      <c r="K1963" s="21">
        <v>2919353</v>
      </c>
      <c r="L1963" s="21">
        <v>2920471</v>
      </c>
      <c r="M1963" s="21"/>
      <c r="N1963" s="21"/>
      <c r="O1963" s="21"/>
      <c r="P1963" s="125"/>
      <c r="Q1963" s="21"/>
      <c r="R1963" s="21">
        <v>2920471</v>
      </c>
      <c r="S1963" s="21"/>
      <c r="T1963" s="21"/>
      <c r="U1963" s="125"/>
      <c r="V1963" s="21">
        <v>83020</v>
      </c>
      <c r="W1963" s="34">
        <v>48847</v>
      </c>
      <c r="X1963" s="109"/>
    </row>
    <row r="1964" spans="2:24" x14ac:dyDescent="0.2">
      <c r="B1964" s="14" t="s">
        <v>21638</v>
      </c>
      <c r="C1964" s="33" t="s">
        <v>8027</v>
      </c>
      <c r="D1964" s="16" t="s">
        <v>21637</v>
      </c>
      <c r="E1964" s="18" t="s">
        <v>26</v>
      </c>
      <c r="F1964" s="34">
        <v>41244</v>
      </c>
      <c r="G1964" s="20" t="s">
        <v>21186</v>
      </c>
      <c r="H1964" s="109"/>
      <c r="I1964" s="21">
        <v>901045</v>
      </c>
      <c r="J1964" s="21">
        <v>915581</v>
      </c>
      <c r="K1964" s="21">
        <v>915436</v>
      </c>
      <c r="L1964" s="21">
        <v>845966</v>
      </c>
      <c r="M1964" s="21"/>
      <c r="N1964" s="21">
        <v>55079</v>
      </c>
      <c r="O1964" s="21"/>
      <c r="P1964" s="125">
        <v>55079</v>
      </c>
      <c r="Q1964" s="21"/>
      <c r="R1964" s="21">
        <v>901045</v>
      </c>
      <c r="S1964" s="21"/>
      <c r="T1964" s="21"/>
      <c r="U1964" s="125">
        <v>0</v>
      </c>
      <c r="V1964" s="21">
        <v>31026</v>
      </c>
      <c r="W1964" s="34">
        <v>48390</v>
      </c>
      <c r="X1964" s="109"/>
    </row>
    <row r="1965" spans="2:24" x14ac:dyDescent="0.2">
      <c r="B1965" s="14" t="s">
        <v>21636</v>
      </c>
      <c r="C1965" s="33" t="s">
        <v>8025</v>
      </c>
      <c r="D1965" s="16" t="s">
        <v>21635</v>
      </c>
      <c r="E1965" s="18" t="s">
        <v>26</v>
      </c>
      <c r="F1965" s="34">
        <v>41244</v>
      </c>
      <c r="G1965" s="20" t="s">
        <v>21186</v>
      </c>
      <c r="H1965" s="109"/>
      <c r="I1965" s="21">
        <v>901134</v>
      </c>
      <c r="J1965" s="21">
        <v>901134</v>
      </c>
      <c r="K1965" s="21">
        <v>901116</v>
      </c>
      <c r="L1965" s="21">
        <v>901134</v>
      </c>
      <c r="M1965" s="21"/>
      <c r="N1965" s="21"/>
      <c r="O1965" s="21"/>
      <c r="P1965" s="125"/>
      <c r="Q1965" s="21"/>
      <c r="R1965" s="21">
        <v>901134</v>
      </c>
      <c r="S1965" s="21"/>
      <c r="T1965" s="21"/>
      <c r="U1965" s="125"/>
      <c r="V1965" s="21">
        <v>26050</v>
      </c>
      <c r="W1965" s="34">
        <v>48329</v>
      </c>
      <c r="X1965" s="109"/>
    </row>
    <row r="1966" spans="2:24" x14ac:dyDescent="0.2">
      <c r="B1966" s="14" t="s">
        <v>21634</v>
      </c>
      <c r="C1966" s="33" t="s">
        <v>8020</v>
      </c>
      <c r="D1966" s="16" t="s">
        <v>21633</v>
      </c>
      <c r="E1966" s="18" t="s">
        <v>26</v>
      </c>
      <c r="F1966" s="34">
        <v>41244</v>
      </c>
      <c r="G1966" s="20" t="s">
        <v>21186</v>
      </c>
      <c r="H1966" s="109"/>
      <c r="I1966" s="21">
        <v>365960</v>
      </c>
      <c r="J1966" s="21">
        <v>365960</v>
      </c>
      <c r="K1966" s="21">
        <v>365409</v>
      </c>
      <c r="L1966" s="21">
        <v>365960</v>
      </c>
      <c r="M1966" s="21"/>
      <c r="N1966" s="21"/>
      <c r="O1966" s="21"/>
      <c r="P1966" s="125"/>
      <c r="Q1966" s="21"/>
      <c r="R1966" s="21">
        <v>365960</v>
      </c>
      <c r="S1966" s="21"/>
      <c r="T1966" s="21"/>
      <c r="U1966" s="125"/>
      <c r="V1966" s="21">
        <v>11400</v>
      </c>
      <c r="W1966" s="34">
        <v>48085</v>
      </c>
      <c r="X1966" s="109"/>
    </row>
    <row r="1967" spans="2:24" x14ac:dyDescent="0.2">
      <c r="B1967" s="14" t="s">
        <v>21632</v>
      </c>
      <c r="C1967" s="33" t="s">
        <v>8016</v>
      </c>
      <c r="D1967" s="16" t="s">
        <v>21631</v>
      </c>
      <c r="E1967" s="18" t="s">
        <v>26</v>
      </c>
      <c r="F1967" s="34">
        <v>41244</v>
      </c>
      <c r="G1967" s="20" t="s">
        <v>21186</v>
      </c>
      <c r="H1967" s="109"/>
      <c r="I1967" s="21">
        <v>400786</v>
      </c>
      <c r="J1967" s="21">
        <v>400786</v>
      </c>
      <c r="K1967" s="21">
        <v>400628</v>
      </c>
      <c r="L1967" s="21">
        <v>400786</v>
      </c>
      <c r="M1967" s="21"/>
      <c r="N1967" s="21"/>
      <c r="O1967" s="21"/>
      <c r="P1967" s="125"/>
      <c r="Q1967" s="21"/>
      <c r="R1967" s="21">
        <v>400786</v>
      </c>
      <c r="S1967" s="21"/>
      <c r="T1967" s="21"/>
      <c r="U1967" s="125"/>
      <c r="V1967" s="21">
        <v>11672</v>
      </c>
      <c r="W1967" s="34">
        <v>48085</v>
      </c>
      <c r="X1967" s="109"/>
    </row>
    <row r="1968" spans="2:24" x14ac:dyDescent="0.2">
      <c r="B1968" s="14" t="s">
        <v>21630</v>
      </c>
      <c r="C1968" s="33" t="s">
        <v>8012</v>
      </c>
      <c r="D1968" s="16" t="s">
        <v>21629</v>
      </c>
      <c r="E1968" s="18" t="s">
        <v>26</v>
      </c>
      <c r="F1968" s="34">
        <v>41244</v>
      </c>
      <c r="G1968" s="20" t="s">
        <v>21186</v>
      </c>
      <c r="H1968" s="109"/>
      <c r="I1968" s="21">
        <v>21235</v>
      </c>
      <c r="J1968" s="21">
        <v>21235</v>
      </c>
      <c r="K1968" s="21">
        <v>21230</v>
      </c>
      <c r="L1968" s="21">
        <v>21235</v>
      </c>
      <c r="M1968" s="21"/>
      <c r="N1968" s="21"/>
      <c r="O1968" s="21"/>
      <c r="P1968" s="125"/>
      <c r="Q1968" s="21"/>
      <c r="R1968" s="21">
        <v>21235</v>
      </c>
      <c r="S1968" s="21"/>
      <c r="T1968" s="21"/>
      <c r="U1968" s="125"/>
      <c r="V1968" s="21">
        <v>811</v>
      </c>
      <c r="W1968" s="34">
        <v>48269</v>
      </c>
      <c r="X1968" s="109"/>
    </row>
    <row r="1969" spans="2:24" x14ac:dyDescent="0.2">
      <c r="B1969" s="14" t="s">
        <v>21628</v>
      </c>
      <c r="C1969" s="33" t="s">
        <v>8007</v>
      </c>
      <c r="D1969" s="16" t="s">
        <v>21627</v>
      </c>
      <c r="E1969" s="18" t="s">
        <v>26</v>
      </c>
      <c r="F1969" s="34">
        <v>41269</v>
      </c>
      <c r="G1969" s="20" t="s">
        <v>21186</v>
      </c>
      <c r="H1969" s="109"/>
      <c r="I1969" s="21">
        <v>379218</v>
      </c>
      <c r="J1969" s="21">
        <v>379218</v>
      </c>
      <c r="K1969" s="21">
        <v>371923</v>
      </c>
      <c r="L1969" s="21">
        <v>364685</v>
      </c>
      <c r="M1969" s="21"/>
      <c r="N1969" s="21">
        <v>15140</v>
      </c>
      <c r="O1969" s="21">
        <v>606</v>
      </c>
      <c r="P1969" s="125">
        <v>14534</v>
      </c>
      <c r="Q1969" s="21"/>
      <c r="R1969" s="21">
        <v>379218</v>
      </c>
      <c r="S1969" s="21"/>
      <c r="T1969" s="21"/>
      <c r="U1969" s="125">
        <v>0</v>
      </c>
      <c r="V1969" s="21">
        <v>2133</v>
      </c>
      <c r="W1969" s="34">
        <v>48969</v>
      </c>
      <c r="X1969" s="109"/>
    </row>
    <row r="1970" spans="2:24" x14ac:dyDescent="0.2">
      <c r="B1970" s="14" t="s">
        <v>21626</v>
      </c>
      <c r="C1970" s="33" t="s">
        <v>5956</v>
      </c>
      <c r="D1970" s="16" t="s">
        <v>21625</v>
      </c>
      <c r="E1970" s="18" t="s">
        <v>26</v>
      </c>
      <c r="F1970" s="34">
        <v>41228</v>
      </c>
      <c r="G1970" s="20" t="s">
        <v>20922</v>
      </c>
      <c r="H1970" s="109"/>
      <c r="I1970" s="21">
        <v>605400</v>
      </c>
      <c r="J1970" s="21">
        <v>605400</v>
      </c>
      <c r="K1970" s="21">
        <v>661327</v>
      </c>
      <c r="L1970" s="21">
        <v>629819</v>
      </c>
      <c r="M1970" s="21"/>
      <c r="N1970" s="21">
        <v>-24419</v>
      </c>
      <c r="O1970" s="21"/>
      <c r="P1970" s="125">
        <v>-24419</v>
      </c>
      <c r="Q1970" s="21"/>
      <c r="R1970" s="21">
        <v>605400</v>
      </c>
      <c r="S1970" s="21"/>
      <c r="T1970" s="21"/>
      <c r="U1970" s="125">
        <v>0</v>
      </c>
      <c r="V1970" s="21">
        <v>30244</v>
      </c>
      <c r="W1970" s="34">
        <v>43235</v>
      </c>
      <c r="X1970" s="109"/>
    </row>
    <row r="1971" spans="2:24" x14ac:dyDescent="0.2">
      <c r="B1971" s="14" t="s">
        <v>21624</v>
      </c>
      <c r="C1971" s="33" t="s">
        <v>5954</v>
      </c>
      <c r="D1971" s="16" t="s">
        <v>21623</v>
      </c>
      <c r="E1971" s="18" t="s">
        <v>26</v>
      </c>
      <c r="F1971" s="34">
        <v>41197</v>
      </c>
      <c r="G1971" s="20" t="s">
        <v>20922</v>
      </c>
      <c r="H1971" s="109"/>
      <c r="I1971" s="21">
        <v>745310</v>
      </c>
      <c r="J1971" s="21">
        <v>745310</v>
      </c>
      <c r="K1971" s="21">
        <v>804190</v>
      </c>
      <c r="L1971" s="21">
        <v>803645</v>
      </c>
      <c r="M1971" s="21"/>
      <c r="N1971" s="21">
        <v>-58335</v>
      </c>
      <c r="O1971" s="21"/>
      <c r="P1971" s="125">
        <v>-58335</v>
      </c>
      <c r="Q1971" s="21"/>
      <c r="R1971" s="21">
        <v>745310</v>
      </c>
      <c r="S1971" s="21"/>
      <c r="T1971" s="21"/>
      <c r="U1971" s="125">
        <v>0</v>
      </c>
      <c r="V1971" s="21">
        <v>36528</v>
      </c>
      <c r="W1971" s="34">
        <v>43205</v>
      </c>
      <c r="X1971" s="109"/>
    </row>
    <row r="1972" spans="2:24" x14ac:dyDescent="0.2">
      <c r="B1972" s="14" t="s">
        <v>21622</v>
      </c>
      <c r="C1972" s="33" t="s">
        <v>21621</v>
      </c>
      <c r="D1972" s="16" t="s">
        <v>21620</v>
      </c>
      <c r="E1972" s="18" t="s">
        <v>26</v>
      </c>
      <c r="F1972" s="34">
        <v>41121</v>
      </c>
      <c r="G1972" s="20" t="s">
        <v>3559</v>
      </c>
      <c r="H1972" s="109"/>
      <c r="I1972" s="21">
        <v>12500000</v>
      </c>
      <c r="J1972" s="21">
        <v>12500000</v>
      </c>
      <c r="K1972" s="21">
        <v>12500000</v>
      </c>
      <c r="L1972" s="21">
        <v>12500000</v>
      </c>
      <c r="M1972" s="21"/>
      <c r="N1972" s="21"/>
      <c r="O1972" s="21"/>
      <c r="P1972" s="125"/>
      <c r="Q1972" s="21"/>
      <c r="R1972" s="21">
        <v>12500000</v>
      </c>
      <c r="S1972" s="21"/>
      <c r="T1972" s="21"/>
      <c r="U1972" s="125"/>
      <c r="V1972" s="21">
        <v>760000</v>
      </c>
      <c r="W1972" s="34">
        <v>41121</v>
      </c>
      <c r="X1972" s="109"/>
    </row>
    <row r="1973" spans="2:24" x14ac:dyDescent="0.2">
      <c r="B1973" s="14" t="s">
        <v>21619</v>
      </c>
      <c r="C1973" s="33" t="s">
        <v>10814</v>
      </c>
      <c r="D1973" s="16" t="s">
        <v>21618</v>
      </c>
      <c r="E1973" s="18" t="s">
        <v>26</v>
      </c>
      <c r="F1973" s="34">
        <v>41081</v>
      </c>
      <c r="G1973" s="20" t="s">
        <v>20922</v>
      </c>
      <c r="H1973" s="109"/>
      <c r="I1973" s="21">
        <v>1500000</v>
      </c>
      <c r="J1973" s="21">
        <v>1500000</v>
      </c>
      <c r="K1973" s="21">
        <v>1500000</v>
      </c>
      <c r="L1973" s="21">
        <v>1500000</v>
      </c>
      <c r="M1973" s="21"/>
      <c r="N1973" s="21"/>
      <c r="O1973" s="21"/>
      <c r="P1973" s="125"/>
      <c r="Q1973" s="21"/>
      <c r="R1973" s="21">
        <v>1500000</v>
      </c>
      <c r="S1973" s="21"/>
      <c r="T1973" s="21"/>
      <c r="U1973" s="125"/>
      <c r="V1973" s="21">
        <v>47175</v>
      </c>
      <c r="W1973" s="34">
        <v>41446</v>
      </c>
      <c r="X1973" s="109"/>
    </row>
    <row r="1974" spans="2:24" x14ac:dyDescent="0.2">
      <c r="B1974" s="14" t="s">
        <v>21617</v>
      </c>
      <c r="C1974" s="33" t="s">
        <v>21616</v>
      </c>
      <c r="D1974" s="16" t="s">
        <v>21615</v>
      </c>
      <c r="E1974" s="18" t="s">
        <v>26</v>
      </c>
      <c r="F1974" s="34">
        <v>40998</v>
      </c>
      <c r="G1974" s="20" t="s">
        <v>20597</v>
      </c>
      <c r="H1974" s="109"/>
      <c r="I1974" s="21">
        <v>16300000</v>
      </c>
      <c r="J1974" s="21">
        <v>16300000</v>
      </c>
      <c r="K1974" s="21">
        <v>16051588</v>
      </c>
      <c r="L1974" s="21">
        <v>16278354</v>
      </c>
      <c r="M1974" s="21"/>
      <c r="N1974" s="21">
        <v>21646</v>
      </c>
      <c r="O1974" s="21"/>
      <c r="P1974" s="125">
        <v>21646</v>
      </c>
      <c r="Q1974" s="21"/>
      <c r="R1974" s="21">
        <v>16300000</v>
      </c>
      <c r="S1974" s="21"/>
      <c r="T1974" s="21"/>
      <c r="U1974" s="125">
        <v>0</v>
      </c>
      <c r="V1974" s="21">
        <v>930875</v>
      </c>
      <c r="W1974" s="34">
        <v>41136</v>
      </c>
      <c r="X1974" s="109"/>
    </row>
    <row r="1975" spans="2:24" x14ac:dyDescent="0.2">
      <c r="B1975" s="14" t="s">
        <v>21614</v>
      </c>
      <c r="C1975" s="33" t="s">
        <v>5940</v>
      </c>
      <c r="D1975" s="16" t="s">
        <v>21613</v>
      </c>
      <c r="E1975" s="18" t="s">
        <v>26</v>
      </c>
      <c r="F1975" s="34">
        <v>41260</v>
      </c>
      <c r="G1975" s="20" t="s">
        <v>21186</v>
      </c>
      <c r="H1975" s="109"/>
      <c r="I1975" s="21">
        <v>76267</v>
      </c>
      <c r="J1975" s="21">
        <v>76267</v>
      </c>
      <c r="K1975" s="21">
        <v>75028</v>
      </c>
      <c r="L1975" s="21">
        <v>75577</v>
      </c>
      <c r="M1975" s="21"/>
      <c r="N1975" s="21">
        <v>690</v>
      </c>
      <c r="O1975" s="21"/>
      <c r="P1975" s="125">
        <v>690</v>
      </c>
      <c r="Q1975" s="21"/>
      <c r="R1975" s="21">
        <v>76267</v>
      </c>
      <c r="S1975" s="21"/>
      <c r="T1975" s="21"/>
      <c r="U1975" s="125">
        <v>0</v>
      </c>
      <c r="V1975" s="21">
        <v>345</v>
      </c>
      <c r="W1975" s="34">
        <v>43451</v>
      </c>
      <c r="X1975" s="109"/>
    </row>
    <row r="1976" spans="2:24" x14ac:dyDescent="0.2">
      <c r="B1976" s="14" t="s">
        <v>21612</v>
      </c>
      <c r="C1976" s="33" t="s">
        <v>21611</v>
      </c>
      <c r="D1976" s="16" t="s">
        <v>21610</v>
      </c>
      <c r="E1976" s="18" t="s">
        <v>26</v>
      </c>
      <c r="F1976" s="34">
        <v>41115</v>
      </c>
      <c r="G1976" s="20" t="s">
        <v>21186</v>
      </c>
      <c r="H1976" s="109"/>
      <c r="I1976" s="21">
        <v>1988918</v>
      </c>
      <c r="J1976" s="21">
        <v>1988918</v>
      </c>
      <c r="K1976" s="21">
        <v>1946123</v>
      </c>
      <c r="L1976" s="21">
        <v>1987651</v>
      </c>
      <c r="M1976" s="21"/>
      <c r="N1976" s="21">
        <v>1267</v>
      </c>
      <c r="O1976" s="21"/>
      <c r="P1976" s="125">
        <v>1267</v>
      </c>
      <c r="Q1976" s="21"/>
      <c r="R1976" s="21">
        <v>1988918</v>
      </c>
      <c r="S1976" s="21"/>
      <c r="T1976" s="21"/>
      <c r="U1976" s="125">
        <v>0</v>
      </c>
      <c r="V1976" s="21">
        <v>5081</v>
      </c>
      <c r="W1976" s="34">
        <v>43398</v>
      </c>
      <c r="X1976" s="109"/>
    </row>
    <row r="1977" spans="2:24" x14ac:dyDescent="0.2">
      <c r="B1977" s="14" t="s">
        <v>21609</v>
      </c>
      <c r="C1977" s="33" t="s">
        <v>5935</v>
      </c>
      <c r="D1977" s="16" t="s">
        <v>21608</v>
      </c>
      <c r="E1977" s="18" t="s">
        <v>26</v>
      </c>
      <c r="F1977" s="34">
        <v>41207</v>
      </c>
      <c r="G1977" s="20" t="s">
        <v>21186</v>
      </c>
      <c r="H1977" s="109"/>
      <c r="I1977" s="21">
        <v>1043622</v>
      </c>
      <c r="J1977" s="21">
        <v>1043622</v>
      </c>
      <c r="K1977" s="21">
        <v>966003</v>
      </c>
      <c r="L1977" s="21">
        <v>1011583</v>
      </c>
      <c r="M1977" s="21"/>
      <c r="N1977" s="21">
        <v>32039</v>
      </c>
      <c r="O1977" s="21"/>
      <c r="P1977" s="125">
        <v>32039</v>
      </c>
      <c r="Q1977" s="21"/>
      <c r="R1977" s="21">
        <v>1043622</v>
      </c>
      <c r="S1977" s="21"/>
      <c r="T1977" s="21"/>
      <c r="U1977" s="125">
        <v>0</v>
      </c>
      <c r="V1977" s="21">
        <v>5391</v>
      </c>
      <c r="W1977" s="34">
        <v>44859</v>
      </c>
      <c r="X1977" s="109"/>
    </row>
    <row r="1978" spans="2:24" x14ac:dyDescent="0.2">
      <c r="B1978" s="14" t="s">
        <v>21607</v>
      </c>
      <c r="C1978" s="33" t="s">
        <v>5933</v>
      </c>
      <c r="D1978" s="16" t="s">
        <v>21606</v>
      </c>
      <c r="E1978" s="18" t="s">
        <v>26</v>
      </c>
      <c r="F1978" s="34">
        <v>41207</v>
      </c>
      <c r="G1978" s="20" t="s">
        <v>21186</v>
      </c>
      <c r="H1978" s="109"/>
      <c r="I1978" s="21">
        <v>1160314</v>
      </c>
      <c r="J1978" s="21">
        <v>1160314</v>
      </c>
      <c r="K1978" s="21">
        <v>1096860</v>
      </c>
      <c r="L1978" s="21">
        <v>1140863</v>
      </c>
      <c r="M1978" s="21"/>
      <c r="N1978" s="21">
        <v>19452</v>
      </c>
      <c r="O1978" s="21"/>
      <c r="P1978" s="125">
        <v>19452</v>
      </c>
      <c r="Q1978" s="21"/>
      <c r="R1978" s="21">
        <v>1160314</v>
      </c>
      <c r="S1978" s="21"/>
      <c r="T1978" s="21"/>
      <c r="U1978" s="125">
        <v>0</v>
      </c>
      <c r="V1978" s="21">
        <v>6624</v>
      </c>
      <c r="W1978" s="34">
        <v>43490</v>
      </c>
      <c r="X1978" s="109"/>
    </row>
    <row r="1979" spans="2:24" x14ac:dyDescent="0.2">
      <c r="B1979" s="14" t="s">
        <v>21605</v>
      </c>
      <c r="C1979" s="33" t="s">
        <v>5930</v>
      </c>
      <c r="D1979" s="16" t="s">
        <v>21604</v>
      </c>
      <c r="E1979" s="18" t="s">
        <v>26</v>
      </c>
      <c r="F1979" s="34">
        <v>41207</v>
      </c>
      <c r="G1979" s="20" t="s">
        <v>21186</v>
      </c>
      <c r="H1979" s="109"/>
      <c r="I1979" s="21">
        <v>15026726</v>
      </c>
      <c r="J1979" s="21">
        <v>15026726</v>
      </c>
      <c r="K1979" s="21">
        <v>14633302</v>
      </c>
      <c r="L1979" s="21">
        <v>14916402</v>
      </c>
      <c r="M1979" s="21"/>
      <c r="N1979" s="21">
        <v>110324</v>
      </c>
      <c r="O1979" s="21"/>
      <c r="P1979" s="125">
        <v>110324</v>
      </c>
      <c r="Q1979" s="21"/>
      <c r="R1979" s="21">
        <v>15026726</v>
      </c>
      <c r="S1979" s="21"/>
      <c r="T1979" s="21"/>
      <c r="U1979" s="125">
        <v>0</v>
      </c>
      <c r="V1979" s="21">
        <v>72663</v>
      </c>
      <c r="W1979" s="34">
        <v>42394</v>
      </c>
      <c r="X1979" s="109"/>
    </row>
    <row r="1980" spans="2:24" x14ac:dyDescent="0.2">
      <c r="B1980" s="14" t="s">
        <v>21603</v>
      </c>
      <c r="C1980" s="33" t="s">
        <v>5925</v>
      </c>
      <c r="D1980" s="16" t="s">
        <v>21602</v>
      </c>
      <c r="E1980" s="18" t="s">
        <v>26</v>
      </c>
      <c r="F1980" s="34">
        <v>41207</v>
      </c>
      <c r="G1980" s="20" t="s">
        <v>21186</v>
      </c>
      <c r="H1980" s="109"/>
      <c r="I1980" s="21">
        <v>6286879</v>
      </c>
      <c r="J1980" s="21">
        <v>6286879</v>
      </c>
      <c r="K1980" s="21">
        <v>6284471</v>
      </c>
      <c r="L1980" s="21">
        <v>6291521</v>
      </c>
      <c r="M1980" s="21"/>
      <c r="N1980" s="21">
        <v>-4642</v>
      </c>
      <c r="O1980" s="21"/>
      <c r="P1980" s="125">
        <v>-4642</v>
      </c>
      <c r="Q1980" s="21"/>
      <c r="R1980" s="21">
        <v>6286879</v>
      </c>
      <c r="S1980" s="21"/>
      <c r="T1980" s="21"/>
      <c r="U1980" s="125">
        <v>0</v>
      </c>
      <c r="V1980" s="21">
        <v>71858</v>
      </c>
      <c r="W1980" s="34">
        <v>42668</v>
      </c>
      <c r="X1980" s="109"/>
    </row>
    <row r="1981" spans="2:24" x14ac:dyDescent="0.2">
      <c r="B1981" s="14" t="s">
        <v>21601</v>
      </c>
      <c r="C1981" s="33" t="s">
        <v>5922</v>
      </c>
      <c r="D1981" s="16" t="s">
        <v>21600</v>
      </c>
      <c r="E1981" s="18" t="s">
        <v>26</v>
      </c>
      <c r="F1981" s="34">
        <v>41207</v>
      </c>
      <c r="G1981" s="20" t="s">
        <v>21186</v>
      </c>
      <c r="H1981" s="109"/>
      <c r="I1981" s="21">
        <v>2815458</v>
      </c>
      <c r="J1981" s="21">
        <v>2815458</v>
      </c>
      <c r="K1981" s="21">
        <v>2774546</v>
      </c>
      <c r="L1981" s="21">
        <v>2804946</v>
      </c>
      <c r="M1981" s="21"/>
      <c r="N1981" s="21">
        <v>10513</v>
      </c>
      <c r="O1981" s="21"/>
      <c r="P1981" s="125">
        <v>10513</v>
      </c>
      <c r="Q1981" s="21"/>
      <c r="R1981" s="21">
        <v>2815458</v>
      </c>
      <c r="S1981" s="21"/>
      <c r="T1981" s="21"/>
      <c r="U1981" s="125">
        <v>0</v>
      </c>
      <c r="V1981" s="21">
        <v>20773</v>
      </c>
      <c r="W1981" s="34">
        <v>43033</v>
      </c>
      <c r="X1981" s="109"/>
    </row>
    <row r="1982" spans="2:24" x14ac:dyDescent="0.2">
      <c r="B1982" s="14" t="s">
        <v>21599</v>
      </c>
      <c r="C1982" s="33" t="s">
        <v>5919</v>
      </c>
      <c r="D1982" s="16" t="s">
        <v>21598</v>
      </c>
      <c r="E1982" s="18" t="s">
        <v>26</v>
      </c>
      <c r="F1982" s="34">
        <v>41269</v>
      </c>
      <c r="G1982" s="20" t="s">
        <v>21186</v>
      </c>
      <c r="H1982" s="109"/>
      <c r="I1982" s="21">
        <v>2586250</v>
      </c>
      <c r="J1982" s="21">
        <v>2586250</v>
      </c>
      <c r="K1982" s="21">
        <v>2581236</v>
      </c>
      <c r="L1982" s="21">
        <v>2581513</v>
      </c>
      <c r="M1982" s="21"/>
      <c r="N1982" s="21">
        <v>4737</v>
      </c>
      <c r="O1982" s="21"/>
      <c r="P1982" s="125">
        <v>4737</v>
      </c>
      <c r="Q1982" s="21"/>
      <c r="R1982" s="21">
        <v>2586250</v>
      </c>
      <c r="S1982" s="21"/>
      <c r="T1982" s="21"/>
      <c r="U1982" s="125">
        <v>0</v>
      </c>
      <c r="V1982" s="21">
        <v>12821</v>
      </c>
      <c r="W1982" s="34">
        <v>46716</v>
      </c>
      <c r="X1982" s="109"/>
    </row>
    <row r="1983" spans="2:24" x14ac:dyDescent="0.2">
      <c r="B1983" s="14" t="s">
        <v>21597</v>
      </c>
      <c r="C1983" s="33" t="s">
        <v>21596</v>
      </c>
      <c r="D1983" s="16" t="s">
        <v>21595</v>
      </c>
      <c r="E1983" s="18" t="s">
        <v>5793</v>
      </c>
      <c r="F1983" s="34">
        <v>41233</v>
      </c>
      <c r="G1983" s="20" t="s">
        <v>21186</v>
      </c>
      <c r="H1983" s="109"/>
      <c r="I1983" s="21"/>
      <c r="J1983" s="21">
        <v>6000000</v>
      </c>
      <c r="K1983" s="21">
        <v>2333</v>
      </c>
      <c r="L1983" s="21">
        <v>18180</v>
      </c>
      <c r="M1983" s="21">
        <v>75170</v>
      </c>
      <c r="N1983" s="21">
        <v>-3796</v>
      </c>
      <c r="O1983" s="21">
        <v>89555</v>
      </c>
      <c r="P1983" s="125">
        <v>-18181</v>
      </c>
      <c r="Q1983" s="21"/>
      <c r="R1983" s="21"/>
      <c r="S1983" s="21"/>
      <c r="T1983" s="21"/>
      <c r="U1983" s="125">
        <v>0</v>
      </c>
      <c r="V1983" s="21">
        <v>12871</v>
      </c>
      <c r="W1983" s="34">
        <v>53681</v>
      </c>
      <c r="X1983" s="109"/>
    </row>
    <row r="1984" spans="2:24" x14ac:dyDescent="0.2">
      <c r="B1984" s="14" t="s">
        <v>21594</v>
      </c>
      <c r="C1984" s="33" t="s">
        <v>21593</v>
      </c>
      <c r="D1984" s="16" t="s">
        <v>21592</v>
      </c>
      <c r="E1984" s="18" t="s">
        <v>5793</v>
      </c>
      <c r="F1984" s="34">
        <v>41202</v>
      </c>
      <c r="G1984" s="20" t="s">
        <v>21186</v>
      </c>
      <c r="H1984" s="109"/>
      <c r="I1984" s="21"/>
      <c r="J1984" s="21">
        <v>7000000</v>
      </c>
      <c r="K1984" s="21">
        <v>32744</v>
      </c>
      <c r="L1984" s="21">
        <v>20510</v>
      </c>
      <c r="M1984" s="21">
        <v>95509</v>
      </c>
      <c r="N1984" s="21">
        <v>-34280</v>
      </c>
      <c r="O1984" s="21">
        <v>81738</v>
      </c>
      <c r="P1984" s="125">
        <v>-20509</v>
      </c>
      <c r="Q1984" s="21"/>
      <c r="R1984" s="21"/>
      <c r="S1984" s="21"/>
      <c r="T1984" s="21"/>
      <c r="U1984" s="125">
        <v>0</v>
      </c>
      <c r="V1984" s="21">
        <v>12605</v>
      </c>
      <c r="W1984" s="34">
        <v>53681</v>
      </c>
      <c r="X1984" s="109"/>
    </row>
    <row r="1985" spans="2:24" x14ac:dyDescent="0.2">
      <c r="B1985" s="14" t="s">
        <v>21591</v>
      </c>
      <c r="C1985" s="33" t="s">
        <v>21590</v>
      </c>
      <c r="D1985" s="16" t="s">
        <v>21589</v>
      </c>
      <c r="E1985" s="18" t="s">
        <v>5793</v>
      </c>
      <c r="F1985" s="34">
        <v>41141</v>
      </c>
      <c r="G1985" s="20" t="s">
        <v>21186</v>
      </c>
      <c r="H1985" s="109"/>
      <c r="I1985" s="21"/>
      <c r="J1985" s="21">
        <v>13150000</v>
      </c>
      <c r="K1985" s="21">
        <v>13149001</v>
      </c>
      <c r="L1985" s="21">
        <v>200</v>
      </c>
      <c r="M1985" s="21"/>
      <c r="N1985" s="21">
        <v>-200</v>
      </c>
      <c r="O1985" s="21"/>
      <c r="P1985" s="125">
        <v>-200</v>
      </c>
      <c r="Q1985" s="21"/>
      <c r="R1985" s="21"/>
      <c r="S1985" s="21"/>
      <c r="T1985" s="21"/>
      <c r="U1985" s="125">
        <v>0</v>
      </c>
      <c r="V1985" s="21">
        <v>16539</v>
      </c>
      <c r="W1985" s="34">
        <v>53681</v>
      </c>
      <c r="X1985" s="109"/>
    </row>
    <row r="1986" spans="2:24" x14ac:dyDescent="0.2">
      <c r="B1986" s="14" t="s">
        <v>21588</v>
      </c>
      <c r="C1986" s="33" t="s">
        <v>21587</v>
      </c>
      <c r="D1986" s="16" t="s">
        <v>21586</v>
      </c>
      <c r="E1986" s="18" t="s">
        <v>5793</v>
      </c>
      <c r="F1986" s="34">
        <v>41080</v>
      </c>
      <c r="G1986" s="20" t="s">
        <v>21186</v>
      </c>
      <c r="H1986" s="109"/>
      <c r="I1986" s="21"/>
      <c r="J1986" s="21">
        <v>4260000</v>
      </c>
      <c r="K1986" s="21">
        <v>4255000</v>
      </c>
      <c r="L1986" s="21">
        <v>60</v>
      </c>
      <c r="M1986" s="21"/>
      <c r="N1986" s="21">
        <v>-60</v>
      </c>
      <c r="O1986" s="21"/>
      <c r="P1986" s="125">
        <v>-60</v>
      </c>
      <c r="Q1986" s="21"/>
      <c r="R1986" s="21"/>
      <c r="S1986" s="21"/>
      <c r="T1986" s="21"/>
      <c r="U1986" s="125">
        <v>0</v>
      </c>
      <c r="V1986" s="21">
        <v>4911</v>
      </c>
      <c r="W1986" s="34">
        <v>53681</v>
      </c>
      <c r="X1986" s="109"/>
    </row>
    <row r="1987" spans="2:24" x14ac:dyDescent="0.2">
      <c r="B1987" s="14" t="s">
        <v>21585</v>
      </c>
      <c r="C1987" s="33" t="s">
        <v>6795</v>
      </c>
      <c r="D1987" s="16" t="s">
        <v>21584</v>
      </c>
      <c r="E1987" s="18" t="s">
        <v>26</v>
      </c>
      <c r="F1987" s="34">
        <v>41244</v>
      </c>
      <c r="G1987" s="20" t="s">
        <v>21186</v>
      </c>
      <c r="H1987" s="109"/>
      <c r="I1987" s="21"/>
      <c r="J1987" s="21"/>
      <c r="K1987" s="21">
        <v>299161</v>
      </c>
      <c r="L1987" s="21">
        <v>142739</v>
      </c>
      <c r="M1987" s="21"/>
      <c r="N1987" s="21">
        <v>-142739</v>
      </c>
      <c r="O1987" s="21"/>
      <c r="P1987" s="125">
        <v>-142739</v>
      </c>
      <c r="Q1987" s="21"/>
      <c r="R1987" s="21"/>
      <c r="S1987" s="21"/>
      <c r="T1987" s="21"/>
      <c r="U1987" s="125">
        <v>0</v>
      </c>
      <c r="V1987" s="21">
        <v>46362</v>
      </c>
      <c r="W1987" s="34">
        <v>48262</v>
      </c>
      <c r="X1987" s="109"/>
    </row>
    <row r="1988" spans="2:24" x14ac:dyDescent="0.2">
      <c r="B1988" s="14" t="s">
        <v>21583</v>
      </c>
      <c r="C1988" s="33" t="s">
        <v>10777</v>
      </c>
      <c r="D1988" s="16" t="s">
        <v>21582</v>
      </c>
      <c r="E1988" s="18" t="s">
        <v>26</v>
      </c>
      <c r="F1988" s="34">
        <v>41243</v>
      </c>
      <c r="G1988" s="20" t="s">
        <v>20922</v>
      </c>
      <c r="H1988" s="109"/>
      <c r="I1988" s="21">
        <v>874410</v>
      </c>
      <c r="J1988" s="21">
        <v>874410</v>
      </c>
      <c r="K1988" s="21">
        <v>874410</v>
      </c>
      <c r="L1988" s="21">
        <v>874410</v>
      </c>
      <c r="M1988" s="21"/>
      <c r="N1988" s="21"/>
      <c r="O1988" s="21"/>
      <c r="P1988" s="125"/>
      <c r="Q1988" s="21"/>
      <c r="R1988" s="21">
        <v>874410</v>
      </c>
      <c r="S1988" s="21"/>
      <c r="T1988" s="21"/>
      <c r="U1988" s="125"/>
      <c r="V1988" s="21">
        <v>49022</v>
      </c>
      <c r="W1988" s="34">
        <v>43434</v>
      </c>
      <c r="X1988" s="109"/>
    </row>
    <row r="1989" spans="2:24" x14ac:dyDescent="0.2">
      <c r="B1989" s="14" t="s">
        <v>21581</v>
      </c>
      <c r="C1989" s="33" t="s">
        <v>10745</v>
      </c>
      <c r="D1989" s="16" t="s">
        <v>21580</v>
      </c>
      <c r="E1989" s="18" t="s">
        <v>26</v>
      </c>
      <c r="F1989" s="34">
        <v>41192</v>
      </c>
      <c r="G1989" s="20" t="s">
        <v>20922</v>
      </c>
      <c r="H1989" s="109"/>
      <c r="I1989" s="21">
        <v>1285714</v>
      </c>
      <c r="J1989" s="21">
        <v>1285714</v>
      </c>
      <c r="K1989" s="21">
        <v>1285714</v>
      </c>
      <c r="L1989" s="21">
        <v>1285714</v>
      </c>
      <c r="M1989" s="21"/>
      <c r="N1989" s="21"/>
      <c r="O1989" s="21"/>
      <c r="P1989" s="125"/>
      <c r="Q1989" s="21"/>
      <c r="R1989" s="21">
        <v>1285714</v>
      </c>
      <c r="S1989" s="21"/>
      <c r="T1989" s="21"/>
      <c r="U1989" s="125"/>
      <c r="V1989" s="21">
        <v>77786</v>
      </c>
      <c r="W1989" s="34">
        <v>42653</v>
      </c>
      <c r="X1989" s="109"/>
    </row>
    <row r="1990" spans="2:24" x14ac:dyDescent="0.2">
      <c r="B1990" s="14" t="s">
        <v>21579</v>
      </c>
      <c r="C1990" s="33" t="s">
        <v>21578</v>
      </c>
      <c r="D1990" s="16" t="s">
        <v>21577</v>
      </c>
      <c r="E1990" s="18" t="s">
        <v>26</v>
      </c>
      <c r="F1990" s="34">
        <v>41091</v>
      </c>
      <c r="G1990" s="20" t="s">
        <v>3559</v>
      </c>
      <c r="H1990" s="109"/>
      <c r="I1990" s="21">
        <v>6000000</v>
      </c>
      <c r="J1990" s="21">
        <v>6000000</v>
      </c>
      <c r="K1990" s="21">
        <v>5975280</v>
      </c>
      <c r="L1990" s="21">
        <v>5998360</v>
      </c>
      <c r="M1990" s="21"/>
      <c r="N1990" s="21">
        <v>1640</v>
      </c>
      <c r="O1990" s="21"/>
      <c r="P1990" s="125">
        <v>1640</v>
      </c>
      <c r="Q1990" s="21"/>
      <c r="R1990" s="21">
        <v>6000000</v>
      </c>
      <c r="S1990" s="21"/>
      <c r="T1990" s="21"/>
      <c r="U1990" s="125">
        <v>0</v>
      </c>
      <c r="V1990" s="21">
        <v>375000</v>
      </c>
      <c r="W1990" s="34">
        <v>41091</v>
      </c>
      <c r="X1990" s="109"/>
    </row>
    <row r="1991" spans="2:24" x14ac:dyDescent="0.2">
      <c r="B1991" s="14" t="s">
        <v>21576</v>
      </c>
      <c r="C1991" s="33" t="s">
        <v>21575</v>
      </c>
      <c r="D1991" s="16" t="s">
        <v>21574</v>
      </c>
      <c r="E1991" s="18" t="s">
        <v>5793</v>
      </c>
      <c r="F1991" s="34">
        <v>41115</v>
      </c>
      <c r="G1991" s="20" t="s">
        <v>21186</v>
      </c>
      <c r="H1991" s="109"/>
      <c r="I1991" s="21"/>
      <c r="J1991" s="21">
        <v>18250000</v>
      </c>
      <c r="K1991" s="21">
        <v>636174</v>
      </c>
      <c r="L1991" s="21">
        <v>182500</v>
      </c>
      <c r="M1991" s="21">
        <v>701322</v>
      </c>
      <c r="N1991" s="21">
        <v>29249</v>
      </c>
      <c r="O1991" s="21">
        <v>913071</v>
      </c>
      <c r="P1991" s="125">
        <v>-182500</v>
      </c>
      <c r="Q1991" s="21"/>
      <c r="R1991" s="21"/>
      <c r="S1991" s="21"/>
      <c r="T1991" s="21"/>
      <c r="U1991" s="125">
        <v>0</v>
      </c>
      <c r="V1991" s="21">
        <v>0</v>
      </c>
      <c r="W1991" s="34">
        <v>53769</v>
      </c>
      <c r="X1991" s="109"/>
    </row>
    <row r="1992" spans="2:24" x14ac:dyDescent="0.2">
      <c r="B1992" s="14" t="s">
        <v>21573</v>
      </c>
      <c r="C1992" s="33" t="s">
        <v>10726</v>
      </c>
      <c r="D1992" s="16" t="s">
        <v>21571</v>
      </c>
      <c r="E1992" s="18" t="s">
        <v>26</v>
      </c>
      <c r="F1992" s="34">
        <v>41183</v>
      </c>
      <c r="G1992" s="20" t="s">
        <v>20597</v>
      </c>
      <c r="H1992" s="109"/>
      <c r="I1992" s="21">
        <v>125308</v>
      </c>
      <c r="J1992" s="21">
        <v>125308</v>
      </c>
      <c r="K1992" s="21">
        <v>125308</v>
      </c>
      <c r="L1992" s="21">
        <v>125308</v>
      </c>
      <c r="M1992" s="21"/>
      <c r="N1992" s="21"/>
      <c r="O1992" s="21"/>
      <c r="P1992" s="125"/>
      <c r="Q1992" s="21"/>
      <c r="R1992" s="21">
        <v>125308</v>
      </c>
      <c r="S1992" s="21"/>
      <c r="T1992" s="21"/>
      <c r="U1992" s="125"/>
      <c r="V1992" s="21">
        <v>7265</v>
      </c>
      <c r="W1992" s="34">
        <v>41548</v>
      </c>
      <c r="X1992" s="109"/>
    </row>
    <row r="1993" spans="2:24" x14ac:dyDescent="0.2">
      <c r="B1993" s="14" t="s">
        <v>21572</v>
      </c>
      <c r="C1993" s="33" t="s">
        <v>10726</v>
      </c>
      <c r="D1993" s="16" t="s">
        <v>21571</v>
      </c>
      <c r="E1993" s="18" t="s">
        <v>26</v>
      </c>
      <c r="F1993" s="34">
        <v>41183</v>
      </c>
      <c r="G1993" s="20" t="s">
        <v>20922</v>
      </c>
      <c r="H1993" s="109"/>
      <c r="I1993" s="21">
        <v>2774692</v>
      </c>
      <c r="J1993" s="21">
        <v>2774692</v>
      </c>
      <c r="K1993" s="21">
        <v>2774692</v>
      </c>
      <c r="L1993" s="21">
        <v>2774692</v>
      </c>
      <c r="M1993" s="21"/>
      <c r="N1993" s="21"/>
      <c r="O1993" s="21"/>
      <c r="P1993" s="125"/>
      <c r="Q1993" s="21"/>
      <c r="R1993" s="21">
        <v>2774692</v>
      </c>
      <c r="S1993" s="21"/>
      <c r="T1993" s="21"/>
      <c r="U1993" s="125"/>
      <c r="V1993" s="21">
        <v>160877</v>
      </c>
      <c r="W1993" s="34">
        <v>41548</v>
      </c>
      <c r="X1993" s="109"/>
    </row>
    <row r="1994" spans="2:24" x14ac:dyDescent="0.2">
      <c r="B1994" s="14" t="s">
        <v>21570</v>
      </c>
      <c r="C1994" s="33" t="s">
        <v>5868</v>
      </c>
      <c r="D1994" s="16" t="s">
        <v>21569</v>
      </c>
      <c r="E1994" s="18" t="s">
        <v>26</v>
      </c>
      <c r="F1994" s="34">
        <v>41207</v>
      </c>
      <c r="G1994" s="20" t="s">
        <v>21186</v>
      </c>
      <c r="H1994" s="109"/>
      <c r="I1994" s="21">
        <v>1201286</v>
      </c>
      <c r="J1994" s="21">
        <v>1201286</v>
      </c>
      <c r="K1994" s="21">
        <v>1232338</v>
      </c>
      <c r="L1994" s="21">
        <v>1217747</v>
      </c>
      <c r="M1994" s="21"/>
      <c r="N1994" s="21">
        <v>-16461</v>
      </c>
      <c r="O1994" s="21"/>
      <c r="P1994" s="125">
        <v>-16461</v>
      </c>
      <c r="Q1994" s="21"/>
      <c r="R1994" s="21">
        <v>1201286</v>
      </c>
      <c r="S1994" s="21"/>
      <c r="T1994" s="21"/>
      <c r="U1994" s="125">
        <v>0</v>
      </c>
      <c r="V1994" s="21">
        <v>69091</v>
      </c>
      <c r="W1994" s="34">
        <v>49150</v>
      </c>
      <c r="X1994" s="109"/>
    </row>
    <row r="1995" spans="2:24" x14ac:dyDescent="0.2">
      <c r="B1995" s="14" t="s">
        <v>21568</v>
      </c>
      <c r="C1995" s="33" t="s">
        <v>5856</v>
      </c>
      <c r="D1995" s="16" t="s">
        <v>21567</v>
      </c>
      <c r="E1995" s="18" t="s">
        <v>26</v>
      </c>
      <c r="F1995" s="34">
        <v>41263</v>
      </c>
      <c r="G1995" s="20" t="s">
        <v>21186</v>
      </c>
      <c r="H1995" s="109"/>
      <c r="I1995" s="21">
        <v>2467556</v>
      </c>
      <c r="J1995" s="21">
        <v>2467556</v>
      </c>
      <c r="K1995" s="21">
        <v>2467308</v>
      </c>
      <c r="L1995" s="21">
        <v>2467263</v>
      </c>
      <c r="M1995" s="21"/>
      <c r="N1995" s="21">
        <v>294</v>
      </c>
      <c r="O1995" s="21"/>
      <c r="P1995" s="125">
        <v>294</v>
      </c>
      <c r="Q1995" s="21"/>
      <c r="R1995" s="21">
        <v>2467556</v>
      </c>
      <c r="S1995" s="21"/>
      <c r="T1995" s="21"/>
      <c r="U1995" s="125">
        <v>0</v>
      </c>
      <c r="V1995" s="21">
        <v>41582</v>
      </c>
      <c r="W1995" s="34">
        <v>46132</v>
      </c>
      <c r="X1995" s="109"/>
    </row>
    <row r="1996" spans="2:24" x14ac:dyDescent="0.2">
      <c r="B1996" s="14" t="s">
        <v>21566</v>
      </c>
      <c r="C1996" s="33" t="s">
        <v>5854</v>
      </c>
      <c r="D1996" s="16" t="s">
        <v>21565</v>
      </c>
      <c r="E1996" s="18" t="s">
        <v>26</v>
      </c>
      <c r="F1996" s="34">
        <v>41263</v>
      </c>
      <c r="G1996" s="20" t="s">
        <v>21186</v>
      </c>
      <c r="H1996" s="109"/>
      <c r="I1996" s="21">
        <v>4874351</v>
      </c>
      <c r="J1996" s="21">
        <v>4874351</v>
      </c>
      <c r="K1996" s="21">
        <v>4873500</v>
      </c>
      <c r="L1996" s="21">
        <v>4873355</v>
      </c>
      <c r="M1996" s="21"/>
      <c r="N1996" s="21">
        <v>995</v>
      </c>
      <c r="O1996" s="21"/>
      <c r="P1996" s="125">
        <v>995</v>
      </c>
      <c r="Q1996" s="21"/>
      <c r="R1996" s="21">
        <v>4874351</v>
      </c>
      <c r="S1996" s="21"/>
      <c r="T1996" s="21"/>
      <c r="U1996" s="125">
        <v>0</v>
      </c>
      <c r="V1996" s="21">
        <v>75422</v>
      </c>
      <c r="W1996" s="34">
        <v>46893</v>
      </c>
      <c r="X1996" s="109"/>
    </row>
    <row r="1997" spans="2:24" x14ac:dyDescent="0.2">
      <c r="B1997" s="14" t="s">
        <v>21564</v>
      </c>
      <c r="C1997" s="33" t="s">
        <v>5850</v>
      </c>
      <c r="D1997" s="16" t="s">
        <v>21563</v>
      </c>
      <c r="E1997" s="18" t="s">
        <v>26</v>
      </c>
      <c r="F1997" s="34">
        <v>41263</v>
      </c>
      <c r="G1997" s="20" t="s">
        <v>21186</v>
      </c>
      <c r="H1997" s="109"/>
      <c r="I1997" s="21">
        <v>1770901</v>
      </c>
      <c r="J1997" s="21">
        <v>1770901</v>
      </c>
      <c r="K1997" s="21">
        <v>1770553</v>
      </c>
      <c r="L1997" s="21">
        <v>1770595</v>
      </c>
      <c r="M1997" s="21"/>
      <c r="N1997" s="21">
        <v>306</v>
      </c>
      <c r="O1997" s="21"/>
      <c r="P1997" s="125">
        <v>306</v>
      </c>
      <c r="Q1997" s="21"/>
      <c r="R1997" s="21">
        <v>1770901</v>
      </c>
      <c r="S1997" s="21"/>
      <c r="T1997" s="21"/>
      <c r="U1997" s="125">
        <v>0</v>
      </c>
      <c r="V1997" s="21">
        <v>30083</v>
      </c>
      <c r="W1997" s="34">
        <v>46954</v>
      </c>
      <c r="X1997" s="109"/>
    </row>
    <row r="1998" spans="2:24" x14ac:dyDescent="0.2">
      <c r="B1998" s="14" t="s">
        <v>21562</v>
      </c>
      <c r="C1998" s="33" t="s">
        <v>21561</v>
      </c>
      <c r="D1998" s="16" t="s">
        <v>21560</v>
      </c>
      <c r="E1998" s="18" t="s">
        <v>26</v>
      </c>
      <c r="F1998" s="34">
        <v>41149</v>
      </c>
      <c r="G1998" s="20" t="s">
        <v>3559</v>
      </c>
      <c r="H1998" s="109"/>
      <c r="I1998" s="21">
        <v>18000000</v>
      </c>
      <c r="J1998" s="21">
        <v>18000000</v>
      </c>
      <c r="K1998" s="21">
        <v>19016110</v>
      </c>
      <c r="L1998" s="21">
        <v>18087377</v>
      </c>
      <c r="M1998" s="21"/>
      <c r="N1998" s="21">
        <v>-87377</v>
      </c>
      <c r="O1998" s="21"/>
      <c r="P1998" s="125">
        <v>-87377</v>
      </c>
      <c r="Q1998" s="21"/>
      <c r="R1998" s="21">
        <v>18000000</v>
      </c>
      <c r="S1998" s="21"/>
      <c r="T1998" s="21"/>
      <c r="U1998" s="125">
        <v>0</v>
      </c>
      <c r="V1998" s="21">
        <v>1143000</v>
      </c>
      <c r="W1998" s="34">
        <v>41149</v>
      </c>
      <c r="X1998" s="109"/>
    </row>
    <row r="1999" spans="2:24" x14ac:dyDescent="0.2">
      <c r="B1999" s="14" t="s">
        <v>21559</v>
      </c>
      <c r="C1999" s="33" t="s">
        <v>5845</v>
      </c>
      <c r="D1999" s="16" t="s">
        <v>21558</v>
      </c>
      <c r="E1999" s="18" t="s">
        <v>26</v>
      </c>
      <c r="F1999" s="34">
        <v>41269</v>
      </c>
      <c r="G1999" s="20" t="s">
        <v>21186</v>
      </c>
      <c r="H1999" s="109"/>
      <c r="I1999" s="21">
        <v>1382635</v>
      </c>
      <c r="J1999" s="21">
        <v>1382635</v>
      </c>
      <c r="K1999" s="21">
        <v>1378528</v>
      </c>
      <c r="L1999" s="21">
        <v>1379140</v>
      </c>
      <c r="M1999" s="21"/>
      <c r="N1999" s="21">
        <v>3495</v>
      </c>
      <c r="O1999" s="21"/>
      <c r="P1999" s="125">
        <v>3495</v>
      </c>
      <c r="Q1999" s="21"/>
      <c r="R1999" s="21">
        <v>1382635</v>
      </c>
      <c r="S1999" s="21"/>
      <c r="T1999" s="21"/>
      <c r="U1999" s="125">
        <v>0</v>
      </c>
      <c r="V1999" s="21">
        <v>5854</v>
      </c>
      <c r="W1999" s="34">
        <v>46106</v>
      </c>
      <c r="X1999" s="109"/>
    </row>
    <row r="2000" spans="2:24" x14ac:dyDescent="0.2">
      <c r="B2000" s="14" t="s">
        <v>21557</v>
      </c>
      <c r="C2000" s="33" t="s">
        <v>5841</v>
      </c>
      <c r="D2000" s="16" t="s">
        <v>21556</v>
      </c>
      <c r="E2000" s="18" t="s">
        <v>26</v>
      </c>
      <c r="F2000" s="34">
        <v>41273</v>
      </c>
      <c r="G2000" s="20" t="s">
        <v>20922</v>
      </c>
      <c r="H2000" s="109"/>
      <c r="I2000" s="21">
        <v>246665</v>
      </c>
      <c r="J2000" s="21">
        <v>246665</v>
      </c>
      <c r="K2000" s="21">
        <v>246665</v>
      </c>
      <c r="L2000" s="21">
        <v>246665</v>
      </c>
      <c r="M2000" s="21"/>
      <c r="N2000" s="21"/>
      <c r="O2000" s="21"/>
      <c r="P2000" s="125"/>
      <c r="Q2000" s="21"/>
      <c r="R2000" s="21">
        <v>246665</v>
      </c>
      <c r="S2000" s="21"/>
      <c r="T2000" s="21"/>
      <c r="U2000" s="125"/>
      <c r="V2000" s="21">
        <v>11930</v>
      </c>
      <c r="W2000" s="34">
        <v>44742</v>
      </c>
      <c r="X2000" s="109"/>
    </row>
    <row r="2001" spans="2:24" x14ac:dyDescent="0.2">
      <c r="B2001" s="14" t="s">
        <v>21555</v>
      </c>
      <c r="C2001" s="33" t="s">
        <v>21554</v>
      </c>
      <c r="D2001" s="16" t="s">
        <v>21553</v>
      </c>
      <c r="E2001" s="18" t="s">
        <v>26</v>
      </c>
      <c r="F2001" s="34">
        <v>40969</v>
      </c>
      <c r="G2001" s="20" t="s">
        <v>3559</v>
      </c>
      <c r="H2001" s="109"/>
      <c r="I2001" s="21">
        <v>8650000</v>
      </c>
      <c r="J2001" s="21">
        <v>8650000</v>
      </c>
      <c r="K2001" s="21">
        <v>8600522</v>
      </c>
      <c r="L2001" s="21">
        <v>8648882</v>
      </c>
      <c r="M2001" s="21"/>
      <c r="N2001" s="21">
        <v>1118</v>
      </c>
      <c r="O2001" s="21"/>
      <c r="P2001" s="125">
        <v>1118</v>
      </c>
      <c r="Q2001" s="21"/>
      <c r="R2001" s="21">
        <v>8650000</v>
      </c>
      <c r="S2001" s="21"/>
      <c r="T2001" s="21"/>
      <c r="U2001" s="125">
        <v>0</v>
      </c>
      <c r="V2001" s="21">
        <v>281125</v>
      </c>
      <c r="W2001" s="34">
        <v>40969</v>
      </c>
      <c r="X2001" s="109"/>
    </row>
    <row r="2002" spans="2:24" x14ac:dyDescent="0.2">
      <c r="B2002" s="14" t="s">
        <v>21552</v>
      </c>
      <c r="C2002" s="33" t="s">
        <v>5827</v>
      </c>
      <c r="D2002" s="16" t="s">
        <v>21551</v>
      </c>
      <c r="E2002" s="18" t="s">
        <v>26</v>
      </c>
      <c r="F2002" s="34">
        <v>41122</v>
      </c>
      <c r="G2002" s="20" t="s">
        <v>20922</v>
      </c>
      <c r="H2002" s="109"/>
      <c r="I2002" s="21">
        <v>496624</v>
      </c>
      <c r="J2002" s="21">
        <v>496624</v>
      </c>
      <c r="K2002" s="21">
        <v>496701</v>
      </c>
      <c r="L2002" s="21">
        <v>496690</v>
      </c>
      <c r="M2002" s="21"/>
      <c r="N2002" s="21">
        <v>-66</v>
      </c>
      <c r="O2002" s="21"/>
      <c r="P2002" s="125">
        <v>-66</v>
      </c>
      <c r="Q2002" s="21"/>
      <c r="R2002" s="21">
        <v>496624</v>
      </c>
      <c r="S2002" s="21"/>
      <c r="T2002" s="21"/>
      <c r="U2002" s="125">
        <v>0</v>
      </c>
      <c r="V2002" s="21">
        <v>22874</v>
      </c>
      <c r="W2002" s="34">
        <v>44774</v>
      </c>
      <c r="X2002" s="109"/>
    </row>
    <row r="2003" spans="2:24" x14ac:dyDescent="0.2">
      <c r="B2003" s="14" t="s">
        <v>21550</v>
      </c>
      <c r="C2003" s="33" t="s">
        <v>21549</v>
      </c>
      <c r="D2003" s="16" t="s">
        <v>21548</v>
      </c>
      <c r="E2003" s="18" t="s">
        <v>26</v>
      </c>
      <c r="F2003" s="34">
        <v>41044</v>
      </c>
      <c r="G2003" s="20" t="s">
        <v>3559</v>
      </c>
      <c r="H2003" s="109"/>
      <c r="I2003" s="21">
        <v>15000000</v>
      </c>
      <c r="J2003" s="21">
        <v>15000000</v>
      </c>
      <c r="K2003" s="21">
        <v>14943600</v>
      </c>
      <c r="L2003" s="21">
        <v>14996708</v>
      </c>
      <c r="M2003" s="21"/>
      <c r="N2003" s="21">
        <v>3292</v>
      </c>
      <c r="O2003" s="21"/>
      <c r="P2003" s="125">
        <v>3292</v>
      </c>
      <c r="Q2003" s="21"/>
      <c r="R2003" s="21">
        <v>15000000</v>
      </c>
      <c r="S2003" s="21"/>
      <c r="T2003" s="21"/>
      <c r="U2003" s="125">
        <v>0</v>
      </c>
      <c r="V2003" s="21">
        <v>571875</v>
      </c>
      <c r="W2003" s="34">
        <v>41044</v>
      </c>
      <c r="X2003" s="109"/>
    </row>
    <row r="2004" spans="2:24" x14ac:dyDescent="0.2">
      <c r="B2004" s="14" t="s">
        <v>21547</v>
      </c>
      <c r="C2004" s="33" t="s">
        <v>5824</v>
      </c>
      <c r="D2004" s="16" t="s">
        <v>21546</v>
      </c>
      <c r="E2004" s="18" t="s">
        <v>26</v>
      </c>
      <c r="F2004" s="34">
        <v>41274</v>
      </c>
      <c r="G2004" s="20" t="s">
        <v>21545</v>
      </c>
      <c r="H2004" s="109"/>
      <c r="I2004" s="21">
        <v>1026798</v>
      </c>
      <c r="J2004" s="21">
        <v>1029338</v>
      </c>
      <c r="K2004" s="21">
        <v>1029338</v>
      </c>
      <c r="L2004" s="21">
        <v>1029338</v>
      </c>
      <c r="M2004" s="21"/>
      <c r="N2004" s="21">
        <v>-2540</v>
      </c>
      <c r="O2004" s="21"/>
      <c r="P2004" s="125">
        <v>-2540</v>
      </c>
      <c r="Q2004" s="21"/>
      <c r="R2004" s="21">
        <v>1026798</v>
      </c>
      <c r="S2004" s="21"/>
      <c r="T2004" s="21"/>
      <c r="U2004" s="125">
        <v>0</v>
      </c>
      <c r="V2004" s="21">
        <v>39413</v>
      </c>
      <c r="W2004" s="34">
        <v>44561</v>
      </c>
      <c r="X2004" s="109"/>
    </row>
    <row r="2005" spans="2:24" x14ac:dyDescent="0.2">
      <c r="B2005" s="14" t="s">
        <v>21544</v>
      </c>
      <c r="C2005" s="33" t="s">
        <v>21543</v>
      </c>
      <c r="D2005" s="16" t="s">
        <v>21542</v>
      </c>
      <c r="E2005" s="18" t="s">
        <v>26</v>
      </c>
      <c r="F2005" s="34">
        <v>41183</v>
      </c>
      <c r="G2005" s="20" t="s">
        <v>3559</v>
      </c>
      <c r="H2005" s="109"/>
      <c r="I2005" s="21">
        <v>26320000</v>
      </c>
      <c r="J2005" s="21">
        <v>26320000</v>
      </c>
      <c r="K2005" s="21">
        <v>26495233</v>
      </c>
      <c r="L2005" s="21">
        <v>26343843</v>
      </c>
      <c r="M2005" s="21"/>
      <c r="N2005" s="21">
        <v>-23843</v>
      </c>
      <c r="O2005" s="21"/>
      <c r="P2005" s="125">
        <v>-23843</v>
      </c>
      <c r="Q2005" s="21"/>
      <c r="R2005" s="21">
        <v>26320000</v>
      </c>
      <c r="S2005" s="21"/>
      <c r="T2005" s="21"/>
      <c r="U2005" s="125">
        <v>0</v>
      </c>
      <c r="V2005" s="21">
        <v>1809500</v>
      </c>
      <c r="W2005" s="34">
        <v>41183</v>
      </c>
      <c r="X2005" s="109"/>
    </row>
    <row r="2006" spans="2:24" x14ac:dyDescent="0.2">
      <c r="B2006" s="14" t="s">
        <v>21541</v>
      </c>
      <c r="C2006" s="33" t="s">
        <v>21540</v>
      </c>
      <c r="D2006" s="16" t="s">
        <v>21539</v>
      </c>
      <c r="E2006" s="18" t="s">
        <v>26</v>
      </c>
      <c r="F2006" s="34">
        <v>41214</v>
      </c>
      <c r="G2006" s="20" t="s">
        <v>3559</v>
      </c>
      <c r="H2006" s="109"/>
      <c r="I2006" s="21">
        <v>10000000</v>
      </c>
      <c r="J2006" s="21">
        <v>10000000</v>
      </c>
      <c r="K2006" s="21">
        <v>9725000</v>
      </c>
      <c r="L2006" s="21">
        <v>9943909</v>
      </c>
      <c r="M2006" s="21"/>
      <c r="N2006" s="21">
        <v>56091</v>
      </c>
      <c r="O2006" s="21"/>
      <c r="P2006" s="125">
        <v>56091</v>
      </c>
      <c r="Q2006" s="21"/>
      <c r="R2006" s="21">
        <v>10000000</v>
      </c>
      <c r="S2006" s="21"/>
      <c r="T2006" s="21"/>
      <c r="U2006" s="125">
        <v>0</v>
      </c>
      <c r="V2006" s="21">
        <v>490000</v>
      </c>
      <c r="W2006" s="34">
        <v>41214</v>
      </c>
      <c r="X2006" s="109"/>
    </row>
    <row r="2007" spans="2:24" x14ac:dyDescent="0.2">
      <c r="B2007" s="14" t="s">
        <v>21538</v>
      </c>
      <c r="C2007" s="33" t="s">
        <v>21537</v>
      </c>
      <c r="D2007" s="16" t="s">
        <v>21536</v>
      </c>
      <c r="E2007" s="18" t="s">
        <v>26</v>
      </c>
      <c r="F2007" s="34">
        <v>41214</v>
      </c>
      <c r="G2007" s="20" t="s">
        <v>3559</v>
      </c>
      <c r="H2007" s="109"/>
      <c r="I2007" s="21">
        <v>25350000</v>
      </c>
      <c r="J2007" s="21">
        <v>25350000</v>
      </c>
      <c r="K2007" s="21">
        <v>25423993</v>
      </c>
      <c r="L2007" s="21">
        <v>25360743</v>
      </c>
      <c r="M2007" s="21"/>
      <c r="N2007" s="21">
        <v>-10743</v>
      </c>
      <c r="O2007" s="21"/>
      <c r="P2007" s="125">
        <v>-10743</v>
      </c>
      <c r="Q2007" s="21"/>
      <c r="R2007" s="21">
        <v>25350000</v>
      </c>
      <c r="S2007" s="21"/>
      <c r="T2007" s="21"/>
      <c r="U2007" s="125">
        <v>0</v>
      </c>
      <c r="V2007" s="21">
        <v>1869562</v>
      </c>
      <c r="W2007" s="34">
        <v>41214</v>
      </c>
      <c r="X2007" s="109"/>
    </row>
    <row r="2008" spans="2:24" x14ac:dyDescent="0.2">
      <c r="B2008" s="14" t="s">
        <v>21535</v>
      </c>
      <c r="C2008" s="33" t="s">
        <v>10631</v>
      </c>
      <c r="D2008" s="16" t="s">
        <v>21534</v>
      </c>
      <c r="E2008" s="18" t="s">
        <v>26</v>
      </c>
      <c r="F2008" s="34">
        <v>41274</v>
      </c>
      <c r="G2008" s="20" t="s">
        <v>20922</v>
      </c>
      <c r="H2008" s="109"/>
      <c r="I2008" s="21">
        <v>618854</v>
      </c>
      <c r="J2008" s="21">
        <v>618854</v>
      </c>
      <c r="K2008" s="21">
        <v>618854</v>
      </c>
      <c r="L2008" s="21">
        <v>618854</v>
      </c>
      <c r="M2008" s="21"/>
      <c r="N2008" s="21"/>
      <c r="O2008" s="21"/>
      <c r="P2008" s="125"/>
      <c r="Q2008" s="21"/>
      <c r="R2008" s="21">
        <v>618854</v>
      </c>
      <c r="S2008" s="21"/>
      <c r="T2008" s="21"/>
      <c r="U2008" s="125"/>
      <c r="V2008" s="21">
        <v>18328</v>
      </c>
      <c r="W2008" s="34">
        <v>42916</v>
      </c>
      <c r="X2008" s="109"/>
    </row>
    <row r="2009" spans="2:24" x14ac:dyDescent="0.2">
      <c r="B2009" s="14" t="s">
        <v>21533</v>
      </c>
      <c r="C2009" s="33" t="s">
        <v>10620</v>
      </c>
      <c r="D2009" s="16" t="s">
        <v>21532</v>
      </c>
      <c r="E2009" s="18" t="s">
        <v>26</v>
      </c>
      <c r="F2009" s="34">
        <v>41244</v>
      </c>
      <c r="G2009" s="20" t="s">
        <v>20922</v>
      </c>
      <c r="H2009" s="109"/>
      <c r="I2009" s="21">
        <v>890126</v>
      </c>
      <c r="J2009" s="21">
        <v>890126</v>
      </c>
      <c r="K2009" s="21">
        <v>890126</v>
      </c>
      <c r="L2009" s="21">
        <v>890126</v>
      </c>
      <c r="M2009" s="21"/>
      <c r="N2009" s="21"/>
      <c r="O2009" s="21"/>
      <c r="P2009" s="125"/>
      <c r="Q2009" s="21"/>
      <c r="R2009" s="21">
        <v>890126</v>
      </c>
      <c r="S2009" s="21"/>
      <c r="T2009" s="21"/>
      <c r="U2009" s="125"/>
      <c r="V2009" s="21">
        <v>0</v>
      </c>
      <c r="W2009" s="34">
        <v>43800</v>
      </c>
      <c r="X2009" s="109"/>
    </row>
    <row r="2010" spans="2:24" x14ac:dyDescent="0.2">
      <c r="B2010" s="14" t="s">
        <v>21531</v>
      </c>
      <c r="C2010" s="33" t="s">
        <v>5821</v>
      </c>
      <c r="D2010" s="16" t="s">
        <v>21530</v>
      </c>
      <c r="E2010" s="18" t="s">
        <v>26</v>
      </c>
      <c r="F2010" s="34">
        <v>41197</v>
      </c>
      <c r="G2010" s="20" t="s">
        <v>21529</v>
      </c>
      <c r="H2010" s="109"/>
      <c r="I2010" s="21">
        <v>1371431</v>
      </c>
      <c r="J2010" s="21">
        <v>1371433</v>
      </c>
      <c r="K2010" s="21">
        <v>1311133</v>
      </c>
      <c r="L2010" s="21">
        <v>1331368</v>
      </c>
      <c r="M2010" s="21"/>
      <c r="N2010" s="21">
        <v>40063</v>
      </c>
      <c r="O2010" s="21"/>
      <c r="P2010" s="125">
        <v>40063</v>
      </c>
      <c r="Q2010" s="21"/>
      <c r="R2010" s="21">
        <v>1371431</v>
      </c>
      <c r="S2010" s="21"/>
      <c r="T2010" s="21"/>
      <c r="U2010" s="125">
        <v>0</v>
      </c>
      <c r="V2010" s="21">
        <v>73940</v>
      </c>
      <c r="W2010" s="34">
        <v>43570</v>
      </c>
      <c r="X2010" s="109"/>
    </row>
    <row r="2011" spans="2:24" x14ac:dyDescent="0.2">
      <c r="B2011" s="14" t="s">
        <v>21528</v>
      </c>
      <c r="C2011" s="33" t="s">
        <v>21527</v>
      </c>
      <c r="D2011" s="16" t="s">
        <v>21526</v>
      </c>
      <c r="E2011" s="18" t="s">
        <v>26</v>
      </c>
      <c r="F2011" s="34">
        <v>40954</v>
      </c>
      <c r="G2011" s="20" t="s">
        <v>3559</v>
      </c>
      <c r="H2011" s="109"/>
      <c r="I2011" s="21">
        <v>29075000</v>
      </c>
      <c r="J2011" s="21">
        <v>29075000</v>
      </c>
      <c r="K2011" s="21">
        <v>28878744</v>
      </c>
      <c r="L2011" s="21">
        <v>29070439</v>
      </c>
      <c r="M2011" s="21"/>
      <c r="N2011" s="21">
        <v>4561</v>
      </c>
      <c r="O2011" s="21"/>
      <c r="P2011" s="125">
        <v>4561</v>
      </c>
      <c r="Q2011" s="21"/>
      <c r="R2011" s="21">
        <v>29075000</v>
      </c>
      <c r="S2011" s="21"/>
      <c r="T2011" s="21"/>
      <c r="U2011" s="125">
        <v>0</v>
      </c>
      <c r="V2011" s="21">
        <v>1053969</v>
      </c>
      <c r="W2011" s="34">
        <v>40954</v>
      </c>
      <c r="X2011" s="109"/>
    </row>
    <row r="2012" spans="2:24" x14ac:dyDescent="0.2">
      <c r="B2012" s="14" t="s">
        <v>21525</v>
      </c>
      <c r="C2012" s="33" t="s">
        <v>5818</v>
      </c>
      <c r="D2012" s="16" t="s">
        <v>21524</v>
      </c>
      <c r="E2012" s="18" t="s">
        <v>26</v>
      </c>
      <c r="F2012" s="34">
        <v>41228</v>
      </c>
      <c r="G2012" s="20" t="s">
        <v>20922</v>
      </c>
      <c r="H2012" s="109"/>
      <c r="I2012" s="21">
        <v>1314226</v>
      </c>
      <c r="J2012" s="21">
        <v>1314226</v>
      </c>
      <c r="K2012" s="21">
        <v>1320366</v>
      </c>
      <c r="L2012" s="21">
        <v>1316437</v>
      </c>
      <c r="M2012" s="21"/>
      <c r="N2012" s="21">
        <v>-2211</v>
      </c>
      <c r="O2012" s="21"/>
      <c r="P2012" s="125">
        <v>-2211</v>
      </c>
      <c r="Q2012" s="21"/>
      <c r="R2012" s="21">
        <v>1314226</v>
      </c>
      <c r="S2012" s="21"/>
      <c r="T2012" s="21"/>
      <c r="U2012" s="125">
        <v>0</v>
      </c>
      <c r="V2012" s="21">
        <v>58187</v>
      </c>
      <c r="W2012" s="34">
        <v>41774</v>
      </c>
      <c r="X2012" s="109"/>
    </row>
    <row r="2013" spans="2:24" x14ac:dyDescent="0.2">
      <c r="B2013" s="14" t="s">
        <v>21523</v>
      </c>
      <c r="C2013" s="33" t="s">
        <v>21522</v>
      </c>
      <c r="D2013" s="16" t="s">
        <v>21521</v>
      </c>
      <c r="E2013" s="18" t="s">
        <v>26</v>
      </c>
      <c r="F2013" s="34">
        <v>41121</v>
      </c>
      <c r="G2013" s="20" t="s">
        <v>21520</v>
      </c>
      <c r="H2013" s="109"/>
      <c r="I2013" s="21">
        <v>8549500</v>
      </c>
      <c r="J2013" s="21">
        <v>9000000</v>
      </c>
      <c r="K2013" s="21">
        <v>8902892</v>
      </c>
      <c r="L2013" s="21">
        <v>8934606</v>
      </c>
      <c r="M2013" s="21"/>
      <c r="N2013" s="21">
        <v>5259</v>
      </c>
      <c r="O2013" s="21"/>
      <c r="P2013" s="125">
        <v>5259</v>
      </c>
      <c r="Q2013" s="21"/>
      <c r="R2013" s="21">
        <v>8939865</v>
      </c>
      <c r="S2013" s="21"/>
      <c r="T2013" s="21">
        <v>-390365</v>
      </c>
      <c r="U2013" s="125">
        <v>-390365</v>
      </c>
      <c r="V2013" s="21">
        <v>292125</v>
      </c>
      <c r="W2013" s="34">
        <v>42901</v>
      </c>
      <c r="X2013" s="109"/>
    </row>
    <row r="2014" spans="2:24" x14ac:dyDescent="0.2">
      <c r="B2014" s="14" t="s">
        <v>21519</v>
      </c>
      <c r="C2014" s="33" t="s">
        <v>21518</v>
      </c>
      <c r="D2014" s="16" t="s">
        <v>21517</v>
      </c>
      <c r="E2014" s="18" t="s">
        <v>26</v>
      </c>
      <c r="F2014" s="34">
        <v>41183</v>
      </c>
      <c r="G2014" s="20" t="s">
        <v>3559</v>
      </c>
      <c r="H2014" s="109"/>
      <c r="I2014" s="21">
        <v>10715000</v>
      </c>
      <c r="J2014" s="21">
        <v>10715000</v>
      </c>
      <c r="K2014" s="21">
        <v>10710714</v>
      </c>
      <c r="L2014" s="21">
        <v>10714270</v>
      </c>
      <c r="M2014" s="21"/>
      <c r="N2014" s="21">
        <v>730</v>
      </c>
      <c r="O2014" s="21"/>
      <c r="P2014" s="125">
        <v>730</v>
      </c>
      <c r="Q2014" s="21"/>
      <c r="R2014" s="21">
        <v>10715000</v>
      </c>
      <c r="S2014" s="21"/>
      <c r="T2014" s="21"/>
      <c r="U2014" s="125">
        <v>0</v>
      </c>
      <c r="V2014" s="21">
        <v>664330</v>
      </c>
      <c r="W2014" s="34">
        <v>41183</v>
      </c>
      <c r="X2014" s="109"/>
    </row>
    <row r="2015" spans="2:24" x14ac:dyDescent="0.2">
      <c r="B2015" s="14" t="s">
        <v>21516</v>
      </c>
      <c r="C2015" s="33" t="s">
        <v>21515</v>
      </c>
      <c r="D2015" s="16" t="s">
        <v>21514</v>
      </c>
      <c r="E2015" s="18" t="s">
        <v>26</v>
      </c>
      <c r="F2015" s="34">
        <v>41244</v>
      </c>
      <c r="G2015" s="20" t="s">
        <v>3559</v>
      </c>
      <c r="H2015" s="109"/>
      <c r="I2015" s="21">
        <v>12500000</v>
      </c>
      <c r="J2015" s="21">
        <v>12500000</v>
      </c>
      <c r="K2015" s="21">
        <v>12487125</v>
      </c>
      <c r="L2015" s="21">
        <v>12495960</v>
      </c>
      <c r="M2015" s="21"/>
      <c r="N2015" s="21">
        <v>4040</v>
      </c>
      <c r="O2015" s="21"/>
      <c r="P2015" s="125">
        <v>4040</v>
      </c>
      <c r="Q2015" s="21"/>
      <c r="R2015" s="21">
        <v>12500000</v>
      </c>
      <c r="S2015" s="21"/>
      <c r="T2015" s="21"/>
      <c r="U2015" s="125">
        <v>0</v>
      </c>
      <c r="V2015" s="21">
        <v>368750</v>
      </c>
      <c r="W2015" s="34">
        <v>41244</v>
      </c>
      <c r="X2015" s="109"/>
    </row>
    <row r="2016" spans="2:24" x14ac:dyDescent="0.2">
      <c r="B2016" s="14" t="s">
        <v>21513</v>
      </c>
      <c r="C2016" s="33" t="s">
        <v>5815</v>
      </c>
      <c r="D2016" s="16" t="s">
        <v>21512</v>
      </c>
      <c r="E2016" s="18" t="s">
        <v>26</v>
      </c>
      <c r="F2016" s="34">
        <v>40910</v>
      </c>
      <c r="G2016" s="20" t="s">
        <v>20922</v>
      </c>
      <c r="H2016" s="109"/>
      <c r="I2016" s="21">
        <v>293027</v>
      </c>
      <c r="J2016" s="21">
        <v>293027</v>
      </c>
      <c r="K2016" s="21">
        <v>293027</v>
      </c>
      <c r="L2016" s="21">
        <v>293027</v>
      </c>
      <c r="M2016" s="21"/>
      <c r="N2016" s="21"/>
      <c r="O2016" s="21"/>
      <c r="P2016" s="125"/>
      <c r="Q2016" s="21"/>
      <c r="R2016" s="21">
        <v>293027</v>
      </c>
      <c r="S2016" s="21"/>
      <c r="T2016" s="21"/>
      <c r="U2016" s="125"/>
      <c r="V2016" s="21">
        <v>7989</v>
      </c>
      <c r="W2016" s="34">
        <v>44563</v>
      </c>
      <c r="X2016" s="109"/>
    </row>
    <row r="2017" spans="2:24" x14ac:dyDescent="0.2">
      <c r="B2017" s="14" t="s">
        <v>21511</v>
      </c>
      <c r="C2017" s="33" t="s">
        <v>5813</v>
      </c>
      <c r="D2017" s="16" t="s">
        <v>21509</v>
      </c>
      <c r="E2017" s="18" t="s">
        <v>26</v>
      </c>
      <c r="F2017" s="34">
        <v>41092</v>
      </c>
      <c r="G2017" s="20" t="s">
        <v>20597</v>
      </c>
      <c r="H2017" s="109"/>
      <c r="I2017" s="21">
        <v>12143</v>
      </c>
      <c r="J2017" s="21">
        <v>12143</v>
      </c>
      <c r="K2017" s="21">
        <v>12143</v>
      </c>
      <c r="L2017" s="21">
        <v>12143</v>
      </c>
      <c r="M2017" s="21"/>
      <c r="N2017" s="21"/>
      <c r="O2017" s="21"/>
      <c r="P2017" s="125"/>
      <c r="Q2017" s="21"/>
      <c r="R2017" s="21">
        <v>12143</v>
      </c>
      <c r="S2017" s="21"/>
      <c r="T2017" s="21"/>
      <c r="U2017" s="125"/>
      <c r="V2017" s="21">
        <v>559</v>
      </c>
      <c r="W2017" s="34">
        <v>44563</v>
      </c>
      <c r="X2017" s="109"/>
    </row>
    <row r="2018" spans="2:24" x14ac:dyDescent="0.2">
      <c r="B2018" s="14" t="s">
        <v>21510</v>
      </c>
      <c r="C2018" s="33" t="s">
        <v>5813</v>
      </c>
      <c r="D2018" s="16" t="s">
        <v>21509</v>
      </c>
      <c r="E2018" s="18" t="s">
        <v>26</v>
      </c>
      <c r="F2018" s="34">
        <v>40910</v>
      </c>
      <c r="G2018" s="20" t="s">
        <v>20922</v>
      </c>
      <c r="H2018" s="109"/>
      <c r="I2018" s="21">
        <v>265351</v>
      </c>
      <c r="J2018" s="21">
        <v>265351</v>
      </c>
      <c r="K2018" s="21">
        <v>265351</v>
      </c>
      <c r="L2018" s="21">
        <v>265351</v>
      </c>
      <c r="M2018" s="21"/>
      <c r="N2018" s="21"/>
      <c r="O2018" s="21"/>
      <c r="P2018" s="125"/>
      <c r="Q2018" s="21"/>
      <c r="R2018" s="21">
        <v>265351</v>
      </c>
      <c r="S2018" s="21"/>
      <c r="T2018" s="21"/>
      <c r="U2018" s="125"/>
      <c r="V2018" s="21">
        <v>7301</v>
      </c>
      <c r="W2018" s="34">
        <v>44563</v>
      </c>
      <c r="X2018" s="109"/>
    </row>
    <row r="2019" spans="2:24" x14ac:dyDescent="0.2">
      <c r="B2019" s="14" t="s">
        <v>21508</v>
      </c>
      <c r="C2019" s="33" t="s">
        <v>10586</v>
      </c>
      <c r="D2019" s="16" t="s">
        <v>21507</v>
      </c>
      <c r="E2019" s="18" t="s">
        <v>26</v>
      </c>
      <c r="F2019" s="34">
        <v>40910</v>
      </c>
      <c r="G2019" s="20" t="s">
        <v>20922</v>
      </c>
      <c r="H2019" s="109"/>
      <c r="I2019" s="21">
        <v>3228485</v>
      </c>
      <c r="J2019" s="21">
        <v>3228485</v>
      </c>
      <c r="K2019" s="21">
        <v>3221149</v>
      </c>
      <c r="L2019" s="21">
        <v>3227605</v>
      </c>
      <c r="M2019" s="21"/>
      <c r="N2019" s="21">
        <v>879</v>
      </c>
      <c r="O2019" s="21"/>
      <c r="P2019" s="125">
        <v>879</v>
      </c>
      <c r="Q2019" s="21"/>
      <c r="R2019" s="21">
        <v>3228485</v>
      </c>
      <c r="S2019" s="21"/>
      <c r="T2019" s="21"/>
      <c r="U2019" s="125">
        <v>0</v>
      </c>
      <c r="V2019" s="21">
        <v>38419</v>
      </c>
      <c r="W2019" s="34">
        <v>42006</v>
      </c>
      <c r="X2019" s="109"/>
    </row>
    <row r="2020" spans="2:24" x14ac:dyDescent="0.2">
      <c r="B2020" s="14" t="s">
        <v>21506</v>
      </c>
      <c r="C2020" s="33" t="s">
        <v>21505</v>
      </c>
      <c r="D2020" s="16" t="s">
        <v>21504</v>
      </c>
      <c r="E2020" s="18" t="s">
        <v>26</v>
      </c>
      <c r="F2020" s="34">
        <v>41075</v>
      </c>
      <c r="G2020" s="20" t="s">
        <v>3559</v>
      </c>
      <c r="H2020" s="109"/>
      <c r="I2020" s="21">
        <v>15000000</v>
      </c>
      <c r="J2020" s="21">
        <v>15000000</v>
      </c>
      <c r="K2020" s="21">
        <v>14961844</v>
      </c>
      <c r="L2020" s="21">
        <v>14997566</v>
      </c>
      <c r="M2020" s="21"/>
      <c r="N2020" s="21">
        <v>2434</v>
      </c>
      <c r="O2020" s="21"/>
      <c r="P2020" s="125">
        <v>2434</v>
      </c>
      <c r="Q2020" s="21"/>
      <c r="R2020" s="21">
        <v>15000000</v>
      </c>
      <c r="S2020" s="21"/>
      <c r="T2020" s="21"/>
      <c r="U2020" s="125">
        <v>0</v>
      </c>
      <c r="V2020" s="21">
        <v>515625</v>
      </c>
      <c r="W2020" s="34">
        <v>41075</v>
      </c>
      <c r="X2020" s="109"/>
    </row>
    <row r="2021" spans="2:24" x14ac:dyDescent="0.2">
      <c r="B2021" s="14" t="s">
        <v>21503</v>
      </c>
      <c r="C2021" s="33" t="s">
        <v>21502</v>
      </c>
      <c r="D2021" s="16" t="s">
        <v>21501</v>
      </c>
      <c r="E2021" s="18" t="s">
        <v>26</v>
      </c>
      <c r="F2021" s="34">
        <v>41136</v>
      </c>
      <c r="G2021" s="20" t="s">
        <v>3559</v>
      </c>
      <c r="H2021" s="109"/>
      <c r="I2021" s="21">
        <v>17500000</v>
      </c>
      <c r="J2021" s="21">
        <v>17500000</v>
      </c>
      <c r="K2021" s="21">
        <v>17556935</v>
      </c>
      <c r="L2021" s="21">
        <v>17504931</v>
      </c>
      <c r="M2021" s="21"/>
      <c r="N2021" s="21">
        <v>-4931</v>
      </c>
      <c r="O2021" s="21"/>
      <c r="P2021" s="125">
        <v>-4931</v>
      </c>
      <c r="Q2021" s="21"/>
      <c r="R2021" s="21">
        <v>17500000</v>
      </c>
      <c r="S2021" s="21"/>
      <c r="T2021" s="21"/>
      <c r="U2021" s="125">
        <v>0</v>
      </c>
      <c r="V2021" s="21">
        <v>1115625</v>
      </c>
      <c r="W2021" s="34">
        <v>41136</v>
      </c>
      <c r="X2021" s="109"/>
    </row>
    <row r="2022" spans="2:24" x14ac:dyDescent="0.2">
      <c r="B2022" s="14" t="s">
        <v>21500</v>
      </c>
      <c r="C2022" s="33" t="s">
        <v>21499</v>
      </c>
      <c r="D2022" s="16" t="s">
        <v>21498</v>
      </c>
      <c r="E2022" s="18" t="s">
        <v>26</v>
      </c>
      <c r="F2022" s="34">
        <v>40969</v>
      </c>
      <c r="G2022" s="20" t="s">
        <v>3559</v>
      </c>
      <c r="H2022" s="109"/>
      <c r="I2022" s="21">
        <v>17500000</v>
      </c>
      <c r="J2022" s="21">
        <v>17500000</v>
      </c>
      <c r="K2022" s="21">
        <v>18755019</v>
      </c>
      <c r="L2022" s="21">
        <v>17514431</v>
      </c>
      <c r="M2022" s="21"/>
      <c r="N2022" s="21">
        <v>-14431</v>
      </c>
      <c r="O2022" s="21"/>
      <c r="P2022" s="125">
        <v>-14431</v>
      </c>
      <c r="Q2022" s="21"/>
      <c r="R2022" s="21">
        <v>17500000</v>
      </c>
      <c r="S2022" s="21"/>
      <c r="T2022" s="21"/>
      <c r="U2022" s="125">
        <v>0</v>
      </c>
      <c r="V2022" s="21">
        <v>514063</v>
      </c>
      <c r="W2022" s="34">
        <v>40969</v>
      </c>
      <c r="X2022" s="109"/>
    </row>
    <row r="2023" spans="2:24" x14ac:dyDescent="0.2">
      <c r="B2023" s="14" t="s">
        <v>21497</v>
      </c>
      <c r="C2023" s="33" t="s">
        <v>10566</v>
      </c>
      <c r="D2023" s="16" t="s">
        <v>21496</v>
      </c>
      <c r="E2023" s="18" t="s">
        <v>26</v>
      </c>
      <c r="F2023" s="34">
        <v>41122</v>
      </c>
      <c r="G2023" s="20" t="s">
        <v>20922</v>
      </c>
      <c r="H2023" s="109"/>
      <c r="I2023" s="21">
        <v>35011</v>
      </c>
      <c r="J2023" s="21">
        <v>35011</v>
      </c>
      <c r="K2023" s="21">
        <v>37619</v>
      </c>
      <c r="L2023" s="21">
        <v>37381</v>
      </c>
      <c r="M2023" s="21"/>
      <c r="N2023" s="21">
        <v>-2370</v>
      </c>
      <c r="O2023" s="21"/>
      <c r="P2023" s="125">
        <v>-2370</v>
      </c>
      <c r="Q2023" s="21"/>
      <c r="R2023" s="21">
        <v>35011</v>
      </c>
      <c r="S2023" s="21"/>
      <c r="T2023" s="21"/>
      <c r="U2023" s="125">
        <v>0</v>
      </c>
      <c r="V2023" s="21">
        <v>2495</v>
      </c>
      <c r="W2023" s="34">
        <v>47515</v>
      </c>
      <c r="X2023" s="109"/>
    </row>
    <row r="2024" spans="2:24" x14ac:dyDescent="0.2">
      <c r="B2024" s="14" t="s">
        <v>21495</v>
      </c>
      <c r="C2024" s="33" t="s">
        <v>10563</v>
      </c>
      <c r="D2024" s="16" t="s">
        <v>19324</v>
      </c>
      <c r="E2024" s="18" t="s">
        <v>26</v>
      </c>
      <c r="F2024" s="34">
        <v>41273</v>
      </c>
      <c r="G2024" s="20" t="s">
        <v>20922</v>
      </c>
      <c r="H2024" s="109"/>
      <c r="I2024" s="21">
        <v>1179705</v>
      </c>
      <c r="J2024" s="21">
        <v>1179705</v>
      </c>
      <c r="K2024" s="21">
        <v>1181287</v>
      </c>
      <c r="L2024" s="21">
        <v>1181103</v>
      </c>
      <c r="M2024" s="21"/>
      <c r="N2024" s="21">
        <v>-1398</v>
      </c>
      <c r="O2024" s="21"/>
      <c r="P2024" s="125">
        <v>-1398</v>
      </c>
      <c r="Q2024" s="21"/>
      <c r="R2024" s="21">
        <v>1179705</v>
      </c>
      <c r="S2024" s="21"/>
      <c r="T2024" s="21"/>
      <c r="U2024" s="125">
        <v>0</v>
      </c>
      <c r="V2024" s="21">
        <v>45117</v>
      </c>
      <c r="W2024" s="34">
        <v>45381</v>
      </c>
      <c r="X2024" s="109"/>
    </row>
    <row r="2025" spans="2:24" x14ac:dyDescent="0.2">
      <c r="B2025" s="14" t="s">
        <v>21494</v>
      </c>
      <c r="C2025" s="33" t="s">
        <v>10560</v>
      </c>
      <c r="D2025" s="16" t="s">
        <v>21493</v>
      </c>
      <c r="E2025" s="18" t="s">
        <v>26</v>
      </c>
      <c r="F2025" s="34">
        <v>41273</v>
      </c>
      <c r="G2025" s="20" t="s">
        <v>20922</v>
      </c>
      <c r="H2025" s="109"/>
      <c r="I2025" s="21">
        <v>1349320</v>
      </c>
      <c r="J2025" s="21">
        <v>1349320</v>
      </c>
      <c r="K2025" s="21">
        <v>1363501</v>
      </c>
      <c r="L2025" s="21">
        <v>1363637</v>
      </c>
      <c r="M2025" s="21"/>
      <c r="N2025" s="21">
        <v>-14317</v>
      </c>
      <c r="O2025" s="21"/>
      <c r="P2025" s="125">
        <v>-14317</v>
      </c>
      <c r="Q2025" s="21"/>
      <c r="R2025" s="21">
        <v>1349320</v>
      </c>
      <c r="S2025" s="21"/>
      <c r="T2025" s="21"/>
      <c r="U2025" s="125">
        <v>0</v>
      </c>
      <c r="V2025" s="21">
        <v>51654</v>
      </c>
      <c r="W2025" s="34">
        <v>45015</v>
      </c>
      <c r="X2025" s="109"/>
    </row>
    <row r="2026" spans="2:24" x14ac:dyDescent="0.2">
      <c r="B2026" s="14" t="s">
        <v>21492</v>
      </c>
      <c r="C2026" s="33" t="s">
        <v>21491</v>
      </c>
      <c r="D2026" s="16" t="s">
        <v>21490</v>
      </c>
      <c r="E2026" s="18" t="s">
        <v>26</v>
      </c>
      <c r="F2026" s="34">
        <v>41173</v>
      </c>
      <c r="G2026" s="20" t="s">
        <v>21489</v>
      </c>
      <c r="H2026" s="109"/>
      <c r="I2026" s="21">
        <v>2998481</v>
      </c>
      <c r="J2026" s="21">
        <v>3000000</v>
      </c>
      <c r="K2026" s="21">
        <v>2940000</v>
      </c>
      <c r="L2026" s="21">
        <v>2988680</v>
      </c>
      <c r="M2026" s="21"/>
      <c r="N2026" s="21">
        <v>9802</v>
      </c>
      <c r="O2026" s="21"/>
      <c r="P2026" s="125">
        <v>9802</v>
      </c>
      <c r="Q2026" s="21"/>
      <c r="R2026" s="21">
        <v>2998481</v>
      </c>
      <c r="S2026" s="21"/>
      <c r="T2026" s="21"/>
      <c r="U2026" s="125">
        <v>0</v>
      </c>
      <c r="V2026" s="21">
        <v>186958</v>
      </c>
      <c r="W2026" s="34">
        <v>41214</v>
      </c>
      <c r="X2026" s="109"/>
    </row>
    <row r="2027" spans="2:24" x14ac:dyDescent="0.2">
      <c r="B2027" s="14" t="s">
        <v>21488</v>
      </c>
      <c r="C2027" s="33" t="s">
        <v>21487</v>
      </c>
      <c r="D2027" s="16" t="s">
        <v>21486</v>
      </c>
      <c r="E2027" s="18" t="s">
        <v>26</v>
      </c>
      <c r="F2027" s="34">
        <v>41180</v>
      </c>
      <c r="G2027" s="20" t="s">
        <v>20597</v>
      </c>
      <c r="H2027" s="109"/>
      <c r="I2027" s="21">
        <v>7320000</v>
      </c>
      <c r="J2027" s="21">
        <v>7320000</v>
      </c>
      <c r="K2027" s="21">
        <v>7320000</v>
      </c>
      <c r="L2027" s="21">
        <v>7320000</v>
      </c>
      <c r="M2027" s="21"/>
      <c r="N2027" s="21"/>
      <c r="O2027" s="21"/>
      <c r="P2027" s="125"/>
      <c r="Q2027" s="21"/>
      <c r="R2027" s="21">
        <v>7320000</v>
      </c>
      <c r="S2027" s="21"/>
      <c r="T2027" s="21"/>
      <c r="U2027" s="125"/>
      <c r="V2027" s="21">
        <v>647413</v>
      </c>
      <c r="W2027" s="34">
        <v>42887</v>
      </c>
      <c r="X2027" s="109"/>
    </row>
    <row r="2028" spans="2:24" x14ac:dyDescent="0.2">
      <c r="B2028" s="14" t="s">
        <v>21485</v>
      </c>
      <c r="C2028" s="33" t="s">
        <v>10552</v>
      </c>
      <c r="D2028" s="16" t="s">
        <v>21484</v>
      </c>
      <c r="E2028" s="18" t="s">
        <v>26</v>
      </c>
      <c r="F2028" s="34">
        <v>41274</v>
      </c>
      <c r="G2028" s="20" t="s">
        <v>20922</v>
      </c>
      <c r="H2028" s="109"/>
      <c r="I2028" s="21">
        <v>360000</v>
      </c>
      <c r="J2028" s="21">
        <v>360000</v>
      </c>
      <c r="K2028" s="21">
        <v>360000</v>
      </c>
      <c r="L2028" s="21">
        <v>360000</v>
      </c>
      <c r="M2028" s="21"/>
      <c r="N2028" s="21"/>
      <c r="O2028" s="21"/>
      <c r="P2028" s="125"/>
      <c r="Q2028" s="21"/>
      <c r="R2028" s="21">
        <v>360000</v>
      </c>
      <c r="S2028" s="21"/>
      <c r="T2028" s="21"/>
      <c r="U2028" s="125"/>
      <c r="V2028" s="21">
        <v>14113</v>
      </c>
      <c r="W2028" s="34">
        <v>41698</v>
      </c>
      <c r="X2028" s="109"/>
    </row>
    <row r="2029" spans="2:24" x14ac:dyDescent="0.2">
      <c r="B2029" s="14" t="s">
        <v>21483</v>
      </c>
      <c r="C2029" s="33" t="s">
        <v>21482</v>
      </c>
      <c r="D2029" s="16" t="s">
        <v>21481</v>
      </c>
      <c r="E2029" s="18" t="s">
        <v>26</v>
      </c>
      <c r="F2029" s="34">
        <v>41271</v>
      </c>
      <c r="G2029" s="20" t="s">
        <v>3559</v>
      </c>
      <c r="H2029" s="109"/>
      <c r="I2029" s="21">
        <v>8000000</v>
      </c>
      <c r="J2029" s="21">
        <v>8000000</v>
      </c>
      <c r="K2029" s="21">
        <v>7988400</v>
      </c>
      <c r="L2029" s="21">
        <v>7996035</v>
      </c>
      <c r="M2029" s="21"/>
      <c r="N2029" s="21">
        <v>3965</v>
      </c>
      <c r="O2029" s="21"/>
      <c r="P2029" s="125">
        <v>3965</v>
      </c>
      <c r="Q2029" s="21"/>
      <c r="R2029" s="21">
        <v>8000000</v>
      </c>
      <c r="S2029" s="21"/>
      <c r="T2029" s="21"/>
      <c r="U2029" s="125">
        <v>0</v>
      </c>
      <c r="V2029" s="21">
        <v>172000</v>
      </c>
      <c r="W2029" s="34">
        <v>41271</v>
      </c>
      <c r="X2029" s="109"/>
    </row>
    <row r="2030" spans="2:24" x14ac:dyDescent="0.2">
      <c r="B2030" s="14" t="s">
        <v>21480</v>
      </c>
      <c r="C2030" s="33" t="s">
        <v>21478</v>
      </c>
      <c r="D2030" s="16" t="s">
        <v>21477</v>
      </c>
      <c r="E2030" s="18" t="s">
        <v>26</v>
      </c>
      <c r="F2030" s="34">
        <v>41137</v>
      </c>
      <c r="G2030" s="20" t="s">
        <v>19040</v>
      </c>
      <c r="H2030" s="109"/>
      <c r="I2030" s="21">
        <v>275000</v>
      </c>
      <c r="J2030" s="21">
        <v>4224800</v>
      </c>
      <c r="K2030" s="21">
        <v>4177271</v>
      </c>
      <c r="L2030" s="21">
        <v>243517</v>
      </c>
      <c r="M2030" s="21">
        <v>1058689</v>
      </c>
      <c r="N2030" s="21">
        <v>2503310</v>
      </c>
      <c r="O2030" s="21"/>
      <c r="P2030" s="125">
        <v>3561999</v>
      </c>
      <c r="Q2030" s="21"/>
      <c r="R2030" s="21">
        <v>3805516</v>
      </c>
      <c r="S2030" s="21"/>
      <c r="T2030" s="21">
        <v>-3530516</v>
      </c>
      <c r="U2030" s="125">
        <v>-3530516</v>
      </c>
      <c r="V2030" s="21">
        <v>68512</v>
      </c>
      <c r="W2030" s="34">
        <v>42463</v>
      </c>
      <c r="X2030" s="109"/>
    </row>
    <row r="2031" spans="2:24" x14ac:dyDescent="0.2">
      <c r="B2031" s="14" t="s">
        <v>21479</v>
      </c>
      <c r="C2031" s="33" t="s">
        <v>21478</v>
      </c>
      <c r="D2031" s="16" t="s">
        <v>21477</v>
      </c>
      <c r="E2031" s="18" t="s">
        <v>26</v>
      </c>
      <c r="F2031" s="34">
        <v>41002</v>
      </c>
      <c r="G2031" s="20" t="s">
        <v>21186</v>
      </c>
      <c r="H2031" s="109"/>
      <c r="I2031" s="21"/>
      <c r="J2031" s="21">
        <v>7825000</v>
      </c>
      <c r="K2031" s="21">
        <v>7736969</v>
      </c>
      <c r="L2031" s="21">
        <v>451033</v>
      </c>
      <c r="M2031" s="21">
        <v>1960861</v>
      </c>
      <c r="N2031" s="21">
        <v>-2411894</v>
      </c>
      <c r="O2031" s="21"/>
      <c r="P2031" s="125">
        <v>-451033</v>
      </c>
      <c r="Q2031" s="21"/>
      <c r="R2031" s="21"/>
      <c r="S2031" s="21"/>
      <c r="T2031" s="21"/>
      <c r="U2031" s="125">
        <v>0</v>
      </c>
      <c r="V2031" s="21">
        <v>59798</v>
      </c>
      <c r="W2031" s="34">
        <v>42463</v>
      </c>
      <c r="X2031" s="109"/>
    </row>
    <row r="2032" spans="2:24" x14ac:dyDescent="0.2">
      <c r="B2032" s="14" t="s">
        <v>21476</v>
      </c>
      <c r="C2032" s="33" t="s">
        <v>21475</v>
      </c>
      <c r="D2032" s="16" t="s">
        <v>21474</v>
      </c>
      <c r="E2032" s="18" t="s">
        <v>26</v>
      </c>
      <c r="F2032" s="34">
        <v>41183</v>
      </c>
      <c r="G2032" s="20" t="s">
        <v>3559</v>
      </c>
      <c r="H2032" s="109"/>
      <c r="I2032" s="21">
        <v>10696000</v>
      </c>
      <c r="J2032" s="21">
        <v>10696000</v>
      </c>
      <c r="K2032" s="21">
        <v>13279940</v>
      </c>
      <c r="L2032" s="21">
        <v>10986112</v>
      </c>
      <c r="M2032" s="21"/>
      <c r="N2032" s="21">
        <v>-290112</v>
      </c>
      <c r="O2032" s="21"/>
      <c r="P2032" s="125">
        <v>-290112</v>
      </c>
      <c r="Q2032" s="21"/>
      <c r="R2032" s="21">
        <v>10696000</v>
      </c>
      <c r="S2032" s="21"/>
      <c r="T2032" s="21"/>
      <c r="U2032" s="125">
        <v>0</v>
      </c>
      <c r="V2032" s="21">
        <v>949270</v>
      </c>
      <c r="W2032" s="34">
        <v>41183</v>
      </c>
      <c r="X2032" s="109"/>
    </row>
    <row r="2033" spans="2:24" x14ac:dyDescent="0.2">
      <c r="B2033" s="14" t="s">
        <v>21473</v>
      </c>
      <c r="C2033" s="33" t="s">
        <v>21472</v>
      </c>
      <c r="D2033" s="16" t="s">
        <v>21471</v>
      </c>
      <c r="E2033" s="18" t="s">
        <v>26</v>
      </c>
      <c r="F2033" s="34">
        <v>41105</v>
      </c>
      <c r="G2033" s="20" t="s">
        <v>3559</v>
      </c>
      <c r="H2033" s="109"/>
      <c r="I2033" s="21">
        <v>25000000</v>
      </c>
      <c r="J2033" s="21">
        <v>25000000</v>
      </c>
      <c r="K2033" s="21">
        <v>28566200</v>
      </c>
      <c r="L2033" s="21">
        <v>25441496</v>
      </c>
      <c r="M2033" s="21"/>
      <c r="N2033" s="21">
        <v>-441496</v>
      </c>
      <c r="O2033" s="21"/>
      <c r="P2033" s="125">
        <v>-441496</v>
      </c>
      <c r="Q2033" s="21"/>
      <c r="R2033" s="21">
        <v>25000000</v>
      </c>
      <c r="S2033" s="21"/>
      <c r="T2033" s="21"/>
      <c r="U2033" s="125">
        <v>0</v>
      </c>
      <c r="V2033" s="21">
        <v>2218750</v>
      </c>
      <c r="W2033" s="34">
        <v>41105</v>
      </c>
      <c r="X2033" s="109"/>
    </row>
    <row r="2034" spans="2:24" x14ac:dyDescent="0.2">
      <c r="B2034" s="14" t="s">
        <v>21470</v>
      </c>
      <c r="C2034" s="33" t="s">
        <v>5791</v>
      </c>
      <c r="D2034" s="16" t="s">
        <v>21469</v>
      </c>
      <c r="E2034" s="18" t="s">
        <v>26</v>
      </c>
      <c r="F2034" s="34">
        <v>40939</v>
      </c>
      <c r="G2034" s="20" t="s">
        <v>20922</v>
      </c>
      <c r="H2034" s="109"/>
      <c r="I2034" s="21">
        <v>736470</v>
      </c>
      <c r="J2034" s="21">
        <v>736470</v>
      </c>
      <c r="K2034" s="21">
        <v>736470</v>
      </c>
      <c r="L2034" s="21">
        <v>736470</v>
      </c>
      <c r="M2034" s="21"/>
      <c r="N2034" s="21"/>
      <c r="O2034" s="21"/>
      <c r="P2034" s="125"/>
      <c r="Q2034" s="21"/>
      <c r="R2034" s="21">
        <v>736470</v>
      </c>
      <c r="S2034" s="21"/>
      <c r="T2034" s="21"/>
      <c r="U2034" s="125"/>
      <c r="V2034" s="21">
        <v>22241</v>
      </c>
      <c r="W2034" s="34">
        <v>43131</v>
      </c>
      <c r="X2034" s="109"/>
    </row>
    <row r="2035" spans="2:24" x14ac:dyDescent="0.2">
      <c r="B2035" s="14" t="s">
        <v>21468</v>
      </c>
      <c r="C2035" s="33" t="s">
        <v>5788</v>
      </c>
      <c r="D2035" s="16" t="s">
        <v>21467</v>
      </c>
      <c r="E2035" s="18" t="s">
        <v>26</v>
      </c>
      <c r="F2035" s="34">
        <v>41263</v>
      </c>
      <c r="G2035" s="20" t="s">
        <v>20922</v>
      </c>
      <c r="H2035" s="109"/>
      <c r="I2035" s="21">
        <v>367448</v>
      </c>
      <c r="J2035" s="21">
        <v>367448</v>
      </c>
      <c r="K2035" s="21">
        <v>406253</v>
      </c>
      <c r="L2035" s="21">
        <v>403857</v>
      </c>
      <c r="M2035" s="21"/>
      <c r="N2035" s="21">
        <v>-36409</v>
      </c>
      <c r="O2035" s="21"/>
      <c r="P2035" s="125">
        <v>-36409</v>
      </c>
      <c r="Q2035" s="21"/>
      <c r="R2035" s="21">
        <v>367448</v>
      </c>
      <c r="S2035" s="21"/>
      <c r="T2035" s="21"/>
      <c r="U2035" s="125">
        <v>0</v>
      </c>
      <c r="V2035" s="21">
        <v>19137</v>
      </c>
      <c r="W2035" s="34">
        <v>45950</v>
      </c>
      <c r="X2035" s="109"/>
    </row>
    <row r="2036" spans="2:24" x14ac:dyDescent="0.2">
      <c r="B2036" s="14" t="s">
        <v>21466</v>
      </c>
      <c r="C2036" s="33" t="s">
        <v>21465</v>
      </c>
      <c r="D2036" s="16" t="s">
        <v>21464</v>
      </c>
      <c r="E2036" s="18" t="s">
        <v>26</v>
      </c>
      <c r="F2036" s="34">
        <v>41105</v>
      </c>
      <c r="G2036" s="20" t="s">
        <v>3559</v>
      </c>
      <c r="H2036" s="109"/>
      <c r="I2036" s="21">
        <v>16494000</v>
      </c>
      <c r="J2036" s="21">
        <v>16494000</v>
      </c>
      <c r="K2036" s="21">
        <v>17808617</v>
      </c>
      <c r="L2036" s="21">
        <v>16609854</v>
      </c>
      <c r="M2036" s="21"/>
      <c r="N2036" s="21">
        <v>-115854</v>
      </c>
      <c r="O2036" s="21"/>
      <c r="P2036" s="125">
        <v>-115854</v>
      </c>
      <c r="Q2036" s="21"/>
      <c r="R2036" s="21">
        <v>16494000</v>
      </c>
      <c r="S2036" s="21"/>
      <c r="T2036" s="21"/>
      <c r="U2036" s="125">
        <v>0</v>
      </c>
      <c r="V2036" s="21">
        <v>1092728</v>
      </c>
      <c r="W2036" s="34">
        <v>41105</v>
      </c>
      <c r="X2036" s="109"/>
    </row>
    <row r="2037" spans="2:24" x14ac:dyDescent="0.2">
      <c r="B2037" s="14" t="s">
        <v>21463</v>
      </c>
      <c r="C2037" s="33" t="s">
        <v>21461</v>
      </c>
      <c r="D2037" s="16" t="s">
        <v>21460</v>
      </c>
      <c r="E2037" s="18" t="s">
        <v>26</v>
      </c>
      <c r="F2037" s="34">
        <v>41092</v>
      </c>
      <c r="G2037" s="20" t="s">
        <v>20597</v>
      </c>
      <c r="H2037" s="109"/>
      <c r="I2037" s="21">
        <v>5508400</v>
      </c>
      <c r="J2037" s="21">
        <v>5508400</v>
      </c>
      <c r="K2037" s="21">
        <v>5508400</v>
      </c>
      <c r="L2037" s="21">
        <v>5508400</v>
      </c>
      <c r="M2037" s="21"/>
      <c r="N2037" s="21"/>
      <c r="O2037" s="21"/>
      <c r="P2037" s="125"/>
      <c r="Q2037" s="21"/>
      <c r="R2037" s="21">
        <v>5508400</v>
      </c>
      <c r="S2037" s="21"/>
      <c r="T2037" s="21"/>
      <c r="U2037" s="125"/>
      <c r="V2037" s="21">
        <v>1067019</v>
      </c>
      <c r="W2037" s="34">
        <v>42553</v>
      </c>
      <c r="X2037" s="109"/>
    </row>
    <row r="2038" spans="2:24" x14ac:dyDescent="0.2">
      <c r="B2038" s="14" t="s">
        <v>21462</v>
      </c>
      <c r="C2038" s="33" t="s">
        <v>21461</v>
      </c>
      <c r="D2038" s="16" t="s">
        <v>21460</v>
      </c>
      <c r="E2038" s="18" t="s">
        <v>26</v>
      </c>
      <c r="F2038" s="34">
        <v>40910</v>
      </c>
      <c r="G2038" s="20" t="s">
        <v>20922</v>
      </c>
      <c r="H2038" s="109"/>
      <c r="I2038" s="21">
        <v>843403</v>
      </c>
      <c r="J2038" s="21">
        <v>843403</v>
      </c>
      <c r="K2038" s="21">
        <v>843403</v>
      </c>
      <c r="L2038" s="21">
        <v>843403</v>
      </c>
      <c r="M2038" s="21"/>
      <c r="N2038" s="21"/>
      <c r="O2038" s="21"/>
      <c r="P2038" s="125"/>
      <c r="Q2038" s="21"/>
      <c r="R2038" s="21">
        <v>843403</v>
      </c>
      <c r="S2038" s="21"/>
      <c r="T2038" s="21"/>
      <c r="U2038" s="125"/>
      <c r="V2038" s="21">
        <v>20706</v>
      </c>
      <c r="W2038" s="34">
        <v>42553</v>
      </c>
      <c r="X2038" s="109"/>
    </row>
    <row r="2039" spans="2:24" x14ac:dyDescent="0.2">
      <c r="B2039" s="14" t="s">
        <v>21459</v>
      </c>
      <c r="C2039" s="33" t="s">
        <v>5782</v>
      </c>
      <c r="D2039" s="16" t="s">
        <v>21458</v>
      </c>
      <c r="E2039" s="18" t="s">
        <v>26</v>
      </c>
      <c r="F2039" s="34">
        <v>41117</v>
      </c>
      <c r="G2039" s="20" t="s">
        <v>20922</v>
      </c>
      <c r="H2039" s="109"/>
      <c r="I2039" s="21">
        <v>390156</v>
      </c>
      <c r="J2039" s="21">
        <v>390156</v>
      </c>
      <c r="K2039" s="21">
        <v>390156</v>
      </c>
      <c r="L2039" s="21">
        <v>390156</v>
      </c>
      <c r="M2039" s="21"/>
      <c r="N2039" s="21"/>
      <c r="O2039" s="21"/>
      <c r="P2039" s="125"/>
      <c r="Q2039" s="21"/>
      <c r="R2039" s="21">
        <v>390156</v>
      </c>
      <c r="S2039" s="21"/>
      <c r="T2039" s="21"/>
      <c r="U2039" s="125"/>
      <c r="V2039" s="21">
        <v>25867</v>
      </c>
      <c r="W2039" s="34">
        <v>44588</v>
      </c>
      <c r="X2039" s="109"/>
    </row>
    <row r="2040" spans="2:24" x14ac:dyDescent="0.2">
      <c r="B2040" s="14" t="s">
        <v>21457</v>
      </c>
      <c r="C2040" s="33" t="s">
        <v>5776</v>
      </c>
      <c r="D2040" s="16" t="s">
        <v>21456</v>
      </c>
      <c r="E2040" s="18" t="s">
        <v>26</v>
      </c>
      <c r="F2040" s="34">
        <v>41092</v>
      </c>
      <c r="G2040" s="20" t="s">
        <v>20922</v>
      </c>
      <c r="H2040" s="109"/>
      <c r="I2040" s="21">
        <v>6132</v>
      </c>
      <c r="J2040" s="21">
        <v>6132</v>
      </c>
      <c r="K2040" s="21">
        <v>6132</v>
      </c>
      <c r="L2040" s="21">
        <v>6132</v>
      </c>
      <c r="M2040" s="21"/>
      <c r="N2040" s="21"/>
      <c r="O2040" s="21"/>
      <c r="P2040" s="125"/>
      <c r="Q2040" s="21"/>
      <c r="R2040" s="21">
        <v>6132</v>
      </c>
      <c r="S2040" s="21"/>
      <c r="T2040" s="21"/>
      <c r="U2040" s="125"/>
      <c r="V2040" s="21">
        <v>227</v>
      </c>
      <c r="W2040" s="34">
        <v>45293</v>
      </c>
      <c r="X2040" s="109"/>
    </row>
    <row r="2041" spans="2:24" x14ac:dyDescent="0.2">
      <c r="B2041" s="14" t="s">
        <v>21455</v>
      </c>
      <c r="C2041" s="33" t="s">
        <v>5773</v>
      </c>
      <c r="D2041" s="16" t="s">
        <v>21454</v>
      </c>
      <c r="E2041" s="18" t="s">
        <v>26</v>
      </c>
      <c r="F2041" s="34">
        <v>41092</v>
      </c>
      <c r="G2041" s="20" t="s">
        <v>20922</v>
      </c>
      <c r="H2041" s="109"/>
      <c r="I2041" s="21">
        <v>224109</v>
      </c>
      <c r="J2041" s="21">
        <v>224109</v>
      </c>
      <c r="K2041" s="21">
        <v>224109</v>
      </c>
      <c r="L2041" s="21">
        <v>224109</v>
      </c>
      <c r="M2041" s="21"/>
      <c r="N2041" s="21"/>
      <c r="O2041" s="21"/>
      <c r="P2041" s="125"/>
      <c r="Q2041" s="21"/>
      <c r="R2041" s="21">
        <v>224109</v>
      </c>
      <c r="S2041" s="21"/>
      <c r="T2041" s="21"/>
      <c r="U2041" s="125"/>
      <c r="V2041" s="21">
        <v>7778</v>
      </c>
      <c r="W2041" s="34">
        <v>47120</v>
      </c>
      <c r="X2041" s="109"/>
    </row>
    <row r="2042" spans="2:24" x14ac:dyDescent="0.2">
      <c r="B2042" s="14" t="s">
        <v>21453</v>
      </c>
      <c r="C2042" s="33" t="s">
        <v>5770</v>
      </c>
      <c r="D2042" s="16" t="s">
        <v>21452</v>
      </c>
      <c r="E2042" s="18" t="s">
        <v>26</v>
      </c>
      <c r="F2042" s="34">
        <v>41092</v>
      </c>
      <c r="G2042" s="20" t="s">
        <v>20922</v>
      </c>
      <c r="H2042" s="109"/>
      <c r="I2042" s="21">
        <v>703429</v>
      </c>
      <c r="J2042" s="21">
        <v>703429</v>
      </c>
      <c r="K2042" s="21">
        <v>703429</v>
      </c>
      <c r="L2042" s="21">
        <v>703429</v>
      </c>
      <c r="M2042" s="21"/>
      <c r="N2042" s="21"/>
      <c r="O2042" s="21"/>
      <c r="P2042" s="125"/>
      <c r="Q2042" s="21"/>
      <c r="R2042" s="21">
        <v>703429</v>
      </c>
      <c r="S2042" s="21"/>
      <c r="T2042" s="21"/>
      <c r="U2042" s="125"/>
      <c r="V2042" s="21">
        <v>31021</v>
      </c>
      <c r="W2042" s="34">
        <v>47850</v>
      </c>
      <c r="X2042" s="109"/>
    </row>
    <row r="2043" spans="2:24" x14ac:dyDescent="0.2">
      <c r="B2043" s="14" t="s">
        <v>21451</v>
      </c>
      <c r="C2043" s="33" t="s">
        <v>21450</v>
      </c>
      <c r="D2043" s="16" t="s">
        <v>21449</v>
      </c>
      <c r="E2043" s="18" t="s">
        <v>26</v>
      </c>
      <c r="F2043" s="34">
        <v>40923</v>
      </c>
      <c r="G2043" s="20" t="s">
        <v>3559</v>
      </c>
      <c r="H2043" s="109"/>
      <c r="I2043" s="21">
        <v>3500000</v>
      </c>
      <c r="J2043" s="21">
        <v>3500000</v>
      </c>
      <c r="K2043" s="21">
        <v>3484145</v>
      </c>
      <c r="L2043" s="21">
        <v>3500000</v>
      </c>
      <c r="M2043" s="21"/>
      <c r="N2043" s="21"/>
      <c r="O2043" s="21"/>
      <c r="P2043" s="125">
        <f>SCDPT4!M2043+SCDPT4!N2043-SCDPT4!O2043</f>
        <v>0</v>
      </c>
      <c r="Q2043" s="21"/>
      <c r="R2043" s="21">
        <v>3500000</v>
      </c>
      <c r="S2043" s="21"/>
      <c r="T2043" s="21"/>
      <c r="U2043" s="125">
        <f>SCDPT4!S2043+SCDPT4!T2043</f>
        <v>0</v>
      </c>
      <c r="V2043" s="21">
        <v>87500</v>
      </c>
      <c r="W2043" s="34">
        <v>40923</v>
      </c>
      <c r="X2043" s="109"/>
    </row>
    <row r="2044" spans="2:24" x14ac:dyDescent="0.2">
      <c r="B2044" s="14" t="s">
        <v>21448</v>
      </c>
      <c r="C2044" s="33" t="s">
        <v>10387</v>
      </c>
      <c r="D2044" s="16" t="s">
        <v>21447</v>
      </c>
      <c r="E2044" s="18" t="s">
        <v>26</v>
      </c>
      <c r="F2044" s="34">
        <v>40923</v>
      </c>
      <c r="G2044" s="20" t="s">
        <v>20922</v>
      </c>
      <c r="H2044" s="109"/>
      <c r="I2044" s="21">
        <v>769231</v>
      </c>
      <c r="J2044" s="21">
        <v>769231</v>
      </c>
      <c r="K2044" s="21">
        <v>769231</v>
      </c>
      <c r="L2044" s="21">
        <v>769231</v>
      </c>
      <c r="M2044" s="21"/>
      <c r="N2044" s="21"/>
      <c r="O2044" s="21"/>
      <c r="P2044" s="125"/>
      <c r="Q2044" s="21"/>
      <c r="R2044" s="21">
        <v>769231</v>
      </c>
      <c r="S2044" s="21"/>
      <c r="T2044" s="21"/>
      <c r="U2044" s="125"/>
      <c r="V2044" s="21">
        <v>25769</v>
      </c>
      <c r="W2044" s="34">
        <v>43480</v>
      </c>
      <c r="X2044" s="109"/>
    </row>
    <row r="2045" spans="2:24" x14ac:dyDescent="0.2">
      <c r="B2045" s="14" t="s">
        <v>21446</v>
      </c>
      <c r="C2045" s="33" t="s">
        <v>21445</v>
      </c>
      <c r="D2045" s="16" t="s">
        <v>21444</v>
      </c>
      <c r="E2045" s="18" t="s">
        <v>26</v>
      </c>
      <c r="F2045" s="34">
        <v>41261</v>
      </c>
      <c r="G2045" s="20" t="s">
        <v>3559</v>
      </c>
      <c r="H2045" s="109"/>
      <c r="I2045" s="21">
        <v>19000000</v>
      </c>
      <c r="J2045" s="21">
        <v>19000000</v>
      </c>
      <c r="K2045" s="21">
        <v>19000000</v>
      </c>
      <c r="L2045" s="21">
        <v>19000000</v>
      </c>
      <c r="M2045" s="21"/>
      <c r="N2045" s="21"/>
      <c r="O2045" s="21"/>
      <c r="P2045" s="125"/>
      <c r="Q2045" s="21"/>
      <c r="R2045" s="21">
        <v>19000000</v>
      </c>
      <c r="S2045" s="21"/>
      <c r="T2045" s="21"/>
      <c r="U2045" s="125"/>
      <c r="V2045" s="21">
        <v>1170400</v>
      </c>
      <c r="W2045" s="34">
        <v>41261</v>
      </c>
      <c r="X2045" s="109"/>
    </row>
    <row r="2046" spans="2:24" x14ac:dyDescent="0.2">
      <c r="B2046" s="14" t="s">
        <v>21443</v>
      </c>
      <c r="C2046" s="33" t="s">
        <v>10368</v>
      </c>
      <c r="D2046" s="16" t="s">
        <v>21442</v>
      </c>
      <c r="E2046" s="18" t="s">
        <v>26</v>
      </c>
      <c r="F2046" s="34">
        <v>41183</v>
      </c>
      <c r="G2046" s="20" t="s">
        <v>20922</v>
      </c>
      <c r="H2046" s="109"/>
      <c r="I2046" s="21">
        <v>2377083</v>
      </c>
      <c r="J2046" s="21">
        <v>2377083</v>
      </c>
      <c r="K2046" s="21">
        <v>2375776</v>
      </c>
      <c r="L2046" s="21">
        <v>2377083</v>
      </c>
      <c r="M2046" s="21"/>
      <c r="N2046" s="21"/>
      <c r="O2046" s="21"/>
      <c r="P2046" s="125"/>
      <c r="Q2046" s="21"/>
      <c r="R2046" s="21">
        <v>2377083</v>
      </c>
      <c r="S2046" s="21"/>
      <c r="T2046" s="21"/>
      <c r="U2046" s="125"/>
      <c r="V2046" s="21">
        <v>130769</v>
      </c>
      <c r="W2046" s="34">
        <v>42644</v>
      </c>
      <c r="X2046" s="109"/>
    </row>
    <row r="2047" spans="2:24" x14ac:dyDescent="0.2">
      <c r="B2047" s="14" t="s">
        <v>21441</v>
      </c>
      <c r="C2047" s="33" t="s">
        <v>21440</v>
      </c>
      <c r="D2047" s="16" t="s">
        <v>21439</v>
      </c>
      <c r="E2047" s="18" t="s">
        <v>26</v>
      </c>
      <c r="F2047" s="34">
        <v>41014</v>
      </c>
      <c r="G2047" s="20" t="s">
        <v>3559</v>
      </c>
      <c r="H2047" s="109"/>
      <c r="I2047" s="21">
        <v>6000000</v>
      </c>
      <c r="J2047" s="21">
        <v>6000000</v>
      </c>
      <c r="K2047" s="21">
        <v>5985000</v>
      </c>
      <c r="L2047" s="21">
        <v>5999486</v>
      </c>
      <c r="M2047" s="21"/>
      <c r="N2047" s="21">
        <v>514</v>
      </c>
      <c r="O2047" s="21"/>
      <c r="P2047" s="125">
        <v>514</v>
      </c>
      <c r="Q2047" s="21"/>
      <c r="R2047" s="21">
        <v>6000000</v>
      </c>
      <c r="S2047" s="21"/>
      <c r="T2047" s="21"/>
      <c r="U2047" s="125">
        <v>0</v>
      </c>
      <c r="V2047" s="21">
        <v>206250</v>
      </c>
      <c r="W2047" s="34">
        <v>41014</v>
      </c>
      <c r="X2047" s="109"/>
    </row>
    <row r="2048" spans="2:24" x14ac:dyDescent="0.2">
      <c r="B2048" s="14" t="s">
        <v>21438</v>
      </c>
      <c r="C2048" s="33" t="s">
        <v>21437</v>
      </c>
      <c r="D2048" s="16" t="s">
        <v>21436</v>
      </c>
      <c r="E2048" s="18" t="s">
        <v>26</v>
      </c>
      <c r="F2048" s="34">
        <v>41030</v>
      </c>
      <c r="G2048" s="20" t="s">
        <v>3559</v>
      </c>
      <c r="H2048" s="109"/>
      <c r="I2048" s="21">
        <v>3415000</v>
      </c>
      <c r="J2048" s="21">
        <v>3415000</v>
      </c>
      <c r="K2048" s="21">
        <v>3411039</v>
      </c>
      <c r="L2048" s="21">
        <v>3414575</v>
      </c>
      <c r="M2048" s="21"/>
      <c r="N2048" s="21">
        <v>425</v>
      </c>
      <c r="O2048" s="21"/>
      <c r="P2048" s="125">
        <v>425</v>
      </c>
      <c r="Q2048" s="21"/>
      <c r="R2048" s="21">
        <v>3415000</v>
      </c>
      <c r="S2048" s="21"/>
      <c r="T2048" s="21"/>
      <c r="U2048" s="125">
        <v>0</v>
      </c>
      <c r="V2048" s="21">
        <v>96047</v>
      </c>
      <c r="W2048" s="34">
        <v>41030</v>
      </c>
      <c r="X2048" s="109"/>
    </row>
    <row r="2049" spans="2:24" x14ac:dyDescent="0.2">
      <c r="B2049" s="14" t="s">
        <v>21435</v>
      </c>
      <c r="C2049" s="33" t="s">
        <v>10336</v>
      </c>
      <c r="D2049" s="16" t="s">
        <v>21434</v>
      </c>
      <c r="E2049" s="18" t="s">
        <v>26</v>
      </c>
      <c r="F2049" s="34">
        <v>41260</v>
      </c>
      <c r="G2049" s="20" t="s">
        <v>21433</v>
      </c>
      <c r="H2049" s="109"/>
      <c r="I2049" s="21">
        <v>266967</v>
      </c>
      <c r="J2049" s="21">
        <v>268000</v>
      </c>
      <c r="K2049" s="21">
        <v>266494</v>
      </c>
      <c r="L2049" s="21">
        <v>266848</v>
      </c>
      <c r="M2049" s="21"/>
      <c r="N2049" s="21">
        <v>119</v>
      </c>
      <c r="O2049" s="21"/>
      <c r="P2049" s="125">
        <v>119</v>
      </c>
      <c r="Q2049" s="21"/>
      <c r="R2049" s="21">
        <v>266967</v>
      </c>
      <c r="S2049" s="21"/>
      <c r="T2049" s="21"/>
      <c r="U2049" s="125">
        <v>0</v>
      </c>
      <c r="V2049" s="21">
        <v>26446</v>
      </c>
      <c r="W2049" s="34">
        <v>43405</v>
      </c>
      <c r="X2049" s="109"/>
    </row>
    <row r="2050" spans="2:24" x14ac:dyDescent="0.2">
      <c r="B2050" s="14" t="s">
        <v>21432</v>
      </c>
      <c r="C2050" s="33" t="s">
        <v>10305</v>
      </c>
      <c r="D2050" s="16" t="s">
        <v>21431</v>
      </c>
      <c r="E2050" s="18" t="s">
        <v>26</v>
      </c>
      <c r="F2050" s="34">
        <v>41244</v>
      </c>
      <c r="G2050" s="20" t="s">
        <v>20922</v>
      </c>
      <c r="H2050" s="109"/>
      <c r="I2050" s="21">
        <v>241085</v>
      </c>
      <c r="J2050" s="21">
        <v>241085</v>
      </c>
      <c r="K2050" s="21">
        <v>261498</v>
      </c>
      <c r="L2050" s="21">
        <v>250975</v>
      </c>
      <c r="M2050" s="21"/>
      <c r="N2050" s="21">
        <v>-9890</v>
      </c>
      <c r="O2050" s="21"/>
      <c r="P2050" s="125">
        <v>-9890</v>
      </c>
      <c r="Q2050" s="21"/>
      <c r="R2050" s="21">
        <v>241085</v>
      </c>
      <c r="S2050" s="21"/>
      <c r="T2050" s="21"/>
      <c r="U2050" s="125">
        <v>0</v>
      </c>
      <c r="V2050" s="21">
        <v>9539</v>
      </c>
      <c r="W2050" s="34">
        <v>43831</v>
      </c>
      <c r="X2050" s="109"/>
    </row>
    <row r="2051" spans="2:24" x14ac:dyDescent="0.2">
      <c r="B2051" s="14" t="s">
        <v>21430</v>
      </c>
      <c r="C2051" s="33" t="s">
        <v>21429</v>
      </c>
      <c r="D2051" s="16" t="s">
        <v>21428</v>
      </c>
      <c r="E2051" s="18" t="s">
        <v>26</v>
      </c>
      <c r="F2051" s="34">
        <v>41136</v>
      </c>
      <c r="G2051" s="20" t="s">
        <v>21186</v>
      </c>
      <c r="H2051" s="109"/>
      <c r="I2051" s="21">
        <v>5960339</v>
      </c>
      <c r="J2051" s="21">
        <v>5960339</v>
      </c>
      <c r="K2051" s="21">
        <v>5960250</v>
      </c>
      <c r="L2051" s="21">
        <v>5960306</v>
      </c>
      <c r="M2051" s="21"/>
      <c r="N2051" s="21">
        <v>33</v>
      </c>
      <c r="O2051" s="21"/>
      <c r="P2051" s="125">
        <v>33</v>
      </c>
      <c r="Q2051" s="21"/>
      <c r="R2051" s="21">
        <v>5960339</v>
      </c>
      <c r="S2051" s="21"/>
      <c r="T2051" s="21"/>
      <c r="U2051" s="125">
        <v>0</v>
      </c>
      <c r="V2051" s="21">
        <v>29288</v>
      </c>
      <c r="W2051" s="34">
        <v>41442</v>
      </c>
      <c r="X2051" s="109"/>
    </row>
    <row r="2052" spans="2:24" x14ac:dyDescent="0.2">
      <c r="B2052" s="14" t="s">
        <v>21427</v>
      </c>
      <c r="C2052" s="33" t="s">
        <v>8000</v>
      </c>
      <c r="D2052" s="16" t="s">
        <v>21426</v>
      </c>
      <c r="E2052" s="18" t="s">
        <v>26</v>
      </c>
      <c r="F2052" s="34">
        <v>41244</v>
      </c>
      <c r="G2052" s="20" t="s">
        <v>21186</v>
      </c>
      <c r="H2052" s="109"/>
      <c r="I2052" s="21">
        <v>2586770</v>
      </c>
      <c r="J2052" s="21">
        <v>2586770</v>
      </c>
      <c r="K2052" s="21">
        <v>2482491</v>
      </c>
      <c r="L2052" s="21">
        <v>2544615</v>
      </c>
      <c r="M2052" s="21"/>
      <c r="N2052" s="21">
        <v>42154</v>
      </c>
      <c r="O2052" s="21"/>
      <c r="P2052" s="125">
        <v>42154</v>
      </c>
      <c r="Q2052" s="21"/>
      <c r="R2052" s="21">
        <v>2586770</v>
      </c>
      <c r="S2052" s="21"/>
      <c r="T2052" s="21"/>
      <c r="U2052" s="125">
        <v>0</v>
      </c>
      <c r="V2052" s="21">
        <v>36396</v>
      </c>
      <c r="W2052" s="34">
        <v>49607</v>
      </c>
      <c r="X2052" s="109"/>
    </row>
    <row r="2053" spans="2:24" x14ac:dyDescent="0.2">
      <c r="B2053" s="14" t="s">
        <v>21425</v>
      </c>
      <c r="C2053" s="33" t="s">
        <v>7996</v>
      </c>
      <c r="D2053" s="16" t="s">
        <v>21424</v>
      </c>
      <c r="E2053" s="18" t="s">
        <v>26</v>
      </c>
      <c r="F2053" s="34">
        <v>41244</v>
      </c>
      <c r="G2053" s="20" t="s">
        <v>21186</v>
      </c>
      <c r="H2053" s="109"/>
      <c r="I2053" s="21">
        <v>125860</v>
      </c>
      <c r="J2053" s="21">
        <v>125860</v>
      </c>
      <c r="K2053" s="21">
        <v>124522</v>
      </c>
      <c r="L2053" s="21">
        <v>111717</v>
      </c>
      <c r="M2053" s="21"/>
      <c r="N2053" s="21">
        <v>14143</v>
      </c>
      <c r="O2053" s="21"/>
      <c r="P2053" s="125">
        <v>14143</v>
      </c>
      <c r="Q2053" s="21"/>
      <c r="R2053" s="21">
        <v>125860</v>
      </c>
      <c r="S2053" s="21"/>
      <c r="T2053" s="21"/>
      <c r="U2053" s="125">
        <v>0</v>
      </c>
      <c r="V2053" s="21">
        <v>2814</v>
      </c>
      <c r="W2053" s="34">
        <v>49699</v>
      </c>
      <c r="X2053" s="109"/>
    </row>
    <row r="2054" spans="2:24" x14ac:dyDescent="0.2">
      <c r="B2054" s="14" t="s">
        <v>21423</v>
      </c>
      <c r="C2054" s="33" t="s">
        <v>21422</v>
      </c>
      <c r="D2054" s="16" t="s">
        <v>21421</v>
      </c>
      <c r="E2054" s="18" t="s">
        <v>26</v>
      </c>
      <c r="F2054" s="34">
        <v>41244</v>
      </c>
      <c r="G2054" s="20" t="s">
        <v>21186</v>
      </c>
      <c r="H2054" s="109"/>
      <c r="I2054" s="21">
        <v>22100</v>
      </c>
      <c r="J2054" s="21">
        <v>22100</v>
      </c>
      <c r="K2054" s="21">
        <v>22100</v>
      </c>
      <c r="L2054" s="21">
        <v>22100</v>
      </c>
      <c r="M2054" s="21"/>
      <c r="N2054" s="21"/>
      <c r="O2054" s="21"/>
      <c r="P2054" s="125"/>
      <c r="Q2054" s="21"/>
      <c r="R2054" s="21">
        <v>22100</v>
      </c>
      <c r="S2054" s="21"/>
      <c r="T2054" s="21"/>
      <c r="U2054" s="125"/>
      <c r="V2054" s="21">
        <v>318</v>
      </c>
      <c r="W2054" s="34">
        <v>49577</v>
      </c>
      <c r="X2054" s="109"/>
    </row>
    <row r="2055" spans="2:24" x14ac:dyDescent="0.2">
      <c r="B2055" s="14" t="s">
        <v>21420</v>
      </c>
      <c r="C2055" s="33" t="s">
        <v>10291</v>
      </c>
      <c r="D2055" s="16" t="s">
        <v>21419</v>
      </c>
      <c r="E2055" s="18" t="s">
        <v>26</v>
      </c>
      <c r="F2055" s="34">
        <v>41258</v>
      </c>
      <c r="G2055" s="20" t="s">
        <v>20922</v>
      </c>
      <c r="H2055" s="109"/>
      <c r="I2055" s="21">
        <v>1441011</v>
      </c>
      <c r="J2055" s="21">
        <v>1441011</v>
      </c>
      <c r="K2055" s="21">
        <v>1441011</v>
      </c>
      <c r="L2055" s="21">
        <v>1441011</v>
      </c>
      <c r="M2055" s="21"/>
      <c r="N2055" s="21"/>
      <c r="O2055" s="21"/>
      <c r="P2055" s="125"/>
      <c r="Q2055" s="21"/>
      <c r="R2055" s="21">
        <v>1441011</v>
      </c>
      <c r="S2055" s="21"/>
      <c r="T2055" s="21"/>
      <c r="U2055" s="125"/>
      <c r="V2055" s="21">
        <v>52060</v>
      </c>
      <c r="W2055" s="34">
        <v>42323</v>
      </c>
      <c r="X2055" s="109"/>
    </row>
    <row r="2056" spans="2:24" x14ac:dyDescent="0.2">
      <c r="B2056" s="14" t="s">
        <v>21418</v>
      </c>
      <c r="C2056" s="33" t="s">
        <v>21417</v>
      </c>
      <c r="D2056" s="16" t="s">
        <v>21416</v>
      </c>
      <c r="E2056" s="18" t="s">
        <v>26</v>
      </c>
      <c r="F2056" s="34">
        <v>41122</v>
      </c>
      <c r="G2056" s="20" t="s">
        <v>21186</v>
      </c>
      <c r="H2056" s="109"/>
      <c r="I2056" s="21"/>
      <c r="J2056" s="21"/>
      <c r="K2056" s="21">
        <v>653953</v>
      </c>
      <c r="L2056" s="21">
        <v>694118</v>
      </c>
      <c r="M2056" s="21"/>
      <c r="N2056" s="21">
        <v>-692514</v>
      </c>
      <c r="O2056" s="21">
        <v>1605</v>
      </c>
      <c r="P2056" s="125">
        <v>-694119</v>
      </c>
      <c r="Q2056" s="21"/>
      <c r="R2056" s="21"/>
      <c r="S2056" s="21"/>
      <c r="T2056" s="21"/>
      <c r="U2056" s="125">
        <v>0</v>
      </c>
      <c r="V2056" s="21">
        <v>884860</v>
      </c>
      <c r="W2056" s="34">
        <v>52062</v>
      </c>
      <c r="X2056" s="109"/>
    </row>
    <row r="2057" spans="2:24" x14ac:dyDescent="0.2">
      <c r="B2057" s="14" t="s">
        <v>21415</v>
      </c>
      <c r="C2057" s="33" t="s">
        <v>21414</v>
      </c>
      <c r="D2057" s="16" t="s">
        <v>21413</v>
      </c>
      <c r="E2057" s="18" t="s">
        <v>26</v>
      </c>
      <c r="F2057" s="34">
        <v>41153</v>
      </c>
      <c r="G2057" s="20" t="s">
        <v>21186</v>
      </c>
      <c r="H2057" s="109"/>
      <c r="I2057" s="21">
        <v>5000000</v>
      </c>
      <c r="J2057" s="21">
        <v>5000000</v>
      </c>
      <c r="K2057" s="21">
        <v>5024639</v>
      </c>
      <c r="L2057" s="21">
        <v>5000000</v>
      </c>
      <c r="M2057" s="21"/>
      <c r="N2057" s="21"/>
      <c r="O2057" s="21"/>
      <c r="P2057" s="125"/>
      <c r="Q2057" s="21"/>
      <c r="R2057" s="21">
        <v>5000000</v>
      </c>
      <c r="S2057" s="21"/>
      <c r="T2057" s="21"/>
      <c r="U2057" s="125"/>
      <c r="V2057" s="21">
        <v>197775</v>
      </c>
      <c r="W2057" s="34">
        <v>49263</v>
      </c>
      <c r="X2057" s="109"/>
    </row>
    <row r="2058" spans="2:24" x14ac:dyDescent="0.2">
      <c r="B2058" s="14" t="s">
        <v>21412</v>
      </c>
      <c r="C2058" s="33" t="s">
        <v>21411</v>
      </c>
      <c r="D2058" s="16" t="s">
        <v>21410</v>
      </c>
      <c r="E2058" s="18" t="s">
        <v>26</v>
      </c>
      <c r="F2058" s="34">
        <v>41183</v>
      </c>
      <c r="G2058" s="20" t="s">
        <v>21186</v>
      </c>
      <c r="H2058" s="109"/>
      <c r="I2058" s="21">
        <v>4500000</v>
      </c>
      <c r="J2058" s="21">
        <v>4500000</v>
      </c>
      <c r="K2058" s="21">
        <v>4522262</v>
      </c>
      <c r="L2058" s="21">
        <v>4500000</v>
      </c>
      <c r="M2058" s="21"/>
      <c r="N2058" s="21"/>
      <c r="O2058" s="21"/>
      <c r="P2058" s="125"/>
      <c r="Q2058" s="21"/>
      <c r="R2058" s="21">
        <v>4500000</v>
      </c>
      <c r="S2058" s="21"/>
      <c r="T2058" s="21"/>
      <c r="U2058" s="125"/>
      <c r="V2058" s="21">
        <v>188150</v>
      </c>
      <c r="W2058" s="34">
        <v>49263</v>
      </c>
      <c r="X2058" s="109"/>
    </row>
    <row r="2059" spans="2:24" x14ac:dyDescent="0.2">
      <c r="B2059" s="14" t="s">
        <v>21409</v>
      </c>
      <c r="C2059" s="33" t="s">
        <v>6767</v>
      </c>
      <c r="D2059" s="16" t="s">
        <v>21408</v>
      </c>
      <c r="E2059" s="18" t="s">
        <v>26</v>
      </c>
      <c r="F2059" s="34">
        <v>41244</v>
      </c>
      <c r="G2059" s="20" t="s">
        <v>21186</v>
      </c>
      <c r="H2059" s="109"/>
      <c r="I2059" s="21">
        <v>3777956</v>
      </c>
      <c r="J2059" s="21">
        <v>3777956</v>
      </c>
      <c r="K2059" s="21">
        <v>3484842</v>
      </c>
      <c r="L2059" s="21">
        <v>3722488</v>
      </c>
      <c r="M2059" s="21"/>
      <c r="N2059" s="21">
        <v>55468</v>
      </c>
      <c r="O2059" s="21"/>
      <c r="P2059" s="125">
        <v>55468</v>
      </c>
      <c r="Q2059" s="21"/>
      <c r="R2059" s="21">
        <v>3777956</v>
      </c>
      <c r="S2059" s="21"/>
      <c r="T2059" s="21"/>
      <c r="U2059" s="125">
        <v>0</v>
      </c>
      <c r="V2059" s="21">
        <v>93415</v>
      </c>
      <c r="W2059" s="34">
        <v>49475</v>
      </c>
      <c r="X2059" s="109"/>
    </row>
    <row r="2060" spans="2:24" x14ac:dyDescent="0.2">
      <c r="B2060" s="14" t="s">
        <v>21407</v>
      </c>
      <c r="C2060" s="33" t="s">
        <v>6765</v>
      </c>
      <c r="D2060" s="16" t="s">
        <v>21406</v>
      </c>
      <c r="E2060" s="18" t="s">
        <v>26</v>
      </c>
      <c r="F2060" s="34">
        <v>41244</v>
      </c>
      <c r="G2060" s="20" t="s">
        <v>21186</v>
      </c>
      <c r="H2060" s="109"/>
      <c r="I2060" s="21"/>
      <c r="J2060" s="21"/>
      <c r="K2060" s="21">
        <v>778368</v>
      </c>
      <c r="L2060" s="21">
        <v>815430</v>
      </c>
      <c r="M2060" s="21"/>
      <c r="N2060" s="21">
        <v>-811837</v>
      </c>
      <c r="O2060" s="21">
        <v>3593</v>
      </c>
      <c r="P2060" s="125">
        <v>-815430</v>
      </c>
      <c r="Q2060" s="21"/>
      <c r="R2060" s="21"/>
      <c r="S2060" s="21"/>
      <c r="T2060" s="21"/>
      <c r="U2060" s="125">
        <v>0</v>
      </c>
      <c r="V2060" s="21">
        <v>425334</v>
      </c>
      <c r="W2060" s="34">
        <v>49475</v>
      </c>
      <c r="X2060" s="109"/>
    </row>
    <row r="2061" spans="2:24" x14ac:dyDescent="0.2">
      <c r="B2061" s="14" t="s">
        <v>21405</v>
      </c>
      <c r="C2061" s="33" t="s">
        <v>6763</v>
      </c>
      <c r="D2061" s="16" t="s">
        <v>21404</v>
      </c>
      <c r="E2061" s="18" t="s">
        <v>26</v>
      </c>
      <c r="F2061" s="34">
        <v>41244</v>
      </c>
      <c r="G2061" s="20" t="s">
        <v>21186</v>
      </c>
      <c r="H2061" s="109"/>
      <c r="I2061" s="21"/>
      <c r="J2061" s="21"/>
      <c r="K2061" s="21">
        <v>170501</v>
      </c>
      <c r="L2061" s="21">
        <v>196968</v>
      </c>
      <c r="M2061" s="21"/>
      <c r="N2061" s="21">
        <v>-196406</v>
      </c>
      <c r="O2061" s="21">
        <v>562</v>
      </c>
      <c r="P2061" s="125">
        <v>-196968</v>
      </c>
      <c r="Q2061" s="21"/>
      <c r="R2061" s="21"/>
      <c r="S2061" s="21"/>
      <c r="T2061" s="21"/>
      <c r="U2061" s="125">
        <v>0</v>
      </c>
      <c r="V2061" s="21">
        <v>157847</v>
      </c>
      <c r="W2061" s="34">
        <v>49628</v>
      </c>
      <c r="X2061" s="109"/>
    </row>
    <row r="2062" spans="2:24" x14ac:dyDescent="0.2">
      <c r="B2062" s="14" t="s">
        <v>21403</v>
      </c>
      <c r="C2062" s="33" t="s">
        <v>21402</v>
      </c>
      <c r="D2062" s="16" t="s">
        <v>21401</v>
      </c>
      <c r="E2062" s="18" t="s">
        <v>26</v>
      </c>
      <c r="F2062" s="34">
        <v>41030</v>
      </c>
      <c r="G2062" s="20" t="s">
        <v>21186</v>
      </c>
      <c r="H2062" s="109"/>
      <c r="I2062" s="21"/>
      <c r="J2062" s="21"/>
      <c r="K2062" s="21">
        <v>247155</v>
      </c>
      <c r="L2062" s="21">
        <v>14497</v>
      </c>
      <c r="M2062" s="21"/>
      <c r="N2062" s="21">
        <v>-14497</v>
      </c>
      <c r="O2062" s="21"/>
      <c r="P2062" s="125">
        <v>-14497</v>
      </c>
      <c r="Q2062" s="21"/>
      <c r="R2062" s="21"/>
      <c r="S2062" s="21"/>
      <c r="T2062" s="21"/>
      <c r="U2062" s="125">
        <v>0</v>
      </c>
      <c r="V2062" s="21">
        <v>19545</v>
      </c>
      <c r="W2062" s="34">
        <v>51971</v>
      </c>
      <c r="X2062" s="109"/>
    </row>
    <row r="2063" spans="2:24" x14ac:dyDescent="0.2">
      <c r="B2063" s="14" t="s">
        <v>21400</v>
      </c>
      <c r="C2063" s="33" t="s">
        <v>21399</v>
      </c>
      <c r="D2063" s="16" t="s">
        <v>21398</v>
      </c>
      <c r="E2063" s="18" t="s">
        <v>26</v>
      </c>
      <c r="F2063" s="34">
        <v>41061</v>
      </c>
      <c r="G2063" s="20" t="s">
        <v>21186</v>
      </c>
      <c r="H2063" s="109"/>
      <c r="I2063" s="21"/>
      <c r="J2063" s="21"/>
      <c r="K2063" s="21">
        <v>2722064</v>
      </c>
      <c r="L2063" s="21">
        <v>240897</v>
      </c>
      <c r="M2063" s="21"/>
      <c r="N2063" s="21">
        <v>-240897</v>
      </c>
      <c r="O2063" s="21"/>
      <c r="P2063" s="125">
        <v>-240897</v>
      </c>
      <c r="Q2063" s="21"/>
      <c r="R2063" s="21"/>
      <c r="S2063" s="21"/>
      <c r="T2063" s="21"/>
      <c r="U2063" s="125">
        <v>0</v>
      </c>
      <c r="V2063" s="21">
        <v>299811</v>
      </c>
      <c r="W2063" s="34">
        <v>52732</v>
      </c>
      <c r="X2063" s="109"/>
    </row>
    <row r="2064" spans="2:24" x14ac:dyDescent="0.2">
      <c r="B2064" s="14" t="s">
        <v>21397</v>
      </c>
      <c r="C2064" s="33" t="s">
        <v>21396</v>
      </c>
      <c r="D2064" s="16" t="s">
        <v>21395</v>
      </c>
      <c r="E2064" s="18" t="s">
        <v>26</v>
      </c>
      <c r="F2064" s="34">
        <v>40909</v>
      </c>
      <c r="G2064" s="20" t="s">
        <v>21186</v>
      </c>
      <c r="H2064" s="109"/>
      <c r="I2064" s="21"/>
      <c r="J2064" s="21"/>
      <c r="K2064" s="21">
        <v>6295462</v>
      </c>
      <c r="L2064" s="21">
        <v>157803</v>
      </c>
      <c r="M2064" s="21"/>
      <c r="N2064" s="21">
        <v>-157803</v>
      </c>
      <c r="O2064" s="21"/>
      <c r="P2064" s="125">
        <v>-157803</v>
      </c>
      <c r="Q2064" s="21"/>
      <c r="R2064" s="21"/>
      <c r="S2064" s="21"/>
      <c r="T2064" s="21"/>
      <c r="U2064" s="125">
        <v>0</v>
      </c>
      <c r="V2064" s="21">
        <v>158549</v>
      </c>
      <c r="W2064" s="34">
        <v>51789</v>
      </c>
      <c r="X2064" s="109"/>
    </row>
    <row r="2065" spans="2:24" x14ac:dyDescent="0.2">
      <c r="B2065" s="14" t="s">
        <v>21394</v>
      </c>
      <c r="C2065" s="33" t="s">
        <v>6741</v>
      </c>
      <c r="D2065" s="16" t="s">
        <v>21393</v>
      </c>
      <c r="E2065" s="18" t="s">
        <v>26</v>
      </c>
      <c r="F2065" s="34">
        <v>41214</v>
      </c>
      <c r="G2065" s="20" t="s">
        <v>21186</v>
      </c>
      <c r="H2065" s="109"/>
      <c r="I2065" s="21"/>
      <c r="J2065" s="21">
        <v>1148929</v>
      </c>
      <c r="K2065" s="21">
        <v>1002511</v>
      </c>
      <c r="L2065" s="21">
        <v>215</v>
      </c>
      <c r="M2065" s="21"/>
      <c r="N2065" s="21">
        <v>-197</v>
      </c>
      <c r="O2065" s="21">
        <v>18</v>
      </c>
      <c r="P2065" s="125">
        <v>-215</v>
      </c>
      <c r="Q2065" s="21"/>
      <c r="R2065" s="21"/>
      <c r="S2065" s="21"/>
      <c r="T2065" s="21"/>
      <c r="U2065" s="125">
        <v>0</v>
      </c>
      <c r="V2065" s="21">
        <v>4499</v>
      </c>
      <c r="W2065" s="34">
        <v>53036</v>
      </c>
      <c r="X2065" s="109"/>
    </row>
    <row r="2066" spans="2:24" x14ac:dyDescent="0.2">
      <c r="B2066" s="14" t="s">
        <v>21392</v>
      </c>
      <c r="C2066" s="33" t="s">
        <v>21391</v>
      </c>
      <c r="D2066" s="16" t="s">
        <v>21390</v>
      </c>
      <c r="E2066" s="18" t="s">
        <v>26</v>
      </c>
      <c r="F2066" s="34">
        <v>40969</v>
      </c>
      <c r="G2066" s="20" t="s">
        <v>3559</v>
      </c>
      <c r="H2066" s="109"/>
      <c r="I2066" s="21">
        <v>250000</v>
      </c>
      <c r="J2066" s="21">
        <v>250000</v>
      </c>
      <c r="K2066" s="21">
        <v>250143</v>
      </c>
      <c r="L2066" s="21">
        <v>250000</v>
      </c>
      <c r="M2066" s="21"/>
      <c r="N2066" s="21"/>
      <c r="O2066" s="21"/>
      <c r="P2066" s="125"/>
      <c r="Q2066" s="21"/>
      <c r="R2066" s="21">
        <v>250000</v>
      </c>
      <c r="S2066" s="21"/>
      <c r="T2066" s="21"/>
      <c r="U2066" s="125"/>
      <c r="V2066" s="21">
        <v>428</v>
      </c>
      <c r="W2066" s="34">
        <v>40969</v>
      </c>
      <c r="X2066" s="109"/>
    </row>
    <row r="2067" spans="2:24" x14ac:dyDescent="0.2">
      <c r="B2067" s="14" t="s">
        <v>21389</v>
      </c>
      <c r="C2067" s="33" t="s">
        <v>21388</v>
      </c>
      <c r="D2067" s="16" t="s">
        <v>21387</v>
      </c>
      <c r="E2067" s="18" t="s">
        <v>26</v>
      </c>
      <c r="F2067" s="34">
        <v>41244</v>
      </c>
      <c r="G2067" s="20" t="s">
        <v>21186</v>
      </c>
      <c r="H2067" s="109"/>
      <c r="I2067" s="21">
        <v>18180005</v>
      </c>
      <c r="J2067" s="21">
        <v>18180005</v>
      </c>
      <c r="K2067" s="21">
        <v>18269469</v>
      </c>
      <c r="L2067" s="21">
        <v>18180005</v>
      </c>
      <c r="M2067" s="21"/>
      <c r="N2067" s="21"/>
      <c r="O2067" s="21"/>
      <c r="P2067" s="125"/>
      <c r="Q2067" s="21"/>
      <c r="R2067" s="21">
        <v>18180005</v>
      </c>
      <c r="S2067" s="21"/>
      <c r="T2067" s="21"/>
      <c r="U2067" s="125"/>
      <c r="V2067" s="21">
        <v>712820</v>
      </c>
      <c r="W2067" s="34">
        <v>55199</v>
      </c>
      <c r="X2067" s="109"/>
    </row>
    <row r="2068" spans="2:24" x14ac:dyDescent="0.2">
      <c r="B2068" s="14" t="s">
        <v>21386</v>
      </c>
      <c r="C2068" s="33" t="s">
        <v>6735</v>
      </c>
      <c r="D2068" s="16" t="s">
        <v>21385</v>
      </c>
      <c r="E2068" s="18" t="s">
        <v>26</v>
      </c>
      <c r="F2068" s="34">
        <v>41091</v>
      </c>
      <c r="G2068" s="20" t="s">
        <v>21186</v>
      </c>
      <c r="H2068" s="109"/>
      <c r="I2068" s="21">
        <v>16175360</v>
      </c>
      <c r="J2068" s="21">
        <v>16175360</v>
      </c>
      <c r="K2068" s="21">
        <v>16124828</v>
      </c>
      <c r="L2068" s="21">
        <v>16169636</v>
      </c>
      <c r="M2068" s="21"/>
      <c r="N2068" s="21">
        <v>5725</v>
      </c>
      <c r="O2068" s="21"/>
      <c r="P2068" s="125">
        <v>5725</v>
      </c>
      <c r="Q2068" s="21"/>
      <c r="R2068" s="21">
        <v>16175360</v>
      </c>
      <c r="S2068" s="21"/>
      <c r="T2068" s="21"/>
      <c r="U2068" s="125">
        <v>0</v>
      </c>
      <c r="V2068" s="21">
        <v>84795</v>
      </c>
      <c r="W2068" s="34">
        <v>52580</v>
      </c>
      <c r="X2068" s="109"/>
    </row>
    <row r="2069" spans="2:24" x14ac:dyDescent="0.2">
      <c r="B2069" s="14" t="s">
        <v>21384</v>
      </c>
      <c r="C2069" s="33" t="s">
        <v>6723</v>
      </c>
      <c r="D2069" s="16" t="s">
        <v>21383</v>
      </c>
      <c r="E2069" s="18" t="s">
        <v>26</v>
      </c>
      <c r="F2069" s="34">
        <v>41244</v>
      </c>
      <c r="G2069" s="20" t="s">
        <v>21186</v>
      </c>
      <c r="H2069" s="109"/>
      <c r="I2069" s="21"/>
      <c r="J2069" s="21"/>
      <c r="K2069" s="21">
        <v>1008296</v>
      </c>
      <c r="L2069" s="21">
        <v>502599</v>
      </c>
      <c r="M2069" s="21"/>
      <c r="N2069" s="21">
        <v>-502599</v>
      </c>
      <c r="O2069" s="21"/>
      <c r="P2069" s="125">
        <v>-502599</v>
      </c>
      <c r="Q2069" s="21"/>
      <c r="R2069" s="21"/>
      <c r="S2069" s="21"/>
      <c r="T2069" s="21"/>
      <c r="U2069" s="125">
        <v>0</v>
      </c>
      <c r="V2069" s="21">
        <v>19167</v>
      </c>
      <c r="W2069" s="34">
        <v>52580</v>
      </c>
      <c r="X2069" s="109"/>
    </row>
    <row r="2070" spans="2:24" x14ac:dyDescent="0.2">
      <c r="B2070" s="14" t="s">
        <v>21382</v>
      </c>
      <c r="C2070" s="33" t="s">
        <v>6719</v>
      </c>
      <c r="D2070" s="16" t="s">
        <v>21381</v>
      </c>
      <c r="E2070" s="18" t="s">
        <v>26</v>
      </c>
      <c r="F2070" s="34">
        <v>41244</v>
      </c>
      <c r="G2070" s="20" t="s">
        <v>21186</v>
      </c>
      <c r="H2070" s="109"/>
      <c r="I2070" s="21">
        <v>30794082</v>
      </c>
      <c r="J2070" s="21">
        <v>30794082</v>
      </c>
      <c r="K2070" s="21">
        <v>30792666</v>
      </c>
      <c r="L2070" s="21">
        <v>30794082</v>
      </c>
      <c r="M2070" s="21"/>
      <c r="N2070" s="21"/>
      <c r="O2070" s="21"/>
      <c r="P2070" s="125"/>
      <c r="Q2070" s="21"/>
      <c r="R2070" s="21">
        <v>30794082</v>
      </c>
      <c r="S2070" s="21"/>
      <c r="T2070" s="21"/>
      <c r="U2070" s="125"/>
      <c r="V2070" s="21">
        <v>1098310</v>
      </c>
      <c r="W2070" s="34">
        <v>54589</v>
      </c>
      <c r="X2070" s="109"/>
    </row>
    <row r="2071" spans="2:24" x14ac:dyDescent="0.2">
      <c r="B2071" s="14" t="s">
        <v>21380</v>
      </c>
      <c r="C2071" s="33" t="s">
        <v>10273</v>
      </c>
      <c r="D2071" s="16" t="s">
        <v>21379</v>
      </c>
      <c r="E2071" s="18" t="s">
        <v>26</v>
      </c>
      <c r="F2071" s="34">
        <v>40955</v>
      </c>
      <c r="G2071" s="20" t="s">
        <v>20280</v>
      </c>
      <c r="H2071" s="109"/>
      <c r="I2071" s="21">
        <v>8762480</v>
      </c>
      <c r="J2071" s="21">
        <v>8000000</v>
      </c>
      <c r="K2071" s="21">
        <v>7992640</v>
      </c>
      <c r="L2071" s="21">
        <v>7993583</v>
      </c>
      <c r="M2071" s="21"/>
      <c r="N2071" s="21">
        <v>80</v>
      </c>
      <c r="O2071" s="21"/>
      <c r="P2071" s="125">
        <v>80</v>
      </c>
      <c r="Q2071" s="21"/>
      <c r="R2071" s="21">
        <v>7993663</v>
      </c>
      <c r="S2071" s="21"/>
      <c r="T2071" s="21">
        <v>768817</v>
      </c>
      <c r="U2071" s="125">
        <v>768817</v>
      </c>
      <c r="V2071" s="21">
        <v>180444</v>
      </c>
      <c r="W2071" s="34">
        <v>44020</v>
      </c>
      <c r="X2071" s="109"/>
    </row>
    <row r="2072" spans="2:24" x14ac:dyDescent="0.2">
      <c r="B2072" s="14" t="s">
        <v>21378</v>
      </c>
      <c r="C2072" s="33" t="s">
        <v>5752</v>
      </c>
      <c r="D2072" s="16" t="s">
        <v>19263</v>
      </c>
      <c r="E2072" s="18" t="s">
        <v>26</v>
      </c>
      <c r="F2072" s="34">
        <v>41091</v>
      </c>
      <c r="G2072" s="20" t="s">
        <v>20922</v>
      </c>
      <c r="H2072" s="109"/>
      <c r="I2072" s="21">
        <v>2647757</v>
      </c>
      <c r="J2072" s="21">
        <v>2647757</v>
      </c>
      <c r="K2072" s="21">
        <v>2647757</v>
      </c>
      <c r="L2072" s="21">
        <v>2647757</v>
      </c>
      <c r="M2072" s="21"/>
      <c r="N2072" s="21"/>
      <c r="O2072" s="21"/>
      <c r="P2072" s="125"/>
      <c r="Q2072" s="21"/>
      <c r="R2072" s="21">
        <v>2647757</v>
      </c>
      <c r="S2072" s="21"/>
      <c r="T2072" s="21"/>
      <c r="U2072" s="125"/>
      <c r="V2072" s="21">
        <v>114245</v>
      </c>
      <c r="W2072" s="34">
        <v>42003</v>
      </c>
      <c r="X2072" s="109"/>
    </row>
    <row r="2073" spans="2:24" x14ac:dyDescent="0.2">
      <c r="B2073" s="14" t="s">
        <v>21377</v>
      </c>
      <c r="C2073" s="33" t="s">
        <v>6711</v>
      </c>
      <c r="D2073" s="16" t="s">
        <v>21376</v>
      </c>
      <c r="E2073" s="18" t="s">
        <v>26</v>
      </c>
      <c r="F2073" s="34">
        <v>41244</v>
      </c>
      <c r="G2073" s="20" t="s">
        <v>21186</v>
      </c>
      <c r="H2073" s="109"/>
      <c r="I2073" s="21"/>
      <c r="J2073" s="21"/>
      <c r="K2073" s="21">
        <v>1057918</v>
      </c>
      <c r="L2073" s="21">
        <v>617261</v>
      </c>
      <c r="M2073" s="21"/>
      <c r="N2073" s="21">
        <v>-610211</v>
      </c>
      <c r="O2073" s="21">
        <v>7049</v>
      </c>
      <c r="P2073" s="125">
        <v>-617260</v>
      </c>
      <c r="Q2073" s="21"/>
      <c r="R2073" s="21"/>
      <c r="S2073" s="21"/>
      <c r="T2073" s="21"/>
      <c r="U2073" s="125">
        <v>0</v>
      </c>
      <c r="V2073" s="21">
        <v>210015</v>
      </c>
      <c r="W2073" s="34">
        <v>54784</v>
      </c>
      <c r="X2073" s="109"/>
    </row>
    <row r="2074" spans="2:24" x14ac:dyDescent="0.2">
      <c r="B2074" s="14" t="s">
        <v>21375</v>
      </c>
      <c r="C2074" s="33" t="s">
        <v>6704</v>
      </c>
      <c r="D2074" s="16" t="s">
        <v>21374</v>
      </c>
      <c r="E2074" s="18" t="s">
        <v>26</v>
      </c>
      <c r="F2074" s="34">
        <v>41244</v>
      </c>
      <c r="G2074" s="20" t="s">
        <v>21186</v>
      </c>
      <c r="H2074" s="109"/>
      <c r="I2074" s="21"/>
      <c r="J2074" s="21"/>
      <c r="K2074" s="21">
        <v>190952</v>
      </c>
      <c r="L2074" s="21">
        <v>124789</v>
      </c>
      <c r="M2074" s="21">
        <v>16967</v>
      </c>
      <c r="N2074" s="21">
        <v>-139370</v>
      </c>
      <c r="O2074" s="21">
        <v>2386</v>
      </c>
      <c r="P2074" s="125">
        <v>-124789</v>
      </c>
      <c r="Q2074" s="21"/>
      <c r="R2074" s="21"/>
      <c r="S2074" s="21"/>
      <c r="T2074" s="21"/>
      <c r="U2074" s="125">
        <v>0</v>
      </c>
      <c r="V2074" s="21">
        <v>33953</v>
      </c>
      <c r="W2074" s="34">
        <v>52558</v>
      </c>
      <c r="X2074" s="109"/>
    </row>
    <row r="2075" spans="2:24" x14ac:dyDescent="0.2">
      <c r="B2075" s="14" t="s">
        <v>21373</v>
      </c>
      <c r="C2075" s="33" t="s">
        <v>7994</v>
      </c>
      <c r="D2075" s="16" t="s">
        <v>21372</v>
      </c>
      <c r="E2075" s="18" t="s">
        <v>26</v>
      </c>
      <c r="F2075" s="34">
        <v>41244</v>
      </c>
      <c r="G2075" s="20" t="s">
        <v>21186</v>
      </c>
      <c r="H2075" s="109"/>
      <c r="I2075" s="21">
        <v>3190</v>
      </c>
      <c r="J2075" s="21">
        <v>3190</v>
      </c>
      <c r="K2075" s="21">
        <v>3215</v>
      </c>
      <c r="L2075" s="21">
        <v>3195</v>
      </c>
      <c r="M2075" s="21"/>
      <c r="N2075" s="21">
        <v>-6</v>
      </c>
      <c r="O2075" s="21"/>
      <c r="P2075" s="125">
        <v>-6</v>
      </c>
      <c r="Q2075" s="21"/>
      <c r="R2075" s="21">
        <v>3190</v>
      </c>
      <c r="S2075" s="21"/>
      <c r="T2075" s="21"/>
      <c r="U2075" s="125">
        <v>0</v>
      </c>
      <c r="V2075" s="21">
        <v>37</v>
      </c>
      <c r="W2075" s="34">
        <v>48663</v>
      </c>
      <c r="X2075" s="109"/>
    </row>
    <row r="2076" spans="2:24" x14ac:dyDescent="0.2">
      <c r="B2076" s="14" t="s">
        <v>21371</v>
      </c>
      <c r="C2076" s="33" t="s">
        <v>21370</v>
      </c>
      <c r="D2076" s="16" t="s">
        <v>21369</v>
      </c>
      <c r="E2076" s="18" t="s">
        <v>26</v>
      </c>
      <c r="F2076" s="34">
        <v>40998</v>
      </c>
      <c r="G2076" s="20" t="s">
        <v>21368</v>
      </c>
      <c r="H2076" s="109"/>
      <c r="I2076" s="21"/>
      <c r="J2076" s="21">
        <v>24700000</v>
      </c>
      <c r="K2076" s="21">
        <v>25476534</v>
      </c>
      <c r="L2076" s="21">
        <v>14</v>
      </c>
      <c r="M2076" s="21"/>
      <c r="N2076" s="21">
        <v>-14</v>
      </c>
      <c r="O2076" s="21"/>
      <c r="P2076" s="125">
        <v>-14</v>
      </c>
      <c r="Q2076" s="21"/>
      <c r="R2076" s="21"/>
      <c r="S2076" s="21"/>
      <c r="T2076" s="21"/>
      <c r="U2076" s="125">
        <v>0</v>
      </c>
      <c r="V2076" s="21">
        <v>0</v>
      </c>
      <c r="W2076" s="34">
        <v>41866</v>
      </c>
      <c r="X2076" s="109"/>
    </row>
    <row r="2077" spans="2:24" x14ac:dyDescent="0.2">
      <c r="B2077" s="14" t="s">
        <v>21367</v>
      </c>
      <c r="C2077" s="33" t="s">
        <v>6690</v>
      </c>
      <c r="D2077" s="16" t="s">
        <v>21366</v>
      </c>
      <c r="E2077" s="18" t="s">
        <v>26</v>
      </c>
      <c r="F2077" s="34">
        <v>41244</v>
      </c>
      <c r="G2077" s="20" t="s">
        <v>21186</v>
      </c>
      <c r="H2077" s="109"/>
      <c r="I2077" s="21"/>
      <c r="J2077" s="21"/>
      <c r="K2077" s="21">
        <v>193368</v>
      </c>
      <c r="L2077" s="21">
        <v>194251</v>
      </c>
      <c r="M2077" s="21"/>
      <c r="N2077" s="21">
        <v>-156460</v>
      </c>
      <c r="O2077" s="21">
        <v>37791</v>
      </c>
      <c r="P2077" s="125">
        <v>-194251</v>
      </c>
      <c r="Q2077" s="21"/>
      <c r="R2077" s="21"/>
      <c r="S2077" s="21"/>
      <c r="T2077" s="21"/>
      <c r="U2077" s="125">
        <v>0</v>
      </c>
      <c r="V2077" s="21">
        <v>103490</v>
      </c>
      <c r="W2077" s="34">
        <v>49334</v>
      </c>
      <c r="X2077" s="109"/>
    </row>
    <row r="2078" spans="2:24" x14ac:dyDescent="0.2">
      <c r="B2078" s="14" t="s">
        <v>21365</v>
      </c>
      <c r="C2078" s="33" t="s">
        <v>21364</v>
      </c>
      <c r="D2078" s="16" t="s">
        <v>21363</v>
      </c>
      <c r="E2078" s="18" t="s">
        <v>26</v>
      </c>
      <c r="F2078" s="34">
        <v>41000</v>
      </c>
      <c r="G2078" s="20" t="s">
        <v>21186</v>
      </c>
      <c r="H2078" s="109"/>
      <c r="I2078" s="21">
        <v>145979</v>
      </c>
      <c r="J2078" s="21">
        <v>145979</v>
      </c>
      <c r="K2078" s="21">
        <v>141421</v>
      </c>
      <c r="L2078" s="21">
        <v>142513</v>
      </c>
      <c r="M2078" s="21"/>
      <c r="N2078" s="21">
        <v>3466</v>
      </c>
      <c r="O2078" s="21"/>
      <c r="P2078" s="125">
        <v>3466</v>
      </c>
      <c r="Q2078" s="21"/>
      <c r="R2078" s="21">
        <v>145979</v>
      </c>
      <c r="S2078" s="21"/>
      <c r="T2078" s="21"/>
      <c r="U2078" s="125">
        <v>0</v>
      </c>
      <c r="V2078" s="21">
        <v>1548</v>
      </c>
      <c r="W2078" s="34">
        <v>49334</v>
      </c>
      <c r="X2078" s="109"/>
    </row>
    <row r="2079" spans="2:24" x14ac:dyDescent="0.2">
      <c r="B2079" s="14" t="s">
        <v>21362</v>
      </c>
      <c r="C2079" s="33" t="s">
        <v>21361</v>
      </c>
      <c r="D2079" s="16" t="s">
        <v>21360</v>
      </c>
      <c r="E2079" s="18" t="s">
        <v>26</v>
      </c>
      <c r="F2079" s="34">
        <v>41000</v>
      </c>
      <c r="G2079" s="20" t="s">
        <v>21186</v>
      </c>
      <c r="H2079" s="109"/>
      <c r="I2079" s="21">
        <v>1985522</v>
      </c>
      <c r="J2079" s="21">
        <v>1985522</v>
      </c>
      <c r="K2079" s="21">
        <v>1979085</v>
      </c>
      <c r="L2079" s="21">
        <v>1985522</v>
      </c>
      <c r="M2079" s="21"/>
      <c r="N2079" s="21"/>
      <c r="O2079" s="21"/>
      <c r="P2079" s="125"/>
      <c r="Q2079" s="21"/>
      <c r="R2079" s="21">
        <v>1985522</v>
      </c>
      <c r="S2079" s="21"/>
      <c r="T2079" s="21"/>
      <c r="U2079" s="125"/>
      <c r="V2079" s="21">
        <v>23268</v>
      </c>
      <c r="W2079" s="34">
        <v>49820</v>
      </c>
      <c r="X2079" s="109"/>
    </row>
    <row r="2080" spans="2:24" x14ac:dyDescent="0.2">
      <c r="B2080" s="14" t="s">
        <v>21359</v>
      </c>
      <c r="C2080" s="33" t="s">
        <v>7991</v>
      </c>
      <c r="D2080" s="16" t="s">
        <v>21358</v>
      </c>
      <c r="E2080" s="18" t="s">
        <v>26</v>
      </c>
      <c r="F2080" s="34">
        <v>41244</v>
      </c>
      <c r="G2080" s="20" t="s">
        <v>21186</v>
      </c>
      <c r="H2080" s="109"/>
      <c r="I2080" s="21">
        <v>274695</v>
      </c>
      <c r="J2080" s="21">
        <v>274695</v>
      </c>
      <c r="K2080" s="21">
        <v>274615</v>
      </c>
      <c r="L2080" s="21">
        <v>141383</v>
      </c>
      <c r="M2080" s="21"/>
      <c r="N2080" s="21">
        <v>133312</v>
      </c>
      <c r="O2080" s="21"/>
      <c r="P2080" s="125">
        <v>133312</v>
      </c>
      <c r="Q2080" s="21"/>
      <c r="R2080" s="21">
        <v>274695</v>
      </c>
      <c r="S2080" s="21"/>
      <c r="T2080" s="21"/>
      <c r="U2080" s="125">
        <v>0</v>
      </c>
      <c r="V2080" s="21">
        <v>6721</v>
      </c>
      <c r="W2080" s="34">
        <v>49881</v>
      </c>
      <c r="X2080" s="109"/>
    </row>
    <row r="2081" spans="2:24" x14ac:dyDescent="0.2">
      <c r="B2081" s="14" t="s">
        <v>21357</v>
      </c>
      <c r="C2081" s="33" t="s">
        <v>7987</v>
      </c>
      <c r="D2081" s="16" t="s">
        <v>21356</v>
      </c>
      <c r="E2081" s="18" t="s">
        <v>26</v>
      </c>
      <c r="F2081" s="34">
        <v>41244</v>
      </c>
      <c r="G2081" s="20" t="s">
        <v>21186</v>
      </c>
      <c r="H2081" s="109"/>
      <c r="I2081" s="21">
        <v>719257</v>
      </c>
      <c r="J2081" s="21">
        <v>719257</v>
      </c>
      <c r="K2081" s="21">
        <v>708805</v>
      </c>
      <c r="L2081" s="21">
        <v>717688</v>
      </c>
      <c r="M2081" s="21"/>
      <c r="N2081" s="21">
        <v>1569</v>
      </c>
      <c r="O2081" s="21"/>
      <c r="P2081" s="125">
        <v>1569</v>
      </c>
      <c r="Q2081" s="21"/>
      <c r="R2081" s="21">
        <v>719257</v>
      </c>
      <c r="S2081" s="21"/>
      <c r="T2081" s="21"/>
      <c r="U2081" s="125">
        <v>0</v>
      </c>
      <c r="V2081" s="21">
        <v>16671</v>
      </c>
      <c r="W2081" s="34">
        <v>48908</v>
      </c>
      <c r="X2081" s="109"/>
    </row>
    <row r="2082" spans="2:24" x14ac:dyDescent="0.2">
      <c r="B2082" s="14" t="s">
        <v>21355</v>
      </c>
      <c r="C2082" s="33" t="s">
        <v>5749</v>
      </c>
      <c r="D2082" s="16" t="s">
        <v>21354</v>
      </c>
      <c r="E2082" s="18" t="s">
        <v>26</v>
      </c>
      <c r="F2082" s="34">
        <v>41192</v>
      </c>
      <c r="G2082" s="20" t="s">
        <v>20922</v>
      </c>
      <c r="H2082" s="109"/>
      <c r="I2082" s="21">
        <v>797494</v>
      </c>
      <c r="J2082" s="21">
        <v>797494</v>
      </c>
      <c r="K2082" s="21">
        <v>798146</v>
      </c>
      <c r="L2082" s="21">
        <v>798506</v>
      </c>
      <c r="M2082" s="21"/>
      <c r="N2082" s="21">
        <v>-1012</v>
      </c>
      <c r="O2082" s="21"/>
      <c r="P2082" s="125">
        <v>-1012</v>
      </c>
      <c r="Q2082" s="21"/>
      <c r="R2082" s="21">
        <v>797494</v>
      </c>
      <c r="S2082" s="21"/>
      <c r="T2082" s="21"/>
      <c r="U2082" s="125">
        <v>0</v>
      </c>
      <c r="V2082" s="21">
        <v>43199</v>
      </c>
      <c r="W2082" s="34">
        <v>44844</v>
      </c>
      <c r="X2082" s="109"/>
    </row>
    <row r="2083" spans="2:24" x14ac:dyDescent="0.2">
      <c r="B2083" s="14" t="s">
        <v>21353</v>
      </c>
      <c r="C2083" s="33" t="s">
        <v>5745</v>
      </c>
      <c r="D2083" s="16" t="s">
        <v>19257</v>
      </c>
      <c r="E2083" s="18" t="s">
        <v>26</v>
      </c>
      <c r="F2083" s="34">
        <v>40923</v>
      </c>
      <c r="G2083" s="20" t="s">
        <v>20922</v>
      </c>
      <c r="H2083" s="109"/>
      <c r="I2083" s="21">
        <v>50367</v>
      </c>
      <c r="J2083" s="21">
        <v>50367</v>
      </c>
      <c r="K2083" s="21">
        <v>50367</v>
      </c>
      <c r="L2083" s="21">
        <v>50367</v>
      </c>
      <c r="M2083" s="21"/>
      <c r="N2083" s="21"/>
      <c r="O2083" s="21"/>
      <c r="P2083" s="125"/>
      <c r="Q2083" s="21"/>
      <c r="R2083" s="21">
        <v>50367</v>
      </c>
      <c r="S2083" s="21"/>
      <c r="T2083" s="21"/>
      <c r="U2083" s="125"/>
      <c r="V2083" s="21">
        <v>1440</v>
      </c>
      <c r="W2083" s="34">
        <v>47387</v>
      </c>
      <c r="X2083" s="109"/>
    </row>
    <row r="2084" spans="2:24" x14ac:dyDescent="0.2">
      <c r="B2084" s="14" t="s">
        <v>21352</v>
      </c>
      <c r="C2084" s="33" t="s">
        <v>5743</v>
      </c>
      <c r="D2084" s="16" t="s">
        <v>19257</v>
      </c>
      <c r="E2084" s="18" t="s">
        <v>26</v>
      </c>
      <c r="F2084" s="34">
        <v>41075</v>
      </c>
      <c r="G2084" s="20" t="s">
        <v>20597</v>
      </c>
      <c r="H2084" s="109"/>
      <c r="I2084" s="21">
        <v>28364</v>
      </c>
      <c r="J2084" s="21">
        <v>28364</v>
      </c>
      <c r="K2084" s="21">
        <v>28364</v>
      </c>
      <c r="L2084" s="21">
        <v>28364</v>
      </c>
      <c r="M2084" s="21"/>
      <c r="N2084" s="21"/>
      <c r="O2084" s="21"/>
      <c r="P2084" s="125"/>
      <c r="Q2084" s="21"/>
      <c r="R2084" s="21">
        <v>28364</v>
      </c>
      <c r="S2084" s="21"/>
      <c r="T2084" s="21"/>
      <c r="U2084" s="125"/>
      <c r="V2084" s="21">
        <v>1487</v>
      </c>
      <c r="W2084" s="34">
        <v>47387</v>
      </c>
      <c r="X2084" s="109"/>
    </row>
    <row r="2085" spans="2:24" x14ac:dyDescent="0.2">
      <c r="B2085" s="14" t="s">
        <v>21351</v>
      </c>
      <c r="C2085" s="33" t="s">
        <v>5743</v>
      </c>
      <c r="D2085" s="16" t="s">
        <v>19257</v>
      </c>
      <c r="E2085" s="18" t="s">
        <v>26</v>
      </c>
      <c r="F2085" s="34">
        <v>40923</v>
      </c>
      <c r="G2085" s="20" t="s">
        <v>20922</v>
      </c>
      <c r="H2085" s="109"/>
      <c r="I2085" s="21">
        <v>142445</v>
      </c>
      <c r="J2085" s="21">
        <v>142445</v>
      </c>
      <c r="K2085" s="21">
        <v>142445</v>
      </c>
      <c r="L2085" s="21">
        <v>142445</v>
      </c>
      <c r="M2085" s="21"/>
      <c r="N2085" s="21"/>
      <c r="O2085" s="21"/>
      <c r="P2085" s="125"/>
      <c r="Q2085" s="21"/>
      <c r="R2085" s="21">
        <v>142445</v>
      </c>
      <c r="S2085" s="21"/>
      <c r="T2085" s="21"/>
      <c r="U2085" s="125"/>
      <c r="V2085" s="21">
        <v>4074</v>
      </c>
      <c r="W2085" s="34">
        <v>47387</v>
      </c>
      <c r="X2085" s="109"/>
    </row>
    <row r="2086" spans="2:24" x14ac:dyDescent="0.2">
      <c r="B2086" s="14" t="s">
        <v>21350</v>
      </c>
      <c r="C2086" s="33" t="s">
        <v>5741</v>
      </c>
      <c r="D2086" s="16" t="s">
        <v>19257</v>
      </c>
      <c r="E2086" s="18" t="s">
        <v>26</v>
      </c>
      <c r="F2086" s="34">
        <v>41075</v>
      </c>
      <c r="G2086" s="20" t="s">
        <v>20597</v>
      </c>
      <c r="H2086" s="109"/>
      <c r="I2086" s="21">
        <v>7628</v>
      </c>
      <c r="J2086" s="21">
        <v>7628</v>
      </c>
      <c r="K2086" s="21">
        <v>7628</v>
      </c>
      <c r="L2086" s="21">
        <v>7628</v>
      </c>
      <c r="M2086" s="21"/>
      <c r="N2086" s="21"/>
      <c r="O2086" s="21"/>
      <c r="P2086" s="125"/>
      <c r="Q2086" s="21"/>
      <c r="R2086" s="21">
        <v>7628</v>
      </c>
      <c r="S2086" s="21"/>
      <c r="T2086" s="21"/>
      <c r="U2086" s="125"/>
      <c r="V2086" s="21">
        <v>400</v>
      </c>
      <c r="W2086" s="34">
        <v>47387</v>
      </c>
      <c r="X2086" s="109"/>
    </row>
    <row r="2087" spans="2:24" x14ac:dyDescent="0.2">
      <c r="B2087" s="14" t="s">
        <v>21349</v>
      </c>
      <c r="C2087" s="33" t="s">
        <v>5741</v>
      </c>
      <c r="D2087" s="16" t="s">
        <v>19257</v>
      </c>
      <c r="E2087" s="18" t="s">
        <v>26</v>
      </c>
      <c r="F2087" s="34">
        <v>40923</v>
      </c>
      <c r="G2087" s="20" t="s">
        <v>20922</v>
      </c>
      <c r="H2087" s="109"/>
      <c r="I2087" s="21">
        <v>57733</v>
      </c>
      <c r="J2087" s="21">
        <v>57733</v>
      </c>
      <c r="K2087" s="21">
        <v>57733</v>
      </c>
      <c r="L2087" s="21">
        <v>57733</v>
      </c>
      <c r="M2087" s="21"/>
      <c r="N2087" s="21"/>
      <c r="O2087" s="21"/>
      <c r="P2087" s="125"/>
      <c r="Q2087" s="21"/>
      <c r="R2087" s="21">
        <v>57733</v>
      </c>
      <c r="S2087" s="21"/>
      <c r="T2087" s="21"/>
      <c r="U2087" s="125"/>
      <c r="V2087" s="21">
        <v>1651</v>
      </c>
      <c r="W2087" s="34">
        <v>47387</v>
      </c>
      <c r="X2087" s="109"/>
    </row>
    <row r="2088" spans="2:24" x14ac:dyDescent="0.2">
      <c r="B2088" s="14" t="s">
        <v>21348</v>
      </c>
      <c r="C2088" s="33" t="s">
        <v>5739</v>
      </c>
      <c r="D2088" s="16" t="s">
        <v>19257</v>
      </c>
      <c r="E2088" s="18" t="s">
        <v>26</v>
      </c>
      <c r="F2088" s="34">
        <v>40923</v>
      </c>
      <c r="G2088" s="20" t="s">
        <v>20922</v>
      </c>
      <c r="H2088" s="109"/>
      <c r="I2088" s="21">
        <v>59049</v>
      </c>
      <c r="J2088" s="21">
        <v>59049</v>
      </c>
      <c r="K2088" s="21">
        <v>59049</v>
      </c>
      <c r="L2088" s="21">
        <v>59049</v>
      </c>
      <c r="M2088" s="21"/>
      <c r="N2088" s="21"/>
      <c r="O2088" s="21"/>
      <c r="P2088" s="125"/>
      <c r="Q2088" s="21"/>
      <c r="R2088" s="21">
        <v>59049</v>
      </c>
      <c r="S2088" s="21"/>
      <c r="T2088" s="21"/>
      <c r="U2088" s="125"/>
      <c r="V2088" s="21">
        <v>1689</v>
      </c>
      <c r="W2088" s="34">
        <v>47387</v>
      </c>
      <c r="X2088" s="109"/>
    </row>
    <row r="2089" spans="2:24" x14ac:dyDescent="0.2">
      <c r="B2089" s="14" t="s">
        <v>21347</v>
      </c>
      <c r="C2089" s="33" t="s">
        <v>5737</v>
      </c>
      <c r="D2089" s="16" t="s">
        <v>19257</v>
      </c>
      <c r="E2089" s="18" t="s">
        <v>26</v>
      </c>
      <c r="F2089" s="34">
        <v>40909</v>
      </c>
      <c r="G2089" s="20" t="s">
        <v>18966</v>
      </c>
      <c r="H2089" s="109"/>
      <c r="I2089" s="21">
        <v>1938</v>
      </c>
      <c r="J2089" s="21">
        <v>1938</v>
      </c>
      <c r="K2089" s="21">
        <v>1938</v>
      </c>
      <c r="L2089" s="21">
        <v>1938</v>
      </c>
      <c r="M2089" s="21"/>
      <c r="N2089" s="21"/>
      <c r="O2089" s="21"/>
      <c r="P2089" s="125"/>
      <c r="Q2089" s="21"/>
      <c r="R2089" s="21">
        <v>1938</v>
      </c>
      <c r="S2089" s="21"/>
      <c r="T2089" s="21"/>
      <c r="U2089" s="125"/>
      <c r="V2089" s="21">
        <v>0</v>
      </c>
      <c r="W2089" s="34">
        <v>47387</v>
      </c>
      <c r="X2089" s="109"/>
    </row>
    <row r="2090" spans="2:24" x14ac:dyDescent="0.2">
      <c r="B2090" s="14" t="s">
        <v>21346</v>
      </c>
      <c r="C2090" s="33" t="s">
        <v>5737</v>
      </c>
      <c r="D2090" s="16" t="s">
        <v>19257</v>
      </c>
      <c r="E2090" s="18" t="s">
        <v>26</v>
      </c>
      <c r="F2090" s="34">
        <v>40923</v>
      </c>
      <c r="G2090" s="20" t="s">
        <v>20922</v>
      </c>
      <c r="H2090" s="109"/>
      <c r="I2090" s="21">
        <v>183165</v>
      </c>
      <c r="J2090" s="21">
        <v>183165</v>
      </c>
      <c r="K2090" s="21">
        <v>183165</v>
      </c>
      <c r="L2090" s="21">
        <v>183165</v>
      </c>
      <c r="M2090" s="21"/>
      <c r="N2090" s="21"/>
      <c r="O2090" s="21"/>
      <c r="P2090" s="125"/>
      <c r="Q2090" s="21"/>
      <c r="R2090" s="21">
        <v>183165</v>
      </c>
      <c r="S2090" s="21"/>
      <c r="T2090" s="21"/>
      <c r="U2090" s="125"/>
      <c r="V2090" s="21">
        <v>5239</v>
      </c>
      <c r="W2090" s="34">
        <v>47387</v>
      </c>
      <c r="X2090" s="109"/>
    </row>
    <row r="2091" spans="2:24" x14ac:dyDescent="0.2">
      <c r="B2091" s="14" t="s">
        <v>21345</v>
      </c>
      <c r="C2091" s="33" t="s">
        <v>5735</v>
      </c>
      <c r="D2091" s="16" t="s">
        <v>19257</v>
      </c>
      <c r="E2091" s="18" t="s">
        <v>26</v>
      </c>
      <c r="F2091" s="34">
        <v>40923</v>
      </c>
      <c r="G2091" s="20" t="s">
        <v>20922</v>
      </c>
      <c r="H2091" s="109"/>
      <c r="I2091" s="21">
        <v>58915</v>
      </c>
      <c r="J2091" s="21">
        <v>58915</v>
      </c>
      <c r="K2091" s="21">
        <v>58915</v>
      </c>
      <c r="L2091" s="21">
        <v>58915</v>
      </c>
      <c r="M2091" s="21"/>
      <c r="N2091" s="21"/>
      <c r="O2091" s="21"/>
      <c r="P2091" s="125"/>
      <c r="Q2091" s="21"/>
      <c r="R2091" s="21">
        <v>58915</v>
      </c>
      <c r="S2091" s="21"/>
      <c r="T2091" s="21"/>
      <c r="U2091" s="125"/>
      <c r="V2091" s="21">
        <v>1685</v>
      </c>
      <c r="W2091" s="34">
        <v>47387</v>
      </c>
      <c r="X2091" s="109"/>
    </row>
    <row r="2092" spans="2:24" x14ac:dyDescent="0.2">
      <c r="B2092" s="14" t="s">
        <v>21344</v>
      </c>
      <c r="C2092" s="33" t="s">
        <v>5733</v>
      </c>
      <c r="D2092" s="16" t="s">
        <v>19257</v>
      </c>
      <c r="E2092" s="18" t="s">
        <v>26</v>
      </c>
      <c r="F2092" s="34">
        <v>40923</v>
      </c>
      <c r="G2092" s="20" t="s">
        <v>20922</v>
      </c>
      <c r="H2092" s="109"/>
      <c r="I2092" s="21">
        <v>47782</v>
      </c>
      <c r="J2092" s="21">
        <v>47782</v>
      </c>
      <c r="K2092" s="21">
        <v>47782</v>
      </c>
      <c r="L2092" s="21">
        <v>47782</v>
      </c>
      <c r="M2092" s="21"/>
      <c r="N2092" s="21"/>
      <c r="O2092" s="21"/>
      <c r="P2092" s="125"/>
      <c r="Q2092" s="21"/>
      <c r="R2092" s="21">
        <v>47782</v>
      </c>
      <c r="S2092" s="21"/>
      <c r="T2092" s="21"/>
      <c r="U2092" s="125"/>
      <c r="V2092" s="21">
        <v>1367</v>
      </c>
      <c r="W2092" s="34">
        <v>47387</v>
      </c>
      <c r="X2092" s="109"/>
    </row>
    <row r="2093" spans="2:24" x14ac:dyDescent="0.2">
      <c r="B2093" s="14" t="s">
        <v>21343</v>
      </c>
      <c r="C2093" s="33" t="s">
        <v>5731</v>
      </c>
      <c r="D2093" s="16" t="s">
        <v>19257</v>
      </c>
      <c r="E2093" s="18" t="s">
        <v>26</v>
      </c>
      <c r="F2093" s="34">
        <v>40923</v>
      </c>
      <c r="G2093" s="20" t="s">
        <v>20922</v>
      </c>
      <c r="H2093" s="109"/>
      <c r="I2093" s="21">
        <v>154899</v>
      </c>
      <c r="J2093" s="21">
        <v>154899</v>
      </c>
      <c r="K2093" s="21">
        <v>154899</v>
      </c>
      <c r="L2093" s="21">
        <v>154899</v>
      </c>
      <c r="M2093" s="21"/>
      <c r="N2093" s="21"/>
      <c r="O2093" s="21"/>
      <c r="P2093" s="125"/>
      <c r="Q2093" s="21"/>
      <c r="R2093" s="21">
        <v>154899</v>
      </c>
      <c r="S2093" s="21"/>
      <c r="T2093" s="21"/>
      <c r="U2093" s="125"/>
      <c r="V2093" s="21">
        <v>4430</v>
      </c>
      <c r="W2093" s="34">
        <v>47387</v>
      </c>
      <c r="X2093" s="109"/>
    </row>
    <row r="2094" spans="2:24" x14ac:dyDescent="0.2">
      <c r="B2094" s="14" t="s">
        <v>21342</v>
      </c>
      <c r="C2094" s="33" t="s">
        <v>5729</v>
      </c>
      <c r="D2094" s="16" t="s">
        <v>21341</v>
      </c>
      <c r="E2094" s="18" t="s">
        <v>26</v>
      </c>
      <c r="F2094" s="34">
        <v>41264</v>
      </c>
      <c r="G2094" s="20" t="s">
        <v>20922</v>
      </c>
      <c r="H2094" s="109"/>
      <c r="I2094" s="21">
        <v>549530</v>
      </c>
      <c r="J2094" s="21">
        <v>549530</v>
      </c>
      <c r="K2094" s="21">
        <v>549530</v>
      </c>
      <c r="L2094" s="21">
        <v>549530</v>
      </c>
      <c r="M2094" s="21"/>
      <c r="N2094" s="21"/>
      <c r="O2094" s="21"/>
      <c r="P2094" s="125"/>
      <c r="Q2094" s="21"/>
      <c r="R2094" s="21">
        <v>549530</v>
      </c>
      <c r="S2094" s="21"/>
      <c r="T2094" s="21"/>
      <c r="U2094" s="125"/>
      <c r="V2094" s="21">
        <v>18812</v>
      </c>
      <c r="W2094" s="34">
        <v>47473</v>
      </c>
      <c r="X2094" s="109"/>
    </row>
    <row r="2095" spans="2:24" x14ac:dyDescent="0.2">
      <c r="B2095" s="14" t="s">
        <v>21340</v>
      </c>
      <c r="C2095" s="33" t="s">
        <v>5726</v>
      </c>
      <c r="D2095" s="16" t="s">
        <v>19255</v>
      </c>
      <c r="E2095" s="18" t="s">
        <v>26</v>
      </c>
      <c r="F2095" s="34">
        <v>41169</v>
      </c>
      <c r="G2095" s="20" t="s">
        <v>20597</v>
      </c>
      <c r="H2095" s="109"/>
      <c r="I2095" s="21">
        <v>6553</v>
      </c>
      <c r="J2095" s="21">
        <v>6553</v>
      </c>
      <c r="K2095" s="21">
        <v>6553</v>
      </c>
      <c r="L2095" s="21">
        <v>6553</v>
      </c>
      <c r="M2095" s="21"/>
      <c r="N2095" s="21"/>
      <c r="O2095" s="21"/>
      <c r="P2095" s="125"/>
      <c r="Q2095" s="21"/>
      <c r="R2095" s="21">
        <v>6553</v>
      </c>
      <c r="S2095" s="21"/>
      <c r="T2095" s="21"/>
      <c r="U2095" s="125"/>
      <c r="V2095" s="21">
        <v>433</v>
      </c>
      <c r="W2095" s="34">
        <v>47513</v>
      </c>
      <c r="X2095" s="109"/>
    </row>
    <row r="2096" spans="2:24" x14ac:dyDescent="0.2">
      <c r="B2096" s="14" t="s">
        <v>21339</v>
      </c>
      <c r="C2096" s="33" t="s">
        <v>5726</v>
      </c>
      <c r="D2096" s="16" t="s">
        <v>19255</v>
      </c>
      <c r="E2096" s="18" t="s">
        <v>26</v>
      </c>
      <c r="F2096" s="34">
        <v>40923</v>
      </c>
      <c r="G2096" s="20" t="s">
        <v>20922</v>
      </c>
      <c r="H2096" s="109"/>
      <c r="I2096" s="21">
        <v>114390</v>
      </c>
      <c r="J2096" s="21">
        <v>114390</v>
      </c>
      <c r="K2096" s="21">
        <v>114390</v>
      </c>
      <c r="L2096" s="21">
        <v>114390</v>
      </c>
      <c r="M2096" s="21"/>
      <c r="N2096" s="21"/>
      <c r="O2096" s="21"/>
      <c r="P2096" s="125"/>
      <c r="Q2096" s="21"/>
      <c r="R2096" s="21">
        <v>114390</v>
      </c>
      <c r="S2096" s="21"/>
      <c r="T2096" s="21"/>
      <c r="U2096" s="125"/>
      <c r="V2096" s="21">
        <v>3243</v>
      </c>
      <c r="W2096" s="34">
        <v>47513</v>
      </c>
      <c r="X2096" s="109"/>
    </row>
    <row r="2097" spans="2:24" x14ac:dyDescent="0.2">
      <c r="B2097" s="14" t="s">
        <v>21338</v>
      </c>
      <c r="C2097" s="33" t="s">
        <v>5724</v>
      </c>
      <c r="D2097" s="16" t="s">
        <v>19255</v>
      </c>
      <c r="E2097" s="18" t="s">
        <v>26</v>
      </c>
      <c r="F2097" s="34">
        <v>40923</v>
      </c>
      <c r="G2097" s="20" t="s">
        <v>20922</v>
      </c>
      <c r="H2097" s="109"/>
      <c r="I2097" s="21">
        <v>10883</v>
      </c>
      <c r="J2097" s="21">
        <v>10883</v>
      </c>
      <c r="K2097" s="21">
        <v>10883</v>
      </c>
      <c r="L2097" s="21">
        <v>10883</v>
      </c>
      <c r="M2097" s="21"/>
      <c r="N2097" s="21"/>
      <c r="O2097" s="21"/>
      <c r="P2097" s="125"/>
      <c r="Q2097" s="21"/>
      <c r="R2097" s="21">
        <v>10883</v>
      </c>
      <c r="S2097" s="21"/>
      <c r="T2097" s="21"/>
      <c r="U2097" s="125"/>
      <c r="V2097" s="21">
        <v>309</v>
      </c>
      <c r="W2097" s="34">
        <v>47513</v>
      </c>
      <c r="X2097" s="109"/>
    </row>
    <row r="2098" spans="2:24" x14ac:dyDescent="0.2">
      <c r="B2098" s="14" t="s">
        <v>21337</v>
      </c>
      <c r="C2098" s="33" t="s">
        <v>5722</v>
      </c>
      <c r="D2098" s="16" t="s">
        <v>19255</v>
      </c>
      <c r="E2098" s="18" t="s">
        <v>26</v>
      </c>
      <c r="F2098" s="34">
        <v>40923</v>
      </c>
      <c r="G2098" s="20" t="s">
        <v>18966</v>
      </c>
      <c r="H2098" s="109"/>
      <c r="I2098" s="21">
        <v>246</v>
      </c>
      <c r="J2098" s="21">
        <v>246</v>
      </c>
      <c r="K2098" s="21">
        <v>246</v>
      </c>
      <c r="L2098" s="21">
        <v>246</v>
      </c>
      <c r="M2098" s="21"/>
      <c r="N2098" s="21"/>
      <c r="O2098" s="21"/>
      <c r="P2098" s="125"/>
      <c r="Q2098" s="21"/>
      <c r="R2098" s="21">
        <v>246</v>
      </c>
      <c r="S2098" s="21"/>
      <c r="T2098" s="21"/>
      <c r="U2098" s="125"/>
      <c r="V2098" s="21">
        <v>7</v>
      </c>
      <c r="W2098" s="34">
        <v>47513</v>
      </c>
      <c r="X2098" s="109"/>
    </row>
    <row r="2099" spans="2:24" x14ac:dyDescent="0.2">
      <c r="B2099" s="14" t="s">
        <v>21336</v>
      </c>
      <c r="C2099" s="33" t="s">
        <v>5722</v>
      </c>
      <c r="D2099" s="16" t="s">
        <v>19255</v>
      </c>
      <c r="E2099" s="18" t="s">
        <v>26</v>
      </c>
      <c r="F2099" s="34">
        <v>40923</v>
      </c>
      <c r="G2099" s="20" t="s">
        <v>20922</v>
      </c>
      <c r="H2099" s="109"/>
      <c r="I2099" s="21">
        <v>82931</v>
      </c>
      <c r="J2099" s="21">
        <v>82931</v>
      </c>
      <c r="K2099" s="21">
        <v>82931</v>
      </c>
      <c r="L2099" s="21">
        <v>82931</v>
      </c>
      <c r="M2099" s="21"/>
      <c r="N2099" s="21"/>
      <c r="O2099" s="21"/>
      <c r="P2099" s="125"/>
      <c r="Q2099" s="21"/>
      <c r="R2099" s="21">
        <v>82931</v>
      </c>
      <c r="S2099" s="21"/>
      <c r="T2099" s="21"/>
      <c r="U2099" s="125"/>
      <c r="V2099" s="21">
        <v>2351</v>
      </c>
      <c r="W2099" s="34">
        <v>47513</v>
      </c>
      <c r="X2099" s="109"/>
    </row>
    <row r="2100" spans="2:24" x14ac:dyDescent="0.2">
      <c r="B2100" s="14" t="s">
        <v>21335</v>
      </c>
      <c r="C2100" s="33" t="s">
        <v>7985</v>
      </c>
      <c r="D2100" s="16" t="s">
        <v>21334</v>
      </c>
      <c r="E2100" s="18" t="s">
        <v>26</v>
      </c>
      <c r="F2100" s="34">
        <v>41244</v>
      </c>
      <c r="G2100" s="20" t="s">
        <v>21186</v>
      </c>
      <c r="H2100" s="109"/>
      <c r="I2100" s="21">
        <v>861394</v>
      </c>
      <c r="J2100" s="21">
        <v>861394</v>
      </c>
      <c r="K2100" s="21">
        <v>860890</v>
      </c>
      <c r="L2100" s="21">
        <v>861394</v>
      </c>
      <c r="M2100" s="21"/>
      <c r="N2100" s="21"/>
      <c r="O2100" s="21"/>
      <c r="P2100" s="125"/>
      <c r="Q2100" s="21"/>
      <c r="R2100" s="21">
        <v>861394</v>
      </c>
      <c r="S2100" s="21"/>
      <c r="T2100" s="21"/>
      <c r="U2100" s="125"/>
      <c r="V2100" s="21">
        <v>16279</v>
      </c>
      <c r="W2100" s="34">
        <v>48755</v>
      </c>
      <c r="X2100" s="109"/>
    </row>
    <row r="2101" spans="2:24" x14ac:dyDescent="0.2">
      <c r="B2101" s="14" t="s">
        <v>21333</v>
      </c>
      <c r="C2101" s="33" t="s">
        <v>7983</v>
      </c>
      <c r="D2101" s="16" t="s">
        <v>21332</v>
      </c>
      <c r="E2101" s="18" t="s">
        <v>26</v>
      </c>
      <c r="F2101" s="34">
        <v>41244</v>
      </c>
      <c r="G2101" s="20" t="s">
        <v>21186</v>
      </c>
      <c r="H2101" s="109"/>
      <c r="I2101" s="21">
        <v>1120869</v>
      </c>
      <c r="J2101" s="21">
        <v>1120869</v>
      </c>
      <c r="K2101" s="21">
        <v>1125029</v>
      </c>
      <c r="L2101" s="21">
        <v>1120869</v>
      </c>
      <c r="M2101" s="21"/>
      <c r="N2101" s="21"/>
      <c r="O2101" s="21"/>
      <c r="P2101" s="125"/>
      <c r="Q2101" s="21"/>
      <c r="R2101" s="21">
        <v>1120869</v>
      </c>
      <c r="S2101" s="21"/>
      <c r="T2101" s="21"/>
      <c r="U2101" s="125"/>
      <c r="V2101" s="21">
        <v>26083</v>
      </c>
      <c r="W2101" s="34">
        <v>48969</v>
      </c>
      <c r="X2101" s="109"/>
    </row>
    <row r="2102" spans="2:24" x14ac:dyDescent="0.2">
      <c r="B2102" s="14" t="s">
        <v>21331</v>
      </c>
      <c r="C2102" s="33" t="s">
        <v>7981</v>
      </c>
      <c r="D2102" s="16" t="s">
        <v>21329</v>
      </c>
      <c r="E2102" s="18" t="s">
        <v>26</v>
      </c>
      <c r="F2102" s="34">
        <v>41244</v>
      </c>
      <c r="G2102" s="20" t="s">
        <v>21186</v>
      </c>
      <c r="H2102" s="109"/>
      <c r="I2102" s="21">
        <v>781906</v>
      </c>
      <c r="J2102" s="21">
        <v>781906</v>
      </c>
      <c r="K2102" s="21">
        <v>766575</v>
      </c>
      <c r="L2102" s="21">
        <v>776379</v>
      </c>
      <c r="M2102" s="21"/>
      <c r="N2102" s="21">
        <v>5527</v>
      </c>
      <c r="O2102" s="21"/>
      <c r="P2102" s="125">
        <v>5527</v>
      </c>
      <c r="Q2102" s="21"/>
      <c r="R2102" s="21">
        <v>781906</v>
      </c>
      <c r="S2102" s="21"/>
      <c r="T2102" s="21"/>
      <c r="U2102" s="125">
        <v>0</v>
      </c>
      <c r="V2102" s="21">
        <v>16291</v>
      </c>
      <c r="W2102" s="34">
        <v>48877</v>
      </c>
      <c r="X2102" s="109"/>
    </row>
    <row r="2103" spans="2:24" x14ac:dyDescent="0.2">
      <c r="B2103" s="14" t="s">
        <v>21330</v>
      </c>
      <c r="C2103" s="33" t="s">
        <v>7979</v>
      </c>
      <c r="D2103" s="16" t="s">
        <v>21329</v>
      </c>
      <c r="E2103" s="18" t="s">
        <v>26</v>
      </c>
      <c r="F2103" s="34">
        <v>41244</v>
      </c>
      <c r="G2103" s="20" t="s">
        <v>21186</v>
      </c>
      <c r="H2103" s="109"/>
      <c r="I2103" s="21">
        <v>3092785</v>
      </c>
      <c r="J2103" s="21">
        <v>3092785</v>
      </c>
      <c r="K2103" s="21">
        <v>2932347</v>
      </c>
      <c r="L2103" s="21">
        <v>3092030</v>
      </c>
      <c r="M2103" s="21"/>
      <c r="N2103" s="21">
        <v>754</v>
      </c>
      <c r="O2103" s="21"/>
      <c r="P2103" s="125">
        <v>754</v>
      </c>
      <c r="Q2103" s="21"/>
      <c r="R2103" s="21">
        <v>3092785</v>
      </c>
      <c r="S2103" s="21"/>
      <c r="T2103" s="21"/>
      <c r="U2103" s="125">
        <v>0</v>
      </c>
      <c r="V2103" s="21">
        <v>64428</v>
      </c>
      <c r="W2103" s="34">
        <v>48877</v>
      </c>
      <c r="X2103" s="109"/>
    </row>
    <row r="2104" spans="2:24" x14ac:dyDescent="0.2">
      <c r="B2104" s="14" t="s">
        <v>21328</v>
      </c>
      <c r="C2104" s="33" t="s">
        <v>21327</v>
      </c>
      <c r="D2104" s="16" t="s">
        <v>21326</v>
      </c>
      <c r="E2104" s="18" t="s">
        <v>26</v>
      </c>
      <c r="F2104" s="34">
        <v>40909</v>
      </c>
      <c r="G2104" s="20" t="s">
        <v>21186</v>
      </c>
      <c r="H2104" s="109"/>
      <c r="I2104" s="21">
        <v>57474</v>
      </c>
      <c r="J2104" s="21">
        <v>57474</v>
      </c>
      <c r="K2104" s="21">
        <v>55463</v>
      </c>
      <c r="L2104" s="21">
        <v>56864</v>
      </c>
      <c r="M2104" s="21"/>
      <c r="N2104" s="21">
        <v>611</v>
      </c>
      <c r="O2104" s="21"/>
      <c r="P2104" s="125">
        <v>611</v>
      </c>
      <c r="Q2104" s="21"/>
      <c r="R2104" s="21">
        <v>57474</v>
      </c>
      <c r="S2104" s="21"/>
      <c r="T2104" s="21"/>
      <c r="U2104" s="125">
        <v>0</v>
      </c>
      <c r="V2104" s="21">
        <v>287</v>
      </c>
      <c r="W2104" s="34">
        <v>49912</v>
      </c>
      <c r="X2104" s="109"/>
    </row>
    <row r="2105" spans="2:24" x14ac:dyDescent="0.2">
      <c r="B2105" s="14" t="s">
        <v>21325</v>
      </c>
      <c r="C2105" s="33" t="s">
        <v>7977</v>
      </c>
      <c r="D2105" s="16" t="s">
        <v>21323</v>
      </c>
      <c r="E2105" s="18" t="s">
        <v>26</v>
      </c>
      <c r="F2105" s="34">
        <v>41244</v>
      </c>
      <c r="G2105" s="20" t="s">
        <v>21186</v>
      </c>
      <c r="H2105" s="109"/>
      <c r="I2105" s="21">
        <v>3329257</v>
      </c>
      <c r="J2105" s="21">
        <v>3329257</v>
      </c>
      <c r="K2105" s="21">
        <v>3304287</v>
      </c>
      <c r="L2105" s="21">
        <v>3309596</v>
      </c>
      <c r="M2105" s="21"/>
      <c r="N2105" s="21">
        <v>19660</v>
      </c>
      <c r="O2105" s="21"/>
      <c r="P2105" s="125">
        <v>19660</v>
      </c>
      <c r="Q2105" s="21"/>
      <c r="R2105" s="21">
        <v>3329257</v>
      </c>
      <c r="S2105" s="21"/>
      <c r="T2105" s="21"/>
      <c r="U2105" s="125">
        <v>0</v>
      </c>
      <c r="V2105" s="21">
        <v>99552</v>
      </c>
      <c r="W2105" s="34">
        <v>49790</v>
      </c>
      <c r="X2105" s="109"/>
    </row>
    <row r="2106" spans="2:24" x14ac:dyDescent="0.2">
      <c r="B2106" s="14" t="s">
        <v>21324</v>
      </c>
      <c r="C2106" s="33" t="s">
        <v>7975</v>
      </c>
      <c r="D2106" s="16" t="s">
        <v>21323</v>
      </c>
      <c r="E2106" s="18" t="s">
        <v>26</v>
      </c>
      <c r="F2106" s="34">
        <v>41244</v>
      </c>
      <c r="G2106" s="20" t="s">
        <v>21186</v>
      </c>
      <c r="H2106" s="109"/>
      <c r="I2106" s="21">
        <v>630130</v>
      </c>
      <c r="J2106" s="21">
        <v>630130</v>
      </c>
      <c r="K2106" s="21">
        <v>609651</v>
      </c>
      <c r="L2106" s="21">
        <v>622628</v>
      </c>
      <c r="M2106" s="21"/>
      <c r="N2106" s="21">
        <v>7503</v>
      </c>
      <c r="O2106" s="21"/>
      <c r="P2106" s="125">
        <v>7503</v>
      </c>
      <c r="Q2106" s="21"/>
      <c r="R2106" s="21">
        <v>630130</v>
      </c>
      <c r="S2106" s="21"/>
      <c r="T2106" s="21"/>
      <c r="U2106" s="125">
        <v>0</v>
      </c>
      <c r="V2106" s="21">
        <v>18874</v>
      </c>
      <c r="W2106" s="34">
        <v>49790</v>
      </c>
      <c r="X2106" s="109"/>
    </row>
    <row r="2107" spans="2:24" x14ac:dyDescent="0.2">
      <c r="B2107" s="14" t="s">
        <v>21322</v>
      </c>
      <c r="C2107" s="33" t="s">
        <v>21321</v>
      </c>
      <c r="D2107" s="16" t="s">
        <v>21320</v>
      </c>
      <c r="E2107" s="18" t="s">
        <v>26</v>
      </c>
      <c r="F2107" s="34">
        <v>41000</v>
      </c>
      <c r="G2107" s="20" t="s">
        <v>21186</v>
      </c>
      <c r="H2107" s="109"/>
      <c r="I2107" s="21">
        <v>1013040</v>
      </c>
      <c r="J2107" s="21">
        <v>1013040</v>
      </c>
      <c r="K2107" s="21">
        <v>975051</v>
      </c>
      <c r="L2107" s="21">
        <v>1006169</v>
      </c>
      <c r="M2107" s="21"/>
      <c r="N2107" s="21">
        <v>6870</v>
      </c>
      <c r="O2107" s="21"/>
      <c r="P2107" s="125">
        <v>6870</v>
      </c>
      <c r="Q2107" s="21"/>
      <c r="R2107" s="21">
        <v>1013040</v>
      </c>
      <c r="S2107" s="21"/>
      <c r="T2107" s="21"/>
      <c r="U2107" s="125">
        <v>0</v>
      </c>
      <c r="V2107" s="21">
        <v>11369</v>
      </c>
      <c r="W2107" s="34">
        <v>49790</v>
      </c>
      <c r="X2107" s="109"/>
    </row>
    <row r="2108" spans="2:24" x14ac:dyDescent="0.2">
      <c r="B2108" s="14" t="s">
        <v>21319</v>
      </c>
      <c r="C2108" s="33" t="s">
        <v>21318</v>
      </c>
      <c r="D2108" s="16" t="s">
        <v>21317</v>
      </c>
      <c r="E2108" s="18" t="s">
        <v>26</v>
      </c>
      <c r="F2108" s="34">
        <v>41011</v>
      </c>
      <c r="G2108" s="20" t="s">
        <v>191</v>
      </c>
      <c r="H2108" s="109"/>
      <c r="I2108" s="21">
        <v>2087860</v>
      </c>
      <c r="J2108" s="21">
        <v>2000000</v>
      </c>
      <c r="K2108" s="21">
        <v>1988940</v>
      </c>
      <c r="L2108" s="21">
        <v>1989714</v>
      </c>
      <c r="M2108" s="21"/>
      <c r="N2108" s="21">
        <v>48</v>
      </c>
      <c r="O2108" s="21"/>
      <c r="P2108" s="125">
        <v>48</v>
      </c>
      <c r="Q2108" s="21"/>
      <c r="R2108" s="21">
        <v>1989762</v>
      </c>
      <c r="S2108" s="21"/>
      <c r="T2108" s="21">
        <v>98098</v>
      </c>
      <c r="U2108" s="125">
        <v>98098</v>
      </c>
      <c r="V2108" s="21">
        <v>51667</v>
      </c>
      <c r="W2108" s="34">
        <v>49996</v>
      </c>
      <c r="X2108" s="109"/>
    </row>
    <row r="2109" spans="2:24" x14ac:dyDescent="0.2">
      <c r="B2109" s="14" t="s">
        <v>21316</v>
      </c>
      <c r="C2109" s="33" t="s">
        <v>10222</v>
      </c>
      <c r="D2109" s="16" t="s">
        <v>21315</v>
      </c>
      <c r="E2109" s="18" t="s">
        <v>26</v>
      </c>
      <c r="F2109" s="34">
        <v>41044</v>
      </c>
      <c r="G2109" s="20" t="s">
        <v>21314</v>
      </c>
      <c r="H2109" s="109"/>
      <c r="I2109" s="21">
        <v>14745320</v>
      </c>
      <c r="J2109" s="21">
        <v>13000000</v>
      </c>
      <c r="K2109" s="21">
        <v>13000000</v>
      </c>
      <c r="L2109" s="21">
        <v>13000000</v>
      </c>
      <c r="M2109" s="21"/>
      <c r="N2109" s="21"/>
      <c r="O2109" s="21"/>
      <c r="P2109" s="125">
        <v>0</v>
      </c>
      <c r="Q2109" s="21"/>
      <c r="R2109" s="21">
        <v>13000000</v>
      </c>
      <c r="S2109" s="21"/>
      <c r="T2109" s="21">
        <v>1745320</v>
      </c>
      <c r="U2109" s="125">
        <v>1745320</v>
      </c>
      <c r="V2109" s="21">
        <v>408129</v>
      </c>
      <c r="W2109" s="34">
        <v>43922</v>
      </c>
      <c r="X2109" s="109"/>
    </row>
    <row r="2110" spans="2:24" x14ac:dyDescent="0.2">
      <c r="B2110" s="14" t="s">
        <v>21313</v>
      </c>
      <c r="C2110" s="33" t="s">
        <v>21312</v>
      </c>
      <c r="D2110" s="16" t="s">
        <v>21311</v>
      </c>
      <c r="E2110" s="18" t="s">
        <v>26</v>
      </c>
      <c r="F2110" s="34">
        <v>41122</v>
      </c>
      <c r="G2110" s="20" t="s">
        <v>3559</v>
      </c>
      <c r="H2110" s="109"/>
      <c r="I2110" s="21">
        <v>18027000</v>
      </c>
      <c r="J2110" s="21">
        <v>18027000</v>
      </c>
      <c r="K2110" s="21">
        <v>18114946</v>
      </c>
      <c r="L2110" s="21">
        <v>18027000</v>
      </c>
      <c r="M2110" s="21"/>
      <c r="N2110" s="21"/>
      <c r="O2110" s="21"/>
      <c r="P2110" s="125"/>
      <c r="Q2110" s="21"/>
      <c r="R2110" s="21">
        <v>18027000</v>
      </c>
      <c r="S2110" s="21"/>
      <c r="T2110" s="21"/>
      <c r="U2110" s="125"/>
      <c r="V2110" s="21">
        <v>1554829</v>
      </c>
      <c r="W2110" s="34">
        <v>41122</v>
      </c>
      <c r="X2110" s="109"/>
    </row>
    <row r="2111" spans="2:24" x14ac:dyDescent="0.2">
      <c r="B2111" s="14" t="s">
        <v>21310</v>
      </c>
      <c r="C2111" s="33" t="s">
        <v>10217</v>
      </c>
      <c r="D2111" s="16" t="s">
        <v>21309</v>
      </c>
      <c r="E2111" s="18" t="s">
        <v>26</v>
      </c>
      <c r="F2111" s="34">
        <v>41274</v>
      </c>
      <c r="G2111" s="20" t="s">
        <v>20922</v>
      </c>
      <c r="H2111" s="109"/>
      <c r="I2111" s="21">
        <v>1668800</v>
      </c>
      <c r="J2111" s="21">
        <v>1668800</v>
      </c>
      <c r="K2111" s="21">
        <v>1668800</v>
      </c>
      <c r="L2111" s="21">
        <v>1668800</v>
      </c>
      <c r="M2111" s="21"/>
      <c r="N2111" s="21"/>
      <c r="O2111" s="21"/>
      <c r="P2111" s="125"/>
      <c r="Q2111" s="21"/>
      <c r="R2111" s="21">
        <v>1668800</v>
      </c>
      <c r="S2111" s="21"/>
      <c r="T2111" s="21"/>
      <c r="U2111" s="125"/>
      <c r="V2111" s="21">
        <v>83649</v>
      </c>
      <c r="W2111" s="34">
        <v>43277</v>
      </c>
      <c r="X2111" s="109"/>
    </row>
    <row r="2112" spans="2:24" x14ac:dyDescent="0.2">
      <c r="B2112" s="14" t="s">
        <v>21308</v>
      </c>
      <c r="C2112" s="33" t="s">
        <v>21307</v>
      </c>
      <c r="D2112" s="16" t="s">
        <v>21306</v>
      </c>
      <c r="E2112" s="18" t="s">
        <v>26</v>
      </c>
      <c r="F2112" s="34">
        <v>40909</v>
      </c>
      <c r="G2112" s="20" t="s">
        <v>20922</v>
      </c>
      <c r="H2112" s="109"/>
      <c r="I2112" s="21">
        <v>165661</v>
      </c>
      <c r="J2112" s="21">
        <v>165661</v>
      </c>
      <c r="K2112" s="21">
        <v>165661</v>
      </c>
      <c r="L2112" s="21">
        <v>165661</v>
      </c>
      <c r="M2112" s="21"/>
      <c r="N2112" s="21"/>
      <c r="O2112" s="21"/>
      <c r="P2112" s="125"/>
      <c r="Q2112" s="21"/>
      <c r="R2112" s="21">
        <v>165661</v>
      </c>
      <c r="S2112" s="21"/>
      <c r="T2112" s="21"/>
      <c r="U2112" s="125"/>
      <c r="V2112" s="21">
        <v>8889</v>
      </c>
      <c r="W2112" s="34">
        <v>40909</v>
      </c>
      <c r="X2112" s="109"/>
    </row>
    <row r="2113" spans="2:24" x14ac:dyDescent="0.2">
      <c r="B2113" s="14" t="s">
        <v>21305</v>
      </c>
      <c r="C2113" s="33" t="s">
        <v>21303</v>
      </c>
      <c r="D2113" s="16" t="s">
        <v>21291</v>
      </c>
      <c r="E2113" s="18" t="s">
        <v>26</v>
      </c>
      <c r="F2113" s="34">
        <v>40909</v>
      </c>
      <c r="G2113" s="20" t="s">
        <v>20922</v>
      </c>
      <c r="H2113" s="109"/>
      <c r="I2113" s="21">
        <v>240483</v>
      </c>
      <c r="J2113" s="21">
        <v>240483</v>
      </c>
      <c r="K2113" s="21">
        <v>240483</v>
      </c>
      <c r="L2113" s="21">
        <v>240483</v>
      </c>
      <c r="M2113" s="21"/>
      <c r="N2113" s="21"/>
      <c r="O2113" s="21"/>
      <c r="P2113" s="125"/>
      <c r="Q2113" s="21"/>
      <c r="R2113" s="21">
        <v>240483</v>
      </c>
      <c r="S2113" s="21"/>
      <c r="T2113" s="21"/>
      <c r="U2113" s="125"/>
      <c r="V2113" s="21">
        <v>12904</v>
      </c>
      <c r="W2113" s="34">
        <v>41275</v>
      </c>
      <c r="X2113" s="109"/>
    </row>
    <row r="2114" spans="2:24" x14ac:dyDescent="0.2">
      <c r="B2114" s="14" t="s">
        <v>21304</v>
      </c>
      <c r="C2114" s="33" t="s">
        <v>21303</v>
      </c>
      <c r="D2114" s="16" t="s">
        <v>21291</v>
      </c>
      <c r="E2114" s="18" t="s">
        <v>26</v>
      </c>
      <c r="F2114" s="34">
        <v>40910</v>
      </c>
      <c r="G2114" s="20" t="s">
        <v>105</v>
      </c>
      <c r="H2114" s="109"/>
      <c r="I2114" s="21">
        <v>51778</v>
      </c>
      <c r="J2114" s="21">
        <v>51778</v>
      </c>
      <c r="K2114" s="21">
        <v>51778</v>
      </c>
      <c r="L2114" s="21">
        <v>51778</v>
      </c>
      <c r="M2114" s="21"/>
      <c r="N2114" s="21"/>
      <c r="O2114" s="21"/>
      <c r="P2114" s="125"/>
      <c r="Q2114" s="21"/>
      <c r="R2114" s="21">
        <v>51778</v>
      </c>
      <c r="S2114" s="21"/>
      <c r="T2114" s="21"/>
      <c r="U2114" s="125"/>
      <c r="V2114" s="21">
        <v>2794</v>
      </c>
      <c r="W2114" s="34">
        <v>41275</v>
      </c>
      <c r="X2114" s="109"/>
    </row>
    <row r="2115" spans="2:24" x14ac:dyDescent="0.2">
      <c r="B2115" s="14" t="s">
        <v>21302</v>
      </c>
      <c r="C2115" s="33" t="s">
        <v>21301</v>
      </c>
      <c r="D2115" s="16" t="s">
        <v>21291</v>
      </c>
      <c r="E2115" s="18" t="s">
        <v>26</v>
      </c>
      <c r="F2115" s="34">
        <v>40909</v>
      </c>
      <c r="G2115" s="20" t="s">
        <v>20922</v>
      </c>
      <c r="H2115" s="109"/>
      <c r="I2115" s="21">
        <v>98797</v>
      </c>
      <c r="J2115" s="21">
        <v>98797</v>
      </c>
      <c r="K2115" s="21">
        <v>98797</v>
      </c>
      <c r="L2115" s="21">
        <v>98797</v>
      </c>
      <c r="M2115" s="21"/>
      <c r="N2115" s="21"/>
      <c r="O2115" s="21"/>
      <c r="P2115" s="125"/>
      <c r="Q2115" s="21"/>
      <c r="R2115" s="21">
        <v>98797</v>
      </c>
      <c r="S2115" s="21"/>
      <c r="T2115" s="21"/>
      <c r="U2115" s="125"/>
      <c r="V2115" s="21">
        <v>5301</v>
      </c>
      <c r="W2115" s="34">
        <v>41275</v>
      </c>
      <c r="X2115" s="109"/>
    </row>
    <row r="2116" spans="2:24" x14ac:dyDescent="0.2">
      <c r="B2116" s="14" t="s">
        <v>21300</v>
      </c>
      <c r="C2116" s="33" t="s">
        <v>21298</v>
      </c>
      <c r="D2116" s="16" t="s">
        <v>21291</v>
      </c>
      <c r="E2116" s="18" t="s">
        <v>26</v>
      </c>
      <c r="F2116" s="34">
        <v>40909</v>
      </c>
      <c r="G2116" s="20" t="s">
        <v>20922</v>
      </c>
      <c r="H2116" s="109"/>
      <c r="I2116" s="21">
        <v>254345</v>
      </c>
      <c r="J2116" s="21">
        <v>254345</v>
      </c>
      <c r="K2116" s="21">
        <v>254345</v>
      </c>
      <c r="L2116" s="21">
        <v>254345</v>
      </c>
      <c r="M2116" s="21"/>
      <c r="N2116" s="21"/>
      <c r="O2116" s="21"/>
      <c r="P2116" s="125"/>
      <c r="Q2116" s="21"/>
      <c r="R2116" s="21">
        <v>254345</v>
      </c>
      <c r="S2116" s="21"/>
      <c r="T2116" s="21"/>
      <c r="U2116" s="125"/>
      <c r="V2116" s="21">
        <v>13648</v>
      </c>
      <c r="W2116" s="34">
        <v>41275</v>
      </c>
      <c r="X2116" s="109"/>
    </row>
    <row r="2117" spans="2:24" x14ac:dyDescent="0.2">
      <c r="B2117" s="14" t="s">
        <v>21299</v>
      </c>
      <c r="C2117" s="33" t="s">
        <v>21298</v>
      </c>
      <c r="D2117" s="16" t="s">
        <v>21291</v>
      </c>
      <c r="E2117" s="18" t="s">
        <v>26</v>
      </c>
      <c r="F2117" s="34">
        <v>40910</v>
      </c>
      <c r="G2117" s="20" t="s">
        <v>105</v>
      </c>
      <c r="H2117" s="109"/>
      <c r="I2117" s="21">
        <v>151954</v>
      </c>
      <c r="J2117" s="21">
        <v>151954</v>
      </c>
      <c r="K2117" s="21">
        <v>151954</v>
      </c>
      <c r="L2117" s="21">
        <v>151954</v>
      </c>
      <c r="M2117" s="21"/>
      <c r="N2117" s="21"/>
      <c r="O2117" s="21"/>
      <c r="P2117" s="125"/>
      <c r="Q2117" s="21"/>
      <c r="R2117" s="21">
        <v>151954</v>
      </c>
      <c r="S2117" s="21"/>
      <c r="T2117" s="21"/>
      <c r="U2117" s="125"/>
      <c r="V2117" s="21">
        <v>8199</v>
      </c>
      <c r="W2117" s="34">
        <v>41275</v>
      </c>
      <c r="X2117" s="109"/>
    </row>
    <row r="2118" spans="2:24" x14ac:dyDescent="0.2">
      <c r="B2118" s="14" t="s">
        <v>21297</v>
      </c>
      <c r="C2118" s="33" t="s">
        <v>21295</v>
      </c>
      <c r="D2118" s="16" t="s">
        <v>21291</v>
      </c>
      <c r="E2118" s="18" t="s">
        <v>26</v>
      </c>
      <c r="F2118" s="34">
        <v>40909</v>
      </c>
      <c r="G2118" s="20" t="s">
        <v>20922</v>
      </c>
      <c r="H2118" s="109"/>
      <c r="I2118" s="21">
        <v>314234</v>
      </c>
      <c r="J2118" s="21">
        <v>314234</v>
      </c>
      <c r="K2118" s="21">
        <v>314234</v>
      </c>
      <c r="L2118" s="21">
        <v>314234</v>
      </c>
      <c r="M2118" s="21"/>
      <c r="N2118" s="21"/>
      <c r="O2118" s="21"/>
      <c r="P2118" s="125"/>
      <c r="Q2118" s="21"/>
      <c r="R2118" s="21">
        <v>314234</v>
      </c>
      <c r="S2118" s="21"/>
      <c r="T2118" s="21"/>
      <c r="U2118" s="125"/>
      <c r="V2118" s="21">
        <v>16862</v>
      </c>
      <c r="W2118" s="34">
        <v>41275</v>
      </c>
      <c r="X2118" s="109"/>
    </row>
    <row r="2119" spans="2:24" x14ac:dyDescent="0.2">
      <c r="B2119" s="14" t="s">
        <v>21296</v>
      </c>
      <c r="C2119" s="33" t="s">
        <v>21295</v>
      </c>
      <c r="D2119" s="16" t="s">
        <v>21291</v>
      </c>
      <c r="E2119" s="18" t="s">
        <v>26</v>
      </c>
      <c r="F2119" s="34">
        <v>40910</v>
      </c>
      <c r="G2119" s="20" t="s">
        <v>105</v>
      </c>
      <c r="H2119" s="109"/>
      <c r="I2119" s="21">
        <v>307298</v>
      </c>
      <c r="J2119" s="21">
        <v>307298</v>
      </c>
      <c r="K2119" s="21">
        <v>307298</v>
      </c>
      <c r="L2119" s="21">
        <v>307298</v>
      </c>
      <c r="M2119" s="21"/>
      <c r="N2119" s="21"/>
      <c r="O2119" s="21"/>
      <c r="P2119" s="125"/>
      <c r="Q2119" s="21"/>
      <c r="R2119" s="21">
        <v>307298</v>
      </c>
      <c r="S2119" s="21"/>
      <c r="T2119" s="21"/>
      <c r="U2119" s="125"/>
      <c r="V2119" s="21">
        <v>16581</v>
      </c>
      <c r="W2119" s="34">
        <v>41275</v>
      </c>
      <c r="X2119" s="109"/>
    </row>
    <row r="2120" spans="2:24" x14ac:dyDescent="0.2">
      <c r="B2120" s="14" t="s">
        <v>21294</v>
      </c>
      <c r="C2120" s="33" t="s">
        <v>21292</v>
      </c>
      <c r="D2120" s="16" t="s">
        <v>21291</v>
      </c>
      <c r="E2120" s="18" t="s">
        <v>26</v>
      </c>
      <c r="F2120" s="34">
        <v>40909</v>
      </c>
      <c r="G2120" s="20" t="s">
        <v>20922</v>
      </c>
      <c r="H2120" s="109"/>
      <c r="I2120" s="21">
        <v>447235</v>
      </c>
      <c r="J2120" s="21">
        <v>447235</v>
      </c>
      <c r="K2120" s="21">
        <v>447235</v>
      </c>
      <c r="L2120" s="21">
        <v>447235</v>
      </c>
      <c r="M2120" s="21"/>
      <c r="N2120" s="21"/>
      <c r="O2120" s="21"/>
      <c r="P2120" s="125"/>
      <c r="Q2120" s="21"/>
      <c r="R2120" s="21">
        <v>447235</v>
      </c>
      <c r="S2120" s="21"/>
      <c r="T2120" s="21"/>
      <c r="U2120" s="125"/>
      <c r="V2120" s="21">
        <v>23999</v>
      </c>
      <c r="W2120" s="34">
        <v>41275</v>
      </c>
      <c r="X2120" s="109"/>
    </row>
    <row r="2121" spans="2:24" x14ac:dyDescent="0.2">
      <c r="B2121" s="14" t="s">
        <v>21293</v>
      </c>
      <c r="C2121" s="33" t="s">
        <v>21292</v>
      </c>
      <c r="D2121" s="16" t="s">
        <v>21291</v>
      </c>
      <c r="E2121" s="18" t="s">
        <v>26</v>
      </c>
      <c r="F2121" s="34">
        <v>40910</v>
      </c>
      <c r="G2121" s="20" t="s">
        <v>105</v>
      </c>
      <c r="H2121" s="109"/>
      <c r="I2121" s="21">
        <v>190636</v>
      </c>
      <c r="J2121" s="21">
        <v>190636</v>
      </c>
      <c r="K2121" s="21">
        <v>190636</v>
      </c>
      <c r="L2121" s="21">
        <v>190636</v>
      </c>
      <c r="M2121" s="21"/>
      <c r="N2121" s="21"/>
      <c r="O2121" s="21"/>
      <c r="P2121" s="125"/>
      <c r="Q2121" s="21"/>
      <c r="R2121" s="21">
        <v>190636</v>
      </c>
      <c r="S2121" s="21"/>
      <c r="T2121" s="21"/>
      <c r="U2121" s="125"/>
      <c r="V2121" s="21">
        <v>10286</v>
      </c>
      <c r="W2121" s="34">
        <v>41275</v>
      </c>
      <c r="X2121" s="109"/>
    </row>
    <row r="2122" spans="2:24" x14ac:dyDescent="0.2">
      <c r="B2122" s="14" t="s">
        <v>21290</v>
      </c>
      <c r="C2122" s="33" t="s">
        <v>5713</v>
      </c>
      <c r="D2122" s="16" t="s">
        <v>21288</v>
      </c>
      <c r="E2122" s="18" t="s">
        <v>26</v>
      </c>
      <c r="F2122" s="34">
        <v>40910</v>
      </c>
      <c r="G2122" s="20" t="s">
        <v>20922</v>
      </c>
      <c r="H2122" s="109"/>
      <c r="I2122" s="21">
        <v>508852</v>
      </c>
      <c r="J2122" s="21">
        <v>508852</v>
      </c>
      <c r="K2122" s="21">
        <v>508852</v>
      </c>
      <c r="L2122" s="21">
        <v>508852</v>
      </c>
      <c r="M2122" s="21"/>
      <c r="N2122" s="21"/>
      <c r="O2122" s="21"/>
      <c r="P2122" s="125"/>
      <c r="Q2122" s="21"/>
      <c r="R2122" s="21">
        <v>508852</v>
      </c>
      <c r="S2122" s="21"/>
      <c r="T2122" s="21"/>
      <c r="U2122" s="125"/>
      <c r="V2122" s="21">
        <v>19743</v>
      </c>
      <c r="W2122" s="34">
        <v>43467</v>
      </c>
      <c r="X2122" s="109"/>
    </row>
    <row r="2123" spans="2:24" x14ac:dyDescent="0.2">
      <c r="B2123" s="14" t="s">
        <v>21289</v>
      </c>
      <c r="C2123" s="33" t="s">
        <v>5711</v>
      </c>
      <c r="D2123" s="16" t="s">
        <v>21288</v>
      </c>
      <c r="E2123" s="18" t="s">
        <v>26</v>
      </c>
      <c r="F2123" s="34">
        <v>40910</v>
      </c>
      <c r="G2123" s="20" t="s">
        <v>20922</v>
      </c>
      <c r="H2123" s="109"/>
      <c r="I2123" s="21">
        <v>1010144</v>
      </c>
      <c r="J2123" s="21">
        <v>1010144</v>
      </c>
      <c r="K2123" s="21">
        <v>1010144</v>
      </c>
      <c r="L2123" s="21">
        <v>1010144</v>
      </c>
      <c r="M2123" s="21"/>
      <c r="N2123" s="21"/>
      <c r="O2123" s="21"/>
      <c r="P2123" s="125"/>
      <c r="Q2123" s="21"/>
      <c r="R2123" s="21">
        <v>1010144</v>
      </c>
      <c r="S2123" s="21"/>
      <c r="T2123" s="21"/>
      <c r="U2123" s="125"/>
      <c r="V2123" s="21">
        <v>39194</v>
      </c>
      <c r="W2123" s="34">
        <v>43467</v>
      </c>
      <c r="X2123" s="109"/>
    </row>
    <row r="2124" spans="2:24" x14ac:dyDescent="0.2">
      <c r="B2124" s="14" t="s">
        <v>21287</v>
      </c>
      <c r="C2124" s="33" t="s">
        <v>21286</v>
      </c>
      <c r="D2124" s="16" t="s">
        <v>21285</v>
      </c>
      <c r="E2124" s="18" t="s">
        <v>26</v>
      </c>
      <c r="F2124" s="34">
        <v>41269</v>
      </c>
      <c r="G2124" s="20" t="s">
        <v>21284</v>
      </c>
      <c r="H2124" s="109"/>
      <c r="I2124" s="21">
        <v>26991427</v>
      </c>
      <c r="J2124" s="21">
        <v>27000000</v>
      </c>
      <c r="K2124" s="21">
        <v>26741318</v>
      </c>
      <c r="L2124" s="21">
        <v>26968817</v>
      </c>
      <c r="M2124" s="21"/>
      <c r="N2124" s="21">
        <v>22610</v>
      </c>
      <c r="O2124" s="21"/>
      <c r="P2124" s="125">
        <v>22610</v>
      </c>
      <c r="Q2124" s="21"/>
      <c r="R2124" s="21">
        <v>26991427</v>
      </c>
      <c r="S2124" s="21"/>
      <c r="T2124" s="21"/>
      <c r="U2124" s="125">
        <v>0</v>
      </c>
      <c r="V2124" s="21">
        <v>2218137</v>
      </c>
      <c r="W2124" s="34">
        <v>41348</v>
      </c>
      <c r="X2124" s="109"/>
    </row>
    <row r="2125" spans="2:24" x14ac:dyDescent="0.2">
      <c r="B2125" s="14" t="s">
        <v>21283</v>
      </c>
      <c r="C2125" s="33" t="s">
        <v>21282</v>
      </c>
      <c r="D2125" s="16" t="s">
        <v>21281</v>
      </c>
      <c r="E2125" s="18" t="s">
        <v>26</v>
      </c>
      <c r="F2125" s="34">
        <v>41228</v>
      </c>
      <c r="G2125" s="20" t="s">
        <v>3559</v>
      </c>
      <c r="H2125" s="109"/>
      <c r="I2125" s="21">
        <v>20000000</v>
      </c>
      <c r="J2125" s="21">
        <v>20000000</v>
      </c>
      <c r="K2125" s="21">
        <v>19894000</v>
      </c>
      <c r="L2125" s="21">
        <v>19987500</v>
      </c>
      <c r="M2125" s="21"/>
      <c r="N2125" s="21">
        <v>12500</v>
      </c>
      <c r="O2125" s="21"/>
      <c r="P2125" s="125">
        <v>12500</v>
      </c>
      <c r="Q2125" s="21"/>
      <c r="R2125" s="21">
        <v>20000000</v>
      </c>
      <c r="S2125" s="21"/>
      <c r="T2125" s="21"/>
      <c r="U2125" s="125">
        <v>0</v>
      </c>
      <c r="V2125" s="21">
        <v>1160000</v>
      </c>
      <c r="W2125" s="34">
        <v>41228</v>
      </c>
      <c r="X2125" s="109"/>
    </row>
    <row r="2126" spans="2:24" x14ac:dyDescent="0.2">
      <c r="B2126" s="14" t="s">
        <v>21280</v>
      </c>
      <c r="C2126" s="33" t="s">
        <v>21279</v>
      </c>
      <c r="D2126" s="16" t="s">
        <v>21278</v>
      </c>
      <c r="E2126" s="18" t="s">
        <v>26</v>
      </c>
      <c r="F2126" s="34">
        <v>41091</v>
      </c>
      <c r="G2126" s="20" t="s">
        <v>3559</v>
      </c>
      <c r="H2126" s="109"/>
      <c r="I2126" s="21">
        <v>1000000</v>
      </c>
      <c r="J2126" s="21">
        <v>1000000</v>
      </c>
      <c r="K2126" s="21">
        <v>994500</v>
      </c>
      <c r="L2126" s="21">
        <v>999612</v>
      </c>
      <c r="M2126" s="21"/>
      <c r="N2126" s="21">
        <v>388</v>
      </c>
      <c r="O2126" s="21"/>
      <c r="P2126" s="125">
        <v>388</v>
      </c>
      <c r="Q2126" s="21"/>
      <c r="R2126" s="21">
        <v>1000000</v>
      </c>
      <c r="S2126" s="21"/>
      <c r="T2126" s="21"/>
      <c r="U2126" s="125">
        <v>0</v>
      </c>
      <c r="V2126" s="21">
        <v>77000</v>
      </c>
      <c r="W2126" s="34">
        <v>41091</v>
      </c>
      <c r="X2126" s="109"/>
    </row>
    <row r="2127" spans="2:24" x14ac:dyDescent="0.2">
      <c r="B2127" s="14" t="s">
        <v>21277</v>
      </c>
      <c r="C2127" s="33" t="s">
        <v>21276</v>
      </c>
      <c r="D2127" s="16" t="s">
        <v>21275</v>
      </c>
      <c r="E2127" s="18" t="s">
        <v>26</v>
      </c>
      <c r="F2127" s="34">
        <v>41255</v>
      </c>
      <c r="G2127" s="20" t="s">
        <v>18968</v>
      </c>
      <c r="H2127" s="109"/>
      <c r="I2127" s="21">
        <v>2692</v>
      </c>
      <c r="J2127" s="21">
        <v>127443</v>
      </c>
      <c r="K2127" s="21"/>
      <c r="L2127" s="21">
        <v>63722</v>
      </c>
      <c r="M2127" s="21">
        <v>63722</v>
      </c>
      <c r="N2127" s="21"/>
      <c r="O2127" s="21">
        <v>127443</v>
      </c>
      <c r="P2127" s="125">
        <v>-63721</v>
      </c>
      <c r="Q2127" s="21"/>
      <c r="R2127" s="21"/>
      <c r="S2127" s="21"/>
      <c r="T2127" s="21">
        <v>2692</v>
      </c>
      <c r="U2127" s="125">
        <v>2692</v>
      </c>
      <c r="V2127" s="21">
        <v>2209</v>
      </c>
      <c r="W2127" s="34">
        <v>41487</v>
      </c>
      <c r="X2127" s="109"/>
    </row>
    <row r="2128" spans="2:24" x14ac:dyDescent="0.2">
      <c r="B2128" s="14" t="s">
        <v>21274</v>
      </c>
      <c r="C2128" s="33" t="s">
        <v>21272</v>
      </c>
      <c r="D2128" s="16" t="s">
        <v>21271</v>
      </c>
      <c r="E2128" s="18" t="s">
        <v>26</v>
      </c>
      <c r="F2128" s="34">
        <v>41255</v>
      </c>
      <c r="G2128" s="20" t="s">
        <v>18968</v>
      </c>
      <c r="H2128" s="109"/>
      <c r="I2128" s="21">
        <v>113598</v>
      </c>
      <c r="J2128" s="21">
        <v>89077</v>
      </c>
      <c r="K2128" s="21">
        <v>89077</v>
      </c>
      <c r="L2128" s="21">
        <v>44538</v>
      </c>
      <c r="M2128" s="21">
        <v>44538</v>
      </c>
      <c r="N2128" s="21"/>
      <c r="O2128" s="21"/>
      <c r="P2128" s="125">
        <v>44538</v>
      </c>
      <c r="Q2128" s="21"/>
      <c r="R2128" s="21">
        <v>89077</v>
      </c>
      <c r="S2128" s="21"/>
      <c r="T2128" s="21">
        <v>24521</v>
      </c>
      <c r="U2128" s="125">
        <v>24521</v>
      </c>
      <c r="V2128" s="21">
        <v>11778</v>
      </c>
      <c r="W2128" s="34">
        <v>41364</v>
      </c>
      <c r="X2128" s="109"/>
    </row>
    <row r="2129" spans="2:24" x14ac:dyDescent="0.2">
      <c r="B2129" s="14" t="s">
        <v>21273</v>
      </c>
      <c r="C2129" s="33" t="s">
        <v>21272</v>
      </c>
      <c r="D2129" s="16" t="s">
        <v>21271</v>
      </c>
      <c r="E2129" s="18" t="s">
        <v>26</v>
      </c>
      <c r="F2129" s="34">
        <v>41182</v>
      </c>
      <c r="G2129" s="20" t="s">
        <v>20922</v>
      </c>
      <c r="H2129" s="109"/>
      <c r="I2129" s="21">
        <v>22269</v>
      </c>
      <c r="J2129" s="21">
        <v>22269</v>
      </c>
      <c r="K2129" s="21">
        <v>22269</v>
      </c>
      <c r="L2129" s="21">
        <v>11135</v>
      </c>
      <c r="M2129" s="21">
        <v>11135</v>
      </c>
      <c r="N2129" s="21"/>
      <c r="O2129" s="21"/>
      <c r="P2129" s="125">
        <v>11135</v>
      </c>
      <c r="Q2129" s="21"/>
      <c r="R2129" s="21">
        <v>22269</v>
      </c>
      <c r="S2129" s="21"/>
      <c r="T2129" s="21"/>
      <c r="U2129" s="125">
        <v>0</v>
      </c>
      <c r="V2129" s="21">
        <v>1823</v>
      </c>
      <c r="W2129" s="34">
        <v>41364</v>
      </c>
      <c r="X2129" s="109"/>
    </row>
    <row r="2130" spans="2:24" x14ac:dyDescent="0.2">
      <c r="B2130" s="14" t="s">
        <v>21270</v>
      </c>
      <c r="C2130" s="33" t="s">
        <v>6683</v>
      </c>
      <c r="D2130" s="16" t="s">
        <v>19241</v>
      </c>
      <c r="E2130" s="18" t="s">
        <v>5793</v>
      </c>
      <c r="F2130" s="34">
        <v>40933</v>
      </c>
      <c r="G2130" s="20" t="s">
        <v>21186</v>
      </c>
      <c r="H2130" s="109"/>
      <c r="I2130" s="21">
        <v>1</v>
      </c>
      <c r="J2130" s="21">
        <v>1</v>
      </c>
      <c r="K2130" s="21">
        <v>1</v>
      </c>
      <c r="L2130" s="21">
        <v>1</v>
      </c>
      <c r="M2130" s="21"/>
      <c r="N2130" s="21"/>
      <c r="O2130" s="21"/>
      <c r="P2130" s="125"/>
      <c r="Q2130" s="21"/>
      <c r="R2130" s="21">
        <v>1</v>
      </c>
      <c r="S2130" s="21"/>
      <c r="T2130" s="21"/>
      <c r="U2130" s="125"/>
      <c r="V2130" s="21">
        <v>0</v>
      </c>
      <c r="W2130" s="34">
        <v>55804</v>
      </c>
      <c r="X2130" s="109"/>
    </row>
    <row r="2131" spans="2:24" x14ac:dyDescent="0.2">
      <c r="B2131" s="14" t="s">
        <v>21269</v>
      </c>
      <c r="C2131" s="33" t="s">
        <v>21268</v>
      </c>
      <c r="D2131" s="16" t="s">
        <v>21267</v>
      </c>
      <c r="E2131" s="18" t="s">
        <v>26</v>
      </c>
      <c r="F2131" s="34">
        <v>40956</v>
      </c>
      <c r="G2131" s="20" t="s">
        <v>20597</v>
      </c>
      <c r="H2131" s="109"/>
      <c r="I2131" s="21">
        <v>4987500</v>
      </c>
      <c r="J2131" s="21">
        <v>4987500</v>
      </c>
      <c r="K2131" s="21">
        <v>5006203</v>
      </c>
      <c r="L2131" s="21">
        <v>5002397</v>
      </c>
      <c r="M2131" s="21"/>
      <c r="N2131" s="21">
        <v>-14897</v>
      </c>
      <c r="O2131" s="21"/>
      <c r="P2131" s="125">
        <v>-14897</v>
      </c>
      <c r="Q2131" s="21"/>
      <c r="R2131" s="21">
        <v>4987500</v>
      </c>
      <c r="S2131" s="21"/>
      <c r="T2131" s="21"/>
      <c r="U2131" s="125">
        <v>0</v>
      </c>
      <c r="V2131" s="21">
        <v>64590</v>
      </c>
      <c r="W2131" s="34">
        <v>43133</v>
      </c>
      <c r="X2131" s="109"/>
    </row>
    <row r="2132" spans="2:24" x14ac:dyDescent="0.2">
      <c r="B2132" s="14" t="s">
        <v>21266</v>
      </c>
      <c r="C2132" s="33" t="s">
        <v>21263</v>
      </c>
      <c r="D2132" s="16" t="s">
        <v>21262</v>
      </c>
      <c r="E2132" s="18" t="s">
        <v>26</v>
      </c>
      <c r="F2132" s="34">
        <v>41127</v>
      </c>
      <c r="G2132" s="20" t="s">
        <v>21265</v>
      </c>
      <c r="H2132" s="109"/>
      <c r="I2132" s="21">
        <v>13829876</v>
      </c>
      <c r="J2132" s="21">
        <v>14073775</v>
      </c>
      <c r="K2132" s="21">
        <v>13486318</v>
      </c>
      <c r="L2132" s="21">
        <v>13702769</v>
      </c>
      <c r="M2132" s="21"/>
      <c r="N2132" s="21">
        <v>127107</v>
      </c>
      <c r="O2132" s="21"/>
      <c r="P2132" s="125">
        <v>127107</v>
      </c>
      <c r="Q2132" s="21"/>
      <c r="R2132" s="21">
        <v>13829876</v>
      </c>
      <c r="S2132" s="21"/>
      <c r="T2132" s="21"/>
      <c r="U2132" s="125">
        <v>0</v>
      </c>
      <c r="V2132" s="21">
        <v>346084</v>
      </c>
      <c r="W2132" s="34">
        <v>41492</v>
      </c>
      <c r="X2132" s="109"/>
    </row>
    <row r="2133" spans="2:24" x14ac:dyDescent="0.2">
      <c r="B2133" s="14" t="s">
        <v>21264</v>
      </c>
      <c r="C2133" s="33" t="s">
        <v>21263</v>
      </c>
      <c r="D2133" s="16" t="s">
        <v>21262</v>
      </c>
      <c r="E2133" s="18" t="s">
        <v>26</v>
      </c>
      <c r="F2133" s="34">
        <v>41036</v>
      </c>
      <c r="G2133" s="20" t="s">
        <v>20922</v>
      </c>
      <c r="H2133" s="109"/>
      <c r="I2133" s="21">
        <v>611905</v>
      </c>
      <c r="J2133" s="21">
        <v>611905</v>
      </c>
      <c r="K2133" s="21">
        <v>586363</v>
      </c>
      <c r="L2133" s="21">
        <v>595774</v>
      </c>
      <c r="M2133" s="21"/>
      <c r="N2133" s="21">
        <v>16131</v>
      </c>
      <c r="O2133" s="21"/>
      <c r="P2133" s="125">
        <v>16131</v>
      </c>
      <c r="Q2133" s="21"/>
      <c r="R2133" s="21">
        <v>611905</v>
      </c>
      <c r="S2133" s="21"/>
      <c r="T2133" s="21"/>
      <c r="U2133" s="125">
        <v>0</v>
      </c>
      <c r="V2133" s="21">
        <v>2197</v>
      </c>
      <c r="W2133" s="34">
        <v>41492</v>
      </c>
      <c r="X2133" s="109"/>
    </row>
    <row r="2134" spans="2:24" x14ac:dyDescent="0.2">
      <c r="B2134" s="14" t="s">
        <v>21261</v>
      </c>
      <c r="C2134" s="33" t="s">
        <v>21260</v>
      </c>
      <c r="D2134" s="16" t="s">
        <v>21259</v>
      </c>
      <c r="E2134" s="18" t="s">
        <v>26</v>
      </c>
      <c r="F2134" s="34">
        <v>41075</v>
      </c>
      <c r="G2134" s="20" t="s">
        <v>3559</v>
      </c>
      <c r="H2134" s="109"/>
      <c r="I2134" s="21">
        <v>7000000</v>
      </c>
      <c r="J2134" s="21">
        <v>7000000</v>
      </c>
      <c r="K2134" s="21">
        <v>7000000</v>
      </c>
      <c r="L2134" s="21">
        <v>7000000</v>
      </c>
      <c r="M2134" s="21"/>
      <c r="N2134" s="21"/>
      <c r="O2134" s="21"/>
      <c r="P2134" s="125"/>
      <c r="Q2134" s="21"/>
      <c r="R2134" s="21">
        <v>7000000</v>
      </c>
      <c r="S2134" s="21"/>
      <c r="T2134" s="21"/>
      <c r="U2134" s="125"/>
      <c r="V2134" s="21">
        <v>179200</v>
      </c>
      <c r="W2134" s="34">
        <v>41075</v>
      </c>
      <c r="X2134" s="109"/>
    </row>
    <row r="2135" spans="2:24" x14ac:dyDescent="0.2">
      <c r="B2135" s="14" t="s">
        <v>21258</v>
      </c>
      <c r="C2135" s="33" t="s">
        <v>21257</v>
      </c>
      <c r="D2135" s="16" t="s">
        <v>21256</v>
      </c>
      <c r="E2135" s="18" t="s">
        <v>10114</v>
      </c>
      <c r="F2135" s="34">
        <v>40939</v>
      </c>
      <c r="G2135" s="20" t="s">
        <v>3559</v>
      </c>
      <c r="H2135" s="109"/>
      <c r="I2135" s="21">
        <v>15737705</v>
      </c>
      <c r="J2135" s="21">
        <v>15737705</v>
      </c>
      <c r="K2135" s="21">
        <v>11713031</v>
      </c>
      <c r="L2135" s="21">
        <v>15596569</v>
      </c>
      <c r="M2135" s="21"/>
      <c r="N2135" s="21"/>
      <c r="O2135" s="21"/>
      <c r="P2135" s="125">
        <v>0</v>
      </c>
      <c r="Q2135" s="21">
        <v>-3883538</v>
      </c>
      <c r="R2135" s="21">
        <v>15737705</v>
      </c>
      <c r="S2135" s="21">
        <v>4024674</v>
      </c>
      <c r="T2135" s="21"/>
      <c r="U2135" s="125">
        <v>4024674</v>
      </c>
      <c r="V2135" s="21">
        <v>111580</v>
      </c>
      <c r="W2135" s="34">
        <v>40939</v>
      </c>
      <c r="X2135" s="109"/>
    </row>
    <row r="2136" spans="2:24" x14ac:dyDescent="0.2">
      <c r="B2136" s="14" t="s">
        <v>21255</v>
      </c>
      <c r="C2136" s="33" t="s">
        <v>21254</v>
      </c>
      <c r="D2136" s="16" t="s">
        <v>21253</v>
      </c>
      <c r="E2136" s="18" t="s">
        <v>10114</v>
      </c>
      <c r="F2136" s="34">
        <v>41202</v>
      </c>
      <c r="G2136" s="20" t="s">
        <v>3559</v>
      </c>
      <c r="H2136" s="109"/>
      <c r="I2136" s="21">
        <v>11727912</v>
      </c>
      <c r="J2136" s="21">
        <v>11727912</v>
      </c>
      <c r="K2136" s="21">
        <v>13315500</v>
      </c>
      <c r="L2136" s="21">
        <v>11683305</v>
      </c>
      <c r="M2136" s="21"/>
      <c r="N2136" s="21"/>
      <c r="O2136" s="21"/>
      <c r="P2136" s="125">
        <v>0</v>
      </c>
      <c r="Q2136" s="21">
        <v>1632195</v>
      </c>
      <c r="R2136" s="21">
        <v>11727912</v>
      </c>
      <c r="S2136" s="21">
        <v>-1587588</v>
      </c>
      <c r="T2136" s="21"/>
      <c r="U2136" s="125">
        <v>-1587588</v>
      </c>
      <c r="V2136" s="21">
        <v>791105</v>
      </c>
      <c r="W2136" s="34">
        <v>41202</v>
      </c>
      <c r="X2136" s="109"/>
    </row>
    <row r="2137" spans="2:24" x14ac:dyDescent="0.2">
      <c r="B2137" s="14" t="s">
        <v>21252</v>
      </c>
      <c r="C2137" s="33" t="s">
        <v>21251</v>
      </c>
      <c r="D2137" s="16" t="s">
        <v>21250</v>
      </c>
      <c r="E2137" s="18" t="s">
        <v>5696</v>
      </c>
      <c r="F2137" s="34">
        <v>41075</v>
      </c>
      <c r="G2137" s="20" t="s">
        <v>3559</v>
      </c>
      <c r="H2137" s="109"/>
      <c r="I2137" s="21">
        <v>5860000</v>
      </c>
      <c r="J2137" s="21">
        <v>5860000</v>
      </c>
      <c r="K2137" s="21">
        <v>5779601</v>
      </c>
      <c r="L2137" s="21">
        <v>5854439</v>
      </c>
      <c r="M2137" s="21"/>
      <c r="N2137" s="21">
        <v>5561</v>
      </c>
      <c r="O2137" s="21"/>
      <c r="P2137" s="125">
        <v>5561</v>
      </c>
      <c r="Q2137" s="21"/>
      <c r="R2137" s="21">
        <v>5860000</v>
      </c>
      <c r="S2137" s="21"/>
      <c r="T2137" s="21"/>
      <c r="U2137" s="125">
        <v>0</v>
      </c>
      <c r="V2137" s="21">
        <v>208763</v>
      </c>
      <c r="W2137" s="34">
        <v>41075</v>
      </c>
      <c r="X2137" s="109"/>
    </row>
    <row r="2138" spans="2:24" x14ac:dyDescent="0.2">
      <c r="B2138" s="14" t="s">
        <v>21249</v>
      </c>
      <c r="C2138" s="33" t="s">
        <v>21248</v>
      </c>
      <c r="D2138" s="16" t="s">
        <v>21247</v>
      </c>
      <c r="E2138" s="18" t="s">
        <v>5696</v>
      </c>
      <c r="F2138" s="34">
        <v>41183</v>
      </c>
      <c r="G2138" s="20" t="s">
        <v>3559</v>
      </c>
      <c r="H2138" s="109"/>
      <c r="I2138" s="21">
        <v>4800000</v>
      </c>
      <c r="J2138" s="21">
        <v>4800000</v>
      </c>
      <c r="K2138" s="21">
        <v>4792128</v>
      </c>
      <c r="L2138" s="21">
        <v>4799249</v>
      </c>
      <c r="M2138" s="21"/>
      <c r="N2138" s="21">
        <v>751</v>
      </c>
      <c r="O2138" s="21"/>
      <c r="P2138" s="125">
        <v>751</v>
      </c>
      <c r="Q2138" s="21"/>
      <c r="R2138" s="21">
        <v>4800000</v>
      </c>
      <c r="S2138" s="21"/>
      <c r="T2138" s="21"/>
      <c r="U2138" s="125">
        <v>0</v>
      </c>
      <c r="V2138" s="21">
        <v>261600</v>
      </c>
      <c r="W2138" s="34">
        <v>41183</v>
      </c>
      <c r="X2138" s="109"/>
    </row>
    <row r="2139" spans="2:24" x14ac:dyDescent="0.2">
      <c r="B2139" s="14" t="s">
        <v>21246</v>
      </c>
      <c r="C2139" s="33" t="s">
        <v>21245</v>
      </c>
      <c r="D2139" s="16" t="s">
        <v>21244</v>
      </c>
      <c r="E2139" s="18" t="s">
        <v>5696</v>
      </c>
      <c r="F2139" s="34">
        <v>41065</v>
      </c>
      <c r="G2139" s="20" t="s">
        <v>3559</v>
      </c>
      <c r="H2139" s="109"/>
      <c r="I2139" s="21">
        <v>13275000</v>
      </c>
      <c r="J2139" s="21">
        <v>13275000</v>
      </c>
      <c r="K2139" s="21">
        <v>13316864</v>
      </c>
      <c r="L2139" s="21">
        <v>13277443</v>
      </c>
      <c r="M2139" s="21"/>
      <c r="N2139" s="21">
        <v>-2443</v>
      </c>
      <c r="O2139" s="21"/>
      <c r="P2139" s="125">
        <v>-2443</v>
      </c>
      <c r="Q2139" s="21"/>
      <c r="R2139" s="21">
        <v>13275000</v>
      </c>
      <c r="S2139" s="21"/>
      <c r="T2139" s="21"/>
      <c r="U2139" s="125">
        <v>0</v>
      </c>
      <c r="V2139" s="21">
        <v>487856</v>
      </c>
      <c r="W2139" s="34">
        <v>41065</v>
      </c>
      <c r="X2139" s="109"/>
    </row>
    <row r="2140" spans="2:24" x14ac:dyDescent="0.2">
      <c r="B2140" s="14" t="s">
        <v>21243</v>
      </c>
      <c r="C2140" s="33" t="s">
        <v>21242</v>
      </c>
      <c r="D2140" s="16" t="s">
        <v>21241</v>
      </c>
      <c r="E2140" s="18" t="s">
        <v>5696</v>
      </c>
      <c r="F2140" s="34">
        <v>41075</v>
      </c>
      <c r="G2140" s="20" t="s">
        <v>3559</v>
      </c>
      <c r="H2140" s="109"/>
      <c r="I2140" s="21">
        <v>9000000</v>
      </c>
      <c r="J2140" s="21">
        <v>9000000</v>
      </c>
      <c r="K2140" s="21">
        <v>9099449</v>
      </c>
      <c r="L2140" s="21">
        <v>9008835</v>
      </c>
      <c r="M2140" s="21"/>
      <c r="N2140" s="21">
        <v>-8835</v>
      </c>
      <c r="O2140" s="21"/>
      <c r="P2140" s="125">
        <v>-8835</v>
      </c>
      <c r="Q2140" s="21"/>
      <c r="R2140" s="21">
        <v>9000000</v>
      </c>
      <c r="S2140" s="21"/>
      <c r="T2140" s="21"/>
      <c r="U2140" s="125">
        <v>0</v>
      </c>
      <c r="V2140" s="21">
        <v>281250</v>
      </c>
      <c r="W2140" s="34">
        <v>41075</v>
      </c>
      <c r="X2140" s="109"/>
    </row>
    <row r="2141" spans="2:24" x14ac:dyDescent="0.2">
      <c r="B2141" s="14" t="s">
        <v>21240</v>
      </c>
      <c r="C2141" s="33" t="s">
        <v>21239</v>
      </c>
      <c r="D2141" s="16" t="s">
        <v>21238</v>
      </c>
      <c r="E2141" s="18" t="s">
        <v>5696</v>
      </c>
      <c r="F2141" s="34">
        <v>41044</v>
      </c>
      <c r="G2141" s="20" t="s">
        <v>3559</v>
      </c>
      <c r="H2141" s="109"/>
      <c r="I2141" s="21">
        <v>22300000</v>
      </c>
      <c r="J2141" s="21">
        <v>22300000</v>
      </c>
      <c r="K2141" s="21">
        <v>22644741</v>
      </c>
      <c r="L2141" s="21">
        <v>22320035</v>
      </c>
      <c r="M2141" s="21"/>
      <c r="N2141" s="21">
        <v>-20035</v>
      </c>
      <c r="O2141" s="21"/>
      <c r="P2141" s="125">
        <v>-20035</v>
      </c>
      <c r="Q2141" s="21"/>
      <c r="R2141" s="21">
        <v>22300000</v>
      </c>
      <c r="S2141" s="21"/>
      <c r="T2141" s="21"/>
      <c r="U2141" s="125">
        <v>0</v>
      </c>
      <c r="V2141" s="21">
        <v>864125</v>
      </c>
      <c r="W2141" s="34">
        <v>41044</v>
      </c>
      <c r="X2141" s="109"/>
    </row>
    <row r="2142" spans="2:24" x14ac:dyDescent="0.2">
      <c r="B2142" s="14" t="s">
        <v>21237</v>
      </c>
      <c r="C2142" s="33" t="s">
        <v>9993</v>
      </c>
      <c r="D2142" s="16" t="s">
        <v>21236</v>
      </c>
      <c r="E2142" s="18" t="s">
        <v>9875</v>
      </c>
      <c r="F2142" s="34">
        <v>41213</v>
      </c>
      <c r="G2142" s="20" t="s">
        <v>20922</v>
      </c>
      <c r="H2142" s="109"/>
      <c r="I2142" s="21">
        <v>2666667</v>
      </c>
      <c r="J2142" s="21">
        <v>2666667</v>
      </c>
      <c r="K2142" s="21">
        <v>2666667</v>
      </c>
      <c r="L2142" s="21">
        <v>2666667</v>
      </c>
      <c r="M2142" s="21"/>
      <c r="N2142" s="21"/>
      <c r="O2142" s="21"/>
      <c r="P2142" s="125"/>
      <c r="Q2142" s="21"/>
      <c r="R2142" s="21">
        <v>2666667</v>
      </c>
      <c r="S2142" s="21"/>
      <c r="T2142" s="21"/>
      <c r="U2142" s="125"/>
      <c r="V2142" s="21">
        <v>132000</v>
      </c>
      <c r="W2142" s="34">
        <v>43039</v>
      </c>
      <c r="X2142" s="109"/>
    </row>
    <row r="2143" spans="2:24" x14ac:dyDescent="0.2">
      <c r="B2143" s="14" t="s">
        <v>21235</v>
      </c>
      <c r="C2143" s="33" t="s">
        <v>21234</v>
      </c>
      <c r="D2143" s="16" t="s">
        <v>21233</v>
      </c>
      <c r="E2143" s="18" t="s">
        <v>5696</v>
      </c>
      <c r="F2143" s="34">
        <v>41258</v>
      </c>
      <c r="G2143" s="20" t="s">
        <v>3559</v>
      </c>
      <c r="H2143" s="109"/>
      <c r="I2143" s="21">
        <v>7729000</v>
      </c>
      <c r="J2143" s="21">
        <v>7729000</v>
      </c>
      <c r="K2143" s="21">
        <v>8662586</v>
      </c>
      <c r="L2143" s="21">
        <v>7904736</v>
      </c>
      <c r="M2143" s="21"/>
      <c r="N2143" s="21">
        <v>-175736</v>
      </c>
      <c r="O2143" s="21"/>
      <c r="P2143" s="125">
        <f>SCDPT4!M2143+SCDPT4!N2143-SCDPT4!O2143</f>
        <v>-175736</v>
      </c>
      <c r="Q2143" s="21"/>
      <c r="R2143" s="21">
        <v>7729000</v>
      </c>
      <c r="S2143" s="21"/>
      <c r="T2143" s="21"/>
      <c r="U2143" s="125">
        <f>SCDPT4!S2143+SCDPT4!T2143</f>
        <v>0</v>
      </c>
      <c r="V2143" s="21">
        <v>656965</v>
      </c>
      <c r="W2143" s="34">
        <v>41258</v>
      </c>
      <c r="X2143" s="109"/>
    </row>
    <row r="2144" spans="2:24" x14ac:dyDescent="0.2">
      <c r="B2144" s="14" t="s">
        <v>21232</v>
      </c>
      <c r="C2144" s="33" t="s">
        <v>21231</v>
      </c>
      <c r="D2144" s="16" t="s">
        <v>21230</v>
      </c>
      <c r="E2144" s="18" t="s">
        <v>5696</v>
      </c>
      <c r="F2144" s="34">
        <v>41167</v>
      </c>
      <c r="G2144" s="20" t="s">
        <v>3559</v>
      </c>
      <c r="H2144" s="109"/>
      <c r="I2144" s="21">
        <v>10000000</v>
      </c>
      <c r="J2144" s="21">
        <v>10000000</v>
      </c>
      <c r="K2144" s="21">
        <v>9939000</v>
      </c>
      <c r="L2144" s="21">
        <v>9993822</v>
      </c>
      <c r="M2144" s="21"/>
      <c r="N2144" s="21">
        <v>6178</v>
      </c>
      <c r="O2144" s="21"/>
      <c r="P2144" s="125">
        <v>6178</v>
      </c>
      <c r="Q2144" s="21"/>
      <c r="R2144" s="21">
        <v>10000000</v>
      </c>
      <c r="S2144" s="21"/>
      <c r="T2144" s="21"/>
      <c r="U2144" s="125">
        <v>0</v>
      </c>
      <c r="V2144" s="21">
        <v>700000</v>
      </c>
      <c r="W2144" s="34">
        <v>41167</v>
      </c>
      <c r="X2144" s="109"/>
    </row>
    <row r="2145" spans="2:24" x14ac:dyDescent="0.2">
      <c r="B2145" s="14" t="s">
        <v>21229</v>
      </c>
      <c r="C2145" s="33" t="s">
        <v>21228</v>
      </c>
      <c r="D2145" s="16" t="s">
        <v>21227</v>
      </c>
      <c r="E2145" s="18" t="s">
        <v>5696</v>
      </c>
      <c r="F2145" s="34">
        <v>40969</v>
      </c>
      <c r="G2145" s="20" t="s">
        <v>3559</v>
      </c>
      <c r="H2145" s="109"/>
      <c r="I2145" s="21">
        <v>8500000</v>
      </c>
      <c r="J2145" s="21">
        <v>8500000</v>
      </c>
      <c r="K2145" s="21">
        <v>8500000</v>
      </c>
      <c r="L2145" s="21">
        <v>8500000</v>
      </c>
      <c r="M2145" s="21"/>
      <c r="N2145" s="21"/>
      <c r="O2145" s="21"/>
      <c r="P2145" s="125"/>
      <c r="Q2145" s="21"/>
      <c r="R2145" s="21">
        <v>8500000</v>
      </c>
      <c r="S2145" s="21"/>
      <c r="T2145" s="21"/>
      <c r="U2145" s="125"/>
      <c r="V2145" s="21">
        <v>26362</v>
      </c>
      <c r="W2145" s="34">
        <v>40969</v>
      </c>
      <c r="X2145" s="109"/>
    </row>
    <row r="2146" spans="2:24" x14ac:dyDescent="0.2">
      <c r="B2146" s="14" t="s">
        <v>21226</v>
      </c>
      <c r="C2146" s="33" t="s">
        <v>9882</v>
      </c>
      <c r="D2146" s="16" t="s">
        <v>21225</v>
      </c>
      <c r="E2146" s="18" t="s">
        <v>5696</v>
      </c>
      <c r="F2146" s="34">
        <v>41226</v>
      </c>
      <c r="G2146" s="20" t="s">
        <v>20922</v>
      </c>
      <c r="H2146" s="109"/>
      <c r="I2146" s="21">
        <v>1268000</v>
      </c>
      <c r="J2146" s="21">
        <v>1268000</v>
      </c>
      <c r="K2146" s="21">
        <v>1268000</v>
      </c>
      <c r="L2146" s="21">
        <v>1268000</v>
      </c>
      <c r="M2146" s="21"/>
      <c r="N2146" s="21"/>
      <c r="O2146" s="21"/>
      <c r="P2146" s="125"/>
      <c r="Q2146" s="21"/>
      <c r="R2146" s="21">
        <v>1268000</v>
      </c>
      <c r="S2146" s="21"/>
      <c r="T2146" s="21"/>
      <c r="U2146" s="125"/>
      <c r="V2146" s="21">
        <v>77411</v>
      </c>
      <c r="W2146" s="34">
        <v>41591</v>
      </c>
      <c r="X2146" s="109"/>
    </row>
    <row r="2147" spans="2:24" x14ac:dyDescent="0.2">
      <c r="B2147" s="14" t="s">
        <v>21224</v>
      </c>
      <c r="C2147" s="33" t="s">
        <v>9880</v>
      </c>
      <c r="D2147" s="16" t="s">
        <v>21223</v>
      </c>
      <c r="E2147" s="18" t="s">
        <v>5696</v>
      </c>
      <c r="F2147" s="34">
        <v>41226</v>
      </c>
      <c r="G2147" s="20" t="s">
        <v>20922</v>
      </c>
      <c r="H2147" s="109"/>
      <c r="I2147" s="21">
        <v>1612000</v>
      </c>
      <c r="J2147" s="21">
        <v>1612000</v>
      </c>
      <c r="K2147" s="21">
        <v>1612000</v>
      </c>
      <c r="L2147" s="21">
        <v>1612000</v>
      </c>
      <c r="M2147" s="21"/>
      <c r="N2147" s="21"/>
      <c r="O2147" s="21"/>
      <c r="P2147" s="125"/>
      <c r="Q2147" s="21"/>
      <c r="R2147" s="21">
        <v>1612000</v>
      </c>
      <c r="S2147" s="21"/>
      <c r="T2147" s="21"/>
      <c r="U2147" s="125"/>
      <c r="V2147" s="21">
        <v>98534</v>
      </c>
      <c r="W2147" s="34">
        <v>41591</v>
      </c>
      <c r="X2147" s="109"/>
    </row>
    <row r="2148" spans="2:24" x14ac:dyDescent="0.2">
      <c r="B2148" s="14" t="s">
        <v>21222</v>
      </c>
      <c r="C2148" s="33" t="s">
        <v>21221</v>
      </c>
      <c r="D2148" s="16" t="s">
        <v>21220</v>
      </c>
      <c r="E2148" s="18" t="s">
        <v>116</v>
      </c>
      <c r="F2148" s="34">
        <v>40966</v>
      </c>
      <c r="G2148" s="20" t="s">
        <v>21186</v>
      </c>
      <c r="H2148" s="109"/>
      <c r="I2148" s="21">
        <v>10000000</v>
      </c>
      <c r="J2148" s="21">
        <v>10000000</v>
      </c>
      <c r="K2148" s="21">
        <v>9819180</v>
      </c>
      <c r="L2148" s="21">
        <v>9927640</v>
      </c>
      <c r="M2148" s="21"/>
      <c r="N2148" s="21">
        <v>72360</v>
      </c>
      <c r="O2148" s="21"/>
      <c r="P2148" s="125">
        <v>72360</v>
      </c>
      <c r="Q2148" s="21"/>
      <c r="R2148" s="21">
        <v>10000000</v>
      </c>
      <c r="S2148" s="21"/>
      <c r="T2148" s="21"/>
      <c r="U2148" s="125">
        <v>0</v>
      </c>
      <c r="V2148" s="21">
        <v>39326</v>
      </c>
      <c r="W2148" s="34">
        <v>44890</v>
      </c>
      <c r="X2148" s="109"/>
    </row>
    <row r="2149" spans="2:24" x14ac:dyDescent="0.2">
      <c r="B2149" s="14" t="s">
        <v>21219</v>
      </c>
      <c r="C2149" s="33" t="s">
        <v>21218</v>
      </c>
      <c r="D2149" s="16" t="s">
        <v>21217</v>
      </c>
      <c r="E2149" s="18" t="s">
        <v>116</v>
      </c>
      <c r="F2149" s="34">
        <v>41264</v>
      </c>
      <c r="G2149" s="20" t="s">
        <v>3559</v>
      </c>
      <c r="H2149" s="109"/>
      <c r="I2149" s="21">
        <v>19400000</v>
      </c>
      <c r="J2149" s="21">
        <v>19400000</v>
      </c>
      <c r="K2149" s="21">
        <v>19375944</v>
      </c>
      <c r="L2149" s="21">
        <v>19391830</v>
      </c>
      <c r="M2149" s="21"/>
      <c r="N2149" s="21">
        <v>8170</v>
      </c>
      <c r="O2149" s="21"/>
      <c r="P2149" s="125">
        <v>8170</v>
      </c>
      <c r="Q2149" s="21"/>
      <c r="R2149" s="21">
        <v>19400000</v>
      </c>
      <c r="S2149" s="21"/>
      <c r="T2149" s="21"/>
      <c r="U2149" s="125">
        <v>0</v>
      </c>
      <c r="V2149" s="21">
        <v>460750</v>
      </c>
      <c r="W2149" s="34">
        <v>41264</v>
      </c>
      <c r="X2149" s="109"/>
    </row>
    <row r="2150" spans="2:24" x14ac:dyDescent="0.2">
      <c r="B2150" s="14" t="s">
        <v>21216</v>
      </c>
      <c r="C2150" s="33" t="s">
        <v>21215</v>
      </c>
      <c r="D2150" s="16" t="s">
        <v>21214</v>
      </c>
      <c r="E2150" s="18" t="s">
        <v>116</v>
      </c>
      <c r="F2150" s="34">
        <v>41207</v>
      </c>
      <c r="G2150" s="20" t="s">
        <v>3559</v>
      </c>
      <c r="H2150" s="109"/>
      <c r="I2150" s="21">
        <v>10000000</v>
      </c>
      <c r="J2150" s="21">
        <v>10000000</v>
      </c>
      <c r="K2150" s="21">
        <v>10001200</v>
      </c>
      <c r="L2150" s="21">
        <v>10000213</v>
      </c>
      <c r="M2150" s="21"/>
      <c r="N2150" s="21">
        <v>-213</v>
      </c>
      <c r="O2150" s="21"/>
      <c r="P2150" s="125">
        <v>-213</v>
      </c>
      <c r="Q2150" s="21"/>
      <c r="R2150" s="21">
        <v>10000000</v>
      </c>
      <c r="S2150" s="21"/>
      <c r="T2150" s="21"/>
      <c r="U2150" s="125">
        <v>0</v>
      </c>
      <c r="V2150" s="21">
        <v>562000</v>
      </c>
      <c r="W2150" s="34">
        <v>41207</v>
      </c>
      <c r="X2150" s="109"/>
    </row>
    <row r="2151" spans="2:24" x14ac:dyDescent="0.2">
      <c r="B2151" s="14" t="s">
        <v>21213</v>
      </c>
      <c r="C2151" s="33" t="s">
        <v>21212</v>
      </c>
      <c r="D2151" s="16" t="s">
        <v>21211</v>
      </c>
      <c r="E2151" s="18" t="s">
        <v>116</v>
      </c>
      <c r="F2151" s="34">
        <v>41118</v>
      </c>
      <c r="G2151" s="20" t="s">
        <v>3559</v>
      </c>
      <c r="H2151" s="109"/>
      <c r="I2151" s="21">
        <v>30000000</v>
      </c>
      <c r="J2151" s="21">
        <v>30000000</v>
      </c>
      <c r="K2151" s="21">
        <v>30000000</v>
      </c>
      <c r="L2151" s="21">
        <v>30000000</v>
      </c>
      <c r="M2151" s="21"/>
      <c r="N2151" s="21"/>
      <c r="O2151" s="21"/>
      <c r="P2151" s="125"/>
      <c r="Q2151" s="21"/>
      <c r="R2151" s="21">
        <v>30000000</v>
      </c>
      <c r="S2151" s="21"/>
      <c r="T2151" s="21"/>
      <c r="U2151" s="125"/>
      <c r="V2151" s="21">
        <v>1575000</v>
      </c>
      <c r="W2151" s="34">
        <v>41118</v>
      </c>
      <c r="X2151" s="109"/>
    </row>
    <row r="2152" spans="2:24" x14ac:dyDescent="0.2">
      <c r="B2152" s="14" t="s">
        <v>21210</v>
      </c>
      <c r="C2152" s="33" t="s">
        <v>5694</v>
      </c>
      <c r="D2152" s="16" t="s">
        <v>21209</v>
      </c>
      <c r="E2152" s="18" t="s">
        <v>4929</v>
      </c>
      <c r="F2152" s="34">
        <v>41092</v>
      </c>
      <c r="G2152" s="20" t="s">
        <v>20922</v>
      </c>
      <c r="H2152" s="109"/>
      <c r="I2152" s="21">
        <v>5084313</v>
      </c>
      <c r="J2152" s="21">
        <v>5084313</v>
      </c>
      <c r="K2152" s="21">
        <v>4986603</v>
      </c>
      <c r="L2152" s="21">
        <v>5039825</v>
      </c>
      <c r="M2152" s="21"/>
      <c r="N2152" s="21">
        <v>44488</v>
      </c>
      <c r="O2152" s="21"/>
      <c r="P2152" s="125">
        <v>44488</v>
      </c>
      <c r="Q2152" s="21"/>
      <c r="R2152" s="21">
        <v>5084313</v>
      </c>
      <c r="S2152" s="21"/>
      <c r="T2152" s="21"/>
      <c r="U2152" s="125">
        <v>0</v>
      </c>
      <c r="V2152" s="21">
        <v>266432</v>
      </c>
      <c r="W2152" s="34">
        <v>43832</v>
      </c>
      <c r="X2152" s="109"/>
    </row>
    <row r="2153" spans="2:24" x14ac:dyDescent="0.2">
      <c r="B2153" s="14" t="s">
        <v>21208</v>
      </c>
      <c r="C2153" s="33" t="s">
        <v>21207</v>
      </c>
      <c r="D2153" s="16" t="s">
        <v>21206</v>
      </c>
      <c r="E2153" s="18" t="s">
        <v>4929</v>
      </c>
      <c r="F2153" s="34">
        <v>41197</v>
      </c>
      <c r="G2153" s="20" t="s">
        <v>3559</v>
      </c>
      <c r="H2153" s="109"/>
      <c r="I2153" s="21">
        <v>14000000</v>
      </c>
      <c r="J2153" s="21">
        <v>14000000</v>
      </c>
      <c r="K2153" s="21">
        <v>13979280</v>
      </c>
      <c r="L2153" s="21">
        <v>13994151</v>
      </c>
      <c r="M2153" s="21"/>
      <c r="N2153" s="21">
        <v>5849</v>
      </c>
      <c r="O2153" s="21"/>
      <c r="P2153" s="125">
        <v>5849</v>
      </c>
      <c r="Q2153" s="21"/>
      <c r="R2153" s="21">
        <v>14000000</v>
      </c>
      <c r="S2153" s="21"/>
      <c r="T2153" s="21"/>
      <c r="U2153" s="125">
        <v>0</v>
      </c>
      <c r="V2153" s="21">
        <v>420000</v>
      </c>
      <c r="W2153" s="34">
        <v>41197</v>
      </c>
      <c r="X2153" s="109"/>
    </row>
    <row r="2154" spans="2:24" x14ac:dyDescent="0.2">
      <c r="B2154" s="14" t="s">
        <v>21205</v>
      </c>
      <c r="C2154" s="33" t="s">
        <v>21204</v>
      </c>
      <c r="D2154" s="16" t="s">
        <v>21203</v>
      </c>
      <c r="E2154" s="18" t="s">
        <v>116</v>
      </c>
      <c r="F2154" s="34">
        <v>41167</v>
      </c>
      <c r="G2154" s="20" t="s">
        <v>3559</v>
      </c>
      <c r="H2154" s="109"/>
      <c r="I2154" s="21">
        <v>20000000</v>
      </c>
      <c r="J2154" s="21">
        <v>20000000</v>
      </c>
      <c r="K2154" s="21">
        <v>19961800</v>
      </c>
      <c r="L2154" s="21">
        <v>19965365</v>
      </c>
      <c r="M2154" s="21"/>
      <c r="N2154" s="21">
        <v>34635</v>
      </c>
      <c r="O2154" s="21"/>
      <c r="P2154" s="125">
        <v>34635</v>
      </c>
      <c r="Q2154" s="21"/>
      <c r="R2154" s="21">
        <v>20000000</v>
      </c>
      <c r="S2154" s="21"/>
      <c r="T2154" s="21"/>
      <c r="U2154" s="125">
        <v>0</v>
      </c>
      <c r="V2154" s="21">
        <v>1080000</v>
      </c>
      <c r="W2154" s="34">
        <v>41167</v>
      </c>
      <c r="X2154" s="109"/>
    </row>
    <row r="2155" spans="2:24" x14ac:dyDescent="0.2">
      <c r="B2155" s="14" t="s">
        <v>21202</v>
      </c>
      <c r="C2155" s="33" t="s">
        <v>21201</v>
      </c>
      <c r="D2155" s="16" t="s">
        <v>21200</v>
      </c>
      <c r="E2155" s="18" t="s">
        <v>4929</v>
      </c>
      <c r="F2155" s="34">
        <v>41221</v>
      </c>
      <c r="G2155" s="20" t="s">
        <v>3559</v>
      </c>
      <c r="H2155" s="109"/>
      <c r="I2155" s="21">
        <v>22000000</v>
      </c>
      <c r="J2155" s="21">
        <v>22000000</v>
      </c>
      <c r="K2155" s="21">
        <v>22000000</v>
      </c>
      <c r="L2155" s="21">
        <v>22000000</v>
      </c>
      <c r="M2155" s="21"/>
      <c r="N2155" s="21"/>
      <c r="O2155" s="21"/>
      <c r="P2155" s="125"/>
      <c r="Q2155" s="21"/>
      <c r="R2155" s="21">
        <v>22000000</v>
      </c>
      <c r="S2155" s="21"/>
      <c r="T2155" s="21"/>
      <c r="U2155" s="125"/>
      <c r="V2155" s="21">
        <v>1223200</v>
      </c>
      <c r="W2155" s="34">
        <v>41221</v>
      </c>
      <c r="X2155" s="109"/>
    </row>
    <row r="2156" spans="2:24" x14ac:dyDescent="0.2">
      <c r="B2156" s="14" t="s">
        <v>21199</v>
      </c>
      <c r="C2156" s="33" t="s">
        <v>5673</v>
      </c>
      <c r="D2156" s="16" t="s">
        <v>21198</v>
      </c>
      <c r="E2156" s="18" t="s">
        <v>116</v>
      </c>
      <c r="F2156" s="34">
        <v>40955</v>
      </c>
      <c r="G2156" s="20" t="s">
        <v>20922</v>
      </c>
      <c r="H2156" s="109"/>
      <c r="I2156" s="21">
        <v>4679</v>
      </c>
      <c r="J2156" s="21">
        <v>4679</v>
      </c>
      <c r="K2156" s="21">
        <v>4679</v>
      </c>
      <c r="L2156" s="21">
        <v>4679</v>
      </c>
      <c r="M2156" s="21"/>
      <c r="N2156" s="21"/>
      <c r="O2156" s="21"/>
      <c r="P2156" s="125"/>
      <c r="Q2156" s="21"/>
      <c r="R2156" s="21">
        <v>4679</v>
      </c>
      <c r="S2156" s="21"/>
      <c r="T2156" s="21"/>
      <c r="U2156" s="125"/>
      <c r="V2156" s="21">
        <v>188</v>
      </c>
      <c r="W2156" s="34">
        <v>44243</v>
      </c>
      <c r="X2156" s="109"/>
    </row>
    <row r="2157" spans="2:24" x14ac:dyDescent="0.2">
      <c r="B2157" s="14" t="s">
        <v>21197</v>
      </c>
      <c r="C2157" s="33" t="s">
        <v>21196</v>
      </c>
      <c r="D2157" s="16" t="s">
        <v>21195</v>
      </c>
      <c r="E2157" s="18" t="s">
        <v>116</v>
      </c>
      <c r="F2157" s="34">
        <v>41108</v>
      </c>
      <c r="G2157" s="20" t="s">
        <v>3559</v>
      </c>
      <c r="H2157" s="109"/>
      <c r="I2157" s="21">
        <v>27529000</v>
      </c>
      <c r="J2157" s="21">
        <v>27529000</v>
      </c>
      <c r="K2157" s="21">
        <v>29824552</v>
      </c>
      <c r="L2157" s="21">
        <v>27740542</v>
      </c>
      <c r="M2157" s="21"/>
      <c r="N2157" s="21">
        <v>-211542</v>
      </c>
      <c r="O2157" s="21"/>
      <c r="P2157" s="125">
        <v>-211542</v>
      </c>
      <c r="Q2157" s="21"/>
      <c r="R2157" s="21">
        <v>27529000</v>
      </c>
      <c r="S2157" s="21"/>
      <c r="T2157" s="21"/>
      <c r="U2157" s="125">
        <v>0</v>
      </c>
      <c r="V2157" s="21">
        <v>2030264</v>
      </c>
      <c r="W2157" s="34">
        <v>41108</v>
      </c>
      <c r="X2157" s="109"/>
    </row>
    <row r="2158" spans="2:24" x14ac:dyDescent="0.2">
      <c r="B2158" s="14" t="s">
        <v>21194</v>
      </c>
      <c r="C2158" s="33" t="s">
        <v>21193</v>
      </c>
      <c r="D2158" s="16" t="s">
        <v>21192</v>
      </c>
      <c r="E2158" s="18" t="s">
        <v>116</v>
      </c>
      <c r="F2158" s="34">
        <v>41226</v>
      </c>
      <c r="G2158" s="20" t="s">
        <v>3559</v>
      </c>
      <c r="H2158" s="109"/>
      <c r="I2158" s="21">
        <v>9135000</v>
      </c>
      <c r="J2158" s="21">
        <v>9135000</v>
      </c>
      <c r="K2158" s="21">
        <v>9121754</v>
      </c>
      <c r="L2158" s="21">
        <v>9131296</v>
      </c>
      <c r="M2158" s="21"/>
      <c r="N2158" s="21">
        <v>3704</v>
      </c>
      <c r="O2158" s="21"/>
      <c r="P2158" s="125">
        <v>3704</v>
      </c>
      <c r="Q2158" s="21"/>
      <c r="R2158" s="21">
        <v>9135000</v>
      </c>
      <c r="S2158" s="21"/>
      <c r="T2158" s="21"/>
      <c r="U2158" s="125">
        <v>0</v>
      </c>
      <c r="V2158" s="21">
        <v>262631</v>
      </c>
      <c r="W2158" s="34">
        <v>41226</v>
      </c>
      <c r="X2158" s="109"/>
    </row>
    <row r="2159" spans="2:24" x14ac:dyDescent="0.2">
      <c r="B2159" s="14" t="s">
        <v>21191</v>
      </c>
      <c r="C2159" s="33" t="s">
        <v>5670</v>
      </c>
      <c r="D2159" s="16" t="s">
        <v>21190</v>
      </c>
      <c r="E2159" s="18" t="s">
        <v>116</v>
      </c>
      <c r="F2159" s="34">
        <v>41092</v>
      </c>
      <c r="G2159" s="20" t="s">
        <v>20922</v>
      </c>
      <c r="H2159" s="109"/>
      <c r="I2159" s="21">
        <v>993750</v>
      </c>
      <c r="J2159" s="21">
        <v>993750</v>
      </c>
      <c r="K2159" s="21">
        <v>1019412</v>
      </c>
      <c r="L2159" s="21">
        <v>999489</v>
      </c>
      <c r="M2159" s="21"/>
      <c r="N2159" s="21">
        <v>-5739</v>
      </c>
      <c r="O2159" s="21"/>
      <c r="P2159" s="125">
        <v>-5739</v>
      </c>
      <c r="Q2159" s="21"/>
      <c r="R2159" s="21">
        <v>993750</v>
      </c>
      <c r="S2159" s="21"/>
      <c r="T2159" s="21"/>
      <c r="U2159" s="125">
        <v>0</v>
      </c>
      <c r="V2159" s="21">
        <v>60619</v>
      </c>
      <c r="W2159" s="34">
        <v>41276</v>
      </c>
      <c r="X2159" s="109"/>
    </row>
    <row r="2160" spans="2:24" x14ac:dyDescent="0.2">
      <c r="B2160" s="14" t="s">
        <v>21189</v>
      </c>
      <c r="C2160" s="33" t="s">
        <v>21188</v>
      </c>
      <c r="D2160" s="16" t="s">
        <v>21187</v>
      </c>
      <c r="E2160" s="18" t="s">
        <v>116</v>
      </c>
      <c r="F2160" s="34">
        <v>40932</v>
      </c>
      <c r="G2160" s="20" t="s">
        <v>21186</v>
      </c>
      <c r="H2160" s="109"/>
      <c r="I2160" s="21">
        <v>20000000</v>
      </c>
      <c r="J2160" s="21">
        <v>20000000</v>
      </c>
      <c r="K2160" s="21">
        <v>20000000</v>
      </c>
      <c r="L2160" s="21">
        <v>20000000</v>
      </c>
      <c r="M2160" s="21"/>
      <c r="N2160" s="21"/>
      <c r="O2160" s="21"/>
      <c r="P2160" s="125"/>
      <c r="Q2160" s="21"/>
      <c r="R2160" s="21">
        <v>20000000</v>
      </c>
      <c r="S2160" s="21"/>
      <c r="T2160" s="21"/>
      <c r="U2160" s="125"/>
      <c r="V2160" s="21">
        <v>80018</v>
      </c>
      <c r="W2160" s="34">
        <v>40932</v>
      </c>
      <c r="X2160" s="109"/>
    </row>
    <row r="2161" spans="2:24" x14ac:dyDescent="0.2">
      <c r="B2161" s="14" t="s">
        <v>21185</v>
      </c>
      <c r="C2161" s="33" t="s">
        <v>21184</v>
      </c>
      <c r="D2161" s="16" t="s">
        <v>21183</v>
      </c>
      <c r="E2161" s="18" t="s">
        <v>4929</v>
      </c>
      <c r="F2161" s="34">
        <v>41051</v>
      </c>
      <c r="G2161" s="20" t="s">
        <v>3559</v>
      </c>
      <c r="H2161" s="109"/>
      <c r="I2161" s="21">
        <v>3000000</v>
      </c>
      <c r="J2161" s="21">
        <v>3000000</v>
      </c>
      <c r="K2161" s="21">
        <v>3000000</v>
      </c>
      <c r="L2161" s="21">
        <v>3000000</v>
      </c>
      <c r="M2161" s="21"/>
      <c r="N2161" s="21"/>
      <c r="O2161" s="21"/>
      <c r="P2161" s="125"/>
      <c r="Q2161" s="21"/>
      <c r="R2161" s="21">
        <v>3000000</v>
      </c>
      <c r="S2161" s="21"/>
      <c r="T2161" s="21"/>
      <c r="U2161" s="125"/>
      <c r="V2161" s="21">
        <v>103650</v>
      </c>
      <c r="W2161" s="34">
        <v>41051</v>
      </c>
      <c r="X2161" s="109"/>
    </row>
    <row r="2162" spans="2:24" x14ac:dyDescent="0.2">
      <c r="B2162" s="14" t="s">
        <v>21182</v>
      </c>
      <c r="C2162" s="33" t="s">
        <v>21181</v>
      </c>
      <c r="D2162" s="16" t="s">
        <v>21180</v>
      </c>
      <c r="E2162" s="18" t="s">
        <v>4929</v>
      </c>
      <c r="F2162" s="34">
        <v>40983</v>
      </c>
      <c r="G2162" s="20" t="s">
        <v>3559</v>
      </c>
      <c r="H2162" s="109"/>
      <c r="I2162" s="21">
        <v>39800000</v>
      </c>
      <c r="J2162" s="21">
        <v>39800000</v>
      </c>
      <c r="K2162" s="21">
        <v>41317596</v>
      </c>
      <c r="L2162" s="21">
        <v>39844537</v>
      </c>
      <c r="M2162" s="21"/>
      <c r="N2162" s="21">
        <v>-44537</v>
      </c>
      <c r="O2162" s="21"/>
      <c r="P2162" s="125">
        <v>-44537</v>
      </c>
      <c r="Q2162" s="21"/>
      <c r="R2162" s="21">
        <v>39800000</v>
      </c>
      <c r="S2162" s="21"/>
      <c r="T2162" s="21"/>
      <c r="U2162" s="125">
        <v>0</v>
      </c>
      <c r="V2162" s="21">
        <v>1383050</v>
      </c>
      <c r="W2162" s="34">
        <v>40983</v>
      </c>
      <c r="X2162" s="109"/>
    </row>
    <row r="2163" spans="2:24" x14ac:dyDescent="0.2">
      <c r="B2163" s="14" t="s">
        <v>21179</v>
      </c>
      <c r="C2163" s="33" t="s">
        <v>21178</v>
      </c>
      <c r="D2163" s="16" t="s">
        <v>21177</v>
      </c>
      <c r="E2163" s="18" t="s">
        <v>116</v>
      </c>
      <c r="F2163" s="34">
        <v>40946</v>
      </c>
      <c r="G2163" s="20" t="s">
        <v>19092</v>
      </c>
      <c r="H2163" s="109"/>
      <c r="I2163" s="21">
        <v>621820</v>
      </c>
      <c r="J2163" s="21">
        <v>15000000</v>
      </c>
      <c r="K2163" s="21">
        <v>15000000</v>
      </c>
      <c r="L2163" s="21">
        <v>130191</v>
      </c>
      <c r="M2163" s="21"/>
      <c r="N2163" s="21">
        <v>-31188</v>
      </c>
      <c r="O2163" s="21"/>
      <c r="P2163" s="125">
        <v>-31188</v>
      </c>
      <c r="Q2163" s="21"/>
      <c r="R2163" s="21">
        <v>99004</v>
      </c>
      <c r="S2163" s="21"/>
      <c r="T2163" s="21">
        <v>522817</v>
      </c>
      <c r="U2163" s="125">
        <v>522817</v>
      </c>
      <c r="V2163" s="21">
        <v>23180</v>
      </c>
      <c r="W2163" s="34">
        <v>41089</v>
      </c>
      <c r="X2163" s="109"/>
    </row>
    <row r="2164" spans="2:24" x14ac:dyDescent="0.2">
      <c r="B2164" s="14" t="s">
        <v>21176</v>
      </c>
      <c r="C2164" s="33" t="s">
        <v>21175</v>
      </c>
      <c r="D2164" s="16" t="s">
        <v>21174</v>
      </c>
      <c r="E2164" s="18" t="s">
        <v>116</v>
      </c>
      <c r="F2164" s="34">
        <v>41109</v>
      </c>
      <c r="G2164" s="20" t="s">
        <v>18973</v>
      </c>
      <c r="H2164" s="109"/>
      <c r="I2164" s="21">
        <v>30038916</v>
      </c>
      <c r="J2164" s="21">
        <v>31320270</v>
      </c>
      <c r="K2164" s="21">
        <v>28927700</v>
      </c>
      <c r="L2164" s="21">
        <v>30749710</v>
      </c>
      <c r="M2164" s="21"/>
      <c r="N2164" s="21">
        <v>542881</v>
      </c>
      <c r="O2164" s="21"/>
      <c r="P2164" s="125">
        <v>542881</v>
      </c>
      <c r="Q2164" s="21"/>
      <c r="R2164" s="21">
        <v>31292590</v>
      </c>
      <c r="S2164" s="21"/>
      <c r="T2164" s="21">
        <v>-1253674</v>
      </c>
      <c r="U2164" s="125">
        <v>-1253674</v>
      </c>
      <c r="V2164" s="21">
        <v>1382749</v>
      </c>
      <c r="W2164" s="34">
        <v>41684</v>
      </c>
      <c r="X2164" s="109"/>
    </row>
    <row r="2165" spans="2:24" x14ac:dyDescent="0.2">
      <c r="B2165" s="14" t="s">
        <v>21173</v>
      </c>
      <c r="C2165" s="33" t="s">
        <v>21172</v>
      </c>
      <c r="D2165" s="16" t="s">
        <v>21171</v>
      </c>
      <c r="E2165" s="18" t="s">
        <v>116</v>
      </c>
      <c r="F2165" s="34">
        <v>41197</v>
      </c>
      <c r="G2165" s="20" t="s">
        <v>3559</v>
      </c>
      <c r="H2165" s="109"/>
      <c r="I2165" s="21">
        <v>10000000</v>
      </c>
      <c r="J2165" s="21">
        <v>10000000</v>
      </c>
      <c r="K2165" s="21">
        <v>9999100</v>
      </c>
      <c r="L2165" s="21">
        <v>9999738</v>
      </c>
      <c r="M2165" s="21"/>
      <c r="N2165" s="21">
        <v>262</v>
      </c>
      <c r="O2165" s="21"/>
      <c r="P2165" s="125">
        <v>262</v>
      </c>
      <c r="Q2165" s="21"/>
      <c r="R2165" s="21">
        <v>10000000</v>
      </c>
      <c r="S2165" s="21"/>
      <c r="T2165" s="21"/>
      <c r="U2165" s="125">
        <v>0</v>
      </c>
      <c r="V2165" s="21">
        <v>275000</v>
      </c>
      <c r="W2165" s="34">
        <v>41197</v>
      </c>
      <c r="X2165" s="109"/>
    </row>
    <row r="2166" spans="2:24" x14ac:dyDescent="0.2">
      <c r="B2166" s="14" t="s">
        <v>21170</v>
      </c>
      <c r="C2166" s="33" t="s">
        <v>21169</v>
      </c>
      <c r="D2166" s="16" t="s">
        <v>21168</v>
      </c>
      <c r="E2166" s="18" t="s">
        <v>116</v>
      </c>
      <c r="F2166" s="34">
        <v>41075</v>
      </c>
      <c r="G2166" s="20" t="s">
        <v>105</v>
      </c>
      <c r="H2166" s="109"/>
      <c r="I2166" s="21">
        <v>13946010</v>
      </c>
      <c r="J2166" s="21">
        <v>14000000</v>
      </c>
      <c r="K2166" s="21">
        <v>13871480</v>
      </c>
      <c r="L2166" s="21">
        <v>13938629</v>
      </c>
      <c r="M2166" s="21"/>
      <c r="N2166" s="21">
        <v>7381</v>
      </c>
      <c r="O2166" s="21"/>
      <c r="P2166" s="125">
        <v>7381</v>
      </c>
      <c r="Q2166" s="21"/>
      <c r="R2166" s="21">
        <v>13946010</v>
      </c>
      <c r="S2166" s="21"/>
      <c r="T2166" s="21"/>
      <c r="U2166" s="125">
        <v>0</v>
      </c>
      <c r="V2166" s="21">
        <v>311597</v>
      </c>
      <c r="W2166" s="34">
        <v>42353</v>
      </c>
      <c r="X2166" s="109"/>
    </row>
    <row r="2167" spans="2:24" x14ac:dyDescent="0.2">
      <c r="B2167" s="14" t="s">
        <v>21167</v>
      </c>
      <c r="C2167" s="33" t="s">
        <v>21166</v>
      </c>
      <c r="D2167" s="16" t="s">
        <v>21165</v>
      </c>
      <c r="E2167" s="18" t="s">
        <v>116</v>
      </c>
      <c r="F2167" s="34">
        <v>40983</v>
      </c>
      <c r="G2167" s="20" t="s">
        <v>3559</v>
      </c>
      <c r="H2167" s="109"/>
      <c r="I2167" s="21">
        <v>23755000</v>
      </c>
      <c r="J2167" s="21">
        <v>23755000</v>
      </c>
      <c r="K2167" s="21">
        <v>25214284</v>
      </c>
      <c r="L2167" s="21">
        <v>23798821</v>
      </c>
      <c r="M2167" s="21"/>
      <c r="N2167" s="21">
        <v>-43821</v>
      </c>
      <c r="O2167" s="21"/>
      <c r="P2167" s="125">
        <v>-43821</v>
      </c>
      <c r="Q2167" s="21"/>
      <c r="R2167" s="21">
        <v>23755000</v>
      </c>
      <c r="S2167" s="21"/>
      <c r="T2167" s="21"/>
      <c r="U2167" s="125">
        <v>0</v>
      </c>
      <c r="V2167" s="21">
        <v>816578</v>
      </c>
      <c r="W2167" s="34">
        <v>40983</v>
      </c>
      <c r="X2167" s="109"/>
    </row>
    <row r="2168" spans="2:24" x14ac:dyDescent="0.2">
      <c r="B2168" s="14" t="s">
        <v>21164</v>
      </c>
      <c r="C2168" s="33" t="s">
        <v>21163</v>
      </c>
      <c r="D2168" s="16" t="s">
        <v>21162</v>
      </c>
      <c r="E2168" s="18" t="s">
        <v>116</v>
      </c>
      <c r="F2168" s="34">
        <v>41243</v>
      </c>
      <c r="G2168" s="20" t="s">
        <v>3559</v>
      </c>
      <c r="H2168" s="109"/>
      <c r="I2168" s="21">
        <v>33900000</v>
      </c>
      <c r="J2168" s="21">
        <v>33900000</v>
      </c>
      <c r="K2168" s="21">
        <v>34638469</v>
      </c>
      <c r="L2168" s="21">
        <v>33980087</v>
      </c>
      <c r="M2168" s="21"/>
      <c r="N2168" s="21">
        <v>-80087</v>
      </c>
      <c r="O2168" s="21"/>
      <c r="P2168" s="125">
        <v>-80087</v>
      </c>
      <c r="Q2168" s="21"/>
      <c r="R2168" s="21">
        <v>33900000</v>
      </c>
      <c r="S2168" s="21"/>
      <c r="T2168" s="21"/>
      <c r="U2168" s="125">
        <v>0</v>
      </c>
      <c r="V2168" s="21">
        <v>2161125</v>
      </c>
      <c r="W2168" s="34">
        <v>41243</v>
      </c>
      <c r="X2168" s="109"/>
    </row>
    <row r="2169" spans="2:24" x14ac:dyDescent="0.2">
      <c r="B2169" s="14" t="s">
        <v>21161</v>
      </c>
      <c r="C2169" s="33" t="s">
        <v>21160</v>
      </c>
      <c r="D2169" s="16" t="s">
        <v>21159</v>
      </c>
      <c r="E2169" s="18" t="s">
        <v>116</v>
      </c>
      <c r="F2169" s="34">
        <v>41081</v>
      </c>
      <c r="G2169" s="20" t="s">
        <v>21158</v>
      </c>
      <c r="H2169" s="109"/>
      <c r="I2169" s="21">
        <v>14283694</v>
      </c>
      <c r="J2169" s="21">
        <v>14285000</v>
      </c>
      <c r="K2169" s="21">
        <v>14265572</v>
      </c>
      <c r="L2169" s="21">
        <v>14281941</v>
      </c>
      <c r="M2169" s="21"/>
      <c r="N2169" s="21">
        <v>1753</v>
      </c>
      <c r="O2169" s="21"/>
      <c r="P2169" s="125">
        <v>1753</v>
      </c>
      <c r="Q2169" s="21"/>
      <c r="R2169" s="21">
        <v>14283694</v>
      </c>
      <c r="S2169" s="21"/>
      <c r="T2169" s="21"/>
      <c r="U2169" s="125">
        <v>0</v>
      </c>
      <c r="V2169" s="21">
        <v>764720</v>
      </c>
      <c r="W2169" s="34">
        <v>41197</v>
      </c>
      <c r="X2169" s="109"/>
    </row>
    <row r="2170" spans="2:24" x14ac:dyDescent="0.2">
      <c r="B2170" s="14" t="s">
        <v>21157</v>
      </c>
      <c r="C2170" s="33" t="s">
        <v>21156</v>
      </c>
      <c r="D2170" s="16" t="s">
        <v>21155</v>
      </c>
      <c r="E2170" s="18" t="s">
        <v>4929</v>
      </c>
      <c r="F2170" s="34">
        <v>40923</v>
      </c>
      <c r="G2170" s="20" t="s">
        <v>3559</v>
      </c>
      <c r="H2170" s="109"/>
      <c r="I2170" s="21">
        <v>30810000</v>
      </c>
      <c r="J2170" s="21">
        <v>30810000</v>
      </c>
      <c r="K2170" s="21">
        <v>31753276</v>
      </c>
      <c r="L2170" s="21">
        <v>30822553</v>
      </c>
      <c r="M2170" s="21"/>
      <c r="N2170" s="21">
        <v>-12553</v>
      </c>
      <c r="O2170" s="21"/>
      <c r="P2170" s="125">
        <v>-12553</v>
      </c>
      <c r="Q2170" s="21"/>
      <c r="R2170" s="21">
        <v>30810000</v>
      </c>
      <c r="S2170" s="21"/>
      <c r="T2170" s="21"/>
      <c r="U2170" s="125">
        <v>0</v>
      </c>
      <c r="V2170" s="21">
        <v>1001325</v>
      </c>
      <c r="W2170" s="34">
        <v>40923</v>
      </c>
      <c r="X2170" s="109"/>
    </row>
    <row r="2171" spans="2:24" x14ac:dyDescent="0.2">
      <c r="B2171" s="14" t="s">
        <v>21154</v>
      </c>
      <c r="C2171" s="33" t="s">
        <v>21153</v>
      </c>
      <c r="D2171" s="16" t="s">
        <v>21152</v>
      </c>
      <c r="E2171" s="18" t="s">
        <v>4929</v>
      </c>
      <c r="F2171" s="34">
        <v>40923</v>
      </c>
      <c r="G2171" s="20" t="s">
        <v>3559</v>
      </c>
      <c r="H2171" s="109"/>
      <c r="I2171" s="21">
        <v>20675000</v>
      </c>
      <c r="J2171" s="21">
        <v>20675000</v>
      </c>
      <c r="K2171" s="21">
        <v>21306105</v>
      </c>
      <c r="L2171" s="21">
        <v>20367345</v>
      </c>
      <c r="M2171" s="21"/>
      <c r="N2171" s="21">
        <v>307655</v>
      </c>
      <c r="O2171" s="21"/>
      <c r="P2171" s="125">
        <v>307655</v>
      </c>
      <c r="Q2171" s="21"/>
      <c r="R2171" s="21">
        <v>20675000</v>
      </c>
      <c r="S2171" s="21"/>
      <c r="T2171" s="21"/>
      <c r="U2171" s="125">
        <v>0</v>
      </c>
      <c r="V2171" s="21">
        <v>754638</v>
      </c>
      <c r="W2171" s="34">
        <v>40923</v>
      </c>
      <c r="X2171" s="109"/>
    </row>
    <row r="2172" spans="2:24" x14ac:dyDescent="0.2">
      <c r="B2172" s="14" t="s">
        <v>21151</v>
      </c>
      <c r="C2172" s="33" t="s">
        <v>21150</v>
      </c>
      <c r="D2172" s="16" t="s">
        <v>21149</v>
      </c>
      <c r="E2172" s="18" t="s">
        <v>116</v>
      </c>
      <c r="F2172" s="34">
        <v>41075</v>
      </c>
      <c r="G2172" s="20" t="s">
        <v>3559</v>
      </c>
      <c r="H2172" s="109"/>
      <c r="I2172" s="21">
        <v>3875000</v>
      </c>
      <c r="J2172" s="21">
        <v>3875000</v>
      </c>
      <c r="K2172" s="21">
        <v>3868606</v>
      </c>
      <c r="L2172" s="21">
        <v>3874570</v>
      </c>
      <c r="M2172" s="21"/>
      <c r="N2172" s="21">
        <v>430</v>
      </c>
      <c r="O2172" s="21"/>
      <c r="P2172" s="125">
        <v>430</v>
      </c>
      <c r="Q2172" s="21"/>
      <c r="R2172" s="21">
        <v>3875000</v>
      </c>
      <c r="S2172" s="21"/>
      <c r="T2172" s="21"/>
      <c r="U2172" s="125">
        <v>0</v>
      </c>
      <c r="V2172" s="21">
        <v>130781</v>
      </c>
      <c r="W2172" s="34">
        <v>41075</v>
      </c>
      <c r="X2172" s="109"/>
    </row>
    <row r="2173" spans="2:24" x14ac:dyDescent="0.2">
      <c r="B2173" s="14" t="s">
        <v>21148</v>
      </c>
      <c r="C2173" s="33" t="s">
        <v>21147</v>
      </c>
      <c r="D2173" s="16" t="s">
        <v>21146</v>
      </c>
      <c r="E2173" s="18" t="s">
        <v>4929</v>
      </c>
      <c r="F2173" s="34">
        <v>41212</v>
      </c>
      <c r="G2173" s="20" t="s">
        <v>20597</v>
      </c>
      <c r="H2173" s="109"/>
      <c r="I2173" s="21">
        <v>19765985</v>
      </c>
      <c r="J2173" s="21">
        <v>19765985</v>
      </c>
      <c r="K2173" s="21">
        <v>19397180</v>
      </c>
      <c r="L2173" s="21">
        <v>19686406</v>
      </c>
      <c r="M2173" s="21"/>
      <c r="N2173" s="21">
        <v>79579</v>
      </c>
      <c r="O2173" s="21"/>
      <c r="P2173" s="125">
        <v>79579</v>
      </c>
      <c r="Q2173" s="21"/>
      <c r="R2173" s="21">
        <v>19765985</v>
      </c>
      <c r="S2173" s="21"/>
      <c r="T2173" s="21"/>
      <c r="U2173" s="125">
        <v>0</v>
      </c>
      <c r="V2173" s="21">
        <v>272102</v>
      </c>
      <c r="W2173" s="34">
        <v>41364</v>
      </c>
      <c r="X2173" s="109"/>
    </row>
    <row r="2174" spans="2:24" x14ac:dyDescent="0.2">
      <c r="B2174" s="14" t="s">
        <v>21145</v>
      </c>
      <c r="C2174" s="33" t="s">
        <v>5640</v>
      </c>
      <c r="D2174" s="16" t="s">
        <v>21144</v>
      </c>
      <c r="E2174" s="18" t="s">
        <v>116</v>
      </c>
      <c r="F2174" s="34">
        <v>41122</v>
      </c>
      <c r="G2174" s="20" t="s">
        <v>20922</v>
      </c>
      <c r="H2174" s="109"/>
      <c r="I2174" s="21">
        <v>2018417</v>
      </c>
      <c r="J2174" s="21">
        <v>2018417</v>
      </c>
      <c r="K2174" s="21">
        <v>2018417</v>
      </c>
      <c r="L2174" s="21">
        <v>2018417</v>
      </c>
      <c r="M2174" s="21"/>
      <c r="N2174" s="21"/>
      <c r="O2174" s="21"/>
      <c r="P2174" s="125"/>
      <c r="Q2174" s="21"/>
      <c r="R2174" s="21">
        <v>2018417</v>
      </c>
      <c r="S2174" s="21"/>
      <c r="T2174" s="21"/>
      <c r="U2174" s="125"/>
      <c r="V2174" s="21">
        <v>109384</v>
      </c>
      <c r="W2174" s="34">
        <v>43862</v>
      </c>
      <c r="X2174" s="109"/>
    </row>
    <row r="2175" spans="2:24" x14ac:dyDescent="0.2">
      <c r="B2175" s="14" t="s">
        <v>21143</v>
      </c>
      <c r="C2175" s="33" t="s">
        <v>21142</v>
      </c>
      <c r="D2175" s="16" t="s">
        <v>21141</v>
      </c>
      <c r="E2175" s="18" t="s">
        <v>116</v>
      </c>
      <c r="F2175" s="34">
        <v>40948</v>
      </c>
      <c r="G2175" s="20" t="s">
        <v>3559</v>
      </c>
      <c r="H2175" s="109"/>
      <c r="I2175" s="21">
        <v>12000000</v>
      </c>
      <c r="J2175" s="21">
        <v>12000000</v>
      </c>
      <c r="K2175" s="21">
        <v>11964240</v>
      </c>
      <c r="L2175" s="21">
        <v>11998967</v>
      </c>
      <c r="M2175" s="21"/>
      <c r="N2175" s="21">
        <v>1033</v>
      </c>
      <c r="O2175" s="21"/>
      <c r="P2175" s="125">
        <v>1033</v>
      </c>
      <c r="Q2175" s="21"/>
      <c r="R2175" s="21">
        <v>12000000</v>
      </c>
      <c r="S2175" s="21"/>
      <c r="T2175" s="21"/>
      <c r="U2175" s="125">
        <v>0</v>
      </c>
      <c r="V2175" s="21">
        <v>157500</v>
      </c>
      <c r="W2175" s="34">
        <v>40948</v>
      </c>
      <c r="X2175" s="109"/>
    </row>
    <row r="2176" spans="2:24" x14ac:dyDescent="0.2">
      <c r="B2176" s="14" t="s">
        <v>21140</v>
      </c>
      <c r="C2176" s="33" t="s">
        <v>21139</v>
      </c>
      <c r="D2176" s="16" t="s">
        <v>21138</v>
      </c>
      <c r="E2176" s="18" t="s">
        <v>116</v>
      </c>
      <c r="F2176" s="34">
        <v>41264</v>
      </c>
      <c r="G2176" s="20" t="s">
        <v>3559</v>
      </c>
      <c r="H2176" s="109"/>
      <c r="I2176" s="21">
        <v>20000000</v>
      </c>
      <c r="J2176" s="21">
        <v>20000000</v>
      </c>
      <c r="K2176" s="21">
        <v>19988000</v>
      </c>
      <c r="L2176" s="21">
        <v>19996007</v>
      </c>
      <c r="M2176" s="21"/>
      <c r="N2176" s="21">
        <v>3993</v>
      </c>
      <c r="O2176" s="21"/>
      <c r="P2176" s="125">
        <v>3993</v>
      </c>
      <c r="Q2176" s="21"/>
      <c r="R2176" s="21">
        <v>20000000</v>
      </c>
      <c r="S2176" s="21"/>
      <c r="T2176" s="21"/>
      <c r="U2176" s="125">
        <v>0</v>
      </c>
      <c r="V2176" s="21">
        <v>475000</v>
      </c>
      <c r="W2176" s="34">
        <v>41264</v>
      </c>
      <c r="X2176" s="109"/>
    </row>
    <row r="2177" spans="2:24" x14ac:dyDescent="0.2">
      <c r="B2177" s="14" t="s">
        <v>21137</v>
      </c>
      <c r="C2177" s="33" t="s">
        <v>21136</v>
      </c>
      <c r="D2177" s="16" t="s">
        <v>21135</v>
      </c>
      <c r="E2177" s="18" t="s">
        <v>116</v>
      </c>
      <c r="F2177" s="34">
        <v>40940</v>
      </c>
      <c r="G2177" s="20" t="s">
        <v>3559</v>
      </c>
      <c r="H2177" s="109"/>
      <c r="I2177" s="21">
        <v>5000000</v>
      </c>
      <c r="J2177" s="21">
        <v>5000000</v>
      </c>
      <c r="K2177" s="21">
        <v>5000000</v>
      </c>
      <c r="L2177" s="21">
        <v>5000000</v>
      </c>
      <c r="M2177" s="21"/>
      <c r="N2177" s="21"/>
      <c r="O2177" s="21"/>
      <c r="P2177" s="125"/>
      <c r="Q2177" s="21"/>
      <c r="R2177" s="21">
        <v>5000000</v>
      </c>
      <c r="S2177" s="21"/>
      <c r="T2177" s="21"/>
      <c r="U2177" s="125"/>
      <c r="V2177" s="21">
        <v>118750</v>
      </c>
      <c r="W2177" s="34">
        <v>40940</v>
      </c>
      <c r="X2177" s="109"/>
    </row>
    <row r="2178" spans="2:24" x14ac:dyDescent="0.2">
      <c r="B2178" s="14" t="s">
        <v>21134</v>
      </c>
      <c r="C2178" s="33" t="s">
        <v>21133</v>
      </c>
      <c r="D2178" s="16" t="s">
        <v>21132</v>
      </c>
      <c r="E2178" s="18" t="s">
        <v>116</v>
      </c>
      <c r="F2178" s="34">
        <v>41009</v>
      </c>
      <c r="G2178" s="20" t="s">
        <v>20597</v>
      </c>
      <c r="H2178" s="109"/>
      <c r="I2178" s="21">
        <v>18870000</v>
      </c>
      <c r="J2178" s="21">
        <v>18870000</v>
      </c>
      <c r="K2178" s="21">
        <v>18724701</v>
      </c>
      <c r="L2178" s="21">
        <v>18834090</v>
      </c>
      <c r="M2178" s="21"/>
      <c r="N2178" s="21">
        <v>35910</v>
      </c>
      <c r="O2178" s="21"/>
      <c r="P2178" s="125">
        <v>35910</v>
      </c>
      <c r="Q2178" s="21"/>
      <c r="R2178" s="21">
        <v>18870000</v>
      </c>
      <c r="S2178" s="21"/>
      <c r="T2178" s="21"/>
      <c r="U2178" s="125">
        <v>0</v>
      </c>
      <c r="V2178" s="21">
        <v>1207127</v>
      </c>
      <c r="W2178" s="34">
        <v>41344</v>
      </c>
      <c r="X2178" s="109"/>
    </row>
    <row r="2179" spans="2:24" x14ac:dyDescent="0.2">
      <c r="B2179" s="14" t="s">
        <v>21131</v>
      </c>
      <c r="C2179" s="33" t="s">
        <v>21130</v>
      </c>
      <c r="D2179" s="16" t="s">
        <v>21129</v>
      </c>
      <c r="E2179" s="18" t="s">
        <v>116</v>
      </c>
      <c r="F2179" s="34">
        <v>41226</v>
      </c>
      <c r="G2179" s="20" t="s">
        <v>3559</v>
      </c>
      <c r="H2179" s="109"/>
      <c r="I2179" s="21">
        <v>4550000</v>
      </c>
      <c r="J2179" s="21">
        <v>4550000</v>
      </c>
      <c r="K2179" s="21">
        <v>4529616</v>
      </c>
      <c r="L2179" s="21">
        <v>4547838</v>
      </c>
      <c r="M2179" s="21"/>
      <c r="N2179" s="21">
        <v>2162</v>
      </c>
      <c r="O2179" s="21"/>
      <c r="P2179" s="125">
        <v>2162</v>
      </c>
      <c r="Q2179" s="21"/>
      <c r="R2179" s="21">
        <v>4550000</v>
      </c>
      <c r="S2179" s="21"/>
      <c r="T2179" s="21"/>
      <c r="U2179" s="125">
        <v>0</v>
      </c>
      <c r="V2179" s="21">
        <v>250250</v>
      </c>
      <c r="W2179" s="34">
        <v>41226</v>
      </c>
      <c r="X2179" s="109"/>
    </row>
    <row r="2180" spans="2:24" x14ac:dyDescent="0.2">
      <c r="B2180" s="14" t="s">
        <v>21128</v>
      </c>
      <c r="C2180" s="33" t="s">
        <v>9290</v>
      </c>
      <c r="D2180" s="16" t="s">
        <v>21127</v>
      </c>
      <c r="E2180" s="18" t="s">
        <v>116</v>
      </c>
      <c r="F2180" s="34">
        <v>41257</v>
      </c>
      <c r="G2180" s="20" t="s">
        <v>88</v>
      </c>
      <c r="H2180" s="109"/>
      <c r="I2180" s="21">
        <v>3235350</v>
      </c>
      <c r="J2180" s="21">
        <v>3000000</v>
      </c>
      <c r="K2180" s="21">
        <v>2992543</v>
      </c>
      <c r="L2180" s="21">
        <v>2994963</v>
      </c>
      <c r="M2180" s="21"/>
      <c r="N2180" s="21">
        <v>1231</v>
      </c>
      <c r="O2180" s="21"/>
      <c r="P2180" s="125">
        <v>1231</v>
      </c>
      <c r="Q2180" s="21"/>
      <c r="R2180" s="21">
        <v>2996194</v>
      </c>
      <c r="S2180" s="21"/>
      <c r="T2180" s="21">
        <v>239156</v>
      </c>
      <c r="U2180" s="125">
        <v>239156</v>
      </c>
      <c r="V2180" s="21">
        <v>178281</v>
      </c>
      <c r="W2180" s="34">
        <v>42226</v>
      </c>
      <c r="X2180" s="109"/>
    </row>
    <row r="2181" spans="2:24" x14ac:dyDescent="0.2">
      <c r="B2181" s="14" t="s">
        <v>21126</v>
      </c>
      <c r="C2181" s="33" t="s">
        <v>21125</v>
      </c>
      <c r="D2181" s="16" t="s">
        <v>21124</v>
      </c>
      <c r="E2181" s="18" t="s">
        <v>116</v>
      </c>
      <c r="F2181" s="34">
        <v>41194</v>
      </c>
      <c r="G2181" s="20" t="s">
        <v>3559</v>
      </c>
      <c r="H2181" s="109"/>
      <c r="I2181" s="21">
        <v>10000000</v>
      </c>
      <c r="J2181" s="21">
        <v>10000000</v>
      </c>
      <c r="K2181" s="21">
        <v>10000000</v>
      </c>
      <c r="L2181" s="21">
        <v>10000000</v>
      </c>
      <c r="M2181" s="21"/>
      <c r="N2181" s="21"/>
      <c r="O2181" s="21"/>
      <c r="P2181" s="125"/>
      <c r="Q2181" s="21"/>
      <c r="R2181" s="21">
        <v>10000000</v>
      </c>
      <c r="S2181" s="21"/>
      <c r="T2181" s="21"/>
      <c r="U2181" s="125"/>
      <c r="V2181" s="21">
        <v>549000</v>
      </c>
      <c r="W2181" s="34">
        <v>41194</v>
      </c>
      <c r="X2181" s="109"/>
    </row>
    <row r="2182" spans="2:24" x14ac:dyDescent="0.2">
      <c r="B2182" s="14" t="s">
        <v>21123</v>
      </c>
      <c r="C2182" s="33" t="s">
        <v>21122</v>
      </c>
      <c r="D2182" s="16" t="s">
        <v>21121</v>
      </c>
      <c r="E2182" s="18" t="s">
        <v>116</v>
      </c>
      <c r="F2182" s="34">
        <v>40928</v>
      </c>
      <c r="G2182" s="20" t="s">
        <v>3559</v>
      </c>
      <c r="H2182" s="109"/>
      <c r="I2182" s="21">
        <v>10000000</v>
      </c>
      <c r="J2182" s="21">
        <v>10000000</v>
      </c>
      <c r="K2182" s="21">
        <v>9928136</v>
      </c>
      <c r="L2182" s="21">
        <v>9999198</v>
      </c>
      <c r="M2182" s="21"/>
      <c r="N2182" s="21">
        <v>802</v>
      </c>
      <c r="O2182" s="21"/>
      <c r="P2182" s="125">
        <v>802</v>
      </c>
      <c r="Q2182" s="21"/>
      <c r="R2182" s="21">
        <v>10000000</v>
      </c>
      <c r="S2182" s="21"/>
      <c r="T2182" s="21"/>
      <c r="U2182" s="125">
        <v>0</v>
      </c>
      <c r="V2182" s="21">
        <v>130000</v>
      </c>
      <c r="W2182" s="34">
        <v>40928</v>
      </c>
      <c r="X2182" s="109"/>
    </row>
    <row r="2183" spans="2:24" x14ac:dyDescent="0.2">
      <c r="B2183" s="14" t="s">
        <v>21120</v>
      </c>
      <c r="C2183" s="33" t="s">
        <v>21119</v>
      </c>
      <c r="D2183" s="16" t="s">
        <v>21118</v>
      </c>
      <c r="E2183" s="18" t="s">
        <v>116</v>
      </c>
      <c r="F2183" s="34">
        <v>41080</v>
      </c>
      <c r="G2183" s="20" t="s">
        <v>19092</v>
      </c>
      <c r="H2183" s="109"/>
      <c r="I2183" s="21">
        <v>823969</v>
      </c>
      <c r="J2183" s="21">
        <v>825000</v>
      </c>
      <c r="K2183" s="21">
        <v>825000</v>
      </c>
      <c r="L2183" s="21">
        <v>825000</v>
      </c>
      <c r="M2183" s="21"/>
      <c r="N2183" s="21"/>
      <c r="O2183" s="21"/>
      <c r="P2183" s="125">
        <v>0</v>
      </c>
      <c r="Q2183" s="21"/>
      <c r="R2183" s="21">
        <v>825000</v>
      </c>
      <c r="S2183" s="21"/>
      <c r="T2183" s="21">
        <v>-1031</v>
      </c>
      <c r="U2183" s="125">
        <v>-1031</v>
      </c>
      <c r="V2183" s="21">
        <v>18793</v>
      </c>
      <c r="W2183" s="34">
        <v>41562</v>
      </c>
      <c r="X2183" s="109"/>
    </row>
    <row r="2184" spans="2:24" x14ac:dyDescent="0.2">
      <c r="B2184" s="14" t="s">
        <v>21117</v>
      </c>
      <c r="C2184" s="33" t="s">
        <v>21116</v>
      </c>
      <c r="D2184" s="16" t="s">
        <v>21115</v>
      </c>
      <c r="E2184" s="18" t="s">
        <v>4929</v>
      </c>
      <c r="F2184" s="34">
        <v>41136</v>
      </c>
      <c r="G2184" s="20" t="s">
        <v>3559</v>
      </c>
      <c r="H2184" s="109"/>
      <c r="I2184" s="21">
        <v>1000000</v>
      </c>
      <c r="J2184" s="21">
        <v>1000000</v>
      </c>
      <c r="K2184" s="21">
        <v>1029140</v>
      </c>
      <c r="L2184" s="21">
        <v>1002443</v>
      </c>
      <c r="M2184" s="21"/>
      <c r="N2184" s="21">
        <v>-2443</v>
      </c>
      <c r="O2184" s="21"/>
      <c r="P2184" s="125">
        <v>-2443</v>
      </c>
      <c r="Q2184" s="21"/>
      <c r="R2184" s="21">
        <v>1000000</v>
      </c>
      <c r="S2184" s="21"/>
      <c r="T2184" s="21"/>
      <c r="U2184" s="125">
        <v>0</v>
      </c>
      <c r="V2184" s="21">
        <v>53750</v>
      </c>
      <c r="W2184" s="34">
        <v>41136</v>
      </c>
      <c r="X2184" s="109"/>
    </row>
    <row r="2185" spans="2:24" x14ac:dyDescent="0.2">
      <c r="B2185" s="14" t="s">
        <v>21114</v>
      </c>
      <c r="C2185" s="33" t="s">
        <v>21113</v>
      </c>
      <c r="D2185" s="16" t="s">
        <v>21112</v>
      </c>
      <c r="E2185" s="18" t="s">
        <v>4929</v>
      </c>
      <c r="F2185" s="34">
        <v>40953</v>
      </c>
      <c r="G2185" s="20" t="s">
        <v>105</v>
      </c>
      <c r="H2185" s="109"/>
      <c r="I2185" s="21">
        <v>14950453</v>
      </c>
      <c r="J2185" s="21">
        <v>15000000</v>
      </c>
      <c r="K2185" s="21">
        <v>14948100</v>
      </c>
      <c r="L2185" s="21">
        <v>14949450</v>
      </c>
      <c r="M2185" s="21"/>
      <c r="N2185" s="21">
        <v>1003</v>
      </c>
      <c r="O2185" s="21"/>
      <c r="P2185" s="125">
        <v>1003</v>
      </c>
      <c r="Q2185" s="21"/>
      <c r="R2185" s="21">
        <v>14950453</v>
      </c>
      <c r="S2185" s="21"/>
      <c r="T2185" s="21"/>
      <c r="U2185" s="125">
        <v>0</v>
      </c>
      <c r="V2185" s="21">
        <v>329531</v>
      </c>
      <c r="W2185" s="34">
        <v>44454</v>
      </c>
      <c r="X2185" s="109"/>
    </row>
    <row r="2186" spans="2:24" x14ac:dyDescent="0.2">
      <c r="B2186" s="14" t="s">
        <v>21111</v>
      </c>
      <c r="C2186" s="33" t="s">
        <v>21110</v>
      </c>
      <c r="D2186" s="16" t="s">
        <v>21109</v>
      </c>
      <c r="E2186" s="18" t="s">
        <v>116</v>
      </c>
      <c r="F2186" s="34">
        <v>41243</v>
      </c>
      <c r="G2186" s="20" t="s">
        <v>3559</v>
      </c>
      <c r="H2186" s="109"/>
      <c r="I2186" s="21">
        <v>15000000</v>
      </c>
      <c r="J2186" s="21">
        <v>15000000</v>
      </c>
      <c r="K2186" s="21">
        <v>14949000</v>
      </c>
      <c r="L2186" s="21">
        <v>14994125</v>
      </c>
      <c r="M2186" s="21"/>
      <c r="N2186" s="21">
        <v>5875</v>
      </c>
      <c r="O2186" s="21"/>
      <c r="P2186" s="125">
        <v>5875</v>
      </c>
      <c r="Q2186" s="21"/>
      <c r="R2186" s="21">
        <v>15000000</v>
      </c>
      <c r="S2186" s="21"/>
      <c r="T2186" s="21"/>
      <c r="U2186" s="125">
        <v>0</v>
      </c>
      <c r="V2186" s="21">
        <v>787500</v>
      </c>
      <c r="W2186" s="34">
        <v>41243</v>
      </c>
      <c r="X2186" s="109"/>
    </row>
    <row r="2187" spans="2:24" x14ac:dyDescent="0.2">
      <c r="B2187" s="14" t="s">
        <v>21108</v>
      </c>
      <c r="C2187" s="33" t="s">
        <v>5634</v>
      </c>
      <c r="D2187" s="16" t="s">
        <v>21107</v>
      </c>
      <c r="E2187" s="18" t="s">
        <v>4929</v>
      </c>
      <c r="F2187" s="34">
        <v>41194</v>
      </c>
      <c r="G2187" s="20" t="s">
        <v>20922</v>
      </c>
      <c r="H2187" s="109"/>
      <c r="I2187" s="21">
        <v>1054717</v>
      </c>
      <c r="J2187" s="21">
        <v>1054717</v>
      </c>
      <c r="K2187" s="21">
        <v>1054717</v>
      </c>
      <c r="L2187" s="21">
        <v>1054717</v>
      </c>
      <c r="M2187" s="21"/>
      <c r="N2187" s="21"/>
      <c r="O2187" s="21"/>
      <c r="P2187" s="125"/>
      <c r="Q2187" s="21"/>
      <c r="R2187" s="21">
        <v>1054717</v>
      </c>
      <c r="S2187" s="21"/>
      <c r="T2187" s="21"/>
      <c r="U2187" s="125"/>
      <c r="V2187" s="21">
        <v>23204</v>
      </c>
      <c r="W2187" s="34">
        <v>42928</v>
      </c>
      <c r="X2187" s="109"/>
    </row>
    <row r="2188" spans="2:24" x14ac:dyDescent="0.2">
      <c r="B2188" s="14" t="s">
        <v>21106</v>
      </c>
      <c r="C2188" s="33" t="s">
        <v>5631</v>
      </c>
      <c r="D2188" s="16" t="s">
        <v>21105</v>
      </c>
      <c r="E2188" s="18" t="s">
        <v>4929</v>
      </c>
      <c r="F2188" s="34">
        <v>41194</v>
      </c>
      <c r="G2188" s="20" t="s">
        <v>20922</v>
      </c>
      <c r="H2188" s="109"/>
      <c r="I2188" s="21">
        <v>848472</v>
      </c>
      <c r="J2188" s="21">
        <v>848472</v>
      </c>
      <c r="K2188" s="21">
        <v>848472</v>
      </c>
      <c r="L2188" s="21">
        <v>848472</v>
      </c>
      <c r="M2188" s="21"/>
      <c r="N2188" s="21"/>
      <c r="O2188" s="21"/>
      <c r="P2188" s="125"/>
      <c r="Q2188" s="21"/>
      <c r="R2188" s="21">
        <v>848472</v>
      </c>
      <c r="S2188" s="21"/>
      <c r="T2188" s="21"/>
      <c r="U2188" s="125"/>
      <c r="V2188" s="21">
        <v>31712</v>
      </c>
      <c r="W2188" s="34">
        <v>42567</v>
      </c>
      <c r="X2188" s="109"/>
    </row>
    <row r="2189" spans="2:24" x14ac:dyDescent="0.2">
      <c r="B2189" s="14" t="s">
        <v>21104</v>
      </c>
      <c r="C2189" s="33" t="s">
        <v>9142</v>
      </c>
      <c r="D2189" s="16" t="s">
        <v>21103</v>
      </c>
      <c r="E2189" s="18" t="s">
        <v>116</v>
      </c>
      <c r="F2189" s="34">
        <v>41221</v>
      </c>
      <c r="G2189" s="20" t="s">
        <v>20922</v>
      </c>
      <c r="H2189" s="109"/>
      <c r="I2189" s="21">
        <v>1233333</v>
      </c>
      <c r="J2189" s="21">
        <v>1233333</v>
      </c>
      <c r="K2189" s="21">
        <v>1230683</v>
      </c>
      <c r="L2189" s="21">
        <v>1231680</v>
      </c>
      <c r="M2189" s="21"/>
      <c r="N2189" s="21">
        <v>1653</v>
      </c>
      <c r="O2189" s="21"/>
      <c r="P2189" s="125">
        <v>1653</v>
      </c>
      <c r="Q2189" s="21"/>
      <c r="R2189" s="21">
        <v>1233333</v>
      </c>
      <c r="S2189" s="21"/>
      <c r="T2189" s="21"/>
      <c r="U2189" s="125">
        <v>0</v>
      </c>
      <c r="V2189" s="21">
        <v>55500</v>
      </c>
      <c r="W2189" s="34">
        <v>44689</v>
      </c>
      <c r="X2189" s="109"/>
    </row>
    <row r="2190" spans="2:24" x14ac:dyDescent="0.2">
      <c r="B2190" s="14" t="s">
        <v>21102</v>
      </c>
      <c r="C2190" s="33" t="s">
        <v>21101</v>
      </c>
      <c r="D2190" s="16" t="s">
        <v>21100</v>
      </c>
      <c r="E2190" s="18" t="s">
        <v>116</v>
      </c>
      <c r="F2190" s="34">
        <v>41051</v>
      </c>
      <c r="G2190" s="20" t="s">
        <v>3559</v>
      </c>
      <c r="H2190" s="109"/>
      <c r="I2190" s="21">
        <v>24500000</v>
      </c>
      <c r="J2190" s="21">
        <v>24500000</v>
      </c>
      <c r="K2190" s="21">
        <v>26450250</v>
      </c>
      <c r="L2190" s="21">
        <v>24610628</v>
      </c>
      <c r="M2190" s="21"/>
      <c r="N2190" s="21">
        <v>-110628</v>
      </c>
      <c r="O2190" s="21"/>
      <c r="P2190" s="125">
        <v>-110628</v>
      </c>
      <c r="Q2190" s="21"/>
      <c r="R2190" s="21">
        <v>24500000</v>
      </c>
      <c r="S2190" s="21"/>
      <c r="T2190" s="21"/>
      <c r="U2190" s="125">
        <v>0</v>
      </c>
      <c r="V2190" s="21">
        <v>857500</v>
      </c>
      <c r="W2190" s="34">
        <v>41051</v>
      </c>
      <c r="X2190" s="109"/>
    </row>
    <row r="2191" spans="2:24" x14ac:dyDescent="0.2">
      <c r="B2191" s="14" t="s">
        <v>21099</v>
      </c>
      <c r="C2191" s="33" t="s">
        <v>5628</v>
      </c>
      <c r="D2191" s="16" t="s">
        <v>21098</v>
      </c>
      <c r="E2191" s="18" t="s">
        <v>4929</v>
      </c>
      <c r="F2191" s="34">
        <v>41136</v>
      </c>
      <c r="G2191" s="20" t="s">
        <v>20922</v>
      </c>
      <c r="H2191" s="109"/>
      <c r="I2191" s="21">
        <v>783519</v>
      </c>
      <c r="J2191" s="21">
        <v>783519</v>
      </c>
      <c r="K2191" s="21">
        <v>783519</v>
      </c>
      <c r="L2191" s="21">
        <v>783519</v>
      </c>
      <c r="M2191" s="21"/>
      <c r="N2191" s="21"/>
      <c r="O2191" s="21"/>
      <c r="P2191" s="125"/>
      <c r="Q2191" s="21"/>
      <c r="R2191" s="21">
        <v>783519</v>
      </c>
      <c r="S2191" s="21"/>
      <c r="T2191" s="21"/>
      <c r="U2191" s="125"/>
      <c r="V2191" s="21">
        <v>43572</v>
      </c>
      <c r="W2191" s="34">
        <v>41685</v>
      </c>
      <c r="X2191" s="109"/>
    </row>
    <row r="2192" spans="2:24" x14ac:dyDescent="0.2">
      <c r="B2192" s="14" t="s">
        <v>21097</v>
      </c>
      <c r="C2192" s="33" t="s">
        <v>9111</v>
      </c>
      <c r="D2192" s="16" t="s">
        <v>21096</v>
      </c>
      <c r="E2192" s="18" t="s">
        <v>4929</v>
      </c>
      <c r="F2192" s="34">
        <v>41058</v>
      </c>
      <c r="G2192" s="20" t="s">
        <v>20922</v>
      </c>
      <c r="H2192" s="109"/>
      <c r="I2192" s="21">
        <v>4311667</v>
      </c>
      <c r="J2192" s="21">
        <v>4311667</v>
      </c>
      <c r="K2192" s="21">
        <v>4651237</v>
      </c>
      <c r="L2192" s="21">
        <v>4337778</v>
      </c>
      <c r="M2192" s="21"/>
      <c r="N2192" s="21">
        <v>-26111</v>
      </c>
      <c r="O2192" s="21"/>
      <c r="P2192" s="125">
        <v>-26111</v>
      </c>
      <c r="Q2192" s="21"/>
      <c r="R2192" s="21">
        <v>4311667</v>
      </c>
      <c r="S2192" s="21"/>
      <c r="T2192" s="21"/>
      <c r="U2192" s="125">
        <v>0</v>
      </c>
      <c r="V2192" s="21">
        <v>176132</v>
      </c>
      <c r="W2192" s="34">
        <v>41423</v>
      </c>
      <c r="X2192" s="109"/>
    </row>
    <row r="2193" spans="2:24" x14ac:dyDescent="0.2">
      <c r="B2193" s="14" t="s">
        <v>21095</v>
      </c>
      <c r="C2193" s="33" t="s">
        <v>21094</v>
      </c>
      <c r="D2193" s="16" t="s">
        <v>21093</v>
      </c>
      <c r="E2193" s="18" t="s">
        <v>116</v>
      </c>
      <c r="F2193" s="34">
        <v>41138</v>
      </c>
      <c r="G2193" s="20" t="s">
        <v>3559</v>
      </c>
      <c r="H2193" s="109"/>
      <c r="I2193" s="21">
        <v>22000000</v>
      </c>
      <c r="J2193" s="21">
        <v>22000000</v>
      </c>
      <c r="K2193" s="21">
        <v>21987460</v>
      </c>
      <c r="L2193" s="21">
        <v>21997236</v>
      </c>
      <c r="M2193" s="21"/>
      <c r="N2193" s="21">
        <v>2764</v>
      </c>
      <c r="O2193" s="21"/>
      <c r="P2193" s="125">
        <v>2764</v>
      </c>
      <c r="Q2193" s="21"/>
      <c r="R2193" s="21">
        <v>22000000</v>
      </c>
      <c r="S2193" s="21"/>
      <c r="T2193" s="21"/>
      <c r="U2193" s="125">
        <v>0</v>
      </c>
      <c r="V2193" s="21">
        <v>583000</v>
      </c>
      <c r="W2193" s="34">
        <v>41138</v>
      </c>
      <c r="X2193" s="109"/>
    </row>
    <row r="2194" spans="2:24" x14ac:dyDescent="0.2">
      <c r="B2194" s="14" t="s">
        <v>21092</v>
      </c>
      <c r="C2194" s="33" t="s">
        <v>5622</v>
      </c>
      <c r="D2194" s="16" t="s">
        <v>21091</v>
      </c>
      <c r="E2194" s="18" t="s">
        <v>116</v>
      </c>
      <c r="F2194" s="34">
        <v>41182</v>
      </c>
      <c r="G2194" s="20" t="s">
        <v>20922</v>
      </c>
      <c r="H2194" s="109"/>
      <c r="I2194" s="21">
        <v>502200</v>
      </c>
      <c r="J2194" s="21">
        <v>502200</v>
      </c>
      <c r="K2194" s="21">
        <v>502200</v>
      </c>
      <c r="L2194" s="21">
        <v>502200</v>
      </c>
      <c r="M2194" s="21"/>
      <c r="N2194" s="21"/>
      <c r="O2194" s="21"/>
      <c r="P2194" s="125"/>
      <c r="Q2194" s="21"/>
      <c r="R2194" s="21">
        <v>502200</v>
      </c>
      <c r="S2194" s="21"/>
      <c r="T2194" s="21"/>
      <c r="U2194" s="125"/>
      <c r="V2194" s="21">
        <v>20026</v>
      </c>
      <c r="W2194" s="34">
        <v>44104</v>
      </c>
      <c r="X2194" s="109"/>
    </row>
    <row r="2195" spans="2:24" x14ac:dyDescent="0.2">
      <c r="B2195" s="14" t="s">
        <v>21090</v>
      </c>
      <c r="C2195" s="33" t="s">
        <v>5618</v>
      </c>
      <c r="D2195" s="16" t="s">
        <v>21089</v>
      </c>
      <c r="E2195" s="18" t="s">
        <v>116</v>
      </c>
      <c r="F2195" s="34">
        <v>41182</v>
      </c>
      <c r="G2195" s="20" t="s">
        <v>20922</v>
      </c>
      <c r="H2195" s="109"/>
      <c r="I2195" s="21">
        <v>4307079</v>
      </c>
      <c r="J2195" s="21">
        <v>4307079</v>
      </c>
      <c r="K2195" s="21">
        <v>4282703</v>
      </c>
      <c r="L2195" s="21">
        <v>4295477</v>
      </c>
      <c r="M2195" s="21"/>
      <c r="N2195" s="21">
        <v>11602</v>
      </c>
      <c r="O2195" s="21"/>
      <c r="P2195" s="125">
        <v>11602</v>
      </c>
      <c r="Q2195" s="21"/>
      <c r="R2195" s="21">
        <v>4307079</v>
      </c>
      <c r="S2195" s="21"/>
      <c r="T2195" s="21"/>
      <c r="U2195" s="125">
        <v>0</v>
      </c>
      <c r="V2195" s="21">
        <v>188392</v>
      </c>
      <c r="W2195" s="34">
        <v>42643</v>
      </c>
      <c r="X2195" s="109"/>
    </row>
    <row r="2196" spans="2:24" x14ac:dyDescent="0.2">
      <c r="B2196" s="14" t="s">
        <v>21088</v>
      </c>
      <c r="C2196" s="33" t="s">
        <v>21087</v>
      </c>
      <c r="D2196" s="16" t="s">
        <v>21086</v>
      </c>
      <c r="E2196" s="18" t="s">
        <v>116</v>
      </c>
      <c r="F2196" s="34">
        <v>41182</v>
      </c>
      <c r="G2196" s="20" t="s">
        <v>3559</v>
      </c>
      <c r="H2196" s="109"/>
      <c r="I2196" s="21">
        <v>4750000</v>
      </c>
      <c r="J2196" s="21">
        <v>4750000</v>
      </c>
      <c r="K2196" s="21">
        <v>4748290</v>
      </c>
      <c r="L2196" s="21">
        <v>4749573</v>
      </c>
      <c r="M2196" s="21"/>
      <c r="N2196" s="21">
        <v>427</v>
      </c>
      <c r="O2196" s="21"/>
      <c r="P2196" s="125">
        <v>427</v>
      </c>
      <c r="Q2196" s="21"/>
      <c r="R2196" s="21">
        <v>4750000</v>
      </c>
      <c r="S2196" s="21"/>
      <c r="T2196" s="21"/>
      <c r="U2196" s="125">
        <v>0</v>
      </c>
      <c r="V2196" s="21">
        <v>213750</v>
      </c>
      <c r="W2196" s="34">
        <v>41182</v>
      </c>
      <c r="X2196" s="109"/>
    </row>
    <row r="2197" spans="2:24" x14ac:dyDescent="0.2">
      <c r="B2197" s="14" t="s">
        <v>21085</v>
      </c>
      <c r="C2197" s="33" t="s">
        <v>9076</v>
      </c>
      <c r="D2197" s="16" t="s">
        <v>21084</v>
      </c>
      <c r="E2197" s="18" t="s">
        <v>116</v>
      </c>
      <c r="F2197" s="34">
        <v>41260</v>
      </c>
      <c r="G2197" s="20" t="s">
        <v>20922</v>
      </c>
      <c r="H2197" s="109"/>
      <c r="I2197" s="21">
        <v>1052632</v>
      </c>
      <c r="J2197" s="21">
        <v>1052632</v>
      </c>
      <c r="K2197" s="21">
        <v>1052632</v>
      </c>
      <c r="L2197" s="21">
        <v>1052632</v>
      </c>
      <c r="M2197" s="21"/>
      <c r="N2197" s="21"/>
      <c r="O2197" s="21"/>
      <c r="P2197" s="125"/>
      <c r="Q2197" s="21"/>
      <c r="R2197" s="21">
        <v>1052632</v>
      </c>
      <c r="S2197" s="21"/>
      <c r="T2197" s="21"/>
      <c r="U2197" s="125"/>
      <c r="V2197" s="21">
        <v>30463</v>
      </c>
      <c r="W2197" s="34">
        <v>42809</v>
      </c>
      <c r="X2197" s="109"/>
    </row>
    <row r="2198" spans="2:24" x14ac:dyDescent="0.2">
      <c r="B2198" s="14" t="s">
        <v>21083</v>
      </c>
      <c r="C2198" s="33" t="s">
        <v>9059</v>
      </c>
      <c r="D2198" s="16" t="s">
        <v>21082</v>
      </c>
      <c r="E2198" s="18" t="s">
        <v>116</v>
      </c>
      <c r="F2198" s="34">
        <v>41183</v>
      </c>
      <c r="G2198" s="20" t="s">
        <v>20922</v>
      </c>
      <c r="H2198" s="109"/>
      <c r="I2198" s="21">
        <v>757500</v>
      </c>
      <c r="J2198" s="21">
        <v>757500</v>
      </c>
      <c r="K2198" s="21">
        <v>881571</v>
      </c>
      <c r="L2198" s="21">
        <v>854516</v>
      </c>
      <c r="M2198" s="21"/>
      <c r="N2198" s="21">
        <v>-97016</v>
      </c>
      <c r="O2198" s="21"/>
      <c r="P2198" s="125">
        <v>-97016</v>
      </c>
      <c r="Q2198" s="21"/>
      <c r="R2198" s="21">
        <v>757500</v>
      </c>
      <c r="S2198" s="21"/>
      <c r="T2198" s="21"/>
      <c r="U2198" s="125">
        <v>0</v>
      </c>
      <c r="V2198" s="21">
        <v>58327</v>
      </c>
      <c r="W2198" s="34">
        <v>46661</v>
      </c>
      <c r="X2198" s="109"/>
    </row>
    <row r="2199" spans="2:24" x14ac:dyDescent="0.2">
      <c r="B2199" s="14" t="s">
        <v>21081</v>
      </c>
      <c r="C2199" s="33" t="s">
        <v>9028</v>
      </c>
      <c r="D2199" s="16" t="s">
        <v>21080</v>
      </c>
      <c r="E2199" s="18" t="s">
        <v>116</v>
      </c>
      <c r="F2199" s="34">
        <v>41182</v>
      </c>
      <c r="G2199" s="20" t="s">
        <v>20922</v>
      </c>
      <c r="H2199" s="109"/>
      <c r="I2199" s="21">
        <v>2857143</v>
      </c>
      <c r="J2199" s="21">
        <v>2857143</v>
      </c>
      <c r="K2199" s="21">
        <v>2857143</v>
      </c>
      <c r="L2199" s="21">
        <v>2857143</v>
      </c>
      <c r="M2199" s="21"/>
      <c r="N2199" s="21"/>
      <c r="O2199" s="21"/>
      <c r="P2199" s="125"/>
      <c r="Q2199" s="21"/>
      <c r="R2199" s="21">
        <v>2857143</v>
      </c>
      <c r="S2199" s="21"/>
      <c r="T2199" s="21"/>
      <c r="U2199" s="125"/>
      <c r="V2199" s="21">
        <v>151143</v>
      </c>
      <c r="W2199" s="34">
        <v>41547</v>
      </c>
      <c r="X2199" s="109"/>
    </row>
    <row r="2200" spans="2:24" x14ac:dyDescent="0.2">
      <c r="B2200" s="14" t="s">
        <v>21079</v>
      </c>
      <c r="C2200" s="33" t="s">
        <v>9026</v>
      </c>
      <c r="D2200" s="16" t="s">
        <v>21078</v>
      </c>
      <c r="E2200" s="18" t="s">
        <v>116</v>
      </c>
      <c r="F2200" s="34">
        <v>41182</v>
      </c>
      <c r="G2200" s="20" t="s">
        <v>20922</v>
      </c>
      <c r="H2200" s="109"/>
      <c r="I2200" s="21">
        <v>6000000</v>
      </c>
      <c r="J2200" s="21">
        <v>6000000</v>
      </c>
      <c r="K2200" s="21">
        <v>6000000</v>
      </c>
      <c r="L2200" s="21">
        <v>6000000</v>
      </c>
      <c r="M2200" s="21"/>
      <c r="N2200" s="21"/>
      <c r="O2200" s="21"/>
      <c r="P2200" s="125"/>
      <c r="Q2200" s="21"/>
      <c r="R2200" s="21">
        <v>6000000</v>
      </c>
      <c r="S2200" s="21"/>
      <c r="T2200" s="21"/>
      <c r="U2200" s="125"/>
      <c r="V2200" s="21">
        <v>349800</v>
      </c>
      <c r="W2200" s="34">
        <v>42277</v>
      </c>
      <c r="X2200" s="109"/>
    </row>
    <row r="2201" spans="2:24" x14ac:dyDescent="0.2">
      <c r="B2201" s="14" t="s">
        <v>21077</v>
      </c>
      <c r="C2201" s="33" t="s">
        <v>21076</v>
      </c>
      <c r="D2201" s="16" t="s">
        <v>21075</v>
      </c>
      <c r="E2201" s="18" t="s">
        <v>116</v>
      </c>
      <c r="F2201" s="34">
        <v>41012</v>
      </c>
      <c r="G2201" s="20" t="s">
        <v>3559</v>
      </c>
      <c r="H2201" s="109"/>
      <c r="I2201" s="21">
        <v>25000000</v>
      </c>
      <c r="J2201" s="21">
        <v>25000000</v>
      </c>
      <c r="K2201" s="21">
        <v>25000000</v>
      </c>
      <c r="L2201" s="21">
        <v>25000000</v>
      </c>
      <c r="M2201" s="21"/>
      <c r="N2201" s="21"/>
      <c r="O2201" s="21"/>
      <c r="P2201" s="125"/>
      <c r="Q2201" s="21"/>
      <c r="R2201" s="21">
        <v>25000000</v>
      </c>
      <c r="S2201" s="21"/>
      <c r="T2201" s="21"/>
      <c r="U2201" s="125"/>
      <c r="V2201" s="21">
        <v>309640</v>
      </c>
      <c r="W2201" s="34">
        <v>41012</v>
      </c>
      <c r="X2201" s="109"/>
    </row>
    <row r="2202" spans="2:24" x14ac:dyDescent="0.2">
      <c r="B2202" s="14" t="s">
        <v>21074</v>
      </c>
      <c r="C2202" s="33" t="s">
        <v>8995</v>
      </c>
      <c r="D2202" s="16" t="s">
        <v>21073</v>
      </c>
      <c r="E2202" s="18" t="s">
        <v>116</v>
      </c>
      <c r="F2202" s="34">
        <v>41258</v>
      </c>
      <c r="G2202" s="20" t="s">
        <v>20922</v>
      </c>
      <c r="H2202" s="109"/>
      <c r="I2202" s="21">
        <v>53750</v>
      </c>
      <c r="J2202" s="21">
        <v>53750</v>
      </c>
      <c r="K2202" s="21">
        <v>53750</v>
      </c>
      <c r="L2202" s="21">
        <v>53750</v>
      </c>
      <c r="M2202" s="21"/>
      <c r="N2202" s="21"/>
      <c r="O2202" s="21"/>
      <c r="P2202" s="125"/>
      <c r="Q2202" s="21"/>
      <c r="R2202" s="21">
        <v>53750</v>
      </c>
      <c r="S2202" s="21"/>
      <c r="T2202" s="21"/>
      <c r="U2202" s="125"/>
      <c r="V2202" s="21">
        <v>2509</v>
      </c>
      <c r="W2202" s="34">
        <v>46371</v>
      </c>
      <c r="X2202" s="109"/>
    </row>
    <row r="2203" spans="2:24" x14ac:dyDescent="0.2">
      <c r="B2203" s="14" t="s">
        <v>21072</v>
      </c>
      <c r="C2203" s="33" t="s">
        <v>21071</v>
      </c>
      <c r="D2203" s="16" t="s">
        <v>21070</v>
      </c>
      <c r="E2203" s="18" t="s">
        <v>116</v>
      </c>
      <c r="F2203" s="34">
        <v>41166</v>
      </c>
      <c r="G2203" s="20" t="s">
        <v>3559</v>
      </c>
      <c r="H2203" s="109"/>
      <c r="I2203" s="21">
        <v>20000000</v>
      </c>
      <c r="J2203" s="21">
        <v>20000000</v>
      </c>
      <c r="K2203" s="21">
        <v>19975400</v>
      </c>
      <c r="L2203" s="21">
        <v>19994408</v>
      </c>
      <c r="M2203" s="21"/>
      <c r="N2203" s="21">
        <v>5592</v>
      </c>
      <c r="O2203" s="21"/>
      <c r="P2203" s="125">
        <v>5592</v>
      </c>
      <c r="Q2203" s="21"/>
      <c r="R2203" s="21">
        <v>20000000</v>
      </c>
      <c r="S2203" s="21"/>
      <c r="T2203" s="21"/>
      <c r="U2203" s="125">
        <v>0</v>
      </c>
      <c r="V2203" s="21">
        <v>575000</v>
      </c>
      <c r="W2203" s="34">
        <v>41166</v>
      </c>
      <c r="X2203" s="109"/>
    </row>
    <row r="2204" spans="2:24" x14ac:dyDescent="0.2">
      <c r="B2204" s="14" t="s">
        <v>21069</v>
      </c>
      <c r="C2204" s="33" t="s">
        <v>21068</v>
      </c>
      <c r="D2204" s="16" t="s">
        <v>21067</v>
      </c>
      <c r="E2204" s="18" t="s">
        <v>116</v>
      </c>
      <c r="F2204" s="34">
        <v>40989</v>
      </c>
      <c r="G2204" s="20" t="s">
        <v>21066</v>
      </c>
      <c r="H2204" s="109"/>
      <c r="I2204" s="21">
        <v>11710587</v>
      </c>
      <c r="J2204" s="21">
        <v>11665000</v>
      </c>
      <c r="K2204" s="21">
        <v>11751000</v>
      </c>
      <c r="L2204" s="21">
        <v>11722948</v>
      </c>
      <c r="M2204" s="21"/>
      <c r="N2204" s="21">
        <v>-12361</v>
      </c>
      <c r="O2204" s="21"/>
      <c r="P2204" s="125">
        <v>-12361</v>
      </c>
      <c r="Q2204" s="21"/>
      <c r="R2204" s="21">
        <v>11710587</v>
      </c>
      <c r="S2204" s="21"/>
      <c r="T2204" s="21"/>
      <c r="U2204" s="125">
        <v>0</v>
      </c>
      <c r="V2204" s="21">
        <v>1555778</v>
      </c>
      <c r="W2204" s="34">
        <v>43011</v>
      </c>
      <c r="X2204" s="109"/>
    </row>
    <row r="2205" spans="2:24" x14ac:dyDescent="0.2">
      <c r="B2205" s="14" t="s">
        <v>21065</v>
      </c>
      <c r="C2205" s="33" t="s">
        <v>8946</v>
      </c>
      <c r="D2205" s="16" t="s">
        <v>19066</v>
      </c>
      <c r="E2205" s="18" t="s">
        <v>116</v>
      </c>
      <c r="F2205" s="34">
        <v>41152</v>
      </c>
      <c r="G2205" s="20" t="s">
        <v>21064</v>
      </c>
      <c r="H2205" s="109"/>
      <c r="I2205" s="21">
        <v>161501</v>
      </c>
      <c r="J2205" s="21">
        <v>164575</v>
      </c>
      <c r="K2205" s="21">
        <v>153055</v>
      </c>
      <c r="L2205" s="21">
        <v>154402</v>
      </c>
      <c r="M2205" s="21"/>
      <c r="N2205" s="21">
        <v>7099</v>
      </c>
      <c r="O2205" s="21"/>
      <c r="P2205" s="125">
        <v>7099</v>
      </c>
      <c r="Q2205" s="21"/>
      <c r="R2205" s="21">
        <v>161501</v>
      </c>
      <c r="S2205" s="21"/>
      <c r="T2205" s="21"/>
      <c r="U2205" s="125">
        <v>0</v>
      </c>
      <c r="V2205" s="21">
        <v>11834</v>
      </c>
      <c r="W2205" s="34">
        <v>42460</v>
      </c>
      <c r="X2205" s="109"/>
    </row>
    <row r="2206" spans="2:24" x14ac:dyDescent="0.2">
      <c r="B2206" s="14" t="s">
        <v>21063</v>
      </c>
      <c r="C2206" s="33" t="s">
        <v>8946</v>
      </c>
      <c r="D2206" s="16" t="s">
        <v>19066</v>
      </c>
      <c r="E2206" s="18" t="s">
        <v>116</v>
      </c>
      <c r="F2206" s="34">
        <v>41182</v>
      </c>
      <c r="G2206" s="20" t="s">
        <v>20922</v>
      </c>
      <c r="H2206" s="109"/>
      <c r="I2206" s="21">
        <v>221204</v>
      </c>
      <c r="J2206" s="21">
        <v>221204</v>
      </c>
      <c r="K2206" s="21">
        <v>205720</v>
      </c>
      <c r="L2206" s="21">
        <v>207530</v>
      </c>
      <c r="M2206" s="21"/>
      <c r="N2206" s="21">
        <v>13674</v>
      </c>
      <c r="O2206" s="21"/>
      <c r="P2206" s="125">
        <v>13674</v>
      </c>
      <c r="Q2206" s="21"/>
      <c r="R2206" s="21">
        <v>221204</v>
      </c>
      <c r="S2206" s="21"/>
      <c r="T2206" s="21"/>
      <c r="U2206" s="125">
        <v>0</v>
      </c>
      <c r="V2206" s="21">
        <v>14063</v>
      </c>
      <c r="W2206" s="34">
        <v>42460</v>
      </c>
      <c r="X2206" s="109"/>
    </row>
    <row r="2207" spans="2:24" x14ac:dyDescent="0.2">
      <c r="B2207" s="14" t="s">
        <v>21062</v>
      </c>
      <c r="C2207" s="33" t="s">
        <v>8944</v>
      </c>
      <c r="D2207" s="16" t="s">
        <v>21059</v>
      </c>
      <c r="E2207" s="18" t="s">
        <v>116</v>
      </c>
      <c r="F2207" s="34">
        <v>41152</v>
      </c>
      <c r="G2207" s="20" t="s">
        <v>21061</v>
      </c>
      <c r="H2207" s="109"/>
      <c r="I2207" s="21">
        <v>388184</v>
      </c>
      <c r="J2207" s="21">
        <v>397610</v>
      </c>
      <c r="K2207" s="21">
        <v>369778</v>
      </c>
      <c r="L2207" s="21">
        <v>375128</v>
      </c>
      <c r="M2207" s="21"/>
      <c r="N2207" s="21">
        <v>13056</v>
      </c>
      <c r="O2207" s="21"/>
      <c r="P2207" s="125">
        <v>13056</v>
      </c>
      <c r="Q2207" s="21"/>
      <c r="R2207" s="21">
        <v>388184</v>
      </c>
      <c r="S2207" s="21"/>
      <c r="T2207" s="21"/>
      <c r="U2207" s="125">
        <v>0</v>
      </c>
      <c r="V2207" s="21">
        <v>22910</v>
      </c>
      <c r="W2207" s="34">
        <v>42881</v>
      </c>
      <c r="X2207" s="109"/>
    </row>
    <row r="2208" spans="2:24" x14ac:dyDescent="0.2">
      <c r="B2208" s="14" t="s">
        <v>21060</v>
      </c>
      <c r="C2208" s="33" t="s">
        <v>8944</v>
      </c>
      <c r="D2208" s="16" t="s">
        <v>21059</v>
      </c>
      <c r="E2208" s="18" t="s">
        <v>116</v>
      </c>
      <c r="F2208" s="34">
        <v>41000</v>
      </c>
      <c r="G2208" s="20" t="s">
        <v>20922</v>
      </c>
      <c r="H2208" s="109"/>
      <c r="I2208" s="21">
        <v>61650</v>
      </c>
      <c r="J2208" s="21">
        <v>61650</v>
      </c>
      <c r="K2208" s="21">
        <v>57334</v>
      </c>
      <c r="L2208" s="21">
        <v>58164</v>
      </c>
      <c r="M2208" s="21"/>
      <c r="N2208" s="21">
        <v>3486</v>
      </c>
      <c r="O2208" s="21"/>
      <c r="P2208" s="125">
        <v>3486</v>
      </c>
      <c r="Q2208" s="21"/>
      <c r="R2208" s="21">
        <v>61650</v>
      </c>
      <c r="S2208" s="21"/>
      <c r="T2208" s="21"/>
      <c r="U2208" s="125">
        <v>0</v>
      </c>
      <c r="V2208" s="21">
        <v>1678</v>
      </c>
      <c r="W2208" s="34">
        <v>42881</v>
      </c>
      <c r="X2208" s="109"/>
    </row>
    <row r="2209" spans="2:24" x14ac:dyDescent="0.2">
      <c r="B2209" s="14" t="s">
        <v>21058</v>
      </c>
      <c r="C2209" s="33" t="s">
        <v>8922</v>
      </c>
      <c r="D2209" s="16" t="s">
        <v>21057</v>
      </c>
      <c r="E2209" s="18" t="s">
        <v>116</v>
      </c>
      <c r="F2209" s="34">
        <v>41024</v>
      </c>
      <c r="G2209" s="20" t="s">
        <v>117</v>
      </c>
      <c r="H2209" s="109"/>
      <c r="I2209" s="21">
        <v>18000000</v>
      </c>
      <c r="J2209" s="21">
        <v>18000000</v>
      </c>
      <c r="K2209" s="21">
        <v>18000000</v>
      </c>
      <c r="L2209" s="21">
        <v>18000000</v>
      </c>
      <c r="M2209" s="21"/>
      <c r="N2209" s="21"/>
      <c r="O2209" s="21"/>
      <c r="P2209" s="125"/>
      <c r="Q2209" s="21"/>
      <c r="R2209" s="21">
        <v>18000000</v>
      </c>
      <c r="S2209" s="21"/>
      <c r="T2209" s="21"/>
      <c r="U2209" s="125"/>
      <c r="V2209" s="21">
        <v>235823</v>
      </c>
      <c r="W2209" s="34">
        <v>41390</v>
      </c>
      <c r="X2209" s="109"/>
    </row>
    <row r="2210" spans="2:24" x14ac:dyDescent="0.2">
      <c r="B2210" s="14" t="s">
        <v>21056</v>
      </c>
      <c r="C2210" s="33" t="s">
        <v>21055</v>
      </c>
      <c r="D2210" s="16" t="s">
        <v>21054</v>
      </c>
      <c r="E2210" s="18" t="s">
        <v>116</v>
      </c>
      <c r="F2210" s="34">
        <v>41163</v>
      </c>
      <c r="G2210" s="20" t="s">
        <v>117</v>
      </c>
      <c r="H2210" s="109"/>
      <c r="I2210" s="21">
        <v>18833750</v>
      </c>
      <c r="J2210" s="21">
        <v>19000000</v>
      </c>
      <c r="K2210" s="21">
        <v>19000000</v>
      </c>
      <c r="L2210" s="21">
        <v>19000000</v>
      </c>
      <c r="M2210" s="21"/>
      <c r="N2210" s="21"/>
      <c r="O2210" s="21"/>
      <c r="P2210" s="125">
        <v>0</v>
      </c>
      <c r="Q2210" s="21"/>
      <c r="R2210" s="21">
        <v>19000000</v>
      </c>
      <c r="S2210" s="21"/>
      <c r="T2210" s="21">
        <v>-166250</v>
      </c>
      <c r="U2210" s="125">
        <v>-166250</v>
      </c>
      <c r="V2210" s="21">
        <v>817473</v>
      </c>
      <c r="W2210" s="34">
        <v>42416</v>
      </c>
      <c r="X2210" s="109"/>
    </row>
    <row r="2211" spans="2:24" x14ac:dyDescent="0.2">
      <c r="B2211" s="14" t="s">
        <v>21053</v>
      </c>
      <c r="C2211" s="33" t="s">
        <v>21052</v>
      </c>
      <c r="D2211" s="16" t="s">
        <v>21051</v>
      </c>
      <c r="E2211" s="18" t="s">
        <v>116</v>
      </c>
      <c r="F2211" s="34">
        <v>41000</v>
      </c>
      <c r="G2211" s="20" t="s">
        <v>3559</v>
      </c>
      <c r="H2211" s="109"/>
      <c r="I2211" s="21">
        <v>20505000</v>
      </c>
      <c r="J2211" s="21">
        <v>20505000</v>
      </c>
      <c r="K2211" s="21">
        <v>20363310</v>
      </c>
      <c r="L2211" s="21">
        <v>20500231</v>
      </c>
      <c r="M2211" s="21"/>
      <c r="N2211" s="21">
        <v>4769</v>
      </c>
      <c r="O2211" s="21"/>
      <c r="P2211" s="125">
        <v>4769</v>
      </c>
      <c r="Q2211" s="21"/>
      <c r="R2211" s="21">
        <v>20505000</v>
      </c>
      <c r="S2211" s="21"/>
      <c r="T2211" s="21"/>
      <c r="U2211" s="125">
        <v>0</v>
      </c>
      <c r="V2211" s="21">
        <v>653597</v>
      </c>
      <c r="W2211" s="34">
        <v>41000</v>
      </c>
      <c r="X2211" s="109"/>
    </row>
    <row r="2212" spans="2:24" x14ac:dyDescent="0.2">
      <c r="B2212" s="14" t="s">
        <v>21050</v>
      </c>
      <c r="C2212" s="33" t="s">
        <v>5581</v>
      </c>
      <c r="D2212" s="16" t="s">
        <v>21049</v>
      </c>
      <c r="E2212" s="18" t="s">
        <v>116</v>
      </c>
      <c r="F2212" s="34">
        <v>41228</v>
      </c>
      <c r="G2212" s="20" t="s">
        <v>20922</v>
      </c>
      <c r="H2212" s="109"/>
      <c r="I2212" s="21">
        <v>3568182</v>
      </c>
      <c r="J2212" s="21">
        <v>3568182</v>
      </c>
      <c r="K2212" s="21">
        <v>3571036</v>
      </c>
      <c r="L2212" s="21">
        <v>3571546</v>
      </c>
      <c r="M2212" s="21"/>
      <c r="N2212" s="21">
        <v>-3365</v>
      </c>
      <c r="O2212" s="21"/>
      <c r="P2212" s="125">
        <v>-3365</v>
      </c>
      <c r="Q2212" s="21"/>
      <c r="R2212" s="21">
        <v>3568182</v>
      </c>
      <c r="S2212" s="21"/>
      <c r="T2212" s="21"/>
      <c r="U2212" s="125">
        <v>0</v>
      </c>
      <c r="V2212" s="21">
        <v>163887</v>
      </c>
      <c r="W2212" s="34">
        <v>41958</v>
      </c>
      <c r="X2212" s="109"/>
    </row>
    <row r="2213" spans="2:24" x14ac:dyDescent="0.2">
      <c r="B2213" s="14" t="s">
        <v>21048</v>
      </c>
      <c r="C2213" s="33" t="s">
        <v>21047</v>
      </c>
      <c r="D2213" s="16" t="s">
        <v>21046</v>
      </c>
      <c r="E2213" s="18" t="s">
        <v>116</v>
      </c>
      <c r="F2213" s="34">
        <v>41080</v>
      </c>
      <c r="G2213" s="20" t="s">
        <v>3559</v>
      </c>
      <c r="H2213" s="109"/>
      <c r="I2213" s="21">
        <v>7000000</v>
      </c>
      <c r="J2213" s="21">
        <v>7000000</v>
      </c>
      <c r="K2213" s="21">
        <v>7000000</v>
      </c>
      <c r="L2213" s="21">
        <v>7000000</v>
      </c>
      <c r="M2213" s="21"/>
      <c r="N2213" s="21"/>
      <c r="O2213" s="21"/>
      <c r="P2213" s="125"/>
      <c r="Q2213" s="21"/>
      <c r="R2213" s="21">
        <v>7000000</v>
      </c>
      <c r="S2213" s="21"/>
      <c r="T2213" s="21"/>
      <c r="U2213" s="125"/>
      <c r="V2213" s="21">
        <v>250950</v>
      </c>
      <c r="W2213" s="34">
        <v>41080</v>
      </c>
      <c r="X2213" s="109"/>
    </row>
    <row r="2214" spans="2:24" x14ac:dyDescent="0.2">
      <c r="B2214" s="14" t="s">
        <v>21045</v>
      </c>
      <c r="C2214" s="33" t="s">
        <v>21044</v>
      </c>
      <c r="D2214" s="16" t="s">
        <v>21043</v>
      </c>
      <c r="E2214" s="18" t="s">
        <v>116</v>
      </c>
      <c r="F2214" s="34">
        <v>41136</v>
      </c>
      <c r="G2214" s="20" t="s">
        <v>21042</v>
      </c>
      <c r="H2214" s="109"/>
      <c r="I2214" s="21">
        <v>9998635</v>
      </c>
      <c r="J2214" s="21">
        <v>10000000</v>
      </c>
      <c r="K2214" s="21">
        <v>9993850</v>
      </c>
      <c r="L2214" s="21">
        <v>9997275</v>
      </c>
      <c r="M2214" s="21"/>
      <c r="N2214" s="21">
        <v>1360</v>
      </c>
      <c r="O2214" s="21"/>
      <c r="P2214" s="125">
        <v>1360</v>
      </c>
      <c r="Q2214" s="21"/>
      <c r="R2214" s="21">
        <v>9998635</v>
      </c>
      <c r="S2214" s="21"/>
      <c r="T2214" s="21"/>
      <c r="U2214" s="125">
        <v>0</v>
      </c>
      <c r="V2214" s="21">
        <v>1140565</v>
      </c>
      <c r="W2214" s="34">
        <v>41593</v>
      </c>
      <c r="X2214" s="109"/>
    </row>
    <row r="2215" spans="2:24" x14ac:dyDescent="0.2">
      <c r="B2215" s="14" t="s">
        <v>21041</v>
      </c>
      <c r="C2215" s="33" t="s">
        <v>21040</v>
      </c>
      <c r="D2215" s="16" t="s">
        <v>21039</v>
      </c>
      <c r="E2215" s="18" t="s">
        <v>116</v>
      </c>
      <c r="F2215" s="34">
        <v>41136</v>
      </c>
      <c r="G2215" s="20" t="s">
        <v>21038</v>
      </c>
      <c r="H2215" s="109"/>
      <c r="I2215" s="21">
        <v>3483463</v>
      </c>
      <c r="J2215" s="21">
        <v>3485000</v>
      </c>
      <c r="K2215" s="21">
        <v>3481593</v>
      </c>
      <c r="L2215" s="21">
        <v>3483016</v>
      </c>
      <c r="M2215" s="21"/>
      <c r="N2215" s="21">
        <v>447</v>
      </c>
      <c r="O2215" s="21"/>
      <c r="P2215" s="125">
        <v>447</v>
      </c>
      <c r="Q2215" s="21"/>
      <c r="R2215" s="21">
        <v>3483463</v>
      </c>
      <c r="S2215" s="21"/>
      <c r="T2215" s="21"/>
      <c r="U2215" s="125">
        <v>0</v>
      </c>
      <c r="V2215" s="21">
        <v>388564</v>
      </c>
      <c r="W2215" s="34">
        <v>41927</v>
      </c>
      <c r="X2215" s="109"/>
    </row>
    <row r="2216" spans="2:24" x14ac:dyDescent="0.2">
      <c r="B2216" s="14" t="s">
        <v>21037</v>
      </c>
      <c r="C2216" s="33" t="s">
        <v>8844</v>
      </c>
      <c r="D2216" s="16" t="s">
        <v>21036</v>
      </c>
      <c r="E2216" s="18" t="s">
        <v>4929</v>
      </c>
      <c r="F2216" s="34">
        <v>41110</v>
      </c>
      <c r="G2216" s="20" t="s">
        <v>20922</v>
      </c>
      <c r="H2216" s="109"/>
      <c r="I2216" s="21">
        <v>5164000</v>
      </c>
      <c r="J2216" s="21">
        <v>5164000</v>
      </c>
      <c r="K2216" s="21">
        <v>5154967</v>
      </c>
      <c r="L2216" s="21">
        <v>5160514</v>
      </c>
      <c r="M2216" s="21"/>
      <c r="N2216" s="21">
        <v>3486</v>
      </c>
      <c r="O2216" s="21"/>
      <c r="P2216" s="125">
        <v>3486</v>
      </c>
      <c r="Q2216" s="21"/>
      <c r="R2216" s="21">
        <v>5164000</v>
      </c>
      <c r="S2216" s="21"/>
      <c r="T2216" s="21"/>
      <c r="U2216" s="125">
        <v>0</v>
      </c>
      <c r="V2216" s="21">
        <v>321201</v>
      </c>
      <c r="W2216" s="34">
        <v>42205</v>
      </c>
      <c r="X2216" s="109"/>
    </row>
    <row r="2217" spans="2:24" x14ac:dyDescent="0.2">
      <c r="B2217" s="14" t="s">
        <v>21035</v>
      </c>
      <c r="C2217" s="33" t="s">
        <v>21034</v>
      </c>
      <c r="D2217" s="16" t="s">
        <v>21033</v>
      </c>
      <c r="E2217" s="18" t="s">
        <v>116</v>
      </c>
      <c r="F2217" s="34">
        <v>41274</v>
      </c>
      <c r="G2217" s="20" t="s">
        <v>21032</v>
      </c>
      <c r="H2217" s="109"/>
      <c r="I2217" s="21">
        <v>5196450</v>
      </c>
      <c r="J2217" s="21">
        <v>5000000</v>
      </c>
      <c r="K2217" s="21">
        <v>5262500</v>
      </c>
      <c r="L2217" s="21">
        <v>5257677</v>
      </c>
      <c r="M2217" s="21"/>
      <c r="N2217" s="21">
        <v>-61227</v>
      </c>
      <c r="O2217" s="21"/>
      <c r="P2217" s="125">
        <v>-61227</v>
      </c>
      <c r="Q2217" s="21"/>
      <c r="R2217" s="21">
        <v>5196450</v>
      </c>
      <c r="S2217" s="21"/>
      <c r="T2217" s="21"/>
      <c r="U2217" s="125">
        <v>0</v>
      </c>
      <c r="V2217" s="21">
        <v>649904</v>
      </c>
      <c r="W2217" s="34">
        <v>43070</v>
      </c>
      <c r="X2217" s="109"/>
    </row>
    <row r="2218" spans="2:24" x14ac:dyDescent="0.2">
      <c r="B2218" s="14" t="s">
        <v>21031</v>
      </c>
      <c r="C2218" s="33" t="s">
        <v>21030</v>
      </c>
      <c r="D2218" s="16" t="s">
        <v>21029</v>
      </c>
      <c r="E2218" s="18" t="s">
        <v>116</v>
      </c>
      <c r="F2218" s="34">
        <v>41045</v>
      </c>
      <c r="G2218" s="20" t="s">
        <v>21028</v>
      </c>
      <c r="H2218" s="109"/>
      <c r="I2218" s="21">
        <v>9971097</v>
      </c>
      <c r="J2218" s="21">
        <v>10000000</v>
      </c>
      <c r="K2218" s="21">
        <v>9853800</v>
      </c>
      <c r="L2218" s="21">
        <v>9957974</v>
      </c>
      <c r="M2218" s="21"/>
      <c r="N2218" s="21">
        <v>13123</v>
      </c>
      <c r="O2218" s="21"/>
      <c r="P2218" s="125">
        <v>13123</v>
      </c>
      <c r="Q2218" s="21"/>
      <c r="R2218" s="21">
        <v>9971097</v>
      </c>
      <c r="S2218" s="21"/>
      <c r="T2218" s="21"/>
      <c r="U2218" s="125">
        <v>0</v>
      </c>
      <c r="V2218" s="21">
        <v>827386</v>
      </c>
      <c r="W2218" s="34">
        <v>41368</v>
      </c>
      <c r="X2218" s="109"/>
    </row>
    <row r="2219" spans="2:24" x14ac:dyDescent="0.2">
      <c r="B2219" s="14" t="s">
        <v>21027</v>
      </c>
      <c r="C2219" s="33" t="s">
        <v>21026</v>
      </c>
      <c r="D2219" s="16" t="s">
        <v>21025</v>
      </c>
      <c r="E2219" s="18" t="s">
        <v>116</v>
      </c>
      <c r="F2219" s="34">
        <v>40966</v>
      </c>
      <c r="G2219" s="20" t="s">
        <v>3559</v>
      </c>
      <c r="H2219" s="109"/>
      <c r="I2219" s="21">
        <v>15000000</v>
      </c>
      <c r="J2219" s="21">
        <v>15000000</v>
      </c>
      <c r="K2219" s="21">
        <v>14992200</v>
      </c>
      <c r="L2219" s="21">
        <v>14999805</v>
      </c>
      <c r="M2219" s="21"/>
      <c r="N2219" s="21">
        <v>195</v>
      </c>
      <c r="O2219" s="21"/>
      <c r="P2219" s="125">
        <v>195</v>
      </c>
      <c r="Q2219" s="21"/>
      <c r="R2219" s="21">
        <v>15000000</v>
      </c>
      <c r="S2219" s="21"/>
      <c r="T2219" s="21"/>
      <c r="U2219" s="125">
        <v>0</v>
      </c>
      <c r="V2219" s="21">
        <v>401250</v>
      </c>
      <c r="W2219" s="34">
        <v>40966</v>
      </c>
      <c r="X2219" s="109"/>
    </row>
    <row r="2220" spans="2:24" x14ac:dyDescent="0.2">
      <c r="B2220" s="14" t="s">
        <v>21024</v>
      </c>
      <c r="C2220" s="33" t="s">
        <v>21023</v>
      </c>
      <c r="D2220" s="16" t="s">
        <v>21022</v>
      </c>
      <c r="E2220" s="18" t="s">
        <v>4929</v>
      </c>
      <c r="F2220" s="34">
        <v>41183</v>
      </c>
      <c r="G2220" s="20" t="s">
        <v>3559</v>
      </c>
      <c r="H2220" s="109"/>
      <c r="I2220" s="21">
        <v>15000000</v>
      </c>
      <c r="J2220" s="21">
        <v>15000000</v>
      </c>
      <c r="K2220" s="21">
        <v>14971800</v>
      </c>
      <c r="L2220" s="21">
        <v>14996142</v>
      </c>
      <c r="M2220" s="21"/>
      <c r="N2220" s="21">
        <v>3858</v>
      </c>
      <c r="O2220" s="21"/>
      <c r="P2220" s="125">
        <v>3858</v>
      </c>
      <c r="Q2220" s="21"/>
      <c r="R2220" s="21">
        <v>15000000</v>
      </c>
      <c r="S2220" s="21"/>
      <c r="T2220" s="21"/>
      <c r="U2220" s="125">
        <v>0</v>
      </c>
      <c r="V2220" s="21">
        <v>810000</v>
      </c>
      <c r="W2220" s="34">
        <v>41183</v>
      </c>
      <c r="X2220" s="109"/>
    </row>
    <row r="2221" spans="2:24" x14ac:dyDescent="0.2">
      <c r="B2221" s="14" t="s">
        <v>21021</v>
      </c>
      <c r="C2221" s="33" t="s">
        <v>21020</v>
      </c>
      <c r="D2221" s="16" t="s">
        <v>19038</v>
      </c>
      <c r="E2221" s="18" t="s">
        <v>116</v>
      </c>
      <c r="F2221" s="34">
        <v>41066</v>
      </c>
      <c r="G2221" s="20" t="s">
        <v>105</v>
      </c>
      <c r="H2221" s="109"/>
      <c r="I2221" s="21">
        <v>9460645</v>
      </c>
      <c r="J2221" s="21">
        <v>9500000</v>
      </c>
      <c r="K2221" s="21">
        <v>9458865</v>
      </c>
      <c r="L2221" s="21">
        <v>9459136</v>
      </c>
      <c r="M2221" s="21"/>
      <c r="N2221" s="21">
        <v>1509</v>
      </c>
      <c r="O2221" s="21"/>
      <c r="P2221" s="125">
        <v>1509</v>
      </c>
      <c r="Q2221" s="21"/>
      <c r="R2221" s="21">
        <v>9460645</v>
      </c>
      <c r="S2221" s="21"/>
      <c r="T2221" s="21"/>
      <c r="U2221" s="125">
        <v>0</v>
      </c>
      <c r="V2221" s="21">
        <v>245681</v>
      </c>
      <c r="W2221" s="34">
        <v>44521</v>
      </c>
      <c r="X2221" s="109"/>
    </row>
    <row r="2222" spans="2:24" x14ac:dyDescent="0.2">
      <c r="B2222" s="14" t="s">
        <v>21019</v>
      </c>
      <c r="C2222" s="33" t="s">
        <v>21018</v>
      </c>
      <c r="D2222" s="16" t="s">
        <v>21017</v>
      </c>
      <c r="E2222" s="18" t="s">
        <v>116</v>
      </c>
      <c r="F2222" s="34">
        <v>41232</v>
      </c>
      <c r="G2222" s="20" t="s">
        <v>3559</v>
      </c>
      <c r="H2222" s="109"/>
      <c r="I2222" s="21">
        <v>18000000</v>
      </c>
      <c r="J2222" s="21">
        <v>18000000</v>
      </c>
      <c r="K2222" s="21">
        <v>17984880</v>
      </c>
      <c r="L2222" s="21">
        <v>17995272</v>
      </c>
      <c r="M2222" s="21"/>
      <c r="N2222" s="21">
        <v>4728</v>
      </c>
      <c r="O2222" s="21"/>
      <c r="P2222" s="125">
        <v>4728</v>
      </c>
      <c r="Q2222" s="21"/>
      <c r="R2222" s="21">
        <v>18000000</v>
      </c>
      <c r="S2222" s="21"/>
      <c r="T2222" s="21"/>
      <c r="U2222" s="125">
        <v>0</v>
      </c>
      <c r="V2222" s="21">
        <v>405000</v>
      </c>
      <c r="W2222" s="34">
        <v>41232</v>
      </c>
      <c r="X2222" s="109"/>
    </row>
    <row r="2223" spans="2:24" x14ac:dyDescent="0.2">
      <c r="B2223" s="14" t="s">
        <v>21016</v>
      </c>
      <c r="C2223" s="33" t="s">
        <v>21015</v>
      </c>
      <c r="D2223" s="16" t="s">
        <v>21014</v>
      </c>
      <c r="E2223" s="18" t="s">
        <v>4929</v>
      </c>
      <c r="F2223" s="34">
        <v>41059</v>
      </c>
      <c r="G2223" s="20" t="s">
        <v>3559</v>
      </c>
      <c r="H2223" s="109"/>
      <c r="I2223" s="21">
        <v>25000000</v>
      </c>
      <c r="J2223" s="21">
        <v>25000000</v>
      </c>
      <c r="K2223" s="21">
        <v>25000000</v>
      </c>
      <c r="L2223" s="21">
        <v>25000000</v>
      </c>
      <c r="M2223" s="21"/>
      <c r="N2223" s="21"/>
      <c r="O2223" s="21"/>
      <c r="P2223" s="125"/>
      <c r="Q2223" s="21"/>
      <c r="R2223" s="21">
        <v>25000000</v>
      </c>
      <c r="S2223" s="21"/>
      <c r="T2223" s="21"/>
      <c r="U2223" s="125"/>
      <c r="V2223" s="21">
        <v>150403</v>
      </c>
      <c r="W2223" s="34">
        <v>41059</v>
      </c>
      <c r="X2223" s="109"/>
    </row>
    <row r="2224" spans="2:24" x14ac:dyDescent="0.2">
      <c r="B2224" s="14" t="s">
        <v>21013</v>
      </c>
      <c r="C2224" s="33" t="s">
        <v>21012</v>
      </c>
      <c r="D2224" s="16" t="s">
        <v>21011</v>
      </c>
      <c r="E2224" s="18" t="s">
        <v>116</v>
      </c>
      <c r="F2224" s="34">
        <v>41262</v>
      </c>
      <c r="G2224" s="20" t="s">
        <v>20922</v>
      </c>
      <c r="H2224" s="109"/>
      <c r="I2224" s="21">
        <v>1212857</v>
      </c>
      <c r="J2224" s="21">
        <v>1212857</v>
      </c>
      <c r="K2224" s="21">
        <v>1219808</v>
      </c>
      <c r="L2224" s="21">
        <v>1231560</v>
      </c>
      <c r="M2224" s="21"/>
      <c r="N2224" s="21">
        <v>-18703</v>
      </c>
      <c r="O2224" s="21"/>
      <c r="P2224" s="125">
        <v>-18703</v>
      </c>
      <c r="Q2224" s="21"/>
      <c r="R2224" s="21">
        <v>1212857</v>
      </c>
      <c r="S2224" s="21"/>
      <c r="T2224" s="21"/>
      <c r="U2224" s="125">
        <v>0</v>
      </c>
      <c r="V2224" s="21">
        <v>64281</v>
      </c>
      <c r="W2224" s="34">
        <v>41262</v>
      </c>
      <c r="X2224" s="109"/>
    </row>
    <row r="2225" spans="2:24" x14ac:dyDescent="0.2">
      <c r="B2225" s="14" t="s">
        <v>21010</v>
      </c>
      <c r="C2225" s="33" t="s">
        <v>21009</v>
      </c>
      <c r="D2225" s="16" t="s">
        <v>21008</v>
      </c>
      <c r="E2225" s="18" t="s">
        <v>116</v>
      </c>
      <c r="F2225" s="34">
        <v>40983</v>
      </c>
      <c r="G2225" s="20" t="s">
        <v>3559</v>
      </c>
      <c r="H2225" s="109"/>
      <c r="I2225" s="21">
        <v>27500000</v>
      </c>
      <c r="J2225" s="21">
        <v>27500000</v>
      </c>
      <c r="K2225" s="21">
        <v>27500000</v>
      </c>
      <c r="L2225" s="21">
        <v>27500000</v>
      </c>
      <c r="M2225" s="21"/>
      <c r="N2225" s="21"/>
      <c r="O2225" s="21"/>
      <c r="P2225" s="125"/>
      <c r="Q2225" s="21"/>
      <c r="R2225" s="21">
        <v>27500000</v>
      </c>
      <c r="S2225" s="21"/>
      <c r="T2225" s="21"/>
      <c r="U2225" s="125"/>
      <c r="V2225" s="21">
        <v>690250</v>
      </c>
      <c r="W2225" s="34">
        <v>40983</v>
      </c>
      <c r="X2225" s="109"/>
    </row>
    <row r="2226" spans="2:24" x14ac:dyDescent="0.2">
      <c r="B2226" s="14" t="s">
        <v>21007</v>
      </c>
      <c r="C2226" s="33" t="s">
        <v>21006</v>
      </c>
      <c r="D2226" s="16" t="s">
        <v>21005</v>
      </c>
      <c r="E2226" s="18" t="s">
        <v>116</v>
      </c>
      <c r="F2226" s="34">
        <v>41261</v>
      </c>
      <c r="G2226" s="20" t="s">
        <v>20597</v>
      </c>
      <c r="H2226" s="109"/>
      <c r="I2226" s="21">
        <v>7276567</v>
      </c>
      <c r="J2226" s="21">
        <v>7276567</v>
      </c>
      <c r="K2226" s="21">
        <v>7276567</v>
      </c>
      <c r="L2226" s="21">
        <v>7276567</v>
      </c>
      <c r="M2226" s="21"/>
      <c r="N2226" s="21"/>
      <c r="O2226" s="21"/>
      <c r="P2226" s="125"/>
      <c r="Q2226" s="21"/>
      <c r="R2226" s="21">
        <v>7276567</v>
      </c>
      <c r="S2226" s="21"/>
      <c r="T2226" s="21"/>
      <c r="U2226" s="125"/>
      <c r="V2226" s="21">
        <v>1126002</v>
      </c>
      <c r="W2226" s="34">
        <v>41755</v>
      </c>
      <c r="X2226" s="109"/>
    </row>
    <row r="2227" spans="2:24" x14ac:dyDescent="0.2">
      <c r="B2227" s="14" t="s">
        <v>21004</v>
      </c>
      <c r="C2227" s="33" t="s">
        <v>21003</v>
      </c>
      <c r="D2227" s="16" t="s">
        <v>21002</v>
      </c>
      <c r="E2227" s="18" t="s">
        <v>116</v>
      </c>
      <c r="F2227" s="34">
        <v>41031</v>
      </c>
      <c r="G2227" s="20" t="s">
        <v>3559</v>
      </c>
      <c r="H2227" s="109"/>
      <c r="I2227" s="21">
        <v>14000000</v>
      </c>
      <c r="J2227" s="21">
        <v>14000000</v>
      </c>
      <c r="K2227" s="21">
        <v>14000000</v>
      </c>
      <c r="L2227" s="21">
        <v>14000000</v>
      </c>
      <c r="M2227" s="21"/>
      <c r="N2227" s="21"/>
      <c r="O2227" s="21"/>
      <c r="P2227" s="125"/>
      <c r="Q2227" s="21"/>
      <c r="R2227" s="21">
        <v>14000000</v>
      </c>
      <c r="S2227" s="21"/>
      <c r="T2227" s="21"/>
      <c r="U2227" s="125"/>
      <c r="V2227" s="21">
        <v>462000</v>
      </c>
      <c r="W2227" s="34">
        <v>41031</v>
      </c>
      <c r="X2227" s="109"/>
    </row>
    <row r="2228" spans="2:24" x14ac:dyDescent="0.2">
      <c r="B2228" s="14" t="s">
        <v>21001</v>
      </c>
      <c r="C2228" s="33" t="s">
        <v>8729</v>
      </c>
      <c r="D2228" s="16" t="s">
        <v>21000</v>
      </c>
      <c r="E2228" s="18" t="s">
        <v>116</v>
      </c>
      <c r="F2228" s="34">
        <v>41133</v>
      </c>
      <c r="G2228" s="20" t="s">
        <v>20922</v>
      </c>
      <c r="H2228" s="109"/>
      <c r="I2228" s="21">
        <v>1000000</v>
      </c>
      <c r="J2228" s="21">
        <v>1000000</v>
      </c>
      <c r="K2228" s="21">
        <v>1000000</v>
      </c>
      <c r="L2228" s="21">
        <v>1000000</v>
      </c>
      <c r="M2228" s="21"/>
      <c r="N2228" s="21"/>
      <c r="O2228" s="21"/>
      <c r="P2228" s="125"/>
      <c r="Q2228" s="21"/>
      <c r="R2228" s="21">
        <v>1000000</v>
      </c>
      <c r="S2228" s="21"/>
      <c r="T2228" s="21"/>
      <c r="U2228" s="125"/>
      <c r="V2228" s="21">
        <v>67000</v>
      </c>
      <c r="W2228" s="34">
        <v>41863</v>
      </c>
      <c r="X2228" s="109"/>
    </row>
    <row r="2229" spans="2:24" x14ac:dyDescent="0.2">
      <c r="B2229" s="14" t="s">
        <v>20999</v>
      </c>
      <c r="C2229" s="33" t="s">
        <v>20998</v>
      </c>
      <c r="D2229" s="16" t="s">
        <v>20997</v>
      </c>
      <c r="E2229" s="18" t="s">
        <v>116</v>
      </c>
      <c r="F2229" s="34">
        <v>41106</v>
      </c>
      <c r="G2229" s="20" t="s">
        <v>20597</v>
      </c>
      <c r="H2229" s="109"/>
      <c r="I2229" s="21">
        <v>557287</v>
      </c>
      <c r="J2229" s="21">
        <v>557287</v>
      </c>
      <c r="K2229" s="21">
        <v>557287</v>
      </c>
      <c r="L2229" s="21">
        <v>557287</v>
      </c>
      <c r="M2229" s="21"/>
      <c r="N2229" s="21"/>
      <c r="O2229" s="21"/>
      <c r="P2229" s="125"/>
      <c r="Q2229" s="21"/>
      <c r="R2229" s="21">
        <v>557287</v>
      </c>
      <c r="S2229" s="21"/>
      <c r="T2229" s="21"/>
      <c r="U2229" s="125"/>
      <c r="V2229" s="21">
        <v>116809</v>
      </c>
      <c r="W2229" s="34">
        <v>42094</v>
      </c>
      <c r="X2229" s="109"/>
    </row>
    <row r="2230" spans="2:24" x14ac:dyDescent="0.2">
      <c r="B2230" s="14" t="s">
        <v>20996</v>
      </c>
      <c r="C2230" s="33" t="s">
        <v>20995</v>
      </c>
      <c r="D2230" s="16" t="s">
        <v>20994</v>
      </c>
      <c r="E2230" s="18" t="s">
        <v>116</v>
      </c>
      <c r="F2230" s="34">
        <v>41106</v>
      </c>
      <c r="G2230" s="20" t="s">
        <v>20597</v>
      </c>
      <c r="H2230" s="109"/>
      <c r="I2230" s="21">
        <v>833360</v>
      </c>
      <c r="J2230" s="21">
        <v>833360</v>
      </c>
      <c r="K2230" s="21">
        <v>833360</v>
      </c>
      <c r="L2230" s="21">
        <v>833360</v>
      </c>
      <c r="M2230" s="21"/>
      <c r="N2230" s="21"/>
      <c r="O2230" s="21"/>
      <c r="P2230" s="125"/>
      <c r="Q2230" s="21"/>
      <c r="R2230" s="21">
        <v>833360</v>
      </c>
      <c r="S2230" s="21"/>
      <c r="T2230" s="21"/>
      <c r="U2230" s="125"/>
      <c r="V2230" s="21">
        <v>132686</v>
      </c>
      <c r="W2230" s="34">
        <v>42094</v>
      </c>
      <c r="X2230" s="109"/>
    </row>
    <row r="2231" spans="2:24" x14ac:dyDescent="0.2">
      <c r="B2231" s="14" t="s">
        <v>20993</v>
      </c>
      <c r="C2231" s="33" t="s">
        <v>20992</v>
      </c>
      <c r="D2231" s="16" t="s">
        <v>20991</v>
      </c>
      <c r="E2231" s="18" t="s">
        <v>116</v>
      </c>
      <c r="F2231" s="34">
        <v>41054</v>
      </c>
      <c r="G2231" s="20" t="s">
        <v>112</v>
      </c>
      <c r="H2231" s="109"/>
      <c r="I2231" s="21">
        <v>17400000</v>
      </c>
      <c r="J2231" s="21">
        <v>20000000</v>
      </c>
      <c r="K2231" s="21">
        <v>20000000</v>
      </c>
      <c r="L2231" s="21">
        <v>20000000</v>
      </c>
      <c r="M2231" s="21"/>
      <c r="N2231" s="21"/>
      <c r="O2231" s="21"/>
      <c r="P2231" s="125">
        <v>0</v>
      </c>
      <c r="Q2231" s="21"/>
      <c r="R2231" s="21">
        <v>20000000</v>
      </c>
      <c r="S2231" s="21"/>
      <c r="T2231" s="21">
        <v>-2600000</v>
      </c>
      <c r="U2231" s="125">
        <v>-2600000</v>
      </c>
      <c r="V2231" s="21">
        <v>503922</v>
      </c>
      <c r="W2231" s="34">
        <v>41629</v>
      </c>
      <c r="X2231" s="109"/>
    </row>
    <row r="2232" spans="2:24" x14ac:dyDescent="0.2">
      <c r="B2232" s="14" t="s">
        <v>20990</v>
      </c>
      <c r="C2232" s="33" t="s">
        <v>20989</v>
      </c>
      <c r="D2232" s="16" t="s">
        <v>20988</v>
      </c>
      <c r="E2232" s="18" t="s">
        <v>5018</v>
      </c>
      <c r="F2232" s="34">
        <v>41215</v>
      </c>
      <c r="G2232" s="20" t="s">
        <v>3559</v>
      </c>
      <c r="H2232" s="109"/>
      <c r="I2232" s="21">
        <v>24059282</v>
      </c>
      <c r="J2232" s="21">
        <v>24059282</v>
      </c>
      <c r="K2232" s="21">
        <v>28195499</v>
      </c>
      <c r="L2232" s="21">
        <v>23381173</v>
      </c>
      <c r="M2232" s="21"/>
      <c r="N2232" s="21">
        <v>-83411</v>
      </c>
      <c r="O2232" s="21"/>
      <c r="P2232" s="125">
        <v>-83411</v>
      </c>
      <c r="Q2232" s="21">
        <v>4587238</v>
      </c>
      <c r="R2232" s="21">
        <v>24059282</v>
      </c>
      <c r="S2232" s="21">
        <v>-3825718</v>
      </c>
      <c r="T2232" s="21"/>
      <c r="U2232" s="125">
        <v>-3825718</v>
      </c>
      <c r="V2232" s="21">
        <v>1413483</v>
      </c>
      <c r="W2232" s="34">
        <v>41215</v>
      </c>
      <c r="X2232" s="109"/>
    </row>
    <row r="2233" spans="2:24" x14ac:dyDescent="0.2">
      <c r="B2233" s="14" t="s">
        <v>20987</v>
      </c>
      <c r="C2233" s="33" t="s">
        <v>20986</v>
      </c>
      <c r="D2233" s="16" t="s">
        <v>20985</v>
      </c>
      <c r="E2233" s="18" t="s">
        <v>116</v>
      </c>
      <c r="F2233" s="34">
        <v>41080</v>
      </c>
      <c r="G2233" s="20" t="s">
        <v>20984</v>
      </c>
      <c r="H2233" s="109"/>
      <c r="I2233" s="21">
        <v>9680326</v>
      </c>
      <c r="J2233" s="21">
        <v>10000000</v>
      </c>
      <c r="K2233" s="21">
        <v>9392300</v>
      </c>
      <c r="L2233" s="21">
        <v>9951496</v>
      </c>
      <c r="M2233" s="21"/>
      <c r="N2233" s="21">
        <v>-271170</v>
      </c>
      <c r="O2233" s="21"/>
      <c r="P2233" s="125">
        <v>-271170</v>
      </c>
      <c r="Q2233" s="21"/>
      <c r="R2233" s="21">
        <v>9680326</v>
      </c>
      <c r="S2233" s="21"/>
      <c r="T2233" s="21"/>
      <c r="U2233" s="125">
        <v>0</v>
      </c>
      <c r="V2233" s="21">
        <v>569674</v>
      </c>
      <c r="W2233" s="34">
        <v>42906</v>
      </c>
      <c r="X2233" s="109"/>
    </row>
    <row r="2234" spans="2:24" x14ac:dyDescent="0.2">
      <c r="B2234" s="14" t="s">
        <v>20983</v>
      </c>
      <c r="C2234" s="33" t="s">
        <v>20982</v>
      </c>
      <c r="D2234" s="16" t="s">
        <v>20981</v>
      </c>
      <c r="E2234" s="18" t="s">
        <v>116</v>
      </c>
      <c r="F2234" s="34">
        <v>41103</v>
      </c>
      <c r="G2234" s="20" t="s">
        <v>3559</v>
      </c>
      <c r="H2234" s="109"/>
      <c r="I2234" s="21">
        <v>7925000</v>
      </c>
      <c r="J2234" s="21">
        <v>7925000</v>
      </c>
      <c r="K2234" s="21">
        <v>7916125</v>
      </c>
      <c r="L2234" s="21">
        <v>7907662</v>
      </c>
      <c r="M2234" s="21"/>
      <c r="N2234" s="21">
        <v>17338</v>
      </c>
      <c r="O2234" s="21"/>
      <c r="P2234" s="125">
        <v>17338</v>
      </c>
      <c r="Q2234" s="21"/>
      <c r="R2234" s="21">
        <v>7925000</v>
      </c>
      <c r="S2234" s="21"/>
      <c r="T2234" s="21"/>
      <c r="U2234" s="125">
        <v>0</v>
      </c>
      <c r="V2234" s="21">
        <v>455688</v>
      </c>
      <c r="W2234" s="34">
        <v>41103</v>
      </c>
      <c r="X2234" s="109"/>
    </row>
    <row r="2235" spans="2:24" x14ac:dyDescent="0.2">
      <c r="B2235" s="14" t="s">
        <v>20980</v>
      </c>
      <c r="C2235" s="33" t="s">
        <v>20979</v>
      </c>
      <c r="D2235" s="16" t="s">
        <v>20978</v>
      </c>
      <c r="E2235" s="18" t="s">
        <v>116</v>
      </c>
      <c r="F2235" s="34">
        <v>41110</v>
      </c>
      <c r="G2235" s="20" t="s">
        <v>3559</v>
      </c>
      <c r="H2235" s="109"/>
      <c r="I2235" s="21">
        <v>12300000</v>
      </c>
      <c r="J2235" s="21">
        <v>12300000</v>
      </c>
      <c r="K2235" s="21">
        <v>11397037</v>
      </c>
      <c r="L2235" s="21">
        <v>12219688</v>
      </c>
      <c r="M2235" s="21"/>
      <c r="N2235" s="21">
        <v>80312</v>
      </c>
      <c r="O2235" s="21"/>
      <c r="P2235" s="125">
        <v>80312</v>
      </c>
      <c r="Q2235" s="21"/>
      <c r="R2235" s="21">
        <v>12300000</v>
      </c>
      <c r="S2235" s="21"/>
      <c r="T2235" s="21"/>
      <c r="U2235" s="125">
        <v>0</v>
      </c>
      <c r="V2235" s="21">
        <v>676500</v>
      </c>
      <c r="W2235" s="34">
        <v>41110</v>
      </c>
      <c r="X2235" s="109"/>
    </row>
    <row r="2236" spans="2:24" x14ac:dyDescent="0.2">
      <c r="B2236" s="14" t="s">
        <v>20977</v>
      </c>
      <c r="C2236" s="33" t="s">
        <v>20976</v>
      </c>
      <c r="D2236" s="16" t="s">
        <v>20975</v>
      </c>
      <c r="E2236" s="18" t="s">
        <v>116</v>
      </c>
      <c r="F2236" s="34">
        <v>41228</v>
      </c>
      <c r="G2236" s="20" t="s">
        <v>3559</v>
      </c>
      <c r="H2236" s="109"/>
      <c r="I2236" s="21">
        <v>13500000</v>
      </c>
      <c r="J2236" s="21">
        <v>13500000</v>
      </c>
      <c r="K2236" s="21">
        <v>13500000</v>
      </c>
      <c r="L2236" s="21">
        <v>13500000</v>
      </c>
      <c r="M2236" s="21"/>
      <c r="N2236" s="21"/>
      <c r="O2236" s="21"/>
      <c r="P2236" s="125"/>
      <c r="Q2236" s="21"/>
      <c r="R2236" s="21">
        <v>13500000</v>
      </c>
      <c r="S2236" s="21"/>
      <c r="T2236" s="21"/>
      <c r="U2236" s="125"/>
      <c r="V2236" s="21">
        <v>760050</v>
      </c>
      <c r="W2236" s="34">
        <v>41228</v>
      </c>
      <c r="X2236" s="109"/>
    </row>
    <row r="2237" spans="2:24" x14ac:dyDescent="0.2">
      <c r="B2237" s="14" t="s">
        <v>20974</v>
      </c>
      <c r="C2237" s="33" t="s">
        <v>20973</v>
      </c>
      <c r="D2237" s="16" t="s">
        <v>20972</v>
      </c>
      <c r="E2237" s="18" t="s">
        <v>116</v>
      </c>
      <c r="F2237" s="34">
        <v>41123</v>
      </c>
      <c r="G2237" s="20" t="s">
        <v>3559</v>
      </c>
      <c r="H2237" s="109"/>
      <c r="I2237" s="21">
        <v>2092275</v>
      </c>
      <c r="J2237" s="21">
        <v>2092275</v>
      </c>
      <c r="K2237" s="21">
        <v>2092275</v>
      </c>
      <c r="L2237" s="21">
        <v>2092275</v>
      </c>
      <c r="M2237" s="21"/>
      <c r="N2237" s="21"/>
      <c r="O2237" s="21"/>
      <c r="P2237" s="125"/>
      <c r="Q2237" s="21"/>
      <c r="R2237" s="21">
        <v>2092275</v>
      </c>
      <c r="S2237" s="21"/>
      <c r="T2237" s="21"/>
      <c r="U2237" s="125"/>
      <c r="V2237" s="21">
        <v>109635</v>
      </c>
      <c r="W2237" s="34">
        <v>41123</v>
      </c>
      <c r="X2237" s="109"/>
    </row>
    <row r="2238" spans="2:24" x14ac:dyDescent="0.2">
      <c r="B2238" s="14" t="s">
        <v>20971</v>
      </c>
      <c r="C2238" s="33" t="s">
        <v>8590</v>
      </c>
      <c r="D2238" s="16" t="s">
        <v>20970</v>
      </c>
      <c r="E2238" s="18" t="s">
        <v>116</v>
      </c>
      <c r="F2238" s="34">
        <v>41265</v>
      </c>
      <c r="G2238" s="20" t="s">
        <v>20922</v>
      </c>
      <c r="H2238" s="109"/>
      <c r="I2238" s="21">
        <v>2571429</v>
      </c>
      <c r="J2238" s="21">
        <v>2571429</v>
      </c>
      <c r="K2238" s="21">
        <v>2571429</v>
      </c>
      <c r="L2238" s="21">
        <v>2571429</v>
      </c>
      <c r="M2238" s="21"/>
      <c r="N2238" s="21"/>
      <c r="O2238" s="21"/>
      <c r="P2238" s="125"/>
      <c r="Q2238" s="21"/>
      <c r="R2238" s="21">
        <v>2571429</v>
      </c>
      <c r="S2238" s="21"/>
      <c r="T2238" s="21"/>
      <c r="U2238" s="125"/>
      <c r="V2238" s="21">
        <v>154029</v>
      </c>
      <c r="W2238" s="34">
        <v>42360</v>
      </c>
      <c r="X2238" s="109"/>
    </row>
    <row r="2239" spans="2:24" x14ac:dyDescent="0.2">
      <c r="B2239" s="14" t="s">
        <v>20969</v>
      </c>
      <c r="C2239" s="33" t="s">
        <v>8587</v>
      </c>
      <c r="D2239" s="16" t="s">
        <v>19017</v>
      </c>
      <c r="E2239" s="18" t="s">
        <v>116</v>
      </c>
      <c r="F2239" s="34">
        <v>41263</v>
      </c>
      <c r="G2239" s="20" t="s">
        <v>20968</v>
      </c>
      <c r="H2239" s="109"/>
      <c r="I2239" s="21">
        <v>315812</v>
      </c>
      <c r="J2239" s="21">
        <v>420580</v>
      </c>
      <c r="K2239" s="21">
        <v>315435</v>
      </c>
      <c r="L2239" s="21">
        <v>420580</v>
      </c>
      <c r="M2239" s="21"/>
      <c r="N2239" s="21">
        <v>338</v>
      </c>
      <c r="O2239" s="21">
        <v>105145</v>
      </c>
      <c r="P2239" s="125">
        <v>-104807</v>
      </c>
      <c r="Q2239" s="21"/>
      <c r="R2239" s="21">
        <v>315773</v>
      </c>
      <c r="S2239" s="21"/>
      <c r="T2239" s="21">
        <v>39</v>
      </c>
      <c r="U2239" s="125">
        <v>39</v>
      </c>
      <c r="V2239" s="21">
        <v>33941</v>
      </c>
      <c r="W2239" s="34">
        <v>42277</v>
      </c>
      <c r="X2239" s="109"/>
    </row>
    <row r="2240" spans="2:24" x14ac:dyDescent="0.2">
      <c r="B2240" s="14" t="s">
        <v>20967</v>
      </c>
      <c r="C2240" s="33" t="s">
        <v>8587</v>
      </c>
      <c r="D2240" s="16" t="s">
        <v>19017</v>
      </c>
      <c r="E2240" s="18" t="s">
        <v>116</v>
      </c>
      <c r="F2240" s="34">
        <v>41274</v>
      </c>
      <c r="G2240" s="20" t="s">
        <v>20922</v>
      </c>
      <c r="H2240" s="109"/>
      <c r="I2240" s="21">
        <v>940948</v>
      </c>
      <c r="J2240" s="21">
        <v>940948</v>
      </c>
      <c r="K2240" s="21">
        <v>701232</v>
      </c>
      <c r="L2240" s="21">
        <v>940996</v>
      </c>
      <c r="M2240" s="21"/>
      <c r="N2240" s="21">
        <v>239661</v>
      </c>
      <c r="O2240" s="21">
        <v>239661</v>
      </c>
      <c r="P2240" s="125">
        <v>0</v>
      </c>
      <c r="Q2240" s="21"/>
      <c r="R2240" s="21">
        <v>940996</v>
      </c>
      <c r="S2240" s="21"/>
      <c r="T2240" s="21">
        <v>-48</v>
      </c>
      <c r="U2240" s="125">
        <v>-48</v>
      </c>
      <c r="V2240" s="21">
        <v>31965</v>
      </c>
      <c r="W2240" s="34">
        <v>42277</v>
      </c>
      <c r="X2240" s="109"/>
    </row>
    <row r="2241" spans="2:24" x14ac:dyDescent="0.2">
      <c r="B2241" s="14" t="s">
        <v>20966</v>
      </c>
      <c r="C2241" s="33" t="s">
        <v>8577</v>
      </c>
      <c r="D2241" s="16" t="s">
        <v>20965</v>
      </c>
      <c r="E2241" s="18" t="s">
        <v>116</v>
      </c>
      <c r="F2241" s="34">
        <v>41233</v>
      </c>
      <c r="G2241" s="20" t="s">
        <v>20964</v>
      </c>
      <c r="H2241" s="109"/>
      <c r="I2241" s="21">
        <v>8019689</v>
      </c>
      <c r="J2241" s="21">
        <v>8004703</v>
      </c>
      <c r="K2241" s="21">
        <v>8093952</v>
      </c>
      <c r="L2241" s="21">
        <v>8049560</v>
      </c>
      <c r="M2241" s="21"/>
      <c r="N2241" s="21">
        <v>-29871</v>
      </c>
      <c r="O2241" s="21"/>
      <c r="P2241" s="125">
        <v>-29871</v>
      </c>
      <c r="Q2241" s="21"/>
      <c r="R2241" s="21">
        <v>8019689</v>
      </c>
      <c r="S2241" s="21"/>
      <c r="T2241" s="21"/>
      <c r="U2241" s="125">
        <v>0</v>
      </c>
      <c r="V2241" s="21">
        <v>474143</v>
      </c>
      <c r="W2241" s="34">
        <v>41622</v>
      </c>
      <c r="X2241" s="109"/>
    </row>
    <row r="2242" spans="2:24" x14ac:dyDescent="0.2">
      <c r="B2242" s="14" t="s">
        <v>20963</v>
      </c>
      <c r="C2242" s="33" t="s">
        <v>8569</v>
      </c>
      <c r="D2242" s="16" t="s">
        <v>20962</v>
      </c>
      <c r="E2242" s="18" t="s">
        <v>116</v>
      </c>
      <c r="F2242" s="34">
        <v>41246</v>
      </c>
      <c r="G2242" s="20" t="s">
        <v>20922</v>
      </c>
      <c r="H2242" s="109"/>
      <c r="I2242" s="21">
        <v>3359184</v>
      </c>
      <c r="J2242" s="21">
        <v>3359184</v>
      </c>
      <c r="K2242" s="21">
        <v>3359184</v>
      </c>
      <c r="L2242" s="21">
        <v>3359184</v>
      </c>
      <c r="M2242" s="21"/>
      <c r="N2242" s="21"/>
      <c r="O2242" s="21"/>
      <c r="P2242" s="125"/>
      <c r="Q2242" s="21"/>
      <c r="R2242" s="21">
        <v>3359184</v>
      </c>
      <c r="S2242" s="21"/>
      <c r="T2242" s="21"/>
      <c r="U2242" s="125"/>
      <c r="V2242" s="21">
        <v>237583</v>
      </c>
      <c r="W2242" s="34">
        <v>41820</v>
      </c>
      <c r="X2242" s="109"/>
    </row>
    <row r="2243" spans="2:24" x14ac:dyDescent="0.2">
      <c r="B2243" s="14" t="s">
        <v>20961</v>
      </c>
      <c r="C2243" s="33" t="s">
        <v>20960</v>
      </c>
      <c r="D2243" s="16" t="s">
        <v>20959</v>
      </c>
      <c r="E2243" s="18" t="s">
        <v>116</v>
      </c>
      <c r="F2243" s="34">
        <v>41248</v>
      </c>
      <c r="G2243" s="20" t="s">
        <v>3559</v>
      </c>
      <c r="H2243" s="109"/>
      <c r="I2243" s="21">
        <v>18200000</v>
      </c>
      <c r="J2243" s="21">
        <v>18200000</v>
      </c>
      <c r="K2243" s="21">
        <v>18200000</v>
      </c>
      <c r="L2243" s="21">
        <v>18200000</v>
      </c>
      <c r="M2243" s="21"/>
      <c r="N2243" s="21"/>
      <c r="O2243" s="21"/>
      <c r="P2243" s="125">
        <f>SCDPT4!M2243+SCDPT4!N2243-SCDPT4!O2243</f>
        <v>0</v>
      </c>
      <c r="Q2243" s="21"/>
      <c r="R2243" s="21">
        <v>18200000</v>
      </c>
      <c r="S2243" s="21"/>
      <c r="T2243" s="21"/>
      <c r="U2243" s="125">
        <f>SCDPT4!S2243+SCDPT4!T2243</f>
        <v>0</v>
      </c>
      <c r="V2243" s="21">
        <v>986440</v>
      </c>
      <c r="W2243" s="34">
        <v>41248</v>
      </c>
      <c r="X2243" s="109"/>
    </row>
    <row r="2244" spans="2:24" x14ac:dyDescent="0.2">
      <c r="B2244" s="14" t="s">
        <v>20958</v>
      </c>
      <c r="C2244" s="33" t="s">
        <v>20957</v>
      </c>
      <c r="D2244" s="16" t="s">
        <v>20956</v>
      </c>
      <c r="E2244" s="18" t="s">
        <v>116</v>
      </c>
      <c r="F2244" s="34">
        <v>41264</v>
      </c>
      <c r="G2244" s="20" t="s">
        <v>20922</v>
      </c>
      <c r="H2244" s="109"/>
      <c r="I2244" s="21">
        <v>4000000</v>
      </c>
      <c r="J2244" s="21">
        <v>4000000</v>
      </c>
      <c r="K2244" s="21">
        <v>4000000</v>
      </c>
      <c r="L2244" s="21">
        <v>4000000</v>
      </c>
      <c r="M2244" s="21"/>
      <c r="N2244" s="21"/>
      <c r="O2244" s="21"/>
      <c r="P2244" s="125"/>
      <c r="Q2244" s="21"/>
      <c r="R2244" s="21">
        <v>4000000</v>
      </c>
      <c r="S2244" s="21"/>
      <c r="T2244" s="21"/>
      <c r="U2244" s="125"/>
      <c r="V2244" s="21">
        <v>286000</v>
      </c>
      <c r="W2244" s="34">
        <v>41264</v>
      </c>
      <c r="X2244" s="109"/>
    </row>
    <row r="2245" spans="2:24" x14ac:dyDescent="0.2">
      <c r="B2245" s="14" t="s">
        <v>20955</v>
      </c>
      <c r="C2245" s="33" t="s">
        <v>20954</v>
      </c>
      <c r="D2245" s="16" t="s">
        <v>20953</v>
      </c>
      <c r="E2245" s="18" t="s">
        <v>116</v>
      </c>
      <c r="F2245" s="34">
        <v>40973</v>
      </c>
      <c r="G2245" s="20" t="s">
        <v>20597</v>
      </c>
      <c r="H2245" s="109"/>
      <c r="I2245" s="21">
        <v>25000000</v>
      </c>
      <c r="J2245" s="21">
        <v>25000000</v>
      </c>
      <c r="K2245" s="21">
        <v>25000000</v>
      </c>
      <c r="L2245" s="21">
        <v>25000000</v>
      </c>
      <c r="M2245" s="21"/>
      <c r="N2245" s="21"/>
      <c r="O2245" s="21"/>
      <c r="P2245" s="125"/>
      <c r="Q2245" s="21"/>
      <c r="R2245" s="21">
        <v>25000000</v>
      </c>
      <c r="S2245" s="21"/>
      <c r="T2245" s="21"/>
      <c r="U2245" s="125"/>
      <c r="V2245" s="21">
        <v>318444</v>
      </c>
      <c r="W2245" s="34">
        <v>40983</v>
      </c>
      <c r="X2245" s="109"/>
    </row>
    <row r="2246" spans="2:24" x14ac:dyDescent="0.2">
      <c r="B2246" s="14" t="s">
        <v>20952</v>
      </c>
      <c r="C2246" s="33" t="s">
        <v>20951</v>
      </c>
      <c r="D2246" s="16" t="s">
        <v>20950</v>
      </c>
      <c r="E2246" s="18" t="s">
        <v>116</v>
      </c>
      <c r="F2246" s="34">
        <v>41123</v>
      </c>
      <c r="G2246" s="20" t="s">
        <v>3559</v>
      </c>
      <c r="H2246" s="109"/>
      <c r="I2246" s="21">
        <v>4407725</v>
      </c>
      <c r="J2246" s="21">
        <v>4407725</v>
      </c>
      <c r="K2246" s="21">
        <v>4407725</v>
      </c>
      <c r="L2246" s="21">
        <v>4407725</v>
      </c>
      <c r="M2246" s="21"/>
      <c r="N2246" s="21"/>
      <c r="O2246" s="21"/>
      <c r="P2246" s="125"/>
      <c r="Q2246" s="21"/>
      <c r="R2246" s="21">
        <v>4407725</v>
      </c>
      <c r="S2246" s="21"/>
      <c r="T2246" s="21"/>
      <c r="U2246" s="125"/>
      <c r="V2246" s="21">
        <v>230965</v>
      </c>
      <c r="W2246" s="34">
        <v>41123</v>
      </c>
      <c r="X2246" s="109"/>
    </row>
    <row r="2247" spans="2:24" x14ac:dyDescent="0.2">
      <c r="B2247" s="14" t="s">
        <v>20949</v>
      </c>
      <c r="C2247" s="33" t="s">
        <v>20948</v>
      </c>
      <c r="D2247" s="16" t="s">
        <v>20947</v>
      </c>
      <c r="E2247" s="18" t="s">
        <v>116</v>
      </c>
      <c r="F2247" s="34">
        <v>41234</v>
      </c>
      <c r="G2247" s="20" t="s">
        <v>3559</v>
      </c>
      <c r="H2247" s="109"/>
      <c r="I2247" s="21">
        <v>6500000</v>
      </c>
      <c r="J2247" s="21">
        <v>6500000</v>
      </c>
      <c r="K2247" s="21">
        <v>6500000</v>
      </c>
      <c r="L2247" s="21">
        <v>6500000</v>
      </c>
      <c r="M2247" s="21"/>
      <c r="N2247" s="21"/>
      <c r="O2247" s="21"/>
      <c r="P2247" s="125"/>
      <c r="Q2247" s="21"/>
      <c r="R2247" s="21">
        <v>6500000</v>
      </c>
      <c r="S2247" s="21"/>
      <c r="T2247" s="21"/>
      <c r="U2247" s="125"/>
      <c r="V2247" s="21">
        <v>408850</v>
      </c>
      <c r="W2247" s="34">
        <v>41234</v>
      </c>
      <c r="X2247" s="109"/>
    </row>
    <row r="2248" spans="2:24" x14ac:dyDescent="0.2">
      <c r="B2248" s="14" t="s">
        <v>20946</v>
      </c>
      <c r="C2248" s="33" t="s">
        <v>20945</v>
      </c>
      <c r="D2248" s="16" t="s">
        <v>20944</v>
      </c>
      <c r="E2248" s="18" t="s">
        <v>116</v>
      </c>
      <c r="F2248" s="34">
        <v>41229</v>
      </c>
      <c r="G2248" s="20" t="s">
        <v>3559</v>
      </c>
      <c r="H2248" s="109"/>
      <c r="I2248" s="21">
        <v>3000000</v>
      </c>
      <c r="J2248" s="21">
        <v>3000000</v>
      </c>
      <c r="K2248" s="21">
        <v>3000000</v>
      </c>
      <c r="L2248" s="21">
        <v>3000000</v>
      </c>
      <c r="M2248" s="21"/>
      <c r="N2248" s="21"/>
      <c r="O2248" s="21"/>
      <c r="P2248" s="125"/>
      <c r="Q2248" s="21"/>
      <c r="R2248" s="21">
        <v>3000000</v>
      </c>
      <c r="S2248" s="21"/>
      <c r="T2248" s="21"/>
      <c r="U2248" s="125"/>
      <c r="V2248" s="21">
        <v>168600</v>
      </c>
      <c r="W2248" s="34">
        <v>41229</v>
      </c>
      <c r="X2248" s="109"/>
    </row>
    <row r="2249" spans="2:24" x14ac:dyDescent="0.2">
      <c r="B2249" s="14" t="s">
        <v>20943</v>
      </c>
      <c r="C2249" s="33" t="s">
        <v>20942</v>
      </c>
      <c r="D2249" s="16" t="s">
        <v>20941</v>
      </c>
      <c r="E2249" s="18" t="s">
        <v>116</v>
      </c>
      <c r="F2249" s="34">
        <v>41102</v>
      </c>
      <c r="G2249" s="20" t="s">
        <v>105</v>
      </c>
      <c r="H2249" s="109"/>
      <c r="I2249" s="21">
        <v>20000000</v>
      </c>
      <c r="J2249" s="21">
        <v>20000000</v>
      </c>
      <c r="K2249" s="21">
        <v>20000000</v>
      </c>
      <c r="L2249" s="21">
        <v>19302000</v>
      </c>
      <c r="M2249" s="21">
        <v>698000</v>
      </c>
      <c r="N2249" s="21"/>
      <c r="O2249" s="21"/>
      <c r="P2249" s="125">
        <v>698000</v>
      </c>
      <c r="Q2249" s="21"/>
      <c r="R2249" s="21">
        <v>20000000</v>
      </c>
      <c r="S2249" s="21"/>
      <c r="T2249" s="21"/>
      <c r="U2249" s="125">
        <v>0</v>
      </c>
      <c r="V2249" s="21">
        <v>556422</v>
      </c>
      <c r="W2249" s="34">
        <v>41121</v>
      </c>
      <c r="X2249" s="109"/>
    </row>
    <row r="2250" spans="2:24" x14ac:dyDescent="0.2">
      <c r="B2250" s="14" t="s">
        <v>20940</v>
      </c>
      <c r="C2250" s="33" t="s">
        <v>20939</v>
      </c>
      <c r="D2250" s="16" t="s">
        <v>20938</v>
      </c>
      <c r="E2250" s="18" t="s">
        <v>116</v>
      </c>
      <c r="F2250" s="34">
        <v>41260</v>
      </c>
      <c r="G2250" s="20" t="s">
        <v>3559</v>
      </c>
      <c r="H2250" s="109"/>
      <c r="I2250" s="21">
        <v>9500000</v>
      </c>
      <c r="J2250" s="21">
        <v>9500000</v>
      </c>
      <c r="K2250" s="21">
        <v>9500000</v>
      </c>
      <c r="L2250" s="21">
        <v>9500000</v>
      </c>
      <c r="M2250" s="21"/>
      <c r="N2250" s="21"/>
      <c r="O2250" s="21"/>
      <c r="P2250" s="125"/>
      <c r="Q2250" s="21"/>
      <c r="R2250" s="21">
        <v>9500000</v>
      </c>
      <c r="S2250" s="21"/>
      <c r="T2250" s="21"/>
      <c r="U2250" s="125"/>
      <c r="V2250" s="21">
        <v>536750</v>
      </c>
      <c r="W2250" s="34">
        <v>41260</v>
      </c>
      <c r="X2250" s="109"/>
    </row>
    <row r="2251" spans="2:24" x14ac:dyDescent="0.2">
      <c r="B2251" s="14" t="s">
        <v>20937</v>
      </c>
      <c r="C2251" s="33" t="s">
        <v>20936</v>
      </c>
      <c r="D2251" s="16" t="s">
        <v>20935</v>
      </c>
      <c r="E2251" s="18" t="s">
        <v>116</v>
      </c>
      <c r="F2251" s="34">
        <v>41262</v>
      </c>
      <c r="G2251" s="20" t="s">
        <v>20922</v>
      </c>
      <c r="H2251" s="109"/>
      <c r="I2251" s="21">
        <v>140000</v>
      </c>
      <c r="J2251" s="21">
        <v>140000</v>
      </c>
      <c r="K2251" s="21">
        <v>140000</v>
      </c>
      <c r="L2251" s="21">
        <v>140000</v>
      </c>
      <c r="M2251" s="21"/>
      <c r="N2251" s="21"/>
      <c r="O2251" s="21"/>
      <c r="P2251" s="125"/>
      <c r="Q2251" s="21"/>
      <c r="R2251" s="21">
        <v>140000</v>
      </c>
      <c r="S2251" s="21"/>
      <c r="T2251" s="21"/>
      <c r="U2251" s="125"/>
      <c r="V2251" s="21">
        <v>7420</v>
      </c>
      <c r="W2251" s="34">
        <v>41262</v>
      </c>
      <c r="X2251" s="109"/>
    </row>
    <row r="2252" spans="2:24" x14ac:dyDescent="0.2">
      <c r="B2252" s="14" t="s">
        <v>20934</v>
      </c>
      <c r="C2252" s="33" t="s">
        <v>20933</v>
      </c>
      <c r="D2252" s="16" t="s">
        <v>20932</v>
      </c>
      <c r="E2252" s="18" t="s">
        <v>5018</v>
      </c>
      <c r="F2252" s="34">
        <v>41262</v>
      </c>
      <c r="G2252" s="20" t="s">
        <v>20922</v>
      </c>
      <c r="H2252" s="109"/>
      <c r="I2252" s="21">
        <v>2839799</v>
      </c>
      <c r="J2252" s="21">
        <v>2839799</v>
      </c>
      <c r="K2252" s="21">
        <v>2703319</v>
      </c>
      <c r="L2252" s="21">
        <v>2780263</v>
      </c>
      <c r="M2252" s="21"/>
      <c r="N2252" s="21"/>
      <c r="O2252" s="21"/>
      <c r="P2252" s="125">
        <v>0</v>
      </c>
      <c r="Q2252" s="21">
        <v>-90263</v>
      </c>
      <c r="R2252" s="21">
        <v>2839799</v>
      </c>
      <c r="S2252" s="21">
        <v>149799</v>
      </c>
      <c r="T2252" s="21"/>
      <c r="U2252" s="125">
        <v>149799</v>
      </c>
      <c r="V2252" s="21">
        <v>110540</v>
      </c>
      <c r="W2252" s="34">
        <v>41262</v>
      </c>
      <c r="X2252" s="109"/>
    </row>
    <row r="2253" spans="2:24" x14ac:dyDescent="0.2">
      <c r="B2253" s="14" t="s">
        <v>20931</v>
      </c>
      <c r="C2253" s="33" t="s">
        <v>20930</v>
      </c>
      <c r="D2253" s="16" t="s">
        <v>20929</v>
      </c>
      <c r="E2253" s="18" t="s">
        <v>116</v>
      </c>
      <c r="F2253" s="34">
        <v>40909</v>
      </c>
      <c r="G2253" s="20" t="s">
        <v>105</v>
      </c>
      <c r="H2253" s="109"/>
      <c r="I2253" s="21">
        <v>25000000</v>
      </c>
      <c r="J2253" s="21">
        <v>25000000</v>
      </c>
      <c r="K2253" s="21">
        <v>25000000</v>
      </c>
      <c r="L2253" s="21">
        <v>25000000</v>
      </c>
      <c r="M2253" s="21"/>
      <c r="N2253" s="21"/>
      <c r="O2253" s="21"/>
      <c r="P2253" s="125"/>
      <c r="Q2253" s="21"/>
      <c r="R2253" s="21">
        <v>25000000</v>
      </c>
      <c r="S2253" s="21"/>
      <c r="T2253" s="21"/>
      <c r="U2253" s="125"/>
      <c r="V2253" s="21">
        <v>5444</v>
      </c>
      <c r="W2253" s="34">
        <v>42185</v>
      </c>
      <c r="X2253" s="109"/>
    </row>
    <row r="2254" spans="2:24" x14ac:dyDescent="0.2">
      <c r="B2254" s="14" t="s">
        <v>20928</v>
      </c>
      <c r="C2254" s="33" t="s">
        <v>20927</v>
      </c>
      <c r="D2254" s="16" t="s">
        <v>20926</v>
      </c>
      <c r="E2254" s="18" t="s">
        <v>116</v>
      </c>
      <c r="F2254" s="34">
        <v>41265</v>
      </c>
      <c r="G2254" s="20" t="s">
        <v>3559</v>
      </c>
      <c r="H2254" s="109"/>
      <c r="I2254" s="21">
        <v>12000000</v>
      </c>
      <c r="J2254" s="21">
        <v>12000000</v>
      </c>
      <c r="K2254" s="21">
        <v>12000000</v>
      </c>
      <c r="L2254" s="21">
        <v>12000000</v>
      </c>
      <c r="M2254" s="21"/>
      <c r="N2254" s="21"/>
      <c r="O2254" s="21"/>
      <c r="P2254" s="125"/>
      <c r="Q2254" s="21"/>
      <c r="R2254" s="21">
        <v>12000000</v>
      </c>
      <c r="S2254" s="21"/>
      <c r="T2254" s="21"/>
      <c r="U2254" s="125"/>
      <c r="V2254" s="21">
        <v>646800</v>
      </c>
      <c r="W2254" s="34">
        <v>41265</v>
      </c>
      <c r="X2254" s="109"/>
    </row>
    <row r="2255" spans="2:24" x14ac:dyDescent="0.2">
      <c r="B2255" s="14" t="s">
        <v>20925</v>
      </c>
      <c r="C2255" s="33" t="s">
        <v>20924</v>
      </c>
      <c r="D2255" s="16" t="s">
        <v>20923</v>
      </c>
      <c r="E2255" s="18" t="s">
        <v>116</v>
      </c>
      <c r="F2255" s="34">
        <v>40967</v>
      </c>
      <c r="G2255" s="20" t="s">
        <v>20922</v>
      </c>
      <c r="H2255" s="109"/>
      <c r="I2255" s="21">
        <v>1090909</v>
      </c>
      <c r="J2255" s="21">
        <v>1090909</v>
      </c>
      <c r="K2255" s="21">
        <v>1090909</v>
      </c>
      <c r="L2255" s="21">
        <v>1090909</v>
      </c>
      <c r="M2255" s="21"/>
      <c r="N2255" s="21"/>
      <c r="O2255" s="21"/>
      <c r="P2255" s="125"/>
      <c r="Q2255" s="21"/>
      <c r="R2255" s="21">
        <v>1090909</v>
      </c>
      <c r="S2255" s="21"/>
      <c r="T2255" s="21"/>
      <c r="U2255" s="125"/>
      <c r="V2255" s="21">
        <v>47182</v>
      </c>
      <c r="W2255" s="34">
        <v>40967</v>
      </c>
      <c r="X2255" s="109"/>
    </row>
    <row r="2256" spans="2:24" x14ac:dyDescent="0.2">
      <c r="B2256" s="14" t="s">
        <v>20921</v>
      </c>
      <c r="C2256" s="33" t="s">
        <v>20920</v>
      </c>
      <c r="D2256" s="16" t="s">
        <v>20919</v>
      </c>
      <c r="E2256" s="18" t="s">
        <v>116</v>
      </c>
      <c r="F2256" s="34">
        <v>41040</v>
      </c>
      <c r="G2256" s="20" t="s">
        <v>3559</v>
      </c>
      <c r="H2256" s="109"/>
      <c r="I2256" s="21">
        <v>10000000</v>
      </c>
      <c r="J2256" s="21">
        <v>10000000</v>
      </c>
      <c r="K2256" s="21">
        <v>10000000</v>
      </c>
      <c r="L2256" s="21">
        <v>10000000</v>
      </c>
      <c r="M2256" s="21"/>
      <c r="N2256" s="21"/>
      <c r="O2256" s="21"/>
      <c r="P2256" s="125"/>
      <c r="Q2256" s="21"/>
      <c r="R2256" s="21">
        <v>10000000</v>
      </c>
      <c r="S2256" s="21"/>
      <c r="T2256" s="21"/>
      <c r="U2256" s="125"/>
      <c r="V2256" s="21">
        <v>270500</v>
      </c>
      <c r="W2256" s="34">
        <v>41040</v>
      </c>
      <c r="X2256" s="109"/>
    </row>
    <row r="2257" spans="2:24" x14ac:dyDescent="0.2">
      <c r="B2257" s="14" t="s">
        <v>20918</v>
      </c>
      <c r="C2257" s="33" t="s">
        <v>20917</v>
      </c>
      <c r="D2257" s="16" t="s">
        <v>20916</v>
      </c>
      <c r="E2257" s="18" t="s">
        <v>116</v>
      </c>
      <c r="F2257" s="34">
        <v>41040</v>
      </c>
      <c r="G2257" s="20" t="s">
        <v>3559</v>
      </c>
      <c r="H2257" s="109"/>
      <c r="I2257" s="21">
        <v>10000000</v>
      </c>
      <c r="J2257" s="21">
        <v>10000000</v>
      </c>
      <c r="K2257" s="21">
        <v>10000000</v>
      </c>
      <c r="L2257" s="21">
        <v>10000000</v>
      </c>
      <c r="M2257" s="21"/>
      <c r="N2257" s="21"/>
      <c r="O2257" s="21"/>
      <c r="P2257" s="125"/>
      <c r="Q2257" s="21"/>
      <c r="R2257" s="21">
        <v>10000000</v>
      </c>
      <c r="S2257" s="21"/>
      <c r="T2257" s="21"/>
      <c r="U2257" s="125"/>
      <c r="V2257" s="21">
        <v>63662</v>
      </c>
      <c r="W2257" s="34">
        <v>41040</v>
      </c>
      <c r="X2257" s="109"/>
    </row>
    <row r="2258" spans="2:24" x14ac:dyDescent="0.2">
      <c r="B2258" s="14" t="s">
        <v>20915</v>
      </c>
      <c r="C2258" s="33" t="s">
        <v>20914</v>
      </c>
      <c r="D2258" s="16" t="s">
        <v>20913</v>
      </c>
      <c r="E2258" s="18" t="s">
        <v>116</v>
      </c>
      <c r="F2258" s="34">
        <v>41185</v>
      </c>
      <c r="G2258" s="20" t="s">
        <v>3559</v>
      </c>
      <c r="H2258" s="109"/>
      <c r="I2258" s="21">
        <v>15500000</v>
      </c>
      <c r="J2258" s="21">
        <v>15500000</v>
      </c>
      <c r="K2258" s="21">
        <v>15542450</v>
      </c>
      <c r="L2258" s="21">
        <v>15505557</v>
      </c>
      <c r="M2258" s="21"/>
      <c r="N2258" s="21">
        <v>-5557</v>
      </c>
      <c r="O2258" s="21"/>
      <c r="P2258" s="125">
        <v>-5557</v>
      </c>
      <c r="Q2258" s="21"/>
      <c r="R2258" s="21">
        <v>15500000</v>
      </c>
      <c r="S2258" s="21"/>
      <c r="T2258" s="21"/>
      <c r="U2258" s="125">
        <v>0</v>
      </c>
      <c r="V2258" s="21">
        <v>906750</v>
      </c>
      <c r="W2258" s="34">
        <v>41185</v>
      </c>
      <c r="X2258" s="109"/>
    </row>
    <row r="2259" spans="2:24" x14ac:dyDescent="0.2">
      <c r="B2259" s="14" t="s">
        <v>20912</v>
      </c>
      <c r="C2259" s="33" t="s">
        <v>20911</v>
      </c>
      <c r="D2259" s="16" t="s">
        <v>20910</v>
      </c>
      <c r="E2259" s="18" t="s">
        <v>5018</v>
      </c>
      <c r="F2259" s="34">
        <v>40983</v>
      </c>
      <c r="G2259" s="20" t="s">
        <v>3559</v>
      </c>
      <c r="H2259" s="109"/>
      <c r="I2259" s="21">
        <v>23081587</v>
      </c>
      <c r="J2259" s="21">
        <v>23081587</v>
      </c>
      <c r="K2259" s="21">
        <v>20000000</v>
      </c>
      <c r="L2259" s="21">
        <v>21974584</v>
      </c>
      <c r="M2259" s="21"/>
      <c r="N2259" s="21"/>
      <c r="O2259" s="21"/>
      <c r="P2259" s="125">
        <v>0</v>
      </c>
      <c r="Q2259" s="21">
        <v>-1974584</v>
      </c>
      <c r="R2259" s="21">
        <v>23081587</v>
      </c>
      <c r="S2259" s="21">
        <v>3081587</v>
      </c>
      <c r="T2259" s="21"/>
      <c r="U2259" s="125">
        <v>3081587</v>
      </c>
      <c r="V2259" s="21">
        <v>216027</v>
      </c>
      <c r="W2259" s="34">
        <v>40983</v>
      </c>
      <c r="X2259" s="109"/>
    </row>
    <row r="2260" spans="2:24" x14ac:dyDescent="0.2">
      <c r="B2260" s="14" t="s">
        <v>20909</v>
      </c>
      <c r="C2260" s="33" t="s">
        <v>20908</v>
      </c>
      <c r="D2260" s="16" t="s">
        <v>20907</v>
      </c>
      <c r="E2260" s="18" t="s">
        <v>116</v>
      </c>
      <c r="F2260" s="34">
        <v>41080</v>
      </c>
      <c r="G2260" s="20" t="s">
        <v>20906</v>
      </c>
      <c r="H2260" s="109"/>
      <c r="I2260" s="21">
        <v>5088795</v>
      </c>
      <c r="J2260" s="21">
        <v>5000000</v>
      </c>
      <c r="K2260" s="21">
        <v>5420300</v>
      </c>
      <c r="L2260" s="21">
        <v>5117554</v>
      </c>
      <c r="M2260" s="21"/>
      <c r="N2260" s="21">
        <v>-28759</v>
      </c>
      <c r="O2260" s="21"/>
      <c r="P2260" s="125">
        <v>-28759</v>
      </c>
      <c r="Q2260" s="21"/>
      <c r="R2260" s="21">
        <v>5088795</v>
      </c>
      <c r="S2260" s="21"/>
      <c r="T2260" s="21"/>
      <c r="U2260" s="125">
        <v>0</v>
      </c>
      <c r="V2260" s="21">
        <v>729903</v>
      </c>
      <c r="W2260" s="34">
        <v>41562</v>
      </c>
      <c r="X2260" s="109"/>
    </row>
    <row r="2261" spans="2:24" x14ac:dyDescent="0.2">
      <c r="B2261" s="14" t="s">
        <v>20905</v>
      </c>
      <c r="C2261" s="33" t="s">
        <v>20904</v>
      </c>
      <c r="D2261" s="16" t="s">
        <v>20903</v>
      </c>
      <c r="E2261" s="18" t="s">
        <v>116</v>
      </c>
      <c r="F2261" s="34">
        <v>41080</v>
      </c>
      <c r="G2261" s="20" t="s">
        <v>20902</v>
      </c>
      <c r="H2261" s="109"/>
      <c r="I2261" s="21">
        <v>3889085</v>
      </c>
      <c r="J2261" s="21">
        <v>3900000</v>
      </c>
      <c r="K2261" s="21">
        <v>3857685</v>
      </c>
      <c r="L2261" s="21">
        <v>3885818</v>
      </c>
      <c r="M2261" s="21"/>
      <c r="N2261" s="21">
        <v>3267</v>
      </c>
      <c r="O2261" s="21"/>
      <c r="P2261" s="125">
        <v>3267</v>
      </c>
      <c r="Q2261" s="21"/>
      <c r="R2261" s="21">
        <v>3889085</v>
      </c>
      <c r="S2261" s="21"/>
      <c r="T2261" s="21"/>
      <c r="U2261" s="125">
        <v>0</v>
      </c>
      <c r="V2261" s="21">
        <v>522781</v>
      </c>
      <c r="W2261" s="34">
        <v>41927</v>
      </c>
      <c r="X2261" s="109"/>
    </row>
    <row r="2262" spans="2:24" x14ac:dyDescent="0.2">
      <c r="B2262" s="14" t="s">
        <v>20901</v>
      </c>
      <c r="C2262" s="33" t="s">
        <v>20900</v>
      </c>
      <c r="D2262" s="16" t="s">
        <v>20899</v>
      </c>
      <c r="E2262" s="18" t="s">
        <v>116</v>
      </c>
      <c r="F2262" s="34">
        <v>41080</v>
      </c>
      <c r="G2262" s="20" t="s">
        <v>20597</v>
      </c>
      <c r="H2262" s="109"/>
      <c r="I2262" s="21">
        <v>18000000</v>
      </c>
      <c r="J2262" s="21">
        <v>18000000</v>
      </c>
      <c r="K2262" s="21">
        <v>18000000</v>
      </c>
      <c r="L2262" s="21">
        <v>18000000</v>
      </c>
      <c r="M2262" s="21"/>
      <c r="N2262" s="21"/>
      <c r="O2262" s="21"/>
      <c r="P2262" s="125"/>
      <c r="Q2262" s="21"/>
      <c r="R2262" s="21">
        <v>18000000</v>
      </c>
      <c r="S2262" s="21"/>
      <c r="T2262" s="21"/>
      <c r="U2262" s="125"/>
      <c r="V2262" s="21">
        <v>3686223</v>
      </c>
      <c r="W2262" s="34">
        <v>42658</v>
      </c>
      <c r="X2262" s="109"/>
    </row>
    <row r="2263" spans="2:24" x14ac:dyDescent="0.2">
      <c r="B2263" s="14" t="s">
        <v>20898</v>
      </c>
      <c r="C2263" s="33" t="s">
        <v>20897</v>
      </c>
      <c r="D2263" s="16" t="s">
        <v>20896</v>
      </c>
      <c r="E2263" s="18" t="s">
        <v>116</v>
      </c>
      <c r="F2263" s="34">
        <v>41219</v>
      </c>
      <c r="G2263" s="20" t="s">
        <v>20558</v>
      </c>
      <c r="H2263" s="109"/>
      <c r="I2263" s="21">
        <v>2499380</v>
      </c>
      <c r="J2263" s="21">
        <v>12505278</v>
      </c>
      <c r="K2263" s="21">
        <v>4376847</v>
      </c>
      <c r="L2263" s="21">
        <v>4436286</v>
      </c>
      <c r="M2263" s="21"/>
      <c r="N2263" s="21">
        <v>789206</v>
      </c>
      <c r="O2263" s="21">
        <v>763795</v>
      </c>
      <c r="P2263" s="125">
        <v>25411</v>
      </c>
      <c r="Q2263" s="21"/>
      <c r="R2263" s="21">
        <v>4461697</v>
      </c>
      <c r="S2263" s="21"/>
      <c r="T2263" s="21">
        <v>-1962317</v>
      </c>
      <c r="U2263" s="125">
        <v>-1962317</v>
      </c>
      <c r="V2263" s="21">
        <v>0</v>
      </c>
      <c r="W2263" s="34">
        <v>42649</v>
      </c>
      <c r="X2263" s="109"/>
    </row>
    <row r="2264" spans="2:24" x14ac:dyDescent="0.2">
      <c r="B2264" s="14" t="s">
        <v>20895</v>
      </c>
      <c r="C2264" s="33" t="s">
        <v>20894</v>
      </c>
      <c r="D2264" s="16" t="s">
        <v>20893</v>
      </c>
      <c r="E2264" s="18" t="s">
        <v>116</v>
      </c>
      <c r="F2264" s="34">
        <v>41219</v>
      </c>
      <c r="G2264" s="20" t="s">
        <v>20558</v>
      </c>
      <c r="H2264" s="109"/>
      <c r="I2264" s="21">
        <v>1684179</v>
      </c>
      <c r="J2264" s="21">
        <v>8426541</v>
      </c>
      <c r="K2264" s="21">
        <v>2780759</v>
      </c>
      <c r="L2264" s="21">
        <v>2612228</v>
      </c>
      <c r="M2264" s="21">
        <v>72496</v>
      </c>
      <c r="N2264" s="21">
        <v>402779</v>
      </c>
      <c r="O2264" s="21">
        <v>219803</v>
      </c>
      <c r="P2264" s="125">
        <v>255472</v>
      </c>
      <c r="Q2264" s="21"/>
      <c r="R2264" s="21">
        <v>2867699</v>
      </c>
      <c r="S2264" s="21"/>
      <c r="T2264" s="21">
        <v>-1183520</v>
      </c>
      <c r="U2264" s="125">
        <v>-1183520</v>
      </c>
      <c r="V2264" s="21">
        <v>0</v>
      </c>
      <c r="W2264" s="34">
        <v>42649</v>
      </c>
      <c r="X2264" s="109"/>
    </row>
    <row r="2265" spans="2:24" x14ac:dyDescent="0.2">
      <c r="B2265" s="14" t="s">
        <v>20892</v>
      </c>
      <c r="C2265" s="33" t="s">
        <v>5425</v>
      </c>
      <c r="D2265" s="16" t="s">
        <v>20891</v>
      </c>
      <c r="E2265" s="18" t="s">
        <v>26</v>
      </c>
      <c r="F2265" s="34">
        <v>41274</v>
      </c>
      <c r="G2265" s="20" t="s">
        <v>20623</v>
      </c>
      <c r="H2265" s="109"/>
      <c r="I2265" s="21">
        <v>169372.88</v>
      </c>
      <c r="J2265" s="21">
        <v>169372.88</v>
      </c>
      <c r="K2265" s="21">
        <v>169372.88</v>
      </c>
      <c r="L2265" s="21">
        <v>1532816.08</v>
      </c>
      <c r="M2265" s="21">
        <v>0</v>
      </c>
      <c r="N2265" s="21">
        <v>0</v>
      </c>
      <c r="O2265" s="21">
        <v>0</v>
      </c>
      <c r="P2265" s="125">
        <v>0</v>
      </c>
      <c r="Q2265" s="21">
        <v>0</v>
      </c>
      <c r="R2265" s="21">
        <v>169372.88</v>
      </c>
      <c r="S2265" s="21">
        <v>0</v>
      </c>
      <c r="T2265" s="21">
        <v>0</v>
      </c>
      <c r="U2265" s="125">
        <v>0</v>
      </c>
      <c r="V2265" s="21">
        <v>0</v>
      </c>
      <c r="W2265" s="34">
        <v>43570</v>
      </c>
      <c r="X2265" s="109"/>
    </row>
    <row r="2266" spans="2:24" x14ac:dyDescent="0.2">
      <c r="B2266" s="14" t="s">
        <v>20890</v>
      </c>
      <c r="C2266" s="33" t="s">
        <v>20889</v>
      </c>
      <c r="D2266" s="16" t="s">
        <v>20886</v>
      </c>
      <c r="E2266" s="18" t="s">
        <v>26</v>
      </c>
      <c r="F2266" s="34">
        <v>41172</v>
      </c>
      <c r="G2266" s="20" t="s">
        <v>112</v>
      </c>
      <c r="H2266" s="109"/>
      <c r="I2266" s="21">
        <v>5033635.55</v>
      </c>
      <c r="J2266" s="21">
        <v>5033635.55</v>
      </c>
      <c r="K2266" s="21">
        <v>5033635.55</v>
      </c>
      <c r="L2266" s="21">
        <v>5033635.55</v>
      </c>
      <c r="M2266" s="21">
        <v>0</v>
      </c>
      <c r="N2266" s="21">
        <v>0</v>
      </c>
      <c r="O2266" s="21">
        <v>0</v>
      </c>
      <c r="P2266" s="125">
        <v>0</v>
      </c>
      <c r="Q2266" s="21">
        <v>0</v>
      </c>
      <c r="R2266" s="21">
        <v>5033635.55</v>
      </c>
      <c r="S2266" s="21">
        <v>0</v>
      </c>
      <c r="T2266" s="21">
        <v>0</v>
      </c>
      <c r="U2266" s="125">
        <v>0</v>
      </c>
      <c r="V2266" s="21">
        <v>1194478.2</v>
      </c>
      <c r="W2266" s="34">
        <v>43079</v>
      </c>
      <c r="X2266" s="109"/>
    </row>
    <row r="2267" spans="2:24" x14ac:dyDescent="0.2">
      <c r="B2267" s="14" t="s">
        <v>20888</v>
      </c>
      <c r="C2267" s="33" t="s">
        <v>20887</v>
      </c>
      <c r="D2267" s="16" t="s">
        <v>20886</v>
      </c>
      <c r="E2267" s="18" t="s">
        <v>26</v>
      </c>
      <c r="F2267" s="34">
        <v>41172</v>
      </c>
      <c r="G2267" s="20" t="s">
        <v>112</v>
      </c>
      <c r="H2267" s="109"/>
      <c r="I2267" s="21">
        <v>4093757.5</v>
      </c>
      <c r="J2267" s="21">
        <v>4093757.5</v>
      </c>
      <c r="K2267" s="21">
        <v>4093757.5</v>
      </c>
      <c r="L2267" s="21">
        <v>4093757.5</v>
      </c>
      <c r="M2267" s="21">
        <v>0</v>
      </c>
      <c r="N2267" s="21">
        <v>0</v>
      </c>
      <c r="O2267" s="21">
        <v>0</v>
      </c>
      <c r="P2267" s="125">
        <v>0</v>
      </c>
      <c r="Q2267" s="21">
        <v>0</v>
      </c>
      <c r="R2267" s="21">
        <v>4093757.5</v>
      </c>
      <c r="S2267" s="21">
        <v>0</v>
      </c>
      <c r="T2267" s="21">
        <v>0</v>
      </c>
      <c r="U2267" s="125">
        <v>0</v>
      </c>
      <c r="V2267" s="21">
        <v>948746.99</v>
      </c>
      <c r="W2267" s="34">
        <v>43169</v>
      </c>
      <c r="X2267" s="109"/>
    </row>
    <row r="2268" spans="2:24" x14ac:dyDescent="0.2">
      <c r="B2268" s="14" t="s">
        <v>20885</v>
      </c>
      <c r="C2268" s="33" t="s">
        <v>5380</v>
      </c>
      <c r="D2268" s="16" t="s">
        <v>20884</v>
      </c>
      <c r="E2268" s="18" t="s">
        <v>26</v>
      </c>
      <c r="F2268" s="34">
        <v>41250</v>
      </c>
      <c r="G2268" s="20" t="s">
        <v>20623</v>
      </c>
      <c r="H2268" s="109"/>
      <c r="I2268" s="21">
        <v>326632.98</v>
      </c>
      <c r="J2268" s="21">
        <v>326632.98</v>
      </c>
      <c r="K2268" s="21">
        <v>326632.98</v>
      </c>
      <c r="L2268" s="21">
        <v>2791274.41</v>
      </c>
      <c r="M2268" s="21">
        <v>0</v>
      </c>
      <c r="N2268" s="21">
        <v>0</v>
      </c>
      <c r="O2268" s="21">
        <v>0</v>
      </c>
      <c r="P2268" s="125">
        <v>0</v>
      </c>
      <c r="Q2268" s="21">
        <v>0</v>
      </c>
      <c r="R2268" s="21">
        <v>326632.98</v>
      </c>
      <c r="S2268" s="21">
        <v>0</v>
      </c>
      <c r="T2268" s="21">
        <v>0</v>
      </c>
      <c r="U2268" s="125">
        <v>0</v>
      </c>
      <c r="V2268" s="21">
        <v>0</v>
      </c>
      <c r="W2268" s="34">
        <v>43383</v>
      </c>
      <c r="X2268" s="109"/>
    </row>
    <row r="2269" spans="2:24" x14ac:dyDescent="0.2">
      <c r="B2269" s="14" t="s">
        <v>20883</v>
      </c>
      <c r="C2269" s="33" t="s">
        <v>5297</v>
      </c>
      <c r="D2269" s="16" t="s">
        <v>20882</v>
      </c>
      <c r="E2269" s="18" t="s">
        <v>26</v>
      </c>
      <c r="F2269" s="34">
        <v>41274</v>
      </c>
      <c r="G2269" s="20" t="s">
        <v>20623</v>
      </c>
      <c r="H2269" s="109"/>
      <c r="I2269" s="21">
        <v>91118.07</v>
      </c>
      <c r="J2269" s="21">
        <v>91118.07</v>
      </c>
      <c r="K2269" s="21">
        <v>91118.07</v>
      </c>
      <c r="L2269" s="21">
        <v>2501572.06</v>
      </c>
      <c r="M2269" s="21">
        <v>0</v>
      </c>
      <c r="N2269" s="21">
        <v>0</v>
      </c>
      <c r="O2269" s="21">
        <v>0</v>
      </c>
      <c r="P2269" s="125">
        <v>0</v>
      </c>
      <c r="Q2269" s="21">
        <v>0</v>
      </c>
      <c r="R2269" s="21">
        <v>91118.07</v>
      </c>
      <c r="S2269" s="21">
        <v>0</v>
      </c>
      <c r="T2269" s="21">
        <v>0</v>
      </c>
      <c r="U2269" s="125">
        <v>0</v>
      </c>
      <c r="V2269" s="21">
        <v>0</v>
      </c>
      <c r="W2269" s="34">
        <v>46675</v>
      </c>
      <c r="X2269" s="109"/>
    </row>
    <row r="2270" spans="2:24" x14ac:dyDescent="0.2">
      <c r="B2270" s="14" t="s">
        <v>20881</v>
      </c>
      <c r="C2270" s="33" t="s">
        <v>5557</v>
      </c>
      <c r="D2270" s="16" t="s">
        <v>20880</v>
      </c>
      <c r="E2270" s="18" t="s">
        <v>26</v>
      </c>
      <c r="F2270" s="34">
        <v>41250</v>
      </c>
      <c r="G2270" s="20" t="s">
        <v>20623</v>
      </c>
      <c r="H2270" s="109"/>
      <c r="I2270" s="21">
        <v>674079.31</v>
      </c>
      <c r="J2270" s="21">
        <v>674079.31</v>
      </c>
      <c r="K2270" s="21">
        <v>682210.05</v>
      </c>
      <c r="L2270" s="21">
        <v>11466813.91</v>
      </c>
      <c r="M2270" s="21">
        <v>0</v>
      </c>
      <c r="N2270" s="21">
        <v>-1863.4</v>
      </c>
      <c r="O2270" s="21">
        <v>0</v>
      </c>
      <c r="P2270" s="125">
        <v>-1863.4</v>
      </c>
      <c r="Q2270" s="21">
        <v>0</v>
      </c>
      <c r="R2270" s="21">
        <v>674079.31</v>
      </c>
      <c r="S2270" s="21">
        <v>0</v>
      </c>
      <c r="T2270" s="21">
        <v>0</v>
      </c>
      <c r="U2270" s="125">
        <v>0</v>
      </c>
      <c r="V2270" s="21">
        <v>0</v>
      </c>
      <c r="W2270" s="34">
        <v>44936</v>
      </c>
      <c r="X2270" s="109"/>
    </row>
    <row r="2271" spans="2:24" x14ac:dyDescent="0.2">
      <c r="B2271" s="14" t="s">
        <v>20879</v>
      </c>
      <c r="C2271" s="33" t="s">
        <v>5437</v>
      </c>
      <c r="D2271" s="16" t="s">
        <v>20878</v>
      </c>
      <c r="E2271" s="18" t="s">
        <v>26</v>
      </c>
      <c r="F2271" s="34">
        <v>41246</v>
      </c>
      <c r="G2271" s="20" t="s">
        <v>20623</v>
      </c>
      <c r="H2271" s="109"/>
      <c r="I2271" s="21">
        <v>279589.71999999997</v>
      </c>
      <c r="J2271" s="21">
        <v>279589.71999999997</v>
      </c>
      <c r="K2271" s="21">
        <v>279589.71999999997</v>
      </c>
      <c r="L2271" s="21">
        <v>378495.65</v>
      </c>
      <c r="M2271" s="21">
        <v>0</v>
      </c>
      <c r="N2271" s="21">
        <v>0</v>
      </c>
      <c r="O2271" s="21">
        <v>0</v>
      </c>
      <c r="P2271" s="125">
        <v>0</v>
      </c>
      <c r="Q2271" s="21">
        <v>0</v>
      </c>
      <c r="R2271" s="21">
        <v>279589.71999999997</v>
      </c>
      <c r="S2271" s="21">
        <v>0</v>
      </c>
      <c r="T2271" s="21">
        <v>0</v>
      </c>
      <c r="U2271" s="125">
        <v>0</v>
      </c>
      <c r="V2271" s="21">
        <v>0</v>
      </c>
      <c r="W2271" s="34">
        <v>41379</v>
      </c>
      <c r="X2271" s="109"/>
    </row>
    <row r="2272" spans="2:24" x14ac:dyDescent="0.2">
      <c r="B2272" s="14" t="s">
        <v>20877</v>
      </c>
      <c r="C2272" s="33" t="s">
        <v>5371</v>
      </c>
      <c r="D2272" s="16" t="s">
        <v>20876</v>
      </c>
      <c r="E2272" s="18" t="s">
        <v>26</v>
      </c>
      <c r="F2272" s="34">
        <v>41274</v>
      </c>
      <c r="G2272" s="20" t="s">
        <v>20623</v>
      </c>
      <c r="H2272" s="109"/>
      <c r="I2272" s="21">
        <v>215965.71</v>
      </c>
      <c r="J2272" s="21">
        <v>215965.71</v>
      </c>
      <c r="K2272" s="21">
        <v>215965.71</v>
      </c>
      <c r="L2272" s="21">
        <v>1844957.74</v>
      </c>
      <c r="M2272" s="21">
        <v>0</v>
      </c>
      <c r="N2272" s="21">
        <v>0</v>
      </c>
      <c r="O2272" s="21">
        <v>0</v>
      </c>
      <c r="P2272" s="125">
        <v>0</v>
      </c>
      <c r="Q2272" s="21">
        <v>0</v>
      </c>
      <c r="R2272" s="21">
        <v>215965.71</v>
      </c>
      <c r="S2272" s="21">
        <v>0</v>
      </c>
      <c r="T2272" s="21">
        <v>0</v>
      </c>
      <c r="U2272" s="125">
        <v>0</v>
      </c>
      <c r="V2272" s="21">
        <v>0</v>
      </c>
      <c r="W2272" s="34">
        <v>43444</v>
      </c>
      <c r="X2272" s="109"/>
    </row>
    <row r="2273" spans="2:24" x14ac:dyDescent="0.2">
      <c r="B2273" s="14" t="s">
        <v>20875</v>
      </c>
      <c r="C2273" s="33" t="s">
        <v>5506</v>
      </c>
      <c r="D2273" s="16" t="s">
        <v>20874</v>
      </c>
      <c r="E2273" s="18" t="s">
        <v>26</v>
      </c>
      <c r="F2273" s="34">
        <v>41249</v>
      </c>
      <c r="G2273" s="20" t="s">
        <v>20623</v>
      </c>
      <c r="H2273" s="109"/>
      <c r="I2273" s="21">
        <v>150927.31</v>
      </c>
      <c r="J2273" s="21">
        <v>150927.31</v>
      </c>
      <c r="K2273" s="21">
        <v>150927.31</v>
      </c>
      <c r="L2273" s="21">
        <v>1328550.45</v>
      </c>
      <c r="M2273" s="21">
        <v>0</v>
      </c>
      <c r="N2273" s="21">
        <v>0</v>
      </c>
      <c r="O2273" s="21">
        <v>0</v>
      </c>
      <c r="P2273" s="125">
        <v>0</v>
      </c>
      <c r="Q2273" s="21">
        <v>0</v>
      </c>
      <c r="R2273" s="21">
        <v>150927.31</v>
      </c>
      <c r="S2273" s="21">
        <v>0</v>
      </c>
      <c r="T2273" s="21">
        <v>0</v>
      </c>
      <c r="U2273" s="125">
        <v>0</v>
      </c>
      <c r="V2273" s="21">
        <v>0</v>
      </c>
      <c r="W2273" s="34">
        <v>43480</v>
      </c>
      <c r="X2273" s="109"/>
    </row>
    <row r="2274" spans="2:24" x14ac:dyDescent="0.2">
      <c r="B2274" s="14" t="s">
        <v>20873</v>
      </c>
      <c r="C2274" s="33" t="s">
        <v>5539</v>
      </c>
      <c r="D2274" s="16" t="s">
        <v>20872</v>
      </c>
      <c r="E2274" s="18" t="s">
        <v>26</v>
      </c>
      <c r="F2274" s="34">
        <v>41274</v>
      </c>
      <c r="G2274" s="20" t="s">
        <v>20623</v>
      </c>
      <c r="H2274" s="109"/>
      <c r="I2274" s="21">
        <v>873134.12</v>
      </c>
      <c r="J2274" s="21">
        <v>873134.12</v>
      </c>
      <c r="K2274" s="21">
        <v>873134.12</v>
      </c>
      <c r="L2274" s="21">
        <v>5045237.2699999996</v>
      </c>
      <c r="M2274" s="21">
        <v>0</v>
      </c>
      <c r="N2274" s="21">
        <v>0</v>
      </c>
      <c r="O2274" s="21">
        <v>0</v>
      </c>
      <c r="P2274" s="125">
        <v>0</v>
      </c>
      <c r="Q2274" s="21">
        <v>0</v>
      </c>
      <c r="R2274" s="21">
        <v>873134.12</v>
      </c>
      <c r="S2274" s="21">
        <v>0</v>
      </c>
      <c r="T2274" s="21">
        <v>0</v>
      </c>
      <c r="U2274" s="125">
        <v>0</v>
      </c>
      <c r="V2274" s="21">
        <v>0</v>
      </c>
      <c r="W2274" s="34">
        <v>42750</v>
      </c>
      <c r="X2274" s="109"/>
    </row>
    <row r="2275" spans="2:24" x14ac:dyDescent="0.2">
      <c r="B2275" s="14" t="s">
        <v>20871</v>
      </c>
      <c r="C2275" s="33" t="s">
        <v>5455</v>
      </c>
      <c r="D2275" s="16" t="s">
        <v>20870</v>
      </c>
      <c r="E2275" s="18" t="s">
        <v>26</v>
      </c>
      <c r="F2275" s="34">
        <v>41249</v>
      </c>
      <c r="G2275" s="20" t="s">
        <v>20623</v>
      </c>
      <c r="H2275" s="109"/>
      <c r="I2275" s="21">
        <v>54397.35</v>
      </c>
      <c r="J2275" s="21">
        <v>54397.35</v>
      </c>
      <c r="K2275" s="21">
        <v>54397.35</v>
      </c>
      <c r="L2275" s="21">
        <v>1900197.38</v>
      </c>
      <c r="M2275" s="21">
        <v>0</v>
      </c>
      <c r="N2275" s="21">
        <v>0</v>
      </c>
      <c r="O2275" s="21">
        <v>0</v>
      </c>
      <c r="P2275" s="125">
        <v>0</v>
      </c>
      <c r="Q2275" s="21">
        <v>0</v>
      </c>
      <c r="R2275" s="21">
        <v>54397.35</v>
      </c>
      <c r="S2275" s="21">
        <v>0</v>
      </c>
      <c r="T2275" s="21">
        <v>0</v>
      </c>
      <c r="U2275" s="125">
        <v>0</v>
      </c>
      <c r="V2275" s="21">
        <v>0</v>
      </c>
      <c r="W2275" s="34">
        <v>46553</v>
      </c>
      <c r="X2275" s="109"/>
    </row>
    <row r="2276" spans="2:24" x14ac:dyDescent="0.2">
      <c r="B2276" s="14" t="s">
        <v>20869</v>
      </c>
      <c r="C2276" s="33" t="s">
        <v>5256</v>
      </c>
      <c r="D2276" s="16" t="s">
        <v>20868</v>
      </c>
      <c r="E2276" s="18" t="s">
        <v>26</v>
      </c>
      <c r="F2276" s="34">
        <v>41274</v>
      </c>
      <c r="G2276" s="20" t="s">
        <v>20623</v>
      </c>
      <c r="H2276" s="109"/>
      <c r="I2276" s="21">
        <v>1302692.18</v>
      </c>
      <c r="J2276" s="21">
        <v>1302692.18</v>
      </c>
      <c r="K2276" s="21">
        <v>1302692.18</v>
      </c>
      <c r="L2276" s="21">
        <v>2854604.4</v>
      </c>
      <c r="M2276" s="21">
        <v>0</v>
      </c>
      <c r="N2276" s="21">
        <v>0</v>
      </c>
      <c r="O2276" s="21">
        <v>0</v>
      </c>
      <c r="P2276" s="125">
        <v>0</v>
      </c>
      <c r="Q2276" s="21">
        <v>0</v>
      </c>
      <c r="R2276" s="21">
        <v>1302692.18</v>
      </c>
      <c r="S2276" s="21">
        <v>0</v>
      </c>
      <c r="T2276" s="21">
        <v>0</v>
      </c>
      <c r="U2276" s="125">
        <v>0</v>
      </c>
      <c r="V2276" s="21">
        <v>0</v>
      </c>
      <c r="W2276" s="34">
        <v>41685</v>
      </c>
      <c r="X2276" s="109"/>
    </row>
    <row r="2277" spans="2:24" x14ac:dyDescent="0.2">
      <c r="B2277" s="14" t="s">
        <v>20867</v>
      </c>
      <c r="C2277" s="33" t="s">
        <v>20866</v>
      </c>
      <c r="D2277" s="16" t="s">
        <v>20865</v>
      </c>
      <c r="E2277" s="18" t="s">
        <v>26</v>
      </c>
      <c r="F2277" s="34">
        <v>41087</v>
      </c>
      <c r="G2277" s="20" t="s">
        <v>112</v>
      </c>
      <c r="H2277" s="109"/>
      <c r="I2277" s="21">
        <v>1094163.03</v>
      </c>
      <c r="J2277" s="21">
        <v>1094163.03</v>
      </c>
      <c r="K2277" s="21">
        <v>1175132.19</v>
      </c>
      <c r="L2277" s="21">
        <v>1139174.1200000001</v>
      </c>
      <c r="M2277" s="21">
        <v>0</v>
      </c>
      <c r="N2277" s="21">
        <v>-45011.09</v>
      </c>
      <c r="O2277" s="21">
        <v>0</v>
      </c>
      <c r="P2277" s="125">
        <v>-45011.09</v>
      </c>
      <c r="Q2277" s="21">
        <v>0</v>
      </c>
      <c r="R2277" s="21">
        <v>1094163.03</v>
      </c>
      <c r="S2277" s="21">
        <v>0</v>
      </c>
      <c r="T2277" s="21">
        <v>0</v>
      </c>
      <c r="U2277" s="125">
        <v>0</v>
      </c>
      <c r="V2277" s="21">
        <v>300680.36</v>
      </c>
      <c r="W2277" s="34">
        <v>43739</v>
      </c>
      <c r="X2277" s="109"/>
    </row>
    <row r="2278" spans="2:24" x14ac:dyDescent="0.2">
      <c r="B2278" s="14" t="s">
        <v>20864</v>
      </c>
      <c r="C2278" s="33" t="s">
        <v>5530</v>
      </c>
      <c r="D2278" s="16" t="s">
        <v>20863</v>
      </c>
      <c r="E2278" s="18" t="s">
        <v>26</v>
      </c>
      <c r="F2278" s="34">
        <v>41270</v>
      </c>
      <c r="G2278" s="20" t="s">
        <v>20623</v>
      </c>
      <c r="H2278" s="109"/>
      <c r="I2278" s="21">
        <v>450187.98</v>
      </c>
      <c r="J2278" s="21">
        <v>450187.98</v>
      </c>
      <c r="K2278" s="21">
        <v>450187.98</v>
      </c>
      <c r="L2278" s="21">
        <v>4335681.5599999996</v>
      </c>
      <c r="M2278" s="21">
        <v>0</v>
      </c>
      <c r="N2278" s="21">
        <v>0</v>
      </c>
      <c r="O2278" s="21">
        <v>0</v>
      </c>
      <c r="P2278" s="125">
        <v>0</v>
      </c>
      <c r="Q2278" s="21">
        <v>0</v>
      </c>
      <c r="R2278" s="21">
        <v>450187.98</v>
      </c>
      <c r="S2278" s="21">
        <v>0</v>
      </c>
      <c r="T2278" s="21">
        <v>0</v>
      </c>
      <c r="U2278" s="125">
        <v>0</v>
      </c>
      <c r="V2278" s="21">
        <v>0</v>
      </c>
      <c r="W2278" s="34">
        <v>43631</v>
      </c>
      <c r="X2278" s="109"/>
    </row>
    <row r="2279" spans="2:24" x14ac:dyDescent="0.2">
      <c r="B2279" s="14" t="s">
        <v>20862</v>
      </c>
      <c r="C2279" s="33" t="s">
        <v>5512</v>
      </c>
      <c r="D2279" s="16" t="s">
        <v>20861</v>
      </c>
      <c r="E2279" s="18" t="s">
        <v>26</v>
      </c>
      <c r="F2279" s="34">
        <v>41269</v>
      </c>
      <c r="G2279" s="20" t="s">
        <v>20623</v>
      </c>
      <c r="H2279" s="109"/>
      <c r="I2279" s="21">
        <v>454429.23</v>
      </c>
      <c r="J2279" s="21">
        <v>454429.23</v>
      </c>
      <c r="K2279" s="21">
        <v>470383.33</v>
      </c>
      <c r="L2279" s="21">
        <v>9076062.8399999999</v>
      </c>
      <c r="M2279" s="21">
        <v>0</v>
      </c>
      <c r="N2279" s="21">
        <v>-18498.93</v>
      </c>
      <c r="O2279" s="21">
        <v>0</v>
      </c>
      <c r="P2279" s="125">
        <v>-18498.93</v>
      </c>
      <c r="Q2279" s="21">
        <v>0</v>
      </c>
      <c r="R2279" s="21">
        <v>454429.23</v>
      </c>
      <c r="S2279" s="21">
        <v>0</v>
      </c>
      <c r="T2279" s="21">
        <v>0</v>
      </c>
      <c r="U2279" s="125">
        <v>0</v>
      </c>
      <c r="V2279" s="21">
        <v>0</v>
      </c>
      <c r="W2279" s="34">
        <v>45078</v>
      </c>
      <c r="X2279" s="109"/>
    </row>
    <row r="2280" spans="2:24" x14ac:dyDescent="0.2">
      <c r="B2280" s="14" t="s">
        <v>20860</v>
      </c>
      <c r="C2280" s="33" t="s">
        <v>5497</v>
      </c>
      <c r="D2280" s="16" t="s">
        <v>20859</v>
      </c>
      <c r="E2280" s="18" t="s">
        <v>26</v>
      </c>
      <c r="F2280" s="34">
        <v>41246</v>
      </c>
      <c r="G2280" s="20" t="s">
        <v>20623</v>
      </c>
      <c r="H2280" s="109"/>
      <c r="I2280" s="21">
        <v>446487.37</v>
      </c>
      <c r="J2280" s="21">
        <v>446487.37</v>
      </c>
      <c r="K2280" s="21">
        <v>446487.37</v>
      </c>
      <c r="L2280" s="21">
        <v>18908823.859999999</v>
      </c>
      <c r="M2280" s="21">
        <v>0</v>
      </c>
      <c r="N2280" s="21">
        <v>0</v>
      </c>
      <c r="O2280" s="21">
        <v>0</v>
      </c>
      <c r="P2280" s="125">
        <v>0</v>
      </c>
      <c r="Q2280" s="21">
        <v>0</v>
      </c>
      <c r="R2280" s="21">
        <v>446487.37</v>
      </c>
      <c r="S2280" s="21">
        <v>0</v>
      </c>
      <c r="T2280" s="21">
        <v>0</v>
      </c>
      <c r="U2280" s="125">
        <v>0</v>
      </c>
      <c r="V2280" s="21">
        <v>0</v>
      </c>
      <c r="W2280" s="34">
        <v>48396</v>
      </c>
      <c r="X2280" s="109"/>
    </row>
    <row r="2281" spans="2:24" x14ac:dyDescent="0.2">
      <c r="B2281" s="14" t="s">
        <v>20858</v>
      </c>
      <c r="C2281" s="33" t="s">
        <v>5485</v>
      </c>
      <c r="D2281" s="16" t="s">
        <v>20857</v>
      </c>
      <c r="E2281" s="18" t="s">
        <v>26</v>
      </c>
      <c r="F2281" s="34">
        <v>41248</v>
      </c>
      <c r="G2281" s="20" t="s">
        <v>20623</v>
      </c>
      <c r="H2281" s="109"/>
      <c r="I2281" s="21">
        <v>79611.97</v>
      </c>
      <c r="J2281" s="21">
        <v>79611.97</v>
      </c>
      <c r="K2281" s="21">
        <v>79611.97</v>
      </c>
      <c r="L2281" s="21">
        <v>1019800.23</v>
      </c>
      <c r="M2281" s="21">
        <v>0</v>
      </c>
      <c r="N2281" s="21">
        <v>0</v>
      </c>
      <c r="O2281" s="21">
        <v>0</v>
      </c>
      <c r="P2281" s="125">
        <v>0</v>
      </c>
      <c r="Q2281" s="21">
        <v>0</v>
      </c>
      <c r="R2281" s="21">
        <v>79611.97</v>
      </c>
      <c r="S2281" s="21">
        <v>0</v>
      </c>
      <c r="T2281" s="21">
        <v>0</v>
      </c>
      <c r="U2281" s="125">
        <v>0</v>
      </c>
      <c r="V2281" s="21">
        <v>0</v>
      </c>
      <c r="W2281" s="34">
        <v>44211</v>
      </c>
      <c r="X2281" s="109"/>
    </row>
    <row r="2282" spans="2:24" x14ac:dyDescent="0.2">
      <c r="B2282" s="14" t="s">
        <v>20856</v>
      </c>
      <c r="C2282" s="33" t="s">
        <v>5467</v>
      </c>
      <c r="D2282" s="16" t="s">
        <v>20855</v>
      </c>
      <c r="E2282" s="18" t="s">
        <v>26</v>
      </c>
      <c r="F2282" s="34">
        <v>41246</v>
      </c>
      <c r="G2282" s="20" t="s">
        <v>20623</v>
      </c>
      <c r="H2282" s="109"/>
      <c r="I2282" s="21">
        <v>383617.11</v>
      </c>
      <c r="J2282" s="21">
        <v>383617.11</v>
      </c>
      <c r="K2282" s="21">
        <v>383617.11</v>
      </c>
      <c r="L2282" s="21">
        <v>9220154.3100000005</v>
      </c>
      <c r="M2282" s="21">
        <v>0</v>
      </c>
      <c r="N2282" s="21">
        <v>0</v>
      </c>
      <c r="O2282" s="21">
        <v>0</v>
      </c>
      <c r="P2282" s="125">
        <v>0</v>
      </c>
      <c r="Q2282" s="21">
        <v>0</v>
      </c>
      <c r="R2282" s="21">
        <v>383617.11</v>
      </c>
      <c r="S2282" s="21">
        <v>0</v>
      </c>
      <c r="T2282" s="21">
        <v>0</v>
      </c>
      <c r="U2282" s="125">
        <v>0</v>
      </c>
      <c r="V2282" s="21">
        <v>0</v>
      </c>
      <c r="W2282" s="34">
        <v>45397</v>
      </c>
      <c r="X2282" s="109"/>
    </row>
    <row r="2283" spans="2:24" x14ac:dyDescent="0.2">
      <c r="B2283" s="14" t="s">
        <v>20854</v>
      </c>
      <c r="C2283" s="33" t="s">
        <v>5422</v>
      </c>
      <c r="D2283" s="16" t="s">
        <v>20853</v>
      </c>
      <c r="E2283" s="18" t="s">
        <v>26</v>
      </c>
      <c r="F2283" s="34">
        <v>41241</v>
      </c>
      <c r="G2283" s="20" t="s">
        <v>20623</v>
      </c>
      <c r="H2283" s="109"/>
      <c r="I2283" s="21">
        <v>136317.53</v>
      </c>
      <c r="J2283" s="21">
        <v>136317.53</v>
      </c>
      <c r="K2283" s="21">
        <v>136961.49</v>
      </c>
      <c r="L2283" s="21">
        <v>3740072.12</v>
      </c>
      <c r="M2283" s="21">
        <v>0</v>
      </c>
      <c r="N2283" s="21">
        <v>-786.61</v>
      </c>
      <c r="O2283" s="21">
        <v>0</v>
      </c>
      <c r="P2283" s="125">
        <v>-786.61</v>
      </c>
      <c r="Q2283" s="21">
        <v>0</v>
      </c>
      <c r="R2283" s="21">
        <v>136317.53</v>
      </c>
      <c r="S2283" s="21">
        <v>0</v>
      </c>
      <c r="T2283" s="21">
        <v>0</v>
      </c>
      <c r="U2283" s="125">
        <v>0</v>
      </c>
      <c r="V2283" s="21">
        <v>0</v>
      </c>
      <c r="W2283" s="34">
        <v>45731</v>
      </c>
      <c r="X2283" s="109"/>
    </row>
    <row r="2284" spans="2:24" x14ac:dyDescent="0.2">
      <c r="B2284" s="14" t="s">
        <v>20852</v>
      </c>
      <c r="C2284" s="33" t="s">
        <v>5365</v>
      </c>
      <c r="D2284" s="16" t="s">
        <v>20851</v>
      </c>
      <c r="E2284" s="18" t="s">
        <v>26</v>
      </c>
      <c r="F2284" s="34">
        <v>41248</v>
      </c>
      <c r="G2284" s="20" t="s">
        <v>20623</v>
      </c>
      <c r="H2284" s="109"/>
      <c r="I2284" s="21">
        <v>141048.82999999999</v>
      </c>
      <c r="J2284" s="21">
        <v>141048.82999999999</v>
      </c>
      <c r="K2284" s="21">
        <v>141048.82999999999</v>
      </c>
      <c r="L2284" s="21">
        <v>3273040.55</v>
      </c>
      <c r="M2284" s="21">
        <v>0</v>
      </c>
      <c r="N2284" s="21">
        <v>0</v>
      </c>
      <c r="O2284" s="21">
        <v>0</v>
      </c>
      <c r="P2284" s="125">
        <v>0</v>
      </c>
      <c r="Q2284" s="21">
        <v>0</v>
      </c>
      <c r="R2284" s="21">
        <v>141048.82999999999</v>
      </c>
      <c r="S2284" s="21">
        <v>0</v>
      </c>
      <c r="T2284" s="21">
        <v>0</v>
      </c>
      <c r="U2284" s="125">
        <v>0</v>
      </c>
      <c r="V2284" s="21">
        <v>0</v>
      </c>
      <c r="W2284" s="34">
        <v>46037</v>
      </c>
      <c r="X2284" s="109"/>
    </row>
    <row r="2285" spans="2:24" x14ac:dyDescent="0.2">
      <c r="B2285" s="14" t="s">
        <v>20850</v>
      </c>
      <c r="C2285" s="33" t="s">
        <v>5362</v>
      </c>
      <c r="D2285" s="16" t="s">
        <v>20849</v>
      </c>
      <c r="E2285" s="18" t="s">
        <v>26</v>
      </c>
      <c r="F2285" s="34">
        <v>41246</v>
      </c>
      <c r="G2285" s="20" t="s">
        <v>20623</v>
      </c>
      <c r="H2285" s="109"/>
      <c r="I2285" s="21">
        <v>183172.08</v>
      </c>
      <c r="J2285" s="21">
        <v>183172.08</v>
      </c>
      <c r="K2285" s="21">
        <v>183172.08</v>
      </c>
      <c r="L2285" s="21">
        <v>2491309.2200000002</v>
      </c>
      <c r="M2285" s="21">
        <v>0</v>
      </c>
      <c r="N2285" s="21">
        <v>0</v>
      </c>
      <c r="O2285" s="21">
        <v>0</v>
      </c>
      <c r="P2285" s="125">
        <v>0</v>
      </c>
      <c r="Q2285" s="21">
        <v>0</v>
      </c>
      <c r="R2285" s="21">
        <v>183172.08</v>
      </c>
      <c r="S2285" s="21">
        <v>0</v>
      </c>
      <c r="T2285" s="21">
        <v>0</v>
      </c>
      <c r="U2285" s="125">
        <v>0</v>
      </c>
      <c r="V2285" s="21">
        <v>0</v>
      </c>
      <c r="W2285" s="34">
        <v>44180</v>
      </c>
      <c r="X2285" s="109"/>
    </row>
    <row r="2286" spans="2:24" x14ac:dyDescent="0.2">
      <c r="B2286" s="14" t="s">
        <v>20848</v>
      </c>
      <c r="C2286" s="33" t="s">
        <v>5353</v>
      </c>
      <c r="D2286" s="16" t="s">
        <v>20847</v>
      </c>
      <c r="E2286" s="18" t="s">
        <v>26</v>
      </c>
      <c r="F2286" s="34">
        <v>41246</v>
      </c>
      <c r="G2286" s="20" t="s">
        <v>20623</v>
      </c>
      <c r="H2286" s="109"/>
      <c r="I2286" s="21">
        <v>797813.77</v>
      </c>
      <c r="J2286" s="21">
        <v>797813.77</v>
      </c>
      <c r="K2286" s="21">
        <v>797813.77</v>
      </c>
      <c r="L2286" s="21">
        <v>16179441.880000001</v>
      </c>
      <c r="M2286" s="21">
        <v>0</v>
      </c>
      <c r="N2286" s="21">
        <v>0</v>
      </c>
      <c r="O2286" s="21">
        <v>0</v>
      </c>
      <c r="P2286" s="125">
        <v>0</v>
      </c>
      <c r="Q2286" s="21">
        <v>0</v>
      </c>
      <c r="R2286" s="21">
        <v>797813.77</v>
      </c>
      <c r="S2286" s="21">
        <v>0</v>
      </c>
      <c r="T2286" s="21">
        <v>0</v>
      </c>
      <c r="U2286" s="125">
        <v>0</v>
      </c>
      <c r="V2286" s="21">
        <v>0</v>
      </c>
      <c r="W2286" s="34">
        <v>45580</v>
      </c>
      <c r="X2286" s="109"/>
    </row>
    <row r="2287" spans="2:24" x14ac:dyDescent="0.2">
      <c r="B2287" s="14" t="s">
        <v>20846</v>
      </c>
      <c r="C2287" s="33" t="s">
        <v>5335</v>
      </c>
      <c r="D2287" s="16" t="s">
        <v>20845</v>
      </c>
      <c r="E2287" s="18" t="s">
        <v>26</v>
      </c>
      <c r="F2287" s="34">
        <v>41255</v>
      </c>
      <c r="G2287" s="20" t="s">
        <v>20623</v>
      </c>
      <c r="H2287" s="109"/>
      <c r="I2287" s="21">
        <v>2169213.15</v>
      </c>
      <c r="J2287" s="21">
        <v>2169213.15</v>
      </c>
      <c r="K2287" s="21">
        <v>2097275.5299999998</v>
      </c>
      <c r="L2287" s="21">
        <v>8257466.1299999999</v>
      </c>
      <c r="M2287" s="21">
        <v>0</v>
      </c>
      <c r="N2287" s="21">
        <v>5196.7</v>
      </c>
      <c r="O2287" s="21">
        <v>0</v>
      </c>
      <c r="P2287" s="125">
        <v>5196.7</v>
      </c>
      <c r="Q2287" s="21">
        <v>0</v>
      </c>
      <c r="R2287" s="21">
        <v>2169213.15</v>
      </c>
      <c r="S2287" s="21">
        <v>0</v>
      </c>
      <c r="T2287" s="21">
        <v>0</v>
      </c>
      <c r="U2287" s="125">
        <v>0</v>
      </c>
      <c r="V2287" s="21">
        <v>0</v>
      </c>
      <c r="W2287" s="34">
        <v>42231</v>
      </c>
      <c r="X2287" s="109"/>
    </row>
    <row r="2288" spans="2:24" x14ac:dyDescent="0.2">
      <c r="B2288" s="14" t="s">
        <v>20844</v>
      </c>
      <c r="C2288" s="33" t="s">
        <v>5327</v>
      </c>
      <c r="D2288" s="16" t="s">
        <v>20843</v>
      </c>
      <c r="E2288" s="18" t="s">
        <v>26</v>
      </c>
      <c r="F2288" s="34">
        <v>41246</v>
      </c>
      <c r="G2288" s="20" t="s">
        <v>20623</v>
      </c>
      <c r="H2288" s="109"/>
      <c r="I2288" s="21">
        <v>624475.69999999995</v>
      </c>
      <c r="J2288" s="21">
        <v>624475.69999999995</v>
      </c>
      <c r="K2288" s="21">
        <v>624475.69999999995</v>
      </c>
      <c r="L2288" s="21">
        <v>12182501.119999999</v>
      </c>
      <c r="M2288" s="21">
        <v>0</v>
      </c>
      <c r="N2288" s="21">
        <v>0</v>
      </c>
      <c r="O2288" s="21">
        <v>0</v>
      </c>
      <c r="P2288" s="125">
        <v>0</v>
      </c>
      <c r="Q2288" s="21">
        <v>0</v>
      </c>
      <c r="R2288" s="21">
        <v>624475.69999999995</v>
      </c>
      <c r="S2288" s="21">
        <v>0</v>
      </c>
      <c r="T2288" s="21">
        <v>0</v>
      </c>
      <c r="U2288" s="125">
        <v>0</v>
      </c>
      <c r="V2288" s="21">
        <v>0</v>
      </c>
      <c r="W2288" s="34">
        <v>45323</v>
      </c>
      <c r="X2288" s="109"/>
    </row>
    <row r="2289" spans="2:24" x14ac:dyDescent="0.2">
      <c r="B2289" s="14" t="s">
        <v>20842</v>
      </c>
      <c r="C2289" s="33" t="s">
        <v>5318</v>
      </c>
      <c r="D2289" s="16" t="s">
        <v>5317</v>
      </c>
      <c r="E2289" s="18" t="s">
        <v>26</v>
      </c>
      <c r="F2289" s="34">
        <v>41248</v>
      </c>
      <c r="G2289" s="20" t="s">
        <v>20623</v>
      </c>
      <c r="H2289" s="109"/>
      <c r="I2289" s="21">
        <v>89180.21</v>
      </c>
      <c r="J2289" s="21">
        <v>89180.21</v>
      </c>
      <c r="K2289" s="21">
        <v>89180.21</v>
      </c>
      <c r="L2289" s="21">
        <v>2239871.0299999998</v>
      </c>
      <c r="M2289" s="21">
        <v>0</v>
      </c>
      <c r="N2289" s="21">
        <v>0</v>
      </c>
      <c r="O2289" s="21">
        <v>0</v>
      </c>
      <c r="P2289" s="125">
        <v>0</v>
      </c>
      <c r="Q2289" s="21">
        <v>0</v>
      </c>
      <c r="R2289" s="21">
        <v>89180.21</v>
      </c>
      <c r="S2289" s="21">
        <v>0</v>
      </c>
      <c r="T2289" s="21">
        <v>0</v>
      </c>
      <c r="U2289" s="125">
        <v>0</v>
      </c>
      <c r="V2289" s="21">
        <v>0</v>
      </c>
      <c r="W2289" s="34">
        <v>46600</v>
      </c>
      <c r="X2289" s="109"/>
    </row>
    <row r="2290" spans="2:24" x14ac:dyDescent="0.2">
      <c r="B2290" s="14" t="s">
        <v>20841</v>
      </c>
      <c r="C2290" s="33" t="s">
        <v>5315</v>
      </c>
      <c r="D2290" s="16" t="s">
        <v>20840</v>
      </c>
      <c r="E2290" s="18" t="s">
        <v>26</v>
      </c>
      <c r="F2290" s="34">
        <v>41274</v>
      </c>
      <c r="G2290" s="20" t="s">
        <v>20623</v>
      </c>
      <c r="H2290" s="109"/>
      <c r="I2290" s="21">
        <v>172201.29</v>
      </c>
      <c r="J2290" s="21">
        <v>172201.29</v>
      </c>
      <c r="K2290" s="21">
        <v>172201.29</v>
      </c>
      <c r="L2290" s="21">
        <v>2346738.44</v>
      </c>
      <c r="M2290" s="21">
        <v>0</v>
      </c>
      <c r="N2290" s="21">
        <v>0</v>
      </c>
      <c r="O2290" s="21">
        <v>0</v>
      </c>
      <c r="P2290" s="125">
        <v>0</v>
      </c>
      <c r="Q2290" s="21">
        <v>0</v>
      </c>
      <c r="R2290" s="21">
        <v>172201.29</v>
      </c>
      <c r="S2290" s="21">
        <v>0</v>
      </c>
      <c r="T2290" s="21">
        <v>0</v>
      </c>
      <c r="U2290" s="125">
        <v>0</v>
      </c>
      <c r="V2290" s="21">
        <v>0</v>
      </c>
      <c r="W2290" s="34">
        <v>44331</v>
      </c>
      <c r="X2290" s="109"/>
    </row>
    <row r="2291" spans="2:24" x14ac:dyDescent="0.2">
      <c r="B2291" s="14" t="s">
        <v>20839</v>
      </c>
      <c r="C2291" s="33" t="s">
        <v>5294</v>
      </c>
      <c r="D2291" s="16" t="s">
        <v>20838</v>
      </c>
      <c r="E2291" s="18" t="s">
        <v>26</v>
      </c>
      <c r="F2291" s="34">
        <v>41248</v>
      </c>
      <c r="G2291" s="20" t="s">
        <v>20623</v>
      </c>
      <c r="H2291" s="109"/>
      <c r="I2291" s="21">
        <v>134636.37</v>
      </c>
      <c r="J2291" s="21">
        <v>134636.37</v>
      </c>
      <c r="K2291" s="21">
        <v>145839.46</v>
      </c>
      <c r="L2291" s="21">
        <v>1286617.5</v>
      </c>
      <c r="M2291" s="21">
        <v>0</v>
      </c>
      <c r="N2291" s="21">
        <v>-1375.52</v>
      </c>
      <c r="O2291" s="21">
        <v>0</v>
      </c>
      <c r="P2291" s="125">
        <v>-1375.52</v>
      </c>
      <c r="Q2291" s="21">
        <v>0</v>
      </c>
      <c r="R2291" s="21">
        <v>134636.37</v>
      </c>
      <c r="S2291" s="21">
        <v>0</v>
      </c>
      <c r="T2291" s="21">
        <v>0</v>
      </c>
      <c r="U2291" s="125">
        <v>0</v>
      </c>
      <c r="V2291" s="21">
        <v>0</v>
      </c>
      <c r="W2291" s="34">
        <v>43405</v>
      </c>
      <c r="X2291" s="109"/>
    </row>
    <row r="2292" spans="2:24" x14ac:dyDescent="0.2">
      <c r="B2292" s="14" t="s">
        <v>20837</v>
      </c>
      <c r="C2292" s="33" t="s">
        <v>5288</v>
      </c>
      <c r="D2292" s="16" t="s">
        <v>20836</v>
      </c>
      <c r="E2292" s="18" t="s">
        <v>26</v>
      </c>
      <c r="F2292" s="34">
        <v>41274</v>
      </c>
      <c r="G2292" s="20" t="s">
        <v>20623</v>
      </c>
      <c r="H2292" s="109"/>
      <c r="I2292" s="21">
        <v>147363.51999999999</v>
      </c>
      <c r="J2292" s="21">
        <v>147363.51999999999</v>
      </c>
      <c r="K2292" s="21">
        <v>147363.51999999999</v>
      </c>
      <c r="L2292" s="21">
        <v>2273491.4500000002</v>
      </c>
      <c r="M2292" s="21">
        <v>0</v>
      </c>
      <c r="N2292" s="21">
        <v>0</v>
      </c>
      <c r="O2292" s="21">
        <v>0</v>
      </c>
      <c r="P2292" s="125">
        <v>0</v>
      </c>
      <c r="Q2292" s="21">
        <v>0</v>
      </c>
      <c r="R2292" s="21">
        <v>147363.51999999999</v>
      </c>
      <c r="S2292" s="21">
        <v>0</v>
      </c>
      <c r="T2292" s="21">
        <v>0</v>
      </c>
      <c r="U2292" s="125">
        <v>0</v>
      </c>
      <c r="V2292" s="21">
        <v>0</v>
      </c>
      <c r="W2292" s="34">
        <v>44666</v>
      </c>
      <c r="X2292" s="109"/>
    </row>
    <row r="2293" spans="2:24" x14ac:dyDescent="0.2">
      <c r="B2293" s="14" t="s">
        <v>20835</v>
      </c>
      <c r="C2293" s="33" t="s">
        <v>5285</v>
      </c>
      <c r="D2293" s="16" t="s">
        <v>20834</v>
      </c>
      <c r="E2293" s="18" t="s">
        <v>26</v>
      </c>
      <c r="F2293" s="34">
        <v>41274</v>
      </c>
      <c r="G2293" s="20" t="s">
        <v>20623</v>
      </c>
      <c r="H2293" s="109"/>
      <c r="I2293" s="21">
        <v>73676.61</v>
      </c>
      <c r="J2293" s="21">
        <v>73676.61</v>
      </c>
      <c r="K2293" s="21">
        <v>73676.61</v>
      </c>
      <c r="L2293" s="21">
        <v>2437164.23</v>
      </c>
      <c r="M2293" s="21">
        <v>0</v>
      </c>
      <c r="N2293" s="21">
        <v>0</v>
      </c>
      <c r="O2293" s="21">
        <v>0</v>
      </c>
      <c r="P2293" s="125">
        <v>0</v>
      </c>
      <c r="Q2293" s="21">
        <v>0</v>
      </c>
      <c r="R2293" s="21">
        <v>73676.61</v>
      </c>
      <c r="S2293" s="21">
        <v>0</v>
      </c>
      <c r="T2293" s="21">
        <v>0</v>
      </c>
      <c r="U2293" s="125">
        <v>0</v>
      </c>
      <c r="V2293" s="21">
        <v>0</v>
      </c>
      <c r="W2293" s="34">
        <v>46767</v>
      </c>
      <c r="X2293" s="109"/>
    </row>
    <row r="2294" spans="2:24" x14ac:dyDescent="0.2">
      <c r="B2294" s="14" t="s">
        <v>20833</v>
      </c>
      <c r="C2294" s="33" t="s">
        <v>5264</v>
      </c>
      <c r="D2294" s="16" t="s">
        <v>20831</v>
      </c>
      <c r="E2294" s="18" t="s">
        <v>26</v>
      </c>
      <c r="F2294" s="34">
        <v>40911</v>
      </c>
      <c r="G2294" s="20" t="s">
        <v>20623</v>
      </c>
      <c r="H2294" s="109"/>
      <c r="I2294" s="21">
        <v>2603264.5299999998</v>
      </c>
      <c r="J2294" s="21">
        <v>2603264.5299999998</v>
      </c>
      <c r="K2294" s="21">
        <v>2603264.5299999998</v>
      </c>
      <c r="L2294" s="21">
        <v>7360209.5800000001</v>
      </c>
      <c r="M2294" s="21">
        <v>0</v>
      </c>
      <c r="N2294" s="21">
        <v>0</v>
      </c>
      <c r="O2294" s="21">
        <v>0</v>
      </c>
      <c r="P2294" s="125">
        <v>0</v>
      </c>
      <c r="Q2294" s="21">
        <v>0</v>
      </c>
      <c r="R2294" s="21">
        <v>2603264.5299999998</v>
      </c>
      <c r="S2294" s="21">
        <v>0</v>
      </c>
      <c r="T2294" s="21">
        <v>0</v>
      </c>
      <c r="U2294" s="125">
        <v>0</v>
      </c>
      <c r="V2294" s="21">
        <v>0</v>
      </c>
      <c r="W2294" s="34">
        <v>42371</v>
      </c>
      <c r="X2294" s="109"/>
    </row>
    <row r="2295" spans="2:24" x14ac:dyDescent="0.2">
      <c r="B2295" s="14" t="s">
        <v>20832</v>
      </c>
      <c r="C2295" s="33" t="s">
        <v>5262</v>
      </c>
      <c r="D2295" s="16" t="s">
        <v>20831</v>
      </c>
      <c r="E2295" s="18" t="s">
        <v>26</v>
      </c>
      <c r="F2295" s="34">
        <v>40911</v>
      </c>
      <c r="G2295" s="20" t="s">
        <v>20623</v>
      </c>
      <c r="H2295" s="109"/>
      <c r="I2295" s="21">
        <v>2957106.32</v>
      </c>
      <c r="J2295" s="21">
        <v>2957106.32</v>
      </c>
      <c r="K2295" s="21">
        <v>2957106.32</v>
      </c>
      <c r="L2295" s="21">
        <v>8360626.4199999999</v>
      </c>
      <c r="M2295" s="21">
        <v>0</v>
      </c>
      <c r="N2295" s="21">
        <v>0</v>
      </c>
      <c r="O2295" s="21">
        <v>0</v>
      </c>
      <c r="P2295" s="125">
        <v>0</v>
      </c>
      <c r="Q2295" s="21">
        <v>0</v>
      </c>
      <c r="R2295" s="21">
        <v>2957106.32</v>
      </c>
      <c r="S2295" s="21">
        <v>0</v>
      </c>
      <c r="T2295" s="21">
        <v>0</v>
      </c>
      <c r="U2295" s="125">
        <v>0</v>
      </c>
      <c r="V2295" s="21">
        <v>0</v>
      </c>
      <c r="W2295" s="34">
        <v>42371</v>
      </c>
      <c r="X2295" s="109"/>
    </row>
    <row r="2296" spans="2:24" x14ac:dyDescent="0.2">
      <c r="B2296" s="14" t="s">
        <v>20830</v>
      </c>
      <c r="C2296" s="33" t="s">
        <v>5209</v>
      </c>
      <c r="D2296" s="16" t="s">
        <v>20829</v>
      </c>
      <c r="E2296" s="18" t="s">
        <v>26</v>
      </c>
      <c r="F2296" s="34">
        <v>41248</v>
      </c>
      <c r="G2296" s="20" t="s">
        <v>20623</v>
      </c>
      <c r="H2296" s="109"/>
      <c r="I2296" s="21">
        <v>111735.58</v>
      </c>
      <c r="J2296" s="21">
        <v>111735.58</v>
      </c>
      <c r="K2296" s="21">
        <v>119755.29</v>
      </c>
      <c r="L2296" s="21">
        <v>1125621.6299999999</v>
      </c>
      <c r="M2296" s="21">
        <v>0</v>
      </c>
      <c r="N2296" s="21">
        <v>-1006.49</v>
      </c>
      <c r="O2296" s="21">
        <v>0</v>
      </c>
      <c r="P2296" s="125">
        <v>-1006.49</v>
      </c>
      <c r="Q2296" s="21">
        <v>0</v>
      </c>
      <c r="R2296" s="21">
        <v>111735.58</v>
      </c>
      <c r="S2296" s="21">
        <v>0</v>
      </c>
      <c r="T2296" s="21">
        <v>0</v>
      </c>
      <c r="U2296" s="125">
        <v>0</v>
      </c>
      <c r="V2296" s="21">
        <v>0</v>
      </c>
      <c r="W2296" s="34">
        <v>43586</v>
      </c>
      <c r="X2296" s="109"/>
    </row>
    <row r="2297" spans="2:24" x14ac:dyDescent="0.2">
      <c r="B2297" s="14" t="s">
        <v>20828</v>
      </c>
      <c r="C2297" s="33" t="s">
        <v>5206</v>
      </c>
      <c r="D2297" s="16" t="s">
        <v>20827</v>
      </c>
      <c r="E2297" s="18" t="s">
        <v>26</v>
      </c>
      <c r="F2297" s="34">
        <v>41269</v>
      </c>
      <c r="G2297" s="20" t="s">
        <v>20623</v>
      </c>
      <c r="H2297" s="109"/>
      <c r="I2297" s="21">
        <v>382570.64</v>
      </c>
      <c r="J2297" s="21">
        <v>382570.64</v>
      </c>
      <c r="K2297" s="21">
        <v>388455.72</v>
      </c>
      <c r="L2297" s="21">
        <v>6397839.2400000002</v>
      </c>
      <c r="M2297" s="21">
        <v>0</v>
      </c>
      <c r="N2297" s="21">
        <v>-7533.17</v>
      </c>
      <c r="O2297" s="21">
        <v>0</v>
      </c>
      <c r="P2297" s="125">
        <v>-7533.17</v>
      </c>
      <c r="Q2297" s="21">
        <v>0</v>
      </c>
      <c r="R2297" s="21">
        <v>382570.64</v>
      </c>
      <c r="S2297" s="21">
        <v>0</v>
      </c>
      <c r="T2297" s="21">
        <v>0</v>
      </c>
      <c r="U2297" s="125">
        <v>0</v>
      </c>
      <c r="V2297" s="21">
        <v>0</v>
      </c>
      <c r="W2297" s="34">
        <v>45245</v>
      </c>
      <c r="X2297" s="109"/>
    </row>
    <row r="2298" spans="2:24" x14ac:dyDescent="0.2">
      <c r="B2298" s="14" t="s">
        <v>20826</v>
      </c>
      <c r="C2298" s="33" t="s">
        <v>5200</v>
      </c>
      <c r="D2298" s="16" t="s">
        <v>20825</v>
      </c>
      <c r="E2298" s="18" t="s">
        <v>26</v>
      </c>
      <c r="F2298" s="34">
        <v>41248</v>
      </c>
      <c r="G2298" s="20" t="s">
        <v>20623</v>
      </c>
      <c r="H2298" s="109"/>
      <c r="I2298" s="21">
        <v>101447.71</v>
      </c>
      <c r="J2298" s="21">
        <v>101447.71</v>
      </c>
      <c r="K2298" s="21">
        <v>101447.71</v>
      </c>
      <c r="L2298" s="21">
        <v>2134085.86</v>
      </c>
      <c r="M2298" s="21">
        <v>0</v>
      </c>
      <c r="N2298" s="21">
        <v>0</v>
      </c>
      <c r="O2298" s="21">
        <v>0</v>
      </c>
      <c r="P2298" s="125">
        <v>0</v>
      </c>
      <c r="Q2298" s="21">
        <v>0</v>
      </c>
      <c r="R2298" s="21">
        <v>101447.71</v>
      </c>
      <c r="S2298" s="21">
        <v>0</v>
      </c>
      <c r="T2298" s="21">
        <v>0</v>
      </c>
      <c r="U2298" s="125">
        <v>0</v>
      </c>
      <c r="V2298" s="21">
        <v>0</v>
      </c>
      <c r="W2298" s="34">
        <v>45703</v>
      </c>
      <c r="X2298" s="109"/>
    </row>
    <row r="2299" spans="2:24" x14ac:dyDescent="0.2">
      <c r="B2299" s="14" t="s">
        <v>20824</v>
      </c>
      <c r="C2299" s="33" t="s">
        <v>5545</v>
      </c>
      <c r="D2299" s="16" t="s">
        <v>20823</v>
      </c>
      <c r="E2299" s="18" t="s">
        <v>26</v>
      </c>
      <c r="F2299" s="34">
        <v>41270</v>
      </c>
      <c r="G2299" s="20" t="s">
        <v>20623</v>
      </c>
      <c r="H2299" s="109"/>
      <c r="I2299" s="21">
        <v>404158.56</v>
      </c>
      <c r="J2299" s="21">
        <v>404158.56</v>
      </c>
      <c r="K2299" s="21">
        <v>404158.56</v>
      </c>
      <c r="L2299" s="21">
        <v>4661664.57</v>
      </c>
      <c r="M2299" s="21">
        <v>0</v>
      </c>
      <c r="N2299" s="21">
        <v>0</v>
      </c>
      <c r="O2299" s="21">
        <v>0</v>
      </c>
      <c r="P2299" s="125">
        <v>0</v>
      </c>
      <c r="Q2299" s="21">
        <v>0</v>
      </c>
      <c r="R2299" s="21">
        <v>404158.56</v>
      </c>
      <c r="S2299" s="21">
        <v>0</v>
      </c>
      <c r="T2299" s="21">
        <v>0</v>
      </c>
      <c r="U2299" s="125">
        <v>0</v>
      </c>
      <c r="V2299" s="21">
        <v>0</v>
      </c>
      <c r="W2299" s="34">
        <v>44027</v>
      </c>
      <c r="X2299" s="109"/>
    </row>
    <row r="2300" spans="2:24" x14ac:dyDescent="0.2">
      <c r="B2300" s="14" t="s">
        <v>20822</v>
      </c>
      <c r="C2300" s="33" t="s">
        <v>5428</v>
      </c>
      <c r="D2300" s="16" t="s">
        <v>20821</v>
      </c>
      <c r="E2300" s="18" t="s">
        <v>26</v>
      </c>
      <c r="F2300" s="34">
        <v>41248</v>
      </c>
      <c r="G2300" s="20" t="s">
        <v>20623</v>
      </c>
      <c r="H2300" s="109"/>
      <c r="I2300" s="21">
        <v>92482.09</v>
      </c>
      <c r="J2300" s="21">
        <v>92482.09</v>
      </c>
      <c r="K2300" s="21">
        <v>92482.09</v>
      </c>
      <c r="L2300" s="21">
        <v>1906917.21</v>
      </c>
      <c r="M2300" s="21">
        <v>0</v>
      </c>
      <c r="N2300" s="21">
        <v>0</v>
      </c>
      <c r="O2300" s="21">
        <v>0</v>
      </c>
      <c r="P2300" s="125">
        <v>0</v>
      </c>
      <c r="Q2300" s="21">
        <v>0</v>
      </c>
      <c r="R2300" s="21">
        <v>92482.09</v>
      </c>
      <c r="S2300" s="21">
        <v>0</v>
      </c>
      <c r="T2300" s="21">
        <v>0</v>
      </c>
      <c r="U2300" s="125">
        <v>0</v>
      </c>
      <c r="V2300" s="21">
        <v>0</v>
      </c>
      <c r="W2300" s="34">
        <v>45550</v>
      </c>
      <c r="X2300" s="109"/>
    </row>
    <row r="2301" spans="2:24" x14ac:dyDescent="0.2">
      <c r="B2301" s="14" t="s">
        <v>20820</v>
      </c>
      <c r="C2301" s="33" t="s">
        <v>5416</v>
      </c>
      <c r="D2301" s="16" t="s">
        <v>20819</v>
      </c>
      <c r="E2301" s="18" t="s">
        <v>26</v>
      </c>
      <c r="F2301" s="34">
        <v>41274</v>
      </c>
      <c r="G2301" s="20" t="s">
        <v>20623</v>
      </c>
      <c r="H2301" s="109"/>
      <c r="I2301" s="21">
        <v>231022.25</v>
      </c>
      <c r="J2301" s="21">
        <v>231022.25</v>
      </c>
      <c r="K2301" s="21">
        <v>231022.25</v>
      </c>
      <c r="L2301" s="21">
        <v>1842868.25</v>
      </c>
      <c r="M2301" s="21">
        <v>0</v>
      </c>
      <c r="N2301" s="21">
        <v>0</v>
      </c>
      <c r="O2301" s="21">
        <v>0</v>
      </c>
      <c r="P2301" s="125">
        <v>0</v>
      </c>
      <c r="Q2301" s="21">
        <v>0</v>
      </c>
      <c r="R2301" s="21">
        <v>231022.25</v>
      </c>
      <c r="S2301" s="21">
        <v>0</v>
      </c>
      <c r="T2301" s="21">
        <v>0</v>
      </c>
      <c r="U2301" s="125">
        <v>0</v>
      </c>
      <c r="V2301" s="21">
        <v>0</v>
      </c>
      <c r="W2301" s="34">
        <v>43291</v>
      </c>
      <c r="X2301" s="109"/>
    </row>
    <row r="2302" spans="2:24" x14ac:dyDescent="0.2">
      <c r="B2302" s="14" t="s">
        <v>20818</v>
      </c>
      <c r="C2302" s="33" t="s">
        <v>5350</v>
      </c>
      <c r="D2302" s="16" t="s">
        <v>20817</v>
      </c>
      <c r="E2302" s="18" t="s">
        <v>26</v>
      </c>
      <c r="F2302" s="34">
        <v>41274</v>
      </c>
      <c r="G2302" s="20" t="s">
        <v>20623</v>
      </c>
      <c r="H2302" s="109"/>
      <c r="I2302" s="21">
        <v>156254.16</v>
      </c>
      <c r="J2302" s="21">
        <v>156254.16</v>
      </c>
      <c r="K2302" s="21">
        <v>156254.16</v>
      </c>
      <c r="L2302" s="21">
        <v>800561.63</v>
      </c>
      <c r="M2302" s="21">
        <v>0</v>
      </c>
      <c r="N2302" s="21">
        <v>0</v>
      </c>
      <c r="O2302" s="21">
        <v>0</v>
      </c>
      <c r="P2302" s="125">
        <v>0</v>
      </c>
      <c r="Q2302" s="21">
        <v>0</v>
      </c>
      <c r="R2302" s="21">
        <v>156254.16</v>
      </c>
      <c r="S2302" s="21">
        <v>0</v>
      </c>
      <c r="T2302" s="21">
        <v>0</v>
      </c>
      <c r="U2302" s="125">
        <v>0</v>
      </c>
      <c r="V2302" s="21">
        <v>0</v>
      </c>
      <c r="W2302" s="34">
        <v>42566</v>
      </c>
      <c r="X2302" s="109"/>
    </row>
    <row r="2303" spans="2:24" x14ac:dyDescent="0.2">
      <c r="B2303" s="14" t="s">
        <v>20816</v>
      </c>
      <c r="C2303" s="33" t="s">
        <v>5347</v>
      </c>
      <c r="D2303" s="16" t="s">
        <v>5346</v>
      </c>
      <c r="E2303" s="18" t="s">
        <v>26</v>
      </c>
      <c r="F2303" s="34">
        <v>41274</v>
      </c>
      <c r="G2303" s="20" t="s">
        <v>20623</v>
      </c>
      <c r="H2303" s="109"/>
      <c r="I2303" s="21">
        <v>161962.98000000001</v>
      </c>
      <c r="J2303" s="21">
        <v>161962.98000000001</v>
      </c>
      <c r="K2303" s="21">
        <v>161962.98000000001</v>
      </c>
      <c r="L2303" s="21">
        <v>776345.1</v>
      </c>
      <c r="M2303" s="21">
        <v>0</v>
      </c>
      <c r="N2303" s="21">
        <v>0</v>
      </c>
      <c r="O2303" s="21">
        <v>0</v>
      </c>
      <c r="P2303" s="125">
        <v>0</v>
      </c>
      <c r="Q2303" s="21">
        <v>0</v>
      </c>
      <c r="R2303" s="21">
        <v>161962.98000000001</v>
      </c>
      <c r="S2303" s="21">
        <v>0</v>
      </c>
      <c r="T2303" s="21">
        <v>0</v>
      </c>
      <c r="U2303" s="125">
        <v>0</v>
      </c>
      <c r="V2303" s="21">
        <v>0</v>
      </c>
      <c r="W2303" s="34">
        <v>42475</v>
      </c>
      <c r="X2303" s="109"/>
    </row>
    <row r="2304" spans="2:24" x14ac:dyDescent="0.2">
      <c r="B2304" s="14" t="s">
        <v>20815</v>
      </c>
      <c r="C2304" s="33" t="s">
        <v>5230</v>
      </c>
      <c r="D2304" s="16" t="s">
        <v>20814</v>
      </c>
      <c r="E2304" s="18" t="s">
        <v>26</v>
      </c>
      <c r="F2304" s="34">
        <v>41274</v>
      </c>
      <c r="G2304" s="20" t="s">
        <v>20623</v>
      </c>
      <c r="H2304" s="109"/>
      <c r="I2304" s="21">
        <v>243880.05</v>
      </c>
      <c r="J2304" s="21">
        <v>243880.05</v>
      </c>
      <c r="K2304" s="21">
        <v>243880.05</v>
      </c>
      <c r="L2304" s="21">
        <v>1285687.03</v>
      </c>
      <c r="M2304" s="21">
        <v>0</v>
      </c>
      <c r="N2304" s="21">
        <v>0</v>
      </c>
      <c r="O2304" s="21">
        <v>0</v>
      </c>
      <c r="P2304" s="125">
        <v>0</v>
      </c>
      <c r="Q2304" s="21">
        <v>0</v>
      </c>
      <c r="R2304" s="21">
        <v>243880.05</v>
      </c>
      <c r="S2304" s="21">
        <v>0</v>
      </c>
      <c r="T2304" s="21">
        <v>0</v>
      </c>
      <c r="U2304" s="125">
        <v>0</v>
      </c>
      <c r="V2304" s="21">
        <v>0</v>
      </c>
      <c r="W2304" s="34">
        <v>42597</v>
      </c>
      <c r="X2304" s="109"/>
    </row>
    <row r="2305" spans="2:24" x14ac:dyDescent="0.2">
      <c r="B2305" s="14" t="s">
        <v>20813</v>
      </c>
      <c r="C2305" s="33" t="s">
        <v>5551</v>
      </c>
      <c r="D2305" s="16" t="s">
        <v>20812</v>
      </c>
      <c r="E2305" s="18" t="s">
        <v>26</v>
      </c>
      <c r="F2305" s="34">
        <v>41274</v>
      </c>
      <c r="G2305" s="20" t="s">
        <v>20623</v>
      </c>
      <c r="H2305" s="109"/>
      <c r="I2305" s="21">
        <v>136303.93</v>
      </c>
      <c r="J2305" s="21">
        <v>136303.93</v>
      </c>
      <c r="K2305" s="21">
        <v>136303.93</v>
      </c>
      <c r="L2305" s="21">
        <v>3346690.07</v>
      </c>
      <c r="M2305" s="21">
        <v>0</v>
      </c>
      <c r="N2305" s="21">
        <v>0</v>
      </c>
      <c r="O2305" s="21">
        <v>0</v>
      </c>
      <c r="P2305" s="125">
        <v>0</v>
      </c>
      <c r="Q2305" s="21">
        <v>0</v>
      </c>
      <c r="R2305" s="21">
        <v>136303.93</v>
      </c>
      <c r="S2305" s="21">
        <v>0</v>
      </c>
      <c r="T2305" s="21">
        <v>0</v>
      </c>
      <c r="U2305" s="125">
        <v>0</v>
      </c>
      <c r="V2305" s="21">
        <v>0</v>
      </c>
      <c r="W2305" s="34">
        <v>46096</v>
      </c>
      <c r="X2305" s="109"/>
    </row>
    <row r="2306" spans="2:24" x14ac:dyDescent="0.2">
      <c r="B2306" s="14" t="s">
        <v>20811</v>
      </c>
      <c r="C2306" s="33" t="s">
        <v>5500</v>
      </c>
      <c r="D2306" s="16" t="s">
        <v>20810</v>
      </c>
      <c r="E2306" s="18" t="s">
        <v>26</v>
      </c>
      <c r="F2306" s="34">
        <v>41260</v>
      </c>
      <c r="G2306" s="20" t="s">
        <v>20623</v>
      </c>
      <c r="H2306" s="109"/>
      <c r="I2306" s="21">
        <v>159673.14000000001</v>
      </c>
      <c r="J2306" s="21">
        <v>159673.14000000001</v>
      </c>
      <c r="K2306" s="21">
        <v>159673.14000000001</v>
      </c>
      <c r="L2306" s="21">
        <v>1665185.55</v>
      </c>
      <c r="M2306" s="21">
        <v>0</v>
      </c>
      <c r="N2306" s="21">
        <v>0</v>
      </c>
      <c r="O2306" s="21">
        <v>0</v>
      </c>
      <c r="P2306" s="125">
        <v>0</v>
      </c>
      <c r="Q2306" s="21">
        <v>0</v>
      </c>
      <c r="R2306" s="21">
        <v>159673.14000000001</v>
      </c>
      <c r="S2306" s="21">
        <v>0</v>
      </c>
      <c r="T2306" s="21">
        <v>0</v>
      </c>
      <c r="U2306" s="125">
        <v>0</v>
      </c>
      <c r="V2306" s="21">
        <v>0</v>
      </c>
      <c r="W2306" s="34">
        <v>43814</v>
      </c>
      <c r="X2306" s="109"/>
    </row>
    <row r="2307" spans="2:24" x14ac:dyDescent="0.2">
      <c r="B2307" s="14" t="s">
        <v>20809</v>
      </c>
      <c r="C2307" s="33" t="s">
        <v>5488</v>
      </c>
      <c r="D2307" s="16" t="s">
        <v>5487</v>
      </c>
      <c r="E2307" s="18" t="s">
        <v>26</v>
      </c>
      <c r="F2307" s="34">
        <v>41274</v>
      </c>
      <c r="G2307" s="20" t="s">
        <v>20623</v>
      </c>
      <c r="H2307" s="109"/>
      <c r="I2307" s="21">
        <v>145037.15</v>
      </c>
      <c r="J2307" s="21">
        <v>145037.15</v>
      </c>
      <c r="K2307" s="21">
        <v>145037.15</v>
      </c>
      <c r="L2307" s="21">
        <v>1497064.04</v>
      </c>
      <c r="M2307" s="21">
        <v>0</v>
      </c>
      <c r="N2307" s="21">
        <v>0</v>
      </c>
      <c r="O2307" s="21">
        <v>0</v>
      </c>
      <c r="P2307" s="125">
        <v>0</v>
      </c>
      <c r="Q2307" s="21">
        <v>0</v>
      </c>
      <c r="R2307" s="21">
        <v>145037.15</v>
      </c>
      <c r="S2307" s="21">
        <v>0</v>
      </c>
      <c r="T2307" s="21">
        <v>0</v>
      </c>
      <c r="U2307" s="125">
        <v>0</v>
      </c>
      <c r="V2307" s="21">
        <v>0</v>
      </c>
      <c r="W2307" s="34">
        <v>43770</v>
      </c>
      <c r="X2307" s="109"/>
    </row>
    <row r="2308" spans="2:24" x14ac:dyDescent="0.2">
      <c r="B2308" s="14" t="s">
        <v>20808</v>
      </c>
      <c r="C2308" s="33" t="s">
        <v>5470</v>
      </c>
      <c r="D2308" s="16" t="s">
        <v>20807</v>
      </c>
      <c r="E2308" s="18" t="s">
        <v>26</v>
      </c>
      <c r="F2308" s="34">
        <v>41274</v>
      </c>
      <c r="G2308" s="20" t="s">
        <v>20623</v>
      </c>
      <c r="H2308" s="109"/>
      <c r="I2308" s="21">
        <v>178441.98</v>
      </c>
      <c r="J2308" s="21">
        <v>178441.98</v>
      </c>
      <c r="K2308" s="21">
        <v>178441.98</v>
      </c>
      <c r="L2308" s="21">
        <v>2322572.48</v>
      </c>
      <c r="M2308" s="21">
        <v>0</v>
      </c>
      <c r="N2308" s="21">
        <v>0</v>
      </c>
      <c r="O2308" s="21">
        <v>0</v>
      </c>
      <c r="P2308" s="125">
        <v>0</v>
      </c>
      <c r="Q2308" s="21">
        <v>0</v>
      </c>
      <c r="R2308" s="21">
        <v>178441.98</v>
      </c>
      <c r="S2308" s="21">
        <v>0</v>
      </c>
      <c r="T2308" s="21">
        <v>0</v>
      </c>
      <c r="U2308" s="125">
        <v>0</v>
      </c>
      <c r="V2308" s="21">
        <v>0</v>
      </c>
      <c r="W2308" s="34">
        <v>44197</v>
      </c>
      <c r="X2308" s="109"/>
    </row>
    <row r="2309" spans="2:24" x14ac:dyDescent="0.2">
      <c r="B2309" s="14" t="s">
        <v>20806</v>
      </c>
      <c r="C2309" s="33" t="s">
        <v>5404</v>
      </c>
      <c r="D2309" s="16" t="s">
        <v>20805</v>
      </c>
      <c r="E2309" s="18" t="s">
        <v>26</v>
      </c>
      <c r="F2309" s="34">
        <v>41257</v>
      </c>
      <c r="G2309" s="20" t="s">
        <v>20623</v>
      </c>
      <c r="H2309" s="109"/>
      <c r="I2309" s="21">
        <v>541199.67000000004</v>
      </c>
      <c r="J2309" s="21">
        <v>541199.67000000004</v>
      </c>
      <c r="K2309" s="21">
        <v>541199.67000000004</v>
      </c>
      <c r="L2309" s="21">
        <v>2936404.58</v>
      </c>
      <c r="M2309" s="21">
        <v>0</v>
      </c>
      <c r="N2309" s="21">
        <v>0</v>
      </c>
      <c r="O2309" s="21">
        <v>0</v>
      </c>
      <c r="P2309" s="125">
        <v>0</v>
      </c>
      <c r="Q2309" s="21">
        <v>0</v>
      </c>
      <c r="R2309" s="21">
        <v>541199.67000000004</v>
      </c>
      <c r="S2309" s="21">
        <v>0</v>
      </c>
      <c r="T2309" s="21">
        <v>0</v>
      </c>
      <c r="U2309" s="125">
        <v>0</v>
      </c>
      <c r="V2309" s="21">
        <v>0</v>
      </c>
      <c r="W2309" s="34">
        <v>42705</v>
      </c>
      <c r="X2309" s="109"/>
    </row>
    <row r="2310" spans="2:24" x14ac:dyDescent="0.2">
      <c r="B2310" s="14" t="s">
        <v>20804</v>
      </c>
      <c r="C2310" s="33" t="s">
        <v>5389</v>
      </c>
      <c r="D2310" s="16" t="s">
        <v>20803</v>
      </c>
      <c r="E2310" s="18" t="s">
        <v>26</v>
      </c>
      <c r="F2310" s="34">
        <v>41246</v>
      </c>
      <c r="G2310" s="20" t="s">
        <v>20623</v>
      </c>
      <c r="H2310" s="109"/>
      <c r="I2310" s="21">
        <v>203141</v>
      </c>
      <c r="J2310" s="21">
        <v>203141</v>
      </c>
      <c r="K2310" s="21">
        <v>203141</v>
      </c>
      <c r="L2310" s="21">
        <v>3308219.75</v>
      </c>
      <c r="M2310" s="21">
        <v>0</v>
      </c>
      <c r="N2310" s="21">
        <v>0</v>
      </c>
      <c r="O2310" s="21">
        <v>0</v>
      </c>
      <c r="P2310" s="125">
        <v>0</v>
      </c>
      <c r="Q2310" s="21">
        <v>0</v>
      </c>
      <c r="R2310" s="21">
        <v>203141</v>
      </c>
      <c r="S2310" s="21">
        <v>0</v>
      </c>
      <c r="T2310" s="21">
        <v>0</v>
      </c>
      <c r="U2310" s="125">
        <v>0</v>
      </c>
      <c r="V2310" s="21">
        <v>0</v>
      </c>
      <c r="W2310" s="34">
        <v>43556</v>
      </c>
      <c r="X2310" s="109"/>
    </row>
    <row r="2311" spans="2:24" x14ac:dyDescent="0.2">
      <c r="B2311" s="14" t="s">
        <v>20802</v>
      </c>
      <c r="C2311" s="33" t="s">
        <v>5374</v>
      </c>
      <c r="D2311" s="16" t="s">
        <v>20801</v>
      </c>
      <c r="E2311" s="18" t="s">
        <v>26</v>
      </c>
      <c r="F2311" s="34">
        <v>41274</v>
      </c>
      <c r="G2311" s="20" t="s">
        <v>20623</v>
      </c>
      <c r="H2311" s="109"/>
      <c r="I2311" s="21">
        <v>152139.73000000001</v>
      </c>
      <c r="J2311" s="21">
        <v>152139.73000000001</v>
      </c>
      <c r="K2311" s="21">
        <v>152139.73000000001</v>
      </c>
      <c r="L2311" s="21">
        <v>769578.11</v>
      </c>
      <c r="M2311" s="21">
        <v>0</v>
      </c>
      <c r="N2311" s="21">
        <v>0</v>
      </c>
      <c r="O2311" s="21">
        <v>0</v>
      </c>
      <c r="P2311" s="125">
        <v>0</v>
      </c>
      <c r="Q2311" s="21">
        <v>0</v>
      </c>
      <c r="R2311" s="21">
        <v>152139.73000000001</v>
      </c>
      <c r="S2311" s="21">
        <v>0</v>
      </c>
      <c r="T2311" s="21">
        <v>0</v>
      </c>
      <c r="U2311" s="125">
        <v>0</v>
      </c>
      <c r="V2311" s="21">
        <v>0</v>
      </c>
      <c r="W2311" s="34">
        <v>42536</v>
      </c>
      <c r="X2311" s="109"/>
    </row>
    <row r="2312" spans="2:24" x14ac:dyDescent="0.2">
      <c r="B2312" s="14" t="s">
        <v>20800</v>
      </c>
      <c r="C2312" s="33" t="s">
        <v>5344</v>
      </c>
      <c r="D2312" s="16" t="s">
        <v>5343</v>
      </c>
      <c r="E2312" s="18" t="s">
        <v>26</v>
      </c>
      <c r="F2312" s="34">
        <v>41246</v>
      </c>
      <c r="G2312" s="20" t="s">
        <v>20623</v>
      </c>
      <c r="H2312" s="109"/>
      <c r="I2312" s="21">
        <v>83430.289999999994</v>
      </c>
      <c r="J2312" s="21">
        <v>83430.289999999994</v>
      </c>
      <c r="K2312" s="21">
        <v>83729.8</v>
      </c>
      <c r="L2312" s="21">
        <v>2317349.09</v>
      </c>
      <c r="M2312" s="21">
        <v>0</v>
      </c>
      <c r="N2312" s="21">
        <v>-26.38</v>
      </c>
      <c r="O2312" s="21">
        <v>0</v>
      </c>
      <c r="P2312" s="125">
        <v>-26.38</v>
      </c>
      <c r="Q2312" s="21">
        <v>0</v>
      </c>
      <c r="R2312" s="21">
        <v>83430.289999999994</v>
      </c>
      <c r="S2312" s="21">
        <v>0</v>
      </c>
      <c r="T2312" s="21">
        <v>0</v>
      </c>
      <c r="U2312" s="125">
        <v>0</v>
      </c>
      <c r="V2312" s="21">
        <v>0</v>
      </c>
      <c r="W2312" s="34">
        <v>45292</v>
      </c>
      <c r="X2312" s="109"/>
    </row>
    <row r="2313" spans="2:24" x14ac:dyDescent="0.2">
      <c r="B2313" s="14" t="s">
        <v>20799</v>
      </c>
      <c r="C2313" s="33" t="s">
        <v>5341</v>
      </c>
      <c r="D2313" s="16" t="s">
        <v>20798</v>
      </c>
      <c r="E2313" s="18" t="s">
        <v>26</v>
      </c>
      <c r="F2313" s="34">
        <v>41246</v>
      </c>
      <c r="G2313" s="20" t="s">
        <v>20623</v>
      </c>
      <c r="H2313" s="109"/>
      <c r="I2313" s="21">
        <v>187597.84</v>
      </c>
      <c r="J2313" s="21">
        <v>187597.84</v>
      </c>
      <c r="K2313" s="21">
        <v>188271.32</v>
      </c>
      <c r="L2313" s="21">
        <v>5210690.66</v>
      </c>
      <c r="M2313" s="21">
        <v>0</v>
      </c>
      <c r="N2313" s="21">
        <v>-59.23</v>
      </c>
      <c r="O2313" s="21">
        <v>0</v>
      </c>
      <c r="P2313" s="125">
        <v>-59.23</v>
      </c>
      <c r="Q2313" s="21">
        <v>0</v>
      </c>
      <c r="R2313" s="21">
        <v>187597.84</v>
      </c>
      <c r="S2313" s="21">
        <v>0</v>
      </c>
      <c r="T2313" s="21">
        <v>0</v>
      </c>
      <c r="U2313" s="125">
        <v>0</v>
      </c>
      <c r="V2313" s="21">
        <v>0</v>
      </c>
      <c r="W2313" s="34">
        <v>45292</v>
      </c>
      <c r="X2313" s="109"/>
    </row>
    <row r="2314" spans="2:24" x14ac:dyDescent="0.2">
      <c r="B2314" s="14" t="s">
        <v>20797</v>
      </c>
      <c r="C2314" s="33" t="s">
        <v>5338</v>
      </c>
      <c r="D2314" s="16" t="s">
        <v>20796</v>
      </c>
      <c r="E2314" s="18" t="s">
        <v>26</v>
      </c>
      <c r="F2314" s="34">
        <v>41246</v>
      </c>
      <c r="G2314" s="20" t="s">
        <v>20623</v>
      </c>
      <c r="H2314" s="109"/>
      <c r="I2314" s="21">
        <v>281081.96000000002</v>
      </c>
      <c r="J2314" s="21">
        <v>281081.96000000002</v>
      </c>
      <c r="K2314" s="21">
        <v>282091.03999999998</v>
      </c>
      <c r="L2314" s="21">
        <v>7807291.0599999996</v>
      </c>
      <c r="M2314" s="21">
        <v>0</v>
      </c>
      <c r="N2314" s="21">
        <v>-239.14</v>
      </c>
      <c r="O2314" s="21">
        <v>0</v>
      </c>
      <c r="P2314" s="125">
        <v>-239.14</v>
      </c>
      <c r="Q2314" s="21">
        <v>0</v>
      </c>
      <c r="R2314" s="21">
        <v>281081.96000000002</v>
      </c>
      <c r="S2314" s="21">
        <v>0</v>
      </c>
      <c r="T2314" s="21">
        <v>0</v>
      </c>
      <c r="U2314" s="125">
        <v>0</v>
      </c>
      <c r="V2314" s="21">
        <v>0</v>
      </c>
      <c r="W2314" s="34">
        <v>45292</v>
      </c>
      <c r="X2314" s="109"/>
    </row>
    <row r="2315" spans="2:24" x14ac:dyDescent="0.2">
      <c r="B2315" s="14" t="s">
        <v>20795</v>
      </c>
      <c r="C2315" s="33" t="s">
        <v>5303</v>
      </c>
      <c r="D2315" s="16" t="s">
        <v>20794</v>
      </c>
      <c r="E2315" s="18" t="s">
        <v>26</v>
      </c>
      <c r="F2315" s="34">
        <v>41247</v>
      </c>
      <c r="G2315" s="20" t="s">
        <v>20623</v>
      </c>
      <c r="H2315" s="109"/>
      <c r="I2315" s="21">
        <v>268667.56</v>
      </c>
      <c r="J2315" s="21">
        <v>268667.56</v>
      </c>
      <c r="K2315" s="21">
        <v>268667.56</v>
      </c>
      <c r="L2315" s="21">
        <v>2191693.91</v>
      </c>
      <c r="M2315" s="21">
        <v>0</v>
      </c>
      <c r="N2315" s="21">
        <v>0</v>
      </c>
      <c r="O2315" s="21">
        <v>0</v>
      </c>
      <c r="P2315" s="125">
        <v>0</v>
      </c>
      <c r="Q2315" s="21">
        <v>0</v>
      </c>
      <c r="R2315" s="21">
        <v>268667.56</v>
      </c>
      <c r="S2315" s="21">
        <v>0</v>
      </c>
      <c r="T2315" s="21">
        <v>0</v>
      </c>
      <c r="U2315" s="125">
        <v>0</v>
      </c>
      <c r="V2315" s="21">
        <v>0</v>
      </c>
      <c r="W2315" s="34">
        <v>43296</v>
      </c>
      <c r="X2315" s="109"/>
    </row>
    <row r="2316" spans="2:24" x14ac:dyDescent="0.2">
      <c r="B2316" s="14" t="s">
        <v>20793</v>
      </c>
      <c r="C2316" s="33" t="s">
        <v>5282</v>
      </c>
      <c r="D2316" s="16" t="s">
        <v>20792</v>
      </c>
      <c r="E2316" s="18" t="s">
        <v>26</v>
      </c>
      <c r="F2316" s="34">
        <v>41269</v>
      </c>
      <c r="G2316" s="20" t="s">
        <v>20623</v>
      </c>
      <c r="H2316" s="109"/>
      <c r="I2316" s="21">
        <v>136314.69</v>
      </c>
      <c r="J2316" s="21">
        <v>136314.69</v>
      </c>
      <c r="K2316" s="21">
        <v>136314.69</v>
      </c>
      <c r="L2316" s="21">
        <v>444197.28</v>
      </c>
      <c r="M2316" s="21">
        <v>0</v>
      </c>
      <c r="N2316" s="21">
        <v>0</v>
      </c>
      <c r="O2316" s="21">
        <v>0</v>
      </c>
      <c r="P2316" s="125">
        <v>0</v>
      </c>
      <c r="Q2316" s="21">
        <v>0</v>
      </c>
      <c r="R2316" s="21">
        <v>136314.69</v>
      </c>
      <c r="S2316" s="21">
        <v>0</v>
      </c>
      <c r="T2316" s="21">
        <v>0</v>
      </c>
      <c r="U2316" s="125">
        <v>0</v>
      </c>
      <c r="V2316" s="21">
        <v>0</v>
      </c>
      <c r="W2316" s="34">
        <v>42005</v>
      </c>
      <c r="X2316" s="109"/>
    </row>
    <row r="2317" spans="2:24" x14ac:dyDescent="0.2">
      <c r="B2317" s="14" t="s">
        <v>20791</v>
      </c>
      <c r="C2317" s="33" t="s">
        <v>5243</v>
      </c>
      <c r="D2317" s="16" t="s">
        <v>20790</v>
      </c>
      <c r="E2317" s="18" t="s">
        <v>26</v>
      </c>
      <c r="F2317" s="34">
        <v>41246</v>
      </c>
      <c r="G2317" s="20" t="s">
        <v>20623</v>
      </c>
      <c r="H2317" s="109"/>
      <c r="I2317" s="21">
        <v>159389.32</v>
      </c>
      <c r="J2317" s="21">
        <v>159389.32</v>
      </c>
      <c r="K2317" s="21">
        <v>159961.53</v>
      </c>
      <c r="L2317" s="21">
        <v>4427175.58</v>
      </c>
      <c r="M2317" s="21">
        <v>0</v>
      </c>
      <c r="N2317" s="21">
        <v>-50.28</v>
      </c>
      <c r="O2317" s="21">
        <v>0</v>
      </c>
      <c r="P2317" s="125">
        <v>-50.28</v>
      </c>
      <c r="Q2317" s="21">
        <v>0</v>
      </c>
      <c r="R2317" s="21">
        <v>159389.32</v>
      </c>
      <c r="S2317" s="21">
        <v>0</v>
      </c>
      <c r="T2317" s="21">
        <v>0</v>
      </c>
      <c r="U2317" s="125">
        <v>0</v>
      </c>
      <c r="V2317" s="21">
        <v>0</v>
      </c>
      <c r="W2317" s="34">
        <v>45292</v>
      </c>
      <c r="X2317" s="109"/>
    </row>
    <row r="2318" spans="2:24" x14ac:dyDescent="0.2">
      <c r="B2318" s="14" t="s">
        <v>20789</v>
      </c>
      <c r="C2318" s="33" t="s">
        <v>5237</v>
      </c>
      <c r="D2318" s="16" t="s">
        <v>20788</v>
      </c>
      <c r="E2318" s="18" t="s">
        <v>26</v>
      </c>
      <c r="F2318" s="34">
        <v>41246</v>
      </c>
      <c r="G2318" s="20" t="s">
        <v>20623</v>
      </c>
      <c r="H2318" s="109"/>
      <c r="I2318" s="21">
        <v>190609.71</v>
      </c>
      <c r="J2318" s="21">
        <v>190609.71</v>
      </c>
      <c r="K2318" s="21">
        <v>191294</v>
      </c>
      <c r="L2318" s="21">
        <v>5294346.1100000003</v>
      </c>
      <c r="M2318" s="21">
        <v>0</v>
      </c>
      <c r="N2318" s="21">
        <v>-60.15</v>
      </c>
      <c r="O2318" s="21">
        <v>0</v>
      </c>
      <c r="P2318" s="125">
        <v>-60.15</v>
      </c>
      <c r="Q2318" s="21">
        <v>0</v>
      </c>
      <c r="R2318" s="21">
        <v>190609.71</v>
      </c>
      <c r="S2318" s="21">
        <v>0</v>
      </c>
      <c r="T2318" s="21">
        <v>0</v>
      </c>
      <c r="U2318" s="125">
        <v>0</v>
      </c>
      <c r="V2318" s="21">
        <v>0</v>
      </c>
      <c r="W2318" s="34">
        <v>45292</v>
      </c>
      <c r="X2318" s="109"/>
    </row>
    <row r="2319" spans="2:24" x14ac:dyDescent="0.2">
      <c r="B2319" s="14" t="s">
        <v>20787</v>
      </c>
      <c r="C2319" s="33" t="s">
        <v>5542</v>
      </c>
      <c r="D2319" s="16" t="s">
        <v>20786</v>
      </c>
      <c r="E2319" s="18" t="s">
        <v>26</v>
      </c>
      <c r="F2319" s="34">
        <v>41274</v>
      </c>
      <c r="G2319" s="20" t="s">
        <v>20623</v>
      </c>
      <c r="H2319" s="109"/>
      <c r="I2319" s="21">
        <v>177011.92</v>
      </c>
      <c r="J2319" s="21">
        <v>177011.92</v>
      </c>
      <c r="K2319" s="21">
        <v>177011.92</v>
      </c>
      <c r="L2319" s="21">
        <v>1773805</v>
      </c>
      <c r="M2319" s="21">
        <v>0</v>
      </c>
      <c r="N2319" s="21">
        <v>0</v>
      </c>
      <c r="O2319" s="21">
        <v>0</v>
      </c>
      <c r="P2319" s="125">
        <v>0</v>
      </c>
      <c r="Q2319" s="21">
        <v>0</v>
      </c>
      <c r="R2319" s="21">
        <v>177011.92</v>
      </c>
      <c r="S2319" s="21">
        <v>0</v>
      </c>
      <c r="T2319" s="21">
        <v>0</v>
      </c>
      <c r="U2319" s="125">
        <v>0</v>
      </c>
      <c r="V2319" s="21">
        <v>0</v>
      </c>
      <c r="W2319" s="34">
        <v>43723</v>
      </c>
      <c r="X2319" s="109"/>
    </row>
    <row r="2320" spans="2:24" x14ac:dyDescent="0.2">
      <c r="B2320" s="14" t="s">
        <v>20785</v>
      </c>
      <c r="C2320" s="33" t="s">
        <v>5482</v>
      </c>
      <c r="D2320" s="16" t="s">
        <v>5481</v>
      </c>
      <c r="E2320" s="18" t="s">
        <v>26</v>
      </c>
      <c r="F2320" s="34">
        <v>41274</v>
      </c>
      <c r="G2320" s="20" t="s">
        <v>20623</v>
      </c>
      <c r="H2320" s="109"/>
      <c r="I2320" s="21">
        <v>79013.55</v>
      </c>
      <c r="J2320" s="21">
        <v>79013.55</v>
      </c>
      <c r="K2320" s="21">
        <v>79013.55</v>
      </c>
      <c r="L2320" s="21">
        <v>461561.85</v>
      </c>
      <c r="M2320" s="21">
        <v>0</v>
      </c>
      <c r="N2320" s="21">
        <v>0</v>
      </c>
      <c r="O2320" s="21">
        <v>0</v>
      </c>
      <c r="P2320" s="125">
        <v>0</v>
      </c>
      <c r="Q2320" s="21">
        <v>0</v>
      </c>
      <c r="R2320" s="21">
        <v>79013.55</v>
      </c>
      <c r="S2320" s="21">
        <v>0</v>
      </c>
      <c r="T2320" s="21">
        <v>0</v>
      </c>
      <c r="U2320" s="125">
        <v>0</v>
      </c>
      <c r="V2320" s="21">
        <v>0</v>
      </c>
      <c r="W2320" s="34">
        <v>42719</v>
      </c>
      <c r="X2320" s="109"/>
    </row>
    <row r="2321" spans="2:24" x14ac:dyDescent="0.2">
      <c r="B2321" s="14" t="s">
        <v>20784</v>
      </c>
      <c r="C2321" s="33" t="s">
        <v>5536</v>
      </c>
      <c r="D2321" s="16" t="s">
        <v>20783</v>
      </c>
      <c r="E2321" s="18" t="s">
        <v>26</v>
      </c>
      <c r="F2321" s="34">
        <v>41274</v>
      </c>
      <c r="G2321" s="20" t="s">
        <v>20623</v>
      </c>
      <c r="H2321" s="109"/>
      <c r="I2321" s="21">
        <v>140185.9</v>
      </c>
      <c r="J2321" s="21">
        <v>140185.9</v>
      </c>
      <c r="K2321" s="21">
        <v>140185.9</v>
      </c>
      <c r="L2321" s="21">
        <v>1229692.83</v>
      </c>
      <c r="M2321" s="21">
        <v>0</v>
      </c>
      <c r="N2321" s="21">
        <v>0</v>
      </c>
      <c r="O2321" s="21">
        <v>0</v>
      </c>
      <c r="P2321" s="125">
        <v>0</v>
      </c>
      <c r="Q2321" s="21">
        <v>0</v>
      </c>
      <c r="R2321" s="21">
        <v>140185.9</v>
      </c>
      <c r="S2321" s="21">
        <v>0</v>
      </c>
      <c r="T2321" s="21">
        <v>0</v>
      </c>
      <c r="U2321" s="125">
        <v>0</v>
      </c>
      <c r="V2321" s="21">
        <v>0</v>
      </c>
      <c r="W2321" s="34">
        <v>43444</v>
      </c>
      <c r="X2321" s="109"/>
    </row>
    <row r="2322" spans="2:24" x14ac:dyDescent="0.2">
      <c r="B2322" s="14" t="s">
        <v>20782</v>
      </c>
      <c r="C2322" s="33" t="s">
        <v>5533</v>
      </c>
      <c r="D2322" s="16" t="s">
        <v>20781</v>
      </c>
      <c r="E2322" s="18" t="s">
        <v>26</v>
      </c>
      <c r="F2322" s="34">
        <v>41250</v>
      </c>
      <c r="G2322" s="20" t="s">
        <v>20623</v>
      </c>
      <c r="H2322" s="109"/>
      <c r="I2322" s="21">
        <v>701815.31</v>
      </c>
      <c r="J2322" s="21">
        <v>701815.31</v>
      </c>
      <c r="K2322" s="21">
        <v>701815.31</v>
      </c>
      <c r="L2322" s="21">
        <v>4844679.9800000004</v>
      </c>
      <c r="M2322" s="21">
        <v>0</v>
      </c>
      <c r="N2322" s="21">
        <v>0</v>
      </c>
      <c r="O2322" s="21">
        <v>0</v>
      </c>
      <c r="P2322" s="125">
        <v>0</v>
      </c>
      <c r="Q2322" s="21">
        <v>0</v>
      </c>
      <c r="R2322" s="21">
        <v>701815.31</v>
      </c>
      <c r="S2322" s="21">
        <v>0</v>
      </c>
      <c r="T2322" s="21">
        <v>0</v>
      </c>
      <c r="U2322" s="125">
        <v>0</v>
      </c>
      <c r="V2322" s="21">
        <v>0</v>
      </c>
      <c r="W2322" s="34">
        <v>43023</v>
      </c>
      <c r="X2322" s="109"/>
    </row>
    <row r="2323" spans="2:24" x14ac:dyDescent="0.2">
      <c r="B2323" s="14" t="s">
        <v>20780</v>
      </c>
      <c r="C2323" s="33" t="s">
        <v>5518</v>
      </c>
      <c r="D2323" s="16" t="s">
        <v>20779</v>
      </c>
      <c r="E2323" s="18" t="s">
        <v>26</v>
      </c>
      <c r="F2323" s="34">
        <v>41274</v>
      </c>
      <c r="G2323" s="20" t="s">
        <v>20623</v>
      </c>
      <c r="H2323" s="109"/>
      <c r="I2323" s="21">
        <v>166611.64000000001</v>
      </c>
      <c r="J2323" s="21">
        <v>166611.64000000001</v>
      </c>
      <c r="K2323" s="21">
        <v>166611.64000000001</v>
      </c>
      <c r="L2323" s="21">
        <v>1189360.93</v>
      </c>
      <c r="M2323" s="21">
        <v>0</v>
      </c>
      <c r="N2323" s="21">
        <v>0</v>
      </c>
      <c r="O2323" s="21">
        <v>0</v>
      </c>
      <c r="P2323" s="125">
        <v>0</v>
      </c>
      <c r="Q2323" s="21">
        <v>0</v>
      </c>
      <c r="R2323" s="21">
        <v>166611.64000000001</v>
      </c>
      <c r="S2323" s="21">
        <v>0</v>
      </c>
      <c r="T2323" s="21">
        <v>0</v>
      </c>
      <c r="U2323" s="125">
        <v>0</v>
      </c>
      <c r="V2323" s="21">
        <v>0</v>
      </c>
      <c r="W2323" s="34">
        <v>43084</v>
      </c>
      <c r="X2323" s="109"/>
    </row>
    <row r="2324" spans="2:24" x14ac:dyDescent="0.2">
      <c r="B2324" s="14" t="s">
        <v>20778</v>
      </c>
      <c r="C2324" s="33" t="s">
        <v>5212</v>
      </c>
      <c r="D2324" s="16" t="s">
        <v>20777</v>
      </c>
      <c r="E2324" s="18" t="s">
        <v>26</v>
      </c>
      <c r="F2324" s="34">
        <v>41253</v>
      </c>
      <c r="G2324" s="20" t="s">
        <v>20623</v>
      </c>
      <c r="H2324" s="109"/>
      <c r="I2324" s="21">
        <v>286943.46999999997</v>
      </c>
      <c r="J2324" s="21">
        <v>286943.46999999997</v>
      </c>
      <c r="K2324" s="21">
        <v>301019.19</v>
      </c>
      <c r="L2324" s="21">
        <v>13645346.039999999</v>
      </c>
      <c r="M2324" s="21">
        <v>0</v>
      </c>
      <c r="N2324" s="21">
        <v>-9692.01</v>
      </c>
      <c r="O2324" s="21">
        <v>0</v>
      </c>
      <c r="P2324" s="125">
        <v>-9692.01</v>
      </c>
      <c r="Q2324" s="21">
        <v>0</v>
      </c>
      <c r="R2324" s="21">
        <v>286943.46999999997</v>
      </c>
      <c r="S2324" s="21">
        <v>0</v>
      </c>
      <c r="T2324" s="21">
        <v>0</v>
      </c>
      <c r="U2324" s="125">
        <v>0</v>
      </c>
      <c r="V2324" s="21">
        <v>0</v>
      </c>
      <c r="W2324" s="34">
        <v>48349</v>
      </c>
      <c r="X2324" s="109"/>
    </row>
    <row r="2325" spans="2:24" x14ac:dyDescent="0.2">
      <c r="B2325" s="14" t="s">
        <v>20776</v>
      </c>
      <c r="C2325" s="33" t="s">
        <v>5491</v>
      </c>
      <c r="D2325" s="16" t="s">
        <v>20775</v>
      </c>
      <c r="E2325" s="18" t="s">
        <v>26</v>
      </c>
      <c r="F2325" s="34">
        <v>41264</v>
      </c>
      <c r="G2325" s="20" t="s">
        <v>20623</v>
      </c>
      <c r="H2325" s="109"/>
      <c r="I2325" s="21">
        <v>111923.2</v>
      </c>
      <c r="J2325" s="21">
        <v>111923.2</v>
      </c>
      <c r="K2325" s="21">
        <v>111923.2</v>
      </c>
      <c r="L2325" s="21">
        <v>2217698.29</v>
      </c>
      <c r="M2325" s="21">
        <v>0</v>
      </c>
      <c r="N2325" s="21">
        <v>0</v>
      </c>
      <c r="O2325" s="21">
        <v>0</v>
      </c>
      <c r="P2325" s="125">
        <v>0</v>
      </c>
      <c r="Q2325" s="21">
        <v>0</v>
      </c>
      <c r="R2325" s="21">
        <v>111923.2</v>
      </c>
      <c r="S2325" s="21">
        <v>0</v>
      </c>
      <c r="T2325" s="21">
        <v>0</v>
      </c>
      <c r="U2325" s="125">
        <v>0</v>
      </c>
      <c r="V2325" s="21">
        <v>0</v>
      </c>
      <c r="W2325" s="34">
        <v>45915</v>
      </c>
      <c r="X2325" s="109"/>
    </row>
    <row r="2326" spans="2:24" x14ac:dyDescent="0.2">
      <c r="B2326" s="14" t="s">
        <v>20774</v>
      </c>
      <c r="C2326" s="33" t="s">
        <v>5386</v>
      </c>
      <c r="D2326" s="16" t="s">
        <v>20773</v>
      </c>
      <c r="E2326" s="18" t="s">
        <v>26</v>
      </c>
      <c r="F2326" s="34">
        <v>41260</v>
      </c>
      <c r="G2326" s="20" t="s">
        <v>20623</v>
      </c>
      <c r="H2326" s="109"/>
      <c r="I2326" s="21">
        <v>1184403.49</v>
      </c>
      <c r="J2326" s="21">
        <v>1184403.49</v>
      </c>
      <c r="K2326" s="21">
        <v>1184403.49</v>
      </c>
      <c r="L2326" s="21">
        <v>20439068.190000001</v>
      </c>
      <c r="M2326" s="21">
        <v>0</v>
      </c>
      <c r="N2326" s="21">
        <v>0</v>
      </c>
      <c r="O2326" s="21">
        <v>0</v>
      </c>
      <c r="P2326" s="125">
        <v>0</v>
      </c>
      <c r="Q2326" s="21">
        <v>0</v>
      </c>
      <c r="R2326" s="21">
        <v>1184403.49</v>
      </c>
      <c r="S2326" s="21">
        <v>0</v>
      </c>
      <c r="T2326" s="21">
        <v>0</v>
      </c>
      <c r="U2326" s="125">
        <v>0</v>
      </c>
      <c r="V2326" s="21">
        <v>0</v>
      </c>
      <c r="W2326" s="34">
        <v>44882</v>
      </c>
      <c r="X2326" s="109"/>
    </row>
    <row r="2327" spans="2:24" x14ac:dyDescent="0.2">
      <c r="B2327" s="14" t="s">
        <v>20772</v>
      </c>
      <c r="C2327" s="33" t="s">
        <v>20771</v>
      </c>
      <c r="D2327" s="16" t="s">
        <v>20770</v>
      </c>
      <c r="E2327" s="18" t="s">
        <v>26</v>
      </c>
      <c r="F2327" s="34">
        <v>40968</v>
      </c>
      <c r="G2327" s="20" t="s">
        <v>112</v>
      </c>
      <c r="H2327" s="109"/>
      <c r="I2327" s="21">
        <v>215088.58</v>
      </c>
      <c r="J2327" s="21">
        <v>215088.58</v>
      </c>
      <c r="K2327" s="21">
        <v>215088.58</v>
      </c>
      <c r="L2327" s="21">
        <v>215088.58</v>
      </c>
      <c r="M2327" s="21">
        <v>0</v>
      </c>
      <c r="N2327" s="21">
        <v>0</v>
      </c>
      <c r="O2327" s="21">
        <v>0</v>
      </c>
      <c r="P2327" s="125">
        <v>0</v>
      </c>
      <c r="Q2327" s="21">
        <v>0</v>
      </c>
      <c r="R2327" s="21">
        <v>215088.58</v>
      </c>
      <c r="S2327" s="21">
        <v>0</v>
      </c>
      <c r="T2327" s="21">
        <v>0</v>
      </c>
      <c r="U2327" s="125">
        <v>0</v>
      </c>
      <c r="V2327" s="21">
        <v>2142.4899999999998</v>
      </c>
      <c r="W2327" s="34">
        <v>41000</v>
      </c>
      <c r="X2327" s="109"/>
    </row>
    <row r="2328" spans="2:24" x14ac:dyDescent="0.2">
      <c r="B2328" s="14" t="s">
        <v>20769</v>
      </c>
      <c r="C2328" s="33" t="s">
        <v>20768</v>
      </c>
      <c r="D2328" s="16" t="s">
        <v>20763</v>
      </c>
      <c r="E2328" s="18" t="s">
        <v>26</v>
      </c>
      <c r="F2328" s="34">
        <v>41089</v>
      </c>
      <c r="G2328" s="20" t="s">
        <v>112</v>
      </c>
      <c r="H2328" s="109"/>
      <c r="I2328" s="21">
        <v>64235</v>
      </c>
      <c r="J2328" s="21">
        <v>64235</v>
      </c>
      <c r="K2328" s="21">
        <v>64235</v>
      </c>
      <c r="L2328" s="21">
        <v>64235</v>
      </c>
      <c r="M2328" s="21">
        <v>0</v>
      </c>
      <c r="N2328" s="21">
        <v>0</v>
      </c>
      <c r="O2328" s="21">
        <v>0</v>
      </c>
      <c r="P2328" s="125">
        <v>0</v>
      </c>
      <c r="Q2328" s="21">
        <v>0</v>
      </c>
      <c r="R2328" s="21">
        <v>64235</v>
      </c>
      <c r="S2328" s="21">
        <v>0</v>
      </c>
      <c r="T2328" s="21">
        <v>0</v>
      </c>
      <c r="U2328" s="125">
        <v>0</v>
      </c>
      <c r="V2328" s="21">
        <v>2089.1799999999998</v>
      </c>
      <c r="W2328" s="34">
        <v>41104</v>
      </c>
      <c r="X2328" s="109"/>
    </row>
    <row r="2329" spans="2:24" x14ac:dyDescent="0.2">
      <c r="B2329" s="14" t="s">
        <v>20767</v>
      </c>
      <c r="C2329" s="33" t="s">
        <v>20766</v>
      </c>
      <c r="D2329" s="16" t="s">
        <v>20763</v>
      </c>
      <c r="E2329" s="18" t="s">
        <v>26</v>
      </c>
      <c r="F2329" s="34">
        <v>41089</v>
      </c>
      <c r="G2329" s="20" t="s">
        <v>112</v>
      </c>
      <c r="H2329" s="109"/>
      <c r="I2329" s="21">
        <v>163836.26999999999</v>
      </c>
      <c r="J2329" s="21">
        <v>163836.26999999999</v>
      </c>
      <c r="K2329" s="21">
        <v>163836.26999999999</v>
      </c>
      <c r="L2329" s="21">
        <v>163836.26999999999</v>
      </c>
      <c r="M2329" s="21">
        <v>0</v>
      </c>
      <c r="N2329" s="21">
        <v>0</v>
      </c>
      <c r="O2329" s="21">
        <v>0</v>
      </c>
      <c r="P2329" s="125">
        <v>0</v>
      </c>
      <c r="Q2329" s="21">
        <v>0</v>
      </c>
      <c r="R2329" s="21">
        <v>163836.26999999999</v>
      </c>
      <c r="S2329" s="21">
        <v>0</v>
      </c>
      <c r="T2329" s="21">
        <v>0</v>
      </c>
      <c r="U2329" s="125">
        <v>0</v>
      </c>
      <c r="V2329" s="21">
        <v>5328.92</v>
      </c>
      <c r="W2329" s="34">
        <v>41104</v>
      </c>
      <c r="X2329" s="109"/>
    </row>
    <row r="2330" spans="2:24" x14ac:dyDescent="0.2">
      <c r="B2330" s="14" t="s">
        <v>20765</v>
      </c>
      <c r="C2330" s="33" t="s">
        <v>20764</v>
      </c>
      <c r="D2330" s="16" t="s">
        <v>20763</v>
      </c>
      <c r="E2330" s="18" t="s">
        <v>26</v>
      </c>
      <c r="F2330" s="34">
        <v>41243</v>
      </c>
      <c r="G2330" s="20" t="s">
        <v>112</v>
      </c>
      <c r="H2330" s="109"/>
      <c r="I2330" s="21">
        <v>492182.03</v>
      </c>
      <c r="J2330" s="21">
        <v>492182.03</v>
      </c>
      <c r="K2330" s="21">
        <v>492182.03</v>
      </c>
      <c r="L2330" s="21">
        <v>492182.03</v>
      </c>
      <c r="M2330" s="21">
        <v>0</v>
      </c>
      <c r="N2330" s="21">
        <v>0</v>
      </c>
      <c r="O2330" s="21">
        <v>0</v>
      </c>
      <c r="P2330" s="125">
        <v>0</v>
      </c>
      <c r="Q2330" s="21">
        <v>0</v>
      </c>
      <c r="R2330" s="21">
        <v>492182.03</v>
      </c>
      <c r="S2330" s="21">
        <v>0</v>
      </c>
      <c r="T2330" s="21">
        <v>0</v>
      </c>
      <c r="U2330" s="125">
        <v>0</v>
      </c>
      <c r="V2330" s="21">
        <v>22926.63</v>
      </c>
      <c r="W2330" s="34">
        <v>41260</v>
      </c>
      <c r="X2330" s="109"/>
    </row>
    <row r="2331" spans="2:24" x14ac:dyDescent="0.2">
      <c r="B2331" s="14" t="s">
        <v>20762</v>
      </c>
      <c r="C2331" s="33" t="s">
        <v>5554</v>
      </c>
      <c r="D2331" s="16" t="s">
        <v>20761</v>
      </c>
      <c r="E2331" s="18" t="s">
        <v>26</v>
      </c>
      <c r="F2331" s="34">
        <v>41274</v>
      </c>
      <c r="G2331" s="20" t="s">
        <v>20623</v>
      </c>
      <c r="H2331" s="109"/>
      <c r="I2331" s="21">
        <v>202307.84</v>
      </c>
      <c r="J2331" s="21">
        <v>202307.84</v>
      </c>
      <c r="K2331" s="21">
        <v>202307.84</v>
      </c>
      <c r="L2331" s="21">
        <v>1874974.07</v>
      </c>
      <c r="M2331" s="21">
        <v>0</v>
      </c>
      <c r="N2331" s="21">
        <v>0</v>
      </c>
      <c r="O2331" s="21">
        <v>0</v>
      </c>
      <c r="P2331" s="125">
        <v>0</v>
      </c>
      <c r="Q2331" s="21">
        <v>0</v>
      </c>
      <c r="R2331" s="21">
        <v>202307.84</v>
      </c>
      <c r="S2331" s="21">
        <v>0</v>
      </c>
      <c r="T2331" s="21">
        <v>0</v>
      </c>
      <c r="U2331" s="125">
        <v>0</v>
      </c>
      <c r="V2331" s="21">
        <v>0</v>
      </c>
      <c r="W2331" s="34">
        <v>43600</v>
      </c>
      <c r="X2331" s="109"/>
    </row>
    <row r="2332" spans="2:24" x14ac:dyDescent="0.2">
      <c r="B2332" s="14" t="s">
        <v>20760</v>
      </c>
      <c r="C2332" s="33" t="s">
        <v>5509</v>
      </c>
      <c r="D2332" s="16" t="s">
        <v>20759</v>
      </c>
      <c r="E2332" s="18" t="s">
        <v>26</v>
      </c>
      <c r="F2332" s="34">
        <v>41274</v>
      </c>
      <c r="G2332" s="20" t="s">
        <v>20623</v>
      </c>
      <c r="H2332" s="109"/>
      <c r="I2332" s="21">
        <v>203289.59</v>
      </c>
      <c r="J2332" s="21">
        <v>203289.59</v>
      </c>
      <c r="K2332" s="21">
        <v>203289.59</v>
      </c>
      <c r="L2332" s="21">
        <v>1884074.01</v>
      </c>
      <c r="M2332" s="21">
        <v>0</v>
      </c>
      <c r="N2332" s="21">
        <v>0</v>
      </c>
      <c r="O2332" s="21">
        <v>0</v>
      </c>
      <c r="P2332" s="125">
        <v>0</v>
      </c>
      <c r="Q2332" s="21">
        <v>0</v>
      </c>
      <c r="R2332" s="21">
        <v>203289.59</v>
      </c>
      <c r="S2332" s="21">
        <v>0</v>
      </c>
      <c r="T2332" s="21">
        <v>0</v>
      </c>
      <c r="U2332" s="125">
        <v>0</v>
      </c>
      <c r="V2332" s="21">
        <v>0</v>
      </c>
      <c r="W2332" s="34">
        <v>43600</v>
      </c>
      <c r="X2332" s="109"/>
    </row>
    <row r="2333" spans="2:24" x14ac:dyDescent="0.2">
      <c r="B2333" s="14" t="s">
        <v>20758</v>
      </c>
      <c r="C2333" s="33" t="s">
        <v>20757</v>
      </c>
      <c r="D2333" s="16" t="s">
        <v>20756</v>
      </c>
      <c r="E2333" s="18" t="s">
        <v>26</v>
      </c>
      <c r="F2333" s="34">
        <v>40927</v>
      </c>
      <c r="G2333" s="20" t="s">
        <v>20755</v>
      </c>
      <c r="H2333" s="109"/>
      <c r="I2333" s="21">
        <v>1928758.45</v>
      </c>
      <c r="J2333" s="21">
        <v>1928758.45</v>
      </c>
      <c r="K2333" s="21">
        <v>1928758.45</v>
      </c>
      <c r="L2333" s="21">
        <v>1928758.45</v>
      </c>
      <c r="M2333" s="21">
        <v>0</v>
      </c>
      <c r="N2333" s="21">
        <v>0</v>
      </c>
      <c r="O2333" s="21">
        <v>0</v>
      </c>
      <c r="P2333" s="125">
        <v>0</v>
      </c>
      <c r="Q2333" s="21">
        <v>0</v>
      </c>
      <c r="R2333" s="21">
        <v>1928758.45</v>
      </c>
      <c r="S2333" s="21">
        <v>0</v>
      </c>
      <c r="T2333" s="21">
        <v>0</v>
      </c>
      <c r="U2333" s="125">
        <v>0</v>
      </c>
      <c r="V2333" s="21">
        <v>486491.79</v>
      </c>
      <c r="W2333" s="34">
        <v>43539</v>
      </c>
      <c r="X2333" s="109"/>
    </row>
    <row r="2334" spans="2:24" x14ac:dyDescent="0.2">
      <c r="B2334" s="14" t="s">
        <v>20754</v>
      </c>
      <c r="C2334" s="33" t="s">
        <v>5446</v>
      </c>
      <c r="D2334" s="16" t="s">
        <v>20753</v>
      </c>
      <c r="E2334" s="18" t="s">
        <v>26</v>
      </c>
      <c r="F2334" s="34">
        <v>41246</v>
      </c>
      <c r="G2334" s="20" t="s">
        <v>20623</v>
      </c>
      <c r="H2334" s="109"/>
      <c r="I2334" s="21">
        <v>320616.17</v>
      </c>
      <c r="J2334" s="21">
        <v>320616.17</v>
      </c>
      <c r="K2334" s="21">
        <v>320616.17</v>
      </c>
      <c r="L2334" s="21">
        <v>2304802.0299999998</v>
      </c>
      <c r="M2334" s="21">
        <v>0</v>
      </c>
      <c r="N2334" s="21">
        <v>0</v>
      </c>
      <c r="O2334" s="21">
        <v>0</v>
      </c>
      <c r="P2334" s="125">
        <v>0</v>
      </c>
      <c r="Q2334" s="21">
        <v>0</v>
      </c>
      <c r="R2334" s="21">
        <v>320616.17</v>
      </c>
      <c r="S2334" s="21">
        <v>0</v>
      </c>
      <c r="T2334" s="21">
        <v>0</v>
      </c>
      <c r="U2334" s="125">
        <v>0</v>
      </c>
      <c r="V2334" s="21">
        <v>0</v>
      </c>
      <c r="W2334" s="34">
        <v>43054</v>
      </c>
      <c r="X2334" s="109"/>
    </row>
    <row r="2335" spans="2:24" x14ac:dyDescent="0.2">
      <c r="B2335" s="14" t="s">
        <v>20752</v>
      </c>
      <c r="C2335" s="33" t="s">
        <v>5291</v>
      </c>
      <c r="D2335" s="16" t="s">
        <v>20751</v>
      </c>
      <c r="E2335" s="18" t="s">
        <v>26</v>
      </c>
      <c r="F2335" s="34">
        <v>41241</v>
      </c>
      <c r="G2335" s="20" t="s">
        <v>20623</v>
      </c>
      <c r="H2335" s="109"/>
      <c r="I2335" s="21">
        <v>326607.33</v>
      </c>
      <c r="J2335" s="21">
        <v>326607.33</v>
      </c>
      <c r="K2335" s="21">
        <v>326607.33</v>
      </c>
      <c r="L2335" s="21">
        <v>3834175.67</v>
      </c>
      <c r="M2335" s="21">
        <v>0</v>
      </c>
      <c r="N2335" s="21">
        <v>0</v>
      </c>
      <c r="O2335" s="21">
        <v>0</v>
      </c>
      <c r="P2335" s="125">
        <v>0</v>
      </c>
      <c r="Q2335" s="21">
        <v>0</v>
      </c>
      <c r="R2335" s="21">
        <v>326607.33</v>
      </c>
      <c r="S2335" s="21">
        <v>0</v>
      </c>
      <c r="T2335" s="21">
        <v>0</v>
      </c>
      <c r="U2335" s="125">
        <v>0</v>
      </c>
      <c r="V2335" s="21">
        <v>0</v>
      </c>
      <c r="W2335" s="34">
        <v>43753</v>
      </c>
      <c r="X2335" s="109"/>
    </row>
    <row r="2336" spans="2:24" x14ac:dyDescent="0.2">
      <c r="B2336" s="14" t="s">
        <v>20750</v>
      </c>
      <c r="C2336" s="33" t="s">
        <v>5224</v>
      </c>
      <c r="D2336" s="16" t="s">
        <v>5223</v>
      </c>
      <c r="E2336" s="18" t="s">
        <v>26</v>
      </c>
      <c r="F2336" s="34">
        <v>41249</v>
      </c>
      <c r="G2336" s="20" t="s">
        <v>20623</v>
      </c>
      <c r="H2336" s="109"/>
      <c r="I2336" s="21">
        <v>87127.679999999993</v>
      </c>
      <c r="J2336" s="21">
        <v>87127.679999999993</v>
      </c>
      <c r="K2336" s="21">
        <v>87127.679999999993</v>
      </c>
      <c r="L2336" s="21">
        <v>617543.93999999994</v>
      </c>
      <c r="M2336" s="21">
        <v>0</v>
      </c>
      <c r="N2336" s="21">
        <v>0</v>
      </c>
      <c r="O2336" s="21">
        <v>0</v>
      </c>
      <c r="P2336" s="125">
        <v>0</v>
      </c>
      <c r="Q2336" s="21">
        <v>0</v>
      </c>
      <c r="R2336" s="21">
        <v>87127.679999999993</v>
      </c>
      <c r="S2336" s="21">
        <v>0</v>
      </c>
      <c r="T2336" s="21">
        <v>0</v>
      </c>
      <c r="U2336" s="125">
        <v>0</v>
      </c>
      <c r="V2336" s="21">
        <v>0</v>
      </c>
      <c r="W2336" s="34">
        <v>42993</v>
      </c>
      <c r="X2336" s="109"/>
    </row>
    <row r="2337" spans="2:24" x14ac:dyDescent="0.2">
      <c r="B2337" s="14" t="s">
        <v>20749</v>
      </c>
      <c r="C2337" s="33" t="s">
        <v>5221</v>
      </c>
      <c r="D2337" s="16" t="s">
        <v>20748</v>
      </c>
      <c r="E2337" s="18" t="s">
        <v>26</v>
      </c>
      <c r="F2337" s="34">
        <v>41248</v>
      </c>
      <c r="G2337" s="20" t="s">
        <v>20623</v>
      </c>
      <c r="H2337" s="109"/>
      <c r="I2337" s="21">
        <v>125926.2</v>
      </c>
      <c r="J2337" s="21">
        <v>125926.2</v>
      </c>
      <c r="K2337" s="21">
        <v>125926.2</v>
      </c>
      <c r="L2337" s="21">
        <v>1036256.29</v>
      </c>
      <c r="M2337" s="21">
        <v>0</v>
      </c>
      <c r="N2337" s="21">
        <v>0</v>
      </c>
      <c r="O2337" s="21">
        <v>0</v>
      </c>
      <c r="P2337" s="125">
        <v>0</v>
      </c>
      <c r="Q2337" s="21">
        <v>0</v>
      </c>
      <c r="R2337" s="21">
        <v>125926.2</v>
      </c>
      <c r="S2337" s="21">
        <v>0</v>
      </c>
      <c r="T2337" s="21">
        <v>0</v>
      </c>
      <c r="U2337" s="125">
        <v>0</v>
      </c>
      <c r="V2337" s="21">
        <v>0</v>
      </c>
      <c r="W2337" s="34">
        <v>43327</v>
      </c>
      <c r="X2337" s="109"/>
    </row>
    <row r="2338" spans="2:24" x14ac:dyDescent="0.2">
      <c r="B2338" s="14" t="s">
        <v>20747</v>
      </c>
      <c r="C2338" s="33" t="s">
        <v>5473</v>
      </c>
      <c r="D2338" s="16" t="s">
        <v>20746</v>
      </c>
      <c r="E2338" s="18" t="s">
        <v>26</v>
      </c>
      <c r="F2338" s="34">
        <v>41274</v>
      </c>
      <c r="G2338" s="20" t="s">
        <v>20623</v>
      </c>
      <c r="H2338" s="109"/>
      <c r="I2338" s="21">
        <v>164286</v>
      </c>
      <c r="J2338" s="21">
        <v>164286</v>
      </c>
      <c r="K2338" s="21">
        <v>164286</v>
      </c>
      <c r="L2338" s="21">
        <v>1339944.6499999999</v>
      </c>
      <c r="M2338" s="21">
        <v>0</v>
      </c>
      <c r="N2338" s="21">
        <v>0</v>
      </c>
      <c r="O2338" s="21">
        <v>0</v>
      </c>
      <c r="P2338" s="125">
        <v>0</v>
      </c>
      <c r="Q2338" s="21">
        <v>0</v>
      </c>
      <c r="R2338" s="21">
        <v>164286</v>
      </c>
      <c r="S2338" s="21">
        <v>0</v>
      </c>
      <c r="T2338" s="21">
        <v>0</v>
      </c>
      <c r="U2338" s="125">
        <v>0</v>
      </c>
      <c r="V2338" s="21">
        <v>0</v>
      </c>
      <c r="W2338" s="34">
        <v>43358</v>
      </c>
      <c r="X2338" s="109"/>
    </row>
    <row r="2339" spans="2:24" x14ac:dyDescent="0.2">
      <c r="B2339" s="14" t="s">
        <v>20745</v>
      </c>
      <c r="C2339" s="33" t="s">
        <v>5431</v>
      </c>
      <c r="D2339" s="16" t="s">
        <v>20744</v>
      </c>
      <c r="E2339" s="18" t="s">
        <v>26</v>
      </c>
      <c r="F2339" s="34">
        <v>41274</v>
      </c>
      <c r="G2339" s="20" t="s">
        <v>20623</v>
      </c>
      <c r="H2339" s="109"/>
      <c r="I2339" s="21">
        <v>95393.67</v>
      </c>
      <c r="J2339" s="21">
        <v>95393.67</v>
      </c>
      <c r="K2339" s="21">
        <v>95393.67</v>
      </c>
      <c r="L2339" s="21">
        <v>2672158.11</v>
      </c>
      <c r="M2339" s="21">
        <v>0</v>
      </c>
      <c r="N2339" s="21">
        <v>0</v>
      </c>
      <c r="O2339" s="21">
        <v>0</v>
      </c>
      <c r="P2339" s="125">
        <v>0</v>
      </c>
      <c r="Q2339" s="21">
        <v>0</v>
      </c>
      <c r="R2339" s="21">
        <v>95393.67</v>
      </c>
      <c r="S2339" s="21">
        <v>0</v>
      </c>
      <c r="T2339" s="21">
        <v>0</v>
      </c>
      <c r="U2339" s="125">
        <v>0</v>
      </c>
      <c r="V2339" s="21">
        <v>0</v>
      </c>
      <c r="W2339" s="34">
        <v>46522</v>
      </c>
      <c r="X2339" s="109"/>
    </row>
    <row r="2340" spans="2:24" x14ac:dyDescent="0.2">
      <c r="B2340" s="14" t="s">
        <v>20743</v>
      </c>
      <c r="C2340" s="33" t="s">
        <v>5479</v>
      </c>
      <c r="D2340" s="16" t="s">
        <v>20742</v>
      </c>
      <c r="E2340" s="18" t="s">
        <v>26</v>
      </c>
      <c r="F2340" s="34">
        <v>41246</v>
      </c>
      <c r="G2340" s="20" t="s">
        <v>20623</v>
      </c>
      <c r="H2340" s="109"/>
      <c r="I2340" s="21">
        <v>156772.68</v>
      </c>
      <c r="J2340" s="21">
        <v>156772.68</v>
      </c>
      <c r="K2340" s="21">
        <v>156772.68</v>
      </c>
      <c r="L2340" s="21">
        <v>1410586.5</v>
      </c>
      <c r="M2340" s="21">
        <v>0</v>
      </c>
      <c r="N2340" s="21">
        <v>0</v>
      </c>
      <c r="O2340" s="21">
        <v>0</v>
      </c>
      <c r="P2340" s="125">
        <v>0</v>
      </c>
      <c r="Q2340" s="21">
        <v>0</v>
      </c>
      <c r="R2340" s="21">
        <v>156772.68</v>
      </c>
      <c r="S2340" s="21">
        <v>0</v>
      </c>
      <c r="T2340" s="21">
        <v>0</v>
      </c>
      <c r="U2340" s="125">
        <v>0</v>
      </c>
      <c r="V2340" s="21">
        <v>0</v>
      </c>
      <c r="W2340" s="34">
        <v>43327</v>
      </c>
      <c r="X2340" s="109"/>
    </row>
    <row r="2341" spans="2:24" x14ac:dyDescent="0.2">
      <c r="B2341" s="14" t="s">
        <v>20741</v>
      </c>
      <c r="C2341" s="33" t="s">
        <v>20740</v>
      </c>
      <c r="D2341" s="16" t="s">
        <v>20739</v>
      </c>
      <c r="E2341" s="18" t="s">
        <v>26</v>
      </c>
      <c r="F2341" s="34">
        <v>40912</v>
      </c>
      <c r="G2341" s="20" t="s">
        <v>3559</v>
      </c>
      <c r="H2341" s="109"/>
      <c r="I2341" s="21">
        <v>42040.66</v>
      </c>
      <c r="J2341" s="21">
        <v>42040.66</v>
      </c>
      <c r="K2341" s="21">
        <v>42040.66</v>
      </c>
      <c r="L2341" s="21">
        <v>42040.66</v>
      </c>
      <c r="M2341" s="21">
        <v>0</v>
      </c>
      <c r="N2341" s="21">
        <v>0</v>
      </c>
      <c r="O2341" s="21">
        <v>0</v>
      </c>
      <c r="P2341" s="125">
        <v>0</v>
      </c>
      <c r="Q2341" s="21">
        <v>0</v>
      </c>
      <c r="R2341" s="21">
        <v>42040.66</v>
      </c>
      <c r="S2341" s="21">
        <v>0</v>
      </c>
      <c r="T2341" s="21">
        <v>0</v>
      </c>
      <c r="U2341" s="125">
        <v>0</v>
      </c>
      <c r="V2341" s="21">
        <v>315.3</v>
      </c>
      <c r="W2341" s="34">
        <v>40923</v>
      </c>
      <c r="X2341" s="109"/>
    </row>
    <row r="2342" spans="2:24" x14ac:dyDescent="0.2">
      <c r="B2342" s="14" t="s">
        <v>20738</v>
      </c>
      <c r="C2342" s="33" t="s">
        <v>5203</v>
      </c>
      <c r="D2342" s="16" t="s">
        <v>20737</v>
      </c>
      <c r="E2342" s="18" t="s">
        <v>26</v>
      </c>
      <c r="F2342" s="34">
        <v>41274</v>
      </c>
      <c r="G2342" s="20" t="s">
        <v>20623</v>
      </c>
      <c r="H2342" s="109"/>
      <c r="I2342" s="21">
        <v>153669.35</v>
      </c>
      <c r="J2342" s="21">
        <v>153669.35</v>
      </c>
      <c r="K2342" s="21">
        <v>153669.35</v>
      </c>
      <c r="L2342" s="21">
        <v>1195708.05</v>
      </c>
      <c r="M2342" s="21">
        <v>0</v>
      </c>
      <c r="N2342" s="21">
        <v>0</v>
      </c>
      <c r="O2342" s="21">
        <v>0</v>
      </c>
      <c r="P2342" s="125">
        <v>0</v>
      </c>
      <c r="Q2342" s="21">
        <v>0</v>
      </c>
      <c r="R2342" s="21">
        <v>153669.35</v>
      </c>
      <c r="S2342" s="21">
        <v>0</v>
      </c>
      <c r="T2342" s="21">
        <v>0</v>
      </c>
      <c r="U2342" s="125">
        <v>0</v>
      </c>
      <c r="V2342" s="21">
        <v>0</v>
      </c>
      <c r="W2342" s="34">
        <v>43252</v>
      </c>
      <c r="X2342" s="109"/>
    </row>
    <row r="2343" spans="2:24" x14ac:dyDescent="0.2">
      <c r="B2343" s="14" t="s">
        <v>20736</v>
      </c>
      <c r="C2343" s="33" t="s">
        <v>20735</v>
      </c>
      <c r="D2343" s="16" t="s">
        <v>20734</v>
      </c>
      <c r="E2343" s="18" t="s">
        <v>26</v>
      </c>
      <c r="F2343" s="34">
        <v>41025</v>
      </c>
      <c r="G2343" s="20" t="s">
        <v>112</v>
      </c>
      <c r="H2343" s="109"/>
      <c r="I2343" s="21">
        <v>766383.54</v>
      </c>
      <c r="J2343" s="21">
        <v>766383.54</v>
      </c>
      <c r="K2343" s="21">
        <v>766383.54</v>
      </c>
      <c r="L2343" s="21">
        <v>766383.54</v>
      </c>
      <c r="M2343" s="21">
        <v>0</v>
      </c>
      <c r="N2343" s="21">
        <v>0</v>
      </c>
      <c r="O2343" s="21">
        <v>0</v>
      </c>
      <c r="P2343" s="125">
        <f>SCDPT4!M2343+SCDPT4!N2343-SCDPT4!O2343</f>
        <v>0</v>
      </c>
      <c r="Q2343" s="21">
        <v>0</v>
      </c>
      <c r="R2343" s="21">
        <v>766383.54</v>
      </c>
      <c r="S2343" s="21">
        <v>0</v>
      </c>
      <c r="T2343" s="21">
        <v>0</v>
      </c>
      <c r="U2343" s="125">
        <f>SCDPT4!S2343+SCDPT4!T2343</f>
        <v>0</v>
      </c>
      <c r="V2343" s="21">
        <v>17880</v>
      </c>
      <c r="W2343" s="34">
        <v>42384</v>
      </c>
      <c r="X2343" s="109"/>
    </row>
    <row r="2344" spans="2:24" x14ac:dyDescent="0.2">
      <c r="B2344" s="14" t="s">
        <v>20733</v>
      </c>
      <c r="C2344" s="33" t="s">
        <v>5503</v>
      </c>
      <c r="D2344" s="16" t="s">
        <v>20732</v>
      </c>
      <c r="E2344" s="18" t="s">
        <v>26</v>
      </c>
      <c r="F2344" s="34">
        <v>41270</v>
      </c>
      <c r="G2344" s="20" t="s">
        <v>20623</v>
      </c>
      <c r="H2344" s="109"/>
      <c r="I2344" s="21">
        <v>997079.64</v>
      </c>
      <c r="J2344" s="21">
        <v>997079.64</v>
      </c>
      <c r="K2344" s="21">
        <v>997079.64</v>
      </c>
      <c r="L2344" s="21">
        <v>5467576.0599999996</v>
      </c>
      <c r="M2344" s="21">
        <v>0</v>
      </c>
      <c r="N2344" s="21">
        <v>0</v>
      </c>
      <c r="O2344" s="21">
        <v>0</v>
      </c>
      <c r="P2344" s="125">
        <v>0</v>
      </c>
      <c r="Q2344" s="21">
        <v>0</v>
      </c>
      <c r="R2344" s="21">
        <v>997079.64</v>
      </c>
      <c r="S2344" s="21">
        <v>0</v>
      </c>
      <c r="T2344" s="21">
        <v>0</v>
      </c>
      <c r="U2344" s="125">
        <v>0</v>
      </c>
      <c r="V2344" s="21">
        <v>0</v>
      </c>
      <c r="W2344" s="34">
        <v>41609</v>
      </c>
      <c r="X2344" s="109"/>
    </row>
    <row r="2345" spans="2:24" x14ac:dyDescent="0.2">
      <c r="B2345" s="14" t="s">
        <v>20731</v>
      </c>
      <c r="C2345" s="33" t="s">
        <v>5464</v>
      </c>
      <c r="D2345" s="16" t="s">
        <v>20730</v>
      </c>
      <c r="E2345" s="18" t="s">
        <v>26</v>
      </c>
      <c r="F2345" s="34">
        <v>41247</v>
      </c>
      <c r="G2345" s="20" t="s">
        <v>20623</v>
      </c>
      <c r="H2345" s="109"/>
      <c r="I2345" s="21">
        <v>331341.90999999997</v>
      </c>
      <c r="J2345" s="21">
        <v>331341.90999999997</v>
      </c>
      <c r="K2345" s="21">
        <v>332668.93</v>
      </c>
      <c r="L2345" s="21">
        <v>7445898</v>
      </c>
      <c r="M2345" s="21">
        <v>0</v>
      </c>
      <c r="N2345" s="21">
        <v>-18.010000000000002</v>
      </c>
      <c r="O2345" s="21">
        <v>0</v>
      </c>
      <c r="P2345" s="125">
        <v>-18.010000000000002</v>
      </c>
      <c r="Q2345" s="21">
        <v>0</v>
      </c>
      <c r="R2345" s="21">
        <v>331341.90999999997</v>
      </c>
      <c r="S2345" s="21">
        <v>0</v>
      </c>
      <c r="T2345" s="21">
        <v>0</v>
      </c>
      <c r="U2345" s="125">
        <v>0</v>
      </c>
      <c r="V2345" s="21">
        <v>0</v>
      </c>
      <c r="W2345" s="34">
        <v>44742</v>
      </c>
      <c r="X2345" s="109"/>
    </row>
    <row r="2346" spans="2:24" x14ac:dyDescent="0.2">
      <c r="B2346" s="14" t="s">
        <v>20729</v>
      </c>
      <c r="C2346" s="33" t="s">
        <v>5461</v>
      </c>
      <c r="D2346" s="16" t="s">
        <v>20728</v>
      </c>
      <c r="E2346" s="18" t="s">
        <v>26</v>
      </c>
      <c r="F2346" s="34">
        <v>41247</v>
      </c>
      <c r="G2346" s="20" t="s">
        <v>20623</v>
      </c>
      <c r="H2346" s="109"/>
      <c r="I2346" s="21">
        <v>277544.90999999997</v>
      </c>
      <c r="J2346" s="21">
        <v>277544.90999999997</v>
      </c>
      <c r="K2346" s="21">
        <v>278652.87</v>
      </c>
      <c r="L2346" s="21">
        <v>5471278.6900000004</v>
      </c>
      <c r="M2346" s="21">
        <v>0</v>
      </c>
      <c r="N2346" s="21">
        <v>-16.510000000000002</v>
      </c>
      <c r="O2346" s="21">
        <v>0</v>
      </c>
      <c r="P2346" s="125">
        <v>-16.510000000000002</v>
      </c>
      <c r="Q2346" s="21">
        <v>0</v>
      </c>
      <c r="R2346" s="21">
        <v>277544.90999999997</v>
      </c>
      <c r="S2346" s="21">
        <v>0</v>
      </c>
      <c r="T2346" s="21">
        <v>0</v>
      </c>
      <c r="U2346" s="125">
        <v>0</v>
      </c>
      <c r="V2346" s="21">
        <v>0</v>
      </c>
      <c r="W2346" s="34">
        <v>44742</v>
      </c>
      <c r="X2346" s="109"/>
    </row>
    <row r="2347" spans="2:24" x14ac:dyDescent="0.2">
      <c r="B2347" s="14" t="s">
        <v>20727</v>
      </c>
      <c r="C2347" s="33" t="s">
        <v>5440</v>
      </c>
      <c r="D2347" s="16" t="s">
        <v>20726</v>
      </c>
      <c r="E2347" s="18" t="s">
        <v>26</v>
      </c>
      <c r="F2347" s="34">
        <v>41250</v>
      </c>
      <c r="G2347" s="20" t="s">
        <v>20623</v>
      </c>
      <c r="H2347" s="109"/>
      <c r="I2347" s="21">
        <v>507303.93</v>
      </c>
      <c r="J2347" s="21">
        <v>507303.93</v>
      </c>
      <c r="K2347" s="21">
        <v>507303.93</v>
      </c>
      <c r="L2347" s="21">
        <v>4875584.7699999996</v>
      </c>
      <c r="M2347" s="21">
        <v>0</v>
      </c>
      <c r="N2347" s="21">
        <v>0</v>
      </c>
      <c r="O2347" s="21">
        <v>0</v>
      </c>
      <c r="P2347" s="125">
        <v>0</v>
      </c>
      <c r="Q2347" s="21">
        <v>0</v>
      </c>
      <c r="R2347" s="21">
        <v>507303.93</v>
      </c>
      <c r="S2347" s="21">
        <v>0</v>
      </c>
      <c r="T2347" s="21">
        <v>0</v>
      </c>
      <c r="U2347" s="125">
        <v>0</v>
      </c>
      <c r="V2347" s="21">
        <v>0</v>
      </c>
      <c r="W2347" s="34">
        <v>43631</v>
      </c>
      <c r="X2347" s="109"/>
    </row>
    <row r="2348" spans="2:24" x14ac:dyDescent="0.2">
      <c r="B2348" s="14" t="s">
        <v>20725</v>
      </c>
      <c r="C2348" s="33" t="s">
        <v>5356</v>
      </c>
      <c r="D2348" s="16" t="s">
        <v>20724</v>
      </c>
      <c r="E2348" s="18" t="s">
        <v>26</v>
      </c>
      <c r="F2348" s="34">
        <v>41264</v>
      </c>
      <c r="G2348" s="20" t="s">
        <v>20623</v>
      </c>
      <c r="H2348" s="109"/>
      <c r="I2348" s="21">
        <v>604502.73</v>
      </c>
      <c r="J2348" s="21">
        <v>604502.73</v>
      </c>
      <c r="K2348" s="21">
        <v>604502.73</v>
      </c>
      <c r="L2348" s="21">
        <v>2971561.93</v>
      </c>
      <c r="M2348" s="21">
        <v>0</v>
      </c>
      <c r="N2348" s="21">
        <v>0</v>
      </c>
      <c r="O2348" s="21">
        <v>0</v>
      </c>
      <c r="P2348" s="125">
        <v>0</v>
      </c>
      <c r="Q2348" s="21">
        <v>0</v>
      </c>
      <c r="R2348" s="21">
        <v>604502.73</v>
      </c>
      <c r="S2348" s="21">
        <v>0</v>
      </c>
      <c r="T2348" s="21">
        <v>0</v>
      </c>
      <c r="U2348" s="125">
        <v>0</v>
      </c>
      <c r="V2348" s="21">
        <v>0</v>
      </c>
      <c r="W2348" s="34">
        <v>42510</v>
      </c>
      <c r="X2348" s="109"/>
    </row>
    <row r="2349" spans="2:24" x14ac:dyDescent="0.2">
      <c r="B2349" s="14" t="s">
        <v>20723</v>
      </c>
      <c r="C2349" s="33" t="s">
        <v>5191</v>
      </c>
      <c r="D2349" s="16" t="s">
        <v>20722</v>
      </c>
      <c r="E2349" s="18" t="s">
        <v>26</v>
      </c>
      <c r="F2349" s="34">
        <v>41249</v>
      </c>
      <c r="G2349" s="20" t="s">
        <v>20623</v>
      </c>
      <c r="H2349" s="109"/>
      <c r="I2349" s="21">
        <v>127590.41</v>
      </c>
      <c r="J2349" s="21">
        <v>127590.41</v>
      </c>
      <c r="K2349" s="21">
        <v>126644.33</v>
      </c>
      <c r="L2349" s="21">
        <v>2147875.0299999998</v>
      </c>
      <c r="M2349" s="21">
        <v>0</v>
      </c>
      <c r="N2349" s="21">
        <v>168.28</v>
      </c>
      <c r="O2349" s="21">
        <v>0</v>
      </c>
      <c r="P2349" s="125">
        <v>168.28</v>
      </c>
      <c r="Q2349" s="21">
        <v>0</v>
      </c>
      <c r="R2349" s="21">
        <v>127590.41</v>
      </c>
      <c r="S2349" s="21">
        <v>0</v>
      </c>
      <c r="T2349" s="21">
        <v>0</v>
      </c>
      <c r="U2349" s="125">
        <v>0</v>
      </c>
      <c r="V2349" s="21">
        <v>0</v>
      </c>
      <c r="W2349" s="34">
        <v>45092</v>
      </c>
      <c r="X2349" s="109"/>
    </row>
    <row r="2350" spans="2:24" x14ac:dyDescent="0.2">
      <c r="B2350" s="14" t="s">
        <v>20721</v>
      </c>
      <c r="C2350" s="33" t="s">
        <v>5359</v>
      </c>
      <c r="D2350" s="16" t="s">
        <v>20720</v>
      </c>
      <c r="E2350" s="18" t="s">
        <v>26</v>
      </c>
      <c r="F2350" s="34">
        <v>41270</v>
      </c>
      <c r="G2350" s="20" t="s">
        <v>20623</v>
      </c>
      <c r="H2350" s="109"/>
      <c r="I2350" s="21">
        <v>698686.02</v>
      </c>
      <c r="J2350" s="21">
        <v>698686.02</v>
      </c>
      <c r="K2350" s="21">
        <v>698686.02</v>
      </c>
      <c r="L2350" s="21">
        <v>11282076.960000001</v>
      </c>
      <c r="M2350" s="21">
        <v>0</v>
      </c>
      <c r="N2350" s="21">
        <v>0</v>
      </c>
      <c r="O2350" s="21">
        <v>0</v>
      </c>
      <c r="P2350" s="125">
        <v>0</v>
      </c>
      <c r="Q2350" s="21">
        <v>0</v>
      </c>
      <c r="R2350" s="21">
        <v>698686.02</v>
      </c>
      <c r="S2350" s="21">
        <v>0</v>
      </c>
      <c r="T2350" s="21">
        <v>0</v>
      </c>
      <c r="U2350" s="125">
        <v>0</v>
      </c>
      <c r="V2350" s="21">
        <v>0</v>
      </c>
      <c r="W2350" s="34">
        <v>44752</v>
      </c>
      <c r="X2350" s="109"/>
    </row>
    <row r="2351" spans="2:24" x14ac:dyDescent="0.2">
      <c r="B2351" s="14" t="s">
        <v>20719</v>
      </c>
      <c r="C2351" s="33" t="s">
        <v>5218</v>
      </c>
      <c r="D2351" s="16" t="s">
        <v>20718</v>
      </c>
      <c r="E2351" s="18" t="s">
        <v>26</v>
      </c>
      <c r="F2351" s="34">
        <v>41274</v>
      </c>
      <c r="G2351" s="20" t="s">
        <v>20623</v>
      </c>
      <c r="H2351" s="109"/>
      <c r="I2351" s="21">
        <v>166736.85999999999</v>
      </c>
      <c r="J2351" s="21">
        <v>166736.85999999999</v>
      </c>
      <c r="K2351" s="21">
        <v>166736.85999999999</v>
      </c>
      <c r="L2351" s="21">
        <v>1934056.67</v>
      </c>
      <c r="M2351" s="21">
        <v>0</v>
      </c>
      <c r="N2351" s="21">
        <v>0</v>
      </c>
      <c r="O2351" s="21">
        <v>0</v>
      </c>
      <c r="P2351" s="125">
        <v>0</v>
      </c>
      <c r="Q2351" s="21">
        <v>0</v>
      </c>
      <c r="R2351" s="21">
        <v>166736.85999999999</v>
      </c>
      <c r="S2351" s="21">
        <v>0</v>
      </c>
      <c r="T2351" s="21">
        <v>0</v>
      </c>
      <c r="U2351" s="125">
        <v>0</v>
      </c>
      <c r="V2351" s="21">
        <v>0</v>
      </c>
      <c r="W2351" s="34">
        <v>43983</v>
      </c>
      <c r="X2351" s="109"/>
    </row>
    <row r="2352" spans="2:24" x14ac:dyDescent="0.2">
      <c r="B2352" s="14" t="s">
        <v>20717</v>
      </c>
      <c r="C2352" s="33" t="s">
        <v>5330</v>
      </c>
      <c r="D2352" s="16" t="s">
        <v>20716</v>
      </c>
      <c r="E2352" s="18" t="s">
        <v>26</v>
      </c>
      <c r="F2352" s="34">
        <v>41250</v>
      </c>
      <c r="G2352" s="20" t="s">
        <v>20623</v>
      </c>
      <c r="H2352" s="109"/>
      <c r="I2352" s="21">
        <v>328182.13</v>
      </c>
      <c r="J2352" s="21">
        <v>328182.13</v>
      </c>
      <c r="K2352" s="21">
        <v>329823.03999999998</v>
      </c>
      <c r="L2352" s="21">
        <v>12446215.529999999</v>
      </c>
      <c r="M2352" s="21">
        <v>0</v>
      </c>
      <c r="N2352" s="21">
        <v>-684.56</v>
      </c>
      <c r="O2352" s="21">
        <v>0</v>
      </c>
      <c r="P2352" s="125">
        <v>-684.56</v>
      </c>
      <c r="Q2352" s="21">
        <v>0</v>
      </c>
      <c r="R2352" s="21">
        <v>328182.13</v>
      </c>
      <c r="S2352" s="21">
        <v>0</v>
      </c>
      <c r="T2352" s="21">
        <v>0</v>
      </c>
      <c r="U2352" s="125">
        <v>0</v>
      </c>
      <c r="V2352" s="21">
        <v>0</v>
      </c>
      <c r="W2352" s="34">
        <v>47832</v>
      </c>
      <c r="X2352" s="109"/>
    </row>
    <row r="2353" spans="2:24" x14ac:dyDescent="0.2">
      <c r="B2353" s="14" t="s">
        <v>20715</v>
      </c>
      <c r="C2353" s="33" t="s">
        <v>5527</v>
      </c>
      <c r="D2353" s="16" t="s">
        <v>20714</v>
      </c>
      <c r="E2353" s="18" t="s">
        <v>26</v>
      </c>
      <c r="F2353" s="34">
        <v>41249</v>
      </c>
      <c r="G2353" s="20" t="s">
        <v>20623</v>
      </c>
      <c r="H2353" s="109"/>
      <c r="I2353" s="21">
        <v>97610.43</v>
      </c>
      <c r="J2353" s="21">
        <v>97610.43</v>
      </c>
      <c r="K2353" s="21">
        <v>97610.43</v>
      </c>
      <c r="L2353" s="21">
        <v>4018999.13</v>
      </c>
      <c r="M2353" s="21">
        <v>0</v>
      </c>
      <c r="N2353" s="21">
        <v>0</v>
      </c>
      <c r="O2353" s="21">
        <v>0</v>
      </c>
      <c r="P2353" s="125">
        <v>0</v>
      </c>
      <c r="Q2353" s="21">
        <v>0</v>
      </c>
      <c r="R2353" s="21">
        <v>97610.43</v>
      </c>
      <c r="S2353" s="21">
        <v>0</v>
      </c>
      <c r="T2353" s="21">
        <v>0</v>
      </c>
      <c r="U2353" s="125">
        <v>0</v>
      </c>
      <c r="V2353" s="21">
        <v>0</v>
      </c>
      <c r="W2353" s="34">
        <v>46645</v>
      </c>
      <c r="X2353" s="109"/>
    </row>
    <row r="2354" spans="2:24" x14ac:dyDescent="0.2">
      <c r="B2354" s="14" t="s">
        <v>20713</v>
      </c>
      <c r="C2354" s="33" t="s">
        <v>5494</v>
      </c>
      <c r="D2354" s="16" t="s">
        <v>20712</v>
      </c>
      <c r="E2354" s="18" t="s">
        <v>26</v>
      </c>
      <c r="F2354" s="34">
        <v>41250</v>
      </c>
      <c r="G2354" s="20" t="s">
        <v>20623</v>
      </c>
      <c r="H2354" s="109"/>
      <c r="I2354" s="21">
        <v>290819.88</v>
      </c>
      <c r="J2354" s="21">
        <v>290819.88</v>
      </c>
      <c r="K2354" s="21">
        <v>290819.88</v>
      </c>
      <c r="L2354" s="21">
        <v>18084081.43</v>
      </c>
      <c r="M2354" s="21">
        <v>0</v>
      </c>
      <c r="N2354" s="21">
        <v>0</v>
      </c>
      <c r="O2354" s="21">
        <v>0</v>
      </c>
      <c r="P2354" s="125">
        <v>0</v>
      </c>
      <c r="Q2354" s="21">
        <v>0</v>
      </c>
      <c r="R2354" s="21">
        <v>290819.88</v>
      </c>
      <c r="S2354" s="21">
        <v>0</v>
      </c>
      <c r="T2354" s="21">
        <v>0</v>
      </c>
      <c r="U2354" s="125">
        <v>0</v>
      </c>
      <c r="V2354" s="21">
        <v>0</v>
      </c>
      <c r="W2354" s="34">
        <v>48625</v>
      </c>
      <c r="X2354" s="109"/>
    </row>
    <row r="2355" spans="2:24" x14ac:dyDescent="0.2">
      <c r="B2355" s="14" t="s">
        <v>20711</v>
      </c>
      <c r="C2355" s="33" t="s">
        <v>5458</v>
      </c>
      <c r="D2355" s="16" t="s">
        <v>20710</v>
      </c>
      <c r="E2355" s="18" t="s">
        <v>26</v>
      </c>
      <c r="F2355" s="34">
        <v>41274</v>
      </c>
      <c r="G2355" s="20" t="s">
        <v>20623</v>
      </c>
      <c r="H2355" s="109"/>
      <c r="I2355" s="21">
        <v>197462.5</v>
      </c>
      <c r="J2355" s="21">
        <v>197462.5</v>
      </c>
      <c r="K2355" s="21">
        <v>197462.5</v>
      </c>
      <c r="L2355" s="21">
        <v>2325019.42</v>
      </c>
      <c r="M2355" s="21">
        <v>0</v>
      </c>
      <c r="N2355" s="21">
        <v>0</v>
      </c>
      <c r="O2355" s="21">
        <v>0</v>
      </c>
      <c r="P2355" s="125">
        <v>0</v>
      </c>
      <c r="Q2355" s="21">
        <v>0</v>
      </c>
      <c r="R2355" s="21">
        <v>197462.5</v>
      </c>
      <c r="S2355" s="21">
        <v>0</v>
      </c>
      <c r="T2355" s="21">
        <v>0</v>
      </c>
      <c r="U2355" s="125">
        <v>0</v>
      </c>
      <c r="V2355" s="21">
        <v>0</v>
      </c>
      <c r="W2355" s="34">
        <v>43992</v>
      </c>
      <c r="X2355" s="109"/>
    </row>
    <row r="2356" spans="2:24" x14ac:dyDescent="0.2">
      <c r="B2356" s="14" t="s">
        <v>20709</v>
      </c>
      <c r="C2356" s="33" t="s">
        <v>5449</v>
      </c>
      <c r="D2356" s="16" t="s">
        <v>20708</v>
      </c>
      <c r="E2356" s="18" t="s">
        <v>26</v>
      </c>
      <c r="F2356" s="34">
        <v>41249</v>
      </c>
      <c r="G2356" s="20" t="s">
        <v>20623</v>
      </c>
      <c r="H2356" s="109"/>
      <c r="I2356" s="21">
        <v>162751.85999999999</v>
      </c>
      <c r="J2356" s="21">
        <v>162751.85999999999</v>
      </c>
      <c r="K2356" s="21">
        <v>171344.67</v>
      </c>
      <c r="L2356" s="21">
        <v>2368064.42</v>
      </c>
      <c r="M2356" s="21">
        <v>0</v>
      </c>
      <c r="N2356" s="21">
        <v>-1256.25</v>
      </c>
      <c r="O2356" s="21">
        <v>0</v>
      </c>
      <c r="P2356" s="125">
        <v>-1256.25</v>
      </c>
      <c r="Q2356" s="21">
        <v>0</v>
      </c>
      <c r="R2356" s="21">
        <v>162751.85999999999</v>
      </c>
      <c r="S2356" s="21">
        <v>0</v>
      </c>
      <c r="T2356" s="21">
        <v>0</v>
      </c>
      <c r="U2356" s="125">
        <v>0</v>
      </c>
      <c r="V2356" s="21">
        <v>0</v>
      </c>
      <c r="W2356" s="34">
        <v>44211</v>
      </c>
      <c r="X2356" s="109"/>
    </row>
    <row r="2357" spans="2:24" x14ac:dyDescent="0.2">
      <c r="B2357" s="14" t="s">
        <v>20707</v>
      </c>
      <c r="C2357" s="33" t="s">
        <v>5419</v>
      </c>
      <c r="D2357" s="16" t="s">
        <v>20706</v>
      </c>
      <c r="E2357" s="18" t="s">
        <v>26</v>
      </c>
      <c r="F2357" s="34">
        <v>41249</v>
      </c>
      <c r="G2357" s="20" t="s">
        <v>20623</v>
      </c>
      <c r="H2357" s="109"/>
      <c r="I2357" s="21">
        <v>83749.149999999994</v>
      </c>
      <c r="J2357" s="21">
        <v>83749.149999999994</v>
      </c>
      <c r="K2357" s="21">
        <v>84013.8</v>
      </c>
      <c r="L2357" s="21">
        <v>2269140.9</v>
      </c>
      <c r="M2357" s="21">
        <v>0</v>
      </c>
      <c r="N2357" s="21">
        <v>-40.94</v>
      </c>
      <c r="O2357" s="21">
        <v>0</v>
      </c>
      <c r="P2357" s="125">
        <v>-40.94</v>
      </c>
      <c r="Q2357" s="21">
        <v>0</v>
      </c>
      <c r="R2357" s="21">
        <v>83749.149999999994</v>
      </c>
      <c r="S2357" s="21">
        <v>0</v>
      </c>
      <c r="T2357" s="21">
        <v>0</v>
      </c>
      <c r="U2357" s="125">
        <v>0</v>
      </c>
      <c r="V2357" s="21">
        <v>0</v>
      </c>
      <c r="W2357" s="34">
        <v>45823</v>
      </c>
      <c r="X2357" s="109"/>
    </row>
    <row r="2358" spans="2:24" x14ac:dyDescent="0.2">
      <c r="B2358" s="14" t="s">
        <v>20705</v>
      </c>
      <c r="C2358" s="33" t="s">
        <v>5407</v>
      </c>
      <c r="D2358" s="16" t="s">
        <v>20704</v>
      </c>
      <c r="E2358" s="18" t="s">
        <v>26</v>
      </c>
      <c r="F2358" s="34">
        <v>41274</v>
      </c>
      <c r="G2358" s="20" t="s">
        <v>20623</v>
      </c>
      <c r="H2358" s="109"/>
      <c r="I2358" s="21">
        <v>538541.15</v>
      </c>
      <c r="J2358" s="21">
        <v>538541.15</v>
      </c>
      <c r="K2358" s="21">
        <v>538541.15</v>
      </c>
      <c r="L2358" s="21">
        <v>7753681.3300000001</v>
      </c>
      <c r="M2358" s="21">
        <v>0</v>
      </c>
      <c r="N2358" s="21">
        <v>0</v>
      </c>
      <c r="O2358" s="21">
        <v>0</v>
      </c>
      <c r="P2358" s="125">
        <v>0</v>
      </c>
      <c r="Q2358" s="21">
        <v>0</v>
      </c>
      <c r="R2358" s="21">
        <v>538541.15</v>
      </c>
      <c r="S2358" s="21">
        <v>0</v>
      </c>
      <c r="T2358" s="21">
        <v>0</v>
      </c>
      <c r="U2358" s="125">
        <v>0</v>
      </c>
      <c r="V2358" s="21">
        <v>0</v>
      </c>
      <c r="W2358" s="34">
        <v>44484</v>
      </c>
      <c r="X2358" s="109"/>
    </row>
    <row r="2359" spans="2:24" x14ac:dyDescent="0.2">
      <c r="B2359" s="14" t="s">
        <v>20703</v>
      </c>
      <c r="C2359" s="33" t="s">
        <v>5321</v>
      </c>
      <c r="D2359" s="16" t="s">
        <v>20702</v>
      </c>
      <c r="E2359" s="18" t="s">
        <v>26</v>
      </c>
      <c r="F2359" s="34">
        <v>41274</v>
      </c>
      <c r="G2359" s="20" t="s">
        <v>20623</v>
      </c>
      <c r="H2359" s="109"/>
      <c r="I2359" s="21">
        <v>220858.22</v>
      </c>
      <c r="J2359" s="21">
        <v>220858.22</v>
      </c>
      <c r="K2359" s="21">
        <v>220858.22</v>
      </c>
      <c r="L2359" s="21">
        <v>2072411.59</v>
      </c>
      <c r="M2359" s="21">
        <v>0</v>
      </c>
      <c r="N2359" s="21">
        <v>0</v>
      </c>
      <c r="O2359" s="21">
        <v>0</v>
      </c>
      <c r="P2359" s="125">
        <v>0</v>
      </c>
      <c r="Q2359" s="21">
        <v>0</v>
      </c>
      <c r="R2359" s="21">
        <v>220858.22</v>
      </c>
      <c r="S2359" s="21">
        <v>0</v>
      </c>
      <c r="T2359" s="21">
        <v>0</v>
      </c>
      <c r="U2359" s="125">
        <v>0</v>
      </c>
      <c r="V2359" s="21">
        <v>0</v>
      </c>
      <c r="W2359" s="34">
        <v>43631</v>
      </c>
      <c r="X2359" s="109"/>
    </row>
    <row r="2360" spans="2:24" x14ac:dyDescent="0.2">
      <c r="B2360" s="14" t="s">
        <v>20701</v>
      </c>
      <c r="C2360" s="33" t="s">
        <v>5259</v>
      </c>
      <c r="D2360" s="16" t="s">
        <v>20700</v>
      </c>
      <c r="E2360" s="18" t="s">
        <v>26</v>
      </c>
      <c r="F2360" s="34">
        <v>41274</v>
      </c>
      <c r="G2360" s="20" t="s">
        <v>20623</v>
      </c>
      <c r="H2360" s="109"/>
      <c r="I2360" s="21">
        <v>200924.18</v>
      </c>
      <c r="J2360" s="21">
        <v>200924.18</v>
      </c>
      <c r="K2360" s="21">
        <v>200924.18</v>
      </c>
      <c r="L2360" s="21">
        <v>2219082.87</v>
      </c>
      <c r="M2360" s="21">
        <v>0</v>
      </c>
      <c r="N2360" s="21">
        <v>0</v>
      </c>
      <c r="O2360" s="21">
        <v>0</v>
      </c>
      <c r="P2360" s="125">
        <v>0</v>
      </c>
      <c r="Q2360" s="21">
        <v>0</v>
      </c>
      <c r="R2360" s="21">
        <v>200924.18</v>
      </c>
      <c r="S2360" s="21">
        <v>0</v>
      </c>
      <c r="T2360" s="21">
        <v>0</v>
      </c>
      <c r="U2360" s="125">
        <v>0</v>
      </c>
      <c r="V2360" s="21">
        <v>0</v>
      </c>
      <c r="W2360" s="34">
        <v>43900</v>
      </c>
      <c r="X2360" s="109"/>
    </row>
    <row r="2361" spans="2:24" x14ac:dyDescent="0.2">
      <c r="B2361" s="14" t="s">
        <v>20699</v>
      </c>
      <c r="C2361" s="33" t="s">
        <v>5252</v>
      </c>
      <c r="D2361" s="16" t="s">
        <v>20698</v>
      </c>
      <c r="E2361" s="18" t="s">
        <v>26</v>
      </c>
      <c r="F2361" s="34">
        <v>41249</v>
      </c>
      <c r="G2361" s="20" t="s">
        <v>20623</v>
      </c>
      <c r="H2361" s="109"/>
      <c r="I2361" s="21">
        <v>194312.92</v>
      </c>
      <c r="J2361" s="21">
        <v>194312.92</v>
      </c>
      <c r="K2361" s="21">
        <v>205348.92</v>
      </c>
      <c r="L2361" s="21">
        <v>2842051.15</v>
      </c>
      <c r="M2361" s="21">
        <v>0</v>
      </c>
      <c r="N2361" s="21">
        <v>-1658</v>
      </c>
      <c r="O2361" s="21">
        <v>0</v>
      </c>
      <c r="P2361" s="125">
        <v>-1658</v>
      </c>
      <c r="Q2361" s="21">
        <v>0</v>
      </c>
      <c r="R2361" s="21">
        <v>194312.92</v>
      </c>
      <c r="S2361" s="21">
        <v>0</v>
      </c>
      <c r="T2361" s="21">
        <v>0</v>
      </c>
      <c r="U2361" s="125">
        <v>0</v>
      </c>
      <c r="V2361" s="21">
        <v>0</v>
      </c>
      <c r="W2361" s="34">
        <v>44211</v>
      </c>
      <c r="X2361" s="109"/>
    </row>
    <row r="2362" spans="2:24" x14ac:dyDescent="0.2">
      <c r="B2362" s="14" t="s">
        <v>20697</v>
      </c>
      <c r="C2362" s="33" t="s">
        <v>5246</v>
      </c>
      <c r="D2362" s="16" t="s">
        <v>20696</v>
      </c>
      <c r="E2362" s="18" t="s">
        <v>26</v>
      </c>
      <c r="F2362" s="34">
        <v>41270</v>
      </c>
      <c r="G2362" s="20" t="s">
        <v>20623</v>
      </c>
      <c r="H2362" s="109"/>
      <c r="I2362" s="21">
        <v>118744</v>
      </c>
      <c r="J2362" s="21">
        <v>118744</v>
      </c>
      <c r="K2362" s="21">
        <v>118744</v>
      </c>
      <c r="L2362" s="21">
        <v>1456398.39</v>
      </c>
      <c r="M2362" s="21">
        <v>0</v>
      </c>
      <c r="N2362" s="21">
        <v>0</v>
      </c>
      <c r="O2362" s="21">
        <v>0</v>
      </c>
      <c r="P2362" s="125">
        <v>0</v>
      </c>
      <c r="Q2362" s="21">
        <v>0</v>
      </c>
      <c r="R2362" s="21">
        <v>118744</v>
      </c>
      <c r="S2362" s="21">
        <v>0</v>
      </c>
      <c r="T2362" s="21">
        <v>0</v>
      </c>
      <c r="U2362" s="125">
        <v>0</v>
      </c>
      <c r="V2362" s="21">
        <v>0</v>
      </c>
      <c r="W2362" s="34">
        <v>44136</v>
      </c>
      <c r="X2362" s="109"/>
    </row>
    <row r="2363" spans="2:24" x14ac:dyDescent="0.2">
      <c r="B2363" s="14" t="s">
        <v>20695</v>
      </c>
      <c r="C2363" s="33" t="s">
        <v>5227</v>
      </c>
      <c r="D2363" s="16" t="s">
        <v>20694</v>
      </c>
      <c r="E2363" s="18" t="s">
        <v>26</v>
      </c>
      <c r="F2363" s="34">
        <v>41248</v>
      </c>
      <c r="G2363" s="20" t="s">
        <v>20623</v>
      </c>
      <c r="H2363" s="109"/>
      <c r="I2363" s="21">
        <v>69789.69</v>
      </c>
      <c r="J2363" s="21">
        <v>69789.69</v>
      </c>
      <c r="K2363" s="21">
        <v>69789.69</v>
      </c>
      <c r="L2363" s="21">
        <v>1758689.45</v>
      </c>
      <c r="M2363" s="21">
        <v>0</v>
      </c>
      <c r="N2363" s="21">
        <v>0</v>
      </c>
      <c r="O2363" s="21">
        <v>0</v>
      </c>
      <c r="P2363" s="125">
        <v>0</v>
      </c>
      <c r="Q2363" s="21">
        <v>0</v>
      </c>
      <c r="R2363" s="21">
        <v>69789.69</v>
      </c>
      <c r="S2363" s="21">
        <v>0</v>
      </c>
      <c r="T2363" s="21">
        <v>0</v>
      </c>
      <c r="U2363" s="125">
        <v>0</v>
      </c>
      <c r="V2363" s="21">
        <v>0</v>
      </c>
      <c r="W2363" s="34">
        <v>46006</v>
      </c>
      <c r="X2363" s="109"/>
    </row>
    <row r="2364" spans="2:24" x14ac:dyDescent="0.2">
      <c r="B2364" s="14" t="s">
        <v>20693</v>
      </c>
      <c r="C2364" s="33" t="s">
        <v>5562</v>
      </c>
      <c r="D2364" s="16" t="s">
        <v>20692</v>
      </c>
      <c r="E2364" s="18" t="s">
        <v>26</v>
      </c>
      <c r="F2364" s="34">
        <v>41250</v>
      </c>
      <c r="G2364" s="20" t="s">
        <v>20623</v>
      </c>
      <c r="H2364" s="109"/>
      <c r="I2364" s="21">
        <v>397981.14</v>
      </c>
      <c r="J2364" s="21">
        <v>397981.14</v>
      </c>
      <c r="K2364" s="21">
        <v>397981.14</v>
      </c>
      <c r="L2364" s="21">
        <v>2382823.1</v>
      </c>
      <c r="M2364" s="21">
        <v>0</v>
      </c>
      <c r="N2364" s="21">
        <v>0</v>
      </c>
      <c r="O2364" s="21">
        <v>0</v>
      </c>
      <c r="P2364" s="125">
        <v>0</v>
      </c>
      <c r="Q2364" s="21">
        <v>0</v>
      </c>
      <c r="R2364" s="21">
        <v>397981.14</v>
      </c>
      <c r="S2364" s="21">
        <v>0</v>
      </c>
      <c r="T2364" s="21">
        <v>0</v>
      </c>
      <c r="U2364" s="125">
        <v>0</v>
      </c>
      <c r="V2364" s="21">
        <v>0</v>
      </c>
      <c r="W2364" s="34">
        <v>42755</v>
      </c>
      <c r="X2364" s="109"/>
    </row>
    <row r="2365" spans="2:24" x14ac:dyDescent="0.2">
      <c r="B2365" s="14" t="s">
        <v>20691</v>
      </c>
      <c r="C2365" s="33" t="s">
        <v>5434</v>
      </c>
      <c r="D2365" s="16" t="s">
        <v>20690</v>
      </c>
      <c r="E2365" s="18" t="s">
        <v>26</v>
      </c>
      <c r="F2365" s="34">
        <v>41274</v>
      </c>
      <c r="G2365" s="20" t="s">
        <v>20623</v>
      </c>
      <c r="H2365" s="109"/>
      <c r="I2365" s="21">
        <v>185229.96</v>
      </c>
      <c r="J2365" s="21">
        <v>185229.96</v>
      </c>
      <c r="K2365" s="21">
        <v>185229.96</v>
      </c>
      <c r="L2365" s="21">
        <v>1683744.3</v>
      </c>
      <c r="M2365" s="21">
        <v>0</v>
      </c>
      <c r="N2365" s="21">
        <v>0</v>
      </c>
      <c r="O2365" s="21">
        <v>0</v>
      </c>
      <c r="P2365" s="125">
        <v>0</v>
      </c>
      <c r="Q2365" s="21">
        <v>0</v>
      </c>
      <c r="R2365" s="21">
        <v>185229.96</v>
      </c>
      <c r="S2365" s="21">
        <v>0</v>
      </c>
      <c r="T2365" s="21">
        <v>0</v>
      </c>
      <c r="U2365" s="125">
        <v>0</v>
      </c>
      <c r="V2365" s="21">
        <v>0</v>
      </c>
      <c r="W2365" s="34">
        <v>43565</v>
      </c>
      <c r="X2365" s="109"/>
    </row>
    <row r="2366" spans="2:24" x14ac:dyDescent="0.2">
      <c r="B2366" s="14" t="s">
        <v>20689</v>
      </c>
      <c r="C2366" s="33" t="s">
        <v>5413</v>
      </c>
      <c r="D2366" s="16" t="s">
        <v>20688</v>
      </c>
      <c r="E2366" s="18" t="s">
        <v>26</v>
      </c>
      <c r="F2366" s="34">
        <v>41274</v>
      </c>
      <c r="G2366" s="20" t="s">
        <v>20623</v>
      </c>
      <c r="H2366" s="109"/>
      <c r="I2366" s="21">
        <v>160940.46</v>
      </c>
      <c r="J2366" s="21">
        <v>160940.46</v>
      </c>
      <c r="K2366" s="21">
        <v>160940.46</v>
      </c>
      <c r="L2366" s="21">
        <v>1155291.74</v>
      </c>
      <c r="M2366" s="21">
        <v>0</v>
      </c>
      <c r="N2366" s="21">
        <v>0</v>
      </c>
      <c r="O2366" s="21">
        <v>0</v>
      </c>
      <c r="P2366" s="125">
        <v>0</v>
      </c>
      <c r="Q2366" s="21">
        <v>0</v>
      </c>
      <c r="R2366" s="21">
        <v>160940.46</v>
      </c>
      <c r="S2366" s="21">
        <v>0</v>
      </c>
      <c r="T2366" s="21">
        <v>0</v>
      </c>
      <c r="U2366" s="125">
        <v>0</v>
      </c>
      <c r="V2366" s="21">
        <v>0</v>
      </c>
      <c r="W2366" s="34">
        <v>43084</v>
      </c>
      <c r="X2366" s="109"/>
    </row>
    <row r="2367" spans="2:24" x14ac:dyDescent="0.2">
      <c r="B2367" s="14" t="s">
        <v>20687</v>
      </c>
      <c r="C2367" s="33" t="s">
        <v>5377</v>
      </c>
      <c r="D2367" s="16" t="s">
        <v>20686</v>
      </c>
      <c r="E2367" s="18" t="s">
        <v>26</v>
      </c>
      <c r="F2367" s="34">
        <v>41262</v>
      </c>
      <c r="G2367" s="20" t="s">
        <v>20623</v>
      </c>
      <c r="H2367" s="109"/>
      <c r="I2367" s="21">
        <v>123998.94</v>
      </c>
      <c r="J2367" s="21">
        <v>123998.94</v>
      </c>
      <c r="K2367" s="21">
        <v>124402.18</v>
      </c>
      <c r="L2367" s="21">
        <v>2425895.9500000002</v>
      </c>
      <c r="M2367" s="21">
        <v>0</v>
      </c>
      <c r="N2367" s="21">
        <v>-509.55</v>
      </c>
      <c r="O2367" s="21">
        <v>0</v>
      </c>
      <c r="P2367" s="125">
        <v>-509.55</v>
      </c>
      <c r="Q2367" s="21">
        <v>0</v>
      </c>
      <c r="R2367" s="21">
        <v>123998.94</v>
      </c>
      <c r="S2367" s="21">
        <v>0</v>
      </c>
      <c r="T2367" s="21">
        <v>0</v>
      </c>
      <c r="U2367" s="125">
        <v>0</v>
      </c>
      <c r="V2367" s="21">
        <v>0</v>
      </c>
      <c r="W2367" s="34">
        <v>45870</v>
      </c>
      <c r="X2367" s="109"/>
    </row>
    <row r="2368" spans="2:24" x14ac:dyDescent="0.2">
      <c r="B2368" s="14" t="s">
        <v>20685</v>
      </c>
      <c r="C2368" s="33" t="s">
        <v>5368</v>
      </c>
      <c r="D2368" s="16" t="s">
        <v>20684</v>
      </c>
      <c r="E2368" s="18" t="s">
        <v>26</v>
      </c>
      <c r="F2368" s="34">
        <v>41249</v>
      </c>
      <c r="G2368" s="20" t="s">
        <v>20623</v>
      </c>
      <c r="H2368" s="109"/>
      <c r="I2368" s="21">
        <v>131240.10999999999</v>
      </c>
      <c r="J2368" s="21">
        <v>131240.10999999999</v>
      </c>
      <c r="K2368" s="21">
        <v>131240.10999999999</v>
      </c>
      <c r="L2368" s="21">
        <v>984365.2</v>
      </c>
      <c r="M2368" s="21">
        <v>0</v>
      </c>
      <c r="N2368" s="21">
        <v>0</v>
      </c>
      <c r="O2368" s="21">
        <v>0</v>
      </c>
      <c r="P2368" s="125">
        <v>0</v>
      </c>
      <c r="Q2368" s="21">
        <v>0</v>
      </c>
      <c r="R2368" s="21">
        <v>131240.10999999999</v>
      </c>
      <c r="S2368" s="21">
        <v>0</v>
      </c>
      <c r="T2368" s="21">
        <v>0</v>
      </c>
      <c r="U2368" s="125">
        <v>0</v>
      </c>
      <c r="V2368" s="21">
        <v>0</v>
      </c>
      <c r="W2368" s="34">
        <v>43120</v>
      </c>
      <c r="X2368" s="109"/>
    </row>
    <row r="2369" spans="2:24" x14ac:dyDescent="0.2">
      <c r="B2369" s="14" t="s">
        <v>20683</v>
      </c>
      <c r="C2369" s="33" t="s">
        <v>20682</v>
      </c>
      <c r="D2369" s="16" t="s">
        <v>20681</v>
      </c>
      <c r="E2369" s="18" t="s">
        <v>26</v>
      </c>
      <c r="F2369" s="34">
        <v>41199</v>
      </c>
      <c r="G2369" s="20" t="s">
        <v>112</v>
      </c>
      <c r="H2369" s="109"/>
      <c r="I2369" s="21">
        <v>2255120.79</v>
      </c>
      <c r="J2369" s="21">
        <v>2255120.79</v>
      </c>
      <c r="K2369" s="21">
        <v>2255120.79</v>
      </c>
      <c r="L2369" s="21">
        <v>2255120.79</v>
      </c>
      <c r="M2369" s="21">
        <v>0</v>
      </c>
      <c r="N2369" s="21">
        <v>0</v>
      </c>
      <c r="O2369" s="21">
        <v>0</v>
      </c>
      <c r="P2369" s="125">
        <v>0</v>
      </c>
      <c r="Q2369" s="21">
        <v>0</v>
      </c>
      <c r="R2369" s="21">
        <v>2255120.79</v>
      </c>
      <c r="S2369" s="21">
        <v>0</v>
      </c>
      <c r="T2369" s="21">
        <v>0</v>
      </c>
      <c r="U2369" s="125">
        <v>0</v>
      </c>
      <c r="V2369" s="21">
        <v>821161.08</v>
      </c>
      <c r="W2369" s="34">
        <v>44058</v>
      </c>
      <c r="X2369" s="109"/>
    </row>
    <row r="2370" spans="2:24" x14ac:dyDescent="0.2">
      <c r="B2370" s="14" t="s">
        <v>20680</v>
      </c>
      <c r="C2370" s="33" t="s">
        <v>5240</v>
      </c>
      <c r="D2370" s="16" t="s">
        <v>20679</v>
      </c>
      <c r="E2370" s="18" t="s">
        <v>26</v>
      </c>
      <c r="F2370" s="34">
        <v>41269</v>
      </c>
      <c r="G2370" s="20" t="s">
        <v>20623</v>
      </c>
      <c r="H2370" s="109"/>
      <c r="I2370" s="21">
        <v>688250</v>
      </c>
      <c r="J2370" s="21">
        <v>688250</v>
      </c>
      <c r="K2370" s="21">
        <v>690992.68</v>
      </c>
      <c r="L2370" s="21">
        <v>11880439.560000001</v>
      </c>
      <c r="M2370" s="21">
        <v>0</v>
      </c>
      <c r="N2370" s="21">
        <v>-3000.82</v>
      </c>
      <c r="O2370" s="21">
        <v>0</v>
      </c>
      <c r="P2370" s="125">
        <v>-3000.82</v>
      </c>
      <c r="Q2370" s="21">
        <v>0</v>
      </c>
      <c r="R2370" s="21">
        <v>688250</v>
      </c>
      <c r="S2370" s="21">
        <v>0</v>
      </c>
      <c r="T2370" s="21">
        <v>0</v>
      </c>
      <c r="U2370" s="125">
        <v>0</v>
      </c>
      <c r="V2370" s="21">
        <v>0</v>
      </c>
      <c r="W2370" s="34">
        <v>45306</v>
      </c>
      <c r="X2370" s="109"/>
    </row>
    <row r="2371" spans="2:24" x14ac:dyDescent="0.2">
      <c r="B2371" s="14" t="s">
        <v>20678</v>
      </c>
      <c r="C2371" s="33" t="s">
        <v>5443</v>
      </c>
      <c r="D2371" s="16" t="s">
        <v>20677</v>
      </c>
      <c r="E2371" s="18" t="s">
        <v>26</v>
      </c>
      <c r="F2371" s="34">
        <v>41250</v>
      </c>
      <c r="G2371" s="20" t="s">
        <v>20623</v>
      </c>
      <c r="H2371" s="109"/>
      <c r="I2371" s="21">
        <v>543126.72</v>
      </c>
      <c r="J2371" s="21">
        <v>543126.72</v>
      </c>
      <c r="K2371" s="21">
        <v>543126.72</v>
      </c>
      <c r="L2371" s="21">
        <v>3209550.63</v>
      </c>
      <c r="M2371" s="21">
        <v>0</v>
      </c>
      <c r="N2371" s="21">
        <v>0</v>
      </c>
      <c r="O2371" s="21">
        <v>0</v>
      </c>
      <c r="P2371" s="125">
        <v>0</v>
      </c>
      <c r="Q2371" s="21">
        <v>0</v>
      </c>
      <c r="R2371" s="21">
        <v>543126.72</v>
      </c>
      <c r="S2371" s="21">
        <v>0</v>
      </c>
      <c r="T2371" s="21">
        <v>0</v>
      </c>
      <c r="U2371" s="125">
        <v>0</v>
      </c>
      <c r="V2371" s="21">
        <v>0</v>
      </c>
      <c r="W2371" s="34">
        <v>42724</v>
      </c>
      <c r="X2371" s="109"/>
    </row>
    <row r="2372" spans="2:24" x14ac:dyDescent="0.2">
      <c r="B2372" s="14" t="s">
        <v>20676</v>
      </c>
      <c r="C2372" s="33" t="s">
        <v>5383</v>
      </c>
      <c r="D2372" s="16" t="s">
        <v>20675</v>
      </c>
      <c r="E2372" s="18" t="s">
        <v>26</v>
      </c>
      <c r="F2372" s="34">
        <v>41269</v>
      </c>
      <c r="G2372" s="20" t="s">
        <v>20623</v>
      </c>
      <c r="H2372" s="109"/>
      <c r="I2372" s="21">
        <v>682163.24</v>
      </c>
      <c r="J2372" s="21">
        <v>682163.24</v>
      </c>
      <c r="K2372" s="21">
        <v>684949.19</v>
      </c>
      <c r="L2372" s="21">
        <v>11447850.630000001</v>
      </c>
      <c r="M2372" s="21">
        <v>0</v>
      </c>
      <c r="N2372" s="21">
        <v>-3015.28</v>
      </c>
      <c r="O2372" s="21">
        <v>0</v>
      </c>
      <c r="P2372" s="125">
        <v>-3015.28</v>
      </c>
      <c r="Q2372" s="21">
        <v>0</v>
      </c>
      <c r="R2372" s="21">
        <v>682163.24</v>
      </c>
      <c r="S2372" s="21">
        <v>0</v>
      </c>
      <c r="T2372" s="21">
        <v>0</v>
      </c>
      <c r="U2372" s="125">
        <v>0</v>
      </c>
      <c r="V2372" s="21">
        <v>0</v>
      </c>
      <c r="W2372" s="34">
        <v>45306</v>
      </c>
      <c r="X2372" s="109"/>
    </row>
    <row r="2373" spans="2:24" x14ac:dyDescent="0.2">
      <c r="B2373" s="14" t="s">
        <v>20674</v>
      </c>
      <c r="C2373" s="33" t="s">
        <v>5197</v>
      </c>
      <c r="D2373" s="16" t="s">
        <v>5196</v>
      </c>
      <c r="E2373" s="18" t="s">
        <v>26</v>
      </c>
      <c r="F2373" s="34">
        <v>41274</v>
      </c>
      <c r="G2373" s="20" t="s">
        <v>20623</v>
      </c>
      <c r="H2373" s="109"/>
      <c r="I2373" s="21">
        <v>273786.65999999997</v>
      </c>
      <c r="J2373" s="21">
        <v>273786.65999999997</v>
      </c>
      <c r="K2373" s="21">
        <v>273786.65999999997</v>
      </c>
      <c r="L2373" s="21">
        <v>8431834.1600000001</v>
      </c>
      <c r="M2373" s="21">
        <v>0</v>
      </c>
      <c r="N2373" s="21">
        <v>0</v>
      </c>
      <c r="O2373" s="21">
        <v>0</v>
      </c>
      <c r="P2373" s="125">
        <v>0</v>
      </c>
      <c r="Q2373" s="21">
        <v>0</v>
      </c>
      <c r="R2373" s="21">
        <v>273786.65999999997</v>
      </c>
      <c r="S2373" s="21">
        <v>0</v>
      </c>
      <c r="T2373" s="21">
        <v>0</v>
      </c>
      <c r="U2373" s="125">
        <v>0</v>
      </c>
      <c r="V2373" s="21">
        <v>0</v>
      </c>
      <c r="W2373" s="34">
        <v>46054</v>
      </c>
      <c r="X2373" s="109"/>
    </row>
    <row r="2374" spans="2:24" x14ac:dyDescent="0.2">
      <c r="B2374" s="14" t="s">
        <v>20673</v>
      </c>
      <c r="C2374" s="33" t="s">
        <v>5194</v>
      </c>
      <c r="D2374" s="16" t="s">
        <v>20672</v>
      </c>
      <c r="E2374" s="18" t="s">
        <v>26</v>
      </c>
      <c r="F2374" s="34">
        <v>41241</v>
      </c>
      <c r="G2374" s="20" t="s">
        <v>20623</v>
      </c>
      <c r="H2374" s="109"/>
      <c r="I2374" s="21">
        <v>274633.96000000002</v>
      </c>
      <c r="J2374" s="21">
        <v>274633.96000000002</v>
      </c>
      <c r="K2374" s="21">
        <v>274633.96000000002</v>
      </c>
      <c r="L2374" s="21">
        <v>2782135.17</v>
      </c>
      <c r="M2374" s="21">
        <v>0</v>
      </c>
      <c r="N2374" s="21">
        <v>0</v>
      </c>
      <c r="O2374" s="21">
        <v>0</v>
      </c>
      <c r="P2374" s="125">
        <v>0</v>
      </c>
      <c r="Q2374" s="21">
        <v>0</v>
      </c>
      <c r="R2374" s="21">
        <v>274633.96000000002</v>
      </c>
      <c r="S2374" s="21">
        <v>0</v>
      </c>
      <c r="T2374" s="21">
        <v>0</v>
      </c>
      <c r="U2374" s="125">
        <v>0</v>
      </c>
      <c r="V2374" s="21">
        <v>0</v>
      </c>
      <c r="W2374" s="34">
        <v>43539</v>
      </c>
      <c r="X2374" s="109"/>
    </row>
    <row r="2375" spans="2:24" x14ac:dyDescent="0.2">
      <c r="B2375" s="14" t="s">
        <v>20671</v>
      </c>
      <c r="C2375" s="33" t="s">
        <v>5476</v>
      </c>
      <c r="D2375" s="16" t="s">
        <v>20670</v>
      </c>
      <c r="E2375" s="18" t="s">
        <v>26</v>
      </c>
      <c r="F2375" s="34">
        <v>41269</v>
      </c>
      <c r="G2375" s="20" t="s">
        <v>20623</v>
      </c>
      <c r="H2375" s="109"/>
      <c r="I2375" s="21">
        <v>255390.63</v>
      </c>
      <c r="J2375" s="21">
        <v>255390.63</v>
      </c>
      <c r="K2375" s="21">
        <v>256976.1</v>
      </c>
      <c r="L2375" s="21">
        <v>8358028.6100000003</v>
      </c>
      <c r="M2375" s="21">
        <v>0</v>
      </c>
      <c r="N2375" s="21">
        <v>-2584.5700000000002</v>
      </c>
      <c r="O2375" s="21">
        <v>0</v>
      </c>
      <c r="P2375" s="125">
        <v>-2584.5700000000002</v>
      </c>
      <c r="Q2375" s="21">
        <v>0</v>
      </c>
      <c r="R2375" s="21">
        <v>255390.63</v>
      </c>
      <c r="S2375" s="21">
        <v>0</v>
      </c>
      <c r="T2375" s="21">
        <v>0</v>
      </c>
      <c r="U2375" s="125">
        <v>0</v>
      </c>
      <c r="V2375" s="21">
        <v>0</v>
      </c>
      <c r="W2375" s="34">
        <v>48167</v>
      </c>
      <c r="X2375" s="109"/>
    </row>
    <row r="2376" spans="2:24" x14ac:dyDescent="0.2">
      <c r="B2376" s="14" t="s">
        <v>20669</v>
      </c>
      <c r="C2376" s="33" t="s">
        <v>5515</v>
      </c>
      <c r="D2376" s="16" t="s">
        <v>20668</v>
      </c>
      <c r="E2376" s="18" t="s">
        <v>26</v>
      </c>
      <c r="F2376" s="34">
        <v>41274</v>
      </c>
      <c r="G2376" s="20" t="s">
        <v>20623</v>
      </c>
      <c r="H2376" s="109"/>
      <c r="I2376" s="21">
        <v>246236.21</v>
      </c>
      <c r="J2376" s="21">
        <v>246236.21</v>
      </c>
      <c r="K2376" s="21">
        <v>246236.21</v>
      </c>
      <c r="L2376" s="21">
        <v>2465343.19</v>
      </c>
      <c r="M2376" s="21">
        <v>0</v>
      </c>
      <c r="N2376" s="21">
        <v>0</v>
      </c>
      <c r="O2376" s="21">
        <v>0</v>
      </c>
      <c r="P2376" s="125">
        <v>0</v>
      </c>
      <c r="Q2376" s="21">
        <v>0</v>
      </c>
      <c r="R2376" s="21">
        <v>246236.21</v>
      </c>
      <c r="S2376" s="21">
        <v>0</v>
      </c>
      <c r="T2376" s="21">
        <v>0</v>
      </c>
      <c r="U2376" s="125">
        <v>0</v>
      </c>
      <c r="V2376" s="21">
        <v>0</v>
      </c>
      <c r="W2376" s="34">
        <v>43876</v>
      </c>
      <c r="X2376" s="109"/>
    </row>
    <row r="2377" spans="2:24" x14ac:dyDescent="0.2">
      <c r="B2377" s="14" t="s">
        <v>20667</v>
      </c>
      <c r="C2377" s="33" t="s">
        <v>5410</v>
      </c>
      <c r="D2377" s="16" t="s">
        <v>20666</v>
      </c>
      <c r="E2377" s="18" t="s">
        <v>26</v>
      </c>
      <c r="F2377" s="34">
        <v>41246</v>
      </c>
      <c r="G2377" s="20" t="s">
        <v>20623</v>
      </c>
      <c r="H2377" s="109"/>
      <c r="I2377" s="21">
        <v>168057.91</v>
      </c>
      <c r="J2377" s="21">
        <v>168057.91</v>
      </c>
      <c r="K2377" s="21">
        <v>168057.91</v>
      </c>
      <c r="L2377" s="21">
        <v>1267499.1299999999</v>
      </c>
      <c r="M2377" s="21">
        <v>0</v>
      </c>
      <c r="N2377" s="21">
        <v>0</v>
      </c>
      <c r="O2377" s="21">
        <v>0</v>
      </c>
      <c r="P2377" s="125">
        <v>0</v>
      </c>
      <c r="Q2377" s="21">
        <v>0</v>
      </c>
      <c r="R2377" s="21">
        <v>168057.91</v>
      </c>
      <c r="S2377" s="21">
        <v>0</v>
      </c>
      <c r="T2377" s="21">
        <v>0</v>
      </c>
      <c r="U2377" s="125">
        <v>0</v>
      </c>
      <c r="V2377" s="21">
        <v>0</v>
      </c>
      <c r="W2377" s="34">
        <v>43023</v>
      </c>
      <c r="X2377" s="109"/>
    </row>
    <row r="2378" spans="2:24" x14ac:dyDescent="0.2">
      <c r="B2378" s="14" t="s">
        <v>20665</v>
      </c>
      <c r="C2378" s="33" t="s">
        <v>5309</v>
      </c>
      <c r="D2378" s="16" t="s">
        <v>20664</v>
      </c>
      <c r="E2378" s="18" t="s">
        <v>26</v>
      </c>
      <c r="F2378" s="34">
        <v>41274</v>
      </c>
      <c r="G2378" s="20" t="s">
        <v>20623</v>
      </c>
      <c r="H2378" s="109"/>
      <c r="I2378" s="21">
        <v>267643.95</v>
      </c>
      <c r="J2378" s="21">
        <v>267643.95</v>
      </c>
      <c r="K2378" s="21">
        <v>267643.95</v>
      </c>
      <c r="L2378" s="21">
        <v>2488232.83</v>
      </c>
      <c r="M2378" s="21">
        <v>0</v>
      </c>
      <c r="N2378" s="21">
        <v>0</v>
      </c>
      <c r="O2378" s="21">
        <v>0</v>
      </c>
      <c r="P2378" s="125">
        <v>0</v>
      </c>
      <c r="Q2378" s="21">
        <v>0</v>
      </c>
      <c r="R2378" s="21">
        <v>267643.95</v>
      </c>
      <c r="S2378" s="21">
        <v>0</v>
      </c>
      <c r="T2378" s="21">
        <v>0</v>
      </c>
      <c r="U2378" s="125">
        <v>0</v>
      </c>
      <c r="V2378" s="21">
        <v>0</v>
      </c>
      <c r="W2378" s="34">
        <v>43586</v>
      </c>
      <c r="X2378" s="109"/>
    </row>
    <row r="2379" spans="2:24" x14ac:dyDescent="0.2">
      <c r="B2379" s="14" t="s">
        <v>20663</v>
      </c>
      <c r="C2379" s="33" t="s">
        <v>5215</v>
      </c>
      <c r="D2379" s="16" t="s">
        <v>20662</v>
      </c>
      <c r="E2379" s="18" t="s">
        <v>26</v>
      </c>
      <c r="F2379" s="34">
        <v>41274</v>
      </c>
      <c r="G2379" s="20" t="s">
        <v>20623</v>
      </c>
      <c r="H2379" s="109"/>
      <c r="I2379" s="21">
        <v>194833.55</v>
      </c>
      <c r="J2379" s="21">
        <v>194833.55</v>
      </c>
      <c r="K2379" s="21">
        <v>194833.55</v>
      </c>
      <c r="L2379" s="21">
        <v>1979503.84</v>
      </c>
      <c r="M2379" s="21">
        <v>0</v>
      </c>
      <c r="N2379" s="21">
        <v>0</v>
      </c>
      <c r="O2379" s="21">
        <v>0</v>
      </c>
      <c r="P2379" s="125">
        <v>0</v>
      </c>
      <c r="Q2379" s="21">
        <v>0</v>
      </c>
      <c r="R2379" s="21">
        <v>194833.55</v>
      </c>
      <c r="S2379" s="21">
        <v>0</v>
      </c>
      <c r="T2379" s="21">
        <v>0</v>
      </c>
      <c r="U2379" s="125">
        <v>0</v>
      </c>
      <c r="V2379" s="21">
        <v>0</v>
      </c>
      <c r="W2379" s="34">
        <v>43784</v>
      </c>
      <c r="X2379" s="109"/>
    </row>
    <row r="2380" spans="2:24" x14ac:dyDescent="0.2">
      <c r="B2380" s="14" t="s">
        <v>20661</v>
      </c>
      <c r="C2380" s="33" t="s">
        <v>5559</v>
      </c>
      <c r="D2380" s="16" t="s">
        <v>20657</v>
      </c>
      <c r="E2380" s="18" t="s">
        <v>26</v>
      </c>
      <c r="F2380" s="34">
        <v>41250</v>
      </c>
      <c r="G2380" s="20" t="s">
        <v>20623</v>
      </c>
      <c r="H2380" s="109"/>
      <c r="I2380" s="21">
        <v>465252.76</v>
      </c>
      <c r="J2380" s="21">
        <v>465252.76</v>
      </c>
      <c r="K2380" s="21">
        <v>465252.76</v>
      </c>
      <c r="L2380" s="21">
        <v>2611939.31</v>
      </c>
      <c r="M2380" s="21">
        <v>0</v>
      </c>
      <c r="N2380" s="21">
        <v>0</v>
      </c>
      <c r="O2380" s="21">
        <v>0</v>
      </c>
      <c r="P2380" s="125">
        <v>0</v>
      </c>
      <c r="Q2380" s="21">
        <v>0</v>
      </c>
      <c r="R2380" s="21">
        <v>465252.76</v>
      </c>
      <c r="S2380" s="21">
        <v>0</v>
      </c>
      <c r="T2380" s="21">
        <v>0</v>
      </c>
      <c r="U2380" s="125">
        <v>0</v>
      </c>
      <c r="V2380" s="21">
        <v>0</v>
      </c>
      <c r="W2380" s="34">
        <v>42653</v>
      </c>
      <c r="X2380" s="109"/>
    </row>
    <row r="2381" spans="2:24" x14ac:dyDescent="0.2">
      <c r="B2381" s="14" t="s">
        <v>20660</v>
      </c>
      <c r="C2381" s="33" t="s">
        <v>5312</v>
      </c>
      <c r="D2381" s="16" t="s">
        <v>20659</v>
      </c>
      <c r="E2381" s="18" t="s">
        <v>26</v>
      </c>
      <c r="F2381" s="34">
        <v>41274</v>
      </c>
      <c r="G2381" s="20" t="s">
        <v>20623</v>
      </c>
      <c r="H2381" s="109"/>
      <c r="I2381" s="21">
        <v>230136.42</v>
      </c>
      <c r="J2381" s="21">
        <v>230136.42</v>
      </c>
      <c r="K2381" s="21">
        <v>230136.42</v>
      </c>
      <c r="L2381" s="21">
        <v>1817883.37</v>
      </c>
      <c r="M2381" s="21">
        <v>0</v>
      </c>
      <c r="N2381" s="21">
        <v>0</v>
      </c>
      <c r="O2381" s="21">
        <v>0</v>
      </c>
      <c r="P2381" s="125">
        <v>0</v>
      </c>
      <c r="Q2381" s="21">
        <v>0</v>
      </c>
      <c r="R2381" s="21">
        <v>230136.42</v>
      </c>
      <c r="S2381" s="21">
        <v>0</v>
      </c>
      <c r="T2381" s="21">
        <v>0</v>
      </c>
      <c r="U2381" s="125">
        <v>0</v>
      </c>
      <c r="V2381" s="21">
        <v>0</v>
      </c>
      <c r="W2381" s="34">
        <v>43296</v>
      </c>
      <c r="X2381" s="109"/>
    </row>
    <row r="2382" spans="2:24" x14ac:dyDescent="0.2">
      <c r="B2382" s="14" t="s">
        <v>20658</v>
      </c>
      <c r="C2382" s="33" t="s">
        <v>5306</v>
      </c>
      <c r="D2382" s="16" t="s">
        <v>20657</v>
      </c>
      <c r="E2382" s="18" t="s">
        <v>26</v>
      </c>
      <c r="F2382" s="34">
        <v>41250</v>
      </c>
      <c r="G2382" s="20" t="s">
        <v>20623</v>
      </c>
      <c r="H2382" s="109"/>
      <c r="I2382" s="21">
        <v>467006.71</v>
      </c>
      <c r="J2382" s="21">
        <v>467006.71</v>
      </c>
      <c r="K2382" s="21">
        <v>467006.71</v>
      </c>
      <c r="L2382" s="21">
        <v>2514591.5699999998</v>
      </c>
      <c r="M2382" s="21">
        <v>0</v>
      </c>
      <c r="N2382" s="21">
        <v>0</v>
      </c>
      <c r="O2382" s="21">
        <v>0</v>
      </c>
      <c r="P2382" s="125">
        <v>0</v>
      </c>
      <c r="Q2382" s="21">
        <v>0</v>
      </c>
      <c r="R2382" s="21">
        <v>467006.71</v>
      </c>
      <c r="S2382" s="21">
        <v>0</v>
      </c>
      <c r="T2382" s="21">
        <v>0</v>
      </c>
      <c r="U2382" s="125">
        <v>0</v>
      </c>
      <c r="V2382" s="21">
        <v>0</v>
      </c>
      <c r="W2382" s="34">
        <v>42592</v>
      </c>
      <c r="X2382" s="109"/>
    </row>
    <row r="2383" spans="2:24" x14ac:dyDescent="0.2">
      <c r="B2383" s="14" t="s">
        <v>20656</v>
      </c>
      <c r="C2383" s="33" t="s">
        <v>5300</v>
      </c>
      <c r="D2383" s="16" t="s">
        <v>20655</v>
      </c>
      <c r="E2383" s="18" t="s">
        <v>26</v>
      </c>
      <c r="F2383" s="34">
        <v>41274</v>
      </c>
      <c r="G2383" s="20" t="s">
        <v>20623</v>
      </c>
      <c r="H2383" s="109"/>
      <c r="I2383" s="21">
        <v>137756.68</v>
      </c>
      <c r="J2383" s="21">
        <v>137756.68</v>
      </c>
      <c r="K2383" s="21">
        <v>137756.68</v>
      </c>
      <c r="L2383" s="21">
        <v>1306768.52</v>
      </c>
      <c r="M2383" s="21">
        <v>0</v>
      </c>
      <c r="N2383" s="21">
        <v>0</v>
      </c>
      <c r="O2383" s="21">
        <v>0</v>
      </c>
      <c r="P2383" s="125">
        <v>0</v>
      </c>
      <c r="Q2383" s="21">
        <v>0</v>
      </c>
      <c r="R2383" s="21">
        <v>137756.68</v>
      </c>
      <c r="S2383" s="21">
        <v>0</v>
      </c>
      <c r="T2383" s="21">
        <v>0</v>
      </c>
      <c r="U2383" s="125">
        <v>0</v>
      </c>
      <c r="V2383" s="21">
        <v>0</v>
      </c>
      <c r="W2383" s="34">
        <v>43631</v>
      </c>
      <c r="X2383" s="109"/>
    </row>
    <row r="2384" spans="2:24" x14ac:dyDescent="0.2">
      <c r="B2384" s="14" t="s">
        <v>20654</v>
      </c>
      <c r="C2384" s="33" t="s">
        <v>5279</v>
      </c>
      <c r="D2384" s="16" t="s">
        <v>20653</v>
      </c>
      <c r="E2384" s="18" t="s">
        <v>26</v>
      </c>
      <c r="F2384" s="28">
        <v>41274</v>
      </c>
      <c r="G2384" s="20" t="s">
        <v>20623</v>
      </c>
      <c r="H2384" s="109"/>
      <c r="I2384" s="21">
        <v>146659.45000000001</v>
      </c>
      <c r="J2384" s="21">
        <v>146659.45000000001</v>
      </c>
      <c r="K2384" s="21">
        <v>146659.45000000001</v>
      </c>
      <c r="L2384" s="21">
        <v>1180470.47</v>
      </c>
      <c r="M2384" s="21">
        <v>0</v>
      </c>
      <c r="N2384" s="21">
        <v>0</v>
      </c>
      <c r="O2384" s="21">
        <v>0</v>
      </c>
      <c r="P2384" s="125">
        <v>0</v>
      </c>
      <c r="Q2384" s="21">
        <v>0</v>
      </c>
      <c r="R2384" s="21">
        <v>146659.45000000001</v>
      </c>
      <c r="S2384" s="21">
        <v>0</v>
      </c>
      <c r="T2384" s="21">
        <v>0</v>
      </c>
      <c r="U2384" s="125">
        <v>0</v>
      </c>
      <c r="V2384" s="21">
        <v>0</v>
      </c>
      <c r="W2384" s="28">
        <v>43327</v>
      </c>
      <c r="X2384" s="109"/>
    </row>
    <row r="2385" spans="2:24" x14ac:dyDescent="0.2">
      <c r="B2385" s="14" t="s">
        <v>20652</v>
      </c>
      <c r="C2385" s="33" t="s">
        <v>5276</v>
      </c>
      <c r="D2385" s="16" t="s">
        <v>20651</v>
      </c>
      <c r="E2385" s="18" t="s">
        <v>26</v>
      </c>
      <c r="F2385" s="34">
        <v>41274</v>
      </c>
      <c r="G2385" s="20" t="s">
        <v>20623</v>
      </c>
      <c r="H2385" s="109"/>
      <c r="I2385" s="21">
        <v>198573.82</v>
      </c>
      <c r="J2385" s="21">
        <v>198573.82</v>
      </c>
      <c r="K2385" s="21">
        <v>198573.82</v>
      </c>
      <c r="L2385" s="21">
        <v>1624078.45</v>
      </c>
      <c r="M2385" s="21">
        <v>0</v>
      </c>
      <c r="N2385" s="21">
        <v>0</v>
      </c>
      <c r="O2385" s="21">
        <v>0</v>
      </c>
      <c r="P2385" s="125">
        <v>0</v>
      </c>
      <c r="Q2385" s="21">
        <v>0</v>
      </c>
      <c r="R2385" s="21">
        <v>198573.82</v>
      </c>
      <c r="S2385" s="21">
        <v>0</v>
      </c>
      <c r="T2385" s="21">
        <v>0</v>
      </c>
      <c r="U2385" s="125">
        <v>0</v>
      </c>
      <c r="V2385" s="21">
        <v>0</v>
      </c>
      <c r="W2385" s="34">
        <v>43358</v>
      </c>
      <c r="X2385" s="109"/>
    </row>
    <row r="2386" spans="2:24" x14ac:dyDescent="0.2">
      <c r="B2386" s="14" t="s">
        <v>20650</v>
      </c>
      <c r="C2386" s="33" t="s">
        <v>5273</v>
      </c>
      <c r="D2386" s="16" t="s">
        <v>20649</v>
      </c>
      <c r="E2386" s="18" t="s">
        <v>26</v>
      </c>
      <c r="F2386" s="34">
        <v>41243</v>
      </c>
      <c r="G2386" s="20" t="s">
        <v>20623</v>
      </c>
      <c r="H2386" s="109"/>
      <c r="I2386" s="21">
        <v>130929.83</v>
      </c>
      <c r="J2386" s="21">
        <v>130929.83</v>
      </c>
      <c r="K2386" s="21">
        <v>130929.83</v>
      </c>
      <c r="L2386" s="21">
        <v>1190671.1200000001</v>
      </c>
      <c r="M2386" s="21">
        <v>0</v>
      </c>
      <c r="N2386" s="21">
        <v>0</v>
      </c>
      <c r="O2386" s="21">
        <v>0</v>
      </c>
      <c r="P2386" s="125">
        <v>0</v>
      </c>
      <c r="Q2386" s="21">
        <v>0</v>
      </c>
      <c r="R2386" s="21">
        <v>130929.83</v>
      </c>
      <c r="S2386" s="21">
        <v>0</v>
      </c>
      <c r="T2386" s="21">
        <v>0</v>
      </c>
      <c r="U2386" s="125">
        <v>0</v>
      </c>
      <c r="V2386" s="21">
        <v>0</v>
      </c>
      <c r="W2386" s="34">
        <v>43388</v>
      </c>
      <c r="X2386" s="109"/>
    </row>
    <row r="2387" spans="2:24" x14ac:dyDescent="0.2">
      <c r="B2387" s="14" t="s">
        <v>20648</v>
      </c>
      <c r="C2387" s="33" t="s">
        <v>5270</v>
      </c>
      <c r="D2387" s="16" t="s">
        <v>20647</v>
      </c>
      <c r="E2387" s="18" t="s">
        <v>26</v>
      </c>
      <c r="F2387" s="34">
        <v>41274</v>
      </c>
      <c r="G2387" s="20" t="s">
        <v>20623</v>
      </c>
      <c r="H2387" s="109"/>
      <c r="I2387" s="21">
        <v>158600.53</v>
      </c>
      <c r="J2387" s="21">
        <v>158600.53</v>
      </c>
      <c r="K2387" s="21">
        <v>158600.53</v>
      </c>
      <c r="L2387" s="21">
        <v>1383077.65</v>
      </c>
      <c r="M2387" s="21">
        <v>0</v>
      </c>
      <c r="N2387" s="21">
        <v>0</v>
      </c>
      <c r="O2387" s="21">
        <v>0</v>
      </c>
      <c r="P2387" s="125">
        <v>0</v>
      </c>
      <c r="Q2387" s="21">
        <v>0</v>
      </c>
      <c r="R2387" s="21">
        <v>158600.53</v>
      </c>
      <c r="S2387" s="21">
        <v>0</v>
      </c>
      <c r="T2387" s="21">
        <v>0</v>
      </c>
      <c r="U2387" s="125">
        <v>0</v>
      </c>
      <c r="V2387" s="21">
        <v>0</v>
      </c>
      <c r="W2387" s="34">
        <v>43480</v>
      </c>
      <c r="X2387" s="109"/>
    </row>
    <row r="2388" spans="2:24" x14ac:dyDescent="0.2">
      <c r="B2388" s="14" t="s">
        <v>20646</v>
      </c>
      <c r="C2388" s="33" t="s">
        <v>5267</v>
      </c>
      <c r="D2388" s="16" t="s">
        <v>20645</v>
      </c>
      <c r="E2388" s="18" t="s">
        <v>26</v>
      </c>
      <c r="F2388" s="34">
        <v>41274</v>
      </c>
      <c r="G2388" s="20" t="s">
        <v>20623</v>
      </c>
      <c r="H2388" s="109"/>
      <c r="I2388" s="21">
        <v>132884.04999999999</v>
      </c>
      <c r="J2388" s="21">
        <v>132884.04999999999</v>
      </c>
      <c r="K2388" s="21">
        <v>132884.04999999999</v>
      </c>
      <c r="L2388" s="21">
        <v>1200556.18</v>
      </c>
      <c r="M2388" s="21">
        <v>0</v>
      </c>
      <c r="N2388" s="21">
        <v>0</v>
      </c>
      <c r="O2388" s="21">
        <v>0</v>
      </c>
      <c r="P2388" s="125">
        <v>0</v>
      </c>
      <c r="Q2388" s="21">
        <v>0</v>
      </c>
      <c r="R2388" s="21">
        <v>132884.04999999999</v>
      </c>
      <c r="S2388" s="21">
        <v>0</v>
      </c>
      <c r="T2388" s="21">
        <v>0</v>
      </c>
      <c r="U2388" s="125">
        <v>0</v>
      </c>
      <c r="V2388" s="21">
        <v>0</v>
      </c>
      <c r="W2388" s="34">
        <v>43570</v>
      </c>
      <c r="X2388" s="109"/>
    </row>
    <row r="2389" spans="2:24" x14ac:dyDescent="0.2">
      <c r="B2389" s="14" t="s">
        <v>20644</v>
      </c>
      <c r="C2389" s="33" t="s">
        <v>5548</v>
      </c>
      <c r="D2389" s="16" t="s">
        <v>20643</v>
      </c>
      <c r="E2389" s="18" t="s">
        <v>26</v>
      </c>
      <c r="F2389" s="34">
        <v>41274</v>
      </c>
      <c r="G2389" s="20" t="s">
        <v>20623</v>
      </c>
      <c r="H2389" s="109"/>
      <c r="I2389" s="21">
        <v>207091.64</v>
      </c>
      <c r="J2389" s="21">
        <v>207091.64</v>
      </c>
      <c r="K2389" s="21">
        <v>207091.64</v>
      </c>
      <c r="L2389" s="21">
        <v>1718378.89</v>
      </c>
      <c r="M2389" s="21">
        <v>0</v>
      </c>
      <c r="N2389" s="21">
        <v>0</v>
      </c>
      <c r="O2389" s="21">
        <v>0</v>
      </c>
      <c r="P2389" s="125">
        <v>0</v>
      </c>
      <c r="Q2389" s="21">
        <v>0</v>
      </c>
      <c r="R2389" s="21">
        <v>207091.64</v>
      </c>
      <c r="S2389" s="21">
        <v>0</v>
      </c>
      <c r="T2389" s="21">
        <v>0</v>
      </c>
      <c r="U2389" s="125">
        <v>0</v>
      </c>
      <c r="V2389" s="21">
        <v>0</v>
      </c>
      <c r="W2389" s="34">
        <v>43368</v>
      </c>
      <c r="X2389" s="109"/>
    </row>
    <row r="2390" spans="2:24" x14ac:dyDescent="0.2">
      <c r="B2390" s="14" t="s">
        <v>20642</v>
      </c>
      <c r="C2390" s="33" t="s">
        <v>5521</v>
      </c>
      <c r="D2390" s="16" t="s">
        <v>20641</v>
      </c>
      <c r="E2390" s="18" t="s">
        <v>26</v>
      </c>
      <c r="F2390" s="34">
        <v>41274</v>
      </c>
      <c r="G2390" s="20" t="s">
        <v>20623</v>
      </c>
      <c r="H2390" s="109"/>
      <c r="I2390" s="21">
        <v>142885.89000000001</v>
      </c>
      <c r="J2390" s="21">
        <v>142885.89000000001</v>
      </c>
      <c r="K2390" s="21">
        <v>142885.89000000001</v>
      </c>
      <c r="L2390" s="21">
        <v>1185616.99</v>
      </c>
      <c r="M2390" s="21">
        <v>0</v>
      </c>
      <c r="N2390" s="21">
        <v>0</v>
      </c>
      <c r="O2390" s="21">
        <v>0</v>
      </c>
      <c r="P2390" s="125">
        <v>0</v>
      </c>
      <c r="Q2390" s="21">
        <v>0</v>
      </c>
      <c r="R2390" s="21">
        <v>142885.89000000001</v>
      </c>
      <c r="S2390" s="21">
        <v>0</v>
      </c>
      <c r="T2390" s="21">
        <v>0</v>
      </c>
      <c r="U2390" s="125">
        <v>0</v>
      </c>
      <c r="V2390" s="21">
        <v>0</v>
      </c>
      <c r="W2390" s="34">
        <v>43369</v>
      </c>
      <c r="X2390" s="109"/>
    </row>
    <row r="2391" spans="2:24" x14ac:dyDescent="0.2">
      <c r="B2391" s="14" t="s">
        <v>20640</v>
      </c>
      <c r="C2391" s="33" t="s">
        <v>5324</v>
      </c>
      <c r="D2391" s="16" t="s">
        <v>20639</v>
      </c>
      <c r="E2391" s="18" t="s">
        <v>26</v>
      </c>
      <c r="F2391" s="34">
        <v>41274</v>
      </c>
      <c r="G2391" s="20" t="s">
        <v>20623</v>
      </c>
      <c r="H2391" s="109"/>
      <c r="I2391" s="21">
        <v>170621.99</v>
      </c>
      <c r="J2391" s="21">
        <v>170621.99</v>
      </c>
      <c r="K2391" s="21">
        <v>170621.99</v>
      </c>
      <c r="L2391" s="21">
        <v>1481140.74</v>
      </c>
      <c r="M2391" s="21">
        <v>0</v>
      </c>
      <c r="N2391" s="21">
        <v>0</v>
      </c>
      <c r="O2391" s="21">
        <v>0</v>
      </c>
      <c r="P2391" s="125">
        <v>0</v>
      </c>
      <c r="Q2391" s="21">
        <v>0</v>
      </c>
      <c r="R2391" s="21">
        <v>170621.99</v>
      </c>
      <c r="S2391" s="21">
        <v>0</v>
      </c>
      <c r="T2391" s="21">
        <v>0</v>
      </c>
      <c r="U2391" s="125">
        <v>0</v>
      </c>
      <c r="V2391" s="21">
        <v>0</v>
      </c>
      <c r="W2391" s="34">
        <v>43480</v>
      </c>
      <c r="X2391" s="109"/>
    </row>
    <row r="2392" spans="2:24" x14ac:dyDescent="0.2">
      <c r="B2392" s="14" t="s">
        <v>20638</v>
      </c>
      <c r="C2392" s="33" t="s">
        <v>5249</v>
      </c>
      <c r="D2392" s="16" t="s">
        <v>20637</v>
      </c>
      <c r="E2392" s="18" t="s">
        <v>26</v>
      </c>
      <c r="F2392" s="34">
        <v>41269</v>
      </c>
      <c r="G2392" s="20" t="s">
        <v>20623</v>
      </c>
      <c r="H2392" s="109"/>
      <c r="I2392" s="21">
        <v>574678.55000000005</v>
      </c>
      <c r="J2392" s="21">
        <v>574678.55000000005</v>
      </c>
      <c r="K2392" s="21">
        <v>574678.55000000005</v>
      </c>
      <c r="L2392" s="21">
        <v>3387272.55</v>
      </c>
      <c r="M2392" s="21">
        <v>0</v>
      </c>
      <c r="N2392" s="21">
        <v>0</v>
      </c>
      <c r="O2392" s="21">
        <v>0</v>
      </c>
      <c r="P2392" s="125">
        <v>0</v>
      </c>
      <c r="Q2392" s="21">
        <v>0</v>
      </c>
      <c r="R2392" s="21">
        <v>574678.55000000005</v>
      </c>
      <c r="S2392" s="21">
        <v>0</v>
      </c>
      <c r="T2392" s="21">
        <v>0</v>
      </c>
      <c r="U2392" s="125">
        <v>0</v>
      </c>
      <c r="V2392" s="21">
        <v>0</v>
      </c>
      <c r="W2392" s="34">
        <v>42766</v>
      </c>
      <c r="X2392" s="109"/>
    </row>
    <row r="2393" spans="2:24" x14ac:dyDescent="0.2">
      <c r="B2393" s="14" t="s">
        <v>20636</v>
      </c>
      <c r="C2393" s="33" t="s">
        <v>5524</v>
      </c>
      <c r="D2393" s="16" t="s">
        <v>20635</v>
      </c>
      <c r="E2393" s="18" t="s">
        <v>26</v>
      </c>
      <c r="F2393" s="28">
        <v>41269</v>
      </c>
      <c r="G2393" s="20" t="s">
        <v>20623</v>
      </c>
      <c r="H2393" s="109"/>
      <c r="I2393" s="21">
        <v>172008.84</v>
      </c>
      <c r="J2393" s="21">
        <v>172008.84</v>
      </c>
      <c r="K2393" s="21">
        <v>172008.84</v>
      </c>
      <c r="L2393" s="21">
        <v>2256902.98</v>
      </c>
      <c r="M2393" s="21">
        <v>0</v>
      </c>
      <c r="N2393" s="21">
        <v>0</v>
      </c>
      <c r="O2393" s="21">
        <v>0</v>
      </c>
      <c r="P2393" s="125">
        <v>0</v>
      </c>
      <c r="Q2393" s="21">
        <v>0</v>
      </c>
      <c r="R2393" s="21">
        <v>172008.84</v>
      </c>
      <c r="S2393" s="21">
        <v>0</v>
      </c>
      <c r="T2393" s="21">
        <v>0</v>
      </c>
      <c r="U2393" s="125">
        <v>0</v>
      </c>
      <c r="V2393" s="21">
        <v>0</v>
      </c>
      <c r="W2393" s="28">
        <v>44331</v>
      </c>
      <c r="X2393" s="109"/>
    </row>
    <row r="2394" spans="2:24" x14ac:dyDescent="0.2">
      <c r="B2394" s="14" t="s">
        <v>20634</v>
      </c>
      <c r="C2394" s="33" t="s">
        <v>5401</v>
      </c>
      <c r="D2394" s="16" t="s">
        <v>5400</v>
      </c>
      <c r="E2394" s="18" t="s">
        <v>26</v>
      </c>
      <c r="F2394" s="28">
        <v>41246</v>
      </c>
      <c r="G2394" s="20" t="s">
        <v>20623</v>
      </c>
      <c r="H2394" s="109"/>
      <c r="I2394" s="21">
        <v>122474.14</v>
      </c>
      <c r="J2394" s="21">
        <v>122474.14</v>
      </c>
      <c r="K2394" s="21">
        <v>122474.14</v>
      </c>
      <c r="L2394" s="21">
        <v>1165492.83</v>
      </c>
      <c r="M2394" s="21">
        <v>0</v>
      </c>
      <c r="N2394" s="21">
        <v>0</v>
      </c>
      <c r="O2394" s="21">
        <v>0</v>
      </c>
      <c r="P2394" s="125">
        <v>0</v>
      </c>
      <c r="Q2394" s="21">
        <v>0</v>
      </c>
      <c r="R2394" s="21">
        <v>122474.14</v>
      </c>
      <c r="S2394" s="21">
        <v>0</v>
      </c>
      <c r="T2394" s="21">
        <v>0</v>
      </c>
      <c r="U2394" s="125">
        <v>0</v>
      </c>
      <c r="V2394" s="21">
        <v>0</v>
      </c>
      <c r="W2394" s="28">
        <v>43480</v>
      </c>
      <c r="X2394" s="109"/>
    </row>
    <row r="2395" spans="2:24" x14ac:dyDescent="0.2">
      <c r="B2395" s="14" t="s">
        <v>20633</v>
      </c>
      <c r="C2395" s="33" t="s">
        <v>5398</v>
      </c>
      <c r="D2395" s="16" t="s">
        <v>5397</v>
      </c>
      <c r="E2395" s="18" t="s">
        <v>26</v>
      </c>
      <c r="F2395" s="28">
        <v>41246</v>
      </c>
      <c r="G2395" s="20" t="s">
        <v>20623</v>
      </c>
      <c r="H2395" s="109"/>
      <c r="I2395" s="21">
        <v>223600.85</v>
      </c>
      <c r="J2395" s="21">
        <v>223600.85</v>
      </c>
      <c r="K2395" s="21">
        <v>223600.85</v>
      </c>
      <c r="L2395" s="21">
        <v>2257945.2599999998</v>
      </c>
      <c r="M2395" s="21">
        <v>0</v>
      </c>
      <c r="N2395" s="21">
        <v>0</v>
      </c>
      <c r="O2395" s="21">
        <v>0</v>
      </c>
      <c r="P2395" s="125">
        <v>0</v>
      </c>
      <c r="Q2395" s="21">
        <v>0</v>
      </c>
      <c r="R2395" s="21">
        <v>223600.85</v>
      </c>
      <c r="S2395" s="21">
        <v>0</v>
      </c>
      <c r="T2395" s="21">
        <v>0</v>
      </c>
      <c r="U2395" s="125">
        <v>0</v>
      </c>
      <c r="V2395" s="21">
        <v>0</v>
      </c>
      <c r="W2395" s="28">
        <v>43600</v>
      </c>
      <c r="X2395" s="109"/>
    </row>
    <row r="2396" spans="2:24" x14ac:dyDescent="0.2">
      <c r="B2396" s="14" t="s">
        <v>20632</v>
      </c>
      <c r="C2396" s="33" t="s">
        <v>5395</v>
      </c>
      <c r="D2396" s="16" t="s">
        <v>20631</v>
      </c>
      <c r="E2396" s="18" t="s">
        <v>26</v>
      </c>
      <c r="F2396" s="28">
        <v>41246</v>
      </c>
      <c r="G2396" s="20" t="s">
        <v>20623</v>
      </c>
      <c r="H2396" s="109"/>
      <c r="I2396" s="21">
        <v>174311.84</v>
      </c>
      <c r="J2396" s="21">
        <v>174311.84</v>
      </c>
      <c r="K2396" s="21">
        <v>174311.84</v>
      </c>
      <c r="L2396" s="21">
        <v>1840774.86</v>
      </c>
      <c r="M2396" s="21">
        <v>0</v>
      </c>
      <c r="N2396" s="21">
        <v>0</v>
      </c>
      <c r="O2396" s="21">
        <v>0</v>
      </c>
      <c r="P2396" s="125">
        <v>0</v>
      </c>
      <c r="Q2396" s="21">
        <v>0</v>
      </c>
      <c r="R2396" s="21">
        <v>174311.84</v>
      </c>
      <c r="S2396" s="21">
        <v>0</v>
      </c>
      <c r="T2396" s="21">
        <v>0</v>
      </c>
      <c r="U2396" s="125">
        <v>0</v>
      </c>
      <c r="V2396" s="21">
        <v>0</v>
      </c>
      <c r="W2396" s="28">
        <v>43692</v>
      </c>
      <c r="X2396" s="109"/>
    </row>
    <row r="2397" spans="2:24" x14ac:dyDescent="0.2">
      <c r="B2397" s="14" t="s">
        <v>20630</v>
      </c>
      <c r="C2397" s="33" t="s">
        <v>5392</v>
      </c>
      <c r="D2397" s="16" t="s">
        <v>20629</v>
      </c>
      <c r="E2397" s="18" t="s">
        <v>26</v>
      </c>
      <c r="F2397" s="28">
        <v>41246</v>
      </c>
      <c r="G2397" s="20" t="s">
        <v>20623</v>
      </c>
      <c r="H2397" s="109"/>
      <c r="I2397" s="21">
        <v>127333.78</v>
      </c>
      <c r="J2397" s="21">
        <v>127333.78</v>
      </c>
      <c r="K2397" s="21">
        <v>127333.78</v>
      </c>
      <c r="L2397" s="21">
        <v>1445606.33</v>
      </c>
      <c r="M2397" s="21">
        <v>0</v>
      </c>
      <c r="N2397" s="21">
        <v>0</v>
      </c>
      <c r="O2397" s="21">
        <v>0</v>
      </c>
      <c r="P2397" s="125">
        <v>0</v>
      </c>
      <c r="Q2397" s="21">
        <v>0</v>
      </c>
      <c r="R2397" s="21">
        <v>127333.78</v>
      </c>
      <c r="S2397" s="21">
        <v>0</v>
      </c>
      <c r="T2397" s="21">
        <v>0</v>
      </c>
      <c r="U2397" s="125">
        <v>0</v>
      </c>
      <c r="V2397" s="21">
        <v>0</v>
      </c>
      <c r="W2397" s="28">
        <v>43784</v>
      </c>
      <c r="X2397" s="109"/>
    </row>
    <row r="2398" spans="2:24" x14ac:dyDescent="0.2">
      <c r="B2398" s="14" t="s">
        <v>20628</v>
      </c>
      <c r="C2398" s="33" t="s">
        <v>20627</v>
      </c>
      <c r="D2398" s="16" t="s">
        <v>20626</v>
      </c>
      <c r="E2398" s="18" t="s">
        <v>26</v>
      </c>
      <c r="F2398" s="28">
        <v>41082</v>
      </c>
      <c r="G2398" s="20" t="s">
        <v>112</v>
      </c>
      <c r="H2398" s="109"/>
      <c r="I2398" s="21">
        <v>2174616.92</v>
      </c>
      <c r="J2398" s="21">
        <v>2174616.92</v>
      </c>
      <c r="K2398" s="21">
        <v>2174616.92</v>
      </c>
      <c r="L2398" s="21">
        <v>2174616.92</v>
      </c>
      <c r="M2398" s="21">
        <v>0</v>
      </c>
      <c r="N2398" s="21">
        <v>0</v>
      </c>
      <c r="O2398" s="21">
        <v>0</v>
      </c>
      <c r="P2398" s="125">
        <v>0</v>
      </c>
      <c r="Q2398" s="21">
        <v>0</v>
      </c>
      <c r="R2398" s="21">
        <v>2174616.92</v>
      </c>
      <c r="S2398" s="21">
        <v>0</v>
      </c>
      <c r="T2398" s="21">
        <v>0</v>
      </c>
      <c r="U2398" s="125">
        <v>0</v>
      </c>
      <c r="V2398" s="21">
        <v>733446.02</v>
      </c>
      <c r="W2398" s="28">
        <v>43905</v>
      </c>
      <c r="X2398" s="109"/>
    </row>
    <row r="2399" spans="2:24" x14ac:dyDescent="0.2">
      <c r="B2399" s="14" t="s">
        <v>20625</v>
      </c>
      <c r="C2399" s="33" t="s">
        <v>5234</v>
      </c>
      <c r="D2399" s="16" t="s">
        <v>20624</v>
      </c>
      <c r="E2399" s="18" t="s">
        <v>26</v>
      </c>
      <c r="F2399" s="34">
        <v>41248</v>
      </c>
      <c r="G2399" s="20" t="s">
        <v>20623</v>
      </c>
      <c r="H2399" s="109"/>
      <c r="I2399" s="21">
        <v>40074.019999999997</v>
      </c>
      <c r="J2399" s="21">
        <v>40074.019999999997</v>
      </c>
      <c r="K2399" s="21">
        <v>40074.019999999997</v>
      </c>
      <c r="L2399" s="21">
        <v>191503.11</v>
      </c>
      <c r="M2399" s="21">
        <v>0</v>
      </c>
      <c r="N2399" s="21">
        <v>0</v>
      </c>
      <c r="O2399" s="21">
        <v>0</v>
      </c>
      <c r="P2399" s="125">
        <v>0</v>
      </c>
      <c r="Q2399" s="21">
        <v>0</v>
      </c>
      <c r="R2399" s="21">
        <v>40074.019999999997</v>
      </c>
      <c r="S2399" s="21">
        <v>0</v>
      </c>
      <c r="T2399" s="21">
        <v>0</v>
      </c>
      <c r="U2399" s="125">
        <v>0</v>
      </c>
      <c r="V2399" s="21">
        <v>0</v>
      </c>
      <c r="W2399" s="28">
        <v>42405</v>
      </c>
      <c r="X2399" s="109"/>
    </row>
    <row r="2400" spans="2:24" x14ac:dyDescent="0.2">
      <c r="B2400" s="11" t="s">
        <v>24</v>
      </c>
      <c r="C2400" s="12" t="s">
        <v>24</v>
      </c>
      <c r="D2400" s="13" t="s">
        <v>24</v>
      </c>
      <c r="E2400" s="12" t="s">
        <v>24</v>
      </c>
      <c r="F2400" s="29" t="s">
        <v>24</v>
      </c>
      <c r="G2400" s="12" t="s">
        <v>24</v>
      </c>
      <c r="H2400" s="12" t="s">
        <v>24</v>
      </c>
      <c r="I2400" s="12" t="s">
        <v>24</v>
      </c>
      <c r="J2400" s="12" t="s">
        <v>24</v>
      </c>
      <c r="K2400" s="12" t="s">
        <v>24</v>
      </c>
      <c r="L2400" s="12" t="s">
        <v>24</v>
      </c>
      <c r="M2400" s="12" t="s">
        <v>24</v>
      </c>
      <c r="N2400" s="12" t="s">
        <v>24</v>
      </c>
      <c r="O2400" s="12" t="s">
        <v>24</v>
      </c>
      <c r="P2400" s="12" t="s">
        <v>24</v>
      </c>
      <c r="Q2400" s="12" t="s">
        <v>24</v>
      </c>
      <c r="R2400" s="12" t="s">
        <v>24</v>
      </c>
      <c r="S2400" s="12" t="s">
        <v>24</v>
      </c>
      <c r="T2400" s="12" t="s">
        <v>24</v>
      </c>
      <c r="U2400" s="12" t="s">
        <v>24</v>
      </c>
      <c r="V2400" s="12" t="s">
        <v>24</v>
      </c>
      <c r="W2400" s="12" t="s">
        <v>24</v>
      </c>
      <c r="X2400" s="12" t="s">
        <v>24</v>
      </c>
    </row>
    <row r="2401" spans="2:24" ht="38.25" x14ac:dyDescent="0.2">
      <c r="B2401" s="126" t="s">
        <v>134</v>
      </c>
      <c r="C2401" s="24" t="s">
        <v>18988</v>
      </c>
      <c r="D2401" s="110"/>
      <c r="E2401" s="109"/>
      <c r="F2401" s="112"/>
      <c r="G2401" s="109"/>
      <c r="H2401" s="109"/>
      <c r="I2401" s="125">
        <f>SUM(SCDPT4!I1242:'SCDPT4'!I2400)</f>
        <v>4715672724.250001</v>
      </c>
      <c r="J2401" s="125">
        <f>SUM(SCDPT4!J1242:'SCDPT4'!J2400)</f>
        <v>4994277089.250001</v>
      </c>
      <c r="K2401" s="125">
        <f>SUM(SCDPT4!K1242:'SCDPT4'!K2400)</f>
        <v>5095410960.3700027</v>
      </c>
      <c r="L2401" s="125">
        <f>SUM(SCDPT4!L1242:'SCDPT4'!L2400)</f>
        <v>5202001880.3899946</v>
      </c>
      <c r="M2401" s="125">
        <f>SUM(SCDPT4!M1242:'SCDPT4'!M2400)</f>
        <v>13597752</v>
      </c>
      <c r="N2401" s="125">
        <f>SUM(SCDPT4!N1242:'SCDPT4'!N2400)</f>
        <v>-62475381.909999996</v>
      </c>
      <c r="O2401" s="125">
        <f>SUM(SCDPT4!O1242:'SCDPT4'!O2400)</f>
        <v>14904240</v>
      </c>
      <c r="P2401" s="125">
        <f>SUM(SCDPT4!P1242:'SCDPT4'!P2400)</f>
        <v>-63781869.909999996</v>
      </c>
      <c r="Q2401" s="125">
        <f>SUM(SCDPT4!Q1242:'SCDPT4'!Q2400)</f>
        <v>1097770</v>
      </c>
      <c r="R2401" s="125">
        <f>SUM(SCDPT4!R1242:'SCDPT4'!R2400)</f>
        <v>4710056414.250001</v>
      </c>
      <c r="S2401" s="125">
        <f>SUM(SCDPT4!S1242:'SCDPT4'!S2400)</f>
        <v>1272963</v>
      </c>
      <c r="T2401" s="125">
        <f>SUM(SCDPT4!T1242:'SCDPT4'!T2400)</f>
        <v>5616308</v>
      </c>
      <c r="U2401" s="125">
        <f>SUM(SCDPT4!U1242:'SCDPT4'!U2400)</f>
        <v>6889271</v>
      </c>
      <c r="V2401" s="125">
        <f>SUM(SCDPT4!V1242:'SCDPT4'!V2400)</f>
        <v>250462096.96000004</v>
      </c>
      <c r="W2401" s="109"/>
      <c r="X2401" s="109"/>
    </row>
    <row r="2402" spans="2:24" x14ac:dyDescent="0.2">
      <c r="B2402" s="11" t="s">
        <v>24</v>
      </c>
      <c r="C2402" s="12" t="s">
        <v>24</v>
      </c>
      <c r="D2402" s="13" t="s">
        <v>24</v>
      </c>
      <c r="E2402" s="12" t="s">
        <v>24</v>
      </c>
      <c r="F2402" s="29" t="s">
        <v>24</v>
      </c>
      <c r="G2402" s="12" t="s">
        <v>24</v>
      </c>
      <c r="H2402" s="12" t="s">
        <v>24</v>
      </c>
      <c r="I2402" s="12" t="s">
        <v>24</v>
      </c>
      <c r="J2402" s="12" t="s">
        <v>24</v>
      </c>
      <c r="K2402" s="12" t="s">
        <v>24</v>
      </c>
      <c r="L2402" s="12" t="s">
        <v>24</v>
      </c>
      <c r="M2402" s="12" t="s">
        <v>24</v>
      </c>
      <c r="N2402" s="12" t="s">
        <v>24</v>
      </c>
      <c r="O2402" s="12" t="s">
        <v>24</v>
      </c>
      <c r="P2402" s="12" t="s">
        <v>24</v>
      </c>
      <c r="Q2402" s="12" t="s">
        <v>24</v>
      </c>
      <c r="R2402" s="12" t="s">
        <v>24</v>
      </c>
      <c r="S2402" s="12" t="s">
        <v>24</v>
      </c>
      <c r="T2402" s="12" t="s">
        <v>24</v>
      </c>
      <c r="U2402" s="12" t="s">
        <v>24</v>
      </c>
      <c r="V2402" s="12" t="s">
        <v>24</v>
      </c>
      <c r="W2402" s="12" t="s">
        <v>24</v>
      </c>
      <c r="X2402" s="12" t="s">
        <v>24</v>
      </c>
    </row>
    <row r="2403" spans="2:24" x14ac:dyDescent="0.2">
      <c r="B2403" s="14" t="s">
        <v>18987</v>
      </c>
      <c r="C2403" s="33" t="s">
        <v>20622</v>
      </c>
      <c r="D2403" s="16" t="s">
        <v>20621</v>
      </c>
      <c r="E2403" s="18" t="s">
        <v>26</v>
      </c>
      <c r="F2403" s="34">
        <v>41054</v>
      </c>
      <c r="G2403" s="20" t="s">
        <v>20558</v>
      </c>
      <c r="H2403" s="109"/>
      <c r="I2403" s="21">
        <v>4250000</v>
      </c>
      <c r="J2403" s="21">
        <v>5000000</v>
      </c>
      <c r="K2403" s="21">
        <v>4481350</v>
      </c>
      <c r="L2403" s="21">
        <v>4660968</v>
      </c>
      <c r="M2403" s="21"/>
      <c r="N2403" s="21">
        <v>8147</v>
      </c>
      <c r="O2403" s="21"/>
      <c r="P2403" s="125">
        <f>SCDPT4!M2403+SCDPT4!N2403-SCDPT4!O2403</f>
        <v>8147</v>
      </c>
      <c r="Q2403" s="21"/>
      <c r="R2403" s="21">
        <v>4669115</v>
      </c>
      <c r="S2403" s="21"/>
      <c r="T2403" s="21">
        <v>-419115</v>
      </c>
      <c r="U2403" s="125">
        <f>SCDPT4!S2403+SCDPT4!T2403</f>
        <v>-419115</v>
      </c>
      <c r="V2403" s="21">
        <v>32261</v>
      </c>
      <c r="W2403" s="28">
        <v>46402</v>
      </c>
      <c r="X2403" s="109"/>
    </row>
    <row r="2404" spans="2:24" x14ac:dyDescent="0.2">
      <c r="B2404" s="14" t="s">
        <v>18984</v>
      </c>
      <c r="C2404" s="33" t="s">
        <v>20620</v>
      </c>
      <c r="D2404" s="16" t="s">
        <v>20619</v>
      </c>
      <c r="E2404" s="18" t="s">
        <v>26</v>
      </c>
      <c r="F2404" s="34">
        <v>41054</v>
      </c>
      <c r="G2404" s="20" t="s">
        <v>20558</v>
      </c>
      <c r="H2404" s="109"/>
      <c r="I2404" s="21">
        <v>850000</v>
      </c>
      <c r="J2404" s="21">
        <v>1000000</v>
      </c>
      <c r="K2404" s="21">
        <v>879160</v>
      </c>
      <c r="L2404" s="21">
        <v>912472</v>
      </c>
      <c r="M2404" s="21"/>
      <c r="N2404" s="21">
        <v>7328</v>
      </c>
      <c r="O2404" s="21"/>
      <c r="P2404" s="125">
        <v>7328</v>
      </c>
      <c r="Q2404" s="21"/>
      <c r="R2404" s="21">
        <v>919800</v>
      </c>
      <c r="S2404" s="21"/>
      <c r="T2404" s="21">
        <v>-69800</v>
      </c>
      <c r="U2404" s="125">
        <v>-69800</v>
      </c>
      <c r="V2404" s="21">
        <v>5210</v>
      </c>
      <c r="W2404" s="28">
        <v>46912</v>
      </c>
      <c r="X2404" s="109"/>
    </row>
    <row r="2405" spans="2:24" x14ac:dyDescent="0.2">
      <c r="B2405" s="14" t="s">
        <v>20618</v>
      </c>
      <c r="C2405" s="33" t="s">
        <v>20617</v>
      </c>
      <c r="D2405" s="16" t="s">
        <v>20616</v>
      </c>
      <c r="E2405" s="18" t="s">
        <v>26</v>
      </c>
      <c r="F2405" s="34">
        <v>41054</v>
      </c>
      <c r="G2405" s="20" t="s">
        <v>20558</v>
      </c>
      <c r="H2405" s="109"/>
      <c r="I2405" s="21">
        <v>2295000</v>
      </c>
      <c r="J2405" s="21">
        <v>2700000</v>
      </c>
      <c r="K2405" s="21">
        <v>2442150</v>
      </c>
      <c r="L2405" s="21">
        <v>2533808</v>
      </c>
      <c r="M2405" s="21"/>
      <c r="N2405" s="21">
        <v>1842</v>
      </c>
      <c r="O2405" s="21"/>
      <c r="P2405" s="125">
        <v>1842</v>
      </c>
      <c r="Q2405" s="21"/>
      <c r="R2405" s="21">
        <v>2535650</v>
      </c>
      <c r="S2405" s="21"/>
      <c r="T2405" s="21">
        <v>-240650</v>
      </c>
      <c r="U2405" s="125">
        <v>-240650</v>
      </c>
      <c r="V2405" s="21">
        <v>17149</v>
      </c>
      <c r="W2405" s="28">
        <v>46419</v>
      </c>
      <c r="X2405" s="109"/>
    </row>
    <row r="2406" spans="2:24" x14ac:dyDescent="0.2">
      <c r="B2406" s="14" t="s">
        <v>20615</v>
      </c>
      <c r="C2406" s="33" t="s">
        <v>20614</v>
      </c>
      <c r="D2406" s="16" t="s">
        <v>20613</v>
      </c>
      <c r="E2406" s="18" t="s">
        <v>26</v>
      </c>
      <c r="F2406" s="34">
        <v>41110</v>
      </c>
      <c r="G2406" s="20" t="s">
        <v>20612</v>
      </c>
      <c r="H2406" s="109"/>
      <c r="I2406" s="21">
        <v>14491792</v>
      </c>
      <c r="J2406" s="21">
        <v>15000000</v>
      </c>
      <c r="K2406" s="21">
        <v>14482950</v>
      </c>
      <c r="L2406" s="21">
        <v>14510295</v>
      </c>
      <c r="M2406" s="21"/>
      <c r="N2406" s="21">
        <v>-18503</v>
      </c>
      <c r="O2406" s="21"/>
      <c r="P2406" s="125">
        <v>-18503</v>
      </c>
      <c r="Q2406" s="21"/>
      <c r="R2406" s="21">
        <v>14491792</v>
      </c>
      <c r="S2406" s="21"/>
      <c r="T2406" s="21"/>
      <c r="U2406" s="125">
        <v>0</v>
      </c>
      <c r="V2406" s="21">
        <v>1127691</v>
      </c>
      <c r="W2406" s="28">
        <v>57508</v>
      </c>
      <c r="X2406" s="109"/>
    </row>
    <row r="2407" spans="2:24" x14ac:dyDescent="0.2">
      <c r="B2407" s="14" t="s">
        <v>20611</v>
      </c>
      <c r="C2407" s="33" t="s">
        <v>20610</v>
      </c>
      <c r="D2407" s="16" t="s">
        <v>20609</v>
      </c>
      <c r="E2407" s="18" t="s">
        <v>26</v>
      </c>
      <c r="F2407" s="34">
        <v>41102</v>
      </c>
      <c r="G2407" s="20" t="s">
        <v>20597</v>
      </c>
      <c r="H2407" s="109"/>
      <c r="I2407" s="21">
        <v>10000000</v>
      </c>
      <c r="J2407" s="21">
        <v>10000000</v>
      </c>
      <c r="K2407" s="21">
        <v>10008400</v>
      </c>
      <c r="L2407" s="21">
        <v>10009484</v>
      </c>
      <c r="M2407" s="21"/>
      <c r="N2407" s="21">
        <v>-9484</v>
      </c>
      <c r="O2407" s="21"/>
      <c r="P2407" s="125">
        <v>-9484</v>
      </c>
      <c r="Q2407" s="21"/>
      <c r="R2407" s="21">
        <v>10000000</v>
      </c>
      <c r="S2407" s="21"/>
      <c r="T2407" s="21"/>
      <c r="U2407" s="125">
        <v>0</v>
      </c>
      <c r="V2407" s="21">
        <v>514903</v>
      </c>
      <c r="W2407" s="28">
        <v>49947</v>
      </c>
      <c r="X2407" s="109"/>
    </row>
    <row r="2408" spans="2:24" x14ac:dyDescent="0.2">
      <c r="B2408" s="14" t="s">
        <v>20608</v>
      </c>
      <c r="C2408" s="33" t="s">
        <v>20607</v>
      </c>
      <c r="D2408" s="16" t="s">
        <v>20606</v>
      </c>
      <c r="E2408" s="18" t="s">
        <v>26</v>
      </c>
      <c r="F2408" s="34">
        <v>41218</v>
      </c>
      <c r="G2408" s="20" t="s">
        <v>20605</v>
      </c>
      <c r="H2408" s="109"/>
      <c r="I2408" s="21">
        <v>11173005</v>
      </c>
      <c r="J2408" s="21">
        <v>11000000</v>
      </c>
      <c r="K2408" s="21">
        <v>11685890</v>
      </c>
      <c r="L2408" s="21">
        <v>11189063</v>
      </c>
      <c r="M2408" s="21"/>
      <c r="N2408" s="21">
        <v>-16058</v>
      </c>
      <c r="O2408" s="21"/>
      <c r="P2408" s="125">
        <v>-16058</v>
      </c>
      <c r="Q2408" s="21"/>
      <c r="R2408" s="21">
        <v>11173005</v>
      </c>
      <c r="S2408" s="21"/>
      <c r="T2408" s="21"/>
      <c r="U2408" s="125">
        <v>0</v>
      </c>
      <c r="V2408" s="21">
        <v>807975</v>
      </c>
      <c r="W2408" s="28">
        <v>46371</v>
      </c>
      <c r="X2408" s="109"/>
    </row>
    <row r="2409" spans="2:24" x14ac:dyDescent="0.2">
      <c r="B2409" s="14" t="s">
        <v>20604</v>
      </c>
      <c r="C2409" s="33" t="s">
        <v>20603</v>
      </c>
      <c r="D2409" s="16" t="s">
        <v>20602</v>
      </c>
      <c r="E2409" s="18" t="s">
        <v>26</v>
      </c>
      <c r="F2409" s="34">
        <v>41101</v>
      </c>
      <c r="G2409" s="20" t="s">
        <v>20601</v>
      </c>
      <c r="H2409" s="109"/>
      <c r="I2409" s="21">
        <v>47969370</v>
      </c>
      <c r="J2409" s="21">
        <v>50000000</v>
      </c>
      <c r="K2409" s="21">
        <v>47588550</v>
      </c>
      <c r="L2409" s="21">
        <v>47725341</v>
      </c>
      <c r="M2409" s="21"/>
      <c r="N2409" s="21">
        <v>244029</v>
      </c>
      <c r="O2409" s="21"/>
      <c r="P2409" s="125">
        <v>244029</v>
      </c>
      <c r="Q2409" s="21"/>
      <c r="R2409" s="21">
        <v>47969370</v>
      </c>
      <c r="S2409" s="21"/>
      <c r="T2409" s="21"/>
      <c r="U2409" s="125">
        <v>0</v>
      </c>
      <c r="V2409" s="21">
        <v>3775908</v>
      </c>
      <c r="W2409" s="28">
        <v>50024</v>
      </c>
      <c r="X2409" s="109"/>
    </row>
    <row r="2410" spans="2:24" x14ac:dyDescent="0.2">
      <c r="B2410" s="14" t="s">
        <v>20600</v>
      </c>
      <c r="C2410" s="33" t="s">
        <v>20599</v>
      </c>
      <c r="D2410" s="16" t="s">
        <v>20598</v>
      </c>
      <c r="E2410" s="18" t="s">
        <v>116</v>
      </c>
      <c r="F2410" s="34">
        <v>41163</v>
      </c>
      <c r="G2410" s="20" t="s">
        <v>20597</v>
      </c>
      <c r="H2410" s="109"/>
      <c r="I2410" s="21">
        <v>9600000</v>
      </c>
      <c r="J2410" s="21">
        <v>9600000</v>
      </c>
      <c r="K2410" s="21">
        <v>10424736</v>
      </c>
      <c r="L2410" s="21">
        <v>9673481</v>
      </c>
      <c r="M2410" s="21"/>
      <c r="N2410" s="21">
        <v>-73481</v>
      </c>
      <c r="O2410" s="21"/>
      <c r="P2410" s="125">
        <v>-73481</v>
      </c>
      <c r="Q2410" s="21"/>
      <c r="R2410" s="21">
        <v>9600000</v>
      </c>
      <c r="S2410" s="21"/>
      <c r="T2410" s="21"/>
      <c r="U2410" s="125">
        <v>0</v>
      </c>
      <c r="V2410" s="21">
        <v>720000</v>
      </c>
      <c r="W2410" s="28">
        <v>54695</v>
      </c>
      <c r="X2410" s="109"/>
    </row>
    <row r="2411" spans="2:24" x14ac:dyDescent="0.2">
      <c r="B2411" s="11" t="s">
        <v>24</v>
      </c>
      <c r="C2411" s="12" t="s">
        <v>24</v>
      </c>
      <c r="D2411" s="13" t="s">
        <v>24</v>
      </c>
      <c r="E2411" s="12" t="s">
        <v>24</v>
      </c>
      <c r="F2411" s="29" t="s">
        <v>24</v>
      </c>
      <c r="G2411" s="12" t="s">
        <v>24</v>
      </c>
      <c r="H2411" s="12" t="s">
        <v>24</v>
      </c>
      <c r="I2411" s="12" t="s">
        <v>24</v>
      </c>
      <c r="J2411" s="12" t="s">
        <v>24</v>
      </c>
      <c r="K2411" s="12" t="s">
        <v>24</v>
      </c>
      <c r="L2411" s="12" t="s">
        <v>24</v>
      </c>
      <c r="M2411" s="12" t="s">
        <v>24</v>
      </c>
      <c r="N2411" s="12" t="s">
        <v>24</v>
      </c>
      <c r="O2411" s="12" t="s">
        <v>24</v>
      </c>
      <c r="P2411" s="12" t="s">
        <v>24</v>
      </c>
      <c r="Q2411" s="12" t="s">
        <v>24</v>
      </c>
      <c r="R2411" s="12" t="s">
        <v>24</v>
      </c>
      <c r="S2411" s="12" t="s">
        <v>24</v>
      </c>
      <c r="T2411" s="12" t="s">
        <v>24</v>
      </c>
      <c r="U2411" s="12" t="s">
        <v>24</v>
      </c>
      <c r="V2411" s="12" t="s">
        <v>24</v>
      </c>
      <c r="W2411" s="12" t="s">
        <v>24</v>
      </c>
      <c r="X2411" s="12" t="s">
        <v>24</v>
      </c>
    </row>
    <row r="2412" spans="2:24" ht="25.5" x14ac:dyDescent="0.2">
      <c r="B2412" s="126" t="s">
        <v>148</v>
      </c>
      <c r="C2412" s="24" t="s">
        <v>18981</v>
      </c>
      <c r="D2412" s="110"/>
      <c r="E2412" s="109"/>
      <c r="F2412" s="112"/>
      <c r="G2412" s="109"/>
      <c r="H2412" s="109"/>
      <c r="I2412" s="125">
        <f>SUM(SCDPT4!I2402:'SCDPT4'!I2411)</f>
        <v>100629167</v>
      </c>
      <c r="J2412" s="125">
        <f>SUM(SCDPT4!J2402:'SCDPT4'!J2411)</f>
        <v>104300000</v>
      </c>
      <c r="K2412" s="125">
        <f>SUM(SCDPT4!K2402:'SCDPT4'!K2411)</f>
        <v>101993186</v>
      </c>
      <c r="L2412" s="125">
        <f>SUM(SCDPT4!L2402:'SCDPT4'!L2411)</f>
        <v>101214912</v>
      </c>
      <c r="M2412" s="125">
        <f>SUM(SCDPT4!M2402:'SCDPT4'!M2411)</f>
        <v>0</v>
      </c>
      <c r="N2412" s="125">
        <f>SUM(SCDPT4!N2402:'SCDPT4'!N2411)</f>
        <v>143820</v>
      </c>
      <c r="O2412" s="125">
        <f>SUM(SCDPT4!O2402:'SCDPT4'!O2411)</f>
        <v>0</v>
      </c>
      <c r="P2412" s="125">
        <f>SUM(SCDPT4!P2402:'SCDPT4'!P2411)</f>
        <v>143820</v>
      </c>
      <c r="Q2412" s="125">
        <f>SUM(SCDPT4!Q2402:'SCDPT4'!Q2411)</f>
        <v>0</v>
      </c>
      <c r="R2412" s="125">
        <f>SUM(SCDPT4!R2402:'SCDPT4'!R2411)</f>
        <v>101358732</v>
      </c>
      <c r="S2412" s="125">
        <f>SUM(SCDPT4!S2402:'SCDPT4'!S2411)</f>
        <v>0</v>
      </c>
      <c r="T2412" s="125">
        <f>SUM(SCDPT4!T2402:'SCDPT4'!T2411)</f>
        <v>-729565</v>
      </c>
      <c r="U2412" s="125">
        <f>SUM(SCDPT4!U2402:'SCDPT4'!U2411)</f>
        <v>-729565</v>
      </c>
      <c r="V2412" s="125">
        <f>SUM(SCDPT4!V2402:'SCDPT4'!V2411)</f>
        <v>7001097</v>
      </c>
      <c r="W2412" s="109"/>
      <c r="X2412" s="109"/>
    </row>
    <row r="2413" spans="2:24" x14ac:dyDescent="0.2">
      <c r="B2413" s="11" t="s">
        <v>24</v>
      </c>
      <c r="C2413" s="12" t="s">
        <v>24</v>
      </c>
      <c r="D2413" s="13" t="s">
        <v>24</v>
      </c>
      <c r="E2413" s="12" t="s">
        <v>24</v>
      </c>
      <c r="F2413" s="29" t="s">
        <v>24</v>
      </c>
      <c r="G2413" s="12" t="s">
        <v>24</v>
      </c>
      <c r="H2413" s="12" t="s">
        <v>24</v>
      </c>
      <c r="I2413" s="12" t="s">
        <v>24</v>
      </c>
      <c r="J2413" s="12" t="s">
        <v>24</v>
      </c>
      <c r="K2413" s="12" t="s">
        <v>24</v>
      </c>
      <c r="L2413" s="12" t="s">
        <v>24</v>
      </c>
      <c r="M2413" s="12" t="s">
        <v>24</v>
      </c>
      <c r="N2413" s="12" t="s">
        <v>24</v>
      </c>
      <c r="O2413" s="12" t="s">
        <v>24</v>
      </c>
      <c r="P2413" s="12" t="s">
        <v>24</v>
      </c>
      <c r="Q2413" s="12" t="s">
        <v>24</v>
      </c>
      <c r="R2413" s="12" t="s">
        <v>24</v>
      </c>
      <c r="S2413" s="12" t="s">
        <v>24</v>
      </c>
      <c r="T2413" s="12" t="s">
        <v>24</v>
      </c>
      <c r="U2413" s="12" t="s">
        <v>24</v>
      </c>
      <c r="V2413" s="12" t="s">
        <v>24</v>
      </c>
      <c r="W2413" s="12" t="s">
        <v>24</v>
      </c>
      <c r="X2413" s="12" t="s">
        <v>24</v>
      </c>
    </row>
    <row r="2414" spans="2:24" x14ac:dyDescent="0.2">
      <c r="B2414" s="14" t="s">
        <v>18980</v>
      </c>
      <c r="C2414" s="33" t="s">
        <v>26</v>
      </c>
      <c r="D2414" s="16" t="s">
        <v>26</v>
      </c>
      <c r="E2414" s="18" t="s">
        <v>26</v>
      </c>
      <c r="F2414" s="31"/>
      <c r="G2414" s="20" t="s">
        <v>26</v>
      </c>
      <c r="H2414" s="109"/>
      <c r="I2414" s="21"/>
      <c r="J2414" s="21"/>
      <c r="K2414" s="21"/>
      <c r="L2414" s="21"/>
      <c r="M2414" s="21"/>
      <c r="N2414" s="21"/>
      <c r="O2414" s="21"/>
      <c r="P2414" s="125"/>
      <c r="Q2414" s="21"/>
      <c r="R2414" s="21"/>
      <c r="S2414" s="21"/>
      <c r="T2414" s="21"/>
      <c r="U2414" s="125"/>
      <c r="V2414" s="21"/>
      <c r="W2414" s="19"/>
      <c r="X2414" s="109"/>
    </row>
    <row r="2415" spans="2:24" x14ac:dyDescent="0.2">
      <c r="B2415" s="11" t="s">
        <v>24</v>
      </c>
      <c r="C2415" s="12" t="s">
        <v>24</v>
      </c>
      <c r="D2415" s="13" t="s">
        <v>24</v>
      </c>
      <c r="E2415" s="12" t="s">
        <v>24</v>
      </c>
      <c r="F2415" s="12" t="s">
        <v>24</v>
      </c>
      <c r="G2415" s="12" t="s">
        <v>24</v>
      </c>
      <c r="H2415" s="12" t="s">
        <v>24</v>
      </c>
      <c r="I2415" s="12" t="s">
        <v>24</v>
      </c>
      <c r="J2415" s="12" t="s">
        <v>24</v>
      </c>
      <c r="K2415" s="12" t="s">
        <v>24</v>
      </c>
      <c r="L2415" s="12" t="s">
        <v>24</v>
      </c>
      <c r="M2415" s="12" t="s">
        <v>24</v>
      </c>
      <c r="N2415" s="12" t="s">
        <v>24</v>
      </c>
      <c r="O2415" s="12" t="s">
        <v>24</v>
      </c>
      <c r="P2415" s="12" t="s">
        <v>24</v>
      </c>
      <c r="Q2415" s="12" t="s">
        <v>24</v>
      </c>
      <c r="R2415" s="12" t="s">
        <v>24</v>
      </c>
      <c r="S2415" s="12" t="s">
        <v>24</v>
      </c>
      <c r="T2415" s="12" t="s">
        <v>24</v>
      </c>
      <c r="U2415" s="12" t="s">
        <v>24</v>
      </c>
      <c r="V2415" s="12" t="s">
        <v>24</v>
      </c>
      <c r="W2415" s="12" t="s">
        <v>24</v>
      </c>
      <c r="X2415" s="12" t="s">
        <v>24</v>
      </c>
    </row>
    <row r="2416" spans="2:24" ht="25.5" x14ac:dyDescent="0.2">
      <c r="B2416" s="126" t="s">
        <v>162</v>
      </c>
      <c r="C2416" s="24" t="s">
        <v>18979</v>
      </c>
      <c r="D2416" s="110"/>
      <c r="E2416" s="109"/>
      <c r="F2416" s="109"/>
      <c r="G2416" s="109"/>
      <c r="H2416" s="109"/>
      <c r="I2416" s="125">
        <f>SUM(SCDPT4!I2413:'SCDPT4'!I2415)</f>
        <v>0</v>
      </c>
      <c r="J2416" s="125">
        <f>SUM(SCDPT4!J2413:'SCDPT4'!J2415)</f>
        <v>0</v>
      </c>
      <c r="K2416" s="125">
        <f>SUM(SCDPT4!K2413:'SCDPT4'!K2415)</f>
        <v>0</v>
      </c>
      <c r="L2416" s="125">
        <f>SUM(SCDPT4!L2413:'SCDPT4'!L2415)</f>
        <v>0</v>
      </c>
      <c r="M2416" s="125">
        <f>SUM(SCDPT4!M2413:'SCDPT4'!M2415)</f>
        <v>0</v>
      </c>
      <c r="N2416" s="125">
        <f>SUM(SCDPT4!N2413:'SCDPT4'!N2415)</f>
        <v>0</v>
      </c>
      <c r="O2416" s="125">
        <f>SUM(SCDPT4!O2413:'SCDPT4'!O2415)</f>
        <v>0</v>
      </c>
      <c r="P2416" s="125">
        <f>SUM(SCDPT4!P2413:'SCDPT4'!P2415)</f>
        <v>0</v>
      </c>
      <c r="Q2416" s="125">
        <f>SUM(SCDPT4!Q2413:'SCDPT4'!Q2415)</f>
        <v>0</v>
      </c>
      <c r="R2416" s="125">
        <f>SUM(SCDPT4!R2413:'SCDPT4'!R2415)</f>
        <v>0</v>
      </c>
      <c r="S2416" s="125">
        <f>SUM(SCDPT4!S2413:'SCDPT4'!S2415)</f>
        <v>0</v>
      </c>
      <c r="T2416" s="125">
        <f>SUM(SCDPT4!T2413:'SCDPT4'!T2415)</f>
        <v>0</v>
      </c>
      <c r="U2416" s="125">
        <f>SUM(SCDPT4!U2413:'SCDPT4'!U2415)</f>
        <v>0</v>
      </c>
      <c r="V2416" s="125">
        <f>SUM(SCDPT4!V2413:'SCDPT4'!V2415)</f>
        <v>0</v>
      </c>
      <c r="W2416" s="109"/>
      <c r="X2416" s="109"/>
    </row>
    <row r="2417" spans="2:24" x14ac:dyDescent="0.2">
      <c r="B2417" s="126" t="s">
        <v>18978</v>
      </c>
      <c r="C2417" s="24" t="s">
        <v>20596</v>
      </c>
      <c r="D2417" s="110"/>
      <c r="E2417" s="109"/>
      <c r="F2417" s="109"/>
      <c r="G2417" s="109"/>
      <c r="H2417" s="109"/>
      <c r="I2417" s="125">
        <f>SCDPT4!I214+SCDPT4!I229+SCDPT4!I233+SCDPT4!I243+SCDPT4!I1241+SCDPT4!I2401+SCDPT4!I2412+SCDPT4!I2416</f>
        <v>6308901773.250001</v>
      </c>
      <c r="J2417" s="125">
        <f>SCDPT4!J214+SCDPT4!J229+SCDPT4!J233+SCDPT4!J243+SCDPT4!J1241+SCDPT4!J2401+SCDPT4!J2412+SCDPT4!J2416</f>
        <v>6593166694.250001</v>
      </c>
      <c r="K2417" s="125">
        <f>SCDPT4!K214+SCDPT4!K229+SCDPT4!K233+SCDPT4!K243+SCDPT4!K1241+SCDPT4!K2401+SCDPT4!K2412+SCDPT4!K2416</f>
        <v>6714393319.3700027</v>
      </c>
      <c r="L2417" s="125">
        <f>SCDPT4!L214+SCDPT4!L229+SCDPT4!L233+SCDPT4!L243+SCDPT4!L1241+SCDPT4!L2401+SCDPT4!L2412+SCDPT4!L2416</f>
        <v>6807579878.3899946</v>
      </c>
      <c r="M2417" s="125">
        <f>SCDPT4!M214+SCDPT4!M229+SCDPT4!M233+SCDPT4!M243+SCDPT4!M1241+SCDPT4!M2401+SCDPT4!M2412+SCDPT4!M2416</f>
        <v>13597752</v>
      </c>
      <c r="N2417" s="125">
        <f>SCDPT4!N214+SCDPT4!N229+SCDPT4!N233+SCDPT4!N243+SCDPT4!N1241+SCDPT4!N2401+SCDPT4!N2412+SCDPT4!N2416</f>
        <v>-74394625.909999996</v>
      </c>
      <c r="O2417" s="125">
        <f>SCDPT4!O214+SCDPT4!O229+SCDPT4!O233+SCDPT4!O243+SCDPT4!O1241+SCDPT4!O2401+SCDPT4!O2412+SCDPT4!O2416</f>
        <v>14904266</v>
      </c>
      <c r="P2417" s="125">
        <f>SCDPT4!P214+SCDPT4!P229+SCDPT4!P233+SCDPT4!P243+SCDPT4!P1241+SCDPT4!P2401+SCDPT4!P2412+SCDPT4!P2416</f>
        <v>-75701139.909999996</v>
      </c>
      <c r="Q2417" s="125">
        <f>SCDPT4!Q214+SCDPT4!Q229+SCDPT4!Q233+SCDPT4!Q243+SCDPT4!Q1241+SCDPT4!Q2401+SCDPT4!Q2412+SCDPT4!Q2416</f>
        <v>1097770</v>
      </c>
      <c r="R2417" s="125">
        <f>SCDPT4!R214+SCDPT4!R229+SCDPT4!R233+SCDPT4!R243+SCDPT4!R1241+SCDPT4!R2401+SCDPT4!R2412+SCDPT4!R2416</f>
        <v>6303715117.250001</v>
      </c>
      <c r="S2417" s="125">
        <f>SCDPT4!S214+SCDPT4!S229+SCDPT4!S233+SCDPT4!S243+SCDPT4!S1241+SCDPT4!S2401+SCDPT4!S2412+SCDPT4!S2416</f>
        <v>1272963</v>
      </c>
      <c r="T2417" s="125">
        <f>SCDPT4!T214+SCDPT4!T229+SCDPT4!T233+SCDPT4!T243+SCDPT4!T1241+SCDPT4!T2401+SCDPT4!T2412+SCDPT4!T2416</f>
        <v>5186654</v>
      </c>
      <c r="U2417" s="125">
        <f>SCDPT4!U214+SCDPT4!U229+SCDPT4!U233+SCDPT4!U243+SCDPT4!U1241+SCDPT4!U2401+SCDPT4!U2412+SCDPT4!U2416</f>
        <v>6459617</v>
      </c>
      <c r="V2417" s="125">
        <f>SCDPT4!V214+SCDPT4!V229+SCDPT4!V233+SCDPT4!V243+SCDPT4!V1241+SCDPT4!V2401+SCDPT4!V2412+SCDPT4!V2416</f>
        <v>303146437.96000004</v>
      </c>
      <c r="W2417" s="109"/>
      <c r="X2417" s="109"/>
    </row>
    <row r="2418" spans="2:24" x14ac:dyDescent="0.2">
      <c r="B2418" s="126" t="s">
        <v>18976</v>
      </c>
      <c r="C2418" s="24" t="s">
        <v>18975</v>
      </c>
      <c r="D2418" s="110"/>
      <c r="E2418" s="109"/>
      <c r="F2418" s="109"/>
      <c r="G2418" s="109"/>
      <c r="H2418" s="109"/>
      <c r="I2418" s="79">
        <v>576132630</v>
      </c>
      <c r="J2418" s="79">
        <v>568741158</v>
      </c>
      <c r="K2418" s="79">
        <v>576036554</v>
      </c>
      <c r="L2418" s="21"/>
      <c r="M2418" s="79">
        <v>0</v>
      </c>
      <c r="N2418" s="79">
        <v>-3107494</v>
      </c>
      <c r="O2418" s="79">
        <v>249</v>
      </c>
      <c r="P2418" s="79">
        <v>-3107743</v>
      </c>
      <c r="Q2418" s="79">
        <v>0</v>
      </c>
      <c r="R2418" s="79">
        <v>572928804</v>
      </c>
      <c r="S2418" s="79">
        <v>0</v>
      </c>
      <c r="T2418" s="79">
        <v>3203823</v>
      </c>
      <c r="U2418" s="79">
        <v>3203823</v>
      </c>
      <c r="V2418" s="79">
        <v>9815876</v>
      </c>
      <c r="W2418" s="109"/>
      <c r="X2418" s="109"/>
    </row>
    <row r="2419" spans="2:24" x14ac:dyDescent="0.2">
      <c r="B2419" s="126" t="s">
        <v>172</v>
      </c>
      <c r="C2419" s="24" t="s">
        <v>18974</v>
      </c>
      <c r="D2419" s="110"/>
      <c r="E2419" s="109"/>
      <c r="F2419" s="109"/>
      <c r="G2419" s="109"/>
      <c r="H2419" s="109"/>
      <c r="I2419" s="125">
        <f>SCDPT4!I2417+SCDPT4!I2418</f>
        <v>6885034403.250001</v>
      </c>
      <c r="J2419" s="125">
        <f>SCDPT4!J2417+SCDPT4!J2418</f>
        <v>7161907852.250001</v>
      </c>
      <c r="K2419" s="125">
        <f>SCDPT4!K2417+SCDPT4!K2418</f>
        <v>7290429873.3700027</v>
      </c>
      <c r="L2419" s="125">
        <f>SCDPT4!L2417+SCDPT4!L2418</f>
        <v>6807579878.3899946</v>
      </c>
      <c r="M2419" s="125">
        <f>SCDPT4!M2417+SCDPT4!M2418</f>
        <v>13597752</v>
      </c>
      <c r="N2419" s="125">
        <f>SCDPT4!N2417+SCDPT4!N2418</f>
        <v>-77502119.909999996</v>
      </c>
      <c r="O2419" s="125">
        <f>SCDPT4!O2417+SCDPT4!O2418</f>
        <v>14904515</v>
      </c>
      <c r="P2419" s="125">
        <f>SCDPT4!P2417+SCDPT4!P2418</f>
        <v>-78808882.909999996</v>
      </c>
      <c r="Q2419" s="125">
        <f>SCDPT4!Q2417+SCDPT4!Q2418</f>
        <v>1097770</v>
      </c>
      <c r="R2419" s="125">
        <f>SCDPT4!R2417+SCDPT4!R2418</f>
        <v>6876643921.250001</v>
      </c>
      <c r="S2419" s="125">
        <f>SCDPT4!S2417+SCDPT4!S2418</f>
        <v>1272963</v>
      </c>
      <c r="T2419" s="125">
        <f>SCDPT4!T2417+SCDPT4!T2418</f>
        <v>8390477</v>
      </c>
      <c r="U2419" s="125">
        <f>SCDPT4!U2417+SCDPT4!U2418</f>
        <v>9663440</v>
      </c>
      <c r="V2419" s="125">
        <f>SCDPT4!V2417+SCDPT4!V2418</f>
        <v>312962313.96000004</v>
      </c>
      <c r="W2419" s="109"/>
      <c r="X2419" s="109"/>
    </row>
    <row r="2420" spans="2:24" x14ac:dyDescent="0.2">
      <c r="B2420" s="11" t="s">
        <v>24</v>
      </c>
      <c r="C2420" s="12" t="s">
        <v>24</v>
      </c>
      <c r="D2420" s="13" t="s">
        <v>24</v>
      </c>
      <c r="E2420" s="12" t="s">
        <v>24</v>
      </c>
      <c r="F2420" s="12" t="s">
        <v>24</v>
      </c>
      <c r="G2420" s="12" t="s">
        <v>24</v>
      </c>
      <c r="H2420" s="12" t="s">
        <v>24</v>
      </c>
      <c r="I2420" s="12" t="s">
        <v>24</v>
      </c>
      <c r="J2420" s="12" t="s">
        <v>24</v>
      </c>
      <c r="K2420" s="12" t="s">
        <v>24</v>
      </c>
      <c r="L2420" s="12" t="s">
        <v>24</v>
      </c>
      <c r="M2420" s="12" t="s">
        <v>24</v>
      </c>
      <c r="N2420" s="12" t="s">
        <v>24</v>
      </c>
      <c r="O2420" s="12" t="s">
        <v>24</v>
      </c>
      <c r="P2420" s="12" t="s">
        <v>24</v>
      </c>
      <c r="Q2420" s="12" t="s">
        <v>24</v>
      </c>
      <c r="R2420" s="12" t="s">
        <v>24</v>
      </c>
      <c r="S2420" s="12" t="s">
        <v>24</v>
      </c>
      <c r="T2420" s="12" t="s">
        <v>24</v>
      </c>
      <c r="U2420" s="12" t="s">
        <v>24</v>
      </c>
      <c r="V2420" s="12" t="s">
        <v>24</v>
      </c>
      <c r="W2420" s="12" t="s">
        <v>24</v>
      </c>
      <c r="X2420" s="12" t="s">
        <v>24</v>
      </c>
    </row>
    <row r="2421" spans="2:24" x14ac:dyDescent="0.2">
      <c r="B2421" s="14" t="s">
        <v>18846</v>
      </c>
      <c r="C2421" s="33" t="s">
        <v>20595</v>
      </c>
      <c r="D2421" s="16" t="s">
        <v>20569</v>
      </c>
      <c r="E2421" s="18" t="s">
        <v>26</v>
      </c>
      <c r="F2421" s="34">
        <v>41255</v>
      </c>
      <c r="G2421" s="20" t="s">
        <v>18968</v>
      </c>
      <c r="H2421" s="121">
        <v>250000</v>
      </c>
      <c r="I2421" s="21">
        <v>25</v>
      </c>
      <c r="J2421" s="120">
        <v>0</v>
      </c>
      <c r="K2421" s="21"/>
      <c r="L2421" s="21">
        <v>2500</v>
      </c>
      <c r="M2421" s="21"/>
      <c r="N2421" s="21"/>
      <c r="O2421" s="21">
        <v>2500</v>
      </c>
      <c r="P2421" s="125">
        <f>SCDPT4!M2421+SCDPT4!N2421-SCDPT4!O2421</f>
        <v>-2500</v>
      </c>
      <c r="Q2421" s="21"/>
      <c r="R2421" s="21"/>
      <c r="S2421" s="21"/>
      <c r="T2421" s="21">
        <v>25</v>
      </c>
      <c r="U2421" s="125">
        <f>SCDPT4!S2421+SCDPT4!T2421</f>
        <v>25</v>
      </c>
      <c r="V2421" s="21">
        <v>0</v>
      </c>
      <c r="W2421" s="109"/>
      <c r="X2421" s="109"/>
    </row>
    <row r="2422" spans="2:24" x14ac:dyDescent="0.2">
      <c r="B2422" s="14" t="s">
        <v>18844</v>
      </c>
      <c r="C2422" s="33" t="s">
        <v>20594</v>
      </c>
      <c r="D2422" s="16" t="s">
        <v>20593</v>
      </c>
      <c r="E2422" s="18" t="s">
        <v>26</v>
      </c>
      <c r="F2422" s="34">
        <v>41218</v>
      </c>
      <c r="G2422" s="20" t="s">
        <v>20574</v>
      </c>
      <c r="H2422" s="121">
        <v>16400</v>
      </c>
      <c r="I2422" s="21">
        <v>410000</v>
      </c>
      <c r="J2422" s="120">
        <v>0</v>
      </c>
      <c r="K2422" s="21">
        <v>410000</v>
      </c>
      <c r="L2422" s="21">
        <v>410000</v>
      </c>
      <c r="M2422" s="21"/>
      <c r="N2422" s="21"/>
      <c r="O2422" s="21"/>
      <c r="P2422" s="125"/>
      <c r="Q2422" s="21"/>
      <c r="R2422" s="21">
        <v>410000</v>
      </c>
      <c r="S2422" s="21"/>
      <c r="T2422" s="21"/>
      <c r="U2422" s="125"/>
      <c r="V2422" s="21">
        <v>25511</v>
      </c>
      <c r="W2422" s="109"/>
      <c r="X2422" s="109"/>
    </row>
    <row r="2423" spans="2:24" x14ac:dyDescent="0.2">
      <c r="B2423" s="14" t="s">
        <v>18841</v>
      </c>
      <c r="C2423" s="33" t="s">
        <v>20592</v>
      </c>
      <c r="D2423" s="16" t="s">
        <v>20591</v>
      </c>
      <c r="E2423" s="18" t="s">
        <v>26</v>
      </c>
      <c r="F2423" s="34">
        <v>41218</v>
      </c>
      <c r="G2423" s="20" t="s">
        <v>20574</v>
      </c>
      <c r="H2423" s="121">
        <v>43900</v>
      </c>
      <c r="I2423" s="21">
        <v>1097500</v>
      </c>
      <c r="J2423" s="120">
        <v>0</v>
      </c>
      <c r="K2423" s="21">
        <v>1097500</v>
      </c>
      <c r="L2423" s="21">
        <v>1097500</v>
      </c>
      <c r="M2423" s="21"/>
      <c r="N2423" s="21"/>
      <c r="O2423" s="21"/>
      <c r="P2423" s="125"/>
      <c r="Q2423" s="21"/>
      <c r="R2423" s="21">
        <v>1097500</v>
      </c>
      <c r="S2423" s="21"/>
      <c r="T2423" s="21"/>
      <c r="U2423" s="125"/>
      <c r="V2423" s="21">
        <v>77678</v>
      </c>
      <c r="W2423" s="109"/>
      <c r="X2423" s="109"/>
    </row>
    <row r="2424" spans="2:24" x14ac:dyDescent="0.2">
      <c r="B2424" s="14" t="s">
        <v>18836</v>
      </c>
      <c r="C2424" s="33" t="s">
        <v>20590</v>
      </c>
      <c r="D2424" s="16" t="s">
        <v>20589</v>
      </c>
      <c r="E2424" s="18" t="s">
        <v>26</v>
      </c>
      <c r="F2424" s="34">
        <v>41218</v>
      </c>
      <c r="G2424" s="20" t="s">
        <v>20574</v>
      </c>
      <c r="H2424" s="121">
        <v>40000</v>
      </c>
      <c r="I2424" s="21">
        <v>1000000</v>
      </c>
      <c r="J2424" s="120">
        <v>0</v>
      </c>
      <c r="K2424" s="21">
        <v>1000000</v>
      </c>
      <c r="L2424" s="21">
        <v>1000000</v>
      </c>
      <c r="M2424" s="21"/>
      <c r="N2424" s="21"/>
      <c r="O2424" s="21"/>
      <c r="P2424" s="125"/>
      <c r="Q2424" s="21"/>
      <c r="R2424" s="21">
        <v>1000000</v>
      </c>
      <c r="S2424" s="21"/>
      <c r="T2424" s="21"/>
      <c r="U2424" s="125"/>
      <c r="V2424" s="21">
        <v>68056</v>
      </c>
      <c r="W2424" s="109"/>
      <c r="X2424" s="109"/>
    </row>
    <row r="2425" spans="2:24" x14ac:dyDescent="0.2">
      <c r="B2425" s="14" t="s">
        <v>18833</v>
      </c>
      <c r="C2425" s="33" t="s">
        <v>18843</v>
      </c>
      <c r="D2425" s="16" t="s">
        <v>18842</v>
      </c>
      <c r="E2425" s="18" t="s">
        <v>26</v>
      </c>
      <c r="F2425" s="34">
        <v>41029</v>
      </c>
      <c r="G2425" s="20" t="s">
        <v>20574</v>
      </c>
      <c r="H2425" s="121">
        <v>61219</v>
      </c>
      <c r="I2425" s="21">
        <v>1530475</v>
      </c>
      <c r="J2425" s="120">
        <v>0</v>
      </c>
      <c r="K2425" s="21">
        <v>1530475</v>
      </c>
      <c r="L2425" s="21">
        <v>1530475</v>
      </c>
      <c r="M2425" s="21"/>
      <c r="N2425" s="21"/>
      <c r="O2425" s="21"/>
      <c r="P2425" s="125"/>
      <c r="Q2425" s="21"/>
      <c r="R2425" s="21">
        <v>1530475</v>
      </c>
      <c r="S2425" s="21"/>
      <c r="T2425" s="21"/>
      <c r="U2425" s="125"/>
      <c r="V2425" s="21">
        <v>58830</v>
      </c>
      <c r="W2425" s="109"/>
      <c r="X2425" s="109"/>
    </row>
    <row r="2426" spans="2:24" x14ac:dyDescent="0.2">
      <c r="B2426" s="14" t="s">
        <v>18830</v>
      </c>
      <c r="C2426" s="33" t="s">
        <v>20588</v>
      </c>
      <c r="D2426" s="16" t="s">
        <v>20587</v>
      </c>
      <c r="E2426" s="18" t="s">
        <v>26</v>
      </c>
      <c r="F2426" s="34">
        <v>41239</v>
      </c>
      <c r="G2426" s="20" t="s">
        <v>20574</v>
      </c>
      <c r="H2426" s="121">
        <v>60000</v>
      </c>
      <c r="I2426" s="21">
        <v>1500000</v>
      </c>
      <c r="J2426" s="120">
        <v>0</v>
      </c>
      <c r="K2426" s="21">
        <v>1500000</v>
      </c>
      <c r="L2426" s="21">
        <v>1500000</v>
      </c>
      <c r="M2426" s="21"/>
      <c r="N2426" s="21"/>
      <c r="O2426" s="21"/>
      <c r="P2426" s="125"/>
      <c r="Q2426" s="21"/>
      <c r="R2426" s="21">
        <v>1500000</v>
      </c>
      <c r="S2426" s="21"/>
      <c r="T2426" s="21"/>
      <c r="U2426" s="125"/>
      <c r="V2426" s="21">
        <v>95447</v>
      </c>
      <c r="W2426" s="109"/>
      <c r="X2426" s="109"/>
    </row>
    <row r="2427" spans="2:24" x14ac:dyDescent="0.2">
      <c r="B2427" s="14" t="s">
        <v>18827</v>
      </c>
      <c r="C2427" s="33" t="s">
        <v>20586</v>
      </c>
      <c r="D2427" s="16" t="s">
        <v>18825</v>
      </c>
      <c r="E2427" s="18" t="s">
        <v>26</v>
      </c>
      <c r="F2427" s="28">
        <v>41183</v>
      </c>
      <c r="G2427" s="20" t="s">
        <v>20585</v>
      </c>
      <c r="H2427" s="121">
        <v>150000</v>
      </c>
      <c r="I2427" s="21">
        <v>7500000</v>
      </c>
      <c r="J2427" s="120">
        <v>0</v>
      </c>
      <c r="K2427" s="21">
        <v>7500000</v>
      </c>
      <c r="L2427" s="21">
        <v>7500000</v>
      </c>
      <c r="M2427" s="21"/>
      <c r="N2427" s="21"/>
      <c r="O2427" s="21"/>
      <c r="P2427" s="125"/>
      <c r="Q2427" s="21"/>
      <c r="R2427" s="21">
        <v>7500000</v>
      </c>
      <c r="S2427" s="21"/>
      <c r="T2427" s="21"/>
      <c r="U2427" s="125"/>
      <c r="V2427" s="21">
        <v>393750</v>
      </c>
      <c r="W2427" s="109"/>
      <c r="X2427" s="109"/>
    </row>
    <row r="2428" spans="2:24" x14ac:dyDescent="0.2">
      <c r="B2428" s="14" t="s">
        <v>18823</v>
      </c>
      <c r="C2428" s="33" t="s">
        <v>20584</v>
      </c>
      <c r="D2428" s="16" t="s">
        <v>20583</v>
      </c>
      <c r="E2428" s="18" t="s">
        <v>26</v>
      </c>
      <c r="F2428" s="34">
        <v>41115</v>
      </c>
      <c r="G2428" s="20" t="s">
        <v>20574</v>
      </c>
      <c r="H2428" s="121">
        <v>134300</v>
      </c>
      <c r="I2428" s="21">
        <v>3357500</v>
      </c>
      <c r="J2428" s="120">
        <v>0</v>
      </c>
      <c r="K2428" s="21">
        <v>3357500</v>
      </c>
      <c r="L2428" s="21">
        <v>3357500</v>
      </c>
      <c r="M2428" s="21"/>
      <c r="N2428" s="21"/>
      <c r="O2428" s="21"/>
      <c r="P2428" s="125"/>
      <c r="Q2428" s="21"/>
      <c r="R2428" s="21">
        <v>3357500</v>
      </c>
      <c r="S2428" s="21"/>
      <c r="T2428" s="21"/>
      <c r="U2428" s="125"/>
      <c r="V2428" s="21">
        <v>147730</v>
      </c>
      <c r="W2428" s="109"/>
      <c r="X2428" s="109"/>
    </row>
    <row r="2429" spans="2:24" x14ac:dyDescent="0.2">
      <c r="B2429" s="14" t="s">
        <v>18820</v>
      </c>
      <c r="C2429" s="33" t="s">
        <v>20582</v>
      </c>
      <c r="D2429" s="16" t="s">
        <v>20581</v>
      </c>
      <c r="E2429" s="18" t="s">
        <v>26</v>
      </c>
      <c r="F2429" s="34">
        <v>41079</v>
      </c>
      <c r="G2429" s="20" t="s">
        <v>20574</v>
      </c>
      <c r="H2429" s="121">
        <v>254100</v>
      </c>
      <c r="I2429" s="21">
        <v>6352500</v>
      </c>
      <c r="J2429" s="120">
        <v>0</v>
      </c>
      <c r="K2429" s="21">
        <v>6352500</v>
      </c>
      <c r="L2429" s="21">
        <v>6352500</v>
      </c>
      <c r="M2429" s="21"/>
      <c r="N2429" s="21"/>
      <c r="O2429" s="21"/>
      <c r="P2429" s="125"/>
      <c r="Q2429" s="21"/>
      <c r="R2429" s="21">
        <v>6352500</v>
      </c>
      <c r="S2429" s="21"/>
      <c r="T2429" s="21"/>
      <c r="U2429" s="125"/>
      <c r="V2429" s="21">
        <v>283216</v>
      </c>
      <c r="W2429" s="109"/>
      <c r="X2429" s="109"/>
    </row>
    <row r="2430" spans="2:24" x14ac:dyDescent="0.2">
      <c r="B2430" s="14" t="s">
        <v>18817</v>
      </c>
      <c r="C2430" s="33" t="s">
        <v>20580</v>
      </c>
      <c r="D2430" s="16" t="s">
        <v>20579</v>
      </c>
      <c r="E2430" s="18" t="s">
        <v>26</v>
      </c>
      <c r="F2430" s="28">
        <v>41079</v>
      </c>
      <c r="G2430" s="20" t="s">
        <v>20574</v>
      </c>
      <c r="H2430" s="121">
        <v>89700</v>
      </c>
      <c r="I2430" s="21">
        <v>2242500</v>
      </c>
      <c r="J2430" s="120">
        <v>0</v>
      </c>
      <c r="K2430" s="21">
        <v>2242500</v>
      </c>
      <c r="L2430" s="21">
        <v>2242500</v>
      </c>
      <c r="M2430" s="21"/>
      <c r="N2430" s="21"/>
      <c r="O2430" s="21"/>
      <c r="P2430" s="125"/>
      <c r="Q2430" s="21"/>
      <c r="R2430" s="21">
        <v>2242500</v>
      </c>
      <c r="S2430" s="21"/>
      <c r="T2430" s="21"/>
      <c r="U2430" s="125"/>
      <c r="V2430" s="21">
        <v>76322</v>
      </c>
      <c r="W2430" s="109"/>
      <c r="X2430" s="109"/>
    </row>
    <row r="2431" spans="2:24" x14ac:dyDescent="0.2">
      <c r="B2431" s="14" t="s">
        <v>18813</v>
      </c>
      <c r="C2431" s="33" t="s">
        <v>20578</v>
      </c>
      <c r="D2431" s="16" t="s">
        <v>20577</v>
      </c>
      <c r="E2431" s="18" t="s">
        <v>26</v>
      </c>
      <c r="F2431" s="34">
        <v>41260</v>
      </c>
      <c r="G2431" s="20" t="s">
        <v>20574</v>
      </c>
      <c r="H2431" s="121">
        <v>16227</v>
      </c>
      <c r="I2431" s="21">
        <v>405675</v>
      </c>
      <c r="J2431" s="120">
        <v>0</v>
      </c>
      <c r="K2431" s="21">
        <v>405675</v>
      </c>
      <c r="L2431" s="21">
        <v>405675</v>
      </c>
      <c r="M2431" s="21"/>
      <c r="N2431" s="21"/>
      <c r="O2431" s="21"/>
      <c r="P2431" s="125"/>
      <c r="Q2431" s="21"/>
      <c r="R2431" s="21">
        <v>405675</v>
      </c>
      <c r="S2431" s="21"/>
      <c r="T2431" s="21"/>
      <c r="U2431" s="125"/>
      <c r="V2431" s="21">
        <v>43138</v>
      </c>
      <c r="W2431" s="109"/>
      <c r="X2431" s="109"/>
    </row>
    <row r="2432" spans="2:24" x14ac:dyDescent="0.2">
      <c r="B2432" s="14" t="s">
        <v>18810</v>
      </c>
      <c r="C2432" s="33" t="s">
        <v>20576</v>
      </c>
      <c r="D2432" s="16" t="s">
        <v>20575</v>
      </c>
      <c r="E2432" s="18" t="s">
        <v>26</v>
      </c>
      <c r="F2432" s="34">
        <v>41255</v>
      </c>
      <c r="G2432" s="20" t="s">
        <v>18968</v>
      </c>
      <c r="H2432" s="121">
        <v>400000</v>
      </c>
      <c r="I2432" s="21">
        <v>4000</v>
      </c>
      <c r="J2432" s="120">
        <v>0</v>
      </c>
      <c r="K2432" s="21">
        <v>5005</v>
      </c>
      <c r="L2432" s="21">
        <v>4000</v>
      </c>
      <c r="M2432" s="21">
        <v>1005</v>
      </c>
      <c r="N2432" s="21"/>
      <c r="O2432" s="21"/>
      <c r="P2432" s="125">
        <v>1005</v>
      </c>
      <c r="Q2432" s="21"/>
      <c r="R2432" s="21">
        <v>5005</v>
      </c>
      <c r="S2432" s="21"/>
      <c r="T2432" s="21">
        <v>-1005</v>
      </c>
      <c r="U2432" s="125">
        <v>-1005</v>
      </c>
      <c r="V2432" s="21">
        <v>0</v>
      </c>
      <c r="W2432" s="109"/>
      <c r="X2432" s="109"/>
    </row>
    <row r="2433" spans="2:24" x14ac:dyDescent="0.2">
      <c r="B2433" s="14" t="s">
        <v>18807</v>
      </c>
      <c r="C2433" s="33" t="s">
        <v>18779</v>
      </c>
      <c r="D2433" s="16" t="s">
        <v>18778</v>
      </c>
      <c r="E2433" s="18" t="s">
        <v>26</v>
      </c>
      <c r="F2433" s="34">
        <v>40925</v>
      </c>
      <c r="G2433" s="20" t="s">
        <v>20574</v>
      </c>
      <c r="H2433" s="121">
        <v>12727</v>
      </c>
      <c r="I2433" s="21">
        <v>318175</v>
      </c>
      <c r="J2433" s="120">
        <v>0</v>
      </c>
      <c r="K2433" s="21">
        <v>318175</v>
      </c>
      <c r="L2433" s="21">
        <v>318175</v>
      </c>
      <c r="M2433" s="21"/>
      <c r="N2433" s="21"/>
      <c r="O2433" s="21"/>
      <c r="P2433" s="125"/>
      <c r="Q2433" s="21"/>
      <c r="R2433" s="21">
        <v>318175</v>
      </c>
      <c r="S2433" s="21"/>
      <c r="T2433" s="21"/>
      <c r="U2433" s="125"/>
      <c r="V2433" s="21">
        <v>2123</v>
      </c>
      <c r="W2433" s="109"/>
      <c r="X2433" s="109"/>
    </row>
    <row r="2434" spans="2:24" x14ac:dyDescent="0.2">
      <c r="B2434" s="14" t="s">
        <v>18804</v>
      </c>
      <c r="C2434" s="33" t="s">
        <v>20573</v>
      </c>
      <c r="D2434" s="16" t="s">
        <v>20569</v>
      </c>
      <c r="E2434" s="18" t="s">
        <v>26</v>
      </c>
      <c r="F2434" s="34">
        <v>41255</v>
      </c>
      <c r="G2434" s="20" t="s">
        <v>18968</v>
      </c>
      <c r="H2434" s="121">
        <v>300000</v>
      </c>
      <c r="I2434" s="21">
        <v>30</v>
      </c>
      <c r="J2434" s="120">
        <v>0</v>
      </c>
      <c r="K2434" s="21"/>
      <c r="L2434" s="21">
        <v>3000</v>
      </c>
      <c r="M2434" s="21"/>
      <c r="N2434" s="21"/>
      <c r="O2434" s="21">
        <v>3000</v>
      </c>
      <c r="P2434" s="125">
        <v>-3000</v>
      </c>
      <c r="Q2434" s="21"/>
      <c r="R2434" s="21"/>
      <c r="S2434" s="21"/>
      <c r="T2434" s="21">
        <v>30</v>
      </c>
      <c r="U2434" s="125">
        <v>30</v>
      </c>
      <c r="V2434" s="21">
        <v>0</v>
      </c>
      <c r="W2434" s="109"/>
      <c r="X2434" s="109"/>
    </row>
    <row r="2435" spans="2:24" x14ac:dyDescent="0.2">
      <c r="B2435" s="14" t="s">
        <v>18801</v>
      </c>
      <c r="C2435" s="33" t="s">
        <v>20572</v>
      </c>
      <c r="D2435" s="16" t="s">
        <v>20571</v>
      </c>
      <c r="E2435" s="18" t="s">
        <v>26</v>
      </c>
      <c r="F2435" s="34">
        <v>41255</v>
      </c>
      <c r="G2435" s="20" t="s">
        <v>18968</v>
      </c>
      <c r="H2435" s="121">
        <v>500000</v>
      </c>
      <c r="I2435" s="21">
        <v>5000</v>
      </c>
      <c r="J2435" s="120">
        <v>0</v>
      </c>
      <c r="K2435" s="21">
        <v>100000</v>
      </c>
      <c r="L2435" s="21">
        <v>100000</v>
      </c>
      <c r="M2435" s="21"/>
      <c r="N2435" s="21"/>
      <c r="O2435" s="21"/>
      <c r="P2435" s="125">
        <v>0</v>
      </c>
      <c r="Q2435" s="21"/>
      <c r="R2435" s="21">
        <v>100000</v>
      </c>
      <c r="S2435" s="21"/>
      <c r="T2435" s="21">
        <v>-95000</v>
      </c>
      <c r="U2435" s="125">
        <v>-95000</v>
      </c>
      <c r="V2435" s="21">
        <v>0</v>
      </c>
      <c r="W2435" s="109"/>
      <c r="X2435" s="109"/>
    </row>
    <row r="2436" spans="2:24" x14ac:dyDescent="0.2">
      <c r="B2436" s="14" t="s">
        <v>18798</v>
      </c>
      <c r="C2436" s="33" t="s">
        <v>20570</v>
      </c>
      <c r="D2436" s="16" t="s">
        <v>20569</v>
      </c>
      <c r="E2436" s="18" t="s">
        <v>26</v>
      </c>
      <c r="F2436" s="34">
        <v>41255</v>
      </c>
      <c r="G2436" s="20" t="s">
        <v>18968</v>
      </c>
      <c r="H2436" s="121">
        <v>240000</v>
      </c>
      <c r="I2436" s="21">
        <v>24</v>
      </c>
      <c r="J2436" s="120">
        <v>0</v>
      </c>
      <c r="K2436" s="21"/>
      <c r="L2436" s="21">
        <v>2400</v>
      </c>
      <c r="M2436" s="21"/>
      <c r="N2436" s="21"/>
      <c r="O2436" s="21">
        <v>2400</v>
      </c>
      <c r="P2436" s="125">
        <v>-2400</v>
      </c>
      <c r="Q2436" s="21"/>
      <c r="R2436" s="21"/>
      <c r="S2436" s="21"/>
      <c r="T2436" s="21">
        <v>24</v>
      </c>
      <c r="U2436" s="125">
        <v>24</v>
      </c>
      <c r="V2436" s="21">
        <v>0</v>
      </c>
      <c r="W2436" s="109"/>
      <c r="X2436" s="109"/>
    </row>
    <row r="2437" spans="2:24" x14ac:dyDescent="0.2">
      <c r="B2437" s="11" t="s">
        <v>24</v>
      </c>
      <c r="C2437" s="12" t="s">
        <v>24</v>
      </c>
      <c r="D2437" s="13" t="s">
        <v>24</v>
      </c>
      <c r="E2437" s="12" t="s">
        <v>24</v>
      </c>
      <c r="F2437" s="29" t="s">
        <v>24</v>
      </c>
      <c r="G2437" s="12" t="s">
        <v>24</v>
      </c>
      <c r="H2437" s="12" t="s">
        <v>24</v>
      </c>
      <c r="I2437" s="12" t="s">
        <v>24</v>
      </c>
      <c r="J2437" s="12" t="s">
        <v>24</v>
      </c>
      <c r="K2437" s="12" t="s">
        <v>24</v>
      </c>
      <c r="L2437" s="12" t="s">
        <v>24</v>
      </c>
      <c r="M2437" s="12" t="s">
        <v>24</v>
      </c>
      <c r="N2437" s="12" t="s">
        <v>24</v>
      </c>
      <c r="O2437" s="12" t="s">
        <v>24</v>
      </c>
      <c r="P2437" s="12" t="s">
        <v>24</v>
      </c>
      <c r="Q2437" s="12" t="s">
        <v>24</v>
      </c>
      <c r="R2437" s="12" t="s">
        <v>24</v>
      </c>
      <c r="S2437" s="12" t="s">
        <v>24</v>
      </c>
      <c r="T2437" s="12" t="s">
        <v>24</v>
      </c>
      <c r="U2437" s="12" t="s">
        <v>24</v>
      </c>
      <c r="V2437" s="12" t="s">
        <v>24</v>
      </c>
      <c r="W2437" s="12" t="s">
        <v>24</v>
      </c>
      <c r="X2437" s="12" t="s">
        <v>24</v>
      </c>
    </row>
    <row r="2438" spans="2:24" ht="38.25" x14ac:dyDescent="0.2">
      <c r="B2438" s="126" t="s">
        <v>175</v>
      </c>
      <c r="C2438" s="24" t="s">
        <v>4906</v>
      </c>
      <c r="D2438" s="110"/>
      <c r="E2438" s="109"/>
      <c r="F2438" s="109"/>
      <c r="G2438" s="109"/>
      <c r="H2438" s="109"/>
      <c r="I2438" s="125">
        <f>SUM(SCDPT4!I2420:'SCDPT4'!I2437)</f>
        <v>25723404</v>
      </c>
      <c r="J2438" s="109"/>
      <c r="K2438" s="125">
        <f>SUM(SCDPT4!K2420:'SCDPT4'!K2437)</f>
        <v>25819330</v>
      </c>
      <c r="L2438" s="125">
        <f>SUM(SCDPT4!L2420:'SCDPT4'!L2437)</f>
        <v>25826225</v>
      </c>
      <c r="M2438" s="125">
        <f>SUM(SCDPT4!M2420:'SCDPT4'!M2437)</f>
        <v>1005</v>
      </c>
      <c r="N2438" s="125">
        <f>SUM(SCDPT4!N2420:'SCDPT4'!N2437)</f>
        <v>0</v>
      </c>
      <c r="O2438" s="125">
        <f>SUM(SCDPT4!O2420:'SCDPT4'!O2437)</f>
        <v>7900</v>
      </c>
      <c r="P2438" s="125">
        <f>SUM(SCDPT4!P2420:'SCDPT4'!P2437)</f>
        <v>-6895</v>
      </c>
      <c r="Q2438" s="125">
        <f>SUM(SCDPT4!Q2420:'SCDPT4'!Q2437)</f>
        <v>0</v>
      </c>
      <c r="R2438" s="125">
        <f>SUM(SCDPT4!R2420:'SCDPT4'!R2437)</f>
        <v>25819330</v>
      </c>
      <c r="S2438" s="125">
        <f>SUM(SCDPT4!S2420:'SCDPT4'!S2437)</f>
        <v>0</v>
      </c>
      <c r="T2438" s="125">
        <f>SUM(SCDPT4!T2420:'SCDPT4'!T2437)</f>
        <v>-95926</v>
      </c>
      <c r="U2438" s="125">
        <f>SUM(SCDPT4!U2420:'SCDPT4'!U2437)</f>
        <v>-95926</v>
      </c>
      <c r="V2438" s="125">
        <f>SUM(SCDPT4!V2420:'SCDPT4'!V2437)</f>
        <v>1271801</v>
      </c>
      <c r="W2438" s="109"/>
      <c r="X2438" s="109"/>
    </row>
    <row r="2439" spans="2:24" x14ac:dyDescent="0.2">
      <c r="B2439" s="11" t="s">
        <v>24</v>
      </c>
      <c r="C2439" s="12" t="s">
        <v>24</v>
      </c>
      <c r="D2439" s="13" t="s">
        <v>24</v>
      </c>
      <c r="E2439" s="12" t="s">
        <v>24</v>
      </c>
      <c r="F2439" s="12" t="s">
        <v>24</v>
      </c>
      <c r="G2439" s="12" t="s">
        <v>24</v>
      </c>
      <c r="H2439" s="12" t="s">
        <v>24</v>
      </c>
      <c r="I2439" s="12" t="s">
        <v>24</v>
      </c>
      <c r="J2439" s="12" t="s">
        <v>24</v>
      </c>
      <c r="K2439" s="12" t="s">
        <v>24</v>
      </c>
      <c r="L2439" s="12" t="s">
        <v>24</v>
      </c>
      <c r="M2439" s="12" t="s">
        <v>24</v>
      </c>
      <c r="N2439" s="12" t="s">
        <v>24</v>
      </c>
      <c r="O2439" s="12" t="s">
        <v>24</v>
      </c>
      <c r="P2439" s="12" t="s">
        <v>24</v>
      </c>
      <c r="Q2439" s="12" t="s">
        <v>24</v>
      </c>
      <c r="R2439" s="12" t="s">
        <v>24</v>
      </c>
      <c r="S2439" s="12" t="s">
        <v>24</v>
      </c>
      <c r="T2439" s="12" t="s">
        <v>24</v>
      </c>
      <c r="U2439" s="12" t="s">
        <v>24</v>
      </c>
      <c r="V2439" s="12" t="s">
        <v>24</v>
      </c>
      <c r="W2439" s="12" t="s">
        <v>24</v>
      </c>
      <c r="X2439" s="12" t="s">
        <v>24</v>
      </c>
    </row>
    <row r="2440" spans="2:24" x14ac:dyDescent="0.2">
      <c r="B2440" s="14" t="s">
        <v>177</v>
      </c>
      <c r="C2440" s="33" t="s">
        <v>26</v>
      </c>
      <c r="D2440" s="16" t="s">
        <v>26</v>
      </c>
      <c r="E2440" s="18" t="s">
        <v>26</v>
      </c>
      <c r="F2440" s="19"/>
      <c r="G2440" s="20" t="s">
        <v>26</v>
      </c>
      <c r="H2440" s="121"/>
      <c r="I2440" s="21"/>
      <c r="J2440" s="120"/>
      <c r="K2440" s="21"/>
      <c r="L2440" s="21"/>
      <c r="M2440" s="21"/>
      <c r="N2440" s="21"/>
      <c r="O2440" s="21"/>
      <c r="P2440" s="125"/>
      <c r="Q2440" s="21"/>
      <c r="R2440" s="21"/>
      <c r="S2440" s="21"/>
      <c r="T2440" s="21"/>
      <c r="U2440" s="125"/>
      <c r="V2440" s="21"/>
      <c r="W2440" s="109"/>
      <c r="X2440" s="109"/>
    </row>
    <row r="2441" spans="2:24" x14ac:dyDescent="0.2">
      <c r="B2441" s="11" t="s">
        <v>24</v>
      </c>
      <c r="C2441" s="12" t="s">
        <v>24</v>
      </c>
      <c r="D2441" s="13" t="s">
        <v>24</v>
      </c>
      <c r="E2441" s="12" t="s">
        <v>24</v>
      </c>
      <c r="F2441" s="12" t="s">
        <v>24</v>
      </c>
      <c r="G2441" s="12" t="s">
        <v>24</v>
      </c>
      <c r="H2441" s="12" t="s">
        <v>24</v>
      </c>
      <c r="I2441" s="12" t="s">
        <v>24</v>
      </c>
      <c r="J2441" s="12" t="s">
        <v>24</v>
      </c>
      <c r="K2441" s="12" t="s">
        <v>24</v>
      </c>
      <c r="L2441" s="12" t="s">
        <v>24</v>
      </c>
      <c r="M2441" s="12" t="s">
        <v>24</v>
      </c>
      <c r="N2441" s="12" t="s">
        <v>24</v>
      </c>
      <c r="O2441" s="12" t="s">
        <v>24</v>
      </c>
      <c r="P2441" s="12" t="s">
        <v>24</v>
      </c>
      <c r="Q2441" s="12" t="s">
        <v>24</v>
      </c>
      <c r="R2441" s="12" t="s">
        <v>24</v>
      </c>
      <c r="S2441" s="12" t="s">
        <v>24</v>
      </c>
      <c r="T2441" s="12" t="s">
        <v>24</v>
      </c>
      <c r="U2441" s="12" t="s">
        <v>24</v>
      </c>
      <c r="V2441" s="12" t="s">
        <v>24</v>
      </c>
      <c r="W2441" s="12" t="s">
        <v>24</v>
      </c>
      <c r="X2441" s="12" t="s">
        <v>24</v>
      </c>
    </row>
    <row r="2442" spans="2:24" ht="38.25" x14ac:dyDescent="0.2">
      <c r="B2442" s="126" t="s">
        <v>178</v>
      </c>
      <c r="C2442" s="24" t="s">
        <v>4903</v>
      </c>
      <c r="D2442" s="110"/>
      <c r="E2442" s="109"/>
      <c r="F2442" s="109"/>
      <c r="G2442" s="109"/>
      <c r="H2442" s="109"/>
      <c r="I2442" s="125">
        <f>SUM(SCDPT4!I2439:'SCDPT4'!I2441)</f>
        <v>0</v>
      </c>
      <c r="J2442" s="109"/>
      <c r="K2442" s="125">
        <f>SUM(SCDPT4!K2439:'SCDPT4'!K2441)</f>
        <v>0</v>
      </c>
      <c r="L2442" s="125">
        <f>SUM(SCDPT4!L2439:'SCDPT4'!L2441)</f>
        <v>0</v>
      </c>
      <c r="M2442" s="125">
        <f>SUM(SCDPT4!M2439:'SCDPT4'!M2441)</f>
        <v>0</v>
      </c>
      <c r="N2442" s="125">
        <f>SUM(SCDPT4!N2439:'SCDPT4'!N2441)</f>
        <v>0</v>
      </c>
      <c r="O2442" s="125">
        <f>SUM(SCDPT4!O2439:'SCDPT4'!O2441)</f>
        <v>0</v>
      </c>
      <c r="P2442" s="125">
        <f>SUM(SCDPT4!P2439:'SCDPT4'!P2441)</f>
        <v>0</v>
      </c>
      <c r="Q2442" s="125">
        <f>SUM(SCDPT4!Q2439:'SCDPT4'!Q2441)</f>
        <v>0</v>
      </c>
      <c r="R2442" s="125">
        <f>SUM(SCDPT4!R2439:'SCDPT4'!R2441)</f>
        <v>0</v>
      </c>
      <c r="S2442" s="125">
        <f>SUM(SCDPT4!S2439:'SCDPT4'!S2441)</f>
        <v>0</v>
      </c>
      <c r="T2442" s="125">
        <f>SUM(SCDPT4!T2439:'SCDPT4'!T2441)</f>
        <v>0</v>
      </c>
      <c r="U2442" s="125">
        <f>SUM(SCDPT4!U2439:'SCDPT4'!U2441)</f>
        <v>0</v>
      </c>
      <c r="V2442" s="125">
        <f>SUM(SCDPT4!V2439:'SCDPT4'!V2441)</f>
        <v>0</v>
      </c>
      <c r="W2442" s="109"/>
      <c r="X2442" s="109"/>
    </row>
    <row r="2443" spans="2:24" ht="25.5" x14ac:dyDescent="0.2">
      <c r="B2443" s="126" t="s">
        <v>18972</v>
      </c>
      <c r="C2443" s="24" t="s">
        <v>20568</v>
      </c>
      <c r="D2443" s="110"/>
      <c r="E2443" s="109"/>
      <c r="F2443" s="109"/>
      <c r="G2443" s="109"/>
      <c r="H2443" s="109"/>
      <c r="I2443" s="125">
        <f>SCDPT4!I2438+SCDPT4!I2442</f>
        <v>25723404</v>
      </c>
      <c r="J2443" s="109"/>
      <c r="K2443" s="125">
        <f>SCDPT4!K2438+SCDPT4!K2442</f>
        <v>25819330</v>
      </c>
      <c r="L2443" s="125">
        <f>SCDPT4!L2438+SCDPT4!L2442</f>
        <v>25826225</v>
      </c>
      <c r="M2443" s="125">
        <f>SCDPT4!M2438+SCDPT4!M2442</f>
        <v>1005</v>
      </c>
      <c r="N2443" s="125">
        <f>SCDPT4!N2438+SCDPT4!N2442</f>
        <v>0</v>
      </c>
      <c r="O2443" s="125">
        <f>SCDPT4!O2438+SCDPT4!O2442</f>
        <v>7900</v>
      </c>
      <c r="P2443" s="125">
        <f>SCDPT4!P2438+SCDPT4!P2442</f>
        <v>-6895</v>
      </c>
      <c r="Q2443" s="125">
        <f>SCDPT4!Q2438+SCDPT4!Q2442</f>
        <v>0</v>
      </c>
      <c r="R2443" s="125">
        <f>SCDPT4!R2438+SCDPT4!R2442</f>
        <v>25819330</v>
      </c>
      <c r="S2443" s="125">
        <f>SCDPT4!S2438+SCDPT4!S2442</f>
        <v>0</v>
      </c>
      <c r="T2443" s="125">
        <f>SCDPT4!T2438+SCDPT4!T2442</f>
        <v>-95926</v>
      </c>
      <c r="U2443" s="125">
        <f>SCDPT4!U2438+SCDPT4!U2442</f>
        <v>-95926</v>
      </c>
      <c r="V2443" s="125">
        <f>SCDPT4!V2438+SCDPT4!V2442</f>
        <v>1271801</v>
      </c>
      <c r="W2443" s="109"/>
      <c r="X2443" s="109"/>
    </row>
    <row r="2444" spans="2:24" ht="25.5" x14ac:dyDescent="0.2">
      <c r="B2444" s="126" t="s">
        <v>18970</v>
      </c>
      <c r="C2444" s="24" t="s">
        <v>18969</v>
      </c>
      <c r="D2444" s="110"/>
      <c r="E2444" s="109"/>
      <c r="F2444" s="109"/>
      <c r="G2444" s="109"/>
      <c r="H2444" s="109"/>
      <c r="I2444" s="79"/>
      <c r="J2444" s="109"/>
      <c r="K2444" s="79"/>
      <c r="L2444" s="21"/>
      <c r="M2444" s="79"/>
      <c r="N2444" s="79"/>
      <c r="O2444" s="79"/>
      <c r="P2444" s="79"/>
      <c r="Q2444" s="79"/>
      <c r="R2444" s="79"/>
      <c r="S2444" s="79"/>
      <c r="T2444" s="79"/>
      <c r="U2444" s="79"/>
      <c r="V2444" s="79"/>
      <c r="W2444" s="109"/>
      <c r="X2444" s="109"/>
    </row>
    <row r="2445" spans="2:24" x14ac:dyDescent="0.2">
      <c r="B2445" s="126" t="s">
        <v>196</v>
      </c>
      <c r="C2445" s="24" t="s">
        <v>4901</v>
      </c>
      <c r="D2445" s="110"/>
      <c r="E2445" s="109"/>
      <c r="F2445" s="109"/>
      <c r="G2445" s="109"/>
      <c r="H2445" s="109"/>
      <c r="I2445" s="125">
        <f>SCDPT4!I2443+SCDPT4!I2444</f>
        <v>25723404</v>
      </c>
      <c r="J2445" s="109"/>
      <c r="K2445" s="125">
        <f>SCDPT4!K2443+SCDPT4!K2444</f>
        <v>25819330</v>
      </c>
      <c r="L2445" s="125">
        <f>SCDPT4!L2443+SCDPT4!L2444</f>
        <v>25826225</v>
      </c>
      <c r="M2445" s="125">
        <f>SCDPT4!M2443+SCDPT4!M2444</f>
        <v>1005</v>
      </c>
      <c r="N2445" s="125">
        <f>SCDPT4!N2443+SCDPT4!N2444</f>
        <v>0</v>
      </c>
      <c r="O2445" s="125">
        <f>SCDPT4!O2443+SCDPT4!O2444</f>
        <v>7900</v>
      </c>
      <c r="P2445" s="125">
        <f>SCDPT4!P2443+SCDPT4!P2444</f>
        <v>-6895</v>
      </c>
      <c r="Q2445" s="125">
        <f>SCDPT4!Q2443+SCDPT4!Q2444</f>
        <v>0</v>
      </c>
      <c r="R2445" s="125">
        <f>SCDPT4!R2443+SCDPT4!R2444</f>
        <v>25819330</v>
      </c>
      <c r="S2445" s="125">
        <f>SCDPT4!S2443+SCDPT4!S2444</f>
        <v>0</v>
      </c>
      <c r="T2445" s="125">
        <f>SCDPT4!T2443+SCDPT4!T2444</f>
        <v>-95926</v>
      </c>
      <c r="U2445" s="125">
        <f>SCDPT4!U2443+SCDPT4!U2444</f>
        <v>-95926</v>
      </c>
      <c r="V2445" s="125">
        <f>SCDPT4!V2443+SCDPT4!V2444</f>
        <v>1271801</v>
      </c>
      <c r="W2445" s="109"/>
      <c r="X2445" s="109"/>
    </row>
    <row r="2446" spans="2:24" x14ac:dyDescent="0.2">
      <c r="B2446" s="11" t="s">
        <v>24</v>
      </c>
      <c r="C2446" s="12" t="s">
        <v>24</v>
      </c>
      <c r="D2446" s="13" t="s">
        <v>24</v>
      </c>
      <c r="E2446" s="12" t="s">
        <v>24</v>
      </c>
      <c r="F2446" s="12" t="s">
        <v>24</v>
      </c>
      <c r="G2446" s="12" t="s">
        <v>24</v>
      </c>
      <c r="H2446" s="12" t="s">
        <v>24</v>
      </c>
      <c r="I2446" s="12" t="s">
        <v>24</v>
      </c>
      <c r="J2446" s="12" t="s">
        <v>24</v>
      </c>
      <c r="K2446" s="12" t="s">
        <v>24</v>
      </c>
      <c r="L2446" s="12" t="s">
        <v>24</v>
      </c>
      <c r="M2446" s="12" t="s">
        <v>24</v>
      </c>
      <c r="N2446" s="12" t="s">
        <v>24</v>
      </c>
      <c r="O2446" s="12" t="s">
        <v>24</v>
      </c>
      <c r="P2446" s="12" t="s">
        <v>24</v>
      </c>
      <c r="Q2446" s="12" t="s">
        <v>24</v>
      </c>
      <c r="R2446" s="12" t="s">
        <v>24</v>
      </c>
      <c r="S2446" s="12" t="s">
        <v>24</v>
      </c>
      <c r="T2446" s="12" t="s">
        <v>24</v>
      </c>
      <c r="U2446" s="12" t="s">
        <v>24</v>
      </c>
      <c r="V2446" s="12" t="s">
        <v>24</v>
      </c>
      <c r="W2446" s="12" t="s">
        <v>24</v>
      </c>
      <c r="X2446" s="12" t="s">
        <v>24</v>
      </c>
    </row>
    <row r="2447" spans="2:24" x14ac:dyDescent="0.2">
      <c r="B2447" s="14" t="s">
        <v>18953</v>
      </c>
      <c r="C2447" s="33" t="s">
        <v>20567</v>
      </c>
      <c r="D2447" s="16" t="s">
        <v>20566</v>
      </c>
      <c r="E2447" s="18" t="s">
        <v>26</v>
      </c>
      <c r="F2447" s="28">
        <v>41156</v>
      </c>
      <c r="G2447" s="20" t="s">
        <v>18973</v>
      </c>
      <c r="H2447" s="121">
        <v>1691065</v>
      </c>
      <c r="I2447" s="21">
        <v>1442621</v>
      </c>
      <c r="J2447" s="109"/>
      <c r="K2447" s="21">
        <v>1442621</v>
      </c>
      <c r="L2447" s="21">
        <v>727158</v>
      </c>
      <c r="M2447" s="21">
        <v>715463</v>
      </c>
      <c r="N2447" s="21"/>
      <c r="O2447" s="21"/>
      <c r="P2447" s="125">
        <f>SCDPT4!M2447+SCDPT4!N2447-SCDPT4!O2447</f>
        <v>715463</v>
      </c>
      <c r="Q2447" s="21"/>
      <c r="R2447" s="21">
        <v>1442621</v>
      </c>
      <c r="S2447" s="21"/>
      <c r="T2447" s="21"/>
      <c r="U2447" s="125">
        <f>SCDPT4!S2447+SCDPT4!T2447</f>
        <v>0</v>
      </c>
      <c r="V2447" s="21">
        <v>0</v>
      </c>
      <c r="W2447" s="109"/>
      <c r="X2447" s="109"/>
    </row>
    <row r="2448" spans="2:24" x14ac:dyDescent="0.2">
      <c r="B2448" s="14" t="s">
        <v>18950</v>
      </c>
      <c r="C2448" s="33" t="s">
        <v>18946</v>
      </c>
      <c r="D2448" s="16" t="s">
        <v>18945</v>
      </c>
      <c r="E2448" s="18" t="s">
        <v>26</v>
      </c>
      <c r="F2448" s="28">
        <v>41089</v>
      </c>
      <c r="G2448" s="20" t="s">
        <v>18968</v>
      </c>
      <c r="H2448" s="121">
        <v>178000</v>
      </c>
      <c r="I2448" s="21">
        <v>17800000</v>
      </c>
      <c r="J2448" s="109"/>
      <c r="K2448" s="21">
        <v>17800000</v>
      </c>
      <c r="L2448" s="21">
        <v>17800000</v>
      </c>
      <c r="M2448" s="21"/>
      <c r="N2448" s="21"/>
      <c r="O2448" s="21"/>
      <c r="P2448" s="125"/>
      <c r="Q2448" s="21"/>
      <c r="R2448" s="21">
        <v>17800000</v>
      </c>
      <c r="S2448" s="21"/>
      <c r="T2448" s="21"/>
      <c r="U2448" s="125"/>
      <c r="V2448" s="21">
        <v>186817</v>
      </c>
      <c r="W2448" s="109"/>
      <c r="X2448" s="109"/>
    </row>
    <row r="2449" spans="2:24" x14ac:dyDescent="0.2">
      <c r="B2449" s="14" t="s">
        <v>18947</v>
      </c>
      <c r="C2449" s="33" t="s">
        <v>20565</v>
      </c>
      <c r="D2449" s="16" t="s">
        <v>20564</v>
      </c>
      <c r="E2449" s="18" t="s">
        <v>26</v>
      </c>
      <c r="F2449" s="28">
        <v>41255</v>
      </c>
      <c r="G2449" s="20" t="s">
        <v>18968</v>
      </c>
      <c r="H2449" s="121">
        <v>20002</v>
      </c>
      <c r="I2449" s="21">
        <v>20</v>
      </c>
      <c r="J2449" s="109"/>
      <c r="K2449" s="21">
        <v>200</v>
      </c>
      <c r="L2449" s="21"/>
      <c r="M2449" s="21">
        <v>200</v>
      </c>
      <c r="N2449" s="21"/>
      <c r="O2449" s="21"/>
      <c r="P2449" s="125">
        <v>200</v>
      </c>
      <c r="Q2449" s="21"/>
      <c r="R2449" s="21">
        <v>200</v>
      </c>
      <c r="S2449" s="21"/>
      <c r="T2449" s="21">
        <v>-180</v>
      </c>
      <c r="U2449" s="125">
        <v>-180</v>
      </c>
      <c r="V2449" s="21">
        <v>0</v>
      </c>
      <c r="W2449" s="109"/>
      <c r="X2449" s="109"/>
    </row>
    <row r="2450" spans="2:24" x14ac:dyDescent="0.2">
      <c r="B2450" s="14" t="s">
        <v>18944</v>
      </c>
      <c r="C2450" s="33" t="s">
        <v>20563</v>
      </c>
      <c r="D2450" s="16" t="s">
        <v>20561</v>
      </c>
      <c r="E2450" s="18" t="s">
        <v>5018</v>
      </c>
      <c r="F2450" s="28">
        <v>41121</v>
      </c>
      <c r="G2450" s="20" t="s">
        <v>20558</v>
      </c>
      <c r="H2450" s="121">
        <v>2</v>
      </c>
      <c r="I2450" s="21"/>
      <c r="J2450" s="109"/>
      <c r="K2450" s="21">
        <v>2</v>
      </c>
      <c r="L2450" s="21"/>
      <c r="M2450" s="21">
        <v>3</v>
      </c>
      <c r="N2450" s="21"/>
      <c r="O2450" s="21"/>
      <c r="P2450" s="125">
        <v>3</v>
      </c>
      <c r="Q2450" s="21">
        <v>-1</v>
      </c>
      <c r="R2450" s="21">
        <v>2</v>
      </c>
      <c r="S2450" s="21"/>
      <c r="T2450" s="21">
        <v>-2</v>
      </c>
      <c r="U2450" s="125">
        <v>-2</v>
      </c>
      <c r="V2450" s="21">
        <v>0</v>
      </c>
      <c r="W2450" s="109"/>
      <c r="X2450" s="109"/>
    </row>
    <row r="2451" spans="2:24" x14ac:dyDescent="0.2">
      <c r="B2451" s="14" t="s">
        <v>18941</v>
      </c>
      <c r="C2451" s="33" t="s">
        <v>20562</v>
      </c>
      <c r="D2451" s="16" t="s">
        <v>20561</v>
      </c>
      <c r="E2451" s="18" t="s">
        <v>5018</v>
      </c>
      <c r="F2451" s="28">
        <v>41177</v>
      </c>
      <c r="G2451" s="20" t="s">
        <v>18973</v>
      </c>
      <c r="H2451" s="121">
        <v>141448</v>
      </c>
      <c r="I2451" s="21">
        <v>360072</v>
      </c>
      <c r="J2451" s="109"/>
      <c r="K2451" s="21">
        <v>213367</v>
      </c>
      <c r="L2451" s="21">
        <v>213367</v>
      </c>
      <c r="M2451" s="21"/>
      <c r="N2451" s="21"/>
      <c r="O2451" s="21"/>
      <c r="P2451" s="125">
        <v>0</v>
      </c>
      <c r="Q2451" s="21"/>
      <c r="R2451" s="21">
        <v>212981</v>
      </c>
      <c r="S2451" s="21">
        <v>-386</v>
      </c>
      <c r="T2451" s="21">
        <v>147091</v>
      </c>
      <c r="U2451" s="125">
        <v>146705</v>
      </c>
      <c r="V2451" s="21">
        <v>0</v>
      </c>
      <c r="W2451" s="109"/>
      <c r="X2451" s="109"/>
    </row>
    <row r="2452" spans="2:24" x14ac:dyDescent="0.2">
      <c r="B2452" s="14" t="s">
        <v>18938</v>
      </c>
      <c r="C2452" s="33" t="s">
        <v>20560</v>
      </c>
      <c r="D2452" s="16" t="s">
        <v>20559</v>
      </c>
      <c r="E2452" s="18" t="s">
        <v>5018</v>
      </c>
      <c r="F2452" s="28">
        <v>41219</v>
      </c>
      <c r="G2452" s="20" t="s">
        <v>20558</v>
      </c>
      <c r="H2452" s="121">
        <v>19308860</v>
      </c>
      <c r="I2452" s="21">
        <v>26</v>
      </c>
      <c r="J2452" s="109"/>
      <c r="K2452" s="21">
        <v>260670</v>
      </c>
      <c r="L2452" s="21">
        <v>260670</v>
      </c>
      <c r="M2452" s="21">
        <v>-10013</v>
      </c>
      <c r="N2452" s="21"/>
      <c r="O2452" s="21"/>
      <c r="P2452" s="125">
        <v>-10013</v>
      </c>
      <c r="Q2452" s="21">
        <v>10013</v>
      </c>
      <c r="R2452" s="21">
        <v>247182</v>
      </c>
      <c r="S2452" s="21">
        <v>-13488</v>
      </c>
      <c r="T2452" s="21">
        <v>-247156</v>
      </c>
      <c r="U2452" s="125">
        <v>-260644</v>
      </c>
      <c r="V2452" s="21">
        <v>0</v>
      </c>
      <c r="W2452" s="109"/>
      <c r="X2452" s="109"/>
    </row>
    <row r="2453" spans="2:24" x14ac:dyDescent="0.2">
      <c r="B2453" s="11" t="s">
        <v>24</v>
      </c>
      <c r="C2453" s="12" t="s">
        <v>24</v>
      </c>
      <c r="D2453" s="13" t="s">
        <v>24</v>
      </c>
      <c r="E2453" s="12" t="s">
        <v>24</v>
      </c>
      <c r="F2453" s="12" t="s">
        <v>24</v>
      </c>
      <c r="G2453" s="12" t="s">
        <v>24</v>
      </c>
      <c r="H2453" s="12" t="s">
        <v>24</v>
      </c>
      <c r="I2453" s="12" t="s">
        <v>24</v>
      </c>
      <c r="J2453" s="12" t="s">
        <v>24</v>
      </c>
      <c r="K2453" s="12" t="s">
        <v>24</v>
      </c>
      <c r="L2453" s="12" t="s">
        <v>24</v>
      </c>
      <c r="M2453" s="12" t="s">
        <v>24</v>
      </c>
      <c r="N2453" s="12" t="s">
        <v>24</v>
      </c>
      <c r="O2453" s="12" t="s">
        <v>24</v>
      </c>
      <c r="P2453" s="12" t="s">
        <v>24</v>
      </c>
      <c r="Q2453" s="12" t="s">
        <v>24</v>
      </c>
      <c r="R2453" s="12" t="s">
        <v>24</v>
      </c>
      <c r="S2453" s="12" t="s">
        <v>24</v>
      </c>
      <c r="T2453" s="12" t="s">
        <v>24</v>
      </c>
      <c r="U2453" s="12" t="s">
        <v>24</v>
      </c>
      <c r="V2453" s="12" t="s">
        <v>24</v>
      </c>
      <c r="W2453" s="12" t="s">
        <v>24</v>
      </c>
      <c r="X2453" s="12" t="s">
        <v>24</v>
      </c>
    </row>
    <row r="2454" spans="2:24" ht="38.25" x14ac:dyDescent="0.2">
      <c r="B2454" s="126" t="s">
        <v>199</v>
      </c>
      <c r="C2454" s="24" t="s">
        <v>4898</v>
      </c>
      <c r="D2454" s="110"/>
      <c r="E2454" s="109"/>
      <c r="F2454" s="109"/>
      <c r="G2454" s="109"/>
      <c r="H2454" s="109"/>
      <c r="I2454" s="125">
        <f>SUM(SCDPT4!I2446:'SCDPT4'!I2453)</f>
        <v>19602739</v>
      </c>
      <c r="J2454" s="109"/>
      <c r="K2454" s="125">
        <f>SUM(SCDPT4!K2446:'SCDPT4'!K2453)</f>
        <v>19716860</v>
      </c>
      <c r="L2454" s="125">
        <f>SUM(SCDPT4!L2446:'SCDPT4'!L2453)</f>
        <v>19001195</v>
      </c>
      <c r="M2454" s="125">
        <f>SUM(SCDPT4!M2446:'SCDPT4'!M2453)</f>
        <v>705653</v>
      </c>
      <c r="N2454" s="125">
        <f>SUM(SCDPT4!N2446:'SCDPT4'!N2453)</f>
        <v>0</v>
      </c>
      <c r="O2454" s="125">
        <f>SUM(SCDPT4!O2446:'SCDPT4'!O2453)</f>
        <v>0</v>
      </c>
      <c r="P2454" s="125">
        <f>SUM(SCDPT4!P2446:'SCDPT4'!P2453)</f>
        <v>705653</v>
      </c>
      <c r="Q2454" s="125">
        <f>SUM(SCDPT4!Q2446:'SCDPT4'!Q2453)</f>
        <v>10012</v>
      </c>
      <c r="R2454" s="125">
        <f>SUM(SCDPT4!R2446:'SCDPT4'!R2453)</f>
        <v>19702986</v>
      </c>
      <c r="S2454" s="125">
        <f>SUM(SCDPT4!S2446:'SCDPT4'!S2453)</f>
        <v>-13874</v>
      </c>
      <c r="T2454" s="125">
        <f>SUM(SCDPT4!T2446:'SCDPT4'!T2453)</f>
        <v>-100247</v>
      </c>
      <c r="U2454" s="125">
        <f>SUM(SCDPT4!U2446:'SCDPT4'!U2453)</f>
        <v>-114121</v>
      </c>
      <c r="V2454" s="125">
        <f>SUM(SCDPT4!V2446:'SCDPT4'!V2453)</f>
        <v>186817</v>
      </c>
      <c r="W2454" s="109"/>
      <c r="X2454" s="109"/>
    </row>
    <row r="2455" spans="2:24" x14ac:dyDescent="0.2">
      <c r="B2455" s="11" t="s">
        <v>24</v>
      </c>
      <c r="C2455" s="12" t="s">
        <v>24</v>
      </c>
      <c r="D2455" s="13" t="s">
        <v>24</v>
      </c>
      <c r="E2455" s="12" t="s">
        <v>24</v>
      </c>
      <c r="F2455" s="12" t="s">
        <v>24</v>
      </c>
      <c r="G2455" s="12" t="s">
        <v>24</v>
      </c>
      <c r="H2455" s="12" t="s">
        <v>24</v>
      </c>
      <c r="I2455" s="12" t="s">
        <v>24</v>
      </c>
      <c r="J2455" s="12" t="s">
        <v>24</v>
      </c>
      <c r="K2455" s="12" t="s">
        <v>24</v>
      </c>
      <c r="L2455" s="12" t="s">
        <v>24</v>
      </c>
      <c r="M2455" s="12" t="s">
        <v>24</v>
      </c>
      <c r="N2455" s="12" t="s">
        <v>24</v>
      </c>
      <c r="O2455" s="12" t="s">
        <v>24</v>
      </c>
      <c r="P2455" s="12" t="s">
        <v>24</v>
      </c>
      <c r="Q2455" s="12" t="s">
        <v>24</v>
      </c>
      <c r="R2455" s="12" t="s">
        <v>24</v>
      </c>
      <c r="S2455" s="12" t="s">
        <v>24</v>
      </c>
      <c r="T2455" s="12" t="s">
        <v>24</v>
      </c>
      <c r="U2455" s="12" t="s">
        <v>24</v>
      </c>
      <c r="V2455" s="12" t="s">
        <v>24</v>
      </c>
      <c r="W2455" s="12" t="s">
        <v>24</v>
      </c>
      <c r="X2455" s="12" t="s">
        <v>24</v>
      </c>
    </row>
    <row r="2456" spans="2:24" x14ac:dyDescent="0.2">
      <c r="B2456" s="14" t="s">
        <v>18931</v>
      </c>
      <c r="C2456" s="33" t="s">
        <v>18917</v>
      </c>
      <c r="D2456" s="16" t="s">
        <v>18912</v>
      </c>
      <c r="E2456" s="18" t="s">
        <v>26</v>
      </c>
      <c r="F2456" s="28">
        <v>41153</v>
      </c>
      <c r="G2456" s="20" t="s">
        <v>18966</v>
      </c>
      <c r="H2456" s="121">
        <v>998</v>
      </c>
      <c r="I2456" s="21">
        <v>9980</v>
      </c>
      <c r="J2456" s="109"/>
      <c r="K2456" s="21">
        <v>9980</v>
      </c>
      <c r="L2456" s="21">
        <v>2917121</v>
      </c>
      <c r="M2456" s="21">
        <v>-2907141</v>
      </c>
      <c r="N2456" s="21"/>
      <c r="O2456" s="21"/>
      <c r="P2456" s="125">
        <f>SCDPT4!M2456+SCDPT4!N2456-SCDPT4!O2456</f>
        <v>-2907141</v>
      </c>
      <c r="Q2456" s="21"/>
      <c r="R2456" s="21">
        <v>9980</v>
      </c>
      <c r="S2456" s="21"/>
      <c r="T2456" s="21"/>
      <c r="U2456" s="125">
        <f>SCDPT4!S2456+SCDPT4!T2456</f>
        <v>0</v>
      </c>
      <c r="V2456" s="21">
        <v>0</v>
      </c>
      <c r="W2456" s="109"/>
      <c r="X2456" s="109"/>
    </row>
    <row r="2457" spans="2:24" x14ac:dyDescent="0.2">
      <c r="B2457" s="14" t="s">
        <v>18928</v>
      </c>
      <c r="C2457" s="33" t="s">
        <v>18913</v>
      </c>
      <c r="D2457" s="16" t="s">
        <v>18912</v>
      </c>
      <c r="E2457" s="18" t="s">
        <v>26</v>
      </c>
      <c r="F2457" s="28">
        <v>41153</v>
      </c>
      <c r="G2457" s="20" t="s">
        <v>18966</v>
      </c>
      <c r="H2457" s="121">
        <v>2</v>
      </c>
      <c r="I2457" s="21">
        <v>9980</v>
      </c>
      <c r="J2457" s="109"/>
      <c r="K2457" s="21">
        <v>9980</v>
      </c>
      <c r="L2457" s="21">
        <v>5139</v>
      </c>
      <c r="M2457" s="21">
        <v>4841</v>
      </c>
      <c r="N2457" s="21"/>
      <c r="O2457" s="21"/>
      <c r="P2457" s="125">
        <v>4841</v>
      </c>
      <c r="Q2457" s="21"/>
      <c r="R2457" s="21">
        <v>9980</v>
      </c>
      <c r="S2457" s="21"/>
      <c r="T2457" s="21"/>
      <c r="U2457" s="125">
        <v>0</v>
      </c>
      <c r="V2457" s="21">
        <v>0</v>
      </c>
      <c r="W2457" s="109"/>
      <c r="X2457" s="109"/>
    </row>
    <row r="2458" spans="2:24" x14ac:dyDescent="0.2">
      <c r="B2458" s="11" t="s">
        <v>24</v>
      </c>
      <c r="C2458" s="12" t="s">
        <v>24</v>
      </c>
      <c r="D2458" s="13" t="s">
        <v>24</v>
      </c>
      <c r="E2458" s="12" t="s">
        <v>24</v>
      </c>
      <c r="F2458" s="12" t="s">
        <v>24</v>
      </c>
      <c r="G2458" s="12" t="s">
        <v>24</v>
      </c>
      <c r="H2458" s="12" t="s">
        <v>24</v>
      </c>
      <c r="I2458" s="12" t="s">
        <v>24</v>
      </c>
      <c r="J2458" s="12" t="s">
        <v>24</v>
      </c>
      <c r="K2458" s="12" t="s">
        <v>24</v>
      </c>
      <c r="L2458" s="12" t="s">
        <v>24</v>
      </c>
      <c r="M2458" s="12" t="s">
        <v>24</v>
      </c>
      <c r="N2458" s="12" t="s">
        <v>24</v>
      </c>
      <c r="O2458" s="12" t="s">
        <v>24</v>
      </c>
      <c r="P2458" s="12" t="s">
        <v>24</v>
      </c>
      <c r="Q2458" s="12" t="s">
        <v>24</v>
      </c>
      <c r="R2458" s="12" t="s">
        <v>24</v>
      </c>
      <c r="S2458" s="12" t="s">
        <v>24</v>
      </c>
      <c r="T2458" s="12" t="s">
        <v>24</v>
      </c>
      <c r="U2458" s="12" t="s">
        <v>24</v>
      </c>
      <c r="V2458" s="12" t="s">
        <v>24</v>
      </c>
      <c r="W2458" s="12" t="s">
        <v>24</v>
      </c>
      <c r="X2458" s="12" t="s">
        <v>24</v>
      </c>
    </row>
    <row r="2459" spans="2:24" ht="38.25" x14ac:dyDescent="0.2">
      <c r="B2459" s="126" t="s">
        <v>201</v>
      </c>
      <c r="C2459" s="24" t="s">
        <v>4895</v>
      </c>
      <c r="D2459" s="110"/>
      <c r="E2459" s="109"/>
      <c r="F2459" s="109"/>
      <c r="G2459" s="109"/>
      <c r="H2459" s="109"/>
      <c r="I2459" s="125">
        <f>SUM(SCDPT4!I2455:'SCDPT4'!I2458)</f>
        <v>19960</v>
      </c>
      <c r="J2459" s="109"/>
      <c r="K2459" s="125">
        <f>SUM(SCDPT4!K2455:'SCDPT4'!K2458)</f>
        <v>19960</v>
      </c>
      <c r="L2459" s="125">
        <f>SUM(SCDPT4!L2455:'SCDPT4'!L2458)</f>
        <v>2922260</v>
      </c>
      <c r="M2459" s="125">
        <f>SUM(SCDPT4!M2455:'SCDPT4'!M2458)</f>
        <v>-2902300</v>
      </c>
      <c r="N2459" s="125">
        <f>SUM(SCDPT4!N2455:'SCDPT4'!N2458)</f>
        <v>0</v>
      </c>
      <c r="O2459" s="125">
        <f>SUM(SCDPT4!O2455:'SCDPT4'!O2458)</f>
        <v>0</v>
      </c>
      <c r="P2459" s="125">
        <f>SUM(SCDPT4!P2455:'SCDPT4'!P2458)</f>
        <v>-2902300</v>
      </c>
      <c r="Q2459" s="125">
        <f>SUM(SCDPT4!Q2455:'SCDPT4'!Q2458)</f>
        <v>0</v>
      </c>
      <c r="R2459" s="125">
        <f>SUM(SCDPT4!R2455:'SCDPT4'!R2458)</f>
        <v>19960</v>
      </c>
      <c r="S2459" s="125">
        <f>SUM(SCDPT4!S2455:'SCDPT4'!S2458)</f>
        <v>0</v>
      </c>
      <c r="T2459" s="125">
        <f>SUM(SCDPT4!T2455:'SCDPT4'!T2458)</f>
        <v>0</v>
      </c>
      <c r="U2459" s="125">
        <f>SUM(SCDPT4!U2455:'SCDPT4'!U2458)</f>
        <v>0</v>
      </c>
      <c r="V2459" s="125">
        <f>SUM(SCDPT4!V2455:'SCDPT4'!V2458)</f>
        <v>0</v>
      </c>
      <c r="W2459" s="109"/>
      <c r="X2459" s="109"/>
    </row>
    <row r="2460" spans="2:24" x14ac:dyDescent="0.2">
      <c r="B2460" s="11" t="s">
        <v>24</v>
      </c>
      <c r="C2460" s="12" t="s">
        <v>24</v>
      </c>
      <c r="D2460" s="13" t="s">
        <v>24</v>
      </c>
      <c r="E2460" s="12" t="s">
        <v>24</v>
      </c>
      <c r="F2460" s="12" t="s">
        <v>24</v>
      </c>
      <c r="G2460" s="12" t="s">
        <v>24</v>
      </c>
      <c r="H2460" s="12" t="s">
        <v>24</v>
      </c>
      <c r="I2460" s="12" t="s">
        <v>24</v>
      </c>
      <c r="J2460" s="12" t="s">
        <v>24</v>
      </c>
      <c r="K2460" s="12" t="s">
        <v>24</v>
      </c>
      <c r="L2460" s="12" t="s">
        <v>24</v>
      </c>
      <c r="M2460" s="12" t="s">
        <v>24</v>
      </c>
      <c r="N2460" s="12" t="s">
        <v>24</v>
      </c>
      <c r="O2460" s="12" t="s">
        <v>24</v>
      </c>
      <c r="P2460" s="12" t="s">
        <v>24</v>
      </c>
      <c r="Q2460" s="12" t="s">
        <v>24</v>
      </c>
      <c r="R2460" s="12" t="s">
        <v>24</v>
      </c>
      <c r="S2460" s="12" t="s">
        <v>24</v>
      </c>
      <c r="T2460" s="12" t="s">
        <v>24</v>
      </c>
      <c r="U2460" s="12" t="s">
        <v>24</v>
      </c>
      <c r="V2460" s="12" t="s">
        <v>24</v>
      </c>
      <c r="W2460" s="12" t="s">
        <v>24</v>
      </c>
      <c r="X2460" s="12" t="s">
        <v>24</v>
      </c>
    </row>
    <row r="2461" spans="2:24" x14ac:dyDescent="0.2">
      <c r="B2461" s="14" t="s">
        <v>18910</v>
      </c>
      <c r="C2461" s="33" t="s">
        <v>20557</v>
      </c>
      <c r="D2461" s="16" t="s">
        <v>20556</v>
      </c>
      <c r="E2461" s="18" t="s">
        <v>5793</v>
      </c>
      <c r="F2461" s="28">
        <v>41081</v>
      </c>
      <c r="G2461" s="20" t="s">
        <v>105</v>
      </c>
      <c r="H2461" s="121">
        <v>6527</v>
      </c>
      <c r="I2461" s="21">
        <v>65966</v>
      </c>
      <c r="J2461" s="109"/>
      <c r="K2461" s="21">
        <v>65966</v>
      </c>
      <c r="L2461" s="21">
        <v>95948</v>
      </c>
      <c r="M2461" s="21">
        <v>-29982</v>
      </c>
      <c r="N2461" s="21"/>
      <c r="O2461" s="21"/>
      <c r="P2461" s="125">
        <f>SCDPT4!M2461+SCDPT4!N2461-SCDPT4!O2461</f>
        <v>-29982</v>
      </c>
      <c r="Q2461" s="21"/>
      <c r="R2461" s="21">
        <v>65966</v>
      </c>
      <c r="S2461" s="21"/>
      <c r="T2461" s="21"/>
      <c r="U2461" s="125">
        <f>SCDPT4!S2461+SCDPT4!T2461</f>
        <v>0</v>
      </c>
      <c r="V2461" s="21">
        <v>0</v>
      </c>
      <c r="W2461" s="109"/>
      <c r="X2461" s="109"/>
    </row>
    <row r="2462" spans="2:24" x14ac:dyDescent="0.2">
      <c r="B2462" s="14" t="s">
        <v>18907</v>
      </c>
      <c r="C2462" s="33" t="s">
        <v>20555</v>
      </c>
      <c r="D2462" s="16" t="s">
        <v>20554</v>
      </c>
      <c r="E2462" s="18" t="s">
        <v>10114</v>
      </c>
      <c r="F2462" s="28">
        <v>40997</v>
      </c>
      <c r="G2462" s="20" t="s">
        <v>112</v>
      </c>
      <c r="H2462" s="121">
        <v>1951997</v>
      </c>
      <c r="I2462" s="21">
        <v>1181098</v>
      </c>
      <c r="J2462" s="109"/>
      <c r="K2462" s="21">
        <v>1066903</v>
      </c>
      <c r="L2462" s="21">
        <v>1049022</v>
      </c>
      <c r="M2462" s="21">
        <v>98256</v>
      </c>
      <c r="N2462" s="21"/>
      <c r="O2462" s="21"/>
      <c r="P2462" s="125">
        <v>98256</v>
      </c>
      <c r="Q2462" s="21">
        <v>-80375</v>
      </c>
      <c r="R2462" s="21">
        <v>1155499</v>
      </c>
      <c r="S2462" s="21">
        <v>88596</v>
      </c>
      <c r="T2462" s="21">
        <v>25599</v>
      </c>
      <c r="U2462" s="125">
        <v>114195</v>
      </c>
      <c r="V2462" s="21">
        <v>7653</v>
      </c>
      <c r="W2462" s="109"/>
      <c r="X2462" s="109"/>
    </row>
    <row r="2463" spans="2:24" x14ac:dyDescent="0.2">
      <c r="B2463" s="14" t="s">
        <v>18904</v>
      </c>
      <c r="C2463" s="33" t="s">
        <v>20553</v>
      </c>
      <c r="D2463" s="16" t="s">
        <v>20552</v>
      </c>
      <c r="E2463" s="18" t="s">
        <v>5793</v>
      </c>
      <c r="F2463" s="28">
        <v>41071</v>
      </c>
      <c r="G2463" s="20" t="s">
        <v>105</v>
      </c>
      <c r="H2463" s="121">
        <v>79873</v>
      </c>
      <c r="I2463" s="21">
        <v>472048</v>
      </c>
      <c r="J2463" s="109"/>
      <c r="K2463" s="21">
        <v>472048</v>
      </c>
      <c r="L2463" s="21">
        <v>1269976</v>
      </c>
      <c r="M2463" s="21">
        <v>-797928</v>
      </c>
      <c r="N2463" s="21"/>
      <c r="O2463" s="21"/>
      <c r="P2463" s="125">
        <v>-797928</v>
      </c>
      <c r="Q2463" s="21"/>
      <c r="R2463" s="21">
        <v>472048</v>
      </c>
      <c r="S2463" s="21"/>
      <c r="T2463" s="21"/>
      <c r="U2463" s="125">
        <v>0</v>
      </c>
      <c r="V2463" s="21">
        <v>0</v>
      </c>
      <c r="W2463" s="109"/>
      <c r="X2463" s="109"/>
    </row>
    <row r="2464" spans="2:24" x14ac:dyDescent="0.2">
      <c r="B2464" s="14" t="s">
        <v>18901</v>
      </c>
      <c r="C2464" s="33" t="s">
        <v>20551</v>
      </c>
      <c r="D2464" s="16" t="s">
        <v>20550</v>
      </c>
      <c r="E2464" s="18" t="s">
        <v>10114</v>
      </c>
      <c r="F2464" s="28">
        <v>40940</v>
      </c>
      <c r="G2464" s="20" t="s">
        <v>112</v>
      </c>
      <c r="H2464" s="121">
        <v>1426534</v>
      </c>
      <c r="I2464" s="21">
        <v>13784444</v>
      </c>
      <c r="J2464" s="109"/>
      <c r="K2464" s="21">
        <v>14278000</v>
      </c>
      <c r="L2464" s="21">
        <v>13253486</v>
      </c>
      <c r="M2464" s="21">
        <v>-272036</v>
      </c>
      <c r="N2464" s="21"/>
      <c r="O2464" s="21"/>
      <c r="P2464" s="125">
        <v>-272036</v>
      </c>
      <c r="Q2464" s="21">
        <v>1296550</v>
      </c>
      <c r="R2464" s="21">
        <v>13255000</v>
      </c>
      <c r="S2464" s="21">
        <v>-1023000</v>
      </c>
      <c r="T2464" s="21">
        <v>529444</v>
      </c>
      <c r="U2464" s="125">
        <v>-493556</v>
      </c>
      <c r="V2464" s="21">
        <v>0</v>
      </c>
      <c r="W2464" s="109"/>
      <c r="X2464" s="109"/>
    </row>
    <row r="2465" spans="2:24" x14ac:dyDescent="0.2">
      <c r="B2465" s="14" t="s">
        <v>18897</v>
      </c>
      <c r="C2465" s="33" t="s">
        <v>20549</v>
      </c>
      <c r="D2465" s="16" t="s">
        <v>20548</v>
      </c>
      <c r="E2465" s="18" t="s">
        <v>5018</v>
      </c>
      <c r="F2465" s="28">
        <v>41075</v>
      </c>
      <c r="G2465" s="20" t="s">
        <v>105</v>
      </c>
      <c r="H2465" s="121">
        <v>397533</v>
      </c>
      <c r="I2465" s="21">
        <v>1976019</v>
      </c>
      <c r="J2465" s="109"/>
      <c r="K2465" s="21">
        <v>1976019</v>
      </c>
      <c r="L2465" s="21">
        <v>2330821</v>
      </c>
      <c r="M2465" s="21">
        <v>-490213</v>
      </c>
      <c r="N2465" s="21"/>
      <c r="O2465" s="21"/>
      <c r="P2465" s="125">
        <v>-490213</v>
      </c>
      <c r="Q2465" s="21">
        <v>135411</v>
      </c>
      <c r="R2465" s="21">
        <v>1976019</v>
      </c>
      <c r="S2465" s="21"/>
      <c r="T2465" s="21"/>
      <c r="U2465" s="125">
        <v>0</v>
      </c>
      <c r="V2465" s="21">
        <v>0</v>
      </c>
      <c r="W2465" s="109"/>
      <c r="X2465" s="109"/>
    </row>
    <row r="2466" spans="2:24" x14ac:dyDescent="0.2">
      <c r="B2466" s="14" t="s">
        <v>18894</v>
      </c>
      <c r="C2466" s="33" t="s">
        <v>20547</v>
      </c>
      <c r="D2466" s="16" t="s">
        <v>20546</v>
      </c>
      <c r="E2466" s="18" t="s">
        <v>5018</v>
      </c>
      <c r="F2466" s="28">
        <v>41065</v>
      </c>
      <c r="G2466" s="20" t="s">
        <v>105</v>
      </c>
      <c r="H2466" s="121">
        <v>200734</v>
      </c>
      <c r="I2466" s="21">
        <v>661281</v>
      </c>
      <c r="J2466" s="109"/>
      <c r="K2466" s="21">
        <v>661281</v>
      </c>
      <c r="L2466" s="21">
        <v>960832</v>
      </c>
      <c r="M2466" s="21">
        <v>-448194</v>
      </c>
      <c r="N2466" s="21"/>
      <c r="O2466" s="21"/>
      <c r="P2466" s="125">
        <v>-448194</v>
      </c>
      <c r="Q2466" s="21">
        <v>148643</v>
      </c>
      <c r="R2466" s="21">
        <v>661281</v>
      </c>
      <c r="S2466" s="21"/>
      <c r="T2466" s="21"/>
      <c r="U2466" s="125">
        <v>0</v>
      </c>
      <c r="V2466" s="21">
        <v>0</v>
      </c>
      <c r="W2466" s="109"/>
      <c r="X2466" s="109"/>
    </row>
    <row r="2467" spans="2:24" x14ac:dyDescent="0.2">
      <c r="B2467" s="14" t="s">
        <v>18891</v>
      </c>
      <c r="C2467" s="122" t="s">
        <v>5015</v>
      </c>
      <c r="D2467" s="16" t="s">
        <v>20545</v>
      </c>
      <c r="E2467" s="18" t="s">
        <v>5018</v>
      </c>
      <c r="F2467" s="28">
        <v>40955</v>
      </c>
      <c r="G2467" s="20" t="s">
        <v>112</v>
      </c>
      <c r="H2467" s="121">
        <v>32800</v>
      </c>
      <c r="I2467" s="21">
        <v>5069576</v>
      </c>
      <c r="J2467" s="109"/>
      <c r="K2467" s="21">
        <v>5000000</v>
      </c>
      <c r="L2467" s="21">
        <v>5246254</v>
      </c>
      <c r="M2467" s="21">
        <v>-93879</v>
      </c>
      <c r="N2467" s="21"/>
      <c r="O2467" s="21"/>
      <c r="P2467" s="125">
        <v>-93879</v>
      </c>
      <c r="Q2467" s="21">
        <v>-152375</v>
      </c>
      <c r="R2467" s="21">
        <v>5221183</v>
      </c>
      <c r="S2467" s="21">
        <v>221183</v>
      </c>
      <c r="T2467" s="21">
        <v>-151607</v>
      </c>
      <c r="U2467" s="125">
        <v>69576</v>
      </c>
      <c r="V2467" s="21">
        <v>0</v>
      </c>
      <c r="W2467" s="109"/>
      <c r="X2467" s="109"/>
    </row>
    <row r="2468" spans="2:24" x14ac:dyDescent="0.2">
      <c r="B2468" s="11" t="s">
        <v>24</v>
      </c>
      <c r="C2468" s="12" t="s">
        <v>24</v>
      </c>
      <c r="D2468" s="13" t="s">
        <v>24</v>
      </c>
      <c r="E2468" s="12" t="s">
        <v>24</v>
      </c>
      <c r="F2468" s="12" t="s">
        <v>24</v>
      </c>
      <c r="G2468" s="12" t="s">
        <v>24</v>
      </c>
      <c r="H2468" s="12" t="s">
        <v>24</v>
      </c>
      <c r="I2468" s="12" t="s">
        <v>24</v>
      </c>
      <c r="J2468" s="12" t="s">
        <v>24</v>
      </c>
      <c r="K2468" s="12" t="s">
        <v>24</v>
      </c>
      <c r="L2468" s="12" t="s">
        <v>24</v>
      </c>
      <c r="M2468" s="12" t="s">
        <v>24</v>
      </c>
      <c r="N2468" s="12" t="s">
        <v>24</v>
      </c>
      <c r="O2468" s="12" t="s">
        <v>24</v>
      </c>
      <c r="P2468" s="12" t="s">
        <v>24</v>
      </c>
      <c r="Q2468" s="12" t="s">
        <v>24</v>
      </c>
      <c r="R2468" s="12" t="s">
        <v>24</v>
      </c>
      <c r="S2468" s="12" t="s">
        <v>24</v>
      </c>
      <c r="T2468" s="12" t="s">
        <v>24</v>
      </c>
      <c r="U2468" s="12" t="s">
        <v>24</v>
      </c>
      <c r="V2468" s="12" t="s">
        <v>24</v>
      </c>
      <c r="W2468" s="12" t="s">
        <v>24</v>
      </c>
      <c r="X2468" s="12" t="s">
        <v>24</v>
      </c>
    </row>
    <row r="2469" spans="2:24" ht="25.5" x14ac:dyDescent="0.2">
      <c r="B2469" s="126" t="s">
        <v>4874</v>
      </c>
      <c r="C2469" s="24" t="s">
        <v>4892</v>
      </c>
      <c r="D2469" s="110"/>
      <c r="E2469" s="109"/>
      <c r="F2469" s="109"/>
      <c r="G2469" s="109"/>
      <c r="H2469" s="109"/>
      <c r="I2469" s="125">
        <f>SUM(SCDPT4!I2460:'SCDPT4'!I2468)</f>
        <v>23210432</v>
      </c>
      <c r="J2469" s="109"/>
      <c r="K2469" s="125">
        <f>SUM(SCDPT4!K2460:'SCDPT4'!K2468)</f>
        <v>23520217</v>
      </c>
      <c r="L2469" s="125">
        <f>SUM(SCDPT4!L2460:'SCDPT4'!L2468)</f>
        <v>24206339</v>
      </c>
      <c r="M2469" s="125">
        <f>SUM(SCDPT4!M2460:'SCDPT4'!M2468)</f>
        <v>-2033976</v>
      </c>
      <c r="N2469" s="125">
        <f>SUM(SCDPT4!N2460:'SCDPT4'!N2468)</f>
        <v>0</v>
      </c>
      <c r="O2469" s="125">
        <f>SUM(SCDPT4!O2460:'SCDPT4'!O2468)</f>
        <v>0</v>
      </c>
      <c r="P2469" s="125">
        <f>SUM(SCDPT4!P2460:'SCDPT4'!P2468)</f>
        <v>-2033976</v>
      </c>
      <c r="Q2469" s="125">
        <f>SUM(SCDPT4!Q2460:'SCDPT4'!Q2468)</f>
        <v>1347854</v>
      </c>
      <c r="R2469" s="125">
        <f>SUM(SCDPT4!R2460:'SCDPT4'!R2468)</f>
        <v>22806996</v>
      </c>
      <c r="S2469" s="125">
        <f>SUM(SCDPT4!S2460:'SCDPT4'!S2468)</f>
        <v>-713221</v>
      </c>
      <c r="T2469" s="125">
        <f>SUM(SCDPT4!T2460:'SCDPT4'!T2468)</f>
        <v>403436</v>
      </c>
      <c r="U2469" s="125">
        <f>SUM(SCDPT4!U2460:'SCDPT4'!U2468)</f>
        <v>-309785</v>
      </c>
      <c r="V2469" s="125">
        <f>SUM(SCDPT4!V2460:'SCDPT4'!V2468)</f>
        <v>7653</v>
      </c>
      <c r="W2469" s="109"/>
      <c r="X2469" s="109"/>
    </row>
    <row r="2470" spans="2:24" x14ac:dyDescent="0.2">
      <c r="B2470" s="11" t="s">
        <v>24</v>
      </c>
      <c r="C2470" s="12" t="s">
        <v>24</v>
      </c>
      <c r="D2470" s="13" t="s">
        <v>24</v>
      </c>
      <c r="E2470" s="12" t="s">
        <v>24</v>
      </c>
      <c r="F2470" s="12" t="s">
        <v>24</v>
      </c>
      <c r="G2470" s="12" t="s">
        <v>24</v>
      </c>
      <c r="H2470" s="12" t="s">
        <v>24</v>
      </c>
      <c r="I2470" s="12" t="s">
        <v>24</v>
      </c>
      <c r="J2470" s="12" t="s">
        <v>24</v>
      </c>
      <c r="K2470" s="12" t="s">
        <v>24</v>
      </c>
      <c r="L2470" s="12" t="s">
        <v>24</v>
      </c>
      <c r="M2470" s="12" t="s">
        <v>24</v>
      </c>
      <c r="N2470" s="12" t="s">
        <v>24</v>
      </c>
      <c r="O2470" s="12" t="s">
        <v>24</v>
      </c>
      <c r="P2470" s="12" t="s">
        <v>24</v>
      </c>
      <c r="Q2470" s="12" t="s">
        <v>24</v>
      </c>
      <c r="R2470" s="12" t="s">
        <v>24</v>
      </c>
      <c r="S2470" s="12" t="s">
        <v>24</v>
      </c>
      <c r="T2470" s="12" t="s">
        <v>24</v>
      </c>
      <c r="U2470" s="12" t="s">
        <v>24</v>
      </c>
      <c r="V2470" s="12" t="s">
        <v>24</v>
      </c>
      <c r="W2470" s="12" t="s">
        <v>24</v>
      </c>
      <c r="X2470" s="12" t="s">
        <v>24</v>
      </c>
    </row>
    <row r="2471" spans="2:24" x14ac:dyDescent="0.2">
      <c r="B2471" s="14" t="s">
        <v>18965</v>
      </c>
      <c r="C2471" s="33" t="s">
        <v>26</v>
      </c>
      <c r="D2471" s="16" t="s">
        <v>26</v>
      </c>
      <c r="E2471" s="18" t="s">
        <v>26</v>
      </c>
      <c r="F2471" s="19"/>
      <c r="G2471" s="20" t="s">
        <v>26</v>
      </c>
      <c r="H2471" s="121"/>
      <c r="I2471" s="21"/>
      <c r="J2471" s="109"/>
      <c r="K2471" s="21"/>
      <c r="L2471" s="21"/>
      <c r="M2471" s="21"/>
      <c r="N2471" s="21"/>
      <c r="O2471" s="21"/>
      <c r="P2471" s="125"/>
      <c r="Q2471" s="21"/>
      <c r="R2471" s="21"/>
      <c r="S2471" s="21"/>
      <c r="T2471" s="21"/>
      <c r="U2471" s="125"/>
      <c r="V2471" s="21"/>
      <c r="W2471" s="109"/>
      <c r="X2471" s="109"/>
    </row>
    <row r="2472" spans="2:24" x14ac:dyDescent="0.2">
      <c r="B2472" s="11" t="s">
        <v>24</v>
      </c>
      <c r="C2472" s="12" t="s">
        <v>24</v>
      </c>
      <c r="D2472" s="13" t="s">
        <v>24</v>
      </c>
      <c r="E2472" s="12" t="s">
        <v>24</v>
      </c>
      <c r="F2472" s="12" t="s">
        <v>24</v>
      </c>
      <c r="G2472" s="12" t="s">
        <v>24</v>
      </c>
      <c r="H2472" s="12" t="s">
        <v>24</v>
      </c>
      <c r="I2472" s="12" t="s">
        <v>24</v>
      </c>
      <c r="J2472" s="12" t="s">
        <v>24</v>
      </c>
      <c r="K2472" s="12" t="s">
        <v>24</v>
      </c>
      <c r="L2472" s="12" t="s">
        <v>24</v>
      </c>
      <c r="M2472" s="12" t="s">
        <v>24</v>
      </c>
      <c r="N2472" s="12" t="s">
        <v>24</v>
      </c>
      <c r="O2472" s="12" t="s">
        <v>24</v>
      </c>
      <c r="P2472" s="12" t="s">
        <v>24</v>
      </c>
      <c r="Q2472" s="12" t="s">
        <v>24</v>
      </c>
      <c r="R2472" s="12" t="s">
        <v>24</v>
      </c>
      <c r="S2472" s="12" t="s">
        <v>24</v>
      </c>
      <c r="T2472" s="12" t="s">
        <v>24</v>
      </c>
      <c r="U2472" s="12" t="s">
        <v>24</v>
      </c>
      <c r="V2472" s="12" t="s">
        <v>24</v>
      </c>
      <c r="W2472" s="12" t="s">
        <v>24</v>
      </c>
      <c r="X2472" s="12" t="s">
        <v>24</v>
      </c>
    </row>
    <row r="2473" spans="2:24" ht="25.5" x14ac:dyDescent="0.2">
      <c r="B2473" s="126" t="s">
        <v>18862</v>
      </c>
      <c r="C2473" s="24" t="s">
        <v>4889</v>
      </c>
      <c r="D2473" s="110"/>
      <c r="E2473" s="109"/>
      <c r="F2473" s="109"/>
      <c r="G2473" s="109"/>
      <c r="H2473" s="109"/>
      <c r="I2473" s="125">
        <f>SUM(SCDPT4!I2470:'SCDPT4'!I2472)</f>
        <v>0</v>
      </c>
      <c r="J2473" s="109"/>
      <c r="K2473" s="125">
        <f>SUM(SCDPT4!K2470:'SCDPT4'!K2472)</f>
        <v>0</v>
      </c>
      <c r="L2473" s="125">
        <f>SUM(SCDPT4!L2470:'SCDPT4'!L2472)</f>
        <v>0</v>
      </c>
      <c r="M2473" s="125">
        <f>SUM(SCDPT4!M2470:'SCDPT4'!M2472)</f>
        <v>0</v>
      </c>
      <c r="N2473" s="125">
        <f>SUM(SCDPT4!N2470:'SCDPT4'!N2472)</f>
        <v>0</v>
      </c>
      <c r="O2473" s="125">
        <f>SUM(SCDPT4!O2470:'SCDPT4'!O2472)</f>
        <v>0</v>
      </c>
      <c r="P2473" s="125">
        <f>SUM(SCDPT4!P2470:'SCDPT4'!P2472)</f>
        <v>0</v>
      </c>
      <c r="Q2473" s="125">
        <f>SUM(SCDPT4!Q2470:'SCDPT4'!Q2472)</f>
        <v>0</v>
      </c>
      <c r="R2473" s="125">
        <f>SUM(SCDPT4!R2470:'SCDPT4'!R2472)</f>
        <v>0</v>
      </c>
      <c r="S2473" s="125">
        <f>SUM(SCDPT4!S2470:'SCDPT4'!S2472)</f>
        <v>0</v>
      </c>
      <c r="T2473" s="125">
        <f>SUM(SCDPT4!T2470:'SCDPT4'!T2472)</f>
        <v>0</v>
      </c>
      <c r="U2473" s="125">
        <f>SUM(SCDPT4!U2470:'SCDPT4'!U2472)</f>
        <v>0</v>
      </c>
      <c r="V2473" s="125">
        <f>SUM(SCDPT4!V2470:'SCDPT4'!V2472)</f>
        <v>0</v>
      </c>
      <c r="W2473" s="109"/>
      <c r="X2473" s="109"/>
    </row>
    <row r="2474" spans="2:24" ht="25.5" x14ac:dyDescent="0.2">
      <c r="B2474" s="126" t="s">
        <v>18964</v>
      </c>
      <c r="C2474" s="24" t="s">
        <v>20544</v>
      </c>
      <c r="D2474" s="110"/>
      <c r="E2474" s="109"/>
      <c r="F2474" s="109"/>
      <c r="G2474" s="109"/>
      <c r="H2474" s="109"/>
      <c r="I2474" s="125">
        <f>SCDPT4!I2454+SCDPT4!I2459+SCDPT4!I2469+SCDPT4!I2473</f>
        <v>42833131</v>
      </c>
      <c r="J2474" s="109"/>
      <c r="K2474" s="125">
        <f>SCDPT4!K2454+SCDPT4!K2459+SCDPT4!K2469+SCDPT4!K2473</f>
        <v>43257037</v>
      </c>
      <c r="L2474" s="125">
        <f>SCDPT4!L2454+SCDPT4!L2459+SCDPT4!L2469+SCDPT4!L2473</f>
        <v>46129794</v>
      </c>
      <c r="M2474" s="125">
        <f>SCDPT4!M2454+SCDPT4!M2459+SCDPT4!M2469+SCDPT4!M2473</f>
        <v>-4230623</v>
      </c>
      <c r="N2474" s="125">
        <f>SCDPT4!N2454+SCDPT4!N2459+SCDPT4!N2469+SCDPT4!N2473</f>
        <v>0</v>
      </c>
      <c r="O2474" s="125">
        <f>SCDPT4!O2454+SCDPT4!O2459+SCDPT4!O2469+SCDPT4!O2473</f>
        <v>0</v>
      </c>
      <c r="P2474" s="125">
        <f>SCDPT4!P2454+SCDPT4!P2459+SCDPT4!P2469+SCDPT4!P2473</f>
        <v>-4230623</v>
      </c>
      <c r="Q2474" s="125">
        <f>SCDPT4!Q2454+SCDPT4!Q2459+SCDPT4!Q2469+SCDPT4!Q2473</f>
        <v>1357866</v>
      </c>
      <c r="R2474" s="125">
        <f>SCDPT4!R2454+SCDPT4!R2459+SCDPT4!R2469+SCDPT4!R2473</f>
        <v>42529942</v>
      </c>
      <c r="S2474" s="125">
        <f>SCDPT4!S2454+SCDPT4!S2459+SCDPT4!S2469+SCDPT4!S2473</f>
        <v>-727095</v>
      </c>
      <c r="T2474" s="125">
        <f>SCDPT4!T2454+SCDPT4!T2459+SCDPT4!T2469+SCDPT4!T2473</f>
        <v>303189</v>
      </c>
      <c r="U2474" s="125">
        <f>SCDPT4!U2454+SCDPT4!U2459+SCDPT4!U2469+SCDPT4!U2473</f>
        <v>-423906</v>
      </c>
      <c r="V2474" s="125">
        <f>SCDPT4!V2454+SCDPT4!V2459+SCDPT4!V2469+SCDPT4!V2473</f>
        <v>194470</v>
      </c>
      <c r="W2474" s="109"/>
      <c r="X2474" s="109"/>
    </row>
    <row r="2475" spans="2:24" ht="25.5" x14ac:dyDescent="0.2">
      <c r="B2475" s="126" t="s">
        <v>18962</v>
      </c>
      <c r="C2475" s="24" t="s">
        <v>18961</v>
      </c>
      <c r="D2475" s="110"/>
      <c r="E2475" s="109"/>
      <c r="F2475" s="109"/>
      <c r="G2475" s="109"/>
      <c r="H2475" s="109"/>
      <c r="I2475" s="79">
        <v>61280019</v>
      </c>
      <c r="J2475" s="109"/>
      <c r="K2475" s="79">
        <v>61229593</v>
      </c>
      <c r="L2475" s="21"/>
      <c r="M2475" s="79">
        <v>0</v>
      </c>
      <c r="N2475" s="79">
        <v>0</v>
      </c>
      <c r="O2475" s="79">
        <v>0</v>
      </c>
      <c r="P2475" s="79">
        <v>0</v>
      </c>
      <c r="Q2475" s="79">
        <v>0</v>
      </c>
      <c r="R2475" s="79">
        <v>61229589</v>
      </c>
      <c r="S2475" s="79">
        <v>-5</v>
      </c>
      <c r="T2475" s="79">
        <v>50430</v>
      </c>
      <c r="U2475" s="79">
        <v>50425</v>
      </c>
      <c r="V2475" s="79">
        <v>0</v>
      </c>
      <c r="W2475" s="109"/>
      <c r="X2475" s="109"/>
    </row>
    <row r="2476" spans="2:24" x14ac:dyDescent="0.2">
      <c r="B2476" s="126" t="s">
        <v>18860</v>
      </c>
      <c r="C2476" s="24" t="s">
        <v>4887</v>
      </c>
      <c r="D2476" s="110"/>
      <c r="E2476" s="109"/>
      <c r="F2476" s="109"/>
      <c r="G2476" s="109"/>
      <c r="H2476" s="109"/>
      <c r="I2476" s="125">
        <f>SCDPT4!I2474+SCDPT4!I2475</f>
        <v>104113150</v>
      </c>
      <c r="J2476" s="109"/>
      <c r="K2476" s="125">
        <f>SCDPT4!K2474+SCDPT4!K2475</f>
        <v>104486630</v>
      </c>
      <c r="L2476" s="125">
        <f>SCDPT4!L2474+SCDPT4!L2475</f>
        <v>46129794</v>
      </c>
      <c r="M2476" s="125">
        <f>SCDPT4!M2474+SCDPT4!M2475</f>
        <v>-4230623</v>
      </c>
      <c r="N2476" s="125">
        <f>SCDPT4!N2474+SCDPT4!N2475</f>
        <v>0</v>
      </c>
      <c r="O2476" s="125">
        <f>SCDPT4!O2474+SCDPT4!O2475</f>
        <v>0</v>
      </c>
      <c r="P2476" s="125">
        <f>SCDPT4!P2474+SCDPT4!P2475</f>
        <v>-4230623</v>
      </c>
      <c r="Q2476" s="125">
        <f>SCDPT4!Q2474+SCDPT4!Q2475</f>
        <v>1357866</v>
      </c>
      <c r="R2476" s="125">
        <f>SCDPT4!R2474+SCDPT4!R2475</f>
        <v>103759531</v>
      </c>
      <c r="S2476" s="125">
        <f>SCDPT4!S2474+SCDPT4!S2475</f>
        <v>-727100</v>
      </c>
      <c r="T2476" s="125">
        <f>SCDPT4!T2474+SCDPT4!T2475</f>
        <v>353619</v>
      </c>
      <c r="U2476" s="125">
        <f>SCDPT4!U2474+SCDPT4!U2475</f>
        <v>-373481</v>
      </c>
      <c r="V2476" s="125">
        <f>SCDPT4!V2474+SCDPT4!V2475</f>
        <v>194470</v>
      </c>
      <c r="W2476" s="109"/>
      <c r="X2476" s="109"/>
    </row>
    <row r="2477" spans="2:24" ht="25.5" x14ac:dyDescent="0.2">
      <c r="B2477" s="126" t="s">
        <v>18858</v>
      </c>
      <c r="C2477" s="24" t="s">
        <v>4885</v>
      </c>
      <c r="D2477" s="110"/>
      <c r="E2477" s="109"/>
      <c r="F2477" s="109"/>
      <c r="G2477" s="109"/>
      <c r="H2477" s="109"/>
      <c r="I2477" s="125">
        <f>SCDPT4!I2445+SCDPT4!I2476</f>
        <v>129836554</v>
      </c>
      <c r="J2477" s="109"/>
      <c r="K2477" s="125">
        <f>SCDPT4!K2445+SCDPT4!K2476</f>
        <v>130305960</v>
      </c>
      <c r="L2477" s="125">
        <f>SCDPT4!L2445+SCDPT4!L2476</f>
        <v>71956019</v>
      </c>
      <c r="M2477" s="125">
        <f>SCDPT4!M2445+SCDPT4!M2476</f>
        <v>-4229618</v>
      </c>
      <c r="N2477" s="125">
        <f>SCDPT4!N2445+SCDPT4!N2476</f>
        <v>0</v>
      </c>
      <c r="O2477" s="125">
        <f>SCDPT4!O2445+SCDPT4!O2476</f>
        <v>7900</v>
      </c>
      <c r="P2477" s="125">
        <f>SCDPT4!P2445+SCDPT4!P2476</f>
        <v>-4237518</v>
      </c>
      <c r="Q2477" s="125">
        <f>SCDPT4!Q2445+SCDPT4!Q2476</f>
        <v>1357866</v>
      </c>
      <c r="R2477" s="125">
        <f>SCDPT4!R2445+SCDPT4!R2476</f>
        <v>129578861</v>
      </c>
      <c r="S2477" s="125">
        <f>SCDPT4!S2445+SCDPT4!S2476</f>
        <v>-727100</v>
      </c>
      <c r="T2477" s="125">
        <f>SCDPT4!T2445+SCDPT4!T2476</f>
        <v>257693</v>
      </c>
      <c r="U2477" s="125">
        <f>SCDPT4!U2445+SCDPT4!U2476</f>
        <v>-469407</v>
      </c>
      <c r="V2477" s="125">
        <f>SCDPT4!V2445+SCDPT4!V2476</f>
        <v>1466271</v>
      </c>
      <c r="W2477" s="109"/>
      <c r="X2477" s="109"/>
    </row>
    <row r="2478" spans="2:24" x14ac:dyDescent="0.2">
      <c r="B2478" s="35" t="s">
        <v>4119</v>
      </c>
      <c r="C2478" s="36" t="s">
        <v>237</v>
      </c>
      <c r="D2478" s="108"/>
      <c r="E2478" s="107"/>
      <c r="F2478" s="107"/>
      <c r="G2478" s="107"/>
      <c r="H2478" s="107"/>
      <c r="I2478" s="124">
        <f>SCDPT4!I2419+SCDPT4!I2445+SCDPT4!I2476</f>
        <v>7014870957.250001</v>
      </c>
      <c r="J2478" s="107"/>
      <c r="K2478" s="124">
        <f>SCDPT4!K2419+SCDPT4!K2445+SCDPT4!K2476</f>
        <v>7420735833.3700027</v>
      </c>
      <c r="L2478" s="124">
        <f>SCDPT4!L2419+SCDPT4!L2445+SCDPT4!L2476</f>
        <v>6879535897.3899946</v>
      </c>
      <c r="M2478" s="124">
        <f>SCDPT4!M2419+SCDPT4!M2445+SCDPT4!M2476</f>
        <v>9368134</v>
      </c>
      <c r="N2478" s="124">
        <f>SCDPT4!N2419+SCDPT4!N2445+SCDPT4!N2476</f>
        <v>-77502119.909999996</v>
      </c>
      <c r="O2478" s="124">
        <f>SCDPT4!O2419+SCDPT4!O2445+SCDPT4!O2476</f>
        <v>14912415</v>
      </c>
      <c r="P2478" s="124">
        <f>SCDPT4!P2419+SCDPT4!P2445+SCDPT4!P2476</f>
        <v>-83046400.909999996</v>
      </c>
      <c r="Q2478" s="124">
        <f>SCDPT4!Q2419+SCDPT4!Q2445+SCDPT4!Q2476</f>
        <v>2455636</v>
      </c>
      <c r="R2478" s="124">
        <f>SCDPT4!R2419+SCDPT4!R2445+SCDPT4!R2476</f>
        <v>7006222782.250001</v>
      </c>
      <c r="S2478" s="124">
        <f>SCDPT4!S2419+SCDPT4!S2445+SCDPT4!S2476</f>
        <v>545863</v>
      </c>
      <c r="T2478" s="124">
        <f>SCDPT4!T2419+SCDPT4!T2445+SCDPT4!T2476</f>
        <v>8648170</v>
      </c>
      <c r="U2478" s="124">
        <f>SCDPT4!U2419+SCDPT4!U2445+SCDPT4!U2476</f>
        <v>9194033</v>
      </c>
      <c r="V2478" s="124">
        <f>SCDPT4!V2419+SCDPT4!V2445+SCDPT4!V2476</f>
        <v>314428584.96000004</v>
      </c>
      <c r="W2478" s="107"/>
      <c r="X2478" s="107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&amp;CSCDPT4E14</oddHeader>
    <oddFooter>&amp;LWINGS Application&amp;RSaveAs(3/1/2013-10:18 AM)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232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88" customWidth="1"/>
    <col min="6" max="6" width="11" customWidth="1"/>
    <col min="7" max="7" width="26" customWidth="1"/>
    <col min="8" max="8" width="11" customWidth="1"/>
    <col min="9" max="9" width="26" customWidth="1"/>
    <col min="10" max="23" width="15" customWidth="1"/>
    <col min="24" max="24" width="14" customWidth="1"/>
  </cols>
  <sheetData>
    <row r="2" spans="2:24" x14ac:dyDescent="0.2">
      <c r="B2" s="1"/>
      <c r="C2" s="1" t="s">
        <v>25296</v>
      </c>
      <c r="D2" s="1"/>
      <c r="E2" s="1"/>
      <c r="F2" s="5"/>
      <c r="H2" s="5"/>
    </row>
    <row r="3" spans="2:24" x14ac:dyDescent="0.2">
      <c r="B3" s="2" t="s">
        <v>1</v>
      </c>
      <c r="C3" s="3"/>
      <c r="D3" s="3"/>
      <c r="E3" s="3"/>
      <c r="F3" s="73"/>
      <c r="G3" s="3"/>
      <c r="H3" s="7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2:24" ht="20.25" x14ac:dyDescent="0.3">
      <c r="B4" s="4" t="s">
        <v>25295</v>
      </c>
      <c r="C4" s="3"/>
      <c r="D4" s="3"/>
      <c r="E4" s="3"/>
      <c r="F4" s="73"/>
      <c r="G4" s="3"/>
      <c r="H4" s="7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2:24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</row>
    <row r="6" spans="2:24" ht="60" x14ac:dyDescent="0.2">
      <c r="B6" s="9"/>
      <c r="C6" s="10" t="s">
        <v>25294</v>
      </c>
      <c r="D6" s="10" t="s">
        <v>4</v>
      </c>
      <c r="E6" s="10" t="s">
        <v>6</v>
      </c>
      <c r="F6" s="10" t="s">
        <v>7</v>
      </c>
      <c r="G6" s="10" t="s">
        <v>8</v>
      </c>
      <c r="H6" s="10" t="s">
        <v>25161</v>
      </c>
      <c r="I6" s="10" t="s">
        <v>25160</v>
      </c>
      <c r="J6" s="10" t="s">
        <v>25293</v>
      </c>
      <c r="K6" s="10" t="s">
        <v>16</v>
      </c>
      <c r="L6" s="10" t="s">
        <v>25159</v>
      </c>
      <c r="M6" s="10" t="s">
        <v>25292</v>
      </c>
      <c r="N6" s="10" t="s">
        <v>11</v>
      </c>
      <c r="O6" s="10" t="s">
        <v>12</v>
      </c>
      <c r="P6" s="10" t="s">
        <v>13</v>
      </c>
      <c r="Q6" s="10" t="s">
        <v>25291</v>
      </c>
      <c r="R6" s="10" t="s">
        <v>14</v>
      </c>
      <c r="S6" s="10" t="s">
        <v>25153</v>
      </c>
      <c r="T6" s="10" t="s">
        <v>25152</v>
      </c>
      <c r="U6" s="10" t="s">
        <v>25151</v>
      </c>
      <c r="V6" s="10" t="s">
        <v>25290</v>
      </c>
      <c r="W6" s="10" t="s">
        <v>20540</v>
      </c>
      <c r="X6" s="10" t="s">
        <v>18475</v>
      </c>
    </row>
    <row r="7" spans="2:24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29" t="s">
        <v>24</v>
      </c>
      <c r="G7" s="12" t="s">
        <v>24</v>
      </c>
      <c r="H7" s="29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12" t="s">
        <v>24</v>
      </c>
      <c r="X7" s="12" t="s">
        <v>24</v>
      </c>
    </row>
    <row r="8" spans="2:24" x14ac:dyDescent="0.2">
      <c r="B8" s="14" t="s">
        <v>3166</v>
      </c>
      <c r="C8" s="33" t="s">
        <v>18469</v>
      </c>
      <c r="D8" s="16" t="s">
        <v>20539</v>
      </c>
      <c r="E8" s="18" t="s">
        <v>26</v>
      </c>
      <c r="F8" s="34">
        <v>41128</v>
      </c>
      <c r="G8" s="20" t="s">
        <v>20538</v>
      </c>
      <c r="H8" s="34">
        <v>41250</v>
      </c>
      <c r="I8" s="20" t="s">
        <v>20922</v>
      </c>
      <c r="J8" s="21">
        <v>208333</v>
      </c>
      <c r="K8" s="21">
        <v>208333</v>
      </c>
      <c r="L8" s="21">
        <v>208333</v>
      </c>
      <c r="M8" s="21">
        <v>208333</v>
      </c>
      <c r="N8" s="21"/>
      <c r="O8" s="21"/>
      <c r="P8" s="21"/>
      <c r="Q8" s="79">
        <f>SCDPT5!N8+SCDPT5!O8-SCDPT5!P8</f>
        <v>0</v>
      </c>
      <c r="R8" s="21"/>
      <c r="S8" s="21"/>
      <c r="T8" s="21"/>
      <c r="U8" s="79">
        <f>SCDPT5!S8+SCDPT5!T8</f>
        <v>0</v>
      </c>
      <c r="V8" s="21">
        <v>1196</v>
      </c>
      <c r="W8" s="21"/>
      <c r="X8" s="51"/>
    </row>
    <row r="9" spans="2:24" x14ac:dyDescent="0.2">
      <c r="B9" s="14" t="s">
        <v>20537</v>
      </c>
      <c r="C9" s="33" t="s">
        <v>18458</v>
      </c>
      <c r="D9" s="16" t="s">
        <v>20532</v>
      </c>
      <c r="E9" s="18" t="s">
        <v>26</v>
      </c>
      <c r="F9" s="34">
        <v>41106</v>
      </c>
      <c r="G9" s="20" t="s">
        <v>19058</v>
      </c>
      <c r="H9" s="34">
        <v>41271</v>
      </c>
      <c r="I9" s="20" t="s">
        <v>20922</v>
      </c>
      <c r="J9" s="21">
        <v>269359</v>
      </c>
      <c r="K9" s="21">
        <v>269359</v>
      </c>
      <c r="L9" s="21">
        <v>269359</v>
      </c>
      <c r="M9" s="21">
        <v>269359</v>
      </c>
      <c r="N9" s="21"/>
      <c r="O9" s="21"/>
      <c r="P9" s="21"/>
      <c r="Q9" s="79">
        <v>0</v>
      </c>
      <c r="R9" s="21"/>
      <c r="S9" s="21"/>
      <c r="T9" s="21"/>
      <c r="U9" s="79">
        <v>0</v>
      </c>
      <c r="V9" s="21">
        <v>1473</v>
      </c>
      <c r="W9" s="21"/>
      <c r="X9" s="51"/>
    </row>
    <row r="10" spans="2:24" x14ac:dyDescent="0.2">
      <c r="B10" s="14" t="s">
        <v>20535</v>
      </c>
      <c r="C10" s="33" t="s">
        <v>25289</v>
      </c>
      <c r="D10" s="16" t="s">
        <v>25288</v>
      </c>
      <c r="E10" s="18" t="s">
        <v>26</v>
      </c>
      <c r="F10" s="28">
        <v>40926</v>
      </c>
      <c r="G10" s="20" t="s">
        <v>18973</v>
      </c>
      <c r="H10" s="28">
        <v>40926</v>
      </c>
      <c r="I10" s="20" t="s">
        <v>19019</v>
      </c>
      <c r="J10" s="21">
        <v>4850000</v>
      </c>
      <c r="K10" s="21">
        <v>4901602</v>
      </c>
      <c r="L10" s="21">
        <v>4895469</v>
      </c>
      <c r="M10" s="21">
        <v>4901589</v>
      </c>
      <c r="N10" s="21"/>
      <c r="O10" s="21">
        <v>-13</v>
      </c>
      <c r="P10" s="21"/>
      <c r="Q10" s="79">
        <v>-13</v>
      </c>
      <c r="R10" s="21"/>
      <c r="S10" s="21"/>
      <c r="T10" s="21">
        <v>-6120</v>
      </c>
      <c r="U10" s="79">
        <v>-6120</v>
      </c>
      <c r="V10" s="21">
        <v>18387</v>
      </c>
      <c r="W10" s="21">
        <v>18387</v>
      </c>
      <c r="X10" s="51"/>
    </row>
    <row r="11" spans="2:24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  <c r="M11" s="12" t="s">
        <v>24</v>
      </c>
      <c r="N11" s="12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  <c r="V11" s="12" t="s">
        <v>24</v>
      </c>
      <c r="W11" s="12" t="s">
        <v>24</v>
      </c>
      <c r="X11" s="12" t="s">
        <v>24</v>
      </c>
    </row>
    <row r="12" spans="2:24" ht="25.5" x14ac:dyDescent="0.2">
      <c r="B12" s="126" t="s">
        <v>38</v>
      </c>
      <c r="C12" s="24" t="s">
        <v>20523</v>
      </c>
      <c r="D12" s="53"/>
      <c r="E12" s="51"/>
      <c r="F12" s="51"/>
      <c r="G12" s="51"/>
      <c r="H12" s="51"/>
      <c r="I12" s="51"/>
      <c r="J12" s="79">
        <f>SUM(SCDPT5!J7:'SCDPT5'!J11)</f>
        <v>5327692</v>
      </c>
      <c r="K12" s="79">
        <f>SUM(SCDPT5!K7:'SCDPT5'!K11)</f>
        <v>5379294</v>
      </c>
      <c r="L12" s="79">
        <f>SUM(SCDPT5!L7:'SCDPT5'!L11)</f>
        <v>5373161</v>
      </c>
      <c r="M12" s="79">
        <f>SUM(SCDPT5!M7:'SCDPT5'!M11)</f>
        <v>5379281</v>
      </c>
      <c r="N12" s="79">
        <f>SUM(SCDPT5!N7:'SCDPT5'!N11)</f>
        <v>0</v>
      </c>
      <c r="O12" s="79">
        <f>SUM(SCDPT5!O7:'SCDPT5'!O11)</f>
        <v>-13</v>
      </c>
      <c r="P12" s="79">
        <f>SUM(SCDPT5!P7:'SCDPT5'!P11)</f>
        <v>0</v>
      </c>
      <c r="Q12" s="79">
        <f>SUM(SCDPT5!Q7:'SCDPT5'!Q11)</f>
        <v>-13</v>
      </c>
      <c r="R12" s="79">
        <f>SUM(SCDPT5!R7:'SCDPT5'!R11)</f>
        <v>0</v>
      </c>
      <c r="S12" s="79">
        <f>SUM(SCDPT5!S7:'SCDPT5'!S11)</f>
        <v>0</v>
      </c>
      <c r="T12" s="79">
        <f>SUM(SCDPT5!T7:'SCDPT5'!T11)</f>
        <v>-6120</v>
      </c>
      <c r="U12" s="79">
        <f>SUM(SCDPT5!U7:'SCDPT5'!U11)</f>
        <v>-6120</v>
      </c>
      <c r="V12" s="79">
        <f>SUM(SCDPT5!V7:'SCDPT5'!V11)</f>
        <v>21056</v>
      </c>
      <c r="W12" s="79">
        <f>SUM(SCDPT5!W7:'SCDPT5'!W11)</f>
        <v>18387</v>
      </c>
      <c r="X12" s="51"/>
    </row>
    <row r="13" spans="2:24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  <c r="L13" s="12" t="s">
        <v>24</v>
      </c>
      <c r="M13" s="12" t="s">
        <v>24</v>
      </c>
      <c r="N13" s="12" t="s">
        <v>24</v>
      </c>
      <c r="O13" s="12" t="s">
        <v>24</v>
      </c>
      <c r="P13" s="12" t="s">
        <v>24</v>
      </c>
      <c r="Q13" s="12" t="s">
        <v>24</v>
      </c>
      <c r="R13" s="12" t="s">
        <v>24</v>
      </c>
      <c r="S13" s="12" t="s">
        <v>24</v>
      </c>
      <c r="T13" s="12" t="s">
        <v>24</v>
      </c>
      <c r="U13" s="12" t="s">
        <v>24</v>
      </c>
      <c r="V13" s="12" t="s">
        <v>24</v>
      </c>
      <c r="W13" s="12" t="s">
        <v>24</v>
      </c>
      <c r="X13" s="12" t="s">
        <v>24</v>
      </c>
    </row>
    <row r="14" spans="2:24" x14ac:dyDescent="0.2">
      <c r="B14" s="14" t="s">
        <v>20522</v>
      </c>
      <c r="C14" s="33" t="s">
        <v>25287</v>
      </c>
      <c r="D14" s="16" t="s">
        <v>25286</v>
      </c>
      <c r="E14" s="18" t="s">
        <v>116</v>
      </c>
      <c r="F14" s="28">
        <v>40953</v>
      </c>
      <c r="G14" s="20" t="s">
        <v>19058</v>
      </c>
      <c r="H14" s="28">
        <v>41019</v>
      </c>
      <c r="I14" s="20" t="s">
        <v>25285</v>
      </c>
      <c r="J14" s="21">
        <v>2200000</v>
      </c>
      <c r="K14" s="21">
        <v>2188076</v>
      </c>
      <c r="L14" s="21">
        <v>2261600</v>
      </c>
      <c r="M14" s="21">
        <v>2188441</v>
      </c>
      <c r="N14" s="21"/>
      <c r="O14" s="21">
        <v>365</v>
      </c>
      <c r="P14" s="21"/>
      <c r="Q14" s="79">
        <f>SCDPT5!N14+SCDPT5!O14-SCDPT5!P14</f>
        <v>365</v>
      </c>
      <c r="R14" s="21"/>
      <c r="S14" s="21"/>
      <c r="T14" s="21">
        <v>73159</v>
      </c>
      <c r="U14" s="79">
        <f>SCDPT5!S14+SCDPT5!T14</f>
        <v>73159</v>
      </c>
      <c r="V14" s="21">
        <v>20213</v>
      </c>
      <c r="W14" s="21"/>
      <c r="X14" s="51"/>
    </row>
    <row r="15" spans="2:24" x14ac:dyDescent="0.2">
      <c r="B15" s="14" t="s">
        <v>20520</v>
      </c>
      <c r="C15" s="33" t="s">
        <v>25284</v>
      </c>
      <c r="D15" s="16" t="s">
        <v>25283</v>
      </c>
      <c r="E15" s="18" t="s">
        <v>116</v>
      </c>
      <c r="F15" s="34">
        <v>40968</v>
      </c>
      <c r="G15" s="20" t="s">
        <v>18973</v>
      </c>
      <c r="H15" s="34">
        <v>41022</v>
      </c>
      <c r="I15" s="20" t="s">
        <v>18973</v>
      </c>
      <c r="J15" s="21">
        <v>10000000</v>
      </c>
      <c r="K15" s="21">
        <v>10279355</v>
      </c>
      <c r="L15" s="21">
        <v>10387500</v>
      </c>
      <c r="M15" s="21">
        <v>10276701</v>
      </c>
      <c r="N15" s="21"/>
      <c r="O15" s="21">
        <v>-2654</v>
      </c>
      <c r="P15" s="21"/>
      <c r="Q15" s="79">
        <v>-2654</v>
      </c>
      <c r="R15" s="21"/>
      <c r="S15" s="21"/>
      <c r="T15" s="21">
        <v>110799</v>
      </c>
      <c r="U15" s="79">
        <v>110799</v>
      </c>
      <c r="V15" s="21">
        <v>147188</v>
      </c>
      <c r="W15" s="21">
        <v>53063</v>
      </c>
      <c r="X15" s="51"/>
    </row>
    <row r="16" spans="2:24" x14ac:dyDescent="0.2">
      <c r="B16" s="14" t="s">
        <v>24732</v>
      </c>
      <c r="C16" s="33" t="s">
        <v>25282</v>
      </c>
      <c r="D16" s="16" t="s">
        <v>25281</v>
      </c>
      <c r="E16" s="18" t="s">
        <v>116</v>
      </c>
      <c r="F16" s="34">
        <v>40934</v>
      </c>
      <c r="G16" s="20" t="s">
        <v>19058</v>
      </c>
      <c r="H16" s="34">
        <v>40935</v>
      </c>
      <c r="I16" s="20" t="s">
        <v>19019</v>
      </c>
      <c r="J16" s="21">
        <v>1000000</v>
      </c>
      <c r="K16" s="21">
        <v>1007810</v>
      </c>
      <c r="L16" s="21">
        <v>1013500</v>
      </c>
      <c r="M16" s="21">
        <v>1007809</v>
      </c>
      <c r="N16" s="21"/>
      <c r="O16" s="21">
        <v>-1</v>
      </c>
      <c r="P16" s="21"/>
      <c r="Q16" s="79">
        <v>-1</v>
      </c>
      <c r="R16" s="21"/>
      <c r="S16" s="21"/>
      <c r="T16" s="21">
        <v>5691</v>
      </c>
      <c r="U16" s="79">
        <v>5691</v>
      </c>
      <c r="V16" s="21">
        <v>12361</v>
      </c>
      <c r="W16" s="21">
        <v>12361</v>
      </c>
      <c r="X16" s="51"/>
    </row>
    <row r="17" spans="2:24" x14ac:dyDescent="0.2">
      <c r="B17" s="14" t="s">
        <v>24729</v>
      </c>
      <c r="C17" s="33" t="s">
        <v>25280</v>
      </c>
      <c r="D17" s="16" t="s">
        <v>25279</v>
      </c>
      <c r="E17" s="18" t="s">
        <v>116</v>
      </c>
      <c r="F17" s="34">
        <v>40913</v>
      </c>
      <c r="G17" s="20" t="s">
        <v>18973</v>
      </c>
      <c r="H17" s="34">
        <v>40988</v>
      </c>
      <c r="I17" s="20" t="s">
        <v>19384</v>
      </c>
      <c r="J17" s="21">
        <v>10000000</v>
      </c>
      <c r="K17" s="21">
        <v>9934012</v>
      </c>
      <c r="L17" s="21">
        <v>10150000</v>
      </c>
      <c r="M17" s="21">
        <v>9934759</v>
      </c>
      <c r="N17" s="21"/>
      <c r="O17" s="21">
        <v>747</v>
      </c>
      <c r="P17" s="21"/>
      <c r="Q17" s="79">
        <v>747</v>
      </c>
      <c r="R17" s="21"/>
      <c r="S17" s="21"/>
      <c r="T17" s="21">
        <v>215241</v>
      </c>
      <c r="U17" s="79">
        <v>215241</v>
      </c>
      <c r="V17" s="21">
        <v>77535</v>
      </c>
      <c r="W17" s="21">
        <v>2606</v>
      </c>
      <c r="X17" s="51"/>
    </row>
    <row r="18" spans="2:24" x14ac:dyDescent="0.2">
      <c r="B18" s="11" t="s">
        <v>24</v>
      </c>
      <c r="C18" s="12" t="s">
        <v>24</v>
      </c>
      <c r="D18" s="13" t="s">
        <v>24</v>
      </c>
      <c r="E18" s="12" t="s">
        <v>24</v>
      </c>
      <c r="F18" s="29" t="s">
        <v>24</v>
      </c>
      <c r="G18" s="12" t="s">
        <v>24</v>
      </c>
      <c r="H18" s="29" t="s">
        <v>24</v>
      </c>
      <c r="I18" s="12" t="s">
        <v>24</v>
      </c>
      <c r="J18" s="12" t="s">
        <v>24</v>
      </c>
      <c r="K18" s="12" t="s">
        <v>24</v>
      </c>
      <c r="L18" s="12" t="s">
        <v>24</v>
      </c>
      <c r="M18" s="12" t="s">
        <v>24</v>
      </c>
      <c r="N18" s="12" t="s">
        <v>24</v>
      </c>
      <c r="O18" s="12" t="s">
        <v>24</v>
      </c>
      <c r="P18" s="12" t="s">
        <v>24</v>
      </c>
      <c r="Q18" s="12" t="s">
        <v>24</v>
      </c>
      <c r="R18" s="12" t="s">
        <v>24</v>
      </c>
      <c r="S18" s="12" t="s">
        <v>24</v>
      </c>
      <c r="T18" s="12" t="s">
        <v>24</v>
      </c>
      <c r="U18" s="12" t="s">
        <v>24</v>
      </c>
      <c r="V18" s="12" t="s">
        <v>24</v>
      </c>
      <c r="W18" s="12" t="s">
        <v>24</v>
      </c>
      <c r="X18" s="12" t="s">
        <v>24</v>
      </c>
    </row>
    <row r="19" spans="2:24" ht="25.5" x14ac:dyDescent="0.2">
      <c r="B19" s="126" t="s">
        <v>52</v>
      </c>
      <c r="C19" s="24" t="s">
        <v>20518</v>
      </c>
      <c r="D19" s="53"/>
      <c r="E19" s="51"/>
      <c r="F19" s="59"/>
      <c r="G19" s="51"/>
      <c r="H19" s="59"/>
      <c r="I19" s="51"/>
      <c r="J19" s="79">
        <f>SUM(SCDPT5!J13:'SCDPT5'!J18)</f>
        <v>23200000</v>
      </c>
      <c r="K19" s="79">
        <f>SUM(SCDPT5!K13:'SCDPT5'!K18)</f>
        <v>23409253</v>
      </c>
      <c r="L19" s="79">
        <f>SUM(SCDPT5!L13:'SCDPT5'!L18)</f>
        <v>23812600</v>
      </c>
      <c r="M19" s="79">
        <f>SUM(SCDPT5!M13:'SCDPT5'!M18)</f>
        <v>23407710</v>
      </c>
      <c r="N19" s="79">
        <f>SUM(SCDPT5!N13:'SCDPT5'!N18)</f>
        <v>0</v>
      </c>
      <c r="O19" s="79">
        <f>SUM(SCDPT5!O13:'SCDPT5'!O18)</f>
        <v>-1543</v>
      </c>
      <c r="P19" s="79">
        <f>SUM(SCDPT5!P13:'SCDPT5'!P18)</f>
        <v>0</v>
      </c>
      <c r="Q19" s="79">
        <f>SUM(SCDPT5!Q13:'SCDPT5'!Q18)</f>
        <v>-1543</v>
      </c>
      <c r="R19" s="79">
        <f>SUM(SCDPT5!R13:'SCDPT5'!R18)</f>
        <v>0</v>
      </c>
      <c r="S19" s="79">
        <f>SUM(SCDPT5!S13:'SCDPT5'!S18)</f>
        <v>0</v>
      </c>
      <c r="T19" s="79">
        <f>SUM(SCDPT5!T13:'SCDPT5'!T18)</f>
        <v>404890</v>
      </c>
      <c r="U19" s="79">
        <f>SUM(SCDPT5!U13:'SCDPT5'!U18)</f>
        <v>404890</v>
      </c>
      <c r="V19" s="79">
        <f>SUM(SCDPT5!V13:'SCDPT5'!V18)</f>
        <v>257297</v>
      </c>
      <c r="W19" s="79">
        <f>SUM(SCDPT5!W13:'SCDPT5'!W18)</f>
        <v>68030</v>
      </c>
      <c r="X19" s="51"/>
    </row>
    <row r="20" spans="2:24" x14ac:dyDescent="0.2">
      <c r="B20" s="11" t="s">
        <v>24</v>
      </c>
      <c r="C20" s="12" t="s">
        <v>24</v>
      </c>
      <c r="D20" s="13" t="s">
        <v>24</v>
      </c>
      <c r="E20" s="12" t="s">
        <v>24</v>
      </c>
      <c r="F20" s="29" t="s">
        <v>24</v>
      </c>
      <c r="G20" s="12" t="s">
        <v>24</v>
      </c>
      <c r="H20" s="29" t="s">
        <v>24</v>
      </c>
      <c r="I20" s="12" t="s">
        <v>24</v>
      </c>
      <c r="J20" s="12" t="s">
        <v>24</v>
      </c>
      <c r="K20" s="12" t="s">
        <v>24</v>
      </c>
      <c r="L20" s="12" t="s">
        <v>24</v>
      </c>
      <c r="M20" s="12" t="s">
        <v>24</v>
      </c>
      <c r="N20" s="12" t="s">
        <v>24</v>
      </c>
      <c r="O20" s="12" t="s">
        <v>24</v>
      </c>
      <c r="P20" s="12" t="s">
        <v>24</v>
      </c>
      <c r="Q20" s="12" t="s">
        <v>24</v>
      </c>
      <c r="R20" s="12" t="s">
        <v>24</v>
      </c>
      <c r="S20" s="12" t="s">
        <v>24</v>
      </c>
      <c r="T20" s="12" t="s">
        <v>24</v>
      </c>
      <c r="U20" s="12" t="s">
        <v>24</v>
      </c>
      <c r="V20" s="12" t="s">
        <v>24</v>
      </c>
      <c r="W20" s="12" t="s">
        <v>24</v>
      </c>
      <c r="X20" s="12" t="s">
        <v>24</v>
      </c>
    </row>
    <row r="21" spans="2:24" x14ac:dyDescent="0.2">
      <c r="B21" s="14" t="s">
        <v>25278</v>
      </c>
      <c r="C21" s="33" t="s">
        <v>26</v>
      </c>
      <c r="D21" s="16" t="s">
        <v>26</v>
      </c>
      <c r="E21" s="18" t="s">
        <v>26</v>
      </c>
      <c r="F21" s="31"/>
      <c r="G21" s="20" t="s">
        <v>26</v>
      </c>
      <c r="H21" s="31"/>
      <c r="I21" s="20" t="s">
        <v>26</v>
      </c>
      <c r="J21" s="21"/>
      <c r="K21" s="21"/>
      <c r="L21" s="21"/>
      <c r="M21" s="21"/>
      <c r="N21" s="21"/>
      <c r="O21" s="21"/>
      <c r="P21" s="21"/>
      <c r="Q21" s="79"/>
      <c r="R21" s="21"/>
      <c r="S21" s="21"/>
      <c r="T21" s="21"/>
      <c r="U21" s="79"/>
      <c r="V21" s="21"/>
      <c r="W21" s="21"/>
      <c r="X21" s="114" t="s">
        <v>26</v>
      </c>
    </row>
    <row r="22" spans="2:24" x14ac:dyDescent="0.2">
      <c r="B22" s="11" t="s">
        <v>24</v>
      </c>
      <c r="C22" s="12" t="s">
        <v>24</v>
      </c>
      <c r="D22" s="13" t="s">
        <v>24</v>
      </c>
      <c r="E22" s="12" t="s">
        <v>24</v>
      </c>
      <c r="F22" s="29" t="s">
        <v>24</v>
      </c>
      <c r="G22" s="12" t="s">
        <v>24</v>
      </c>
      <c r="H22" s="29" t="s">
        <v>24</v>
      </c>
      <c r="I22" s="12" t="s">
        <v>24</v>
      </c>
      <c r="J22" s="12" t="s">
        <v>24</v>
      </c>
      <c r="K22" s="12" t="s">
        <v>24</v>
      </c>
      <c r="L22" s="12" t="s">
        <v>24</v>
      </c>
      <c r="M22" s="12" t="s">
        <v>24</v>
      </c>
      <c r="N22" s="12" t="s">
        <v>24</v>
      </c>
      <c r="O22" s="12" t="s">
        <v>24</v>
      </c>
      <c r="P22" s="12" t="s">
        <v>24</v>
      </c>
      <c r="Q22" s="12" t="s">
        <v>24</v>
      </c>
      <c r="R22" s="12" t="s">
        <v>24</v>
      </c>
      <c r="S22" s="12" t="s">
        <v>24</v>
      </c>
      <c r="T22" s="12" t="s">
        <v>24</v>
      </c>
      <c r="U22" s="12" t="s">
        <v>24</v>
      </c>
      <c r="V22" s="12" t="s">
        <v>24</v>
      </c>
      <c r="W22" s="12" t="s">
        <v>24</v>
      </c>
      <c r="X22" s="12" t="s">
        <v>24</v>
      </c>
    </row>
    <row r="23" spans="2:24" ht="38.25" x14ac:dyDescent="0.2">
      <c r="B23" s="126" t="s">
        <v>66</v>
      </c>
      <c r="C23" s="24" t="s">
        <v>20515</v>
      </c>
      <c r="D23" s="53"/>
      <c r="E23" s="51"/>
      <c r="F23" s="59"/>
      <c r="G23" s="51"/>
      <c r="H23" s="59"/>
      <c r="I23" s="51"/>
      <c r="J23" s="79">
        <f>SUM(SCDPT5!J20:'SCDPT5'!J22)</f>
        <v>0</v>
      </c>
      <c r="K23" s="79">
        <f>SUM(SCDPT5!K20:'SCDPT5'!K22)</f>
        <v>0</v>
      </c>
      <c r="L23" s="79">
        <f>SUM(SCDPT5!L20:'SCDPT5'!L22)</f>
        <v>0</v>
      </c>
      <c r="M23" s="79">
        <f>SUM(SCDPT5!M20:'SCDPT5'!M22)</f>
        <v>0</v>
      </c>
      <c r="N23" s="79">
        <f>SUM(SCDPT5!N20:'SCDPT5'!N22)</f>
        <v>0</v>
      </c>
      <c r="O23" s="79">
        <f>SUM(SCDPT5!O20:'SCDPT5'!O22)</f>
        <v>0</v>
      </c>
      <c r="P23" s="79">
        <f>SUM(SCDPT5!P20:'SCDPT5'!P22)</f>
        <v>0</v>
      </c>
      <c r="Q23" s="79">
        <f>SUM(SCDPT5!Q20:'SCDPT5'!Q22)</f>
        <v>0</v>
      </c>
      <c r="R23" s="79">
        <f>SUM(SCDPT5!R20:'SCDPT5'!R22)</f>
        <v>0</v>
      </c>
      <c r="S23" s="79">
        <f>SUM(SCDPT5!S20:'SCDPT5'!S22)</f>
        <v>0</v>
      </c>
      <c r="T23" s="79">
        <f>SUM(SCDPT5!T20:'SCDPT5'!T22)</f>
        <v>0</v>
      </c>
      <c r="U23" s="79">
        <f>SUM(SCDPT5!U20:'SCDPT5'!U22)</f>
        <v>0</v>
      </c>
      <c r="V23" s="79">
        <f>SUM(SCDPT5!V20:'SCDPT5'!V22)</f>
        <v>0</v>
      </c>
      <c r="W23" s="79">
        <f>SUM(SCDPT5!W20:'SCDPT5'!W22)</f>
        <v>0</v>
      </c>
      <c r="X23" s="51"/>
    </row>
    <row r="24" spans="2:24" x14ac:dyDescent="0.2">
      <c r="B24" s="11" t="s">
        <v>24</v>
      </c>
      <c r="C24" s="12" t="s">
        <v>24</v>
      </c>
      <c r="D24" s="13" t="s">
        <v>24</v>
      </c>
      <c r="E24" s="12" t="s">
        <v>24</v>
      </c>
      <c r="F24" s="29" t="s">
        <v>24</v>
      </c>
      <c r="G24" s="12" t="s">
        <v>24</v>
      </c>
      <c r="H24" s="29" t="s">
        <v>24</v>
      </c>
      <c r="I24" s="12" t="s">
        <v>24</v>
      </c>
      <c r="J24" s="12" t="s">
        <v>24</v>
      </c>
      <c r="K24" s="12" t="s">
        <v>24</v>
      </c>
      <c r="L24" s="12" t="s">
        <v>24</v>
      </c>
      <c r="M24" s="12" t="s">
        <v>24</v>
      </c>
      <c r="N24" s="12" t="s">
        <v>24</v>
      </c>
      <c r="O24" s="12" t="s">
        <v>24</v>
      </c>
      <c r="P24" s="12" t="s">
        <v>24</v>
      </c>
      <c r="Q24" s="12" t="s">
        <v>24</v>
      </c>
      <c r="R24" s="12" t="s">
        <v>24</v>
      </c>
      <c r="S24" s="12" t="s">
        <v>24</v>
      </c>
      <c r="T24" s="12" t="s">
        <v>24</v>
      </c>
      <c r="U24" s="12" t="s">
        <v>24</v>
      </c>
      <c r="V24" s="12" t="s">
        <v>24</v>
      </c>
      <c r="W24" s="12" t="s">
        <v>24</v>
      </c>
      <c r="X24" s="12" t="s">
        <v>24</v>
      </c>
    </row>
    <row r="25" spans="2:24" x14ac:dyDescent="0.2">
      <c r="B25" s="14" t="s">
        <v>25277</v>
      </c>
      <c r="C25" s="33" t="s">
        <v>26</v>
      </c>
      <c r="D25" s="16" t="s">
        <v>26</v>
      </c>
      <c r="E25" s="18" t="s">
        <v>26</v>
      </c>
      <c r="F25" s="31"/>
      <c r="G25" s="20" t="s">
        <v>26</v>
      </c>
      <c r="H25" s="31"/>
      <c r="I25" s="20" t="s">
        <v>26</v>
      </c>
      <c r="J25" s="21"/>
      <c r="K25" s="21"/>
      <c r="L25" s="21"/>
      <c r="M25" s="21"/>
      <c r="N25" s="21"/>
      <c r="O25" s="21"/>
      <c r="P25" s="21"/>
      <c r="Q25" s="79"/>
      <c r="R25" s="21"/>
      <c r="S25" s="21"/>
      <c r="T25" s="21"/>
      <c r="U25" s="79"/>
      <c r="V25" s="21"/>
      <c r="W25" s="21"/>
      <c r="X25" s="114" t="s">
        <v>26</v>
      </c>
    </row>
    <row r="26" spans="2:24" x14ac:dyDescent="0.2">
      <c r="B26" s="11" t="s">
        <v>24</v>
      </c>
      <c r="C26" s="12" t="s">
        <v>24</v>
      </c>
      <c r="D26" s="13" t="s">
        <v>24</v>
      </c>
      <c r="E26" s="12" t="s">
        <v>24</v>
      </c>
      <c r="F26" s="29" t="s">
        <v>24</v>
      </c>
      <c r="G26" s="12" t="s">
        <v>24</v>
      </c>
      <c r="H26" s="29" t="s">
        <v>24</v>
      </c>
      <c r="I26" s="12" t="s">
        <v>24</v>
      </c>
      <c r="J26" s="12" t="s">
        <v>24</v>
      </c>
      <c r="K26" s="12" t="s">
        <v>24</v>
      </c>
      <c r="L26" s="12" t="s">
        <v>24</v>
      </c>
      <c r="M26" s="12" t="s">
        <v>24</v>
      </c>
      <c r="N26" s="12" t="s">
        <v>24</v>
      </c>
      <c r="O26" s="12" t="s">
        <v>24</v>
      </c>
      <c r="P26" s="12" t="s">
        <v>24</v>
      </c>
      <c r="Q26" s="12" t="s">
        <v>24</v>
      </c>
      <c r="R26" s="12" t="s">
        <v>24</v>
      </c>
      <c r="S26" s="12" t="s">
        <v>24</v>
      </c>
      <c r="T26" s="12" t="s">
        <v>24</v>
      </c>
      <c r="U26" s="12" t="s">
        <v>24</v>
      </c>
      <c r="V26" s="12" t="s">
        <v>24</v>
      </c>
      <c r="W26" s="12" t="s">
        <v>24</v>
      </c>
      <c r="X26" s="12" t="s">
        <v>24</v>
      </c>
    </row>
    <row r="27" spans="2:24" ht="51" x14ac:dyDescent="0.2">
      <c r="B27" s="126" t="s">
        <v>80</v>
      </c>
      <c r="C27" s="24" t="s">
        <v>20485</v>
      </c>
      <c r="D27" s="53"/>
      <c r="E27" s="51"/>
      <c r="F27" s="59"/>
      <c r="G27" s="51"/>
      <c r="H27" s="59"/>
      <c r="I27" s="51"/>
      <c r="J27" s="79">
        <f>SUM(SCDPT5!J24:'SCDPT5'!J26)</f>
        <v>0</v>
      </c>
      <c r="K27" s="79">
        <f>SUM(SCDPT5!K24:'SCDPT5'!K26)</f>
        <v>0</v>
      </c>
      <c r="L27" s="79">
        <f>SUM(SCDPT5!L24:'SCDPT5'!L26)</f>
        <v>0</v>
      </c>
      <c r="M27" s="79">
        <f>SUM(SCDPT5!M24:'SCDPT5'!M26)</f>
        <v>0</v>
      </c>
      <c r="N27" s="79">
        <f>SUM(SCDPT5!N24:'SCDPT5'!N26)</f>
        <v>0</v>
      </c>
      <c r="O27" s="79">
        <f>SUM(SCDPT5!O24:'SCDPT5'!O26)</f>
        <v>0</v>
      </c>
      <c r="P27" s="79">
        <f>SUM(SCDPT5!P24:'SCDPT5'!P26)</f>
        <v>0</v>
      </c>
      <c r="Q27" s="79">
        <f>SUM(SCDPT5!Q24:'SCDPT5'!Q26)</f>
        <v>0</v>
      </c>
      <c r="R27" s="79">
        <f>SUM(SCDPT5!R24:'SCDPT5'!R26)</f>
        <v>0</v>
      </c>
      <c r="S27" s="79">
        <f>SUM(SCDPT5!S24:'SCDPT5'!S26)</f>
        <v>0</v>
      </c>
      <c r="T27" s="79">
        <f>SUM(SCDPT5!T24:'SCDPT5'!T26)</f>
        <v>0</v>
      </c>
      <c r="U27" s="79">
        <f>SUM(SCDPT5!U24:'SCDPT5'!U26)</f>
        <v>0</v>
      </c>
      <c r="V27" s="79">
        <f>SUM(SCDPT5!V24:'SCDPT5'!V26)</f>
        <v>0</v>
      </c>
      <c r="W27" s="79">
        <f>SUM(SCDPT5!W24:'SCDPT5'!W26)</f>
        <v>0</v>
      </c>
      <c r="X27" s="51"/>
    </row>
    <row r="28" spans="2:24" x14ac:dyDescent="0.2">
      <c r="B28" s="11" t="s">
        <v>24</v>
      </c>
      <c r="C28" s="12" t="s">
        <v>24</v>
      </c>
      <c r="D28" s="13" t="s">
        <v>24</v>
      </c>
      <c r="E28" s="12" t="s">
        <v>24</v>
      </c>
      <c r="F28" s="29" t="s">
        <v>24</v>
      </c>
      <c r="G28" s="12" t="s">
        <v>24</v>
      </c>
      <c r="H28" s="29" t="s">
        <v>24</v>
      </c>
      <c r="I28" s="12" t="s">
        <v>24</v>
      </c>
      <c r="J28" s="12" t="s">
        <v>24</v>
      </c>
      <c r="K28" s="12" t="s">
        <v>24</v>
      </c>
      <c r="L28" s="12" t="s">
        <v>24</v>
      </c>
      <c r="M28" s="12" t="s">
        <v>24</v>
      </c>
      <c r="N28" s="12" t="s">
        <v>24</v>
      </c>
      <c r="O28" s="12" t="s">
        <v>24</v>
      </c>
      <c r="P28" s="12" t="s">
        <v>24</v>
      </c>
      <c r="Q28" s="12" t="s">
        <v>24</v>
      </c>
      <c r="R28" s="12" t="s">
        <v>24</v>
      </c>
      <c r="S28" s="12" t="s">
        <v>24</v>
      </c>
      <c r="T28" s="12" t="s">
        <v>24</v>
      </c>
      <c r="U28" s="12" t="s">
        <v>24</v>
      </c>
      <c r="V28" s="12" t="s">
        <v>24</v>
      </c>
      <c r="W28" s="12" t="s">
        <v>24</v>
      </c>
      <c r="X28" s="12" t="s">
        <v>24</v>
      </c>
    </row>
    <row r="29" spans="2:24" x14ac:dyDescent="0.2">
      <c r="B29" s="14" t="s">
        <v>20484</v>
      </c>
      <c r="C29" s="33" t="s">
        <v>15594</v>
      </c>
      <c r="D29" s="16" t="s">
        <v>20391</v>
      </c>
      <c r="E29" s="18" t="s">
        <v>26</v>
      </c>
      <c r="F29" s="34">
        <v>41109</v>
      </c>
      <c r="G29" s="20" t="s">
        <v>19131</v>
      </c>
      <c r="H29" s="34">
        <v>41244</v>
      </c>
      <c r="I29" s="20" t="s">
        <v>21186</v>
      </c>
      <c r="J29" s="21">
        <v>848414</v>
      </c>
      <c r="K29" s="21">
        <v>885532</v>
      </c>
      <c r="L29" s="21">
        <v>848414</v>
      </c>
      <c r="M29" s="21">
        <v>848414</v>
      </c>
      <c r="N29" s="21"/>
      <c r="O29" s="21">
        <v>-37118</v>
      </c>
      <c r="P29" s="21"/>
      <c r="Q29" s="79">
        <f>SCDPT5!N29+SCDPT5!O29-SCDPT5!P29</f>
        <v>-37118</v>
      </c>
      <c r="R29" s="21"/>
      <c r="S29" s="21"/>
      <c r="T29" s="21"/>
      <c r="U29" s="79">
        <f>SCDPT5!S29+SCDPT5!T29</f>
        <v>0</v>
      </c>
      <c r="V29" s="21">
        <v>5678</v>
      </c>
      <c r="W29" s="21">
        <v>1355</v>
      </c>
      <c r="X29" s="114" t="s">
        <v>13736</v>
      </c>
    </row>
    <row r="30" spans="2:24" x14ac:dyDescent="0.2">
      <c r="B30" s="14" t="s">
        <v>20482</v>
      </c>
      <c r="C30" s="33" t="s">
        <v>15204</v>
      </c>
      <c r="D30" s="16" t="s">
        <v>20389</v>
      </c>
      <c r="E30" s="18" t="s">
        <v>26</v>
      </c>
      <c r="F30" s="34">
        <v>41053</v>
      </c>
      <c r="G30" s="20" t="s">
        <v>19092</v>
      </c>
      <c r="H30" s="34">
        <v>41244</v>
      </c>
      <c r="I30" s="20" t="s">
        <v>21186</v>
      </c>
      <c r="J30" s="21">
        <v>1499203</v>
      </c>
      <c r="K30" s="21">
        <v>1566199</v>
      </c>
      <c r="L30" s="21">
        <v>1499203</v>
      </c>
      <c r="M30" s="21">
        <v>1499203</v>
      </c>
      <c r="N30" s="21"/>
      <c r="O30" s="21">
        <v>-66996</v>
      </c>
      <c r="P30" s="21"/>
      <c r="Q30" s="79">
        <v>-66996</v>
      </c>
      <c r="R30" s="21"/>
      <c r="S30" s="21"/>
      <c r="T30" s="21"/>
      <c r="U30" s="79">
        <v>0</v>
      </c>
      <c r="V30" s="21">
        <v>15593</v>
      </c>
      <c r="W30" s="21">
        <v>3623</v>
      </c>
      <c r="X30" s="114" t="s">
        <v>13736</v>
      </c>
    </row>
    <row r="31" spans="2:24" x14ac:dyDescent="0.2">
      <c r="B31" s="14" t="s">
        <v>20480</v>
      </c>
      <c r="C31" s="33" t="s">
        <v>15141</v>
      </c>
      <c r="D31" s="16" t="s">
        <v>20383</v>
      </c>
      <c r="E31" s="18" t="s">
        <v>26</v>
      </c>
      <c r="F31" s="34">
        <v>41053</v>
      </c>
      <c r="G31" s="20" t="s">
        <v>19053</v>
      </c>
      <c r="H31" s="34">
        <v>41244</v>
      </c>
      <c r="I31" s="20" t="s">
        <v>21186</v>
      </c>
      <c r="J31" s="21">
        <v>409022</v>
      </c>
      <c r="K31" s="21">
        <v>427556</v>
      </c>
      <c r="L31" s="21">
        <v>409022</v>
      </c>
      <c r="M31" s="21">
        <v>409022</v>
      </c>
      <c r="N31" s="21"/>
      <c r="O31" s="21">
        <v>-18534</v>
      </c>
      <c r="P31" s="21"/>
      <c r="Q31" s="79">
        <v>-18534</v>
      </c>
      <c r="R31" s="21"/>
      <c r="S31" s="21"/>
      <c r="T31" s="21"/>
      <c r="U31" s="79">
        <v>0</v>
      </c>
      <c r="V31" s="21">
        <v>6421</v>
      </c>
      <c r="W31" s="21">
        <v>1153</v>
      </c>
      <c r="X31" s="114" t="s">
        <v>13736</v>
      </c>
    </row>
    <row r="32" spans="2:24" x14ac:dyDescent="0.2">
      <c r="B32" s="14" t="s">
        <v>20478</v>
      </c>
      <c r="C32" s="33" t="s">
        <v>15138</v>
      </c>
      <c r="D32" s="16" t="s">
        <v>20381</v>
      </c>
      <c r="E32" s="18" t="s">
        <v>26</v>
      </c>
      <c r="F32" s="34">
        <v>41079</v>
      </c>
      <c r="G32" s="20" t="s">
        <v>19019</v>
      </c>
      <c r="H32" s="34">
        <v>41244</v>
      </c>
      <c r="I32" s="20" t="s">
        <v>21186</v>
      </c>
      <c r="J32" s="21">
        <v>347202</v>
      </c>
      <c r="K32" s="21">
        <v>366841</v>
      </c>
      <c r="L32" s="21">
        <v>347202</v>
      </c>
      <c r="M32" s="21">
        <v>347202</v>
      </c>
      <c r="N32" s="21"/>
      <c r="O32" s="21">
        <v>-19639</v>
      </c>
      <c r="P32" s="21"/>
      <c r="Q32" s="79">
        <v>-19639</v>
      </c>
      <c r="R32" s="21"/>
      <c r="S32" s="21"/>
      <c r="T32" s="21"/>
      <c r="U32" s="79">
        <v>0</v>
      </c>
      <c r="V32" s="21">
        <v>4227</v>
      </c>
      <c r="W32" s="21">
        <v>709</v>
      </c>
      <c r="X32" s="114" t="s">
        <v>13736</v>
      </c>
    </row>
    <row r="33" spans="2:24" x14ac:dyDescent="0.2">
      <c r="B33" s="14" t="s">
        <v>20476</v>
      </c>
      <c r="C33" s="33" t="s">
        <v>15135</v>
      </c>
      <c r="D33" s="16" t="s">
        <v>20379</v>
      </c>
      <c r="E33" s="18" t="s">
        <v>26</v>
      </c>
      <c r="F33" s="34">
        <v>41232</v>
      </c>
      <c r="G33" s="20" t="s">
        <v>19131</v>
      </c>
      <c r="H33" s="34">
        <v>41244</v>
      </c>
      <c r="I33" s="20" t="s">
        <v>21186</v>
      </c>
      <c r="J33" s="21">
        <v>50458</v>
      </c>
      <c r="K33" s="21">
        <v>53011</v>
      </c>
      <c r="L33" s="21">
        <v>50458</v>
      </c>
      <c r="M33" s="21">
        <v>50458</v>
      </c>
      <c r="N33" s="21"/>
      <c r="O33" s="21">
        <v>-2552</v>
      </c>
      <c r="P33" s="21"/>
      <c r="Q33" s="79">
        <v>-2552</v>
      </c>
      <c r="R33" s="21"/>
      <c r="S33" s="21"/>
      <c r="T33" s="21"/>
      <c r="U33" s="79">
        <v>0</v>
      </c>
      <c r="V33" s="21">
        <v>126</v>
      </c>
      <c r="W33" s="21">
        <v>93</v>
      </c>
      <c r="X33" s="114" t="s">
        <v>13736</v>
      </c>
    </row>
    <row r="34" spans="2:24" x14ac:dyDescent="0.2">
      <c r="B34" s="14" t="s">
        <v>20474</v>
      </c>
      <c r="C34" s="33" t="s">
        <v>15132</v>
      </c>
      <c r="D34" s="16" t="s">
        <v>20377</v>
      </c>
      <c r="E34" s="18" t="s">
        <v>26</v>
      </c>
      <c r="F34" s="34">
        <v>41232</v>
      </c>
      <c r="G34" s="20" t="s">
        <v>19131</v>
      </c>
      <c r="H34" s="34">
        <v>41244</v>
      </c>
      <c r="I34" s="20" t="s">
        <v>21186</v>
      </c>
      <c r="J34" s="21">
        <v>13962</v>
      </c>
      <c r="K34" s="21">
        <v>15012</v>
      </c>
      <c r="L34" s="21">
        <v>13962</v>
      </c>
      <c r="M34" s="21">
        <v>13962</v>
      </c>
      <c r="N34" s="21"/>
      <c r="O34" s="21">
        <v>-1050</v>
      </c>
      <c r="P34" s="21"/>
      <c r="Q34" s="79">
        <v>-1050</v>
      </c>
      <c r="R34" s="21"/>
      <c r="S34" s="21"/>
      <c r="T34" s="21"/>
      <c r="U34" s="79">
        <v>0</v>
      </c>
      <c r="V34" s="21">
        <v>41</v>
      </c>
      <c r="W34" s="21">
        <v>30</v>
      </c>
      <c r="X34" s="114" t="s">
        <v>13736</v>
      </c>
    </row>
    <row r="35" spans="2:24" x14ac:dyDescent="0.2">
      <c r="B35" s="14" t="s">
        <v>20472</v>
      </c>
      <c r="C35" s="33" t="s">
        <v>13710</v>
      </c>
      <c r="D35" s="16" t="s">
        <v>20361</v>
      </c>
      <c r="E35" s="18" t="s">
        <v>26</v>
      </c>
      <c r="F35" s="34">
        <v>40932</v>
      </c>
      <c r="G35" s="20" t="s">
        <v>19092</v>
      </c>
      <c r="H35" s="34">
        <v>41244</v>
      </c>
      <c r="I35" s="20" t="s">
        <v>21186</v>
      </c>
      <c r="J35" s="21"/>
      <c r="K35" s="21">
        <v>54757</v>
      </c>
      <c r="L35" s="21"/>
      <c r="M35" s="21"/>
      <c r="N35" s="21"/>
      <c r="O35" s="21">
        <v>-54757</v>
      </c>
      <c r="P35" s="21"/>
      <c r="Q35" s="79">
        <v>-54757</v>
      </c>
      <c r="R35" s="21"/>
      <c r="S35" s="21"/>
      <c r="T35" s="21"/>
      <c r="U35" s="79">
        <v>0</v>
      </c>
      <c r="V35" s="21">
        <v>5037</v>
      </c>
      <c r="W35" s="21">
        <v>172</v>
      </c>
      <c r="X35" s="114" t="s">
        <v>13682</v>
      </c>
    </row>
    <row r="36" spans="2:24" x14ac:dyDescent="0.2">
      <c r="B36" s="14" t="s">
        <v>20470</v>
      </c>
      <c r="C36" s="33" t="s">
        <v>13706</v>
      </c>
      <c r="D36" s="16" t="s">
        <v>20357</v>
      </c>
      <c r="E36" s="18" t="s">
        <v>26</v>
      </c>
      <c r="F36" s="34">
        <v>40953</v>
      </c>
      <c r="G36" s="20" t="s">
        <v>18982</v>
      </c>
      <c r="H36" s="34">
        <v>41244</v>
      </c>
      <c r="I36" s="20" t="s">
        <v>21186</v>
      </c>
      <c r="J36" s="21"/>
      <c r="K36" s="21">
        <v>24859</v>
      </c>
      <c r="L36" s="21"/>
      <c r="M36" s="21"/>
      <c r="N36" s="21"/>
      <c r="O36" s="21">
        <v>-24859</v>
      </c>
      <c r="P36" s="21"/>
      <c r="Q36" s="79">
        <v>-24859</v>
      </c>
      <c r="R36" s="21"/>
      <c r="S36" s="21"/>
      <c r="T36" s="21"/>
      <c r="U36" s="79">
        <v>0</v>
      </c>
      <c r="V36" s="21">
        <v>2186</v>
      </c>
      <c r="W36" s="21">
        <v>342</v>
      </c>
      <c r="X36" s="114" t="s">
        <v>13682</v>
      </c>
    </row>
    <row r="37" spans="2:24" x14ac:dyDescent="0.2">
      <c r="B37" s="14" t="s">
        <v>20468</v>
      </c>
      <c r="C37" s="33" t="s">
        <v>13704</v>
      </c>
      <c r="D37" s="16" t="s">
        <v>20355</v>
      </c>
      <c r="E37" s="18" t="s">
        <v>26</v>
      </c>
      <c r="F37" s="34">
        <v>40975</v>
      </c>
      <c r="G37" s="20" t="s">
        <v>18985</v>
      </c>
      <c r="H37" s="34">
        <v>41244</v>
      </c>
      <c r="I37" s="20" t="s">
        <v>21186</v>
      </c>
      <c r="J37" s="21"/>
      <c r="K37" s="21">
        <v>46581</v>
      </c>
      <c r="L37" s="21"/>
      <c r="M37" s="21"/>
      <c r="N37" s="21"/>
      <c r="O37" s="21">
        <v>-46581</v>
      </c>
      <c r="P37" s="21"/>
      <c r="Q37" s="79">
        <v>-46581</v>
      </c>
      <c r="R37" s="21"/>
      <c r="S37" s="21"/>
      <c r="T37" s="21"/>
      <c r="U37" s="79">
        <v>0</v>
      </c>
      <c r="V37" s="21">
        <v>2996</v>
      </c>
      <c r="W37" s="21">
        <v>383</v>
      </c>
      <c r="X37" s="114" t="s">
        <v>13682</v>
      </c>
    </row>
    <row r="38" spans="2:24" x14ac:dyDescent="0.2">
      <c r="B38" s="14" t="s">
        <v>20466</v>
      </c>
      <c r="C38" s="33" t="s">
        <v>13702</v>
      </c>
      <c r="D38" s="16" t="s">
        <v>20353</v>
      </c>
      <c r="E38" s="18" t="s">
        <v>26</v>
      </c>
      <c r="F38" s="34">
        <v>40994</v>
      </c>
      <c r="G38" s="20" t="s">
        <v>19131</v>
      </c>
      <c r="H38" s="34">
        <v>41244</v>
      </c>
      <c r="I38" s="20" t="s">
        <v>21186</v>
      </c>
      <c r="J38" s="21"/>
      <c r="K38" s="21">
        <v>26063</v>
      </c>
      <c r="L38" s="21"/>
      <c r="M38" s="21"/>
      <c r="N38" s="21"/>
      <c r="O38" s="21">
        <v>-26063</v>
      </c>
      <c r="P38" s="21"/>
      <c r="Q38" s="79">
        <v>-26063</v>
      </c>
      <c r="R38" s="21"/>
      <c r="S38" s="21"/>
      <c r="T38" s="21"/>
      <c r="U38" s="79">
        <v>0</v>
      </c>
      <c r="V38" s="21">
        <v>3082</v>
      </c>
      <c r="W38" s="21">
        <v>218</v>
      </c>
      <c r="X38" s="114" t="s">
        <v>13682</v>
      </c>
    </row>
    <row r="39" spans="2:24" x14ac:dyDescent="0.2">
      <c r="B39" s="14" t="s">
        <v>20464</v>
      </c>
      <c r="C39" s="33" t="s">
        <v>13699</v>
      </c>
      <c r="D39" s="16" t="s">
        <v>20349</v>
      </c>
      <c r="E39" s="18" t="s">
        <v>26</v>
      </c>
      <c r="F39" s="34">
        <v>41016</v>
      </c>
      <c r="G39" s="20" t="s">
        <v>18990</v>
      </c>
      <c r="H39" s="34">
        <v>41244</v>
      </c>
      <c r="I39" s="20" t="s">
        <v>21186</v>
      </c>
      <c r="J39" s="21"/>
      <c r="K39" s="21">
        <v>22030</v>
      </c>
      <c r="L39" s="21"/>
      <c r="M39" s="21"/>
      <c r="N39" s="21"/>
      <c r="O39" s="21">
        <v>-22030</v>
      </c>
      <c r="P39" s="21"/>
      <c r="Q39" s="79">
        <v>-22030</v>
      </c>
      <c r="R39" s="21"/>
      <c r="S39" s="21"/>
      <c r="T39" s="21"/>
      <c r="U39" s="79">
        <v>0</v>
      </c>
      <c r="V39" s="21">
        <v>1638</v>
      </c>
      <c r="W39" s="21">
        <v>279</v>
      </c>
      <c r="X39" s="114" t="s">
        <v>13682</v>
      </c>
    </row>
    <row r="40" spans="2:24" x14ac:dyDescent="0.2">
      <c r="B40" s="14" t="s">
        <v>20462</v>
      </c>
      <c r="C40" s="33" t="s">
        <v>13697</v>
      </c>
      <c r="D40" s="16" t="s">
        <v>20347</v>
      </c>
      <c r="E40" s="18" t="s">
        <v>26</v>
      </c>
      <c r="F40" s="34">
        <v>41037</v>
      </c>
      <c r="G40" s="20" t="s">
        <v>18982</v>
      </c>
      <c r="H40" s="34">
        <v>41244</v>
      </c>
      <c r="I40" s="20" t="s">
        <v>21186</v>
      </c>
      <c r="J40" s="21"/>
      <c r="K40" s="21">
        <v>57138</v>
      </c>
      <c r="L40" s="21"/>
      <c r="M40" s="21"/>
      <c r="N40" s="21"/>
      <c r="O40" s="21">
        <v>-57138</v>
      </c>
      <c r="P40" s="21"/>
      <c r="Q40" s="79">
        <v>-57138</v>
      </c>
      <c r="R40" s="21"/>
      <c r="S40" s="21"/>
      <c r="T40" s="21"/>
      <c r="U40" s="79">
        <v>0</v>
      </c>
      <c r="V40" s="21">
        <v>2954</v>
      </c>
      <c r="W40" s="21">
        <v>524</v>
      </c>
      <c r="X40" s="114" t="s">
        <v>13682</v>
      </c>
    </row>
    <row r="41" spans="2:24" x14ac:dyDescent="0.2">
      <c r="B41" s="14" t="s">
        <v>20460</v>
      </c>
      <c r="C41" s="33" t="s">
        <v>13695</v>
      </c>
      <c r="D41" s="16" t="s">
        <v>20345</v>
      </c>
      <c r="E41" s="18" t="s">
        <v>26</v>
      </c>
      <c r="F41" s="34">
        <v>41060</v>
      </c>
      <c r="G41" s="20" t="s">
        <v>18985</v>
      </c>
      <c r="H41" s="34">
        <v>41244</v>
      </c>
      <c r="I41" s="20" t="s">
        <v>21186</v>
      </c>
      <c r="J41" s="21"/>
      <c r="K41" s="21">
        <v>9437</v>
      </c>
      <c r="L41" s="21"/>
      <c r="M41" s="21"/>
      <c r="N41" s="21"/>
      <c r="O41" s="21">
        <v>-9437</v>
      </c>
      <c r="P41" s="21"/>
      <c r="Q41" s="79">
        <v>-9437</v>
      </c>
      <c r="R41" s="21"/>
      <c r="S41" s="21"/>
      <c r="T41" s="21"/>
      <c r="U41" s="79">
        <v>0</v>
      </c>
      <c r="V41" s="21">
        <v>534</v>
      </c>
      <c r="W41" s="21">
        <v>29</v>
      </c>
      <c r="X41" s="114" t="s">
        <v>13682</v>
      </c>
    </row>
    <row r="42" spans="2:24" x14ac:dyDescent="0.2">
      <c r="B42" s="14" t="s">
        <v>20458</v>
      </c>
      <c r="C42" s="33" t="s">
        <v>13693</v>
      </c>
      <c r="D42" s="16" t="s">
        <v>20343</v>
      </c>
      <c r="E42" s="18" t="s">
        <v>26</v>
      </c>
      <c r="F42" s="34">
        <v>41075</v>
      </c>
      <c r="G42" s="20" t="s">
        <v>19131</v>
      </c>
      <c r="H42" s="34">
        <v>41244</v>
      </c>
      <c r="I42" s="20" t="s">
        <v>21186</v>
      </c>
      <c r="J42" s="21"/>
      <c r="K42" s="21">
        <v>18355</v>
      </c>
      <c r="L42" s="21"/>
      <c r="M42" s="21"/>
      <c r="N42" s="21"/>
      <c r="O42" s="21">
        <v>-18355</v>
      </c>
      <c r="P42" s="21"/>
      <c r="Q42" s="79">
        <v>-18355</v>
      </c>
      <c r="R42" s="21"/>
      <c r="S42" s="21"/>
      <c r="T42" s="21"/>
      <c r="U42" s="79">
        <v>0</v>
      </c>
      <c r="V42" s="21">
        <v>1089</v>
      </c>
      <c r="W42" s="21">
        <v>245</v>
      </c>
      <c r="X42" s="114" t="s">
        <v>13682</v>
      </c>
    </row>
    <row r="43" spans="2:24" x14ac:dyDescent="0.2">
      <c r="B43" s="14" t="s">
        <v>20455</v>
      </c>
      <c r="C43" s="33" t="s">
        <v>13691</v>
      </c>
      <c r="D43" s="16" t="s">
        <v>20341</v>
      </c>
      <c r="E43" s="18" t="s">
        <v>26</v>
      </c>
      <c r="F43" s="34">
        <v>41227</v>
      </c>
      <c r="G43" s="20" t="s">
        <v>19131</v>
      </c>
      <c r="H43" s="34">
        <v>41244</v>
      </c>
      <c r="I43" s="20" t="s">
        <v>21186</v>
      </c>
      <c r="J43" s="21"/>
      <c r="K43" s="21">
        <v>1309</v>
      </c>
      <c r="L43" s="21"/>
      <c r="M43" s="21"/>
      <c r="N43" s="21"/>
      <c r="O43" s="21">
        <v>-1309</v>
      </c>
      <c r="P43" s="21"/>
      <c r="Q43" s="79">
        <v>-1309</v>
      </c>
      <c r="R43" s="21"/>
      <c r="S43" s="21"/>
      <c r="T43" s="21"/>
      <c r="U43" s="79">
        <v>0</v>
      </c>
      <c r="V43" s="21">
        <v>20</v>
      </c>
      <c r="W43" s="21">
        <v>13</v>
      </c>
      <c r="X43" s="114" t="s">
        <v>13682</v>
      </c>
    </row>
    <row r="44" spans="2:24" x14ac:dyDescent="0.2">
      <c r="B44" s="14" t="s">
        <v>20453</v>
      </c>
      <c r="C44" s="33" t="s">
        <v>14593</v>
      </c>
      <c r="D44" s="16" t="s">
        <v>20339</v>
      </c>
      <c r="E44" s="18" t="s">
        <v>26</v>
      </c>
      <c r="F44" s="34">
        <v>41009</v>
      </c>
      <c r="G44" s="20" t="s">
        <v>19053</v>
      </c>
      <c r="H44" s="34">
        <v>41244</v>
      </c>
      <c r="I44" s="20" t="s">
        <v>21186</v>
      </c>
      <c r="J44" s="21">
        <v>3794468</v>
      </c>
      <c r="K44" s="21">
        <v>4013447</v>
      </c>
      <c r="L44" s="21">
        <v>3794468</v>
      </c>
      <c r="M44" s="21">
        <v>3794468</v>
      </c>
      <c r="N44" s="21"/>
      <c r="O44" s="21">
        <v>-218979</v>
      </c>
      <c r="P44" s="21"/>
      <c r="Q44" s="79">
        <v>-218979</v>
      </c>
      <c r="R44" s="21"/>
      <c r="S44" s="21"/>
      <c r="T44" s="21"/>
      <c r="U44" s="79">
        <v>0</v>
      </c>
      <c r="V44" s="21">
        <v>63546</v>
      </c>
      <c r="W44" s="21">
        <v>4638</v>
      </c>
      <c r="X44" s="114" t="s">
        <v>13736</v>
      </c>
    </row>
    <row r="45" spans="2:24" x14ac:dyDescent="0.2">
      <c r="B45" s="14" t="s">
        <v>20451</v>
      </c>
      <c r="C45" s="33" t="s">
        <v>14566</v>
      </c>
      <c r="D45" s="16" t="s">
        <v>20337</v>
      </c>
      <c r="E45" s="18" t="s">
        <v>26</v>
      </c>
      <c r="F45" s="34">
        <v>40932</v>
      </c>
      <c r="G45" s="20" t="s">
        <v>19092</v>
      </c>
      <c r="H45" s="34">
        <v>41244</v>
      </c>
      <c r="I45" s="20" t="s">
        <v>21186</v>
      </c>
      <c r="J45" s="21">
        <v>730086</v>
      </c>
      <c r="K45" s="21">
        <v>757008</v>
      </c>
      <c r="L45" s="21">
        <v>730086</v>
      </c>
      <c r="M45" s="21">
        <v>730086</v>
      </c>
      <c r="N45" s="21"/>
      <c r="O45" s="21">
        <v>-26922</v>
      </c>
      <c r="P45" s="21"/>
      <c r="Q45" s="79">
        <v>-26922</v>
      </c>
      <c r="R45" s="21"/>
      <c r="S45" s="21"/>
      <c r="T45" s="21"/>
      <c r="U45" s="79">
        <v>0</v>
      </c>
      <c r="V45" s="21">
        <v>11001</v>
      </c>
      <c r="W45" s="21">
        <v>913</v>
      </c>
      <c r="X45" s="114" t="s">
        <v>13736</v>
      </c>
    </row>
    <row r="46" spans="2:24" x14ac:dyDescent="0.2">
      <c r="B46" s="14" t="s">
        <v>20449</v>
      </c>
      <c r="C46" s="33" t="s">
        <v>14563</v>
      </c>
      <c r="D46" s="16" t="s">
        <v>20335</v>
      </c>
      <c r="E46" s="18" t="s">
        <v>26</v>
      </c>
      <c r="F46" s="34">
        <v>41002</v>
      </c>
      <c r="G46" s="20" t="s">
        <v>18985</v>
      </c>
      <c r="H46" s="34">
        <v>41244</v>
      </c>
      <c r="I46" s="20" t="s">
        <v>21186</v>
      </c>
      <c r="J46" s="21">
        <v>1240803</v>
      </c>
      <c r="K46" s="21">
        <v>1292374</v>
      </c>
      <c r="L46" s="21">
        <v>1240803</v>
      </c>
      <c r="M46" s="21">
        <v>1240803</v>
      </c>
      <c r="N46" s="21"/>
      <c r="O46" s="21">
        <v>-51571</v>
      </c>
      <c r="P46" s="21"/>
      <c r="Q46" s="79">
        <v>-51571</v>
      </c>
      <c r="R46" s="21"/>
      <c r="S46" s="21"/>
      <c r="T46" s="21"/>
      <c r="U46" s="79">
        <v>0</v>
      </c>
      <c r="V46" s="21">
        <v>15125</v>
      </c>
      <c r="W46" s="21">
        <v>827</v>
      </c>
      <c r="X46" s="114" t="s">
        <v>13736</v>
      </c>
    </row>
    <row r="47" spans="2:24" x14ac:dyDescent="0.2">
      <c r="B47" s="14" t="s">
        <v>20447</v>
      </c>
      <c r="C47" s="33" t="s">
        <v>14560</v>
      </c>
      <c r="D47" s="16" t="s">
        <v>20333</v>
      </c>
      <c r="E47" s="18" t="s">
        <v>26</v>
      </c>
      <c r="F47" s="34">
        <v>40962</v>
      </c>
      <c r="G47" s="20" t="s">
        <v>19092</v>
      </c>
      <c r="H47" s="34">
        <v>41244</v>
      </c>
      <c r="I47" s="20" t="s">
        <v>21186</v>
      </c>
      <c r="J47" s="21">
        <v>959174</v>
      </c>
      <c r="K47" s="21">
        <v>994768</v>
      </c>
      <c r="L47" s="21">
        <v>959174</v>
      </c>
      <c r="M47" s="21">
        <v>959174</v>
      </c>
      <c r="N47" s="21"/>
      <c r="O47" s="21">
        <v>-35594</v>
      </c>
      <c r="P47" s="21"/>
      <c r="Q47" s="79">
        <v>-35594</v>
      </c>
      <c r="R47" s="21"/>
      <c r="S47" s="21"/>
      <c r="T47" s="21"/>
      <c r="U47" s="79">
        <v>0</v>
      </c>
      <c r="V47" s="21">
        <v>15579</v>
      </c>
      <c r="W47" s="21">
        <v>2611</v>
      </c>
      <c r="X47" s="114" t="s">
        <v>13736</v>
      </c>
    </row>
    <row r="48" spans="2:24" x14ac:dyDescent="0.2">
      <c r="B48" s="14" t="s">
        <v>20445</v>
      </c>
      <c r="C48" s="33" t="s">
        <v>14557</v>
      </c>
      <c r="D48" s="16" t="s">
        <v>20331</v>
      </c>
      <c r="E48" s="18" t="s">
        <v>26</v>
      </c>
      <c r="F48" s="34">
        <v>41009</v>
      </c>
      <c r="G48" s="20" t="s">
        <v>19092</v>
      </c>
      <c r="H48" s="34">
        <v>41244</v>
      </c>
      <c r="I48" s="20" t="s">
        <v>21186</v>
      </c>
      <c r="J48" s="21">
        <v>508522</v>
      </c>
      <c r="K48" s="21">
        <v>532280</v>
      </c>
      <c r="L48" s="21">
        <v>508522</v>
      </c>
      <c r="M48" s="21">
        <v>508522</v>
      </c>
      <c r="N48" s="21"/>
      <c r="O48" s="21">
        <v>-23758</v>
      </c>
      <c r="P48" s="21"/>
      <c r="Q48" s="79">
        <v>-23758</v>
      </c>
      <c r="R48" s="21"/>
      <c r="S48" s="21"/>
      <c r="T48" s="21"/>
      <c r="U48" s="79">
        <v>0</v>
      </c>
      <c r="V48" s="21">
        <v>5732</v>
      </c>
      <c r="W48" s="21">
        <v>678</v>
      </c>
      <c r="X48" s="114" t="s">
        <v>13736</v>
      </c>
    </row>
    <row r="49" spans="2:24" x14ac:dyDescent="0.2">
      <c r="B49" s="14" t="s">
        <v>20443</v>
      </c>
      <c r="C49" s="33" t="s">
        <v>14554</v>
      </c>
      <c r="D49" s="16" t="s">
        <v>20329</v>
      </c>
      <c r="E49" s="18" t="s">
        <v>26</v>
      </c>
      <c r="F49" s="34">
        <v>41109</v>
      </c>
      <c r="G49" s="20" t="s">
        <v>18985</v>
      </c>
      <c r="H49" s="34">
        <v>41244</v>
      </c>
      <c r="I49" s="20" t="s">
        <v>21186</v>
      </c>
      <c r="J49" s="21">
        <v>510027</v>
      </c>
      <c r="K49" s="21">
        <v>541346</v>
      </c>
      <c r="L49" s="21">
        <v>510027</v>
      </c>
      <c r="M49" s="21">
        <v>510027</v>
      </c>
      <c r="N49" s="21"/>
      <c r="O49" s="21">
        <v>-31319</v>
      </c>
      <c r="P49" s="21"/>
      <c r="Q49" s="79">
        <v>-31319</v>
      </c>
      <c r="R49" s="21"/>
      <c r="S49" s="21"/>
      <c r="T49" s="21"/>
      <c r="U49" s="79">
        <v>0</v>
      </c>
      <c r="V49" s="21">
        <v>3880</v>
      </c>
      <c r="W49" s="21">
        <v>978</v>
      </c>
      <c r="X49" s="114" t="s">
        <v>13736</v>
      </c>
    </row>
    <row r="50" spans="2:24" x14ac:dyDescent="0.2">
      <c r="B50" s="14" t="s">
        <v>20441</v>
      </c>
      <c r="C50" s="33" t="s">
        <v>14542</v>
      </c>
      <c r="D50" s="16" t="s">
        <v>20321</v>
      </c>
      <c r="E50" s="18" t="s">
        <v>26</v>
      </c>
      <c r="F50" s="34">
        <v>41232</v>
      </c>
      <c r="G50" s="20" t="s">
        <v>19131</v>
      </c>
      <c r="H50" s="34">
        <v>41244</v>
      </c>
      <c r="I50" s="20" t="s">
        <v>21186</v>
      </c>
      <c r="J50" s="21">
        <v>28665</v>
      </c>
      <c r="K50" s="21">
        <v>30883</v>
      </c>
      <c r="L50" s="21">
        <v>28665</v>
      </c>
      <c r="M50" s="21">
        <v>28665</v>
      </c>
      <c r="N50" s="21"/>
      <c r="O50" s="21">
        <v>-2218</v>
      </c>
      <c r="P50" s="21"/>
      <c r="Q50" s="79">
        <v>-2218</v>
      </c>
      <c r="R50" s="21"/>
      <c r="S50" s="21"/>
      <c r="T50" s="21"/>
      <c r="U50" s="79">
        <v>0</v>
      </c>
      <c r="V50" s="21">
        <v>84</v>
      </c>
      <c r="W50" s="21">
        <v>61</v>
      </c>
      <c r="X50" s="114" t="s">
        <v>13736</v>
      </c>
    </row>
    <row r="51" spans="2:24" x14ac:dyDescent="0.2">
      <c r="B51" s="14" t="s">
        <v>20439</v>
      </c>
      <c r="C51" s="33" t="s">
        <v>13876</v>
      </c>
      <c r="D51" s="16" t="s">
        <v>20315</v>
      </c>
      <c r="E51" s="18" t="s">
        <v>26</v>
      </c>
      <c r="F51" s="34">
        <v>40932</v>
      </c>
      <c r="G51" s="20" t="s">
        <v>19019</v>
      </c>
      <c r="H51" s="34">
        <v>41244</v>
      </c>
      <c r="I51" s="20" t="s">
        <v>21186</v>
      </c>
      <c r="J51" s="21">
        <v>2656111</v>
      </c>
      <c r="K51" s="21">
        <v>2805932</v>
      </c>
      <c r="L51" s="21">
        <v>2656111</v>
      </c>
      <c r="M51" s="21">
        <v>2656111</v>
      </c>
      <c r="N51" s="21"/>
      <c r="O51" s="21">
        <v>-149821</v>
      </c>
      <c r="P51" s="21"/>
      <c r="Q51" s="79">
        <v>-149821</v>
      </c>
      <c r="R51" s="21"/>
      <c r="S51" s="21"/>
      <c r="T51" s="21"/>
      <c r="U51" s="79">
        <v>0</v>
      </c>
      <c r="V51" s="21">
        <v>56132</v>
      </c>
      <c r="W51" s="21">
        <v>7673</v>
      </c>
      <c r="X51" s="114" t="s">
        <v>13736</v>
      </c>
    </row>
    <row r="52" spans="2:24" x14ac:dyDescent="0.2">
      <c r="B52" s="14" t="s">
        <v>20437</v>
      </c>
      <c r="C52" s="33" t="s">
        <v>13873</v>
      </c>
      <c r="D52" s="16" t="s">
        <v>20313</v>
      </c>
      <c r="E52" s="18" t="s">
        <v>26</v>
      </c>
      <c r="F52" s="34">
        <v>40933</v>
      </c>
      <c r="G52" s="20" t="s">
        <v>88</v>
      </c>
      <c r="H52" s="34">
        <v>41244</v>
      </c>
      <c r="I52" s="20" t="s">
        <v>21186</v>
      </c>
      <c r="J52" s="21">
        <v>2197047</v>
      </c>
      <c r="K52" s="21">
        <v>2316168</v>
      </c>
      <c r="L52" s="21">
        <v>2197047</v>
      </c>
      <c r="M52" s="21">
        <v>2197047</v>
      </c>
      <c r="N52" s="21"/>
      <c r="O52" s="21">
        <v>-119121</v>
      </c>
      <c r="P52" s="21"/>
      <c r="Q52" s="79">
        <v>-119121</v>
      </c>
      <c r="R52" s="21"/>
      <c r="S52" s="21"/>
      <c r="T52" s="21"/>
      <c r="U52" s="79">
        <v>0</v>
      </c>
      <c r="V52" s="21">
        <v>53015</v>
      </c>
      <c r="W52" s="21">
        <v>7079</v>
      </c>
      <c r="X52" s="114" t="s">
        <v>13736</v>
      </c>
    </row>
    <row r="53" spans="2:24" x14ac:dyDescent="0.2">
      <c r="B53" s="14" t="s">
        <v>20435</v>
      </c>
      <c r="C53" s="33" t="s">
        <v>13870</v>
      </c>
      <c r="D53" s="16" t="s">
        <v>20311</v>
      </c>
      <c r="E53" s="18" t="s">
        <v>26</v>
      </c>
      <c r="F53" s="34">
        <v>40932</v>
      </c>
      <c r="G53" s="20" t="s">
        <v>18985</v>
      </c>
      <c r="H53" s="34">
        <v>41244</v>
      </c>
      <c r="I53" s="20" t="s">
        <v>21186</v>
      </c>
      <c r="J53" s="21">
        <v>1052427</v>
      </c>
      <c r="K53" s="21">
        <v>1084329</v>
      </c>
      <c r="L53" s="21">
        <v>1052427</v>
      </c>
      <c r="M53" s="21">
        <v>1052427</v>
      </c>
      <c r="N53" s="21"/>
      <c r="O53" s="21">
        <v>-31902</v>
      </c>
      <c r="P53" s="21"/>
      <c r="Q53" s="79">
        <v>-31902</v>
      </c>
      <c r="R53" s="21"/>
      <c r="S53" s="21"/>
      <c r="T53" s="21"/>
      <c r="U53" s="79">
        <v>0</v>
      </c>
      <c r="V53" s="21">
        <v>22514</v>
      </c>
      <c r="W53" s="21">
        <v>2660</v>
      </c>
      <c r="X53" s="114" t="s">
        <v>13736</v>
      </c>
    </row>
    <row r="54" spans="2:24" x14ac:dyDescent="0.2">
      <c r="B54" s="14" t="s">
        <v>20433</v>
      </c>
      <c r="C54" s="33" t="s">
        <v>13867</v>
      </c>
      <c r="D54" s="16" t="s">
        <v>20309</v>
      </c>
      <c r="E54" s="18" t="s">
        <v>26</v>
      </c>
      <c r="F54" s="34">
        <v>41003</v>
      </c>
      <c r="G54" s="20" t="s">
        <v>19053</v>
      </c>
      <c r="H54" s="34">
        <v>41244</v>
      </c>
      <c r="I54" s="20" t="s">
        <v>21186</v>
      </c>
      <c r="J54" s="21">
        <v>2966117</v>
      </c>
      <c r="K54" s="21">
        <v>3141767</v>
      </c>
      <c r="L54" s="21">
        <v>2966117</v>
      </c>
      <c r="M54" s="21">
        <v>2966117</v>
      </c>
      <c r="N54" s="21"/>
      <c r="O54" s="21">
        <v>-175650</v>
      </c>
      <c r="P54" s="21"/>
      <c r="Q54" s="79">
        <v>-175650</v>
      </c>
      <c r="R54" s="21"/>
      <c r="S54" s="21"/>
      <c r="T54" s="21"/>
      <c r="U54" s="79">
        <v>0</v>
      </c>
      <c r="V54" s="21">
        <v>47804</v>
      </c>
      <c r="W54" s="21">
        <v>3625</v>
      </c>
      <c r="X54" s="114" t="s">
        <v>13736</v>
      </c>
    </row>
    <row r="55" spans="2:24" x14ac:dyDescent="0.2">
      <c r="B55" s="14" t="s">
        <v>20431</v>
      </c>
      <c r="C55" s="33" t="s">
        <v>13864</v>
      </c>
      <c r="D55" s="16" t="s">
        <v>20307</v>
      </c>
      <c r="E55" s="18" t="s">
        <v>26</v>
      </c>
      <c r="F55" s="34">
        <v>41081</v>
      </c>
      <c r="G55" s="20" t="s">
        <v>191</v>
      </c>
      <c r="H55" s="34">
        <v>41244</v>
      </c>
      <c r="I55" s="20" t="s">
        <v>21186</v>
      </c>
      <c r="J55" s="21">
        <v>438280</v>
      </c>
      <c r="K55" s="21">
        <v>463070</v>
      </c>
      <c r="L55" s="21">
        <v>438280</v>
      </c>
      <c r="M55" s="21">
        <v>438280</v>
      </c>
      <c r="N55" s="21"/>
      <c r="O55" s="21">
        <v>-24790</v>
      </c>
      <c r="P55" s="21"/>
      <c r="Q55" s="79">
        <v>-24790</v>
      </c>
      <c r="R55" s="21"/>
      <c r="S55" s="21"/>
      <c r="T55" s="21"/>
      <c r="U55" s="79">
        <v>0</v>
      </c>
      <c r="V55" s="21">
        <v>4979</v>
      </c>
      <c r="W55" s="21">
        <v>1065</v>
      </c>
      <c r="X55" s="114" t="s">
        <v>13736</v>
      </c>
    </row>
    <row r="56" spans="2:24" x14ac:dyDescent="0.2">
      <c r="B56" s="14" t="s">
        <v>20429</v>
      </c>
      <c r="C56" s="33" t="s">
        <v>13861</v>
      </c>
      <c r="D56" s="16" t="s">
        <v>20305</v>
      </c>
      <c r="E56" s="18" t="s">
        <v>26</v>
      </c>
      <c r="F56" s="34">
        <v>41108</v>
      </c>
      <c r="G56" s="20" t="s">
        <v>191</v>
      </c>
      <c r="H56" s="34">
        <v>41244</v>
      </c>
      <c r="I56" s="20" t="s">
        <v>21186</v>
      </c>
      <c r="J56" s="21">
        <v>1543964</v>
      </c>
      <c r="K56" s="21">
        <v>1602949</v>
      </c>
      <c r="L56" s="21">
        <v>1543964</v>
      </c>
      <c r="M56" s="21">
        <v>1543964</v>
      </c>
      <c r="N56" s="21"/>
      <c r="O56" s="21">
        <v>-58984</v>
      </c>
      <c r="P56" s="21"/>
      <c r="Q56" s="79">
        <v>-58984</v>
      </c>
      <c r="R56" s="21"/>
      <c r="S56" s="21"/>
      <c r="T56" s="21"/>
      <c r="U56" s="79">
        <v>0</v>
      </c>
      <c r="V56" s="21">
        <v>14407</v>
      </c>
      <c r="W56" s="21">
        <v>2831</v>
      </c>
      <c r="X56" s="114" t="s">
        <v>13736</v>
      </c>
    </row>
    <row r="57" spans="2:24" x14ac:dyDescent="0.2">
      <c r="B57" s="14" t="s">
        <v>20427</v>
      </c>
      <c r="C57" s="33" t="s">
        <v>13858</v>
      </c>
      <c r="D57" s="16" t="s">
        <v>20303</v>
      </c>
      <c r="E57" s="18" t="s">
        <v>26</v>
      </c>
      <c r="F57" s="28">
        <v>41079</v>
      </c>
      <c r="G57" s="20" t="s">
        <v>117</v>
      </c>
      <c r="H57" s="28">
        <v>41244</v>
      </c>
      <c r="I57" s="20" t="s">
        <v>21186</v>
      </c>
      <c r="J57" s="21">
        <v>1397817</v>
      </c>
      <c r="K57" s="21">
        <v>1436475</v>
      </c>
      <c r="L57" s="21">
        <v>1397817</v>
      </c>
      <c r="M57" s="21">
        <v>1397817</v>
      </c>
      <c r="N57" s="21"/>
      <c r="O57" s="21">
        <v>-38658</v>
      </c>
      <c r="P57" s="21"/>
      <c r="Q57" s="79">
        <v>-38658</v>
      </c>
      <c r="R57" s="21"/>
      <c r="S57" s="21"/>
      <c r="T57" s="21"/>
      <c r="U57" s="79">
        <v>0</v>
      </c>
      <c r="V57" s="21">
        <v>16333</v>
      </c>
      <c r="W57" s="21">
        <v>2446</v>
      </c>
      <c r="X57" s="114" t="s">
        <v>13736</v>
      </c>
    </row>
    <row r="58" spans="2:24" x14ac:dyDescent="0.2">
      <c r="B58" s="14" t="s">
        <v>20426</v>
      </c>
      <c r="C58" s="33" t="s">
        <v>13855</v>
      </c>
      <c r="D58" s="16" t="s">
        <v>20301</v>
      </c>
      <c r="E58" s="18" t="s">
        <v>26</v>
      </c>
      <c r="F58" s="34">
        <v>41081</v>
      </c>
      <c r="G58" s="20" t="s">
        <v>18982</v>
      </c>
      <c r="H58" s="34">
        <v>41244</v>
      </c>
      <c r="I58" s="20" t="s">
        <v>21186</v>
      </c>
      <c r="J58" s="21">
        <v>669190</v>
      </c>
      <c r="K58" s="21">
        <v>687645</v>
      </c>
      <c r="L58" s="21">
        <v>669190</v>
      </c>
      <c r="M58" s="21">
        <v>669190</v>
      </c>
      <c r="N58" s="21"/>
      <c r="O58" s="21">
        <v>-18455</v>
      </c>
      <c r="P58" s="21"/>
      <c r="Q58" s="79">
        <v>-18455</v>
      </c>
      <c r="R58" s="21"/>
      <c r="S58" s="21"/>
      <c r="T58" s="21"/>
      <c r="U58" s="79">
        <v>0</v>
      </c>
      <c r="V58" s="21">
        <v>7118</v>
      </c>
      <c r="W58" s="21">
        <v>1394</v>
      </c>
      <c r="X58" s="114" t="s">
        <v>13736</v>
      </c>
    </row>
    <row r="59" spans="2:24" x14ac:dyDescent="0.2">
      <c r="B59" s="14" t="s">
        <v>20424</v>
      </c>
      <c r="C59" s="33" t="s">
        <v>13747</v>
      </c>
      <c r="D59" s="16" t="s">
        <v>20295</v>
      </c>
      <c r="E59" s="18" t="s">
        <v>26</v>
      </c>
      <c r="F59" s="34">
        <v>41001</v>
      </c>
      <c r="G59" s="20" t="s">
        <v>117</v>
      </c>
      <c r="H59" s="34">
        <v>41244</v>
      </c>
      <c r="I59" s="20" t="s">
        <v>21186</v>
      </c>
      <c r="J59" s="21">
        <v>1983299</v>
      </c>
      <c r="K59" s="21">
        <v>2090211</v>
      </c>
      <c r="L59" s="21">
        <v>1983299</v>
      </c>
      <c r="M59" s="21">
        <v>1983299</v>
      </c>
      <c r="N59" s="21"/>
      <c r="O59" s="21">
        <v>-106912</v>
      </c>
      <c r="P59" s="21"/>
      <c r="Q59" s="79">
        <v>-106912</v>
      </c>
      <c r="R59" s="21"/>
      <c r="S59" s="21"/>
      <c r="T59" s="21"/>
      <c r="U59" s="79">
        <v>0</v>
      </c>
      <c r="V59" s="21">
        <v>41224</v>
      </c>
      <c r="W59" s="21">
        <v>2424</v>
      </c>
      <c r="X59" s="114" t="s">
        <v>13736</v>
      </c>
    </row>
    <row r="60" spans="2:24" x14ac:dyDescent="0.2">
      <c r="B60" s="14" t="s">
        <v>20422</v>
      </c>
      <c r="C60" s="33" t="s">
        <v>25276</v>
      </c>
      <c r="D60" s="16" t="s">
        <v>25274</v>
      </c>
      <c r="E60" s="18" t="s">
        <v>26</v>
      </c>
      <c r="F60" s="34">
        <v>41166</v>
      </c>
      <c r="G60" s="20" t="s">
        <v>18990</v>
      </c>
      <c r="H60" s="34">
        <v>41166</v>
      </c>
      <c r="I60" s="20" t="s">
        <v>18990</v>
      </c>
      <c r="J60" s="21">
        <v>645000</v>
      </c>
      <c r="K60" s="21">
        <v>645000</v>
      </c>
      <c r="L60" s="21">
        <v>644742</v>
      </c>
      <c r="M60" s="21">
        <v>645000</v>
      </c>
      <c r="N60" s="21"/>
      <c r="O60" s="21"/>
      <c r="P60" s="21"/>
      <c r="Q60" s="79">
        <v>0</v>
      </c>
      <c r="R60" s="21"/>
      <c r="S60" s="21"/>
      <c r="T60" s="21">
        <v>-258</v>
      </c>
      <c r="U60" s="79">
        <v>-258</v>
      </c>
      <c r="V60" s="21">
        <v>0</v>
      </c>
      <c r="W60" s="21"/>
      <c r="X60" s="114" t="s">
        <v>13586</v>
      </c>
    </row>
    <row r="61" spans="2:24" x14ac:dyDescent="0.2">
      <c r="B61" s="14" t="s">
        <v>20420</v>
      </c>
      <c r="C61" s="33" t="s">
        <v>25275</v>
      </c>
      <c r="D61" s="16" t="s">
        <v>25274</v>
      </c>
      <c r="E61" s="18" t="s">
        <v>26</v>
      </c>
      <c r="F61" s="34">
        <v>41166</v>
      </c>
      <c r="G61" s="20" t="s">
        <v>18990</v>
      </c>
      <c r="H61" s="34">
        <v>41166</v>
      </c>
      <c r="I61" s="20" t="s">
        <v>18990</v>
      </c>
      <c r="J61" s="21">
        <v>4070000</v>
      </c>
      <c r="K61" s="21">
        <v>4070000</v>
      </c>
      <c r="L61" s="21">
        <v>4068372</v>
      </c>
      <c r="M61" s="21">
        <v>4070000</v>
      </c>
      <c r="N61" s="21"/>
      <c r="O61" s="21"/>
      <c r="P61" s="21"/>
      <c r="Q61" s="79">
        <v>0</v>
      </c>
      <c r="R61" s="21"/>
      <c r="S61" s="21"/>
      <c r="T61" s="21">
        <v>-1628</v>
      </c>
      <c r="U61" s="79">
        <v>-1628</v>
      </c>
      <c r="V61" s="21">
        <v>0</v>
      </c>
      <c r="W61" s="21"/>
      <c r="X61" s="114" t="s">
        <v>13586</v>
      </c>
    </row>
    <row r="62" spans="2:24" x14ac:dyDescent="0.2">
      <c r="B62" s="14" t="s">
        <v>20418</v>
      </c>
      <c r="C62" s="33" t="s">
        <v>16750</v>
      </c>
      <c r="D62" s="16" t="s">
        <v>20193</v>
      </c>
      <c r="E62" s="18" t="s">
        <v>26</v>
      </c>
      <c r="F62" s="34">
        <v>40996</v>
      </c>
      <c r="G62" s="20" t="s">
        <v>84</v>
      </c>
      <c r="H62" s="34">
        <v>41246</v>
      </c>
      <c r="I62" s="20" t="s">
        <v>20597</v>
      </c>
      <c r="J62" s="21">
        <v>55000</v>
      </c>
      <c r="K62" s="21">
        <v>55000</v>
      </c>
      <c r="L62" s="21">
        <v>55000</v>
      </c>
      <c r="M62" s="21">
        <v>55000</v>
      </c>
      <c r="N62" s="21"/>
      <c r="O62" s="21"/>
      <c r="P62" s="21"/>
      <c r="Q62" s="79">
        <v>0</v>
      </c>
      <c r="R62" s="21"/>
      <c r="S62" s="21"/>
      <c r="T62" s="21"/>
      <c r="U62" s="79">
        <v>0</v>
      </c>
      <c r="V62" s="21">
        <v>432</v>
      </c>
      <c r="W62" s="21"/>
      <c r="X62" s="114" t="s">
        <v>16364</v>
      </c>
    </row>
    <row r="63" spans="2:24" x14ac:dyDescent="0.2">
      <c r="B63" s="14" t="s">
        <v>20416</v>
      </c>
      <c r="C63" s="33" t="s">
        <v>16748</v>
      </c>
      <c r="D63" s="16" t="s">
        <v>20191</v>
      </c>
      <c r="E63" s="18" t="s">
        <v>26</v>
      </c>
      <c r="F63" s="34">
        <v>40996</v>
      </c>
      <c r="G63" s="20" t="s">
        <v>84</v>
      </c>
      <c r="H63" s="34">
        <v>41246</v>
      </c>
      <c r="I63" s="20" t="s">
        <v>20597</v>
      </c>
      <c r="J63" s="21">
        <v>40000</v>
      </c>
      <c r="K63" s="21">
        <v>40000</v>
      </c>
      <c r="L63" s="21">
        <v>40000</v>
      </c>
      <c r="M63" s="21">
        <v>40000</v>
      </c>
      <c r="N63" s="21"/>
      <c r="O63" s="21"/>
      <c r="P63" s="21"/>
      <c r="Q63" s="79">
        <v>0</v>
      </c>
      <c r="R63" s="21"/>
      <c r="S63" s="21"/>
      <c r="T63" s="21"/>
      <c r="U63" s="79">
        <v>0</v>
      </c>
      <c r="V63" s="21">
        <v>463</v>
      </c>
      <c r="W63" s="21"/>
      <c r="X63" s="114" t="s">
        <v>16364</v>
      </c>
    </row>
    <row r="64" spans="2:24" x14ac:dyDescent="0.2">
      <c r="B64" s="14" t="s">
        <v>20414</v>
      </c>
      <c r="C64" s="33" t="s">
        <v>16746</v>
      </c>
      <c r="D64" s="16" t="s">
        <v>20189</v>
      </c>
      <c r="E64" s="18" t="s">
        <v>26</v>
      </c>
      <c r="F64" s="34">
        <v>40996</v>
      </c>
      <c r="G64" s="20" t="s">
        <v>84</v>
      </c>
      <c r="H64" s="34">
        <v>41246</v>
      </c>
      <c r="I64" s="20" t="s">
        <v>20597</v>
      </c>
      <c r="J64" s="21">
        <v>60000</v>
      </c>
      <c r="K64" s="21">
        <v>60000</v>
      </c>
      <c r="L64" s="21">
        <v>60000</v>
      </c>
      <c r="M64" s="21">
        <v>60000</v>
      </c>
      <c r="N64" s="21"/>
      <c r="O64" s="21"/>
      <c r="P64" s="21"/>
      <c r="Q64" s="79">
        <v>0</v>
      </c>
      <c r="R64" s="21"/>
      <c r="S64" s="21"/>
      <c r="T64" s="21"/>
      <c r="U64" s="79">
        <v>0</v>
      </c>
      <c r="V64" s="21">
        <v>819</v>
      </c>
      <c r="W64" s="21"/>
      <c r="X64" s="114" t="s">
        <v>16364</v>
      </c>
    </row>
    <row r="65" spans="2:24" x14ac:dyDescent="0.2">
      <c r="B65" s="14" t="s">
        <v>20412</v>
      </c>
      <c r="C65" s="33" t="s">
        <v>16744</v>
      </c>
      <c r="D65" s="16" t="s">
        <v>20187</v>
      </c>
      <c r="E65" s="18" t="s">
        <v>26</v>
      </c>
      <c r="F65" s="34">
        <v>40996</v>
      </c>
      <c r="G65" s="20" t="s">
        <v>84</v>
      </c>
      <c r="H65" s="34">
        <v>41246</v>
      </c>
      <c r="I65" s="20" t="s">
        <v>20597</v>
      </c>
      <c r="J65" s="21">
        <v>50000</v>
      </c>
      <c r="K65" s="21">
        <v>50000</v>
      </c>
      <c r="L65" s="21">
        <v>50000</v>
      </c>
      <c r="M65" s="21">
        <v>50000</v>
      </c>
      <c r="N65" s="21"/>
      <c r="O65" s="21"/>
      <c r="P65" s="21"/>
      <c r="Q65" s="79">
        <v>0</v>
      </c>
      <c r="R65" s="21"/>
      <c r="S65" s="21"/>
      <c r="T65" s="21"/>
      <c r="U65" s="79">
        <v>0</v>
      </c>
      <c r="V65" s="21">
        <v>771</v>
      </c>
      <c r="W65" s="21"/>
      <c r="X65" s="114" t="s">
        <v>16364</v>
      </c>
    </row>
    <row r="66" spans="2:24" x14ac:dyDescent="0.2">
      <c r="B66" s="14" t="s">
        <v>20410</v>
      </c>
      <c r="C66" s="33" t="s">
        <v>16742</v>
      </c>
      <c r="D66" s="16" t="s">
        <v>20185</v>
      </c>
      <c r="E66" s="18" t="s">
        <v>26</v>
      </c>
      <c r="F66" s="34">
        <v>40996</v>
      </c>
      <c r="G66" s="20" t="s">
        <v>84</v>
      </c>
      <c r="H66" s="34">
        <v>41246</v>
      </c>
      <c r="I66" s="20" t="s">
        <v>20597</v>
      </c>
      <c r="J66" s="21">
        <v>30000</v>
      </c>
      <c r="K66" s="21">
        <v>30000</v>
      </c>
      <c r="L66" s="21">
        <v>30000</v>
      </c>
      <c r="M66" s="21">
        <v>30000</v>
      </c>
      <c r="N66" s="21"/>
      <c r="O66" s="21"/>
      <c r="P66" s="21"/>
      <c r="Q66" s="79">
        <v>0</v>
      </c>
      <c r="R66" s="21"/>
      <c r="S66" s="21"/>
      <c r="T66" s="21"/>
      <c r="U66" s="79">
        <v>0</v>
      </c>
      <c r="V66" s="21">
        <v>475</v>
      </c>
      <c r="W66" s="21"/>
      <c r="X66" s="114" t="s">
        <v>16364</v>
      </c>
    </row>
    <row r="67" spans="2:24" x14ac:dyDescent="0.2">
      <c r="B67" s="14" t="s">
        <v>20408</v>
      </c>
      <c r="C67" s="33" t="s">
        <v>16740</v>
      </c>
      <c r="D67" s="16" t="s">
        <v>20183</v>
      </c>
      <c r="E67" s="18" t="s">
        <v>26</v>
      </c>
      <c r="F67" s="34">
        <v>40996</v>
      </c>
      <c r="G67" s="20" t="s">
        <v>84</v>
      </c>
      <c r="H67" s="34">
        <v>41246</v>
      </c>
      <c r="I67" s="20" t="s">
        <v>20597</v>
      </c>
      <c r="J67" s="21">
        <v>50000</v>
      </c>
      <c r="K67" s="21">
        <v>50000</v>
      </c>
      <c r="L67" s="21">
        <v>50000</v>
      </c>
      <c r="M67" s="21">
        <v>50000</v>
      </c>
      <c r="N67" s="21"/>
      <c r="O67" s="21"/>
      <c r="P67" s="21"/>
      <c r="Q67" s="79">
        <v>0</v>
      </c>
      <c r="R67" s="21"/>
      <c r="S67" s="21"/>
      <c r="T67" s="21"/>
      <c r="U67" s="79">
        <v>0</v>
      </c>
      <c r="V67" s="21">
        <v>831</v>
      </c>
      <c r="W67" s="21"/>
      <c r="X67" s="114" t="s">
        <v>16364</v>
      </c>
    </row>
    <row r="68" spans="2:24" x14ac:dyDescent="0.2">
      <c r="B68" s="14" t="s">
        <v>20406</v>
      </c>
      <c r="C68" s="33" t="s">
        <v>16738</v>
      </c>
      <c r="D68" s="16" t="s">
        <v>20181</v>
      </c>
      <c r="E68" s="18" t="s">
        <v>26</v>
      </c>
      <c r="F68" s="34">
        <v>40996</v>
      </c>
      <c r="G68" s="20" t="s">
        <v>84</v>
      </c>
      <c r="H68" s="34">
        <v>41246</v>
      </c>
      <c r="I68" s="20" t="s">
        <v>20597</v>
      </c>
      <c r="J68" s="21">
        <v>25000</v>
      </c>
      <c r="K68" s="21">
        <v>25000</v>
      </c>
      <c r="L68" s="21">
        <v>25000</v>
      </c>
      <c r="M68" s="21">
        <v>25000</v>
      </c>
      <c r="N68" s="21"/>
      <c r="O68" s="21"/>
      <c r="P68" s="21"/>
      <c r="Q68" s="79">
        <v>0</v>
      </c>
      <c r="R68" s="21"/>
      <c r="S68" s="21"/>
      <c r="T68" s="21"/>
      <c r="U68" s="79">
        <v>0</v>
      </c>
      <c r="V68" s="21">
        <v>426</v>
      </c>
      <c r="W68" s="21"/>
      <c r="X68" s="114" t="s">
        <v>16364</v>
      </c>
    </row>
    <row r="69" spans="2:24" x14ac:dyDescent="0.2">
      <c r="B69" s="14" t="s">
        <v>20404</v>
      </c>
      <c r="C69" s="33" t="s">
        <v>16736</v>
      </c>
      <c r="D69" s="16" t="s">
        <v>20179</v>
      </c>
      <c r="E69" s="18" t="s">
        <v>26</v>
      </c>
      <c r="F69" s="34">
        <v>40996</v>
      </c>
      <c r="G69" s="20" t="s">
        <v>84</v>
      </c>
      <c r="H69" s="34">
        <v>41246</v>
      </c>
      <c r="I69" s="20" t="s">
        <v>20597</v>
      </c>
      <c r="J69" s="21">
        <v>35000</v>
      </c>
      <c r="K69" s="21">
        <v>35000</v>
      </c>
      <c r="L69" s="21">
        <v>35000</v>
      </c>
      <c r="M69" s="21">
        <v>35000</v>
      </c>
      <c r="N69" s="21"/>
      <c r="O69" s="21"/>
      <c r="P69" s="21"/>
      <c r="Q69" s="79">
        <v>0</v>
      </c>
      <c r="R69" s="21"/>
      <c r="S69" s="21"/>
      <c r="T69" s="21"/>
      <c r="U69" s="79">
        <v>0</v>
      </c>
      <c r="V69" s="21">
        <v>594</v>
      </c>
      <c r="W69" s="21"/>
      <c r="X69" s="114" t="s">
        <v>16364</v>
      </c>
    </row>
    <row r="70" spans="2:24" x14ac:dyDescent="0.2">
      <c r="B70" s="14" t="s">
        <v>20402</v>
      </c>
      <c r="C70" s="33" t="s">
        <v>16734</v>
      </c>
      <c r="D70" s="16" t="s">
        <v>20177</v>
      </c>
      <c r="E70" s="18" t="s">
        <v>26</v>
      </c>
      <c r="F70" s="34">
        <v>40996</v>
      </c>
      <c r="G70" s="20" t="s">
        <v>84</v>
      </c>
      <c r="H70" s="34">
        <v>41246</v>
      </c>
      <c r="I70" s="20" t="s">
        <v>20597</v>
      </c>
      <c r="J70" s="21">
        <v>15000</v>
      </c>
      <c r="K70" s="21">
        <v>15000</v>
      </c>
      <c r="L70" s="21">
        <v>15000</v>
      </c>
      <c r="M70" s="21">
        <v>15000</v>
      </c>
      <c r="N70" s="21"/>
      <c r="O70" s="21"/>
      <c r="P70" s="21"/>
      <c r="Q70" s="79">
        <v>0</v>
      </c>
      <c r="R70" s="21"/>
      <c r="S70" s="21"/>
      <c r="T70" s="21"/>
      <c r="U70" s="79">
        <v>0</v>
      </c>
      <c r="V70" s="21">
        <v>289</v>
      </c>
      <c r="W70" s="21"/>
      <c r="X70" s="114" t="s">
        <v>16364</v>
      </c>
    </row>
    <row r="71" spans="2:24" x14ac:dyDescent="0.2">
      <c r="B71" s="11" t="s">
        <v>24</v>
      </c>
      <c r="C71" s="12" t="s">
        <v>24</v>
      </c>
      <c r="D71" s="13" t="s">
        <v>24</v>
      </c>
      <c r="E71" s="12" t="s">
        <v>24</v>
      </c>
      <c r="F71" s="29" t="s">
        <v>24</v>
      </c>
      <c r="G71" s="12" t="s">
        <v>24</v>
      </c>
      <c r="H71" s="29" t="s">
        <v>24</v>
      </c>
      <c r="I71" s="12" t="s">
        <v>24</v>
      </c>
      <c r="J71" s="12" t="s">
        <v>24</v>
      </c>
      <c r="K71" s="12" t="s">
        <v>24</v>
      </c>
      <c r="L71" s="12" t="s">
        <v>24</v>
      </c>
      <c r="M71" s="12" t="s">
        <v>24</v>
      </c>
      <c r="N71" s="12" t="s">
        <v>24</v>
      </c>
      <c r="O71" s="12" t="s">
        <v>24</v>
      </c>
      <c r="P71" s="12" t="s">
        <v>24</v>
      </c>
      <c r="Q71" s="12" t="s">
        <v>24</v>
      </c>
      <c r="R71" s="12" t="s">
        <v>24</v>
      </c>
      <c r="S71" s="12" t="s">
        <v>24</v>
      </c>
      <c r="T71" s="12" t="s">
        <v>24</v>
      </c>
      <c r="U71" s="12" t="s">
        <v>24</v>
      </c>
      <c r="V71" s="12" t="s">
        <v>24</v>
      </c>
      <c r="W71" s="12" t="s">
        <v>24</v>
      </c>
      <c r="X71" s="12" t="s">
        <v>24</v>
      </c>
    </row>
    <row r="72" spans="2:24" ht="25.5" x14ac:dyDescent="0.2">
      <c r="B72" s="126" t="s">
        <v>101</v>
      </c>
      <c r="C72" s="24" t="s">
        <v>19969</v>
      </c>
      <c r="D72" s="53"/>
      <c r="E72" s="51"/>
      <c r="F72" s="59"/>
      <c r="G72" s="51"/>
      <c r="H72" s="59"/>
      <c r="I72" s="51"/>
      <c r="J72" s="79">
        <f>SUM(SCDPT5!J28:'SCDPT5'!J71)</f>
        <v>30919258</v>
      </c>
      <c r="K72" s="79">
        <f>SUM(SCDPT5!K28:'SCDPT5'!K71)</f>
        <v>32440332</v>
      </c>
      <c r="L72" s="79">
        <f>SUM(SCDPT5!L28:'SCDPT5'!L71)</f>
        <v>30917372</v>
      </c>
      <c r="M72" s="79">
        <f>SUM(SCDPT5!M28:'SCDPT5'!M71)</f>
        <v>30919258</v>
      </c>
      <c r="N72" s="79">
        <f>SUM(SCDPT5!N28:'SCDPT5'!N71)</f>
        <v>0</v>
      </c>
      <c r="O72" s="79">
        <f>SUM(SCDPT5!O28:'SCDPT5'!O71)</f>
        <v>-1521072</v>
      </c>
      <c r="P72" s="79">
        <f>SUM(SCDPT5!P28:'SCDPT5'!P71)</f>
        <v>0</v>
      </c>
      <c r="Q72" s="79">
        <f>SUM(SCDPT5!Q28:'SCDPT5'!Q71)</f>
        <v>-1521072</v>
      </c>
      <c r="R72" s="79">
        <f>SUM(SCDPT5!R28:'SCDPT5'!R71)</f>
        <v>0</v>
      </c>
      <c r="S72" s="79">
        <f>SUM(SCDPT5!S28:'SCDPT5'!S71)</f>
        <v>0</v>
      </c>
      <c r="T72" s="79">
        <f>SUM(SCDPT5!T28:'SCDPT5'!T71)</f>
        <v>-1886</v>
      </c>
      <c r="U72" s="79">
        <f>SUM(SCDPT5!U28:'SCDPT5'!U71)</f>
        <v>-1886</v>
      </c>
      <c r="V72" s="79">
        <f>SUM(SCDPT5!V28:'SCDPT5'!V71)</f>
        <v>435195</v>
      </c>
      <c r="W72" s="79">
        <f>SUM(SCDPT5!W28:'SCDPT5'!W71)</f>
        <v>51071</v>
      </c>
      <c r="X72" s="51"/>
    </row>
    <row r="73" spans="2:24" x14ac:dyDescent="0.2">
      <c r="B73" s="11" t="s">
        <v>24</v>
      </c>
      <c r="C73" s="12" t="s">
        <v>24</v>
      </c>
      <c r="D73" s="13" t="s">
        <v>24</v>
      </c>
      <c r="E73" s="12" t="s">
        <v>24</v>
      </c>
      <c r="F73" s="29" t="s">
        <v>24</v>
      </c>
      <c r="G73" s="12" t="s">
        <v>24</v>
      </c>
      <c r="H73" s="29" t="s">
        <v>24</v>
      </c>
      <c r="I73" s="12" t="s">
        <v>24</v>
      </c>
      <c r="J73" s="12" t="s">
        <v>24</v>
      </c>
      <c r="K73" s="12" t="s">
        <v>24</v>
      </c>
      <c r="L73" s="12" t="s">
        <v>24</v>
      </c>
      <c r="M73" s="12" t="s">
        <v>24</v>
      </c>
      <c r="N73" s="12" t="s">
        <v>24</v>
      </c>
      <c r="O73" s="12" t="s">
        <v>24</v>
      </c>
      <c r="P73" s="12" t="s">
        <v>24</v>
      </c>
      <c r="Q73" s="12" t="s">
        <v>24</v>
      </c>
      <c r="R73" s="12" t="s">
        <v>24</v>
      </c>
      <c r="S73" s="12" t="s">
        <v>24</v>
      </c>
      <c r="T73" s="12" t="s">
        <v>24</v>
      </c>
      <c r="U73" s="12" t="s">
        <v>24</v>
      </c>
      <c r="V73" s="12" t="s">
        <v>24</v>
      </c>
      <c r="W73" s="12" t="s">
        <v>24</v>
      </c>
      <c r="X73" s="12" t="s">
        <v>24</v>
      </c>
    </row>
    <row r="74" spans="2:24" x14ac:dyDescent="0.2">
      <c r="B74" s="14" t="s">
        <v>19968</v>
      </c>
      <c r="C74" s="122" t="s">
        <v>5015</v>
      </c>
      <c r="D74" s="16" t="s">
        <v>25273</v>
      </c>
      <c r="E74" s="18" t="s">
        <v>26</v>
      </c>
      <c r="F74" s="34">
        <v>40973</v>
      </c>
      <c r="G74" s="20" t="s">
        <v>18982</v>
      </c>
      <c r="H74" s="34">
        <v>41200</v>
      </c>
      <c r="I74" s="20" t="s">
        <v>20597</v>
      </c>
      <c r="J74" s="21">
        <v>13369628</v>
      </c>
      <c r="K74" s="21">
        <v>13175516</v>
      </c>
      <c r="L74" s="21">
        <v>13369628</v>
      </c>
      <c r="M74" s="21">
        <v>13369628</v>
      </c>
      <c r="N74" s="21"/>
      <c r="O74" s="21">
        <v>194112</v>
      </c>
      <c r="P74" s="21"/>
      <c r="Q74" s="79">
        <f>SCDPT5!N74+SCDPT5!O74-SCDPT5!P74</f>
        <v>194112</v>
      </c>
      <c r="R74" s="21"/>
      <c r="S74" s="21"/>
      <c r="T74" s="21"/>
      <c r="U74" s="79">
        <f>SCDPT5!S74+SCDPT5!T74</f>
        <v>0</v>
      </c>
      <c r="V74" s="21">
        <v>419563</v>
      </c>
      <c r="W74" s="21"/>
      <c r="X74" s="51"/>
    </row>
    <row r="75" spans="2:24" x14ac:dyDescent="0.2">
      <c r="B75" s="14" t="s">
        <v>19965</v>
      </c>
      <c r="C75" s="122" t="s">
        <v>5015</v>
      </c>
      <c r="D75" s="16" t="s">
        <v>19967</v>
      </c>
      <c r="E75" s="18" t="s">
        <v>26</v>
      </c>
      <c r="F75" s="34">
        <v>40983</v>
      </c>
      <c r="G75" s="20" t="s">
        <v>19966</v>
      </c>
      <c r="H75" s="34">
        <v>41208</v>
      </c>
      <c r="I75" s="20" t="s">
        <v>20597</v>
      </c>
      <c r="J75" s="21">
        <v>75000</v>
      </c>
      <c r="K75" s="21">
        <v>74250</v>
      </c>
      <c r="L75" s="21">
        <v>75000</v>
      </c>
      <c r="M75" s="21">
        <v>75000</v>
      </c>
      <c r="N75" s="21"/>
      <c r="O75" s="21">
        <v>750</v>
      </c>
      <c r="P75" s="21"/>
      <c r="Q75" s="79">
        <v>750</v>
      </c>
      <c r="R75" s="21"/>
      <c r="S75" s="21"/>
      <c r="T75" s="21"/>
      <c r="U75" s="79">
        <v>0</v>
      </c>
      <c r="V75" s="21">
        <v>1239</v>
      </c>
      <c r="W75" s="21"/>
      <c r="X75" s="51"/>
    </row>
    <row r="76" spans="2:24" x14ac:dyDescent="0.2">
      <c r="B76" s="14" t="s">
        <v>19963</v>
      </c>
      <c r="C76" s="122" t="s">
        <v>5015</v>
      </c>
      <c r="D76" s="16" t="s">
        <v>25272</v>
      </c>
      <c r="E76" s="18" t="s">
        <v>26</v>
      </c>
      <c r="F76" s="34">
        <v>40992</v>
      </c>
      <c r="G76" s="20" t="s">
        <v>105</v>
      </c>
      <c r="H76" s="34">
        <v>41108</v>
      </c>
      <c r="I76" s="20" t="s">
        <v>18973</v>
      </c>
      <c r="J76" s="21">
        <v>15586052</v>
      </c>
      <c r="K76" s="21">
        <v>15382388</v>
      </c>
      <c r="L76" s="21">
        <v>15020325</v>
      </c>
      <c r="M76" s="21">
        <v>15394600</v>
      </c>
      <c r="N76" s="21"/>
      <c r="O76" s="21">
        <v>12212</v>
      </c>
      <c r="P76" s="21"/>
      <c r="Q76" s="79">
        <v>12212</v>
      </c>
      <c r="R76" s="21"/>
      <c r="S76" s="21"/>
      <c r="T76" s="21">
        <v>-374275</v>
      </c>
      <c r="U76" s="79">
        <v>-374275</v>
      </c>
      <c r="V76" s="21">
        <v>285930</v>
      </c>
      <c r="W76" s="21"/>
      <c r="X76" s="51"/>
    </row>
    <row r="77" spans="2:24" x14ac:dyDescent="0.2">
      <c r="B77" s="14" t="s">
        <v>19961</v>
      </c>
      <c r="C77" s="122" t="s">
        <v>5015</v>
      </c>
      <c r="D77" s="16" t="s">
        <v>19962</v>
      </c>
      <c r="E77" s="18" t="s">
        <v>26</v>
      </c>
      <c r="F77" s="34">
        <v>41124</v>
      </c>
      <c r="G77" s="20" t="s">
        <v>18990</v>
      </c>
      <c r="H77" s="34">
        <v>41246</v>
      </c>
      <c r="I77" s="20" t="s">
        <v>112</v>
      </c>
      <c r="J77" s="21">
        <v>210000</v>
      </c>
      <c r="K77" s="21">
        <v>207900</v>
      </c>
      <c r="L77" s="21">
        <v>207901</v>
      </c>
      <c r="M77" s="21">
        <v>207900</v>
      </c>
      <c r="N77" s="21"/>
      <c r="O77" s="21"/>
      <c r="P77" s="21"/>
      <c r="Q77" s="79">
        <v>0</v>
      </c>
      <c r="R77" s="21"/>
      <c r="S77" s="21"/>
      <c r="T77" s="21">
        <v>1</v>
      </c>
      <c r="U77" s="79">
        <v>1</v>
      </c>
      <c r="V77" s="21">
        <v>0</v>
      </c>
      <c r="W77" s="21"/>
      <c r="X77" s="51"/>
    </row>
    <row r="78" spans="2:24" x14ac:dyDescent="0.2">
      <c r="B78" s="14" t="s">
        <v>19959</v>
      </c>
      <c r="C78" s="122" t="s">
        <v>5015</v>
      </c>
      <c r="D78" s="16" t="s">
        <v>19960</v>
      </c>
      <c r="E78" s="18" t="s">
        <v>26</v>
      </c>
      <c r="F78" s="34">
        <v>41108</v>
      </c>
      <c r="G78" s="20" t="s">
        <v>18990</v>
      </c>
      <c r="H78" s="34">
        <v>41274</v>
      </c>
      <c r="I78" s="20" t="s">
        <v>20597</v>
      </c>
      <c r="J78" s="21">
        <v>156250</v>
      </c>
      <c r="K78" s="21">
        <v>154688</v>
      </c>
      <c r="L78" s="21">
        <v>156250</v>
      </c>
      <c r="M78" s="21">
        <v>156250</v>
      </c>
      <c r="N78" s="21"/>
      <c r="O78" s="21">
        <v>1563</v>
      </c>
      <c r="P78" s="21"/>
      <c r="Q78" s="79">
        <v>1563</v>
      </c>
      <c r="R78" s="21"/>
      <c r="S78" s="21"/>
      <c r="T78" s="21"/>
      <c r="U78" s="79">
        <v>0</v>
      </c>
      <c r="V78" s="21">
        <v>3092</v>
      </c>
      <c r="W78" s="21"/>
      <c r="X78" s="51"/>
    </row>
    <row r="79" spans="2:24" x14ac:dyDescent="0.2">
      <c r="B79" s="14" t="s">
        <v>19956</v>
      </c>
      <c r="C79" s="122" t="s">
        <v>5015</v>
      </c>
      <c r="D79" s="16" t="s">
        <v>19955</v>
      </c>
      <c r="E79" s="18" t="s">
        <v>26</v>
      </c>
      <c r="F79" s="34">
        <v>41219</v>
      </c>
      <c r="G79" s="20" t="s">
        <v>18990</v>
      </c>
      <c r="H79" s="34">
        <v>41274</v>
      </c>
      <c r="I79" s="20" t="s">
        <v>20597</v>
      </c>
      <c r="J79" s="21">
        <v>15113</v>
      </c>
      <c r="K79" s="21">
        <v>15113</v>
      </c>
      <c r="L79" s="21">
        <v>15113</v>
      </c>
      <c r="M79" s="21">
        <v>15113</v>
      </c>
      <c r="N79" s="21"/>
      <c r="O79" s="21"/>
      <c r="P79" s="21"/>
      <c r="Q79" s="79">
        <v>0</v>
      </c>
      <c r="R79" s="21"/>
      <c r="S79" s="21"/>
      <c r="T79" s="21"/>
      <c r="U79" s="79">
        <v>0</v>
      </c>
      <c r="V79" s="21">
        <v>99</v>
      </c>
      <c r="W79" s="21"/>
      <c r="X79" s="51"/>
    </row>
    <row r="80" spans="2:24" x14ac:dyDescent="0.2">
      <c r="B80" s="14" t="s">
        <v>19954</v>
      </c>
      <c r="C80" s="122" t="s">
        <v>5015</v>
      </c>
      <c r="D80" s="16" t="s">
        <v>19952</v>
      </c>
      <c r="E80" s="18" t="s">
        <v>26</v>
      </c>
      <c r="F80" s="34">
        <v>41141</v>
      </c>
      <c r="G80" s="20" t="s">
        <v>105</v>
      </c>
      <c r="H80" s="34">
        <v>41244</v>
      </c>
      <c r="I80" s="20" t="s">
        <v>112</v>
      </c>
      <c r="J80" s="21">
        <v>150000</v>
      </c>
      <c r="K80" s="21">
        <v>149730</v>
      </c>
      <c r="L80" s="21">
        <v>149731</v>
      </c>
      <c r="M80" s="21">
        <v>149730</v>
      </c>
      <c r="N80" s="21"/>
      <c r="O80" s="21"/>
      <c r="P80" s="21"/>
      <c r="Q80" s="79">
        <v>0</v>
      </c>
      <c r="R80" s="21"/>
      <c r="S80" s="21"/>
      <c r="T80" s="21"/>
      <c r="U80" s="79">
        <v>0</v>
      </c>
      <c r="V80" s="21">
        <v>2104</v>
      </c>
      <c r="W80" s="21"/>
      <c r="X80" s="51"/>
    </row>
    <row r="81" spans="2:24" x14ac:dyDescent="0.2">
      <c r="B81" s="14" t="s">
        <v>19953</v>
      </c>
      <c r="C81" s="122" t="s">
        <v>5015</v>
      </c>
      <c r="D81" s="16" t="s">
        <v>19950</v>
      </c>
      <c r="E81" s="18" t="s">
        <v>26</v>
      </c>
      <c r="F81" s="34">
        <v>40982</v>
      </c>
      <c r="G81" s="20" t="s">
        <v>88</v>
      </c>
      <c r="H81" s="34">
        <v>41109</v>
      </c>
      <c r="I81" s="20" t="s">
        <v>18990</v>
      </c>
      <c r="J81" s="21">
        <v>3000000</v>
      </c>
      <c r="K81" s="21">
        <v>2955300</v>
      </c>
      <c r="L81" s="21">
        <v>2992500</v>
      </c>
      <c r="M81" s="21">
        <v>2957266</v>
      </c>
      <c r="N81" s="21"/>
      <c r="O81" s="21">
        <v>1966</v>
      </c>
      <c r="P81" s="21"/>
      <c r="Q81" s="79">
        <v>1966</v>
      </c>
      <c r="R81" s="21"/>
      <c r="S81" s="21"/>
      <c r="T81" s="21">
        <v>35234</v>
      </c>
      <c r="U81" s="79">
        <v>35234</v>
      </c>
      <c r="V81" s="21">
        <v>33458</v>
      </c>
      <c r="W81" s="21"/>
      <c r="X81" s="51"/>
    </row>
    <row r="82" spans="2:24" x14ac:dyDescent="0.2">
      <c r="B82" s="14" t="s">
        <v>19951</v>
      </c>
      <c r="C82" s="122" t="s">
        <v>5015</v>
      </c>
      <c r="D82" s="16" t="s">
        <v>19948</v>
      </c>
      <c r="E82" s="18" t="s">
        <v>26</v>
      </c>
      <c r="F82" s="34">
        <v>40997</v>
      </c>
      <c r="G82" s="20" t="s">
        <v>18985</v>
      </c>
      <c r="H82" s="34">
        <v>41274</v>
      </c>
      <c r="I82" s="20" t="s">
        <v>20597</v>
      </c>
      <c r="J82" s="21">
        <v>75000</v>
      </c>
      <c r="K82" s="21">
        <v>74250</v>
      </c>
      <c r="L82" s="21">
        <v>75000</v>
      </c>
      <c r="M82" s="21">
        <v>75000</v>
      </c>
      <c r="N82" s="21"/>
      <c r="O82" s="21">
        <v>750</v>
      </c>
      <c r="P82" s="21"/>
      <c r="Q82" s="79">
        <v>750</v>
      </c>
      <c r="R82" s="21"/>
      <c r="S82" s="21"/>
      <c r="T82" s="21"/>
      <c r="U82" s="79">
        <v>0</v>
      </c>
      <c r="V82" s="21">
        <v>1071</v>
      </c>
      <c r="W82" s="21"/>
      <c r="X82" s="51"/>
    </row>
    <row r="83" spans="2:24" x14ac:dyDescent="0.2">
      <c r="B83" s="14" t="s">
        <v>19949</v>
      </c>
      <c r="C83" s="122" t="s">
        <v>5015</v>
      </c>
      <c r="D83" s="16" t="s">
        <v>19946</v>
      </c>
      <c r="E83" s="18" t="s">
        <v>26</v>
      </c>
      <c r="F83" s="34">
        <v>41254</v>
      </c>
      <c r="G83" s="20" t="s">
        <v>18985</v>
      </c>
      <c r="H83" s="34">
        <v>41274</v>
      </c>
      <c r="I83" s="20" t="s">
        <v>20597</v>
      </c>
      <c r="J83" s="21">
        <v>30000</v>
      </c>
      <c r="K83" s="21">
        <v>29850</v>
      </c>
      <c r="L83" s="21">
        <v>30000</v>
      </c>
      <c r="M83" s="21">
        <v>30000</v>
      </c>
      <c r="N83" s="21"/>
      <c r="O83" s="21">
        <v>150</v>
      </c>
      <c r="P83" s="21"/>
      <c r="Q83" s="79">
        <v>150</v>
      </c>
      <c r="R83" s="21"/>
      <c r="S83" s="21"/>
      <c r="T83" s="21"/>
      <c r="U83" s="79">
        <v>0</v>
      </c>
      <c r="V83" s="21">
        <v>44</v>
      </c>
      <c r="W83" s="21"/>
      <c r="X83" s="51"/>
    </row>
    <row r="84" spans="2:24" x14ac:dyDescent="0.2">
      <c r="B84" s="14" t="s">
        <v>19947</v>
      </c>
      <c r="C84" s="122" t="s">
        <v>5015</v>
      </c>
      <c r="D84" s="16" t="s">
        <v>19944</v>
      </c>
      <c r="E84" s="18" t="s">
        <v>26</v>
      </c>
      <c r="F84" s="34">
        <v>41109</v>
      </c>
      <c r="G84" s="20" t="s">
        <v>191</v>
      </c>
      <c r="H84" s="34">
        <v>41213</v>
      </c>
      <c r="I84" s="20" t="s">
        <v>20597</v>
      </c>
      <c r="J84" s="21">
        <v>46250</v>
      </c>
      <c r="K84" s="21">
        <v>45788</v>
      </c>
      <c r="L84" s="21">
        <v>46250</v>
      </c>
      <c r="M84" s="21">
        <v>46250</v>
      </c>
      <c r="N84" s="21"/>
      <c r="O84" s="21">
        <v>463</v>
      </c>
      <c r="P84" s="21"/>
      <c r="Q84" s="79">
        <v>463</v>
      </c>
      <c r="R84" s="21"/>
      <c r="S84" s="21"/>
      <c r="T84" s="21"/>
      <c r="U84" s="79">
        <v>0</v>
      </c>
      <c r="V84" s="21">
        <v>278</v>
      </c>
      <c r="W84" s="21"/>
      <c r="X84" s="51"/>
    </row>
    <row r="85" spans="2:24" x14ac:dyDescent="0.2">
      <c r="B85" s="14" t="s">
        <v>19945</v>
      </c>
      <c r="C85" s="33" t="s">
        <v>25271</v>
      </c>
      <c r="D85" s="16" t="s">
        <v>25270</v>
      </c>
      <c r="E85" s="18" t="s">
        <v>26</v>
      </c>
      <c r="F85" s="34">
        <v>41018</v>
      </c>
      <c r="G85" s="20" t="s">
        <v>18985</v>
      </c>
      <c r="H85" s="34">
        <v>41032</v>
      </c>
      <c r="I85" s="20" t="s">
        <v>25269</v>
      </c>
      <c r="J85" s="21">
        <v>9745000</v>
      </c>
      <c r="K85" s="21">
        <v>10643489</v>
      </c>
      <c r="L85" s="21">
        <v>10604901</v>
      </c>
      <c r="M85" s="21">
        <v>10604901</v>
      </c>
      <c r="N85" s="21"/>
      <c r="O85" s="21">
        <v>-38588</v>
      </c>
      <c r="P85" s="21"/>
      <c r="Q85" s="79">
        <v>-38588</v>
      </c>
      <c r="R85" s="21"/>
      <c r="S85" s="21"/>
      <c r="T85" s="21"/>
      <c r="U85" s="79">
        <v>0</v>
      </c>
      <c r="V85" s="21">
        <v>153838</v>
      </c>
      <c r="W85" s="21">
        <v>100665</v>
      </c>
      <c r="X85" s="51"/>
    </row>
    <row r="86" spans="2:24" x14ac:dyDescent="0.2">
      <c r="B86" s="14" t="s">
        <v>19943</v>
      </c>
      <c r="C86" s="33" t="s">
        <v>13436</v>
      </c>
      <c r="D86" s="16" t="s">
        <v>19936</v>
      </c>
      <c r="E86" s="18" t="s">
        <v>26</v>
      </c>
      <c r="F86" s="34">
        <v>40909</v>
      </c>
      <c r="G86" s="20" t="s">
        <v>18966</v>
      </c>
      <c r="H86" s="34">
        <v>41243</v>
      </c>
      <c r="I86" s="20" t="s">
        <v>20922</v>
      </c>
      <c r="J86" s="21">
        <v>1</v>
      </c>
      <c r="K86" s="21">
        <v>1</v>
      </c>
      <c r="L86" s="21">
        <v>1</v>
      </c>
      <c r="M86" s="21">
        <v>1</v>
      </c>
      <c r="N86" s="21"/>
      <c r="O86" s="21"/>
      <c r="P86" s="21"/>
      <c r="Q86" s="79">
        <v>0</v>
      </c>
      <c r="R86" s="21"/>
      <c r="S86" s="21"/>
      <c r="T86" s="21"/>
      <c r="U86" s="79">
        <v>0</v>
      </c>
      <c r="V86" s="21">
        <v>0</v>
      </c>
      <c r="W86" s="21"/>
      <c r="X86" s="51"/>
    </row>
    <row r="87" spans="2:24" x14ac:dyDescent="0.2">
      <c r="B87" s="14" t="s">
        <v>19941</v>
      </c>
      <c r="C87" s="33" t="s">
        <v>25268</v>
      </c>
      <c r="D87" s="16" t="s">
        <v>25267</v>
      </c>
      <c r="E87" s="18" t="s">
        <v>26</v>
      </c>
      <c r="F87" s="34">
        <v>40920</v>
      </c>
      <c r="G87" s="20" t="s">
        <v>191</v>
      </c>
      <c r="H87" s="34">
        <v>41067</v>
      </c>
      <c r="I87" s="20" t="s">
        <v>191</v>
      </c>
      <c r="J87" s="21">
        <v>1000000</v>
      </c>
      <c r="K87" s="21">
        <v>1037500</v>
      </c>
      <c r="L87" s="21">
        <v>1072500</v>
      </c>
      <c r="M87" s="21">
        <v>1035477</v>
      </c>
      <c r="N87" s="21"/>
      <c r="O87" s="21">
        <v>-2023</v>
      </c>
      <c r="P87" s="21"/>
      <c r="Q87" s="79">
        <v>-2023</v>
      </c>
      <c r="R87" s="21"/>
      <c r="S87" s="21"/>
      <c r="T87" s="21">
        <v>37023</v>
      </c>
      <c r="U87" s="79">
        <v>37023</v>
      </c>
      <c r="V87" s="21">
        <v>42917</v>
      </c>
      <c r="W87" s="21">
        <v>12917</v>
      </c>
      <c r="X87" s="51"/>
    </row>
    <row r="88" spans="2:24" x14ac:dyDescent="0.2">
      <c r="B88" s="14" t="s">
        <v>19939</v>
      </c>
      <c r="C88" s="33" t="s">
        <v>13128</v>
      </c>
      <c r="D88" s="16" t="s">
        <v>19852</v>
      </c>
      <c r="E88" s="18" t="s">
        <v>26</v>
      </c>
      <c r="F88" s="34">
        <v>41135</v>
      </c>
      <c r="G88" s="20" t="s">
        <v>88</v>
      </c>
      <c r="H88" s="34">
        <v>41248</v>
      </c>
      <c r="I88" s="20" t="s">
        <v>19053</v>
      </c>
      <c r="J88" s="21">
        <v>2500000</v>
      </c>
      <c r="K88" s="21">
        <v>2490500</v>
      </c>
      <c r="L88" s="21">
        <v>2559700</v>
      </c>
      <c r="M88" s="21">
        <v>2490757</v>
      </c>
      <c r="N88" s="21"/>
      <c r="O88" s="21">
        <v>257</v>
      </c>
      <c r="P88" s="21"/>
      <c r="Q88" s="79">
        <v>257</v>
      </c>
      <c r="R88" s="21"/>
      <c r="S88" s="21"/>
      <c r="T88" s="21">
        <v>68943</v>
      </c>
      <c r="U88" s="79">
        <v>68943</v>
      </c>
      <c r="V88" s="21">
        <v>21972</v>
      </c>
      <c r="W88" s="21"/>
      <c r="X88" s="51"/>
    </row>
    <row r="89" spans="2:24" x14ac:dyDescent="0.2">
      <c r="B89" s="14" t="s">
        <v>19937</v>
      </c>
      <c r="C89" s="33" t="s">
        <v>25266</v>
      </c>
      <c r="D89" s="16" t="s">
        <v>25265</v>
      </c>
      <c r="E89" s="18" t="s">
        <v>26</v>
      </c>
      <c r="F89" s="34">
        <v>41183</v>
      </c>
      <c r="G89" s="20" t="s">
        <v>19131</v>
      </c>
      <c r="H89" s="34">
        <v>41199</v>
      </c>
      <c r="I89" s="20" t="s">
        <v>25264</v>
      </c>
      <c r="J89" s="21">
        <v>5000000</v>
      </c>
      <c r="K89" s="21">
        <v>5144500</v>
      </c>
      <c r="L89" s="21">
        <v>5136250</v>
      </c>
      <c r="M89" s="21">
        <v>5136250</v>
      </c>
      <c r="N89" s="21"/>
      <c r="O89" s="21">
        <v>-8250</v>
      </c>
      <c r="P89" s="21"/>
      <c r="Q89" s="79">
        <v>-8250</v>
      </c>
      <c r="R89" s="21"/>
      <c r="S89" s="21"/>
      <c r="T89" s="21"/>
      <c r="U89" s="79">
        <v>0</v>
      </c>
      <c r="V89" s="21">
        <v>179115</v>
      </c>
      <c r="W89" s="21">
        <v>165260</v>
      </c>
      <c r="X89" s="51"/>
    </row>
    <row r="90" spans="2:24" x14ac:dyDescent="0.2">
      <c r="B90" s="14" t="s">
        <v>19935</v>
      </c>
      <c r="C90" s="33" t="s">
        <v>13072</v>
      </c>
      <c r="D90" s="16" t="s">
        <v>19840</v>
      </c>
      <c r="E90" s="18" t="s">
        <v>26</v>
      </c>
      <c r="F90" s="34">
        <v>41039</v>
      </c>
      <c r="G90" s="20" t="s">
        <v>18990</v>
      </c>
      <c r="H90" s="34">
        <v>41218</v>
      </c>
      <c r="I90" s="20" t="s">
        <v>18990</v>
      </c>
      <c r="J90" s="21">
        <v>4500000</v>
      </c>
      <c r="K90" s="21">
        <v>4489560</v>
      </c>
      <c r="L90" s="21">
        <v>4604445</v>
      </c>
      <c r="M90" s="21">
        <v>4490486</v>
      </c>
      <c r="N90" s="21"/>
      <c r="O90" s="21">
        <v>926</v>
      </c>
      <c r="P90" s="21"/>
      <c r="Q90" s="79">
        <v>926</v>
      </c>
      <c r="R90" s="21"/>
      <c r="S90" s="21"/>
      <c r="T90" s="21">
        <v>113959</v>
      </c>
      <c r="U90" s="79">
        <v>113959</v>
      </c>
      <c r="V90" s="21">
        <v>39141</v>
      </c>
      <c r="W90" s="21"/>
      <c r="X90" s="51"/>
    </row>
    <row r="91" spans="2:24" x14ac:dyDescent="0.2">
      <c r="B91" s="14" t="s">
        <v>19933</v>
      </c>
      <c r="C91" s="33" t="s">
        <v>25263</v>
      </c>
      <c r="D91" s="16" t="s">
        <v>25262</v>
      </c>
      <c r="E91" s="18" t="s">
        <v>26</v>
      </c>
      <c r="F91" s="34">
        <v>41179</v>
      </c>
      <c r="G91" s="20" t="s">
        <v>19701</v>
      </c>
      <c r="H91" s="34">
        <v>41194</v>
      </c>
      <c r="I91" s="20" t="s">
        <v>25261</v>
      </c>
      <c r="J91" s="21">
        <v>2000000</v>
      </c>
      <c r="K91" s="21">
        <v>2085000</v>
      </c>
      <c r="L91" s="21">
        <v>2083000</v>
      </c>
      <c r="M91" s="21">
        <v>2083000</v>
      </c>
      <c r="N91" s="21"/>
      <c r="O91" s="21">
        <v>-2000</v>
      </c>
      <c r="P91" s="21"/>
      <c r="Q91" s="79">
        <v>-2000</v>
      </c>
      <c r="R91" s="21"/>
      <c r="S91" s="21"/>
      <c r="T91" s="21"/>
      <c r="U91" s="79">
        <v>0</v>
      </c>
      <c r="V91" s="21">
        <v>11250</v>
      </c>
      <c r="W91" s="21">
        <v>7083</v>
      </c>
      <c r="X91" s="51"/>
    </row>
    <row r="92" spans="2:24" x14ac:dyDescent="0.2">
      <c r="B92" s="14" t="s">
        <v>19931</v>
      </c>
      <c r="C92" s="33" t="s">
        <v>12925</v>
      </c>
      <c r="D92" s="16" t="s">
        <v>19825</v>
      </c>
      <c r="E92" s="18" t="s">
        <v>26</v>
      </c>
      <c r="F92" s="34">
        <v>41071</v>
      </c>
      <c r="G92" s="20" t="s">
        <v>88</v>
      </c>
      <c r="H92" s="34">
        <v>41249</v>
      </c>
      <c r="I92" s="20" t="s">
        <v>19131</v>
      </c>
      <c r="J92" s="21">
        <v>1050000</v>
      </c>
      <c r="K92" s="21">
        <v>1038009</v>
      </c>
      <c r="L92" s="21">
        <v>1075935</v>
      </c>
      <c r="M92" s="21">
        <v>1039086</v>
      </c>
      <c r="N92" s="21"/>
      <c r="O92" s="21">
        <v>1077</v>
      </c>
      <c r="P92" s="21"/>
      <c r="Q92" s="79">
        <v>1077</v>
      </c>
      <c r="R92" s="21"/>
      <c r="S92" s="21"/>
      <c r="T92" s="21">
        <v>36849</v>
      </c>
      <c r="U92" s="79">
        <v>36849</v>
      </c>
      <c r="V92" s="21">
        <v>9726</v>
      </c>
      <c r="W92" s="21"/>
      <c r="X92" s="51"/>
    </row>
    <row r="93" spans="2:24" x14ac:dyDescent="0.2">
      <c r="B93" s="14" t="s">
        <v>19929</v>
      </c>
      <c r="C93" s="33" t="s">
        <v>25260</v>
      </c>
      <c r="D93" s="16" t="s">
        <v>25259</v>
      </c>
      <c r="E93" s="18" t="s">
        <v>26</v>
      </c>
      <c r="F93" s="34">
        <v>40947</v>
      </c>
      <c r="G93" s="20" t="s">
        <v>18982</v>
      </c>
      <c r="H93" s="34">
        <v>40977</v>
      </c>
      <c r="I93" s="20" t="s">
        <v>20597</v>
      </c>
      <c r="J93" s="21">
        <v>5000000</v>
      </c>
      <c r="K93" s="21">
        <v>5017500</v>
      </c>
      <c r="L93" s="21">
        <v>5000000</v>
      </c>
      <c r="M93" s="21">
        <v>5000000</v>
      </c>
      <c r="N93" s="21"/>
      <c r="O93" s="21">
        <v>-17500</v>
      </c>
      <c r="P93" s="21"/>
      <c r="Q93" s="79">
        <v>-17500</v>
      </c>
      <c r="R93" s="21"/>
      <c r="S93" s="21"/>
      <c r="T93" s="21"/>
      <c r="U93" s="79">
        <v>0</v>
      </c>
      <c r="V93" s="21">
        <v>86528</v>
      </c>
      <c r="W93" s="21">
        <v>56389</v>
      </c>
      <c r="X93" s="51"/>
    </row>
    <row r="94" spans="2:24" x14ac:dyDescent="0.2">
      <c r="B94" s="14" t="s">
        <v>19927</v>
      </c>
      <c r="C94" s="33" t="s">
        <v>7631</v>
      </c>
      <c r="D94" s="16" t="s">
        <v>19805</v>
      </c>
      <c r="E94" s="18" t="s">
        <v>26</v>
      </c>
      <c r="F94" s="34">
        <v>41051</v>
      </c>
      <c r="G94" s="20" t="s">
        <v>19063</v>
      </c>
      <c r="H94" s="34">
        <v>41244</v>
      </c>
      <c r="I94" s="20" t="s">
        <v>21186</v>
      </c>
      <c r="J94" s="21"/>
      <c r="K94" s="21">
        <v>93013</v>
      </c>
      <c r="L94" s="21"/>
      <c r="M94" s="21"/>
      <c r="N94" s="21"/>
      <c r="O94" s="21">
        <v>-93013</v>
      </c>
      <c r="P94" s="21"/>
      <c r="Q94" s="79">
        <v>-93013</v>
      </c>
      <c r="R94" s="21"/>
      <c r="S94" s="21"/>
      <c r="T94" s="21"/>
      <c r="U94" s="79">
        <v>0</v>
      </c>
      <c r="V94" s="21">
        <v>5406</v>
      </c>
      <c r="W94" s="21">
        <v>1325</v>
      </c>
      <c r="X94" s="51"/>
    </row>
    <row r="95" spans="2:24" x14ac:dyDescent="0.2">
      <c r="B95" s="14" t="s">
        <v>19925</v>
      </c>
      <c r="C95" s="33" t="s">
        <v>7626</v>
      </c>
      <c r="D95" s="16" t="s">
        <v>19799</v>
      </c>
      <c r="E95" s="18" t="s">
        <v>26</v>
      </c>
      <c r="F95" s="34">
        <v>41130</v>
      </c>
      <c r="G95" s="20" t="s">
        <v>19063</v>
      </c>
      <c r="H95" s="34">
        <v>41244</v>
      </c>
      <c r="I95" s="20" t="s">
        <v>21186</v>
      </c>
      <c r="J95" s="21"/>
      <c r="K95" s="21">
        <v>32083</v>
      </c>
      <c r="L95" s="21"/>
      <c r="M95" s="21"/>
      <c r="N95" s="21"/>
      <c r="O95" s="21">
        <v>-32083</v>
      </c>
      <c r="P95" s="21"/>
      <c r="Q95" s="79">
        <v>-32083</v>
      </c>
      <c r="R95" s="21"/>
      <c r="S95" s="21"/>
      <c r="T95" s="21"/>
      <c r="U95" s="79">
        <v>0</v>
      </c>
      <c r="V95" s="21">
        <v>1102</v>
      </c>
      <c r="W95" s="21">
        <v>314</v>
      </c>
      <c r="X95" s="51"/>
    </row>
    <row r="96" spans="2:24" x14ac:dyDescent="0.2">
      <c r="B96" s="14" t="s">
        <v>19923</v>
      </c>
      <c r="C96" s="33" t="s">
        <v>25258</v>
      </c>
      <c r="D96" s="16" t="s">
        <v>25257</v>
      </c>
      <c r="E96" s="18" t="s">
        <v>26</v>
      </c>
      <c r="F96" s="34">
        <v>41247</v>
      </c>
      <c r="G96" s="20" t="s">
        <v>18982</v>
      </c>
      <c r="H96" s="34">
        <v>41248</v>
      </c>
      <c r="I96" s="20" t="s">
        <v>19393</v>
      </c>
      <c r="J96" s="21">
        <v>2000000</v>
      </c>
      <c r="K96" s="21">
        <v>1978900</v>
      </c>
      <c r="L96" s="21">
        <v>1981820</v>
      </c>
      <c r="M96" s="21">
        <v>1978911</v>
      </c>
      <c r="N96" s="21"/>
      <c r="O96" s="21">
        <v>11</v>
      </c>
      <c r="P96" s="21"/>
      <c r="Q96" s="79">
        <v>11</v>
      </c>
      <c r="R96" s="21"/>
      <c r="S96" s="21"/>
      <c r="T96" s="21">
        <v>2909</v>
      </c>
      <c r="U96" s="79">
        <v>2909</v>
      </c>
      <c r="V96" s="21">
        <v>492</v>
      </c>
      <c r="W96" s="21"/>
      <c r="X96" s="51"/>
    </row>
    <row r="97" spans="2:24" x14ac:dyDescent="0.2">
      <c r="B97" s="14" t="s">
        <v>19921</v>
      </c>
      <c r="C97" s="33" t="s">
        <v>12849</v>
      </c>
      <c r="D97" s="16" t="s">
        <v>19793</v>
      </c>
      <c r="E97" s="18" t="s">
        <v>26</v>
      </c>
      <c r="F97" s="34">
        <v>41045</v>
      </c>
      <c r="G97" s="20" t="s">
        <v>18982</v>
      </c>
      <c r="H97" s="34">
        <v>41249</v>
      </c>
      <c r="I97" s="20" t="s">
        <v>18982</v>
      </c>
      <c r="J97" s="21">
        <v>1000000</v>
      </c>
      <c r="K97" s="21">
        <v>998310</v>
      </c>
      <c r="L97" s="21">
        <v>1022310</v>
      </c>
      <c r="M97" s="21">
        <v>998493</v>
      </c>
      <c r="N97" s="21"/>
      <c r="O97" s="21">
        <v>183</v>
      </c>
      <c r="P97" s="21"/>
      <c r="Q97" s="79">
        <v>183</v>
      </c>
      <c r="R97" s="21"/>
      <c r="S97" s="21"/>
      <c r="T97" s="21">
        <v>23817</v>
      </c>
      <c r="U97" s="79">
        <v>23817</v>
      </c>
      <c r="V97" s="21">
        <v>10556</v>
      </c>
      <c r="W97" s="21"/>
      <c r="X97" s="51"/>
    </row>
    <row r="98" spans="2:24" x14ac:dyDescent="0.2">
      <c r="B98" s="14" t="s">
        <v>19919</v>
      </c>
      <c r="C98" s="33" t="s">
        <v>6433</v>
      </c>
      <c r="D98" s="16" t="s">
        <v>19781</v>
      </c>
      <c r="E98" s="18" t="s">
        <v>26</v>
      </c>
      <c r="F98" s="34">
        <v>40919</v>
      </c>
      <c r="G98" s="20" t="s">
        <v>191</v>
      </c>
      <c r="H98" s="34">
        <v>41197</v>
      </c>
      <c r="I98" s="20" t="s">
        <v>21186</v>
      </c>
      <c r="J98" s="21">
        <v>515101</v>
      </c>
      <c r="K98" s="21">
        <v>515100</v>
      </c>
      <c r="L98" s="21">
        <v>515101</v>
      </c>
      <c r="M98" s="21">
        <v>515101</v>
      </c>
      <c r="N98" s="21"/>
      <c r="O98" s="21">
        <v>1</v>
      </c>
      <c r="P98" s="21"/>
      <c r="Q98" s="79">
        <v>1</v>
      </c>
      <c r="R98" s="21"/>
      <c r="S98" s="21"/>
      <c r="T98" s="21"/>
      <c r="U98" s="79">
        <v>0</v>
      </c>
      <c r="V98" s="21">
        <v>3429</v>
      </c>
      <c r="W98" s="21"/>
      <c r="X98" s="51"/>
    </row>
    <row r="99" spans="2:24" x14ac:dyDescent="0.2">
      <c r="B99" s="14" t="s">
        <v>19917</v>
      </c>
      <c r="C99" s="33" t="s">
        <v>25256</v>
      </c>
      <c r="D99" s="16" t="s">
        <v>25255</v>
      </c>
      <c r="E99" s="18" t="s">
        <v>26</v>
      </c>
      <c r="F99" s="34">
        <v>40914</v>
      </c>
      <c r="G99" s="20" t="s">
        <v>18985</v>
      </c>
      <c r="H99" s="34">
        <v>40967</v>
      </c>
      <c r="I99" s="20" t="s">
        <v>18973</v>
      </c>
      <c r="J99" s="21">
        <v>4500000</v>
      </c>
      <c r="K99" s="21">
        <v>4500000</v>
      </c>
      <c r="L99" s="21">
        <v>4651300</v>
      </c>
      <c r="M99" s="21">
        <v>4500000</v>
      </c>
      <c r="N99" s="21"/>
      <c r="O99" s="21"/>
      <c r="P99" s="21"/>
      <c r="Q99" s="79">
        <v>0</v>
      </c>
      <c r="R99" s="21"/>
      <c r="S99" s="21"/>
      <c r="T99" s="21">
        <v>151300</v>
      </c>
      <c r="U99" s="79">
        <v>151300</v>
      </c>
      <c r="V99" s="21">
        <v>33099</v>
      </c>
      <c r="W99" s="21"/>
      <c r="X99" s="51"/>
    </row>
    <row r="100" spans="2:24" x14ac:dyDescent="0.2">
      <c r="B100" s="14" t="s">
        <v>19915</v>
      </c>
      <c r="C100" s="33" t="s">
        <v>25254</v>
      </c>
      <c r="D100" s="16" t="s">
        <v>25253</v>
      </c>
      <c r="E100" s="18" t="s">
        <v>26</v>
      </c>
      <c r="F100" s="34">
        <v>40990</v>
      </c>
      <c r="G100" s="20" t="s">
        <v>18982</v>
      </c>
      <c r="H100" s="34">
        <v>40994</v>
      </c>
      <c r="I100" s="20" t="s">
        <v>19701</v>
      </c>
      <c r="J100" s="21">
        <v>1900000</v>
      </c>
      <c r="K100" s="21">
        <v>1900000</v>
      </c>
      <c r="L100" s="21">
        <v>1923750</v>
      </c>
      <c r="M100" s="21">
        <v>1900000</v>
      </c>
      <c r="N100" s="21"/>
      <c r="O100" s="21"/>
      <c r="P100" s="21"/>
      <c r="Q100" s="79">
        <v>0</v>
      </c>
      <c r="R100" s="21"/>
      <c r="S100" s="21"/>
      <c r="T100" s="21">
        <v>23750</v>
      </c>
      <c r="U100" s="79">
        <v>23750</v>
      </c>
      <c r="V100" s="21">
        <v>0</v>
      </c>
      <c r="W100" s="21"/>
      <c r="X100" s="51"/>
    </row>
    <row r="101" spans="2:24" x14ac:dyDescent="0.2">
      <c r="B101" s="14" t="s">
        <v>19913</v>
      </c>
      <c r="C101" s="33" t="s">
        <v>7594</v>
      </c>
      <c r="D101" s="16" t="s">
        <v>19767</v>
      </c>
      <c r="E101" s="18" t="s">
        <v>26</v>
      </c>
      <c r="F101" s="34">
        <v>41162</v>
      </c>
      <c r="G101" s="20" t="s">
        <v>19040</v>
      </c>
      <c r="H101" s="34">
        <v>41244</v>
      </c>
      <c r="I101" s="20" t="s">
        <v>21186</v>
      </c>
      <c r="J101" s="21"/>
      <c r="K101" s="21">
        <v>15618</v>
      </c>
      <c r="L101" s="21"/>
      <c r="M101" s="21"/>
      <c r="N101" s="21"/>
      <c r="O101" s="21">
        <v>-15618</v>
      </c>
      <c r="P101" s="21"/>
      <c r="Q101" s="79">
        <v>-15618</v>
      </c>
      <c r="R101" s="21"/>
      <c r="S101" s="21"/>
      <c r="T101" s="21"/>
      <c r="U101" s="79">
        <v>0</v>
      </c>
      <c r="V101" s="21">
        <v>447</v>
      </c>
      <c r="W101" s="21">
        <v>189</v>
      </c>
      <c r="X101" s="51"/>
    </row>
    <row r="102" spans="2:24" x14ac:dyDescent="0.2">
      <c r="B102" s="14" t="s">
        <v>19911</v>
      </c>
      <c r="C102" s="33" t="s">
        <v>25252</v>
      </c>
      <c r="D102" s="16" t="s">
        <v>19765</v>
      </c>
      <c r="E102" s="18" t="s">
        <v>26</v>
      </c>
      <c r="F102" s="34">
        <v>41107</v>
      </c>
      <c r="G102" s="20" t="s">
        <v>191</v>
      </c>
      <c r="H102" s="34">
        <v>41227</v>
      </c>
      <c r="I102" s="20" t="s">
        <v>105</v>
      </c>
      <c r="J102" s="21">
        <v>4500000</v>
      </c>
      <c r="K102" s="21">
        <v>4500000</v>
      </c>
      <c r="L102" s="21">
        <v>4500000</v>
      </c>
      <c r="M102" s="21">
        <v>4500000</v>
      </c>
      <c r="N102" s="21"/>
      <c r="O102" s="21"/>
      <c r="P102" s="21"/>
      <c r="Q102" s="79">
        <v>0</v>
      </c>
      <c r="R102" s="21"/>
      <c r="S102" s="21"/>
      <c r="T102" s="21"/>
      <c r="U102" s="79">
        <v>0</v>
      </c>
      <c r="V102" s="21">
        <v>68906</v>
      </c>
      <c r="W102" s="21"/>
      <c r="X102" s="51"/>
    </row>
    <row r="103" spans="2:24" x14ac:dyDescent="0.2">
      <c r="B103" s="14" t="s">
        <v>19909</v>
      </c>
      <c r="C103" s="33" t="s">
        <v>25251</v>
      </c>
      <c r="D103" s="16" t="s">
        <v>25250</v>
      </c>
      <c r="E103" s="18" t="s">
        <v>26</v>
      </c>
      <c r="F103" s="34">
        <v>41219</v>
      </c>
      <c r="G103" s="20" t="s">
        <v>18985</v>
      </c>
      <c r="H103" s="34">
        <v>41232</v>
      </c>
      <c r="I103" s="20" t="s">
        <v>25249</v>
      </c>
      <c r="J103" s="21">
        <v>3125000</v>
      </c>
      <c r="K103" s="21">
        <v>3364688</v>
      </c>
      <c r="L103" s="21">
        <v>3356857</v>
      </c>
      <c r="M103" s="21">
        <v>3356857</v>
      </c>
      <c r="N103" s="21"/>
      <c r="O103" s="21">
        <v>-7831</v>
      </c>
      <c r="P103" s="21"/>
      <c r="Q103" s="79">
        <v>-7831</v>
      </c>
      <c r="R103" s="21"/>
      <c r="S103" s="21"/>
      <c r="T103" s="21"/>
      <c r="U103" s="79">
        <v>0</v>
      </c>
      <c r="V103" s="21">
        <v>124236</v>
      </c>
      <c r="W103" s="21">
        <v>114019</v>
      </c>
      <c r="X103" s="51"/>
    </row>
    <row r="104" spans="2:24" x14ac:dyDescent="0.2">
      <c r="B104" s="14" t="s">
        <v>19907</v>
      </c>
      <c r="C104" s="33" t="s">
        <v>25248</v>
      </c>
      <c r="D104" s="16" t="s">
        <v>25247</v>
      </c>
      <c r="E104" s="18" t="s">
        <v>26</v>
      </c>
      <c r="F104" s="34">
        <v>40963</v>
      </c>
      <c r="G104" s="20" t="s">
        <v>19131</v>
      </c>
      <c r="H104" s="34">
        <v>40976</v>
      </c>
      <c r="I104" s="20" t="s">
        <v>25246</v>
      </c>
      <c r="J104" s="21">
        <v>3625000</v>
      </c>
      <c r="K104" s="21">
        <v>3775075</v>
      </c>
      <c r="L104" s="21">
        <v>3770000</v>
      </c>
      <c r="M104" s="21">
        <v>3770000</v>
      </c>
      <c r="N104" s="21"/>
      <c r="O104" s="21">
        <v>-5075</v>
      </c>
      <c r="P104" s="21"/>
      <c r="Q104" s="79">
        <v>-5075</v>
      </c>
      <c r="R104" s="21"/>
      <c r="S104" s="21"/>
      <c r="T104" s="21"/>
      <c r="U104" s="79">
        <v>0</v>
      </c>
      <c r="V104" s="21">
        <v>66861</v>
      </c>
      <c r="W104" s="21">
        <v>59611</v>
      </c>
      <c r="X104" s="51"/>
    </row>
    <row r="105" spans="2:24" x14ac:dyDescent="0.2">
      <c r="B105" s="14" t="s">
        <v>19905</v>
      </c>
      <c r="C105" s="33" t="s">
        <v>6386</v>
      </c>
      <c r="D105" s="16" t="s">
        <v>19733</v>
      </c>
      <c r="E105" s="18" t="s">
        <v>26</v>
      </c>
      <c r="F105" s="34">
        <v>41019</v>
      </c>
      <c r="G105" s="20" t="s">
        <v>105</v>
      </c>
      <c r="H105" s="34">
        <v>41201</v>
      </c>
      <c r="I105" s="20" t="s">
        <v>20922</v>
      </c>
      <c r="J105" s="21">
        <v>514734</v>
      </c>
      <c r="K105" s="21">
        <v>510664</v>
      </c>
      <c r="L105" s="21">
        <v>514734</v>
      </c>
      <c r="M105" s="21">
        <v>514734</v>
      </c>
      <c r="N105" s="21"/>
      <c r="O105" s="21">
        <v>4070</v>
      </c>
      <c r="P105" s="21"/>
      <c r="Q105" s="79">
        <v>4070</v>
      </c>
      <c r="R105" s="21"/>
      <c r="S105" s="21"/>
      <c r="T105" s="21"/>
      <c r="U105" s="79">
        <v>0</v>
      </c>
      <c r="V105" s="21">
        <v>23083</v>
      </c>
      <c r="W105" s="21">
        <v>171</v>
      </c>
      <c r="X105" s="51"/>
    </row>
    <row r="106" spans="2:24" x14ac:dyDescent="0.2">
      <c r="B106" s="14" t="s">
        <v>19903</v>
      </c>
      <c r="C106" s="33" t="s">
        <v>25245</v>
      </c>
      <c r="D106" s="16" t="s">
        <v>19731</v>
      </c>
      <c r="E106" s="18" t="s">
        <v>26</v>
      </c>
      <c r="F106" s="34">
        <v>41134</v>
      </c>
      <c r="G106" s="20" t="s">
        <v>18990</v>
      </c>
      <c r="H106" s="34">
        <v>41227</v>
      </c>
      <c r="I106" s="20" t="s">
        <v>105</v>
      </c>
      <c r="J106" s="21">
        <v>15000000</v>
      </c>
      <c r="K106" s="21">
        <v>15356250</v>
      </c>
      <c r="L106" s="21">
        <v>15346966</v>
      </c>
      <c r="M106" s="21">
        <v>15346966</v>
      </c>
      <c r="N106" s="21"/>
      <c r="O106" s="21">
        <v>-9284</v>
      </c>
      <c r="P106" s="21"/>
      <c r="Q106" s="79">
        <v>-9284</v>
      </c>
      <c r="R106" s="21"/>
      <c r="S106" s="21"/>
      <c r="T106" s="21"/>
      <c r="U106" s="79">
        <v>0</v>
      </c>
      <c r="V106" s="21">
        <v>514583</v>
      </c>
      <c r="W106" s="21">
        <v>329167</v>
      </c>
      <c r="X106" s="51"/>
    </row>
    <row r="107" spans="2:24" x14ac:dyDescent="0.2">
      <c r="B107" s="14" t="s">
        <v>19901</v>
      </c>
      <c r="C107" s="33" t="s">
        <v>25244</v>
      </c>
      <c r="D107" s="16" t="s">
        <v>19725</v>
      </c>
      <c r="E107" s="18" t="s">
        <v>26</v>
      </c>
      <c r="F107" s="34">
        <v>40973</v>
      </c>
      <c r="G107" s="20" t="s">
        <v>18990</v>
      </c>
      <c r="H107" s="34">
        <v>41037</v>
      </c>
      <c r="I107" s="20" t="s">
        <v>105</v>
      </c>
      <c r="J107" s="21">
        <v>19000000</v>
      </c>
      <c r="K107" s="21">
        <v>18980240</v>
      </c>
      <c r="L107" s="21">
        <v>18980848</v>
      </c>
      <c r="M107" s="21">
        <v>18980848</v>
      </c>
      <c r="N107" s="21"/>
      <c r="O107" s="21">
        <v>608</v>
      </c>
      <c r="P107" s="21"/>
      <c r="Q107" s="79">
        <v>608</v>
      </c>
      <c r="R107" s="21"/>
      <c r="S107" s="21"/>
      <c r="T107" s="21"/>
      <c r="U107" s="79">
        <v>0</v>
      </c>
      <c r="V107" s="21">
        <v>77267</v>
      </c>
      <c r="W107" s="21"/>
      <c r="X107" s="51"/>
    </row>
    <row r="108" spans="2:24" x14ac:dyDescent="0.2">
      <c r="B108" s="14" t="s">
        <v>19899</v>
      </c>
      <c r="C108" s="33" t="s">
        <v>25243</v>
      </c>
      <c r="D108" s="16" t="s">
        <v>19723</v>
      </c>
      <c r="E108" s="18" t="s">
        <v>26</v>
      </c>
      <c r="F108" s="34">
        <v>40973</v>
      </c>
      <c r="G108" s="20" t="s">
        <v>18990</v>
      </c>
      <c r="H108" s="34">
        <v>41037</v>
      </c>
      <c r="I108" s="20" t="s">
        <v>105</v>
      </c>
      <c r="J108" s="21">
        <v>8000000</v>
      </c>
      <c r="K108" s="21">
        <v>7996640</v>
      </c>
      <c r="L108" s="21">
        <v>7996700</v>
      </c>
      <c r="M108" s="21">
        <v>7996700</v>
      </c>
      <c r="N108" s="21"/>
      <c r="O108" s="21">
        <v>60</v>
      </c>
      <c r="P108" s="21"/>
      <c r="Q108" s="79">
        <v>60</v>
      </c>
      <c r="R108" s="21"/>
      <c r="S108" s="21"/>
      <c r="T108" s="21"/>
      <c r="U108" s="79">
        <v>0</v>
      </c>
      <c r="V108" s="21">
        <v>51511</v>
      </c>
      <c r="W108" s="21"/>
      <c r="X108" s="51"/>
    </row>
    <row r="109" spans="2:24" x14ac:dyDescent="0.2">
      <c r="B109" s="14" t="s">
        <v>19897</v>
      </c>
      <c r="C109" s="33" t="s">
        <v>25242</v>
      </c>
      <c r="D109" s="16" t="s">
        <v>25241</v>
      </c>
      <c r="E109" s="18" t="s">
        <v>26</v>
      </c>
      <c r="F109" s="34">
        <v>41036</v>
      </c>
      <c r="G109" s="20" t="s">
        <v>19063</v>
      </c>
      <c r="H109" s="34">
        <v>41190</v>
      </c>
      <c r="I109" s="20" t="s">
        <v>105</v>
      </c>
      <c r="J109" s="21">
        <v>9400000</v>
      </c>
      <c r="K109" s="21">
        <v>9400000</v>
      </c>
      <c r="L109" s="21">
        <v>9400000</v>
      </c>
      <c r="M109" s="21">
        <v>9400000</v>
      </c>
      <c r="N109" s="21"/>
      <c r="O109" s="21"/>
      <c r="P109" s="21"/>
      <c r="Q109" s="79">
        <v>0</v>
      </c>
      <c r="R109" s="21"/>
      <c r="S109" s="21"/>
      <c r="T109" s="21"/>
      <c r="U109" s="79">
        <v>0</v>
      </c>
      <c r="V109" s="21">
        <v>172692</v>
      </c>
      <c r="W109" s="21"/>
      <c r="X109" s="51"/>
    </row>
    <row r="110" spans="2:24" x14ac:dyDescent="0.2">
      <c r="B110" s="14" t="s">
        <v>19895</v>
      </c>
      <c r="C110" s="33" t="s">
        <v>25240</v>
      </c>
      <c r="D110" s="16" t="s">
        <v>25239</v>
      </c>
      <c r="E110" s="18" t="s">
        <v>26</v>
      </c>
      <c r="F110" s="34">
        <v>41087</v>
      </c>
      <c r="G110" s="20" t="s">
        <v>19040</v>
      </c>
      <c r="H110" s="34">
        <v>41087</v>
      </c>
      <c r="I110" s="20" t="s">
        <v>88</v>
      </c>
      <c r="J110" s="21">
        <v>4750000</v>
      </c>
      <c r="K110" s="21">
        <v>4750000</v>
      </c>
      <c r="L110" s="21">
        <v>4821250</v>
      </c>
      <c r="M110" s="21">
        <v>4750000</v>
      </c>
      <c r="N110" s="21"/>
      <c r="O110" s="21"/>
      <c r="P110" s="21"/>
      <c r="Q110" s="79">
        <v>0</v>
      </c>
      <c r="R110" s="21"/>
      <c r="S110" s="21"/>
      <c r="T110" s="21">
        <v>71250</v>
      </c>
      <c r="U110" s="79">
        <v>71250</v>
      </c>
      <c r="V110" s="21">
        <v>0</v>
      </c>
      <c r="W110" s="21"/>
      <c r="X110" s="51"/>
    </row>
    <row r="111" spans="2:24" x14ac:dyDescent="0.2">
      <c r="B111" s="14" t="s">
        <v>19893</v>
      </c>
      <c r="C111" s="33" t="s">
        <v>25238</v>
      </c>
      <c r="D111" s="16" t="s">
        <v>25237</v>
      </c>
      <c r="E111" s="18" t="s">
        <v>26</v>
      </c>
      <c r="F111" s="34">
        <v>41162</v>
      </c>
      <c r="G111" s="20" t="s">
        <v>19131</v>
      </c>
      <c r="H111" s="34">
        <v>41184</v>
      </c>
      <c r="I111" s="20" t="s">
        <v>19131</v>
      </c>
      <c r="J111" s="21">
        <v>19000000</v>
      </c>
      <c r="K111" s="21">
        <v>18983470</v>
      </c>
      <c r="L111" s="21">
        <v>19100700</v>
      </c>
      <c r="M111" s="21">
        <v>18983660</v>
      </c>
      <c r="N111" s="21"/>
      <c r="O111" s="21">
        <v>190</v>
      </c>
      <c r="P111" s="21"/>
      <c r="Q111" s="79">
        <v>190</v>
      </c>
      <c r="R111" s="21"/>
      <c r="S111" s="21"/>
      <c r="T111" s="21">
        <v>117040</v>
      </c>
      <c r="U111" s="79">
        <v>117040</v>
      </c>
      <c r="V111" s="21">
        <v>16256</v>
      </c>
      <c r="W111" s="21"/>
      <c r="X111" s="51"/>
    </row>
    <row r="112" spans="2:24" x14ac:dyDescent="0.2">
      <c r="B112" s="14" t="s">
        <v>19891</v>
      </c>
      <c r="C112" s="33" t="s">
        <v>25236</v>
      </c>
      <c r="D112" s="16" t="s">
        <v>25235</v>
      </c>
      <c r="E112" s="18" t="s">
        <v>26</v>
      </c>
      <c r="F112" s="34">
        <v>41127</v>
      </c>
      <c r="G112" s="20" t="s">
        <v>18990</v>
      </c>
      <c r="H112" s="34">
        <v>41198</v>
      </c>
      <c r="I112" s="20" t="s">
        <v>18985</v>
      </c>
      <c r="J112" s="21">
        <v>8000000</v>
      </c>
      <c r="K112" s="21">
        <v>7996000</v>
      </c>
      <c r="L112" s="21">
        <v>8039840</v>
      </c>
      <c r="M112" s="21">
        <v>7996254</v>
      </c>
      <c r="N112" s="21"/>
      <c r="O112" s="21">
        <v>254</v>
      </c>
      <c r="P112" s="21"/>
      <c r="Q112" s="79">
        <v>254</v>
      </c>
      <c r="R112" s="21"/>
      <c r="S112" s="21"/>
      <c r="T112" s="21">
        <v>43586</v>
      </c>
      <c r="U112" s="79">
        <v>43586</v>
      </c>
      <c r="V112" s="21">
        <v>15556</v>
      </c>
      <c r="W112" s="21"/>
      <c r="X112" s="51"/>
    </row>
    <row r="113" spans="2:24" x14ac:dyDescent="0.2">
      <c r="B113" s="14" t="s">
        <v>19889</v>
      </c>
      <c r="C113" s="33" t="s">
        <v>12254</v>
      </c>
      <c r="D113" s="16" t="s">
        <v>19687</v>
      </c>
      <c r="E113" s="18" t="s">
        <v>26</v>
      </c>
      <c r="F113" s="34">
        <v>41127</v>
      </c>
      <c r="G113" s="20" t="s">
        <v>19040</v>
      </c>
      <c r="H113" s="34">
        <v>41200</v>
      </c>
      <c r="I113" s="20" t="s">
        <v>18982</v>
      </c>
      <c r="J113" s="21">
        <v>5000000</v>
      </c>
      <c r="K113" s="21">
        <v>4997050</v>
      </c>
      <c r="L113" s="21">
        <v>5063950</v>
      </c>
      <c r="M113" s="21">
        <v>4997237</v>
      </c>
      <c r="N113" s="21"/>
      <c r="O113" s="21">
        <v>187</v>
      </c>
      <c r="P113" s="21"/>
      <c r="Q113" s="79">
        <v>187</v>
      </c>
      <c r="R113" s="21"/>
      <c r="S113" s="21"/>
      <c r="T113" s="21">
        <v>66713</v>
      </c>
      <c r="U113" s="79">
        <v>66713</v>
      </c>
      <c r="V113" s="21">
        <v>12153</v>
      </c>
      <c r="W113" s="21"/>
      <c r="X113" s="51"/>
    </row>
    <row r="114" spans="2:24" x14ac:dyDescent="0.2">
      <c r="B114" s="14" t="s">
        <v>19887</v>
      </c>
      <c r="C114" s="33" t="s">
        <v>25234</v>
      </c>
      <c r="D114" s="16" t="s">
        <v>25233</v>
      </c>
      <c r="E114" s="18" t="s">
        <v>26</v>
      </c>
      <c r="F114" s="34">
        <v>41009</v>
      </c>
      <c r="G114" s="20" t="s">
        <v>19040</v>
      </c>
      <c r="H114" s="34">
        <v>41239</v>
      </c>
      <c r="I114" s="20" t="s">
        <v>105</v>
      </c>
      <c r="J114" s="21">
        <v>3960000</v>
      </c>
      <c r="K114" s="21">
        <v>3960000</v>
      </c>
      <c r="L114" s="21">
        <v>3960000</v>
      </c>
      <c r="M114" s="21">
        <v>3960000</v>
      </c>
      <c r="N114" s="21"/>
      <c r="O114" s="21"/>
      <c r="P114" s="21"/>
      <c r="Q114" s="79">
        <v>0</v>
      </c>
      <c r="R114" s="21"/>
      <c r="S114" s="21"/>
      <c r="T114" s="21"/>
      <c r="U114" s="79">
        <v>0</v>
      </c>
      <c r="V114" s="21">
        <v>161081</v>
      </c>
      <c r="W114" s="21"/>
      <c r="X114" s="51"/>
    </row>
    <row r="115" spans="2:24" x14ac:dyDescent="0.2">
      <c r="B115" s="14" t="s">
        <v>19885</v>
      </c>
      <c r="C115" s="33" t="s">
        <v>6325</v>
      </c>
      <c r="D115" s="16" t="s">
        <v>19679</v>
      </c>
      <c r="E115" s="18" t="s">
        <v>26</v>
      </c>
      <c r="F115" s="34">
        <v>41164</v>
      </c>
      <c r="G115" s="20" t="s">
        <v>19131</v>
      </c>
      <c r="H115" s="34">
        <v>41258</v>
      </c>
      <c r="I115" s="20" t="s">
        <v>21186</v>
      </c>
      <c r="J115" s="21">
        <v>1532719</v>
      </c>
      <c r="K115" s="21">
        <v>1532564</v>
      </c>
      <c r="L115" s="21">
        <v>1532719</v>
      </c>
      <c r="M115" s="21">
        <v>1532719</v>
      </c>
      <c r="N115" s="21"/>
      <c r="O115" s="21">
        <v>155</v>
      </c>
      <c r="P115" s="21"/>
      <c r="Q115" s="79">
        <v>155</v>
      </c>
      <c r="R115" s="21"/>
      <c r="S115" s="21"/>
      <c r="T115" s="21"/>
      <c r="U115" s="79">
        <v>0</v>
      </c>
      <c r="V115" s="21">
        <v>3295</v>
      </c>
      <c r="W115" s="21"/>
      <c r="X115" s="51"/>
    </row>
    <row r="116" spans="2:24" x14ac:dyDescent="0.2">
      <c r="B116" s="14" t="s">
        <v>19883</v>
      </c>
      <c r="C116" s="33" t="s">
        <v>25232</v>
      </c>
      <c r="D116" s="16" t="s">
        <v>19649</v>
      </c>
      <c r="E116" s="18" t="s">
        <v>26</v>
      </c>
      <c r="F116" s="34">
        <v>41121</v>
      </c>
      <c r="G116" s="20" t="s">
        <v>18990</v>
      </c>
      <c r="H116" s="34">
        <v>41171</v>
      </c>
      <c r="I116" s="20" t="s">
        <v>105</v>
      </c>
      <c r="J116" s="21">
        <v>9750000</v>
      </c>
      <c r="K116" s="21">
        <v>10153650</v>
      </c>
      <c r="L116" s="21">
        <v>10140272</v>
      </c>
      <c r="M116" s="21">
        <v>10140272</v>
      </c>
      <c r="N116" s="21"/>
      <c r="O116" s="21">
        <v>-13378</v>
      </c>
      <c r="P116" s="21"/>
      <c r="Q116" s="79">
        <v>-13378</v>
      </c>
      <c r="R116" s="21"/>
      <c r="S116" s="21"/>
      <c r="T116" s="21"/>
      <c r="U116" s="79">
        <v>0</v>
      </c>
      <c r="V116" s="21">
        <v>176606</v>
      </c>
      <c r="W116" s="21">
        <v>123055</v>
      </c>
      <c r="X116" s="51"/>
    </row>
    <row r="117" spans="2:24" x14ac:dyDescent="0.2">
      <c r="B117" s="14" t="s">
        <v>19881</v>
      </c>
      <c r="C117" s="33" t="s">
        <v>7400</v>
      </c>
      <c r="D117" s="16" t="s">
        <v>19613</v>
      </c>
      <c r="E117" s="18" t="s">
        <v>26</v>
      </c>
      <c r="F117" s="34">
        <v>41047</v>
      </c>
      <c r="G117" s="20" t="s">
        <v>191</v>
      </c>
      <c r="H117" s="34">
        <v>41244</v>
      </c>
      <c r="I117" s="20" t="s">
        <v>21186</v>
      </c>
      <c r="J117" s="21"/>
      <c r="K117" s="21">
        <v>108838</v>
      </c>
      <c r="L117" s="21"/>
      <c r="M117" s="21"/>
      <c r="N117" s="21"/>
      <c r="O117" s="21">
        <v>-108838</v>
      </c>
      <c r="P117" s="21"/>
      <c r="Q117" s="79">
        <v>-108838</v>
      </c>
      <c r="R117" s="21"/>
      <c r="S117" s="21"/>
      <c r="T117" s="21"/>
      <c r="U117" s="79">
        <v>0</v>
      </c>
      <c r="V117" s="21">
        <v>5701</v>
      </c>
      <c r="W117" s="21">
        <v>313</v>
      </c>
      <c r="X117" s="51"/>
    </row>
    <row r="118" spans="2:24" x14ac:dyDescent="0.2">
      <c r="B118" s="14" t="s">
        <v>19879</v>
      </c>
      <c r="C118" s="33" t="s">
        <v>7398</v>
      </c>
      <c r="D118" s="16" t="s">
        <v>19611</v>
      </c>
      <c r="E118" s="18" t="s">
        <v>26</v>
      </c>
      <c r="F118" s="34">
        <v>41229</v>
      </c>
      <c r="G118" s="20" t="s">
        <v>191</v>
      </c>
      <c r="H118" s="34">
        <v>41244</v>
      </c>
      <c r="I118" s="20" t="s">
        <v>21186</v>
      </c>
      <c r="J118" s="21"/>
      <c r="K118" s="21">
        <v>11130</v>
      </c>
      <c r="L118" s="21"/>
      <c r="M118" s="21"/>
      <c r="N118" s="21"/>
      <c r="O118" s="21">
        <v>-11130</v>
      </c>
      <c r="P118" s="21"/>
      <c r="Q118" s="79">
        <v>-11130</v>
      </c>
      <c r="R118" s="21"/>
      <c r="S118" s="21"/>
      <c r="T118" s="21"/>
      <c r="U118" s="79">
        <v>0</v>
      </c>
      <c r="V118" s="21">
        <v>145</v>
      </c>
      <c r="W118" s="21">
        <v>135</v>
      </c>
      <c r="X118" s="51"/>
    </row>
    <row r="119" spans="2:24" x14ac:dyDescent="0.2">
      <c r="B119" s="14" t="s">
        <v>19877</v>
      </c>
      <c r="C119" s="33" t="s">
        <v>7396</v>
      </c>
      <c r="D119" s="16" t="s">
        <v>22354</v>
      </c>
      <c r="E119" s="18" t="s">
        <v>26</v>
      </c>
      <c r="F119" s="34">
        <v>41061</v>
      </c>
      <c r="G119" s="20" t="s">
        <v>19016</v>
      </c>
      <c r="H119" s="34">
        <v>41244</v>
      </c>
      <c r="I119" s="20" t="s">
        <v>21186</v>
      </c>
      <c r="J119" s="21"/>
      <c r="K119" s="21"/>
      <c r="L119" s="21"/>
      <c r="M119" s="21"/>
      <c r="N119" s="21"/>
      <c r="O119" s="21"/>
      <c r="P119" s="21"/>
      <c r="Q119" s="79">
        <v>0</v>
      </c>
      <c r="R119" s="21"/>
      <c r="S119" s="21"/>
      <c r="T119" s="21"/>
      <c r="U119" s="79">
        <v>0</v>
      </c>
      <c r="V119" s="21">
        <v>380</v>
      </c>
      <c r="W119" s="21"/>
      <c r="X119" s="51"/>
    </row>
    <row r="120" spans="2:24" x14ac:dyDescent="0.2">
      <c r="B120" s="14" t="s">
        <v>19875</v>
      </c>
      <c r="C120" s="33" t="s">
        <v>12107</v>
      </c>
      <c r="D120" s="16" t="s">
        <v>19601</v>
      </c>
      <c r="E120" s="18" t="s">
        <v>26</v>
      </c>
      <c r="F120" s="34">
        <v>40983</v>
      </c>
      <c r="G120" s="20" t="s">
        <v>105</v>
      </c>
      <c r="H120" s="34">
        <v>41214</v>
      </c>
      <c r="I120" s="20" t="s">
        <v>20922</v>
      </c>
      <c r="J120" s="21">
        <v>3240000</v>
      </c>
      <c r="K120" s="21">
        <v>3240000</v>
      </c>
      <c r="L120" s="21">
        <v>3240000</v>
      </c>
      <c r="M120" s="21">
        <v>3240000</v>
      </c>
      <c r="N120" s="21"/>
      <c r="O120" s="21"/>
      <c r="P120" s="21"/>
      <c r="Q120" s="79">
        <v>0</v>
      </c>
      <c r="R120" s="21"/>
      <c r="S120" s="21"/>
      <c r="T120" s="21"/>
      <c r="U120" s="79">
        <v>0</v>
      </c>
      <c r="V120" s="21">
        <v>192564</v>
      </c>
      <c r="W120" s="21">
        <v>72119</v>
      </c>
      <c r="X120" s="51"/>
    </row>
    <row r="121" spans="2:24" x14ac:dyDescent="0.2">
      <c r="B121" s="14" t="s">
        <v>19873</v>
      </c>
      <c r="C121" s="33" t="s">
        <v>12105</v>
      </c>
      <c r="D121" s="16" t="s">
        <v>19599</v>
      </c>
      <c r="E121" s="18" t="s">
        <v>26</v>
      </c>
      <c r="F121" s="34">
        <v>40983</v>
      </c>
      <c r="G121" s="20" t="s">
        <v>105</v>
      </c>
      <c r="H121" s="34">
        <v>41091</v>
      </c>
      <c r="I121" s="20" t="s">
        <v>20922</v>
      </c>
      <c r="J121" s="21">
        <v>325000</v>
      </c>
      <c r="K121" s="21">
        <v>325000</v>
      </c>
      <c r="L121" s="21">
        <v>325000</v>
      </c>
      <c r="M121" s="21">
        <v>325000</v>
      </c>
      <c r="N121" s="21"/>
      <c r="O121" s="21"/>
      <c r="P121" s="21"/>
      <c r="Q121" s="79">
        <v>0</v>
      </c>
      <c r="R121" s="21"/>
      <c r="S121" s="21"/>
      <c r="T121" s="21"/>
      <c r="U121" s="79">
        <v>0</v>
      </c>
      <c r="V121" s="21">
        <v>15551</v>
      </c>
      <c r="W121" s="21">
        <v>6393</v>
      </c>
      <c r="X121" s="51"/>
    </row>
    <row r="122" spans="2:24" x14ac:dyDescent="0.2">
      <c r="B122" s="14" t="s">
        <v>19871</v>
      </c>
      <c r="C122" s="33" t="s">
        <v>25231</v>
      </c>
      <c r="D122" s="16" t="s">
        <v>25230</v>
      </c>
      <c r="E122" s="18" t="s">
        <v>26</v>
      </c>
      <c r="F122" s="34">
        <v>40970</v>
      </c>
      <c r="G122" s="20" t="s">
        <v>18982</v>
      </c>
      <c r="H122" s="34">
        <v>40984</v>
      </c>
      <c r="I122" s="20" t="s">
        <v>25229</v>
      </c>
      <c r="J122" s="21">
        <v>10000000</v>
      </c>
      <c r="K122" s="21">
        <v>10136000</v>
      </c>
      <c r="L122" s="21">
        <v>9827100</v>
      </c>
      <c r="M122" s="21">
        <v>9827100</v>
      </c>
      <c r="N122" s="21"/>
      <c r="O122" s="21">
        <v>-308900</v>
      </c>
      <c r="P122" s="21"/>
      <c r="Q122" s="79">
        <v>-308900</v>
      </c>
      <c r="R122" s="21"/>
      <c r="S122" s="21"/>
      <c r="T122" s="21"/>
      <c r="U122" s="79">
        <v>0</v>
      </c>
      <c r="V122" s="21">
        <v>478646</v>
      </c>
      <c r="W122" s="21">
        <v>159931</v>
      </c>
      <c r="X122" s="51"/>
    </row>
    <row r="123" spans="2:24" x14ac:dyDescent="0.2">
      <c r="B123" s="14" t="s">
        <v>19869</v>
      </c>
      <c r="C123" s="33" t="s">
        <v>7226</v>
      </c>
      <c r="D123" s="16" t="s">
        <v>19541</v>
      </c>
      <c r="E123" s="18" t="s">
        <v>26</v>
      </c>
      <c r="F123" s="34">
        <v>41019</v>
      </c>
      <c r="G123" s="20" t="s">
        <v>18982</v>
      </c>
      <c r="H123" s="34">
        <v>41244</v>
      </c>
      <c r="I123" s="20" t="s">
        <v>21186</v>
      </c>
      <c r="J123" s="21"/>
      <c r="K123" s="21">
        <v>84989</v>
      </c>
      <c r="L123" s="21"/>
      <c r="M123" s="21"/>
      <c r="N123" s="21"/>
      <c r="O123" s="21">
        <v>-84989</v>
      </c>
      <c r="P123" s="21"/>
      <c r="Q123" s="79">
        <v>-84989</v>
      </c>
      <c r="R123" s="21"/>
      <c r="S123" s="21"/>
      <c r="T123" s="21"/>
      <c r="U123" s="79">
        <v>0</v>
      </c>
      <c r="V123" s="21">
        <v>5619</v>
      </c>
      <c r="W123" s="21">
        <v>974</v>
      </c>
      <c r="X123" s="51"/>
    </row>
    <row r="124" spans="2:24" x14ac:dyDescent="0.2">
      <c r="B124" s="14" t="s">
        <v>19867</v>
      </c>
      <c r="C124" s="33" t="s">
        <v>7222</v>
      </c>
      <c r="D124" s="16" t="s">
        <v>19539</v>
      </c>
      <c r="E124" s="18" t="s">
        <v>26</v>
      </c>
      <c r="F124" s="34">
        <v>41221</v>
      </c>
      <c r="G124" s="20" t="s">
        <v>18973</v>
      </c>
      <c r="H124" s="34">
        <v>41244</v>
      </c>
      <c r="I124" s="20" t="s">
        <v>21186</v>
      </c>
      <c r="J124" s="21"/>
      <c r="K124" s="21">
        <v>56000</v>
      </c>
      <c r="L124" s="21"/>
      <c r="M124" s="21"/>
      <c r="N124" s="21"/>
      <c r="O124" s="21">
        <v>-56000</v>
      </c>
      <c r="P124" s="21"/>
      <c r="Q124" s="79">
        <v>-56000</v>
      </c>
      <c r="R124" s="21"/>
      <c r="S124" s="21"/>
      <c r="T124" s="21"/>
      <c r="U124" s="79">
        <v>0</v>
      </c>
      <c r="V124" s="21">
        <v>4503</v>
      </c>
      <c r="W124" s="21">
        <v>402</v>
      </c>
      <c r="X124" s="51"/>
    </row>
    <row r="125" spans="2:24" x14ac:dyDescent="0.2">
      <c r="B125" s="14" t="s">
        <v>19865</v>
      </c>
      <c r="C125" s="33" t="s">
        <v>25228</v>
      </c>
      <c r="D125" s="16" t="s">
        <v>25227</v>
      </c>
      <c r="E125" s="18" t="s">
        <v>26</v>
      </c>
      <c r="F125" s="34">
        <v>40934</v>
      </c>
      <c r="G125" s="20" t="s">
        <v>18985</v>
      </c>
      <c r="H125" s="34">
        <v>40963</v>
      </c>
      <c r="I125" s="20" t="s">
        <v>25226</v>
      </c>
      <c r="J125" s="21">
        <v>1195000</v>
      </c>
      <c r="K125" s="21">
        <v>1268612</v>
      </c>
      <c r="L125" s="21">
        <v>1242752</v>
      </c>
      <c r="M125" s="21">
        <v>1242752</v>
      </c>
      <c r="N125" s="21"/>
      <c r="O125" s="21">
        <v>-25860</v>
      </c>
      <c r="P125" s="21"/>
      <c r="Q125" s="79">
        <v>-25860</v>
      </c>
      <c r="R125" s="21"/>
      <c r="S125" s="21"/>
      <c r="T125" s="21"/>
      <c r="U125" s="79">
        <v>0</v>
      </c>
      <c r="V125" s="21">
        <v>22041</v>
      </c>
      <c r="W125" s="21">
        <v>14871</v>
      </c>
      <c r="X125" s="51"/>
    </row>
    <row r="126" spans="2:24" x14ac:dyDescent="0.2">
      <c r="B126" s="14" t="s">
        <v>19863</v>
      </c>
      <c r="C126" s="33" t="s">
        <v>25225</v>
      </c>
      <c r="D126" s="16" t="s">
        <v>25224</v>
      </c>
      <c r="E126" s="18" t="s">
        <v>26</v>
      </c>
      <c r="F126" s="34">
        <v>41043</v>
      </c>
      <c r="G126" s="20" t="s">
        <v>18973</v>
      </c>
      <c r="H126" s="34">
        <v>41219</v>
      </c>
      <c r="I126" s="20" t="s">
        <v>84</v>
      </c>
      <c r="J126" s="21">
        <v>18000000</v>
      </c>
      <c r="K126" s="21">
        <v>17926273</v>
      </c>
      <c r="L126" s="21">
        <v>18328860</v>
      </c>
      <c r="M126" s="21">
        <v>17933005</v>
      </c>
      <c r="N126" s="21"/>
      <c r="O126" s="21">
        <v>6731</v>
      </c>
      <c r="P126" s="21"/>
      <c r="Q126" s="79">
        <v>6731</v>
      </c>
      <c r="R126" s="21"/>
      <c r="S126" s="21"/>
      <c r="T126" s="21">
        <v>395855</v>
      </c>
      <c r="U126" s="79">
        <v>395855</v>
      </c>
      <c r="V126" s="21">
        <v>149844</v>
      </c>
      <c r="W126" s="21"/>
      <c r="X126" s="51"/>
    </row>
    <row r="127" spans="2:24" x14ac:dyDescent="0.2">
      <c r="B127" s="14" t="s">
        <v>19861</v>
      </c>
      <c r="C127" s="33" t="s">
        <v>11707</v>
      </c>
      <c r="D127" s="16" t="s">
        <v>19521</v>
      </c>
      <c r="E127" s="18" t="s">
        <v>26</v>
      </c>
      <c r="F127" s="34">
        <v>41141</v>
      </c>
      <c r="G127" s="20" t="s">
        <v>19092</v>
      </c>
      <c r="H127" s="34">
        <v>41249</v>
      </c>
      <c r="I127" s="20" t="s">
        <v>19092</v>
      </c>
      <c r="J127" s="21">
        <v>2500000</v>
      </c>
      <c r="K127" s="21">
        <v>2494825</v>
      </c>
      <c r="L127" s="21">
        <v>2579000</v>
      </c>
      <c r="M127" s="21">
        <v>2495119</v>
      </c>
      <c r="N127" s="21"/>
      <c r="O127" s="21">
        <v>294</v>
      </c>
      <c r="P127" s="21"/>
      <c r="Q127" s="79">
        <v>294</v>
      </c>
      <c r="R127" s="21"/>
      <c r="S127" s="21"/>
      <c r="T127" s="21">
        <v>83881</v>
      </c>
      <c r="U127" s="79">
        <v>83881</v>
      </c>
      <c r="V127" s="21">
        <v>16500</v>
      </c>
      <c r="W127" s="21"/>
      <c r="X127" s="51"/>
    </row>
    <row r="128" spans="2:24" x14ac:dyDescent="0.2">
      <c r="B128" s="14" t="s">
        <v>19859</v>
      </c>
      <c r="C128" s="33" t="s">
        <v>25223</v>
      </c>
      <c r="D128" s="16" t="s">
        <v>25222</v>
      </c>
      <c r="E128" s="18" t="s">
        <v>26</v>
      </c>
      <c r="F128" s="34">
        <v>41180</v>
      </c>
      <c r="G128" s="20" t="s">
        <v>19131</v>
      </c>
      <c r="H128" s="34">
        <v>41194</v>
      </c>
      <c r="I128" s="20" t="s">
        <v>25221</v>
      </c>
      <c r="J128" s="21">
        <v>10000000</v>
      </c>
      <c r="K128" s="21">
        <v>10461000</v>
      </c>
      <c r="L128" s="21">
        <v>10443800</v>
      </c>
      <c r="M128" s="21">
        <v>10443800</v>
      </c>
      <c r="N128" s="21"/>
      <c r="O128" s="21">
        <v>-17200</v>
      </c>
      <c r="P128" s="21"/>
      <c r="Q128" s="79">
        <v>-17200</v>
      </c>
      <c r="R128" s="21"/>
      <c r="S128" s="21"/>
      <c r="T128" s="21"/>
      <c r="U128" s="79">
        <v>0</v>
      </c>
      <c r="V128" s="21">
        <v>227951</v>
      </c>
      <c r="W128" s="21">
        <v>203125</v>
      </c>
      <c r="X128" s="51"/>
    </row>
    <row r="129" spans="2:24" x14ac:dyDescent="0.2">
      <c r="B129" s="14" t="s">
        <v>19857</v>
      </c>
      <c r="C129" s="33" t="s">
        <v>25220</v>
      </c>
      <c r="D129" s="16" t="s">
        <v>25219</v>
      </c>
      <c r="E129" s="18" t="s">
        <v>26</v>
      </c>
      <c r="F129" s="34">
        <v>40994</v>
      </c>
      <c r="G129" s="20" t="s">
        <v>19701</v>
      </c>
      <c r="H129" s="34">
        <v>41011</v>
      </c>
      <c r="I129" s="20" t="s">
        <v>25218</v>
      </c>
      <c r="J129" s="21">
        <v>10000000</v>
      </c>
      <c r="K129" s="21">
        <v>11077000</v>
      </c>
      <c r="L129" s="21">
        <v>10750000</v>
      </c>
      <c r="M129" s="21">
        <v>10750000</v>
      </c>
      <c r="N129" s="21"/>
      <c r="O129" s="21">
        <v>-327000</v>
      </c>
      <c r="P129" s="21"/>
      <c r="Q129" s="79">
        <v>-327000</v>
      </c>
      <c r="R129" s="21"/>
      <c r="S129" s="21"/>
      <c r="T129" s="21"/>
      <c r="U129" s="79">
        <v>0</v>
      </c>
      <c r="V129" s="21">
        <v>507778</v>
      </c>
      <c r="W129" s="21">
        <v>171111</v>
      </c>
      <c r="X129" s="51"/>
    </row>
    <row r="130" spans="2:24" x14ac:dyDescent="0.2">
      <c r="B130" s="14" t="s">
        <v>19855</v>
      </c>
      <c r="C130" s="33" t="s">
        <v>6052</v>
      </c>
      <c r="D130" s="16" t="s">
        <v>19500</v>
      </c>
      <c r="E130" s="18" t="s">
        <v>26</v>
      </c>
      <c r="F130" s="34">
        <v>41080</v>
      </c>
      <c r="G130" s="20" t="s">
        <v>19092</v>
      </c>
      <c r="H130" s="34">
        <v>41263</v>
      </c>
      <c r="I130" s="20" t="s">
        <v>21186</v>
      </c>
      <c r="J130" s="21">
        <v>1157636</v>
      </c>
      <c r="K130" s="21">
        <v>1157475</v>
      </c>
      <c r="L130" s="21">
        <v>1157636</v>
      </c>
      <c r="M130" s="21">
        <v>1157636</v>
      </c>
      <c r="N130" s="21"/>
      <c r="O130" s="21">
        <v>161</v>
      </c>
      <c r="P130" s="21"/>
      <c r="Q130" s="79">
        <v>161</v>
      </c>
      <c r="R130" s="21"/>
      <c r="S130" s="21"/>
      <c r="T130" s="21"/>
      <c r="U130" s="79">
        <v>0</v>
      </c>
      <c r="V130" s="21">
        <v>8649</v>
      </c>
      <c r="W130" s="21"/>
      <c r="X130" s="51"/>
    </row>
    <row r="131" spans="2:24" x14ac:dyDescent="0.2">
      <c r="B131" s="14" t="s">
        <v>19853</v>
      </c>
      <c r="C131" s="33" t="s">
        <v>6876</v>
      </c>
      <c r="D131" s="16" t="s">
        <v>19475</v>
      </c>
      <c r="E131" s="18" t="s">
        <v>26</v>
      </c>
      <c r="F131" s="34">
        <v>40969</v>
      </c>
      <c r="G131" s="20" t="s">
        <v>19016</v>
      </c>
      <c r="H131" s="34">
        <v>41183</v>
      </c>
      <c r="I131" s="20" t="s">
        <v>21186</v>
      </c>
      <c r="J131" s="21">
        <v>122</v>
      </c>
      <c r="K131" s="21">
        <v>2</v>
      </c>
      <c r="L131" s="21"/>
      <c r="M131" s="21">
        <v>2</v>
      </c>
      <c r="N131" s="21"/>
      <c r="O131" s="21">
        <v>2</v>
      </c>
      <c r="P131" s="21">
        <v>2</v>
      </c>
      <c r="Q131" s="79">
        <v>0</v>
      </c>
      <c r="R131" s="21"/>
      <c r="S131" s="21"/>
      <c r="T131" s="21">
        <v>-2</v>
      </c>
      <c r="U131" s="79">
        <v>-2</v>
      </c>
      <c r="V131" s="21">
        <v>5</v>
      </c>
      <c r="W131" s="21"/>
      <c r="X131" s="51"/>
    </row>
    <row r="132" spans="2:24" x14ac:dyDescent="0.2">
      <c r="B132" s="14" t="s">
        <v>19851</v>
      </c>
      <c r="C132" s="33" t="s">
        <v>6831</v>
      </c>
      <c r="D132" s="16" t="s">
        <v>19471</v>
      </c>
      <c r="E132" s="18" t="s">
        <v>26</v>
      </c>
      <c r="F132" s="34">
        <v>41087</v>
      </c>
      <c r="G132" s="20" t="s">
        <v>19269</v>
      </c>
      <c r="H132" s="34">
        <v>41244</v>
      </c>
      <c r="I132" s="20" t="s">
        <v>21186</v>
      </c>
      <c r="J132" s="21"/>
      <c r="K132" s="21">
        <v>8841</v>
      </c>
      <c r="L132" s="21"/>
      <c r="M132" s="21"/>
      <c r="N132" s="21"/>
      <c r="O132" s="21">
        <v>-8841</v>
      </c>
      <c r="P132" s="21"/>
      <c r="Q132" s="79">
        <v>-8841</v>
      </c>
      <c r="R132" s="21"/>
      <c r="S132" s="21"/>
      <c r="T132" s="21"/>
      <c r="U132" s="79">
        <v>0</v>
      </c>
      <c r="V132" s="21">
        <v>538</v>
      </c>
      <c r="W132" s="21">
        <v>6</v>
      </c>
      <c r="X132" s="51"/>
    </row>
    <row r="133" spans="2:24" x14ac:dyDescent="0.2">
      <c r="B133" s="14" t="s">
        <v>19849</v>
      </c>
      <c r="C133" s="33" t="s">
        <v>6829</v>
      </c>
      <c r="D133" s="16" t="s">
        <v>19469</v>
      </c>
      <c r="E133" s="18" t="s">
        <v>26</v>
      </c>
      <c r="F133" s="34">
        <v>40981</v>
      </c>
      <c r="G133" s="20" t="s">
        <v>88</v>
      </c>
      <c r="H133" s="34">
        <v>41244</v>
      </c>
      <c r="I133" s="20" t="s">
        <v>21186</v>
      </c>
      <c r="J133" s="21"/>
      <c r="K133" s="21">
        <v>152050</v>
      </c>
      <c r="L133" s="21"/>
      <c r="M133" s="21"/>
      <c r="N133" s="21"/>
      <c r="O133" s="21">
        <v>-152050</v>
      </c>
      <c r="P133" s="21"/>
      <c r="Q133" s="79">
        <v>-152050</v>
      </c>
      <c r="R133" s="21"/>
      <c r="S133" s="21"/>
      <c r="T133" s="21"/>
      <c r="U133" s="79">
        <v>0</v>
      </c>
      <c r="V133" s="21">
        <v>11654</v>
      </c>
      <c r="W133" s="21">
        <v>2130</v>
      </c>
      <c r="X133" s="51"/>
    </row>
    <row r="134" spans="2:24" x14ac:dyDescent="0.2">
      <c r="B134" s="14" t="s">
        <v>19847</v>
      </c>
      <c r="C134" s="33" t="s">
        <v>6826</v>
      </c>
      <c r="D134" s="16" t="s">
        <v>19467</v>
      </c>
      <c r="E134" s="18" t="s">
        <v>26</v>
      </c>
      <c r="F134" s="34">
        <v>41107</v>
      </c>
      <c r="G134" s="20" t="s">
        <v>88</v>
      </c>
      <c r="H134" s="34">
        <v>41244</v>
      </c>
      <c r="I134" s="20" t="s">
        <v>21186</v>
      </c>
      <c r="J134" s="21"/>
      <c r="K134" s="21">
        <v>33828</v>
      </c>
      <c r="L134" s="21"/>
      <c r="M134" s="21"/>
      <c r="N134" s="21"/>
      <c r="O134" s="21">
        <v>-33828</v>
      </c>
      <c r="P134" s="21"/>
      <c r="Q134" s="79">
        <v>-33828</v>
      </c>
      <c r="R134" s="21"/>
      <c r="S134" s="21"/>
      <c r="T134" s="21"/>
      <c r="U134" s="79">
        <v>0</v>
      </c>
      <c r="V134" s="21">
        <v>1562</v>
      </c>
      <c r="W134" s="21">
        <v>504</v>
      </c>
      <c r="X134" s="51"/>
    </row>
    <row r="135" spans="2:24" x14ac:dyDescent="0.2">
      <c r="B135" s="14" t="s">
        <v>19845</v>
      </c>
      <c r="C135" s="33" t="s">
        <v>6824</v>
      </c>
      <c r="D135" s="16" t="s">
        <v>19465</v>
      </c>
      <c r="E135" s="18" t="s">
        <v>26</v>
      </c>
      <c r="F135" s="34">
        <v>41187</v>
      </c>
      <c r="G135" s="20" t="s">
        <v>88</v>
      </c>
      <c r="H135" s="34">
        <v>41244</v>
      </c>
      <c r="I135" s="20" t="s">
        <v>21186</v>
      </c>
      <c r="J135" s="21"/>
      <c r="K135" s="21">
        <v>20244</v>
      </c>
      <c r="L135" s="21"/>
      <c r="M135" s="21"/>
      <c r="N135" s="21"/>
      <c r="O135" s="21">
        <v>-20244</v>
      </c>
      <c r="P135" s="21"/>
      <c r="Q135" s="79">
        <v>-20244</v>
      </c>
      <c r="R135" s="21"/>
      <c r="S135" s="21"/>
      <c r="T135" s="21"/>
      <c r="U135" s="79">
        <v>0</v>
      </c>
      <c r="V135" s="21">
        <v>455</v>
      </c>
      <c r="W135" s="21">
        <v>163</v>
      </c>
      <c r="X135" s="51"/>
    </row>
    <row r="136" spans="2:24" x14ac:dyDescent="0.2">
      <c r="B136" s="14" t="s">
        <v>19843</v>
      </c>
      <c r="C136" s="33" t="s">
        <v>25217</v>
      </c>
      <c r="D136" s="16" t="s">
        <v>25216</v>
      </c>
      <c r="E136" s="18" t="s">
        <v>26</v>
      </c>
      <c r="F136" s="34">
        <v>41163</v>
      </c>
      <c r="G136" s="20" t="s">
        <v>18973</v>
      </c>
      <c r="H136" s="34">
        <v>41176</v>
      </c>
      <c r="I136" s="20" t="s">
        <v>25215</v>
      </c>
      <c r="J136" s="21">
        <v>10000000</v>
      </c>
      <c r="K136" s="21">
        <v>10425000</v>
      </c>
      <c r="L136" s="21">
        <v>10408784</v>
      </c>
      <c r="M136" s="21">
        <v>10408784</v>
      </c>
      <c r="N136" s="21"/>
      <c r="O136" s="21">
        <v>-16216</v>
      </c>
      <c r="P136" s="21"/>
      <c r="Q136" s="79">
        <v>-16216</v>
      </c>
      <c r="R136" s="21"/>
      <c r="S136" s="21"/>
      <c r="T136" s="21"/>
      <c r="U136" s="79">
        <v>0</v>
      </c>
      <c r="V136" s="21">
        <v>145070</v>
      </c>
      <c r="W136" s="21">
        <v>118307</v>
      </c>
      <c r="X136" s="51"/>
    </row>
    <row r="137" spans="2:24" x14ac:dyDescent="0.2">
      <c r="B137" s="14" t="s">
        <v>19841</v>
      </c>
      <c r="C137" s="33" t="s">
        <v>25214</v>
      </c>
      <c r="D137" s="16" t="s">
        <v>25213</v>
      </c>
      <c r="E137" s="18" t="s">
        <v>26</v>
      </c>
      <c r="F137" s="34">
        <v>40917</v>
      </c>
      <c r="G137" s="20" t="s">
        <v>19092</v>
      </c>
      <c r="H137" s="34">
        <v>40995</v>
      </c>
      <c r="I137" s="20" t="s">
        <v>20280</v>
      </c>
      <c r="J137" s="21">
        <v>10000000</v>
      </c>
      <c r="K137" s="21">
        <v>9989200</v>
      </c>
      <c r="L137" s="21">
        <v>10053800</v>
      </c>
      <c r="M137" s="21">
        <v>9989959</v>
      </c>
      <c r="N137" s="21"/>
      <c r="O137" s="21">
        <v>759</v>
      </c>
      <c r="P137" s="21"/>
      <c r="Q137" s="79">
        <v>759</v>
      </c>
      <c r="R137" s="21"/>
      <c r="S137" s="21"/>
      <c r="T137" s="21">
        <v>63841</v>
      </c>
      <c r="U137" s="79">
        <v>63841</v>
      </c>
      <c r="V137" s="21">
        <v>28167</v>
      </c>
      <c r="W137" s="21"/>
      <c r="X137" s="51"/>
    </row>
    <row r="138" spans="2:24" x14ac:dyDescent="0.2">
      <c r="B138" s="14" t="s">
        <v>19839</v>
      </c>
      <c r="C138" s="33" t="s">
        <v>25212</v>
      </c>
      <c r="D138" s="16" t="s">
        <v>25211</v>
      </c>
      <c r="E138" s="18" t="s">
        <v>26</v>
      </c>
      <c r="F138" s="34">
        <v>41085</v>
      </c>
      <c r="G138" s="20" t="s">
        <v>19131</v>
      </c>
      <c r="H138" s="34">
        <v>41093</v>
      </c>
      <c r="I138" s="20" t="s">
        <v>25210</v>
      </c>
      <c r="J138" s="21">
        <v>10000000</v>
      </c>
      <c r="K138" s="21">
        <v>10266000</v>
      </c>
      <c r="L138" s="21">
        <v>10258300</v>
      </c>
      <c r="M138" s="21">
        <v>10258300</v>
      </c>
      <c r="N138" s="21"/>
      <c r="O138" s="21">
        <v>-7700</v>
      </c>
      <c r="P138" s="21"/>
      <c r="Q138" s="79">
        <v>-7700</v>
      </c>
      <c r="R138" s="21"/>
      <c r="S138" s="21"/>
      <c r="T138" s="21"/>
      <c r="U138" s="79">
        <v>0</v>
      </c>
      <c r="V138" s="21">
        <v>143542</v>
      </c>
      <c r="W138" s="21">
        <v>130660</v>
      </c>
      <c r="X138" s="51"/>
    </row>
    <row r="139" spans="2:24" x14ac:dyDescent="0.2">
      <c r="B139" s="14" t="s">
        <v>19837</v>
      </c>
      <c r="C139" s="33" t="s">
        <v>25209</v>
      </c>
      <c r="D139" s="16" t="s">
        <v>25208</v>
      </c>
      <c r="E139" s="18" t="s">
        <v>26</v>
      </c>
      <c r="F139" s="34">
        <v>41079</v>
      </c>
      <c r="G139" s="20" t="s">
        <v>18982</v>
      </c>
      <c r="H139" s="34">
        <v>41249</v>
      </c>
      <c r="I139" s="20" t="s">
        <v>19384</v>
      </c>
      <c r="J139" s="21">
        <v>6000000</v>
      </c>
      <c r="K139" s="21">
        <v>5995080</v>
      </c>
      <c r="L139" s="21">
        <v>6108060</v>
      </c>
      <c r="M139" s="21">
        <v>5995496</v>
      </c>
      <c r="N139" s="21"/>
      <c r="O139" s="21">
        <v>416</v>
      </c>
      <c r="P139" s="21"/>
      <c r="Q139" s="79">
        <v>416</v>
      </c>
      <c r="R139" s="21"/>
      <c r="S139" s="21"/>
      <c r="T139" s="21">
        <v>112564</v>
      </c>
      <c r="U139" s="79">
        <v>112564</v>
      </c>
      <c r="V139" s="21">
        <v>42250</v>
      </c>
      <c r="W139" s="21"/>
      <c r="X139" s="51"/>
    </row>
    <row r="140" spans="2:24" x14ac:dyDescent="0.2">
      <c r="B140" s="14" t="s">
        <v>19836</v>
      </c>
      <c r="C140" s="33" t="s">
        <v>5988</v>
      </c>
      <c r="D140" s="16" t="s">
        <v>19443</v>
      </c>
      <c r="E140" s="18" t="s">
        <v>26</v>
      </c>
      <c r="F140" s="34">
        <v>40940</v>
      </c>
      <c r="G140" s="20" t="s">
        <v>18966</v>
      </c>
      <c r="H140" s="34">
        <v>41120</v>
      </c>
      <c r="I140" s="20" t="s">
        <v>20922</v>
      </c>
      <c r="J140" s="21">
        <v>43197</v>
      </c>
      <c r="K140" s="21">
        <v>43197</v>
      </c>
      <c r="L140" s="21">
        <v>43197</v>
      </c>
      <c r="M140" s="21">
        <v>43197</v>
      </c>
      <c r="N140" s="21"/>
      <c r="O140" s="21"/>
      <c r="P140" s="21"/>
      <c r="Q140" s="79">
        <v>0</v>
      </c>
      <c r="R140" s="21"/>
      <c r="S140" s="21"/>
      <c r="T140" s="21"/>
      <c r="U140" s="79">
        <v>0</v>
      </c>
      <c r="V140" s="21">
        <v>1581</v>
      </c>
      <c r="W140" s="21">
        <v>9</v>
      </c>
      <c r="X140" s="51"/>
    </row>
    <row r="141" spans="2:24" x14ac:dyDescent="0.2">
      <c r="B141" s="14" t="s">
        <v>19834</v>
      </c>
      <c r="C141" s="33" t="s">
        <v>25207</v>
      </c>
      <c r="D141" s="16" t="s">
        <v>25206</v>
      </c>
      <c r="E141" s="18" t="s">
        <v>5793</v>
      </c>
      <c r="F141" s="34">
        <v>41080</v>
      </c>
      <c r="G141" s="20" t="s">
        <v>18982</v>
      </c>
      <c r="H141" s="34">
        <v>41096</v>
      </c>
      <c r="I141" s="20" t="s">
        <v>25205</v>
      </c>
      <c r="J141" s="21">
        <v>10000000</v>
      </c>
      <c r="K141" s="21">
        <v>10703000</v>
      </c>
      <c r="L141" s="21">
        <v>10664375</v>
      </c>
      <c r="M141" s="21">
        <v>10664375</v>
      </c>
      <c r="N141" s="21"/>
      <c r="O141" s="21">
        <v>-38625</v>
      </c>
      <c r="P141" s="21"/>
      <c r="Q141" s="79">
        <v>-38625</v>
      </c>
      <c r="R141" s="21"/>
      <c r="S141" s="21"/>
      <c r="T141" s="21"/>
      <c r="U141" s="79">
        <v>0</v>
      </c>
      <c r="V141" s="21">
        <v>527325</v>
      </c>
      <c r="W141" s="21">
        <v>470000</v>
      </c>
      <c r="X141" s="51"/>
    </row>
    <row r="142" spans="2:24" x14ac:dyDescent="0.2">
      <c r="B142" s="14" t="s">
        <v>19832</v>
      </c>
      <c r="C142" s="33" t="s">
        <v>25204</v>
      </c>
      <c r="D142" s="16" t="s">
        <v>21714</v>
      </c>
      <c r="E142" s="18" t="s">
        <v>26</v>
      </c>
      <c r="F142" s="34">
        <v>41191</v>
      </c>
      <c r="G142" s="20" t="s">
        <v>105</v>
      </c>
      <c r="H142" s="34">
        <v>41193</v>
      </c>
      <c r="I142" s="20" t="s">
        <v>19092</v>
      </c>
      <c r="J142" s="21">
        <v>10000000</v>
      </c>
      <c r="K142" s="21">
        <v>10000000</v>
      </c>
      <c r="L142" s="21">
        <v>10140000</v>
      </c>
      <c r="M142" s="21">
        <v>10000000</v>
      </c>
      <c r="N142" s="21"/>
      <c r="O142" s="21"/>
      <c r="P142" s="21"/>
      <c r="Q142" s="79">
        <v>0</v>
      </c>
      <c r="R142" s="21"/>
      <c r="S142" s="21"/>
      <c r="T142" s="21">
        <v>140000</v>
      </c>
      <c r="U142" s="79">
        <v>140000</v>
      </c>
      <c r="V142" s="21">
        <v>251667</v>
      </c>
      <c r="W142" s="21">
        <v>241667</v>
      </c>
      <c r="X142" s="51"/>
    </row>
    <row r="143" spans="2:24" x14ac:dyDescent="0.2">
      <c r="B143" s="14" t="s">
        <v>19830</v>
      </c>
      <c r="C143" s="33" t="s">
        <v>25203</v>
      </c>
      <c r="D143" s="16" t="s">
        <v>25202</v>
      </c>
      <c r="E143" s="18" t="s">
        <v>26</v>
      </c>
      <c r="F143" s="34">
        <v>40968</v>
      </c>
      <c r="G143" s="20" t="s">
        <v>18990</v>
      </c>
      <c r="H143" s="34">
        <v>41255</v>
      </c>
      <c r="I143" s="20" t="s">
        <v>19040</v>
      </c>
      <c r="J143" s="21">
        <v>5000000</v>
      </c>
      <c r="K143" s="21">
        <v>4991300</v>
      </c>
      <c r="L143" s="21">
        <v>5166450</v>
      </c>
      <c r="M143" s="21">
        <v>4991900</v>
      </c>
      <c r="N143" s="21"/>
      <c r="O143" s="21">
        <v>600</v>
      </c>
      <c r="P143" s="21"/>
      <c r="Q143" s="79">
        <v>600</v>
      </c>
      <c r="R143" s="21"/>
      <c r="S143" s="21"/>
      <c r="T143" s="21">
        <v>174550</v>
      </c>
      <c r="U143" s="79">
        <v>174550</v>
      </c>
      <c r="V143" s="21">
        <v>107708</v>
      </c>
      <c r="W143" s="21"/>
      <c r="X143" s="51"/>
    </row>
    <row r="144" spans="2:24" x14ac:dyDescent="0.2">
      <c r="B144" s="14" t="s">
        <v>19828</v>
      </c>
      <c r="C144" s="33" t="s">
        <v>25201</v>
      </c>
      <c r="D144" s="16" t="s">
        <v>25200</v>
      </c>
      <c r="E144" s="18" t="s">
        <v>26</v>
      </c>
      <c r="F144" s="34">
        <v>41120</v>
      </c>
      <c r="G144" s="20" t="s">
        <v>18982</v>
      </c>
      <c r="H144" s="34">
        <v>41257</v>
      </c>
      <c r="I144" s="20" t="s">
        <v>18973</v>
      </c>
      <c r="J144" s="21">
        <v>10000000</v>
      </c>
      <c r="K144" s="21">
        <v>9978500</v>
      </c>
      <c r="L144" s="21">
        <v>9825363</v>
      </c>
      <c r="M144" s="21">
        <v>9979223</v>
      </c>
      <c r="N144" s="21"/>
      <c r="O144" s="21">
        <v>723</v>
      </c>
      <c r="P144" s="21"/>
      <c r="Q144" s="79">
        <v>723</v>
      </c>
      <c r="R144" s="21"/>
      <c r="S144" s="21"/>
      <c r="T144" s="21">
        <v>-153861</v>
      </c>
      <c r="U144" s="79">
        <v>-153861</v>
      </c>
      <c r="V144" s="21">
        <v>81278</v>
      </c>
      <c r="W144" s="21"/>
      <c r="X144" s="51"/>
    </row>
    <row r="145" spans="2:24" x14ac:dyDescent="0.2">
      <c r="B145" s="14" t="s">
        <v>19826</v>
      </c>
      <c r="C145" s="33" t="s">
        <v>5937</v>
      </c>
      <c r="D145" s="16" t="s">
        <v>19385</v>
      </c>
      <c r="E145" s="18" t="s">
        <v>26</v>
      </c>
      <c r="F145" s="34">
        <v>40976</v>
      </c>
      <c r="G145" s="20" t="s">
        <v>19384</v>
      </c>
      <c r="H145" s="34">
        <v>41260</v>
      </c>
      <c r="I145" s="20" t="s">
        <v>21186</v>
      </c>
      <c r="J145" s="21">
        <v>3406160</v>
      </c>
      <c r="K145" s="21">
        <v>3314620</v>
      </c>
      <c r="L145" s="21">
        <v>3406160</v>
      </c>
      <c r="M145" s="21">
        <v>3406160</v>
      </c>
      <c r="N145" s="21"/>
      <c r="O145" s="21">
        <v>91541</v>
      </c>
      <c r="P145" s="21"/>
      <c r="Q145" s="79">
        <v>91541</v>
      </c>
      <c r="R145" s="21"/>
      <c r="S145" s="21"/>
      <c r="T145" s="21"/>
      <c r="U145" s="79">
        <v>0</v>
      </c>
      <c r="V145" s="21">
        <v>15017</v>
      </c>
      <c r="W145" s="21">
        <v>6284</v>
      </c>
      <c r="X145" s="51"/>
    </row>
    <row r="146" spans="2:24" x14ac:dyDescent="0.2">
      <c r="B146" s="14" t="s">
        <v>19824</v>
      </c>
      <c r="C146" s="33" t="s">
        <v>25199</v>
      </c>
      <c r="D146" s="16" t="s">
        <v>25198</v>
      </c>
      <c r="E146" s="18" t="s">
        <v>26</v>
      </c>
      <c r="F146" s="34">
        <v>40914</v>
      </c>
      <c r="G146" s="20" t="s">
        <v>19063</v>
      </c>
      <c r="H146" s="34">
        <v>41001</v>
      </c>
      <c r="I146" s="20" t="s">
        <v>20597</v>
      </c>
      <c r="J146" s="21">
        <v>10000000</v>
      </c>
      <c r="K146" s="21">
        <v>10018000</v>
      </c>
      <c r="L146" s="21">
        <v>10000000</v>
      </c>
      <c r="M146" s="21">
        <v>10000000</v>
      </c>
      <c r="N146" s="21"/>
      <c r="O146" s="21">
        <v>-18000</v>
      </c>
      <c r="P146" s="21"/>
      <c r="Q146" s="79">
        <v>-18000</v>
      </c>
      <c r="R146" s="21"/>
      <c r="S146" s="21"/>
      <c r="T146" s="21"/>
      <c r="U146" s="79">
        <v>0</v>
      </c>
      <c r="V146" s="21">
        <v>150000</v>
      </c>
      <c r="W146" s="21">
        <v>84167</v>
      </c>
      <c r="X146" s="51"/>
    </row>
    <row r="147" spans="2:24" x14ac:dyDescent="0.2">
      <c r="B147" s="14" t="s">
        <v>19822</v>
      </c>
      <c r="C147" s="33" t="s">
        <v>5915</v>
      </c>
      <c r="D147" s="16" t="s">
        <v>19382</v>
      </c>
      <c r="E147" s="18" t="s">
        <v>26</v>
      </c>
      <c r="F147" s="34">
        <v>41179</v>
      </c>
      <c r="G147" s="20" t="s">
        <v>18973</v>
      </c>
      <c r="H147" s="34">
        <v>41260</v>
      </c>
      <c r="I147" s="20" t="s">
        <v>21186</v>
      </c>
      <c r="J147" s="21">
        <v>1944592</v>
      </c>
      <c r="K147" s="21">
        <v>1949986</v>
      </c>
      <c r="L147" s="21">
        <v>1944592</v>
      </c>
      <c r="M147" s="21">
        <v>1944592</v>
      </c>
      <c r="N147" s="21"/>
      <c r="O147" s="21">
        <v>-5394</v>
      </c>
      <c r="P147" s="21"/>
      <c r="Q147" s="79">
        <v>-5394</v>
      </c>
      <c r="R147" s="21"/>
      <c r="S147" s="21"/>
      <c r="T147" s="21"/>
      <c r="U147" s="79">
        <v>0</v>
      </c>
      <c r="V147" s="21">
        <v>10999</v>
      </c>
      <c r="W147" s="21">
        <v>291</v>
      </c>
      <c r="X147" s="51"/>
    </row>
    <row r="148" spans="2:24" x14ac:dyDescent="0.2">
      <c r="B148" s="14" t="s">
        <v>19820</v>
      </c>
      <c r="C148" s="33" t="s">
        <v>5909</v>
      </c>
      <c r="D148" s="16" t="s">
        <v>19376</v>
      </c>
      <c r="E148" s="18" t="s">
        <v>26</v>
      </c>
      <c r="F148" s="34">
        <v>41003</v>
      </c>
      <c r="G148" s="20" t="s">
        <v>18985</v>
      </c>
      <c r="H148" s="34">
        <v>41260</v>
      </c>
      <c r="I148" s="20" t="s">
        <v>21186</v>
      </c>
      <c r="J148" s="21">
        <v>1296867</v>
      </c>
      <c r="K148" s="21">
        <v>1296867</v>
      </c>
      <c r="L148" s="21">
        <v>1296867</v>
      </c>
      <c r="M148" s="21">
        <v>1296867</v>
      </c>
      <c r="N148" s="21"/>
      <c r="O148" s="21"/>
      <c r="P148" s="21"/>
      <c r="Q148" s="79">
        <v>0</v>
      </c>
      <c r="R148" s="21"/>
      <c r="S148" s="21"/>
      <c r="T148" s="21"/>
      <c r="U148" s="79">
        <v>0</v>
      </c>
      <c r="V148" s="21">
        <v>5618</v>
      </c>
      <c r="W148" s="21"/>
      <c r="X148" s="51"/>
    </row>
    <row r="149" spans="2:24" x14ac:dyDescent="0.2">
      <c r="B149" s="14" t="s">
        <v>19818</v>
      </c>
      <c r="C149" s="33" t="s">
        <v>5907</v>
      </c>
      <c r="D149" s="16" t="s">
        <v>19374</v>
      </c>
      <c r="E149" s="18" t="s">
        <v>26</v>
      </c>
      <c r="F149" s="34">
        <v>41052</v>
      </c>
      <c r="G149" s="20" t="s">
        <v>18985</v>
      </c>
      <c r="H149" s="34">
        <v>41054</v>
      </c>
      <c r="I149" s="20" t="s">
        <v>18985</v>
      </c>
      <c r="J149" s="21">
        <v>10000000</v>
      </c>
      <c r="K149" s="21">
        <v>10000000</v>
      </c>
      <c r="L149" s="21">
        <v>10004688</v>
      </c>
      <c r="M149" s="21">
        <v>10000000</v>
      </c>
      <c r="N149" s="21"/>
      <c r="O149" s="21"/>
      <c r="P149" s="21"/>
      <c r="Q149" s="79">
        <v>0</v>
      </c>
      <c r="R149" s="21"/>
      <c r="S149" s="21"/>
      <c r="T149" s="21">
        <v>4688</v>
      </c>
      <c r="U149" s="79">
        <v>4688</v>
      </c>
      <c r="V149" s="21">
        <v>0</v>
      </c>
      <c r="W149" s="21"/>
      <c r="X149" s="51"/>
    </row>
    <row r="150" spans="2:24" x14ac:dyDescent="0.2">
      <c r="B150" s="14" t="s">
        <v>19816</v>
      </c>
      <c r="C150" s="33" t="s">
        <v>5907</v>
      </c>
      <c r="D150" s="16" t="s">
        <v>19374</v>
      </c>
      <c r="E150" s="18" t="s">
        <v>26</v>
      </c>
      <c r="F150" s="34">
        <v>41052</v>
      </c>
      <c r="G150" s="20" t="s">
        <v>18985</v>
      </c>
      <c r="H150" s="34">
        <v>41260</v>
      </c>
      <c r="I150" s="20" t="s">
        <v>21186</v>
      </c>
      <c r="J150" s="21">
        <v>3014004</v>
      </c>
      <c r="K150" s="21">
        <v>3014004</v>
      </c>
      <c r="L150" s="21">
        <v>3014004</v>
      </c>
      <c r="M150" s="21">
        <v>3014004</v>
      </c>
      <c r="N150" s="21"/>
      <c r="O150" s="21"/>
      <c r="P150" s="21"/>
      <c r="Q150" s="79">
        <v>0</v>
      </c>
      <c r="R150" s="21"/>
      <c r="S150" s="21"/>
      <c r="T150" s="21"/>
      <c r="U150" s="79">
        <v>0</v>
      </c>
      <c r="V150" s="21">
        <v>11622</v>
      </c>
      <c r="W150" s="21"/>
      <c r="X150" s="51"/>
    </row>
    <row r="151" spans="2:24" x14ac:dyDescent="0.2">
      <c r="B151" s="14" t="s">
        <v>19814</v>
      </c>
      <c r="C151" s="33" t="s">
        <v>5903</v>
      </c>
      <c r="D151" s="16" t="s">
        <v>19370</v>
      </c>
      <c r="E151" s="18" t="s">
        <v>26</v>
      </c>
      <c r="F151" s="34">
        <v>41193</v>
      </c>
      <c r="G151" s="20" t="s">
        <v>19092</v>
      </c>
      <c r="H151" s="34">
        <v>41260</v>
      </c>
      <c r="I151" s="20" t="s">
        <v>21186</v>
      </c>
      <c r="J151" s="21">
        <v>784817</v>
      </c>
      <c r="K151" s="21">
        <v>784817</v>
      </c>
      <c r="L151" s="21">
        <v>784817</v>
      </c>
      <c r="M151" s="21">
        <v>784817</v>
      </c>
      <c r="N151" s="21"/>
      <c r="O151" s="21"/>
      <c r="P151" s="21"/>
      <c r="Q151" s="79">
        <v>0</v>
      </c>
      <c r="R151" s="21"/>
      <c r="S151" s="21"/>
      <c r="T151" s="21"/>
      <c r="U151" s="79">
        <v>0</v>
      </c>
      <c r="V151" s="21">
        <v>1260</v>
      </c>
      <c r="W151" s="21"/>
      <c r="X151" s="51"/>
    </row>
    <row r="152" spans="2:24" x14ac:dyDescent="0.2">
      <c r="B152" s="14" t="s">
        <v>19812</v>
      </c>
      <c r="C152" s="33" t="s">
        <v>5896</v>
      </c>
      <c r="D152" s="16" t="s">
        <v>19358</v>
      </c>
      <c r="E152" s="18" t="s">
        <v>26</v>
      </c>
      <c r="F152" s="34">
        <v>40919</v>
      </c>
      <c r="G152" s="20" t="s">
        <v>19040</v>
      </c>
      <c r="H152" s="34">
        <v>41258</v>
      </c>
      <c r="I152" s="20" t="s">
        <v>21186</v>
      </c>
      <c r="J152" s="21">
        <v>2426701</v>
      </c>
      <c r="K152" s="21">
        <v>2426636</v>
      </c>
      <c r="L152" s="21">
        <v>2426701</v>
      </c>
      <c r="M152" s="21">
        <v>2426701</v>
      </c>
      <c r="N152" s="21"/>
      <c r="O152" s="21">
        <v>65</v>
      </c>
      <c r="P152" s="21"/>
      <c r="Q152" s="79">
        <v>65</v>
      </c>
      <c r="R152" s="21"/>
      <c r="S152" s="21"/>
      <c r="T152" s="21"/>
      <c r="U152" s="79">
        <v>0</v>
      </c>
      <c r="V152" s="21">
        <v>21777</v>
      </c>
      <c r="W152" s="21"/>
      <c r="X152" s="51"/>
    </row>
    <row r="153" spans="2:24" x14ac:dyDescent="0.2">
      <c r="B153" s="14" t="s">
        <v>19810</v>
      </c>
      <c r="C153" s="33" t="s">
        <v>5858</v>
      </c>
      <c r="D153" s="16" t="s">
        <v>19342</v>
      </c>
      <c r="E153" s="18" t="s">
        <v>26</v>
      </c>
      <c r="F153" s="34">
        <v>41207</v>
      </c>
      <c r="G153" s="20" t="s">
        <v>19019</v>
      </c>
      <c r="H153" s="34">
        <v>41263</v>
      </c>
      <c r="I153" s="20" t="s">
        <v>21186</v>
      </c>
      <c r="J153" s="21">
        <v>1015245</v>
      </c>
      <c r="K153" s="21">
        <v>1015059</v>
      </c>
      <c r="L153" s="21">
        <v>1015245</v>
      </c>
      <c r="M153" s="21">
        <v>1015245</v>
      </c>
      <c r="N153" s="21"/>
      <c r="O153" s="21">
        <v>185</v>
      </c>
      <c r="P153" s="21"/>
      <c r="Q153" s="79">
        <v>185</v>
      </c>
      <c r="R153" s="21"/>
      <c r="S153" s="21"/>
      <c r="T153" s="21"/>
      <c r="U153" s="79">
        <v>0</v>
      </c>
      <c r="V153" s="21">
        <v>2531</v>
      </c>
      <c r="W153" s="21"/>
      <c r="X153" s="51"/>
    </row>
    <row r="154" spans="2:24" x14ac:dyDescent="0.2">
      <c r="B154" s="14" t="s">
        <v>19808</v>
      </c>
      <c r="C154" s="33" t="s">
        <v>5852</v>
      </c>
      <c r="D154" s="16" t="s">
        <v>19340</v>
      </c>
      <c r="E154" s="18" t="s">
        <v>26</v>
      </c>
      <c r="F154" s="34">
        <v>41101</v>
      </c>
      <c r="G154" s="20" t="s">
        <v>19092</v>
      </c>
      <c r="H154" s="34">
        <v>41263</v>
      </c>
      <c r="I154" s="20" t="s">
        <v>21186</v>
      </c>
      <c r="J154" s="21">
        <v>2691584</v>
      </c>
      <c r="K154" s="21">
        <v>2691159</v>
      </c>
      <c r="L154" s="21">
        <v>2691584</v>
      </c>
      <c r="M154" s="21">
        <v>2691584</v>
      </c>
      <c r="N154" s="21"/>
      <c r="O154" s="21">
        <v>425</v>
      </c>
      <c r="P154" s="21"/>
      <c r="Q154" s="79">
        <v>425</v>
      </c>
      <c r="R154" s="21"/>
      <c r="S154" s="21"/>
      <c r="T154" s="21"/>
      <c r="U154" s="79">
        <v>0</v>
      </c>
      <c r="V154" s="21">
        <v>15943</v>
      </c>
      <c r="W154" s="21"/>
      <c r="X154" s="51"/>
    </row>
    <row r="155" spans="2:24" x14ac:dyDescent="0.2">
      <c r="B155" s="14" t="s">
        <v>19806</v>
      </c>
      <c r="C155" s="33" t="s">
        <v>5848</v>
      </c>
      <c r="D155" s="16" t="s">
        <v>19338</v>
      </c>
      <c r="E155" s="18" t="s">
        <v>26</v>
      </c>
      <c r="F155" s="34">
        <v>40982</v>
      </c>
      <c r="G155" s="20" t="s">
        <v>19063</v>
      </c>
      <c r="H155" s="34">
        <v>41263</v>
      </c>
      <c r="I155" s="20" t="s">
        <v>21186</v>
      </c>
      <c r="J155" s="21">
        <v>4739144</v>
      </c>
      <c r="K155" s="21">
        <v>4738147</v>
      </c>
      <c r="L155" s="21">
        <v>4739144</v>
      </c>
      <c r="M155" s="21">
        <v>4739144</v>
      </c>
      <c r="N155" s="21"/>
      <c r="O155" s="21">
        <v>998</v>
      </c>
      <c r="P155" s="21"/>
      <c r="Q155" s="79">
        <v>998</v>
      </c>
      <c r="R155" s="21"/>
      <c r="S155" s="21"/>
      <c r="T155" s="21"/>
      <c r="U155" s="79">
        <v>0</v>
      </c>
      <c r="V155" s="21">
        <v>52657</v>
      </c>
      <c r="W155" s="21"/>
      <c r="X155" s="51"/>
    </row>
    <row r="156" spans="2:24" x14ac:dyDescent="0.2">
      <c r="B156" s="14" t="s">
        <v>19804</v>
      </c>
      <c r="C156" s="33" t="s">
        <v>25197</v>
      </c>
      <c r="D156" s="16" t="s">
        <v>25196</v>
      </c>
      <c r="E156" s="18" t="s">
        <v>26</v>
      </c>
      <c r="F156" s="34">
        <v>41207</v>
      </c>
      <c r="G156" s="20" t="s">
        <v>25195</v>
      </c>
      <c r="H156" s="34">
        <v>41232</v>
      </c>
      <c r="I156" s="20" t="s">
        <v>25194</v>
      </c>
      <c r="J156" s="21">
        <v>10000000</v>
      </c>
      <c r="K156" s="21">
        <v>10453500</v>
      </c>
      <c r="L156" s="21">
        <v>10412500</v>
      </c>
      <c r="M156" s="21">
        <v>10412500</v>
      </c>
      <c r="N156" s="21"/>
      <c r="O156" s="21">
        <v>-41000</v>
      </c>
      <c r="P156" s="21"/>
      <c r="Q156" s="79">
        <v>-41000</v>
      </c>
      <c r="R156" s="21"/>
      <c r="S156" s="21"/>
      <c r="T156" s="21"/>
      <c r="U156" s="79">
        <v>0</v>
      </c>
      <c r="V156" s="21">
        <v>316250</v>
      </c>
      <c r="W156" s="21">
        <v>261250</v>
      </c>
      <c r="X156" s="51"/>
    </row>
    <row r="157" spans="2:24" x14ac:dyDescent="0.2">
      <c r="B157" s="14" t="s">
        <v>19802</v>
      </c>
      <c r="C157" s="33" t="s">
        <v>10569</v>
      </c>
      <c r="D157" s="16" t="s">
        <v>19326</v>
      </c>
      <c r="E157" s="18" t="s">
        <v>26</v>
      </c>
      <c r="F157" s="34">
        <v>40917</v>
      </c>
      <c r="G157" s="20" t="s">
        <v>191</v>
      </c>
      <c r="H157" s="34">
        <v>40955</v>
      </c>
      <c r="I157" s="20" t="s">
        <v>191</v>
      </c>
      <c r="J157" s="21">
        <v>5000000</v>
      </c>
      <c r="K157" s="21">
        <v>4968150</v>
      </c>
      <c r="L157" s="21">
        <v>5009300</v>
      </c>
      <c r="M157" s="21">
        <v>4968455</v>
      </c>
      <c r="N157" s="21"/>
      <c r="O157" s="21">
        <v>305</v>
      </c>
      <c r="P157" s="21"/>
      <c r="Q157" s="79">
        <v>305</v>
      </c>
      <c r="R157" s="21"/>
      <c r="S157" s="21"/>
      <c r="T157" s="21">
        <v>40845</v>
      </c>
      <c r="U157" s="79">
        <v>40845</v>
      </c>
      <c r="V157" s="21">
        <v>16111</v>
      </c>
      <c r="W157" s="21"/>
      <c r="X157" s="51"/>
    </row>
    <row r="158" spans="2:24" x14ac:dyDescent="0.2">
      <c r="B158" s="14" t="s">
        <v>19800</v>
      </c>
      <c r="C158" s="33" t="s">
        <v>10563</v>
      </c>
      <c r="D158" s="16" t="s">
        <v>19324</v>
      </c>
      <c r="E158" s="18" t="s">
        <v>26</v>
      </c>
      <c r="F158" s="34">
        <v>40909</v>
      </c>
      <c r="G158" s="20" t="s">
        <v>18966</v>
      </c>
      <c r="H158" s="34">
        <v>41273</v>
      </c>
      <c r="I158" s="20" t="s">
        <v>20922</v>
      </c>
      <c r="J158" s="21">
        <v>2688</v>
      </c>
      <c r="K158" s="21">
        <v>2688</v>
      </c>
      <c r="L158" s="21">
        <v>2688</v>
      </c>
      <c r="M158" s="21">
        <v>2688</v>
      </c>
      <c r="N158" s="21"/>
      <c r="O158" s="21"/>
      <c r="P158" s="21"/>
      <c r="Q158" s="79">
        <v>0</v>
      </c>
      <c r="R158" s="21"/>
      <c r="S158" s="21"/>
      <c r="T158" s="21"/>
      <c r="U158" s="79">
        <v>0</v>
      </c>
      <c r="V158" s="21">
        <v>103</v>
      </c>
      <c r="W158" s="21"/>
      <c r="X158" s="51"/>
    </row>
    <row r="159" spans="2:24" x14ac:dyDescent="0.2">
      <c r="B159" s="14" t="s">
        <v>19798</v>
      </c>
      <c r="C159" s="33" t="s">
        <v>6783</v>
      </c>
      <c r="D159" s="16" t="s">
        <v>19312</v>
      </c>
      <c r="E159" s="18" t="s">
        <v>26</v>
      </c>
      <c r="F159" s="34">
        <v>41100</v>
      </c>
      <c r="G159" s="20" t="s">
        <v>19053</v>
      </c>
      <c r="H159" s="34">
        <v>41244</v>
      </c>
      <c r="I159" s="20" t="s">
        <v>21186</v>
      </c>
      <c r="J159" s="21"/>
      <c r="K159" s="21">
        <v>84503</v>
      </c>
      <c r="L159" s="21"/>
      <c r="M159" s="21"/>
      <c r="N159" s="21"/>
      <c r="O159" s="21">
        <v>-84503</v>
      </c>
      <c r="P159" s="21"/>
      <c r="Q159" s="79">
        <v>-84503</v>
      </c>
      <c r="R159" s="21"/>
      <c r="S159" s="21"/>
      <c r="T159" s="21"/>
      <c r="U159" s="79">
        <v>0</v>
      </c>
      <c r="V159" s="21">
        <v>3975</v>
      </c>
      <c r="W159" s="21">
        <v>711</v>
      </c>
      <c r="X159" s="51"/>
    </row>
    <row r="160" spans="2:24" x14ac:dyDescent="0.2">
      <c r="B160" s="14" t="s">
        <v>19796</v>
      </c>
      <c r="C160" s="33" t="s">
        <v>6779</v>
      </c>
      <c r="D160" s="16" t="s">
        <v>19304</v>
      </c>
      <c r="E160" s="18" t="s">
        <v>26</v>
      </c>
      <c r="F160" s="34">
        <v>41166</v>
      </c>
      <c r="G160" s="20" t="s">
        <v>19053</v>
      </c>
      <c r="H160" s="34">
        <v>41244</v>
      </c>
      <c r="I160" s="20" t="s">
        <v>21186</v>
      </c>
      <c r="J160" s="21"/>
      <c r="K160" s="21">
        <v>19633</v>
      </c>
      <c r="L160" s="21"/>
      <c r="M160" s="21"/>
      <c r="N160" s="21"/>
      <c r="O160" s="21">
        <v>-19633</v>
      </c>
      <c r="P160" s="21"/>
      <c r="Q160" s="79">
        <v>-19633</v>
      </c>
      <c r="R160" s="21"/>
      <c r="S160" s="21"/>
      <c r="T160" s="21"/>
      <c r="U160" s="79">
        <v>0</v>
      </c>
      <c r="V160" s="21">
        <v>520</v>
      </c>
      <c r="W160" s="21">
        <v>220</v>
      </c>
      <c r="X160" s="51"/>
    </row>
    <row r="161" spans="2:24" x14ac:dyDescent="0.2">
      <c r="B161" s="14" t="s">
        <v>19794</v>
      </c>
      <c r="C161" s="33" t="s">
        <v>10399</v>
      </c>
      <c r="D161" s="16" t="s">
        <v>19298</v>
      </c>
      <c r="E161" s="18" t="s">
        <v>26</v>
      </c>
      <c r="F161" s="34">
        <v>41053</v>
      </c>
      <c r="G161" s="20" t="s">
        <v>18990</v>
      </c>
      <c r="H161" s="34">
        <v>41207</v>
      </c>
      <c r="I161" s="20" t="s">
        <v>84</v>
      </c>
      <c r="J161" s="21">
        <v>5000000</v>
      </c>
      <c r="K161" s="21">
        <v>4995700</v>
      </c>
      <c r="L161" s="21">
        <v>5166100</v>
      </c>
      <c r="M161" s="21">
        <v>4996041</v>
      </c>
      <c r="N161" s="21"/>
      <c r="O161" s="21">
        <v>341</v>
      </c>
      <c r="P161" s="21"/>
      <c r="Q161" s="79">
        <v>341</v>
      </c>
      <c r="R161" s="21"/>
      <c r="S161" s="21"/>
      <c r="T161" s="21">
        <v>170059</v>
      </c>
      <c r="U161" s="79">
        <v>170059</v>
      </c>
      <c r="V161" s="21">
        <v>37250</v>
      </c>
      <c r="W161" s="21"/>
      <c r="X161" s="51"/>
    </row>
    <row r="162" spans="2:24" x14ac:dyDescent="0.2">
      <c r="B162" s="14" t="s">
        <v>19792</v>
      </c>
      <c r="C162" s="33" t="s">
        <v>10297</v>
      </c>
      <c r="D162" s="16" t="s">
        <v>19278</v>
      </c>
      <c r="E162" s="18" t="s">
        <v>26</v>
      </c>
      <c r="F162" s="34">
        <v>40917</v>
      </c>
      <c r="G162" s="20" t="s">
        <v>18973</v>
      </c>
      <c r="H162" s="34">
        <v>41248</v>
      </c>
      <c r="I162" s="20" t="s">
        <v>191</v>
      </c>
      <c r="J162" s="21">
        <v>5000000</v>
      </c>
      <c r="K162" s="21">
        <v>4993116</v>
      </c>
      <c r="L162" s="21">
        <v>5323650</v>
      </c>
      <c r="M162" s="21">
        <v>4993669</v>
      </c>
      <c r="N162" s="21"/>
      <c r="O162" s="21">
        <v>553</v>
      </c>
      <c r="P162" s="21"/>
      <c r="Q162" s="79">
        <v>553</v>
      </c>
      <c r="R162" s="21"/>
      <c r="S162" s="21"/>
      <c r="T162" s="21">
        <v>329981</v>
      </c>
      <c r="U162" s="79">
        <v>329981</v>
      </c>
      <c r="V162" s="21">
        <v>134389</v>
      </c>
      <c r="W162" s="21"/>
      <c r="X162" s="51"/>
    </row>
    <row r="163" spans="2:24" x14ac:dyDescent="0.2">
      <c r="B163" s="14" t="s">
        <v>19790</v>
      </c>
      <c r="C163" s="33" t="s">
        <v>6776</v>
      </c>
      <c r="D163" s="16" t="s">
        <v>19272</v>
      </c>
      <c r="E163" s="18" t="s">
        <v>26</v>
      </c>
      <c r="F163" s="34">
        <v>40989</v>
      </c>
      <c r="G163" s="20" t="s">
        <v>19131</v>
      </c>
      <c r="H163" s="34">
        <v>41244</v>
      </c>
      <c r="I163" s="20" t="s">
        <v>21186</v>
      </c>
      <c r="J163" s="21"/>
      <c r="K163" s="21">
        <v>192116</v>
      </c>
      <c r="L163" s="21"/>
      <c r="M163" s="21"/>
      <c r="N163" s="21"/>
      <c r="O163" s="21">
        <v>-192116</v>
      </c>
      <c r="P163" s="21"/>
      <c r="Q163" s="79">
        <v>-192116</v>
      </c>
      <c r="R163" s="21"/>
      <c r="S163" s="21"/>
      <c r="T163" s="21"/>
      <c r="U163" s="79">
        <v>0</v>
      </c>
      <c r="V163" s="21">
        <v>12583</v>
      </c>
      <c r="W163" s="21">
        <v>269</v>
      </c>
      <c r="X163" s="51"/>
    </row>
    <row r="164" spans="2:24" x14ac:dyDescent="0.2">
      <c r="B164" s="14" t="s">
        <v>19788</v>
      </c>
      <c r="C164" s="33" t="s">
        <v>5752</v>
      </c>
      <c r="D164" s="16" t="s">
        <v>19263</v>
      </c>
      <c r="E164" s="18" t="s">
        <v>26</v>
      </c>
      <c r="F164" s="34">
        <v>40909</v>
      </c>
      <c r="G164" s="20" t="s">
        <v>18966</v>
      </c>
      <c r="H164" s="34">
        <v>41091</v>
      </c>
      <c r="I164" s="20" t="s">
        <v>20922</v>
      </c>
      <c r="J164" s="21">
        <v>378531</v>
      </c>
      <c r="K164" s="21">
        <v>378531</v>
      </c>
      <c r="L164" s="21">
        <v>378531</v>
      </c>
      <c r="M164" s="21">
        <v>378531</v>
      </c>
      <c r="N164" s="21"/>
      <c r="O164" s="21"/>
      <c r="P164" s="21"/>
      <c r="Q164" s="79">
        <v>0</v>
      </c>
      <c r="R164" s="21"/>
      <c r="S164" s="21"/>
      <c r="T164" s="21"/>
      <c r="U164" s="79">
        <v>0</v>
      </c>
      <c r="V164" s="21">
        <v>16333</v>
      </c>
      <c r="W164" s="21"/>
      <c r="X164" s="51"/>
    </row>
    <row r="165" spans="2:24" x14ac:dyDescent="0.2">
      <c r="B165" s="14" t="s">
        <v>19786</v>
      </c>
      <c r="C165" s="33" t="s">
        <v>25193</v>
      </c>
      <c r="D165" s="16" t="s">
        <v>25192</v>
      </c>
      <c r="E165" s="18" t="s">
        <v>26</v>
      </c>
      <c r="F165" s="34">
        <v>41157</v>
      </c>
      <c r="G165" s="20" t="s">
        <v>19092</v>
      </c>
      <c r="H165" s="34">
        <v>41256</v>
      </c>
      <c r="I165" s="20" t="s">
        <v>19966</v>
      </c>
      <c r="J165" s="21">
        <v>2750000</v>
      </c>
      <c r="K165" s="21">
        <v>2743730</v>
      </c>
      <c r="L165" s="21">
        <v>2792515</v>
      </c>
      <c r="M165" s="21">
        <v>2744004</v>
      </c>
      <c r="N165" s="21"/>
      <c r="O165" s="21">
        <v>274</v>
      </c>
      <c r="P165" s="21"/>
      <c r="Q165" s="79">
        <v>274</v>
      </c>
      <c r="R165" s="21"/>
      <c r="S165" s="21"/>
      <c r="T165" s="21">
        <v>48511</v>
      </c>
      <c r="U165" s="79">
        <v>48511</v>
      </c>
      <c r="V165" s="21">
        <v>14036</v>
      </c>
      <c r="W165" s="21"/>
      <c r="X165" s="51"/>
    </row>
    <row r="166" spans="2:24" x14ac:dyDescent="0.2">
      <c r="B166" s="14" t="s">
        <v>19784</v>
      </c>
      <c r="C166" s="33" t="s">
        <v>5735</v>
      </c>
      <c r="D166" s="16" t="s">
        <v>19257</v>
      </c>
      <c r="E166" s="18" t="s">
        <v>26</v>
      </c>
      <c r="F166" s="34">
        <v>40909</v>
      </c>
      <c r="G166" s="20" t="s">
        <v>18966</v>
      </c>
      <c r="H166" s="34">
        <v>40923</v>
      </c>
      <c r="I166" s="20" t="s">
        <v>20922</v>
      </c>
      <c r="J166" s="21">
        <v>110</v>
      </c>
      <c r="K166" s="21">
        <v>110</v>
      </c>
      <c r="L166" s="21">
        <v>110</v>
      </c>
      <c r="M166" s="21">
        <v>110</v>
      </c>
      <c r="N166" s="21"/>
      <c r="O166" s="21"/>
      <c r="P166" s="21"/>
      <c r="Q166" s="79">
        <v>0</v>
      </c>
      <c r="R166" s="21"/>
      <c r="S166" s="21"/>
      <c r="T166" s="21"/>
      <c r="U166" s="79">
        <v>0</v>
      </c>
      <c r="V166" s="21">
        <v>3</v>
      </c>
      <c r="W166" s="21"/>
      <c r="X166" s="51"/>
    </row>
    <row r="167" spans="2:24" x14ac:dyDescent="0.2">
      <c r="B167" s="14" t="s">
        <v>19782</v>
      </c>
      <c r="C167" s="33" t="s">
        <v>6687</v>
      </c>
      <c r="D167" s="16" t="s">
        <v>19253</v>
      </c>
      <c r="E167" s="18" t="s">
        <v>26</v>
      </c>
      <c r="F167" s="34">
        <v>41173</v>
      </c>
      <c r="G167" s="20" t="s">
        <v>19131</v>
      </c>
      <c r="H167" s="34">
        <v>41244</v>
      </c>
      <c r="I167" s="20" t="s">
        <v>21186</v>
      </c>
      <c r="J167" s="21"/>
      <c r="K167" s="21">
        <v>24823</v>
      </c>
      <c r="L167" s="21"/>
      <c r="M167" s="21"/>
      <c r="N167" s="21"/>
      <c r="O167" s="21">
        <v>-24823</v>
      </c>
      <c r="P167" s="21"/>
      <c r="Q167" s="79">
        <v>-24823</v>
      </c>
      <c r="R167" s="21"/>
      <c r="S167" s="21"/>
      <c r="T167" s="21"/>
      <c r="U167" s="79">
        <v>0</v>
      </c>
      <c r="V167" s="21">
        <v>686</v>
      </c>
      <c r="W167" s="21">
        <v>291</v>
      </c>
      <c r="X167" s="51"/>
    </row>
    <row r="168" spans="2:24" x14ac:dyDescent="0.2">
      <c r="B168" s="14" t="s">
        <v>19780</v>
      </c>
      <c r="C168" s="33" t="s">
        <v>21272</v>
      </c>
      <c r="D168" s="16" t="s">
        <v>21271</v>
      </c>
      <c r="E168" s="18" t="s">
        <v>26</v>
      </c>
      <c r="F168" s="34">
        <v>40909</v>
      </c>
      <c r="G168" s="20" t="s">
        <v>19016</v>
      </c>
      <c r="H168" s="34">
        <v>41255</v>
      </c>
      <c r="I168" s="20" t="s">
        <v>18968</v>
      </c>
      <c r="J168" s="21">
        <v>4454</v>
      </c>
      <c r="K168" s="21">
        <v>4454</v>
      </c>
      <c r="L168" s="21">
        <v>5680</v>
      </c>
      <c r="M168" s="21">
        <v>4454</v>
      </c>
      <c r="N168" s="21"/>
      <c r="O168" s="21"/>
      <c r="P168" s="21"/>
      <c r="Q168" s="79">
        <v>0</v>
      </c>
      <c r="R168" s="21"/>
      <c r="S168" s="21"/>
      <c r="T168" s="21">
        <v>1226</v>
      </c>
      <c r="U168" s="79">
        <v>1226</v>
      </c>
      <c r="V168" s="21">
        <v>366</v>
      </c>
      <c r="W168" s="21"/>
      <c r="X168" s="51"/>
    </row>
    <row r="169" spans="2:24" x14ac:dyDescent="0.2">
      <c r="B169" s="14" t="s">
        <v>19778</v>
      </c>
      <c r="C169" s="33" t="s">
        <v>21272</v>
      </c>
      <c r="D169" s="16" t="s">
        <v>21271</v>
      </c>
      <c r="E169" s="18" t="s">
        <v>26</v>
      </c>
      <c r="F169" s="34">
        <v>40909</v>
      </c>
      <c r="G169" s="20" t="s">
        <v>19016</v>
      </c>
      <c r="H169" s="34">
        <v>41182</v>
      </c>
      <c r="I169" s="20" t="s">
        <v>20922</v>
      </c>
      <c r="J169" s="21">
        <v>1113</v>
      </c>
      <c r="K169" s="21">
        <v>1113</v>
      </c>
      <c r="L169" s="21">
        <v>1113</v>
      </c>
      <c r="M169" s="21">
        <v>1113</v>
      </c>
      <c r="N169" s="21"/>
      <c r="O169" s="21"/>
      <c r="P169" s="21"/>
      <c r="Q169" s="79">
        <v>0</v>
      </c>
      <c r="R169" s="21"/>
      <c r="S169" s="21"/>
      <c r="T169" s="21"/>
      <c r="U169" s="79">
        <v>0</v>
      </c>
      <c r="V169" s="21">
        <v>35</v>
      </c>
      <c r="W169" s="21"/>
      <c r="X169" s="51"/>
    </row>
    <row r="170" spans="2:24" x14ac:dyDescent="0.2">
      <c r="B170" s="14" t="s">
        <v>19776</v>
      </c>
      <c r="C170" s="33" t="s">
        <v>10141</v>
      </c>
      <c r="D170" s="16" t="s">
        <v>19239</v>
      </c>
      <c r="E170" s="18" t="s">
        <v>26</v>
      </c>
      <c r="F170" s="34">
        <v>41123</v>
      </c>
      <c r="G170" s="20" t="s">
        <v>18990</v>
      </c>
      <c r="H170" s="34">
        <v>41244</v>
      </c>
      <c r="I170" s="20" t="s">
        <v>112</v>
      </c>
      <c r="J170" s="21">
        <v>250000</v>
      </c>
      <c r="K170" s="21">
        <v>249500</v>
      </c>
      <c r="L170" s="21">
        <v>249539</v>
      </c>
      <c r="M170" s="21">
        <v>249538</v>
      </c>
      <c r="N170" s="21"/>
      <c r="O170" s="21">
        <v>38</v>
      </c>
      <c r="P170" s="21"/>
      <c r="Q170" s="79">
        <v>38</v>
      </c>
      <c r="R170" s="21"/>
      <c r="S170" s="21"/>
      <c r="T170" s="21"/>
      <c r="U170" s="79">
        <v>0</v>
      </c>
      <c r="V170" s="21">
        <v>1577</v>
      </c>
      <c r="W170" s="21"/>
      <c r="X170" s="51"/>
    </row>
    <row r="171" spans="2:24" x14ac:dyDescent="0.2">
      <c r="B171" s="14" t="s">
        <v>19774</v>
      </c>
      <c r="C171" s="33" t="s">
        <v>10141</v>
      </c>
      <c r="D171" s="16" t="s">
        <v>19239</v>
      </c>
      <c r="E171" s="18" t="s">
        <v>26</v>
      </c>
      <c r="F171" s="34">
        <v>41123</v>
      </c>
      <c r="G171" s="20" t="s">
        <v>18990</v>
      </c>
      <c r="H171" s="34">
        <v>41274</v>
      </c>
      <c r="I171" s="20" t="s">
        <v>20597</v>
      </c>
      <c r="J171" s="21">
        <v>12500</v>
      </c>
      <c r="K171" s="21">
        <v>12438</v>
      </c>
      <c r="L171" s="21">
        <v>12500</v>
      </c>
      <c r="M171" s="21">
        <v>12500</v>
      </c>
      <c r="N171" s="21"/>
      <c r="O171" s="21">
        <v>62</v>
      </c>
      <c r="P171" s="21"/>
      <c r="Q171" s="79">
        <v>62</v>
      </c>
      <c r="R171" s="21"/>
      <c r="S171" s="21"/>
      <c r="T171" s="21"/>
      <c r="U171" s="79">
        <v>0</v>
      </c>
      <c r="V171" s="21">
        <v>79</v>
      </c>
      <c r="W171" s="21"/>
      <c r="X171" s="51"/>
    </row>
    <row r="172" spans="2:24" x14ac:dyDescent="0.2">
      <c r="B172" s="14" t="s">
        <v>19772</v>
      </c>
      <c r="C172" s="122" t="s">
        <v>5015</v>
      </c>
      <c r="D172" s="16" t="s">
        <v>25191</v>
      </c>
      <c r="E172" s="18" t="s">
        <v>26</v>
      </c>
      <c r="F172" s="34">
        <v>41058</v>
      </c>
      <c r="G172" s="20" t="s">
        <v>18973</v>
      </c>
      <c r="H172" s="34">
        <v>41141</v>
      </c>
      <c r="I172" s="20" t="s">
        <v>105</v>
      </c>
      <c r="J172" s="21">
        <v>5700000</v>
      </c>
      <c r="K172" s="21">
        <v>5689313</v>
      </c>
      <c r="L172" s="21">
        <v>5689756</v>
      </c>
      <c r="M172" s="21">
        <v>5689756</v>
      </c>
      <c r="N172" s="21"/>
      <c r="O172" s="21">
        <v>444</v>
      </c>
      <c r="P172" s="21"/>
      <c r="Q172" s="79">
        <v>444</v>
      </c>
      <c r="R172" s="21"/>
      <c r="S172" s="21"/>
      <c r="T172" s="21"/>
      <c r="U172" s="79">
        <v>0</v>
      </c>
      <c r="V172" s="21">
        <v>48885</v>
      </c>
      <c r="W172" s="21"/>
      <c r="X172" s="51"/>
    </row>
    <row r="173" spans="2:24" x14ac:dyDescent="0.2">
      <c r="B173" s="14" t="s">
        <v>19770</v>
      </c>
      <c r="C173" s="33" t="s">
        <v>9930</v>
      </c>
      <c r="D173" s="16" t="s">
        <v>19217</v>
      </c>
      <c r="E173" s="18" t="s">
        <v>5696</v>
      </c>
      <c r="F173" s="34">
        <v>41120</v>
      </c>
      <c r="G173" s="20" t="s">
        <v>18990</v>
      </c>
      <c r="H173" s="34">
        <v>41242</v>
      </c>
      <c r="I173" s="20" t="s">
        <v>18985</v>
      </c>
      <c r="J173" s="21">
        <v>5000000</v>
      </c>
      <c r="K173" s="21">
        <v>4984500</v>
      </c>
      <c r="L173" s="21">
        <v>5058050</v>
      </c>
      <c r="M173" s="21">
        <v>4985341</v>
      </c>
      <c r="N173" s="21"/>
      <c r="O173" s="21">
        <v>841</v>
      </c>
      <c r="P173" s="21"/>
      <c r="Q173" s="79">
        <v>841</v>
      </c>
      <c r="R173" s="21"/>
      <c r="S173" s="21"/>
      <c r="T173" s="21">
        <v>72709</v>
      </c>
      <c r="U173" s="79">
        <v>72709</v>
      </c>
      <c r="V173" s="21">
        <v>40278</v>
      </c>
      <c r="W173" s="21"/>
      <c r="X173" s="51"/>
    </row>
    <row r="174" spans="2:24" x14ac:dyDescent="0.2">
      <c r="B174" s="14" t="s">
        <v>19768</v>
      </c>
      <c r="C174" s="33" t="s">
        <v>25190</v>
      </c>
      <c r="D174" s="16" t="s">
        <v>25189</v>
      </c>
      <c r="E174" s="18" t="s">
        <v>5696</v>
      </c>
      <c r="F174" s="34">
        <v>41120</v>
      </c>
      <c r="G174" s="20" t="s">
        <v>19040</v>
      </c>
      <c r="H174" s="34">
        <v>41253</v>
      </c>
      <c r="I174" s="20" t="s">
        <v>18973</v>
      </c>
      <c r="J174" s="21">
        <v>13000000</v>
      </c>
      <c r="K174" s="21">
        <v>12989730</v>
      </c>
      <c r="L174" s="21">
        <v>13111995</v>
      </c>
      <c r="M174" s="21">
        <v>12990014</v>
      </c>
      <c r="N174" s="21"/>
      <c r="O174" s="21">
        <v>284</v>
      </c>
      <c r="P174" s="21"/>
      <c r="Q174" s="79">
        <f>SCDPT5!N174+SCDPT5!O174-SCDPT5!P174</f>
        <v>284</v>
      </c>
      <c r="R174" s="21"/>
      <c r="S174" s="21"/>
      <c r="T174" s="21">
        <v>121981</v>
      </c>
      <c r="U174" s="79">
        <f>SCDPT5!S174+SCDPT5!T174</f>
        <v>121981</v>
      </c>
      <c r="V174" s="21">
        <v>103333</v>
      </c>
      <c r="W174" s="21"/>
      <c r="X174" s="51"/>
    </row>
    <row r="175" spans="2:24" x14ac:dyDescent="0.2">
      <c r="B175" s="14" t="s">
        <v>19766</v>
      </c>
      <c r="C175" s="122" t="s">
        <v>5015</v>
      </c>
      <c r="D175" s="16" t="s">
        <v>19208</v>
      </c>
      <c r="E175" s="18" t="s">
        <v>116</v>
      </c>
      <c r="F175" s="34">
        <v>41194</v>
      </c>
      <c r="G175" s="20" t="s">
        <v>19092</v>
      </c>
      <c r="H175" s="34">
        <v>41274</v>
      </c>
      <c r="I175" s="20" t="s">
        <v>20597</v>
      </c>
      <c r="J175" s="21">
        <v>18750</v>
      </c>
      <c r="K175" s="21">
        <v>18563</v>
      </c>
      <c r="L175" s="21">
        <v>18750</v>
      </c>
      <c r="M175" s="21">
        <v>18750</v>
      </c>
      <c r="N175" s="21"/>
      <c r="O175" s="21">
        <v>188</v>
      </c>
      <c r="P175" s="21"/>
      <c r="Q175" s="79">
        <v>188</v>
      </c>
      <c r="R175" s="21"/>
      <c r="S175" s="21"/>
      <c r="T175" s="21"/>
      <c r="U175" s="79">
        <v>0</v>
      </c>
      <c r="V175" s="21">
        <v>77</v>
      </c>
      <c r="W175" s="21"/>
      <c r="X175" s="51"/>
    </row>
    <row r="176" spans="2:24" x14ac:dyDescent="0.2">
      <c r="B176" s="14" t="s">
        <v>19764</v>
      </c>
      <c r="C176" s="33" t="s">
        <v>25188</v>
      </c>
      <c r="D176" s="16" t="s">
        <v>25187</v>
      </c>
      <c r="E176" s="18" t="s">
        <v>4929</v>
      </c>
      <c r="F176" s="28">
        <v>41032</v>
      </c>
      <c r="G176" s="20" t="s">
        <v>88</v>
      </c>
      <c r="H176" s="28">
        <v>41220</v>
      </c>
      <c r="I176" s="20" t="s">
        <v>18973</v>
      </c>
      <c r="J176" s="21">
        <v>9000000</v>
      </c>
      <c r="K176" s="21">
        <v>8937000</v>
      </c>
      <c r="L176" s="21">
        <v>9146754</v>
      </c>
      <c r="M176" s="21">
        <v>8943154</v>
      </c>
      <c r="N176" s="21"/>
      <c r="O176" s="21">
        <v>6154</v>
      </c>
      <c r="P176" s="21"/>
      <c r="Q176" s="79">
        <v>6154</v>
      </c>
      <c r="R176" s="21"/>
      <c r="S176" s="21"/>
      <c r="T176" s="21">
        <v>203600</v>
      </c>
      <c r="U176" s="79">
        <v>203600</v>
      </c>
      <c r="V176" s="21">
        <v>74344</v>
      </c>
      <c r="W176" s="21"/>
      <c r="X176" s="51"/>
    </row>
    <row r="177" spans="2:24" x14ac:dyDescent="0.2">
      <c r="B177" s="14" t="s">
        <v>19762</v>
      </c>
      <c r="C177" s="33" t="s">
        <v>9780</v>
      </c>
      <c r="D177" s="16" t="s">
        <v>19198</v>
      </c>
      <c r="E177" s="18" t="s">
        <v>4929</v>
      </c>
      <c r="F177" s="28">
        <v>41101</v>
      </c>
      <c r="G177" s="20" t="s">
        <v>18990</v>
      </c>
      <c r="H177" s="28">
        <v>41241</v>
      </c>
      <c r="I177" s="20" t="s">
        <v>19063</v>
      </c>
      <c r="J177" s="21">
        <v>4000000</v>
      </c>
      <c r="K177" s="21">
        <v>3980720</v>
      </c>
      <c r="L177" s="21">
        <v>4029640</v>
      </c>
      <c r="M177" s="21">
        <v>3981367</v>
      </c>
      <c r="N177" s="21"/>
      <c r="O177" s="21">
        <v>647</v>
      </c>
      <c r="P177" s="21"/>
      <c r="Q177" s="79">
        <v>647</v>
      </c>
      <c r="R177" s="21"/>
      <c r="S177" s="21"/>
      <c r="T177" s="21">
        <v>48273</v>
      </c>
      <c r="U177" s="79">
        <v>48273</v>
      </c>
      <c r="V177" s="21">
        <v>38056</v>
      </c>
      <c r="W177" s="21"/>
      <c r="X177" s="51"/>
    </row>
    <row r="178" spans="2:24" x14ac:dyDescent="0.2">
      <c r="B178" s="14" t="s">
        <v>19760</v>
      </c>
      <c r="C178" s="33" t="s">
        <v>25186</v>
      </c>
      <c r="D178" s="16" t="s">
        <v>25185</v>
      </c>
      <c r="E178" s="18" t="s">
        <v>116</v>
      </c>
      <c r="F178" s="28">
        <v>41037</v>
      </c>
      <c r="G178" s="20" t="s">
        <v>19019</v>
      </c>
      <c r="H178" s="28">
        <v>41200</v>
      </c>
      <c r="I178" s="20" t="s">
        <v>19092</v>
      </c>
      <c r="J178" s="21">
        <v>8000000</v>
      </c>
      <c r="K178" s="21">
        <v>7964800</v>
      </c>
      <c r="L178" s="21">
        <v>8148800</v>
      </c>
      <c r="M178" s="21">
        <v>7967845</v>
      </c>
      <c r="N178" s="21"/>
      <c r="O178" s="21">
        <v>3045</v>
      </c>
      <c r="P178" s="21"/>
      <c r="Q178" s="79">
        <v>3045</v>
      </c>
      <c r="R178" s="21"/>
      <c r="S178" s="21"/>
      <c r="T178" s="21">
        <v>180955</v>
      </c>
      <c r="U178" s="79">
        <v>180955</v>
      </c>
      <c r="V178" s="21">
        <v>54000</v>
      </c>
      <c r="W178" s="21"/>
      <c r="X178" s="51"/>
    </row>
    <row r="179" spans="2:24" x14ac:dyDescent="0.2">
      <c r="B179" s="14" t="s">
        <v>19758</v>
      </c>
      <c r="C179" s="33" t="s">
        <v>9382</v>
      </c>
      <c r="D179" s="16" t="s">
        <v>19146</v>
      </c>
      <c r="E179" s="18" t="s">
        <v>116</v>
      </c>
      <c r="F179" s="28">
        <v>41031</v>
      </c>
      <c r="G179" s="20" t="s">
        <v>19040</v>
      </c>
      <c r="H179" s="28">
        <v>41218</v>
      </c>
      <c r="I179" s="20" t="s">
        <v>19058</v>
      </c>
      <c r="J179" s="21">
        <v>10000000</v>
      </c>
      <c r="K179" s="21">
        <v>9964100</v>
      </c>
      <c r="L179" s="21">
        <v>10199100</v>
      </c>
      <c r="M179" s="21">
        <v>9967546</v>
      </c>
      <c r="N179" s="21"/>
      <c r="O179" s="21">
        <v>3446</v>
      </c>
      <c r="P179" s="21"/>
      <c r="Q179" s="79">
        <v>3446</v>
      </c>
      <c r="R179" s="21"/>
      <c r="S179" s="21"/>
      <c r="T179" s="21">
        <v>231554</v>
      </c>
      <c r="U179" s="79">
        <v>231554</v>
      </c>
      <c r="V179" s="21">
        <v>74583</v>
      </c>
      <c r="W179" s="21"/>
      <c r="X179" s="51"/>
    </row>
    <row r="180" spans="2:24" x14ac:dyDescent="0.2">
      <c r="B180" s="14" t="s">
        <v>19756</v>
      </c>
      <c r="C180" s="33" t="s">
        <v>25184</v>
      </c>
      <c r="D180" s="16" t="s">
        <v>25183</v>
      </c>
      <c r="E180" s="18" t="s">
        <v>116</v>
      </c>
      <c r="F180" s="28">
        <v>41053</v>
      </c>
      <c r="G180" s="20" t="s">
        <v>19063</v>
      </c>
      <c r="H180" s="28">
        <v>41075</v>
      </c>
      <c r="I180" s="20" t="s">
        <v>25182</v>
      </c>
      <c r="J180" s="21">
        <v>10000000</v>
      </c>
      <c r="K180" s="21">
        <v>10351500</v>
      </c>
      <c r="L180" s="21">
        <v>10316700</v>
      </c>
      <c r="M180" s="21">
        <v>10316700</v>
      </c>
      <c r="N180" s="21"/>
      <c r="O180" s="21">
        <v>-34800</v>
      </c>
      <c r="P180" s="21"/>
      <c r="Q180" s="79">
        <v>-34800</v>
      </c>
      <c r="R180" s="21"/>
      <c r="S180" s="21"/>
      <c r="T180" s="21"/>
      <c r="U180" s="79">
        <v>0</v>
      </c>
      <c r="V180" s="21">
        <v>475000</v>
      </c>
      <c r="W180" s="21">
        <v>422222</v>
      </c>
      <c r="X180" s="51"/>
    </row>
    <row r="181" spans="2:24" x14ac:dyDescent="0.2">
      <c r="B181" s="14" t="s">
        <v>19754</v>
      </c>
      <c r="C181" s="33" t="s">
        <v>25181</v>
      </c>
      <c r="D181" s="16" t="s">
        <v>19099</v>
      </c>
      <c r="E181" s="18" t="s">
        <v>116</v>
      </c>
      <c r="F181" s="28">
        <v>40928</v>
      </c>
      <c r="G181" s="20" t="s">
        <v>19058</v>
      </c>
      <c r="H181" s="28">
        <v>41158</v>
      </c>
      <c r="I181" s="20" t="s">
        <v>105</v>
      </c>
      <c r="J181" s="21">
        <v>10000000</v>
      </c>
      <c r="K181" s="21">
        <v>9962502</v>
      </c>
      <c r="L181" s="21">
        <v>9964338</v>
      </c>
      <c r="M181" s="21">
        <v>9964338</v>
      </c>
      <c r="N181" s="21"/>
      <c r="O181" s="21">
        <v>1837</v>
      </c>
      <c r="P181" s="21"/>
      <c r="Q181" s="79">
        <v>1837</v>
      </c>
      <c r="R181" s="21"/>
      <c r="S181" s="21"/>
      <c r="T181" s="21"/>
      <c r="U181" s="79">
        <v>0</v>
      </c>
      <c r="V181" s="21">
        <v>301979</v>
      </c>
      <c r="W181" s="21">
        <v>455</v>
      </c>
      <c r="X181" s="51"/>
    </row>
    <row r="182" spans="2:24" x14ac:dyDescent="0.2">
      <c r="B182" s="14" t="s">
        <v>19752</v>
      </c>
      <c r="C182" s="33" t="s">
        <v>8946</v>
      </c>
      <c r="D182" s="16" t="s">
        <v>19066</v>
      </c>
      <c r="E182" s="18" t="s">
        <v>116</v>
      </c>
      <c r="F182" s="28">
        <v>40909</v>
      </c>
      <c r="G182" s="20" t="s">
        <v>18966</v>
      </c>
      <c r="H182" s="28">
        <v>41182</v>
      </c>
      <c r="I182" s="20" t="s">
        <v>20922</v>
      </c>
      <c r="J182" s="21">
        <v>10115</v>
      </c>
      <c r="K182" s="21">
        <v>9407</v>
      </c>
      <c r="L182" s="21">
        <v>10115</v>
      </c>
      <c r="M182" s="21">
        <v>10115</v>
      </c>
      <c r="N182" s="21"/>
      <c r="O182" s="21">
        <v>708</v>
      </c>
      <c r="P182" s="21"/>
      <c r="Q182" s="79">
        <v>708</v>
      </c>
      <c r="R182" s="21"/>
      <c r="S182" s="21"/>
      <c r="T182" s="21"/>
      <c r="U182" s="79">
        <v>0</v>
      </c>
      <c r="V182" s="21">
        <v>690</v>
      </c>
      <c r="W182" s="21"/>
      <c r="X182" s="51"/>
    </row>
    <row r="183" spans="2:24" x14ac:dyDescent="0.2">
      <c r="B183" s="14" t="s">
        <v>19750</v>
      </c>
      <c r="C183" s="33" t="s">
        <v>25180</v>
      </c>
      <c r="D183" s="16" t="s">
        <v>25179</v>
      </c>
      <c r="E183" s="18" t="s">
        <v>116</v>
      </c>
      <c r="F183" s="28">
        <v>41192</v>
      </c>
      <c r="G183" s="20" t="s">
        <v>18973</v>
      </c>
      <c r="H183" s="28">
        <v>41213</v>
      </c>
      <c r="I183" s="20" t="s">
        <v>25178</v>
      </c>
      <c r="J183" s="21">
        <v>10000000</v>
      </c>
      <c r="K183" s="21">
        <v>11189675</v>
      </c>
      <c r="L183" s="21">
        <v>11143599</v>
      </c>
      <c r="M183" s="21">
        <v>11143599</v>
      </c>
      <c r="N183" s="21"/>
      <c r="O183" s="21">
        <v>-46076</v>
      </c>
      <c r="P183" s="21"/>
      <c r="Q183" s="79">
        <v>-46076</v>
      </c>
      <c r="R183" s="21"/>
      <c r="S183" s="21"/>
      <c r="T183" s="21"/>
      <c r="U183" s="79">
        <v>0</v>
      </c>
      <c r="V183" s="21">
        <v>223957</v>
      </c>
      <c r="W183" s="21">
        <v>150232</v>
      </c>
      <c r="X183" s="51"/>
    </row>
    <row r="184" spans="2:24" x14ac:dyDescent="0.2">
      <c r="B184" s="14" t="s">
        <v>19748</v>
      </c>
      <c r="C184" s="33" t="s">
        <v>25177</v>
      </c>
      <c r="D184" s="16" t="s">
        <v>25176</v>
      </c>
      <c r="E184" s="18" t="s">
        <v>116</v>
      </c>
      <c r="F184" s="28">
        <v>41171</v>
      </c>
      <c r="G184" s="20" t="s">
        <v>88</v>
      </c>
      <c r="H184" s="28">
        <v>41218</v>
      </c>
      <c r="I184" s="20" t="s">
        <v>18982</v>
      </c>
      <c r="J184" s="21">
        <v>9500000</v>
      </c>
      <c r="K184" s="21">
        <v>9470645</v>
      </c>
      <c r="L184" s="21">
        <v>9532775</v>
      </c>
      <c r="M184" s="21">
        <v>9471322</v>
      </c>
      <c r="N184" s="21"/>
      <c r="O184" s="21">
        <v>677</v>
      </c>
      <c r="P184" s="21"/>
      <c r="Q184" s="79">
        <v>677</v>
      </c>
      <c r="R184" s="21"/>
      <c r="S184" s="21"/>
      <c r="T184" s="21">
        <v>61453</v>
      </c>
      <c r="U184" s="79">
        <v>61453</v>
      </c>
      <c r="V184" s="21">
        <v>13854</v>
      </c>
      <c r="W184" s="21"/>
      <c r="X184" s="51"/>
    </row>
    <row r="185" spans="2:24" x14ac:dyDescent="0.2">
      <c r="B185" s="14" t="s">
        <v>19746</v>
      </c>
      <c r="C185" s="33" t="s">
        <v>8807</v>
      </c>
      <c r="D185" s="16" t="s">
        <v>19045</v>
      </c>
      <c r="E185" s="18" t="s">
        <v>116</v>
      </c>
      <c r="F185" s="28">
        <v>41171</v>
      </c>
      <c r="G185" s="20" t="s">
        <v>88</v>
      </c>
      <c r="H185" s="28">
        <v>41253</v>
      </c>
      <c r="I185" s="20" t="s">
        <v>19053</v>
      </c>
      <c r="J185" s="21">
        <v>2500000</v>
      </c>
      <c r="K185" s="21">
        <v>2467475</v>
      </c>
      <c r="L185" s="21">
        <v>2524250</v>
      </c>
      <c r="M185" s="21">
        <v>2468092</v>
      </c>
      <c r="N185" s="21"/>
      <c r="O185" s="21">
        <v>617</v>
      </c>
      <c r="P185" s="21"/>
      <c r="Q185" s="79">
        <v>617</v>
      </c>
      <c r="R185" s="21"/>
      <c r="S185" s="21"/>
      <c r="T185" s="21">
        <v>56158</v>
      </c>
      <c r="U185" s="79">
        <v>56158</v>
      </c>
      <c r="V185" s="21">
        <v>13368</v>
      </c>
      <c r="W185" s="21"/>
      <c r="X185" s="51"/>
    </row>
    <row r="186" spans="2:24" x14ac:dyDescent="0.2">
      <c r="B186" s="14" t="s">
        <v>19744</v>
      </c>
      <c r="C186" s="33" t="s">
        <v>25175</v>
      </c>
      <c r="D186" s="16" t="s">
        <v>20896</v>
      </c>
      <c r="E186" s="18" t="s">
        <v>116</v>
      </c>
      <c r="F186" s="28">
        <v>41192</v>
      </c>
      <c r="G186" s="20" t="s">
        <v>112</v>
      </c>
      <c r="H186" s="28">
        <v>41219</v>
      </c>
      <c r="I186" s="20" t="s">
        <v>112</v>
      </c>
      <c r="J186" s="21">
        <v>915866</v>
      </c>
      <c r="K186" s="21">
        <v>5</v>
      </c>
      <c r="L186" s="21">
        <v>5</v>
      </c>
      <c r="M186" s="21"/>
      <c r="N186" s="21"/>
      <c r="O186" s="21">
        <v>-5</v>
      </c>
      <c r="P186" s="21"/>
      <c r="Q186" s="79">
        <v>-5</v>
      </c>
      <c r="R186" s="21"/>
      <c r="S186" s="21"/>
      <c r="T186" s="21">
        <v>5</v>
      </c>
      <c r="U186" s="79">
        <v>5</v>
      </c>
      <c r="V186" s="21">
        <v>0</v>
      </c>
      <c r="W186" s="21"/>
      <c r="X186" s="51"/>
    </row>
    <row r="187" spans="2:24" x14ac:dyDescent="0.2">
      <c r="B187" s="14" t="s">
        <v>19742</v>
      </c>
      <c r="C187" s="33" t="s">
        <v>25174</v>
      </c>
      <c r="D187" s="16" t="s">
        <v>20893</v>
      </c>
      <c r="E187" s="18" t="s">
        <v>116</v>
      </c>
      <c r="F187" s="34">
        <v>41192</v>
      </c>
      <c r="G187" s="20" t="s">
        <v>112</v>
      </c>
      <c r="H187" s="34">
        <v>41219</v>
      </c>
      <c r="I187" s="20" t="s">
        <v>112</v>
      </c>
      <c r="J187" s="21">
        <v>888312</v>
      </c>
      <c r="K187" s="21">
        <v>5</v>
      </c>
      <c r="L187" s="21">
        <v>5</v>
      </c>
      <c r="M187" s="21"/>
      <c r="N187" s="21"/>
      <c r="O187" s="21">
        <v>-5</v>
      </c>
      <c r="P187" s="21"/>
      <c r="Q187" s="79">
        <v>-5</v>
      </c>
      <c r="R187" s="21"/>
      <c r="S187" s="21"/>
      <c r="T187" s="21">
        <v>5</v>
      </c>
      <c r="U187" s="79">
        <v>5</v>
      </c>
      <c r="V187" s="21">
        <v>0</v>
      </c>
      <c r="W187" s="21"/>
      <c r="X187" s="51"/>
    </row>
    <row r="188" spans="2:24" x14ac:dyDescent="0.2">
      <c r="B188" s="14" t="s">
        <v>19740</v>
      </c>
      <c r="C188" s="33" t="s">
        <v>8587</v>
      </c>
      <c r="D188" s="16" t="s">
        <v>19017</v>
      </c>
      <c r="E188" s="18" t="s">
        <v>116</v>
      </c>
      <c r="F188" s="34">
        <v>41220</v>
      </c>
      <c r="G188" s="20" t="s">
        <v>19016</v>
      </c>
      <c r="H188" s="34">
        <v>41263</v>
      </c>
      <c r="I188" s="20" t="s">
        <v>25173</v>
      </c>
      <c r="J188" s="21">
        <v>157</v>
      </c>
      <c r="K188" s="21">
        <v>157</v>
      </c>
      <c r="L188" s="21">
        <v>118</v>
      </c>
      <c r="M188" s="21">
        <v>157</v>
      </c>
      <c r="N188" s="21"/>
      <c r="O188" s="21">
        <v>39</v>
      </c>
      <c r="P188" s="21">
        <v>39</v>
      </c>
      <c r="Q188" s="79">
        <v>0</v>
      </c>
      <c r="R188" s="21"/>
      <c r="S188" s="21"/>
      <c r="T188" s="21">
        <v>-39</v>
      </c>
      <c r="U188" s="79">
        <v>-39</v>
      </c>
      <c r="V188" s="21">
        <v>3</v>
      </c>
      <c r="W188" s="21"/>
      <c r="X188" s="51"/>
    </row>
    <row r="189" spans="2:24" x14ac:dyDescent="0.2">
      <c r="B189" s="14" t="s">
        <v>19738</v>
      </c>
      <c r="C189" s="33" t="s">
        <v>8587</v>
      </c>
      <c r="D189" s="16" t="s">
        <v>19017</v>
      </c>
      <c r="E189" s="18" t="s">
        <v>116</v>
      </c>
      <c r="F189" s="28">
        <v>41220</v>
      </c>
      <c r="G189" s="20" t="s">
        <v>19016</v>
      </c>
      <c r="H189" s="28">
        <v>41274</v>
      </c>
      <c r="I189" s="20" t="s">
        <v>20922</v>
      </c>
      <c r="J189" s="21">
        <v>695</v>
      </c>
      <c r="K189" s="21">
        <v>647</v>
      </c>
      <c r="L189" s="21">
        <v>695</v>
      </c>
      <c r="M189" s="21">
        <v>647</v>
      </c>
      <c r="N189" s="21"/>
      <c r="O189" s="21">
        <v>208</v>
      </c>
      <c r="P189" s="21">
        <v>208</v>
      </c>
      <c r="Q189" s="79">
        <v>0</v>
      </c>
      <c r="R189" s="21"/>
      <c r="S189" s="21"/>
      <c r="T189" s="21">
        <v>48</v>
      </c>
      <c r="U189" s="79">
        <v>48</v>
      </c>
      <c r="V189" s="21">
        <v>17</v>
      </c>
      <c r="W189" s="21"/>
      <c r="X189" s="51"/>
    </row>
    <row r="190" spans="2:24" x14ac:dyDescent="0.2">
      <c r="B190" s="14" t="s">
        <v>19736</v>
      </c>
      <c r="C190" s="33" t="s">
        <v>25172</v>
      </c>
      <c r="D190" s="16" t="s">
        <v>20929</v>
      </c>
      <c r="E190" s="18" t="s">
        <v>116</v>
      </c>
      <c r="F190" s="28">
        <v>40909</v>
      </c>
      <c r="G190" s="20" t="s">
        <v>105</v>
      </c>
      <c r="H190" s="28">
        <v>41256</v>
      </c>
      <c r="I190" s="20" t="s">
        <v>20558</v>
      </c>
      <c r="J190" s="21">
        <v>6250000</v>
      </c>
      <c r="K190" s="21">
        <v>6250000</v>
      </c>
      <c r="L190" s="21">
        <v>6250000</v>
      </c>
      <c r="M190" s="21">
        <v>6250000</v>
      </c>
      <c r="N190" s="21"/>
      <c r="O190" s="21"/>
      <c r="P190" s="21"/>
      <c r="Q190" s="79">
        <v>0</v>
      </c>
      <c r="R190" s="21"/>
      <c r="S190" s="21"/>
      <c r="T190" s="21"/>
      <c r="U190" s="79">
        <v>0</v>
      </c>
      <c r="V190" s="21">
        <v>466861</v>
      </c>
      <c r="W190" s="21">
        <v>1361</v>
      </c>
      <c r="X190" s="51"/>
    </row>
    <row r="191" spans="2:24" x14ac:dyDescent="0.2">
      <c r="B191" s="14" t="s">
        <v>19734</v>
      </c>
      <c r="C191" s="33" t="s">
        <v>25172</v>
      </c>
      <c r="D191" s="16" t="s">
        <v>20929</v>
      </c>
      <c r="E191" s="18" t="s">
        <v>116</v>
      </c>
      <c r="F191" s="28">
        <v>40909</v>
      </c>
      <c r="G191" s="20" t="s">
        <v>105</v>
      </c>
      <c r="H191" s="28">
        <v>41037</v>
      </c>
      <c r="I191" s="20" t="s">
        <v>20597</v>
      </c>
      <c r="J191" s="21">
        <v>18750000</v>
      </c>
      <c r="K191" s="21">
        <v>18750000</v>
      </c>
      <c r="L191" s="21">
        <v>18750000</v>
      </c>
      <c r="M191" s="21">
        <v>18750000</v>
      </c>
      <c r="N191" s="21"/>
      <c r="O191" s="21"/>
      <c r="P191" s="21"/>
      <c r="Q191" s="79">
        <v>0</v>
      </c>
      <c r="R191" s="21"/>
      <c r="S191" s="21"/>
      <c r="T191" s="21"/>
      <c r="U191" s="79">
        <v>0</v>
      </c>
      <c r="V191" s="21">
        <v>522667</v>
      </c>
      <c r="W191" s="21">
        <v>4083</v>
      </c>
      <c r="X191" s="51"/>
    </row>
    <row r="192" spans="2:24" x14ac:dyDescent="0.2">
      <c r="B192" s="11" t="s">
        <v>24</v>
      </c>
      <c r="C192" s="12" t="s">
        <v>24</v>
      </c>
      <c r="D192" s="13" t="s">
        <v>24</v>
      </c>
      <c r="E192" s="12" t="s">
        <v>24</v>
      </c>
      <c r="F192" s="29" t="s">
        <v>24</v>
      </c>
      <c r="G192" s="12" t="s">
        <v>24</v>
      </c>
      <c r="H192" s="29" t="s">
        <v>24</v>
      </c>
      <c r="I192" s="12" t="s">
        <v>24</v>
      </c>
      <c r="J192" s="12" t="s">
        <v>24</v>
      </c>
      <c r="K192" s="12" t="s">
        <v>24</v>
      </c>
      <c r="L192" s="12" t="s">
        <v>24</v>
      </c>
      <c r="M192" s="12" t="s">
        <v>24</v>
      </c>
      <c r="N192" s="12" t="s">
        <v>24</v>
      </c>
      <c r="O192" s="12" t="s">
        <v>24</v>
      </c>
      <c r="P192" s="12" t="s">
        <v>24</v>
      </c>
      <c r="Q192" s="12" t="s">
        <v>24</v>
      </c>
      <c r="R192" s="12" t="s">
        <v>24</v>
      </c>
      <c r="S192" s="12" t="s">
        <v>24</v>
      </c>
      <c r="T192" s="12" t="s">
        <v>24</v>
      </c>
      <c r="U192" s="12" t="s">
        <v>24</v>
      </c>
      <c r="V192" s="12" t="s">
        <v>24</v>
      </c>
      <c r="W192" s="12" t="s">
        <v>24</v>
      </c>
      <c r="X192" s="12" t="s">
        <v>24</v>
      </c>
    </row>
    <row r="193" spans="2:24" ht="38.25" x14ac:dyDescent="0.2">
      <c r="B193" s="126" t="s">
        <v>134</v>
      </c>
      <c r="C193" s="24" t="s">
        <v>18988</v>
      </c>
      <c r="D193" s="53"/>
      <c r="E193" s="51"/>
      <c r="F193" s="59"/>
      <c r="G193" s="51"/>
      <c r="H193" s="59"/>
      <c r="I193" s="51"/>
      <c r="J193" s="79">
        <f>SUM(SCDPT5!J73:'SCDPT5'!J192)</f>
        <v>509294208</v>
      </c>
      <c r="K193" s="79">
        <f>SUM(SCDPT5!K73:'SCDPT5'!K192)</f>
        <v>514807675</v>
      </c>
      <c r="L193" s="79">
        <f>SUM(SCDPT5!L73:'SCDPT5'!L192)</f>
        <v>516029497</v>
      </c>
      <c r="M193" s="79">
        <f>SUM(SCDPT5!M73:'SCDPT5'!M192)</f>
        <v>513222555</v>
      </c>
      <c r="N193" s="79">
        <f>SUM(SCDPT5!N73:'SCDPT5'!N192)</f>
        <v>0</v>
      </c>
      <c r="O193" s="79">
        <f>SUM(SCDPT5!O73:'SCDPT5'!O192)</f>
        <v>-1584866</v>
      </c>
      <c r="P193" s="79">
        <f>SUM(SCDPT5!P73:'SCDPT5'!P192)</f>
        <v>249</v>
      </c>
      <c r="Q193" s="79">
        <f>SUM(SCDPT5!Q73:'SCDPT5'!Q192)</f>
        <v>-1585115</v>
      </c>
      <c r="R193" s="79">
        <f>SUM(SCDPT5!R73:'SCDPT5'!R192)</f>
        <v>0</v>
      </c>
      <c r="S193" s="79">
        <f>SUM(SCDPT5!S73:'SCDPT5'!S192)</f>
        <v>0</v>
      </c>
      <c r="T193" s="79">
        <f>SUM(SCDPT5!T73:'SCDPT5'!T192)</f>
        <v>2806939</v>
      </c>
      <c r="U193" s="79">
        <f>SUM(SCDPT5!U73:'SCDPT5'!U192)</f>
        <v>2806939</v>
      </c>
      <c r="V193" s="79">
        <f>SUM(SCDPT5!V73:'SCDPT5'!V192)</f>
        <v>9102328</v>
      </c>
      <c r="W193" s="79">
        <f>SUM(SCDPT5!W73:'SCDPT5'!W192)</f>
        <v>3494821</v>
      </c>
      <c r="X193" s="51"/>
    </row>
    <row r="194" spans="2:24" x14ac:dyDescent="0.2">
      <c r="B194" s="11" t="s">
        <v>24</v>
      </c>
      <c r="C194" s="12" t="s">
        <v>24</v>
      </c>
      <c r="D194" s="13" t="s">
        <v>24</v>
      </c>
      <c r="E194" s="12" t="s">
        <v>24</v>
      </c>
      <c r="F194" s="12" t="s">
        <v>24</v>
      </c>
      <c r="G194" s="12" t="s">
        <v>24</v>
      </c>
      <c r="H194" s="12" t="s">
        <v>24</v>
      </c>
      <c r="I194" s="12" t="s">
        <v>24</v>
      </c>
      <c r="J194" s="12" t="s">
        <v>24</v>
      </c>
      <c r="K194" s="12" t="s">
        <v>24</v>
      </c>
      <c r="L194" s="12" t="s">
        <v>24</v>
      </c>
      <c r="M194" s="12" t="s">
        <v>24</v>
      </c>
      <c r="N194" s="12" t="s">
        <v>24</v>
      </c>
      <c r="O194" s="12" t="s">
        <v>24</v>
      </c>
      <c r="P194" s="12" t="s">
        <v>24</v>
      </c>
      <c r="Q194" s="12" t="s">
        <v>24</v>
      </c>
      <c r="R194" s="12" t="s">
        <v>24</v>
      </c>
      <c r="S194" s="12" t="s">
        <v>24</v>
      </c>
      <c r="T194" s="12" t="s">
        <v>24</v>
      </c>
      <c r="U194" s="12" t="s">
        <v>24</v>
      </c>
      <c r="V194" s="12" t="s">
        <v>24</v>
      </c>
      <c r="W194" s="12" t="s">
        <v>24</v>
      </c>
      <c r="X194" s="12" t="s">
        <v>24</v>
      </c>
    </row>
    <row r="195" spans="2:24" x14ac:dyDescent="0.2">
      <c r="B195" s="14" t="s">
        <v>25171</v>
      </c>
      <c r="C195" s="33" t="s">
        <v>26</v>
      </c>
      <c r="D195" s="16" t="s">
        <v>26</v>
      </c>
      <c r="E195" s="18" t="s">
        <v>26</v>
      </c>
      <c r="F195" s="19"/>
      <c r="G195" s="20" t="s">
        <v>26</v>
      </c>
      <c r="H195" s="19"/>
      <c r="I195" s="20" t="s">
        <v>26</v>
      </c>
      <c r="J195" s="21"/>
      <c r="K195" s="21"/>
      <c r="L195" s="21"/>
      <c r="M195" s="21"/>
      <c r="N195" s="21"/>
      <c r="O195" s="21"/>
      <c r="P195" s="21"/>
      <c r="Q195" s="79"/>
      <c r="R195" s="21"/>
      <c r="S195" s="21"/>
      <c r="T195" s="21"/>
      <c r="U195" s="79"/>
      <c r="V195" s="21"/>
      <c r="W195" s="21"/>
      <c r="X195" s="51"/>
    </row>
    <row r="196" spans="2:24" x14ac:dyDescent="0.2">
      <c r="B196" s="11" t="s">
        <v>24</v>
      </c>
      <c r="C196" s="12" t="s">
        <v>24</v>
      </c>
      <c r="D196" s="13" t="s">
        <v>24</v>
      </c>
      <c r="E196" s="12" t="s">
        <v>24</v>
      </c>
      <c r="F196" s="12" t="s">
        <v>24</v>
      </c>
      <c r="G196" s="12" t="s">
        <v>24</v>
      </c>
      <c r="H196" s="12" t="s">
        <v>24</v>
      </c>
      <c r="I196" s="12" t="s">
        <v>24</v>
      </c>
      <c r="J196" s="12" t="s">
        <v>24</v>
      </c>
      <c r="K196" s="12" t="s">
        <v>24</v>
      </c>
      <c r="L196" s="12" t="s">
        <v>24</v>
      </c>
      <c r="M196" s="12" t="s">
        <v>24</v>
      </c>
      <c r="N196" s="12" t="s">
        <v>24</v>
      </c>
      <c r="O196" s="12" t="s">
        <v>24</v>
      </c>
      <c r="P196" s="12" t="s">
        <v>24</v>
      </c>
      <c r="Q196" s="12" t="s">
        <v>24</v>
      </c>
      <c r="R196" s="12" t="s">
        <v>24</v>
      </c>
      <c r="S196" s="12" t="s">
        <v>24</v>
      </c>
      <c r="T196" s="12" t="s">
        <v>24</v>
      </c>
      <c r="U196" s="12" t="s">
        <v>24</v>
      </c>
      <c r="V196" s="12" t="s">
        <v>24</v>
      </c>
      <c r="W196" s="12" t="s">
        <v>24</v>
      </c>
      <c r="X196" s="12" t="s">
        <v>24</v>
      </c>
    </row>
    <row r="197" spans="2:24" ht="25.5" x14ac:dyDescent="0.2">
      <c r="B197" s="126" t="s">
        <v>148</v>
      </c>
      <c r="C197" s="24" t="s">
        <v>18981</v>
      </c>
      <c r="D197" s="53"/>
      <c r="E197" s="51"/>
      <c r="F197" s="51"/>
      <c r="G197" s="51"/>
      <c r="H197" s="51"/>
      <c r="I197" s="51"/>
      <c r="J197" s="79">
        <f>SUM(SCDPT5!J194:'SCDPT5'!J196)</f>
        <v>0</v>
      </c>
      <c r="K197" s="79">
        <f>SUM(SCDPT5!K194:'SCDPT5'!K196)</f>
        <v>0</v>
      </c>
      <c r="L197" s="79">
        <f>SUM(SCDPT5!L194:'SCDPT5'!L196)</f>
        <v>0</v>
      </c>
      <c r="M197" s="79">
        <f>SUM(SCDPT5!M194:'SCDPT5'!M196)</f>
        <v>0</v>
      </c>
      <c r="N197" s="79">
        <f>SUM(SCDPT5!N194:'SCDPT5'!N196)</f>
        <v>0</v>
      </c>
      <c r="O197" s="79">
        <f>SUM(SCDPT5!O194:'SCDPT5'!O196)</f>
        <v>0</v>
      </c>
      <c r="P197" s="79">
        <f>SUM(SCDPT5!P194:'SCDPT5'!P196)</f>
        <v>0</v>
      </c>
      <c r="Q197" s="79">
        <f>SUM(SCDPT5!Q194:'SCDPT5'!Q196)</f>
        <v>0</v>
      </c>
      <c r="R197" s="79">
        <f>SUM(SCDPT5!R194:'SCDPT5'!R196)</f>
        <v>0</v>
      </c>
      <c r="S197" s="79">
        <f>SUM(SCDPT5!S194:'SCDPT5'!S196)</f>
        <v>0</v>
      </c>
      <c r="T197" s="79">
        <f>SUM(SCDPT5!T194:'SCDPT5'!T196)</f>
        <v>0</v>
      </c>
      <c r="U197" s="79">
        <f>SUM(SCDPT5!U194:'SCDPT5'!U196)</f>
        <v>0</v>
      </c>
      <c r="V197" s="79">
        <f>SUM(SCDPT5!V194:'SCDPT5'!V196)</f>
        <v>0</v>
      </c>
      <c r="W197" s="79">
        <f>SUM(SCDPT5!W194:'SCDPT5'!W196)</f>
        <v>0</v>
      </c>
      <c r="X197" s="51"/>
    </row>
    <row r="198" spans="2:24" x14ac:dyDescent="0.2">
      <c r="B198" s="11" t="s">
        <v>24</v>
      </c>
      <c r="C198" s="12" t="s">
        <v>24</v>
      </c>
      <c r="D198" s="13" t="s">
        <v>24</v>
      </c>
      <c r="E198" s="12" t="s">
        <v>24</v>
      </c>
      <c r="F198" s="12" t="s">
        <v>24</v>
      </c>
      <c r="G198" s="12" t="s">
        <v>24</v>
      </c>
      <c r="H198" s="12" t="s">
        <v>24</v>
      </c>
      <c r="I198" s="12" t="s">
        <v>24</v>
      </c>
      <c r="J198" s="12" t="s">
        <v>24</v>
      </c>
      <c r="K198" s="12" t="s">
        <v>24</v>
      </c>
      <c r="L198" s="12" t="s">
        <v>24</v>
      </c>
      <c r="M198" s="12" t="s">
        <v>24</v>
      </c>
      <c r="N198" s="12" t="s">
        <v>24</v>
      </c>
      <c r="O198" s="12" t="s">
        <v>24</v>
      </c>
      <c r="P198" s="12" t="s">
        <v>24</v>
      </c>
      <c r="Q198" s="12" t="s">
        <v>24</v>
      </c>
      <c r="R198" s="12" t="s">
        <v>24</v>
      </c>
      <c r="S198" s="12" t="s">
        <v>24</v>
      </c>
      <c r="T198" s="12" t="s">
        <v>24</v>
      </c>
      <c r="U198" s="12" t="s">
        <v>24</v>
      </c>
      <c r="V198" s="12" t="s">
        <v>24</v>
      </c>
      <c r="W198" s="12" t="s">
        <v>24</v>
      </c>
      <c r="X198" s="12" t="s">
        <v>24</v>
      </c>
    </row>
    <row r="199" spans="2:24" x14ac:dyDescent="0.2">
      <c r="B199" s="14" t="s">
        <v>18980</v>
      </c>
      <c r="C199" s="33" t="s">
        <v>26</v>
      </c>
      <c r="D199" s="16" t="s">
        <v>26</v>
      </c>
      <c r="E199" s="18" t="s">
        <v>26</v>
      </c>
      <c r="F199" s="19"/>
      <c r="G199" s="20" t="s">
        <v>26</v>
      </c>
      <c r="H199" s="19"/>
      <c r="I199" s="20" t="s">
        <v>26</v>
      </c>
      <c r="J199" s="21"/>
      <c r="K199" s="21"/>
      <c r="L199" s="21"/>
      <c r="M199" s="21"/>
      <c r="N199" s="21"/>
      <c r="O199" s="21"/>
      <c r="P199" s="21"/>
      <c r="Q199" s="79"/>
      <c r="R199" s="21"/>
      <c r="S199" s="21"/>
      <c r="T199" s="21"/>
      <c r="U199" s="79"/>
      <c r="V199" s="21"/>
      <c r="W199" s="21"/>
      <c r="X199" s="51"/>
    </row>
    <row r="200" spans="2:24" x14ac:dyDescent="0.2">
      <c r="B200" s="11" t="s">
        <v>24</v>
      </c>
      <c r="C200" s="12" t="s">
        <v>24</v>
      </c>
      <c r="D200" s="13" t="s">
        <v>24</v>
      </c>
      <c r="E200" s="12" t="s">
        <v>24</v>
      </c>
      <c r="F200" s="12" t="s">
        <v>24</v>
      </c>
      <c r="G200" s="12" t="s">
        <v>24</v>
      </c>
      <c r="H200" s="12" t="s">
        <v>24</v>
      </c>
      <c r="I200" s="12" t="s">
        <v>24</v>
      </c>
      <c r="J200" s="12" t="s">
        <v>24</v>
      </c>
      <c r="K200" s="12" t="s">
        <v>24</v>
      </c>
      <c r="L200" s="12" t="s">
        <v>24</v>
      </c>
      <c r="M200" s="12" t="s">
        <v>24</v>
      </c>
      <c r="N200" s="12" t="s">
        <v>24</v>
      </c>
      <c r="O200" s="12" t="s">
        <v>24</v>
      </c>
      <c r="P200" s="12" t="s">
        <v>24</v>
      </c>
      <c r="Q200" s="12" t="s">
        <v>24</v>
      </c>
      <c r="R200" s="12" t="s">
        <v>24</v>
      </c>
      <c r="S200" s="12" t="s">
        <v>24</v>
      </c>
      <c r="T200" s="12" t="s">
        <v>24</v>
      </c>
      <c r="U200" s="12" t="s">
        <v>24</v>
      </c>
      <c r="V200" s="12" t="s">
        <v>24</v>
      </c>
      <c r="W200" s="12" t="s">
        <v>24</v>
      </c>
      <c r="X200" s="12" t="s">
        <v>24</v>
      </c>
    </row>
    <row r="201" spans="2:24" ht="25.5" x14ac:dyDescent="0.2">
      <c r="B201" s="126" t="s">
        <v>162</v>
      </c>
      <c r="C201" s="24" t="s">
        <v>18979</v>
      </c>
      <c r="D201" s="53"/>
      <c r="E201" s="51"/>
      <c r="F201" s="51"/>
      <c r="G201" s="51"/>
      <c r="H201" s="51"/>
      <c r="I201" s="51"/>
      <c r="J201" s="79">
        <f>SUM(SCDPT5!J198:'SCDPT5'!J200)</f>
        <v>0</v>
      </c>
      <c r="K201" s="79">
        <f>SUM(SCDPT5!K198:'SCDPT5'!K200)</f>
        <v>0</v>
      </c>
      <c r="L201" s="79">
        <f>SUM(SCDPT5!L198:'SCDPT5'!L200)</f>
        <v>0</v>
      </c>
      <c r="M201" s="79">
        <f>SUM(SCDPT5!M198:'SCDPT5'!M200)</f>
        <v>0</v>
      </c>
      <c r="N201" s="79">
        <f>SUM(SCDPT5!N198:'SCDPT5'!N200)</f>
        <v>0</v>
      </c>
      <c r="O201" s="79">
        <f>SUM(SCDPT5!O198:'SCDPT5'!O200)</f>
        <v>0</v>
      </c>
      <c r="P201" s="79">
        <f>SUM(SCDPT5!P198:'SCDPT5'!P200)</f>
        <v>0</v>
      </c>
      <c r="Q201" s="79">
        <f>SUM(SCDPT5!Q198:'SCDPT5'!Q200)</f>
        <v>0</v>
      </c>
      <c r="R201" s="79">
        <f>SUM(SCDPT5!R198:'SCDPT5'!R200)</f>
        <v>0</v>
      </c>
      <c r="S201" s="79">
        <f>SUM(SCDPT5!S198:'SCDPT5'!S200)</f>
        <v>0</v>
      </c>
      <c r="T201" s="79">
        <f>SUM(SCDPT5!T198:'SCDPT5'!T200)</f>
        <v>0</v>
      </c>
      <c r="U201" s="79">
        <f>SUM(SCDPT5!U198:'SCDPT5'!U200)</f>
        <v>0</v>
      </c>
      <c r="V201" s="79">
        <f>SUM(SCDPT5!V198:'SCDPT5'!V200)</f>
        <v>0</v>
      </c>
      <c r="W201" s="79">
        <f>SUM(SCDPT5!W198:'SCDPT5'!W200)</f>
        <v>0</v>
      </c>
      <c r="X201" s="51"/>
    </row>
    <row r="202" spans="2:24" x14ac:dyDescent="0.2">
      <c r="B202" s="126" t="s">
        <v>18976</v>
      </c>
      <c r="C202" s="24" t="s">
        <v>18974</v>
      </c>
      <c r="D202" s="53"/>
      <c r="E202" s="51"/>
      <c r="F202" s="51"/>
      <c r="G202" s="51"/>
      <c r="H202" s="51"/>
      <c r="I202" s="51"/>
      <c r="J202" s="79">
        <f>SCDPT5!J12+SCDPT5!J19+SCDPT5!J23+SCDPT5!J27+SCDPT5!J72+SCDPT5!J193+SCDPT5!J197+SCDPT5!J201</f>
        <v>568741158</v>
      </c>
      <c r="K202" s="79">
        <f>SCDPT5!K12+SCDPT5!K19+SCDPT5!K23+SCDPT5!K27+SCDPT5!K72+SCDPT5!K193+SCDPT5!K197+SCDPT5!K201</f>
        <v>576036554</v>
      </c>
      <c r="L202" s="79">
        <f>SCDPT5!L12+SCDPT5!L19+SCDPT5!L23+SCDPT5!L27+SCDPT5!L72+SCDPT5!L193+SCDPT5!L197+SCDPT5!L201</f>
        <v>576132630</v>
      </c>
      <c r="M202" s="79">
        <f>SCDPT5!M12+SCDPT5!M19+SCDPT5!M23+SCDPT5!M27+SCDPT5!M72+SCDPT5!M193+SCDPT5!M197+SCDPT5!M201</f>
        <v>572928804</v>
      </c>
      <c r="N202" s="79">
        <f>SCDPT5!N12+SCDPT5!N19+SCDPT5!N23+SCDPT5!N27+SCDPT5!N72+SCDPT5!N193+SCDPT5!N197+SCDPT5!N201</f>
        <v>0</v>
      </c>
      <c r="O202" s="79">
        <f>SCDPT5!O12+SCDPT5!O19+SCDPT5!O23+SCDPT5!O27+SCDPT5!O72+SCDPT5!O193+SCDPT5!O197+SCDPT5!O201</f>
        <v>-3107494</v>
      </c>
      <c r="P202" s="79">
        <f>SCDPT5!P12+SCDPT5!P19+SCDPT5!P23+SCDPT5!P27+SCDPT5!P72+SCDPT5!P193+SCDPT5!P197+SCDPT5!P201</f>
        <v>249</v>
      </c>
      <c r="Q202" s="79">
        <f>SCDPT5!Q12+SCDPT5!Q19+SCDPT5!Q23+SCDPT5!Q27+SCDPT5!Q72+SCDPT5!Q193+SCDPT5!Q197+SCDPT5!Q201</f>
        <v>-3107743</v>
      </c>
      <c r="R202" s="79">
        <f>SCDPT5!R12+SCDPT5!R19+SCDPT5!R23+SCDPT5!R27+SCDPT5!R72+SCDPT5!R193+SCDPT5!R197+SCDPT5!R201</f>
        <v>0</v>
      </c>
      <c r="S202" s="79">
        <f>SCDPT5!S12+SCDPT5!S19+SCDPT5!S23+SCDPT5!S27+SCDPT5!S72+SCDPT5!S193+SCDPT5!S197+SCDPT5!S201</f>
        <v>0</v>
      </c>
      <c r="T202" s="79">
        <f>SCDPT5!T12+SCDPT5!T19+SCDPT5!T23+SCDPT5!T27+SCDPT5!T72+SCDPT5!T193+SCDPT5!T197+SCDPT5!T201</f>
        <v>3203823</v>
      </c>
      <c r="U202" s="79">
        <f>SCDPT5!U12+SCDPT5!U19+SCDPT5!U23+SCDPT5!U27+SCDPT5!U72+SCDPT5!U193+SCDPT5!U197+SCDPT5!U201</f>
        <v>3203823</v>
      </c>
      <c r="V202" s="79">
        <f>SCDPT5!V12+SCDPT5!V19+SCDPT5!V23+SCDPT5!V27+SCDPT5!V72+SCDPT5!V193+SCDPT5!V197+SCDPT5!V201</f>
        <v>9815876</v>
      </c>
      <c r="W202" s="79">
        <f>SCDPT5!W12+SCDPT5!W19+SCDPT5!W23+SCDPT5!W27+SCDPT5!W72+SCDPT5!W193+SCDPT5!W197+SCDPT5!W201</f>
        <v>3632309</v>
      </c>
      <c r="X202" s="51"/>
    </row>
    <row r="203" spans="2:24" x14ac:dyDescent="0.2">
      <c r="B203" s="11" t="s">
        <v>24</v>
      </c>
      <c r="C203" s="12" t="s">
        <v>24</v>
      </c>
      <c r="D203" s="13" t="s">
        <v>24</v>
      </c>
      <c r="E203" s="12" t="s">
        <v>24</v>
      </c>
      <c r="F203" s="12" t="s">
        <v>24</v>
      </c>
      <c r="G203" s="12" t="s">
        <v>24</v>
      </c>
      <c r="H203" s="12" t="s">
        <v>24</v>
      </c>
      <c r="I203" s="12" t="s">
        <v>24</v>
      </c>
      <c r="J203" s="12" t="s">
        <v>24</v>
      </c>
      <c r="K203" s="12" t="s">
        <v>24</v>
      </c>
      <c r="L203" s="12" t="s">
        <v>24</v>
      </c>
      <c r="M203" s="12" t="s">
        <v>24</v>
      </c>
      <c r="N203" s="12" t="s">
        <v>24</v>
      </c>
      <c r="O203" s="12" t="s">
        <v>24</v>
      </c>
      <c r="P203" s="12" t="s">
        <v>24</v>
      </c>
      <c r="Q203" s="12" t="s">
        <v>24</v>
      </c>
      <c r="R203" s="12" t="s">
        <v>24</v>
      </c>
      <c r="S203" s="12" t="s">
        <v>24</v>
      </c>
      <c r="T203" s="12" t="s">
        <v>24</v>
      </c>
      <c r="U203" s="12" t="s">
        <v>24</v>
      </c>
      <c r="V203" s="12" t="s">
        <v>24</v>
      </c>
      <c r="W203" s="12" t="s">
        <v>24</v>
      </c>
      <c r="X203" s="12" t="s">
        <v>24</v>
      </c>
    </row>
    <row r="204" spans="2:24" x14ac:dyDescent="0.2">
      <c r="B204" s="14" t="s">
        <v>174</v>
      </c>
      <c r="C204" s="33" t="s">
        <v>26</v>
      </c>
      <c r="D204" s="16" t="s">
        <v>26</v>
      </c>
      <c r="E204" s="18" t="s">
        <v>26</v>
      </c>
      <c r="F204" s="19"/>
      <c r="G204" s="20" t="s">
        <v>26</v>
      </c>
      <c r="H204" s="19"/>
      <c r="I204" s="20" t="s">
        <v>26</v>
      </c>
      <c r="J204" s="121"/>
      <c r="K204" s="21"/>
      <c r="L204" s="21"/>
      <c r="M204" s="21"/>
      <c r="N204" s="21"/>
      <c r="O204" s="21"/>
      <c r="P204" s="21"/>
      <c r="Q204" s="79"/>
      <c r="R204" s="21"/>
      <c r="S204" s="21"/>
      <c r="T204" s="21"/>
      <c r="U204" s="79"/>
      <c r="V204" s="21"/>
      <c r="W204" s="21"/>
      <c r="X204" s="51"/>
    </row>
    <row r="205" spans="2:24" x14ac:dyDescent="0.2">
      <c r="B205" s="11" t="s">
        <v>24</v>
      </c>
      <c r="C205" s="12" t="s">
        <v>24</v>
      </c>
      <c r="D205" s="13" t="s">
        <v>24</v>
      </c>
      <c r="E205" s="12" t="s">
        <v>24</v>
      </c>
      <c r="F205" s="12" t="s">
        <v>24</v>
      </c>
      <c r="G205" s="12" t="s">
        <v>24</v>
      </c>
      <c r="H205" s="12" t="s">
        <v>24</v>
      </c>
      <c r="I205" s="12" t="s">
        <v>24</v>
      </c>
      <c r="J205" s="12" t="s">
        <v>24</v>
      </c>
      <c r="K205" s="12" t="s">
        <v>24</v>
      </c>
      <c r="L205" s="12" t="s">
        <v>24</v>
      </c>
      <c r="M205" s="12" t="s">
        <v>24</v>
      </c>
      <c r="N205" s="12" t="s">
        <v>24</v>
      </c>
      <c r="O205" s="12" t="s">
        <v>24</v>
      </c>
      <c r="P205" s="12" t="s">
        <v>24</v>
      </c>
      <c r="Q205" s="12" t="s">
        <v>24</v>
      </c>
      <c r="R205" s="12" t="s">
        <v>24</v>
      </c>
      <c r="S205" s="12" t="s">
        <v>24</v>
      </c>
      <c r="T205" s="12" t="s">
        <v>24</v>
      </c>
      <c r="U205" s="12" t="s">
        <v>24</v>
      </c>
      <c r="V205" s="12" t="s">
        <v>24</v>
      </c>
      <c r="W205" s="12" t="s">
        <v>24</v>
      </c>
      <c r="X205" s="12" t="s">
        <v>24</v>
      </c>
    </row>
    <row r="206" spans="2:24" ht="38.25" x14ac:dyDescent="0.2">
      <c r="B206" s="126" t="s">
        <v>175</v>
      </c>
      <c r="C206" s="24" t="s">
        <v>4906</v>
      </c>
      <c r="D206" s="53"/>
      <c r="E206" s="51"/>
      <c r="F206" s="51"/>
      <c r="G206" s="51"/>
      <c r="H206" s="51"/>
      <c r="I206" s="51"/>
      <c r="J206" s="51"/>
      <c r="K206" s="79">
        <f>SUM(SCDPT5!K203:'SCDPT5'!K205)</f>
        <v>0</v>
      </c>
      <c r="L206" s="79">
        <f>SUM(SCDPT5!L203:'SCDPT5'!L205)</f>
        <v>0</v>
      </c>
      <c r="M206" s="79">
        <f>SUM(SCDPT5!M203:'SCDPT5'!M205)</f>
        <v>0</v>
      </c>
      <c r="N206" s="79">
        <f>SUM(SCDPT5!N203:'SCDPT5'!N205)</f>
        <v>0</v>
      </c>
      <c r="O206" s="79">
        <f>SUM(SCDPT5!O203:'SCDPT5'!O205)</f>
        <v>0</v>
      </c>
      <c r="P206" s="79">
        <f>SUM(SCDPT5!P203:'SCDPT5'!P205)</f>
        <v>0</v>
      </c>
      <c r="Q206" s="79">
        <f>SUM(SCDPT5!Q203:'SCDPT5'!Q205)</f>
        <v>0</v>
      </c>
      <c r="R206" s="79">
        <f>SUM(SCDPT5!R203:'SCDPT5'!R205)</f>
        <v>0</v>
      </c>
      <c r="S206" s="79">
        <f>SUM(SCDPT5!S203:'SCDPT5'!S205)</f>
        <v>0</v>
      </c>
      <c r="T206" s="79">
        <f>SUM(SCDPT5!T203:'SCDPT5'!T205)</f>
        <v>0</v>
      </c>
      <c r="U206" s="79">
        <f>SUM(SCDPT5!U203:'SCDPT5'!U205)</f>
        <v>0</v>
      </c>
      <c r="V206" s="79">
        <f>SUM(SCDPT5!V203:'SCDPT5'!V205)</f>
        <v>0</v>
      </c>
      <c r="W206" s="79">
        <f>SUM(SCDPT5!W203:'SCDPT5'!W205)</f>
        <v>0</v>
      </c>
      <c r="X206" s="51"/>
    </row>
    <row r="207" spans="2:24" x14ac:dyDescent="0.2">
      <c r="B207" s="11" t="s">
        <v>24</v>
      </c>
      <c r="C207" s="12" t="s">
        <v>24</v>
      </c>
      <c r="D207" s="13" t="s">
        <v>24</v>
      </c>
      <c r="E207" s="12" t="s">
        <v>24</v>
      </c>
      <c r="F207" s="12" t="s">
        <v>24</v>
      </c>
      <c r="G207" s="12" t="s">
        <v>24</v>
      </c>
      <c r="H207" s="12" t="s">
        <v>24</v>
      </c>
      <c r="I207" s="12" t="s">
        <v>24</v>
      </c>
      <c r="J207" s="12" t="s">
        <v>24</v>
      </c>
      <c r="K207" s="12" t="s">
        <v>24</v>
      </c>
      <c r="L207" s="12" t="s">
        <v>24</v>
      </c>
      <c r="M207" s="12" t="s">
        <v>24</v>
      </c>
      <c r="N207" s="12" t="s">
        <v>24</v>
      </c>
      <c r="O207" s="12" t="s">
        <v>24</v>
      </c>
      <c r="P207" s="12" t="s">
        <v>24</v>
      </c>
      <c r="Q207" s="12" t="s">
        <v>24</v>
      </c>
      <c r="R207" s="12" t="s">
        <v>24</v>
      </c>
      <c r="S207" s="12" t="s">
        <v>24</v>
      </c>
      <c r="T207" s="12" t="s">
        <v>24</v>
      </c>
      <c r="U207" s="12" t="s">
        <v>24</v>
      </c>
      <c r="V207" s="12" t="s">
        <v>24</v>
      </c>
      <c r="W207" s="12" t="s">
        <v>24</v>
      </c>
      <c r="X207" s="12" t="s">
        <v>24</v>
      </c>
    </row>
    <row r="208" spans="2:24" x14ac:dyDescent="0.2">
      <c r="B208" s="14" t="s">
        <v>177</v>
      </c>
      <c r="C208" s="33" t="s">
        <v>26</v>
      </c>
      <c r="D208" s="16" t="s">
        <v>26</v>
      </c>
      <c r="E208" s="18" t="s">
        <v>26</v>
      </c>
      <c r="F208" s="19"/>
      <c r="G208" s="20" t="s">
        <v>26</v>
      </c>
      <c r="H208" s="19"/>
      <c r="I208" s="20" t="s">
        <v>26</v>
      </c>
      <c r="J208" s="121"/>
      <c r="K208" s="21"/>
      <c r="L208" s="21"/>
      <c r="M208" s="21"/>
      <c r="N208" s="21"/>
      <c r="O208" s="21"/>
      <c r="P208" s="21"/>
      <c r="Q208" s="79"/>
      <c r="R208" s="21"/>
      <c r="S208" s="21"/>
      <c r="T208" s="21"/>
      <c r="U208" s="79"/>
      <c r="V208" s="21"/>
      <c r="W208" s="21"/>
      <c r="X208" s="51"/>
    </row>
    <row r="209" spans="2:24" x14ac:dyDescent="0.2">
      <c r="B209" s="11" t="s">
        <v>24</v>
      </c>
      <c r="C209" s="12" t="s">
        <v>24</v>
      </c>
      <c r="D209" s="13" t="s">
        <v>24</v>
      </c>
      <c r="E209" s="12" t="s">
        <v>24</v>
      </c>
      <c r="F209" s="12" t="s">
        <v>24</v>
      </c>
      <c r="G209" s="12" t="s">
        <v>24</v>
      </c>
      <c r="H209" s="12" t="s">
        <v>24</v>
      </c>
      <c r="I209" s="12" t="s">
        <v>24</v>
      </c>
      <c r="J209" s="12" t="s">
        <v>24</v>
      </c>
      <c r="K209" s="12" t="s">
        <v>24</v>
      </c>
      <c r="L209" s="12" t="s">
        <v>24</v>
      </c>
      <c r="M209" s="12" t="s">
        <v>24</v>
      </c>
      <c r="N209" s="12" t="s">
        <v>24</v>
      </c>
      <c r="O209" s="12" t="s">
        <v>24</v>
      </c>
      <c r="P209" s="12" t="s">
        <v>24</v>
      </c>
      <c r="Q209" s="12" t="s">
        <v>24</v>
      </c>
      <c r="R209" s="12" t="s">
        <v>24</v>
      </c>
      <c r="S209" s="12" t="s">
        <v>24</v>
      </c>
      <c r="T209" s="12" t="s">
        <v>24</v>
      </c>
      <c r="U209" s="12" t="s">
        <v>24</v>
      </c>
      <c r="V209" s="12" t="s">
        <v>24</v>
      </c>
      <c r="W209" s="12" t="s">
        <v>24</v>
      </c>
      <c r="X209" s="12" t="s">
        <v>24</v>
      </c>
    </row>
    <row r="210" spans="2:24" ht="38.25" x14ac:dyDescent="0.2">
      <c r="B210" s="126" t="s">
        <v>178</v>
      </c>
      <c r="C210" s="24" t="s">
        <v>4903</v>
      </c>
      <c r="D210" s="53"/>
      <c r="E210" s="51"/>
      <c r="F210" s="51"/>
      <c r="G210" s="51"/>
      <c r="H210" s="51"/>
      <c r="I210" s="51"/>
      <c r="J210" s="51"/>
      <c r="K210" s="79">
        <f>SUM(SCDPT5!K207:'SCDPT5'!K209)</f>
        <v>0</v>
      </c>
      <c r="L210" s="79">
        <f>SUM(SCDPT5!L207:'SCDPT5'!L209)</f>
        <v>0</v>
      </c>
      <c r="M210" s="79">
        <f>SUM(SCDPT5!M207:'SCDPT5'!M209)</f>
        <v>0</v>
      </c>
      <c r="N210" s="79">
        <f>SUM(SCDPT5!N207:'SCDPT5'!N209)</f>
        <v>0</v>
      </c>
      <c r="O210" s="79">
        <f>SUM(SCDPT5!O207:'SCDPT5'!O209)</f>
        <v>0</v>
      </c>
      <c r="P210" s="79">
        <f>SUM(SCDPT5!P207:'SCDPT5'!P209)</f>
        <v>0</v>
      </c>
      <c r="Q210" s="79">
        <f>SUM(SCDPT5!Q207:'SCDPT5'!Q209)</f>
        <v>0</v>
      </c>
      <c r="R210" s="79">
        <f>SUM(SCDPT5!R207:'SCDPT5'!R209)</f>
        <v>0</v>
      </c>
      <c r="S210" s="79">
        <f>SUM(SCDPT5!S207:'SCDPT5'!S209)</f>
        <v>0</v>
      </c>
      <c r="T210" s="79">
        <f>SUM(SCDPT5!T207:'SCDPT5'!T209)</f>
        <v>0</v>
      </c>
      <c r="U210" s="79">
        <f>SUM(SCDPT5!U207:'SCDPT5'!U209)</f>
        <v>0</v>
      </c>
      <c r="V210" s="79">
        <f>SUM(SCDPT5!V207:'SCDPT5'!V209)</f>
        <v>0</v>
      </c>
      <c r="W210" s="79">
        <f>SUM(SCDPT5!W207:'SCDPT5'!W209)</f>
        <v>0</v>
      </c>
      <c r="X210" s="51"/>
    </row>
    <row r="211" spans="2:24" x14ac:dyDescent="0.2">
      <c r="B211" s="126" t="s">
        <v>18970</v>
      </c>
      <c r="C211" s="24" t="s">
        <v>4901</v>
      </c>
      <c r="D211" s="53"/>
      <c r="E211" s="51"/>
      <c r="F211" s="51"/>
      <c r="G211" s="51"/>
      <c r="H211" s="51"/>
      <c r="I211" s="51"/>
      <c r="J211" s="51"/>
      <c r="K211" s="79">
        <f>SCDPT5!K206+SCDPT5!K210</f>
        <v>0</v>
      </c>
      <c r="L211" s="79">
        <f>SCDPT5!L206+SCDPT5!L210</f>
        <v>0</v>
      </c>
      <c r="M211" s="79">
        <f>SCDPT5!M206+SCDPT5!M210</f>
        <v>0</v>
      </c>
      <c r="N211" s="79">
        <f>SCDPT5!N206+SCDPT5!N210</f>
        <v>0</v>
      </c>
      <c r="O211" s="79">
        <f>SCDPT5!O206+SCDPT5!O210</f>
        <v>0</v>
      </c>
      <c r="P211" s="79">
        <f>SCDPT5!P206+SCDPT5!P210</f>
        <v>0</v>
      </c>
      <c r="Q211" s="79">
        <f>SCDPT5!Q206+SCDPT5!Q210</f>
        <v>0</v>
      </c>
      <c r="R211" s="79">
        <f>SCDPT5!R206+SCDPT5!R210</f>
        <v>0</v>
      </c>
      <c r="S211" s="79">
        <f>SCDPT5!S206+SCDPT5!S210</f>
        <v>0</v>
      </c>
      <c r="T211" s="79">
        <f>SCDPT5!T206+SCDPT5!T210</f>
        <v>0</v>
      </c>
      <c r="U211" s="79">
        <f>SCDPT5!U206+SCDPT5!U210</f>
        <v>0</v>
      </c>
      <c r="V211" s="79">
        <f>SCDPT5!V206+SCDPT5!V210</f>
        <v>0</v>
      </c>
      <c r="W211" s="79">
        <f>SCDPT5!W206+SCDPT5!W210</f>
        <v>0</v>
      </c>
      <c r="X211" s="51"/>
    </row>
    <row r="212" spans="2:24" x14ac:dyDescent="0.2">
      <c r="B212" s="11" t="s">
        <v>24</v>
      </c>
      <c r="C212" s="12" t="s">
        <v>24</v>
      </c>
      <c r="D212" s="13" t="s">
        <v>24</v>
      </c>
      <c r="E212" s="12" t="s">
        <v>24</v>
      </c>
      <c r="F212" s="12" t="s">
        <v>24</v>
      </c>
      <c r="G212" s="12" t="s">
        <v>24</v>
      </c>
      <c r="H212" s="12" t="s">
        <v>24</v>
      </c>
      <c r="I212" s="12" t="s">
        <v>24</v>
      </c>
      <c r="J212" s="12" t="s">
        <v>24</v>
      </c>
      <c r="K212" s="12" t="s">
        <v>24</v>
      </c>
      <c r="L212" s="12" t="s">
        <v>24</v>
      </c>
      <c r="M212" s="12" t="s">
        <v>24</v>
      </c>
      <c r="N212" s="12" t="s">
        <v>24</v>
      </c>
      <c r="O212" s="12" t="s">
        <v>24</v>
      </c>
      <c r="P212" s="12" t="s">
        <v>24</v>
      </c>
      <c r="Q212" s="12" t="s">
        <v>24</v>
      </c>
      <c r="R212" s="12" t="s">
        <v>24</v>
      </c>
      <c r="S212" s="12" t="s">
        <v>24</v>
      </c>
      <c r="T212" s="12" t="s">
        <v>24</v>
      </c>
      <c r="U212" s="12" t="s">
        <v>24</v>
      </c>
      <c r="V212" s="12" t="s">
        <v>24</v>
      </c>
      <c r="W212" s="12" t="s">
        <v>24</v>
      </c>
      <c r="X212" s="12" t="s">
        <v>24</v>
      </c>
    </row>
    <row r="213" spans="2:24" x14ac:dyDescent="0.2">
      <c r="B213" s="14" t="s">
        <v>18953</v>
      </c>
      <c r="C213" s="33" t="s">
        <v>25170</v>
      </c>
      <c r="D213" s="16" t="s">
        <v>25169</v>
      </c>
      <c r="E213" s="18" t="s">
        <v>26</v>
      </c>
      <c r="F213" s="28">
        <v>41148</v>
      </c>
      <c r="G213" s="20" t="s">
        <v>112</v>
      </c>
      <c r="H213" s="28">
        <v>41148</v>
      </c>
      <c r="I213" s="20" t="s">
        <v>112</v>
      </c>
      <c r="J213" s="121">
        <v>685221</v>
      </c>
      <c r="K213" s="21">
        <v>61155974</v>
      </c>
      <c r="L213" s="21">
        <v>61155974</v>
      </c>
      <c r="M213" s="21">
        <v>61155974</v>
      </c>
      <c r="N213" s="21"/>
      <c r="O213" s="21"/>
      <c r="P213" s="21"/>
      <c r="Q213" s="79">
        <f>SCDPT5!N213+SCDPT5!O213-SCDPT5!P213</f>
        <v>0</v>
      </c>
      <c r="R213" s="21"/>
      <c r="S213" s="21"/>
      <c r="T213" s="21"/>
      <c r="U213" s="79">
        <f>SCDPT5!S213+SCDPT5!T213</f>
        <v>0</v>
      </c>
      <c r="V213" s="21">
        <v>0</v>
      </c>
      <c r="W213" s="21"/>
      <c r="X213" s="51"/>
    </row>
    <row r="214" spans="2:24" x14ac:dyDescent="0.2">
      <c r="B214" s="14" t="s">
        <v>18950</v>
      </c>
      <c r="C214" s="33" t="s">
        <v>25168</v>
      </c>
      <c r="D214" s="16" t="s">
        <v>25167</v>
      </c>
      <c r="E214" s="18" t="s">
        <v>5018</v>
      </c>
      <c r="F214" s="28">
        <v>41108</v>
      </c>
      <c r="G214" s="20" t="s">
        <v>112</v>
      </c>
      <c r="H214" s="28">
        <v>41122</v>
      </c>
      <c r="I214" s="20" t="s">
        <v>20558</v>
      </c>
      <c r="J214" s="121">
        <v>141447</v>
      </c>
      <c r="K214" s="21"/>
      <c r="L214" s="21">
        <v>5908</v>
      </c>
      <c r="M214" s="21"/>
      <c r="N214" s="21"/>
      <c r="O214" s="21"/>
      <c r="P214" s="21"/>
      <c r="Q214" s="79">
        <v>0</v>
      </c>
      <c r="R214" s="21"/>
      <c r="S214" s="21"/>
      <c r="T214" s="21">
        <v>5908</v>
      </c>
      <c r="U214" s="79">
        <v>5908</v>
      </c>
      <c r="V214" s="21">
        <v>0</v>
      </c>
      <c r="W214" s="21"/>
      <c r="X214" s="51"/>
    </row>
    <row r="215" spans="2:24" x14ac:dyDescent="0.2">
      <c r="B215" s="11" t="s">
        <v>24</v>
      </c>
      <c r="C215" s="12" t="s">
        <v>24</v>
      </c>
      <c r="D215" s="13" t="s">
        <v>24</v>
      </c>
      <c r="E215" s="12" t="s">
        <v>24</v>
      </c>
      <c r="F215" s="12" t="s">
        <v>24</v>
      </c>
      <c r="G215" s="12" t="s">
        <v>24</v>
      </c>
      <c r="H215" s="12" t="s">
        <v>24</v>
      </c>
      <c r="I215" s="12" t="s">
        <v>24</v>
      </c>
      <c r="J215" s="12" t="s">
        <v>24</v>
      </c>
      <c r="K215" s="12" t="s">
        <v>24</v>
      </c>
      <c r="L215" s="12" t="s">
        <v>24</v>
      </c>
      <c r="M215" s="12" t="s">
        <v>24</v>
      </c>
      <c r="N215" s="12" t="s">
        <v>24</v>
      </c>
      <c r="O215" s="12" t="s">
        <v>24</v>
      </c>
      <c r="P215" s="12" t="s">
        <v>24</v>
      </c>
      <c r="Q215" s="12" t="s">
        <v>24</v>
      </c>
      <c r="R215" s="12" t="s">
        <v>24</v>
      </c>
      <c r="S215" s="12" t="s">
        <v>24</v>
      </c>
      <c r="T215" s="12" t="s">
        <v>24</v>
      </c>
      <c r="U215" s="12" t="s">
        <v>24</v>
      </c>
      <c r="V215" s="12" t="s">
        <v>24</v>
      </c>
      <c r="W215" s="12" t="s">
        <v>24</v>
      </c>
      <c r="X215" s="12" t="s">
        <v>24</v>
      </c>
    </row>
    <row r="216" spans="2:24" ht="38.25" x14ac:dyDescent="0.2">
      <c r="B216" s="126" t="s">
        <v>199</v>
      </c>
      <c r="C216" s="24" t="s">
        <v>4898</v>
      </c>
      <c r="D216" s="53"/>
      <c r="E216" s="51"/>
      <c r="F216" s="51"/>
      <c r="G216" s="51"/>
      <c r="H216" s="51"/>
      <c r="I216" s="51"/>
      <c r="J216" s="51"/>
      <c r="K216" s="79">
        <f>SUM(SCDPT5!K212:'SCDPT5'!K215)</f>
        <v>61155974</v>
      </c>
      <c r="L216" s="79">
        <f>SUM(SCDPT5!L212:'SCDPT5'!L215)</f>
        <v>61161882</v>
      </c>
      <c r="M216" s="79">
        <f>SUM(SCDPT5!M212:'SCDPT5'!M215)</f>
        <v>61155974</v>
      </c>
      <c r="N216" s="79">
        <f>SUM(SCDPT5!N212:'SCDPT5'!N215)</f>
        <v>0</v>
      </c>
      <c r="O216" s="79">
        <f>SUM(SCDPT5!O212:'SCDPT5'!O215)</f>
        <v>0</v>
      </c>
      <c r="P216" s="79">
        <f>SUM(SCDPT5!P212:'SCDPT5'!P215)</f>
        <v>0</v>
      </c>
      <c r="Q216" s="79">
        <f>SUM(SCDPT5!Q212:'SCDPT5'!Q215)</f>
        <v>0</v>
      </c>
      <c r="R216" s="79">
        <f>SUM(SCDPT5!R212:'SCDPT5'!R215)</f>
        <v>0</v>
      </c>
      <c r="S216" s="79">
        <f>SUM(SCDPT5!S212:'SCDPT5'!S215)</f>
        <v>0</v>
      </c>
      <c r="T216" s="79">
        <f>SUM(SCDPT5!T212:'SCDPT5'!T215)</f>
        <v>5908</v>
      </c>
      <c r="U216" s="79">
        <f>SUM(SCDPT5!U212:'SCDPT5'!U215)</f>
        <v>5908</v>
      </c>
      <c r="V216" s="79">
        <f>SUM(SCDPT5!V212:'SCDPT5'!V215)</f>
        <v>0</v>
      </c>
      <c r="W216" s="79">
        <f>SUM(SCDPT5!W212:'SCDPT5'!W215)</f>
        <v>0</v>
      </c>
      <c r="X216" s="51"/>
    </row>
    <row r="217" spans="2:24" x14ac:dyDescent="0.2">
      <c r="B217" s="11" t="s">
        <v>24</v>
      </c>
      <c r="C217" s="12" t="s">
        <v>24</v>
      </c>
      <c r="D217" s="13" t="s">
        <v>24</v>
      </c>
      <c r="E217" s="12" t="s">
        <v>24</v>
      </c>
      <c r="F217" s="12" t="s">
        <v>24</v>
      </c>
      <c r="G217" s="12" t="s">
        <v>24</v>
      </c>
      <c r="H217" s="12" t="s">
        <v>24</v>
      </c>
      <c r="I217" s="12" t="s">
        <v>24</v>
      </c>
      <c r="J217" s="12" t="s">
        <v>24</v>
      </c>
      <c r="K217" s="12" t="s">
        <v>24</v>
      </c>
      <c r="L217" s="12" t="s">
        <v>24</v>
      </c>
      <c r="M217" s="12" t="s">
        <v>24</v>
      </c>
      <c r="N217" s="12" t="s">
        <v>24</v>
      </c>
      <c r="O217" s="12" t="s">
        <v>24</v>
      </c>
      <c r="P217" s="12" t="s">
        <v>24</v>
      </c>
      <c r="Q217" s="12" t="s">
        <v>24</v>
      </c>
      <c r="R217" s="12" t="s">
        <v>24</v>
      </c>
      <c r="S217" s="12" t="s">
        <v>24</v>
      </c>
      <c r="T217" s="12" t="s">
        <v>24</v>
      </c>
      <c r="U217" s="12" t="s">
        <v>24</v>
      </c>
      <c r="V217" s="12" t="s">
        <v>24</v>
      </c>
      <c r="W217" s="12" t="s">
        <v>24</v>
      </c>
      <c r="X217" s="12" t="s">
        <v>24</v>
      </c>
    </row>
    <row r="218" spans="2:24" x14ac:dyDescent="0.2">
      <c r="B218" s="14" t="s">
        <v>4877</v>
      </c>
      <c r="C218" s="33" t="s">
        <v>26</v>
      </c>
      <c r="D218" s="16" t="s">
        <v>26</v>
      </c>
      <c r="E218" s="18" t="s">
        <v>26</v>
      </c>
      <c r="F218" s="19"/>
      <c r="G218" s="20" t="s">
        <v>26</v>
      </c>
      <c r="H218" s="19"/>
      <c r="I218" s="20" t="s">
        <v>26</v>
      </c>
      <c r="J218" s="121"/>
      <c r="K218" s="21"/>
      <c r="L218" s="21"/>
      <c r="M218" s="21"/>
      <c r="N218" s="21"/>
      <c r="O218" s="21"/>
      <c r="P218" s="21"/>
      <c r="Q218" s="79"/>
      <c r="R218" s="21"/>
      <c r="S218" s="21"/>
      <c r="T218" s="21"/>
      <c r="U218" s="79"/>
      <c r="V218" s="21"/>
      <c r="W218" s="21"/>
      <c r="X218" s="51"/>
    </row>
    <row r="219" spans="2:24" x14ac:dyDescent="0.2">
      <c r="B219" s="11" t="s">
        <v>24</v>
      </c>
      <c r="C219" s="12" t="s">
        <v>24</v>
      </c>
      <c r="D219" s="13" t="s">
        <v>24</v>
      </c>
      <c r="E219" s="12" t="s">
        <v>24</v>
      </c>
      <c r="F219" s="12" t="s">
        <v>24</v>
      </c>
      <c r="G219" s="12" t="s">
        <v>24</v>
      </c>
      <c r="H219" s="12" t="s">
        <v>24</v>
      </c>
      <c r="I219" s="12" t="s">
        <v>24</v>
      </c>
      <c r="J219" s="12" t="s">
        <v>24</v>
      </c>
      <c r="K219" s="12" t="s">
        <v>24</v>
      </c>
      <c r="L219" s="12" t="s">
        <v>24</v>
      </c>
      <c r="M219" s="12" t="s">
        <v>24</v>
      </c>
      <c r="N219" s="12" t="s">
        <v>24</v>
      </c>
      <c r="O219" s="12" t="s">
        <v>24</v>
      </c>
      <c r="P219" s="12" t="s">
        <v>24</v>
      </c>
      <c r="Q219" s="12" t="s">
        <v>24</v>
      </c>
      <c r="R219" s="12" t="s">
        <v>24</v>
      </c>
      <c r="S219" s="12" t="s">
        <v>24</v>
      </c>
      <c r="T219" s="12" t="s">
        <v>24</v>
      </c>
      <c r="U219" s="12" t="s">
        <v>24</v>
      </c>
      <c r="V219" s="12" t="s">
        <v>24</v>
      </c>
      <c r="W219" s="12" t="s">
        <v>24</v>
      </c>
      <c r="X219" s="12" t="s">
        <v>24</v>
      </c>
    </row>
    <row r="220" spans="2:24" ht="38.25" x14ac:dyDescent="0.2">
      <c r="B220" s="126" t="s">
        <v>201</v>
      </c>
      <c r="C220" s="24" t="s">
        <v>4895</v>
      </c>
      <c r="D220" s="53"/>
      <c r="E220" s="51"/>
      <c r="F220" s="51"/>
      <c r="G220" s="51"/>
      <c r="H220" s="51"/>
      <c r="I220" s="51"/>
      <c r="J220" s="51"/>
      <c r="K220" s="79">
        <f>SUM(SCDPT5!K217:'SCDPT5'!K219)</f>
        <v>0</v>
      </c>
      <c r="L220" s="79">
        <f>SUM(SCDPT5!L217:'SCDPT5'!L219)</f>
        <v>0</v>
      </c>
      <c r="M220" s="79">
        <f>SUM(SCDPT5!M217:'SCDPT5'!M219)</f>
        <v>0</v>
      </c>
      <c r="N220" s="79">
        <f>SUM(SCDPT5!N217:'SCDPT5'!N219)</f>
        <v>0</v>
      </c>
      <c r="O220" s="79">
        <f>SUM(SCDPT5!O217:'SCDPT5'!O219)</f>
        <v>0</v>
      </c>
      <c r="P220" s="79">
        <f>SUM(SCDPT5!P217:'SCDPT5'!P219)</f>
        <v>0</v>
      </c>
      <c r="Q220" s="79">
        <f>SUM(SCDPT5!Q217:'SCDPT5'!Q219)</f>
        <v>0</v>
      </c>
      <c r="R220" s="79">
        <f>SUM(SCDPT5!R217:'SCDPT5'!R219)</f>
        <v>0</v>
      </c>
      <c r="S220" s="79">
        <f>SUM(SCDPT5!S217:'SCDPT5'!S219)</f>
        <v>0</v>
      </c>
      <c r="T220" s="79">
        <f>SUM(SCDPT5!T217:'SCDPT5'!T219)</f>
        <v>0</v>
      </c>
      <c r="U220" s="79">
        <f>SUM(SCDPT5!U217:'SCDPT5'!U219)</f>
        <v>0</v>
      </c>
      <c r="V220" s="79">
        <f>SUM(SCDPT5!V217:'SCDPT5'!V219)</f>
        <v>0</v>
      </c>
      <c r="W220" s="79">
        <f>SUM(SCDPT5!W217:'SCDPT5'!W219)</f>
        <v>0</v>
      </c>
      <c r="X220" s="51"/>
    </row>
    <row r="221" spans="2:24" x14ac:dyDescent="0.2">
      <c r="B221" s="11" t="s">
        <v>24</v>
      </c>
      <c r="C221" s="12" t="s">
        <v>24</v>
      </c>
      <c r="D221" s="13" t="s">
        <v>24</v>
      </c>
      <c r="E221" s="12" t="s">
        <v>24</v>
      </c>
      <c r="F221" s="12" t="s">
        <v>24</v>
      </c>
      <c r="G221" s="12" t="s">
        <v>24</v>
      </c>
      <c r="H221" s="12" t="s">
        <v>24</v>
      </c>
      <c r="I221" s="12" t="s">
        <v>24</v>
      </c>
      <c r="J221" s="12" t="s">
        <v>24</v>
      </c>
      <c r="K221" s="12" t="s">
        <v>24</v>
      </c>
      <c r="L221" s="12" t="s">
        <v>24</v>
      </c>
      <c r="M221" s="12" t="s">
        <v>24</v>
      </c>
      <c r="N221" s="12" t="s">
        <v>24</v>
      </c>
      <c r="O221" s="12" t="s">
        <v>24</v>
      </c>
      <c r="P221" s="12" t="s">
        <v>24</v>
      </c>
      <c r="Q221" s="12" t="s">
        <v>24</v>
      </c>
      <c r="R221" s="12" t="s">
        <v>24</v>
      </c>
      <c r="S221" s="12" t="s">
        <v>24</v>
      </c>
      <c r="T221" s="12" t="s">
        <v>24</v>
      </c>
      <c r="U221" s="12" t="s">
        <v>24</v>
      </c>
      <c r="V221" s="12" t="s">
        <v>24</v>
      </c>
      <c r="W221" s="12" t="s">
        <v>24</v>
      </c>
      <c r="X221" s="12" t="s">
        <v>24</v>
      </c>
    </row>
    <row r="222" spans="2:24" x14ac:dyDescent="0.2">
      <c r="B222" s="14" t="s">
        <v>18910</v>
      </c>
      <c r="C222" s="33" t="s">
        <v>20555</v>
      </c>
      <c r="D222" s="16" t="s">
        <v>20554</v>
      </c>
      <c r="E222" s="18" t="s">
        <v>10114</v>
      </c>
      <c r="F222" s="28">
        <v>40912</v>
      </c>
      <c r="G222" s="20" t="s">
        <v>18973</v>
      </c>
      <c r="H222" s="28">
        <v>40997</v>
      </c>
      <c r="I222" s="20" t="s">
        <v>112</v>
      </c>
      <c r="J222" s="121">
        <v>14235</v>
      </c>
      <c r="K222" s="21">
        <v>7653</v>
      </c>
      <c r="L222" s="21">
        <v>8613</v>
      </c>
      <c r="M222" s="21">
        <v>7649</v>
      </c>
      <c r="N222" s="21"/>
      <c r="O222" s="21"/>
      <c r="P222" s="21"/>
      <c r="Q222" s="79">
        <f>SCDPT5!N222+SCDPT5!O222-SCDPT5!P222</f>
        <v>0</v>
      </c>
      <c r="R222" s="21"/>
      <c r="S222" s="21">
        <v>-5</v>
      </c>
      <c r="T222" s="21">
        <v>964</v>
      </c>
      <c r="U222" s="79">
        <f>SCDPT5!S222+SCDPT5!T222</f>
        <v>959</v>
      </c>
      <c r="V222" s="21">
        <v>0</v>
      </c>
      <c r="W222" s="21"/>
      <c r="X222" s="51"/>
    </row>
    <row r="223" spans="2:24" x14ac:dyDescent="0.2">
      <c r="B223" s="14" t="s">
        <v>18907</v>
      </c>
      <c r="C223" s="33" t="s">
        <v>25166</v>
      </c>
      <c r="D223" s="16" t="s">
        <v>25165</v>
      </c>
      <c r="E223" s="18" t="s">
        <v>116</v>
      </c>
      <c r="F223" s="28">
        <v>41081</v>
      </c>
      <c r="G223" s="20" t="s">
        <v>105</v>
      </c>
      <c r="H223" s="28">
        <v>41267</v>
      </c>
      <c r="I223" s="20" t="s">
        <v>25164</v>
      </c>
      <c r="J223" s="121">
        <v>6527</v>
      </c>
      <c r="K223" s="21">
        <v>65966</v>
      </c>
      <c r="L223" s="21">
        <v>109524</v>
      </c>
      <c r="M223" s="21">
        <v>65966</v>
      </c>
      <c r="N223" s="21"/>
      <c r="O223" s="21"/>
      <c r="P223" s="21"/>
      <c r="Q223" s="79">
        <v>0</v>
      </c>
      <c r="R223" s="21"/>
      <c r="S223" s="21"/>
      <c r="T223" s="21">
        <v>43558</v>
      </c>
      <c r="U223" s="79">
        <v>43558</v>
      </c>
      <c r="V223" s="21">
        <v>0</v>
      </c>
      <c r="W223" s="21"/>
      <c r="X223" s="51"/>
    </row>
    <row r="224" spans="2:24" x14ac:dyDescent="0.2">
      <c r="B224" s="11" t="s">
        <v>24</v>
      </c>
      <c r="C224" s="12" t="s">
        <v>24</v>
      </c>
      <c r="D224" s="13" t="s">
        <v>24</v>
      </c>
      <c r="E224" s="12" t="s">
        <v>24</v>
      </c>
      <c r="F224" s="12" t="s">
        <v>24</v>
      </c>
      <c r="G224" s="12" t="s">
        <v>24</v>
      </c>
      <c r="H224" s="12" t="s">
        <v>24</v>
      </c>
      <c r="I224" s="12" t="s">
        <v>24</v>
      </c>
      <c r="J224" s="12" t="s">
        <v>24</v>
      </c>
      <c r="K224" s="12" t="s">
        <v>24</v>
      </c>
      <c r="L224" s="12" t="s">
        <v>24</v>
      </c>
      <c r="M224" s="12" t="s">
        <v>24</v>
      </c>
      <c r="N224" s="12" t="s">
        <v>24</v>
      </c>
      <c r="O224" s="12" t="s">
        <v>24</v>
      </c>
      <c r="P224" s="12" t="s">
        <v>24</v>
      </c>
      <c r="Q224" s="12" t="s">
        <v>24</v>
      </c>
      <c r="R224" s="12" t="s">
        <v>24</v>
      </c>
      <c r="S224" s="12" t="s">
        <v>24</v>
      </c>
      <c r="T224" s="12" t="s">
        <v>24</v>
      </c>
      <c r="U224" s="12" t="s">
        <v>24</v>
      </c>
      <c r="V224" s="12" t="s">
        <v>24</v>
      </c>
      <c r="W224" s="12" t="s">
        <v>24</v>
      </c>
      <c r="X224" s="12" t="s">
        <v>24</v>
      </c>
    </row>
    <row r="225" spans="2:24" ht="25.5" x14ac:dyDescent="0.2">
      <c r="B225" s="126" t="s">
        <v>4874</v>
      </c>
      <c r="C225" s="24" t="s">
        <v>4892</v>
      </c>
      <c r="D225" s="53"/>
      <c r="E225" s="51"/>
      <c r="F225" s="51"/>
      <c r="G225" s="51"/>
      <c r="H225" s="51"/>
      <c r="I225" s="51"/>
      <c r="J225" s="51"/>
      <c r="K225" s="79">
        <f>SUM(SCDPT5!K221:'SCDPT5'!K224)</f>
        <v>73619</v>
      </c>
      <c r="L225" s="79">
        <f>SUM(SCDPT5!L221:'SCDPT5'!L224)</f>
        <v>118137</v>
      </c>
      <c r="M225" s="79">
        <f>SUM(SCDPT5!M221:'SCDPT5'!M224)</f>
        <v>73615</v>
      </c>
      <c r="N225" s="79">
        <f>SUM(SCDPT5!N221:'SCDPT5'!N224)</f>
        <v>0</v>
      </c>
      <c r="O225" s="79">
        <f>SUM(SCDPT5!O221:'SCDPT5'!O224)</f>
        <v>0</v>
      </c>
      <c r="P225" s="79">
        <f>SUM(SCDPT5!P221:'SCDPT5'!P224)</f>
        <v>0</v>
      </c>
      <c r="Q225" s="79">
        <f>SUM(SCDPT5!Q221:'SCDPT5'!Q224)</f>
        <v>0</v>
      </c>
      <c r="R225" s="79">
        <f>SUM(SCDPT5!R221:'SCDPT5'!R224)</f>
        <v>0</v>
      </c>
      <c r="S225" s="79">
        <f>SUM(SCDPT5!S221:'SCDPT5'!S224)</f>
        <v>-5</v>
      </c>
      <c r="T225" s="79">
        <f>SUM(SCDPT5!T221:'SCDPT5'!T224)</f>
        <v>44522</v>
      </c>
      <c r="U225" s="79">
        <f>SUM(SCDPT5!U221:'SCDPT5'!U224)</f>
        <v>44517</v>
      </c>
      <c r="V225" s="79">
        <f>SUM(SCDPT5!V221:'SCDPT5'!V224)</f>
        <v>0</v>
      </c>
      <c r="W225" s="79">
        <f>SUM(SCDPT5!W221:'SCDPT5'!W224)</f>
        <v>0</v>
      </c>
      <c r="X225" s="51"/>
    </row>
    <row r="226" spans="2:24" x14ac:dyDescent="0.2">
      <c r="B226" s="11" t="s">
        <v>24</v>
      </c>
      <c r="C226" s="12" t="s">
        <v>24</v>
      </c>
      <c r="D226" s="13" t="s">
        <v>24</v>
      </c>
      <c r="E226" s="12" t="s">
        <v>24</v>
      </c>
      <c r="F226" s="12" t="s">
        <v>24</v>
      </c>
      <c r="G226" s="12" t="s">
        <v>24</v>
      </c>
      <c r="H226" s="12" t="s">
        <v>24</v>
      </c>
      <c r="I226" s="12" t="s">
        <v>24</v>
      </c>
      <c r="J226" s="12" t="s">
        <v>24</v>
      </c>
      <c r="K226" s="12" t="s">
        <v>24</v>
      </c>
      <c r="L226" s="12" t="s">
        <v>24</v>
      </c>
      <c r="M226" s="12" t="s">
        <v>24</v>
      </c>
      <c r="N226" s="12" t="s">
        <v>24</v>
      </c>
      <c r="O226" s="12" t="s">
        <v>24</v>
      </c>
      <c r="P226" s="12" t="s">
        <v>24</v>
      </c>
      <c r="Q226" s="12" t="s">
        <v>24</v>
      </c>
      <c r="R226" s="12" t="s">
        <v>24</v>
      </c>
      <c r="S226" s="12" t="s">
        <v>24</v>
      </c>
      <c r="T226" s="12" t="s">
        <v>24</v>
      </c>
      <c r="U226" s="12" t="s">
        <v>24</v>
      </c>
      <c r="V226" s="12" t="s">
        <v>24</v>
      </c>
      <c r="W226" s="12" t="s">
        <v>24</v>
      </c>
      <c r="X226" s="12" t="s">
        <v>24</v>
      </c>
    </row>
    <row r="227" spans="2:24" x14ac:dyDescent="0.2">
      <c r="B227" s="14" t="s">
        <v>18965</v>
      </c>
      <c r="C227" s="33" t="s">
        <v>26</v>
      </c>
      <c r="D227" s="16" t="s">
        <v>26</v>
      </c>
      <c r="E227" s="18" t="s">
        <v>26</v>
      </c>
      <c r="F227" s="19"/>
      <c r="G227" s="20" t="s">
        <v>26</v>
      </c>
      <c r="H227" s="19"/>
      <c r="I227" s="20" t="s">
        <v>26</v>
      </c>
      <c r="J227" s="121"/>
      <c r="K227" s="21"/>
      <c r="L227" s="21"/>
      <c r="M227" s="21"/>
      <c r="N227" s="21"/>
      <c r="O227" s="21"/>
      <c r="P227" s="21"/>
      <c r="Q227" s="79"/>
      <c r="R227" s="21"/>
      <c r="S227" s="21"/>
      <c r="T227" s="21"/>
      <c r="U227" s="79"/>
      <c r="V227" s="21"/>
      <c r="W227" s="21"/>
      <c r="X227" s="51"/>
    </row>
    <row r="228" spans="2:24" x14ac:dyDescent="0.2">
      <c r="B228" s="11" t="s">
        <v>24</v>
      </c>
      <c r="C228" s="12" t="s">
        <v>24</v>
      </c>
      <c r="D228" s="13" t="s">
        <v>24</v>
      </c>
      <c r="E228" s="12" t="s">
        <v>24</v>
      </c>
      <c r="F228" s="12" t="s">
        <v>24</v>
      </c>
      <c r="G228" s="12" t="s">
        <v>24</v>
      </c>
      <c r="H228" s="12" t="s">
        <v>24</v>
      </c>
      <c r="I228" s="12" t="s">
        <v>24</v>
      </c>
      <c r="J228" s="12" t="s">
        <v>24</v>
      </c>
      <c r="K228" s="12" t="s">
        <v>24</v>
      </c>
      <c r="L228" s="12" t="s">
        <v>24</v>
      </c>
      <c r="M228" s="12" t="s">
        <v>24</v>
      </c>
      <c r="N228" s="12" t="s">
        <v>24</v>
      </c>
      <c r="O228" s="12" t="s">
        <v>24</v>
      </c>
      <c r="P228" s="12" t="s">
        <v>24</v>
      </c>
      <c r="Q228" s="12" t="s">
        <v>24</v>
      </c>
      <c r="R228" s="12" t="s">
        <v>24</v>
      </c>
      <c r="S228" s="12" t="s">
        <v>24</v>
      </c>
      <c r="T228" s="12" t="s">
        <v>24</v>
      </c>
      <c r="U228" s="12" t="s">
        <v>24</v>
      </c>
      <c r="V228" s="12" t="s">
        <v>24</v>
      </c>
      <c r="W228" s="12" t="s">
        <v>24</v>
      </c>
      <c r="X228" s="12" t="s">
        <v>24</v>
      </c>
    </row>
    <row r="229" spans="2:24" ht="25.5" x14ac:dyDescent="0.2">
      <c r="B229" s="126" t="s">
        <v>18862</v>
      </c>
      <c r="C229" s="24" t="s">
        <v>4889</v>
      </c>
      <c r="D229" s="53"/>
      <c r="E229" s="51"/>
      <c r="F229" s="51"/>
      <c r="G229" s="51"/>
      <c r="H229" s="51"/>
      <c r="I229" s="51"/>
      <c r="J229" s="51"/>
      <c r="K229" s="79">
        <f>SUM(SCDPT5!K226:'SCDPT5'!K228)</f>
        <v>0</v>
      </c>
      <c r="L229" s="79">
        <f>SUM(SCDPT5!L226:'SCDPT5'!L228)</f>
        <v>0</v>
      </c>
      <c r="M229" s="79">
        <f>SUM(SCDPT5!M226:'SCDPT5'!M228)</f>
        <v>0</v>
      </c>
      <c r="N229" s="79">
        <f>SUM(SCDPT5!N226:'SCDPT5'!N228)</f>
        <v>0</v>
      </c>
      <c r="O229" s="79">
        <f>SUM(SCDPT5!O226:'SCDPT5'!O228)</f>
        <v>0</v>
      </c>
      <c r="P229" s="79">
        <f>SUM(SCDPT5!P226:'SCDPT5'!P228)</f>
        <v>0</v>
      </c>
      <c r="Q229" s="79">
        <f>SUM(SCDPT5!Q226:'SCDPT5'!Q228)</f>
        <v>0</v>
      </c>
      <c r="R229" s="79">
        <f>SUM(SCDPT5!R226:'SCDPT5'!R228)</f>
        <v>0</v>
      </c>
      <c r="S229" s="79">
        <f>SUM(SCDPT5!S226:'SCDPT5'!S228)</f>
        <v>0</v>
      </c>
      <c r="T229" s="79">
        <f>SUM(SCDPT5!T226:'SCDPT5'!T228)</f>
        <v>0</v>
      </c>
      <c r="U229" s="79">
        <f>SUM(SCDPT5!U226:'SCDPT5'!U228)</f>
        <v>0</v>
      </c>
      <c r="V229" s="79">
        <f>SUM(SCDPT5!V226:'SCDPT5'!V228)</f>
        <v>0</v>
      </c>
      <c r="W229" s="79">
        <f>SUM(SCDPT5!W226:'SCDPT5'!W228)</f>
        <v>0</v>
      </c>
      <c r="X229" s="51"/>
    </row>
    <row r="230" spans="2:24" x14ac:dyDescent="0.2">
      <c r="B230" s="126" t="s">
        <v>18962</v>
      </c>
      <c r="C230" s="24" t="s">
        <v>4887</v>
      </c>
      <c r="D230" s="53"/>
      <c r="E230" s="51"/>
      <c r="F230" s="51"/>
      <c r="G230" s="51"/>
      <c r="H230" s="51"/>
      <c r="I230" s="51"/>
      <c r="J230" s="51"/>
      <c r="K230" s="79">
        <f>SCDPT5!K216+SCDPT5!K220+SCDPT5!K225+SCDPT5!K229</f>
        <v>61229593</v>
      </c>
      <c r="L230" s="79">
        <f>SCDPT5!L216+SCDPT5!L220+SCDPT5!L225+SCDPT5!L229</f>
        <v>61280019</v>
      </c>
      <c r="M230" s="79">
        <f>SCDPT5!M216+SCDPT5!M220+SCDPT5!M225+SCDPT5!M229</f>
        <v>61229589</v>
      </c>
      <c r="N230" s="79">
        <f>SCDPT5!N216+SCDPT5!N220+SCDPT5!N225+SCDPT5!N229</f>
        <v>0</v>
      </c>
      <c r="O230" s="79">
        <f>SCDPT5!O216+SCDPT5!O220+SCDPT5!O225+SCDPT5!O229</f>
        <v>0</v>
      </c>
      <c r="P230" s="79">
        <f>SCDPT5!P216+SCDPT5!P220+SCDPT5!P225+SCDPT5!P229</f>
        <v>0</v>
      </c>
      <c r="Q230" s="79">
        <f>SCDPT5!Q216+SCDPT5!Q220+SCDPT5!Q225+SCDPT5!Q229</f>
        <v>0</v>
      </c>
      <c r="R230" s="79">
        <f>SCDPT5!R216+SCDPT5!R220+SCDPT5!R225+SCDPT5!R229</f>
        <v>0</v>
      </c>
      <c r="S230" s="79">
        <f>SCDPT5!S216+SCDPT5!S220+SCDPT5!S225+SCDPT5!S229</f>
        <v>-5</v>
      </c>
      <c r="T230" s="79">
        <f>SCDPT5!T216+SCDPT5!T220+SCDPT5!T225+SCDPT5!T229</f>
        <v>50430</v>
      </c>
      <c r="U230" s="79">
        <f>SCDPT5!U216+SCDPT5!U220+SCDPT5!U225+SCDPT5!U229</f>
        <v>50425</v>
      </c>
      <c r="V230" s="79">
        <f>SCDPT5!V216+SCDPT5!V220+SCDPT5!V225+SCDPT5!V229</f>
        <v>0</v>
      </c>
      <c r="W230" s="79">
        <f>SCDPT5!W216+SCDPT5!W220+SCDPT5!W225+SCDPT5!W229</f>
        <v>0</v>
      </c>
      <c r="X230" s="51"/>
    </row>
    <row r="231" spans="2:24" ht="25.5" x14ac:dyDescent="0.2">
      <c r="B231" s="126" t="s">
        <v>18858</v>
      </c>
      <c r="C231" s="24" t="s">
        <v>4885</v>
      </c>
      <c r="D231" s="53"/>
      <c r="E231" s="51"/>
      <c r="F231" s="51"/>
      <c r="G231" s="51"/>
      <c r="H231" s="51"/>
      <c r="I231" s="51"/>
      <c r="J231" s="51"/>
      <c r="K231" s="79">
        <f>SCDPT5!K211+SCDPT5!K230</f>
        <v>61229593</v>
      </c>
      <c r="L231" s="79">
        <f>SCDPT5!L211+SCDPT5!L230</f>
        <v>61280019</v>
      </c>
      <c r="M231" s="79">
        <f>SCDPT5!M211+SCDPT5!M230</f>
        <v>61229589</v>
      </c>
      <c r="N231" s="79">
        <f>SCDPT5!N211+SCDPT5!N230</f>
        <v>0</v>
      </c>
      <c r="O231" s="79">
        <f>SCDPT5!O211+SCDPT5!O230</f>
        <v>0</v>
      </c>
      <c r="P231" s="79">
        <f>SCDPT5!P211+SCDPT5!P230</f>
        <v>0</v>
      </c>
      <c r="Q231" s="79">
        <f>SCDPT5!Q211+SCDPT5!Q230</f>
        <v>0</v>
      </c>
      <c r="R231" s="79">
        <f>SCDPT5!R211+SCDPT5!R230</f>
        <v>0</v>
      </c>
      <c r="S231" s="79">
        <f>SCDPT5!S211+SCDPT5!S230</f>
        <v>-5</v>
      </c>
      <c r="T231" s="79">
        <f>SCDPT5!T211+SCDPT5!T230</f>
        <v>50430</v>
      </c>
      <c r="U231" s="79">
        <f>SCDPT5!U211+SCDPT5!U230</f>
        <v>50425</v>
      </c>
      <c r="V231" s="79">
        <f>SCDPT5!V211+SCDPT5!V230</f>
        <v>0</v>
      </c>
      <c r="W231" s="79">
        <f>SCDPT5!W211+SCDPT5!W230</f>
        <v>0</v>
      </c>
      <c r="X231" s="51"/>
    </row>
    <row r="232" spans="2:24" x14ac:dyDescent="0.2">
      <c r="B232" s="35" t="s">
        <v>4119</v>
      </c>
      <c r="C232" s="36" t="s">
        <v>237</v>
      </c>
      <c r="D232" s="50"/>
      <c r="E232" s="48"/>
      <c r="F232" s="48"/>
      <c r="G232" s="48"/>
      <c r="H232" s="48"/>
      <c r="I232" s="48"/>
      <c r="J232" s="48"/>
      <c r="K232" s="77">
        <f>SCDPT5!K202+SCDPT5!K211+SCDPT5!K230</f>
        <v>637266147</v>
      </c>
      <c r="L232" s="77">
        <f>SCDPT5!L202+SCDPT5!L211+SCDPT5!L230</f>
        <v>637412649</v>
      </c>
      <c r="M232" s="77">
        <f>SCDPT5!M202+SCDPT5!M211+SCDPT5!M230</f>
        <v>634158393</v>
      </c>
      <c r="N232" s="77">
        <f>SCDPT5!N202+SCDPT5!N211+SCDPT5!N230</f>
        <v>0</v>
      </c>
      <c r="O232" s="77">
        <f>SCDPT5!O202+SCDPT5!O211+SCDPT5!O230</f>
        <v>-3107494</v>
      </c>
      <c r="P232" s="77">
        <f>SCDPT5!P202+SCDPT5!P211+SCDPT5!P230</f>
        <v>249</v>
      </c>
      <c r="Q232" s="77">
        <f>SCDPT5!Q202+SCDPT5!Q211+SCDPT5!Q230</f>
        <v>-3107743</v>
      </c>
      <c r="R232" s="77">
        <f>SCDPT5!R202+SCDPT5!R211+SCDPT5!R230</f>
        <v>0</v>
      </c>
      <c r="S232" s="77">
        <f>SCDPT5!S202+SCDPT5!S211+SCDPT5!S230</f>
        <v>-5</v>
      </c>
      <c r="T232" s="77">
        <f>SCDPT5!T202+SCDPT5!T211+SCDPT5!T230</f>
        <v>3254253</v>
      </c>
      <c r="U232" s="77">
        <f>SCDPT5!U202+SCDPT5!U211+SCDPT5!U230</f>
        <v>3254248</v>
      </c>
      <c r="V232" s="77">
        <f>SCDPT5!V202+SCDPT5!V211+SCDPT5!V230</f>
        <v>9815876</v>
      </c>
      <c r="W232" s="77">
        <f>SCDPT5!W202+SCDPT5!W211+SCDPT5!W230</f>
        <v>3632309</v>
      </c>
      <c r="X232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&amp;CSCDPT5E15</oddHeader>
    <oddFooter>&amp;LWINGS Application&amp;RSaveAs(3/1/2013-10:18 AM)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73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6" width="11" customWidth="1"/>
    <col min="7" max="7" width="61" customWidth="1"/>
    <col min="8" max="8" width="11" customWidth="1"/>
    <col min="9" max="10" width="15" customWidth="1"/>
    <col min="11" max="11" width="14" customWidth="1"/>
    <col min="12" max="12" width="11" customWidth="1"/>
  </cols>
  <sheetData>
    <row r="2" spans="2:12" x14ac:dyDescent="0.2">
      <c r="B2" s="1"/>
      <c r="C2" s="1" t="s">
        <v>25337</v>
      </c>
      <c r="D2" s="1"/>
      <c r="E2" s="1"/>
    </row>
    <row r="3" spans="2:12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spans="2:12" ht="20.25" x14ac:dyDescent="0.3">
      <c r="B4" s="4" t="s">
        <v>25336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spans="2:12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</row>
    <row r="6" spans="2:12" ht="120" x14ac:dyDescent="0.2">
      <c r="B6" s="9"/>
      <c r="C6" s="10" t="s">
        <v>3</v>
      </c>
      <c r="D6" s="10" t="s">
        <v>25335</v>
      </c>
      <c r="E6" s="10" t="s">
        <v>6</v>
      </c>
      <c r="F6" s="10" t="s">
        <v>25334</v>
      </c>
      <c r="G6" s="10" t="s">
        <v>25333</v>
      </c>
      <c r="H6" s="10" t="s">
        <v>25332</v>
      </c>
      <c r="I6" s="10" t="s">
        <v>25331</v>
      </c>
      <c r="J6" s="10" t="s">
        <v>10</v>
      </c>
      <c r="K6" s="10" t="s">
        <v>25330</v>
      </c>
      <c r="L6" s="10" t="s">
        <v>25329</v>
      </c>
    </row>
    <row r="7" spans="2:12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</row>
    <row r="8" spans="2:12" x14ac:dyDescent="0.2">
      <c r="B8" s="14" t="s">
        <v>25</v>
      </c>
      <c r="C8" s="33" t="s">
        <v>26</v>
      </c>
      <c r="D8" s="16" t="s">
        <v>26</v>
      </c>
      <c r="E8" s="18" t="s">
        <v>26</v>
      </c>
      <c r="F8" s="20" t="s">
        <v>26</v>
      </c>
      <c r="G8" s="129" t="s">
        <v>26</v>
      </c>
      <c r="H8" s="128" t="s">
        <v>26</v>
      </c>
      <c r="I8" s="21"/>
      <c r="J8" s="21"/>
      <c r="K8" s="121"/>
      <c r="L8" s="127"/>
    </row>
    <row r="9" spans="2:12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  <c r="L9" s="12" t="s">
        <v>24</v>
      </c>
    </row>
    <row r="10" spans="2:12" ht="25.5" x14ac:dyDescent="0.2">
      <c r="B10" s="54" t="s">
        <v>27</v>
      </c>
      <c r="C10" s="24" t="s">
        <v>25328</v>
      </c>
      <c r="D10" s="53"/>
      <c r="E10" s="51"/>
      <c r="F10" s="51"/>
      <c r="G10" s="51"/>
      <c r="H10" s="51"/>
      <c r="I10" s="52">
        <f>SUM(SCDPT6SN1!I7:'SCDPT6SN1'!I9)</f>
        <v>0</v>
      </c>
      <c r="J10" s="52">
        <f>SUM(SCDPT6SN1!J7:'SCDPT6SN1'!J9)</f>
        <v>0</v>
      </c>
      <c r="K10" s="51"/>
      <c r="L10" s="51"/>
    </row>
    <row r="11" spans="2:12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</row>
    <row r="12" spans="2:12" x14ac:dyDescent="0.2">
      <c r="B12" s="14" t="s">
        <v>29</v>
      </c>
      <c r="C12" s="33" t="s">
        <v>26</v>
      </c>
      <c r="D12" s="16" t="s">
        <v>26</v>
      </c>
      <c r="E12" s="18" t="s">
        <v>26</v>
      </c>
      <c r="F12" s="20" t="s">
        <v>26</v>
      </c>
      <c r="G12" s="129" t="s">
        <v>26</v>
      </c>
      <c r="H12" s="128" t="s">
        <v>26</v>
      </c>
      <c r="I12" s="21"/>
      <c r="J12" s="21"/>
      <c r="K12" s="121"/>
      <c r="L12" s="127"/>
    </row>
    <row r="13" spans="2:12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  <c r="L13" s="12" t="s">
        <v>24</v>
      </c>
    </row>
    <row r="14" spans="2:12" ht="25.5" x14ac:dyDescent="0.2">
      <c r="B14" s="54" t="s">
        <v>30</v>
      </c>
      <c r="C14" s="24" t="s">
        <v>25327</v>
      </c>
      <c r="D14" s="53"/>
      <c r="E14" s="51"/>
      <c r="F14" s="51"/>
      <c r="G14" s="51"/>
      <c r="H14" s="51"/>
      <c r="I14" s="52">
        <f>SUM(SCDPT6SN1!I11:'SCDPT6SN1'!I13)</f>
        <v>0</v>
      </c>
      <c r="J14" s="52">
        <f>SUM(SCDPT6SN1!J11:'SCDPT6SN1'!J13)</f>
        <v>0</v>
      </c>
      <c r="K14" s="51"/>
      <c r="L14" s="51"/>
    </row>
    <row r="15" spans="2:12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12" t="s">
        <v>24</v>
      </c>
      <c r="I15" s="12" t="s">
        <v>24</v>
      </c>
      <c r="J15" s="12" t="s">
        <v>24</v>
      </c>
      <c r="K15" s="12" t="s">
        <v>24</v>
      </c>
      <c r="L15" s="12" t="s">
        <v>24</v>
      </c>
    </row>
    <row r="16" spans="2:12" x14ac:dyDescent="0.2">
      <c r="B16" s="14" t="s">
        <v>32</v>
      </c>
      <c r="C16" s="33" t="s">
        <v>26</v>
      </c>
      <c r="D16" s="16" t="s">
        <v>26</v>
      </c>
      <c r="E16" s="18" t="s">
        <v>26</v>
      </c>
      <c r="F16" s="20" t="s">
        <v>26</v>
      </c>
      <c r="G16" s="129" t="s">
        <v>26</v>
      </c>
      <c r="H16" s="128" t="s">
        <v>26</v>
      </c>
      <c r="I16" s="21"/>
      <c r="J16" s="21"/>
      <c r="K16" s="121"/>
      <c r="L16" s="127"/>
    </row>
    <row r="17" spans="2:12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  <c r="L17" s="12" t="s">
        <v>24</v>
      </c>
    </row>
    <row r="18" spans="2:12" ht="25.5" x14ac:dyDescent="0.2">
      <c r="B18" s="54" t="s">
        <v>33</v>
      </c>
      <c r="C18" s="24" t="s">
        <v>25326</v>
      </c>
      <c r="D18" s="53"/>
      <c r="E18" s="51"/>
      <c r="F18" s="51"/>
      <c r="G18" s="51"/>
      <c r="H18" s="51"/>
      <c r="I18" s="52">
        <f>SUM(SCDPT6SN1!I15:'SCDPT6SN1'!I17)</f>
        <v>0</v>
      </c>
      <c r="J18" s="52">
        <f>SUM(SCDPT6SN1!J15:'SCDPT6SN1'!J17)</f>
        <v>0</v>
      </c>
      <c r="K18" s="51"/>
      <c r="L18" s="51"/>
    </row>
    <row r="19" spans="2:12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12" t="s">
        <v>24</v>
      </c>
      <c r="K19" s="12" t="s">
        <v>24</v>
      </c>
      <c r="L19" s="12" t="s">
        <v>24</v>
      </c>
    </row>
    <row r="20" spans="2:12" x14ac:dyDescent="0.2">
      <c r="B20" s="14" t="s">
        <v>35</v>
      </c>
      <c r="C20" s="33" t="s">
        <v>26</v>
      </c>
      <c r="D20" s="16" t="s">
        <v>26</v>
      </c>
      <c r="E20" s="18" t="s">
        <v>26</v>
      </c>
      <c r="F20" s="20" t="s">
        <v>26</v>
      </c>
      <c r="G20" s="129" t="s">
        <v>26</v>
      </c>
      <c r="H20" s="128" t="s">
        <v>26</v>
      </c>
      <c r="I20" s="21"/>
      <c r="J20" s="21"/>
      <c r="K20" s="121"/>
      <c r="L20" s="127"/>
    </row>
    <row r="21" spans="2:12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  <c r="L21" s="12" t="s">
        <v>24</v>
      </c>
    </row>
    <row r="22" spans="2:12" ht="25.5" x14ac:dyDescent="0.2">
      <c r="B22" s="54" t="s">
        <v>36</v>
      </c>
      <c r="C22" s="24" t="s">
        <v>25325</v>
      </c>
      <c r="D22" s="53"/>
      <c r="E22" s="51"/>
      <c r="F22" s="51"/>
      <c r="G22" s="51"/>
      <c r="H22" s="51"/>
      <c r="I22" s="52">
        <f>SUM(SCDPT6SN1!I19:'SCDPT6SN1'!I21)</f>
        <v>0</v>
      </c>
      <c r="J22" s="52">
        <f>SUM(SCDPT6SN1!J19:'SCDPT6SN1'!J21)</f>
        <v>0</v>
      </c>
      <c r="K22" s="51"/>
      <c r="L22" s="51"/>
    </row>
    <row r="23" spans="2:12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12" t="s">
        <v>24</v>
      </c>
      <c r="G23" s="12" t="s">
        <v>24</v>
      </c>
      <c r="H23" s="12" t="s">
        <v>24</v>
      </c>
      <c r="I23" s="12" t="s">
        <v>24</v>
      </c>
      <c r="J23" s="12" t="s">
        <v>24</v>
      </c>
      <c r="K23" s="12" t="s">
        <v>24</v>
      </c>
      <c r="L23" s="12" t="s">
        <v>24</v>
      </c>
    </row>
    <row r="24" spans="2:12" x14ac:dyDescent="0.2">
      <c r="B24" s="14" t="s">
        <v>3936</v>
      </c>
      <c r="C24" s="33" t="s">
        <v>26</v>
      </c>
      <c r="D24" s="16" t="s">
        <v>26</v>
      </c>
      <c r="E24" s="18" t="s">
        <v>26</v>
      </c>
      <c r="F24" s="20" t="s">
        <v>26</v>
      </c>
      <c r="G24" s="129" t="s">
        <v>26</v>
      </c>
      <c r="H24" s="128" t="s">
        <v>26</v>
      </c>
      <c r="I24" s="21"/>
      <c r="J24" s="21"/>
      <c r="K24" s="121"/>
      <c r="L24" s="127"/>
    </row>
    <row r="25" spans="2:12" x14ac:dyDescent="0.2">
      <c r="B25" s="11" t="s">
        <v>24</v>
      </c>
      <c r="C25" s="12" t="s">
        <v>24</v>
      </c>
      <c r="D25" s="13" t="s">
        <v>24</v>
      </c>
      <c r="E25" s="12" t="s">
        <v>24</v>
      </c>
      <c r="F25" s="12" t="s">
        <v>24</v>
      </c>
      <c r="G25" s="12" t="s">
        <v>24</v>
      </c>
      <c r="H25" s="12" t="s">
        <v>24</v>
      </c>
      <c r="I25" s="12" t="s">
        <v>24</v>
      </c>
      <c r="J25" s="12" t="s">
        <v>24</v>
      </c>
      <c r="K25" s="12" t="s">
        <v>24</v>
      </c>
      <c r="L25" s="12" t="s">
        <v>24</v>
      </c>
    </row>
    <row r="26" spans="2:12" ht="25.5" x14ac:dyDescent="0.2">
      <c r="B26" s="54" t="s">
        <v>38</v>
      </c>
      <c r="C26" s="24" t="s">
        <v>25324</v>
      </c>
      <c r="D26" s="53"/>
      <c r="E26" s="51"/>
      <c r="F26" s="51"/>
      <c r="G26" s="51"/>
      <c r="H26" s="51"/>
      <c r="I26" s="52">
        <f>SUM(SCDPT6SN1!I23:'SCDPT6SN1'!I25)</f>
        <v>0</v>
      </c>
      <c r="J26" s="52">
        <f>SUM(SCDPT6SN1!J23:'SCDPT6SN1'!J25)</f>
        <v>0</v>
      </c>
      <c r="K26" s="51"/>
      <c r="L26" s="51"/>
    </row>
    <row r="27" spans="2:12" x14ac:dyDescent="0.2">
      <c r="B27" s="11" t="s">
        <v>24</v>
      </c>
      <c r="C27" s="12" t="s">
        <v>24</v>
      </c>
      <c r="D27" s="13" t="s">
        <v>24</v>
      </c>
      <c r="E27" s="12" t="s">
        <v>24</v>
      </c>
      <c r="F27" s="12" t="s">
        <v>24</v>
      </c>
      <c r="G27" s="12" t="s">
        <v>24</v>
      </c>
      <c r="H27" s="12" t="s">
        <v>24</v>
      </c>
      <c r="I27" s="12" t="s">
        <v>24</v>
      </c>
      <c r="J27" s="12" t="s">
        <v>24</v>
      </c>
      <c r="K27" s="12" t="s">
        <v>24</v>
      </c>
      <c r="L27" s="12" t="s">
        <v>24</v>
      </c>
    </row>
    <row r="28" spans="2:12" x14ac:dyDescent="0.2">
      <c r="B28" s="14" t="s">
        <v>40</v>
      </c>
      <c r="C28" s="33" t="s">
        <v>26</v>
      </c>
      <c r="D28" s="16" t="s">
        <v>26</v>
      </c>
      <c r="E28" s="18" t="s">
        <v>26</v>
      </c>
      <c r="F28" s="20" t="s">
        <v>26</v>
      </c>
      <c r="G28" s="129" t="s">
        <v>26</v>
      </c>
      <c r="H28" s="128" t="s">
        <v>26</v>
      </c>
      <c r="I28" s="21"/>
      <c r="J28" s="21"/>
      <c r="K28" s="121"/>
      <c r="L28" s="127"/>
    </row>
    <row r="29" spans="2:12" x14ac:dyDescent="0.2">
      <c r="B29" s="11" t="s">
        <v>24</v>
      </c>
      <c r="C29" s="12" t="s">
        <v>24</v>
      </c>
      <c r="D29" s="13" t="s">
        <v>24</v>
      </c>
      <c r="E29" s="12" t="s">
        <v>24</v>
      </c>
      <c r="F29" s="12" t="s">
        <v>24</v>
      </c>
      <c r="G29" s="12" t="s">
        <v>24</v>
      </c>
      <c r="H29" s="12" t="s">
        <v>24</v>
      </c>
      <c r="I29" s="12" t="s">
        <v>24</v>
      </c>
      <c r="J29" s="12" t="s">
        <v>24</v>
      </c>
      <c r="K29" s="12" t="s">
        <v>24</v>
      </c>
      <c r="L29" s="12" t="s">
        <v>24</v>
      </c>
    </row>
    <row r="30" spans="2:12" ht="25.5" x14ac:dyDescent="0.2">
      <c r="B30" s="54" t="s">
        <v>41</v>
      </c>
      <c r="C30" s="24" t="s">
        <v>25323</v>
      </c>
      <c r="D30" s="53"/>
      <c r="E30" s="51"/>
      <c r="F30" s="51"/>
      <c r="G30" s="51"/>
      <c r="H30" s="51"/>
      <c r="I30" s="52">
        <f>SUM(SCDPT6SN1!I27:'SCDPT6SN1'!I29)</f>
        <v>0</v>
      </c>
      <c r="J30" s="52">
        <f>SUM(SCDPT6SN1!J27:'SCDPT6SN1'!J29)</f>
        <v>0</v>
      </c>
      <c r="K30" s="51"/>
      <c r="L30" s="51"/>
    </row>
    <row r="31" spans="2:12" x14ac:dyDescent="0.2">
      <c r="B31" s="11" t="s">
        <v>24</v>
      </c>
      <c r="C31" s="12" t="s">
        <v>24</v>
      </c>
      <c r="D31" s="13" t="s">
        <v>24</v>
      </c>
      <c r="E31" s="12" t="s">
        <v>24</v>
      </c>
      <c r="F31" s="12" t="s">
        <v>24</v>
      </c>
      <c r="G31" s="12" t="s">
        <v>24</v>
      </c>
      <c r="H31" s="12" t="s">
        <v>24</v>
      </c>
      <c r="I31" s="12" t="s">
        <v>24</v>
      </c>
      <c r="J31" s="12" t="s">
        <v>24</v>
      </c>
      <c r="K31" s="12" t="s">
        <v>24</v>
      </c>
      <c r="L31" s="12" t="s">
        <v>24</v>
      </c>
    </row>
    <row r="32" spans="2:12" x14ac:dyDescent="0.2">
      <c r="B32" s="14" t="s">
        <v>43</v>
      </c>
      <c r="C32" s="33" t="s">
        <v>26</v>
      </c>
      <c r="D32" s="16" t="s">
        <v>26</v>
      </c>
      <c r="E32" s="18" t="s">
        <v>26</v>
      </c>
      <c r="F32" s="20" t="s">
        <v>26</v>
      </c>
      <c r="G32" s="129" t="s">
        <v>26</v>
      </c>
      <c r="H32" s="128" t="s">
        <v>26</v>
      </c>
      <c r="I32" s="21"/>
      <c r="J32" s="21"/>
      <c r="K32" s="121"/>
      <c r="L32" s="127"/>
    </row>
    <row r="33" spans="2:12" x14ac:dyDescent="0.2">
      <c r="B33" s="11" t="s">
        <v>24</v>
      </c>
      <c r="C33" s="12" t="s">
        <v>24</v>
      </c>
      <c r="D33" s="13" t="s">
        <v>24</v>
      </c>
      <c r="E33" s="12" t="s">
        <v>24</v>
      </c>
      <c r="F33" s="12" t="s">
        <v>24</v>
      </c>
      <c r="G33" s="12" t="s">
        <v>24</v>
      </c>
      <c r="H33" s="12" t="s">
        <v>24</v>
      </c>
      <c r="I33" s="12" t="s">
        <v>24</v>
      </c>
      <c r="J33" s="12" t="s">
        <v>24</v>
      </c>
      <c r="K33" s="12" t="s">
        <v>24</v>
      </c>
      <c r="L33" s="12" t="s">
        <v>24</v>
      </c>
    </row>
    <row r="34" spans="2:12" ht="25.5" x14ac:dyDescent="0.2">
      <c r="B34" s="54" t="s">
        <v>44</v>
      </c>
      <c r="C34" s="24" t="s">
        <v>25322</v>
      </c>
      <c r="D34" s="53"/>
      <c r="E34" s="51"/>
      <c r="F34" s="51"/>
      <c r="G34" s="51"/>
      <c r="H34" s="51"/>
      <c r="I34" s="52">
        <f>SUM(SCDPT6SN1!I31:'SCDPT6SN1'!I33)</f>
        <v>0</v>
      </c>
      <c r="J34" s="52">
        <f>SUM(SCDPT6SN1!J31:'SCDPT6SN1'!J33)</f>
        <v>0</v>
      </c>
      <c r="K34" s="51"/>
      <c r="L34" s="51"/>
    </row>
    <row r="35" spans="2:12" x14ac:dyDescent="0.2">
      <c r="B35" s="11" t="s">
        <v>24</v>
      </c>
      <c r="C35" s="12" t="s">
        <v>24</v>
      </c>
      <c r="D35" s="13" t="s">
        <v>24</v>
      </c>
      <c r="E35" s="12" t="s">
        <v>24</v>
      </c>
      <c r="F35" s="12" t="s">
        <v>24</v>
      </c>
      <c r="G35" s="12" t="s">
        <v>24</v>
      </c>
      <c r="H35" s="12" t="s">
        <v>24</v>
      </c>
      <c r="I35" s="12" t="s">
        <v>24</v>
      </c>
      <c r="J35" s="12" t="s">
        <v>24</v>
      </c>
      <c r="K35" s="12" t="s">
        <v>24</v>
      </c>
      <c r="L35" s="12" t="s">
        <v>24</v>
      </c>
    </row>
    <row r="36" spans="2:12" x14ac:dyDescent="0.2">
      <c r="B36" s="14" t="s">
        <v>46</v>
      </c>
      <c r="C36" s="33" t="s">
        <v>26</v>
      </c>
      <c r="D36" s="16" t="s">
        <v>26</v>
      </c>
      <c r="E36" s="18" t="s">
        <v>26</v>
      </c>
      <c r="F36" s="20" t="s">
        <v>26</v>
      </c>
      <c r="G36" s="129" t="s">
        <v>26</v>
      </c>
      <c r="H36" s="128" t="s">
        <v>26</v>
      </c>
      <c r="I36" s="21"/>
      <c r="J36" s="21"/>
      <c r="K36" s="121"/>
      <c r="L36" s="127"/>
    </row>
    <row r="37" spans="2:12" x14ac:dyDescent="0.2">
      <c r="B37" s="11" t="s">
        <v>24</v>
      </c>
      <c r="C37" s="12" t="s">
        <v>24</v>
      </c>
      <c r="D37" s="13" t="s">
        <v>24</v>
      </c>
      <c r="E37" s="12" t="s">
        <v>24</v>
      </c>
      <c r="F37" s="12" t="s">
        <v>24</v>
      </c>
      <c r="G37" s="12" t="s">
        <v>24</v>
      </c>
      <c r="H37" s="12" t="s">
        <v>24</v>
      </c>
      <c r="I37" s="12" t="s">
        <v>24</v>
      </c>
      <c r="J37" s="12" t="s">
        <v>24</v>
      </c>
      <c r="K37" s="12" t="s">
        <v>24</v>
      </c>
      <c r="L37" s="12" t="s">
        <v>24</v>
      </c>
    </row>
    <row r="38" spans="2:12" ht="25.5" x14ac:dyDescent="0.2">
      <c r="B38" s="54" t="s">
        <v>47</v>
      </c>
      <c r="C38" s="24" t="s">
        <v>25321</v>
      </c>
      <c r="D38" s="53"/>
      <c r="E38" s="51"/>
      <c r="F38" s="51"/>
      <c r="G38" s="51"/>
      <c r="H38" s="51"/>
      <c r="I38" s="52">
        <f>SUM(SCDPT6SN1!I35:'SCDPT6SN1'!I37)</f>
        <v>0</v>
      </c>
      <c r="J38" s="52">
        <f>SUM(SCDPT6SN1!J35:'SCDPT6SN1'!J37)</f>
        <v>0</v>
      </c>
      <c r="K38" s="51"/>
      <c r="L38" s="51"/>
    </row>
    <row r="39" spans="2:12" x14ac:dyDescent="0.2">
      <c r="B39" s="54" t="s">
        <v>50</v>
      </c>
      <c r="C39" s="24" t="s">
        <v>25320</v>
      </c>
      <c r="D39" s="53"/>
      <c r="E39" s="51"/>
      <c r="F39" s="51"/>
      <c r="G39" s="51"/>
      <c r="H39" s="51"/>
      <c r="I39" s="52">
        <f>SCDPT6SN1!I10+SCDPT6SN1!I14+SCDPT6SN1!I18+SCDPT6SN1!I22+SCDPT6SN1!I26+SCDPT6SN1!I30+SCDPT6SN1!I34+SCDPT6SN1!I38</f>
        <v>0</v>
      </c>
      <c r="J39" s="52">
        <f>SCDPT6SN1!J10+SCDPT6SN1!J14+SCDPT6SN1!J18+SCDPT6SN1!J22+SCDPT6SN1!J26+SCDPT6SN1!J30+SCDPT6SN1!J34+SCDPT6SN1!J38</f>
        <v>0</v>
      </c>
      <c r="K39" s="51"/>
      <c r="L39" s="51"/>
    </row>
    <row r="40" spans="2:12" x14ac:dyDescent="0.2">
      <c r="B40" s="11" t="s">
        <v>24</v>
      </c>
      <c r="C40" s="12" t="s">
        <v>24</v>
      </c>
      <c r="D40" s="13" t="s">
        <v>24</v>
      </c>
      <c r="E40" s="12" t="s">
        <v>24</v>
      </c>
      <c r="F40" s="12" t="s">
        <v>24</v>
      </c>
      <c r="G40" s="12" t="s">
        <v>24</v>
      </c>
      <c r="H40" s="12" t="s">
        <v>24</v>
      </c>
      <c r="I40" s="12" t="s">
        <v>24</v>
      </c>
      <c r="J40" s="12" t="s">
        <v>24</v>
      </c>
      <c r="K40" s="12" t="s">
        <v>24</v>
      </c>
      <c r="L40" s="12" t="s">
        <v>24</v>
      </c>
    </row>
    <row r="41" spans="2:12" x14ac:dyDescent="0.2">
      <c r="B41" s="14" t="s">
        <v>315</v>
      </c>
      <c r="C41" s="33" t="s">
        <v>26</v>
      </c>
      <c r="D41" s="16" t="s">
        <v>26</v>
      </c>
      <c r="E41" s="18" t="s">
        <v>26</v>
      </c>
      <c r="F41" s="20" t="s">
        <v>26</v>
      </c>
      <c r="G41" s="129" t="s">
        <v>26</v>
      </c>
      <c r="H41" s="128" t="s">
        <v>26</v>
      </c>
      <c r="I41" s="21"/>
      <c r="J41" s="21"/>
      <c r="K41" s="121"/>
      <c r="L41" s="127"/>
    </row>
    <row r="42" spans="2:12" x14ac:dyDescent="0.2">
      <c r="B42" s="11" t="s">
        <v>24</v>
      </c>
      <c r="C42" s="12" t="s">
        <v>24</v>
      </c>
      <c r="D42" s="13" t="s">
        <v>24</v>
      </c>
      <c r="E42" s="12" t="s">
        <v>24</v>
      </c>
      <c r="F42" s="12" t="s">
        <v>24</v>
      </c>
      <c r="G42" s="12" t="s">
        <v>24</v>
      </c>
      <c r="H42" s="12" t="s">
        <v>24</v>
      </c>
      <c r="I42" s="12" t="s">
        <v>24</v>
      </c>
      <c r="J42" s="12" t="s">
        <v>24</v>
      </c>
      <c r="K42" s="12" t="s">
        <v>24</v>
      </c>
      <c r="L42" s="12" t="s">
        <v>24</v>
      </c>
    </row>
    <row r="43" spans="2:12" ht="25.5" x14ac:dyDescent="0.2">
      <c r="B43" s="54" t="s">
        <v>52</v>
      </c>
      <c r="C43" s="24" t="s">
        <v>25319</v>
      </c>
      <c r="D43" s="53"/>
      <c r="E43" s="51"/>
      <c r="F43" s="51"/>
      <c r="G43" s="51"/>
      <c r="H43" s="51"/>
      <c r="I43" s="52">
        <f>SUM(SCDPT6SN1!I40:'SCDPT6SN1'!I42)</f>
        <v>0</v>
      </c>
      <c r="J43" s="52">
        <f>SUM(SCDPT6SN1!J40:'SCDPT6SN1'!J42)</f>
        <v>0</v>
      </c>
      <c r="K43" s="51"/>
      <c r="L43" s="51"/>
    </row>
    <row r="44" spans="2:12" x14ac:dyDescent="0.2">
      <c r="B44" s="11" t="s">
        <v>24</v>
      </c>
      <c r="C44" s="12" t="s">
        <v>24</v>
      </c>
      <c r="D44" s="13" t="s">
        <v>24</v>
      </c>
      <c r="E44" s="12" t="s">
        <v>24</v>
      </c>
      <c r="F44" s="12" t="s">
        <v>24</v>
      </c>
      <c r="G44" s="12" t="s">
        <v>24</v>
      </c>
      <c r="H44" s="12" t="s">
        <v>24</v>
      </c>
      <c r="I44" s="12" t="s">
        <v>24</v>
      </c>
      <c r="J44" s="12" t="s">
        <v>24</v>
      </c>
      <c r="K44" s="12" t="s">
        <v>24</v>
      </c>
      <c r="L44" s="12" t="s">
        <v>24</v>
      </c>
    </row>
    <row r="45" spans="2:12" x14ac:dyDescent="0.2">
      <c r="B45" s="14" t="s">
        <v>54</v>
      </c>
      <c r="C45" s="33" t="s">
        <v>26</v>
      </c>
      <c r="D45" s="16" t="s">
        <v>26</v>
      </c>
      <c r="E45" s="18" t="s">
        <v>26</v>
      </c>
      <c r="F45" s="20" t="s">
        <v>26</v>
      </c>
      <c r="G45" s="129" t="s">
        <v>26</v>
      </c>
      <c r="H45" s="128" t="s">
        <v>26</v>
      </c>
      <c r="I45" s="21"/>
      <c r="J45" s="21"/>
      <c r="K45" s="121"/>
      <c r="L45" s="127"/>
    </row>
    <row r="46" spans="2:12" x14ac:dyDescent="0.2">
      <c r="B46" s="11" t="s">
        <v>24</v>
      </c>
      <c r="C46" s="12" t="s">
        <v>24</v>
      </c>
      <c r="D46" s="13" t="s">
        <v>24</v>
      </c>
      <c r="E46" s="12" t="s">
        <v>24</v>
      </c>
      <c r="F46" s="12" t="s">
        <v>24</v>
      </c>
      <c r="G46" s="12" t="s">
        <v>24</v>
      </c>
      <c r="H46" s="12" t="s">
        <v>24</v>
      </c>
      <c r="I46" s="12" t="s">
        <v>24</v>
      </c>
      <c r="J46" s="12" t="s">
        <v>24</v>
      </c>
      <c r="K46" s="12" t="s">
        <v>24</v>
      </c>
      <c r="L46" s="12" t="s">
        <v>24</v>
      </c>
    </row>
    <row r="47" spans="2:12" ht="25.5" x14ac:dyDescent="0.2">
      <c r="B47" s="54" t="s">
        <v>55</v>
      </c>
      <c r="C47" s="24" t="s">
        <v>25318</v>
      </c>
      <c r="D47" s="53"/>
      <c r="E47" s="51"/>
      <c r="F47" s="51"/>
      <c r="G47" s="51"/>
      <c r="H47" s="51"/>
      <c r="I47" s="52">
        <f>SUM(SCDPT6SN1!I44:'SCDPT6SN1'!I46)</f>
        <v>0</v>
      </c>
      <c r="J47" s="52">
        <f>SUM(SCDPT6SN1!J44:'SCDPT6SN1'!J46)</f>
        <v>0</v>
      </c>
      <c r="K47" s="51"/>
      <c r="L47" s="51"/>
    </row>
    <row r="48" spans="2:12" x14ac:dyDescent="0.2">
      <c r="B48" s="11" t="s">
        <v>24</v>
      </c>
      <c r="C48" s="12" t="s">
        <v>24</v>
      </c>
      <c r="D48" s="13" t="s">
        <v>24</v>
      </c>
      <c r="E48" s="12" t="s">
        <v>24</v>
      </c>
      <c r="F48" s="12" t="s">
        <v>24</v>
      </c>
      <c r="G48" s="12" t="s">
        <v>24</v>
      </c>
      <c r="H48" s="12" t="s">
        <v>24</v>
      </c>
      <c r="I48" s="12" t="s">
        <v>24</v>
      </c>
      <c r="J48" s="12" t="s">
        <v>24</v>
      </c>
      <c r="K48" s="12" t="s">
        <v>24</v>
      </c>
      <c r="L48" s="12" t="s">
        <v>24</v>
      </c>
    </row>
    <row r="49" spans="2:12" x14ac:dyDescent="0.2">
      <c r="B49" s="14" t="s">
        <v>25317</v>
      </c>
      <c r="C49" s="33" t="s">
        <v>5015</v>
      </c>
      <c r="D49" s="16" t="s">
        <v>25316</v>
      </c>
      <c r="E49" s="18" t="s">
        <v>26</v>
      </c>
      <c r="F49" s="20" t="s">
        <v>25315</v>
      </c>
      <c r="G49" s="129" t="s">
        <v>25299</v>
      </c>
      <c r="H49" s="128" t="s">
        <v>25298</v>
      </c>
      <c r="I49" s="21"/>
      <c r="J49" s="21">
        <v>118521285</v>
      </c>
      <c r="K49" s="121">
        <v>2500000</v>
      </c>
      <c r="L49" s="127">
        <v>100</v>
      </c>
    </row>
    <row r="50" spans="2:12" x14ac:dyDescent="0.2">
      <c r="B50" s="11" t="s">
        <v>24</v>
      </c>
      <c r="C50" s="12" t="s">
        <v>24</v>
      </c>
      <c r="D50" s="13" t="s">
        <v>24</v>
      </c>
      <c r="E50" s="12" t="s">
        <v>24</v>
      </c>
      <c r="F50" s="12" t="s">
        <v>24</v>
      </c>
      <c r="G50" s="12" t="s">
        <v>24</v>
      </c>
      <c r="H50" s="12" t="s">
        <v>24</v>
      </c>
      <c r="I50" s="12" t="s">
        <v>24</v>
      </c>
      <c r="J50" s="12" t="s">
        <v>24</v>
      </c>
      <c r="K50" s="12" t="s">
        <v>24</v>
      </c>
      <c r="L50" s="12" t="s">
        <v>24</v>
      </c>
    </row>
    <row r="51" spans="2:12" ht="25.5" x14ac:dyDescent="0.2">
      <c r="B51" s="54" t="s">
        <v>58</v>
      </c>
      <c r="C51" s="24" t="s">
        <v>25314</v>
      </c>
      <c r="D51" s="53"/>
      <c r="E51" s="51"/>
      <c r="F51" s="51"/>
      <c r="G51" s="51"/>
      <c r="H51" s="51"/>
      <c r="I51" s="52">
        <f>SUM(SCDPT6SN1!I48:'SCDPT6SN1'!I50)</f>
        <v>0</v>
      </c>
      <c r="J51" s="52">
        <f>SUM(SCDPT6SN1!J48:'SCDPT6SN1'!J50)</f>
        <v>118521285</v>
      </c>
      <c r="K51" s="51"/>
      <c r="L51" s="51"/>
    </row>
    <row r="52" spans="2:12" x14ac:dyDescent="0.2">
      <c r="B52" s="11" t="s">
        <v>24</v>
      </c>
      <c r="C52" s="12" t="s">
        <v>24</v>
      </c>
      <c r="D52" s="13" t="s">
        <v>24</v>
      </c>
      <c r="E52" s="12" t="s">
        <v>24</v>
      </c>
      <c r="F52" s="12" t="s">
        <v>24</v>
      </c>
      <c r="G52" s="12" t="s">
        <v>24</v>
      </c>
      <c r="H52" s="12" t="s">
        <v>24</v>
      </c>
      <c r="I52" s="12" t="s">
        <v>24</v>
      </c>
      <c r="J52" s="12" t="s">
        <v>24</v>
      </c>
      <c r="K52" s="12" t="s">
        <v>24</v>
      </c>
      <c r="L52" s="12" t="s">
        <v>24</v>
      </c>
    </row>
    <row r="53" spans="2:12" x14ac:dyDescent="0.2">
      <c r="B53" s="14" t="s">
        <v>60</v>
      </c>
      <c r="C53" s="33" t="s">
        <v>26</v>
      </c>
      <c r="D53" s="16" t="s">
        <v>26</v>
      </c>
      <c r="E53" s="18" t="s">
        <v>26</v>
      </c>
      <c r="F53" s="20" t="s">
        <v>26</v>
      </c>
      <c r="G53" s="129" t="s">
        <v>26</v>
      </c>
      <c r="H53" s="128" t="s">
        <v>26</v>
      </c>
      <c r="I53" s="21"/>
      <c r="J53" s="21"/>
      <c r="K53" s="121"/>
      <c r="L53" s="127"/>
    </row>
    <row r="54" spans="2:12" x14ac:dyDescent="0.2">
      <c r="B54" s="11" t="s">
        <v>24</v>
      </c>
      <c r="C54" s="12" t="s">
        <v>24</v>
      </c>
      <c r="D54" s="13" t="s">
        <v>24</v>
      </c>
      <c r="E54" s="12" t="s">
        <v>24</v>
      </c>
      <c r="F54" s="12" t="s">
        <v>24</v>
      </c>
      <c r="G54" s="12" t="s">
        <v>24</v>
      </c>
      <c r="H54" s="12" t="s">
        <v>24</v>
      </c>
      <c r="I54" s="12" t="s">
        <v>24</v>
      </c>
      <c r="J54" s="12" t="s">
        <v>24</v>
      </c>
      <c r="K54" s="12" t="s">
        <v>24</v>
      </c>
      <c r="L54" s="12" t="s">
        <v>24</v>
      </c>
    </row>
    <row r="55" spans="2:12" ht="25.5" x14ac:dyDescent="0.2">
      <c r="B55" s="54" t="s">
        <v>61</v>
      </c>
      <c r="C55" s="24" t="s">
        <v>25313</v>
      </c>
      <c r="D55" s="53"/>
      <c r="E55" s="51"/>
      <c r="F55" s="51"/>
      <c r="G55" s="51"/>
      <c r="H55" s="51"/>
      <c r="I55" s="52">
        <f>SUM(SCDPT6SN1!I52:'SCDPT6SN1'!I54)</f>
        <v>0</v>
      </c>
      <c r="J55" s="52">
        <f>SUM(SCDPT6SN1!J52:'SCDPT6SN1'!J54)</f>
        <v>0</v>
      </c>
      <c r="K55" s="51"/>
      <c r="L55" s="51"/>
    </row>
    <row r="56" spans="2:12" x14ac:dyDescent="0.2">
      <c r="B56" s="11" t="s">
        <v>24</v>
      </c>
      <c r="C56" s="12" t="s">
        <v>24</v>
      </c>
      <c r="D56" s="13" t="s">
        <v>24</v>
      </c>
      <c r="E56" s="12" t="s">
        <v>24</v>
      </c>
      <c r="F56" s="12" t="s">
        <v>24</v>
      </c>
      <c r="G56" s="12" t="s">
        <v>24</v>
      </c>
      <c r="H56" s="12" t="s">
        <v>24</v>
      </c>
      <c r="I56" s="12" t="s">
        <v>24</v>
      </c>
      <c r="J56" s="12" t="s">
        <v>24</v>
      </c>
      <c r="K56" s="12" t="s">
        <v>24</v>
      </c>
      <c r="L56" s="12" t="s">
        <v>24</v>
      </c>
    </row>
    <row r="57" spans="2:12" x14ac:dyDescent="0.2">
      <c r="B57" s="14" t="s">
        <v>63</v>
      </c>
      <c r="C57" s="33" t="s">
        <v>26</v>
      </c>
      <c r="D57" s="16" t="s">
        <v>26</v>
      </c>
      <c r="E57" s="18" t="s">
        <v>26</v>
      </c>
      <c r="F57" s="20" t="s">
        <v>26</v>
      </c>
      <c r="G57" s="129" t="s">
        <v>26</v>
      </c>
      <c r="H57" s="128" t="s">
        <v>26</v>
      </c>
      <c r="I57" s="21"/>
      <c r="J57" s="21"/>
      <c r="K57" s="121"/>
      <c r="L57" s="127"/>
    </row>
    <row r="58" spans="2:12" x14ac:dyDescent="0.2">
      <c r="B58" s="11" t="s">
        <v>24</v>
      </c>
      <c r="C58" s="12" t="s">
        <v>24</v>
      </c>
      <c r="D58" s="13" t="s">
        <v>24</v>
      </c>
      <c r="E58" s="12" t="s">
        <v>24</v>
      </c>
      <c r="F58" s="12" t="s">
        <v>24</v>
      </c>
      <c r="G58" s="12" t="s">
        <v>24</v>
      </c>
      <c r="H58" s="12" t="s">
        <v>24</v>
      </c>
      <c r="I58" s="12" t="s">
        <v>24</v>
      </c>
      <c r="J58" s="12" t="s">
        <v>24</v>
      </c>
      <c r="K58" s="12" t="s">
        <v>24</v>
      </c>
      <c r="L58" s="12" t="s">
        <v>24</v>
      </c>
    </row>
    <row r="59" spans="2:12" ht="25.5" x14ac:dyDescent="0.2">
      <c r="B59" s="54" t="s">
        <v>64</v>
      </c>
      <c r="C59" s="24" t="s">
        <v>25312</v>
      </c>
      <c r="D59" s="53"/>
      <c r="E59" s="51"/>
      <c r="F59" s="51"/>
      <c r="G59" s="51"/>
      <c r="H59" s="51"/>
      <c r="I59" s="52">
        <f>SUM(SCDPT6SN1!I56:'SCDPT6SN1'!I58)</f>
        <v>0</v>
      </c>
      <c r="J59" s="52">
        <f>SUM(SCDPT6SN1!J56:'SCDPT6SN1'!J58)</f>
        <v>0</v>
      </c>
      <c r="K59" s="51"/>
      <c r="L59" s="51"/>
    </row>
    <row r="60" spans="2:12" x14ac:dyDescent="0.2">
      <c r="B60" s="11" t="s">
        <v>24</v>
      </c>
      <c r="C60" s="12" t="s">
        <v>24</v>
      </c>
      <c r="D60" s="13" t="s">
        <v>24</v>
      </c>
      <c r="E60" s="12" t="s">
        <v>24</v>
      </c>
      <c r="F60" s="12" t="s">
        <v>24</v>
      </c>
      <c r="G60" s="12" t="s">
        <v>24</v>
      </c>
      <c r="H60" s="12" t="s">
        <v>24</v>
      </c>
      <c r="I60" s="12" t="s">
        <v>24</v>
      </c>
      <c r="J60" s="12" t="s">
        <v>24</v>
      </c>
      <c r="K60" s="12" t="s">
        <v>24</v>
      </c>
      <c r="L60" s="12" t="s">
        <v>24</v>
      </c>
    </row>
    <row r="61" spans="2:12" x14ac:dyDescent="0.2">
      <c r="B61" s="14" t="s">
        <v>25311</v>
      </c>
      <c r="C61" s="33" t="s">
        <v>26</v>
      </c>
      <c r="D61" s="16" t="s">
        <v>26</v>
      </c>
      <c r="E61" s="18" t="s">
        <v>26</v>
      </c>
      <c r="F61" s="20" t="s">
        <v>26</v>
      </c>
      <c r="G61" s="129" t="s">
        <v>26</v>
      </c>
      <c r="H61" s="128" t="s">
        <v>26</v>
      </c>
      <c r="I61" s="21"/>
      <c r="J61" s="21"/>
      <c r="K61" s="121"/>
      <c r="L61" s="127"/>
    </row>
    <row r="62" spans="2:12" x14ac:dyDescent="0.2">
      <c r="B62" s="11" t="s">
        <v>24</v>
      </c>
      <c r="C62" s="12" t="s">
        <v>24</v>
      </c>
      <c r="D62" s="13" t="s">
        <v>24</v>
      </c>
      <c r="E62" s="12" t="s">
        <v>24</v>
      </c>
      <c r="F62" s="12" t="s">
        <v>24</v>
      </c>
      <c r="G62" s="12" t="s">
        <v>24</v>
      </c>
      <c r="H62" s="12" t="s">
        <v>24</v>
      </c>
      <c r="I62" s="12" t="s">
        <v>24</v>
      </c>
      <c r="J62" s="12" t="s">
        <v>24</v>
      </c>
      <c r="K62" s="12" t="s">
        <v>24</v>
      </c>
      <c r="L62" s="12" t="s">
        <v>24</v>
      </c>
    </row>
    <row r="63" spans="2:12" ht="25.5" x14ac:dyDescent="0.2">
      <c r="B63" s="54" t="s">
        <v>25310</v>
      </c>
      <c r="C63" s="24" t="s">
        <v>25309</v>
      </c>
      <c r="D63" s="53"/>
      <c r="E63" s="51"/>
      <c r="F63" s="51"/>
      <c r="G63" s="51"/>
      <c r="H63" s="51"/>
      <c r="I63" s="52">
        <f>SUM(SCDPT6SN1!I60:'SCDPT6SN1'!I62)</f>
        <v>0</v>
      </c>
      <c r="J63" s="52">
        <f>SUM(SCDPT6SN1!J60:'SCDPT6SN1'!J62)</f>
        <v>0</v>
      </c>
      <c r="K63" s="51"/>
      <c r="L63" s="51"/>
    </row>
    <row r="64" spans="2:12" x14ac:dyDescent="0.2">
      <c r="B64" s="11" t="s">
        <v>24</v>
      </c>
      <c r="C64" s="12" t="s">
        <v>24</v>
      </c>
      <c r="D64" s="13" t="s">
        <v>24</v>
      </c>
      <c r="E64" s="12" t="s">
        <v>24</v>
      </c>
      <c r="F64" s="12" t="s">
        <v>24</v>
      </c>
      <c r="G64" s="12" t="s">
        <v>24</v>
      </c>
      <c r="H64" s="12" t="s">
        <v>24</v>
      </c>
      <c r="I64" s="12" t="s">
        <v>24</v>
      </c>
      <c r="J64" s="12" t="s">
        <v>24</v>
      </c>
      <c r="K64" s="12" t="s">
        <v>24</v>
      </c>
      <c r="L64" s="12" t="s">
        <v>24</v>
      </c>
    </row>
    <row r="65" spans="2:12" x14ac:dyDescent="0.2">
      <c r="B65" s="14" t="s">
        <v>25308</v>
      </c>
      <c r="C65" s="33" t="s">
        <v>25307</v>
      </c>
      <c r="D65" s="16" t="s">
        <v>25306</v>
      </c>
      <c r="E65" s="18" t="s">
        <v>26</v>
      </c>
      <c r="F65" s="20" t="s">
        <v>25305</v>
      </c>
      <c r="G65" s="129" t="s">
        <v>25304</v>
      </c>
      <c r="H65" s="128" t="s">
        <v>25298</v>
      </c>
      <c r="I65" s="21"/>
      <c r="J65" s="21">
        <v>4407874</v>
      </c>
      <c r="K65" s="121">
        <v>40</v>
      </c>
      <c r="L65" s="127">
        <v>20</v>
      </c>
    </row>
    <row r="66" spans="2:12" x14ac:dyDescent="0.2">
      <c r="B66" s="11" t="s">
        <v>24</v>
      </c>
      <c r="C66" s="12" t="s">
        <v>24</v>
      </c>
      <c r="D66" s="13" t="s">
        <v>24</v>
      </c>
      <c r="E66" s="12" t="s">
        <v>24</v>
      </c>
      <c r="F66" s="12" t="s">
        <v>24</v>
      </c>
      <c r="G66" s="12" t="s">
        <v>24</v>
      </c>
      <c r="H66" s="12" t="s">
        <v>24</v>
      </c>
      <c r="I66" s="12" t="s">
        <v>24</v>
      </c>
      <c r="J66" s="12" t="s">
        <v>24</v>
      </c>
      <c r="K66" s="12" t="s">
        <v>24</v>
      </c>
      <c r="L66" s="12" t="s">
        <v>24</v>
      </c>
    </row>
    <row r="67" spans="2:12" ht="25.5" x14ac:dyDescent="0.2">
      <c r="B67" s="54" t="s">
        <v>25303</v>
      </c>
      <c r="C67" s="24" t="s">
        <v>25302</v>
      </c>
      <c r="D67" s="53"/>
      <c r="E67" s="51"/>
      <c r="F67" s="51"/>
      <c r="G67" s="51"/>
      <c r="H67" s="51"/>
      <c r="I67" s="52">
        <f>SUM(SCDPT6SN1!I64:'SCDPT6SN1'!I66)</f>
        <v>0</v>
      </c>
      <c r="J67" s="52">
        <f>SUM(SCDPT6SN1!J64:'SCDPT6SN1'!J66)</f>
        <v>4407874</v>
      </c>
      <c r="K67" s="51"/>
      <c r="L67" s="51"/>
    </row>
    <row r="68" spans="2:12" x14ac:dyDescent="0.2">
      <c r="B68" s="11" t="s">
        <v>24</v>
      </c>
      <c r="C68" s="12" t="s">
        <v>24</v>
      </c>
      <c r="D68" s="13" t="s">
        <v>24</v>
      </c>
      <c r="E68" s="12" t="s">
        <v>24</v>
      </c>
      <c r="F68" s="12" t="s">
        <v>24</v>
      </c>
      <c r="G68" s="12" t="s">
        <v>24</v>
      </c>
      <c r="H68" s="12" t="s">
        <v>24</v>
      </c>
      <c r="I68" s="12" t="s">
        <v>24</v>
      </c>
      <c r="J68" s="12" t="s">
        <v>24</v>
      </c>
      <c r="K68" s="12" t="s">
        <v>24</v>
      </c>
      <c r="L68" s="12" t="s">
        <v>24</v>
      </c>
    </row>
    <row r="69" spans="2:12" x14ac:dyDescent="0.2">
      <c r="B69" s="14" t="s">
        <v>20517</v>
      </c>
      <c r="C69" s="33" t="s">
        <v>18930</v>
      </c>
      <c r="D69" s="16" t="s">
        <v>25301</v>
      </c>
      <c r="E69" s="18" t="s">
        <v>26</v>
      </c>
      <c r="F69" s="20" t="s">
        <v>25300</v>
      </c>
      <c r="G69" s="129" t="s">
        <v>25299</v>
      </c>
      <c r="H69" s="128" t="s">
        <v>25298</v>
      </c>
      <c r="I69" s="21"/>
      <c r="J69" s="21">
        <v>80262178</v>
      </c>
      <c r="K69" s="121">
        <v>1000</v>
      </c>
      <c r="L69" s="127">
        <v>100</v>
      </c>
    </row>
    <row r="70" spans="2:12" x14ac:dyDescent="0.2">
      <c r="B70" s="11" t="s">
        <v>24</v>
      </c>
      <c r="C70" s="12" t="s">
        <v>24</v>
      </c>
      <c r="D70" s="13" t="s">
        <v>24</v>
      </c>
      <c r="E70" s="12" t="s">
        <v>24</v>
      </c>
      <c r="F70" s="12" t="s">
        <v>24</v>
      </c>
      <c r="G70" s="12" t="s">
        <v>24</v>
      </c>
      <c r="H70" s="12" t="s">
        <v>24</v>
      </c>
      <c r="I70" s="12" t="s">
        <v>24</v>
      </c>
      <c r="J70" s="12" t="s">
        <v>24</v>
      </c>
      <c r="K70" s="12" t="s">
        <v>24</v>
      </c>
      <c r="L70" s="12" t="s">
        <v>24</v>
      </c>
    </row>
    <row r="71" spans="2:12" ht="25.5" x14ac:dyDescent="0.2">
      <c r="B71" s="54" t="s">
        <v>66</v>
      </c>
      <c r="C71" s="24" t="s">
        <v>25297</v>
      </c>
      <c r="D71" s="53"/>
      <c r="E71" s="51"/>
      <c r="F71" s="51"/>
      <c r="G71" s="51"/>
      <c r="H71" s="51"/>
      <c r="I71" s="52">
        <f>SUM(SCDPT6SN1!I68:'SCDPT6SN1'!I70)</f>
        <v>0</v>
      </c>
      <c r="J71" s="52">
        <f>SUM(SCDPT6SN1!J68:'SCDPT6SN1'!J70)</f>
        <v>80262178</v>
      </c>
      <c r="K71" s="51"/>
      <c r="L71" s="51"/>
    </row>
    <row r="72" spans="2:12" x14ac:dyDescent="0.2">
      <c r="B72" s="54" t="s">
        <v>69</v>
      </c>
      <c r="C72" s="24" t="s">
        <v>18859</v>
      </c>
      <c r="D72" s="53"/>
      <c r="E72" s="51"/>
      <c r="F72" s="51"/>
      <c r="G72" s="51"/>
      <c r="H72" s="51"/>
      <c r="I72" s="52">
        <f>SCDPT6SN1!I43+SCDPT6SN1!I47+SCDPT6SN1!I51+SCDPT6SN1!I55+SCDPT6SN1!I59+SCDPT6SN1!I63+SCDPT6SN1!I67+SCDPT6SN1!I71</f>
        <v>0</v>
      </c>
      <c r="J72" s="52">
        <f>SCDPT6SN1!J43+SCDPT6SN1!J47+SCDPT6SN1!J51+SCDPT6SN1!J55+SCDPT6SN1!J59+SCDPT6SN1!J63+SCDPT6SN1!J67+SCDPT6SN1!J71</f>
        <v>203191337</v>
      </c>
      <c r="K72" s="51"/>
      <c r="L72" s="51"/>
    </row>
    <row r="73" spans="2:12" ht="25.5" x14ac:dyDescent="0.2">
      <c r="B73" s="35" t="s">
        <v>72</v>
      </c>
      <c r="C73" s="36" t="s">
        <v>18857</v>
      </c>
      <c r="D73" s="50"/>
      <c r="E73" s="48"/>
      <c r="F73" s="48"/>
      <c r="G73" s="48"/>
      <c r="H73" s="48"/>
      <c r="I73" s="49">
        <f>SCDPT6SN1!I39+SCDPT6SN1!I72</f>
        <v>0</v>
      </c>
      <c r="J73" s="49">
        <f>SCDPT6SN1!J39+SCDPT6SN1!J72</f>
        <v>203191337</v>
      </c>
      <c r="K73" s="48"/>
      <c r="L73" s="48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&amp;CSCDPT6SN1E16</oddHeader>
    <oddFooter>&amp;LWINGS Application&amp;RSaveAs(3/1/2013-10:18 AM)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8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4" width="17" customWidth="1"/>
  </cols>
  <sheetData>
    <row r="2" spans="2:5" x14ac:dyDescent="0.2">
      <c r="B2" s="1"/>
      <c r="C2" s="1" t="s">
        <v>25337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60.75" x14ac:dyDescent="0.3">
      <c r="B4" s="4" t="s">
        <v>25336</v>
      </c>
      <c r="C4" s="3"/>
      <c r="D4" s="3"/>
    </row>
    <row r="5" spans="2:5" x14ac:dyDescent="0.2">
      <c r="B5" s="6"/>
      <c r="C5" s="7"/>
      <c r="D5" s="8">
        <v>1</v>
      </c>
    </row>
    <row r="6" spans="2:5" x14ac:dyDescent="0.2">
      <c r="B6" s="9"/>
      <c r="C6" s="46"/>
      <c r="D6" s="10" t="s">
        <v>4035</v>
      </c>
    </row>
    <row r="7" spans="2:5" ht="89.25" x14ac:dyDescent="0.2">
      <c r="B7" s="43" t="s">
        <v>235</v>
      </c>
      <c r="C7" s="24" t="s">
        <v>25339</v>
      </c>
      <c r="D7" s="75">
        <v>3492685422</v>
      </c>
    </row>
    <row r="8" spans="2:5" ht="25.5" x14ac:dyDescent="0.2">
      <c r="B8" s="35" t="s">
        <v>4764</v>
      </c>
      <c r="C8" s="36" t="s">
        <v>25338</v>
      </c>
      <c r="D8" s="106">
        <v>27904116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&amp;CSCDPT6SN1FE16</oddHeader>
    <oddFooter>&amp;LWINGS Application&amp;RSaveAs(3/1/2013-10:18 AM)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5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5" width="11" customWidth="1"/>
    <col min="6" max="6" width="15" customWidth="1"/>
    <col min="7" max="7" width="13" customWidth="1"/>
    <col min="8" max="8" width="11" customWidth="1"/>
  </cols>
  <sheetData>
    <row r="2" spans="2:8" x14ac:dyDescent="0.2">
      <c r="B2" s="1"/>
      <c r="C2" s="1" t="s">
        <v>25348</v>
      </c>
      <c r="D2" s="1"/>
      <c r="E2" s="1"/>
    </row>
    <row r="3" spans="2:8" x14ac:dyDescent="0.2">
      <c r="B3" s="2" t="s">
        <v>1</v>
      </c>
      <c r="C3" s="3"/>
      <c r="D3" s="3"/>
      <c r="E3" s="3"/>
      <c r="F3" s="3"/>
      <c r="G3" s="3"/>
      <c r="H3" s="3"/>
    </row>
    <row r="4" spans="2:8" ht="20.25" x14ac:dyDescent="0.3">
      <c r="B4" s="4" t="s">
        <v>25347</v>
      </c>
      <c r="C4" s="3"/>
      <c r="D4" s="3"/>
      <c r="E4" s="3"/>
      <c r="F4" s="3"/>
      <c r="G4" s="3"/>
      <c r="H4" s="3"/>
    </row>
    <row r="5" spans="2:8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</row>
    <row r="6" spans="2:8" ht="108" x14ac:dyDescent="0.2">
      <c r="B6" s="9"/>
      <c r="C6" s="10" t="s">
        <v>3</v>
      </c>
      <c r="D6" s="10" t="s">
        <v>25346</v>
      </c>
      <c r="E6" s="10" t="s">
        <v>25345</v>
      </c>
      <c r="F6" s="10" t="s">
        <v>25344</v>
      </c>
      <c r="G6" s="10" t="s">
        <v>25343</v>
      </c>
      <c r="H6" s="10" t="s">
        <v>25342</v>
      </c>
    </row>
    <row r="7" spans="2:8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</row>
    <row r="8" spans="2:8" x14ac:dyDescent="0.2">
      <c r="B8" s="14" t="s">
        <v>25</v>
      </c>
      <c r="C8" s="33" t="s">
        <v>26</v>
      </c>
      <c r="D8" s="16" t="s">
        <v>26</v>
      </c>
      <c r="E8" s="20" t="s">
        <v>26</v>
      </c>
      <c r="F8" s="21"/>
      <c r="G8" s="121"/>
      <c r="H8" s="127"/>
    </row>
    <row r="9" spans="2:8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</row>
    <row r="10" spans="2:8" x14ac:dyDescent="0.2">
      <c r="B10" s="54" t="s">
        <v>27</v>
      </c>
      <c r="C10" s="24" t="s">
        <v>25341</v>
      </c>
      <c r="D10" s="53"/>
      <c r="E10" s="51"/>
      <c r="F10" s="52">
        <f>SUM(SCDPT6SN2!F7:'SCDPT6SN2'!F9)</f>
        <v>0</v>
      </c>
      <c r="G10" s="51"/>
      <c r="H10" s="51"/>
    </row>
    <row r="11" spans="2:8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</row>
    <row r="12" spans="2:8" x14ac:dyDescent="0.2">
      <c r="B12" s="14" t="s">
        <v>29</v>
      </c>
      <c r="C12" s="33" t="s">
        <v>26</v>
      </c>
      <c r="D12" s="16" t="s">
        <v>26</v>
      </c>
      <c r="E12" s="20" t="s">
        <v>26</v>
      </c>
      <c r="F12" s="21"/>
      <c r="G12" s="121"/>
      <c r="H12" s="127"/>
    </row>
    <row r="13" spans="2:8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</row>
    <row r="14" spans="2:8" x14ac:dyDescent="0.2">
      <c r="B14" s="54" t="s">
        <v>30</v>
      </c>
      <c r="C14" s="24" t="s">
        <v>25340</v>
      </c>
      <c r="D14" s="53"/>
      <c r="E14" s="51"/>
      <c r="F14" s="52">
        <f>SUM(SCDPT6SN2!F11:'SCDPT6SN2'!F13)</f>
        <v>0</v>
      </c>
      <c r="G14" s="51"/>
      <c r="H14" s="51"/>
    </row>
    <row r="15" spans="2:8" x14ac:dyDescent="0.2">
      <c r="B15" s="35" t="s">
        <v>33</v>
      </c>
      <c r="C15" s="36" t="s">
        <v>202</v>
      </c>
      <c r="D15" s="50"/>
      <c r="E15" s="48"/>
      <c r="F15" s="49">
        <f>SCDPT6SN2!F10+SCDPT6SN2!F14</f>
        <v>0</v>
      </c>
      <c r="G15" s="48"/>
      <c r="H15" s="48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&amp;CSCDPT6SN2E16</oddHeader>
    <oddFooter>&amp;LWINGS Application&amp;RSaveAs(3/1/2013-10:18 AM)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A1403"/>
  <sheetViews>
    <sheetView workbookViewId="0"/>
  </sheetViews>
  <sheetFormatPr defaultRowHeight="12.75" x14ac:dyDescent="0.2"/>
  <cols>
    <col min="1" max="1" width="2" customWidth="1"/>
    <col min="2" max="2" width="10" customWidth="1"/>
    <col min="3" max="4" width="26" customWidth="1"/>
    <col min="5" max="5" width="11" customWidth="1"/>
    <col min="6" max="6" width="13" customWidth="1"/>
    <col min="7" max="7" width="26" customWidth="1"/>
    <col min="8" max="9" width="11" customWidth="1"/>
    <col min="10" max="11" width="15" customWidth="1"/>
    <col min="12" max="12" width="26" customWidth="1"/>
    <col min="13" max="14" width="15" customWidth="1"/>
    <col min="15" max="15" width="16" customWidth="1"/>
    <col min="16" max="16" width="15" customWidth="1"/>
    <col min="17" max="17" width="11" customWidth="1"/>
    <col min="18" max="19" width="16" customWidth="1"/>
    <col min="20" max="22" width="15" customWidth="1"/>
    <col min="23" max="23" width="17" customWidth="1"/>
    <col min="24" max="25" width="11" customWidth="1"/>
    <col min="26" max="26" width="49" customWidth="1"/>
    <col min="27" max="27" width="26" customWidth="1"/>
  </cols>
  <sheetData>
    <row r="2" spans="2:27" x14ac:dyDescent="0.2">
      <c r="B2" s="1"/>
      <c r="C2" s="1" t="s">
        <v>3536</v>
      </c>
      <c r="D2" s="1"/>
      <c r="E2" s="1"/>
    </row>
    <row r="3" spans="2:27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2:27" ht="20.25" x14ac:dyDescent="0.3">
      <c r="B4" s="4" t="s">
        <v>3535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2:27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  <c r="Y5" s="8">
        <v>23</v>
      </c>
      <c r="Z5" s="8">
        <v>24</v>
      </c>
      <c r="AA5" s="8">
        <v>25</v>
      </c>
    </row>
    <row r="6" spans="2:27" ht="72" x14ac:dyDescent="0.2">
      <c r="B6" s="9"/>
      <c r="C6" s="10" t="s">
        <v>4</v>
      </c>
      <c r="D6" s="10" t="s">
        <v>3534</v>
      </c>
      <c r="E6" s="10" t="s">
        <v>3533</v>
      </c>
      <c r="F6" s="10" t="s">
        <v>3532</v>
      </c>
      <c r="G6" s="10" t="s">
        <v>3531</v>
      </c>
      <c r="H6" s="10" t="s">
        <v>3530</v>
      </c>
      <c r="I6" s="10" t="s">
        <v>3529</v>
      </c>
      <c r="J6" s="10" t="s">
        <v>3528</v>
      </c>
      <c r="K6" s="10" t="s">
        <v>3527</v>
      </c>
      <c r="L6" s="10" t="s">
        <v>3526</v>
      </c>
      <c r="M6" s="10" t="s">
        <v>3525</v>
      </c>
      <c r="N6" s="10" t="s">
        <v>3524</v>
      </c>
      <c r="O6" s="10" t="s">
        <v>3523</v>
      </c>
      <c r="P6" s="10" t="s">
        <v>10</v>
      </c>
      <c r="Q6" s="10" t="s">
        <v>5</v>
      </c>
      <c r="R6" s="10" t="s">
        <v>3522</v>
      </c>
      <c r="S6" s="10" t="s">
        <v>11</v>
      </c>
      <c r="T6" s="10" t="s">
        <v>3521</v>
      </c>
      <c r="U6" s="10" t="s">
        <v>12</v>
      </c>
      <c r="V6" s="10" t="s">
        <v>3520</v>
      </c>
      <c r="W6" s="10" t="s">
        <v>3519</v>
      </c>
      <c r="X6" s="10" t="s">
        <v>3518</v>
      </c>
      <c r="Y6" s="10" t="s">
        <v>3517</v>
      </c>
      <c r="Z6" s="10" t="s">
        <v>3516</v>
      </c>
      <c r="AA6" s="10" t="s">
        <v>3515</v>
      </c>
    </row>
    <row r="7" spans="2:27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12" t="s">
        <v>24</v>
      </c>
      <c r="X7" s="12" t="s">
        <v>24</v>
      </c>
      <c r="Y7" s="12" t="s">
        <v>24</v>
      </c>
      <c r="Z7" s="12" t="s">
        <v>24</v>
      </c>
      <c r="AA7" s="12" t="s">
        <v>24</v>
      </c>
    </row>
    <row r="8" spans="2:27" x14ac:dyDescent="0.2">
      <c r="B8" s="14" t="s">
        <v>3514</v>
      </c>
      <c r="C8" s="24" t="s">
        <v>26</v>
      </c>
      <c r="D8" s="16" t="s">
        <v>26</v>
      </c>
      <c r="E8" s="20" t="s">
        <v>26</v>
      </c>
      <c r="F8" s="58" t="s">
        <v>26</v>
      </c>
      <c r="G8" s="20" t="s">
        <v>26</v>
      </c>
      <c r="H8" s="19"/>
      <c r="I8" s="19"/>
      <c r="J8" s="57"/>
      <c r="K8" s="21"/>
      <c r="L8" s="20" t="s">
        <v>26</v>
      </c>
      <c r="M8" s="21"/>
      <c r="N8" s="21"/>
      <c r="O8" s="21"/>
      <c r="P8" s="21"/>
      <c r="Q8" s="56" t="s">
        <v>26</v>
      </c>
      <c r="R8" s="21"/>
      <c r="S8" s="21"/>
      <c r="T8" s="21"/>
      <c r="U8" s="21"/>
      <c r="V8" s="21"/>
      <c r="W8" s="21"/>
      <c r="X8" s="20" t="s">
        <v>26</v>
      </c>
      <c r="Y8" s="20" t="s">
        <v>26</v>
      </c>
      <c r="Z8" s="55" t="s">
        <v>26</v>
      </c>
      <c r="AA8" s="20" t="s">
        <v>26</v>
      </c>
    </row>
    <row r="9" spans="2:27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  <c r="L9" s="12" t="s">
        <v>24</v>
      </c>
      <c r="M9" s="12" t="s">
        <v>24</v>
      </c>
      <c r="N9" s="12" t="s">
        <v>24</v>
      </c>
      <c r="O9" s="12" t="s">
        <v>24</v>
      </c>
      <c r="P9" s="12" t="s">
        <v>24</v>
      </c>
      <c r="Q9" s="12" t="s">
        <v>24</v>
      </c>
      <c r="R9" s="12" t="s">
        <v>24</v>
      </c>
      <c r="S9" s="12" t="s">
        <v>24</v>
      </c>
      <c r="T9" s="12" t="s">
        <v>24</v>
      </c>
      <c r="U9" s="12" t="s">
        <v>24</v>
      </c>
      <c r="V9" s="12" t="s">
        <v>24</v>
      </c>
      <c r="W9" s="12" t="s">
        <v>24</v>
      </c>
      <c r="X9" s="12" t="s">
        <v>24</v>
      </c>
      <c r="Y9" s="12" t="s">
        <v>24</v>
      </c>
      <c r="Z9" s="12" t="s">
        <v>24</v>
      </c>
      <c r="AA9" s="12" t="s">
        <v>24</v>
      </c>
    </row>
    <row r="10" spans="2:27" ht="38.25" x14ac:dyDescent="0.2">
      <c r="B10" s="54" t="s">
        <v>3513</v>
      </c>
      <c r="C10" s="24" t="s">
        <v>3512</v>
      </c>
      <c r="D10" s="53"/>
      <c r="E10" s="51"/>
      <c r="F10" s="51"/>
      <c r="G10" s="51"/>
      <c r="H10" s="51"/>
      <c r="I10" s="51"/>
      <c r="J10" s="51"/>
      <c r="K10" s="51"/>
      <c r="L10" s="51"/>
      <c r="M10" s="52">
        <f>SUM(SCDBPTASN1!M7:'SCDBPTASN1'!M9)</f>
        <v>0</v>
      </c>
      <c r="N10" s="52">
        <f>SUM(SCDBPTASN1!N7:'SCDBPTASN1'!N9)</f>
        <v>0</v>
      </c>
      <c r="O10" s="52">
        <f>SUM(SCDBPTASN1!O7:'SCDBPTASN1'!O9)</f>
        <v>0</v>
      </c>
      <c r="P10" s="52">
        <f>SUM(SCDBPTASN1!P7:'SCDBPTASN1'!P9)</f>
        <v>0</v>
      </c>
      <c r="Q10" s="51"/>
      <c r="R10" s="52">
        <f>SUM(SCDBPTASN1!R7:'SCDBPTASN1'!R9)</f>
        <v>0</v>
      </c>
      <c r="S10" s="52">
        <f>SUM(SCDBPTASN1!S7:'SCDBPTASN1'!S9)</f>
        <v>0</v>
      </c>
      <c r="T10" s="52">
        <f>SUM(SCDBPTASN1!T7:'SCDBPTASN1'!T9)</f>
        <v>0</v>
      </c>
      <c r="U10" s="52">
        <f>SUM(SCDBPTASN1!U7:'SCDBPTASN1'!U9)</f>
        <v>0</v>
      </c>
      <c r="V10" s="52">
        <f>SUM(SCDBPTASN1!V7:'SCDBPTASN1'!V9)</f>
        <v>0</v>
      </c>
      <c r="W10" s="52">
        <f>SUM(SCDBPTASN1!W7:'SCDBPTASN1'!W9)</f>
        <v>0</v>
      </c>
      <c r="X10" s="51"/>
      <c r="Y10" s="51"/>
      <c r="Z10" s="51"/>
      <c r="AA10" s="51"/>
    </row>
    <row r="11" spans="2:27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  <c r="M11" s="12" t="s">
        <v>24</v>
      </c>
      <c r="N11" s="12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  <c r="V11" s="12" t="s">
        <v>24</v>
      </c>
      <c r="W11" s="12" t="s">
        <v>24</v>
      </c>
      <c r="X11" s="12" t="s">
        <v>24</v>
      </c>
      <c r="Y11" s="12" t="s">
        <v>24</v>
      </c>
      <c r="Z11" s="12" t="s">
        <v>24</v>
      </c>
      <c r="AA11" s="12" t="s">
        <v>24</v>
      </c>
    </row>
    <row r="12" spans="2:27" x14ac:dyDescent="0.2">
      <c r="B12" s="14" t="s">
        <v>3511</v>
      </c>
      <c r="C12" s="24" t="s">
        <v>26</v>
      </c>
      <c r="D12" s="16" t="s">
        <v>26</v>
      </c>
      <c r="E12" s="20" t="s">
        <v>26</v>
      </c>
      <c r="F12" s="58" t="s">
        <v>26</v>
      </c>
      <c r="G12" s="20" t="s">
        <v>26</v>
      </c>
      <c r="H12" s="19"/>
      <c r="I12" s="19"/>
      <c r="J12" s="57"/>
      <c r="K12" s="21"/>
      <c r="L12" s="20" t="s">
        <v>26</v>
      </c>
      <c r="M12" s="21"/>
      <c r="N12" s="21"/>
      <c r="O12" s="21"/>
      <c r="P12" s="21"/>
      <c r="Q12" s="56" t="s">
        <v>26</v>
      </c>
      <c r="R12" s="21"/>
      <c r="S12" s="21"/>
      <c r="T12" s="21"/>
      <c r="U12" s="21"/>
      <c r="V12" s="21"/>
      <c r="W12" s="21"/>
      <c r="X12" s="20" t="s">
        <v>26</v>
      </c>
      <c r="Y12" s="20" t="s">
        <v>26</v>
      </c>
      <c r="Z12" s="55" t="s">
        <v>26</v>
      </c>
      <c r="AA12" s="20" t="s">
        <v>26</v>
      </c>
    </row>
    <row r="13" spans="2:27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  <c r="L13" s="12" t="s">
        <v>24</v>
      </c>
      <c r="M13" s="12" t="s">
        <v>24</v>
      </c>
      <c r="N13" s="12" t="s">
        <v>24</v>
      </c>
      <c r="O13" s="12" t="s">
        <v>24</v>
      </c>
      <c r="P13" s="12" t="s">
        <v>24</v>
      </c>
      <c r="Q13" s="12" t="s">
        <v>24</v>
      </c>
      <c r="R13" s="12" t="s">
        <v>24</v>
      </c>
      <c r="S13" s="12" t="s">
        <v>24</v>
      </c>
      <c r="T13" s="12" t="s">
        <v>24</v>
      </c>
      <c r="U13" s="12" t="s">
        <v>24</v>
      </c>
      <c r="V13" s="12" t="s">
        <v>24</v>
      </c>
      <c r="W13" s="12" t="s">
        <v>24</v>
      </c>
      <c r="X13" s="12" t="s">
        <v>24</v>
      </c>
      <c r="Y13" s="12" t="s">
        <v>24</v>
      </c>
      <c r="Z13" s="12" t="s">
        <v>24</v>
      </c>
      <c r="AA13" s="12" t="s">
        <v>24</v>
      </c>
    </row>
    <row r="14" spans="2:27" ht="38.25" x14ac:dyDescent="0.2">
      <c r="B14" s="54" t="s">
        <v>3510</v>
      </c>
      <c r="C14" s="24" t="s">
        <v>3509</v>
      </c>
      <c r="D14" s="53"/>
      <c r="E14" s="51"/>
      <c r="F14" s="51"/>
      <c r="G14" s="51"/>
      <c r="H14" s="51"/>
      <c r="I14" s="51"/>
      <c r="J14" s="51"/>
      <c r="K14" s="51"/>
      <c r="L14" s="51"/>
      <c r="M14" s="52">
        <f>SUM(SCDBPTASN1!M11:'SCDBPTASN1'!M13)</f>
        <v>0</v>
      </c>
      <c r="N14" s="52">
        <f>SUM(SCDBPTASN1!N11:'SCDBPTASN1'!N13)</f>
        <v>0</v>
      </c>
      <c r="O14" s="52">
        <f>SUM(SCDBPTASN1!O11:'SCDBPTASN1'!O13)</f>
        <v>0</v>
      </c>
      <c r="P14" s="52">
        <f>SUM(SCDBPTASN1!P11:'SCDBPTASN1'!P13)</f>
        <v>0</v>
      </c>
      <c r="Q14" s="51"/>
      <c r="R14" s="52">
        <f>SUM(SCDBPTASN1!R11:'SCDBPTASN1'!R13)</f>
        <v>0</v>
      </c>
      <c r="S14" s="52">
        <f>SUM(SCDBPTASN1!S11:'SCDBPTASN1'!S13)</f>
        <v>0</v>
      </c>
      <c r="T14" s="52">
        <f>SUM(SCDBPTASN1!T11:'SCDBPTASN1'!T13)</f>
        <v>0</v>
      </c>
      <c r="U14" s="52">
        <f>SUM(SCDBPTASN1!U11:'SCDBPTASN1'!U13)</f>
        <v>0</v>
      </c>
      <c r="V14" s="52">
        <f>SUM(SCDBPTASN1!V11:'SCDBPTASN1'!V13)</f>
        <v>0</v>
      </c>
      <c r="W14" s="52">
        <f>SUM(SCDBPTASN1!W11:'SCDBPTASN1'!W13)</f>
        <v>0</v>
      </c>
      <c r="X14" s="51"/>
      <c r="Y14" s="51"/>
      <c r="Z14" s="51"/>
      <c r="AA14" s="51"/>
    </row>
    <row r="15" spans="2:27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29" t="s">
        <v>24</v>
      </c>
      <c r="I15" s="29" t="s">
        <v>24</v>
      </c>
      <c r="J15" s="12" t="s">
        <v>24</v>
      </c>
      <c r="K15" s="12" t="s">
        <v>24</v>
      </c>
      <c r="L15" s="12" t="s">
        <v>24</v>
      </c>
      <c r="M15" s="12" t="s">
        <v>24</v>
      </c>
      <c r="N15" s="12" t="s">
        <v>24</v>
      </c>
      <c r="O15" s="12" t="s">
        <v>24</v>
      </c>
      <c r="P15" s="12" t="s">
        <v>24</v>
      </c>
      <c r="Q15" s="12" t="s">
        <v>24</v>
      </c>
      <c r="R15" s="12" t="s">
        <v>24</v>
      </c>
      <c r="S15" s="12" t="s">
        <v>24</v>
      </c>
      <c r="T15" s="12" t="s">
        <v>24</v>
      </c>
      <c r="U15" s="12" t="s">
        <v>24</v>
      </c>
      <c r="V15" s="12" t="s">
        <v>24</v>
      </c>
      <c r="W15" s="12" t="s">
        <v>24</v>
      </c>
      <c r="X15" s="12" t="s">
        <v>24</v>
      </c>
      <c r="Y15" s="12" t="s">
        <v>24</v>
      </c>
      <c r="Z15" s="12" t="s">
        <v>24</v>
      </c>
      <c r="AA15" s="12" t="s">
        <v>24</v>
      </c>
    </row>
    <row r="16" spans="2:27" x14ac:dyDescent="0.2">
      <c r="B16" s="14" t="s">
        <v>3508</v>
      </c>
      <c r="C16" s="24" t="s">
        <v>26</v>
      </c>
      <c r="D16" s="16" t="s">
        <v>26</v>
      </c>
      <c r="E16" s="20" t="s">
        <v>26</v>
      </c>
      <c r="F16" s="58" t="s">
        <v>26</v>
      </c>
      <c r="G16" s="20" t="s">
        <v>26</v>
      </c>
      <c r="H16" s="31"/>
      <c r="I16" s="31"/>
      <c r="J16" s="57"/>
      <c r="K16" s="21"/>
      <c r="L16" s="20" t="s">
        <v>26</v>
      </c>
      <c r="M16" s="21"/>
      <c r="N16" s="21"/>
      <c r="O16" s="21"/>
      <c r="P16" s="21"/>
      <c r="Q16" s="56" t="s">
        <v>26</v>
      </c>
      <c r="R16" s="21"/>
      <c r="S16" s="21"/>
      <c r="T16" s="21"/>
      <c r="U16" s="21"/>
      <c r="V16" s="21"/>
      <c r="W16" s="21"/>
      <c r="X16" s="20" t="s">
        <v>26</v>
      </c>
      <c r="Y16" s="20" t="s">
        <v>26</v>
      </c>
      <c r="Z16" s="55" t="s">
        <v>26</v>
      </c>
      <c r="AA16" s="20" t="s">
        <v>26</v>
      </c>
    </row>
    <row r="17" spans="2:27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29" t="s">
        <v>24</v>
      </c>
      <c r="I17" s="29" t="s">
        <v>24</v>
      </c>
      <c r="J17" s="12" t="s">
        <v>24</v>
      </c>
      <c r="K17" s="12" t="s">
        <v>24</v>
      </c>
      <c r="L17" s="12" t="s">
        <v>24</v>
      </c>
      <c r="M17" s="12" t="s">
        <v>24</v>
      </c>
      <c r="N17" s="12" t="s">
        <v>24</v>
      </c>
      <c r="O17" s="12" t="s">
        <v>24</v>
      </c>
      <c r="P17" s="12" t="s">
        <v>24</v>
      </c>
      <c r="Q17" s="12" t="s">
        <v>24</v>
      </c>
      <c r="R17" s="12" t="s">
        <v>24</v>
      </c>
      <c r="S17" s="12" t="s">
        <v>24</v>
      </c>
      <c r="T17" s="12" t="s">
        <v>24</v>
      </c>
      <c r="U17" s="12" t="s">
        <v>24</v>
      </c>
      <c r="V17" s="12" t="s">
        <v>24</v>
      </c>
      <c r="W17" s="12" t="s">
        <v>24</v>
      </c>
      <c r="X17" s="12" t="s">
        <v>24</v>
      </c>
      <c r="Y17" s="12" t="s">
        <v>24</v>
      </c>
      <c r="Z17" s="12" t="s">
        <v>24</v>
      </c>
      <c r="AA17" s="12" t="s">
        <v>24</v>
      </c>
    </row>
    <row r="18" spans="2:27" ht="25.5" x14ac:dyDescent="0.2">
      <c r="B18" s="54" t="s">
        <v>3507</v>
      </c>
      <c r="C18" s="24" t="s">
        <v>3506</v>
      </c>
      <c r="D18" s="53"/>
      <c r="E18" s="51"/>
      <c r="F18" s="51"/>
      <c r="G18" s="51"/>
      <c r="H18" s="59"/>
      <c r="I18" s="59"/>
      <c r="J18" s="51"/>
      <c r="K18" s="51"/>
      <c r="L18" s="51"/>
      <c r="M18" s="52">
        <f>SUM(SCDBPTASN1!M15:'SCDBPTASN1'!M17)</f>
        <v>0</v>
      </c>
      <c r="N18" s="52">
        <f>SUM(SCDBPTASN1!N15:'SCDBPTASN1'!N17)</f>
        <v>0</v>
      </c>
      <c r="O18" s="52">
        <f>SUM(SCDBPTASN1!O15:'SCDBPTASN1'!O17)</f>
        <v>0</v>
      </c>
      <c r="P18" s="52">
        <f>SUM(SCDBPTASN1!P15:'SCDBPTASN1'!P17)</f>
        <v>0</v>
      </c>
      <c r="Q18" s="51"/>
      <c r="R18" s="52">
        <f>SUM(SCDBPTASN1!R15:'SCDBPTASN1'!R17)</f>
        <v>0</v>
      </c>
      <c r="S18" s="52">
        <f>SUM(SCDBPTASN1!S15:'SCDBPTASN1'!S17)</f>
        <v>0</v>
      </c>
      <c r="T18" s="52">
        <f>SUM(SCDBPTASN1!T15:'SCDBPTASN1'!T17)</f>
        <v>0</v>
      </c>
      <c r="U18" s="52">
        <f>SUM(SCDBPTASN1!U15:'SCDBPTASN1'!U17)</f>
        <v>0</v>
      </c>
      <c r="V18" s="52">
        <f>SUM(SCDBPTASN1!V15:'SCDBPTASN1'!V17)</f>
        <v>0</v>
      </c>
      <c r="W18" s="52">
        <f>SUM(SCDBPTASN1!W15:'SCDBPTASN1'!W17)</f>
        <v>0</v>
      </c>
      <c r="X18" s="51"/>
      <c r="Y18" s="51"/>
      <c r="Z18" s="51"/>
      <c r="AA18" s="51"/>
    </row>
    <row r="19" spans="2:27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29" t="s">
        <v>24</v>
      </c>
      <c r="I19" s="29" t="s">
        <v>24</v>
      </c>
      <c r="J19" s="12" t="s">
        <v>24</v>
      </c>
      <c r="K19" s="12" t="s">
        <v>24</v>
      </c>
      <c r="L19" s="12" t="s">
        <v>24</v>
      </c>
      <c r="M19" s="12" t="s">
        <v>24</v>
      </c>
      <c r="N19" s="12" t="s">
        <v>24</v>
      </c>
      <c r="O19" s="12" t="s">
        <v>24</v>
      </c>
      <c r="P19" s="12" t="s">
        <v>24</v>
      </c>
      <c r="Q19" s="12" t="s">
        <v>24</v>
      </c>
      <c r="R19" s="12" t="s">
        <v>24</v>
      </c>
      <c r="S19" s="12" t="s">
        <v>24</v>
      </c>
      <c r="T19" s="12" t="s">
        <v>24</v>
      </c>
      <c r="U19" s="12" t="s">
        <v>24</v>
      </c>
      <c r="V19" s="12" t="s">
        <v>24</v>
      </c>
      <c r="W19" s="12" t="s">
        <v>24</v>
      </c>
      <c r="X19" s="12" t="s">
        <v>24</v>
      </c>
      <c r="Y19" s="12" t="s">
        <v>24</v>
      </c>
      <c r="Z19" s="12" t="s">
        <v>24</v>
      </c>
      <c r="AA19" s="12" t="s">
        <v>24</v>
      </c>
    </row>
    <row r="20" spans="2:27" x14ac:dyDescent="0.2">
      <c r="B20" s="14" t="s">
        <v>3505</v>
      </c>
      <c r="C20" s="24" t="s">
        <v>26</v>
      </c>
      <c r="D20" s="16" t="s">
        <v>26</v>
      </c>
      <c r="E20" s="20" t="s">
        <v>26</v>
      </c>
      <c r="F20" s="58" t="s">
        <v>26</v>
      </c>
      <c r="G20" s="20" t="s">
        <v>26</v>
      </c>
      <c r="H20" s="31"/>
      <c r="I20" s="31"/>
      <c r="J20" s="57"/>
      <c r="K20" s="21"/>
      <c r="L20" s="20" t="s">
        <v>26</v>
      </c>
      <c r="M20" s="21"/>
      <c r="N20" s="21"/>
      <c r="O20" s="21"/>
      <c r="P20" s="21"/>
      <c r="Q20" s="56" t="s">
        <v>26</v>
      </c>
      <c r="R20" s="21"/>
      <c r="S20" s="21"/>
      <c r="T20" s="21"/>
      <c r="U20" s="21"/>
      <c r="V20" s="21"/>
      <c r="W20" s="21"/>
      <c r="X20" s="20" t="s">
        <v>26</v>
      </c>
      <c r="Y20" s="20" t="s">
        <v>26</v>
      </c>
      <c r="Z20" s="55" t="s">
        <v>26</v>
      </c>
      <c r="AA20" s="20" t="s">
        <v>26</v>
      </c>
    </row>
    <row r="21" spans="2:27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29" t="s">
        <v>24</v>
      </c>
      <c r="I21" s="29" t="s">
        <v>24</v>
      </c>
      <c r="J21" s="12" t="s">
        <v>24</v>
      </c>
      <c r="K21" s="12" t="s">
        <v>24</v>
      </c>
      <c r="L21" s="12" t="s">
        <v>24</v>
      </c>
      <c r="M21" s="12" t="s">
        <v>24</v>
      </c>
      <c r="N21" s="12" t="s">
        <v>24</v>
      </c>
      <c r="O21" s="12" t="s">
        <v>24</v>
      </c>
      <c r="P21" s="12" t="s">
        <v>24</v>
      </c>
      <c r="Q21" s="12" t="s">
        <v>24</v>
      </c>
      <c r="R21" s="12" t="s">
        <v>24</v>
      </c>
      <c r="S21" s="12" t="s">
        <v>24</v>
      </c>
      <c r="T21" s="12" t="s">
        <v>24</v>
      </c>
      <c r="U21" s="12" t="s">
        <v>24</v>
      </c>
      <c r="V21" s="12" t="s">
        <v>24</v>
      </c>
      <c r="W21" s="12" t="s">
        <v>24</v>
      </c>
      <c r="X21" s="12" t="s">
        <v>24</v>
      </c>
      <c r="Y21" s="12" t="s">
        <v>24</v>
      </c>
      <c r="Z21" s="12" t="s">
        <v>24</v>
      </c>
      <c r="AA21" s="12" t="s">
        <v>24</v>
      </c>
    </row>
    <row r="22" spans="2:27" ht="25.5" x14ac:dyDescent="0.2">
      <c r="B22" s="54" t="s">
        <v>3504</v>
      </c>
      <c r="C22" s="24" t="s">
        <v>3503</v>
      </c>
      <c r="D22" s="53"/>
      <c r="E22" s="51"/>
      <c r="F22" s="51"/>
      <c r="G22" s="51"/>
      <c r="H22" s="59"/>
      <c r="I22" s="59"/>
      <c r="J22" s="51"/>
      <c r="K22" s="51"/>
      <c r="L22" s="51"/>
      <c r="M22" s="52">
        <f>SUM(SCDBPTASN1!M19:'SCDBPTASN1'!M21)</f>
        <v>0</v>
      </c>
      <c r="N22" s="52">
        <f>SUM(SCDBPTASN1!N19:'SCDBPTASN1'!N21)</f>
        <v>0</v>
      </c>
      <c r="O22" s="52">
        <f>SUM(SCDBPTASN1!O19:'SCDBPTASN1'!O21)</f>
        <v>0</v>
      </c>
      <c r="P22" s="52">
        <f>SUM(SCDBPTASN1!P19:'SCDBPTASN1'!P21)</f>
        <v>0</v>
      </c>
      <c r="Q22" s="51"/>
      <c r="R22" s="52">
        <f>SUM(SCDBPTASN1!R19:'SCDBPTASN1'!R21)</f>
        <v>0</v>
      </c>
      <c r="S22" s="52">
        <f>SUM(SCDBPTASN1!S19:'SCDBPTASN1'!S21)</f>
        <v>0</v>
      </c>
      <c r="T22" s="52">
        <f>SUM(SCDBPTASN1!T19:'SCDBPTASN1'!T21)</f>
        <v>0</v>
      </c>
      <c r="U22" s="52">
        <f>SUM(SCDBPTASN1!U19:'SCDBPTASN1'!U21)</f>
        <v>0</v>
      </c>
      <c r="V22" s="52">
        <f>SUM(SCDBPTASN1!V19:'SCDBPTASN1'!V21)</f>
        <v>0</v>
      </c>
      <c r="W22" s="52">
        <f>SUM(SCDBPTASN1!W19:'SCDBPTASN1'!W21)</f>
        <v>0</v>
      </c>
      <c r="X22" s="51"/>
      <c r="Y22" s="51"/>
      <c r="Z22" s="51"/>
      <c r="AA22" s="51"/>
    </row>
    <row r="23" spans="2:27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12" t="s">
        <v>24</v>
      </c>
      <c r="G23" s="12" t="s">
        <v>24</v>
      </c>
      <c r="H23" s="29" t="s">
        <v>24</v>
      </c>
      <c r="I23" s="29" t="s">
        <v>24</v>
      </c>
      <c r="J23" s="12" t="s">
        <v>24</v>
      </c>
      <c r="K23" s="12" t="s">
        <v>24</v>
      </c>
      <c r="L23" s="12" t="s">
        <v>24</v>
      </c>
      <c r="M23" s="12" t="s">
        <v>24</v>
      </c>
      <c r="N23" s="12" t="s">
        <v>24</v>
      </c>
      <c r="O23" s="12" t="s">
        <v>24</v>
      </c>
      <c r="P23" s="12" t="s">
        <v>24</v>
      </c>
      <c r="Q23" s="12" t="s">
        <v>24</v>
      </c>
      <c r="R23" s="12" t="s">
        <v>24</v>
      </c>
      <c r="S23" s="12" t="s">
        <v>24</v>
      </c>
      <c r="T23" s="12" t="s">
        <v>24</v>
      </c>
      <c r="U23" s="12" t="s">
        <v>24</v>
      </c>
      <c r="V23" s="12" t="s">
        <v>24</v>
      </c>
      <c r="W23" s="12" t="s">
        <v>24</v>
      </c>
      <c r="X23" s="12" t="s">
        <v>24</v>
      </c>
      <c r="Y23" s="12" t="s">
        <v>24</v>
      </c>
      <c r="Z23" s="12" t="s">
        <v>24</v>
      </c>
      <c r="AA23" s="12" t="s">
        <v>24</v>
      </c>
    </row>
    <row r="24" spans="2:27" x14ac:dyDescent="0.2">
      <c r="B24" s="14" t="s">
        <v>3502</v>
      </c>
      <c r="C24" s="24" t="s">
        <v>26</v>
      </c>
      <c r="D24" s="16" t="s">
        <v>26</v>
      </c>
      <c r="E24" s="20" t="s">
        <v>26</v>
      </c>
      <c r="F24" s="58" t="s">
        <v>26</v>
      </c>
      <c r="G24" s="20" t="s">
        <v>26</v>
      </c>
      <c r="H24" s="19"/>
      <c r="I24" s="19"/>
      <c r="J24" s="57"/>
      <c r="K24" s="21"/>
      <c r="L24" s="20" t="s">
        <v>26</v>
      </c>
      <c r="M24" s="21"/>
      <c r="N24" s="21"/>
      <c r="O24" s="21"/>
      <c r="P24" s="21"/>
      <c r="Q24" s="56" t="s">
        <v>26</v>
      </c>
      <c r="R24" s="21"/>
      <c r="S24" s="21"/>
      <c r="T24" s="21"/>
      <c r="U24" s="21"/>
      <c r="V24" s="21"/>
      <c r="W24" s="21"/>
      <c r="X24" s="20" t="s">
        <v>26</v>
      </c>
      <c r="Y24" s="20" t="s">
        <v>26</v>
      </c>
      <c r="Z24" s="55" t="s">
        <v>26</v>
      </c>
      <c r="AA24" s="20" t="s">
        <v>26</v>
      </c>
    </row>
    <row r="25" spans="2:27" x14ac:dyDescent="0.2">
      <c r="B25" s="11" t="s">
        <v>24</v>
      </c>
      <c r="C25" s="12" t="s">
        <v>24</v>
      </c>
      <c r="D25" s="13" t="s">
        <v>24</v>
      </c>
      <c r="E25" s="12" t="s">
        <v>24</v>
      </c>
      <c r="F25" s="12" t="s">
        <v>24</v>
      </c>
      <c r="G25" s="12" t="s">
        <v>24</v>
      </c>
      <c r="H25" s="29" t="s">
        <v>24</v>
      </c>
      <c r="I25" s="29" t="s">
        <v>24</v>
      </c>
      <c r="J25" s="12" t="s">
        <v>24</v>
      </c>
      <c r="K25" s="12" t="s">
        <v>24</v>
      </c>
      <c r="L25" s="12" t="s">
        <v>24</v>
      </c>
      <c r="M25" s="12" t="s">
        <v>24</v>
      </c>
      <c r="N25" s="12" t="s">
        <v>24</v>
      </c>
      <c r="O25" s="12" t="s">
        <v>24</v>
      </c>
      <c r="P25" s="12" t="s">
        <v>24</v>
      </c>
      <c r="Q25" s="12" t="s">
        <v>24</v>
      </c>
      <c r="R25" s="12" t="s">
        <v>24</v>
      </c>
      <c r="S25" s="12" t="s">
        <v>24</v>
      </c>
      <c r="T25" s="12" t="s">
        <v>24</v>
      </c>
      <c r="U25" s="12" t="s">
        <v>24</v>
      </c>
      <c r="V25" s="12" t="s">
        <v>24</v>
      </c>
      <c r="W25" s="12" t="s">
        <v>24</v>
      </c>
      <c r="X25" s="12" t="s">
        <v>24</v>
      </c>
      <c r="Y25" s="12" t="s">
        <v>24</v>
      </c>
      <c r="Z25" s="12" t="s">
        <v>24</v>
      </c>
      <c r="AA25" s="12" t="s">
        <v>24</v>
      </c>
    </row>
    <row r="26" spans="2:27" ht="25.5" x14ac:dyDescent="0.2">
      <c r="B26" s="54" t="s">
        <v>3501</v>
      </c>
      <c r="C26" s="24" t="s">
        <v>3500</v>
      </c>
      <c r="D26" s="53"/>
      <c r="E26" s="51"/>
      <c r="F26" s="51"/>
      <c r="G26" s="51"/>
      <c r="H26" s="59"/>
      <c r="I26" s="59"/>
      <c r="J26" s="51"/>
      <c r="K26" s="51"/>
      <c r="L26" s="51"/>
      <c r="M26" s="52">
        <f>SUM(SCDBPTASN1!M23:'SCDBPTASN1'!M25)</f>
        <v>0</v>
      </c>
      <c r="N26" s="52">
        <f>SUM(SCDBPTASN1!N23:'SCDBPTASN1'!N25)</f>
        <v>0</v>
      </c>
      <c r="O26" s="52">
        <f>SUM(SCDBPTASN1!O23:'SCDBPTASN1'!O25)</f>
        <v>0</v>
      </c>
      <c r="P26" s="52">
        <f>SUM(SCDBPTASN1!P23:'SCDBPTASN1'!P25)</f>
        <v>0</v>
      </c>
      <c r="Q26" s="51"/>
      <c r="R26" s="52">
        <f>SUM(SCDBPTASN1!R23:'SCDBPTASN1'!R25)</f>
        <v>0</v>
      </c>
      <c r="S26" s="52">
        <f>SUM(SCDBPTASN1!S23:'SCDBPTASN1'!S25)</f>
        <v>0</v>
      </c>
      <c r="T26" s="52">
        <f>SUM(SCDBPTASN1!T23:'SCDBPTASN1'!T25)</f>
        <v>0</v>
      </c>
      <c r="U26" s="52">
        <f>SUM(SCDBPTASN1!U23:'SCDBPTASN1'!U25)</f>
        <v>0</v>
      </c>
      <c r="V26" s="52">
        <f>SUM(SCDBPTASN1!V23:'SCDBPTASN1'!V25)</f>
        <v>0</v>
      </c>
      <c r="W26" s="52">
        <f>SUM(SCDBPTASN1!W23:'SCDBPTASN1'!W25)</f>
        <v>0</v>
      </c>
      <c r="X26" s="51"/>
      <c r="Y26" s="51"/>
      <c r="Z26" s="51"/>
      <c r="AA26" s="51"/>
    </row>
    <row r="27" spans="2:27" x14ac:dyDescent="0.2">
      <c r="B27" s="11" t="s">
        <v>24</v>
      </c>
      <c r="C27" s="12" t="s">
        <v>24</v>
      </c>
      <c r="D27" s="13" t="s">
        <v>24</v>
      </c>
      <c r="E27" s="12" t="s">
        <v>24</v>
      </c>
      <c r="F27" s="12" t="s">
        <v>24</v>
      </c>
      <c r="G27" s="12" t="s">
        <v>24</v>
      </c>
      <c r="H27" s="29" t="s">
        <v>24</v>
      </c>
      <c r="I27" s="29" t="s">
        <v>24</v>
      </c>
      <c r="J27" s="12" t="s">
        <v>24</v>
      </c>
      <c r="K27" s="12" t="s">
        <v>24</v>
      </c>
      <c r="L27" s="12" t="s">
        <v>24</v>
      </c>
      <c r="M27" s="12" t="s">
        <v>24</v>
      </c>
      <c r="N27" s="12" t="s">
        <v>24</v>
      </c>
      <c r="O27" s="12" t="s">
        <v>24</v>
      </c>
      <c r="P27" s="12" t="s">
        <v>24</v>
      </c>
      <c r="Q27" s="12" t="s">
        <v>24</v>
      </c>
      <c r="R27" s="12" t="s">
        <v>24</v>
      </c>
      <c r="S27" s="12" t="s">
        <v>24</v>
      </c>
      <c r="T27" s="12" t="s">
        <v>24</v>
      </c>
      <c r="U27" s="12" t="s">
        <v>24</v>
      </c>
      <c r="V27" s="12" t="s">
        <v>24</v>
      </c>
      <c r="W27" s="12" t="s">
        <v>24</v>
      </c>
      <c r="X27" s="12" t="s">
        <v>24</v>
      </c>
      <c r="Y27" s="12" t="s">
        <v>24</v>
      </c>
      <c r="Z27" s="12" t="s">
        <v>24</v>
      </c>
      <c r="AA27" s="12" t="s">
        <v>24</v>
      </c>
    </row>
    <row r="28" spans="2:27" x14ac:dyDescent="0.2">
      <c r="B28" s="14" t="s">
        <v>3499</v>
      </c>
      <c r="C28" s="24" t="s">
        <v>26</v>
      </c>
      <c r="D28" s="16" t="s">
        <v>26</v>
      </c>
      <c r="E28" s="20" t="s">
        <v>26</v>
      </c>
      <c r="F28" s="58" t="s">
        <v>26</v>
      </c>
      <c r="G28" s="20" t="s">
        <v>26</v>
      </c>
      <c r="H28" s="31"/>
      <c r="I28" s="31"/>
      <c r="J28" s="57"/>
      <c r="K28" s="21"/>
      <c r="L28" s="20" t="s">
        <v>26</v>
      </c>
      <c r="M28" s="21"/>
      <c r="N28" s="21"/>
      <c r="O28" s="21"/>
      <c r="P28" s="21"/>
      <c r="Q28" s="56" t="s">
        <v>26</v>
      </c>
      <c r="R28" s="21"/>
      <c r="S28" s="21"/>
      <c r="T28" s="21"/>
      <c r="U28" s="21"/>
      <c r="V28" s="21"/>
      <c r="W28" s="21"/>
      <c r="X28" s="20" t="s">
        <v>26</v>
      </c>
      <c r="Y28" s="20" t="s">
        <v>26</v>
      </c>
      <c r="Z28" s="55" t="s">
        <v>26</v>
      </c>
      <c r="AA28" s="20" t="s">
        <v>26</v>
      </c>
    </row>
    <row r="29" spans="2:27" x14ac:dyDescent="0.2">
      <c r="B29" s="11" t="s">
        <v>24</v>
      </c>
      <c r="C29" s="12" t="s">
        <v>24</v>
      </c>
      <c r="D29" s="13" t="s">
        <v>24</v>
      </c>
      <c r="E29" s="12" t="s">
        <v>24</v>
      </c>
      <c r="F29" s="12" t="s">
        <v>24</v>
      </c>
      <c r="G29" s="12" t="s">
        <v>24</v>
      </c>
      <c r="H29" s="29" t="s">
        <v>24</v>
      </c>
      <c r="I29" s="29" t="s">
        <v>24</v>
      </c>
      <c r="J29" s="12" t="s">
        <v>24</v>
      </c>
      <c r="K29" s="12" t="s">
        <v>24</v>
      </c>
      <c r="L29" s="12" t="s">
        <v>24</v>
      </c>
      <c r="M29" s="12" t="s">
        <v>24</v>
      </c>
      <c r="N29" s="12" t="s">
        <v>24</v>
      </c>
      <c r="O29" s="12" t="s">
        <v>24</v>
      </c>
      <c r="P29" s="12" t="s">
        <v>24</v>
      </c>
      <c r="Q29" s="12" t="s">
        <v>24</v>
      </c>
      <c r="R29" s="12" t="s">
        <v>24</v>
      </c>
      <c r="S29" s="12" t="s">
        <v>24</v>
      </c>
      <c r="T29" s="12" t="s">
        <v>24</v>
      </c>
      <c r="U29" s="12" t="s">
        <v>24</v>
      </c>
      <c r="V29" s="12" t="s">
        <v>24</v>
      </c>
      <c r="W29" s="12" t="s">
        <v>24</v>
      </c>
      <c r="X29" s="12" t="s">
        <v>24</v>
      </c>
      <c r="Y29" s="12" t="s">
        <v>24</v>
      </c>
      <c r="Z29" s="12" t="s">
        <v>24</v>
      </c>
      <c r="AA29" s="12" t="s">
        <v>24</v>
      </c>
    </row>
    <row r="30" spans="2:27" ht="25.5" x14ac:dyDescent="0.2">
      <c r="B30" s="54" t="s">
        <v>3498</v>
      </c>
      <c r="C30" s="24" t="s">
        <v>3497</v>
      </c>
      <c r="D30" s="53"/>
      <c r="E30" s="51"/>
      <c r="F30" s="51"/>
      <c r="G30" s="51"/>
      <c r="H30" s="59"/>
      <c r="I30" s="59"/>
      <c r="J30" s="51"/>
      <c r="K30" s="51"/>
      <c r="L30" s="51"/>
      <c r="M30" s="52">
        <f>SUM(SCDBPTASN1!M27:'SCDBPTASN1'!M29)</f>
        <v>0</v>
      </c>
      <c r="N30" s="52">
        <f>SUM(SCDBPTASN1!N27:'SCDBPTASN1'!N29)</f>
        <v>0</v>
      </c>
      <c r="O30" s="52">
        <f>SUM(SCDBPTASN1!O27:'SCDBPTASN1'!O29)</f>
        <v>0</v>
      </c>
      <c r="P30" s="52">
        <f>SUM(SCDBPTASN1!P27:'SCDBPTASN1'!P29)</f>
        <v>0</v>
      </c>
      <c r="Q30" s="51"/>
      <c r="R30" s="52">
        <f>SUM(SCDBPTASN1!R27:'SCDBPTASN1'!R29)</f>
        <v>0</v>
      </c>
      <c r="S30" s="52">
        <f>SUM(SCDBPTASN1!S27:'SCDBPTASN1'!S29)</f>
        <v>0</v>
      </c>
      <c r="T30" s="52">
        <f>SUM(SCDBPTASN1!T27:'SCDBPTASN1'!T29)</f>
        <v>0</v>
      </c>
      <c r="U30" s="52">
        <f>SUM(SCDBPTASN1!U27:'SCDBPTASN1'!U29)</f>
        <v>0</v>
      </c>
      <c r="V30" s="52">
        <f>SUM(SCDBPTASN1!V27:'SCDBPTASN1'!V29)</f>
        <v>0</v>
      </c>
      <c r="W30" s="52">
        <f>SUM(SCDBPTASN1!W27:'SCDBPTASN1'!W29)</f>
        <v>0</v>
      </c>
      <c r="X30" s="51"/>
      <c r="Y30" s="51"/>
      <c r="Z30" s="51"/>
      <c r="AA30" s="51"/>
    </row>
    <row r="31" spans="2:27" ht="25.5" x14ac:dyDescent="0.2">
      <c r="B31" s="54" t="s">
        <v>3496</v>
      </c>
      <c r="C31" s="24" t="s">
        <v>3495</v>
      </c>
      <c r="D31" s="53"/>
      <c r="E31" s="51"/>
      <c r="F31" s="51"/>
      <c r="G31" s="51"/>
      <c r="H31" s="59"/>
      <c r="I31" s="59"/>
      <c r="J31" s="51"/>
      <c r="K31" s="51"/>
      <c r="L31" s="51"/>
      <c r="M31" s="52">
        <f>SCDBPTASN1!M10+SCDBPTASN1!M14+SCDBPTASN1!M18+SCDBPTASN1!M22+SCDBPTASN1!M26+SCDBPTASN1!M30</f>
        <v>0</v>
      </c>
      <c r="N31" s="52">
        <f>SCDBPTASN1!N10+SCDBPTASN1!N14+SCDBPTASN1!N18+SCDBPTASN1!N22+SCDBPTASN1!N26+SCDBPTASN1!N30</f>
        <v>0</v>
      </c>
      <c r="O31" s="52">
        <f>SCDBPTASN1!O10+SCDBPTASN1!O14+SCDBPTASN1!O18+SCDBPTASN1!O22+SCDBPTASN1!O26+SCDBPTASN1!O30</f>
        <v>0</v>
      </c>
      <c r="P31" s="52">
        <f>SCDBPTASN1!P10+SCDBPTASN1!P14+SCDBPTASN1!P18+SCDBPTASN1!P22+SCDBPTASN1!P26+SCDBPTASN1!P30</f>
        <v>0</v>
      </c>
      <c r="Q31" s="51"/>
      <c r="R31" s="52">
        <f>SCDBPTASN1!R10+SCDBPTASN1!R14+SCDBPTASN1!R18+SCDBPTASN1!R22+SCDBPTASN1!R26+SCDBPTASN1!R30</f>
        <v>0</v>
      </c>
      <c r="S31" s="52">
        <f>SCDBPTASN1!S10+SCDBPTASN1!S14+SCDBPTASN1!S18+SCDBPTASN1!S22+SCDBPTASN1!S26+SCDBPTASN1!S30</f>
        <v>0</v>
      </c>
      <c r="T31" s="52">
        <f>SCDBPTASN1!T10+SCDBPTASN1!T14+SCDBPTASN1!T18+SCDBPTASN1!T22+SCDBPTASN1!T26+SCDBPTASN1!T30</f>
        <v>0</v>
      </c>
      <c r="U31" s="52">
        <f>SCDBPTASN1!U10+SCDBPTASN1!U14+SCDBPTASN1!U18+SCDBPTASN1!U22+SCDBPTASN1!U26+SCDBPTASN1!U30</f>
        <v>0</v>
      </c>
      <c r="V31" s="52">
        <f>SCDBPTASN1!V10+SCDBPTASN1!V14+SCDBPTASN1!V18+SCDBPTASN1!V22+SCDBPTASN1!V26+SCDBPTASN1!V30</f>
        <v>0</v>
      </c>
      <c r="W31" s="52">
        <f>SCDBPTASN1!W10+SCDBPTASN1!W14+SCDBPTASN1!W18+SCDBPTASN1!W22+SCDBPTASN1!W26+SCDBPTASN1!W30</f>
        <v>0</v>
      </c>
      <c r="X31" s="51"/>
      <c r="Y31" s="51"/>
      <c r="Z31" s="51"/>
      <c r="AA31" s="51"/>
    </row>
    <row r="32" spans="2:27" x14ac:dyDescent="0.2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29" t="s">
        <v>24</v>
      </c>
      <c r="I32" s="29" t="s">
        <v>24</v>
      </c>
      <c r="J32" s="12" t="s">
        <v>24</v>
      </c>
      <c r="K32" s="12" t="s">
        <v>24</v>
      </c>
      <c r="L32" s="12" t="s">
        <v>24</v>
      </c>
      <c r="M32" s="12" t="s">
        <v>24</v>
      </c>
      <c r="N32" s="12" t="s">
        <v>24</v>
      </c>
      <c r="O32" s="12" t="s">
        <v>24</v>
      </c>
      <c r="P32" s="12" t="s">
        <v>24</v>
      </c>
      <c r="Q32" s="12" t="s">
        <v>24</v>
      </c>
      <c r="R32" s="12" t="s">
        <v>24</v>
      </c>
      <c r="S32" s="12" t="s">
        <v>24</v>
      </c>
      <c r="T32" s="12" t="s">
        <v>24</v>
      </c>
      <c r="U32" s="12" t="s">
        <v>24</v>
      </c>
      <c r="V32" s="12" t="s">
        <v>24</v>
      </c>
      <c r="W32" s="12" t="s">
        <v>24</v>
      </c>
      <c r="X32" s="12" t="s">
        <v>24</v>
      </c>
      <c r="Y32" s="12" t="s">
        <v>24</v>
      </c>
      <c r="Z32" s="12" t="s">
        <v>24</v>
      </c>
      <c r="AA32" s="12" t="s">
        <v>24</v>
      </c>
    </row>
    <row r="33" spans="2:27" x14ac:dyDescent="0.2">
      <c r="B33" s="14" t="s">
        <v>3494</v>
      </c>
      <c r="C33" s="24" t="s">
        <v>3165</v>
      </c>
      <c r="D33" s="16" t="s">
        <v>544</v>
      </c>
      <c r="E33" s="20" t="s">
        <v>543</v>
      </c>
      <c r="F33" s="58" t="s">
        <v>3164</v>
      </c>
      <c r="G33" s="20" t="s">
        <v>346</v>
      </c>
      <c r="H33" s="34">
        <v>36082</v>
      </c>
      <c r="I33" s="34">
        <v>41302</v>
      </c>
      <c r="J33" s="57">
        <v>10479.98</v>
      </c>
      <c r="K33" s="21">
        <v>10000000</v>
      </c>
      <c r="L33" s="20" t="s">
        <v>3163</v>
      </c>
      <c r="M33" s="21">
        <v>0</v>
      </c>
      <c r="N33" s="21">
        <v>0</v>
      </c>
      <c r="O33" s="21">
        <v>0</v>
      </c>
      <c r="P33" s="21">
        <v>4919699</v>
      </c>
      <c r="Q33" s="56" t="s">
        <v>26</v>
      </c>
      <c r="R33" s="21">
        <v>4919699</v>
      </c>
      <c r="S33" s="21">
        <v>1648326.83</v>
      </c>
      <c r="T33" s="21">
        <v>0</v>
      </c>
      <c r="U33" s="21">
        <v>0</v>
      </c>
      <c r="V33" s="21">
        <v>0</v>
      </c>
      <c r="W33" s="21">
        <v>0</v>
      </c>
      <c r="X33" s="20" t="s">
        <v>26</v>
      </c>
      <c r="Y33" s="20" t="s">
        <v>3162</v>
      </c>
      <c r="Z33" s="55" t="s">
        <v>531</v>
      </c>
      <c r="AA33" s="20" t="s">
        <v>26</v>
      </c>
    </row>
    <row r="34" spans="2:27" ht="25.5" x14ac:dyDescent="0.2">
      <c r="B34" s="14" t="s">
        <v>3493</v>
      </c>
      <c r="C34" s="24" t="s">
        <v>3485</v>
      </c>
      <c r="D34" s="16" t="s">
        <v>708</v>
      </c>
      <c r="E34" s="20" t="s">
        <v>3484</v>
      </c>
      <c r="F34" s="58" t="s">
        <v>706</v>
      </c>
      <c r="G34" s="20" t="s">
        <v>346</v>
      </c>
      <c r="H34" s="34">
        <v>40960</v>
      </c>
      <c r="I34" s="34">
        <v>42058</v>
      </c>
      <c r="J34" s="57"/>
      <c r="K34" s="21">
        <v>23000000</v>
      </c>
      <c r="L34" s="20" t="s">
        <v>3483</v>
      </c>
      <c r="M34" s="21">
        <v>0</v>
      </c>
      <c r="N34" s="21">
        <v>65000</v>
      </c>
      <c r="O34" s="21">
        <v>0</v>
      </c>
      <c r="P34" s="21">
        <v>9062</v>
      </c>
      <c r="Q34" s="56" t="s">
        <v>26</v>
      </c>
      <c r="R34" s="21">
        <v>9062</v>
      </c>
      <c r="S34" s="21">
        <v>-55938</v>
      </c>
      <c r="T34" s="21">
        <v>0</v>
      </c>
      <c r="U34" s="21">
        <v>0</v>
      </c>
      <c r="V34" s="21">
        <v>0</v>
      </c>
      <c r="W34" s="21">
        <v>0</v>
      </c>
      <c r="X34" s="20" t="s">
        <v>26</v>
      </c>
      <c r="Y34" s="20" t="s">
        <v>704</v>
      </c>
      <c r="Z34" s="55" t="s">
        <v>321</v>
      </c>
      <c r="AA34" s="20" t="s">
        <v>346</v>
      </c>
    </row>
    <row r="35" spans="2:27" ht="25.5" x14ac:dyDescent="0.2">
      <c r="B35" s="14" t="s">
        <v>3492</v>
      </c>
      <c r="C35" s="24" t="s">
        <v>3485</v>
      </c>
      <c r="D35" s="16" t="s">
        <v>708</v>
      </c>
      <c r="E35" s="20" t="s">
        <v>3484</v>
      </c>
      <c r="F35" s="58" t="s">
        <v>706</v>
      </c>
      <c r="G35" s="20" t="s">
        <v>346</v>
      </c>
      <c r="H35" s="34">
        <v>40960</v>
      </c>
      <c r="I35" s="34">
        <v>42422</v>
      </c>
      <c r="J35" s="57"/>
      <c r="K35" s="21">
        <v>21000000</v>
      </c>
      <c r="L35" s="20" t="s">
        <v>3483</v>
      </c>
      <c r="M35" s="21">
        <v>0</v>
      </c>
      <c r="N35" s="21">
        <v>120000</v>
      </c>
      <c r="O35" s="21">
        <v>0</v>
      </c>
      <c r="P35" s="21">
        <v>32445</v>
      </c>
      <c r="Q35" s="56" t="s">
        <v>26</v>
      </c>
      <c r="R35" s="21">
        <v>32445</v>
      </c>
      <c r="S35" s="21">
        <v>-87555</v>
      </c>
      <c r="T35" s="21">
        <v>0</v>
      </c>
      <c r="U35" s="21">
        <v>0</v>
      </c>
      <c r="V35" s="21">
        <v>0</v>
      </c>
      <c r="W35" s="21">
        <v>0</v>
      </c>
      <c r="X35" s="20" t="s">
        <v>26</v>
      </c>
      <c r="Y35" s="20" t="s">
        <v>704</v>
      </c>
      <c r="Z35" s="55" t="s">
        <v>321</v>
      </c>
      <c r="AA35" s="20" t="s">
        <v>346</v>
      </c>
    </row>
    <row r="36" spans="2:27" ht="25.5" x14ac:dyDescent="0.2">
      <c r="B36" s="14" t="s">
        <v>3491</v>
      </c>
      <c r="C36" s="24" t="s">
        <v>3485</v>
      </c>
      <c r="D36" s="16" t="s">
        <v>708</v>
      </c>
      <c r="E36" s="20" t="s">
        <v>3484</v>
      </c>
      <c r="F36" s="58" t="s">
        <v>706</v>
      </c>
      <c r="G36" s="20" t="s">
        <v>346</v>
      </c>
      <c r="H36" s="34">
        <v>40960</v>
      </c>
      <c r="I36" s="34">
        <v>42787</v>
      </c>
      <c r="J36" s="57"/>
      <c r="K36" s="21">
        <v>18000000</v>
      </c>
      <c r="L36" s="20" t="s">
        <v>3483</v>
      </c>
      <c r="M36" s="21">
        <v>0</v>
      </c>
      <c r="N36" s="21">
        <v>155000</v>
      </c>
      <c r="O36" s="21">
        <v>0</v>
      </c>
      <c r="P36" s="21">
        <v>59814</v>
      </c>
      <c r="Q36" s="56" t="s">
        <v>26</v>
      </c>
      <c r="R36" s="21">
        <v>59814</v>
      </c>
      <c r="S36" s="21">
        <v>-95186</v>
      </c>
      <c r="T36" s="21">
        <v>0</v>
      </c>
      <c r="U36" s="21">
        <v>0</v>
      </c>
      <c r="V36" s="21">
        <v>0</v>
      </c>
      <c r="W36" s="21">
        <v>0</v>
      </c>
      <c r="X36" s="20" t="s">
        <v>26</v>
      </c>
      <c r="Y36" s="20" t="s">
        <v>704</v>
      </c>
      <c r="Z36" s="55" t="s">
        <v>321</v>
      </c>
      <c r="AA36" s="20" t="s">
        <v>346</v>
      </c>
    </row>
    <row r="37" spans="2:27" ht="25.5" x14ac:dyDescent="0.2">
      <c r="B37" s="14" t="s">
        <v>3490</v>
      </c>
      <c r="C37" s="24" t="s">
        <v>3485</v>
      </c>
      <c r="D37" s="16" t="s">
        <v>708</v>
      </c>
      <c r="E37" s="20" t="s">
        <v>3484</v>
      </c>
      <c r="F37" s="58" t="s">
        <v>706</v>
      </c>
      <c r="G37" s="20" t="s">
        <v>346</v>
      </c>
      <c r="H37" s="34">
        <v>40960</v>
      </c>
      <c r="I37" s="34">
        <v>41691</v>
      </c>
      <c r="J37" s="57"/>
      <c r="K37" s="21">
        <v>65000000</v>
      </c>
      <c r="L37" s="20" t="s">
        <v>3483</v>
      </c>
      <c r="M37" s="21">
        <v>0</v>
      </c>
      <c r="N37" s="21">
        <v>122000</v>
      </c>
      <c r="O37" s="21">
        <v>0</v>
      </c>
      <c r="P37" s="21">
        <v>3185</v>
      </c>
      <c r="Q37" s="56" t="s">
        <v>26</v>
      </c>
      <c r="R37" s="21">
        <v>3185</v>
      </c>
      <c r="S37" s="21">
        <v>-118815</v>
      </c>
      <c r="T37" s="21">
        <v>0</v>
      </c>
      <c r="U37" s="21">
        <v>0</v>
      </c>
      <c r="V37" s="21">
        <v>0</v>
      </c>
      <c r="W37" s="21">
        <v>0</v>
      </c>
      <c r="X37" s="20" t="s">
        <v>26</v>
      </c>
      <c r="Y37" s="20" t="s">
        <v>704</v>
      </c>
      <c r="Z37" s="55" t="s">
        <v>321</v>
      </c>
      <c r="AA37" s="20" t="s">
        <v>346</v>
      </c>
    </row>
    <row r="38" spans="2:27" ht="25.5" x14ac:dyDescent="0.2">
      <c r="B38" s="14" t="s">
        <v>3489</v>
      </c>
      <c r="C38" s="24" t="s">
        <v>3485</v>
      </c>
      <c r="D38" s="16" t="s">
        <v>708</v>
      </c>
      <c r="E38" s="20" t="s">
        <v>3484</v>
      </c>
      <c r="F38" s="58" t="s">
        <v>706</v>
      </c>
      <c r="G38" s="20" t="s">
        <v>346</v>
      </c>
      <c r="H38" s="34">
        <v>40960</v>
      </c>
      <c r="I38" s="34">
        <v>42058</v>
      </c>
      <c r="J38" s="57"/>
      <c r="K38" s="21">
        <v>78000000</v>
      </c>
      <c r="L38" s="20" t="s">
        <v>3483</v>
      </c>
      <c r="M38" s="21">
        <v>0</v>
      </c>
      <c r="N38" s="21">
        <v>419000</v>
      </c>
      <c r="O38" s="21">
        <v>0</v>
      </c>
      <c r="P38" s="21">
        <v>61620</v>
      </c>
      <c r="Q38" s="56" t="s">
        <v>26</v>
      </c>
      <c r="R38" s="21">
        <v>61620</v>
      </c>
      <c r="S38" s="21">
        <v>-357380</v>
      </c>
      <c r="T38" s="21">
        <v>0</v>
      </c>
      <c r="U38" s="21">
        <v>0</v>
      </c>
      <c r="V38" s="21">
        <v>0</v>
      </c>
      <c r="W38" s="21">
        <v>0</v>
      </c>
      <c r="X38" s="20" t="s">
        <v>26</v>
      </c>
      <c r="Y38" s="20" t="s">
        <v>704</v>
      </c>
      <c r="Z38" s="55" t="s">
        <v>321</v>
      </c>
      <c r="AA38" s="20" t="s">
        <v>346</v>
      </c>
    </row>
    <row r="39" spans="2:27" ht="25.5" x14ac:dyDescent="0.2">
      <c r="B39" s="14" t="s">
        <v>3488</v>
      </c>
      <c r="C39" s="24" t="s">
        <v>3485</v>
      </c>
      <c r="D39" s="16" t="s">
        <v>708</v>
      </c>
      <c r="E39" s="20" t="s">
        <v>3484</v>
      </c>
      <c r="F39" s="58" t="s">
        <v>706</v>
      </c>
      <c r="G39" s="20" t="s">
        <v>346</v>
      </c>
      <c r="H39" s="34">
        <v>40960</v>
      </c>
      <c r="I39" s="34">
        <v>42422</v>
      </c>
      <c r="J39" s="57"/>
      <c r="K39" s="21">
        <v>61000000</v>
      </c>
      <c r="L39" s="20" t="s">
        <v>3483</v>
      </c>
      <c r="M39" s="21">
        <v>0</v>
      </c>
      <c r="N39" s="21">
        <v>598000</v>
      </c>
      <c r="O39" s="21">
        <v>0</v>
      </c>
      <c r="P39" s="21">
        <v>175802</v>
      </c>
      <c r="Q39" s="56" t="s">
        <v>26</v>
      </c>
      <c r="R39" s="21">
        <v>175802</v>
      </c>
      <c r="S39" s="21">
        <v>-422198</v>
      </c>
      <c r="T39" s="21">
        <v>0</v>
      </c>
      <c r="U39" s="21">
        <v>0</v>
      </c>
      <c r="V39" s="21">
        <v>0</v>
      </c>
      <c r="W39" s="21">
        <v>0</v>
      </c>
      <c r="X39" s="20" t="s">
        <v>26</v>
      </c>
      <c r="Y39" s="20" t="s">
        <v>704</v>
      </c>
      <c r="Z39" s="55" t="s">
        <v>321</v>
      </c>
      <c r="AA39" s="20" t="s">
        <v>346</v>
      </c>
    </row>
    <row r="40" spans="2:27" ht="25.5" x14ac:dyDescent="0.2">
      <c r="B40" s="14" t="s">
        <v>3487</v>
      </c>
      <c r="C40" s="24" t="s">
        <v>3485</v>
      </c>
      <c r="D40" s="16" t="s">
        <v>708</v>
      </c>
      <c r="E40" s="20" t="s">
        <v>3484</v>
      </c>
      <c r="F40" s="58" t="s">
        <v>706</v>
      </c>
      <c r="G40" s="20" t="s">
        <v>346</v>
      </c>
      <c r="H40" s="34">
        <v>40960</v>
      </c>
      <c r="I40" s="34">
        <v>42787</v>
      </c>
      <c r="J40" s="57"/>
      <c r="K40" s="21">
        <v>45000000</v>
      </c>
      <c r="L40" s="20" t="s">
        <v>3483</v>
      </c>
      <c r="M40" s="21">
        <v>0</v>
      </c>
      <c r="N40" s="21">
        <v>643000</v>
      </c>
      <c r="O40" s="21">
        <v>0</v>
      </c>
      <c r="P40" s="21">
        <v>253350</v>
      </c>
      <c r="Q40" s="56" t="s">
        <v>26</v>
      </c>
      <c r="R40" s="21">
        <v>253350</v>
      </c>
      <c r="S40" s="21">
        <v>-389650</v>
      </c>
      <c r="T40" s="21">
        <v>0</v>
      </c>
      <c r="U40" s="21">
        <v>0</v>
      </c>
      <c r="V40" s="21">
        <v>0</v>
      </c>
      <c r="W40" s="21">
        <v>0</v>
      </c>
      <c r="X40" s="20" t="s">
        <v>26</v>
      </c>
      <c r="Y40" s="20" t="s">
        <v>704</v>
      </c>
      <c r="Z40" s="55" t="s">
        <v>321</v>
      </c>
      <c r="AA40" s="20" t="s">
        <v>346</v>
      </c>
    </row>
    <row r="41" spans="2:27" ht="25.5" x14ac:dyDescent="0.2">
      <c r="B41" s="14" t="s">
        <v>3486</v>
      </c>
      <c r="C41" s="24" t="s">
        <v>3485</v>
      </c>
      <c r="D41" s="16" t="s">
        <v>708</v>
      </c>
      <c r="E41" s="20" t="s">
        <v>3484</v>
      </c>
      <c r="F41" s="58" t="s">
        <v>706</v>
      </c>
      <c r="G41" s="20" t="s">
        <v>346</v>
      </c>
      <c r="H41" s="34">
        <v>40960</v>
      </c>
      <c r="I41" s="34">
        <v>43152</v>
      </c>
      <c r="J41" s="57"/>
      <c r="K41" s="21">
        <v>14000000</v>
      </c>
      <c r="L41" s="20" t="s">
        <v>3483</v>
      </c>
      <c r="M41" s="21">
        <v>0</v>
      </c>
      <c r="N41" s="21">
        <v>258000</v>
      </c>
      <c r="O41" s="21">
        <v>0</v>
      </c>
      <c r="P41" s="21">
        <v>119154</v>
      </c>
      <c r="Q41" s="56" t="s">
        <v>26</v>
      </c>
      <c r="R41" s="21">
        <v>119154</v>
      </c>
      <c r="S41" s="21">
        <v>-138846</v>
      </c>
      <c r="T41" s="21">
        <v>0</v>
      </c>
      <c r="U41" s="21">
        <v>0</v>
      </c>
      <c r="V41" s="21">
        <v>0</v>
      </c>
      <c r="W41" s="21">
        <v>0</v>
      </c>
      <c r="X41" s="20" t="s">
        <v>26</v>
      </c>
      <c r="Y41" s="20" t="s">
        <v>704</v>
      </c>
      <c r="Z41" s="55" t="s">
        <v>321</v>
      </c>
      <c r="AA41" s="20" t="s">
        <v>346</v>
      </c>
    </row>
    <row r="42" spans="2:27" x14ac:dyDescent="0.2">
      <c r="B42" s="11" t="s">
        <v>24</v>
      </c>
      <c r="C42" s="12" t="s">
        <v>24</v>
      </c>
      <c r="D42" s="13" t="s">
        <v>24</v>
      </c>
      <c r="E42" s="12" t="s">
        <v>24</v>
      </c>
      <c r="F42" s="12" t="s">
        <v>24</v>
      </c>
      <c r="G42" s="12" t="s">
        <v>24</v>
      </c>
      <c r="H42" s="29" t="s">
        <v>24</v>
      </c>
      <c r="I42" s="29" t="s">
        <v>24</v>
      </c>
      <c r="J42" s="12" t="s">
        <v>24</v>
      </c>
      <c r="K42" s="12" t="s">
        <v>24</v>
      </c>
      <c r="L42" s="12" t="s">
        <v>24</v>
      </c>
      <c r="M42" s="12" t="s">
        <v>24</v>
      </c>
      <c r="N42" s="12" t="s">
        <v>24</v>
      </c>
      <c r="O42" s="12" t="s">
        <v>24</v>
      </c>
      <c r="P42" s="12" t="s">
        <v>24</v>
      </c>
      <c r="Q42" s="12" t="s">
        <v>24</v>
      </c>
      <c r="R42" s="12" t="s">
        <v>24</v>
      </c>
      <c r="S42" s="12" t="s">
        <v>24</v>
      </c>
      <c r="T42" s="12" t="s">
        <v>24</v>
      </c>
      <c r="U42" s="12" t="s">
        <v>24</v>
      </c>
      <c r="V42" s="12" t="s">
        <v>24</v>
      </c>
      <c r="W42" s="12" t="s">
        <v>24</v>
      </c>
      <c r="X42" s="12" t="s">
        <v>24</v>
      </c>
      <c r="Y42" s="12" t="s">
        <v>24</v>
      </c>
      <c r="Z42" s="12" t="s">
        <v>24</v>
      </c>
      <c r="AA42" s="12" t="s">
        <v>24</v>
      </c>
    </row>
    <row r="43" spans="2:27" ht="38.25" x14ac:dyDescent="0.2">
      <c r="B43" s="54" t="s">
        <v>3482</v>
      </c>
      <c r="C43" s="24" t="s">
        <v>3481</v>
      </c>
      <c r="D43" s="53"/>
      <c r="E43" s="51"/>
      <c r="F43" s="51"/>
      <c r="G43" s="51"/>
      <c r="H43" s="59"/>
      <c r="I43" s="59"/>
      <c r="J43" s="51"/>
      <c r="K43" s="51"/>
      <c r="L43" s="51"/>
      <c r="M43" s="52">
        <f>SUM(SCDBPTASN1!M32:'SCDBPTASN1'!M42)</f>
        <v>0</v>
      </c>
      <c r="N43" s="52">
        <f>SUM(SCDBPTASN1!N32:'SCDBPTASN1'!N42)</f>
        <v>2380000</v>
      </c>
      <c r="O43" s="52">
        <f>SUM(SCDBPTASN1!O32:'SCDBPTASN1'!O42)</f>
        <v>0</v>
      </c>
      <c r="P43" s="52">
        <f>SUM(SCDBPTASN1!P32:'SCDBPTASN1'!P42)</f>
        <v>5634131</v>
      </c>
      <c r="Q43" s="51"/>
      <c r="R43" s="52">
        <f>SUM(SCDBPTASN1!R32:'SCDBPTASN1'!R42)</f>
        <v>5634131</v>
      </c>
      <c r="S43" s="52">
        <f>SUM(SCDBPTASN1!S32:'SCDBPTASN1'!S42)</f>
        <v>-17241.169999999925</v>
      </c>
      <c r="T43" s="52">
        <f>SUM(SCDBPTASN1!T32:'SCDBPTASN1'!T42)</f>
        <v>0</v>
      </c>
      <c r="U43" s="52">
        <f>SUM(SCDBPTASN1!U32:'SCDBPTASN1'!U42)</f>
        <v>0</v>
      </c>
      <c r="V43" s="52">
        <f>SUM(SCDBPTASN1!V32:'SCDBPTASN1'!V42)</f>
        <v>0</v>
      </c>
      <c r="W43" s="52">
        <f>SUM(SCDBPTASN1!W32:'SCDBPTASN1'!W42)</f>
        <v>0</v>
      </c>
      <c r="X43" s="51"/>
      <c r="Y43" s="51"/>
      <c r="Z43" s="51"/>
      <c r="AA43" s="51"/>
    </row>
    <row r="44" spans="2:27" x14ac:dyDescent="0.2">
      <c r="B44" s="11" t="s">
        <v>24</v>
      </c>
      <c r="C44" s="12" t="s">
        <v>24</v>
      </c>
      <c r="D44" s="13" t="s">
        <v>24</v>
      </c>
      <c r="E44" s="12" t="s">
        <v>24</v>
      </c>
      <c r="F44" s="12" t="s">
        <v>24</v>
      </c>
      <c r="G44" s="12" t="s">
        <v>24</v>
      </c>
      <c r="H44" s="29" t="s">
        <v>24</v>
      </c>
      <c r="I44" s="29" t="s">
        <v>24</v>
      </c>
      <c r="J44" s="12" t="s">
        <v>24</v>
      </c>
      <c r="K44" s="12" t="s">
        <v>24</v>
      </c>
      <c r="L44" s="12" t="s">
        <v>24</v>
      </c>
      <c r="M44" s="12" t="s">
        <v>24</v>
      </c>
      <c r="N44" s="12" t="s">
        <v>24</v>
      </c>
      <c r="O44" s="12" t="s">
        <v>24</v>
      </c>
      <c r="P44" s="12" t="s">
        <v>24</v>
      </c>
      <c r="Q44" s="12" t="s">
        <v>24</v>
      </c>
      <c r="R44" s="12" t="s">
        <v>24</v>
      </c>
      <c r="S44" s="12" t="s">
        <v>24</v>
      </c>
      <c r="T44" s="12" t="s">
        <v>24</v>
      </c>
      <c r="U44" s="12" t="s">
        <v>24</v>
      </c>
      <c r="V44" s="12" t="s">
        <v>24</v>
      </c>
      <c r="W44" s="12" t="s">
        <v>24</v>
      </c>
      <c r="X44" s="12" t="s">
        <v>24</v>
      </c>
      <c r="Y44" s="12" t="s">
        <v>24</v>
      </c>
      <c r="Z44" s="12" t="s">
        <v>24</v>
      </c>
      <c r="AA44" s="12" t="s">
        <v>24</v>
      </c>
    </row>
    <row r="45" spans="2:27" x14ac:dyDescent="0.2">
      <c r="B45" s="14" t="s">
        <v>3480</v>
      </c>
      <c r="C45" s="24" t="s">
        <v>3395</v>
      </c>
      <c r="D45" s="16" t="s">
        <v>738</v>
      </c>
      <c r="E45" s="20" t="s">
        <v>737</v>
      </c>
      <c r="F45" s="58" t="s">
        <v>3164</v>
      </c>
      <c r="G45" s="20" t="s">
        <v>3441</v>
      </c>
      <c r="H45" s="34">
        <v>39757</v>
      </c>
      <c r="I45" s="34">
        <v>43409</v>
      </c>
      <c r="J45" s="57">
        <v>20597.32</v>
      </c>
      <c r="K45" s="21">
        <v>20000000</v>
      </c>
      <c r="L45" s="20" t="s">
        <v>3479</v>
      </c>
      <c r="M45" s="21">
        <v>5050000</v>
      </c>
      <c r="N45" s="21">
        <v>0</v>
      </c>
      <c r="O45" s="21">
        <v>0</v>
      </c>
      <c r="P45" s="21">
        <v>3152801.99</v>
      </c>
      <c r="Q45" s="56" t="s">
        <v>26</v>
      </c>
      <c r="R45" s="21">
        <v>3152801.99</v>
      </c>
      <c r="S45" s="21">
        <v>-1654166.22</v>
      </c>
      <c r="T45" s="21">
        <v>0</v>
      </c>
      <c r="U45" s="21">
        <v>0</v>
      </c>
      <c r="V45" s="21">
        <v>0</v>
      </c>
      <c r="W45" s="21">
        <v>0</v>
      </c>
      <c r="X45" s="20" t="s">
        <v>26</v>
      </c>
      <c r="Y45" s="20" t="s">
        <v>735</v>
      </c>
      <c r="Z45" s="55" t="s">
        <v>531</v>
      </c>
      <c r="AA45" s="20" t="s">
        <v>26</v>
      </c>
    </row>
    <row r="46" spans="2:27" x14ac:dyDescent="0.2">
      <c r="B46" s="14" t="s">
        <v>3478</v>
      </c>
      <c r="C46" s="24" t="s">
        <v>3395</v>
      </c>
      <c r="D46" s="16" t="s">
        <v>738</v>
      </c>
      <c r="E46" s="20" t="s">
        <v>737</v>
      </c>
      <c r="F46" s="58" t="s">
        <v>3164</v>
      </c>
      <c r="G46" s="20" t="s">
        <v>575</v>
      </c>
      <c r="H46" s="34">
        <v>39784</v>
      </c>
      <c r="I46" s="34">
        <v>43437</v>
      </c>
      <c r="J46" s="57">
        <v>23634.52</v>
      </c>
      <c r="K46" s="21">
        <v>20000003.510000002</v>
      </c>
      <c r="L46" s="20" t="s">
        <v>3477</v>
      </c>
      <c r="M46" s="21">
        <v>6720000</v>
      </c>
      <c r="N46" s="21">
        <v>0</v>
      </c>
      <c r="O46" s="21">
        <v>0</v>
      </c>
      <c r="P46" s="21">
        <v>2705668.48</v>
      </c>
      <c r="Q46" s="56" t="s">
        <v>26</v>
      </c>
      <c r="R46" s="21">
        <v>2705668.48</v>
      </c>
      <c r="S46" s="21">
        <v>-1706017.84</v>
      </c>
      <c r="T46" s="21">
        <v>0</v>
      </c>
      <c r="U46" s="21">
        <v>0</v>
      </c>
      <c r="V46" s="21">
        <v>0</v>
      </c>
      <c r="W46" s="21">
        <v>0</v>
      </c>
      <c r="X46" s="20" t="s">
        <v>26</v>
      </c>
      <c r="Y46" s="20" t="s">
        <v>735</v>
      </c>
      <c r="Z46" s="55" t="s">
        <v>531</v>
      </c>
      <c r="AA46" s="20" t="s">
        <v>26</v>
      </c>
    </row>
    <row r="47" spans="2:27" x14ac:dyDescent="0.2">
      <c r="B47" s="14" t="s">
        <v>3476</v>
      </c>
      <c r="C47" s="24" t="s">
        <v>3395</v>
      </c>
      <c r="D47" s="16" t="s">
        <v>738</v>
      </c>
      <c r="E47" s="20" t="s">
        <v>737</v>
      </c>
      <c r="F47" s="58" t="s">
        <v>3164</v>
      </c>
      <c r="G47" s="20" t="s">
        <v>575</v>
      </c>
      <c r="H47" s="34">
        <v>39791</v>
      </c>
      <c r="I47" s="34">
        <v>43444</v>
      </c>
      <c r="J47" s="57">
        <v>22108.240000000002</v>
      </c>
      <c r="K47" s="21">
        <v>19999998.23</v>
      </c>
      <c r="L47" s="20" t="s">
        <v>3475</v>
      </c>
      <c r="M47" s="21">
        <v>6616000</v>
      </c>
      <c r="N47" s="21">
        <v>0</v>
      </c>
      <c r="O47" s="21">
        <v>0</v>
      </c>
      <c r="P47" s="21">
        <v>2937245.74</v>
      </c>
      <c r="Q47" s="56" t="s">
        <v>26</v>
      </c>
      <c r="R47" s="21">
        <v>2937245.74</v>
      </c>
      <c r="S47" s="21">
        <v>-1679710.54</v>
      </c>
      <c r="T47" s="21">
        <v>0</v>
      </c>
      <c r="U47" s="21">
        <v>0</v>
      </c>
      <c r="V47" s="21">
        <v>0</v>
      </c>
      <c r="W47" s="21">
        <v>0</v>
      </c>
      <c r="X47" s="20" t="s">
        <v>26</v>
      </c>
      <c r="Y47" s="20" t="s">
        <v>735</v>
      </c>
      <c r="Z47" s="55" t="s">
        <v>531</v>
      </c>
      <c r="AA47" s="20" t="s">
        <v>26</v>
      </c>
    </row>
    <row r="48" spans="2:27" x14ac:dyDescent="0.2">
      <c r="B48" s="14" t="s">
        <v>3474</v>
      </c>
      <c r="C48" s="24" t="s">
        <v>3395</v>
      </c>
      <c r="D48" s="16" t="s">
        <v>738</v>
      </c>
      <c r="E48" s="20" t="s">
        <v>737</v>
      </c>
      <c r="F48" s="58" t="s">
        <v>3164</v>
      </c>
      <c r="G48" s="20" t="s">
        <v>575</v>
      </c>
      <c r="H48" s="34">
        <v>39797</v>
      </c>
      <c r="I48" s="34">
        <v>43448</v>
      </c>
      <c r="J48" s="57">
        <v>22988.51</v>
      </c>
      <c r="K48" s="21">
        <v>20000003.699999999</v>
      </c>
      <c r="L48" s="20" t="s">
        <v>3473</v>
      </c>
      <c r="M48" s="21">
        <v>6558000</v>
      </c>
      <c r="N48" s="21">
        <v>0</v>
      </c>
      <c r="O48" s="21">
        <v>0</v>
      </c>
      <c r="P48" s="21">
        <v>2806744.52</v>
      </c>
      <c r="Q48" s="56" t="s">
        <v>26</v>
      </c>
      <c r="R48" s="21">
        <v>2806744.52</v>
      </c>
      <c r="S48" s="21">
        <v>-1696545.04</v>
      </c>
      <c r="T48" s="21">
        <v>0</v>
      </c>
      <c r="U48" s="21">
        <v>0</v>
      </c>
      <c r="V48" s="21">
        <v>0</v>
      </c>
      <c r="W48" s="21">
        <v>0</v>
      </c>
      <c r="X48" s="20" t="s">
        <v>26</v>
      </c>
      <c r="Y48" s="20" t="s">
        <v>735</v>
      </c>
      <c r="Z48" s="55" t="s">
        <v>531</v>
      </c>
      <c r="AA48" s="20" t="s">
        <v>26</v>
      </c>
    </row>
    <row r="49" spans="2:27" x14ac:dyDescent="0.2">
      <c r="B49" s="14" t="s">
        <v>3472</v>
      </c>
      <c r="C49" s="24" t="s">
        <v>3395</v>
      </c>
      <c r="D49" s="16" t="s">
        <v>738</v>
      </c>
      <c r="E49" s="20" t="s">
        <v>737</v>
      </c>
      <c r="F49" s="58" t="s">
        <v>3164</v>
      </c>
      <c r="G49" s="20" t="s">
        <v>575</v>
      </c>
      <c r="H49" s="34">
        <v>39805</v>
      </c>
      <c r="I49" s="34">
        <v>43455</v>
      </c>
      <c r="J49" s="57">
        <v>22897.7</v>
      </c>
      <c r="K49" s="21">
        <v>19999996.07</v>
      </c>
      <c r="L49" s="20" t="s">
        <v>3471</v>
      </c>
      <c r="M49" s="21">
        <v>6690000</v>
      </c>
      <c r="N49" s="21">
        <v>0</v>
      </c>
      <c r="O49" s="21">
        <v>0</v>
      </c>
      <c r="P49" s="21">
        <v>2827793.44</v>
      </c>
      <c r="Q49" s="56" t="s">
        <v>26</v>
      </c>
      <c r="R49" s="21">
        <v>2827793.44</v>
      </c>
      <c r="S49" s="21">
        <v>-1693358.34</v>
      </c>
      <c r="T49" s="21">
        <v>0</v>
      </c>
      <c r="U49" s="21">
        <v>0</v>
      </c>
      <c r="V49" s="21">
        <v>0</v>
      </c>
      <c r="W49" s="21">
        <v>0</v>
      </c>
      <c r="X49" s="20" t="s">
        <v>26</v>
      </c>
      <c r="Y49" s="20" t="s">
        <v>735</v>
      </c>
      <c r="Z49" s="55" t="s">
        <v>531</v>
      </c>
      <c r="AA49" s="20" t="s">
        <v>26</v>
      </c>
    </row>
    <row r="50" spans="2:27" x14ac:dyDescent="0.2">
      <c r="B50" s="14" t="s">
        <v>3470</v>
      </c>
      <c r="C50" s="24" t="s">
        <v>3395</v>
      </c>
      <c r="D50" s="16" t="s">
        <v>738</v>
      </c>
      <c r="E50" s="20" t="s">
        <v>737</v>
      </c>
      <c r="F50" s="58" t="s">
        <v>3164</v>
      </c>
      <c r="G50" s="20" t="s">
        <v>575</v>
      </c>
      <c r="H50" s="34">
        <v>39819</v>
      </c>
      <c r="I50" s="34">
        <v>43472</v>
      </c>
      <c r="J50" s="57">
        <v>16137.71</v>
      </c>
      <c r="K50" s="21">
        <v>15000001.449999999</v>
      </c>
      <c r="L50" s="20" t="s">
        <v>3469</v>
      </c>
      <c r="M50" s="21">
        <v>4596000</v>
      </c>
      <c r="N50" s="21">
        <v>0</v>
      </c>
      <c r="O50" s="21">
        <v>0</v>
      </c>
      <c r="P50" s="21">
        <v>2298682.7200000002</v>
      </c>
      <c r="Q50" s="56" t="s">
        <v>26</v>
      </c>
      <c r="R50" s="21">
        <v>2298682.7200000002</v>
      </c>
      <c r="S50" s="21">
        <v>-1244189.79</v>
      </c>
      <c r="T50" s="21">
        <v>0</v>
      </c>
      <c r="U50" s="21">
        <v>0</v>
      </c>
      <c r="V50" s="21">
        <v>0</v>
      </c>
      <c r="W50" s="21">
        <v>0</v>
      </c>
      <c r="X50" s="20" t="s">
        <v>26</v>
      </c>
      <c r="Y50" s="20" t="s">
        <v>735</v>
      </c>
      <c r="Z50" s="55" t="s">
        <v>531</v>
      </c>
      <c r="AA50" s="20" t="s">
        <v>26</v>
      </c>
    </row>
    <row r="51" spans="2:27" x14ac:dyDescent="0.2">
      <c r="B51" s="14" t="s">
        <v>3468</v>
      </c>
      <c r="C51" s="24" t="s">
        <v>3395</v>
      </c>
      <c r="D51" s="16" t="s">
        <v>738</v>
      </c>
      <c r="E51" s="20" t="s">
        <v>737</v>
      </c>
      <c r="F51" s="58" t="s">
        <v>3164</v>
      </c>
      <c r="G51" s="20" t="s">
        <v>361</v>
      </c>
      <c r="H51" s="34">
        <v>39948</v>
      </c>
      <c r="I51" s="34">
        <v>43600</v>
      </c>
      <c r="J51" s="57">
        <v>22618.04</v>
      </c>
      <c r="K51" s="21">
        <v>20000001.870000001</v>
      </c>
      <c r="L51" s="20" t="s">
        <v>3467</v>
      </c>
      <c r="M51" s="21">
        <v>5443999.9100000001</v>
      </c>
      <c r="N51" s="21">
        <v>0</v>
      </c>
      <c r="O51" s="21">
        <v>0</v>
      </c>
      <c r="P51" s="21">
        <v>3029466.28</v>
      </c>
      <c r="Q51" s="56" t="s">
        <v>26</v>
      </c>
      <c r="R51" s="21">
        <v>3029466.28</v>
      </c>
      <c r="S51" s="21">
        <v>-1662034.48</v>
      </c>
      <c r="T51" s="21">
        <v>0</v>
      </c>
      <c r="U51" s="21">
        <v>0</v>
      </c>
      <c r="V51" s="21">
        <v>0</v>
      </c>
      <c r="W51" s="21">
        <v>0</v>
      </c>
      <c r="X51" s="20" t="s">
        <v>26</v>
      </c>
      <c r="Y51" s="20" t="s">
        <v>735</v>
      </c>
      <c r="Z51" s="55" t="s">
        <v>531</v>
      </c>
      <c r="AA51" s="20" t="s">
        <v>26</v>
      </c>
    </row>
    <row r="52" spans="2:27" x14ac:dyDescent="0.2">
      <c r="B52" s="14" t="s">
        <v>3466</v>
      </c>
      <c r="C52" s="24" t="s">
        <v>3395</v>
      </c>
      <c r="D52" s="16" t="s">
        <v>738</v>
      </c>
      <c r="E52" s="20" t="s">
        <v>737</v>
      </c>
      <c r="F52" s="58" t="s">
        <v>3164</v>
      </c>
      <c r="G52" s="20" t="s">
        <v>430</v>
      </c>
      <c r="H52" s="34">
        <v>40303</v>
      </c>
      <c r="I52" s="34">
        <v>43956</v>
      </c>
      <c r="J52" s="57">
        <v>25799.79</v>
      </c>
      <c r="K52" s="21">
        <v>30000000</v>
      </c>
      <c r="L52" s="20" t="s">
        <v>3465</v>
      </c>
      <c r="M52" s="21">
        <v>7140000</v>
      </c>
      <c r="N52" s="21">
        <v>0</v>
      </c>
      <c r="O52" s="21">
        <v>0</v>
      </c>
      <c r="P52" s="21">
        <v>6604140</v>
      </c>
      <c r="Q52" s="56" t="s">
        <v>26</v>
      </c>
      <c r="R52" s="21">
        <v>6604140</v>
      </c>
      <c r="S52" s="21">
        <v>-2086735.35</v>
      </c>
      <c r="T52" s="21">
        <v>0</v>
      </c>
      <c r="U52" s="21">
        <v>0</v>
      </c>
      <c r="V52" s="21">
        <v>0</v>
      </c>
      <c r="W52" s="21">
        <v>0</v>
      </c>
      <c r="X52" s="20" t="s">
        <v>26</v>
      </c>
      <c r="Y52" s="20" t="s">
        <v>735</v>
      </c>
      <c r="Z52" s="55" t="s">
        <v>531</v>
      </c>
      <c r="AA52" s="20" t="s">
        <v>26</v>
      </c>
    </row>
    <row r="53" spans="2:27" x14ac:dyDescent="0.2">
      <c r="B53" s="14" t="s">
        <v>3464</v>
      </c>
      <c r="C53" s="24" t="s">
        <v>3395</v>
      </c>
      <c r="D53" s="16" t="s">
        <v>738</v>
      </c>
      <c r="E53" s="20" t="s">
        <v>737</v>
      </c>
      <c r="F53" s="58" t="s">
        <v>3164</v>
      </c>
      <c r="G53" s="20" t="s">
        <v>430</v>
      </c>
      <c r="H53" s="34">
        <v>40337</v>
      </c>
      <c r="I53" s="34">
        <v>43990</v>
      </c>
      <c r="J53" s="57">
        <v>28449.5</v>
      </c>
      <c r="K53" s="21">
        <v>30000000</v>
      </c>
      <c r="L53" s="20" t="s">
        <v>3463</v>
      </c>
      <c r="M53" s="21">
        <v>8640000</v>
      </c>
      <c r="N53" s="21">
        <v>0</v>
      </c>
      <c r="O53" s="21">
        <v>0</v>
      </c>
      <c r="P53" s="21">
        <v>6054618</v>
      </c>
      <c r="Q53" s="56" t="s">
        <v>26</v>
      </c>
      <c r="R53" s="21">
        <v>6054618</v>
      </c>
      <c r="S53" s="21">
        <v>-2204754.48</v>
      </c>
      <c r="T53" s="21">
        <v>0</v>
      </c>
      <c r="U53" s="21">
        <v>0</v>
      </c>
      <c r="V53" s="21">
        <v>0</v>
      </c>
      <c r="W53" s="21">
        <v>0</v>
      </c>
      <c r="X53" s="20" t="s">
        <v>26</v>
      </c>
      <c r="Y53" s="20" t="s">
        <v>735</v>
      </c>
      <c r="Z53" s="55" t="s">
        <v>531</v>
      </c>
      <c r="AA53" s="20" t="s">
        <v>26</v>
      </c>
    </row>
    <row r="54" spans="2:27" x14ac:dyDescent="0.2">
      <c r="B54" s="14" t="s">
        <v>3462</v>
      </c>
      <c r="C54" s="24" t="s">
        <v>3395</v>
      </c>
      <c r="D54" s="16" t="s">
        <v>738</v>
      </c>
      <c r="E54" s="20" t="s">
        <v>737</v>
      </c>
      <c r="F54" s="58" t="s">
        <v>3164</v>
      </c>
      <c r="G54" s="20" t="s">
        <v>346</v>
      </c>
      <c r="H54" s="34">
        <v>40344</v>
      </c>
      <c r="I54" s="34">
        <v>43997</v>
      </c>
      <c r="J54" s="57">
        <v>27201.02</v>
      </c>
      <c r="K54" s="21">
        <v>30000000</v>
      </c>
      <c r="L54" s="20" t="s">
        <v>3461</v>
      </c>
      <c r="M54" s="21">
        <v>8114880.2999999998</v>
      </c>
      <c r="N54" s="21">
        <v>0</v>
      </c>
      <c r="O54" s="21">
        <v>0</v>
      </c>
      <c r="P54" s="21">
        <v>6328110</v>
      </c>
      <c r="Q54" s="56" t="s">
        <v>26</v>
      </c>
      <c r="R54" s="21">
        <v>6328110</v>
      </c>
      <c r="S54" s="21">
        <v>-2141982.44</v>
      </c>
      <c r="T54" s="21">
        <v>0</v>
      </c>
      <c r="U54" s="21">
        <v>0</v>
      </c>
      <c r="V54" s="21">
        <v>0</v>
      </c>
      <c r="W54" s="21">
        <v>0</v>
      </c>
      <c r="X54" s="20" t="s">
        <v>26</v>
      </c>
      <c r="Y54" s="20" t="s">
        <v>735</v>
      </c>
      <c r="Z54" s="55" t="s">
        <v>531</v>
      </c>
      <c r="AA54" s="20" t="s">
        <v>26</v>
      </c>
    </row>
    <row r="55" spans="2:27" x14ac:dyDescent="0.2">
      <c r="B55" s="14" t="s">
        <v>3460</v>
      </c>
      <c r="C55" s="24" t="s">
        <v>3395</v>
      </c>
      <c r="D55" s="16" t="s">
        <v>738</v>
      </c>
      <c r="E55" s="20" t="s">
        <v>737</v>
      </c>
      <c r="F55" s="58" t="s">
        <v>3164</v>
      </c>
      <c r="G55" s="20" t="s">
        <v>575</v>
      </c>
      <c r="H55" s="34">
        <v>40351</v>
      </c>
      <c r="I55" s="34">
        <v>44004</v>
      </c>
      <c r="J55" s="57">
        <v>26961.45</v>
      </c>
      <c r="K55" s="21">
        <v>30000000</v>
      </c>
      <c r="L55" s="20" t="s">
        <v>3459</v>
      </c>
      <c r="M55" s="21">
        <v>7995000</v>
      </c>
      <c r="N55" s="21">
        <v>0</v>
      </c>
      <c r="O55" s="21">
        <v>0</v>
      </c>
      <c r="P55" s="21">
        <v>6390285</v>
      </c>
      <c r="Q55" s="56" t="s">
        <v>26</v>
      </c>
      <c r="R55" s="21">
        <v>6390285</v>
      </c>
      <c r="S55" s="21">
        <v>-2126465.54</v>
      </c>
      <c r="T55" s="21">
        <v>0</v>
      </c>
      <c r="U55" s="21">
        <v>0</v>
      </c>
      <c r="V55" s="21">
        <v>0</v>
      </c>
      <c r="W55" s="21">
        <v>0</v>
      </c>
      <c r="X55" s="20" t="s">
        <v>26</v>
      </c>
      <c r="Y55" s="20" t="s">
        <v>735</v>
      </c>
      <c r="Z55" s="55" t="s">
        <v>531</v>
      </c>
      <c r="AA55" s="20" t="s">
        <v>26</v>
      </c>
    </row>
    <row r="56" spans="2:27" x14ac:dyDescent="0.2">
      <c r="B56" s="14" t="s">
        <v>3458</v>
      </c>
      <c r="C56" s="24" t="s">
        <v>3395</v>
      </c>
      <c r="D56" s="16" t="s">
        <v>738</v>
      </c>
      <c r="E56" s="20" t="s">
        <v>737</v>
      </c>
      <c r="F56" s="58" t="s">
        <v>3164</v>
      </c>
      <c r="G56" s="20" t="s">
        <v>575</v>
      </c>
      <c r="H56" s="34">
        <v>40358</v>
      </c>
      <c r="I56" s="34">
        <v>44011</v>
      </c>
      <c r="J56" s="57">
        <v>28708.13</v>
      </c>
      <c r="K56" s="21">
        <v>30000000</v>
      </c>
      <c r="L56" s="20" t="s">
        <v>3457</v>
      </c>
      <c r="M56" s="21">
        <v>9015000</v>
      </c>
      <c r="N56" s="21">
        <v>0</v>
      </c>
      <c r="O56" s="21">
        <v>0</v>
      </c>
      <c r="P56" s="21">
        <v>6030246</v>
      </c>
      <c r="Q56" s="56" t="s">
        <v>26</v>
      </c>
      <c r="R56" s="21">
        <v>6030246</v>
      </c>
      <c r="S56" s="21">
        <v>-2207784.9300000002</v>
      </c>
      <c r="T56" s="21">
        <v>0</v>
      </c>
      <c r="U56" s="21">
        <v>0</v>
      </c>
      <c r="V56" s="21">
        <v>0</v>
      </c>
      <c r="W56" s="21">
        <v>0</v>
      </c>
      <c r="X56" s="20" t="s">
        <v>26</v>
      </c>
      <c r="Y56" s="20" t="s">
        <v>735</v>
      </c>
      <c r="Z56" s="55" t="s">
        <v>531</v>
      </c>
      <c r="AA56" s="20" t="s">
        <v>26</v>
      </c>
    </row>
    <row r="57" spans="2:27" x14ac:dyDescent="0.2">
      <c r="B57" s="14" t="s">
        <v>3456</v>
      </c>
      <c r="C57" s="24" t="s">
        <v>3395</v>
      </c>
      <c r="D57" s="16" t="s">
        <v>738</v>
      </c>
      <c r="E57" s="20" t="s">
        <v>737</v>
      </c>
      <c r="F57" s="58" t="s">
        <v>3164</v>
      </c>
      <c r="G57" s="20" t="s">
        <v>346</v>
      </c>
      <c r="H57" s="34">
        <v>40421</v>
      </c>
      <c r="I57" s="34">
        <v>44074</v>
      </c>
      <c r="J57" s="57">
        <v>28684.25</v>
      </c>
      <c r="K57" s="21">
        <v>30000000</v>
      </c>
      <c r="L57" s="20" t="s">
        <v>3455</v>
      </c>
      <c r="M57" s="21">
        <v>1295000</v>
      </c>
      <c r="N57" s="21">
        <v>1036000</v>
      </c>
      <c r="O57" s="21">
        <v>0</v>
      </c>
      <c r="P57" s="21">
        <v>-1631778</v>
      </c>
      <c r="Q57" s="56" t="s">
        <v>26</v>
      </c>
      <c r="R57" s="21">
        <v>-1631778</v>
      </c>
      <c r="S57" s="21">
        <v>-2439843.73</v>
      </c>
      <c r="T57" s="21">
        <v>0</v>
      </c>
      <c r="U57" s="21">
        <v>0</v>
      </c>
      <c r="V57" s="21">
        <v>0</v>
      </c>
      <c r="W57" s="21">
        <v>0</v>
      </c>
      <c r="X57" s="20" t="s">
        <v>26</v>
      </c>
      <c r="Y57" s="20" t="s">
        <v>735</v>
      </c>
      <c r="Z57" s="55" t="s">
        <v>531</v>
      </c>
      <c r="AA57" s="20" t="s">
        <v>26</v>
      </c>
    </row>
    <row r="58" spans="2:27" x14ac:dyDescent="0.2">
      <c r="B58" s="14" t="s">
        <v>3454</v>
      </c>
      <c r="C58" s="24" t="s">
        <v>3395</v>
      </c>
      <c r="D58" s="16" t="s">
        <v>738</v>
      </c>
      <c r="E58" s="20" t="s">
        <v>737</v>
      </c>
      <c r="F58" s="58" t="s">
        <v>3164</v>
      </c>
      <c r="G58" s="20" t="s">
        <v>575</v>
      </c>
      <c r="H58" s="34">
        <v>40442</v>
      </c>
      <c r="I58" s="34">
        <v>44095</v>
      </c>
      <c r="J58" s="57">
        <v>26223.78</v>
      </c>
      <c r="K58" s="21">
        <v>30000000</v>
      </c>
      <c r="L58" s="20" t="s">
        <v>3453</v>
      </c>
      <c r="M58" s="21">
        <v>1183705</v>
      </c>
      <c r="N58" s="21">
        <v>946964</v>
      </c>
      <c r="O58" s="21">
        <v>0</v>
      </c>
      <c r="P58" s="21">
        <v>-407616</v>
      </c>
      <c r="Q58" s="56" t="s">
        <v>26</v>
      </c>
      <c r="R58" s="21">
        <v>-407616</v>
      </c>
      <c r="S58" s="21">
        <v>-2292050.38</v>
      </c>
      <c r="T58" s="21">
        <v>0</v>
      </c>
      <c r="U58" s="21">
        <v>0</v>
      </c>
      <c r="V58" s="21">
        <v>0</v>
      </c>
      <c r="W58" s="21">
        <v>0</v>
      </c>
      <c r="X58" s="20" t="s">
        <v>26</v>
      </c>
      <c r="Y58" s="20" t="s">
        <v>735</v>
      </c>
      <c r="Z58" s="55" t="s">
        <v>531</v>
      </c>
      <c r="AA58" s="20" t="s">
        <v>26</v>
      </c>
    </row>
    <row r="59" spans="2:27" x14ac:dyDescent="0.2">
      <c r="B59" s="14" t="s">
        <v>3452</v>
      </c>
      <c r="C59" s="24" t="s">
        <v>3395</v>
      </c>
      <c r="D59" s="16" t="s">
        <v>738</v>
      </c>
      <c r="E59" s="20" t="s">
        <v>737</v>
      </c>
      <c r="F59" s="58" t="s">
        <v>3164</v>
      </c>
      <c r="G59" s="20" t="s">
        <v>490</v>
      </c>
      <c r="H59" s="34">
        <v>40463</v>
      </c>
      <c r="I59" s="34">
        <v>44116</v>
      </c>
      <c r="J59" s="57">
        <v>23209</v>
      </c>
      <c r="K59" s="21">
        <v>27000190.149999999</v>
      </c>
      <c r="L59" s="20" t="s">
        <v>3451</v>
      </c>
      <c r="M59" s="21">
        <v>874808</v>
      </c>
      <c r="N59" s="21">
        <v>874808</v>
      </c>
      <c r="O59" s="21">
        <v>0</v>
      </c>
      <c r="P59" s="21">
        <v>-635581.78</v>
      </c>
      <c r="Q59" s="56" t="s">
        <v>26</v>
      </c>
      <c r="R59" s="21">
        <v>-635581.78</v>
      </c>
      <c r="S59" s="21">
        <v>-2048218.73</v>
      </c>
      <c r="T59" s="21">
        <v>0</v>
      </c>
      <c r="U59" s="21">
        <v>0</v>
      </c>
      <c r="V59" s="21">
        <v>0</v>
      </c>
      <c r="W59" s="21">
        <v>0</v>
      </c>
      <c r="X59" s="20" t="s">
        <v>26</v>
      </c>
      <c r="Y59" s="20" t="s">
        <v>735</v>
      </c>
      <c r="Z59" s="55" t="s">
        <v>531</v>
      </c>
      <c r="AA59" s="20" t="s">
        <v>26</v>
      </c>
    </row>
    <row r="60" spans="2:27" x14ac:dyDescent="0.2">
      <c r="B60" s="14" t="s">
        <v>3450</v>
      </c>
      <c r="C60" s="24" t="s">
        <v>3395</v>
      </c>
      <c r="D60" s="16" t="s">
        <v>738</v>
      </c>
      <c r="E60" s="20" t="s">
        <v>737</v>
      </c>
      <c r="F60" s="58" t="s">
        <v>3164</v>
      </c>
      <c r="G60" s="20" t="s">
        <v>430</v>
      </c>
      <c r="H60" s="34">
        <v>40465</v>
      </c>
      <c r="I60" s="34">
        <v>44118</v>
      </c>
      <c r="J60" s="57">
        <v>53953.599999999999</v>
      </c>
      <c r="K60" s="21">
        <v>63102507</v>
      </c>
      <c r="L60" s="20" t="s">
        <v>3449</v>
      </c>
      <c r="M60" s="21">
        <v>2020542.28</v>
      </c>
      <c r="N60" s="21">
        <v>2020542.28</v>
      </c>
      <c r="O60" s="21">
        <v>0</v>
      </c>
      <c r="P60" s="21">
        <v>-1225475.93</v>
      </c>
      <c r="Q60" s="56" t="s">
        <v>26</v>
      </c>
      <c r="R60" s="21">
        <v>-1225475.93</v>
      </c>
      <c r="S60" s="21">
        <v>-4763813.63</v>
      </c>
      <c r="T60" s="21">
        <v>0</v>
      </c>
      <c r="U60" s="21">
        <v>0</v>
      </c>
      <c r="V60" s="21">
        <v>0</v>
      </c>
      <c r="W60" s="21">
        <v>0</v>
      </c>
      <c r="X60" s="20" t="s">
        <v>26</v>
      </c>
      <c r="Y60" s="20" t="s">
        <v>735</v>
      </c>
      <c r="Z60" s="55" t="s">
        <v>531</v>
      </c>
      <c r="AA60" s="20" t="s">
        <v>26</v>
      </c>
    </row>
    <row r="61" spans="2:27" x14ac:dyDescent="0.2">
      <c r="B61" s="14" t="s">
        <v>3448</v>
      </c>
      <c r="C61" s="24" t="s">
        <v>3395</v>
      </c>
      <c r="D61" s="16" t="s">
        <v>738</v>
      </c>
      <c r="E61" s="20" t="s">
        <v>737</v>
      </c>
      <c r="F61" s="58" t="s">
        <v>3164</v>
      </c>
      <c r="G61" s="20" t="s">
        <v>430</v>
      </c>
      <c r="H61" s="34">
        <v>40465</v>
      </c>
      <c r="I61" s="34">
        <v>44118</v>
      </c>
      <c r="J61" s="57">
        <v>42516.959999999999</v>
      </c>
      <c r="K61" s="21">
        <v>49854117</v>
      </c>
      <c r="L61" s="20" t="s">
        <v>3447</v>
      </c>
      <c r="M61" s="21">
        <v>1600317.16</v>
      </c>
      <c r="N61" s="21">
        <v>1600317.16</v>
      </c>
      <c r="O61" s="21">
        <v>0</v>
      </c>
      <c r="P61" s="21">
        <v>-972698.69</v>
      </c>
      <c r="Q61" s="56" t="s">
        <v>26</v>
      </c>
      <c r="R61" s="21">
        <v>-972698.69</v>
      </c>
      <c r="S61" s="21">
        <v>-3759425.98</v>
      </c>
      <c r="T61" s="21">
        <v>0</v>
      </c>
      <c r="U61" s="21">
        <v>0</v>
      </c>
      <c r="V61" s="21">
        <v>0</v>
      </c>
      <c r="W61" s="21">
        <v>0</v>
      </c>
      <c r="X61" s="20" t="s">
        <v>26</v>
      </c>
      <c r="Y61" s="20" t="s">
        <v>735</v>
      </c>
      <c r="Z61" s="55" t="s">
        <v>531</v>
      </c>
      <c r="AA61" s="20" t="s">
        <v>26</v>
      </c>
    </row>
    <row r="62" spans="2:27" x14ac:dyDescent="0.2">
      <c r="B62" s="14" t="s">
        <v>3446</v>
      </c>
      <c r="C62" s="24" t="s">
        <v>3395</v>
      </c>
      <c r="D62" s="16" t="s">
        <v>738</v>
      </c>
      <c r="E62" s="20" t="s">
        <v>737</v>
      </c>
      <c r="F62" s="58" t="s">
        <v>3164</v>
      </c>
      <c r="G62" s="20" t="s">
        <v>365</v>
      </c>
      <c r="H62" s="34">
        <v>40470</v>
      </c>
      <c r="I62" s="34">
        <v>44123</v>
      </c>
      <c r="J62" s="57">
        <v>50071.18</v>
      </c>
      <c r="K62" s="21">
        <v>58733500</v>
      </c>
      <c r="L62" s="20" t="s">
        <v>3445</v>
      </c>
      <c r="M62" s="21">
        <v>1855978.6</v>
      </c>
      <c r="N62" s="21">
        <v>1855978.6</v>
      </c>
      <c r="O62" s="21">
        <v>0</v>
      </c>
      <c r="P62" s="21">
        <v>-900842.68</v>
      </c>
      <c r="Q62" s="56" t="s">
        <v>26</v>
      </c>
      <c r="R62" s="21">
        <v>-900842.68</v>
      </c>
      <c r="S62" s="21">
        <v>-4417663.79</v>
      </c>
      <c r="T62" s="21">
        <v>0</v>
      </c>
      <c r="U62" s="21">
        <v>0</v>
      </c>
      <c r="V62" s="21">
        <v>0</v>
      </c>
      <c r="W62" s="21">
        <v>0</v>
      </c>
      <c r="X62" s="20" t="s">
        <v>26</v>
      </c>
      <c r="Y62" s="20" t="s">
        <v>735</v>
      </c>
      <c r="Z62" s="55" t="s">
        <v>531</v>
      </c>
      <c r="AA62" s="20" t="s">
        <v>26</v>
      </c>
    </row>
    <row r="63" spans="2:27" x14ac:dyDescent="0.2">
      <c r="B63" s="14" t="s">
        <v>3444</v>
      </c>
      <c r="C63" s="24" t="s">
        <v>3395</v>
      </c>
      <c r="D63" s="16" t="s">
        <v>738</v>
      </c>
      <c r="E63" s="20" t="s">
        <v>737</v>
      </c>
      <c r="F63" s="58" t="s">
        <v>3164</v>
      </c>
      <c r="G63" s="20" t="s">
        <v>575</v>
      </c>
      <c r="H63" s="34">
        <v>40470</v>
      </c>
      <c r="I63" s="34">
        <v>44123</v>
      </c>
      <c r="J63" s="57">
        <v>55298.44</v>
      </c>
      <c r="K63" s="21">
        <v>64999998.310000002</v>
      </c>
      <c r="L63" s="20" t="s">
        <v>3443</v>
      </c>
      <c r="M63" s="21">
        <v>2051464</v>
      </c>
      <c r="N63" s="21">
        <v>2051464</v>
      </c>
      <c r="O63" s="21">
        <v>0</v>
      </c>
      <c r="P63" s="21">
        <v>-949623.98</v>
      </c>
      <c r="Q63" s="56" t="s">
        <v>26</v>
      </c>
      <c r="R63" s="21">
        <v>-949623.98</v>
      </c>
      <c r="S63" s="21">
        <v>-4882803.5599999996</v>
      </c>
      <c r="T63" s="21">
        <v>0</v>
      </c>
      <c r="U63" s="21">
        <v>0</v>
      </c>
      <c r="V63" s="21">
        <v>0</v>
      </c>
      <c r="W63" s="21">
        <v>0</v>
      </c>
      <c r="X63" s="20" t="s">
        <v>26</v>
      </c>
      <c r="Y63" s="20" t="s">
        <v>735</v>
      </c>
      <c r="Z63" s="55" t="s">
        <v>531</v>
      </c>
      <c r="AA63" s="20" t="s">
        <v>26</v>
      </c>
    </row>
    <row r="64" spans="2:27" x14ac:dyDescent="0.2">
      <c r="B64" s="14" t="s">
        <v>3442</v>
      </c>
      <c r="C64" s="24" t="s">
        <v>3395</v>
      </c>
      <c r="D64" s="16" t="s">
        <v>738</v>
      </c>
      <c r="E64" s="20" t="s">
        <v>737</v>
      </c>
      <c r="F64" s="58" t="s">
        <v>3164</v>
      </c>
      <c r="G64" s="20" t="s">
        <v>3441</v>
      </c>
      <c r="H64" s="34">
        <v>40471</v>
      </c>
      <c r="I64" s="34">
        <v>44124</v>
      </c>
      <c r="J64" s="57">
        <v>80394.7</v>
      </c>
      <c r="K64" s="21">
        <v>94999999.239999995</v>
      </c>
      <c r="L64" s="20" t="s">
        <v>3440</v>
      </c>
      <c r="M64" s="21">
        <v>2996300</v>
      </c>
      <c r="N64" s="21">
        <v>2996300</v>
      </c>
      <c r="O64" s="21">
        <v>0</v>
      </c>
      <c r="P64" s="21">
        <v>-1266767.99</v>
      </c>
      <c r="Q64" s="56" t="s">
        <v>26</v>
      </c>
      <c r="R64" s="21">
        <v>-1266767.99</v>
      </c>
      <c r="S64" s="21">
        <v>-7113990.5300000003</v>
      </c>
      <c r="T64" s="21">
        <v>0</v>
      </c>
      <c r="U64" s="21">
        <v>0</v>
      </c>
      <c r="V64" s="21">
        <v>0</v>
      </c>
      <c r="W64" s="21">
        <v>0</v>
      </c>
      <c r="X64" s="20" t="s">
        <v>26</v>
      </c>
      <c r="Y64" s="20" t="s">
        <v>735</v>
      </c>
      <c r="Z64" s="55" t="s">
        <v>531</v>
      </c>
      <c r="AA64" s="20" t="s">
        <v>26</v>
      </c>
    </row>
    <row r="65" spans="2:27" x14ac:dyDescent="0.2">
      <c r="B65" s="14" t="s">
        <v>3439</v>
      </c>
      <c r="C65" s="24" t="s">
        <v>3395</v>
      </c>
      <c r="D65" s="16" t="s">
        <v>738</v>
      </c>
      <c r="E65" s="20" t="s">
        <v>737</v>
      </c>
      <c r="F65" s="58" t="s">
        <v>3164</v>
      </c>
      <c r="G65" s="20" t="s">
        <v>430</v>
      </c>
      <c r="H65" s="34">
        <v>40471</v>
      </c>
      <c r="I65" s="34">
        <v>44124</v>
      </c>
      <c r="J65" s="57">
        <v>34358.43</v>
      </c>
      <c r="K65" s="21">
        <v>40500000</v>
      </c>
      <c r="L65" s="20" t="s">
        <v>3437</v>
      </c>
      <c r="M65" s="21">
        <v>1276722</v>
      </c>
      <c r="N65" s="21">
        <v>1276722</v>
      </c>
      <c r="O65" s="21">
        <v>0</v>
      </c>
      <c r="P65" s="21">
        <v>-555469.65</v>
      </c>
      <c r="Q65" s="56" t="s">
        <v>26</v>
      </c>
      <c r="R65" s="21">
        <v>-555469.65</v>
      </c>
      <c r="S65" s="21">
        <v>-3037552.88</v>
      </c>
      <c r="T65" s="21">
        <v>0</v>
      </c>
      <c r="U65" s="21">
        <v>0</v>
      </c>
      <c r="V65" s="21">
        <v>0</v>
      </c>
      <c r="W65" s="21">
        <v>0</v>
      </c>
      <c r="X65" s="20" t="s">
        <v>26</v>
      </c>
      <c r="Y65" s="20" t="s">
        <v>735</v>
      </c>
      <c r="Z65" s="55" t="s">
        <v>531</v>
      </c>
      <c r="AA65" s="20" t="s">
        <v>26</v>
      </c>
    </row>
    <row r="66" spans="2:27" x14ac:dyDescent="0.2">
      <c r="B66" s="14" t="s">
        <v>3438</v>
      </c>
      <c r="C66" s="24" t="s">
        <v>3395</v>
      </c>
      <c r="D66" s="16" t="s">
        <v>738</v>
      </c>
      <c r="E66" s="20" t="s">
        <v>737</v>
      </c>
      <c r="F66" s="58" t="s">
        <v>3164</v>
      </c>
      <c r="G66" s="20" t="s">
        <v>361</v>
      </c>
      <c r="H66" s="34">
        <v>40471</v>
      </c>
      <c r="I66" s="34">
        <v>44124</v>
      </c>
      <c r="J66" s="57">
        <v>424.18</v>
      </c>
      <c r="K66" s="21">
        <v>500000</v>
      </c>
      <c r="L66" s="20" t="s">
        <v>3437</v>
      </c>
      <c r="M66" s="21">
        <v>144000</v>
      </c>
      <c r="N66" s="21">
        <v>0</v>
      </c>
      <c r="O66" s="21">
        <v>0</v>
      </c>
      <c r="P66" s="21">
        <v>114672</v>
      </c>
      <c r="Q66" s="56" t="s">
        <v>26</v>
      </c>
      <c r="R66" s="21">
        <v>114672</v>
      </c>
      <c r="S66" s="21">
        <v>-33523.699999999997</v>
      </c>
      <c r="T66" s="21">
        <v>0</v>
      </c>
      <c r="U66" s="21">
        <v>0</v>
      </c>
      <c r="V66" s="21">
        <v>0</v>
      </c>
      <c r="W66" s="21">
        <v>0</v>
      </c>
      <c r="X66" s="20" t="s">
        <v>26</v>
      </c>
      <c r="Y66" s="20" t="s">
        <v>735</v>
      </c>
      <c r="Z66" s="55" t="s">
        <v>531</v>
      </c>
      <c r="AA66" s="20" t="s">
        <v>26</v>
      </c>
    </row>
    <row r="67" spans="2:27" x14ac:dyDescent="0.2">
      <c r="B67" s="14" t="s">
        <v>3436</v>
      </c>
      <c r="C67" s="24" t="s">
        <v>3395</v>
      </c>
      <c r="D67" s="16" t="s">
        <v>738</v>
      </c>
      <c r="E67" s="20" t="s">
        <v>737</v>
      </c>
      <c r="F67" s="58" t="s">
        <v>3164</v>
      </c>
      <c r="G67" s="20" t="s">
        <v>346</v>
      </c>
      <c r="H67" s="34">
        <v>40513</v>
      </c>
      <c r="I67" s="34">
        <v>44165</v>
      </c>
      <c r="J67" s="57">
        <v>24904.53</v>
      </c>
      <c r="K67" s="21">
        <v>30000000</v>
      </c>
      <c r="L67" s="20" t="s">
        <v>3435</v>
      </c>
      <c r="M67" s="21">
        <v>839276</v>
      </c>
      <c r="N67" s="21">
        <v>839276</v>
      </c>
      <c r="O67" s="21">
        <v>0</v>
      </c>
      <c r="P67" s="21">
        <v>596658</v>
      </c>
      <c r="Q67" s="56" t="s">
        <v>26</v>
      </c>
      <c r="R67" s="21">
        <v>596658</v>
      </c>
      <c r="S67" s="21">
        <v>-2185953.67</v>
      </c>
      <c r="T67" s="21">
        <v>0</v>
      </c>
      <c r="U67" s="21">
        <v>0</v>
      </c>
      <c r="V67" s="21">
        <v>0</v>
      </c>
      <c r="W67" s="21">
        <v>0</v>
      </c>
      <c r="X67" s="20" t="s">
        <v>26</v>
      </c>
      <c r="Y67" s="20" t="s">
        <v>735</v>
      </c>
      <c r="Z67" s="55" t="s">
        <v>531</v>
      </c>
      <c r="AA67" s="20" t="s">
        <v>26</v>
      </c>
    </row>
    <row r="68" spans="2:27" x14ac:dyDescent="0.2">
      <c r="B68" s="14" t="s">
        <v>3434</v>
      </c>
      <c r="C68" s="24" t="s">
        <v>3395</v>
      </c>
      <c r="D68" s="16" t="s">
        <v>738</v>
      </c>
      <c r="E68" s="20" t="s">
        <v>737</v>
      </c>
      <c r="F68" s="58" t="s">
        <v>3164</v>
      </c>
      <c r="G68" s="20" t="s">
        <v>430</v>
      </c>
      <c r="H68" s="28">
        <v>40610</v>
      </c>
      <c r="I68" s="28">
        <v>44263</v>
      </c>
      <c r="J68" s="57">
        <v>22665.46</v>
      </c>
      <c r="K68" s="21">
        <v>30000000</v>
      </c>
      <c r="L68" s="20" t="s">
        <v>3433</v>
      </c>
      <c r="M68" s="21">
        <v>524790</v>
      </c>
      <c r="N68" s="21">
        <v>699720</v>
      </c>
      <c r="O68" s="21">
        <v>0</v>
      </c>
      <c r="P68" s="21">
        <v>2212971</v>
      </c>
      <c r="Q68" s="56" t="s">
        <v>26</v>
      </c>
      <c r="R68" s="21">
        <v>2212971</v>
      </c>
      <c r="S68" s="21">
        <v>-2004581.58</v>
      </c>
      <c r="T68" s="21">
        <v>0</v>
      </c>
      <c r="U68" s="21">
        <v>0</v>
      </c>
      <c r="V68" s="21">
        <v>0</v>
      </c>
      <c r="W68" s="21">
        <v>0</v>
      </c>
      <c r="X68" s="20" t="s">
        <v>26</v>
      </c>
      <c r="Y68" s="20" t="s">
        <v>735</v>
      </c>
      <c r="Z68" s="55" t="s">
        <v>531</v>
      </c>
      <c r="AA68" s="20" t="s">
        <v>26</v>
      </c>
    </row>
    <row r="69" spans="2:27" x14ac:dyDescent="0.2">
      <c r="B69" s="14" t="s">
        <v>3432</v>
      </c>
      <c r="C69" s="24" t="s">
        <v>3395</v>
      </c>
      <c r="D69" s="16" t="s">
        <v>738</v>
      </c>
      <c r="E69" s="20" t="s">
        <v>737</v>
      </c>
      <c r="F69" s="58" t="s">
        <v>3164</v>
      </c>
      <c r="G69" s="20" t="s">
        <v>365</v>
      </c>
      <c r="H69" s="28">
        <v>40652</v>
      </c>
      <c r="I69" s="28">
        <v>44305</v>
      </c>
      <c r="J69" s="57">
        <v>76513.440000000002</v>
      </c>
      <c r="K69" s="21">
        <v>100000000</v>
      </c>
      <c r="L69" s="20" t="s">
        <v>3431</v>
      </c>
      <c r="M69" s="21">
        <v>1218000</v>
      </c>
      <c r="N69" s="21">
        <v>2436000</v>
      </c>
      <c r="O69" s="21">
        <v>0</v>
      </c>
      <c r="P69" s="21">
        <v>5803200</v>
      </c>
      <c r="Q69" s="56" t="s">
        <v>26</v>
      </c>
      <c r="R69" s="21">
        <v>5803200</v>
      </c>
      <c r="S69" s="21">
        <v>-6742418.5899999999</v>
      </c>
      <c r="T69" s="21">
        <v>0</v>
      </c>
      <c r="U69" s="21">
        <v>0</v>
      </c>
      <c r="V69" s="21">
        <v>0</v>
      </c>
      <c r="W69" s="21">
        <v>0</v>
      </c>
      <c r="X69" s="20" t="s">
        <v>26</v>
      </c>
      <c r="Y69" s="20" t="s">
        <v>735</v>
      </c>
      <c r="Z69" s="55" t="s">
        <v>531</v>
      </c>
      <c r="AA69" s="20" t="s">
        <v>26</v>
      </c>
    </row>
    <row r="70" spans="2:27" x14ac:dyDescent="0.2">
      <c r="B70" s="14" t="s">
        <v>3430</v>
      </c>
      <c r="C70" s="24" t="s">
        <v>3395</v>
      </c>
      <c r="D70" s="16" t="s">
        <v>738</v>
      </c>
      <c r="E70" s="20" t="s">
        <v>737</v>
      </c>
      <c r="F70" s="58" t="s">
        <v>3164</v>
      </c>
      <c r="G70" s="20" t="s">
        <v>365</v>
      </c>
      <c r="H70" s="28">
        <v>40687</v>
      </c>
      <c r="I70" s="28">
        <v>44340</v>
      </c>
      <c r="J70" s="57">
        <v>37976.89</v>
      </c>
      <c r="K70" s="21">
        <v>50000000</v>
      </c>
      <c r="L70" s="20" t="s">
        <v>3429</v>
      </c>
      <c r="M70" s="21">
        <v>660000</v>
      </c>
      <c r="N70" s="21">
        <v>1320000</v>
      </c>
      <c r="O70" s="21">
        <v>0</v>
      </c>
      <c r="P70" s="21">
        <v>2210315</v>
      </c>
      <c r="Q70" s="56" t="s">
        <v>26</v>
      </c>
      <c r="R70" s="21">
        <v>2210315</v>
      </c>
      <c r="S70" s="21">
        <v>-3371347.91</v>
      </c>
      <c r="T70" s="21">
        <v>0</v>
      </c>
      <c r="U70" s="21">
        <v>0</v>
      </c>
      <c r="V70" s="21">
        <v>0</v>
      </c>
      <c r="W70" s="21">
        <v>0</v>
      </c>
      <c r="X70" s="20" t="s">
        <v>26</v>
      </c>
      <c r="Y70" s="20" t="s">
        <v>735</v>
      </c>
      <c r="Z70" s="55" t="s">
        <v>531</v>
      </c>
      <c r="AA70" s="20" t="s">
        <v>26</v>
      </c>
    </row>
    <row r="71" spans="2:27" x14ac:dyDescent="0.2">
      <c r="B71" s="14" t="s">
        <v>3428</v>
      </c>
      <c r="C71" s="24" t="s">
        <v>3395</v>
      </c>
      <c r="D71" s="16" t="s">
        <v>738</v>
      </c>
      <c r="E71" s="20" t="s">
        <v>737</v>
      </c>
      <c r="F71" s="58" t="s">
        <v>3164</v>
      </c>
      <c r="G71" s="20" t="s">
        <v>365</v>
      </c>
      <c r="H71" s="28">
        <v>40764</v>
      </c>
      <c r="I71" s="28">
        <v>44417</v>
      </c>
      <c r="J71" s="57">
        <v>17485.57</v>
      </c>
      <c r="K71" s="21">
        <v>20000000</v>
      </c>
      <c r="L71" s="20" t="s">
        <v>3427</v>
      </c>
      <c r="M71" s="21">
        <v>153500</v>
      </c>
      <c r="N71" s="21">
        <v>614000</v>
      </c>
      <c r="O71" s="21">
        <v>0</v>
      </c>
      <c r="P71" s="21">
        <v>-485702</v>
      </c>
      <c r="Q71" s="56" t="s">
        <v>26</v>
      </c>
      <c r="R71" s="21">
        <v>-485702</v>
      </c>
      <c r="S71" s="21">
        <v>-1480782.46</v>
      </c>
      <c r="T71" s="21">
        <v>0</v>
      </c>
      <c r="U71" s="21">
        <v>0</v>
      </c>
      <c r="V71" s="21">
        <v>0</v>
      </c>
      <c r="W71" s="21">
        <v>0</v>
      </c>
      <c r="X71" s="20" t="s">
        <v>26</v>
      </c>
      <c r="Y71" s="20" t="s">
        <v>735</v>
      </c>
      <c r="Z71" s="55" t="s">
        <v>531</v>
      </c>
      <c r="AA71" s="20" t="s">
        <v>26</v>
      </c>
    </row>
    <row r="72" spans="2:27" x14ac:dyDescent="0.2">
      <c r="B72" s="14" t="s">
        <v>3426</v>
      </c>
      <c r="C72" s="24" t="s">
        <v>3395</v>
      </c>
      <c r="D72" s="16" t="s">
        <v>738</v>
      </c>
      <c r="E72" s="20" t="s">
        <v>737</v>
      </c>
      <c r="F72" s="58" t="s">
        <v>3164</v>
      </c>
      <c r="G72" s="20" t="s">
        <v>430</v>
      </c>
      <c r="H72" s="28">
        <v>40778</v>
      </c>
      <c r="I72" s="28">
        <v>44431</v>
      </c>
      <c r="J72" s="57">
        <v>43649.06</v>
      </c>
      <c r="K72" s="21">
        <v>50000000</v>
      </c>
      <c r="L72" s="20" t="s">
        <v>3425</v>
      </c>
      <c r="M72" s="21">
        <v>391100</v>
      </c>
      <c r="N72" s="21">
        <v>1564400</v>
      </c>
      <c r="O72" s="21">
        <v>0</v>
      </c>
      <c r="P72" s="21">
        <v>-1419555</v>
      </c>
      <c r="Q72" s="56" t="s">
        <v>26</v>
      </c>
      <c r="R72" s="21">
        <v>-1419555</v>
      </c>
      <c r="S72" s="21">
        <v>-3704247.48</v>
      </c>
      <c r="T72" s="21">
        <v>0</v>
      </c>
      <c r="U72" s="21">
        <v>0</v>
      </c>
      <c r="V72" s="21">
        <v>0</v>
      </c>
      <c r="W72" s="21">
        <v>0</v>
      </c>
      <c r="X72" s="20" t="s">
        <v>26</v>
      </c>
      <c r="Y72" s="20" t="s">
        <v>735</v>
      </c>
      <c r="Z72" s="55" t="s">
        <v>531</v>
      </c>
      <c r="AA72" s="20" t="s">
        <v>26</v>
      </c>
    </row>
    <row r="73" spans="2:27" x14ac:dyDescent="0.2">
      <c r="B73" s="14" t="s">
        <v>3424</v>
      </c>
      <c r="C73" s="24" t="s">
        <v>3395</v>
      </c>
      <c r="D73" s="16" t="s">
        <v>738</v>
      </c>
      <c r="E73" s="20" t="s">
        <v>737</v>
      </c>
      <c r="F73" s="58" t="s">
        <v>3164</v>
      </c>
      <c r="G73" s="20" t="s">
        <v>712</v>
      </c>
      <c r="H73" s="34">
        <v>40794</v>
      </c>
      <c r="I73" s="34">
        <v>44447</v>
      </c>
      <c r="J73" s="57">
        <v>41825.25</v>
      </c>
      <c r="K73" s="21">
        <v>50000000</v>
      </c>
      <c r="L73" s="20" t="s">
        <v>3423</v>
      </c>
      <c r="M73" s="21">
        <v>378000</v>
      </c>
      <c r="N73" s="21">
        <v>1512000</v>
      </c>
      <c r="O73" s="21">
        <v>0</v>
      </c>
      <c r="P73" s="21">
        <v>-539405</v>
      </c>
      <c r="Q73" s="56" t="s">
        <v>26</v>
      </c>
      <c r="R73" s="21">
        <v>-539405</v>
      </c>
      <c r="S73" s="21">
        <v>-3599087.81</v>
      </c>
      <c r="T73" s="21">
        <v>0</v>
      </c>
      <c r="U73" s="21">
        <v>0</v>
      </c>
      <c r="V73" s="21">
        <v>0</v>
      </c>
      <c r="W73" s="21">
        <v>0</v>
      </c>
      <c r="X73" s="20" t="s">
        <v>26</v>
      </c>
      <c r="Y73" s="20" t="s">
        <v>735</v>
      </c>
      <c r="Z73" s="55" t="s">
        <v>531</v>
      </c>
      <c r="AA73" s="20" t="s">
        <v>26</v>
      </c>
    </row>
    <row r="74" spans="2:27" x14ac:dyDescent="0.2">
      <c r="B74" s="14" t="s">
        <v>3422</v>
      </c>
      <c r="C74" s="24" t="s">
        <v>3395</v>
      </c>
      <c r="D74" s="16" t="s">
        <v>738</v>
      </c>
      <c r="E74" s="20" t="s">
        <v>737</v>
      </c>
      <c r="F74" s="58" t="s">
        <v>3164</v>
      </c>
      <c r="G74" s="20" t="s">
        <v>365</v>
      </c>
      <c r="H74" s="34">
        <v>40806</v>
      </c>
      <c r="I74" s="34">
        <v>44459</v>
      </c>
      <c r="J74" s="57">
        <v>24665.98</v>
      </c>
      <c r="K74" s="21">
        <v>30000000</v>
      </c>
      <c r="L74" s="20" t="s">
        <v>3421</v>
      </c>
      <c r="M74" s="21">
        <v>226250</v>
      </c>
      <c r="N74" s="21">
        <v>905000</v>
      </c>
      <c r="O74" s="21">
        <v>0</v>
      </c>
      <c r="P74" s="21">
        <v>-190659</v>
      </c>
      <c r="Q74" s="56" t="s">
        <v>26</v>
      </c>
      <c r="R74" s="21">
        <v>-190659</v>
      </c>
      <c r="S74" s="21">
        <v>-2135823.71</v>
      </c>
      <c r="T74" s="21">
        <v>0</v>
      </c>
      <c r="U74" s="21">
        <v>0</v>
      </c>
      <c r="V74" s="21">
        <v>0</v>
      </c>
      <c r="W74" s="21">
        <v>0</v>
      </c>
      <c r="X74" s="20" t="s">
        <v>26</v>
      </c>
      <c r="Y74" s="20" t="s">
        <v>735</v>
      </c>
      <c r="Z74" s="55" t="s">
        <v>531</v>
      </c>
      <c r="AA74" s="20" t="s">
        <v>26</v>
      </c>
    </row>
    <row r="75" spans="2:27" x14ac:dyDescent="0.2">
      <c r="B75" s="14" t="s">
        <v>3420</v>
      </c>
      <c r="C75" s="24" t="s">
        <v>3395</v>
      </c>
      <c r="D75" s="16" t="s">
        <v>738</v>
      </c>
      <c r="E75" s="20" t="s">
        <v>737</v>
      </c>
      <c r="F75" s="58" t="s">
        <v>3164</v>
      </c>
      <c r="G75" s="20" t="s">
        <v>712</v>
      </c>
      <c r="H75" s="34">
        <v>40828</v>
      </c>
      <c r="I75" s="34">
        <v>44481</v>
      </c>
      <c r="J75" s="57">
        <v>41288.19</v>
      </c>
      <c r="K75" s="21">
        <v>50000000</v>
      </c>
      <c r="L75" s="20" t="s">
        <v>3419</v>
      </c>
      <c r="M75" s="21">
        <v>0</v>
      </c>
      <c r="N75" s="21">
        <v>1467260</v>
      </c>
      <c r="O75" s="21">
        <v>0</v>
      </c>
      <c r="P75" s="21">
        <v>-346670</v>
      </c>
      <c r="Q75" s="56" t="s">
        <v>26</v>
      </c>
      <c r="R75" s="21">
        <v>-346670</v>
      </c>
      <c r="S75" s="21">
        <v>-3550204.23</v>
      </c>
      <c r="T75" s="21">
        <v>0</v>
      </c>
      <c r="U75" s="21">
        <v>0</v>
      </c>
      <c r="V75" s="21">
        <v>0</v>
      </c>
      <c r="W75" s="21">
        <v>0</v>
      </c>
      <c r="X75" s="20" t="s">
        <v>26</v>
      </c>
      <c r="Y75" s="20" t="s">
        <v>735</v>
      </c>
      <c r="Z75" s="55" t="s">
        <v>531</v>
      </c>
      <c r="AA75" s="20" t="s">
        <v>26</v>
      </c>
    </row>
    <row r="76" spans="2:27" x14ac:dyDescent="0.2">
      <c r="B76" s="14" t="s">
        <v>3418</v>
      </c>
      <c r="C76" s="24" t="s">
        <v>3395</v>
      </c>
      <c r="D76" s="16" t="s">
        <v>738</v>
      </c>
      <c r="E76" s="20" t="s">
        <v>737</v>
      </c>
      <c r="F76" s="58" t="s">
        <v>3164</v>
      </c>
      <c r="G76" s="20" t="s">
        <v>365</v>
      </c>
      <c r="H76" s="34">
        <v>40855</v>
      </c>
      <c r="I76" s="34">
        <v>44508</v>
      </c>
      <c r="J76" s="57">
        <v>39688.839999999997</v>
      </c>
      <c r="K76" s="21">
        <v>50000000</v>
      </c>
      <c r="L76" s="20" t="s">
        <v>3417</v>
      </c>
      <c r="M76" s="21">
        <v>0</v>
      </c>
      <c r="N76" s="21">
        <v>1580000</v>
      </c>
      <c r="O76" s="21">
        <v>0</v>
      </c>
      <c r="P76" s="21">
        <v>-879050</v>
      </c>
      <c r="Q76" s="56" t="s">
        <v>26</v>
      </c>
      <c r="R76" s="21">
        <v>-879050</v>
      </c>
      <c r="S76" s="21">
        <v>-3492487.92</v>
      </c>
      <c r="T76" s="21">
        <v>0</v>
      </c>
      <c r="U76" s="21">
        <v>0</v>
      </c>
      <c r="V76" s="21">
        <v>0</v>
      </c>
      <c r="W76" s="21">
        <v>0</v>
      </c>
      <c r="X76" s="20" t="s">
        <v>26</v>
      </c>
      <c r="Y76" s="20" t="s">
        <v>735</v>
      </c>
      <c r="Z76" s="55" t="s">
        <v>531</v>
      </c>
      <c r="AA76" s="20" t="s">
        <v>26</v>
      </c>
    </row>
    <row r="77" spans="2:27" x14ac:dyDescent="0.2">
      <c r="B77" s="14" t="s">
        <v>3416</v>
      </c>
      <c r="C77" s="24" t="s">
        <v>3395</v>
      </c>
      <c r="D77" s="16" t="s">
        <v>738</v>
      </c>
      <c r="E77" s="20" t="s">
        <v>737</v>
      </c>
      <c r="F77" s="58" t="s">
        <v>3164</v>
      </c>
      <c r="G77" s="20" t="s">
        <v>712</v>
      </c>
      <c r="H77" s="34">
        <v>40869</v>
      </c>
      <c r="I77" s="34">
        <v>44522</v>
      </c>
      <c r="J77" s="57">
        <v>25231.29</v>
      </c>
      <c r="K77" s="21">
        <v>30000000</v>
      </c>
      <c r="L77" s="20" t="s">
        <v>3415</v>
      </c>
      <c r="M77" s="21">
        <v>0</v>
      </c>
      <c r="N77" s="21">
        <v>1023900</v>
      </c>
      <c r="O77" s="21">
        <v>0</v>
      </c>
      <c r="P77" s="21">
        <v>-1502688</v>
      </c>
      <c r="Q77" s="56" t="s">
        <v>26</v>
      </c>
      <c r="R77" s="21">
        <v>-1502688</v>
      </c>
      <c r="S77" s="21">
        <v>-2189520.4700000002</v>
      </c>
      <c r="T77" s="21">
        <v>0</v>
      </c>
      <c r="U77" s="21">
        <v>0</v>
      </c>
      <c r="V77" s="21">
        <v>0</v>
      </c>
      <c r="W77" s="21">
        <v>0</v>
      </c>
      <c r="X77" s="20" t="s">
        <v>26</v>
      </c>
      <c r="Y77" s="20" t="s">
        <v>735</v>
      </c>
      <c r="Z77" s="55" t="s">
        <v>531</v>
      </c>
      <c r="AA77" s="20" t="s">
        <v>26</v>
      </c>
    </row>
    <row r="78" spans="2:27" x14ac:dyDescent="0.2">
      <c r="B78" s="14" t="s">
        <v>3414</v>
      </c>
      <c r="C78" s="24" t="s">
        <v>3395</v>
      </c>
      <c r="D78" s="16" t="s">
        <v>738</v>
      </c>
      <c r="E78" s="20" t="s">
        <v>737</v>
      </c>
      <c r="F78" s="58" t="s">
        <v>3164</v>
      </c>
      <c r="G78" s="20" t="s">
        <v>712</v>
      </c>
      <c r="H78" s="34">
        <v>40883</v>
      </c>
      <c r="I78" s="34">
        <v>44536</v>
      </c>
      <c r="J78" s="57">
        <v>39793.08</v>
      </c>
      <c r="K78" s="21">
        <v>50000000</v>
      </c>
      <c r="L78" s="20" t="s">
        <v>3413</v>
      </c>
      <c r="M78" s="21">
        <v>0</v>
      </c>
      <c r="N78" s="21">
        <v>1658000</v>
      </c>
      <c r="O78" s="21">
        <v>0</v>
      </c>
      <c r="P78" s="21">
        <v>-1527730</v>
      </c>
      <c r="Q78" s="56" t="s">
        <v>26</v>
      </c>
      <c r="R78" s="21">
        <v>-1527730</v>
      </c>
      <c r="S78" s="21">
        <v>-3515518.93</v>
      </c>
      <c r="T78" s="21">
        <v>0</v>
      </c>
      <c r="U78" s="21">
        <v>0</v>
      </c>
      <c r="V78" s="21">
        <v>0</v>
      </c>
      <c r="W78" s="21">
        <v>0</v>
      </c>
      <c r="X78" s="20" t="s">
        <v>26</v>
      </c>
      <c r="Y78" s="20" t="s">
        <v>735</v>
      </c>
      <c r="Z78" s="55" t="s">
        <v>531</v>
      </c>
      <c r="AA78" s="20" t="s">
        <v>26</v>
      </c>
    </row>
    <row r="79" spans="2:27" x14ac:dyDescent="0.2">
      <c r="B79" s="14" t="s">
        <v>3412</v>
      </c>
      <c r="C79" s="24" t="s">
        <v>3395</v>
      </c>
      <c r="D79" s="16" t="s">
        <v>738</v>
      </c>
      <c r="E79" s="20" t="s">
        <v>737</v>
      </c>
      <c r="F79" s="58" t="s">
        <v>3164</v>
      </c>
      <c r="G79" s="20" t="s">
        <v>712</v>
      </c>
      <c r="H79" s="34">
        <v>40897</v>
      </c>
      <c r="I79" s="34">
        <v>44550</v>
      </c>
      <c r="J79" s="57">
        <v>24283.63</v>
      </c>
      <c r="K79" s="21">
        <v>30000000</v>
      </c>
      <c r="L79" s="20" t="s">
        <v>3411</v>
      </c>
      <c r="M79" s="21">
        <v>0</v>
      </c>
      <c r="N79" s="21">
        <v>1035520</v>
      </c>
      <c r="O79" s="21">
        <v>0</v>
      </c>
      <c r="P79" s="21">
        <v>-1350555</v>
      </c>
      <c r="Q79" s="56" t="s">
        <v>26</v>
      </c>
      <c r="R79" s="21">
        <v>-1350555</v>
      </c>
      <c r="S79" s="21">
        <v>-2141403.38</v>
      </c>
      <c r="T79" s="21">
        <v>0</v>
      </c>
      <c r="U79" s="21">
        <v>0</v>
      </c>
      <c r="V79" s="21">
        <v>0</v>
      </c>
      <c r="W79" s="21">
        <v>0</v>
      </c>
      <c r="X79" s="20" t="s">
        <v>26</v>
      </c>
      <c r="Y79" s="20" t="s">
        <v>735</v>
      </c>
      <c r="Z79" s="55" t="s">
        <v>531</v>
      </c>
      <c r="AA79" s="20" t="s">
        <v>26</v>
      </c>
    </row>
    <row r="80" spans="2:27" x14ac:dyDescent="0.2">
      <c r="B80" s="14" t="s">
        <v>3410</v>
      </c>
      <c r="C80" s="24" t="s">
        <v>3395</v>
      </c>
      <c r="D80" s="16" t="s">
        <v>738</v>
      </c>
      <c r="E80" s="20" t="s">
        <v>737</v>
      </c>
      <c r="F80" s="58" t="s">
        <v>3164</v>
      </c>
      <c r="G80" s="20" t="s">
        <v>712</v>
      </c>
      <c r="H80" s="34">
        <v>40899</v>
      </c>
      <c r="I80" s="34">
        <v>44552</v>
      </c>
      <c r="J80" s="57">
        <v>23947.32</v>
      </c>
      <c r="K80" s="21">
        <v>30000000</v>
      </c>
      <c r="L80" s="20" t="s">
        <v>3409</v>
      </c>
      <c r="M80" s="21">
        <v>0</v>
      </c>
      <c r="N80" s="21">
        <v>1016000</v>
      </c>
      <c r="O80" s="21">
        <v>0</v>
      </c>
      <c r="P80" s="21">
        <v>-1099707</v>
      </c>
      <c r="Q80" s="56" t="s">
        <v>26</v>
      </c>
      <c r="R80" s="21">
        <v>-1099707</v>
      </c>
      <c r="S80" s="21">
        <v>-2117684.41</v>
      </c>
      <c r="T80" s="21">
        <v>0</v>
      </c>
      <c r="U80" s="21">
        <v>0</v>
      </c>
      <c r="V80" s="21">
        <v>0</v>
      </c>
      <c r="W80" s="21">
        <v>0</v>
      </c>
      <c r="X80" s="20" t="s">
        <v>26</v>
      </c>
      <c r="Y80" s="20" t="s">
        <v>735</v>
      </c>
      <c r="Z80" s="55" t="s">
        <v>531</v>
      </c>
      <c r="AA80" s="20" t="s">
        <v>26</v>
      </c>
    </row>
    <row r="81" spans="2:27" x14ac:dyDescent="0.2">
      <c r="B81" s="14" t="s">
        <v>3408</v>
      </c>
      <c r="C81" s="24" t="s">
        <v>3395</v>
      </c>
      <c r="D81" s="16" t="s">
        <v>738</v>
      </c>
      <c r="E81" s="20" t="s">
        <v>737</v>
      </c>
      <c r="F81" s="58" t="s">
        <v>3164</v>
      </c>
      <c r="G81" s="20" t="s">
        <v>430</v>
      </c>
      <c r="H81" s="34">
        <v>41009</v>
      </c>
      <c r="I81" s="34">
        <v>44662</v>
      </c>
      <c r="J81" s="57">
        <v>14593.21</v>
      </c>
      <c r="K81" s="21">
        <v>20000000</v>
      </c>
      <c r="L81" s="20" t="s">
        <v>3407</v>
      </c>
      <c r="M81" s="21">
        <v>0</v>
      </c>
      <c r="N81" s="21">
        <v>323720</v>
      </c>
      <c r="O81" s="21">
        <v>0</v>
      </c>
      <c r="P81" s="21">
        <v>-352322</v>
      </c>
      <c r="Q81" s="56" t="s">
        <v>26</v>
      </c>
      <c r="R81" s="21">
        <v>-352322</v>
      </c>
      <c r="S81" s="21">
        <v>-676042</v>
      </c>
      <c r="T81" s="21">
        <v>0</v>
      </c>
      <c r="U81" s="21">
        <v>0</v>
      </c>
      <c r="V81" s="21">
        <v>0</v>
      </c>
      <c r="W81" s="21">
        <v>0</v>
      </c>
      <c r="X81" s="20" t="s">
        <v>26</v>
      </c>
      <c r="Y81" s="20" t="s">
        <v>735</v>
      </c>
      <c r="Z81" s="55" t="s">
        <v>531</v>
      </c>
      <c r="AA81" s="20" t="s">
        <v>26</v>
      </c>
    </row>
    <row r="82" spans="2:27" x14ac:dyDescent="0.2">
      <c r="B82" s="14" t="s">
        <v>3406</v>
      </c>
      <c r="C82" s="24" t="s">
        <v>3395</v>
      </c>
      <c r="D82" s="16" t="s">
        <v>738</v>
      </c>
      <c r="E82" s="20" t="s">
        <v>737</v>
      </c>
      <c r="F82" s="58" t="s">
        <v>3164</v>
      </c>
      <c r="G82" s="20" t="s">
        <v>365</v>
      </c>
      <c r="H82" s="34">
        <v>41037</v>
      </c>
      <c r="I82" s="34">
        <v>44690</v>
      </c>
      <c r="J82" s="57">
        <v>14801.55</v>
      </c>
      <c r="K82" s="21">
        <v>20000000</v>
      </c>
      <c r="L82" s="20" t="s">
        <v>3405</v>
      </c>
      <c r="M82" s="21">
        <v>0</v>
      </c>
      <c r="N82" s="21">
        <v>332900</v>
      </c>
      <c r="O82" s="21">
        <v>0</v>
      </c>
      <c r="P82" s="21">
        <v>-554844</v>
      </c>
      <c r="Q82" s="56" t="s">
        <v>26</v>
      </c>
      <c r="R82" s="21">
        <v>-554844</v>
      </c>
      <c r="S82" s="21">
        <v>-887744</v>
      </c>
      <c r="T82" s="21">
        <v>0</v>
      </c>
      <c r="U82" s="21">
        <v>0</v>
      </c>
      <c r="V82" s="21">
        <v>0</v>
      </c>
      <c r="W82" s="21">
        <v>0</v>
      </c>
      <c r="X82" s="20" t="s">
        <v>26</v>
      </c>
      <c r="Y82" s="20" t="s">
        <v>735</v>
      </c>
      <c r="Z82" s="55" t="s">
        <v>531</v>
      </c>
      <c r="AA82" s="20" t="s">
        <v>26</v>
      </c>
    </row>
    <row r="83" spans="2:27" x14ac:dyDescent="0.2">
      <c r="B83" s="14" t="s">
        <v>3404</v>
      </c>
      <c r="C83" s="24" t="s">
        <v>3395</v>
      </c>
      <c r="D83" s="16" t="s">
        <v>738</v>
      </c>
      <c r="E83" s="20" t="s">
        <v>737</v>
      </c>
      <c r="F83" s="58" t="s">
        <v>3164</v>
      </c>
      <c r="G83" s="20" t="s">
        <v>365</v>
      </c>
      <c r="H83" s="34">
        <v>41051</v>
      </c>
      <c r="I83" s="34">
        <v>44704</v>
      </c>
      <c r="J83" s="57">
        <v>22686.880000000001</v>
      </c>
      <c r="K83" s="21">
        <v>30000000</v>
      </c>
      <c r="L83" s="20" t="s">
        <v>3403</v>
      </c>
      <c r="M83" s="21">
        <v>0</v>
      </c>
      <c r="N83" s="21">
        <v>514000</v>
      </c>
      <c r="O83" s="21">
        <v>0</v>
      </c>
      <c r="P83" s="21">
        <v>-1215639</v>
      </c>
      <c r="Q83" s="56" t="s">
        <v>26</v>
      </c>
      <c r="R83" s="21">
        <v>-1215639</v>
      </c>
      <c r="S83" s="21">
        <v>-1729639</v>
      </c>
      <c r="T83" s="21">
        <v>0</v>
      </c>
      <c r="U83" s="21">
        <v>0</v>
      </c>
      <c r="V83" s="21">
        <v>0</v>
      </c>
      <c r="W83" s="21">
        <v>0</v>
      </c>
      <c r="X83" s="20" t="s">
        <v>26</v>
      </c>
      <c r="Y83" s="20" t="s">
        <v>735</v>
      </c>
      <c r="Z83" s="55" t="s">
        <v>531</v>
      </c>
      <c r="AA83" s="20" t="s">
        <v>26</v>
      </c>
    </row>
    <row r="84" spans="2:27" x14ac:dyDescent="0.2">
      <c r="B84" s="14" t="s">
        <v>3402</v>
      </c>
      <c r="C84" s="24" t="s">
        <v>3395</v>
      </c>
      <c r="D84" s="16" t="s">
        <v>738</v>
      </c>
      <c r="E84" s="20" t="s">
        <v>737</v>
      </c>
      <c r="F84" s="58" t="s">
        <v>3164</v>
      </c>
      <c r="G84" s="20" t="s">
        <v>430</v>
      </c>
      <c r="H84" s="34">
        <v>41065</v>
      </c>
      <c r="I84" s="34">
        <v>44715</v>
      </c>
      <c r="J84" s="57">
        <v>42988.9</v>
      </c>
      <c r="K84" s="21">
        <v>55000000</v>
      </c>
      <c r="L84" s="20" t="s">
        <v>3401</v>
      </c>
      <c r="M84" s="21">
        <v>0</v>
      </c>
      <c r="N84" s="21">
        <v>1027071</v>
      </c>
      <c r="O84" s="21">
        <v>0</v>
      </c>
      <c r="P84" s="21">
        <v>-4103016.5</v>
      </c>
      <c r="Q84" s="56" t="s">
        <v>26</v>
      </c>
      <c r="R84" s="21">
        <v>-4103016.5</v>
      </c>
      <c r="S84" s="21">
        <v>-5130087.5</v>
      </c>
      <c r="T84" s="21">
        <v>0</v>
      </c>
      <c r="U84" s="21">
        <v>0</v>
      </c>
      <c r="V84" s="21">
        <v>0</v>
      </c>
      <c r="W84" s="21">
        <v>0</v>
      </c>
      <c r="X84" s="20" t="s">
        <v>26</v>
      </c>
      <c r="Y84" s="20" t="s">
        <v>735</v>
      </c>
      <c r="Z84" s="55" t="s">
        <v>531</v>
      </c>
      <c r="AA84" s="20" t="s">
        <v>26</v>
      </c>
    </row>
    <row r="85" spans="2:27" x14ac:dyDescent="0.2">
      <c r="B85" s="14" t="s">
        <v>3400</v>
      </c>
      <c r="C85" s="24" t="s">
        <v>3395</v>
      </c>
      <c r="D85" s="16" t="s">
        <v>738</v>
      </c>
      <c r="E85" s="20" t="s">
        <v>737</v>
      </c>
      <c r="F85" s="58" t="s">
        <v>3164</v>
      </c>
      <c r="G85" s="20" t="s">
        <v>712</v>
      </c>
      <c r="H85" s="34">
        <v>41100</v>
      </c>
      <c r="I85" s="34">
        <v>44750</v>
      </c>
      <c r="J85" s="57">
        <v>18525.38</v>
      </c>
      <c r="K85" s="21">
        <v>25000000</v>
      </c>
      <c r="L85" s="20" t="s">
        <v>3399</v>
      </c>
      <c r="M85" s="21">
        <v>0</v>
      </c>
      <c r="N85" s="21">
        <v>222750</v>
      </c>
      <c r="O85" s="21">
        <v>0</v>
      </c>
      <c r="P85" s="21">
        <v>-1400287.5</v>
      </c>
      <c r="Q85" s="56" t="s">
        <v>26</v>
      </c>
      <c r="R85" s="21">
        <v>-1400287.5</v>
      </c>
      <c r="S85" s="21">
        <v>-1623037.5</v>
      </c>
      <c r="T85" s="21">
        <v>0</v>
      </c>
      <c r="U85" s="21">
        <v>0</v>
      </c>
      <c r="V85" s="21">
        <v>0</v>
      </c>
      <c r="W85" s="21">
        <v>0</v>
      </c>
      <c r="X85" s="20" t="s">
        <v>26</v>
      </c>
      <c r="Y85" s="20" t="s">
        <v>735</v>
      </c>
      <c r="Z85" s="55" t="s">
        <v>531</v>
      </c>
      <c r="AA85" s="20" t="s">
        <v>26</v>
      </c>
    </row>
    <row r="86" spans="2:27" x14ac:dyDescent="0.2">
      <c r="B86" s="14" t="s">
        <v>3398</v>
      </c>
      <c r="C86" s="24" t="s">
        <v>3395</v>
      </c>
      <c r="D86" s="16" t="s">
        <v>738</v>
      </c>
      <c r="E86" s="20" t="s">
        <v>737</v>
      </c>
      <c r="F86" s="58" t="s">
        <v>3164</v>
      </c>
      <c r="G86" s="20" t="s">
        <v>712</v>
      </c>
      <c r="H86" s="34">
        <v>41107</v>
      </c>
      <c r="I86" s="34">
        <v>44757</v>
      </c>
      <c r="J86" s="57">
        <v>18515.09</v>
      </c>
      <c r="K86" s="21">
        <v>25000000</v>
      </c>
      <c r="L86" s="20" t="s">
        <v>3397</v>
      </c>
      <c r="M86" s="21">
        <v>0</v>
      </c>
      <c r="N86" s="21">
        <v>222750</v>
      </c>
      <c r="O86" s="21">
        <v>0</v>
      </c>
      <c r="P86" s="21">
        <v>-1391342.5</v>
      </c>
      <c r="Q86" s="56" t="s">
        <v>26</v>
      </c>
      <c r="R86" s="21">
        <v>-1391342.5</v>
      </c>
      <c r="S86" s="21">
        <v>-1614092.5</v>
      </c>
      <c r="T86" s="21">
        <v>0</v>
      </c>
      <c r="U86" s="21">
        <v>0</v>
      </c>
      <c r="V86" s="21">
        <v>0</v>
      </c>
      <c r="W86" s="21">
        <v>0</v>
      </c>
      <c r="X86" s="20" t="s">
        <v>26</v>
      </c>
      <c r="Y86" s="20" t="s">
        <v>735</v>
      </c>
      <c r="Z86" s="55" t="s">
        <v>531</v>
      </c>
      <c r="AA86" s="20" t="s">
        <v>26</v>
      </c>
    </row>
    <row r="87" spans="2:27" x14ac:dyDescent="0.2">
      <c r="B87" s="14" t="s">
        <v>3396</v>
      </c>
      <c r="C87" s="24" t="s">
        <v>3395</v>
      </c>
      <c r="D87" s="16" t="s">
        <v>738</v>
      </c>
      <c r="E87" s="20" t="s">
        <v>737</v>
      </c>
      <c r="F87" s="58" t="s">
        <v>3164</v>
      </c>
      <c r="G87" s="20" t="s">
        <v>430</v>
      </c>
      <c r="H87" s="34">
        <v>41157</v>
      </c>
      <c r="I87" s="34">
        <v>44806</v>
      </c>
      <c r="J87" s="57">
        <v>14227.28</v>
      </c>
      <c r="K87" s="21">
        <v>20000000</v>
      </c>
      <c r="L87" s="20" t="s">
        <v>3394</v>
      </c>
      <c r="M87" s="21">
        <v>0</v>
      </c>
      <c r="N87" s="21">
        <v>173460</v>
      </c>
      <c r="O87" s="21">
        <v>0</v>
      </c>
      <c r="P87" s="21">
        <v>-739706</v>
      </c>
      <c r="Q87" s="56" t="s">
        <v>26</v>
      </c>
      <c r="R87" s="21">
        <v>-739706</v>
      </c>
      <c r="S87" s="21">
        <v>-913166</v>
      </c>
      <c r="T87" s="21">
        <v>0</v>
      </c>
      <c r="U87" s="21">
        <v>0</v>
      </c>
      <c r="V87" s="21">
        <v>0</v>
      </c>
      <c r="W87" s="21">
        <v>0</v>
      </c>
      <c r="X87" s="20" t="s">
        <v>26</v>
      </c>
      <c r="Y87" s="20" t="s">
        <v>735</v>
      </c>
      <c r="Z87" s="55" t="s">
        <v>531</v>
      </c>
      <c r="AA87" s="20" t="s">
        <v>26</v>
      </c>
    </row>
    <row r="88" spans="2:27" x14ac:dyDescent="0.2">
      <c r="B88" s="11" t="s">
        <v>24</v>
      </c>
      <c r="C88" s="12" t="s">
        <v>24</v>
      </c>
      <c r="D88" s="13" t="s">
        <v>24</v>
      </c>
      <c r="E88" s="12" t="s">
        <v>24</v>
      </c>
      <c r="F88" s="12" t="s">
        <v>24</v>
      </c>
      <c r="G88" s="12" t="s">
        <v>24</v>
      </c>
      <c r="H88" s="29" t="s">
        <v>24</v>
      </c>
      <c r="I88" s="29" t="s">
        <v>24</v>
      </c>
      <c r="J88" s="12" t="s">
        <v>24</v>
      </c>
      <c r="K88" s="12" t="s">
        <v>24</v>
      </c>
      <c r="L88" s="12" t="s">
        <v>24</v>
      </c>
      <c r="M88" s="12" t="s">
        <v>24</v>
      </c>
      <c r="N88" s="12" t="s">
        <v>24</v>
      </c>
      <c r="O88" s="12" t="s">
        <v>24</v>
      </c>
      <c r="P88" s="12" t="s">
        <v>24</v>
      </c>
      <c r="Q88" s="12" t="s">
        <v>24</v>
      </c>
      <c r="R88" s="12" t="s">
        <v>24</v>
      </c>
      <c r="S88" s="12" t="s">
        <v>24</v>
      </c>
      <c r="T88" s="12" t="s">
        <v>24</v>
      </c>
      <c r="U88" s="12" t="s">
        <v>24</v>
      </c>
      <c r="V88" s="12" t="s">
        <v>24</v>
      </c>
      <c r="W88" s="12" t="s">
        <v>24</v>
      </c>
      <c r="X88" s="12" t="s">
        <v>24</v>
      </c>
      <c r="Y88" s="12" t="s">
        <v>24</v>
      </c>
      <c r="Z88" s="12" t="s">
        <v>24</v>
      </c>
      <c r="AA88" s="12" t="s">
        <v>24</v>
      </c>
    </row>
    <row r="89" spans="2:27" ht="38.25" x14ac:dyDescent="0.2">
      <c r="B89" s="54" t="s">
        <v>3393</v>
      </c>
      <c r="C89" s="24" t="s">
        <v>3392</v>
      </c>
      <c r="D89" s="53"/>
      <c r="E89" s="51"/>
      <c r="F89" s="51"/>
      <c r="G89" s="51"/>
      <c r="H89" s="59"/>
      <c r="I89" s="59"/>
      <c r="J89" s="51"/>
      <c r="K89" s="51"/>
      <c r="L89" s="51"/>
      <c r="M89" s="52">
        <f>SUM(SCDBPTASN1!M44:'SCDBPTASN1'!M88)</f>
        <v>102268633.24999999</v>
      </c>
      <c r="N89" s="52">
        <f>SUM(SCDBPTASN1!N44:'SCDBPTASN1'!N88)</f>
        <v>35146823.039999999</v>
      </c>
      <c r="O89" s="52">
        <f>SUM(SCDBPTASN1!O44:'SCDBPTASN1'!O88)</f>
        <v>0</v>
      </c>
      <c r="P89" s="52">
        <f>SUM(SCDBPTASN1!P44:'SCDBPTASN1'!P88)</f>
        <v>34458884.970000006</v>
      </c>
      <c r="Q89" s="51"/>
      <c r="R89" s="52">
        <f>SUM(SCDBPTASN1!R44:'SCDBPTASN1'!R88)</f>
        <v>34458884.970000006</v>
      </c>
      <c r="S89" s="52">
        <f>SUM(SCDBPTASN1!S44:'SCDBPTASN1'!S88)</f>
        <v>-111697502.95</v>
      </c>
      <c r="T89" s="52">
        <f>SUM(SCDBPTASN1!T44:'SCDBPTASN1'!T88)</f>
        <v>0</v>
      </c>
      <c r="U89" s="52">
        <f>SUM(SCDBPTASN1!U44:'SCDBPTASN1'!U88)</f>
        <v>0</v>
      </c>
      <c r="V89" s="52">
        <f>SUM(SCDBPTASN1!V44:'SCDBPTASN1'!V88)</f>
        <v>0</v>
      </c>
      <c r="W89" s="52">
        <f>SUM(SCDBPTASN1!W44:'SCDBPTASN1'!W88)</f>
        <v>0</v>
      </c>
      <c r="X89" s="51"/>
      <c r="Y89" s="51"/>
      <c r="Z89" s="51"/>
      <c r="AA89" s="51"/>
    </row>
    <row r="90" spans="2:27" x14ac:dyDescent="0.2">
      <c r="B90" s="11" t="s">
        <v>24</v>
      </c>
      <c r="C90" s="12" t="s">
        <v>24</v>
      </c>
      <c r="D90" s="13" t="s">
        <v>24</v>
      </c>
      <c r="E90" s="12" t="s">
        <v>24</v>
      </c>
      <c r="F90" s="12" t="s">
        <v>24</v>
      </c>
      <c r="G90" s="12" t="s">
        <v>24</v>
      </c>
      <c r="H90" s="29" t="s">
        <v>24</v>
      </c>
      <c r="I90" s="29" t="s">
        <v>24</v>
      </c>
      <c r="J90" s="12" t="s">
        <v>24</v>
      </c>
      <c r="K90" s="12" t="s">
        <v>24</v>
      </c>
      <c r="L90" s="12" t="s">
        <v>24</v>
      </c>
      <c r="M90" s="12" t="s">
        <v>24</v>
      </c>
      <c r="N90" s="12" t="s">
        <v>24</v>
      </c>
      <c r="O90" s="12" t="s">
        <v>24</v>
      </c>
      <c r="P90" s="12" t="s">
        <v>24</v>
      </c>
      <c r="Q90" s="12" t="s">
        <v>24</v>
      </c>
      <c r="R90" s="12" t="s">
        <v>24</v>
      </c>
      <c r="S90" s="12" t="s">
        <v>24</v>
      </c>
      <c r="T90" s="12" t="s">
        <v>24</v>
      </c>
      <c r="U90" s="12" t="s">
        <v>24</v>
      </c>
      <c r="V90" s="12" t="s">
        <v>24</v>
      </c>
      <c r="W90" s="12" t="s">
        <v>24</v>
      </c>
      <c r="X90" s="12" t="s">
        <v>24</v>
      </c>
      <c r="Y90" s="12" t="s">
        <v>24</v>
      </c>
      <c r="Z90" s="12" t="s">
        <v>24</v>
      </c>
      <c r="AA90" s="12" t="s">
        <v>24</v>
      </c>
    </row>
    <row r="91" spans="2:27" x14ac:dyDescent="0.2">
      <c r="B91" s="14" t="s">
        <v>25</v>
      </c>
      <c r="C91" s="24" t="s">
        <v>26</v>
      </c>
      <c r="D91" s="16" t="s">
        <v>26</v>
      </c>
      <c r="E91" s="20" t="s">
        <v>26</v>
      </c>
      <c r="F91" s="58" t="s">
        <v>26</v>
      </c>
      <c r="G91" s="20" t="s">
        <v>26</v>
      </c>
      <c r="H91" s="31"/>
      <c r="I91" s="31"/>
      <c r="J91" s="57"/>
      <c r="K91" s="21"/>
      <c r="L91" s="20" t="s">
        <v>26</v>
      </c>
      <c r="M91" s="21"/>
      <c r="N91" s="21"/>
      <c r="O91" s="21"/>
      <c r="P91" s="21"/>
      <c r="Q91" s="56" t="s">
        <v>26</v>
      </c>
      <c r="R91" s="21"/>
      <c r="S91" s="21"/>
      <c r="T91" s="21"/>
      <c r="U91" s="21"/>
      <c r="V91" s="21"/>
      <c r="W91" s="21"/>
      <c r="X91" s="20" t="s">
        <v>26</v>
      </c>
      <c r="Y91" s="20" t="s">
        <v>26</v>
      </c>
      <c r="Z91" s="55" t="s">
        <v>26</v>
      </c>
      <c r="AA91" s="20" t="s">
        <v>26</v>
      </c>
    </row>
    <row r="92" spans="2:27" x14ac:dyDescent="0.2">
      <c r="B92" s="11" t="s">
        <v>24</v>
      </c>
      <c r="C92" s="12" t="s">
        <v>24</v>
      </c>
      <c r="D92" s="13" t="s">
        <v>24</v>
      </c>
      <c r="E92" s="12" t="s">
        <v>24</v>
      </c>
      <c r="F92" s="12" t="s">
        <v>24</v>
      </c>
      <c r="G92" s="12" t="s">
        <v>24</v>
      </c>
      <c r="H92" s="29" t="s">
        <v>24</v>
      </c>
      <c r="I92" s="29" t="s">
        <v>24</v>
      </c>
      <c r="J92" s="12" t="s">
        <v>24</v>
      </c>
      <c r="K92" s="12" t="s">
        <v>24</v>
      </c>
      <c r="L92" s="12" t="s">
        <v>24</v>
      </c>
      <c r="M92" s="12" t="s">
        <v>24</v>
      </c>
      <c r="N92" s="12" t="s">
        <v>24</v>
      </c>
      <c r="O92" s="12" t="s">
        <v>24</v>
      </c>
      <c r="P92" s="12" t="s">
        <v>24</v>
      </c>
      <c r="Q92" s="12" t="s">
        <v>24</v>
      </c>
      <c r="R92" s="12" t="s">
        <v>24</v>
      </c>
      <c r="S92" s="12" t="s">
        <v>24</v>
      </c>
      <c r="T92" s="12" t="s">
        <v>24</v>
      </c>
      <c r="U92" s="12" t="s">
        <v>24</v>
      </c>
      <c r="V92" s="12" t="s">
        <v>24</v>
      </c>
      <c r="W92" s="12" t="s">
        <v>24</v>
      </c>
      <c r="X92" s="12" t="s">
        <v>24</v>
      </c>
      <c r="Y92" s="12" t="s">
        <v>24</v>
      </c>
      <c r="Z92" s="12" t="s">
        <v>24</v>
      </c>
      <c r="AA92" s="12" t="s">
        <v>24</v>
      </c>
    </row>
    <row r="93" spans="2:27" ht="25.5" x14ac:dyDescent="0.2">
      <c r="B93" s="54" t="s">
        <v>3391</v>
      </c>
      <c r="C93" s="24" t="s">
        <v>3390</v>
      </c>
      <c r="D93" s="53"/>
      <c r="E93" s="51"/>
      <c r="F93" s="51"/>
      <c r="G93" s="51"/>
      <c r="H93" s="59"/>
      <c r="I93" s="59"/>
      <c r="J93" s="51"/>
      <c r="K93" s="51"/>
      <c r="L93" s="51"/>
      <c r="M93" s="52">
        <f>SUM(SCDBPTASN1!M90:'SCDBPTASN1'!M92)</f>
        <v>0</v>
      </c>
      <c r="N93" s="52">
        <f>SUM(SCDBPTASN1!N90:'SCDBPTASN1'!N92)</f>
        <v>0</v>
      </c>
      <c r="O93" s="52">
        <f>SUM(SCDBPTASN1!O90:'SCDBPTASN1'!O92)</f>
        <v>0</v>
      </c>
      <c r="P93" s="52">
        <f>SUM(SCDBPTASN1!P90:'SCDBPTASN1'!P92)</f>
        <v>0</v>
      </c>
      <c r="Q93" s="51"/>
      <c r="R93" s="52">
        <f>SUM(SCDBPTASN1!R90:'SCDBPTASN1'!R92)</f>
        <v>0</v>
      </c>
      <c r="S93" s="52">
        <f>SUM(SCDBPTASN1!S90:'SCDBPTASN1'!S92)</f>
        <v>0</v>
      </c>
      <c r="T93" s="52">
        <f>SUM(SCDBPTASN1!T90:'SCDBPTASN1'!T92)</f>
        <v>0</v>
      </c>
      <c r="U93" s="52">
        <f>SUM(SCDBPTASN1!U90:'SCDBPTASN1'!U92)</f>
        <v>0</v>
      </c>
      <c r="V93" s="52">
        <f>SUM(SCDBPTASN1!V90:'SCDBPTASN1'!V92)</f>
        <v>0</v>
      </c>
      <c r="W93" s="52">
        <f>SUM(SCDBPTASN1!W90:'SCDBPTASN1'!W92)</f>
        <v>0</v>
      </c>
      <c r="X93" s="51"/>
      <c r="Y93" s="51"/>
      <c r="Z93" s="51"/>
      <c r="AA93" s="51"/>
    </row>
    <row r="94" spans="2:27" x14ac:dyDescent="0.2">
      <c r="B94" s="11" t="s">
        <v>24</v>
      </c>
      <c r="C94" s="12" t="s">
        <v>24</v>
      </c>
      <c r="D94" s="13" t="s">
        <v>24</v>
      </c>
      <c r="E94" s="12" t="s">
        <v>24</v>
      </c>
      <c r="F94" s="12" t="s">
        <v>24</v>
      </c>
      <c r="G94" s="12" t="s">
        <v>24</v>
      </c>
      <c r="H94" s="29" t="s">
        <v>24</v>
      </c>
      <c r="I94" s="29" t="s">
        <v>24</v>
      </c>
      <c r="J94" s="12" t="s">
        <v>24</v>
      </c>
      <c r="K94" s="12" t="s">
        <v>24</v>
      </c>
      <c r="L94" s="12" t="s">
        <v>24</v>
      </c>
      <c r="M94" s="12" t="s">
        <v>24</v>
      </c>
      <c r="N94" s="12" t="s">
        <v>24</v>
      </c>
      <c r="O94" s="12" t="s">
        <v>24</v>
      </c>
      <c r="P94" s="12" t="s">
        <v>24</v>
      </c>
      <c r="Q94" s="12" t="s">
        <v>24</v>
      </c>
      <c r="R94" s="12" t="s">
        <v>24</v>
      </c>
      <c r="S94" s="12" t="s">
        <v>24</v>
      </c>
      <c r="T94" s="12" t="s">
        <v>24</v>
      </c>
      <c r="U94" s="12" t="s">
        <v>24</v>
      </c>
      <c r="V94" s="12" t="s">
        <v>24</v>
      </c>
      <c r="W94" s="12" t="s">
        <v>24</v>
      </c>
      <c r="X94" s="12" t="s">
        <v>24</v>
      </c>
      <c r="Y94" s="12" t="s">
        <v>24</v>
      </c>
      <c r="Z94" s="12" t="s">
        <v>24</v>
      </c>
      <c r="AA94" s="12" t="s">
        <v>24</v>
      </c>
    </row>
    <row r="95" spans="2:27" x14ac:dyDescent="0.2">
      <c r="B95" s="14" t="s">
        <v>3389</v>
      </c>
      <c r="C95" s="24" t="s">
        <v>26</v>
      </c>
      <c r="D95" s="16" t="s">
        <v>26</v>
      </c>
      <c r="E95" s="20" t="s">
        <v>26</v>
      </c>
      <c r="F95" s="58" t="s">
        <v>26</v>
      </c>
      <c r="G95" s="20" t="s">
        <v>26</v>
      </c>
      <c r="H95" s="31"/>
      <c r="I95" s="31"/>
      <c r="J95" s="57"/>
      <c r="K95" s="21"/>
      <c r="L95" s="20" t="s">
        <v>26</v>
      </c>
      <c r="M95" s="21"/>
      <c r="N95" s="21"/>
      <c r="O95" s="21"/>
      <c r="P95" s="21"/>
      <c r="Q95" s="56" t="s">
        <v>26</v>
      </c>
      <c r="R95" s="21"/>
      <c r="S95" s="21"/>
      <c r="T95" s="21"/>
      <c r="U95" s="21"/>
      <c r="V95" s="21"/>
      <c r="W95" s="21"/>
      <c r="X95" s="20" t="s">
        <v>26</v>
      </c>
      <c r="Y95" s="20" t="s">
        <v>26</v>
      </c>
      <c r="Z95" s="55" t="s">
        <v>26</v>
      </c>
      <c r="AA95" s="20" t="s">
        <v>26</v>
      </c>
    </row>
    <row r="96" spans="2:27" x14ac:dyDescent="0.2">
      <c r="B96" s="11" t="s">
        <v>24</v>
      </c>
      <c r="C96" s="12" t="s">
        <v>24</v>
      </c>
      <c r="D96" s="13" t="s">
        <v>24</v>
      </c>
      <c r="E96" s="12" t="s">
        <v>24</v>
      </c>
      <c r="F96" s="12" t="s">
        <v>24</v>
      </c>
      <c r="G96" s="12" t="s">
        <v>24</v>
      </c>
      <c r="H96" s="29" t="s">
        <v>24</v>
      </c>
      <c r="I96" s="29" t="s">
        <v>24</v>
      </c>
      <c r="J96" s="12" t="s">
        <v>24</v>
      </c>
      <c r="K96" s="12" t="s">
        <v>24</v>
      </c>
      <c r="L96" s="12" t="s">
        <v>24</v>
      </c>
      <c r="M96" s="12" t="s">
        <v>24</v>
      </c>
      <c r="N96" s="12" t="s">
        <v>24</v>
      </c>
      <c r="O96" s="12" t="s">
        <v>24</v>
      </c>
      <c r="P96" s="12" t="s">
        <v>24</v>
      </c>
      <c r="Q96" s="12" t="s">
        <v>24</v>
      </c>
      <c r="R96" s="12" t="s">
        <v>24</v>
      </c>
      <c r="S96" s="12" t="s">
        <v>24</v>
      </c>
      <c r="T96" s="12" t="s">
        <v>24</v>
      </c>
      <c r="U96" s="12" t="s">
        <v>24</v>
      </c>
      <c r="V96" s="12" t="s">
        <v>24</v>
      </c>
      <c r="W96" s="12" t="s">
        <v>24</v>
      </c>
      <c r="X96" s="12" t="s">
        <v>24</v>
      </c>
      <c r="Y96" s="12" t="s">
        <v>24</v>
      </c>
      <c r="Z96" s="12" t="s">
        <v>24</v>
      </c>
      <c r="AA96" s="12" t="s">
        <v>24</v>
      </c>
    </row>
    <row r="97" spans="2:27" ht="25.5" x14ac:dyDescent="0.2">
      <c r="B97" s="54" t="s">
        <v>3388</v>
      </c>
      <c r="C97" s="24" t="s">
        <v>3387</v>
      </c>
      <c r="D97" s="53"/>
      <c r="E97" s="51"/>
      <c r="F97" s="51"/>
      <c r="G97" s="51"/>
      <c r="H97" s="59"/>
      <c r="I97" s="59"/>
      <c r="J97" s="51"/>
      <c r="K97" s="51"/>
      <c r="L97" s="51"/>
      <c r="M97" s="52">
        <f>SUM(SCDBPTASN1!M94:'SCDBPTASN1'!M96)</f>
        <v>0</v>
      </c>
      <c r="N97" s="52">
        <f>SUM(SCDBPTASN1!N94:'SCDBPTASN1'!N96)</f>
        <v>0</v>
      </c>
      <c r="O97" s="52">
        <f>SUM(SCDBPTASN1!O94:'SCDBPTASN1'!O96)</f>
        <v>0</v>
      </c>
      <c r="P97" s="52">
        <f>SUM(SCDBPTASN1!P94:'SCDBPTASN1'!P96)</f>
        <v>0</v>
      </c>
      <c r="Q97" s="51"/>
      <c r="R97" s="52">
        <f>SUM(SCDBPTASN1!R94:'SCDBPTASN1'!R96)</f>
        <v>0</v>
      </c>
      <c r="S97" s="52">
        <f>SUM(SCDBPTASN1!S94:'SCDBPTASN1'!S96)</f>
        <v>0</v>
      </c>
      <c r="T97" s="52">
        <f>SUM(SCDBPTASN1!T94:'SCDBPTASN1'!T96)</f>
        <v>0</v>
      </c>
      <c r="U97" s="52">
        <f>SUM(SCDBPTASN1!U94:'SCDBPTASN1'!U96)</f>
        <v>0</v>
      </c>
      <c r="V97" s="52">
        <f>SUM(SCDBPTASN1!V94:'SCDBPTASN1'!V96)</f>
        <v>0</v>
      </c>
      <c r="W97" s="52">
        <f>SUM(SCDBPTASN1!W94:'SCDBPTASN1'!W96)</f>
        <v>0</v>
      </c>
      <c r="X97" s="51"/>
      <c r="Y97" s="51"/>
      <c r="Z97" s="51"/>
      <c r="AA97" s="51"/>
    </row>
    <row r="98" spans="2:27" x14ac:dyDescent="0.2">
      <c r="B98" s="11" t="s">
        <v>24</v>
      </c>
      <c r="C98" s="12" t="s">
        <v>24</v>
      </c>
      <c r="D98" s="13" t="s">
        <v>24</v>
      </c>
      <c r="E98" s="12" t="s">
        <v>24</v>
      </c>
      <c r="F98" s="12" t="s">
        <v>24</v>
      </c>
      <c r="G98" s="12" t="s">
        <v>24</v>
      </c>
      <c r="H98" s="29" t="s">
        <v>24</v>
      </c>
      <c r="I98" s="29" t="s">
        <v>24</v>
      </c>
      <c r="J98" s="12" t="s">
        <v>24</v>
      </c>
      <c r="K98" s="12" t="s">
        <v>24</v>
      </c>
      <c r="L98" s="12" t="s">
        <v>24</v>
      </c>
      <c r="M98" s="12" t="s">
        <v>24</v>
      </c>
      <c r="N98" s="12" t="s">
        <v>24</v>
      </c>
      <c r="O98" s="12" t="s">
        <v>24</v>
      </c>
      <c r="P98" s="12" t="s">
        <v>24</v>
      </c>
      <c r="Q98" s="12" t="s">
        <v>24</v>
      </c>
      <c r="R98" s="12" t="s">
        <v>24</v>
      </c>
      <c r="S98" s="12" t="s">
        <v>24</v>
      </c>
      <c r="T98" s="12" t="s">
        <v>24</v>
      </c>
      <c r="U98" s="12" t="s">
        <v>24</v>
      </c>
      <c r="V98" s="12" t="s">
        <v>24</v>
      </c>
      <c r="W98" s="12" t="s">
        <v>24</v>
      </c>
      <c r="X98" s="12" t="s">
        <v>24</v>
      </c>
      <c r="Y98" s="12" t="s">
        <v>24</v>
      </c>
      <c r="Z98" s="12" t="s">
        <v>24</v>
      </c>
      <c r="AA98" s="12" t="s">
        <v>24</v>
      </c>
    </row>
    <row r="99" spans="2:27" ht="25.5" x14ac:dyDescent="0.2">
      <c r="B99" s="14" t="s">
        <v>3386</v>
      </c>
      <c r="C99" s="24" t="s">
        <v>3275</v>
      </c>
      <c r="D99" s="16" t="s">
        <v>3263</v>
      </c>
      <c r="E99" s="20" t="s">
        <v>737</v>
      </c>
      <c r="F99" s="58" t="s">
        <v>3164</v>
      </c>
      <c r="G99" s="20" t="s">
        <v>712</v>
      </c>
      <c r="H99" s="34">
        <v>40911</v>
      </c>
      <c r="I99" s="34">
        <v>41276</v>
      </c>
      <c r="J99" s="57">
        <v>4425.1000000000004</v>
      </c>
      <c r="K99" s="21">
        <v>5565005.7599999998</v>
      </c>
      <c r="L99" s="20" t="s">
        <v>3385</v>
      </c>
      <c r="M99" s="21">
        <v>0</v>
      </c>
      <c r="N99" s="21">
        <v>152311.94</v>
      </c>
      <c r="O99" s="21">
        <v>0</v>
      </c>
      <c r="P99" s="21">
        <v>278250.28999999998</v>
      </c>
      <c r="Q99" s="56" t="s">
        <v>26</v>
      </c>
      <c r="R99" s="21">
        <v>278250.28999999998</v>
      </c>
      <c r="S99" s="21">
        <v>125938.35</v>
      </c>
      <c r="T99" s="21">
        <v>0</v>
      </c>
      <c r="U99" s="21">
        <v>0</v>
      </c>
      <c r="V99" s="21">
        <v>0</v>
      </c>
      <c r="W99" s="21">
        <v>2059.701039</v>
      </c>
      <c r="X99" s="20" t="s">
        <v>26</v>
      </c>
      <c r="Y99" s="20" t="s">
        <v>3273</v>
      </c>
      <c r="Z99" s="55" t="s">
        <v>531</v>
      </c>
      <c r="AA99" s="20" t="s">
        <v>26</v>
      </c>
    </row>
    <row r="100" spans="2:27" ht="25.5" x14ac:dyDescent="0.2">
      <c r="B100" s="14" t="s">
        <v>3384</v>
      </c>
      <c r="C100" s="24" t="s">
        <v>3275</v>
      </c>
      <c r="D100" s="16" t="s">
        <v>3263</v>
      </c>
      <c r="E100" s="20" t="s">
        <v>737</v>
      </c>
      <c r="F100" s="58" t="s">
        <v>3164</v>
      </c>
      <c r="G100" s="20" t="s">
        <v>712</v>
      </c>
      <c r="H100" s="34">
        <v>40918</v>
      </c>
      <c r="I100" s="34">
        <v>41282</v>
      </c>
      <c r="J100" s="57">
        <v>3138.88</v>
      </c>
      <c r="K100" s="21">
        <v>4012995.3</v>
      </c>
      <c r="L100" s="20" t="s">
        <v>3383</v>
      </c>
      <c r="M100" s="21">
        <v>0</v>
      </c>
      <c r="N100" s="21">
        <v>102358.88</v>
      </c>
      <c r="O100" s="21">
        <v>0</v>
      </c>
      <c r="P100" s="21">
        <v>187366.75</v>
      </c>
      <c r="Q100" s="56" t="s">
        <v>26</v>
      </c>
      <c r="R100" s="21">
        <v>187366.75</v>
      </c>
      <c r="S100" s="21">
        <v>85007.87</v>
      </c>
      <c r="T100" s="21">
        <v>0</v>
      </c>
      <c r="U100" s="21">
        <v>0</v>
      </c>
      <c r="V100" s="21">
        <v>0</v>
      </c>
      <c r="W100" s="21">
        <v>2970.5523929999999</v>
      </c>
      <c r="X100" s="20" t="s">
        <v>26</v>
      </c>
      <c r="Y100" s="20" t="s">
        <v>3273</v>
      </c>
      <c r="Z100" s="55" t="s">
        <v>531</v>
      </c>
      <c r="AA100" s="20" t="s">
        <v>26</v>
      </c>
    </row>
    <row r="101" spans="2:27" ht="25.5" x14ac:dyDescent="0.2">
      <c r="B101" s="14" t="s">
        <v>3382</v>
      </c>
      <c r="C101" s="24" t="s">
        <v>3275</v>
      </c>
      <c r="D101" s="16" t="s">
        <v>3263</v>
      </c>
      <c r="E101" s="20" t="s">
        <v>737</v>
      </c>
      <c r="F101" s="58" t="s">
        <v>3164</v>
      </c>
      <c r="G101" s="20" t="s">
        <v>712</v>
      </c>
      <c r="H101" s="34">
        <v>40925</v>
      </c>
      <c r="I101" s="34">
        <v>41289</v>
      </c>
      <c r="J101" s="57">
        <v>1593.37</v>
      </c>
      <c r="K101" s="21">
        <v>2053997.33</v>
      </c>
      <c r="L101" s="20" t="s">
        <v>3381</v>
      </c>
      <c r="M101" s="21">
        <v>0</v>
      </c>
      <c r="N101" s="21">
        <v>52214.73</v>
      </c>
      <c r="O101" s="21">
        <v>0</v>
      </c>
      <c r="P101" s="21">
        <v>95818.98</v>
      </c>
      <c r="Q101" s="56" t="s">
        <v>26</v>
      </c>
      <c r="R101" s="21">
        <v>95818.98</v>
      </c>
      <c r="S101" s="21">
        <v>43604.25</v>
      </c>
      <c r="T101" s="21">
        <v>0</v>
      </c>
      <c r="U101" s="21">
        <v>0</v>
      </c>
      <c r="V101" s="21">
        <v>0</v>
      </c>
      <c r="W101" s="21">
        <v>2081.9441569999999</v>
      </c>
      <c r="X101" s="20" t="s">
        <v>26</v>
      </c>
      <c r="Y101" s="20" t="s">
        <v>3273</v>
      </c>
      <c r="Z101" s="55" t="s">
        <v>531</v>
      </c>
      <c r="AA101" s="20" t="s">
        <v>26</v>
      </c>
    </row>
    <row r="102" spans="2:27" ht="25.5" x14ac:dyDescent="0.2">
      <c r="B102" s="14" t="s">
        <v>3380</v>
      </c>
      <c r="C102" s="24" t="s">
        <v>3275</v>
      </c>
      <c r="D102" s="16" t="s">
        <v>3263</v>
      </c>
      <c r="E102" s="20" t="s">
        <v>737</v>
      </c>
      <c r="F102" s="58" t="s">
        <v>3164</v>
      </c>
      <c r="G102" s="20" t="s">
        <v>346</v>
      </c>
      <c r="H102" s="34">
        <v>40932</v>
      </c>
      <c r="I102" s="34">
        <v>41296</v>
      </c>
      <c r="J102" s="57">
        <v>2302.41</v>
      </c>
      <c r="K102" s="21">
        <v>3029004.55</v>
      </c>
      <c r="L102" s="20" t="s">
        <v>3379</v>
      </c>
      <c r="M102" s="21">
        <v>0</v>
      </c>
      <c r="N102" s="21">
        <v>75265.78</v>
      </c>
      <c r="O102" s="21">
        <v>0</v>
      </c>
      <c r="P102" s="21">
        <v>131186.19</v>
      </c>
      <c r="Q102" s="56" t="s">
        <v>26</v>
      </c>
      <c r="R102" s="21">
        <v>131186.19</v>
      </c>
      <c r="S102" s="21">
        <v>55920.41</v>
      </c>
      <c r="T102" s="21">
        <v>0</v>
      </c>
      <c r="U102" s="21">
        <v>0</v>
      </c>
      <c r="V102" s="21">
        <v>0</v>
      </c>
      <c r="W102" s="21">
        <v>3718.2179080000001</v>
      </c>
      <c r="X102" s="20" t="s">
        <v>26</v>
      </c>
      <c r="Y102" s="20" t="s">
        <v>3273</v>
      </c>
      <c r="Z102" s="55" t="s">
        <v>531</v>
      </c>
      <c r="AA102" s="20" t="s">
        <v>26</v>
      </c>
    </row>
    <row r="103" spans="2:27" ht="25.5" x14ac:dyDescent="0.2">
      <c r="B103" s="14" t="s">
        <v>3378</v>
      </c>
      <c r="C103" s="24" t="s">
        <v>3275</v>
      </c>
      <c r="D103" s="16" t="s">
        <v>3263</v>
      </c>
      <c r="E103" s="20" t="s">
        <v>737</v>
      </c>
      <c r="F103" s="58" t="s">
        <v>3164</v>
      </c>
      <c r="G103" s="20" t="s">
        <v>712</v>
      </c>
      <c r="H103" s="34">
        <v>40942</v>
      </c>
      <c r="I103" s="34">
        <v>41306</v>
      </c>
      <c r="J103" s="57">
        <v>4914.32</v>
      </c>
      <c r="K103" s="21">
        <v>6510982.5700000003</v>
      </c>
      <c r="L103" s="20" t="s">
        <v>3377</v>
      </c>
      <c r="M103" s="21">
        <v>0</v>
      </c>
      <c r="N103" s="21">
        <v>163106.28</v>
      </c>
      <c r="O103" s="21">
        <v>0</v>
      </c>
      <c r="P103" s="21">
        <v>253798.1</v>
      </c>
      <c r="Q103" s="56" t="s">
        <v>26</v>
      </c>
      <c r="R103" s="21">
        <v>253798.1</v>
      </c>
      <c r="S103" s="21">
        <v>90691.82</v>
      </c>
      <c r="T103" s="21">
        <v>0</v>
      </c>
      <c r="U103" s="21">
        <v>0</v>
      </c>
      <c r="V103" s="21">
        <v>0</v>
      </c>
      <c r="W103" s="21">
        <v>9639.2910589999992</v>
      </c>
      <c r="X103" s="20" t="s">
        <v>26</v>
      </c>
      <c r="Y103" s="20" t="s">
        <v>3273</v>
      </c>
      <c r="Z103" s="55" t="s">
        <v>531</v>
      </c>
      <c r="AA103" s="20" t="s">
        <v>26</v>
      </c>
    </row>
    <row r="104" spans="2:27" ht="25.5" x14ac:dyDescent="0.2">
      <c r="B104" s="14" t="s">
        <v>3376</v>
      </c>
      <c r="C104" s="24" t="s">
        <v>3275</v>
      </c>
      <c r="D104" s="16" t="s">
        <v>3263</v>
      </c>
      <c r="E104" s="20" t="s">
        <v>737</v>
      </c>
      <c r="F104" s="58" t="s">
        <v>3164</v>
      </c>
      <c r="G104" s="20" t="s">
        <v>712</v>
      </c>
      <c r="H104" s="34">
        <v>40949</v>
      </c>
      <c r="I104" s="34">
        <v>41313</v>
      </c>
      <c r="J104" s="57">
        <v>3433.44</v>
      </c>
      <c r="K104" s="21">
        <v>4635006.66</v>
      </c>
      <c r="L104" s="20" t="s">
        <v>3375</v>
      </c>
      <c r="M104" s="21">
        <v>0</v>
      </c>
      <c r="N104" s="21">
        <v>111758.47</v>
      </c>
      <c r="O104" s="21">
        <v>0</v>
      </c>
      <c r="P104" s="21">
        <v>168528.84</v>
      </c>
      <c r="Q104" s="56" t="s">
        <v>26</v>
      </c>
      <c r="R104" s="21">
        <v>168528.84</v>
      </c>
      <c r="S104" s="21">
        <v>56770.37</v>
      </c>
      <c r="T104" s="21">
        <v>0</v>
      </c>
      <c r="U104" s="21">
        <v>0</v>
      </c>
      <c r="V104" s="21">
        <v>0</v>
      </c>
      <c r="W104" s="21">
        <v>7575.4116610000001</v>
      </c>
      <c r="X104" s="20" t="s">
        <v>26</v>
      </c>
      <c r="Y104" s="20" t="s">
        <v>3273</v>
      </c>
      <c r="Z104" s="55" t="s">
        <v>531</v>
      </c>
      <c r="AA104" s="20" t="s">
        <v>26</v>
      </c>
    </row>
    <row r="105" spans="2:27" ht="25.5" x14ac:dyDescent="0.2">
      <c r="B105" s="14" t="s">
        <v>3374</v>
      </c>
      <c r="C105" s="24" t="s">
        <v>3275</v>
      </c>
      <c r="D105" s="16" t="s">
        <v>3263</v>
      </c>
      <c r="E105" s="20" t="s">
        <v>737</v>
      </c>
      <c r="F105" s="58" t="s">
        <v>3164</v>
      </c>
      <c r="G105" s="20" t="s">
        <v>712</v>
      </c>
      <c r="H105" s="34">
        <v>40956</v>
      </c>
      <c r="I105" s="34">
        <v>41320</v>
      </c>
      <c r="J105" s="57">
        <v>4541.29</v>
      </c>
      <c r="K105" s="21">
        <v>6099996.9699999997</v>
      </c>
      <c r="L105" s="20" t="s">
        <v>3373</v>
      </c>
      <c r="M105" s="21">
        <v>0</v>
      </c>
      <c r="N105" s="21">
        <v>156583.67999999999</v>
      </c>
      <c r="O105" s="21">
        <v>0</v>
      </c>
      <c r="P105" s="21">
        <v>220514.89</v>
      </c>
      <c r="Q105" s="56" t="s">
        <v>26</v>
      </c>
      <c r="R105" s="21">
        <v>220514.89</v>
      </c>
      <c r="S105" s="21">
        <v>63931.21</v>
      </c>
      <c r="T105" s="21">
        <v>0</v>
      </c>
      <c r="U105" s="21">
        <v>0</v>
      </c>
      <c r="V105" s="21">
        <v>0</v>
      </c>
      <c r="W105" s="21">
        <v>10827.597599999999</v>
      </c>
      <c r="X105" s="20" t="s">
        <v>26</v>
      </c>
      <c r="Y105" s="20" t="s">
        <v>3273</v>
      </c>
      <c r="Z105" s="55" t="s">
        <v>531</v>
      </c>
      <c r="AA105" s="20" t="s">
        <v>26</v>
      </c>
    </row>
    <row r="106" spans="2:27" ht="25.5" x14ac:dyDescent="0.2">
      <c r="B106" s="14" t="s">
        <v>3372</v>
      </c>
      <c r="C106" s="24" t="s">
        <v>3275</v>
      </c>
      <c r="D106" s="16" t="s">
        <v>3263</v>
      </c>
      <c r="E106" s="20" t="s">
        <v>737</v>
      </c>
      <c r="F106" s="58" t="s">
        <v>3164</v>
      </c>
      <c r="G106" s="20" t="s">
        <v>430</v>
      </c>
      <c r="H106" s="34">
        <v>40963</v>
      </c>
      <c r="I106" s="34">
        <v>41327</v>
      </c>
      <c r="J106" s="57">
        <v>4005.42</v>
      </c>
      <c r="K106" s="21">
        <v>5437998.5199999996</v>
      </c>
      <c r="L106" s="20" t="s">
        <v>3371</v>
      </c>
      <c r="M106" s="21">
        <v>0</v>
      </c>
      <c r="N106" s="21">
        <v>139789.20000000001</v>
      </c>
      <c r="O106" s="21">
        <v>0</v>
      </c>
      <c r="P106" s="21">
        <v>185055.09</v>
      </c>
      <c r="Q106" s="56" t="s">
        <v>26</v>
      </c>
      <c r="R106" s="21">
        <v>185055.09</v>
      </c>
      <c r="S106" s="21">
        <v>45265.89</v>
      </c>
      <c r="T106" s="21">
        <v>0</v>
      </c>
      <c r="U106" s="21">
        <v>0</v>
      </c>
      <c r="V106" s="21">
        <v>0</v>
      </c>
      <c r="W106" s="21">
        <v>10360.974190000001</v>
      </c>
      <c r="X106" s="20" t="s">
        <v>26</v>
      </c>
      <c r="Y106" s="20" t="s">
        <v>3273</v>
      </c>
      <c r="Z106" s="55" t="s">
        <v>531</v>
      </c>
      <c r="AA106" s="20" t="s">
        <v>26</v>
      </c>
    </row>
    <row r="107" spans="2:27" ht="25.5" x14ac:dyDescent="0.2">
      <c r="B107" s="14" t="s">
        <v>3370</v>
      </c>
      <c r="C107" s="24" t="s">
        <v>3275</v>
      </c>
      <c r="D107" s="16" t="s">
        <v>3263</v>
      </c>
      <c r="E107" s="20" t="s">
        <v>737</v>
      </c>
      <c r="F107" s="58" t="s">
        <v>3164</v>
      </c>
      <c r="G107" s="20" t="s">
        <v>712</v>
      </c>
      <c r="H107" s="34">
        <v>40973</v>
      </c>
      <c r="I107" s="34">
        <v>41334</v>
      </c>
      <c r="J107" s="57">
        <v>4212.97</v>
      </c>
      <c r="K107" s="21">
        <v>5788999.9500000002</v>
      </c>
      <c r="L107" s="20" t="s">
        <v>3369</v>
      </c>
      <c r="M107" s="21">
        <v>0</v>
      </c>
      <c r="N107" s="21">
        <v>135510.18</v>
      </c>
      <c r="O107" s="21">
        <v>0</v>
      </c>
      <c r="P107" s="21">
        <v>174075.23</v>
      </c>
      <c r="Q107" s="56" t="s">
        <v>26</v>
      </c>
      <c r="R107" s="21">
        <v>174075.23</v>
      </c>
      <c r="S107" s="21">
        <v>38565.050000000003</v>
      </c>
      <c r="T107" s="21">
        <v>0</v>
      </c>
      <c r="U107" s="21">
        <v>0</v>
      </c>
      <c r="V107" s="21">
        <v>0</v>
      </c>
      <c r="W107" s="21">
        <v>11735.53095</v>
      </c>
      <c r="X107" s="20" t="s">
        <v>26</v>
      </c>
      <c r="Y107" s="20" t="s">
        <v>3273</v>
      </c>
      <c r="Z107" s="55" t="s">
        <v>531</v>
      </c>
      <c r="AA107" s="20" t="s">
        <v>26</v>
      </c>
    </row>
    <row r="108" spans="2:27" ht="25.5" x14ac:dyDescent="0.2">
      <c r="B108" s="14" t="s">
        <v>3368</v>
      </c>
      <c r="C108" s="24" t="s">
        <v>3275</v>
      </c>
      <c r="D108" s="16" t="s">
        <v>3263</v>
      </c>
      <c r="E108" s="20" t="s">
        <v>737</v>
      </c>
      <c r="F108" s="58" t="s">
        <v>3164</v>
      </c>
      <c r="G108" s="20" t="s">
        <v>346</v>
      </c>
      <c r="H108" s="34">
        <v>40980</v>
      </c>
      <c r="I108" s="34">
        <v>41341</v>
      </c>
      <c r="J108" s="57">
        <v>4033.21</v>
      </c>
      <c r="K108" s="21">
        <v>5509001.8700000001</v>
      </c>
      <c r="L108" s="20" t="s">
        <v>3367</v>
      </c>
      <c r="M108" s="21">
        <v>0</v>
      </c>
      <c r="N108" s="21">
        <v>138298.76999999999</v>
      </c>
      <c r="O108" s="21">
        <v>0</v>
      </c>
      <c r="P108" s="21">
        <v>174194.64</v>
      </c>
      <c r="Q108" s="56" t="s">
        <v>26</v>
      </c>
      <c r="R108" s="21">
        <v>174194.64</v>
      </c>
      <c r="S108" s="21">
        <v>35895.870000000003</v>
      </c>
      <c r="T108" s="21">
        <v>0</v>
      </c>
      <c r="U108" s="21">
        <v>0</v>
      </c>
      <c r="V108" s="21">
        <v>0</v>
      </c>
      <c r="W108" s="21">
        <v>11801.40985</v>
      </c>
      <c r="X108" s="20" t="s">
        <v>26</v>
      </c>
      <c r="Y108" s="20" t="s">
        <v>3273</v>
      </c>
      <c r="Z108" s="55" t="s">
        <v>531</v>
      </c>
      <c r="AA108" s="20" t="s">
        <v>26</v>
      </c>
    </row>
    <row r="109" spans="2:27" ht="25.5" x14ac:dyDescent="0.2">
      <c r="B109" s="14" t="s">
        <v>3366</v>
      </c>
      <c r="C109" s="24" t="s">
        <v>3275</v>
      </c>
      <c r="D109" s="16" t="s">
        <v>3263</v>
      </c>
      <c r="E109" s="20" t="s">
        <v>737</v>
      </c>
      <c r="F109" s="58" t="s">
        <v>3164</v>
      </c>
      <c r="G109" s="20" t="s">
        <v>346</v>
      </c>
      <c r="H109" s="34">
        <v>40987</v>
      </c>
      <c r="I109" s="34">
        <v>41348</v>
      </c>
      <c r="J109" s="57">
        <v>2515.33</v>
      </c>
      <c r="K109" s="21">
        <v>3528001.86</v>
      </c>
      <c r="L109" s="20" t="s">
        <v>3365</v>
      </c>
      <c r="M109" s="21">
        <v>0</v>
      </c>
      <c r="N109" s="21">
        <v>86728.58</v>
      </c>
      <c r="O109" s="21">
        <v>0</v>
      </c>
      <c r="P109" s="21">
        <v>85483.49</v>
      </c>
      <c r="Q109" s="56" t="s">
        <v>26</v>
      </c>
      <c r="R109" s="21">
        <v>85483.49</v>
      </c>
      <c r="S109" s="21">
        <v>-1245.0899999999999</v>
      </c>
      <c r="T109" s="21">
        <v>0</v>
      </c>
      <c r="U109" s="21">
        <v>0</v>
      </c>
      <c r="V109" s="21">
        <v>0</v>
      </c>
      <c r="W109" s="21">
        <v>7942.7014280000003</v>
      </c>
      <c r="X109" s="20" t="s">
        <v>26</v>
      </c>
      <c r="Y109" s="20" t="s">
        <v>3273</v>
      </c>
      <c r="Z109" s="55" t="s">
        <v>531</v>
      </c>
      <c r="AA109" s="20" t="s">
        <v>26</v>
      </c>
    </row>
    <row r="110" spans="2:27" ht="25.5" x14ac:dyDescent="0.2">
      <c r="B110" s="14" t="s">
        <v>3364</v>
      </c>
      <c r="C110" s="24" t="s">
        <v>3275</v>
      </c>
      <c r="D110" s="16" t="s">
        <v>3263</v>
      </c>
      <c r="E110" s="20" t="s">
        <v>737</v>
      </c>
      <c r="F110" s="58" t="s">
        <v>3164</v>
      </c>
      <c r="G110" s="20" t="s">
        <v>346</v>
      </c>
      <c r="H110" s="34">
        <v>40994</v>
      </c>
      <c r="I110" s="34">
        <v>41355</v>
      </c>
      <c r="J110" s="57">
        <v>4709.29</v>
      </c>
      <c r="K110" s="21">
        <v>6559004.9299999997</v>
      </c>
      <c r="L110" s="20" t="s">
        <v>3363</v>
      </c>
      <c r="M110" s="21">
        <v>0</v>
      </c>
      <c r="N110" s="21">
        <v>172925.13</v>
      </c>
      <c r="O110" s="21">
        <v>0</v>
      </c>
      <c r="P110" s="21">
        <v>177027.54</v>
      </c>
      <c r="Q110" s="56" t="s">
        <v>26</v>
      </c>
      <c r="R110" s="21">
        <v>177027.54</v>
      </c>
      <c r="S110" s="21">
        <v>4102.41</v>
      </c>
      <c r="T110" s="21">
        <v>0</v>
      </c>
      <c r="U110" s="21">
        <v>0</v>
      </c>
      <c r="V110" s="21">
        <v>0</v>
      </c>
      <c r="W110" s="21">
        <v>15449.1304</v>
      </c>
      <c r="X110" s="20" t="s">
        <v>26</v>
      </c>
      <c r="Y110" s="20" t="s">
        <v>3273</v>
      </c>
      <c r="Z110" s="55" t="s">
        <v>531</v>
      </c>
      <c r="AA110" s="20" t="s">
        <v>26</v>
      </c>
    </row>
    <row r="111" spans="2:27" ht="25.5" x14ac:dyDescent="0.2">
      <c r="B111" s="14" t="s">
        <v>3362</v>
      </c>
      <c r="C111" s="24" t="s">
        <v>3275</v>
      </c>
      <c r="D111" s="16" t="s">
        <v>3263</v>
      </c>
      <c r="E111" s="20" t="s">
        <v>737</v>
      </c>
      <c r="F111" s="58" t="s">
        <v>3164</v>
      </c>
      <c r="G111" s="20" t="s">
        <v>430</v>
      </c>
      <c r="H111" s="34">
        <v>41002</v>
      </c>
      <c r="I111" s="34">
        <v>41365</v>
      </c>
      <c r="J111" s="57">
        <v>3104.79</v>
      </c>
      <c r="K111" s="21">
        <v>4373003.57</v>
      </c>
      <c r="L111" s="20" t="s">
        <v>3361</v>
      </c>
      <c r="M111" s="21">
        <v>0</v>
      </c>
      <c r="N111" s="21">
        <v>107674.12</v>
      </c>
      <c r="O111" s="21">
        <v>0</v>
      </c>
      <c r="P111" s="21">
        <v>102940.5</v>
      </c>
      <c r="Q111" s="56" t="s">
        <v>26</v>
      </c>
      <c r="R111" s="21">
        <v>102940.5</v>
      </c>
      <c r="S111" s="21">
        <v>-4733.62</v>
      </c>
      <c r="T111" s="21">
        <v>0</v>
      </c>
      <c r="U111" s="21">
        <v>0</v>
      </c>
      <c r="V111" s="21">
        <v>0</v>
      </c>
      <c r="W111" s="21">
        <v>10917.52261</v>
      </c>
      <c r="X111" s="20" t="s">
        <v>26</v>
      </c>
      <c r="Y111" s="20" t="s">
        <v>3273</v>
      </c>
      <c r="Z111" s="55" t="s">
        <v>531</v>
      </c>
      <c r="AA111" s="20" t="s">
        <v>26</v>
      </c>
    </row>
    <row r="112" spans="2:27" ht="25.5" x14ac:dyDescent="0.2">
      <c r="B112" s="14" t="s">
        <v>3360</v>
      </c>
      <c r="C112" s="24" t="s">
        <v>3275</v>
      </c>
      <c r="D112" s="16" t="s">
        <v>3263</v>
      </c>
      <c r="E112" s="20" t="s">
        <v>737</v>
      </c>
      <c r="F112" s="58" t="s">
        <v>3164</v>
      </c>
      <c r="G112" s="20" t="s">
        <v>712</v>
      </c>
      <c r="H112" s="34">
        <v>41004</v>
      </c>
      <c r="I112" s="34">
        <v>41367</v>
      </c>
      <c r="J112" s="57">
        <v>3380.55</v>
      </c>
      <c r="K112" s="21">
        <v>4778001.76</v>
      </c>
      <c r="L112" s="20" t="s">
        <v>3359</v>
      </c>
      <c r="M112" s="21">
        <v>0</v>
      </c>
      <c r="N112" s="21">
        <v>115817.64</v>
      </c>
      <c r="O112" s="21">
        <v>0</v>
      </c>
      <c r="P112" s="21">
        <v>113381.98</v>
      </c>
      <c r="Q112" s="56" t="s">
        <v>26</v>
      </c>
      <c r="R112" s="21">
        <v>113381.98</v>
      </c>
      <c r="S112" s="21">
        <v>-2435.66</v>
      </c>
      <c r="T112" s="21">
        <v>0</v>
      </c>
      <c r="U112" s="21">
        <v>0</v>
      </c>
      <c r="V112" s="21">
        <v>0</v>
      </c>
      <c r="W112" s="21">
        <v>12059.00157</v>
      </c>
      <c r="X112" s="20" t="s">
        <v>26</v>
      </c>
      <c r="Y112" s="20" t="s">
        <v>3273</v>
      </c>
      <c r="Z112" s="55" t="s">
        <v>531</v>
      </c>
      <c r="AA112" s="20" t="s">
        <v>26</v>
      </c>
    </row>
    <row r="113" spans="2:27" ht="25.5" x14ac:dyDescent="0.2">
      <c r="B113" s="14" t="s">
        <v>3358</v>
      </c>
      <c r="C113" s="24" t="s">
        <v>3275</v>
      </c>
      <c r="D113" s="16" t="s">
        <v>3263</v>
      </c>
      <c r="E113" s="20" t="s">
        <v>737</v>
      </c>
      <c r="F113" s="58" t="s">
        <v>3164</v>
      </c>
      <c r="G113" s="20" t="s">
        <v>361</v>
      </c>
      <c r="H113" s="34">
        <v>41009</v>
      </c>
      <c r="I113" s="34">
        <v>41372</v>
      </c>
      <c r="J113" s="57">
        <v>1615.79</v>
      </c>
      <c r="K113" s="21">
        <v>2259003.6800000002</v>
      </c>
      <c r="L113" s="20" t="s">
        <v>3357</v>
      </c>
      <c r="M113" s="21">
        <v>0</v>
      </c>
      <c r="N113" s="21">
        <v>48602.96</v>
      </c>
      <c r="O113" s="21">
        <v>0</v>
      </c>
      <c r="P113" s="21">
        <v>57491.64</v>
      </c>
      <c r="Q113" s="56" t="s">
        <v>26</v>
      </c>
      <c r="R113" s="21">
        <v>57491.64</v>
      </c>
      <c r="S113" s="21">
        <v>8888.68</v>
      </c>
      <c r="T113" s="21">
        <v>0</v>
      </c>
      <c r="U113" s="21">
        <v>0</v>
      </c>
      <c r="V113" s="21">
        <v>0</v>
      </c>
      <c r="W113" s="21">
        <v>5852.6634110000005</v>
      </c>
      <c r="X113" s="20" t="s">
        <v>26</v>
      </c>
      <c r="Y113" s="20" t="s">
        <v>3273</v>
      </c>
      <c r="Z113" s="55" t="s">
        <v>531</v>
      </c>
      <c r="AA113" s="20" t="s">
        <v>26</v>
      </c>
    </row>
    <row r="114" spans="2:27" ht="25.5" x14ac:dyDescent="0.2">
      <c r="B114" s="14" t="s">
        <v>3356</v>
      </c>
      <c r="C114" s="24" t="s">
        <v>3275</v>
      </c>
      <c r="D114" s="16" t="s">
        <v>3263</v>
      </c>
      <c r="E114" s="20" t="s">
        <v>737</v>
      </c>
      <c r="F114" s="58" t="s">
        <v>3164</v>
      </c>
      <c r="G114" s="20" t="s">
        <v>712</v>
      </c>
      <c r="H114" s="34">
        <v>41011</v>
      </c>
      <c r="I114" s="34">
        <v>41374</v>
      </c>
      <c r="J114" s="57">
        <v>772.86</v>
      </c>
      <c r="K114" s="21">
        <v>1049999.8700000001</v>
      </c>
      <c r="L114" s="20" t="s">
        <v>3355</v>
      </c>
      <c r="M114" s="21">
        <v>0</v>
      </c>
      <c r="N114" s="21">
        <v>29492.34</v>
      </c>
      <c r="O114" s="21">
        <v>0</v>
      </c>
      <c r="P114" s="21">
        <v>34797</v>
      </c>
      <c r="Q114" s="56" t="s">
        <v>26</v>
      </c>
      <c r="R114" s="21">
        <v>34797</v>
      </c>
      <c r="S114" s="21">
        <v>5304.66</v>
      </c>
      <c r="T114" s="21">
        <v>0</v>
      </c>
      <c r="U114" s="21">
        <v>0</v>
      </c>
      <c r="V114" s="21">
        <v>0</v>
      </c>
      <c r="W114" s="21">
        <v>2747.9752530000001</v>
      </c>
      <c r="X114" s="20" t="s">
        <v>26</v>
      </c>
      <c r="Y114" s="20" t="s">
        <v>3273</v>
      </c>
      <c r="Z114" s="55" t="s">
        <v>531</v>
      </c>
      <c r="AA114" s="20" t="s">
        <v>26</v>
      </c>
    </row>
    <row r="115" spans="2:27" ht="25.5" x14ac:dyDescent="0.2">
      <c r="B115" s="14" t="s">
        <v>3354</v>
      </c>
      <c r="C115" s="24" t="s">
        <v>3275</v>
      </c>
      <c r="D115" s="16" t="s">
        <v>3263</v>
      </c>
      <c r="E115" s="20" t="s">
        <v>737</v>
      </c>
      <c r="F115" s="58" t="s">
        <v>3164</v>
      </c>
      <c r="G115" s="20" t="s">
        <v>712</v>
      </c>
      <c r="H115" s="34">
        <v>41016</v>
      </c>
      <c r="I115" s="34">
        <v>41379</v>
      </c>
      <c r="J115" s="57">
        <v>3789.06</v>
      </c>
      <c r="K115" s="21">
        <v>5191997.3600000003</v>
      </c>
      <c r="L115" s="20" t="s">
        <v>3353</v>
      </c>
      <c r="M115" s="21">
        <v>0</v>
      </c>
      <c r="N115" s="21">
        <v>129131.2</v>
      </c>
      <c r="O115" s="21">
        <v>0</v>
      </c>
      <c r="P115" s="21">
        <v>148854.56</v>
      </c>
      <c r="Q115" s="56" t="s">
        <v>26</v>
      </c>
      <c r="R115" s="21">
        <v>148854.56</v>
      </c>
      <c r="S115" s="21">
        <v>19723.36</v>
      </c>
      <c r="T115" s="21">
        <v>0</v>
      </c>
      <c r="U115" s="21">
        <v>0</v>
      </c>
      <c r="V115" s="21">
        <v>0</v>
      </c>
      <c r="W115" s="21">
        <v>13923.63675</v>
      </c>
      <c r="X115" s="20" t="s">
        <v>26</v>
      </c>
      <c r="Y115" s="20" t="s">
        <v>3273</v>
      </c>
      <c r="Z115" s="55" t="s">
        <v>531</v>
      </c>
      <c r="AA115" s="20" t="s">
        <v>26</v>
      </c>
    </row>
    <row r="116" spans="2:27" ht="25.5" x14ac:dyDescent="0.2">
      <c r="B116" s="14" t="s">
        <v>3352</v>
      </c>
      <c r="C116" s="24" t="s">
        <v>3275</v>
      </c>
      <c r="D116" s="16" t="s">
        <v>3263</v>
      </c>
      <c r="E116" s="20" t="s">
        <v>737</v>
      </c>
      <c r="F116" s="58" t="s">
        <v>3164</v>
      </c>
      <c r="G116" s="20" t="s">
        <v>712</v>
      </c>
      <c r="H116" s="34">
        <v>41018</v>
      </c>
      <c r="I116" s="34">
        <v>41381</v>
      </c>
      <c r="J116" s="57">
        <v>1036.83</v>
      </c>
      <c r="K116" s="21">
        <v>1442002.43</v>
      </c>
      <c r="L116" s="20" t="s">
        <v>3351</v>
      </c>
      <c r="M116" s="21">
        <v>0</v>
      </c>
      <c r="N116" s="21">
        <v>35532.160000000003</v>
      </c>
      <c r="O116" s="21">
        <v>0</v>
      </c>
      <c r="P116" s="21">
        <v>40376.07</v>
      </c>
      <c r="Q116" s="56" t="s">
        <v>26</v>
      </c>
      <c r="R116" s="21">
        <v>40376.07</v>
      </c>
      <c r="S116" s="21">
        <v>4843.91</v>
      </c>
      <c r="T116" s="21">
        <v>0</v>
      </c>
      <c r="U116" s="21">
        <v>0</v>
      </c>
      <c r="V116" s="21">
        <v>0</v>
      </c>
      <c r="W116" s="21">
        <v>3903.7451099999998</v>
      </c>
      <c r="X116" s="20" t="s">
        <v>26</v>
      </c>
      <c r="Y116" s="20" t="s">
        <v>3273</v>
      </c>
      <c r="Z116" s="55" t="s">
        <v>531</v>
      </c>
      <c r="AA116" s="20" t="s">
        <v>26</v>
      </c>
    </row>
    <row r="117" spans="2:27" ht="25.5" x14ac:dyDescent="0.2">
      <c r="B117" s="14" t="s">
        <v>3350</v>
      </c>
      <c r="C117" s="24" t="s">
        <v>3275</v>
      </c>
      <c r="D117" s="16" t="s">
        <v>3263</v>
      </c>
      <c r="E117" s="20" t="s">
        <v>737</v>
      </c>
      <c r="F117" s="58" t="s">
        <v>3164</v>
      </c>
      <c r="G117" s="20" t="s">
        <v>430</v>
      </c>
      <c r="H117" s="34">
        <v>41023</v>
      </c>
      <c r="I117" s="34">
        <v>41386</v>
      </c>
      <c r="J117" s="57">
        <v>3330.36</v>
      </c>
      <c r="K117" s="21">
        <v>4591001.17</v>
      </c>
      <c r="L117" s="20" t="s">
        <v>3349</v>
      </c>
      <c r="M117" s="21">
        <v>0</v>
      </c>
      <c r="N117" s="21">
        <v>109602.15</v>
      </c>
      <c r="O117" s="21">
        <v>0</v>
      </c>
      <c r="P117" s="21">
        <v>130659.89</v>
      </c>
      <c r="Q117" s="56" t="s">
        <v>26</v>
      </c>
      <c r="R117" s="21">
        <v>130659.89</v>
      </c>
      <c r="S117" s="21">
        <v>21057.74</v>
      </c>
      <c r="T117" s="21">
        <v>0</v>
      </c>
      <c r="U117" s="21">
        <v>0</v>
      </c>
      <c r="V117" s="21">
        <v>0</v>
      </c>
      <c r="W117" s="21">
        <v>12715.69162</v>
      </c>
      <c r="X117" s="20" t="s">
        <v>26</v>
      </c>
      <c r="Y117" s="20" t="s">
        <v>3273</v>
      </c>
      <c r="Z117" s="55" t="s">
        <v>531</v>
      </c>
      <c r="AA117" s="20" t="s">
        <v>26</v>
      </c>
    </row>
    <row r="118" spans="2:27" ht="25.5" x14ac:dyDescent="0.2">
      <c r="B118" s="14" t="s">
        <v>3348</v>
      </c>
      <c r="C118" s="24" t="s">
        <v>3275</v>
      </c>
      <c r="D118" s="16" t="s">
        <v>3263</v>
      </c>
      <c r="E118" s="20" t="s">
        <v>737</v>
      </c>
      <c r="F118" s="58" t="s">
        <v>3164</v>
      </c>
      <c r="G118" s="20" t="s">
        <v>712</v>
      </c>
      <c r="H118" s="34">
        <v>41025</v>
      </c>
      <c r="I118" s="34">
        <v>41388</v>
      </c>
      <c r="J118" s="57">
        <v>1165.48</v>
      </c>
      <c r="K118" s="21">
        <v>1599003.6</v>
      </c>
      <c r="L118" s="20" t="s">
        <v>3347</v>
      </c>
      <c r="M118" s="21">
        <v>0</v>
      </c>
      <c r="N118" s="21">
        <v>43670.54</v>
      </c>
      <c r="O118" s="21">
        <v>0</v>
      </c>
      <c r="P118" s="21">
        <v>49425.2</v>
      </c>
      <c r="Q118" s="56" t="s">
        <v>26</v>
      </c>
      <c r="R118" s="21">
        <v>49425.2</v>
      </c>
      <c r="S118" s="21">
        <v>5754.66</v>
      </c>
      <c r="T118" s="21">
        <v>0</v>
      </c>
      <c r="U118" s="21">
        <v>0</v>
      </c>
      <c r="V118" s="21">
        <v>0</v>
      </c>
      <c r="W118" s="21">
        <v>4468.1262850000003</v>
      </c>
      <c r="X118" s="20" t="s">
        <v>26</v>
      </c>
      <c r="Y118" s="20" t="s">
        <v>3273</v>
      </c>
      <c r="Z118" s="55" t="s">
        <v>531</v>
      </c>
      <c r="AA118" s="20" t="s">
        <v>26</v>
      </c>
    </row>
    <row r="119" spans="2:27" ht="25.5" x14ac:dyDescent="0.2">
      <c r="B119" s="14" t="s">
        <v>3346</v>
      </c>
      <c r="C119" s="24" t="s">
        <v>3275</v>
      </c>
      <c r="D119" s="16" t="s">
        <v>3263</v>
      </c>
      <c r="E119" s="20" t="s">
        <v>737</v>
      </c>
      <c r="F119" s="58" t="s">
        <v>3164</v>
      </c>
      <c r="G119" s="20" t="s">
        <v>370</v>
      </c>
      <c r="H119" s="34">
        <v>41032</v>
      </c>
      <c r="I119" s="34">
        <v>41395</v>
      </c>
      <c r="J119" s="57">
        <v>4147.76</v>
      </c>
      <c r="K119" s="21">
        <v>5831003.96</v>
      </c>
      <c r="L119" s="20" t="s">
        <v>3345</v>
      </c>
      <c r="M119" s="21">
        <v>0</v>
      </c>
      <c r="N119" s="21">
        <v>133599.35</v>
      </c>
      <c r="O119" s="21">
        <v>0</v>
      </c>
      <c r="P119" s="21">
        <v>143092.84</v>
      </c>
      <c r="Q119" s="56" t="s">
        <v>26</v>
      </c>
      <c r="R119" s="21">
        <v>143092.84</v>
      </c>
      <c r="S119" s="21">
        <v>9493.49</v>
      </c>
      <c r="T119" s="21">
        <v>0</v>
      </c>
      <c r="U119" s="21">
        <v>0</v>
      </c>
      <c r="V119" s="21">
        <v>0</v>
      </c>
      <c r="W119" s="21">
        <v>16786.478309999999</v>
      </c>
      <c r="X119" s="20" t="s">
        <v>26</v>
      </c>
      <c r="Y119" s="20" t="s">
        <v>3273</v>
      </c>
      <c r="Z119" s="55" t="s">
        <v>531</v>
      </c>
      <c r="AA119" s="20" t="s">
        <v>26</v>
      </c>
    </row>
    <row r="120" spans="2:27" ht="25.5" x14ac:dyDescent="0.2">
      <c r="B120" s="14" t="s">
        <v>3344</v>
      </c>
      <c r="C120" s="24" t="s">
        <v>3275</v>
      </c>
      <c r="D120" s="16" t="s">
        <v>3263</v>
      </c>
      <c r="E120" s="20" t="s">
        <v>737</v>
      </c>
      <c r="F120" s="58" t="s">
        <v>3164</v>
      </c>
      <c r="G120" s="20" t="s">
        <v>370</v>
      </c>
      <c r="H120" s="34">
        <v>41039</v>
      </c>
      <c r="I120" s="34">
        <v>41402</v>
      </c>
      <c r="J120" s="57">
        <v>3022.61</v>
      </c>
      <c r="K120" s="21">
        <v>4121993.71</v>
      </c>
      <c r="L120" s="20" t="s">
        <v>3343</v>
      </c>
      <c r="M120" s="21">
        <v>0</v>
      </c>
      <c r="N120" s="21">
        <v>95695.83</v>
      </c>
      <c r="O120" s="21">
        <v>0</v>
      </c>
      <c r="P120" s="21">
        <v>122258.33</v>
      </c>
      <c r="Q120" s="56" t="s">
        <v>26</v>
      </c>
      <c r="R120" s="21">
        <v>122258.33</v>
      </c>
      <c r="S120" s="21">
        <v>26562.5</v>
      </c>
      <c r="T120" s="21">
        <v>0</v>
      </c>
      <c r="U120" s="21">
        <v>0</v>
      </c>
      <c r="V120" s="21">
        <v>0</v>
      </c>
      <c r="W120" s="21">
        <v>12204.946550000001</v>
      </c>
      <c r="X120" s="20" t="s">
        <v>26</v>
      </c>
      <c r="Y120" s="20" t="s">
        <v>3273</v>
      </c>
      <c r="Z120" s="55" t="s">
        <v>531</v>
      </c>
      <c r="AA120" s="20" t="s">
        <v>26</v>
      </c>
    </row>
    <row r="121" spans="2:27" ht="25.5" x14ac:dyDescent="0.2">
      <c r="B121" s="14" t="s">
        <v>3342</v>
      </c>
      <c r="C121" s="24" t="s">
        <v>3275</v>
      </c>
      <c r="D121" s="16" t="s">
        <v>3263</v>
      </c>
      <c r="E121" s="20" t="s">
        <v>737</v>
      </c>
      <c r="F121" s="58" t="s">
        <v>3164</v>
      </c>
      <c r="G121" s="20" t="s">
        <v>370</v>
      </c>
      <c r="H121" s="34">
        <v>41046</v>
      </c>
      <c r="I121" s="34">
        <v>41409</v>
      </c>
      <c r="J121" s="57">
        <v>4846.47</v>
      </c>
      <c r="K121" s="21">
        <v>6449003.7699999996</v>
      </c>
      <c r="L121" s="20" t="s">
        <v>3341</v>
      </c>
      <c r="M121" s="21">
        <v>0</v>
      </c>
      <c r="N121" s="21">
        <v>155814.01</v>
      </c>
      <c r="O121" s="21">
        <v>0</v>
      </c>
      <c r="P121" s="21">
        <v>224941.25</v>
      </c>
      <c r="Q121" s="56" t="s">
        <v>26</v>
      </c>
      <c r="R121" s="21">
        <v>224941.25</v>
      </c>
      <c r="S121" s="21">
        <v>69127.240000000005</v>
      </c>
      <c r="T121" s="21">
        <v>0</v>
      </c>
      <c r="U121" s="21">
        <v>0</v>
      </c>
      <c r="V121" s="21">
        <v>0</v>
      </c>
      <c r="W121" s="21">
        <v>19610.248049999998</v>
      </c>
      <c r="X121" s="20" t="s">
        <v>26</v>
      </c>
      <c r="Y121" s="20" t="s">
        <v>3273</v>
      </c>
      <c r="Z121" s="55" t="s">
        <v>531</v>
      </c>
      <c r="AA121" s="20" t="s">
        <v>26</v>
      </c>
    </row>
    <row r="122" spans="2:27" ht="25.5" x14ac:dyDescent="0.2">
      <c r="B122" s="14" t="s">
        <v>3340</v>
      </c>
      <c r="C122" s="24" t="s">
        <v>3275</v>
      </c>
      <c r="D122" s="16" t="s">
        <v>3263</v>
      </c>
      <c r="E122" s="20" t="s">
        <v>737</v>
      </c>
      <c r="F122" s="58" t="s">
        <v>3164</v>
      </c>
      <c r="G122" s="20" t="s">
        <v>712</v>
      </c>
      <c r="H122" s="34">
        <v>41053</v>
      </c>
      <c r="I122" s="34">
        <v>41416</v>
      </c>
      <c r="J122" s="57">
        <v>3699.6</v>
      </c>
      <c r="K122" s="21">
        <v>4871004.3499999996</v>
      </c>
      <c r="L122" s="20" t="s">
        <v>3339</v>
      </c>
      <c r="M122" s="21">
        <v>0</v>
      </c>
      <c r="N122" s="21">
        <v>114622.86</v>
      </c>
      <c r="O122" s="21">
        <v>0</v>
      </c>
      <c r="P122" s="21">
        <v>162204.44</v>
      </c>
      <c r="Q122" s="56" t="s">
        <v>26</v>
      </c>
      <c r="R122" s="21">
        <v>162204.44</v>
      </c>
      <c r="S122" s="21">
        <v>47581.58</v>
      </c>
      <c r="T122" s="21">
        <v>0</v>
      </c>
      <c r="U122" s="21">
        <v>0</v>
      </c>
      <c r="V122" s="21">
        <v>0</v>
      </c>
      <c r="W122" s="21">
        <v>15190.996429999999</v>
      </c>
      <c r="X122" s="20" t="s">
        <v>26</v>
      </c>
      <c r="Y122" s="20" t="s">
        <v>3273</v>
      </c>
      <c r="Z122" s="55" t="s">
        <v>531</v>
      </c>
      <c r="AA122" s="20" t="s">
        <v>26</v>
      </c>
    </row>
    <row r="123" spans="2:27" ht="25.5" x14ac:dyDescent="0.2">
      <c r="B123" s="14" t="s">
        <v>3338</v>
      </c>
      <c r="C123" s="24" t="s">
        <v>3275</v>
      </c>
      <c r="D123" s="16" t="s">
        <v>3263</v>
      </c>
      <c r="E123" s="20" t="s">
        <v>737</v>
      </c>
      <c r="F123" s="58" t="s">
        <v>3164</v>
      </c>
      <c r="G123" s="20" t="s">
        <v>712</v>
      </c>
      <c r="H123" s="34">
        <v>41065</v>
      </c>
      <c r="I123" s="34">
        <v>41425</v>
      </c>
      <c r="J123" s="57">
        <v>3192.39</v>
      </c>
      <c r="K123" s="21">
        <v>4080002.12</v>
      </c>
      <c r="L123" s="20" t="s">
        <v>3337</v>
      </c>
      <c r="M123" s="21">
        <v>0</v>
      </c>
      <c r="N123" s="21">
        <v>103784.6</v>
      </c>
      <c r="O123" s="21">
        <v>0</v>
      </c>
      <c r="P123" s="21">
        <v>154264.88</v>
      </c>
      <c r="Q123" s="56" t="s">
        <v>26</v>
      </c>
      <c r="R123" s="21">
        <v>154264.88</v>
      </c>
      <c r="S123" s="21">
        <v>50480.28</v>
      </c>
      <c r="T123" s="21">
        <v>0</v>
      </c>
      <c r="U123" s="21">
        <v>0</v>
      </c>
      <c r="V123" s="21">
        <v>0</v>
      </c>
      <c r="W123" s="21">
        <v>13121.166139999999</v>
      </c>
      <c r="X123" s="20" t="s">
        <v>26</v>
      </c>
      <c r="Y123" s="20" t="s">
        <v>3273</v>
      </c>
      <c r="Z123" s="55" t="s">
        <v>531</v>
      </c>
      <c r="AA123" s="20" t="s">
        <v>26</v>
      </c>
    </row>
    <row r="124" spans="2:27" ht="25.5" x14ac:dyDescent="0.2">
      <c r="B124" s="14" t="s">
        <v>3336</v>
      </c>
      <c r="C124" s="24" t="s">
        <v>3275</v>
      </c>
      <c r="D124" s="16" t="s">
        <v>3263</v>
      </c>
      <c r="E124" s="20" t="s">
        <v>737</v>
      </c>
      <c r="F124" s="58" t="s">
        <v>3164</v>
      </c>
      <c r="G124" s="20" t="s">
        <v>370</v>
      </c>
      <c r="H124" s="34">
        <v>41072</v>
      </c>
      <c r="I124" s="34">
        <v>41432</v>
      </c>
      <c r="J124" s="57">
        <v>3851.67</v>
      </c>
      <c r="K124" s="21">
        <v>5106004.8499999996</v>
      </c>
      <c r="L124" s="20" t="s">
        <v>3335</v>
      </c>
      <c r="M124" s="21">
        <v>0</v>
      </c>
      <c r="N124" s="21">
        <v>124948.17</v>
      </c>
      <c r="O124" s="21">
        <v>0</v>
      </c>
      <c r="P124" s="21">
        <v>173706.29</v>
      </c>
      <c r="Q124" s="56" t="s">
        <v>26</v>
      </c>
      <c r="R124" s="21">
        <v>173706.29</v>
      </c>
      <c r="S124" s="21">
        <v>48758.12</v>
      </c>
      <c r="T124" s="21">
        <v>0</v>
      </c>
      <c r="U124" s="21">
        <v>0</v>
      </c>
      <c r="V124" s="21">
        <v>0</v>
      </c>
      <c r="W124" s="21">
        <v>16797.062519999999</v>
      </c>
      <c r="X124" s="20" t="s">
        <v>26</v>
      </c>
      <c r="Y124" s="20" t="s">
        <v>3273</v>
      </c>
      <c r="Z124" s="55" t="s">
        <v>531</v>
      </c>
      <c r="AA124" s="20" t="s">
        <v>26</v>
      </c>
    </row>
    <row r="125" spans="2:27" ht="25.5" x14ac:dyDescent="0.2">
      <c r="B125" s="14" t="s">
        <v>3334</v>
      </c>
      <c r="C125" s="24" t="s">
        <v>3275</v>
      </c>
      <c r="D125" s="16" t="s">
        <v>3263</v>
      </c>
      <c r="E125" s="20" t="s">
        <v>737</v>
      </c>
      <c r="F125" s="58" t="s">
        <v>3164</v>
      </c>
      <c r="G125" s="20" t="s">
        <v>370</v>
      </c>
      <c r="H125" s="34">
        <v>41079</v>
      </c>
      <c r="I125" s="34">
        <v>41439</v>
      </c>
      <c r="J125" s="57">
        <v>4138.99</v>
      </c>
      <c r="K125" s="21">
        <v>5558001.3300000001</v>
      </c>
      <c r="L125" s="20" t="s">
        <v>3333</v>
      </c>
      <c r="M125" s="21">
        <v>0</v>
      </c>
      <c r="N125" s="21">
        <v>148051.67000000001</v>
      </c>
      <c r="O125" s="21">
        <v>0</v>
      </c>
      <c r="P125" s="21">
        <v>178967.64</v>
      </c>
      <c r="Q125" s="56" t="s">
        <v>26</v>
      </c>
      <c r="R125" s="21">
        <v>178967.64</v>
      </c>
      <c r="S125" s="21">
        <v>30915.97</v>
      </c>
      <c r="T125" s="21">
        <v>0</v>
      </c>
      <c r="U125" s="21">
        <v>0</v>
      </c>
      <c r="V125" s="21">
        <v>0</v>
      </c>
      <c r="W125" s="21">
        <v>18684.616590000001</v>
      </c>
      <c r="X125" s="20" t="s">
        <v>26</v>
      </c>
      <c r="Y125" s="20" t="s">
        <v>3273</v>
      </c>
      <c r="Z125" s="55" t="s">
        <v>531</v>
      </c>
      <c r="AA125" s="20" t="s">
        <v>26</v>
      </c>
    </row>
    <row r="126" spans="2:27" ht="25.5" x14ac:dyDescent="0.2">
      <c r="B126" s="14" t="s">
        <v>3332</v>
      </c>
      <c r="C126" s="24" t="s">
        <v>3275</v>
      </c>
      <c r="D126" s="16" t="s">
        <v>3263</v>
      </c>
      <c r="E126" s="20" t="s">
        <v>737</v>
      </c>
      <c r="F126" s="58" t="s">
        <v>3164</v>
      </c>
      <c r="G126" s="20" t="s">
        <v>712</v>
      </c>
      <c r="H126" s="34">
        <v>41086</v>
      </c>
      <c r="I126" s="34">
        <v>41446</v>
      </c>
      <c r="J126" s="57">
        <v>2415.69</v>
      </c>
      <c r="K126" s="21">
        <v>3224994.46</v>
      </c>
      <c r="L126" s="20" t="s">
        <v>3331</v>
      </c>
      <c r="M126" s="21">
        <v>0</v>
      </c>
      <c r="N126" s="21">
        <v>74524.039999999994</v>
      </c>
      <c r="O126" s="21">
        <v>0</v>
      </c>
      <c r="P126" s="21">
        <v>103651.32</v>
      </c>
      <c r="Q126" s="56" t="s">
        <v>26</v>
      </c>
      <c r="R126" s="21">
        <v>103651.32</v>
      </c>
      <c r="S126" s="21">
        <v>29127.279999999999</v>
      </c>
      <c r="T126" s="21">
        <v>0</v>
      </c>
      <c r="U126" s="21">
        <v>0</v>
      </c>
      <c r="V126" s="21">
        <v>0</v>
      </c>
      <c r="W126" s="21">
        <v>11069.213610000001</v>
      </c>
      <c r="X126" s="20" t="s">
        <v>26</v>
      </c>
      <c r="Y126" s="20" t="s">
        <v>3273</v>
      </c>
      <c r="Z126" s="55" t="s">
        <v>531</v>
      </c>
      <c r="AA126" s="20" t="s">
        <v>26</v>
      </c>
    </row>
    <row r="127" spans="2:27" ht="25.5" x14ac:dyDescent="0.2">
      <c r="B127" s="14" t="s">
        <v>3330</v>
      </c>
      <c r="C127" s="24" t="s">
        <v>3275</v>
      </c>
      <c r="D127" s="16" t="s">
        <v>3263</v>
      </c>
      <c r="E127" s="20" t="s">
        <v>737</v>
      </c>
      <c r="F127" s="58" t="s">
        <v>3164</v>
      </c>
      <c r="G127" s="20" t="s">
        <v>361</v>
      </c>
      <c r="H127" s="34">
        <v>41093</v>
      </c>
      <c r="I127" s="34">
        <v>41458</v>
      </c>
      <c r="J127" s="57">
        <v>4690.34</v>
      </c>
      <c r="K127" s="21">
        <v>6388993.5300000003</v>
      </c>
      <c r="L127" s="20" t="s">
        <v>3329</v>
      </c>
      <c r="M127" s="21">
        <v>0</v>
      </c>
      <c r="N127" s="21">
        <v>157032.74</v>
      </c>
      <c r="O127" s="21">
        <v>0</v>
      </c>
      <c r="P127" s="21">
        <v>185216.92</v>
      </c>
      <c r="Q127" s="56" t="s">
        <v>26</v>
      </c>
      <c r="R127" s="21">
        <v>185216.92</v>
      </c>
      <c r="S127" s="21">
        <v>28184.18</v>
      </c>
      <c r="T127" s="21">
        <v>0</v>
      </c>
      <c r="U127" s="21">
        <v>0</v>
      </c>
      <c r="V127" s="21">
        <v>0</v>
      </c>
      <c r="W127" s="21">
        <v>22681.142749999999</v>
      </c>
      <c r="X127" s="20" t="s">
        <v>26</v>
      </c>
      <c r="Y127" s="20" t="s">
        <v>3273</v>
      </c>
      <c r="Z127" s="55" t="s">
        <v>531</v>
      </c>
      <c r="AA127" s="20" t="s">
        <v>26</v>
      </c>
    </row>
    <row r="128" spans="2:27" ht="25.5" x14ac:dyDescent="0.2">
      <c r="B128" s="14" t="s">
        <v>3328</v>
      </c>
      <c r="C128" s="24" t="s">
        <v>3275</v>
      </c>
      <c r="D128" s="16" t="s">
        <v>3263</v>
      </c>
      <c r="E128" s="20" t="s">
        <v>737</v>
      </c>
      <c r="F128" s="58" t="s">
        <v>3164</v>
      </c>
      <c r="G128" s="20" t="s">
        <v>370</v>
      </c>
      <c r="H128" s="34">
        <v>41102</v>
      </c>
      <c r="I128" s="34">
        <v>41465</v>
      </c>
      <c r="J128" s="57">
        <v>2026.37</v>
      </c>
      <c r="K128" s="21">
        <v>2737990.62</v>
      </c>
      <c r="L128" s="20" t="s">
        <v>3327</v>
      </c>
      <c r="M128" s="21">
        <v>0</v>
      </c>
      <c r="N128" s="21">
        <v>61844.81</v>
      </c>
      <c r="O128" s="21">
        <v>0</v>
      </c>
      <c r="P128" s="21">
        <v>82796.84</v>
      </c>
      <c r="Q128" s="56" t="s">
        <v>26</v>
      </c>
      <c r="R128" s="21">
        <v>82796.84</v>
      </c>
      <c r="S128" s="21">
        <v>20952.03</v>
      </c>
      <c r="T128" s="21">
        <v>0</v>
      </c>
      <c r="U128" s="21">
        <v>0</v>
      </c>
      <c r="V128" s="21">
        <v>0</v>
      </c>
      <c r="W128" s="21">
        <v>9903.1238790000007</v>
      </c>
      <c r="X128" s="20" t="s">
        <v>26</v>
      </c>
      <c r="Y128" s="20" t="s">
        <v>3273</v>
      </c>
      <c r="Z128" s="55" t="s">
        <v>531</v>
      </c>
      <c r="AA128" s="20" t="s">
        <v>26</v>
      </c>
    </row>
    <row r="129" spans="2:27" ht="25.5" x14ac:dyDescent="0.2">
      <c r="B129" s="14" t="s">
        <v>3326</v>
      </c>
      <c r="C129" s="24" t="s">
        <v>3275</v>
      </c>
      <c r="D129" s="16" t="s">
        <v>3263</v>
      </c>
      <c r="E129" s="20" t="s">
        <v>737</v>
      </c>
      <c r="F129" s="58" t="s">
        <v>3164</v>
      </c>
      <c r="G129" s="20" t="s">
        <v>712</v>
      </c>
      <c r="H129" s="34">
        <v>41109</v>
      </c>
      <c r="I129" s="34">
        <v>41472</v>
      </c>
      <c r="J129" s="57">
        <v>4889.05</v>
      </c>
      <c r="K129" s="21">
        <v>6646027.9000000004</v>
      </c>
      <c r="L129" s="20" t="s">
        <v>3325</v>
      </c>
      <c r="M129" s="21">
        <v>0</v>
      </c>
      <c r="N129" s="21">
        <v>166618.82</v>
      </c>
      <c r="O129" s="21">
        <v>0</v>
      </c>
      <c r="P129" s="21">
        <v>197187.65</v>
      </c>
      <c r="Q129" s="56" t="s">
        <v>26</v>
      </c>
      <c r="R129" s="21">
        <v>197187.65</v>
      </c>
      <c r="S129" s="21">
        <v>30568.83</v>
      </c>
      <c r="T129" s="21">
        <v>0</v>
      </c>
      <c r="U129" s="21">
        <v>0</v>
      </c>
      <c r="V129" s="21">
        <v>0</v>
      </c>
      <c r="W129" s="21">
        <v>24474.753550000001</v>
      </c>
      <c r="X129" s="20" t="s">
        <v>26</v>
      </c>
      <c r="Y129" s="20" t="s">
        <v>3273</v>
      </c>
      <c r="Z129" s="55" t="s">
        <v>531</v>
      </c>
      <c r="AA129" s="20" t="s">
        <v>26</v>
      </c>
    </row>
    <row r="130" spans="2:27" ht="25.5" x14ac:dyDescent="0.2">
      <c r="B130" s="14" t="s">
        <v>3324</v>
      </c>
      <c r="C130" s="24" t="s">
        <v>3275</v>
      </c>
      <c r="D130" s="16" t="s">
        <v>3263</v>
      </c>
      <c r="E130" s="20" t="s">
        <v>737</v>
      </c>
      <c r="F130" s="58" t="s">
        <v>3164</v>
      </c>
      <c r="G130" s="20" t="s">
        <v>370</v>
      </c>
      <c r="H130" s="34">
        <v>41116</v>
      </c>
      <c r="I130" s="34">
        <v>41479</v>
      </c>
      <c r="J130" s="57">
        <v>1980.77</v>
      </c>
      <c r="K130" s="21">
        <v>2688994.31</v>
      </c>
      <c r="L130" s="20" t="s">
        <v>3323</v>
      </c>
      <c r="M130" s="21">
        <v>0</v>
      </c>
      <c r="N130" s="21">
        <v>63186.559999999998</v>
      </c>
      <c r="O130" s="21">
        <v>0</v>
      </c>
      <c r="P130" s="21">
        <v>79271.55</v>
      </c>
      <c r="Q130" s="56" t="s">
        <v>26</v>
      </c>
      <c r="R130" s="21">
        <v>79271.55</v>
      </c>
      <c r="S130" s="21">
        <v>16084.99</v>
      </c>
      <c r="T130" s="21">
        <v>0</v>
      </c>
      <c r="U130" s="21">
        <v>0</v>
      </c>
      <c r="V130" s="21">
        <v>0</v>
      </c>
      <c r="W130" s="21">
        <v>10076.051670000001</v>
      </c>
      <c r="X130" s="20" t="s">
        <v>26</v>
      </c>
      <c r="Y130" s="20" t="s">
        <v>3273</v>
      </c>
      <c r="Z130" s="55" t="s">
        <v>531</v>
      </c>
      <c r="AA130" s="20" t="s">
        <v>26</v>
      </c>
    </row>
    <row r="131" spans="2:27" ht="25.5" x14ac:dyDescent="0.2">
      <c r="B131" s="14" t="s">
        <v>3322</v>
      </c>
      <c r="C131" s="24" t="s">
        <v>3275</v>
      </c>
      <c r="D131" s="16" t="s">
        <v>3263</v>
      </c>
      <c r="E131" s="20" t="s">
        <v>737</v>
      </c>
      <c r="F131" s="58" t="s">
        <v>3164</v>
      </c>
      <c r="G131" s="20" t="s">
        <v>712</v>
      </c>
      <c r="H131" s="34">
        <v>41124</v>
      </c>
      <c r="I131" s="34">
        <v>41487</v>
      </c>
      <c r="J131" s="57">
        <v>3874.73</v>
      </c>
      <c r="K131" s="21">
        <v>5328993.66</v>
      </c>
      <c r="L131" s="20" t="s">
        <v>3321</v>
      </c>
      <c r="M131" s="21">
        <v>0</v>
      </c>
      <c r="N131" s="21">
        <v>133329.46</v>
      </c>
      <c r="O131" s="21">
        <v>0</v>
      </c>
      <c r="P131" s="21">
        <v>145907.85</v>
      </c>
      <c r="Q131" s="56" t="s">
        <v>26</v>
      </c>
      <c r="R131" s="21">
        <v>145907.85</v>
      </c>
      <c r="S131" s="21">
        <v>12578.39</v>
      </c>
      <c r="T131" s="21">
        <v>0</v>
      </c>
      <c r="U131" s="21">
        <v>0</v>
      </c>
      <c r="V131" s="21">
        <v>0</v>
      </c>
      <c r="W131" s="21">
        <v>20354.412769999999</v>
      </c>
      <c r="X131" s="20" t="s">
        <v>26</v>
      </c>
      <c r="Y131" s="20" t="s">
        <v>3273</v>
      </c>
      <c r="Z131" s="55" t="s">
        <v>531</v>
      </c>
      <c r="AA131" s="20" t="s">
        <v>26</v>
      </c>
    </row>
    <row r="132" spans="2:27" ht="25.5" x14ac:dyDescent="0.2">
      <c r="B132" s="14" t="s">
        <v>3320</v>
      </c>
      <c r="C132" s="24" t="s">
        <v>3275</v>
      </c>
      <c r="D132" s="16" t="s">
        <v>3263</v>
      </c>
      <c r="E132" s="20" t="s">
        <v>737</v>
      </c>
      <c r="F132" s="58" t="s">
        <v>3164</v>
      </c>
      <c r="G132" s="20" t="s">
        <v>370</v>
      </c>
      <c r="H132" s="34">
        <v>41131</v>
      </c>
      <c r="I132" s="34">
        <v>41494</v>
      </c>
      <c r="J132" s="57">
        <v>2225.7600000000002</v>
      </c>
      <c r="K132" s="21">
        <v>3121005.19</v>
      </c>
      <c r="L132" s="20" t="s">
        <v>3319</v>
      </c>
      <c r="M132" s="21">
        <v>0</v>
      </c>
      <c r="N132" s="21">
        <v>69354.679999999993</v>
      </c>
      <c r="O132" s="21">
        <v>0</v>
      </c>
      <c r="P132" s="21">
        <v>73749.350000000006</v>
      </c>
      <c r="Q132" s="56" t="s">
        <v>26</v>
      </c>
      <c r="R132" s="21">
        <v>73749.350000000006</v>
      </c>
      <c r="S132" s="21">
        <v>4394.67</v>
      </c>
      <c r="T132" s="21">
        <v>0</v>
      </c>
      <c r="U132" s="21">
        <v>0</v>
      </c>
      <c r="V132" s="21">
        <v>0</v>
      </c>
      <c r="W132" s="21">
        <v>12115.16696</v>
      </c>
      <c r="X132" s="20" t="s">
        <v>26</v>
      </c>
      <c r="Y132" s="20" t="s">
        <v>3273</v>
      </c>
      <c r="Z132" s="55" t="s">
        <v>531</v>
      </c>
      <c r="AA132" s="20" t="s">
        <v>26</v>
      </c>
    </row>
    <row r="133" spans="2:27" ht="25.5" x14ac:dyDescent="0.2">
      <c r="B133" s="14" t="s">
        <v>3318</v>
      </c>
      <c r="C133" s="24" t="s">
        <v>3275</v>
      </c>
      <c r="D133" s="16" t="s">
        <v>3263</v>
      </c>
      <c r="E133" s="20" t="s">
        <v>737</v>
      </c>
      <c r="F133" s="58" t="s">
        <v>3164</v>
      </c>
      <c r="G133" s="20" t="s">
        <v>712</v>
      </c>
      <c r="H133" s="28">
        <v>41138</v>
      </c>
      <c r="I133" s="28">
        <v>41501</v>
      </c>
      <c r="J133" s="57">
        <v>2283.84</v>
      </c>
      <c r="K133" s="21">
        <v>3210005.64</v>
      </c>
      <c r="L133" s="20" t="s">
        <v>3317</v>
      </c>
      <c r="M133" s="21">
        <v>0</v>
      </c>
      <c r="N133" s="21">
        <v>76622.83</v>
      </c>
      <c r="O133" s="21">
        <v>0</v>
      </c>
      <c r="P133" s="21">
        <v>76205.53</v>
      </c>
      <c r="Q133" s="56" t="s">
        <v>26</v>
      </c>
      <c r="R133" s="21">
        <v>76205.53</v>
      </c>
      <c r="S133" s="21">
        <v>-417.3</v>
      </c>
      <c r="T133" s="21">
        <v>0</v>
      </c>
      <c r="U133" s="21">
        <v>0</v>
      </c>
      <c r="V133" s="21">
        <v>0</v>
      </c>
      <c r="W133" s="21">
        <v>12657.33563</v>
      </c>
      <c r="X133" s="20" t="s">
        <v>26</v>
      </c>
      <c r="Y133" s="20" t="s">
        <v>3273</v>
      </c>
      <c r="Z133" s="55" t="s">
        <v>531</v>
      </c>
      <c r="AA133" s="20" t="s">
        <v>26</v>
      </c>
    </row>
    <row r="134" spans="2:27" ht="25.5" x14ac:dyDescent="0.2">
      <c r="B134" s="14" t="s">
        <v>3316</v>
      </c>
      <c r="C134" s="24" t="s">
        <v>3275</v>
      </c>
      <c r="D134" s="16" t="s">
        <v>3263</v>
      </c>
      <c r="E134" s="20" t="s">
        <v>737</v>
      </c>
      <c r="F134" s="58" t="s">
        <v>3164</v>
      </c>
      <c r="G134" s="20" t="s">
        <v>370</v>
      </c>
      <c r="H134" s="28">
        <v>41145</v>
      </c>
      <c r="I134" s="28">
        <v>41508</v>
      </c>
      <c r="J134" s="57">
        <v>3016.65</v>
      </c>
      <c r="K134" s="21">
        <v>4264004.6100000003</v>
      </c>
      <c r="L134" s="20" t="s">
        <v>3315</v>
      </c>
      <c r="M134" s="21">
        <v>0</v>
      </c>
      <c r="N134" s="21">
        <v>93757.48</v>
      </c>
      <c r="O134" s="21">
        <v>0</v>
      </c>
      <c r="P134" s="21">
        <v>94021.3</v>
      </c>
      <c r="Q134" s="56" t="s">
        <v>26</v>
      </c>
      <c r="R134" s="21">
        <v>94021.3</v>
      </c>
      <c r="S134" s="21">
        <v>263.82</v>
      </c>
      <c r="T134" s="21">
        <v>0</v>
      </c>
      <c r="U134" s="21">
        <v>0</v>
      </c>
      <c r="V134" s="21">
        <v>0</v>
      </c>
      <c r="W134" s="21">
        <v>17070.614949999999</v>
      </c>
      <c r="X134" s="20" t="s">
        <v>26</v>
      </c>
      <c r="Y134" s="20" t="s">
        <v>3273</v>
      </c>
      <c r="Z134" s="55" t="s">
        <v>531</v>
      </c>
      <c r="AA134" s="20" t="s">
        <v>26</v>
      </c>
    </row>
    <row r="135" spans="2:27" ht="25.5" x14ac:dyDescent="0.2">
      <c r="B135" s="14" t="s">
        <v>3314</v>
      </c>
      <c r="C135" s="24" t="s">
        <v>3275</v>
      </c>
      <c r="D135" s="16" t="s">
        <v>3263</v>
      </c>
      <c r="E135" s="20" t="s">
        <v>737</v>
      </c>
      <c r="F135" s="58" t="s">
        <v>3164</v>
      </c>
      <c r="G135" s="20" t="s">
        <v>712</v>
      </c>
      <c r="H135" s="28">
        <v>41156</v>
      </c>
      <c r="I135" s="28">
        <v>41516</v>
      </c>
      <c r="J135" s="57">
        <v>5713.15</v>
      </c>
      <c r="K135" s="21">
        <v>8036002.5300000003</v>
      </c>
      <c r="L135" s="20" t="s">
        <v>3313</v>
      </c>
      <c r="M135" s="21">
        <v>0</v>
      </c>
      <c r="N135" s="21">
        <v>181506.78</v>
      </c>
      <c r="O135" s="21">
        <v>0</v>
      </c>
      <c r="P135" s="21">
        <v>188042.46</v>
      </c>
      <c r="Q135" s="56" t="s">
        <v>26</v>
      </c>
      <c r="R135" s="21">
        <v>188042.46</v>
      </c>
      <c r="S135" s="21">
        <v>6535.68</v>
      </c>
      <c r="T135" s="21">
        <v>0</v>
      </c>
      <c r="U135" s="21">
        <v>0</v>
      </c>
      <c r="V135" s="21">
        <v>0</v>
      </c>
      <c r="W135" s="21">
        <v>32716.83772</v>
      </c>
      <c r="X135" s="20" t="s">
        <v>26</v>
      </c>
      <c r="Y135" s="20" t="s">
        <v>3273</v>
      </c>
      <c r="Z135" s="55" t="s">
        <v>531</v>
      </c>
      <c r="AA135" s="20" t="s">
        <v>26</v>
      </c>
    </row>
    <row r="136" spans="2:27" ht="25.5" x14ac:dyDescent="0.2">
      <c r="B136" s="14" t="s">
        <v>3312</v>
      </c>
      <c r="C136" s="24" t="s">
        <v>3275</v>
      </c>
      <c r="D136" s="16" t="s">
        <v>3263</v>
      </c>
      <c r="E136" s="20" t="s">
        <v>737</v>
      </c>
      <c r="F136" s="58" t="s">
        <v>3164</v>
      </c>
      <c r="G136" s="20" t="s">
        <v>712</v>
      </c>
      <c r="H136" s="28">
        <v>41163</v>
      </c>
      <c r="I136" s="28">
        <v>41523</v>
      </c>
      <c r="J136" s="57">
        <v>3428.56</v>
      </c>
      <c r="K136" s="21">
        <v>4929995</v>
      </c>
      <c r="L136" s="20" t="s">
        <v>3311</v>
      </c>
      <c r="M136" s="21">
        <v>0</v>
      </c>
      <c r="N136" s="21">
        <v>108342.5</v>
      </c>
      <c r="O136" s="21">
        <v>0</v>
      </c>
      <c r="P136" s="21">
        <v>97170.2</v>
      </c>
      <c r="Q136" s="56" t="s">
        <v>26</v>
      </c>
      <c r="R136" s="21">
        <v>97170.2</v>
      </c>
      <c r="S136" s="21">
        <v>-11172.3</v>
      </c>
      <c r="T136" s="21">
        <v>0</v>
      </c>
      <c r="U136" s="21">
        <v>0</v>
      </c>
      <c r="V136" s="21">
        <v>0</v>
      </c>
      <c r="W136" s="21">
        <v>20359.622650000001</v>
      </c>
      <c r="X136" s="20" t="s">
        <v>26</v>
      </c>
      <c r="Y136" s="20" t="s">
        <v>3273</v>
      </c>
      <c r="Z136" s="55" t="s">
        <v>531</v>
      </c>
      <c r="AA136" s="20" t="s">
        <v>26</v>
      </c>
    </row>
    <row r="137" spans="2:27" ht="25.5" x14ac:dyDescent="0.2">
      <c r="B137" s="14" t="s">
        <v>3310</v>
      </c>
      <c r="C137" s="24" t="s">
        <v>3275</v>
      </c>
      <c r="D137" s="16" t="s">
        <v>3263</v>
      </c>
      <c r="E137" s="20" t="s">
        <v>737</v>
      </c>
      <c r="F137" s="58" t="s">
        <v>3164</v>
      </c>
      <c r="G137" s="20" t="s">
        <v>370</v>
      </c>
      <c r="H137" s="28">
        <v>41169</v>
      </c>
      <c r="I137" s="28">
        <v>41530</v>
      </c>
      <c r="J137" s="57">
        <v>5306.43</v>
      </c>
      <c r="K137" s="21">
        <v>7778005.9000000004</v>
      </c>
      <c r="L137" s="20" t="s">
        <v>3309</v>
      </c>
      <c r="M137" s="21">
        <v>0</v>
      </c>
      <c r="N137" s="21">
        <v>176863.31</v>
      </c>
      <c r="O137" s="21">
        <v>0</v>
      </c>
      <c r="P137" s="21">
        <v>140781.91</v>
      </c>
      <c r="Q137" s="56" t="s">
        <v>26</v>
      </c>
      <c r="R137" s="21">
        <v>140781.91</v>
      </c>
      <c r="S137" s="21">
        <v>-36081.4</v>
      </c>
      <c r="T137" s="21">
        <v>0</v>
      </c>
      <c r="U137" s="21">
        <v>0</v>
      </c>
      <c r="V137" s="21">
        <v>0</v>
      </c>
      <c r="W137" s="21">
        <v>32569.55486</v>
      </c>
      <c r="X137" s="20" t="s">
        <v>26</v>
      </c>
      <c r="Y137" s="20" t="s">
        <v>3273</v>
      </c>
      <c r="Z137" s="55" t="s">
        <v>531</v>
      </c>
      <c r="AA137" s="20" t="s">
        <v>26</v>
      </c>
    </row>
    <row r="138" spans="2:27" ht="25.5" x14ac:dyDescent="0.2">
      <c r="B138" s="14" t="s">
        <v>3308</v>
      </c>
      <c r="C138" s="24" t="s">
        <v>3275</v>
      </c>
      <c r="D138" s="16" t="s">
        <v>3263</v>
      </c>
      <c r="E138" s="20" t="s">
        <v>737</v>
      </c>
      <c r="F138" s="58" t="s">
        <v>3164</v>
      </c>
      <c r="G138" s="20" t="s">
        <v>712</v>
      </c>
      <c r="H138" s="28">
        <v>41176</v>
      </c>
      <c r="I138" s="28">
        <v>41537</v>
      </c>
      <c r="J138" s="57">
        <v>3843.44</v>
      </c>
      <c r="K138" s="21">
        <v>5611998.9199999999</v>
      </c>
      <c r="L138" s="20" t="s">
        <v>3307</v>
      </c>
      <c r="M138" s="21">
        <v>0</v>
      </c>
      <c r="N138" s="21">
        <v>129908.27</v>
      </c>
      <c r="O138" s="21">
        <v>0</v>
      </c>
      <c r="P138" s="21">
        <v>105617.82</v>
      </c>
      <c r="Q138" s="56" t="s">
        <v>26</v>
      </c>
      <c r="R138" s="21">
        <v>105617.82</v>
      </c>
      <c r="S138" s="21">
        <v>-24290.45</v>
      </c>
      <c r="T138" s="21">
        <v>0</v>
      </c>
      <c r="U138" s="21">
        <v>0</v>
      </c>
      <c r="V138" s="21">
        <v>0</v>
      </c>
      <c r="W138" s="21">
        <v>23818.753239999998</v>
      </c>
      <c r="X138" s="20" t="s">
        <v>26</v>
      </c>
      <c r="Y138" s="20" t="s">
        <v>3273</v>
      </c>
      <c r="Z138" s="55" t="s">
        <v>531</v>
      </c>
      <c r="AA138" s="20" t="s">
        <v>26</v>
      </c>
    </row>
    <row r="139" spans="2:27" ht="25.5" x14ac:dyDescent="0.2">
      <c r="B139" s="14" t="s">
        <v>3306</v>
      </c>
      <c r="C139" s="24" t="s">
        <v>3275</v>
      </c>
      <c r="D139" s="16" t="s">
        <v>3263</v>
      </c>
      <c r="E139" s="20" t="s">
        <v>737</v>
      </c>
      <c r="F139" s="58" t="s">
        <v>3164</v>
      </c>
      <c r="G139" s="20" t="s">
        <v>712</v>
      </c>
      <c r="H139" s="28">
        <v>41185</v>
      </c>
      <c r="I139" s="28">
        <v>41548</v>
      </c>
      <c r="J139" s="57">
        <v>2753.22</v>
      </c>
      <c r="K139" s="21">
        <v>3976998.76</v>
      </c>
      <c r="L139" s="20" t="s">
        <v>3305</v>
      </c>
      <c r="M139" s="21">
        <v>0</v>
      </c>
      <c r="N139" s="21">
        <v>86726.43</v>
      </c>
      <c r="O139" s="21">
        <v>0</v>
      </c>
      <c r="P139" s="21">
        <v>74847.12</v>
      </c>
      <c r="Q139" s="56" t="s">
        <v>26</v>
      </c>
      <c r="R139" s="21">
        <v>74847.12</v>
      </c>
      <c r="S139" s="21">
        <v>-11879.31</v>
      </c>
      <c r="T139" s="21">
        <v>0</v>
      </c>
      <c r="U139" s="21">
        <v>0</v>
      </c>
      <c r="V139" s="21">
        <v>0</v>
      </c>
      <c r="W139" s="21">
        <v>17228.771420000001</v>
      </c>
      <c r="X139" s="20" t="s">
        <v>26</v>
      </c>
      <c r="Y139" s="20" t="s">
        <v>3273</v>
      </c>
      <c r="Z139" s="55" t="s">
        <v>531</v>
      </c>
      <c r="AA139" s="20" t="s">
        <v>26</v>
      </c>
    </row>
    <row r="140" spans="2:27" ht="25.5" x14ac:dyDescent="0.2">
      <c r="B140" s="14" t="s">
        <v>3304</v>
      </c>
      <c r="C140" s="24" t="s">
        <v>3275</v>
      </c>
      <c r="D140" s="16" t="s">
        <v>3263</v>
      </c>
      <c r="E140" s="20" t="s">
        <v>737</v>
      </c>
      <c r="F140" s="58" t="s">
        <v>3164</v>
      </c>
      <c r="G140" s="20" t="s">
        <v>712</v>
      </c>
      <c r="H140" s="28">
        <v>41187</v>
      </c>
      <c r="I140" s="28">
        <v>41550</v>
      </c>
      <c r="J140" s="57">
        <v>2425.2399999999998</v>
      </c>
      <c r="K140" s="21">
        <v>3518998.99</v>
      </c>
      <c r="L140" s="20" t="s">
        <v>3303</v>
      </c>
      <c r="M140" s="21">
        <v>0</v>
      </c>
      <c r="N140" s="21">
        <v>90485.71</v>
      </c>
      <c r="O140" s="21">
        <v>0</v>
      </c>
      <c r="P140" s="21">
        <v>73195.179999999993</v>
      </c>
      <c r="Q140" s="56" t="s">
        <v>26</v>
      </c>
      <c r="R140" s="21">
        <v>73195.179999999993</v>
      </c>
      <c r="S140" s="21">
        <v>-17290.53</v>
      </c>
      <c r="T140" s="21">
        <v>0</v>
      </c>
      <c r="U140" s="21">
        <v>0</v>
      </c>
      <c r="V140" s="21">
        <v>0</v>
      </c>
      <c r="W140" s="21">
        <v>15300.2052</v>
      </c>
      <c r="X140" s="20" t="s">
        <v>26</v>
      </c>
      <c r="Y140" s="20" t="s">
        <v>3273</v>
      </c>
      <c r="Z140" s="55" t="s">
        <v>531</v>
      </c>
      <c r="AA140" s="20" t="s">
        <v>26</v>
      </c>
    </row>
    <row r="141" spans="2:27" ht="25.5" x14ac:dyDescent="0.2">
      <c r="B141" s="14" t="s">
        <v>3302</v>
      </c>
      <c r="C141" s="24" t="s">
        <v>3275</v>
      </c>
      <c r="D141" s="16" t="s">
        <v>3263</v>
      </c>
      <c r="E141" s="20" t="s">
        <v>737</v>
      </c>
      <c r="F141" s="58" t="s">
        <v>3164</v>
      </c>
      <c r="G141" s="20" t="s">
        <v>370</v>
      </c>
      <c r="H141" s="28">
        <v>41192</v>
      </c>
      <c r="I141" s="28">
        <v>41555</v>
      </c>
      <c r="J141" s="57">
        <v>2504.33</v>
      </c>
      <c r="K141" s="21">
        <v>3646003.96</v>
      </c>
      <c r="L141" s="20" t="s">
        <v>3301</v>
      </c>
      <c r="M141" s="21">
        <v>0</v>
      </c>
      <c r="N141" s="21">
        <v>70421.759999999995</v>
      </c>
      <c r="O141" s="21">
        <v>0</v>
      </c>
      <c r="P141" s="21">
        <v>64789.49</v>
      </c>
      <c r="Q141" s="56" t="s">
        <v>26</v>
      </c>
      <c r="R141" s="21">
        <v>64789.49</v>
      </c>
      <c r="S141" s="21">
        <v>-5632.27</v>
      </c>
      <c r="T141" s="21">
        <v>0</v>
      </c>
      <c r="U141" s="21">
        <v>0</v>
      </c>
      <c r="V141" s="21">
        <v>0</v>
      </c>
      <c r="W141" s="21">
        <v>15995.354439999999</v>
      </c>
      <c r="X141" s="20" t="s">
        <v>26</v>
      </c>
      <c r="Y141" s="20" t="s">
        <v>3273</v>
      </c>
      <c r="Z141" s="55" t="s">
        <v>531</v>
      </c>
      <c r="AA141" s="20" t="s">
        <v>26</v>
      </c>
    </row>
    <row r="142" spans="2:27" ht="25.5" x14ac:dyDescent="0.2">
      <c r="B142" s="14" t="s">
        <v>3300</v>
      </c>
      <c r="C142" s="24" t="s">
        <v>3275</v>
      </c>
      <c r="D142" s="16" t="s">
        <v>3263</v>
      </c>
      <c r="E142" s="20" t="s">
        <v>737</v>
      </c>
      <c r="F142" s="58" t="s">
        <v>3164</v>
      </c>
      <c r="G142" s="20" t="s">
        <v>430</v>
      </c>
      <c r="H142" s="28">
        <v>41194</v>
      </c>
      <c r="I142" s="28">
        <v>41557</v>
      </c>
      <c r="J142" s="57">
        <v>1525.94</v>
      </c>
      <c r="K142" s="21">
        <v>2186000.61</v>
      </c>
      <c r="L142" s="20" t="s">
        <v>3299</v>
      </c>
      <c r="M142" s="21">
        <v>0</v>
      </c>
      <c r="N142" s="21">
        <v>51988.78</v>
      </c>
      <c r="O142" s="21">
        <v>0</v>
      </c>
      <c r="P142" s="21">
        <v>50015.69</v>
      </c>
      <c r="Q142" s="56" t="s">
        <v>26</v>
      </c>
      <c r="R142" s="21">
        <v>50015.69</v>
      </c>
      <c r="S142" s="21">
        <v>-1973.09</v>
      </c>
      <c r="T142" s="21">
        <v>0</v>
      </c>
      <c r="U142" s="21">
        <v>0</v>
      </c>
      <c r="V142" s="21">
        <v>0</v>
      </c>
      <c r="W142" s="21">
        <v>9624.2538320000003</v>
      </c>
      <c r="X142" s="20" t="s">
        <v>26</v>
      </c>
      <c r="Y142" s="20" t="s">
        <v>3273</v>
      </c>
      <c r="Z142" s="55" t="s">
        <v>531</v>
      </c>
      <c r="AA142" s="20" t="s">
        <v>26</v>
      </c>
    </row>
    <row r="143" spans="2:27" ht="25.5" x14ac:dyDescent="0.2">
      <c r="B143" s="14" t="s">
        <v>3298</v>
      </c>
      <c r="C143" s="24" t="s">
        <v>3275</v>
      </c>
      <c r="D143" s="16" t="s">
        <v>3263</v>
      </c>
      <c r="E143" s="20" t="s">
        <v>737</v>
      </c>
      <c r="F143" s="58" t="s">
        <v>3164</v>
      </c>
      <c r="G143" s="20" t="s">
        <v>712</v>
      </c>
      <c r="H143" s="28">
        <v>41199</v>
      </c>
      <c r="I143" s="28">
        <v>41562</v>
      </c>
      <c r="J143" s="57">
        <v>2715.73</v>
      </c>
      <c r="K143" s="21">
        <v>3911004.24</v>
      </c>
      <c r="L143" s="20" t="s">
        <v>3297</v>
      </c>
      <c r="M143" s="21">
        <v>0</v>
      </c>
      <c r="N143" s="21">
        <v>94561.72</v>
      </c>
      <c r="O143" s="21">
        <v>0</v>
      </c>
      <c r="P143" s="21">
        <v>81348.89</v>
      </c>
      <c r="Q143" s="56" t="s">
        <v>26</v>
      </c>
      <c r="R143" s="21">
        <v>81348.89</v>
      </c>
      <c r="S143" s="21">
        <v>-13212.83</v>
      </c>
      <c r="T143" s="21">
        <v>0</v>
      </c>
      <c r="U143" s="21">
        <v>0</v>
      </c>
      <c r="V143" s="21">
        <v>0</v>
      </c>
      <c r="W143" s="21">
        <v>17370.331340000001</v>
      </c>
      <c r="X143" s="20" t="s">
        <v>26</v>
      </c>
      <c r="Y143" s="20" t="s">
        <v>3273</v>
      </c>
      <c r="Z143" s="55" t="s">
        <v>531</v>
      </c>
      <c r="AA143" s="20" t="s">
        <v>26</v>
      </c>
    </row>
    <row r="144" spans="2:27" ht="25.5" x14ac:dyDescent="0.2">
      <c r="B144" s="14" t="s">
        <v>3296</v>
      </c>
      <c r="C144" s="24" t="s">
        <v>3275</v>
      </c>
      <c r="D144" s="16" t="s">
        <v>3263</v>
      </c>
      <c r="E144" s="20" t="s">
        <v>737</v>
      </c>
      <c r="F144" s="58" t="s">
        <v>3164</v>
      </c>
      <c r="G144" s="20" t="s">
        <v>712</v>
      </c>
      <c r="H144" s="28">
        <v>41201</v>
      </c>
      <c r="I144" s="28">
        <v>41564</v>
      </c>
      <c r="J144" s="57">
        <v>1463.47</v>
      </c>
      <c r="K144" s="21">
        <v>2137997.96</v>
      </c>
      <c r="L144" s="20" t="s">
        <v>3295</v>
      </c>
      <c r="M144" s="21">
        <v>0</v>
      </c>
      <c r="N144" s="21">
        <v>47050.559999999998</v>
      </c>
      <c r="O144" s="21">
        <v>0</v>
      </c>
      <c r="P144" s="21">
        <v>42439.26</v>
      </c>
      <c r="Q144" s="56" t="s">
        <v>26</v>
      </c>
      <c r="R144" s="21">
        <v>42439.26</v>
      </c>
      <c r="S144" s="21">
        <v>-4611.3</v>
      </c>
      <c r="T144" s="21">
        <v>0</v>
      </c>
      <c r="U144" s="21">
        <v>0</v>
      </c>
      <c r="V144" s="21">
        <v>0</v>
      </c>
      <c r="W144" s="21">
        <v>9528.6167060000007</v>
      </c>
      <c r="X144" s="20" t="s">
        <v>26</v>
      </c>
      <c r="Y144" s="20" t="s">
        <v>3273</v>
      </c>
      <c r="Z144" s="55" t="s">
        <v>531</v>
      </c>
      <c r="AA144" s="20" t="s">
        <v>26</v>
      </c>
    </row>
    <row r="145" spans="2:27" ht="25.5" x14ac:dyDescent="0.2">
      <c r="B145" s="14" t="s">
        <v>3294</v>
      </c>
      <c r="C145" s="24" t="s">
        <v>3275</v>
      </c>
      <c r="D145" s="16" t="s">
        <v>3263</v>
      </c>
      <c r="E145" s="20" t="s">
        <v>737</v>
      </c>
      <c r="F145" s="58" t="s">
        <v>3164</v>
      </c>
      <c r="G145" s="20" t="s">
        <v>712</v>
      </c>
      <c r="H145" s="28">
        <v>41206</v>
      </c>
      <c r="I145" s="28">
        <v>41569</v>
      </c>
      <c r="J145" s="57">
        <v>2136.25</v>
      </c>
      <c r="K145" s="21">
        <v>3062997.98</v>
      </c>
      <c r="L145" s="20" t="s">
        <v>3293</v>
      </c>
      <c r="M145" s="21">
        <v>0</v>
      </c>
      <c r="N145" s="21">
        <v>65048.82</v>
      </c>
      <c r="O145" s="21">
        <v>0</v>
      </c>
      <c r="P145" s="21">
        <v>65701.31</v>
      </c>
      <c r="Q145" s="56" t="s">
        <v>26</v>
      </c>
      <c r="R145" s="21">
        <v>65701.31</v>
      </c>
      <c r="S145" s="21">
        <v>652.49</v>
      </c>
      <c r="T145" s="21">
        <v>0</v>
      </c>
      <c r="U145" s="21">
        <v>0</v>
      </c>
      <c r="V145" s="21">
        <v>0</v>
      </c>
      <c r="W145" s="21">
        <v>13768.330760000001</v>
      </c>
      <c r="X145" s="20" t="s">
        <v>26</v>
      </c>
      <c r="Y145" s="20" t="s">
        <v>3273</v>
      </c>
      <c r="Z145" s="55" t="s">
        <v>531</v>
      </c>
      <c r="AA145" s="20" t="s">
        <v>26</v>
      </c>
    </row>
    <row r="146" spans="2:27" ht="25.5" x14ac:dyDescent="0.2">
      <c r="B146" s="14" t="s">
        <v>3292</v>
      </c>
      <c r="C146" s="24" t="s">
        <v>3275</v>
      </c>
      <c r="D146" s="16" t="s">
        <v>3263</v>
      </c>
      <c r="E146" s="20" t="s">
        <v>737</v>
      </c>
      <c r="F146" s="58" t="s">
        <v>3164</v>
      </c>
      <c r="G146" s="20" t="s">
        <v>430</v>
      </c>
      <c r="H146" s="28">
        <v>41208</v>
      </c>
      <c r="I146" s="28">
        <v>41571</v>
      </c>
      <c r="J146" s="57">
        <v>1362.79</v>
      </c>
      <c r="K146" s="21">
        <v>1920007.58</v>
      </c>
      <c r="L146" s="20" t="s">
        <v>3291</v>
      </c>
      <c r="M146" s="21">
        <v>0</v>
      </c>
      <c r="N146" s="21">
        <v>47275.19</v>
      </c>
      <c r="O146" s="21">
        <v>0</v>
      </c>
      <c r="P146" s="21">
        <v>48576.19</v>
      </c>
      <c r="Q146" s="56" t="s">
        <v>26</v>
      </c>
      <c r="R146" s="21">
        <v>48576.19</v>
      </c>
      <c r="S146" s="21">
        <v>1301</v>
      </c>
      <c r="T146" s="21">
        <v>0</v>
      </c>
      <c r="U146" s="21">
        <v>0</v>
      </c>
      <c r="V146" s="21">
        <v>0</v>
      </c>
      <c r="W146" s="21">
        <v>8659.7377479999996</v>
      </c>
      <c r="X146" s="20" t="s">
        <v>26</v>
      </c>
      <c r="Y146" s="20" t="s">
        <v>3273</v>
      </c>
      <c r="Z146" s="55" t="s">
        <v>531</v>
      </c>
      <c r="AA146" s="20" t="s">
        <v>26</v>
      </c>
    </row>
    <row r="147" spans="2:27" ht="25.5" x14ac:dyDescent="0.2">
      <c r="B147" s="14" t="s">
        <v>3290</v>
      </c>
      <c r="C147" s="24" t="s">
        <v>3275</v>
      </c>
      <c r="D147" s="16" t="s">
        <v>3263</v>
      </c>
      <c r="E147" s="20" t="s">
        <v>737</v>
      </c>
      <c r="F147" s="58" t="s">
        <v>3164</v>
      </c>
      <c r="G147" s="20" t="s">
        <v>370</v>
      </c>
      <c r="H147" s="28">
        <v>41218</v>
      </c>
      <c r="I147" s="28">
        <v>41579</v>
      </c>
      <c r="J147" s="57">
        <v>9081.74</v>
      </c>
      <c r="K147" s="21">
        <v>12965001.210000001</v>
      </c>
      <c r="L147" s="20" t="s">
        <v>3289</v>
      </c>
      <c r="M147" s="21">
        <v>0</v>
      </c>
      <c r="N147" s="21">
        <v>271634.84000000003</v>
      </c>
      <c r="O147" s="21">
        <v>0</v>
      </c>
      <c r="P147" s="21">
        <v>291323.58</v>
      </c>
      <c r="Q147" s="56" t="s">
        <v>26</v>
      </c>
      <c r="R147" s="21">
        <v>291323.58</v>
      </c>
      <c r="S147" s="21">
        <v>19688.740000000002</v>
      </c>
      <c r="T147" s="21">
        <v>0</v>
      </c>
      <c r="U147" s="21">
        <v>0</v>
      </c>
      <c r="V147" s="21">
        <v>0</v>
      </c>
      <c r="W147" s="21">
        <v>59257.872259999996</v>
      </c>
      <c r="X147" s="20" t="s">
        <v>26</v>
      </c>
      <c r="Y147" s="20" t="s">
        <v>3273</v>
      </c>
      <c r="Z147" s="55" t="s">
        <v>531</v>
      </c>
      <c r="AA147" s="20" t="s">
        <v>26</v>
      </c>
    </row>
    <row r="148" spans="2:27" ht="25.5" x14ac:dyDescent="0.2">
      <c r="B148" s="14" t="s">
        <v>3288</v>
      </c>
      <c r="C148" s="24" t="s">
        <v>3275</v>
      </c>
      <c r="D148" s="16" t="s">
        <v>3263</v>
      </c>
      <c r="E148" s="20" t="s">
        <v>737</v>
      </c>
      <c r="F148" s="58" t="s">
        <v>3164</v>
      </c>
      <c r="G148" s="20" t="s">
        <v>370</v>
      </c>
      <c r="H148" s="28">
        <v>41225</v>
      </c>
      <c r="I148" s="28">
        <v>41586</v>
      </c>
      <c r="J148" s="57">
        <v>4551.6899999999996</v>
      </c>
      <c r="K148" s="21">
        <v>6269998.4900000002</v>
      </c>
      <c r="L148" s="20" t="s">
        <v>3287</v>
      </c>
      <c r="M148" s="21">
        <v>0</v>
      </c>
      <c r="N148" s="21">
        <v>143150.65</v>
      </c>
      <c r="O148" s="21">
        <v>0</v>
      </c>
      <c r="P148" s="21">
        <v>163584.26</v>
      </c>
      <c r="Q148" s="56" t="s">
        <v>26</v>
      </c>
      <c r="R148" s="21">
        <v>163584.26</v>
      </c>
      <c r="S148" s="21">
        <v>20433.61</v>
      </c>
      <c r="T148" s="21">
        <v>0</v>
      </c>
      <c r="U148" s="21">
        <v>0</v>
      </c>
      <c r="V148" s="21">
        <v>0</v>
      </c>
      <c r="W148" s="21">
        <v>28984.66634</v>
      </c>
      <c r="X148" s="20" t="s">
        <v>26</v>
      </c>
      <c r="Y148" s="20" t="s">
        <v>3273</v>
      </c>
      <c r="Z148" s="55" t="s">
        <v>531</v>
      </c>
      <c r="AA148" s="20" t="s">
        <v>26</v>
      </c>
    </row>
    <row r="149" spans="2:27" ht="25.5" x14ac:dyDescent="0.2">
      <c r="B149" s="14" t="s">
        <v>3286</v>
      </c>
      <c r="C149" s="24" t="s">
        <v>3275</v>
      </c>
      <c r="D149" s="16" t="s">
        <v>3263</v>
      </c>
      <c r="E149" s="20" t="s">
        <v>737</v>
      </c>
      <c r="F149" s="58" t="s">
        <v>3164</v>
      </c>
      <c r="G149" s="20" t="s">
        <v>370</v>
      </c>
      <c r="H149" s="28">
        <v>41232</v>
      </c>
      <c r="I149" s="28">
        <v>41593</v>
      </c>
      <c r="J149" s="57">
        <v>3977.6</v>
      </c>
      <c r="K149" s="21">
        <v>5383005.4100000001</v>
      </c>
      <c r="L149" s="20" t="s">
        <v>3285</v>
      </c>
      <c r="M149" s="21">
        <v>0</v>
      </c>
      <c r="N149" s="21">
        <v>128436.7</v>
      </c>
      <c r="O149" s="21">
        <v>0</v>
      </c>
      <c r="P149" s="21">
        <v>145341.15</v>
      </c>
      <c r="Q149" s="56" t="s">
        <v>26</v>
      </c>
      <c r="R149" s="21">
        <v>145341.15</v>
      </c>
      <c r="S149" s="21">
        <v>16904.45</v>
      </c>
      <c r="T149" s="21">
        <v>0</v>
      </c>
      <c r="U149" s="21">
        <v>0</v>
      </c>
      <c r="V149" s="21">
        <v>0</v>
      </c>
      <c r="W149" s="21">
        <v>25161.917259999998</v>
      </c>
      <c r="X149" s="20" t="s">
        <v>26</v>
      </c>
      <c r="Y149" s="20" t="s">
        <v>3273</v>
      </c>
      <c r="Z149" s="55" t="s">
        <v>531</v>
      </c>
      <c r="AA149" s="20" t="s">
        <v>26</v>
      </c>
    </row>
    <row r="150" spans="2:27" ht="25.5" x14ac:dyDescent="0.2">
      <c r="B150" s="14" t="s">
        <v>3284</v>
      </c>
      <c r="C150" s="24" t="s">
        <v>3275</v>
      </c>
      <c r="D150" s="16" t="s">
        <v>3263</v>
      </c>
      <c r="E150" s="20" t="s">
        <v>737</v>
      </c>
      <c r="F150" s="58" t="s">
        <v>3164</v>
      </c>
      <c r="G150" s="20" t="s">
        <v>370</v>
      </c>
      <c r="H150" s="28">
        <v>41239</v>
      </c>
      <c r="I150" s="28">
        <v>41600</v>
      </c>
      <c r="J150" s="57">
        <v>3012.88</v>
      </c>
      <c r="K150" s="21">
        <v>4191006.47</v>
      </c>
      <c r="L150" s="20" t="s">
        <v>3283</v>
      </c>
      <c r="M150" s="21">
        <v>0</v>
      </c>
      <c r="N150" s="21">
        <v>98280.15</v>
      </c>
      <c r="O150" s="21">
        <v>0</v>
      </c>
      <c r="P150" s="21">
        <v>106283.92</v>
      </c>
      <c r="Q150" s="56" t="s">
        <v>26</v>
      </c>
      <c r="R150" s="21">
        <v>106283.92</v>
      </c>
      <c r="S150" s="21">
        <v>8003.77</v>
      </c>
      <c r="T150" s="21">
        <v>0</v>
      </c>
      <c r="U150" s="21">
        <v>0</v>
      </c>
      <c r="V150" s="21">
        <v>0</v>
      </c>
      <c r="W150" s="21">
        <v>19803.89903</v>
      </c>
      <c r="X150" s="20" t="s">
        <v>26</v>
      </c>
      <c r="Y150" s="20" t="s">
        <v>3273</v>
      </c>
      <c r="Z150" s="55" t="s">
        <v>531</v>
      </c>
      <c r="AA150" s="20" t="s">
        <v>26</v>
      </c>
    </row>
    <row r="151" spans="2:27" ht="25.5" x14ac:dyDescent="0.2">
      <c r="B151" s="14" t="s">
        <v>3282</v>
      </c>
      <c r="C151" s="24" t="s">
        <v>3275</v>
      </c>
      <c r="D151" s="16" t="s">
        <v>3263</v>
      </c>
      <c r="E151" s="20" t="s">
        <v>737</v>
      </c>
      <c r="F151" s="58" t="s">
        <v>3164</v>
      </c>
      <c r="G151" s="20" t="s">
        <v>430</v>
      </c>
      <c r="H151" s="28">
        <v>41246</v>
      </c>
      <c r="I151" s="28">
        <v>41607</v>
      </c>
      <c r="J151" s="57">
        <v>5500.71</v>
      </c>
      <c r="K151" s="21">
        <v>7789995.4900000002</v>
      </c>
      <c r="L151" s="20" t="s">
        <v>3281</v>
      </c>
      <c r="M151" s="21">
        <v>0</v>
      </c>
      <c r="N151" s="21">
        <v>168101.7</v>
      </c>
      <c r="O151" s="21">
        <v>0</v>
      </c>
      <c r="P151" s="21">
        <v>175664.4</v>
      </c>
      <c r="Q151" s="56" t="s">
        <v>26</v>
      </c>
      <c r="R151" s="21">
        <v>175664.4</v>
      </c>
      <c r="S151" s="21">
        <v>7562.7</v>
      </c>
      <c r="T151" s="21">
        <v>0</v>
      </c>
      <c r="U151" s="21">
        <v>0</v>
      </c>
      <c r="V151" s="21">
        <v>0</v>
      </c>
      <c r="W151" s="21">
        <v>37203.422570000002</v>
      </c>
      <c r="X151" s="20" t="s">
        <v>26</v>
      </c>
      <c r="Y151" s="20" t="s">
        <v>3273</v>
      </c>
      <c r="Z151" s="55" t="s">
        <v>531</v>
      </c>
      <c r="AA151" s="20" t="s">
        <v>26</v>
      </c>
    </row>
    <row r="152" spans="2:27" ht="25.5" x14ac:dyDescent="0.2">
      <c r="B152" s="14" t="s">
        <v>3280</v>
      </c>
      <c r="C152" s="24" t="s">
        <v>3275</v>
      </c>
      <c r="D152" s="16" t="s">
        <v>3263</v>
      </c>
      <c r="E152" s="20" t="s">
        <v>737</v>
      </c>
      <c r="F152" s="58" t="s">
        <v>3164</v>
      </c>
      <c r="G152" s="20" t="s">
        <v>712</v>
      </c>
      <c r="H152" s="28">
        <v>41253</v>
      </c>
      <c r="I152" s="28">
        <v>41614</v>
      </c>
      <c r="J152" s="57">
        <v>3265</v>
      </c>
      <c r="K152" s="21">
        <v>4629998.55</v>
      </c>
      <c r="L152" s="20" t="s">
        <v>3279</v>
      </c>
      <c r="M152" s="21">
        <v>0</v>
      </c>
      <c r="N152" s="21">
        <v>106471.65</v>
      </c>
      <c r="O152" s="21">
        <v>0</v>
      </c>
      <c r="P152" s="21">
        <v>108619.77</v>
      </c>
      <c r="Q152" s="56" t="s">
        <v>26</v>
      </c>
      <c r="R152" s="21">
        <v>108619.77</v>
      </c>
      <c r="S152" s="21">
        <v>2148.12</v>
      </c>
      <c r="T152" s="21">
        <v>0</v>
      </c>
      <c r="U152" s="21">
        <v>0</v>
      </c>
      <c r="V152" s="21">
        <v>0</v>
      </c>
      <c r="W152" s="21">
        <v>22343.123479999998</v>
      </c>
      <c r="X152" s="20" t="s">
        <v>26</v>
      </c>
      <c r="Y152" s="20" t="s">
        <v>3273</v>
      </c>
      <c r="Z152" s="55" t="s">
        <v>531</v>
      </c>
      <c r="AA152" s="20" t="s">
        <v>26</v>
      </c>
    </row>
    <row r="153" spans="2:27" ht="25.5" x14ac:dyDescent="0.2">
      <c r="B153" s="14" t="s">
        <v>3278</v>
      </c>
      <c r="C153" s="24" t="s">
        <v>3275</v>
      </c>
      <c r="D153" s="16" t="s">
        <v>3263</v>
      </c>
      <c r="E153" s="20" t="s">
        <v>737</v>
      </c>
      <c r="F153" s="58" t="s">
        <v>3164</v>
      </c>
      <c r="G153" s="20" t="s">
        <v>712</v>
      </c>
      <c r="H153" s="28">
        <v>41260</v>
      </c>
      <c r="I153" s="28">
        <v>41621</v>
      </c>
      <c r="J153" s="57">
        <v>3099.2</v>
      </c>
      <c r="K153" s="21">
        <v>4380967.1399999997</v>
      </c>
      <c r="L153" s="20" t="s">
        <v>3277</v>
      </c>
      <c r="M153" s="21">
        <v>0</v>
      </c>
      <c r="N153" s="21">
        <v>98803.13</v>
      </c>
      <c r="O153" s="21">
        <v>0</v>
      </c>
      <c r="P153" s="21">
        <v>97476.52</v>
      </c>
      <c r="Q153" s="56" t="s">
        <v>26</v>
      </c>
      <c r="R153" s="21">
        <v>97476.52</v>
      </c>
      <c r="S153" s="21">
        <v>-1326.61</v>
      </c>
      <c r="T153" s="21">
        <v>0</v>
      </c>
      <c r="U153" s="21">
        <v>0</v>
      </c>
      <c r="V153" s="21">
        <v>0</v>
      </c>
      <c r="W153" s="21">
        <v>21357.888019999999</v>
      </c>
      <c r="X153" s="20" t="s">
        <v>26</v>
      </c>
      <c r="Y153" s="20" t="s">
        <v>3273</v>
      </c>
      <c r="Z153" s="55" t="s">
        <v>531</v>
      </c>
      <c r="AA153" s="20" t="s">
        <v>26</v>
      </c>
    </row>
    <row r="154" spans="2:27" ht="25.5" x14ac:dyDescent="0.2">
      <c r="B154" s="14" t="s">
        <v>3276</v>
      </c>
      <c r="C154" s="24" t="s">
        <v>3275</v>
      </c>
      <c r="D154" s="16" t="s">
        <v>3263</v>
      </c>
      <c r="E154" s="20" t="s">
        <v>737</v>
      </c>
      <c r="F154" s="58" t="s">
        <v>3164</v>
      </c>
      <c r="G154" s="20" t="s">
        <v>361</v>
      </c>
      <c r="H154" s="28">
        <v>41271</v>
      </c>
      <c r="I154" s="28">
        <v>41628</v>
      </c>
      <c r="J154" s="57">
        <v>5712.69</v>
      </c>
      <c r="K154" s="21">
        <v>8170003.5999999996</v>
      </c>
      <c r="L154" s="20" t="s">
        <v>3274</v>
      </c>
      <c r="M154" s="21">
        <v>0</v>
      </c>
      <c r="N154" s="21">
        <v>161697.69</v>
      </c>
      <c r="O154" s="21">
        <v>0</v>
      </c>
      <c r="P154" s="21">
        <v>167893.57</v>
      </c>
      <c r="Q154" s="56" t="s">
        <v>26</v>
      </c>
      <c r="R154" s="21">
        <v>167893.57</v>
      </c>
      <c r="S154" s="21">
        <v>6195.88</v>
      </c>
      <c r="T154" s="21">
        <v>0</v>
      </c>
      <c r="U154" s="21">
        <v>0</v>
      </c>
      <c r="V154" s="21">
        <v>0</v>
      </c>
      <c r="W154" s="21">
        <v>40229.760860000002</v>
      </c>
      <c r="X154" s="20" t="s">
        <v>26</v>
      </c>
      <c r="Y154" s="20" t="s">
        <v>3273</v>
      </c>
      <c r="Z154" s="55" t="s">
        <v>531</v>
      </c>
      <c r="AA154" s="20" t="s">
        <v>26</v>
      </c>
    </row>
    <row r="155" spans="2:27" ht="38.25" x14ac:dyDescent="0.2">
      <c r="B155" s="14" t="s">
        <v>3272</v>
      </c>
      <c r="C155" s="24" t="s">
        <v>3271</v>
      </c>
      <c r="D155" s="16" t="s">
        <v>3263</v>
      </c>
      <c r="E155" s="20" t="s">
        <v>737</v>
      </c>
      <c r="F155" s="58" t="s">
        <v>706</v>
      </c>
      <c r="G155" s="20" t="s">
        <v>338</v>
      </c>
      <c r="H155" s="28">
        <v>40227</v>
      </c>
      <c r="I155" s="28">
        <v>44979</v>
      </c>
      <c r="J155" s="57">
        <v>0</v>
      </c>
      <c r="K155" s="21">
        <v>100000000</v>
      </c>
      <c r="L155" s="20" t="s">
        <v>3270</v>
      </c>
      <c r="M155" s="21">
        <v>0</v>
      </c>
      <c r="N155" s="21">
        <v>0</v>
      </c>
      <c r="O155" s="21">
        <v>0</v>
      </c>
      <c r="P155" s="21">
        <v>9892800</v>
      </c>
      <c r="Q155" s="56" t="s">
        <v>26</v>
      </c>
      <c r="R155" s="21">
        <v>9892800</v>
      </c>
      <c r="S155" s="21">
        <v>1956274.54</v>
      </c>
      <c r="T155" s="21">
        <v>0</v>
      </c>
      <c r="U155" s="21">
        <v>0</v>
      </c>
      <c r="V155" s="21">
        <v>0</v>
      </c>
      <c r="W155" s="21">
        <v>1593006.9779999999</v>
      </c>
      <c r="X155" s="20" t="s">
        <v>26</v>
      </c>
      <c r="Y155" s="20" t="s">
        <v>704</v>
      </c>
      <c r="Z155" s="55" t="s">
        <v>321</v>
      </c>
      <c r="AA155" s="20" t="s">
        <v>338</v>
      </c>
    </row>
    <row r="156" spans="2:27" ht="38.25" x14ac:dyDescent="0.2">
      <c r="B156" s="14" t="s">
        <v>3269</v>
      </c>
      <c r="C156" s="24" t="s">
        <v>3268</v>
      </c>
      <c r="D156" s="16" t="s">
        <v>3263</v>
      </c>
      <c r="E156" s="20" t="s">
        <v>737</v>
      </c>
      <c r="F156" s="58" t="s">
        <v>706</v>
      </c>
      <c r="G156" s="20" t="s">
        <v>338</v>
      </c>
      <c r="H156" s="28">
        <v>40227</v>
      </c>
      <c r="I156" s="28">
        <v>44979</v>
      </c>
      <c r="J156" s="57">
        <v>0</v>
      </c>
      <c r="K156" s="21">
        <v>100000000</v>
      </c>
      <c r="L156" s="20" t="s">
        <v>3267</v>
      </c>
      <c r="M156" s="21">
        <v>0</v>
      </c>
      <c r="N156" s="21">
        <v>0</v>
      </c>
      <c r="O156" s="21">
        <v>0</v>
      </c>
      <c r="P156" s="21">
        <v>9892800</v>
      </c>
      <c r="Q156" s="56" t="s">
        <v>26</v>
      </c>
      <c r="R156" s="21">
        <v>9892800</v>
      </c>
      <c r="S156" s="21">
        <v>1905324.05</v>
      </c>
      <c r="T156" s="21">
        <v>0</v>
      </c>
      <c r="U156" s="21">
        <v>0</v>
      </c>
      <c r="V156" s="21">
        <v>0</v>
      </c>
      <c r="W156" s="21">
        <v>1593006.9779999999</v>
      </c>
      <c r="X156" s="20" t="s">
        <v>26</v>
      </c>
      <c r="Y156" s="20" t="s">
        <v>704</v>
      </c>
      <c r="Z156" s="55" t="s">
        <v>321</v>
      </c>
      <c r="AA156" s="20" t="s">
        <v>338</v>
      </c>
    </row>
    <row r="157" spans="2:27" ht="38.25" x14ac:dyDescent="0.2">
      <c r="B157" s="14" t="s">
        <v>3266</v>
      </c>
      <c r="C157" s="24" t="s">
        <v>3264</v>
      </c>
      <c r="D157" s="16" t="s">
        <v>3263</v>
      </c>
      <c r="E157" s="20" t="s">
        <v>737</v>
      </c>
      <c r="F157" s="58" t="s">
        <v>706</v>
      </c>
      <c r="G157" s="20" t="s">
        <v>338</v>
      </c>
      <c r="H157" s="28">
        <v>40227</v>
      </c>
      <c r="I157" s="28">
        <v>44979</v>
      </c>
      <c r="J157" s="57">
        <v>0</v>
      </c>
      <c r="K157" s="21">
        <v>100000000</v>
      </c>
      <c r="L157" s="20" t="s">
        <v>3262</v>
      </c>
      <c r="M157" s="21">
        <v>0</v>
      </c>
      <c r="N157" s="21">
        <v>0</v>
      </c>
      <c r="O157" s="21">
        <v>0</v>
      </c>
      <c r="P157" s="21">
        <v>9892800</v>
      </c>
      <c r="Q157" s="56" t="s">
        <v>26</v>
      </c>
      <c r="R157" s="21">
        <v>9892800</v>
      </c>
      <c r="S157" s="21">
        <v>1918562.07</v>
      </c>
      <c r="T157" s="21">
        <v>0</v>
      </c>
      <c r="U157" s="21">
        <v>0</v>
      </c>
      <c r="V157" s="21">
        <v>0</v>
      </c>
      <c r="W157" s="21">
        <v>1593006.9779999999</v>
      </c>
      <c r="X157" s="20" t="s">
        <v>26</v>
      </c>
      <c r="Y157" s="20" t="s">
        <v>704</v>
      </c>
      <c r="Z157" s="55" t="s">
        <v>321</v>
      </c>
      <c r="AA157" s="20" t="s">
        <v>338</v>
      </c>
    </row>
    <row r="158" spans="2:27" ht="38.25" x14ac:dyDescent="0.2">
      <c r="B158" s="14" t="s">
        <v>3265</v>
      </c>
      <c r="C158" s="24" t="s">
        <v>3264</v>
      </c>
      <c r="D158" s="16" t="s">
        <v>3263</v>
      </c>
      <c r="E158" s="20" t="s">
        <v>737</v>
      </c>
      <c r="F158" s="58" t="s">
        <v>706</v>
      </c>
      <c r="G158" s="20" t="s">
        <v>333</v>
      </c>
      <c r="H158" s="28">
        <v>40227</v>
      </c>
      <c r="I158" s="28">
        <v>44979</v>
      </c>
      <c r="J158" s="57">
        <v>0</v>
      </c>
      <c r="K158" s="21">
        <v>200000000</v>
      </c>
      <c r="L158" s="20" t="s">
        <v>3262</v>
      </c>
      <c r="M158" s="21">
        <v>0</v>
      </c>
      <c r="N158" s="21">
        <v>0</v>
      </c>
      <c r="O158" s="21">
        <v>0</v>
      </c>
      <c r="P158" s="21">
        <v>18772600</v>
      </c>
      <c r="Q158" s="56" t="s">
        <v>26</v>
      </c>
      <c r="R158" s="21">
        <v>18772600</v>
      </c>
      <c r="S158" s="21">
        <v>4140235</v>
      </c>
      <c r="T158" s="21">
        <v>0</v>
      </c>
      <c r="U158" s="21">
        <v>0</v>
      </c>
      <c r="V158" s="21">
        <v>0</v>
      </c>
      <c r="W158" s="21">
        <v>3186013.9569999999</v>
      </c>
      <c r="X158" s="20" t="s">
        <v>26</v>
      </c>
      <c r="Y158" s="20" t="s">
        <v>704</v>
      </c>
      <c r="Z158" s="55" t="s">
        <v>321</v>
      </c>
      <c r="AA158" s="20" t="s">
        <v>333</v>
      </c>
    </row>
    <row r="159" spans="2:27" x14ac:dyDescent="0.2">
      <c r="B159" s="11" t="s">
        <v>24</v>
      </c>
      <c r="C159" s="12" t="s">
        <v>24</v>
      </c>
      <c r="D159" s="13" t="s">
        <v>24</v>
      </c>
      <c r="E159" s="12" t="s">
        <v>24</v>
      </c>
      <c r="F159" s="12" t="s">
        <v>24</v>
      </c>
      <c r="G159" s="12" t="s">
        <v>24</v>
      </c>
      <c r="H159" s="12" t="s">
        <v>24</v>
      </c>
      <c r="I159" s="12" t="s">
        <v>24</v>
      </c>
      <c r="J159" s="12" t="s">
        <v>24</v>
      </c>
      <c r="K159" s="12" t="s">
        <v>24</v>
      </c>
      <c r="L159" s="12" t="s">
        <v>24</v>
      </c>
      <c r="M159" s="12" t="s">
        <v>24</v>
      </c>
      <c r="N159" s="12" t="s">
        <v>24</v>
      </c>
      <c r="O159" s="12" t="s">
        <v>24</v>
      </c>
      <c r="P159" s="12" t="s">
        <v>24</v>
      </c>
      <c r="Q159" s="12" t="s">
        <v>24</v>
      </c>
      <c r="R159" s="12" t="s">
        <v>24</v>
      </c>
      <c r="S159" s="12" t="s">
        <v>24</v>
      </c>
      <c r="T159" s="12" t="s">
        <v>24</v>
      </c>
      <c r="U159" s="12" t="s">
        <v>24</v>
      </c>
      <c r="V159" s="12" t="s">
        <v>24</v>
      </c>
      <c r="W159" s="12" t="s">
        <v>24</v>
      </c>
      <c r="X159" s="12" t="s">
        <v>24</v>
      </c>
      <c r="Y159" s="12" t="s">
        <v>24</v>
      </c>
      <c r="Z159" s="12" t="s">
        <v>24</v>
      </c>
      <c r="AA159" s="12" t="s">
        <v>24</v>
      </c>
    </row>
    <row r="160" spans="2:27" ht="25.5" x14ac:dyDescent="0.2">
      <c r="B160" s="54" t="s">
        <v>3261</v>
      </c>
      <c r="C160" s="24" t="s">
        <v>3260</v>
      </c>
      <c r="D160" s="53"/>
      <c r="E160" s="51"/>
      <c r="F160" s="51"/>
      <c r="G160" s="51"/>
      <c r="H160" s="51"/>
      <c r="I160" s="51"/>
      <c r="J160" s="51"/>
      <c r="K160" s="51"/>
      <c r="L160" s="51"/>
      <c r="M160" s="52">
        <f>SUM(SCDBPTASN1!M98:'SCDBPTASN1'!M159)</f>
        <v>0</v>
      </c>
      <c r="N160" s="52">
        <f>SUM(SCDBPTASN1!N98:'SCDBPTASN1'!N159)</f>
        <v>6205918.9800000004</v>
      </c>
      <c r="O160" s="52">
        <f>SUM(SCDBPTASN1!O98:'SCDBPTASN1'!O159)</f>
        <v>0</v>
      </c>
      <c r="P160" s="52">
        <f>SUM(SCDBPTASN1!P98:'SCDBPTASN1'!P159)</f>
        <v>55746383.539999999</v>
      </c>
      <c r="Q160" s="51"/>
      <c r="R160" s="52">
        <f>SUM(SCDBPTASN1!R98:'SCDBPTASN1'!R159)</f>
        <v>55746383.539999999</v>
      </c>
      <c r="S160" s="52">
        <f>SUM(SCDBPTASN1!S98:'SCDBPTASN1'!S159)</f>
        <v>11009860.220000001</v>
      </c>
      <c r="T160" s="52">
        <f>SUM(SCDBPTASN1!T98:'SCDBPTASN1'!T159)</f>
        <v>0</v>
      </c>
      <c r="U160" s="52">
        <f>SUM(SCDBPTASN1!U98:'SCDBPTASN1'!U159)</f>
        <v>0</v>
      </c>
      <c r="V160" s="52">
        <f>SUM(SCDBPTASN1!V98:'SCDBPTASN1'!V159)</f>
        <v>0</v>
      </c>
      <c r="W160" s="52">
        <f>SUM(SCDBPTASN1!W98:'SCDBPTASN1'!W159)</f>
        <v>8851865.9663389996</v>
      </c>
      <c r="X160" s="51"/>
      <c r="Y160" s="51"/>
      <c r="Z160" s="51"/>
      <c r="AA160" s="51"/>
    </row>
    <row r="161" spans="2:27" x14ac:dyDescent="0.2">
      <c r="B161" s="11" t="s">
        <v>24</v>
      </c>
      <c r="C161" s="12" t="s">
        <v>24</v>
      </c>
      <c r="D161" s="13" t="s">
        <v>24</v>
      </c>
      <c r="E161" s="12" t="s">
        <v>24</v>
      </c>
      <c r="F161" s="12" t="s">
        <v>24</v>
      </c>
      <c r="G161" s="12" t="s">
        <v>24</v>
      </c>
      <c r="H161" s="12" t="s">
        <v>24</v>
      </c>
      <c r="I161" s="12" t="s">
        <v>24</v>
      </c>
      <c r="J161" s="12" t="s">
        <v>24</v>
      </c>
      <c r="K161" s="12" t="s">
        <v>24</v>
      </c>
      <c r="L161" s="12" t="s">
        <v>24</v>
      </c>
      <c r="M161" s="12" t="s">
        <v>24</v>
      </c>
      <c r="N161" s="12" t="s">
        <v>24</v>
      </c>
      <c r="O161" s="12" t="s">
        <v>24</v>
      </c>
      <c r="P161" s="12" t="s">
        <v>24</v>
      </c>
      <c r="Q161" s="12" t="s">
        <v>24</v>
      </c>
      <c r="R161" s="12" t="s">
        <v>24</v>
      </c>
      <c r="S161" s="12" t="s">
        <v>24</v>
      </c>
      <c r="T161" s="12" t="s">
        <v>24</v>
      </c>
      <c r="U161" s="12" t="s">
        <v>24</v>
      </c>
      <c r="V161" s="12" t="s">
        <v>24</v>
      </c>
      <c r="W161" s="12" t="s">
        <v>24</v>
      </c>
      <c r="X161" s="12" t="s">
        <v>24</v>
      </c>
      <c r="Y161" s="12" t="s">
        <v>24</v>
      </c>
      <c r="Z161" s="12" t="s">
        <v>24</v>
      </c>
      <c r="AA161" s="12" t="s">
        <v>24</v>
      </c>
    </row>
    <row r="162" spans="2:27" x14ac:dyDescent="0.2">
      <c r="B162" s="14" t="s">
        <v>3259</v>
      </c>
      <c r="C162" s="24" t="s">
        <v>26</v>
      </c>
      <c r="D162" s="16" t="s">
        <v>26</v>
      </c>
      <c r="E162" s="20" t="s">
        <v>26</v>
      </c>
      <c r="F162" s="58" t="s">
        <v>26</v>
      </c>
      <c r="G162" s="20" t="s">
        <v>26</v>
      </c>
      <c r="H162" s="19"/>
      <c r="I162" s="19"/>
      <c r="J162" s="57"/>
      <c r="K162" s="21"/>
      <c r="L162" s="20" t="s">
        <v>26</v>
      </c>
      <c r="M162" s="21"/>
      <c r="N162" s="21"/>
      <c r="O162" s="21"/>
      <c r="P162" s="21"/>
      <c r="Q162" s="56" t="s">
        <v>26</v>
      </c>
      <c r="R162" s="21"/>
      <c r="S162" s="21"/>
      <c r="T162" s="21"/>
      <c r="U162" s="21"/>
      <c r="V162" s="21"/>
      <c r="W162" s="21"/>
      <c r="X162" s="20" t="s">
        <v>26</v>
      </c>
      <c r="Y162" s="20" t="s">
        <v>26</v>
      </c>
      <c r="Z162" s="55" t="s">
        <v>26</v>
      </c>
      <c r="AA162" s="20" t="s">
        <v>26</v>
      </c>
    </row>
    <row r="163" spans="2:27" x14ac:dyDescent="0.2">
      <c r="B163" s="11" t="s">
        <v>24</v>
      </c>
      <c r="C163" s="12" t="s">
        <v>24</v>
      </c>
      <c r="D163" s="13" t="s">
        <v>24</v>
      </c>
      <c r="E163" s="12" t="s">
        <v>24</v>
      </c>
      <c r="F163" s="12" t="s">
        <v>24</v>
      </c>
      <c r="G163" s="12" t="s">
        <v>24</v>
      </c>
      <c r="H163" s="12" t="s">
        <v>24</v>
      </c>
      <c r="I163" s="12" t="s">
        <v>24</v>
      </c>
      <c r="J163" s="12" t="s">
        <v>24</v>
      </c>
      <c r="K163" s="12" t="s">
        <v>24</v>
      </c>
      <c r="L163" s="12" t="s">
        <v>24</v>
      </c>
      <c r="M163" s="12" t="s">
        <v>24</v>
      </c>
      <c r="N163" s="12" t="s">
        <v>24</v>
      </c>
      <c r="O163" s="12" t="s">
        <v>24</v>
      </c>
      <c r="P163" s="12" t="s">
        <v>24</v>
      </c>
      <c r="Q163" s="12" t="s">
        <v>24</v>
      </c>
      <c r="R163" s="12" t="s">
        <v>24</v>
      </c>
      <c r="S163" s="12" t="s">
        <v>24</v>
      </c>
      <c r="T163" s="12" t="s">
        <v>24</v>
      </c>
      <c r="U163" s="12" t="s">
        <v>24</v>
      </c>
      <c r="V163" s="12" t="s">
        <v>24</v>
      </c>
      <c r="W163" s="12" t="s">
        <v>24</v>
      </c>
      <c r="X163" s="12" t="s">
        <v>24</v>
      </c>
      <c r="Y163" s="12" t="s">
        <v>24</v>
      </c>
      <c r="Z163" s="12" t="s">
        <v>24</v>
      </c>
      <c r="AA163" s="12" t="s">
        <v>24</v>
      </c>
    </row>
    <row r="164" spans="2:27" ht="25.5" x14ac:dyDescent="0.2">
      <c r="B164" s="54" t="s">
        <v>3258</v>
      </c>
      <c r="C164" s="24" t="s">
        <v>3257</v>
      </c>
      <c r="D164" s="53"/>
      <c r="E164" s="51"/>
      <c r="F164" s="51"/>
      <c r="G164" s="51"/>
      <c r="H164" s="51"/>
      <c r="I164" s="51"/>
      <c r="J164" s="51"/>
      <c r="K164" s="51"/>
      <c r="L164" s="51"/>
      <c r="M164" s="52">
        <f>SUM(SCDBPTASN1!M161:'SCDBPTASN1'!M163)</f>
        <v>0</v>
      </c>
      <c r="N164" s="52">
        <f>SUM(SCDBPTASN1!N161:'SCDBPTASN1'!N163)</f>
        <v>0</v>
      </c>
      <c r="O164" s="52">
        <f>SUM(SCDBPTASN1!O161:'SCDBPTASN1'!O163)</f>
        <v>0</v>
      </c>
      <c r="P164" s="52">
        <f>SUM(SCDBPTASN1!P161:'SCDBPTASN1'!P163)</f>
        <v>0</v>
      </c>
      <c r="Q164" s="51"/>
      <c r="R164" s="52">
        <f>SUM(SCDBPTASN1!R161:'SCDBPTASN1'!R163)</f>
        <v>0</v>
      </c>
      <c r="S164" s="52">
        <f>SUM(SCDBPTASN1!S161:'SCDBPTASN1'!S163)</f>
        <v>0</v>
      </c>
      <c r="T164" s="52">
        <f>SUM(SCDBPTASN1!T161:'SCDBPTASN1'!T163)</f>
        <v>0</v>
      </c>
      <c r="U164" s="52">
        <f>SUM(SCDBPTASN1!U161:'SCDBPTASN1'!U163)</f>
        <v>0</v>
      </c>
      <c r="V164" s="52">
        <f>SUM(SCDBPTASN1!V161:'SCDBPTASN1'!V163)</f>
        <v>0</v>
      </c>
      <c r="W164" s="52">
        <f>SUM(SCDBPTASN1!W161:'SCDBPTASN1'!W163)</f>
        <v>0</v>
      </c>
      <c r="X164" s="51"/>
      <c r="Y164" s="51"/>
      <c r="Z164" s="51"/>
      <c r="AA164" s="51"/>
    </row>
    <row r="165" spans="2:27" ht="25.5" x14ac:dyDescent="0.2">
      <c r="B165" s="54" t="s">
        <v>3256</v>
      </c>
      <c r="C165" s="24" t="s">
        <v>3255</v>
      </c>
      <c r="D165" s="53"/>
      <c r="E165" s="51"/>
      <c r="F165" s="51"/>
      <c r="G165" s="51"/>
      <c r="H165" s="51"/>
      <c r="I165" s="51"/>
      <c r="J165" s="51"/>
      <c r="K165" s="51"/>
      <c r="L165" s="51"/>
      <c r="M165" s="52">
        <f>SCDBPTASN1!M43+SCDBPTASN1!M89+SCDBPTASN1!M93+SCDBPTASN1!M97+SCDBPTASN1!M160+SCDBPTASN1!M164</f>
        <v>102268633.24999999</v>
      </c>
      <c r="N165" s="52">
        <f>SCDBPTASN1!N43+SCDBPTASN1!N89+SCDBPTASN1!N93+SCDBPTASN1!N97+SCDBPTASN1!N160+SCDBPTASN1!N164</f>
        <v>43732742.019999996</v>
      </c>
      <c r="O165" s="52">
        <f>SCDBPTASN1!O43+SCDBPTASN1!O89+SCDBPTASN1!O93+SCDBPTASN1!O97+SCDBPTASN1!O160+SCDBPTASN1!O164</f>
        <v>0</v>
      </c>
      <c r="P165" s="52">
        <f>SCDBPTASN1!P43+SCDBPTASN1!P89+SCDBPTASN1!P93+SCDBPTASN1!P97+SCDBPTASN1!P160+SCDBPTASN1!P164</f>
        <v>95839399.510000005</v>
      </c>
      <c r="Q165" s="51"/>
      <c r="R165" s="52">
        <f>SCDBPTASN1!R43+SCDBPTASN1!R89+SCDBPTASN1!R93+SCDBPTASN1!R97+SCDBPTASN1!R160+SCDBPTASN1!R164</f>
        <v>95839399.510000005</v>
      </c>
      <c r="S165" s="52">
        <f>SCDBPTASN1!S43+SCDBPTASN1!S89+SCDBPTASN1!S93+SCDBPTASN1!S97+SCDBPTASN1!S160+SCDBPTASN1!S164</f>
        <v>-100704883.90000001</v>
      </c>
      <c r="T165" s="52">
        <f>SCDBPTASN1!T43+SCDBPTASN1!T89+SCDBPTASN1!T93+SCDBPTASN1!T97+SCDBPTASN1!T160+SCDBPTASN1!T164</f>
        <v>0</v>
      </c>
      <c r="U165" s="52">
        <f>SCDBPTASN1!U43+SCDBPTASN1!U89+SCDBPTASN1!U93+SCDBPTASN1!U97+SCDBPTASN1!U160+SCDBPTASN1!U164</f>
        <v>0</v>
      </c>
      <c r="V165" s="52">
        <f>SCDBPTASN1!V43+SCDBPTASN1!V89+SCDBPTASN1!V93+SCDBPTASN1!V97+SCDBPTASN1!V160+SCDBPTASN1!V164</f>
        <v>0</v>
      </c>
      <c r="W165" s="52">
        <f>SCDBPTASN1!W43+SCDBPTASN1!W89+SCDBPTASN1!W93+SCDBPTASN1!W97+SCDBPTASN1!W160+SCDBPTASN1!W164</f>
        <v>8851865.9663389996</v>
      </c>
      <c r="X165" s="51"/>
      <c r="Y165" s="51"/>
      <c r="Z165" s="51"/>
      <c r="AA165" s="51"/>
    </row>
    <row r="166" spans="2:27" x14ac:dyDescent="0.2">
      <c r="B166" s="11" t="s">
        <v>24</v>
      </c>
      <c r="C166" s="12" t="s">
        <v>24</v>
      </c>
      <c r="D166" s="13" t="s">
        <v>24</v>
      </c>
      <c r="E166" s="12" t="s">
        <v>24</v>
      </c>
      <c r="F166" s="12" t="s">
        <v>24</v>
      </c>
      <c r="G166" s="12" t="s">
        <v>24</v>
      </c>
      <c r="H166" s="12" t="s">
        <v>24</v>
      </c>
      <c r="I166" s="12" t="s">
        <v>24</v>
      </c>
      <c r="J166" s="12" t="s">
        <v>24</v>
      </c>
      <c r="K166" s="12" t="s">
        <v>24</v>
      </c>
      <c r="L166" s="12" t="s">
        <v>24</v>
      </c>
      <c r="M166" s="12" t="s">
        <v>24</v>
      </c>
      <c r="N166" s="12" t="s">
        <v>24</v>
      </c>
      <c r="O166" s="12" t="s">
        <v>24</v>
      </c>
      <c r="P166" s="12" t="s">
        <v>24</v>
      </c>
      <c r="Q166" s="12" t="s">
        <v>24</v>
      </c>
      <c r="R166" s="12" t="s">
        <v>24</v>
      </c>
      <c r="S166" s="12" t="s">
        <v>24</v>
      </c>
      <c r="T166" s="12" t="s">
        <v>24</v>
      </c>
      <c r="U166" s="12" t="s">
        <v>24</v>
      </c>
      <c r="V166" s="12" t="s">
        <v>24</v>
      </c>
      <c r="W166" s="12" t="s">
        <v>24</v>
      </c>
      <c r="X166" s="12" t="s">
        <v>24</v>
      </c>
      <c r="Y166" s="12" t="s">
        <v>24</v>
      </c>
      <c r="Z166" s="12" t="s">
        <v>24</v>
      </c>
      <c r="AA166" s="12" t="s">
        <v>24</v>
      </c>
    </row>
    <row r="167" spans="2:27" x14ac:dyDescent="0.2">
      <c r="B167" s="14" t="s">
        <v>3254</v>
      </c>
      <c r="C167" s="24" t="s">
        <v>26</v>
      </c>
      <c r="D167" s="16" t="s">
        <v>26</v>
      </c>
      <c r="E167" s="20" t="s">
        <v>26</v>
      </c>
      <c r="F167" s="58" t="s">
        <v>26</v>
      </c>
      <c r="G167" s="20" t="s">
        <v>26</v>
      </c>
      <c r="H167" s="19"/>
      <c r="I167" s="19"/>
      <c r="J167" s="57"/>
      <c r="K167" s="21"/>
      <c r="L167" s="20" t="s">
        <v>26</v>
      </c>
      <c r="M167" s="21"/>
      <c r="N167" s="21"/>
      <c r="O167" s="21"/>
      <c r="P167" s="21"/>
      <c r="Q167" s="56" t="s">
        <v>26</v>
      </c>
      <c r="R167" s="21"/>
      <c r="S167" s="21"/>
      <c r="T167" s="21"/>
      <c r="U167" s="21"/>
      <c r="V167" s="21"/>
      <c r="W167" s="21"/>
      <c r="X167" s="20" t="s">
        <v>26</v>
      </c>
      <c r="Y167" s="20" t="s">
        <v>26</v>
      </c>
      <c r="Z167" s="55" t="s">
        <v>26</v>
      </c>
      <c r="AA167" s="20" t="s">
        <v>26</v>
      </c>
    </row>
    <row r="168" spans="2:27" x14ac:dyDescent="0.2">
      <c r="B168" s="11" t="s">
        <v>24</v>
      </c>
      <c r="C168" s="12" t="s">
        <v>24</v>
      </c>
      <c r="D168" s="13" t="s">
        <v>24</v>
      </c>
      <c r="E168" s="12" t="s">
        <v>24</v>
      </c>
      <c r="F168" s="12" t="s">
        <v>24</v>
      </c>
      <c r="G168" s="12" t="s">
        <v>24</v>
      </c>
      <c r="H168" s="12" t="s">
        <v>24</v>
      </c>
      <c r="I168" s="12" t="s">
        <v>24</v>
      </c>
      <c r="J168" s="12" t="s">
        <v>24</v>
      </c>
      <c r="K168" s="12" t="s">
        <v>24</v>
      </c>
      <c r="L168" s="12" t="s">
        <v>24</v>
      </c>
      <c r="M168" s="12" t="s">
        <v>24</v>
      </c>
      <c r="N168" s="12" t="s">
        <v>24</v>
      </c>
      <c r="O168" s="12" t="s">
        <v>24</v>
      </c>
      <c r="P168" s="12" t="s">
        <v>24</v>
      </c>
      <c r="Q168" s="12" t="s">
        <v>24</v>
      </c>
      <c r="R168" s="12" t="s">
        <v>24</v>
      </c>
      <c r="S168" s="12" t="s">
        <v>24</v>
      </c>
      <c r="T168" s="12" t="s">
        <v>24</v>
      </c>
      <c r="U168" s="12" t="s">
        <v>24</v>
      </c>
      <c r="V168" s="12" t="s">
        <v>24</v>
      </c>
      <c r="W168" s="12" t="s">
        <v>24</v>
      </c>
      <c r="X168" s="12" t="s">
        <v>24</v>
      </c>
      <c r="Y168" s="12" t="s">
        <v>24</v>
      </c>
      <c r="Z168" s="12" t="s">
        <v>24</v>
      </c>
      <c r="AA168" s="12" t="s">
        <v>24</v>
      </c>
    </row>
    <row r="169" spans="2:27" ht="38.25" x14ac:dyDescent="0.2">
      <c r="B169" s="54" t="s">
        <v>3253</v>
      </c>
      <c r="C169" s="24" t="s">
        <v>3252</v>
      </c>
      <c r="D169" s="53"/>
      <c r="E169" s="51"/>
      <c r="F169" s="51"/>
      <c r="G169" s="51"/>
      <c r="H169" s="51"/>
      <c r="I169" s="51"/>
      <c r="J169" s="51"/>
      <c r="K169" s="51"/>
      <c r="L169" s="51"/>
      <c r="M169" s="52">
        <f>SUM(SCDBPTASN1!M166:'SCDBPTASN1'!M168)</f>
        <v>0</v>
      </c>
      <c r="N169" s="52">
        <f>SUM(SCDBPTASN1!N166:'SCDBPTASN1'!N168)</f>
        <v>0</v>
      </c>
      <c r="O169" s="52">
        <f>SUM(SCDBPTASN1!O166:'SCDBPTASN1'!O168)</f>
        <v>0</v>
      </c>
      <c r="P169" s="52">
        <f>SUM(SCDBPTASN1!P166:'SCDBPTASN1'!P168)</f>
        <v>0</v>
      </c>
      <c r="Q169" s="51"/>
      <c r="R169" s="52">
        <f>SUM(SCDBPTASN1!R166:'SCDBPTASN1'!R168)</f>
        <v>0</v>
      </c>
      <c r="S169" s="52">
        <f>SUM(SCDBPTASN1!S166:'SCDBPTASN1'!S168)</f>
        <v>0</v>
      </c>
      <c r="T169" s="52">
        <f>SUM(SCDBPTASN1!T166:'SCDBPTASN1'!T168)</f>
        <v>0</v>
      </c>
      <c r="U169" s="52">
        <f>SUM(SCDBPTASN1!U166:'SCDBPTASN1'!U168)</f>
        <v>0</v>
      </c>
      <c r="V169" s="52">
        <f>SUM(SCDBPTASN1!V166:'SCDBPTASN1'!V168)</f>
        <v>0</v>
      </c>
      <c r="W169" s="52">
        <f>SUM(SCDBPTASN1!W166:'SCDBPTASN1'!W168)</f>
        <v>0</v>
      </c>
      <c r="X169" s="51"/>
      <c r="Y169" s="51"/>
      <c r="Z169" s="51"/>
      <c r="AA169" s="51"/>
    </row>
    <row r="170" spans="2:27" x14ac:dyDescent="0.2">
      <c r="B170" s="11" t="s">
        <v>24</v>
      </c>
      <c r="C170" s="12" t="s">
        <v>24</v>
      </c>
      <c r="D170" s="13" t="s">
        <v>24</v>
      </c>
      <c r="E170" s="12" t="s">
        <v>24</v>
      </c>
      <c r="F170" s="12" t="s">
        <v>24</v>
      </c>
      <c r="G170" s="12" t="s">
        <v>24</v>
      </c>
      <c r="H170" s="12" t="s">
        <v>24</v>
      </c>
      <c r="I170" s="12" t="s">
        <v>24</v>
      </c>
      <c r="J170" s="12" t="s">
        <v>24</v>
      </c>
      <c r="K170" s="12" t="s">
        <v>24</v>
      </c>
      <c r="L170" s="12" t="s">
        <v>24</v>
      </c>
      <c r="M170" s="12" t="s">
        <v>24</v>
      </c>
      <c r="N170" s="12" t="s">
        <v>24</v>
      </c>
      <c r="O170" s="12" t="s">
        <v>24</v>
      </c>
      <c r="P170" s="12" t="s">
        <v>24</v>
      </c>
      <c r="Q170" s="12" t="s">
        <v>24</v>
      </c>
      <c r="R170" s="12" t="s">
        <v>24</v>
      </c>
      <c r="S170" s="12" t="s">
        <v>24</v>
      </c>
      <c r="T170" s="12" t="s">
        <v>24</v>
      </c>
      <c r="U170" s="12" t="s">
        <v>24</v>
      </c>
      <c r="V170" s="12" t="s">
        <v>24</v>
      </c>
      <c r="W170" s="12" t="s">
        <v>24</v>
      </c>
      <c r="X170" s="12" t="s">
        <v>24</v>
      </c>
      <c r="Y170" s="12" t="s">
        <v>24</v>
      </c>
      <c r="Z170" s="12" t="s">
        <v>24</v>
      </c>
      <c r="AA170" s="12" t="s">
        <v>24</v>
      </c>
    </row>
    <row r="171" spans="2:27" x14ac:dyDescent="0.2">
      <c r="B171" s="14" t="s">
        <v>3251</v>
      </c>
      <c r="C171" s="24" t="s">
        <v>26</v>
      </c>
      <c r="D171" s="16" t="s">
        <v>26</v>
      </c>
      <c r="E171" s="20" t="s">
        <v>26</v>
      </c>
      <c r="F171" s="58" t="s">
        <v>26</v>
      </c>
      <c r="G171" s="20" t="s">
        <v>26</v>
      </c>
      <c r="H171" s="19"/>
      <c r="I171" s="19"/>
      <c r="J171" s="57"/>
      <c r="K171" s="21"/>
      <c r="L171" s="20" t="s">
        <v>26</v>
      </c>
      <c r="M171" s="21"/>
      <c r="N171" s="21"/>
      <c r="O171" s="21"/>
      <c r="P171" s="21"/>
      <c r="Q171" s="56" t="s">
        <v>26</v>
      </c>
      <c r="R171" s="21"/>
      <c r="S171" s="21"/>
      <c r="T171" s="21"/>
      <c r="U171" s="21"/>
      <c r="V171" s="21"/>
      <c r="W171" s="21"/>
      <c r="X171" s="20" t="s">
        <v>26</v>
      </c>
      <c r="Y171" s="20" t="s">
        <v>26</v>
      </c>
      <c r="Z171" s="55" t="s">
        <v>26</v>
      </c>
      <c r="AA171" s="20" t="s">
        <v>26</v>
      </c>
    </row>
    <row r="172" spans="2:27" x14ac:dyDescent="0.2">
      <c r="B172" s="11" t="s">
        <v>24</v>
      </c>
      <c r="C172" s="12" t="s">
        <v>24</v>
      </c>
      <c r="D172" s="13" t="s">
        <v>24</v>
      </c>
      <c r="E172" s="12" t="s">
        <v>24</v>
      </c>
      <c r="F172" s="12" t="s">
        <v>24</v>
      </c>
      <c r="G172" s="12" t="s">
        <v>24</v>
      </c>
      <c r="H172" s="12" t="s">
        <v>24</v>
      </c>
      <c r="I172" s="12" t="s">
        <v>24</v>
      </c>
      <c r="J172" s="12" t="s">
        <v>24</v>
      </c>
      <c r="K172" s="12" t="s">
        <v>24</v>
      </c>
      <c r="L172" s="12" t="s">
        <v>24</v>
      </c>
      <c r="M172" s="12" t="s">
        <v>24</v>
      </c>
      <c r="N172" s="12" t="s">
        <v>24</v>
      </c>
      <c r="O172" s="12" t="s">
        <v>24</v>
      </c>
      <c r="P172" s="12" t="s">
        <v>24</v>
      </c>
      <c r="Q172" s="12" t="s">
        <v>24</v>
      </c>
      <c r="R172" s="12" t="s">
        <v>24</v>
      </c>
      <c r="S172" s="12" t="s">
        <v>24</v>
      </c>
      <c r="T172" s="12" t="s">
        <v>24</v>
      </c>
      <c r="U172" s="12" t="s">
        <v>24</v>
      </c>
      <c r="V172" s="12" t="s">
        <v>24</v>
      </c>
      <c r="W172" s="12" t="s">
        <v>24</v>
      </c>
      <c r="X172" s="12" t="s">
        <v>24</v>
      </c>
      <c r="Y172" s="12" t="s">
        <v>24</v>
      </c>
      <c r="Z172" s="12" t="s">
        <v>24</v>
      </c>
      <c r="AA172" s="12" t="s">
        <v>24</v>
      </c>
    </row>
    <row r="173" spans="2:27" ht="25.5" x14ac:dyDescent="0.2">
      <c r="B173" s="54" t="s">
        <v>3250</v>
      </c>
      <c r="C173" s="24" t="s">
        <v>3249</v>
      </c>
      <c r="D173" s="53"/>
      <c r="E173" s="51"/>
      <c r="F173" s="51"/>
      <c r="G173" s="51"/>
      <c r="H173" s="51"/>
      <c r="I173" s="51"/>
      <c r="J173" s="51"/>
      <c r="K173" s="51"/>
      <c r="L173" s="51"/>
      <c r="M173" s="52">
        <f>SUM(SCDBPTASN1!M170:'SCDBPTASN1'!M172)</f>
        <v>0</v>
      </c>
      <c r="N173" s="52">
        <f>SUM(SCDBPTASN1!N170:'SCDBPTASN1'!N172)</f>
        <v>0</v>
      </c>
      <c r="O173" s="52">
        <f>SUM(SCDBPTASN1!O170:'SCDBPTASN1'!O172)</f>
        <v>0</v>
      </c>
      <c r="P173" s="52">
        <f>SUM(SCDBPTASN1!P170:'SCDBPTASN1'!P172)</f>
        <v>0</v>
      </c>
      <c r="Q173" s="51"/>
      <c r="R173" s="52">
        <f>SUM(SCDBPTASN1!R170:'SCDBPTASN1'!R172)</f>
        <v>0</v>
      </c>
      <c r="S173" s="52">
        <f>SUM(SCDBPTASN1!S170:'SCDBPTASN1'!S172)</f>
        <v>0</v>
      </c>
      <c r="T173" s="52">
        <f>SUM(SCDBPTASN1!T170:'SCDBPTASN1'!T172)</f>
        <v>0</v>
      </c>
      <c r="U173" s="52">
        <f>SUM(SCDBPTASN1!U170:'SCDBPTASN1'!U172)</f>
        <v>0</v>
      </c>
      <c r="V173" s="52">
        <f>SUM(SCDBPTASN1!V170:'SCDBPTASN1'!V172)</f>
        <v>0</v>
      </c>
      <c r="W173" s="52">
        <f>SUM(SCDBPTASN1!W170:'SCDBPTASN1'!W172)</f>
        <v>0</v>
      </c>
      <c r="X173" s="51"/>
      <c r="Y173" s="51"/>
      <c r="Z173" s="51"/>
      <c r="AA173" s="51"/>
    </row>
    <row r="174" spans="2:27" x14ac:dyDescent="0.2">
      <c r="B174" s="11" t="s">
        <v>24</v>
      </c>
      <c r="C174" s="12" t="s">
        <v>24</v>
      </c>
      <c r="D174" s="13" t="s">
        <v>24</v>
      </c>
      <c r="E174" s="12" t="s">
        <v>24</v>
      </c>
      <c r="F174" s="12" t="s">
        <v>24</v>
      </c>
      <c r="G174" s="12" t="s">
        <v>24</v>
      </c>
      <c r="H174" s="12" t="s">
        <v>24</v>
      </c>
      <c r="I174" s="12" t="s">
        <v>24</v>
      </c>
      <c r="J174" s="12" t="s">
        <v>24</v>
      </c>
      <c r="K174" s="12" t="s">
        <v>24</v>
      </c>
      <c r="L174" s="12" t="s">
        <v>24</v>
      </c>
      <c r="M174" s="12" t="s">
        <v>24</v>
      </c>
      <c r="N174" s="12" t="s">
        <v>24</v>
      </c>
      <c r="O174" s="12" t="s">
        <v>24</v>
      </c>
      <c r="P174" s="12" t="s">
        <v>24</v>
      </c>
      <c r="Q174" s="12" t="s">
        <v>24</v>
      </c>
      <c r="R174" s="12" t="s">
        <v>24</v>
      </c>
      <c r="S174" s="12" t="s">
        <v>24</v>
      </c>
      <c r="T174" s="12" t="s">
        <v>24</v>
      </c>
      <c r="U174" s="12" t="s">
        <v>24</v>
      </c>
      <c r="V174" s="12" t="s">
        <v>24</v>
      </c>
      <c r="W174" s="12" t="s">
        <v>24</v>
      </c>
      <c r="X174" s="12" t="s">
        <v>24</v>
      </c>
      <c r="Y174" s="12" t="s">
        <v>24</v>
      </c>
      <c r="Z174" s="12" t="s">
        <v>24</v>
      </c>
      <c r="AA174" s="12" t="s">
        <v>24</v>
      </c>
    </row>
    <row r="175" spans="2:27" x14ac:dyDescent="0.2">
      <c r="B175" s="14" t="s">
        <v>3248</v>
      </c>
      <c r="C175" s="24" t="s">
        <v>26</v>
      </c>
      <c r="D175" s="16" t="s">
        <v>26</v>
      </c>
      <c r="E175" s="20" t="s">
        <v>26</v>
      </c>
      <c r="F175" s="58" t="s">
        <v>26</v>
      </c>
      <c r="G175" s="20" t="s">
        <v>26</v>
      </c>
      <c r="H175" s="19"/>
      <c r="I175" s="19"/>
      <c r="J175" s="57"/>
      <c r="K175" s="21"/>
      <c r="L175" s="20" t="s">
        <v>26</v>
      </c>
      <c r="M175" s="21"/>
      <c r="N175" s="21"/>
      <c r="O175" s="21"/>
      <c r="P175" s="21"/>
      <c r="Q175" s="56" t="s">
        <v>26</v>
      </c>
      <c r="R175" s="21"/>
      <c r="S175" s="21"/>
      <c r="T175" s="21"/>
      <c r="U175" s="21"/>
      <c r="V175" s="21"/>
      <c r="W175" s="21"/>
      <c r="X175" s="20" t="s">
        <v>26</v>
      </c>
      <c r="Y175" s="20" t="s">
        <v>26</v>
      </c>
      <c r="Z175" s="55" t="s">
        <v>26</v>
      </c>
      <c r="AA175" s="20" t="s">
        <v>26</v>
      </c>
    </row>
    <row r="176" spans="2:27" x14ac:dyDescent="0.2">
      <c r="B176" s="11" t="s">
        <v>24</v>
      </c>
      <c r="C176" s="12" t="s">
        <v>24</v>
      </c>
      <c r="D176" s="13" t="s">
        <v>24</v>
      </c>
      <c r="E176" s="12" t="s">
        <v>24</v>
      </c>
      <c r="F176" s="12" t="s">
        <v>24</v>
      </c>
      <c r="G176" s="12" t="s">
        <v>24</v>
      </c>
      <c r="H176" s="12" t="s">
        <v>24</v>
      </c>
      <c r="I176" s="12" t="s">
        <v>24</v>
      </c>
      <c r="J176" s="12" t="s">
        <v>24</v>
      </c>
      <c r="K176" s="12" t="s">
        <v>24</v>
      </c>
      <c r="L176" s="12" t="s">
        <v>24</v>
      </c>
      <c r="M176" s="12" t="s">
        <v>24</v>
      </c>
      <c r="N176" s="12" t="s">
        <v>24</v>
      </c>
      <c r="O176" s="12" t="s">
        <v>24</v>
      </c>
      <c r="P176" s="12" t="s">
        <v>24</v>
      </c>
      <c r="Q176" s="12" t="s">
        <v>24</v>
      </c>
      <c r="R176" s="12" t="s">
        <v>24</v>
      </c>
      <c r="S176" s="12" t="s">
        <v>24</v>
      </c>
      <c r="T176" s="12" t="s">
        <v>24</v>
      </c>
      <c r="U176" s="12" t="s">
        <v>24</v>
      </c>
      <c r="V176" s="12" t="s">
        <v>24</v>
      </c>
      <c r="W176" s="12" t="s">
        <v>24</v>
      </c>
      <c r="X176" s="12" t="s">
        <v>24</v>
      </c>
      <c r="Y176" s="12" t="s">
        <v>24</v>
      </c>
      <c r="Z176" s="12" t="s">
        <v>24</v>
      </c>
      <c r="AA176" s="12" t="s">
        <v>24</v>
      </c>
    </row>
    <row r="177" spans="2:27" ht="25.5" x14ac:dyDescent="0.2">
      <c r="B177" s="54" t="s">
        <v>3247</v>
      </c>
      <c r="C177" s="24" t="s">
        <v>3246</v>
      </c>
      <c r="D177" s="53"/>
      <c r="E177" s="51"/>
      <c r="F177" s="51"/>
      <c r="G177" s="51"/>
      <c r="H177" s="51"/>
      <c r="I177" s="51"/>
      <c r="J177" s="51"/>
      <c r="K177" s="51"/>
      <c r="L177" s="51"/>
      <c r="M177" s="52">
        <f>SUM(SCDBPTASN1!M174:'SCDBPTASN1'!M176)</f>
        <v>0</v>
      </c>
      <c r="N177" s="52">
        <f>SUM(SCDBPTASN1!N174:'SCDBPTASN1'!N176)</f>
        <v>0</v>
      </c>
      <c r="O177" s="52">
        <f>SUM(SCDBPTASN1!O174:'SCDBPTASN1'!O176)</f>
        <v>0</v>
      </c>
      <c r="P177" s="52">
        <f>SUM(SCDBPTASN1!P174:'SCDBPTASN1'!P176)</f>
        <v>0</v>
      </c>
      <c r="Q177" s="51"/>
      <c r="R177" s="52">
        <f>SUM(SCDBPTASN1!R174:'SCDBPTASN1'!R176)</f>
        <v>0</v>
      </c>
      <c r="S177" s="52">
        <f>SUM(SCDBPTASN1!S174:'SCDBPTASN1'!S176)</f>
        <v>0</v>
      </c>
      <c r="T177" s="52">
        <f>SUM(SCDBPTASN1!T174:'SCDBPTASN1'!T176)</f>
        <v>0</v>
      </c>
      <c r="U177" s="52">
        <f>SUM(SCDBPTASN1!U174:'SCDBPTASN1'!U176)</f>
        <v>0</v>
      </c>
      <c r="V177" s="52">
        <f>SUM(SCDBPTASN1!V174:'SCDBPTASN1'!V176)</f>
        <v>0</v>
      </c>
      <c r="W177" s="52">
        <f>SUM(SCDBPTASN1!W174:'SCDBPTASN1'!W176)</f>
        <v>0</v>
      </c>
      <c r="X177" s="51"/>
      <c r="Y177" s="51"/>
      <c r="Z177" s="51"/>
      <c r="AA177" s="51"/>
    </row>
    <row r="178" spans="2:27" x14ac:dyDescent="0.2">
      <c r="B178" s="11" t="s">
        <v>24</v>
      </c>
      <c r="C178" s="12" t="s">
        <v>24</v>
      </c>
      <c r="D178" s="13" t="s">
        <v>24</v>
      </c>
      <c r="E178" s="12" t="s">
        <v>24</v>
      </c>
      <c r="F178" s="12" t="s">
        <v>24</v>
      </c>
      <c r="G178" s="12" t="s">
        <v>24</v>
      </c>
      <c r="H178" s="12" t="s">
        <v>24</v>
      </c>
      <c r="I178" s="12" t="s">
        <v>24</v>
      </c>
      <c r="J178" s="12" t="s">
        <v>24</v>
      </c>
      <c r="K178" s="12" t="s">
        <v>24</v>
      </c>
      <c r="L178" s="12" t="s">
        <v>24</v>
      </c>
      <c r="M178" s="12" t="s">
        <v>24</v>
      </c>
      <c r="N178" s="12" t="s">
        <v>24</v>
      </c>
      <c r="O178" s="12" t="s">
        <v>24</v>
      </c>
      <c r="P178" s="12" t="s">
        <v>24</v>
      </c>
      <c r="Q178" s="12" t="s">
        <v>24</v>
      </c>
      <c r="R178" s="12" t="s">
        <v>24</v>
      </c>
      <c r="S178" s="12" t="s">
        <v>24</v>
      </c>
      <c r="T178" s="12" t="s">
        <v>24</v>
      </c>
      <c r="U178" s="12" t="s">
        <v>24</v>
      </c>
      <c r="V178" s="12" t="s">
        <v>24</v>
      </c>
      <c r="W178" s="12" t="s">
        <v>24</v>
      </c>
      <c r="X178" s="12" t="s">
        <v>24</v>
      </c>
      <c r="Y178" s="12" t="s">
        <v>24</v>
      </c>
      <c r="Z178" s="12" t="s">
        <v>24</v>
      </c>
      <c r="AA178" s="12" t="s">
        <v>24</v>
      </c>
    </row>
    <row r="179" spans="2:27" x14ac:dyDescent="0.2">
      <c r="B179" s="14" t="s">
        <v>3245</v>
      </c>
      <c r="C179" s="24" t="s">
        <v>26</v>
      </c>
      <c r="D179" s="16" t="s">
        <v>26</v>
      </c>
      <c r="E179" s="20" t="s">
        <v>26</v>
      </c>
      <c r="F179" s="58" t="s">
        <v>26</v>
      </c>
      <c r="G179" s="20" t="s">
        <v>26</v>
      </c>
      <c r="H179" s="19"/>
      <c r="I179" s="19"/>
      <c r="J179" s="57"/>
      <c r="K179" s="21"/>
      <c r="L179" s="20" t="s">
        <v>26</v>
      </c>
      <c r="M179" s="21"/>
      <c r="N179" s="21"/>
      <c r="O179" s="21"/>
      <c r="P179" s="21"/>
      <c r="Q179" s="56" t="s">
        <v>26</v>
      </c>
      <c r="R179" s="21"/>
      <c r="S179" s="21"/>
      <c r="T179" s="21"/>
      <c r="U179" s="21"/>
      <c r="V179" s="21"/>
      <c r="W179" s="21"/>
      <c r="X179" s="20" t="s">
        <v>26</v>
      </c>
      <c r="Y179" s="20" t="s">
        <v>26</v>
      </c>
      <c r="Z179" s="55" t="s">
        <v>26</v>
      </c>
      <c r="AA179" s="20" t="s">
        <v>26</v>
      </c>
    </row>
    <row r="180" spans="2:27" x14ac:dyDescent="0.2">
      <c r="B180" s="11" t="s">
        <v>24</v>
      </c>
      <c r="C180" s="12" t="s">
        <v>24</v>
      </c>
      <c r="D180" s="13" t="s">
        <v>24</v>
      </c>
      <c r="E180" s="12" t="s">
        <v>24</v>
      </c>
      <c r="F180" s="12" t="s">
        <v>24</v>
      </c>
      <c r="G180" s="12" t="s">
        <v>24</v>
      </c>
      <c r="H180" s="12" t="s">
        <v>24</v>
      </c>
      <c r="I180" s="12" t="s">
        <v>24</v>
      </c>
      <c r="J180" s="12" t="s">
        <v>24</v>
      </c>
      <c r="K180" s="12" t="s">
        <v>24</v>
      </c>
      <c r="L180" s="12" t="s">
        <v>24</v>
      </c>
      <c r="M180" s="12" t="s">
        <v>24</v>
      </c>
      <c r="N180" s="12" t="s">
        <v>24</v>
      </c>
      <c r="O180" s="12" t="s">
        <v>24</v>
      </c>
      <c r="P180" s="12" t="s">
        <v>24</v>
      </c>
      <c r="Q180" s="12" t="s">
        <v>24</v>
      </c>
      <c r="R180" s="12" t="s">
        <v>24</v>
      </c>
      <c r="S180" s="12" t="s">
        <v>24</v>
      </c>
      <c r="T180" s="12" t="s">
        <v>24</v>
      </c>
      <c r="U180" s="12" t="s">
        <v>24</v>
      </c>
      <c r="V180" s="12" t="s">
        <v>24</v>
      </c>
      <c r="W180" s="12" t="s">
        <v>24</v>
      </c>
      <c r="X180" s="12" t="s">
        <v>24</v>
      </c>
      <c r="Y180" s="12" t="s">
        <v>24</v>
      </c>
      <c r="Z180" s="12" t="s">
        <v>24</v>
      </c>
      <c r="AA180" s="12" t="s">
        <v>24</v>
      </c>
    </row>
    <row r="181" spans="2:27" ht="25.5" x14ac:dyDescent="0.2">
      <c r="B181" s="54" t="s">
        <v>3244</v>
      </c>
      <c r="C181" s="24" t="s">
        <v>3243</v>
      </c>
      <c r="D181" s="53"/>
      <c r="E181" s="51"/>
      <c r="F181" s="51"/>
      <c r="G181" s="51"/>
      <c r="H181" s="51"/>
      <c r="I181" s="51"/>
      <c r="J181" s="51"/>
      <c r="K181" s="51"/>
      <c r="L181" s="51"/>
      <c r="M181" s="52">
        <f>SUM(SCDBPTASN1!M178:'SCDBPTASN1'!M180)</f>
        <v>0</v>
      </c>
      <c r="N181" s="52">
        <f>SUM(SCDBPTASN1!N178:'SCDBPTASN1'!N180)</f>
        <v>0</v>
      </c>
      <c r="O181" s="52">
        <f>SUM(SCDBPTASN1!O178:'SCDBPTASN1'!O180)</f>
        <v>0</v>
      </c>
      <c r="P181" s="52">
        <f>SUM(SCDBPTASN1!P178:'SCDBPTASN1'!P180)</f>
        <v>0</v>
      </c>
      <c r="Q181" s="51"/>
      <c r="R181" s="52">
        <f>SUM(SCDBPTASN1!R178:'SCDBPTASN1'!R180)</f>
        <v>0</v>
      </c>
      <c r="S181" s="52">
        <f>SUM(SCDBPTASN1!S178:'SCDBPTASN1'!S180)</f>
        <v>0</v>
      </c>
      <c r="T181" s="52">
        <f>SUM(SCDBPTASN1!T178:'SCDBPTASN1'!T180)</f>
        <v>0</v>
      </c>
      <c r="U181" s="52">
        <f>SUM(SCDBPTASN1!U178:'SCDBPTASN1'!U180)</f>
        <v>0</v>
      </c>
      <c r="V181" s="52">
        <f>SUM(SCDBPTASN1!V178:'SCDBPTASN1'!V180)</f>
        <v>0</v>
      </c>
      <c r="W181" s="52">
        <f>SUM(SCDBPTASN1!W178:'SCDBPTASN1'!W180)</f>
        <v>0</v>
      </c>
      <c r="X181" s="51"/>
      <c r="Y181" s="51"/>
      <c r="Z181" s="51"/>
      <c r="AA181" s="51"/>
    </row>
    <row r="182" spans="2:27" x14ac:dyDescent="0.2">
      <c r="B182" s="11" t="s">
        <v>24</v>
      </c>
      <c r="C182" s="12" t="s">
        <v>24</v>
      </c>
      <c r="D182" s="13" t="s">
        <v>24</v>
      </c>
      <c r="E182" s="12" t="s">
        <v>24</v>
      </c>
      <c r="F182" s="12" t="s">
        <v>24</v>
      </c>
      <c r="G182" s="12" t="s">
        <v>24</v>
      </c>
      <c r="H182" s="12" t="s">
        <v>24</v>
      </c>
      <c r="I182" s="12" t="s">
        <v>24</v>
      </c>
      <c r="J182" s="12" t="s">
        <v>24</v>
      </c>
      <c r="K182" s="12" t="s">
        <v>24</v>
      </c>
      <c r="L182" s="12" t="s">
        <v>24</v>
      </c>
      <c r="M182" s="12" t="s">
        <v>24</v>
      </c>
      <c r="N182" s="12" t="s">
        <v>24</v>
      </c>
      <c r="O182" s="12" t="s">
        <v>24</v>
      </c>
      <c r="P182" s="12" t="s">
        <v>24</v>
      </c>
      <c r="Q182" s="12" t="s">
        <v>24</v>
      </c>
      <c r="R182" s="12" t="s">
        <v>24</v>
      </c>
      <c r="S182" s="12" t="s">
        <v>24</v>
      </c>
      <c r="T182" s="12" t="s">
        <v>24</v>
      </c>
      <c r="U182" s="12" t="s">
        <v>24</v>
      </c>
      <c r="V182" s="12" t="s">
        <v>24</v>
      </c>
      <c r="W182" s="12" t="s">
        <v>24</v>
      </c>
      <c r="X182" s="12" t="s">
        <v>24</v>
      </c>
      <c r="Y182" s="12" t="s">
        <v>24</v>
      </c>
      <c r="Z182" s="12" t="s">
        <v>24</v>
      </c>
      <c r="AA182" s="12" t="s">
        <v>24</v>
      </c>
    </row>
    <row r="183" spans="2:27" x14ac:dyDescent="0.2">
      <c r="B183" s="14" t="s">
        <v>3242</v>
      </c>
      <c r="C183" s="24" t="s">
        <v>26</v>
      </c>
      <c r="D183" s="16" t="s">
        <v>26</v>
      </c>
      <c r="E183" s="20" t="s">
        <v>26</v>
      </c>
      <c r="F183" s="58" t="s">
        <v>26</v>
      </c>
      <c r="G183" s="20" t="s">
        <v>26</v>
      </c>
      <c r="H183" s="19"/>
      <c r="I183" s="19"/>
      <c r="J183" s="57"/>
      <c r="K183" s="21"/>
      <c r="L183" s="20" t="s">
        <v>26</v>
      </c>
      <c r="M183" s="21"/>
      <c r="N183" s="21"/>
      <c r="O183" s="21"/>
      <c r="P183" s="21"/>
      <c r="Q183" s="56" t="s">
        <v>26</v>
      </c>
      <c r="R183" s="21"/>
      <c r="S183" s="21"/>
      <c r="T183" s="21"/>
      <c r="U183" s="21"/>
      <c r="V183" s="21"/>
      <c r="W183" s="21"/>
      <c r="X183" s="20" t="s">
        <v>26</v>
      </c>
      <c r="Y183" s="20" t="s">
        <v>26</v>
      </c>
      <c r="Z183" s="55" t="s">
        <v>26</v>
      </c>
      <c r="AA183" s="20" t="s">
        <v>26</v>
      </c>
    </row>
    <row r="184" spans="2:27" x14ac:dyDescent="0.2">
      <c r="B184" s="11" t="s">
        <v>24</v>
      </c>
      <c r="C184" s="12" t="s">
        <v>24</v>
      </c>
      <c r="D184" s="13" t="s">
        <v>24</v>
      </c>
      <c r="E184" s="12" t="s">
        <v>24</v>
      </c>
      <c r="F184" s="12" t="s">
        <v>24</v>
      </c>
      <c r="G184" s="12" t="s">
        <v>24</v>
      </c>
      <c r="H184" s="12" t="s">
        <v>24</v>
      </c>
      <c r="I184" s="12" t="s">
        <v>24</v>
      </c>
      <c r="J184" s="12" t="s">
        <v>24</v>
      </c>
      <c r="K184" s="12" t="s">
        <v>24</v>
      </c>
      <c r="L184" s="12" t="s">
        <v>24</v>
      </c>
      <c r="M184" s="12" t="s">
        <v>24</v>
      </c>
      <c r="N184" s="12" t="s">
        <v>24</v>
      </c>
      <c r="O184" s="12" t="s">
        <v>24</v>
      </c>
      <c r="P184" s="12" t="s">
        <v>24</v>
      </c>
      <c r="Q184" s="12" t="s">
        <v>24</v>
      </c>
      <c r="R184" s="12" t="s">
        <v>24</v>
      </c>
      <c r="S184" s="12" t="s">
        <v>24</v>
      </c>
      <c r="T184" s="12" t="s">
        <v>24</v>
      </c>
      <c r="U184" s="12" t="s">
        <v>24</v>
      </c>
      <c r="V184" s="12" t="s">
        <v>24</v>
      </c>
      <c r="W184" s="12" t="s">
        <v>24</v>
      </c>
      <c r="X184" s="12" t="s">
        <v>24</v>
      </c>
      <c r="Y184" s="12" t="s">
        <v>24</v>
      </c>
      <c r="Z184" s="12" t="s">
        <v>24</v>
      </c>
      <c r="AA184" s="12" t="s">
        <v>24</v>
      </c>
    </row>
    <row r="185" spans="2:27" ht="25.5" x14ac:dyDescent="0.2">
      <c r="B185" s="54" t="s">
        <v>27</v>
      </c>
      <c r="C185" s="24" t="s">
        <v>3241</v>
      </c>
      <c r="D185" s="53"/>
      <c r="E185" s="51"/>
      <c r="F185" s="51"/>
      <c r="G185" s="51"/>
      <c r="H185" s="51"/>
      <c r="I185" s="51"/>
      <c r="J185" s="51"/>
      <c r="K185" s="51"/>
      <c r="L185" s="51"/>
      <c r="M185" s="52">
        <f>SUM(SCDBPTASN1!M182:'SCDBPTASN1'!M184)</f>
        <v>0</v>
      </c>
      <c r="N185" s="52">
        <f>SUM(SCDBPTASN1!N182:'SCDBPTASN1'!N184)</f>
        <v>0</v>
      </c>
      <c r="O185" s="52">
        <f>SUM(SCDBPTASN1!O182:'SCDBPTASN1'!O184)</f>
        <v>0</v>
      </c>
      <c r="P185" s="52">
        <f>SUM(SCDBPTASN1!P182:'SCDBPTASN1'!P184)</f>
        <v>0</v>
      </c>
      <c r="Q185" s="51"/>
      <c r="R185" s="52">
        <f>SUM(SCDBPTASN1!R182:'SCDBPTASN1'!R184)</f>
        <v>0</v>
      </c>
      <c r="S185" s="52">
        <f>SUM(SCDBPTASN1!S182:'SCDBPTASN1'!S184)</f>
        <v>0</v>
      </c>
      <c r="T185" s="52">
        <f>SUM(SCDBPTASN1!T182:'SCDBPTASN1'!T184)</f>
        <v>0</v>
      </c>
      <c r="U185" s="52">
        <f>SUM(SCDBPTASN1!U182:'SCDBPTASN1'!U184)</f>
        <v>0</v>
      </c>
      <c r="V185" s="52">
        <f>SUM(SCDBPTASN1!V182:'SCDBPTASN1'!V184)</f>
        <v>0</v>
      </c>
      <c r="W185" s="52">
        <f>SUM(SCDBPTASN1!W182:'SCDBPTASN1'!W184)</f>
        <v>0</v>
      </c>
      <c r="X185" s="51"/>
      <c r="Y185" s="51"/>
      <c r="Z185" s="51"/>
      <c r="AA185" s="51"/>
    </row>
    <row r="186" spans="2:27" x14ac:dyDescent="0.2">
      <c r="B186" s="11" t="s">
        <v>24</v>
      </c>
      <c r="C186" s="12" t="s">
        <v>24</v>
      </c>
      <c r="D186" s="13" t="s">
        <v>24</v>
      </c>
      <c r="E186" s="12" t="s">
        <v>24</v>
      </c>
      <c r="F186" s="12" t="s">
        <v>24</v>
      </c>
      <c r="G186" s="12" t="s">
        <v>24</v>
      </c>
      <c r="H186" s="12" t="s">
        <v>24</v>
      </c>
      <c r="I186" s="12" t="s">
        <v>24</v>
      </c>
      <c r="J186" s="12" t="s">
        <v>24</v>
      </c>
      <c r="K186" s="12" t="s">
        <v>24</v>
      </c>
      <c r="L186" s="12" t="s">
        <v>24</v>
      </c>
      <c r="M186" s="12" t="s">
        <v>24</v>
      </c>
      <c r="N186" s="12" t="s">
        <v>24</v>
      </c>
      <c r="O186" s="12" t="s">
        <v>24</v>
      </c>
      <c r="P186" s="12" t="s">
        <v>24</v>
      </c>
      <c r="Q186" s="12" t="s">
        <v>24</v>
      </c>
      <c r="R186" s="12" t="s">
        <v>24</v>
      </c>
      <c r="S186" s="12" t="s">
        <v>24</v>
      </c>
      <c r="T186" s="12" t="s">
        <v>24</v>
      </c>
      <c r="U186" s="12" t="s">
        <v>24</v>
      </c>
      <c r="V186" s="12" t="s">
        <v>24</v>
      </c>
      <c r="W186" s="12" t="s">
        <v>24</v>
      </c>
      <c r="X186" s="12" t="s">
        <v>24</v>
      </c>
      <c r="Y186" s="12" t="s">
        <v>24</v>
      </c>
      <c r="Z186" s="12" t="s">
        <v>24</v>
      </c>
      <c r="AA186" s="12" t="s">
        <v>24</v>
      </c>
    </row>
    <row r="187" spans="2:27" x14ac:dyDescent="0.2">
      <c r="B187" s="14" t="s">
        <v>29</v>
      </c>
      <c r="C187" s="24" t="s">
        <v>26</v>
      </c>
      <c r="D187" s="16" t="s">
        <v>26</v>
      </c>
      <c r="E187" s="20" t="s">
        <v>26</v>
      </c>
      <c r="F187" s="58" t="s">
        <v>26</v>
      </c>
      <c r="G187" s="20" t="s">
        <v>26</v>
      </c>
      <c r="H187" s="19"/>
      <c r="I187" s="19"/>
      <c r="J187" s="57"/>
      <c r="K187" s="21"/>
      <c r="L187" s="20" t="s">
        <v>26</v>
      </c>
      <c r="M187" s="21"/>
      <c r="N187" s="21"/>
      <c r="O187" s="21"/>
      <c r="P187" s="21"/>
      <c r="Q187" s="56" t="s">
        <v>26</v>
      </c>
      <c r="R187" s="21"/>
      <c r="S187" s="21"/>
      <c r="T187" s="21"/>
      <c r="U187" s="21"/>
      <c r="V187" s="21"/>
      <c r="W187" s="21"/>
      <c r="X187" s="20" t="s">
        <v>26</v>
      </c>
      <c r="Y187" s="20" t="s">
        <v>26</v>
      </c>
      <c r="Z187" s="55" t="s">
        <v>26</v>
      </c>
      <c r="AA187" s="20" t="s">
        <v>26</v>
      </c>
    </row>
    <row r="188" spans="2:27" x14ac:dyDescent="0.2">
      <c r="B188" s="11" t="s">
        <v>24</v>
      </c>
      <c r="C188" s="12" t="s">
        <v>24</v>
      </c>
      <c r="D188" s="13" t="s">
        <v>24</v>
      </c>
      <c r="E188" s="12" t="s">
        <v>24</v>
      </c>
      <c r="F188" s="12" t="s">
        <v>24</v>
      </c>
      <c r="G188" s="12" t="s">
        <v>24</v>
      </c>
      <c r="H188" s="12" t="s">
        <v>24</v>
      </c>
      <c r="I188" s="12" t="s">
        <v>24</v>
      </c>
      <c r="J188" s="12" t="s">
        <v>24</v>
      </c>
      <c r="K188" s="12" t="s">
        <v>24</v>
      </c>
      <c r="L188" s="12" t="s">
        <v>24</v>
      </c>
      <c r="M188" s="12" t="s">
        <v>24</v>
      </c>
      <c r="N188" s="12" t="s">
        <v>24</v>
      </c>
      <c r="O188" s="12" t="s">
        <v>24</v>
      </c>
      <c r="P188" s="12" t="s">
        <v>24</v>
      </c>
      <c r="Q188" s="12" t="s">
        <v>24</v>
      </c>
      <c r="R188" s="12" t="s">
        <v>24</v>
      </c>
      <c r="S188" s="12" t="s">
        <v>24</v>
      </c>
      <c r="T188" s="12" t="s">
        <v>24</v>
      </c>
      <c r="U188" s="12" t="s">
        <v>24</v>
      </c>
      <c r="V188" s="12" t="s">
        <v>24</v>
      </c>
      <c r="W188" s="12" t="s">
        <v>24</v>
      </c>
      <c r="X188" s="12" t="s">
        <v>24</v>
      </c>
      <c r="Y188" s="12" t="s">
        <v>24</v>
      </c>
      <c r="Z188" s="12" t="s">
        <v>24</v>
      </c>
      <c r="AA188" s="12" t="s">
        <v>24</v>
      </c>
    </row>
    <row r="189" spans="2:27" ht="25.5" x14ac:dyDescent="0.2">
      <c r="B189" s="54" t="s">
        <v>3240</v>
      </c>
      <c r="C189" s="24" t="s">
        <v>3239</v>
      </c>
      <c r="D189" s="53"/>
      <c r="E189" s="51"/>
      <c r="F189" s="51"/>
      <c r="G189" s="51"/>
      <c r="H189" s="51"/>
      <c r="I189" s="51"/>
      <c r="J189" s="51"/>
      <c r="K189" s="51"/>
      <c r="L189" s="51"/>
      <c r="M189" s="52">
        <f>SUM(SCDBPTASN1!M186:'SCDBPTASN1'!M188)</f>
        <v>0</v>
      </c>
      <c r="N189" s="52">
        <f>SUM(SCDBPTASN1!N186:'SCDBPTASN1'!N188)</f>
        <v>0</v>
      </c>
      <c r="O189" s="52">
        <f>SUM(SCDBPTASN1!O186:'SCDBPTASN1'!O188)</f>
        <v>0</v>
      </c>
      <c r="P189" s="52">
        <f>SUM(SCDBPTASN1!P186:'SCDBPTASN1'!P188)</f>
        <v>0</v>
      </c>
      <c r="Q189" s="51"/>
      <c r="R189" s="52">
        <f>SUM(SCDBPTASN1!R186:'SCDBPTASN1'!R188)</f>
        <v>0</v>
      </c>
      <c r="S189" s="52">
        <f>SUM(SCDBPTASN1!S186:'SCDBPTASN1'!S188)</f>
        <v>0</v>
      </c>
      <c r="T189" s="52">
        <f>SUM(SCDBPTASN1!T186:'SCDBPTASN1'!T188)</f>
        <v>0</v>
      </c>
      <c r="U189" s="52">
        <f>SUM(SCDBPTASN1!U186:'SCDBPTASN1'!U188)</f>
        <v>0</v>
      </c>
      <c r="V189" s="52">
        <f>SUM(SCDBPTASN1!V186:'SCDBPTASN1'!V188)</f>
        <v>0</v>
      </c>
      <c r="W189" s="52">
        <f>SUM(SCDBPTASN1!W186:'SCDBPTASN1'!W188)</f>
        <v>0</v>
      </c>
      <c r="X189" s="51"/>
      <c r="Y189" s="51"/>
      <c r="Z189" s="51"/>
      <c r="AA189" s="51"/>
    </row>
    <row r="190" spans="2:27" ht="25.5" x14ac:dyDescent="0.2">
      <c r="B190" s="54" t="s">
        <v>3238</v>
      </c>
      <c r="C190" s="24" t="s">
        <v>3237</v>
      </c>
      <c r="D190" s="53"/>
      <c r="E190" s="51"/>
      <c r="F190" s="51"/>
      <c r="G190" s="51"/>
      <c r="H190" s="51"/>
      <c r="I190" s="51"/>
      <c r="J190" s="51"/>
      <c r="K190" s="51"/>
      <c r="L190" s="51"/>
      <c r="M190" s="52">
        <f>SCDBPTASN1!M169+SCDBPTASN1!M173+SCDBPTASN1!M177+SCDBPTASN1!M181+SCDBPTASN1!M185+SCDBPTASN1!M189</f>
        <v>0</v>
      </c>
      <c r="N190" s="52">
        <f>SCDBPTASN1!N169+SCDBPTASN1!N173+SCDBPTASN1!N177+SCDBPTASN1!N181+SCDBPTASN1!N185+SCDBPTASN1!N189</f>
        <v>0</v>
      </c>
      <c r="O190" s="52">
        <f>SCDBPTASN1!O169+SCDBPTASN1!O173+SCDBPTASN1!O177+SCDBPTASN1!O181+SCDBPTASN1!O185+SCDBPTASN1!O189</f>
        <v>0</v>
      </c>
      <c r="P190" s="52">
        <f>SCDBPTASN1!P169+SCDBPTASN1!P173+SCDBPTASN1!P177+SCDBPTASN1!P181+SCDBPTASN1!P185+SCDBPTASN1!P189</f>
        <v>0</v>
      </c>
      <c r="Q190" s="51"/>
      <c r="R190" s="52">
        <f>SCDBPTASN1!R169+SCDBPTASN1!R173+SCDBPTASN1!R177+SCDBPTASN1!R181+SCDBPTASN1!R185+SCDBPTASN1!R189</f>
        <v>0</v>
      </c>
      <c r="S190" s="52">
        <f>SCDBPTASN1!S169+SCDBPTASN1!S173+SCDBPTASN1!S177+SCDBPTASN1!S181+SCDBPTASN1!S185+SCDBPTASN1!S189</f>
        <v>0</v>
      </c>
      <c r="T190" s="52">
        <f>SCDBPTASN1!T169+SCDBPTASN1!T173+SCDBPTASN1!T177+SCDBPTASN1!T181+SCDBPTASN1!T185+SCDBPTASN1!T189</f>
        <v>0</v>
      </c>
      <c r="U190" s="52">
        <f>SCDBPTASN1!U169+SCDBPTASN1!U173+SCDBPTASN1!U177+SCDBPTASN1!U181+SCDBPTASN1!U185+SCDBPTASN1!U189</f>
        <v>0</v>
      </c>
      <c r="V190" s="52">
        <f>SCDBPTASN1!V169+SCDBPTASN1!V173+SCDBPTASN1!V177+SCDBPTASN1!V181+SCDBPTASN1!V185+SCDBPTASN1!V189</f>
        <v>0</v>
      </c>
      <c r="W190" s="52">
        <f>SCDBPTASN1!W169+SCDBPTASN1!W173+SCDBPTASN1!W177+SCDBPTASN1!W181+SCDBPTASN1!W185+SCDBPTASN1!W189</f>
        <v>0</v>
      </c>
      <c r="X190" s="51"/>
      <c r="Y190" s="51"/>
      <c r="Z190" s="51"/>
      <c r="AA190" s="51"/>
    </row>
    <row r="191" spans="2:27" x14ac:dyDescent="0.2">
      <c r="B191" s="11" t="s">
        <v>24</v>
      </c>
      <c r="C191" s="12" t="s">
        <v>24</v>
      </c>
      <c r="D191" s="13" t="s">
        <v>24</v>
      </c>
      <c r="E191" s="12" t="s">
        <v>24</v>
      </c>
      <c r="F191" s="12" t="s">
        <v>24</v>
      </c>
      <c r="G191" s="12" t="s">
        <v>24</v>
      </c>
      <c r="H191" s="12" t="s">
        <v>24</v>
      </c>
      <c r="I191" s="12" t="s">
        <v>24</v>
      </c>
      <c r="J191" s="12" t="s">
        <v>24</v>
      </c>
      <c r="K191" s="12" t="s">
        <v>24</v>
      </c>
      <c r="L191" s="12" t="s">
        <v>24</v>
      </c>
      <c r="M191" s="12" t="s">
        <v>24</v>
      </c>
      <c r="N191" s="12" t="s">
        <v>24</v>
      </c>
      <c r="O191" s="12" t="s">
        <v>24</v>
      </c>
      <c r="P191" s="12" t="s">
        <v>24</v>
      </c>
      <c r="Q191" s="12" t="s">
        <v>24</v>
      </c>
      <c r="R191" s="12" t="s">
        <v>24</v>
      </c>
      <c r="S191" s="12" t="s">
        <v>24</v>
      </c>
      <c r="T191" s="12" t="s">
        <v>24</v>
      </c>
      <c r="U191" s="12" t="s">
        <v>24</v>
      </c>
      <c r="V191" s="12" t="s">
        <v>24</v>
      </c>
      <c r="W191" s="12" t="s">
        <v>24</v>
      </c>
      <c r="X191" s="12" t="s">
        <v>24</v>
      </c>
      <c r="Y191" s="12" t="s">
        <v>24</v>
      </c>
      <c r="Z191" s="12" t="s">
        <v>24</v>
      </c>
      <c r="AA191" s="12" t="s">
        <v>24</v>
      </c>
    </row>
    <row r="192" spans="2:27" x14ac:dyDescent="0.2">
      <c r="B192" s="14" t="s">
        <v>3236</v>
      </c>
      <c r="C192" s="24" t="s">
        <v>26</v>
      </c>
      <c r="D192" s="16" t="s">
        <v>26</v>
      </c>
      <c r="E192" s="20" t="s">
        <v>26</v>
      </c>
      <c r="F192" s="58" t="s">
        <v>26</v>
      </c>
      <c r="G192" s="20" t="s">
        <v>26</v>
      </c>
      <c r="H192" s="19"/>
      <c r="I192" s="19"/>
      <c r="J192" s="57"/>
      <c r="K192" s="21"/>
      <c r="L192" s="20" t="s">
        <v>26</v>
      </c>
      <c r="M192" s="21"/>
      <c r="N192" s="21"/>
      <c r="O192" s="21"/>
      <c r="P192" s="21"/>
      <c r="Q192" s="56" t="s">
        <v>26</v>
      </c>
      <c r="R192" s="21"/>
      <c r="S192" s="21"/>
      <c r="T192" s="21"/>
      <c r="U192" s="21"/>
      <c r="V192" s="21"/>
      <c r="W192" s="21"/>
      <c r="X192" s="20" t="s">
        <v>26</v>
      </c>
      <c r="Y192" s="20" t="s">
        <v>26</v>
      </c>
      <c r="Z192" s="55" t="s">
        <v>26</v>
      </c>
      <c r="AA192" s="20" t="s">
        <v>26</v>
      </c>
    </row>
    <row r="193" spans="2:27" x14ac:dyDescent="0.2">
      <c r="B193" s="11" t="s">
        <v>24</v>
      </c>
      <c r="C193" s="12" t="s">
        <v>24</v>
      </c>
      <c r="D193" s="13" t="s">
        <v>24</v>
      </c>
      <c r="E193" s="12" t="s">
        <v>24</v>
      </c>
      <c r="F193" s="12" t="s">
        <v>24</v>
      </c>
      <c r="G193" s="12" t="s">
        <v>24</v>
      </c>
      <c r="H193" s="12" t="s">
        <v>24</v>
      </c>
      <c r="I193" s="12" t="s">
        <v>24</v>
      </c>
      <c r="J193" s="12" t="s">
        <v>24</v>
      </c>
      <c r="K193" s="12" t="s">
        <v>24</v>
      </c>
      <c r="L193" s="12" t="s">
        <v>24</v>
      </c>
      <c r="M193" s="12" t="s">
        <v>24</v>
      </c>
      <c r="N193" s="12" t="s">
        <v>24</v>
      </c>
      <c r="O193" s="12" t="s">
        <v>24</v>
      </c>
      <c r="P193" s="12" t="s">
        <v>24</v>
      </c>
      <c r="Q193" s="12" t="s">
        <v>24</v>
      </c>
      <c r="R193" s="12" t="s">
        <v>24</v>
      </c>
      <c r="S193" s="12" t="s">
        <v>24</v>
      </c>
      <c r="T193" s="12" t="s">
        <v>24</v>
      </c>
      <c r="U193" s="12" t="s">
        <v>24</v>
      </c>
      <c r="V193" s="12" t="s">
        <v>24</v>
      </c>
      <c r="W193" s="12" t="s">
        <v>24</v>
      </c>
      <c r="X193" s="12" t="s">
        <v>24</v>
      </c>
      <c r="Y193" s="12" t="s">
        <v>24</v>
      </c>
      <c r="Z193" s="12" t="s">
        <v>24</v>
      </c>
      <c r="AA193" s="12" t="s">
        <v>24</v>
      </c>
    </row>
    <row r="194" spans="2:27" ht="38.25" x14ac:dyDescent="0.2">
      <c r="B194" s="54" t="s">
        <v>3235</v>
      </c>
      <c r="C194" s="24" t="s">
        <v>3234</v>
      </c>
      <c r="D194" s="53"/>
      <c r="E194" s="51"/>
      <c r="F194" s="51"/>
      <c r="G194" s="51"/>
      <c r="H194" s="51"/>
      <c r="I194" s="51"/>
      <c r="J194" s="51"/>
      <c r="K194" s="51"/>
      <c r="L194" s="51"/>
      <c r="M194" s="52">
        <f>SUM(SCDBPTASN1!M191:'SCDBPTASN1'!M193)</f>
        <v>0</v>
      </c>
      <c r="N194" s="52">
        <f>SUM(SCDBPTASN1!N191:'SCDBPTASN1'!N193)</f>
        <v>0</v>
      </c>
      <c r="O194" s="52">
        <f>SUM(SCDBPTASN1!O191:'SCDBPTASN1'!O193)</f>
        <v>0</v>
      </c>
      <c r="P194" s="52">
        <f>SUM(SCDBPTASN1!P191:'SCDBPTASN1'!P193)</f>
        <v>0</v>
      </c>
      <c r="Q194" s="51"/>
      <c r="R194" s="52">
        <f>SUM(SCDBPTASN1!R191:'SCDBPTASN1'!R193)</f>
        <v>0</v>
      </c>
      <c r="S194" s="52">
        <f>SUM(SCDBPTASN1!S191:'SCDBPTASN1'!S193)</f>
        <v>0</v>
      </c>
      <c r="T194" s="52">
        <f>SUM(SCDBPTASN1!T191:'SCDBPTASN1'!T193)</f>
        <v>0</v>
      </c>
      <c r="U194" s="52">
        <f>SUM(SCDBPTASN1!U191:'SCDBPTASN1'!U193)</f>
        <v>0</v>
      </c>
      <c r="V194" s="52">
        <f>SUM(SCDBPTASN1!V191:'SCDBPTASN1'!V193)</f>
        <v>0</v>
      </c>
      <c r="W194" s="52">
        <f>SUM(SCDBPTASN1!W191:'SCDBPTASN1'!W193)</f>
        <v>0</v>
      </c>
      <c r="X194" s="51"/>
      <c r="Y194" s="51"/>
      <c r="Z194" s="51"/>
      <c r="AA194" s="51"/>
    </row>
    <row r="195" spans="2:27" x14ac:dyDescent="0.2">
      <c r="B195" s="11" t="s">
        <v>24</v>
      </c>
      <c r="C195" s="12" t="s">
        <v>24</v>
      </c>
      <c r="D195" s="13" t="s">
        <v>24</v>
      </c>
      <c r="E195" s="12" t="s">
        <v>24</v>
      </c>
      <c r="F195" s="12" t="s">
        <v>24</v>
      </c>
      <c r="G195" s="12" t="s">
        <v>24</v>
      </c>
      <c r="H195" s="12" t="s">
        <v>24</v>
      </c>
      <c r="I195" s="12" t="s">
        <v>24</v>
      </c>
      <c r="J195" s="12" t="s">
        <v>24</v>
      </c>
      <c r="K195" s="12" t="s">
        <v>24</v>
      </c>
      <c r="L195" s="12" t="s">
        <v>24</v>
      </c>
      <c r="M195" s="12" t="s">
        <v>24</v>
      </c>
      <c r="N195" s="12" t="s">
        <v>24</v>
      </c>
      <c r="O195" s="12" t="s">
        <v>24</v>
      </c>
      <c r="P195" s="12" t="s">
        <v>24</v>
      </c>
      <c r="Q195" s="12" t="s">
        <v>24</v>
      </c>
      <c r="R195" s="12" t="s">
        <v>24</v>
      </c>
      <c r="S195" s="12" t="s">
        <v>24</v>
      </c>
      <c r="T195" s="12" t="s">
        <v>24</v>
      </c>
      <c r="U195" s="12" t="s">
        <v>24</v>
      </c>
      <c r="V195" s="12" t="s">
        <v>24</v>
      </c>
      <c r="W195" s="12" t="s">
        <v>24</v>
      </c>
      <c r="X195" s="12" t="s">
        <v>24</v>
      </c>
      <c r="Y195" s="12" t="s">
        <v>24</v>
      </c>
      <c r="Z195" s="12" t="s">
        <v>24</v>
      </c>
      <c r="AA195" s="12" t="s">
        <v>24</v>
      </c>
    </row>
    <row r="196" spans="2:27" x14ac:dyDescent="0.2">
      <c r="B196" s="14" t="s">
        <v>3233</v>
      </c>
      <c r="C196" s="24" t="s">
        <v>26</v>
      </c>
      <c r="D196" s="16" t="s">
        <v>26</v>
      </c>
      <c r="E196" s="20" t="s">
        <v>26</v>
      </c>
      <c r="F196" s="58" t="s">
        <v>26</v>
      </c>
      <c r="G196" s="20" t="s">
        <v>26</v>
      </c>
      <c r="H196" s="31"/>
      <c r="I196" s="31"/>
      <c r="J196" s="57"/>
      <c r="K196" s="21"/>
      <c r="L196" s="20" t="s">
        <v>26</v>
      </c>
      <c r="M196" s="21"/>
      <c r="N196" s="21"/>
      <c r="O196" s="21"/>
      <c r="P196" s="21"/>
      <c r="Q196" s="56" t="s">
        <v>26</v>
      </c>
      <c r="R196" s="21"/>
      <c r="S196" s="21"/>
      <c r="T196" s="21"/>
      <c r="U196" s="21"/>
      <c r="V196" s="21"/>
      <c r="W196" s="21"/>
      <c r="X196" s="20" t="s">
        <v>26</v>
      </c>
      <c r="Y196" s="20" t="s">
        <v>26</v>
      </c>
      <c r="Z196" s="55" t="s">
        <v>26</v>
      </c>
      <c r="AA196" s="20" t="s">
        <v>26</v>
      </c>
    </row>
    <row r="197" spans="2:27" x14ac:dyDescent="0.2">
      <c r="B197" s="11" t="s">
        <v>24</v>
      </c>
      <c r="C197" s="12" t="s">
        <v>24</v>
      </c>
      <c r="D197" s="13" t="s">
        <v>24</v>
      </c>
      <c r="E197" s="12" t="s">
        <v>24</v>
      </c>
      <c r="F197" s="12" t="s">
        <v>24</v>
      </c>
      <c r="G197" s="12" t="s">
        <v>24</v>
      </c>
      <c r="H197" s="12" t="s">
        <v>24</v>
      </c>
      <c r="I197" s="12" t="s">
        <v>24</v>
      </c>
      <c r="J197" s="12" t="s">
        <v>24</v>
      </c>
      <c r="K197" s="12" t="s">
        <v>24</v>
      </c>
      <c r="L197" s="12" t="s">
        <v>24</v>
      </c>
      <c r="M197" s="12" t="s">
        <v>24</v>
      </c>
      <c r="N197" s="12" t="s">
        <v>24</v>
      </c>
      <c r="O197" s="12" t="s">
        <v>24</v>
      </c>
      <c r="P197" s="12" t="s">
        <v>24</v>
      </c>
      <c r="Q197" s="12" t="s">
        <v>24</v>
      </c>
      <c r="R197" s="12" t="s">
        <v>24</v>
      </c>
      <c r="S197" s="12" t="s">
        <v>24</v>
      </c>
      <c r="T197" s="12" t="s">
        <v>24</v>
      </c>
      <c r="U197" s="12" t="s">
        <v>24</v>
      </c>
      <c r="V197" s="12" t="s">
        <v>24</v>
      </c>
      <c r="W197" s="12" t="s">
        <v>24</v>
      </c>
      <c r="X197" s="12" t="s">
        <v>24</v>
      </c>
      <c r="Y197" s="12" t="s">
        <v>24</v>
      </c>
      <c r="Z197" s="12" t="s">
        <v>24</v>
      </c>
      <c r="AA197" s="12" t="s">
        <v>24</v>
      </c>
    </row>
    <row r="198" spans="2:27" ht="38.25" x14ac:dyDescent="0.2">
      <c r="B198" s="54" t="s">
        <v>3232</v>
      </c>
      <c r="C198" s="24" t="s">
        <v>3231</v>
      </c>
      <c r="D198" s="53"/>
      <c r="E198" s="51"/>
      <c r="F198" s="51"/>
      <c r="G198" s="51"/>
      <c r="H198" s="51"/>
      <c r="I198" s="51"/>
      <c r="J198" s="51"/>
      <c r="K198" s="51"/>
      <c r="L198" s="51"/>
      <c r="M198" s="52">
        <f>SUM(SCDBPTASN1!M195:'SCDBPTASN1'!M197)</f>
        <v>0</v>
      </c>
      <c r="N198" s="52">
        <f>SUM(SCDBPTASN1!N195:'SCDBPTASN1'!N197)</f>
        <v>0</v>
      </c>
      <c r="O198" s="52">
        <f>SUM(SCDBPTASN1!O195:'SCDBPTASN1'!O197)</f>
        <v>0</v>
      </c>
      <c r="P198" s="52">
        <f>SUM(SCDBPTASN1!P195:'SCDBPTASN1'!P197)</f>
        <v>0</v>
      </c>
      <c r="Q198" s="51"/>
      <c r="R198" s="52">
        <f>SUM(SCDBPTASN1!R195:'SCDBPTASN1'!R197)</f>
        <v>0</v>
      </c>
      <c r="S198" s="52">
        <f>SUM(SCDBPTASN1!S195:'SCDBPTASN1'!S197)</f>
        <v>0</v>
      </c>
      <c r="T198" s="52">
        <f>SUM(SCDBPTASN1!T195:'SCDBPTASN1'!T197)</f>
        <v>0</v>
      </c>
      <c r="U198" s="52">
        <f>SUM(SCDBPTASN1!U195:'SCDBPTASN1'!U197)</f>
        <v>0</v>
      </c>
      <c r="V198" s="52">
        <f>SUM(SCDBPTASN1!V195:'SCDBPTASN1'!V197)</f>
        <v>0</v>
      </c>
      <c r="W198" s="52">
        <f>SUM(SCDBPTASN1!W195:'SCDBPTASN1'!W197)</f>
        <v>0</v>
      </c>
      <c r="X198" s="51"/>
      <c r="Y198" s="51"/>
      <c r="Z198" s="51"/>
      <c r="AA198" s="51"/>
    </row>
    <row r="199" spans="2:27" x14ac:dyDescent="0.2">
      <c r="B199" s="11" t="s">
        <v>24</v>
      </c>
      <c r="C199" s="12" t="s">
        <v>24</v>
      </c>
      <c r="D199" s="13" t="s">
        <v>24</v>
      </c>
      <c r="E199" s="12" t="s">
        <v>24</v>
      </c>
      <c r="F199" s="12" t="s">
        <v>24</v>
      </c>
      <c r="G199" s="12" t="s">
        <v>24</v>
      </c>
      <c r="H199" s="12" t="s">
        <v>24</v>
      </c>
      <c r="I199" s="12" t="s">
        <v>24</v>
      </c>
      <c r="J199" s="12" t="s">
        <v>24</v>
      </c>
      <c r="K199" s="12" t="s">
        <v>24</v>
      </c>
      <c r="L199" s="12" t="s">
        <v>24</v>
      </c>
      <c r="M199" s="12" t="s">
        <v>24</v>
      </c>
      <c r="N199" s="12" t="s">
        <v>24</v>
      </c>
      <c r="O199" s="12" t="s">
        <v>24</v>
      </c>
      <c r="P199" s="12" t="s">
        <v>24</v>
      </c>
      <c r="Q199" s="12" t="s">
        <v>24</v>
      </c>
      <c r="R199" s="12" t="s">
        <v>24</v>
      </c>
      <c r="S199" s="12" t="s">
        <v>24</v>
      </c>
      <c r="T199" s="12" t="s">
        <v>24</v>
      </c>
      <c r="U199" s="12" t="s">
        <v>24</v>
      </c>
      <c r="V199" s="12" t="s">
        <v>24</v>
      </c>
      <c r="W199" s="12" t="s">
        <v>24</v>
      </c>
      <c r="X199" s="12" t="s">
        <v>24</v>
      </c>
      <c r="Y199" s="12" t="s">
        <v>24</v>
      </c>
      <c r="Z199" s="12" t="s">
        <v>24</v>
      </c>
      <c r="AA199" s="12" t="s">
        <v>24</v>
      </c>
    </row>
    <row r="200" spans="2:27" x14ac:dyDescent="0.2">
      <c r="B200" s="14" t="s">
        <v>3230</v>
      </c>
      <c r="C200" s="24" t="s">
        <v>26</v>
      </c>
      <c r="D200" s="16" t="s">
        <v>26</v>
      </c>
      <c r="E200" s="20" t="s">
        <v>26</v>
      </c>
      <c r="F200" s="58" t="s">
        <v>26</v>
      </c>
      <c r="G200" s="20" t="s">
        <v>26</v>
      </c>
      <c r="H200" s="19"/>
      <c r="I200" s="19"/>
      <c r="J200" s="57"/>
      <c r="K200" s="21"/>
      <c r="L200" s="20" t="s">
        <v>26</v>
      </c>
      <c r="M200" s="21"/>
      <c r="N200" s="21"/>
      <c r="O200" s="21"/>
      <c r="P200" s="21"/>
      <c r="Q200" s="56" t="s">
        <v>26</v>
      </c>
      <c r="R200" s="21"/>
      <c r="S200" s="21"/>
      <c r="T200" s="21"/>
      <c r="U200" s="21"/>
      <c r="V200" s="21"/>
      <c r="W200" s="21"/>
      <c r="X200" s="20" t="s">
        <v>26</v>
      </c>
      <c r="Y200" s="20" t="s">
        <v>26</v>
      </c>
      <c r="Z200" s="55" t="s">
        <v>26</v>
      </c>
      <c r="AA200" s="20" t="s">
        <v>26</v>
      </c>
    </row>
    <row r="201" spans="2:27" x14ac:dyDescent="0.2">
      <c r="B201" s="11" t="s">
        <v>24</v>
      </c>
      <c r="C201" s="12" t="s">
        <v>24</v>
      </c>
      <c r="D201" s="13" t="s">
        <v>24</v>
      </c>
      <c r="E201" s="12" t="s">
        <v>24</v>
      </c>
      <c r="F201" s="12" t="s">
        <v>24</v>
      </c>
      <c r="G201" s="12" t="s">
        <v>24</v>
      </c>
      <c r="H201" s="12" t="s">
        <v>24</v>
      </c>
      <c r="I201" s="12" t="s">
        <v>24</v>
      </c>
      <c r="J201" s="12" t="s">
        <v>24</v>
      </c>
      <c r="K201" s="12" t="s">
        <v>24</v>
      </c>
      <c r="L201" s="12" t="s">
        <v>24</v>
      </c>
      <c r="M201" s="12" t="s">
        <v>24</v>
      </c>
      <c r="N201" s="12" t="s">
        <v>24</v>
      </c>
      <c r="O201" s="12" t="s">
        <v>24</v>
      </c>
      <c r="P201" s="12" t="s">
        <v>24</v>
      </c>
      <c r="Q201" s="12" t="s">
        <v>24</v>
      </c>
      <c r="R201" s="12" t="s">
        <v>24</v>
      </c>
      <c r="S201" s="12" t="s">
        <v>24</v>
      </c>
      <c r="T201" s="12" t="s">
        <v>24</v>
      </c>
      <c r="U201" s="12" t="s">
        <v>24</v>
      </c>
      <c r="V201" s="12" t="s">
        <v>24</v>
      </c>
      <c r="W201" s="12" t="s">
        <v>24</v>
      </c>
      <c r="X201" s="12" t="s">
        <v>24</v>
      </c>
      <c r="Y201" s="12" t="s">
        <v>24</v>
      </c>
      <c r="Z201" s="12" t="s">
        <v>24</v>
      </c>
      <c r="AA201" s="12" t="s">
        <v>24</v>
      </c>
    </row>
    <row r="202" spans="2:27" ht="25.5" x14ac:dyDescent="0.2">
      <c r="B202" s="54" t="s">
        <v>3229</v>
      </c>
      <c r="C202" s="24" t="s">
        <v>3228</v>
      </c>
      <c r="D202" s="53"/>
      <c r="E202" s="51"/>
      <c r="F202" s="51"/>
      <c r="G202" s="51"/>
      <c r="H202" s="51"/>
      <c r="I202" s="51"/>
      <c r="J202" s="51"/>
      <c r="K202" s="51"/>
      <c r="L202" s="51"/>
      <c r="M202" s="52">
        <f>SUM(SCDBPTASN1!M199:'SCDBPTASN1'!M201)</f>
        <v>0</v>
      </c>
      <c r="N202" s="52">
        <f>SUM(SCDBPTASN1!N199:'SCDBPTASN1'!N201)</f>
        <v>0</v>
      </c>
      <c r="O202" s="52">
        <f>SUM(SCDBPTASN1!O199:'SCDBPTASN1'!O201)</f>
        <v>0</v>
      </c>
      <c r="P202" s="52">
        <f>SUM(SCDBPTASN1!P199:'SCDBPTASN1'!P201)</f>
        <v>0</v>
      </c>
      <c r="Q202" s="51"/>
      <c r="R202" s="52">
        <f>SUM(SCDBPTASN1!R199:'SCDBPTASN1'!R201)</f>
        <v>0</v>
      </c>
      <c r="S202" s="52">
        <f>SUM(SCDBPTASN1!S199:'SCDBPTASN1'!S201)</f>
        <v>0</v>
      </c>
      <c r="T202" s="52">
        <f>SUM(SCDBPTASN1!T199:'SCDBPTASN1'!T201)</f>
        <v>0</v>
      </c>
      <c r="U202" s="52">
        <f>SUM(SCDBPTASN1!U199:'SCDBPTASN1'!U201)</f>
        <v>0</v>
      </c>
      <c r="V202" s="52">
        <f>SUM(SCDBPTASN1!V199:'SCDBPTASN1'!V201)</f>
        <v>0</v>
      </c>
      <c r="W202" s="52">
        <f>SUM(SCDBPTASN1!W199:'SCDBPTASN1'!W201)</f>
        <v>0</v>
      </c>
      <c r="X202" s="51"/>
      <c r="Y202" s="51"/>
      <c r="Z202" s="51"/>
      <c r="AA202" s="51"/>
    </row>
    <row r="203" spans="2:27" x14ac:dyDescent="0.2">
      <c r="B203" s="11" t="s">
        <v>24</v>
      </c>
      <c r="C203" s="12" t="s">
        <v>24</v>
      </c>
      <c r="D203" s="13" t="s">
        <v>24</v>
      </c>
      <c r="E203" s="12" t="s">
        <v>24</v>
      </c>
      <c r="F203" s="12" t="s">
        <v>24</v>
      </c>
      <c r="G203" s="12" t="s">
        <v>24</v>
      </c>
      <c r="H203" s="12" t="s">
        <v>24</v>
      </c>
      <c r="I203" s="12" t="s">
        <v>24</v>
      </c>
      <c r="J203" s="12" t="s">
        <v>24</v>
      </c>
      <c r="K203" s="12" t="s">
        <v>24</v>
      </c>
      <c r="L203" s="12" t="s">
        <v>24</v>
      </c>
      <c r="M203" s="12" t="s">
        <v>24</v>
      </c>
      <c r="N203" s="12" t="s">
        <v>24</v>
      </c>
      <c r="O203" s="12" t="s">
        <v>24</v>
      </c>
      <c r="P203" s="12" t="s">
        <v>24</v>
      </c>
      <c r="Q203" s="12" t="s">
        <v>24</v>
      </c>
      <c r="R203" s="12" t="s">
        <v>24</v>
      </c>
      <c r="S203" s="12" t="s">
        <v>24</v>
      </c>
      <c r="T203" s="12" t="s">
        <v>24</v>
      </c>
      <c r="U203" s="12" t="s">
        <v>24</v>
      </c>
      <c r="V203" s="12" t="s">
        <v>24</v>
      </c>
      <c r="W203" s="12" t="s">
        <v>24</v>
      </c>
      <c r="X203" s="12" t="s">
        <v>24</v>
      </c>
      <c r="Y203" s="12" t="s">
        <v>24</v>
      </c>
      <c r="Z203" s="12" t="s">
        <v>24</v>
      </c>
      <c r="AA203" s="12" t="s">
        <v>24</v>
      </c>
    </row>
    <row r="204" spans="2:27" x14ac:dyDescent="0.2">
      <c r="B204" s="14" t="s">
        <v>3227</v>
      </c>
      <c r="C204" s="24" t="s">
        <v>26</v>
      </c>
      <c r="D204" s="16" t="s">
        <v>26</v>
      </c>
      <c r="E204" s="20" t="s">
        <v>26</v>
      </c>
      <c r="F204" s="58" t="s">
        <v>26</v>
      </c>
      <c r="G204" s="20" t="s">
        <v>26</v>
      </c>
      <c r="H204" s="19"/>
      <c r="I204" s="19"/>
      <c r="J204" s="57"/>
      <c r="K204" s="21"/>
      <c r="L204" s="20" t="s">
        <v>26</v>
      </c>
      <c r="M204" s="21"/>
      <c r="N204" s="21"/>
      <c r="O204" s="21"/>
      <c r="P204" s="21"/>
      <c r="Q204" s="56" t="s">
        <v>26</v>
      </c>
      <c r="R204" s="21"/>
      <c r="S204" s="21"/>
      <c r="T204" s="21"/>
      <c r="U204" s="21"/>
      <c r="V204" s="21"/>
      <c r="W204" s="21"/>
      <c r="X204" s="20" t="s">
        <v>26</v>
      </c>
      <c r="Y204" s="20" t="s">
        <v>26</v>
      </c>
      <c r="Z204" s="55" t="s">
        <v>26</v>
      </c>
      <c r="AA204" s="20" t="s">
        <v>26</v>
      </c>
    </row>
    <row r="205" spans="2:27" x14ac:dyDescent="0.2">
      <c r="B205" s="11" t="s">
        <v>24</v>
      </c>
      <c r="C205" s="12" t="s">
        <v>24</v>
      </c>
      <c r="D205" s="13" t="s">
        <v>24</v>
      </c>
      <c r="E205" s="12" t="s">
        <v>24</v>
      </c>
      <c r="F205" s="12" t="s">
        <v>24</v>
      </c>
      <c r="G205" s="12" t="s">
        <v>24</v>
      </c>
      <c r="H205" s="12" t="s">
        <v>24</v>
      </c>
      <c r="I205" s="12" t="s">
        <v>24</v>
      </c>
      <c r="J205" s="12" t="s">
        <v>24</v>
      </c>
      <c r="K205" s="12" t="s">
        <v>24</v>
      </c>
      <c r="L205" s="12" t="s">
        <v>24</v>
      </c>
      <c r="M205" s="12" t="s">
        <v>24</v>
      </c>
      <c r="N205" s="12" t="s">
        <v>24</v>
      </c>
      <c r="O205" s="12" t="s">
        <v>24</v>
      </c>
      <c r="P205" s="12" t="s">
        <v>24</v>
      </c>
      <c r="Q205" s="12" t="s">
        <v>24</v>
      </c>
      <c r="R205" s="12" t="s">
        <v>24</v>
      </c>
      <c r="S205" s="12" t="s">
        <v>24</v>
      </c>
      <c r="T205" s="12" t="s">
        <v>24</v>
      </c>
      <c r="U205" s="12" t="s">
        <v>24</v>
      </c>
      <c r="V205" s="12" t="s">
        <v>24</v>
      </c>
      <c r="W205" s="12" t="s">
        <v>24</v>
      </c>
      <c r="X205" s="12" t="s">
        <v>24</v>
      </c>
      <c r="Y205" s="12" t="s">
        <v>24</v>
      </c>
      <c r="Z205" s="12" t="s">
        <v>24</v>
      </c>
      <c r="AA205" s="12" t="s">
        <v>24</v>
      </c>
    </row>
    <row r="206" spans="2:27" ht="25.5" x14ac:dyDescent="0.2">
      <c r="B206" s="54" t="s">
        <v>3226</v>
      </c>
      <c r="C206" s="24" t="s">
        <v>3225</v>
      </c>
      <c r="D206" s="53"/>
      <c r="E206" s="51"/>
      <c r="F206" s="51"/>
      <c r="G206" s="51"/>
      <c r="H206" s="51"/>
      <c r="I206" s="51"/>
      <c r="J206" s="51"/>
      <c r="K206" s="51"/>
      <c r="L206" s="51"/>
      <c r="M206" s="52">
        <f>SUM(SCDBPTASN1!M203:'SCDBPTASN1'!M205)</f>
        <v>0</v>
      </c>
      <c r="N206" s="52">
        <f>SUM(SCDBPTASN1!N203:'SCDBPTASN1'!N205)</f>
        <v>0</v>
      </c>
      <c r="O206" s="52">
        <f>SUM(SCDBPTASN1!O203:'SCDBPTASN1'!O205)</f>
        <v>0</v>
      </c>
      <c r="P206" s="52">
        <f>SUM(SCDBPTASN1!P203:'SCDBPTASN1'!P205)</f>
        <v>0</v>
      </c>
      <c r="Q206" s="51"/>
      <c r="R206" s="52">
        <f>SUM(SCDBPTASN1!R203:'SCDBPTASN1'!R205)</f>
        <v>0</v>
      </c>
      <c r="S206" s="52">
        <f>SUM(SCDBPTASN1!S203:'SCDBPTASN1'!S205)</f>
        <v>0</v>
      </c>
      <c r="T206" s="52">
        <f>SUM(SCDBPTASN1!T203:'SCDBPTASN1'!T205)</f>
        <v>0</v>
      </c>
      <c r="U206" s="52">
        <f>SUM(SCDBPTASN1!U203:'SCDBPTASN1'!U205)</f>
        <v>0</v>
      </c>
      <c r="V206" s="52">
        <f>SUM(SCDBPTASN1!V203:'SCDBPTASN1'!V205)</f>
        <v>0</v>
      </c>
      <c r="W206" s="52">
        <f>SUM(SCDBPTASN1!W203:'SCDBPTASN1'!W205)</f>
        <v>0</v>
      </c>
      <c r="X206" s="51"/>
      <c r="Y206" s="51"/>
      <c r="Z206" s="51"/>
      <c r="AA206" s="51"/>
    </row>
    <row r="207" spans="2:27" x14ac:dyDescent="0.2">
      <c r="B207" s="11" t="s">
        <v>24</v>
      </c>
      <c r="C207" s="12" t="s">
        <v>24</v>
      </c>
      <c r="D207" s="13" t="s">
        <v>24</v>
      </c>
      <c r="E207" s="12" t="s">
        <v>24</v>
      </c>
      <c r="F207" s="12" t="s">
        <v>24</v>
      </c>
      <c r="G207" s="12" t="s">
        <v>24</v>
      </c>
      <c r="H207" s="12" t="s">
        <v>24</v>
      </c>
      <c r="I207" s="12" t="s">
        <v>24</v>
      </c>
      <c r="J207" s="12" t="s">
        <v>24</v>
      </c>
      <c r="K207" s="12" t="s">
        <v>24</v>
      </c>
      <c r="L207" s="12" t="s">
        <v>24</v>
      </c>
      <c r="M207" s="12" t="s">
        <v>24</v>
      </c>
      <c r="N207" s="12" t="s">
        <v>24</v>
      </c>
      <c r="O207" s="12" t="s">
        <v>24</v>
      </c>
      <c r="P207" s="12" t="s">
        <v>24</v>
      </c>
      <c r="Q207" s="12" t="s">
        <v>24</v>
      </c>
      <c r="R207" s="12" t="s">
        <v>24</v>
      </c>
      <c r="S207" s="12" t="s">
        <v>24</v>
      </c>
      <c r="T207" s="12" t="s">
        <v>24</v>
      </c>
      <c r="U207" s="12" t="s">
        <v>24</v>
      </c>
      <c r="V207" s="12" t="s">
        <v>24</v>
      </c>
      <c r="W207" s="12" t="s">
        <v>24</v>
      </c>
      <c r="X207" s="12" t="s">
        <v>24</v>
      </c>
      <c r="Y207" s="12" t="s">
        <v>24</v>
      </c>
      <c r="Z207" s="12" t="s">
        <v>24</v>
      </c>
      <c r="AA207" s="12" t="s">
        <v>24</v>
      </c>
    </row>
    <row r="208" spans="2:27" x14ac:dyDescent="0.2">
      <c r="B208" s="14" t="s">
        <v>3224</v>
      </c>
      <c r="C208" s="24" t="s">
        <v>26</v>
      </c>
      <c r="D208" s="16" t="s">
        <v>26</v>
      </c>
      <c r="E208" s="20" t="s">
        <v>26</v>
      </c>
      <c r="F208" s="58" t="s">
        <v>26</v>
      </c>
      <c r="G208" s="20" t="s">
        <v>26</v>
      </c>
      <c r="H208" s="19"/>
      <c r="I208" s="19"/>
      <c r="J208" s="57"/>
      <c r="K208" s="21"/>
      <c r="L208" s="20" t="s">
        <v>26</v>
      </c>
      <c r="M208" s="21"/>
      <c r="N208" s="21"/>
      <c r="O208" s="21"/>
      <c r="P208" s="21"/>
      <c r="Q208" s="56" t="s">
        <v>26</v>
      </c>
      <c r="R208" s="21"/>
      <c r="S208" s="21"/>
      <c r="T208" s="21"/>
      <c r="U208" s="21"/>
      <c r="V208" s="21"/>
      <c r="W208" s="21"/>
      <c r="X208" s="20" t="s">
        <v>26</v>
      </c>
      <c r="Y208" s="20" t="s">
        <v>26</v>
      </c>
      <c r="Z208" s="55" t="s">
        <v>26</v>
      </c>
      <c r="AA208" s="20" t="s">
        <v>26</v>
      </c>
    </row>
    <row r="209" spans="2:27" x14ac:dyDescent="0.2">
      <c r="B209" s="11" t="s">
        <v>24</v>
      </c>
      <c r="C209" s="12" t="s">
        <v>24</v>
      </c>
      <c r="D209" s="13" t="s">
        <v>24</v>
      </c>
      <c r="E209" s="12" t="s">
        <v>24</v>
      </c>
      <c r="F209" s="12" t="s">
        <v>24</v>
      </c>
      <c r="G209" s="12" t="s">
        <v>24</v>
      </c>
      <c r="H209" s="12" t="s">
        <v>24</v>
      </c>
      <c r="I209" s="12" t="s">
        <v>24</v>
      </c>
      <c r="J209" s="12" t="s">
        <v>24</v>
      </c>
      <c r="K209" s="12" t="s">
        <v>24</v>
      </c>
      <c r="L209" s="12" t="s">
        <v>24</v>
      </c>
      <c r="M209" s="12" t="s">
        <v>24</v>
      </c>
      <c r="N209" s="12" t="s">
        <v>24</v>
      </c>
      <c r="O209" s="12" t="s">
        <v>24</v>
      </c>
      <c r="P209" s="12" t="s">
        <v>24</v>
      </c>
      <c r="Q209" s="12" t="s">
        <v>24</v>
      </c>
      <c r="R209" s="12" t="s">
        <v>24</v>
      </c>
      <c r="S209" s="12" t="s">
        <v>24</v>
      </c>
      <c r="T209" s="12" t="s">
        <v>24</v>
      </c>
      <c r="U209" s="12" t="s">
        <v>24</v>
      </c>
      <c r="V209" s="12" t="s">
        <v>24</v>
      </c>
      <c r="W209" s="12" t="s">
        <v>24</v>
      </c>
      <c r="X209" s="12" t="s">
        <v>24</v>
      </c>
      <c r="Y209" s="12" t="s">
        <v>24</v>
      </c>
      <c r="Z209" s="12" t="s">
        <v>24</v>
      </c>
      <c r="AA209" s="12" t="s">
        <v>24</v>
      </c>
    </row>
    <row r="210" spans="2:27" ht="25.5" x14ac:dyDescent="0.2">
      <c r="B210" s="54" t="s">
        <v>3223</v>
      </c>
      <c r="C210" s="24" t="s">
        <v>3222</v>
      </c>
      <c r="D210" s="53"/>
      <c r="E210" s="51"/>
      <c r="F210" s="51"/>
      <c r="G210" s="51"/>
      <c r="H210" s="51"/>
      <c r="I210" s="51"/>
      <c r="J210" s="51"/>
      <c r="K210" s="51"/>
      <c r="L210" s="51"/>
      <c r="M210" s="52">
        <f>SUM(SCDBPTASN1!M207:'SCDBPTASN1'!M209)</f>
        <v>0</v>
      </c>
      <c r="N210" s="52">
        <f>SUM(SCDBPTASN1!N207:'SCDBPTASN1'!N209)</f>
        <v>0</v>
      </c>
      <c r="O210" s="52">
        <f>SUM(SCDBPTASN1!O207:'SCDBPTASN1'!O209)</f>
        <v>0</v>
      </c>
      <c r="P210" s="52">
        <f>SUM(SCDBPTASN1!P207:'SCDBPTASN1'!P209)</f>
        <v>0</v>
      </c>
      <c r="Q210" s="51"/>
      <c r="R210" s="52">
        <f>SUM(SCDBPTASN1!R207:'SCDBPTASN1'!R209)</f>
        <v>0</v>
      </c>
      <c r="S210" s="52">
        <f>SUM(SCDBPTASN1!S207:'SCDBPTASN1'!S209)</f>
        <v>0</v>
      </c>
      <c r="T210" s="52">
        <f>SUM(SCDBPTASN1!T207:'SCDBPTASN1'!T209)</f>
        <v>0</v>
      </c>
      <c r="U210" s="52">
        <f>SUM(SCDBPTASN1!U207:'SCDBPTASN1'!U209)</f>
        <v>0</v>
      </c>
      <c r="V210" s="52">
        <f>SUM(SCDBPTASN1!V207:'SCDBPTASN1'!V209)</f>
        <v>0</v>
      </c>
      <c r="W210" s="52">
        <f>SUM(SCDBPTASN1!W207:'SCDBPTASN1'!W209)</f>
        <v>0</v>
      </c>
      <c r="X210" s="51"/>
      <c r="Y210" s="51"/>
      <c r="Z210" s="51"/>
      <c r="AA210" s="51"/>
    </row>
    <row r="211" spans="2:27" x14ac:dyDescent="0.2">
      <c r="B211" s="11" t="s">
        <v>24</v>
      </c>
      <c r="C211" s="12" t="s">
        <v>24</v>
      </c>
      <c r="D211" s="13" t="s">
        <v>24</v>
      </c>
      <c r="E211" s="12" t="s">
        <v>24</v>
      </c>
      <c r="F211" s="12" t="s">
        <v>24</v>
      </c>
      <c r="G211" s="12" t="s">
        <v>24</v>
      </c>
      <c r="H211" s="12" t="s">
        <v>24</v>
      </c>
      <c r="I211" s="12" t="s">
        <v>24</v>
      </c>
      <c r="J211" s="12" t="s">
        <v>24</v>
      </c>
      <c r="K211" s="12" t="s">
        <v>24</v>
      </c>
      <c r="L211" s="12" t="s">
        <v>24</v>
      </c>
      <c r="M211" s="12" t="s">
        <v>24</v>
      </c>
      <c r="N211" s="12" t="s">
        <v>24</v>
      </c>
      <c r="O211" s="12" t="s">
        <v>24</v>
      </c>
      <c r="P211" s="12" t="s">
        <v>24</v>
      </c>
      <c r="Q211" s="12" t="s">
        <v>24</v>
      </c>
      <c r="R211" s="12" t="s">
        <v>24</v>
      </c>
      <c r="S211" s="12" t="s">
        <v>24</v>
      </c>
      <c r="T211" s="12" t="s">
        <v>24</v>
      </c>
      <c r="U211" s="12" t="s">
        <v>24</v>
      </c>
      <c r="V211" s="12" t="s">
        <v>24</v>
      </c>
      <c r="W211" s="12" t="s">
        <v>24</v>
      </c>
      <c r="X211" s="12" t="s">
        <v>24</v>
      </c>
      <c r="Y211" s="12" t="s">
        <v>24</v>
      </c>
      <c r="Z211" s="12" t="s">
        <v>24</v>
      </c>
      <c r="AA211" s="12" t="s">
        <v>24</v>
      </c>
    </row>
    <row r="212" spans="2:27" x14ac:dyDescent="0.2">
      <c r="B212" s="14" t="s">
        <v>3221</v>
      </c>
      <c r="C212" s="24" t="s">
        <v>26</v>
      </c>
      <c r="D212" s="16" t="s">
        <v>26</v>
      </c>
      <c r="E212" s="20" t="s">
        <v>26</v>
      </c>
      <c r="F212" s="58" t="s">
        <v>26</v>
      </c>
      <c r="G212" s="20" t="s">
        <v>26</v>
      </c>
      <c r="H212" s="19"/>
      <c r="I212" s="19"/>
      <c r="J212" s="57"/>
      <c r="K212" s="21"/>
      <c r="L212" s="20" t="s">
        <v>26</v>
      </c>
      <c r="M212" s="21"/>
      <c r="N212" s="21"/>
      <c r="O212" s="21"/>
      <c r="P212" s="21"/>
      <c r="Q212" s="56" t="s">
        <v>26</v>
      </c>
      <c r="R212" s="21"/>
      <c r="S212" s="21"/>
      <c r="T212" s="21"/>
      <c r="U212" s="21"/>
      <c r="V212" s="21"/>
      <c r="W212" s="21"/>
      <c r="X212" s="20" t="s">
        <v>26</v>
      </c>
      <c r="Y212" s="20" t="s">
        <v>26</v>
      </c>
      <c r="Z212" s="55" t="s">
        <v>26</v>
      </c>
      <c r="AA212" s="20" t="s">
        <v>26</v>
      </c>
    </row>
    <row r="213" spans="2:27" x14ac:dyDescent="0.2">
      <c r="B213" s="11" t="s">
        <v>24</v>
      </c>
      <c r="C213" s="12" t="s">
        <v>24</v>
      </c>
      <c r="D213" s="13" t="s">
        <v>24</v>
      </c>
      <c r="E213" s="12" t="s">
        <v>24</v>
      </c>
      <c r="F213" s="12" t="s">
        <v>24</v>
      </c>
      <c r="G213" s="12" t="s">
        <v>24</v>
      </c>
      <c r="H213" s="12" t="s">
        <v>24</v>
      </c>
      <c r="I213" s="12" t="s">
        <v>24</v>
      </c>
      <c r="J213" s="12" t="s">
        <v>24</v>
      </c>
      <c r="K213" s="12" t="s">
        <v>24</v>
      </c>
      <c r="L213" s="12" t="s">
        <v>24</v>
      </c>
      <c r="M213" s="12" t="s">
        <v>24</v>
      </c>
      <c r="N213" s="12" t="s">
        <v>24</v>
      </c>
      <c r="O213" s="12" t="s">
        <v>24</v>
      </c>
      <c r="P213" s="12" t="s">
        <v>24</v>
      </c>
      <c r="Q213" s="12" t="s">
        <v>24</v>
      </c>
      <c r="R213" s="12" t="s">
        <v>24</v>
      </c>
      <c r="S213" s="12" t="s">
        <v>24</v>
      </c>
      <c r="T213" s="12" t="s">
        <v>24</v>
      </c>
      <c r="U213" s="12" t="s">
        <v>24</v>
      </c>
      <c r="V213" s="12" t="s">
        <v>24</v>
      </c>
      <c r="W213" s="12" t="s">
        <v>24</v>
      </c>
      <c r="X213" s="12" t="s">
        <v>24</v>
      </c>
      <c r="Y213" s="12" t="s">
        <v>24</v>
      </c>
      <c r="Z213" s="12" t="s">
        <v>24</v>
      </c>
      <c r="AA213" s="12" t="s">
        <v>24</v>
      </c>
    </row>
    <row r="214" spans="2:27" ht="25.5" x14ac:dyDescent="0.2">
      <c r="B214" s="54" t="s">
        <v>3220</v>
      </c>
      <c r="C214" s="24" t="s">
        <v>3219</v>
      </c>
      <c r="D214" s="53"/>
      <c r="E214" s="51"/>
      <c r="F214" s="51"/>
      <c r="G214" s="51"/>
      <c r="H214" s="51"/>
      <c r="I214" s="51"/>
      <c r="J214" s="51"/>
      <c r="K214" s="51"/>
      <c r="L214" s="51"/>
      <c r="M214" s="52">
        <f>SUM(SCDBPTASN1!M211:'SCDBPTASN1'!M213)</f>
        <v>0</v>
      </c>
      <c r="N214" s="52">
        <f>SUM(SCDBPTASN1!N211:'SCDBPTASN1'!N213)</f>
        <v>0</v>
      </c>
      <c r="O214" s="52">
        <f>SUM(SCDBPTASN1!O211:'SCDBPTASN1'!O213)</f>
        <v>0</v>
      </c>
      <c r="P214" s="52">
        <f>SUM(SCDBPTASN1!P211:'SCDBPTASN1'!P213)</f>
        <v>0</v>
      </c>
      <c r="Q214" s="51"/>
      <c r="R214" s="52">
        <f>SUM(SCDBPTASN1!R211:'SCDBPTASN1'!R213)</f>
        <v>0</v>
      </c>
      <c r="S214" s="52">
        <f>SUM(SCDBPTASN1!S211:'SCDBPTASN1'!S213)</f>
        <v>0</v>
      </c>
      <c r="T214" s="52">
        <f>SUM(SCDBPTASN1!T211:'SCDBPTASN1'!T213)</f>
        <v>0</v>
      </c>
      <c r="U214" s="52">
        <f>SUM(SCDBPTASN1!U211:'SCDBPTASN1'!U213)</f>
        <v>0</v>
      </c>
      <c r="V214" s="52">
        <f>SUM(SCDBPTASN1!V211:'SCDBPTASN1'!V213)</f>
        <v>0</v>
      </c>
      <c r="W214" s="52">
        <f>SUM(SCDBPTASN1!W211:'SCDBPTASN1'!W213)</f>
        <v>0</v>
      </c>
      <c r="X214" s="51"/>
      <c r="Y214" s="51"/>
      <c r="Z214" s="51"/>
      <c r="AA214" s="51"/>
    </row>
    <row r="215" spans="2:27" ht="25.5" x14ac:dyDescent="0.2">
      <c r="B215" s="54" t="s">
        <v>3218</v>
      </c>
      <c r="C215" s="24" t="s">
        <v>3217</v>
      </c>
      <c r="D215" s="53"/>
      <c r="E215" s="51"/>
      <c r="F215" s="51"/>
      <c r="G215" s="51"/>
      <c r="H215" s="51"/>
      <c r="I215" s="51"/>
      <c r="J215" s="51"/>
      <c r="K215" s="51"/>
      <c r="L215" s="51"/>
      <c r="M215" s="52">
        <f>SCDBPTASN1!M194+SCDBPTASN1!M198+SCDBPTASN1!M202+SCDBPTASN1!M206+SCDBPTASN1!M210+SCDBPTASN1!M214</f>
        <v>0</v>
      </c>
      <c r="N215" s="52">
        <f>SCDBPTASN1!N194+SCDBPTASN1!N198+SCDBPTASN1!N202+SCDBPTASN1!N206+SCDBPTASN1!N210+SCDBPTASN1!N214</f>
        <v>0</v>
      </c>
      <c r="O215" s="52">
        <f>SCDBPTASN1!O194+SCDBPTASN1!O198+SCDBPTASN1!O202+SCDBPTASN1!O206+SCDBPTASN1!O210+SCDBPTASN1!O214</f>
        <v>0</v>
      </c>
      <c r="P215" s="52">
        <f>SCDBPTASN1!P194+SCDBPTASN1!P198+SCDBPTASN1!P202+SCDBPTASN1!P206+SCDBPTASN1!P210+SCDBPTASN1!P214</f>
        <v>0</v>
      </c>
      <c r="Q215" s="51"/>
      <c r="R215" s="52">
        <f>SCDBPTASN1!R194+SCDBPTASN1!R198+SCDBPTASN1!R202+SCDBPTASN1!R206+SCDBPTASN1!R210+SCDBPTASN1!R214</f>
        <v>0</v>
      </c>
      <c r="S215" s="52">
        <f>SCDBPTASN1!S194+SCDBPTASN1!S198+SCDBPTASN1!S202+SCDBPTASN1!S206+SCDBPTASN1!S210+SCDBPTASN1!S214</f>
        <v>0</v>
      </c>
      <c r="T215" s="52">
        <f>SCDBPTASN1!T194+SCDBPTASN1!T198+SCDBPTASN1!T202+SCDBPTASN1!T206+SCDBPTASN1!T210+SCDBPTASN1!T214</f>
        <v>0</v>
      </c>
      <c r="U215" s="52">
        <f>SCDBPTASN1!U194+SCDBPTASN1!U198+SCDBPTASN1!U202+SCDBPTASN1!U206+SCDBPTASN1!U210+SCDBPTASN1!U214</f>
        <v>0</v>
      </c>
      <c r="V215" s="52">
        <f>SCDBPTASN1!V194+SCDBPTASN1!V198+SCDBPTASN1!V202+SCDBPTASN1!V206+SCDBPTASN1!V210+SCDBPTASN1!V214</f>
        <v>0</v>
      </c>
      <c r="W215" s="52">
        <f>SCDBPTASN1!W194+SCDBPTASN1!W198+SCDBPTASN1!W202+SCDBPTASN1!W206+SCDBPTASN1!W210+SCDBPTASN1!W214</f>
        <v>0</v>
      </c>
      <c r="X215" s="51"/>
      <c r="Y215" s="51"/>
      <c r="Z215" s="51"/>
      <c r="AA215" s="51"/>
    </row>
    <row r="216" spans="2:27" x14ac:dyDescent="0.2">
      <c r="B216" s="11" t="s">
        <v>24</v>
      </c>
      <c r="C216" s="12" t="s">
        <v>24</v>
      </c>
      <c r="D216" s="13" t="s">
        <v>24</v>
      </c>
      <c r="E216" s="12" t="s">
        <v>24</v>
      </c>
      <c r="F216" s="12" t="s">
        <v>24</v>
      </c>
      <c r="G216" s="12" t="s">
        <v>24</v>
      </c>
      <c r="H216" s="12" t="s">
        <v>24</v>
      </c>
      <c r="I216" s="12" t="s">
        <v>24</v>
      </c>
      <c r="J216" s="12" t="s">
        <v>24</v>
      </c>
      <c r="K216" s="12" t="s">
        <v>24</v>
      </c>
      <c r="L216" s="12" t="s">
        <v>24</v>
      </c>
      <c r="M216" s="12" t="s">
        <v>24</v>
      </c>
      <c r="N216" s="12" t="s">
        <v>24</v>
      </c>
      <c r="O216" s="12" t="s">
        <v>24</v>
      </c>
      <c r="P216" s="12" t="s">
        <v>24</v>
      </c>
      <c r="Q216" s="12" t="s">
        <v>24</v>
      </c>
      <c r="R216" s="12" t="s">
        <v>24</v>
      </c>
      <c r="S216" s="12" t="s">
        <v>24</v>
      </c>
      <c r="T216" s="12" t="s">
        <v>24</v>
      </c>
      <c r="U216" s="12" t="s">
        <v>24</v>
      </c>
      <c r="V216" s="12" t="s">
        <v>24</v>
      </c>
      <c r="W216" s="12" t="s">
        <v>24</v>
      </c>
      <c r="X216" s="12" t="s">
        <v>24</v>
      </c>
      <c r="Y216" s="12" t="s">
        <v>24</v>
      </c>
      <c r="Z216" s="12" t="s">
        <v>24</v>
      </c>
      <c r="AA216" s="12" t="s">
        <v>24</v>
      </c>
    </row>
    <row r="217" spans="2:27" x14ac:dyDescent="0.2">
      <c r="B217" s="14" t="s">
        <v>3216</v>
      </c>
      <c r="C217" s="24" t="s">
        <v>26</v>
      </c>
      <c r="D217" s="16" t="s">
        <v>26</v>
      </c>
      <c r="E217" s="20" t="s">
        <v>26</v>
      </c>
      <c r="F217" s="58" t="s">
        <v>26</v>
      </c>
      <c r="G217" s="20" t="s">
        <v>26</v>
      </c>
      <c r="H217" s="19"/>
      <c r="I217" s="19"/>
      <c r="J217" s="57"/>
      <c r="K217" s="21"/>
      <c r="L217" s="20" t="s">
        <v>26</v>
      </c>
      <c r="M217" s="21"/>
      <c r="N217" s="21"/>
      <c r="O217" s="21"/>
      <c r="P217" s="21"/>
      <c r="Q217" s="56" t="s">
        <v>26</v>
      </c>
      <c r="R217" s="21"/>
      <c r="S217" s="21"/>
      <c r="T217" s="21"/>
      <c r="U217" s="21"/>
      <c r="V217" s="21"/>
      <c r="W217" s="21"/>
      <c r="X217" s="20" t="s">
        <v>26</v>
      </c>
      <c r="Y217" s="20" t="s">
        <v>26</v>
      </c>
      <c r="Z217" s="55" t="s">
        <v>26</v>
      </c>
      <c r="AA217" s="20" t="s">
        <v>26</v>
      </c>
    </row>
    <row r="218" spans="2:27" x14ac:dyDescent="0.2">
      <c r="B218" s="11" t="s">
        <v>24</v>
      </c>
      <c r="C218" s="12" t="s">
        <v>24</v>
      </c>
      <c r="D218" s="13" t="s">
        <v>24</v>
      </c>
      <c r="E218" s="12" t="s">
        <v>24</v>
      </c>
      <c r="F218" s="12" t="s">
        <v>24</v>
      </c>
      <c r="G218" s="12" t="s">
        <v>24</v>
      </c>
      <c r="H218" s="12" t="s">
        <v>24</v>
      </c>
      <c r="I218" s="12" t="s">
        <v>24</v>
      </c>
      <c r="J218" s="12" t="s">
        <v>24</v>
      </c>
      <c r="K218" s="12" t="s">
        <v>24</v>
      </c>
      <c r="L218" s="12" t="s">
        <v>24</v>
      </c>
      <c r="M218" s="12" t="s">
        <v>24</v>
      </c>
      <c r="N218" s="12" t="s">
        <v>24</v>
      </c>
      <c r="O218" s="12" t="s">
        <v>24</v>
      </c>
      <c r="P218" s="12" t="s">
        <v>24</v>
      </c>
      <c r="Q218" s="12" t="s">
        <v>24</v>
      </c>
      <c r="R218" s="12" t="s">
        <v>24</v>
      </c>
      <c r="S218" s="12" t="s">
        <v>24</v>
      </c>
      <c r="T218" s="12" t="s">
        <v>24</v>
      </c>
      <c r="U218" s="12" t="s">
        <v>24</v>
      </c>
      <c r="V218" s="12" t="s">
        <v>24</v>
      </c>
      <c r="W218" s="12" t="s">
        <v>24</v>
      </c>
      <c r="X218" s="12" t="s">
        <v>24</v>
      </c>
      <c r="Y218" s="12" t="s">
        <v>24</v>
      </c>
      <c r="Z218" s="12" t="s">
        <v>24</v>
      </c>
      <c r="AA218" s="12" t="s">
        <v>24</v>
      </c>
    </row>
    <row r="219" spans="2:27" ht="38.25" x14ac:dyDescent="0.2">
      <c r="B219" s="54" t="s">
        <v>30</v>
      </c>
      <c r="C219" s="24" t="s">
        <v>3215</v>
      </c>
      <c r="D219" s="53"/>
      <c r="E219" s="51"/>
      <c r="F219" s="51"/>
      <c r="G219" s="51"/>
      <c r="H219" s="51"/>
      <c r="I219" s="51"/>
      <c r="J219" s="51"/>
      <c r="K219" s="51"/>
      <c r="L219" s="51"/>
      <c r="M219" s="52">
        <f>SUM(SCDBPTASN1!M216:'SCDBPTASN1'!M218)</f>
        <v>0</v>
      </c>
      <c r="N219" s="52">
        <f>SUM(SCDBPTASN1!N216:'SCDBPTASN1'!N218)</f>
        <v>0</v>
      </c>
      <c r="O219" s="52">
        <f>SUM(SCDBPTASN1!O216:'SCDBPTASN1'!O218)</f>
        <v>0</v>
      </c>
      <c r="P219" s="52">
        <f>SUM(SCDBPTASN1!P216:'SCDBPTASN1'!P218)</f>
        <v>0</v>
      </c>
      <c r="Q219" s="51"/>
      <c r="R219" s="52">
        <f>SUM(SCDBPTASN1!R216:'SCDBPTASN1'!R218)</f>
        <v>0</v>
      </c>
      <c r="S219" s="52">
        <f>SUM(SCDBPTASN1!S216:'SCDBPTASN1'!S218)</f>
        <v>0</v>
      </c>
      <c r="T219" s="52">
        <f>SUM(SCDBPTASN1!T216:'SCDBPTASN1'!T218)</f>
        <v>0</v>
      </c>
      <c r="U219" s="52">
        <f>SUM(SCDBPTASN1!U216:'SCDBPTASN1'!U218)</f>
        <v>0</v>
      </c>
      <c r="V219" s="52">
        <f>SUM(SCDBPTASN1!V216:'SCDBPTASN1'!V218)</f>
        <v>0</v>
      </c>
      <c r="W219" s="52">
        <f>SUM(SCDBPTASN1!W216:'SCDBPTASN1'!W218)</f>
        <v>0</v>
      </c>
      <c r="X219" s="51"/>
      <c r="Y219" s="51"/>
      <c r="Z219" s="51"/>
      <c r="AA219" s="51"/>
    </row>
    <row r="220" spans="2:27" x14ac:dyDescent="0.2">
      <c r="B220" s="11" t="s">
        <v>24</v>
      </c>
      <c r="C220" s="12" t="s">
        <v>24</v>
      </c>
      <c r="D220" s="13" t="s">
        <v>24</v>
      </c>
      <c r="E220" s="12" t="s">
        <v>24</v>
      </c>
      <c r="F220" s="12" t="s">
        <v>24</v>
      </c>
      <c r="G220" s="12" t="s">
        <v>24</v>
      </c>
      <c r="H220" s="12" t="s">
        <v>24</v>
      </c>
      <c r="I220" s="12" t="s">
        <v>24</v>
      </c>
      <c r="J220" s="12" t="s">
        <v>24</v>
      </c>
      <c r="K220" s="12" t="s">
        <v>24</v>
      </c>
      <c r="L220" s="12" t="s">
        <v>24</v>
      </c>
      <c r="M220" s="12" t="s">
        <v>24</v>
      </c>
      <c r="N220" s="12" t="s">
        <v>24</v>
      </c>
      <c r="O220" s="12" t="s">
        <v>24</v>
      </c>
      <c r="P220" s="12" t="s">
        <v>24</v>
      </c>
      <c r="Q220" s="12" t="s">
        <v>24</v>
      </c>
      <c r="R220" s="12" t="s">
        <v>24</v>
      </c>
      <c r="S220" s="12" t="s">
        <v>24</v>
      </c>
      <c r="T220" s="12" t="s">
        <v>24</v>
      </c>
      <c r="U220" s="12" t="s">
        <v>24</v>
      </c>
      <c r="V220" s="12" t="s">
        <v>24</v>
      </c>
      <c r="W220" s="12" t="s">
        <v>24</v>
      </c>
      <c r="X220" s="12" t="s">
        <v>24</v>
      </c>
      <c r="Y220" s="12" t="s">
        <v>24</v>
      </c>
      <c r="Z220" s="12" t="s">
        <v>24</v>
      </c>
      <c r="AA220" s="12" t="s">
        <v>24</v>
      </c>
    </row>
    <row r="221" spans="2:27" x14ac:dyDescent="0.2">
      <c r="B221" s="14" t="s">
        <v>32</v>
      </c>
      <c r="C221" s="24" t="s">
        <v>26</v>
      </c>
      <c r="D221" s="16" t="s">
        <v>26</v>
      </c>
      <c r="E221" s="20" t="s">
        <v>26</v>
      </c>
      <c r="F221" s="58" t="s">
        <v>26</v>
      </c>
      <c r="G221" s="20" t="s">
        <v>26</v>
      </c>
      <c r="H221" s="19"/>
      <c r="I221" s="19"/>
      <c r="J221" s="57"/>
      <c r="K221" s="21"/>
      <c r="L221" s="20" t="s">
        <v>26</v>
      </c>
      <c r="M221" s="21"/>
      <c r="N221" s="21"/>
      <c r="O221" s="21"/>
      <c r="P221" s="21"/>
      <c r="Q221" s="56" t="s">
        <v>26</v>
      </c>
      <c r="R221" s="21"/>
      <c r="S221" s="21"/>
      <c r="T221" s="21"/>
      <c r="U221" s="21"/>
      <c r="V221" s="21"/>
      <c r="W221" s="21"/>
      <c r="X221" s="20" t="s">
        <v>26</v>
      </c>
      <c r="Y221" s="20" t="s">
        <v>26</v>
      </c>
      <c r="Z221" s="55" t="s">
        <v>26</v>
      </c>
      <c r="AA221" s="20" t="s">
        <v>26</v>
      </c>
    </row>
    <row r="222" spans="2:27" x14ac:dyDescent="0.2">
      <c r="B222" s="11" t="s">
        <v>24</v>
      </c>
      <c r="C222" s="12" t="s">
        <v>24</v>
      </c>
      <c r="D222" s="13" t="s">
        <v>24</v>
      </c>
      <c r="E222" s="12" t="s">
        <v>24</v>
      </c>
      <c r="F222" s="12" t="s">
        <v>24</v>
      </c>
      <c r="G222" s="12" t="s">
        <v>24</v>
      </c>
      <c r="H222" s="12" t="s">
        <v>24</v>
      </c>
      <c r="I222" s="12" t="s">
        <v>24</v>
      </c>
      <c r="J222" s="12" t="s">
        <v>24</v>
      </c>
      <c r="K222" s="12" t="s">
        <v>24</v>
      </c>
      <c r="L222" s="12" t="s">
        <v>24</v>
      </c>
      <c r="M222" s="12" t="s">
        <v>24</v>
      </c>
      <c r="N222" s="12" t="s">
        <v>24</v>
      </c>
      <c r="O222" s="12" t="s">
        <v>24</v>
      </c>
      <c r="P222" s="12" t="s">
        <v>24</v>
      </c>
      <c r="Q222" s="12" t="s">
        <v>24</v>
      </c>
      <c r="R222" s="12" t="s">
        <v>24</v>
      </c>
      <c r="S222" s="12" t="s">
        <v>24</v>
      </c>
      <c r="T222" s="12" t="s">
        <v>24</v>
      </c>
      <c r="U222" s="12" t="s">
        <v>24</v>
      </c>
      <c r="V222" s="12" t="s">
        <v>24</v>
      </c>
      <c r="W222" s="12" t="s">
        <v>24</v>
      </c>
      <c r="X222" s="12" t="s">
        <v>24</v>
      </c>
      <c r="Y222" s="12" t="s">
        <v>24</v>
      </c>
      <c r="Z222" s="12" t="s">
        <v>24</v>
      </c>
      <c r="AA222" s="12" t="s">
        <v>24</v>
      </c>
    </row>
    <row r="223" spans="2:27" ht="25.5" x14ac:dyDescent="0.2">
      <c r="B223" s="54" t="s">
        <v>3214</v>
      </c>
      <c r="C223" s="24" t="s">
        <v>3213</v>
      </c>
      <c r="D223" s="53"/>
      <c r="E223" s="51"/>
      <c r="F223" s="51"/>
      <c r="G223" s="51"/>
      <c r="H223" s="51"/>
      <c r="I223" s="51"/>
      <c r="J223" s="51"/>
      <c r="K223" s="51"/>
      <c r="L223" s="51"/>
      <c r="M223" s="52">
        <f>SUM(SCDBPTASN1!M220:'SCDBPTASN1'!M222)</f>
        <v>0</v>
      </c>
      <c r="N223" s="52">
        <f>SUM(SCDBPTASN1!N220:'SCDBPTASN1'!N222)</f>
        <v>0</v>
      </c>
      <c r="O223" s="52">
        <f>SUM(SCDBPTASN1!O220:'SCDBPTASN1'!O222)</f>
        <v>0</v>
      </c>
      <c r="P223" s="52">
        <f>SUM(SCDBPTASN1!P220:'SCDBPTASN1'!P222)</f>
        <v>0</v>
      </c>
      <c r="Q223" s="51"/>
      <c r="R223" s="52">
        <f>SUM(SCDBPTASN1!R220:'SCDBPTASN1'!R222)</f>
        <v>0</v>
      </c>
      <c r="S223" s="52">
        <f>SUM(SCDBPTASN1!S220:'SCDBPTASN1'!S222)</f>
        <v>0</v>
      </c>
      <c r="T223" s="52">
        <f>SUM(SCDBPTASN1!T220:'SCDBPTASN1'!T222)</f>
        <v>0</v>
      </c>
      <c r="U223" s="52">
        <f>SUM(SCDBPTASN1!U220:'SCDBPTASN1'!U222)</f>
        <v>0</v>
      </c>
      <c r="V223" s="52">
        <f>SUM(SCDBPTASN1!V220:'SCDBPTASN1'!V222)</f>
        <v>0</v>
      </c>
      <c r="W223" s="52">
        <f>SUM(SCDBPTASN1!W220:'SCDBPTASN1'!W222)</f>
        <v>0</v>
      </c>
      <c r="X223" s="51"/>
      <c r="Y223" s="51"/>
      <c r="Z223" s="51"/>
      <c r="AA223" s="51"/>
    </row>
    <row r="224" spans="2:27" x14ac:dyDescent="0.2">
      <c r="B224" s="11" t="s">
        <v>24</v>
      </c>
      <c r="C224" s="12" t="s">
        <v>24</v>
      </c>
      <c r="D224" s="13" t="s">
        <v>24</v>
      </c>
      <c r="E224" s="12" t="s">
        <v>24</v>
      </c>
      <c r="F224" s="12" t="s">
        <v>24</v>
      </c>
      <c r="G224" s="12" t="s">
        <v>24</v>
      </c>
      <c r="H224" s="12" t="s">
        <v>24</v>
      </c>
      <c r="I224" s="12" t="s">
        <v>24</v>
      </c>
      <c r="J224" s="12" t="s">
        <v>24</v>
      </c>
      <c r="K224" s="12" t="s">
        <v>24</v>
      </c>
      <c r="L224" s="12" t="s">
        <v>24</v>
      </c>
      <c r="M224" s="12" t="s">
        <v>24</v>
      </c>
      <c r="N224" s="12" t="s">
        <v>24</v>
      </c>
      <c r="O224" s="12" t="s">
        <v>24</v>
      </c>
      <c r="P224" s="12" t="s">
        <v>24</v>
      </c>
      <c r="Q224" s="12" t="s">
        <v>24</v>
      </c>
      <c r="R224" s="12" t="s">
        <v>24</v>
      </c>
      <c r="S224" s="12" t="s">
        <v>24</v>
      </c>
      <c r="T224" s="12" t="s">
        <v>24</v>
      </c>
      <c r="U224" s="12" t="s">
        <v>24</v>
      </c>
      <c r="V224" s="12" t="s">
        <v>24</v>
      </c>
      <c r="W224" s="12" t="s">
        <v>24</v>
      </c>
      <c r="X224" s="12" t="s">
        <v>24</v>
      </c>
      <c r="Y224" s="12" t="s">
        <v>24</v>
      </c>
      <c r="Z224" s="12" t="s">
        <v>24</v>
      </c>
      <c r="AA224" s="12" t="s">
        <v>24</v>
      </c>
    </row>
    <row r="225" spans="2:27" x14ac:dyDescent="0.2">
      <c r="B225" s="14" t="s">
        <v>3212</v>
      </c>
      <c r="C225" s="24" t="s">
        <v>26</v>
      </c>
      <c r="D225" s="16" t="s">
        <v>26</v>
      </c>
      <c r="E225" s="20" t="s">
        <v>26</v>
      </c>
      <c r="F225" s="58" t="s">
        <v>26</v>
      </c>
      <c r="G225" s="20" t="s">
        <v>26</v>
      </c>
      <c r="H225" s="19"/>
      <c r="I225" s="19"/>
      <c r="J225" s="57"/>
      <c r="K225" s="21"/>
      <c r="L225" s="20" t="s">
        <v>26</v>
      </c>
      <c r="M225" s="21"/>
      <c r="N225" s="21"/>
      <c r="O225" s="21"/>
      <c r="P225" s="21"/>
      <c r="Q225" s="56" t="s">
        <v>26</v>
      </c>
      <c r="R225" s="21"/>
      <c r="S225" s="21"/>
      <c r="T225" s="21"/>
      <c r="U225" s="21"/>
      <c r="V225" s="21"/>
      <c r="W225" s="21"/>
      <c r="X225" s="20" t="s">
        <v>26</v>
      </c>
      <c r="Y225" s="20" t="s">
        <v>26</v>
      </c>
      <c r="Z225" s="55" t="s">
        <v>26</v>
      </c>
      <c r="AA225" s="20" t="s">
        <v>26</v>
      </c>
    </row>
    <row r="226" spans="2:27" x14ac:dyDescent="0.2">
      <c r="B226" s="11" t="s">
        <v>24</v>
      </c>
      <c r="C226" s="12" t="s">
        <v>24</v>
      </c>
      <c r="D226" s="13" t="s">
        <v>24</v>
      </c>
      <c r="E226" s="12" t="s">
        <v>24</v>
      </c>
      <c r="F226" s="12" t="s">
        <v>24</v>
      </c>
      <c r="G226" s="12" t="s">
        <v>24</v>
      </c>
      <c r="H226" s="12" t="s">
        <v>24</v>
      </c>
      <c r="I226" s="12" t="s">
        <v>24</v>
      </c>
      <c r="J226" s="12" t="s">
        <v>24</v>
      </c>
      <c r="K226" s="12" t="s">
        <v>24</v>
      </c>
      <c r="L226" s="12" t="s">
        <v>24</v>
      </c>
      <c r="M226" s="12" t="s">
        <v>24</v>
      </c>
      <c r="N226" s="12" t="s">
        <v>24</v>
      </c>
      <c r="O226" s="12" t="s">
        <v>24</v>
      </c>
      <c r="P226" s="12" t="s">
        <v>24</v>
      </c>
      <c r="Q226" s="12" t="s">
        <v>24</v>
      </c>
      <c r="R226" s="12" t="s">
        <v>24</v>
      </c>
      <c r="S226" s="12" t="s">
        <v>24</v>
      </c>
      <c r="T226" s="12" t="s">
        <v>24</v>
      </c>
      <c r="U226" s="12" t="s">
        <v>24</v>
      </c>
      <c r="V226" s="12" t="s">
        <v>24</v>
      </c>
      <c r="W226" s="12" t="s">
        <v>24</v>
      </c>
      <c r="X226" s="12" t="s">
        <v>24</v>
      </c>
      <c r="Y226" s="12" t="s">
        <v>24</v>
      </c>
      <c r="Z226" s="12" t="s">
        <v>24</v>
      </c>
      <c r="AA226" s="12" t="s">
        <v>24</v>
      </c>
    </row>
    <row r="227" spans="2:27" ht="25.5" x14ac:dyDescent="0.2">
      <c r="B227" s="54" t="s">
        <v>3211</v>
      </c>
      <c r="C227" s="24" t="s">
        <v>3210</v>
      </c>
      <c r="D227" s="53"/>
      <c r="E227" s="51"/>
      <c r="F227" s="51"/>
      <c r="G227" s="51"/>
      <c r="H227" s="51"/>
      <c r="I227" s="51"/>
      <c r="J227" s="51"/>
      <c r="K227" s="51"/>
      <c r="L227" s="51"/>
      <c r="M227" s="52">
        <f>SUM(SCDBPTASN1!M224:'SCDBPTASN1'!M226)</f>
        <v>0</v>
      </c>
      <c r="N227" s="52">
        <f>SUM(SCDBPTASN1!N224:'SCDBPTASN1'!N226)</f>
        <v>0</v>
      </c>
      <c r="O227" s="52">
        <f>SUM(SCDBPTASN1!O224:'SCDBPTASN1'!O226)</f>
        <v>0</v>
      </c>
      <c r="P227" s="52">
        <f>SUM(SCDBPTASN1!P224:'SCDBPTASN1'!P226)</f>
        <v>0</v>
      </c>
      <c r="Q227" s="51"/>
      <c r="R227" s="52">
        <f>SUM(SCDBPTASN1!R224:'SCDBPTASN1'!R226)</f>
        <v>0</v>
      </c>
      <c r="S227" s="52">
        <f>SUM(SCDBPTASN1!S224:'SCDBPTASN1'!S226)</f>
        <v>0</v>
      </c>
      <c r="T227" s="52">
        <f>SUM(SCDBPTASN1!T224:'SCDBPTASN1'!T226)</f>
        <v>0</v>
      </c>
      <c r="U227" s="52">
        <f>SUM(SCDBPTASN1!U224:'SCDBPTASN1'!U226)</f>
        <v>0</v>
      </c>
      <c r="V227" s="52">
        <f>SUM(SCDBPTASN1!V224:'SCDBPTASN1'!V226)</f>
        <v>0</v>
      </c>
      <c r="W227" s="52">
        <f>SUM(SCDBPTASN1!W224:'SCDBPTASN1'!W226)</f>
        <v>0</v>
      </c>
      <c r="X227" s="51"/>
      <c r="Y227" s="51"/>
      <c r="Z227" s="51"/>
      <c r="AA227" s="51"/>
    </row>
    <row r="228" spans="2:27" x14ac:dyDescent="0.2">
      <c r="B228" s="11" t="s">
        <v>24</v>
      </c>
      <c r="C228" s="12" t="s">
        <v>24</v>
      </c>
      <c r="D228" s="13" t="s">
        <v>24</v>
      </c>
      <c r="E228" s="12" t="s">
        <v>24</v>
      </c>
      <c r="F228" s="12" t="s">
        <v>24</v>
      </c>
      <c r="G228" s="12" t="s">
        <v>24</v>
      </c>
      <c r="H228" s="12" t="s">
        <v>24</v>
      </c>
      <c r="I228" s="12" t="s">
        <v>24</v>
      </c>
      <c r="J228" s="12" t="s">
        <v>24</v>
      </c>
      <c r="K228" s="12" t="s">
        <v>24</v>
      </c>
      <c r="L228" s="12" t="s">
        <v>24</v>
      </c>
      <c r="M228" s="12" t="s">
        <v>24</v>
      </c>
      <c r="N228" s="12" t="s">
        <v>24</v>
      </c>
      <c r="O228" s="12" t="s">
        <v>24</v>
      </c>
      <c r="P228" s="12" t="s">
        <v>24</v>
      </c>
      <c r="Q228" s="12" t="s">
        <v>24</v>
      </c>
      <c r="R228" s="12" t="s">
        <v>24</v>
      </c>
      <c r="S228" s="12" t="s">
        <v>24</v>
      </c>
      <c r="T228" s="12" t="s">
        <v>24</v>
      </c>
      <c r="U228" s="12" t="s">
        <v>24</v>
      </c>
      <c r="V228" s="12" t="s">
        <v>24</v>
      </c>
      <c r="W228" s="12" t="s">
        <v>24</v>
      </c>
      <c r="X228" s="12" t="s">
        <v>24</v>
      </c>
      <c r="Y228" s="12" t="s">
        <v>24</v>
      </c>
      <c r="Z228" s="12" t="s">
        <v>24</v>
      </c>
      <c r="AA228" s="12" t="s">
        <v>24</v>
      </c>
    </row>
    <row r="229" spans="2:27" x14ac:dyDescent="0.2">
      <c r="B229" s="14" t="s">
        <v>3209</v>
      </c>
      <c r="C229" s="24" t="s">
        <v>26</v>
      </c>
      <c r="D229" s="16" t="s">
        <v>26</v>
      </c>
      <c r="E229" s="20" t="s">
        <v>26</v>
      </c>
      <c r="F229" s="58" t="s">
        <v>26</v>
      </c>
      <c r="G229" s="20" t="s">
        <v>26</v>
      </c>
      <c r="H229" s="19"/>
      <c r="I229" s="19"/>
      <c r="J229" s="57"/>
      <c r="K229" s="21"/>
      <c r="L229" s="20" t="s">
        <v>26</v>
      </c>
      <c r="M229" s="21"/>
      <c r="N229" s="21"/>
      <c r="O229" s="21"/>
      <c r="P229" s="21"/>
      <c r="Q229" s="56" t="s">
        <v>26</v>
      </c>
      <c r="R229" s="21"/>
      <c r="S229" s="21"/>
      <c r="T229" s="21"/>
      <c r="U229" s="21"/>
      <c r="V229" s="21"/>
      <c r="W229" s="21"/>
      <c r="X229" s="20" t="s">
        <v>26</v>
      </c>
      <c r="Y229" s="20" t="s">
        <v>26</v>
      </c>
      <c r="Z229" s="55" t="s">
        <v>26</v>
      </c>
      <c r="AA229" s="20" t="s">
        <v>26</v>
      </c>
    </row>
    <row r="230" spans="2:27" x14ac:dyDescent="0.2">
      <c r="B230" s="11" t="s">
        <v>24</v>
      </c>
      <c r="C230" s="12" t="s">
        <v>24</v>
      </c>
      <c r="D230" s="13" t="s">
        <v>24</v>
      </c>
      <c r="E230" s="12" t="s">
        <v>24</v>
      </c>
      <c r="F230" s="12" t="s">
        <v>24</v>
      </c>
      <c r="G230" s="12" t="s">
        <v>24</v>
      </c>
      <c r="H230" s="12" t="s">
        <v>24</v>
      </c>
      <c r="I230" s="12" t="s">
        <v>24</v>
      </c>
      <c r="J230" s="12" t="s">
        <v>24</v>
      </c>
      <c r="K230" s="12" t="s">
        <v>24</v>
      </c>
      <c r="L230" s="12" t="s">
        <v>24</v>
      </c>
      <c r="M230" s="12" t="s">
        <v>24</v>
      </c>
      <c r="N230" s="12" t="s">
        <v>24</v>
      </c>
      <c r="O230" s="12" t="s">
        <v>24</v>
      </c>
      <c r="P230" s="12" t="s">
        <v>24</v>
      </c>
      <c r="Q230" s="12" t="s">
        <v>24</v>
      </c>
      <c r="R230" s="12" t="s">
        <v>24</v>
      </c>
      <c r="S230" s="12" t="s">
        <v>24</v>
      </c>
      <c r="T230" s="12" t="s">
        <v>24</v>
      </c>
      <c r="U230" s="12" t="s">
        <v>24</v>
      </c>
      <c r="V230" s="12" t="s">
        <v>24</v>
      </c>
      <c r="W230" s="12" t="s">
        <v>24</v>
      </c>
      <c r="X230" s="12" t="s">
        <v>24</v>
      </c>
      <c r="Y230" s="12" t="s">
        <v>24</v>
      </c>
      <c r="Z230" s="12" t="s">
        <v>24</v>
      </c>
      <c r="AA230" s="12" t="s">
        <v>24</v>
      </c>
    </row>
    <row r="231" spans="2:27" ht="25.5" x14ac:dyDescent="0.2">
      <c r="B231" s="54" t="s">
        <v>3208</v>
      </c>
      <c r="C231" s="24" t="s">
        <v>3207</v>
      </c>
      <c r="D231" s="53"/>
      <c r="E231" s="51"/>
      <c r="F231" s="51"/>
      <c r="G231" s="51"/>
      <c r="H231" s="51"/>
      <c r="I231" s="51"/>
      <c r="J231" s="51"/>
      <c r="K231" s="51"/>
      <c r="L231" s="51"/>
      <c r="M231" s="52">
        <f>SUM(SCDBPTASN1!M228:'SCDBPTASN1'!M230)</f>
        <v>0</v>
      </c>
      <c r="N231" s="52">
        <f>SUM(SCDBPTASN1!N228:'SCDBPTASN1'!N230)</f>
        <v>0</v>
      </c>
      <c r="O231" s="52">
        <f>SUM(SCDBPTASN1!O228:'SCDBPTASN1'!O230)</f>
        <v>0</v>
      </c>
      <c r="P231" s="52">
        <f>SUM(SCDBPTASN1!P228:'SCDBPTASN1'!P230)</f>
        <v>0</v>
      </c>
      <c r="Q231" s="51"/>
      <c r="R231" s="52">
        <f>SUM(SCDBPTASN1!R228:'SCDBPTASN1'!R230)</f>
        <v>0</v>
      </c>
      <c r="S231" s="52">
        <f>SUM(SCDBPTASN1!S228:'SCDBPTASN1'!S230)</f>
        <v>0</v>
      </c>
      <c r="T231" s="52">
        <f>SUM(SCDBPTASN1!T228:'SCDBPTASN1'!T230)</f>
        <v>0</v>
      </c>
      <c r="U231" s="52">
        <f>SUM(SCDBPTASN1!U228:'SCDBPTASN1'!U230)</f>
        <v>0</v>
      </c>
      <c r="V231" s="52">
        <f>SUM(SCDBPTASN1!V228:'SCDBPTASN1'!V230)</f>
        <v>0</v>
      </c>
      <c r="W231" s="52">
        <f>SUM(SCDBPTASN1!W228:'SCDBPTASN1'!W230)</f>
        <v>0</v>
      </c>
      <c r="X231" s="51"/>
      <c r="Y231" s="51"/>
      <c r="Z231" s="51"/>
      <c r="AA231" s="51"/>
    </row>
    <row r="232" spans="2:27" x14ac:dyDescent="0.2">
      <c r="B232" s="11" t="s">
        <v>24</v>
      </c>
      <c r="C232" s="12" t="s">
        <v>24</v>
      </c>
      <c r="D232" s="13" t="s">
        <v>24</v>
      </c>
      <c r="E232" s="12" t="s">
        <v>24</v>
      </c>
      <c r="F232" s="12" t="s">
        <v>24</v>
      </c>
      <c r="G232" s="12" t="s">
        <v>24</v>
      </c>
      <c r="H232" s="12" t="s">
        <v>24</v>
      </c>
      <c r="I232" s="12" t="s">
        <v>24</v>
      </c>
      <c r="J232" s="12" t="s">
        <v>24</v>
      </c>
      <c r="K232" s="12" t="s">
        <v>24</v>
      </c>
      <c r="L232" s="12" t="s">
        <v>24</v>
      </c>
      <c r="M232" s="12" t="s">
        <v>24</v>
      </c>
      <c r="N232" s="12" t="s">
        <v>24</v>
      </c>
      <c r="O232" s="12" t="s">
        <v>24</v>
      </c>
      <c r="P232" s="12" t="s">
        <v>24</v>
      </c>
      <c r="Q232" s="12" t="s">
        <v>24</v>
      </c>
      <c r="R232" s="12" t="s">
        <v>24</v>
      </c>
      <c r="S232" s="12" t="s">
        <v>24</v>
      </c>
      <c r="T232" s="12" t="s">
        <v>24</v>
      </c>
      <c r="U232" s="12" t="s">
        <v>24</v>
      </c>
      <c r="V232" s="12" t="s">
        <v>24</v>
      </c>
      <c r="W232" s="12" t="s">
        <v>24</v>
      </c>
      <c r="X232" s="12" t="s">
        <v>24</v>
      </c>
      <c r="Y232" s="12" t="s">
        <v>24</v>
      </c>
      <c r="Z232" s="12" t="s">
        <v>24</v>
      </c>
      <c r="AA232" s="12" t="s">
        <v>24</v>
      </c>
    </row>
    <row r="233" spans="2:27" x14ac:dyDescent="0.2">
      <c r="B233" s="14" t="s">
        <v>3206</v>
      </c>
      <c r="C233" s="24" t="s">
        <v>26</v>
      </c>
      <c r="D233" s="16" t="s">
        <v>26</v>
      </c>
      <c r="E233" s="20" t="s">
        <v>26</v>
      </c>
      <c r="F233" s="58" t="s">
        <v>26</v>
      </c>
      <c r="G233" s="20" t="s">
        <v>26</v>
      </c>
      <c r="H233" s="19"/>
      <c r="I233" s="19"/>
      <c r="J233" s="57"/>
      <c r="K233" s="21"/>
      <c r="L233" s="20" t="s">
        <v>26</v>
      </c>
      <c r="M233" s="21"/>
      <c r="N233" s="21"/>
      <c r="O233" s="21"/>
      <c r="P233" s="21"/>
      <c r="Q233" s="56" t="s">
        <v>26</v>
      </c>
      <c r="R233" s="21"/>
      <c r="S233" s="21"/>
      <c r="T233" s="21"/>
      <c r="U233" s="21"/>
      <c r="V233" s="21"/>
      <c r="W233" s="21"/>
      <c r="X233" s="20" t="s">
        <v>26</v>
      </c>
      <c r="Y233" s="20" t="s">
        <v>26</v>
      </c>
      <c r="Z233" s="55" t="s">
        <v>26</v>
      </c>
      <c r="AA233" s="20" t="s">
        <v>26</v>
      </c>
    </row>
    <row r="234" spans="2:27" x14ac:dyDescent="0.2">
      <c r="B234" s="11" t="s">
        <v>24</v>
      </c>
      <c r="C234" s="12" t="s">
        <v>24</v>
      </c>
      <c r="D234" s="13" t="s">
        <v>24</v>
      </c>
      <c r="E234" s="12" t="s">
        <v>24</v>
      </c>
      <c r="F234" s="12" t="s">
        <v>24</v>
      </c>
      <c r="G234" s="12" t="s">
        <v>24</v>
      </c>
      <c r="H234" s="12" t="s">
        <v>24</v>
      </c>
      <c r="I234" s="12" t="s">
        <v>24</v>
      </c>
      <c r="J234" s="12" t="s">
        <v>24</v>
      </c>
      <c r="K234" s="12" t="s">
        <v>24</v>
      </c>
      <c r="L234" s="12" t="s">
        <v>24</v>
      </c>
      <c r="M234" s="12" t="s">
        <v>24</v>
      </c>
      <c r="N234" s="12" t="s">
        <v>24</v>
      </c>
      <c r="O234" s="12" t="s">
        <v>24</v>
      </c>
      <c r="P234" s="12" t="s">
        <v>24</v>
      </c>
      <c r="Q234" s="12" t="s">
        <v>24</v>
      </c>
      <c r="R234" s="12" t="s">
        <v>24</v>
      </c>
      <c r="S234" s="12" t="s">
        <v>24</v>
      </c>
      <c r="T234" s="12" t="s">
        <v>24</v>
      </c>
      <c r="U234" s="12" t="s">
        <v>24</v>
      </c>
      <c r="V234" s="12" t="s">
        <v>24</v>
      </c>
      <c r="W234" s="12" t="s">
        <v>24</v>
      </c>
      <c r="X234" s="12" t="s">
        <v>24</v>
      </c>
      <c r="Y234" s="12" t="s">
        <v>24</v>
      </c>
      <c r="Z234" s="12" t="s">
        <v>24</v>
      </c>
      <c r="AA234" s="12" t="s">
        <v>24</v>
      </c>
    </row>
    <row r="235" spans="2:27" ht="25.5" x14ac:dyDescent="0.2">
      <c r="B235" s="54" t="s">
        <v>3205</v>
      </c>
      <c r="C235" s="24" t="s">
        <v>3204</v>
      </c>
      <c r="D235" s="53"/>
      <c r="E235" s="51"/>
      <c r="F235" s="51"/>
      <c r="G235" s="51"/>
      <c r="H235" s="51"/>
      <c r="I235" s="51"/>
      <c r="J235" s="51"/>
      <c r="K235" s="51"/>
      <c r="L235" s="51"/>
      <c r="M235" s="52">
        <f>SUM(SCDBPTASN1!M232:'SCDBPTASN1'!M234)</f>
        <v>0</v>
      </c>
      <c r="N235" s="52">
        <f>SUM(SCDBPTASN1!N232:'SCDBPTASN1'!N234)</f>
        <v>0</v>
      </c>
      <c r="O235" s="52">
        <f>SUM(SCDBPTASN1!O232:'SCDBPTASN1'!O234)</f>
        <v>0</v>
      </c>
      <c r="P235" s="52">
        <f>SUM(SCDBPTASN1!P232:'SCDBPTASN1'!P234)</f>
        <v>0</v>
      </c>
      <c r="Q235" s="51"/>
      <c r="R235" s="52">
        <f>SUM(SCDBPTASN1!R232:'SCDBPTASN1'!R234)</f>
        <v>0</v>
      </c>
      <c r="S235" s="52">
        <f>SUM(SCDBPTASN1!S232:'SCDBPTASN1'!S234)</f>
        <v>0</v>
      </c>
      <c r="T235" s="52">
        <f>SUM(SCDBPTASN1!T232:'SCDBPTASN1'!T234)</f>
        <v>0</v>
      </c>
      <c r="U235" s="52">
        <f>SUM(SCDBPTASN1!U232:'SCDBPTASN1'!U234)</f>
        <v>0</v>
      </c>
      <c r="V235" s="52">
        <f>SUM(SCDBPTASN1!V232:'SCDBPTASN1'!V234)</f>
        <v>0</v>
      </c>
      <c r="W235" s="52">
        <f>SUM(SCDBPTASN1!W232:'SCDBPTASN1'!W234)</f>
        <v>0</v>
      </c>
      <c r="X235" s="51"/>
      <c r="Y235" s="51"/>
      <c r="Z235" s="51"/>
      <c r="AA235" s="51"/>
    </row>
    <row r="236" spans="2:27" x14ac:dyDescent="0.2">
      <c r="B236" s="11" t="s">
        <v>24</v>
      </c>
      <c r="C236" s="12" t="s">
        <v>24</v>
      </c>
      <c r="D236" s="13" t="s">
        <v>24</v>
      </c>
      <c r="E236" s="12" t="s">
        <v>24</v>
      </c>
      <c r="F236" s="12" t="s">
        <v>24</v>
      </c>
      <c r="G236" s="12" t="s">
        <v>24</v>
      </c>
      <c r="H236" s="12" t="s">
        <v>24</v>
      </c>
      <c r="I236" s="12" t="s">
        <v>24</v>
      </c>
      <c r="J236" s="12" t="s">
        <v>24</v>
      </c>
      <c r="K236" s="12" t="s">
        <v>24</v>
      </c>
      <c r="L236" s="12" t="s">
        <v>24</v>
      </c>
      <c r="M236" s="12" t="s">
        <v>24</v>
      </c>
      <c r="N236" s="12" t="s">
        <v>24</v>
      </c>
      <c r="O236" s="12" t="s">
        <v>24</v>
      </c>
      <c r="P236" s="12" t="s">
        <v>24</v>
      </c>
      <c r="Q236" s="12" t="s">
        <v>24</v>
      </c>
      <c r="R236" s="12" t="s">
        <v>24</v>
      </c>
      <c r="S236" s="12" t="s">
        <v>24</v>
      </c>
      <c r="T236" s="12" t="s">
        <v>24</v>
      </c>
      <c r="U236" s="12" t="s">
        <v>24</v>
      </c>
      <c r="V236" s="12" t="s">
        <v>24</v>
      </c>
      <c r="W236" s="12" t="s">
        <v>24</v>
      </c>
      <c r="X236" s="12" t="s">
        <v>24</v>
      </c>
      <c r="Y236" s="12" t="s">
        <v>24</v>
      </c>
      <c r="Z236" s="12" t="s">
        <v>24</v>
      </c>
      <c r="AA236" s="12" t="s">
        <v>24</v>
      </c>
    </row>
    <row r="237" spans="2:27" x14ac:dyDescent="0.2">
      <c r="B237" s="14" t="s">
        <v>3203</v>
      </c>
      <c r="C237" s="24" t="s">
        <v>26</v>
      </c>
      <c r="D237" s="16" t="s">
        <v>26</v>
      </c>
      <c r="E237" s="20" t="s">
        <v>26</v>
      </c>
      <c r="F237" s="58" t="s">
        <v>26</v>
      </c>
      <c r="G237" s="20" t="s">
        <v>26</v>
      </c>
      <c r="H237" s="19"/>
      <c r="I237" s="19"/>
      <c r="J237" s="57"/>
      <c r="K237" s="21"/>
      <c r="L237" s="20" t="s">
        <v>26</v>
      </c>
      <c r="M237" s="21"/>
      <c r="N237" s="21"/>
      <c r="O237" s="21"/>
      <c r="P237" s="21"/>
      <c r="Q237" s="56" t="s">
        <v>26</v>
      </c>
      <c r="R237" s="21"/>
      <c r="S237" s="21"/>
      <c r="T237" s="21"/>
      <c r="U237" s="21"/>
      <c r="V237" s="21"/>
      <c r="W237" s="21"/>
      <c r="X237" s="20" t="s">
        <v>26</v>
      </c>
      <c r="Y237" s="20" t="s">
        <v>26</v>
      </c>
      <c r="Z237" s="55" t="s">
        <v>26</v>
      </c>
      <c r="AA237" s="20" t="s">
        <v>26</v>
      </c>
    </row>
    <row r="238" spans="2:27" x14ac:dyDescent="0.2">
      <c r="B238" s="11" t="s">
        <v>24</v>
      </c>
      <c r="C238" s="12" t="s">
        <v>24</v>
      </c>
      <c r="D238" s="13" t="s">
        <v>24</v>
      </c>
      <c r="E238" s="12" t="s">
        <v>24</v>
      </c>
      <c r="F238" s="12" t="s">
        <v>24</v>
      </c>
      <c r="G238" s="12" t="s">
        <v>24</v>
      </c>
      <c r="H238" s="12" t="s">
        <v>24</v>
      </c>
      <c r="I238" s="12" t="s">
        <v>24</v>
      </c>
      <c r="J238" s="12" t="s">
        <v>24</v>
      </c>
      <c r="K238" s="12" t="s">
        <v>24</v>
      </c>
      <c r="L238" s="12" t="s">
        <v>24</v>
      </c>
      <c r="M238" s="12" t="s">
        <v>24</v>
      </c>
      <c r="N238" s="12" t="s">
        <v>24</v>
      </c>
      <c r="O238" s="12" t="s">
        <v>24</v>
      </c>
      <c r="P238" s="12" t="s">
        <v>24</v>
      </c>
      <c r="Q238" s="12" t="s">
        <v>24</v>
      </c>
      <c r="R238" s="12" t="s">
        <v>24</v>
      </c>
      <c r="S238" s="12" t="s">
        <v>24</v>
      </c>
      <c r="T238" s="12" t="s">
        <v>24</v>
      </c>
      <c r="U238" s="12" t="s">
        <v>24</v>
      </c>
      <c r="V238" s="12" t="s">
        <v>24</v>
      </c>
      <c r="W238" s="12" t="s">
        <v>24</v>
      </c>
      <c r="X238" s="12" t="s">
        <v>24</v>
      </c>
      <c r="Y238" s="12" t="s">
        <v>24</v>
      </c>
      <c r="Z238" s="12" t="s">
        <v>24</v>
      </c>
      <c r="AA238" s="12" t="s">
        <v>24</v>
      </c>
    </row>
    <row r="239" spans="2:27" ht="25.5" x14ac:dyDescent="0.2">
      <c r="B239" s="54" t="s">
        <v>3202</v>
      </c>
      <c r="C239" s="24" t="s">
        <v>3201</v>
      </c>
      <c r="D239" s="53"/>
      <c r="E239" s="51"/>
      <c r="F239" s="51"/>
      <c r="G239" s="51"/>
      <c r="H239" s="51"/>
      <c r="I239" s="51"/>
      <c r="J239" s="51"/>
      <c r="K239" s="51"/>
      <c r="L239" s="51"/>
      <c r="M239" s="52">
        <f>SUM(SCDBPTASN1!M236:'SCDBPTASN1'!M238)</f>
        <v>0</v>
      </c>
      <c r="N239" s="52">
        <f>SUM(SCDBPTASN1!N236:'SCDBPTASN1'!N238)</f>
        <v>0</v>
      </c>
      <c r="O239" s="52">
        <f>SUM(SCDBPTASN1!O236:'SCDBPTASN1'!O238)</f>
        <v>0</v>
      </c>
      <c r="P239" s="52">
        <f>SUM(SCDBPTASN1!P236:'SCDBPTASN1'!P238)</f>
        <v>0</v>
      </c>
      <c r="Q239" s="51"/>
      <c r="R239" s="52">
        <f>SUM(SCDBPTASN1!R236:'SCDBPTASN1'!R238)</f>
        <v>0</v>
      </c>
      <c r="S239" s="52">
        <f>SUM(SCDBPTASN1!S236:'SCDBPTASN1'!S238)</f>
        <v>0</v>
      </c>
      <c r="T239" s="52">
        <f>SUM(SCDBPTASN1!T236:'SCDBPTASN1'!T238)</f>
        <v>0</v>
      </c>
      <c r="U239" s="52">
        <f>SUM(SCDBPTASN1!U236:'SCDBPTASN1'!U238)</f>
        <v>0</v>
      </c>
      <c r="V239" s="52">
        <f>SUM(SCDBPTASN1!V236:'SCDBPTASN1'!V238)</f>
        <v>0</v>
      </c>
      <c r="W239" s="52">
        <f>SUM(SCDBPTASN1!W236:'SCDBPTASN1'!W238)</f>
        <v>0</v>
      </c>
      <c r="X239" s="51"/>
      <c r="Y239" s="51"/>
      <c r="Z239" s="51"/>
      <c r="AA239" s="51"/>
    </row>
    <row r="240" spans="2:27" ht="25.5" x14ac:dyDescent="0.2">
      <c r="B240" s="54" t="s">
        <v>3200</v>
      </c>
      <c r="C240" s="24" t="s">
        <v>3199</v>
      </c>
      <c r="D240" s="53"/>
      <c r="E240" s="51"/>
      <c r="F240" s="51"/>
      <c r="G240" s="51"/>
      <c r="H240" s="51"/>
      <c r="I240" s="51"/>
      <c r="J240" s="51"/>
      <c r="K240" s="51"/>
      <c r="L240" s="51"/>
      <c r="M240" s="52">
        <f>SCDBPTASN1!M219+SCDBPTASN1!M223+SCDBPTASN1!M227+SCDBPTASN1!M231+SCDBPTASN1!M235+SCDBPTASN1!M239</f>
        <v>0</v>
      </c>
      <c r="N240" s="52">
        <f>SCDBPTASN1!N219+SCDBPTASN1!N223+SCDBPTASN1!N227+SCDBPTASN1!N231+SCDBPTASN1!N235+SCDBPTASN1!N239</f>
        <v>0</v>
      </c>
      <c r="O240" s="52">
        <f>SCDBPTASN1!O219+SCDBPTASN1!O223+SCDBPTASN1!O227+SCDBPTASN1!O231+SCDBPTASN1!O235+SCDBPTASN1!O239</f>
        <v>0</v>
      </c>
      <c r="P240" s="52">
        <f>SCDBPTASN1!P219+SCDBPTASN1!P223+SCDBPTASN1!P227+SCDBPTASN1!P231+SCDBPTASN1!P235+SCDBPTASN1!P239</f>
        <v>0</v>
      </c>
      <c r="Q240" s="51"/>
      <c r="R240" s="52">
        <f>SCDBPTASN1!R219+SCDBPTASN1!R223+SCDBPTASN1!R227+SCDBPTASN1!R231+SCDBPTASN1!R235+SCDBPTASN1!R239</f>
        <v>0</v>
      </c>
      <c r="S240" s="52">
        <f>SCDBPTASN1!S219+SCDBPTASN1!S223+SCDBPTASN1!S227+SCDBPTASN1!S231+SCDBPTASN1!S235+SCDBPTASN1!S239</f>
        <v>0</v>
      </c>
      <c r="T240" s="52">
        <f>SCDBPTASN1!T219+SCDBPTASN1!T223+SCDBPTASN1!T227+SCDBPTASN1!T231+SCDBPTASN1!T235+SCDBPTASN1!T239</f>
        <v>0</v>
      </c>
      <c r="U240" s="52">
        <f>SCDBPTASN1!U219+SCDBPTASN1!U223+SCDBPTASN1!U227+SCDBPTASN1!U231+SCDBPTASN1!U235+SCDBPTASN1!U239</f>
        <v>0</v>
      </c>
      <c r="V240" s="52">
        <f>SCDBPTASN1!V219+SCDBPTASN1!V223+SCDBPTASN1!V227+SCDBPTASN1!V231+SCDBPTASN1!V235+SCDBPTASN1!V239</f>
        <v>0</v>
      </c>
      <c r="W240" s="52">
        <f>SCDBPTASN1!W219+SCDBPTASN1!W223+SCDBPTASN1!W227+SCDBPTASN1!W231+SCDBPTASN1!W235+SCDBPTASN1!W239</f>
        <v>0</v>
      </c>
      <c r="X240" s="51"/>
      <c r="Y240" s="51"/>
      <c r="Z240" s="51"/>
      <c r="AA240" s="51"/>
    </row>
    <row r="241" spans="2:27" ht="25.5" x14ac:dyDescent="0.2">
      <c r="B241" s="54" t="s">
        <v>3198</v>
      </c>
      <c r="C241" s="24" t="s">
        <v>3197</v>
      </c>
      <c r="D241" s="53"/>
      <c r="E241" s="51"/>
      <c r="F241" s="51"/>
      <c r="G241" s="51"/>
      <c r="H241" s="51"/>
      <c r="I241" s="51"/>
      <c r="J241" s="51"/>
      <c r="K241" s="51"/>
      <c r="L241" s="51"/>
      <c r="M241" s="52">
        <f>SCDBPTASN1!M10+SCDBPTASN1!M43+SCDBPTASN1!M169+SCDBPTASN1!M194+SCDBPTASN1!M219</f>
        <v>0</v>
      </c>
      <c r="N241" s="52">
        <f>SCDBPTASN1!N10+SCDBPTASN1!N43+SCDBPTASN1!N169+SCDBPTASN1!N194+SCDBPTASN1!N219</f>
        <v>2380000</v>
      </c>
      <c r="O241" s="52">
        <f>SCDBPTASN1!O10+SCDBPTASN1!O43+SCDBPTASN1!O169+SCDBPTASN1!O194+SCDBPTASN1!O219</f>
        <v>0</v>
      </c>
      <c r="P241" s="52">
        <f>SCDBPTASN1!P10+SCDBPTASN1!P43+SCDBPTASN1!P169+SCDBPTASN1!P194+SCDBPTASN1!P219</f>
        <v>5634131</v>
      </c>
      <c r="Q241" s="51"/>
      <c r="R241" s="52">
        <f>SCDBPTASN1!R10+SCDBPTASN1!R43+SCDBPTASN1!R169+SCDBPTASN1!R194+SCDBPTASN1!R219</f>
        <v>5634131</v>
      </c>
      <c r="S241" s="52">
        <f>SCDBPTASN1!S10+SCDBPTASN1!S43+SCDBPTASN1!S169+SCDBPTASN1!S194+SCDBPTASN1!S219</f>
        <v>-17241.169999999925</v>
      </c>
      <c r="T241" s="52">
        <f>SCDBPTASN1!T10+SCDBPTASN1!T43+SCDBPTASN1!T169+SCDBPTASN1!T194+SCDBPTASN1!T219</f>
        <v>0</v>
      </c>
      <c r="U241" s="52">
        <f>SCDBPTASN1!U10+SCDBPTASN1!U43+SCDBPTASN1!U169+SCDBPTASN1!U194+SCDBPTASN1!U219</f>
        <v>0</v>
      </c>
      <c r="V241" s="52">
        <f>SCDBPTASN1!V10+SCDBPTASN1!V43+SCDBPTASN1!V169+SCDBPTASN1!V194+SCDBPTASN1!V219</f>
        <v>0</v>
      </c>
      <c r="W241" s="52">
        <f>SCDBPTASN1!W10+SCDBPTASN1!W43+SCDBPTASN1!W169+SCDBPTASN1!W194+SCDBPTASN1!W219</f>
        <v>0</v>
      </c>
      <c r="X241" s="51"/>
      <c r="Y241" s="51"/>
      <c r="Z241" s="51"/>
      <c r="AA241" s="51"/>
    </row>
    <row r="242" spans="2:27" ht="25.5" x14ac:dyDescent="0.2">
      <c r="B242" s="54" t="s">
        <v>3196</v>
      </c>
      <c r="C242" s="24" t="s">
        <v>3195</v>
      </c>
      <c r="D242" s="53"/>
      <c r="E242" s="51"/>
      <c r="F242" s="51"/>
      <c r="G242" s="51"/>
      <c r="H242" s="51"/>
      <c r="I242" s="51"/>
      <c r="J242" s="51"/>
      <c r="K242" s="51"/>
      <c r="L242" s="51"/>
      <c r="M242" s="52">
        <f>SCDBPTASN1!M14+SCDBPTASN1!M89+SCDBPTASN1!M173+SCDBPTASN1!M198+SCDBPTASN1!M223</f>
        <v>102268633.24999999</v>
      </c>
      <c r="N242" s="52">
        <f>SCDBPTASN1!N14+SCDBPTASN1!N89+SCDBPTASN1!N173+SCDBPTASN1!N198+SCDBPTASN1!N223</f>
        <v>35146823.039999999</v>
      </c>
      <c r="O242" s="52">
        <f>SCDBPTASN1!O14+SCDBPTASN1!O89+SCDBPTASN1!O173+SCDBPTASN1!O198+SCDBPTASN1!O223</f>
        <v>0</v>
      </c>
      <c r="P242" s="52">
        <f>SCDBPTASN1!P14+SCDBPTASN1!P89+SCDBPTASN1!P173+SCDBPTASN1!P198+SCDBPTASN1!P223</f>
        <v>34458884.970000006</v>
      </c>
      <c r="Q242" s="51"/>
      <c r="R242" s="52">
        <f>SCDBPTASN1!R14+SCDBPTASN1!R89+SCDBPTASN1!R173+SCDBPTASN1!R198+SCDBPTASN1!R223</f>
        <v>34458884.970000006</v>
      </c>
      <c r="S242" s="52">
        <f>SCDBPTASN1!S14+SCDBPTASN1!S89+SCDBPTASN1!S173+SCDBPTASN1!S198+SCDBPTASN1!S223</f>
        <v>-111697502.95</v>
      </c>
      <c r="T242" s="52">
        <f>SCDBPTASN1!T14+SCDBPTASN1!T89+SCDBPTASN1!T173+SCDBPTASN1!T198+SCDBPTASN1!T223</f>
        <v>0</v>
      </c>
      <c r="U242" s="52">
        <f>SCDBPTASN1!U14+SCDBPTASN1!U89+SCDBPTASN1!U173+SCDBPTASN1!U198+SCDBPTASN1!U223</f>
        <v>0</v>
      </c>
      <c r="V242" s="52">
        <f>SCDBPTASN1!V14+SCDBPTASN1!V89+SCDBPTASN1!V173+SCDBPTASN1!V198+SCDBPTASN1!V223</f>
        <v>0</v>
      </c>
      <c r="W242" s="52">
        <f>SCDBPTASN1!W14+SCDBPTASN1!W89+SCDBPTASN1!W173+SCDBPTASN1!W198+SCDBPTASN1!W223</f>
        <v>0</v>
      </c>
      <c r="X242" s="51"/>
      <c r="Y242" s="51"/>
      <c r="Z242" s="51"/>
      <c r="AA242" s="51"/>
    </row>
    <row r="243" spans="2:27" ht="25.5" x14ac:dyDescent="0.2">
      <c r="B243" s="54" t="s">
        <v>3194</v>
      </c>
      <c r="C243" s="24" t="s">
        <v>3193</v>
      </c>
      <c r="D243" s="53"/>
      <c r="E243" s="51"/>
      <c r="F243" s="51"/>
      <c r="G243" s="51"/>
      <c r="H243" s="51"/>
      <c r="I243" s="51"/>
      <c r="J243" s="51"/>
      <c r="K243" s="51"/>
      <c r="L243" s="51"/>
      <c r="M243" s="52">
        <f>SCDBPTASN1!M18+SCDBPTASN1!M93+SCDBPTASN1!M177+SCDBPTASN1!M202+SCDBPTASN1!M227</f>
        <v>0</v>
      </c>
      <c r="N243" s="52">
        <f>SCDBPTASN1!N18+SCDBPTASN1!N93+SCDBPTASN1!N177+SCDBPTASN1!N202+SCDBPTASN1!N227</f>
        <v>0</v>
      </c>
      <c r="O243" s="52">
        <f>SCDBPTASN1!O18+SCDBPTASN1!O93+SCDBPTASN1!O177+SCDBPTASN1!O202+SCDBPTASN1!O227</f>
        <v>0</v>
      </c>
      <c r="P243" s="52">
        <f>SCDBPTASN1!P18+SCDBPTASN1!P93+SCDBPTASN1!P177+SCDBPTASN1!P202+SCDBPTASN1!P227</f>
        <v>0</v>
      </c>
      <c r="Q243" s="51"/>
      <c r="R243" s="52">
        <f>SCDBPTASN1!R18+SCDBPTASN1!R93+SCDBPTASN1!R177+SCDBPTASN1!R202+SCDBPTASN1!R227</f>
        <v>0</v>
      </c>
      <c r="S243" s="52">
        <f>SCDBPTASN1!S18+SCDBPTASN1!S93+SCDBPTASN1!S177+SCDBPTASN1!S202+SCDBPTASN1!S227</f>
        <v>0</v>
      </c>
      <c r="T243" s="52">
        <f>SCDBPTASN1!T18+SCDBPTASN1!T93+SCDBPTASN1!T177+SCDBPTASN1!T202+SCDBPTASN1!T227</f>
        <v>0</v>
      </c>
      <c r="U243" s="52">
        <f>SCDBPTASN1!U18+SCDBPTASN1!U93+SCDBPTASN1!U177+SCDBPTASN1!U202+SCDBPTASN1!U227</f>
        <v>0</v>
      </c>
      <c r="V243" s="52">
        <f>SCDBPTASN1!V18+SCDBPTASN1!V93+SCDBPTASN1!V177+SCDBPTASN1!V202+SCDBPTASN1!V227</f>
        <v>0</v>
      </c>
      <c r="W243" s="52">
        <f>SCDBPTASN1!W18+SCDBPTASN1!W93+SCDBPTASN1!W177+SCDBPTASN1!W202+SCDBPTASN1!W227</f>
        <v>0</v>
      </c>
      <c r="X243" s="51"/>
      <c r="Y243" s="51"/>
      <c r="Z243" s="51"/>
      <c r="AA243" s="51"/>
    </row>
    <row r="244" spans="2:27" ht="25.5" x14ac:dyDescent="0.2">
      <c r="B244" s="54" t="s">
        <v>33</v>
      </c>
      <c r="C244" s="24" t="s">
        <v>3192</v>
      </c>
      <c r="D244" s="53"/>
      <c r="E244" s="51"/>
      <c r="F244" s="51"/>
      <c r="G244" s="51"/>
      <c r="H244" s="51"/>
      <c r="I244" s="51"/>
      <c r="J244" s="51"/>
      <c r="K244" s="51"/>
      <c r="L244" s="51"/>
      <c r="M244" s="52">
        <f>SCDBPTASN1!M22+SCDBPTASN1!M97+SCDBPTASN1!M181+SCDBPTASN1!M206+SCDBPTASN1!M231</f>
        <v>0</v>
      </c>
      <c r="N244" s="52">
        <f>SCDBPTASN1!N22+SCDBPTASN1!N97+SCDBPTASN1!N181+SCDBPTASN1!N206+SCDBPTASN1!N231</f>
        <v>0</v>
      </c>
      <c r="O244" s="52">
        <f>SCDBPTASN1!O22+SCDBPTASN1!O97+SCDBPTASN1!O181+SCDBPTASN1!O206+SCDBPTASN1!O231</f>
        <v>0</v>
      </c>
      <c r="P244" s="52">
        <f>SCDBPTASN1!P22+SCDBPTASN1!P97+SCDBPTASN1!P181+SCDBPTASN1!P206+SCDBPTASN1!P231</f>
        <v>0</v>
      </c>
      <c r="Q244" s="51"/>
      <c r="R244" s="52">
        <f>SCDBPTASN1!R22+SCDBPTASN1!R97+SCDBPTASN1!R181+SCDBPTASN1!R206+SCDBPTASN1!R231</f>
        <v>0</v>
      </c>
      <c r="S244" s="52">
        <f>SCDBPTASN1!S22+SCDBPTASN1!S97+SCDBPTASN1!S181+SCDBPTASN1!S206+SCDBPTASN1!S231</f>
        <v>0</v>
      </c>
      <c r="T244" s="52">
        <f>SCDBPTASN1!T22+SCDBPTASN1!T97+SCDBPTASN1!T181+SCDBPTASN1!T206+SCDBPTASN1!T231</f>
        <v>0</v>
      </c>
      <c r="U244" s="52">
        <f>SCDBPTASN1!U22+SCDBPTASN1!U97+SCDBPTASN1!U181+SCDBPTASN1!U206+SCDBPTASN1!U231</f>
        <v>0</v>
      </c>
      <c r="V244" s="52">
        <f>SCDBPTASN1!V22+SCDBPTASN1!V97+SCDBPTASN1!V181+SCDBPTASN1!V206+SCDBPTASN1!V231</f>
        <v>0</v>
      </c>
      <c r="W244" s="52">
        <f>SCDBPTASN1!W22+SCDBPTASN1!W97+SCDBPTASN1!W181+SCDBPTASN1!W206+SCDBPTASN1!W231</f>
        <v>0</v>
      </c>
      <c r="X244" s="51"/>
      <c r="Y244" s="51"/>
      <c r="Z244" s="51"/>
      <c r="AA244" s="51"/>
    </row>
    <row r="245" spans="2:27" ht="25.5" x14ac:dyDescent="0.2">
      <c r="B245" s="54" t="s">
        <v>3191</v>
      </c>
      <c r="C245" s="24" t="s">
        <v>3190</v>
      </c>
      <c r="D245" s="53"/>
      <c r="E245" s="51"/>
      <c r="F245" s="51"/>
      <c r="G245" s="51"/>
      <c r="H245" s="51"/>
      <c r="I245" s="51"/>
      <c r="J245" s="51"/>
      <c r="K245" s="51"/>
      <c r="L245" s="51"/>
      <c r="M245" s="52">
        <f>SCDBPTASN1!M26+SCDBPTASN1!M160+SCDBPTASN1!M185+SCDBPTASN1!M210+SCDBPTASN1!M235</f>
        <v>0</v>
      </c>
      <c r="N245" s="52">
        <f>SCDBPTASN1!N26+SCDBPTASN1!N160+SCDBPTASN1!N185+SCDBPTASN1!N210+SCDBPTASN1!N235</f>
        <v>6205918.9800000004</v>
      </c>
      <c r="O245" s="52">
        <f>SCDBPTASN1!O26+SCDBPTASN1!O160+SCDBPTASN1!O185+SCDBPTASN1!O210+SCDBPTASN1!O235</f>
        <v>0</v>
      </c>
      <c r="P245" s="52">
        <f>SCDBPTASN1!P26+SCDBPTASN1!P160+SCDBPTASN1!P185+SCDBPTASN1!P210+SCDBPTASN1!P235</f>
        <v>55746383.539999999</v>
      </c>
      <c r="Q245" s="51"/>
      <c r="R245" s="52">
        <f>SCDBPTASN1!R26+SCDBPTASN1!R160+SCDBPTASN1!R185+SCDBPTASN1!R210+SCDBPTASN1!R235</f>
        <v>55746383.539999999</v>
      </c>
      <c r="S245" s="52">
        <f>SCDBPTASN1!S26+SCDBPTASN1!S160+SCDBPTASN1!S185+SCDBPTASN1!S210+SCDBPTASN1!S235</f>
        <v>11009860.220000001</v>
      </c>
      <c r="T245" s="52">
        <f>SCDBPTASN1!T26+SCDBPTASN1!T160+SCDBPTASN1!T185+SCDBPTASN1!T210+SCDBPTASN1!T235</f>
        <v>0</v>
      </c>
      <c r="U245" s="52">
        <f>SCDBPTASN1!U26+SCDBPTASN1!U160+SCDBPTASN1!U185+SCDBPTASN1!U210+SCDBPTASN1!U235</f>
        <v>0</v>
      </c>
      <c r="V245" s="52">
        <f>SCDBPTASN1!V26+SCDBPTASN1!V160+SCDBPTASN1!V185+SCDBPTASN1!V210+SCDBPTASN1!V235</f>
        <v>0</v>
      </c>
      <c r="W245" s="52">
        <f>SCDBPTASN1!W26+SCDBPTASN1!W160+SCDBPTASN1!W185+SCDBPTASN1!W210+SCDBPTASN1!W235</f>
        <v>8851865.9663389996</v>
      </c>
      <c r="X245" s="51"/>
      <c r="Y245" s="51"/>
      <c r="Z245" s="51"/>
      <c r="AA245" s="51"/>
    </row>
    <row r="246" spans="2:27" ht="25.5" x14ac:dyDescent="0.2">
      <c r="B246" s="54" t="s">
        <v>3189</v>
      </c>
      <c r="C246" s="24" t="s">
        <v>3188</v>
      </c>
      <c r="D246" s="53"/>
      <c r="E246" s="51"/>
      <c r="F246" s="51"/>
      <c r="G246" s="51"/>
      <c r="H246" s="51"/>
      <c r="I246" s="51"/>
      <c r="J246" s="51"/>
      <c r="K246" s="51"/>
      <c r="L246" s="51"/>
      <c r="M246" s="52">
        <f>SCDBPTASN1!M30+SCDBPTASN1!M164+SCDBPTASN1!M189+SCDBPTASN1!M214+SCDBPTASN1!M239</f>
        <v>0</v>
      </c>
      <c r="N246" s="52">
        <f>SCDBPTASN1!N30+SCDBPTASN1!N164+SCDBPTASN1!N189+SCDBPTASN1!N214+SCDBPTASN1!N239</f>
        <v>0</v>
      </c>
      <c r="O246" s="52">
        <f>SCDBPTASN1!O30+SCDBPTASN1!O164+SCDBPTASN1!O189+SCDBPTASN1!O214+SCDBPTASN1!O239</f>
        <v>0</v>
      </c>
      <c r="P246" s="52">
        <f>SCDBPTASN1!P30+SCDBPTASN1!P164+SCDBPTASN1!P189+SCDBPTASN1!P214+SCDBPTASN1!P239</f>
        <v>0</v>
      </c>
      <c r="Q246" s="51"/>
      <c r="R246" s="52">
        <f>SCDBPTASN1!R30+SCDBPTASN1!R164+SCDBPTASN1!R189+SCDBPTASN1!R214+SCDBPTASN1!R239</f>
        <v>0</v>
      </c>
      <c r="S246" s="52">
        <f>SCDBPTASN1!S30+SCDBPTASN1!S164+SCDBPTASN1!S189+SCDBPTASN1!S214+SCDBPTASN1!S239</f>
        <v>0</v>
      </c>
      <c r="T246" s="52">
        <f>SCDBPTASN1!T30+SCDBPTASN1!T164+SCDBPTASN1!T189+SCDBPTASN1!T214+SCDBPTASN1!T239</f>
        <v>0</v>
      </c>
      <c r="U246" s="52">
        <f>SCDBPTASN1!U30+SCDBPTASN1!U164+SCDBPTASN1!U189+SCDBPTASN1!U214+SCDBPTASN1!U239</f>
        <v>0</v>
      </c>
      <c r="V246" s="52">
        <f>SCDBPTASN1!V30+SCDBPTASN1!V164+SCDBPTASN1!V189+SCDBPTASN1!V214+SCDBPTASN1!V239</f>
        <v>0</v>
      </c>
      <c r="W246" s="52">
        <f>SCDBPTASN1!W30+SCDBPTASN1!W164+SCDBPTASN1!W189+SCDBPTASN1!W214+SCDBPTASN1!W239</f>
        <v>0</v>
      </c>
      <c r="X246" s="51"/>
      <c r="Y246" s="51"/>
      <c r="Z246" s="51"/>
      <c r="AA246" s="51"/>
    </row>
    <row r="247" spans="2:27" x14ac:dyDescent="0.2">
      <c r="B247" s="54" t="s">
        <v>3187</v>
      </c>
      <c r="C247" s="24" t="s">
        <v>3186</v>
      </c>
      <c r="D247" s="53"/>
      <c r="E247" s="51"/>
      <c r="F247" s="51"/>
      <c r="G247" s="51"/>
      <c r="H247" s="51"/>
      <c r="I247" s="51"/>
      <c r="J247" s="51"/>
      <c r="K247" s="51"/>
      <c r="L247" s="51"/>
      <c r="M247" s="52">
        <f>SCDBPTASN1!M241+SCDBPTASN1!M242+SCDBPTASN1!M243+SCDBPTASN1!M244+SCDBPTASN1!M245+SCDBPTASN1!M246</f>
        <v>102268633.24999999</v>
      </c>
      <c r="N247" s="52">
        <f>SCDBPTASN1!N241+SCDBPTASN1!N242+SCDBPTASN1!N243+SCDBPTASN1!N244+SCDBPTASN1!N245+SCDBPTASN1!N246</f>
        <v>43732742.019999996</v>
      </c>
      <c r="O247" s="52">
        <f>SCDBPTASN1!O241+SCDBPTASN1!O242+SCDBPTASN1!O243+SCDBPTASN1!O244+SCDBPTASN1!O245+SCDBPTASN1!O246</f>
        <v>0</v>
      </c>
      <c r="P247" s="52">
        <f>SCDBPTASN1!P241+SCDBPTASN1!P242+SCDBPTASN1!P243+SCDBPTASN1!P244+SCDBPTASN1!P245+SCDBPTASN1!P246</f>
        <v>95839399.510000005</v>
      </c>
      <c r="Q247" s="51"/>
      <c r="R247" s="52">
        <f>SCDBPTASN1!R241+SCDBPTASN1!R242+SCDBPTASN1!R243+SCDBPTASN1!R244+SCDBPTASN1!R245+SCDBPTASN1!R246</f>
        <v>95839399.510000005</v>
      </c>
      <c r="S247" s="52">
        <f>SCDBPTASN1!S241+SCDBPTASN1!S242+SCDBPTASN1!S243+SCDBPTASN1!S244+SCDBPTASN1!S245+SCDBPTASN1!S246</f>
        <v>-100704883.90000001</v>
      </c>
      <c r="T247" s="52">
        <f>SCDBPTASN1!T241+SCDBPTASN1!T242+SCDBPTASN1!T243+SCDBPTASN1!T244+SCDBPTASN1!T245+SCDBPTASN1!T246</f>
        <v>0</v>
      </c>
      <c r="U247" s="52">
        <f>SCDBPTASN1!U241+SCDBPTASN1!U242+SCDBPTASN1!U243+SCDBPTASN1!U244+SCDBPTASN1!U245+SCDBPTASN1!U246</f>
        <v>0</v>
      </c>
      <c r="V247" s="52">
        <f>SCDBPTASN1!V241+SCDBPTASN1!V242+SCDBPTASN1!V243+SCDBPTASN1!V244+SCDBPTASN1!V245+SCDBPTASN1!V246</f>
        <v>0</v>
      </c>
      <c r="W247" s="52">
        <f>SCDBPTASN1!W241+SCDBPTASN1!W242+SCDBPTASN1!W243+SCDBPTASN1!W244+SCDBPTASN1!W245+SCDBPTASN1!W246</f>
        <v>8851865.9663389996</v>
      </c>
      <c r="X247" s="51"/>
      <c r="Y247" s="51"/>
      <c r="Z247" s="51"/>
      <c r="AA247" s="51"/>
    </row>
    <row r="248" spans="2:27" x14ac:dyDescent="0.2">
      <c r="B248" s="11" t="s">
        <v>24</v>
      </c>
      <c r="C248" s="12" t="s">
        <v>24</v>
      </c>
      <c r="D248" s="13" t="s">
        <v>24</v>
      </c>
      <c r="E248" s="12" t="s">
        <v>24</v>
      </c>
      <c r="F248" s="12" t="s">
        <v>24</v>
      </c>
      <c r="G248" s="12" t="s">
        <v>24</v>
      </c>
      <c r="H248" s="12" t="s">
        <v>24</v>
      </c>
      <c r="I248" s="12" t="s">
        <v>24</v>
      </c>
      <c r="J248" s="12" t="s">
        <v>24</v>
      </c>
      <c r="K248" s="12" t="s">
        <v>24</v>
      </c>
      <c r="L248" s="12" t="s">
        <v>24</v>
      </c>
      <c r="M248" s="12" t="s">
        <v>24</v>
      </c>
      <c r="N248" s="12" t="s">
        <v>24</v>
      </c>
      <c r="O248" s="12" t="s">
        <v>24</v>
      </c>
      <c r="P248" s="12" t="s">
        <v>24</v>
      </c>
      <c r="Q248" s="12" t="s">
        <v>24</v>
      </c>
      <c r="R248" s="12" t="s">
        <v>24</v>
      </c>
      <c r="S248" s="12" t="s">
        <v>24</v>
      </c>
      <c r="T248" s="12" t="s">
        <v>24</v>
      </c>
      <c r="U248" s="12" t="s">
        <v>24</v>
      </c>
      <c r="V248" s="12" t="s">
        <v>24</v>
      </c>
      <c r="W248" s="12" t="s">
        <v>24</v>
      </c>
      <c r="X248" s="12" t="s">
        <v>24</v>
      </c>
      <c r="Y248" s="12" t="s">
        <v>24</v>
      </c>
      <c r="Z248" s="12" t="s">
        <v>24</v>
      </c>
      <c r="AA248" s="12" t="s">
        <v>24</v>
      </c>
    </row>
    <row r="249" spans="2:27" x14ac:dyDescent="0.2">
      <c r="B249" s="14" t="s">
        <v>3185</v>
      </c>
      <c r="C249" s="24" t="s">
        <v>26</v>
      </c>
      <c r="D249" s="16" t="s">
        <v>26</v>
      </c>
      <c r="E249" s="20" t="s">
        <v>26</v>
      </c>
      <c r="F249" s="58" t="s">
        <v>26</v>
      </c>
      <c r="G249" s="20" t="s">
        <v>26</v>
      </c>
      <c r="H249" s="19"/>
      <c r="I249" s="19"/>
      <c r="J249" s="57"/>
      <c r="K249" s="21"/>
      <c r="L249" s="20" t="s">
        <v>26</v>
      </c>
      <c r="M249" s="21"/>
      <c r="N249" s="21"/>
      <c r="O249" s="21"/>
      <c r="P249" s="21"/>
      <c r="Q249" s="56" t="s">
        <v>26</v>
      </c>
      <c r="R249" s="21"/>
      <c r="S249" s="21"/>
      <c r="T249" s="21"/>
      <c r="U249" s="21"/>
      <c r="V249" s="21"/>
      <c r="W249" s="21"/>
      <c r="X249" s="20" t="s">
        <v>26</v>
      </c>
      <c r="Y249" s="20" t="s">
        <v>26</v>
      </c>
      <c r="Z249" s="55" t="s">
        <v>26</v>
      </c>
      <c r="AA249" s="20" t="s">
        <v>26</v>
      </c>
    </row>
    <row r="250" spans="2:27" x14ac:dyDescent="0.2">
      <c r="B250" s="11" t="s">
        <v>24</v>
      </c>
      <c r="C250" s="12" t="s">
        <v>24</v>
      </c>
      <c r="D250" s="13" t="s">
        <v>24</v>
      </c>
      <c r="E250" s="12" t="s">
        <v>24</v>
      </c>
      <c r="F250" s="12" t="s">
        <v>24</v>
      </c>
      <c r="G250" s="12" t="s">
        <v>24</v>
      </c>
      <c r="H250" s="12" t="s">
        <v>24</v>
      </c>
      <c r="I250" s="12" t="s">
        <v>24</v>
      </c>
      <c r="J250" s="12" t="s">
        <v>24</v>
      </c>
      <c r="K250" s="12" t="s">
        <v>24</v>
      </c>
      <c r="L250" s="12" t="s">
        <v>24</v>
      </c>
      <c r="M250" s="12" t="s">
        <v>24</v>
      </c>
      <c r="N250" s="12" t="s">
        <v>24</v>
      </c>
      <c r="O250" s="12" t="s">
        <v>24</v>
      </c>
      <c r="P250" s="12" t="s">
        <v>24</v>
      </c>
      <c r="Q250" s="12" t="s">
        <v>24</v>
      </c>
      <c r="R250" s="12" t="s">
        <v>24</v>
      </c>
      <c r="S250" s="12" t="s">
        <v>24</v>
      </c>
      <c r="T250" s="12" t="s">
        <v>24</v>
      </c>
      <c r="U250" s="12" t="s">
        <v>24</v>
      </c>
      <c r="V250" s="12" t="s">
        <v>24</v>
      </c>
      <c r="W250" s="12" t="s">
        <v>24</v>
      </c>
      <c r="X250" s="12" t="s">
        <v>24</v>
      </c>
      <c r="Y250" s="12" t="s">
        <v>24</v>
      </c>
      <c r="Z250" s="12" t="s">
        <v>24</v>
      </c>
      <c r="AA250" s="12" t="s">
        <v>24</v>
      </c>
    </row>
    <row r="251" spans="2:27" ht="38.25" x14ac:dyDescent="0.2">
      <c r="B251" s="54" t="s">
        <v>3184</v>
      </c>
      <c r="C251" s="24" t="s">
        <v>3183</v>
      </c>
      <c r="D251" s="53"/>
      <c r="E251" s="51"/>
      <c r="F251" s="51"/>
      <c r="G251" s="51"/>
      <c r="H251" s="51"/>
      <c r="I251" s="51"/>
      <c r="J251" s="51"/>
      <c r="K251" s="51"/>
      <c r="L251" s="51"/>
      <c r="M251" s="52">
        <f>SUM(SCDBPTASN1!M248:'SCDBPTASN1'!M250)</f>
        <v>0</v>
      </c>
      <c r="N251" s="52">
        <f>SUM(SCDBPTASN1!N248:'SCDBPTASN1'!N250)</f>
        <v>0</v>
      </c>
      <c r="O251" s="52">
        <f>SUM(SCDBPTASN1!O248:'SCDBPTASN1'!O250)</f>
        <v>0</v>
      </c>
      <c r="P251" s="52">
        <f>SUM(SCDBPTASN1!P248:'SCDBPTASN1'!P250)</f>
        <v>0</v>
      </c>
      <c r="Q251" s="51"/>
      <c r="R251" s="52">
        <f>SUM(SCDBPTASN1!R248:'SCDBPTASN1'!R250)</f>
        <v>0</v>
      </c>
      <c r="S251" s="52">
        <f>SUM(SCDBPTASN1!S248:'SCDBPTASN1'!S250)</f>
        <v>0</v>
      </c>
      <c r="T251" s="52">
        <f>SUM(SCDBPTASN1!T248:'SCDBPTASN1'!T250)</f>
        <v>0</v>
      </c>
      <c r="U251" s="52">
        <f>SUM(SCDBPTASN1!U248:'SCDBPTASN1'!U250)</f>
        <v>0</v>
      </c>
      <c r="V251" s="52">
        <f>SUM(SCDBPTASN1!V248:'SCDBPTASN1'!V250)</f>
        <v>0</v>
      </c>
      <c r="W251" s="52">
        <f>SUM(SCDBPTASN1!W248:'SCDBPTASN1'!W250)</f>
        <v>0</v>
      </c>
      <c r="X251" s="51"/>
      <c r="Y251" s="51"/>
      <c r="Z251" s="51"/>
      <c r="AA251" s="51"/>
    </row>
    <row r="252" spans="2:27" x14ac:dyDescent="0.2">
      <c r="B252" s="11" t="s">
        <v>24</v>
      </c>
      <c r="C252" s="12" t="s">
        <v>24</v>
      </c>
      <c r="D252" s="13" t="s">
        <v>24</v>
      </c>
      <c r="E252" s="12" t="s">
        <v>24</v>
      </c>
      <c r="F252" s="12" t="s">
        <v>24</v>
      </c>
      <c r="G252" s="12" t="s">
        <v>24</v>
      </c>
      <c r="H252" s="12" t="s">
        <v>24</v>
      </c>
      <c r="I252" s="12" t="s">
        <v>24</v>
      </c>
      <c r="J252" s="12" t="s">
        <v>24</v>
      </c>
      <c r="K252" s="12" t="s">
        <v>24</v>
      </c>
      <c r="L252" s="12" t="s">
        <v>24</v>
      </c>
      <c r="M252" s="12" t="s">
        <v>24</v>
      </c>
      <c r="N252" s="12" t="s">
        <v>24</v>
      </c>
      <c r="O252" s="12" t="s">
        <v>24</v>
      </c>
      <c r="P252" s="12" t="s">
        <v>24</v>
      </c>
      <c r="Q252" s="12" t="s">
        <v>24</v>
      </c>
      <c r="R252" s="12" t="s">
        <v>24</v>
      </c>
      <c r="S252" s="12" t="s">
        <v>24</v>
      </c>
      <c r="T252" s="12" t="s">
        <v>24</v>
      </c>
      <c r="U252" s="12" t="s">
        <v>24</v>
      </c>
      <c r="V252" s="12" t="s">
        <v>24</v>
      </c>
      <c r="W252" s="12" t="s">
        <v>24</v>
      </c>
      <c r="X252" s="12" t="s">
        <v>24</v>
      </c>
      <c r="Y252" s="12" t="s">
        <v>24</v>
      </c>
      <c r="Z252" s="12" t="s">
        <v>24</v>
      </c>
      <c r="AA252" s="12" t="s">
        <v>24</v>
      </c>
    </row>
    <row r="253" spans="2:27" x14ac:dyDescent="0.2">
      <c r="B253" s="14" t="s">
        <v>3182</v>
      </c>
      <c r="C253" s="24" t="s">
        <v>26</v>
      </c>
      <c r="D253" s="16" t="s">
        <v>26</v>
      </c>
      <c r="E253" s="20" t="s">
        <v>26</v>
      </c>
      <c r="F253" s="58" t="s">
        <v>26</v>
      </c>
      <c r="G253" s="20" t="s">
        <v>26</v>
      </c>
      <c r="H253" s="19"/>
      <c r="I253" s="19"/>
      <c r="J253" s="57"/>
      <c r="K253" s="21"/>
      <c r="L253" s="20" t="s">
        <v>26</v>
      </c>
      <c r="M253" s="21"/>
      <c r="N253" s="21"/>
      <c r="O253" s="21"/>
      <c r="P253" s="21"/>
      <c r="Q253" s="56" t="s">
        <v>26</v>
      </c>
      <c r="R253" s="21"/>
      <c r="S253" s="21"/>
      <c r="T253" s="21"/>
      <c r="U253" s="21"/>
      <c r="V253" s="21"/>
      <c r="W253" s="21"/>
      <c r="X253" s="20" t="s">
        <v>26</v>
      </c>
      <c r="Y253" s="20" t="s">
        <v>26</v>
      </c>
      <c r="Z253" s="55" t="s">
        <v>26</v>
      </c>
      <c r="AA253" s="20" t="s">
        <v>26</v>
      </c>
    </row>
    <row r="254" spans="2:27" x14ac:dyDescent="0.2">
      <c r="B254" s="11" t="s">
        <v>24</v>
      </c>
      <c r="C254" s="12" t="s">
        <v>24</v>
      </c>
      <c r="D254" s="13" t="s">
        <v>24</v>
      </c>
      <c r="E254" s="12" t="s">
        <v>24</v>
      </c>
      <c r="F254" s="12" t="s">
        <v>24</v>
      </c>
      <c r="G254" s="12" t="s">
        <v>24</v>
      </c>
      <c r="H254" s="12" t="s">
        <v>24</v>
      </c>
      <c r="I254" s="12" t="s">
        <v>24</v>
      </c>
      <c r="J254" s="12" t="s">
        <v>24</v>
      </c>
      <c r="K254" s="12" t="s">
        <v>24</v>
      </c>
      <c r="L254" s="12" t="s">
        <v>24</v>
      </c>
      <c r="M254" s="12" t="s">
        <v>24</v>
      </c>
      <c r="N254" s="12" t="s">
        <v>24</v>
      </c>
      <c r="O254" s="12" t="s">
        <v>24</v>
      </c>
      <c r="P254" s="12" t="s">
        <v>24</v>
      </c>
      <c r="Q254" s="12" t="s">
        <v>24</v>
      </c>
      <c r="R254" s="12" t="s">
        <v>24</v>
      </c>
      <c r="S254" s="12" t="s">
        <v>24</v>
      </c>
      <c r="T254" s="12" t="s">
        <v>24</v>
      </c>
      <c r="U254" s="12" t="s">
        <v>24</v>
      </c>
      <c r="V254" s="12" t="s">
        <v>24</v>
      </c>
      <c r="W254" s="12" t="s">
        <v>24</v>
      </c>
      <c r="X254" s="12" t="s">
        <v>24</v>
      </c>
      <c r="Y254" s="12" t="s">
        <v>24</v>
      </c>
      <c r="Z254" s="12" t="s">
        <v>24</v>
      </c>
      <c r="AA254" s="12" t="s">
        <v>24</v>
      </c>
    </row>
    <row r="255" spans="2:27" ht="38.25" x14ac:dyDescent="0.2">
      <c r="B255" s="54" t="s">
        <v>3181</v>
      </c>
      <c r="C255" s="24" t="s">
        <v>3180</v>
      </c>
      <c r="D255" s="53"/>
      <c r="E255" s="51"/>
      <c r="F255" s="51"/>
      <c r="G255" s="51"/>
      <c r="H255" s="59"/>
      <c r="I255" s="59"/>
      <c r="J255" s="51"/>
      <c r="K255" s="51"/>
      <c r="L255" s="51"/>
      <c r="M255" s="52">
        <f>SUM(SCDBPTASN1!M252:'SCDBPTASN1'!M254)</f>
        <v>0</v>
      </c>
      <c r="N255" s="52">
        <f>SUM(SCDBPTASN1!N252:'SCDBPTASN1'!N254)</f>
        <v>0</v>
      </c>
      <c r="O255" s="52">
        <f>SUM(SCDBPTASN1!O252:'SCDBPTASN1'!O254)</f>
        <v>0</v>
      </c>
      <c r="P255" s="52">
        <f>SUM(SCDBPTASN1!P252:'SCDBPTASN1'!P254)</f>
        <v>0</v>
      </c>
      <c r="Q255" s="51"/>
      <c r="R255" s="52">
        <f>SUM(SCDBPTASN1!R252:'SCDBPTASN1'!R254)</f>
        <v>0</v>
      </c>
      <c r="S255" s="52">
        <f>SUM(SCDBPTASN1!S252:'SCDBPTASN1'!S254)</f>
        <v>0</v>
      </c>
      <c r="T255" s="52">
        <f>SUM(SCDBPTASN1!T252:'SCDBPTASN1'!T254)</f>
        <v>0</v>
      </c>
      <c r="U255" s="52">
        <f>SUM(SCDBPTASN1!U252:'SCDBPTASN1'!U254)</f>
        <v>0</v>
      </c>
      <c r="V255" s="52">
        <f>SUM(SCDBPTASN1!V252:'SCDBPTASN1'!V254)</f>
        <v>0</v>
      </c>
      <c r="W255" s="52">
        <f>SUM(SCDBPTASN1!W252:'SCDBPTASN1'!W254)</f>
        <v>0</v>
      </c>
      <c r="X255" s="51"/>
      <c r="Y255" s="51"/>
      <c r="Z255" s="51"/>
      <c r="AA255" s="51"/>
    </row>
    <row r="256" spans="2:27" x14ac:dyDescent="0.2">
      <c r="B256" s="11" t="s">
        <v>24</v>
      </c>
      <c r="C256" s="12" t="s">
        <v>24</v>
      </c>
      <c r="D256" s="13" t="s">
        <v>24</v>
      </c>
      <c r="E256" s="12" t="s">
        <v>24</v>
      </c>
      <c r="F256" s="12" t="s">
        <v>24</v>
      </c>
      <c r="G256" s="12" t="s">
        <v>24</v>
      </c>
      <c r="H256" s="29" t="s">
        <v>24</v>
      </c>
      <c r="I256" s="29" t="s">
        <v>24</v>
      </c>
      <c r="J256" s="12" t="s">
        <v>24</v>
      </c>
      <c r="K256" s="12" t="s">
        <v>24</v>
      </c>
      <c r="L256" s="12" t="s">
        <v>24</v>
      </c>
      <c r="M256" s="12" t="s">
        <v>24</v>
      </c>
      <c r="N256" s="12" t="s">
        <v>24</v>
      </c>
      <c r="O256" s="12" t="s">
        <v>24</v>
      </c>
      <c r="P256" s="12" t="s">
        <v>24</v>
      </c>
      <c r="Q256" s="12" t="s">
        <v>24</v>
      </c>
      <c r="R256" s="12" t="s">
        <v>24</v>
      </c>
      <c r="S256" s="12" t="s">
        <v>24</v>
      </c>
      <c r="T256" s="12" t="s">
        <v>24</v>
      </c>
      <c r="U256" s="12" t="s">
        <v>24</v>
      </c>
      <c r="V256" s="12" t="s">
        <v>24</v>
      </c>
      <c r="W256" s="12" t="s">
        <v>24</v>
      </c>
      <c r="X256" s="12" t="s">
        <v>24</v>
      </c>
      <c r="Y256" s="12" t="s">
        <v>24</v>
      </c>
      <c r="Z256" s="12" t="s">
        <v>24</v>
      </c>
      <c r="AA256" s="12" t="s">
        <v>24</v>
      </c>
    </row>
    <row r="257" spans="2:27" x14ac:dyDescent="0.2">
      <c r="B257" s="14" t="s">
        <v>3179</v>
      </c>
      <c r="C257" s="24" t="s">
        <v>26</v>
      </c>
      <c r="D257" s="16" t="s">
        <v>26</v>
      </c>
      <c r="E257" s="20" t="s">
        <v>26</v>
      </c>
      <c r="F257" s="58" t="s">
        <v>26</v>
      </c>
      <c r="G257" s="20" t="s">
        <v>26</v>
      </c>
      <c r="H257" s="31"/>
      <c r="I257" s="31"/>
      <c r="J257" s="57"/>
      <c r="K257" s="21"/>
      <c r="L257" s="20" t="s">
        <v>26</v>
      </c>
      <c r="M257" s="21"/>
      <c r="N257" s="21"/>
      <c r="O257" s="21"/>
      <c r="P257" s="21"/>
      <c r="Q257" s="56" t="s">
        <v>26</v>
      </c>
      <c r="R257" s="21"/>
      <c r="S257" s="21"/>
      <c r="T257" s="21"/>
      <c r="U257" s="21"/>
      <c r="V257" s="21"/>
      <c r="W257" s="21"/>
      <c r="X257" s="20" t="s">
        <v>26</v>
      </c>
      <c r="Y257" s="20" t="s">
        <v>26</v>
      </c>
      <c r="Z257" s="55" t="s">
        <v>26</v>
      </c>
      <c r="AA257" s="20" t="s">
        <v>26</v>
      </c>
    </row>
    <row r="258" spans="2:27" x14ac:dyDescent="0.2">
      <c r="B258" s="11" t="s">
        <v>24</v>
      </c>
      <c r="C258" s="12" t="s">
        <v>24</v>
      </c>
      <c r="D258" s="13" t="s">
        <v>24</v>
      </c>
      <c r="E258" s="12" t="s">
        <v>24</v>
      </c>
      <c r="F258" s="12" t="s">
        <v>24</v>
      </c>
      <c r="G258" s="12" t="s">
        <v>24</v>
      </c>
      <c r="H258" s="29" t="s">
        <v>24</v>
      </c>
      <c r="I258" s="29" t="s">
        <v>24</v>
      </c>
      <c r="J258" s="12" t="s">
        <v>24</v>
      </c>
      <c r="K258" s="12" t="s">
        <v>24</v>
      </c>
      <c r="L258" s="12" t="s">
        <v>24</v>
      </c>
      <c r="M258" s="12" t="s">
        <v>24</v>
      </c>
      <c r="N258" s="12" t="s">
        <v>24</v>
      </c>
      <c r="O258" s="12" t="s">
        <v>24</v>
      </c>
      <c r="P258" s="12" t="s">
        <v>24</v>
      </c>
      <c r="Q258" s="12" t="s">
        <v>24</v>
      </c>
      <c r="R258" s="12" t="s">
        <v>24</v>
      </c>
      <c r="S258" s="12" t="s">
        <v>24</v>
      </c>
      <c r="T258" s="12" t="s">
        <v>24</v>
      </c>
      <c r="U258" s="12" t="s">
        <v>24</v>
      </c>
      <c r="V258" s="12" t="s">
        <v>24</v>
      </c>
      <c r="W258" s="12" t="s">
        <v>24</v>
      </c>
      <c r="X258" s="12" t="s">
        <v>24</v>
      </c>
      <c r="Y258" s="12" t="s">
        <v>24</v>
      </c>
      <c r="Z258" s="12" t="s">
        <v>24</v>
      </c>
      <c r="AA258" s="12" t="s">
        <v>24</v>
      </c>
    </row>
    <row r="259" spans="2:27" ht="25.5" x14ac:dyDescent="0.2">
      <c r="B259" s="54" t="s">
        <v>3178</v>
      </c>
      <c r="C259" s="24" t="s">
        <v>3177</v>
      </c>
      <c r="D259" s="53"/>
      <c r="E259" s="51"/>
      <c r="F259" s="51"/>
      <c r="G259" s="51"/>
      <c r="H259" s="59"/>
      <c r="I259" s="59"/>
      <c r="J259" s="51"/>
      <c r="K259" s="51"/>
      <c r="L259" s="51"/>
      <c r="M259" s="52">
        <f>SUM(SCDBPTASN1!M256:'SCDBPTASN1'!M258)</f>
        <v>0</v>
      </c>
      <c r="N259" s="52">
        <f>SUM(SCDBPTASN1!N256:'SCDBPTASN1'!N258)</f>
        <v>0</v>
      </c>
      <c r="O259" s="52">
        <f>SUM(SCDBPTASN1!O256:'SCDBPTASN1'!O258)</f>
        <v>0</v>
      </c>
      <c r="P259" s="52">
        <f>SUM(SCDBPTASN1!P256:'SCDBPTASN1'!P258)</f>
        <v>0</v>
      </c>
      <c r="Q259" s="51"/>
      <c r="R259" s="52">
        <f>SUM(SCDBPTASN1!R256:'SCDBPTASN1'!R258)</f>
        <v>0</v>
      </c>
      <c r="S259" s="52">
        <f>SUM(SCDBPTASN1!S256:'SCDBPTASN1'!S258)</f>
        <v>0</v>
      </c>
      <c r="T259" s="52">
        <f>SUM(SCDBPTASN1!T256:'SCDBPTASN1'!T258)</f>
        <v>0</v>
      </c>
      <c r="U259" s="52">
        <f>SUM(SCDBPTASN1!U256:'SCDBPTASN1'!U258)</f>
        <v>0</v>
      </c>
      <c r="V259" s="52">
        <f>SUM(SCDBPTASN1!V256:'SCDBPTASN1'!V258)</f>
        <v>0</v>
      </c>
      <c r="W259" s="52">
        <f>SUM(SCDBPTASN1!W256:'SCDBPTASN1'!W258)</f>
        <v>0</v>
      </c>
      <c r="X259" s="51"/>
      <c r="Y259" s="51"/>
      <c r="Z259" s="51"/>
      <c r="AA259" s="51"/>
    </row>
    <row r="260" spans="2:27" x14ac:dyDescent="0.2">
      <c r="B260" s="11" t="s">
        <v>24</v>
      </c>
      <c r="C260" s="12" t="s">
        <v>24</v>
      </c>
      <c r="D260" s="13" t="s">
        <v>24</v>
      </c>
      <c r="E260" s="12" t="s">
        <v>24</v>
      </c>
      <c r="F260" s="12" t="s">
        <v>24</v>
      </c>
      <c r="G260" s="12" t="s">
        <v>24</v>
      </c>
      <c r="H260" s="29" t="s">
        <v>24</v>
      </c>
      <c r="I260" s="29" t="s">
        <v>24</v>
      </c>
      <c r="J260" s="12" t="s">
        <v>24</v>
      </c>
      <c r="K260" s="12" t="s">
        <v>24</v>
      </c>
      <c r="L260" s="12" t="s">
        <v>24</v>
      </c>
      <c r="M260" s="12" t="s">
        <v>24</v>
      </c>
      <c r="N260" s="12" t="s">
        <v>24</v>
      </c>
      <c r="O260" s="12" t="s">
        <v>24</v>
      </c>
      <c r="P260" s="12" t="s">
        <v>24</v>
      </c>
      <c r="Q260" s="12" t="s">
        <v>24</v>
      </c>
      <c r="R260" s="12" t="s">
        <v>24</v>
      </c>
      <c r="S260" s="12" t="s">
        <v>24</v>
      </c>
      <c r="T260" s="12" t="s">
        <v>24</v>
      </c>
      <c r="U260" s="12" t="s">
        <v>24</v>
      </c>
      <c r="V260" s="12" t="s">
        <v>24</v>
      </c>
      <c r="W260" s="12" t="s">
        <v>24</v>
      </c>
      <c r="X260" s="12" t="s">
        <v>24</v>
      </c>
      <c r="Y260" s="12" t="s">
        <v>24</v>
      </c>
      <c r="Z260" s="12" t="s">
        <v>24</v>
      </c>
      <c r="AA260" s="12" t="s">
        <v>24</v>
      </c>
    </row>
    <row r="261" spans="2:27" x14ac:dyDescent="0.2">
      <c r="B261" s="14" t="s">
        <v>3176</v>
      </c>
      <c r="C261" s="24" t="s">
        <v>26</v>
      </c>
      <c r="D261" s="16" t="s">
        <v>26</v>
      </c>
      <c r="E261" s="20" t="s">
        <v>26</v>
      </c>
      <c r="F261" s="58" t="s">
        <v>26</v>
      </c>
      <c r="G261" s="20" t="s">
        <v>26</v>
      </c>
      <c r="H261" s="31"/>
      <c r="I261" s="31"/>
      <c r="J261" s="57"/>
      <c r="K261" s="21"/>
      <c r="L261" s="20" t="s">
        <v>26</v>
      </c>
      <c r="M261" s="21"/>
      <c r="N261" s="21"/>
      <c r="O261" s="21"/>
      <c r="P261" s="21"/>
      <c r="Q261" s="56" t="s">
        <v>26</v>
      </c>
      <c r="R261" s="21"/>
      <c r="S261" s="21"/>
      <c r="T261" s="21"/>
      <c r="U261" s="21"/>
      <c r="V261" s="21"/>
      <c r="W261" s="21"/>
      <c r="X261" s="20" t="s">
        <v>26</v>
      </c>
      <c r="Y261" s="20" t="s">
        <v>26</v>
      </c>
      <c r="Z261" s="55" t="s">
        <v>26</v>
      </c>
      <c r="AA261" s="20" t="s">
        <v>26</v>
      </c>
    </row>
    <row r="262" spans="2:27" x14ac:dyDescent="0.2">
      <c r="B262" s="11" t="s">
        <v>24</v>
      </c>
      <c r="C262" s="12" t="s">
        <v>24</v>
      </c>
      <c r="D262" s="13" t="s">
        <v>24</v>
      </c>
      <c r="E262" s="12" t="s">
        <v>24</v>
      </c>
      <c r="F262" s="12" t="s">
        <v>24</v>
      </c>
      <c r="G262" s="12" t="s">
        <v>24</v>
      </c>
      <c r="H262" s="29" t="s">
        <v>24</v>
      </c>
      <c r="I262" s="29" t="s">
        <v>24</v>
      </c>
      <c r="J262" s="12" t="s">
        <v>24</v>
      </c>
      <c r="K262" s="12" t="s">
        <v>24</v>
      </c>
      <c r="L262" s="12" t="s">
        <v>24</v>
      </c>
      <c r="M262" s="12" t="s">
        <v>24</v>
      </c>
      <c r="N262" s="12" t="s">
        <v>24</v>
      </c>
      <c r="O262" s="12" t="s">
        <v>24</v>
      </c>
      <c r="P262" s="12" t="s">
        <v>24</v>
      </c>
      <c r="Q262" s="12" t="s">
        <v>24</v>
      </c>
      <c r="R262" s="12" t="s">
        <v>24</v>
      </c>
      <c r="S262" s="12" t="s">
        <v>24</v>
      </c>
      <c r="T262" s="12" t="s">
        <v>24</v>
      </c>
      <c r="U262" s="12" t="s">
        <v>24</v>
      </c>
      <c r="V262" s="12" t="s">
        <v>24</v>
      </c>
      <c r="W262" s="12" t="s">
        <v>24</v>
      </c>
      <c r="X262" s="12" t="s">
        <v>24</v>
      </c>
      <c r="Y262" s="12" t="s">
        <v>24</v>
      </c>
      <c r="Z262" s="12" t="s">
        <v>24</v>
      </c>
      <c r="AA262" s="12" t="s">
        <v>24</v>
      </c>
    </row>
    <row r="263" spans="2:27" ht="25.5" x14ac:dyDescent="0.2">
      <c r="B263" s="54" t="s">
        <v>3175</v>
      </c>
      <c r="C263" s="24" t="s">
        <v>3174</v>
      </c>
      <c r="D263" s="53"/>
      <c r="E263" s="51"/>
      <c r="F263" s="51"/>
      <c r="G263" s="51"/>
      <c r="H263" s="59"/>
      <c r="I263" s="59"/>
      <c r="J263" s="51"/>
      <c r="K263" s="51"/>
      <c r="L263" s="51"/>
      <c r="M263" s="52">
        <f>SUM(SCDBPTASN1!M260:'SCDBPTASN1'!M262)</f>
        <v>0</v>
      </c>
      <c r="N263" s="52">
        <f>SUM(SCDBPTASN1!N260:'SCDBPTASN1'!N262)</f>
        <v>0</v>
      </c>
      <c r="O263" s="52">
        <f>SUM(SCDBPTASN1!O260:'SCDBPTASN1'!O262)</f>
        <v>0</v>
      </c>
      <c r="P263" s="52">
        <f>SUM(SCDBPTASN1!P260:'SCDBPTASN1'!P262)</f>
        <v>0</v>
      </c>
      <c r="Q263" s="51"/>
      <c r="R263" s="52">
        <f>SUM(SCDBPTASN1!R260:'SCDBPTASN1'!R262)</f>
        <v>0</v>
      </c>
      <c r="S263" s="52">
        <f>SUM(SCDBPTASN1!S260:'SCDBPTASN1'!S262)</f>
        <v>0</v>
      </c>
      <c r="T263" s="52">
        <f>SUM(SCDBPTASN1!T260:'SCDBPTASN1'!T262)</f>
        <v>0</v>
      </c>
      <c r="U263" s="52">
        <f>SUM(SCDBPTASN1!U260:'SCDBPTASN1'!U262)</f>
        <v>0</v>
      </c>
      <c r="V263" s="52">
        <f>SUM(SCDBPTASN1!V260:'SCDBPTASN1'!V262)</f>
        <v>0</v>
      </c>
      <c r="W263" s="52">
        <f>SUM(SCDBPTASN1!W260:'SCDBPTASN1'!W262)</f>
        <v>0</v>
      </c>
      <c r="X263" s="51"/>
      <c r="Y263" s="51"/>
      <c r="Z263" s="51"/>
      <c r="AA263" s="51"/>
    </row>
    <row r="264" spans="2:27" x14ac:dyDescent="0.2">
      <c r="B264" s="11" t="s">
        <v>24</v>
      </c>
      <c r="C264" s="12" t="s">
        <v>24</v>
      </c>
      <c r="D264" s="13" t="s">
        <v>24</v>
      </c>
      <c r="E264" s="12" t="s">
        <v>24</v>
      </c>
      <c r="F264" s="12" t="s">
        <v>24</v>
      </c>
      <c r="G264" s="12" t="s">
        <v>24</v>
      </c>
      <c r="H264" s="29" t="s">
        <v>24</v>
      </c>
      <c r="I264" s="29" t="s">
        <v>24</v>
      </c>
      <c r="J264" s="12" t="s">
        <v>24</v>
      </c>
      <c r="K264" s="12" t="s">
        <v>24</v>
      </c>
      <c r="L264" s="12" t="s">
        <v>24</v>
      </c>
      <c r="M264" s="12" t="s">
        <v>24</v>
      </c>
      <c r="N264" s="12" t="s">
        <v>24</v>
      </c>
      <c r="O264" s="12" t="s">
        <v>24</v>
      </c>
      <c r="P264" s="12" t="s">
        <v>24</v>
      </c>
      <c r="Q264" s="12" t="s">
        <v>24</v>
      </c>
      <c r="R264" s="12" t="s">
        <v>24</v>
      </c>
      <c r="S264" s="12" t="s">
        <v>24</v>
      </c>
      <c r="T264" s="12" t="s">
        <v>24</v>
      </c>
      <c r="U264" s="12" t="s">
        <v>24</v>
      </c>
      <c r="V264" s="12" t="s">
        <v>24</v>
      </c>
      <c r="W264" s="12" t="s">
        <v>24</v>
      </c>
      <c r="X264" s="12" t="s">
        <v>24</v>
      </c>
      <c r="Y264" s="12" t="s">
        <v>24</v>
      </c>
      <c r="Z264" s="12" t="s">
        <v>24</v>
      </c>
      <c r="AA264" s="12" t="s">
        <v>24</v>
      </c>
    </row>
    <row r="265" spans="2:27" x14ac:dyDescent="0.2">
      <c r="B265" s="14" t="s">
        <v>3173</v>
      </c>
      <c r="C265" s="24" t="s">
        <v>26</v>
      </c>
      <c r="D265" s="16" t="s">
        <v>26</v>
      </c>
      <c r="E265" s="20" t="s">
        <v>26</v>
      </c>
      <c r="F265" s="58" t="s">
        <v>26</v>
      </c>
      <c r="G265" s="20" t="s">
        <v>26</v>
      </c>
      <c r="H265" s="31"/>
      <c r="I265" s="31"/>
      <c r="J265" s="57"/>
      <c r="K265" s="21"/>
      <c r="L265" s="20" t="s">
        <v>26</v>
      </c>
      <c r="M265" s="21"/>
      <c r="N265" s="21"/>
      <c r="O265" s="21"/>
      <c r="P265" s="21"/>
      <c r="Q265" s="56" t="s">
        <v>26</v>
      </c>
      <c r="R265" s="21"/>
      <c r="S265" s="21"/>
      <c r="T265" s="21"/>
      <c r="U265" s="21"/>
      <c r="V265" s="21"/>
      <c r="W265" s="21"/>
      <c r="X265" s="20" t="s">
        <v>26</v>
      </c>
      <c r="Y265" s="20" t="s">
        <v>26</v>
      </c>
      <c r="Z265" s="55" t="s">
        <v>26</v>
      </c>
      <c r="AA265" s="20" t="s">
        <v>26</v>
      </c>
    </row>
    <row r="266" spans="2:27" x14ac:dyDescent="0.2">
      <c r="B266" s="11" t="s">
        <v>24</v>
      </c>
      <c r="C266" s="12" t="s">
        <v>24</v>
      </c>
      <c r="D266" s="13" t="s">
        <v>24</v>
      </c>
      <c r="E266" s="12" t="s">
        <v>24</v>
      </c>
      <c r="F266" s="12" t="s">
        <v>24</v>
      </c>
      <c r="G266" s="12" t="s">
        <v>24</v>
      </c>
      <c r="H266" s="29" t="s">
        <v>24</v>
      </c>
      <c r="I266" s="29" t="s">
        <v>24</v>
      </c>
      <c r="J266" s="12" t="s">
        <v>24</v>
      </c>
      <c r="K266" s="12" t="s">
        <v>24</v>
      </c>
      <c r="L266" s="12" t="s">
        <v>24</v>
      </c>
      <c r="M266" s="12" t="s">
        <v>24</v>
      </c>
      <c r="N266" s="12" t="s">
        <v>24</v>
      </c>
      <c r="O266" s="12" t="s">
        <v>24</v>
      </c>
      <c r="P266" s="12" t="s">
        <v>24</v>
      </c>
      <c r="Q266" s="12" t="s">
        <v>24</v>
      </c>
      <c r="R266" s="12" t="s">
        <v>24</v>
      </c>
      <c r="S266" s="12" t="s">
        <v>24</v>
      </c>
      <c r="T266" s="12" t="s">
        <v>24</v>
      </c>
      <c r="U266" s="12" t="s">
        <v>24</v>
      </c>
      <c r="V266" s="12" t="s">
        <v>24</v>
      </c>
      <c r="W266" s="12" t="s">
        <v>24</v>
      </c>
      <c r="X266" s="12" t="s">
        <v>24</v>
      </c>
      <c r="Y266" s="12" t="s">
        <v>24</v>
      </c>
      <c r="Z266" s="12" t="s">
        <v>24</v>
      </c>
      <c r="AA266" s="12" t="s">
        <v>24</v>
      </c>
    </row>
    <row r="267" spans="2:27" ht="25.5" x14ac:dyDescent="0.2">
      <c r="B267" s="54" t="s">
        <v>3172</v>
      </c>
      <c r="C267" s="24" t="s">
        <v>3171</v>
      </c>
      <c r="D267" s="53"/>
      <c r="E267" s="51"/>
      <c r="F267" s="51"/>
      <c r="G267" s="51"/>
      <c r="H267" s="59"/>
      <c r="I267" s="59"/>
      <c r="J267" s="51"/>
      <c r="K267" s="51"/>
      <c r="L267" s="51"/>
      <c r="M267" s="52">
        <f>SUM(SCDBPTASN1!M264:'SCDBPTASN1'!M266)</f>
        <v>0</v>
      </c>
      <c r="N267" s="52">
        <f>SUM(SCDBPTASN1!N264:'SCDBPTASN1'!N266)</f>
        <v>0</v>
      </c>
      <c r="O267" s="52">
        <f>SUM(SCDBPTASN1!O264:'SCDBPTASN1'!O266)</f>
        <v>0</v>
      </c>
      <c r="P267" s="52">
        <f>SUM(SCDBPTASN1!P264:'SCDBPTASN1'!P266)</f>
        <v>0</v>
      </c>
      <c r="Q267" s="51"/>
      <c r="R267" s="52">
        <f>SUM(SCDBPTASN1!R264:'SCDBPTASN1'!R266)</f>
        <v>0</v>
      </c>
      <c r="S267" s="52">
        <f>SUM(SCDBPTASN1!S264:'SCDBPTASN1'!S266)</f>
        <v>0</v>
      </c>
      <c r="T267" s="52">
        <f>SUM(SCDBPTASN1!T264:'SCDBPTASN1'!T266)</f>
        <v>0</v>
      </c>
      <c r="U267" s="52">
        <f>SUM(SCDBPTASN1!U264:'SCDBPTASN1'!U266)</f>
        <v>0</v>
      </c>
      <c r="V267" s="52">
        <f>SUM(SCDBPTASN1!V264:'SCDBPTASN1'!V266)</f>
        <v>0</v>
      </c>
      <c r="W267" s="52">
        <f>SUM(SCDBPTASN1!W264:'SCDBPTASN1'!W266)</f>
        <v>0</v>
      </c>
      <c r="X267" s="51"/>
      <c r="Y267" s="51"/>
      <c r="Z267" s="51"/>
      <c r="AA267" s="51"/>
    </row>
    <row r="268" spans="2:27" x14ac:dyDescent="0.2">
      <c r="B268" s="11" t="s">
        <v>24</v>
      </c>
      <c r="C268" s="12" t="s">
        <v>24</v>
      </c>
      <c r="D268" s="13" t="s">
        <v>24</v>
      </c>
      <c r="E268" s="12" t="s">
        <v>24</v>
      </c>
      <c r="F268" s="12" t="s">
        <v>24</v>
      </c>
      <c r="G268" s="12" t="s">
        <v>24</v>
      </c>
      <c r="H268" s="29" t="s">
        <v>24</v>
      </c>
      <c r="I268" s="29" t="s">
        <v>24</v>
      </c>
      <c r="J268" s="12" t="s">
        <v>24</v>
      </c>
      <c r="K268" s="12" t="s">
        <v>24</v>
      </c>
      <c r="L268" s="12" t="s">
        <v>24</v>
      </c>
      <c r="M268" s="12" t="s">
        <v>24</v>
      </c>
      <c r="N268" s="12" t="s">
        <v>24</v>
      </c>
      <c r="O268" s="12" t="s">
        <v>24</v>
      </c>
      <c r="P268" s="12" t="s">
        <v>24</v>
      </c>
      <c r="Q268" s="12" t="s">
        <v>24</v>
      </c>
      <c r="R268" s="12" t="s">
        <v>24</v>
      </c>
      <c r="S268" s="12" t="s">
        <v>24</v>
      </c>
      <c r="T268" s="12" t="s">
        <v>24</v>
      </c>
      <c r="U268" s="12" t="s">
        <v>24</v>
      </c>
      <c r="V268" s="12" t="s">
        <v>24</v>
      </c>
      <c r="W268" s="12" t="s">
        <v>24</v>
      </c>
      <c r="X268" s="12" t="s">
        <v>24</v>
      </c>
      <c r="Y268" s="12" t="s">
        <v>24</v>
      </c>
      <c r="Z268" s="12" t="s">
        <v>24</v>
      </c>
      <c r="AA268" s="12" t="s">
        <v>24</v>
      </c>
    </row>
    <row r="269" spans="2:27" x14ac:dyDescent="0.2">
      <c r="B269" s="14" t="s">
        <v>3170</v>
      </c>
      <c r="C269" s="24" t="s">
        <v>26</v>
      </c>
      <c r="D269" s="16" t="s">
        <v>26</v>
      </c>
      <c r="E269" s="20" t="s">
        <v>26</v>
      </c>
      <c r="F269" s="58" t="s">
        <v>26</v>
      </c>
      <c r="G269" s="20" t="s">
        <v>26</v>
      </c>
      <c r="H269" s="31"/>
      <c r="I269" s="31"/>
      <c r="J269" s="57"/>
      <c r="K269" s="21"/>
      <c r="L269" s="20" t="s">
        <v>26</v>
      </c>
      <c r="M269" s="21"/>
      <c r="N269" s="21"/>
      <c r="O269" s="21"/>
      <c r="P269" s="21"/>
      <c r="Q269" s="56" t="s">
        <v>26</v>
      </c>
      <c r="R269" s="21"/>
      <c r="S269" s="21"/>
      <c r="T269" s="21"/>
      <c r="U269" s="21"/>
      <c r="V269" s="21"/>
      <c r="W269" s="21"/>
      <c r="X269" s="20" t="s">
        <v>26</v>
      </c>
      <c r="Y269" s="20" t="s">
        <v>26</v>
      </c>
      <c r="Z269" s="55" t="s">
        <v>26</v>
      </c>
      <c r="AA269" s="20" t="s">
        <v>26</v>
      </c>
    </row>
    <row r="270" spans="2:27" x14ac:dyDescent="0.2">
      <c r="B270" s="11" t="s">
        <v>24</v>
      </c>
      <c r="C270" s="12" t="s">
        <v>24</v>
      </c>
      <c r="D270" s="13" t="s">
        <v>24</v>
      </c>
      <c r="E270" s="12" t="s">
        <v>24</v>
      </c>
      <c r="F270" s="12" t="s">
        <v>24</v>
      </c>
      <c r="G270" s="12" t="s">
        <v>24</v>
      </c>
      <c r="H270" s="29" t="s">
        <v>24</v>
      </c>
      <c r="I270" s="29" t="s">
        <v>24</v>
      </c>
      <c r="J270" s="12" t="s">
        <v>24</v>
      </c>
      <c r="K270" s="12" t="s">
        <v>24</v>
      </c>
      <c r="L270" s="12" t="s">
        <v>24</v>
      </c>
      <c r="M270" s="12" t="s">
        <v>24</v>
      </c>
      <c r="N270" s="12" t="s">
        <v>24</v>
      </c>
      <c r="O270" s="12" t="s">
        <v>24</v>
      </c>
      <c r="P270" s="12" t="s">
        <v>24</v>
      </c>
      <c r="Q270" s="12" t="s">
        <v>24</v>
      </c>
      <c r="R270" s="12" t="s">
        <v>24</v>
      </c>
      <c r="S270" s="12" t="s">
        <v>24</v>
      </c>
      <c r="T270" s="12" t="s">
        <v>24</v>
      </c>
      <c r="U270" s="12" t="s">
        <v>24</v>
      </c>
      <c r="V270" s="12" t="s">
        <v>24</v>
      </c>
      <c r="W270" s="12" t="s">
        <v>24</v>
      </c>
      <c r="X270" s="12" t="s">
        <v>24</v>
      </c>
      <c r="Y270" s="12" t="s">
        <v>24</v>
      </c>
      <c r="Z270" s="12" t="s">
        <v>24</v>
      </c>
      <c r="AA270" s="12" t="s">
        <v>24</v>
      </c>
    </row>
    <row r="271" spans="2:27" ht="25.5" x14ac:dyDescent="0.2">
      <c r="B271" s="54" t="s">
        <v>3169</v>
      </c>
      <c r="C271" s="24" t="s">
        <v>3168</v>
      </c>
      <c r="D271" s="53"/>
      <c r="E271" s="51"/>
      <c r="F271" s="51"/>
      <c r="G271" s="51"/>
      <c r="H271" s="59"/>
      <c r="I271" s="59"/>
      <c r="J271" s="51"/>
      <c r="K271" s="51"/>
      <c r="L271" s="51"/>
      <c r="M271" s="52">
        <f>SUM(SCDBPTASN1!M268:'SCDBPTASN1'!M270)</f>
        <v>0</v>
      </c>
      <c r="N271" s="52">
        <f>SUM(SCDBPTASN1!N268:'SCDBPTASN1'!N270)</f>
        <v>0</v>
      </c>
      <c r="O271" s="52">
        <f>SUM(SCDBPTASN1!O268:'SCDBPTASN1'!O270)</f>
        <v>0</v>
      </c>
      <c r="P271" s="52">
        <f>SUM(SCDBPTASN1!P268:'SCDBPTASN1'!P270)</f>
        <v>0</v>
      </c>
      <c r="Q271" s="51"/>
      <c r="R271" s="52">
        <f>SUM(SCDBPTASN1!R268:'SCDBPTASN1'!R270)</f>
        <v>0</v>
      </c>
      <c r="S271" s="52">
        <f>SUM(SCDBPTASN1!S268:'SCDBPTASN1'!S270)</f>
        <v>0</v>
      </c>
      <c r="T271" s="52">
        <f>SUM(SCDBPTASN1!T268:'SCDBPTASN1'!T270)</f>
        <v>0</v>
      </c>
      <c r="U271" s="52">
        <f>SUM(SCDBPTASN1!U268:'SCDBPTASN1'!U270)</f>
        <v>0</v>
      </c>
      <c r="V271" s="52">
        <f>SUM(SCDBPTASN1!V268:'SCDBPTASN1'!V270)</f>
        <v>0</v>
      </c>
      <c r="W271" s="52">
        <f>SUM(SCDBPTASN1!W268:'SCDBPTASN1'!W270)</f>
        <v>0</v>
      </c>
      <c r="X271" s="51"/>
      <c r="Y271" s="51"/>
      <c r="Z271" s="51"/>
      <c r="AA271" s="51"/>
    </row>
    <row r="272" spans="2:27" ht="25.5" x14ac:dyDescent="0.2">
      <c r="B272" s="54" t="s">
        <v>36</v>
      </c>
      <c r="C272" s="24" t="s">
        <v>3167</v>
      </c>
      <c r="D272" s="53"/>
      <c r="E272" s="51"/>
      <c r="F272" s="51"/>
      <c r="G272" s="51"/>
      <c r="H272" s="59"/>
      <c r="I272" s="59"/>
      <c r="J272" s="51"/>
      <c r="K272" s="51"/>
      <c r="L272" s="51"/>
      <c r="M272" s="52">
        <f>SCDBPTASN1!M251+SCDBPTASN1!M255+SCDBPTASN1!M259+SCDBPTASN1!M263+SCDBPTASN1!M267+SCDBPTASN1!M271</f>
        <v>0</v>
      </c>
      <c r="N272" s="52">
        <f>SCDBPTASN1!N251+SCDBPTASN1!N255+SCDBPTASN1!N259+SCDBPTASN1!N263+SCDBPTASN1!N267+SCDBPTASN1!N271</f>
        <v>0</v>
      </c>
      <c r="O272" s="52">
        <f>SCDBPTASN1!O251+SCDBPTASN1!O255+SCDBPTASN1!O259+SCDBPTASN1!O263+SCDBPTASN1!O267+SCDBPTASN1!O271</f>
        <v>0</v>
      </c>
      <c r="P272" s="52">
        <f>SCDBPTASN1!P251+SCDBPTASN1!P255+SCDBPTASN1!P259+SCDBPTASN1!P263+SCDBPTASN1!P267+SCDBPTASN1!P271</f>
        <v>0</v>
      </c>
      <c r="Q272" s="51"/>
      <c r="R272" s="52">
        <f>SCDBPTASN1!R251+SCDBPTASN1!R255+SCDBPTASN1!R259+SCDBPTASN1!R263+SCDBPTASN1!R267+SCDBPTASN1!R271</f>
        <v>0</v>
      </c>
      <c r="S272" s="52">
        <f>SCDBPTASN1!S251+SCDBPTASN1!S255+SCDBPTASN1!S259+SCDBPTASN1!S263+SCDBPTASN1!S267+SCDBPTASN1!S271</f>
        <v>0</v>
      </c>
      <c r="T272" s="52">
        <f>SCDBPTASN1!T251+SCDBPTASN1!T255+SCDBPTASN1!T259+SCDBPTASN1!T263+SCDBPTASN1!T267+SCDBPTASN1!T271</f>
        <v>0</v>
      </c>
      <c r="U272" s="52">
        <f>SCDBPTASN1!U251+SCDBPTASN1!U255+SCDBPTASN1!U259+SCDBPTASN1!U263+SCDBPTASN1!U267+SCDBPTASN1!U271</f>
        <v>0</v>
      </c>
      <c r="V272" s="52">
        <f>SCDBPTASN1!V251+SCDBPTASN1!V255+SCDBPTASN1!V259+SCDBPTASN1!V263+SCDBPTASN1!V267+SCDBPTASN1!V271</f>
        <v>0</v>
      </c>
      <c r="W272" s="52">
        <f>SCDBPTASN1!W251+SCDBPTASN1!W255+SCDBPTASN1!W259+SCDBPTASN1!W263+SCDBPTASN1!W267+SCDBPTASN1!W271</f>
        <v>0</v>
      </c>
      <c r="X272" s="51"/>
      <c r="Y272" s="51"/>
      <c r="Z272" s="51"/>
      <c r="AA272" s="51"/>
    </row>
    <row r="273" spans="2:27" x14ac:dyDescent="0.2">
      <c r="B273" s="11" t="s">
        <v>24</v>
      </c>
      <c r="C273" s="12" t="s">
        <v>24</v>
      </c>
      <c r="D273" s="13" t="s">
        <v>24</v>
      </c>
      <c r="E273" s="12" t="s">
        <v>24</v>
      </c>
      <c r="F273" s="12" t="s">
        <v>24</v>
      </c>
      <c r="G273" s="12" t="s">
        <v>24</v>
      </c>
      <c r="H273" s="29" t="s">
        <v>24</v>
      </c>
      <c r="I273" s="29" t="s">
        <v>24</v>
      </c>
      <c r="J273" s="12" t="s">
        <v>24</v>
      </c>
      <c r="K273" s="12" t="s">
        <v>24</v>
      </c>
      <c r="L273" s="12" t="s">
        <v>24</v>
      </c>
      <c r="M273" s="12" t="s">
        <v>24</v>
      </c>
      <c r="N273" s="12" t="s">
        <v>24</v>
      </c>
      <c r="O273" s="12" t="s">
        <v>24</v>
      </c>
      <c r="P273" s="12" t="s">
        <v>24</v>
      </c>
      <c r="Q273" s="12" t="s">
        <v>24</v>
      </c>
      <c r="R273" s="12" t="s">
        <v>24</v>
      </c>
      <c r="S273" s="12" t="s">
        <v>24</v>
      </c>
      <c r="T273" s="12" t="s">
        <v>24</v>
      </c>
      <c r="U273" s="12" t="s">
        <v>24</v>
      </c>
      <c r="V273" s="12" t="s">
        <v>24</v>
      </c>
      <c r="W273" s="12" t="s">
        <v>24</v>
      </c>
      <c r="X273" s="12" t="s">
        <v>24</v>
      </c>
      <c r="Y273" s="12" t="s">
        <v>24</v>
      </c>
      <c r="Z273" s="12" t="s">
        <v>24</v>
      </c>
      <c r="AA273" s="12" t="s">
        <v>24</v>
      </c>
    </row>
    <row r="274" spans="2:27" x14ac:dyDescent="0.2">
      <c r="B274" s="14" t="s">
        <v>3166</v>
      </c>
      <c r="C274" s="24" t="s">
        <v>3165</v>
      </c>
      <c r="D274" s="16" t="s">
        <v>544</v>
      </c>
      <c r="E274" s="20" t="s">
        <v>543</v>
      </c>
      <c r="F274" s="58" t="s">
        <v>3164</v>
      </c>
      <c r="G274" s="20" t="s">
        <v>346</v>
      </c>
      <c r="H274" s="34">
        <v>36082</v>
      </c>
      <c r="I274" s="34">
        <v>41302</v>
      </c>
      <c r="J274" s="57">
        <v>10479.98</v>
      </c>
      <c r="K274" s="21">
        <v>10000000</v>
      </c>
      <c r="L274" s="20" t="s">
        <v>3163</v>
      </c>
      <c r="M274" s="21">
        <v>0</v>
      </c>
      <c r="N274" s="21">
        <v>0</v>
      </c>
      <c r="O274" s="21">
        <v>0</v>
      </c>
      <c r="P274" s="21">
        <v>-4919699</v>
      </c>
      <c r="Q274" s="56" t="s">
        <v>26</v>
      </c>
      <c r="R274" s="21">
        <v>-4919699</v>
      </c>
      <c r="S274" s="21">
        <v>-1648326.83</v>
      </c>
      <c r="T274" s="21">
        <v>0</v>
      </c>
      <c r="U274" s="21">
        <v>0</v>
      </c>
      <c r="V274" s="21">
        <v>0</v>
      </c>
      <c r="W274" s="21">
        <v>0</v>
      </c>
      <c r="X274" s="20" t="s">
        <v>26</v>
      </c>
      <c r="Y274" s="20" t="s">
        <v>3162</v>
      </c>
      <c r="Z274" s="55" t="s">
        <v>531</v>
      </c>
      <c r="AA274" s="20" t="s">
        <v>26</v>
      </c>
    </row>
    <row r="275" spans="2:27" x14ac:dyDescent="0.2">
      <c r="B275" s="11" t="s">
        <v>24</v>
      </c>
      <c r="C275" s="12" t="s">
        <v>24</v>
      </c>
      <c r="D275" s="13" t="s">
        <v>24</v>
      </c>
      <c r="E275" s="12" t="s">
        <v>24</v>
      </c>
      <c r="F275" s="12" t="s">
        <v>24</v>
      </c>
      <c r="G275" s="12" t="s">
        <v>24</v>
      </c>
      <c r="H275" s="29" t="s">
        <v>24</v>
      </c>
      <c r="I275" s="29" t="s">
        <v>24</v>
      </c>
      <c r="J275" s="12" t="s">
        <v>24</v>
      </c>
      <c r="K275" s="12" t="s">
        <v>24</v>
      </c>
      <c r="L275" s="12" t="s">
        <v>24</v>
      </c>
      <c r="M275" s="12" t="s">
        <v>24</v>
      </c>
      <c r="N275" s="12" t="s">
        <v>24</v>
      </c>
      <c r="O275" s="12" t="s">
        <v>24</v>
      </c>
      <c r="P275" s="12" t="s">
        <v>24</v>
      </c>
      <c r="Q275" s="12" t="s">
        <v>24</v>
      </c>
      <c r="R275" s="12" t="s">
        <v>24</v>
      </c>
      <c r="S275" s="12" t="s">
        <v>24</v>
      </c>
      <c r="T275" s="12" t="s">
        <v>24</v>
      </c>
      <c r="U275" s="12" t="s">
        <v>24</v>
      </c>
      <c r="V275" s="12" t="s">
        <v>24</v>
      </c>
      <c r="W275" s="12" t="s">
        <v>24</v>
      </c>
      <c r="X275" s="12" t="s">
        <v>24</v>
      </c>
      <c r="Y275" s="12" t="s">
        <v>24</v>
      </c>
      <c r="Z275" s="12" t="s">
        <v>24</v>
      </c>
      <c r="AA275" s="12" t="s">
        <v>24</v>
      </c>
    </row>
    <row r="276" spans="2:27" ht="38.25" x14ac:dyDescent="0.2">
      <c r="B276" s="54" t="s">
        <v>3161</v>
      </c>
      <c r="C276" s="24" t="s">
        <v>3160</v>
      </c>
      <c r="D276" s="53"/>
      <c r="E276" s="51"/>
      <c r="F276" s="51"/>
      <c r="G276" s="51"/>
      <c r="H276" s="59"/>
      <c r="I276" s="59"/>
      <c r="J276" s="51"/>
      <c r="K276" s="51"/>
      <c r="L276" s="51"/>
      <c r="M276" s="52">
        <f>SUM(SCDBPTASN1!M273:'SCDBPTASN1'!M275)</f>
        <v>0</v>
      </c>
      <c r="N276" s="52">
        <f>SUM(SCDBPTASN1!N273:'SCDBPTASN1'!N275)</f>
        <v>0</v>
      </c>
      <c r="O276" s="52">
        <f>SUM(SCDBPTASN1!O273:'SCDBPTASN1'!O275)</f>
        <v>0</v>
      </c>
      <c r="P276" s="52">
        <f>SUM(SCDBPTASN1!P273:'SCDBPTASN1'!P275)</f>
        <v>-4919699</v>
      </c>
      <c r="Q276" s="51"/>
      <c r="R276" s="52">
        <f>SUM(SCDBPTASN1!R273:'SCDBPTASN1'!R275)</f>
        <v>-4919699</v>
      </c>
      <c r="S276" s="52">
        <f>SUM(SCDBPTASN1!S273:'SCDBPTASN1'!S275)</f>
        <v>-1648326.83</v>
      </c>
      <c r="T276" s="52">
        <f>SUM(SCDBPTASN1!T273:'SCDBPTASN1'!T275)</f>
        <v>0</v>
      </c>
      <c r="U276" s="52">
        <f>SUM(SCDBPTASN1!U273:'SCDBPTASN1'!U275)</f>
        <v>0</v>
      </c>
      <c r="V276" s="52">
        <f>SUM(SCDBPTASN1!V273:'SCDBPTASN1'!V275)</f>
        <v>0</v>
      </c>
      <c r="W276" s="52">
        <f>SUM(SCDBPTASN1!W273:'SCDBPTASN1'!W275)</f>
        <v>0</v>
      </c>
      <c r="X276" s="51"/>
      <c r="Y276" s="51"/>
      <c r="Z276" s="51"/>
      <c r="AA276" s="51"/>
    </row>
    <row r="277" spans="2:27" x14ac:dyDescent="0.2">
      <c r="B277" s="11" t="s">
        <v>24</v>
      </c>
      <c r="C277" s="12" t="s">
        <v>24</v>
      </c>
      <c r="D277" s="13" t="s">
        <v>24</v>
      </c>
      <c r="E277" s="12" t="s">
        <v>24</v>
      </c>
      <c r="F277" s="12" t="s">
        <v>24</v>
      </c>
      <c r="G277" s="12" t="s">
        <v>24</v>
      </c>
      <c r="H277" s="29" t="s">
        <v>24</v>
      </c>
      <c r="I277" s="29" t="s">
        <v>24</v>
      </c>
      <c r="J277" s="12" t="s">
        <v>24</v>
      </c>
      <c r="K277" s="12" t="s">
        <v>24</v>
      </c>
      <c r="L277" s="12" t="s">
        <v>24</v>
      </c>
      <c r="M277" s="12" t="s">
        <v>24</v>
      </c>
      <c r="N277" s="12" t="s">
        <v>24</v>
      </c>
      <c r="O277" s="12" t="s">
        <v>24</v>
      </c>
      <c r="P277" s="12" t="s">
        <v>24</v>
      </c>
      <c r="Q277" s="12" t="s">
        <v>24</v>
      </c>
      <c r="R277" s="12" t="s">
        <v>24</v>
      </c>
      <c r="S277" s="12" t="s">
        <v>24</v>
      </c>
      <c r="T277" s="12" t="s">
        <v>24</v>
      </c>
      <c r="U277" s="12" t="s">
        <v>24</v>
      </c>
      <c r="V277" s="12" t="s">
        <v>24</v>
      </c>
      <c r="W277" s="12" t="s">
        <v>24</v>
      </c>
      <c r="X277" s="12" t="s">
        <v>24</v>
      </c>
      <c r="Y277" s="12" t="s">
        <v>24</v>
      </c>
      <c r="Z277" s="12" t="s">
        <v>24</v>
      </c>
      <c r="AA277" s="12" t="s">
        <v>24</v>
      </c>
    </row>
    <row r="278" spans="2:27" x14ac:dyDescent="0.2">
      <c r="B278" s="14" t="s">
        <v>3159</v>
      </c>
      <c r="C278" s="24" t="s">
        <v>26</v>
      </c>
      <c r="D278" s="16" t="s">
        <v>26</v>
      </c>
      <c r="E278" s="20" t="s">
        <v>26</v>
      </c>
      <c r="F278" s="58" t="s">
        <v>26</v>
      </c>
      <c r="G278" s="20" t="s">
        <v>26</v>
      </c>
      <c r="H278" s="31"/>
      <c r="I278" s="31"/>
      <c r="J278" s="57"/>
      <c r="K278" s="21"/>
      <c r="L278" s="20" t="s">
        <v>26</v>
      </c>
      <c r="M278" s="21"/>
      <c r="N278" s="21"/>
      <c r="O278" s="21"/>
      <c r="P278" s="21"/>
      <c r="Q278" s="56" t="s">
        <v>26</v>
      </c>
      <c r="R278" s="21"/>
      <c r="S278" s="21"/>
      <c r="T278" s="21"/>
      <c r="U278" s="21"/>
      <c r="V278" s="21"/>
      <c r="W278" s="21"/>
      <c r="X278" s="20" t="s">
        <v>26</v>
      </c>
      <c r="Y278" s="20" t="s">
        <v>26</v>
      </c>
      <c r="Z278" s="55" t="s">
        <v>26</v>
      </c>
      <c r="AA278" s="20" t="s">
        <v>26</v>
      </c>
    </row>
    <row r="279" spans="2:27" x14ac:dyDescent="0.2">
      <c r="B279" s="11" t="s">
        <v>24</v>
      </c>
      <c r="C279" s="12" t="s">
        <v>24</v>
      </c>
      <c r="D279" s="13" t="s">
        <v>24</v>
      </c>
      <c r="E279" s="12" t="s">
        <v>24</v>
      </c>
      <c r="F279" s="12" t="s">
        <v>24</v>
      </c>
      <c r="G279" s="12" t="s">
        <v>24</v>
      </c>
      <c r="H279" s="29" t="s">
        <v>24</v>
      </c>
      <c r="I279" s="29" t="s">
        <v>24</v>
      </c>
      <c r="J279" s="12" t="s">
        <v>24</v>
      </c>
      <c r="K279" s="12" t="s">
        <v>24</v>
      </c>
      <c r="L279" s="12" t="s">
        <v>24</v>
      </c>
      <c r="M279" s="12" t="s">
        <v>24</v>
      </c>
      <c r="N279" s="12" t="s">
        <v>24</v>
      </c>
      <c r="O279" s="12" t="s">
        <v>24</v>
      </c>
      <c r="P279" s="12" t="s">
        <v>24</v>
      </c>
      <c r="Q279" s="12" t="s">
        <v>24</v>
      </c>
      <c r="R279" s="12" t="s">
        <v>24</v>
      </c>
      <c r="S279" s="12" t="s">
        <v>24</v>
      </c>
      <c r="T279" s="12" t="s">
        <v>24</v>
      </c>
      <c r="U279" s="12" t="s">
        <v>24</v>
      </c>
      <c r="V279" s="12" t="s">
        <v>24</v>
      </c>
      <c r="W279" s="12" t="s">
        <v>24</v>
      </c>
      <c r="X279" s="12" t="s">
        <v>24</v>
      </c>
      <c r="Y279" s="12" t="s">
        <v>24</v>
      </c>
      <c r="Z279" s="12" t="s">
        <v>24</v>
      </c>
      <c r="AA279" s="12" t="s">
        <v>24</v>
      </c>
    </row>
    <row r="280" spans="2:27" ht="25.5" x14ac:dyDescent="0.2">
      <c r="B280" s="54" t="s">
        <v>3158</v>
      </c>
      <c r="C280" s="24" t="s">
        <v>3157</v>
      </c>
      <c r="D280" s="53"/>
      <c r="E280" s="51"/>
      <c r="F280" s="51"/>
      <c r="G280" s="51"/>
      <c r="H280" s="59"/>
      <c r="I280" s="59"/>
      <c r="J280" s="51"/>
      <c r="K280" s="51"/>
      <c r="L280" s="51"/>
      <c r="M280" s="52">
        <f>SUM(SCDBPTASN1!M277:'SCDBPTASN1'!M279)</f>
        <v>0</v>
      </c>
      <c r="N280" s="52">
        <f>SUM(SCDBPTASN1!N277:'SCDBPTASN1'!N279)</f>
        <v>0</v>
      </c>
      <c r="O280" s="52">
        <f>SUM(SCDBPTASN1!O277:'SCDBPTASN1'!O279)</f>
        <v>0</v>
      </c>
      <c r="P280" s="52">
        <f>SUM(SCDBPTASN1!P277:'SCDBPTASN1'!P279)</f>
        <v>0</v>
      </c>
      <c r="Q280" s="51"/>
      <c r="R280" s="52">
        <f>SUM(SCDBPTASN1!R277:'SCDBPTASN1'!R279)</f>
        <v>0</v>
      </c>
      <c r="S280" s="52">
        <f>SUM(SCDBPTASN1!S277:'SCDBPTASN1'!S279)</f>
        <v>0</v>
      </c>
      <c r="T280" s="52">
        <f>SUM(SCDBPTASN1!T277:'SCDBPTASN1'!T279)</f>
        <v>0</v>
      </c>
      <c r="U280" s="52">
        <f>SUM(SCDBPTASN1!U277:'SCDBPTASN1'!U279)</f>
        <v>0</v>
      </c>
      <c r="V280" s="52">
        <f>SUM(SCDBPTASN1!V277:'SCDBPTASN1'!V279)</f>
        <v>0</v>
      </c>
      <c r="W280" s="52">
        <f>SUM(SCDBPTASN1!W277:'SCDBPTASN1'!W279)</f>
        <v>0</v>
      </c>
      <c r="X280" s="51"/>
      <c r="Y280" s="51"/>
      <c r="Z280" s="51"/>
      <c r="AA280" s="51"/>
    </row>
    <row r="281" spans="2:27" x14ac:dyDescent="0.2">
      <c r="B281" s="11" t="s">
        <v>24</v>
      </c>
      <c r="C281" s="12" t="s">
        <v>24</v>
      </c>
      <c r="D281" s="13" t="s">
        <v>24</v>
      </c>
      <c r="E281" s="12" t="s">
        <v>24</v>
      </c>
      <c r="F281" s="12" t="s">
        <v>24</v>
      </c>
      <c r="G281" s="12" t="s">
        <v>24</v>
      </c>
      <c r="H281" s="29" t="s">
        <v>24</v>
      </c>
      <c r="I281" s="29" t="s">
        <v>24</v>
      </c>
      <c r="J281" s="12" t="s">
        <v>24</v>
      </c>
      <c r="K281" s="12" t="s">
        <v>24</v>
      </c>
      <c r="L281" s="12" t="s">
        <v>24</v>
      </c>
      <c r="M281" s="12" t="s">
        <v>24</v>
      </c>
      <c r="N281" s="12" t="s">
        <v>24</v>
      </c>
      <c r="O281" s="12" t="s">
        <v>24</v>
      </c>
      <c r="P281" s="12" t="s">
        <v>24</v>
      </c>
      <c r="Q281" s="12" t="s">
        <v>24</v>
      </c>
      <c r="R281" s="12" t="s">
        <v>24</v>
      </c>
      <c r="S281" s="12" t="s">
        <v>24</v>
      </c>
      <c r="T281" s="12" t="s">
        <v>24</v>
      </c>
      <c r="U281" s="12" t="s">
        <v>24</v>
      </c>
      <c r="V281" s="12" t="s">
        <v>24</v>
      </c>
      <c r="W281" s="12" t="s">
        <v>24</v>
      </c>
      <c r="X281" s="12" t="s">
        <v>24</v>
      </c>
      <c r="Y281" s="12" t="s">
        <v>24</v>
      </c>
      <c r="Z281" s="12" t="s">
        <v>24</v>
      </c>
      <c r="AA281" s="12" t="s">
        <v>24</v>
      </c>
    </row>
    <row r="282" spans="2:27" x14ac:dyDescent="0.2">
      <c r="B282" s="14" t="s">
        <v>3156</v>
      </c>
      <c r="C282" s="24" t="s">
        <v>26</v>
      </c>
      <c r="D282" s="16" t="s">
        <v>26</v>
      </c>
      <c r="E282" s="20" t="s">
        <v>26</v>
      </c>
      <c r="F282" s="58" t="s">
        <v>26</v>
      </c>
      <c r="G282" s="20" t="s">
        <v>26</v>
      </c>
      <c r="H282" s="31"/>
      <c r="I282" s="31"/>
      <c r="J282" s="57"/>
      <c r="K282" s="21"/>
      <c r="L282" s="20" t="s">
        <v>26</v>
      </c>
      <c r="M282" s="21"/>
      <c r="N282" s="21"/>
      <c r="O282" s="21"/>
      <c r="P282" s="21"/>
      <c r="Q282" s="56" t="s">
        <v>26</v>
      </c>
      <c r="R282" s="21"/>
      <c r="S282" s="21"/>
      <c r="T282" s="21"/>
      <c r="U282" s="21"/>
      <c r="V282" s="21"/>
      <c r="W282" s="21"/>
      <c r="X282" s="20" t="s">
        <v>26</v>
      </c>
      <c r="Y282" s="20" t="s">
        <v>26</v>
      </c>
      <c r="Z282" s="55" t="s">
        <v>26</v>
      </c>
      <c r="AA282" s="20" t="s">
        <v>26</v>
      </c>
    </row>
    <row r="283" spans="2:27" x14ac:dyDescent="0.2">
      <c r="B283" s="11" t="s">
        <v>24</v>
      </c>
      <c r="C283" s="12" t="s">
        <v>24</v>
      </c>
      <c r="D283" s="13" t="s">
        <v>24</v>
      </c>
      <c r="E283" s="12" t="s">
        <v>24</v>
      </c>
      <c r="F283" s="12" t="s">
        <v>24</v>
      </c>
      <c r="G283" s="12" t="s">
        <v>24</v>
      </c>
      <c r="H283" s="29" t="s">
        <v>24</v>
      </c>
      <c r="I283" s="29" t="s">
        <v>24</v>
      </c>
      <c r="J283" s="12" t="s">
        <v>24</v>
      </c>
      <c r="K283" s="12" t="s">
        <v>24</v>
      </c>
      <c r="L283" s="12" t="s">
        <v>24</v>
      </c>
      <c r="M283" s="12" t="s">
        <v>24</v>
      </c>
      <c r="N283" s="12" t="s">
        <v>24</v>
      </c>
      <c r="O283" s="12" t="s">
        <v>24</v>
      </c>
      <c r="P283" s="12" t="s">
        <v>24</v>
      </c>
      <c r="Q283" s="12" t="s">
        <v>24</v>
      </c>
      <c r="R283" s="12" t="s">
        <v>24</v>
      </c>
      <c r="S283" s="12" t="s">
        <v>24</v>
      </c>
      <c r="T283" s="12" t="s">
        <v>24</v>
      </c>
      <c r="U283" s="12" t="s">
        <v>24</v>
      </c>
      <c r="V283" s="12" t="s">
        <v>24</v>
      </c>
      <c r="W283" s="12" t="s">
        <v>24</v>
      </c>
      <c r="X283" s="12" t="s">
        <v>24</v>
      </c>
      <c r="Y283" s="12" t="s">
        <v>24</v>
      </c>
      <c r="Z283" s="12" t="s">
        <v>24</v>
      </c>
      <c r="AA283" s="12" t="s">
        <v>24</v>
      </c>
    </row>
    <row r="284" spans="2:27" ht="25.5" x14ac:dyDescent="0.2">
      <c r="B284" s="54" t="s">
        <v>3155</v>
      </c>
      <c r="C284" s="24" t="s">
        <v>3154</v>
      </c>
      <c r="D284" s="53"/>
      <c r="E284" s="51"/>
      <c r="F284" s="51"/>
      <c r="G284" s="51"/>
      <c r="H284" s="59"/>
      <c r="I284" s="59"/>
      <c r="J284" s="51"/>
      <c r="K284" s="51"/>
      <c r="L284" s="51"/>
      <c r="M284" s="52">
        <f>SUM(SCDBPTASN1!M281:'SCDBPTASN1'!M283)</f>
        <v>0</v>
      </c>
      <c r="N284" s="52">
        <f>SUM(SCDBPTASN1!N281:'SCDBPTASN1'!N283)</f>
        <v>0</v>
      </c>
      <c r="O284" s="52">
        <f>SUM(SCDBPTASN1!O281:'SCDBPTASN1'!O283)</f>
        <v>0</v>
      </c>
      <c r="P284" s="52">
        <f>SUM(SCDBPTASN1!P281:'SCDBPTASN1'!P283)</f>
        <v>0</v>
      </c>
      <c r="Q284" s="51"/>
      <c r="R284" s="52">
        <f>SUM(SCDBPTASN1!R281:'SCDBPTASN1'!R283)</f>
        <v>0</v>
      </c>
      <c r="S284" s="52">
        <f>SUM(SCDBPTASN1!S281:'SCDBPTASN1'!S283)</f>
        <v>0</v>
      </c>
      <c r="T284" s="52">
        <f>SUM(SCDBPTASN1!T281:'SCDBPTASN1'!T283)</f>
        <v>0</v>
      </c>
      <c r="U284" s="52">
        <f>SUM(SCDBPTASN1!U281:'SCDBPTASN1'!U283)</f>
        <v>0</v>
      </c>
      <c r="V284" s="52">
        <f>SUM(SCDBPTASN1!V281:'SCDBPTASN1'!V283)</f>
        <v>0</v>
      </c>
      <c r="W284" s="52">
        <f>SUM(SCDBPTASN1!W281:'SCDBPTASN1'!W283)</f>
        <v>0</v>
      </c>
      <c r="X284" s="51"/>
      <c r="Y284" s="51"/>
      <c r="Z284" s="51"/>
      <c r="AA284" s="51"/>
    </row>
    <row r="285" spans="2:27" x14ac:dyDescent="0.2">
      <c r="B285" s="11" t="s">
        <v>24</v>
      </c>
      <c r="C285" s="12" t="s">
        <v>24</v>
      </c>
      <c r="D285" s="13" t="s">
        <v>24</v>
      </c>
      <c r="E285" s="12" t="s">
        <v>24</v>
      </c>
      <c r="F285" s="12" t="s">
        <v>24</v>
      </c>
      <c r="G285" s="12" t="s">
        <v>24</v>
      </c>
      <c r="H285" s="29" t="s">
        <v>24</v>
      </c>
      <c r="I285" s="29" t="s">
        <v>24</v>
      </c>
      <c r="J285" s="12" t="s">
        <v>24</v>
      </c>
      <c r="K285" s="12" t="s">
        <v>24</v>
      </c>
      <c r="L285" s="12" t="s">
        <v>24</v>
      </c>
      <c r="M285" s="12" t="s">
        <v>24</v>
      </c>
      <c r="N285" s="12" t="s">
        <v>24</v>
      </c>
      <c r="O285" s="12" t="s">
        <v>24</v>
      </c>
      <c r="P285" s="12" t="s">
        <v>24</v>
      </c>
      <c r="Q285" s="12" t="s">
        <v>24</v>
      </c>
      <c r="R285" s="12" t="s">
        <v>24</v>
      </c>
      <c r="S285" s="12" t="s">
        <v>24</v>
      </c>
      <c r="T285" s="12" t="s">
        <v>24</v>
      </c>
      <c r="U285" s="12" t="s">
        <v>24</v>
      </c>
      <c r="V285" s="12" t="s">
        <v>24</v>
      </c>
      <c r="W285" s="12" t="s">
        <v>24</v>
      </c>
      <c r="X285" s="12" t="s">
        <v>24</v>
      </c>
      <c r="Y285" s="12" t="s">
        <v>24</v>
      </c>
      <c r="Z285" s="12" t="s">
        <v>24</v>
      </c>
      <c r="AA285" s="12" t="s">
        <v>24</v>
      </c>
    </row>
    <row r="286" spans="2:27" x14ac:dyDescent="0.2">
      <c r="B286" s="14" t="s">
        <v>3153</v>
      </c>
      <c r="C286" s="24" t="s">
        <v>26</v>
      </c>
      <c r="D286" s="16" t="s">
        <v>26</v>
      </c>
      <c r="E286" s="20" t="s">
        <v>26</v>
      </c>
      <c r="F286" s="58" t="s">
        <v>26</v>
      </c>
      <c r="G286" s="20" t="s">
        <v>26</v>
      </c>
      <c r="H286" s="31"/>
      <c r="I286" s="31"/>
      <c r="J286" s="57"/>
      <c r="K286" s="21"/>
      <c r="L286" s="20" t="s">
        <v>26</v>
      </c>
      <c r="M286" s="21"/>
      <c r="N286" s="21"/>
      <c r="O286" s="21"/>
      <c r="P286" s="21"/>
      <c r="Q286" s="56" t="s">
        <v>26</v>
      </c>
      <c r="R286" s="21"/>
      <c r="S286" s="21"/>
      <c r="T286" s="21"/>
      <c r="U286" s="21"/>
      <c r="V286" s="21"/>
      <c r="W286" s="21"/>
      <c r="X286" s="20" t="s">
        <v>26</v>
      </c>
      <c r="Y286" s="20" t="s">
        <v>26</v>
      </c>
      <c r="Z286" s="55" t="s">
        <v>26</v>
      </c>
      <c r="AA286" s="20" t="s">
        <v>26</v>
      </c>
    </row>
    <row r="287" spans="2:27" x14ac:dyDescent="0.2">
      <c r="B287" s="11" t="s">
        <v>24</v>
      </c>
      <c r="C287" s="12" t="s">
        <v>24</v>
      </c>
      <c r="D287" s="13" t="s">
        <v>24</v>
      </c>
      <c r="E287" s="12" t="s">
        <v>24</v>
      </c>
      <c r="F287" s="12" t="s">
        <v>24</v>
      </c>
      <c r="G287" s="12" t="s">
        <v>24</v>
      </c>
      <c r="H287" s="29" t="s">
        <v>24</v>
      </c>
      <c r="I287" s="29" t="s">
        <v>24</v>
      </c>
      <c r="J287" s="12" t="s">
        <v>24</v>
      </c>
      <c r="K287" s="12" t="s">
        <v>24</v>
      </c>
      <c r="L287" s="12" t="s">
        <v>24</v>
      </c>
      <c r="M287" s="12" t="s">
        <v>24</v>
      </c>
      <c r="N287" s="12" t="s">
        <v>24</v>
      </c>
      <c r="O287" s="12" t="s">
        <v>24</v>
      </c>
      <c r="P287" s="12" t="s">
        <v>24</v>
      </c>
      <c r="Q287" s="12" t="s">
        <v>24</v>
      </c>
      <c r="R287" s="12" t="s">
        <v>24</v>
      </c>
      <c r="S287" s="12" t="s">
        <v>24</v>
      </c>
      <c r="T287" s="12" t="s">
        <v>24</v>
      </c>
      <c r="U287" s="12" t="s">
        <v>24</v>
      </c>
      <c r="V287" s="12" t="s">
        <v>24</v>
      </c>
      <c r="W287" s="12" t="s">
        <v>24</v>
      </c>
      <c r="X287" s="12" t="s">
        <v>24</v>
      </c>
      <c r="Y287" s="12" t="s">
        <v>24</v>
      </c>
      <c r="Z287" s="12" t="s">
        <v>24</v>
      </c>
      <c r="AA287" s="12" t="s">
        <v>24</v>
      </c>
    </row>
    <row r="288" spans="2:27" ht="25.5" x14ac:dyDescent="0.2">
      <c r="B288" s="54" t="s">
        <v>3152</v>
      </c>
      <c r="C288" s="24" t="s">
        <v>3151</v>
      </c>
      <c r="D288" s="53"/>
      <c r="E288" s="51"/>
      <c r="F288" s="51"/>
      <c r="G288" s="51"/>
      <c r="H288" s="59"/>
      <c r="I288" s="59"/>
      <c r="J288" s="51"/>
      <c r="K288" s="51"/>
      <c r="L288" s="51"/>
      <c r="M288" s="52">
        <f>SUM(SCDBPTASN1!M285:'SCDBPTASN1'!M287)</f>
        <v>0</v>
      </c>
      <c r="N288" s="52">
        <f>SUM(SCDBPTASN1!N285:'SCDBPTASN1'!N287)</f>
        <v>0</v>
      </c>
      <c r="O288" s="52">
        <f>SUM(SCDBPTASN1!O285:'SCDBPTASN1'!O287)</f>
        <v>0</v>
      </c>
      <c r="P288" s="52">
        <f>SUM(SCDBPTASN1!P285:'SCDBPTASN1'!P287)</f>
        <v>0</v>
      </c>
      <c r="Q288" s="51"/>
      <c r="R288" s="52">
        <f>SUM(SCDBPTASN1!R285:'SCDBPTASN1'!R287)</f>
        <v>0</v>
      </c>
      <c r="S288" s="52">
        <f>SUM(SCDBPTASN1!S285:'SCDBPTASN1'!S287)</f>
        <v>0</v>
      </c>
      <c r="T288" s="52">
        <f>SUM(SCDBPTASN1!T285:'SCDBPTASN1'!T287)</f>
        <v>0</v>
      </c>
      <c r="U288" s="52">
        <f>SUM(SCDBPTASN1!U285:'SCDBPTASN1'!U287)</f>
        <v>0</v>
      </c>
      <c r="V288" s="52">
        <f>SUM(SCDBPTASN1!V285:'SCDBPTASN1'!V287)</f>
        <v>0</v>
      </c>
      <c r="W288" s="52">
        <f>SUM(SCDBPTASN1!W285:'SCDBPTASN1'!W287)</f>
        <v>0</v>
      </c>
      <c r="X288" s="51"/>
      <c r="Y288" s="51"/>
      <c r="Z288" s="51"/>
      <c r="AA288" s="51"/>
    </row>
    <row r="289" spans="2:27" x14ac:dyDescent="0.2">
      <c r="B289" s="11" t="s">
        <v>24</v>
      </c>
      <c r="C289" s="12" t="s">
        <v>24</v>
      </c>
      <c r="D289" s="13" t="s">
        <v>24</v>
      </c>
      <c r="E289" s="12" t="s">
        <v>24</v>
      </c>
      <c r="F289" s="12" t="s">
        <v>24</v>
      </c>
      <c r="G289" s="12" t="s">
        <v>24</v>
      </c>
      <c r="H289" s="29" t="s">
        <v>24</v>
      </c>
      <c r="I289" s="29" t="s">
        <v>24</v>
      </c>
      <c r="J289" s="12" t="s">
        <v>24</v>
      </c>
      <c r="K289" s="12" t="s">
        <v>24</v>
      </c>
      <c r="L289" s="12" t="s">
        <v>24</v>
      </c>
      <c r="M289" s="12" t="s">
        <v>24</v>
      </c>
      <c r="N289" s="12" t="s">
        <v>24</v>
      </c>
      <c r="O289" s="12" t="s">
        <v>24</v>
      </c>
      <c r="P289" s="12" t="s">
        <v>24</v>
      </c>
      <c r="Q289" s="12" t="s">
        <v>24</v>
      </c>
      <c r="R289" s="12" t="s">
        <v>24</v>
      </c>
      <c r="S289" s="12" t="s">
        <v>24</v>
      </c>
      <c r="T289" s="12" t="s">
        <v>24</v>
      </c>
      <c r="U289" s="12" t="s">
        <v>24</v>
      </c>
      <c r="V289" s="12" t="s">
        <v>24</v>
      </c>
      <c r="W289" s="12" t="s">
        <v>24</v>
      </c>
      <c r="X289" s="12" t="s">
        <v>24</v>
      </c>
      <c r="Y289" s="12" t="s">
        <v>24</v>
      </c>
      <c r="Z289" s="12" t="s">
        <v>24</v>
      </c>
      <c r="AA289" s="12" t="s">
        <v>24</v>
      </c>
    </row>
    <row r="290" spans="2:27" x14ac:dyDescent="0.2">
      <c r="B290" s="14" t="s">
        <v>3150</v>
      </c>
      <c r="C290" s="24" t="s">
        <v>26</v>
      </c>
      <c r="D290" s="16" t="s">
        <v>26</v>
      </c>
      <c r="E290" s="20" t="s">
        <v>26</v>
      </c>
      <c r="F290" s="58" t="s">
        <v>26</v>
      </c>
      <c r="G290" s="20" t="s">
        <v>26</v>
      </c>
      <c r="H290" s="31"/>
      <c r="I290" s="31"/>
      <c r="J290" s="57"/>
      <c r="K290" s="21"/>
      <c r="L290" s="20" t="s">
        <v>26</v>
      </c>
      <c r="M290" s="21"/>
      <c r="N290" s="21"/>
      <c r="O290" s="21"/>
      <c r="P290" s="21"/>
      <c r="Q290" s="56" t="s">
        <v>26</v>
      </c>
      <c r="R290" s="21"/>
      <c r="S290" s="21"/>
      <c r="T290" s="21"/>
      <c r="U290" s="21"/>
      <c r="V290" s="21"/>
      <c r="W290" s="21"/>
      <c r="X290" s="20" t="s">
        <v>26</v>
      </c>
      <c r="Y290" s="20" t="s">
        <v>26</v>
      </c>
      <c r="Z290" s="55" t="s">
        <v>26</v>
      </c>
      <c r="AA290" s="20" t="s">
        <v>26</v>
      </c>
    </row>
    <row r="291" spans="2:27" x14ac:dyDescent="0.2">
      <c r="B291" s="11" t="s">
        <v>24</v>
      </c>
      <c r="C291" s="12" t="s">
        <v>24</v>
      </c>
      <c r="D291" s="13" t="s">
        <v>24</v>
      </c>
      <c r="E291" s="12" t="s">
        <v>24</v>
      </c>
      <c r="F291" s="12" t="s">
        <v>24</v>
      </c>
      <c r="G291" s="12" t="s">
        <v>24</v>
      </c>
      <c r="H291" s="29" t="s">
        <v>24</v>
      </c>
      <c r="I291" s="29" t="s">
        <v>24</v>
      </c>
      <c r="J291" s="12" t="s">
        <v>24</v>
      </c>
      <c r="K291" s="12" t="s">
        <v>24</v>
      </c>
      <c r="L291" s="12" t="s">
        <v>24</v>
      </c>
      <c r="M291" s="12" t="s">
        <v>24</v>
      </c>
      <c r="N291" s="12" t="s">
        <v>24</v>
      </c>
      <c r="O291" s="12" t="s">
        <v>24</v>
      </c>
      <c r="P291" s="12" t="s">
        <v>24</v>
      </c>
      <c r="Q291" s="12" t="s">
        <v>24</v>
      </c>
      <c r="R291" s="12" t="s">
        <v>24</v>
      </c>
      <c r="S291" s="12" t="s">
        <v>24</v>
      </c>
      <c r="T291" s="12" t="s">
        <v>24</v>
      </c>
      <c r="U291" s="12" t="s">
        <v>24</v>
      </c>
      <c r="V291" s="12" t="s">
        <v>24</v>
      </c>
      <c r="W291" s="12" t="s">
        <v>24</v>
      </c>
      <c r="X291" s="12" t="s">
        <v>24</v>
      </c>
      <c r="Y291" s="12" t="s">
        <v>24</v>
      </c>
      <c r="Z291" s="12" t="s">
        <v>24</v>
      </c>
      <c r="AA291" s="12" t="s">
        <v>24</v>
      </c>
    </row>
    <row r="292" spans="2:27" ht="25.5" x14ac:dyDescent="0.2">
      <c r="B292" s="54" t="s">
        <v>3149</v>
      </c>
      <c r="C292" s="24" t="s">
        <v>3148</v>
      </c>
      <c r="D292" s="53"/>
      <c r="E292" s="51"/>
      <c r="F292" s="51"/>
      <c r="G292" s="51"/>
      <c r="H292" s="59"/>
      <c r="I292" s="59"/>
      <c r="J292" s="51"/>
      <c r="K292" s="51"/>
      <c r="L292" s="51"/>
      <c r="M292" s="52">
        <f>SUM(SCDBPTASN1!M289:'SCDBPTASN1'!M291)</f>
        <v>0</v>
      </c>
      <c r="N292" s="52">
        <f>SUM(SCDBPTASN1!N289:'SCDBPTASN1'!N291)</f>
        <v>0</v>
      </c>
      <c r="O292" s="52">
        <f>SUM(SCDBPTASN1!O289:'SCDBPTASN1'!O291)</f>
        <v>0</v>
      </c>
      <c r="P292" s="52">
        <f>SUM(SCDBPTASN1!P289:'SCDBPTASN1'!P291)</f>
        <v>0</v>
      </c>
      <c r="Q292" s="51"/>
      <c r="R292" s="52">
        <f>SUM(SCDBPTASN1!R289:'SCDBPTASN1'!R291)</f>
        <v>0</v>
      </c>
      <c r="S292" s="52">
        <f>SUM(SCDBPTASN1!S289:'SCDBPTASN1'!S291)</f>
        <v>0</v>
      </c>
      <c r="T292" s="52">
        <f>SUM(SCDBPTASN1!T289:'SCDBPTASN1'!T291)</f>
        <v>0</v>
      </c>
      <c r="U292" s="52">
        <f>SUM(SCDBPTASN1!U289:'SCDBPTASN1'!U291)</f>
        <v>0</v>
      </c>
      <c r="V292" s="52">
        <f>SUM(SCDBPTASN1!V289:'SCDBPTASN1'!V291)</f>
        <v>0</v>
      </c>
      <c r="W292" s="52">
        <f>SUM(SCDBPTASN1!W289:'SCDBPTASN1'!W291)</f>
        <v>0</v>
      </c>
      <c r="X292" s="51"/>
      <c r="Y292" s="51"/>
      <c r="Z292" s="51"/>
      <c r="AA292" s="51"/>
    </row>
    <row r="293" spans="2:27" x14ac:dyDescent="0.2">
      <c r="B293" s="11" t="s">
        <v>24</v>
      </c>
      <c r="C293" s="12" t="s">
        <v>24</v>
      </c>
      <c r="D293" s="13" t="s">
        <v>24</v>
      </c>
      <c r="E293" s="12" t="s">
        <v>24</v>
      </c>
      <c r="F293" s="12" t="s">
        <v>24</v>
      </c>
      <c r="G293" s="12" t="s">
        <v>24</v>
      </c>
      <c r="H293" s="29" t="s">
        <v>24</v>
      </c>
      <c r="I293" s="29" t="s">
        <v>24</v>
      </c>
      <c r="J293" s="12" t="s">
        <v>24</v>
      </c>
      <c r="K293" s="12" t="s">
        <v>24</v>
      </c>
      <c r="L293" s="12" t="s">
        <v>24</v>
      </c>
      <c r="M293" s="12" t="s">
        <v>24</v>
      </c>
      <c r="N293" s="12" t="s">
        <v>24</v>
      </c>
      <c r="O293" s="12" t="s">
        <v>24</v>
      </c>
      <c r="P293" s="12" t="s">
        <v>24</v>
      </c>
      <c r="Q293" s="12" t="s">
        <v>24</v>
      </c>
      <c r="R293" s="12" t="s">
        <v>24</v>
      </c>
      <c r="S293" s="12" t="s">
        <v>24</v>
      </c>
      <c r="T293" s="12" t="s">
        <v>24</v>
      </c>
      <c r="U293" s="12" t="s">
        <v>24</v>
      </c>
      <c r="V293" s="12" t="s">
        <v>24</v>
      </c>
      <c r="W293" s="12" t="s">
        <v>24</v>
      </c>
      <c r="X293" s="12" t="s">
        <v>24</v>
      </c>
      <c r="Y293" s="12" t="s">
        <v>24</v>
      </c>
      <c r="Z293" s="12" t="s">
        <v>24</v>
      </c>
      <c r="AA293" s="12" t="s">
        <v>24</v>
      </c>
    </row>
    <row r="294" spans="2:27" x14ac:dyDescent="0.2">
      <c r="B294" s="14" t="s">
        <v>3147</v>
      </c>
      <c r="C294" s="24" t="s">
        <v>26</v>
      </c>
      <c r="D294" s="16" t="s">
        <v>26</v>
      </c>
      <c r="E294" s="20" t="s">
        <v>26</v>
      </c>
      <c r="F294" s="58" t="s">
        <v>26</v>
      </c>
      <c r="G294" s="20" t="s">
        <v>26</v>
      </c>
      <c r="H294" s="31"/>
      <c r="I294" s="31"/>
      <c r="J294" s="57"/>
      <c r="K294" s="21"/>
      <c r="L294" s="20" t="s">
        <v>26</v>
      </c>
      <c r="M294" s="21"/>
      <c r="N294" s="21"/>
      <c r="O294" s="21"/>
      <c r="P294" s="21"/>
      <c r="Q294" s="56" t="s">
        <v>26</v>
      </c>
      <c r="R294" s="21"/>
      <c r="S294" s="21"/>
      <c r="T294" s="21"/>
      <c r="U294" s="21"/>
      <c r="V294" s="21"/>
      <c r="W294" s="21"/>
      <c r="X294" s="20" t="s">
        <v>26</v>
      </c>
      <c r="Y294" s="20" t="s">
        <v>26</v>
      </c>
      <c r="Z294" s="55" t="s">
        <v>26</v>
      </c>
      <c r="AA294" s="20" t="s">
        <v>26</v>
      </c>
    </row>
    <row r="295" spans="2:27" x14ac:dyDescent="0.2">
      <c r="B295" s="11" t="s">
        <v>24</v>
      </c>
      <c r="C295" s="12" t="s">
        <v>24</v>
      </c>
      <c r="D295" s="13" t="s">
        <v>24</v>
      </c>
      <c r="E295" s="12" t="s">
        <v>24</v>
      </c>
      <c r="F295" s="12" t="s">
        <v>24</v>
      </c>
      <c r="G295" s="12" t="s">
        <v>24</v>
      </c>
      <c r="H295" s="29" t="s">
        <v>24</v>
      </c>
      <c r="I295" s="29" t="s">
        <v>24</v>
      </c>
      <c r="J295" s="12" t="s">
        <v>24</v>
      </c>
      <c r="K295" s="12" t="s">
        <v>24</v>
      </c>
      <c r="L295" s="12" t="s">
        <v>24</v>
      </c>
      <c r="M295" s="12" t="s">
        <v>24</v>
      </c>
      <c r="N295" s="12" t="s">
        <v>24</v>
      </c>
      <c r="O295" s="12" t="s">
        <v>24</v>
      </c>
      <c r="P295" s="12" t="s">
        <v>24</v>
      </c>
      <c r="Q295" s="12" t="s">
        <v>24</v>
      </c>
      <c r="R295" s="12" t="s">
        <v>24</v>
      </c>
      <c r="S295" s="12" t="s">
        <v>24</v>
      </c>
      <c r="T295" s="12" t="s">
        <v>24</v>
      </c>
      <c r="U295" s="12" t="s">
        <v>24</v>
      </c>
      <c r="V295" s="12" t="s">
        <v>24</v>
      </c>
      <c r="W295" s="12" t="s">
        <v>24</v>
      </c>
      <c r="X295" s="12" t="s">
        <v>24</v>
      </c>
      <c r="Y295" s="12" t="s">
        <v>24</v>
      </c>
      <c r="Z295" s="12" t="s">
        <v>24</v>
      </c>
      <c r="AA295" s="12" t="s">
        <v>24</v>
      </c>
    </row>
    <row r="296" spans="2:27" ht="25.5" x14ac:dyDescent="0.2">
      <c r="B296" s="54" t="s">
        <v>3146</v>
      </c>
      <c r="C296" s="24" t="s">
        <v>3145</v>
      </c>
      <c r="D296" s="53"/>
      <c r="E296" s="51"/>
      <c r="F296" s="51"/>
      <c r="G296" s="51"/>
      <c r="H296" s="59"/>
      <c r="I296" s="59"/>
      <c r="J296" s="51"/>
      <c r="K296" s="51"/>
      <c r="L296" s="51"/>
      <c r="M296" s="52">
        <f>SUM(SCDBPTASN1!M293:'SCDBPTASN1'!M295)</f>
        <v>0</v>
      </c>
      <c r="N296" s="52">
        <f>SUM(SCDBPTASN1!N293:'SCDBPTASN1'!N295)</f>
        <v>0</v>
      </c>
      <c r="O296" s="52">
        <f>SUM(SCDBPTASN1!O293:'SCDBPTASN1'!O295)</f>
        <v>0</v>
      </c>
      <c r="P296" s="52">
        <f>SUM(SCDBPTASN1!P293:'SCDBPTASN1'!P295)</f>
        <v>0</v>
      </c>
      <c r="Q296" s="51"/>
      <c r="R296" s="52">
        <f>SUM(SCDBPTASN1!R293:'SCDBPTASN1'!R295)</f>
        <v>0</v>
      </c>
      <c r="S296" s="52">
        <f>SUM(SCDBPTASN1!S293:'SCDBPTASN1'!S295)</f>
        <v>0</v>
      </c>
      <c r="T296" s="52">
        <f>SUM(SCDBPTASN1!T293:'SCDBPTASN1'!T295)</f>
        <v>0</v>
      </c>
      <c r="U296" s="52">
        <f>SUM(SCDBPTASN1!U293:'SCDBPTASN1'!U295)</f>
        <v>0</v>
      </c>
      <c r="V296" s="52">
        <f>SUM(SCDBPTASN1!V293:'SCDBPTASN1'!V295)</f>
        <v>0</v>
      </c>
      <c r="W296" s="52">
        <f>SUM(SCDBPTASN1!W293:'SCDBPTASN1'!W295)</f>
        <v>0</v>
      </c>
      <c r="X296" s="51"/>
      <c r="Y296" s="51"/>
      <c r="Z296" s="51"/>
      <c r="AA296" s="51"/>
    </row>
    <row r="297" spans="2:27" ht="25.5" x14ac:dyDescent="0.2">
      <c r="B297" s="54" t="s">
        <v>3144</v>
      </c>
      <c r="C297" s="24" t="s">
        <v>3143</v>
      </c>
      <c r="D297" s="53"/>
      <c r="E297" s="51"/>
      <c r="F297" s="51"/>
      <c r="G297" s="51"/>
      <c r="H297" s="59"/>
      <c r="I297" s="59"/>
      <c r="J297" s="51"/>
      <c r="K297" s="51"/>
      <c r="L297" s="51"/>
      <c r="M297" s="52">
        <f>SCDBPTASN1!M276+SCDBPTASN1!M280+SCDBPTASN1!M284+SCDBPTASN1!M288+SCDBPTASN1!M292+SCDBPTASN1!M296</f>
        <v>0</v>
      </c>
      <c r="N297" s="52">
        <f>SCDBPTASN1!N276+SCDBPTASN1!N280+SCDBPTASN1!N284+SCDBPTASN1!N288+SCDBPTASN1!N292+SCDBPTASN1!N296</f>
        <v>0</v>
      </c>
      <c r="O297" s="52">
        <f>SCDBPTASN1!O276+SCDBPTASN1!O280+SCDBPTASN1!O284+SCDBPTASN1!O288+SCDBPTASN1!O292+SCDBPTASN1!O296</f>
        <v>0</v>
      </c>
      <c r="P297" s="52">
        <f>SCDBPTASN1!P276+SCDBPTASN1!P280+SCDBPTASN1!P284+SCDBPTASN1!P288+SCDBPTASN1!P292+SCDBPTASN1!P296</f>
        <v>-4919699</v>
      </c>
      <c r="Q297" s="51"/>
      <c r="R297" s="52">
        <f>SCDBPTASN1!R276+SCDBPTASN1!R280+SCDBPTASN1!R284+SCDBPTASN1!R288+SCDBPTASN1!R292+SCDBPTASN1!R296</f>
        <v>-4919699</v>
      </c>
      <c r="S297" s="52">
        <f>SCDBPTASN1!S276+SCDBPTASN1!S280+SCDBPTASN1!S284+SCDBPTASN1!S288+SCDBPTASN1!S292+SCDBPTASN1!S296</f>
        <v>-1648326.83</v>
      </c>
      <c r="T297" s="52">
        <f>SCDBPTASN1!T276+SCDBPTASN1!T280+SCDBPTASN1!T284+SCDBPTASN1!T288+SCDBPTASN1!T292+SCDBPTASN1!T296</f>
        <v>0</v>
      </c>
      <c r="U297" s="52">
        <f>SCDBPTASN1!U276+SCDBPTASN1!U280+SCDBPTASN1!U284+SCDBPTASN1!U288+SCDBPTASN1!U292+SCDBPTASN1!U296</f>
        <v>0</v>
      </c>
      <c r="V297" s="52">
        <f>SCDBPTASN1!V276+SCDBPTASN1!V280+SCDBPTASN1!V284+SCDBPTASN1!V288+SCDBPTASN1!V292+SCDBPTASN1!V296</f>
        <v>0</v>
      </c>
      <c r="W297" s="52">
        <f>SCDBPTASN1!W276+SCDBPTASN1!W280+SCDBPTASN1!W284+SCDBPTASN1!W288+SCDBPTASN1!W292+SCDBPTASN1!W296</f>
        <v>0</v>
      </c>
      <c r="X297" s="51"/>
      <c r="Y297" s="51"/>
      <c r="Z297" s="51"/>
      <c r="AA297" s="51"/>
    </row>
    <row r="298" spans="2:27" x14ac:dyDescent="0.2">
      <c r="B298" s="11" t="s">
        <v>24</v>
      </c>
      <c r="C298" s="12" t="s">
        <v>24</v>
      </c>
      <c r="D298" s="13" t="s">
        <v>24</v>
      </c>
      <c r="E298" s="12" t="s">
        <v>24</v>
      </c>
      <c r="F298" s="12" t="s">
        <v>24</v>
      </c>
      <c r="G298" s="12" t="s">
        <v>24</v>
      </c>
      <c r="H298" s="29" t="s">
        <v>24</v>
      </c>
      <c r="I298" s="29" t="s">
        <v>24</v>
      </c>
      <c r="J298" s="12" t="s">
        <v>24</v>
      </c>
      <c r="K298" s="12" t="s">
        <v>24</v>
      </c>
      <c r="L298" s="12" t="s">
        <v>24</v>
      </c>
      <c r="M298" s="12" t="s">
        <v>24</v>
      </c>
      <c r="N298" s="12" t="s">
        <v>24</v>
      </c>
      <c r="O298" s="12" t="s">
        <v>24</v>
      </c>
      <c r="P298" s="12" t="s">
        <v>24</v>
      </c>
      <c r="Q298" s="12" t="s">
        <v>24</v>
      </c>
      <c r="R298" s="12" t="s">
        <v>24</v>
      </c>
      <c r="S298" s="12" t="s">
        <v>24</v>
      </c>
      <c r="T298" s="12" t="s">
        <v>24</v>
      </c>
      <c r="U298" s="12" t="s">
        <v>24</v>
      </c>
      <c r="V298" s="12" t="s">
        <v>24</v>
      </c>
      <c r="W298" s="12" t="s">
        <v>24</v>
      </c>
      <c r="X298" s="12" t="s">
        <v>24</v>
      </c>
      <c r="Y298" s="12" t="s">
        <v>24</v>
      </c>
      <c r="Z298" s="12" t="s">
        <v>24</v>
      </c>
      <c r="AA298" s="12" t="s">
        <v>24</v>
      </c>
    </row>
    <row r="299" spans="2:27" x14ac:dyDescent="0.2">
      <c r="B299" s="14" t="s">
        <v>3142</v>
      </c>
      <c r="C299" s="24" t="s">
        <v>26</v>
      </c>
      <c r="D299" s="16" t="s">
        <v>26</v>
      </c>
      <c r="E299" s="20" t="s">
        <v>26</v>
      </c>
      <c r="F299" s="58" t="s">
        <v>26</v>
      </c>
      <c r="G299" s="20" t="s">
        <v>26</v>
      </c>
      <c r="H299" s="31"/>
      <c r="I299" s="31"/>
      <c r="J299" s="57"/>
      <c r="K299" s="21"/>
      <c r="L299" s="20" t="s">
        <v>26</v>
      </c>
      <c r="M299" s="21"/>
      <c r="N299" s="21"/>
      <c r="O299" s="21"/>
      <c r="P299" s="21"/>
      <c r="Q299" s="56" t="s">
        <v>26</v>
      </c>
      <c r="R299" s="21"/>
      <c r="S299" s="21"/>
      <c r="T299" s="21"/>
      <c r="U299" s="21"/>
      <c r="V299" s="21"/>
      <c r="W299" s="21"/>
      <c r="X299" s="20" t="s">
        <v>26</v>
      </c>
      <c r="Y299" s="20" t="s">
        <v>26</v>
      </c>
      <c r="Z299" s="55" t="s">
        <v>26</v>
      </c>
      <c r="AA299" s="20" t="s">
        <v>26</v>
      </c>
    </row>
    <row r="300" spans="2:27" x14ac:dyDescent="0.2">
      <c r="B300" s="11" t="s">
        <v>24</v>
      </c>
      <c r="C300" s="12" t="s">
        <v>24</v>
      </c>
      <c r="D300" s="13" t="s">
        <v>24</v>
      </c>
      <c r="E300" s="12" t="s">
        <v>24</v>
      </c>
      <c r="F300" s="12" t="s">
        <v>24</v>
      </c>
      <c r="G300" s="12" t="s">
        <v>24</v>
      </c>
      <c r="H300" s="29" t="s">
        <v>24</v>
      </c>
      <c r="I300" s="29" t="s">
        <v>24</v>
      </c>
      <c r="J300" s="12" t="s">
        <v>24</v>
      </c>
      <c r="K300" s="12" t="s">
        <v>24</v>
      </c>
      <c r="L300" s="12" t="s">
        <v>24</v>
      </c>
      <c r="M300" s="12" t="s">
        <v>24</v>
      </c>
      <c r="N300" s="12" t="s">
        <v>24</v>
      </c>
      <c r="O300" s="12" t="s">
        <v>24</v>
      </c>
      <c r="P300" s="12" t="s">
        <v>24</v>
      </c>
      <c r="Q300" s="12" t="s">
        <v>24</v>
      </c>
      <c r="R300" s="12" t="s">
        <v>24</v>
      </c>
      <c r="S300" s="12" t="s">
        <v>24</v>
      </c>
      <c r="T300" s="12" t="s">
        <v>24</v>
      </c>
      <c r="U300" s="12" t="s">
        <v>24</v>
      </c>
      <c r="V300" s="12" t="s">
        <v>24</v>
      </c>
      <c r="W300" s="12" t="s">
        <v>24</v>
      </c>
      <c r="X300" s="12" t="s">
        <v>24</v>
      </c>
      <c r="Y300" s="12" t="s">
        <v>24</v>
      </c>
      <c r="Z300" s="12" t="s">
        <v>24</v>
      </c>
      <c r="AA300" s="12" t="s">
        <v>24</v>
      </c>
    </row>
    <row r="301" spans="2:27" ht="38.25" x14ac:dyDescent="0.2">
      <c r="B301" s="54" t="s">
        <v>3141</v>
      </c>
      <c r="C301" s="24" t="s">
        <v>3140</v>
      </c>
      <c r="D301" s="53"/>
      <c r="E301" s="51"/>
      <c r="F301" s="51"/>
      <c r="G301" s="51"/>
      <c r="H301" s="59"/>
      <c r="I301" s="59"/>
      <c r="J301" s="51"/>
      <c r="K301" s="51"/>
      <c r="L301" s="51"/>
      <c r="M301" s="52">
        <f>SUM(SCDBPTASN1!M298:'SCDBPTASN1'!M300)</f>
        <v>0</v>
      </c>
      <c r="N301" s="52">
        <f>SUM(SCDBPTASN1!N298:'SCDBPTASN1'!N300)</f>
        <v>0</v>
      </c>
      <c r="O301" s="52">
        <f>SUM(SCDBPTASN1!O298:'SCDBPTASN1'!O300)</f>
        <v>0</v>
      </c>
      <c r="P301" s="52">
        <f>SUM(SCDBPTASN1!P298:'SCDBPTASN1'!P300)</f>
        <v>0</v>
      </c>
      <c r="Q301" s="51"/>
      <c r="R301" s="52">
        <f>SUM(SCDBPTASN1!R298:'SCDBPTASN1'!R300)</f>
        <v>0</v>
      </c>
      <c r="S301" s="52">
        <f>SUM(SCDBPTASN1!S298:'SCDBPTASN1'!S300)</f>
        <v>0</v>
      </c>
      <c r="T301" s="52">
        <f>SUM(SCDBPTASN1!T298:'SCDBPTASN1'!T300)</f>
        <v>0</v>
      </c>
      <c r="U301" s="52">
        <f>SUM(SCDBPTASN1!U298:'SCDBPTASN1'!U300)</f>
        <v>0</v>
      </c>
      <c r="V301" s="52">
        <f>SUM(SCDBPTASN1!V298:'SCDBPTASN1'!V300)</f>
        <v>0</v>
      </c>
      <c r="W301" s="52">
        <f>SUM(SCDBPTASN1!W298:'SCDBPTASN1'!W300)</f>
        <v>0</v>
      </c>
      <c r="X301" s="51"/>
      <c r="Y301" s="51"/>
      <c r="Z301" s="51"/>
      <c r="AA301" s="51"/>
    </row>
    <row r="302" spans="2:27" x14ac:dyDescent="0.2">
      <c r="B302" s="11" t="s">
        <v>24</v>
      </c>
      <c r="C302" s="12" t="s">
        <v>24</v>
      </c>
      <c r="D302" s="13" t="s">
        <v>24</v>
      </c>
      <c r="E302" s="12" t="s">
        <v>24</v>
      </c>
      <c r="F302" s="12" t="s">
        <v>24</v>
      </c>
      <c r="G302" s="12" t="s">
        <v>24</v>
      </c>
      <c r="H302" s="29" t="s">
        <v>24</v>
      </c>
      <c r="I302" s="29" t="s">
        <v>24</v>
      </c>
      <c r="J302" s="12" t="s">
        <v>24</v>
      </c>
      <c r="K302" s="12" t="s">
        <v>24</v>
      </c>
      <c r="L302" s="12" t="s">
        <v>24</v>
      </c>
      <c r="M302" s="12" t="s">
        <v>24</v>
      </c>
      <c r="N302" s="12" t="s">
        <v>24</v>
      </c>
      <c r="O302" s="12" t="s">
        <v>24</v>
      </c>
      <c r="P302" s="12" t="s">
        <v>24</v>
      </c>
      <c r="Q302" s="12" t="s">
        <v>24</v>
      </c>
      <c r="R302" s="12" t="s">
        <v>24</v>
      </c>
      <c r="S302" s="12" t="s">
        <v>24</v>
      </c>
      <c r="T302" s="12" t="s">
        <v>24</v>
      </c>
      <c r="U302" s="12" t="s">
        <v>24</v>
      </c>
      <c r="V302" s="12" t="s">
        <v>24</v>
      </c>
      <c r="W302" s="12" t="s">
        <v>24</v>
      </c>
      <c r="X302" s="12" t="s">
        <v>24</v>
      </c>
      <c r="Y302" s="12" t="s">
        <v>24</v>
      </c>
      <c r="Z302" s="12" t="s">
        <v>24</v>
      </c>
      <c r="AA302" s="12" t="s">
        <v>24</v>
      </c>
    </row>
    <row r="303" spans="2:27" x14ac:dyDescent="0.2">
      <c r="B303" s="14" t="s">
        <v>3139</v>
      </c>
      <c r="C303" s="24" t="s">
        <v>26</v>
      </c>
      <c r="D303" s="16" t="s">
        <v>26</v>
      </c>
      <c r="E303" s="20" t="s">
        <v>26</v>
      </c>
      <c r="F303" s="58" t="s">
        <v>26</v>
      </c>
      <c r="G303" s="20" t="s">
        <v>26</v>
      </c>
      <c r="H303" s="31"/>
      <c r="I303" s="31"/>
      <c r="J303" s="57"/>
      <c r="K303" s="21"/>
      <c r="L303" s="20" t="s">
        <v>26</v>
      </c>
      <c r="M303" s="21"/>
      <c r="N303" s="21"/>
      <c r="O303" s="21"/>
      <c r="P303" s="21"/>
      <c r="Q303" s="56" t="s">
        <v>26</v>
      </c>
      <c r="R303" s="21"/>
      <c r="S303" s="21"/>
      <c r="T303" s="21"/>
      <c r="U303" s="21"/>
      <c r="V303" s="21"/>
      <c r="W303" s="21"/>
      <c r="X303" s="20" t="s">
        <v>26</v>
      </c>
      <c r="Y303" s="20" t="s">
        <v>26</v>
      </c>
      <c r="Z303" s="55" t="s">
        <v>26</v>
      </c>
      <c r="AA303" s="20" t="s">
        <v>26</v>
      </c>
    </row>
    <row r="304" spans="2:27" x14ac:dyDescent="0.2">
      <c r="B304" s="11" t="s">
        <v>24</v>
      </c>
      <c r="C304" s="12" t="s">
        <v>24</v>
      </c>
      <c r="D304" s="13" t="s">
        <v>24</v>
      </c>
      <c r="E304" s="12" t="s">
        <v>24</v>
      </c>
      <c r="F304" s="12" t="s">
        <v>24</v>
      </c>
      <c r="G304" s="12" t="s">
        <v>24</v>
      </c>
      <c r="H304" s="29" t="s">
        <v>24</v>
      </c>
      <c r="I304" s="29" t="s">
        <v>24</v>
      </c>
      <c r="J304" s="12" t="s">
        <v>24</v>
      </c>
      <c r="K304" s="12" t="s">
        <v>24</v>
      </c>
      <c r="L304" s="12" t="s">
        <v>24</v>
      </c>
      <c r="M304" s="12" t="s">
        <v>24</v>
      </c>
      <c r="N304" s="12" t="s">
        <v>24</v>
      </c>
      <c r="O304" s="12" t="s">
        <v>24</v>
      </c>
      <c r="P304" s="12" t="s">
        <v>24</v>
      </c>
      <c r="Q304" s="12" t="s">
        <v>24</v>
      </c>
      <c r="R304" s="12" t="s">
        <v>24</v>
      </c>
      <c r="S304" s="12" t="s">
        <v>24</v>
      </c>
      <c r="T304" s="12" t="s">
        <v>24</v>
      </c>
      <c r="U304" s="12" t="s">
        <v>24</v>
      </c>
      <c r="V304" s="12" t="s">
        <v>24</v>
      </c>
      <c r="W304" s="12" t="s">
        <v>24</v>
      </c>
      <c r="X304" s="12" t="s">
        <v>24</v>
      </c>
      <c r="Y304" s="12" t="s">
        <v>24</v>
      </c>
      <c r="Z304" s="12" t="s">
        <v>24</v>
      </c>
      <c r="AA304" s="12" t="s">
        <v>24</v>
      </c>
    </row>
    <row r="305" spans="2:27" ht="25.5" x14ac:dyDescent="0.2">
      <c r="B305" s="54" t="s">
        <v>3138</v>
      </c>
      <c r="C305" s="24" t="s">
        <v>3137</v>
      </c>
      <c r="D305" s="53"/>
      <c r="E305" s="51"/>
      <c r="F305" s="51"/>
      <c r="G305" s="51"/>
      <c r="H305" s="59"/>
      <c r="I305" s="59"/>
      <c r="J305" s="51"/>
      <c r="K305" s="51"/>
      <c r="L305" s="51"/>
      <c r="M305" s="52">
        <f>SUM(SCDBPTASN1!M302:'SCDBPTASN1'!M304)</f>
        <v>0</v>
      </c>
      <c r="N305" s="52">
        <f>SUM(SCDBPTASN1!N302:'SCDBPTASN1'!N304)</f>
        <v>0</v>
      </c>
      <c r="O305" s="52">
        <f>SUM(SCDBPTASN1!O302:'SCDBPTASN1'!O304)</f>
        <v>0</v>
      </c>
      <c r="P305" s="52">
        <f>SUM(SCDBPTASN1!P302:'SCDBPTASN1'!P304)</f>
        <v>0</v>
      </c>
      <c r="Q305" s="51"/>
      <c r="R305" s="52">
        <f>SUM(SCDBPTASN1!R302:'SCDBPTASN1'!R304)</f>
        <v>0</v>
      </c>
      <c r="S305" s="52">
        <f>SUM(SCDBPTASN1!S302:'SCDBPTASN1'!S304)</f>
        <v>0</v>
      </c>
      <c r="T305" s="52">
        <f>SUM(SCDBPTASN1!T302:'SCDBPTASN1'!T304)</f>
        <v>0</v>
      </c>
      <c r="U305" s="52">
        <f>SUM(SCDBPTASN1!U302:'SCDBPTASN1'!U304)</f>
        <v>0</v>
      </c>
      <c r="V305" s="52">
        <f>SUM(SCDBPTASN1!V302:'SCDBPTASN1'!V304)</f>
        <v>0</v>
      </c>
      <c r="W305" s="52">
        <f>SUM(SCDBPTASN1!W302:'SCDBPTASN1'!W304)</f>
        <v>0</v>
      </c>
      <c r="X305" s="51"/>
      <c r="Y305" s="51"/>
      <c r="Z305" s="51"/>
      <c r="AA305" s="51"/>
    </row>
    <row r="306" spans="2:27" x14ac:dyDescent="0.2">
      <c r="B306" s="11" t="s">
        <v>24</v>
      </c>
      <c r="C306" s="12" t="s">
        <v>24</v>
      </c>
      <c r="D306" s="13" t="s">
        <v>24</v>
      </c>
      <c r="E306" s="12" t="s">
        <v>24</v>
      </c>
      <c r="F306" s="12" t="s">
        <v>24</v>
      </c>
      <c r="G306" s="12" t="s">
        <v>24</v>
      </c>
      <c r="H306" s="29" t="s">
        <v>24</v>
      </c>
      <c r="I306" s="29" t="s">
        <v>24</v>
      </c>
      <c r="J306" s="12" t="s">
        <v>24</v>
      </c>
      <c r="K306" s="12" t="s">
        <v>24</v>
      </c>
      <c r="L306" s="12" t="s">
        <v>24</v>
      </c>
      <c r="M306" s="12" t="s">
        <v>24</v>
      </c>
      <c r="N306" s="12" t="s">
        <v>24</v>
      </c>
      <c r="O306" s="12" t="s">
        <v>24</v>
      </c>
      <c r="P306" s="12" t="s">
        <v>24</v>
      </c>
      <c r="Q306" s="12" t="s">
        <v>24</v>
      </c>
      <c r="R306" s="12" t="s">
        <v>24</v>
      </c>
      <c r="S306" s="12" t="s">
        <v>24</v>
      </c>
      <c r="T306" s="12" t="s">
        <v>24</v>
      </c>
      <c r="U306" s="12" t="s">
        <v>24</v>
      </c>
      <c r="V306" s="12" t="s">
        <v>24</v>
      </c>
      <c r="W306" s="12" t="s">
        <v>24</v>
      </c>
      <c r="X306" s="12" t="s">
        <v>24</v>
      </c>
      <c r="Y306" s="12" t="s">
        <v>24</v>
      </c>
      <c r="Z306" s="12" t="s">
        <v>24</v>
      </c>
      <c r="AA306" s="12" t="s">
        <v>24</v>
      </c>
    </row>
    <row r="307" spans="2:27" x14ac:dyDescent="0.2">
      <c r="B307" s="14" t="s">
        <v>3136</v>
      </c>
      <c r="C307" s="24" t="s">
        <v>26</v>
      </c>
      <c r="D307" s="16" t="s">
        <v>26</v>
      </c>
      <c r="E307" s="20" t="s">
        <v>26</v>
      </c>
      <c r="F307" s="58" t="s">
        <v>26</v>
      </c>
      <c r="G307" s="20" t="s">
        <v>26</v>
      </c>
      <c r="H307" s="31"/>
      <c r="I307" s="31"/>
      <c r="J307" s="57"/>
      <c r="K307" s="21"/>
      <c r="L307" s="20" t="s">
        <v>26</v>
      </c>
      <c r="M307" s="21"/>
      <c r="N307" s="21"/>
      <c r="O307" s="21"/>
      <c r="P307" s="21"/>
      <c r="Q307" s="56" t="s">
        <v>26</v>
      </c>
      <c r="R307" s="21"/>
      <c r="S307" s="21"/>
      <c r="T307" s="21"/>
      <c r="U307" s="21"/>
      <c r="V307" s="21"/>
      <c r="W307" s="21"/>
      <c r="X307" s="20" t="s">
        <v>26</v>
      </c>
      <c r="Y307" s="20" t="s">
        <v>26</v>
      </c>
      <c r="Z307" s="55" t="s">
        <v>26</v>
      </c>
      <c r="AA307" s="20" t="s">
        <v>26</v>
      </c>
    </row>
    <row r="308" spans="2:27" x14ac:dyDescent="0.2">
      <c r="B308" s="11" t="s">
        <v>24</v>
      </c>
      <c r="C308" s="12" t="s">
        <v>24</v>
      </c>
      <c r="D308" s="13" t="s">
        <v>24</v>
      </c>
      <c r="E308" s="12" t="s">
        <v>24</v>
      </c>
      <c r="F308" s="12" t="s">
        <v>24</v>
      </c>
      <c r="G308" s="12" t="s">
        <v>24</v>
      </c>
      <c r="H308" s="29" t="s">
        <v>24</v>
      </c>
      <c r="I308" s="29" t="s">
        <v>24</v>
      </c>
      <c r="J308" s="12" t="s">
        <v>24</v>
      </c>
      <c r="K308" s="12" t="s">
        <v>24</v>
      </c>
      <c r="L308" s="12" t="s">
        <v>24</v>
      </c>
      <c r="M308" s="12" t="s">
        <v>24</v>
      </c>
      <c r="N308" s="12" t="s">
        <v>24</v>
      </c>
      <c r="O308" s="12" t="s">
        <v>24</v>
      </c>
      <c r="P308" s="12" t="s">
        <v>24</v>
      </c>
      <c r="Q308" s="12" t="s">
        <v>24</v>
      </c>
      <c r="R308" s="12" t="s">
        <v>24</v>
      </c>
      <c r="S308" s="12" t="s">
        <v>24</v>
      </c>
      <c r="T308" s="12" t="s">
        <v>24</v>
      </c>
      <c r="U308" s="12" t="s">
        <v>24</v>
      </c>
      <c r="V308" s="12" t="s">
        <v>24</v>
      </c>
      <c r="W308" s="12" t="s">
        <v>24</v>
      </c>
      <c r="X308" s="12" t="s">
        <v>24</v>
      </c>
      <c r="Y308" s="12" t="s">
        <v>24</v>
      </c>
      <c r="Z308" s="12" t="s">
        <v>24</v>
      </c>
      <c r="AA308" s="12" t="s">
        <v>24</v>
      </c>
    </row>
    <row r="309" spans="2:27" ht="25.5" x14ac:dyDescent="0.2">
      <c r="B309" s="54" t="s">
        <v>38</v>
      </c>
      <c r="C309" s="24" t="s">
        <v>3135</v>
      </c>
      <c r="D309" s="53"/>
      <c r="E309" s="51"/>
      <c r="F309" s="51"/>
      <c r="G309" s="51"/>
      <c r="H309" s="59"/>
      <c r="I309" s="59"/>
      <c r="J309" s="51"/>
      <c r="K309" s="51"/>
      <c r="L309" s="51"/>
      <c r="M309" s="52">
        <f>SUM(SCDBPTASN1!M306:'SCDBPTASN1'!M308)</f>
        <v>0</v>
      </c>
      <c r="N309" s="52">
        <f>SUM(SCDBPTASN1!N306:'SCDBPTASN1'!N308)</f>
        <v>0</v>
      </c>
      <c r="O309" s="52">
        <f>SUM(SCDBPTASN1!O306:'SCDBPTASN1'!O308)</f>
        <v>0</v>
      </c>
      <c r="P309" s="52">
        <f>SUM(SCDBPTASN1!P306:'SCDBPTASN1'!P308)</f>
        <v>0</v>
      </c>
      <c r="Q309" s="51"/>
      <c r="R309" s="52">
        <f>SUM(SCDBPTASN1!R306:'SCDBPTASN1'!R308)</f>
        <v>0</v>
      </c>
      <c r="S309" s="52">
        <f>SUM(SCDBPTASN1!S306:'SCDBPTASN1'!S308)</f>
        <v>0</v>
      </c>
      <c r="T309" s="52">
        <f>SUM(SCDBPTASN1!T306:'SCDBPTASN1'!T308)</f>
        <v>0</v>
      </c>
      <c r="U309" s="52">
        <f>SUM(SCDBPTASN1!U306:'SCDBPTASN1'!U308)</f>
        <v>0</v>
      </c>
      <c r="V309" s="52">
        <f>SUM(SCDBPTASN1!V306:'SCDBPTASN1'!V308)</f>
        <v>0</v>
      </c>
      <c r="W309" s="52">
        <f>SUM(SCDBPTASN1!W306:'SCDBPTASN1'!W308)</f>
        <v>0</v>
      </c>
      <c r="X309" s="51"/>
      <c r="Y309" s="51"/>
      <c r="Z309" s="51"/>
      <c r="AA309" s="51"/>
    </row>
    <row r="310" spans="2:27" x14ac:dyDescent="0.2">
      <c r="B310" s="11" t="s">
        <v>24</v>
      </c>
      <c r="C310" s="12" t="s">
        <v>24</v>
      </c>
      <c r="D310" s="13" t="s">
        <v>24</v>
      </c>
      <c r="E310" s="12" t="s">
        <v>24</v>
      </c>
      <c r="F310" s="12" t="s">
        <v>24</v>
      </c>
      <c r="G310" s="12" t="s">
        <v>24</v>
      </c>
      <c r="H310" s="29" t="s">
        <v>24</v>
      </c>
      <c r="I310" s="29" t="s">
        <v>24</v>
      </c>
      <c r="J310" s="12" t="s">
        <v>24</v>
      </c>
      <c r="K310" s="12" t="s">
        <v>24</v>
      </c>
      <c r="L310" s="12" t="s">
        <v>24</v>
      </c>
      <c r="M310" s="12" t="s">
        <v>24</v>
      </c>
      <c r="N310" s="12" t="s">
        <v>24</v>
      </c>
      <c r="O310" s="12" t="s">
        <v>24</v>
      </c>
      <c r="P310" s="12" t="s">
        <v>24</v>
      </c>
      <c r="Q310" s="12" t="s">
        <v>24</v>
      </c>
      <c r="R310" s="12" t="s">
        <v>24</v>
      </c>
      <c r="S310" s="12" t="s">
        <v>24</v>
      </c>
      <c r="T310" s="12" t="s">
        <v>24</v>
      </c>
      <c r="U310" s="12" t="s">
        <v>24</v>
      </c>
      <c r="V310" s="12" t="s">
        <v>24</v>
      </c>
      <c r="W310" s="12" t="s">
        <v>24</v>
      </c>
      <c r="X310" s="12" t="s">
        <v>24</v>
      </c>
      <c r="Y310" s="12" t="s">
        <v>24</v>
      </c>
      <c r="Z310" s="12" t="s">
        <v>24</v>
      </c>
      <c r="AA310" s="12" t="s">
        <v>24</v>
      </c>
    </row>
    <row r="311" spans="2:27" x14ac:dyDescent="0.2">
      <c r="B311" s="14" t="s">
        <v>40</v>
      </c>
      <c r="C311" s="24" t="s">
        <v>26</v>
      </c>
      <c r="D311" s="16" t="s">
        <v>26</v>
      </c>
      <c r="E311" s="20" t="s">
        <v>26</v>
      </c>
      <c r="F311" s="58" t="s">
        <v>26</v>
      </c>
      <c r="G311" s="20" t="s">
        <v>26</v>
      </c>
      <c r="H311" s="31"/>
      <c r="I311" s="31"/>
      <c r="J311" s="57"/>
      <c r="K311" s="21"/>
      <c r="L311" s="20" t="s">
        <v>26</v>
      </c>
      <c r="M311" s="21"/>
      <c r="N311" s="21"/>
      <c r="O311" s="21"/>
      <c r="P311" s="21"/>
      <c r="Q311" s="56" t="s">
        <v>26</v>
      </c>
      <c r="R311" s="21"/>
      <c r="S311" s="21"/>
      <c r="T311" s="21"/>
      <c r="U311" s="21"/>
      <c r="V311" s="21"/>
      <c r="W311" s="21"/>
      <c r="X311" s="20" t="s">
        <v>26</v>
      </c>
      <c r="Y311" s="20" t="s">
        <v>26</v>
      </c>
      <c r="Z311" s="55" t="s">
        <v>26</v>
      </c>
      <c r="AA311" s="20" t="s">
        <v>26</v>
      </c>
    </row>
    <row r="312" spans="2:27" x14ac:dyDescent="0.2">
      <c r="B312" s="11" t="s">
        <v>24</v>
      </c>
      <c r="C312" s="12" t="s">
        <v>24</v>
      </c>
      <c r="D312" s="13" t="s">
        <v>24</v>
      </c>
      <c r="E312" s="12" t="s">
        <v>24</v>
      </c>
      <c r="F312" s="12" t="s">
        <v>24</v>
      </c>
      <c r="G312" s="12" t="s">
        <v>24</v>
      </c>
      <c r="H312" s="29" t="s">
        <v>24</v>
      </c>
      <c r="I312" s="29" t="s">
        <v>24</v>
      </c>
      <c r="J312" s="12" t="s">
        <v>24</v>
      </c>
      <c r="K312" s="12" t="s">
        <v>24</v>
      </c>
      <c r="L312" s="12" t="s">
        <v>24</v>
      </c>
      <c r="M312" s="12" t="s">
        <v>24</v>
      </c>
      <c r="N312" s="12" t="s">
        <v>24</v>
      </c>
      <c r="O312" s="12" t="s">
        <v>24</v>
      </c>
      <c r="P312" s="12" t="s">
        <v>24</v>
      </c>
      <c r="Q312" s="12" t="s">
        <v>24</v>
      </c>
      <c r="R312" s="12" t="s">
        <v>24</v>
      </c>
      <c r="S312" s="12" t="s">
        <v>24</v>
      </c>
      <c r="T312" s="12" t="s">
        <v>24</v>
      </c>
      <c r="U312" s="12" t="s">
        <v>24</v>
      </c>
      <c r="V312" s="12" t="s">
        <v>24</v>
      </c>
      <c r="W312" s="12" t="s">
        <v>24</v>
      </c>
      <c r="X312" s="12" t="s">
        <v>24</v>
      </c>
      <c r="Y312" s="12" t="s">
        <v>24</v>
      </c>
      <c r="Z312" s="12" t="s">
        <v>24</v>
      </c>
      <c r="AA312" s="12" t="s">
        <v>24</v>
      </c>
    </row>
    <row r="313" spans="2:27" ht="25.5" x14ac:dyDescent="0.2">
      <c r="B313" s="54" t="s">
        <v>3134</v>
      </c>
      <c r="C313" s="24" t="s">
        <v>3133</v>
      </c>
      <c r="D313" s="53"/>
      <c r="E313" s="51"/>
      <c r="F313" s="51"/>
      <c r="G313" s="51"/>
      <c r="H313" s="59"/>
      <c r="I313" s="59"/>
      <c r="J313" s="51"/>
      <c r="K313" s="51"/>
      <c r="L313" s="51"/>
      <c r="M313" s="52">
        <f>SUM(SCDBPTASN1!M310:'SCDBPTASN1'!M312)</f>
        <v>0</v>
      </c>
      <c r="N313" s="52">
        <f>SUM(SCDBPTASN1!N310:'SCDBPTASN1'!N312)</f>
        <v>0</v>
      </c>
      <c r="O313" s="52">
        <f>SUM(SCDBPTASN1!O310:'SCDBPTASN1'!O312)</f>
        <v>0</v>
      </c>
      <c r="P313" s="52">
        <f>SUM(SCDBPTASN1!P310:'SCDBPTASN1'!P312)</f>
        <v>0</v>
      </c>
      <c r="Q313" s="51"/>
      <c r="R313" s="52">
        <f>SUM(SCDBPTASN1!R310:'SCDBPTASN1'!R312)</f>
        <v>0</v>
      </c>
      <c r="S313" s="52">
        <f>SUM(SCDBPTASN1!S310:'SCDBPTASN1'!S312)</f>
        <v>0</v>
      </c>
      <c r="T313" s="52">
        <f>SUM(SCDBPTASN1!T310:'SCDBPTASN1'!T312)</f>
        <v>0</v>
      </c>
      <c r="U313" s="52">
        <f>SUM(SCDBPTASN1!U310:'SCDBPTASN1'!U312)</f>
        <v>0</v>
      </c>
      <c r="V313" s="52">
        <f>SUM(SCDBPTASN1!V310:'SCDBPTASN1'!V312)</f>
        <v>0</v>
      </c>
      <c r="W313" s="52">
        <f>SUM(SCDBPTASN1!W310:'SCDBPTASN1'!W312)</f>
        <v>0</v>
      </c>
      <c r="X313" s="51"/>
      <c r="Y313" s="51"/>
      <c r="Z313" s="51"/>
      <c r="AA313" s="51"/>
    </row>
    <row r="314" spans="2:27" x14ac:dyDescent="0.2">
      <c r="B314" s="11" t="s">
        <v>24</v>
      </c>
      <c r="C314" s="12" t="s">
        <v>24</v>
      </c>
      <c r="D314" s="13" t="s">
        <v>24</v>
      </c>
      <c r="E314" s="12" t="s">
        <v>24</v>
      </c>
      <c r="F314" s="12" t="s">
        <v>24</v>
      </c>
      <c r="G314" s="12" t="s">
        <v>24</v>
      </c>
      <c r="H314" s="29" t="s">
        <v>24</v>
      </c>
      <c r="I314" s="29" t="s">
        <v>24</v>
      </c>
      <c r="J314" s="12" t="s">
        <v>24</v>
      </c>
      <c r="K314" s="12" t="s">
        <v>24</v>
      </c>
      <c r="L314" s="12" t="s">
        <v>24</v>
      </c>
      <c r="M314" s="12" t="s">
        <v>24</v>
      </c>
      <c r="N314" s="12" t="s">
        <v>24</v>
      </c>
      <c r="O314" s="12" t="s">
        <v>24</v>
      </c>
      <c r="P314" s="12" t="s">
        <v>24</v>
      </c>
      <c r="Q314" s="12" t="s">
        <v>24</v>
      </c>
      <c r="R314" s="12" t="s">
        <v>24</v>
      </c>
      <c r="S314" s="12" t="s">
        <v>24</v>
      </c>
      <c r="T314" s="12" t="s">
        <v>24</v>
      </c>
      <c r="U314" s="12" t="s">
        <v>24</v>
      </c>
      <c r="V314" s="12" t="s">
        <v>24</v>
      </c>
      <c r="W314" s="12" t="s">
        <v>24</v>
      </c>
      <c r="X314" s="12" t="s">
        <v>24</v>
      </c>
      <c r="Y314" s="12" t="s">
        <v>24</v>
      </c>
      <c r="Z314" s="12" t="s">
        <v>24</v>
      </c>
      <c r="AA314" s="12" t="s">
        <v>24</v>
      </c>
    </row>
    <row r="315" spans="2:27" x14ac:dyDescent="0.2">
      <c r="B315" s="14" t="s">
        <v>3132</v>
      </c>
      <c r="C315" s="24" t="s">
        <v>26</v>
      </c>
      <c r="D315" s="16" t="s">
        <v>26</v>
      </c>
      <c r="E315" s="20" t="s">
        <v>26</v>
      </c>
      <c r="F315" s="58" t="s">
        <v>26</v>
      </c>
      <c r="G315" s="20" t="s">
        <v>26</v>
      </c>
      <c r="H315" s="31"/>
      <c r="I315" s="31"/>
      <c r="J315" s="57"/>
      <c r="K315" s="21"/>
      <c r="L315" s="20" t="s">
        <v>26</v>
      </c>
      <c r="M315" s="21"/>
      <c r="N315" s="21"/>
      <c r="O315" s="21"/>
      <c r="P315" s="21"/>
      <c r="Q315" s="56" t="s">
        <v>26</v>
      </c>
      <c r="R315" s="21"/>
      <c r="S315" s="21"/>
      <c r="T315" s="21"/>
      <c r="U315" s="21"/>
      <c r="V315" s="21"/>
      <c r="W315" s="21"/>
      <c r="X315" s="20" t="s">
        <v>26</v>
      </c>
      <c r="Y315" s="20" t="s">
        <v>26</v>
      </c>
      <c r="Z315" s="55" t="s">
        <v>26</v>
      </c>
      <c r="AA315" s="20" t="s">
        <v>26</v>
      </c>
    </row>
    <row r="316" spans="2:27" x14ac:dyDescent="0.2">
      <c r="B316" s="11" t="s">
        <v>24</v>
      </c>
      <c r="C316" s="12" t="s">
        <v>24</v>
      </c>
      <c r="D316" s="13" t="s">
        <v>24</v>
      </c>
      <c r="E316" s="12" t="s">
        <v>24</v>
      </c>
      <c r="F316" s="12" t="s">
        <v>24</v>
      </c>
      <c r="G316" s="12" t="s">
        <v>24</v>
      </c>
      <c r="H316" s="29" t="s">
        <v>24</v>
      </c>
      <c r="I316" s="29" t="s">
        <v>24</v>
      </c>
      <c r="J316" s="12" t="s">
        <v>24</v>
      </c>
      <c r="K316" s="12" t="s">
        <v>24</v>
      </c>
      <c r="L316" s="12" t="s">
        <v>24</v>
      </c>
      <c r="M316" s="12" t="s">
        <v>24</v>
      </c>
      <c r="N316" s="12" t="s">
        <v>24</v>
      </c>
      <c r="O316" s="12" t="s">
        <v>24</v>
      </c>
      <c r="P316" s="12" t="s">
        <v>24</v>
      </c>
      <c r="Q316" s="12" t="s">
        <v>24</v>
      </c>
      <c r="R316" s="12" t="s">
        <v>24</v>
      </c>
      <c r="S316" s="12" t="s">
        <v>24</v>
      </c>
      <c r="T316" s="12" t="s">
        <v>24</v>
      </c>
      <c r="U316" s="12" t="s">
        <v>24</v>
      </c>
      <c r="V316" s="12" t="s">
        <v>24</v>
      </c>
      <c r="W316" s="12" t="s">
        <v>24</v>
      </c>
      <c r="X316" s="12" t="s">
        <v>24</v>
      </c>
      <c r="Y316" s="12" t="s">
        <v>24</v>
      </c>
      <c r="Z316" s="12" t="s">
        <v>24</v>
      </c>
      <c r="AA316" s="12" t="s">
        <v>24</v>
      </c>
    </row>
    <row r="317" spans="2:27" ht="25.5" x14ac:dyDescent="0.2">
      <c r="B317" s="54" t="s">
        <v>3131</v>
      </c>
      <c r="C317" s="24" t="s">
        <v>3130</v>
      </c>
      <c r="D317" s="53"/>
      <c r="E317" s="51"/>
      <c r="F317" s="51"/>
      <c r="G317" s="51"/>
      <c r="H317" s="59"/>
      <c r="I317" s="59"/>
      <c r="J317" s="51"/>
      <c r="K317" s="51"/>
      <c r="L317" s="51"/>
      <c r="M317" s="52">
        <f>SUM(SCDBPTASN1!M314:'SCDBPTASN1'!M316)</f>
        <v>0</v>
      </c>
      <c r="N317" s="52">
        <f>SUM(SCDBPTASN1!N314:'SCDBPTASN1'!N316)</f>
        <v>0</v>
      </c>
      <c r="O317" s="52">
        <f>SUM(SCDBPTASN1!O314:'SCDBPTASN1'!O316)</f>
        <v>0</v>
      </c>
      <c r="P317" s="52">
        <f>SUM(SCDBPTASN1!P314:'SCDBPTASN1'!P316)</f>
        <v>0</v>
      </c>
      <c r="Q317" s="51"/>
      <c r="R317" s="52">
        <f>SUM(SCDBPTASN1!R314:'SCDBPTASN1'!R316)</f>
        <v>0</v>
      </c>
      <c r="S317" s="52">
        <f>SUM(SCDBPTASN1!S314:'SCDBPTASN1'!S316)</f>
        <v>0</v>
      </c>
      <c r="T317" s="52">
        <f>SUM(SCDBPTASN1!T314:'SCDBPTASN1'!T316)</f>
        <v>0</v>
      </c>
      <c r="U317" s="52">
        <f>SUM(SCDBPTASN1!U314:'SCDBPTASN1'!U316)</f>
        <v>0</v>
      </c>
      <c r="V317" s="52">
        <f>SUM(SCDBPTASN1!V314:'SCDBPTASN1'!V316)</f>
        <v>0</v>
      </c>
      <c r="W317" s="52">
        <f>SUM(SCDBPTASN1!W314:'SCDBPTASN1'!W316)</f>
        <v>0</v>
      </c>
      <c r="X317" s="51"/>
      <c r="Y317" s="51"/>
      <c r="Z317" s="51"/>
      <c r="AA317" s="51"/>
    </row>
    <row r="318" spans="2:27" x14ac:dyDescent="0.2">
      <c r="B318" s="11" t="s">
        <v>24</v>
      </c>
      <c r="C318" s="12" t="s">
        <v>24</v>
      </c>
      <c r="D318" s="13" t="s">
        <v>24</v>
      </c>
      <c r="E318" s="12" t="s">
        <v>24</v>
      </c>
      <c r="F318" s="12" t="s">
        <v>24</v>
      </c>
      <c r="G318" s="12" t="s">
        <v>24</v>
      </c>
      <c r="H318" s="29" t="s">
        <v>24</v>
      </c>
      <c r="I318" s="29" t="s">
        <v>24</v>
      </c>
      <c r="J318" s="12" t="s">
        <v>24</v>
      </c>
      <c r="K318" s="12" t="s">
        <v>24</v>
      </c>
      <c r="L318" s="12" t="s">
        <v>24</v>
      </c>
      <c r="M318" s="12" t="s">
        <v>24</v>
      </c>
      <c r="N318" s="12" t="s">
        <v>24</v>
      </c>
      <c r="O318" s="12" t="s">
        <v>24</v>
      </c>
      <c r="P318" s="12" t="s">
        <v>24</v>
      </c>
      <c r="Q318" s="12" t="s">
        <v>24</v>
      </c>
      <c r="R318" s="12" t="s">
        <v>24</v>
      </c>
      <c r="S318" s="12" t="s">
        <v>24</v>
      </c>
      <c r="T318" s="12" t="s">
        <v>24</v>
      </c>
      <c r="U318" s="12" t="s">
        <v>24</v>
      </c>
      <c r="V318" s="12" t="s">
        <v>24</v>
      </c>
      <c r="W318" s="12" t="s">
        <v>24</v>
      </c>
      <c r="X318" s="12" t="s">
        <v>24</v>
      </c>
      <c r="Y318" s="12" t="s">
        <v>24</v>
      </c>
      <c r="Z318" s="12" t="s">
        <v>24</v>
      </c>
      <c r="AA318" s="12" t="s">
        <v>24</v>
      </c>
    </row>
    <row r="319" spans="2:27" x14ac:dyDescent="0.2">
      <c r="B319" s="14" t="s">
        <v>3129</v>
      </c>
      <c r="C319" s="24" t="s">
        <v>26</v>
      </c>
      <c r="D319" s="16" t="s">
        <v>26</v>
      </c>
      <c r="E319" s="20" t="s">
        <v>26</v>
      </c>
      <c r="F319" s="58" t="s">
        <v>26</v>
      </c>
      <c r="G319" s="20" t="s">
        <v>26</v>
      </c>
      <c r="H319" s="31"/>
      <c r="I319" s="31"/>
      <c r="J319" s="57"/>
      <c r="K319" s="21"/>
      <c r="L319" s="20" t="s">
        <v>26</v>
      </c>
      <c r="M319" s="21"/>
      <c r="N319" s="21"/>
      <c r="O319" s="21"/>
      <c r="P319" s="21"/>
      <c r="Q319" s="56" t="s">
        <v>26</v>
      </c>
      <c r="R319" s="21"/>
      <c r="S319" s="21"/>
      <c r="T319" s="21"/>
      <c r="U319" s="21"/>
      <c r="V319" s="21"/>
      <c r="W319" s="21"/>
      <c r="X319" s="20" t="s">
        <v>26</v>
      </c>
      <c r="Y319" s="20" t="s">
        <v>26</v>
      </c>
      <c r="Z319" s="55" t="s">
        <v>26</v>
      </c>
      <c r="AA319" s="20" t="s">
        <v>26</v>
      </c>
    </row>
    <row r="320" spans="2:27" x14ac:dyDescent="0.2">
      <c r="B320" s="11" t="s">
        <v>24</v>
      </c>
      <c r="C320" s="12" t="s">
        <v>24</v>
      </c>
      <c r="D320" s="13" t="s">
        <v>24</v>
      </c>
      <c r="E320" s="12" t="s">
        <v>24</v>
      </c>
      <c r="F320" s="12" t="s">
        <v>24</v>
      </c>
      <c r="G320" s="12" t="s">
        <v>24</v>
      </c>
      <c r="H320" s="29" t="s">
        <v>24</v>
      </c>
      <c r="I320" s="29" t="s">
        <v>24</v>
      </c>
      <c r="J320" s="12" t="s">
        <v>24</v>
      </c>
      <c r="K320" s="12" t="s">
        <v>24</v>
      </c>
      <c r="L320" s="12" t="s">
        <v>24</v>
      </c>
      <c r="M320" s="12" t="s">
        <v>24</v>
      </c>
      <c r="N320" s="12" t="s">
        <v>24</v>
      </c>
      <c r="O320" s="12" t="s">
        <v>24</v>
      </c>
      <c r="P320" s="12" t="s">
        <v>24</v>
      </c>
      <c r="Q320" s="12" t="s">
        <v>24</v>
      </c>
      <c r="R320" s="12" t="s">
        <v>24</v>
      </c>
      <c r="S320" s="12" t="s">
        <v>24</v>
      </c>
      <c r="T320" s="12" t="s">
        <v>24</v>
      </c>
      <c r="U320" s="12" t="s">
        <v>24</v>
      </c>
      <c r="V320" s="12" t="s">
        <v>24</v>
      </c>
      <c r="W320" s="12" t="s">
        <v>24</v>
      </c>
      <c r="X320" s="12" t="s">
        <v>24</v>
      </c>
      <c r="Y320" s="12" t="s">
        <v>24</v>
      </c>
      <c r="Z320" s="12" t="s">
        <v>24</v>
      </c>
      <c r="AA320" s="12" t="s">
        <v>24</v>
      </c>
    </row>
    <row r="321" spans="2:27" ht="25.5" x14ac:dyDescent="0.2">
      <c r="B321" s="54" t="s">
        <v>3128</v>
      </c>
      <c r="C321" s="24" t="s">
        <v>3127</v>
      </c>
      <c r="D321" s="53"/>
      <c r="E321" s="51"/>
      <c r="F321" s="51"/>
      <c r="G321" s="51"/>
      <c r="H321" s="59"/>
      <c r="I321" s="59"/>
      <c r="J321" s="51"/>
      <c r="K321" s="51"/>
      <c r="L321" s="51"/>
      <c r="M321" s="52">
        <f>SUM(SCDBPTASN1!M318:'SCDBPTASN1'!M320)</f>
        <v>0</v>
      </c>
      <c r="N321" s="52">
        <f>SUM(SCDBPTASN1!N318:'SCDBPTASN1'!N320)</f>
        <v>0</v>
      </c>
      <c r="O321" s="52">
        <f>SUM(SCDBPTASN1!O318:'SCDBPTASN1'!O320)</f>
        <v>0</v>
      </c>
      <c r="P321" s="52">
        <f>SUM(SCDBPTASN1!P318:'SCDBPTASN1'!P320)</f>
        <v>0</v>
      </c>
      <c r="Q321" s="51"/>
      <c r="R321" s="52">
        <f>SUM(SCDBPTASN1!R318:'SCDBPTASN1'!R320)</f>
        <v>0</v>
      </c>
      <c r="S321" s="52">
        <f>SUM(SCDBPTASN1!S318:'SCDBPTASN1'!S320)</f>
        <v>0</v>
      </c>
      <c r="T321" s="52">
        <f>SUM(SCDBPTASN1!T318:'SCDBPTASN1'!T320)</f>
        <v>0</v>
      </c>
      <c r="U321" s="52">
        <f>SUM(SCDBPTASN1!U318:'SCDBPTASN1'!U320)</f>
        <v>0</v>
      </c>
      <c r="V321" s="52">
        <f>SUM(SCDBPTASN1!V318:'SCDBPTASN1'!V320)</f>
        <v>0</v>
      </c>
      <c r="W321" s="52">
        <f>SUM(SCDBPTASN1!W318:'SCDBPTASN1'!W320)</f>
        <v>0</v>
      </c>
      <c r="X321" s="51"/>
      <c r="Y321" s="51"/>
      <c r="Z321" s="51"/>
      <c r="AA321" s="51"/>
    </row>
    <row r="322" spans="2:27" ht="25.5" x14ac:dyDescent="0.2">
      <c r="B322" s="54" t="s">
        <v>3126</v>
      </c>
      <c r="C322" s="24" t="s">
        <v>3125</v>
      </c>
      <c r="D322" s="53"/>
      <c r="E322" s="51"/>
      <c r="F322" s="51"/>
      <c r="G322" s="51"/>
      <c r="H322" s="59"/>
      <c r="I322" s="59"/>
      <c r="J322" s="51"/>
      <c r="K322" s="51"/>
      <c r="L322" s="51"/>
      <c r="M322" s="52">
        <f>SCDBPTASN1!M301+SCDBPTASN1!M305+SCDBPTASN1!M309+SCDBPTASN1!M313+SCDBPTASN1!M317+SCDBPTASN1!M321</f>
        <v>0</v>
      </c>
      <c r="N322" s="52">
        <f>SCDBPTASN1!N301+SCDBPTASN1!N305+SCDBPTASN1!N309+SCDBPTASN1!N313+SCDBPTASN1!N317+SCDBPTASN1!N321</f>
        <v>0</v>
      </c>
      <c r="O322" s="52">
        <f>SCDBPTASN1!O301+SCDBPTASN1!O305+SCDBPTASN1!O309+SCDBPTASN1!O313+SCDBPTASN1!O317+SCDBPTASN1!O321</f>
        <v>0</v>
      </c>
      <c r="P322" s="52">
        <f>SCDBPTASN1!P301+SCDBPTASN1!P305+SCDBPTASN1!P309+SCDBPTASN1!P313+SCDBPTASN1!P317+SCDBPTASN1!P321</f>
        <v>0</v>
      </c>
      <c r="Q322" s="51"/>
      <c r="R322" s="52">
        <f>SCDBPTASN1!R301+SCDBPTASN1!R305+SCDBPTASN1!R309+SCDBPTASN1!R313+SCDBPTASN1!R317+SCDBPTASN1!R321</f>
        <v>0</v>
      </c>
      <c r="S322" s="52">
        <f>SCDBPTASN1!S301+SCDBPTASN1!S305+SCDBPTASN1!S309+SCDBPTASN1!S313+SCDBPTASN1!S317+SCDBPTASN1!S321</f>
        <v>0</v>
      </c>
      <c r="T322" s="52">
        <f>SCDBPTASN1!T301+SCDBPTASN1!T305+SCDBPTASN1!T309+SCDBPTASN1!T313+SCDBPTASN1!T317+SCDBPTASN1!T321</f>
        <v>0</v>
      </c>
      <c r="U322" s="52">
        <f>SCDBPTASN1!U301+SCDBPTASN1!U305+SCDBPTASN1!U309+SCDBPTASN1!U313+SCDBPTASN1!U317+SCDBPTASN1!U321</f>
        <v>0</v>
      </c>
      <c r="V322" s="52">
        <f>SCDBPTASN1!V301+SCDBPTASN1!V305+SCDBPTASN1!V309+SCDBPTASN1!V313+SCDBPTASN1!V317+SCDBPTASN1!V321</f>
        <v>0</v>
      </c>
      <c r="W322" s="52">
        <f>SCDBPTASN1!W301+SCDBPTASN1!W305+SCDBPTASN1!W309+SCDBPTASN1!W313+SCDBPTASN1!W317+SCDBPTASN1!W321</f>
        <v>0</v>
      </c>
      <c r="X322" s="51"/>
      <c r="Y322" s="51"/>
      <c r="Z322" s="51"/>
      <c r="AA322" s="51"/>
    </row>
    <row r="323" spans="2:27" x14ac:dyDescent="0.2">
      <c r="B323" s="11" t="s">
        <v>24</v>
      </c>
      <c r="C323" s="12" t="s">
        <v>24</v>
      </c>
      <c r="D323" s="13" t="s">
        <v>24</v>
      </c>
      <c r="E323" s="12" t="s">
        <v>24</v>
      </c>
      <c r="F323" s="12" t="s">
        <v>24</v>
      </c>
      <c r="G323" s="12" t="s">
        <v>24</v>
      </c>
      <c r="H323" s="29" t="s">
        <v>24</v>
      </c>
      <c r="I323" s="29" t="s">
        <v>24</v>
      </c>
      <c r="J323" s="12" t="s">
        <v>24</v>
      </c>
      <c r="K323" s="12" t="s">
        <v>24</v>
      </c>
      <c r="L323" s="12" t="s">
        <v>24</v>
      </c>
      <c r="M323" s="12" t="s">
        <v>24</v>
      </c>
      <c r="N323" s="12" t="s">
        <v>24</v>
      </c>
      <c r="O323" s="12" t="s">
        <v>24</v>
      </c>
      <c r="P323" s="12" t="s">
        <v>24</v>
      </c>
      <c r="Q323" s="12" t="s">
        <v>24</v>
      </c>
      <c r="R323" s="12" t="s">
        <v>24</v>
      </c>
      <c r="S323" s="12" t="s">
        <v>24</v>
      </c>
      <c r="T323" s="12" t="s">
        <v>24</v>
      </c>
      <c r="U323" s="12" t="s">
        <v>24</v>
      </c>
      <c r="V323" s="12" t="s">
        <v>24</v>
      </c>
      <c r="W323" s="12" t="s">
        <v>24</v>
      </c>
      <c r="X323" s="12" t="s">
        <v>24</v>
      </c>
      <c r="Y323" s="12" t="s">
        <v>24</v>
      </c>
      <c r="Z323" s="12" t="s">
        <v>24</v>
      </c>
      <c r="AA323" s="12" t="s">
        <v>24</v>
      </c>
    </row>
    <row r="324" spans="2:27" x14ac:dyDescent="0.2">
      <c r="B324" s="14" t="s">
        <v>3124</v>
      </c>
      <c r="C324" s="24" t="s">
        <v>26</v>
      </c>
      <c r="D324" s="16" t="s">
        <v>26</v>
      </c>
      <c r="E324" s="20" t="s">
        <v>26</v>
      </c>
      <c r="F324" s="58" t="s">
        <v>26</v>
      </c>
      <c r="G324" s="20" t="s">
        <v>26</v>
      </c>
      <c r="H324" s="31"/>
      <c r="I324" s="31"/>
      <c r="J324" s="57"/>
      <c r="K324" s="21"/>
      <c r="L324" s="20" t="s">
        <v>26</v>
      </c>
      <c r="M324" s="21"/>
      <c r="N324" s="21"/>
      <c r="O324" s="21"/>
      <c r="P324" s="21"/>
      <c r="Q324" s="56" t="s">
        <v>26</v>
      </c>
      <c r="R324" s="21"/>
      <c r="S324" s="21"/>
      <c r="T324" s="21"/>
      <c r="U324" s="21"/>
      <c r="V324" s="21"/>
      <c r="W324" s="21"/>
      <c r="X324" s="20" t="s">
        <v>26</v>
      </c>
      <c r="Y324" s="20" t="s">
        <v>26</v>
      </c>
      <c r="Z324" s="55" t="s">
        <v>26</v>
      </c>
      <c r="AA324" s="20" t="s">
        <v>26</v>
      </c>
    </row>
    <row r="325" spans="2:27" x14ac:dyDescent="0.2">
      <c r="B325" s="11" t="s">
        <v>24</v>
      </c>
      <c r="C325" s="12" t="s">
        <v>24</v>
      </c>
      <c r="D325" s="13" t="s">
        <v>24</v>
      </c>
      <c r="E325" s="12" t="s">
        <v>24</v>
      </c>
      <c r="F325" s="12" t="s">
        <v>24</v>
      </c>
      <c r="G325" s="12" t="s">
        <v>24</v>
      </c>
      <c r="H325" s="29" t="s">
        <v>24</v>
      </c>
      <c r="I325" s="29" t="s">
        <v>24</v>
      </c>
      <c r="J325" s="12" t="s">
        <v>24</v>
      </c>
      <c r="K325" s="12" t="s">
        <v>24</v>
      </c>
      <c r="L325" s="12" t="s">
        <v>24</v>
      </c>
      <c r="M325" s="12" t="s">
        <v>24</v>
      </c>
      <c r="N325" s="12" t="s">
        <v>24</v>
      </c>
      <c r="O325" s="12" t="s">
        <v>24</v>
      </c>
      <c r="P325" s="12" t="s">
        <v>24</v>
      </c>
      <c r="Q325" s="12" t="s">
        <v>24</v>
      </c>
      <c r="R325" s="12" t="s">
        <v>24</v>
      </c>
      <c r="S325" s="12" t="s">
        <v>24</v>
      </c>
      <c r="T325" s="12" t="s">
        <v>24</v>
      </c>
      <c r="U325" s="12" t="s">
        <v>24</v>
      </c>
      <c r="V325" s="12" t="s">
        <v>24</v>
      </c>
      <c r="W325" s="12" t="s">
        <v>24</v>
      </c>
      <c r="X325" s="12" t="s">
        <v>24</v>
      </c>
      <c r="Y325" s="12" t="s">
        <v>24</v>
      </c>
      <c r="Z325" s="12" t="s">
        <v>24</v>
      </c>
      <c r="AA325" s="12" t="s">
        <v>24</v>
      </c>
    </row>
    <row r="326" spans="2:27" ht="38.25" x14ac:dyDescent="0.2">
      <c r="B326" s="54" t="s">
        <v>3123</v>
      </c>
      <c r="C326" s="24" t="s">
        <v>3122</v>
      </c>
      <c r="D326" s="53"/>
      <c r="E326" s="51"/>
      <c r="F326" s="51"/>
      <c r="G326" s="51"/>
      <c r="H326" s="59"/>
      <c r="I326" s="59"/>
      <c r="J326" s="51"/>
      <c r="K326" s="51"/>
      <c r="L326" s="51"/>
      <c r="M326" s="52">
        <f>SUM(SCDBPTASN1!M323:'SCDBPTASN1'!M325)</f>
        <v>0</v>
      </c>
      <c r="N326" s="52">
        <f>SUM(SCDBPTASN1!N323:'SCDBPTASN1'!N325)</f>
        <v>0</v>
      </c>
      <c r="O326" s="52">
        <f>SUM(SCDBPTASN1!O323:'SCDBPTASN1'!O325)</f>
        <v>0</v>
      </c>
      <c r="P326" s="52">
        <f>SUM(SCDBPTASN1!P323:'SCDBPTASN1'!P325)</f>
        <v>0</v>
      </c>
      <c r="Q326" s="51"/>
      <c r="R326" s="52">
        <f>SUM(SCDBPTASN1!R323:'SCDBPTASN1'!R325)</f>
        <v>0</v>
      </c>
      <c r="S326" s="52">
        <f>SUM(SCDBPTASN1!S323:'SCDBPTASN1'!S325)</f>
        <v>0</v>
      </c>
      <c r="T326" s="52">
        <f>SUM(SCDBPTASN1!T323:'SCDBPTASN1'!T325)</f>
        <v>0</v>
      </c>
      <c r="U326" s="52">
        <f>SUM(SCDBPTASN1!U323:'SCDBPTASN1'!U325)</f>
        <v>0</v>
      </c>
      <c r="V326" s="52">
        <f>SUM(SCDBPTASN1!V323:'SCDBPTASN1'!V325)</f>
        <v>0</v>
      </c>
      <c r="W326" s="52">
        <f>SUM(SCDBPTASN1!W323:'SCDBPTASN1'!W325)</f>
        <v>0</v>
      </c>
      <c r="X326" s="51"/>
      <c r="Y326" s="51"/>
      <c r="Z326" s="51"/>
      <c r="AA326" s="51"/>
    </row>
    <row r="327" spans="2:27" x14ac:dyDescent="0.2">
      <c r="B327" s="11" t="s">
        <v>24</v>
      </c>
      <c r="C327" s="12" t="s">
        <v>24</v>
      </c>
      <c r="D327" s="13" t="s">
        <v>24</v>
      </c>
      <c r="E327" s="12" t="s">
        <v>24</v>
      </c>
      <c r="F327" s="12" t="s">
        <v>24</v>
      </c>
      <c r="G327" s="12" t="s">
        <v>24</v>
      </c>
      <c r="H327" s="29" t="s">
        <v>24</v>
      </c>
      <c r="I327" s="29" t="s">
        <v>24</v>
      </c>
      <c r="J327" s="12" t="s">
        <v>24</v>
      </c>
      <c r="K327" s="12" t="s">
        <v>24</v>
      </c>
      <c r="L327" s="12" t="s">
        <v>24</v>
      </c>
      <c r="M327" s="12" t="s">
        <v>24</v>
      </c>
      <c r="N327" s="12" t="s">
        <v>24</v>
      </c>
      <c r="O327" s="12" t="s">
        <v>24</v>
      </c>
      <c r="P327" s="12" t="s">
        <v>24</v>
      </c>
      <c r="Q327" s="12" t="s">
        <v>24</v>
      </c>
      <c r="R327" s="12" t="s">
        <v>24</v>
      </c>
      <c r="S327" s="12" t="s">
        <v>24</v>
      </c>
      <c r="T327" s="12" t="s">
        <v>24</v>
      </c>
      <c r="U327" s="12" t="s">
        <v>24</v>
      </c>
      <c r="V327" s="12" t="s">
        <v>24</v>
      </c>
      <c r="W327" s="12" t="s">
        <v>24</v>
      </c>
      <c r="X327" s="12" t="s">
        <v>24</v>
      </c>
      <c r="Y327" s="12" t="s">
        <v>24</v>
      </c>
      <c r="Z327" s="12" t="s">
        <v>24</v>
      </c>
      <c r="AA327" s="12" t="s">
        <v>24</v>
      </c>
    </row>
    <row r="328" spans="2:27" x14ac:dyDescent="0.2">
      <c r="B328" s="14" t="s">
        <v>3121</v>
      </c>
      <c r="C328" s="24" t="s">
        <v>26</v>
      </c>
      <c r="D328" s="16" t="s">
        <v>26</v>
      </c>
      <c r="E328" s="20" t="s">
        <v>26</v>
      </c>
      <c r="F328" s="58" t="s">
        <v>26</v>
      </c>
      <c r="G328" s="20" t="s">
        <v>26</v>
      </c>
      <c r="H328" s="31"/>
      <c r="I328" s="31"/>
      <c r="J328" s="57"/>
      <c r="K328" s="21"/>
      <c r="L328" s="20" t="s">
        <v>26</v>
      </c>
      <c r="M328" s="21"/>
      <c r="N328" s="21"/>
      <c r="O328" s="21"/>
      <c r="P328" s="21"/>
      <c r="Q328" s="56" t="s">
        <v>26</v>
      </c>
      <c r="R328" s="21"/>
      <c r="S328" s="21"/>
      <c r="T328" s="21"/>
      <c r="U328" s="21"/>
      <c r="V328" s="21"/>
      <c r="W328" s="21"/>
      <c r="X328" s="20" t="s">
        <v>26</v>
      </c>
      <c r="Y328" s="20" t="s">
        <v>26</v>
      </c>
      <c r="Z328" s="55" t="s">
        <v>26</v>
      </c>
      <c r="AA328" s="20" t="s">
        <v>26</v>
      </c>
    </row>
    <row r="329" spans="2:27" x14ac:dyDescent="0.2">
      <c r="B329" s="11" t="s">
        <v>24</v>
      </c>
      <c r="C329" s="12" t="s">
        <v>24</v>
      </c>
      <c r="D329" s="13" t="s">
        <v>24</v>
      </c>
      <c r="E329" s="12" t="s">
        <v>24</v>
      </c>
      <c r="F329" s="12" t="s">
        <v>24</v>
      </c>
      <c r="G329" s="12" t="s">
        <v>24</v>
      </c>
      <c r="H329" s="29" t="s">
        <v>24</v>
      </c>
      <c r="I329" s="29" t="s">
        <v>24</v>
      </c>
      <c r="J329" s="12" t="s">
        <v>24</v>
      </c>
      <c r="K329" s="12" t="s">
        <v>24</v>
      </c>
      <c r="L329" s="12" t="s">
        <v>24</v>
      </c>
      <c r="M329" s="12" t="s">
        <v>24</v>
      </c>
      <c r="N329" s="12" t="s">
        <v>24</v>
      </c>
      <c r="O329" s="12" t="s">
        <v>24</v>
      </c>
      <c r="P329" s="12" t="s">
        <v>24</v>
      </c>
      <c r="Q329" s="12" t="s">
        <v>24</v>
      </c>
      <c r="R329" s="12" t="s">
        <v>24</v>
      </c>
      <c r="S329" s="12" t="s">
        <v>24</v>
      </c>
      <c r="T329" s="12" t="s">
        <v>24</v>
      </c>
      <c r="U329" s="12" t="s">
        <v>24</v>
      </c>
      <c r="V329" s="12" t="s">
        <v>24</v>
      </c>
      <c r="W329" s="12" t="s">
        <v>24</v>
      </c>
      <c r="X329" s="12" t="s">
        <v>24</v>
      </c>
      <c r="Y329" s="12" t="s">
        <v>24</v>
      </c>
      <c r="Z329" s="12" t="s">
        <v>24</v>
      </c>
      <c r="AA329" s="12" t="s">
        <v>24</v>
      </c>
    </row>
    <row r="330" spans="2:27" ht="38.25" x14ac:dyDescent="0.2">
      <c r="B330" s="54" t="s">
        <v>3120</v>
      </c>
      <c r="C330" s="24" t="s">
        <v>3119</v>
      </c>
      <c r="D330" s="53"/>
      <c r="E330" s="51"/>
      <c r="F330" s="51"/>
      <c r="G330" s="51"/>
      <c r="H330" s="59"/>
      <c r="I330" s="59"/>
      <c r="J330" s="51"/>
      <c r="K330" s="51"/>
      <c r="L330" s="51"/>
      <c r="M330" s="52">
        <f>SUM(SCDBPTASN1!M327:'SCDBPTASN1'!M329)</f>
        <v>0</v>
      </c>
      <c r="N330" s="52">
        <f>SUM(SCDBPTASN1!N327:'SCDBPTASN1'!N329)</f>
        <v>0</v>
      </c>
      <c r="O330" s="52">
        <f>SUM(SCDBPTASN1!O327:'SCDBPTASN1'!O329)</f>
        <v>0</v>
      </c>
      <c r="P330" s="52">
        <f>SUM(SCDBPTASN1!P327:'SCDBPTASN1'!P329)</f>
        <v>0</v>
      </c>
      <c r="Q330" s="51"/>
      <c r="R330" s="52">
        <f>SUM(SCDBPTASN1!R327:'SCDBPTASN1'!R329)</f>
        <v>0</v>
      </c>
      <c r="S330" s="52">
        <f>SUM(SCDBPTASN1!S327:'SCDBPTASN1'!S329)</f>
        <v>0</v>
      </c>
      <c r="T330" s="52">
        <f>SUM(SCDBPTASN1!T327:'SCDBPTASN1'!T329)</f>
        <v>0</v>
      </c>
      <c r="U330" s="52">
        <f>SUM(SCDBPTASN1!U327:'SCDBPTASN1'!U329)</f>
        <v>0</v>
      </c>
      <c r="V330" s="52">
        <f>SUM(SCDBPTASN1!V327:'SCDBPTASN1'!V329)</f>
        <v>0</v>
      </c>
      <c r="W330" s="52">
        <f>SUM(SCDBPTASN1!W327:'SCDBPTASN1'!W329)</f>
        <v>0</v>
      </c>
      <c r="X330" s="51"/>
      <c r="Y330" s="51"/>
      <c r="Z330" s="51"/>
      <c r="AA330" s="51"/>
    </row>
    <row r="331" spans="2:27" x14ac:dyDescent="0.2">
      <c r="B331" s="11" t="s">
        <v>24</v>
      </c>
      <c r="C331" s="12" t="s">
        <v>24</v>
      </c>
      <c r="D331" s="13" t="s">
        <v>24</v>
      </c>
      <c r="E331" s="12" t="s">
        <v>24</v>
      </c>
      <c r="F331" s="12" t="s">
        <v>24</v>
      </c>
      <c r="G331" s="12" t="s">
        <v>24</v>
      </c>
      <c r="H331" s="29" t="s">
        <v>24</v>
      </c>
      <c r="I331" s="29" t="s">
        <v>24</v>
      </c>
      <c r="J331" s="12" t="s">
        <v>24</v>
      </c>
      <c r="K331" s="12" t="s">
        <v>24</v>
      </c>
      <c r="L331" s="12" t="s">
        <v>24</v>
      </c>
      <c r="M331" s="12" t="s">
        <v>24</v>
      </c>
      <c r="N331" s="12" t="s">
        <v>24</v>
      </c>
      <c r="O331" s="12" t="s">
        <v>24</v>
      </c>
      <c r="P331" s="12" t="s">
        <v>24</v>
      </c>
      <c r="Q331" s="12" t="s">
        <v>24</v>
      </c>
      <c r="R331" s="12" t="s">
        <v>24</v>
      </c>
      <c r="S331" s="12" t="s">
        <v>24</v>
      </c>
      <c r="T331" s="12" t="s">
        <v>24</v>
      </c>
      <c r="U331" s="12" t="s">
        <v>24</v>
      </c>
      <c r="V331" s="12" t="s">
        <v>24</v>
      </c>
      <c r="W331" s="12" t="s">
        <v>24</v>
      </c>
      <c r="X331" s="12" t="s">
        <v>24</v>
      </c>
      <c r="Y331" s="12" t="s">
        <v>24</v>
      </c>
      <c r="Z331" s="12" t="s">
        <v>24</v>
      </c>
      <c r="AA331" s="12" t="s">
        <v>24</v>
      </c>
    </row>
    <row r="332" spans="2:27" x14ac:dyDescent="0.2">
      <c r="B332" s="14" t="s">
        <v>3118</v>
      </c>
      <c r="C332" s="24" t="s">
        <v>26</v>
      </c>
      <c r="D332" s="16" t="s">
        <v>26</v>
      </c>
      <c r="E332" s="20" t="s">
        <v>26</v>
      </c>
      <c r="F332" s="58" t="s">
        <v>26</v>
      </c>
      <c r="G332" s="20" t="s">
        <v>26</v>
      </c>
      <c r="H332" s="31"/>
      <c r="I332" s="31"/>
      <c r="J332" s="57"/>
      <c r="K332" s="21"/>
      <c r="L332" s="20" t="s">
        <v>26</v>
      </c>
      <c r="M332" s="21"/>
      <c r="N332" s="21"/>
      <c r="O332" s="21"/>
      <c r="P332" s="21"/>
      <c r="Q332" s="56" t="s">
        <v>26</v>
      </c>
      <c r="R332" s="21"/>
      <c r="S332" s="21"/>
      <c r="T332" s="21"/>
      <c r="U332" s="21"/>
      <c r="V332" s="21"/>
      <c r="W332" s="21"/>
      <c r="X332" s="20" t="s">
        <v>26</v>
      </c>
      <c r="Y332" s="20" t="s">
        <v>26</v>
      </c>
      <c r="Z332" s="55" t="s">
        <v>26</v>
      </c>
      <c r="AA332" s="20" t="s">
        <v>26</v>
      </c>
    </row>
    <row r="333" spans="2:27" x14ac:dyDescent="0.2">
      <c r="B333" s="11" t="s">
        <v>24</v>
      </c>
      <c r="C333" s="12" t="s">
        <v>24</v>
      </c>
      <c r="D333" s="13" t="s">
        <v>24</v>
      </c>
      <c r="E333" s="12" t="s">
        <v>24</v>
      </c>
      <c r="F333" s="12" t="s">
        <v>24</v>
      </c>
      <c r="G333" s="12" t="s">
        <v>24</v>
      </c>
      <c r="H333" s="29" t="s">
        <v>24</v>
      </c>
      <c r="I333" s="29" t="s">
        <v>24</v>
      </c>
      <c r="J333" s="12" t="s">
        <v>24</v>
      </c>
      <c r="K333" s="12" t="s">
        <v>24</v>
      </c>
      <c r="L333" s="12" t="s">
        <v>24</v>
      </c>
      <c r="M333" s="12" t="s">
        <v>24</v>
      </c>
      <c r="N333" s="12" t="s">
        <v>24</v>
      </c>
      <c r="O333" s="12" t="s">
        <v>24</v>
      </c>
      <c r="P333" s="12" t="s">
        <v>24</v>
      </c>
      <c r="Q333" s="12" t="s">
        <v>24</v>
      </c>
      <c r="R333" s="12" t="s">
        <v>24</v>
      </c>
      <c r="S333" s="12" t="s">
        <v>24</v>
      </c>
      <c r="T333" s="12" t="s">
        <v>24</v>
      </c>
      <c r="U333" s="12" t="s">
        <v>24</v>
      </c>
      <c r="V333" s="12" t="s">
        <v>24</v>
      </c>
      <c r="W333" s="12" t="s">
        <v>24</v>
      </c>
      <c r="X333" s="12" t="s">
        <v>24</v>
      </c>
      <c r="Y333" s="12" t="s">
        <v>24</v>
      </c>
      <c r="Z333" s="12" t="s">
        <v>24</v>
      </c>
      <c r="AA333" s="12" t="s">
        <v>24</v>
      </c>
    </row>
    <row r="334" spans="2:27" ht="25.5" x14ac:dyDescent="0.2">
      <c r="B334" s="54" t="s">
        <v>3117</v>
      </c>
      <c r="C334" s="24" t="s">
        <v>3116</v>
      </c>
      <c r="D334" s="53"/>
      <c r="E334" s="51"/>
      <c r="F334" s="51"/>
      <c r="G334" s="51"/>
      <c r="H334" s="59"/>
      <c r="I334" s="59"/>
      <c r="J334" s="51"/>
      <c r="K334" s="51"/>
      <c r="L334" s="51"/>
      <c r="M334" s="52">
        <f>SUM(SCDBPTASN1!M331:'SCDBPTASN1'!M333)</f>
        <v>0</v>
      </c>
      <c r="N334" s="52">
        <f>SUM(SCDBPTASN1!N331:'SCDBPTASN1'!N333)</f>
        <v>0</v>
      </c>
      <c r="O334" s="52">
        <f>SUM(SCDBPTASN1!O331:'SCDBPTASN1'!O333)</f>
        <v>0</v>
      </c>
      <c r="P334" s="52">
        <f>SUM(SCDBPTASN1!P331:'SCDBPTASN1'!P333)</f>
        <v>0</v>
      </c>
      <c r="Q334" s="51"/>
      <c r="R334" s="52">
        <f>SUM(SCDBPTASN1!R331:'SCDBPTASN1'!R333)</f>
        <v>0</v>
      </c>
      <c r="S334" s="52">
        <f>SUM(SCDBPTASN1!S331:'SCDBPTASN1'!S333)</f>
        <v>0</v>
      </c>
      <c r="T334" s="52">
        <f>SUM(SCDBPTASN1!T331:'SCDBPTASN1'!T333)</f>
        <v>0</v>
      </c>
      <c r="U334" s="52">
        <f>SUM(SCDBPTASN1!U331:'SCDBPTASN1'!U333)</f>
        <v>0</v>
      </c>
      <c r="V334" s="52">
        <f>SUM(SCDBPTASN1!V331:'SCDBPTASN1'!V333)</f>
        <v>0</v>
      </c>
      <c r="W334" s="52">
        <f>SUM(SCDBPTASN1!W331:'SCDBPTASN1'!W333)</f>
        <v>0</v>
      </c>
      <c r="X334" s="51"/>
      <c r="Y334" s="51"/>
      <c r="Z334" s="51"/>
      <c r="AA334" s="51"/>
    </row>
    <row r="335" spans="2:27" x14ac:dyDescent="0.2">
      <c r="B335" s="11" t="s">
        <v>24</v>
      </c>
      <c r="C335" s="12" t="s">
        <v>24</v>
      </c>
      <c r="D335" s="13" t="s">
        <v>24</v>
      </c>
      <c r="E335" s="12" t="s">
        <v>24</v>
      </c>
      <c r="F335" s="12" t="s">
        <v>24</v>
      </c>
      <c r="G335" s="12" t="s">
        <v>24</v>
      </c>
      <c r="H335" s="29" t="s">
        <v>24</v>
      </c>
      <c r="I335" s="29" t="s">
        <v>24</v>
      </c>
      <c r="J335" s="12" t="s">
        <v>24</v>
      </c>
      <c r="K335" s="12" t="s">
        <v>24</v>
      </c>
      <c r="L335" s="12" t="s">
        <v>24</v>
      </c>
      <c r="M335" s="12" t="s">
        <v>24</v>
      </c>
      <c r="N335" s="12" t="s">
        <v>24</v>
      </c>
      <c r="O335" s="12" t="s">
        <v>24</v>
      </c>
      <c r="P335" s="12" t="s">
        <v>24</v>
      </c>
      <c r="Q335" s="12" t="s">
        <v>24</v>
      </c>
      <c r="R335" s="12" t="s">
        <v>24</v>
      </c>
      <c r="S335" s="12" t="s">
        <v>24</v>
      </c>
      <c r="T335" s="12" t="s">
        <v>24</v>
      </c>
      <c r="U335" s="12" t="s">
        <v>24</v>
      </c>
      <c r="V335" s="12" t="s">
        <v>24</v>
      </c>
      <c r="W335" s="12" t="s">
        <v>24</v>
      </c>
      <c r="X335" s="12" t="s">
        <v>24</v>
      </c>
      <c r="Y335" s="12" t="s">
        <v>24</v>
      </c>
      <c r="Z335" s="12" t="s">
        <v>24</v>
      </c>
      <c r="AA335" s="12" t="s">
        <v>24</v>
      </c>
    </row>
    <row r="336" spans="2:27" x14ac:dyDescent="0.2">
      <c r="B336" s="14" t="s">
        <v>3115</v>
      </c>
      <c r="C336" s="24" t="s">
        <v>26</v>
      </c>
      <c r="D336" s="16" t="s">
        <v>26</v>
      </c>
      <c r="E336" s="20" t="s">
        <v>26</v>
      </c>
      <c r="F336" s="58" t="s">
        <v>26</v>
      </c>
      <c r="G336" s="20" t="s">
        <v>26</v>
      </c>
      <c r="H336" s="31"/>
      <c r="I336" s="31"/>
      <c r="J336" s="57"/>
      <c r="K336" s="21"/>
      <c r="L336" s="20" t="s">
        <v>26</v>
      </c>
      <c r="M336" s="21"/>
      <c r="N336" s="21"/>
      <c r="O336" s="21"/>
      <c r="P336" s="21"/>
      <c r="Q336" s="56" t="s">
        <v>26</v>
      </c>
      <c r="R336" s="21"/>
      <c r="S336" s="21"/>
      <c r="T336" s="21"/>
      <c r="U336" s="21"/>
      <c r="V336" s="21"/>
      <c r="W336" s="21"/>
      <c r="X336" s="20" t="s">
        <v>26</v>
      </c>
      <c r="Y336" s="20" t="s">
        <v>26</v>
      </c>
      <c r="Z336" s="55" t="s">
        <v>26</v>
      </c>
      <c r="AA336" s="20" t="s">
        <v>26</v>
      </c>
    </row>
    <row r="337" spans="2:27" x14ac:dyDescent="0.2">
      <c r="B337" s="11" t="s">
        <v>24</v>
      </c>
      <c r="C337" s="12" t="s">
        <v>24</v>
      </c>
      <c r="D337" s="13" t="s">
        <v>24</v>
      </c>
      <c r="E337" s="12" t="s">
        <v>24</v>
      </c>
      <c r="F337" s="12" t="s">
        <v>24</v>
      </c>
      <c r="G337" s="12" t="s">
        <v>24</v>
      </c>
      <c r="H337" s="29" t="s">
        <v>24</v>
      </c>
      <c r="I337" s="29" t="s">
        <v>24</v>
      </c>
      <c r="J337" s="12" t="s">
        <v>24</v>
      </c>
      <c r="K337" s="12" t="s">
        <v>24</v>
      </c>
      <c r="L337" s="12" t="s">
        <v>24</v>
      </c>
      <c r="M337" s="12" t="s">
        <v>24</v>
      </c>
      <c r="N337" s="12" t="s">
        <v>24</v>
      </c>
      <c r="O337" s="12" t="s">
        <v>24</v>
      </c>
      <c r="P337" s="12" t="s">
        <v>24</v>
      </c>
      <c r="Q337" s="12" t="s">
        <v>24</v>
      </c>
      <c r="R337" s="12" t="s">
        <v>24</v>
      </c>
      <c r="S337" s="12" t="s">
        <v>24</v>
      </c>
      <c r="T337" s="12" t="s">
        <v>24</v>
      </c>
      <c r="U337" s="12" t="s">
        <v>24</v>
      </c>
      <c r="V337" s="12" t="s">
        <v>24</v>
      </c>
      <c r="W337" s="12" t="s">
        <v>24</v>
      </c>
      <c r="X337" s="12" t="s">
        <v>24</v>
      </c>
      <c r="Y337" s="12" t="s">
        <v>24</v>
      </c>
      <c r="Z337" s="12" t="s">
        <v>24</v>
      </c>
      <c r="AA337" s="12" t="s">
        <v>24</v>
      </c>
    </row>
    <row r="338" spans="2:27" ht="25.5" x14ac:dyDescent="0.2">
      <c r="B338" s="54" t="s">
        <v>3114</v>
      </c>
      <c r="C338" s="24" t="s">
        <v>3113</v>
      </c>
      <c r="D338" s="53"/>
      <c r="E338" s="51"/>
      <c r="F338" s="51"/>
      <c r="G338" s="51"/>
      <c r="H338" s="59"/>
      <c r="I338" s="59"/>
      <c r="J338" s="51"/>
      <c r="K338" s="51"/>
      <c r="L338" s="51"/>
      <c r="M338" s="52">
        <f>SUM(SCDBPTASN1!M335:'SCDBPTASN1'!M337)</f>
        <v>0</v>
      </c>
      <c r="N338" s="52">
        <f>SUM(SCDBPTASN1!N335:'SCDBPTASN1'!N337)</f>
        <v>0</v>
      </c>
      <c r="O338" s="52">
        <f>SUM(SCDBPTASN1!O335:'SCDBPTASN1'!O337)</f>
        <v>0</v>
      </c>
      <c r="P338" s="52">
        <f>SUM(SCDBPTASN1!P335:'SCDBPTASN1'!P337)</f>
        <v>0</v>
      </c>
      <c r="Q338" s="51"/>
      <c r="R338" s="52">
        <f>SUM(SCDBPTASN1!R335:'SCDBPTASN1'!R337)</f>
        <v>0</v>
      </c>
      <c r="S338" s="52">
        <f>SUM(SCDBPTASN1!S335:'SCDBPTASN1'!S337)</f>
        <v>0</v>
      </c>
      <c r="T338" s="52">
        <f>SUM(SCDBPTASN1!T335:'SCDBPTASN1'!T337)</f>
        <v>0</v>
      </c>
      <c r="U338" s="52">
        <f>SUM(SCDBPTASN1!U335:'SCDBPTASN1'!U337)</f>
        <v>0</v>
      </c>
      <c r="V338" s="52">
        <f>SUM(SCDBPTASN1!V335:'SCDBPTASN1'!V337)</f>
        <v>0</v>
      </c>
      <c r="W338" s="52">
        <f>SUM(SCDBPTASN1!W335:'SCDBPTASN1'!W337)</f>
        <v>0</v>
      </c>
      <c r="X338" s="51"/>
      <c r="Y338" s="51"/>
      <c r="Z338" s="51"/>
      <c r="AA338" s="51"/>
    </row>
    <row r="339" spans="2:27" x14ac:dyDescent="0.2">
      <c r="B339" s="11" t="s">
        <v>24</v>
      </c>
      <c r="C339" s="12" t="s">
        <v>24</v>
      </c>
      <c r="D339" s="13" t="s">
        <v>24</v>
      </c>
      <c r="E339" s="12" t="s">
        <v>24</v>
      </c>
      <c r="F339" s="12" t="s">
        <v>24</v>
      </c>
      <c r="G339" s="12" t="s">
        <v>24</v>
      </c>
      <c r="H339" s="29" t="s">
        <v>24</v>
      </c>
      <c r="I339" s="29" t="s">
        <v>24</v>
      </c>
      <c r="J339" s="12" t="s">
        <v>24</v>
      </c>
      <c r="K339" s="12" t="s">
        <v>24</v>
      </c>
      <c r="L339" s="12" t="s">
        <v>24</v>
      </c>
      <c r="M339" s="12" t="s">
        <v>24</v>
      </c>
      <c r="N339" s="12" t="s">
        <v>24</v>
      </c>
      <c r="O339" s="12" t="s">
        <v>24</v>
      </c>
      <c r="P339" s="12" t="s">
        <v>24</v>
      </c>
      <c r="Q339" s="12" t="s">
        <v>24</v>
      </c>
      <c r="R339" s="12" t="s">
        <v>24</v>
      </c>
      <c r="S339" s="12" t="s">
        <v>24</v>
      </c>
      <c r="T339" s="12" t="s">
        <v>24</v>
      </c>
      <c r="U339" s="12" t="s">
        <v>24</v>
      </c>
      <c r="V339" s="12" t="s">
        <v>24</v>
      </c>
      <c r="W339" s="12" t="s">
        <v>24</v>
      </c>
      <c r="X339" s="12" t="s">
        <v>24</v>
      </c>
      <c r="Y339" s="12" t="s">
        <v>24</v>
      </c>
      <c r="Z339" s="12" t="s">
        <v>24</v>
      </c>
      <c r="AA339" s="12" t="s">
        <v>24</v>
      </c>
    </row>
    <row r="340" spans="2:27" x14ac:dyDescent="0.2">
      <c r="B340" s="14" t="s">
        <v>3112</v>
      </c>
      <c r="C340" s="24" t="s">
        <v>26</v>
      </c>
      <c r="D340" s="16" t="s">
        <v>26</v>
      </c>
      <c r="E340" s="20" t="s">
        <v>26</v>
      </c>
      <c r="F340" s="58" t="s">
        <v>26</v>
      </c>
      <c r="G340" s="20" t="s">
        <v>26</v>
      </c>
      <c r="H340" s="31"/>
      <c r="I340" s="31"/>
      <c r="J340" s="57"/>
      <c r="K340" s="21"/>
      <c r="L340" s="20" t="s">
        <v>26</v>
      </c>
      <c r="M340" s="21"/>
      <c r="N340" s="21"/>
      <c r="O340" s="21"/>
      <c r="P340" s="21"/>
      <c r="Q340" s="56" t="s">
        <v>26</v>
      </c>
      <c r="R340" s="21"/>
      <c r="S340" s="21"/>
      <c r="T340" s="21"/>
      <c r="U340" s="21"/>
      <c r="V340" s="21"/>
      <c r="W340" s="21"/>
      <c r="X340" s="20" t="s">
        <v>26</v>
      </c>
      <c r="Y340" s="20" t="s">
        <v>26</v>
      </c>
      <c r="Z340" s="55" t="s">
        <v>26</v>
      </c>
      <c r="AA340" s="20" t="s">
        <v>26</v>
      </c>
    </row>
    <row r="341" spans="2:27" x14ac:dyDescent="0.2">
      <c r="B341" s="11" t="s">
        <v>24</v>
      </c>
      <c r="C341" s="12" t="s">
        <v>24</v>
      </c>
      <c r="D341" s="13" t="s">
        <v>24</v>
      </c>
      <c r="E341" s="12" t="s">
        <v>24</v>
      </c>
      <c r="F341" s="12" t="s">
        <v>24</v>
      </c>
      <c r="G341" s="12" t="s">
        <v>24</v>
      </c>
      <c r="H341" s="29" t="s">
        <v>24</v>
      </c>
      <c r="I341" s="29" t="s">
        <v>24</v>
      </c>
      <c r="J341" s="12" t="s">
        <v>24</v>
      </c>
      <c r="K341" s="12" t="s">
        <v>24</v>
      </c>
      <c r="L341" s="12" t="s">
        <v>24</v>
      </c>
      <c r="M341" s="12" t="s">
        <v>24</v>
      </c>
      <c r="N341" s="12" t="s">
        <v>24</v>
      </c>
      <c r="O341" s="12" t="s">
        <v>24</v>
      </c>
      <c r="P341" s="12" t="s">
        <v>24</v>
      </c>
      <c r="Q341" s="12" t="s">
        <v>24</v>
      </c>
      <c r="R341" s="12" t="s">
        <v>24</v>
      </c>
      <c r="S341" s="12" t="s">
        <v>24</v>
      </c>
      <c r="T341" s="12" t="s">
        <v>24</v>
      </c>
      <c r="U341" s="12" t="s">
        <v>24</v>
      </c>
      <c r="V341" s="12" t="s">
        <v>24</v>
      </c>
      <c r="W341" s="12" t="s">
        <v>24</v>
      </c>
      <c r="X341" s="12" t="s">
        <v>24</v>
      </c>
      <c r="Y341" s="12" t="s">
        <v>24</v>
      </c>
      <c r="Z341" s="12" t="s">
        <v>24</v>
      </c>
      <c r="AA341" s="12" t="s">
        <v>24</v>
      </c>
    </row>
    <row r="342" spans="2:27" ht="25.5" x14ac:dyDescent="0.2">
      <c r="B342" s="54" t="s">
        <v>3111</v>
      </c>
      <c r="C342" s="24" t="s">
        <v>3110</v>
      </c>
      <c r="D342" s="53"/>
      <c r="E342" s="51"/>
      <c r="F342" s="51"/>
      <c r="G342" s="51"/>
      <c r="H342" s="59"/>
      <c r="I342" s="59"/>
      <c r="J342" s="51"/>
      <c r="K342" s="51"/>
      <c r="L342" s="51"/>
      <c r="M342" s="52">
        <f>SUM(SCDBPTASN1!M339:'SCDBPTASN1'!M341)</f>
        <v>0</v>
      </c>
      <c r="N342" s="52">
        <f>SUM(SCDBPTASN1!N339:'SCDBPTASN1'!N341)</f>
        <v>0</v>
      </c>
      <c r="O342" s="52">
        <f>SUM(SCDBPTASN1!O339:'SCDBPTASN1'!O341)</f>
        <v>0</v>
      </c>
      <c r="P342" s="52">
        <f>SUM(SCDBPTASN1!P339:'SCDBPTASN1'!P341)</f>
        <v>0</v>
      </c>
      <c r="Q342" s="51"/>
      <c r="R342" s="52">
        <f>SUM(SCDBPTASN1!R339:'SCDBPTASN1'!R341)</f>
        <v>0</v>
      </c>
      <c r="S342" s="52">
        <f>SUM(SCDBPTASN1!S339:'SCDBPTASN1'!S341)</f>
        <v>0</v>
      </c>
      <c r="T342" s="52">
        <f>SUM(SCDBPTASN1!T339:'SCDBPTASN1'!T341)</f>
        <v>0</v>
      </c>
      <c r="U342" s="52">
        <f>SUM(SCDBPTASN1!U339:'SCDBPTASN1'!U341)</f>
        <v>0</v>
      </c>
      <c r="V342" s="52">
        <f>SUM(SCDBPTASN1!V339:'SCDBPTASN1'!V341)</f>
        <v>0</v>
      </c>
      <c r="W342" s="52">
        <f>SUM(SCDBPTASN1!W339:'SCDBPTASN1'!W341)</f>
        <v>0</v>
      </c>
      <c r="X342" s="51"/>
      <c r="Y342" s="51"/>
      <c r="Z342" s="51"/>
      <c r="AA342" s="51"/>
    </row>
    <row r="343" spans="2:27" x14ac:dyDescent="0.2">
      <c r="B343" s="11" t="s">
        <v>24</v>
      </c>
      <c r="C343" s="12" t="s">
        <v>24</v>
      </c>
      <c r="D343" s="13" t="s">
        <v>24</v>
      </c>
      <c r="E343" s="12" t="s">
        <v>24</v>
      </c>
      <c r="F343" s="12" t="s">
        <v>24</v>
      </c>
      <c r="G343" s="12" t="s">
        <v>24</v>
      </c>
      <c r="H343" s="29" t="s">
        <v>24</v>
      </c>
      <c r="I343" s="29" t="s">
        <v>24</v>
      </c>
      <c r="J343" s="12" t="s">
        <v>24</v>
      </c>
      <c r="K343" s="12" t="s">
        <v>24</v>
      </c>
      <c r="L343" s="12" t="s">
        <v>24</v>
      </c>
      <c r="M343" s="12" t="s">
        <v>24</v>
      </c>
      <c r="N343" s="12" t="s">
        <v>24</v>
      </c>
      <c r="O343" s="12" t="s">
        <v>24</v>
      </c>
      <c r="P343" s="12" t="s">
        <v>24</v>
      </c>
      <c r="Q343" s="12" t="s">
        <v>24</v>
      </c>
      <c r="R343" s="12" t="s">
        <v>24</v>
      </c>
      <c r="S343" s="12" t="s">
        <v>24</v>
      </c>
      <c r="T343" s="12" t="s">
        <v>24</v>
      </c>
      <c r="U343" s="12" t="s">
        <v>24</v>
      </c>
      <c r="V343" s="12" t="s">
        <v>24</v>
      </c>
      <c r="W343" s="12" t="s">
        <v>24</v>
      </c>
      <c r="X343" s="12" t="s">
        <v>24</v>
      </c>
      <c r="Y343" s="12" t="s">
        <v>24</v>
      </c>
      <c r="Z343" s="12" t="s">
        <v>24</v>
      </c>
      <c r="AA343" s="12" t="s">
        <v>24</v>
      </c>
    </row>
    <row r="344" spans="2:27" x14ac:dyDescent="0.2">
      <c r="B344" s="14" t="s">
        <v>3109</v>
      </c>
      <c r="C344" s="24" t="s">
        <v>26</v>
      </c>
      <c r="D344" s="16" t="s">
        <v>26</v>
      </c>
      <c r="E344" s="20" t="s">
        <v>26</v>
      </c>
      <c r="F344" s="58" t="s">
        <v>26</v>
      </c>
      <c r="G344" s="20" t="s">
        <v>26</v>
      </c>
      <c r="H344" s="31"/>
      <c r="I344" s="31"/>
      <c r="J344" s="57"/>
      <c r="K344" s="21"/>
      <c r="L344" s="20" t="s">
        <v>26</v>
      </c>
      <c r="M344" s="21"/>
      <c r="N344" s="21"/>
      <c r="O344" s="21"/>
      <c r="P344" s="21"/>
      <c r="Q344" s="56" t="s">
        <v>26</v>
      </c>
      <c r="R344" s="21"/>
      <c r="S344" s="21"/>
      <c r="T344" s="21"/>
      <c r="U344" s="21"/>
      <c r="V344" s="21"/>
      <c r="W344" s="21"/>
      <c r="X344" s="20" t="s">
        <v>26</v>
      </c>
      <c r="Y344" s="20" t="s">
        <v>26</v>
      </c>
      <c r="Z344" s="55" t="s">
        <v>26</v>
      </c>
      <c r="AA344" s="20" t="s">
        <v>26</v>
      </c>
    </row>
    <row r="345" spans="2:27" x14ac:dyDescent="0.2">
      <c r="B345" s="11" t="s">
        <v>24</v>
      </c>
      <c r="C345" s="12" t="s">
        <v>24</v>
      </c>
      <c r="D345" s="13" t="s">
        <v>24</v>
      </c>
      <c r="E345" s="12" t="s">
        <v>24</v>
      </c>
      <c r="F345" s="12" t="s">
        <v>24</v>
      </c>
      <c r="G345" s="12" t="s">
        <v>24</v>
      </c>
      <c r="H345" s="29" t="s">
        <v>24</v>
      </c>
      <c r="I345" s="29" t="s">
        <v>24</v>
      </c>
      <c r="J345" s="12" t="s">
        <v>24</v>
      </c>
      <c r="K345" s="12" t="s">
        <v>24</v>
      </c>
      <c r="L345" s="12" t="s">
        <v>24</v>
      </c>
      <c r="M345" s="12" t="s">
        <v>24</v>
      </c>
      <c r="N345" s="12" t="s">
        <v>24</v>
      </c>
      <c r="O345" s="12" t="s">
        <v>24</v>
      </c>
      <c r="P345" s="12" t="s">
        <v>24</v>
      </c>
      <c r="Q345" s="12" t="s">
        <v>24</v>
      </c>
      <c r="R345" s="12" t="s">
        <v>24</v>
      </c>
      <c r="S345" s="12" t="s">
        <v>24</v>
      </c>
      <c r="T345" s="12" t="s">
        <v>24</v>
      </c>
      <c r="U345" s="12" t="s">
        <v>24</v>
      </c>
      <c r="V345" s="12" t="s">
        <v>24</v>
      </c>
      <c r="W345" s="12" t="s">
        <v>24</v>
      </c>
      <c r="X345" s="12" t="s">
        <v>24</v>
      </c>
      <c r="Y345" s="12" t="s">
        <v>24</v>
      </c>
      <c r="Z345" s="12" t="s">
        <v>24</v>
      </c>
      <c r="AA345" s="12" t="s">
        <v>24</v>
      </c>
    </row>
    <row r="346" spans="2:27" ht="25.5" x14ac:dyDescent="0.2">
      <c r="B346" s="54" t="s">
        <v>41</v>
      </c>
      <c r="C346" s="24" t="s">
        <v>3108</v>
      </c>
      <c r="D346" s="53"/>
      <c r="E346" s="51"/>
      <c r="F346" s="51"/>
      <c r="G346" s="51"/>
      <c r="H346" s="59"/>
      <c r="I346" s="59"/>
      <c r="J346" s="51"/>
      <c r="K346" s="51"/>
      <c r="L346" s="51"/>
      <c r="M346" s="52">
        <f>SUM(SCDBPTASN1!M343:'SCDBPTASN1'!M345)</f>
        <v>0</v>
      </c>
      <c r="N346" s="52">
        <f>SUM(SCDBPTASN1!N343:'SCDBPTASN1'!N345)</f>
        <v>0</v>
      </c>
      <c r="O346" s="52">
        <f>SUM(SCDBPTASN1!O343:'SCDBPTASN1'!O345)</f>
        <v>0</v>
      </c>
      <c r="P346" s="52">
        <f>SUM(SCDBPTASN1!P343:'SCDBPTASN1'!P345)</f>
        <v>0</v>
      </c>
      <c r="Q346" s="51"/>
      <c r="R346" s="52">
        <f>SUM(SCDBPTASN1!R343:'SCDBPTASN1'!R345)</f>
        <v>0</v>
      </c>
      <c r="S346" s="52">
        <f>SUM(SCDBPTASN1!S343:'SCDBPTASN1'!S345)</f>
        <v>0</v>
      </c>
      <c r="T346" s="52">
        <f>SUM(SCDBPTASN1!T343:'SCDBPTASN1'!T345)</f>
        <v>0</v>
      </c>
      <c r="U346" s="52">
        <f>SUM(SCDBPTASN1!U343:'SCDBPTASN1'!U345)</f>
        <v>0</v>
      </c>
      <c r="V346" s="52">
        <f>SUM(SCDBPTASN1!V343:'SCDBPTASN1'!V345)</f>
        <v>0</v>
      </c>
      <c r="W346" s="52">
        <f>SUM(SCDBPTASN1!W343:'SCDBPTASN1'!W345)</f>
        <v>0</v>
      </c>
      <c r="X346" s="51"/>
      <c r="Y346" s="51"/>
      <c r="Z346" s="51"/>
      <c r="AA346" s="51"/>
    </row>
    <row r="347" spans="2:27" ht="25.5" x14ac:dyDescent="0.2">
      <c r="B347" s="54" t="s">
        <v>3107</v>
      </c>
      <c r="C347" s="24" t="s">
        <v>3106</v>
      </c>
      <c r="D347" s="53"/>
      <c r="E347" s="51"/>
      <c r="F347" s="51"/>
      <c r="G347" s="51"/>
      <c r="H347" s="59"/>
      <c r="I347" s="59"/>
      <c r="J347" s="51"/>
      <c r="K347" s="51"/>
      <c r="L347" s="51"/>
      <c r="M347" s="52">
        <f>SCDBPTASN1!M326+SCDBPTASN1!M330+SCDBPTASN1!M334+SCDBPTASN1!M338+SCDBPTASN1!M342+SCDBPTASN1!M346</f>
        <v>0</v>
      </c>
      <c r="N347" s="52">
        <f>SCDBPTASN1!N326+SCDBPTASN1!N330+SCDBPTASN1!N334+SCDBPTASN1!N338+SCDBPTASN1!N342+SCDBPTASN1!N346</f>
        <v>0</v>
      </c>
      <c r="O347" s="52">
        <f>SCDBPTASN1!O326+SCDBPTASN1!O330+SCDBPTASN1!O334+SCDBPTASN1!O338+SCDBPTASN1!O342+SCDBPTASN1!O346</f>
        <v>0</v>
      </c>
      <c r="P347" s="52">
        <f>SCDBPTASN1!P326+SCDBPTASN1!P330+SCDBPTASN1!P334+SCDBPTASN1!P338+SCDBPTASN1!P342+SCDBPTASN1!P346</f>
        <v>0</v>
      </c>
      <c r="Q347" s="51"/>
      <c r="R347" s="52">
        <f>SCDBPTASN1!R326+SCDBPTASN1!R330+SCDBPTASN1!R334+SCDBPTASN1!R338+SCDBPTASN1!R342+SCDBPTASN1!R346</f>
        <v>0</v>
      </c>
      <c r="S347" s="52">
        <f>SCDBPTASN1!S326+SCDBPTASN1!S330+SCDBPTASN1!S334+SCDBPTASN1!S338+SCDBPTASN1!S342+SCDBPTASN1!S346</f>
        <v>0</v>
      </c>
      <c r="T347" s="52">
        <f>SCDBPTASN1!T326+SCDBPTASN1!T330+SCDBPTASN1!T334+SCDBPTASN1!T338+SCDBPTASN1!T342+SCDBPTASN1!T346</f>
        <v>0</v>
      </c>
      <c r="U347" s="52">
        <f>SCDBPTASN1!U326+SCDBPTASN1!U330+SCDBPTASN1!U334+SCDBPTASN1!U338+SCDBPTASN1!U342+SCDBPTASN1!U346</f>
        <v>0</v>
      </c>
      <c r="V347" s="52">
        <f>SCDBPTASN1!V326+SCDBPTASN1!V330+SCDBPTASN1!V334+SCDBPTASN1!V338+SCDBPTASN1!V342+SCDBPTASN1!V346</f>
        <v>0</v>
      </c>
      <c r="W347" s="52">
        <f>SCDBPTASN1!W326+SCDBPTASN1!W330+SCDBPTASN1!W334+SCDBPTASN1!W338+SCDBPTASN1!W342+SCDBPTASN1!W346</f>
        <v>0</v>
      </c>
      <c r="X347" s="51"/>
      <c r="Y347" s="51"/>
      <c r="Z347" s="51"/>
      <c r="AA347" s="51"/>
    </row>
    <row r="348" spans="2:27" x14ac:dyDescent="0.2">
      <c r="B348" s="11" t="s">
        <v>24</v>
      </c>
      <c r="C348" s="12" t="s">
        <v>24</v>
      </c>
      <c r="D348" s="13" t="s">
        <v>24</v>
      </c>
      <c r="E348" s="12" t="s">
        <v>24</v>
      </c>
      <c r="F348" s="12" t="s">
        <v>24</v>
      </c>
      <c r="G348" s="12" t="s">
        <v>24</v>
      </c>
      <c r="H348" s="29" t="s">
        <v>24</v>
      </c>
      <c r="I348" s="29" t="s">
        <v>24</v>
      </c>
      <c r="J348" s="12" t="s">
        <v>24</v>
      </c>
      <c r="K348" s="12" t="s">
        <v>24</v>
      </c>
      <c r="L348" s="12" t="s">
        <v>24</v>
      </c>
      <c r="M348" s="12" t="s">
        <v>24</v>
      </c>
      <c r="N348" s="12" t="s">
        <v>24</v>
      </c>
      <c r="O348" s="12" t="s">
        <v>24</v>
      </c>
      <c r="P348" s="12" t="s">
        <v>24</v>
      </c>
      <c r="Q348" s="12" t="s">
        <v>24</v>
      </c>
      <c r="R348" s="12" t="s">
        <v>24</v>
      </c>
      <c r="S348" s="12" t="s">
        <v>24</v>
      </c>
      <c r="T348" s="12" t="s">
        <v>24</v>
      </c>
      <c r="U348" s="12" t="s">
        <v>24</v>
      </c>
      <c r="V348" s="12" t="s">
        <v>24</v>
      </c>
      <c r="W348" s="12" t="s">
        <v>24</v>
      </c>
      <c r="X348" s="12" t="s">
        <v>24</v>
      </c>
      <c r="Y348" s="12" t="s">
        <v>24</v>
      </c>
      <c r="Z348" s="12" t="s">
        <v>24</v>
      </c>
      <c r="AA348" s="12" t="s">
        <v>24</v>
      </c>
    </row>
    <row r="349" spans="2:27" x14ac:dyDescent="0.2">
      <c r="B349" s="14" t="s">
        <v>3105</v>
      </c>
      <c r="C349" s="24" t="s">
        <v>26</v>
      </c>
      <c r="D349" s="16" t="s">
        <v>26</v>
      </c>
      <c r="E349" s="20" t="s">
        <v>26</v>
      </c>
      <c r="F349" s="58" t="s">
        <v>26</v>
      </c>
      <c r="G349" s="20" t="s">
        <v>26</v>
      </c>
      <c r="H349" s="31"/>
      <c r="I349" s="31"/>
      <c r="J349" s="57"/>
      <c r="K349" s="21"/>
      <c r="L349" s="20" t="s">
        <v>26</v>
      </c>
      <c r="M349" s="21"/>
      <c r="N349" s="21"/>
      <c r="O349" s="21"/>
      <c r="P349" s="21"/>
      <c r="Q349" s="56" t="s">
        <v>26</v>
      </c>
      <c r="R349" s="21"/>
      <c r="S349" s="21"/>
      <c r="T349" s="21"/>
      <c r="U349" s="21"/>
      <c r="V349" s="21"/>
      <c r="W349" s="21"/>
      <c r="X349" s="20" t="s">
        <v>26</v>
      </c>
      <c r="Y349" s="20" t="s">
        <v>26</v>
      </c>
      <c r="Z349" s="55" t="s">
        <v>26</v>
      </c>
      <c r="AA349" s="20" t="s">
        <v>26</v>
      </c>
    </row>
    <row r="350" spans="2:27" x14ac:dyDescent="0.2">
      <c r="B350" s="11" t="s">
        <v>24</v>
      </c>
      <c r="C350" s="12" t="s">
        <v>24</v>
      </c>
      <c r="D350" s="13" t="s">
        <v>24</v>
      </c>
      <c r="E350" s="12" t="s">
        <v>24</v>
      </c>
      <c r="F350" s="12" t="s">
        <v>24</v>
      </c>
      <c r="G350" s="12" t="s">
        <v>24</v>
      </c>
      <c r="H350" s="29" t="s">
        <v>24</v>
      </c>
      <c r="I350" s="29" t="s">
        <v>24</v>
      </c>
      <c r="J350" s="12" t="s">
        <v>24</v>
      </c>
      <c r="K350" s="12" t="s">
        <v>24</v>
      </c>
      <c r="L350" s="12" t="s">
        <v>24</v>
      </c>
      <c r="M350" s="12" t="s">
        <v>24</v>
      </c>
      <c r="N350" s="12" t="s">
        <v>24</v>
      </c>
      <c r="O350" s="12" t="s">
        <v>24</v>
      </c>
      <c r="P350" s="12" t="s">
        <v>24</v>
      </c>
      <c r="Q350" s="12" t="s">
        <v>24</v>
      </c>
      <c r="R350" s="12" t="s">
        <v>24</v>
      </c>
      <c r="S350" s="12" t="s">
        <v>24</v>
      </c>
      <c r="T350" s="12" t="s">
        <v>24</v>
      </c>
      <c r="U350" s="12" t="s">
        <v>24</v>
      </c>
      <c r="V350" s="12" t="s">
        <v>24</v>
      </c>
      <c r="W350" s="12" t="s">
        <v>24</v>
      </c>
      <c r="X350" s="12" t="s">
        <v>24</v>
      </c>
      <c r="Y350" s="12" t="s">
        <v>24</v>
      </c>
      <c r="Z350" s="12" t="s">
        <v>24</v>
      </c>
      <c r="AA350" s="12" t="s">
        <v>24</v>
      </c>
    </row>
    <row r="351" spans="2:27" ht="38.25" x14ac:dyDescent="0.2">
      <c r="B351" s="54" t="s">
        <v>3104</v>
      </c>
      <c r="C351" s="24" t="s">
        <v>3103</v>
      </c>
      <c r="D351" s="53"/>
      <c r="E351" s="51"/>
      <c r="F351" s="51"/>
      <c r="G351" s="51"/>
      <c r="H351" s="59"/>
      <c r="I351" s="59"/>
      <c r="J351" s="51"/>
      <c r="K351" s="51"/>
      <c r="L351" s="51"/>
      <c r="M351" s="52">
        <f>SUM(SCDBPTASN1!M348:'SCDBPTASN1'!M350)</f>
        <v>0</v>
      </c>
      <c r="N351" s="52">
        <f>SUM(SCDBPTASN1!N348:'SCDBPTASN1'!N350)</f>
        <v>0</v>
      </c>
      <c r="O351" s="52">
        <f>SUM(SCDBPTASN1!O348:'SCDBPTASN1'!O350)</f>
        <v>0</v>
      </c>
      <c r="P351" s="52">
        <f>SUM(SCDBPTASN1!P348:'SCDBPTASN1'!P350)</f>
        <v>0</v>
      </c>
      <c r="Q351" s="51"/>
      <c r="R351" s="52">
        <f>SUM(SCDBPTASN1!R348:'SCDBPTASN1'!R350)</f>
        <v>0</v>
      </c>
      <c r="S351" s="52">
        <f>SUM(SCDBPTASN1!S348:'SCDBPTASN1'!S350)</f>
        <v>0</v>
      </c>
      <c r="T351" s="52">
        <f>SUM(SCDBPTASN1!T348:'SCDBPTASN1'!T350)</f>
        <v>0</v>
      </c>
      <c r="U351" s="52">
        <f>SUM(SCDBPTASN1!U348:'SCDBPTASN1'!U350)</f>
        <v>0</v>
      </c>
      <c r="V351" s="52">
        <f>SUM(SCDBPTASN1!V348:'SCDBPTASN1'!V350)</f>
        <v>0</v>
      </c>
      <c r="W351" s="52">
        <f>SUM(SCDBPTASN1!W348:'SCDBPTASN1'!W350)</f>
        <v>0</v>
      </c>
      <c r="X351" s="51"/>
      <c r="Y351" s="51"/>
      <c r="Z351" s="51"/>
      <c r="AA351" s="51"/>
    </row>
    <row r="352" spans="2:27" x14ac:dyDescent="0.2">
      <c r="B352" s="11" t="s">
        <v>24</v>
      </c>
      <c r="C352" s="12" t="s">
        <v>24</v>
      </c>
      <c r="D352" s="13" t="s">
        <v>24</v>
      </c>
      <c r="E352" s="12" t="s">
        <v>24</v>
      </c>
      <c r="F352" s="12" t="s">
        <v>24</v>
      </c>
      <c r="G352" s="12" t="s">
        <v>24</v>
      </c>
      <c r="H352" s="29" t="s">
        <v>24</v>
      </c>
      <c r="I352" s="29" t="s">
        <v>24</v>
      </c>
      <c r="J352" s="12" t="s">
        <v>24</v>
      </c>
      <c r="K352" s="12" t="s">
        <v>24</v>
      </c>
      <c r="L352" s="12" t="s">
        <v>24</v>
      </c>
      <c r="M352" s="12" t="s">
        <v>24</v>
      </c>
      <c r="N352" s="12" t="s">
        <v>24</v>
      </c>
      <c r="O352" s="12" t="s">
        <v>24</v>
      </c>
      <c r="P352" s="12" t="s">
        <v>24</v>
      </c>
      <c r="Q352" s="12" t="s">
        <v>24</v>
      </c>
      <c r="R352" s="12" t="s">
        <v>24</v>
      </c>
      <c r="S352" s="12" t="s">
        <v>24</v>
      </c>
      <c r="T352" s="12" t="s">
        <v>24</v>
      </c>
      <c r="U352" s="12" t="s">
        <v>24</v>
      </c>
      <c r="V352" s="12" t="s">
        <v>24</v>
      </c>
      <c r="W352" s="12" t="s">
        <v>24</v>
      </c>
      <c r="X352" s="12" t="s">
        <v>24</v>
      </c>
      <c r="Y352" s="12" t="s">
        <v>24</v>
      </c>
      <c r="Z352" s="12" t="s">
        <v>24</v>
      </c>
      <c r="AA352" s="12" t="s">
        <v>24</v>
      </c>
    </row>
    <row r="353" spans="2:27" x14ac:dyDescent="0.2">
      <c r="B353" s="14" t="s">
        <v>3102</v>
      </c>
      <c r="C353" s="24" t="s">
        <v>26</v>
      </c>
      <c r="D353" s="16" t="s">
        <v>26</v>
      </c>
      <c r="E353" s="20" t="s">
        <v>26</v>
      </c>
      <c r="F353" s="58" t="s">
        <v>26</v>
      </c>
      <c r="G353" s="20" t="s">
        <v>26</v>
      </c>
      <c r="H353" s="31"/>
      <c r="I353" s="31"/>
      <c r="J353" s="57"/>
      <c r="K353" s="21"/>
      <c r="L353" s="20" t="s">
        <v>26</v>
      </c>
      <c r="M353" s="21"/>
      <c r="N353" s="21"/>
      <c r="O353" s="21"/>
      <c r="P353" s="21"/>
      <c r="Q353" s="56" t="s">
        <v>26</v>
      </c>
      <c r="R353" s="21"/>
      <c r="S353" s="21"/>
      <c r="T353" s="21"/>
      <c r="U353" s="21"/>
      <c r="V353" s="21"/>
      <c r="W353" s="21"/>
      <c r="X353" s="20" t="s">
        <v>26</v>
      </c>
      <c r="Y353" s="20" t="s">
        <v>26</v>
      </c>
      <c r="Z353" s="55" t="s">
        <v>26</v>
      </c>
      <c r="AA353" s="20" t="s">
        <v>26</v>
      </c>
    </row>
    <row r="354" spans="2:27" x14ac:dyDescent="0.2">
      <c r="B354" s="11" t="s">
        <v>24</v>
      </c>
      <c r="C354" s="12" t="s">
        <v>24</v>
      </c>
      <c r="D354" s="13" t="s">
        <v>24</v>
      </c>
      <c r="E354" s="12" t="s">
        <v>24</v>
      </c>
      <c r="F354" s="12" t="s">
        <v>24</v>
      </c>
      <c r="G354" s="12" t="s">
        <v>24</v>
      </c>
      <c r="H354" s="29" t="s">
        <v>24</v>
      </c>
      <c r="I354" s="29" t="s">
        <v>24</v>
      </c>
      <c r="J354" s="12" t="s">
        <v>24</v>
      </c>
      <c r="K354" s="12" t="s">
        <v>24</v>
      </c>
      <c r="L354" s="12" t="s">
        <v>24</v>
      </c>
      <c r="M354" s="12" t="s">
        <v>24</v>
      </c>
      <c r="N354" s="12" t="s">
        <v>24</v>
      </c>
      <c r="O354" s="12" t="s">
        <v>24</v>
      </c>
      <c r="P354" s="12" t="s">
        <v>24</v>
      </c>
      <c r="Q354" s="12" t="s">
        <v>24</v>
      </c>
      <c r="R354" s="12" t="s">
        <v>24</v>
      </c>
      <c r="S354" s="12" t="s">
        <v>24</v>
      </c>
      <c r="T354" s="12" t="s">
        <v>24</v>
      </c>
      <c r="U354" s="12" t="s">
        <v>24</v>
      </c>
      <c r="V354" s="12" t="s">
        <v>24</v>
      </c>
      <c r="W354" s="12" t="s">
        <v>24</v>
      </c>
      <c r="X354" s="12" t="s">
        <v>24</v>
      </c>
      <c r="Y354" s="12" t="s">
        <v>24</v>
      </c>
      <c r="Z354" s="12" t="s">
        <v>24</v>
      </c>
      <c r="AA354" s="12" t="s">
        <v>24</v>
      </c>
    </row>
    <row r="355" spans="2:27" ht="25.5" x14ac:dyDescent="0.2">
      <c r="B355" s="54" t="s">
        <v>3101</v>
      </c>
      <c r="C355" s="24" t="s">
        <v>3100</v>
      </c>
      <c r="D355" s="53"/>
      <c r="E355" s="51"/>
      <c r="F355" s="51"/>
      <c r="G355" s="51"/>
      <c r="H355" s="59"/>
      <c r="I355" s="59"/>
      <c r="J355" s="51"/>
      <c r="K355" s="51"/>
      <c r="L355" s="51"/>
      <c r="M355" s="52">
        <f>SUM(SCDBPTASN1!M352:'SCDBPTASN1'!M354)</f>
        <v>0</v>
      </c>
      <c r="N355" s="52">
        <f>SUM(SCDBPTASN1!N352:'SCDBPTASN1'!N354)</f>
        <v>0</v>
      </c>
      <c r="O355" s="52">
        <f>SUM(SCDBPTASN1!O352:'SCDBPTASN1'!O354)</f>
        <v>0</v>
      </c>
      <c r="P355" s="52">
        <f>SUM(SCDBPTASN1!P352:'SCDBPTASN1'!P354)</f>
        <v>0</v>
      </c>
      <c r="Q355" s="51"/>
      <c r="R355" s="52">
        <f>SUM(SCDBPTASN1!R352:'SCDBPTASN1'!R354)</f>
        <v>0</v>
      </c>
      <c r="S355" s="52">
        <f>SUM(SCDBPTASN1!S352:'SCDBPTASN1'!S354)</f>
        <v>0</v>
      </c>
      <c r="T355" s="52">
        <f>SUM(SCDBPTASN1!T352:'SCDBPTASN1'!T354)</f>
        <v>0</v>
      </c>
      <c r="U355" s="52">
        <f>SUM(SCDBPTASN1!U352:'SCDBPTASN1'!U354)</f>
        <v>0</v>
      </c>
      <c r="V355" s="52">
        <f>SUM(SCDBPTASN1!V352:'SCDBPTASN1'!V354)</f>
        <v>0</v>
      </c>
      <c r="W355" s="52">
        <f>SUM(SCDBPTASN1!W352:'SCDBPTASN1'!W354)</f>
        <v>0</v>
      </c>
      <c r="X355" s="51"/>
      <c r="Y355" s="51"/>
      <c r="Z355" s="51"/>
      <c r="AA355" s="51"/>
    </row>
    <row r="356" spans="2:27" x14ac:dyDescent="0.2">
      <c r="B356" s="11" t="s">
        <v>24</v>
      </c>
      <c r="C356" s="12" t="s">
        <v>24</v>
      </c>
      <c r="D356" s="13" t="s">
        <v>24</v>
      </c>
      <c r="E356" s="12" t="s">
        <v>24</v>
      </c>
      <c r="F356" s="12" t="s">
        <v>24</v>
      </c>
      <c r="G356" s="12" t="s">
        <v>24</v>
      </c>
      <c r="H356" s="29" t="s">
        <v>24</v>
      </c>
      <c r="I356" s="29" t="s">
        <v>24</v>
      </c>
      <c r="J356" s="12" t="s">
        <v>24</v>
      </c>
      <c r="K356" s="12" t="s">
        <v>24</v>
      </c>
      <c r="L356" s="12" t="s">
        <v>24</v>
      </c>
      <c r="M356" s="12" t="s">
        <v>24</v>
      </c>
      <c r="N356" s="12" t="s">
        <v>24</v>
      </c>
      <c r="O356" s="12" t="s">
        <v>24</v>
      </c>
      <c r="P356" s="12" t="s">
        <v>24</v>
      </c>
      <c r="Q356" s="12" t="s">
        <v>24</v>
      </c>
      <c r="R356" s="12" t="s">
        <v>24</v>
      </c>
      <c r="S356" s="12" t="s">
        <v>24</v>
      </c>
      <c r="T356" s="12" t="s">
        <v>24</v>
      </c>
      <c r="U356" s="12" t="s">
        <v>24</v>
      </c>
      <c r="V356" s="12" t="s">
        <v>24</v>
      </c>
      <c r="W356" s="12" t="s">
        <v>24</v>
      </c>
      <c r="X356" s="12" t="s">
        <v>24</v>
      </c>
      <c r="Y356" s="12" t="s">
        <v>24</v>
      </c>
      <c r="Z356" s="12" t="s">
        <v>24</v>
      </c>
      <c r="AA356" s="12" t="s">
        <v>24</v>
      </c>
    </row>
    <row r="357" spans="2:27" x14ac:dyDescent="0.2">
      <c r="B357" s="14" t="s">
        <v>3099</v>
      </c>
      <c r="C357" s="24" t="s">
        <v>26</v>
      </c>
      <c r="D357" s="16" t="s">
        <v>26</v>
      </c>
      <c r="E357" s="20" t="s">
        <v>26</v>
      </c>
      <c r="F357" s="58" t="s">
        <v>26</v>
      </c>
      <c r="G357" s="20" t="s">
        <v>26</v>
      </c>
      <c r="H357" s="31"/>
      <c r="I357" s="31"/>
      <c r="J357" s="57"/>
      <c r="K357" s="21"/>
      <c r="L357" s="20" t="s">
        <v>26</v>
      </c>
      <c r="M357" s="21"/>
      <c r="N357" s="21"/>
      <c r="O357" s="21"/>
      <c r="P357" s="21"/>
      <c r="Q357" s="56" t="s">
        <v>26</v>
      </c>
      <c r="R357" s="21"/>
      <c r="S357" s="21"/>
      <c r="T357" s="21"/>
      <c r="U357" s="21"/>
      <c r="V357" s="21"/>
      <c r="W357" s="21"/>
      <c r="X357" s="20" t="s">
        <v>26</v>
      </c>
      <c r="Y357" s="20" t="s">
        <v>26</v>
      </c>
      <c r="Z357" s="55" t="s">
        <v>26</v>
      </c>
      <c r="AA357" s="20" t="s">
        <v>26</v>
      </c>
    </row>
    <row r="358" spans="2:27" x14ac:dyDescent="0.2">
      <c r="B358" s="11" t="s">
        <v>24</v>
      </c>
      <c r="C358" s="12" t="s">
        <v>24</v>
      </c>
      <c r="D358" s="13" t="s">
        <v>24</v>
      </c>
      <c r="E358" s="12" t="s">
        <v>24</v>
      </c>
      <c r="F358" s="12" t="s">
        <v>24</v>
      </c>
      <c r="G358" s="12" t="s">
        <v>24</v>
      </c>
      <c r="H358" s="29" t="s">
        <v>24</v>
      </c>
      <c r="I358" s="29" t="s">
        <v>24</v>
      </c>
      <c r="J358" s="12" t="s">
        <v>24</v>
      </c>
      <c r="K358" s="12" t="s">
        <v>24</v>
      </c>
      <c r="L358" s="12" t="s">
        <v>24</v>
      </c>
      <c r="M358" s="12" t="s">
        <v>24</v>
      </c>
      <c r="N358" s="12" t="s">
        <v>24</v>
      </c>
      <c r="O358" s="12" t="s">
        <v>24</v>
      </c>
      <c r="P358" s="12" t="s">
        <v>24</v>
      </c>
      <c r="Q358" s="12" t="s">
        <v>24</v>
      </c>
      <c r="R358" s="12" t="s">
        <v>24</v>
      </c>
      <c r="S358" s="12" t="s">
        <v>24</v>
      </c>
      <c r="T358" s="12" t="s">
        <v>24</v>
      </c>
      <c r="U358" s="12" t="s">
        <v>24</v>
      </c>
      <c r="V358" s="12" t="s">
        <v>24</v>
      </c>
      <c r="W358" s="12" t="s">
        <v>24</v>
      </c>
      <c r="X358" s="12" t="s">
        <v>24</v>
      </c>
      <c r="Y358" s="12" t="s">
        <v>24</v>
      </c>
      <c r="Z358" s="12" t="s">
        <v>24</v>
      </c>
      <c r="AA358" s="12" t="s">
        <v>24</v>
      </c>
    </row>
    <row r="359" spans="2:27" ht="25.5" x14ac:dyDescent="0.2">
      <c r="B359" s="54" t="s">
        <v>3098</v>
      </c>
      <c r="C359" s="24" t="s">
        <v>3097</v>
      </c>
      <c r="D359" s="53"/>
      <c r="E359" s="51"/>
      <c r="F359" s="51"/>
      <c r="G359" s="51"/>
      <c r="H359" s="59"/>
      <c r="I359" s="59"/>
      <c r="J359" s="51"/>
      <c r="K359" s="51"/>
      <c r="L359" s="51"/>
      <c r="M359" s="52">
        <f>SUM(SCDBPTASN1!M356:'SCDBPTASN1'!M358)</f>
        <v>0</v>
      </c>
      <c r="N359" s="52">
        <f>SUM(SCDBPTASN1!N356:'SCDBPTASN1'!N358)</f>
        <v>0</v>
      </c>
      <c r="O359" s="52">
        <f>SUM(SCDBPTASN1!O356:'SCDBPTASN1'!O358)</f>
        <v>0</v>
      </c>
      <c r="P359" s="52">
        <f>SUM(SCDBPTASN1!P356:'SCDBPTASN1'!P358)</f>
        <v>0</v>
      </c>
      <c r="Q359" s="51"/>
      <c r="R359" s="52">
        <f>SUM(SCDBPTASN1!R356:'SCDBPTASN1'!R358)</f>
        <v>0</v>
      </c>
      <c r="S359" s="52">
        <f>SUM(SCDBPTASN1!S356:'SCDBPTASN1'!S358)</f>
        <v>0</v>
      </c>
      <c r="T359" s="52">
        <f>SUM(SCDBPTASN1!T356:'SCDBPTASN1'!T358)</f>
        <v>0</v>
      </c>
      <c r="U359" s="52">
        <f>SUM(SCDBPTASN1!U356:'SCDBPTASN1'!U358)</f>
        <v>0</v>
      </c>
      <c r="V359" s="52">
        <f>SUM(SCDBPTASN1!V356:'SCDBPTASN1'!V358)</f>
        <v>0</v>
      </c>
      <c r="W359" s="52">
        <f>SUM(SCDBPTASN1!W356:'SCDBPTASN1'!W358)</f>
        <v>0</v>
      </c>
      <c r="X359" s="51"/>
      <c r="Y359" s="51"/>
      <c r="Z359" s="51"/>
      <c r="AA359" s="51"/>
    </row>
    <row r="360" spans="2:27" x14ac:dyDescent="0.2">
      <c r="B360" s="11" t="s">
        <v>24</v>
      </c>
      <c r="C360" s="12" t="s">
        <v>24</v>
      </c>
      <c r="D360" s="13" t="s">
        <v>24</v>
      </c>
      <c r="E360" s="12" t="s">
        <v>24</v>
      </c>
      <c r="F360" s="12" t="s">
        <v>24</v>
      </c>
      <c r="G360" s="12" t="s">
        <v>24</v>
      </c>
      <c r="H360" s="29" t="s">
        <v>24</v>
      </c>
      <c r="I360" s="29" t="s">
        <v>24</v>
      </c>
      <c r="J360" s="12" t="s">
        <v>24</v>
      </c>
      <c r="K360" s="12" t="s">
        <v>24</v>
      </c>
      <c r="L360" s="12" t="s">
        <v>24</v>
      </c>
      <c r="M360" s="12" t="s">
        <v>24</v>
      </c>
      <c r="N360" s="12" t="s">
        <v>24</v>
      </c>
      <c r="O360" s="12" t="s">
        <v>24</v>
      </c>
      <c r="P360" s="12" t="s">
        <v>24</v>
      </c>
      <c r="Q360" s="12" t="s">
        <v>24</v>
      </c>
      <c r="R360" s="12" t="s">
        <v>24</v>
      </c>
      <c r="S360" s="12" t="s">
        <v>24</v>
      </c>
      <c r="T360" s="12" t="s">
        <v>24</v>
      </c>
      <c r="U360" s="12" t="s">
        <v>24</v>
      </c>
      <c r="V360" s="12" t="s">
        <v>24</v>
      </c>
      <c r="W360" s="12" t="s">
        <v>24</v>
      </c>
      <c r="X360" s="12" t="s">
        <v>24</v>
      </c>
      <c r="Y360" s="12" t="s">
        <v>24</v>
      </c>
      <c r="Z360" s="12" t="s">
        <v>24</v>
      </c>
      <c r="AA360" s="12" t="s">
        <v>24</v>
      </c>
    </row>
    <row r="361" spans="2:27" x14ac:dyDescent="0.2">
      <c r="B361" s="14" t="s">
        <v>3096</v>
      </c>
      <c r="C361" s="24" t="s">
        <v>26</v>
      </c>
      <c r="D361" s="16" t="s">
        <v>26</v>
      </c>
      <c r="E361" s="20" t="s">
        <v>26</v>
      </c>
      <c r="F361" s="58" t="s">
        <v>26</v>
      </c>
      <c r="G361" s="20" t="s">
        <v>26</v>
      </c>
      <c r="H361" s="31"/>
      <c r="I361" s="31"/>
      <c r="J361" s="57"/>
      <c r="K361" s="21"/>
      <c r="L361" s="20" t="s">
        <v>26</v>
      </c>
      <c r="M361" s="21"/>
      <c r="N361" s="21"/>
      <c r="O361" s="21"/>
      <c r="P361" s="21"/>
      <c r="Q361" s="56" t="s">
        <v>26</v>
      </c>
      <c r="R361" s="21"/>
      <c r="S361" s="21"/>
      <c r="T361" s="21"/>
      <c r="U361" s="21"/>
      <c r="V361" s="21"/>
      <c r="W361" s="21"/>
      <c r="X361" s="20" t="s">
        <v>26</v>
      </c>
      <c r="Y361" s="20" t="s">
        <v>26</v>
      </c>
      <c r="Z361" s="55" t="s">
        <v>26</v>
      </c>
      <c r="AA361" s="20" t="s">
        <v>26</v>
      </c>
    </row>
    <row r="362" spans="2:27" x14ac:dyDescent="0.2">
      <c r="B362" s="11" t="s">
        <v>24</v>
      </c>
      <c r="C362" s="12" t="s">
        <v>24</v>
      </c>
      <c r="D362" s="13" t="s">
        <v>24</v>
      </c>
      <c r="E362" s="12" t="s">
        <v>24</v>
      </c>
      <c r="F362" s="12" t="s">
        <v>24</v>
      </c>
      <c r="G362" s="12" t="s">
        <v>24</v>
      </c>
      <c r="H362" s="29" t="s">
        <v>24</v>
      </c>
      <c r="I362" s="29" t="s">
        <v>24</v>
      </c>
      <c r="J362" s="12" t="s">
        <v>24</v>
      </c>
      <c r="K362" s="12" t="s">
        <v>24</v>
      </c>
      <c r="L362" s="12" t="s">
        <v>24</v>
      </c>
      <c r="M362" s="12" t="s">
        <v>24</v>
      </c>
      <c r="N362" s="12" t="s">
        <v>24</v>
      </c>
      <c r="O362" s="12" t="s">
        <v>24</v>
      </c>
      <c r="P362" s="12" t="s">
        <v>24</v>
      </c>
      <c r="Q362" s="12" t="s">
        <v>24</v>
      </c>
      <c r="R362" s="12" t="s">
        <v>24</v>
      </c>
      <c r="S362" s="12" t="s">
        <v>24</v>
      </c>
      <c r="T362" s="12" t="s">
        <v>24</v>
      </c>
      <c r="U362" s="12" t="s">
        <v>24</v>
      </c>
      <c r="V362" s="12" t="s">
        <v>24</v>
      </c>
      <c r="W362" s="12" t="s">
        <v>24</v>
      </c>
      <c r="X362" s="12" t="s">
        <v>24</v>
      </c>
      <c r="Y362" s="12" t="s">
        <v>24</v>
      </c>
      <c r="Z362" s="12" t="s">
        <v>24</v>
      </c>
      <c r="AA362" s="12" t="s">
        <v>24</v>
      </c>
    </row>
    <row r="363" spans="2:27" ht="25.5" x14ac:dyDescent="0.2">
      <c r="B363" s="54" t="s">
        <v>3095</v>
      </c>
      <c r="C363" s="24" t="s">
        <v>3094</v>
      </c>
      <c r="D363" s="53"/>
      <c r="E363" s="51"/>
      <c r="F363" s="51"/>
      <c r="G363" s="51"/>
      <c r="H363" s="59"/>
      <c r="I363" s="59"/>
      <c r="J363" s="51"/>
      <c r="K363" s="51"/>
      <c r="L363" s="51"/>
      <c r="M363" s="52">
        <f>SUM(SCDBPTASN1!M360:'SCDBPTASN1'!M362)</f>
        <v>0</v>
      </c>
      <c r="N363" s="52">
        <f>SUM(SCDBPTASN1!N360:'SCDBPTASN1'!N362)</f>
        <v>0</v>
      </c>
      <c r="O363" s="52">
        <f>SUM(SCDBPTASN1!O360:'SCDBPTASN1'!O362)</f>
        <v>0</v>
      </c>
      <c r="P363" s="52">
        <f>SUM(SCDBPTASN1!P360:'SCDBPTASN1'!P362)</f>
        <v>0</v>
      </c>
      <c r="Q363" s="51"/>
      <c r="R363" s="52">
        <f>SUM(SCDBPTASN1!R360:'SCDBPTASN1'!R362)</f>
        <v>0</v>
      </c>
      <c r="S363" s="52">
        <f>SUM(SCDBPTASN1!S360:'SCDBPTASN1'!S362)</f>
        <v>0</v>
      </c>
      <c r="T363" s="52">
        <f>SUM(SCDBPTASN1!T360:'SCDBPTASN1'!T362)</f>
        <v>0</v>
      </c>
      <c r="U363" s="52">
        <f>SUM(SCDBPTASN1!U360:'SCDBPTASN1'!U362)</f>
        <v>0</v>
      </c>
      <c r="V363" s="52">
        <f>SUM(SCDBPTASN1!V360:'SCDBPTASN1'!V362)</f>
        <v>0</v>
      </c>
      <c r="W363" s="52">
        <f>SUM(SCDBPTASN1!W360:'SCDBPTASN1'!W362)</f>
        <v>0</v>
      </c>
      <c r="X363" s="51"/>
      <c r="Y363" s="51"/>
      <c r="Z363" s="51"/>
      <c r="AA363" s="51"/>
    </row>
    <row r="364" spans="2:27" x14ac:dyDescent="0.2">
      <c r="B364" s="11" t="s">
        <v>24</v>
      </c>
      <c r="C364" s="12" t="s">
        <v>24</v>
      </c>
      <c r="D364" s="13" t="s">
        <v>24</v>
      </c>
      <c r="E364" s="12" t="s">
        <v>24</v>
      </c>
      <c r="F364" s="12" t="s">
        <v>24</v>
      </c>
      <c r="G364" s="12" t="s">
        <v>24</v>
      </c>
      <c r="H364" s="29" t="s">
        <v>24</v>
      </c>
      <c r="I364" s="29" t="s">
        <v>24</v>
      </c>
      <c r="J364" s="12" t="s">
        <v>24</v>
      </c>
      <c r="K364" s="12" t="s">
        <v>24</v>
      </c>
      <c r="L364" s="12" t="s">
        <v>24</v>
      </c>
      <c r="M364" s="12" t="s">
        <v>24</v>
      </c>
      <c r="N364" s="12" t="s">
        <v>24</v>
      </c>
      <c r="O364" s="12" t="s">
        <v>24</v>
      </c>
      <c r="P364" s="12" t="s">
        <v>24</v>
      </c>
      <c r="Q364" s="12" t="s">
        <v>24</v>
      </c>
      <c r="R364" s="12" t="s">
        <v>24</v>
      </c>
      <c r="S364" s="12" t="s">
        <v>24</v>
      </c>
      <c r="T364" s="12" t="s">
        <v>24</v>
      </c>
      <c r="U364" s="12" t="s">
        <v>24</v>
      </c>
      <c r="V364" s="12" t="s">
        <v>24</v>
      </c>
      <c r="W364" s="12" t="s">
        <v>24</v>
      </c>
      <c r="X364" s="12" t="s">
        <v>24</v>
      </c>
      <c r="Y364" s="12" t="s">
        <v>24</v>
      </c>
      <c r="Z364" s="12" t="s">
        <v>24</v>
      </c>
      <c r="AA364" s="12" t="s">
        <v>24</v>
      </c>
    </row>
    <row r="365" spans="2:27" x14ac:dyDescent="0.2">
      <c r="B365" s="14" t="s">
        <v>3093</v>
      </c>
      <c r="C365" s="24" t="s">
        <v>26</v>
      </c>
      <c r="D365" s="16" t="s">
        <v>26</v>
      </c>
      <c r="E365" s="20" t="s">
        <v>26</v>
      </c>
      <c r="F365" s="58" t="s">
        <v>26</v>
      </c>
      <c r="G365" s="20" t="s">
        <v>26</v>
      </c>
      <c r="H365" s="31"/>
      <c r="I365" s="31"/>
      <c r="J365" s="57"/>
      <c r="K365" s="21"/>
      <c r="L365" s="20" t="s">
        <v>26</v>
      </c>
      <c r="M365" s="21"/>
      <c r="N365" s="21"/>
      <c r="O365" s="21"/>
      <c r="P365" s="21"/>
      <c r="Q365" s="56" t="s">
        <v>26</v>
      </c>
      <c r="R365" s="21"/>
      <c r="S365" s="21"/>
      <c r="T365" s="21"/>
      <c r="U365" s="21"/>
      <c r="V365" s="21"/>
      <c r="W365" s="21"/>
      <c r="X365" s="20" t="s">
        <v>26</v>
      </c>
      <c r="Y365" s="20" t="s">
        <v>26</v>
      </c>
      <c r="Z365" s="55" t="s">
        <v>26</v>
      </c>
      <c r="AA365" s="20" t="s">
        <v>26</v>
      </c>
    </row>
    <row r="366" spans="2:27" x14ac:dyDescent="0.2">
      <c r="B366" s="11" t="s">
        <v>24</v>
      </c>
      <c r="C366" s="12" t="s">
        <v>24</v>
      </c>
      <c r="D366" s="13" t="s">
        <v>24</v>
      </c>
      <c r="E366" s="12" t="s">
        <v>24</v>
      </c>
      <c r="F366" s="12" t="s">
        <v>24</v>
      </c>
      <c r="G366" s="12" t="s">
        <v>24</v>
      </c>
      <c r="H366" s="29" t="s">
        <v>24</v>
      </c>
      <c r="I366" s="29" t="s">
        <v>24</v>
      </c>
      <c r="J366" s="12" t="s">
        <v>24</v>
      </c>
      <c r="K366" s="12" t="s">
        <v>24</v>
      </c>
      <c r="L366" s="12" t="s">
        <v>24</v>
      </c>
      <c r="M366" s="12" t="s">
        <v>24</v>
      </c>
      <c r="N366" s="12" t="s">
        <v>24</v>
      </c>
      <c r="O366" s="12" t="s">
        <v>24</v>
      </c>
      <c r="P366" s="12" t="s">
        <v>24</v>
      </c>
      <c r="Q366" s="12" t="s">
        <v>24</v>
      </c>
      <c r="R366" s="12" t="s">
        <v>24</v>
      </c>
      <c r="S366" s="12" t="s">
        <v>24</v>
      </c>
      <c r="T366" s="12" t="s">
        <v>24</v>
      </c>
      <c r="U366" s="12" t="s">
        <v>24</v>
      </c>
      <c r="V366" s="12" t="s">
        <v>24</v>
      </c>
      <c r="W366" s="12" t="s">
        <v>24</v>
      </c>
      <c r="X366" s="12" t="s">
        <v>24</v>
      </c>
      <c r="Y366" s="12" t="s">
        <v>24</v>
      </c>
      <c r="Z366" s="12" t="s">
        <v>24</v>
      </c>
      <c r="AA366" s="12" t="s">
        <v>24</v>
      </c>
    </row>
    <row r="367" spans="2:27" ht="25.5" x14ac:dyDescent="0.2">
      <c r="B367" s="54" t="s">
        <v>3092</v>
      </c>
      <c r="C367" s="24" t="s">
        <v>3091</v>
      </c>
      <c r="D367" s="53"/>
      <c r="E367" s="51"/>
      <c r="F367" s="51"/>
      <c r="G367" s="51"/>
      <c r="H367" s="59"/>
      <c r="I367" s="59"/>
      <c r="J367" s="51"/>
      <c r="K367" s="51"/>
      <c r="L367" s="51"/>
      <c r="M367" s="52">
        <f>SUM(SCDBPTASN1!M364:'SCDBPTASN1'!M366)</f>
        <v>0</v>
      </c>
      <c r="N367" s="52">
        <f>SUM(SCDBPTASN1!N364:'SCDBPTASN1'!N366)</f>
        <v>0</v>
      </c>
      <c r="O367" s="52">
        <f>SUM(SCDBPTASN1!O364:'SCDBPTASN1'!O366)</f>
        <v>0</v>
      </c>
      <c r="P367" s="52">
        <f>SUM(SCDBPTASN1!P364:'SCDBPTASN1'!P366)</f>
        <v>0</v>
      </c>
      <c r="Q367" s="51"/>
      <c r="R367" s="52">
        <f>SUM(SCDBPTASN1!R364:'SCDBPTASN1'!R366)</f>
        <v>0</v>
      </c>
      <c r="S367" s="52">
        <f>SUM(SCDBPTASN1!S364:'SCDBPTASN1'!S366)</f>
        <v>0</v>
      </c>
      <c r="T367" s="52">
        <f>SUM(SCDBPTASN1!T364:'SCDBPTASN1'!T366)</f>
        <v>0</v>
      </c>
      <c r="U367" s="52">
        <f>SUM(SCDBPTASN1!U364:'SCDBPTASN1'!U366)</f>
        <v>0</v>
      </c>
      <c r="V367" s="52">
        <f>SUM(SCDBPTASN1!V364:'SCDBPTASN1'!V366)</f>
        <v>0</v>
      </c>
      <c r="W367" s="52">
        <f>SUM(SCDBPTASN1!W364:'SCDBPTASN1'!W366)</f>
        <v>0</v>
      </c>
      <c r="X367" s="51"/>
      <c r="Y367" s="51"/>
      <c r="Z367" s="51"/>
      <c r="AA367" s="51"/>
    </row>
    <row r="368" spans="2:27" x14ac:dyDescent="0.2">
      <c r="B368" s="11" t="s">
        <v>24</v>
      </c>
      <c r="C368" s="12" t="s">
        <v>24</v>
      </c>
      <c r="D368" s="13" t="s">
        <v>24</v>
      </c>
      <c r="E368" s="12" t="s">
        <v>24</v>
      </c>
      <c r="F368" s="12" t="s">
        <v>24</v>
      </c>
      <c r="G368" s="12" t="s">
        <v>24</v>
      </c>
      <c r="H368" s="29" t="s">
        <v>24</v>
      </c>
      <c r="I368" s="29" t="s">
        <v>24</v>
      </c>
      <c r="J368" s="12" t="s">
        <v>24</v>
      </c>
      <c r="K368" s="12" t="s">
        <v>24</v>
      </c>
      <c r="L368" s="12" t="s">
        <v>24</v>
      </c>
      <c r="M368" s="12" t="s">
        <v>24</v>
      </c>
      <c r="N368" s="12" t="s">
        <v>24</v>
      </c>
      <c r="O368" s="12" t="s">
        <v>24</v>
      </c>
      <c r="P368" s="12" t="s">
        <v>24</v>
      </c>
      <c r="Q368" s="12" t="s">
        <v>24</v>
      </c>
      <c r="R368" s="12" t="s">
        <v>24</v>
      </c>
      <c r="S368" s="12" t="s">
        <v>24</v>
      </c>
      <c r="T368" s="12" t="s">
        <v>24</v>
      </c>
      <c r="U368" s="12" t="s">
        <v>24</v>
      </c>
      <c r="V368" s="12" t="s">
        <v>24</v>
      </c>
      <c r="W368" s="12" t="s">
        <v>24</v>
      </c>
      <c r="X368" s="12" t="s">
        <v>24</v>
      </c>
      <c r="Y368" s="12" t="s">
        <v>24</v>
      </c>
      <c r="Z368" s="12" t="s">
        <v>24</v>
      </c>
      <c r="AA368" s="12" t="s">
        <v>24</v>
      </c>
    </row>
    <row r="369" spans="2:27" x14ac:dyDescent="0.2">
      <c r="B369" s="14" t="s">
        <v>3090</v>
      </c>
      <c r="C369" s="24" t="s">
        <v>26</v>
      </c>
      <c r="D369" s="16" t="s">
        <v>26</v>
      </c>
      <c r="E369" s="20" t="s">
        <v>26</v>
      </c>
      <c r="F369" s="58" t="s">
        <v>26</v>
      </c>
      <c r="G369" s="20" t="s">
        <v>26</v>
      </c>
      <c r="H369" s="31"/>
      <c r="I369" s="31"/>
      <c r="J369" s="57"/>
      <c r="K369" s="21"/>
      <c r="L369" s="20" t="s">
        <v>26</v>
      </c>
      <c r="M369" s="21"/>
      <c r="N369" s="21"/>
      <c r="O369" s="21"/>
      <c r="P369" s="21"/>
      <c r="Q369" s="56" t="s">
        <v>26</v>
      </c>
      <c r="R369" s="21"/>
      <c r="S369" s="21"/>
      <c r="T369" s="21"/>
      <c r="U369" s="21"/>
      <c r="V369" s="21"/>
      <c r="W369" s="21"/>
      <c r="X369" s="20" t="s">
        <v>26</v>
      </c>
      <c r="Y369" s="20" t="s">
        <v>26</v>
      </c>
      <c r="Z369" s="55" t="s">
        <v>26</v>
      </c>
      <c r="AA369" s="20" t="s">
        <v>26</v>
      </c>
    </row>
    <row r="370" spans="2:27" x14ac:dyDescent="0.2">
      <c r="B370" s="11" t="s">
        <v>24</v>
      </c>
      <c r="C370" s="12" t="s">
        <v>24</v>
      </c>
      <c r="D370" s="13" t="s">
        <v>24</v>
      </c>
      <c r="E370" s="12" t="s">
        <v>24</v>
      </c>
      <c r="F370" s="12" t="s">
        <v>24</v>
      </c>
      <c r="G370" s="12" t="s">
        <v>24</v>
      </c>
      <c r="H370" s="29" t="s">
        <v>24</v>
      </c>
      <c r="I370" s="29" t="s">
        <v>24</v>
      </c>
      <c r="J370" s="12" t="s">
        <v>24</v>
      </c>
      <c r="K370" s="12" t="s">
        <v>24</v>
      </c>
      <c r="L370" s="12" t="s">
        <v>24</v>
      </c>
      <c r="M370" s="12" t="s">
        <v>24</v>
      </c>
      <c r="N370" s="12" t="s">
        <v>24</v>
      </c>
      <c r="O370" s="12" t="s">
        <v>24</v>
      </c>
      <c r="P370" s="12" t="s">
        <v>24</v>
      </c>
      <c r="Q370" s="12" t="s">
        <v>24</v>
      </c>
      <c r="R370" s="12" t="s">
        <v>24</v>
      </c>
      <c r="S370" s="12" t="s">
        <v>24</v>
      </c>
      <c r="T370" s="12" t="s">
        <v>24</v>
      </c>
      <c r="U370" s="12" t="s">
        <v>24</v>
      </c>
      <c r="V370" s="12" t="s">
        <v>24</v>
      </c>
      <c r="W370" s="12" t="s">
        <v>24</v>
      </c>
      <c r="X370" s="12" t="s">
        <v>24</v>
      </c>
      <c r="Y370" s="12" t="s">
        <v>24</v>
      </c>
      <c r="Z370" s="12" t="s">
        <v>24</v>
      </c>
      <c r="AA370" s="12" t="s">
        <v>24</v>
      </c>
    </row>
    <row r="371" spans="2:27" ht="25.5" x14ac:dyDescent="0.2">
      <c r="B371" s="54" t="s">
        <v>3089</v>
      </c>
      <c r="C371" s="24" t="s">
        <v>3088</v>
      </c>
      <c r="D371" s="53"/>
      <c r="E371" s="51"/>
      <c r="F371" s="51"/>
      <c r="G371" s="51"/>
      <c r="H371" s="59"/>
      <c r="I371" s="59"/>
      <c r="J371" s="51"/>
      <c r="K371" s="51"/>
      <c r="L371" s="51"/>
      <c r="M371" s="52">
        <f>SUM(SCDBPTASN1!M368:'SCDBPTASN1'!M370)</f>
        <v>0</v>
      </c>
      <c r="N371" s="52">
        <f>SUM(SCDBPTASN1!N368:'SCDBPTASN1'!N370)</f>
        <v>0</v>
      </c>
      <c r="O371" s="52">
        <f>SUM(SCDBPTASN1!O368:'SCDBPTASN1'!O370)</f>
        <v>0</v>
      </c>
      <c r="P371" s="52">
        <f>SUM(SCDBPTASN1!P368:'SCDBPTASN1'!P370)</f>
        <v>0</v>
      </c>
      <c r="Q371" s="51"/>
      <c r="R371" s="52">
        <f>SUM(SCDBPTASN1!R368:'SCDBPTASN1'!R370)</f>
        <v>0</v>
      </c>
      <c r="S371" s="52">
        <f>SUM(SCDBPTASN1!S368:'SCDBPTASN1'!S370)</f>
        <v>0</v>
      </c>
      <c r="T371" s="52">
        <f>SUM(SCDBPTASN1!T368:'SCDBPTASN1'!T370)</f>
        <v>0</v>
      </c>
      <c r="U371" s="52">
        <f>SUM(SCDBPTASN1!U368:'SCDBPTASN1'!U370)</f>
        <v>0</v>
      </c>
      <c r="V371" s="52">
        <f>SUM(SCDBPTASN1!V368:'SCDBPTASN1'!V370)</f>
        <v>0</v>
      </c>
      <c r="W371" s="52">
        <f>SUM(SCDBPTASN1!W368:'SCDBPTASN1'!W370)</f>
        <v>0</v>
      </c>
      <c r="X371" s="51"/>
      <c r="Y371" s="51"/>
      <c r="Z371" s="51"/>
      <c r="AA371" s="51"/>
    </row>
    <row r="372" spans="2:27" ht="25.5" x14ac:dyDescent="0.2">
      <c r="B372" s="54" t="s">
        <v>3087</v>
      </c>
      <c r="C372" s="24" t="s">
        <v>3086</v>
      </c>
      <c r="D372" s="53"/>
      <c r="E372" s="51"/>
      <c r="F372" s="51"/>
      <c r="G372" s="51"/>
      <c r="H372" s="59"/>
      <c r="I372" s="59"/>
      <c r="J372" s="51"/>
      <c r="K372" s="51"/>
      <c r="L372" s="51"/>
      <c r="M372" s="52">
        <f>SCDBPTASN1!M351+SCDBPTASN1!M355+SCDBPTASN1!M359+SCDBPTASN1!M363+SCDBPTASN1!M367+SCDBPTASN1!M371</f>
        <v>0</v>
      </c>
      <c r="N372" s="52">
        <f>SCDBPTASN1!N351+SCDBPTASN1!N355+SCDBPTASN1!N359+SCDBPTASN1!N363+SCDBPTASN1!N367+SCDBPTASN1!N371</f>
        <v>0</v>
      </c>
      <c r="O372" s="52">
        <f>SCDBPTASN1!O351+SCDBPTASN1!O355+SCDBPTASN1!O359+SCDBPTASN1!O363+SCDBPTASN1!O367+SCDBPTASN1!O371</f>
        <v>0</v>
      </c>
      <c r="P372" s="52">
        <f>SCDBPTASN1!P351+SCDBPTASN1!P355+SCDBPTASN1!P359+SCDBPTASN1!P363+SCDBPTASN1!P367+SCDBPTASN1!P371</f>
        <v>0</v>
      </c>
      <c r="Q372" s="51"/>
      <c r="R372" s="52">
        <f>SCDBPTASN1!R351+SCDBPTASN1!R355+SCDBPTASN1!R359+SCDBPTASN1!R363+SCDBPTASN1!R367+SCDBPTASN1!R371</f>
        <v>0</v>
      </c>
      <c r="S372" s="52">
        <f>SCDBPTASN1!S351+SCDBPTASN1!S355+SCDBPTASN1!S359+SCDBPTASN1!S363+SCDBPTASN1!S367+SCDBPTASN1!S371</f>
        <v>0</v>
      </c>
      <c r="T372" s="52">
        <f>SCDBPTASN1!T351+SCDBPTASN1!T355+SCDBPTASN1!T359+SCDBPTASN1!T363+SCDBPTASN1!T367+SCDBPTASN1!T371</f>
        <v>0</v>
      </c>
      <c r="U372" s="52">
        <f>SCDBPTASN1!U351+SCDBPTASN1!U355+SCDBPTASN1!U359+SCDBPTASN1!U363+SCDBPTASN1!U367+SCDBPTASN1!U371</f>
        <v>0</v>
      </c>
      <c r="V372" s="52">
        <f>SCDBPTASN1!V351+SCDBPTASN1!V355+SCDBPTASN1!V359+SCDBPTASN1!V363+SCDBPTASN1!V367+SCDBPTASN1!V371</f>
        <v>0</v>
      </c>
      <c r="W372" s="52">
        <f>SCDBPTASN1!W351+SCDBPTASN1!W355+SCDBPTASN1!W359+SCDBPTASN1!W363+SCDBPTASN1!W367+SCDBPTASN1!W371</f>
        <v>0</v>
      </c>
      <c r="X372" s="51"/>
      <c r="Y372" s="51"/>
      <c r="Z372" s="51"/>
      <c r="AA372" s="51"/>
    </row>
    <row r="373" spans="2:27" ht="25.5" x14ac:dyDescent="0.2">
      <c r="B373" s="54" t="s">
        <v>3085</v>
      </c>
      <c r="C373" s="24" t="s">
        <v>3084</v>
      </c>
      <c r="D373" s="53"/>
      <c r="E373" s="51"/>
      <c r="F373" s="51"/>
      <c r="G373" s="51"/>
      <c r="H373" s="59"/>
      <c r="I373" s="59"/>
      <c r="J373" s="51"/>
      <c r="K373" s="51"/>
      <c r="L373" s="51"/>
      <c r="M373" s="52">
        <f>SCDBPTASN1!M251+SCDBPTASN1!M276+SCDBPTASN1!M301+SCDBPTASN1!M326+SCDBPTASN1!M351</f>
        <v>0</v>
      </c>
      <c r="N373" s="52">
        <f>SCDBPTASN1!N251+SCDBPTASN1!N276+SCDBPTASN1!N301+SCDBPTASN1!N326+SCDBPTASN1!N351</f>
        <v>0</v>
      </c>
      <c r="O373" s="52">
        <f>SCDBPTASN1!O251+SCDBPTASN1!O276+SCDBPTASN1!O301+SCDBPTASN1!O326+SCDBPTASN1!O351</f>
        <v>0</v>
      </c>
      <c r="P373" s="52">
        <f>SCDBPTASN1!P251+SCDBPTASN1!P276+SCDBPTASN1!P301+SCDBPTASN1!P326+SCDBPTASN1!P351</f>
        <v>-4919699</v>
      </c>
      <c r="Q373" s="51"/>
      <c r="R373" s="52">
        <f>SCDBPTASN1!R251+SCDBPTASN1!R276+SCDBPTASN1!R301+SCDBPTASN1!R326+SCDBPTASN1!R351</f>
        <v>-4919699</v>
      </c>
      <c r="S373" s="52">
        <f>SCDBPTASN1!S251+SCDBPTASN1!S276+SCDBPTASN1!S301+SCDBPTASN1!S326+SCDBPTASN1!S351</f>
        <v>-1648326.83</v>
      </c>
      <c r="T373" s="52">
        <f>SCDBPTASN1!T251+SCDBPTASN1!T276+SCDBPTASN1!T301+SCDBPTASN1!T326+SCDBPTASN1!T351</f>
        <v>0</v>
      </c>
      <c r="U373" s="52">
        <f>SCDBPTASN1!U251+SCDBPTASN1!U276+SCDBPTASN1!U301+SCDBPTASN1!U326+SCDBPTASN1!U351</f>
        <v>0</v>
      </c>
      <c r="V373" s="52">
        <f>SCDBPTASN1!V251+SCDBPTASN1!V276+SCDBPTASN1!V301+SCDBPTASN1!V326+SCDBPTASN1!V351</f>
        <v>0</v>
      </c>
      <c r="W373" s="52">
        <f>SCDBPTASN1!W251+SCDBPTASN1!W276+SCDBPTASN1!W301+SCDBPTASN1!W326+SCDBPTASN1!W351</f>
        <v>0</v>
      </c>
      <c r="X373" s="51"/>
      <c r="Y373" s="51"/>
      <c r="Z373" s="51"/>
      <c r="AA373" s="51"/>
    </row>
    <row r="374" spans="2:27" ht="25.5" x14ac:dyDescent="0.2">
      <c r="B374" s="54" t="s">
        <v>44</v>
      </c>
      <c r="C374" s="24" t="s">
        <v>3083</v>
      </c>
      <c r="D374" s="53"/>
      <c r="E374" s="51"/>
      <c r="F374" s="51"/>
      <c r="G374" s="51"/>
      <c r="H374" s="59"/>
      <c r="I374" s="59"/>
      <c r="J374" s="51"/>
      <c r="K374" s="51"/>
      <c r="L374" s="51"/>
      <c r="M374" s="52">
        <f>SCDBPTASN1!M255+SCDBPTASN1!M280+SCDBPTASN1!M305+SCDBPTASN1!M330+SCDBPTASN1!M355</f>
        <v>0</v>
      </c>
      <c r="N374" s="52">
        <f>SCDBPTASN1!N255+SCDBPTASN1!N280+SCDBPTASN1!N305+SCDBPTASN1!N330+SCDBPTASN1!N355</f>
        <v>0</v>
      </c>
      <c r="O374" s="52">
        <f>SCDBPTASN1!O255+SCDBPTASN1!O280+SCDBPTASN1!O305+SCDBPTASN1!O330+SCDBPTASN1!O355</f>
        <v>0</v>
      </c>
      <c r="P374" s="52">
        <f>SCDBPTASN1!P255+SCDBPTASN1!P280+SCDBPTASN1!P305+SCDBPTASN1!P330+SCDBPTASN1!P355</f>
        <v>0</v>
      </c>
      <c r="Q374" s="51"/>
      <c r="R374" s="52">
        <f>SCDBPTASN1!R255+SCDBPTASN1!R280+SCDBPTASN1!R305+SCDBPTASN1!R330+SCDBPTASN1!R355</f>
        <v>0</v>
      </c>
      <c r="S374" s="52">
        <f>SCDBPTASN1!S255+SCDBPTASN1!S280+SCDBPTASN1!S305+SCDBPTASN1!S330+SCDBPTASN1!S355</f>
        <v>0</v>
      </c>
      <c r="T374" s="52">
        <f>SCDBPTASN1!T255+SCDBPTASN1!T280+SCDBPTASN1!T305+SCDBPTASN1!T330+SCDBPTASN1!T355</f>
        <v>0</v>
      </c>
      <c r="U374" s="52">
        <f>SCDBPTASN1!U255+SCDBPTASN1!U280+SCDBPTASN1!U305+SCDBPTASN1!U330+SCDBPTASN1!U355</f>
        <v>0</v>
      </c>
      <c r="V374" s="52">
        <f>SCDBPTASN1!V255+SCDBPTASN1!V280+SCDBPTASN1!V305+SCDBPTASN1!V330+SCDBPTASN1!V355</f>
        <v>0</v>
      </c>
      <c r="W374" s="52">
        <f>SCDBPTASN1!W255+SCDBPTASN1!W280+SCDBPTASN1!W305+SCDBPTASN1!W330+SCDBPTASN1!W355</f>
        <v>0</v>
      </c>
      <c r="X374" s="51"/>
      <c r="Y374" s="51"/>
      <c r="Z374" s="51"/>
      <c r="AA374" s="51"/>
    </row>
    <row r="375" spans="2:27" x14ac:dyDescent="0.2">
      <c r="B375" s="54" t="s">
        <v>3082</v>
      </c>
      <c r="C375" s="24" t="s">
        <v>3081</v>
      </c>
      <c r="D375" s="53"/>
      <c r="E375" s="51"/>
      <c r="F375" s="51"/>
      <c r="G375" s="51"/>
      <c r="H375" s="59"/>
      <c r="I375" s="59"/>
      <c r="J375" s="51"/>
      <c r="K375" s="51"/>
      <c r="L375" s="51"/>
      <c r="M375" s="52">
        <f>SCDBPTASN1!M259+SCDBPTASN1!M284+SCDBPTASN1!M309+SCDBPTASN1!M334+SCDBPTASN1!M359</f>
        <v>0</v>
      </c>
      <c r="N375" s="52">
        <f>SCDBPTASN1!N259+SCDBPTASN1!N284+SCDBPTASN1!N309+SCDBPTASN1!N334+SCDBPTASN1!N359</f>
        <v>0</v>
      </c>
      <c r="O375" s="52">
        <f>SCDBPTASN1!O259+SCDBPTASN1!O284+SCDBPTASN1!O309+SCDBPTASN1!O334+SCDBPTASN1!O359</f>
        <v>0</v>
      </c>
      <c r="P375" s="52">
        <f>SCDBPTASN1!P259+SCDBPTASN1!P284+SCDBPTASN1!P309+SCDBPTASN1!P334+SCDBPTASN1!P359</f>
        <v>0</v>
      </c>
      <c r="Q375" s="51"/>
      <c r="R375" s="52">
        <f>SCDBPTASN1!R259+SCDBPTASN1!R284+SCDBPTASN1!R309+SCDBPTASN1!R334+SCDBPTASN1!R359</f>
        <v>0</v>
      </c>
      <c r="S375" s="52">
        <f>SCDBPTASN1!S259+SCDBPTASN1!S284+SCDBPTASN1!S309+SCDBPTASN1!S334+SCDBPTASN1!S359</f>
        <v>0</v>
      </c>
      <c r="T375" s="52">
        <f>SCDBPTASN1!T259+SCDBPTASN1!T284+SCDBPTASN1!T309+SCDBPTASN1!T334+SCDBPTASN1!T359</f>
        <v>0</v>
      </c>
      <c r="U375" s="52">
        <f>SCDBPTASN1!U259+SCDBPTASN1!U284+SCDBPTASN1!U309+SCDBPTASN1!U334+SCDBPTASN1!U359</f>
        <v>0</v>
      </c>
      <c r="V375" s="52">
        <f>SCDBPTASN1!V259+SCDBPTASN1!V284+SCDBPTASN1!V309+SCDBPTASN1!V334+SCDBPTASN1!V359</f>
        <v>0</v>
      </c>
      <c r="W375" s="52">
        <f>SCDBPTASN1!W259+SCDBPTASN1!W284+SCDBPTASN1!W309+SCDBPTASN1!W334+SCDBPTASN1!W359</f>
        <v>0</v>
      </c>
      <c r="X375" s="51"/>
      <c r="Y375" s="51"/>
      <c r="Z375" s="51"/>
      <c r="AA375" s="51"/>
    </row>
    <row r="376" spans="2:27" x14ac:dyDescent="0.2">
      <c r="B376" s="54" t="s">
        <v>3080</v>
      </c>
      <c r="C376" s="24" t="s">
        <v>3079</v>
      </c>
      <c r="D376" s="53"/>
      <c r="E376" s="51"/>
      <c r="F376" s="51"/>
      <c r="G376" s="51"/>
      <c r="H376" s="59"/>
      <c r="I376" s="59"/>
      <c r="J376" s="51"/>
      <c r="K376" s="51"/>
      <c r="L376" s="51"/>
      <c r="M376" s="52">
        <f>SCDBPTASN1!M263+SCDBPTASN1!M288+SCDBPTASN1!M313+SCDBPTASN1!M338+SCDBPTASN1!M363</f>
        <v>0</v>
      </c>
      <c r="N376" s="52">
        <f>SCDBPTASN1!N263+SCDBPTASN1!N288+SCDBPTASN1!N313+SCDBPTASN1!N338+SCDBPTASN1!N363</f>
        <v>0</v>
      </c>
      <c r="O376" s="52">
        <f>SCDBPTASN1!O263+SCDBPTASN1!O288+SCDBPTASN1!O313+SCDBPTASN1!O338+SCDBPTASN1!O363</f>
        <v>0</v>
      </c>
      <c r="P376" s="52">
        <f>SCDBPTASN1!P263+SCDBPTASN1!P288+SCDBPTASN1!P313+SCDBPTASN1!P338+SCDBPTASN1!P363</f>
        <v>0</v>
      </c>
      <c r="Q376" s="51"/>
      <c r="R376" s="52">
        <f>SCDBPTASN1!R263+SCDBPTASN1!R288+SCDBPTASN1!R313+SCDBPTASN1!R338+SCDBPTASN1!R363</f>
        <v>0</v>
      </c>
      <c r="S376" s="52">
        <f>SCDBPTASN1!S263+SCDBPTASN1!S288+SCDBPTASN1!S313+SCDBPTASN1!S338+SCDBPTASN1!S363</f>
        <v>0</v>
      </c>
      <c r="T376" s="52">
        <f>SCDBPTASN1!T263+SCDBPTASN1!T288+SCDBPTASN1!T313+SCDBPTASN1!T338+SCDBPTASN1!T363</f>
        <v>0</v>
      </c>
      <c r="U376" s="52">
        <f>SCDBPTASN1!U263+SCDBPTASN1!U288+SCDBPTASN1!U313+SCDBPTASN1!U338+SCDBPTASN1!U363</f>
        <v>0</v>
      </c>
      <c r="V376" s="52">
        <f>SCDBPTASN1!V263+SCDBPTASN1!V288+SCDBPTASN1!V313+SCDBPTASN1!V338+SCDBPTASN1!V363</f>
        <v>0</v>
      </c>
      <c r="W376" s="52">
        <f>SCDBPTASN1!W263+SCDBPTASN1!W288+SCDBPTASN1!W313+SCDBPTASN1!W338+SCDBPTASN1!W363</f>
        <v>0</v>
      </c>
      <c r="X376" s="51"/>
      <c r="Y376" s="51"/>
      <c r="Z376" s="51"/>
      <c r="AA376" s="51"/>
    </row>
    <row r="377" spans="2:27" ht="25.5" x14ac:dyDescent="0.2">
      <c r="B377" s="54" t="s">
        <v>3078</v>
      </c>
      <c r="C377" s="24" t="s">
        <v>3077</v>
      </c>
      <c r="D377" s="53"/>
      <c r="E377" s="51"/>
      <c r="F377" s="51"/>
      <c r="G377" s="51"/>
      <c r="H377" s="59"/>
      <c r="I377" s="59"/>
      <c r="J377" s="51"/>
      <c r="K377" s="51"/>
      <c r="L377" s="51"/>
      <c r="M377" s="52">
        <f>SCDBPTASN1!M267+SCDBPTASN1!M292+SCDBPTASN1!M317+SCDBPTASN1!M342+SCDBPTASN1!M367</f>
        <v>0</v>
      </c>
      <c r="N377" s="52">
        <f>SCDBPTASN1!N267+SCDBPTASN1!N292+SCDBPTASN1!N317+SCDBPTASN1!N342+SCDBPTASN1!N367</f>
        <v>0</v>
      </c>
      <c r="O377" s="52">
        <f>SCDBPTASN1!O267+SCDBPTASN1!O292+SCDBPTASN1!O317+SCDBPTASN1!O342+SCDBPTASN1!O367</f>
        <v>0</v>
      </c>
      <c r="P377" s="52">
        <f>SCDBPTASN1!P267+SCDBPTASN1!P292+SCDBPTASN1!P317+SCDBPTASN1!P342+SCDBPTASN1!P367</f>
        <v>0</v>
      </c>
      <c r="Q377" s="51"/>
      <c r="R377" s="52">
        <f>SCDBPTASN1!R267+SCDBPTASN1!R292+SCDBPTASN1!R317+SCDBPTASN1!R342+SCDBPTASN1!R367</f>
        <v>0</v>
      </c>
      <c r="S377" s="52">
        <f>SCDBPTASN1!S267+SCDBPTASN1!S292+SCDBPTASN1!S317+SCDBPTASN1!S342+SCDBPTASN1!S367</f>
        <v>0</v>
      </c>
      <c r="T377" s="52">
        <f>SCDBPTASN1!T267+SCDBPTASN1!T292+SCDBPTASN1!T317+SCDBPTASN1!T342+SCDBPTASN1!T367</f>
        <v>0</v>
      </c>
      <c r="U377" s="52">
        <f>SCDBPTASN1!U267+SCDBPTASN1!U292+SCDBPTASN1!U317+SCDBPTASN1!U342+SCDBPTASN1!U367</f>
        <v>0</v>
      </c>
      <c r="V377" s="52">
        <f>SCDBPTASN1!V267+SCDBPTASN1!V292+SCDBPTASN1!V317+SCDBPTASN1!V342+SCDBPTASN1!V367</f>
        <v>0</v>
      </c>
      <c r="W377" s="52">
        <f>SCDBPTASN1!W267+SCDBPTASN1!W292+SCDBPTASN1!W317+SCDBPTASN1!W342+SCDBPTASN1!W367</f>
        <v>0</v>
      </c>
      <c r="X377" s="51"/>
      <c r="Y377" s="51"/>
      <c r="Z377" s="51"/>
      <c r="AA377" s="51"/>
    </row>
    <row r="378" spans="2:27" x14ac:dyDescent="0.2">
      <c r="B378" s="54" t="s">
        <v>3076</v>
      </c>
      <c r="C378" s="24" t="s">
        <v>3075</v>
      </c>
      <c r="D378" s="53"/>
      <c r="E378" s="51"/>
      <c r="F378" s="51"/>
      <c r="G378" s="51"/>
      <c r="H378" s="59"/>
      <c r="I378" s="59"/>
      <c r="J378" s="51"/>
      <c r="K378" s="51"/>
      <c r="L378" s="51"/>
      <c r="M378" s="52">
        <f>SCDBPTASN1!M271+SCDBPTASN1!M296+SCDBPTASN1!M321+SCDBPTASN1!M346+SCDBPTASN1!M371</f>
        <v>0</v>
      </c>
      <c r="N378" s="52">
        <f>SCDBPTASN1!N271+SCDBPTASN1!N296+SCDBPTASN1!N321+SCDBPTASN1!N346+SCDBPTASN1!N371</f>
        <v>0</v>
      </c>
      <c r="O378" s="52">
        <f>SCDBPTASN1!O271+SCDBPTASN1!O296+SCDBPTASN1!O321+SCDBPTASN1!O346+SCDBPTASN1!O371</f>
        <v>0</v>
      </c>
      <c r="P378" s="52">
        <f>SCDBPTASN1!P271+SCDBPTASN1!P296+SCDBPTASN1!P321+SCDBPTASN1!P346+SCDBPTASN1!P371</f>
        <v>0</v>
      </c>
      <c r="Q378" s="51"/>
      <c r="R378" s="52">
        <f>SCDBPTASN1!R271+SCDBPTASN1!R296+SCDBPTASN1!R321+SCDBPTASN1!R346+SCDBPTASN1!R371</f>
        <v>0</v>
      </c>
      <c r="S378" s="52">
        <f>SCDBPTASN1!S271+SCDBPTASN1!S296+SCDBPTASN1!S321+SCDBPTASN1!S346+SCDBPTASN1!S371</f>
        <v>0</v>
      </c>
      <c r="T378" s="52">
        <f>SCDBPTASN1!T271+SCDBPTASN1!T296+SCDBPTASN1!T321+SCDBPTASN1!T346+SCDBPTASN1!T371</f>
        <v>0</v>
      </c>
      <c r="U378" s="52">
        <f>SCDBPTASN1!U271+SCDBPTASN1!U296+SCDBPTASN1!U321+SCDBPTASN1!U346+SCDBPTASN1!U371</f>
        <v>0</v>
      </c>
      <c r="V378" s="52">
        <f>SCDBPTASN1!V271+SCDBPTASN1!V296+SCDBPTASN1!V321+SCDBPTASN1!V346+SCDBPTASN1!V371</f>
        <v>0</v>
      </c>
      <c r="W378" s="52">
        <f>SCDBPTASN1!W271+SCDBPTASN1!W296+SCDBPTASN1!W321+SCDBPTASN1!W346+SCDBPTASN1!W371</f>
        <v>0</v>
      </c>
      <c r="X378" s="51"/>
      <c r="Y378" s="51"/>
      <c r="Z378" s="51"/>
      <c r="AA378" s="51"/>
    </row>
    <row r="379" spans="2:27" x14ac:dyDescent="0.2">
      <c r="B379" s="54" t="s">
        <v>3074</v>
      </c>
      <c r="C379" s="24" t="s">
        <v>3073</v>
      </c>
      <c r="D379" s="53"/>
      <c r="E379" s="51"/>
      <c r="F379" s="51"/>
      <c r="G379" s="51"/>
      <c r="H379" s="59"/>
      <c r="I379" s="59"/>
      <c r="J379" s="51"/>
      <c r="K379" s="51"/>
      <c r="L379" s="51"/>
      <c r="M379" s="52">
        <f>SCDBPTASN1!M373+SCDBPTASN1!M374+SCDBPTASN1!M375+SCDBPTASN1!M376+SCDBPTASN1!M377+SCDBPTASN1!M378</f>
        <v>0</v>
      </c>
      <c r="N379" s="52">
        <f>SCDBPTASN1!N373+SCDBPTASN1!N374+SCDBPTASN1!N375+SCDBPTASN1!N376+SCDBPTASN1!N377+SCDBPTASN1!N378</f>
        <v>0</v>
      </c>
      <c r="O379" s="52">
        <f>SCDBPTASN1!O373+SCDBPTASN1!O374+SCDBPTASN1!O375+SCDBPTASN1!O376+SCDBPTASN1!O377+SCDBPTASN1!O378</f>
        <v>0</v>
      </c>
      <c r="P379" s="52">
        <f>SCDBPTASN1!P373+SCDBPTASN1!P374+SCDBPTASN1!P375+SCDBPTASN1!P376+SCDBPTASN1!P377+SCDBPTASN1!P378</f>
        <v>-4919699</v>
      </c>
      <c r="Q379" s="51"/>
      <c r="R379" s="52">
        <f>SCDBPTASN1!R373+SCDBPTASN1!R374+SCDBPTASN1!R375+SCDBPTASN1!R376+SCDBPTASN1!R377+SCDBPTASN1!R378</f>
        <v>-4919699</v>
      </c>
      <c r="S379" s="52">
        <f>SCDBPTASN1!S373+SCDBPTASN1!S374+SCDBPTASN1!S375+SCDBPTASN1!S376+SCDBPTASN1!S377+SCDBPTASN1!S378</f>
        <v>-1648326.83</v>
      </c>
      <c r="T379" s="52">
        <f>SCDBPTASN1!T373+SCDBPTASN1!T374+SCDBPTASN1!T375+SCDBPTASN1!T376+SCDBPTASN1!T377+SCDBPTASN1!T378</f>
        <v>0</v>
      </c>
      <c r="U379" s="52">
        <f>SCDBPTASN1!U373+SCDBPTASN1!U374+SCDBPTASN1!U375+SCDBPTASN1!U376+SCDBPTASN1!U377+SCDBPTASN1!U378</f>
        <v>0</v>
      </c>
      <c r="V379" s="52">
        <f>SCDBPTASN1!V373+SCDBPTASN1!V374+SCDBPTASN1!V375+SCDBPTASN1!V376+SCDBPTASN1!V377+SCDBPTASN1!V378</f>
        <v>0</v>
      </c>
      <c r="W379" s="52">
        <f>SCDBPTASN1!W373+SCDBPTASN1!W374+SCDBPTASN1!W375+SCDBPTASN1!W376+SCDBPTASN1!W377+SCDBPTASN1!W378</f>
        <v>0</v>
      </c>
      <c r="X379" s="51"/>
      <c r="Y379" s="51"/>
      <c r="Z379" s="51"/>
      <c r="AA379" s="51"/>
    </row>
    <row r="380" spans="2:27" x14ac:dyDescent="0.2">
      <c r="B380" s="11" t="s">
        <v>24</v>
      </c>
      <c r="C380" s="12" t="s">
        <v>24</v>
      </c>
      <c r="D380" s="13" t="s">
        <v>24</v>
      </c>
      <c r="E380" s="12" t="s">
        <v>24</v>
      </c>
      <c r="F380" s="12" t="s">
        <v>24</v>
      </c>
      <c r="G380" s="12" t="s">
        <v>24</v>
      </c>
      <c r="H380" s="29" t="s">
        <v>24</v>
      </c>
      <c r="I380" s="29" t="s">
        <v>24</v>
      </c>
      <c r="J380" s="12" t="s">
        <v>24</v>
      </c>
      <c r="K380" s="12" t="s">
        <v>24</v>
      </c>
      <c r="L380" s="12" t="s">
        <v>24</v>
      </c>
      <c r="M380" s="12" t="s">
        <v>24</v>
      </c>
      <c r="N380" s="12" t="s">
        <v>24</v>
      </c>
      <c r="O380" s="12" t="s">
        <v>24</v>
      </c>
      <c r="P380" s="12" t="s">
        <v>24</v>
      </c>
      <c r="Q380" s="12" t="s">
        <v>24</v>
      </c>
      <c r="R380" s="12" t="s">
        <v>24</v>
      </c>
      <c r="S380" s="12" t="s">
        <v>24</v>
      </c>
      <c r="T380" s="12" t="s">
        <v>24</v>
      </c>
      <c r="U380" s="12" t="s">
        <v>24</v>
      </c>
      <c r="V380" s="12" t="s">
        <v>24</v>
      </c>
      <c r="W380" s="12" t="s">
        <v>24</v>
      </c>
      <c r="X380" s="12" t="s">
        <v>24</v>
      </c>
      <c r="Y380" s="12" t="s">
        <v>24</v>
      </c>
      <c r="Z380" s="12" t="s">
        <v>24</v>
      </c>
      <c r="AA380" s="12" t="s">
        <v>24</v>
      </c>
    </row>
    <row r="381" spans="2:27" ht="25.5" x14ac:dyDescent="0.2">
      <c r="B381" s="14" t="s">
        <v>3072</v>
      </c>
      <c r="C381" s="24" t="s">
        <v>3071</v>
      </c>
      <c r="D381" s="16" t="s">
        <v>3070</v>
      </c>
      <c r="E381" s="20" t="s">
        <v>534</v>
      </c>
      <c r="F381" s="58" t="s">
        <v>706</v>
      </c>
      <c r="G381" s="20" t="s">
        <v>356</v>
      </c>
      <c r="H381" s="34">
        <v>37977</v>
      </c>
      <c r="I381" s="34">
        <v>41479</v>
      </c>
      <c r="J381" s="57"/>
      <c r="K381" s="21">
        <v>50000000</v>
      </c>
      <c r="L381" s="20" t="s">
        <v>1403</v>
      </c>
      <c r="M381" s="21">
        <v>0</v>
      </c>
      <c r="N381" s="21">
        <v>0</v>
      </c>
      <c r="O381" s="21">
        <v>-2014855.16</v>
      </c>
      <c r="P381" s="21">
        <v>-932042.77179999999</v>
      </c>
      <c r="Q381" s="56" t="s">
        <v>26</v>
      </c>
      <c r="R381" s="21">
        <v>-1177000</v>
      </c>
      <c r="S381" s="21">
        <v>1401992.3259999999</v>
      </c>
      <c r="T381" s="21">
        <v>0</v>
      </c>
      <c r="U381" s="21">
        <v>0</v>
      </c>
      <c r="V381" s="21">
        <v>0</v>
      </c>
      <c r="W381" s="21">
        <v>187357.25159999999</v>
      </c>
      <c r="X381" s="20" t="s">
        <v>26</v>
      </c>
      <c r="Y381" s="20" t="s">
        <v>2625</v>
      </c>
      <c r="Z381" s="55" t="s">
        <v>531</v>
      </c>
      <c r="AA381" s="20" t="s">
        <v>26</v>
      </c>
    </row>
    <row r="382" spans="2:27" ht="25.5" x14ac:dyDescent="0.2">
      <c r="B382" s="14" t="s">
        <v>3069</v>
      </c>
      <c r="C382" s="24" t="s">
        <v>3068</v>
      </c>
      <c r="D382" s="16" t="s">
        <v>544</v>
      </c>
      <c r="E382" s="20" t="s">
        <v>543</v>
      </c>
      <c r="F382" s="58" t="s">
        <v>706</v>
      </c>
      <c r="G382" s="20" t="s">
        <v>338</v>
      </c>
      <c r="H382" s="34">
        <v>38078</v>
      </c>
      <c r="I382" s="34">
        <v>42461</v>
      </c>
      <c r="J382" s="57"/>
      <c r="K382" s="21">
        <v>75000000</v>
      </c>
      <c r="L382" s="20" t="s">
        <v>3067</v>
      </c>
      <c r="M382" s="21">
        <v>0</v>
      </c>
      <c r="N382" s="21">
        <v>0</v>
      </c>
      <c r="O382" s="21">
        <v>-488461.83</v>
      </c>
      <c r="P382" s="21">
        <v>0</v>
      </c>
      <c r="Q382" s="56" t="s">
        <v>26</v>
      </c>
      <c r="R382" s="21">
        <v>-2250000</v>
      </c>
      <c r="S382" s="21">
        <v>0</v>
      </c>
      <c r="T382" s="21">
        <v>0</v>
      </c>
      <c r="U382" s="21">
        <v>0</v>
      </c>
      <c r="V382" s="21">
        <v>0</v>
      </c>
      <c r="W382" s="21">
        <v>676254.54189999995</v>
      </c>
      <c r="X382" s="20" t="s">
        <v>26</v>
      </c>
      <c r="Y382" s="20" t="s">
        <v>2373</v>
      </c>
      <c r="Z382" s="55" t="s">
        <v>321</v>
      </c>
      <c r="AA382" s="20" t="s">
        <v>338</v>
      </c>
    </row>
    <row r="383" spans="2:27" ht="25.5" x14ac:dyDescent="0.2">
      <c r="B383" s="14" t="s">
        <v>3066</v>
      </c>
      <c r="C383" s="24" t="s">
        <v>3065</v>
      </c>
      <c r="D383" s="16" t="s">
        <v>3064</v>
      </c>
      <c r="E383" s="20" t="s">
        <v>534</v>
      </c>
      <c r="F383" s="58" t="s">
        <v>706</v>
      </c>
      <c r="G383" s="20" t="s">
        <v>1407</v>
      </c>
      <c r="H383" s="34">
        <v>38133</v>
      </c>
      <c r="I383" s="34">
        <v>41514</v>
      </c>
      <c r="J383" s="57"/>
      <c r="K383" s="21">
        <v>100000000</v>
      </c>
      <c r="L383" s="20" t="s">
        <v>3063</v>
      </c>
      <c r="M383" s="21">
        <v>0</v>
      </c>
      <c r="N383" s="21">
        <v>0</v>
      </c>
      <c r="O383" s="21">
        <v>-5591784.2199999997</v>
      </c>
      <c r="P383" s="21">
        <v>-2760560.1889999998</v>
      </c>
      <c r="Q383" s="56" t="s">
        <v>26</v>
      </c>
      <c r="R383" s="21">
        <v>-3784700</v>
      </c>
      <c r="S383" s="21">
        <v>2633090.679</v>
      </c>
      <c r="T383" s="21">
        <v>0</v>
      </c>
      <c r="U383" s="21">
        <v>0</v>
      </c>
      <c r="V383" s="21">
        <v>0</v>
      </c>
      <c r="W383" s="21">
        <v>405442.42700000003</v>
      </c>
      <c r="X383" s="20" t="s">
        <v>26</v>
      </c>
      <c r="Y383" s="20" t="s">
        <v>3062</v>
      </c>
      <c r="Z383" s="55" t="s">
        <v>531</v>
      </c>
      <c r="AA383" s="20" t="s">
        <v>26</v>
      </c>
    </row>
    <row r="384" spans="2:27" ht="25.5" x14ac:dyDescent="0.2">
      <c r="B384" s="14" t="s">
        <v>3061</v>
      </c>
      <c r="C384" s="24" t="s">
        <v>3060</v>
      </c>
      <c r="D384" s="16" t="s">
        <v>3059</v>
      </c>
      <c r="E384" s="20" t="s">
        <v>534</v>
      </c>
      <c r="F384" s="58" t="s">
        <v>706</v>
      </c>
      <c r="G384" s="20" t="s">
        <v>333</v>
      </c>
      <c r="H384" s="34">
        <v>38205</v>
      </c>
      <c r="I384" s="34">
        <v>41861</v>
      </c>
      <c r="J384" s="57"/>
      <c r="K384" s="21">
        <v>100000000</v>
      </c>
      <c r="L384" s="20" t="s">
        <v>3058</v>
      </c>
      <c r="M384" s="21">
        <v>0</v>
      </c>
      <c r="N384" s="21">
        <v>0</v>
      </c>
      <c r="O384" s="21">
        <v>-4229019.66</v>
      </c>
      <c r="P384" s="21">
        <v>-6285953.7359999996</v>
      </c>
      <c r="Q384" s="56" t="s">
        <v>26</v>
      </c>
      <c r="R384" s="21">
        <v>-6933700</v>
      </c>
      <c r="S384" s="21">
        <v>2840638.6940000001</v>
      </c>
      <c r="T384" s="21">
        <v>0</v>
      </c>
      <c r="U384" s="21">
        <v>0</v>
      </c>
      <c r="V384" s="21">
        <v>0</v>
      </c>
      <c r="W384" s="21">
        <v>634077.90890000004</v>
      </c>
      <c r="X384" s="20" t="s">
        <v>26</v>
      </c>
      <c r="Y384" s="20" t="s">
        <v>2902</v>
      </c>
      <c r="Z384" s="55" t="s">
        <v>531</v>
      </c>
      <c r="AA384" s="20" t="s">
        <v>26</v>
      </c>
    </row>
    <row r="385" spans="2:27" ht="25.5" x14ac:dyDescent="0.2">
      <c r="B385" s="14" t="s">
        <v>3057</v>
      </c>
      <c r="C385" s="24" t="s">
        <v>1854</v>
      </c>
      <c r="D385" s="16" t="s">
        <v>3056</v>
      </c>
      <c r="E385" s="20" t="s">
        <v>534</v>
      </c>
      <c r="F385" s="58" t="s">
        <v>706</v>
      </c>
      <c r="G385" s="20" t="s">
        <v>338</v>
      </c>
      <c r="H385" s="34">
        <v>38205</v>
      </c>
      <c r="I385" s="34">
        <v>41861</v>
      </c>
      <c r="J385" s="57"/>
      <c r="K385" s="21">
        <v>100000000</v>
      </c>
      <c r="L385" s="20" t="s">
        <v>1853</v>
      </c>
      <c r="M385" s="21">
        <v>0</v>
      </c>
      <c r="N385" s="21">
        <v>0</v>
      </c>
      <c r="O385" s="21">
        <v>-4252019.66</v>
      </c>
      <c r="P385" s="21">
        <v>-3577660.4040000001</v>
      </c>
      <c r="Q385" s="56" t="s">
        <v>26</v>
      </c>
      <c r="R385" s="21">
        <v>-6970600</v>
      </c>
      <c r="S385" s="21">
        <v>-2278937.577</v>
      </c>
      <c r="T385" s="21">
        <v>0</v>
      </c>
      <c r="U385" s="21">
        <v>0</v>
      </c>
      <c r="V385" s="21">
        <v>0</v>
      </c>
      <c r="W385" s="21">
        <v>634077.90890000004</v>
      </c>
      <c r="X385" s="20" t="s">
        <v>26</v>
      </c>
      <c r="Y385" s="20" t="s">
        <v>3055</v>
      </c>
      <c r="Z385" s="55" t="s">
        <v>531</v>
      </c>
      <c r="AA385" s="20" t="s">
        <v>26</v>
      </c>
    </row>
    <row r="386" spans="2:27" ht="25.5" x14ac:dyDescent="0.2">
      <c r="B386" s="14" t="s">
        <v>3054</v>
      </c>
      <c r="C386" s="24" t="s">
        <v>1854</v>
      </c>
      <c r="D386" s="16" t="s">
        <v>3053</v>
      </c>
      <c r="E386" s="20" t="s">
        <v>534</v>
      </c>
      <c r="F386" s="58" t="s">
        <v>706</v>
      </c>
      <c r="G386" s="20" t="s">
        <v>338</v>
      </c>
      <c r="H386" s="34">
        <v>38205</v>
      </c>
      <c r="I386" s="34">
        <v>41861</v>
      </c>
      <c r="J386" s="57"/>
      <c r="K386" s="21">
        <v>150000000</v>
      </c>
      <c r="L386" s="20" t="s">
        <v>1853</v>
      </c>
      <c r="M386" s="21">
        <v>0</v>
      </c>
      <c r="N386" s="21">
        <v>0</v>
      </c>
      <c r="O386" s="21">
        <v>-6378029.5</v>
      </c>
      <c r="P386" s="21">
        <v>-161590.57759999999</v>
      </c>
      <c r="Q386" s="56" t="s">
        <v>26</v>
      </c>
      <c r="R386" s="21">
        <v>-10455900</v>
      </c>
      <c r="S386" s="21">
        <v>73159.096619999997</v>
      </c>
      <c r="T386" s="21">
        <v>0</v>
      </c>
      <c r="U386" s="21">
        <v>0</v>
      </c>
      <c r="V386" s="21">
        <v>0</v>
      </c>
      <c r="W386" s="21">
        <v>951116.86329999997</v>
      </c>
      <c r="X386" s="20" t="s">
        <v>26</v>
      </c>
      <c r="Y386" s="20" t="s">
        <v>2899</v>
      </c>
      <c r="Z386" s="55" t="s">
        <v>531</v>
      </c>
      <c r="AA386" s="20" t="s">
        <v>26</v>
      </c>
    </row>
    <row r="387" spans="2:27" ht="25.5" x14ac:dyDescent="0.2">
      <c r="B387" s="14" t="s">
        <v>3052</v>
      </c>
      <c r="C387" s="24" t="s">
        <v>3051</v>
      </c>
      <c r="D387" s="16" t="s">
        <v>3050</v>
      </c>
      <c r="E387" s="20" t="s">
        <v>534</v>
      </c>
      <c r="F387" s="58" t="s">
        <v>706</v>
      </c>
      <c r="G387" s="20" t="s">
        <v>338</v>
      </c>
      <c r="H387" s="34">
        <v>38267</v>
      </c>
      <c r="I387" s="34">
        <v>41855</v>
      </c>
      <c r="J387" s="57"/>
      <c r="K387" s="21">
        <v>17000000</v>
      </c>
      <c r="L387" s="20" t="s">
        <v>3049</v>
      </c>
      <c r="M387" s="21">
        <v>0</v>
      </c>
      <c r="N387" s="21">
        <v>0</v>
      </c>
      <c r="O387" s="21">
        <v>-719421.58</v>
      </c>
      <c r="P387" s="21">
        <v>0</v>
      </c>
      <c r="Q387" s="56" t="s">
        <v>26</v>
      </c>
      <c r="R387" s="21">
        <v>-1165435</v>
      </c>
      <c r="S387" s="21">
        <v>0</v>
      </c>
      <c r="T387" s="21">
        <v>0</v>
      </c>
      <c r="U387" s="21">
        <v>0</v>
      </c>
      <c r="V387" s="21">
        <v>0</v>
      </c>
      <c r="W387" s="21">
        <v>107240.9271</v>
      </c>
      <c r="X387" s="20" t="s">
        <v>26</v>
      </c>
      <c r="Y387" s="20" t="s">
        <v>2968</v>
      </c>
      <c r="Z387" s="55" t="s">
        <v>531</v>
      </c>
      <c r="AA387" s="20" t="s">
        <v>26</v>
      </c>
    </row>
    <row r="388" spans="2:27" ht="25.5" x14ac:dyDescent="0.2">
      <c r="B388" s="14" t="s">
        <v>3048</v>
      </c>
      <c r="C388" s="24" t="s">
        <v>2641</v>
      </c>
      <c r="D388" s="16" t="s">
        <v>3047</v>
      </c>
      <c r="E388" s="20" t="s">
        <v>534</v>
      </c>
      <c r="F388" s="58" t="s">
        <v>706</v>
      </c>
      <c r="G388" s="20" t="s">
        <v>343</v>
      </c>
      <c r="H388" s="34">
        <v>38267</v>
      </c>
      <c r="I388" s="34">
        <v>41875</v>
      </c>
      <c r="J388" s="57"/>
      <c r="K388" s="21">
        <v>19000000</v>
      </c>
      <c r="L388" s="20" t="s">
        <v>2639</v>
      </c>
      <c r="M388" s="21">
        <v>0</v>
      </c>
      <c r="N388" s="21">
        <v>0</v>
      </c>
      <c r="O388" s="21">
        <v>-804916.21</v>
      </c>
      <c r="P388" s="21">
        <v>0</v>
      </c>
      <c r="Q388" s="56" t="s">
        <v>26</v>
      </c>
      <c r="R388" s="21">
        <v>-1349513</v>
      </c>
      <c r="S388" s="21">
        <v>0</v>
      </c>
      <c r="T388" s="21">
        <v>0</v>
      </c>
      <c r="U388" s="21">
        <v>0</v>
      </c>
      <c r="V388" s="21">
        <v>0</v>
      </c>
      <c r="W388" s="21">
        <v>121903.0043</v>
      </c>
      <c r="X388" s="20" t="s">
        <v>26</v>
      </c>
      <c r="Y388" s="20" t="s">
        <v>2968</v>
      </c>
      <c r="Z388" s="55" t="s">
        <v>531</v>
      </c>
      <c r="AA388" s="20" t="s">
        <v>26</v>
      </c>
    </row>
    <row r="389" spans="2:27" ht="25.5" x14ac:dyDescent="0.2">
      <c r="B389" s="14" t="s">
        <v>3046</v>
      </c>
      <c r="C389" s="24" t="s">
        <v>3045</v>
      </c>
      <c r="D389" s="16" t="s">
        <v>3044</v>
      </c>
      <c r="E389" s="20" t="s">
        <v>534</v>
      </c>
      <c r="F389" s="58" t="s">
        <v>706</v>
      </c>
      <c r="G389" s="20" t="s">
        <v>338</v>
      </c>
      <c r="H389" s="34">
        <v>38267</v>
      </c>
      <c r="I389" s="34">
        <v>41897</v>
      </c>
      <c r="J389" s="57"/>
      <c r="K389" s="21">
        <v>37000000</v>
      </c>
      <c r="L389" s="20" t="s">
        <v>3043</v>
      </c>
      <c r="M389" s="21">
        <v>0</v>
      </c>
      <c r="N389" s="21">
        <v>0</v>
      </c>
      <c r="O389" s="21">
        <v>-1566868.81</v>
      </c>
      <c r="P389" s="21">
        <v>0</v>
      </c>
      <c r="Q389" s="56" t="s">
        <v>26</v>
      </c>
      <c r="R389" s="21">
        <v>-2722534</v>
      </c>
      <c r="S389" s="21">
        <v>0</v>
      </c>
      <c r="T389" s="21">
        <v>0</v>
      </c>
      <c r="U389" s="21">
        <v>0</v>
      </c>
      <c r="V389" s="21">
        <v>0</v>
      </c>
      <c r="W389" s="21">
        <v>241695.92009999999</v>
      </c>
      <c r="X389" s="20" t="s">
        <v>26</v>
      </c>
      <c r="Y389" s="20" t="s">
        <v>2810</v>
      </c>
      <c r="Z389" s="55" t="s">
        <v>531</v>
      </c>
      <c r="AA389" s="20" t="s">
        <v>26</v>
      </c>
    </row>
    <row r="390" spans="2:27" ht="25.5" x14ac:dyDescent="0.2">
      <c r="B390" s="14" t="s">
        <v>3042</v>
      </c>
      <c r="C390" s="24" t="s">
        <v>3041</v>
      </c>
      <c r="D390" s="16" t="s">
        <v>3040</v>
      </c>
      <c r="E390" s="20" t="s">
        <v>534</v>
      </c>
      <c r="F390" s="58" t="s">
        <v>706</v>
      </c>
      <c r="G390" s="20" t="s">
        <v>343</v>
      </c>
      <c r="H390" s="34">
        <v>38267</v>
      </c>
      <c r="I390" s="34">
        <v>42323</v>
      </c>
      <c r="J390" s="57"/>
      <c r="K390" s="21">
        <v>2500000</v>
      </c>
      <c r="L390" s="20" t="s">
        <v>3039</v>
      </c>
      <c r="M390" s="21">
        <v>0</v>
      </c>
      <c r="N390" s="21">
        <v>0</v>
      </c>
      <c r="O390" s="21">
        <v>-109127.75</v>
      </c>
      <c r="P390" s="21">
        <v>0</v>
      </c>
      <c r="Q390" s="56" t="s">
        <v>26</v>
      </c>
      <c r="R390" s="21">
        <v>-309980</v>
      </c>
      <c r="S390" s="21">
        <v>0</v>
      </c>
      <c r="T390" s="21">
        <v>0</v>
      </c>
      <c r="U390" s="21">
        <v>0</v>
      </c>
      <c r="V390" s="21">
        <v>0</v>
      </c>
      <c r="W390" s="21">
        <v>21190.99382</v>
      </c>
      <c r="X390" s="20" t="s">
        <v>26</v>
      </c>
      <c r="Y390" s="20" t="s">
        <v>3032</v>
      </c>
      <c r="Z390" s="55" t="s">
        <v>531</v>
      </c>
      <c r="AA390" s="20" t="s">
        <v>26</v>
      </c>
    </row>
    <row r="391" spans="2:27" ht="25.5" x14ac:dyDescent="0.2">
      <c r="B391" s="14" t="s">
        <v>3038</v>
      </c>
      <c r="C391" s="24" t="s">
        <v>3037</v>
      </c>
      <c r="D391" s="16" t="s">
        <v>3036</v>
      </c>
      <c r="E391" s="20" t="s">
        <v>534</v>
      </c>
      <c r="F391" s="58" t="s">
        <v>706</v>
      </c>
      <c r="G391" s="20" t="s">
        <v>370</v>
      </c>
      <c r="H391" s="34">
        <v>38267</v>
      </c>
      <c r="I391" s="34">
        <v>42599</v>
      </c>
      <c r="J391" s="57"/>
      <c r="K391" s="21">
        <v>6000000</v>
      </c>
      <c r="L391" s="20" t="s">
        <v>3035</v>
      </c>
      <c r="M391" s="21">
        <v>0</v>
      </c>
      <c r="N391" s="21">
        <v>0</v>
      </c>
      <c r="O391" s="21">
        <v>-266326.32</v>
      </c>
      <c r="P391" s="21">
        <v>0</v>
      </c>
      <c r="Q391" s="56" t="s">
        <v>26</v>
      </c>
      <c r="R391" s="21">
        <v>-928554</v>
      </c>
      <c r="S391" s="21">
        <v>0</v>
      </c>
      <c r="T391" s="21">
        <v>0</v>
      </c>
      <c r="U391" s="21">
        <v>0</v>
      </c>
      <c r="V391" s="21">
        <v>0</v>
      </c>
      <c r="W391" s="21">
        <v>57158.755129999998</v>
      </c>
      <c r="X391" s="20" t="s">
        <v>26</v>
      </c>
      <c r="Y391" s="20" t="s">
        <v>2831</v>
      </c>
      <c r="Z391" s="55" t="s">
        <v>531</v>
      </c>
      <c r="AA391" s="20" t="s">
        <v>26</v>
      </c>
    </row>
    <row r="392" spans="2:27" ht="25.5" x14ac:dyDescent="0.2">
      <c r="B392" s="14" t="s">
        <v>3034</v>
      </c>
      <c r="C392" s="24" t="s">
        <v>3030</v>
      </c>
      <c r="D392" s="16" t="s">
        <v>3033</v>
      </c>
      <c r="E392" s="20" t="s">
        <v>534</v>
      </c>
      <c r="F392" s="58" t="s">
        <v>706</v>
      </c>
      <c r="G392" s="20" t="s">
        <v>1407</v>
      </c>
      <c r="H392" s="34">
        <v>38267</v>
      </c>
      <c r="I392" s="34">
        <v>42601</v>
      </c>
      <c r="J392" s="57"/>
      <c r="K392" s="21">
        <v>9000000</v>
      </c>
      <c r="L392" s="20" t="s">
        <v>3028</v>
      </c>
      <c r="M392" s="21">
        <v>0</v>
      </c>
      <c r="N392" s="21">
        <v>0</v>
      </c>
      <c r="O392" s="21">
        <v>-399680.95</v>
      </c>
      <c r="P392" s="21">
        <v>0</v>
      </c>
      <c r="Q392" s="56" t="s">
        <v>26</v>
      </c>
      <c r="R392" s="21">
        <v>-1395297</v>
      </c>
      <c r="S392" s="21">
        <v>0</v>
      </c>
      <c r="T392" s="21">
        <v>0</v>
      </c>
      <c r="U392" s="21">
        <v>0</v>
      </c>
      <c r="V392" s="21">
        <v>0</v>
      </c>
      <c r="W392" s="21">
        <v>85802.816319999998</v>
      </c>
      <c r="X392" s="20" t="s">
        <v>26</v>
      </c>
      <c r="Y392" s="20" t="s">
        <v>3032</v>
      </c>
      <c r="Z392" s="55" t="s">
        <v>531</v>
      </c>
      <c r="AA392" s="20" t="s">
        <v>26</v>
      </c>
    </row>
    <row r="393" spans="2:27" ht="25.5" x14ac:dyDescent="0.2">
      <c r="B393" s="14" t="s">
        <v>3031</v>
      </c>
      <c r="C393" s="24" t="s">
        <v>3030</v>
      </c>
      <c r="D393" s="16" t="s">
        <v>3029</v>
      </c>
      <c r="E393" s="20" t="s">
        <v>534</v>
      </c>
      <c r="F393" s="58" t="s">
        <v>706</v>
      </c>
      <c r="G393" s="20" t="s">
        <v>421</v>
      </c>
      <c r="H393" s="34">
        <v>38267</v>
      </c>
      <c r="I393" s="34">
        <v>42622</v>
      </c>
      <c r="J393" s="57"/>
      <c r="K393" s="21">
        <v>12000000</v>
      </c>
      <c r="L393" s="20" t="s">
        <v>3028</v>
      </c>
      <c r="M393" s="21">
        <v>0</v>
      </c>
      <c r="N393" s="21">
        <v>0</v>
      </c>
      <c r="O393" s="21">
        <v>-531672.61</v>
      </c>
      <c r="P393" s="21">
        <v>0</v>
      </c>
      <c r="Q393" s="56" t="s">
        <v>26</v>
      </c>
      <c r="R393" s="21">
        <v>-1884336</v>
      </c>
      <c r="S393" s="21">
        <v>0</v>
      </c>
      <c r="T393" s="21">
        <v>0</v>
      </c>
      <c r="U393" s="21">
        <v>0</v>
      </c>
      <c r="V393" s="21">
        <v>0</v>
      </c>
      <c r="W393" s="21">
        <v>115305.43120000001</v>
      </c>
      <c r="X393" s="20" t="s">
        <v>26</v>
      </c>
      <c r="Y393" s="20" t="s">
        <v>2576</v>
      </c>
      <c r="Z393" s="55" t="s">
        <v>531</v>
      </c>
      <c r="AA393" s="20" t="s">
        <v>26</v>
      </c>
    </row>
    <row r="394" spans="2:27" ht="25.5" x14ac:dyDescent="0.2">
      <c r="B394" s="14" t="s">
        <v>3027</v>
      </c>
      <c r="C394" s="24" t="s">
        <v>3024</v>
      </c>
      <c r="D394" s="16" t="s">
        <v>3026</v>
      </c>
      <c r="E394" s="20" t="s">
        <v>534</v>
      </c>
      <c r="F394" s="58" t="s">
        <v>706</v>
      </c>
      <c r="G394" s="20" t="s">
        <v>421</v>
      </c>
      <c r="H394" s="34">
        <v>38267</v>
      </c>
      <c r="I394" s="34">
        <v>43692</v>
      </c>
      <c r="J394" s="57"/>
      <c r="K394" s="21">
        <v>9000000</v>
      </c>
      <c r="L394" s="20" t="s">
        <v>3022</v>
      </c>
      <c r="M394" s="21">
        <v>0</v>
      </c>
      <c r="N394" s="21">
        <v>0</v>
      </c>
      <c r="O394" s="21">
        <v>-418774.08</v>
      </c>
      <c r="P394" s="21">
        <v>0</v>
      </c>
      <c r="Q394" s="56" t="s">
        <v>26</v>
      </c>
      <c r="R394" s="21">
        <v>-2260071</v>
      </c>
      <c r="S394" s="21">
        <v>0</v>
      </c>
      <c r="T394" s="21">
        <v>0</v>
      </c>
      <c r="U394" s="21">
        <v>0</v>
      </c>
      <c r="V394" s="21">
        <v>0</v>
      </c>
      <c r="W394" s="21">
        <v>115822.84540000001</v>
      </c>
      <c r="X394" s="20" t="s">
        <v>26</v>
      </c>
      <c r="Y394" s="20" t="s">
        <v>2917</v>
      </c>
      <c r="Z394" s="55" t="s">
        <v>531</v>
      </c>
      <c r="AA394" s="20" t="s">
        <v>26</v>
      </c>
    </row>
    <row r="395" spans="2:27" ht="25.5" x14ac:dyDescent="0.2">
      <c r="B395" s="14" t="s">
        <v>3025</v>
      </c>
      <c r="C395" s="24" t="s">
        <v>3024</v>
      </c>
      <c r="D395" s="16" t="s">
        <v>3023</v>
      </c>
      <c r="E395" s="20" t="s">
        <v>534</v>
      </c>
      <c r="F395" s="58" t="s">
        <v>706</v>
      </c>
      <c r="G395" s="20" t="s">
        <v>1407</v>
      </c>
      <c r="H395" s="34">
        <v>38267</v>
      </c>
      <c r="I395" s="34">
        <v>43694</v>
      </c>
      <c r="J395" s="57"/>
      <c r="K395" s="21">
        <v>9000000</v>
      </c>
      <c r="L395" s="20" t="s">
        <v>3022</v>
      </c>
      <c r="M395" s="21">
        <v>0</v>
      </c>
      <c r="N395" s="21">
        <v>0</v>
      </c>
      <c r="O395" s="21">
        <v>-418696.73</v>
      </c>
      <c r="P395" s="21">
        <v>0</v>
      </c>
      <c r="Q395" s="56" t="s">
        <v>26</v>
      </c>
      <c r="R395" s="21">
        <v>-2261106</v>
      </c>
      <c r="S395" s="21">
        <v>0</v>
      </c>
      <c r="T395" s="21">
        <v>0</v>
      </c>
      <c r="U395" s="21">
        <v>0</v>
      </c>
      <c r="V395" s="21">
        <v>0</v>
      </c>
      <c r="W395" s="21">
        <v>115870.7357</v>
      </c>
      <c r="X395" s="20" t="s">
        <v>26</v>
      </c>
      <c r="Y395" s="20" t="s">
        <v>3021</v>
      </c>
      <c r="Z395" s="55" t="s">
        <v>531</v>
      </c>
      <c r="AA395" s="20" t="s">
        <v>26</v>
      </c>
    </row>
    <row r="396" spans="2:27" ht="25.5" x14ac:dyDescent="0.2">
      <c r="B396" s="14" t="s">
        <v>3020</v>
      </c>
      <c r="C396" s="24" t="s">
        <v>3019</v>
      </c>
      <c r="D396" s="16" t="s">
        <v>3018</v>
      </c>
      <c r="E396" s="20" t="s">
        <v>534</v>
      </c>
      <c r="F396" s="58" t="s">
        <v>706</v>
      </c>
      <c r="G396" s="20" t="s">
        <v>430</v>
      </c>
      <c r="H396" s="34">
        <v>38342</v>
      </c>
      <c r="I396" s="34">
        <v>41944</v>
      </c>
      <c r="J396" s="57"/>
      <c r="K396" s="21">
        <v>15000000</v>
      </c>
      <c r="L396" s="20" t="s">
        <v>3017</v>
      </c>
      <c r="M396" s="21">
        <v>0</v>
      </c>
      <c r="N396" s="21">
        <v>0</v>
      </c>
      <c r="O396" s="21">
        <v>-618442.61</v>
      </c>
      <c r="P396" s="21">
        <v>0</v>
      </c>
      <c r="Q396" s="56" t="s">
        <v>26</v>
      </c>
      <c r="R396" s="21">
        <v>-1150785</v>
      </c>
      <c r="S396" s="21">
        <v>0</v>
      </c>
      <c r="T396" s="21">
        <v>0</v>
      </c>
      <c r="U396" s="21">
        <v>0</v>
      </c>
      <c r="V396" s="21">
        <v>0</v>
      </c>
      <c r="W396" s="21">
        <v>101613.6923</v>
      </c>
      <c r="X396" s="20" t="s">
        <v>26</v>
      </c>
      <c r="Y396" s="20" t="s">
        <v>2747</v>
      </c>
      <c r="Z396" s="55" t="s">
        <v>531</v>
      </c>
      <c r="AA396" s="20" t="s">
        <v>26</v>
      </c>
    </row>
    <row r="397" spans="2:27" ht="25.5" x14ac:dyDescent="0.2">
      <c r="B397" s="14" t="s">
        <v>3016</v>
      </c>
      <c r="C397" s="24" t="s">
        <v>3015</v>
      </c>
      <c r="D397" s="16" t="s">
        <v>3014</v>
      </c>
      <c r="E397" s="20" t="s">
        <v>534</v>
      </c>
      <c r="F397" s="58" t="s">
        <v>706</v>
      </c>
      <c r="G397" s="20" t="s">
        <v>430</v>
      </c>
      <c r="H397" s="34">
        <v>38342</v>
      </c>
      <c r="I397" s="34">
        <v>42747</v>
      </c>
      <c r="J397" s="57"/>
      <c r="K397" s="21">
        <v>14000000</v>
      </c>
      <c r="L397" s="20" t="s">
        <v>3013</v>
      </c>
      <c r="M397" s="21">
        <v>0</v>
      </c>
      <c r="N397" s="21">
        <v>0</v>
      </c>
      <c r="O397" s="21">
        <v>-600281.43999999994</v>
      </c>
      <c r="P397" s="21">
        <v>0</v>
      </c>
      <c r="Q397" s="56" t="s">
        <v>26</v>
      </c>
      <c r="R397" s="21">
        <v>-2289560</v>
      </c>
      <c r="S397" s="21">
        <v>0</v>
      </c>
      <c r="T397" s="21">
        <v>0</v>
      </c>
      <c r="U397" s="21">
        <v>0</v>
      </c>
      <c r="V397" s="21">
        <v>0</v>
      </c>
      <c r="W397" s="21">
        <v>140621.90640000001</v>
      </c>
      <c r="X397" s="20" t="s">
        <v>26</v>
      </c>
      <c r="Y397" s="20" t="s">
        <v>2766</v>
      </c>
      <c r="Z397" s="55" t="s">
        <v>531</v>
      </c>
      <c r="AA397" s="20" t="s">
        <v>26</v>
      </c>
    </row>
    <row r="398" spans="2:27" ht="25.5" x14ac:dyDescent="0.2">
      <c r="B398" s="14" t="s">
        <v>3012</v>
      </c>
      <c r="C398" s="24" t="s">
        <v>3011</v>
      </c>
      <c r="D398" s="16" t="s">
        <v>3010</v>
      </c>
      <c r="E398" s="20" t="s">
        <v>534</v>
      </c>
      <c r="F398" s="58" t="s">
        <v>706</v>
      </c>
      <c r="G398" s="20" t="s">
        <v>430</v>
      </c>
      <c r="H398" s="34">
        <v>38342</v>
      </c>
      <c r="I398" s="34">
        <v>41981</v>
      </c>
      <c r="J398" s="57"/>
      <c r="K398" s="21">
        <v>14000000</v>
      </c>
      <c r="L398" s="20" t="s">
        <v>3009</v>
      </c>
      <c r="M398" s="21">
        <v>0</v>
      </c>
      <c r="N398" s="21">
        <v>0</v>
      </c>
      <c r="O398" s="21">
        <v>-577089.59</v>
      </c>
      <c r="P398" s="21">
        <v>0</v>
      </c>
      <c r="Q398" s="56" t="s">
        <v>26</v>
      </c>
      <c r="R398" s="21">
        <v>-1135036</v>
      </c>
      <c r="S398" s="21">
        <v>0</v>
      </c>
      <c r="T398" s="21">
        <v>0</v>
      </c>
      <c r="U398" s="21">
        <v>0</v>
      </c>
      <c r="V398" s="21">
        <v>0</v>
      </c>
      <c r="W398" s="21">
        <v>97422.958670000007</v>
      </c>
      <c r="X398" s="20" t="s">
        <v>26</v>
      </c>
      <c r="Y398" s="20" t="s">
        <v>2389</v>
      </c>
      <c r="Z398" s="55" t="s">
        <v>531</v>
      </c>
      <c r="AA398" s="20" t="s">
        <v>26</v>
      </c>
    </row>
    <row r="399" spans="2:27" ht="25.5" x14ac:dyDescent="0.2">
      <c r="B399" s="14" t="s">
        <v>3008</v>
      </c>
      <c r="C399" s="24" t="s">
        <v>3007</v>
      </c>
      <c r="D399" s="16" t="s">
        <v>3006</v>
      </c>
      <c r="E399" s="20" t="s">
        <v>534</v>
      </c>
      <c r="F399" s="58" t="s">
        <v>706</v>
      </c>
      <c r="G399" s="20" t="s">
        <v>320</v>
      </c>
      <c r="H399" s="34">
        <v>38342</v>
      </c>
      <c r="I399" s="34">
        <v>41927</v>
      </c>
      <c r="J399" s="57"/>
      <c r="K399" s="21">
        <v>17350000</v>
      </c>
      <c r="L399" s="20" t="s">
        <v>3005</v>
      </c>
      <c r="M399" s="21">
        <v>0</v>
      </c>
      <c r="N399" s="21">
        <v>0</v>
      </c>
      <c r="O399" s="21">
        <v>-713473.15</v>
      </c>
      <c r="P399" s="21">
        <v>7.4865999999999995E-4</v>
      </c>
      <c r="Q399" s="56" t="s">
        <v>26</v>
      </c>
      <c r="R399" s="21">
        <v>-1298925.1000000001</v>
      </c>
      <c r="S399" s="21">
        <v>7.4865999999999995E-4</v>
      </c>
      <c r="T399" s="21">
        <v>0</v>
      </c>
      <c r="U399" s="21">
        <v>0</v>
      </c>
      <c r="V399" s="21">
        <v>0</v>
      </c>
      <c r="W399" s="21">
        <v>116032.49800000001</v>
      </c>
      <c r="X399" s="20" t="s">
        <v>26</v>
      </c>
      <c r="Y399" s="20" t="s">
        <v>2912</v>
      </c>
      <c r="Z399" s="55" t="s">
        <v>531</v>
      </c>
      <c r="AA399" s="20" t="s">
        <v>26</v>
      </c>
    </row>
    <row r="400" spans="2:27" ht="25.5" x14ac:dyDescent="0.2">
      <c r="B400" s="14" t="s">
        <v>3004</v>
      </c>
      <c r="C400" s="24" t="s">
        <v>3003</v>
      </c>
      <c r="D400" s="16" t="s">
        <v>3002</v>
      </c>
      <c r="E400" s="20" t="s">
        <v>534</v>
      </c>
      <c r="F400" s="58" t="s">
        <v>706</v>
      </c>
      <c r="G400" s="20" t="s">
        <v>490</v>
      </c>
      <c r="H400" s="34">
        <v>38342</v>
      </c>
      <c r="I400" s="34">
        <v>42019</v>
      </c>
      <c r="J400" s="57"/>
      <c r="K400" s="21">
        <v>8000000</v>
      </c>
      <c r="L400" s="20" t="s">
        <v>3001</v>
      </c>
      <c r="M400" s="21">
        <v>0</v>
      </c>
      <c r="N400" s="21">
        <v>0</v>
      </c>
      <c r="O400" s="21">
        <v>-330478.96000000002</v>
      </c>
      <c r="P400" s="21">
        <v>0</v>
      </c>
      <c r="Q400" s="56" t="s">
        <v>26</v>
      </c>
      <c r="R400" s="21">
        <v>-682768</v>
      </c>
      <c r="S400" s="21">
        <v>0</v>
      </c>
      <c r="T400" s="21">
        <v>0</v>
      </c>
      <c r="U400" s="21">
        <v>0</v>
      </c>
      <c r="V400" s="21">
        <v>0</v>
      </c>
      <c r="W400" s="21">
        <v>57146.770900000003</v>
      </c>
      <c r="X400" s="20" t="s">
        <v>26</v>
      </c>
      <c r="Y400" s="20" t="s">
        <v>2755</v>
      </c>
      <c r="Z400" s="55" t="s">
        <v>531</v>
      </c>
      <c r="AA400" s="20" t="s">
        <v>26</v>
      </c>
    </row>
    <row r="401" spans="2:27" ht="25.5" x14ac:dyDescent="0.2">
      <c r="B401" s="14" t="s">
        <v>3000</v>
      </c>
      <c r="C401" s="24" t="s">
        <v>2999</v>
      </c>
      <c r="D401" s="16" t="s">
        <v>2998</v>
      </c>
      <c r="E401" s="20" t="s">
        <v>534</v>
      </c>
      <c r="F401" s="58" t="s">
        <v>706</v>
      </c>
      <c r="G401" s="20" t="s">
        <v>490</v>
      </c>
      <c r="H401" s="34">
        <v>38342</v>
      </c>
      <c r="I401" s="34">
        <v>41960</v>
      </c>
      <c r="J401" s="57"/>
      <c r="K401" s="21">
        <v>6400000</v>
      </c>
      <c r="L401" s="20" t="s">
        <v>2997</v>
      </c>
      <c r="M401" s="21">
        <v>0</v>
      </c>
      <c r="N401" s="21">
        <v>0</v>
      </c>
      <c r="O401" s="21">
        <v>-264017.40000000002</v>
      </c>
      <c r="P401" s="21">
        <v>0</v>
      </c>
      <c r="Q401" s="56" t="s">
        <v>26</v>
      </c>
      <c r="R401" s="21">
        <v>-502540.79999999999</v>
      </c>
      <c r="S401" s="21">
        <v>0</v>
      </c>
      <c r="T401" s="21">
        <v>0</v>
      </c>
      <c r="U401" s="21">
        <v>0</v>
      </c>
      <c r="V401" s="21">
        <v>0</v>
      </c>
      <c r="W401" s="21">
        <v>43869.794889999997</v>
      </c>
      <c r="X401" s="20" t="s">
        <v>26</v>
      </c>
      <c r="Y401" s="20" t="s">
        <v>2996</v>
      </c>
      <c r="Z401" s="55" t="s">
        <v>531</v>
      </c>
      <c r="AA401" s="20" t="s">
        <v>26</v>
      </c>
    </row>
    <row r="402" spans="2:27" ht="25.5" x14ac:dyDescent="0.2">
      <c r="B402" s="14" t="s">
        <v>2995</v>
      </c>
      <c r="C402" s="24" t="s">
        <v>2994</v>
      </c>
      <c r="D402" s="16" t="s">
        <v>2993</v>
      </c>
      <c r="E402" s="20" t="s">
        <v>534</v>
      </c>
      <c r="F402" s="58" t="s">
        <v>706</v>
      </c>
      <c r="G402" s="20" t="s">
        <v>490</v>
      </c>
      <c r="H402" s="34">
        <v>38342</v>
      </c>
      <c r="I402" s="34">
        <v>42795</v>
      </c>
      <c r="J402" s="57"/>
      <c r="K402" s="21">
        <v>6226300</v>
      </c>
      <c r="L402" s="20" t="s">
        <v>2992</v>
      </c>
      <c r="M402" s="21">
        <v>0</v>
      </c>
      <c r="N402" s="21">
        <v>0</v>
      </c>
      <c r="O402" s="21">
        <v>-267521.27</v>
      </c>
      <c r="P402" s="21">
        <v>0</v>
      </c>
      <c r="Q402" s="56" t="s">
        <v>26</v>
      </c>
      <c r="R402" s="21">
        <v>-1045893.87</v>
      </c>
      <c r="S402" s="21">
        <v>0</v>
      </c>
      <c r="T402" s="21">
        <v>0</v>
      </c>
      <c r="U402" s="21">
        <v>0</v>
      </c>
      <c r="V402" s="21">
        <v>0</v>
      </c>
      <c r="W402" s="21">
        <v>63550.390200000002</v>
      </c>
      <c r="X402" s="20" t="s">
        <v>26</v>
      </c>
      <c r="Y402" s="20" t="s">
        <v>2991</v>
      </c>
      <c r="Z402" s="55" t="s">
        <v>531</v>
      </c>
      <c r="AA402" s="20" t="s">
        <v>26</v>
      </c>
    </row>
    <row r="403" spans="2:27" ht="25.5" x14ac:dyDescent="0.2">
      <c r="B403" s="14" t="s">
        <v>2990</v>
      </c>
      <c r="C403" s="24" t="s">
        <v>2989</v>
      </c>
      <c r="D403" s="16" t="s">
        <v>2988</v>
      </c>
      <c r="E403" s="20" t="s">
        <v>534</v>
      </c>
      <c r="F403" s="58" t="s">
        <v>706</v>
      </c>
      <c r="G403" s="20" t="s">
        <v>490</v>
      </c>
      <c r="H403" s="34">
        <v>38342</v>
      </c>
      <c r="I403" s="34">
        <v>41994</v>
      </c>
      <c r="J403" s="57"/>
      <c r="K403" s="21">
        <v>5000000</v>
      </c>
      <c r="L403" s="20" t="s">
        <v>2987</v>
      </c>
      <c r="M403" s="21">
        <v>0</v>
      </c>
      <c r="N403" s="21">
        <v>0</v>
      </c>
      <c r="O403" s="21">
        <v>-206118.87</v>
      </c>
      <c r="P403" s="21">
        <v>0</v>
      </c>
      <c r="Q403" s="56" t="s">
        <v>26</v>
      </c>
      <c r="R403" s="21">
        <v>-413260</v>
      </c>
      <c r="S403" s="21">
        <v>0</v>
      </c>
      <c r="T403" s="21">
        <v>0</v>
      </c>
      <c r="U403" s="21">
        <v>0</v>
      </c>
      <c r="V403" s="21">
        <v>0</v>
      </c>
      <c r="W403" s="21">
        <v>35112.344160000001</v>
      </c>
      <c r="X403" s="20" t="s">
        <v>26</v>
      </c>
      <c r="Y403" s="20" t="s">
        <v>2389</v>
      </c>
      <c r="Z403" s="55" t="s">
        <v>531</v>
      </c>
      <c r="AA403" s="20" t="s">
        <v>26</v>
      </c>
    </row>
    <row r="404" spans="2:27" ht="25.5" x14ac:dyDescent="0.2">
      <c r="B404" s="14" t="s">
        <v>2986</v>
      </c>
      <c r="C404" s="24" t="s">
        <v>2985</v>
      </c>
      <c r="D404" s="16" t="s">
        <v>2984</v>
      </c>
      <c r="E404" s="20" t="s">
        <v>534</v>
      </c>
      <c r="F404" s="58" t="s">
        <v>706</v>
      </c>
      <c r="G404" s="20" t="s">
        <v>361</v>
      </c>
      <c r="H404" s="34">
        <v>38343</v>
      </c>
      <c r="I404" s="34">
        <v>42182</v>
      </c>
      <c r="J404" s="57"/>
      <c r="K404" s="21">
        <v>15000000</v>
      </c>
      <c r="L404" s="20" t="s">
        <v>2983</v>
      </c>
      <c r="M404" s="21">
        <v>0</v>
      </c>
      <c r="N404" s="21">
        <v>0</v>
      </c>
      <c r="O404" s="21">
        <v>-628593.32999999996</v>
      </c>
      <c r="P404" s="21">
        <v>0</v>
      </c>
      <c r="Q404" s="56" t="s">
        <v>26</v>
      </c>
      <c r="R404" s="21">
        <v>-1569765</v>
      </c>
      <c r="S404" s="21">
        <v>0</v>
      </c>
      <c r="T404" s="21">
        <v>0</v>
      </c>
      <c r="U404" s="21">
        <v>0</v>
      </c>
      <c r="V404" s="21">
        <v>0</v>
      </c>
      <c r="W404" s="21">
        <v>118292.6485</v>
      </c>
      <c r="X404" s="20" t="s">
        <v>26</v>
      </c>
      <c r="Y404" s="20" t="s">
        <v>2810</v>
      </c>
      <c r="Z404" s="55" t="s">
        <v>531</v>
      </c>
      <c r="AA404" s="20" t="s">
        <v>26</v>
      </c>
    </row>
    <row r="405" spans="2:27" ht="25.5" x14ac:dyDescent="0.2">
      <c r="B405" s="14" t="s">
        <v>2982</v>
      </c>
      <c r="C405" s="24" t="s">
        <v>2981</v>
      </c>
      <c r="D405" s="16" t="s">
        <v>2980</v>
      </c>
      <c r="E405" s="20" t="s">
        <v>534</v>
      </c>
      <c r="F405" s="58" t="s">
        <v>706</v>
      </c>
      <c r="G405" s="20" t="s">
        <v>361</v>
      </c>
      <c r="H405" s="34">
        <v>38343</v>
      </c>
      <c r="I405" s="34">
        <v>42217</v>
      </c>
      <c r="J405" s="57"/>
      <c r="K405" s="21">
        <v>12500000</v>
      </c>
      <c r="L405" s="20" t="s">
        <v>2979</v>
      </c>
      <c r="M405" s="21">
        <v>0</v>
      </c>
      <c r="N405" s="21">
        <v>0</v>
      </c>
      <c r="O405" s="21">
        <v>-526181.35</v>
      </c>
      <c r="P405" s="21">
        <v>0</v>
      </c>
      <c r="Q405" s="56" t="s">
        <v>26</v>
      </c>
      <c r="R405" s="21">
        <v>-1355825</v>
      </c>
      <c r="S405" s="21">
        <v>0</v>
      </c>
      <c r="T405" s="21">
        <v>0</v>
      </c>
      <c r="U405" s="21">
        <v>0</v>
      </c>
      <c r="V405" s="21">
        <v>0</v>
      </c>
      <c r="W405" s="21">
        <v>100459.13430000001</v>
      </c>
      <c r="X405" s="20" t="s">
        <v>26</v>
      </c>
      <c r="Y405" s="20" t="s">
        <v>2868</v>
      </c>
      <c r="Z405" s="55" t="s">
        <v>531</v>
      </c>
      <c r="AA405" s="20" t="s">
        <v>26</v>
      </c>
    </row>
    <row r="406" spans="2:27" ht="25.5" x14ac:dyDescent="0.2">
      <c r="B406" s="14" t="s">
        <v>2978</v>
      </c>
      <c r="C406" s="24" t="s">
        <v>2977</v>
      </c>
      <c r="D406" s="16" t="s">
        <v>2976</v>
      </c>
      <c r="E406" s="20" t="s">
        <v>534</v>
      </c>
      <c r="F406" s="58" t="s">
        <v>706</v>
      </c>
      <c r="G406" s="20" t="s">
        <v>361</v>
      </c>
      <c r="H406" s="34">
        <v>38343</v>
      </c>
      <c r="I406" s="34">
        <v>42305</v>
      </c>
      <c r="J406" s="57"/>
      <c r="K406" s="21">
        <v>19000000</v>
      </c>
      <c r="L406" s="20" t="s">
        <v>2975</v>
      </c>
      <c r="M406" s="21">
        <v>0</v>
      </c>
      <c r="N406" s="21">
        <v>0</v>
      </c>
      <c r="O406" s="21">
        <v>-802077.93</v>
      </c>
      <c r="P406" s="21">
        <v>0</v>
      </c>
      <c r="Q406" s="56" t="s">
        <v>26</v>
      </c>
      <c r="R406" s="21">
        <v>-2248042</v>
      </c>
      <c r="S406" s="21">
        <v>0</v>
      </c>
      <c r="T406" s="21">
        <v>0</v>
      </c>
      <c r="U406" s="21">
        <v>0</v>
      </c>
      <c r="V406" s="21">
        <v>0</v>
      </c>
      <c r="W406" s="21">
        <v>159663.81630000001</v>
      </c>
      <c r="X406" s="20" t="s">
        <v>26</v>
      </c>
      <c r="Y406" s="20" t="s">
        <v>2752</v>
      </c>
      <c r="Z406" s="55" t="s">
        <v>531</v>
      </c>
      <c r="AA406" s="20" t="s">
        <v>26</v>
      </c>
    </row>
    <row r="407" spans="2:27" ht="25.5" x14ac:dyDescent="0.2">
      <c r="B407" s="14" t="s">
        <v>2974</v>
      </c>
      <c r="C407" s="24" t="s">
        <v>2971</v>
      </c>
      <c r="D407" s="16" t="s">
        <v>2973</v>
      </c>
      <c r="E407" s="20" t="s">
        <v>534</v>
      </c>
      <c r="F407" s="58" t="s">
        <v>706</v>
      </c>
      <c r="G407" s="20" t="s">
        <v>361</v>
      </c>
      <c r="H407" s="34">
        <v>38343</v>
      </c>
      <c r="I407" s="34">
        <v>42353</v>
      </c>
      <c r="J407" s="57"/>
      <c r="K407" s="21">
        <v>8000000</v>
      </c>
      <c r="L407" s="20" t="s">
        <v>2969</v>
      </c>
      <c r="M407" s="21">
        <v>0</v>
      </c>
      <c r="N407" s="21">
        <v>0</v>
      </c>
      <c r="O407" s="21">
        <v>-337854.5</v>
      </c>
      <c r="P407" s="21">
        <v>0</v>
      </c>
      <c r="Q407" s="56" t="s">
        <v>26</v>
      </c>
      <c r="R407" s="21">
        <v>-989152</v>
      </c>
      <c r="S407" s="21">
        <v>0</v>
      </c>
      <c r="T407" s="21">
        <v>0</v>
      </c>
      <c r="U407" s="21">
        <v>0</v>
      </c>
      <c r="V407" s="21">
        <v>0</v>
      </c>
      <c r="W407" s="21">
        <v>68773.999549999993</v>
      </c>
      <c r="X407" s="20" t="s">
        <v>26</v>
      </c>
      <c r="Y407" s="20" t="s">
        <v>2810</v>
      </c>
      <c r="Z407" s="55" t="s">
        <v>531</v>
      </c>
      <c r="AA407" s="20" t="s">
        <v>26</v>
      </c>
    </row>
    <row r="408" spans="2:27" ht="25.5" x14ac:dyDescent="0.2">
      <c r="B408" s="14" t="s">
        <v>2972</v>
      </c>
      <c r="C408" s="24" t="s">
        <v>2971</v>
      </c>
      <c r="D408" s="16" t="s">
        <v>2970</v>
      </c>
      <c r="E408" s="20" t="s">
        <v>534</v>
      </c>
      <c r="F408" s="58" t="s">
        <v>706</v>
      </c>
      <c r="G408" s="20" t="s">
        <v>1623</v>
      </c>
      <c r="H408" s="34">
        <v>38343</v>
      </c>
      <c r="I408" s="34">
        <v>42326</v>
      </c>
      <c r="J408" s="57"/>
      <c r="K408" s="21">
        <v>7500000</v>
      </c>
      <c r="L408" s="20" t="s">
        <v>2969</v>
      </c>
      <c r="M408" s="21">
        <v>0</v>
      </c>
      <c r="N408" s="21">
        <v>0</v>
      </c>
      <c r="O408" s="21">
        <v>-317722.12</v>
      </c>
      <c r="P408" s="21">
        <v>0</v>
      </c>
      <c r="Q408" s="56" t="s">
        <v>26</v>
      </c>
      <c r="R408" s="21">
        <v>-905175</v>
      </c>
      <c r="S408" s="21">
        <v>0</v>
      </c>
      <c r="T408" s="21">
        <v>0</v>
      </c>
      <c r="U408" s="21">
        <v>0</v>
      </c>
      <c r="V408" s="21">
        <v>0</v>
      </c>
      <c r="W408" s="21">
        <v>63663.821689999997</v>
      </c>
      <c r="X408" s="20" t="s">
        <v>26</v>
      </c>
      <c r="Y408" s="20" t="s">
        <v>2968</v>
      </c>
      <c r="Z408" s="55" t="s">
        <v>531</v>
      </c>
      <c r="AA408" s="20" t="s">
        <v>26</v>
      </c>
    </row>
    <row r="409" spans="2:27" ht="25.5" x14ac:dyDescent="0.2">
      <c r="B409" s="14" t="s">
        <v>2967</v>
      </c>
      <c r="C409" s="24" t="s">
        <v>2966</v>
      </c>
      <c r="D409" s="16" t="s">
        <v>2965</v>
      </c>
      <c r="E409" s="20" t="s">
        <v>534</v>
      </c>
      <c r="F409" s="58" t="s">
        <v>706</v>
      </c>
      <c r="G409" s="20" t="s">
        <v>1623</v>
      </c>
      <c r="H409" s="34">
        <v>38343</v>
      </c>
      <c r="I409" s="34">
        <v>42277</v>
      </c>
      <c r="J409" s="57"/>
      <c r="K409" s="21">
        <v>2536231.7799999998</v>
      </c>
      <c r="L409" s="20" t="s">
        <v>2964</v>
      </c>
      <c r="M409" s="21">
        <v>0</v>
      </c>
      <c r="N409" s="21">
        <v>0</v>
      </c>
      <c r="O409" s="21">
        <v>-106895.07</v>
      </c>
      <c r="P409" s="21">
        <v>0</v>
      </c>
      <c r="Q409" s="56" t="s">
        <v>26</v>
      </c>
      <c r="R409" s="21">
        <v>-292470.64</v>
      </c>
      <c r="S409" s="21">
        <v>0</v>
      </c>
      <c r="T409" s="21">
        <v>0</v>
      </c>
      <c r="U409" s="21">
        <v>0</v>
      </c>
      <c r="V409" s="21">
        <v>0</v>
      </c>
      <c r="W409" s="21">
        <v>21021.46499</v>
      </c>
      <c r="X409" s="20" t="s">
        <v>26</v>
      </c>
      <c r="Y409" s="20" t="s">
        <v>2963</v>
      </c>
      <c r="Z409" s="55" t="s">
        <v>531</v>
      </c>
      <c r="AA409" s="20" t="s">
        <v>26</v>
      </c>
    </row>
    <row r="410" spans="2:27" ht="25.5" x14ac:dyDescent="0.2">
      <c r="B410" s="14" t="s">
        <v>2962</v>
      </c>
      <c r="C410" s="24" t="s">
        <v>2961</v>
      </c>
      <c r="D410" s="16" t="s">
        <v>2960</v>
      </c>
      <c r="E410" s="20" t="s">
        <v>534</v>
      </c>
      <c r="F410" s="58" t="s">
        <v>706</v>
      </c>
      <c r="G410" s="20" t="s">
        <v>1623</v>
      </c>
      <c r="H410" s="34">
        <v>38343</v>
      </c>
      <c r="I410" s="34">
        <v>43449</v>
      </c>
      <c r="J410" s="57"/>
      <c r="K410" s="21">
        <v>12750000</v>
      </c>
      <c r="L410" s="20" t="s">
        <v>2959</v>
      </c>
      <c r="M410" s="21">
        <v>0</v>
      </c>
      <c r="N410" s="21">
        <v>0</v>
      </c>
      <c r="O410" s="21">
        <v>-564975.62</v>
      </c>
      <c r="P410" s="21">
        <v>0</v>
      </c>
      <c r="Q410" s="56" t="s">
        <v>26</v>
      </c>
      <c r="R410" s="21">
        <v>-2848056.75</v>
      </c>
      <c r="S410" s="21">
        <v>0</v>
      </c>
      <c r="T410" s="21">
        <v>0</v>
      </c>
      <c r="U410" s="21">
        <v>0</v>
      </c>
      <c r="V410" s="21">
        <v>0</v>
      </c>
      <c r="W410" s="21">
        <v>155619.27489999999</v>
      </c>
      <c r="X410" s="20" t="s">
        <v>26</v>
      </c>
      <c r="Y410" s="20" t="s">
        <v>2934</v>
      </c>
      <c r="Z410" s="55" t="s">
        <v>531</v>
      </c>
      <c r="AA410" s="20" t="s">
        <v>26</v>
      </c>
    </row>
    <row r="411" spans="2:27" ht="25.5" x14ac:dyDescent="0.2">
      <c r="B411" s="14" t="s">
        <v>2958</v>
      </c>
      <c r="C411" s="24" t="s">
        <v>2957</v>
      </c>
      <c r="D411" s="16" t="s">
        <v>2956</v>
      </c>
      <c r="E411" s="20" t="s">
        <v>534</v>
      </c>
      <c r="F411" s="58" t="s">
        <v>706</v>
      </c>
      <c r="G411" s="20" t="s">
        <v>343</v>
      </c>
      <c r="H411" s="28">
        <v>38425</v>
      </c>
      <c r="I411" s="28">
        <v>41987</v>
      </c>
      <c r="J411" s="57"/>
      <c r="K411" s="21">
        <v>3000000</v>
      </c>
      <c r="L411" s="20" t="s">
        <v>2955</v>
      </c>
      <c r="M411" s="21">
        <v>0</v>
      </c>
      <c r="N411" s="21">
        <v>0</v>
      </c>
      <c r="O411" s="21">
        <v>-134672.04</v>
      </c>
      <c r="P411" s="21">
        <v>0</v>
      </c>
      <c r="Q411" s="56" t="s">
        <v>26</v>
      </c>
      <c r="R411" s="21">
        <v>-266592</v>
      </c>
      <c r="S411" s="21">
        <v>0</v>
      </c>
      <c r="T411" s="21">
        <v>0</v>
      </c>
      <c r="U411" s="21">
        <v>0</v>
      </c>
      <c r="V411" s="21">
        <v>0</v>
      </c>
      <c r="W411" s="21">
        <v>20964.745360000001</v>
      </c>
      <c r="X411" s="20" t="s">
        <v>26</v>
      </c>
      <c r="Y411" s="20" t="s">
        <v>2576</v>
      </c>
      <c r="Z411" s="55" t="s">
        <v>531</v>
      </c>
      <c r="AA411" s="20" t="s">
        <v>26</v>
      </c>
    </row>
    <row r="412" spans="2:27" ht="25.5" x14ac:dyDescent="0.2">
      <c r="B412" s="14" t="s">
        <v>2954</v>
      </c>
      <c r="C412" s="24" t="s">
        <v>1866</v>
      </c>
      <c r="D412" s="16" t="s">
        <v>2953</v>
      </c>
      <c r="E412" s="20" t="s">
        <v>534</v>
      </c>
      <c r="F412" s="58" t="s">
        <v>706</v>
      </c>
      <c r="G412" s="20" t="s">
        <v>343</v>
      </c>
      <c r="H412" s="28">
        <v>38425</v>
      </c>
      <c r="I412" s="28">
        <v>41958</v>
      </c>
      <c r="J412" s="57"/>
      <c r="K412" s="21">
        <v>3335000</v>
      </c>
      <c r="L412" s="20" t="s">
        <v>1865</v>
      </c>
      <c r="M412" s="21">
        <v>0</v>
      </c>
      <c r="N412" s="21">
        <v>0</v>
      </c>
      <c r="O412" s="21">
        <v>-150062</v>
      </c>
      <c r="P412" s="21">
        <v>0</v>
      </c>
      <c r="Q412" s="56" t="s">
        <v>26</v>
      </c>
      <c r="R412" s="21">
        <v>-284168.68</v>
      </c>
      <c r="S412" s="21">
        <v>0</v>
      </c>
      <c r="T412" s="21">
        <v>0</v>
      </c>
      <c r="U412" s="21">
        <v>0</v>
      </c>
      <c r="V412" s="21">
        <v>0</v>
      </c>
      <c r="W412" s="21">
        <v>22826.927589999999</v>
      </c>
      <c r="X412" s="20" t="s">
        <v>26</v>
      </c>
      <c r="Y412" s="20" t="s">
        <v>2855</v>
      </c>
      <c r="Z412" s="55" t="s">
        <v>531</v>
      </c>
      <c r="AA412" s="20" t="s">
        <v>26</v>
      </c>
    </row>
    <row r="413" spans="2:27" ht="25.5" x14ac:dyDescent="0.2">
      <c r="B413" s="14" t="s">
        <v>2952</v>
      </c>
      <c r="C413" s="24" t="s">
        <v>2951</v>
      </c>
      <c r="D413" s="16" t="s">
        <v>2950</v>
      </c>
      <c r="E413" s="20" t="s">
        <v>534</v>
      </c>
      <c r="F413" s="58" t="s">
        <v>706</v>
      </c>
      <c r="G413" s="20" t="s">
        <v>343</v>
      </c>
      <c r="H413" s="28">
        <v>38425</v>
      </c>
      <c r="I413" s="28">
        <v>41988</v>
      </c>
      <c r="J413" s="57"/>
      <c r="K413" s="21">
        <v>3500000</v>
      </c>
      <c r="L413" s="20" t="s">
        <v>2949</v>
      </c>
      <c r="M413" s="21">
        <v>0</v>
      </c>
      <c r="N413" s="21">
        <v>0</v>
      </c>
      <c r="O413" s="21">
        <v>-157059.35999999999</v>
      </c>
      <c r="P413" s="21">
        <v>0</v>
      </c>
      <c r="Q413" s="56" t="s">
        <v>26</v>
      </c>
      <c r="R413" s="21">
        <v>-311594.5</v>
      </c>
      <c r="S413" s="21">
        <v>0</v>
      </c>
      <c r="T413" s="21">
        <v>0</v>
      </c>
      <c r="U413" s="21">
        <v>0</v>
      </c>
      <c r="V413" s="21">
        <v>0</v>
      </c>
      <c r="W413" s="21">
        <v>24476.015660000001</v>
      </c>
      <c r="X413" s="20" t="s">
        <v>26</v>
      </c>
      <c r="Y413" s="20" t="s">
        <v>2576</v>
      </c>
      <c r="Z413" s="55" t="s">
        <v>531</v>
      </c>
      <c r="AA413" s="20" t="s">
        <v>26</v>
      </c>
    </row>
    <row r="414" spans="2:27" ht="25.5" x14ac:dyDescent="0.2">
      <c r="B414" s="14" t="s">
        <v>2948</v>
      </c>
      <c r="C414" s="24" t="s">
        <v>2947</v>
      </c>
      <c r="D414" s="16" t="s">
        <v>2946</v>
      </c>
      <c r="E414" s="20" t="s">
        <v>534</v>
      </c>
      <c r="F414" s="58" t="s">
        <v>706</v>
      </c>
      <c r="G414" s="20" t="s">
        <v>343</v>
      </c>
      <c r="H414" s="34">
        <v>38425</v>
      </c>
      <c r="I414" s="34">
        <v>42725</v>
      </c>
      <c r="J414" s="57"/>
      <c r="K414" s="21">
        <v>3500000</v>
      </c>
      <c r="L414" s="20" t="s">
        <v>2945</v>
      </c>
      <c r="M414" s="21">
        <v>0</v>
      </c>
      <c r="N414" s="21">
        <v>0</v>
      </c>
      <c r="O414" s="21">
        <v>-160188.07999999999</v>
      </c>
      <c r="P414" s="21">
        <v>0</v>
      </c>
      <c r="Q414" s="56" t="s">
        <v>26</v>
      </c>
      <c r="R414" s="21">
        <v>-605696</v>
      </c>
      <c r="S414" s="21">
        <v>0</v>
      </c>
      <c r="T414" s="21">
        <v>0</v>
      </c>
      <c r="U414" s="21">
        <v>0</v>
      </c>
      <c r="V414" s="21">
        <v>0</v>
      </c>
      <c r="W414" s="21">
        <v>34891.95652</v>
      </c>
      <c r="X414" s="20" t="s">
        <v>26</v>
      </c>
      <c r="Y414" s="20" t="s">
        <v>2772</v>
      </c>
      <c r="Z414" s="55" t="s">
        <v>531</v>
      </c>
      <c r="AA414" s="20" t="s">
        <v>26</v>
      </c>
    </row>
    <row r="415" spans="2:27" ht="25.5" x14ac:dyDescent="0.2">
      <c r="B415" s="14" t="s">
        <v>2944</v>
      </c>
      <c r="C415" s="24" t="s">
        <v>1814</v>
      </c>
      <c r="D415" s="16" t="s">
        <v>2943</v>
      </c>
      <c r="E415" s="20" t="s">
        <v>534</v>
      </c>
      <c r="F415" s="58" t="s">
        <v>706</v>
      </c>
      <c r="G415" s="20" t="s">
        <v>343</v>
      </c>
      <c r="H415" s="34">
        <v>38425</v>
      </c>
      <c r="I415" s="34">
        <v>42767</v>
      </c>
      <c r="J415" s="57"/>
      <c r="K415" s="21">
        <v>4460000</v>
      </c>
      <c r="L415" s="20" t="s">
        <v>1813</v>
      </c>
      <c r="M415" s="21">
        <v>0</v>
      </c>
      <c r="N415" s="21">
        <v>0</v>
      </c>
      <c r="O415" s="21">
        <v>-205024.01</v>
      </c>
      <c r="P415" s="21">
        <v>0</v>
      </c>
      <c r="Q415" s="56" t="s">
        <v>26</v>
      </c>
      <c r="R415" s="21">
        <v>-789977.5</v>
      </c>
      <c r="S415" s="21">
        <v>0</v>
      </c>
      <c r="T415" s="21">
        <v>0</v>
      </c>
      <c r="U415" s="21">
        <v>0</v>
      </c>
      <c r="V415" s="21">
        <v>0</v>
      </c>
      <c r="W415" s="21">
        <v>45101.22466</v>
      </c>
      <c r="X415" s="20" t="s">
        <v>26</v>
      </c>
      <c r="Y415" s="20" t="s">
        <v>2912</v>
      </c>
      <c r="Z415" s="55" t="s">
        <v>531</v>
      </c>
      <c r="AA415" s="20" t="s">
        <v>26</v>
      </c>
    </row>
    <row r="416" spans="2:27" ht="25.5" x14ac:dyDescent="0.2">
      <c r="B416" s="14" t="s">
        <v>2942</v>
      </c>
      <c r="C416" s="24" t="s">
        <v>2941</v>
      </c>
      <c r="D416" s="16" t="s">
        <v>2940</v>
      </c>
      <c r="E416" s="20" t="s">
        <v>534</v>
      </c>
      <c r="F416" s="58" t="s">
        <v>706</v>
      </c>
      <c r="G416" s="20" t="s">
        <v>365</v>
      </c>
      <c r="H416" s="34">
        <v>38425</v>
      </c>
      <c r="I416" s="34">
        <v>42064</v>
      </c>
      <c r="J416" s="57"/>
      <c r="K416" s="21">
        <v>8325000</v>
      </c>
      <c r="L416" s="20" t="s">
        <v>2939</v>
      </c>
      <c r="M416" s="21">
        <v>0</v>
      </c>
      <c r="N416" s="21">
        <v>0</v>
      </c>
      <c r="O416" s="21">
        <v>-374796.24</v>
      </c>
      <c r="P416" s="21">
        <v>0</v>
      </c>
      <c r="Q416" s="56" t="s">
        <v>26</v>
      </c>
      <c r="R416" s="21">
        <v>-819612.9</v>
      </c>
      <c r="S416" s="21">
        <v>0</v>
      </c>
      <c r="T416" s="21">
        <v>0</v>
      </c>
      <c r="U416" s="21">
        <v>0</v>
      </c>
      <c r="V416" s="21">
        <v>0</v>
      </c>
      <c r="W416" s="21">
        <v>61238.050969999997</v>
      </c>
      <c r="X416" s="20" t="s">
        <v>26</v>
      </c>
      <c r="Y416" s="20" t="s">
        <v>2877</v>
      </c>
      <c r="Z416" s="55" t="s">
        <v>531</v>
      </c>
      <c r="AA416" s="20" t="s">
        <v>26</v>
      </c>
    </row>
    <row r="417" spans="2:27" ht="25.5" x14ac:dyDescent="0.2">
      <c r="B417" s="14" t="s">
        <v>2938</v>
      </c>
      <c r="C417" s="24" t="s">
        <v>2937</v>
      </c>
      <c r="D417" s="16" t="s">
        <v>2936</v>
      </c>
      <c r="E417" s="20" t="s">
        <v>534</v>
      </c>
      <c r="F417" s="58" t="s">
        <v>706</v>
      </c>
      <c r="G417" s="20" t="s">
        <v>365</v>
      </c>
      <c r="H417" s="34">
        <v>38425</v>
      </c>
      <c r="I417" s="34">
        <v>42444</v>
      </c>
      <c r="J417" s="57"/>
      <c r="K417" s="21">
        <v>10000000</v>
      </c>
      <c r="L417" s="20" t="s">
        <v>2935</v>
      </c>
      <c r="M417" s="21">
        <v>0</v>
      </c>
      <c r="N417" s="21">
        <v>0</v>
      </c>
      <c r="O417" s="21">
        <v>-454991.05</v>
      </c>
      <c r="P417" s="21">
        <v>0</v>
      </c>
      <c r="Q417" s="56" t="s">
        <v>26</v>
      </c>
      <c r="R417" s="21">
        <v>-1431940</v>
      </c>
      <c r="S417" s="21">
        <v>0</v>
      </c>
      <c r="T417" s="21">
        <v>0</v>
      </c>
      <c r="U417" s="21">
        <v>0</v>
      </c>
      <c r="V417" s="21">
        <v>0</v>
      </c>
      <c r="W417" s="21">
        <v>89519.264020000002</v>
      </c>
      <c r="X417" s="20" t="s">
        <v>26</v>
      </c>
      <c r="Y417" s="20" t="s">
        <v>2934</v>
      </c>
      <c r="Z417" s="55" t="s">
        <v>531</v>
      </c>
      <c r="AA417" s="20" t="s">
        <v>26</v>
      </c>
    </row>
    <row r="418" spans="2:27" ht="25.5" x14ac:dyDescent="0.2">
      <c r="B418" s="14" t="s">
        <v>2933</v>
      </c>
      <c r="C418" s="24" t="s">
        <v>2932</v>
      </c>
      <c r="D418" s="16" t="s">
        <v>2931</v>
      </c>
      <c r="E418" s="20" t="s">
        <v>534</v>
      </c>
      <c r="F418" s="58" t="s">
        <v>706</v>
      </c>
      <c r="G418" s="20" t="s">
        <v>320</v>
      </c>
      <c r="H418" s="34">
        <v>38425</v>
      </c>
      <c r="I418" s="34">
        <v>41974</v>
      </c>
      <c r="J418" s="57"/>
      <c r="K418" s="21">
        <v>16000000</v>
      </c>
      <c r="L418" s="20" t="s">
        <v>2930</v>
      </c>
      <c r="M418" s="21">
        <v>0</v>
      </c>
      <c r="N418" s="21">
        <v>0</v>
      </c>
      <c r="O418" s="21">
        <v>-718529.12</v>
      </c>
      <c r="P418" s="21">
        <v>0</v>
      </c>
      <c r="Q418" s="56" t="s">
        <v>26</v>
      </c>
      <c r="R418" s="21">
        <v>-1396960</v>
      </c>
      <c r="S418" s="21">
        <v>0</v>
      </c>
      <c r="T418" s="21">
        <v>0</v>
      </c>
      <c r="U418" s="21">
        <v>0</v>
      </c>
      <c r="V418" s="21">
        <v>0</v>
      </c>
      <c r="W418" s="21">
        <v>110787.9624</v>
      </c>
      <c r="X418" s="20" t="s">
        <v>26</v>
      </c>
      <c r="Y418" s="20" t="s">
        <v>2877</v>
      </c>
      <c r="Z418" s="55" t="s">
        <v>531</v>
      </c>
      <c r="AA418" s="20" t="s">
        <v>26</v>
      </c>
    </row>
    <row r="419" spans="2:27" ht="25.5" x14ac:dyDescent="0.2">
      <c r="B419" s="14" t="s">
        <v>2929</v>
      </c>
      <c r="C419" s="24" t="s">
        <v>2341</v>
      </c>
      <c r="D419" s="16" t="s">
        <v>587</v>
      </c>
      <c r="E419" s="20" t="s">
        <v>534</v>
      </c>
      <c r="F419" s="58" t="s">
        <v>706</v>
      </c>
      <c r="G419" s="20" t="s">
        <v>320</v>
      </c>
      <c r="H419" s="34">
        <v>38425</v>
      </c>
      <c r="I419" s="34">
        <v>42019</v>
      </c>
      <c r="J419" s="57"/>
      <c r="K419" s="21">
        <v>13000000</v>
      </c>
      <c r="L419" s="20" t="s">
        <v>2340</v>
      </c>
      <c r="M419" s="21">
        <v>0</v>
      </c>
      <c r="N419" s="21">
        <v>0</v>
      </c>
      <c r="O419" s="21">
        <v>-585459.81999999995</v>
      </c>
      <c r="P419" s="21">
        <v>0</v>
      </c>
      <c r="Q419" s="56" t="s">
        <v>26</v>
      </c>
      <c r="R419" s="21">
        <v>-1207453</v>
      </c>
      <c r="S419" s="21">
        <v>0</v>
      </c>
      <c r="T419" s="21">
        <v>0</v>
      </c>
      <c r="U419" s="21">
        <v>0</v>
      </c>
      <c r="V419" s="21">
        <v>0</v>
      </c>
      <c r="W419" s="21">
        <v>92863.502720000004</v>
      </c>
      <c r="X419" s="20" t="s">
        <v>26</v>
      </c>
      <c r="Y419" s="20" t="s">
        <v>2868</v>
      </c>
      <c r="Z419" s="55" t="s">
        <v>531</v>
      </c>
      <c r="AA419" s="20" t="s">
        <v>26</v>
      </c>
    </row>
    <row r="420" spans="2:27" ht="25.5" x14ac:dyDescent="0.2">
      <c r="B420" s="14" t="s">
        <v>2928</v>
      </c>
      <c r="C420" s="24" t="s">
        <v>2927</v>
      </c>
      <c r="D420" s="16" t="s">
        <v>2832</v>
      </c>
      <c r="E420" s="20" t="s">
        <v>534</v>
      </c>
      <c r="F420" s="58" t="s">
        <v>706</v>
      </c>
      <c r="G420" s="20" t="s">
        <v>421</v>
      </c>
      <c r="H420" s="34">
        <v>38596</v>
      </c>
      <c r="I420" s="34">
        <v>42139</v>
      </c>
      <c r="J420" s="57"/>
      <c r="K420" s="21">
        <v>9000000</v>
      </c>
      <c r="L420" s="20" t="s">
        <v>2926</v>
      </c>
      <c r="M420" s="21">
        <v>0</v>
      </c>
      <c r="N420" s="21">
        <v>0</v>
      </c>
      <c r="O420" s="21">
        <v>-360540.92</v>
      </c>
      <c r="P420" s="21">
        <v>0</v>
      </c>
      <c r="Q420" s="56" t="s">
        <v>26</v>
      </c>
      <c r="R420" s="21">
        <v>-857223</v>
      </c>
      <c r="S420" s="21">
        <v>0</v>
      </c>
      <c r="T420" s="21">
        <v>0</v>
      </c>
      <c r="U420" s="21">
        <v>0</v>
      </c>
      <c r="V420" s="21">
        <v>0</v>
      </c>
      <c r="W420" s="21">
        <v>69274.617299999998</v>
      </c>
      <c r="X420" s="20" t="s">
        <v>26</v>
      </c>
      <c r="Y420" s="20" t="s">
        <v>2925</v>
      </c>
      <c r="Z420" s="55" t="s">
        <v>531</v>
      </c>
      <c r="AA420" s="20" t="s">
        <v>26</v>
      </c>
    </row>
    <row r="421" spans="2:27" ht="25.5" x14ac:dyDescent="0.2">
      <c r="B421" s="14" t="s">
        <v>2924</v>
      </c>
      <c r="C421" s="24" t="s">
        <v>2915</v>
      </c>
      <c r="D421" s="16" t="s">
        <v>571</v>
      </c>
      <c r="E421" s="20" t="s">
        <v>534</v>
      </c>
      <c r="F421" s="58" t="s">
        <v>706</v>
      </c>
      <c r="G421" s="20" t="s">
        <v>421</v>
      </c>
      <c r="H421" s="34">
        <v>38596</v>
      </c>
      <c r="I421" s="34">
        <v>42186</v>
      </c>
      <c r="J421" s="57"/>
      <c r="K421" s="21">
        <v>11500000</v>
      </c>
      <c r="L421" s="20" t="s">
        <v>2913</v>
      </c>
      <c r="M421" s="21">
        <v>0</v>
      </c>
      <c r="N421" s="21">
        <v>0</v>
      </c>
      <c r="O421" s="21">
        <v>-460726.39</v>
      </c>
      <c r="P421" s="21">
        <v>0</v>
      </c>
      <c r="Q421" s="56" t="s">
        <v>26</v>
      </c>
      <c r="R421" s="21">
        <v>-1152564.5</v>
      </c>
      <c r="S421" s="21">
        <v>0</v>
      </c>
      <c r="T421" s="21">
        <v>0</v>
      </c>
      <c r="U421" s="21">
        <v>0</v>
      </c>
      <c r="V421" s="21">
        <v>0</v>
      </c>
      <c r="W421" s="21">
        <v>90890.570970000001</v>
      </c>
      <c r="X421" s="20" t="s">
        <v>26</v>
      </c>
      <c r="Y421" s="20" t="s">
        <v>2772</v>
      </c>
      <c r="Z421" s="55" t="s">
        <v>531</v>
      </c>
      <c r="AA421" s="20" t="s">
        <v>26</v>
      </c>
    </row>
    <row r="422" spans="2:27" ht="25.5" x14ac:dyDescent="0.2">
      <c r="B422" s="14" t="s">
        <v>2923</v>
      </c>
      <c r="C422" s="24" t="s">
        <v>2922</v>
      </c>
      <c r="D422" s="16" t="s">
        <v>2921</v>
      </c>
      <c r="E422" s="20" t="s">
        <v>534</v>
      </c>
      <c r="F422" s="58" t="s">
        <v>706</v>
      </c>
      <c r="G422" s="20" t="s">
        <v>421</v>
      </c>
      <c r="H422" s="34">
        <v>38596</v>
      </c>
      <c r="I422" s="34">
        <v>42078</v>
      </c>
      <c r="J422" s="57"/>
      <c r="K422" s="21">
        <v>9750000</v>
      </c>
      <c r="L422" s="20" t="s">
        <v>2920</v>
      </c>
      <c r="M422" s="21">
        <v>0</v>
      </c>
      <c r="N422" s="21">
        <v>0</v>
      </c>
      <c r="O422" s="21">
        <v>-390755.62</v>
      </c>
      <c r="P422" s="21">
        <v>0</v>
      </c>
      <c r="Q422" s="56" t="s">
        <v>26</v>
      </c>
      <c r="R422" s="21">
        <v>-866999.25</v>
      </c>
      <c r="S422" s="21">
        <v>0</v>
      </c>
      <c r="T422" s="21">
        <v>0</v>
      </c>
      <c r="U422" s="21">
        <v>0</v>
      </c>
      <c r="V422" s="21">
        <v>0</v>
      </c>
      <c r="W422" s="21">
        <v>72352.944860000003</v>
      </c>
      <c r="X422" s="20" t="s">
        <v>26</v>
      </c>
      <c r="Y422" s="20" t="s">
        <v>2919</v>
      </c>
      <c r="Z422" s="55" t="s">
        <v>531</v>
      </c>
      <c r="AA422" s="20" t="s">
        <v>26</v>
      </c>
    </row>
    <row r="423" spans="2:27" ht="25.5" x14ac:dyDescent="0.2">
      <c r="B423" s="14" t="s">
        <v>2918</v>
      </c>
      <c r="C423" s="24" t="s">
        <v>2915</v>
      </c>
      <c r="D423" s="16" t="s">
        <v>2821</v>
      </c>
      <c r="E423" s="20" t="s">
        <v>534</v>
      </c>
      <c r="F423" s="58" t="s">
        <v>706</v>
      </c>
      <c r="G423" s="20" t="s">
        <v>430</v>
      </c>
      <c r="H423" s="34">
        <v>38596</v>
      </c>
      <c r="I423" s="34">
        <v>42212</v>
      </c>
      <c r="J423" s="57"/>
      <c r="K423" s="21">
        <v>1625000</v>
      </c>
      <c r="L423" s="20" t="s">
        <v>2913</v>
      </c>
      <c r="M423" s="21">
        <v>0</v>
      </c>
      <c r="N423" s="21">
        <v>0</v>
      </c>
      <c r="O423" s="21">
        <v>-64981.78</v>
      </c>
      <c r="P423" s="21">
        <v>0</v>
      </c>
      <c r="Q423" s="56" t="s">
        <v>26</v>
      </c>
      <c r="R423" s="21">
        <v>-167116.63</v>
      </c>
      <c r="S423" s="21">
        <v>0</v>
      </c>
      <c r="T423" s="21">
        <v>0</v>
      </c>
      <c r="U423" s="21">
        <v>0</v>
      </c>
      <c r="V423" s="21">
        <v>0</v>
      </c>
      <c r="W423" s="21">
        <v>13025.01873</v>
      </c>
      <c r="X423" s="20" t="s">
        <v>26</v>
      </c>
      <c r="Y423" s="20" t="s">
        <v>2917</v>
      </c>
      <c r="Z423" s="55" t="s">
        <v>531</v>
      </c>
      <c r="AA423" s="20" t="s">
        <v>26</v>
      </c>
    </row>
    <row r="424" spans="2:27" ht="25.5" x14ac:dyDescent="0.2">
      <c r="B424" s="14" t="s">
        <v>2916</v>
      </c>
      <c r="C424" s="24" t="s">
        <v>2915</v>
      </c>
      <c r="D424" s="16" t="s">
        <v>2914</v>
      </c>
      <c r="E424" s="20" t="s">
        <v>534</v>
      </c>
      <c r="F424" s="58" t="s">
        <v>706</v>
      </c>
      <c r="G424" s="20" t="s">
        <v>430</v>
      </c>
      <c r="H424" s="34">
        <v>38596</v>
      </c>
      <c r="I424" s="34">
        <v>42205</v>
      </c>
      <c r="J424" s="57"/>
      <c r="K424" s="21">
        <v>3900000</v>
      </c>
      <c r="L424" s="20" t="s">
        <v>2913</v>
      </c>
      <c r="M424" s="21">
        <v>0</v>
      </c>
      <c r="N424" s="21">
        <v>0</v>
      </c>
      <c r="O424" s="21">
        <v>-155868.56</v>
      </c>
      <c r="P424" s="21">
        <v>0</v>
      </c>
      <c r="Q424" s="56" t="s">
        <v>26</v>
      </c>
      <c r="R424" s="21">
        <v>-398291.4</v>
      </c>
      <c r="S424" s="21">
        <v>0</v>
      </c>
      <c r="T424" s="21">
        <v>0</v>
      </c>
      <c r="U424" s="21">
        <v>0</v>
      </c>
      <c r="V424" s="21">
        <v>0</v>
      </c>
      <c r="W424" s="21">
        <v>31143.184570000001</v>
      </c>
      <c r="X424" s="20" t="s">
        <v>26</v>
      </c>
      <c r="Y424" s="20" t="s">
        <v>2912</v>
      </c>
      <c r="Z424" s="55" t="s">
        <v>531</v>
      </c>
      <c r="AA424" s="20" t="s">
        <v>26</v>
      </c>
    </row>
    <row r="425" spans="2:27" ht="25.5" x14ac:dyDescent="0.2">
      <c r="B425" s="14" t="s">
        <v>2911</v>
      </c>
      <c r="C425" s="24" t="s">
        <v>2910</v>
      </c>
      <c r="D425" s="16" t="s">
        <v>2770</v>
      </c>
      <c r="E425" s="20" t="s">
        <v>534</v>
      </c>
      <c r="F425" s="58" t="s">
        <v>706</v>
      </c>
      <c r="G425" s="20" t="s">
        <v>430</v>
      </c>
      <c r="H425" s="34">
        <v>38596</v>
      </c>
      <c r="I425" s="34">
        <v>42170</v>
      </c>
      <c r="J425" s="57"/>
      <c r="K425" s="21">
        <v>6000000</v>
      </c>
      <c r="L425" s="20" t="s">
        <v>2909</v>
      </c>
      <c r="M425" s="21">
        <v>0</v>
      </c>
      <c r="N425" s="21">
        <v>0</v>
      </c>
      <c r="O425" s="21">
        <v>-240790.81</v>
      </c>
      <c r="P425" s="21">
        <v>0</v>
      </c>
      <c r="Q425" s="56" t="s">
        <v>26</v>
      </c>
      <c r="R425" s="21">
        <v>-590082</v>
      </c>
      <c r="S425" s="21">
        <v>0</v>
      </c>
      <c r="T425" s="21">
        <v>0</v>
      </c>
      <c r="U425" s="21">
        <v>0</v>
      </c>
      <c r="V425" s="21">
        <v>0</v>
      </c>
      <c r="W425" s="21">
        <v>47003.351669999996</v>
      </c>
      <c r="X425" s="20" t="s">
        <v>26</v>
      </c>
      <c r="Y425" s="20" t="s">
        <v>2769</v>
      </c>
      <c r="Z425" s="55" t="s">
        <v>531</v>
      </c>
      <c r="AA425" s="20" t="s">
        <v>26</v>
      </c>
    </row>
    <row r="426" spans="2:27" ht="25.5" x14ac:dyDescent="0.2">
      <c r="B426" s="14" t="s">
        <v>2908</v>
      </c>
      <c r="C426" s="24" t="s">
        <v>2905</v>
      </c>
      <c r="D426" s="16" t="s">
        <v>2907</v>
      </c>
      <c r="E426" s="20" t="s">
        <v>534</v>
      </c>
      <c r="F426" s="58" t="s">
        <v>706</v>
      </c>
      <c r="G426" s="20" t="s">
        <v>365</v>
      </c>
      <c r="H426" s="34">
        <v>38603</v>
      </c>
      <c r="I426" s="34">
        <v>43565</v>
      </c>
      <c r="J426" s="57"/>
      <c r="K426" s="21">
        <v>26380000</v>
      </c>
      <c r="L426" s="20" t="s">
        <v>2903</v>
      </c>
      <c r="M426" s="21">
        <v>0</v>
      </c>
      <c r="N426" s="21">
        <v>0</v>
      </c>
      <c r="O426" s="21">
        <v>-1586198.66</v>
      </c>
      <c r="P426" s="21">
        <v>-10830290.65</v>
      </c>
      <c r="Q426" s="56" t="s">
        <v>26</v>
      </c>
      <c r="R426" s="21">
        <v>-20170860.260000002</v>
      </c>
      <c r="S426" s="21">
        <v>0</v>
      </c>
      <c r="T426" s="21">
        <v>0</v>
      </c>
      <c r="U426" s="21">
        <v>-1710777.19</v>
      </c>
      <c r="V426" s="21">
        <v>0</v>
      </c>
      <c r="W426" s="21">
        <v>330453.91989999998</v>
      </c>
      <c r="X426" s="20" t="s">
        <v>26</v>
      </c>
      <c r="Y426" s="20" t="s">
        <v>2902</v>
      </c>
      <c r="Z426" s="55" t="s">
        <v>531</v>
      </c>
      <c r="AA426" s="20" t="s">
        <v>26</v>
      </c>
    </row>
    <row r="427" spans="2:27" ht="25.5" x14ac:dyDescent="0.2">
      <c r="B427" s="14" t="s">
        <v>2906</v>
      </c>
      <c r="C427" s="24" t="s">
        <v>2905</v>
      </c>
      <c r="D427" s="16" t="s">
        <v>2904</v>
      </c>
      <c r="E427" s="20" t="s">
        <v>534</v>
      </c>
      <c r="F427" s="58" t="s">
        <v>706</v>
      </c>
      <c r="G427" s="20" t="s">
        <v>365</v>
      </c>
      <c r="H427" s="34">
        <v>38603</v>
      </c>
      <c r="I427" s="34">
        <v>43818</v>
      </c>
      <c r="J427" s="57"/>
      <c r="K427" s="21">
        <v>25450000</v>
      </c>
      <c r="L427" s="20" t="s">
        <v>2903</v>
      </c>
      <c r="M427" s="21">
        <v>0</v>
      </c>
      <c r="N427" s="21">
        <v>0</v>
      </c>
      <c r="O427" s="21">
        <v>-1541868.35</v>
      </c>
      <c r="P427" s="21">
        <v>-10503467.33</v>
      </c>
      <c r="Q427" s="56" t="s">
        <v>26</v>
      </c>
      <c r="R427" s="21">
        <v>-20236007.600000001</v>
      </c>
      <c r="S427" s="21">
        <v>0</v>
      </c>
      <c r="T427" s="21">
        <v>0</v>
      </c>
      <c r="U427" s="21">
        <v>-1661630.47</v>
      </c>
      <c r="V427" s="21">
        <v>0</v>
      </c>
      <c r="W427" s="21">
        <v>335946.33870000002</v>
      </c>
      <c r="X427" s="20" t="s">
        <v>26</v>
      </c>
      <c r="Y427" s="20" t="s">
        <v>2902</v>
      </c>
      <c r="Z427" s="55" t="s">
        <v>531</v>
      </c>
      <c r="AA427" s="20" t="s">
        <v>26</v>
      </c>
    </row>
    <row r="428" spans="2:27" ht="25.5" x14ac:dyDescent="0.2">
      <c r="B428" s="14" t="s">
        <v>2901</v>
      </c>
      <c r="C428" s="24" t="s">
        <v>2633</v>
      </c>
      <c r="D428" s="16" t="s">
        <v>2900</v>
      </c>
      <c r="E428" s="20" t="s">
        <v>534</v>
      </c>
      <c r="F428" s="58" t="s">
        <v>706</v>
      </c>
      <c r="G428" s="20" t="s">
        <v>365</v>
      </c>
      <c r="H428" s="34">
        <v>38607</v>
      </c>
      <c r="I428" s="34">
        <v>43085</v>
      </c>
      <c r="J428" s="57"/>
      <c r="K428" s="21">
        <v>19700000</v>
      </c>
      <c r="L428" s="20" t="s">
        <v>2631</v>
      </c>
      <c r="M428" s="21">
        <v>0</v>
      </c>
      <c r="N428" s="21">
        <v>0</v>
      </c>
      <c r="O428" s="21">
        <v>-1152623.19</v>
      </c>
      <c r="P428" s="21">
        <v>-7893917.8760000002</v>
      </c>
      <c r="Q428" s="56" t="s">
        <v>26</v>
      </c>
      <c r="R428" s="21">
        <v>-13839112.1</v>
      </c>
      <c r="S428" s="21">
        <v>0</v>
      </c>
      <c r="T428" s="21">
        <v>0</v>
      </c>
      <c r="U428" s="21">
        <v>-1245424.1399999999</v>
      </c>
      <c r="V428" s="21">
        <v>0</v>
      </c>
      <c r="W428" s="21">
        <v>219406.26449999999</v>
      </c>
      <c r="X428" s="20" t="s">
        <v>26</v>
      </c>
      <c r="Y428" s="20" t="s">
        <v>2899</v>
      </c>
      <c r="Z428" s="55" t="s">
        <v>531</v>
      </c>
      <c r="AA428" s="20" t="s">
        <v>26</v>
      </c>
    </row>
    <row r="429" spans="2:27" ht="25.5" x14ac:dyDescent="0.2">
      <c r="B429" s="14" t="s">
        <v>2898</v>
      </c>
      <c r="C429" s="24" t="s">
        <v>2894</v>
      </c>
      <c r="D429" s="16" t="s">
        <v>2897</v>
      </c>
      <c r="E429" s="20" t="s">
        <v>534</v>
      </c>
      <c r="F429" s="58" t="s">
        <v>706</v>
      </c>
      <c r="G429" s="20" t="s">
        <v>421</v>
      </c>
      <c r="H429" s="34">
        <v>38691</v>
      </c>
      <c r="I429" s="34">
        <v>42323</v>
      </c>
      <c r="J429" s="57"/>
      <c r="K429" s="21">
        <v>44325000</v>
      </c>
      <c r="L429" s="20" t="s">
        <v>2892</v>
      </c>
      <c r="M429" s="21">
        <v>0</v>
      </c>
      <c r="N429" s="21">
        <v>0</v>
      </c>
      <c r="O429" s="21">
        <v>-2073350.73</v>
      </c>
      <c r="P429" s="21">
        <v>-0.58735612100000001</v>
      </c>
      <c r="Q429" s="56" t="s">
        <v>26</v>
      </c>
      <c r="R429" s="21">
        <v>-5890171.9500000002</v>
      </c>
      <c r="S429" s="21">
        <v>-0.58735612100000001</v>
      </c>
      <c r="T429" s="21">
        <v>0</v>
      </c>
      <c r="U429" s="21">
        <v>0</v>
      </c>
      <c r="V429" s="21">
        <v>0</v>
      </c>
      <c r="W429" s="21">
        <v>375716.32049999997</v>
      </c>
      <c r="X429" s="20" t="s">
        <v>26</v>
      </c>
      <c r="Y429" s="20" t="s">
        <v>2896</v>
      </c>
      <c r="Z429" s="55" t="s">
        <v>531</v>
      </c>
      <c r="AA429" s="20" t="s">
        <v>26</v>
      </c>
    </row>
    <row r="430" spans="2:27" ht="25.5" x14ac:dyDescent="0.2">
      <c r="B430" s="14" t="s">
        <v>2895</v>
      </c>
      <c r="C430" s="24" t="s">
        <v>2894</v>
      </c>
      <c r="D430" s="16" t="s">
        <v>2893</v>
      </c>
      <c r="E430" s="20" t="s">
        <v>534</v>
      </c>
      <c r="F430" s="58" t="s">
        <v>706</v>
      </c>
      <c r="G430" s="20" t="s">
        <v>421</v>
      </c>
      <c r="H430" s="34">
        <v>38691</v>
      </c>
      <c r="I430" s="34">
        <v>42339</v>
      </c>
      <c r="J430" s="57"/>
      <c r="K430" s="21">
        <v>8150000</v>
      </c>
      <c r="L430" s="20" t="s">
        <v>2892</v>
      </c>
      <c r="M430" s="21">
        <v>0</v>
      </c>
      <c r="N430" s="21">
        <v>0</v>
      </c>
      <c r="O430" s="21">
        <v>-380100.27</v>
      </c>
      <c r="P430" s="21">
        <v>0</v>
      </c>
      <c r="Q430" s="56" t="s">
        <v>26</v>
      </c>
      <c r="R430" s="21">
        <v>-1098937.8500000001</v>
      </c>
      <c r="S430" s="21">
        <v>0</v>
      </c>
      <c r="T430" s="21">
        <v>0</v>
      </c>
      <c r="U430" s="21">
        <v>0</v>
      </c>
      <c r="V430" s="21">
        <v>0</v>
      </c>
      <c r="W430" s="21">
        <v>69607.491769999993</v>
      </c>
      <c r="X430" s="20" t="s">
        <v>26</v>
      </c>
      <c r="Y430" s="20" t="s">
        <v>2877</v>
      </c>
      <c r="Z430" s="55" t="s">
        <v>531</v>
      </c>
      <c r="AA430" s="20" t="s">
        <v>26</v>
      </c>
    </row>
    <row r="431" spans="2:27" ht="25.5" x14ac:dyDescent="0.2">
      <c r="B431" s="14" t="s">
        <v>2891</v>
      </c>
      <c r="C431" s="24" t="s">
        <v>2890</v>
      </c>
      <c r="D431" s="16" t="s">
        <v>2889</v>
      </c>
      <c r="E431" s="20" t="s">
        <v>534</v>
      </c>
      <c r="F431" s="58" t="s">
        <v>706</v>
      </c>
      <c r="G431" s="20" t="s">
        <v>421</v>
      </c>
      <c r="H431" s="34">
        <v>38691</v>
      </c>
      <c r="I431" s="34">
        <v>42244</v>
      </c>
      <c r="J431" s="57"/>
      <c r="K431" s="21">
        <v>13128500</v>
      </c>
      <c r="L431" s="20" t="s">
        <v>2888</v>
      </c>
      <c r="M431" s="21">
        <v>0</v>
      </c>
      <c r="N431" s="21">
        <v>0</v>
      </c>
      <c r="O431" s="21">
        <v>-613119.93999999994</v>
      </c>
      <c r="P431" s="21">
        <v>-0.16330116</v>
      </c>
      <c r="Q431" s="56" t="s">
        <v>26</v>
      </c>
      <c r="R431" s="21">
        <v>-1624166.12</v>
      </c>
      <c r="S431" s="21">
        <v>-0.16330116</v>
      </c>
      <c r="T431" s="21">
        <v>0</v>
      </c>
      <c r="U431" s="21">
        <v>0</v>
      </c>
      <c r="V431" s="21">
        <v>0</v>
      </c>
      <c r="W431" s="21">
        <v>107010.0453</v>
      </c>
      <c r="X431" s="20" t="s">
        <v>26</v>
      </c>
      <c r="Y431" s="20" t="s">
        <v>2733</v>
      </c>
      <c r="Z431" s="55" t="s">
        <v>531</v>
      </c>
      <c r="AA431" s="20" t="s">
        <v>26</v>
      </c>
    </row>
    <row r="432" spans="2:27" ht="25.5" x14ac:dyDescent="0.2">
      <c r="B432" s="14" t="s">
        <v>2887</v>
      </c>
      <c r="C432" s="24" t="s">
        <v>2886</v>
      </c>
      <c r="D432" s="16" t="s">
        <v>2885</v>
      </c>
      <c r="E432" s="20" t="s">
        <v>534</v>
      </c>
      <c r="F432" s="58" t="s">
        <v>706</v>
      </c>
      <c r="G432" s="20" t="s">
        <v>421</v>
      </c>
      <c r="H432" s="34">
        <v>38691</v>
      </c>
      <c r="I432" s="34">
        <v>42278</v>
      </c>
      <c r="J432" s="57"/>
      <c r="K432" s="21">
        <v>8100000</v>
      </c>
      <c r="L432" s="20" t="s">
        <v>2884</v>
      </c>
      <c r="M432" s="21">
        <v>0</v>
      </c>
      <c r="N432" s="21">
        <v>0</v>
      </c>
      <c r="O432" s="21">
        <v>-377939</v>
      </c>
      <c r="P432" s="21">
        <v>0</v>
      </c>
      <c r="Q432" s="56" t="s">
        <v>26</v>
      </c>
      <c r="R432" s="21">
        <v>-1035479.7</v>
      </c>
      <c r="S432" s="21">
        <v>0</v>
      </c>
      <c r="T432" s="21">
        <v>0</v>
      </c>
      <c r="U432" s="21">
        <v>0</v>
      </c>
      <c r="V432" s="21">
        <v>0</v>
      </c>
      <c r="W432" s="21">
        <v>67170.015329999995</v>
      </c>
      <c r="X432" s="20" t="s">
        <v>26</v>
      </c>
      <c r="Y432" s="20" t="s">
        <v>2389</v>
      </c>
      <c r="Z432" s="55" t="s">
        <v>531</v>
      </c>
      <c r="AA432" s="20" t="s">
        <v>26</v>
      </c>
    </row>
    <row r="433" spans="2:27" ht="25.5" x14ac:dyDescent="0.2">
      <c r="B433" s="14" t="s">
        <v>2883</v>
      </c>
      <c r="C433" s="24" t="s">
        <v>2275</v>
      </c>
      <c r="D433" s="16" t="s">
        <v>2882</v>
      </c>
      <c r="E433" s="20" t="s">
        <v>534</v>
      </c>
      <c r="F433" s="58" t="s">
        <v>706</v>
      </c>
      <c r="G433" s="20" t="s">
        <v>1285</v>
      </c>
      <c r="H433" s="34">
        <v>38691</v>
      </c>
      <c r="I433" s="34">
        <v>42307</v>
      </c>
      <c r="J433" s="57"/>
      <c r="K433" s="21">
        <v>9000000</v>
      </c>
      <c r="L433" s="20" t="s">
        <v>2274</v>
      </c>
      <c r="M433" s="21">
        <v>0</v>
      </c>
      <c r="N433" s="21">
        <v>0</v>
      </c>
      <c r="O433" s="21">
        <v>-422314.59</v>
      </c>
      <c r="P433" s="21">
        <v>0</v>
      </c>
      <c r="Q433" s="56" t="s">
        <v>26</v>
      </c>
      <c r="R433" s="21">
        <v>-1183194</v>
      </c>
      <c r="S433" s="21">
        <v>0</v>
      </c>
      <c r="T433" s="21">
        <v>0</v>
      </c>
      <c r="U433" s="21">
        <v>0</v>
      </c>
      <c r="V433" s="21">
        <v>0</v>
      </c>
      <c r="W433" s="21">
        <v>75703.549440000003</v>
      </c>
      <c r="X433" s="20" t="s">
        <v>26</v>
      </c>
      <c r="Y433" s="20" t="s">
        <v>2747</v>
      </c>
      <c r="Z433" s="55" t="s">
        <v>531</v>
      </c>
      <c r="AA433" s="20" t="s">
        <v>26</v>
      </c>
    </row>
    <row r="434" spans="2:27" ht="25.5" x14ac:dyDescent="0.2">
      <c r="B434" s="14" t="s">
        <v>2881</v>
      </c>
      <c r="C434" s="24" t="s">
        <v>2880</v>
      </c>
      <c r="D434" s="16" t="s">
        <v>2879</v>
      </c>
      <c r="E434" s="20" t="s">
        <v>534</v>
      </c>
      <c r="F434" s="58" t="s">
        <v>706</v>
      </c>
      <c r="G434" s="20" t="s">
        <v>430</v>
      </c>
      <c r="H434" s="34">
        <v>38783</v>
      </c>
      <c r="I434" s="34">
        <v>42339</v>
      </c>
      <c r="J434" s="57"/>
      <c r="K434" s="21">
        <v>4900000</v>
      </c>
      <c r="L434" s="20" t="s">
        <v>2878</v>
      </c>
      <c r="M434" s="21">
        <v>0</v>
      </c>
      <c r="N434" s="21">
        <v>0</v>
      </c>
      <c r="O434" s="21">
        <v>-235827.54</v>
      </c>
      <c r="P434" s="21">
        <v>0</v>
      </c>
      <c r="Q434" s="56" t="s">
        <v>26</v>
      </c>
      <c r="R434" s="21">
        <v>-681859.5</v>
      </c>
      <c r="S434" s="21">
        <v>0</v>
      </c>
      <c r="T434" s="21">
        <v>0</v>
      </c>
      <c r="U434" s="21">
        <v>0</v>
      </c>
      <c r="V434" s="21">
        <v>0</v>
      </c>
      <c r="W434" s="21">
        <v>41849.903030000001</v>
      </c>
      <c r="X434" s="20" t="s">
        <v>26</v>
      </c>
      <c r="Y434" s="20" t="s">
        <v>2877</v>
      </c>
      <c r="Z434" s="55" t="s">
        <v>531</v>
      </c>
      <c r="AA434" s="20" t="s">
        <v>26</v>
      </c>
    </row>
    <row r="435" spans="2:27" ht="25.5" x14ac:dyDescent="0.2">
      <c r="B435" s="14" t="s">
        <v>2876</v>
      </c>
      <c r="C435" s="24" t="s">
        <v>2875</v>
      </c>
      <c r="D435" s="16" t="s">
        <v>2874</v>
      </c>
      <c r="E435" s="20" t="s">
        <v>534</v>
      </c>
      <c r="F435" s="58" t="s">
        <v>706</v>
      </c>
      <c r="G435" s="20" t="s">
        <v>430</v>
      </c>
      <c r="H435" s="34">
        <v>38783</v>
      </c>
      <c r="I435" s="34">
        <v>43140</v>
      </c>
      <c r="J435" s="57"/>
      <c r="K435" s="21">
        <v>10000000</v>
      </c>
      <c r="L435" s="20" t="s">
        <v>2873</v>
      </c>
      <c r="M435" s="21">
        <v>0</v>
      </c>
      <c r="N435" s="21">
        <v>0</v>
      </c>
      <c r="O435" s="21">
        <v>-484955.26</v>
      </c>
      <c r="P435" s="21">
        <v>0</v>
      </c>
      <c r="Q435" s="56" t="s">
        <v>26</v>
      </c>
      <c r="R435" s="21">
        <v>-2217540</v>
      </c>
      <c r="S435" s="21">
        <v>0</v>
      </c>
      <c r="T435" s="21">
        <v>0</v>
      </c>
      <c r="U435" s="21">
        <v>0</v>
      </c>
      <c r="V435" s="21">
        <v>0</v>
      </c>
      <c r="W435" s="21">
        <v>113052.29730000001</v>
      </c>
      <c r="X435" s="20" t="s">
        <v>26</v>
      </c>
      <c r="Y435" s="20" t="s">
        <v>2755</v>
      </c>
      <c r="Z435" s="55" t="s">
        <v>531</v>
      </c>
      <c r="AA435" s="20" t="s">
        <v>26</v>
      </c>
    </row>
    <row r="436" spans="2:27" ht="25.5" x14ac:dyDescent="0.2">
      <c r="B436" s="14" t="s">
        <v>2872</v>
      </c>
      <c r="C436" s="24" t="s">
        <v>2871</v>
      </c>
      <c r="D436" s="16" t="s">
        <v>2870</v>
      </c>
      <c r="E436" s="20" t="s">
        <v>534</v>
      </c>
      <c r="F436" s="58" t="s">
        <v>706</v>
      </c>
      <c r="G436" s="20" t="s">
        <v>430</v>
      </c>
      <c r="H436" s="34">
        <v>38783</v>
      </c>
      <c r="I436" s="34">
        <v>42409</v>
      </c>
      <c r="J436" s="57"/>
      <c r="K436" s="21">
        <v>9275000</v>
      </c>
      <c r="L436" s="20" t="s">
        <v>2869</v>
      </c>
      <c r="M436" s="21">
        <v>0</v>
      </c>
      <c r="N436" s="21">
        <v>0</v>
      </c>
      <c r="O436" s="21">
        <v>-448590.27</v>
      </c>
      <c r="P436" s="21">
        <v>0</v>
      </c>
      <c r="Q436" s="56" t="s">
        <v>26</v>
      </c>
      <c r="R436" s="21">
        <v>-1369203.33</v>
      </c>
      <c r="S436" s="21">
        <v>0</v>
      </c>
      <c r="T436" s="21">
        <v>0</v>
      </c>
      <c r="U436" s="21">
        <v>0</v>
      </c>
      <c r="V436" s="21">
        <v>0</v>
      </c>
      <c r="W436" s="21">
        <v>81777.799669999993</v>
      </c>
      <c r="X436" s="20" t="s">
        <v>26</v>
      </c>
      <c r="Y436" s="20" t="s">
        <v>2868</v>
      </c>
      <c r="Z436" s="55" t="s">
        <v>531</v>
      </c>
      <c r="AA436" s="20" t="s">
        <v>26</v>
      </c>
    </row>
    <row r="437" spans="2:27" ht="25.5" x14ac:dyDescent="0.2">
      <c r="B437" s="14" t="s">
        <v>2867</v>
      </c>
      <c r="C437" s="24" t="s">
        <v>2866</v>
      </c>
      <c r="D437" s="16" t="s">
        <v>2865</v>
      </c>
      <c r="E437" s="20" t="s">
        <v>534</v>
      </c>
      <c r="F437" s="58" t="s">
        <v>706</v>
      </c>
      <c r="G437" s="20" t="s">
        <v>338</v>
      </c>
      <c r="H437" s="34">
        <v>38783</v>
      </c>
      <c r="I437" s="34">
        <v>42384</v>
      </c>
      <c r="J437" s="57"/>
      <c r="K437" s="21">
        <v>14000001</v>
      </c>
      <c r="L437" s="20" t="s">
        <v>2864</v>
      </c>
      <c r="M437" s="21">
        <v>0</v>
      </c>
      <c r="N437" s="21">
        <v>0</v>
      </c>
      <c r="O437" s="21">
        <v>-675225.25</v>
      </c>
      <c r="P437" s="21">
        <v>0</v>
      </c>
      <c r="Q437" s="56" t="s">
        <v>26</v>
      </c>
      <c r="R437" s="21">
        <v>-2025772.14</v>
      </c>
      <c r="S437" s="21">
        <v>0</v>
      </c>
      <c r="T437" s="21">
        <v>0</v>
      </c>
      <c r="U437" s="21">
        <v>0</v>
      </c>
      <c r="V437" s="21">
        <v>0</v>
      </c>
      <c r="W437" s="21">
        <v>122071.1759</v>
      </c>
      <c r="X437" s="20" t="s">
        <v>26</v>
      </c>
      <c r="Y437" s="20" t="s">
        <v>2766</v>
      </c>
      <c r="Z437" s="55" t="s">
        <v>531</v>
      </c>
      <c r="AA437" s="20" t="s">
        <v>26</v>
      </c>
    </row>
    <row r="438" spans="2:27" ht="25.5" x14ac:dyDescent="0.2">
      <c r="B438" s="14" t="s">
        <v>2863</v>
      </c>
      <c r="C438" s="24" t="s">
        <v>2862</v>
      </c>
      <c r="D438" s="16" t="s">
        <v>2861</v>
      </c>
      <c r="E438" s="20" t="s">
        <v>534</v>
      </c>
      <c r="F438" s="58" t="s">
        <v>706</v>
      </c>
      <c r="G438" s="20" t="s">
        <v>338</v>
      </c>
      <c r="H438" s="34">
        <v>38783</v>
      </c>
      <c r="I438" s="34">
        <v>43090</v>
      </c>
      <c r="J438" s="57"/>
      <c r="K438" s="21">
        <v>15000000</v>
      </c>
      <c r="L438" s="20" t="s">
        <v>2860</v>
      </c>
      <c r="M438" s="21">
        <v>0</v>
      </c>
      <c r="N438" s="21">
        <v>0</v>
      </c>
      <c r="O438" s="21">
        <v>-724545.34</v>
      </c>
      <c r="P438" s="21">
        <v>0</v>
      </c>
      <c r="Q438" s="56" t="s">
        <v>26</v>
      </c>
      <c r="R438" s="21">
        <v>-3262290</v>
      </c>
      <c r="S438" s="21">
        <v>0</v>
      </c>
      <c r="T438" s="21">
        <v>0</v>
      </c>
      <c r="U438" s="21">
        <v>0</v>
      </c>
      <c r="V438" s="21">
        <v>0</v>
      </c>
      <c r="W438" s="21">
        <v>167291.06779999999</v>
      </c>
      <c r="X438" s="20" t="s">
        <v>26</v>
      </c>
      <c r="Y438" s="20" t="s">
        <v>2576</v>
      </c>
      <c r="Z438" s="55" t="s">
        <v>531</v>
      </c>
      <c r="AA438" s="20" t="s">
        <v>26</v>
      </c>
    </row>
    <row r="439" spans="2:27" ht="25.5" x14ac:dyDescent="0.2">
      <c r="B439" s="14" t="s">
        <v>2859</v>
      </c>
      <c r="C439" s="24" t="s">
        <v>2858</v>
      </c>
      <c r="D439" s="16" t="s">
        <v>2857</v>
      </c>
      <c r="E439" s="20" t="s">
        <v>534</v>
      </c>
      <c r="F439" s="58" t="s">
        <v>706</v>
      </c>
      <c r="G439" s="20" t="s">
        <v>338</v>
      </c>
      <c r="H439" s="34">
        <v>38783</v>
      </c>
      <c r="I439" s="34">
        <v>42323</v>
      </c>
      <c r="J439" s="57"/>
      <c r="K439" s="21">
        <v>10500000</v>
      </c>
      <c r="L439" s="20" t="s">
        <v>2856</v>
      </c>
      <c r="M439" s="21">
        <v>0</v>
      </c>
      <c r="N439" s="21">
        <v>0</v>
      </c>
      <c r="O439" s="21">
        <v>-507581.58</v>
      </c>
      <c r="P439" s="21">
        <v>0</v>
      </c>
      <c r="Q439" s="56" t="s">
        <v>26</v>
      </c>
      <c r="R439" s="21">
        <v>-1442175</v>
      </c>
      <c r="S439" s="21">
        <v>0</v>
      </c>
      <c r="T439" s="21">
        <v>0</v>
      </c>
      <c r="U439" s="21">
        <v>0</v>
      </c>
      <c r="V439" s="21">
        <v>0</v>
      </c>
      <c r="W439" s="21">
        <v>89002.174050000001</v>
      </c>
      <c r="X439" s="20" t="s">
        <v>26</v>
      </c>
      <c r="Y439" s="20" t="s">
        <v>2855</v>
      </c>
      <c r="Z439" s="55" t="s">
        <v>531</v>
      </c>
      <c r="AA439" s="20" t="s">
        <v>26</v>
      </c>
    </row>
    <row r="440" spans="2:27" ht="25.5" x14ac:dyDescent="0.2">
      <c r="B440" s="14" t="s">
        <v>2854</v>
      </c>
      <c r="C440" s="24" t="s">
        <v>2853</v>
      </c>
      <c r="D440" s="16" t="s">
        <v>2852</v>
      </c>
      <c r="E440" s="20" t="s">
        <v>534</v>
      </c>
      <c r="F440" s="58" t="s">
        <v>706</v>
      </c>
      <c r="G440" s="20" t="s">
        <v>575</v>
      </c>
      <c r="H440" s="34">
        <v>38783</v>
      </c>
      <c r="I440" s="34">
        <v>42887</v>
      </c>
      <c r="J440" s="57"/>
      <c r="K440" s="21">
        <v>3250000</v>
      </c>
      <c r="L440" s="20" t="s">
        <v>2851</v>
      </c>
      <c r="M440" s="21">
        <v>0</v>
      </c>
      <c r="N440" s="21">
        <v>0</v>
      </c>
      <c r="O440" s="21">
        <v>-157228.72</v>
      </c>
      <c r="P440" s="21">
        <v>0</v>
      </c>
      <c r="Q440" s="56" t="s">
        <v>26</v>
      </c>
      <c r="R440" s="21">
        <v>-647055.5</v>
      </c>
      <c r="S440" s="21">
        <v>0</v>
      </c>
      <c r="T440" s="21">
        <v>0</v>
      </c>
      <c r="U440" s="21">
        <v>0</v>
      </c>
      <c r="V440" s="21">
        <v>0</v>
      </c>
      <c r="W440" s="21">
        <v>34160.491979999999</v>
      </c>
      <c r="X440" s="20" t="s">
        <v>26</v>
      </c>
      <c r="Y440" s="20" t="s">
        <v>2625</v>
      </c>
      <c r="Z440" s="55" t="s">
        <v>531</v>
      </c>
      <c r="AA440" s="20" t="s">
        <v>26</v>
      </c>
    </row>
    <row r="441" spans="2:27" ht="25.5" x14ac:dyDescent="0.2">
      <c r="B441" s="14" t="s">
        <v>2850</v>
      </c>
      <c r="C441" s="24" t="s">
        <v>2257</v>
      </c>
      <c r="D441" s="16" t="s">
        <v>2849</v>
      </c>
      <c r="E441" s="20" t="s">
        <v>534</v>
      </c>
      <c r="F441" s="58" t="s">
        <v>706</v>
      </c>
      <c r="G441" s="20" t="s">
        <v>370</v>
      </c>
      <c r="H441" s="34">
        <v>38783</v>
      </c>
      <c r="I441" s="34">
        <v>42431</v>
      </c>
      <c r="J441" s="57"/>
      <c r="K441" s="21">
        <v>10000000</v>
      </c>
      <c r="L441" s="20" t="s">
        <v>2256</v>
      </c>
      <c r="M441" s="21">
        <v>0</v>
      </c>
      <c r="N441" s="21">
        <v>0</v>
      </c>
      <c r="O441" s="21">
        <v>-482463.01</v>
      </c>
      <c r="P441" s="21">
        <v>0</v>
      </c>
      <c r="Q441" s="56" t="s">
        <v>26</v>
      </c>
      <c r="R441" s="21">
        <v>-1503030</v>
      </c>
      <c r="S441" s="21">
        <v>0</v>
      </c>
      <c r="T441" s="21">
        <v>0</v>
      </c>
      <c r="U441" s="21">
        <v>0</v>
      </c>
      <c r="V441" s="21">
        <v>0</v>
      </c>
      <c r="W441" s="21">
        <v>89020.545570000002</v>
      </c>
      <c r="X441" s="20" t="s">
        <v>26</v>
      </c>
      <c r="Y441" s="20" t="s">
        <v>2389</v>
      </c>
      <c r="Z441" s="55" t="s">
        <v>531</v>
      </c>
      <c r="AA441" s="20" t="s">
        <v>26</v>
      </c>
    </row>
    <row r="442" spans="2:27" ht="25.5" x14ac:dyDescent="0.2">
      <c r="B442" s="14" t="s">
        <v>2848</v>
      </c>
      <c r="C442" s="24" t="s">
        <v>2846</v>
      </c>
      <c r="D442" s="16" t="s">
        <v>2845</v>
      </c>
      <c r="E442" s="20" t="s">
        <v>534</v>
      </c>
      <c r="F442" s="58" t="s">
        <v>706</v>
      </c>
      <c r="G442" s="20" t="s">
        <v>1407</v>
      </c>
      <c r="H442" s="34">
        <v>38783</v>
      </c>
      <c r="I442" s="34">
        <v>42384</v>
      </c>
      <c r="J442" s="57"/>
      <c r="K442" s="21">
        <v>10000000</v>
      </c>
      <c r="L442" s="20" t="s">
        <v>2844</v>
      </c>
      <c r="M442" s="21">
        <v>0</v>
      </c>
      <c r="N442" s="21">
        <v>0</v>
      </c>
      <c r="O442" s="21">
        <v>-483603.71</v>
      </c>
      <c r="P442" s="21">
        <v>0</v>
      </c>
      <c r="Q442" s="56" t="s">
        <v>26</v>
      </c>
      <c r="R442" s="21">
        <v>-1450900</v>
      </c>
      <c r="S442" s="21">
        <v>0</v>
      </c>
      <c r="T442" s="21">
        <v>0</v>
      </c>
      <c r="U442" s="21">
        <v>0</v>
      </c>
      <c r="V442" s="21">
        <v>0</v>
      </c>
      <c r="W442" s="21">
        <v>87193.690860000002</v>
      </c>
      <c r="X442" s="20" t="s">
        <v>26</v>
      </c>
      <c r="Y442" s="20" t="s">
        <v>2766</v>
      </c>
      <c r="Z442" s="55" t="s">
        <v>531</v>
      </c>
      <c r="AA442" s="20" t="s">
        <v>26</v>
      </c>
    </row>
    <row r="443" spans="2:27" ht="25.5" x14ac:dyDescent="0.2">
      <c r="B443" s="14" t="s">
        <v>2847</v>
      </c>
      <c r="C443" s="24" t="s">
        <v>2846</v>
      </c>
      <c r="D443" s="16" t="s">
        <v>2845</v>
      </c>
      <c r="E443" s="20" t="s">
        <v>534</v>
      </c>
      <c r="F443" s="58" t="s">
        <v>706</v>
      </c>
      <c r="G443" s="20" t="s">
        <v>1407</v>
      </c>
      <c r="H443" s="34">
        <v>38783</v>
      </c>
      <c r="I443" s="34">
        <v>42384</v>
      </c>
      <c r="J443" s="57"/>
      <c r="K443" s="21">
        <v>15000000</v>
      </c>
      <c r="L443" s="20" t="s">
        <v>2844</v>
      </c>
      <c r="M443" s="21">
        <v>0</v>
      </c>
      <c r="N443" s="21">
        <v>0</v>
      </c>
      <c r="O443" s="21">
        <v>-725405.56</v>
      </c>
      <c r="P443" s="21">
        <v>0</v>
      </c>
      <c r="Q443" s="56" t="s">
        <v>26</v>
      </c>
      <c r="R443" s="21">
        <v>-2176350</v>
      </c>
      <c r="S443" s="21">
        <v>0</v>
      </c>
      <c r="T443" s="21">
        <v>0</v>
      </c>
      <c r="U443" s="21">
        <v>0</v>
      </c>
      <c r="V443" s="21">
        <v>0</v>
      </c>
      <c r="W443" s="21">
        <v>130790.53630000001</v>
      </c>
      <c r="X443" s="20" t="s">
        <v>26</v>
      </c>
      <c r="Y443" s="20" t="s">
        <v>2766</v>
      </c>
      <c r="Z443" s="55" t="s">
        <v>531</v>
      </c>
      <c r="AA443" s="20" t="s">
        <v>26</v>
      </c>
    </row>
    <row r="444" spans="2:27" ht="25.5" x14ac:dyDescent="0.2">
      <c r="B444" s="14" t="s">
        <v>2843</v>
      </c>
      <c r="C444" s="24" t="s">
        <v>2839</v>
      </c>
      <c r="D444" s="16" t="s">
        <v>2842</v>
      </c>
      <c r="E444" s="20" t="s">
        <v>534</v>
      </c>
      <c r="F444" s="58" t="s">
        <v>706</v>
      </c>
      <c r="G444" s="20" t="s">
        <v>356</v>
      </c>
      <c r="H444" s="34">
        <v>38875</v>
      </c>
      <c r="I444" s="34">
        <v>42078</v>
      </c>
      <c r="J444" s="57"/>
      <c r="K444" s="21">
        <v>7000000</v>
      </c>
      <c r="L444" s="20" t="s">
        <v>2837</v>
      </c>
      <c r="M444" s="21">
        <v>0</v>
      </c>
      <c r="N444" s="21">
        <v>0</v>
      </c>
      <c r="O444" s="21">
        <v>-357483.73</v>
      </c>
      <c r="P444" s="21">
        <v>0</v>
      </c>
      <c r="Q444" s="56" t="s">
        <v>26</v>
      </c>
      <c r="R444" s="21">
        <v>-794248</v>
      </c>
      <c r="S444" s="21">
        <v>0</v>
      </c>
      <c r="T444" s="21">
        <v>0</v>
      </c>
      <c r="U444" s="21">
        <v>0</v>
      </c>
      <c r="V444" s="21">
        <v>0</v>
      </c>
      <c r="W444" s="21">
        <v>51945.703999999998</v>
      </c>
      <c r="X444" s="20" t="s">
        <v>26</v>
      </c>
      <c r="Y444" s="20" t="s">
        <v>2841</v>
      </c>
      <c r="Z444" s="55" t="s">
        <v>531</v>
      </c>
      <c r="AA444" s="20" t="s">
        <v>26</v>
      </c>
    </row>
    <row r="445" spans="2:27" ht="25.5" x14ac:dyDescent="0.2">
      <c r="B445" s="14" t="s">
        <v>2840</v>
      </c>
      <c r="C445" s="24" t="s">
        <v>2839</v>
      </c>
      <c r="D445" s="16" t="s">
        <v>2838</v>
      </c>
      <c r="E445" s="20" t="s">
        <v>534</v>
      </c>
      <c r="F445" s="58" t="s">
        <v>706</v>
      </c>
      <c r="G445" s="20" t="s">
        <v>356</v>
      </c>
      <c r="H445" s="34">
        <v>38875</v>
      </c>
      <c r="I445" s="34">
        <v>42085</v>
      </c>
      <c r="J445" s="57"/>
      <c r="K445" s="21">
        <v>9499999.8300000001</v>
      </c>
      <c r="L445" s="20" t="s">
        <v>2837</v>
      </c>
      <c r="M445" s="21">
        <v>0</v>
      </c>
      <c r="N445" s="21">
        <v>0</v>
      </c>
      <c r="O445" s="21">
        <v>-484587.58</v>
      </c>
      <c r="P445" s="21">
        <v>0</v>
      </c>
      <c r="Q445" s="56" t="s">
        <v>26</v>
      </c>
      <c r="R445" s="21">
        <v>-1087170.48</v>
      </c>
      <c r="S445" s="21">
        <v>0</v>
      </c>
      <c r="T445" s="21">
        <v>0</v>
      </c>
      <c r="U445" s="21">
        <v>0</v>
      </c>
      <c r="V445" s="21">
        <v>0</v>
      </c>
      <c r="W445" s="21">
        <v>70803.967940000002</v>
      </c>
      <c r="X445" s="20" t="s">
        <v>26</v>
      </c>
      <c r="Y445" s="20" t="s">
        <v>2826</v>
      </c>
      <c r="Z445" s="55" t="s">
        <v>531</v>
      </c>
      <c r="AA445" s="20" t="s">
        <v>26</v>
      </c>
    </row>
    <row r="446" spans="2:27" ht="25.5" x14ac:dyDescent="0.2">
      <c r="B446" s="14" t="s">
        <v>2836</v>
      </c>
      <c r="C446" s="24" t="s">
        <v>2835</v>
      </c>
      <c r="D446" s="16" t="s">
        <v>544</v>
      </c>
      <c r="E446" s="20" t="s">
        <v>543</v>
      </c>
      <c r="F446" s="58" t="s">
        <v>706</v>
      </c>
      <c r="G446" s="20" t="s">
        <v>575</v>
      </c>
      <c r="H446" s="34">
        <v>38877</v>
      </c>
      <c r="I446" s="34">
        <v>42537</v>
      </c>
      <c r="J446" s="57"/>
      <c r="K446" s="21">
        <v>50000000</v>
      </c>
      <c r="L446" s="20" t="s">
        <v>2834</v>
      </c>
      <c r="M446" s="21">
        <v>0</v>
      </c>
      <c r="N446" s="21">
        <v>0</v>
      </c>
      <c r="O446" s="21">
        <v>-2540424.2999999998</v>
      </c>
      <c r="P446" s="21">
        <v>0</v>
      </c>
      <c r="Q446" s="56" t="s">
        <v>26</v>
      </c>
      <c r="R446" s="21">
        <v>-8532050</v>
      </c>
      <c r="S446" s="21">
        <v>0</v>
      </c>
      <c r="T446" s="21">
        <v>0</v>
      </c>
      <c r="U446" s="21">
        <v>0</v>
      </c>
      <c r="V446" s="21">
        <v>0</v>
      </c>
      <c r="W446" s="21">
        <v>465045.2917</v>
      </c>
      <c r="X446" s="20" t="s">
        <v>26</v>
      </c>
      <c r="Y446" s="20" t="s">
        <v>2373</v>
      </c>
      <c r="Z446" s="55" t="s">
        <v>531</v>
      </c>
      <c r="AA446" s="20" t="s">
        <v>26</v>
      </c>
    </row>
    <row r="447" spans="2:27" ht="25.5" x14ac:dyDescent="0.2">
      <c r="B447" s="14" t="s">
        <v>2833</v>
      </c>
      <c r="C447" s="24" t="s">
        <v>2829</v>
      </c>
      <c r="D447" s="16" t="s">
        <v>2832</v>
      </c>
      <c r="E447" s="20" t="s">
        <v>534</v>
      </c>
      <c r="F447" s="58" t="s">
        <v>706</v>
      </c>
      <c r="G447" s="20" t="s">
        <v>1407</v>
      </c>
      <c r="H447" s="34">
        <v>38987</v>
      </c>
      <c r="I447" s="34">
        <v>42139</v>
      </c>
      <c r="J447" s="57"/>
      <c r="K447" s="21">
        <v>6500000</v>
      </c>
      <c r="L447" s="20" t="s">
        <v>2827</v>
      </c>
      <c r="M447" s="21">
        <v>0</v>
      </c>
      <c r="N447" s="21">
        <v>0</v>
      </c>
      <c r="O447" s="21">
        <v>-302419.67</v>
      </c>
      <c r="P447" s="21">
        <v>0</v>
      </c>
      <c r="Q447" s="56" t="s">
        <v>26</v>
      </c>
      <c r="R447" s="21">
        <v>-718263</v>
      </c>
      <c r="S447" s="21">
        <v>0</v>
      </c>
      <c r="T447" s="21">
        <v>0</v>
      </c>
      <c r="U447" s="21">
        <v>0</v>
      </c>
      <c r="V447" s="21">
        <v>0</v>
      </c>
      <c r="W447" s="21">
        <v>50031.66805</v>
      </c>
      <c r="X447" s="20" t="s">
        <v>26</v>
      </c>
      <c r="Y447" s="20" t="s">
        <v>2831</v>
      </c>
      <c r="Z447" s="55" t="s">
        <v>531</v>
      </c>
      <c r="AA447" s="20" t="s">
        <v>26</v>
      </c>
    </row>
    <row r="448" spans="2:27" ht="25.5" x14ac:dyDescent="0.2">
      <c r="B448" s="14" t="s">
        <v>2830</v>
      </c>
      <c r="C448" s="24" t="s">
        <v>2829</v>
      </c>
      <c r="D448" s="16" t="s">
        <v>2828</v>
      </c>
      <c r="E448" s="20" t="s">
        <v>534</v>
      </c>
      <c r="F448" s="58" t="s">
        <v>706</v>
      </c>
      <c r="G448" s="20" t="s">
        <v>1407</v>
      </c>
      <c r="H448" s="34">
        <v>38987</v>
      </c>
      <c r="I448" s="34">
        <v>42156</v>
      </c>
      <c r="J448" s="57"/>
      <c r="K448" s="21">
        <v>12000000</v>
      </c>
      <c r="L448" s="20" t="s">
        <v>2827</v>
      </c>
      <c r="M448" s="21">
        <v>0</v>
      </c>
      <c r="N448" s="21">
        <v>0</v>
      </c>
      <c r="O448" s="21">
        <v>-556596.84</v>
      </c>
      <c r="P448" s="21">
        <v>0</v>
      </c>
      <c r="Q448" s="56" t="s">
        <v>26</v>
      </c>
      <c r="R448" s="21">
        <v>-1349304</v>
      </c>
      <c r="S448" s="21">
        <v>0</v>
      </c>
      <c r="T448" s="21">
        <v>0</v>
      </c>
      <c r="U448" s="21">
        <v>0</v>
      </c>
      <c r="V448" s="21">
        <v>0</v>
      </c>
      <c r="W448" s="21">
        <v>93269.384479999993</v>
      </c>
      <c r="X448" s="20" t="s">
        <v>26</v>
      </c>
      <c r="Y448" s="20" t="s">
        <v>2826</v>
      </c>
      <c r="Z448" s="55" t="s">
        <v>531</v>
      </c>
      <c r="AA448" s="20" t="s">
        <v>26</v>
      </c>
    </row>
    <row r="449" spans="2:27" ht="25.5" x14ac:dyDescent="0.2">
      <c r="B449" s="14" t="s">
        <v>2825</v>
      </c>
      <c r="C449" s="24" t="s">
        <v>2813</v>
      </c>
      <c r="D449" s="16" t="s">
        <v>2824</v>
      </c>
      <c r="E449" s="20" t="s">
        <v>534</v>
      </c>
      <c r="F449" s="58" t="s">
        <v>706</v>
      </c>
      <c r="G449" s="20" t="s">
        <v>575</v>
      </c>
      <c r="H449" s="28">
        <v>38987</v>
      </c>
      <c r="I449" s="28">
        <v>42200</v>
      </c>
      <c r="J449" s="57"/>
      <c r="K449" s="21">
        <v>5000000</v>
      </c>
      <c r="L449" s="20" t="s">
        <v>2811</v>
      </c>
      <c r="M449" s="21">
        <v>0</v>
      </c>
      <c r="N449" s="21">
        <v>0</v>
      </c>
      <c r="O449" s="21">
        <v>-232401.85</v>
      </c>
      <c r="P449" s="21">
        <v>0</v>
      </c>
      <c r="Q449" s="56" t="s">
        <v>26</v>
      </c>
      <c r="R449" s="21">
        <v>-589805</v>
      </c>
      <c r="S449" s="21">
        <v>0</v>
      </c>
      <c r="T449" s="21">
        <v>0</v>
      </c>
      <c r="U449" s="21">
        <v>0</v>
      </c>
      <c r="V449" s="21">
        <v>0</v>
      </c>
      <c r="W449" s="21">
        <v>39819.799579999999</v>
      </c>
      <c r="X449" s="20" t="s">
        <v>26</v>
      </c>
      <c r="Y449" s="20" t="s">
        <v>2823</v>
      </c>
      <c r="Z449" s="55" t="s">
        <v>531</v>
      </c>
      <c r="AA449" s="20" t="s">
        <v>26</v>
      </c>
    </row>
    <row r="450" spans="2:27" ht="25.5" x14ac:dyDescent="0.2">
      <c r="B450" s="14" t="s">
        <v>2822</v>
      </c>
      <c r="C450" s="24" t="s">
        <v>2813</v>
      </c>
      <c r="D450" s="16" t="s">
        <v>2821</v>
      </c>
      <c r="E450" s="20" t="s">
        <v>534</v>
      </c>
      <c r="F450" s="58" t="s">
        <v>706</v>
      </c>
      <c r="G450" s="20" t="s">
        <v>575</v>
      </c>
      <c r="H450" s="28">
        <v>38987</v>
      </c>
      <c r="I450" s="28">
        <v>42212</v>
      </c>
      <c r="J450" s="57"/>
      <c r="K450" s="21">
        <v>5000001</v>
      </c>
      <c r="L450" s="20" t="s">
        <v>2811</v>
      </c>
      <c r="M450" s="21">
        <v>0</v>
      </c>
      <c r="N450" s="21">
        <v>0</v>
      </c>
      <c r="O450" s="21">
        <v>-232318.99</v>
      </c>
      <c r="P450" s="21">
        <v>0</v>
      </c>
      <c r="Q450" s="56" t="s">
        <v>26</v>
      </c>
      <c r="R450" s="21">
        <v>-596985.12</v>
      </c>
      <c r="S450" s="21">
        <v>0</v>
      </c>
      <c r="T450" s="21">
        <v>0</v>
      </c>
      <c r="U450" s="21">
        <v>0</v>
      </c>
      <c r="V450" s="21">
        <v>0</v>
      </c>
      <c r="W450" s="21">
        <v>40076.988729999997</v>
      </c>
      <c r="X450" s="20" t="s">
        <v>26</v>
      </c>
      <c r="Y450" s="20" t="s">
        <v>2820</v>
      </c>
      <c r="Z450" s="55" t="s">
        <v>531</v>
      </c>
      <c r="AA450" s="20" t="s">
        <v>26</v>
      </c>
    </row>
    <row r="451" spans="2:27" ht="25.5" x14ac:dyDescent="0.2">
      <c r="B451" s="14" t="s">
        <v>2819</v>
      </c>
      <c r="C451" s="24" t="s">
        <v>2813</v>
      </c>
      <c r="D451" s="16" t="s">
        <v>592</v>
      </c>
      <c r="E451" s="20" t="s">
        <v>534</v>
      </c>
      <c r="F451" s="58" t="s">
        <v>706</v>
      </c>
      <c r="G451" s="20" t="s">
        <v>575</v>
      </c>
      <c r="H451" s="28">
        <v>38987</v>
      </c>
      <c r="I451" s="28">
        <v>42216</v>
      </c>
      <c r="J451" s="57"/>
      <c r="K451" s="21">
        <v>20000000</v>
      </c>
      <c r="L451" s="20" t="s">
        <v>2811</v>
      </c>
      <c r="M451" s="21">
        <v>0</v>
      </c>
      <c r="N451" s="21">
        <v>0</v>
      </c>
      <c r="O451" s="21">
        <v>-932933.57</v>
      </c>
      <c r="P451" s="21">
        <v>0</v>
      </c>
      <c r="Q451" s="56" t="s">
        <v>26</v>
      </c>
      <c r="R451" s="21">
        <v>-2397540</v>
      </c>
      <c r="S451" s="21">
        <v>0</v>
      </c>
      <c r="T451" s="21">
        <v>0</v>
      </c>
      <c r="U451" s="21">
        <v>0</v>
      </c>
      <c r="V451" s="21">
        <v>0</v>
      </c>
      <c r="W451" s="21">
        <v>160649.36720000001</v>
      </c>
      <c r="X451" s="20" t="s">
        <v>26</v>
      </c>
      <c r="Y451" s="20" t="s">
        <v>2818</v>
      </c>
      <c r="Z451" s="55" t="s">
        <v>531</v>
      </c>
      <c r="AA451" s="20" t="s">
        <v>26</v>
      </c>
    </row>
    <row r="452" spans="2:27" ht="25.5" x14ac:dyDescent="0.2">
      <c r="B452" s="14" t="s">
        <v>2817</v>
      </c>
      <c r="C452" s="24" t="s">
        <v>2813</v>
      </c>
      <c r="D452" s="16" t="s">
        <v>2816</v>
      </c>
      <c r="E452" s="20" t="s">
        <v>534</v>
      </c>
      <c r="F452" s="58" t="s">
        <v>706</v>
      </c>
      <c r="G452" s="20" t="s">
        <v>575</v>
      </c>
      <c r="H452" s="28">
        <v>38987</v>
      </c>
      <c r="I452" s="28">
        <v>42217</v>
      </c>
      <c r="J452" s="57"/>
      <c r="K452" s="21">
        <v>7100000</v>
      </c>
      <c r="L452" s="20" t="s">
        <v>2811</v>
      </c>
      <c r="M452" s="21">
        <v>0</v>
      </c>
      <c r="N452" s="21">
        <v>0</v>
      </c>
      <c r="O452" s="21">
        <v>-330253</v>
      </c>
      <c r="P452" s="21">
        <v>0</v>
      </c>
      <c r="Q452" s="56" t="s">
        <v>26</v>
      </c>
      <c r="R452" s="21">
        <v>-850693.6</v>
      </c>
      <c r="S452" s="21">
        <v>0</v>
      </c>
      <c r="T452" s="21">
        <v>0</v>
      </c>
      <c r="U452" s="21">
        <v>0</v>
      </c>
      <c r="V452" s="21">
        <v>0</v>
      </c>
      <c r="W452" s="21">
        <v>57060.7883</v>
      </c>
      <c r="X452" s="20" t="s">
        <v>26</v>
      </c>
      <c r="Y452" s="20" t="s">
        <v>2815</v>
      </c>
      <c r="Z452" s="55" t="s">
        <v>531</v>
      </c>
      <c r="AA452" s="20" t="s">
        <v>26</v>
      </c>
    </row>
    <row r="453" spans="2:27" ht="25.5" x14ac:dyDescent="0.2">
      <c r="B453" s="14" t="s">
        <v>2814</v>
      </c>
      <c r="C453" s="24" t="s">
        <v>2813</v>
      </c>
      <c r="D453" s="16" t="s">
        <v>2812</v>
      </c>
      <c r="E453" s="20" t="s">
        <v>534</v>
      </c>
      <c r="F453" s="58" t="s">
        <v>706</v>
      </c>
      <c r="G453" s="20" t="s">
        <v>575</v>
      </c>
      <c r="H453" s="28">
        <v>38987</v>
      </c>
      <c r="I453" s="28">
        <v>42277</v>
      </c>
      <c r="J453" s="57"/>
      <c r="K453" s="21">
        <v>2500000</v>
      </c>
      <c r="L453" s="20" t="s">
        <v>2811</v>
      </c>
      <c r="M453" s="21">
        <v>0</v>
      </c>
      <c r="N453" s="21">
        <v>0</v>
      </c>
      <c r="O453" s="21">
        <v>-116248.55</v>
      </c>
      <c r="P453" s="21">
        <v>0</v>
      </c>
      <c r="Q453" s="56" t="s">
        <v>26</v>
      </c>
      <c r="R453" s="21">
        <v>-317935</v>
      </c>
      <c r="S453" s="21">
        <v>0</v>
      </c>
      <c r="T453" s="21">
        <v>0</v>
      </c>
      <c r="U453" s="21">
        <v>0</v>
      </c>
      <c r="V453" s="21">
        <v>0</v>
      </c>
      <c r="W453" s="21">
        <v>20721.159189999998</v>
      </c>
      <c r="X453" s="20" t="s">
        <v>26</v>
      </c>
      <c r="Y453" s="20" t="s">
        <v>2810</v>
      </c>
      <c r="Z453" s="55" t="s">
        <v>531</v>
      </c>
      <c r="AA453" s="20" t="s">
        <v>26</v>
      </c>
    </row>
    <row r="454" spans="2:27" ht="25.5" x14ac:dyDescent="0.2">
      <c r="B454" s="14" t="s">
        <v>2809</v>
      </c>
      <c r="C454" s="24" t="s">
        <v>2797</v>
      </c>
      <c r="D454" s="16" t="s">
        <v>2808</v>
      </c>
      <c r="E454" s="20" t="s">
        <v>534</v>
      </c>
      <c r="F454" s="58" t="s">
        <v>706</v>
      </c>
      <c r="G454" s="20" t="s">
        <v>370</v>
      </c>
      <c r="H454" s="28">
        <v>38987</v>
      </c>
      <c r="I454" s="28">
        <v>42292</v>
      </c>
      <c r="J454" s="57"/>
      <c r="K454" s="21">
        <v>7325000.3700000001</v>
      </c>
      <c r="L454" s="20" t="s">
        <v>2795</v>
      </c>
      <c r="M454" s="21">
        <v>0</v>
      </c>
      <c r="N454" s="21">
        <v>0</v>
      </c>
      <c r="O454" s="21">
        <v>-340595.87</v>
      </c>
      <c r="P454" s="21">
        <v>0</v>
      </c>
      <c r="Q454" s="56" t="s">
        <v>26</v>
      </c>
      <c r="R454" s="21">
        <v>-943987.45</v>
      </c>
      <c r="S454" s="21">
        <v>0</v>
      </c>
      <c r="T454" s="21">
        <v>0</v>
      </c>
      <c r="U454" s="21">
        <v>0</v>
      </c>
      <c r="V454" s="21">
        <v>0</v>
      </c>
      <c r="W454" s="21">
        <v>61165.30027</v>
      </c>
      <c r="X454" s="20" t="s">
        <v>26</v>
      </c>
      <c r="Y454" s="20" t="s">
        <v>2766</v>
      </c>
      <c r="Z454" s="55" t="s">
        <v>531</v>
      </c>
      <c r="AA454" s="20" t="s">
        <v>26</v>
      </c>
    </row>
    <row r="455" spans="2:27" ht="25.5" x14ac:dyDescent="0.2">
      <c r="B455" s="14" t="s">
        <v>2807</v>
      </c>
      <c r="C455" s="24" t="s">
        <v>2806</v>
      </c>
      <c r="D455" s="16" t="s">
        <v>2805</v>
      </c>
      <c r="E455" s="20" t="s">
        <v>534</v>
      </c>
      <c r="F455" s="58" t="s">
        <v>706</v>
      </c>
      <c r="G455" s="20" t="s">
        <v>370</v>
      </c>
      <c r="H455" s="34">
        <v>38987</v>
      </c>
      <c r="I455" s="34">
        <v>42323</v>
      </c>
      <c r="J455" s="57"/>
      <c r="K455" s="21">
        <v>3500000</v>
      </c>
      <c r="L455" s="20" t="s">
        <v>2804</v>
      </c>
      <c r="M455" s="21">
        <v>0</v>
      </c>
      <c r="N455" s="21">
        <v>0</v>
      </c>
      <c r="O455" s="21">
        <v>-163138.85999999999</v>
      </c>
      <c r="P455" s="21">
        <v>0</v>
      </c>
      <c r="Q455" s="56" t="s">
        <v>26</v>
      </c>
      <c r="R455" s="21">
        <v>-463452.5</v>
      </c>
      <c r="S455" s="21">
        <v>0</v>
      </c>
      <c r="T455" s="21">
        <v>0</v>
      </c>
      <c r="U455" s="21">
        <v>0</v>
      </c>
      <c r="V455" s="21">
        <v>0</v>
      </c>
      <c r="W455" s="21">
        <v>29667.391350000002</v>
      </c>
      <c r="X455" s="20" t="s">
        <v>26</v>
      </c>
      <c r="Y455" s="20" t="s">
        <v>2752</v>
      </c>
      <c r="Z455" s="55" t="s">
        <v>531</v>
      </c>
      <c r="AA455" s="20" t="s">
        <v>26</v>
      </c>
    </row>
    <row r="456" spans="2:27" ht="25.5" x14ac:dyDescent="0.2">
      <c r="B456" s="14" t="s">
        <v>2803</v>
      </c>
      <c r="C456" s="24" t="s">
        <v>2802</v>
      </c>
      <c r="D456" s="16" t="s">
        <v>2801</v>
      </c>
      <c r="E456" s="20" t="s">
        <v>534</v>
      </c>
      <c r="F456" s="58" t="s">
        <v>706</v>
      </c>
      <c r="G456" s="20" t="s">
        <v>421</v>
      </c>
      <c r="H456" s="34">
        <v>38987</v>
      </c>
      <c r="I456" s="34">
        <v>42347</v>
      </c>
      <c r="J456" s="57"/>
      <c r="K456" s="21">
        <v>13500000</v>
      </c>
      <c r="L456" s="20" t="s">
        <v>2800</v>
      </c>
      <c r="M456" s="21">
        <v>0</v>
      </c>
      <c r="N456" s="21">
        <v>0</v>
      </c>
      <c r="O456" s="21">
        <v>-627119.85</v>
      </c>
      <c r="P456" s="21">
        <v>0</v>
      </c>
      <c r="Q456" s="56" t="s">
        <v>26</v>
      </c>
      <c r="R456" s="21">
        <v>-1826104.5</v>
      </c>
      <c r="S456" s="21">
        <v>0</v>
      </c>
      <c r="T456" s="21">
        <v>0</v>
      </c>
      <c r="U456" s="21">
        <v>0</v>
      </c>
      <c r="V456" s="21">
        <v>0</v>
      </c>
      <c r="W456" s="21">
        <v>115732.9975</v>
      </c>
      <c r="X456" s="20" t="s">
        <v>26</v>
      </c>
      <c r="Y456" s="20" t="s">
        <v>2799</v>
      </c>
      <c r="Z456" s="55" t="s">
        <v>531</v>
      </c>
      <c r="AA456" s="20" t="s">
        <v>26</v>
      </c>
    </row>
    <row r="457" spans="2:27" ht="25.5" x14ac:dyDescent="0.2">
      <c r="B457" s="14" t="s">
        <v>2798</v>
      </c>
      <c r="C457" s="24" t="s">
        <v>2797</v>
      </c>
      <c r="D457" s="16" t="s">
        <v>2796</v>
      </c>
      <c r="E457" s="20" t="s">
        <v>534</v>
      </c>
      <c r="F457" s="58" t="s">
        <v>706</v>
      </c>
      <c r="G457" s="20" t="s">
        <v>430</v>
      </c>
      <c r="H457" s="34">
        <v>38987</v>
      </c>
      <c r="I457" s="34">
        <v>42361</v>
      </c>
      <c r="J457" s="57"/>
      <c r="K457" s="21">
        <v>7554999.5099999998</v>
      </c>
      <c r="L457" s="20" t="s">
        <v>2795</v>
      </c>
      <c r="M457" s="21">
        <v>0</v>
      </c>
      <c r="N457" s="21">
        <v>0</v>
      </c>
      <c r="O457" s="21">
        <v>-350495.63</v>
      </c>
      <c r="P457" s="21">
        <v>0</v>
      </c>
      <c r="Q457" s="56" t="s">
        <v>26</v>
      </c>
      <c r="R457" s="21">
        <v>-1035163.37</v>
      </c>
      <c r="S457" s="21">
        <v>0</v>
      </c>
      <c r="T457" s="21">
        <v>0</v>
      </c>
      <c r="U457" s="21">
        <v>0</v>
      </c>
      <c r="V457" s="21">
        <v>0</v>
      </c>
      <c r="W457" s="21">
        <v>65188.769690000001</v>
      </c>
      <c r="X457" s="20" t="s">
        <v>26</v>
      </c>
      <c r="Y457" s="20" t="s">
        <v>2389</v>
      </c>
      <c r="Z457" s="55" t="s">
        <v>531</v>
      </c>
      <c r="AA457" s="20" t="s">
        <v>26</v>
      </c>
    </row>
    <row r="458" spans="2:27" ht="25.5" x14ac:dyDescent="0.2">
      <c r="B458" s="14" t="s">
        <v>2794</v>
      </c>
      <c r="C458" s="24" t="s">
        <v>2793</v>
      </c>
      <c r="D458" s="16" t="s">
        <v>2792</v>
      </c>
      <c r="E458" s="20" t="s">
        <v>534</v>
      </c>
      <c r="F458" s="58" t="s">
        <v>706</v>
      </c>
      <c r="G458" s="20" t="s">
        <v>430</v>
      </c>
      <c r="H458" s="34">
        <v>38987</v>
      </c>
      <c r="I458" s="34">
        <v>42384</v>
      </c>
      <c r="J458" s="57"/>
      <c r="K458" s="21">
        <v>6000000.0300000003</v>
      </c>
      <c r="L458" s="20" t="s">
        <v>2791</v>
      </c>
      <c r="M458" s="21">
        <v>0</v>
      </c>
      <c r="N458" s="21">
        <v>0</v>
      </c>
      <c r="O458" s="21">
        <v>-279362.21999999997</v>
      </c>
      <c r="P458" s="21">
        <v>0</v>
      </c>
      <c r="Q458" s="56" t="s">
        <v>26</v>
      </c>
      <c r="R458" s="21">
        <v>-837960</v>
      </c>
      <c r="S458" s="21">
        <v>0</v>
      </c>
      <c r="T458" s="21">
        <v>0</v>
      </c>
      <c r="U458" s="21">
        <v>0</v>
      </c>
      <c r="V458" s="21">
        <v>0</v>
      </c>
      <c r="W458" s="21">
        <v>52316.214780000002</v>
      </c>
      <c r="X458" s="20" t="s">
        <v>26</v>
      </c>
      <c r="Y458" s="20" t="s">
        <v>2790</v>
      </c>
      <c r="Z458" s="55" t="s">
        <v>531</v>
      </c>
      <c r="AA458" s="20" t="s">
        <v>26</v>
      </c>
    </row>
    <row r="459" spans="2:27" ht="25.5" x14ac:dyDescent="0.2">
      <c r="B459" s="14" t="s">
        <v>2789</v>
      </c>
      <c r="C459" s="24" t="s">
        <v>2784</v>
      </c>
      <c r="D459" s="16" t="s">
        <v>2788</v>
      </c>
      <c r="E459" s="20" t="s">
        <v>534</v>
      </c>
      <c r="F459" s="58" t="s">
        <v>706</v>
      </c>
      <c r="G459" s="20" t="s">
        <v>1285</v>
      </c>
      <c r="H459" s="34">
        <v>38987</v>
      </c>
      <c r="I459" s="34">
        <v>42401</v>
      </c>
      <c r="J459" s="57"/>
      <c r="K459" s="21">
        <v>15000000</v>
      </c>
      <c r="L459" s="20" t="s">
        <v>2782</v>
      </c>
      <c r="M459" s="21">
        <v>0</v>
      </c>
      <c r="N459" s="21">
        <v>0</v>
      </c>
      <c r="O459" s="21">
        <v>-699067.61</v>
      </c>
      <c r="P459" s="21">
        <v>0</v>
      </c>
      <c r="Q459" s="56" t="s">
        <v>26</v>
      </c>
      <c r="R459" s="21">
        <v>-2121495</v>
      </c>
      <c r="S459" s="21">
        <v>0</v>
      </c>
      <c r="T459" s="21">
        <v>0</v>
      </c>
      <c r="U459" s="21">
        <v>0</v>
      </c>
      <c r="V459" s="21">
        <v>0</v>
      </c>
      <c r="W459" s="21">
        <v>131788.27979999999</v>
      </c>
      <c r="X459" s="20" t="s">
        <v>26</v>
      </c>
      <c r="Y459" s="20" t="s">
        <v>2764</v>
      </c>
      <c r="Z459" s="55" t="s">
        <v>531</v>
      </c>
      <c r="AA459" s="20" t="s">
        <v>26</v>
      </c>
    </row>
    <row r="460" spans="2:27" ht="25.5" x14ac:dyDescent="0.2">
      <c r="B460" s="14" t="s">
        <v>2787</v>
      </c>
      <c r="C460" s="24" t="s">
        <v>2784</v>
      </c>
      <c r="D460" s="16" t="s">
        <v>2786</v>
      </c>
      <c r="E460" s="20" t="s">
        <v>534</v>
      </c>
      <c r="F460" s="58" t="s">
        <v>706</v>
      </c>
      <c r="G460" s="20" t="s">
        <v>356</v>
      </c>
      <c r="H460" s="34">
        <v>38987</v>
      </c>
      <c r="I460" s="34">
        <v>42431</v>
      </c>
      <c r="J460" s="57"/>
      <c r="K460" s="21">
        <v>13999999.83</v>
      </c>
      <c r="L460" s="20" t="s">
        <v>2782</v>
      </c>
      <c r="M460" s="21">
        <v>0</v>
      </c>
      <c r="N460" s="21">
        <v>0</v>
      </c>
      <c r="O460" s="21">
        <v>-651508.19999999995</v>
      </c>
      <c r="P460" s="21">
        <v>0</v>
      </c>
      <c r="Q460" s="56" t="s">
        <v>26</v>
      </c>
      <c r="R460" s="21">
        <v>-2028949.98</v>
      </c>
      <c r="S460" s="21">
        <v>0</v>
      </c>
      <c r="T460" s="21">
        <v>0</v>
      </c>
      <c r="U460" s="21">
        <v>0</v>
      </c>
      <c r="V460" s="21">
        <v>0</v>
      </c>
      <c r="W460" s="21">
        <v>124628.7623</v>
      </c>
      <c r="X460" s="20" t="s">
        <v>26</v>
      </c>
      <c r="Y460" s="20" t="s">
        <v>2781</v>
      </c>
      <c r="Z460" s="55" t="s">
        <v>531</v>
      </c>
      <c r="AA460" s="20" t="s">
        <v>26</v>
      </c>
    </row>
    <row r="461" spans="2:27" ht="25.5" x14ac:dyDescent="0.2">
      <c r="B461" s="14" t="s">
        <v>2785</v>
      </c>
      <c r="C461" s="24" t="s">
        <v>2784</v>
      </c>
      <c r="D461" s="16" t="s">
        <v>2783</v>
      </c>
      <c r="E461" s="20" t="s">
        <v>534</v>
      </c>
      <c r="F461" s="58" t="s">
        <v>706</v>
      </c>
      <c r="G461" s="20" t="s">
        <v>356</v>
      </c>
      <c r="H461" s="34">
        <v>38987</v>
      </c>
      <c r="I461" s="34">
        <v>42438</v>
      </c>
      <c r="J461" s="57"/>
      <c r="K461" s="21">
        <v>5000000</v>
      </c>
      <c r="L461" s="20" t="s">
        <v>2782</v>
      </c>
      <c r="M461" s="21">
        <v>0</v>
      </c>
      <c r="N461" s="21">
        <v>0</v>
      </c>
      <c r="O461" s="21">
        <v>-232616.62</v>
      </c>
      <c r="P461" s="21">
        <v>0</v>
      </c>
      <c r="Q461" s="56" t="s">
        <v>26</v>
      </c>
      <c r="R461" s="21">
        <v>-728610</v>
      </c>
      <c r="S461" s="21">
        <v>0</v>
      </c>
      <c r="T461" s="21">
        <v>0</v>
      </c>
      <c r="U461" s="21">
        <v>0</v>
      </c>
      <c r="V461" s="21">
        <v>0</v>
      </c>
      <c r="W461" s="21">
        <v>44644.716200000003</v>
      </c>
      <c r="X461" s="20" t="s">
        <v>26</v>
      </c>
      <c r="Y461" s="20" t="s">
        <v>2781</v>
      </c>
      <c r="Z461" s="55" t="s">
        <v>531</v>
      </c>
      <c r="AA461" s="20" t="s">
        <v>26</v>
      </c>
    </row>
    <row r="462" spans="2:27" ht="25.5" x14ac:dyDescent="0.2">
      <c r="B462" s="14" t="s">
        <v>2780</v>
      </c>
      <c r="C462" s="24" t="s">
        <v>2779</v>
      </c>
      <c r="D462" s="16" t="s">
        <v>2778</v>
      </c>
      <c r="E462" s="20" t="s">
        <v>534</v>
      </c>
      <c r="F462" s="58" t="s">
        <v>706</v>
      </c>
      <c r="G462" s="20" t="s">
        <v>365</v>
      </c>
      <c r="H462" s="34">
        <v>38987</v>
      </c>
      <c r="I462" s="34">
        <v>42444</v>
      </c>
      <c r="J462" s="57"/>
      <c r="K462" s="21">
        <v>32999999.829999998</v>
      </c>
      <c r="L462" s="20" t="s">
        <v>2777</v>
      </c>
      <c r="M462" s="21">
        <v>0</v>
      </c>
      <c r="N462" s="21">
        <v>0</v>
      </c>
      <c r="O462" s="21">
        <v>-1535790.5</v>
      </c>
      <c r="P462" s="21"/>
      <c r="Q462" s="56" t="s">
        <v>26</v>
      </c>
      <c r="R462" s="21">
        <v>-4834565.9800000004</v>
      </c>
      <c r="S462" s="21"/>
      <c r="T462" s="21">
        <v>0</v>
      </c>
      <c r="U462" s="21">
        <v>0</v>
      </c>
      <c r="V462" s="21">
        <v>0</v>
      </c>
      <c r="W462" s="21">
        <v>295413.56969999999</v>
      </c>
      <c r="X462" s="20" t="s">
        <v>26</v>
      </c>
      <c r="Y462" s="20" t="s">
        <v>2772</v>
      </c>
      <c r="Z462" s="55" t="s">
        <v>531</v>
      </c>
      <c r="AA462" s="20" t="s">
        <v>26</v>
      </c>
    </row>
    <row r="463" spans="2:27" ht="25.5" x14ac:dyDescent="0.2">
      <c r="B463" s="14" t="s">
        <v>2776</v>
      </c>
      <c r="C463" s="24" t="s">
        <v>2775</v>
      </c>
      <c r="D463" s="16" t="s">
        <v>2774</v>
      </c>
      <c r="E463" s="20" t="s">
        <v>534</v>
      </c>
      <c r="F463" s="58" t="s">
        <v>706</v>
      </c>
      <c r="G463" s="20" t="s">
        <v>346</v>
      </c>
      <c r="H463" s="34">
        <v>38987</v>
      </c>
      <c r="I463" s="34">
        <v>42464</v>
      </c>
      <c r="J463" s="57"/>
      <c r="K463" s="21">
        <v>5000000</v>
      </c>
      <c r="L463" s="20" t="s">
        <v>2773</v>
      </c>
      <c r="M463" s="21">
        <v>0</v>
      </c>
      <c r="N463" s="21">
        <v>0</v>
      </c>
      <c r="O463" s="21">
        <v>-232504.17</v>
      </c>
      <c r="P463" s="21">
        <v>0</v>
      </c>
      <c r="Q463" s="56" t="s">
        <v>26</v>
      </c>
      <c r="R463" s="21">
        <v>-743255</v>
      </c>
      <c r="S463" s="21">
        <v>0</v>
      </c>
      <c r="T463" s="21">
        <v>0</v>
      </c>
      <c r="U463" s="21">
        <v>0</v>
      </c>
      <c r="V463" s="21">
        <v>0</v>
      </c>
      <c r="W463" s="21">
        <v>45140.571920000002</v>
      </c>
      <c r="X463" s="20" t="s">
        <v>26</v>
      </c>
      <c r="Y463" s="20" t="s">
        <v>2772</v>
      </c>
      <c r="Z463" s="55" t="s">
        <v>531</v>
      </c>
      <c r="AA463" s="20" t="s">
        <v>26</v>
      </c>
    </row>
    <row r="464" spans="2:27" ht="25.5" x14ac:dyDescent="0.2">
      <c r="B464" s="14" t="s">
        <v>2771</v>
      </c>
      <c r="C464" s="24" t="s">
        <v>2750</v>
      </c>
      <c r="D464" s="16" t="s">
        <v>2770</v>
      </c>
      <c r="E464" s="20" t="s">
        <v>534</v>
      </c>
      <c r="F464" s="58" t="s">
        <v>706</v>
      </c>
      <c r="G464" s="20" t="s">
        <v>575</v>
      </c>
      <c r="H464" s="34">
        <v>39065</v>
      </c>
      <c r="I464" s="34">
        <v>42170</v>
      </c>
      <c r="J464" s="57"/>
      <c r="K464" s="21">
        <v>3500000</v>
      </c>
      <c r="L464" s="20" t="s">
        <v>2748</v>
      </c>
      <c r="M464" s="21">
        <v>0</v>
      </c>
      <c r="N464" s="21">
        <v>0</v>
      </c>
      <c r="O464" s="21">
        <v>-160821.28</v>
      </c>
      <c r="P464" s="21">
        <v>0</v>
      </c>
      <c r="Q464" s="56" t="s">
        <v>26</v>
      </c>
      <c r="R464" s="21">
        <v>-393655.5</v>
      </c>
      <c r="S464" s="21">
        <v>0</v>
      </c>
      <c r="T464" s="21">
        <v>0</v>
      </c>
      <c r="U464" s="21">
        <v>0</v>
      </c>
      <c r="V464" s="21">
        <v>0</v>
      </c>
      <c r="W464" s="21">
        <v>27418.621810000001</v>
      </c>
      <c r="X464" s="20" t="s">
        <v>26</v>
      </c>
      <c r="Y464" s="20" t="s">
        <v>2769</v>
      </c>
      <c r="Z464" s="55" t="s">
        <v>531</v>
      </c>
      <c r="AA464" s="20" t="s">
        <v>26</v>
      </c>
    </row>
    <row r="465" spans="2:27" ht="25.5" x14ac:dyDescent="0.2">
      <c r="B465" s="14" t="s">
        <v>2768</v>
      </c>
      <c r="C465" s="24" t="s">
        <v>2750</v>
      </c>
      <c r="D465" s="16" t="s">
        <v>2767</v>
      </c>
      <c r="E465" s="20" t="s">
        <v>534</v>
      </c>
      <c r="F465" s="58" t="s">
        <v>706</v>
      </c>
      <c r="G465" s="20" t="s">
        <v>575</v>
      </c>
      <c r="H465" s="34">
        <v>39065</v>
      </c>
      <c r="I465" s="34">
        <v>42384</v>
      </c>
      <c r="J465" s="57"/>
      <c r="K465" s="21">
        <v>387000</v>
      </c>
      <c r="L465" s="20" t="s">
        <v>2748</v>
      </c>
      <c r="M465" s="21">
        <v>0</v>
      </c>
      <c r="N465" s="21">
        <v>0</v>
      </c>
      <c r="O465" s="21">
        <v>-17751.8</v>
      </c>
      <c r="P465" s="21">
        <v>0</v>
      </c>
      <c r="Q465" s="56" t="s">
        <v>26</v>
      </c>
      <c r="R465" s="21">
        <v>-53079.37</v>
      </c>
      <c r="S465" s="21">
        <v>0</v>
      </c>
      <c r="T465" s="21">
        <v>0</v>
      </c>
      <c r="U465" s="21">
        <v>0</v>
      </c>
      <c r="V465" s="21">
        <v>0</v>
      </c>
      <c r="W465" s="21">
        <v>3374.3958360000001</v>
      </c>
      <c r="X465" s="20" t="s">
        <v>26</v>
      </c>
      <c r="Y465" s="20" t="s">
        <v>2766</v>
      </c>
      <c r="Z465" s="55" t="s">
        <v>531</v>
      </c>
      <c r="AA465" s="20" t="s">
        <v>26</v>
      </c>
    </row>
    <row r="466" spans="2:27" ht="25.5" x14ac:dyDescent="0.2">
      <c r="B466" s="14" t="s">
        <v>2765</v>
      </c>
      <c r="C466" s="24" t="s">
        <v>2750</v>
      </c>
      <c r="D466" s="16" t="s">
        <v>596</v>
      </c>
      <c r="E466" s="20" t="s">
        <v>534</v>
      </c>
      <c r="F466" s="58" t="s">
        <v>706</v>
      </c>
      <c r="G466" s="20" t="s">
        <v>575</v>
      </c>
      <c r="H466" s="34">
        <v>39065</v>
      </c>
      <c r="I466" s="34">
        <v>42416</v>
      </c>
      <c r="J466" s="57"/>
      <c r="K466" s="21">
        <v>7750000</v>
      </c>
      <c r="L466" s="20" t="s">
        <v>2748</v>
      </c>
      <c r="M466" s="21">
        <v>0</v>
      </c>
      <c r="N466" s="21">
        <v>0</v>
      </c>
      <c r="O466" s="21">
        <v>-355092.76</v>
      </c>
      <c r="P466" s="21">
        <v>1.4049799999999999E-3</v>
      </c>
      <c r="Q466" s="56" t="s">
        <v>26</v>
      </c>
      <c r="R466" s="21">
        <v>-1088859.5</v>
      </c>
      <c r="S466" s="21">
        <v>1.4049799999999999E-3</v>
      </c>
      <c r="T466" s="21">
        <v>0</v>
      </c>
      <c r="U466" s="21">
        <v>0</v>
      </c>
      <c r="V466" s="21">
        <v>0</v>
      </c>
      <c r="W466" s="21">
        <v>68542.245250000007</v>
      </c>
      <c r="X466" s="20" t="s">
        <v>26</v>
      </c>
      <c r="Y466" s="20" t="s">
        <v>2764</v>
      </c>
      <c r="Z466" s="55" t="s">
        <v>531</v>
      </c>
      <c r="AA466" s="20" t="s">
        <v>26</v>
      </c>
    </row>
    <row r="467" spans="2:27" ht="25.5" x14ac:dyDescent="0.2">
      <c r="B467" s="14" t="s">
        <v>2763</v>
      </c>
      <c r="C467" s="24" t="s">
        <v>2750</v>
      </c>
      <c r="D467" s="16" t="s">
        <v>2762</v>
      </c>
      <c r="E467" s="20" t="s">
        <v>534</v>
      </c>
      <c r="F467" s="58" t="s">
        <v>706</v>
      </c>
      <c r="G467" s="20" t="s">
        <v>575</v>
      </c>
      <c r="H467" s="34">
        <v>39065</v>
      </c>
      <c r="I467" s="34">
        <v>42430</v>
      </c>
      <c r="J467" s="57"/>
      <c r="K467" s="21">
        <v>11500000</v>
      </c>
      <c r="L467" s="20" t="s">
        <v>2748</v>
      </c>
      <c r="M467" s="21">
        <v>0</v>
      </c>
      <c r="N467" s="21">
        <v>0</v>
      </c>
      <c r="O467" s="21">
        <v>-530124.93000000005</v>
      </c>
      <c r="P467" s="21">
        <v>0</v>
      </c>
      <c r="Q467" s="56" t="s">
        <v>26</v>
      </c>
      <c r="R467" s="21">
        <v>-1634955</v>
      </c>
      <c r="S467" s="21">
        <v>0</v>
      </c>
      <c r="T467" s="21">
        <v>0</v>
      </c>
      <c r="U467" s="21">
        <v>0</v>
      </c>
      <c r="V467" s="21">
        <v>0</v>
      </c>
      <c r="W467" s="21">
        <v>102329.3769</v>
      </c>
      <c r="X467" s="20" t="s">
        <v>26</v>
      </c>
      <c r="Y467" s="20" t="s">
        <v>2761</v>
      </c>
      <c r="Z467" s="55" t="s">
        <v>531</v>
      </c>
      <c r="AA467" s="20" t="s">
        <v>26</v>
      </c>
    </row>
    <row r="468" spans="2:27" ht="25.5" x14ac:dyDescent="0.2">
      <c r="B468" s="14" t="s">
        <v>2760</v>
      </c>
      <c r="C468" s="24" t="s">
        <v>2750</v>
      </c>
      <c r="D468" s="16" t="s">
        <v>2759</v>
      </c>
      <c r="E468" s="20" t="s">
        <v>534</v>
      </c>
      <c r="F468" s="58" t="s">
        <v>706</v>
      </c>
      <c r="G468" s="20" t="s">
        <v>575</v>
      </c>
      <c r="H468" s="34">
        <v>39065</v>
      </c>
      <c r="I468" s="34">
        <v>42466</v>
      </c>
      <c r="J468" s="57"/>
      <c r="K468" s="21">
        <v>2800000.01</v>
      </c>
      <c r="L468" s="20" t="s">
        <v>2748</v>
      </c>
      <c r="M468" s="21">
        <v>0</v>
      </c>
      <c r="N468" s="21">
        <v>0</v>
      </c>
      <c r="O468" s="21">
        <v>-128719.37</v>
      </c>
      <c r="P468" s="21">
        <v>0</v>
      </c>
      <c r="Q468" s="56" t="s">
        <v>26</v>
      </c>
      <c r="R468" s="21">
        <v>-408839.2</v>
      </c>
      <c r="S468" s="21">
        <v>0</v>
      </c>
      <c r="T468" s="21">
        <v>0</v>
      </c>
      <c r="U468" s="21">
        <v>0</v>
      </c>
      <c r="V468" s="21">
        <v>0</v>
      </c>
      <c r="W468" s="21">
        <v>25299.95407</v>
      </c>
      <c r="X468" s="20" t="s">
        <v>26</v>
      </c>
      <c r="Y468" s="20" t="s">
        <v>2758</v>
      </c>
      <c r="Z468" s="55" t="s">
        <v>531</v>
      </c>
      <c r="AA468" s="20" t="s">
        <v>26</v>
      </c>
    </row>
    <row r="469" spans="2:27" ht="25.5" x14ac:dyDescent="0.2">
      <c r="B469" s="14" t="s">
        <v>2757</v>
      </c>
      <c r="C469" s="24" t="s">
        <v>2750</v>
      </c>
      <c r="D469" s="16" t="s">
        <v>2756</v>
      </c>
      <c r="E469" s="20" t="s">
        <v>534</v>
      </c>
      <c r="F469" s="58" t="s">
        <v>706</v>
      </c>
      <c r="G469" s="20" t="s">
        <v>575</v>
      </c>
      <c r="H469" s="34">
        <v>39065</v>
      </c>
      <c r="I469" s="34">
        <v>42475</v>
      </c>
      <c r="J469" s="57"/>
      <c r="K469" s="21">
        <v>27692000</v>
      </c>
      <c r="L469" s="20" t="s">
        <v>2748</v>
      </c>
      <c r="M469" s="21">
        <v>0</v>
      </c>
      <c r="N469" s="21">
        <v>0</v>
      </c>
      <c r="O469" s="21">
        <v>-1258616.28</v>
      </c>
      <c r="P469" s="21">
        <v>-1.4695999999999999E-3</v>
      </c>
      <c r="Q469" s="56" t="s">
        <v>26</v>
      </c>
      <c r="R469" s="21">
        <v>-4069616.32</v>
      </c>
      <c r="S469" s="21">
        <v>-1.4695999999999999E-3</v>
      </c>
      <c r="T469" s="21">
        <v>0</v>
      </c>
      <c r="U469" s="21">
        <v>0</v>
      </c>
      <c r="V469" s="21">
        <v>0</v>
      </c>
      <c r="W469" s="21">
        <v>251159.37789999999</v>
      </c>
      <c r="X469" s="20" t="s">
        <v>26</v>
      </c>
      <c r="Y469" s="20" t="s">
        <v>2755</v>
      </c>
      <c r="Z469" s="55" t="s">
        <v>531</v>
      </c>
      <c r="AA469" s="20" t="s">
        <v>26</v>
      </c>
    </row>
    <row r="470" spans="2:27" ht="25.5" x14ac:dyDescent="0.2">
      <c r="B470" s="14" t="s">
        <v>2754</v>
      </c>
      <c r="C470" s="24" t="s">
        <v>2750</v>
      </c>
      <c r="D470" s="16" t="s">
        <v>2753</v>
      </c>
      <c r="E470" s="20" t="s">
        <v>534</v>
      </c>
      <c r="F470" s="58" t="s">
        <v>706</v>
      </c>
      <c r="G470" s="20" t="s">
        <v>575</v>
      </c>
      <c r="H470" s="34">
        <v>39065</v>
      </c>
      <c r="I470" s="34">
        <v>42491</v>
      </c>
      <c r="J470" s="57"/>
      <c r="K470" s="21">
        <v>16600000</v>
      </c>
      <c r="L470" s="20" t="s">
        <v>2748</v>
      </c>
      <c r="M470" s="21">
        <v>0</v>
      </c>
      <c r="N470" s="21">
        <v>0</v>
      </c>
      <c r="O470" s="21">
        <v>-759690.82</v>
      </c>
      <c r="P470" s="21">
        <v>0</v>
      </c>
      <c r="Q470" s="56" t="s">
        <v>26</v>
      </c>
      <c r="R470" s="21">
        <v>-2471291.7999999998</v>
      </c>
      <c r="S470" s="21">
        <v>0</v>
      </c>
      <c r="T470" s="21">
        <v>0</v>
      </c>
      <c r="U470" s="21">
        <v>0</v>
      </c>
      <c r="V470" s="21">
        <v>0</v>
      </c>
      <c r="W470" s="21">
        <v>151557.33129999999</v>
      </c>
      <c r="X470" s="20" t="s">
        <v>26</v>
      </c>
      <c r="Y470" s="20" t="s">
        <v>2752</v>
      </c>
      <c r="Z470" s="55" t="s">
        <v>531</v>
      </c>
      <c r="AA470" s="20" t="s">
        <v>26</v>
      </c>
    </row>
    <row r="471" spans="2:27" ht="25.5" x14ac:dyDescent="0.2">
      <c r="B471" s="14" t="s">
        <v>2751</v>
      </c>
      <c r="C471" s="24" t="s">
        <v>2750</v>
      </c>
      <c r="D471" s="16" t="s">
        <v>2749</v>
      </c>
      <c r="E471" s="20" t="s">
        <v>534</v>
      </c>
      <c r="F471" s="58" t="s">
        <v>706</v>
      </c>
      <c r="G471" s="20" t="s">
        <v>575</v>
      </c>
      <c r="H471" s="34">
        <v>39065</v>
      </c>
      <c r="I471" s="34">
        <v>42490</v>
      </c>
      <c r="J471" s="57"/>
      <c r="K471" s="21">
        <v>3500000</v>
      </c>
      <c r="L471" s="20" t="s">
        <v>2748</v>
      </c>
      <c r="M471" s="21">
        <v>0</v>
      </c>
      <c r="N471" s="21">
        <v>0</v>
      </c>
      <c r="O471" s="21">
        <v>-160653.54</v>
      </c>
      <c r="P471" s="21">
        <v>0</v>
      </c>
      <c r="Q471" s="56" t="s">
        <v>26</v>
      </c>
      <c r="R471" s="21">
        <v>-520054.5</v>
      </c>
      <c r="S471" s="21">
        <v>0</v>
      </c>
      <c r="T471" s="21">
        <v>0</v>
      </c>
      <c r="U471" s="21">
        <v>0</v>
      </c>
      <c r="V471" s="21">
        <v>0</v>
      </c>
      <c r="W471" s="21">
        <v>31941.727760000002</v>
      </c>
      <c r="X471" s="20" t="s">
        <v>26</v>
      </c>
      <c r="Y471" s="20" t="s">
        <v>2747</v>
      </c>
      <c r="Z471" s="55" t="s">
        <v>531</v>
      </c>
      <c r="AA471" s="20" t="s">
        <v>26</v>
      </c>
    </row>
    <row r="472" spans="2:27" ht="25.5" x14ac:dyDescent="0.2">
      <c r="B472" s="14" t="s">
        <v>2746</v>
      </c>
      <c r="C472" s="24" t="s">
        <v>2745</v>
      </c>
      <c r="D472" s="16" t="s">
        <v>2744</v>
      </c>
      <c r="E472" s="20" t="s">
        <v>534</v>
      </c>
      <c r="F472" s="58" t="s">
        <v>706</v>
      </c>
      <c r="G472" s="20" t="s">
        <v>356</v>
      </c>
      <c r="H472" s="34">
        <v>39135</v>
      </c>
      <c r="I472" s="34">
        <v>42757</v>
      </c>
      <c r="J472" s="57"/>
      <c r="K472" s="21">
        <v>50000000</v>
      </c>
      <c r="L472" s="20" t="s">
        <v>2743</v>
      </c>
      <c r="M472" s="21">
        <v>0</v>
      </c>
      <c r="N472" s="21">
        <v>0</v>
      </c>
      <c r="O472" s="21">
        <v>-2399831.9900000002</v>
      </c>
      <c r="P472" s="21">
        <v>-1063520</v>
      </c>
      <c r="Q472" s="56" t="s">
        <v>26</v>
      </c>
      <c r="R472" s="21">
        <v>-9200000</v>
      </c>
      <c r="S472" s="21">
        <v>-994153.41359999997</v>
      </c>
      <c r="T472" s="21">
        <v>0</v>
      </c>
      <c r="U472" s="21">
        <v>0</v>
      </c>
      <c r="V472" s="21">
        <v>0</v>
      </c>
      <c r="W472" s="21">
        <v>503922.96649999998</v>
      </c>
      <c r="X472" s="20" t="s">
        <v>26</v>
      </c>
      <c r="Y472" s="20" t="s">
        <v>2728</v>
      </c>
      <c r="Z472" s="55" t="s">
        <v>531</v>
      </c>
      <c r="AA472" s="20" t="s">
        <v>26</v>
      </c>
    </row>
    <row r="473" spans="2:27" ht="25.5" x14ac:dyDescent="0.2">
      <c r="B473" s="14" t="s">
        <v>2742</v>
      </c>
      <c r="C473" s="24" t="s">
        <v>2741</v>
      </c>
      <c r="D473" s="16" t="s">
        <v>2740</v>
      </c>
      <c r="E473" s="20" t="s">
        <v>534</v>
      </c>
      <c r="F473" s="58" t="s">
        <v>706</v>
      </c>
      <c r="G473" s="20" t="s">
        <v>338</v>
      </c>
      <c r="H473" s="34">
        <v>39143</v>
      </c>
      <c r="I473" s="34">
        <v>41704</v>
      </c>
      <c r="J473" s="57"/>
      <c r="K473" s="21">
        <v>100000000</v>
      </c>
      <c r="L473" s="20" t="s">
        <v>2739</v>
      </c>
      <c r="M473" s="21">
        <v>0</v>
      </c>
      <c r="N473" s="21">
        <v>0</v>
      </c>
      <c r="O473" s="21">
        <v>-4525721.3</v>
      </c>
      <c r="P473" s="21">
        <v>-4092057.929</v>
      </c>
      <c r="Q473" s="56" t="s">
        <v>26</v>
      </c>
      <c r="R473" s="21">
        <v>-5470300</v>
      </c>
      <c r="S473" s="21">
        <v>2407085.361</v>
      </c>
      <c r="T473" s="21">
        <v>0</v>
      </c>
      <c r="U473" s="21">
        <v>0</v>
      </c>
      <c r="V473" s="21">
        <v>0</v>
      </c>
      <c r="W473" s="21">
        <v>542697.47369999997</v>
      </c>
      <c r="X473" s="20" t="s">
        <v>26</v>
      </c>
      <c r="Y473" s="20" t="s">
        <v>2738</v>
      </c>
      <c r="Z473" s="55" t="s">
        <v>531</v>
      </c>
      <c r="AA473" s="20" t="s">
        <v>26</v>
      </c>
    </row>
    <row r="474" spans="2:27" ht="25.5" x14ac:dyDescent="0.2">
      <c r="B474" s="14" t="s">
        <v>2737</v>
      </c>
      <c r="C474" s="24" t="s">
        <v>2736</v>
      </c>
      <c r="D474" s="16" t="s">
        <v>2735</v>
      </c>
      <c r="E474" s="20" t="s">
        <v>534</v>
      </c>
      <c r="F474" s="58" t="s">
        <v>706</v>
      </c>
      <c r="G474" s="20" t="s">
        <v>365</v>
      </c>
      <c r="H474" s="34">
        <v>39191</v>
      </c>
      <c r="I474" s="34">
        <v>42754</v>
      </c>
      <c r="J474" s="57"/>
      <c r="K474" s="21">
        <v>50000000</v>
      </c>
      <c r="L474" s="20" t="s">
        <v>2734</v>
      </c>
      <c r="M474" s="21">
        <v>0</v>
      </c>
      <c r="N474" s="21">
        <v>0</v>
      </c>
      <c r="O474" s="21">
        <v>-2359912.56</v>
      </c>
      <c r="P474" s="21">
        <v>-14494.16</v>
      </c>
      <c r="Q474" s="56" t="s">
        <v>26</v>
      </c>
      <c r="R474" s="21">
        <v>-9058850</v>
      </c>
      <c r="S474" s="21">
        <v>1100.826</v>
      </c>
      <c r="T474" s="21">
        <v>0</v>
      </c>
      <c r="U474" s="21">
        <v>0</v>
      </c>
      <c r="V474" s="21">
        <v>0</v>
      </c>
      <c r="W474" s="21">
        <v>503413.00890000002</v>
      </c>
      <c r="X474" s="20" t="s">
        <v>26</v>
      </c>
      <c r="Y474" s="20" t="s">
        <v>2733</v>
      </c>
      <c r="Z474" s="55" t="s">
        <v>531</v>
      </c>
      <c r="AA474" s="20" t="s">
        <v>26</v>
      </c>
    </row>
    <row r="475" spans="2:27" ht="25.5" x14ac:dyDescent="0.2">
      <c r="B475" s="14" t="s">
        <v>2732</v>
      </c>
      <c r="C475" s="24" t="s">
        <v>2731</v>
      </c>
      <c r="D475" s="16" t="s">
        <v>2730</v>
      </c>
      <c r="E475" s="20" t="s">
        <v>534</v>
      </c>
      <c r="F475" s="58" t="s">
        <v>706</v>
      </c>
      <c r="G475" s="20" t="s">
        <v>365</v>
      </c>
      <c r="H475" s="34">
        <v>39202</v>
      </c>
      <c r="I475" s="34">
        <v>42754</v>
      </c>
      <c r="J475" s="57"/>
      <c r="K475" s="21">
        <v>50000000</v>
      </c>
      <c r="L475" s="20" t="s">
        <v>2729</v>
      </c>
      <c r="M475" s="21">
        <v>0</v>
      </c>
      <c r="N475" s="21">
        <v>0</v>
      </c>
      <c r="O475" s="21">
        <v>-2346727.84</v>
      </c>
      <c r="P475" s="21">
        <v>-37395.482539999997</v>
      </c>
      <c r="Q475" s="56" t="s">
        <v>26</v>
      </c>
      <c r="R475" s="21">
        <v>-9003800</v>
      </c>
      <c r="S475" s="21">
        <v>2805.1780690000001</v>
      </c>
      <c r="T475" s="21">
        <v>0</v>
      </c>
      <c r="U475" s="21">
        <v>0</v>
      </c>
      <c r="V475" s="21">
        <v>0</v>
      </c>
      <c r="W475" s="21">
        <v>503413.00890000002</v>
      </c>
      <c r="X475" s="20" t="s">
        <v>26</v>
      </c>
      <c r="Y475" s="20" t="s">
        <v>2728</v>
      </c>
      <c r="Z475" s="55" t="s">
        <v>531</v>
      </c>
      <c r="AA475" s="20" t="s">
        <v>26</v>
      </c>
    </row>
    <row r="476" spans="2:27" ht="25.5" x14ac:dyDescent="0.2">
      <c r="B476" s="14" t="s">
        <v>2727</v>
      </c>
      <c r="C476" s="24" t="s">
        <v>2726</v>
      </c>
      <c r="D476" s="16" t="s">
        <v>2725</v>
      </c>
      <c r="E476" s="20" t="s">
        <v>534</v>
      </c>
      <c r="F476" s="58" t="s">
        <v>706</v>
      </c>
      <c r="G476" s="20" t="s">
        <v>356</v>
      </c>
      <c r="H476" s="34">
        <v>39205</v>
      </c>
      <c r="I476" s="34">
        <v>42757</v>
      </c>
      <c r="J476" s="57"/>
      <c r="K476" s="21">
        <v>150000000</v>
      </c>
      <c r="L476" s="20" t="s">
        <v>2724</v>
      </c>
      <c r="M476" s="21">
        <v>0</v>
      </c>
      <c r="N476" s="21">
        <v>0</v>
      </c>
      <c r="O476" s="21">
        <v>-7119710.5700000003</v>
      </c>
      <c r="P476" s="21">
        <v>-2004.3225299999999</v>
      </c>
      <c r="Q476" s="56" t="s">
        <v>26</v>
      </c>
      <c r="R476" s="21">
        <v>-27344100</v>
      </c>
      <c r="S476" s="21">
        <v>151.7379818</v>
      </c>
      <c r="T476" s="21">
        <v>0</v>
      </c>
      <c r="U476" s="21">
        <v>0</v>
      </c>
      <c r="V476" s="21">
        <v>0</v>
      </c>
      <c r="W476" s="21">
        <v>1511768.899</v>
      </c>
      <c r="X476" s="20" t="s">
        <v>26</v>
      </c>
      <c r="Y476" s="20" t="s">
        <v>2723</v>
      </c>
      <c r="Z476" s="55" t="s">
        <v>531</v>
      </c>
      <c r="AA476" s="20" t="s">
        <v>26</v>
      </c>
    </row>
    <row r="477" spans="2:27" ht="25.5" x14ac:dyDescent="0.2">
      <c r="B477" s="14" t="s">
        <v>2722</v>
      </c>
      <c r="C477" s="24" t="s">
        <v>2721</v>
      </c>
      <c r="D477" s="16" t="s">
        <v>2720</v>
      </c>
      <c r="E477" s="20" t="s">
        <v>534</v>
      </c>
      <c r="F477" s="58" t="s">
        <v>706</v>
      </c>
      <c r="G477" s="20" t="s">
        <v>356</v>
      </c>
      <c r="H477" s="34">
        <v>39288</v>
      </c>
      <c r="I477" s="34">
        <v>42943</v>
      </c>
      <c r="J477" s="57"/>
      <c r="K477" s="21">
        <v>50000000</v>
      </c>
      <c r="L477" s="20" t="s">
        <v>2719</v>
      </c>
      <c r="M477" s="21">
        <v>0</v>
      </c>
      <c r="N477" s="21">
        <v>0</v>
      </c>
      <c r="O477" s="21">
        <v>-2575189.39</v>
      </c>
      <c r="P477" s="21">
        <v>-172340.481</v>
      </c>
      <c r="Q477" s="56" t="s">
        <v>26</v>
      </c>
      <c r="R477" s="21">
        <v>-10921450</v>
      </c>
      <c r="S477" s="21">
        <v>9687.5226810000004</v>
      </c>
      <c r="T477" s="21">
        <v>0</v>
      </c>
      <c r="U477" s="21">
        <v>0</v>
      </c>
      <c r="V477" s="21">
        <v>0</v>
      </c>
      <c r="W477" s="21">
        <v>534591.12529999996</v>
      </c>
      <c r="X477" s="20" t="s">
        <v>26</v>
      </c>
      <c r="Y477" s="20" t="s">
        <v>2718</v>
      </c>
      <c r="Z477" s="55" t="s">
        <v>531</v>
      </c>
      <c r="AA477" s="20" t="s">
        <v>26</v>
      </c>
    </row>
    <row r="478" spans="2:27" ht="25.5" x14ac:dyDescent="0.2">
      <c r="B478" s="14" t="s">
        <v>2717</v>
      </c>
      <c r="C478" s="24" t="s">
        <v>2716</v>
      </c>
      <c r="D478" s="16" t="s">
        <v>2715</v>
      </c>
      <c r="E478" s="20" t="s">
        <v>534</v>
      </c>
      <c r="F478" s="58" t="s">
        <v>706</v>
      </c>
      <c r="G478" s="20" t="s">
        <v>490</v>
      </c>
      <c r="H478" s="34">
        <v>39289</v>
      </c>
      <c r="I478" s="34">
        <v>42947</v>
      </c>
      <c r="J478" s="57"/>
      <c r="K478" s="21">
        <v>100000000</v>
      </c>
      <c r="L478" s="20" t="s">
        <v>2714</v>
      </c>
      <c r="M478" s="21">
        <v>0</v>
      </c>
      <c r="N478" s="21">
        <v>0</v>
      </c>
      <c r="O478" s="21">
        <v>-5102848.37</v>
      </c>
      <c r="P478" s="21">
        <v>-253807.38</v>
      </c>
      <c r="Q478" s="56" t="s">
        <v>26</v>
      </c>
      <c r="R478" s="21">
        <v>-21509100</v>
      </c>
      <c r="S478" s="21">
        <v>13297.28076</v>
      </c>
      <c r="T478" s="21">
        <v>0</v>
      </c>
      <c r="U478" s="21">
        <v>0</v>
      </c>
      <c r="V478" s="21">
        <v>0</v>
      </c>
      <c r="W478" s="21">
        <v>1070462.709</v>
      </c>
      <c r="X478" s="20" t="s">
        <v>26</v>
      </c>
      <c r="Y478" s="20" t="s">
        <v>2713</v>
      </c>
      <c r="Z478" s="55" t="s">
        <v>531</v>
      </c>
      <c r="AA478" s="20" t="s">
        <v>26</v>
      </c>
    </row>
    <row r="479" spans="2:27" ht="25.5" x14ac:dyDescent="0.2">
      <c r="B479" s="14" t="s">
        <v>2712</v>
      </c>
      <c r="C479" s="24" t="s">
        <v>2711</v>
      </c>
      <c r="D479" s="16" t="s">
        <v>2710</v>
      </c>
      <c r="E479" s="20" t="s">
        <v>534</v>
      </c>
      <c r="F479" s="58" t="s">
        <v>706</v>
      </c>
      <c r="G479" s="20" t="s">
        <v>356</v>
      </c>
      <c r="H479" s="34">
        <v>39314</v>
      </c>
      <c r="I479" s="34">
        <v>43699</v>
      </c>
      <c r="J479" s="57"/>
      <c r="K479" s="21">
        <v>50000000</v>
      </c>
      <c r="L479" s="20" t="s">
        <v>2709</v>
      </c>
      <c r="M479" s="21">
        <v>0</v>
      </c>
      <c r="N479" s="21">
        <v>0</v>
      </c>
      <c r="O479" s="21">
        <v>-2381900.25</v>
      </c>
      <c r="P479" s="21">
        <v>-1320259.5249999999</v>
      </c>
      <c r="Q479" s="56" t="s">
        <v>26</v>
      </c>
      <c r="R479" s="21">
        <v>-13403650</v>
      </c>
      <c r="S479" s="21">
        <v>-1077991.7509999999</v>
      </c>
      <c r="T479" s="21">
        <v>0</v>
      </c>
      <c r="U479" s="21">
        <v>0</v>
      </c>
      <c r="V479" s="21">
        <v>0</v>
      </c>
      <c r="W479" s="21">
        <v>644390.973</v>
      </c>
      <c r="X479" s="20" t="s">
        <v>26</v>
      </c>
      <c r="Y479" s="20" t="s">
        <v>2708</v>
      </c>
      <c r="Z479" s="55" t="s">
        <v>531</v>
      </c>
      <c r="AA479" s="20" t="s">
        <v>26</v>
      </c>
    </row>
    <row r="480" spans="2:27" ht="25.5" x14ac:dyDescent="0.2">
      <c r="B480" s="14" t="s">
        <v>2707</v>
      </c>
      <c r="C480" s="24" t="s">
        <v>2706</v>
      </c>
      <c r="D480" s="16" t="s">
        <v>2705</v>
      </c>
      <c r="E480" s="20" t="s">
        <v>534</v>
      </c>
      <c r="F480" s="58" t="s">
        <v>706</v>
      </c>
      <c r="G480" s="20" t="s">
        <v>421</v>
      </c>
      <c r="H480" s="34">
        <v>39314</v>
      </c>
      <c r="I480" s="34">
        <v>43699</v>
      </c>
      <c r="J480" s="57"/>
      <c r="K480" s="21">
        <v>50000000</v>
      </c>
      <c r="L480" s="20" t="s">
        <v>2704</v>
      </c>
      <c r="M480" s="21">
        <v>0</v>
      </c>
      <c r="N480" s="21">
        <v>0</v>
      </c>
      <c r="O480" s="21">
        <v>-2381400.25</v>
      </c>
      <c r="P480" s="21">
        <v>-854035.63280000002</v>
      </c>
      <c r="Q480" s="56" t="s">
        <v>26</v>
      </c>
      <c r="R480" s="21">
        <v>-13400400</v>
      </c>
      <c r="S480" s="21">
        <v>-849164.12639999995</v>
      </c>
      <c r="T480" s="21">
        <v>0</v>
      </c>
      <c r="U480" s="21">
        <v>0</v>
      </c>
      <c r="V480" s="21">
        <v>0</v>
      </c>
      <c r="W480" s="21">
        <v>644390.973</v>
      </c>
      <c r="X480" s="20" t="s">
        <v>26</v>
      </c>
      <c r="Y480" s="20" t="s">
        <v>2703</v>
      </c>
      <c r="Z480" s="55" t="s">
        <v>531</v>
      </c>
      <c r="AA480" s="20" t="s">
        <v>26</v>
      </c>
    </row>
    <row r="481" spans="2:27" ht="25.5" x14ac:dyDescent="0.2">
      <c r="B481" s="14" t="s">
        <v>2702</v>
      </c>
      <c r="C481" s="24" t="s">
        <v>2701</v>
      </c>
      <c r="D481" s="16" t="s">
        <v>2700</v>
      </c>
      <c r="E481" s="20" t="s">
        <v>534</v>
      </c>
      <c r="F481" s="58" t="s">
        <v>706</v>
      </c>
      <c r="G481" s="20" t="s">
        <v>343</v>
      </c>
      <c r="H481" s="34">
        <v>39335</v>
      </c>
      <c r="I481" s="34">
        <v>42990</v>
      </c>
      <c r="J481" s="57"/>
      <c r="K481" s="21">
        <v>50000000</v>
      </c>
      <c r="L481" s="20" t="s">
        <v>2699</v>
      </c>
      <c r="M481" s="21">
        <v>0</v>
      </c>
      <c r="N481" s="21">
        <v>0</v>
      </c>
      <c r="O481" s="21">
        <v>-2147972.12</v>
      </c>
      <c r="P481" s="21">
        <v>-145296.6195</v>
      </c>
      <c r="Q481" s="56" t="s">
        <v>26</v>
      </c>
      <c r="R481" s="21">
        <v>-9402600</v>
      </c>
      <c r="S481" s="21">
        <v>3710.0079249999999</v>
      </c>
      <c r="T481" s="21">
        <v>0</v>
      </c>
      <c r="U481" s="21">
        <v>0</v>
      </c>
      <c r="V481" s="21">
        <v>0</v>
      </c>
      <c r="W481" s="21">
        <v>542066.06279999996</v>
      </c>
      <c r="X481" s="20" t="s">
        <v>26</v>
      </c>
      <c r="Y481" s="20" t="s">
        <v>2698</v>
      </c>
      <c r="Z481" s="55" t="s">
        <v>531</v>
      </c>
      <c r="AA481" s="20" t="s">
        <v>26</v>
      </c>
    </row>
    <row r="482" spans="2:27" ht="25.5" x14ac:dyDescent="0.2">
      <c r="B482" s="14" t="s">
        <v>2697</v>
      </c>
      <c r="C482" s="24" t="s">
        <v>2696</v>
      </c>
      <c r="D482" s="16" t="s">
        <v>2695</v>
      </c>
      <c r="E482" s="20" t="s">
        <v>534</v>
      </c>
      <c r="F482" s="58" t="s">
        <v>706</v>
      </c>
      <c r="G482" s="20" t="s">
        <v>361</v>
      </c>
      <c r="H482" s="34">
        <v>39337</v>
      </c>
      <c r="I482" s="34">
        <v>42992</v>
      </c>
      <c r="J482" s="57"/>
      <c r="K482" s="21">
        <v>50000000</v>
      </c>
      <c r="L482" s="20" t="s">
        <v>2694</v>
      </c>
      <c r="M482" s="21">
        <v>0</v>
      </c>
      <c r="N482" s="21">
        <v>0</v>
      </c>
      <c r="O482" s="21">
        <v>-2193671.54</v>
      </c>
      <c r="P482" s="21">
        <v>-38215.609600000003</v>
      </c>
      <c r="Q482" s="56" t="s">
        <v>26</v>
      </c>
      <c r="R482" s="21">
        <v>-9630950</v>
      </c>
      <c r="S482" s="21">
        <v>1109.4367299999999</v>
      </c>
      <c r="T482" s="21">
        <v>0</v>
      </c>
      <c r="U482" s="21">
        <v>0</v>
      </c>
      <c r="V482" s="21">
        <v>0</v>
      </c>
      <c r="W482" s="21">
        <v>542381.86010000005</v>
      </c>
      <c r="X482" s="20" t="s">
        <v>26</v>
      </c>
      <c r="Y482" s="20" t="s">
        <v>2693</v>
      </c>
      <c r="Z482" s="55" t="s">
        <v>531</v>
      </c>
      <c r="AA482" s="20" t="s">
        <v>26</v>
      </c>
    </row>
    <row r="483" spans="2:27" ht="25.5" x14ac:dyDescent="0.2">
      <c r="B483" s="14" t="s">
        <v>2692</v>
      </c>
      <c r="C483" s="24" t="s">
        <v>2691</v>
      </c>
      <c r="D483" s="16" t="s">
        <v>2690</v>
      </c>
      <c r="E483" s="20" t="s">
        <v>534</v>
      </c>
      <c r="F483" s="58" t="s">
        <v>706</v>
      </c>
      <c r="G483" s="20" t="s">
        <v>356</v>
      </c>
      <c r="H483" s="34">
        <v>39358</v>
      </c>
      <c r="I483" s="34">
        <v>43013</v>
      </c>
      <c r="J483" s="57"/>
      <c r="K483" s="21">
        <v>50000000</v>
      </c>
      <c r="L483" s="20" t="s">
        <v>2689</v>
      </c>
      <c r="M483" s="21">
        <v>0</v>
      </c>
      <c r="N483" s="21">
        <v>0</v>
      </c>
      <c r="O483" s="21">
        <v>-2257201.7999999998</v>
      </c>
      <c r="P483" s="21">
        <v>-3050395.8990000002</v>
      </c>
      <c r="Q483" s="56" t="s">
        <v>26</v>
      </c>
      <c r="R483" s="21">
        <v>-9956250</v>
      </c>
      <c r="S483" s="21">
        <v>-1959513.824</v>
      </c>
      <c r="T483" s="21">
        <v>0</v>
      </c>
      <c r="U483" s="21">
        <v>0</v>
      </c>
      <c r="V483" s="21">
        <v>0</v>
      </c>
      <c r="W483" s="21">
        <v>545686.69819999998</v>
      </c>
      <c r="X483" s="20" t="s">
        <v>26</v>
      </c>
      <c r="Y483" s="20" t="s">
        <v>2688</v>
      </c>
      <c r="Z483" s="55" t="s">
        <v>531</v>
      </c>
      <c r="AA483" s="20" t="s">
        <v>26</v>
      </c>
    </row>
    <row r="484" spans="2:27" ht="25.5" x14ac:dyDescent="0.2">
      <c r="B484" s="14" t="s">
        <v>2687</v>
      </c>
      <c r="C484" s="24" t="s">
        <v>2686</v>
      </c>
      <c r="D484" s="16" t="s">
        <v>2685</v>
      </c>
      <c r="E484" s="20" t="s">
        <v>534</v>
      </c>
      <c r="F484" s="58" t="s">
        <v>706</v>
      </c>
      <c r="G484" s="20" t="s">
        <v>338</v>
      </c>
      <c r="H484" s="34">
        <v>39384</v>
      </c>
      <c r="I484" s="34">
        <v>43039</v>
      </c>
      <c r="J484" s="57"/>
      <c r="K484" s="21">
        <v>50000000</v>
      </c>
      <c r="L484" s="20" t="s">
        <v>2684</v>
      </c>
      <c r="M484" s="21">
        <v>0</v>
      </c>
      <c r="N484" s="21">
        <v>0</v>
      </c>
      <c r="O484" s="21">
        <v>-2181219.5</v>
      </c>
      <c r="P484" s="21">
        <v>-48478.25</v>
      </c>
      <c r="Q484" s="56" t="s">
        <v>26</v>
      </c>
      <c r="R484" s="21">
        <v>-9695650</v>
      </c>
      <c r="S484" s="21">
        <v>845.17750000000001</v>
      </c>
      <c r="T484" s="21">
        <v>0</v>
      </c>
      <c r="U484" s="21">
        <v>0</v>
      </c>
      <c r="V484" s="21">
        <v>0</v>
      </c>
      <c r="W484" s="21">
        <v>549750.87760000001</v>
      </c>
      <c r="X484" s="20" t="s">
        <v>26</v>
      </c>
      <c r="Y484" s="20" t="s">
        <v>2683</v>
      </c>
      <c r="Z484" s="55" t="s">
        <v>531</v>
      </c>
      <c r="AA484" s="20" t="s">
        <v>26</v>
      </c>
    </row>
    <row r="485" spans="2:27" ht="25.5" x14ac:dyDescent="0.2">
      <c r="B485" s="14" t="s">
        <v>2682</v>
      </c>
      <c r="C485" s="24" t="s">
        <v>2681</v>
      </c>
      <c r="D485" s="16" t="s">
        <v>2680</v>
      </c>
      <c r="E485" s="20" t="s">
        <v>534</v>
      </c>
      <c r="F485" s="58" t="s">
        <v>706</v>
      </c>
      <c r="G485" s="20" t="s">
        <v>361</v>
      </c>
      <c r="H485" s="34">
        <v>39391</v>
      </c>
      <c r="I485" s="34">
        <v>43046</v>
      </c>
      <c r="J485" s="57"/>
      <c r="K485" s="21">
        <v>50000000</v>
      </c>
      <c r="L485" s="20" t="s">
        <v>2679</v>
      </c>
      <c r="M485" s="21">
        <v>0</v>
      </c>
      <c r="N485" s="21">
        <v>0</v>
      </c>
      <c r="O485" s="21">
        <v>-2278970.94</v>
      </c>
      <c r="P485" s="21">
        <v>-2648809.6179999998</v>
      </c>
      <c r="Q485" s="56" t="s">
        <v>26</v>
      </c>
      <c r="R485" s="21">
        <v>-9982700</v>
      </c>
      <c r="S485" s="21">
        <v>-2563901.3339999998</v>
      </c>
      <c r="T485" s="21">
        <v>0</v>
      </c>
      <c r="U485" s="21">
        <v>0</v>
      </c>
      <c r="V485" s="21">
        <v>0</v>
      </c>
      <c r="W485" s="21">
        <v>550839.95640000002</v>
      </c>
      <c r="X485" s="20" t="s">
        <v>26</v>
      </c>
      <c r="Y485" s="20" t="s">
        <v>2678</v>
      </c>
      <c r="Z485" s="55" t="s">
        <v>531</v>
      </c>
      <c r="AA485" s="20" t="s">
        <v>26</v>
      </c>
    </row>
    <row r="486" spans="2:27" ht="25.5" x14ac:dyDescent="0.2">
      <c r="B486" s="14" t="s">
        <v>2677</v>
      </c>
      <c r="C486" s="24" t="s">
        <v>2676</v>
      </c>
      <c r="D486" s="16" t="s">
        <v>2675</v>
      </c>
      <c r="E486" s="20" t="s">
        <v>534</v>
      </c>
      <c r="F486" s="58" t="s">
        <v>706</v>
      </c>
      <c r="G486" s="20" t="s">
        <v>356</v>
      </c>
      <c r="H486" s="34">
        <v>39450</v>
      </c>
      <c r="I486" s="34">
        <v>43107</v>
      </c>
      <c r="J486" s="57"/>
      <c r="K486" s="21">
        <v>50000000</v>
      </c>
      <c r="L486" s="20" t="s">
        <v>2674</v>
      </c>
      <c r="M486" s="21">
        <v>0</v>
      </c>
      <c r="N486" s="21">
        <v>0</v>
      </c>
      <c r="O486" s="21">
        <v>-1904279.23</v>
      </c>
      <c r="P486" s="21">
        <v>-70431.434999999998</v>
      </c>
      <c r="Q486" s="56" t="s">
        <v>26</v>
      </c>
      <c r="R486" s="21">
        <v>-8859300</v>
      </c>
      <c r="S486" s="21">
        <v>-1249.886677</v>
      </c>
      <c r="T486" s="21">
        <v>0</v>
      </c>
      <c r="U486" s="21">
        <v>0</v>
      </c>
      <c r="V486" s="21">
        <v>0</v>
      </c>
      <c r="W486" s="21">
        <v>560240.89729999995</v>
      </c>
      <c r="X486" s="20" t="s">
        <v>26</v>
      </c>
      <c r="Y486" s="20" t="s">
        <v>2673</v>
      </c>
      <c r="Z486" s="55" t="s">
        <v>531</v>
      </c>
      <c r="AA486" s="20" t="s">
        <v>26</v>
      </c>
    </row>
    <row r="487" spans="2:27" ht="25.5" x14ac:dyDescent="0.2">
      <c r="B487" s="14" t="s">
        <v>2672</v>
      </c>
      <c r="C487" s="24" t="s">
        <v>2671</v>
      </c>
      <c r="D487" s="16" t="s">
        <v>2670</v>
      </c>
      <c r="E487" s="20" t="s">
        <v>534</v>
      </c>
      <c r="F487" s="58" t="s">
        <v>706</v>
      </c>
      <c r="G487" s="20" t="s">
        <v>320</v>
      </c>
      <c r="H487" s="34">
        <v>39450</v>
      </c>
      <c r="I487" s="34">
        <v>43837</v>
      </c>
      <c r="J487" s="57"/>
      <c r="K487" s="21">
        <v>50000000</v>
      </c>
      <c r="L487" s="20" t="s">
        <v>2669</v>
      </c>
      <c r="M487" s="21">
        <v>0</v>
      </c>
      <c r="N487" s="21">
        <v>0</v>
      </c>
      <c r="O487" s="21">
        <v>-1952043.12</v>
      </c>
      <c r="P487" s="21">
        <v>-206517.2395</v>
      </c>
      <c r="Q487" s="56" t="s">
        <v>26</v>
      </c>
      <c r="R487" s="21">
        <v>-11109050</v>
      </c>
      <c r="S487" s="21">
        <v>-13649.936159999999</v>
      </c>
      <c r="T487" s="21">
        <v>0</v>
      </c>
      <c r="U487" s="21">
        <v>0</v>
      </c>
      <c r="V487" s="21">
        <v>0</v>
      </c>
      <c r="W487" s="21">
        <v>662472.53760000004</v>
      </c>
      <c r="X487" s="20" t="s">
        <v>26</v>
      </c>
      <c r="Y487" s="20" t="s">
        <v>2668</v>
      </c>
      <c r="Z487" s="55" t="s">
        <v>531</v>
      </c>
      <c r="AA487" s="20" t="s">
        <v>26</v>
      </c>
    </row>
    <row r="488" spans="2:27" ht="25.5" x14ac:dyDescent="0.2">
      <c r="B488" s="14" t="s">
        <v>2667</v>
      </c>
      <c r="C488" s="24" t="s">
        <v>2666</v>
      </c>
      <c r="D488" s="16" t="s">
        <v>2665</v>
      </c>
      <c r="E488" s="20" t="s">
        <v>534</v>
      </c>
      <c r="F488" s="58" t="s">
        <v>706</v>
      </c>
      <c r="G488" s="20" t="s">
        <v>320</v>
      </c>
      <c r="H488" s="34">
        <v>39450</v>
      </c>
      <c r="I488" s="34">
        <v>44933</v>
      </c>
      <c r="J488" s="57"/>
      <c r="K488" s="21">
        <v>50000000</v>
      </c>
      <c r="L488" s="20" t="s">
        <v>2664</v>
      </c>
      <c r="M488" s="21">
        <v>0</v>
      </c>
      <c r="N488" s="21">
        <v>0</v>
      </c>
      <c r="O488" s="21">
        <v>-2013884.79</v>
      </c>
      <c r="P488" s="21">
        <v>-1168448.75</v>
      </c>
      <c r="Q488" s="56" t="s">
        <v>26</v>
      </c>
      <c r="R488" s="21">
        <v>-13353700</v>
      </c>
      <c r="S488" s="21">
        <v>-57559.442499999997</v>
      </c>
      <c r="T488" s="21">
        <v>0</v>
      </c>
      <c r="U488" s="21">
        <v>0</v>
      </c>
      <c r="V488" s="21">
        <v>0</v>
      </c>
      <c r="W488" s="21">
        <v>791543.48959999997</v>
      </c>
      <c r="X488" s="20" t="s">
        <v>26</v>
      </c>
      <c r="Y488" s="20" t="s">
        <v>2663</v>
      </c>
      <c r="Z488" s="55" t="s">
        <v>531</v>
      </c>
      <c r="AA488" s="20" t="s">
        <v>26</v>
      </c>
    </row>
    <row r="489" spans="2:27" ht="25.5" x14ac:dyDescent="0.2">
      <c r="B489" s="14" t="s">
        <v>2662</v>
      </c>
      <c r="C489" s="24" t="s">
        <v>2661</v>
      </c>
      <c r="D489" s="16" t="s">
        <v>2660</v>
      </c>
      <c r="E489" s="20" t="s">
        <v>534</v>
      </c>
      <c r="F489" s="58" t="s">
        <v>706</v>
      </c>
      <c r="G489" s="20" t="s">
        <v>356</v>
      </c>
      <c r="H489" s="34">
        <v>39451</v>
      </c>
      <c r="I489" s="34">
        <v>43108</v>
      </c>
      <c r="J489" s="57"/>
      <c r="K489" s="21">
        <v>50000000</v>
      </c>
      <c r="L489" s="20" t="s">
        <v>2659</v>
      </c>
      <c r="M489" s="21">
        <v>0</v>
      </c>
      <c r="N489" s="21">
        <v>0</v>
      </c>
      <c r="O489" s="21">
        <v>-2021339.8</v>
      </c>
      <c r="P489" s="21">
        <v>-107488.2023</v>
      </c>
      <c r="Q489" s="56" t="s">
        <v>26</v>
      </c>
      <c r="R489" s="21">
        <v>-8976050</v>
      </c>
      <c r="S489" s="21">
        <v>-1353.5798</v>
      </c>
      <c r="T489" s="21">
        <v>0</v>
      </c>
      <c r="U489" s="21">
        <v>0</v>
      </c>
      <c r="V489" s="21">
        <v>0</v>
      </c>
      <c r="W489" s="21">
        <v>560393.69720000005</v>
      </c>
      <c r="X489" s="20" t="s">
        <v>26</v>
      </c>
      <c r="Y489" s="20" t="s">
        <v>2658</v>
      </c>
      <c r="Z489" s="55" t="s">
        <v>531</v>
      </c>
      <c r="AA489" s="20" t="s">
        <v>26</v>
      </c>
    </row>
    <row r="490" spans="2:27" ht="25.5" x14ac:dyDescent="0.2">
      <c r="B490" s="14" t="s">
        <v>2657</v>
      </c>
      <c r="C490" s="24" t="s">
        <v>2656</v>
      </c>
      <c r="D490" s="16" t="s">
        <v>2655</v>
      </c>
      <c r="E490" s="20" t="s">
        <v>534</v>
      </c>
      <c r="F490" s="58" t="s">
        <v>706</v>
      </c>
      <c r="G490" s="20" t="s">
        <v>1570</v>
      </c>
      <c r="H490" s="34">
        <v>39451</v>
      </c>
      <c r="I490" s="34">
        <v>43838</v>
      </c>
      <c r="J490" s="57"/>
      <c r="K490" s="21">
        <v>25000000</v>
      </c>
      <c r="L490" s="20" t="s">
        <v>2654</v>
      </c>
      <c r="M490" s="21">
        <v>0</v>
      </c>
      <c r="N490" s="21">
        <v>0</v>
      </c>
      <c r="O490" s="21">
        <v>-1041630.66</v>
      </c>
      <c r="P490" s="21">
        <v>-96406.574999999997</v>
      </c>
      <c r="Q490" s="56" t="s">
        <v>26</v>
      </c>
      <c r="R490" s="21">
        <v>-5670975</v>
      </c>
      <c r="S490" s="21">
        <v>-5474.1788399999996</v>
      </c>
      <c r="T490" s="21">
        <v>0</v>
      </c>
      <c r="U490" s="21">
        <v>0</v>
      </c>
      <c r="V490" s="21">
        <v>0</v>
      </c>
      <c r="W490" s="21">
        <v>331300.88130000001</v>
      </c>
      <c r="X490" s="20" t="s">
        <v>26</v>
      </c>
      <c r="Y490" s="20" t="s">
        <v>2653</v>
      </c>
      <c r="Z490" s="55" t="s">
        <v>531</v>
      </c>
      <c r="AA490" s="20" t="s">
        <v>26</v>
      </c>
    </row>
    <row r="491" spans="2:27" ht="25.5" x14ac:dyDescent="0.2">
      <c r="B491" s="14" t="s">
        <v>2652</v>
      </c>
      <c r="C491" s="24" t="s">
        <v>2651</v>
      </c>
      <c r="D491" s="16" t="s">
        <v>2650</v>
      </c>
      <c r="E491" s="20" t="s">
        <v>534</v>
      </c>
      <c r="F491" s="58" t="s">
        <v>706</v>
      </c>
      <c r="G491" s="20" t="s">
        <v>343</v>
      </c>
      <c r="H491" s="34">
        <v>39451</v>
      </c>
      <c r="I491" s="34">
        <v>44934</v>
      </c>
      <c r="J491" s="57"/>
      <c r="K491" s="21">
        <v>25000000</v>
      </c>
      <c r="L491" s="20" t="s">
        <v>2649</v>
      </c>
      <c r="M491" s="21">
        <v>0</v>
      </c>
      <c r="N491" s="21">
        <v>0</v>
      </c>
      <c r="O491" s="21">
        <v>-1073594.2</v>
      </c>
      <c r="P491" s="21">
        <v>-6932.5680380000003</v>
      </c>
      <c r="Q491" s="56" t="s">
        <v>26</v>
      </c>
      <c r="R491" s="21">
        <v>-6840225</v>
      </c>
      <c r="S491" s="21">
        <v>-270.12891509999997</v>
      </c>
      <c r="T491" s="21">
        <v>0</v>
      </c>
      <c r="U491" s="21">
        <v>0</v>
      </c>
      <c r="V491" s="21">
        <v>0</v>
      </c>
      <c r="W491" s="21">
        <v>395825.82299999997</v>
      </c>
      <c r="X491" s="20" t="s">
        <v>26</v>
      </c>
      <c r="Y491" s="20" t="s">
        <v>2648</v>
      </c>
      <c r="Z491" s="55" t="s">
        <v>531</v>
      </c>
      <c r="AA491" s="20" t="s">
        <v>26</v>
      </c>
    </row>
    <row r="492" spans="2:27" ht="25.5" x14ac:dyDescent="0.2">
      <c r="B492" s="14" t="s">
        <v>2647</v>
      </c>
      <c r="C492" s="24" t="s">
        <v>2646</v>
      </c>
      <c r="D492" s="16" t="s">
        <v>2645</v>
      </c>
      <c r="E492" s="20" t="s">
        <v>534</v>
      </c>
      <c r="F492" s="58" t="s">
        <v>706</v>
      </c>
      <c r="G492" s="20" t="s">
        <v>1623</v>
      </c>
      <c r="H492" s="34">
        <v>39465</v>
      </c>
      <c r="I492" s="34">
        <v>46045</v>
      </c>
      <c r="J492" s="57"/>
      <c r="K492" s="21">
        <v>22500000</v>
      </c>
      <c r="L492" s="20" t="s">
        <v>2644</v>
      </c>
      <c r="M492" s="21">
        <v>0</v>
      </c>
      <c r="N492" s="21">
        <v>0</v>
      </c>
      <c r="O492" s="21">
        <v>-947782.98</v>
      </c>
      <c r="P492" s="21">
        <v>-29535.804639999998</v>
      </c>
      <c r="Q492" s="56" t="s">
        <v>26</v>
      </c>
      <c r="R492" s="21">
        <v>-6645622.5</v>
      </c>
      <c r="S492" s="21">
        <v>-470.10169889999997</v>
      </c>
      <c r="T492" s="21">
        <v>0</v>
      </c>
      <c r="U492" s="21">
        <v>0</v>
      </c>
      <c r="V492" s="21">
        <v>0</v>
      </c>
      <c r="W492" s="21">
        <v>406734.30040000001</v>
      </c>
      <c r="X492" s="20" t="s">
        <v>26</v>
      </c>
      <c r="Y492" s="20" t="s">
        <v>2643</v>
      </c>
      <c r="Z492" s="55" t="s">
        <v>531</v>
      </c>
      <c r="AA492" s="20" t="s">
        <v>26</v>
      </c>
    </row>
    <row r="493" spans="2:27" ht="25.5" x14ac:dyDescent="0.2">
      <c r="B493" s="14" t="s">
        <v>2642</v>
      </c>
      <c r="C493" s="24" t="s">
        <v>2641</v>
      </c>
      <c r="D493" s="16" t="s">
        <v>2640</v>
      </c>
      <c r="E493" s="20" t="s">
        <v>534</v>
      </c>
      <c r="F493" s="58" t="s">
        <v>706</v>
      </c>
      <c r="G493" s="20" t="s">
        <v>361</v>
      </c>
      <c r="H493" s="34">
        <v>39465</v>
      </c>
      <c r="I493" s="34">
        <v>46044</v>
      </c>
      <c r="J493" s="57"/>
      <c r="K493" s="21">
        <v>25000000</v>
      </c>
      <c r="L493" s="20" t="s">
        <v>2639</v>
      </c>
      <c r="M493" s="21">
        <v>0</v>
      </c>
      <c r="N493" s="21">
        <v>0</v>
      </c>
      <c r="O493" s="21">
        <v>-1062618.72</v>
      </c>
      <c r="P493" s="21">
        <v>-25374.214</v>
      </c>
      <c r="Q493" s="56" t="s">
        <v>26</v>
      </c>
      <c r="R493" s="21">
        <v>-7376225</v>
      </c>
      <c r="S493" s="21">
        <v>-406.417596</v>
      </c>
      <c r="T493" s="21">
        <v>0</v>
      </c>
      <c r="U493" s="21">
        <v>0</v>
      </c>
      <c r="V493" s="21">
        <v>0</v>
      </c>
      <c r="W493" s="21">
        <v>451879.6361</v>
      </c>
      <c r="X493" s="20" t="s">
        <v>26</v>
      </c>
      <c r="Y493" s="20" t="s">
        <v>2638</v>
      </c>
      <c r="Z493" s="55" t="s">
        <v>531</v>
      </c>
      <c r="AA493" s="20" t="s">
        <v>26</v>
      </c>
    </row>
    <row r="494" spans="2:27" ht="25.5" x14ac:dyDescent="0.2">
      <c r="B494" s="14" t="s">
        <v>2637</v>
      </c>
      <c r="C494" s="24" t="s">
        <v>2633</v>
      </c>
      <c r="D494" s="16" t="s">
        <v>2636</v>
      </c>
      <c r="E494" s="20" t="s">
        <v>534</v>
      </c>
      <c r="F494" s="58" t="s">
        <v>706</v>
      </c>
      <c r="G494" s="20" t="s">
        <v>356</v>
      </c>
      <c r="H494" s="34">
        <v>39465</v>
      </c>
      <c r="I494" s="34">
        <v>46774</v>
      </c>
      <c r="J494" s="57"/>
      <c r="K494" s="21">
        <v>25000000</v>
      </c>
      <c r="L494" s="20" t="s">
        <v>2631</v>
      </c>
      <c r="M494" s="21">
        <v>0</v>
      </c>
      <c r="N494" s="21">
        <v>0</v>
      </c>
      <c r="O494" s="21">
        <v>-1072270.46</v>
      </c>
      <c r="P494" s="21">
        <v>-202879.7</v>
      </c>
      <c r="Q494" s="56" t="s">
        <v>26</v>
      </c>
      <c r="R494" s="21">
        <v>-7743500</v>
      </c>
      <c r="S494" s="21">
        <v>-126358.9918</v>
      </c>
      <c r="T494" s="21">
        <v>0</v>
      </c>
      <c r="U494" s="21">
        <v>0</v>
      </c>
      <c r="V494" s="21">
        <v>0</v>
      </c>
      <c r="W494" s="21">
        <v>485226.96289999998</v>
      </c>
      <c r="X494" s="20" t="s">
        <v>26</v>
      </c>
      <c r="Y494" s="20" t="s">
        <v>2635</v>
      </c>
      <c r="Z494" s="55" t="s">
        <v>531</v>
      </c>
      <c r="AA494" s="20" t="s">
        <v>26</v>
      </c>
    </row>
    <row r="495" spans="2:27" ht="25.5" x14ac:dyDescent="0.2">
      <c r="B495" s="14" t="s">
        <v>2634</v>
      </c>
      <c r="C495" s="24" t="s">
        <v>2633</v>
      </c>
      <c r="D495" s="16" t="s">
        <v>2632</v>
      </c>
      <c r="E495" s="20" t="s">
        <v>534</v>
      </c>
      <c r="F495" s="58" t="s">
        <v>706</v>
      </c>
      <c r="G495" s="20" t="s">
        <v>338</v>
      </c>
      <c r="H495" s="34">
        <v>39465</v>
      </c>
      <c r="I495" s="34">
        <v>46774</v>
      </c>
      <c r="J495" s="57"/>
      <c r="K495" s="21">
        <v>25000000</v>
      </c>
      <c r="L495" s="20" t="s">
        <v>2631</v>
      </c>
      <c r="M495" s="21">
        <v>0</v>
      </c>
      <c r="N495" s="21">
        <v>0</v>
      </c>
      <c r="O495" s="21">
        <v>-1072270.46</v>
      </c>
      <c r="P495" s="21">
        <v>-59470.080000000002</v>
      </c>
      <c r="Q495" s="56" t="s">
        <v>26</v>
      </c>
      <c r="R495" s="21">
        <v>-7743500</v>
      </c>
      <c r="S495" s="21">
        <v>1492.4759039999999</v>
      </c>
      <c r="T495" s="21">
        <v>0</v>
      </c>
      <c r="U495" s="21">
        <v>0</v>
      </c>
      <c r="V495" s="21">
        <v>0</v>
      </c>
      <c r="W495" s="21">
        <v>485226.96289999998</v>
      </c>
      <c r="X495" s="20" t="s">
        <v>26</v>
      </c>
      <c r="Y495" s="20" t="s">
        <v>2630</v>
      </c>
      <c r="Z495" s="55" t="s">
        <v>531</v>
      </c>
      <c r="AA495" s="20" t="s">
        <v>26</v>
      </c>
    </row>
    <row r="496" spans="2:27" ht="25.5" x14ac:dyDescent="0.2">
      <c r="B496" s="14" t="s">
        <v>2629</v>
      </c>
      <c r="C496" s="24" t="s">
        <v>2628</v>
      </c>
      <c r="D496" s="16" t="s">
        <v>2627</v>
      </c>
      <c r="E496" s="20" t="s">
        <v>534</v>
      </c>
      <c r="F496" s="58" t="s">
        <v>706</v>
      </c>
      <c r="G496" s="20" t="s">
        <v>356</v>
      </c>
      <c r="H496" s="34">
        <v>39465</v>
      </c>
      <c r="I496" s="34">
        <v>47505</v>
      </c>
      <c r="J496" s="57"/>
      <c r="K496" s="21">
        <v>50000000</v>
      </c>
      <c r="L496" s="20" t="s">
        <v>2626</v>
      </c>
      <c r="M496" s="21">
        <v>0</v>
      </c>
      <c r="N496" s="21">
        <v>0</v>
      </c>
      <c r="O496" s="21">
        <v>-2157075.6</v>
      </c>
      <c r="P496" s="21">
        <v>-263308.875</v>
      </c>
      <c r="Q496" s="56" t="s">
        <v>26</v>
      </c>
      <c r="R496" s="21">
        <v>-16518750</v>
      </c>
      <c r="S496" s="21">
        <v>10983.457</v>
      </c>
      <c r="T496" s="21">
        <v>0</v>
      </c>
      <c r="U496" s="21">
        <v>0</v>
      </c>
      <c r="V496" s="21">
        <v>0</v>
      </c>
      <c r="W496" s="21">
        <v>1032933.713</v>
      </c>
      <c r="X496" s="20" t="s">
        <v>26</v>
      </c>
      <c r="Y496" s="20" t="s">
        <v>2625</v>
      </c>
      <c r="Z496" s="55" t="s">
        <v>531</v>
      </c>
      <c r="AA496" s="20" t="s">
        <v>26</v>
      </c>
    </row>
    <row r="497" spans="2:27" ht="25.5" x14ac:dyDescent="0.2">
      <c r="B497" s="14" t="s">
        <v>2624</v>
      </c>
      <c r="C497" s="24" t="s">
        <v>2623</v>
      </c>
      <c r="D497" s="16" t="s">
        <v>1951</v>
      </c>
      <c r="E497" s="20" t="s">
        <v>322</v>
      </c>
      <c r="F497" s="58" t="s">
        <v>706</v>
      </c>
      <c r="G497" s="20" t="s">
        <v>333</v>
      </c>
      <c r="H497" s="34">
        <v>40891</v>
      </c>
      <c r="I497" s="34">
        <v>43146</v>
      </c>
      <c r="J497" s="57"/>
      <c r="K497" s="21">
        <v>5000000</v>
      </c>
      <c r="L497" s="20" t="s">
        <v>2622</v>
      </c>
      <c r="M497" s="21">
        <v>0</v>
      </c>
      <c r="N497" s="21">
        <v>0</v>
      </c>
      <c r="O497" s="21">
        <v>0</v>
      </c>
      <c r="P497" s="21">
        <v>0</v>
      </c>
      <c r="Q497" s="56" t="s">
        <v>26</v>
      </c>
      <c r="R497" s="21">
        <v>194885</v>
      </c>
      <c r="S497" s="21">
        <v>0</v>
      </c>
      <c r="T497" s="21">
        <v>0</v>
      </c>
      <c r="U497" s="21">
        <v>0</v>
      </c>
      <c r="V497" s="21"/>
      <c r="W497" s="21">
        <v>56616.953750000001</v>
      </c>
      <c r="X497" s="20" t="s">
        <v>26</v>
      </c>
      <c r="Y497" s="20" t="s">
        <v>2560</v>
      </c>
      <c r="Z497" s="55" t="s">
        <v>531</v>
      </c>
      <c r="AA497" s="20" t="s">
        <v>26</v>
      </c>
    </row>
    <row r="498" spans="2:27" ht="25.5" x14ac:dyDescent="0.2">
      <c r="B498" s="14" t="s">
        <v>2621</v>
      </c>
      <c r="C498" s="24" t="s">
        <v>2620</v>
      </c>
      <c r="D498" s="16" t="s">
        <v>1951</v>
      </c>
      <c r="E498" s="20" t="s">
        <v>322</v>
      </c>
      <c r="F498" s="58" t="s">
        <v>706</v>
      </c>
      <c r="G498" s="20" t="s">
        <v>333</v>
      </c>
      <c r="H498" s="34">
        <v>40891</v>
      </c>
      <c r="I498" s="34">
        <v>43235</v>
      </c>
      <c r="J498" s="57"/>
      <c r="K498" s="21">
        <v>5000000</v>
      </c>
      <c r="L498" s="20" t="s">
        <v>2619</v>
      </c>
      <c r="M498" s="21">
        <v>0</v>
      </c>
      <c r="N498" s="21">
        <v>0</v>
      </c>
      <c r="O498" s="21">
        <v>0</v>
      </c>
      <c r="P498" s="21">
        <v>0</v>
      </c>
      <c r="Q498" s="56" t="s">
        <v>26</v>
      </c>
      <c r="R498" s="21">
        <v>198920</v>
      </c>
      <c r="S498" s="21">
        <v>0</v>
      </c>
      <c r="T498" s="21">
        <v>0</v>
      </c>
      <c r="U498" s="21">
        <v>0</v>
      </c>
      <c r="V498" s="21"/>
      <c r="W498" s="21">
        <v>57947.188990000002</v>
      </c>
      <c r="X498" s="20" t="s">
        <v>26</v>
      </c>
      <c r="Y498" s="20" t="s">
        <v>2560</v>
      </c>
      <c r="Z498" s="55" t="s">
        <v>531</v>
      </c>
      <c r="AA498" s="20" t="s">
        <v>26</v>
      </c>
    </row>
    <row r="499" spans="2:27" ht="25.5" x14ac:dyDescent="0.2">
      <c r="B499" s="14" t="s">
        <v>2618</v>
      </c>
      <c r="C499" s="24" t="s">
        <v>2617</v>
      </c>
      <c r="D499" s="16" t="s">
        <v>1951</v>
      </c>
      <c r="E499" s="20" t="s">
        <v>322</v>
      </c>
      <c r="F499" s="58" t="s">
        <v>706</v>
      </c>
      <c r="G499" s="20" t="s">
        <v>333</v>
      </c>
      <c r="H499" s="34">
        <v>40891</v>
      </c>
      <c r="I499" s="34">
        <v>43327</v>
      </c>
      <c r="J499" s="57"/>
      <c r="K499" s="21">
        <v>5000000</v>
      </c>
      <c r="L499" s="20" t="s">
        <v>2616</v>
      </c>
      <c r="M499" s="21">
        <v>0</v>
      </c>
      <c r="N499" s="21">
        <v>0</v>
      </c>
      <c r="O499" s="21">
        <v>0</v>
      </c>
      <c r="P499" s="21">
        <v>0</v>
      </c>
      <c r="Q499" s="56" t="s">
        <v>26</v>
      </c>
      <c r="R499" s="21">
        <v>202440</v>
      </c>
      <c r="S499" s="21">
        <v>0</v>
      </c>
      <c r="T499" s="21">
        <v>0</v>
      </c>
      <c r="U499" s="21">
        <v>0</v>
      </c>
      <c r="V499" s="21"/>
      <c r="W499" s="21">
        <v>59290.901149999998</v>
      </c>
      <c r="X499" s="20" t="s">
        <v>26</v>
      </c>
      <c r="Y499" s="20" t="s">
        <v>2615</v>
      </c>
      <c r="Z499" s="55" t="s">
        <v>531</v>
      </c>
      <c r="AA499" s="20" t="s">
        <v>26</v>
      </c>
    </row>
    <row r="500" spans="2:27" ht="25.5" x14ac:dyDescent="0.2">
      <c r="B500" s="14" t="s">
        <v>2614</v>
      </c>
      <c r="C500" s="24" t="s">
        <v>2613</v>
      </c>
      <c r="D500" s="16" t="s">
        <v>1951</v>
      </c>
      <c r="E500" s="20" t="s">
        <v>322</v>
      </c>
      <c r="F500" s="58" t="s">
        <v>706</v>
      </c>
      <c r="G500" s="20" t="s">
        <v>333</v>
      </c>
      <c r="H500" s="34">
        <v>40891</v>
      </c>
      <c r="I500" s="34">
        <v>43419</v>
      </c>
      <c r="J500" s="57"/>
      <c r="K500" s="21">
        <v>6000000</v>
      </c>
      <c r="L500" s="20" t="s">
        <v>2612</v>
      </c>
      <c r="M500" s="21">
        <v>0</v>
      </c>
      <c r="N500" s="21">
        <v>0</v>
      </c>
      <c r="O500" s="21">
        <v>0</v>
      </c>
      <c r="P500" s="21">
        <v>0</v>
      </c>
      <c r="Q500" s="56" t="s">
        <v>26</v>
      </c>
      <c r="R500" s="21">
        <v>246042</v>
      </c>
      <c r="S500" s="21">
        <v>0</v>
      </c>
      <c r="T500" s="21">
        <v>0</v>
      </c>
      <c r="U500" s="21">
        <v>0</v>
      </c>
      <c r="V500" s="21"/>
      <c r="W500" s="21">
        <v>72725.793879999997</v>
      </c>
      <c r="X500" s="20" t="s">
        <v>26</v>
      </c>
      <c r="Y500" s="20" t="s">
        <v>2560</v>
      </c>
      <c r="Z500" s="55" t="s">
        <v>531</v>
      </c>
      <c r="AA500" s="20" t="s">
        <v>26</v>
      </c>
    </row>
    <row r="501" spans="2:27" ht="25.5" x14ac:dyDescent="0.2">
      <c r="B501" s="14" t="s">
        <v>2611</v>
      </c>
      <c r="C501" s="24" t="s">
        <v>2610</v>
      </c>
      <c r="D501" s="16" t="s">
        <v>1951</v>
      </c>
      <c r="E501" s="20" t="s">
        <v>322</v>
      </c>
      <c r="F501" s="58" t="s">
        <v>706</v>
      </c>
      <c r="G501" s="20" t="s">
        <v>333</v>
      </c>
      <c r="H501" s="34">
        <v>40891</v>
      </c>
      <c r="I501" s="34">
        <v>43511</v>
      </c>
      <c r="J501" s="57"/>
      <c r="K501" s="21">
        <v>6000000</v>
      </c>
      <c r="L501" s="20" t="s">
        <v>2609</v>
      </c>
      <c r="M501" s="21">
        <v>0</v>
      </c>
      <c r="N501" s="21">
        <v>0</v>
      </c>
      <c r="O501" s="21">
        <v>0</v>
      </c>
      <c r="P501" s="21">
        <v>0</v>
      </c>
      <c r="Q501" s="56" t="s">
        <v>26</v>
      </c>
      <c r="R501" s="21">
        <v>247668</v>
      </c>
      <c r="S501" s="21">
        <v>0</v>
      </c>
      <c r="T501" s="21">
        <v>0</v>
      </c>
      <c r="U501" s="21">
        <v>0</v>
      </c>
      <c r="V501" s="21"/>
      <c r="W501" s="21">
        <v>74269.040729999993</v>
      </c>
      <c r="X501" s="20" t="s">
        <v>26</v>
      </c>
      <c r="Y501" s="20" t="s">
        <v>2608</v>
      </c>
      <c r="Z501" s="55" t="s">
        <v>531</v>
      </c>
      <c r="AA501" s="20" t="s">
        <v>26</v>
      </c>
    </row>
    <row r="502" spans="2:27" ht="25.5" x14ac:dyDescent="0.2">
      <c r="B502" s="14" t="s">
        <v>2607</v>
      </c>
      <c r="C502" s="24" t="s">
        <v>2606</v>
      </c>
      <c r="D502" s="16" t="s">
        <v>1951</v>
      </c>
      <c r="E502" s="20" t="s">
        <v>322</v>
      </c>
      <c r="F502" s="58" t="s">
        <v>706</v>
      </c>
      <c r="G502" s="20" t="s">
        <v>333</v>
      </c>
      <c r="H502" s="34">
        <v>40891</v>
      </c>
      <c r="I502" s="34">
        <v>43600</v>
      </c>
      <c r="J502" s="57"/>
      <c r="K502" s="21">
        <v>6000000</v>
      </c>
      <c r="L502" s="20" t="s">
        <v>2605</v>
      </c>
      <c r="M502" s="21">
        <v>0</v>
      </c>
      <c r="N502" s="21">
        <v>0</v>
      </c>
      <c r="O502" s="21">
        <v>0</v>
      </c>
      <c r="P502" s="21">
        <v>0</v>
      </c>
      <c r="Q502" s="56" t="s">
        <v>26</v>
      </c>
      <c r="R502" s="21">
        <v>245364</v>
      </c>
      <c r="S502" s="21">
        <v>0</v>
      </c>
      <c r="T502" s="21">
        <v>0</v>
      </c>
      <c r="U502" s="21">
        <v>0</v>
      </c>
      <c r="V502" s="21"/>
      <c r="W502" s="21">
        <v>75732.043850000002</v>
      </c>
      <c r="X502" s="20" t="s">
        <v>26</v>
      </c>
      <c r="Y502" s="20" t="s">
        <v>2560</v>
      </c>
      <c r="Z502" s="55" t="s">
        <v>531</v>
      </c>
      <c r="AA502" s="20" t="s">
        <v>26</v>
      </c>
    </row>
    <row r="503" spans="2:27" ht="25.5" x14ac:dyDescent="0.2">
      <c r="B503" s="14" t="s">
        <v>2604</v>
      </c>
      <c r="C503" s="24" t="s">
        <v>2603</v>
      </c>
      <c r="D503" s="16" t="s">
        <v>1951</v>
      </c>
      <c r="E503" s="20" t="s">
        <v>322</v>
      </c>
      <c r="F503" s="58" t="s">
        <v>706</v>
      </c>
      <c r="G503" s="20" t="s">
        <v>333</v>
      </c>
      <c r="H503" s="34">
        <v>40891</v>
      </c>
      <c r="I503" s="34">
        <v>43692</v>
      </c>
      <c r="J503" s="57"/>
      <c r="K503" s="21">
        <v>7000000</v>
      </c>
      <c r="L503" s="20" t="s">
        <v>2602</v>
      </c>
      <c r="M503" s="21">
        <v>0</v>
      </c>
      <c r="N503" s="21">
        <v>0</v>
      </c>
      <c r="O503" s="21">
        <v>0</v>
      </c>
      <c r="P503" s="21">
        <v>0</v>
      </c>
      <c r="Q503" s="56" t="s">
        <v>26</v>
      </c>
      <c r="R503" s="21">
        <v>280903</v>
      </c>
      <c r="S503" s="21">
        <v>0</v>
      </c>
      <c r="T503" s="21">
        <v>0</v>
      </c>
      <c r="U503" s="21">
        <v>0</v>
      </c>
      <c r="V503" s="21"/>
      <c r="W503" s="21">
        <v>90084.435280000005</v>
      </c>
      <c r="X503" s="20" t="s">
        <v>26</v>
      </c>
      <c r="Y503" s="20" t="s">
        <v>2560</v>
      </c>
      <c r="Z503" s="55" t="s">
        <v>531</v>
      </c>
      <c r="AA503" s="20" t="s">
        <v>26</v>
      </c>
    </row>
    <row r="504" spans="2:27" ht="25.5" x14ac:dyDescent="0.2">
      <c r="B504" s="14" t="s">
        <v>2601</v>
      </c>
      <c r="C504" s="24" t="s">
        <v>2600</v>
      </c>
      <c r="D504" s="16" t="s">
        <v>1951</v>
      </c>
      <c r="E504" s="20" t="s">
        <v>322</v>
      </c>
      <c r="F504" s="58" t="s">
        <v>706</v>
      </c>
      <c r="G504" s="20" t="s">
        <v>333</v>
      </c>
      <c r="H504" s="34">
        <v>40891</v>
      </c>
      <c r="I504" s="34">
        <v>43784</v>
      </c>
      <c r="J504" s="57"/>
      <c r="K504" s="21">
        <v>6000000</v>
      </c>
      <c r="L504" s="20" t="s">
        <v>2599</v>
      </c>
      <c r="M504" s="21">
        <v>0</v>
      </c>
      <c r="N504" s="21">
        <v>0</v>
      </c>
      <c r="O504" s="21">
        <v>0</v>
      </c>
      <c r="P504" s="21">
        <v>0</v>
      </c>
      <c r="Q504" s="56" t="s">
        <v>26</v>
      </c>
      <c r="R504" s="21">
        <v>234348</v>
      </c>
      <c r="S504" s="21">
        <v>0</v>
      </c>
      <c r="T504" s="21">
        <v>0</v>
      </c>
      <c r="U504" s="21">
        <v>0</v>
      </c>
      <c r="V504" s="21"/>
      <c r="W504" s="21">
        <v>78670.458849999995</v>
      </c>
      <c r="X504" s="20" t="s">
        <v>26</v>
      </c>
      <c r="Y504" s="20" t="s">
        <v>2598</v>
      </c>
      <c r="Z504" s="55" t="s">
        <v>531</v>
      </c>
      <c r="AA504" s="20" t="s">
        <v>26</v>
      </c>
    </row>
    <row r="505" spans="2:27" ht="25.5" x14ac:dyDescent="0.2">
      <c r="B505" s="14" t="s">
        <v>2597</v>
      </c>
      <c r="C505" s="24" t="s">
        <v>2596</v>
      </c>
      <c r="D505" s="16" t="s">
        <v>1951</v>
      </c>
      <c r="E505" s="20" t="s">
        <v>322</v>
      </c>
      <c r="F505" s="58" t="s">
        <v>706</v>
      </c>
      <c r="G505" s="20" t="s">
        <v>333</v>
      </c>
      <c r="H505" s="34">
        <v>40891</v>
      </c>
      <c r="I505" s="34">
        <v>43876</v>
      </c>
      <c r="J505" s="57"/>
      <c r="K505" s="21">
        <v>8000000</v>
      </c>
      <c r="L505" s="20" t="s">
        <v>2595</v>
      </c>
      <c r="M505" s="21">
        <v>0</v>
      </c>
      <c r="N505" s="21">
        <v>0</v>
      </c>
      <c r="O505" s="21">
        <v>0</v>
      </c>
      <c r="P505" s="21">
        <v>0</v>
      </c>
      <c r="Q505" s="56" t="s">
        <v>26</v>
      </c>
      <c r="R505" s="21">
        <v>299896</v>
      </c>
      <c r="S505" s="21">
        <v>0</v>
      </c>
      <c r="T505" s="21">
        <v>0</v>
      </c>
      <c r="U505" s="21">
        <v>0</v>
      </c>
      <c r="V505" s="21"/>
      <c r="W505" s="21">
        <v>106799.0047</v>
      </c>
      <c r="X505" s="20" t="s">
        <v>26</v>
      </c>
      <c r="Y505" s="20" t="s">
        <v>2560</v>
      </c>
      <c r="Z505" s="55" t="s">
        <v>531</v>
      </c>
      <c r="AA505" s="20" t="s">
        <v>26</v>
      </c>
    </row>
    <row r="506" spans="2:27" ht="25.5" x14ac:dyDescent="0.2">
      <c r="B506" s="14" t="s">
        <v>2594</v>
      </c>
      <c r="C506" s="24" t="s">
        <v>2593</v>
      </c>
      <c r="D506" s="16" t="s">
        <v>1951</v>
      </c>
      <c r="E506" s="20" t="s">
        <v>322</v>
      </c>
      <c r="F506" s="58" t="s">
        <v>706</v>
      </c>
      <c r="G506" s="20" t="s">
        <v>333</v>
      </c>
      <c r="H506" s="34">
        <v>40891</v>
      </c>
      <c r="I506" s="34">
        <v>43966</v>
      </c>
      <c r="J506" s="57"/>
      <c r="K506" s="21">
        <v>9000000</v>
      </c>
      <c r="L506" s="20" t="s">
        <v>2592</v>
      </c>
      <c r="M506" s="21">
        <v>0</v>
      </c>
      <c r="N506" s="21">
        <v>0</v>
      </c>
      <c r="O506" s="21">
        <v>0</v>
      </c>
      <c r="P506" s="21">
        <v>0</v>
      </c>
      <c r="Q506" s="56" t="s">
        <v>26</v>
      </c>
      <c r="R506" s="21">
        <v>321876</v>
      </c>
      <c r="S506" s="21">
        <v>0</v>
      </c>
      <c r="T506" s="21">
        <v>0</v>
      </c>
      <c r="U506" s="21">
        <v>0</v>
      </c>
      <c r="V506" s="21"/>
      <c r="W506" s="21">
        <v>122209.1179</v>
      </c>
      <c r="X506" s="20" t="s">
        <v>26</v>
      </c>
      <c r="Y506" s="20" t="s">
        <v>2560</v>
      </c>
      <c r="Z506" s="55" t="s">
        <v>531</v>
      </c>
      <c r="AA506" s="20" t="s">
        <v>26</v>
      </c>
    </row>
    <row r="507" spans="2:27" ht="25.5" x14ac:dyDescent="0.2">
      <c r="B507" s="14" t="s">
        <v>2591</v>
      </c>
      <c r="C507" s="24" t="s">
        <v>2590</v>
      </c>
      <c r="D507" s="16" t="s">
        <v>1951</v>
      </c>
      <c r="E507" s="20" t="s">
        <v>322</v>
      </c>
      <c r="F507" s="58" t="s">
        <v>706</v>
      </c>
      <c r="G507" s="20" t="s">
        <v>333</v>
      </c>
      <c r="H507" s="34">
        <v>40891</v>
      </c>
      <c r="I507" s="34">
        <v>44058</v>
      </c>
      <c r="J507" s="57"/>
      <c r="K507" s="21">
        <v>6000000</v>
      </c>
      <c r="L507" s="20" t="s">
        <v>2589</v>
      </c>
      <c r="M507" s="21">
        <v>0</v>
      </c>
      <c r="N507" s="21">
        <v>0</v>
      </c>
      <c r="O507" s="21">
        <v>0</v>
      </c>
      <c r="P507" s="21">
        <v>0</v>
      </c>
      <c r="Q507" s="56" t="s">
        <v>26</v>
      </c>
      <c r="R507" s="21">
        <v>200760</v>
      </c>
      <c r="S507" s="21">
        <v>0</v>
      </c>
      <c r="T507" s="21">
        <v>0</v>
      </c>
      <c r="U507" s="21">
        <v>0</v>
      </c>
      <c r="V507" s="21"/>
      <c r="W507" s="21">
        <v>82853.228870000006</v>
      </c>
      <c r="X507" s="20" t="s">
        <v>26</v>
      </c>
      <c r="Y507" s="20" t="s">
        <v>2560</v>
      </c>
      <c r="Z507" s="55" t="s">
        <v>531</v>
      </c>
      <c r="AA507" s="20" t="s">
        <v>26</v>
      </c>
    </row>
    <row r="508" spans="2:27" ht="25.5" x14ac:dyDescent="0.2">
      <c r="B508" s="14" t="s">
        <v>2588</v>
      </c>
      <c r="C508" s="24" t="s">
        <v>2587</v>
      </c>
      <c r="D508" s="16" t="s">
        <v>1951</v>
      </c>
      <c r="E508" s="20" t="s">
        <v>322</v>
      </c>
      <c r="F508" s="58" t="s">
        <v>706</v>
      </c>
      <c r="G508" s="20" t="s">
        <v>333</v>
      </c>
      <c r="H508" s="34">
        <v>40891</v>
      </c>
      <c r="I508" s="34">
        <v>44150</v>
      </c>
      <c r="J508" s="57"/>
      <c r="K508" s="21">
        <v>7000000</v>
      </c>
      <c r="L508" s="20" t="s">
        <v>2586</v>
      </c>
      <c r="M508" s="21">
        <v>0</v>
      </c>
      <c r="N508" s="21">
        <v>0</v>
      </c>
      <c r="O508" s="21">
        <v>0</v>
      </c>
      <c r="P508" s="21">
        <v>0</v>
      </c>
      <c r="Q508" s="56" t="s">
        <v>26</v>
      </c>
      <c r="R508" s="21">
        <v>214900</v>
      </c>
      <c r="S508" s="21">
        <v>0</v>
      </c>
      <c r="T508" s="21">
        <v>0</v>
      </c>
      <c r="U508" s="21">
        <v>0</v>
      </c>
      <c r="V508" s="21"/>
      <c r="W508" s="21">
        <v>98246.265920000005</v>
      </c>
      <c r="X508" s="20" t="s">
        <v>26</v>
      </c>
      <c r="Y508" s="20" t="s">
        <v>2560</v>
      </c>
      <c r="Z508" s="55" t="s">
        <v>531</v>
      </c>
      <c r="AA508" s="20" t="s">
        <v>26</v>
      </c>
    </row>
    <row r="509" spans="2:27" ht="25.5" x14ac:dyDescent="0.2">
      <c r="B509" s="14" t="s">
        <v>2585</v>
      </c>
      <c r="C509" s="24" t="s">
        <v>2584</v>
      </c>
      <c r="D509" s="16" t="s">
        <v>1951</v>
      </c>
      <c r="E509" s="20" t="s">
        <v>322</v>
      </c>
      <c r="F509" s="58" t="s">
        <v>706</v>
      </c>
      <c r="G509" s="20" t="s">
        <v>333</v>
      </c>
      <c r="H509" s="34">
        <v>40891</v>
      </c>
      <c r="I509" s="34">
        <v>44242</v>
      </c>
      <c r="J509" s="57"/>
      <c r="K509" s="21">
        <v>5000000</v>
      </c>
      <c r="L509" s="20" t="s">
        <v>2583</v>
      </c>
      <c r="M509" s="21">
        <v>0</v>
      </c>
      <c r="N509" s="21">
        <v>0</v>
      </c>
      <c r="O509" s="21">
        <v>0</v>
      </c>
      <c r="P509" s="21">
        <v>0</v>
      </c>
      <c r="Q509" s="56" t="s">
        <v>26</v>
      </c>
      <c r="R509" s="21">
        <v>139245</v>
      </c>
      <c r="S509" s="21">
        <v>0</v>
      </c>
      <c r="T509" s="21">
        <v>0</v>
      </c>
      <c r="U509" s="21">
        <v>0</v>
      </c>
      <c r="V509" s="21"/>
      <c r="W509" s="21">
        <v>71289.49278</v>
      </c>
      <c r="X509" s="20" t="s">
        <v>26</v>
      </c>
      <c r="Y509" s="20" t="s">
        <v>2576</v>
      </c>
      <c r="Z509" s="55" t="s">
        <v>531</v>
      </c>
      <c r="AA509" s="20" t="s">
        <v>26</v>
      </c>
    </row>
    <row r="510" spans="2:27" ht="25.5" x14ac:dyDescent="0.2">
      <c r="B510" s="14" t="s">
        <v>2582</v>
      </c>
      <c r="C510" s="24" t="s">
        <v>2581</v>
      </c>
      <c r="D510" s="16" t="s">
        <v>1951</v>
      </c>
      <c r="E510" s="20" t="s">
        <v>322</v>
      </c>
      <c r="F510" s="58" t="s">
        <v>706</v>
      </c>
      <c r="G510" s="20" t="s">
        <v>333</v>
      </c>
      <c r="H510" s="34">
        <v>40891</v>
      </c>
      <c r="I510" s="34">
        <v>44331</v>
      </c>
      <c r="J510" s="57"/>
      <c r="K510" s="21">
        <v>5000000</v>
      </c>
      <c r="L510" s="20" t="s">
        <v>2580</v>
      </c>
      <c r="M510" s="21">
        <v>0</v>
      </c>
      <c r="N510" s="21">
        <v>0</v>
      </c>
      <c r="O510" s="21">
        <v>0</v>
      </c>
      <c r="P510" s="21">
        <v>0</v>
      </c>
      <c r="Q510" s="56" t="s">
        <v>26</v>
      </c>
      <c r="R510" s="21">
        <v>124885</v>
      </c>
      <c r="S510" s="21">
        <v>0</v>
      </c>
      <c r="T510" s="21">
        <v>0</v>
      </c>
      <c r="U510" s="21">
        <v>0</v>
      </c>
      <c r="V510" s="21"/>
      <c r="W510" s="21">
        <v>72350.459849999999</v>
      </c>
      <c r="X510" s="20" t="s">
        <v>26</v>
      </c>
      <c r="Y510" s="20" t="s">
        <v>2576</v>
      </c>
      <c r="Z510" s="55" t="s">
        <v>531</v>
      </c>
      <c r="AA510" s="20" t="s">
        <v>26</v>
      </c>
    </row>
    <row r="511" spans="2:27" ht="25.5" x14ac:dyDescent="0.2">
      <c r="B511" s="14" t="s">
        <v>2579</v>
      </c>
      <c r="C511" s="24" t="s">
        <v>2578</v>
      </c>
      <c r="D511" s="16" t="s">
        <v>1951</v>
      </c>
      <c r="E511" s="20" t="s">
        <v>322</v>
      </c>
      <c r="F511" s="58" t="s">
        <v>706</v>
      </c>
      <c r="G511" s="20" t="s">
        <v>333</v>
      </c>
      <c r="H511" s="34">
        <v>40891</v>
      </c>
      <c r="I511" s="34">
        <v>44423</v>
      </c>
      <c r="J511" s="57"/>
      <c r="K511" s="21">
        <v>5000000</v>
      </c>
      <c r="L511" s="20" t="s">
        <v>2577</v>
      </c>
      <c r="M511" s="21">
        <v>0</v>
      </c>
      <c r="N511" s="21">
        <v>0</v>
      </c>
      <c r="O511" s="21">
        <v>0</v>
      </c>
      <c r="P511" s="21">
        <v>0</v>
      </c>
      <c r="Q511" s="56" t="s">
        <v>26</v>
      </c>
      <c r="R511" s="21">
        <v>109320</v>
      </c>
      <c r="S511" s="21">
        <v>0</v>
      </c>
      <c r="T511" s="21">
        <v>0</v>
      </c>
      <c r="U511" s="21">
        <v>0</v>
      </c>
      <c r="V511" s="21"/>
      <c r="W511" s="21">
        <v>73431.07849</v>
      </c>
      <c r="X511" s="20" t="s">
        <v>26</v>
      </c>
      <c r="Y511" s="20" t="s">
        <v>2576</v>
      </c>
      <c r="Z511" s="55" t="s">
        <v>531</v>
      </c>
      <c r="AA511" s="20" t="s">
        <v>26</v>
      </c>
    </row>
    <row r="512" spans="2:27" ht="25.5" x14ac:dyDescent="0.2">
      <c r="B512" s="14" t="s">
        <v>2575</v>
      </c>
      <c r="C512" s="24" t="s">
        <v>2574</v>
      </c>
      <c r="D512" s="16" t="s">
        <v>1951</v>
      </c>
      <c r="E512" s="20" t="s">
        <v>322</v>
      </c>
      <c r="F512" s="58" t="s">
        <v>706</v>
      </c>
      <c r="G512" s="20" t="s">
        <v>333</v>
      </c>
      <c r="H512" s="34">
        <v>40891</v>
      </c>
      <c r="I512" s="34">
        <v>44515</v>
      </c>
      <c r="J512" s="57"/>
      <c r="K512" s="21">
        <v>4000000</v>
      </c>
      <c r="L512" s="20" t="s">
        <v>2573</v>
      </c>
      <c r="M512" s="21">
        <v>0</v>
      </c>
      <c r="N512" s="21">
        <v>0</v>
      </c>
      <c r="O512" s="21">
        <v>0</v>
      </c>
      <c r="P512" s="21">
        <v>0</v>
      </c>
      <c r="Q512" s="56" t="s">
        <v>26</v>
      </c>
      <c r="R512" s="21">
        <v>72932</v>
      </c>
      <c r="S512" s="21">
        <v>0</v>
      </c>
      <c r="T512" s="21">
        <v>0</v>
      </c>
      <c r="U512" s="21">
        <v>0</v>
      </c>
      <c r="V512" s="21"/>
      <c r="W512" s="21">
        <v>59596.818890000002</v>
      </c>
      <c r="X512" s="20" t="s">
        <v>26</v>
      </c>
      <c r="Y512" s="20" t="s">
        <v>2560</v>
      </c>
      <c r="Z512" s="55" t="s">
        <v>531</v>
      </c>
      <c r="AA512" s="20" t="s">
        <v>26</v>
      </c>
    </row>
    <row r="513" spans="2:27" ht="25.5" x14ac:dyDescent="0.2">
      <c r="B513" s="14" t="s">
        <v>2572</v>
      </c>
      <c r="C513" s="24" t="s">
        <v>2571</v>
      </c>
      <c r="D513" s="16" t="s">
        <v>1951</v>
      </c>
      <c r="E513" s="20" t="s">
        <v>322</v>
      </c>
      <c r="F513" s="58" t="s">
        <v>706</v>
      </c>
      <c r="G513" s="20" t="s">
        <v>333</v>
      </c>
      <c r="H513" s="34">
        <v>40891</v>
      </c>
      <c r="I513" s="34">
        <v>44607</v>
      </c>
      <c r="J513" s="57"/>
      <c r="K513" s="21">
        <v>4000000</v>
      </c>
      <c r="L513" s="20" t="s">
        <v>2570</v>
      </c>
      <c r="M513" s="21">
        <v>0</v>
      </c>
      <c r="N513" s="21">
        <v>0</v>
      </c>
      <c r="O513" s="21">
        <v>0</v>
      </c>
      <c r="P513" s="21">
        <v>0</v>
      </c>
      <c r="Q513" s="56" t="s">
        <v>26</v>
      </c>
      <c r="R513" s="21">
        <v>61288</v>
      </c>
      <c r="S513" s="21">
        <v>0</v>
      </c>
      <c r="T513" s="21">
        <v>0</v>
      </c>
      <c r="U513" s="21">
        <v>0</v>
      </c>
      <c r="V513" s="21"/>
      <c r="W513" s="21">
        <v>60436.766459999999</v>
      </c>
      <c r="X513" s="20" t="s">
        <v>26</v>
      </c>
      <c r="Y513" s="20" t="s">
        <v>2560</v>
      </c>
      <c r="Z513" s="55" t="s">
        <v>531</v>
      </c>
      <c r="AA513" s="20" t="s">
        <v>26</v>
      </c>
    </row>
    <row r="514" spans="2:27" ht="25.5" x14ac:dyDescent="0.2">
      <c r="B514" s="14" t="s">
        <v>2569</v>
      </c>
      <c r="C514" s="24" t="s">
        <v>2568</v>
      </c>
      <c r="D514" s="16" t="s">
        <v>1951</v>
      </c>
      <c r="E514" s="20" t="s">
        <v>322</v>
      </c>
      <c r="F514" s="58" t="s">
        <v>706</v>
      </c>
      <c r="G514" s="20" t="s">
        <v>333</v>
      </c>
      <c r="H514" s="34">
        <v>40891</v>
      </c>
      <c r="I514" s="34">
        <v>44696</v>
      </c>
      <c r="J514" s="57"/>
      <c r="K514" s="21">
        <v>4000000</v>
      </c>
      <c r="L514" s="20" t="s">
        <v>2567</v>
      </c>
      <c r="M514" s="21">
        <v>0</v>
      </c>
      <c r="N514" s="21">
        <v>0</v>
      </c>
      <c r="O514" s="21">
        <v>0</v>
      </c>
      <c r="P514" s="21">
        <v>0</v>
      </c>
      <c r="Q514" s="56" t="s">
        <v>26</v>
      </c>
      <c r="R514" s="21">
        <v>50972</v>
      </c>
      <c r="S514" s="21">
        <v>0</v>
      </c>
      <c r="T514" s="21">
        <v>0</v>
      </c>
      <c r="U514" s="21">
        <v>0</v>
      </c>
      <c r="V514" s="21"/>
      <c r="W514" s="21">
        <v>61238.362050000003</v>
      </c>
      <c r="X514" s="20" t="s">
        <v>26</v>
      </c>
      <c r="Y514" s="20" t="s">
        <v>2560</v>
      </c>
      <c r="Z514" s="55" t="s">
        <v>531</v>
      </c>
      <c r="AA514" s="20" t="s">
        <v>26</v>
      </c>
    </row>
    <row r="515" spans="2:27" ht="25.5" x14ac:dyDescent="0.2">
      <c r="B515" s="14" t="s">
        <v>2566</v>
      </c>
      <c r="C515" s="24" t="s">
        <v>2565</v>
      </c>
      <c r="D515" s="16" t="s">
        <v>1951</v>
      </c>
      <c r="E515" s="20" t="s">
        <v>322</v>
      </c>
      <c r="F515" s="58" t="s">
        <v>706</v>
      </c>
      <c r="G515" s="20" t="s">
        <v>333</v>
      </c>
      <c r="H515" s="34">
        <v>40891</v>
      </c>
      <c r="I515" s="34">
        <v>44788</v>
      </c>
      <c r="J515" s="57"/>
      <c r="K515" s="21">
        <v>4000000</v>
      </c>
      <c r="L515" s="20" t="s">
        <v>2564</v>
      </c>
      <c r="M515" s="21">
        <v>0</v>
      </c>
      <c r="N515" s="21">
        <v>0</v>
      </c>
      <c r="O515" s="21">
        <v>0</v>
      </c>
      <c r="P515" s="21">
        <v>0</v>
      </c>
      <c r="Q515" s="56" t="s">
        <v>26</v>
      </c>
      <c r="R515" s="21">
        <v>40956</v>
      </c>
      <c r="S515" s="21">
        <v>0</v>
      </c>
      <c r="T515" s="21">
        <v>0</v>
      </c>
      <c r="U515" s="21">
        <v>0</v>
      </c>
      <c r="V515" s="21"/>
      <c r="W515" s="21">
        <v>62056.094819999998</v>
      </c>
      <c r="X515" s="20" t="s">
        <v>26</v>
      </c>
      <c r="Y515" s="20" t="s">
        <v>2560</v>
      </c>
      <c r="Z515" s="55" t="s">
        <v>531</v>
      </c>
      <c r="AA515" s="20" t="s">
        <v>26</v>
      </c>
    </row>
    <row r="516" spans="2:27" ht="25.5" x14ac:dyDescent="0.2">
      <c r="B516" s="14" t="s">
        <v>2563</v>
      </c>
      <c r="C516" s="24" t="s">
        <v>2562</v>
      </c>
      <c r="D516" s="16" t="s">
        <v>1951</v>
      </c>
      <c r="E516" s="20" t="s">
        <v>322</v>
      </c>
      <c r="F516" s="58" t="s">
        <v>706</v>
      </c>
      <c r="G516" s="20" t="s">
        <v>333</v>
      </c>
      <c r="H516" s="34">
        <v>40891</v>
      </c>
      <c r="I516" s="34">
        <v>44880</v>
      </c>
      <c r="J516" s="57"/>
      <c r="K516" s="21">
        <v>3000000</v>
      </c>
      <c r="L516" s="20" t="s">
        <v>2561</v>
      </c>
      <c r="M516" s="21">
        <v>0</v>
      </c>
      <c r="N516" s="21">
        <v>0</v>
      </c>
      <c r="O516" s="21">
        <v>0</v>
      </c>
      <c r="P516" s="21">
        <v>0</v>
      </c>
      <c r="Q516" s="56" t="s">
        <v>26</v>
      </c>
      <c r="R516" s="21">
        <v>22542</v>
      </c>
      <c r="S516" s="21">
        <v>0</v>
      </c>
      <c r="T516" s="21">
        <v>0</v>
      </c>
      <c r="U516" s="21">
        <v>0</v>
      </c>
      <c r="V516" s="21"/>
      <c r="W516" s="21">
        <v>47147.393479999999</v>
      </c>
      <c r="X516" s="20" t="s">
        <v>26</v>
      </c>
      <c r="Y516" s="20" t="s">
        <v>2560</v>
      </c>
      <c r="Z516" s="55" t="s">
        <v>531</v>
      </c>
      <c r="AA516" s="20" t="s">
        <v>26</v>
      </c>
    </row>
    <row r="517" spans="2:27" ht="25.5" x14ac:dyDescent="0.2">
      <c r="B517" s="14" t="s">
        <v>2559</v>
      </c>
      <c r="C517" s="24" t="s">
        <v>2558</v>
      </c>
      <c r="D517" s="16" t="s">
        <v>1951</v>
      </c>
      <c r="E517" s="20" t="s">
        <v>322</v>
      </c>
      <c r="F517" s="58" t="s">
        <v>706</v>
      </c>
      <c r="G517" s="20" t="s">
        <v>346</v>
      </c>
      <c r="H517" s="34">
        <v>40893</v>
      </c>
      <c r="I517" s="34">
        <v>44972</v>
      </c>
      <c r="J517" s="57"/>
      <c r="K517" s="21">
        <v>14000000</v>
      </c>
      <c r="L517" s="20" t="s">
        <v>2557</v>
      </c>
      <c r="M517" s="21">
        <v>0</v>
      </c>
      <c r="N517" s="21">
        <v>0</v>
      </c>
      <c r="O517" s="21">
        <v>0</v>
      </c>
      <c r="P517" s="21">
        <v>0</v>
      </c>
      <c r="Q517" s="56" t="s">
        <v>26</v>
      </c>
      <c r="R517" s="21">
        <v>549906</v>
      </c>
      <c r="S517" s="21">
        <v>0</v>
      </c>
      <c r="T517" s="21">
        <v>0</v>
      </c>
      <c r="U517" s="21">
        <v>0</v>
      </c>
      <c r="V517" s="21"/>
      <c r="W517" s="21">
        <v>222810.19630000001</v>
      </c>
      <c r="X517" s="20" t="s">
        <v>26</v>
      </c>
      <c r="Y517" s="20" t="s">
        <v>2556</v>
      </c>
      <c r="Z517" s="55" t="s">
        <v>531</v>
      </c>
      <c r="AA517" s="20" t="s">
        <v>26</v>
      </c>
    </row>
    <row r="518" spans="2:27" ht="25.5" x14ac:dyDescent="0.2">
      <c r="B518" s="14" t="s">
        <v>2555</v>
      </c>
      <c r="C518" s="24" t="s">
        <v>2554</v>
      </c>
      <c r="D518" s="16" t="s">
        <v>1951</v>
      </c>
      <c r="E518" s="20" t="s">
        <v>322</v>
      </c>
      <c r="F518" s="58" t="s">
        <v>706</v>
      </c>
      <c r="G518" s="20" t="s">
        <v>346</v>
      </c>
      <c r="H518" s="34">
        <v>40893</v>
      </c>
      <c r="I518" s="34">
        <v>45061</v>
      </c>
      <c r="J518" s="57"/>
      <c r="K518" s="21">
        <v>16000000</v>
      </c>
      <c r="L518" s="20" t="s">
        <v>2553</v>
      </c>
      <c r="M518" s="21">
        <v>0</v>
      </c>
      <c r="N518" s="21">
        <v>0</v>
      </c>
      <c r="O518" s="21">
        <v>0</v>
      </c>
      <c r="P518" s="21">
        <v>0</v>
      </c>
      <c r="Q518" s="56" t="s">
        <v>26</v>
      </c>
      <c r="R518" s="21">
        <v>604736</v>
      </c>
      <c r="S518" s="21">
        <v>0</v>
      </c>
      <c r="T518" s="21">
        <v>0</v>
      </c>
      <c r="U518" s="21">
        <v>0</v>
      </c>
      <c r="V518" s="21"/>
      <c r="W518" s="21">
        <v>257686.2274</v>
      </c>
      <c r="X518" s="20" t="s">
        <v>26</v>
      </c>
      <c r="Y518" s="20" t="s">
        <v>2549</v>
      </c>
      <c r="Z518" s="55" t="s">
        <v>531</v>
      </c>
      <c r="AA518" s="20" t="s">
        <v>26</v>
      </c>
    </row>
    <row r="519" spans="2:27" ht="25.5" x14ac:dyDescent="0.2">
      <c r="B519" s="14" t="s">
        <v>2552</v>
      </c>
      <c r="C519" s="24" t="s">
        <v>2551</v>
      </c>
      <c r="D519" s="16" t="s">
        <v>1951</v>
      </c>
      <c r="E519" s="20" t="s">
        <v>322</v>
      </c>
      <c r="F519" s="58" t="s">
        <v>706</v>
      </c>
      <c r="G519" s="20" t="s">
        <v>346</v>
      </c>
      <c r="H519" s="34">
        <v>40893</v>
      </c>
      <c r="I519" s="34">
        <v>45153</v>
      </c>
      <c r="J519" s="57"/>
      <c r="K519" s="21">
        <v>14000000</v>
      </c>
      <c r="L519" s="20" t="s">
        <v>2550</v>
      </c>
      <c r="M519" s="21">
        <v>0</v>
      </c>
      <c r="N519" s="21">
        <v>0</v>
      </c>
      <c r="O519" s="21">
        <v>0</v>
      </c>
      <c r="P519" s="21">
        <v>0</v>
      </c>
      <c r="Q519" s="56" t="s">
        <v>26</v>
      </c>
      <c r="R519" s="21">
        <v>505974</v>
      </c>
      <c r="S519" s="21">
        <v>0</v>
      </c>
      <c r="T519" s="21">
        <v>0</v>
      </c>
      <c r="U519" s="21">
        <v>0</v>
      </c>
      <c r="V519" s="21"/>
      <c r="W519" s="21">
        <v>228197.82329999999</v>
      </c>
      <c r="X519" s="20" t="s">
        <v>26</v>
      </c>
      <c r="Y519" s="20" t="s">
        <v>2549</v>
      </c>
      <c r="Z519" s="55" t="s">
        <v>531</v>
      </c>
      <c r="AA519" s="20" t="s">
        <v>26</v>
      </c>
    </row>
    <row r="520" spans="2:27" ht="25.5" x14ac:dyDescent="0.2">
      <c r="B520" s="14" t="s">
        <v>2548</v>
      </c>
      <c r="C520" s="24" t="s">
        <v>2547</v>
      </c>
      <c r="D520" s="16" t="s">
        <v>1951</v>
      </c>
      <c r="E520" s="20" t="s">
        <v>322</v>
      </c>
      <c r="F520" s="58" t="s">
        <v>706</v>
      </c>
      <c r="G520" s="20" t="s">
        <v>346</v>
      </c>
      <c r="H520" s="34">
        <v>40893</v>
      </c>
      <c r="I520" s="34">
        <v>45245</v>
      </c>
      <c r="J520" s="57"/>
      <c r="K520" s="21">
        <v>19000000</v>
      </c>
      <c r="L520" s="20" t="s">
        <v>2546</v>
      </c>
      <c r="M520" s="21">
        <v>0</v>
      </c>
      <c r="N520" s="21">
        <v>0</v>
      </c>
      <c r="O520" s="21">
        <v>0</v>
      </c>
      <c r="P520" s="21">
        <v>0</v>
      </c>
      <c r="Q520" s="56" t="s">
        <v>26</v>
      </c>
      <c r="R520" s="21">
        <v>654569</v>
      </c>
      <c r="S520" s="21">
        <v>0</v>
      </c>
      <c r="T520" s="21">
        <v>0</v>
      </c>
      <c r="U520" s="21">
        <v>0</v>
      </c>
      <c r="V520" s="21"/>
      <c r="W520" s="21">
        <v>313348.13669999997</v>
      </c>
      <c r="X520" s="20" t="s">
        <v>26</v>
      </c>
      <c r="Y520" s="20" t="s">
        <v>2497</v>
      </c>
      <c r="Z520" s="55" t="s">
        <v>531</v>
      </c>
      <c r="AA520" s="20" t="s">
        <v>26</v>
      </c>
    </row>
    <row r="521" spans="2:27" ht="25.5" x14ac:dyDescent="0.2">
      <c r="B521" s="14" t="s">
        <v>2545</v>
      </c>
      <c r="C521" s="24" t="s">
        <v>2544</v>
      </c>
      <c r="D521" s="16" t="s">
        <v>1951</v>
      </c>
      <c r="E521" s="20" t="s">
        <v>322</v>
      </c>
      <c r="F521" s="58" t="s">
        <v>706</v>
      </c>
      <c r="G521" s="20" t="s">
        <v>346</v>
      </c>
      <c r="H521" s="34">
        <v>40893</v>
      </c>
      <c r="I521" s="34">
        <v>45337</v>
      </c>
      <c r="J521" s="57"/>
      <c r="K521" s="21">
        <v>17000000</v>
      </c>
      <c r="L521" s="20" t="s">
        <v>2543</v>
      </c>
      <c r="M521" s="21">
        <v>0</v>
      </c>
      <c r="N521" s="21">
        <v>0</v>
      </c>
      <c r="O521" s="21">
        <v>0</v>
      </c>
      <c r="P521" s="21">
        <v>0</v>
      </c>
      <c r="Q521" s="56" t="s">
        <v>26</v>
      </c>
      <c r="R521" s="21">
        <v>554523</v>
      </c>
      <c r="S521" s="21">
        <v>0</v>
      </c>
      <c r="T521" s="21">
        <v>0</v>
      </c>
      <c r="U521" s="21">
        <v>0</v>
      </c>
      <c r="V521" s="21"/>
      <c r="W521" s="21">
        <v>283593.2598</v>
      </c>
      <c r="X521" s="20" t="s">
        <v>26</v>
      </c>
      <c r="Y521" s="20" t="s">
        <v>2497</v>
      </c>
      <c r="Z521" s="55" t="s">
        <v>531</v>
      </c>
      <c r="AA521" s="20" t="s">
        <v>26</v>
      </c>
    </row>
    <row r="522" spans="2:27" ht="25.5" x14ac:dyDescent="0.2">
      <c r="B522" s="14" t="s">
        <v>2542</v>
      </c>
      <c r="C522" s="24" t="s">
        <v>2541</v>
      </c>
      <c r="D522" s="16" t="s">
        <v>1951</v>
      </c>
      <c r="E522" s="20" t="s">
        <v>322</v>
      </c>
      <c r="F522" s="58" t="s">
        <v>706</v>
      </c>
      <c r="G522" s="20" t="s">
        <v>346</v>
      </c>
      <c r="H522" s="34">
        <v>40893</v>
      </c>
      <c r="I522" s="34">
        <v>45427</v>
      </c>
      <c r="J522" s="57"/>
      <c r="K522" s="21">
        <v>19000000</v>
      </c>
      <c r="L522" s="20" t="s">
        <v>2540</v>
      </c>
      <c r="M522" s="21">
        <v>0</v>
      </c>
      <c r="N522" s="21">
        <v>0</v>
      </c>
      <c r="O522" s="21">
        <v>0</v>
      </c>
      <c r="P522" s="21">
        <v>0</v>
      </c>
      <c r="Q522" s="56" t="s">
        <v>26</v>
      </c>
      <c r="R522" s="21">
        <v>589399</v>
      </c>
      <c r="S522" s="21">
        <v>0</v>
      </c>
      <c r="T522" s="21">
        <v>0</v>
      </c>
      <c r="U522" s="21">
        <v>0</v>
      </c>
      <c r="V522" s="21"/>
      <c r="W522" s="21">
        <v>320448.42300000001</v>
      </c>
      <c r="X522" s="20" t="s">
        <v>26</v>
      </c>
      <c r="Y522" s="20" t="s">
        <v>2497</v>
      </c>
      <c r="Z522" s="55" t="s">
        <v>531</v>
      </c>
      <c r="AA522" s="20" t="s">
        <v>26</v>
      </c>
    </row>
    <row r="523" spans="2:27" ht="25.5" x14ac:dyDescent="0.2">
      <c r="B523" s="14" t="s">
        <v>2539</v>
      </c>
      <c r="C523" s="24" t="s">
        <v>2538</v>
      </c>
      <c r="D523" s="16" t="s">
        <v>1951</v>
      </c>
      <c r="E523" s="20" t="s">
        <v>322</v>
      </c>
      <c r="F523" s="58" t="s">
        <v>706</v>
      </c>
      <c r="G523" s="20" t="s">
        <v>346</v>
      </c>
      <c r="H523" s="34">
        <v>40893</v>
      </c>
      <c r="I523" s="34">
        <v>45519</v>
      </c>
      <c r="J523" s="57"/>
      <c r="K523" s="21">
        <v>20000000</v>
      </c>
      <c r="L523" s="20" t="s">
        <v>2537</v>
      </c>
      <c r="M523" s="21">
        <v>0</v>
      </c>
      <c r="N523" s="21">
        <v>0</v>
      </c>
      <c r="O523" s="21">
        <v>0</v>
      </c>
      <c r="P523" s="21">
        <v>0</v>
      </c>
      <c r="Q523" s="56" t="s">
        <v>26</v>
      </c>
      <c r="R523" s="21">
        <v>585560</v>
      </c>
      <c r="S523" s="21">
        <v>0</v>
      </c>
      <c r="T523" s="21">
        <v>0</v>
      </c>
      <c r="U523" s="21">
        <v>0</v>
      </c>
      <c r="V523" s="21"/>
      <c r="W523" s="21">
        <v>341029.8665</v>
      </c>
      <c r="X523" s="20" t="s">
        <v>26</v>
      </c>
      <c r="Y523" s="20" t="s">
        <v>2497</v>
      </c>
      <c r="Z523" s="55" t="s">
        <v>531</v>
      </c>
      <c r="AA523" s="20" t="s">
        <v>26</v>
      </c>
    </row>
    <row r="524" spans="2:27" ht="25.5" x14ac:dyDescent="0.2">
      <c r="B524" s="14" t="s">
        <v>2536</v>
      </c>
      <c r="C524" s="24" t="s">
        <v>2535</v>
      </c>
      <c r="D524" s="16" t="s">
        <v>1951</v>
      </c>
      <c r="E524" s="20" t="s">
        <v>322</v>
      </c>
      <c r="F524" s="58" t="s">
        <v>706</v>
      </c>
      <c r="G524" s="20" t="s">
        <v>346</v>
      </c>
      <c r="H524" s="34">
        <v>40893</v>
      </c>
      <c r="I524" s="34">
        <v>45611</v>
      </c>
      <c r="J524" s="57"/>
      <c r="K524" s="21">
        <v>18000000</v>
      </c>
      <c r="L524" s="20" t="s">
        <v>2534</v>
      </c>
      <c r="M524" s="21">
        <v>0</v>
      </c>
      <c r="N524" s="21">
        <v>0</v>
      </c>
      <c r="O524" s="21">
        <v>0</v>
      </c>
      <c r="P524" s="21">
        <v>0</v>
      </c>
      <c r="Q524" s="56" t="s">
        <v>26</v>
      </c>
      <c r="R524" s="21">
        <v>494064</v>
      </c>
      <c r="S524" s="21">
        <v>0</v>
      </c>
      <c r="T524" s="21">
        <v>0</v>
      </c>
      <c r="U524" s="21">
        <v>0</v>
      </c>
      <c r="V524" s="21"/>
      <c r="W524" s="21">
        <v>310234.99709999998</v>
      </c>
      <c r="X524" s="20" t="s">
        <v>26</v>
      </c>
      <c r="Y524" s="20" t="s">
        <v>2497</v>
      </c>
      <c r="Z524" s="55" t="s">
        <v>531</v>
      </c>
      <c r="AA524" s="20" t="s">
        <v>26</v>
      </c>
    </row>
    <row r="525" spans="2:27" ht="25.5" x14ac:dyDescent="0.2">
      <c r="B525" s="14" t="s">
        <v>2533</v>
      </c>
      <c r="C525" s="24" t="s">
        <v>2532</v>
      </c>
      <c r="D525" s="16" t="s">
        <v>1951</v>
      </c>
      <c r="E525" s="20" t="s">
        <v>322</v>
      </c>
      <c r="F525" s="58" t="s">
        <v>706</v>
      </c>
      <c r="G525" s="20" t="s">
        <v>346</v>
      </c>
      <c r="H525" s="34">
        <v>40893</v>
      </c>
      <c r="I525" s="34">
        <v>45703</v>
      </c>
      <c r="J525" s="57"/>
      <c r="K525" s="21">
        <v>23000000</v>
      </c>
      <c r="L525" s="20" t="s">
        <v>2531</v>
      </c>
      <c r="M525" s="21">
        <v>0</v>
      </c>
      <c r="N525" s="21">
        <v>0</v>
      </c>
      <c r="O525" s="21">
        <v>0</v>
      </c>
      <c r="P525" s="21">
        <v>0</v>
      </c>
      <c r="Q525" s="56" t="s">
        <v>26</v>
      </c>
      <c r="R525" s="21">
        <v>573896</v>
      </c>
      <c r="S525" s="21">
        <v>0</v>
      </c>
      <c r="T525" s="21">
        <v>0</v>
      </c>
      <c r="U525" s="21">
        <v>0</v>
      </c>
      <c r="V525" s="21"/>
      <c r="W525" s="21">
        <v>400593.82290000003</v>
      </c>
      <c r="X525" s="20" t="s">
        <v>26</v>
      </c>
      <c r="Y525" s="20" t="s">
        <v>2497</v>
      </c>
      <c r="Z525" s="55" t="s">
        <v>531</v>
      </c>
      <c r="AA525" s="20" t="s">
        <v>26</v>
      </c>
    </row>
    <row r="526" spans="2:27" ht="25.5" x14ac:dyDescent="0.2">
      <c r="B526" s="14" t="s">
        <v>2530</v>
      </c>
      <c r="C526" s="24" t="s">
        <v>2529</v>
      </c>
      <c r="D526" s="16" t="s">
        <v>1951</v>
      </c>
      <c r="E526" s="20" t="s">
        <v>322</v>
      </c>
      <c r="F526" s="58" t="s">
        <v>706</v>
      </c>
      <c r="G526" s="20" t="s">
        <v>346</v>
      </c>
      <c r="H526" s="34">
        <v>40893</v>
      </c>
      <c r="I526" s="34">
        <v>45792</v>
      </c>
      <c r="J526" s="57"/>
      <c r="K526" s="21">
        <v>28000000</v>
      </c>
      <c r="L526" s="20" t="s">
        <v>2528</v>
      </c>
      <c r="M526" s="21">
        <v>0</v>
      </c>
      <c r="N526" s="21">
        <v>0</v>
      </c>
      <c r="O526" s="21">
        <v>0</v>
      </c>
      <c r="P526" s="21">
        <v>0</v>
      </c>
      <c r="Q526" s="56" t="s">
        <v>26</v>
      </c>
      <c r="R526" s="21">
        <v>619108</v>
      </c>
      <c r="S526" s="21">
        <v>0</v>
      </c>
      <c r="T526" s="21">
        <v>0</v>
      </c>
      <c r="U526" s="21">
        <v>0</v>
      </c>
      <c r="V526" s="21"/>
      <c r="W526" s="21">
        <v>492554.98269999999</v>
      </c>
      <c r="X526" s="20" t="s">
        <v>26</v>
      </c>
      <c r="Y526" s="20" t="s">
        <v>2497</v>
      </c>
      <c r="Z526" s="55" t="s">
        <v>531</v>
      </c>
      <c r="AA526" s="20" t="s">
        <v>26</v>
      </c>
    </row>
    <row r="527" spans="2:27" ht="25.5" x14ac:dyDescent="0.2">
      <c r="B527" s="14" t="s">
        <v>2527</v>
      </c>
      <c r="C527" s="24" t="s">
        <v>2526</v>
      </c>
      <c r="D527" s="16" t="s">
        <v>1951</v>
      </c>
      <c r="E527" s="20" t="s">
        <v>322</v>
      </c>
      <c r="F527" s="58" t="s">
        <v>706</v>
      </c>
      <c r="G527" s="20" t="s">
        <v>346</v>
      </c>
      <c r="H527" s="34">
        <v>40893</v>
      </c>
      <c r="I527" s="34">
        <v>45884</v>
      </c>
      <c r="J527" s="57"/>
      <c r="K527" s="21">
        <v>18000000</v>
      </c>
      <c r="L527" s="20" t="s">
        <v>2525</v>
      </c>
      <c r="M527" s="21">
        <v>0</v>
      </c>
      <c r="N527" s="21">
        <v>0</v>
      </c>
      <c r="O527" s="21">
        <v>0</v>
      </c>
      <c r="P527" s="21">
        <v>0</v>
      </c>
      <c r="Q527" s="56" t="s">
        <v>26</v>
      </c>
      <c r="R527" s="21">
        <v>341496</v>
      </c>
      <c r="S527" s="21">
        <v>0</v>
      </c>
      <c r="T527" s="21">
        <v>0</v>
      </c>
      <c r="U527" s="21">
        <v>0</v>
      </c>
      <c r="V527" s="21"/>
      <c r="W527" s="21">
        <v>319850.1361</v>
      </c>
      <c r="X527" s="20" t="s">
        <v>26</v>
      </c>
      <c r="Y527" s="20" t="s">
        <v>2497</v>
      </c>
      <c r="Z527" s="55" t="s">
        <v>531</v>
      </c>
      <c r="AA527" s="20" t="s">
        <v>26</v>
      </c>
    </row>
    <row r="528" spans="2:27" ht="25.5" x14ac:dyDescent="0.2">
      <c r="B528" s="14" t="s">
        <v>2524</v>
      </c>
      <c r="C528" s="24" t="s">
        <v>2523</v>
      </c>
      <c r="D528" s="16" t="s">
        <v>1951</v>
      </c>
      <c r="E528" s="20" t="s">
        <v>322</v>
      </c>
      <c r="F528" s="58" t="s">
        <v>706</v>
      </c>
      <c r="G528" s="20" t="s">
        <v>346</v>
      </c>
      <c r="H528" s="34">
        <v>40893</v>
      </c>
      <c r="I528" s="34">
        <v>45976</v>
      </c>
      <c r="J528" s="57"/>
      <c r="K528" s="21">
        <v>21000000</v>
      </c>
      <c r="L528" s="20" t="s">
        <v>2522</v>
      </c>
      <c r="M528" s="21">
        <v>0</v>
      </c>
      <c r="N528" s="21">
        <v>0</v>
      </c>
      <c r="O528" s="21">
        <v>0</v>
      </c>
      <c r="P528" s="21">
        <v>0</v>
      </c>
      <c r="Q528" s="56" t="s">
        <v>26</v>
      </c>
      <c r="R528" s="21">
        <v>328377</v>
      </c>
      <c r="S528" s="21">
        <v>0</v>
      </c>
      <c r="T528" s="21">
        <v>0</v>
      </c>
      <c r="U528" s="21">
        <v>0</v>
      </c>
      <c r="V528" s="21"/>
      <c r="W528" s="21">
        <v>376863.58860000002</v>
      </c>
      <c r="X528" s="20" t="s">
        <v>26</v>
      </c>
      <c r="Y528" s="20" t="s">
        <v>2497</v>
      </c>
      <c r="Z528" s="55" t="s">
        <v>531</v>
      </c>
      <c r="AA528" s="20" t="s">
        <v>26</v>
      </c>
    </row>
    <row r="529" spans="2:27" ht="25.5" x14ac:dyDescent="0.2">
      <c r="B529" s="14" t="s">
        <v>2521</v>
      </c>
      <c r="C529" s="24" t="s">
        <v>2520</v>
      </c>
      <c r="D529" s="16" t="s">
        <v>1951</v>
      </c>
      <c r="E529" s="20" t="s">
        <v>322</v>
      </c>
      <c r="F529" s="58" t="s">
        <v>706</v>
      </c>
      <c r="G529" s="20" t="s">
        <v>346</v>
      </c>
      <c r="H529" s="34">
        <v>40893</v>
      </c>
      <c r="I529" s="34">
        <v>46068</v>
      </c>
      <c r="J529" s="57"/>
      <c r="K529" s="21">
        <v>14000000</v>
      </c>
      <c r="L529" s="20" t="s">
        <v>2519</v>
      </c>
      <c r="M529" s="21">
        <v>0</v>
      </c>
      <c r="N529" s="21">
        <v>0</v>
      </c>
      <c r="O529" s="21">
        <v>0</v>
      </c>
      <c r="P529" s="21">
        <v>0</v>
      </c>
      <c r="Q529" s="56" t="s">
        <v>26</v>
      </c>
      <c r="R529" s="21">
        <v>170380</v>
      </c>
      <c r="S529" s="21">
        <v>0</v>
      </c>
      <c r="T529" s="21">
        <v>0</v>
      </c>
      <c r="U529" s="21">
        <v>0</v>
      </c>
      <c r="V529" s="21"/>
      <c r="W529" s="21">
        <v>253688.40770000001</v>
      </c>
      <c r="X529" s="20" t="s">
        <v>26</v>
      </c>
      <c r="Y529" s="20" t="s">
        <v>2497</v>
      </c>
      <c r="Z529" s="55" t="s">
        <v>531</v>
      </c>
      <c r="AA529" s="20" t="s">
        <v>26</v>
      </c>
    </row>
    <row r="530" spans="2:27" ht="25.5" x14ac:dyDescent="0.2">
      <c r="B530" s="14" t="s">
        <v>2518</v>
      </c>
      <c r="C530" s="24" t="s">
        <v>2517</v>
      </c>
      <c r="D530" s="16" t="s">
        <v>1951</v>
      </c>
      <c r="E530" s="20" t="s">
        <v>322</v>
      </c>
      <c r="F530" s="58" t="s">
        <v>706</v>
      </c>
      <c r="G530" s="20" t="s">
        <v>346</v>
      </c>
      <c r="H530" s="34">
        <v>40893</v>
      </c>
      <c r="I530" s="34">
        <v>46157</v>
      </c>
      <c r="J530" s="57"/>
      <c r="K530" s="21">
        <v>14000000</v>
      </c>
      <c r="L530" s="20" t="s">
        <v>2516</v>
      </c>
      <c r="M530" s="21">
        <v>0</v>
      </c>
      <c r="N530" s="21">
        <v>0</v>
      </c>
      <c r="O530" s="21">
        <v>0</v>
      </c>
      <c r="P530" s="21">
        <v>0</v>
      </c>
      <c r="Q530" s="56" t="s">
        <v>26</v>
      </c>
      <c r="R530" s="21">
        <v>123102</v>
      </c>
      <c r="S530" s="21">
        <v>0</v>
      </c>
      <c r="T530" s="21">
        <v>0</v>
      </c>
      <c r="U530" s="21">
        <v>0</v>
      </c>
      <c r="V530" s="21"/>
      <c r="W530" s="21">
        <v>256032.4252</v>
      </c>
      <c r="X530" s="20" t="s">
        <v>26</v>
      </c>
      <c r="Y530" s="20" t="s">
        <v>2497</v>
      </c>
      <c r="Z530" s="55" t="s">
        <v>531</v>
      </c>
      <c r="AA530" s="20" t="s">
        <v>26</v>
      </c>
    </row>
    <row r="531" spans="2:27" ht="25.5" x14ac:dyDescent="0.2">
      <c r="B531" s="14" t="s">
        <v>2515</v>
      </c>
      <c r="C531" s="24" t="s">
        <v>2514</v>
      </c>
      <c r="D531" s="16" t="s">
        <v>1951</v>
      </c>
      <c r="E531" s="20" t="s">
        <v>322</v>
      </c>
      <c r="F531" s="58" t="s">
        <v>706</v>
      </c>
      <c r="G531" s="20" t="s">
        <v>346</v>
      </c>
      <c r="H531" s="34">
        <v>40893</v>
      </c>
      <c r="I531" s="34">
        <v>46249</v>
      </c>
      <c r="J531" s="57"/>
      <c r="K531" s="21">
        <v>16000000</v>
      </c>
      <c r="L531" s="20" t="s">
        <v>2513</v>
      </c>
      <c r="M531" s="21">
        <v>0</v>
      </c>
      <c r="N531" s="21">
        <v>0</v>
      </c>
      <c r="O531" s="21">
        <v>0</v>
      </c>
      <c r="P531" s="21">
        <v>0</v>
      </c>
      <c r="Q531" s="56" t="s">
        <v>26</v>
      </c>
      <c r="R531" s="21">
        <v>82560</v>
      </c>
      <c r="S531" s="21">
        <v>0</v>
      </c>
      <c r="T531" s="21">
        <v>0</v>
      </c>
      <c r="U531" s="21">
        <v>0</v>
      </c>
      <c r="V531" s="21"/>
      <c r="W531" s="21">
        <v>295352.12329999998</v>
      </c>
      <c r="X531" s="20" t="s">
        <v>26</v>
      </c>
      <c r="Y531" s="20" t="s">
        <v>2497</v>
      </c>
      <c r="Z531" s="55" t="s">
        <v>531</v>
      </c>
      <c r="AA531" s="20" t="s">
        <v>26</v>
      </c>
    </row>
    <row r="532" spans="2:27" ht="25.5" x14ac:dyDescent="0.2">
      <c r="B532" s="14" t="s">
        <v>2512</v>
      </c>
      <c r="C532" s="24" t="s">
        <v>2511</v>
      </c>
      <c r="D532" s="16" t="s">
        <v>1951</v>
      </c>
      <c r="E532" s="20" t="s">
        <v>322</v>
      </c>
      <c r="F532" s="58" t="s">
        <v>706</v>
      </c>
      <c r="G532" s="20" t="s">
        <v>346</v>
      </c>
      <c r="H532" s="34">
        <v>40893</v>
      </c>
      <c r="I532" s="34">
        <v>46341</v>
      </c>
      <c r="J532" s="57"/>
      <c r="K532" s="21">
        <v>13000000</v>
      </c>
      <c r="L532" s="20" t="s">
        <v>2510</v>
      </c>
      <c r="M532" s="21">
        <v>0</v>
      </c>
      <c r="N532" s="21">
        <v>0</v>
      </c>
      <c r="O532" s="21">
        <v>0</v>
      </c>
      <c r="P532" s="21">
        <v>0</v>
      </c>
      <c r="Q532" s="56" t="s">
        <v>26</v>
      </c>
      <c r="R532" s="21">
        <v>18798</v>
      </c>
      <c r="S532" s="21">
        <v>0</v>
      </c>
      <c r="T532" s="21">
        <v>0</v>
      </c>
      <c r="U532" s="21">
        <v>0</v>
      </c>
      <c r="V532" s="21"/>
      <c r="W532" s="21">
        <v>242182.2873</v>
      </c>
      <c r="X532" s="20" t="s">
        <v>26</v>
      </c>
      <c r="Y532" s="20" t="s">
        <v>2497</v>
      </c>
      <c r="Z532" s="55" t="s">
        <v>531</v>
      </c>
      <c r="AA532" s="20" t="s">
        <v>26</v>
      </c>
    </row>
    <row r="533" spans="2:27" ht="25.5" x14ac:dyDescent="0.2">
      <c r="B533" s="14" t="s">
        <v>2509</v>
      </c>
      <c r="C533" s="24" t="s">
        <v>2508</v>
      </c>
      <c r="D533" s="16" t="s">
        <v>1951</v>
      </c>
      <c r="E533" s="20" t="s">
        <v>322</v>
      </c>
      <c r="F533" s="58" t="s">
        <v>706</v>
      </c>
      <c r="G533" s="20" t="s">
        <v>346</v>
      </c>
      <c r="H533" s="34">
        <v>40893</v>
      </c>
      <c r="I533" s="34">
        <v>46433</v>
      </c>
      <c r="J533" s="57"/>
      <c r="K533" s="21">
        <v>12000000</v>
      </c>
      <c r="L533" s="20" t="s">
        <v>2507</v>
      </c>
      <c r="M533" s="21">
        <v>0</v>
      </c>
      <c r="N533" s="21">
        <v>0</v>
      </c>
      <c r="O533" s="21">
        <v>0</v>
      </c>
      <c r="P533" s="21">
        <v>0</v>
      </c>
      <c r="Q533" s="56" t="s">
        <v>26</v>
      </c>
      <c r="R533" s="21">
        <v>-32448</v>
      </c>
      <c r="S533" s="21">
        <v>0</v>
      </c>
      <c r="T533" s="21">
        <v>0</v>
      </c>
      <c r="U533" s="21">
        <v>0</v>
      </c>
      <c r="V533" s="21"/>
      <c r="W533" s="21">
        <v>225573.24239999999</v>
      </c>
      <c r="X533" s="20" t="s">
        <v>26</v>
      </c>
      <c r="Y533" s="20" t="s">
        <v>2497</v>
      </c>
      <c r="Z533" s="55" t="s">
        <v>531</v>
      </c>
      <c r="AA533" s="20" t="s">
        <v>26</v>
      </c>
    </row>
    <row r="534" spans="2:27" ht="25.5" x14ac:dyDescent="0.2">
      <c r="B534" s="14" t="s">
        <v>2506</v>
      </c>
      <c r="C534" s="24" t="s">
        <v>2505</v>
      </c>
      <c r="D534" s="16" t="s">
        <v>1951</v>
      </c>
      <c r="E534" s="20" t="s">
        <v>322</v>
      </c>
      <c r="F534" s="58" t="s">
        <v>706</v>
      </c>
      <c r="G534" s="20" t="s">
        <v>346</v>
      </c>
      <c r="H534" s="34">
        <v>40893</v>
      </c>
      <c r="I534" s="34">
        <v>46522</v>
      </c>
      <c r="J534" s="57"/>
      <c r="K534" s="21">
        <v>12000000</v>
      </c>
      <c r="L534" s="20" t="s">
        <v>2504</v>
      </c>
      <c r="M534" s="21">
        <v>0</v>
      </c>
      <c r="N534" s="21">
        <v>0</v>
      </c>
      <c r="O534" s="21">
        <v>0</v>
      </c>
      <c r="P534" s="21">
        <v>0</v>
      </c>
      <c r="Q534" s="56" t="s">
        <v>26</v>
      </c>
      <c r="R534" s="21">
        <v>-83196</v>
      </c>
      <c r="S534" s="21">
        <v>0</v>
      </c>
      <c r="T534" s="21">
        <v>0</v>
      </c>
      <c r="U534" s="21">
        <v>0</v>
      </c>
      <c r="V534" s="21"/>
      <c r="W534" s="21">
        <v>227510.6501</v>
      </c>
      <c r="X534" s="20" t="s">
        <v>26</v>
      </c>
      <c r="Y534" s="20" t="s">
        <v>2497</v>
      </c>
      <c r="Z534" s="55" t="s">
        <v>531</v>
      </c>
      <c r="AA534" s="20" t="s">
        <v>26</v>
      </c>
    </row>
    <row r="535" spans="2:27" ht="25.5" x14ac:dyDescent="0.2">
      <c r="B535" s="14" t="s">
        <v>2503</v>
      </c>
      <c r="C535" s="24" t="s">
        <v>2502</v>
      </c>
      <c r="D535" s="16" t="s">
        <v>1951</v>
      </c>
      <c r="E535" s="20" t="s">
        <v>322</v>
      </c>
      <c r="F535" s="58" t="s">
        <v>706</v>
      </c>
      <c r="G535" s="20" t="s">
        <v>346</v>
      </c>
      <c r="H535" s="34">
        <v>40893</v>
      </c>
      <c r="I535" s="34">
        <v>46614</v>
      </c>
      <c r="J535" s="57"/>
      <c r="K535" s="21">
        <v>12000000</v>
      </c>
      <c r="L535" s="20" t="s">
        <v>2501</v>
      </c>
      <c r="M535" s="21">
        <v>0</v>
      </c>
      <c r="N535" s="21">
        <v>0</v>
      </c>
      <c r="O535" s="21">
        <v>0</v>
      </c>
      <c r="P535" s="21">
        <v>0</v>
      </c>
      <c r="Q535" s="56" t="s">
        <v>26</v>
      </c>
      <c r="R535" s="21">
        <v>-135720</v>
      </c>
      <c r="S535" s="21">
        <v>0</v>
      </c>
      <c r="T535" s="21">
        <v>0</v>
      </c>
      <c r="U535" s="21">
        <v>0</v>
      </c>
      <c r="V535" s="21"/>
      <c r="W535" s="21">
        <v>229496.17240000001</v>
      </c>
      <c r="X535" s="20" t="s">
        <v>26</v>
      </c>
      <c r="Y535" s="20" t="s">
        <v>2497</v>
      </c>
      <c r="Z535" s="55" t="s">
        <v>531</v>
      </c>
      <c r="AA535" s="20" t="s">
        <v>26</v>
      </c>
    </row>
    <row r="536" spans="2:27" ht="25.5" x14ac:dyDescent="0.2">
      <c r="B536" s="14" t="s">
        <v>2500</v>
      </c>
      <c r="C536" s="24" t="s">
        <v>2499</v>
      </c>
      <c r="D536" s="16" t="s">
        <v>1951</v>
      </c>
      <c r="E536" s="20" t="s">
        <v>322</v>
      </c>
      <c r="F536" s="58" t="s">
        <v>706</v>
      </c>
      <c r="G536" s="20" t="s">
        <v>346</v>
      </c>
      <c r="H536" s="34">
        <v>40893</v>
      </c>
      <c r="I536" s="34">
        <v>46706</v>
      </c>
      <c r="J536" s="57"/>
      <c r="K536" s="21">
        <v>10000000</v>
      </c>
      <c r="L536" s="20" t="s">
        <v>2498</v>
      </c>
      <c r="M536" s="21">
        <v>0</v>
      </c>
      <c r="N536" s="21">
        <v>0</v>
      </c>
      <c r="O536" s="21">
        <v>0</v>
      </c>
      <c r="P536" s="21">
        <v>0</v>
      </c>
      <c r="Q536" s="56" t="s">
        <v>26</v>
      </c>
      <c r="R536" s="21">
        <v>-157410</v>
      </c>
      <c r="S536" s="21">
        <v>0</v>
      </c>
      <c r="T536" s="21">
        <v>0</v>
      </c>
      <c r="U536" s="21">
        <v>0</v>
      </c>
      <c r="V536" s="21"/>
      <c r="W536" s="21">
        <v>192887.21950000001</v>
      </c>
      <c r="X536" s="20" t="s">
        <v>26</v>
      </c>
      <c r="Y536" s="20" t="s">
        <v>2497</v>
      </c>
      <c r="Z536" s="55" t="s">
        <v>531</v>
      </c>
      <c r="AA536" s="20" t="s">
        <v>26</v>
      </c>
    </row>
    <row r="537" spans="2:27" x14ac:dyDescent="0.2">
      <c r="B537" s="11" t="s">
        <v>24</v>
      </c>
      <c r="C537" s="12" t="s">
        <v>24</v>
      </c>
      <c r="D537" s="13" t="s">
        <v>24</v>
      </c>
      <c r="E537" s="12" t="s">
        <v>24</v>
      </c>
      <c r="F537" s="12" t="s">
        <v>24</v>
      </c>
      <c r="G537" s="12" t="s">
        <v>24</v>
      </c>
      <c r="H537" s="29" t="s">
        <v>24</v>
      </c>
      <c r="I537" s="29" t="s">
        <v>24</v>
      </c>
      <c r="J537" s="12" t="s">
        <v>24</v>
      </c>
      <c r="K537" s="12" t="s">
        <v>24</v>
      </c>
      <c r="L537" s="12" t="s">
        <v>24</v>
      </c>
      <c r="M537" s="12" t="s">
        <v>24</v>
      </c>
      <c r="N537" s="12" t="s">
        <v>24</v>
      </c>
      <c r="O537" s="12" t="s">
        <v>24</v>
      </c>
      <c r="P537" s="12" t="s">
        <v>24</v>
      </c>
      <c r="Q537" s="12" t="s">
        <v>24</v>
      </c>
      <c r="R537" s="12" t="s">
        <v>24</v>
      </c>
      <c r="S537" s="12" t="s">
        <v>24</v>
      </c>
      <c r="T537" s="12" t="s">
        <v>24</v>
      </c>
      <c r="U537" s="12" t="s">
        <v>24</v>
      </c>
      <c r="V537" s="12" t="s">
        <v>24</v>
      </c>
      <c r="W537" s="12" t="s">
        <v>24</v>
      </c>
      <c r="X537" s="12" t="s">
        <v>24</v>
      </c>
      <c r="Y537" s="12" t="s">
        <v>24</v>
      </c>
      <c r="Z537" s="12" t="s">
        <v>24</v>
      </c>
      <c r="AA537" s="12" t="s">
        <v>24</v>
      </c>
    </row>
    <row r="538" spans="2:27" ht="25.5" x14ac:dyDescent="0.2">
      <c r="B538" s="54" t="s">
        <v>2496</v>
      </c>
      <c r="C538" s="24" t="s">
        <v>2495</v>
      </c>
      <c r="D538" s="53"/>
      <c r="E538" s="51"/>
      <c r="F538" s="51"/>
      <c r="G538" s="51"/>
      <c r="H538" s="59"/>
      <c r="I538" s="59"/>
      <c r="J538" s="51"/>
      <c r="K538" s="51"/>
      <c r="L538" s="51"/>
      <c r="M538" s="52">
        <f>SUM(SCDBPTASN1!M380:'SCDBPTASN1'!M537)</f>
        <v>0</v>
      </c>
      <c r="N538" s="52">
        <f>SUM(SCDBPTASN1!N380:'SCDBPTASN1'!N537)</f>
        <v>0</v>
      </c>
      <c r="O538" s="52">
        <f>SUM(SCDBPTASN1!O380:'SCDBPTASN1'!O537)</f>
        <v>-125879171.88</v>
      </c>
      <c r="P538" s="52">
        <f>SUM(SCDBPTASN1!P380:'SCDBPTASN1'!P537)</f>
        <v>-58923388.636821248</v>
      </c>
      <c r="Q538" s="51"/>
      <c r="R538" s="52">
        <f>SUM(SCDBPTASN1!R380:'SCDBPTASN1'!R537)</f>
        <v>-459933128.23999989</v>
      </c>
      <c r="S538" s="52">
        <f>SUM(SCDBPTASN1!S380:'SCDBPTASN1'!S537)</f>
        <v>-529306.18278943968</v>
      </c>
      <c r="T538" s="52">
        <f>SUM(SCDBPTASN1!T380:'SCDBPTASN1'!T537)</f>
        <v>0</v>
      </c>
      <c r="U538" s="52">
        <f>SUM(SCDBPTASN1!U380:'SCDBPTASN1'!U537)</f>
        <v>-4617831.8</v>
      </c>
      <c r="V538" s="52">
        <f>SUM(SCDBPTASN1!V380:'SCDBPTASN1'!V537)</f>
        <v>0</v>
      </c>
      <c r="W538" s="52">
        <f>SUM(SCDBPTASN1!W380:'SCDBPTASN1'!W537)</f>
        <v>34479979.918515995</v>
      </c>
      <c r="X538" s="51"/>
      <c r="Y538" s="51"/>
      <c r="Z538" s="51"/>
      <c r="AA538" s="51"/>
    </row>
    <row r="539" spans="2:27" x14ac:dyDescent="0.2">
      <c r="B539" s="11" t="s">
        <v>24</v>
      </c>
      <c r="C539" s="12" t="s">
        <v>24</v>
      </c>
      <c r="D539" s="13" t="s">
        <v>24</v>
      </c>
      <c r="E539" s="12" t="s">
        <v>24</v>
      </c>
      <c r="F539" s="12" t="s">
        <v>24</v>
      </c>
      <c r="G539" s="12" t="s">
        <v>24</v>
      </c>
      <c r="H539" s="29" t="s">
        <v>24</v>
      </c>
      <c r="I539" s="29" t="s">
        <v>24</v>
      </c>
      <c r="J539" s="12" t="s">
        <v>24</v>
      </c>
      <c r="K539" s="12" t="s">
        <v>24</v>
      </c>
      <c r="L539" s="12" t="s">
        <v>24</v>
      </c>
      <c r="M539" s="12" t="s">
        <v>24</v>
      </c>
      <c r="N539" s="12" t="s">
        <v>24</v>
      </c>
      <c r="O539" s="12" t="s">
        <v>24</v>
      </c>
      <c r="P539" s="12" t="s">
        <v>24</v>
      </c>
      <c r="Q539" s="12" t="s">
        <v>24</v>
      </c>
      <c r="R539" s="12" t="s">
        <v>24</v>
      </c>
      <c r="S539" s="12" t="s">
        <v>24</v>
      </c>
      <c r="T539" s="12" t="s">
        <v>24</v>
      </c>
      <c r="U539" s="12" t="s">
        <v>24</v>
      </c>
      <c r="V539" s="12" t="s">
        <v>24</v>
      </c>
      <c r="W539" s="12" t="s">
        <v>24</v>
      </c>
      <c r="X539" s="12" t="s">
        <v>24</v>
      </c>
      <c r="Y539" s="12" t="s">
        <v>24</v>
      </c>
      <c r="Z539" s="12" t="s">
        <v>24</v>
      </c>
      <c r="AA539" s="12" t="s">
        <v>24</v>
      </c>
    </row>
    <row r="540" spans="2:27" x14ac:dyDescent="0.2">
      <c r="B540" s="14" t="s">
        <v>2494</v>
      </c>
      <c r="C540" s="24" t="s">
        <v>26</v>
      </c>
      <c r="D540" s="16" t="s">
        <v>26</v>
      </c>
      <c r="E540" s="20" t="s">
        <v>26</v>
      </c>
      <c r="F540" s="58" t="s">
        <v>26</v>
      </c>
      <c r="G540" s="20" t="s">
        <v>26</v>
      </c>
      <c r="H540" s="31"/>
      <c r="I540" s="31"/>
      <c r="J540" s="57"/>
      <c r="K540" s="21"/>
      <c r="L540" s="20" t="s">
        <v>26</v>
      </c>
      <c r="M540" s="21"/>
      <c r="N540" s="21"/>
      <c r="O540" s="21"/>
      <c r="P540" s="21"/>
      <c r="Q540" s="56" t="s">
        <v>26</v>
      </c>
      <c r="R540" s="21"/>
      <c r="S540" s="21"/>
      <c r="T540" s="21"/>
      <c r="U540" s="21"/>
      <c r="V540" s="21"/>
      <c r="W540" s="21"/>
      <c r="X540" s="20" t="s">
        <v>26</v>
      </c>
      <c r="Y540" s="20" t="s">
        <v>26</v>
      </c>
      <c r="Z540" s="55" t="s">
        <v>26</v>
      </c>
      <c r="AA540" s="20" t="s">
        <v>26</v>
      </c>
    </row>
    <row r="541" spans="2:27" x14ac:dyDescent="0.2">
      <c r="B541" s="11" t="s">
        <v>24</v>
      </c>
      <c r="C541" s="12" t="s">
        <v>24</v>
      </c>
      <c r="D541" s="13" t="s">
        <v>24</v>
      </c>
      <c r="E541" s="12" t="s">
        <v>24</v>
      </c>
      <c r="F541" s="12" t="s">
        <v>24</v>
      </c>
      <c r="G541" s="12" t="s">
        <v>24</v>
      </c>
      <c r="H541" s="29" t="s">
        <v>24</v>
      </c>
      <c r="I541" s="29" t="s">
        <v>24</v>
      </c>
      <c r="J541" s="12" t="s">
        <v>24</v>
      </c>
      <c r="K541" s="12" t="s">
        <v>24</v>
      </c>
      <c r="L541" s="12" t="s">
        <v>24</v>
      </c>
      <c r="M541" s="12" t="s">
        <v>24</v>
      </c>
      <c r="N541" s="12" t="s">
        <v>24</v>
      </c>
      <c r="O541" s="12" t="s">
        <v>24</v>
      </c>
      <c r="P541" s="12" t="s">
        <v>24</v>
      </c>
      <c r="Q541" s="12" t="s">
        <v>24</v>
      </c>
      <c r="R541" s="12" t="s">
        <v>24</v>
      </c>
      <c r="S541" s="12" t="s">
        <v>24</v>
      </c>
      <c r="T541" s="12" t="s">
        <v>24</v>
      </c>
      <c r="U541" s="12" t="s">
        <v>24</v>
      </c>
      <c r="V541" s="12" t="s">
        <v>24</v>
      </c>
      <c r="W541" s="12" t="s">
        <v>24</v>
      </c>
      <c r="X541" s="12" t="s">
        <v>24</v>
      </c>
      <c r="Y541" s="12" t="s">
        <v>24</v>
      </c>
      <c r="Z541" s="12" t="s">
        <v>24</v>
      </c>
      <c r="AA541" s="12" t="s">
        <v>24</v>
      </c>
    </row>
    <row r="542" spans="2:27" ht="25.5" x14ac:dyDescent="0.2">
      <c r="B542" s="54" t="s">
        <v>2493</v>
      </c>
      <c r="C542" s="24" t="s">
        <v>2492</v>
      </c>
      <c r="D542" s="53"/>
      <c r="E542" s="51"/>
      <c r="F542" s="51"/>
      <c r="G542" s="51"/>
      <c r="H542" s="59"/>
      <c r="I542" s="59"/>
      <c r="J542" s="51"/>
      <c r="K542" s="51"/>
      <c r="L542" s="51"/>
      <c r="M542" s="52">
        <f>SUM(SCDBPTASN1!M539:'SCDBPTASN1'!M541)</f>
        <v>0</v>
      </c>
      <c r="N542" s="52">
        <f>SUM(SCDBPTASN1!N539:'SCDBPTASN1'!N541)</f>
        <v>0</v>
      </c>
      <c r="O542" s="52">
        <f>SUM(SCDBPTASN1!O539:'SCDBPTASN1'!O541)</f>
        <v>0</v>
      </c>
      <c r="P542" s="52">
        <f>SUM(SCDBPTASN1!P539:'SCDBPTASN1'!P541)</f>
        <v>0</v>
      </c>
      <c r="Q542" s="51"/>
      <c r="R542" s="52">
        <f>SUM(SCDBPTASN1!R539:'SCDBPTASN1'!R541)</f>
        <v>0</v>
      </c>
      <c r="S542" s="52">
        <f>SUM(SCDBPTASN1!S539:'SCDBPTASN1'!S541)</f>
        <v>0</v>
      </c>
      <c r="T542" s="52">
        <f>SUM(SCDBPTASN1!T539:'SCDBPTASN1'!T541)</f>
        <v>0</v>
      </c>
      <c r="U542" s="52">
        <f>SUM(SCDBPTASN1!U539:'SCDBPTASN1'!U541)</f>
        <v>0</v>
      </c>
      <c r="V542" s="52">
        <f>SUM(SCDBPTASN1!V539:'SCDBPTASN1'!V541)</f>
        <v>0</v>
      </c>
      <c r="W542" s="52">
        <f>SUM(SCDBPTASN1!W539:'SCDBPTASN1'!W541)</f>
        <v>0</v>
      </c>
      <c r="X542" s="51"/>
      <c r="Y542" s="51"/>
      <c r="Z542" s="51"/>
      <c r="AA542" s="51"/>
    </row>
    <row r="543" spans="2:27" x14ac:dyDescent="0.2">
      <c r="B543" s="11" t="s">
        <v>24</v>
      </c>
      <c r="C543" s="12" t="s">
        <v>24</v>
      </c>
      <c r="D543" s="13" t="s">
        <v>24</v>
      </c>
      <c r="E543" s="12" t="s">
        <v>24</v>
      </c>
      <c r="F543" s="12" t="s">
        <v>24</v>
      </c>
      <c r="G543" s="12" t="s">
        <v>24</v>
      </c>
      <c r="H543" s="29" t="s">
        <v>24</v>
      </c>
      <c r="I543" s="29" t="s">
        <v>24</v>
      </c>
      <c r="J543" s="12" t="s">
        <v>24</v>
      </c>
      <c r="K543" s="12" t="s">
        <v>24</v>
      </c>
      <c r="L543" s="12" t="s">
        <v>24</v>
      </c>
      <c r="M543" s="12" t="s">
        <v>24</v>
      </c>
      <c r="N543" s="12" t="s">
        <v>24</v>
      </c>
      <c r="O543" s="12" t="s">
        <v>24</v>
      </c>
      <c r="P543" s="12" t="s">
        <v>24</v>
      </c>
      <c r="Q543" s="12" t="s">
        <v>24</v>
      </c>
      <c r="R543" s="12" t="s">
        <v>24</v>
      </c>
      <c r="S543" s="12" t="s">
        <v>24</v>
      </c>
      <c r="T543" s="12" t="s">
        <v>24</v>
      </c>
      <c r="U543" s="12" t="s">
        <v>24</v>
      </c>
      <c r="V543" s="12" t="s">
        <v>24</v>
      </c>
      <c r="W543" s="12" t="s">
        <v>24</v>
      </c>
      <c r="X543" s="12" t="s">
        <v>24</v>
      </c>
      <c r="Y543" s="12" t="s">
        <v>24</v>
      </c>
      <c r="Z543" s="12" t="s">
        <v>24</v>
      </c>
      <c r="AA543" s="12" t="s">
        <v>24</v>
      </c>
    </row>
    <row r="544" spans="2:27" ht="25.5" x14ac:dyDescent="0.2">
      <c r="B544" s="14" t="s">
        <v>2491</v>
      </c>
      <c r="C544" s="24" t="s">
        <v>2490</v>
      </c>
      <c r="D544" s="16" t="s">
        <v>2489</v>
      </c>
      <c r="E544" s="20" t="s">
        <v>534</v>
      </c>
      <c r="F544" s="58" t="s">
        <v>542</v>
      </c>
      <c r="G544" s="20" t="s">
        <v>320</v>
      </c>
      <c r="H544" s="34">
        <v>34988</v>
      </c>
      <c r="I544" s="34">
        <v>41677</v>
      </c>
      <c r="J544" s="57"/>
      <c r="K544" s="21">
        <v>25000000</v>
      </c>
      <c r="L544" s="20" t="s">
        <v>2488</v>
      </c>
      <c r="M544" s="21">
        <v>0</v>
      </c>
      <c r="N544" s="21">
        <v>0</v>
      </c>
      <c r="O544" s="21">
        <v>-1556759.91</v>
      </c>
      <c r="P544" s="21">
        <v>-15108595.220000001</v>
      </c>
      <c r="Q544" s="56" t="s">
        <v>26</v>
      </c>
      <c r="R544" s="21">
        <v>-15458875</v>
      </c>
      <c r="S544" s="21"/>
      <c r="T544" s="21">
        <v>-502066.75</v>
      </c>
      <c r="U544" s="21">
        <v>0</v>
      </c>
      <c r="V544" s="21">
        <v>0</v>
      </c>
      <c r="W544" s="21">
        <v>131345.7739</v>
      </c>
      <c r="X544" s="20" t="s">
        <v>26</v>
      </c>
      <c r="Y544" s="20" t="s">
        <v>2373</v>
      </c>
      <c r="Z544" s="55" t="s">
        <v>531</v>
      </c>
      <c r="AA544" s="20" t="s">
        <v>26</v>
      </c>
    </row>
    <row r="545" spans="2:27" ht="25.5" x14ac:dyDescent="0.2">
      <c r="B545" s="14" t="s">
        <v>2487</v>
      </c>
      <c r="C545" s="24" t="s">
        <v>2486</v>
      </c>
      <c r="D545" s="16" t="s">
        <v>544</v>
      </c>
      <c r="E545" s="20" t="s">
        <v>543</v>
      </c>
      <c r="F545" s="58" t="s">
        <v>542</v>
      </c>
      <c r="G545" s="20" t="s">
        <v>346</v>
      </c>
      <c r="H545" s="34">
        <v>36896</v>
      </c>
      <c r="I545" s="34">
        <v>41662</v>
      </c>
      <c r="J545" s="57"/>
      <c r="K545" s="21">
        <v>226650000</v>
      </c>
      <c r="L545" s="20" t="s">
        <v>2485</v>
      </c>
      <c r="M545" s="21">
        <v>-2191026</v>
      </c>
      <c r="N545" s="21">
        <v>0</v>
      </c>
      <c r="O545" s="21">
        <v>11993238.210000001</v>
      </c>
      <c r="P545" s="21">
        <v>16976726.510000002</v>
      </c>
      <c r="Q545" s="56" t="s">
        <v>26</v>
      </c>
      <c r="R545" s="21">
        <v>30112158.649999999</v>
      </c>
      <c r="S545" s="21"/>
      <c r="T545" s="21">
        <v>10708423.43</v>
      </c>
      <c r="U545" s="21">
        <v>164721.01999999999</v>
      </c>
      <c r="V545" s="21">
        <v>0</v>
      </c>
      <c r="W545" s="21">
        <v>1168409.7120000001</v>
      </c>
      <c r="X545" s="20" t="s">
        <v>26</v>
      </c>
      <c r="Y545" s="20" t="s">
        <v>2481</v>
      </c>
      <c r="Z545" s="55" t="s">
        <v>531</v>
      </c>
      <c r="AA545" s="20" t="s">
        <v>26</v>
      </c>
    </row>
    <row r="546" spans="2:27" ht="25.5" x14ac:dyDescent="0.2">
      <c r="B546" s="14" t="s">
        <v>2484</v>
      </c>
      <c r="C546" s="24" t="s">
        <v>2483</v>
      </c>
      <c r="D546" s="16" t="s">
        <v>544</v>
      </c>
      <c r="E546" s="20" t="s">
        <v>543</v>
      </c>
      <c r="F546" s="58" t="s">
        <v>542</v>
      </c>
      <c r="G546" s="20" t="s">
        <v>346</v>
      </c>
      <c r="H546" s="34">
        <v>37596</v>
      </c>
      <c r="I546" s="34">
        <v>41662</v>
      </c>
      <c r="J546" s="57"/>
      <c r="K546" s="21">
        <v>7867500</v>
      </c>
      <c r="L546" s="20" t="s">
        <v>2482</v>
      </c>
      <c r="M546" s="21">
        <v>0</v>
      </c>
      <c r="N546" s="21">
        <v>0</v>
      </c>
      <c r="O546" s="21">
        <v>-327451.87</v>
      </c>
      <c r="P546" s="21">
        <v>-259938.23</v>
      </c>
      <c r="Q546" s="56" t="s">
        <v>26</v>
      </c>
      <c r="R546" s="21">
        <v>-623806.21</v>
      </c>
      <c r="S546" s="21"/>
      <c r="T546" s="21">
        <v>-356947.45</v>
      </c>
      <c r="U546" s="21">
        <v>0</v>
      </c>
      <c r="V546" s="21">
        <v>0</v>
      </c>
      <c r="W546" s="21">
        <v>40557.967839999998</v>
      </c>
      <c r="X546" s="20" t="s">
        <v>26</v>
      </c>
      <c r="Y546" s="20" t="s">
        <v>2481</v>
      </c>
      <c r="Z546" s="55" t="s">
        <v>531</v>
      </c>
      <c r="AA546" s="20" t="s">
        <v>26</v>
      </c>
    </row>
    <row r="547" spans="2:27" ht="25.5" x14ac:dyDescent="0.2">
      <c r="B547" s="14" t="s">
        <v>2480</v>
      </c>
      <c r="C547" s="24" t="s">
        <v>2479</v>
      </c>
      <c r="D547" s="16" t="s">
        <v>2478</v>
      </c>
      <c r="E547" s="20" t="s">
        <v>534</v>
      </c>
      <c r="F547" s="58" t="s">
        <v>542</v>
      </c>
      <c r="G547" s="20" t="s">
        <v>361</v>
      </c>
      <c r="H547" s="34">
        <v>37659</v>
      </c>
      <c r="I547" s="34">
        <v>43928</v>
      </c>
      <c r="J547" s="57"/>
      <c r="K547" s="21">
        <v>16302000</v>
      </c>
      <c r="L547" s="20" t="s">
        <v>2477</v>
      </c>
      <c r="M547" s="21">
        <v>0</v>
      </c>
      <c r="N547" s="21">
        <v>0</v>
      </c>
      <c r="O547" s="21">
        <v>37921.050000000003</v>
      </c>
      <c r="P547" s="21">
        <v>47123.54</v>
      </c>
      <c r="Q547" s="56" t="s">
        <v>26</v>
      </c>
      <c r="R547" s="21">
        <v>-67620.69</v>
      </c>
      <c r="S547" s="21"/>
      <c r="T547" s="21">
        <v>-713894.9</v>
      </c>
      <c r="U547" s="21">
        <v>0</v>
      </c>
      <c r="V547" s="21">
        <v>0</v>
      </c>
      <c r="W547" s="21">
        <v>219793.53810000001</v>
      </c>
      <c r="X547" s="20" t="s">
        <v>26</v>
      </c>
      <c r="Y547" s="20" t="s">
        <v>2373</v>
      </c>
      <c r="Z547" s="55" t="s">
        <v>531</v>
      </c>
      <c r="AA547" s="20" t="s">
        <v>26</v>
      </c>
    </row>
    <row r="548" spans="2:27" ht="25.5" x14ac:dyDescent="0.2">
      <c r="B548" s="14" t="s">
        <v>2476</v>
      </c>
      <c r="C548" s="24" t="s">
        <v>2475</v>
      </c>
      <c r="D548" s="16" t="s">
        <v>2474</v>
      </c>
      <c r="E548" s="20" t="s">
        <v>534</v>
      </c>
      <c r="F548" s="58" t="s">
        <v>542</v>
      </c>
      <c r="G548" s="20" t="s">
        <v>1570</v>
      </c>
      <c r="H548" s="34">
        <v>37832</v>
      </c>
      <c r="I548" s="34">
        <v>41512</v>
      </c>
      <c r="J548" s="57"/>
      <c r="K548" s="21">
        <v>6250000</v>
      </c>
      <c r="L548" s="20" t="s">
        <v>2473</v>
      </c>
      <c r="M548" s="21">
        <v>0</v>
      </c>
      <c r="N548" s="21">
        <v>0</v>
      </c>
      <c r="O548" s="21">
        <v>-183561.52</v>
      </c>
      <c r="P548" s="21">
        <v>-2537787.4900000002</v>
      </c>
      <c r="Q548" s="56" t="s">
        <v>26</v>
      </c>
      <c r="R548" s="21">
        <v>-2593693.7599999998</v>
      </c>
      <c r="S548" s="21"/>
      <c r="T548" s="21">
        <v>-194612.92</v>
      </c>
      <c r="U548" s="21">
        <v>0</v>
      </c>
      <c r="V548" s="21">
        <v>0</v>
      </c>
      <c r="W548" s="21">
        <v>25234.346839999998</v>
      </c>
      <c r="X548" s="20" t="s">
        <v>26</v>
      </c>
      <c r="Y548" s="20" t="s">
        <v>2373</v>
      </c>
      <c r="Z548" s="55" t="s">
        <v>531</v>
      </c>
      <c r="AA548" s="20" t="s">
        <v>26</v>
      </c>
    </row>
    <row r="549" spans="2:27" ht="25.5" x14ac:dyDescent="0.2">
      <c r="B549" s="14" t="s">
        <v>2472</v>
      </c>
      <c r="C549" s="24" t="s">
        <v>2471</v>
      </c>
      <c r="D549" s="16" t="s">
        <v>544</v>
      </c>
      <c r="E549" s="20" t="s">
        <v>543</v>
      </c>
      <c r="F549" s="58" t="s">
        <v>542</v>
      </c>
      <c r="G549" s="20" t="s">
        <v>343</v>
      </c>
      <c r="H549" s="34">
        <v>38247</v>
      </c>
      <c r="I549" s="34">
        <v>41541</v>
      </c>
      <c r="J549" s="57"/>
      <c r="K549" s="21">
        <v>44925000</v>
      </c>
      <c r="L549" s="20" t="s">
        <v>2470</v>
      </c>
      <c r="M549" s="21">
        <v>-246189</v>
      </c>
      <c r="N549" s="21">
        <v>0</v>
      </c>
      <c r="O549" s="21">
        <v>1852736.64</v>
      </c>
      <c r="P549" s="21">
        <v>-4306366.2560000001</v>
      </c>
      <c r="Q549" s="56" t="s">
        <v>26</v>
      </c>
      <c r="R549" s="21">
        <v>-2904543.24</v>
      </c>
      <c r="S549" s="21"/>
      <c r="T549" s="21">
        <v>1784737.24</v>
      </c>
      <c r="U549" s="21">
        <v>22841.83</v>
      </c>
      <c r="V549" s="21">
        <v>0</v>
      </c>
      <c r="W549" s="21">
        <v>192117.66010000001</v>
      </c>
      <c r="X549" s="20" t="s">
        <v>26</v>
      </c>
      <c r="Y549" s="20" t="s">
        <v>2463</v>
      </c>
      <c r="Z549" s="55" t="s">
        <v>531</v>
      </c>
      <c r="AA549" s="20" t="s">
        <v>26</v>
      </c>
    </row>
    <row r="550" spans="2:27" ht="25.5" x14ac:dyDescent="0.2">
      <c r="B550" s="14" t="s">
        <v>2469</v>
      </c>
      <c r="C550" s="24" t="s">
        <v>2468</v>
      </c>
      <c r="D550" s="16" t="s">
        <v>544</v>
      </c>
      <c r="E550" s="20" t="s">
        <v>543</v>
      </c>
      <c r="F550" s="58" t="s">
        <v>542</v>
      </c>
      <c r="G550" s="20" t="s">
        <v>361</v>
      </c>
      <c r="H550" s="34">
        <v>38247</v>
      </c>
      <c r="I550" s="34">
        <v>41541</v>
      </c>
      <c r="J550" s="57"/>
      <c r="K550" s="21">
        <v>224625000</v>
      </c>
      <c r="L550" s="20" t="s">
        <v>2467</v>
      </c>
      <c r="M550" s="21">
        <v>-1230945</v>
      </c>
      <c r="N550" s="21">
        <v>0</v>
      </c>
      <c r="O550" s="21">
        <v>9251225.5899999999</v>
      </c>
      <c r="P550" s="21">
        <v>-21531832.899999999</v>
      </c>
      <c r="Q550" s="56" t="s">
        <v>26</v>
      </c>
      <c r="R550" s="21">
        <v>-14531859.560000001</v>
      </c>
      <c r="S550" s="21"/>
      <c r="T550" s="21">
        <v>8923686.1899999995</v>
      </c>
      <c r="U550" s="21">
        <v>114208.88</v>
      </c>
      <c r="V550" s="21">
        <v>0</v>
      </c>
      <c r="W550" s="21">
        <v>960588.30070000002</v>
      </c>
      <c r="X550" s="20" t="s">
        <v>26</v>
      </c>
      <c r="Y550" s="20" t="s">
        <v>2463</v>
      </c>
      <c r="Z550" s="55" t="s">
        <v>531</v>
      </c>
      <c r="AA550" s="20" t="s">
        <v>26</v>
      </c>
    </row>
    <row r="551" spans="2:27" ht="25.5" x14ac:dyDescent="0.2">
      <c r="B551" s="14" t="s">
        <v>2466</v>
      </c>
      <c r="C551" s="24" t="s">
        <v>2465</v>
      </c>
      <c r="D551" s="16" t="s">
        <v>544</v>
      </c>
      <c r="E551" s="20" t="s">
        <v>543</v>
      </c>
      <c r="F551" s="58" t="s">
        <v>542</v>
      </c>
      <c r="G551" s="20" t="s">
        <v>365</v>
      </c>
      <c r="H551" s="34">
        <v>38247</v>
      </c>
      <c r="I551" s="34">
        <v>41541</v>
      </c>
      <c r="J551" s="57"/>
      <c r="K551" s="21">
        <v>179700000</v>
      </c>
      <c r="L551" s="20" t="s">
        <v>2464</v>
      </c>
      <c r="M551" s="21">
        <v>-984756</v>
      </c>
      <c r="N551" s="21">
        <v>0</v>
      </c>
      <c r="O551" s="21">
        <v>7404604.3899999997</v>
      </c>
      <c r="P551" s="21">
        <v>-17225466.640000001</v>
      </c>
      <c r="Q551" s="56" t="s">
        <v>26</v>
      </c>
      <c r="R551" s="21">
        <v>-11622724.32</v>
      </c>
      <c r="S551" s="21"/>
      <c r="T551" s="21">
        <v>7138948.9500000002</v>
      </c>
      <c r="U551" s="21">
        <v>91367.06</v>
      </c>
      <c r="V551" s="21">
        <v>0</v>
      </c>
      <c r="W551" s="21">
        <v>768470.64049999998</v>
      </c>
      <c r="X551" s="20" t="s">
        <v>26</v>
      </c>
      <c r="Y551" s="20" t="s">
        <v>2463</v>
      </c>
      <c r="Z551" s="55" t="s">
        <v>531</v>
      </c>
      <c r="AA551" s="20" t="s">
        <v>26</v>
      </c>
    </row>
    <row r="552" spans="2:27" ht="25.5" x14ac:dyDescent="0.2">
      <c r="B552" s="14" t="s">
        <v>2462</v>
      </c>
      <c r="C552" s="24" t="s">
        <v>2461</v>
      </c>
      <c r="D552" s="16" t="s">
        <v>2460</v>
      </c>
      <c r="E552" s="20" t="s">
        <v>534</v>
      </c>
      <c r="F552" s="58" t="s">
        <v>542</v>
      </c>
      <c r="G552" s="20" t="s">
        <v>365</v>
      </c>
      <c r="H552" s="34">
        <v>38330</v>
      </c>
      <c r="I552" s="34">
        <v>43905</v>
      </c>
      <c r="J552" s="57"/>
      <c r="K552" s="21">
        <v>15000000</v>
      </c>
      <c r="L552" s="20" t="s">
        <v>2459</v>
      </c>
      <c r="M552" s="21">
        <v>0</v>
      </c>
      <c r="N552" s="21">
        <v>0</v>
      </c>
      <c r="O552" s="21">
        <v>217752.63</v>
      </c>
      <c r="P552" s="21">
        <v>-2429594.91</v>
      </c>
      <c r="Q552" s="56" t="s">
        <v>26</v>
      </c>
      <c r="R552" s="21">
        <v>1526655</v>
      </c>
      <c r="S552" s="21"/>
      <c r="T552" s="21">
        <v>-948648.38</v>
      </c>
      <c r="U552" s="21">
        <v>0</v>
      </c>
      <c r="V552" s="21">
        <v>0</v>
      </c>
      <c r="W552" s="21">
        <v>201360.95170000001</v>
      </c>
      <c r="X552" s="20" t="s">
        <v>26</v>
      </c>
      <c r="Y552" s="20" t="s">
        <v>2373</v>
      </c>
      <c r="Z552" s="55" t="s">
        <v>531</v>
      </c>
      <c r="AA552" s="20" t="s">
        <v>26</v>
      </c>
    </row>
    <row r="553" spans="2:27" ht="25.5" x14ac:dyDescent="0.2">
      <c r="B553" s="14" t="s">
        <v>2458</v>
      </c>
      <c r="C553" s="24" t="s">
        <v>2456</v>
      </c>
      <c r="D553" s="16" t="s">
        <v>544</v>
      </c>
      <c r="E553" s="20" t="s">
        <v>543</v>
      </c>
      <c r="F553" s="58" t="s">
        <v>542</v>
      </c>
      <c r="G553" s="20" t="s">
        <v>361</v>
      </c>
      <c r="H553" s="34">
        <v>38363</v>
      </c>
      <c r="I553" s="34">
        <v>41541</v>
      </c>
      <c r="J553" s="57"/>
      <c r="K553" s="21">
        <v>93875000</v>
      </c>
      <c r="L553" s="20" t="s">
        <v>2455</v>
      </c>
      <c r="M553" s="21">
        <v>-328563</v>
      </c>
      <c r="N553" s="21">
        <v>0</v>
      </c>
      <c r="O553" s="21">
        <v>3705225.17</v>
      </c>
      <c r="P553" s="21">
        <v>-12625234.810000001</v>
      </c>
      <c r="Q553" s="56" t="s">
        <v>26</v>
      </c>
      <c r="R553" s="21">
        <v>-12999268.529999999</v>
      </c>
      <c r="S553" s="21"/>
      <c r="T553" s="21">
        <v>3569474.47</v>
      </c>
      <c r="U553" s="21">
        <v>30299.62</v>
      </c>
      <c r="V553" s="21">
        <v>0</v>
      </c>
      <c r="W553" s="21">
        <v>401447.8652</v>
      </c>
      <c r="X553" s="20" t="s">
        <v>26</v>
      </c>
      <c r="Y553" s="20" t="s">
        <v>2373</v>
      </c>
      <c r="Z553" s="55" t="s">
        <v>531</v>
      </c>
      <c r="AA553" s="20" t="s">
        <v>26</v>
      </c>
    </row>
    <row r="554" spans="2:27" ht="25.5" x14ac:dyDescent="0.2">
      <c r="B554" s="14" t="s">
        <v>2457</v>
      </c>
      <c r="C554" s="24" t="s">
        <v>2456</v>
      </c>
      <c r="D554" s="16" t="s">
        <v>544</v>
      </c>
      <c r="E554" s="20" t="s">
        <v>543</v>
      </c>
      <c r="F554" s="58" t="s">
        <v>542</v>
      </c>
      <c r="G554" s="20" t="s">
        <v>365</v>
      </c>
      <c r="H554" s="34">
        <v>38363</v>
      </c>
      <c r="I554" s="34">
        <v>41541</v>
      </c>
      <c r="J554" s="57"/>
      <c r="K554" s="21">
        <v>93875000</v>
      </c>
      <c r="L554" s="20" t="s">
        <v>2455</v>
      </c>
      <c r="M554" s="21">
        <v>-328563</v>
      </c>
      <c r="N554" s="21">
        <v>0</v>
      </c>
      <c r="O554" s="21">
        <v>3705225.17</v>
      </c>
      <c r="P554" s="21">
        <v>-12625234.810000001</v>
      </c>
      <c r="Q554" s="56" t="s">
        <v>26</v>
      </c>
      <c r="R554" s="21">
        <v>-12999268.529999999</v>
      </c>
      <c r="S554" s="21"/>
      <c r="T554" s="21">
        <v>3569474.47</v>
      </c>
      <c r="U554" s="21">
        <v>30299.62</v>
      </c>
      <c r="V554" s="21">
        <v>0</v>
      </c>
      <c r="W554" s="21">
        <v>401447.8652</v>
      </c>
      <c r="X554" s="20" t="s">
        <v>26</v>
      </c>
      <c r="Y554" s="20" t="s">
        <v>2373</v>
      </c>
      <c r="Z554" s="55" t="s">
        <v>531</v>
      </c>
      <c r="AA554" s="20" t="s">
        <v>26</v>
      </c>
    </row>
    <row r="555" spans="2:27" ht="25.5" x14ac:dyDescent="0.2">
      <c r="B555" s="14" t="s">
        <v>2454</v>
      </c>
      <c r="C555" s="24" t="s">
        <v>2453</v>
      </c>
      <c r="D555" s="16" t="s">
        <v>2452</v>
      </c>
      <c r="E555" s="20" t="s">
        <v>534</v>
      </c>
      <c r="F555" s="58" t="s">
        <v>542</v>
      </c>
      <c r="G555" s="20" t="s">
        <v>421</v>
      </c>
      <c r="H555" s="34">
        <v>38488</v>
      </c>
      <c r="I555" s="34">
        <v>41913</v>
      </c>
      <c r="J555" s="57"/>
      <c r="K555" s="21">
        <v>3157500</v>
      </c>
      <c r="L555" s="20" t="s">
        <v>2451</v>
      </c>
      <c r="M555" s="21">
        <v>77126</v>
      </c>
      <c r="N555" s="21">
        <v>0</v>
      </c>
      <c r="O555" s="21">
        <v>31540.39</v>
      </c>
      <c r="P555" s="21">
        <v>-122804.1156</v>
      </c>
      <c r="Q555" s="56" t="s">
        <v>26</v>
      </c>
      <c r="R555" s="21">
        <v>-83645.33</v>
      </c>
      <c r="S555" s="21"/>
      <c r="T555" s="21">
        <v>-50616.52</v>
      </c>
      <c r="U555" s="21">
        <v>-8177.49</v>
      </c>
      <c r="V555" s="21">
        <v>0</v>
      </c>
      <c r="W555" s="21">
        <v>20888.986079999999</v>
      </c>
      <c r="X555" s="20" t="s">
        <v>26</v>
      </c>
      <c r="Y555" s="20" t="s">
        <v>2373</v>
      </c>
      <c r="Z555" s="55" t="s">
        <v>531</v>
      </c>
      <c r="AA555" s="20" t="s">
        <v>26</v>
      </c>
    </row>
    <row r="556" spans="2:27" ht="25.5" x14ac:dyDescent="0.2">
      <c r="B556" s="14" t="s">
        <v>2450</v>
      </c>
      <c r="C556" s="24" t="s">
        <v>2449</v>
      </c>
      <c r="D556" s="16" t="s">
        <v>2448</v>
      </c>
      <c r="E556" s="20" t="s">
        <v>534</v>
      </c>
      <c r="F556" s="58" t="s">
        <v>542</v>
      </c>
      <c r="G556" s="20" t="s">
        <v>365</v>
      </c>
      <c r="H556" s="34">
        <v>38491</v>
      </c>
      <c r="I556" s="34">
        <v>41618</v>
      </c>
      <c r="J556" s="57"/>
      <c r="K556" s="21">
        <v>18930000</v>
      </c>
      <c r="L556" s="20" t="s">
        <v>2447</v>
      </c>
      <c r="M556" s="21">
        <v>0</v>
      </c>
      <c r="N556" s="21">
        <v>0</v>
      </c>
      <c r="O556" s="21">
        <v>163685.23000000001</v>
      </c>
      <c r="P556" s="21">
        <v>-845873.43</v>
      </c>
      <c r="Q556" s="56" t="s">
        <v>26</v>
      </c>
      <c r="R556" s="21">
        <v>-680003.45</v>
      </c>
      <c r="S556" s="21"/>
      <c r="T556" s="21">
        <v>-303699.15999999997</v>
      </c>
      <c r="U556" s="21">
        <v>0</v>
      </c>
      <c r="V556" s="21">
        <v>0</v>
      </c>
      <c r="W556" s="21">
        <v>91886.859259999997</v>
      </c>
      <c r="X556" s="20" t="s">
        <v>26</v>
      </c>
      <c r="Y556" s="20" t="s">
        <v>2373</v>
      </c>
      <c r="Z556" s="55" t="s">
        <v>531</v>
      </c>
      <c r="AA556" s="20" t="s">
        <v>26</v>
      </c>
    </row>
    <row r="557" spans="2:27" ht="25.5" x14ac:dyDescent="0.2">
      <c r="B557" s="14" t="s">
        <v>2446</v>
      </c>
      <c r="C557" s="24" t="s">
        <v>2445</v>
      </c>
      <c r="D557" s="16" t="s">
        <v>2444</v>
      </c>
      <c r="E557" s="20" t="s">
        <v>534</v>
      </c>
      <c r="F557" s="58" t="s">
        <v>542</v>
      </c>
      <c r="G557" s="20" t="s">
        <v>421</v>
      </c>
      <c r="H557" s="34">
        <v>38636</v>
      </c>
      <c r="I557" s="34">
        <v>42309</v>
      </c>
      <c r="J557" s="57"/>
      <c r="K557" s="21">
        <v>22461429</v>
      </c>
      <c r="L557" s="20" t="s">
        <v>2443</v>
      </c>
      <c r="M557" s="21">
        <v>0</v>
      </c>
      <c r="N557" s="21">
        <v>0</v>
      </c>
      <c r="O557" s="21">
        <v>186550.07</v>
      </c>
      <c r="P557" s="21">
        <v>1562301.7</v>
      </c>
      <c r="Q557" s="56" t="s">
        <v>26</v>
      </c>
      <c r="R557" s="21">
        <v>1841028.57</v>
      </c>
      <c r="S557" s="21"/>
      <c r="T557" s="21">
        <v>-1744586.98</v>
      </c>
      <c r="U557" s="21">
        <v>0</v>
      </c>
      <c r="V557" s="21">
        <v>0</v>
      </c>
      <c r="W557" s="21">
        <v>189117.24369999999</v>
      </c>
      <c r="X557" s="20" t="s">
        <v>26</v>
      </c>
      <c r="Y557" s="20" t="s">
        <v>2373</v>
      </c>
      <c r="Z557" s="55" t="s">
        <v>531</v>
      </c>
      <c r="AA557" s="20" t="s">
        <v>26</v>
      </c>
    </row>
    <row r="558" spans="2:27" ht="25.5" x14ac:dyDescent="0.2">
      <c r="B558" s="14" t="s">
        <v>2442</v>
      </c>
      <c r="C558" s="24" t="s">
        <v>2440</v>
      </c>
      <c r="D558" s="16" t="s">
        <v>544</v>
      </c>
      <c r="E558" s="20" t="s">
        <v>543</v>
      </c>
      <c r="F558" s="58" t="s">
        <v>542</v>
      </c>
      <c r="G558" s="20" t="s">
        <v>346</v>
      </c>
      <c r="H558" s="34">
        <v>38761</v>
      </c>
      <c r="I558" s="34">
        <v>41298</v>
      </c>
      <c r="J558" s="57"/>
      <c r="K558" s="21">
        <v>76423385.609999999</v>
      </c>
      <c r="L558" s="20" t="s">
        <v>2439</v>
      </c>
      <c r="M558" s="21">
        <v>0</v>
      </c>
      <c r="N558" s="21">
        <v>0</v>
      </c>
      <c r="O558" s="21">
        <v>-1410806.26</v>
      </c>
      <c r="P558" s="21">
        <v>32824443.140000001</v>
      </c>
      <c r="Q558" s="56" t="s">
        <v>26</v>
      </c>
      <c r="R558" s="21">
        <v>32788223.079999998</v>
      </c>
      <c r="S558" s="21"/>
      <c r="T558" s="21">
        <v>2307394.52</v>
      </c>
      <c r="U558" s="21">
        <v>0</v>
      </c>
      <c r="V558" s="21">
        <v>0</v>
      </c>
      <c r="W558" s="21">
        <v>97984.068050000002</v>
      </c>
      <c r="X558" s="20" t="s">
        <v>26</v>
      </c>
      <c r="Y558" s="20" t="s">
        <v>2373</v>
      </c>
      <c r="Z558" s="55" t="s">
        <v>531</v>
      </c>
      <c r="AA558" s="20" t="s">
        <v>26</v>
      </c>
    </row>
    <row r="559" spans="2:27" ht="25.5" x14ac:dyDescent="0.2">
      <c r="B559" s="14" t="s">
        <v>2441</v>
      </c>
      <c r="C559" s="24" t="s">
        <v>2440</v>
      </c>
      <c r="D559" s="16" t="s">
        <v>544</v>
      </c>
      <c r="E559" s="20" t="s">
        <v>543</v>
      </c>
      <c r="F559" s="58" t="s">
        <v>542</v>
      </c>
      <c r="G559" s="20" t="s">
        <v>365</v>
      </c>
      <c r="H559" s="34">
        <v>38761</v>
      </c>
      <c r="I559" s="34">
        <v>41298</v>
      </c>
      <c r="J559" s="57"/>
      <c r="K559" s="21">
        <v>71142530.060000002</v>
      </c>
      <c r="L559" s="20" t="s">
        <v>2439</v>
      </c>
      <c r="M559" s="21">
        <v>0</v>
      </c>
      <c r="N559" s="21">
        <v>0</v>
      </c>
      <c r="O559" s="21">
        <v>-1313319.57</v>
      </c>
      <c r="P559" s="21">
        <v>30556274.120000001</v>
      </c>
      <c r="Q559" s="56" t="s">
        <v>26</v>
      </c>
      <c r="R559" s="21">
        <v>30509844.52</v>
      </c>
      <c r="S559" s="21"/>
      <c r="T559" s="21">
        <v>2147953.56</v>
      </c>
      <c r="U559" s="21">
        <v>0</v>
      </c>
      <c r="V559" s="21">
        <v>0</v>
      </c>
      <c r="W559" s="21">
        <v>91213.369449999998</v>
      </c>
      <c r="X559" s="20" t="s">
        <v>26</v>
      </c>
      <c r="Y559" s="20" t="s">
        <v>2373</v>
      </c>
      <c r="Z559" s="55" t="s">
        <v>531</v>
      </c>
      <c r="AA559" s="20" t="s">
        <v>26</v>
      </c>
    </row>
    <row r="560" spans="2:27" ht="25.5" x14ac:dyDescent="0.2">
      <c r="B560" s="14" t="s">
        <v>2438</v>
      </c>
      <c r="C560" s="24" t="s">
        <v>2437</v>
      </c>
      <c r="D560" s="16" t="s">
        <v>2433</v>
      </c>
      <c r="E560" s="20" t="s">
        <v>534</v>
      </c>
      <c r="F560" s="58" t="s">
        <v>542</v>
      </c>
      <c r="G560" s="20" t="s">
        <v>365</v>
      </c>
      <c r="H560" s="34">
        <v>38770</v>
      </c>
      <c r="I560" s="34">
        <v>43836</v>
      </c>
      <c r="J560" s="57"/>
      <c r="K560" s="21">
        <v>17415000</v>
      </c>
      <c r="L560" s="20" t="s">
        <v>2436</v>
      </c>
      <c r="M560" s="21">
        <v>0</v>
      </c>
      <c r="N560" s="21">
        <v>0</v>
      </c>
      <c r="O560" s="21">
        <v>254773.61</v>
      </c>
      <c r="P560" s="21">
        <v>1160123.54</v>
      </c>
      <c r="Q560" s="56" t="s">
        <v>26</v>
      </c>
      <c r="R560" s="21">
        <v>2239342.61</v>
      </c>
      <c r="S560" s="21"/>
      <c r="T560" s="21">
        <v>-713894.89</v>
      </c>
      <c r="U560" s="21">
        <v>0</v>
      </c>
      <c r="V560" s="21">
        <v>0</v>
      </c>
      <c r="W560" s="21">
        <v>230694.16690000001</v>
      </c>
      <c r="X560" s="20" t="s">
        <v>26</v>
      </c>
      <c r="Y560" s="20" t="s">
        <v>2373</v>
      </c>
      <c r="Z560" s="55" t="s">
        <v>531</v>
      </c>
      <c r="AA560" s="20" t="s">
        <v>26</v>
      </c>
    </row>
    <row r="561" spans="2:27" ht="25.5" x14ac:dyDescent="0.2">
      <c r="B561" s="14" t="s">
        <v>2435</v>
      </c>
      <c r="C561" s="24" t="s">
        <v>2434</v>
      </c>
      <c r="D561" s="16" t="s">
        <v>2433</v>
      </c>
      <c r="E561" s="20" t="s">
        <v>534</v>
      </c>
      <c r="F561" s="58" t="s">
        <v>542</v>
      </c>
      <c r="G561" s="20" t="s">
        <v>365</v>
      </c>
      <c r="H561" s="34">
        <v>38772</v>
      </c>
      <c r="I561" s="34">
        <v>43836</v>
      </c>
      <c r="J561" s="57"/>
      <c r="K561" s="21">
        <v>17450000</v>
      </c>
      <c r="L561" s="20" t="s">
        <v>2432</v>
      </c>
      <c r="M561" s="21">
        <v>0</v>
      </c>
      <c r="N561" s="21">
        <v>0</v>
      </c>
      <c r="O561" s="21">
        <v>253124.87</v>
      </c>
      <c r="P561" s="21">
        <v>1195123.55</v>
      </c>
      <c r="Q561" s="56" t="s">
        <v>26</v>
      </c>
      <c r="R561" s="21">
        <v>2260089.11</v>
      </c>
      <c r="S561" s="21"/>
      <c r="T561" s="21">
        <v>-713894.87</v>
      </c>
      <c r="U561" s="21">
        <v>0</v>
      </c>
      <c r="V561" s="21">
        <v>0</v>
      </c>
      <c r="W561" s="21">
        <v>231157.80720000001</v>
      </c>
      <c r="X561" s="20" t="s">
        <v>26</v>
      </c>
      <c r="Y561" s="20" t="s">
        <v>2373</v>
      </c>
      <c r="Z561" s="55" t="s">
        <v>531</v>
      </c>
      <c r="AA561" s="20" t="s">
        <v>26</v>
      </c>
    </row>
    <row r="562" spans="2:27" ht="25.5" x14ac:dyDescent="0.2">
      <c r="B562" s="14" t="s">
        <v>2431</v>
      </c>
      <c r="C562" s="24" t="s">
        <v>2430</v>
      </c>
      <c r="D562" s="16" t="s">
        <v>544</v>
      </c>
      <c r="E562" s="20" t="s">
        <v>543</v>
      </c>
      <c r="F562" s="58" t="s">
        <v>542</v>
      </c>
      <c r="G562" s="20" t="s">
        <v>346</v>
      </c>
      <c r="H562" s="34">
        <v>38869</v>
      </c>
      <c r="I562" s="34">
        <v>42550</v>
      </c>
      <c r="J562" s="57"/>
      <c r="K562" s="21">
        <v>95370068.439999998</v>
      </c>
      <c r="L562" s="20" t="s">
        <v>2429</v>
      </c>
      <c r="M562" s="21">
        <v>0</v>
      </c>
      <c r="N562" s="21">
        <v>0</v>
      </c>
      <c r="O562" s="21">
        <v>-1435637.02</v>
      </c>
      <c r="P562" s="21">
        <v>32449891.109999999</v>
      </c>
      <c r="Q562" s="56" t="s">
        <v>26</v>
      </c>
      <c r="R562" s="21">
        <v>31466589.829999998</v>
      </c>
      <c r="S562" s="21"/>
      <c r="T562" s="21">
        <v>2699651.58</v>
      </c>
      <c r="U562" s="21">
        <v>0</v>
      </c>
      <c r="V562" s="21">
        <v>0</v>
      </c>
      <c r="W562" s="21">
        <v>891581.40789999999</v>
      </c>
      <c r="X562" s="20" t="s">
        <v>26</v>
      </c>
      <c r="Y562" s="20" t="s">
        <v>2373</v>
      </c>
      <c r="Z562" s="55" t="s">
        <v>531</v>
      </c>
      <c r="AA562" s="20" t="s">
        <v>26</v>
      </c>
    </row>
    <row r="563" spans="2:27" ht="25.5" x14ac:dyDescent="0.2">
      <c r="B563" s="14" t="s">
        <v>2428</v>
      </c>
      <c r="C563" s="24" t="s">
        <v>2427</v>
      </c>
      <c r="D563" s="16" t="s">
        <v>2426</v>
      </c>
      <c r="E563" s="20" t="s">
        <v>534</v>
      </c>
      <c r="F563" s="58" t="s">
        <v>542</v>
      </c>
      <c r="G563" s="20" t="s">
        <v>320</v>
      </c>
      <c r="H563" s="34">
        <v>38916</v>
      </c>
      <c r="I563" s="34">
        <v>41410</v>
      </c>
      <c r="J563" s="57"/>
      <c r="K563" s="21">
        <v>12505000</v>
      </c>
      <c r="L563" s="20" t="s">
        <v>2425</v>
      </c>
      <c r="M563" s="21">
        <v>0</v>
      </c>
      <c r="N563" s="21">
        <v>0</v>
      </c>
      <c r="O563" s="21">
        <v>151370.60999999999</v>
      </c>
      <c r="P563" s="21">
        <v>-678915.63</v>
      </c>
      <c r="Q563" s="56" t="s">
        <v>26</v>
      </c>
      <c r="R563" s="21">
        <v>-636642.06000000006</v>
      </c>
      <c r="S563" s="21"/>
      <c r="T563" s="21">
        <v>-202466.12</v>
      </c>
      <c r="U563" s="21">
        <v>0</v>
      </c>
      <c r="V563" s="21">
        <v>0</v>
      </c>
      <c r="W563" s="21">
        <v>38166.006710000001</v>
      </c>
      <c r="X563" s="20" t="s">
        <v>26</v>
      </c>
      <c r="Y563" s="20" t="s">
        <v>2373</v>
      </c>
      <c r="Z563" s="55" t="s">
        <v>531</v>
      </c>
      <c r="AA563" s="20" t="s">
        <v>26</v>
      </c>
    </row>
    <row r="564" spans="2:27" ht="25.5" x14ac:dyDescent="0.2">
      <c r="B564" s="14" t="s">
        <v>2424</v>
      </c>
      <c r="C564" s="24" t="s">
        <v>2422</v>
      </c>
      <c r="D564" s="16" t="s">
        <v>2421</v>
      </c>
      <c r="E564" s="20" t="s">
        <v>534</v>
      </c>
      <c r="F564" s="58" t="s">
        <v>542</v>
      </c>
      <c r="G564" s="20" t="s">
        <v>361</v>
      </c>
      <c r="H564" s="34">
        <v>38918</v>
      </c>
      <c r="I564" s="34">
        <v>42465</v>
      </c>
      <c r="J564" s="57"/>
      <c r="K564" s="21">
        <v>3791700</v>
      </c>
      <c r="L564" s="20" t="s">
        <v>2420</v>
      </c>
      <c r="M564" s="21">
        <v>0</v>
      </c>
      <c r="N564" s="21">
        <v>0</v>
      </c>
      <c r="O564" s="21">
        <v>40342.65</v>
      </c>
      <c r="P564" s="21">
        <v>-163474.68</v>
      </c>
      <c r="Q564" s="56" t="s">
        <v>26</v>
      </c>
      <c r="R564" s="21">
        <v>-86022.3</v>
      </c>
      <c r="S564" s="21"/>
      <c r="T564" s="21">
        <v>-60739.82</v>
      </c>
      <c r="U564" s="21">
        <v>0</v>
      </c>
      <c r="V564" s="21">
        <v>0</v>
      </c>
      <c r="W564" s="21">
        <v>34246.281439999999</v>
      </c>
      <c r="X564" s="20" t="s">
        <v>26</v>
      </c>
      <c r="Y564" s="20" t="s">
        <v>2373</v>
      </c>
      <c r="Z564" s="55" t="s">
        <v>531</v>
      </c>
      <c r="AA564" s="20" t="s">
        <v>26</v>
      </c>
    </row>
    <row r="565" spans="2:27" ht="25.5" x14ac:dyDescent="0.2">
      <c r="B565" s="14" t="s">
        <v>2423</v>
      </c>
      <c r="C565" s="24" t="s">
        <v>2422</v>
      </c>
      <c r="D565" s="16" t="s">
        <v>2421</v>
      </c>
      <c r="E565" s="20" t="s">
        <v>534</v>
      </c>
      <c r="F565" s="58" t="s">
        <v>542</v>
      </c>
      <c r="G565" s="20" t="s">
        <v>361</v>
      </c>
      <c r="H565" s="34">
        <v>38918</v>
      </c>
      <c r="I565" s="34">
        <v>42465</v>
      </c>
      <c r="J565" s="57"/>
      <c r="K565" s="21">
        <v>2527800</v>
      </c>
      <c r="L565" s="20" t="s">
        <v>2420</v>
      </c>
      <c r="M565" s="21">
        <v>0</v>
      </c>
      <c r="N565" s="21">
        <v>0</v>
      </c>
      <c r="O565" s="21">
        <v>26895.08</v>
      </c>
      <c r="P565" s="21">
        <v>-108983.12</v>
      </c>
      <c r="Q565" s="56" t="s">
        <v>26</v>
      </c>
      <c r="R565" s="21">
        <v>-57348.2</v>
      </c>
      <c r="S565" s="21"/>
      <c r="T565" s="21">
        <v>-40493.21</v>
      </c>
      <c r="U565" s="21">
        <v>0</v>
      </c>
      <c r="V565" s="21">
        <v>0</v>
      </c>
      <c r="W565" s="21">
        <v>22830.854289999999</v>
      </c>
      <c r="X565" s="20" t="s">
        <v>26</v>
      </c>
      <c r="Y565" s="20" t="s">
        <v>2373</v>
      </c>
      <c r="Z565" s="55" t="s">
        <v>531</v>
      </c>
      <c r="AA565" s="20" t="s">
        <v>26</v>
      </c>
    </row>
    <row r="566" spans="2:27" ht="25.5" x14ac:dyDescent="0.2">
      <c r="B566" s="14" t="s">
        <v>2419</v>
      </c>
      <c r="C566" s="24" t="s">
        <v>2418</v>
      </c>
      <c r="D566" s="16" t="s">
        <v>544</v>
      </c>
      <c r="E566" s="20" t="s">
        <v>543</v>
      </c>
      <c r="F566" s="58" t="s">
        <v>542</v>
      </c>
      <c r="G566" s="20" t="s">
        <v>320</v>
      </c>
      <c r="H566" s="34">
        <v>38993</v>
      </c>
      <c r="I566" s="34">
        <v>42654</v>
      </c>
      <c r="J566" s="57"/>
      <c r="K566" s="21">
        <v>214094558</v>
      </c>
      <c r="L566" s="20" t="s">
        <v>2417</v>
      </c>
      <c r="M566" s="21">
        <v>0</v>
      </c>
      <c r="N566" s="21">
        <v>0</v>
      </c>
      <c r="O566" s="21">
        <v>-431970.91</v>
      </c>
      <c r="P566" s="21">
        <v>26941898.350000001</v>
      </c>
      <c r="Q566" s="56" t="s">
        <v>26</v>
      </c>
      <c r="R566" s="21">
        <v>15426333.23</v>
      </c>
      <c r="S566" s="21"/>
      <c r="T566" s="21">
        <v>5337954.43</v>
      </c>
      <c r="U566" s="21">
        <v>0</v>
      </c>
      <c r="V566" s="21">
        <v>0</v>
      </c>
      <c r="W566" s="21">
        <v>2081463.2309999999</v>
      </c>
      <c r="X566" s="20" t="s">
        <v>26</v>
      </c>
      <c r="Y566" s="20" t="s">
        <v>2373</v>
      </c>
      <c r="Z566" s="55" t="s">
        <v>531</v>
      </c>
      <c r="AA566" s="20" t="s">
        <v>26</v>
      </c>
    </row>
    <row r="567" spans="2:27" ht="25.5" x14ac:dyDescent="0.2">
      <c r="B567" s="14" t="s">
        <v>2416</v>
      </c>
      <c r="C567" s="24" t="s">
        <v>2415</v>
      </c>
      <c r="D567" s="16" t="s">
        <v>544</v>
      </c>
      <c r="E567" s="20" t="s">
        <v>543</v>
      </c>
      <c r="F567" s="58" t="s">
        <v>542</v>
      </c>
      <c r="G567" s="20" t="s">
        <v>346</v>
      </c>
      <c r="H567" s="34">
        <v>39100</v>
      </c>
      <c r="I567" s="34">
        <v>42761</v>
      </c>
      <c r="J567" s="57"/>
      <c r="K567" s="21">
        <v>482289000</v>
      </c>
      <c r="L567" s="20" t="s">
        <v>2414</v>
      </c>
      <c r="M567" s="21">
        <v>0</v>
      </c>
      <c r="N567" s="21">
        <v>0</v>
      </c>
      <c r="O567" s="21">
        <v>-4144524.1</v>
      </c>
      <c r="P567" s="21">
        <v>9471052.7400000002</v>
      </c>
      <c r="Q567" s="56" t="s">
        <v>26</v>
      </c>
      <c r="R567" s="21">
        <v>3108907.05</v>
      </c>
      <c r="S567" s="21"/>
      <c r="T567" s="21">
        <v>7551986.0499999998</v>
      </c>
      <c r="U567" s="21">
        <v>0</v>
      </c>
      <c r="V567" s="21">
        <v>0</v>
      </c>
      <c r="W567" s="21">
        <v>4867280.9239999996</v>
      </c>
      <c r="X567" s="20" t="s">
        <v>26</v>
      </c>
      <c r="Y567" s="20" t="s">
        <v>2373</v>
      </c>
      <c r="Z567" s="55" t="s">
        <v>531</v>
      </c>
      <c r="AA567" s="20" t="s">
        <v>26</v>
      </c>
    </row>
    <row r="568" spans="2:27" ht="25.5" x14ac:dyDescent="0.2">
      <c r="B568" s="14" t="s">
        <v>2413</v>
      </c>
      <c r="C568" s="24" t="s">
        <v>2412</v>
      </c>
      <c r="D568" s="16" t="s">
        <v>2411</v>
      </c>
      <c r="E568" s="20" t="s">
        <v>534</v>
      </c>
      <c r="F568" s="58" t="s">
        <v>542</v>
      </c>
      <c r="G568" s="20" t="s">
        <v>361</v>
      </c>
      <c r="H568" s="34">
        <v>39133</v>
      </c>
      <c r="I568" s="34">
        <v>44648</v>
      </c>
      <c r="J568" s="57"/>
      <c r="K568" s="21">
        <v>3940500</v>
      </c>
      <c r="L568" s="20" t="s">
        <v>2410</v>
      </c>
      <c r="M568" s="21">
        <v>0</v>
      </c>
      <c r="N568" s="21">
        <v>0</v>
      </c>
      <c r="O568" s="21">
        <v>33507.07</v>
      </c>
      <c r="P568" s="21">
        <v>-14674.68</v>
      </c>
      <c r="Q568" s="56" t="s">
        <v>26</v>
      </c>
      <c r="R568" s="21">
        <v>28891.77</v>
      </c>
      <c r="S568" s="21"/>
      <c r="T568" s="21">
        <v>-60739.81</v>
      </c>
      <c r="U568" s="21">
        <v>0</v>
      </c>
      <c r="V568" s="21">
        <v>0</v>
      </c>
      <c r="W568" s="21">
        <v>59902.844169999997</v>
      </c>
      <c r="X568" s="20" t="s">
        <v>26</v>
      </c>
      <c r="Y568" s="20" t="s">
        <v>2373</v>
      </c>
      <c r="Z568" s="55" t="s">
        <v>531</v>
      </c>
      <c r="AA568" s="20" t="s">
        <v>26</v>
      </c>
    </row>
    <row r="569" spans="2:27" ht="25.5" x14ac:dyDescent="0.2">
      <c r="B569" s="14" t="s">
        <v>2409</v>
      </c>
      <c r="C569" s="24" t="s">
        <v>2408</v>
      </c>
      <c r="D569" s="16" t="s">
        <v>2407</v>
      </c>
      <c r="E569" s="20" t="s">
        <v>534</v>
      </c>
      <c r="F569" s="58" t="s">
        <v>542</v>
      </c>
      <c r="G569" s="20" t="s">
        <v>361</v>
      </c>
      <c r="H569" s="34">
        <v>39133</v>
      </c>
      <c r="I569" s="34">
        <v>41726</v>
      </c>
      <c r="J569" s="57"/>
      <c r="K569" s="21">
        <v>32837500</v>
      </c>
      <c r="L569" s="20" t="s">
        <v>2406</v>
      </c>
      <c r="M569" s="21">
        <v>0</v>
      </c>
      <c r="N569" s="21">
        <v>0</v>
      </c>
      <c r="O569" s="21">
        <v>275152.56</v>
      </c>
      <c r="P569" s="21">
        <v>-122289.05</v>
      </c>
      <c r="Q569" s="56" t="s">
        <v>26</v>
      </c>
      <c r="R569" s="21">
        <v>179752.49</v>
      </c>
      <c r="S569" s="21"/>
      <c r="T569" s="21">
        <v>-506165.27</v>
      </c>
      <c r="U569" s="21">
        <v>0</v>
      </c>
      <c r="V569" s="21">
        <v>0</v>
      </c>
      <c r="W569" s="21">
        <v>182710.2346</v>
      </c>
      <c r="X569" s="20" t="s">
        <v>26</v>
      </c>
      <c r="Y569" s="20" t="s">
        <v>2373</v>
      </c>
      <c r="Z569" s="55" t="s">
        <v>531</v>
      </c>
      <c r="AA569" s="20" t="s">
        <v>26</v>
      </c>
    </row>
    <row r="570" spans="2:27" ht="25.5" x14ac:dyDescent="0.2">
      <c r="B570" s="14" t="s">
        <v>2405</v>
      </c>
      <c r="C570" s="24" t="s">
        <v>2404</v>
      </c>
      <c r="D570" s="16" t="s">
        <v>2403</v>
      </c>
      <c r="E570" s="20" t="s">
        <v>534</v>
      </c>
      <c r="F570" s="58" t="s">
        <v>542</v>
      </c>
      <c r="G570" s="20" t="s">
        <v>421</v>
      </c>
      <c r="H570" s="34">
        <v>39149</v>
      </c>
      <c r="I570" s="34">
        <v>41733</v>
      </c>
      <c r="J570" s="57"/>
      <c r="K570" s="21">
        <v>19680000</v>
      </c>
      <c r="L570" s="20" t="s">
        <v>2402</v>
      </c>
      <c r="M570" s="21">
        <v>0</v>
      </c>
      <c r="N570" s="21">
        <v>0</v>
      </c>
      <c r="O570" s="21">
        <v>169398.37</v>
      </c>
      <c r="P570" s="21">
        <v>-95873.43</v>
      </c>
      <c r="Q570" s="56" t="s">
        <v>26</v>
      </c>
      <c r="R570" s="21">
        <v>80373.119999999995</v>
      </c>
      <c r="S570" s="21"/>
      <c r="T570" s="21">
        <v>-303699.17</v>
      </c>
      <c r="U570" s="21">
        <v>0</v>
      </c>
      <c r="V570" s="21">
        <v>0</v>
      </c>
      <c r="W570" s="21">
        <v>110345.5971</v>
      </c>
      <c r="X570" s="20" t="s">
        <v>26</v>
      </c>
      <c r="Y570" s="20" t="s">
        <v>2373</v>
      </c>
      <c r="Z570" s="55" t="s">
        <v>531</v>
      </c>
      <c r="AA570" s="20" t="s">
        <v>26</v>
      </c>
    </row>
    <row r="571" spans="2:27" ht="25.5" x14ac:dyDescent="0.2">
      <c r="B571" s="14" t="s">
        <v>2401</v>
      </c>
      <c r="C571" s="24" t="s">
        <v>2400</v>
      </c>
      <c r="D571" s="16" t="s">
        <v>2399</v>
      </c>
      <c r="E571" s="20" t="s">
        <v>534</v>
      </c>
      <c r="F571" s="58" t="s">
        <v>542</v>
      </c>
      <c r="G571" s="20" t="s">
        <v>370</v>
      </c>
      <c r="H571" s="34">
        <v>39170</v>
      </c>
      <c r="I571" s="34">
        <v>44696</v>
      </c>
      <c r="J571" s="57"/>
      <c r="K571" s="21">
        <v>25000000</v>
      </c>
      <c r="L571" s="20" t="s">
        <v>2398</v>
      </c>
      <c r="M571" s="21">
        <v>0</v>
      </c>
      <c r="N571" s="21">
        <v>0</v>
      </c>
      <c r="O571" s="21">
        <v>-781482.46</v>
      </c>
      <c r="P571" s="21">
        <v>-7170153.7300000004</v>
      </c>
      <c r="Q571" s="56" t="s">
        <v>26</v>
      </c>
      <c r="R571" s="21">
        <v>-5714000</v>
      </c>
      <c r="S571" s="21"/>
      <c r="T571" s="21">
        <v>-402695.82</v>
      </c>
      <c r="U571" s="21">
        <v>0</v>
      </c>
      <c r="V571" s="21">
        <v>0</v>
      </c>
      <c r="W571" s="21">
        <v>382739.76280000003</v>
      </c>
      <c r="X571" s="20" t="s">
        <v>26</v>
      </c>
      <c r="Y571" s="20" t="s">
        <v>2373</v>
      </c>
      <c r="Z571" s="55" t="s">
        <v>531</v>
      </c>
      <c r="AA571" s="20" t="s">
        <v>26</v>
      </c>
    </row>
    <row r="572" spans="2:27" ht="25.5" x14ac:dyDescent="0.2">
      <c r="B572" s="14" t="s">
        <v>2397</v>
      </c>
      <c r="C572" s="24" t="s">
        <v>2395</v>
      </c>
      <c r="D572" s="16" t="s">
        <v>544</v>
      </c>
      <c r="E572" s="20" t="s">
        <v>543</v>
      </c>
      <c r="F572" s="58" t="s">
        <v>542</v>
      </c>
      <c r="G572" s="20" t="s">
        <v>365</v>
      </c>
      <c r="H572" s="34">
        <v>39216</v>
      </c>
      <c r="I572" s="34">
        <v>42761</v>
      </c>
      <c r="J572" s="57"/>
      <c r="K572" s="21">
        <v>65059700</v>
      </c>
      <c r="L572" s="20" t="s">
        <v>2394</v>
      </c>
      <c r="M572" s="21">
        <v>0</v>
      </c>
      <c r="N572" s="21">
        <v>0</v>
      </c>
      <c r="O572" s="21">
        <v>-485890</v>
      </c>
      <c r="P572" s="21">
        <v>-1710985.43</v>
      </c>
      <c r="Q572" s="56" t="s">
        <v>26</v>
      </c>
      <c r="R572" s="21">
        <v>-2259205.21</v>
      </c>
      <c r="S572" s="21"/>
      <c r="T572" s="21">
        <v>972849.68</v>
      </c>
      <c r="U572" s="21">
        <v>0</v>
      </c>
      <c r="V572" s="21">
        <v>0</v>
      </c>
      <c r="W572" s="21">
        <v>656585.23569999996</v>
      </c>
      <c r="X572" s="20" t="s">
        <v>26</v>
      </c>
      <c r="Y572" s="20" t="s">
        <v>2373</v>
      </c>
      <c r="Z572" s="55" t="s">
        <v>531</v>
      </c>
      <c r="AA572" s="20" t="s">
        <v>26</v>
      </c>
    </row>
    <row r="573" spans="2:27" ht="25.5" x14ac:dyDescent="0.2">
      <c r="B573" s="14" t="s">
        <v>2396</v>
      </c>
      <c r="C573" s="24" t="s">
        <v>2395</v>
      </c>
      <c r="D573" s="16" t="s">
        <v>544</v>
      </c>
      <c r="E573" s="20" t="s">
        <v>543</v>
      </c>
      <c r="F573" s="58" t="s">
        <v>542</v>
      </c>
      <c r="G573" s="20" t="s">
        <v>361</v>
      </c>
      <c r="H573" s="34">
        <v>39216</v>
      </c>
      <c r="I573" s="34">
        <v>42761</v>
      </c>
      <c r="J573" s="57"/>
      <c r="K573" s="21">
        <v>101550000</v>
      </c>
      <c r="L573" s="20" t="s">
        <v>2394</v>
      </c>
      <c r="M573" s="21">
        <v>0</v>
      </c>
      <c r="N573" s="21">
        <v>0</v>
      </c>
      <c r="O573" s="21">
        <v>-758413.11</v>
      </c>
      <c r="P573" s="21">
        <v>-2670632.83</v>
      </c>
      <c r="Q573" s="56" t="s">
        <v>26</v>
      </c>
      <c r="R573" s="21">
        <v>-3526334.87</v>
      </c>
      <c r="S573" s="21"/>
      <c r="T573" s="21">
        <v>1518495.85</v>
      </c>
      <c r="U573" s="21">
        <v>0</v>
      </c>
      <c r="V573" s="21">
        <v>0</v>
      </c>
      <c r="W573" s="21">
        <v>1024846.882</v>
      </c>
      <c r="X573" s="20" t="s">
        <v>26</v>
      </c>
      <c r="Y573" s="20" t="s">
        <v>2373</v>
      </c>
      <c r="Z573" s="55" t="s">
        <v>531</v>
      </c>
      <c r="AA573" s="20" t="s">
        <v>26</v>
      </c>
    </row>
    <row r="574" spans="2:27" ht="25.5" x14ac:dyDescent="0.2">
      <c r="B574" s="14" t="s">
        <v>2393</v>
      </c>
      <c r="C574" s="24" t="s">
        <v>2392</v>
      </c>
      <c r="D574" s="16" t="s">
        <v>2391</v>
      </c>
      <c r="E574" s="20" t="s">
        <v>534</v>
      </c>
      <c r="F574" s="58" t="s">
        <v>542</v>
      </c>
      <c r="G574" s="20" t="s">
        <v>421</v>
      </c>
      <c r="H574" s="34">
        <v>39262</v>
      </c>
      <c r="I574" s="34">
        <v>41867</v>
      </c>
      <c r="J574" s="57"/>
      <c r="K574" s="21">
        <v>13510000</v>
      </c>
      <c r="L574" s="20" t="s">
        <v>2390</v>
      </c>
      <c r="M574" s="21">
        <v>0</v>
      </c>
      <c r="N574" s="21">
        <v>0</v>
      </c>
      <c r="O574" s="21">
        <v>146082.76</v>
      </c>
      <c r="P574" s="21">
        <v>326084.38</v>
      </c>
      <c r="Q574" s="56" t="s">
        <v>26</v>
      </c>
      <c r="R574" s="21">
        <v>469161.78</v>
      </c>
      <c r="S574" s="21"/>
      <c r="T574" s="21">
        <v>-202466.1</v>
      </c>
      <c r="U574" s="21">
        <v>0</v>
      </c>
      <c r="V574" s="21">
        <v>0</v>
      </c>
      <c r="W574" s="21">
        <v>86100.617830000003</v>
      </c>
      <c r="X574" s="20" t="s">
        <v>26</v>
      </c>
      <c r="Y574" s="20" t="s">
        <v>2389</v>
      </c>
      <c r="Z574" s="55" t="s">
        <v>531</v>
      </c>
      <c r="AA574" s="20" t="s">
        <v>26</v>
      </c>
    </row>
    <row r="575" spans="2:27" ht="25.5" x14ac:dyDescent="0.2">
      <c r="B575" s="14" t="s">
        <v>2388</v>
      </c>
      <c r="C575" s="24" t="s">
        <v>2387</v>
      </c>
      <c r="D575" s="16" t="s">
        <v>2386</v>
      </c>
      <c r="E575" s="20" t="s">
        <v>534</v>
      </c>
      <c r="F575" s="58" t="s">
        <v>542</v>
      </c>
      <c r="G575" s="20" t="s">
        <v>320</v>
      </c>
      <c r="H575" s="34">
        <v>39682</v>
      </c>
      <c r="I575" s="34">
        <v>41932</v>
      </c>
      <c r="J575" s="57"/>
      <c r="K575" s="21">
        <v>16274500</v>
      </c>
      <c r="L575" s="20" t="s">
        <v>2385</v>
      </c>
      <c r="M575" s="21">
        <v>0</v>
      </c>
      <c r="N575" s="21">
        <v>0</v>
      </c>
      <c r="O575" s="21">
        <v>42679.23</v>
      </c>
      <c r="P575" s="21">
        <v>1772192.81</v>
      </c>
      <c r="Q575" s="56" t="s">
        <v>26</v>
      </c>
      <c r="R575" s="21">
        <v>1760380.11</v>
      </c>
      <c r="S575" s="21"/>
      <c r="T575" s="21">
        <v>-222712.73</v>
      </c>
      <c r="U575" s="21">
        <v>0</v>
      </c>
      <c r="V575" s="21">
        <v>0</v>
      </c>
      <c r="W575" s="21">
        <v>109255.7175</v>
      </c>
      <c r="X575" s="20" t="s">
        <v>26</v>
      </c>
      <c r="Y575" s="20" t="s">
        <v>2373</v>
      </c>
      <c r="Z575" s="55" t="s">
        <v>531</v>
      </c>
      <c r="AA575" s="20" t="s">
        <v>26</v>
      </c>
    </row>
    <row r="576" spans="2:27" ht="25.5" x14ac:dyDescent="0.2">
      <c r="B576" s="14" t="s">
        <v>2384</v>
      </c>
      <c r="C576" s="24" t="s">
        <v>2383</v>
      </c>
      <c r="D576" s="16" t="s">
        <v>2382</v>
      </c>
      <c r="E576" s="20" t="s">
        <v>534</v>
      </c>
      <c r="F576" s="58" t="s">
        <v>542</v>
      </c>
      <c r="G576" s="20" t="s">
        <v>338</v>
      </c>
      <c r="H576" s="34">
        <v>39708</v>
      </c>
      <c r="I576" s="34">
        <v>43038</v>
      </c>
      <c r="J576" s="57"/>
      <c r="K576" s="21">
        <v>16060462.92</v>
      </c>
      <c r="L576" s="20" t="s">
        <v>2381</v>
      </c>
      <c r="M576" s="21">
        <v>0</v>
      </c>
      <c r="N576" s="21">
        <v>0</v>
      </c>
      <c r="O576" s="21">
        <v>201594.31</v>
      </c>
      <c r="P576" s="21">
        <v>-3600671.74</v>
      </c>
      <c r="Q576" s="56" t="s">
        <v>26</v>
      </c>
      <c r="R576" s="21">
        <v>-3226627.3</v>
      </c>
      <c r="S576" s="21"/>
      <c r="T576" s="21">
        <v>2434004.41</v>
      </c>
      <c r="U576" s="21">
        <v>0</v>
      </c>
      <c r="V576" s="21">
        <v>0</v>
      </c>
      <c r="W576" s="21">
        <v>176535.0405</v>
      </c>
      <c r="X576" s="20" t="s">
        <v>26</v>
      </c>
      <c r="Y576" s="20" t="s">
        <v>2373</v>
      </c>
      <c r="Z576" s="55" t="s">
        <v>531</v>
      </c>
      <c r="AA576" s="20" t="s">
        <v>26</v>
      </c>
    </row>
    <row r="577" spans="2:27" ht="25.5" x14ac:dyDescent="0.2">
      <c r="B577" s="14" t="s">
        <v>2380</v>
      </c>
      <c r="C577" s="24" t="s">
        <v>2379</v>
      </c>
      <c r="D577" s="16" t="s">
        <v>2378</v>
      </c>
      <c r="E577" s="20" t="s">
        <v>534</v>
      </c>
      <c r="F577" s="58" t="s">
        <v>542</v>
      </c>
      <c r="G577" s="20" t="s">
        <v>338</v>
      </c>
      <c r="H577" s="34">
        <v>39708</v>
      </c>
      <c r="I577" s="34">
        <v>43403</v>
      </c>
      <c r="J577" s="57"/>
      <c r="K577" s="21">
        <v>16060462.92</v>
      </c>
      <c r="L577" s="20" t="s">
        <v>2377</v>
      </c>
      <c r="M577" s="21">
        <v>0</v>
      </c>
      <c r="N577" s="21">
        <v>0</v>
      </c>
      <c r="O577" s="21">
        <v>204806.41</v>
      </c>
      <c r="P577" s="21">
        <v>-3600671.74</v>
      </c>
      <c r="Q577" s="56" t="s">
        <v>26</v>
      </c>
      <c r="R577" s="21">
        <v>-3326940.95</v>
      </c>
      <c r="S577" s="21"/>
      <c r="T577" s="21">
        <v>2434004.41</v>
      </c>
      <c r="U577" s="21">
        <v>0</v>
      </c>
      <c r="V577" s="21">
        <v>0</v>
      </c>
      <c r="W577" s="21">
        <v>193940.9247</v>
      </c>
      <c r="X577" s="20" t="s">
        <v>26</v>
      </c>
      <c r="Y577" s="20" t="s">
        <v>2373</v>
      </c>
      <c r="Z577" s="55" t="s">
        <v>531</v>
      </c>
      <c r="AA577" s="20" t="s">
        <v>26</v>
      </c>
    </row>
    <row r="578" spans="2:27" ht="25.5" x14ac:dyDescent="0.2">
      <c r="B578" s="14" t="s">
        <v>2376</v>
      </c>
      <c r="C578" s="24" t="s">
        <v>2375</v>
      </c>
      <c r="D578" s="16" t="s">
        <v>544</v>
      </c>
      <c r="E578" s="20" t="s">
        <v>543</v>
      </c>
      <c r="F578" s="58" t="s">
        <v>542</v>
      </c>
      <c r="G578" s="20" t="s">
        <v>365</v>
      </c>
      <c r="H578" s="34">
        <v>39520</v>
      </c>
      <c r="I578" s="34">
        <v>43186</v>
      </c>
      <c r="J578" s="57"/>
      <c r="K578" s="21">
        <v>27123552</v>
      </c>
      <c r="L578" s="20" t="s">
        <v>2374</v>
      </c>
      <c r="M578" s="21">
        <v>0</v>
      </c>
      <c r="N578" s="21">
        <v>0</v>
      </c>
      <c r="O578" s="21">
        <v>-162818.53</v>
      </c>
      <c r="P578" s="21">
        <v>-2528981.14</v>
      </c>
      <c r="Q578" s="56" t="s">
        <v>26</v>
      </c>
      <c r="R578" s="21">
        <v>-2620822.0699999998</v>
      </c>
      <c r="S578" s="21"/>
      <c r="T578" s="21">
        <v>377700.17</v>
      </c>
      <c r="U578" s="21">
        <v>0</v>
      </c>
      <c r="V578" s="21">
        <v>0</v>
      </c>
      <c r="W578" s="21">
        <v>310394.54389999999</v>
      </c>
      <c r="X578" s="20" t="s">
        <v>26</v>
      </c>
      <c r="Y578" s="20" t="s">
        <v>2373</v>
      </c>
      <c r="Z578" s="55" t="s">
        <v>531</v>
      </c>
      <c r="AA578" s="20" t="s">
        <v>26</v>
      </c>
    </row>
    <row r="579" spans="2:27" x14ac:dyDescent="0.2">
      <c r="B579" s="11" t="s">
        <v>24</v>
      </c>
      <c r="C579" s="12" t="s">
        <v>24</v>
      </c>
      <c r="D579" s="13" t="s">
        <v>24</v>
      </c>
      <c r="E579" s="12" t="s">
        <v>24</v>
      </c>
      <c r="F579" s="12" t="s">
        <v>24</v>
      </c>
      <c r="G579" s="12" t="s">
        <v>24</v>
      </c>
      <c r="H579" s="29" t="s">
        <v>24</v>
      </c>
      <c r="I579" s="29" t="s">
        <v>24</v>
      </c>
      <c r="J579" s="12" t="s">
        <v>24</v>
      </c>
      <c r="K579" s="12" t="s">
        <v>24</v>
      </c>
      <c r="L579" s="12" t="s">
        <v>24</v>
      </c>
      <c r="M579" s="12" t="s">
        <v>24</v>
      </c>
      <c r="N579" s="12" t="s">
        <v>24</v>
      </c>
      <c r="O579" s="12" t="s">
        <v>24</v>
      </c>
      <c r="P579" s="12" t="s">
        <v>24</v>
      </c>
      <c r="Q579" s="12" t="s">
        <v>24</v>
      </c>
      <c r="R579" s="12" t="s">
        <v>24</v>
      </c>
      <c r="S579" s="12" t="s">
        <v>24</v>
      </c>
      <c r="T579" s="12" t="s">
        <v>24</v>
      </c>
      <c r="U579" s="12" t="s">
        <v>24</v>
      </c>
      <c r="V579" s="12" t="s">
        <v>24</v>
      </c>
      <c r="W579" s="12" t="s">
        <v>24</v>
      </c>
      <c r="X579" s="12" t="s">
        <v>24</v>
      </c>
      <c r="Y579" s="12" t="s">
        <v>24</v>
      </c>
      <c r="Z579" s="12" t="s">
        <v>24</v>
      </c>
      <c r="AA579" s="12" t="s">
        <v>24</v>
      </c>
    </row>
    <row r="580" spans="2:27" ht="25.5" x14ac:dyDescent="0.2">
      <c r="B580" s="54" t="s">
        <v>2372</v>
      </c>
      <c r="C580" s="24" t="s">
        <v>2371</v>
      </c>
      <c r="D580" s="53"/>
      <c r="E580" s="51"/>
      <c r="F580" s="51"/>
      <c r="G580" s="51"/>
      <c r="H580" s="59"/>
      <c r="I580" s="59"/>
      <c r="J580" s="51"/>
      <c r="K580" s="51"/>
      <c r="L580" s="51"/>
      <c r="M580" s="52">
        <f>SUM(SCDBPTASN1!M543:'SCDBPTASN1'!M579)</f>
        <v>-5232916</v>
      </c>
      <c r="N580" s="52">
        <f>SUM(SCDBPTASN1!N543:'SCDBPTASN1'!N579)</f>
        <v>0</v>
      </c>
      <c r="O580" s="52">
        <f>SUM(SCDBPTASN1!O543:'SCDBPTASN1'!O579)</f>
        <v>27356796.809999995</v>
      </c>
      <c r="P580" s="52">
        <f>SUM(SCDBPTASN1!P543:'SCDBPTASN1'!P579)</f>
        <v>43198199.478399992</v>
      </c>
      <c r="Q580" s="51"/>
      <c r="R580" s="52">
        <f>SUM(SCDBPTASN1!R543:'SCDBPTASN1'!R579)</f>
        <v>57778479.339999989</v>
      </c>
      <c r="S580" s="52">
        <f>SUM(SCDBPTASN1!S543:'SCDBPTASN1'!S579)</f>
        <v>0</v>
      </c>
      <c r="T580" s="52">
        <f>SUM(SCDBPTASN1!T543:'SCDBPTASN1'!T579)</f>
        <v>55231698.539999992</v>
      </c>
      <c r="U580" s="52">
        <f>SUM(SCDBPTASN1!U543:'SCDBPTASN1'!U579)</f>
        <v>445560.54</v>
      </c>
      <c r="V580" s="52">
        <f>SUM(SCDBPTASN1!V543:'SCDBPTASN1'!V579)</f>
        <v>0</v>
      </c>
      <c r="W580" s="52">
        <f>SUM(SCDBPTASN1!W543:'SCDBPTASN1'!W579)</f>
        <v>16692643.228860002</v>
      </c>
      <c r="X580" s="51"/>
      <c r="Y580" s="51"/>
      <c r="Z580" s="51"/>
      <c r="AA580" s="51"/>
    </row>
    <row r="581" spans="2:27" x14ac:dyDescent="0.2">
      <c r="B581" s="11" t="s">
        <v>24</v>
      </c>
      <c r="C581" s="12" t="s">
        <v>24</v>
      </c>
      <c r="D581" s="13" t="s">
        <v>24</v>
      </c>
      <c r="E581" s="12" t="s">
        <v>24</v>
      </c>
      <c r="F581" s="12" t="s">
        <v>24</v>
      </c>
      <c r="G581" s="12" t="s">
        <v>24</v>
      </c>
      <c r="H581" s="29" t="s">
        <v>24</v>
      </c>
      <c r="I581" s="29" t="s">
        <v>24</v>
      </c>
      <c r="J581" s="12" t="s">
        <v>24</v>
      </c>
      <c r="K581" s="12" t="s">
        <v>24</v>
      </c>
      <c r="L581" s="12" t="s">
        <v>24</v>
      </c>
      <c r="M581" s="12" t="s">
        <v>24</v>
      </c>
      <c r="N581" s="12" t="s">
        <v>24</v>
      </c>
      <c r="O581" s="12" t="s">
        <v>24</v>
      </c>
      <c r="P581" s="12" t="s">
        <v>24</v>
      </c>
      <c r="Q581" s="12" t="s">
        <v>24</v>
      </c>
      <c r="R581" s="12" t="s">
        <v>24</v>
      </c>
      <c r="S581" s="12" t="s">
        <v>24</v>
      </c>
      <c r="T581" s="12" t="s">
        <v>24</v>
      </c>
      <c r="U581" s="12" t="s">
        <v>24</v>
      </c>
      <c r="V581" s="12" t="s">
        <v>24</v>
      </c>
      <c r="W581" s="12" t="s">
        <v>24</v>
      </c>
      <c r="X581" s="12" t="s">
        <v>24</v>
      </c>
      <c r="Y581" s="12" t="s">
        <v>24</v>
      </c>
      <c r="Z581" s="12" t="s">
        <v>24</v>
      </c>
      <c r="AA581" s="12" t="s">
        <v>24</v>
      </c>
    </row>
    <row r="582" spans="2:27" x14ac:dyDescent="0.2">
      <c r="B582" s="14" t="s">
        <v>2370</v>
      </c>
      <c r="C582" s="24" t="s">
        <v>26</v>
      </c>
      <c r="D582" s="16" t="s">
        <v>26</v>
      </c>
      <c r="E582" s="20" t="s">
        <v>26</v>
      </c>
      <c r="F582" s="58" t="s">
        <v>26</v>
      </c>
      <c r="G582" s="20" t="s">
        <v>26</v>
      </c>
      <c r="H582" s="31"/>
      <c r="I582" s="31"/>
      <c r="J582" s="57"/>
      <c r="K582" s="21"/>
      <c r="L582" s="20" t="s">
        <v>26</v>
      </c>
      <c r="M582" s="21"/>
      <c r="N582" s="21"/>
      <c r="O582" s="21"/>
      <c r="P582" s="21"/>
      <c r="Q582" s="56" t="s">
        <v>26</v>
      </c>
      <c r="R582" s="21"/>
      <c r="S582" s="21"/>
      <c r="T582" s="21"/>
      <c r="U582" s="21"/>
      <c r="V582" s="21"/>
      <c r="W582" s="21"/>
      <c r="X582" s="20" t="s">
        <v>26</v>
      </c>
      <c r="Y582" s="20" t="s">
        <v>26</v>
      </c>
      <c r="Z582" s="55" t="s">
        <v>26</v>
      </c>
      <c r="AA582" s="20" t="s">
        <v>26</v>
      </c>
    </row>
    <row r="583" spans="2:27" x14ac:dyDescent="0.2">
      <c r="B583" s="11" t="s">
        <v>24</v>
      </c>
      <c r="C583" s="12" t="s">
        <v>24</v>
      </c>
      <c r="D583" s="13" t="s">
        <v>24</v>
      </c>
      <c r="E583" s="12" t="s">
        <v>24</v>
      </c>
      <c r="F583" s="12" t="s">
        <v>24</v>
      </c>
      <c r="G583" s="12" t="s">
        <v>24</v>
      </c>
      <c r="H583" s="29" t="s">
        <v>24</v>
      </c>
      <c r="I583" s="29" t="s">
        <v>24</v>
      </c>
      <c r="J583" s="12" t="s">
        <v>24</v>
      </c>
      <c r="K583" s="12" t="s">
        <v>24</v>
      </c>
      <c r="L583" s="12" t="s">
        <v>24</v>
      </c>
      <c r="M583" s="12" t="s">
        <v>24</v>
      </c>
      <c r="N583" s="12" t="s">
        <v>24</v>
      </c>
      <c r="O583" s="12" t="s">
        <v>24</v>
      </c>
      <c r="P583" s="12" t="s">
        <v>24</v>
      </c>
      <c r="Q583" s="12" t="s">
        <v>24</v>
      </c>
      <c r="R583" s="12" t="s">
        <v>24</v>
      </c>
      <c r="S583" s="12" t="s">
        <v>24</v>
      </c>
      <c r="T583" s="12" t="s">
        <v>24</v>
      </c>
      <c r="U583" s="12" t="s">
        <v>24</v>
      </c>
      <c r="V583" s="12" t="s">
        <v>24</v>
      </c>
      <c r="W583" s="12" t="s">
        <v>24</v>
      </c>
      <c r="X583" s="12" t="s">
        <v>24</v>
      </c>
      <c r="Y583" s="12" t="s">
        <v>24</v>
      </c>
      <c r="Z583" s="12" t="s">
        <v>24</v>
      </c>
      <c r="AA583" s="12" t="s">
        <v>24</v>
      </c>
    </row>
    <row r="584" spans="2:27" ht="25.5" x14ac:dyDescent="0.2">
      <c r="B584" s="54" t="s">
        <v>2369</v>
      </c>
      <c r="C584" s="24" t="s">
        <v>2368</v>
      </c>
      <c r="D584" s="53"/>
      <c r="E584" s="51"/>
      <c r="F584" s="51"/>
      <c r="G584" s="51"/>
      <c r="H584" s="59"/>
      <c r="I584" s="59"/>
      <c r="J584" s="51"/>
      <c r="K584" s="51"/>
      <c r="L584" s="51"/>
      <c r="M584" s="52">
        <f>SUM(SCDBPTASN1!M581:'SCDBPTASN1'!M583)</f>
        <v>0</v>
      </c>
      <c r="N584" s="52">
        <f>SUM(SCDBPTASN1!N581:'SCDBPTASN1'!N583)</f>
        <v>0</v>
      </c>
      <c r="O584" s="52">
        <f>SUM(SCDBPTASN1!O581:'SCDBPTASN1'!O583)</f>
        <v>0</v>
      </c>
      <c r="P584" s="52">
        <f>SUM(SCDBPTASN1!P581:'SCDBPTASN1'!P583)</f>
        <v>0</v>
      </c>
      <c r="Q584" s="51"/>
      <c r="R584" s="52">
        <f>SUM(SCDBPTASN1!R581:'SCDBPTASN1'!R583)</f>
        <v>0</v>
      </c>
      <c r="S584" s="52">
        <f>SUM(SCDBPTASN1!S581:'SCDBPTASN1'!S583)</f>
        <v>0</v>
      </c>
      <c r="T584" s="52">
        <f>SUM(SCDBPTASN1!T581:'SCDBPTASN1'!T583)</f>
        <v>0</v>
      </c>
      <c r="U584" s="52">
        <f>SUM(SCDBPTASN1!U581:'SCDBPTASN1'!U583)</f>
        <v>0</v>
      </c>
      <c r="V584" s="52">
        <f>SUM(SCDBPTASN1!V581:'SCDBPTASN1'!V583)</f>
        <v>0</v>
      </c>
      <c r="W584" s="52">
        <f>SUM(SCDBPTASN1!W581:'SCDBPTASN1'!W583)</f>
        <v>0</v>
      </c>
      <c r="X584" s="51"/>
      <c r="Y584" s="51"/>
      <c r="Z584" s="51"/>
      <c r="AA584" s="51"/>
    </row>
    <row r="585" spans="2:27" x14ac:dyDescent="0.2">
      <c r="B585" s="11" t="s">
        <v>24</v>
      </c>
      <c r="C585" s="12" t="s">
        <v>24</v>
      </c>
      <c r="D585" s="13" t="s">
        <v>24</v>
      </c>
      <c r="E585" s="12" t="s">
        <v>24</v>
      </c>
      <c r="F585" s="12" t="s">
        <v>24</v>
      </c>
      <c r="G585" s="12" t="s">
        <v>24</v>
      </c>
      <c r="H585" s="29" t="s">
        <v>24</v>
      </c>
      <c r="I585" s="29" t="s">
        <v>24</v>
      </c>
      <c r="J585" s="12" t="s">
        <v>24</v>
      </c>
      <c r="K585" s="12" t="s">
        <v>24</v>
      </c>
      <c r="L585" s="12" t="s">
        <v>24</v>
      </c>
      <c r="M585" s="12" t="s">
        <v>24</v>
      </c>
      <c r="N585" s="12" t="s">
        <v>24</v>
      </c>
      <c r="O585" s="12" t="s">
        <v>24</v>
      </c>
      <c r="P585" s="12" t="s">
        <v>24</v>
      </c>
      <c r="Q585" s="12" t="s">
        <v>24</v>
      </c>
      <c r="R585" s="12" t="s">
        <v>24</v>
      </c>
      <c r="S585" s="12" t="s">
        <v>24</v>
      </c>
      <c r="T585" s="12" t="s">
        <v>24</v>
      </c>
      <c r="U585" s="12" t="s">
        <v>24</v>
      </c>
      <c r="V585" s="12" t="s">
        <v>24</v>
      </c>
      <c r="W585" s="12" t="s">
        <v>24</v>
      </c>
      <c r="X585" s="12" t="s">
        <v>24</v>
      </c>
      <c r="Y585" s="12" t="s">
        <v>24</v>
      </c>
      <c r="Z585" s="12" t="s">
        <v>24</v>
      </c>
      <c r="AA585" s="12" t="s">
        <v>24</v>
      </c>
    </row>
    <row r="586" spans="2:27" x14ac:dyDescent="0.2">
      <c r="B586" s="14" t="s">
        <v>2367</v>
      </c>
      <c r="C586" s="24" t="s">
        <v>26</v>
      </c>
      <c r="D586" s="16" t="s">
        <v>26</v>
      </c>
      <c r="E586" s="20" t="s">
        <v>26</v>
      </c>
      <c r="F586" s="58" t="s">
        <v>26</v>
      </c>
      <c r="G586" s="20" t="s">
        <v>26</v>
      </c>
      <c r="H586" s="31"/>
      <c r="I586" s="31"/>
      <c r="J586" s="57"/>
      <c r="K586" s="21"/>
      <c r="L586" s="20" t="s">
        <v>26</v>
      </c>
      <c r="M586" s="21"/>
      <c r="N586" s="21"/>
      <c r="O586" s="21"/>
      <c r="P586" s="21"/>
      <c r="Q586" s="56" t="s">
        <v>26</v>
      </c>
      <c r="R586" s="21"/>
      <c r="S586" s="21"/>
      <c r="T586" s="21"/>
      <c r="U586" s="21"/>
      <c r="V586" s="21"/>
      <c r="W586" s="21"/>
      <c r="X586" s="20" t="s">
        <v>26</v>
      </c>
      <c r="Y586" s="20" t="s">
        <v>26</v>
      </c>
      <c r="Z586" s="55" t="s">
        <v>26</v>
      </c>
      <c r="AA586" s="20" t="s">
        <v>26</v>
      </c>
    </row>
    <row r="587" spans="2:27" x14ac:dyDescent="0.2">
      <c r="B587" s="11" t="s">
        <v>24</v>
      </c>
      <c r="C587" s="12" t="s">
        <v>24</v>
      </c>
      <c r="D587" s="13" t="s">
        <v>24</v>
      </c>
      <c r="E587" s="12" t="s">
        <v>24</v>
      </c>
      <c r="F587" s="12" t="s">
        <v>24</v>
      </c>
      <c r="G587" s="12" t="s">
        <v>24</v>
      </c>
      <c r="H587" s="29" t="s">
        <v>24</v>
      </c>
      <c r="I587" s="29" t="s">
        <v>24</v>
      </c>
      <c r="J587" s="12" t="s">
        <v>24</v>
      </c>
      <c r="K587" s="12" t="s">
        <v>24</v>
      </c>
      <c r="L587" s="12" t="s">
        <v>24</v>
      </c>
      <c r="M587" s="12" t="s">
        <v>24</v>
      </c>
      <c r="N587" s="12" t="s">
        <v>24</v>
      </c>
      <c r="O587" s="12" t="s">
        <v>24</v>
      </c>
      <c r="P587" s="12" t="s">
        <v>24</v>
      </c>
      <c r="Q587" s="12" t="s">
        <v>24</v>
      </c>
      <c r="R587" s="12" t="s">
        <v>24</v>
      </c>
      <c r="S587" s="12" t="s">
        <v>24</v>
      </c>
      <c r="T587" s="12" t="s">
        <v>24</v>
      </c>
      <c r="U587" s="12" t="s">
        <v>24</v>
      </c>
      <c r="V587" s="12" t="s">
        <v>24</v>
      </c>
      <c r="W587" s="12" t="s">
        <v>24</v>
      </c>
      <c r="X587" s="12" t="s">
        <v>24</v>
      </c>
      <c r="Y587" s="12" t="s">
        <v>24</v>
      </c>
      <c r="Z587" s="12" t="s">
        <v>24</v>
      </c>
      <c r="AA587" s="12" t="s">
        <v>24</v>
      </c>
    </row>
    <row r="588" spans="2:27" ht="25.5" x14ac:dyDescent="0.2">
      <c r="B588" s="54" t="s">
        <v>47</v>
      </c>
      <c r="C588" s="24" t="s">
        <v>2366</v>
      </c>
      <c r="D588" s="53"/>
      <c r="E588" s="51"/>
      <c r="F588" s="51"/>
      <c r="G588" s="51"/>
      <c r="H588" s="59"/>
      <c r="I588" s="59"/>
      <c r="J588" s="51"/>
      <c r="K588" s="51"/>
      <c r="L588" s="51"/>
      <c r="M588" s="52">
        <f>SUM(SCDBPTASN1!M585:'SCDBPTASN1'!M587)</f>
        <v>0</v>
      </c>
      <c r="N588" s="52">
        <f>SUM(SCDBPTASN1!N585:'SCDBPTASN1'!N587)</f>
        <v>0</v>
      </c>
      <c r="O588" s="52">
        <f>SUM(SCDBPTASN1!O585:'SCDBPTASN1'!O587)</f>
        <v>0</v>
      </c>
      <c r="P588" s="52">
        <f>SUM(SCDBPTASN1!P585:'SCDBPTASN1'!P587)</f>
        <v>0</v>
      </c>
      <c r="Q588" s="51"/>
      <c r="R588" s="52">
        <f>SUM(SCDBPTASN1!R585:'SCDBPTASN1'!R587)</f>
        <v>0</v>
      </c>
      <c r="S588" s="52">
        <f>SUM(SCDBPTASN1!S585:'SCDBPTASN1'!S587)</f>
        <v>0</v>
      </c>
      <c r="T588" s="52">
        <f>SUM(SCDBPTASN1!T585:'SCDBPTASN1'!T587)</f>
        <v>0</v>
      </c>
      <c r="U588" s="52">
        <f>SUM(SCDBPTASN1!U585:'SCDBPTASN1'!U587)</f>
        <v>0</v>
      </c>
      <c r="V588" s="52">
        <f>SUM(SCDBPTASN1!V585:'SCDBPTASN1'!V587)</f>
        <v>0</v>
      </c>
      <c r="W588" s="52">
        <f>SUM(SCDBPTASN1!W585:'SCDBPTASN1'!W587)</f>
        <v>0</v>
      </c>
      <c r="X588" s="51"/>
      <c r="Y588" s="51"/>
      <c r="Z588" s="51"/>
      <c r="AA588" s="51"/>
    </row>
    <row r="589" spans="2:27" ht="25.5" x14ac:dyDescent="0.2">
      <c r="B589" s="54" t="s">
        <v>2365</v>
      </c>
      <c r="C589" s="24" t="s">
        <v>2364</v>
      </c>
      <c r="D589" s="53"/>
      <c r="E589" s="51"/>
      <c r="F589" s="51"/>
      <c r="G589" s="51"/>
      <c r="H589" s="59"/>
      <c r="I589" s="59"/>
      <c r="J589" s="51"/>
      <c r="K589" s="51"/>
      <c r="L589" s="51"/>
      <c r="M589" s="52">
        <f>SCDBPTASN1!M538+SCDBPTASN1!M542+SCDBPTASN1!M580+SCDBPTASN1!M584+SCDBPTASN1!M588</f>
        <v>-5232916</v>
      </c>
      <c r="N589" s="52">
        <f>SCDBPTASN1!N538+SCDBPTASN1!N542+SCDBPTASN1!N580+SCDBPTASN1!N584+SCDBPTASN1!N588</f>
        <v>0</v>
      </c>
      <c r="O589" s="52">
        <f>SCDBPTASN1!O538+SCDBPTASN1!O542+SCDBPTASN1!O580+SCDBPTASN1!O584+SCDBPTASN1!O588</f>
        <v>-98522375.069999993</v>
      </c>
      <c r="P589" s="52">
        <f>SCDBPTASN1!P538+SCDBPTASN1!P542+SCDBPTASN1!P580+SCDBPTASN1!P584+SCDBPTASN1!P588</f>
        <v>-15725189.158421256</v>
      </c>
      <c r="Q589" s="51"/>
      <c r="R589" s="52">
        <f>SCDBPTASN1!R538+SCDBPTASN1!R542+SCDBPTASN1!R580+SCDBPTASN1!R584+SCDBPTASN1!R588</f>
        <v>-402154648.89999992</v>
      </c>
      <c r="S589" s="52">
        <f>SCDBPTASN1!S538+SCDBPTASN1!S542+SCDBPTASN1!S580+SCDBPTASN1!S584+SCDBPTASN1!S588</f>
        <v>-529306.18278943968</v>
      </c>
      <c r="T589" s="52">
        <f>SCDBPTASN1!T538+SCDBPTASN1!T542+SCDBPTASN1!T580+SCDBPTASN1!T584+SCDBPTASN1!T588</f>
        <v>55231698.539999992</v>
      </c>
      <c r="U589" s="52">
        <f>SCDBPTASN1!U538+SCDBPTASN1!U542+SCDBPTASN1!U580+SCDBPTASN1!U584+SCDBPTASN1!U588</f>
        <v>-4172271.26</v>
      </c>
      <c r="V589" s="52">
        <f>SCDBPTASN1!V538+SCDBPTASN1!V542+SCDBPTASN1!V580+SCDBPTASN1!V584+SCDBPTASN1!V588</f>
        <v>0</v>
      </c>
      <c r="W589" s="52">
        <f>SCDBPTASN1!W538+SCDBPTASN1!W542+SCDBPTASN1!W580+SCDBPTASN1!W584+SCDBPTASN1!W588</f>
        <v>51172623.147376001</v>
      </c>
      <c r="X589" s="51"/>
      <c r="Y589" s="51"/>
      <c r="Z589" s="51"/>
      <c r="AA589" s="51"/>
    </row>
    <row r="590" spans="2:27" x14ac:dyDescent="0.2">
      <c r="B590" s="11" t="s">
        <v>24</v>
      </c>
      <c r="C590" s="12" t="s">
        <v>24</v>
      </c>
      <c r="D590" s="13" t="s">
        <v>24</v>
      </c>
      <c r="E590" s="12" t="s">
        <v>24</v>
      </c>
      <c r="F590" s="12" t="s">
        <v>24</v>
      </c>
      <c r="G590" s="12" t="s">
        <v>24</v>
      </c>
      <c r="H590" s="29" t="s">
        <v>24</v>
      </c>
      <c r="I590" s="29" t="s">
        <v>24</v>
      </c>
      <c r="J590" s="12" t="s">
        <v>24</v>
      </c>
      <c r="K590" s="12" t="s">
        <v>24</v>
      </c>
      <c r="L590" s="12" t="s">
        <v>24</v>
      </c>
      <c r="M590" s="12" t="s">
        <v>24</v>
      </c>
      <c r="N590" s="12" t="s">
        <v>24</v>
      </c>
      <c r="O590" s="12" t="s">
        <v>24</v>
      </c>
      <c r="P590" s="12" t="s">
        <v>24</v>
      </c>
      <c r="Q590" s="12" t="s">
        <v>24</v>
      </c>
      <c r="R590" s="12" t="s">
        <v>24</v>
      </c>
      <c r="S590" s="12" t="s">
        <v>24</v>
      </c>
      <c r="T590" s="12" t="s">
        <v>24</v>
      </c>
      <c r="U590" s="12" t="s">
        <v>24</v>
      </c>
      <c r="V590" s="12" t="s">
        <v>24</v>
      </c>
      <c r="W590" s="12" t="s">
        <v>24</v>
      </c>
      <c r="X590" s="12" t="s">
        <v>24</v>
      </c>
      <c r="Y590" s="12" t="s">
        <v>24</v>
      </c>
      <c r="Z590" s="12" t="s">
        <v>24</v>
      </c>
      <c r="AA590" s="12" t="s">
        <v>24</v>
      </c>
    </row>
    <row r="591" spans="2:27" ht="25.5" x14ac:dyDescent="0.2">
      <c r="B591" s="14" t="s">
        <v>2363</v>
      </c>
      <c r="C591" s="24" t="s">
        <v>2362</v>
      </c>
      <c r="D591" s="16" t="s">
        <v>708</v>
      </c>
      <c r="E591" s="20" t="s">
        <v>707</v>
      </c>
      <c r="F591" s="58" t="s">
        <v>706</v>
      </c>
      <c r="G591" s="20" t="s">
        <v>343</v>
      </c>
      <c r="H591" s="34">
        <v>37977</v>
      </c>
      <c r="I591" s="34">
        <v>41394</v>
      </c>
      <c r="J591" s="57"/>
      <c r="K591" s="21">
        <v>50000000</v>
      </c>
      <c r="L591" s="20" t="s">
        <v>2361</v>
      </c>
      <c r="M591" s="21">
        <v>0</v>
      </c>
      <c r="N591" s="21">
        <v>0</v>
      </c>
      <c r="O591" s="21">
        <v>-2011506.11</v>
      </c>
      <c r="P591" s="21">
        <v>-690000</v>
      </c>
      <c r="Q591" s="56" t="s">
        <v>26</v>
      </c>
      <c r="R591" s="21">
        <v>-690000</v>
      </c>
      <c r="S591" s="21">
        <v>-615262.73179999995</v>
      </c>
      <c r="T591" s="21">
        <v>0</v>
      </c>
      <c r="U591" s="21">
        <v>0</v>
      </c>
      <c r="V591" s="21">
        <v>0</v>
      </c>
      <c r="W591" s="21">
        <v>143345.5448</v>
      </c>
      <c r="X591" s="20" t="s">
        <v>26</v>
      </c>
      <c r="Y591" s="20" t="s">
        <v>722</v>
      </c>
      <c r="Z591" s="55" t="s">
        <v>531</v>
      </c>
      <c r="AA591" s="20" t="s">
        <v>26</v>
      </c>
    </row>
    <row r="592" spans="2:27" ht="25.5" x14ac:dyDescent="0.2">
      <c r="B592" s="14" t="s">
        <v>2360</v>
      </c>
      <c r="C592" s="24" t="s">
        <v>2359</v>
      </c>
      <c r="D592" s="16" t="s">
        <v>708</v>
      </c>
      <c r="E592" s="20" t="s">
        <v>707</v>
      </c>
      <c r="F592" s="58" t="s">
        <v>706</v>
      </c>
      <c r="G592" s="20" t="s">
        <v>365</v>
      </c>
      <c r="H592" s="34">
        <v>38107</v>
      </c>
      <c r="I592" s="34">
        <v>41827</v>
      </c>
      <c r="J592" s="57"/>
      <c r="K592" s="21">
        <v>2260000</v>
      </c>
      <c r="L592" s="20" t="s">
        <v>2358</v>
      </c>
      <c r="M592" s="21">
        <v>0</v>
      </c>
      <c r="N592" s="21">
        <v>0</v>
      </c>
      <c r="O592" s="21">
        <v>103299.78</v>
      </c>
      <c r="P592" s="21">
        <v>159257.68</v>
      </c>
      <c r="Q592" s="56" t="s">
        <v>26</v>
      </c>
      <c r="R592" s="21">
        <v>159257.68</v>
      </c>
      <c r="S592" s="21">
        <v>-79636.98</v>
      </c>
      <c r="T592" s="21">
        <v>0</v>
      </c>
      <c r="U592" s="21">
        <v>0</v>
      </c>
      <c r="V592" s="21">
        <v>0</v>
      </c>
      <c r="W592" s="21">
        <v>13908.957399999999</v>
      </c>
      <c r="X592" s="20" t="s">
        <v>26</v>
      </c>
      <c r="Y592" s="20" t="s">
        <v>722</v>
      </c>
      <c r="Z592" s="55" t="s">
        <v>531</v>
      </c>
      <c r="AA592" s="20" t="s">
        <v>26</v>
      </c>
    </row>
    <row r="593" spans="2:27" ht="25.5" x14ac:dyDescent="0.2">
      <c r="B593" s="14" t="s">
        <v>2357</v>
      </c>
      <c r="C593" s="24" t="s">
        <v>2356</v>
      </c>
      <c r="D593" s="16" t="s">
        <v>708</v>
      </c>
      <c r="E593" s="20" t="s">
        <v>707</v>
      </c>
      <c r="F593" s="58" t="s">
        <v>706</v>
      </c>
      <c r="G593" s="20" t="s">
        <v>361</v>
      </c>
      <c r="H593" s="34">
        <v>38111</v>
      </c>
      <c r="I593" s="34">
        <v>41729</v>
      </c>
      <c r="J593" s="57"/>
      <c r="K593" s="21">
        <v>50000000</v>
      </c>
      <c r="L593" s="20" t="s">
        <v>2355</v>
      </c>
      <c r="M593" s="21">
        <v>0</v>
      </c>
      <c r="N593" s="21">
        <v>0</v>
      </c>
      <c r="O593" s="21">
        <v>-2814381.43</v>
      </c>
      <c r="P593" s="21">
        <v>-3592950</v>
      </c>
      <c r="Q593" s="56" t="s">
        <v>26</v>
      </c>
      <c r="R593" s="21">
        <v>-3592950</v>
      </c>
      <c r="S593" s="21">
        <v>2392503.15</v>
      </c>
      <c r="T593" s="21">
        <v>0</v>
      </c>
      <c r="U593" s="21">
        <v>0</v>
      </c>
      <c r="V593" s="21">
        <v>0</v>
      </c>
      <c r="W593" s="21">
        <v>279125.34620000003</v>
      </c>
      <c r="X593" s="20" t="s">
        <v>26</v>
      </c>
      <c r="Y593" s="20" t="s">
        <v>704</v>
      </c>
      <c r="Z593" s="55" t="s">
        <v>531</v>
      </c>
      <c r="AA593" s="20" t="s">
        <v>26</v>
      </c>
    </row>
    <row r="594" spans="2:27" ht="25.5" x14ac:dyDescent="0.2">
      <c r="B594" s="14" t="s">
        <v>2354</v>
      </c>
      <c r="C594" s="24" t="s">
        <v>2353</v>
      </c>
      <c r="D594" s="16" t="s">
        <v>708</v>
      </c>
      <c r="E594" s="20" t="s">
        <v>707</v>
      </c>
      <c r="F594" s="58" t="s">
        <v>706</v>
      </c>
      <c r="G594" s="20" t="s">
        <v>338</v>
      </c>
      <c r="H594" s="34">
        <v>38133</v>
      </c>
      <c r="I594" s="34">
        <v>41422</v>
      </c>
      <c r="J594" s="57"/>
      <c r="K594" s="21">
        <v>50000000</v>
      </c>
      <c r="L594" s="20" t="s">
        <v>2352</v>
      </c>
      <c r="M594" s="21">
        <v>0</v>
      </c>
      <c r="N594" s="21">
        <v>0</v>
      </c>
      <c r="O594" s="21">
        <v>-2802308.78</v>
      </c>
      <c r="P594" s="21">
        <v>-1169950</v>
      </c>
      <c r="Q594" s="56" t="s">
        <v>26</v>
      </c>
      <c r="R594" s="21">
        <v>-1169950</v>
      </c>
      <c r="S594" s="21">
        <v>1336205.6950000001</v>
      </c>
      <c r="T594" s="21">
        <v>0</v>
      </c>
      <c r="U594" s="21">
        <v>0</v>
      </c>
      <c r="V594" s="21">
        <v>0</v>
      </c>
      <c r="W594" s="21">
        <v>159193.17120000001</v>
      </c>
      <c r="X594" s="20" t="s">
        <v>26</v>
      </c>
      <c r="Y594" s="20" t="s">
        <v>722</v>
      </c>
      <c r="Z594" s="55" t="s">
        <v>531</v>
      </c>
      <c r="AA594" s="20" t="s">
        <v>26</v>
      </c>
    </row>
    <row r="595" spans="2:27" ht="25.5" x14ac:dyDescent="0.2">
      <c r="B595" s="14" t="s">
        <v>2351</v>
      </c>
      <c r="C595" s="24" t="s">
        <v>2350</v>
      </c>
      <c r="D595" s="16" t="s">
        <v>544</v>
      </c>
      <c r="E595" s="20" t="s">
        <v>543</v>
      </c>
      <c r="F595" s="58" t="s">
        <v>706</v>
      </c>
      <c r="G595" s="20" t="s">
        <v>320</v>
      </c>
      <c r="H595" s="34">
        <v>38243</v>
      </c>
      <c r="I595" s="34">
        <v>41913</v>
      </c>
      <c r="J595" s="57"/>
      <c r="K595" s="21">
        <v>25000000</v>
      </c>
      <c r="L595" s="20" t="s">
        <v>2349</v>
      </c>
      <c r="M595" s="21">
        <v>0</v>
      </c>
      <c r="N595" s="21">
        <v>0</v>
      </c>
      <c r="O595" s="21">
        <v>-278824.26</v>
      </c>
      <c r="P595" s="21">
        <v>-785925</v>
      </c>
      <c r="Q595" s="56" t="s">
        <v>26</v>
      </c>
      <c r="R595" s="21">
        <v>-785925</v>
      </c>
      <c r="S595" s="21">
        <v>302991.5</v>
      </c>
      <c r="T595" s="21">
        <v>0</v>
      </c>
      <c r="U595" s="21">
        <v>0</v>
      </c>
      <c r="V595" s="21">
        <v>0</v>
      </c>
      <c r="W595" s="21">
        <v>165391.8137</v>
      </c>
      <c r="X595" s="20" t="s">
        <v>26</v>
      </c>
      <c r="Y595" s="20" t="s">
        <v>2243</v>
      </c>
      <c r="Z595" s="55" t="s">
        <v>321</v>
      </c>
      <c r="AA595" s="20" t="s">
        <v>320</v>
      </c>
    </row>
    <row r="596" spans="2:27" ht="25.5" x14ac:dyDescent="0.2">
      <c r="B596" s="14" t="s">
        <v>2348</v>
      </c>
      <c r="C596" s="24" t="s">
        <v>2347</v>
      </c>
      <c r="D596" s="16" t="s">
        <v>708</v>
      </c>
      <c r="E596" s="20" t="s">
        <v>707</v>
      </c>
      <c r="F596" s="58" t="s">
        <v>706</v>
      </c>
      <c r="G596" s="20" t="s">
        <v>338</v>
      </c>
      <c r="H596" s="34">
        <v>38267</v>
      </c>
      <c r="I596" s="34">
        <v>41835</v>
      </c>
      <c r="J596" s="57"/>
      <c r="K596" s="21">
        <v>18515005</v>
      </c>
      <c r="L596" s="20" t="s">
        <v>2346</v>
      </c>
      <c r="M596" s="21">
        <v>0</v>
      </c>
      <c r="N596" s="21">
        <v>0</v>
      </c>
      <c r="O596" s="21">
        <v>-779992.8</v>
      </c>
      <c r="P596" s="21">
        <v>-1226952.3500000001</v>
      </c>
      <c r="Q596" s="56" t="s">
        <v>26</v>
      </c>
      <c r="R596" s="21">
        <v>-1226952.3500000001</v>
      </c>
      <c r="S596" s="21">
        <v>588408.6</v>
      </c>
      <c r="T596" s="21">
        <v>0</v>
      </c>
      <c r="U596" s="21">
        <v>0</v>
      </c>
      <c r="V596" s="21">
        <v>0</v>
      </c>
      <c r="W596" s="21">
        <v>114770.1202</v>
      </c>
      <c r="X596" s="20" t="s">
        <v>26</v>
      </c>
      <c r="Y596" s="20" t="s">
        <v>722</v>
      </c>
      <c r="Z596" s="55" t="s">
        <v>531</v>
      </c>
      <c r="AA596" s="20" t="s">
        <v>26</v>
      </c>
    </row>
    <row r="597" spans="2:27" ht="25.5" x14ac:dyDescent="0.2">
      <c r="B597" s="14" t="s">
        <v>2345</v>
      </c>
      <c r="C597" s="24" t="s">
        <v>2344</v>
      </c>
      <c r="D597" s="16" t="s">
        <v>708</v>
      </c>
      <c r="E597" s="20" t="s">
        <v>707</v>
      </c>
      <c r="F597" s="58" t="s">
        <v>706</v>
      </c>
      <c r="G597" s="20" t="s">
        <v>421</v>
      </c>
      <c r="H597" s="34">
        <v>38267</v>
      </c>
      <c r="I597" s="34">
        <v>42559</v>
      </c>
      <c r="J597" s="57"/>
      <c r="K597" s="21">
        <v>5383000</v>
      </c>
      <c r="L597" s="20" t="s">
        <v>2343</v>
      </c>
      <c r="M597" s="21">
        <v>0</v>
      </c>
      <c r="N597" s="21">
        <v>0</v>
      </c>
      <c r="O597" s="21">
        <v>-237520.86</v>
      </c>
      <c r="P597" s="21">
        <v>-810765.93</v>
      </c>
      <c r="Q597" s="56" t="s">
        <v>26</v>
      </c>
      <c r="R597" s="21">
        <v>-810765.93</v>
      </c>
      <c r="S597" s="21">
        <v>87275.09</v>
      </c>
      <c r="T597" s="21">
        <v>0</v>
      </c>
      <c r="U597" s="21">
        <v>0</v>
      </c>
      <c r="V597" s="21">
        <v>0</v>
      </c>
      <c r="W597" s="21">
        <v>50500.946259999997</v>
      </c>
      <c r="X597" s="20" t="s">
        <v>26</v>
      </c>
      <c r="Y597" s="20" t="s">
        <v>722</v>
      </c>
      <c r="Z597" s="55" t="s">
        <v>531</v>
      </c>
      <c r="AA597" s="20" t="s">
        <v>26</v>
      </c>
    </row>
    <row r="598" spans="2:27" ht="25.5" x14ac:dyDescent="0.2">
      <c r="B598" s="14" t="s">
        <v>2342</v>
      </c>
      <c r="C598" s="24" t="s">
        <v>2341</v>
      </c>
      <c r="D598" s="16" t="s">
        <v>708</v>
      </c>
      <c r="E598" s="20" t="s">
        <v>707</v>
      </c>
      <c r="F598" s="58" t="s">
        <v>706</v>
      </c>
      <c r="G598" s="20" t="s">
        <v>370</v>
      </c>
      <c r="H598" s="34">
        <v>38267</v>
      </c>
      <c r="I598" s="34">
        <v>42931</v>
      </c>
      <c r="J598" s="57"/>
      <c r="K598" s="21">
        <v>8000000</v>
      </c>
      <c r="L598" s="20" t="s">
        <v>2340</v>
      </c>
      <c r="M598" s="21">
        <v>0</v>
      </c>
      <c r="N598" s="21">
        <v>0</v>
      </c>
      <c r="O598" s="21">
        <v>-361322.96</v>
      </c>
      <c r="P598" s="21">
        <v>-1504832</v>
      </c>
      <c r="Q598" s="56" t="s">
        <v>26</v>
      </c>
      <c r="R598" s="21">
        <v>-1504832</v>
      </c>
      <c r="S598" s="21">
        <v>55291.97</v>
      </c>
      <c r="T598" s="21">
        <v>0</v>
      </c>
      <c r="U598" s="21">
        <v>0</v>
      </c>
      <c r="V598" s="21">
        <v>0</v>
      </c>
      <c r="W598" s="21">
        <v>85226.531340000001</v>
      </c>
      <c r="X598" s="20" t="s">
        <v>26</v>
      </c>
      <c r="Y598" s="20" t="s">
        <v>722</v>
      </c>
      <c r="Z598" s="55" t="s">
        <v>531</v>
      </c>
      <c r="AA598" s="20" t="s">
        <v>26</v>
      </c>
    </row>
    <row r="599" spans="2:27" ht="25.5" x14ac:dyDescent="0.2">
      <c r="B599" s="14" t="s">
        <v>2339</v>
      </c>
      <c r="C599" s="24" t="s">
        <v>2338</v>
      </c>
      <c r="D599" s="16" t="s">
        <v>708</v>
      </c>
      <c r="E599" s="20" t="s">
        <v>707</v>
      </c>
      <c r="F599" s="58" t="s">
        <v>706</v>
      </c>
      <c r="G599" s="20" t="s">
        <v>1407</v>
      </c>
      <c r="H599" s="34">
        <v>38313</v>
      </c>
      <c r="I599" s="34">
        <v>41842</v>
      </c>
      <c r="J599" s="57"/>
      <c r="K599" s="21">
        <v>2400000</v>
      </c>
      <c r="L599" s="20" t="s">
        <v>2337</v>
      </c>
      <c r="M599" s="21">
        <v>0</v>
      </c>
      <c r="N599" s="21">
        <v>0</v>
      </c>
      <c r="O599" s="21">
        <v>98434.44</v>
      </c>
      <c r="P599" s="21">
        <v>156064.79999999999</v>
      </c>
      <c r="Q599" s="56" t="s">
        <v>26</v>
      </c>
      <c r="R599" s="21">
        <v>156064.79999999999</v>
      </c>
      <c r="S599" s="21">
        <v>-72836.58</v>
      </c>
      <c r="T599" s="21">
        <v>0</v>
      </c>
      <c r="U599" s="21">
        <v>0</v>
      </c>
      <c r="V599" s="21">
        <v>0</v>
      </c>
      <c r="W599" s="21">
        <v>14969.558150000001</v>
      </c>
      <c r="X599" s="20" t="s">
        <v>26</v>
      </c>
      <c r="Y599" s="20" t="s">
        <v>722</v>
      </c>
      <c r="Z599" s="55" t="s">
        <v>531</v>
      </c>
      <c r="AA599" s="20" t="s">
        <v>26</v>
      </c>
    </row>
    <row r="600" spans="2:27" ht="25.5" x14ac:dyDescent="0.2">
      <c r="B600" s="14" t="s">
        <v>2336</v>
      </c>
      <c r="C600" s="24" t="s">
        <v>2335</v>
      </c>
      <c r="D600" s="16" t="s">
        <v>708</v>
      </c>
      <c r="E600" s="20" t="s">
        <v>707</v>
      </c>
      <c r="F600" s="58" t="s">
        <v>706</v>
      </c>
      <c r="G600" s="20" t="s">
        <v>365</v>
      </c>
      <c r="H600" s="34">
        <v>38323</v>
      </c>
      <c r="I600" s="34">
        <v>41993</v>
      </c>
      <c r="J600" s="57"/>
      <c r="K600" s="21">
        <v>1120000</v>
      </c>
      <c r="L600" s="20" t="s">
        <v>2334</v>
      </c>
      <c r="M600" s="21">
        <v>0</v>
      </c>
      <c r="N600" s="21">
        <v>0</v>
      </c>
      <c r="O600" s="21">
        <v>48576.79</v>
      </c>
      <c r="P600" s="21">
        <v>98329.279999999999</v>
      </c>
      <c r="Q600" s="56" t="s">
        <v>26</v>
      </c>
      <c r="R600" s="21">
        <v>98329.279999999999</v>
      </c>
      <c r="S600" s="21">
        <v>-32849.78</v>
      </c>
      <c r="T600" s="21">
        <v>0</v>
      </c>
      <c r="U600" s="21">
        <v>0</v>
      </c>
      <c r="V600" s="21">
        <v>0</v>
      </c>
      <c r="W600" s="21">
        <v>7859.701274</v>
      </c>
      <c r="X600" s="20" t="s">
        <v>26</v>
      </c>
      <c r="Y600" s="20" t="s">
        <v>722</v>
      </c>
      <c r="Z600" s="55" t="s">
        <v>531</v>
      </c>
      <c r="AA600" s="20" t="s">
        <v>26</v>
      </c>
    </row>
    <row r="601" spans="2:27" ht="25.5" x14ac:dyDescent="0.2">
      <c r="B601" s="14" t="s">
        <v>2333</v>
      </c>
      <c r="C601" s="24" t="s">
        <v>2332</v>
      </c>
      <c r="D601" s="16" t="s">
        <v>708</v>
      </c>
      <c r="E601" s="20" t="s">
        <v>707</v>
      </c>
      <c r="F601" s="58" t="s">
        <v>706</v>
      </c>
      <c r="G601" s="20" t="s">
        <v>430</v>
      </c>
      <c r="H601" s="34">
        <v>38342</v>
      </c>
      <c r="I601" s="34">
        <v>41942</v>
      </c>
      <c r="J601" s="57"/>
      <c r="K601" s="21">
        <v>14000000</v>
      </c>
      <c r="L601" s="20" t="s">
        <v>2331</v>
      </c>
      <c r="M601" s="21">
        <v>0</v>
      </c>
      <c r="N601" s="21">
        <v>0</v>
      </c>
      <c r="O601" s="21">
        <v>-578423.17000000004</v>
      </c>
      <c r="P601" s="21">
        <v>-1073982</v>
      </c>
      <c r="Q601" s="56" t="s">
        <v>26</v>
      </c>
      <c r="R601" s="21">
        <v>-1073982</v>
      </c>
      <c r="S601" s="21">
        <v>401162.58</v>
      </c>
      <c r="T601" s="21">
        <v>0</v>
      </c>
      <c r="U601" s="21">
        <v>0</v>
      </c>
      <c r="V601" s="21">
        <v>0</v>
      </c>
      <c r="W601" s="21">
        <v>94697.788950000002</v>
      </c>
      <c r="X601" s="20" t="s">
        <v>26</v>
      </c>
      <c r="Y601" s="20" t="s">
        <v>704</v>
      </c>
      <c r="Z601" s="55" t="s">
        <v>531</v>
      </c>
      <c r="AA601" s="20" t="s">
        <v>26</v>
      </c>
    </row>
    <row r="602" spans="2:27" ht="25.5" x14ac:dyDescent="0.2">
      <c r="B602" s="14" t="s">
        <v>2330</v>
      </c>
      <c r="C602" s="24" t="s">
        <v>2329</v>
      </c>
      <c r="D602" s="16" t="s">
        <v>708</v>
      </c>
      <c r="E602" s="20" t="s">
        <v>707</v>
      </c>
      <c r="F602" s="58" t="s">
        <v>706</v>
      </c>
      <c r="G602" s="20" t="s">
        <v>320</v>
      </c>
      <c r="H602" s="34">
        <v>38342</v>
      </c>
      <c r="I602" s="34">
        <v>42725</v>
      </c>
      <c r="J602" s="57"/>
      <c r="K602" s="21">
        <v>20000000</v>
      </c>
      <c r="L602" s="20" t="s">
        <v>2328</v>
      </c>
      <c r="M602" s="21">
        <v>0</v>
      </c>
      <c r="N602" s="21">
        <v>0</v>
      </c>
      <c r="O602" s="21">
        <v>-856675.45</v>
      </c>
      <c r="P602" s="21">
        <v>-3230500</v>
      </c>
      <c r="Q602" s="56" t="s">
        <v>26</v>
      </c>
      <c r="R602" s="21">
        <v>-3230500</v>
      </c>
      <c r="S602" s="21">
        <v>211778.82</v>
      </c>
      <c r="T602" s="21">
        <v>0</v>
      </c>
      <c r="U602" s="21">
        <v>0</v>
      </c>
      <c r="V602" s="21">
        <v>0</v>
      </c>
      <c r="W602" s="21">
        <v>199382.60870000001</v>
      </c>
      <c r="X602" s="20" t="s">
        <v>26</v>
      </c>
      <c r="Y602" s="20" t="s">
        <v>722</v>
      </c>
      <c r="Z602" s="55" t="s">
        <v>531</v>
      </c>
      <c r="AA602" s="20" t="s">
        <v>26</v>
      </c>
    </row>
    <row r="603" spans="2:27" ht="25.5" x14ac:dyDescent="0.2">
      <c r="B603" s="14" t="s">
        <v>2327</v>
      </c>
      <c r="C603" s="24" t="s">
        <v>2326</v>
      </c>
      <c r="D603" s="16" t="s">
        <v>708</v>
      </c>
      <c r="E603" s="20" t="s">
        <v>707</v>
      </c>
      <c r="F603" s="58" t="s">
        <v>706</v>
      </c>
      <c r="G603" s="20" t="s">
        <v>320</v>
      </c>
      <c r="H603" s="34">
        <v>38342</v>
      </c>
      <c r="I603" s="34">
        <v>41897</v>
      </c>
      <c r="J603" s="57"/>
      <c r="K603" s="21">
        <v>14000000</v>
      </c>
      <c r="L603" s="20" t="s">
        <v>2325</v>
      </c>
      <c r="M603" s="21">
        <v>0</v>
      </c>
      <c r="N603" s="21">
        <v>0</v>
      </c>
      <c r="O603" s="21">
        <v>-574375.4</v>
      </c>
      <c r="P603" s="21">
        <v>-999334</v>
      </c>
      <c r="Q603" s="56" t="s">
        <v>26</v>
      </c>
      <c r="R603" s="21">
        <v>-999334</v>
      </c>
      <c r="S603" s="21">
        <v>413793.72</v>
      </c>
      <c r="T603" s="21">
        <v>0</v>
      </c>
      <c r="U603" s="21">
        <v>0</v>
      </c>
      <c r="V603" s="21">
        <v>0</v>
      </c>
      <c r="W603" s="21">
        <v>91452.510320000001</v>
      </c>
      <c r="X603" s="20" t="s">
        <v>26</v>
      </c>
      <c r="Y603" s="20" t="s">
        <v>722</v>
      </c>
      <c r="Z603" s="55" t="s">
        <v>531</v>
      </c>
      <c r="AA603" s="20" t="s">
        <v>26</v>
      </c>
    </row>
    <row r="604" spans="2:27" ht="25.5" x14ac:dyDescent="0.2">
      <c r="B604" s="14" t="s">
        <v>2324</v>
      </c>
      <c r="C604" s="24" t="s">
        <v>2323</v>
      </c>
      <c r="D604" s="16" t="s">
        <v>708</v>
      </c>
      <c r="E604" s="20" t="s">
        <v>707</v>
      </c>
      <c r="F604" s="58" t="s">
        <v>706</v>
      </c>
      <c r="G604" s="20" t="s">
        <v>320</v>
      </c>
      <c r="H604" s="34">
        <v>38342</v>
      </c>
      <c r="I604" s="34">
        <v>42672</v>
      </c>
      <c r="J604" s="57"/>
      <c r="K604" s="21">
        <v>12500000</v>
      </c>
      <c r="L604" s="20" t="s">
        <v>2322</v>
      </c>
      <c r="M604" s="21">
        <v>0</v>
      </c>
      <c r="N604" s="21">
        <v>0</v>
      </c>
      <c r="O604" s="21">
        <v>-535991.57999999996</v>
      </c>
      <c r="P604" s="21">
        <v>-1952875</v>
      </c>
      <c r="Q604" s="56" t="s">
        <v>26</v>
      </c>
      <c r="R604" s="21">
        <v>-1952875</v>
      </c>
      <c r="S604" s="21">
        <v>148433.18</v>
      </c>
      <c r="T604" s="21">
        <v>0</v>
      </c>
      <c r="U604" s="21">
        <v>0</v>
      </c>
      <c r="V604" s="21">
        <v>0</v>
      </c>
      <c r="W604" s="21">
        <v>122317.0986</v>
      </c>
      <c r="X604" s="20" t="s">
        <v>26</v>
      </c>
      <c r="Y604" s="20" t="s">
        <v>722</v>
      </c>
      <c r="Z604" s="55" t="s">
        <v>531</v>
      </c>
      <c r="AA604" s="20" t="s">
        <v>26</v>
      </c>
    </row>
    <row r="605" spans="2:27" ht="25.5" x14ac:dyDescent="0.2">
      <c r="B605" s="14" t="s">
        <v>2321</v>
      </c>
      <c r="C605" s="24" t="s">
        <v>2320</v>
      </c>
      <c r="D605" s="16" t="s">
        <v>708</v>
      </c>
      <c r="E605" s="20" t="s">
        <v>707</v>
      </c>
      <c r="F605" s="58" t="s">
        <v>706</v>
      </c>
      <c r="G605" s="20" t="s">
        <v>490</v>
      </c>
      <c r="H605" s="34">
        <v>38342</v>
      </c>
      <c r="I605" s="34">
        <v>42713</v>
      </c>
      <c r="J605" s="57"/>
      <c r="K605" s="21">
        <v>5700000</v>
      </c>
      <c r="L605" s="20" t="s">
        <v>2319</v>
      </c>
      <c r="M605" s="21">
        <v>0</v>
      </c>
      <c r="N605" s="21">
        <v>0</v>
      </c>
      <c r="O605" s="21">
        <v>-244032.29</v>
      </c>
      <c r="P605" s="21">
        <v>-912752.4</v>
      </c>
      <c r="Q605" s="56" t="s">
        <v>26</v>
      </c>
      <c r="R605" s="21">
        <v>-912752.4</v>
      </c>
      <c r="S605" s="21">
        <v>61715.89</v>
      </c>
      <c r="T605" s="21">
        <v>0</v>
      </c>
      <c r="U605" s="21">
        <v>0</v>
      </c>
      <c r="V605" s="21">
        <v>0</v>
      </c>
      <c r="W605" s="21">
        <v>56588.583729999998</v>
      </c>
      <c r="X605" s="20" t="s">
        <v>26</v>
      </c>
      <c r="Y605" s="20" t="s">
        <v>722</v>
      </c>
      <c r="Z605" s="55" t="s">
        <v>531</v>
      </c>
      <c r="AA605" s="20" t="s">
        <v>26</v>
      </c>
    </row>
    <row r="606" spans="2:27" ht="25.5" x14ac:dyDescent="0.2">
      <c r="B606" s="14" t="s">
        <v>2318</v>
      </c>
      <c r="C606" s="24" t="s">
        <v>2317</v>
      </c>
      <c r="D606" s="16" t="s">
        <v>708</v>
      </c>
      <c r="E606" s="20" t="s">
        <v>707</v>
      </c>
      <c r="F606" s="58" t="s">
        <v>706</v>
      </c>
      <c r="G606" s="20" t="s">
        <v>361</v>
      </c>
      <c r="H606" s="34">
        <v>38343</v>
      </c>
      <c r="I606" s="34">
        <v>43750</v>
      </c>
      <c r="J606" s="57"/>
      <c r="K606" s="21">
        <v>9500000</v>
      </c>
      <c r="L606" s="20" t="s">
        <v>2316</v>
      </c>
      <c r="M606" s="21">
        <v>0</v>
      </c>
      <c r="N606" s="21">
        <v>0</v>
      </c>
      <c r="O606" s="21">
        <v>-425288.84</v>
      </c>
      <c r="P606" s="21">
        <v>-2317363.5</v>
      </c>
      <c r="Q606" s="56" t="s">
        <v>26</v>
      </c>
      <c r="R606" s="21">
        <v>-2317363.5</v>
      </c>
      <c r="S606" s="21">
        <v>-90402.12</v>
      </c>
      <c r="T606" s="21">
        <v>0</v>
      </c>
      <c r="U606" s="21">
        <v>0</v>
      </c>
      <c r="V606" s="21">
        <v>0</v>
      </c>
      <c r="W606" s="21">
        <v>123715.0393</v>
      </c>
      <c r="X606" s="20" t="s">
        <v>26</v>
      </c>
      <c r="Y606" s="20" t="s">
        <v>722</v>
      </c>
      <c r="Z606" s="55" t="s">
        <v>531</v>
      </c>
      <c r="AA606" s="20" t="s">
        <v>26</v>
      </c>
    </row>
    <row r="607" spans="2:27" ht="25.5" x14ac:dyDescent="0.2">
      <c r="B607" s="14" t="s">
        <v>2315</v>
      </c>
      <c r="C607" s="24" t="s">
        <v>2314</v>
      </c>
      <c r="D607" s="16" t="s">
        <v>544</v>
      </c>
      <c r="E607" s="20" t="s">
        <v>543</v>
      </c>
      <c r="F607" s="58" t="s">
        <v>706</v>
      </c>
      <c r="G607" s="20" t="s">
        <v>320</v>
      </c>
      <c r="H607" s="34">
        <v>38370</v>
      </c>
      <c r="I607" s="34">
        <v>42767</v>
      </c>
      <c r="J607" s="57"/>
      <c r="K607" s="21">
        <v>35000000</v>
      </c>
      <c r="L607" s="20" t="s">
        <v>2313</v>
      </c>
      <c r="M607" s="21">
        <v>-612500</v>
      </c>
      <c r="N607" s="21">
        <v>0</v>
      </c>
      <c r="O607" s="21">
        <v>-385512.35</v>
      </c>
      <c r="P607" s="21">
        <v>-1809290</v>
      </c>
      <c r="Q607" s="56" t="s">
        <v>26</v>
      </c>
      <c r="R607" s="21">
        <v>-1809290</v>
      </c>
      <c r="S607" s="21">
        <v>530850.62</v>
      </c>
      <c r="T607" s="21">
        <v>0</v>
      </c>
      <c r="U607" s="21">
        <v>51041.64</v>
      </c>
      <c r="V607" s="21">
        <v>0</v>
      </c>
      <c r="W607" s="21">
        <v>353933.3774</v>
      </c>
      <c r="X607" s="20" t="s">
        <v>26</v>
      </c>
      <c r="Y607" s="20" t="s">
        <v>2243</v>
      </c>
      <c r="Z607" s="55" t="s">
        <v>321</v>
      </c>
      <c r="AA607" s="20" t="s">
        <v>320</v>
      </c>
    </row>
    <row r="608" spans="2:27" ht="25.5" x14ac:dyDescent="0.2">
      <c r="B608" s="14" t="s">
        <v>2312</v>
      </c>
      <c r="C608" s="24" t="s">
        <v>2311</v>
      </c>
      <c r="D608" s="16" t="s">
        <v>708</v>
      </c>
      <c r="E608" s="20" t="s">
        <v>707</v>
      </c>
      <c r="F608" s="58" t="s">
        <v>706</v>
      </c>
      <c r="G608" s="20" t="s">
        <v>343</v>
      </c>
      <c r="H608" s="34">
        <v>38425</v>
      </c>
      <c r="I608" s="34">
        <v>42019</v>
      </c>
      <c r="J608" s="57"/>
      <c r="K608" s="21">
        <v>3000000</v>
      </c>
      <c r="L608" s="20" t="s">
        <v>2310</v>
      </c>
      <c r="M608" s="21">
        <v>0</v>
      </c>
      <c r="N608" s="21">
        <v>0</v>
      </c>
      <c r="O608" s="21">
        <v>-134887.1</v>
      </c>
      <c r="P608" s="21">
        <v>-278280</v>
      </c>
      <c r="Q608" s="56" t="s">
        <v>26</v>
      </c>
      <c r="R608" s="21">
        <v>-278280</v>
      </c>
      <c r="S608" s="21">
        <v>92908.57</v>
      </c>
      <c r="T608" s="21">
        <v>0</v>
      </c>
      <c r="U608" s="21">
        <v>0</v>
      </c>
      <c r="V608" s="21">
        <v>0</v>
      </c>
      <c r="W608" s="21">
        <v>21430.039089999998</v>
      </c>
      <c r="X608" s="20" t="s">
        <v>26</v>
      </c>
      <c r="Y608" s="20" t="s">
        <v>722</v>
      </c>
      <c r="Z608" s="55" t="s">
        <v>531</v>
      </c>
      <c r="AA608" s="20" t="s">
        <v>26</v>
      </c>
    </row>
    <row r="609" spans="2:27" ht="25.5" x14ac:dyDescent="0.2">
      <c r="B609" s="14" t="s">
        <v>2309</v>
      </c>
      <c r="C609" s="24" t="s">
        <v>2308</v>
      </c>
      <c r="D609" s="16" t="s">
        <v>708</v>
      </c>
      <c r="E609" s="20" t="s">
        <v>707</v>
      </c>
      <c r="F609" s="58" t="s">
        <v>706</v>
      </c>
      <c r="G609" s="20" t="s">
        <v>343</v>
      </c>
      <c r="H609" s="34">
        <v>38425</v>
      </c>
      <c r="I609" s="34">
        <v>42795</v>
      </c>
      <c r="J609" s="57"/>
      <c r="K609" s="21">
        <v>5350000</v>
      </c>
      <c r="L609" s="20" t="s">
        <v>2307</v>
      </c>
      <c r="M609" s="21">
        <v>0</v>
      </c>
      <c r="N609" s="21">
        <v>0</v>
      </c>
      <c r="O609" s="21">
        <v>-245420.94</v>
      </c>
      <c r="P609" s="21">
        <v>-962898.35</v>
      </c>
      <c r="Q609" s="56" t="s">
        <v>26</v>
      </c>
      <c r="R609" s="21">
        <v>-962898.35</v>
      </c>
      <c r="S609" s="21">
        <v>60858.15</v>
      </c>
      <c r="T609" s="21">
        <v>0</v>
      </c>
      <c r="U609" s="21">
        <v>0</v>
      </c>
      <c r="V609" s="21">
        <v>0</v>
      </c>
      <c r="W609" s="21">
        <v>54606.200720000001</v>
      </c>
      <c r="X609" s="20" t="s">
        <v>26</v>
      </c>
      <c r="Y609" s="20" t="s">
        <v>722</v>
      </c>
      <c r="Z609" s="55" t="s">
        <v>531</v>
      </c>
      <c r="AA609" s="20" t="s">
        <v>26</v>
      </c>
    </row>
    <row r="610" spans="2:27" ht="25.5" x14ac:dyDescent="0.2">
      <c r="B610" s="14" t="s">
        <v>2306</v>
      </c>
      <c r="C610" s="24" t="s">
        <v>2305</v>
      </c>
      <c r="D610" s="16" t="s">
        <v>708</v>
      </c>
      <c r="E610" s="20" t="s">
        <v>707</v>
      </c>
      <c r="F610" s="58" t="s">
        <v>706</v>
      </c>
      <c r="G610" s="20" t="s">
        <v>490</v>
      </c>
      <c r="H610" s="34">
        <v>38477</v>
      </c>
      <c r="I610" s="34">
        <v>45656</v>
      </c>
      <c r="J610" s="57"/>
      <c r="K610" s="21">
        <v>10000000</v>
      </c>
      <c r="L610" s="20" t="s">
        <v>2304</v>
      </c>
      <c r="M610" s="21">
        <v>0</v>
      </c>
      <c r="N610" s="21">
        <v>0</v>
      </c>
      <c r="O610" s="21">
        <v>31415.01</v>
      </c>
      <c r="P610" s="21">
        <v>0</v>
      </c>
      <c r="Q610" s="56" t="s">
        <v>26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173244.6208</v>
      </c>
      <c r="X610" s="20" t="s">
        <v>26</v>
      </c>
      <c r="Y610" s="20" t="s">
        <v>722</v>
      </c>
      <c r="Z610" s="55" t="s">
        <v>531</v>
      </c>
      <c r="AA610" s="20" t="s">
        <v>26</v>
      </c>
    </row>
    <row r="611" spans="2:27" ht="25.5" x14ac:dyDescent="0.2">
      <c r="B611" s="14" t="s">
        <v>2303</v>
      </c>
      <c r="C611" s="24" t="s">
        <v>2302</v>
      </c>
      <c r="D611" s="16" t="s">
        <v>738</v>
      </c>
      <c r="E611" s="20" t="s">
        <v>737</v>
      </c>
      <c r="F611" s="58" t="s">
        <v>706</v>
      </c>
      <c r="G611" s="20" t="s">
        <v>370</v>
      </c>
      <c r="H611" s="34">
        <v>38504</v>
      </c>
      <c r="I611" s="34">
        <v>45811</v>
      </c>
      <c r="J611" s="57"/>
      <c r="K611" s="21">
        <v>4182000</v>
      </c>
      <c r="L611" s="20" t="s">
        <v>2301</v>
      </c>
      <c r="M611" s="21">
        <v>0</v>
      </c>
      <c r="N611" s="21">
        <v>0</v>
      </c>
      <c r="O611" s="21">
        <v>171546.76</v>
      </c>
      <c r="P611" s="21">
        <v>1164318.98</v>
      </c>
      <c r="Q611" s="56" t="s">
        <v>26</v>
      </c>
      <c r="R611" s="21">
        <v>1164318.98</v>
      </c>
      <c r="S611" s="21">
        <v>31088.65</v>
      </c>
      <c r="T611" s="21">
        <v>0</v>
      </c>
      <c r="U611" s="21">
        <v>0</v>
      </c>
      <c r="V611" s="21">
        <v>0</v>
      </c>
      <c r="W611" s="21">
        <v>73721.131139999998</v>
      </c>
      <c r="X611" s="20" t="s">
        <v>26</v>
      </c>
      <c r="Y611" s="20" t="s">
        <v>735</v>
      </c>
      <c r="Z611" s="55" t="s">
        <v>531</v>
      </c>
      <c r="AA611" s="20" t="s">
        <v>26</v>
      </c>
    </row>
    <row r="612" spans="2:27" ht="25.5" x14ac:dyDescent="0.2">
      <c r="B612" s="14" t="s">
        <v>2300</v>
      </c>
      <c r="C612" s="24" t="s">
        <v>2299</v>
      </c>
      <c r="D612" s="16" t="s">
        <v>738</v>
      </c>
      <c r="E612" s="20" t="s">
        <v>737</v>
      </c>
      <c r="F612" s="58" t="s">
        <v>706</v>
      </c>
      <c r="G612" s="20" t="s">
        <v>575</v>
      </c>
      <c r="H612" s="34">
        <v>38581</v>
      </c>
      <c r="I612" s="34">
        <v>45888</v>
      </c>
      <c r="J612" s="57"/>
      <c r="K612" s="21">
        <v>2600000</v>
      </c>
      <c r="L612" s="20" t="s">
        <v>2298</v>
      </c>
      <c r="M612" s="21">
        <v>0</v>
      </c>
      <c r="N612" s="21">
        <v>0</v>
      </c>
      <c r="O612" s="21">
        <v>115997.93</v>
      </c>
      <c r="P612" s="21">
        <v>820469</v>
      </c>
      <c r="Q612" s="56" t="s">
        <v>26</v>
      </c>
      <c r="R612" s="21">
        <v>820469</v>
      </c>
      <c r="S612" s="21">
        <v>13032.32</v>
      </c>
      <c r="T612" s="21">
        <v>0</v>
      </c>
      <c r="U612" s="21">
        <v>0</v>
      </c>
      <c r="V612" s="21">
        <v>0</v>
      </c>
      <c r="W612" s="21">
        <v>46220.614509999999</v>
      </c>
      <c r="X612" s="20" t="s">
        <v>26</v>
      </c>
      <c r="Y612" s="20" t="s">
        <v>735</v>
      </c>
      <c r="Z612" s="55" t="s">
        <v>531</v>
      </c>
      <c r="AA612" s="20" t="s">
        <v>26</v>
      </c>
    </row>
    <row r="613" spans="2:27" ht="25.5" x14ac:dyDescent="0.2">
      <c r="B613" s="14" t="s">
        <v>2297</v>
      </c>
      <c r="C613" s="24" t="s">
        <v>2296</v>
      </c>
      <c r="D613" s="16" t="s">
        <v>708</v>
      </c>
      <c r="E613" s="20" t="s">
        <v>707</v>
      </c>
      <c r="F613" s="58" t="s">
        <v>706</v>
      </c>
      <c r="G613" s="20" t="s">
        <v>421</v>
      </c>
      <c r="H613" s="34">
        <v>38596</v>
      </c>
      <c r="I613" s="34">
        <v>42901</v>
      </c>
      <c r="J613" s="57"/>
      <c r="K613" s="21">
        <v>6000000</v>
      </c>
      <c r="L613" s="20" t="s">
        <v>2295</v>
      </c>
      <c r="M613" s="21">
        <v>0</v>
      </c>
      <c r="N613" s="21">
        <v>0</v>
      </c>
      <c r="O613" s="21">
        <v>-245146.87</v>
      </c>
      <c r="P613" s="21">
        <v>-998196</v>
      </c>
      <c r="Q613" s="56" t="s">
        <v>26</v>
      </c>
      <c r="R613" s="21">
        <v>-998196</v>
      </c>
      <c r="S613" s="21">
        <v>-998196</v>
      </c>
      <c r="T613" s="21">
        <v>0</v>
      </c>
      <c r="U613" s="21">
        <v>0</v>
      </c>
      <c r="V613" s="21">
        <v>0</v>
      </c>
      <c r="W613" s="21">
        <v>63338.620300000002</v>
      </c>
      <c r="X613" s="20" t="s">
        <v>26</v>
      </c>
      <c r="Y613" s="20" t="s">
        <v>722</v>
      </c>
      <c r="Z613" s="55" t="s">
        <v>531</v>
      </c>
      <c r="AA613" s="20" t="s">
        <v>26</v>
      </c>
    </row>
    <row r="614" spans="2:27" ht="25.5" x14ac:dyDescent="0.2">
      <c r="B614" s="14" t="s">
        <v>2294</v>
      </c>
      <c r="C614" s="24" t="s">
        <v>2293</v>
      </c>
      <c r="D614" s="16" t="s">
        <v>708</v>
      </c>
      <c r="E614" s="20" t="s">
        <v>707</v>
      </c>
      <c r="F614" s="58" t="s">
        <v>706</v>
      </c>
      <c r="G614" s="20" t="s">
        <v>430</v>
      </c>
      <c r="H614" s="34">
        <v>38596</v>
      </c>
      <c r="I614" s="34">
        <v>42155</v>
      </c>
      <c r="J614" s="57"/>
      <c r="K614" s="21">
        <v>7250000</v>
      </c>
      <c r="L614" s="20" t="s">
        <v>2292</v>
      </c>
      <c r="M614" s="21">
        <v>0</v>
      </c>
      <c r="N614" s="21">
        <v>0</v>
      </c>
      <c r="O614" s="21">
        <v>-290666.56</v>
      </c>
      <c r="P614" s="21">
        <v>-702416.25</v>
      </c>
      <c r="Q614" s="56" t="s">
        <v>26</v>
      </c>
      <c r="R614" s="21">
        <v>-702416.25</v>
      </c>
      <c r="S614" s="21">
        <v>164366.45000000001</v>
      </c>
      <c r="T614" s="21">
        <v>0</v>
      </c>
      <c r="U614" s="21">
        <v>0</v>
      </c>
      <c r="V614" s="21">
        <v>0</v>
      </c>
      <c r="W614" s="21">
        <v>56318.299480000001</v>
      </c>
      <c r="X614" s="20" t="s">
        <v>26</v>
      </c>
      <c r="Y614" s="20" t="s">
        <v>722</v>
      </c>
      <c r="Z614" s="55" t="s">
        <v>531</v>
      </c>
      <c r="AA614" s="20" t="s">
        <v>26</v>
      </c>
    </row>
    <row r="615" spans="2:27" ht="25.5" x14ac:dyDescent="0.2">
      <c r="B615" s="14" t="s">
        <v>2291</v>
      </c>
      <c r="C615" s="24" t="s">
        <v>2290</v>
      </c>
      <c r="D615" s="16" t="s">
        <v>738</v>
      </c>
      <c r="E615" s="20" t="s">
        <v>737</v>
      </c>
      <c r="F615" s="58" t="s">
        <v>706</v>
      </c>
      <c r="G615" s="20" t="s">
        <v>320</v>
      </c>
      <c r="H615" s="34">
        <v>38603</v>
      </c>
      <c r="I615" s="34">
        <v>42259</v>
      </c>
      <c r="J615" s="57"/>
      <c r="K615" s="21">
        <v>4000000</v>
      </c>
      <c r="L615" s="20" t="s">
        <v>2289</v>
      </c>
      <c r="M615" s="21">
        <v>0</v>
      </c>
      <c r="N615" s="21">
        <v>0</v>
      </c>
      <c r="O615" s="21">
        <v>-164383.07</v>
      </c>
      <c r="P615" s="21">
        <v>-442764</v>
      </c>
      <c r="Q615" s="56" t="s">
        <v>26</v>
      </c>
      <c r="R615" s="21">
        <v>-442764</v>
      </c>
      <c r="S615" s="21">
        <v>84437.66</v>
      </c>
      <c r="T615" s="21">
        <v>0</v>
      </c>
      <c r="U615" s="21">
        <v>0</v>
      </c>
      <c r="V615" s="21">
        <v>0</v>
      </c>
      <c r="W615" s="21">
        <v>32855.015670000001</v>
      </c>
      <c r="X615" s="20" t="s">
        <v>26</v>
      </c>
      <c r="Y615" s="20" t="s">
        <v>735</v>
      </c>
      <c r="Z615" s="55" t="s">
        <v>531</v>
      </c>
      <c r="AA615" s="20" t="s">
        <v>26</v>
      </c>
    </row>
    <row r="616" spans="2:27" ht="25.5" x14ac:dyDescent="0.2">
      <c r="B616" s="14" t="s">
        <v>2288</v>
      </c>
      <c r="C616" s="24" t="s">
        <v>2287</v>
      </c>
      <c r="D616" s="16" t="s">
        <v>738</v>
      </c>
      <c r="E616" s="20" t="s">
        <v>737</v>
      </c>
      <c r="F616" s="58" t="s">
        <v>706</v>
      </c>
      <c r="G616" s="20" t="s">
        <v>320</v>
      </c>
      <c r="H616" s="34">
        <v>38603</v>
      </c>
      <c r="I616" s="34">
        <v>45912</v>
      </c>
      <c r="J616" s="57"/>
      <c r="K616" s="21">
        <v>5400000</v>
      </c>
      <c r="L616" s="20" t="s">
        <v>2286</v>
      </c>
      <c r="M616" s="21">
        <v>0</v>
      </c>
      <c r="N616" s="21">
        <v>0</v>
      </c>
      <c r="O616" s="21">
        <v>234526.16</v>
      </c>
      <c r="P616" s="21">
        <v>1650342.6</v>
      </c>
      <c r="Q616" s="56" t="s">
        <v>26</v>
      </c>
      <c r="R616" s="21">
        <v>1650342.6</v>
      </c>
      <c r="S616" s="21">
        <v>28670.720000000001</v>
      </c>
      <c r="T616" s="21">
        <v>0</v>
      </c>
      <c r="U616" s="21">
        <v>0</v>
      </c>
      <c r="V616" s="21">
        <v>0</v>
      </c>
      <c r="W616" s="21">
        <v>96246.003299999997</v>
      </c>
      <c r="X616" s="20" t="s">
        <v>26</v>
      </c>
      <c r="Y616" s="20" t="s">
        <v>735</v>
      </c>
      <c r="Z616" s="55" t="s">
        <v>531</v>
      </c>
      <c r="AA616" s="20" t="s">
        <v>26</v>
      </c>
    </row>
    <row r="617" spans="2:27" ht="25.5" x14ac:dyDescent="0.2">
      <c r="B617" s="14" t="s">
        <v>2285</v>
      </c>
      <c r="C617" s="24" t="s">
        <v>2284</v>
      </c>
      <c r="D617" s="16" t="s">
        <v>708</v>
      </c>
      <c r="E617" s="20" t="s">
        <v>707</v>
      </c>
      <c r="F617" s="58" t="s">
        <v>706</v>
      </c>
      <c r="G617" s="20" t="s">
        <v>421</v>
      </c>
      <c r="H617" s="34">
        <v>38607</v>
      </c>
      <c r="I617" s="34">
        <v>44441</v>
      </c>
      <c r="J617" s="57"/>
      <c r="K617" s="21">
        <v>30175000</v>
      </c>
      <c r="L617" s="20" t="s">
        <v>2283</v>
      </c>
      <c r="M617" s="21">
        <v>0</v>
      </c>
      <c r="N617" s="21">
        <v>0</v>
      </c>
      <c r="O617" s="21">
        <v>-1869364.26</v>
      </c>
      <c r="P617" s="21">
        <v>-26156323.68</v>
      </c>
      <c r="Q617" s="56" t="s">
        <v>26</v>
      </c>
      <c r="R617" s="21">
        <v>-26156323.68</v>
      </c>
      <c r="S617" s="21">
        <v>-923314.34</v>
      </c>
      <c r="T617" s="21">
        <v>0</v>
      </c>
      <c r="U617" s="21">
        <v>-2010393.13</v>
      </c>
      <c r="V617" s="21">
        <v>0</v>
      </c>
      <c r="W617" s="21">
        <v>444421.3175</v>
      </c>
      <c r="X617" s="20" t="s">
        <v>26</v>
      </c>
      <c r="Y617" s="20" t="s">
        <v>722</v>
      </c>
      <c r="Z617" s="55" t="s">
        <v>531</v>
      </c>
      <c r="AA617" s="20" t="s">
        <v>26</v>
      </c>
    </row>
    <row r="618" spans="2:27" ht="25.5" x14ac:dyDescent="0.2">
      <c r="B618" s="14" t="s">
        <v>2282</v>
      </c>
      <c r="C618" s="24" t="s">
        <v>2281</v>
      </c>
      <c r="D618" s="16" t="s">
        <v>738</v>
      </c>
      <c r="E618" s="20" t="s">
        <v>737</v>
      </c>
      <c r="F618" s="58" t="s">
        <v>706</v>
      </c>
      <c r="G618" s="20" t="s">
        <v>361</v>
      </c>
      <c r="H618" s="34">
        <v>38686</v>
      </c>
      <c r="I618" s="34">
        <v>42340</v>
      </c>
      <c r="J618" s="57"/>
      <c r="K618" s="21">
        <v>6200000</v>
      </c>
      <c r="L618" s="20" t="s">
        <v>2280</v>
      </c>
      <c r="M618" s="21">
        <v>0</v>
      </c>
      <c r="N618" s="21">
        <v>0</v>
      </c>
      <c r="O618" s="21">
        <v>-284930.59999999998</v>
      </c>
      <c r="P618" s="21">
        <v>-821692.2</v>
      </c>
      <c r="Q618" s="56" t="s">
        <v>26</v>
      </c>
      <c r="R618" s="21">
        <v>-821692.2</v>
      </c>
      <c r="S618" s="21">
        <v>144952.97</v>
      </c>
      <c r="T618" s="21">
        <v>0</v>
      </c>
      <c r="U618" s="21">
        <v>0</v>
      </c>
      <c r="V618" s="21">
        <v>0</v>
      </c>
      <c r="W618" s="21">
        <v>52977.793230000003</v>
      </c>
      <c r="X618" s="20" t="s">
        <v>26</v>
      </c>
      <c r="Y618" s="20" t="s">
        <v>735</v>
      </c>
      <c r="Z618" s="55" t="s">
        <v>531</v>
      </c>
      <c r="AA618" s="20" t="s">
        <v>26</v>
      </c>
    </row>
    <row r="619" spans="2:27" ht="25.5" x14ac:dyDescent="0.2">
      <c r="B619" s="14" t="s">
        <v>2279</v>
      </c>
      <c r="C619" s="24" t="s">
        <v>2278</v>
      </c>
      <c r="D619" s="16" t="s">
        <v>738</v>
      </c>
      <c r="E619" s="20" t="s">
        <v>737</v>
      </c>
      <c r="F619" s="58" t="s">
        <v>706</v>
      </c>
      <c r="G619" s="20" t="s">
        <v>361</v>
      </c>
      <c r="H619" s="34">
        <v>38686</v>
      </c>
      <c r="I619" s="34">
        <v>45993</v>
      </c>
      <c r="J619" s="57"/>
      <c r="K619" s="21">
        <v>9300000</v>
      </c>
      <c r="L619" s="20" t="s">
        <v>2277</v>
      </c>
      <c r="M619" s="21">
        <v>0</v>
      </c>
      <c r="N619" s="21">
        <v>0</v>
      </c>
      <c r="O619" s="21">
        <v>441477.93</v>
      </c>
      <c r="P619" s="21">
        <v>3279682.2</v>
      </c>
      <c r="Q619" s="56" t="s">
        <v>26</v>
      </c>
      <c r="R619" s="21">
        <v>3279682.2</v>
      </c>
      <c r="S619" s="21">
        <v>23540.67</v>
      </c>
      <c r="T619" s="21">
        <v>0</v>
      </c>
      <c r="U619" s="21">
        <v>0</v>
      </c>
      <c r="V619" s="21">
        <v>0</v>
      </c>
      <c r="W619" s="21">
        <v>167198.166</v>
      </c>
      <c r="X619" s="20" t="s">
        <v>26</v>
      </c>
      <c r="Y619" s="20" t="s">
        <v>735</v>
      </c>
      <c r="Z619" s="55" t="s">
        <v>531</v>
      </c>
      <c r="AA619" s="20" t="s">
        <v>26</v>
      </c>
    </row>
    <row r="620" spans="2:27" ht="25.5" x14ac:dyDescent="0.2">
      <c r="B620" s="14" t="s">
        <v>2276</v>
      </c>
      <c r="C620" s="24" t="s">
        <v>2275</v>
      </c>
      <c r="D620" s="16" t="s">
        <v>708</v>
      </c>
      <c r="E620" s="20" t="s">
        <v>707</v>
      </c>
      <c r="F620" s="58" t="s">
        <v>706</v>
      </c>
      <c r="G620" s="20" t="s">
        <v>1407</v>
      </c>
      <c r="H620" s="34">
        <v>38691</v>
      </c>
      <c r="I620" s="34">
        <v>42353</v>
      </c>
      <c r="J620" s="57"/>
      <c r="K620" s="21">
        <v>9333334.3000000007</v>
      </c>
      <c r="L620" s="20" t="s">
        <v>2274</v>
      </c>
      <c r="M620" s="21">
        <v>0</v>
      </c>
      <c r="N620" s="21">
        <v>0</v>
      </c>
      <c r="O620" s="21">
        <v>-435765.02</v>
      </c>
      <c r="P620" s="21">
        <v>-1276174.8</v>
      </c>
      <c r="Q620" s="56" t="s">
        <v>26</v>
      </c>
      <c r="R620" s="21">
        <v>-1276174.8</v>
      </c>
      <c r="S620" s="21">
        <v>-1276174.8</v>
      </c>
      <c r="T620" s="21">
        <v>0</v>
      </c>
      <c r="U620" s="21">
        <v>0</v>
      </c>
      <c r="V620" s="21">
        <v>0</v>
      </c>
      <c r="W620" s="21">
        <v>80236.341119999997</v>
      </c>
      <c r="X620" s="20" t="s">
        <v>26</v>
      </c>
      <c r="Y620" s="20" t="s">
        <v>722</v>
      </c>
      <c r="Z620" s="55" t="s">
        <v>531</v>
      </c>
      <c r="AA620" s="20" t="s">
        <v>26</v>
      </c>
    </row>
    <row r="621" spans="2:27" ht="25.5" x14ac:dyDescent="0.2">
      <c r="B621" s="14" t="s">
        <v>2273</v>
      </c>
      <c r="C621" s="24" t="s">
        <v>2272</v>
      </c>
      <c r="D621" s="16" t="s">
        <v>708</v>
      </c>
      <c r="E621" s="20" t="s">
        <v>707</v>
      </c>
      <c r="F621" s="58" t="s">
        <v>706</v>
      </c>
      <c r="G621" s="20" t="s">
        <v>1407</v>
      </c>
      <c r="H621" s="34">
        <v>38691</v>
      </c>
      <c r="I621" s="34">
        <v>42992</v>
      </c>
      <c r="J621" s="57"/>
      <c r="K621" s="21">
        <v>15000000</v>
      </c>
      <c r="L621" s="20" t="s">
        <v>2271</v>
      </c>
      <c r="M621" s="21">
        <v>0</v>
      </c>
      <c r="N621" s="21">
        <v>0</v>
      </c>
      <c r="O621" s="21">
        <v>-707165.29</v>
      </c>
      <c r="P621" s="21">
        <v>-3045585</v>
      </c>
      <c r="Q621" s="56" t="s">
        <v>26</v>
      </c>
      <c r="R621" s="21">
        <v>-3045585</v>
      </c>
      <c r="S621" s="21">
        <v>104864.3</v>
      </c>
      <c r="T621" s="21">
        <v>0</v>
      </c>
      <c r="U621" s="21">
        <v>0</v>
      </c>
      <c r="V621" s="21">
        <v>0</v>
      </c>
      <c r="W621" s="21">
        <v>162714.55799999999</v>
      </c>
      <c r="X621" s="20" t="s">
        <v>26</v>
      </c>
      <c r="Y621" s="20" t="s">
        <v>722</v>
      </c>
      <c r="Z621" s="55" t="s">
        <v>531</v>
      </c>
      <c r="AA621" s="20" t="s">
        <v>26</v>
      </c>
    </row>
    <row r="622" spans="2:27" ht="25.5" x14ac:dyDescent="0.2">
      <c r="B622" s="14" t="s">
        <v>2270</v>
      </c>
      <c r="C622" s="24" t="s">
        <v>2269</v>
      </c>
      <c r="D622" s="16" t="s">
        <v>708</v>
      </c>
      <c r="E622" s="20" t="s">
        <v>707</v>
      </c>
      <c r="F622" s="58" t="s">
        <v>706</v>
      </c>
      <c r="G622" s="20" t="s">
        <v>338</v>
      </c>
      <c r="H622" s="34">
        <v>38691</v>
      </c>
      <c r="I622" s="34">
        <v>42993</v>
      </c>
      <c r="J622" s="57"/>
      <c r="K622" s="21">
        <v>6000000</v>
      </c>
      <c r="L622" s="20" t="s">
        <v>2268</v>
      </c>
      <c r="M622" s="21">
        <v>0</v>
      </c>
      <c r="N622" s="21">
        <v>0</v>
      </c>
      <c r="O622" s="21">
        <v>-282234.64</v>
      </c>
      <c r="P622" s="21">
        <v>-1216584</v>
      </c>
      <c r="Q622" s="56" t="s">
        <v>26</v>
      </c>
      <c r="R622" s="21">
        <v>-1216584</v>
      </c>
      <c r="S622" s="21">
        <v>41334</v>
      </c>
      <c r="T622" s="21">
        <v>0</v>
      </c>
      <c r="U622" s="21">
        <v>0</v>
      </c>
      <c r="V622" s="21">
        <v>0</v>
      </c>
      <c r="W622" s="21">
        <v>65104.762779999997</v>
      </c>
      <c r="X622" s="20" t="s">
        <v>26</v>
      </c>
      <c r="Y622" s="20" t="s">
        <v>722</v>
      </c>
      <c r="Z622" s="55" t="s">
        <v>531</v>
      </c>
      <c r="AA622" s="20" t="s">
        <v>26</v>
      </c>
    </row>
    <row r="623" spans="2:27" ht="25.5" x14ac:dyDescent="0.2">
      <c r="B623" s="14" t="s">
        <v>2267</v>
      </c>
      <c r="C623" s="24" t="s">
        <v>2266</v>
      </c>
      <c r="D623" s="16" t="s">
        <v>708</v>
      </c>
      <c r="E623" s="20" t="s">
        <v>707</v>
      </c>
      <c r="F623" s="58" t="s">
        <v>706</v>
      </c>
      <c r="G623" s="20" t="s">
        <v>370</v>
      </c>
      <c r="H623" s="34">
        <v>38758</v>
      </c>
      <c r="I623" s="34">
        <v>42463</v>
      </c>
      <c r="J623" s="57"/>
      <c r="K623" s="21">
        <v>4700000</v>
      </c>
      <c r="L623" s="20" t="s">
        <v>2265</v>
      </c>
      <c r="M623" s="21">
        <v>0</v>
      </c>
      <c r="N623" s="21">
        <v>0</v>
      </c>
      <c r="O623" s="21">
        <v>216740.24</v>
      </c>
      <c r="P623" s="21">
        <v>692686</v>
      </c>
      <c r="Q623" s="56" t="s">
        <v>26</v>
      </c>
      <c r="R623" s="21">
        <v>692686</v>
      </c>
      <c r="S623" s="21">
        <v>-96308.19</v>
      </c>
      <c r="T623" s="21">
        <v>0</v>
      </c>
      <c r="U623" s="21">
        <v>0</v>
      </c>
      <c r="V623" s="21">
        <v>0</v>
      </c>
      <c r="W623" s="21">
        <v>42414.305220000002</v>
      </c>
      <c r="X623" s="20" t="s">
        <v>26</v>
      </c>
      <c r="Y623" s="20" t="s">
        <v>722</v>
      </c>
      <c r="Z623" s="55" t="s">
        <v>531</v>
      </c>
      <c r="AA623" s="20" t="s">
        <v>26</v>
      </c>
    </row>
    <row r="624" spans="2:27" ht="25.5" x14ac:dyDescent="0.2">
      <c r="B624" s="14" t="s">
        <v>2264</v>
      </c>
      <c r="C624" s="24" t="s">
        <v>2263</v>
      </c>
      <c r="D624" s="16" t="s">
        <v>738</v>
      </c>
      <c r="E624" s="20" t="s">
        <v>737</v>
      </c>
      <c r="F624" s="58" t="s">
        <v>706</v>
      </c>
      <c r="G624" s="20" t="s">
        <v>343</v>
      </c>
      <c r="H624" s="34">
        <v>38783</v>
      </c>
      <c r="I624" s="34">
        <v>42438</v>
      </c>
      <c r="J624" s="57"/>
      <c r="K624" s="21">
        <v>5530000</v>
      </c>
      <c r="L624" s="20" t="s">
        <v>2262</v>
      </c>
      <c r="M624" s="21">
        <v>0</v>
      </c>
      <c r="N624" s="21">
        <v>0</v>
      </c>
      <c r="O624" s="21">
        <v>-267820.45</v>
      </c>
      <c r="P624" s="21">
        <v>-836639.23</v>
      </c>
      <c r="Q624" s="56" t="s">
        <v>26</v>
      </c>
      <c r="R624" s="21">
        <v>-836639.23</v>
      </c>
      <c r="S624" s="21">
        <v>128025.53</v>
      </c>
      <c r="T624" s="21">
        <v>0</v>
      </c>
      <c r="U624" s="21">
        <v>0</v>
      </c>
      <c r="V624" s="21">
        <v>0</v>
      </c>
      <c r="W624" s="21">
        <v>49377.056120000001</v>
      </c>
      <c r="X624" s="20" t="s">
        <v>26</v>
      </c>
      <c r="Y624" s="20" t="s">
        <v>735</v>
      </c>
      <c r="Z624" s="55" t="s">
        <v>531</v>
      </c>
      <c r="AA624" s="20" t="s">
        <v>26</v>
      </c>
    </row>
    <row r="625" spans="2:27" ht="25.5" x14ac:dyDescent="0.2">
      <c r="B625" s="14" t="s">
        <v>2261</v>
      </c>
      <c r="C625" s="24" t="s">
        <v>2260</v>
      </c>
      <c r="D625" s="16" t="s">
        <v>738</v>
      </c>
      <c r="E625" s="20" t="s">
        <v>737</v>
      </c>
      <c r="F625" s="58" t="s">
        <v>706</v>
      </c>
      <c r="G625" s="20" t="s">
        <v>343</v>
      </c>
      <c r="H625" s="34">
        <v>38783</v>
      </c>
      <c r="I625" s="34">
        <v>46090</v>
      </c>
      <c r="J625" s="57"/>
      <c r="K625" s="21">
        <v>8610000</v>
      </c>
      <c r="L625" s="20" t="s">
        <v>2259</v>
      </c>
      <c r="M625" s="21">
        <v>0</v>
      </c>
      <c r="N625" s="21">
        <v>0</v>
      </c>
      <c r="O625" s="21">
        <v>419662.78</v>
      </c>
      <c r="P625" s="21">
        <v>3191778.66</v>
      </c>
      <c r="Q625" s="56" t="s">
        <v>26</v>
      </c>
      <c r="R625" s="21">
        <v>3191778.66</v>
      </c>
      <c r="S625" s="21">
        <v>7937.88</v>
      </c>
      <c r="T625" s="21">
        <v>0</v>
      </c>
      <c r="U625" s="21">
        <v>0</v>
      </c>
      <c r="V625" s="21">
        <v>0</v>
      </c>
      <c r="W625" s="21">
        <v>156375.95060000001</v>
      </c>
      <c r="X625" s="20" t="s">
        <v>26</v>
      </c>
      <c r="Y625" s="20" t="s">
        <v>735</v>
      </c>
      <c r="Z625" s="55" t="s">
        <v>531</v>
      </c>
      <c r="AA625" s="20" t="s">
        <v>26</v>
      </c>
    </row>
    <row r="626" spans="2:27" ht="25.5" x14ac:dyDescent="0.2">
      <c r="B626" s="14" t="s">
        <v>2258</v>
      </c>
      <c r="C626" s="24" t="s">
        <v>2257</v>
      </c>
      <c r="D626" s="16" t="s">
        <v>708</v>
      </c>
      <c r="E626" s="20" t="s">
        <v>707</v>
      </c>
      <c r="F626" s="58" t="s">
        <v>706</v>
      </c>
      <c r="G626" s="20" t="s">
        <v>338</v>
      </c>
      <c r="H626" s="34">
        <v>38783</v>
      </c>
      <c r="I626" s="34">
        <v>42415</v>
      </c>
      <c r="J626" s="57"/>
      <c r="K626" s="21">
        <v>19800000</v>
      </c>
      <c r="L626" s="20" t="s">
        <v>2256</v>
      </c>
      <c r="M626" s="21">
        <v>0</v>
      </c>
      <c r="N626" s="21">
        <v>0</v>
      </c>
      <c r="O626" s="21">
        <v>-957747.83</v>
      </c>
      <c r="P626" s="21">
        <v>-2935548</v>
      </c>
      <c r="Q626" s="56" t="s">
        <v>26</v>
      </c>
      <c r="R626" s="21">
        <v>-2935548</v>
      </c>
      <c r="S626" s="21">
        <v>469384.44</v>
      </c>
      <c r="T626" s="21">
        <v>0</v>
      </c>
      <c r="U626" s="21">
        <v>0</v>
      </c>
      <c r="V626" s="21">
        <v>0</v>
      </c>
      <c r="W626" s="21">
        <v>175037.69459999999</v>
      </c>
      <c r="X626" s="20" t="s">
        <v>26</v>
      </c>
      <c r="Y626" s="20" t="s">
        <v>722</v>
      </c>
      <c r="Z626" s="55" t="s">
        <v>531</v>
      </c>
      <c r="AA626" s="20" t="s">
        <v>26</v>
      </c>
    </row>
    <row r="627" spans="2:27" ht="25.5" x14ac:dyDescent="0.2">
      <c r="B627" s="14" t="s">
        <v>2255</v>
      </c>
      <c r="C627" s="24" t="s">
        <v>2254</v>
      </c>
      <c r="D627" s="16" t="s">
        <v>708</v>
      </c>
      <c r="E627" s="20" t="s">
        <v>707</v>
      </c>
      <c r="F627" s="58" t="s">
        <v>706</v>
      </c>
      <c r="G627" s="20" t="s">
        <v>338</v>
      </c>
      <c r="H627" s="34">
        <v>38811</v>
      </c>
      <c r="I627" s="34">
        <v>41445</v>
      </c>
      <c r="J627" s="57"/>
      <c r="K627" s="21">
        <v>3385000</v>
      </c>
      <c r="L627" s="20" t="s">
        <v>2253</v>
      </c>
      <c r="M627" s="21">
        <v>0</v>
      </c>
      <c r="N627" s="21">
        <v>0</v>
      </c>
      <c r="O627" s="21">
        <v>164721.19</v>
      </c>
      <c r="P627" s="21">
        <v>81950.850000000006</v>
      </c>
      <c r="Q627" s="56" t="s">
        <v>26</v>
      </c>
      <c r="R627" s="21">
        <v>81950.850000000006</v>
      </c>
      <c r="S627" s="21">
        <v>-147027.54</v>
      </c>
      <c r="T627" s="21">
        <v>0</v>
      </c>
      <c r="U627" s="21">
        <v>0</v>
      </c>
      <c r="V627" s="21">
        <v>0</v>
      </c>
      <c r="W627" s="21">
        <v>11584.580190000001</v>
      </c>
      <c r="X627" s="20" t="s">
        <v>26</v>
      </c>
      <c r="Y627" s="20" t="s">
        <v>722</v>
      </c>
      <c r="Z627" s="55" t="s">
        <v>531</v>
      </c>
      <c r="AA627" s="20" t="s">
        <v>26</v>
      </c>
    </row>
    <row r="628" spans="2:27" ht="25.5" x14ac:dyDescent="0.2">
      <c r="B628" s="14" t="s">
        <v>2252</v>
      </c>
      <c r="C628" s="24" t="s">
        <v>2251</v>
      </c>
      <c r="D628" s="16" t="s">
        <v>708</v>
      </c>
      <c r="E628" s="20" t="s">
        <v>707</v>
      </c>
      <c r="F628" s="58" t="s">
        <v>706</v>
      </c>
      <c r="G628" s="20" t="s">
        <v>575</v>
      </c>
      <c r="H628" s="34">
        <v>38860</v>
      </c>
      <c r="I628" s="34">
        <v>42633</v>
      </c>
      <c r="J628" s="57"/>
      <c r="K628" s="21">
        <v>42499500</v>
      </c>
      <c r="L628" s="20" t="s">
        <v>2250</v>
      </c>
      <c r="M628" s="21">
        <v>0</v>
      </c>
      <c r="N628" s="21">
        <v>0</v>
      </c>
      <c r="O628" s="21">
        <v>2189238.66</v>
      </c>
      <c r="P628" s="21">
        <v>7885569.7300000004</v>
      </c>
      <c r="Q628" s="56" t="s">
        <v>26</v>
      </c>
      <c r="R628" s="21">
        <v>7885569.7300000004</v>
      </c>
      <c r="S628" s="21">
        <v>-866951.63</v>
      </c>
      <c r="T628" s="21">
        <v>0</v>
      </c>
      <c r="U628" s="21">
        <v>0</v>
      </c>
      <c r="V628" s="21">
        <v>0</v>
      </c>
      <c r="W628" s="21">
        <v>410031.40480000002</v>
      </c>
      <c r="X628" s="20" t="s">
        <v>26</v>
      </c>
      <c r="Y628" s="20" t="s">
        <v>722</v>
      </c>
      <c r="Z628" s="55" t="s">
        <v>531</v>
      </c>
      <c r="AA628" s="20" t="s">
        <v>26</v>
      </c>
    </row>
    <row r="629" spans="2:27" ht="25.5" x14ac:dyDescent="0.2">
      <c r="B629" s="14" t="s">
        <v>2249</v>
      </c>
      <c r="C629" s="24" t="s">
        <v>2248</v>
      </c>
      <c r="D629" s="16" t="s">
        <v>708</v>
      </c>
      <c r="E629" s="20" t="s">
        <v>707</v>
      </c>
      <c r="F629" s="58" t="s">
        <v>706</v>
      </c>
      <c r="G629" s="20" t="s">
        <v>575</v>
      </c>
      <c r="H629" s="34">
        <v>38860</v>
      </c>
      <c r="I629" s="34">
        <v>42633</v>
      </c>
      <c r="J629" s="57"/>
      <c r="K629" s="21">
        <v>1128500</v>
      </c>
      <c r="L629" s="20" t="s">
        <v>2247</v>
      </c>
      <c r="M629" s="21">
        <v>0</v>
      </c>
      <c r="N629" s="21">
        <v>0</v>
      </c>
      <c r="O629" s="21">
        <v>7410.22</v>
      </c>
      <c r="P629" s="21">
        <v>38971.620000000003</v>
      </c>
      <c r="Q629" s="56" t="s">
        <v>26</v>
      </c>
      <c r="R629" s="21">
        <v>38971.620000000003</v>
      </c>
      <c r="S629" s="21">
        <v>-6328.98</v>
      </c>
      <c r="T629" s="21">
        <v>0</v>
      </c>
      <c r="U629" s="21">
        <v>0</v>
      </c>
      <c r="V629" s="21">
        <v>0</v>
      </c>
      <c r="W629" s="21">
        <v>10887.66786</v>
      </c>
      <c r="X629" s="20" t="s">
        <v>26</v>
      </c>
      <c r="Y629" s="20" t="s">
        <v>722</v>
      </c>
      <c r="Z629" s="55" t="s">
        <v>531</v>
      </c>
      <c r="AA629" s="20" t="s">
        <v>26</v>
      </c>
    </row>
    <row r="630" spans="2:27" ht="25.5" x14ac:dyDescent="0.2">
      <c r="B630" s="14" t="s">
        <v>2246</v>
      </c>
      <c r="C630" s="24" t="s">
        <v>2245</v>
      </c>
      <c r="D630" s="16" t="s">
        <v>544</v>
      </c>
      <c r="E630" s="20" t="s">
        <v>543</v>
      </c>
      <c r="F630" s="58" t="s">
        <v>706</v>
      </c>
      <c r="G630" s="20" t="s">
        <v>338</v>
      </c>
      <c r="H630" s="34">
        <v>38869</v>
      </c>
      <c r="I630" s="34">
        <v>42517</v>
      </c>
      <c r="J630" s="57"/>
      <c r="K630" s="21">
        <v>200000000</v>
      </c>
      <c r="L630" s="20" t="s">
        <v>2244</v>
      </c>
      <c r="M630" s="21">
        <v>0</v>
      </c>
      <c r="N630" s="21">
        <v>0</v>
      </c>
      <c r="O630" s="21">
        <v>-10582780.07</v>
      </c>
      <c r="P630" s="21">
        <v>-35236200</v>
      </c>
      <c r="Q630" s="56" t="s">
        <v>26</v>
      </c>
      <c r="R630" s="21">
        <v>-35236200</v>
      </c>
      <c r="S630" s="21">
        <v>5106475.4000000004</v>
      </c>
      <c r="T630" s="21">
        <v>0</v>
      </c>
      <c r="U630" s="21">
        <v>0</v>
      </c>
      <c r="V630" s="21">
        <v>0</v>
      </c>
      <c r="W630" s="21">
        <v>1845394.118</v>
      </c>
      <c r="X630" s="20" t="s">
        <v>26</v>
      </c>
      <c r="Y630" s="20" t="s">
        <v>2243</v>
      </c>
      <c r="Z630" s="55" t="s">
        <v>531</v>
      </c>
      <c r="AA630" s="20" t="s">
        <v>26</v>
      </c>
    </row>
    <row r="631" spans="2:27" ht="25.5" x14ac:dyDescent="0.2">
      <c r="B631" s="14" t="s">
        <v>2242</v>
      </c>
      <c r="C631" s="24" t="s">
        <v>2241</v>
      </c>
      <c r="D631" s="16" t="s">
        <v>738</v>
      </c>
      <c r="E631" s="20" t="s">
        <v>737</v>
      </c>
      <c r="F631" s="58" t="s">
        <v>706</v>
      </c>
      <c r="G631" s="20" t="s">
        <v>1407</v>
      </c>
      <c r="H631" s="34">
        <v>38874</v>
      </c>
      <c r="I631" s="34">
        <v>42529</v>
      </c>
      <c r="J631" s="57"/>
      <c r="K631" s="21">
        <v>4800000</v>
      </c>
      <c r="L631" s="20" t="s">
        <v>2240</v>
      </c>
      <c r="M631" s="21">
        <v>0</v>
      </c>
      <c r="N631" s="21">
        <v>0</v>
      </c>
      <c r="O631" s="21">
        <v>-245583.72</v>
      </c>
      <c r="P631" s="21">
        <v>-817152</v>
      </c>
      <c r="Q631" s="56" t="s">
        <v>26</v>
      </c>
      <c r="R631" s="21">
        <v>-817152</v>
      </c>
      <c r="S631" s="21">
        <v>111380.13</v>
      </c>
      <c r="T631" s="21">
        <v>0</v>
      </c>
      <c r="U631" s="21">
        <v>0</v>
      </c>
      <c r="V631" s="21">
        <v>0</v>
      </c>
      <c r="W631" s="21">
        <v>44502.731950000001</v>
      </c>
      <c r="X631" s="20" t="s">
        <v>26</v>
      </c>
      <c r="Y631" s="20" t="s">
        <v>735</v>
      </c>
      <c r="Z631" s="55" t="s">
        <v>531</v>
      </c>
      <c r="AA631" s="20" t="s">
        <v>26</v>
      </c>
    </row>
    <row r="632" spans="2:27" ht="25.5" x14ac:dyDescent="0.2">
      <c r="B632" s="14" t="s">
        <v>2239</v>
      </c>
      <c r="C632" s="24" t="s">
        <v>2227</v>
      </c>
      <c r="D632" s="16" t="s">
        <v>708</v>
      </c>
      <c r="E632" s="20" t="s">
        <v>707</v>
      </c>
      <c r="F632" s="58" t="s">
        <v>706</v>
      </c>
      <c r="G632" s="20" t="s">
        <v>575</v>
      </c>
      <c r="H632" s="34">
        <v>38875</v>
      </c>
      <c r="I632" s="34">
        <v>41334</v>
      </c>
      <c r="J632" s="57"/>
      <c r="K632" s="21">
        <v>11110000.23</v>
      </c>
      <c r="L632" s="20" t="s">
        <v>2226</v>
      </c>
      <c r="M632" s="21">
        <v>0</v>
      </c>
      <c r="N632" s="21">
        <v>0</v>
      </c>
      <c r="O632" s="21">
        <v>-563366.66</v>
      </c>
      <c r="P632" s="21">
        <v>-96712.55</v>
      </c>
      <c r="Q632" s="56" t="s">
        <v>26</v>
      </c>
      <c r="R632" s="21">
        <v>-96712.55</v>
      </c>
      <c r="S632" s="21">
        <v>-96712.55</v>
      </c>
      <c r="T632" s="21">
        <v>0</v>
      </c>
      <c r="U632" s="21">
        <v>0</v>
      </c>
      <c r="V632" s="21">
        <v>0</v>
      </c>
      <c r="W632" s="21">
        <v>22522.327290000001</v>
      </c>
      <c r="X632" s="20" t="s">
        <v>26</v>
      </c>
      <c r="Y632" s="20" t="s">
        <v>722</v>
      </c>
      <c r="Z632" s="55" t="s">
        <v>531</v>
      </c>
      <c r="AA632" s="20" t="s">
        <v>26</v>
      </c>
    </row>
    <row r="633" spans="2:27" ht="25.5" x14ac:dyDescent="0.2">
      <c r="B633" s="14" t="s">
        <v>2238</v>
      </c>
      <c r="C633" s="24" t="s">
        <v>2227</v>
      </c>
      <c r="D633" s="16" t="s">
        <v>708</v>
      </c>
      <c r="E633" s="20" t="s">
        <v>707</v>
      </c>
      <c r="F633" s="58" t="s">
        <v>706</v>
      </c>
      <c r="G633" s="20" t="s">
        <v>575</v>
      </c>
      <c r="H633" s="34">
        <v>38875</v>
      </c>
      <c r="I633" s="34">
        <v>41344</v>
      </c>
      <c r="J633" s="57"/>
      <c r="K633" s="21">
        <v>8999999.8399999999</v>
      </c>
      <c r="L633" s="20" t="s">
        <v>2226</v>
      </c>
      <c r="M633" s="21">
        <v>0</v>
      </c>
      <c r="N633" s="21">
        <v>0</v>
      </c>
      <c r="O633" s="21">
        <v>-456588.76</v>
      </c>
      <c r="P633" s="21">
        <v>-91404</v>
      </c>
      <c r="Q633" s="56" t="s">
        <v>26</v>
      </c>
      <c r="R633" s="21">
        <v>-91404</v>
      </c>
      <c r="S633" s="21">
        <v>-91404</v>
      </c>
      <c r="T633" s="21">
        <v>0</v>
      </c>
      <c r="U633" s="21">
        <v>0</v>
      </c>
      <c r="V633" s="21">
        <v>0</v>
      </c>
      <c r="W633" s="21">
        <v>19706.753929999999</v>
      </c>
      <c r="X633" s="20" t="s">
        <v>26</v>
      </c>
      <c r="Y633" s="20" t="s">
        <v>722</v>
      </c>
      <c r="Z633" s="55" t="s">
        <v>531</v>
      </c>
      <c r="AA633" s="20" t="s">
        <v>26</v>
      </c>
    </row>
    <row r="634" spans="2:27" ht="25.5" x14ac:dyDescent="0.2">
      <c r="B634" s="14" t="s">
        <v>2237</v>
      </c>
      <c r="C634" s="24" t="s">
        <v>2227</v>
      </c>
      <c r="D634" s="16" t="s">
        <v>708</v>
      </c>
      <c r="E634" s="20" t="s">
        <v>707</v>
      </c>
      <c r="F634" s="58" t="s">
        <v>706</v>
      </c>
      <c r="G634" s="20" t="s">
        <v>575</v>
      </c>
      <c r="H634" s="34">
        <v>38875</v>
      </c>
      <c r="I634" s="34">
        <v>41348</v>
      </c>
      <c r="J634" s="57"/>
      <c r="K634" s="21">
        <v>7000000</v>
      </c>
      <c r="L634" s="20" t="s">
        <v>2226</v>
      </c>
      <c r="M634" s="21">
        <v>0</v>
      </c>
      <c r="N634" s="21">
        <v>0</v>
      </c>
      <c r="O634" s="21">
        <v>-354893.73</v>
      </c>
      <c r="P634" s="21">
        <v>-75173</v>
      </c>
      <c r="Q634" s="56" t="s">
        <v>26</v>
      </c>
      <c r="R634" s="21">
        <v>-75173</v>
      </c>
      <c r="S634" s="21">
        <v>-75173</v>
      </c>
      <c r="T634" s="21">
        <v>0</v>
      </c>
      <c r="U634" s="21">
        <v>0</v>
      </c>
      <c r="V634" s="21">
        <v>0</v>
      </c>
      <c r="W634" s="21">
        <v>15759.31992</v>
      </c>
      <c r="X634" s="20" t="s">
        <v>26</v>
      </c>
      <c r="Y634" s="20" t="s">
        <v>722</v>
      </c>
      <c r="Z634" s="55" t="s">
        <v>531</v>
      </c>
      <c r="AA634" s="20" t="s">
        <v>26</v>
      </c>
    </row>
    <row r="635" spans="2:27" ht="25.5" x14ac:dyDescent="0.2">
      <c r="B635" s="14" t="s">
        <v>2236</v>
      </c>
      <c r="C635" s="24" t="s">
        <v>2227</v>
      </c>
      <c r="D635" s="16" t="s">
        <v>708</v>
      </c>
      <c r="E635" s="20" t="s">
        <v>707</v>
      </c>
      <c r="F635" s="58" t="s">
        <v>706</v>
      </c>
      <c r="G635" s="20" t="s">
        <v>575</v>
      </c>
      <c r="H635" s="34">
        <v>38875</v>
      </c>
      <c r="I635" s="34">
        <v>41365</v>
      </c>
      <c r="J635" s="57"/>
      <c r="K635" s="21">
        <v>16500000</v>
      </c>
      <c r="L635" s="20" t="s">
        <v>2226</v>
      </c>
      <c r="M635" s="21">
        <v>0</v>
      </c>
      <c r="N635" s="21">
        <v>0</v>
      </c>
      <c r="O635" s="21">
        <v>-836370.75</v>
      </c>
      <c r="P635" s="21">
        <v>-215143.5</v>
      </c>
      <c r="Q635" s="56" t="s">
        <v>26</v>
      </c>
      <c r="R635" s="21">
        <v>-215143.5</v>
      </c>
      <c r="S635" s="21">
        <v>-215143.5</v>
      </c>
      <c r="T635" s="21">
        <v>0</v>
      </c>
      <c r="U635" s="21">
        <v>0</v>
      </c>
      <c r="V635" s="21">
        <v>0</v>
      </c>
      <c r="W635" s="21">
        <v>41193.454389999999</v>
      </c>
      <c r="X635" s="20" t="s">
        <v>26</v>
      </c>
      <c r="Y635" s="20" t="s">
        <v>722</v>
      </c>
      <c r="Z635" s="55" t="s">
        <v>531</v>
      </c>
      <c r="AA635" s="20" t="s">
        <v>26</v>
      </c>
    </row>
    <row r="636" spans="2:27" ht="25.5" x14ac:dyDescent="0.2">
      <c r="B636" s="14" t="s">
        <v>2235</v>
      </c>
      <c r="C636" s="24" t="s">
        <v>2227</v>
      </c>
      <c r="D636" s="16" t="s">
        <v>708</v>
      </c>
      <c r="E636" s="20" t="s">
        <v>707</v>
      </c>
      <c r="F636" s="58" t="s">
        <v>706</v>
      </c>
      <c r="G636" s="20" t="s">
        <v>575</v>
      </c>
      <c r="H636" s="34">
        <v>38875</v>
      </c>
      <c r="I636" s="34">
        <v>41368</v>
      </c>
      <c r="J636" s="57"/>
      <c r="K636" s="21">
        <v>2782999.79</v>
      </c>
      <c r="L636" s="20" t="s">
        <v>2226</v>
      </c>
      <c r="M636" s="21">
        <v>0</v>
      </c>
      <c r="N636" s="21">
        <v>0</v>
      </c>
      <c r="O636" s="21">
        <v>-140961.26</v>
      </c>
      <c r="P636" s="21">
        <v>-37506.49</v>
      </c>
      <c r="Q636" s="56" t="s">
        <v>26</v>
      </c>
      <c r="R636" s="21">
        <v>-37506.49</v>
      </c>
      <c r="S636" s="21">
        <v>131390.89000000001</v>
      </c>
      <c r="T636" s="21">
        <v>0</v>
      </c>
      <c r="U636" s="21">
        <v>0</v>
      </c>
      <c r="V636" s="21">
        <v>0</v>
      </c>
      <c r="W636" s="21">
        <v>7061.5603080000001</v>
      </c>
      <c r="X636" s="20" t="s">
        <v>26</v>
      </c>
      <c r="Y636" s="20" t="s">
        <v>722</v>
      </c>
      <c r="Z636" s="55" t="s">
        <v>531</v>
      </c>
      <c r="AA636" s="20" t="s">
        <v>26</v>
      </c>
    </row>
    <row r="637" spans="2:27" ht="25.5" x14ac:dyDescent="0.2">
      <c r="B637" s="14" t="s">
        <v>2234</v>
      </c>
      <c r="C637" s="24" t="s">
        <v>2227</v>
      </c>
      <c r="D637" s="16" t="s">
        <v>708</v>
      </c>
      <c r="E637" s="20" t="s">
        <v>707</v>
      </c>
      <c r="F637" s="58" t="s">
        <v>706</v>
      </c>
      <c r="G637" s="20" t="s">
        <v>575</v>
      </c>
      <c r="H637" s="34">
        <v>38875</v>
      </c>
      <c r="I637" s="34">
        <v>41379</v>
      </c>
      <c r="J637" s="57"/>
      <c r="K637" s="21">
        <v>3134999.61</v>
      </c>
      <c r="L637" s="20" t="s">
        <v>2226</v>
      </c>
      <c r="M637" s="21">
        <v>0</v>
      </c>
      <c r="N637" s="21">
        <v>0</v>
      </c>
      <c r="O637" s="21">
        <v>-159133.74</v>
      </c>
      <c r="P637" s="21">
        <v>-47147.26</v>
      </c>
      <c r="Q637" s="56" t="s">
        <v>26</v>
      </c>
      <c r="R637" s="21">
        <v>-47147.26</v>
      </c>
      <c r="S637" s="21">
        <v>-47147.26</v>
      </c>
      <c r="T637" s="21">
        <v>0</v>
      </c>
      <c r="U637" s="21">
        <v>0</v>
      </c>
      <c r="V637" s="21">
        <v>0</v>
      </c>
      <c r="W637" s="21">
        <v>8407.2838940000001</v>
      </c>
      <c r="X637" s="20" t="s">
        <v>26</v>
      </c>
      <c r="Y637" s="20" t="s">
        <v>722</v>
      </c>
      <c r="Z637" s="55" t="s">
        <v>531</v>
      </c>
      <c r="AA637" s="20" t="s">
        <v>26</v>
      </c>
    </row>
    <row r="638" spans="2:27" ht="25.5" x14ac:dyDescent="0.2">
      <c r="B638" s="14" t="s">
        <v>2233</v>
      </c>
      <c r="C638" s="24" t="s">
        <v>2227</v>
      </c>
      <c r="D638" s="16" t="s">
        <v>708</v>
      </c>
      <c r="E638" s="20" t="s">
        <v>707</v>
      </c>
      <c r="F638" s="58" t="s">
        <v>706</v>
      </c>
      <c r="G638" s="20" t="s">
        <v>575</v>
      </c>
      <c r="H638" s="34">
        <v>38875</v>
      </c>
      <c r="I638" s="34">
        <v>41389</v>
      </c>
      <c r="J638" s="57"/>
      <c r="K638" s="21">
        <v>3000000</v>
      </c>
      <c r="L638" s="20" t="s">
        <v>2226</v>
      </c>
      <c r="M638" s="21">
        <v>0</v>
      </c>
      <c r="N638" s="21">
        <v>0</v>
      </c>
      <c r="O638" s="21">
        <v>-152302.20000000001</v>
      </c>
      <c r="P638" s="21">
        <v>-49449</v>
      </c>
      <c r="Q638" s="56" t="s">
        <v>26</v>
      </c>
      <c r="R638" s="21">
        <v>-49449</v>
      </c>
      <c r="S638" s="21">
        <v>140528.9</v>
      </c>
      <c r="T638" s="21">
        <v>0</v>
      </c>
      <c r="U638" s="21">
        <v>0</v>
      </c>
      <c r="V638" s="21">
        <v>0</v>
      </c>
      <c r="W638" s="21">
        <v>8419.6443490000001</v>
      </c>
      <c r="X638" s="20" t="s">
        <v>26</v>
      </c>
      <c r="Y638" s="20" t="s">
        <v>722</v>
      </c>
      <c r="Z638" s="55" t="s">
        <v>531</v>
      </c>
      <c r="AA638" s="20" t="s">
        <v>26</v>
      </c>
    </row>
    <row r="639" spans="2:27" ht="25.5" x14ac:dyDescent="0.2">
      <c r="B639" s="14" t="s">
        <v>2232</v>
      </c>
      <c r="C639" s="24" t="s">
        <v>2230</v>
      </c>
      <c r="D639" s="16" t="s">
        <v>708</v>
      </c>
      <c r="E639" s="20" t="s">
        <v>707</v>
      </c>
      <c r="F639" s="58" t="s">
        <v>706</v>
      </c>
      <c r="G639" s="20" t="s">
        <v>320</v>
      </c>
      <c r="H639" s="34">
        <v>38875</v>
      </c>
      <c r="I639" s="34">
        <v>41395</v>
      </c>
      <c r="J639" s="57"/>
      <c r="K639" s="21">
        <v>6649999.4699999997</v>
      </c>
      <c r="L639" s="20" t="s">
        <v>2229</v>
      </c>
      <c r="M639" s="21">
        <v>0</v>
      </c>
      <c r="N639" s="21">
        <v>0</v>
      </c>
      <c r="O639" s="21">
        <v>-337583.97</v>
      </c>
      <c r="P639" s="21">
        <v>-115277.74</v>
      </c>
      <c r="Q639" s="56" t="s">
        <v>26</v>
      </c>
      <c r="R639" s="21">
        <v>-115277.74</v>
      </c>
      <c r="S639" s="21">
        <v>-115277.74</v>
      </c>
      <c r="T639" s="21">
        <v>0</v>
      </c>
      <c r="U639" s="21">
        <v>0</v>
      </c>
      <c r="V639" s="21">
        <v>0</v>
      </c>
      <c r="W639" s="21">
        <v>19144.228439999999</v>
      </c>
      <c r="X639" s="20" t="s">
        <v>26</v>
      </c>
      <c r="Y639" s="20" t="s">
        <v>722</v>
      </c>
      <c r="Z639" s="55" t="s">
        <v>531</v>
      </c>
      <c r="AA639" s="20" t="s">
        <v>26</v>
      </c>
    </row>
    <row r="640" spans="2:27" ht="25.5" x14ac:dyDescent="0.2">
      <c r="B640" s="14" t="s">
        <v>2231</v>
      </c>
      <c r="C640" s="24" t="s">
        <v>2230</v>
      </c>
      <c r="D640" s="16" t="s">
        <v>708</v>
      </c>
      <c r="E640" s="20" t="s">
        <v>707</v>
      </c>
      <c r="F640" s="58" t="s">
        <v>706</v>
      </c>
      <c r="G640" s="20" t="s">
        <v>320</v>
      </c>
      <c r="H640" s="34">
        <v>38875</v>
      </c>
      <c r="I640" s="34">
        <v>41409</v>
      </c>
      <c r="J640" s="57"/>
      <c r="K640" s="21">
        <v>14499999.84</v>
      </c>
      <c r="L640" s="20" t="s">
        <v>2229</v>
      </c>
      <c r="M640" s="21">
        <v>0</v>
      </c>
      <c r="N640" s="21">
        <v>0</v>
      </c>
      <c r="O640" s="21">
        <v>-736905.98</v>
      </c>
      <c r="P640" s="21">
        <v>-280604</v>
      </c>
      <c r="Q640" s="56" t="s">
        <v>26</v>
      </c>
      <c r="R640" s="21">
        <v>-280604</v>
      </c>
      <c r="S640" s="21">
        <v>-280604</v>
      </c>
      <c r="T640" s="21">
        <v>0</v>
      </c>
      <c r="U640" s="21">
        <v>0</v>
      </c>
      <c r="V640" s="21">
        <v>0</v>
      </c>
      <c r="W640" s="21">
        <v>44091.863449999997</v>
      </c>
      <c r="X640" s="20" t="s">
        <v>26</v>
      </c>
      <c r="Y640" s="20" t="s">
        <v>722</v>
      </c>
      <c r="Z640" s="55" t="s">
        <v>531</v>
      </c>
      <c r="AA640" s="20" t="s">
        <v>26</v>
      </c>
    </row>
    <row r="641" spans="2:27" ht="25.5" x14ac:dyDescent="0.2">
      <c r="B641" s="14" t="s">
        <v>2228</v>
      </c>
      <c r="C641" s="24" t="s">
        <v>2227</v>
      </c>
      <c r="D641" s="16" t="s">
        <v>708</v>
      </c>
      <c r="E641" s="20" t="s">
        <v>707</v>
      </c>
      <c r="F641" s="58" t="s">
        <v>706</v>
      </c>
      <c r="G641" s="20" t="s">
        <v>320</v>
      </c>
      <c r="H641" s="34">
        <v>38875</v>
      </c>
      <c r="I641" s="34">
        <v>41426</v>
      </c>
      <c r="J641" s="57"/>
      <c r="K641" s="21">
        <v>12350000</v>
      </c>
      <c r="L641" s="20" t="s">
        <v>2226</v>
      </c>
      <c r="M641" s="21">
        <v>0</v>
      </c>
      <c r="N641" s="21">
        <v>0</v>
      </c>
      <c r="O641" s="21">
        <v>-626244.66</v>
      </c>
      <c r="P641" s="21">
        <v>-267414.55</v>
      </c>
      <c r="Q641" s="56" t="s">
        <v>26</v>
      </c>
      <c r="R641" s="21">
        <v>-267414.55</v>
      </c>
      <c r="S641" s="21">
        <v>-267414.55</v>
      </c>
      <c r="T641" s="21">
        <v>0</v>
      </c>
      <c r="U641" s="21">
        <v>0</v>
      </c>
      <c r="V641" s="21">
        <v>0</v>
      </c>
      <c r="W641" s="21">
        <v>39848.531710000003</v>
      </c>
      <c r="X641" s="20" t="s">
        <v>26</v>
      </c>
      <c r="Y641" s="20" t="s">
        <v>722</v>
      </c>
      <c r="Z641" s="55" t="s">
        <v>531</v>
      </c>
      <c r="AA641" s="20" t="s">
        <v>26</v>
      </c>
    </row>
    <row r="642" spans="2:27" ht="25.5" x14ac:dyDescent="0.2">
      <c r="B642" s="14" t="s">
        <v>2225</v>
      </c>
      <c r="C642" s="24" t="s">
        <v>2224</v>
      </c>
      <c r="D642" s="16" t="s">
        <v>708</v>
      </c>
      <c r="E642" s="20" t="s">
        <v>707</v>
      </c>
      <c r="F642" s="58" t="s">
        <v>706</v>
      </c>
      <c r="G642" s="20" t="s">
        <v>320</v>
      </c>
      <c r="H642" s="34">
        <v>38875</v>
      </c>
      <c r="I642" s="34">
        <v>41434</v>
      </c>
      <c r="J642" s="57"/>
      <c r="K642" s="21">
        <v>7000000</v>
      </c>
      <c r="L642" s="20" t="s">
        <v>2223</v>
      </c>
      <c r="M642" s="21">
        <v>0</v>
      </c>
      <c r="N642" s="21">
        <v>0</v>
      </c>
      <c r="O642" s="21">
        <v>-354923.25</v>
      </c>
      <c r="P642" s="21">
        <v>-159880</v>
      </c>
      <c r="Q642" s="56" t="s">
        <v>26</v>
      </c>
      <c r="R642" s="21">
        <v>-159880</v>
      </c>
      <c r="S642" s="21">
        <v>-159880</v>
      </c>
      <c r="T642" s="21">
        <v>0</v>
      </c>
      <c r="U642" s="21">
        <v>0</v>
      </c>
      <c r="V642" s="21">
        <v>0</v>
      </c>
      <c r="W642" s="21">
        <v>23172.96488</v>
      </c>
      <c r="X642" s="20" t="s">
        <v>26</v>
      </c>
      <c r="Y642" s="20" t="s">
        <v>722</v>
      </c>
      <c r="Z642" s="55" t="s">
        <v>531</v>
      </c>
      <c r="AA642" s="20" t="s">
        <v>26</v>
      </c>
    </row>
    <row r="643" spans="2:27" ht="25.5" x14ac:dyDescent="0.2">
      <c r="B643" s="14" t="s">
        <v>2222</v>
      </c>
      <c r="C643" s="24" t="s">
        <v>2221</v>
      </c>
      <c r="D643" s="16" t="s">
        <v>708</v>
      </c>
      <c r="E643" s="20" t="s">
        <v>707</v>
      </c>
      <c r="F643" s="58" t="s">
        <v>706</v>
      </c>
      <c r="G643" s="20" t="s">
        <v>320</v>
      </c>
      <c r="H643" s="34">
        <v>38875</v>
      </c>
      <c r="I643" s="34">
        <v>41438</v>
      </c>
      <c r="J643" s="57"/>
      <c r="K643" s="21">
        <v>10700000</v>
      </c>
      <c r="L643" s="20" t="s">
        <v>2220</v>
      </c>
      <c r="M643" s="21">
        <v>0</v>
      </c>
      <c r="N643" s="21">
        <v>0</v>
      </c>
      <c r="O643" s="21">
        <v>-542958.93000000005</v>
      </c>
      <c r="P643" s="21">
        <v>-250904.3</v>
      </c>
      <c r="Q643" s="56" t="s">
        <v>26</v>
      </c>
      <c r="R643" s="21">
        <v>-250904.3</v>
      </c>
      <c r="S643" s="21">
        <v>-250904.3</v>
      </c>
      <c r="T643" s="21">
        <v>0</v>
      </c>
      <c r="U643" s="21">
        <v>0</v>
      </c>
      <c r="V643" s="21">
        <v>0</v>
      </c>
      <c r="W643" s="21">
        <v>35861.567940000001</v>
      </c>
      <c r="X643" s="20" t="s">
        <v>26</v>
      </c>
      <c r="Y643" s="20" t="s">
        <v>722</v>
      </c>
      <c r="Z643" s="55" t="s">
        <v>531</v>
      </c>
      <c r="AA643" s="20" t="s">
        <v>26</v>
      </c>
    </row>
    <row r="644" spans="2:27" ht="25.5" x14ac:dyDescent="0.2">
      <c r="B644" s="14" t="s">
        <v>2219</v>
      </c>
      <c r="C644" s="24" t="s">
        <v>2217</v>
      </c>
      <c r="D644" s="16" t="s">
        <v>708</v>
      </c>
      <c r="E644" s="20" t="s">
        <v>707</v>
      </c>
      <c r="F644" s="58" t="s">
        <v>706</v>
      </c>
      <c r="G644" s="20" t="s">
        <v>320</v>
      </c>
      <c r="H644" s="34">
        <v>38875</v>
      </c>
      <c r="I644" s="34">
        <v>41443</v>
      </c>
      <c r="J644" s="57"/>
      <c r="K644" s="21">
        <v>6000000</v>
      </c>
      <c r="L644" s="20" t="s">
        <v>2216</v>
      </c>
      <c r="M644" s="21">
        <v>0</v>
      </c>
      <c r="N644" s="21">
        <v>0</v>
      </c>
      <c r="O644" s="21">
        <v>-304280.7</v>
      </c>
      <c r="P644" s="21">
        <v>-145134</v>
      </c>
      <c r="Q644" s="56" t="s">
        <v>26</v>
      </c>
      <c r="R644" s="21">
        <v>-145134</v>
      </c>
      <c r="S644" s="21">
        <v>-145134</v>
      </c>
      <c r="T644" s="21">
        <v>0</v>
      </c>
      <c r="U644" s="21">
        <v>0</v>
      </c>
      <c r="V644" s="21">
        <v>0</v>
      </c>
      <c r="W644" s="21">
        <v>20413.53298</v>
      </c>
      <c r="X644" s="20" t="s">
        <v>26</v>
      </c>
      <c r="Y644" s="20" t="s">
        <v>722</v>
      </c>
      <c r="Z644" s="55" t="s">
        <v>531</v>
      </c>
      <c r="AA644" s="20" t="s">
        <v>26</v>
      </c>
    </row>
    <row r="645" spans="2:27" ht="25.5" x14ac:dyDescent="0.2">
      <c r="B645" s="14" t="s">
        <v>2218</v>
      </c>
      <c r="C645" s="24" t="s">
        <v>2217</v>
      </c>
      <c r="D645" s="16" t="s">
        <v>708</v>
      </c>
      <c r="E645" s="20" t="s">
        <v>707</v>
      </c>
      <c r="F645" s="58" t="s">
        <v>706</v>
      </c>
      <c r="G645" s="20" t="s">
        <v>320</v>
      </c>
      <c r="H645" s="34">
        <v>38875</v>
      </c>
      <c r="I645" s="34">
        <v>41452</v>
      </c>
      <c r="J645" s="57"/>
      <c r="K645" s="21">
        <v>4999999.92</v>
      </c>
      <c r="L645" s="20" t="s">
        <v>2216</v>
      </c>
      <c r="M645" s="21">
        <v>0</v>
      </c>
      <c r="N645" s="21">
        <v>0</v>
      </c>
      <c r="O645" s="21">
        <v>-253457.22</v>
      </c>
      <c r="P645" s="21">
        <v>-127625</v>
      </c>
      <c r="Q645" s="56" t="s">
        <v>26</v>
      </c>
      <c r="R645" s="21">
        <v>-127625</v>
      </c>
      <c r="S645" s="21">
        <v>-127625</v>
      </c>
      <c r="T645" s="21">
        <v>0</v>
      </c>
      <c r="U645" s="21">
        <v>0</v>
      </c>
      <c r="V645" s="21">
        <v>0</v>
      </c>
      <c r="W645" s="21">
        <v>17458.36507</v>
      </c>
      <c r="X645" s="20" t="s">
        <v>26</v>
      </c>
      <c r="Y645" s="20" t="s">
        <v>722</v>
      </c>
      <c r="Z645" s="55" t="s">
        <v>531</v>
      </c>
      <c r="AA645" s="20" t="s">
        <v>26</v>
      </c>
    </row>
    <row r="646" spans="2:27" ht="25.5" x14ac:dyDescent="0.2">
      <c r="B646" s="14" t="s">
        <v>2215</v>
      </c>
      <c r="C646" s="24" t="s">
        <v>2211</v>
      </c>
      <c r="D646" s="16" t="s">
        <v>708</v>
      </c>
      <c r="E646" s="20" t="s">
        <v>707</v>
      </c>
      <c r="F646" s="58" t="s">
        <v>706</v>
      </c>
      <c r="G646" s="20" t="s">
        <v>356</v>
      </c>
      <c r="H646" s="34">
        <v>38875</v>
      </c>
      <c r="I646" s="34">
        <v>41456</v>
      </c>
      <c r="J646" s="57"/>
      <c r="K646" s="21">
        <v>3000000</v>
      </c>
      <c r="L646" s="20" t="s">
        <v>2210</v>
      </c>
      <c r="M646" s="21">
        <v>0</v>
      </c>
      <c r="N646" s="21">
        <v>0</v>
      </c>
      <c r="O646" s="21">
        <v>-152187.41</v>
      </c>
      <c r="P646" s="21">
        <v>-78369</v>
      </c>
      <c r="Q646" s="56" t="s">
        <v>26</v>
      </c>
      <c r="R646" s="21">
        <v>-78369</v>
      </c>
      <c r="S646" s="21">
        <v>-78369</v>
      </c>
      <c r="T646" s="21">
        <v>0</v>
      </c>
      <c r="U646" s="21">
        <v>0</v>
      </c>
      <c r="V646" s="21">
        <v>0</v>
      </c>
      <c r="W646" s="21">
        <v>10592.062159999999</v>
      </c>
      <c r="X646" s="20" t="s">
        <v>26</v>
      </c>
      <c r="Y646" s="20" t="s">
        <v>722</v>
      </c>
      <c r="Z646" s="55" t="s">
        <v>531</v>
      </c>
      <c r="AA646" s="20" t="s">
        <v>26</v>
      </c>
    </row>
    <row r="647" spans="2:27" ht="25.5" x14ac:dyDescent="0.2">
      <c r="B647" s="14" t="s">
        <v>2214</v>
      </c>
      <c r="C647" s="24" t="s">
        <v>2211</v>
      </c>
      <c r="D647" s="16" t="s">
        <v>708</v>
      </c>
      <c r="E647" s="20" t="s">
        <v>707</v>
      </c>
      <c r="F647" s="58" t="s">
        <v>706</v>
      </c>
      <c r="G647" s="20" t="s">
        <v>356</v>
      </c>
      <c r="H647" s="34">
        <v>38875</v>
      </c>
      <c r="I647" s="34">
        <v>41470</v>
      </c>
      <c r="J647" s="57"/>
      <c r="K647" s="21">
        <v>14064999.99</v>
      </c>
      <c r="L647" s="20" t="s">
        <v>2210</v>
      </c>
      <c r="M647" s="21">
        <v>0</v>
      </c>
      <c r="N647" s="21">
        <v>0</v>
      </c>
      <c r="O647" s="21">
        <v>-714507.21</v>
      </c>
      <c r="P647" s="21">
        <v>-395226.5</v>
      </c>
      <c r="Q647" s="56" t="s">
        <v>26</v>
      </c>
      <c r="R647" s="21">
        <v>-395226.5</v>
      </c>
      <c r="S647" s="21">
        <v>-395226.5</v>
      </c>
      <c r="T647" s="21">
        <v>0</v>
      </c>
      <c r="U647" s="21">
        <v>0</v>
      </c>
      <c r="V647" s="21">
        <v>0</v>
      </c>
      <c r="W647" s="21">
        <v>51533.702259999998</v>
      </c>
      <c r="X647" s="20" t="s">
        <v>26</v>
      </c>
      <c r="Y647" s="20" t="s">
        <v>722</v>
      </c>
      <c r="Z647" s="55" t="s">
        <v>531</v>
      </c>
      <c r="AA647" s="20" t="s">
        <v>26</v>
      </c>
    </row>
    <row r="648" spans="2:27" ht="25.5" x14ac:dyDescent="0.2">
      <c r="B648" s="14" t="s">
        <v>2213</v>
      </c>
      <c r="C648" s="24" t="s">
        <v>2211</v>
      </c>
      <c r="D648" s="16" t="s">
        <v>708</v>
      </c>
      <c r="E648" s="20" t="s">
        <v>707</v>
      </c>
      <c r="F648" s="58" t="s">
        <v>706</v>
      </c>
      <c r="G648" s="20" t="s">
        <v>356</v>
      </c>
      <c r="H648" s="34">
        <v>38875</v>
      </c>
      <c r="I648" s="34">
        <v>41469</v>
      </c>
      <c r="J648" s="57"/>
      <c r="K648" s="21">
        <v>9999999.9000000004</v>
      </c>
      <c r="L648" s="20" t="s">
        <v>2210</v>
      </c>
      <c r="M648" s="21">
        <v>0</v>
      </c>
      <c r="N648" s="21">
        <v>0</v>
      </c>
      <c r="O648" s="21">
        <v>-507697.46</v>
      </c>
      <c r="P648" s="21">
        <v>-279500</v>
      </c>
      <c r="Q648" s="56" t="s">
        <v>26</v>
      </c>
      <c r="R648" s="21">
        <v>-279500</v>
      </c>
      <c r="S648" s="21">
        <v>-279500</v>
      </c>
      <c r="T648" s="21">
        <v>0</v>
      </c>
      <c r="U648" s="21">
        <v>0</v>
      </c>
      <c r="V648" s="21">
        <v>0</v>
      </c>
      <c r="W648" s="21">
        <v>36546.086130000003</v>
      </c>
      <c r="X648" s="20" t="s">
        <v>26</v>
      </c>
      <c r="Y648" s="20" t="s">
        <v>722</v>
      </c>
      <c r="Z648" s="55" t="s">
        <v>531</v>
      </c>
      <c r="AA648" s="20" t="s">
        <v>26</v>
      </c>
    </row>
    <row r="649" spans="2:27" ht="25.5" x14ac:dyDescent="0.2">
      <c r="B649" s="14" t="s">
        <v>2212</v>
      </c>
      <c r="C649" s="24" t="s">
        <v>2211</v>
      </c>
      <c r="D649" s="16" t="s">
        <v>708</v>
      </c>
      <c r="E649" s="20" t="s">
        <v>707</v>
      </c>
      <c r="F649" s="58" t="s">
        <v>706</v>
      </c>
      <c r="G649" s="20" t="s">
        <v>356</v>
      </c>
      <c r="H649" s="34">
        <v>38875</v>
      </c>
      <c r="I649" s="34">
        <v>41477</v>
      </c>
      <c r="J649" s="57"/>
      <c r="K649" s="21">
        <v>6760000</v>
      </c>
      <c r="L649" s="20" t="s">
        <v>2210</v>
      </c>
      <c r="M649" s="21">
        <v>0</v>
      </c>
      <c r="N649" s="21">
        <v>0</v>
      </c>
      <c r="O649" s="21">
        <v>-343617.01</v>
      </c>
      <c r="P649" s="21">
        <v>-196736.28</v>
      </c>
      <c r="Q649" s="56" t="s">
        <v>26</v>
      </c>
      <c r="R649" s="21">
        <v>-196736.28</v>
      </c>
      <c r="S649" s="21">
        <v>-196736.28</v>
      </c>
      <c r="T649" s="21">
        <v>0</v>
      </c>
      <c r="U649" s="21">
        <v>0</v>
      </c>
      <c r="V649" s="21">
        <v>0</v>
      </c>
      <c r="W649" s="21">
        <v>25206.833170000002</v>
      </c>
      <c r="X649" s="20" t="s">
        <v>26</v>
      </c>
      <c r="Y649" s="20" t="s">
        <v>722</v>
      </c>
      <c r="Z649" s="55" t="s">
        <v>531</v>
      </c>
      <c r="AA649" s="20" t="s">
        <v>26</v>
      </c>
    </row>
    <row r="650" spans="2:27" ht="25.5" x14ac:dyDescent="0.2">
      <c r="B650" s="14" t="s">
        <v>2209</v>
      </c>
      <c r="C650" s="24" t="s">
        <v>2208</v>
      </c>
      <c r="D650" s="16" t="s">
        <v>738</v>
      </c>
      <c r="E650" s="20" t="s">
        <v>737</v>
      </c>
      <c r="F650" s="58" t="s">
        <v>706</v>
      </c>
      <c r="G650" s="20" t="s">
        <v>333</v>
      </c>
      <c r="H650" s="34">
        <v>38877</v>
      </c>
      <c r="I650" s="34">
        <v>46186</v>
      </c>
      <c r="J650" s="57"/>
      <c r="K650" s="21">
        <v>4100000</v>
      </c>
      <c r="L650" s="20" t="s">
        <v>2207</v>
      </c>
      <c r="M650" s="21">
        <v>0</v>
      </c>
      <c r="N650" s="21">
        <v>0</v>
      </c>
      <c r="O650" s="21">
        <v>210940.18</v>
      </c>
      <c r="P650" s="21">
        <v>1671717.6</v>
      </c>
      <c r="Q650" s="56" t="s">
        <v>26</v>
      </c>
      <c r="R650" s="21">
        <v>1671717.6</v>
      </c>
      <c r="S650" s="21">
        <v>-6364.2</v>
      </c>
      <c r="T650" s="21">
        <v>0</v>
      </c>
      <c r="U650" s="21">
        <v>0</v>
      </c>
      <c r="V650" s="21">
        <v>0</v>
      </c>
      <c r="W650" s="21">
        <v>75203.249710000004</v>
      </c>
      <c r="X650" s="20" t="s">
        <v>26</v>
      </c>
      <c r="Y650" s="20" t="s">
        <v>735</v>
      </c>
      <c r="Z650" s="55" t="s">
        <v>531</v>
      </c>
      <c r="AA650" s="20" t="s">
        <v>26</v>
      </c>
    </row>
    <row r="651" spans="2:27" ht="25.5" x14ac:dyDescent="0.2">
      <c r="B651" s="14" t="s">
        <v>2206</v>
      </c>
      <c r="C651" s="24" t="s">
        <v>2205</v>
      </c>
      <c r="D651" s="16" t="s">
        <v>738</v>
      </c>
      <c r="E651" s="20" t="s">
        <v>737</v>
      </c>
      <c r="F651" s="58" t="s">
        <v>706</v>
      </c>
      <c r="G651" s="20" t="s">
        <v>365</v>
      </c>
      <c r="H651" s="34">
        <v>38888</v>
      </c>
      <c r="I651" s="34">
        <v>42543</v>
      </c>
      <c r="J651" s="57"/>
      <c r="K651" s="21">
        <v>2700000</v>
      </c>
      <c r="L651" s="20" t="s">
        <v>2204</v>
      </c>
      <c r="M651" s="21">
        <v>0</v>
      </c>
      <c r="N651" s="21">
        <v>0</v>
      </c>
      <c r="O651" s="21">
        <v>-143149.79</v>
      </c>
      <c r="P651" s="21">
        <v>-482098.5</v>
      </c>
      <c r="Q651" s="56" t="s">
        <v>26</v>
      </c>
      <c r="R651" s="21">
        <v>-482098.5</v>
      </c>
      <c r="S651" s="21">
        <v>66541.25</v>
      </c>
      <c r="T651" s="21">
        <v>0</v>
      </c>
      <c r="U651" s="21">
        <v>0</v>
      </c>
      <c r="V651" s="21">
        <v>0</v>
      </c>
      <c r="W651" s="21">
        <v>25172.024590000001</v>
      </c>
      <c r="X651" s="20" t="s">
        <v>26</v>
      </c>
      <c r="Y651" s="20" t="s">
        <v>735</v>
      </c>
      <c r="Z651" s="55" t="s">
        <v>531</v>
      </c>
      <c r="AA651" s="20" t="s">
        <v>26</v>
      </c>
    </row>
    <row r="652" spans="2:27" ht="25.5" x14ac:dyDescent="0.2">
      <c r="B652" s="14" t="s">
        <v>2203</v>
      </c>
      <c r="C652" s="24" t="s">
        <v>2202</v>
      </c>
      <c r="D652" s="16" t="s">
        <v>738</v>
      </c>
      <c r="E652" s="20" t="s">
        <v>737</v>
      </c>
      <c r="F652" s="58" t="s">
        <v>706</v>
      </c>
      <c r="G652" s="20" t="s">
        <v>320</v>
      </c>
      <c r="H652" s="34">
        <v>38967</v>
      </c>
      <c r="I652" s="34">
        <v>46276</v>
      </c>
      <c r="J652" s="57"/>
      <c r="K652" s="21">
        <v>8000000</v>
      </c>
      <c r="L652" s="20" t="s">
        <v>2201</v>
      </c>
      <c r="M652" s="21">
        <v>0</v>
      </c>
      <c r="N652" s="21">
        <v>0</v>
      </c>
      <c r="O652" s="21">
        <v>395530.9</v>
      </c>
      <c r="P652" s="21">
        <v>3102304</v>
      </c>
      <c r="Q652" s="56" t="s">
        <v>26</v>
      </c>
      <c r="R652" s="21">
        <v>3102304</v>
      </c>
      <c r="S652" s="21">
        <v>-11679.98</v>
      </c>
      <c r="T652" s="21">
        <v>0</v>
      </c>
      <c r="U652" s="21">
        <v>0</v>
      </c>
      <c r="V652" s="21">
        <v>0</v>
      </c>
      <c r="W652" s="21">
        <v>148076.24840000001</v>
      </c>
      <c r="X652" s="20" t="s">
        <v>26</v>
      </c>
      <c r="Y652" s="20" t="s">
        <v>735</v>
      </c>
      <c r="Z652" s="55" t="s">
        <v>531</v>
      </c>
      <c r="AA652" s="20" t="s">
        <v>26</v>
      </c>
    </row>
    <row r="653" spans="2:27" ht="25.5" x14ac:dyDescent="0.2">
      <c r="B653" s="14" t="s">
        <v>2200</v>
      </c>
      <c r="C653" s="24" t="s">
        <v>2199</v>
      </c>
      <c r="D653" s="16" t="s">
        <v>738</v>
      </c>
      <c r="E653" s="20" t="s">
        <v>737</v>
      </c>
      <c r="F653" s="58" t="s">
        <v>706</v>
      </c>
      <c r="G653" s="20" t="s">
        <v>320</v>
      </c>
      <c r="H653" s="34">
        <v>38967</v>
      </c>
      <c r="I653" s="34">
        <v>42624</v>
      </c>
      <c r="J653" s="57"/>
      <c r="K653" s="21">
        <v>6600000</v>
      </c>
      <c r="L653" s="20" t="s">
        <v>2198</v>
      </c>
      <c r="M653" s="21">
        <v>0</v>
      </c>
      <c r="N653" s="21">
        <v>0</v>
      </c>
      <c r="O653" s="21">
        <v>-319336.42</v>
      </c>
      <c r="P653" s="21">
        <v>-1140387.6000000001</v>
      </c>
      <c r="Q653" s="56" t="s">
        <v>26</v>
      </c>
      <c r="R653" s="21">
        <v>-1140387.6000000001</v>
      </c>
      <c r="S653" s="21">
        <v>121972.29</v>
      </c>
      <c r="T653" s="21">
        <v>0</v>
      </c>
      <c r="U653" s="21">
        <v>0</v>
      </c>
      <c r="V653" s="21">
        <v>0</v>
      </c>
      <c r="W653" s="21">
        <v>63465.01571</v>
      </c>
      <c r="X653" s="20" t="s">
        <v>26</v>
      </c>
      <c r="Y653" s="20" t="s">
        <v>735</v>
      </c>
      <c r="Z653" s="55" t="s">
        <v>531</v>
      </c>
      <c r="AA653" s="20" t="s">
        <v>26</v>
      </c>
    </row>
    <row r="654" spans="2:27" ht="25.5" x14ac:dyDescent="0.2">
      <c r="B654" s="14" t="s">
        <v>2197</v>
      </c>
      <c r="C654" s="24" t="s">
        <v>2196</v>
      </c>
      <c r="D654" s="16" t="s">
        <v>708</v>
      </c>
      <c r="E654" s="20" t="s">
        <v>707</v>
      </c>
      <c r="F654" s="58" t="s">
        <v>706</v>
      </c>
      <c r="G654" s="20" t="s">
        <v>421</v>
      </c>
      <c r="H654" s="34">
        <v>39036</v>
      </c>
      <c r="I654" s="34">
        <v>41730</v>
      </c>
      <c r="J654" s="57"/>
      <c r="K654" s="21">
        <v>10000000</v>
      </c>
      <c r="L654" s="20" t="s">
        <v>2195</v>
      </c>
      <c r="M654" s="21">
        <v>685000</v>
      </c>
      <c r="N654" s="21">
        <v>0</v>
      </c>
      <c r="O654" s="21">
        <v>-419393.97</v>
      </c>
      <c r="P654" s="21">
        <v>-371940</v>
      </c>
      <c r="Q654" s="56" t="s">
        <v>26</v>
      </c>
      <c r="R654" s="21">
        <v>-371940</v>
      </c>
      <c r="S654" s="21">
        <v>269929.62</v>
      </c>
      <c r="T654" s="21">
        <v>0</v>
      </c>
      <c r="U654" s="21">
        <v>-92359.56</v>
      </c>
      <c r="V654" s="21">
        <v>0</v>
      </c>
      <c r="W654" s="21">
        <v>55886.381800000003</v>
      </c>
      <c r="X654" s="20" t="s">
        <v>26</v>
      </c>
      <c r="Y654" s="20" t="s">
        <v>722</v>
      </c>
      <c r="Z654" s="55" t="s">
        <v>321</v>
      </c>
      <c r="AA654" s="20" t="s">
        <v>421</v>
      </c>
    </row>
    <row r="655" spans="2:27" ht="25.5" x14ac:dyDescent="0.2">
      <c r="B655" s="14" t="s">
        <v>2194</v>
      </c>
      <c r="C655" s="24" t="s">
        <v>2193</v>
      </c>
      <c r="D655" s="16" t="s">
        <v>738</v>
      </c>
      <c r="E655" s="20" t="s">
        <v>737</v>
      </c>
      <c r="F655" s="58" t="s">
        <v>706</v>
      </c>
      <c r="G655" s="20" t="s">
        <v>320</v>
      </c>
      <c r="H655" s="34">
        <v>39051</v>
      </c>
      <c r="I655" s="34">
        <v>46360</v>
      </c>
      <c r="J655" s="57"/>
      <c r="K655" s="21">
        <v>5500000</v>
      </c>
      <c r="L655" s="20" t="s">
        <v>2192</v>
      </c>
      <c r="M655" s="21">
        <v>0</v>
      </c>
      <c r="N655" s="21">
        <v>0</v>
      </c>
      <c r="O655" s="21">
        <v>252272.7</v>
      </c>
      <c r="P655" s="21">
        <v>1899947.5</v>
      </c>
      <c r="Q655" s="56" t="s">
        <v>26</v>
      </c>
      <c r="R655" s="21">
        <v>1899947.5</v>
      </c>
      <c r="S655" s="21">
        <v>-2526.42</v>
      </c>
      <c r="T655" s="21">
        <v>0</v>
      </c>
      <c r="U655" s="21">
        <v>0</v>
      </c>
      <c r="V655" s="21">
        <v>0</v>
      </c>
      <c r="W655" s="21">
        <v>102653.6603</v>
      </c>
      <c r="X655" s="20" t="s">
        <v>26</v>
      </c>
      <c r="Y655" s="20" t="s">
        <v>735</v>
      </c>
      <c r="Z655" s="55" t="s">
        <v>531</v>
      </c>
      <c r="AA655" s="20" t="s">
        <v>26</v>
      </c>
    </row>
    <row r="656" spans="2:27" ht="25.5" x14ac:dyDescent="0.2">
      <c r="B656" s="14" t="s">
        <v>2191</v>
      </c>
      <c r="C656" s="24" t="s">
        <v>2190</v>
      </c>
      <c r="D656" s="16" t="s">
        <v>708</v>
      </c>
      <c r="E656" s="20" t="s">
        <v>707</v>
      </c>
      <c r="F656" s="58" t="s">
        <v>706</v>
      </c>
      <c r="G656" s="20" t="s">
        <v>575</v>
      </c>
      <c r="H656" s="34">
        <v>39069</v>
      </c>
      <c r="I656" s="34">
        <v>42724</v>
      </c>
      <c r="J656" s="57"/>
      <c r="K656" s="21">
        <v>7400000</v>
      </c>
      <c r="L656" s="20" t="s">
        <v>2189</v>
      </c>
      <c r="M656" s="21">
        <v>0</v>
      </c>
      <c r="N656" s="21">
        <v>0</v>
      </c>
      <c r="O656" s="21">
        <v>292167.98</v>
      </c>
      <c r="P656" s="21">
        <v>1281036.22</v>
      </c>
      <c r="Q656" s="56" t="s">
        <v>26</v>
      </c>
      <c r="R656" s="21">
        <v>1281036.22</v>
      </c>
      <c r="S656" s="21">
        <v>67319.05</v>
      </c>
      <c r="T656" s="21">
        <v>0</v>
      </c>
      <c r="U656" s="21">
        <v>0</v>
      </c>
      <c r="V656" s="21">
        <v>0</v>
      </c>
      <c r="W656" s="21">
        <v>73746.139899999995</v>
      </c>
      <c r="X656" s="20" t="s">
        <v>26</v>
      </c>
      <c r="Y656" s="20" t="s">
        <v>722</v>
      </c>
      <c r="Z656" s="55" t="s">
        <v>531</v>
      </c>
      <c r="AA656" s="20" t="s">
        <v>26</v>
      </c>
    </row>
    <row r="657" spans="2:27" ht="25.5" x14ac:dyDescent="0.2">
      <c r="B657" s="14" t="s">
        <v>2188</v>
      </c>
      <c r="C657" s="24" t="s">
        <v>2187</v>
      </c>
      <c r="D657" s="16" t="s">
        <v>708</v>
      </c>
      <c r="E657" s="20" t="s">
        <v>707</v>
      </c>
      <c r="F657" s="58" t="s">
        <v>706</v>
      </c>
      <c r="G657" s="20" t="s">
        <v>421</v>
      </c>
      <c r="H657" s="34">
        <v>39069</v>
      </c>
      <c r="I657" s="34">
        <v>42724</v>
      </c>
      <c r="J657" s="57"/>
      <c r="K657" s="21">
        <v>5000000</v>
      </c>
      <c r="L657" s="20" t="s">
        <v>2186</v>
      </c>
      <c r="M657" s="21">
        <v>0</v>
      </c>
      <c r="N657" s="21">
        <v>0</v>
      </c>
      <c r="O657" s="21">
        <v>-230410.53</v>
      </c>
      <c r="P657" s="21">
        <v>-870765</v>
      </c>
      <c r="Q657" s="56" t="s">
        <v>26</v>
      </c>
      <c r="R657" s="21">
        <v>-870765</v>
      </c>
      <c r="S657" s="21">
        <v>67971.350000000006</v>
      </c>
      <c r="T657" s="21">
        <v>0</v>
      </c>
      <c r="U657" s="21">
        <v>0</v>
      </c>
      <c r="V657" s="21">
        <v>0</v>
      </c>
      <c r="W657" s="21">
        <v>49828.472909999997</v>
      </c>
      <c r="X657" s="20" t="s">
        <v>26</v>
      </c>
      <c r="Y657" s="20" t="s">
        <v>722</v>
      </c>
      <c r="Z657" s="55" t="s">
        <v>531</v>
      </c>
      <c r="AA657" s="20" t="s">
        <v>26</v>
      </c>
    </row>
    <row r="658" spans="2:27" ht="25.5" x14ac:dyDescent="0.2">
      <c r="B658" s="14" t="s">
        <v>2185</v>
      </c>
      <c r="C658" s="24" t="s">
        <v>1896</v>
      </c>
      <c r="D658" s="16" t="s">
        <v>708</v>
      </c>
      <c r="E658" s="20" t="s">
        <v>707</v>
      </c>
      <c r="F658" s="58" t="s">
        <v>706</v>
      </c>
      <c r="G658" s="20" t="s">
        <v>365</v>
      </c>
      <c r="H658" s="34">
        <v>39099</v>
      </c>
      <c r="I658" s="34">
        <v>42754</v>
      </c>
      <c r="J658" s="57"/>
      <c r="K658" s="21">
        <v>100000000</v>
      </c>
      <c r="L658" s="20" t="s">
        <v>1895</v>
      </c>
      <c r="M658" s="21">
        <v>0</v>
      </c>
      <c r="N658" s="21">
        <v>0</v>
      </c>
      <c r="O658" s="21">
        <v>4811325.1500000004</v>
      </c>
      <c r="P658" s="21">
        <v>18484100</v>
      </c>
      <c r="Q658" s="56" t="s">
        <v>26</v>
      </c>
      <c r="R658" s="21">
        <v>18484100</v>
      </c>
      <c r="S658" s="21">
        <v>-1459857.75</v>
      </c>
      <c r="T658" s="21">
        <v>0</v>
      </c>
      <c r="U658" s="21">
        <v>0</v>
      </c>
      <c r="V658" s="21">
        <v>0</v>
      </c>
      <c r="W658" s="21">
        <v>1006826.018</v>
      </c>
      <c r="X658" s="20" t="s">
        <v>26</v>
      </c>
      <c r="Y658" s="20" t="s">
        <v>722</v>
      </c>
      <c r="Z658" s="55" t="s">
        <v>531</v>
      </c>
      <c r="AA658" s="20" t="s">
        <v>26</v>
      </c>
    </row>
    <row r="659" spans="2:27" ht="25.5" x14ac:dyDescent="0.2">
      <c r="B659" s="14" t="s">
        <v>2184</v>
      </c>
      <c r="C659" s="24" t="s">
        <v>2183</v>
      </c>
      <c r="D659" s="16" t="s">
        <v>708</v>
      </c>
      <c r="E659" s="20" t="s">
        <v>707</v>
      </c>
      <c r="F659" s="58" t="s">
        <v>706</v>
      </c>
      <c r="G659" s="20" t="s">
        <v>356</v>
      </c>
      <c r="H659" s="34">
        <v>39100</v>
      </c>
      <c r="I659" s="34">
        <v>42757</v>
      </c>
      <c r="J659" s="57"/>
      <c r="K659" s="21">
        <v>150000000</v>
      </c>
      <c r="L659" s="20" t="s">
        <v>2182</v>
      </c>
      <c r="M659" s="21">
        <v>0</v>
      </c>
      <c r="N659" s="21">
        <v>0</v>
      </c>
      <c r="O659" s="21">
        <v>7239356.4000000004</v>
      </c>
      <c r="P659" s="21">
        <v>27759600</v>
      </c>
      <c r="Q659" s="56" t="s">
        <v>26</v>
      </c>
      <c r="R659" s="21">
        <v>27759600</v>
      </c>
      <c r="S659" s="21">
        <v>-2164938.5</v>
      </c>
      <c r="T659" s="21">
        <v>0</v>
      </c>
      <c r="U659" s="21">
        <v>0</v>
      </c>
      <c r="V659" s="21">
        <v>0</v>
      </c>
      <c r="W659" s="21">
        <v>1511768.899</v>
      </c>
      <c r="X659" s="20" t="s">
        <v>26</v>
      </c>
      <c r="Y659" s="20" t="s">
        <v>722</v>
      </c>
      <c r="Z659" s="55" t="s">
        <v>531</v>
      </c>
      <c r="AA659" s="20" t="s">
        <v>26</v>
      </c>
    </row>
    <row r="660" spans="2:27" ht="25.5" x14ac:dyDescent="0.2">
      <c r="B660" s="14" t="s">
        <v>2181</v>
      </c>
      <c r="C660" s="24" t="s">
        <v>2180</v>
      </c>
      <c r="D660" s="16" t="s">
        <v>708</v>
      </c>
      <c r="E660" s="20" t="s">
        <v>707</v>
      </c>
      <c r="F660" s="58" t="s">
        <v>706</v>
      </c>
      <c r="G660" s="20" t="s">
        <v>370</v>
      </c>
      <c r="H660" s="34">
        <v>39139</v>
      </c>
      <c r="I660" s="34">
        <v>41698</v>
      </c>
      <c r="J660" s="57"/>
      <c r="K660" s="21">
        <v>5500000</v>
      </c>
      <c r="L660" s="20" t="s">
        <v>2179</v>
      </c>
      <c r="M660" s="21">
        <v>0</v>
      </c>
      <c r="N660" s="21">
        <v>0</v>
      </c>
      <c r="O660" s="21">
        <v>-252995.3</v>
      </c>
      <c r="P660" s="21">
        <v>-301565</v>
      </c>
      <c r="Q660" s="56" t="s">
        <v>26</v>
      </c>
      <c r="R660" s="21">
        <v>-301565</v>
      </c>
      <c r="S660" s="21">
        <v>210058.57</v>
      </c>
      <c r="T660" s="21">
        <v>0</v>
      </c>
      <c r="U660" s="21">
        <v>0</v>
      </c>
      <c r="V660" s="21">
        <v>0</v>
      </c>
      <c r="W660" s="21">
        <v>29639.385129999999</v>
      </c>
      <c r="X660" s="20" t="s">
        <v>26</v>
      </c>
      <c r="Y660" s="20" t="s">
        <v>722</v>
      </c>
      <c r="Z660" s="55" t="s">
        <v>531</v>
      </c>
      <c r="AA660" s="20" t="s">
        <v>26</v>
      </c>
    </row>
    <row r="661" spans="2:27" ht="25.5" x14ac:dyDescent="0.2">
      <c r="B661" s="14" t="s">
        <v>2178</v>
      </c>
      <c r="C661" s="24" t="s">
        <v>2177</v>
      </c>
      <c r="D661" s="16" t="s">
        <v>738</v>
      </c>
      <c r="E661" s="20" t="s">
        <v>737</v>
      </c>
      <c r="F661" s="58" t="s">
        <v>706</v>
      </c>
      <c r="G661" s="20" t="s">
        <v>343</v>
      </c>
      <c r="H661" s="34">
        <v>39141</v>
      </c>
      <c r="I661" s="34">
        <v>46448</v>
      </c>
      <c r="J661" s="57"/>
      <c r="K661" s="21">
        <v>16900000</v>
      </c>
      <c r="L661" s="20" t="s">
        <v>2176</v>
      </c>
      <c r="M661" s="21">
        <v>0</v>
      </c>
      <c r="N661" s="21">
        <v>0</v>
      </c>
      <c r="O661" s="21">
        <v>810219.72</v>
      </c>
      <c r="P661" s="21">
        <v>6224929.0999999996</v>
      </c>
      <c r="Q661" s="56" t="s">
        <v>26</v>
      </c>
      <c r="R661" s="21">
        <v>6224929.0999999996</v>
      </c>
      <c r="S661" s="21">
        <v>-48837.09</v>
      </c>
      <c r="T661" s="21">
        <v>0</v>
      </c>
      <c r="U661" s="21">
        <v>0</v>
      </c>
      <c r="V661" s="21">
        <v>0</v>
      </c>
      <c r="W661" s="21">
        <v>318143.81819999998</v>
      </c>
      <c r="X661" s="20" t="s">
        <v>26</v>
      </c>
      <c r="Y661" s="20" t="s">
        <v>735</v>
      </c>
      <c r="Z661" s="55" t="s">
        <v>531</v>
      </c>
      <c r="AA661" s="20" t="s">
        <v>26</v>
      </c>
    </row>
    <row r="662" spans="2:27" ht="25.5" x14ac:dyDescent="0.2">
      <c r="B662" s="14" t="s">
        <v>2175</v>
      </c>
      <c r="C662" s="24" t="s">
        <v>2174</v>
      </c>
      <c r="D662" s="16" t="s">
        <v>738</v>
      </c>
      <c r="E662" s="20" t="s">
        <v>737</v>
      </c>
      <c r="F662" s="58" t="s">
        <v>706</v>
      </c>
      <c r="G662" s="20" t="s">
        <v>356</v>
      </c>
      <c r="H662" s="34">
        <v>39141</v>
      </c>
      <c r="I662" s="34">
        <v>42796</v>
      </c>
      <c r="J662" s="57"/>
      <c r="K662" s="21">
        <v>15800000</v>
      </c>
      <c r="L662" s="20" t="s">
        <v>2173</v>
      </c>
      <c r="M662" s="21">
        <v>0</v>
      </c>
      <c r="N662" s="21">
        <v>0</v>
      </c>
      <c r="O662" s="21">
        <v>-737226.59</v>
      </c>
      <c r="P662" s="21">
        <v>-2876879.8</v>
      </c>
      <c r="Q662" s="56" t="s">
        <v>26</v>
      </c>
      <c r="R662" s="21">
        <v>-2876879.8</v>
      </c>
      <c r="S662" s="21">
        <v>186288.75</v>
      </c>
      <c r="T662" s="21">
        <v>0</v>
      </c>
      <c r="U662" s="21">
        <v>0</v>
      </c>
      <c r="V662" s="21">
        <v>0</v>
      </c>
      <c r="W662" s="21">
        <v>161319.91529999999</v>
      </c>
      <c r="X662" s="20" t="s">
        <v>26</v>
      </c>
      <c r="Y662" s="20" t="s">
        <v>735</v>
      </c>
      <c r="Z662" s="55" t="s">
        <v>531</v>
      </c>
      <c r="AA662" s="20" t="s">
        <v>26</v>
      </c>
    </row>
    <row r="663" spans="2:27" ht="25.5" x14ac:dyDescent="0.2">
      <c r="B663" s="14" t="s">
        <v>2172</v>
      </c>
      <c r="C663" s="24" t="s">
        <v>2171</v>
      </c>
      <c r="D663" s="16" t="s">
        <v>708</v>
      </c>
      <c r="E663" s="20" t="s">
        <v>707</v>
      </c>
      <c r="F663" s="58" t="s">
        <v>706</v>
      </c>
      <c r="G663" s="20" t="s">
        <v>320</v>
      </c>
      <c r="H663" s="34">
        <v>39212</v>
      </c>
      <c r="I663" s="34">
        <v>41805</v>
      </c>
      <c r="J663" s="57"/>
      <c r="K663" s="21">
        <v>90000000</v>
      </c>
      <c r="L663" s="20" t="s">
        <v>2170</v>
      </c>
      <c r="M663" s="21">
        <v>0</v>
      </c>
      <c r="N663" s="21">
        <v>0</v>
      </c>
      <c r="O663" s="21">
        <v>2847281.25</v>
      </c>
      <c r="P663" s="21">
        <v>4266090</v>
      </c>
      <c r="Q663" s="56" t="s">
        <v>26</v>
      </c>
      <c r="R663" s="21">
        <v>4266090</v>
      </c>
      <c r="S663" s="21">
        <v>-2084327.99</v>
      </c>
      <c r="T663" s="21">
        <v>0</v>
      </c>
      <c r="U663" s="21">
        <v>0</v>
      </c>
      <c r="V663" s="21">
        <v>0</v>
      </c>
      <c r="W663" s="21">
        <v>542766.88399999996</v>
      </c>
      <c r="X663" s="20" t="s">
        <v>26</v>
      </c>
      <c r="Y663" s="20" t="s">
        <v>704</v>
      </c>
      <c r="Z663" s="55" t="s">
        <v>531</v>
      </c>
      <c r="AA663" s="20" t="s">
        <v>26</v>
      </c>
    </row>
    <row r="664" spans="2:27" ht="25.5" x14ac:dyDescent="0.2">
      <c r="B664" s="14" t="s">
        <v>2169</v>
      </c>
      <c r="C664" s="24" t="s">
        <v>2168</v>
      </c>
      <c r="D664" s="16" t="s">
        <v>708</v>
      </c>
      <c r="E664" s="20" t="s">
        <v>707</v>
      </c>
      <c r="F664" s="58" t="s">
        <v>706</v>
      </c>
      <c r="G664" s="20" t="s">
        <v>365</v>
      </c>
      <c r="H664" s="34">
        <v>39212</v>
      </c>
      <c r="I664" s="34">
        <v>42170</v>
      </c>
      <c r="J664" s="57"/>
      <c r="K664" s="21">
        <v>90000000</v>
      </c>
      <c r="L664" s="20" t="s">
        <v>2167</v>
      </c>
      <c r="M664" s="21">
        <v>0</v>
      </c>
      <c r="N664" s="21">
        <v>0</v>
      </c>
      <c r="O664" s="21">
        <v>2828831.24</v>
      </c>
      <c r="P664" s="21">
        <v>6991830</v>
      </c>
      <c r="Q664" s="56" t="s">
        <v>26</v>
      </c>
      <c r="R664" s="21">
        <v>6991830</v>
      </c>
      <c r="S664" s="21">
        <v>-1625742.53</v>
      </c>
      <c r="T664" s="21">
        <v>0</v>
      </c>
      <c r="U664" s="21">
        <v>0</v>
      </c>
      <c r="V664" s="21">
        <v>0</v>
      </c>
      <c r="W664" s="21">
        <v>705050.27509999997</v>
      </c>
      <c r="X664" s="20" t="s">
        <v>26</v>
      </c>
      <c r="Y664" s="20" t="s">
        <v>704</v>
      </c>
      <c r="Z664" s="55" t="s">
        <v>531</v>
      </c>
      <c r="AA664" s="20" t="s">
        <v>26</v>
      </c>
    </row>
    <row r="665" spans="2:27" ht="25.5" x14ac:dyDescent="0.2">
      <c r="B665" s="14" t="s">
        <v>2166</v>
      </c>
      <c r="C665" s="24" t="s">
        <v>2165</v>
      </c>
      <c r="D665" s="16" t="s">
        <v>738</v>
      </c>
      <c r="E665" s="20" t="s">
        <v>737</v>
      </c>
      <c r="F665" s="58" t="s">
        <v>706</v>
      </c>
      <c r="G665" s="20" t="s">
        <v>490</v>
      </c>
      <c r="H665" s="34">
        <v>39234</v>
      </c>
      <c r="I665" s="34">
        <v>46543</v>
      </c>
      <c r="J665" s="57"/>
      <c r="K665" s="21">
        <v>4700000</v>
      </c>
      <c r="L665" s="20" t="s">
        <v>2164</v>
      </c>
      <c r="M665" s="21">
        <v>0</v>
      </c>
      <c r="N665" s="21">
        <v>0</v>
      </c>
      <c r="O665" s="21">
        <v>243809.2</v>
      </c>
      <c r="P665" s="21">
        <v>1992118.5</v>
      </c>
      <c r="Q665" s="56" t="s">
        <v>26</v>
      </c>
      <c r="R665" s="21">
        <v>1992118.5</v>
      </c>
      <c r="S665" s="21">
        <v>-33913.11</v>
      </c>
      <c r="T665" s="21">
        <v>0</v>
      </c>
      <c r="U665" s="21">
        <v>0</v>
      </c>
      <c r="V665" s="21">
        <v>0</v>
      </c>
      <c r="W665" s="21">
        <v>89286.444539999997</v>
      </c>
      <c r="X665" s="20" t="s">
        <v>26</v>
      </c>
      <c r="Y665" s="20" t="s">
        <v>735</v>
      </c>
      <c r="Z665" s="55" t="s">
        <v>531</v>
      </c>
      <c r="AA665" s="20" t="s">
        <v>26</v>
      </c>
    </row>
    <row r="666" spans="2:27" ht="25.5" x14ac:dyDescent="0.2">
      <c r="B666" s="14" t="s">
        <v>2163</v>
      </c>
      <c r="C666" s="24" t="s">
        <v>2162</v>
      </c>
      <c r="D666" s="16" t="s">
        <v>708</v>
      </c>
      <c r="E666" s="20" t="s">
        <v>707</v>
      </c>
      <c r="F666" s="58" t="s">
        <v>706</v>
      </c>
      <c r="G666" s="20" t="s">
        <v>421</v>
      </c>
      <c r="H666" s="34">
        <v>39239</v>
      </c>
      <c r="I666" s="34">
        <v>42724</v>
      </c>
      <c r="J666" s="57"/>
      <c r="K666" s="21">
        <v>5000000</v>
      </c>
      <c r="L666" s="20" t="s">
        <v>2161</v>
      </c>
      <c r="M666" s="21">
        <v>0</v>
      </c>
      <c r="N666" s="21">
        <v>0</v>
      </c>
      <c r="O666" s="21">
        <v>253235.53</v>
      </c>
      <c r="P666" s="21">
        <v>960380</v>
      </c>
      <c r="Q666" s="56" t="s">
        <v>26</v>
      </c>
      <c r="R666" s="21">
        <v>960380</v>
      </c>
      <c r="S666" s="21">
        <v>-88946.7</v>
      </c>
      <c r="T666" s="21">
        <v>0</v>
      </c>
      <c r="U666" s="21">
        <v>0</v>
      </c>
      <c r="V666" s="21">
        <v>0</v>
      </c>
      <c r="W666" s="21">
        <v>49828.472909999997</v>
      </c>
      <c r="X666" s="20" t="s">
        <v>26</v>
      </c>
      <c r="Y666" s="20" t="s">
        <v>722</v>
      </c>
      <c r="Z666" s="55" t="s">
        <v>531</v>
      </c>
      <c r="AA666" s="20" t="s">
        <v>26</v>
      </c>
    </row>
    <row r="667" spans="2:27" ht="25.5" x14ac:dyDescent="0.2">
      <c r="B667" s="14" t="s">
        <v>2160</v>
      </c>
      <c r="C667" s="24" t="s">
        <v>2159</v>
      </c>
      <c r="D667" s="16" t="s">
        <v>708</v>
      </c>
      <c r="E667" s="20" t="s">
        <v>707</v>
      </c>
      <c r="F667" s="58" t="s">
        <v>706</v>
      </c>
      <c r="G667" s="20" t="s">
        <v>421</v>
      </c>
      <c r="H667" s="34">
        <v>39246</v>
      </c>
      <c r="I667" s="34">
        <v>42901</v>
      </c>
      <c r="J667" s="57"/>
      <c r="K667" s="21">
        <v>13000000</v>
      </c>
      <c r="L667" s="20" t="s">
        <v>2158</v>
      </c>
      <c r="M667" s="21">
        <v>0</v>
      </c>
      <c r="N667" s="21">
        <v>0</v>
      </c>
      <c r="O667" s="21">
        <v>702175.42</v>
      </c>
      <c r="P667" s="21">
        <v>2918708</v>
      </c>
      <c r="Q667" s="56" t="s">
        <v>26</v>
      </c>
      <c r="R667" s="21">
        <v>2918708</v>
      </c>
      <c r="S667" s="21">
        <v>-193243.8</v>
      </c>
      <c r="T667" s="21">
        <v>0</v>
      </c>
      <c r="U667" s="21">
        <v>0</v>
      </c>
      <c r="V667" s="21">
        <v>0</v>
      </c>
      <c r="W667" s="21">
        <v>137233.67730000001</v>
      </c>
      <c r="X667" s="20" t="s">
        <v>26</v>
      </c>
      <c r="Y667" s="20" t="s">
        <v>722</v>
      </c>
      <c r="Z667" s="55" t="s">
        <v>531</v>
      </c>
      <c r="AA667" s="20" t="s">
        <v>26</v>
      </c>
    </row>
    <row r="668" spans="2:27" ht="25.5" x14ac:dyDescent="0.2">
      <c r="B668" s="14" t="s">
        <v>2157</v>
      </c>
      <c r="C668" s="24" t="s">
        <v>2156</v>
      </c>
      <c r="D668" s="16" t="s">
        <v>708</v>
      </c>
      <c r="E668" s="20" t="s">
        <v>707</v>
      </c>
      <c r="F668" s="58" t="s">
        <v>706</v>
      </c>
      <c r="G668" s="20" t="s">
        <v>356</v>
      </c>
      <c r="H668" s="34">
        <v>39246</v>
      </c>
      <c r="I668" s="34">
        <v>50206</v>
      </c>
      <c r="J668" s="57"/>
      <c r="K668" s="21">
        <v>13000000</v>
      </c>
      <c r="L668" s="20" t="s">
        <v>2155</v>
      </c>
      <c r="M668" s="21">
        <v>0</v>
      </c>
      <c r="N668" s="21">
        <v>0</v>
      </c>
      <c r="O668" s="21">
        <v>724006.03</v>
      </c>
      <c r="P668" s="21">
        <v>8027643</v>
      </c>
      <c r="Q668" s="56" t="s">
        <v>26</v>
      </c>
      <c r="R668" s="21">
        <v>8027643</v>
      </c>
      <c r="S668" s="21">
        <v>-496149.56</v>
      </c>
      <c r="T668" s="21">
        <v>0</v>
      </c>
      <c r="U668" s="21">
        <v>0</v>
      </c>
      <c r="V668" s="21">
        <v>0</v>
      </c>
      <c r="W668" s="21">
        <v>321544.64529999997</v>
      </c>
      <c r="X668" s="20" t="s">
        <v>26</v>
      </c>
      <c r="Y668" s="20" t="s">
        <v>722</v>
      </c>
      <c r="Z668" s="55" t="s">
        <v>531</v>
      </c>
      <c r="AA668" s="20" t="s">
        <v>26</v>
      </c>
    </row>
    <row r="669" spans="2:27" ht="25.5" x14ac:dyDescent="0.2">
      <c r="B669" s="14" t="s">
        <v>2154</v>
      </c>
      <c r="C669" s="24" t="s">
        <v>2153</v>
      </c>
      <c r="D669" s="16" t="s">
        <v>708</v>
      </c>
      <c r="E669" s="20" t="s">
        <v>707</v>
      </c>
      <c r="F669" s="58" t="s">
        <v>706</v>
      </c>
      <c r="G669" s="20" t="s">
        <v>356</v>
      </c>
      <c r="H669" s="34">
        <v>39254</v>
      </c>
      <c r="I669" s="34">
        <v>42911</v>
      </c>
      <c r="J669" s="57"/>
      <c r="K669" s="21">
        <v>115000000</v>
      </c>
      <c r="L669" s="20" t="s">
        <v>2152</v>
      </c>
      <c r="M669" s="21">
        <v>0</v>
      </c>
      <c r="N669" s="21">
        <v>0</v>
      </c>
      <c r="O669" s="21">
        <v>6060054.8700000001</v>
      </c>
      <c r="P669" s="21">
        <v>25564385</v>
      </c>
      <c r="Q669" s="56" t="s">
        <v>26</v>
      </c>
      <c r="R669" s="21">
        <v>25564385</v>
      </c>
      <c r="S669" s="21">
        <v>-1582644.46</v>
      </c>
      <c r="T669" s="21">
        <v>0</v>
      </c>
      <c r="U669" s="21">
        <v>0</v>
      </c>
      <c r="V669" s="21">
        <v>0</v>
      </c>
      <c r="W669" s="21">
        <v>1217715.27</v>
      </c>
      <c r="X669" s="20" t="s">
        <v>26</v>
      </c>
      <c r="Y669" s="20" t="s">
        <v>722</v>
      </c>
      <c r="Z669" s="55" t="s">
        <v>531</v>
      </c>
      <c r="AA669" s="20" t="s">
        <v>26</v>
      </c>
    </row>
    <row r="670" spans="2:27" ht="25.5" x14ac:dyDescent="0.2">
      <c r="B670" s="14" t="s">
        <v>2151</v>
      </c>
      <c r="C670" s="24" t="s">
        <v>2150</v>
      </c>
      <c r="D670" s="16" t="s">
        <v>708</v>
      </c>
      <c r="E670" s="20" t="s">
        <v>707</v>
      </c>
      <c r="F670" s="58" t="s">
        <v>706</v>
      </c>
      <c r="G670" s="20" t="s">
        <v>370</v>
      </c>
      <c r="H670" s="34">
        <v>39261</v>
      </c>
      <c r="I670" s="34">
        <v>42918</v>
      </c>
      <c r="J670" s="57"/>
      <c r="K670" s="21">
        <v>3000000</v>
      </c>
      <c r="L670" s="20" t="s">
        <v>2149</v>
      </c>
      <c r="M670" s="21">
        <v>0</v>
      </c>
      <c r="N670" s="21">
        <v>0</v>
      </c>
      <c r="O670" s="21">
        <v>-156506.98000000001</v>
      </c>
      <c r="P670" s="21">
        <v>-664302</v>
      </c>
      <c r="Q670" s="56" t="s">
        <v>26</v>
      </c>
      <c r="R670" s="21">
        <v>-664302</v>
      </c>
      <c r="S670" s="21">
        <v>42415.02</v>
      </c>
      <c r="T670" s="21">
        <v>0</v>
      </c>
      <c r="U670" s="21">
        <v>0</v>
      </c>
      <c r="V670" s="21">
        <v>0</v>
      </c>
      <c r="W670" s="21">
        <v>31834.331429999998</v>
      </c>
      <c r="X670" s="20" t="s">
        <v>26</v>
      </c>
      <c r="Y670" s="20" t="s">
        <v>722</v>
      </c>
      <c r="Z670" s="55" t="s">
        <v>531</v>
      </c>
      <c r="AA670" s="20" t="s">
        <v>26</v>
      </c>
    </row>
    <row r="671" spans="2:27" ht="25.5" x14ac:dyDescent="0.2">
      <c r="B671" s="14" t="s">
        <v>2148</v>
      </c>
      <c r="C671" s="24" t="s">
        <v>2147</v>
      </c>
      <c r="D671" s="16" t="s">
        <v>708</v>
      </c>
      <c r="E671" s="20" t="s">
        <v>707</v>
      </c>
      <c r="F671" s="58" t="s">
        <v>706</v>
      </c>
      <c r="G671" s="20" t="s">
        <v>575</v>
      </c>
      <c r="H671" s="34">
        <v>39268</v>
      </c>
      <c r="I671" s="34">
        <v>46798</v>
      </c>
      <c r="J671" s="57"/>
      <c r="K671" s="21">
        <v>1000000</v>
      </c>
      <c r="L671" s="20" t="s">
        <v>2146</v>
      </c>
      <c r="M671" s="21">
        <v>0</v>
      </c>
      <c r="N671" s="21">
        <v>0</v>
      </c>
      <c r="O671" s="21">
        <v>54791.11</v>
      </c>
      <c r="P671" s="21">
        <v>468458</v>
      </c>
      <c r="Q671" s="56" t="s">
        <v>26</v>
      </c>
      <c r="R671" s="21">
        <v>468458</v>
      </c>
      <c r="S671" s="21">
        <v>-13880.2</v>
      </c>
      <c r="T671" s="21">
        <v>0</v>
      </c>
      <c r="U671" s="21">
        <v>0</v>
      </c>
      <c r="V671" s="21">
        <v>0</v>
      </c>
      <c r="W671" s="21">
        <v>19451.379499999999</v>
      </c>
      <c r="X671" s="20" t="s">
        <v>26</v>
      </c>
      <c r="Y671" s="20" t="s">
        <v>704</v>
      </c>
      <c r="Z671" s="55" t="s">
        <v>531</v>
      </c>
      <c r="AA671" s="20" t="s">
        <v>26</v>
      </c>
    </row>
    <row r="672" spans="2:27" ht="25.5" x14ac:dyDescent="0.2">
      <c r="B672" s="14" t="s">
        <v>2145</v>
      </c>
      <c r="C672" s="24" t="s">
        <v>2144</v>
      </c>
      <c r="D672" s="16" t="s">
        <v>708</v>
      </c>
      <c r="E672" s="20" t="s">
        <v>707</v>
      </c>
      <c r="F672" s="58" t="s">
        <v>706</v>
      </c>
      <c r="G672" s="20" t="s">
        <v>338</v>
      </c>
      <c r="H672" s="34">
        <v>39268</v>
      </c>
      <c r="I672" s="34">
        <v>50451</v>
      </c>
      <c r="J672" s="57"/>
      <c r="K672" s="21">
        <v>2000000</v>
      </c>
      <c r="L672" s="20" t="s">
        <v>2143</v>
      </c>
      <c r="M672" s="21">
        <v>0</v>
      </c>
      <c r="N672" s="21">
        <v>0</v>
      </c>
      <c r="O672" s="21">
        <v>109062.21</v>
      </c>
      <c r="P672" s="21">
        <v>1213606</v>
      </c>
      <c r="Q672" s="56" t="s">
        <v>26</v>
      </c>
      <c r="R672" s="21">
        <v>1213606</v>
      </c>
      <c r="S672" s="21">
        <v>-79864.2</v>
      </c>
      <c r="T672" s="21">
        <v>0</v>
      </c>
      <c r="U672" s="21">
        <v>0</v>
      </c>
      <c r="V672" s="21">
        <v>0</v>
      </c>
      <c r="W672" s="21">
        <v>50142.263359999997</v>
      </c>
      <c r="X672" s="20" t="s">
        <v>26</v>
      </c>
      <c r="Y672" s="20" t="s">
        <v>704</v>
      </c>
      <c r="Z672" s="55" t="s">
        <v>531</v>
      </c>
      <c r="AA672" s="20" t="s">
        <v>26</v>
      </c>
    </row>
    <row r="673" spans="2:27" ht="25.5" x14ac:dyDescent="0.2">
      <c r="B673" s="14" t="s">
        <v>2142</v>
      </c>
      <c r="C673" s="24" t="s">
        <v>2141</v>
      </c>
      <c r="D673" s="16" t="s">
        <v>708</v>
      </c>
      <c r="E673" s="20" t="s">
        <v>707</v>
      </c>
      <c r="F673" s="58" t="s">
        <v>706</v>
      </c>
      <c r="G673" s="20" t="s">
        <v>575</v>
      </c>
      <c r="H673" s="34">
        <v>39268</v>
      </c>
      <c r="I673" s="34">
        <v>46888</v>
      </c>
      <c r="J673" s="57"/>
      <c r="K673" s="21">
        <v>1000000</v>
      </c>
      <c r="L673" s="20" t="s">
        <v>2140</v>
      </c>
      <c r="M673" s="21">
        <v>0</v>
      </c>
      <c r="N673" s="21">
        <v>0</v>
      </c>
      <c r="O673" s="21">
        <v>54911.11</v>
      </c>
      <c r="P673" s="21">
        <v>474549</v>
      </c>
      <c r="Q673" s="56" t="s">
        <v>26</v>
      </c>
      <c r="R673" s="21">
        <v>474549</v>
      </c>
      <c r="S673" s="21">
        <v>-14548.89</v>
      </c>
      <c r="T673" s="21">
        <v>0</v>
      </c>
      <c r="U673" s="21">
        <v>0</v>
      </c>
      <c r="V673" s="21">
        <v>0</v>
      </c>
      <c r="W673" s="21">
        <v>19609.195489999998</v>
      </c>
      <c r="X673" s="20" t="s">
        <v>26</v>
      </c>
      <c r="Y673" s="20" t="s">
        <v>704</v>
      </c>
      <c r="Z673" s="55" t="s">
        <v>531</v>
      </c>
      <c r="AA673" s="20" t="s">
        <v>26</v>
      </c>
    </row>
    <row r="674" spans="2:27" ht="25.5" x14ac:dyDescent="0.2">
      <c r="B674" s="14" t="s">
        <v>2139</v>
      </c>
      <c r="C674" s="24" t="s">
        <v>2138</v>
      </c>
      <c r="D674" s="16" t="s">
        <v>708</v>
      </c>
      <c r="E674" s="20" t="s">
        <v>707</v>
      </c>
      <c r="F674" s="58" t="s">
        <v>706</v>
      </c>
      <c r="G674" s="20" t="s">
        <v>338</v>
      </c>
      <c r="H674" s="34">
        <v>39268</v>
      </c>
      <c r="I674" s="34">
        <v>50540</v>
      </c>
      <c r="J674" s="57"/>
      <c r="K674" s="21">
        <v>2000000</v>
      </c>
      <c r="L674" s="20" t="s">
        <v>2137</v>
      </c>
      <c r="M674" s="21">
        <v>0</v>
      </c>
      <c r="N674" s="21">
        <v>0</v>
      </c>
      <c r="O674" s="21">
        <v>109242.21</v>
      </c>
      <c r="P674" s="21">
        <v>1223568</v>
      </c>
      <c r="Q674" s="56" t="s">
        <v>26</v>
      </c>
      <c r="R674" s="21">
        <v>1223568</v>
      </c>
      <c r="S674" s="21">
        <v>-81204.289999999994</v>
      </c>
      <c r="T674" s="21">
        <v>0</v>
      </c>
      <c r="U674" s="21">
        <v>0</v>
      </c>
      <c r="V674" s="21">
        <v>0</v>
      </c>
      <c r="W674" s="21">
        <v>50384.820500000002</v>
      </c>
      <c r="X674" s="20" t="s">
        <v>26</v>
      </c>
      <c r="Y674" s="20" t="s">
        <v>704</v>
      </c>
      <c r="Z674" s="55" t="s">
        <v>531</v>
      </c>
      <c r="AA674" s="20" t="s">
        <v>26</v>
      </c>
    </row>
    <row r="675" spans="2:27" ht="25.5" x14ac:dyDescent="0.2">
      <c r="B675" s="14" t="s">
        <v>2136</v>
      </c>
      <c r="C675" s="24" t="s">
        <v>2135</v>
      </c>
      <c r="D675" s="16" t="s">
        <v>708</v>
      </c>
      <c r="E675" s="20" t="s">
        <v>707</v>
      </c>
      <c r="F675" s="58" t="s">
        <v>706</v>
      </c>
      <c r="G675" s="20" t="s">
        <v>575</v>
      </c>
      <c r="H675" s="34">
        <v>39268</v>
      </c>
      <c r="I675" s="34">
        <v>46980</v>
      </c>
      <c r="J675" s="57"/>
      <c r="K675" s="21">
        <v>1000000</v>
      </c>
      <c r="L675" s="20" t="s">
        <v>2134</v>
      </c>
      <c r="M675" s="21">
        <v>0</v>
      </c>
      <c r="N675" s="21">
        <v>0</v>
      </c>
      <c r="O675" s="21">
        <v>55031.11</v>
      </c>
      <c r="P675" s="21">
        <v>480403</v>
      </c>
      <c r="Q675" s="56" t="s">
        <v>26</v>
      </c>
      <c r="R675" s="21">
        <v>480403</v>
      </c>
      <c r="S675" s="21">
        <v>-15265.15</v>
      </c>
      <c r="T675" s="21">
        <v>0</v>
      </c>
      <c r="U675" s="21">
        <v>0</v>
      </c>
      <c r="V675" s="21">
        <v>0</v>
      </c>
      <c r="W675" s="21">
        <v>19769.216420000001</v>
      </c>
      <c r="X675" s="20" t="s">
        <v>26</v>
      </c>
      <c r="Y675" s="20" t="s">
        <v>704</v>
      </c>
      <c r="Z675" s="55" t="s">
        <v>531</v>
      </c>
      <c r="AA675" s="20" t="s">
        <v>26</v>
      </c>
    </row>
    <row r="676" spans="2:27" ht="25.5" x14ac:dyDescent="0.2">
      <c r="B676" s="14" t="s">
        <v>2133</v>
      </c>
      <c r="C676" s="24" t="s">
        <v>2132</v>
      </c>
      <c r="D676" s="16" t="s">
        <v>708</v>
      </c>
      <c r="E676" s="20" t="s">
        <v>707</v>
      </c>
      <c r="F676" s="58" t="s">
        <v>706</v>
      </c>
      <c r="G676" s="20" t="s">
        <v>338</v>
      </c>
      <c r="H676" s="34">
        <v>39268</v>
      </c>
      <c r="I676" s="34">
        <v>50632</v>
      </c>
      <c r="J676" s="57"/>
      <c r="K676" s="21">
        <v>2000000</v>
      </c>
      <c r="L676" s="20" t="s">
        <v>2131</v>
      </c>
      <c r="M676" s="21">
        <v>0</v>
      </c>
      <c r="N676" s="21">
        <v>0</v>
      </c>
      <c r="O676" s="21">
        <v>109426.21</v>
      </c>
      <c r="P676" s="21">
        <v>1232874</v>
      </c>
      <c r="Q676" s="56" t="s">
        <v>26</v>
      </c>
      <c r="R676" s="21">
        <v>1232874</v>
      </c>
      <c r="S676" s="21">
        <v>-82568.759999999995</v>
      </c>
      <c r="T676" s="21">
        <v>0</v>
      </c>
      <c r="U676" s="21">
        <v>0</v>
      </c>
      <c r="V676" s="21">
        <v>0</v>
      </c>
      <c r="W676" s="21">
        <v>50634.332390000003</v>
      </c>
      <c r="X676" s="20" t="s">
        <v>26</v>
      </c>
      <c r="Y676" s="20" t="s">
        <v>704</v>
      </c>
      <c r="Z676" s="55" t="s">
        <v>531</v>
      </c>
      <c r="AA676" s="20" t="s">
        <v>26</v>
      </c>
    </row>
    <row r="677" spans="2:27" ht="25.5" x14ac:dyDescent="0.2">
      <c r="B677" s="14" t="s">
        <v>2130</v>
      </c>
      <c r="C677" s="24" t="s">
        <v>2129</v>
      </c>
      <c r="D677" s="16" t="s">
        <v>708</v>
      </c>
      <c r="E677" s="20" t="s">
        <v>707</v>
      </c>
      <c r="F677" s="58" t="s">
        <v>706</v>
      </c>
      <c r="G677" s="20" t="s">
        <v>575</v>
      </c>
      <c r="H677" s="34">
        <v>39268</v>
      </c>
      <c r="I677" s="34">
        <v>47072</v>
      </c>
      <c r="J677" s="57"/>
      <c r="K677" s="21">
        <v>1000000</v>
      </c>
      <c r="L677" s="20" t="s">
        <v>2128</v>
      </c>
      <c r="M677" s="21">
        <v>0</v>
      </c>
      <c r="N677" s="21">
        <v>0</v>
      </c>
      <c r="O677" s="21">
        <v>55151.11</v>
      </c>
      <c r="P677" s="21">
        <v>486286</v>
      </c>
      <c r="Q677" s="56" t="s">
        <v>26</v>
      </c>
      <c r="R677" s="21">
        <v>486286</v>
      </c>
      <c r="S677" s="21">
        <v>-16000.54</v>
      </c>
      <c r="T677" s="21">
        <v>0</v>
      </c>
      <c r="U677" s="21">
        <v>0</v>
      </c>
      <c r="V677" s="21">
        <v>0</v>
      </c>
      <c r="W677" s="21">
        <v>19927.952420000001</v>
      </c>
      <c r="X677" s="20" t="s">
        <v>26</v>
      </c>
      <c r="Y677" s="20" t="s">
        <v>704</v>
      </c>
      <c r="Z677" s="55" t="s">
        <v>531</v>
      </c>
      <c r="AA677" s="20" t="s">
        <v>26</v>
      </c>
    </row>
    <row r="678" spans="2:27" ht="25.5" x14ac:dyDescent="0.2">
      <c r="B678" s="14" t="s">
        <v>2127</v>
      </c>
      <c r="C678" s="24" t="s">
        <v>2126</v>
      </c>
      <c r="D678" s="16" t="s">
        <v>708</v>
      </c>
      <c r="E678" s="20" t="s">
        <v>707</v>
      </c>
      <c r="F678" s="58" t="s">
        <v>706</v>
      </c>
      <c r="G678" s="20" t="s">
        <v>338</v>
      </c>
      <c r="H678" s="34">
        <v>39268</v>
      </c>
      <c r="I678" s="34">
        <v>50726</v>
      </c>
      <c r="J678" s="57"/>
      <c r="K678" s="21">
        <v>2000000</v>
      </c>
      <c r="L678" s="20" t="s">
        <v>2125</v>
      </c>
      <c r="M678" s="21">
        <v>0</v>
      </c>
      <c r="N678" s="21">
        <v>0</v>
      </c>
      <c r="O678" s="21">
        <v>109584.6</v>
      </c>
      <c r="P678" s="21">
        <v>1242358</v>
      </c>
      <c r="Q678" s="56" t="s">
        <v>26</v>
      </c>
      <c r="R678" s="21">
        <v>1242358</v>
      </c>
      <c r="S678" s="21">
        <v>-83786.289999999994</v>
      </c>
      <c r="T678" s="21">
        <v>0</v>
      </c>
      <c r="U678" s="21">
        <v>0</v>
      </c>
      <c r="V678" s="21">
        <v>0</v>
      </c>
      <c r="W678" s="21">
        <v>50888.00488</v>
      </c>
      <c r="X678" s="20" t="s">
        <v>26</v>
      </c>
      <c r="Y678" s="20" t="s">
        <v>704</v>
      </c>
      <c r="Z678" s="55" t="s">
        <v>531</v>
      </c>
      <c r="AA678" s="20" t="s">
        <v>26</v>
      </c>
    </row>
    <row r="679" spans="2:27" ht="25.5" x14ac:dyDescent="0.2">
      <c r="B679" s="14" t="s">
        <v>2124</v>
      </c>
      <c r="C679" s="24" t="s">
        <v>2123</v>
      </c>
      <c r="D679" s="16" t="s">
        <v>708</v>
      </c>
      <c r="E679" s="20" t="s">
        <v>707</v>
      </c>
      <c r="F679" s="58" t="s">
        <v>706</v>
      </c>
      <c r="G679" s="20" t="s">
        <v>575</v>
      </c>
      <c r="H679" s="34">
        <v>39268</v>
      </c>
      <c r="I679" s="34">
        <v>47164</v>
      </c>
      <c r="J679" s="57"/>
      <c r="K679" s="21">
        <v>1000000</v>
      </c>
      <c r="L679" s="20" t="s">
        <v>2122</v>
      </c>
      <c r="M679" s="21">
        <v>0</v>
      </c>
      <c r="N679" s="21">
        <v>0</v>
      </c>
      <c r="O679" s="21">
        <v>55271.11</v>
      </c>
      <c r="P679" s="21">
        <v>492056</v>
      </c>
      <c r="Q679" s="56" t="s">
        <v>26</v>
      </c>
      <c r="R679" s="21">
        <v>492056</v>
      </c>
      <c r="S679" s="21">
        <v>-16765.14</v>
      </c>
      <c r="T679" s="21">
        <v>0</v>
      </c>
      <c r="U679" s="21">
        <v>0</v>
      </c>
      <c r="V679" s="21">
        <v>0</v>
      </c>
      <c r="W679" s="21">
        <v>20085.433959999998</v>
      </c>
      <c r="X679" s="20" t="s">
        <v>26</v>
      </c>
      <c r="Y679" s="20" t="s">
        <v>704</v>
      </c>
      <c r="Z679" s="55" t="s">
        <v>531</v>
      </c>
      <c r="AA679" s="20" t="s">
        <v>26</v>
      </c>
    </row>
    <row r="680" spans="2:27" ht="25.5" x14ac:dyDescent="0.2">
      <c r="B680" s="14" t="s">
        <v>2121</v>
      </c>
      <c r="C680" s="24" t="s">
        <v>2120</v>
      </c>
      <c r="D680" s="16" t="s">
        <v>708</v>
      </c>
      <c r="E680" s="20" t="s">
        <v>707</v>
      </c>
      <c r="F680" s="58" t="s">
        <v>706</v>
      </c>
      <c r="G680" s="20" t="s">
        <v>338</v>
      </c>
      <c r="H680" s="34">
        <v>39268</v>
      </c>
      <c r="I680" s="34">
        <v>50818</v>
      </c>
      <c r="J680" s="57"/>
      <c r="K680" s="21">
        <v>2000000</v>
      </c>
      <c r="L680" s="20" t="s">
        <v>2119</v>
      </c>
      <c r="M680" s="21">
        <v>0</v>
      </c>
      <c r="N680" s="21">
        <v>0</v>
      </c>
      <c r="O680" s="21">
        <v>109120.06</v>
      </c>
      <c r="P680" s="21">
        <v>1251904</v>
      </c>
      <c r="Q680" s="56" t="s">
        <v>26</v>
      </c>
      <c r="R680" s="21">
        <v>1251904</v>
      </c>
      <c r="S680" s="21">
        <v>-85191.32</v>
      </c>
      <c r="T680" s="21">
        <v>0</v>
      </c>
      <c r="U680" s="21">
        <v>0</v>
      </c>
      <c r="V680" s="21">
        <v>0</v>
      </c>
      <c r="W680" s="21">
        <v>51135.061560000002</v>
      </c>
      <c r="X680" s="20" t="s">
        <v>26</v>
      </c>
      <c r="Y680" s="20" t="s">
        <v>704</v>
      </c>
      <c r="Z680" s="55" t="s">
        <v>531</v>
      </c>
      <c r="AA680" s="20" t="s">
        <v>26</v>
      </c>
    </row>
    <row r="681" spans="2:27" ht="25.5" x14ac:dyDescent="0.2">
      <c r="B681" s="14" t="s">
        <v>2118</v>
      </c>
      <c r="C681" s="24" t="s">
        <v>2117</v>
      </c>
      <c r="D681" s="16" t="s">
        <v>708</v>
      </c>
      <c r="E681" s="20" t="s">
        <v>707</v>
      </c>
      <c r="F681" s="58" t="s">
        <v>706</v>
      </c>
      <c r="G681" s="20" t="s">
        <v>338</v>
      </c>
      <c r="H681" s="34">
        <v>39268</v>
      </c>
      <c r="I681" s="34">
        <v>50905</v>
      </c>
      <c r="J681" s="57"/>
      <c r="K681" s="21">
        <v>2000000</v>
      </c>
      <c r="L681" s="20" t="s">
        <v>2116</v>
      </c>
      <c r="M681" s="21">
        <v>0</v>
      </c>
      <c r="N681" s="21">
        <v>0</v>
      </c>
      <c r="O681" s="21">
        <v>110004.21</v>
      </c>
      <c r="P681" s="21">
        <v>1262046</v>
      </c>
      <c r="Q681" s="56" t="s">
        <v>26</v>
      </c>
      <c r="R681" s="21">
        <v>1262046</v>
      </c>
      <c r="S681" s="21">
        <v>-86710.33</v>
      </c>
      <c r="T681" s="21">
        <v>0</v>
      </c>
      <c r="U681" s="21">
        <v>0</v>
      </c>
      <c r="V681" s="21">
        <v>0</v>
      </c>
      <c r="W681" s="21">
        <v>51367.598120000002</v>
      </c>
      <c r="X681" s="20" t="s">
        <v>26</v>
      </c>
      <c r="Y681" s="20" t="s">
        <v>704</v>
      </c>
      <c r="Z681" s="55" t="s">
        <v>531</v>
      </c>
      <c r="AA681" s="20" t="s">
        <v>26</v>
      </c>
    </row>
    <row r="682" spans="2:27" ht="25.5" x14ac:dyDescent="0.2">
      <c r="B682" s="14" t="s">
        <v>2115</v>
      </c>
      <c r="C682" s="24" t="s">
        <v>2075</v>
      </c>
      <c r="D682" s="16" t="s">
        <v>708</v>
      </c>
      <c r="E682" s="20" t="s">
        <v>707</v>
      </c>
      <c r="F682" s="58" t="s">
        <v>706</v>
      </c>
      <c r="G682" s="20" t="s">
        <v>575</v>
      </c>
      <c r="H682" s="34">
        <v>39268</v>
      </c>
      <c r="I682" s="34">
        <v>47345</v>
      </c>
      <c r="J682" s="57"/>
      <c r="K682" s="21">
        <v>1000000</v>
      </c>
      <c r="L682" s="20" t="s">
        <v>2074</v>
      </c>
      <c r="M682" s="21">
        <v>0</v>
      </c>
      <c r="N682" s="21">
        <v>0</v>
      </c>
      <c r="O682" s="21">
        <v>55521.11</v>
      </c>
      <c r="P682" s="21">
        <v>503877</v>
      </c>
      <c r="Q682" s="56" t="s">
        <v>26</v>
      </c>
      <c r="R682" s="21">
        <v>503877</v>
      </c>
      <c r="S682" s="21">
        <v>-18333.36</v>
      </c>
      <c r="T682" s="21">
        <v>0</v>
      </c>
      <c r="U682" s="21">
        <v>0</v>
      </c>
      <c r="V682" s="21">
        <v>0</v>
      </c>
      <c r="W682" s="21">
        <v>20391.71199</v>
      </c>
      <c r="X682" s="20" t="s">
        <v>26</v>
      </c>
      <c r="Y682" s="20" t="s">
        <v>704</v>
      </c>
      <c r="Z682" s="55" t="s">
        <v>531</v>
      </c>
      <c r="AA682" s="20" t="s">
        <v>26</v>
      </c>
    </row>
    <row r="683" spans="2:27" ht="25.5" x14ac:dyDescent="0.2">
      <c r="B683" s="14" t="s">
        <v>2114</v>
      </c>
      <c r="C683" s="24" t="s">
        <v>2113</v>
      </c>
      <c r="D683" s="16" t="s">
        <v>708</v>
      </c>
      <c r="E683" s="20" t="s">
        <v>707</v>
      </c>
      <c r="F683" s="58" t="s">
        <v>706</v>
      </c>
      <c r="G683" s="20" t="s">
        <v>338</v>
      </c>
      <c r="H683" s="34">
        <v>39268</v>
      </c>
      <c r="I683" s="34">
        <v>50999</v>
      </c>
      <c r="J683" s="57"/>
      <c r="K683" s="21">
        <v>2000000</v>
      </c>
      <c r="L683" s="20" t="s">
        <v>2112</v>
      </c>
      <c r="M683" s="21">
        <v>0</v>
      </c>
      <c r="N683" s="21">
        <v>0</v>
      </c>
      <c r="O683" s="21">
        <v>109497.96</v>
      </c>
      <c r="P683" s="21">
        <v>1271168</v>
      </c>
      <c r="Q683" s="56" t="s">
        <v>26</v>
      </c>
      <c r="R683" s="21">
        <v>1271168</v>
      </c>
      <c r="S683" s="21">
        <v>-87981.85</v>
      </c>
      <c r="T683" s="21">
        <v>0</v>
      </c>
      <c r="U683" s="21">
        <v>0</v>
      </c>
      <c r="V683" s="21">
        <v>0</v>
      </c>
      <c r="W683" s="21">
        <v>51617.667150000001</v>
      </c>
      <c r="X683" s="20" t="s">
        <v>26</v>
      </c>
      <c r="Y683" s="20" t="s">
        <v>704</v>
      </c>
      <c r="Z683" s="55" t="s">
        <v>531</v>
      </c>
      <c r="AA683" s="20" t="s">
        <v>26</v>
      </c>
    </row>
    <row r="684" spans="2:27" ht="25.5" x14ac:dyDescent="0.2">
      <c r="B684" s="14" t="s">
        <v>2111</v>
      </c>
      <c r="C684" s="24" t="s">
        <v>2110</v>
      </c>
      <c r="D684" s="16" t="s">
        <v>708</v>
      </c>
      <c r="E684" s="20" t="s">
        <v>707</v>
      </c>
      <c r="F684" s="58" t="s">
        <v>706</v>
      </c>
      <c r="G684" s="20" t="s">
        <v>575</v>
      </c>
      <c r="H684" s="34">
        <v>39268</v>
      </c>
      <c r="I684" s="34">
        <v>47437</v>
      </c>
      <c r="J684" s="57"/>
      <c r="K684" s="21">
        <v>1000000</v>
      </c>
      <c r="L684" s="20" t="s">
        <v>2109</v>
      </c>
      <c r="M684" s="21">
        <v>0</v>
      </c>
      <c r="N684" s="21">
        <v>0</v>
      </c>
      <c r="O684" s="21">
        <v>55611.11</v>
      </c>
      <c r="P684" s="21">
        <v>509170</v>
      </c>
      <c r="Q684" s="56" t="s">
        <v>26</v>
      </c>
      <c r="R684" s="21">
        <v>509170</v>
      </c>
      <c r="S684" s="21">
        <v>-19148.41</v>
      </c>
      <c r="T684" s="21">
        <v>0</v>
      </c>
      <c r="U684" s="21">
        <v>0</v>
      </c>
      <c r="V684" s="21">
        <v>0</v>
      </c>
      <c r="W684" s="21">
        <v>20545.639139999999</v>
      </c>
      <c r="X684" s="20" t="s">
        <v>26</v>
      </c>
      <c r="Y684" s="20" t="s">
        <v>704</v>
      </c>
      <c r="Z684" s="55" t="s">
        <v>531</v>
      </c>
      <c r="AA684" s="20" t="s">
        <v>26</v>
      </c>
    </row>
    <row r="685" spans="2:27" ht="25.5" x14ac:dyDescent="0.2">
      <c r="B685" s="14" t="s">
        <v>2108</v>
      </c>
      <c r="C685" s="24" t="s">
        <v>2107</v>
      </c>
      <c r="D685" s="16" t="s">
        <v>708</v>
      </c>
      <c r="E685" s="20" t="s">
        <v>707</v>
      </c>
      <c r="F685" s="58" t="s">
        <v>706</v>
      </c>
      <c r="G685" s="20" t="s">
        <v>338</v>
      </c>
      <c r="H685" s="34">
        <v>39268</v>
      </c>
      <c r="I685" s="34">
        <v>51090</v>
      </c>
      <c r="J685" s="57"/>
      <c r="K685" s="21">
        <v>2000000</v>
      </c>
      <c r="L685" s="20" t="s">
        <v>2106</v>
      </c>
      <c r="M685" s="21">
        <v>0</v>
      </c>
      <c r="N685" s="21">
        <v>0</v>
      </c>
      <c r="O685" s="21">
        <v>110172.23</v>
      </c>
      <c r="P685" s="21">
        <v>1283052</v>
      </c>
      <c r="Q685" s="56" t="s">
        <v>26</v>
      </c>
      <c r="R685" s="21">
        <v>1283052</v>
      </c>
      <c r="S685" s="21">
        <v>-89525.77</v>
      </c>
      <c r="T685" s="21">
        <v>0</v>
      </c>
      <c r="U685" s="21">
        <v>0</v>
      </c>
      <c r="V685" s="21">
        <v>0</v>
      </c>
      <c r="W685" s="21">
        <v>51858.606500000002</v>
      </c>
      <c r="X685" s="20" t="s">
        <v>26</v>
      </c>
      <c r="Y685" s="20" t="s">
        <v>704</v>
      </c>
      <c r="Z685" s="55" t="s">
        <v>531</v>
      </c>
      <c r="AA685" s="20" t="s">
        <v>26</v>
      </c>
    </row>
    <row r="686" spans="2:27" ht="25.5" x14ac:dyDescent="0.2">
      <c r="B686" s="14" t="s">
        <v>2105</v>
      </c>
      <c r="C686" s="24" t="s">
        <v>1955</v>
      </c>
      <c r="D686" s="16" t="s">
        <v>708</v>
      </c>
      <c r="E686" s="20" t="s">
        <v>707</v>
      </c>
      <c r="F686" s="58" t="s">
        <v>706</v>
      </c>
      <c r="G686" s="20" t="s">
        <v>575</v>
      </c>
      <c r="H686" s="34">
        <v>39268</v>
      </c>
      <c r="I686" s="34">
        <v>47529</v>
      </c>
      <c r="J686" s="57"/>
      <c r="K686" s="21">
        <v>1000000</v>
      </c>
      <c r="L686" s="20" t="s">
        <v>1954</v>
      </c>
      <c r="M686" s="21">
        <v>0</v>
      </c>
      <c r="N686" s="21">
        <v>0</v>
      </c>
      <c r="O686" s="21">
        <v>55701.11</v>
      </c>
      <c r="P686" s="21">
        <v>514338</v>
      </c>
      <c r="Q686" s="56" t="s">
        <v>26</v>
      </c>
      <c r="R686" s="21">
        <v>514338</v>
      </c>
      <c r="S686" s="21">
        <v>-19989.95</v>
      </c>
      <c r="T686" s="21">
        <v>0</v>
      </c>
      <c r="U686" s="21">
        <v>0</v>
      </c>
      <c r="V686" s="21">
        <v>0</v>
      </c>
      <c r="W686" s="21">
        <v>20698.421620000001</v>
      </c>
      <c r="X686" s="20" t="s">
        <v>26</v>
      </c>
      <c r="Y686" s="20" t="s">
        <v>704</v>
      </c>
      <c r="Z686" s="55" t="s">
        <v>531</v>
      </c>
      <c r="AA686" s="20" t="s">
        <v>26</v>
      </c>
    </row>
    <row r="687" spans="2:27" ht="25.5" x14ac:dyDescent="0.2">
      <c r="B687" s="14" t="s">
        <v>2104</v>
      </c>
      <c r="C687" s="24" t="s">
        <v>2103</v>
      </c>
      <c r="D687" s="16" t="s">
        <v>708</v>
      </c>
      <c r="E687" s="20" t="s">
        <v>707</v>
      </c>
      <c r="F687" s="58" t="s">
        <v>706</v>
      </c>
      <c r="G687" s="20" t="s">
        <v>338</v>
      </c>
      <c r="H687" s="34">
        <v>39268</v>
      </c>
      <c r="I687" s="34">
        <v>51182</v>
      </c>
      <c r="J687" s="57"/>
      <c r="K687" s="21">
        <v>2000000</v>
      </c>
      <c r="L687" s="20" t="s">
        <v>2102</v>
      </c>
      <c r="M687" s="21">
        <v>0</v>
      </c>
      <c r="N687" s="21">
        <v>0</v>
      </c>
      <c r="O687" s="21">
        <v>110136.33</v>
      </c>
      <c r="P687" s="21">
        <v>1287884</v>
      </c>
      <c r="Q687" s="56" t="s">
        <v>26</v>
      </c>
      <c r="R687" s="21">
        <v>1287884</v>
      </c>
      <c r="S687" s="21">
        <v>-90851.3</v>
      </c>
      <c r="T687" s="21">
        <v>0</v>
      </c>
      <c r="U687" s="21">
        <v>0</v>
      </c>
      <c r="V687" s="21">
        <v>0</v>
      </c>
      <c r="W687" s="21">
        <v>52101.06091</v>
      </c>
      <c r="X687" s="20" t="s">
        <v>26</v>
      </c>
      <c r="Y687" s="20" t="s">
        <v>704</v>
      </c>
      <c r="Z687" s="55" t="s">
        <v>531</v>
      </c>
      <c r="AA687" s="20" t="s">
        <v>26</v>
      </c>
    </row>
    <row r="688" spans="2:27" ht="25.5" x14ac:dyDescent="0.2">
      <c r="B688" s="14" t="s">
        <v>2101</v>
      </c>
      <c r="C688" s="24" t="s">
        <v>2100</v>
      </c>
      <c r="D688" s="16" t="s">
        <v>708</v>
      </c>
      <c r="E688" s="20" t="s">
        <v>707</v>
      </c>
      <c r="F688" s="58" t="s">
        <v>706</v>
      </c>
      <c r="G688" s="20" t="s">
        <v>575</v>
      </c>
      <c r="H688" s="34">
        <v>39268</v>
      </c>
      <c r="I688" s="34">
        <v>47618</v>
      </c>
      <c r="J688" s="57"/>
      <c r="K688" s="21">
        <v>1000000</v>
      </c>
      <c r="L688" s="20" t="s">
        <v>2099</v>
      </c>
      <c r="M688" s="21">
        <v>0</v>
      </c>
      <c r="N688" s="21">
        <v>0</v>
      </c>
      <c r="O688" s="21">
        <v>55811.11</v>
      </c>
      <c r="P688" s="21">
        <v>520016</v>
      </c>
      <c r="Q688" s="56" t="s">
        <v>26</v>
      </c>
      <c r="R688" s="21">
        <v>520016</v>
      </c>
      <c r="S688" s="21">
        <v>-20827.77</v>
      </c>
      <c r="T688" s="21">
        <v>0</v>
      </c>
      <c r="U688" s="21">
        <v>0</v>
      </c>
      <c r="V688" s="21">
        <v>0</v>
      </c>
      <c r="W688" s="21">
        <v>20845.156459999998</v>
      </c>
      <c r="X688" s="20" t="s">
        <v>26</v>
      </c>
      <c r="Y688" s="20" t="s">
        <v>704</v>
      </c>
      <c r="Z688" s="55" t="s">
        <v>531</v>
      </c>
      <c r="AA688" s="20" t="s">
        <v>26</v>
      </c>
    </row>
    <row r="689" spans="2:27" ht="25.5" x14ac:dyDescent="0.2">
      <c r="B689" s="14" t="s">
        <v>2098</v>
      </c>
      <c r="C689" s="24" t="s">
        <v>2097</v>
      </c>
      <c r="D689" s="16" t="s">
        <v>708</v>
      </c>
      <c r="E689" s="20" t="s">
        <v>707</v>
      </c>
      <c r="F689" s="58" t="s">
        <v>706</v>
      </c>
      <c r="G689" s="20" t="s">
        <v>338</v>
      </c>
      <c r="H689" s="34">
        <v>39268</v>
      </c>
      <c r="I689" s="34">
        <v>51273</v>
      </c>
      <c r="J689" s="57"/>
      <c r="K689" s="21">
        <v>2000000</v>
      </c>
      <c r="L689" s="20" t="s">
        <v>2096</v>
      </c>
      <c r="M689" s="21">
        <v>0</v>
      </c>
      <c r="N689" s="21">
        <v>0</v>
      </c>
      <c r="O689" s="21">
        <v>110584.6</v>
      </c>
      <c r="P689" s="21">
        <v>1296830</v>
      </c>
      <c r="Q689" s="56" t="s">
        <v>26</v>
      </c>
      <c r="R689" s="21">
        <v>1296830</v>
      </c>
      <c r="S689" s="21">
        <v>-92182.49</v>
      </c>
      <c r="T689" s="21">
        <v>0</v>
      </c>
      <c r="U689" s="21">
        <v>0</v>
      </c>
      <c r="V689" s="21">
        <v>0</v>
      </c>
      <c r="W689" s="21">
        <v>52339.775070000003</v>
      </c>
      <c r="X689" s="20" t="s">
        <v>26</v>
      </c>
      <c r="Y689" s="20" t="s">
        <v>704</v>
      </c>
      <c r="Z689" s="55" t="s">
        <v>531</v>
      </c>
      <c r="AA689" s="20" t="s">
        <v>26</v>
      </c>
    </row>
    <row r="690" spans="2:27" ht="25.5" x14ac:dyDescent="0.2">
      <c r="B690" s="14" t="s">
        <v>2095</v>
      </c>
      <c r="C690" s="24" t="s">
        <v>2005</v>
      </c>
      <c r="D690" s="16" t="s">
        <v>708</v>
      </c>
      <c r="E690" s="20" t="s">
        <v>707</v>
      </c>
      <c r="F690" s="58" t="s">
        <v>706</v>
      </c>
      <c r="G690" s="20" t="s">
        <v>575</v>
      </c>
      <c r="H690" s="34">
        <v>39268</v>
      </c>
      <c r="I690" s="34">
        <v>47710</v>
      </c>
      <c r="J690" s="57"/>
      <c r="K690" s="21">
        <v>1000000</v>
      </c>
      <c r="L690" s="20" t="s">
        <v>2004</v>
      </c>
      <c r="M690" s="21">
        <v>0</v>
      </c>
      <c r="N690" s="21">
        <v>0</v>
      </c>
      <c r="O690" s="21">
        <v>55891.11</v>
      </c>
      <c r="P690" s="21">
        <v>524939</v>
      </c>
      <c r="Q690" s="56" t="s">
        <v>26</v>
      </c>
      <c r="R690" s="21">
        <v>524939</v>
      </c>
      <c r="S690" s="21">
        <v>-21709.43</v>
      </c>
      <c r="T690" s="21">
        <v>0</v>
      </c>
      <c r="U690" s="21">
        <v>0</v>
      </c>
      <c r="V690" s="21">
        <v>0</v>
      </c>
      <c r="W690" s="21">
        <v>20995.75952</v>
      </c>
      <c r="X690" s="20" t="s">
        <v>26</v>
      </c>
      <c r="Y690" s="20" t="s">
        <v>704</v>
      </c>
      <c r="Z690" s="55" t="s">
        <v>531</v>
      </c>
      <c r="AA690" s="20" t="s">
        <v>26</v>
      </c>
    </row>
    <row r="691" spans="2:27" ht="25.5" x14ac:dyDescent="0.2">
      <c r="B691" s="14" t="s">
        <v>2094</v>
      </c>
      <c r="C691" s="24" t="s">
        <v>2093</v>
      </c>
      <c r="D691" s="16" t="s">
        <v>708</v>
      </c>
      <c r="E691" s="20" t="s">
        <v>707</v>
      </c>
      <c r="F691" s="58" t="s">
        <v>706</v>
      </c>
      <c r="G691" s="20" t="s">
        <v>338</v>
      </c>
      <c r="H691" s="34">
        <v>39268</v>
      </c>
      <c r="I691" s="34">
        <v>51364</v>
      </c>
      <c r="J691" s="57"/>
      <c r="K691" s="21">
        <v>2000000</v>
      </c>
      <c r="L691" s="20" t="s">
        <v>2092</v>
      </c>
      <c r="M691" s="21">
        <v>0</v>
      </c>
      <c r="N691" s="21">
        <v>0</v>
      </c>
      <c r="O691" s="21">
        <v>110425.52</v>
      </c>
      <c r="P691" s="21">
        <v>1304996</v>
      </c>
      <c r="Q691" s="56" t="s">
        <v>26</v>
      </c>
      <c r="R691" s="21">
        <v>1304996</v>
      </c>
      <c r="S691" s="21">
        <v>-93686.7</v>
      </c>
      <c r="T691" s="21">
        <v>0</v>
      </c>
      <c r="U691" s="21">
        <v>0</v>
      </c>
      <c r="V691" s="21">
        <v>0</v>
      </c>
      <c r="W691" s="21">
        <v>52577.405429999999</v>
      </c>
      <c r="X691" s="20" t="s">
        <v>26</v>
      </c>
      <c r="Y691" s="20" t="s">
        <v>704</v>
      </c>
      <c r="Z691" s="55" t="s">
        <v>531</v>
      </c>
      <c r="AA691" s="20" t="s">
        <v>26</v>
      </c>
    </row>
    <row r="692" spans="2:27" ht="25.5" x14ac:dyDescent="0.2">
      <c r="B692" s="14" t="s">
        <v>2091</v>
      </c>
      <c r="C692" s="24" t="s">
        <v>2090</v>
      </c>
      <c r="D692" s="16" t="s">
        <v>708</v>
      </c>
      <c r="E692" s="20" t="s">
        <v>707</v>
      </c>
      <c r="F692" s="58" t="s">
        <v>706</v>
      </c>
      <c r="G692" s="20" t="s">
        <v>575</v>
      </c>
      <c r="H692" s="34">
        <v>39268</v>
      </c>
      <c r="I692" s="34">
        <v>47802</v>
      </c>
      <c r="J692" s="57"/>
      <c r="K692" s="21">
        <v>1000000</v>
      </c>
      <c r="L692" s="20" t="s">
        <v>2089</v>
      </c>
      <c r="M692" s="21">
        <v>0</v>
      </c>
      <c r="N692" s="21">
        <v>0</v>
      </c>
      <c r="O692" s="21">
        <v>55945.43</v>
      </c>
      <c r="P692" s="21">
        <v>529592</v>
      </c>
      <c r="Q692" s="56" t="s">
        <v>26</v>
      </c>
      <c r="R692" s="21">
        <v>529592</v>
      </c>
      <c r="S692" s="21">
        <v>-22598.080000000002</v>
      </c>
      <c r="T692" s="21">
        <v>0</v>
      </c>
      <c r="U692" s="21">
        <v>0</v>
      </c>
      <c r="V692" s="21">
        <v>0</v>
      </c>
      <c r="W692" s="21">
        <v>21145.289959999998</v>
      </c>
      <c r="X692" s="20" t="s">
        <v>26</v>
      </c>
      <c r="Y692" s="20" t="s">
        <v>704</v>
      </c>
      <c r="Z692" s="55" t="s">
        <v>531</v>
      </c>
      <c r="AA692" s="20" t="s">
        <v>26</v>
      </c>
    </row>
    <row r="693" spans="2:27" ht="25.5" x14ac:dyDescent="0.2">
      <c r="B693" s="14" t="s">
        <v>2088</v>
      </c>
      <c r="C693" s="24" t="s">
        <v>2087</v>
      </c>
      <c r="D693" s="16" t="s">
        <v>708</v>
      </c>
      <c r="E693" s="20" t="s">
        <v>707</v>
      </c>
      <c r="F693" s="58" t="s">
        <v>706</v>
      </c>
      <c r="G693" s="20" t="s">
        <v>338</v>
      </c>
      <c r="H693" s="34">
        <v>39268</v>
      </c>
      <c r="I693" s="34">
        <v>51455</v>
      </c>
      <c r="J693" s="57"/>
      <c r="K693" s="21">
        <v>2000000</v>
      </c>
      <c r="L693" s="20" t="s">
        <v>2086</v>
      </c>
      <c r="M693" s="21">
        <v>0</v>
      </c>
      <c r="N693" s="21">
        <v>0</v>
      </c>
      <c r="O693" s="21">
        <v>110810.86</v>
      </c>
      <c r="P693" s="21">
        <v>1312156</v>
      </c>
      <c r="Q693" s="56" t="s">
        <v>26</v>
      </c>
      <c r="R693" s="21">
        <v>1312156</v>
      </c>
      <c r="S693" s="21">
        <v>-95143.72</v>
      </c>
      <c r="T693" s="21">
        <v>0</v>
      </c>
      <c r="U693" s="21">
        <v>0</v>
      </c>
      <c r="V693" s="21">
        <v>0</v>
      </c>
      <c r="W693" s="21">
        <v>52813.9666</v>
      </c>
      <c r="X693" s="20" t="s">
        <v>26</v>
      </c>
      <c r="Y693" s="20" t="s">
        <v>704</v>
      </c>
      <c r="Z693" s="55" t="s">
        <v>531</v>
      </c>
      <c r="AA693" s="20" t="s">
        <v>26</v>
      </c>
    </row>
    <row r="694" spans="2:27" ht="25.5" x14ac:dyDescent="0.2">
      <c r="B694" s="14" t="s">
        <v>2085</v>
      </c>
      <c r="C694" s="24" t="s">
        <v>2084</v>
      </c>
      <c r="D694" s="16" t="s">
        <v>708</v>
      </c>
      <c r="E694" s="20" t="s">
        <v>707</v>
      </c>
      <c r="F694" s="58" t="s">
        <v>706</v>
      </c>
      <c r="G694" s="20" t="s">
        <v>575</v>
      </c>
      <c r="H694" s="34">
        <v>39268</v>
      </c>
      <c r="I694" s="34">
        <v>47894</v>
      </c>
      <c r="J694" s="57"/>
      <c r="K694" s="21">
        <v>1000000</v>
      </c>
      <c r="L694" s="20" t="s">
        <v>2083</v>
      </c>
      <c r="M694" s="21">
        <v>0</v>
      </c>
      <c r="N694" s="21">
        <v>0</v>
      </c>
      <c r="O694" s="21">
        <v>56021.11</v>
      </c>
      <c r="P694" s="21">
        <v>534338</v>
      </c>
      <c r="Q694" s="56" t="s">
        <v>26</v>
      </c>
      <c r="R694" s="21">
        <v>534338</v>
      </c>
      <c r="S694" s="21">
        <v>-23538.51</v>
      </c>
      <c r="T694" s="21">
        <v>0</v>
      </c>
      <c r="U694" s="21">
        <v>0</v>
      </c>
      <c r="V694" s="21">
        <v>0</v>
      </c>
      <c r="W694" s="21">
        <v>21293.770390000001</v>
      </c>
      <c r="X694" s="20" t="s">
        <v>26</v>
      </c>
      <c r="Y694" s="20" t="s">
        <v>704</v>
      </c>
      <c r="Z694" s="55" t="s">
        <v>531</v>
      </c>
      <c r="AA694" s="20" t="s">
        <v>26</v>
      </c>
    </row>
    <row r="695" spans="2:27" ht="25.5" x14ac:dyDescent="0.2">
      <c r="B695" s="14" t="s">
        <v>2082</v>
      </c>
      <c r="C695" s="24" t="s">
        <v>2081</v>
      </c>
      <c r="D695" s="16" t="s">
        <v>708</v>
      </c>
      <c r="E695" s="20" t="s">
        <v>707</v>
      </c>
      <c r="F695" s="58" t="s">
        <v>706</v>
      </c>
      <c r="G695" s="20" t="s">
        <v>338</v>
      </c>
      <c r="H695" s="34">
        <v>39268</v>
      </c>
      <c r="I695" s="34">
        <v>51547</v>
      </c>
      <c r="J695" s="57"/>
      <c r="K695" s="21">
        <v>2000000</v>
      </c>
      <c r="L695" s="20" t="s">
        <v>2080</v>
      </c>
      <c r="M695" s="21">
        <v>0</v>
      </c>
      <c r="N695" s="21">
        <v>0</v>
      </c>
      <c r="O695" s="21">
        <v>110930.21</v>
      </c>
      <c r="P695" s="21">
        <v>1319652</v>
      </c>
      <c r="Q695" s="56" t="s">
        <v>26</v>
      </c>
      <c r="R695" s="21">
        <v>1319652</v>
      </c>
      <c r="S695" s="21">
        <v>-96583.73</v>
      </c>
      <c r="T695" s="21">
        <v>0</v>
      </c>
      <c r="U695" s="21">
        <v>0</v>
      </c>
      <c r="V695" s="21">
        <v>0</v>
      </c>
      <c r="W695" s="21">
        <v>53052.055079999998</v>
      </c>
      <c r="X695" s="20" t="s">
        <v>26</v>
      </c>
      <c r="Y695" s="20" t="s">
        <v>704</v>
      </c>
      <c r="Z695" s="55" t="s">
        <v>531</v>
      </c>
      <c r="AA695" s="20" t="s">
        <v>26</v>
      </c>
    </row>
    <row r="696" spans="2:27" ht="25.5" x14ac:dyDescent="0.2">
      <c r="B696" s="14" t="s">
        <v>2079</v>
      </c>
      <c r="C696" s="24" t="s">
        <v>2078</v>
      </c>
      <c r="D696" s="16" t="s">
        <v>708</v>
      </c>
      <c r="E696" s="20" t="s">
        <v>707</v>
      </c>
      <c r="F696" s="58" t="s">
        <v>706</v>
      </c>
      <c r="G696" s="20" t="s">
        <v>575</v>
      </c>
      <c r="H696" s="34">
        <v>39268</v>
      </c>
      <c r="I696" s="34">
        <v>47983</v>
      </c>
      <c r="J696" s="57"/>
      <c r="K696" s="21">
        <v>1000000</v>
      </c>
      <c r="L696" s="20" t="s">
        <v>2077</v>
      </c>
      <c r="M696" s="21">
        <v>0</v>
      </c>
      <c r="N696" s="21">
        <v>0</v>
      </c>
      <c r="O696" s="21">
        <v>56101.11</v>
      </c>
      <c r="P696" s="21">
        <v>539293</v>
      </c>
      <c r="Q696" s="56" t="s">
        <v>26</v>
      </c>
      <c r="R696" s="21">
        <v>539293</v>
      </c>
      <c r="S696" s="21">
        <v>-24426.03</v>
      </c>
      <c r="T696" s="21">
        <v>0</v>
      </c>
      <c r="U696" s="21">
        <v>0</v>
      </c>
      <c r="V696" s="21">
        <v>0</v>
      </c>
      <c r="W696" s="21">
        <v>21436.430390000001</v>
      </c>
      <c r="X696" s="20" t="s">
        <v>26</v>
      </c>
      <c r="Y696" s="20" t="s">
        <v>704</v>
      </c>
      <c r="Z696" s="55" t="s">
        <v>531</v>
      </c>
      <c r="AA696" s="20" t="s">
        <v>26</v>
      </c>
    </row>
    <row r="697" spans="2:27" ht="25.5" x14ac:dyDescent="0.2">
      <c r="B697" s="14" t="s">
        <v>2076</v>
      </c>
      <c r="C697" s="24" t="s">
        <v>2075</v>
      </c>
      <c r="D697" s="16" t="s">
        <v>708</v>
      </c>
      <c r="E697" s="20" t="s">
        <v>707</v>
      </c>
      <c r="F697" s="58" t="s">
        <v>706</v>
      </c>
      <c r="G697" s="20" t="s">
        <v>338</v>
      </c>
      <c r="H697" s="34">
        <v>39268</v>
      </c>
      <c r="I697" s="34">
        <v>51637</v>
      </c>
      <c r="J697" s="57"/>
      <c r="K697" s="21">
        <v>2000000</v>
      </c>
      <c r="L697" s="20" t="s">
        <v>2074</v>
      </c>
      <c r="M697" s="21">
        <v>0</v>
      </c>
      <c r="N697" s="21">
        <v>0</v>
      </c>
      <c r="O697" s="21">
        <v>110724.69</v>
      </c>
      <c r="P697" s="21">
        <v>1327744</v>
      </c>
      <c r="Q697" s="56" t="s">
        <v>26</v>
      </c>
      <c r="R697" s="21">
        <v>1327744</v>
      </c>
      <c r="S697" s="21">
        <v>-97924.37</v>
      </c>
      <c r="T697" s="21">
        <v>0</v>
      </c>
      <c r="U697" s="21">
        <v>0</v>
      </c>
      <c r="V697" s="21">
        <v>0</v>
      </c>
      <c r="W697" s="21">
        <v>53283.938309999998</v>
      </c>
      <c r="X697" s="20" t="s">
        <v>26</v>
      </c>
      <c r="Y697" s="20" t="s">
        <v>704</v>
      </c>
      <c r="Z697" s="55" t="s">
        <v>531</v>
      </c>
      <c r="AA697" s="20" t="s">
        <v>26</v>
      </c>
    </row>
    <row r="698" spans="2:27" ht="25.5" x14ac:dyDescent="0.2">
      <c r="B698" s="14" t="s">
        <v>2073</v>
      </c>
      <c r="C698" s="24" t="s">
        <v>2072</v>
      </c>
      <c r="D698" s="16" t="s">
        <v>708</v>
      </c>
      <c r="E698" s="20" t="s">
        <v>707</v>
      </c>
      <c r="F698" s="58" t="s">
        <v>706</v>
      </c>
      <c r="G698" s="20" t="s">
        <v>575</v>
      </c>
      <c r="H698" s="34">
        <v>39268</v>
      </c>
      <c r="I698" s="34">
        <v>48075</v>
      </c>
      <c r="J698" s="57"/>
      <c r="K698" s="21">
        <v>1000000</v>
      </c>
      <c r="L698" s="20" t="s">
        <v>2071</v>
      </c>
      <c r="M698" s="21">
        <v>0</v>
      </c>
      <c r="N698" s="21">
        <v>0</v>
      </c>
      <c r="O698" s="21">
        <v>56161.11</v>
      </c>
      <c r="P698" s="21">
        <v>543697</v>
      </c>
      <c r="Q698" s="56" t="s">
        <v>26</v>
      </c>
      <c r="R698" s="21">
        <v>543697</v>
      </c>
      <c r="S698" s="21">
        <v>-25383.71</v>
      </c>
      <c r="T698" s="21">
        <v>0</v>
      </c>
      <c r="U698" s="21">
        <v>0</v>
      </c>
      <c r="V698" s="21">
        <v>0</v>
      </c>
      <c r="W698" s="21">
        <v>21582.907999999999</v>
      </c>
      <c r="X698" s="20" t="s">
        <v>26</v>
      </c>
      <c r="Y698" s="20" t="s">
        <v>704</v>
      </c>
      <c r="Z698" s="55" t="s">
        <v>531</v>
      </c>
      <c r="AA698" s="20" t="s">
        <v>26</v>
      </c>
    </row>
    <row r="699" spans="2:27" ht="25.5" x14ac:dyDescent="0.2">
      <c r="B699" s="14" t="s">
        <v>2070</v>
      </c>
      <c r="C699" s="24" t="s">
        <v>2069</v>
      </c>
      <c r="D699" s="16" t="s">
        <v>708</v>
      </c>
      <c r="E699" s="20" t="s">
        <v>707</v>
      </c>
      <c r="F699" s="58" t="s">
        <v>706</v>
      </c>
      <c r="G699" s="20" t="s">
        <v>338</v>
      </c>
      <c r="H699" s="34">
        <v>39268</v>
      </c>
      <c r="I699" s="34">
        <v>51728</v>
      </c>
      <c r="J699" s="57"/>
      <c r="K699" s="21">
        <v>2000000</v>
      </c>
      <c r="L699" s="20" t="s">
        <v>2068</v>
      </c>
      <c r="M699" s="21">
        <v>0</v>
      </c>
      <c r="N699" s="21">
        <v>0</v>
      </c>
      <c r="O699" s="21">
        <v>111140.21</v>
      </c>
      <c r="P699" s="21">
        <v>1334880</v>
      </c>
      <c r="Q699" s="56" t="s">
        <v>26</v>
      </c>
      <c r="R699" s="21">
        <v>1334880</v>
      </c>
      <c r="S699" s="21">
        <v>-99439.22</v>
      </c>
      <c r="T699" s="21">
        <v>0</v>
      </c>
      <c r="U699" s="21">
        <v>0</v>
      </c>
      <c r="V699" s="21">
        <v>0</v>
      </c>
      <c r="W699" s="21">
        <v>53517.376510000002</v>
      </c>
      <c r="X699" s="20" t="s">
        <v>26</v>
      </c>
      <c r="Y699" s="20" t="s">
        <v>704</v>
      </c>
      <c r="Z699" s="55" t="s">
        <v>531</v>
      </c>
      <c r="AA699" s="20" t="s">
        <v>26</v>
      </c>
    </row>
    <row r="700" spans="2:27" ht="25.5" x14ac:dyDescent="0.2">
      <c r="B700" s="14" t="s">
        <v>2067</v>
      </c>
      <c r="C700" s="24" t="s">
        <v>2066</v>
      </c>
      <c r="D700" s="16" t="s">
        <v>708</v>
      </c>
      <c r="E700" s="20" t="s">
        <v>707</v>
      </c>
      <c r="F700" s="58" t="s">
        <v>706</v>
      </c>
      <c r="G700" s="20" t="s">
        <v>575</v>
      </c>
      <c r="H700" s="34">
        <v>39268</v>
      </c>
      <c r="I700" s="34">
        <v>48167</v>
      </c>
      <c r="J700" s="57"/>
      <c r="K700" s="21">
        <v>1000000</v>
      </c>
      <c r="L700" s="20" t="s">
        <v>2065</v>
      </c>
      <c r="M700" s="21">
        <v>0</v>
      </c>
      <c r="N700" s="21">
        <v>0</v>
      </c>
      <c r="O700" s="21">
        <v>56195.43</v>
      </c>
      <c r="P700" s="21">
        <v>547898</v>
      </c>
      <c r="Q700" s="56" t="s">
        <v>26</v>
      </c>
      <c r="R700" s="21">
        <v>547898</v>
      </c>
      <c r="S700" s="21">
        <v>-26367.06</v>
      </c>
      <c r="T700" s="21">
        <v>0</v>
      </c>
      <c r="U700" s="21">
        <v>0</v>
      </c>
      <c r="V700" s="21">
        <v>0</v>
      </c>
      <c r="W700" s="21">
        <v>21728.39818</v>
      </c>
      <c r="X700" s="20" t="s">
        <v>26</v>
      </c>
      <c r="Y700" s="20" t="s">
        <v>704</v>
      </c>
      <c r="Z700" s="55" t="s">
        <v>531</v>
      </c>
      <c r="AA700" s="20" t="s">
        <v>26</v>
      </c>
    </row>
    <row r="701" spans="2:27" ht="25.5" x14ac:dyDescent="0.2">
      <c r="B701" s="14" t="s">
        <v>2064</v>
      </c>
      <c r="C701" s="24" t="s">
        <v>2063</v>
      </c>
      <c r="D701" s="16" t="s">
        <v>708</v>
      </c>
      <c r="E701" s="20" t="s">
        <v>707</v>
      </c>
      <c r="F701" s="58" t="s">
        <v>706</v>
      </c>
      <c r="G701" s="20" t="s">
        <v>338</v>
      </c>
      <c r="H701" s="34">
        <v>39268</v>
      </c>
      <c r="I701" s="34">
        <v>51820</v>
      </c>
      <c r="J701" s="57"/>
      <c r="K701" s="21">
        <v>2000000</v>
      </c>
      <c r="L701" s="20" t="s">
        <v>2062</v>
      </c>
      <c r="M701" s="21">
        <v>0</v>
      </c>
      <c r="N701" s="21">
        <v>0</v>
      </c>
      <c r="O701" s="21">
        <v>111176.86</v>
      </c>
      <c r="P701" s="21">
        <v>1341250</v>
      </c>
      <c r="Q701" s="56" t="s">
        <v>26</v>
      </c>
      <c r="R701" s="21">
        <v>1341250</v>
      </c>
      <c r="S701" s="21">
        <v>-100850.58</v>
      </c>
      <c r="T701" s="21">
        <v>0</v>
      </c>
      <c r="U701" s="21">
        <v>0</v>
      </c>
      <c r="V701" s="21">
        <v>0</v>
      </c>
      <c r="W701" s="21">
        <v>53752.349419999999</v>
      </c>
      <c r="X701" s="20" t="s">
        <v>26</v>
      </c>
      <c r="Y701" s="20" t="s">
        <v>704</v>
      </c>
      <c r="Z701" s="55" t="s">
        <v>531</v>
      </c>
      <c r="AA701" s="20" t="s">
        <v>26</v>
      </c>
    </row>
    <row r="702" spans="2:27" ht="25.5" x14ac:dyDescent="0.2">
      <c r="B702" s="14" t="s">
        <v>2061</v>
      </c>
      <c r="C702" s="24" t="s">
        <v>2060</v>
      </c>
      <c r="D702" s="16" t="s">
        <v>708</v>
      </c>
      <c r="E702" s="20" t="s">
        <v>707</v>
      </c>
      <c r="F702" s="58" t="s">
        <v>706</v>
      </c>
      <c r="G702" s="20" t="s">
        <v>575</v>
      </c>
      <c r="H702" s="34">
        <v>39268</v>
      </c>
      <c r="I702" s="34">
        <v>48259</v>
      </c>
      <c r="J702" s="57"/>
      <c r="K702" s="21">
        <v>1000000</v>
      </c>
      <c r="L702" s="20" t="s">
        <v>2059</v>
      </c>
      <c r="M702" s="21">
        <v>0</v>
      </c>
      <c r="N702" s="21">
        <v>0</v>
      </c>
      <c r="O702" s="21">
        <v>49404.22</v>
      </c>
      <c r="P702" s="21">
        <v>551992</v>
      </c>
      <c r="Q702" s="56" t="s">
        <v>26</v>
      </c>
      <c r="R702" s="21">
        <v>551992</v>
      </c>
      <c r="S702" s="21">
        <v>-20499.16</v>
      </c>
      <c r="T702" s="21">
        <v>0</v>
      </c>
      <c r="U702" s="21">
        <v>0</v>
      </c>
      <c r="V702" s="21">
        <v>0</v>
      </c>
      <c r="W702" s="21">
        <v>21872.92064</v>
      </c>
      <c r="X702" s="20" t="s">
        <v>26</v>
      </c>
      <c r="Y702" s="20" t="s">
        <v>704</v>
      </c>
      <c r="Z702" s="55" t="s">
        <v>531</v>
      </c>
      <c r="AA702" s="20" t="s">
        <v>26</v>
      </c>
    </row>
    <row r="703" spans="2:27" ht="25.5" x14ac:dyDescent="0.2">
      <c r="B703" s="14" t="s">
        <v>2058</v>
      </c>
      <c r="C703" s="24" t="s">
        <v>2057</v>
      </c>
      <c r="D703" s="16" t="s">
        <v>708</v>
      </c>
      <c r="E703" s="20" t="s">
        <v>707</v>
      </c>
      <c r="F703" s="58" t="s">
        <v>706</v>
      </c>
      <c r="G703" s="20" t="s">
        <v>338</v>
      </c>
      <c r="H703" s="34">
        <v>39268</v>
      </c>
      <c r="I703" s="34">
        <v>51912</v>
      </c>
      <c r="J703" s="57"/>
      <c r="K703" s="21">
        <v>2000000</v>
      </c>
      <c r="L703" s="20" t="s">
        <v>2056</v>
      </c>
      <c r="M703" s="21">
        <v>0</v>
      </c>
      <c r="N703" s="21">
        <v>0</v>
      </c>
      <c r="O703" s="21">
        <v>97700.68</v>
      </c>
      <c r="P703" s="21">
        <v>1347508</v>
      </c>
      <c r="Q703" s="56" t="s">
        <v>26</v>
      </c>
      <c r="R703" s="21">
        <v>1347508</v>
      </c>
      <c r="S703" s="21">
        <v>-88891.12</v>
      </c>
      <c r="T703" s="21">
        <v>0</v>
      </c>
      <c r="U703" s="21">
        <v>0</v>
      </c>
      <c r="V703" s="21">
        <v>0</v>
      </c>
      <c r="W703" s="21">
        <v>53986.299630000001</v>
      </c>
      <c r="X703" s="20" t="s">
        <v>26</v>
      </c>
      <c r="Y703" s="20" t="s">
        <v>704</v>
      </c>
      <c r="Z703" s="55" t="s">
        <v>531</v>
      </c>
      <c r="AA703" s="20" t="s">
        <v>26</v>
      </c>
    </row>
    <row r="704" spans="2:27" ht="25.5" x14ac:dyDescent="0.2">
      <c r="B704" s="14" t="s">
        <v>2055</v>
      </c>
      <c r="C704" s="24" t="s">
        <v>2054</v>
      </c>
      <c r="D704" s="16" t="s">
        <v>708</v>
      </c>
      <c r="E704" s="20" t="s">
        <v>707</v>
      </c>
      <c r="F704" s="58" t="s">
        <v>706</v>
      </c>
      <c r="G704" s="20" t="s">
        <v>575</v>
      </c>
      <c r="H704" s="34">
        <v>39268</v>
      </c>
      <c r="I704" s="34">
        <v>48349</v>
      </c>
      <c r="J704" s="57"/>
      <c r="K704" s="21">
        <v>1000000</v>
      </c>
      <c r="L704" s="20" t="s">
        <v>2053</v>
      </c>
      <c r="M704" s="21">
        <v>0</v>
      </c>
      <c r="N704" s="21">
        <v>0</v>
      </c>
      <c r="O704" s="21">
        <v>35492.11</v>
      </c>
      <c r="P704" s="21">
        <v>556316</v>
      </c>
      <c r="Q704" s="56" t="s">
        <v>26</v>
      </c>
      <c r="R704" s="21">
        <v>556316</v>
      </c>
      <c r="S704" s="21">
        <v>-8409.82</v>
      </c>
      <c r="T704" s="21">
        <v>0</v>
      </c>
      <c r="U704" s="21">
        <v>0</v>
      </c>
      <c r="V704" s="21">
        <v>0</v>
      </c>
      <c r="W704" s="21">
        <v>22013.383229999999</v>
      </c>
      <c r="X704" s="20" t="s">
        <v>26</v>
      </c>
      <c r="Y704" s="20" t="s">
        <v>704</v>
      </c>
      <c r="Z704" s="55" t="s">
        <v>531</v>
      </c>
      <c r="AA704" s="20" t="s">
        <v>26</v>
      </c>
    </row>
    <row r="705" spans="2:27" ht="25.5" x14ac:dyDescent="0.2">
      <c r="B705" s="14" t="s">
        <v>2052</v>
      </c>
      <c r="C705" s="24" t="s">
        <v>2051</v>
      </c>
      <c r="D705" s="16" t="s">
        <v>708</v>
      </c>
      <c r="E705" s="20" t="s">
        <v>707</v>
      </c>
      <c r="F705" s="58" t="s">
        <v>706</v>
      </c>
      <c r="G705" s="20" t="s">
        <v>338</v>
      </c>
      <c r="H705" s="34">
        <v>39268</v>
      </c>
      <c r="I705" s="34">
        <v>52001</v>
      </c>
      <c r="J705" s="57"/>
      <c r="K705" s="21">
        <v>2000000</v>
      </c>
      <c r="L705" s="20" t="s">
        <v>2050</v>
      </c>
      <c r="M705" s="21">
        <v>0</v>
      </c>
      <c r="N705" s="21">
        <v>0</v>
      </c>
      <c r="O705" s="21">
        <v>70155.55</v>
      </c>
      <c r="P705" s="21">
        <v>1353774</v>
      </c>
      <c r="Q705" s="56" t="s">
        <v>26</v>
      </c>
      <c r="R705" s="21">
        <v>1353774</v>
      </c>
      <c r="S705" s="21">
        <v>-64611.75</v>
      </c>
      <c r="T705" s="21">
        <v>0</v>
      </c>
      <c r="U705" s="21">
        <v>0</v>
      </c>
      <c r="V705" s="21">
        <v>0</v>
      </c>
      <c r="W705" s="21">
        <v>54211.66027</v>
      </c>
      <c r="X705" s="20" t="s">
        <v>26</v>
      </c>
      <c r="Y705" s="20" t="s">
        <v>704</v>
      </c>
      <c r="Z705" s="55" t="s">
        <v>531</v>
      </c>
      <c r="AA705" s="20" t="s">
        <v>26</v>
      </c>
    </row>
    <row r="706" spans="2:27" ht="25.5" x14ac:dyDescent="0.2">
      <c r="B706" s="14" t="s">
        <v>2049</v>
      </c>
      <c r="C706" s="24" t="s">
        <v>2048</v>
      </c>
      <c r="D706" s="16" t="s">
        <v>708</v>
      </c>
      <c r="E706" s="20" t="s">
        <v>707</v>
      </c>
      <c r="F706" s="58" t="s">
        <v>706</v>
      </c>
      <c r="G706" s="20" t="s">
        <v>575</v>
      </c>
      <c r="H706" s="34">
        <v>39268</v>
      </c>
      <c r="I706" s="34">
        <v>48441</v>
      </c>
      <c r="J706" s="57"/>
      <c r="K706" s="21">
        <v>1000000</v>
      </c>
      <c r="L706" s="20" t="s">
        <v>2047</v>
      </c>
      <c r="M706" s="21">
        <v>0</v>
      </c>
      <c r="N706" s="21">
        <v>0</v>
      </c>
      <c r="O706" s="21">
        <v>21487.78</v>
      </c>
      <c r="P706" s="21">
        <v>560135</v>
      </c>
      <c r="Q706" s="56" t="s">
        <v>26</v>
      </c>
      <c r="R706" s="21">
        <v>560135</v>
      </c>
      <c r="S706" s="21">
        <v>3639.71</v>
      </c>
      <c r="T706" s="21">
        <v>0</v>
      </c>
      <c r="U706" s="21">
        <v>0</v>
      </c>
      <c r="V706" s="21">
        <v>0</v>
      </c>
      <c r="W706" s="21">
        <v>22156.046829999999</v>
      </c>
      <c r="X706" s="20" t="s">
        <v>26</v>
      </c>
      <c r="Y706" s="20" t="s">
        <v>704</v>
      </c>
      <c r="Z706" s="55" t="s">
        <v>531</v>
      </c>
      <c r="AA706" s="20" t="s">
        <v>26</v>
      </c>
    </row>
    <row r="707" spans="2:27" ht="25.5" x14ac:dyDescent="0.2">
      <c r="B707" s="14" t="s">
        <v>2046</v>
      </c>
      <c r="C707" s="24" t="s">
        <v>1952</v>
      </c>
      <c r="D707" s="16" t="s">
        <v>708</v>
      </c>
      <c r="E707" s="20" t="s">
        <v>707</v>
      </c>
      <c r="F707" s="58" t="s">
        <v>706</v>
      </c>
      <c r="G707" s="20" t="s">
        <v>338</v>
      </c>
      <c r="H707" s="34">
        <v>39268</v>
      </c>
      <c r="I707" s="34">
        <v>52093</v>
      </c>
      <c r="J707" s="57"/>
      <c r="K707" s="21">
        <v>2000000</v>
      </c>
      <c r="L707" s="20" t="s">
        <v>1950</v>
      </c>
      <c r="M707" s="21">
        <v>0</v>
      </c>
      <c r="N707" s="21">
        <v>0</v>
      </c>
      <c r="O707" s="21">
        <v>42461.78</v>
      </c>
      <c r="P707" s="21">
        <v>1359552</v>
      </c>
      <c r="Q707" s="56" t="s">
        <v>26</v>
      </c>
      <c r="R707" s="21">
        <v>1359552</v>
      </c>
      <c r="S707" s="21">
        <v>-40520.839999999997</v>
      </c>
      <c r="T707" s="21">
        <v>0</v>
      </c>
      <c r="U707" s="21">
        <v>0</v>
      </c>
      <c r="V707" s="21">
        <v>0</v>
      </c>
      <c r="W707" s="21">
        <v>54443.636810000004</v>
      </c>
      <c r="X707" s="20" t="s">
        <v>26</v>
      </c>
      <c r="Y707" s="20" t="s">
        <v>704</v>
      </c>
      <c r="Z707" s="55" t="s">
        <v>531</v>
      </c>
      <c r="AA707" s="20" t="s">
        <v>26</v>
      </c>
    </row>
    <row r="708" spans="2:27" ht="25.5" x14ac:dyDescent="0.2">
      <c r="B708" s="14" t="s">
        <v>2045</v>
      </c>
      <c r="C708" s="24" t="s">
        <v>2044</v>
      </c>
      <c r="D708" s="16" t="s">
        <v>708</v>
      </c>
      <c r="E708" s="20" t="s">
        <v>707</v>
      </c>
      <c r="F708" s="58" t="s">
        <v>706</v>
      </c>
      <c r="G708" s="20" t="s">
        <v>575</v>
      </c>
      <c r="H708" s="34">
        <v>39268</v>
      </c>
      <c r="I708" s="34">
        <v>48533</v>
      </c>
      <c r="J708" s="57"/>
      <c r="K708" s="21">
        <v>1000000</v>
      </c>
      <c r="L708" s="20" t="s">
        <v>2043</v>
      </c>
      <c r="M708" s="21">
        <v>0</v>
      </c>
      <c r="N708" s="21">
        <v>0</v>
      </c>
      <c r="O708" s="21">
        <v>7379.5</v>
      </c>
      <c r="P708" s="21">
        <v>563828</v>
      </c>
      <c r="Q708" s="56" t="s">
        <v>26</v>
      </c>
      <c r="R708" s="21">
        <v>563828</v>
      </c>
      <c r="S708" s="21">
        <v>15552.36</v>
      </c>
      <c r="T708" s="21">
        <v>0</v>
      </c>
      <c r="U708" s="21">
        <v>0</v>
      </c>
      <c r="V708" s="21">
        <v>0</v>
      </c>
      <c r="W708" s="21">
        <v>22297.79767</v>
      </c>
      <c r="X708" s="20" t="s">
        <v>26</v>
      </c>
      <c r="Y708" s="20" t="s">
        <v>704</v>
      </c>
      <c r="Z708" s="55" t="s">
        <v>531</v>
      </c>
      <c r="AA708" s="20" t="s">
        <v>26</v>
      </c>
    </row>
    <row r="709" spans="2:27" ht="25.5" x14ac:dyDescent="0.2">
      <c r="B709" s="14" t="s">
        <v>2042</v>
      </c>
      <c r="C709" s="24" t="s">
        <v>2041</v>
      </c>
      <c r="D709" s="16" t="s">
        <v>708</v>
      </c>
      <c r="E709" s="20" t="s">
        <v>707</v>
      </c>
      <c r="F709" s="58" t="s">
        <v>706</v>
      </c>
      <c r="G709" s="20" t="s">
        <v>338</v>
      </c>
      <c r="H709" s="34">
        <v>39268</v>
      </c>
      <c r="I709" s="34">
        <v>52185</v>
      </c>
      <c r="J709" s="57"/>
      <c r="K709" s="21">
        <v>2000000</v>
      </c>
      <c r="L709" s="20" t="s">
        <v>2040</v>
      </c>
      <c r="M709" s="21">
        <v>0</v>
      </c>
      <c r="N709" s="21">
        <v>0</v>
      </c>
      <c r="O709" s="21">
        <v>14578.07</v>
      </c>
      <c r="P709" s="21">
        <v>1364884</v>
      </c>
      <c r="Q709" s="56" t="s">
        <v>26</v>
      </c>
      <c r="R709" s="21">
        <v>1364884</v>
      </c>
      <c r="S709" s="21">
        <v>-16743.490000000002</v>
      </c>
      <c r="T709" s="21">
        <v>0</v>
      </c>
      <c r="U709" s="21">
        <v>0</v>
      </c>
      <c r="V709" s="21">
        <v>0</v>
      </c>
      <c r="W709" s="21">
        <v>54674.629110000002</v>
      </c>
      <c r="X709" s="20" t="s">
        <v>26</v>
      </c>
      <c r="Y709" s="20" t="s">
        <v>704</v>
      </c>
      <c r="Z709" s="55" t="s">
        <v>531</v>
      </c>
      <c r="AA709" s="20" t="s">
        <v>26</v>
      </c>
    </row>
    <row r="710" spans="2:27" ht="25.5" x14ac:dyDescent="0.2">
      <c r="B710" s="14" t="s">
        <v>2039</v>
      </c>
      <c r="C710" s="24" t="s">
        <v>2038</v>
      </c>
      <c r="D710" s="16" t="s">
        <v>708</v>
      </c>
      <c r="E710" s="20" t="s">
        <v>707</v>
      </c>
      <c r="F710" s="58" t="s">
        <v>706</v>
      </c>
      <c r="G710" s="20" t="s">
        <v>575</v>
      </c>
      <c r="H710" s="34">
        <v>39268</v>
      </c>
      <c r="I710" s="34">
        <v>48625</v>
      </c>
      <c r="J710" s="57"/>
      <c r="K710" s="21">
        <v>1000000</v>
      </c>
      <c r="L710" s="20" t="s">
        <v>2037</v>
      </c>
      <c r="M710" s="21">
        <v>0</v>
      </c>
      <c r="N710" s="21">
        <v>0</v>
      </c>
      <c r="O710" s="21">
        <v>0</v>
      </c>
      <c r="P710" s="21">
        <v>560676</v>
      </c>
      <c r="Q710" s="56" t="s">
        <v>26</v>
      </c>
      <c r="R710" s="21">
        <v>560676</v>
      </c>
      <c r="S710" s="21">
        <v>20827.12</v>
      </c>
      <c r="T710" s="21">
        <v>0</v>
      </c>
      <c r="U710" s="21">
        <v>0</v>
      </c>
      <c r="V710" s="21">
        <v>0</v>
      </c>
      <c r="W710" s="21">
        <v>22438.653050000001</v>
      </c>
      <c r="X710" s="20" t="s">
        <v>26</v>
      </c>
      <c r="Y710" s="20" t="s">
        <v>704</v>
      </c>
      <c r="Z710" s="55" t="s">
        <v>531</v>
      </c>
      <c r="AA710" s="20" t="s">
        <v>26</v>
      </c>
    </row>
    <row r="711" spans="2:27" ht="25.5" x14ac:dyDescent="0.2">
      <c r="B711" s="14" t="s">
        <v>2036</v>
      </c>
      <c r="C711" s="24" t="s">
        <v>2035</v>
      </c>
      <c r="D711" s="16" t="s">
        <v>708</v>
      </c>
      <c r="E711" s="20" t="s">
        <v>707</v>
      </c>
      <c r="F711" s="58" t="s">
        <v>706</v>
      </c>
      <c r="G711" s="20" t="s">
        <v>338</v>
      </c>
      <c r="H711" s="34">
        <v>39268</v>
      </c>
      <c r="I711" s="34">
        <v>52277</v>
      </c>
      <c r="J711" s="57"/>
      <c r="K711" s="21">
        <v>2000000</v>
      </c>
      <c r="L711" s="20" t="s">
        <v>2034</v>
      </c>
      <c r="M711" s="21">
        <v>0</v>
      </c>
      <c r="N711" s="21">
        <v>0</v>
      </c>
      <c r="O711" s="21">
        <v>0</v>
      </c>
      <c r="P711" s="21">
        <v>1356798</v>
      </c>
      <c r="Q711" s="56" t="s">
        <v>26</v>
      </c>
      <c r="R711" s="21">
        <v>1356798</v>
      </c>
      <c r="S711" s="21">
        <v>-6460.87</v>
      </c>
      <c r="T711" s="21">
        <v>0</v>
      </c>
      <c r="U711" s="21">
        <v>0</v>
      </c>
      <c r="V711" s="21">
        <v>0</v>
      </c>
      <c r="W711" s="21">
        <v>54904.649599999997</v>
      </c>
      <c r="X711" s="20" t="s">
        <v>26</v>
      </c>
      <c r="Y711" s="20" t="s">
        <v>704</v>
      </c>
      <c r="Z711" s="55" t="s">
        <v>531</v>
      </c>
      <c r="AA711" s="20" t="s">
        <v>26</v>
      </c>
    </row>
    <row r="712" spans="2:27" ht="25.5" x14ac:dyDescent="0.2">
      <c r="B712" s="14" t="s">
        <v>2033</v>
      </c>
      <c r="C712" s="24" t="s">
        <v>2032</v>
      </c>
      <c r="D712" s="16" t="s">
        <v>708</v>
      </c>
      <c r="E712" s="20" t="s">
        <v>707</v>
      </c>
      <c r="F712" s="58" t="s">
        <v>706</v>
      </c>
      <c r="G712" s="20" t="s">
        <v>575</v>
      </c>
      <c r="H712" s="34">
        <v>39268</v>
      </c>
      <c r="I712" s="34">
        <v>48714</v>
      </c>
      <c r="J712" s="57"/>
      <c r="K712" s="21">
        <v>1000000</v>
      </c>
      <c r="L712" s="20" t="s">
        <v>2031</v>
      </c>
      <c r="M712" s="21">
        <v>0</v>
      </c>
      <c r="N712" s="21">
        <v>0</v>
      </c>
      <c r="O712" s="21">
        <v>0</v>
      </c>
      <c r="P712" s="21">
        <v>551444</v>
      </c>
      <c r="Q712" s="56" t="s">
        <v>26</v>
      </c>
      <c r="R712" s="21">
        <v>551444</v>
      </c>
      <c r="S712" s="21">
        <v>19416.45</v>
      </c>
      <c r="T712" s="21">
        <v>0</v>
      </c>
      <c r="U712" s="21">
        <v>0</v>
      </c>
      <c r="V712" s="21">
        <v>0</v>
      </c>
      <c r="W712" s="21">
        <v>22574.078959999999</v>
      </c>
      <c r="X712" s="20" t="s">
        <v>26</v>
      </c>
      <c r="Y712" s="20" t="s">
        <v>704</v>
      </c>
      <c r="Z712" s="55" t="s">
        <v>531</v>
      </c>
      <c r="AA712" s="20" t="s">
        <v>26</v>
      </c>
    </row>
    <row r="713" spans="2:27" ht="25.5" x14ac:dyDescent="0.2">
      <c r="B713" s="14" t="s">
        <v>2030</v>
      </c>
      <c r="C713" s="24" t="s">
        <v>1955</v>
      </c>
      <c r="D713" s="16" t="s">
        <v>708</v>
      </c>
      <c r="E713" s="20" t="s">
        <v>707</v>
      </c>
      <c r="F713" s="58" t="s">
        <v>706</v>
      </c>
      <c r="G713" s="20" t="s">
        <v>338</v>
      </c>
      <c r="H713" s="34">
        <v>39268</v>
      </c>
      <c r="I713" s="34">
        <v>52366</v>
      </c>
      <c r="J713" s="57"/>
      <c r="K713" s="21">
        <v>2000000</v>
      </c>
      <c r="L713" s="20" t="s">
        <v>1954</v>
      </c>
      <c r="M713" s="21">
        <v>0</v>
      </c>
      <c r="N713" s="21">
        <v>0</v>
      </c>
      <c r="O713" s="21">
        <v>0</v>
      </c>
      <c r="P713" s="21">
        <v>1335472</v>
      </c>
      <c r="Q713" s="56" t="s">
        <v>26</v>
      </c>
      <c r="R713" s="21">
        <v>1335472</v>
      </c>
      <c r="S713" s="21">
        <v>-9940.11</v>
      </c>
      <c r="T713" s="21">
        <v>0</v>
      </c>
      <c r="U713" s="21">
        <v>0</v>
      </c>
      <c r="V713" s="21">
        <v>0</v>
      </c>
      <c r="W713" s="21">
        <v>55126.256079999999</v>
      </c>
      <c r="X713" s="20" t="s">
        <v>26</v>
      </c>
      <c r="Y713" s="20" t="s">
        <v>704</v>
      </c>
      <c r="Z713" s="55" t="s">
        <v>531</v>
      </c>
      <c r="AA713" s="20" t="s">
        <v>26</v>
      </c>
    </row>
    <row r="714" spans="2:27" ht="25.5" x14ac:dyDescent="0.2">
      <c r="B714" s="14" t="s">
        <v>2029</v>
      </c>
      <c r="C714" s="24" t="s">
        <v>2028</v>
      </c>
      <c r="D714" s="16" t="s">
        <v>708</v>
      </c>
      <c r="E714" s="20" t="s">
        <v>707</v>
      </c>
      <c r="F714" s="58" t="s">
        <v>706</v>
      </c>
      <c r="G714" s="20" t="s">
        <v>575</v>
      </c>
      <c r="H714" s="34">
        <v>39268</v>
      </c>
      <c r="I714" s="34">
        <v>48806</v>
      </c>
      <c r="J714" s="57"/>
      <c r="K714" s="21">
        <v>1000000</v>
      </c>
      <c r="L714" s="20" t="s">
        <v>2027</v>
      </c>
      <c r="M714" s="21">
        <v>0</v>
      </c>
      <c r="N714" s="21">
        <v>0</v>
      </c>
      <c r="O714" s="21">
        <v>0</v>
      </c>
      <c r="P714" s="21">
        <v>541494</v>
      </c>
      <c r="Q714" s="56" t="s">
        <v>26</v>
      </c>
      <c r="R714" s="21">
        <v>541494</v>
      </c>
      <c r="S714" s="21">
        <v>17868.12</v>
      </c>
      <c r="T714" s="21">
        <v>0</v>
      </c>
      <c r="U714" s="21">
        <v>0</v>
      </c>
      <c r="V714" s="21">
        <v>0</v>
      </c>
      <c r="W714" s="21">
        <v>22713.22106</v>
      </c>
      <c r="X714" s="20" t="s">
        <v>26</v>
      </c>
      <c r="Y714" s="20" t="s">
        <v>704</v>
      </c>
      <c r="Z714" s="55" t="s">
        <v>531</v>
      </c>
      <c r="AA714" s="20" t="s">
        <v>26</v>
      </c>
    </row>
    <row r="715" spans="2:27" ht="25.5" x14ac:dyDescent="0.2">
      <c r="B715" s="14" t="s">
        <v>2026</v>
      </c>
      <c r="C715" s="24" t="s">
        <v>2025</v>
      </c>
      <c r="D715" s="16" t="s">
        <v>708</v>
      </c>
      <c r="E715" s="20" t="s">
        <v>707</v>
      </c>
      <c r="F715" s="58" t="s">
        <v>706</v>
      </c>
      <c r="G715" s="20" t="s">
        <v>338</v>
      </c>
      <c r="H715" s="34">
        <v>39268</v>
      </c>
      <c r="I715" s="34">
        <v>52458</v>
      </c>
      <c r="J715" s="57"/>
      <c r="K715" s="21">
        <v>2000000</v>
      </c>
      <c r="L715" s="20" t="s">
        <v>2024</v>
      </c>
      <c r="M715" s="21">
        <v>0</v>
      </c>
      <c r="N715" s="21">
        <v>0</v>
      </c>
      <c r="O715" s="21">
        <v>0</v>
      </c>
      <c r="P715" s="21">
        <v>1313668</v>
      </c>
      <c r="Q715" s="56" t="s">
        <v>26</v>
      </c>
      <c r="R715" s="21">
        <v>1313668</v>
      </c>
      <c r="S715" s="21">
        <v>-13751.97</v>
      </c>
      <c r="T715" s="21">
        <v>0</v>
      </c>
      <c r="U715" s="21">
        <v>0</v>
      </c>
      <c r="V715" s="21">
        <v>0</v>
      </c>
      <c r="W715" s="21">
        <v>55354.39991</v>
      </c>
      <c r="X715" s="20" t="s">
        <v>26</v>
      </c>
      <c r="Y715" s="20" t="s">
        <v>704</v>
      </c>
      <c r="Z715" s="55" t="s">
        <v>531</v>
      </c>
      <c r="AA715" s="20" t="s">
        <v>26</v>
      </c>
    </row>
    <row r="716" spans="2:27" ht="25.5" x14ac:dyDescent="0.2">
      <c r="B716" s="14" t="s">
        <v>2023</v>
      </c>
      <c r="C716" s="24" t="s">
        <v>1968</v>
      </c>
      <c r="D716" s="16" t="s">
        <v>708</v>
      </c>
      <c r="E716" s="20" t="s">
        <v>707</v>
      </c>
      <c r="F716" s="58" t="s">
        <v>706</v>
      </c>
      <c r="G716" s="20" t="s">
        <v>575</v>
      </c>
      <c r="H716" s="34">
        <v>39268</v>
      </c>
      <c r="I716" s="34">
        <v>48898</v>
      </c>
      <c r="J716" s="57"/>
      <c r="K716" s="21">
        <v>1000000</v>
      </c>
      <c r="L716" s="20" t="s">
        <v>1967</v>
      </c>
      <c r="M716" s="21">
        <v>0</v>
      </c>
      <c r="N716" s="21">
        <v>0</v>
      </c>
      <c r="O716" s="21">
        <v>0</v>
      </c>
      <c r="P716" s="21">
        <v>531377</v>
      </c>
      <c r="Q716" s="56" t="s">
        <v>26</v>
      </c>
      <c r="R716" s="21">
        <v>531377</v>
      </c>
      <c r="S716" s="21">
        <v>16299.63</v>
      </c>
      <c r="T716" s="21">
        <v>0</v>
      </c>
      <c r="U716" s="21">
        <v>0</v>
      </c>
      <c r="V716" s="21">
        <v>0</v>
      </c>
      <c r="W716" s="21">
        <v>22851.515940000001</v>
      </c>
      <c r="X716" s="20" t="s">
        <v>26</v>
      </c>
      <c r="Y716" s="20" t="s">
        <v>704</v>
      </c>
      <c r="Z716" s="55" t="s">
        <v>531</v>
      </c>
      <c r="AA716" s="20" t="s">
        <v>26</v>
      </c>
    </row>
    <row r="717" spans="2:27" ht="25.5" x14ac:dyDescent="0.2">
      <c r="B717" s="14" t="s">
        <v>2022</v>
      </c>
      <c r="C717" s="24" t="s">
        <v>1993</v>
      </c>
      <c r="D717" s="16" t="s">
        <v>708</v>
      </c>
      <c r="E717" s="20" t="s">
        <v>707</v>
      </c>
      <c r="F717" s="58" t="s">
        <v>706</v>
      </c>
      <c r="G717" s="20" t="s">
        <v>338</v>
      </c>
      <c r="H717" s="34">
        <v>39268</v>
      </c>
      <c r="I717" s="34">
        <v>52550</v>
      </c>
      <c r="J717" s="57"/>
      <c r="K717" s="21">
        <v>3000000</v>
      </c>
      <c r="L717" s="20" t="s">
        <v>1992</v>
      </c>
      <c r="M717" s="21">
        <v>0</v>
      </c>
      <c r="N717" s="21">
        <v>0</v>
      </c>
      <c r="O717" s="21">
        <v>0</v>
      </c>
      <c r="P717" s="21">
        <v>1944786</v>
      </c>
      <c r="Q717" s="56" t="s">
        <v>26</v>
      </c>
      <c r="R717" s="21">
        <v>1944786</v>
      </c>
      <c r="S717" s="21">
        <v>-26160.26</v>
      </c>
      <c r="T717" s="21">
        <v>0</v>
      </c>
      <c r="U717" s="21">
        <v>0</v>
      </c>
      <c r="V717" s="21">
        <v>0</v>
      </c>
      <c r="W717" s="21">
        <v>83372.410929999998</v>
      </c>
      <c r="X717" s="20" t="s">
        <v>26</v>
      </c>
      <c r="Y717" s="20" t="s">
        <v>704</v>
      </c>
      <c r="Z717" s="55" t="s">
        <v>531</v>
      </c>
      <c r="AA717" s="20" t="s">
        <v>26</v>
      </c>
    </row>
    <row r="718" spans="2:27" ht="25.5" x14ac:dyDescent="0.2">
      <c r="B718" s="14" t="s">
        <v>2021</v>
      </c>
      <c r="C718" s="24" t="s">
        <v>2020</v>
      </c>
      <c r="D718" s="16" t="s">
        <v>708</v>
      </c>
      <c r="E718" s="20" t="s">
        <v>707</v>
      </c>
      <c r="F718" s="58" t="s">
        <v>706</v>
      </c>
      <c r="G718" s="20" t="s">
        <v>575</v>
      </c>
      <c r="H718" s="34">
        <v>39268</v>
      </c>
      <c r="I718" s="34">
        <v>48990</v>
      </c>
      <c r="J718" s="57"/>
      <c r="K718" s="21">
        <v>1000000</v>
      </c>
      <c r="L718" s="20" t="s">
        <v>2019</v>
      </c>
      <c r="M718" s="21">
        <v>0</v>
      </c>
      <c r="N718" s="21">
        <v>0</v>
      </c>
      <c r="O718" s="21">
        <v>0</v>
      </c>
      <c r="P718" s="21">
        <v>521201</v>
      </c>
      <c r="Q718" s="56" t="s">
        <v>26</v>
      </c>
      <c r="R718" s="21">
        <v>521201</v>
      </c>
      <c r="S718" s="21">
        <v>14564.94</v>
      </c>
      <c r="T718" s="21">
        <v>0</v>
      </c>
      <c r="U718" s="21">
        <v>0</v>
      </c>
      <c r="V718" s="21">
        <v>0</v>
      </c>
      <c r="W718" s="21">
        <v>22988.978899999998</v>
      </c>
      <c r="X718" s="20" t="s">
        <v>26</v>
      </c>
      <c r="Y718" s="20" t="s">
        <v>704</v>
      </c>
      <c r="Z718" s="55" t="s">
        <v>531</v>
      </c>
      <c r="AA718" s="20" t="s">
        <v>26</v>
      </c>
    </row>
    <row r="719" spans="2:27" ht="25.5" x14ac:dyDescent="0.2">
      <c r="B719" s="14" t="s">
        <v>2018</v>
      </c>
      <c r="C719" s="24" t="s">
        <v>2017</v>
      </c>
      <c r="D719" s="16" t="s">
        <v>708</v>
      </c>
      <c r="E719" s="20" t="s">
        <v>707</v>
      </c>
      <c r="F719" s="58" t="s">
        <v>706</v>
      </c>
      <c r="G719" s="20" t="s">
        <v>338</v>
      </c>
      <c r="H719" s="34">
        <v>39268</v>
      </c>
      <c r="I719" s="34">
        <v>52642</v>
      </c>
      <c r="J719" s="57"/>
      <c r="K719" s="21">
        <v>2000000</v>
      </c>
      <c r="L719" s="20" t="s">
        <v>2016</v>
      </c>
      <c r="M719" s="21">
        <v>0</v>
      </c>
      <c r="N719" s="21">
        <v>0</v>
      </c>
      <c r="O719" s="21">
        <v>0</v>
      </c>
      <c r="P719" s="21">
        <v>1274252</v>
      </c>
      <c r="Q719" s="56" t="s">
        <v>26</v>
      </c>
      <c r="R719" s="21">
        <v>1274252</v>
      </c>
      <c r="S719" s="21">
        <v>-21562.560000000001</v>
      </c>
      <c r="T719" s="21">
        <v>0</v>
      </c>
      <c r="U719" s="21">
        <v>0</v>
      </c>
      <c r="V719" s="21">
        <v>0</v>
      </c>
      <c r="W719" s="21">
        <v>55807.889660000001</v>
      </c>
      <c r="X719" s="20" t="s">
        <v>26</v>
      </c>
      <c r="Y719" s="20" t="s">
        <v>704</v>
      </c>
      <c r="Z719" s="55" t="s">
        <v>531</v>
      </c>
      <c r="AA719" s="20" t="s">
        <v>26</v>
      </c>
    </row>
    <row r="720" spans="2:27" ht="25.5" x14ac:dyDescent="0.2">
      <c r="B720" s="14" t="s">
        <v>2015</v>
      </c>
      <c r="C720" s="24" t="s">
        <v>1980</v>
      </c>
      <c r="D720" s="16" t="s">
        <v>708</v>
      </c>
      <c r="E720" s="20" t="s">
        <v>707</v>
      </c>
      <c r="F720" s="58" t="s">
        <v>706</v>
      </c>
      <c r="G720" s="20" t="s">
        <v>575</v>
      </c>
      <c r="H720" s="34">
        <v>39268</v>
      </c>
      <c r="I720" s="34">
        <v>49079</v>
      </c>
      <c r="J720" s="57"/>
      <c r="K720" s="21">
        <v>1000000</v>
      </c>
      <c r="L720" s="20" t="s">
        <v>1979</v>
      </c>
      <c r="M720" s="21">
        <v>0</v>
      </c>
      <c r="N720" s="21">
        <v>0</v>
      </c>
      <c r="O720" s="21">
        <v>0</v>
      </c>
      <c r="P720" s="21">
        <v>511624</v>
      </c>
      <c r="Q720" s="56" t="s">
        <v>26</v>
      </c>
      <c r="R720" s="21">
        <v>511624</v>
      </c>
      <c r="S720" s="21">
        <v>12635.41</v>
      </c>
      <c r="T720" s="21">
        <v>0</v>
      </c>
      <c r="U720" s="21">
        <v>0</v>
      </c>
      <c r="V720" s="21">
        <v>0</v>
      </c>
      <c r="W720" s="21">
        <v>23121.181649999999</v>
      </c>
      <c r="X720" s="20" t="s">
        <v>26</v>
      </c>
      <c r="Y720" s="20" t="s">
        <v>704</v>
      </c>
      <c r="Z720" s="55" t="s">
        <v>531</v>
      </c>
      <c r="AA720" s="20" t="s">
        <v>26</v>
      </c>
    </row>
    <row r="721" spans="2:27" ht="25.5" x14ac:dyDescent="0.2">
      <c r="B721" s="14" t="s">
        <v>2014</v>
      </c>
      <c r="C721" s="24" t="s">
        <v>2005</v>
      </c>
      <c r="D721" s="16" t="s">
        <v>708</v>
      </c>
      <c r="E721" s="20" t="s">
        <v>707</v>
      </c>
      <c r="F721" s="58" t="s">
        <v>706</v>
      </c>
      <c r="G721" s="20" t="s">
        <v>338</v>
      </c>
      <c r="H721" s="34">
        <v>39268</v>
      </c>
      <c r="I721" s="34">
        <v>52732</v>
      </c>
      <c r="J721" s="57"/>
      <c r="K721" s="21">
        <v>3000000</v>
      </c>
      <c r="L721" s="20" t="s">
        <v>2004</v>
      </c>
      <c r="M721" s="21">
        <v>0</v>
      </c>
      <c r="N721" s="21">
        <v>0</v>
      </c>
      <c r="O721" s="21">
        <v>0</v>
      </c>
      <c r="P721" s="21">
        <v>1880166</v>
      </c>
      <c r="Q721" s="56" t="s">
        <v>26</v>
      </c>
      <c r="R721" s="21">
        <v>1880166</v>
      </c>
      <c r="S721" s="21">
        <v>-39162.58</v>
      </c>
      <c r="T721" s="21">
        <v>0</v>
      </c>
      <c r="U721" s="21">
        <v>0</v>
      </c>
      <c r="V721" s="21">
        <v>0</v>
      </c>
      <c r="W721" s="21">
        <v>84042.552819999997</v>
      </c>
      <c r="X721" s="20" t="s">
        <v>26</v>
      </c>
      <c r="Y721" s="20" t="s">
        <v>704</v>
      </c>
      <c r="Z721" s="55" t="s">
        <v>531</v>
      </c>
      <c r="AA721" s="20" t="s">
        <v>26</v>
      </c>
    </row>
    <row r="722" spans="2:27" ht="25.5" x14ac:dyDescent="0.2">
      <c r="B722" s="14" t="s">
        <v>2013</v>
      </c>
      <c r="C722" s="24" t="s">
        <v>1996</v>
      </c>
      <c r="D722" s="16" t="s">
        <v>708</v>
      </c>
      <c r="E722" s="20" t="s">
        <v>707</v>
      </c>
      <c r="F722" s="58" t="s">
        <v>706</v>
      </c>
      <c r="G722" s="20" t="s">
        <v>575</v>
      </c>
      <c r="H722" s="34">
        <v>39268</v>
      </c>
      <c r="I722" s="34">
        <v>49171</v>
      </c>
      <c r="J722" s="57"/>
      <c r="K722" s="21">
        <v>1000000</v>
      </c>
      <c r="L722" s="20" t="s">
        <v>1995</v>
      </c>
      <c r="M722" s="21">
        <v>0</v>
      </c>
      <c r="N722" s="21">
        <v>0</v>
      </c>
      <c r="O722" s="21">
        <v>0</v>
      </c>
      <c r="P722" s="21">
        <v>501711</v>
      </c>
      <c r="Q722" s="56" t="s">
        <v>26</v>
      </c>
      <c r="R722" s="21">
        <v>501711</v>
      </c>
      <c r="S722" s="21">
        <v>10559.85</v>
      </c>
      <c r="T722" s="21">
        <v>0</v>
      </c>
      <c r="U722" s="21">
        <v>0</v>
      </c>
      <c r="V722" s="21">
        <v>0</v>
      </c>
      <c r="W722" s="21">
        <v>23257.050780000001</v>
      </c>
      <c r="X722" s="20" t="s">
        <v>26</v>
      </c>
      <c r="Y722" s="20" t="s">
        <v>704</v>
      </c>
      <c r="Z722" s="55" t="s">
        <v>531</v>
      </c>
      <c r="AA722" s="20" t="s">
        <v>26</v>
      </c>
    </row>
    <row r="723" spans="2:27" ht="25.5" x14ac:dyDescent="0.2">
      <c r="B723" s="14" t="s">
        <v>2012</v>
      </c>
      <c r="C723" s="24" t="s">
        <v>2005</v>
      </c>
      <c r="D723" s="16" t="s">
        <v>1951</v>
      </c>
      <c r="E723" s="20" t="s">
        <v>322</v>
      </c>
      <c r="F723" s="58" t="s">
        <v>706</v>
      </c>
      <c r="G723" s="20" t="s">
        <v>338</v>
      </c>
      <c r="H723" s="34">
        <v>39268</v>
      </c>
      <c r="I723" s="34">
        <v>52824</v>
      </c>
      <c r="J723" s="57"/>
      <c r="K723" s="21">
        <v>3000000</v>
      </c>
      <c r="L723" s="20" t="s">
        <v>2004</v>
      </c>
      <c r="M723" s="21">
        <v>0</v>
      </c>
      <c r="N723" s="21">
        <v>0</v>
      </c>
      <c r="O723" s="21">
        <v>0</v>
      </c>
      <c r="P723" s="21">
        <v>1846593</v>
      </c>
      <c r="Q723" s="56" t="s">
        <v>26</v>
      </c>
      <c r="R723" s="21">
        <v>1846593</v>
      </c>
      <c r="S723" s="21">
        <v>-46398.97</v>
      </c>
      <c r="T723" s="21">
        <v>0</v>
      </c>
      <c r="U723" s="21">
        <v>0</v>
      </c>
      <c r="V723" s="21">
        <v>0</v>
      </c>
      <c r="W723" s="21">
        <v>84379.280710000006</v>
      </c>
      <c r="X723" s="20" t="s">
        <v>26</v>
      </c>
      <c r="Y723" s="20" t="s">
        <v>1949</v>
      </c>
      <c r="Z723" s="55" t="s">
        <v>531</v>
      </c>
      <c r="AA723" s="20" t="s">
        <v>26</v>
      </c>
    </row>
    <row r="724" spans="2:27" ht="25.5" x14ac:dyDescent="0.2">
      <c r="B724" s="14" t="s">
        <v>2011</v>
      </c>
      <c r="C724" s="24" t="s">
        <v>1986</v>
      </c>
      <c r="D724" s="16" t="s">
        <v>1951</v>
      </c>
      <c r="E724" s="20" t="s">
        <v>322</v>
      </c>
      <c r="F724" s="58" t="s">
        <v>706</v>
      </c>
      <c r="G724" s="20" t="s">
        <v>575</v>
      </c>
      <c r="H724" s="34">
        <v>39268</v>
      </c>
      <c r="I724" s="34">
        <v>49263</v>
      </c>
      <c r="J724" s="57"/>
      <c r="K724" s="21">
        <v>1000000</v>
      </c>
      <c r="L724" s="20" t="s">
        <v>1985</v>
      </c>
      <c r="M724" s="21">
        <v>0</v>
      </c>
      <c r="N724" s="21">
        <v>0</v>
      </c>
      <c r="O724" s="21">
        <v>0</v>
      </c>
      <c r="P724" s="21">
        <v>491484</v>
      </c>
      <c r="Q724" s="56" t="s">
        <v>26</v>
      </c>
      <c r="R724" s="21">
        <v>491484</v>
      </c>
      <c r="S724" s="21">
        <v>8392.35</v>
      </c>
      <c r="T724" s="21">
        <v>0</v>
      </c>
      <c r="U724" s="21">
        <v>0</v>
      </c>
      <c r="V724" s="21">
        <v>0</v>
      </c>
      <c r="W724" s="21">
        <v>23392.13075</v>
      </c>
      <c r="X724" s="20" t="s">
        <v>26</v>
      </c>
      <c r="Y724" s="20" t="s">
        <v>1949</v>
      </c>
      <c r="Z724" s="55" t="s">
        <v>531</v>
      </c>
      <c r="AA724" s="20" t="s">
        <v>26</v>
      </c>
    </row>
    <row r="725" spans="2:27" ht="25.5" x14ac:dyDescent="0.2">
      <c r="B725" s="14" t="s">
        <v>2010</v>
      </c>
      <c r="C725" s="24" t="s">
        <v>1999</v>
      </c>
      <c r="D725" s="16" t="s">
        <v>1951</v>
      </c>
      <c r="E725" s="20" t="s">
        <v>322</v>
      </c>
      <c r="F725" s="58" t="s">
        <v>706</v>
      </c>
      <c r="G725" s="20" t="s">
        <v>338</v>
      </c>
      <c r="H725" s="34">
        <v>39268</v>
      </c>
      <c r="I725" s="34">
        <v>52916</v>
      </c>
      <c r="J725" s="57"/>
      <c r="K725" s="21">
        <v>3000000</v>
      </c>
      <c r="L725" s="20" t="s">
        <v>1998</v>
      </c>
      <c r="M725" s="21">
        <v>0</v>
      </c>
      <c r="N725" s="21">
        <v>0</v>
      </c>
      <c r="O725" s="21">
        <v>0</v>
      </c>
      <c r="P725" s="21">
        <v>1813134</v>
      </c>
      <c r="Q725" s="56" t="s">
        <v>26</v>
      </c>
      <c r="R725" s="21">
        <v>1813134</v>
      </c>
      <c r="S725" s="21">
        <v>-53893.48</v>
      </c>
      <c r="T725" s="21">
        <v>0</v>
      </c>
      <c r="U725" s="21">
        <v>0</v>
      </c>
      <c r="V725" s="21">
        <v>0</v>
      </c>
      <c r="W725" s="21">
        <v>84714.670169999998</v>
      </c>
      <c r="X725" s="20" t="s">
        <v>26</v>
      </c>
      <c r="Y725" s="20" t="s">
        <v>1949</v>
      </c>
      <c r="Z725" s="55" t="s">
        <v>531</v>
      </c>
      <c r="AA725" s="20" t="s">
        <v>26</v>
      </c>
    </row>
    <row r="726" spans="2:27" ht="25.5" x14ac:dyDescent="0.2">
      <c r="B726" s="14" t="s">
        <v>2009</v>
      </c>
      <c r="C726" s="24" t="s">
        <v>1996</v>
      </c>
      <c r="D726" s="16" t="s">
        <v>1951</v>
      </c>
      <c r="E726" s="20" t="s">
        <v>322</v>
      </c>
      <c r="F726" s="58" t="s">
        <v>706</v>
      </c>
      <c r="G726" s="20" t="s">
        <v>575</v>
      </c>
      <c r="H726" s="34">
        <v>39268</v>
      </c>
      <c r="I726" s="34">
        <v>49355</v>
      </c>
      <c r="J726" s="57"/>
      <c r="K726" s="21">
        <v>1000000</v>
      </c>
      <c r="L726" s="20" t="s">
        <v>1995</v>
      </c>
      <c r="M726" s="21">
        <v>0</v>
      </c>
      <c r="N726" s="21">
        <v>0</v>
      </c>
      <c r="O726" s="21">
        <v>0</v>
      </c>
      <c r="P726" s="21">
        <v>481604</v>
      </c>
      <c r="Q726" s="56" t="s">
        <v>26</v>
      </c>
      <c r="R726" s="21">
        <v>481604</v>
      </c>
      <c r="S726" s="21">
        <v>5981.37</v>
      </c>
      <c r="T726" s="21">
        <v>0</v>
      </c>
      <c r="U726" s="21">
        <v>0</v>
      </c>
      <c r="V726" s="21">
        <v>0</v>
      </c>
      <c r="W726" s="21">
        <v>23526.435150000001</v>
      </c>
      <c r="X726" s="20" t="s">
        <v>26</v>
      </c>
      <c r="Y726" s="20" t="s">
        <v>1949</v>
      </c>
      <c r="Z726" s="55" t="s">
        <v>531</v>
      </c>
      <c r="AA726" s="20" t="s">
        <v>26</v>
      </c>
    </row>
    <row r="727" spans="2:27" ht="25.5" x14ac:dyDescent="0.2">
      <c r="B727" s="14" t="s">
        <v>2008</v>
      </c>
      <c r="C727" s="24" t="s">
        <v>1999</v>
      </c>
      <c r="D727" s="16" t="s">
        <v>1951</v>
      </c>
      <c r="E727" s="20" t="s">
        <v>322</v>
      </c>
      <c r="F727" s="58" t="s">
        <v>706</v>
      </c>
      <c r="G727" s="20" t="s">
        <v>338</v>
      </c>
      <c r="H727" s="34">
        <v>39268</v>
      </c>
      <c r="I727" s="34">
        <v>53008</v>
      </c>
      <c r="J727" s="57"/>
      <c r="K727" s="21">
        <v>3000000</v>
      </c>
      <c r="L727" s="20" t="s">
        <v>1998</v>
      </c>
      <c r="M727" s="21">
        <v>0</v>
      </c>
      <c r="N727" s="21">
        <v>0</v>
      </c>
      <c r="O727" s="21">
        <v>0</v>
      </c>
      <c r="P727" s="21">
        <v>1780356</v>
      </c>
      <c r="Q727" s="56" t="s">
        <v>26</v>
      </c>
      <c r="R727" s="21">
        <v>1780356</v>
      </c>
      <c r="S727" s="21">
        <v>-62146.6</v>
      </c>
      <c r="T727" s="21">
        <v>0</v>
      </c>
      <c r="U727" s="21">
        <v>0</v>
      </c>
      <c r="V727" s="21">
        <v>0</v>
      </c>
      <c r="W727" s="21">
        <v>85048.737030000004</v>
      </c>
      <c r="X727" s="20" t="s">
        <v>26</v>
      </c>
      <c r="Y727" s="20" t="s">
        <v>1949</v>
      </c>
      <c r="Z727" s="55" t="s">
        <v>531</v>
      </c>
      <c r="AA727" s="20" t="s">
        <v>26</v>
      </c>
    </row>
    <row r="728" spans="2:27" ht="25.5" x14ac:dyDescent="0.2">
      <c r="B728" s="14" t="s">
        <v>2007</v>
      </c>
      <c r="C728" s="24" t="s">
        <v>2002</v>
      </c>
      <c r="D728" s="16" t="s">
        <v>1951</v>
      </c>
      <c r="E728" s="20" t="s">
        <v>322</v>
      </c>
      <c r="F728" s="58" t="s">
        <v>706</v>
      </c>
      <c r="G728" s="20" t="s">
        <v>575</v>
      </c>
      <c r="H728" s="34">
        <v>39268</v>
      </c>
      <c r="I728" s="34">
        <v>49444</v>
      </c>
      <c r="J728" s="57"/>
      <c r="K728" s="21">
        <v>1000000</v>
      </c>
      <c r="L728" s="20" t="s">
        <v>2001</v>
      </c>
      <c r="M728" s="21">
        <v>0</v>
      </c>
      <c r="N728" s="21">
        <v>0</v>
      </c>
      <c r="O728" s="21">
        <v>0</v>
      </c>
      <c r="P728" s="21">
        <v>472280</v>
      </c>
      <c r="Q728" s="56" t="s">
        <v>26</v>
      </c>
      <c r="R728" s="21">
        <v>472280</v>
      </c>
      <c r="S728" s="21">
        <v>3342.34</v>
      </c>
      <c r="T728" s="21">
        <v>0</v>
      </c>
      <c r="U728" s="21">
        <v>0</v>
      </c>
      <c r="V728" s="21">
        <v>0</v>
      </c>
      <c r="W728" s="21">
        <v>23655.634450000001</v>
      </c>
      <c r="X728" s="20" t="s">
        <v>26</v>
      </c>
      <c r="Y728" s="20" t="s">
        <v>1949</v>
      </c>
      <c r="Z728" s="55" t="s">
        <v>531</v>
      </c>
      <c r="AA728" s="20" t="s">
        <v>26</v>
      </c>
    </row>
    <row r="729" spans="2:27" ht="25.5" x14ac:dyDescent="0.2">
      <c r="B729" s="14" t="s">
        <v>2006</v>
      </c>
      <c r="C729" s="24" t="s">
        <v>2005</v>
      </c>
      <c r="D729" s="16" t="s">
        <v>1951</v>
      </c>
      <c r="E729" s="20" t="s">
        <v>322</v>
      </c>
      <c r="F729" s="58" t="s">
        <v>706</v>
      </c>
      <c r="G729" s="20" t="s">
        <v>338</v>
      </c>
      <c r="H729" s="34">
        <v>39268</v>
      </c>
      <c r="I729" s="34">
        <v>53097</v>
      </c>
      <c r="J729" s="57"/>
      <c r="K729" s="21">
        <v>4000000</v>
      </c>
      <c r="L729" s="20" t="s">
        <v>2004</v>
      </c>
      <c r="M729" s="21">
        <v>0</v>
      </c>
      <c r="N729" s="21">
        <v>0</v>
      </c>
      <c r="O729" s="21">
        <v>0</v>
      </c>
      <c r="P729" s="21">
        <v>2332548</v>
      </c>
      <c r="Q729" s="56" t="s">
        <v>26</v>
      </c>
      <c r="R729" s="21">
        <v>2332548</v>
      </c>
      <c r="S729" s="21">
        <v>-94765.01</v>
      </c>
      <c r="T729" s="21">
        <v>0</v>
      </c>
      <c r="U729" s="21">
        <v>0</v>
      </c>
      <c r="V729" s="21">
        <v>0</v>
      </c>
      <c r="W729" s="21">
        <v>113827.5552</v>
      </c>
      <c r="X729" s="20" t="s">
        <v>26</v>
      </c>
      <c r="Y729" s="20" t="s">
        <v>1949</v>
      </c>
      <c r="Z729" s="55" t="s">
        <v>531</v>
      </c>
      <c r="AA729" s="20" t="s">
        <v>26</v>
      </c>
    </row>
    <row r="730" spans="2:27" ht="25.5" x14ac:dyDescent="0.2">
      <c r="B730" s="14" t="s">
        <v>2003</v>
      </c>
      <c r="C730" s="24" t="s">
        <v>2002</v>
      </c>
      <c r="D730" s="16" t="s">
        <v>1951</v>
      </c>
      <c r="E730" s="20" t="s">
        <v>322</v>
      </c>
      <c r="F730" s="58" t="s">
        <v>706</v>
      </c>
      <c r="G730" s="20" t="s">
        <v>575</v>
      </c>
      <c r="H730" s="34">
        <v>39268</v>
      </c>
      <c r="I730" s="34">
        <v>49536</v>
      </c>
      <c r="J730" s="57"/>
      <c r="K730" s="21">
        <v>1000000</v>
      </c>
      <c r="L730" s="20" t="s">
        <v>2001</v>
      </c>
      <c r="M730" s="21">
        <v>0</v>
      </c>
      <c r="N730" s="21">
        <v>0</v>
      </c>
      <c r="O730" s="21">
        <v>0</v>
      </c>
      <c r="P730" s="21">
        <v>462552</v>
      </c>
      <c r="Q730" s="56" t="s">
        <v>26</v>
      </c>
      <c r="R730" s="21">
        <v>462552</v>
      </c>
      <c r="S730" s="21">
        <v>488.35</v>
      </c>
      <c r="T730" s="21">
        <v>0</v>
      </c>
      <c r="U730" s="21">
        <v>0</v>
      </c>
      <c r="V730" s="21">
        <v>0</v>
      </c>
      <c r="W730" s="21">
        <v>23788.451209999999</v>
      </c>
      <c r="X730" s="20" t="s">
        <v>26</v>
      </c>
      <c r="Y730" s="20" t="s">
        <v>1949</v>
      </c>
      <c r="Z730" s="55" t="s">
        <v>531</v>
      </c>
      <c r="AA730" s="20" t="s">
        <v>26</v>
      </c>
    </row>
    <row r="731" spans="2:27" ht="25.5" x14ac:dyDescent="0.2">
      <c r="B731" s="14" t="s">
        <v>2000</v>
      </c>
      <c r="C731" s="24" t="s">
        <v>1999</v>
      </c>
      <c r="D731" s="16" t="s">
        <v>1951</v>
      </c>
      <c r="E731" s="20" t="s">
        <v>322</v>
      </c>
      <c r="F731" s="58" t="s">
        <v>706</v>
      </c>
      <c r="G731" s="20" t="s">
        <v>338</v>
      </c>
      <c r="H731" s="34">
        <v>39268</v>
      </c>
      <c r="I731" s="34">
        <v>53189</v>
      </c>
      <c r="J731" s="57"/>
      <c r="K731" s="21">
        <v>2000000</v>
      </c>
      <c r="L731" s="20" t="s">
        <v>1998</v>
      </c>
      <c r="M731" s="21">
        <v>0</v>
      </c>
      <c r="N731" s="21">
        <v>0</v>
      </c>
      <c r="O731" s="21">
        <v>0</v>
      </c>
      <c r="P731" s="21">
        <v>1144720</v>
      </c>
      <c r="Q731" s="56" t="s">
        <v>26</v>
      </c>
      <c r="R731" s="21">
        <v>1144720</v>
      </c>
      <c r="S731" s="21">
        <v>-53772.36</v>
      </c>
      <c r="T731" s="21">
        <v>0</v>
      </c>
      <c r="U731" s="21">
        <v>0</v>
      </c>
      <c r="V731" s="21">
        <v>0</v>
      </c>
      <c r="W731" s="21">
        <v>57134.784169999999</v>
      </c>
      <c r="X731" s="20" t="s">
        <v>26</v>
      </c>
      <c r="Y731" s="20" t="s">
        <v>1949</v>
      </c>
      <c r="Z731" s="55" t="s">
        <v>531</v>
      </c>
      <c r="AA731" s="20" t="s">
        <v>26</v>
      </c>
    </row>
    <row r="732" spans="2:27" ht="25.5" x14ac:dyDescent="0.2">
      <c r="B732" s="14" t="s">
        <v>1997</v>
      </c>
      <c r="C732" s="24" t="s">
        <v>1996</v>
      </c>
      <c r="D732" s="16" t="s">
        <v>1951</v>
      </c>
      <c r="E732" s="20" t="s">
        <v>322</v>
      </c>
      <c r="F732" s="58" t="s">
        <v>706</v>
      </c>
      <c r="G732" s="20" t="s">
        <v>575</v>
      </c>
      <c r="H732" s="34">
        <v>39268</v>
      </c>
      <c r="I732" s="34">
        <v>49628</v>
      </c>
      <c r="J732" s="57"/>
      <c r="K732" s="21">
        <v>1000000</v>
      </c>
      <c r="L732" s="20" t="s">
        <v>1995</v>
      </c>
      <c r="M732" s="21">
        <v>0</v>
      </c>
      <c r="N732" s="21">
        <v>0</v>
      </c>
      <c r="O732" s="21">
        <v>0</v>
      </c>
      <c r="P732" s="21">
        <v>452740</v>
      </c>
      <c r="Q732" s="56" t="s">
        <v>26</v>
      </c>
      <c r="R732" s="21">
        <v>452740</v>
      </c>
      <c r="S732" s="21">
        <v>-2495.0700000000002</v>
      </c>
      <c r="T732" s="21">
        <v>0</v>
      </c>
      <c r="U732" s="21">
        <v>0</v>
      </c>
      <c r="V732" s="21">
        <v>0</v>
      </c>
      <c r="W732" s="21">
        <v>23920.53053</v>
      </c>
      <c r="X732" s="20" t="s">
        <v>26</v>
      </c>
      <c r="Y732" s="20" t="s">
        <v>1949</v>
      </c>
      <c r="Z732" s="55" t="s">
        <v>531</v>
      </c>
      <c r="AA732" s="20" t="s">
        <v>26</v>
      </c>
    </row>
    <row r="733" spans="2:27" ht="25.5" x14ac:dyDescent="0.2">
      <c r="B733" s="14" t="s">
        <v>1994</v>
      </c>
      <c r="C733" s="24" t="s">
        <v>1993</v>
      </c>
      <c r="D733" s="16" t="s">
        <v>1951</v>
      </c>
      <c r="E733" s="20" t="s">
        <v>322</v>
      </c>
      <c r="F733" s="58" t="s">
        <v>706</v>
      </c>
      <c r="G733" s="20" t="s">
        <v>338</v>
      </c>
      <c r="H733" s="34">
        <v>39268</v>
      </c>
      <c r="I733" s="34">
        <v>53281</v>
      </c>
      <c r="J733" s="57"/>
      <c r="K733" s="21">
        <v>3000000</v>
      </c>
      <c r="L733" s="20" t="s">
        <v>1992</v>
      </c>
      <c r="M733" s="21">
        <v>0</v>
      </c>
      <c r="N733" s="21">
        <v>0</v>
      </c>
      <c r="O733" s="21">
        <v>0</v>
      </c>
      <c r="P733" s="21">
        <v>1684398</v>
      </c>
      <c r="Q733" s="56" t="s">
        <v>26</v>
      </c>
      <c r="R733" s="21">
        <v>1684398</v>
      </c>
      <c r="S733" s="21">
        <v>-90609.46</v>
      </c>
      <c r="T733" s="21">
        <v>0</v>
      </c>
      <c r="U733" s="21">
        <v>0</v>
      </c>
      <c r="V733" s="21">
        <v>0</v>
      </c>
      <c r="W733" s="21">
        <v>86032.408679999993</v>
      </c>
      <c r="X733" s="20" t="s">
        <v>26</v>
      </c>
      <c r="Y733" s="20" t="s">
        <v>1949</v>
      </c>
      <c r="Z733" s="55" t="s">
        <v>531</v>
      </c>
      <c r="AA733" s="20" t="s">
        <v>26</v>
      </c>
    </row>
    <row r="734" spans="2:27" ht="25.5" x14ac:dyDescent="0.2">
      <c r="B734" s="14" t="s">
        <v>1991</v>
      </c>
      <c r="C734" s="24" t="s">
        <v>1986</v>
      </c>
      <c r="D734" s="16" t="s">
        <v>1951</v>
      </c>
      <c r="E734" s="20" t="s">
        <v>322</v>
      </c>
      <c r="F734" s="58" t="s">
        <v>706</v>
      </c>
      <c r="G734" s="20" t="s">
        <v>575</v>
      </c>
      <c r="H734" s="34">
        <v>39268</v>
      </c>
      <c r="I734" s="34">
        <v>49720</v>
      </c>
      <c r="J734" s="57"/>
      <c r="K734" s="21">
        <v>1000000</v>
      </c>
      <c r="L734" s="20" t="s">
        <v>1985</v>
      </c>
      <c r="M734" s="21">
        <v>0</v>
      </c>
      <c r="N734" s="21">
        <v>0</v>
      </c>
      <c r="O734" s="21">
        <v>0</v>
      </c>
      <c r="P734" s="21">
        <v>443329</v>
      </c>
      <c r="Q734" s="56" t="s">
        <v>26</v>
      </c>
      <c r="R734" s="21">
        <v>443329</v>
      </c>
      <c r="S734" s="21">
        <v>-5443.06</v>
      </c>
      <c r="T734" s="21">
        <v>0</v>
      </c>
      <c r="U734" s="21">
        <v>0</v>
      </c>
      <c r="V734" s="21">
        <v>0</v>
      </c>
      <c r="W734" s="21">
        <v>24051.884559999999</v>
      </c>
      <c r="X734" s="20" t="s">
        <v>26</v>
      </c>
      <c r="Y734" s="20" t="s">
        <v>1949</v>
      </c>
      <c r="Z734" s="55" t="s">
        <v>531</v>
      </c>
      <c r="AA734" s="20" t="s">
        <v>26</v>
      </c>
    </row>
    <row r="735" spans="2:27" ht="25.5" x14ac:dyDescent="0.2">
      <c r="B735" s="14" t="s">
        <v>1990</v>
      </c>
      <c r="C735" s="24" t="s">
        <v>1989</v>
      </c>
      <c r="D735" s="16" t="s">
        <v>1951</v>
      </c>
      <c r="E735" s="20" t="s">
        <v>322</v>
      </c>
      <c r="F735" s="58" t="s">
        <v>706</v>
      </c>
      <c r="G735" s="20" t="s">
        <v>338</v>
      </c>
      <c r="H735" s="34">
        <v>39268</v>
      </c>
      <c r="I735" s="34">
        <v>53373</v>
      </c>
      <c r="J735" s="57"/>
      <c r="K735" s="21">
        <v>2000000</v>
      </c>
      <c r="L735" s="20" t="s">
        <v>1988</v>
      </c>
      <c r="M735" s="21">
        <v>0</v>
      </c>
      <c r="N735" s="21">
        <v>0</v>
      </c>
      <c r="O735" s="21">
        <v>0</v>
      </c>
      <c r="P735" s="21">
        <v>1102018</v>
      </c>
      <c r="Q735" s="56" t="s">
        <v>26</v>
      </c>
      <c r="R735" s="21">
        <v>1102018</v>
      </c>
      <c r="S735" s="21">
        <v>-66977.95</v>
      </c>
      <c r="T735" s="21">
        <v>0</v>
      </c>
      <c r="U735" s="21">
        <v>0</v>
      </c>
      <c r="V735" s="21">
        <v>0</v>
      </c>
      <c r="W735" s="21">
        <v>57574.252240000002</v>
      </c>
      <c r="X735" s="20" t="s">
        <v>26</v>
      </c>
      <c r="Y735" s="20" t="s">
        <v>1949</v>
      </c>
      <c r="Z735" s="55" t="s">
        <v>531</v>
      </c>
      <c r="AA735" s="20" t="s">
        <v>26</v>
      </c>
    </row>
    <row r="736" spans="2:27" ht="25.5" x14ac:dyDescent="0.2">
      <c r="B736" s="14" t="s">
        <v>1987</v>
      </c>
      <c r="C736" s="24" t="s">
        <v>1986</v>
      </c>
      <c r="D736" s="16" t="s">
        <v>1951</v>
      </c>
      <c r="E736" s="20" t="s">
        <v>322</v>
      </c>
      <c r="F736" s="58" t="s">
        <v>706</v>
      </c>
      <c r="G736" s="20" t="s">
        <v>575</v>
      </c>
      <c r="H736" s="34">
        <v>39268</v>
      </c>
      <c r="I736" s="34">
        <v>49810</v>
      </c>
      <c r="J736" s="57"/>
      <c r="K736" s="21">
        <v>1000000</v>
      </c>
      <c r="L736" s="20" t="s">
        <v>1985</v>
      </c>
      <c r="M736" s="21">
        <v>0</v>
      </c>
      <c r="N736" s="21">
        <v>0</v>
      </c>
      <c r="O736" s="21">
        <v>0</v>
      </c>
      <c r="P736" s="21">
        <v>434682</v>
      </c>
      <c r="Q736" s="56" t="s">
        <v>26</v>
      </c>
      <c r="R736" s="21">
        <v>434682</v>
      </c>
      <c r="S736" s="21">
        <v>-8213.59</v>
      </c>
      <c r="T736" s="21">
        <v>0</v>
      </c>
      <c r="U736" s="21">
        <v>0</v>
      </c>
      <c r="V736" s="21">
        <v>0</v>
      </c>
      <c r="W736" s="21">
        <v>24179.692599999998</v>
      </c>
      <c r="X736" s="20" t="s">
        <v>26</v>
      </c>
      <c r="Y736" s="20" t="s">
        <v>1949</v>
      </c>
      <c r="Z736" s="55" t="s">
        <v>531</v>
      </c>
      <c r="AA736" s="20" t="s">
        <v>26</v>
      </c>
    </row>
    <row r="737" spans="2:27" ht="25.5" x14ac:dyDescent="0.2">
      <c r="B737" s="14" t="s">
        <v>1984</v>
      </c>
      <c r="C737" s="24" t="s">
        <v>1983</v>
      </c>
      <c r="D737" s="16" t="s">
        <v>1951</v>
      </c>
      <c r="E737" s="20" t="s">
        <v>322</v>
      </c>
      <c r="F737" s="58" t="s">
        <v>706</v>
      </c>
      <c r="G737" s="20" t="s">
        <v>338</v>
      </c>
      <c r="H737" s="34">
        <v>39268</v>
      </c>
      <c r="I737" s="34">
        <v>53462</v>
      </c>
      <c r="J737" s="57"/>
      <c r="K737" s="21">
        <v>2000000</v>
      </c>
      <c r="L737" s="20" t="s">
        <v>1982</v>
      </c>
      <c r="M737" s="21">
        <v>0</v>
      </c>
      <c r="N737" s="21">
        <v>0</v>
      </c>
      <c r="O737" s="21">
        <v>0</v>
      </c>
      <c r="P737" s="21">
        <v>1082830</v>
      </c>
      <c r="Q737" s="56" t="s">
        <v>26</v>
      </c>
      <c r="R737" s="21">
        <v>1082830</v>
      </c>
      <c r="S737" s="21">
        <v>-73184.800000000003</v>
      </c>
      <c r="T737" s="21">
        <v>0</v>
      </c>
      <c r="U737" s="21">
        <v>0</v>
      </c>
      <c r="V737" s="21">
        <v>0</v>
      </c>
      <c r="W737" s="21">
        <v>57785.621760000002</v>
      </c>
      <c r="X737" s="20" t="s">
        <v>26</v>
      </c>
      <c r="Y737" s="20" t="s">
        <v>1949</v>
      </c>
      <c r="Z737" s="55" t="s">
        <v>531</v>
      </c>
      <c r="AA737" s="20" t="s">
        <v>26</v>
      </c>
    </row>
    <row r="738" spans="2:27" ht="25.5" x14ac:dyDescent="0.2">
      <c r="B738" s="14" t="s">
        <v>1981</v>
      </c>
      <c r="C738" s="24" t="s">
        <v>1980</v>
      </c>
      <c r="D738" s="16" t="s">
        <v>1951</v>
      </c>
      <c r="E738" s="20" t="s">
        <v>322</v>
      </c>
      <c r="F738" s="58" t="s">
        <v>706</v>
      </c>
      <c r="G738" s="20" t="s">
        <v>575</v>
      </c>
      <c r="H738" s="34">
        <v>39268</v>
      </c>
      <c r="I738" s="34">
        <v>49902</v>
      </c>
      <c r="J738" s="57"/>
      <c r="K738" s="21">
        <v>1000000</v>
      </c>
      <c r="L738" s="20" t="s">
        <v>1979</v>
      </c>
      <c r="M738" s="21">
        <v>0</v>
      </c>
      <c r="N738" s="21">
        <v>0</v>
      </c>
      <c r="O738" s="21">
        <v>0</v>
      </c>
      <c r="P738" s="21">
        <v>425942</v>
      </c>
      <c r="Q738" s="56" t="s">
        <v>26</v>
      </c>
      <c r="R738" s="21">
        <v>425942</v>
      </c>
      <c r="S738" s="21">
        <v>-11100.31</v>
      </c>
      <c r="T738" s="21">
        <v>0</v>
      </c>
      <c r="U738" s="21">
        <v>0</v>
      </c>
      <c r="V738" s="21">
        <v>0</v>
      </c>
      <c r="W738" s="21">
        <v>24309.64632</v>
      </c>
      <c r="X738" s="20" t="s">
        <v>26</v>
      </c>
      <c r="Y738" s="20" t="s">
        <v>1949</v>
      </c>
      <c r="Z738" s="55" t="s">
        <v>531</v>
      </c>
      <c r="AA738" s="20" t="s">
        <v>26</v>
      </c>
    </row>
    <row r="739" spans="2:27" ht="25.5" x14ac:dyDescent="0.2">
      <c r="B739" s="14" t="s">
        <v>1978</v>
      </c>
      <c r="C739" s="24" t="s">
        <v>1977</v>
      </c>
      <c r="D739" s="16" t="s">
        <v>1951</v>
      </c>
      <c r="E739" s="20" t="s">
        <v>322</v>
      </c>
      <c r="F739" s="58" t="s">
        <v>706</v>
      </c>
      <c r="G739" s="20" t="s">
        <v>338</v>
      </c>
      <c r="H739" s="34">
        <v>39268</v>
      </c>
      <c r="I739" s="34">
        <v>53554</v>
      </c>
      <c r="J739" s="57"/>
      <c r="K739" s="21">
        <v>2000000</v>
      </c>
      <c r="L739" s="20" t="s">
        <v>1976</v>
      </c>
      <c r="M739" s="21">
        <v>0</v>
      </c>
      <c r="N739" s="21">
        <v>0</v>
      </c>
      <c r="O739" s="21">
        <v>0</v>
      </c>
      <c r="P739" s="21">
        <v>1063348</v>
      </c>
      <c r="Q739" s="56" t="s">
        <v>26</v>
      </c>
      <c r="R739" s="21">
        <v>1063348</v>
      </c>
      <c r="S739" s="21">
        <v>-79633.240000000005</v>
      </c>
      <c r="T739" s="21">
        <v>0</v>
      </c>
      <c r="U739" s="21">
        <v>0</v>
      </c>
      <c r="V739" s="21">
        <v>0</v>
      </c>
      <c r="W739" s="21">
        <v>58003.306470000003</v>
      </c>
      <c r="X739" s="20" t="s">
        <v>26</v>
      </c>
      <c r="Y739" s="20" t="s">
        <v>1949</v>
      </c>
      <c r="Z739" s="55" t="s">
        <v>531</v>
      </c>
      <c r="AA739" s="20" t="s">
        <v>26</v>
      </c>
    </row>
    <row r="740" spans="2:27" ht="25.5" x14ac:dyDescent="0.2">
      <c r="B740" s="14" t="s">
        <v>1975</v>
      </c>
      <c r="C740" s="24" t="s">
        <v>1974</v>
      </c>
      <c r="D740" s="16" t="s">
        <v>1951</v>
      </c>
      <c r="E740" s="20" t="s">
        <v>322</v>
      </c>
      <c r="F740" s="58" t="s">
        <v>706</v>
      </c>
      <c r="G740" s="20" t="s">
        <v>575</v>
      </c>
      <c r="H740" s="34">
        <v>39268</v>
      </c>
      <c r="I740" s="34">
        <v>49994</v>
      </c>
      <c r="J740" s="57"/>
      <c r="K740" s="21">
        <v>1000000</v>
      </c>
      <c r="L740" s="20" t="s">
        <v>1973</v>
      </c>
      <c r="M740" s="21">
        <v>0</v>
      </c>
      <c r="N740" s="21">
        <v>0</v>
      </c>
      <c r="O740" s="21">
        <v>0</v>
      </c>
      <c r="P740" s="21">
        <v>417455</v>
      </c>
      <c r="Q740" s="56" t="s">
        <v>26</v>
      </c>
      <c r="R740" s="21">
        <v>417455</v>
      </c>
      <c r="S740" s="21">
        <v>-14043.28</v>
      </c>
      <c r="T740" s="21">
        <v>0</v>
      </c>
      <c r="U740" s="21">
        <v>0</v>
      </c>
      <c r="V740" s="21">
        <v>0</v>
      </c>
      <c r="W740" s="21">
        <v>24438.909019999999</v>
      </c>
      <c r="X740" s="20" t="s">
        <v>26</v>
      </c>
      <c r="Y740" s="20" t="s">
        <v>1949</v>
      </c>
      <c r="Z740" s="55" t="s">
        <v>531</v>
      </c>
      <c r="AA740" s="20" t="s">
        <v>26</v>
      </c>
    </row>
    <row r="741" spans="2:27" ht="25.5" x14ac:dyDescent="0.2">
      <c r="B741" s="14" t="s">
        <v>1972</v>
      </c>
      <c r="C741" s="24" t="s">
        <v>1971</v>
      </c>
      <c r="D741" s="16" t="s">
        <v>1951</v>
      </c>
      <c r="E741" s="20" t="s">
        <v>322</v>
      </c>
      <c r="F741" s="58" t="s">
        <v>706</v>
      </c>
      <c r="G741" s="20" t="s">
        <v>338</v>
      </c>
      <c r="H741" s="34">
        <v>39268</v>
      </c>
      <c r="I741" s="34">
        <v>53646</v>
      </c>
      <c r="J741" s="57"/>
      <c r="K741" s="21">
        <v>2000000</v>
      </c>
      <c r="L741" s="20" t="s">
        <v>1970</v>
      </c>
      <c r="M741" s="21">
        <v>0</v>
      </c>
      <c r="N741" s="21">
        <v>0</v>
      </c>
      <c r="O741" s="21">
        <v>0</v>
      </c>
      <c r="P741" s="21">
        <v>1044234</v>
      </c>
      <c r="Q741" s="56" t="s">
        <v>26</v>
      </c>
      <c r="R741" s="21">
        <v>1044234</v>
      </c>
      <c r="S741" s="21">
        <v>-86171.16</v>
      </c>
      <c r="T741" s="21">
        <v>0</v>
      </c>
      <c r="U741" s="21">
        <v>0</v>
      </c>
      <c r="V741" s="21">
        <v>0</v>
      </c>
      <c r="W741" s="21">
        <v>58220.17727</v>
      </c>
      <c r="X741" s="20" t="s">
        <v>26</v>
      </c>
      <c r="Y741" s="20" t="s">
        <v>1949</v>
      </c>
      <c r="Z741" s="55" t="s">
        <v>531</v>
      </c>
      <c r="AA741" s="20" t="s">
        <v>26</v>
      </c>
    </row>
    <row r="742" spans="2:27" ht="25.5" x14ac:dyDescent="0.2">
      <c r="B742" s="14" t="s">
        <v>1969</v>
      </c>
      <c r="C742" s="24" t="s">
        <v>1968</v>
      </c>
      <c r="D742" s="16" t="s">
        <v>1951</v>
      </c>
      <c r="E742" s="20" t="s">
        <v>322</v>
      </c>
      <c r="F742" s="58" t="s">
        <v>706</v>
      </c>
      <c r="G742" s="20" t="s">
        <v>575</v>
      </c>
      <c r="H742" s="34">
        <v>39268</v>
      </c>
      <c r="I742" s="34">
        <v>50086</v>
      </c>
      <c r="J742" s="57"/>
      <c r="K742" s="21">
        <v>1000000</v>
      </c>
      <c r="L742" s="20" t="s">
        <v>1967</v>
      </c>
      <c r="M742" s="21">
        <v>0</v>
      </c>
      <c r="N742" s="21">
        <v>0</v>
      </c>
      <c r="O742" s="21">
        <v>0</v>
      </c>
      <c r="P742" s="21">
        <v>409194</v>
      </c>
      <c r="Q742" s="56" t="s">
        <v>26</v>
      </c>
      <c r="R742" s="21">
        <v>409194</v>
      </c>
      <c r="S742" s="21">
        <v>-17134.560000000001</v>
      </c>
      <c r="T742" s="21">
        <v>0</v>
      </c>
      <c r="U742" s="21">
        <v>0</v>
      </c>
      <c r="V742" s="21">
        <v>0</v>
      </c>
      <c r="W742" s="21">
        <v>24567.491610000001</v>
      </c>
      <c r="X742" s="20" t="s">
        <v>26</v>
      </c>
      <c r="Y742" s="20" t="s">
        <v>1949</v>
      </c>
      <c r="Z742" s="55" t="s">
        <v>531</v>
      </c>
      <c r="AA742" s="20" t="s">
        <v>26</v>
      </c>
    </row>
    <row r="743" spans="2:27" ht="25.5" x14ac:dyDescent="0.2">
      <c r="B743" s="14" t="s">
        <v>1966</v>
      </c>
      <c r="C743" s="24" t="s">
        <v>1961</v>
      </c>
      <c r="D743" s="16" t="s">
        <v>1951</v>
      </c>
      <c r="E743" s="20" t="s">
        <v>322</v>
      </c>
      <c r="F743" s="58" t="s">
        <v>706</v>
      </c>
      <c r="G743" s="20" t="s">
        <v>338</v>
      </c>
      <c r="H743" s="34">
        <v>39268</v>
      </c>
      <c r="I743" s="34">
        <v>53738</v>
      </c>
      <c r="J743" s="57"/>
      <c r="K743" s="21">
        <v>2000000</v>
      </c>
      <c r="L743" s="20" t="s">
        <v>1960</v>
      </c>
      <c r="M743" s="21">
        <v>0</v>
      </c>
      <c r="N743" s="21">
        <v>0</v>
      </c>
      <c r="O743" s="21">
        <v>0</v>
      </c>
      <c r="P743" s="21">
        <v>1025788</v>
      </c>
      <c r="Q743" s="56" t="s">
        <v>26</v>
      </c>
      <c r="R743" s="21">
        <v>1025788</v>
      </c>
      <c r="S743" s="21">
        <v>-92856.8</v>
      </c>
      <c r="T743" s="21">
        <v>0</v>
      </c>
      <c r="U743" s="21">
        <v>0</v>
      </c>
      <c r="V743" s="21">
        <v>0</v>
      </c>
      <c r="W743" s="21">
        <v>58436.243210000001</v>
      </c>
      <c r="X743" s="20" t="s">
        <v>26</v>
      </c>
      <c r="Y743" s="20" t="s">
        <v>1949</v>
      </c>
      <c r="Z743" s="55" t="s">
        <v>531</v>
      </c>
      <c r="AA743" s="20" t="s">
        <v>26</v>
      </c>
    </row>
    <row r="744" spans="2:27" ht="25.5" x14ac:dyDescent="0.2">
      <c r="B744" s="14" t="s">
        <v>1965</v>
      </c>
      <c r="C744" s="24" t="s">
        <v>1964</v>
      </c>
      <c r="D744" s="16" t="s">
        <v>1951</v>
      </c>
      <c r="E744" s="20" t="s">
        <v>322</v>
      </c>
      <c r="F744" s="58" t="s">
        <v>706</v>
      </c>
      <c r="G744" s="20" t="s">
        <v>575</v>
      </c>
      <c r="H744" s="34">
        <v>39268</v>
      </c>
      <c r="I744" s="34">
        <v>50175</v>
      </c>
      <c r="J744" s="57"/>
      <c r="K744" s="21">
        <v>1000000</v>
      </c>
      <c r="L744" s="20" t="s">
        <v>1963</v>
      </c>
      <c r="M744" s="21">
        <v>0</v>
      </c>
      <c r="N744" s="21">
        <v>0</v>
      </c>
      <c r="O744" s="21">
        <v>0</v>
      </c>
      <c r="P744" s="21">
        <v>401580</v>
      </c>
      <c r="Q744" s="56" t="s">
        <v>26</v>
      </c>
      <c r="R744" s="21">
        <v>401580</v>
      </c>
      <c r="S744" s="21">
        <v>-20307.07</v>
      </c>
      <c r="T744" s="21">
        <v>0</v>
      </c>
      <c r="U744" s="21">
        <v>0</v>
      </c>
      <c r="V744" s="21">
        <v>0</v>
      </c>
      <c r="W744" s="21">
        <v>24691.24408</v>
      </c>
      <c r="X744" s="20" t="s">
        <v>26</v>
      </c>
      <c r="Y744" s="20" t="s">
        <v>1949</v>
      </c>
      <c r="Z744" s="55" t="s">
        <v>531</v>
      </c>
      <c r="AA744" s="20" t="s">
        <v>26</v>
      </c>
    </row>
    <row r="745" spans="2:27" ht="25.5" x14ac:dyDescent="0.2">
      <c r="B745" s="14" t="s">
        <v>1962</v>
      </c>
      <c r="C745" s="24" t="s">
        <v>1961</v>
      </c>
      <c r="D745" s="16" t="s">
        <v>1951</v>
      </c>
      <c r="E745" s="20" t="s">
        <v>322</v>
      </c>
      <c r="F745" s="58" t="s">
        <v>706</v>
      </c>
      <c r="G745" s="20" t="s">
        <v>338</v>
      </c>
      <c r="H745" s="34">
        <v>39268</v>
      </c>
      <c r="I745" s="34">
        <v>53827</v>
      </c>
      <c r="J745" s="57"/>
      <c r="K745" s="21">
        <v>2000000</v>
      </c>
      <c r="L745" s="20" t="s">
        <v>1960</v>
      </c>
      <c r="M745" s="21">
        <v>0</v>
      </c>
      <c r="N745" s="21">
        <v>0</v>
      </c>
      <c r="O745" s="21">
        <v>0</v>
      </c>
      <c r="P745" s="21">
        <v>1009762</v>
      </c>
      <c r="Q745" s="56" t="s">
        <v>26</v>
      </c>
      <c r="R745" s="21">
        <v>1009762</v>
      </c>
      <c r="S745" s="21">
        <v>-99480.3</v>
      </c>
      <c r="T745" s="21">
        <v>0</v>
      </c>
      <c r="U745" s="21">
        <v>0</v>
      </c>
      <c r="V745" s="21">
        <v>0</v>
      </c>
      <c r="W745" s="21">
        <v>58644.505980000002</v>
      </c>
      <c r="X745" s="20" t="s">
        <v>26</v>
      </c>
      <c r="Y745" s="20" t="s">
        <v>1949</v>
      </c>
      <c r="Z745" s="55" t="s">
        <v>531</v>
      </c>
      <c r="AA745" s="20" t="s">
        <v>26</v>
      </c>
    </row>
    <row r="746" spans="2:27" ht="25.5" x14ac:dyDescent="0.2">
      <c r="B746" s="14" t="s">
        <v>1959</v>
      </c>
      <c r="C746" s="24" t="s">
        <v>1958</v>
      </c>
      <c r="D746" s="16" t="s">
        <v>1951</v>
      </c>
      <c r="E746" s="20" t="s">
        <v>322</v>
      </c>
      <c r="F746" s="58" t="s">
        <v>706</v>
      </c>
      <c r="G746" s="20" t="s">
        <v>575</v>
      </c>
      <c r="H746" s="34">
        <v>39268</v>
      </c>
      <c r="I746" s="34">
        <v>50267</v>
      </c>
      <c r="J746" s="57"/>
      <c r="K746" s="21">
        <v>1000000</v>
      </c>
      <c r="L746" s="20" t="s">
        <v>1957</v>
      </c>
      <c r="M746" s="21">
        <v>0</v>
      </c>
      <c r="N746" s="21">
        <v>0</v>
      </c>
      <c r="O746" s="21">
        <v>0</v>
      </c>
      <c r="P746" s="21">
        <v>393388</v>
      </c>
      <c r="Q746" s="56" t="s">
        <v>26</v>
      </c>
      <c r="R746" s="21">
        <v>393388</v>
      </c>
      <c r="S746" s="21">
        <v>-23655.07</v>
      </c>
      <c r="T746" s="21">
        <v>0</v>
      </c>
      <c r="U746" s="21">
        <v>0</v>
      </c>
      <c r="V746" s="21">
        <v>0</v>
      </c>
      <c r="W746" s="21">
        <v>24818.519380000002</v>
      </c>
      <c r="X746" s="20" t="s">
        <v>26</v>
      </c>
      <c r="Y746" s="20" t="s">
        <v>1949</v>
      </c>
      <c r="Z746" s="55" t="s">
        <v>531</v>
      </c>
      <c r="AA746" s="20" t="s">
        <v>26</v>
      </c>
    </row>
    <row r="747" spans="2:27" ht="25.5" x14ac:dyDescent="0.2">
      <c r="B747" s="14" t="s">
        <v>1956</v>
      </c>
      <c r="C747" s="24" t="s">
        <v>1955</v>
      </c>
      <c r="D747" s="16" t="s">
        <v>1951</v>
      </c>
      <c r="E747" s="20" t="s">
        <v>322</v>
      </c>
      <c r="F747" s="58" t="s">
        <v>706</v>
      </c>
      <c r="G747" s="20" t="s">
        <v>338</v>
      </c>
      <c r="H747" s="34">
        <v>39268</v>
      </c>
      <c r="I747" s="34">
        <v>53919</v>
      </c>
      <c r="J747" s="57"/>
      <c r="K747" s="21">
        <v>2000000</v>
      </c>
      <c r="L747" s="20" t="s">
        <v>1954</v>
      </c>
      <c r="M747" s="21">
        <v>0</v>
      </c>
      <c r="N747" s="21">
        <v>0</v>
      </c>
      <c r="O747" s="21">
        <v>0</v>
      </c>
      <c r="P747" s="21">
        <v>992636</v>
      </c>
      <c r="Q747" s="56" t="s">
        <v>26</v>
      </c>
      <c r="R747" s="21">
        <v>992636</v>
      </c>
      <c r="S747" s="21">
        <v>-106376.53</v>
      </c>
      <c r="T747" s="21">
        <v>0</v>
      </c>
      <c r="U747" s="21">
        <v>0</v>
      </c>
      <c r="V747" s="21">
        <v>0</v>
      </c>
      <c r="W747" s="21">
        <v>58859.014280000003</v>
      </c>
      <c r="X747" s="20" t="s">
        <v>26</v>
      </c>
      <c r="Y747" s="20" t="s">
        <v>1949</v>
      </c>
      <c r="Z747" s="55" t="s">
        <v>531</v>
      </c>
      <c r="AA747" s="20" t="s">
        <v>26</v>
      </c>
    </row>
    <row r="748" spans="2:27" ht="25.5" x14ac:dyDescent="0.2">
      <c r="B748" s="14" t="s">
        <v>1953</v>
      </c>
      <c r="C748" s="24" t="s">
        <v>1952</v>
      </c>
      <c r="D748" s="16" t="s">
        <v>1951</v>
      </c>
      <c r="E748" s="20" t="s">
        <v>322</v>
      </c>
      <c r="F748" s="58" t="s">
        <v>706</v>
      </c>
      <c r="G748" s="20" t="s">
        <v>338</v>
      </c>
      <c r="H748" s="34">
        <v>39268</v>
      </c>
      <c r="I748" s="34">
        <v>54011</v>
      </c>
      <c r="J748" s="57"/>
      <c r="K748" s="21">
        <v>1000000</v>
      </c>
      <c r="L748" s="20" t="s">
        <v>1950</v>
      </c>
      <c r="M748" s="21">
        <v>0</v>
      </c>
      <c r="N748" s="21">
        <v>0</v>
      </c>
      <c r="O748" s="21">
        <v>0</v>
      </c>
      <c r="P748" s="21">
        <v>488203</v>
      </c>
      <c r="Q748" s="56" t="s">
        <v>26</v>
      </c>
      <c r="R748" s="21">
        <v>488203</v>
      </c>
      <c r="S748" s="21">
        <v>-56656.03</v>
      </c>
      <c r="T748" s="21">
        <v>0</v>
      </c>
      <c r="U748" s="21">
        <v>0</v>
      </c>
      <c r="V748" s="21">
        <v>0</v>
      </c>
      <c r="W748" s="21">
        <v>29536.37182</v>
      </c>
      <c r="X748" s="20" t="s">
        <v>26</v>
      </c>
      <c r="Y748" s="20" t="s">
        <v>1949</v>
      </c>
      <c r="Z748" s="55" t="s">
        <v>531</v>
      </c>
      <c r="AA748" s="20" t="s">
        <v>26</v>
      </c>
    </row>
    <row r="749" spans="2:27" ht="25.5" x14ac:dyDescent="0.2">
      <c r="B749" s="14" t="s">
        <v>1948</v>
      </c>
      <c r="C749" s="24" t="s">
        <v>1947</v>
      </c>
      <c r="D749" s="16" t="s">
        <v>708</v>
      </c>
      <c r="E749" s="20" t="s">
        <v>707</v>
      </c>
      <c r="F749" s="58" t="s">
        <v>706</v>
      </c>
      <c r="G749" s="20" t="s">
        <v>356</v>
      </c>
      <c r="H749" s="34">
        <v>39269</v>
      </c>
      <c r="I749" s="34">
        <v>42926</v>
      </c>
      <c r="J749" s="57"/>
      <c r="K749" s="21">
        <v>40000000</v>
      </c>
      <c r="L749" s="20" t="s">
        <v>1946</v>
      </c>
      <c r="M749" s="21">
        <v>0</v>
      </c>
      <c r="N749" s="21">
        <v>0</v>
      </c>
      <c r="O749" s="21">
        <v>2134230.4500000002</v>
      </c>
      <c r="P749" s="21">
        <v>9039560</v>
      </c>
      <c r="Q749" s="56" t="s">
        <v>26</v>
      </c>
      <c r="R749" s="21">
        <v>9039560</v>
      </c>
      <c r="S749" s="21">
        <v>-586099.94999999995</v>
      </c>
      <c r="T749" s="21">
        <v>0</v>
      </c>
      <c r="U749" s="21">
        <v>0</v>
      </c>
      <c r="V749" s="21">
        <v>0</v>
      </c>
      <c r="W749" s="21">
        <v>425489.24300000002</v>
      </c>
      <c r="X749" s="20" t="s">
        <v>26</v>
      </c>
      <c r="Y749" s="20" t="s">
        <v>722</v>
      </c>
      <c r="Z749" s="55" t="s">
        <v>531</v>
      </c>
      <c r="AA749" s="20" t="s">
        <v>26</v>
      </c>
    </row>
    <row r="750" spans="2:27" ht="25.5" x14ac:dyDescent="0.2">
      <c r="B750" s="14" t="s">
        <v>1945</v>
      </c>
      <c r="C750" s="24" t="s">
        <v>1944</v>
      </c>
      <c r="D750" s="16" t="s">
        <v>708</v>
      </c>
      <c r="E750" s="20" t="s">
        <v>707</v>
      </c>
      <c r="F750" s="58" t="s">
        <v>706</v>
      </c>
      <c r="G750" s="20" t="s">
        <v>338</v>
      </c>
      <c r="H750" s="34">
        <v>39300</v>
      </c>
      <c r="I750" s="34">
        <v>42955</v>
      </c>
      <c r="J750" s="57"/>
      <c r="K750" s="21">
        <v>66000000</v>
      </c>
      <c r="L750" s="20" t="s">
        <v>1943</v>
      </c>
      <c r="M750" s="21">
        <v>0</v>
      </c>
      <c r="N750" s="21">
        <v>0</v>
      </c>
      <c r="O750" s="21">
        <v>3293286.5</v>
      </c>
      <c r="P750" s="21">
        <v>13977414</v>
      </c>
      <c r="Q750" s="56" t="s">
        <v>26</v>
      </c>
      <c r="R750" s="21">
        <v>13977414</v>
      </c>
      <c r="S750" s="21">
        <v>-687594.13</v>
      </c>
      <c r="T750" s="21">
        <v>0</v>
      </c>
      <c r="U750" s="21">
        <v>0</v>
      </c>
      <c r="V750" s="21">
        <v>0</v>
      </c>
      <c r="W750" s="21">
        <v>708192.5673</v>
      </c>
      <c r="X750" s="20" t="s">
        <v>26</v>
      </c>
      <c r="Y750" s="20" t="s">
        <v>722</v>
      </c>
      <c r="Z750" s="55" t="s">
        <v>531</v>
      </c>
      <c r="AA750" s="20" t="s">
        <v>26</v>
      </c>
    </row>
    <row r="751" spans="2:27" ht="25.5" x14ac:dyDescent="0.2">
      <c r="B751" s="14" t="s">
        <v>1942</v>
      </c>
      <c r="C751" s="24" t="s">
        <v>1941</v>
      </c>
      <c r="D751" s="16" t="s">
        <v>738</v>
      </c>
      <c r="E751" s="20" t="s">
        <v>737</v>
      </c>
      <c r="F751" s="58" t="s">
        <v>706</v>
      </c>
      <c r="G751" s="20" t="s">
        <v>338</v>
      </c>
      <c r="H751" s="34">
        <v>39323</v>
      </c>
      <c r="I751" s="34">
        <v>42978</v>
      </c>
      <c r="J751" s="57"/>
      <c r="K751" s="21">
        <v>29000000</v>
      </c>
      <c r="L751" s="20" t="s">
        <v>1940</v>
      </c>
      <c r="M751" s="21">
        <v>0</v>
      </c>
      <c r="N751" s="21">
        <v>0</v>
      </c>
      <c r="O751" s="21">
        <v>-1395759.33</v>
      </c>
      <c r="P751" s="21">
        <v>-5953526</v>
      </c>
      <c r="Q751" s="56" t="s">
        <v>26</v>
      </c>
      <c r="R751" s="21">
        <v>-5953526</v>
      </c>
      <c r="S751" s="21">
        <v>230484.05</v>
      </c>
      <c r="T751" s="21">
        <v>0</v>
      </c>
      <c r="U751" s="21">
        <v>0</v>
      </c>
      <c r="V751" s="21">
        <v>0</v>
      </c>
      <c r="W751" s="21">
        <v>313297.09299999999</v>
      </c>
      <c r="X751" s="20" t="s">
        <v>26</v>
      </c>
      <c r="Y751" s="20" t="s">
        <v>735</v>
      </c>
      <c r="Z751" s="55" t="s">
        <v>531</v>
      </c>
      <c r="AA751" s="20" t="s">
        <v>26</v>
      </c>
    </row>
    <row r="752" spans="2:27" ht="25.5" x14ac:dyDescent="0.2">
      <c r="B752" s="14" t="s">
        <v>1939</v>
      </c>
      <c r="C752" s="24" t="s">
        <v>1938</v>
      </c>
      <c r="D752" s="16" t="s">
        <v>738</v>
      </c>
      <c r="E752" s="20" t="s">
        <v>737</v>
      </c>
      <c r="F752" s="58" t="s">
        <v>706</v>
      </c>
      <c r="G752" s="20" t="s">
        <v>338</v>
      </c>
      <c r="H752" s="34">
        <v>39323</v>
      </c>
      <c r="I752" s="34">
        <v>46630</v>
      </c>
      <c r="J752" s="57"/>
      <c r="K752" s="21">
        <v>29000000</v>
      </c>
      <c r="L752" s="20" t="s">
        <v>1937</v>
      </c>
      <c r="M752" s="21">
        <v>0</v>
      </c>
      <c r="N752" s="21">
        <v>0</v>
      </c>
      <c r="O752" s="21">
        <v>1457726.68</v>
      </c>
      <c r="P752" s="21">
        <v>11681664</v>
      </c>
      <c r="Q752" s="56" t="s">
        <v>26</v>
      </c>
      <c r="R752" s="21">
        <v>11681664</v>
      </c>
      <c r="S752" s="21">
        <v>-236704.12</v>
      </c>
      <c r="T752" s="21">
        <v>0</v>
      </c>
      <c r="U752" s="21">
        <v>0</v>
      </c>
      <c r="V752" s="21">
        <v>0</v>
      </c>
      <c r="W752" s="21">
        <v>555446.01359999995</v>
      </c>
      <c r="X752" s="20" t="s">
        <v>26</v>
      </c>
      <c r="Y752" s="20" t="s">
        <v>735</v>
      </c>
      <c r="Z752" s="55" t="s">
        <v>531</v>
      </c>
      <c r="AA752" s="20" t="s">
        <v>26</v>
      </c>
    </row>
    <row r="753" spans="2:27" ht="25.5" x14ac:dyDescent="0.2">
      <c r="B753" s="14" t="s">
        <v>1936</v>
      </c>
      <c r="C753" s="24" t="s">
        <v>1935</v>
      </c>
      <c r="D753" s="16" t="s">
        <v>708</v>
      </c>
      <c r="E753" s="20" t="s">
        <v>707</v>
      </c>
      <c r="F753" s="58" t="s">
        <v>706</v>
      </c>
      <c r="G753" s="20" t="s">
        <v>356</v>
      </c>
      <c r="H753" s="34">
        <v>39329</v>
      </c>
      <c r="I753" s="34">
        <v>42911</v>
      </c>
      <c r="J753" s="57"/>
      <c r="K753" s="21">
        <v>5000000</v>
      </c>
      <c r="L753" s="20" t="s">
        <v>1934</v>
      </c>
      <c r="M753" s="21">
        <v>0</v>
      </c>
      <c r="N753" s="21">
        <v>0</v>
      </c>
      <c r="O753" s="21">
        <v>-238275.86</v>
      </c>
      <c r="P753" s="21">
        <v>-999635</v>
      </c>
      <c r="Q753" s="56" t="s">
        <v>26</v>
      </c>
      <c r="R753" s="21">
        <v>-999635</v>
      </c>
      <c r="S753" s="21">
        <v>46067.96</v>
      </c>
      <c r="T753" s="21">
        <v>0</v>
      </c>
      <c r="U753" s="21">
        <v>0</v>
      </c>
      <c r="V753" s="21">
        <v>0</v>
      </c>
      <c r="W753" s="21">
        <v>52944.142189999999</v>
      </c>
      <c r="X753" s="20" t="s">
        <v>26</v>
      </c>
      <c r="Y753" s="20" t="s">
        <v>722</v>
      </c>
      <c r="Z753" s="55" t="s">
        <v>531</v>
      </c>
      <c r="AA753" s="20" t="s">
        <v>26</v>
      </c>
    </row>
    <row r="754" spans="2:27" ht="25.5" x14ac:dyDescent="0.2">
      <c r="B754" s="14" t="s">
        <v>1933</v>
      </c>
      <c r="C754" s="24" t="s">
        <v>1932</v>
      </c>
      <c r="D754" s="16" t="s">
        <v>708</v>
      </c>
      <c r="E754" s="20" t="s">
        <v>707</v>
      </c>
      <c r="F754" s="58" t="s">
        <v>706</v>
      </c>
      <c r="G754" s="20" t="s">
        <v>421</v>
      </c>
      <c r="H754" s="34">
        <v>39330</v>
      </c>
      <c r="I754" s="34">
        <v>42985</v>
      </c>
      <c r="J754" s="57"/>
      <c r="K754" s="21">
        <v>6000000</v>
      </c>
      <c r="L754" s="20" t="s">
        <v>1931</v>
      </c>
      <c r="M754" s="21">
        <v>0</v>
      </c>
      <c r="N754" s="21">
        <v>0</v>
      </c>
      <c r="O754" s="21">
        <v>281355.90000000002</v>
      </c>
      <c r="P754" s="21">
        <v>1206858</v>
      </c>
      <c r="Q754" s="56" t="s">
        <v>26</v>
      </c>
      <c r="R754" s="21">
        <v>1206858</v>
      </c>
      <c r="S754" s="21">
        <v>-41589.83</v>
      </c>
      <c r="T754" s="21">
        <v>0</v>
      </c>
      <c r="U754" s="21">
        <v>0</v>
      </c>
      <c r="V754" s="21">
        <v>0</v>
      </c>
      <c r="W754" s="21">
        <v>64953.091610000003</v>
      </c>
      <c r="X754" s="20" t="s">
        <v>26</v>
      </c>
      <c r="Y754" s="20" t="s">
        <v>722</v>
      </c>
      <c r="Z754" s="55" t="s">
        <v>531</v>
      </c>
      <c r="AA754" s="20" t="s">
        <v>26</v>
      </c>
    </row>
    <row r="755" spans="2:27" ht="25.5" x14ac:dyDescent="0.2">
      <c r="B755" s="14" t="s">
        <v>1930</v>
      </c>
      <c r="C755" s="24" t="s">
        <v>1929</v>
      </c>
      <c r="D755" s="16" t="s">
        <v>708</v>
      </c>
      <c r="E755" s="20" t="s">
        <v>707</v>
      </c>
      <c r="F755" s="58" t="s">
        <v>706</v>
      </c>
      <c r="G755" s="20" t="s">
        <v>338</v>
      </c>
      <c r="H755" s="34">
        <v>39336</v>
      </c>
      <c r="I755" s="34">
        <v>42955</v>
      </c>
      <c r="J755" s="57"/>
      <c r="K755" s="21">
        <v>11000000</v>
      </c>
      <c r="L755" s="20" t="s">
        <v>1928</v>
      </c>
      <c r="M755" s="21">
        <v>0</v>
      </c>
      <c r="N755" s="21">
        <v>0</v>
      </c>
      <c r="O755" s="21">
        <v>-502791.08</v>
      </c>
      <c r="P755" s="21">
        <v>-2120426</v>
      </c>
      <c r="Q755" s="56" t="s">
        <v>26</v>
      </c>
      <c r="R755" s="21">
        <v>-2120426</v>
      </c>
      <c r="S755" s="21">
        <v>73345.48</v>
      </c>
      <c r="T755" s="21">
        <v>0</v>
      </c>
      <c r="U755" s="21">
        <v>0</v>
      </c>
      <c r="V755" s="21">
        <v>0</v>
      </c>
      <c r="W755" s="21">
        <v>118032.09450000001</v>
      </c>
      <c r="X755" s="20" t="s">
        <v>26</v>
      </c>
      <c r="Y755" s="20" t="s">
        <v>722</v>
      </c>
      <c r="Z755" s="55" t="s">
        <v>531</v>
      </c>
      <c r="AA755" s="20" t="s">
        <v>26</v>
      </c>
    </row>
    <row r="756" spans="2:27" ht="25.5" x14ac:dyDescent="0.2">
      <c r="B756" s="14" t="s">
        <v>1927</v>
      </c>
      <c r="C756" s="24" t="s">
        <v>1926</v>
      </c>
      <c r="D756" s="16" t="s">
        <v>708</v>
      </c>
      <c r="E756" s="20" t="s">
        <v>707</v>
      </c>
      <c r="F756" s="58" t="s">
        <v>706</v>
      </c>
      <c r="G756" s="20" t="s">
        <v>356</v>
      </c>
      <c r="H756" s="34">
        <v>39345</v>
      </c>
      <c r="I756" s="34">
        <v>43002</v>
      </c>
      <c r="J756" s="57"/>
      <c r="K756" s="21">
        <v>9000000</v>
      </c>
      <c r="L756" s="20" t="s">
        <v>1925</v>
      </c>
      <c r="M756" s="21">
        <v>0</v>
      </c>
      <c r="N756" s="21">
        <v>0</v>
      </c>
      <c r="O756" s="21">
        <v>436633.43</v>
      </c>
      <c r="P756" s="21">
        <v>1914030</v>
      </c>
      <c r="Q756" s="56" t="s">
        <v>26</v>
      </c>
      <c r="R756" s="21">
        <v>1914030</v>
      </c>
      <c r="S756" s="21">
        <v>-67355.55</v>
      </c>
      <c r="T756" s="21">
        <v>0</v>
      </c>
      <c r="U756" s="21">
        <v>0</v>
      </c>
      <c r="V756" s="21">
        <v>0</v>
      </c>
      <c r="W756" s="21">
        <v>97912.457399999999</v>
      </c>
      <c r="X756" s="20" t="s">
        <v>26</v>
      </c>
      <c r="Y756" s="20" t="s">
        <v>722</v>
      </c>
      <c r="Z756" s="55" t="s">
        <v>531</v>
      </c>
      <c r="AA756" s="20" t="s">
        <v>26</v>
      </c>
    </row>
    <row r="757" spans="2:27" ht="25.5" x14ac:dyDescent="0.2">
      <c r="B757" s="14" t="s">
        <v>1924</v>
      </c>
      <c r="C757" s="24" t="s">
        <v>1923</v>
      </c>
      <c r="D757" s="16" t="s">
        <v>708</v>
      </c>
      <c r="E757" s="20" t="s">
        <v>707</v>
      </c>
      <c r="F757" s="58" t="s">
        <v>706</v>
      </c>
      <c r="G757" s="20" t="s">
        <v>356</v>
      </c>
      <c r="H757" s="34">
        <v>39351</v>
      </c>
      <c r="I757" s="34">
        <v>50206</v>
      </c>
      <c r="J757" s="57"/>
      <c r="K757" s="21">
        <v>3000000</v>
      </c>
      <c r="L757" s="20" t="s">
        <v>1922</v>
      </c>
      <c r="M757" s="21">
        <v>0</v>
      </c>
      <c r="N757" s="21">
        <v>0</v>
      </c>
      <c r="O757" s="21">
        <v>-153503.29999999999</v>
      </c>
      <c r="P757" s="21">
        <v>-1599195</v>
      </c>
      <c r="Q757" s="56" t="s">
        <v>26</v>
      </c>
      <c r="R757" s="21">
        <v>-1599195</v>
      </c>
      <c r="S757" s="21">
        <v>109684.6</v>
      </c>
      <c r="T757" s="21">
        <v>0</v>
      </c>
      <c r="U757" s="21">
        <v>0</v>
      </c>
      <c r="V757" s="21">
        <v>0</v>
      </c>
      <c r="W757" s="21">
        <v>74202.610449999993</v>
      </c>
      <c r="X757" s="20" t="s">
        <v>26</v>
      </c>
      <c r="Y757" s="20" t="s">
        <v>722</v>
      </c>
      <c r="Z757" s="55" t="s">
        <v>531</v>
      </c>
      <c r="AA757" s="20" t="s">
        <v>26</v>
      </c>
    </row>
    <row r="758" spans="2:27" ht="25.5" x14ac:dyDescent="0.2">
      <c r="B758" s="14" t="s">
        <v>1921</v>
      </c>
      <c r="C758" s="24" t="s">
        <v>1920</v>
      </c>
      <c r="D758" s="16" t="s">
        <v>708</v>
      </c>
      <c r="E758" s="20" t="s">
        <v>707</v>
      </c>
      <c r="F758" s="58" t="s">
        <v>706</v>
      </c>
      <c r="G758" s="20" t="s">
        <v>356</v>
      </c>
      <c r="H758" s="34">
        <v>39351</v>
      </c>
      <c r="I758" s="34">
        <v>43002</v>
      </c>
      <c r="J758" s="57"/>
      <c r="K758" s="21">
        <v>3000000</v>
      </c>
      <c r="L758" s="20" t="s">
        <v>1919</v>
      </c>
      <c r="M758" s="21">
        <v>0</v>
      </c>
      <c r="N758" s="21">
        <v>0</v>
      </c>
      <c r="O758" s="21">
        <v>-144321.31</v>
      </c>
      <c r="P758" s="21">
        <v>-630105</v>
      </c>
      <c r="Q758" s="56" t="s">
        <v>26</v>
      </c>
      <c r="R758" s="21">
        <v>-630105</v>
      </c>
      <c r="S758" s="21">
        <v>23527.11</v>
      </c>
      <c r="T758" s="21">
        <v>0</v>
      </c>
      <c r="U758" s="21">
        <v>0</v>
      </c>
      <c r="V758" s="21">
        <v>0</v>
      </c>
      <c r="W758" s="21">
        <v>32637.485799999999</v>
      </c>
      <c r="X758" s="20" t="s">
        <v>26</v>
      </c>
      <c r="Y758" s="20" t="s">
        <v>722</v>
      </c>
      <c r="Z758" s="55" t="s">
        <v>531</v>
      </c>
      <c r="AA758" s="20" t="s">
        <v>26</v>
      </c>
    </row>
    <row r="759" spans="2:27" ht="25.5" x14ac:dyDescent="0.2">
      <c r="B759" s="14" t="s">
        <v>1918</v>
      </c>
      <c r="C759" s="24" t="s">
        <v>1917</v>
      </c>
      <c r="D759" s="16" t="s">
        <v>708</v>
      </c>
      <c r="E759" s="20" t="s">
        <v>707</v>
      </c>
      <c r="F759" s="58" t="s">
        <v>706</v>
      </c>
      <c r="G759" s="20" t="s">
        <v>356</v>
      </c>
      <c r="H759" s="34">
        <v>39351</v>
      </c>
      <c r="I759" s="34">
        <v>42926</v>
      </c>
      <c r="J759" s="57"/>
      <c r="K759" s="21">
        <v>4000000</v>
      </c>
      <c r="L759" s="20" t="s">
        <v>1916</v>
      </c>
      <c r="M759" s="21">
        <v>0</v>
      </c>
      <c r="N759" s="21">
        <v>0</v>
      </c>
      <c r="O759" s="21">
        <v>-192421.54</v>
      </c>
      <c r="P759" s="21">
        <v>-809964</v>
      </c>
      <c r="Q759" s="56" t="s">
        <v>26</v>
      </c>
      <c r="R759" s="21">
        <v>-809964</v>
      </c>
      <c r="S759" s="21">
        <v>39691.730000000003</v>
      </c>
      <c r="T759" s="21">
        <v>0</v>
      </c>
      <c r="U759" s="21">
        <v>0</v>
      </c>
      <c r="V759" s="21">
        <v>0</v>
      </c>
      <c r="W759" s="21">
        <v>42548.924299999999</v>
      </c>
      <c r="X759" s="20" t="s">
        <v>26</v>
      </c>
      <c r="Y759" s="20" t="s">
        <v>722</v>
      </c>
      <c r="Z759" s="55" t="s">
        <v>531</v>
      </c>
      <c r="AA759" s="20" t="s">
        <v>26</v>
      </c>
    </row>
    <row r="760" spans="2:27" ht="25.5" x14ac:dyDescent="0.2">
      <c r="B760" s="14" t="s">
        <v>1915</v>
      </c>
      <c r="C760" s="24" t="s">
        <v>1914</v>
      </c>
      <c r="D760" s="16" t="s">
        <v>708</v>
      </c>
      <c r="E760" s="20" t="s">
        <v>707</v>
      </c>
      <c r="F760" s="58" t="s">
        <v>706</v>
      </c>
      <c r="G760" s="20" t="s">
        <v>356</v>
      </c>
      <c r="H760" s="34">
        <v>39353</v>
      </c>
      <c r="I760" s="34">
        <v>43002</v>
      </c>
      <c r="J760" s="57"/>
      <c r="K760" s="21">
        <v>2000000</v>
      </c>
      <c r="L760" s="20" t="s">
        <v>1913</v>
      </c>
      <c r="M760" s="21">
        <v>0</v>
      </c>
      <c r="N760" s="21">
        <v>0</v>
      </c>
      <c r="O760" s="21">
        <v>-94344.65</v>
      </c>
      <c r="P760" s="21">
        <v>-411304</v>
      </c>
      <c r="Q760" s="56" t="s">
        <v>26</v>
      </c>
      <c r="R760" s="21">
        <v>-411304</v>
      </c>
      <c r="S760" s="21">
        <v>14011.79</v>
      </c>
      <c r="T760" s="21">
        <v>0</v>
      </c>
      <c r="U760" s="21">
        <v>0</v>
      </c>
      <c r="V760" s="21">
        <v>0</v>
      </c>
      <c r="W760" s="21">
        <v>21758.32387</v>
      </c>
      <c r="X760" s="20" t="s">
        <v>26</v>
      </c>
      <c r="Y760" s="20" t="s">
        <v>722</v>
      </c>
      <c r="Z760" s="55" t="s">
        <v>531</v>
      </c>
      <c r="AA760" s="20" t="s">
        <v>26</v>
      </c>
    </row>
    <row r="761" spans="2:27" ht="25.5" x14ac:dyDescent="0.2">
      <c r="B761" s="14" t="s">
        <v>1912</v>
      </c>
      <c r="C761" s="24" t="s">
        <v>1911</v>
      </c>
      <c r="D761" s="16" t="s">
        <v>708</v>
      </c>
      <c r="E761" s="20" t="s">
        <v>707</v>
      </c>
      <c r="F761" s="58" t="s">
        <v>706</v>
      </c>
      <c r="G761" s="20" t="s">
        <v>356</v>
      </c>
      <c r="H761" s="34">
        <v>39353</v>
      </c>
      <c r="I761" s="34">
        <v>42926</v>
      </c>
      <c r="J761" s="57"/>
      <c r="K761" s="21">
        <v>4000000</v>
      </c>
      <c r="L761" s="20" t="s">
        <v>1910</v>
      </c>
      <c r="M761" s="21">
        <v>0</v>
      </c>
      <c r="N761" s="21">
        <v>0</v>
      </c>
      <c r="O761" s="21">
        <v>-188811.59</v>
      </c>
      <c r="P761" s="21">
        <v>-793804</v>
      </c>
      <c r="Q761" s="56" t="s">
        <v>26</v>
      </c>
      <c r="R761" s="21">
        <v>-793804</v>
      </c>
      <c r="S761" s="21">
        <v>36443.599999999999</v>
      </c>
      <c r="T761" s="21">
        <v>0</v>
      </c>
      <c r="U761" s="21">
        <v>0</v>
      </c>
      <c r="V761" s="21">
        <v>0</v>
      </c>
      <c r="W761" s="21">
        <v>42548.924299999999</v>
      </c>
      <c r="X761" s="20" t="s">
        <v>26</v>
      </c>
      <c r="Y761" s="20" t="s">
        <v>722</v>
      </c>
      <c r="Z761" s="55" t="s">
        <v>531</v>
      </c>
      <c r="AA761" s="20" t="s">
        <v>26</v>
      </c>
    </row>
    <row r="762" spans="2:27" ht="25.5" x14ac:dyDescent="0.2">
      <c r="B762" s="14" t="s">
        <v>1909</v>
      </c>
      <c r="C762" s="24" t="s">
        <v>1908</v>
      </c>
      <c r="D762" s="16" t="s">
        <v>708</v>
      </c>
      <c r="E762" s="20" t="s">
        <v>707</v>
      </c>
      <c r="F762" s="58" t="s">
        <v>706</v>
      </c>
      <c r="G762" s="20" t="s">
        <v>356</v>
      </c>
      <c r="H762" s="34">
        <v>39353</v>
      </c>
      <c r="I762" s="34">
        <v>42911</v>
      </c>
      <c r="J762" s="57"/>
      <c r="K762" s="21">
        <v>13000000</v>
      </c>
      <c r="L762" s="20" t="s">
        <v>1907</v>
      </c>
      <c r="M762" s="21">
        <v>0</v>
      </c>
      <c r="N762" s="21">
        <v>0</v>
      </c>
      <c r="O762" s="21">
        <v>-613942.74</v>
      </c>
      <c r="P762" s="21">
        <v>-2564913</v>
      </c>
      <c r="Q762" s="56" t="s">
        <v>26</v>
      </c>
      <c r="R762" s="21">
        <v>-2564913</v>
      </c>
      <c r="S762" s="21">
        <v>124145.06</v>
      </c>
      <c r="T762" s="21">
        <v>0</v>
      </c>
      <c r="U762" s="21">
        <v>0</v>
      </c>
      <c r="V762" s="21">
        <v>0</v>
      </c>
      <c r="W762" s="21">
        <v>137654.7697</v>
      </c>
      <c r="X762" s="20" t="s">
        <v>26</v>
      </c>
      <c r="Y762" s="20" t="s">
        <v>722</v>
      </c>
      <c r="Z762" s="55" t="s">
        <v>531</v>
      </c>
      <c r="AA762" s="20" t="s">
        <v>26</v>
      </c>
    </row>
    <row r="763" spans="2:27" ht="25.5" x14ac:dyDescent="0.2">
      <c r="B763" s="14" t="s">
        <v>1906</v>
      </c>
      <c r="C763" s="24" t="s">
        <v>1905</v>
      </c>
      <c r="D763" s="16" t="s">
        <v>708</v>
      </c>
      <c r="E763" s="20" t="s">
        <v>707</v>
      </c>
      <c r="F763" s="58" t="s">
        <v>706</v>
      </c>
      <c r="G763" s="20" t="s">
        <v>421</v>
      </c>
      <c r="H763" s="34">
        <v>39358</v>
      </c>
      <c r="I763" s="34">
        <v>43013</v>
      </c>
      <c r="J763" s="57"/>
      <c r="K763" s="21">
        <v>10000000</v>
      </c>
      <c r="L763" s="20" t="s">
        <v>1904</v>
      </c>
      <c r="M763" s="21">
        <v>0</v>
      </c>
      <c r="N763" s="21">
        <v>0</v>
      </c>
      <c r="O763" s="21">
        <v>469004.61</v>
      </c>
      <c r="P763" s="21">
        <v>2041530</v>
      </c>
      <c r="Q763" s="56" t="s">
        <v>26</v>
      </c>
      <c r="R763" s="21">
        <v>2041530</v>
      </c>
      <c r="S763" s="21">
        <v>-62599.46</v>
      </c>
      <c r="T763" s="21">
        <v>0</v>
      </c>
      <c r="U763" s="21">
        <v>0</v>
      </c>
      <c r="V763" s="21">
        <v>0</v>
      </c>
      <c r="W763" s="21">
        <v>109137.33960000001</v>
      </c>
      <c r="X763" s="20" t="s">
        <v>26</v>
      </c>
      <c r="Y763" s="20" t="s">
        <v>722</v>
      </c>
      <c r="Z763" s="55" t="s">
        <v>531</v>
      </c>
      <c r="AA763" s="20" t="s">
        <v>26</v>
      </c>
    </row>
    <row r="764" spans="2:27" ht="25.5" x14ac:dyDescent="0.2">
      <c r="B764" s="14" t="s">
        <v>1903</v>
      </c>
      <c r="C764" s="24" t="s">
        <v>1902</v>
      </c>
      <c r="D764" s="16" t="s">
        <v>708</v>
      </c>
      <c r="E764" s="20" t="s">
        <v>707</v>
      </c>
      <c r="F764" s="58" t="s">
        <v>706</v>
      </c>
      <c r="G764" s="20" t="s">
        <v>356</v>
      </c>
      <c r="H764" s="34">
        <v>39359</v>
      </c>
      <c r="I764" s="34">
        <v>43017</v>
      </c>
      <c r="J764" s="57"/>
      <c r="K764" s="21">
        <v>11000000</v>
      </c>
      <c r="L764" s="20" t="s">
        <v>1901</v>
      </c>
      <c r="M764" s="21">
        <v>0</v>
      </c>
      <c r="N764" s="21">
        <v>0</v>
      </c>
      <c r="O764" s="21">
        <v>510757.66</v>
      </c>
      <c r="P764" s="21">
        <v>2240128</v>
      </c>
      <c r="Q764" s="56" t="s">
        <v>26</v>
      </c>
      <c r="R764" s="21">
        <v>2240128</v>
      </c>
      <c r="S764" s="21">
        <v>-65199.7</v>
      </c>
      <c r="T764" s="21">
        <v>0</v>
      </c>
      <c r="U764" s="21">
        <v>0</v>
      </c>
      <c r="V764" s="21">
        <v>0</v>
      </c>
      <c r="W764" s="21">
        <v>120189.0634</v>
      </c>
      <c r="X764" s="20" t="s">
        <v>26</v>
      </c>
      <c r="Y764" s="20" t="s">
        <v>722</v>
      </c>
      <c r="Z764" s="55" t="s">
        <v>531</v>
      </c>
      <c r="AA764" s="20" t="s">
        <v>26</v>
      </c>
    </row>
    <row r="765" spans="2:27" ht="25.5" x14ac:dyDescent="0.2">
      <c r="B765" s="14" t="s">
        <v>1900</v>
      </c>
      <c r="C765" s="24" t="s">
        <v>1899</v>
      </c>
      <c r="D765" s="16" t="s">
        <v>708</v>
      </c>
      <c r="E765" s="20" t="s">
        <v>707</v>
      </c>
      <c r="F765" s="58" t="s">
        <v>706</v>
      </c>
      <c r="G765" s="20" t="s">
        <v>356</v>
      </c>
      <c r="H765" s="34">
        <v>39360</v>
      </c>
      <c r="I765" s="34">
        <v>43017</v>
      </c>
      <c r="J765" s="57"/>
      <c r="K765" s="21">
        <v>41000000</v>
      </c>
      <c r="L765" s="20" t="s">
        <v>1898</v>
      </c>
      <c r="M765" s="21">
        <v>0</v>
      </c>
      <c r="N765" s="21">
        <v>0</v>
      </c>
      <c r="O765" s="21">
        <v>1953475.2</v>
      </c>
      <c r="P765" s="21">
        <v>8584785</v>
      </c>
      <c r="Q765" s="56" t="s">
        <v>26</v>
      </c>
      <c r="R765" s="21">
        <v>8584785</v>
      </c>
      <c r="S765" s="21">
        <v>-289740.07</v>
      </c>
      <c r="T765" s="21">
        <v>0</v>
      </c>
      <c r="U765" s="21">
        <v>0</v>
      </c>
      <c r="V765" s="21">
        <v>0</v>
      </c>
      <c r="W765" s="21">
        <v>447977.41810000001</v>
      </c>
      <c r="X765" s="20" t="s">
        <v>26</v>
      </c>
      <c r="Y765" s="20" t="s">
        <v>722</v>
      </c>
      <c r="Z765" s="55" t="s">
        <v>531</v>
      </c>
      <c r="AA765" s="20" t="s">
        <v>26</v>
      </c>
    </row>
    <row r="766" spans="2:27" ht="25.5" x14ac:dyDescent="0.2">
      <c r="B766" s="14" t="s">
        <v>1897</v>
      </c>
      <c r="C766" s="24" t="s">
        <v>1896</v>
      </c>
      <c r="D766" s="16" t="s">
        <v>708</v>
      </c>
      <c r="E766" s="20" t="s">
        <v>707</v>
      </c>
      <c r="F766" s="58" t="s">
        <v>706</v>
      </c>
      <c r="G766" s="20" t="s">
        <v>356</v>
      </c>
      <c r="H766" s="34">
        <v>39364</v>
      </c>
      <c r="I766" s="34">
        <v>43019</v>
      </c>
      <c r="J766" s="57"/>
      <c r="K766" s="21">
        <v>5000000</v>
      </c>
      <c r="L766" s="20" t="s">
        <v>1895</v>
      </c>
      <c r="M766" s="21">
        <v>0</v>
      </c>
      <c r="N766" s="21">
        <v>0</v>
      </c>
      <c r="O766" s="21">
        <v>240189.84</v>
      </c>
      <c r="P766" s="21">
        <v>1049705</v>
      </c>
      <c r="Q766" s="56" t="s">
        <v>26</v>
      </c>
      <c r="R766" s="21">
        <v>1049705</v>
      </c>
      <c r="S766" s="21">
        <v>-35353.68</v>
      </c>
      <c r="T766" s="21">
        <v>0</v>
      </c>
      <c r="U766" s="21">
        <v>0</v>
      </c>
      <c r="V766" s="21">
        <v>0</v>
      </c>
      <c r="W766" s="21">
        <v>54662.726779999997</v>
      </c>
      <c r="X766" s="20" t="s">
        <v>26</v>
      </c>
      <c r="Y766" s="20" t="s">
        <v>722</v>
      </c>
      <c r="Z766" s="55" t="s">
        <v>531</v>
      </c>
      <c r="AA766" s="20" t="s">
        <v>26</v>
      </c>
    </row>
    <row r="767" spans="2:27" ht="25.5" x14ac:dyDescent="0.2">
      <c r="B767" s="14" t="s">
        <v>1894</v>
      </c>
      <c r="C767" s="24" t="s">
        <v>1893</v>
      </c>
      <c r="D767" s="16" t="s">
        <v>708</v>
      </c>
      <c r="E767" s="20" t="s">
        <v>707</v>
      </c>
      <c r="F767" s="58" t="s">
        <v>706</v>
      </c>
      <c r="G767" s="20" t="s">
        <v>356</v>
      </c>
      <c r="H767" s="34">
        <v>39365</v>
      </c>
      <c r="I767" s="34">
        <v>43020</v>
      </c>
      <c r="J767" s="57"/>
      <c r="K767" s="21">
        <v>5000000</v>
      </c>
      <c r="L767" s="20" t="s">
        <v>1892</v>
      </c>
      <c r="M767" s="21">
        <v>0</v>
      </c>
      <c r="N767" s="21">
        <v>0</v>
      </c>
      <c r="O767" s="21">
        <v>239307.23</v>
      </c>
      <c r="P767" s="21">
        <v>1046110</v>
      </c>
      <c r="Q767" s="56" t="s">
        <v>26</v>
      </c>
      <c r="R767" s="21">
        <v>1046110</v>
      </c>
      <c r="S767" s="21">
        <v>-34485.31</v>
      </c>
      <c r="T767" s="21">
        <v>0</v>
      </c>
      <c r="U767" s="21">
        <v>0</v>
      </c>
      <c r="V767" s="21">
        <v>0</v>
      </c>
      <c r="W767" s="21">
        <v>54678.387210000001</v>
      </c>
      <c r="X767" s="20" t="s">
        <v>26</v>
      </c>
      <c r="Y767" s="20" t="s">
        <v>722</v>
      </c>
      <c r="Z767" s="55" t="s">
        <v>531</v>
      </c>
      <c r="AA767" s="20" t="s">
        <v>26</v>
      </c>
    </row>
    <row r="768" spans="2:27" ht="25.5" x14ac:dyDescent="0.2">
      <c r="B768" s="14" t="s">
        <v>1891</v>
      </c>
      <c r="C768" s="24" t="s">
        <v>1890</v>
      </c>
      <c r="D768" s="16" t="s">
        <v>708</v>
      </c>
      <c r="E768" s="20" t="s">
        <v>707</v>
      </c>
      <c r="F768" s="58" t="s">
        <v>706</v>
      </c>
      <c r="G768" s="20" t="s">
        <v>356</v>
      </c>
      <c r="H768" s="34">
        <v>39370</v>
      </c>
      <c r="I768" s="34">
        <v>43025</v>
      </c>
      <c r="J768" s="57"/>
      <c r="K768" s="21">
        <v>7000000</v>
      </c>
      <c r="L768" s="20" t="s">
        <v>1889</v>
      </c>
      <c r="M768" s="21">
        <v>0</v>
      </c>
      <c r="N768" s="21">
        <v>0</v>
      </c>
      <c r="O768" s="21">
        <v>338825.83</v>
      </c>
      <c r="P768" s="21">
        <v>1482250</v>
      </c>
      <c r="Q768" s="56" t="s">
        <v>26</v>
      </c>
      <c r="R768" s="21">
        <v>1482250</v>
      </c>
      <c r="S768" s="21">
        <v>-49914.29</v>
      </c>
      <c r="T768" s="21">
        <v>0</v>
      </c>
      <c r="U768" s="21">
        <v>0</v>
      </c>
      <c r="V768" s="21">
        <v>0</v>
      </c>
      <c r="W768" s="21">
        <v>76659.271030000004</v>
      </c>
      <c r="X768" s="20" t="s">
        <v>26</v>
      </c>
      <c r="Y768" s="20" t="s">
        <v>722</v>
      </c>
      <c r="Z768" s="55" t="s">
        <v>531</v>
      </c>
      <c r="AA768" s="20" t="s">
        <v>26</v>
      </c>
    </row>
    <row r="769" spans="2:27" ht="25.5" x14ac:dyDescent="0.2">
      <c r="B769" s="14" t="s">
        <v>1888</v>
      </c>
      <c r="C769" s="24" t="s">
        <v>1887</v>
      </c>
      <c r="D769" s="16" t="s">
        <v>708</v>
      </c>
      <c r="E769" s="20" t="s">
        <v>707</v>
      </c>
      <c r="F769" s="58" t="s">
        <v>706</v>
      </c>
      <c r="G769" s="20" t="s">
        <v>356</v>
      </c>
      <c r="H769" s="34">
        <v>39379</v>
      </c>
      <c r="I769" s="34">
        <v>42911</v>
      </c>
      <c r="J769" s="57"/>
      <c r="K769" s="21">
        <v>12000000</v>
      </c>
      <c r="L769" s="20" t="s">
        <v>1886</v>
      </c>
      <c r="M769" s="21">
        <v>0</v>
      </c>
      <c r="N769" s="21">
        <v>0</v>
      </c>
      <c r="O769" s="21">
        <v>-535427.54</v>
      </c>
      <c r="P769" s="21">
        <v>-2238192</v>
      </c>
      <c r="Q769" s="56" t="s">
        <v>26</v>
      </c>
      <c r="R769" s="21">
        <v>-2238192</v>
      </c>
      <c r="S769" s="21">
        <v>77859.070000000007</v>
      </c>
      <c r="T769" s="21">
        <v>0</v>
      </c>
      <c r="U769" s="21">
        <v>0</v>
      </c>
      <c r="V769" s="21">
        <v>0</v>
      </c>
      <c r="W769" s="21">
        <v>127065.9412</v>
      </c>
      <c r="X769" s="20" t="s">
        <v>26</v>
      </c>
      <c r="Y769" s="20" t="s">
        <v>722</v>
      </c>
      <c r="Z769" s="55" t="s">
        <v>531</v>
      </c>
      <c r="AA769" s="20" t="s">
        <v>26</v>
      </c>
    </row>
    <row r="770" spans="2:27" ht="25.5" x14ac:dyDescent="0.2">
      <c r="B770" s="14" t="s">
        <v>1885</v>
      </c>
      <c r="C770" s="24" t="s">
        <v>1884</v>
      </c>
      <c r="D770" s="16" t="s">
        <v>708</v>
      </c>
      <c r="E770" s="20" t="s">
        <v>707</v>
      </c>
      <c r="F770" s="58" t="s">
        <v>706</v>
      </c>
      <c r="G770" s="20" t="s">
        <v>356</v>
      </c>
      <c r="H770" s="34">
        <v>39381</v>
      </c>
      <c r="I770" s="34">
        <v>42911</v>
      </c>
      <c r="J770" s="57"/>
      <c r="K770" s="21">
        <v>8000000</v>
      </c>
      <c r="L770" s="20" t="s">
        <v>1883</v>
      </c>
      <c r="M770" s="21">
        <v>0</v>
      </c>
      <c r="N770" s="21">
        <v>0</v>
      </c>
      <c r="O770" s="21">
        <v>-363610.47</v>
      </c>
      <c r="P770" s="21">
        <v>-1515384</v>
      </c>
      <c r="Q770" s="56" t="s">
        <v>26</v>
      </c>
      <c r="R770" s="21">
        <v>-1515384</v>
      </c>
      <c r="S770" s="21">
        <v>63585.53</v>
      </c>
      <c r="T770" s="21">
        <v>0</v>
      </c>
      <c r="U770" s="21">
        <v>0</v>
      </c>
      <c r="V770" s="21">
        <v>0</v>
      </c>
      <c r="W770" s="21">
        <v>84710.627500000002</v>
      </c>
      <c r="X770" s="20" t="s">
        <v>26</v>
      </c>
      <c r="Y770" s="20" t="s">
        <v>722</v>
      </c>
      <c r="Z770" s="55" t="s">
        <v>531</v>
      </c>
      <c r="AA770" s="20" t="s">
        <v>26</v>
      </c>
    </row>
    <row r="771" spans="2:27" ht="25.5" x14ac:dyDescent="0.2">
      <c r="B771" s="14" t="s">
        <v>1882</v>
      </c>
      <c r="C771" s="24" t="s">
        <v>1881</v>
      </c>
      <c r="D771" s="16" t="s">
        <v>708</v>
      </c>
      <c r="E771" s="20" t="s">
        <v>707</v>
      </c>
      <c r="F771" s="58" t="s">
        <v>706</v>
      </c>
      <c r="G771" s="20" t="s">
        <v>356</v>
      </c>
      <c r="H771" s="34">
        <v>39387</v>
      </c>
      <c r="I771" s="34">
        <v>42926</v>
      </c>
      <c r="J771" s="57"/>
      <c r="K771" s="21">
        <v>8000000</v>
      </c>
      <c r="L771" s="20" t="s">
        <v>1880</v>
      </c>
      <c r="M771" s="21">
        <v>0</v>
      </c>
      <c r="N771" s="21">
        <v>0</v>
      </c>
      <c r="O771" s="21">
        <v>-360231.64</v>
      </c>
      <c r="P771" s="21">
        <v>-1509776</v>
      </c>
      <c r="Q771" s="56" t="s">
        <v>26</v>
      </c>
      <c r="R771" s="21">
        <v>-1509776</v>
      </c>
      <c r="S771" s="21">
        <v>57217.08</v>
      </c>
      <c r="T771" s="21">
        <v>0</v>
      </c>
      <c r="U771" s="21">
        <v>0</v>
      </c>
      <c r="V771" s="21">
        <v>0</v>
      </c>
      <c r="W771" s="21">
        <v>85097.848599999998</v>
      </c>
      <c r="X771" s="20" t="s">
        <v>26</v>
      </c>
      <c r="Y771" s="20" t="s">
        <v>722</v>
      </c>
      <c r="Z771" s="55" t="s">
        <v>531</v>
      </c>
      <c r="AA771" s="20" t="s">
        <v>26</v>
      </c>
    </row>
    <row r="772" spans="2:27" ht="25.5" x14ac:dyDescent="0.2">
      <c r="B772" s="14" t="s">
        <v>1879</v>
      </c>
      <c r="C772" s="24" t="s">
        <v>1878</v>
      </c>
      <c r="D772" s="16" t="s">
        <v>708</v>
      </c>
      <c r="E772" s="20" t="s">
        <v>707</v>
      </c>
      <c r="F772" s="58" t="s">
        <v>706</v>
      </c>
      <c r="G772" s="20" t="s">
        <v>356</v>
      </c>
      <c r="H772" s="34">
        <v>39388</v>
      </c>
      <c r="I772" s="34">
        <v>42926</v>
      </c>
      <c r="J772" s="57"/>
      <c r="K772" s="21">
        <v>9000000</v>
      </c>
      <c r="L772" s="20" t="s">
        <v>1877</v>
      </c>
      <c r="M772" s="21">
        <v>0</v>
      </c>
      <c r="N772" s="21">
        <v>0</v>
      </c>
      <c r="O772" s="21">
        <v>-403196.36</v>
      </c>
      <c r="P772" s="21">
        <v>-1689255</v>
      </c>
      <c r="Q772" s="56" t="s">
        <v>26</v>
      </c>
      <c r="R772" s="21">
        <v>-1689255</v>
      </c>
      <c r="S772" s="21">
        <v>62514.21</v>
      </c>
      <c r="T772" s="21">
        <v>0</v>
      </c>
      <c r="U772" s="21">
        <v>0</v>
      </c>
      <c r="V772" s="21">
        <v>0</v>
      </c>
      <c r="W772" s="21">
        <v>95735.079670000006</v>
      </c>
      <c r="X772" s="20" t="s">
        <v>26</v>
      </c>
      <c r="Y772" s="20" t="s">
        <v>722</v>
      </c>
      <c r="Z772" s="55" t="s">
        <v>531</v>
      </c>
      <c r="AA772" s="20" t="s">
        <v>26</v>
      </c>
    </row>
    <row r="773" spans="2:27" ht="25.5" x14ac:dyDescent="0.2">
      <c r="B773" s="14" t="s">
        <v>1876</v>
      </c>
      <c r="C773" s="24" t="s">
        <v>1875</v>
      </c>
      <c r="D773" s="16" t="s">
        <v>708</v>
      </c>
      <c r="E773" s="20" t="s">
        <v>707</v>
      </c>
      <c r="F773" s="58" t="s">
        <v>706</v>
      </c>
      <c r="G773" s="20" t="s">
        <v>1407</v>
      </c>
      <c r="H773" s="34">
        <v>39388</v>
      </c>
      <c r="I773" s="34">
        <v>43045</v>
      </c>
      <c r="J773" s="57"/>
      <c r="K773" s="21">
        <v>6000000</v>
      </c>
      <c r="L773" s="20" t="s">
        <v>1874</v>
      </c>
      <c r="M773" s="21">
        <v>0</v>
      </c>
      <c r="N773" s="21">
        <v>0</v>
      </c>
      <c r="O773" s="21">
        <v>-271771.26</v>
      </c>
      <c r="P773" s="21">
        <v>-1193412</v>
      </c>
      <c r="Q773" s="56" t="s">
        <v>26</v>
      </c>
      <c r="R773" s="21">
        <v>-1193412</v>
      </c>
      <c r="S773" s="21">
        <v>23199.37</v>
      </c>
      <c r="T773" s="21">
        <v>0</v>
      </c>
      <c r="U773" s="21">
        <v>0</v>
      </c>
      <c r="V773" s="21">
        <v>0</v>
      </c>
      <c r="W773" s="21">
        <v>66082.140669999993</v>
      </c>
      <c r="X773" s="20" t="s">
        <v>26</v>
      </c>
      <c r="Y773" s="20" t="s">
        <v>722</v>
      </c>
      <c r="Z773" s="55" t="s">
        <v>531</v>
      </c>
      <c r="AA773" s="20" t="s">
        <v>26</v>
      </c>
    </row>
    <row r="774" spans="2:27" ht="25.5" x14ac:dyDescent="0.2">
      <c r="B774" s="14" t="s">
        <v>1873</v>
      </c>
      <c r="C774" s="24" t="s">
        <v>1872</v>
      </c>
      <c r="D774" s="16" t="s">
        <v>708</v>
      </c>
      <c r="E774" s="20" t="s">
        <v>707</v>
      </c>
      <c r="F774" s="58" t="s">
        <v>706</v>
      </c>
      <c r="G774" s="20" t="s">
        <v>356</v>
      </c>
      <c r="H774" s="34">
        <v>39391</v>
      </c>
      <c r="I774" s="34">
        <v>42911</v>
      </c>
      <c r="J774" s="57"/>
      <c r="K774" s="21">
        <v>5000000</v>
      </c>
      <c r="L774" s="20" t="s">
        <v>1871</v>
      </c>
      <c r="M774" s="21">
        <v>0</v>
      </c>
      <c r="N774" s="21">
        <v>0</v>
      </c>
      <c r="O774" s="21">
        <v>227206.68</v>
      </c>
      <c r="P774" s="21">
        <v>946890</v>
      </c>
      <c r="Q774" s="56" t="s">
        <v>26</v>
      </c>
      <c r="R774" s="21">
        <v>946890</v>
      </c>
      <c r="S774" s="21">
        <v>-39699.64</v>
      </c>
      <c r="T774" s="21">
        <v>0</v>
      </c>
      <c r="U774" s="21">
        <v>0</v>
      </c>
      <c r="V774" s="21">
        <v>0</v>
      </c>
      <c r="W774" s="21">
        <v>52944.142189999999</v>
      </c>
      <c r="X774" s="20" t="s">
        <v>26</v>
      </c>
      <c r="Y774" s="20" t="s">
        <v>722</v>
      </c>
      <c r="Z774" s="55" t="s">
        <v>531</v>
      </c>
      <c r="AA774" s="20" t="s">
        <v>26</v>
      </c>
    </row>
    <row r="775" spans="2:27" ht="25.5" x14ac:dyDescent="0.2">
      <c r="B775" s="14" t="s">
        <v>1870</v>
      </c>
      <c r="C775" s="24" t="s">
        <v>1869</v>
      </c>
      <c r="D775" s="16" t="s">
        <v>708</v>
      </c>
      <c r="E775" s="20" t="s">
        <v>707</v>
      </c>
      <c r="F775" s="58" t="s">
        <v>706</v>
      </c>
      <c r="G775" s="20" t="s">
        <v>346</v>
      </c>
      <c r="H775" s="34">
        <v>39391</v>
      </c>
      <c r="I775" s="34">
        <v>43046</v>
      </c>
      <c r="J775" s="57"/>
      <c r="K775" s="21">
        <v>62000000</v>
      </c>
      <c r="L775" s="20" t="s">
        <v>1868</v>
      </c>
      <c r="M775" s="21">
        <v>0</v>
      </c>
      <c r="N775" s="21">
        <v>0</v>
      </c>
      <c r="O775" s="21">
        <v>2851963.95</v>
      </c>
      <c r="P775" s="21">
        <v>12502858</v>
      </c>
      <c r="Q775" s="56" t="s">
        <v>26</v>
      </c>
      <c r="R775" s="21">
        <v>12502858</v>
      </c>
      <c r="S775" s="21">
        <v>-268764.40000000002</v>
      </c>
      <c r="T775" s="21">
        <v>0</v>
      </c>
      <c r="U775" s="21">
        <v>0</v>
      </c>
      <c r="V775" s="21">
        <v>0</v>
      </c>
      <c r="W775" s="21">
        <v>683041.54590000003</v>
      </c>
      <c r="X775" s="20" t="s">
        <v>26</v>
      </c>
      <c r="Y775" s="20" t="s">
        <v>722</v>
      </c>
      <c r="Z775" s="55" t="s">
        <v>531</v>
      </c>
      <c r="AA775" s="20" t="s">
        <v>26</v>
      </c>
    </row>
    <row r="776" spans="2:27" ht="25.5" x14ac:dyDescent="0.2">
      <c r="B776" s="14" t="s">
        <v>1867</v>
      </c>
      <c r="C776" s="24" t="s">
        <v>1866</v>
      </c>
      <c r="D776" s="16" t="s">
        <v>708</v>
      </c>
      <c r="E776" s="20" t="s">
        <v>707</v>
      </c>
      <c r="F776" s="58" t="s">
        <v>706</v>
      </c>
      <c r="G776" s="20" t="s">
        <v>356</v>
      </c>
      <c r="H776" s="34">
        <v>39395</v>
      </c>
      <c r="I776" s="34">
        <v>42911</v>
      </c>
      <c r="J776" s="57"/>
      <c r="K776" s="21">
        <v>15000000</v>
      </c>
      <c r="L776" s="20" t="s">
        <v>1865</v>
      </c>
      <c r="M776" s="21">
        <v>0</v>
      </c>
      <c r="N776" s="21">
        <v>0</v>
      </c>
      <c r="O776" s="21">
        <v>-670251.72</v>
      </c>
      <c r="P776" s="21">
        <v>-2801070</v>
      </c>
      <c r="Q776" s="56" t="s">
        <v>26</v>
      </c>
      <c r="R776" s="21">
        <v>-2801070</v>
      </c>
      <c r="S776" s="21">
        <v>97987.95</v>
      </c>
      <c r="T776" s="21">
        <v>0</v>
      </c>
      <c r="U776" s="21">
        <v>0</v>
      </c>
      <c r="V776" s="21">
        <v>0</v>
      </c>
      <c r="W776" s="21">
        <v>158832.42660000001</v>
      </c>
      <c r="X776" s="20" t="s">
        <v>26</v>
      </c>
      <c r="Y776" s="20" t="s">
        <v>722</v>
      </c>
      <c r="Z776" s="55" t="s">
        <v>531</v>
      </c>
      <c r="AA776" s="20" t="s">
        <v>26</v>
      </c>
    </row>
    <row r="777" spans="2:27" ht="25.5" x14ac:dyDescent="0.2">
      <c r="B777" s="14" t="s">
        <v>1864</v>
      </c>
      <c r="C777" s="24" t="s">
        <v>1863</v>
      </c>
      <c r="D777" s="16" t="s">
        <v>708</v>
      </c>
      <c r="E777" s="20" t="s">
        <v>707</v>
      </c>
      <c r="F777" s="58" t="s">
        <v>706</v>
      </c>
      <c r="G777" s="20" t="s">
        <v>421</v>
      </c>
      <c r="H777" s="34">
        <v>39399</v>
      </c>
      <c r="I777" s="34">
        <v>43013</v>
      </c>
      <c r="J777" s="57"/>
      <c r="K777" s="21">
        <v>10000000</v>
      </c>
      <c r="L777" s="20" t="s">
        <v>1862</v>
      </c>
      <c r="M777" s="21">
        <v>0</v>
      </c>
      <c r="N777" s="21">
        <v>0</v>
      </c>
      <c r="O777" s="21">
        <v>-451958.12</v>
      </c>
      <c r="P777" s="21">
        <v>-1962280</v>
      </c>
      <c r="Q777" s="56" t="s">
        <v>26</v>
      </c>
      <c r="R777" s="21">
        <v>-1962280</v>
      </c>
      <c r="S777" s="21">
        <v>47581.37</v>
      </c>
      <c r="T777" s="21">
        <v>0</v>
      </c>
      <c r="U777" s="21">
        <v>0</v>
      </c>
      <c r="V777" s="21">
        <v>0</v>
      </c>
      <c r="W777" s="21">
        <v>109137.33960000001</v>
      </c>
      <c r="X777" s="20" t="s">
        <v>26</v>
      </c>
      <c r="Y777" s="20" t="s">
        <v>722</v>
      </c>
      <c r="Z777" s="55" t="s">
        <v>531</v>
      </c>
      <c r="AA777" s="20" t="s">
        <v>26</v>
      </c>
    </row>
    <row r="778" spans="2:27" ht="25.5" x14ac:dyDescent="0.2">
      <c r="B778" s="14" t="s">
        <v>1861</v>
      </c>
      <c r="C778" s="24" t="s">
        <v>1860</v>
      </c>
      <c r="D778" s="16" t="s">
        <v>708</v>
      </c>
      <c r="E778" s="20" t="s">
        <v>707</v>
      </c>
      <c r="F778" s="58" t="s">
        <v>706</v>
      </c>
      <c r="G778" s="20" t="s">
        <v>338</v>
      </c>
      <c r="H778" s="34">
        <v>39402</v>
      </c>
      <c r="I778" s="34">
        <v>42955</v>
      </c>
      <c r="J778" s="57"/>
      <c r="K778" s="21">
        <v>9000000</v>
      </c>
      <c r="L778" s="20" t="s">
        <v>1859</v>
      </c>
      <c r="M778" s="21">
        <v>0</v>
      </c>
      <c r="N778" s="21">
        <v>0</v>
      </c>
      <c r="O778" s="21">
        <v>-397964.52</v>
      </c>
      <c r="P778" s="21">
        <v>-1674036</v>
      </c>
      <c r="Q778" s="56" t="s">
        <v>26</v>
      </c>
      <c r="R778" s="21">
        <v>-1674036</v>
      </c>
      <c r="S778" s="21">
        <v>48014.43</v>
      </c>
      <c r="T778" s="21">
        <v>0</v>
      </c>
      <c r="U778" s="21">
        <v>0</v>
      </c>
      <c r="V778" s="21">
        <v>0</v>
      </c>
      <c r="W778" s="21">
        <v>96571.71372</v>
      </c>
      <c r="X778" s="20" t="s">
        <v>26</v>
      </c>
      <c r="Y778" s="20" t="s">
        <v>722</v>
      </c>
      <c r="Z778" s="55" t="s">
        <v>531</v>
      </c>
      <c r="AA778" s="20" t="s">
        <v>26</v>
      </c>
    </row>
    <row r="779" spans="2:27" ht="25.5" x14ac:dyDescent="0.2">
      <c r="B779" s="14" t="s">
        <v>1858</v>
      </c>
      <c r="C779" s="24" t="s">
        <v>1857</v>
      </c>
      <c r="D779" s="16" t="s">
        <v>708</v>
      </c>
      <c r="E779" s="20" t="s">
        <v>707</v>
      </c>
      <c r="F779" s="58" t="s">
        <v>706</v>
      </c>
      <c r="G779" s="20" t="s">
        <v>575</v>
      </c>
      <c r="H779" s="34">
        <v>39405</v>
      </c>
      <c r="I779" s="34">
        <v>43060</v>
      </c>
      <c r="J779" s="57"/>
      <c r="K779" s="21">
        <v>12000000</v>
      </c>
      <c r="L779" s="20" t="s">
        <v>1856</v>
      </c>
      <c r="M779" s="21">
        <v>0</v>
      </c>
      <c r="N779" s="21">
        <v>0</v>
      </c>
      <c r="O779" s="21">
        <v>526222.99</v>
      </c>
      <c r="P779" s="21">
        <v>2316120</v>
      </c>
      <c r="Q779" s="56" t="s">
        <v>26</v>
      </c>
      <c r="R779" s="21">
        <v>2316120</v>
      </c>
      <c r="S779" s="21">
        <v>-19066.25</v>
      </c>
      <c r="T779" s="21">
        <v>0</v>
      </c>
      <c r="U779" s="21">
        <v>0</v>
      </c>
      <c r="V779" s="21">
        <v>0</v>
      </c>
      <c r="W779" s="21">
        <v>132722.80309999999</v>
      </c>
      <c r="X779" s="20" t="s">
        <v>26</v>
      </c>
      <c r="Y779" s="20" t="s">
        <v>722</v>
      </c>
      <c r="Z779" s="55" t="s">
        <v>531</v>
      </c>
      <c r="AA779" s="20" t="s">
        <v>26</v>
      </c>
    </row>
    <row r="780" spans="2:27" ht="25.5" x14ac:dyDescent="0.2">
      <c r="B780" s="14" t="s">
        <v>1855</v>
      </c>
      <c r="C780" s="24" t="s">
        <v>1854</v>
      </c>
      <c r="D780" s="16" t="s">
        <v>738</v>
      </c>
      <c r="E780" s="20" t="s">
        <v>737</v>
      </c>
      <c r="F780" s="58" t="s">
        <v>706</v>
      </c>
      <c r="G780" s="20" t="s">
        <v>356</v>
      </c>
      <c r="H780" s="34">
        <v>39414</v>
      </c>
      <c r="I780" s="34">
        <v>43069</v>
      </c>
      <c r="J780" s="57"/>
      <c r="K780" s="21">
        <v>19100000</v>
      </c>
      <c r="L780" s="20" t="s">
        <v>1853</v>
      </c>
      <c r="M780" s="21">
        <v>0</v>
      </c>
      <c r="N780" s="21">
        <v>0</v>
      </c>
      <c r="O780" s="21">
        <v>-813246.07</v>
      </c>
      <c r="P780" s="21">
        <v>-3571509</v>
      </c>
      <c r="Q780" s="56" t="s">
        <v>26</v>
      </c>
      <c r="R780" s="21">
        <v>-3571509</v>
      </c>
      <c r="S780" s="21">
        <v>8481.4699999999993</v>
      </c>
      <c r="T780" s="21">
        <v>0</v>
      </c>
      <c r="U780" s="21">
        <v>0</v>
      </c>
      <c r="V780" s="21">
        <v>0</v>
      </c>
      <c r="W780" s="21">
        <v>211782.0588</v>
      </c>
      <c r="X780" s="20" t="s">
        <v>26</v>
      </c>
      <c r="Y780" s="20" t="s">
        <v>735</v>
      </c>
      <c r="Z780" s="55" t="s">
        <v>531</v>
      </c>
      <c r="AA780" s="20" t="s">
        <v>26</v>
      </c>
    </row>
    <row r="781" spans="2:27" ht="25.5" x14ac:dyDescent="0.2">
      <c r="B781" s="14" t="s">
        <v>1852</v>
      </c>
      <c r="C781" s="24" t="s">
        <v>1851</v>
      </c>
      <c r="D781" s="16" t="s">
        <v>738</v>
      </c>
      <c r="E781" s="20" t="s">
        <v>737</v>
      </c>
      <c r="F781" s="58" t="s">
        <v>706</v>
      </c>
      <c r="G781" s="20" t="s">
        <v>356</v>
      </c>
      <c r="H781" s="34">
        <v>39414</v>
      </c>
      <c r="I781" s="34">
        <v>46721</v>
      </c>
      <c r="J781" s="57"/>
      <c r="K781" s="21">
        <v>35000000</v>
      </c>
      <c r="L781" s="20" t="s">
        <v>1850</v>
      </c>
      <c r="M781" s="21">
        <v>0</v>
      </c>
      <c r="N781" s="21">
        <v>0</v>
      </c>
      <c r="O781" s="21">
        <v>1578686.51</v>
      </c>
      <c r="P781" s="21">
        <v>11849250</v>
      </c>
      <c r="Q781" s="56" t="s">
        <v>26</v>
      </c>
      <c r="R781" s="21">
        <v>11849250</v>
      </c>
      <c r="S781" s="21">
        <v>-270992.96000000002</v>
      </c>
      <c r="T781" s="21">
        <v>0</v>
      </c>
      <c r="U781" s="21">
        <v>0</v>
      </c>
      <c r="V781" s="21">
        <v>0</v>
      </c>
      <c r="W781" s="21">
        <v>676036.74820000003</v>
      </c>
      <c r="X781" s="20" t="s">
        <v>26</v>
      </c>
      <c r="Y781" s="20" t="s">
        <v>735</v>
      </c>
      <c r="Z781" s="55" t="s">
        <v>531</v>
      </c>
      <c r="AA781" s="20" t="s">
        <v>26</v>
      </c>
    </row>
    <row r="782" spans="2:27" ht="25.5" x14ac:dyDescent="0.2">
      <c r="B782" s="14" t="s">
        <v>1849</v>
      </c>
      <c r="C782" s="24" t="s">
        <v>1847</v>
      </c>
      <c r="D782" s="16" t="s">
        <v>708</v>
      </c>
      <c r="E782" s="20" t="s">
        <v>707</v>
      </c>
      <c r="F782" s="58" t="s">
        <v>706</v>
      </c>
      <c r="G782" s="20" t="s">
        <v>356</v>
      </c>
      <c r="H782" s="34">
        <v>39414</v>
      </c>
      <c r="I782" s="34">
        <v>42911</v>
      </c>
      <c r="J782" s="57"/>
      <c r="K782" s="21">
        <v>15000000</v>
      </c>
      <c r="L782" s="20" t="s">
        <v>1846</v>
      </c>
      <c r="M782" s="21">
        <v>0</v>
      </c>
      <c r="N782" s="21">
        <v>0</v>
      </c>
      <c r="O782" s="21">
        <v>-628662.56000000006</v>
      </c>
      <c r="P782" s="21">
        <v>-2616510</v>
      </c>
      <c r="Q782" s="56" t="s">
        <v>26</v>
      </c>
      <c r="R782" s="21">
        <v>-2616510</v>
      </c>
      <c r="S782" s="21">
        <v>60473.58</v>
      </c>
      <c r="T782" s="21">
        <v>0</v>
      </c>
      <c r="U782" s="21">
        <v>0</v>
      </c>
      <c r="V782" s="21">
        <v>0</v>
      </c>
      <c r="W782" s="21">
        <v>158832.42660000001</v>
      </c>
      <c r="X782" s="20" t="s">
        <v>26</v>
      </c>
      <c r="Y782" s="20" t="s">
        <v>722</v>
      </c>
      <c r="Z782" s="55" t="s">
        <v>531</v>
      </c>
      <c r="AA782" s="20" t="s">
        <v>26</v>
      </c>
    </row>
    <row r="783" spans="2:27" ht="25.5" x14ac:dyDescent="0.2">
      <c r="B783" s="14" t="s">
        <v>1848</v>
      </c>
      <c r="C783" s="24" t="s">
        <v>1847</v>
      </c>
      <c r="D783" s="16" t="s">
        <v>708</v>
      </c>
      <c r="E783" s="20" t="s">
        <v>707</v>
      </c>
      <c r="F783" s="58" t="s">
        <v>706</v>
      </c>
      <c r="G783" s="20" t="s">
        <v>356</v>
      </c>
      <c r="H783" s="34">
        <v>39414</v>
      </c>
      <c r="I783" s="34">
        <v>42926</v>
      </c>
      <c r="J783" s="57"/>
      <c r="K783" s="21">
        <v>5000000</v>
      </c>
      <c r="L783" s="20" t="s">
        <v>1846</v>
      </c>
      <c r="M783" s="21">
        <v>0</v>
      </c>
      <c r="N783" s="21">
        <v>0</v>
      </c>
      <c r="O783" s="21">
        <v>-209547.78</v>
      </c>
      <c r="P783" s="21">
        <v>-873980</v>
      </c>
      <c r="Q783" s="56" t="s">
        <v>26</v>
      </c>
      <c r="R783" s="21">
        <v>-873980</v>
      </c>
      <c r="S783" s="21">
        <v>21753.45</v>
      </c>
      <c r="T783" s="21">
        <v>0</v>
      </c>
      <c r="U783" s="21">
        <v>0</v>
      </c>
      <c r="V783" s="21">
        <v>0</v>
      </c>
      <c r="W783" s="21">
        <v>53186.15537</v>
      </c>
      <c r="X783" s="20" t="s">
        <v>26</v>
      </c>
      <c r="Y783" s="20" t="s">
        <v>722</v>
      </c>
      <c r="Z783" s="55" t="s">
        <v>531</v>
      </c>
      <c r="AA783" s="20" t="s">
        <v>26</v>
      </c>
    </row>
    <row r="784" spans="2:27" ht="25.5" x14ac:dyDescent="0.2">
      <c r="B784" s="14" t="s">
        <v>1845</v>
      </c>
      <c r="C784" s="24" t="s">
        <v>1844</v>
      </c>
      <c r="D784" s="16" t="s">
        <v>708</v>
      </c>
      <c r="E784" s="20" t="s">
        <v>707</v>
      </c>
      <c r="F784" s="58" t="s">
        <v>706</v>
      </c>
      <c r="G784" s="20" t="s">
        <v>361</v>
      </c>
      <c r="H784" s="34">
        <v>39416</v>
      </c>
      <c r="I784" s="34">
        <v>43073</v>
      </c>
      <c r="J784" s="57"/>
      <c r="K784" s="21">
        <v>20000000</v>
      </c>
      <c r="L784" s="20" t="s">
        <v>1843</v>
      </c>
      <c r="M784" s="21">
        <v>0</v>
      </c>
      <c r="N784" s="21">
        <v>0</v>
      </c>
      <c r="O784" s="21">
        <v>-822220.3</v>
      </c>
      <c r="P784" s="21">
        <v>-3635900</v>
      </c>
      <c r="Q784" s="56" t="s">
        <v>26</v>
      </c>
      <c r="R784" s="21">
        <v>-3635900</v>
      </c>
      <c r="S784" s="21">
        <v>-22754.33</v>
      </c>
      <c r="T784" s="21">
        <v>0</v>
      </c>
      <c r="U784" s="21">
        <v>0</v>
      </c>
      <c r="V784" s="21">
        <v>0</v>
      </c>
      <c r="W784" s="21">
        <v>222008.2684</v>
      </c>
      <c r="X784" s="20" t="s">
        <v>26</v>
      </c>
      <c r="Y784" s="20" t="s">
        <v>722</v>
      </c>
      <c r="Z784" s="55" t="s">
        <v>531</v>
      </c>
      <c r="AA784" s="20" t="s">
        <v>26</v>
      </c>
    </row>
    <row r="785" spans="2:27" ht="25.5" x14ac:dyDescent="0.2">
      <c r="B785" s="14" t="s">
        <v>1842</v>
      </c>
      <c r="C785" s="24" t="s">
        <v>1841</v>
      </c>
      <c r="D785" s="16" t="s">
        <v>708</v>
      </c>
      <c r="E785" s="20" t="s">
        <v>707</v>
      </c>
      <c r="F785" s="58" t="s">
        <v>706</v>
      </c>
      <c r="G785" s="20" t="s">
        <v>338</v>
      </c>
      <c r="H785" s="34">
        <v>39423</v>
      </c>
      <c r="I785" s="34">
        <v>42955</v>
      </c>
      <c r="J785" s="57"/>
      <c r="K785" s="21">
        <v>11000000</v>
      </c>
      <c r="L785" s="20" t="s">
        <v>1840</v>
      </c>
      <c r="M785" s="21">
        <v>0</v>
      </c>
      <c r="N785" s="21">
        <v>0</v>
      </c>
      <c r="O785" s="21">
        <v>-476914.14</v>
      </c>
      <c r="P785" s="21">
        <v>-2009612</v>
      </c>
      <c r="Q785" s="56" t="s">
        <v>26</v>
      </c>
      <c r="R785" s="21">
        <v>-2009612</v>
      </c>
      <c r="S785" s="21">
        <v>51491.14</v>
      </c>
      <c r="T785" s="21">
        <v>0</v>
      </c>
      <c r="U785" s="21">
        <v>0</v>
      </c>
      <c r="V785" s="21">
        <v>0</v>
      </c>
      <c r="W785" s="21">
        <v>118032.09450000001</v>
      </c>
      <c r="X785" s="20" t="s">
        <v>26</v>
      </c>
      <c r="Y785" s="20" t="s">
        <v>722</v>
      </c>
      <c r="Z785" s="55" t="s">
        <v>531</v>
      </c>
      <c r="AA785" s="20" t="s">
        <v>26</v>
      </c>
    </row>
    <row r="786" spans="2:27" ht="25.5" x14ac:dyDescent="0.2">
      <c r="B786" s="14" t="s">
        <v>1839</v>
      </c>
      <c r="C786" s="24" t="s">
        <v>1838</v>
      </c>
      <c r="D786" s="16" t="s">
        <v>708</v>
      </c>
      <c r="E786" s="20" t="s">
        <v>707</v>
      </c>
      <c r="F786" s="58" t="s">
        <v>706</v>
      </c>
      <c r="G786" s="20" t="s">
        <v>421</v>
      </c>
      <c r="H786" s="34">
        <v>39454</v>
      </c>
      <c r="I786" s="34">
        <v>41283</v>
      </c>
      <c r="J786" s="57"/>
      <c r="K786" s="21">
        <v>13000000</v>
      </c>
      <c r="L786" s="20" t="s">
        <v>1837</v>
      </c>
      <c r="M786" s="21">
        <v>0</v>
      </c>
      <c r="N786" s="21">
        <v>0</v>
      </c>
      <c r="O786" s="21">
        <v>439957.03</v>
      </c>
      <c r="P786" s="21">
        <v>10049</v>
      </c>
      <c r="Q786" s="56" t="s">
        <v>26</v>
      </c>
      <c r="R786" s="21">
        <v>10049</v>
      </c>
      <c r="S786" s="21">
        <v>-411114.62</v>
      </c>
      <c r="T786" s="21">
        <v>0</v>
      </c>
      <c r="U786" s="21">
        <v>0</v>
      </c>
      <c r="V786" s="21">
        <v>0</v>
      </c>
      <c r="W786" s="21">
        <v>10206.76649</v>
      </c>
      <c r="X786" s="20" t="s">
        <v>26</v>
      </c>
      <c r="Y786" s="20" t="s">
        <v>722</v>
      </c>
      <c r="Z786" s="55" t="s">
        <v>531</v>
      </c>
      <c r="AA786" s="20" t="s">
        <v>26</v>
      </c>
    </row>
    <row r="787" spans="2:27" ht="25.5" x14ac:dyDescent="0.2">
      <c r="B787" s="14" t="s">
        <v>1836</v>
      </c>
      <c r="C787" s="24" t="s">
        <v>1835</v>
      </c>
      <c r="D787" s="16" t="s">
        <v>708</v>
      </c>
      <c r="E787" s="20" t="s">
        <v>707</v>
      </c>
      <c r="F787" s="58" t="s">
        <v>706</v>
      </c>
      <c r="G787" s="20" t="s">
        <v>575</v>
      </c>
      <c r="H787" s="34">
        <v>39476</v>
      </c>
      <c r="I787" s="34">
        <v>46798</v>
      </c>
      <c r="J787" s="57"/>
      <c r="K787" s="21">
        <v>1000000</v>
      </c>
      <c r="L787" s="20" t="s">
        <v>1834</v>
      </c>
      <c r="M787" s="21">
        <v>0</v>
      </c>
      <c r="N787" s="21">
        <v>0</v>
      </c>
      <c r="O787" s="21">
        <v>-42928.55</v>
      </c>
      <c r="P787" s="21">
        <v>-311655</v>
      </c>
      <c r="Q787" s="56" t="s">
        <v>26</v>
      </c>
      <c r="R787" s="21">
        <v>-311655</v>
      </c>
      <c r="S787" s="21">
        <v>7994.15</v>
      </c>
      <c r="T787" s="21">
        <v>0</v>
      </c>
      <c r="U787" s="21">
        <v>0</v>
      </c>
      <c r="V787" s="21">
        <v>0</v>
      </c>
      <c r="W787" s="21">
        <v>19451.379499999999</v>
      </c>
      <c r="X787" s="20" t="s">
        <v>26</v>
      </c>
      <c r="Y787" s="20" t="s">
        <v>704</v>
      </c>
      <c r="Z787" s="55" t="s">
        <v>531</v>
      </c>
      <c r="AA787" s="20" t="s">
        <v>26</v>
      </c>
    </row>
    <row r="788" spans="2:27" ht="25.5" x14ac:dyDescent="0.2">
      <c r="B788" s="14" t="s">
        <v>1833</v>
      </c>
      <c r="C788" s="24" t="s">
        <v>1832</v>
      </c>
      <c r="D788" s="16" t="s">
        <v>708</v>
      </c>
      <c r="E788" s="20" t="s">
        <v>707</v>
      </c>
      <c r="F788" s="58" t="s">
        <v>706</v>
      </c>
      <c r="G788" s="20" t="s">
        <v>346</v>
      </c>
      <c r="H788" s="34">
        <v>39482</v>
      </c>
      <c r="I788" s="34">
        <v>41311</v>
      </c>
      <c r="J788" s="57"/>
      <c r="K788" s="21">
        <v>10000000</v>
      </c>
      <c r="L788" s="20" t="s">
        <v>1831</v>
      </c>
      <c r="M788" s="21">
        <v>0</v>
      </c>
      <c r="N788" s="21">
        <v>0</v>
      </c>
      <c r="O788" s="21">
        <v>303490.45</v>
      </c>
      <c r="P788" s="21">
        <v>30880</v>
      </c>
      <c r="Q788" s="56" t="s">
        <v>26</v>
      </c>
      <c r="R788" s="21">
        <v>30880</v>
      </c>
      <c r="S788" s="21">
        <v>-275542.73</v>
      </c>
      <c r="T788" s="21">
        <v>0</v>
      </c>
      <c r="U788" s="21">
        <v>0</v>
      </c>
      <c r="V788" s="21">
        <v>0</v>
      </c>
      <c r="W788" s="21">
        <v>15919.31712</v>
      </c>
      <c r="X788" s="20" t="s">
        <v>26</v>
      </c>
      <c r="Y788" s="20" t="s">
        <v>722</v>
      </c>
      <c r="Z788" s="55" t="s">
        <v>531</v>
      </c>
      <c r="AA788" s="20" t="s">
        <v>26</v>
      </c>
    </row>
    <row r="789" spans="2:27" ht="25.5" x14ac:dyDescent="0.2">
      <c r="B789" s="14" t="s">
        <v>1830</v>
      </c>
      <c r="C789" s="24" t="s">
        <v>1829</v>
      </c>
      <c r="D789" s="16" t="s">
        <v>708</v>
      </c>
      <c r="E789" s="20" t="s">
        <v>707</v>
      </c>
      <c r="F789" s="58" t="s">
        <v>706</v>
      </c>
      <c r="G789" s="20" t="s">
        <v>320</v>
      </c>
      <c r="H789" s="34">
        <v>39493</v>
      </c>
      <c r="I789" s="34">
        <v>41325</v>
      </c>
      <c r="J789" s="57"/>
      <c r="K789" s="21">
        <v>70000000</v>
      </c>
      <c r="L789" s="20" t="s">
        <v>1828</v>
      </c>
      <c r="M789" s="21">
        <v>0</v>
      </c>
      <c r="N789" s="21">
        <v>0</v>
      </c>
      <c r="O789" s="21">
        <v>2216818.63</v>
      </c>
      <c r="P789" s="21">
        <v>315770</v>
      </c>
      <c r="Q789" s="56" t="s">
        <v>26</v>
      </c>
      <c r="R789" s="21">
        <v>315770</v>
      </c>
      <c r="S789" s="21">
        <v>-2007481.59</v>
      </c>
      <c r="T789" s="21">
        <v>0</v>
      </c>
      <c r="U789" s="21">
        <v>0</v>
      </c>
      <c r="V789" s="21">
        <v>0</v>
      </c>
      <c r="W789" s="21">
        <v>130829.80680000001</v>
      </c>
      <c r="X789" s="20" t="s">
        <v>26</v>
      </c>
      <c r="Y789" s="20" t="s">
        <v>722</v>
      </c>
      <c r="Z789" s="55" t="s">
        <v>531</v>
      </c>
      <c r="AA789" s="20" t="s">
        <v>26</v>
      </c>
    </row>
    <row r="790" spans="2:27" ht="25.5" x14ac:dyDescent="0.2">
      <c r="B790" s="14" t="s">
        <v>1827</v>
      </c>
      <c r="C790" s="24" t="s">
        <v>1826</v>
      </c>
      <c r="D790" s="16" t="s">
        <v>708</v>
      </c>
      <c r="E790" s="20" t="s">
        <v>707</v>
      </c>
      <c r="F790" s="58" t="s">
        <v>706</v>
      </c>
      <c r="G790" s="20" t="s">
        <v>356</v>
      </c>
      <c r="H790" s="34">
        <v>39498</v>
      </c>
      <c r="I790" s="34">
        <v>41327</v>
      </c>
      <c r="J790" s="57"/>
      <c r="K790" s="21">
        <v>6000000</v>
      </c>
      <c r="L790" s="20" t="s">
        <v>1825</v>
      </c>
      <c r="M790" s="21">
        <v>0</v>
      </c>
      <c r="N790" s="21">
        <v>0</v>
      </c>
      <c r="O790" s="21">
        <v>203047.17</v>
      </c>
      <c r="P790" s="21">
        <v>32640</v>
      </c>
      <c r="Q790" s="56" t="s">
        <v>26</v>
      </c>
      <c r="R790" s="21">
        <v>32640</v>
      </c>
      <c r="S790" s="21">
        <v>-181234.06</v>
      </c>
      <c r="T790" s="21">
        <v>0</v>
      </c>
      <c r="U790" s="21">
        <v>0</v>
      </c>
      <c r="V790" s="21">
        <v>0</v>
      </c>
      <c r="W790" s="21">
        <v>11431.751029999999</v>
      </c>
      <c r="X790" s="20" t="s">
        <v>26</v>
      </c>
      <c r="Y790" s="20" t="s">
        <v>722</v>
      </c>
      <c r="Z790" s="55" t="s">
        <v>531</v>
      </c>
      <c r="AA790" s="20" t="s">
        <v>26</v>
      </c>
    </row>
    <row r="791" spans="2:27" ht="25.5" x14ac:dyDescent="0.2">
      <c r="B791" s="14" t="s">
        <v>1824</v>
      </c>
      <c r="C791" s="24" t="s">
        <v>1823</v>
      </c>
      <c r="D791" s="16" t="s">
        <v>738</v>
      </c>
      <c r="E791" s="20" t="s">
        <v>737</v>
      </c>
      <c r="F791" s="58" t="s">
        <v>706</v>
      </c>
      <c r="G791" s="20" t="s">
        <v>421</v>
      </c>
      <c r="H791" s="34">
        <v>39505</v>
      </c>
      <c r="I791" s="34">
        <v>41333</v>
      </c>
      <c r="J791" s="57"/>
      <c r="K791" s="21">
        <v>5300000</v>
      </c>
      <c r="L791" s="20" t="s">
        <v>1822</v>
      </c>
      <c r="M791" s="21">
        <v>0</v>
      </c>
      <c r="N791" s="21">
        <v>0</v>
      </c>
      <c r="O791" s="21">
        <v>171878.73</v>
      </c>
      <c r="P791" s="21">
        <v>28535.200000000001</v>
      </c>
      <c r="Q791" s="56" t="s">
        <v>26</v>
      </c>
      <c r="R791" s="21">
        <v>28535.200000000001</v>
      </c>
      <c r="S791" s="21">
        <v>-155855.57</v>
      </c>
      <c r="T791" s="21">
        <v>0</v>
      </c>
      <c r="U791" s="21">
        <v>0</v>
      </c>
      <c r="V791" s="21">
        <v>0</v>
      </c>
      <c r="W791" s="21">
        <v>10654.312910000001</v>
      </c>
      <c r="X791" s="20" t="s">
        <v>26</v>
      </c>
      <c r="Y791" s="20" t="s">
        <v>735</v>
      </c>
      <c r="Z791" s="55" t="s">
        <v>531</v>
      </c>
      <c r="AA791" s="20" t="s">
        <v>26</v>
      </c>
    </row>
    <row r="792" spans="2:27" ht="25.5" x14ac:dyDescent="0.2">
      <c r="B792" s="14" t="s">
        <v>1821</v>
      </c>
      <c r="C792" s="24" t="s">
        <v>1820</v>
      </c>
      <c r="D792" s="16" t="s">
        <v>738</v>
      </c>
      <c r="E792" s="20" t="s">
        <v>737</v>
      </c>
      <c r="F792" s="58" t="s">
        <v>706</v>
      </c>
      <c r="G792" s="20" t="s">
        <v>421</v>
      </c>
      <c r="H792" s="34">
        <v>39505</v>
      </c>
      <c r="I792" s="34">
        <v>43159</v>
      </c>
      <c r="J792" s="57"/>
      <c r="K792" s="21">
        <v>8200000</v>
      </c>
      <c r="L792" s="20" t="s">
        <v>1819</v>
      </c>
      <c r="M792" s="21">
        <v>0</v>
      </c>
      <c r="N792" s="21">
        <v>0</v>
      </c>
      <c r="O792" s="21">
        <v>-331772.73</v>
      </c>
      <c r="P792" s="21">
        <v>-1511653.6</v>
      </c>
      <c r="Q792" s="56" t="s">
        <v>26</v>
      </c>
      <c r="R792" s="21">
        <v>-1511653.6</v>
      </c>
      <c r="S792" s="21">
        <v>-25719.59</v>
      </c>
      <c r="T792" s="21">
        <v>0</v>
      </c>
      <c r="U792" s="21">
        <v>0</v>
      </c>
      <c r="V792" s="21">
        <v>0</v>
      </c>
      <c r="W792" s="21">
        <v>93173.648459999997</v>
      </c>
      <c r="X792" s="20" t="s">
        <v>26</v>
      </c>
      <c r="Y792" s="20" t="s">
        <v>735</v>
      </c>
      <c r="Z792" s="55" t="s">
        <v>531</v>
      </c>
      <c r="AA792" s="20" t="s">
        <v>26</v>
      </c>
    </row>
    <row r="793" spans="2:27" ht="25.5" x14ac:dyDescent="0.2">
      <c r="B793" s="14" t="s">
        <v>1818</v>
      </c>
      <c r="C793" s="24" t="s">
        <v>1817</v>
      </c>
      <c r="D793" s="16" t="s">
        <v>738</v>
      </c>
      <c r="E793" s="20" t="s">
        <v>737</v>
      </c>
      <c r="F793" s="58" t="s">
        <v>706</v>
      </c>
      <c r="G793" s="20" t="s">
        <v>421</v>
      </c>
      <c r="H793" s="34">
        <v>39505</v>
      </c>
      <c r="I793" s="34">
        <v>46811</v>
      </c>
      <c r="J793" s="57"/>
      <c r="K793" s="21">
        <v>3800000</v>
      </c>
      <c r="L793" s="20" t="s">
        <v>1816</v>
      </c>
      <c r="M793" s="21">
        <v>0</v>
      </c>
      <c r="N793" s="21">
        <v>0</v>
      </c>
      <c r="O793" s="21">
        <v>172747.62</v>
      </c>
      <c r="P793" s="21">
        <v>1326302.6000000001</v>
      </c>
      <c r="Q793" s="56" t="s">
        <v>26</v>
      </c>
      <c r="R793" s="21">
        <v>1326302.6000000001</v>
      </c>
      <c r="S793" s="21">
        <v>-35795.449999999997</v>
      </c>
      <c r="T793" s="21">
        <v>0</v>
      </c>
      <c r="U793" s="21">
        <v>0</v>
      </c>
      <c r="V793" s="21">
        <v>0</v>
      </c>
      <c r="W793" s="21">
        <v>74002.165829999998</v>
      </c>
      <c r="X793" s="20" t="s">
        <v>26</v>
      </c>
      <c r="Y793" s="20" t="s">
        <v>735</v>
      </c>
      <c r="Z793" s="55" t="s">
        <v>531</v>
      </c>
      <c r="AA793" s="20" t="s">
        <v>26</v>
      </c>
    </row>
    <row r="794" spans="2:27" ht="25.5" x14ac:dyDescent="0.2">
      <c r="B794" s="14" t="s">
        <v>1815</v>
      </c>
      <c r="C794" s="24" t="s">
        <v>1814</v>
      </c>
      <c r="D794" s="16" t="s">
        <v>708</v>
      </c>
      <c r="E794" s="20" t="s">
        <v>707</v>
      </c>
      <c r="F794" s="58" t="s">
        <v>706</v>
      </c>
      <c r="G794" s="20" t="s">
        <v>338</v>
      </c>
      <c r="H794" s="34">
        <v>39514</v>
      </c>
      <c r="I794" s="34">
        <v>50451</v>
      </c>
      <c r="J794" s="57"/>
      <c r="K794" s="21">
        <v>2000000</v>
      </c>
      <c r="L794" s="20" t="s">
        <v>1813</v>
      </c>
      <c r="M794" s="21">
        <v>0</v>
      </c>
      <c r="N794" s="21">
        <v>0</v>
      </c>
      <c r="O794" s="21">
        <v>-92062.21</v>
      </c>
      <c r="P794" s="21">
        <v>-891454</v>
      </c>
      <c r="Q794" s="56" t="s">
        <v>26</v>
      </c>
      <c r="R794" s="21">
        <v>-891454</v>
      </c>
      <c r="S794" s="21">
        <v>71298.070000000007</v>
      </c>
      <c r="T794" s="21">
        <v>0</v>
      </c>
      <c r="U794" s="21">
        <v>0</v>
      </c>
      <c r="V794" s="21">
        <v>0</v>
      </c>
      <c r="W794" s="21">
        <v>50142.263359999997</v>
      </c>
      <c r="X794" s="20" t="s">
        <v>26</v>
      </c>
      <c r="Y794" s="20" t="s">
        <v>704</v>
      </c>
      <c r="Z794" s="55" t="s">
        <v>531</v>
      </c>
      <c r="AA794" s="20" t="s">
        <v>26</v>
      </c>
    </row>
    <row r="795" spans="2:27" ht="25.5" x14ac:dyDescent="0.2">
      <c r="B795" s="14" t="s">
        <v>1812</v>
      </c>
      <c r="C795" s="24" t="s">
        <v>1811</v>
      </c>
      <c r="D795" s="16" t="s">
        <v>708</v>
      </c>
      <c r="E795" s="20" t="s">
        <v>707</v>
      </c>
      <c r="F795" s="58" t="s">
        <v>706</v>
      </c>
      <c r="G795" s="20" t="s">
        <v>356</v>
      </c>
      <c r="H795" s="34">
        <v>39519</v>
      </c>
      <c r="I795" s="34">
        <v>41327</v>
      </c>
      <c r="J795" s="57"/>
      <c r="K795" s="21">
        <v>2000000</v>
      </c>
      <c r="L795" s="20" t="s">
        <v>1810</v>
      </c>
      <c r="M795" s="21">
        <v>0</v>
      </c>
      <c r="N795" s="21">
        <v>0</v>
      </c>
      <c r="O795" s="21">
        <v>-58502.39</v>
      </c>
      <c r="P795" s="21">
        <v>-9582</v>
      </c>
      <c r="Q795" s="56" t="s">
        <v>26</v>
      </c>
      <c r="R795" s="21">
        <v>-9582</v>
      </c>
      <c r="S795" s="21">
        <v>51261.95</v>
      </c>
      <c r="T795" s="21">
        <v>0</v>
      </c>
      <c r="U795" s="21">
        <v>0</v>
      </c>
      <c r="V795" s="21">
        <v>0</v>
      </c>
      <c r="W795" s="21">
        <v>3810.5836749999999</v>
      </c>
      <c r="X795" s="20" t="s">
        <v>26</v>
      </c>
      <c r="Y795" s="20" t="s">
        <v>722</v>
      </c>
      <c r="Z795" s="55" t="s">
        <v>531</v>
      </c>
      <c r="AA795" s="20" t="s">
        <v>26</v>
      </c>
    </row>
    <row r="796" spans="2:27" ht="25.5" x14ac:dyDescent="0.2">
      <c r="B796" s="14" t="s">
        <v>1809</v>
      </c>
      <c r="C796" s="24" t="s">
        <v>1808</v>
      </c>
      <c r="D796" s="16" t="s">
        <v>708</v>
      </c>
      <c r="E796" s="20" t="s">
        <v>707</v>
      </c>
      <c r="F796" s="58" t="s">
        <v>706</v>
      </c>
      <c r="G796" s="20" t="s">
        <v>575</v>
      </c>
      <c r="H796" s="34">
        <v>39521</v>
      </c>
      <c r="I796" s="34">
        <v>43177</v>
      </c>
      <c r="J796" s="57"/>
      <c r="K796" s="21">
        <v>21000000</v>
      </c>
      <c r="L796" s="20" t="s">
        <v>1807</v>
      </c>
      <c r="M796" s="21">
        <v>0</v>
      </c>
      <c r="N796" s="21">
        <v>0</v>
      </c>
      <c r="O796" s="21">
        <v>-764169.15</v>
      </c>
      <c r="P796" s="21">
        <v>-3471636</v>
      </c>
      <c r="Q796" s="56" t="s">
        <v>26</v>
      </c>
      <c r="R796" s="21">
        <v>-3471636</v>
      </c>
      <c r="S796" s="21">
        <v>-163794.81</v>
      </c>
      <c r="T796" s="21">
        <v>0</v>
      </c>
      <c r="U796" s="21">
        <v>0</v>
      </c>
      <c r="V796" s="21">
        <v>0</v>
      </c>
      <c r="W796" s="21">
        <v>239752.0123</v>
      </c>
      <c r="X796" s="20" t="s">
        <v>26</v>
      </c>
      <c r="Y796" s="20" t="s">
        <v>722</v>
      </c>
      <c r="Z796" s="55" t="s">
        <v>531</v>
      </c>
      <c r="AA796" s="20" t="s">
        <v>26</v>
      </c>
    </row>
    <row r="797" spans="2:27" ht="25.5" x14ac:dyDescent="0.2">
      <c r="B797" s="14" t="s">
        <v>1806</v>
      </c>
      <c r="C797" s="24" t="s">
        <v>1805</v>
      </c>
      <c r="D797" s="16" t="s">
        <v>708</v>
      </c>
      <c r="E797" s="20" t="s">
        <v>707</v>
      </c>
      <c r="F797" s="58" t="s">
        <v>706</v>
      </c>
      <c r="G797" s="20" t="s">
        <v>356</v>
      </c>
      <c r="H797" s="34">
        <v>39526</v>
      </c>
      <c r="I797" s="34">
        <v>41327</v>
      </c>
      <c r="J797" s="57"/>
      <c r="K797" s="21">
        <v>8000000</v>
      </c>
      <c r="L797" s="20" t="s">
        <v>1804</v>
      </c>
      <c r="M797" s="21">
        <v>0</v>
      </c>
      <c r="N797" s="21">
        <v>0</v>
      </c>
      <c r="O797" s="21">
        <v>-213850.7</v>
      </c>
      <c r="P797" s="21">
        <v>-35464</v>
      </c>
      <c r="Q797" s="56" t="s">
        <v>26</v>
      </c>
      <c r="R797" s="21">
        <v>-35464</v>
      </c>
      <c r="S797" s="21">
        <v>184877.43</v>
      </c>
      <c r="T797" s="21">
        <v>0</v>
      </c>
      <c r="U797" s="21">
        <v>0</v>
      </c>
      <c r="V797" s="21">
        <v>0</v>
      </c>
      <c r="W797" s="21">
        <v>15242.334699999999</v>
      </c>
      <c r="X797" s="20" t="s">
        <v>26</v>
      </c>
      <c r="Y797" s="20" t="s">
        <v>722</v>
      </c>
      <c r="Z797" s="55" t="s">
        <v>531</v>
      </c>
      <c r="AA797" s="20" t="s">
        <v>26</v>
      </c>
    </row>
    <row r="798" spans="2:27" ht="25.5" x14ac:dyDescent="0.2">
      <c r="B798" s="14" t="s">
        <v>1803</v>
      </c>
      <c r="C798" s="24" t="s">
        <v>1802</v>
      </c>
      <c r="D798" s="16" t="s">
        <v>708</v>
      </c>
      <c r="E798" s="20" t="s">
        <v>707</v>
      </c>
      <c r="F798" s="58" t="s">
        <v>706</v>
      </c>
      <c r="G798" s="20" t="s">
        <v>1623</v>
      </c>
      <c r="H798" s="34">
        <v>39538</v>
      </c>
      <c r="I798" s="34">
        <v>43192</v>
      </c>
      <c r="J798" s="57"/>
      <c r="K798" s="21">
        <v>11000000</v>
      </c>
      <c r="L798" s="20" t="s">
        <v>1801</v>
      </c>
      <c r="M798" s="21">
        <v>0</v>
      </c>
      <c r="N798" s="21">
        <v>0</v>
      </c>
      <c r="O798" s="21">
        <v>-396310.1</v>
      </c>
      <c r="P798" s="21">
        <v>-1801162</v>
      </c>
      <c r="Q798" s="56" t="s">
        <v>26</v>
      </c>
      <c r="R798" s="21">
        <v>-1801162</v>
      </c>
      <c r="S798" s="21">
        <v>-84381.68</v>
      </c>
      <c r="T798" s="21">
        <v>0</v>
      </c>
      <c r="U798" s="21">
        <v>0</v>
      </c>
      <c r="V798" s="21">
        <v>0</v>
      </c>
      <c r="W798" s="21">
        <v>126078.3622</v>
      </c>
      <c r="X798" s="20" t="s">
        <v>26</v>
      </c>
      <c r="Y798" s="20" t="s">
        <v>722</v>
      </c>
      <c r="Z798" s="55" t="s">
        <v>531</v>
      </c>
      <c r="AA798" s="20" t="s">
        <v>26</v>
      </c>
    </row>
    <row r="799" spans="2:27" ht="25.5" x14ac:dyDescent="0.2">
      <c r="B799" s="14" t="s">
        <v>1800</v>
      </c>
      <c r="C799" s="24" t="s">
        <v>1798</v>
      </c>
      <c r="D799" s="16" t="s">
        <v>708</v>
      </c>
      <c r="E799" s="20" t="s">
        <v>707</v>
      </c>
      <c r="F799" s="58" t="s">
        <v>706</v>
      </c>
      <c r="G799" s="20" t="s">
        <v>365</v>
      </c>
      <c r="H799" s="34">
        <v>39556</v>
      </c>
      <c r="I799" s="34">
        <v>41386</v>
      </c>
      <c r="J799" s="57"/>
      <c r="K799" s="21">
        <v>30000000</v>
      </c>
      <c r="L799" s="20" t="s">
        <v>1797</v>
      </c>
      <c r="M799" s="21">
        <v>0</v>
      </c>
      <c r="N799" s="21">
        <v>0</v>
      </c>
      <c r="O799" s="21">
        <v>1027465.03</v>
      </c>
      <c r="P799" s="21">
        <v>330720</v>
      </c>
      <c r="Q799" s="56" t="s">
        <v>26</v>
      </c>
      <c r="R799" s="21">
        <v>330720</v>
      </c>
      <c r="S799" s="21">
        <v>-919194.77</v>
      </c>
      <c r="T799" s="21">
        <v>0</v>
      </c>
      <c r="U799" s="21">
        <v>0</v>
      </c>
      <c r="V799" s="21">
        <v>0</v>
      </c>
      <c r="W799" s="21">
        <v>83090.971770000004</v>
      </c>
      <c r="X799" s="20" t="s">
        <v>26</v>
      </c>
      <c r="Y799" s="20" t="s">
        <v>722</v>
      </c>
      <c r="Z799" s="55" t="s">
        <v>531</v>
      </c>
      <c r="AA799" s="20" t="s">
        <v>26</v>
      </c>
    </row>
    <row r="800" spans="2:27" ht="25.5" x14ac:dyDescent="0.2">
      <c r="B800" s="14" t="s">
        <v>1799</v>
      </c>
      <c r="C800" s="24" t="s">
        <v>1798</v>
      </c>
      <c r="D800" s="16" t="s">
        <v>708</v>
      </c>
      <c r="E800" s="20" t="s">
        <v>707</v>
      </c>
      <c r="F800" s="58" t="s">
        <v>706</v>
      </c>
      <c r="G800" s="20" t="s">
        <v>1570</v>
      </c>
      <c r="H800" s="34">
        <v>39556</v>
      </c>
      <c r="I800" s="34">
        <v>41386</v>
      </c>
      <c r="J800" s="57"/>
      <c r="K800" s="21">
        <v>30000000</v>
      </c>
      <c r="L800" s="20" t="s">
        <v>1797</v>
      </c>
      <c r="M800" s="21">
        <v>0</v>
      </c>
      <c r="N800" s="21">
        <v>0</v>
      </c>
      <c r="O800" s="21">
        <v>1027465.03</v>
      </c>
      <c r="P800" s="21">
        <v>330720</v>
      </c>
      <c r="Q800" s="56" t="s">
        <v>26</v>
      </c>
      <c r="R800" s="21">
        <v>330720</v>
      </c>
      <c r="S800" s="21">
        <v>-919194.77</v>
      </c>
      <c r="T800" s="21">
        <v>0</v>
      </c>
      <c r="U800" s="21">
        <v>0</v>
      </c>
      <c r="V800" s="21">
        <v>0</v>
      </c>
      <c r="W800" s="21">
        <v>83090.971770000004</v>
      </c>
      <c r="X800" s="20" t="s">
        <v>26</v>
      </c>
      <c r="Y800" s="20" t="s">
        <v>722</v>
      </c>
      <c r="Z800" s="55" t="s">
        <v>531</v>
      </c>
      <c r="AA800" s="20" t="s">
        <v>26</v>
      </c>
    </row>
    <row r="801" spans="2:27" ht="25.5" x14ac:dyDescent="0.2">
      <c r="B801" s="14" t="s">
        <v>1796</v>
      </c>
      <c r="C801" s="24" t="s">
        <v>1795</v>
      </c>
      <c r="D801" s="16" t="s">
        <v>708</v>
      </c>
      <c r="E801" s="20" t="s">
        <v>707</v>
      </c>
      <c r="F801" s="58" t="s">
        <v>706</v>
      </c>
      <c r="G801" s="20" t="s">
        <v>575</v>
      </c>
      <c r="H801" s="34">
        <v>39556</v>
      </c>
      <c r="I801" s="34">
        <v>42116</v>
      </c>
      <c r="J801" s="57"/>
      <c r="K801" s="21">
        <v>60000000</v>
      </c>
      <c r="L801" s="20" t="s">
        <v>1794</v>
      </c>
      <c r="M801" s="21">
        <v>0</v>
      </c>
      <c r="N801" s="21">
        <v>0</v>
      </c>
      <c r="O801" s="21">
        <v>2149650.91</v>
      </c>
      <c r="P801" s="21">
        <v>5028000</v>
      </c>
      <c r="Q801" s="56" t="s">
        <v>26</v>
      </c>
      <c r="R801" s="21">
        <v>5028000</v>
      </c>
      <c r="S801" s="21">
        <v>-1195798.6299999999</v>
      </c>
      <c r="T801" s="21">
        <v>0</v>
      </c>
      <c r="U801" s="21">
        <v>0</v>
      </c>
      <c r="V801" s="21">
        <v>0</v>
      </c>
      <c r="W801" s="21">
        <v>455649.46870000003</v>
      </c>
      <c r="X801" s="20" t="s">
        <v>26</v>
      </c>
      <c r="Y801" s="20" t="s">
        <v>722</v>
      </c>
      <c r="Z801" s="55" t="s">
        <v>531</v>
      </c>
      <c r="AA801" s="20" t="s">
        <v>26</v>
      </c>
    </row>
    <row r="802" spans="2:27" ht="25.5" x14ac:dyDescent="0.2">
      <c r="B802" s="14" t="s">
        <v>1793</v>
      </c>
      <c r="C802" s="24" t="s">
        <v>1792</v>
      </c>
      <c r="D802" s="16" t="s">
        <v>708</v>
      </c>
      <c r="E802" s="20" t="s">
        <v>707</v>
      </c>
      <c r="F802" s="58" t="s">
        <v>706</v>
      </c>
      <c r="G802" s="20" t="s">
        <v>356</v>
      </c>
      <c r="H802" s="34">
        <v>39561</v>
      </c>
      <c r="I802" s="34">
        <v>41389</v>
      </c>
      <c r="J802" s="57"/>
      <c r="K802" s="21">
        <v>60000000</v>
      </c>
      <c r="L802" s="20" t="s">
        <v>1791</v>
      </c>
      <c r="M802" s="21">
        <v>0</v>
      </c>
      <c r="N802" s="21">
        <v>0</v>
      </c>
      <c r="O802" s="21">
        <v>1999530.77</v>
      </c>
      <c r="P802" s="21">
        <v>657900</v>
      </c>
      <c r="Q802" s="56" t="s">
        <v>26</v>
      </c>
      <c r="R802" s="21">
        <v>657900</v>
      </c>
      <c r="S802" s="21">
        <v>-1768893.97</v>
      </c>
      <c r="T802" s="21">
        <v>0</v>
      </c>
      <c r="U802" s="21">
        <v>0</v>
      </c>
      <c r="V802" s="21">
        <v>0</v>
      </c>
      <c r="W802" s="21">
        <v>168392.88699999999</v>
      </c>
      <c r="X802" s="20" t="s">
        <v>26</v>
      </c>
      <c r="Y802" s="20" t="s">
        <v>722</v>
      </c>
      <c r="Z802" s="55" t="s">
        <v>531</v>
      </c>
      <c r="AA802" s="20" t="s">
        <v>26</v>
      </c>
    </row>
    <row r="803" spans="2:27" ht="25.5" x14ac:dyDescent="0.2">
      <c r="B803" s="14" t="s">
        <v>1790</v>
      </c>
      <c r="C803" s="24" t="s">
        <v>1789</v>
      </c>
      <c r="D803" s="16" t="s">
        <v>708</v>
      </c>
      <c r="E803" s="20" t="s">
        <v>707</v>
      </c>
      <c r="F803" s="58" t="s">
        <v>706</v>
      </c>
      <c r="G803" s="20" t="s">
        <v>575</v>
      </c>
      <c r="H803" s="34">
        <v>39570</v>
      </c>
      <c r="I803" s="34">
        <v>46888</v>
      </c>
      <c r="J803" s="57"/>
      <c r="K803" s="21">
        <v>1000000</v>
      </c>
      <c r="L803" s="20" t="s">
        <v>1788</v>
      </c>
      <c r="M803" s="21">
        <v>0</v>
      </c>
      <c r="N803" s="21">
        <v>0</v>
      </c>
      <c r="O803" s="21">
        <v>-43701.11</v>
      </c>
      <c r="P803" s="21">
        <v>-324563</v>
      </c>
      <c r="Q803" s="56" t="s">
        <v>26</v>
      </c>
      <c r="R803" s="21">
        <v>-324563</v>
      </c>
      <c r="S803" s="21">
        <v>9030.4</v>
      </c>
      <c r="T803" s="21">
        <v>0</v>
      </c>
      <c r="U803" s="21">
        <v>0</v>
      </c>
      <c r="V803" s="21">
        <v>0</v>
      </c>
      <c r="W803" s="21">
        <v>19609.195489999998</v>
      </c>
      <c r="X803" s="20" t="s">
        <v>26</v>
      </c>
      <c r="Y803" s="20" t="s">
        <v>704</v>
      </c>
      <c r="Z803" s="55" t="s">
        <v>531</v>
      </c>
      <c r="AA803" s="20" t="s">
        <v>26</v>
      </c>
    </row>
    <row r="804" spans="2:27" ht="25.5" x14ac:dyDescent="0.2">
      <c r="B804" s="14" t="s">
        <v>1787</v>
      </c>
      <c r="C804" s="24" t="s">
        <v>1786</v>
      </c>
      <c r="D804" s="16" t="s">
        <v>708</v>
      </c>
      <c r="E804" s="20" t="s">
        <v>707</v>
      </c>
      <c r="F804" s="58" t="s">
        <v>706</v>
      </c>
      <c r="G804" s="20" t="s">
        <v>365</v>
      </c>
      <c r="H804" s="34">
        <v>39570</v>
      </c>
      <c r="I804" s="34">
        <v>43227</v>
      </c>
      <c r="J804" s="57"/>
      <c r="K804" s="21">
        <v>3000000</v>
      </c>
      <c r="L804" s="20" t="s">
        <v>1785</v>
      </c>
      <c r="M804" s="21">
        <v>0</v>
      </c>
      <c r="N804" s="21">
        <v>0</v>
      </c>
      <c r="O804" s="21">
        <v>120388.28</v>
      </c>
      <c r="P804" s="21">
        <v>556773</v>
      </c>
      <c r="Q804" s="56" t="s">
        <v>26</v>
      </c>
      <c r="R804" s="21">
        <v>556773</v>
      </c>
      <c r="S804" s="21">
        <v>15545.28</v>
      </c>
      <c r="T804" s="21">
        <v>0</v>
      </c>
      <c r="U804" s="21">
        <v>0</v>
      </c>
      <c r="V804" s="21">
        <v>0</v>
      </c>
      <c r="W804" s="21">
        <v>34697.321360000002</v>
      </c>
      <c r="X804" s="20" t="s">
        <v>26</v>
      </c>
      <c r="Y804" s="20" t="s">
        <v>722</v>
      </c>
      <c r="Z804" s="55" t="s">
        <v>531</v>
      </c>
      <c r="AA804" s="20" t="s">
        <v>26</v>
      </c>
    </row>
    <row r="805" spans="2:27" ht="25.5" x14ac:dyDescent="0.2">
      <c r="B805" s="14" t="s">
        <v>1784</v>
      </c>
      <c r="C805" s="24" t="s">
        <v>1783</v>
      </c>
      <c r="D805" s="16" t="s">
        <v>708</v>
      </c>
      <c r="E805" s="20" t="s">
        <v>707</v>
      </c>
      <c r="F805" s="58" t="s">
        <v>706</v>
      </c>
      <c r="G805" s="20" t="s">
        <v>361</v>
      </c>
      <c r="H805" s="34">
        <v>39573</v>
      </c>
      <c r="I805" s="34">
        <v>41401</v>
      </c>
      <c r="J805" s="57"/>
      <c r="K805" s="21">
        <v>6000000</v>
      </c>
      <c r="L805" s="20" t="s">
        <v>1782</v>
      </c>
      <c r="M805" s="21">
        <v>0</v>
      </c>
      <c r="N805" s="21">
        <v>0</v>
      </c>
      <c r="O805" s="21">
        <v>206186.53</v>
      </c>
      <c r="P805" s="21">
        <v>74700</v>
      </c>
      <c r="Q805" s="56" t="s">
        <v>26</v>
      </c>
      <c r="R805" s="21">
        <v>74700</v>
      </c>
      <c r="S805" s="21">
        <v>-181850.35</v>
      </c>
      <c r="T805" s="21">
        <v>0</v>
      </c>
      <c r="U805" s="21">
        <v>0</v>
      </c>
      <c r="V805" s="21">
        <v>0</v>
      </c>
      <c r="W805" s="21">
        <v>17696.064109999999</v>
      </c>
      <c r="X805" s="20" t="s">
        <v>26</v>
      </c>
      <c r="Y805" s="20" t="s">
        <v>722</v>
      </c>
      <c r="Z805" s="55" t="s">
        <v>531</v>
      </c>
      <c r="AA805" s="20" t="s">
        <v>26</v>
      </c>
    </row>
    <row r="806" spans="2:27" ht="25.5" x14ac:dyDescent="0.2">
      <c r="B806" s="14" t="s">
        <v>1781</v>
      </c>
      <c r="C806" s="24" t="s">
        <v>1780</v>
      </c>
      <c r="D806" s="16" t="s">
        <v>708</v>
      </c>
      <c r="E806" s="20" t="s">
        <v>707</v>
      </c>
      <c r="F806" s="58" t="s">
        <v>706</v>
      </c>
      <c r="G806" s="20" t="s">
        <v>338</v>
      </c>
      <c r="H806" s="34">
        <v>39587</v>
      </c>
      <c r="I806" s="34">
        <v>50540</v>
      </c>
      <c r="J806" s="57"/>
      <c r="K806" s="21">
        <v>1000000</v>
      </c>
      <c r="L806" s="20" t="s">
        <v>1779</v>
      </c>
      <c r="M806" s="21">
        <v>0</v>
      </c>
      <c r="N806" s="21">
        <v>0</v>
      </c>
      <c r="O806" s="21">
        <v>-44188.55</v>
      </c>
      <c r="P806" s="21">
        <v>-412650</v>
      </c>
      <c r="Q806" s="56" t="s">
        <v>26</v>
      </c>
      <c r="R806" s="21">
        <v>-412650</v>
      </c>
      <c r="S806" s="21">
        <v>35314.35</v>
      </c>
      <c r="T806" s="21">
        <v>0</v>
      </c>
      <c r="U806" s="21">
        <v>0</v>
      </c>
      <c r="V806" s="21">
        <v>0</v>
      </c>
      <c r="W806" s="21">
        <v>25192.410250000001</v>
      </c>
      <c r="X806" s="20" t="s">
        <v>26</v>
      </c>
      <c r="Y806" s="20" t="s">
        <v>704</v>
      </c>
      <c r="Z806" s="55" t="s">
        <v>531</v>
      </c>
      <c r="AA806" s="20" t="s">
        <v>26</v>
      </c>
    </row>
    <row r="807" spans="2:27" ht="25.5" x14ac:dyDescent="0.2">
      <c r="B807" s="14" t="s">
        <v>1778</v>
      </c>
      <c r="C807" s="24" t="s">
        <v>1777</v>
      </c>
      <c r="D807" s="16" t="s">
        <v>738</v>
      </c>
      <c r="E807" s="20" t="s">
        <v>737</v>
      </c>
      <c r="F807" s="58" t="s">
        <v>706</v>
      </c>
      <c r="G807" s="20" t="s">
        <v>333</v>
      </c>
      <c r="H807" s="34">
        <v>39596</v>
      </c>
      <c r="I807" s="34">
        <v>41424</v>
      </c>
      <c r="J807" s="57"/>
      <c r="K807" s="21">
        <v>18300000</v>
      </c>
      <c r="L807" s="20" t="s">
        <v>1776</v>
      </c>
      <c r="M807" s="21">
        <v>0</v>
      </c>
      <c r="N807" s="21">
        <v>0</v>
      </c>
      <c r="O807" s="21">
        <v>-683300.3</v>
      </c>
      <c r="P807" s="21">
        <v>-293916.3</v>
      </c>
      <c r="Q807" s="56" t="s">
        <v>26</v>
      </c>
      <c r="R807" s="21">
        <v>-293916.3</v>
      </c>
      <c r="S807" s="21">
        <v>600041.26</v>
      </c>
      <c r="T807" s="21">
        <v>0</v>
      </c>
      <c r="U807" s="21">
        <v>0</v>
      </c>
      <c r="V807" s="21">
        <v>0</v>
      </c>
      <c r="W807" s="21">
        <v>58657.059979999998</v>
      </c>
      <c r="X807" s="20" t="s">
        <v>26</v>
      </c>
      <c r="Y807" s="20" t="s">
        <v>735</v>
      </c>
      <c r="Z807" s="55" t="s">
        <v>531</v>
      </c>
      <c r="AA807" s="20" t="s">
        <v>26</v>
      </c>
    </row>
    <row r="808" spans="2:27" ht="25.5" x14ac:dyDescent="0.2">
      <c r="B808" s="14" t="s">
        <v>1775</v>
      </c>
      <c r="C808" s="24" t="s">
        <v>1774</v>
      </c>
      <c r="D808" s="16" t="s">
        <v>738</v>
      </c>
      <c r="E808" s="20" t="s">
        <v>737</v>
      </c>
      <c r="F808" s="58" t="s">
        <v>706</v>
      </c>
      <c r="G808" s="20" t="s">
        <v>338</v>
      </c>
      <c r="H808" s="34">
        <v>39596</v>
      </c>
      <c r="I808" s="34">
        <v>43250</v>
      </c>
      <c r="J808" s="57"/>
      <c r="K808" s="21">
        <v>35400000</v>
      </c>
      <c r="L808" s="20" t="s">
        <v>1773</v>
      </c>
      <c r="M808" s="21">
        <v>0</v>
      </c>
      <c r="N808" s="21">
        <v>0</v>
      </c>
      <c r="O808" s="21">
        <v>-1492363.54</v>
      </c>
      <c r="P808" s="21">
        <v>-6997659.5999999996</v>
      </c>
      <c r="Q808" s="56" t="s">
        <v>26</v>
      </c>
      <c r="R808" s="21">
        <v>-6997659.5999999996</v>
      </c>
      <c r="S808" s="21">
        <v>-145937.21</v>
      </c>
      <c r="T808" s="21">
        <v>0</v>
      </c>
      <c r="U808" s="21">
        <v>0</v>
      </c>
      <c r="V808" s="21">
        <v>0</v>
      </c>
      <c r="W808" s="21">
        <v>411832.20419999998</v>
      </c>
      <c r="X808" s="20" t="s">
        <v>26</v>
      </c>
      <c r="Y808" s="20" t="s">
        <v>735</v>
      </c>
      <c r="Z808" s="55" t="s">
        <v>531</v>
      </c>
      <c r="AA808" s="20" t="s">
        <v>26</v>
      </c>
    </row>
    <row r="809" spans="2:27" ht="25.5" x14ac:dyDescent="0.2">
      <c r="B809" s="14" t="s">
        <v>1772</v>
      </c>
      <c r="C809" s="24" t="s">
        <v>1737</v>
      </c>
      <c r="D809" s="16" t="s">
        <v>738</v>
      </c>
      <c r="E809" s="20" t="s">
        <v>737</v>
      </c>
      <c r="F809" s="58" t="s">
        <v>706</v>
      </c>
      <c r="G809" s="20" t="s">
        <v>338</v>
      </c>
      <c r="H809" s="34">
        <v>39596</v>
      </c>
      <c r="I809" s="34">
        <v>46903</v>
      </c>
      <c r="J809" s="57"/>
      <c r="K809" s="21">
        <v>48600000</v>
      </c>
      <c r="L809" s="20" t="s">
        <v>1736</v>
      </c>
      <c r="M809" s="21">
        <v>0</v>
      </c>
      <c r="N809" s="21">
        <v>0</v>
      </c>
      <c r="O809" s="21">
        <v>2215511.77</v>
      </c>
      <c r="P809" s="21">
        <v>17006500.800000001</v>
      </c>
      <c r="Q809" s="56" t="s">
        <v>26</v>
      </c>
      <c r="R809" s="21">
        <v>17006500.800000001</v>
      </c>
      <c r="S809" s="21">
        <v>-479634.19</v>
      </c>
      <c r="T809" s="21">
        <v>0</v>
      </c>
      <c r="U809" s="21">
        <v>0</v>
      </c>
      <c r="V809" s="21">
        <v>0</v>
      </c>
      <c r="W809" s="21">
        <v>954279.21730000002</v>
      </c>
      <c r="X809" s="20" t="s">
        <v>26</v>
      </c>
      <c r="Y809" s="20" t="s">
        <v>735</v>
      </c>
      <c r="Z809" s="55" t="s">
        <v>531</v>
      </c>
      <c r="AA809" s="20" t="s">
        <v>26</v>
      </c>
    </row>
    <row r="810" spans="2:27" ht="25.5" x14ac:dyDescent="0.2">
      <c r="B810" s="14" t="s">
        <v>1771</v>
      </c>
      <c r="C810" s="24" t="s">
        <v>1770</v>
      </c>
      <c r="D810" s="16" t="s">
        <v>708</v>
      </c>
      <c r="E810" s="20" t="s">
        <v>707</v>
      </c>
      <c r="F810" s="58" t="s">
        <v>706</v>
      </c>
      <c r="G810" s="20" t="s">
        <v>361</v>
      </c>
      <c r="H810" s="34">
        <v>39605</v>
      </c>
      <c r="I810" s="34">
        <v>43261</v>
      </c>
      <c r="J810" s="57"/>
      <c r="K810" s="21">
        <v>27000000</v>
      </c>
      <c r="L810" s="20" t="s">
        <v>1769</v>
      </c>
      <c r="M810" s="21">
        <v>0</v>
      </c>
      <c r="N810" s="21">
        <v>0</v>
      </c>
      <c r="O810" s="21">
        <v>1125912.3700000001</v>
      </c>
      <c r="P810" s="21">
        <v>5342895</v>
      </c>
      <c r="Q810" s="56" t="s">
        <v>26</v>
      </c>
      <c r="R810" s="21">
        <v>5342895</v>
      </c>
      <c r="S810" s="21">
        <v>115282.47</v>
      </c>
      <c r="T810" s="21">
        <v>0</v>
      </c>
      <c r="U810" s="21">
        <v>0</v>
      </c>
      <c r="V810" s="21">
        <v>0</v>
      </c>
      <c r="W810" s="21">
        <v>314982.38699999999</v>
      </c>
      <c r="X810" s="20" t="s">
        <v>26</v>
      </c>
      <c r="Y810" s="20" t="s">
        <v>722</v>
      </c>
      <c r="Z810" s="55" t="s">
        <v>531</v>
      </c>
      <c r="AA810" s="20" t="s">
        <v>26</v>
      </c>
    </row>
    <row r="811" spans="2:27" ht="25.5" x14ac:dyDescent="0.2">
      <c r="B811" s="14" t="s">
        <v>1768</v>
      </c>
      <c r="C811" s="24" t="s">
        <v>1767</v>
      </c>
      <c r="D811" s="16" t="s">
        <v>708</v>
      </c>
      <c r="E811" s="20" t="s">
        <v>707</v>
      </c>
      <c r="F811" s="58" t="s">
        <v>706</v>
      </c>
      <c r="G811" s="20" t="s">
        <v>346</v>
      </c>
      <c r="H811" s="34">
        <v>39609</v>
      </c>
      <c r="I811" s="34">
        <v>41437</v>
      </c>
      <c r="J811" s="57"/>
      <c r="K811" s="21">
        <v>3000000</v>
      </c>
      <c r="L811" s="20" t="s">
        <v>1766</v>
      </c>
      <c r="M811" s="21">
        <v>0</v>
      </c>
      <c r="N811" s="21">
        <v>0</v>
      </c>
      <c r="O811" s="21">
        <v>121720.34</v>
      </c>
      <c r="P811" s="21">
        <v>58125</v>
      </c>
      <c r="Q811" s="56" t="s">
        <v>26</v>
      </c>
      <c r="R811" s="21">
        <v>58125</v>
      </c>
      <c r="S811" s="21">
        <v>-106592.85</v>
      </c>
      <c r="T811" s="21">
        <v>0</v>
      </c>
      <c r="U811" s="21">
        <v>0</v>
      </c>
      <c r="V811" s="21">
        <v>0</v>
      </c>
      <c r="W811" s="21">
        <v>10023.943939999999</v>
      </c>
      <c r="X811" s="20" t="s">
        <v>26</v>
      </c>
      <c r="Y811" s="20" t="s">
        <v>722</v>
      </c>
      <c r="Z811" s="55" t="s">
        <v>531</v>
      </c>
      <c r="AA811" s="20" t="s">
        <v>26</v>
      </c>
    </row>
    <row r="812" spans="2:27" ht="25.5" x14ac:dyDescent="0.2">
      <c r="B812" s="14" t="s">
        <v>1765</v>
      </c>
      <c r="C812" s="24" t="s">
        <v>1764</v>
      </c>
      <c r="D812" s="16" t="s">
        <v>708</v>
      </c>
      <c r="E812" s="20" t="s">
        <v>707</v>
      </c>
      <c r="F812" s="58" t="s">
        <v>706</v>
      </c>
      <c r="G812" s="20" t="s">
        <v>338</v>
      </c>
      <c r="H812" s="34">
        <v>39616</v>
      </c>
      <c r="I812" s="34">
        <v>50540</v>
      </c>
      <c r="J812" s="57"/>
      <c r="K812" s="21">
        <v>1000000</v>
      </c>
      <c r="L812" s="20" t="s">
        <v>1763</v>
      </c>
      <c r="M812" s="21">
        <v>0</v>
      </c>
      <c r="N812" s="21">
        <v>0</v>
      </c>
      <c r="O812" s="21">
        <v>-47483.55</v>
      </c>
      <c r="P812" s="21">
        <v>-475499</v>
      </c>
      <c r="Q812" s="56" t="s">
        <v>26</v>
      </c>
      <c r="R812" s="21">
        <v>-475499</v>
      </c>
      <c r="S812" s="21">
        <v>36983.519999999997</v>
      </c>
      <c r="T812" s="21">
        <v>0</v>
      </c>
      <c r="U812" s="21">
        <v>0</v>
      </c>
      <c r="V812" s="21">
        <v>0</v>
      </c>
      <c r="W812" s="21">
        <v>25192.410250000001</v>
      </c>
      <c r="X812" s="20" t="s">
        <v>26</v>
      </c>
      <c r="Y812" s="20" t="s">
        <v>704</v>
      </c>
      <c r="Z812" s="55" t="s">
        <v>531</v>
      </c>
      <c r="AA812" s="20" t="s">
        <v>26</v>
      </c>
    </row>
    <row r="813" spans="2:27" ht="25.5" x14ac:dyDescent="0.2">
      <c r="B813" s="14" t="s">
        <v>1762</v>
      </c>
      <c r="C813" s="24" t="s">
        <v>1761</v>
      </c>
      <c r="D813" s="16" t="s">
        <v>708</v>
      </c>
      <c r="E813" s="20" t="s">
        <v>707</v>
      </c>
      <c r="F813" s="58" t="s">
        <v>706</v>
      </c>
      <c r="G813" s="20" t="s">
        <v>346</v>
      </c>
      <c r="H813" s="34">
        <v>39632</v>
      </c>
      <c r="I813" s="34">
        <v>43046</v>
      </c>
      <c r="J813" s="57"/>
      <c r="K813" s="21">
        <v>29000000</v>
      </c>
      <c r="L813" s="20" t="s">
        <v>1760</v>
      </c>
      <c r="M813" s="21">
        <v>0</v>
      </c>
      <c r="N813" s="21">
        <v>0</v>
      </c>
      <c r="O813" s="21">
        <v>-1227843.1299999999</v>
      </c>
      <c r="P813" s="21">
        <v>-5341336</v>
      </c>
      <c r="Q813" s="56" t="s">
        <v>26</v>
      </c>
      <c r="R813" s="21">
        <v>-5341336</v>
      </c>
      <c r="S813" s="21">
        <v>31805.22</v>
      </c>
      <c r="T813" s="21">
        <v>0</v>
      </c>
      <c r="U813" s="21">
        <v>0</v>
      </c>
      <c r="V813" s="21">
        <v>0</v>
      </c>
      <c r="W813" s="21">
        <v>319487.17469999997</v>
      </c>
      <c r="X813" s="20" t="s">
        <v>26</v>
      </c>
      <c r="Y813" s="20" t="s">
        <v>722</v>
      </c>
      <c r="Z813" s="55" t="s">
        <v>531</v>
      </c>
      <c r="AA813" s="20" t="s">
        <v>26</v>
      </c>
    </row>
    <row r="814" spans="2:27" ht="25.5" x14ac:dyDescent="0.2">
      <c r="B814" s="14" t="s">
        <v>1759</v>
      </c>
      <c r="C814" s="24" t="s">
        <v>1758</v>
      </c>
      <c r="D814" s="16" t="s">
        <v>708</v>
      </c>
      <c r="E814" s="20" t="s">
        <v>707</v>
      </c>
      <c r="F814" s="58" t="s">
        <v>706</v>
      </c>
      <c r="G814" s="20" t="s">
        <v>356</v>
      </c>
      <c r="H814" s="34">
        <v>39647</v>
      </c>
      <c r="I814" s="34">
        <v>41477</v>
      </c>
      <c r="J814" s="57"/>
      <c r="K814" s="21">
        <v>62500000</v>
      </c>
      <c r="L814" s="20" t="s">
        <v>1757</v>
      </c>
      <c r="M814" s="21">
        <v>0</v>
      </c>
      <c r="N814" s="21">
        <v>0</v>
      </c>
      <c r="O814" s="21">
        <v>2476986.87</v>
      </c>
      <c r="P814" s="21">
        <v>1424187.5</v>
      </c>
      <c r="Q814" s="56" t="s">
        <v>26</v>
      </c>
      <c r="R814" s="21">
        <v>1424187.5</v>
      </c>
      <c r="S814" s="21">
        <v>-2156254.0499999998</v>
      </c>
      <c r="T814" s="21">
        <v>0</v>
      </c>
      <c r="U814" s="21">
        <v>0</v>
      </c>
      <c r="V814" s="21">
        <v>0</v>
      </c>
      <c r="W814" s="21">
        <v>233051.34220000001</v>
      </c>
      <c r="X814" s="20" t="s">
        <v>26</v>
      </c>
      <c r="Y814" s="20" t="s">
        <v>722</v>
      </c>
      <c r="Z814" s="55" t="s">
        <v>531</v>
      </c>
      <c r="AA814" s="20" t="s">
        <v>26</v>
      </c>
    </row>
    <row r="815" spans="2:27" ht="25.5" x14ac:dyDescent="0.2">
      <c r="B815" s="14" t="s">
        <v>1756</v>
      </c>
      <c r="C815" s="24" t="s">
        <v>1755</v>
      </c>
      <c r="D815" s="16" t="s">
        <v>708</v>
      </c>
      <c r="E815" s="20" t="s">
        <v>707</v>
      </c>
      <c r="F815" s="58" t="s">
        <v>706</v>
      </c>
      <c r="G815" s="20" t="s">
        <v>370</v>
      </c>
      <c r="H815" s="34">
        <v>39652</v>
      </c>
      <c r="I815" s="34">
        <v>41480</v>
      </c>
      <c r="J815" s="57"/>
      <c r="K815" s="21">
        <v>23000000</v>
      </c>
      <c r="L815" s="20" t="s">
        <v>1754</v>
      </c>
      <c r="M815" s="21">
        <v>0</v>
      </c>
      <c r="N815" s="21">
        <v>0</v>
      </c>
      <c r="O815" s="21">
        <v>920675.27</v>
      </c>
      <c r="P815" s="21">
        <v>538821</v>
      </c>
      <c r="Q815" s="56" t="s">
        <v>26</v>
      </c>
      <c r="R815" s="21">
        <v>538821</v>
      </c>
      <c r="S815" s="21">
        <v>-804981.56</v>
      </c>
      <c r="T815" s="21">
        <v>0</v>
      </c>
      <c r="U815" s="21">
        <v>0</v>
      </c>
      <c r="V815" s="21">
        <v>0</v>
      </c>
      <c r="W815" s="21">
        <v>86394.285709999996</v>
      </c>
      <c r="X815" s="20" t="s">
        <v>26</v>
      </c>
      <c r="Y815" s="20" t="s">
        <v>722</v>
      </c>
      <c r="Z815" s="55" t="s">
        <v>531</v>
      </c>
      <c r="AA815" s="20" t="s">
        <v>26</v>
      </c>
    </row>
    <row r="816" spans="2:27" ht="25.5" x14ac:dyDescent="0.2">
      <c r="B816" s="14" t="s">
        <v>1753</v>
      </c>
      <c r="C816" s="24" t="s">
        <v>1752</v>
      </c>
      <c r="D816" s="16" t="s">
        <v>708</v>
      </c>
      <c r="E816" s="20" t="s">
        <v>707</v>
      </c>
      <c r="F816" s="58" t="s">
        <v>706</v>
      </c>
      <c r="G816" s="20" t="s">
        <v>346</v>
      </c>
      <c r="H816" s="34">
        <v>39652</v>
      </c>
      <c r="I816" s="34">
        <v>41480</v>
      </c>
      <c r="J816" s="57"/>
      <c r="K816" s="21">
        <v>23000000</v>
      </c>
      <c r="L816" s="20" t="s">
        <v>1751</v>
      </c>
      <c r="M816" s="21">
        <v>0</v>
      </c>
      <c r="N816" s="21">
        <v>0</v>
      </c>
      <c r="O816" s="21">
        <v>920905.27</v>
      </c>
      <c r="P816" s="21">
        <v>538959</v>
      </c>
      <c r="Q816" s="56" t="s">
        <v>26</v>
      </c>
      <c r="R816" s="21">
        <v>538959</v>
      </c>
      <c r="S816" s="21">
        <v>-805201.97</v>
      </c>
      <c r="T816" s="21">
        <v>0</v>
      </c>
      <c r="U816" s="21">
        <v>0</v>
      </c>
      <c r="V816" s="21">
        <v>0</v>
      </c>
      <c r="W816" s="21">
        <v>86394.285709999996</v>
      </c>
      <c r="X816" s="20" t="s">
        <v>26</v>
      </c>
      <c r="Y816" s="20" t="s">
        <v>722</v>
      </c>
      <c r="Z816" s="55" t="s">
        <v>531</v>
      </c>
      <c r="AA816" s="20" t="s">
        <v>26</v>
      </c>
    </row>
    <row r="817" spans="2:27" ht="25.5" x14ac:dyDescent="0.2">
      <c r="B817" s="14" t="s">
        <v>1750</v>
      </c>
      <c r="C817" s="24" t="s">
        <v>1749</v>
      </c>
      <c r="D817" s="16" t="s">
        <v>708</v>
      </c>
      <c r="E817" s="20" t="s">
        <v>707</v>
      </c>
      <c r="F817" s="58" t="s">
        <v>706</v>
      </c>
      <c r="G817" s="20" t="s">
        <v>343</v>
      </c>
      <c r="H817" s="34">
        <v>39652</v>
      </c>
      <c r="I817" s="34">
        <v>41480</v>
      </c>
      <c r="J817" s="57"/>
      <c r="K817" s="21">
        <v>23000000</v>
      </c>
      <c r="L817" s="20" t="s">
        <v>1748</v>
      </c>
      <c r="M817" s="21">
        <v>0</v>
      </c>
      <c r="N817" s="21">
        <v>0</v>
      </c>
      <c r="O817" s="21">
        <v>922975.27</v>
      </c>
      <c r="P817" s="21">
        <v>540132</v>
      </c>
      <c r="Q817" s="56" t="s">
        <v>26</v>
      </c>
      <c r="R817" s="21">
        <v>540132</v>
      </c>
      <c r="S817" s="21">
        <v>-807254.61</v>
      </c>
      <c r="T817" s="21">
        <v>0</v>
      </c>
      <c r="U817" s="21">
        <v>0</v>
      </c>
      <c r="V817" s="21">
        <v>0</v>
      </c>
      <c r="W817" s="21">
        <v>86394.285709999996</v>
      </c>
      <c r="X817" s="20" t="s">
        <v>26</v>
      </c>
      <c r="Y817" s="20" t="s">
        <v>722</v>
      </c>
      <c r="Z817" s="55" t="s">
        <v>531</v>
      </c>
      <c r="AA817" s="20" t="s">
        <v>26</v>
      </c>
    </row>
    <row r="818" spans="2:27" ht="25.5" x14ac:dyDescent="0.2">
      <c r="B818" s="14" t="s">
        <v>1747</v>
      </c>
      <c r="C818" s="24" t="s">
        <v>1746</v>
      </c>
      <c r="D818" s="16" t="s">
        <v>708</v>
      </c>
      <c r="E818" s="20" t="s">
        <v>707</v>
      </c>
      <c r="F818" s="58" t="s">
        <v>706</v>
      </c>
      <c r="G818" s="20" t="s">
        <v>490</v>
      </c>
      <c r="H818" s="34">
        <v>39652</v>
      </c>
      <c r="I818" s="34">
        <v>41480</v>
      </c>
      <c r="J818" s="57"/>
      <c r="K818" s="21">
        <v>23000000</v>
      </c>
      <c r="L818" s="20" t="s">
        <v>1745</v>
      </c>
      <c r="M818" s="21">
        <v>0</v>
      </c>
      <c r="N818" s="21">
        <v>0</v>
      </c>
      <c r="O818" s="21">
        <v>918950.27</v>
      </c>
      <c r="P818" s="21">
        <v>537855</v>
      </c>
      <c r="Q818" s="56" t="s">
        <v>26</v>
      </c>
      <c r="R818" s="21">
        <v>537855</v>
      </c>
      <c r="S818" s="21">
        <v>-803259.53</v>
      </c>
      <c r="T818" s="21">
        <v>0</v>
      </c>
      <c r="U818" s="21">
        <v>0</v>
      </c>
      <c r="V818" s="21">
        <v>0</v>
      </c>
      <c r="W818" s="21">
        <v>86394.285709999996</v>
      </c>
      <c r="X818" s="20" t="s">
        <v>26</v>
      </c>
      <c r="Y818" s="20" t="s">
        <v>722</v>
      </c>
      <c r="Z818" s="55" t="s">
        <v>531</v>
      </c>
      <c r="AA818" s="20" t="s">
        <v>26</v>
      </c>
    </row>
    <row r="819" spans="2:27" ht="25.5" x14ac:dyDescent="0.2">
      <c r="B819" s="14" t="s">
        <v>1744</v>
      </c>
      <c r="C819" s="24" t="s">
        <v>1743</v>
      </c>
      <c r="D819" s="16" t="s">
        <v>708</v>
      </c>
      <c r="E819" s="20" t="s">
        <v>707</v>
      </c>
      <c r="F819" s="58" t="s">
        <v>706</v>
      </c>
      <c r="G819" s="20" t="s">
        <v>490</v>
      </c>
      <c r="H819" s="34">
        <v>39657</v>
      </c>
      <c r="I819" s="34">
        <v>41480</v>
      </c>
      <c r="J819" s="57"/>
      <c r="K819" s="21">
        <v>3000000</v>
      </c>
      <c r="L819" s="20" t="s">
        <v>1742</v>
      </c>
      <c r="M819" s="21">
        <v>0</v>
      </c>
      <c r="N819" s="21">
        <v>0</v>
      </c>
      <c r="O819" s="21">
        <v>-113755.17</v>
      </c>
      <c r="P819" s="21">
        <v>-66531</v>
      </c>
      <c r="Q819" s="56" t="s">
        <v>26</v>
      </c>
      <c r="R819" s="21">
        <v>-66531</v>
      </c>
      <c r="S819" s="21">
        <v>98416.2</v>
      </c>
      <c r="T819" s="21">
        <v>0</v>
      </c>
      <c r="U819" s="21">
        <v>0</v>
      </c>
      <c r="V819" s="21">
        <v>0</v>
      </c>
      <c r="W819" s="21">
        <v>11268.819869999999</v>
      </c>
      <c r="X819" s="20" t="s">
        <v>26</v>
      </c>
      <c r="Y819" s="20" t="s">
        <v>722</v>
      </c>
      <c r="Z819" s="55" t="s">
        <v>531</v>
      </c>
      <c r="AA819" s="20" t="s">
        <v>26</v>
      </c>
    </row>
    <row r="820" spans="2:27" ht="25.5" x14ac:dyDescent="0.2">
      <c r="B820" s="14" t="s">
        <v>1741</v>
      </c>
      <c r="C820" s="24" t="s">
        <v>1740</v>
      </c>
      <c r="D820" s="16" t="s">
        <v>708</v>
      </c>
      <c r="E820" s="20" t="s">
        <v>707</v>
      </c>
      <c r="F820" s="58" t="s">
        <v>706</v>
      </c>
      <c r="G820" s="20" t="s">
        <v>365</v>
      </c>
      <c r="H820" s="34">
        <v>39657</v>
      </c>
      <c r="I820" s="34">
        <v>43227</v>
      </c>
      <c r="J820" s="57"/>
      <c r="K820" s="21">
        <v>3000000</v>
      </c>
      <c r="L820" s="20" t="s">
        <v>1739</v>
      </c>
      <c r="M820" s="21">
        <v>0</v>
      </c>
      <c r="N820" s="21">
        <v>0</v>
      </c>
      <c r="O820" s="21">
        <v>-129720.78</v>
      </c>
      <c r="P820" s="21">
        <v>-605781</v>
      </c>
      <c r="Q820" s="56" t="s">
        <v>26</v>
      </c>
      <c r="R820" s="21">
        <v>-605781</v>
      </c>
      <c r="S820" s="21">
        <v>-7496</v>
      </c>
      <c r="T820" s="21">
        <v>0</v>
      </c>
      <c r="U820" s="21">
        <v>0</v>
      </c>
      <c r="V820" s="21">
        <v>0</v>
      </c>
      <c r="W820" s="21">
        <v>34697.321360000002</v>
      </c>
      <c r="X820" s="20" t="s">
        <v>26</v>
      </c>
      <c r="Y820" s="20" t="s">
        <v>722</v>
      </c>
      <c r="Z820" s="55" t="s">
        <v>531</v>
      </c>
      <c r="AA820" s="20" t="s">
        <v>26</v>
      </c>
    </row>
    <row r="821" spans="2:27" ht="25.5" x14ac:dyDescent="0.2">
      <c r="B821" s="14" t="s">
        <v>1738</v>
      </c>
      <c r="C821" s="24" t="s">
        <v>1737</v>
      </c>
      <c r="D821" s="16" t="s">
        <v>708</v>
      </c>
      <c r="E821" s="20" t="s">
        <v>707</v>
      </c>
      <c r="F821" s="58" t="s">
        <v>706</v>
      </c>
      <c r="G821" s="20" t="s">
        <v>338</v>
      </c>
      <c r="H821" s="34">
        <v>39660</v>
      </c>
      <c r="I821" s="34">
        <v>50632</v>
      </c>
      <c r="J821" s="57"/>
      <c r="K821" s="21">
        <v>2000000</v>
      </c>
      <c r="L821" s="20" t="s">
        <v>1736</v>
      </c>
      <c r="M821" s="21">
        <v>0</v>
      </c>
      <c r="N821" s="21">
        <v>0</v>
      </c>
      <c r="O821" s="21">
        <v>-91117.1</v>
      </c>
      <c r="P821" s="21">
        <v>-881216</v>
      </c>
      <c r="Q821" s="56" t="s">
        <v>26</v>
      </c>
      <c r="R821" s="21">
        <v>-881216</v>
      </c>
      <c r="S821" s="21">
        <v>73234.06</v>
      </c>
      <c r="T821" s="21">
        <v>0</v>
      </c>
      <c r="U821" s="21">
        <v>0</v>
      </c>
      <c r="V821" s="21">
        <v>0</v>
      </c>
      <c r="W821" s="21">
        <v>50634.332390000003</v>
      </c>
      <c r="X821" s="20" t="s">
        <v>26</v>
      </c>
      <c r="Y821" s="20" t="s">
        <v>704</v>
      </c>
      <c r="Z821" s="55" t="s">
        <v>531</v>
      </c>
      <c r="AA821" s="20" t="s">
        <v>26</v>
      </c>
    </row>
    <row r="822" spans="2:27" ht="25.5" x14ac:dyDescent="0.2">
      <c r="B822" s="14" t="s">
        <v>1735</v>
      </c>
      <c r="C822" s="24" t="s">
        <v>1734</v>
      </c>
      <c r="D822" s="16" t="s">
        <v>708</v>
      </c>
      <c r="E822" s="20" t="s">
        <v>707</v>
      </c>
      <c r="F822" s="58" t="s">
        <v>706</v>
      </c>
      <c r="G822" s="20" t="s">
        <v>490</v>
      </c>
      <c r="H822" s="34">
        <v>39660</v>
      </c>
      <c r="I822" s="34">
        <v>41477</v>
      </c>
      <c r="J822" s="57"/>
      <c r="K822" s="21">
        <v>2000000</v>
      </c>
      <c r="L822" s="20" t="s">
        <v>1733</v>
      </c>
      <c r="M822" s="21">
        <v>0</v>
      </c>
      <c r="N822" s="21">
        <v>0</v>
      </c>
      <c r="O822" s="21">
        <v>-74249.69</v>
      </c>
      <c r="P822" s="21">
        <v>-42788</v>
      </c>
      <c r="Q822" s="56" t="s">
        <v>26</v>
      </c>
      <c r="R822" s="21">
        <v>-42788</v>
      </c>
      <c r="S822" s="21">
        <v>64035.85</v>
      </c>
      <c r="T822" s="21">
        <v>0</v>
      </c>
      <c r="U822" s="21">
        <v>0</v>
      </c>
      <c r="V822" s="21">
        <v>0</v>
      </c>
      <c r="W822" s="21">
        <v>7457.642949</v>
      </c>
      <c r="X822" s="20" t="s">
        <v>26</v>
      </c>
      <c r="Y822" s="20" t="s">
        <v>722</v>
      </c>
      <c r="Z822" s="55" t="s">
        <v>531</v>
      </c>
      <c r="AA822" s="20" t="s">
        <v>26</v>
      </c>
    </row>
    <row r="823" spans="2:27" ht="25.5" x14ac:dyDescent="0.2">
      <c r="B823" s="14" t="s">
        <v>1732</v>
      </c>
      <c r="C823" s="24" t="s">
        <v>1731</v>
      </c>
      <c r="D823" s="16" t="s">
        <v>708</v>
      </c>
      <c r="E823" s="20" t="s">
        <v>707</v>
      </c>
      <c r="F823" s="58" t="s">
        <v>706</v>
      </c>
      <c r="G823" s="20" t="s">
        <v>356</v>
      </c>
      <c r="H823" s="34">
        <v>39666</v>
      </c>
      <c r="I823" s="34">
        <v>41477</v>
      </c>
      <c r="J823" s="57"/>
      <c r="K823" s="21">
        <v>1000000</v>
      </c>
      <c r="L823" s="20" t="s">
        <v>1730</v>
      </c>
      <c r="M823" s="21">
        <v>0</v>
      </c>
      <c r="N823" s="21">
        <v>0</v>
      </c>
      <c r="O823" s="21">
        <v>-38242.94</v>
      </c>
      <c r="P823" s="21">
        <v>-22015</v>
      </c>
      <c r="Q823" s="56" t="s">
        <v>26</v>
      </c>
      <c r="R823" s="21">
        <v>-22015</v>
      </c>
      <c r="S823" s="21">
        <v>33125.230000000003</v>
      </c>
      <c r="T823" s="21">
        <v>0</v>
      </c>
      <c r="U823" s="21">
        <v>0</v>
      </c>
      <c r="V823" s="21">
        <v>0</v>
      </c>
      <c r="W823" s="21">
        <v>3728.8214750000002</v>
      </c>
      <c r="X823" s="20" t="s">
        <v>26</v>
      </c>
      <c r="Y823" s="20" t="s">
        <v>722</v>
      </c>
      <c r="Z823" s="55" t="s">
        <v>531</v>
      </c>
      <c r="AA823" s="20" t="s">
        <v>26</v>
      </c>
    </row>
    <row r="824" spans="2:27" ht="25.5" x14ac:dyDescent="0.2">
      <c r="B824" s="14" t="s">
        <v>1729</v>
      </c>
      <c r="C824" s="24" t="s">
        <v>1728</v>
      </c>
      <c r="D824" s="16" t="s">
        <v>708</v>
      </c>
      <c r="E824" s="20" t="s">
        <v>707</v>
      </c>
      <c r="F824" s="58" t="s">
        <v>706</v>
      </c>
      <c r="G824" s="20" t="s">
        <v>370</v>
      </c>
      <c r="H824" s="34">
        <v>39666</v>
      </c>
      <c r="I824" s="34">
        <v>43320</v>
      </c>
      <c r="J824" s="57"/>
      <c r="K824" s="21">
        <v>36000000</v>
      </c>
      <c r="L824" s="20" t="s">
        <v>1727</v>
      </c>
      <c r="M824" s="21">
        <v>0</v>
      </c>
      <c r="N824" s="21">
        <v>0</v>
      </c>
      <c r="O824" s="21">
        <v>1554292.82</v>
      </c>
      <c r="P824" s="21">
        <v>7477488</v>
      </c>
      <c r="Q824" s="56" t="s">
        <v>26</v>
      </c>
      <c r="R824" s="21">
        <v>7477488</v>
      </c>
      <c r="S824" s="21">
        <v>164166.19</v>
      </c>
      <c r="T824" s="21">
        <v>0</v>
      </c>
      <c r="U824" s="21">
        <v>0</v>
      </c>
      <c r="V824" s="21">
        <v>0</v>
      </c>
      <c r="W824" s="21">
        <v>426166.08760000003</v>
      </c>
      <c r="X824" s="20" t="s">
        <v>26</v>
      </c>
      <c r="Y824" s="20" t="s">
        <v>722</v>
      </c>
      <c r="Z824" s="55" t="s">
        <v>531</v>
      </c>
      <c r="AA824" s="20" t="s">
        <v>26</v>
      </c>
    </row>
    <row r="825" spans="2:27" ht="25.5" x14ac:dyDescent="0.2">
      <c r="B825" s="14" t="s">
        <v>1726</v>
      </c>
      <c r="C825" s="24" t="s">
        <v>1725</v>
      </c>
      <c r="D825" s="16" t="s">
        <v>708</v>
      </c>
      <c r="E825" s="20" t="s">
        <v>707</v>
      </c>
      <c r="F825" s="58" t="s">
        <v>706</v>
      </c>
      <c r="G825" s="20" t="s">
        <v>430</v>
      </c>
      <c r="H825" s="34">
        <v>39671</v>
      </c>
      <c r="I825" s="34">
        <v>41499</v>
      </c>
      <c r="J825" s="57"/>
      <c r="K825" s="21">
        <v>7000000</v>
      </c>
      <c r="L825" s="20" t="s">
        <v>1724</v>
      </c>
      <c r="M825" s="21">
        <v>0</v>
      </c>
      <c r="N825" s="21">
        <v>0</v>
      </c>
      <c r="O825" s="21">
        <v>263759.65000000002</v>
      </c>
      <c r="P825" s="21">
        <v>168763</v>
      </c>
      <c r="Q825" s="56" t="s">
        <v>26</v>
      </c>
      <c r="R825" s="21">
        <v>168763</v>
      </c>
      <c r="S825" s="21">
        <v>-228152.81</v>
      </c>
      <c r="T825" s="21">
        <v>0</v>
      </c>
      <c r="U825" s="21">
        <v>0</v>
      </c>
      <c r="V825" s="21">
        <v>0</v>
      </c>
      <c r="W825" s="21">
        <v>27479.755939999999</v>
      </c>
      <c r="X825" s="20" t="s">
        <v>26</v>
      </c>
      <c r="Y825" s="20" t="s">
        <v>722</v>
      </c>
      <c r="Z825" s="55" t="s">
        <v>531</v>
      </c>
      <c r="AA825" s="20" t="s">
        <v>26</v>
      </c>
    </row>
    <row r="826" spans="2:27" ht="25.5" x14ac:dyDescent="0.2">
      <c r="B826" s="14" t="s">
        <v>1723</v>
      </c>
      <c r="C826" s="24" t="s">
        <v>1722</v>
      </c>
      <c r="D826" s="16" t="s">
        <v>708</v>
      </c>
      <c r="E826" s="20" t="s">
        <v>707</v>
      </c>
      <c r="F826" s="58" t="s">
        <v>706</v>
      </c>
      <c r="G826" s="20" t="s">
        <v>430</v>
      </c>
      <c r="H826" s="34">
        <v>39675</v>
      </c>
      <c r="I826" s="34">
        <v>41499</v>
      </c>
      <c r="J826" s="57"/>
      <c r="K826" s="21">
        <v>3000000</v>
      </c>
      <c r="L826" s="20" t="s">
        <v>1721</v>
      </c>
      <c r="M826" s="21">
        <v>0</v>
      </c>
      <c r="N826" s="21">
        <v>0</v>
      </c>
      <c r="O826" s="21">
        <v>-109012.35</v>
      </c>
      <c r="P826" s="21">
        <v>-69834</v>
      </c>
      <c r="Q826" s="56" t="s">
        <v>26</v>
      </c>
      <c r="R826" s="21">
        <v>-69834</v>
      </c>
      <c r="S826" s="21">
        <v>93762.04</v>
      </c>
      <c r="T826" s="21">
        <v>0</v>
      </c>
      <c r="U826" s="21">
        <v>0</v>
      </c>
      <c r="V826" s="21">
        <v>0</v>
      </c>
      <c r="W826" s="21">
        <v>11777.038259999999</v>
      </c>
      <c r="X826" s="20" t="s">
        <v>26</v>
      </c>
      <c r="Y826" s="20" t="s">
        <v>722</v>
      </c>
      <c r="Z826" s="55" t="s">
        <v>531</v>
      </c>
      <c r="AA826" s="20" t="s">
        <v>26</v>
      </c>
    </row>
    <row r="827" spans="2:27" ht="25.5" x14ac:dyDescent="0.2">
      <c r="B827" s="14" t="s">
        <v>1720</v>
      </c>
      <c r="C827" s="24" t="s">
        <v>1719</v>
      </c>
      <c r="D827" s="16" t="s">
        <v>708</v>
      </c>
      <c r="E827" s="20" t="s">
        <v>707</v>
      </c>
      <c r="F827" s="58" t="s">
        <v>706</v>
      </c>
      <c r="G827" s="20" t="s">
        <v>575</v>
      </c>
      <c r="H827" s="34">
        <v>39686</v>
      </c>
      <c r="I827" s="34">
        <v>41382</v>
      </c>
      <c r="J827" s="57"/>
      <c r="K827" s="21">
        <v>2000000</v>
      </c>
      <c r="L827" s="20" t="s">
        <v>1718</v>
      </c>
      <c r="M827" s="21">
        <v>0</v>
      </c>
      <c r="N827" s="21">
        <v>0</v>
      </c>
      <c r="O827" s="21">
        <v>-70573.850000000006</v>
      </c>
      <c r="P827" s="21">
        <v>-21756</v>
      </c>
      <c r="Q827" s="56" t="s">
        <v>26</v>
      </c>
      <c r="R827" s="21">
        <v>-21756</v>
      </c>
      <c r="S827" s="21">
        <v>63064.22</v>
      </c>
      <c r="T827" s="21">
        <v>0</v>
      </c>
      <c r="U827" s="21">
        <v>0</v>
      </c>
      <c r="V827" s="21">
        <v>0</v>
      </c>
      <c r="W827" s="21">
        <v>5439.5809669999999</v>
      </c>
      <c r="X827" s="20" t="s">
        <v>26</v>
      </c>
      <c r="Y827" s="20" t="s">
        <v>722</v>
      </c>
      <c r="Z827" s="55" t="s">
        <v>531</v>
      </c>
      <c r="AA827" s="20" t="s">
        <v>26</v>
      </c>
    </row>
    <row r="828" spans="2:27" ht="25.5" x14ac:dyDescent="0.2">
      <c r="B828" s="14" t="s">
        <v>1717</v>
      </c>
      <c r="C828" s="24" t="s">
        <v>1716</v>
      </c>
      <c r="D828" s="16" t="s">
        <v>738</v>
      </c>
      <c r="E828" s="20" t="s">
        <v>737</v>
      </c>
      <c r="F828" s="58" t="s">
        <v>706</v>
      </c>
      <c r="G828" s="20" t="s">
        <v>1623</v>
      </c>
      <c r="H828" s="34">
        <v>39687</v>
      </c>
      <c r="I828" s="34">
        <v>41515</v>
      </c>
      <c r="J828" s="57"/>
      <c r="K828" s="21">
        <v>3700000</v>
      </c>
      <c r="L828" s="20" t="s">
        <v>1715</v>
      </c>
      <c r="M828" s="21">
        <v>0</v>
      </c>
      <c r="N828" s="21">
        <v>0</v>
      </c>
      <c r="O828" s="21">
        <v>130204.69</v>
      </c>
      <c r="P828" s="21">
        <v>89473.4</v>
      </c>
      <c r="Q828" s="56" t="s">
        <v>26</v>
      </c>
      <c r="R828" s="21">
        <v>89473.4</v>
      </c>
      <c r="S828" s="21">
        <v>-110511.8</v>
      </c>
      <c r="T828" s="21">
        <v>0</v>
      </c>
      <c r="U828" s="21">
        <v>0</v>
      </c>
      <c r="V828" s="21">
        <v>0</v>
      </c>
      <c r="W828" s="21">
        <v>15032.590169999999</v>
      </c>
      <c r="X828" s="20" t="s">
        <v>26</v>
      </c>
      <c r="Y828" s="20" t="s">
        <v>735</v>
      </c>
      <c r="Z828" s="55" t="s">
        <v>531</v>
      </c>
      <c r="AA828" s="20" t="s">
        <v>26</v>
      </c>
    </row>
    <row r="829" spans="2:27" ht="25.5" x14ac:dyDescent="0.2">
      <c r="B829" s="14" t="s">
        <v>1714</v>
      </c>
      <c r="C829" s="24" t="s">
        <v>1713</v>
      </c>
      <c r="D829" s="16" t="s">
        <v>738</v>
      </c>
      <c r="E829" s="20" t="s">
        <v>737</v>
      </c>
      <c r="F829" s="58" t="s">
        <v>706</v>
      </c>
      <c r="G829" s="20" t="s">
        <v>370</v>
      </c>
      <c r="H829" s="34">
        <v>39687</v>
      </c>
      <c r="I829" s="34">
        <v>43341</v>
      </c>
      <c r="J829" s="57"/>
      <c r="K829" s="21">
        <v>22300000</v>
      </c>
      <c r="L829" s="20" t="s">
        <v>1712</v>
      </c>
      <c r="M829" s="21">
        <v>0</v>
      </c>
      <c r="N829" s="21">
        <v>0</v>
      </c>
      <c r="O829" s="21">
        <v>-893157.83</v>
      </c>
      <c r="P829" s="21">
        <v>-4305015</v>
      </c>
      <c r="Q829" s="56" t="s">
        <v>26</v>
      </c>
      <c r="R829" s="21">
        <v>-4305015</v>
      </c>
      <c r="S829" s="21">
        <v>-167556.94</v>
      </c>
      <c r="T829" s="21">
        <v>0</v>
      </c>
      <c r="U829" s="21">
        <v>0</v>
      </c>
      <c r="V829" s="21">
        <v>0</v>
      </c>
      <c r="W829" s="21">
        <v>265337.52480000001</v>
      </c>
      <c r="X829" s="20" t="s">
        <v>26</v>
      </c>
      <c r="Y829" s="20" t="s">
        <v>735</v>
      </c>
      <c r="Z829" s="55" t="s">
        <v>531</v>
      </c>
      <c r="AA829" s="20" t="s">
        <v>26</v>
      </c>
    </row>
    <row r="830" spans="2:27" ht="25.5" x14ac:dyDescent="0.2">
      <c r="B830" s="14" t="s">
        <v>1711</v>
      </c>
      <c r="C830" s="24" t="s">
        <v>1710</v>
      </c>
      <c r="D830" s="16" t="s">
        <v>738</v>
      </c>
      <c r="E830" s="20" t="s">
        <v>737</v>
      </c>
      <c r="F830" s="58" t="s">
        <v>706</v>
      </c>
      <c r="G830" s="20" t="s">
        <v>343</v>
      </c>
      <c r="H830" s="34">
        <v>39687</v>
      </c>
      <c r="I830" s="34">
        <v>46994</v>
      </c>
      <c r="J830" s="57"/>
      <c r="K830" s="21">
        <v>30900000</v>
      </c>
      <c r="L830" s="20" t="s">
        <v>1709</v>
      </c>
      <c r="M830" s="21">
        <v>0</v>
      </c>
      <c r="N830" s="21">
        <v>0</v>
      </c>
      <c r="O830" s="21">
        <v>1320956.6599999999</v>
      </c>
      <c r="P830" s="21">
        <v>9818196.9000000004</v>
      </c>
      <c r="Q830" s="56" t="s">
        <v>26</v>
      </c>
      <c r="R830" s="21">
        <v>9818196.9000000004</v>
      </c>
      <c r="S830" s="21">
        <v>-291590.09999999998</v>
      </c>
      <c r="T830" s="21">
        <v>0</v>
      </c>
      <c r="U830" s="21">
        <v>0</v>
      </c>
      <c r="V830" s="21">
        <v>0</v>
      </c>
      <c r="W830" s="21">
        <v>611617.7291</v>
      </c>
      <c r="X830" s="20" t="s">
        <v>26</v>
      </c>
      <c r="Y830" s="20" t="s">
        <v>735</v>
      </c>
      <c r="Z830" s="55" t="s">
        <v>531</v>
      </c>
      <c r="AA830" s="20" t="s">
        <v>26</v>
      </c>
    </row>
    <row r="831" spans="2:27" ht="25.5" x14ac:dyDescent="0.2">
      <c r="B831" s="14" t="s">
        <v>1708</v>
      </c>
      <c r="C831" s="24" t="s">
        <v>1705</v>
      </c>
      <c r="D831" s="16" t="s">
        <v>708</v>
      </c>
      <c r="E831" s="20" t="s">
        <v>707</v>
      </c>
      <c r="F831" s="58" t="s">
        <v>706</v>
      </c>
      <c r="G831" s="20" t="s">
        <v>430</v>
      </c>
      <c r="H831" s="34">
        <v>39695</v>
      </c>
      <c r="I831" s="34">
        <v>43351</v>
      </c>
      <c r="J831" s="57"/>
      <c r="K831" s="21">
        <v>25000000</v>
      </c>
      <c r="L831" s="20" t="s">
        <v>1704</v>
      </c>
      <c r="M831" s="21">
        <v>0</v>
      </c>
      <c r="N831" s="21">
        <v>0</v>
      </c>
      <c r="O831" s="21">
        <v>-968819.73</v>
      </c>
      <c r="P831" s="21">
        <v>-4615375</v>
      </c>
      <c r="Q831" s="56" t="s">
        <v>26</v>
      </c>
      <c r="R831" s="21">
        <v>-4615375</v>
      </c>
      <c r="S831" s="21">
        <v>-228285.85</v>
      </c>
      <c r="T831" s="21">
        <v>0</v>
      </c>
      <c r="U831" s="21">
        <v>0</v>
      </c>
      <c r="V831" s="21">
        <v>0</v>
      </c>
      <c r="W831" s="21">
        <v>298182.27850000001</v>
      </c>
      <c r="X831" s="20" t="s">
        <v>26</v>
      </c>
      <c r="Y831" s="20" t="s">
        <v>722</v>
      </c>
      <c r="Z831" s="55" t="s">
        <v>531</v>
      </c>
      <c r="AA831" s="20" t="s">
        <v>26</v>
      </c>
    </row>
    <row r="832" spans="2:27" ht="25.5" x14ac:dyDescent="0.2">
      <c r="B832" s="14" t="s">
        <v>1707</v>
      </c>
      <c r="C832" s="24" t="s">
        <v>1702</v>
      </c>
      <c r="D832" s="16" t="s">
        <v>708</v>
      </c>
      <c r="E832" s="20" t="s">
        <v>707</v>
      </c>
      <c r="F832" s="58" t="s">
        <v>706</v>
      </c>
      <c r="G832" s="20" t="s">
        <v>343</v>
      </c>
      <c r="H832" s="34">
        <v>39695</v>
      </c>
      <c r="I832" s="34">
        <v>43351</v>
      </c>
      <c r="J832" s="57"/>
      <c r="K832" s="21">
        <v>25000000</v>
      </c>
      <c r="L832" s="20" t="s">
        <v>1701</v>
      </c>
      <c r="M832" s="21">
        <v>0</v>
      </c>
      <c r="N832" s="21">
        <v>0</v>
      </c>
      <c r="O832" s="21">
        <v>-969322.51</v>
      </c>
      <c r="P832" s="21">
        <v>-4618175</v>
      </c>
      <c r="Q832" s="56" t="s">
        <v>26</v>
      </c>
      <c r="R832" s="21">
        <v>-4618175</v>
      </c>
      <c r="S832" s="21">
        <v>-227876.22</v>
      </c>
      <c r="T832" s="21">
        <v>0</v>
      </c>
      <c r="U832" s="21">
        <v>0</v>
      </c>
      <c r="V832" s="21">
        <v>0</v>
      </c>
      <c r="W832" s="21">
        <v>298182.27850000001</v>
      </c>
      <c r="X832" s="20" t="s">
        <v>26</v>
      </c>
      <c r="Y832" s="20" t="s">
        <v>722</v>
      </c>
      <c r="Z832" s="55" t="s">
        <v>531</v>
      </c>
      <c r="AA832" s="20" t="s">
        <v>26</v>
      </c>
    </row>
    <row r="833" spans="2:27" ht="25.5" x14ac:dyDescent="0.2">
      <c r="B833" s="14" t="s">
        <v>1706</v>
      </c>
      <c r="C833" s="24" t="s">
        <v>1705</v>
      </c>
      <c r="D833" s="16" t="s">
        <v>708</v>
      </c>
      <c r="E833" s="20" t="s">
        <v>707</v>
      </c>
      <c r="F833" s="58" t="s">
        <v>706</v>
      </c>
      <c r="G833" s="20" t="s">
        <v>490</v>
      </c>
      <c r="H833" s="34">
        <v>39695</v>
      </c>
      <c r="I833" s="34">
        <v>43351</v>
      </c>
      <c r="J833" s="57"/>
      <c r="K833" s="21">
        <v>25000000</v>
      </c>
      <c r="L833" s="20" t="s">
        <v>1704</v>
      </c>
      <c r="M833" s="21">
        <v>0</v>
      </c>
      <c r="N833" s="21">
        <v>0</v>
      </c>
      <c r="O833" s="21">
        <v>-968819.73</v>
      </c>
      <c r="P833" s="21">
        <v>-4615375</v>
      </c>
      <c r="Q833" s="56" t="s">
        <v>26</v>
      </c>
      <c r="R833" s="21">
        <v>-4615375</v>
      </c>
      <c r="S833" s="21">
        <v>-228285.85</v>
      </c>
      <c r="T833" s="21">
        <v>0</v>
      </c>
      <c r="U833" s="21">
        <v>0</v>
      </c>
      <c r="V833" s="21">
        <v>0</v>
      </c>
      <c r="W833" s="21">
        <v>298182.27850000001</v>
      </c>
      <c r="X833" s="20" t="s">
        <v>26</v>
      </c>
      <c r="Y833" s="20" t="s">
        <v>722</v>
      </c>
      <c r="Z833" s="55" t="s">
        <v>531</v>
      </c>
      <c r="AA833" s="20" t="s">
        <v>26</v>
      </c>
    </row>
    <row r="834" spans="2:27" ht="25.5" x14ac:dyDescent="0.2">
      <c r="B834" s="14" t="s">
        <v>1703</v>
      </c>
      <c r="C834" s="24" t="s">
        <v>1702</v>
      </c>
      <c r="D834" s="16" t="s">
        <v>708</v>
      </c>
      <c r="E834" s="20" t="s">
        <v>707</v>
      </c>
      <c r="F834" s="58" t="s">
        <v>706</v>
      </c>
      <c r="G834" s="20" t="s">
        <v>338</v>
      </c>
      <c r="H834" s="34">
        <v>39695</v>
      </c>
      <c r="I834" s="34">
        <v>43351</v>
      </c>
      <c r="J834" s="57"/>
      <c r="K834" s="21">
        <v>25000000</v>
      </c>
      <c r="L834" s="20" t="s">
        <v>1701</v>
      </c>
      <c r="M834" s="21">
        <v>0</v>
      </c>
      <c r="N834" s="21">
        <v>0</v>
      </c>
      <c r="O834" s="21">
        <v>-969322.51</v>
      </c>
      <c r="P834" s="21">
        <v>-4618175</v>
      </c>
      <c r="Q834" s="56" t="s">
        <v>26</v>
      </c>
      <c r="R834" s="21">
        <v>-4618175</v>
      </c>
      <c r="S834" s="21">
        <v>-227876.22</v>
      </c>
      <c r="T834" s="21">
        <v>0</v>
      </c>
      <c r="U834" s="21">
        <v>0</v>
      </c>
      <c r="V834" s="21">
        <v>0</v>
      </c>
      <c r="W834" s="21">
        <v>298182.27850000001</v>
      </c>
      <c r="X834" s="20" t="s">
        <v>26</v>
      </c>
      <c r="Y834" s="20" t="s">
        <v>722</v>
      </c>
      <c r="Z834" s="55" t="s">
        <v>531</v>
      </c>
      <c r="AA834" s="20" t="s">
        <v>26</v>
      </c>
    </row>
    <row r="835" spans="2:27" ht="25.5" x14ac:dyDescent="0.2">
      <c r="B835" s="14" t="s">
        <v>1700</v>
      </c>
      <c r="C835" s="24" t="s">
        <v>1699</v>
      </c>
      <c r="D835" s="16" t="s">
        <v>708</v>
      </c>
      <c r="E835" s="20" t="s">
        <v>707</v>
      </c>
      <c r="F835" s="58" t="s">
        <v>706</v>
      </c>
      <c r="G835" s="20" t="s">
        <v>490</v>
      </c>
      <c r="H835" s="34">
        <v>39699</v>
      </c>
      <c r="I835" s="34">
        <v>41527</v>
      </c>
      <c r="J835" s="57"/>
      <c r="K835" s="21">
        <v>48000000</v>
      </c>
      <c r="L835" s="20" t="s">
        <v>1698</v>
      </c>
      <c r="M835" s="21">
        <v>0</v>
      </c>
      <c r="N835" s="21">
        <v>0</v>
      </c>
      <c r="O835" s="21">
        <v>1578704.66</v>
      </c>
      <c r="P835" s="21">
        <v>1142160</v>
      </c>
      <c r="Q835" s="56" t="s">
        <v>26</v>
      </c>
      <c r="R835" s="21">
        <v>1142160</v>
      </c>
      <c r="S835" s="21">
        <v>-1323227.8600000001</v>
      </c>
      <c r="T835" s="21">
        <v>0</v>
      </c>
      <c r="U835" s="21">
        <v>0</v>
      </c>
      <c r="V835" s="21">
        <v>0</v>
      </c>
      <c r="W835" s="21">
        <v>199813.61180000001</v>
      </c>
      <c r="X835" s="20" t="s">
        <v>26</v>
      </c>
      <c r="Y835" s="20" t="s">
        <v>722</v>
      </c>
      <c r="Z835" s="55" t="s">
        <v>531</v>
      </c>
      <c r="AA835" s="20" t="s">
        <v>26</v>
      </c>
    </row>
    <row r="836" spans="2:27" ht="25.5" x14ac:dyDescent="0.2">
      <c r="B836" s="14" t="s">
        <v>1697</v>
      </c>
      <c r="C836" s="24" t="s">
        <v>1696</v>
      </c>
      <c r="D836" s="16" t="s">
        <v>708</v>
      </c>
      <c r="E836" s="20" t="s">
        <v>707</v>
      </c>
      <c r="F836" s="58" t="s">
        <v>706</v>
      </c>
      <c r="G836" s="20" t="s">
        <v>356</v>
      </c>
      <c r="H836" s="34">
        <v>39699</v>
      </c>
      <c r="I836" s="34">
        <v>43353</v>
      </c>
      <c r="J836" s="57"/>
      <c r="K836" s="21">
        <v>18000000</v>
      </c>
      <c r="L836" s="20" t="s">
        <v>1695</v>
      </c>
      <c r="M836" s="21">
        <v>0</v>
      </c>
      <c r="N836" s="21">
        <v>0</v>
      </c>
      <c r="O836" s="21">
        <v>672743.25</v>
      </c>
      <c r="P836" s="21">
        <v>3239820</v>
      </c>
      <c r="Q836" s="56" t="s">
        <v>26</v>
      </c>
      <c r="R836" s="21">
        <v>3239820</v>
      </c>
      <c r="S836" s="21">
        <v>189138.04</v>
      </c>
      <c r="T836" s="21">
        <v>0</v>
      </c>
      <c r="U836" s="21">
        <v>0</v>
      </c>
      <c r="V836" s="21">
        <v>0</v>
      </c>
      <c r="W836" s="21">
        <v>214794.58170000001</v>
      </c>
      <c r="X836" s="20" t="s">
        <v>26</v>
      </c>
      <c r="Y836" s="20" t="s">
        <v>722</v>
      </c>
      <c r="Z836" s="55" t="s">
        <v>531</v>
      </c>
      <c r="AA836" s="20" t="s">
        <v>26</v>
      </c>
    </row>
    <row r="837" spans="2:27" ht="25.5" x14ac:dyDescent="0.2">
      <c r="B837" s="14" t="s">
        <v>1694</v>
      </c>
      <c r="C837" s="24" t="s">
        <v>1693</v>
      </c>
      <c r="D837" s="16" t="s">
        <v>708</v>
      </c>
      <c r="E837" s="20" t="s">
        <v>707</v>
      </c>
      <c r="F837" s="58" t="s">
        <v>706</v>
      </c>
      <c r="G837" s="20" t="s">
        <v>356</v>
      </c>
      <c r="H837" s="34">
        <v>39707</v>
      </c>
      <c r="I837" s="34">
        <v>41327</v>
      </c>
      <c r="J837" s="57"/>
      <c r="K837" s="21">
        <v>6000000</v>
      </c>
      <c r="L837" s="20" t="s">
        <v>1692</v>
      </c>
      <c r="M837" s="21">
        <v>0</v>
      </c>
      <c r="N837" s="21">
        <v>0</v>
      </c>
      <c r="O837" s="21">
        <v>-185790.49</v>
      </c>
      <c r="P837" s="21">
        <v>-30198</v>
      </c>
      <c r="Q837" s="56" t="s">
        <v>26</v>
      </c>
      <c r="R837" s="21">
        <v>-30198</v>
      </c>
      <c r="S837" s="21">
        <v>164044.51</v>
      </c>
      <c r="T837" s="21">
        <v>0</v>
      </c>
      <c r="U837" s="21">
        <v>0</v>
      </c>
      <c r="V837" s="21">
        <v>0</v>
      </c>
      <c r="W837" s="21">
        <v>11431.751029999999</v>
      </c>
      <c r="X837" s="20" t="s">
        <v>26</v>
      </c>
      <c r="Y837" s="20" t="s">
        <v>722</v>
      </c>
      <c r="Z837" s="55" t="s">
        <v>531</v>
      </c>
      <c r="AA837" s="20" t="s">
        <v>26</v>
      </c>
    </row>
    <row r="838" spans="2:27" ht="25.5" x14ac:dyDescent="0.2">
      <c r="B838" s="14" t="s">
        <v>1691</v>
      </c>
      <c r="C838" s="24" t="s">
        <v>1690</v>
      </c>
      <c r="D838" s="16" t="s">
        <v>708</v>
      </c>
      <c r="E838" s="20" t="s">
        <v>707</v>
      </c>
      <c r="F838" s="58" t="s">
        <v>706</v>
      </c>
      <c r="G838" s="20" t="s">
        <v>421</v>
      </c>
      <c r="H838" s="34">
        <v>39707</v>
      </c>
      <c r="I838" s="34">
        <v>41283</v>
      </c>
      <c r="J838" s="57"/>
      <c r="K838" s="21">
        <v>11000000</v>
      </c>
      <c r="L838" s="20" t="s">
        <v>1689</v>
      </c>
      <c r="M838" s="21">
        <v>0</v>
      </c>
      <c r="N838" s="21">
        <v>0</v>
      </c>
      <c r="O838" s="21">
        <v>-343939.59</v>
      </c>
      <c r="P838" s="21">
        <v>-7876</v>
      </c>
      <c r="Q838" s="56" t="s">
        <v>26</v>
      </c>
      <c r="R838" s="21">
        <v>-7876</v>
      </c>
      <c r="S838" s="21">
        <v>319440.63</v>
      </c>
      <c r="T838" s="21">
        <v>0</v>
      </c>
      <c r="U838" s="21">
        <v>0</v>
      </c>
      <c r="V838" s="21">
        <v>0</v>
      </c>
      <c r="W838" s="21">
        <v>8636.4947229999998</v>
      </c>
      <c r="X838" s="20" t="s">
        <v>26</v>
      </c>
      <c r="Y838" s="20" t="s">
        <v>722</v>
      </c>
      <c r="Z838" s="55" t="s">
        <v>531</v>
      </c>
      <c r="AA838" s="20" t="s">
        <v>26</v>
      </c>
    </row>
    <row r="839" spans="2:27" ht="25.5" x14ac:dyDescent="0.2">
      <c r="B839" s="14" t="s">
        <v>1688</v>
      </c>
      <c r="C839" s="24" t="s">
        <v>1687</v>
      </c>
      <c r="D839" s="16" t="s">
        <v>708</v>
      </c>
      <c r="E839" s="20" t="s">
        <v>707</v>
      </c>
      <c r="F839" s="58" t="s">
        <v>706</v>
      </c>
      <c r="G839" s="20" t="s">
        <v>575</v>
      </c>
      <c r="H839" s="34">
        <v>39707</v>
      </c>
      <c r="I839" s="34">
        <v>46980</v>
      </c>
      <c r="J839" s="57"/>
      <c r="K839" s="21">
        <v>1000000</v>
      </c>
      <c r="L839" s="20" t="s">
        <v>1686</v>
      </c>
      <c r="M839" s="21">
        <v>0</v>
      </c>
      <c r="N839" s="21">
        <v>0</v>
      </c>
      <c r="O839" s="21">
        <v>-39758.550000000003</v>
      </c>
      <c r="P839" s="21">
        <v>-273409</v>
      </c>
      <c r="Q839" s="56" t="s">
        <v>26</v>
      </c>
      <c r="R839" s="21">
        <v>-273409</v>
      </c>
      <c r="S839" s="21">
        <v>7794.13</v>
      </c>
      <c r="T839" s="21">
        <v>0</v>
      </c>
      <c r="U839" s="21">
        <v>0</v>
      </c>
      <c r="V839" s="21">
        <v>0</v>
      </c>
      <c r="W839" s="21">
        <v>19769.216420000001</v>
      </c>
      <c r="X839" s="20" t="s">
        <v>26</v>
      </c>
      <c r="Y839" s="20" t="s">
        <v>704</v>
      </c>
      <c r="Z839" s="55" t="s">
        <v>531</v>
      </c>
      <c r="AA839" s="20" t="s">
        <v>26</v>
      </c>
    </row>
    <row r="840" spans="2:27" ht="25.5" x14ac:dyDescent="0.2">
      <c r="B840" s="14" t="s">
        <v>1685</v>
      </c>
      <c r="C840" s="24" t="s">
        <v>1684</v>
      </c>
      <c r="D840" s="16" t="s">
        <v>708</v>
      </c>
      <c r="E840" s="20" t="s">
        <v>707</v>
      </c>
      <c r="F840" s="58" t="s">
        <v>706</v>
      </c>
      <c r="G840" s="20" t="s">
        <v>490</v>
      </c>
      <c r="H840" s="34">
        <v>39708</v>
      </c>
      <c r="I840" s="34">
        <v>43362</v>
      </c>
      <c r="J840" s="57"/>
      <c r="K840" s="21">
        <v>9000000</v>
      </c>
      <c r="L840" s="20" t="s">
        <v>1683</v>
      </c>
      <c r="M840" s="21">
        <v>0</v>
      </c>
      <c r="N840" s="21">
        <v>0</v>
      </c>
      <c r="O840" s="21">
        <v>326197.98</v>
      </c>
      <c r="P840" s="21">
        <v>1553049</v>
      </c>
      <c r="Q840" s="56" t="s">
        <v>26</v>
      </c>
      <c r="R840" s="21">
        <v>1553049</v>
      </c>
      <c r="S840" s="21">
        <v>100795.74</v>
      </c>
      <c r="T840" s="21">
        <v>0</v>
      </c>
      <c r="U840" s="21">
        <v>0</v>
      </c>
      <c r="V840" s="21">
        <v>0</v>
      </c>
      <c r="W840" s="21">
        <v>107629.5015</v>
      </c>
      <c r="X840" s="20" t="s">
        <v>26</v>
      </c>
      <c r="Y840" s="20" t="s">
        <v>722</v>
      </c>
      <c r="Z840" s="55" t="s">
        <v>531</v>
      </c>
      <c r="AA840" s="20" t="s">
        <v>26</v>
      </c>
    </row>
    <row r="841" spans="2:27" ht="25.5" x14ac:dyDescent="0.2">
      <c r="B841" s="14" t="s">
        <v>1682</v>
      </c>
      <c r="C841" s="24" t="s">
        <v>1681</v>
      </c>
      <c r="D841" s="16" t="s">
        <v>708</v>
      </c>
      <c r="E841" s="20" t="s">
        <v>707</v>
      </c>
      <c r="F841" s="58" t="s">
        <v>706</v>
      </c>
      <c r="G841" s="20" t="s">
        <v>356</v>
      </c>
      <c r="H841" s="34">
        <v>39708</v>
      </c>
      <c r="I841" s="34">
        <v>43362</v>
      </c>
      <c r="J841" s="57"/>
      <c r="K841" s="21">
        <v>16000000</v>
      </c>
      <c r="L841" s="20" t="s">
        <v>1680</v>
      </c>
      <c r="M841" s="21">
        <v>0</v>
      </c>
      <c r="N841" s="21">
        <v>0</v>
      </c>
      <c r="O841" s="21">
        <v>95072.62</v>
      </c>
      <c r="P841" s="21">
        <v>786240</v>
      </c>
      <c r="Q841" s="56" t="s">
        <v>26</v>
      </c>
      <c r="R841" s="21">
        <v>786240</v>
      </c>
      <c r="S841" s="21">
        <v>304482.05</v>
      </c>
      <c r="T841" s="21">
        <v>0</v>
      </c>
      <c r="U841" s="21">
        <v>0</v>
      </c>
      <c r="V841" s="21">
        <v>0</v>
      </c>
      <c r="W841" s="21">
        <v>191341.33600000001</v>
      </c>
      <c r="X841" s="20" t="s">
        <v>26</v>
      </c>
      <c r="Y841" s="20" t="s">
        <v>704</v>
      </c>
      <c r="Z841" s="55" t="s">
        <v>531</v>
      </c>
      <c r="AA841" s="20" t="s">
        <v>26</v>
      </c>
    </row>
    <row r="842" spans="2:27" ht="25.5" x14ac:dyDescent="0.2">
      <c r="B842" s="14" t="s">
        <v>1679</v>
      </c>
      <c r="C842" s="24" t="s">
        <v>1678</v>
      </c>
      <c r="D842" s="16" t="s">
        <v>708</v>
      </c>
      <c r="E842" s="20" t="s">
        <v>707</v>
      </c>
      <c r="F842" s="58" t="s">
        <v>706</v>
      </c>
      <c r="G842" s="20" t="s">
        <v>356</v>
      </c>
      <c r="H842" s="34">
        <v>39708</v>
      </c>
      <c r="I842" s="34">
        <v>41536</v>
      </c>
      <c r="J842" s="57"/>
      <c r="K842" s="21">
        <v>90000000</v>
      </c>
      <c r="L842" s="20" t="s">
        <v>1677</v>
      </c>
      <c r="M842" s="21">
        <v>0</v>
      </c>
      <c r="N842" s="21">
        <v>0</v>
      </c>
      <c r="O842" s="21">
        <v>-154337.76</v>
      </c>
      <c r="P842" s="21">
        <v>-110790</v>
      </c>
      <c r="Q842" s="56" t="s">
        <v>26</v>
      </c>
      <c r="R842" s="21">
        <v>-110790</v>
      </c>
      <c r="S842" s="21">
        <v>-134376.45000000001</v>
      </c>
      <c r="T842" s="21">
        <v>0</v>
      </c>
      <c r="U842" s="21">
        <v>0</v>
      </c>
      <c r="V842" s="21">
        <v>0</v>
      </c>
      <c r="W842" s="21">
        <v>381256.03519999998</v>
      </c>
      <c r="X842" s="20" t="s">
        <v>26</v>
      </c>
      <c r="Y842" s="20" t="s">
        <v>704</v>
      </c>
      <c r="Z842" s="55" t="s">
        <v>531</v>
      </c>
      <c r="AA842" s="20" t="s">
        <v>26</v>
      </c>
    </row>
    <row r="843" spans="2:27" ht="25.5" x14ac:dyDescent="0.2">
      <c r="B843" s="14" t="s">
        <v>1676</v>
      </c>
      <c r="C843" s="24" t="s">
        <v>1675</v>
      </c>
      <c r="D843" s="16" t="s">
        <v>708</v>
      </c>
      <c r="E843" s="20" t="s">
        <v>707</v>
      </c>
      <c r="F843" s="58" t="s">
        <v>706</v>
      </c>
      <c r="G843" s="20" t="s">
        <v>490</v>
      </c>
      <c r="H843" s="34">
        <v>39713</v>
      </c>
      <c r="I843" s="34">
        <v>43367</v>
      </c>
      <c r="J843" s="57"/>
      <c r="K843" s="21">
        <v>15000000</v>
      </c>
      <c r="L843" s="20" t="s">
        <v>1674</v>
      </c>
      <c r="M843" s="21">
        <v>0</v>
      </c>
      <c r="N843" s="21">
        <v>0</v>
      </c>
      <c r="O843" s="21">
        <v>609364.47999999998</v>
      </c>
      <c r="P843" s="21">
        <v>2981520</v>
      </c>
      <c r="Q843" s="56" t="s">
        <v>26</v>
      </c>
      <c r="R843" s="21">
        <v>2981520</v>
      </c>
      <c r="S843" s="21">
        <v>110495.33</v>
      </c>
      <c r="T843" s="21">
        <v>0</v>
      </c>
      <c r="U843" s="21">
        <v>0</v>
      </c>
      <c r="V843" s="21">
        <v>0</v>
      </c>
      <c r="W843" s="21">
        <v>179597.1519</v>
      </c>
      <c r="X843" s="20" t="s">
        <v>26</v>
      </c>
      <c r="Y843" s="20" t="s">
        <v>722</v>
      </c>
      <c r="Z843" s="55" t="s">
        <v>531</v>
      </c>
      <c r="AA843" s="20" t="s">
        <v>26</v>
      </c>
    </row>
    <row r="844" spans="2:27" ht="25.5" x14ac:dyDescent="0.2">
      <c r="B844" s="14" t="s">
        <v>1673</v>
      </c>
      <c r="C844" s="24" t="s">
        <v>1672</v>
      </c>
      <c r="D844" s="16" t="s">
        <v>708</v>
      </c>
      <c r="E844" s="20" t="s">
        <v>707</v>
      </c>
      <c r="F844" s="58" t="s">
        <v>706</v>
      </c>
      <c r="G844" s="20" t="s">
        <v>365</v>
      </c>
      <c r="H844" s="34">
        <v>39713</v>
      </c>
      <c r="I844" s="34">
        <v>41541</v>
      </c>
      <c r="J844" s="57"/>
      <c r="K844" s="21">
        <v>100000000</v>
      </c>
      <c r="L844" s="20" t="s">
        <v>1671</v>
      </c>
      <c r="M844" s="21">
        <v>0</v>
      </c>
      <c r="N844" s="21">
        <v>0</v>
      </c>
      <c r="O844" s="21">
        <v>3645260.43</v>
      </c>
      <c r="P844" s="21">
        <v>2782600</v>
      </c>
      <c r="Q844" s="56" t="s">
        <v>26</v>
      </c>
      <c r="R844" s="21">
        <v>2782600</v>
      </c>
      <c r="S844" s="21">
        <v>-3101598.9</v>
      </c>
      <c r="T844" s="21">
        <v>0</v>
      </c>
      <c r="U844" s="21">
        <v>0</v>
      </c>
      <c r="V844" s="21">
        <v>0</v>
      </c>
      <c r="W844" s="21">
        <v>427640.86839999998</v>
      </c>
      <c r="X844" s="20" t="s">
        <v>26</v>
      </c>
      <c r="Y844" s="20" t="s">
        <v>722</v>
      </c>
      <c r="Z844" s="55" t="s">
        <v>531</v>
      </c>
      <c r="AA844" s="20" t="s">
        <v>26</v>
      </c>
    </row>
    <row r="845" spans="2:27" ht="25.5" x14ac:dyDescent="0.2">
      <c r="B845" s="14" t="s">
        <v>1670</v>
      </c>
      <c r="C845" s="24" t="s">
        <v>1669</v>
      </c>
      <c r="D845" s="16" t="s">
        <v>708</v>
      </c>
      <c r="E845" s="20" t="s">
        <v>707</v>
      </c>
      <c r="F845" s="58" t="s">
        <v>706</v>
      </c>
      <c r="G845" s="20" t="s">
        <v>346</v>
      </c>
      <c r="H845" s="34">
        <v>39715</v>
      </c>
      <c r="I845" s="34">
        <v>43369</v>
      </c>
      <c r="J845" s="57"/>
      <c r="K845" s="21">
        <v>2000000</v>
      </c>
      <c r="L845" s="20" t="s">
        <v>1668</v>
      </c>
      <c r="M845" s="21">
        <v>0</v>
      </c>
      <c r="N845" s="21">
        <v>0</v>
      </c>
      <c r="O845" s="21">
        <v>81762.490000000005</v>
      </c>
      <c r="P845" s="21">
        <v>398070</v>
      </c>
      <c r="Q845" s="56" t="s">
        <v>26</v>
      </c>
      <c r="R845" s="21">
        <v>398070</v>
      </c>
      <c r="S845" s="21">
        <v>14784.69</v>
      </c>
      <c r="T845" s="21">
        <v>0</v>
      </c>
      <c r="U845" s="21">
        <v>0</v>
      </c>
      <c r="V845" s="21">
        <v>0</v>
      </c>
      <c r="W845" s="21">
        <v>23957.725320000001</v>
      </c>
      <c r="X845" s="20" t="s">
        <v>26</v>
      </c>
      <c r="Y845" s="20" t="s">
        <v>722</v>
      </c>
      <c r="Z845" s="55" t="s">
        <v>531</v>
      </c>
      <c r="AA845" s="20" t="s">
        <v>26</v>
      </c>
    </row>
    <row r="846" spans="2:27" ht="25.5" x14ac:dyDescent="0.2">
      <c r="B846" s="14" t="s">
        <v>1667</v>
      </c>
      <c r="C846" s="24" t="s">
        <v>1666</v>
      </c>
      <c r="D846" s="16" t="s">
        <v>708</v>
      </c>
      <c r="E846" s="20" t="s">
        <v>707</v>
      </c>
      <c r="F846" s="58" t="s">
        <v>706</v>
      </c>
      <c r="G846" s="20" t="s">
        <v>346</v>
      </c>
      <c r="H846" s="34">
        <v>39715</v>
      </c>
      <c r="I846" s="34">
        <v>41543</v>
      </c>
      <c r="J846" s="57"/>
      <c r="K846" s="21">
        <v>17000000</v>
      </c>
      <c r="L846" s="20" t="s">
        <v>1665</v>
      </c>
      <c r="M846" s="21">
        <v>0</v>
      </c>
      <c r="N846" s="21">
        <v>0</v>
      </c>
      <c r="O846" s="21">
        <v>629956.25</v>
      </c>
      <c r="P846" s="21">
        <v>481627</v>
      </c>
      <c r="Q846" s="56" t="s">
        <v>26</v>
      </c>
      <c r="R846" s="21">
        <v>481627</v>
      </c>
      <c r="S846" s="21">
        <v>-533416.82999999996</v>
      </c>
      <c r="T846" s="21">
        <v>0</v>
      </c>
      <c r="U846" s="21">
        <v>0</v>
      </c>
      <c r="V846" s="21">
        <v>0</v>
      </c>
      <c r="W846" s="21">
        <v>72970.72034</v>
      </c>
      <c r="X846" s="20" t="s">
        <v>26</v>
      </c>
      <c r="Y846" s="20" t="s">
        <v>722</v>
      </c>
      <c r="Z846" s="55" t="s">
        <v>531</v>
      </c>
      <c r="AA846" s="20" t="s">
        <v>26</v>
      </c>
    </row>
    <row r="847" spans="2:27" ht="25.5" x14ac:dyDescent="0.2">
      <c r="B847" s="14" t="s">
        <v>1664</v>
      </c>
      <c r="C847" s="24" t="s">
        <v>1663</v>
      </c>
      <c r="D847" s="16" t="s">
        <v>708</v>
      </c>
      <c r="E847" s="20" t="s">
        <v>707</v>
      </c>
      <c r="F847" s="58" t="s">
        <v>706</v>
      </c>
      <c r="G847" s="20" t="s">
        <v>370</v>
      </c>
      <c r="H847" s="34">
        <v>39730</v>
      </c>
      <c r="I847" s="34">
        <v>43387</v>
      </c>
      <c r="J847" s="57"/>
      <c r="K847" s="21">
        <v>10000000</v>
      </c>
      <c r="L847" s="20" t="s">
        <v>1662</v>
      </c>
      <c r="M847" s="21">
        <v>0</v>
      </c>
      <c r="N847" s="21">
        <v>0</v>
      </c>
      <c r="O847" s="21">
        <v>384993.3</v>
      </c>
      <c r="P847" s="21">
        <v>1857100</v>
      </c>
      <c r="Q847" s="56" t="s">
        <v>26</v>
      </c>
      <c r="R847" s="21">
        <v>1857100</v>
      </c>
      <c r="S847" s="21">
        <v>99662.78</v>
      </c>
      <c r="T847" s="21">
        <v>0</v>
      </c>
      <c r="U847" s="21">
        <v>0</v>
      </c>
      <c r="V847" s="21">
        <v>0</v>
      </c>
      <c r="W847" s="21">
        <v>120302.1311</v>
      </c>
      <c r="X847" s="20" t="s">
        <v>26</v>
      </c>
      <c r="Y847" s="20" t="s">
        <v>722</v>
      </c>
      <c r="Z847" s="55" t="s">
        <v>531</v>
      </c>
      <c r="AA847" s="20" t="s">
        <v>26</v>
      </c>
    </row>
    <row r="848" spans="2:27" ht="25.5" x14ac:dyDescent="0.2">
      <c r="B848" s="14" t="s">
        <v>1661</v>
      </c>
      <c r="C848" s="24" t="s">
        <v>1660</v>
      </c>
      <c r="D848" s="16" t="s">
        <v>708</v>
      </c>
      <c r="E848" s="20" t="s">
        <v>707</v>
      </c>
      <c r="F848" s="58" t="s">
        <v>706</v>
      </c>
      <c r="G848" s="20" t="s">
        <v>356</v>
      </c>
      <c r="H848" s="34">
        <v>39730</v>
      </c>
      <c r="I848" s="34">
        <v>41561</v>
      </c>
      <c r="J848" s="57"/>
      <c r="K848" s="21">
        <v>18000000</v>
      </c>
      <c r="L848" s="20" t="s">
        <v>1659</v>
      </c>
      <c r="M848" s="21">
        <v>0</v>
      </c>
      <c r="N848" s="21">
        <v>0</v>
      </c>
      <c r="O848" s="21">
        <v>632520.43000000005</v>
      </c>
      <c r="P848" s="21">
        <v>516276</v>
      </c>
      <c r="Q848" s="56" t="s">
        <v>26</v>
      </c>
      <c r="R848" s="21">
        <v>516276</v>
      </c>
      <c r="S848" s="21">
        <v>-523123.53</v>
      </c>
      <c r="T848" s="21">
        <v>0</v>
      </c>
      <c r="U848" s="21">
        <v>0</v>
      </c>
      <c r="V848" s="21">
        <v>0</v>
      </c>
      <c r="W848" s="21">
        <v>79806.272280000005</v>
      </c>
      <c r="X848" s="20" t="s">
        <v>26</v>
      </c>
      <c r="Y848" s="20" t="s">
        <v>722</v>
      </c>
      <c r="Z848" s="55" t="s">
        <v>531</v>
      </c>
      <c r="AA848" s="20" t="s">
        <v>26</v>
      </c>
    </row>
    <row r="849" spans="2:27" ht="25.5" x14ac:dyDescent="0.2">
      <c r="B849" s="14" t="s">
        <v>1658</v>
      </c>
      <c r="C849" s="24" t="s">
        <v>1657</v>
      </c>
      <c r="D849" s="16" t="s">
        <v>708</v>
      </c>
      <c r="E849" s="20" t="s">
        <v>707</v>
      </c>
      <c r="F849" s="58" t="s">
        <v>706</v>
      </c>
      <c r="G849" s="20" t="s">
        <v>575</v>
      </c>
      <c r="H849" s="34">
        <v>39735</v>
      </c>
      <c r="I849" s="34">
        <v>43389</v>
      </c>
      <c r="J849" s="57"/>
      <c r="K849" s="21">
        <v>16000000</v>
      </c>
      <c r="L849" s="20" t="s">
        <v>1656</v>
      </c>
      <c r="M849" s="21">
        <v>0</v>
      </c>
      <c r="N849" s="21">
        <v>0</v>
      </c>
      <c r="O849" s="21">
        <v>655579.43999999994</v>
      </c>
      <c r="P849" s="21">
        <v>3214656</v>
      </c>
      <c r="Q849" s="56" t="s">
        <v>26</v>
      </c>
      <c r="R849" s="21">
        <v>3214656</v>
      </c>
      <c r="S849" s="21">
        <v>123674.88</v>
      </c>
      <c r="T849" s="21">
        <v>0</v>
      </c>
      <c r="U849" s="21">
        <v>0</v>
      </c>
      <c r="V849" s="21">
        <v>0</v>
      </c>
      <c r="W849" s="21">
        <v>192574.48300000001</v>
      </c>
      <c r="X849" s="20" t="s">
        <v>26</v>
      </c>
      <c r="Y849" s="20" t="s">
        <v>722</v>
      </c>
      <c r="Z849" s="55" t="s">
        <v>531</v>
      </c>
      <c r="AA849" s="20" t="s">
        <v>26</v>
      </c>
    </row>
    <row r="850" spans="2:27" ht="25.5" x14ac:dyDescent="0.2">
      <c r="B850" s="14" t="s">
        <v>1655</v>
      </c>
      <c r="C850" s="24" t="s">
        <v>1654</v>
      </c>
      <c r="D850" s="16" t="s">
        <v>708</v>
      </c>
      <c r="E850" s="20" t="s">
        <v>707</v>
      </c>
      <c r="F850" s="58" t="s">
        <v>706</v>
      </c>
      <c r="G850" s="20" t="s">
        <v>333</v>
      </c>
      <c r="H850" s="34">
        <v>39735</v>
      </c>
      <c r="I850" s="34">
        <v>41563</v>
      </c>
      <c r="J850" s="57"/>
      <c r="K850" s="21">
        <v>19000000</v>
      </c>
      <c r="L850" s="20" t="s">
        <v>1653</v>
      </c>
      <c r="M850" s="21">
        <v>0</v>
      </c>
      <c r="N850" s="21">
        <v>0</v>
      </c>
      <c r="O850" s="21">
        <v>680922.4</v>
      </c>
      <c r="P850" s="21">
        <v>559911</v>
      </c>
      <c r="Q850" s="56" t="s">
        <v>26</v>
      </c>
      <c r="R850" s="21">
        <v>559911</v>
      </c>
      <c r="S850" s="21">
        <v>-568483.27</v>
      </c>
      <c r="T850" s="21">
        <v>0</v>
      </c>
      <c r="U850" s="21">
        <v>0</v>
      </c>
      <c r="V850" s="21">
        <v>0</v>
      </c>
      <c r="W850" s="21">
        <v>84532.963499999998</v>
      </c>
      <c r="X850" s="20" t="s">
        <v>26</v>
      </c>
      <c r="Y850" s="20" t="s">
        <v>722</v>
      </c>
      <c r="Z850" s="55" t="s">
        <v>531</v>
      </c>
      <c r="AA850" s="20" t="s">
        <v>26</v>
      </c>
    </row>
    <row r="851" spans="2:27" ht="25.5" x14ac:dyDescent="0.2">
      <c r="B851" s="14" t="s">
        <v>1652</v>
      </c>
      <c r="C851" s="24" t="s">
        <v>1651</v>
      </c>
      <c r="D851" s="16" t="s">
        <v>708</v>
      </c>
      <c r="E851" s="20" t="s">
        <v>707</v>
      </c>
      <c r="F851" s="58" t="s">
        <v>706</v>
      </c>
      <c r="G851" s="20" t="s">
        <v>338</v>
      </c>
      <c r="H851" s="34">
        <v>39738</v>
      </c>
      <c r="I851" s="34">
        <v>41568</v>
      </c>
      <c r="J851" s="57"/>
      <c r="K851" s="21">
        <v>13000000</v>
      </c>
      <c r="L851" s="20" t="s">
        <v>1650</v>
      </c>
      <c r="M851" s="21">
        <v>0</v>
      </c>
      <c r="N851" s="21">
        <v>0</v>
      </c>
      <c r="O851" s="21">
        <v>449908.14</v>
      </c>
      <c r="P851" s="21">
        <v>374517</v>
      </c>
      <c r="Q851" s="56" t="s">
        <v>26</v>
      </c>
      <c r="R851" s="21">
        <v>374517</v>
      </c>
      <c r="S851" s="21">
        <v>-369415.73</v>
      </c>
      <c r="T851" s="21">
        <v>0</v>
      </c>
      <c r="U851" s="21">
        <v>0</v>
      </c>
      <c r="V851" s="21">
        <v>0</v>
      </c>
      <c r="W851" s="21">
        <v>58336.529589999998</v>
      </c>
      <c r="X851" s="20" t="s">
        <v>26</v>
      </c>
      <c r="Y851" s="20" t="s">
        <v>722</v>
      </c>
      <c r="Z851" s="55" t="s">
        <v>531</v>
      </c>
      <c r="AA851" s="20" t="s">
        <v>26</v>
      </c>
    </row>
    <row r="852" spans="2:27" ht="25.5" x14ac:dyDescent="0.2">
      <c r="B852" s="14" t="s">
        <v>1649</v>
      </c>
      <c r="C852" s="24" t="s">
        <v>1648</v>
      </c>
      <c r="D852" s="16" t="s">
        <v>738</v>
      </c>
      <c r="E852" s="20" t="s">
        <v>737</v>
      </c>
      <c r="F852" s="58" t="s">
        <v>706</v>
      </c>
      <c r="G852" s="20" t="s">
        <v>343</v>
      </c>
      <c r="H852" s="34">
        <v>39743</v>
      </c>
      <c r="I852" s="34">
        <v>47050</v>
      </c>
      <c r="J852" s="57"/>
      <c r="K852" s="21">
        <v>10000000</v>
      </c>
      <c r="L852" s="20" t="s">
        <v>1647</v>
      </c>
      <c r="M852" s="21">
        <v>0</v>
      </c>
      <c r="N852" s="21">
        <v>0</v>
      </c>
      <c r="O852" s="21">
        <v>361759.09</v>
      </c>
      <c r="P852" s="21">
        <v>2269210</v>
      </c>
      <c r="Q852" s="56" t="s">
        <v>26</v>
      </c>
      <c r="R852" s="21">
        <v>2269210</v>
      </c>
      <c r="S852" s="21">
        <v>-66339.42</v>
      </c>
      <c r="T852" s="21">
        <v>0</v>
      </c>
      <c r="U852" s="21">
        <v>0</v>
      </c>
      <c r="V852" s="21">
        <v>0</v>
      </c>
      <c r="W852" s="21">
        <v>198901.0906</v>
      </c>
      <c r="X852" s="20" t="s">
        <v>26</v>
      </c>
      <c r="Y852" s="20" t="s">
        <v>735</v>
      </c>
      <c r="Z852" s="55" t="s">
        <v>531</v>
      </c>
      <c r="AA852" s="20" t="s">
        <v>26</v>
      </c>
    </row>
    <row r="853" spans="2:27" ht="25.5" x14ac:dyDescent="0.2">
      <c r="B853" s="14" t="s">
        <v>1646</v>
      </c>
      <c r="C853" s="24" t="s">
        <v>1645</v>
      </c>
      <c r="D853" s="16" t="s">
        <v>738</v>
      </c>
      <c r="E853" s="20" t="s">
        <v>737</v>
      </c>
      <c r="F853" s="58" t="s">
        <v>706</v>
      </c>
      <c r="G853" s="20" t="s">
        <v>365</v>
      </c>
      <c r="H853" s="34">
        <v>39749</v>
      </c>
      <c r="I853" s="34">
        <v>47056</v>
      </c>
      <c r="J853" s="57"/>
      <c r="K853" s="21">
        <v>25000000</v>
      </c>
      <c r="L853" s="20" t="s">
        <v>1644</v>
      </c>
      <c r="M853" s="21">
        <v>0</v>
      </c>
      <c r="N853" s="21">
        <v>0</v>
      </c>
      <c r="O853" s="21">
        <v>965793.7</v>
      </c>
      <c r="P853" s="21">
        <v>6476950</v>
      </c>
      <c r="Q853" s="56" t="s">
        <v>26</v>
      </c>
      <c r="R853" s="21">
        <v>6476950</v>
      </c>
      <c r="S853" s="21">
        <v>-192000.71</v>
      </c>
      <c r="T853" s="21">
        <v>0</v>
      </c>
      <c r="U853" s="21">
        <v>0</v>
      </c>
      <c r="V853" s="21">
        <v>0</v>
      </c>
      <c r="W853" s="21">
        <v>497510.9278</v>
      </c>
      <c r="X853" s="20" t="s">
        <v>26</v>
      </c>
      <c r="Y853" s="20" t="s">
        <v>735</v>
      </c>
      <c r="Z853" s="55" t="s">
        <v>531</v>
      </c>
      <c r="AA853" s="20" t="s">
        <v>26</v>
      </c>
    </row>
    <row r="854" spans="2:27" ht="25.5" x14ac:dyDescent="0.2">
      <c r="B854" s="14" t="s">
        <v>1643</v>
      </c>
      <c r="C854" s="24" t="s">
        <v>1642</v>
      </c>
      <c r="D854" s="16" t="s">
        <v>708</v>
      </c>
      <c r="E854" s="20" t="s">
        <v>707</v>
      </c>
      <c r="F854" s="58" t="s">
        <v>706</v>
      </c>
      <c r="G854" s="20" t="s">
        <v>421</v>
      </c>
      <c r="H854" s="34">
        <v>39750</v>
      </c>
      <c r="I854" s="34">
        <v>43404</v>
      </c>
      <c r="J854" s="57"/>
      <c r="K854" s="21">
        <v>19000000</v>
      </c>
      <c r="L854" s="20" t="s">
        <v>1641</v>
      </c>
      <c r="M854" s="21">
        <v>0</v>
      </c>
      <c r="N854" s="21">
        <v>0</v>
      </c>
      <c r="O854" s="21">
        <v>738834.74</v>
      </c>
      <c r="P854" s="21">
        <v>3584540</v>
      </c>
      <c r="Q854" s="56" t="s">
        <v>26</v>
      </c>
      <c r="R854" s="21">
        <v>3584540</v>
      </c>
      <c r="S854" s="21">
        <v>192834.79</v>
      </c>
      <c r="T854" s="21">
        <v>0</v>
      </c>
      <c r="U854" s="21">
        <v>0</v>
      </c>
      <c r="V854" s="21">
        <v>0</v>
      </c>
      <c r="W854" s="21">
        <v>229491.69560000001</v>
      </c>
      <c r="X854" s="20" t="s">
        <v>26</v>
      </c>
      <c r="Y854" s="20" t="s">
        <v>722</v>
      </c>
      <c r="Z854" s="55" t="s">
        <v>531</v>
      </c>
      <c r="AA854" s="20" t="s">
        <v>26</v>
      </c>
    </row>
    <row r="855" spans="2:27" ht="25.5" x14ac:dyDescent="0.2">
      <c r="B855" s="14" t="s">
        <v>1640</v>
      </c>
      <c r="C855" s="24" t="s">
        <v>1639</v>
      </c>
      <c r="D855" s="16" t="s">
        <v>738</v>
      </c>
      <c r="E855" s="20" t="s">
        <v>737</v>
      </c>
      <c r="F855" s="58" t="s">
        <v>706</v>
      </c>
      <c r="G855" s="20" t="s">
        <v>421</v>
      </c>
      <c r="H855" s="34">
        <v>39758</v>
      </c>
      <c r="I855" s="34">
        <v>43414</v>
      </c>
      <c r="J855" s="57"/>
      <c r="K855" s="21">
        <v>10000000</v>
      </c>
      <c r="L855" s="20" t="s">
        <v>1638</v>
      </c>
      <c r="M855" s="21">
        <v>0</v>
      </c>
      <c r="N855" s="21">
        <v>0</v>
      </c>
      <c r="O855" s="21">
        <v>-369379.14</v>
      </c>
      <c r="P855" s="21">
        <v>-1762760</v>
      </c>
      <c r="Q855" s="56" t="s">
        <v>26</v>
      </c>
      <c r="R855" s="21">
        <v>-1762760</v>
      </c>
      <c r="S855" s="21">
        <v>-121440.23</v>
      </c>
      <c r="T855" s="21">
        <v>0</v>
      </c>
      <c r="U855" s="21">
        <v>0</v>
      </c>
      <c r="V855" s="21">
        <v>0</v>
      </c>
      <c r="W855" s="21">
        <v>121068.30409999999</v>
      </c>
      <c r="X855" s="20" t="s">
        <v>26</v>
      </c>
      <c r="Y855" s="20" t="s">
        <v>735</v>
      </c>
      <c r="Z855" s="55" t="s">
        <v>531</v>
      </c>
      <c r="AA855" s="20" t="s">
        <v>26</v>
      </c>
    </row>
    <row r="856" spans="2:27" ht="25.5" x14ac:dyDescent="0.2">
      <c r="B856" s="14" t="s">
        <v>1637</v>
      </c>
      <c r="C856" s="24" t="s">
        <v>1636</v>
      </c>
      <c r="D856" s="16" t="s">
        <v>738</v>
      </c>
      <c r="E856" s="20" t="s">
        <v>737</v>
      </c>
      <c r="F856" s="58" t="s">
        <v>706</v>
      </c>
      <c r="G856" s="20" t="s">
        <v>356</v>
      </c>
      <c r="H856" s="34">
        <v>39758</v>
      </c>
      <c r="I856" s="34">
        <v>47067</v>
      </c>
      <c r="J856" s="57"/>
      <c r="K856" s="21">
        <v>18000000</v>
      </c>
      <c r="L856" s="20" t="s">
        <v>1635</v>
      </c>
      <c r="M856" s="21">
        <v>0</v>
      </c>
      <c r="N856" s="21">
        <v>0</v>
      </c>
      <c r="O856" s="21">
        <v>676453.09</v>
      </c>
      <c r="P856" s="21">
        <v>4333320</v>
      </c>
      <c r="Q856" s="56" t="s">
        <v>26</v>
      </c>
      <c r="R856" s="21">
        <v>4333320</v>
      </c>
      <c r="S856" s="21">
        <v>-130763.2</v>
      </c>
      <c r="T856" s="21">
        <v>0</v>
      </c>
      <c r="U856" s="21">
        <v>0</v>
      </c>
      <c r="V856" s="21">
        <v>0</v>
      </c>
      <c r="W856" s="21">
        <v>358548.44349999999</v>
      </c>
      <c r="X856" s="20" t="s">
        <v>26</v>
      </c>
      <c r="Y856" s="20" t="s">
        <v>735</v>
      </c>
      <c r="Z856" s="55" t="s">
        <v>531</v>
      </c>
      <c r="AA856" s="20" t="s">
        <v>26</v>
      </c>
    </row>
    <row r="857" spans="2:27" ht="25.5" x14ac:dyDescent="0.2">
      <c r="B857" s="14" t="s">
        <v>1634</v>
      </c>
      <c r="C857" s="24" t="s">
        <v>1633</v>
      </c>
      <c r="D857" s="16" t="s">
        <v>708</v>
      </c>
      <c r="E857" s="20" t="s">
        <v>707</v>
      </c>
      <c r="F857" s="58" t="s">
        <v>706</v>
      </c>
      <c r="G857" s="20" t="s">
        <v>343</v>
      </c>
      <c r="H857" s="34">
        <v>39769</v>
      </c>
      <c r="I857" s="34">
        <v>48213</v>
      </c>
      <c r="J857" s="57"/>
      <c r="K857" s="21">
        <v>50000000</v>
      </c>
      <c r="L857" s="20" t="s">
        <v>1632</v>
      </c>
      <c r="M857" s="21">
        <v>0</v>
      </c>
      <c r="N857" s="21">
        <v>0</v>
      </c>
      <c r="O857" s="21">
        <v>-1944138.55</v>
      </c>
      <c r="P857" s="21">
        <v>-13919100</v>
      </c>
      <c r="Q857" s="56" t="s">
        <v>26</v>
      </c>
      <c r="R857" s="21">
        <v>-13919100</v>
      </c>
      <c r="S857" s="21">
        <v>939353.15</v>
      </c>
      <c r="T857" s="21">
        <v>0</v>
      </c>
      <c r="U857" s="21">
        <v>0</v>
      </c>
      <c r="V857" s="21">
        <v>0</v>
      </c>
      <c r="W857" s="21">
        <v>1090038.959</v>
      </c>
      <c r="X857" s="20" t="s">
        <v>26</v>
      </c>
      <c r="Y857" s="20" t="s">
        <v>704</v>
      </c>
      <c r="Z857" s="55" t="s">
        <v>531</v>
      </c>
      <c r="AA857" s="20" t="s">
        <v>26</v>
      </c>
    </row>
    <row r="858" spans="2:27" ht="25.5" x14ac:dyDescent="0.2">
      <c r="B858" s="14" t="s">
        <v>1631</v>
      </c>
      <c r="C858" s="24" t="s">
        <v>1630</v>
      </c>
      <c r="D858" s="16" t="s">
        <v>708</v>
      </c>
      <c r="E858" s="20" t="s">
        <v>707</v>
      </c>
      <c r="F858" s="58" t="s">
        <v>706</v>
      </c>
      <c r="G858" s="20" t="s">
        <v>343</v>
      </c>
      <c r="H858" s="34">
        <v>39769</v>
      </c>
      <c r="I858" s="34">
        <v>48213</v>
      </c>
      <c r="J858" s="57"/>
      <c r="K858" s="21">
        <v>50000000</v>
      </c>
      <c r="L858" s="20" t="s">
        <v>1629</v>
      </c>
      <c r="M858" s="21">
        <v>0</v>
      </c>
      <c r="N858" s="21">
        <v>0</v>
      </c>
      <c r="O858" s="21">
        <v>-1951680.21</v>
      </c>
      <c r="P858" s="21">
        <v>-14036750</v>
      </c>
      <c r="Q858" s="56" t="s">
        <v>26</v>
      </c>
      <c r="R858" s="21">
        <v>-14036750</v>
      </c>
      <c r="S858" s="21">
        <v>942857.95</v>
      </c>
      <c r="T858" s="21">
        <v>0</v>
      </c>
      <c r="U858" s="21">
        <v>0</v>
      </c>
      <c r="V858" s="21">
        <v>0</v>
      </c>
      <c r="W858" s="21">
        <v>1090038.959</v>
      </c>
      <c r="X858" s="20" t="s">
        <v>26</v>
      </c>
      <c r="Y858" s="20" t="s">
        <v>704</v>
      </c>
      <c r="Z858" s="55" t="s">
        <v>531</v>
      </c>
      <c r="AA858" s="20" t="s">
        <v>26</v>
      </c>
    </row>
    <row r="859" spans="2:27" ht="25.5" x14ac:dyDescent="0.2">
      <c r="B859" s="14" t="s">
        <v>1628</v>
      </c>
      <c r="C859" s="24" t="s">
        <v>1627</v>
      </c>
      <c r="D859" s="16" t="s">
        <v>738</v>
      </c>
      <c r="E859" s="20" t="s">
        <v>737</v>
      </c>
      <c r="F859" s="58" t="s">
        <v>706</v>
      </c>
      <c r="G859" s="20" t="s">
        <v>1623</v>
      </c>
      <c r="H859" s="34">
        <v>39772</v>
      </c>
      <c r="I859" s="34">
        <v>43428</v>
      </c>
      <c r="J859" s="57"/>
      <c r="K859" s="21">
        <v>4500000</v>
      </c>
      <c r="L859" s="20" t="s">
        <v>1626</v>
      </c>
      <c r="M859" s="21">
        <v>0</v>
      </c>
      <c r="N859" s="21">
        <v>0</v>
      </c>
      <c r="O859" s="21">
        <v>-130225.19</v>
      </c>
      <c r="P859" s="21">
        <v>-596412</v>
      </c>
      <c r="Q859" s="56" t="s">
        <v>26</v>
      </c>
      <c r="R859" s="21">
        <v>-596412</v>
      </c>
      <c r="S859" s="21">
        <v>-84957.98</v>
      </c>
      <c r="T859" s="21">
        <v>0</v>
      </c>
      <c r="U859" s="21">
        <v>0</v>
      </c>
      <c r="V859" s="21">
        <v>0</v>
      </c>
      <c r="W859" s="21">
        <v>54658.654329999998</v>
      </c>
      <c r="X859" s="20" t="s">
        <v>26</v>
      </c>
      <c r="Y859" s="20" t="s">
        <v>735</v>
      </c>
      <c r="Z859" s="55" t="s">
        <v>531</v>
      </c>
      <c r="AA859" s="20" t="s">
        <v>26</v>
      </c>
    </row>
    <row r="860" spans="2:27" ht="25.5" x14ac:dyDescent="0.2">
      <c r="B860" s="14" t="s">
        <v>1625</v>
      </c>
      <c r="C860" s="24" t="s">
        <v>1624</v>
      </c>
      <c r="D860" s="16" t="s">
        <v>738</v>
      </c>
      <c r="E860" s="20" t="s">
        <v>737</v>
      </c>
      <c r="F860" s="58" t="s">
        <v>706</v>
      </c>
      <c r="G860" s="20" t="s">
        <v>1623</v>
      </c>
      <c r="H860" s="34">
        <v>39772</v>
      </c>
      <c r="I860" s="34">
        <v>41602</v>
      </c>
      <c r="J860" s="57"/>
      <c r="K860" s="21">
        <v>14000000</v>
      </c>
      <c r="L860" s="20" t="s">
        <v>1622</v>
      </c>
      <c r="M860" s="21">
        <v>0</v>
      </c>
      <c r="N860" s="21">
        <v>0</v>
      </c>
      <c r="O860" s="21">
        <v>336003.52</v>
      </c>
      <c r="P860" s="21">
        <v>316806</v>
      </c>
      <c r="Q860" s="56" t="s">
        <v>26</v>
      </c>
      <c r="R860" s="21">
        <v>316806</v>
      </c>
      <c r="S860" s="21">
        <v>-244900.86</v>
      </c>
      <c r="T860" s="21">
        <v>0</v>
      </c>
      <c r="U860" s="21">
        <v>0</v>
      </c>
      <c r="V860" s="21">
        <v>0</v>
      </c>
      <c r="W860" s="21">
        <v>66357.272930000006</v>
      </c>
      <c r="X860" s="20" t="s">
        <v>26</v>
      </c>
      <c r="Y860" s="20" t="s">
        <v>735</v>
      </c>
      <c r="Z860" s="55" t="s">
        <v>531</v>
      </c>
      <c r="AA860" s="20" t="s">
        <v>26</v>
      </c>
    </row>
    <row r="861" spans="2:27" ht="25.5" x14ac:dyDescent="0.2">
      <c r="B861" s="14" t="s">
        <v>1621</v>
      </c>
      <c r="C861" s="24" t="s">
        <v>1620</v>
      </c>
      <c r="D861" s="16" t="s">
        <v>738</v>
      </c>
      <c r="E861" s="20" t="s">
        <v>737</v>
      </c>
      <c r="F861" s="58" t="s">
        <v>706</v>
      </c>
      <c r="G861" s="20" t="s">
        <v>338</v>
      </c>
      <c r="H861" s="34">
        <v>39772</v>
      </c>
      <c r="I861" s="34">
        <v>47081</v>
      </c>
      <c r="J861" s="57"/>
      <c r="K861" s="21">
        <v>37500000</v>
      </c>
      <c r="L861" s="20" t="s">
        <v>1619</v>
      </c>
      <c r="M861" s="21">
        <v>0</v>
      </c>
      <c r="N861" s="21">
        <v>0</v>
      </c>
      <c r="O861" s="21">
        <v>1055126.6399999999</v>
      </c>
      <c r="P861" s="21">
        <v>4337250</v>
      </c>
      <c r="Q861" s="56" t="s">
        <v>26</v>
      </c>
      <c r="R861" s="21">
        <v>4337250</v>
      </c>
      <c r="S861" s="21">
        <v>-109212.36</v>
      </c>
      <c r="T861" s="21">
        <v>0</v>
      </c>
      <c r="U861" s="21">
        <v>0</v>
      </c>
      <c r="V861" s="21">
        <v>0</v>
      </c>
      <c r="W861" s="21">
        <v>747877.99120000005</v>
      </c>
      <c r="X861" s="20" t="s">
        <v>26</v>
      </c>
      <c r="Y861" s="20" t="s">
        <v>735</v>
      </c>
      <c r="Z861" s="55" t="s">
        <v>531</v>
      </c>
      <c r="AA861" s="20" t="s">
        <v>26</v>
      </c>
    </row>
    <row r="862" spans="2:27" ht="25.5" x14ac:dyDescent="0.2">
      <c r="B862" s="14" t="s">
        <v>1618</v>
      </c>
      <c r="C862" s="24" t="s">
        <v>1617</v>
      </c>
      <c r="D862" s="16" t="s">
        <v>738</v>
      </c>
      <c r="E862" s="20" t="s">
        <v>737</v>
      </c>
      <c r="F862" s="58" t="s">
        <v>706</v>
      </c>
      <c r="G862" s="20" t="s">
        <v>338</v>
      </c>
      <c r="H862" s="34">
        <v>39772</v>
      </c>
      <c r="I862" s="34">
        <v>47081</v>
      </c>
      <c r="J862" s="57"/>
      <c r="K862" s="21">
        <v>37500000</v>
      </c>
      <c r="L862" s="20" t="s">
        <v>1616</v>
      </c>
      <c r="M862" s="21">
        <v>0</v>
      </c>
      <c r="N862" s="21">
        <v>0</v>
      </c>
      <c r="O862" s="21">
        <v>1051366.23</v>
      </c>
      <c r="P862" s="21">
        <v>4285762.5</v>
      </c>
      <c r="Q862" s="56" t="s">
        <v>26</v>
      </c>
      <c r="R862" s="21">
        <v>4285762.5</v>
      </c>
      <c r="S862" s="21">
        <v>-107391.16</v>
      </c>
      <c r="T862" s="21">
        <v>0</v>
      </c>
      <c r="U862" s="21">
        <v>0</v>
      </c>
      <c r="V862" s="21">
        <v>0</v>
      </c>
      <c r="W862" s="21">
        <v>747877.99120000005</v>
      </c>
      <c r="X862" s="20" t="s">
        <v>26</v>
      </c>
      <c r="Y862" s="20" t="s">
        <v>735</v>
      </c>
      <c r="Z862" s="55" t="s">
        <v>531</v>
      </c>
      <c r="AA862" s="20" t="s">
        <v>26</v>
      </c>
    </row>
    <row r="863" spans="2:27" ht="25.5" x14ac:dyDescent="0.2">
      <c r="B863" s="14" t="s">
        <v>1615</v>
      </c>
      <c r="C863" s="24" t="s">
        <v>1614</v>
      </c>
      <c r="D863" s="16" t="s">
        <v>708</v>
      </c>
      <c r="E863" s="20" t="s">
        <v>707</v>
      </c>
      <c r="F863" s="58" t="s">
        <v>706</v>
      </c>
      <c r="G863" s="20" t="s">
        <v>356</v>
      </c>
      <c r="H863" s="34">
        <v>39772</v>
      </c>
      <c r="I863" s="34">
        <v>41602</v>
      </c>
      <c r="J863" s="57"/>
      <c r="K863" s="21">
        <v>175000000</v>
      </c>
      <c r="L863" s="20" t="s">
        <v>1613</v>
      </c>
      <c r="M863" s="21">
        <v>0</v>
      </c>
      <c r="N863" s="21">
        <v>0</v>
      </c>
      <c r="O863" s="21">
        <v>4077203.86</v>
      </c>
      <c r="P863" s="21">
        <v>3850000</v>
      </c>
      <c r="Q863" s="56" t="s">
        <v>26</v>
      </c>
      <c r="R863" s="21">
        <v>3850000</v>
      </c>
      <c r="S863" s="21">
        <v>-2940206.38</v>
      </c>
      <c r="T863" s="21">
        <v>0</v>
      </c>
      <c r="U863" s="21">
        <v>0</v>
      </c>
      <c r="V863" s="21">
        <v>0</v>
      </c>
      <c r="W863" s="21">
        <v>829465.91170000006</v>
      </c>
      <c r="X863" s="20" t="s">
        <v>26</v>
      </c>
      <c r="Y863" s="20" t="s">
        <v>722</v>
      </c>
      <c r="Z863" s="55" t="s">
        <v>531</v>
      </c>
      <c r="AA863" s="20" t="s">
        <v>26</v>
      </c>
    </row>
    <row r="864" spans="2:27" ht="25.5" x14ac:dyDescent="0.2">
      <c r="B864" s="14" t="s">
        <v>1612</v>
      </c>
      <c r="C864" s="24" t="s">
        <v>1611</v>
      </c>
      <c r="D864" s="16" t="s">
        <v>708</v>
      </c>
      <c r="E864" s="20" t="s">
        <v>707</v>
      </c>
      <c r="F864" s="58" t="s">
        <v>706</v>
      </c>
      <c r="G864" s="20" t="s">
        <v>338</v>
      </c>
      <c r="H864" s="34">
        <v>39799</v>
      </c>
      <c r="I864" s="34">
        <v>50724</v>
      </c>
      <c r="J864" s="57"/>
      <c r="K864" s="21">
        <v>2000000</v>
      </c>
      <c r="L864" s="20" t="s">
        <v>1610</v>
      </c>
      <c r="M864" s="21">
        <v>0</v>
      </c>
      <c r="N864" s="21">
        <v>0</v>
      </c>
      <c r="O864" s="21">
        <v>-39770.9</v>
      </c>
      <c r="P864" s="21">
        <v>106512</v>
      </c>
      <c r="Q864" s="56" t="s">
        <v>26</v>
      </c>
      <c r="R864" s="21">
        <v>106512</v>
      </c>
      <c r="S864" s="21">
        <v>48136.61</v>
      </c>
      <c r="T864" s="21">
        <v>0</v>
      </c>
      <c r="U864" s="21">
        <v>0</v>
      </c>
      <c r="V864" s="21">
        <v>0</v>
      </c>
      <c r="W864" s="21">
        <v>50882.620759999998</v>
      </c>
      <c r="X864" s="20" t="s">
        <v>26</v>
      </c>
      <c r="Y864" s="20" t="s">
        <v>704</v>
      </c>
      <c r="Z864" s="55" t="s">
        <v>531</v>
      </c>
      <c r="AA864" s="20" t="s">
        <v>26</v>
      </c>
    </row>
    <row r="865" spans="2:27" ht="25.5" x14ac:dyDescent="0.2">
      <c r="B865" s="14" t="s">
        <v>1609</v>
      </c>
      <c r="C865" s="24" t="s">
        <v>1608</v>
      </c>
      <c r="D865" s="16" t="s">
        <v>708</v>
      </c>
      <c r="E865" s="20" t="s">
        <v>707</v>
      </c>
      <c r="F865" s="58" t="s">
        <v>706</v>
      </c>
      <c r="G865" s="20" t="s">
        <v>338</v>
      </c>
      <c r="H865" s="34">
        <v>39799</v>
      </c>
      <c r="I865" s="34">
        <v>47072</v>
      </c>
      <c r="J865" s="57"/>
      <c r="K865" s="21">
        <v>1000000</v>
      </c>
      <c r="L865" s="20" t="s">
        <v>1607</v>
      </c>
      <c r="M865" s="21">
        <v>0</v>
      </c>
      <c r="N865" s="21">
        <v>0</v>
      </c>
      <c r="O865" s="21">
        <v>-20480.45</v>
      </c>
      <c r="P865" s="21">
        <v>-10701</v>
      </c>
      <c r="Q865" s="56" t="s">
        <v>26</v>
      </c>
      <c r="R865" s="21">
        <v>-10701</v>
      </c>
      <c r="S865" s="21">
        <v>-845.95</v>
      </c>
      <c r="T865" s="21">
        <v>0</v>
      </c>
      <c r="U865" s="21">
        <v>0</v>
      </c>
      <c r="V865" s="21">
        <v>0</v>
      </c>
      <c r="W865" s="21">
        <v>19927.952420000001</v>
      </c>
      <c r="X865" s="20" t="s">
        <v>26</v>
      </c>
      <c r="Y865" s="20" t="s">
        <v>704</v>
      </c>
      <c r="Z865" s="55" t="s">
        <v>531</v>
      </c>
      <c r="AA865" s="20" t="s">
        <v>26</v>
      </c>
    </row>
    <row r="866" spans="2:27" ht="25.5" x14ac:dyDescent="0.2">
      <c r="B866" s="14" t="s">
        <v>1606</v>
      </c>
      <c r="C866" s="24" t="s">
        <v>1604</v>
      </c>
      <c r="D866" s="16" t="s">
        <v>708</v>
      </c>
      <c r="E866" s="20" t="s">
        <v>707</v>
      </c>
      <c r="F866" s="58" t="s">
        <v>706</v>
      </c>
      <c r="G866" s="20" t="s">
        <v>370</v>
      </c>
      <c r="H866" s="34">
        <v>39812</v>
      </c>
      <c r="I866" s="34">
        <v>42006</v>
      </c>
      <c r="J866" s="57"/>
      <c r="K866" s="21">
        <v>41000000</v>
      </c>
      <c r="L866" s="20" t="s">
        <v>1603</v>
      </c>
      <c r="M866" s="21">
        <v>0</v>
      </c>
      <c r="N866" s="21">
        <v>0</v>
      </c>
      <c r="O866" s="21">
        <v>711008.02</v>
      </c>
      <c r="P866" s="21">
        <v>1503511</v>
      </c>
      <c r="Q866" s="56" t="s">
        <v>26</v>
      </c>
      <c r="R866" s="21">
        <v>1503511</v>
      </c>
      <c r="S866" s="21">
        <v>-193928.79</v>
      </c>
      <c r="T866" s="21">
        <v>0</v>
      </c>
      <c r="U866" s="21">
        <v>0</v>
      </c>
      <c r="V866" s="21">
        <v>0</v>
      </c>
      <c r="W866" s="21">
        <v>290310.6508</v>
      </c>
      <c r="X866" s="20" t="s">
        <v>26</v>
      </c>
      <c r="Y866" s="20" t="s">
        <v>722</v>
      </c>
      <c r="Z866" s="55" t="s">
        <v>531</v>
      </c>
      <c r="AA866" s="20" t="s">
        <v>26</v>
      </c>
    </row>
    <row r="867" spans="2:27" ht="25.5" x14ac:dyDescent="0.2">
      <c r="B867" s="14" t="s">
        <v>1605</v>
      </c>
      <c r="C867" s="24" t="s">
        <v>1604</v>
      </c>
      <c r="D867" s="16" t="s">
        <v>708</v>
      </c>
      <c r="E867" s="20" t="s">
        <v>707</v>
      </c>
      <c r="F867" s="58" t="s">
        <v>706</v>
      </c>
      <c r="G867" s="20" t="s">
        <v>356</v>
      </c>
      <c r="H867" s="34">
        <v>39812</v>
      </c>
      <c r="I867" s="34">
        <v>42006</v>
      </c>
      <c r="J867" s="57"/>
      <c r="K867" s="21">
        <v>75000000</v>
      </c>
      <c r="L867" s="20" t="s">
        <v>1603</v>
      </c>
      <c r="M867" s="21">
        <v>0</v>
      </c>
      <c r="N867" s="21">
        <v>0</v>
      </c>
      <c r="O867" s="21">
        <v>1300624.44</v>
      </c>
      <c r="P867" s="21">
        <v>2750325</v>
      </c>
      <c r="Q867" s="56" t="s">
        <v>26</v>
      </c>
      <c r="R867" s="21">
        <v>2750325</v>
      </c>
      <c r="S867" s="21">
        <v>-354747.8</v>
      </c>
      <c r="T867" s="21">
        <v>0</v>
      </c>
      <c r="U867" s="21">
        <v>0</v>
      </c>
      <c r="V867" s="21">
        <v>0</v>
      </c>
      <c r="W867" s="21">
        <v>531056.0686</v>
      </c>
      <c r="X867" s="20" t="s">
        <v>26</v>
      </c>
      <c r="Y867" s="20" t="s">
        <v>722</v>
      </c>
      <c r="Z867" s="55" t="s">
        <v>531</v>
      </c>
      <c r="AA867" s="20" t="s">
        <v>26</v>
      </c>
    </row>
    <row r="868" spans="2:27" ht="25.5" x14ac:dyDescent="0.2">
      <c r="B868" s="14" t="s">
        <v>1602</v>
      </c>
      <c r="C868" s="24" t="s">
        <v>1601</v>
      </c>
      <c r="D868" s="16" t="s">
        <v>708</v>
      </c>
      <c r="E868" s="20" t="s">
        <v>707</v>
      </c>
      <c r="F868" s="58" t="s">
        <v>706</v>
      </c>
      <c r="G868" s="20" t="s">
        <v>370</v>
      </c>
      <c r="H868" s="34">
        <v>39818</v>
      </c>
      <c r="I868" s="34">
        <v>43320</v>
      </c>
      <c r="J868" s="57"/>
      <c r="K868" s="21">
        <v>8000000</v>
      </c>
      <c r="L868" s="20" t="s">
        <v>1600</v>
      </c>
      <c r="M868" s="21">
        <v>0</v>
      </c>
      <c r="N868" s="21">
        <v>0</v>
      </c>
      <c r="O868" s="21">
        <v>-187605.82</v>
      </c>
      <c r="P868" s="21">
        <v>-795576</v>
      </c>
      <c r="Q868" s="56" t="s">
        <v>26</v>
      </c>
      <c r="R868" s="21">
        <v>-795576</v>
      </c>
      <c r="S868" s="21">
        <v>-170812.72</v>
      </c>
      <c r="T868" s="21">
        <v>0</v>
      </c>
      <c r="U868" s="21">
        <v>0</v>
      </c>
      <c r="V868" s="21">
        <v>0</v>
      </c>
      <c r="W868" s="21">
        <v>94703.575030000007</v>
      </c>
      <c r="X868" s="20" t="s">
        <v>26</v>
      </c>
      <c r="Y868" s="20" t="s">
        <v>722</v>
      </c>
      <c r="Z868" s="55" t="s">
        <v>531</v>
      </c>
      <c r="AA868" s="20" t="s">
        <v>26</v>
      </c>
    </row>
    <row r="869" spans="2:27" ht="25.5" x14ac:dyDescent="0.2">
      <c r="B869" s="14" t="s">
        <v>1599</v>
      </c>
      <c r="C869" s="24" t="s">
        <v>1598</v>
      </c>
      <c r="D869" s="16" t="s">
        <v>708</v>
      </c>
      <c r="E869" s="20" t="s">
        <v>707</v>
      </c>
      <c r="F869" s="58" t="s">
        <v>706</v>
      </c>
      <c r="G869" s="20" t="s">
        <v>356</v>
      </c>
      <c r="H869" s="34">
        <v>39834</v>
      </c>
      <c r="I869" s="34">
        <v>41327</v>
      </c>
      <c r="J869" s="57"/>
      <c r="K869" s="21">
        <v>5000000</v>
      </c>
      <c r="L869" s="20" t="s">
        <v>1597</v>
      </c>
      <c r="M869" s="21">
        <v>0</v>
      </c>
      <c r="N869" s="21">
        <v>0</v>
      </c>
      <c r="O869" s="21">
        <v>-77018.11</v>
      </c>
      <c r="P869" s="21">
        <v>-11855</v>
      </c>
      <c r="Q869" s="56" t="s">
        <v>26</v>
      </c>
      <c r="R869" s="21">
        <v>-11855</v>
      </c>
      <c r="S869" s="21">
        <v>61387.21</v>
      </c>
      <c r="T869" s="21">
        <v>0</v>
      </c>
      <c r="U869" s="21">
        <v>0</v>
      </c>
      <c r="V869" s="21">
        <v>0</v>
      </c>
      <c r="W869" s="21">
        <v>9526.4591880000007</v>
      </c>
      <c r="X869" s="20" t="s">
        <v>26</v>
      </c>
      <c r="Y869" s="20" t="s">
        <v>722</v>
      </c>
      <c r="Z869" s="55" t="s">
        <v>531</v>
      </c>
      <c r="AA869" s="20" t="s">
        <v>26</v>
      </c>
    </row>
    <row r="870" spans="2:27" ht="25.5" x14ac:dyDescent="0.2">
      <c r="B870" s="14" t="s">
        <v>1596</v>
      </c>
      <c r="C870" s="24" t="s">
        <v>1595</v>
      </c>
      <c r="D870" s="16" t="s">
        <v>708</v>
      </c>
      <c r="E870" s="20" t="s">
        <v>707</v>
      </c>
      <c r="F870" s="58" t="s">
        <v>706</v>
      </c>
      <c r="G870" s="20" t="s">
        <v>490</v>
      </c>
      <c r="H870" s="34">
        <v>39846</v>
      </c>
      <c r="I870" s="34">
        <v>43362</v>
      </c>
      <c r="J870" s="57"/>
      <c r="K870" s="21">
        <v>4000000</v>
      </c>
      <c r="L870" s="20" t="s">
        <v>1594</v>
      </c>
      <c r="M870" s="21">
        <v>0</v>
      </c>
      <c r="N870" s="21">
        <v>0</v>
      </c>
      <c r="O870" s="21">
        <v>-98176.87</v>
      </c>
      <c r="P870" s="21">
        <v>-428368</v>
      </c>
      <c r="Q870" s="56" t="s">
        <v>26</v>
      </c>
      <c r="R870" s="21">
        <v>-428368</v>
      </c>
      <c r="S870" s="21">
        <v>-84386.81</v>
      </c>
      <c r="T870" s="21">
        <v>0</v>
      </c>
      <c r="U870" s="21">
        <v>0</v>
      </c>
      <c r="V870" s="21">
        <v>0</v>
      </c>
      <c r="W870" s="21">
        <v>47835.333989999999</v>
      </c>
      <c r="X870" s="20" t="s">
        <v>26</v>
      </c>
      <c r="Y870" s="20" t="s">
        <v>722</v>
      </c>
      <c r="Z870" s="55" t="s">
        <v>531</v>
      </c>
      <c r="AA870" s="20" t="s">
        <v>26</v>
      </c>
    </row>
    <row r="871" spans="2:27" ht="25.5" x14ac:dyDescent="0.2">
      <c r="B871" s="14" t="s">
        <v>1593</v>
      </c>
      <c r="C871" s="24" t="s">
        <v>1592</v>
      </c>
      <c r="D871" s="16" t="s">
        <v>708</v>
      </c>
      <c r="E871" s="20" t="s">
        <v>707</v>
      </c>
      <c r="F871" s="58" t="s">
        <v>706</v>
      </c>
      <c r="G871" s="20" t="s">
        <v>575</v>
      </c>
      <c r="H871" s="34">
        <v>39848</v>
      </c>
      <c r="I871" s="34">
        <v>43389</v>
      </c>
      <c r="J871" s="57"/>
      <c r="K871" s="21">
        <v>14000000</v>
      </c>
      <c r="L871" s="20" t="s">
        <v>1591</v>
      </c>
      <c r="M871" s="21">
        <v>0</v>
      </c>
      <c r="N871" s="21">
        <v>0</v>
      </c>
      <c r="O871" s="21">
        <v>-370596.95</v>
      </c>
      <c r="P871" s="21">
        <v>-1660680</v>
      </c>
      <c r="Q871" s="56" t="s">
        <v>26</v>
      </c>
      <c r="R871" s="21">
        <v>-1660680</v>
      </c>
      <c r="S871" s="21">
        <v>-279519.71000000002</v>
      </c>
      <c r="T871" s="21">
        <v>0</v>
      </c>
      <c r="U871" s="21">
        <v>0</v>
      </c>
      <c r="V871" s="21">
        <v>0</v>
      </c>
      <c r="W871" s="21">
        <v>168502.67259999999</v>
      </c>
      <c r="X871" s="20" t="s">
        <v>26</v>
      </c>
      <c r="Y871" s="20" t="s">
        <v>722</v>
      </c>
      <c r="Z871" s="55" t="s">
        <v>531</v>
      </c>
      <c r="AA871" s="20" t="s">
        <v>26</v>
      </c>
    </row>
    <row r="872" spans="2:27" ht="25.5" x14ac:dyDescent="0.2">
      <c r="B872" s="14" t="s">
        <v>1590</v>
      </c>
      <c r="C872" s="24" t="s">
        <v>1589</v>
      </c>
      <c r="D872" s="16" t="s">
        <v>708</v>
      </c>
      <c r="E872" s="20" t="s">
        <v>707</v>
      </c>
      <c r="F872" s="58" t="s">
        <v>706</v>
      </c>
      <c r="G872" s="20" t="s">
        <v>430</v>
      </c>
      <c r="H872" s="34">
        <v>39850</v>
      </c>
      <c r="I872" s="34">
        <v>43506</v>
      </c>
      <c r="J872" s="57"/>
      <c r="K872" s="21">
        <v>1000000</v>
      </c>
      <c r="L872" s="20" t="s">
        <v>1588</v>
      </c>
      <c r="M872" s="21">
        <v>0</v>
      </c>
      <c r="N872" s="21">
        <v>0</v>
      </c>
      <c r="O872" s="21">
        <v>27420.19</v>
      </c>
      <c r="P872" s="21">
        <v>125512</v>
      </c>
      <c r="Q872" s="56" t="s">
        <v>26</v>
      </c>
      <c r="R872" s="21">
        <v>125512</v>
      </c>
      <c r="S872" s="21">
        <v>21213.61</v>
      </c>
      <c r="T872" s="21">
        <v>0</v>
      </c>
      <c r="U872" s="21">
        <v>0</v>
      </c>
      <c r="V872" s="21">
        <v>0</v>
      </c>
      <c r="W872" s="21">
        <v>12364.332259999999</v>
      </c>
      <c r="X872" s="20" t="s">
        <v>26</v>
      </c>
      <c r="Y872" s="20" t="s">
        <v>722</v>
      </c>
      <c r="Z872" s="55" t="s">
        <v>531</v>
      </c>
      <c r="AA872" s="20" t="s">
        <v>26</v>
      </c>
    </row>
    <row r="873" spans="2:27" ht="25.5" x14ac:dyDescent="0.2">
      <c r="B873" s="14" t="s">
        <v>1587</v>
      </c>
      <c r="C873" s="24" t="s">
        <v>1586</v>
      </c>
      <c r="D873" s="16" t="s">
        <v>708</v>
      </c>
      <c r="E873" s="20" t="s">
        <v>707</v>
      </c>
      <c r="F873" s="58" t="s">
        <v>706</v>
      </c>
      <c r="G873" s="20" t="s">
        <v>338</v>
      </c>
      <c r="H873" s="34">
        <v>39850</v>
      </c>
      <c r="I873" s="34">
        <v>41680</v>
      </c>
      <c r="J873" s="57"/>
      <c r="K873" s="21">
        <v>75000000</v>
      </c>
      <c r="L873" s="20" t="s">
        <v>1585</v>
      </c>
      <c r="M873" s="21">
        <v>0</v>
      </c>
      <c r="N873" s="21">
        <v>0</v>
      </c>
      <c r="O873" s="21">
        <v>1597139.75</v>
      </c>
      <c r="P873" s="21">
        <v>1861200</v>
      </c>
      <c r="Q873" s="56" t="s">
        <v>26</v>
      </c>
      <c r="R873" s="21">
        <v>1861200</v>
      </c>
      <c r="S873" s="21">
        <v>-1037066.35</v>
      </c>
      <c r="T873" s="21">
        <v>0</v>
      </c>
      <c r="U873" s="21">
        <v>0</v>
      </c>
      <c r="V873" s="21">
        <v>0</v>
      </c>
      <c r="W873" s="21">
        <v>395501.2426</v>
      </c>
      <c r="X873" s="20" t="s">
        <v>26</v>
      </c>
      <c r="Y873" s="20" t="s">
        <v>722</v>
      </c>
      <c r="Z873" s="55" t="s">
        <v>531</v>
      </c>
      <c r="AA873" s="20" t="s">
        <v>26</v>
      </c>
    </row>
    <row r="874" spans="2:27" ht="25.5" x14ac:dyDescent="0.2">
      <c r="B874" s="14" t="s">
        <v>1584</v>
      </c>
      <c r="C874" s="24" t="s">
        <v>1583</v>
      </c>
      <c r="D874" s="16" t="s">
        <v>708</v>
      </c>
      <c r="E874" s="20" t="s">
        <v>707</v>
      </c>
      <c r="F874" s="58" t="s">
        <v>706</v>
      </c>
      <c r="G874" s="20" t="s">
        <v>490</v>
      </c>
      <c r="H874" s="34">
        <v>39850</v>
      </c>
      <c r="I874" s="34">
        <v>43367</v>
      </c>
      <c r="J874" s="57"/>
      <c r="K874" s="21">
        <v>10000000</v>
      </c>
      <c r="L874" s="20" t="s">
        <v>1582</v>
      </c>
      <c r="M874" s="21">
        <v>0</v>
      </c>
      <c r="N874" s="21">
        <v>0</v>
      </c>
      <c r="O874" s="21">
        <v>-270749.92</v>
      </c>
      <c r="P874" s="21">
        <v>-1223510</v>
      </c>
      <c r="Q874" s="56" t="s">
        <v>26</v>
      </c>
      <c r="R874" s="21">
        <v>-1223510</v>
      </c>
      <c r="S874" s="21">
        <v>-188839.63</v>
      </c>
      <c r="T874" s="21">
        <v>0</v>
      </c>
      <c r="U874" s="21">
        <v>0</v>
      </c>
      <c r="V874" s="21">
        <v>0</v>
      </c>
      <c r="W874" s="21">
        <v>119731.43459999999</v>
      </c>
      <c r="X874" s="20" t="s">
        <v>26</v>
      </c>
      <c r="Y874" s="20" t="s">
        <v>722</v>
      </c>
      <c r="Z874" s="55" t="s">
        <v>531</v>
      </c>
      <c r="AA874" s="20" t="s">
        <v>26</v>
      </c>
    </row>
    <row r="875" spans="2:27" ht="25.5" x14ac:dyDescent="0.2">
      <c r="B875" s="14" t="s">
        <v>1581</v>
      </c>
      <c r="C875" s="24" t="s">
        <v>1580</v>
      </c>
      <c r="D875" s="16" t="s">
        <v>708</v>
      </c>
      <c r="E875" s="20" t="s">
        <v>707</v>
      </c>
      <c r="F875" s="58" t="s">
        <v>706</v>
      </c>
      <c r="G875" s="20" t="s">
        <v>338</v>
      </c>
      <c r="H875" s="34">
        <v>39861</v>
      </c>
      <c r="I875" s="34">
        <v>47164</v>
      </c>
      <c r="J875" s="57"/>
      <c r="K875" s="21">
        <v>1000000</v>
      </c>
      <c r="L875" s="20" t="s">
        <v>1579</v>
      </c>
      <c r="M875" s="21">
        <v>0</v>
      </c>
      <c r="N875" s="21">
        <v>0</v>
      </c>
      <c r="O875" s="21">
        <v>-27491.11</v>
      </c>
      <c r="P875" s="21">
        <v>-106533</v>
      </c>
      <c r="Q875" s="56" t="s">
        <v>26</v>
      </c>
      <c r="R875" s="21">
        <v>-106533</v>
      </c>
      <c r="S875" s="21">
        <v>3350.4</v>
      </c>
      <c r="T875" s="21">
        <v>0</v>
      </c>
      <c r="U875" s="21">
        <v>0</v>
      </c>
      <c r="V875" s="21">
        <v>0</v>
      </c>
      <c r="W875" s="21">
        <v>20085.433959999998</v>
      </c>
      <c r="X875" s="20" t="s">
        <v>26</v>
      </c>
      <c r="Y875" s="20" t="s">
        <v>704</v>
      </c>
      <c r="Z875" s="55" t="s">
        <v>531</v>
      </c>
      <c r="AA875" s="20" t="s">
        <v>26</v>
      </c>
    </row>
    <row r="876" spans="2:27" ht="25.5" x14ac:dyDescent="0.2">
      <c r="B876" s="14" t="s">
        <v>1578</v>
      </c>
      <c r="C876" s="24" t="s">
        <v>1577</v>
      </c>
      <c r="D876" s="16" t="s">
        <v>708</v>
      </c>
      <c r="E876" s="20" t="s">
        <v>707</v>
      </c>
      <c r="F876" s="58" t="s">
        <v>706</v>
      </c>
      <c r="G876" s="20" t="s">
        <v>338</v>
      </c>
      <c r="H876" s="34">
        <v>39861</v>
      </c>
      <c r="I876" s="34">
        <v>50816</v>
      </c>
      <c r="J876" s="57"/>
      <c r="K876" s="21">
        <v>1000000</v>
      </c>
      <c r="L876" s="20" t="s">
        <v>1576</v>
      </c>
      <c r="M876" s="21">
        <v>0</v>
      </c>
      <c r="N876" s="21">
        <v>0</v>
      </c>
      <c r="O876" s="21">
        <v>-27181.11</v>
      </c>
      <c r="P876" s="21">
        <v>-87453</v>
      </c>
      <c r="Q876" s="56" t="s">
        <v>26</v>
      </c>
      <c r="R876" s="21">
        <v>-87453</v>
      </c>
      <c r="S876" s="21">
        <v>28375.4</v>
      </c>
      <c r="T876" s="21">
        <v>0</v>
      </c>
      <c r="U876" s="21">
        <v>0</v>
      </c>
      <c r="V876" s="21">
        <v>0</v>
      </c>
      <c r="W876" s="21">
        <v>25564.851729999998</v>
      </c>
      <c r="X876" s="20" t="s">
        <v>26</v>
      </c>
      <c r="Y876" s="20" t="s">
        <v>704</v>
      </c>
      <c r="Z876" s="55" t="s">
        <v>531</v>
      </c>
      <c r="AA876" s="20" t="s">
        <v>26</v>
      </c>
    </row>
    <row r="877" spans="2:27" ht="25.5" x14ac:dyDescent="0.2">
      <c r="B877" s="14" t="s">
        <v>1575</v>
      </c>
      <c r="C877" s="24" t="s">
        <v>1574</v>
      </c>
      <c r="D877" s="16" t="s">
        <v>708</v>
      </c>
      <c r="E877" s="20" t="s">
        <v>707</v>
      </c>
      <c r="F877" s="58" t="s">
        <v>706</v>
      </c>
      <c r="G877" s="20" t="s">
        <v>575</v>
      </c>
      <c r="H877" s="34">
        <v>39864</v>
      </c>
      <c r="I877" s="34">
        <v>41694</v>
      </c>
      <c r="J877" s="57"/>
      <c r="K877" s="21">
        <v>20000000</v>
      </c>
      <c r="L877" s="20" t="s">
        <v>1573</v>
      </c>
      <c r="M877" s="21">
        <v>0</v>
      </c>
      <c r="N877" s="21">
        <v>0</v>
      </c>
      <c r="O877" s="21">
        <v>397684.82</v>
      </c>
      <c r="P877" s="21">
        <v>482260</v>
      </c>
      <c r="Q877" s="56" t="s">
        <v>26</v>
      </c>
      <c r="R877" s="21">
        <v>482260</v>
      </c>
      <c r="S877" s="21">
        <v>-244686.86</v>
      </c>
      <c r="T877" s="21">
        <v>0</v>
      </c>
      <c r="U877" s="21">
        <v>0</v>
      </c>
      <c r="V877" s="21">
        <v>0</v>
      </c>
      <c r="W877" s="21">
        <v>107269.98330000001</v>
      </c>
      <c r="X877" s="20" t="s">
        <v>26</v>
      </c>
      <c r="Y877" s="20" t="s">
        <v>722</v>
      </c>
      <c r="Z877" s="55" t="s">
        <v>531</v>
      </c>
      <c r="AA877" s="20" t="s">
        <v>26</v>
      </c>
    </row>
    <row r="878" spans="2:27" ht="25.5" x14ac:dyDescent="0.2">
      <c r="B878" s="14" t="s">
        <v>1572</v>
      </c>
      <c r="C878" s="24" t="s">
        <v>1571</v>
      </c>
      <c r="D878" s="16" t="s">
        <v>738</v>
      </c>
      <c r="E878" s="20" t="s">
        <v>737</v>
      </c>
      <c r="F878" s="58" t="s">
        <v>706</v>
      </c>
      <c r="G878" s="20" t="s">
        <v>1570</v>
      </c>
      <c r="H878" s="34">
        <v>39868</v>
      </c>
      <c r="I878" s="34">
        <v>41696</v>
      </c>
      <c r="J878" s="57"/>
      <c r="K878" s="21">
        <v>14000000</v>
      </c>
      <c r="L878" s="20" t="s">
        <v>1569</v>
      </c>
      <c r="M878" s="21">
        <v>0</v>
      </c>
      <c r="N878" s="21">
        <v>0</v>
      </c>
      <c r="O878" s="21">
        <v>289977.37</v>
      </c>
      <c r="P878" s="21">
        <v>349636</v>
      </c>
      <c r="Q878" s="56" t="s">
        <v>26</v>
      </c>
      <c r="R878" s="21">
        <v>349636</v>
      </c>
      <c r="S878" s="21">
        <v>-179835.11</v>
      </c>
      <c r="T878" s="21">
        <v>0</v>
      </c>
      <c r="U878" s="21">
        <v>0</v>
      </c>
      <c r="V878" s="21">
        <v>0</v>
      </c>
      <c r="W878" s="21">
        <v>75267.559280000001</v>
      </c>
      <c r="X878" s="20" t="s">
        <v>26</v>
      </c>
      <c r="Y878" s="20" t="s">
        <v>735</v>
      </c>
      <c r="Z878" s="55" t="s">
        <v>531</v>
      </c>
      <c r="AA878" s="20" t="s">
        <v>26</v>
      </c>
    </row>
    <row r="879" spans="2:27" ht="25.5" x14ac:dyDescent="0.2">
      <c r="B879" s="14" t="s">
        <v>1568</v>
      </c>
      <c r="C879" s="24" t="s">
        <v>1567</v>
      </c>
      <c r="D879" s="16" t="s">
        <v>738</v>
      </c>
      <c r="E879" s="20" t="s">
        <v>737</v>
      </c>
      <c r="F879" s="58" t="s">
        <v>706</v>
      </c>
      <c r="G879" s="20" t="s">
        <v>361</v>
      </c>
      <c r="H879" s="34">
        <v>39868</v>
      </c>
      <c r="I879" s="34">
        <v>43522</v>
      </c>
      <c r="J879" s="57"/>
      <c r="K879" s="21">
        <v>20000000</v>
      </c>
      <c r="L879" s="20" t="s">
        <v>1566</v>
      </c>
      <c r="M879" s="21">
        <v>0</v>
      </c>
      <c r="N879" s="21">
        <v>0</v>
      </c>
      <c r="O879" s="21">
        <v>-522226.35</v>
      </c>
      <c r="P879" s="21">
        <v>-2341680</v>
      </c>
      <c r="Q879" s="56" t="s">
        <v>26</v>
      </c>
      <c r="R879" s="21">
        <v>-2341680</v>
      </c>
      <c r="S879" s="21">
        <v>-451913.08</v>
      </c>
      <c r="T879" s="21">
        <v>0</v>
      </c>
      <c r="U879" s="21">
        <v>0</v>
      </c>
      <c r="V879" s="21">
        <v>0</v>
      </c>
      <c r="W879" s="21">
        <v>248171.3946</v>
      </c>
      <c r="X879" s="20" t="s">
        <v>26</v>
      </c>
      <c r="Y879" s="20" t="s">
        <v>735</v>
      </c>
      <c r="Z879" s="55" t="s">
        <v>531</v>
      </c>
      <c r="AA879" s="20" t="s">
        <v>26</v>
      </c>
    </row>
    <row r="880" spans="2:27" ht="25.5" x14ac:dyDescent="0.2">
      <c r="B880" s="14" t="s">
        <v>1565</v>
      </c>
      <c r="C880" s="24" t="s">
        <v>1564</v>
      </c>
      <c r="D880" s="16" t="s">
        <v>738</v>
      </c>
      <c r="E880" s="20" t="s">
        <v>737</v>
      </c>
      <c r="F880" s="58" t="s">
        <v>706</v>
      </c>
      <c r="G880" s="20" t="s">
        <v>343</v>
      </c>
      <c r="H880" s="34">
        <v>39868</v>
      </c>
      <c r="I880" s="34">
        <v>47175</v>
      </c>
      <c r="J880" s="57"/>
      <c r="K880" s="21">
        <v>25000000</v>
      </c>
      <c r="L880" s="20" t="s">
        <v>1563</v>
      </c>
      <c r="M880" s="21">
        <v>0</v>
      </c>
      <c r="N880" s="21">
        <v>0</v>
      </c>
      <c r="O880" s="21">
        <v>688605.85</v>
      </c>
      <c r="P880" s="21">
        <v>2639800</v>
      </c>
      <c r="Q880" s="56" t="s">
        <v>26</v>
      </c>
      <c r="R880" s="21">
        <v>2639800</v>
      </c>
      <c r="S880" s="21">
        <v>-84509.83</v>
      </c>
      <c r="T880" s="21">
        <v>0</v>
      </c>
      <c r="U880" s="21">
        <v>0</v>
      </c>
      <c r="V880" s="21">
        <v>0</v>
      </c>
      <c r="W880" s="21">
        <v>502604.51789999998</v>
      </c>
      <c r="X880" s="20" t="s">
        <v>26</v>
      </c>
      <c r="Y880" s="20" t="s">
        <v>735</v>
      </c>
      <c r="Z880" s="55" t="s">
        <v>531</v>
      </c>
      <c r="AA880" s="20" t="s">
        <v>26</v>
      </c>
    </row>
    <row r="881" spans="2:27" ht="25.5" x14ac:dyDescent="0.2">
      <c r="B881" s="14" t="s">
        <v>1562</v>
      </c>
      <c r="C881" s="24" t="s">
        <v>1561</v>
      </c>
      <c r="D881" s="16" t="s">
        <v>738</v>
      </c>
      <c r="E881" s="20" t="s">
        <v>737</v>
      </c>
      <c r="F881" s="58" t="s">
        <v>706</v>
      </c>
      <c r="G881" s="20" t="s">
        <v>356</v>
      </c>
      <c r="H881" s="34">
        <v>39868</v>
      </c>
      <c r="I881" s="34">
        <v>47175</v>
      </c>
      <c r="J881" s="57"/>
      <c r="K881" s="21">
        <v>25000000</v>
      </c>
      <c r="L881" s="20" t="s">
        <v>1560</v>
      </c>
      <c r="M881" s="21">
        <v>0</v>
      </c>
      <c r="N881" s="21">
        <v>0</v>
      </c>
      <c r="O881" s="21">
        <v>687977.37</v>
      </c>
      <c r="P881" s="21">
        <v>2631125</v>
      </c>
      <c r="Q881" s="56" t="s">
        <v>26</v>
      </c>
      <c r="R881" s="21">
        <v>2631125</v>
      </c>
      <c r="S881" s="21">
        <v>-84197.01</v>
      </c>
      <c r="T881" s="21">
        <v>0</v>
      </c>
      <c r="U881" s="21">
        <v>0</v>
      </c>
      <c r="V881" s="21">
        <v>0</v>
      </c>
      <c r="W881" s="21">
        <v>502604.51789999998</v>
      </c>
      <c r="X881" s="20" t="s">
        <v>26</v>
      </c>
      <c r="Y881" s="20" t="s">
        <v>735</v>
      </c>
      <c r="Z881" s="55" t="s">
        <v>531</v>
      </c>
      <c r="AA881" s="20" t="s">
        <v>26</v>
      </c>
    </row>
    <row r="882" spans="2:27" ht="25.5" x14ac:dyDescent="0.2">
      <c r="B882" s="14" t="s">
        <v>1559</v>
      </c>
      <c r="C882" s="24" t="s">
        <v>1558</v>
      </c>
      <c r="D882" s="16" t="s">
        <v>708</v>
      </c>
      <c r="E882" s="20" t="s">
        <v>707</v>
      </c>
      <c r="F882" s="58" t="s">
        <v>706</v>
      </c>
      <c r="G882" s="20" t="s">
        <v>338</v>
      </c>
      <c r="H882" s="34">
        <v>39868</v>
      </c>
      <c r="I882" s="34">
        <v>43522</v>
      </c>
      <c r="J882" s="57"/>
      <c r="K882" s="21">
        <v>18000000</v>
      </c>
      <c r="L882" s="20" t="s">
        <v>1557</v>
      </c>
      <c r="M882" s="21">
        <v>0</v>
      </c>
      <c r="N882" s="21">
        <v>0</v>
      </c>
      <c r="O882" s="21">
        <v>468193.7</v>
      </c>
      <c r="P882" s="21">
        <v>2105586</v>
      </c>
      <c r="Q882" s="56" t="s">
        <v>26</v>
      </c>
      <c r="R882" s="21">
        <v>2105586</v>
      </c>
      <c r="S882" s="21">
        <v>417085.26</v>
      </c>
      <c r="T882" s="21">
        <v>0</v>
      </c>
      <c r="U882" s="21">
        <v>0</v>
      </c>
      <c r="V882" s="21">
        <v>0</v>
      </c>
      <c r="W882" s="21">
        <v>223354.25510000001</v>
      </c>
      <c r="X882" s="20" t="s">
        <v>26</v>
      </c>
      <c r="Y882" s="20" t="s">
        <v>722</v>
      </c>
      <c r="Z882" s="55" t="s">
        <v>531</v>
      </c>
      <c r="AA882" s="20" t="s">
        <v>26</v>
      </c>
    </row>
    <row r="883" spans="2:27" ht="25.5" x14ac:dyDescent="0.2">
      <c r="B883" s="14" t="s">
        <v>1556</v>
      </c>
      <c r="C883" s="24" t="s">
        <v>1555</v>
      </c>
      <c r="D883" s="16" t="s">
        <v>708</v>
      </c>
      <c r="E883" s="20" t="s">
        <v>707</v>
      </c>
      <c r="F883" s="58" t="s">
        <v>706</v>
      </c>
      <c r="G883" s="20" t="s">
        <v>430</v>
      </c>
      <c r="H883" s="34">
        <v>39878</v>
      </c>
      <c r="I883" s="34">
        <v>41708</v>
      </c>
      <c r="J883" s="57"/>
      <c r="K883" s="21">
        <v>65000000</v>
      </c>
      <c r="L883" s="20" t="s">
        <v>1554</v>
      </c>
      <c r="M883" s="21">
        <v>0</v>
      </c>
      <c r="N883" s="21">
        <v>0</v>
      </c>
      <c r="O883" s="21">
        <v>1334664.4099999999</v>
      </c>
      <c r="P883" s="21">
        <v>1691300</v>
      </c>
      <c r="Q883" s="56" t="s">
        <v>26</v>
      </c>
      <c r="R883" s="21">
        <v>1691300</v>
      </c>
      <c r="S883" s="21">
        <v>-833561.83</v>
      </c>
      <c r="T883" s="21">
        <v>0</v>
      </c>
      <c r="U883" s="21">
        <v>0</v>
      </c>
      <c r="V883" s="21">
        <v>0</v>
      </c>
      <c r="W883" s="21">
        <v>354390.2732</v>
      </c>
      <c r="X883" s="20" t="s">
        <v>26</v>
      </c>
      <c r="Y883" s="20" t="s">
        <v>722</v>
      </c>
      <c r="Z883" s="55" t="s">
        <v>531</v>
      </c>
      <c r="AA883" s="20" t="s">
        <v>26</v>
      </c>
    </row>
    <row r="884" spans="2:27" ht="25.5" x14ac:dyDescent="0.2">
      <c r="B884" s="14" t="s">
        <v>1553</v>
      </c>
      <c r="C884" s="24" t="s">
        <v>1552</v>
      </c>
      <c r="D884" s="16" t="s">
        <v>708</v>
      </c>
      <c r="E884" s="20" t="s">
        <v>707</v>
      </c>
      <c r="F884" s="58" t="s">
        <v>706</v>
      </c>
      <c r="G884" s="20" t="s">
        <v>343</v>
      </c>
      <c r="H884" s="34">
        <v>39878</v>
      </c>
      <c r="I884" s="34">
        <v>43534</v>
      </c>
      <c r="J884" s="57"/>
      <c r="K884" s="21">
        <v>5000000</v>
      </c>
      <c r="L884" s="20" t="s">
        <v>1551</v>
      </c>
      <c r="M884" s="21">
        <v>0</v>
      </c>
      <c r="N884" s="21">
        <v>0</v>
      </c>
      <c r="O884" s="21">
        <v>-131629.69</v>
      </c>
      <c r="P884" s="21">
        <v>-605430</v>
      </c>
      <c r="Q884" s="56" t="s">
        <v>26</v>
      </c>
      <c r="R884" s="21">
        <v>-605430</v>
      </c>
      <c r="S884" s="21">
        <v>-111049.58</v>
      </c>
      <c r="T884" s="21">
        <v>0</v>
      </c>
      <c r="U884" s="21">
        <v>0</v>
      </c>
      <c r="V884" s="21">
        <v>0</v>
      </c>
      <c r="W884" s="21">
        <v>62208.223039999997</v>
      </c>
      <c r="X884" s="20" t="s">
        <v>26</v>
      </c>
      <c r="Y884" s="20" t="s">
        <v>722</v>
      </c>
      <c r="Z884" s="55" t="s">
        <v>531</v>
      </c>
      <c r="AA884" s="20" t="s">
        <v>26</v>
      </c>
    </row>
    <row r="885" spans="2:27" ht="25.5" x14ac:dyDescent="0.2">
      <c r="B885" s="14" t="s">
        <v>1550</v>
      </c>
      <c r="C885" s="24" t="s">
        <v>1549</v>
      </c>
      <c r="D885" s="16" t="s">
        <v>708</v>
      </c>
      <c r="E885" s="20" t="s">
        <v>707</v>
      </c>
      <c r="F885" s="58" t="s">
        <v>706</v>
      </c>
      <c r="G885" s="20" t="s">
        <v>338</v>
      </c>
      <c r="H885" s="34">
        <v>39888</v>
      </c>
      <c r="I885" s="34">
        <v>50816</v>
      </c>
      <c r="J885" s="57"/>
      <c r="K885" s="21">
        <v>1000000</v>
      </c>
      <c r="L885" s="20" t="s">
        <v>1548</v>
      </c>
      <c r="M885" s="21">
        <v>0</v>
      </c>
      <c r="N885" s="21">
        <v>0</v>
      </c>
      <c r="O885" s="21">
        <v>-29501.11</v>
      </c>
      <c r="P885" s="21">
        <v>-132519</v>
      </c>
      <c r="Q885" s="56" t="s">
        <v>26</v>
      </c>
      <c r="R885" s="21">
        <v>-132519</v>
      </c>
      <c r="S885" s="21">
        <v>29572.080000000002</v>
      </c>
      <c r="T885" s="21">
        <v>0</v>
      </c>
      <c r="U885" s="21">
        <v>0</v>
      </c>
      <c r="V885" s="21">
        <v>0</v>
      </c>
      <c r="W885" s="21">
        <v>25564.851729999998</v>
      </c>
      <c r="X885" s="20" t="s">
        <v>26</v>
      </c>
      <c r="Y885" s="20" t="s">
        <v>704</v>
      </c>
      <c r="Z885" s="55" t="s">
        <v>531</v>
      </c>
      <c r="AA885" s="20" t="s">
        <v>26</v>
      </c>
    </row>
    <row r="886" spans="2:27" ht="25.5" x14ac:dyDescent="0.2">
      <c r="B886" s="14" t="s">
        <v>1547</v>
      </c>
      <c r="C886" s="24" t="s">
        <v>1546</v>
      </c>
      <c r="D886" s="16" t="s">
        <v>708</v>
      </c>
      <c r="E886" s="20" t="s">
        <v>707</v>
      </c>
      <c r="F886" s="58" t="s">
        <v>706</v>
      </c>
      <c r="G886" s="20" t="s">
        <v>338</v>
      </c>
      <c r="H886" s="34">
        <v>39897</v>
      </c>
      <c r="I886" s="34">
        <v>41725</v>
      </c>
      <c r="J886" s="57"/>
      <c r="K886" s="21">
        <v>50000000</v>
      </c>
      <c r="L886" s="20" t="s">
        <v>1545</v>
      </c>
      <c r="M886" s="21">
        <v>0</v>
      </c>
      <c r="N886" s="21">
        <v>0</v>
      </c>
      <c r="O886" s="21">
        <v>946572.22</v>
      </c>
      <c r="P886" s="21">
        <v>1250550</v>
      </c>
      <c r="Q886" s="56" t="s">
        <v>26</v>
      </c>
      <c r="R886" s="21">
        <v>1250550</v>
      </c>
      <c r="S886" s="21">
        <v>-546443.66</v>
      </c>
      <c r="T886" s="21">
        <v>0</v>
      </c>
      <c r="U886" s="21">
        <v>0</v>
      </c>
      <c r="V886" s="21">
        <v>0</v>
      </c>
      <c r="W886" s="21">
        <v>277895.7132</v>
      </c>
      <c r="X886" s="20" t="s">
        <v>26</v>
      </c>
      <c r="Y886" s="20" t="s">
        <v>722</v>
      </c>
      <c r="Z886" s="55" t="s">
        <v>531</v>
      </c>
      <c r="AA886" s="20" t="s">
        <v>26</v>
      </c>
    </row>
    <row r="887" spans="2:27" ht="25.5" x14ac:dyDescent="0.2">
      <c r="B887" s="14" t="s">
        <v>1544</v>
      </c>
      <c r="C887" s="24" t="s">
        <v>1543</v>
      </c>
      <c r="D887" s="16" t="s">
        <v>708</v>
      </c>
      <c r="E887" s="20" t="s">
        <v>707</v>
      </c>
      <c r="F887" s="58" t="s">
        <v>706</v>
      </c>
      <c r="G887" s="20" t="s">
        <v>338</v>
      </c>
      <c r="H887" s="34">
        <v>39899</v>
      </c>
      <c r="I887" s="34">
        <v>50905</v>
      </c>
      <c r="J887" s="57"/>
      <c r="K887" s="21">
        <v>2000000</v>
      </c>
      <c r="L887" s="20" t="s">
        <v>1542</v>
      </c>
      <c r="M887" s="21">
        <v>0</v>
      </c>
      <c r="N887" s="21">
        <v>0</v>
      </c>
      <c r="O887" s="21">
        <v>-57102.21</v>
      </c>
      <c r="P887" s="21">
        <v>-228132</v>
      </c>
      <c r="Q887" s="56" t="s">
        <v>26</v>
      </c>
      <c r="R887" s="21">
        <v>-228132</v>
      </c>
      <c r="S887" s="21">
        <v>59276.2</v>
      </c>
      <c r="T887" s="21">
        <v>0</v>
      </c>
      <c r="U887" s="21">
        <v>0</v>
      </c>
      <c r="V887" s="21">
        <v>0</v>
      </c>
      <c r="W887" s="21">
        <v>51367.598120000002</v>
      </c>
      <c r="X887" s="20" t="s">
        <v>26</v>
      </c>
      <c r="Y887" s="20" t="s">
        <v>704</v>
      </c>
      <c r="Z887" s="55" t="s">
        <v>531</v>
      </c>
      <c r="AA887" s="20" t="s">
        <v>26</v>
      </c>
    </row>
    <row r="888" spans="2:27" ht="25.5" x14ac:dyDescent="0.2">
      <c r="B888" s="14" t="s">
        <v>1541</v>
      </c>
      <c r="C888" s="24" t="s">
        <v>1540</v>
      </c>
      <c r="D888" s="16" t="s">
        <v>708</v>
      </c>
      <c r="E888" s="20" t="s">
        <v>707</v>
      </c>
      <c r="F888" s="58" t="s">
        <v>706</v>
      </c>
      <c r="G888" s="20" t="s">
        <v>365</v>
      </c>
      <c r="H888" s="34">
        <v>39902</v>
      </c>
      <c r="I888" s="34">
        <v>43252</v>
      </c>
      <c r="J888" s="57"/>
      <c r="K888" s="21">
        <v>100000000</v>
      </c>
      <c r="L888" s="20" t="s">
        <v>1539</v>
      </c>
      <c r="M888" s="21">
        <v>0</v>
      </c>
      <c r="N888" s="21">
        <v>0</v>
      </c>
      <c r="O888" s="21">
        <v>0</v>
      </c>
      <c r="P888" s="21">
        <v>-13498400</v>
      </c>
      <c r="Q888" s="56" t="s">
        <v>26</v>
      </c>
      <c r="R888" s="21">
        <v>-13498400</v>
      </c>
      <c r="S888" s="21">
        <v>-4187585.1</v>
      </c>
      <c r="T888" s="21">
        <v>0</v>
      </c>
      <c r="U888" s="21">
        <v>0</v>
      </c>
      <c r="V888" s="21">
        <v>0</v>
      </c>
      <c r="W888" s="21">
        <v>1163956.4080000001</v>
      </c>
      <c r="X888" s="20" t="s">
        <v>26</v>
      </c>
      <c r="Y888" s="20" t="s">
        <v>704</v>
      </c>
      <c r="Z888" s="55" t="s">
        <v>531</v>
      </c>
      <c r="AA888" s="20" t="s">
        <v>26</v>
      </c>
    </row>
    <row r="889" spans="2:27" ht="25.5" x14ac:dyDescent="0.2">
      <c r="B889" s="14" t="s">
        <v>1538</v>
      </c>
      <c r="C889" s="24" t="s">
        <v>1537</v>
      </c>
      <c r="D889" s="16" t="s">
        <v>708</v>
      </c>
      <c r="E889" s="20" t="s">
        <v>707</v>
      </c>
      <c r="F889" s="58" t="s">
        <v>706</v>
      </c>
      <c r="G889" s="20" t="s">
        <v>338</v>
      </c>
      <c r="H889" s="34">
        <v>39902</v>
      </c>
      <c r="I889" s="34">
        <v>43221</v>
      </c>
      <c r="J889" s="57"/>
      <c r="K889" s="21">
        <v>100000000</v>
      </c>
      <c r="L889" s="20" t="s">
        <v>1536</v>
      </c>
      <c r="M889" s="21">
        <v>0</v>
      </c>
      <c r="N889" s="21">
        <v>0</v>
      </c>
      <c r="O889" s="21">
        <v>0</v>
      </c>
      <c r="P889" s="21">
        <v>-13445100</v>
      </c>
      <c r="Q889" s="56" t="s">
        <v>26</v>
      </c>
      <c r="R889" s="21">
        <v>-13445100</v>
      </c>
      <c r="S889" s="21">
        <v>-4127429.22</v>
      </c>
      <c r="T889" s="21">
        <v>0</v>
      </c>
      <c r="U889" s="21">
        <v>0</v>
      </c>
      <c r="V889" s="21">
        <v>0</v>
      </c>
      <c r="W889" s="21">
        <v>1154799.395</v>
      </c>
      <c r="X889" s="20" t="s">
        <v>26</v>
      </c>
      <c r="Y889" s="20" t="s">
        <v>704</v>
      </c>
      <c r="Z889" s="55" t="s">
        <v>531</v>
      </c>
      <c r="AA889" s="20" t="s">
        <v>26</v>
      </c>
    </row>
    <row r="890" spans="2:27" ht="25.5" x14ac:dyDescent="0.2">
      <c r="B890" s="14" t="s">
        <v>1535</v>
      </c>
      <c r="C890" s="24" t="s">
        <v>1534</v>
      </c>
      <c r="D890" s="16" t="s">
        <v>708</v>
      </c>
      <c r="E890" s="20" t="s">
        <v>707</v>
      </c>
      <c r="F890" s="58" t="s">
        <v>706</v>
      </c>
      <c r="G890" s="20" t="s">
        <v>356</v>
      </c>
      <c r="H890" s="34">
        <v>39902</v>
      </c>
      <c r="I890" s="34">
        <v>42887</v>
      </c>
      <c r="J890" s="57"/>
      <c r="K890" s="21">
        <v>100000000</v>
      </c>
      <c r="L890" s="20" t="s">
        <v>1533</v>
      </c>
      <c r="M890" s="21">
        <v>0</v>
      </c>
      <c r="N890" s="21">
        <v>0</v>
      </c>
      <c r="O890" s="21">
        <v>-2667973.79</v>
      </c>
      <c r="P890" s="21">
        <v>-10431300</v>
      </c>
      <c r="Q890" s="56" t="s">
        <v>26</v>
      </c>
      <c r="R890" s="21">
        <v>-10431300</v>
      </c>
      <c r="S890" s="21">
        <v>-855776.14</v>
      </c>
      <c r="T890" s="21">
        <v>0</v>
      </c>
      <c r="U890" s="21">
        <v>0</v>
      </c>
      <c r="V890" s="21">
        <v>0</v>
      </c>
      <c r="W890" s="21">
        <v>1051092.061</v>
      </c>
      <c r="X890" s="20" t="s">
        <v>26</v>
      </c>
      <c r="Y890" s="20" t="s">
        <v>704</v>
      </c>
      <c r="Z890" s="55" t="s">
        <v>531</v>
      </c>
      <c r="AA890" s="20" t="s">
        <v>26</v>
      </c>
    </row>
    <row r="891" spans="2:27" ht="25.5" x14ac:dyDescent="0.2">
      <c r="B891" s="14" t="s">
        <v>1532</v>
      </c>
      <c r="C891" s="24" t="s">
        <v>1531</v>
      </c>
      <c r="D891" s="16" t="s">
        <v>708</v>
      </c>
      <c r="E891" s="20" t="s">
        <v>707</v>
      </c>
      <c r="F891" s="58" t="s">
        <v>706</v>
      </c>
      <c r="G891" s="20" t="s">
        <v>361</v>
      </c>
      <c r="H891" s="34">
        <v>39919</v>
      </c>
      <c r="I891" s="34">
        <v>41749</v>
      </c>
      <c r="J891" s="57"/>
      <c r="K891" s="21">
        <v>44000000</v>
      </c>
      <c r="L891" s="20" t="s">
        <v>1530</v>
      </c>
      <c r="M891" s="21">
        <v>0</v>
      </c>
      <c r="N891" s="21">
        <v>0</v>
      </c>
      <c r="O891" s="21">
        <v>833881.52</v>
      </c>
      <c r="P891" s="21">
        <v>1148400</v>
      </c>
      <c r="Q891" s="56" t="s">
        <v>26</v>
      </c>
      <c r="R891" s="21">
        <v>1148400</v>
      </c>
      <c r="S891" s="21">
        <v>-454539.06</v>
      </c>
      <c r="T891" s="21">
        <v>0</v>
      </c>
      <c r="U891" s="21">
        <v>0</v>
      </c>
      <c r="V891" s="21">
        <v>0</v>
      </c>
      <c r="W891" s="21">
        <v>250970.7182</v>
      </c>
      <c r="X891" s="20" t="s">
        <v>26</v>
      </c>
      <c r="Y891" s="20" t="s">
        <v>722</v>
      </c>
      <c r="Z891" s="55" t="s">
        <v>531</v>
      </c>
      <c r="AA891" s="20" t="s">
        <v>26</v>
      </c>
    </row>
    <row r="892" spans="2:27" ht="25.5" x14ac:dyDescent="0.2">
      <c r="B892" s="14" t="s">
        <v>1529</v>
      </c>
      <c r="C892" s="24" t="s">
        <v>1528</v>
      </c>
      <c r="D892" s="16" t="s">
        <v>708</v>
      </c>
      <c r="E892" s="20" t="s">
        <v>707</v>
      </c>
      <c r="F892" s="58" t="s">
        <v>706</v>
      </c>
      <c r="G892" s="20" t="s">
        <v>346</v>
      </c>
      <c r="H892" s="34">
        <v>39926</v>
      </c>
      <c r="I892" s="34">
        <v>41756</v>
      </c>
      <c r="J892" s="57"/>
      <c r="K892" s="21">
        <v>45000000</v>
      </c>
      <c r="L892" s="20" t="s">
        <v>1527</v>
      </c>
      <c r="M892" s="21">
        <v>0</v>
      </c>
      <c r="N892" s="21">
        <v>0</v>
      </c>
      <c r="O892" s="21">
        <v>907014.19</v>
      </c>
      <c r="P892" s="21">
        <v>1258335</v>
      </c>
      <c r="Q892" s="56" t="s">
        <v>26</v>
      </c>
      <c r="R892" s="21">
        <v>1258335</v>
      </c>
      <c r="S892" s="21">
        <v>-512122.09</v>
      </c>
      <c r="T892" s="21">
        <v>0</v>
      </c>
      <c r="U892" s="21">
        <v>0</v>
      </c>
      <c r="V892" s="21">
        <v>0</v>
      </c>
      <c r="W892" s="21">
        <v>258558.9676</v>
      </c>
      <c r="X892" s="20" t="s">
        <v>26</v>
      </c>
      <c r="Y892" s="20" t="s">
        <v>722</v>
      </c>
      <c r="Z892" s="55" t="s">
        <v>531</v>
      </c>
      <c r="AA892" s="20" t="s">
        <v>26</v>
      </c>
    </row>
    <row r="893" spans="2:27" ht="25.5" x14ac:dyDescent="0.2">
      <c r="B893" s="14" t="s">
        <v>1526</v>
      </c>
      <c r="C893" s="24" t="s">
        <v>1525</v>
      </c>
      <c r="D893" s="16" t="s">
        <v>708</v>
      </c>
      <c r="E893" s="20" t="s">
        <v>707</v>
      </c>
      <c r="F893" s="58" t="s">
        <v>706</v>
      </c>
      <c r="G893" s="20" t="s">
        <v>343</v>
      </c>
      <c r="H893" s="34">
        <v>39938</v>
      </c>
      <c r="I893" s="34">
        <v>43592</v>
      </c>
      <c r="J893" s="57"/>
      <c r="K893" s="21">
        <v>8000000</v>
      </c>
      <c r="L893" s="20" t="s">
        <v>1524</v>
      </c>
      <c r="M893" s="21">
        <v>0</v>
      </c>
      <c r="N893" s="21">
        <v>0</v>
      </c>
      <c r="O893" s="21">
        <v>226474.27</v>
      </c>
      <c r="P893" s="21">
        <v>1060128</v>
      </c>
      <c r="Q893" s="56" t="s">
        <v>26</v>
      </c>
      <c r="R893" s="21">
        <v>1060128</v>
      </c>
      <c r="S893" s="21">
        <v>170728.44</v>
      </c>
      <c r="T893" s="21">
        <v>0</v>
      </c>
      <c r="U893" s="21">
        <v>0</v>
      </c>
      <c r="V893" s="21">
        <v>0</v>
      </c>
      <c r="W893" s="21">
        <v>100802.2613</v>
      </c>
      <c r="X893" s="20" t="s">
        <v>26</v>
      </c>
      <c r="Y893" s="20" t="s">
        <v>722</v>
      </c>
      <c r="Z893" s="55" t="s">
        <v>531</v>
      </c>
      <c r="AA893" s="20" t="s">
        <v>26</v>
      </c>
    </row>
    <row r="894" spans="2:27" ht="25.5" x14ac:dyDescent="0.2">
      <c r="B894" s="14" t="s">
        <v>1523</v>
      </c>
      <c r="C894" s="24" t="s">
        <v>1522</v>
      </c>
      <c r="D894" s="16" t="s">
        <v>738</v>
      </c>
      <c r="E894" s="20" t="s">
        <v>737</v>
      </c>
      <c r="F894" s="58" t="s">
        <v>706</v>
      </c>
      <c r="G894" s="20" t="s">
        <v>365</v>
      </c>
      <c r="H894" s="34">
        <v>39953</v>
      </c>
      <c r="I894" s="34">
        <v>47260</v>
      </c>
      <c r="J894" s="57"/>
      <c r="K894" s="21">
        <v>11000000</v>
      </c>
      <c r="L894" s="20" t="s">
        <v>1521</v>
      </c>
      <c r="M894" s="21">
        <v>0</v>
      </c>
      <c r="N894" s="21">
        <v>0</v>
      </c>
      <c r="O894" s="21">
        <v>-360467.08</v>
      </c>
      <c r="P894" s="21">
        <v>-1978108</v>
      </c>
      <c r="Q894" s="56" t="s">
        <v>26</v>
      </c>
      <c r="R894" s="21">
        <v>-1978108</v>
      </c>
      <c r="S894" s="21">
        <v>73485.17</v>
      </c>
      <c r="T894" s="21">
        <v>0</v>
      </c>
      <c r="U894" s="21">
        <v>0</v>
      </c>
      <c r="V894" s="21">
        <v>0</v>
      </c>
      <c r="W894" s="21">
        <v>222733.024</v>
      </c>
      <c r="X894" s="20" t="s">
        <v>26</v>
      </c>
      <c r="Y894" s="20" t="s">
        <v>735</v>
      </c>
      <c r="Z894" s="55" t="s">
        <v>531</v>
      </c>
      <c r="AA894" s="20" t="s">
        <v>26</v>
      </c>
    </row>
    <row r="895" spans="2:27" ht="25.5" x14ac:dyDescent="0.2">
      <c r="B895" s="14" t="s">
        <v>1520</v>
      </c>
      <c r="C895" s="24" t="s">
        <v>1519</v>
      </c>
      <c r="D895" s="16" t="s">
        <v>738</v>
      </c>
      <c r="E895" s="20" t="s">
        <v>737</v>
      </c>
      <c r="F895" s="58" t="s">
        <v>706</v>
      </c>
      <c r="G895" s="20" t="s">
        <v>430</v>
      </c>
      <c r="H895" s="34">
        <v>39953</v>
      </c>
      <c r="I895" s="34">
        <v>43607</v>
      </c>
      <c r="J895" s="57"/>
      <c r="K895" s="21">
        <v>7000000</v>
      </c>
      <c r="L895" s="20" t="s">
        <v>1518</v>
      </c>
      <c r="M895" s="21">
        <v>0</v>
      </c>
      <c r="N895" s="21">
        <v>0</v>
      </c>
      <c r="O895" s="21">
        <v>198327.1</v>
      </c>
      <c r="P895" s="21">
        <v>928396</v>
      </c>
      <c r="Q895" s="56" t="s">
        <v>26</v>
      </c>
      <c r="R895" s="21">
        <v>928396</v>
      </c>
      <c r="S895" s="21">
        <v>150651.48000000001</v>
      </c>
      <c r="T895" s="21">
        <v>0</v>
      </c>
      <c r="U895" s="21">
        <v>0</v>
      </c>
      <c r="V895" s="21">
        <v>0</v>
      </c>
      <c r="W895" s="21">
        <v>88486.900200000004</v>
      </c>
      <c r="X895" s="20" t="s">
        <v>26</v>
      </c>
      <c r="Y895" s="20" t="s">
        <v>735</v>
      </c>
      <c r="Z895" s="55" t="s">
        <v>531</v>
      </c>
      <c r="AA895" s="20" t="s">
        <v>26</v>
      </c>
    </row>
    <row r="896" spans="2:27" ht="25.5" x14ac:dyDescent="0.2">
      <c r="B896" s="14" t="s">
        <v>1517</v>
      </c>
      <c r="C896" s="24" t="s">
        <v>1516</v>
      </c>
      <c r="D896" s="16" t="s">
        <v>738</v>
      </c>
      <c r="E896" s="20" t="s">
        <v>737</v>
      </c>
      <c r="F896" s="58" t="s">
        <v>706</v>
      </c>
      <c r="G896" s="20" t="s">
        <v>338</v>
      </c>
      <c r="H896" s="34">
        <v>39953</v>
      </c>
      <c r="I896" s="34">
        <v>41781</v>
      </c>
      <c r="J896" s="57"/>
      <c r="K896" s="21">
        <v>39000000</v>
      </c>
      <c r="L896" s="20" t="s">
        <v>1515</v>
      </c>
      <c r="M896" s="21">
        <v>0</v>
      </c>
      <c r="N896" s="21">
        <v>0</v>
      </c>
      <c r="O896" s="21">
        <v>-777433</v>
      </c>
      <c r="P896" s="21">
        <v>-1131780</v>
      </c>
      <c r="Q896" s="56" t="s">
        <v>26</v>
      </c>
      <c r="R896" s="21">
        <v>-1131780</v>
      </c>
      <c r="S896" s="21">
        <v>420196.32</v>
      </c>
      <c r="T896" s="21">
        <v>0</v>
      </c>
      <c r="U896" s="21">
        <v>0</v>
      </c>
      <c r="V896" s="21">
        <v>0</v>
      </c>
      <c r="W896" s="21">
        <v>229822.2959</v>
      </c>
      <c r="X896" s="20" t="s">
        <v>26</v>
      </c>
      <c r="Y896" s="20" t="s">
        <v>735</v>
      </c>
      <c r="Z896" s="55" t="s">
        <v>531</v>
      </c>
      <c r="AA896" s="20" t="s">
        <v>26</v>
      </c>
    </row>
    <row r="897" spans="2:27" ht="25.5" x14ac:dyDescent="0.2">
      <c r="B897" s="14" t="s">
        <v>1514</v>
      </c>
      <c r="C897" s="24" t="s">
        <v>1513</v>
      </c>
      <c r="D897" s="16" t="s">
        <v>708</v>
      </c>
      <c r="E897" s="20" t="s">
        <v>707</v>
      </c>
      <c r="F897" s="58" t="s">
        <v>706</v>
      </c>
      <c r="G897" s="20" t="s">
        <v>346</v>
      </c>
      <c r="H897" s="34">
        <v>39953</v>
      </c>
      <c r="I897" s="34">
        <v>41781</v>
      </c>
      <c r="J897" s="57"/>
      <c r="K897" s="21">
        <v>45000000</v>
      </c>
      <c r="L897" s="20" t="s">
        <v>1512</v>
      </c>
      <c r="M897" s="21">
        <v>0</v>
      </c>
      <c r="N897" s="21">
        <v>0</v>
      </c>
      <c r="O897" s="21">
        <v>895859.95</v>
      </c>
      <c r="P897" s="21">
        <v>1304325</v>
      </c>
      <c r="Q897" s="56" t="s">
        <v>26</v>
      </c>
      <c r="R897" s="21">
        <v>1304325</v>
      </c>
      <c r="S897" s="21">
        <v>-483751.2</v>
      </c>
      <c r="T897" s="21">
        <v>0</v>
      </c>
      <c r="U897" s="21">
        <v>0</v>
      </c>
      <c r="V897" s="21">
        <v>0</v>
      </c>
      <c r="W897" s="21">
        <v>265179.57209999999</v>
      </c>
      <c r="X897" s="20" t="s">
        <v>26</v>
      </c>
      <c r="Y897" s="20" t="s">
        <v>722</v>
      </c>
      <c r="Z897" s="55" t="s">
        <v>531</v>
      </c>
      <c r="AA897" s="20" t="s">
        <v>26</v>
      </c>
    </row>
    <row r="898" spans="2:27" ht="25.5" x14ac:dyDescent="0.2">
      <c r="B898" s="14" t="s">
        <v>1511</v>
      </c>
      <c r="C898" s="24" t="s">
        <v>1510</v>
      </c>
      <c r="D898" s="16" t="s">
        <v>708</v>
      </c>
      <c r="E898" s="20" t="s">
        <v>707</v>
      </c>
      <c r="F898" s="58" t="s">
        <v>706</v>
      </c>
      <c r="G898" s="20" t="s">
        <v>361</v>
      </c>
      <c r="H898" s="34">
        <v>39981</v>
      </c>
      <c r="I898" s="34">
        <v>41749</v>
      </c>
      <c r="J898" s="57"/>
      <c r="K898" s="21">
        <v>44000000</v>
      </c>
      <c r="L898" s="20" t="s">
        <v>1509</v>
      </c>
      <c r="M898" s="21">
        <v>0</v>
      </c>
      <c r="N898" s="21">
        <v>0</v>
      </c>
      <c r="O898" s="21">
        <v>-1131246.24</v>
      </c>
      <c r="P898" s="21">
        <v>-1532916</v>
      </c>
      <c r="Q898" s="56" t="s">
        <v>26</v>
      </c>
      <c r="R898" s="21">
        <v>-1532916</v>
      </c>
      <c r="S898" s="21">
        <v>744469.43</v>
      </c>
      <c r="T898" s="21">
        <v>0</v>
      </c>
      <c r="U898" s="21">
        <v>0</v>
      </c>
      <c r="V898" s="21">
        <v>0</v>
      </c>
      <c r="W898" s="21">
        <v>250970.7182</v>
      </c>
      <c r="X898" s="20" t="s">
        <v>26</v>
      </c>
      <c r="Y898" s="20" t="s">
        <v>722</v>
      </c>
      <c r="Z898" s="55" t="s">
        <v>531</v>
      </c>
      <c r="AA898" s="20" t="s">
        <v>26</v>
      </c>
    </row>
    <row r="899" spans="2:27" ht="25.5" x14ac:dyDescent="0.2">
      <c r="B899" s="14" t="s">
        <v>1508</v>
      </c>
      <c r="C899" s="24" t="s">
        <v>1507</v>
      </c>
      <c r="D899" s="16" t="s">
        <v>708</v>
      </c>
      <c r="E899" s="20" t="s">
        <v>707</v>
      </c>
      <c r="F899" s="58" t="s">
        <v>706</v>
      </c>
      <c r="G899" s="20" t="s">
        <v>346</v>
      </c>
      <c r="H899" s="34">
        <v>39989</v>
      </c>
      <c r="I899" s="34">
        <v>41819</v>
      </c>
      <c r="J899" s="57"/>
      <c r="K899" s="21">
        <v>50000000</v>
      </c>
      <c r="L899" s="20" t="s">
        <v>1506</v>
      </c>
      <c r="M899" s="21">
        <v>0</v>
      </c>
      <c r="N899" s="21">
        <v>0</v>
      </c>
      <c r="O899" s="21">
        <v>1237544.94</v>
      </c>
      <c r="P899" s="21">
        <v>1928550</v>
      </c>
      <c r="Q899" s="56" t="s">
        <v>26</v>
      </c>
      <c r="R899" s="21">
        <v>1928550</v>
      </c>
      <c r="S899" s="21">
        <v>-747833.83</v>
      </c>
      <c r="T899" s="21">
        <v>0</v>
      </c>
      <c r="U899" s="21">
        <v>0</v>
      </c>
      <c r="V899" s="21">
        <v>0</v>
      </c>
      <c r="W899" s="21">
        <v>305486.3627</v>
      </c>
      <c r="X899" s="20" t="s">
        <v>26</v>
      </c>
      <c r="Y899" s="20" t="s">
        <v>722</v>
      </c>
      <c r="Z899" s="55" t="s">
        <v>531</v>
      </c>
      <c r="AA899" s="20" t="s">
        <v>26</v>
      </c>
    </row>
    <row r="900" spans="2:27" ht="25.5" x14ac:dyDescent="0.2">
      <c r="B900" s="14" t="s">
        <v>1505</v>
      </c>
      <c r="C900" s="24" t="s">
        <v>1504</v>
      </c>
      <c r="D900" s="16" t="s">
        <v>708</v>
      </c>
      <c r="E900" s="20" t="s">
        <v>707</v>
      </c>
      <c r="F900" s="58" t="s">
        <v>706</v>
      </c>
      <c r="G900" s="20" t="s">
        <v>356</v>
      </c>
      <c r="H900" s="34">
        <v>39989</v>
      </c>
      <c r="I900" s="34">
        <v>41819</v>
      </c>
      <c r="J900" s="57"/>
      <c r="K900" s="21">
        <v>50000000</v>
      </c>
      <c r="L900" s="20" t="s">
        <v>1503</v>
      </c>
      <c r="M900" s="21">
        <v>0</v>
      </c>
      <c r="N900" s="21">
        <v>0</v>
      </c>
      <c r="O900" s="21">
        <v>1238047.72</v>
      </c>
      <c r="P900" s="21">
        <v>1929300</v>
      </c>
      <c r="Q900" s="56" t="s">
        <v>26</v>
      </c>
      <c r="R900" s="21">
        <v>1929300</v>
      </c>
      <c r="S900" s="21">
        <v>-748321.68</v>
      </c>
      <c r="T900" s="21">
        <v>0</v>
      </c>
      <c r="U900" s="21">
        <v>0</v>
      </c>
      <c r="V900" s="21">
        <v>0</v>
      </c>
      <c r="W900" s="21">
        <v>305486.3627</v>
      </c>
      <c r="X900" s="20" t="s">
        <v>26</v>
      </c>
      <c r="Y900" s="20" t="s">
        <v>722</v>
      </c>
      <c r="Z900" s="55" t="s">
        <v>531</v>
      </c>
      <c r="AA900" s="20" t="s">
        <v>26</v>
      </c>
    </row>
    <row r="901" spans="2:27" ht="25.5" x14ac:dyDescent="0.2">
      <c r="B901" s="14" t="s">
        <v>1502</v>
      </c>
      <c r="C901" s="24" t="s">
        <v>1501</v>
      </c>
      <c r="D901" s="16" t="s">
        <v>708</v>
      </c>
      <c r="E901" s="20" t="s">
        <v>707</v>
      </c>
      <c r="F901" s="58" t="s">
        <v>706</v>
      </c>
      <c r="G901" s="20" t="s">
        <v>338</v>
      </c>
      <c r="H901" s="34">
        <v>40010</v>
      </c>
      <c r="I901" s="34">
        <v>41840</v>
      </c>
      <c r="J901" s="57"/>
      <c r="K901" s="21">
        <v>50000000</v>
      </c>
      <c r="L901" s="20" t="s">
        <v>1500</v>
      </c>
      <c r="M901" s="21">
        <v>0</v>
      </c>
      <c r="N901" s="21">
        <v>0</v>
      </c>
      <c r="O901" s="21">
        <v>1227618.2</v>
      </c>
      <c r="P901" s="21">
        <v>1983100</v>
      </c>
      <c r="Q901" s="56" t="s">
        <v>26</v>
      </c>
      <c r="R901" s="21">
        <v>1983100</v>
      </c>
      <c r="S901" s="21">
        <v>-720619.76</v>
      </c>
      <c r="T901" s="21">
        <v>0</v>
      </c>
      <c r="U901" s="21">
        <v>0</v>
      </c>
      <c r="V901" s="21">
        <v>0</v>
      </c>
      <c r="W901" s="21">
        <v>311316.25109999999</v>
      </c>
      <c r="X901" s="20" t="s">
        <v>26</v>
      </c>
      <c r="Y901" s="20" t="s">
        <v>722</v>
      </c>
      <c r="Z901" s="55" t="s">
        <v>531</v>
      </c>
      <c r="AA901" s="20" t="s">
        <v>26</v>
      </c>
    </row>
    <row r="902" spans="2:27" ht="25.5" x14ac:dyDescent="0.2">
      <c r="B902" s="14" t="s">
        <v>1499</v>
      </c>
      <c r="C902" s="24" t="s">
        <v>1498</v>
      </c>
      <c r="D902" s="16" t="s">
        <v>708</v>
      </c>
      <c r="E902" s="20" t="s">
        <v>707</v>
      </c>
      <c r="F902" s="58" t="s">
        <v>706</v>
      </c>
      <c r="G902" s="20" t="s">
        <v>575</v>
      </c>
      <c r="H902" s="34">
        <v>40010</v>
      </c>
      <c r="I902" s="34">
        <v>41840</v>
      </c>
      <c r="J902" s="57"/>
      <c r="K902" s="21">
        <v>50000000</v>
      </c>
      <c r="L902" s="20" t="s">
        <v>1497</v>
      </c>
      <c r="M902" s="21">
        <v>0</v>
      </c>
      <c r="N902" s="21">
        <v>0</v>
      </c>
      <c r="O902" s="21">
        <v>1225868.2</v>
      </c>
      <c r="P902" s="21">
        <v>1980400</v>
      </c>
      <c r="Q902" s="56" t="s">
        <v>26</v>
      </c>
      <c r="R902" s="21">
        <v>1980400</v>
      </c>
      <c r="S902" s="21">
        <v>-718892.26</v>
      </c>
      <c r="T902" s="21">
        <v>0</v>
      </c>
      <c r="U902" s="21">
        <v>0</v>
      </c>
      <c r="V902" s="21">
        <v>0</v>
      </c>
      <c r="W902" s="21">
        <v>311316.25109999999</v>
      </c>
      <c r="X902" s="20" t="s">
        <v>26</v>
      </c>
      <c r="Y902" s="20" t="s">
        <v>722</v>
      </c>
      <c r="Z902" s="55" t="s">
        <v>531</v>
      </c>
      <c r="AA902" s="20" t="s">
        <v>26</v>
      </c>
    </row>
    <row r="903" spans="2:27" ht="25.5" x14ac:dyDescent="0.2">
      <c r="B903" s="14" t="s">
        <v>1496</v>
      </c>
      <c r="C903" s="24" t="s">
        <v>1495</v>
      </c>
      <c r="D903" s="16" t="s">
        <v>708</v>
      </c>
      <c r="E903" s="20" t="s">
        <v>707</v>
      </c>
      <c r="F903" s="58" t="s">
        <v>706</v>
      </c>
      <c r="G903" s="20" t="s">
        <v>430</v>
      </c>
      <c r="H903" s="34">
        <v>40024</v>
      </c>
      <c r="I903" s="34">
        <v>41854</v>
      </c>
      <c r="J903" s="57"/>
      <c r="K903" s="21">
        <v>25000000</v>
      </c>
      <c r="L903" s="20" t="s">
        <v>1494</v>
      </c>
      <c r="M903" s="21">
        <v>0</v>
      </c>
      <c r="N903" s="21">
        <v>0</v>
      </c>
      <c r="O903" s="21">
        <v>639745.85</v>
      </c>
      <c r="P903" s="21">
        <v>1052150</v>
      </c>
      <c r="Q903" s="56" t="s">
        <v>26</v>
      </c>
      <c r="R903" s="21">
        <v>1052150</v>
      </c>
      <c r="S903" s="21">
        <v>-378374.81</v>
      </c>
      <c r="T903" s="21">
        <v>0</v>
      </c>
      <c r="U903" s="21">
        <v>0</v>
      </c>
      <c r="V903" s="21">
        <v>0</v>
      </c>
      <c r="W903" s="21">
        <v>157571.46669999999</v>
      </c>
      <c r="X903" s="20" t="s">
        <v>26</v>
      </c>
      <c r="Y903" s="20" t="s">
        <v>722</v>
      </c>
      <c r="Z903" s="55" t="s">
        <v>531</v>
      </c>
      <c r="AA903" s="20" t="s">
        <v>26</v>
      </c>
    </row>
    <row r="904" spans="2:27" ht="25.5" x14ac:dyDescent="0.2">
      <c r="B904" s="14" t="s">
        <v>1493</v>
      </c>
      <c r="C904" s="24" t="s">
        <v>1492</v>
      </c>
      <c r="D904" s="16" t="s">
        <v>708</v>
      </c>
      <c r="E904" s="20" t="s">
        <v>707</v>
      </c>
      <c r="F904" s="58" t="s">
        <v>706</v>
      </c>
      <c r="G904" s="20" t="s">
        <v>356</v>
      </c>
      <c r="H904" s="34">
        <v>40024</v>
      </c>
      <c r="I904" s="34">
        <v>43680</v>
      </c>
      <c r="J904" s="57"/>
      <c r="K904" s="21">
        <v>5000000</v>
      </c>
      <c r="L904" s="20" t="s">
        <v>1491</v>
      </c>
      <c r="M904" s="21">
        <v>0</v>
      </c>
      <c r="N904" s="21">
        <v>0</v>
      </c>
      <c r="O904" s="21">
        <v>171199.18</v>
      </c>
      <c r="P904" s="21">
        <v>860910</v>
      </c>
      <c r="Q904" s="56" t="s">
        <v>26</v>
      </c>
      <c r="R904" s="21">
        <v>860910</v>
      </c>
      <c r="S904" s="21">
        <v>86787.8</v>
      </c>
      <c r="T904" s="21">
        <v>0</v>
      </c>
      <c r="U904" s="21">
        <v>0</v>
      </c>
      <c r="V904" s="21">
        <v>0</v>
      </c>
      <c r="W904" s="21">
        <v>64186.159050000002</v>
      </c>
      <c r="X904" s="20" t="s">
        <v>26</v>
      </c>
      <c r="Y904" s="20" t="s">
        <v>722</v>
      </c>
      <c r="Z904" s="55" t="s">
        <v>531</v>
      </c>
      <c r="AA904" s="20" t="s">
        <v>26</v>
      </c>
    </row>
    <row r="905" spans="2:27" ht="25.5" x14ac:dyDescent="0.2">
      <c r="B905" s="14" t="s">
        <v>1490</v>
      </c>
      <c r="C905" s="24" t="s">
        <v>1489</v>
      </c>
      <c r="D905" s="16" t="s">
        <v>708</v>
      </c>
      <c r="E905" s="20" t="s">
        <v>707</v>
      </c>
      <c r="F905" s="58" t="s">
        <v>706</v>
      </c>
      <c r="G905" s="20" t="s">
        <v>356</v>
      </c>
      <c r="H905" s="34">
        <v>40030</v>
      </c>
      <c r="I905" s="34">
        <v>43680</v>
      </c>
      <c r="J905" s="57"/>
      <c r="K905" s="21">
        <v>5000000</v>
      </c>
      <c r="L905" s="20" t="s">
        <v>1488</v>
      </c>
      <c r="M905" s="21">
        <v>0</v>
      </c>
      <c r="N905" s="21">
        <v>0</v>
      </c>
      <c r="O905" s="21">
        <v>-178449.18</v>
      </c>
      <c r="P905" s="21">
        <v>-907385</v>
      </c>
      <c r="Q905" s="56" t="s">
        <v>26</v>
      </c>
      <c r="R905" s="21">
        <v>-907385</v>
      </c>
      <c r="S905" s="21">
        <v>-80965.64</v>
      </c>
      <c r="T905" s="21">
        <v>0</v>
      </c>
      <c r="U905" s="21">
        <v>0</v>
      </c>
      <c r="V905" s="21">
        <v>0</v>
      </c>
      <c r="W905" s="21">
        <v>64186.159050000002</v>
      </c>
      <c r="X905" s="20" t="s">
        <v>26</v>
      </c>
      <c r="Y905" s="20" t="s">
        <v>722</v>
      </c>
      <c r="Z905" s="55" t="s">
        <v>531</v>
      </c>
      <c r="AA905" s="20" t="s">
        <v>26</v>
      </c>
    </row>
    <row r="906" spans="2:27" ht="25.5" x14ac:dyDescent="0.2">
      <c r="B906" s="14" t="s">
        <v>1487</v>
      </c>
      <c r="C906" s="24" t="s">
        <v>1486</v>
      </c>
      <c r="D906" s="16" t="s">
        <v>708</v>
      </c>
      <c r="E906" s="20" t="s">
        <v>707</v>
      </c>
      <c r="F906" s="58" t="s">
        <v>706</v>
      </c>
      <c r="G906" s="20" t="s">
        <v>356</v>
      </c>
      <c r="H906" s="34">
        <v>40031</v>
      </c>
      <c r="I906" s="34">
        <v>43687</v>
      </c>
      <c r="J906" s="57"/>
      <c r="K906" s="21">
        <v>50000000</v>
      </c>
      <c r="L906" s="20" t="s">
        <v>1485</v>
      </c>
      <c r="M906" s="21">
        <v>0</v>
      </c>
      <c r="N906" s="21">
        <v>0</v>
      </c>
      <c r="O906" s="21">
        <v>-1797910.97</v>
      </c>
      <c r="P906" s="21">
        <v>-9166000</v>
      </c>
      <c r="Q906" s="56" t="s">
        <v>26</v>
      </c>
      <c r="R906" s="21">
        <v>-9166000</v>
      </c>
      <c r="S906" s="21">
        <v>-802845.45</v>
      </c>
      <c r="T906" s="21">
        <v>0</v>
      </c>
      <c r="U906" s="21">
        <v>0</v>
      </c>
      <c r="V906" s="21">
        <v>0</v>
      </c>
      <c r="W906" s="21">
        <v>642794.62620000006</v>
      </c>
      <c r="X906" s="20" t="s">
        <v>26</v>
      </c>
      <c r="Y906" s="20" t="s">
        <v>722</v>
      </c>
      <c r="Z906" s="55" t="s">
        <v>531</v>
      </c>
      <c r="AA906" s="20" t="s">
        <v>26</v>
      </c>
    </row>
    <row r="907" spans="2:27" ht="25.5" x14ac:dyDescent="0.2">
      <c r="B907" s="14" t="s">
        <v>1484</v>
      </c>
      <c r="C907" s="24" t="s">
        <v>1483</v>
      </c>
      <c r="D907" s="16" t="s">
        <v>708</v>
      </c>
      <c r="E907" s="20" t="s">
        <v>707</v>
      </c>
      <c r="F907" s="58" t="s">
        <v>706</v>
      </c>
      <c r="G907" s="20" t="s">
        <v>365</v>
      </c>
      <c r="H907" s="34">
        <v>40037</v>
      </c>
      <c r="I907" s="34">
        <v>43599</v>
      </c>
      <c r="J907" s="57"/>
      <c r="K907" s="21">
        <v>50000000</v>
      </c>
      <c r="L907" s="20" t="s">
        <v>1482</v>
      </c>
      <c r="M907" s="21">
        <v>0</v>
      </c>
      <c r="N907" s="21">
        <v>0</v>
      </c>
      <c r="O907" s="21">
        <v>-1743582.47</v>
      </c>
      <c r="P907" s="21">
        <v>-8662050</v>
      </c>
      <c r="Q907" s="56" t="s">
        <v>26</v>
      </c>
      <c r="R907" s="21">
        <v>-8662050</v>
      </c>
      <c r="S907" s="21">
        <v>-803860.05</v>
      </c>
      <c r="T907" s="21">
        <v>0</v>
      </c>
      <c r="U907" s="21">
        <v>0</v>
      </c>
      <c r="V907" s="21">
        <v>0</v>
      </c>
      <c r="W907" s="21">
        <v>630964.68870000006</v>
      </c>
      <c r="X907" s="20" t="s">
        <v>26</v>
      </c>
      <c r="Y907" s="20" t="s">
        <v>722</v>
      </c>
      <c r="Z907" s="55" t="s">
        <v>531</v>
      </c>
      <c r="AA907" s="20" t="s">
        <v>26</v>
      </c>
    </row>
    <row r="908" spans="2:27" ht="25.5" x14ac:dyDescent="0.2">
      <c r="B908" s="14" t="s">
        <v>1481</v>
      </c>
      <c r="C908" s="24" t="s">
        <v>1480</v>
      </c>
      <c r="D908" s="16" t="s">
        <v>738</v>
      </c>
      <c r="E908" s="20" t="s">
        <v>737</v>
      </c>
      <c r="F908" s="58" t="s">
        <v>706</v>
      </c>
      <c r="G908" s="20" t="s">
        <v>356</v>
      </c>
      <c r="H908" s="34">
        <v>40050</v>
      </c>
      <c r="I908" s="34">
        <v>41878</v>
      </c>
      <c r="J908" s="57"/>
      <c r="K908" s="21">
        <v>36100000</v>
      </c>
      <c r="L908" s="20" t="s">
        <v>1479</v>
      </c>
      <c r="M908" s="21">
        <v>0</v>
      </c>
      <c r="N908" s="21">
        <v>0</v>
      </c>
      <c r="O908" s="21">
        <v>-860847.29</v>
      </c>
      <c r="P908" s="21">
        <v>-1483890.5</v>
      </c>
      <c r="Q908" s="56" t="s">
        <v>26</v>
      </c>
      <c r="R908" s="21">
        <v>-1483890.5</v>
      </c>
      <c r="S908" s="21">
        <v>474927.16</v>
      </c>
      <c r="T908" s="21">
        <v>0</v>
      </c>
      <c r="U908" s="21">
        <v>0</v>
      </c>
      <c r="V908" s="21">
        <v>0</v>
      </c>
      <c r="W908" s="21">
        <v>232193.0644</v>
      </c>
      <c r="X908" s="20" t="s">
        <v>26</v>
      </c>
      <c r="Y908" s="20" t="s">
        <v>735</v>
      </c>
      <c r="Z908" s="55" t="s">
        <v>531</v>
      </c>
      <c r="AA908" s="20" t="s">
        <v>26</v>
      </c>
    </row>
    <row r="909" spans="2:27" ht="25.5" x14ac:dyDescent="0.2">
      <c r="B909" s="14" t="s">
        <v>1478</v>
      </c>
      <c r="C909" s="24" t="s">
        <v>1477</v>
      </c>
      <c r="D909" s="16" t="s">
        <v>738</v>
      </c>
      <c r="E909" s="20" t="s">
        <v>737</v>
      </c>
      <c r="F909" s="58" t="s">
        <v>706</v>
      </c>
      <c r="G909" s="20" t="s">
        <v>356</v>
      </c>
      <c r="H909" s="34">
        <v>40050</v>
      </c>
      <c r="I909" s="34">
        <v>43704</v>
      </c>
      <c r="J909" s="57"/>
      <c r="K909" s="21">
        <v>19700000</v>
      </c>
      <c r="L909" s="20" t="s">
        <v>1476</v>
      </c>
      <c r="M909" s="21">
        <v>0</v>
      </c>
      <c r="N909" s="21">
        <v>0</v>
      </c>
      <c r="O909" s="21">
        <v>632371.48</v>
      </c>
      <c r="P909" s="21">
        <v>3159781.5</v>
      </c>
      <c r="Q909" s="56" t="s">
        <v>26</v>
      </c>
      <c r="R909" s="21">
        <v>3159781.5</v>
      </c>
      <c r="S909" s="21">
        <v>376938.47</v>
      </c>
      <c r="T909" s="21">
        <v>0</v>
      </c>
      <c r="U909" s="21">
        <v>0</v>
      </c>
      <c r="V909" s="21">
        <v>0</v>
      </c>
      <c r="W909" s="21">
        <v>254151.65090000001</v>
      </c>
      <c r="X909" s="20" t="s">
        <v>26</v>
      </c>
      <c r="Y909" s="20" t="s">
        <v>735</v>
      </c>
      <c r="Z909" s="55" t="s">
        <v>531</v>
      </c>
      <c r="AA909" s="20" t="s">
        <v>26</v>
      </c>
    </row>
    <row r="910" spans="2:27" ht="25.5" x14ac:dyDescent="0.2">
      <c r="B910" s="14" t="s">
        <v>1475</v>
      </c>
      <c r="C910" s="24" t="s">
        <v>1474</v>
      </c>
      <c r="D910" s="16" t="s">
        <v>708</v>
      </c>
      <c r="E910" s="20" t="s">
        <v>707</v>
      </c>
      <c r="F910" s="58" t="s">
        <v>706</v>
      </c>
      <c r="G910" s="20" t="s">
        <v>338</v>
      </c>
      <c r="H910" s="34">
        <v>40072</v>
      </c>
      <c r="I910" s="34">
        <v>41866</v>
      </c>
      <c r="J910" s="57"/>
      <c r="K910" s="21">
        <v>2000000</v>
      </c>
      <c r="L910" s="20" t="s">
        <v>1473</v>
      </c>
      <c r="M910" s="21">
        <v>0</v>
      </c>
      <c r="N910" s="21">
        <v>0</v>
      </c>
      <c r="O910" s="21">
        <v>-46802.21</v>
      </c>
      <c r="P910" s="21">
        <v>-78442</v>
      </c>
      <c r="Q910" s="56" t="s">
        <v>26</v>
      </c>
      <c r="R910" s="21">
        <v>-78442</v>
      </c>
      <c r="S910" s="21">
        <v>25481.64</v>
      </c>
      <c r="T910" s="21">
        <v>0</v>
      </c>
      <c r="U910" s="21">
        <v>0</v>
      </c>
      <c r="V910" s="21">
        <v>0</v>
      </c>
      <c r="W910" s="21">
        <v>12735.4537</v>
      </c>
      <c r="X910" s="20" t="s">
        <v>26</v>
      </c>
      <c r="Y910" s="20" t="s">
        <v>704</v>
      </c>
      <c r="Z910" s="55" t="s">
        <v>531</v>
      </c>
      <c r="AA910" s="20" t="s">
        <v>26</v>
      </c>
    </row>
    <row r="911" spans="2:27" ht="25.5" x14ac:dyDescent="0.2">
      <c r="B911" s="14" t="s">
        <v>1472</v>
      </c>
      <c r="C911" s="24" t="s">
        <v>1471</v>
      </c>
      <c r="D911" s="16" t="s">
        <v>708</v>
      </c>
      <c r="E911" s="20" t="s">
        <v>707</v>
      </c>
      <c r="F911" s="58" t="s">
        <v>706</v>
      </c>
      <c r="G911" s="20" t="s">
        <v>343</v>
      </c>
      <c r="H911" s="34">
        <v>40072</v>
      </c>
      <c r="I911" s="34">
        <v>47345</v>
      </c>
      <c r="J911" s="57"/>
      <c r="K911" s="21">
        <v>1000000</v>
      </c>
      <c r="L911" s="20" t="s">
        <v>1470</v>
      </c>
      <c r="M911" s="21">
        <v>0</v>
      </c>
      <c r="N911" s="21">
        <v>0</v>
      </c>
      <c r="O911" s="21">
        <v>-36438.61</v>
      </c>
      <c r="P911" s="21">
        <v>-232846</v>
      </c>
      <c r="Q911" s="56" t="s">
        <v>26</v>
      </c>
      <c r="R911" s="21">
        <v>-232846</v>
      </c>
      <c r="S911" s="21">
        <v>9217.3700000000008</v>
      </c>
      <c r="T911" s="21">
        <v>0</v>
      </c>
      <c r="U911" s="21">
        <v>0</v>
      </c>
      <c r="V911" s="21">
        <v>0</v>
      </c>
      <c r="W911" s="21">
        <v>20391.71199</v>
      </c>
      <c r="X911" s="20" t="s">
        <v>26</v>
      </c>
      <c r="Y911" s="20" t="s">
        <v>704</v>
      </c>
      <c r="Z911" s="55" t="s">
        <v>531</v>
      </c>
      <c r="AA911" s="20" t="s">
        <v>26</v>
      </c>
    </row>
    <row r="912" spans="2:27" ht="25.5" x14ac:dyDescent="0.2">
      <c r="B912" s="14" t="s">
        <v>1469</v>
      </c>
      <c r="C912" s="24" t="s">
        <v>1468</v>
      </c>
      <c r="D912" s="16" t="s">
        <v>708</v>
      </c>
      <c r="E912" s="20" t="s">
        <v>707</v>
      </c>
      <c r="F912" s="58" t="s">
        <v>706</v>
      </c>
      <c r="G912" s="20" t="s">
        <v>343</v>
      </c>
      <c r="H912" s="34">
        <v>40077</v>
      </c>
      <c r="I912" s="34">
        <v>41540</v>
      </c>
      <c r="J912" s="57"/>
      <c r="K912" s="21">
        <v>9000000</v>
      </c>
      <c r="L912" s="20" t="s">
        <v>1467</v>
      </c>
      <c r="M912" s="21">
        <v>0</v>
      </c>
      <c r="N912" s="21">
        <v>0</v>
      </c>
      <c r="O912" s="21">
        <v>180371.13</v>
      </c>
      <c r="P912" s="21">
        <v>140661</v>
      </c>
      <c r="Q912" s="56" t="s">
        <v>26</v>
      </c>
      <c r="R912" s="21">
        <v>140661</v>
      </c>
      <c r="S912" s="21">
        <v>-130503.35</v>
      </c>
      <c r="T912" s="21">
        <v>0</v>
      </c>
      <c r="U912" s="21">
        <v>0</v>
      </c>
      <c r="V912" s="21">
        <v>0</v>
      </c>
      <c r="W912" s="21">
        <v>38415.536240000001</v>
      </c>
      <c r="X912" s="20" t="s">
        <v>26</v>
      </c>
      <c r="Y912" s="20" t="s">
        <v>722</v>
      </c>
      <c r="Z912" s="55" t="s">
        <v>531</v>
      </c>
      <c r="AA912" s="20" t="s">
        <v>26</v>
      </c>
    </row>
    <row r="913" spans="2:27" ht="25.5" x14ac:dyDescent="0.2">
      <c r="B913" s="14" t="s">
        <v>1466</v>
      </c>
      <c r="C913" s="24" t="s">
        <v>1465</v>
      </c>
      <c r="D913" s="16" t="s">
        <v>708</v>
      </c>
      <c r="E913" s="20" t="s">
        <v>707</v>
      </c>
      <c r="F913" s="58" t="s">
        <v>706</v>
      </c>
      <c r="G913" s="20" t="s">
        <v>430</v>
      </c>
      <c r="H913" s="34">
        <v>40084</v>
      </c>
      <c r="I913" s="34">
        <v>41854</v>
      </c>
      <c r="J913" s="57"/>
      <c r="K913" s="21">
        <v>10000000</v>
      </c>
      <c r="L913" s="20" t="s">
        <v>1464</v>
      </c>
      <c r="M913" s="21">
        <v>0</v>
      </c>
      <c r="N913" s="21">
        <v>0</v>
      </c>
      <c r="O913" s="21">
        <v>-214398.33</v>
      </c>
      <c r="P913" s="21">
        <v>-355040</v>
      </c>
      <c r="Q913" s="56" t="s">
        <v>26</v>
      </c>
      <c r="R913" s="21">
        <v>-355040</v>
      </c>
      <c r="S913" s="21">
        <v>110712.43</v>
      </c>
      <c r="T913" s="21">
        <v>0</v>
      </c>
      <c r="U913" s="21">
        <v>0</v>
      </c>
      <c r="V913" s="21">
        <v>0</v>
      </c>
      <c r="W913" s="21">
        <v>63028.586689999996</v>
      </c>
      <c r="X913" s="20" t="s">
        <v>26</v>
      </c>
      <c r="Y913" s="20" t="s">
        <v>722</v>
      </c>
      <c r="Z913" s="55" t="s">
        <v>531</v>
      </c>
      <c r="AA913" s="20" t="s">
        <v>26</v>
      </c>
    </row>
    <row r="914" spans="2:27" ht="25.5" x14ac:dyDescent="0.2">
      <c r="B914" s="14" t="s">
        <v>1463</v>
      </c>
      <c r="C914" s="24" t="s">
        <v>1462</v>
      </c>
      <c r="D914" s="16" t="s">
        <v>708</v>
      </c>
      <c r="E914" s="20" t="s">
        <v>707</v>
      </c>
      <c r="F914" s="58" t="s">
        <v>706</v>
      </c>
      <c r="G914" s="20" t="s">
        <v>356</v>
      </c>
      <c r="H914" s="34">
        <v>40086</v>
      </c>
      <c r="I914" s="34">
        <v>41914</v>
      </c>
      <c r="J914" s="57"/>
      <c r="K914" s="21">
        <v>9000000</v>
      </c>
      <c r="L914" s="20" t="s">
        <v>1461</v>
      </c>
      <c r="M914" s="21">
        <v>0</v>
      </c>
      <c r="N914" s="21">
        <v>0</v>
      </c>
      <c r="O914" s="21">
        <v>-194568.82</v>
      </c>
      <c r="P914" s="21">
        <v>-356940</v>
      </c>
      <c r="Q914" s="56" t="s">
        <v>26</v>
      </c>
      <c r="R914" s="21">
        <v>-356940</v>
      </c>
      <c r="S914" s="21">
        <v>94164.9</v>
      </c>
      <c r="T914" s="21">
        <v>0</v>
      </c>
      <c r="U914" s="21">
        <v>0</v>
      </c>
      <c r="V914" s="21">
        <v>0</v>
      </c>
      <c r="W914" s="21">
        <v>59587.623979999997</v>
      </c>
      <c r="X914" s="20" t="s">
        <v>26</v>
      </c>
      <c r="Y914" s="20" t="s">
        <v>704</v>
      </c>
      <c r="Z914" s="55" t="s">
        <v>531</v>
      </c>
      <c r="AA914" s="20" t="s">
        <v>26</v>
      </c>
    </row>
    <row r="915" spans="2:27" ht="25.5" x14ac:dyDescent="0.2">
      <c r="B915" s="14" t="s">
        <v>1460</v>
      </c>
      <c r="C915" s="24" t="s">
        <v>1459</v>
      </c>
      <c r="D915" s="16" t="s">
        <v>708</v>
      </c>
      <c r="E915" s="20" t="s">
        <v>707</v>
      </c>
      <c r="F915" s="58" t="s">
        <v>706</v>
      </c>
      <c r="G915" s="20" t="s">
        <v>338</v>
      </c>
      <c r="H915" s="34">
        <v>40086</v>
      </c>
      <c r="I915" s="34">
        <v>43740</v>
      </c>
      <c r="J915" s="57"/>
      <c r="K915" s="21">
        <v>12000000</v>
      </c>
      <c r="L915" s="20" t="s">
        <v>1458</v>
      </c>
      <c r="M915" s="21">
        <v>0</v>
      </c>
      <c r="N915" s="21">
        <v>0</v>
      </c>
      <c r="O915" s="21">
        <v>-355337.91</v>
      </c>
      <c r="P915" s="21">
        <v>-1739868</v>
      </c>
      <c r="Q915" s="56" t="s">
        <v>26</v>
      </c>
      <c r="R915" s="21">
        <v>-1739868</v>
      </c>
      <c r="S915" s="21">
        <v>-255897.08</v>
      </c>
      <c r="T915" s="21">
        <v>0</v>
      </c>
      <c r="U915" s="21">
        <v>0</v>
      </c>
      <c r="V915" s="21">
        <v>0</v>
      </c>
      <c r="W915" s="21">
        <v>155955.7366</v>
      </c>
      <c r="X915" s="20" t="s">
        <v>26</v>
      </c>
      <c r="Y915" s="20" t="s">
        <v>704</v>
      </c>
      <c r="Z915" s="55" t="s">
        <v>531</v>
      </c>
      <c r="AA915" s="20" t="s">
        <v>26</v>
      </c>
    </row>
    <row r="916" spans="2:27" ht="25.5" x14ac:dyDescent="0.2">
      <c r="B916" s="14" t="s">
        <v>1457</v>
      </c>
      <c r="C916" s="24" t="s">
        <v>1456</v>
      </c>
      <c r="D916" s="16" t="s">
        <v>708</v>
      </c>
      <c r="E916" s="20" t="s">
        <v>707</v>
      </c>
      <c r="F916" s="58" t="s">
        <v>706</v>
      </c>
      <c r="G916" s="20" t="s">
        <v>361</v>
      </c>
      <c r="H916" s="34">
        <v>40086</v>
      </c>
      <c r="I916" s="34">
        <v>45567</v>
      </c>
      <c r="J916" s="57"/>
      <c r="K916" s="21">
        <v>12000000</v>
      </c>
      <c r="L916" s="20" t="s">
        <v>1455</v>
      </c>
      <c r="M916" s="21">
        <v>0</v>
      </c>
      <c r="N916" s="21">
        <v>0</v>
      </c>
      <c r="O916" s="21">
        <v>391955.91</v>
      </c>
      <c r="P916" s="21">
        <v>2191644</v>
      </c>
      <c r="Q916" s="56" t="s">
        <v>26</v>
      </c>
      <c r="R916" s="21">
        <v>2191644</v>
      </c>
      <c r="S916" s="21">
        <v>165418.29</v>
      </c>
      <c r="T916" s="21">
        <v>0</v>
      </c>
      <c r="U916" s="21">
        <v>0</v>
      </c>
      <c r="V916" s="21">
        <v>0</v>
      </c>
      <c r="W916" s="21">
        <v>205771.51850000001</v>
      </c>
      <c r="X916" s="20" t="s">
        <v>26</v>
      </c>
      <c r="Y916" s="20" t="s">
        <v>704</v>
      </c>
      <c r="Z916" s="55" t="s">
        <v>531</v>
      </c>
      <c r="AA916" s="20" t="s">
        <v>26</v>
      </c>
    </row>
    <row r="917" spans="2:27" ht="25.5" x14ac:dyDescent="0.2">
      <c r="B917" s="14" t="s">
        <v>1454</v>
      </c>
      <c r="C917" s="24" t="s">
        <v>1453</v>
      </c>
      <c r="D917" s="16" t="s">
        <v>708</v>
      </c>
      <c r="E917" s="20" t="s">
        <v>707</v>
      </c>
      <c r="F917" s="58" t="s">
        <v>706</v>
      </c>
      <c r="G917" s="20" t="s">
        <v>361</v>
      </c>
      <c r="H917" s="34">
        <v>40086</v>
      </c>
      <c r="I917" s="34">
        <v>47393</v>
      </c>
      <c r="J917" s="57"/>
      <c r="K917" s="21">
        <v>8000000</v>
      </c>
      <c r="L917" s="20" t="s">
        <v>1452</v>
      </c>
      <c r="M917" s="21">
        <v>0</v>
      </c>
      <c r="N917" s="21">
        <v>0</v>
      </c>
      <c r="O917" s="21">
        <v>269481.17</v>
      </c>
      <c r="P917" s="21">
        <v>1586000</v>
      </c>
      <c r="Q917" s="56" t="s">
        <v>26</v>
      </c>
      <c r="R917" s="21">
        <v>1586000</v>
      </c>
      <c r="S917" s="21">
        <v>-68257.649999999994</v>
      </c>
      <c r="T917" s="21">
        <v>0</v>
      </c>
      <c r="U917" s="21">
        <v>0</v>
      </c>
      <c r="V917" s="21">
        <v>0</v>
      </c>
      <c r="W917" s="21">
        <v>163777.3296</v>
      </c>
      <c r="X917" s="20" t="s">
        <v>26</v>
      </c>
      <c r="Y917" s="20" t="s">
        <v>704</v>
      </c>
      <c r="Z917" s="55" t="s">
        <v>531</v>
      </c>
      <c r="AA917" s="20" t="s">
        <v>26</v>
      </c>
    </row>
    <row r="918" spans="2:27" ht="25.5" x14ac:dyDescent="0.2">
      <c r="B918" s="14" t="s">
        <v>1451</v>
      </c>
      <c r="C918" s="24" t="s">
        <v>1450</v>
      </c>
      <c r="D918" s="16" t="s">
        <v>708</v>
      </c>
      <c r="E918" s="20" t="s">
        <v>707</v>
      </c>
      <c r="F918" s="58" t="s">
        <v>706</v>
      </c>
      <c r="G918" s="20" t="s">
        <v>346</v>
      </c>
      <c r="H918" s="34">
        <v>40086</v>
      </c>
      <c r="I918" s="34">
        <v>49219</v>
      </c>
      <c r="J918" s="57"/>
      <c r="K918" s="21">
        <v>5000000</v>
      </c>
      <c r="L918" s="20" t="s">
        <v>1449</v>
      </c>
      <c r="M918" s="21">
        <v>0</v>
      </c>
      <c r="N918" s="21">
        <v>0</v>
      </c>
      <c r="O918" s="21">
        <v>170544.83</v>
      </c>
      <c r="P918" s="21">
        <v>1076050</v>
      </c>
      <c r="Q918" s="56" t="s">
        <v>26</v>
      </c>
      <c r="R918" s="21">
        <v>1076050</v>
      </c>
      <c r="S918" s="21">
        <v>-121594.42</v>
      </c>
      <c r="T918" s="21">
        <v>0</v>
      </c>
      <c r="U918" s="21">
        <v>0</v>
      </c>
      <c r="V918" s="21">
        <v>0</v>
      </c>
      <c r="W918" s="21">
        <v>116638.1244</v>
      </c>
      <c r="X918" s="20" t="s">
        <v>26</v>
      </c>
      <c r="Y918" s="20" t="s">
        <v>704</v>
      </c>
      <c r="Z918" s="55" t="s">
        <v>531</v>
      </c>
      <c r="AA918" s="20" t="s">
        <v>26</v>
      </c>
    </row>
    <row r="919" spans="2:27" ht="25.5" x14ac:dyDescent="0.2">
      <c r="B919" s="14" t="s">
        <v>1448</v>
      </c>
      <c r="C919" s="24" t="s">
        <v>1447</v>
      </c>
      <c r="D919" s="16" t="s">
        <v>708</v>
      </c>
      <c r="E919" s="20" t="s">
        <v>707</v>
      </c>
      <c r="F919" s="58" t="s">
        <v>706</v>
      </c>
      <c r="G919" s="20" t="s">
        <v>346</v>
      </c>
      <c r="H919" s="34">
        <v>40086</v>
      </c>
      <c r="I919" s="34">
        <v>51045</v>
      </c>
      <c r="J919" s="57"/>
      <c r="K919" s="21">
        <v>5000000</v>
      </c>
      <c r="L919" s="20" t="s">
        <v>1446</v>
      </c>
      <c r="M919" s="21">
        <v>0</v>
      </c>
      <c r="N919" s="21">
        <v>0</v>
      </c>
      <c r="O919" s="21">
        <v>171916.01</v>
      </c>
      <c r="P919" s="21">
        <v>1173305</v>
      </c>
      <c r="Q919" s="56" t="s">
        <v>26</v>
      </c>
      <c r="R919" s="21">
        <v>1173305</v>
      </c>
      <c r="S919" s="21">
        <v>-168902.19</v>
      </c>
      <c r="T919" s="21">
        <v>0</v>
      </c>
      <c r="U919" s="21">
        <v>0</v>
      </c>
      <c r="V919" s="21">
        <v>0</v>
      </c>
      <c r="W919" s="21">
        <v>129349.00229999999</v>
      </c>
      <c r="X919" s="20" t="s">
        <v>26</v>
      </c>
      <c r="Y919" s="20" t="s">
        <v>704</v>
      </c>
      <c r="Z919" s="55" t="s">
        <v>531</v>
      </c>
      <c r="AA919" s="20" t="s">
        <v>26</v>
      </c>
    </row>
    <row r="920" spans="2:27" ht="25.5" x14ac:dyDescent="0.2">
      <c r="B920" s="14" t="s">
        <v>1445</v>
      </c>
      <c r="C920" s="24" t="s">
        <v>1444</v>
      </c>
      <c r="D920" s="16" t="s">
        <v>708</v>
      </c>
      <c r="E920" s="20" t="s">
        <v>707</v>
      </c>
      <c r="F920" s="58" t="s">
        <v>706</v>
      </c>
      <c r="G920" s="20" t="s">
        <v>356</v>
      </c>
      <c r="H920" s="34">
        <v>40116</v>
      </c>
      <c r="I920" s="34">
        <v>43772</v>
      </c>
      <c r="J920" s="57"/>
      <c r="K920" s="21">
        <v>5000000</v>
      </c>
      <c r="L920" s="20" t="s">
        <v>1443</v>
      </c>
      <c r="M920" s="21">
        <v>0</v>
      </c>
      <c r="N920" s="21">
        <v>0</v>
      </c>
      <c r="O920" s="21">
        <v>-156126.60999999999</v>
      </c>
      <c r="P920" s="21">
        <v>-766675</v>
      </c>
      <c r="Q920" s="56" t="s">
        <v>26</v>
      </c>
      <c r="R920" s="21">
        <v>-766675</v>
      </c>
      <c r="S920" s="21">
        <v>-103543.22</v>
      </c>
      <c r="T920" s="21">
        <v>0</v>
      </c>
      <c r="U920" s="21">
        <v>0</v>
      </c>
      <c r="V920" s="21">
        <v>0</v>
      </c>
      <c r="W920" s="21">
        <v>65401.813889999998</v>
      </c>
      <c r="X920" s="20" t="s">
        <v>26</v>
      </c>
      <c r="Y920" s="20" t="s">
        <v>722</v>
      </c>
      <c r="Z920" s="55" t="s">
        <v>531</v>
      </c>
      <c r="AA920" s="20" t="s">
        <v>26</v>
      </c>
    </row>
    <row r="921" spans="2:27" ht="25.5" x14ac:dyDescent="0.2">
      <c r="B921" s="14" t="s">
        <v>1442</v>
      </c>
      <c r="C921" s="24" t="s">
        <v>1441</v>
      </c>
      <c r="D921" s="16" t="s">
        <v>708</v>
      </c>
      <c r="E921" s="20" t="s">
        <v>707</v>
      </c>
      <c r="F921" s="58" t="s">
        <v>706</v>
      </c>
      <c r="G921" s="20" t="s">
        <v>343</v>
      </c>
      <c r="H921" s="34">
        <v>40126</v>
      </c>
      <c r="I921" s="34">
        <v>43592</v>
      </c>
      <c r="J921" s="57"/>
      <c r="K921" s="21">
        <v>8000000</v>
      </c>
      <c r="L921" s="20" t="s">
        <v>1440</v>
      </c>
      <c r="M921" s="21">
        <v>0</v>
      </c>
      <c r="N921" s="21">
        <v>0</v>
      </c>
      <c r="O921" s="21">
        <v>-248486.49</v>
      </c>
      <c r="P921" s="21">
        <v>-1196200</v>
      </c>
      <c r="Q921" s="56" t="s">
        <v>26</v>
      </c>
      <c r="R921" s="21">
        <v>-1196200</v>
      </c>
      <c r="S921" s="21">
        <v>-152787.75</v>
      </c>
      <c r="T921" s="21">
        <v>0</v>
      </c>
      <c r="U921" s="21">
        <v>0</v>
      </c>
      <c r="V921" s="21">
        <v>0</v>
      </c>
      <c r="W921" s="21">
        <v>100802.2613</v>
      </c>
      <c r="X921" s="20" t="s">
        <v>26</v>
      </c>
      <c r="Y921" s="20" t="s">
        <v>722</v>
      </c>
      <c r="Z921" s="55" t="s">
        <v>531</v>
      </c>
      <c r="AA921" s="20" t="s">
        <v>26</v>
      </c>
    </row>
    <row r="922" spans="2:27" ht="25.5" x14ac:dyDescent="0.2">
      <c r="B922" s="14" t="s">
        <v>1439</v>
      </c>
      <c r="C922" s="24" t="s">
        <v>1438</v>
      </c>
      <c r="D922" s="16" t="s">
        <v>708</v>
      </c>
      <c r="E922" s="20" t="s">
        <v>707</v>
      </c>
      <c r="F922" s="58" t="s">
        <v>706</v>
      </c>
      <c r="G922" s="20" t="s">
        <v>365</v>
      </c>
      <c r="H922" s="34">
        <v>40134</v>
      </c>
      <c r="I922" s="34">
        <v>42327</v>
      </c>
      <c r="J922" s="57"/>
      <c r="K922" s="21">
        <v>50000000</v>
      </c>
      <c r="L922" s="20" t="s">
        <v>1437</v>
      </c>
      <c r="M922" s="21">
        <v>0</v>
      </c>
      <c r="N922" s="21">
        <v>0</v>
      </c>
      <c r="O922" s="21">
        <v>-1135680.77</v>
      </c>
      <c r="P922" s="21">
        <v>-3245400</v>
      </c>
      <c r="Q922" s="56" t="s">
        <v>26</v>
      </c>
      <c r="R922" s="21">
        <v>-3245400</v>
      </c>
      <c r="S922" s="21">
        <v>90911.29</v>
      </c>
      <c r="T922" s="21">
        <v>0</v>
      </c>
      <c r="U922" s="21">
        <v>0</v>
      </c>
      <c r="V922" s="21">
        <v>0</v>
      </c>
      <c r="W922" s="21">
        <v>424627.1531</v>
      </c>
      <c r="X922" s="20" t="s">
        <v>26</v>
      </c>
      <c r="Y922" s="20" t="s">
        <v>722</v>
      </c>
      <c r="Z922" s="55" t="s">
        <v>531</v>
      </c>
      <c r="AA922" s="20" t="s">
        <v>26</v>
      </c>
    </row>
    <row r="923" spans="2:27" ht="25.5" x14ac:dyDescent="0.2">
      <c r="B923" s="14" t="s">
        <v>1436</v>
      </c>
      <c r="C923" s="24" t="s">
        <v>1435</v>
      </c>
      <c r="D923" s="16" t="s">
        <v>708</v>
      </c>
      <c r="E923" s="20" t="s">
        <v>707</v>
      </c>
      <c r="F923" s="58" t="s">
        <v>706</v>
      </c>
      <c r="G923" s="20" t="s">
        <v>338</v>
      </c>
      <c r="H923" s="34">
        <v>40134</v>
      </c>
      <c r="I923" s="34">
        <v>41597</v>
      </c>
      <c r="J923" s="57"/>
      <c r="K923" s="21">
        <v>50000000</v>
      </c>
      <c r="L923" s="20" t="s">
        <v>1434</v>
      </c>
      <c r="M923" s="21">
        <v>0</v>
      </c>
      <c r="N923" s="21">
        <v>0</v>
      </c>
      <c r="O923" s="21">
        <v>-813107.85</v>
      </c>
      <c r="P923" s="21">
        <v>-774700</v>
      </c>
      <c r="Q923" s="56" t="s">
        <v>26</v>
      </c>
      <c r="R923" s="21">
        <v>-774700</v>
      </c>
      <c r="S923" s="21">
        <v>502626.4</v>
      </c>
      <c r="T923" s="21">
        <v>0</v>
      </c>
      <c r="U923" s="21">
        <v>0</v>
      </c>
      <c r="V923" s="21">
        <v>0</v>
      </c>
      <c r="W923" s="21">
        <v>235176.99540000001</v>
      </c>
      <c r="X923" s="20" t="s">
        <v>26</v>
      </c>
      <c r="Y923" s="20" t="s">
        <v>722</v>
      </c>
      <c r="Z923" s="55" t="s">
        <v>531</v>
      </c>
      <c r="AA923" s="20" t="s">
        <v>26</v>
      </c>
    </row>
    <row r="924" spans="2:27" ht="25.5" x14ac:dyDescent="0.2">
      <c r="B924" s="14" t="s">
        <v>1433</v>
      </c>
      <c r="C924" s="24" t="s">
        <v>1432</v>
      </c>
      <c r="D924" s="16" t="s">
        <v>708</v>
      </c>
      <c r="E924" s="20" t="s">
        <v>707</v>
      </c>
      <c r="F924" s="58" t="s">
        <v>706</v>
      </c>
      <c r="G924" s="20" t="s">
        <v>365</v>
      </c>
      <c r="H924" s="34">
        <v>40135</v>
      </c>
      <c r="I924" s="34">
        <v>43387</v>
      </c>
      <c r="J924" s="57"/>
      <c r="K924" s="21">
        <v>10000000</v>
      </c>
      <c r="L924" s="20" t="s">
        <v>1431</v>
      </c>
      <c r="M924" s="21">
        <v>0</v>
      </c>
      <c r="N924" s="21">
        <v>0</v>
      </c>
      <c r="O924" s="21">
        <v>-285818.57</v>
      </c>
      <c r="P924" s="21">
        <v>-1297000</v>
      </c>
      <c r="Q924" s="56" t="s">
        <v>26</v>
      </c>
      <c r="R924" s="21">
        <v>-1297000</v>
      </c>
      <c r="S924" s="21">
        <v>-182979.32</v>
      </c>
      <c r="T924" s="21">
        <v>0</v>
      </c>
      <c r="U924" s="21">
        <v>0</v>
      </c>
      <c r="V924" s="21">
        <v>0</v>
      </c>
      <c r="W924" s="21">
        <v>120302.1311</v>
      </c>
      <c r="X924" s="20" t="s">
        <v>26</v>
      </c>
      <c r="Y924" s="20" t="s">
        <v>722</v>
      </c>
      <c r="Z924" s="55" t="s">
        <v>531</v>
      </c>
      <c r="AA924" s="20" t="s">
        <v>26</v>
      </c>
    </row>
    <row r="925" spans="2:27" ht="25.5" x14ac:dyDescent="0.2">
      <c r="B925" s="14" t="s">
        <v>1430</v>
      </c>
      <c r="C925" s="24" t="s">
        <v>1429</v>
      </c>
      <c r="D925" s="16" t="s">
        <v>708</v>
      </c>
      <c r="E925" s="20" t="s">
        <v>707</v>
      </c>
      <c r="F925" s="58" t="s">
        <v>706</v>
      </c>
      <c r="G925" s="20" t="s">
        <v>365</v>
      </c>
      <c r="H925" s="34">
        <v>40135</v>
      </c>
      <c r="I925" s="34">
        <v>41963</v>
      </c>
      <c r="J925" s="57"/>
      <c r="K925" s="21">
        <v>3000000</v>
      </c>
      <c r="L925" s="20" t="s">
        <v>1428</v>
      </c>
      <c r="M925" s="21">
        <v>0</v>
      </c>
      <c r="N925" s="21">
        <v>0</v>
      </c>
      <c r="O925" s="21">
        <v>-60382.34</v>
      </c>
      <c r="P925" s="21">
        <v>-117837</v>
      </c>
      <c r="Q925" s="56" t="s">
        <v>26</v>
      </c>
      <c r="R925" s="21">
        <v>-117837</v>
      </c>
      <c r="S925" s="21">
        <v>23623.13</v>
      </c>
      <c r="T925" s="21">
        <v>0</v>
      </c>
      <c r="U925" s="21">
        <v>0</v>
      </c>
      <c r="V925" s="21">
        <v>0</v>
      </c>
      <c r="W925" s="21">
        <v>20608.882249999999</v>
      </c>
      <c r="X925" s="20" t="s">
        <v>26</v>
      </c>
      <c r="Y925" s="20" t="s">
        <v>704</v>
      </c>
      <c r="Z925" s="55" t="s">
        <v>531</v>
      </c>
      <c r="AA925" s="20" t="s">
        <v>26</v>
      </c>
    </row>
    <row r="926" spans="2:27" ht="25.5" x14ac:dyDescent="0.2">
      <c r="B926" s="14" t="s">
        <v>1427</v>
      </c>
      <c r="C926" s="24" t="s">
        <v>1426</v>
      </c>
      <c r="D926" s="16" t="s">
        <v>738</v>
      </c>
      <c r="E926" s="20" t="s">
        <v>737</v>
      </c>
      <c r="F926" s="58" t="s">
        <v>706</v>
      </c>
      <c r="G926" s="20" t="s">
        <v>421</v>
      </c>
      <c r="H926" s="34">
        <v>40141</v>
      </c>
      <c r="I926" s="34">
        <v>43796</v>
      </c>
      <c r="J926" s="57"/>
      <c r="K926" s="21">
        <v>10000000</v>
      </c>
      <c r="L926" s="20" t="s">
        <v>1425</v>
      </c>
      <c r="M926" s="21">
        <v>0</v>
      </c>
      <c r="N926" s="21">
        <v>0</v>
      </c>
      <c r="O926" s="21">
        <v>293356.28999999998</v>
      </c>
      <c r="P926" s="21">
        <v>1431450</v>
      </c>
      <c r="Q926" s="56" t="s">
        <v>26</v>
      </c>
      <c r="R926" s="21">
        <v>1431450</v>
      </c>
      <c r="S926" s="21">
        <v>221744.33</v>
      </c>
      <c r="T926" s="21">
        <v>0</v>
      </c>
      <c r="U926" s="21">
        <v>0</v>
      </c>
      <c r="V926" s="21">
        <v>0</v>
      </c>
      <c r="W926" s="21">
        <v>131430.48579999999</v>
      </c>
      <c r="X926" s="20" t="s">
        <v>26</v>
      </c>
      <c r="Y926" s="20" t="s">
        <v>735</v>
      </c>
      <c r="Z926" s="55" t="s">
        <v>531</v>
      </c>
      <c r="AA926" s="20" t="s">
        <v>26</v>
      </c>
    </row>
    <row r="927" spans="2:27" ht="25.5" x14ac:dyDescent="0.2">
      <c r="B927" s="14" t="s">
        <v>1424</v>
      </c>
      <c r="C927" s="24" t="s">
        <v>1423</v>
      </c>
      <c r="D927" s="16" t="s">
        <v>738</v>
      </c>
      <c r="E927" s="20" t="s">
        <v>737</v>
      </c>
      <c r="F927" s="58" t="s">
        <v>706</v>
      </c>
      <c r="G927" s="20" t="s">
        <v>365</v>
      </c>
      <c r="H927" s="34">
        <v>40141</v>
      </c>
      <c r="I927" s="34">
        <v>47449</v>
      </c>
      <c r="J927" s="57"/>
      <c r="K927" s="21">
        <v>20000000</v>
      </c>
      <c r="L927" s="20" t="s">
        <v>1422</v>
      </c>
      <c r="M927" s="21">
        <v>0</v>
      </c>
      <c r="N927" s="21">
        <v>0</v>
      </c>
      <c r="O927" s="21">
        <v>706877.88</v>
      </c>
      <c r="P927" s="21">
        <v>4415540</v>
      </c>
      <c r="Q927" s="56" t="s">
        <v>26</v>
      </c>
      <c r="R927" s="21">
        <v>4415540</v>
      </c>
      <c r="S927" s="21">
        <v>-193497.97</v>
      </c>
      <c r="T927" s="21">
        <v>0</v>
      </c>
      <c r="U927" s="21">
        <v>0</v>
      </c>
      <c r="V927" s="21">
        <v>0</v>
      </c>
      <c r="W927" s="21">
        <v>411312.63319999998</v>
      </c>
      <c r="X927" s="20" t="s">
        <v>26</v>
      </c>
      <c r="Y927" s="20" t="s">
        <v>735</v>
      </c>
      <c r="Z927" s="55" t="s">
        <v>531</v>
      </c>
      <c r="AA927" s="20" t="s">
        <v>26</v>
      </c>
    </row>
    <row r="928" spans="2:27" ht="25.5" x14ac:dyDescent="0.2">
      <c r="B928" s="14" t="s">
        <v>1421</v>
      </c>
      <c r="C928" s="24" t="s">
        <v>1420</v>
      </c>
      <c r="D928" s="16" t="s">
        <v>738</v>
      </c>
      <c r="E928" s="20" t="s">
        <v>737</v>
      </c>
      <c r="F928" s="58" t="s">
        <v>706</v>
      </c>
      <c r="G928" s="20" t="s">
        <v>338</v>
      </c>
      <c r="H928" s="34">
        <v>40141</v>
      </c>
      <c r="I928" s="34">
        <v>41970</v>
      </c>
      <c r="J928" s="57"/>
      <c r="K928" s="21">
        <v>8000000</v>
      </c>
      <c r="L928" s="20" t="s">
        <v>1419</v>
      </c>
      <c r="M928" s="21">
        <v>0</v>
      </c>
      <c r="N928" s="21">
        <v>0</v>
      </c>
      <c r="O928" s="21">
        <v>155106.71</v>
      </c>
      <c r="P928" s="21">
        <v>307480</v>
      </c>
      <c r="Q928" s="56" t="s">
        <v>26</v>
      </c>
      <c r="R928" s="21">
        <v>307480</v>
      </c>
      <c r="S928" s="21">
        <v>-56361.66</v>
      </c>
      <c r="T928" s="21">
        <v>0</v>
      </c>
      <c r="U928" s="21">
        <v>0</v>
      </c>
      <c r="V928" s="21">
        <v>0</v>
      </c>
      <c r="W928" s="21">
        <v>55235.485910000003</v>
      </c>
      <c r="X928" s="20" t="s">
        <v>26</v>
      </c>
      <c r="Y928" s="20" t="s">
        <v>735</v>
      </c>
      <c r="Z928" s="55" t="s">
        <v>531</v>
      </c>
      <c r="AA928" s="20" t="s">
        <v>26</v>
      </c>
    </row>
    <row r="929" spans="2:27" ht="25.5" x14ac:dyDescent="0.2">
      <c r="B929" s="14" t="s">
        <v>1418</v>
      </c>
      <c r="C929" s="24" t="s">
        <v>1417</v>
      </c>
      <c r="D929" s="16" t="s">
        <v>708</v>
      </c>
      <c r="E929" s="20" t="s">
        <v>707</v>
      </c>
      <c r="F929" s="58" t="s">
        <v>706</v>
      </c>
      <c r="G929" s="20" t="s">
        <v>575</v>
      </c>
      <c r="H929" s="34">
        <v>40169</v>
      </c>
      <c r="I929" s="34">
        <v>41632</v>
      </c>
      <c r="J929" s="57"/>
      <c r="K929" s="21">
        <v>100000000</v>
      </c>
      <c r="L929" s="20" t="s">
        <v>1416</v>
      </c>
      <c r="M929" s="21">
        <v>0</v>
      </c>
      <c r="N929" s="21">
        <v>0</v>
      </c>
      <c r="O929" s="21">
        <v>1908488.19</v>
      </c>
      <c r="P929" s="21">
        <v>2031700</v>
      </c>
      <c r="Q929" s="56" t="s">
        <v>26</v>
      </c>
      <c r="R929" s="21">
        <v>2031700</v>
      </c>
      <c r="S929" s="21">
        <v>-1275291.6100000001</v>
      </c>
      <c r="T929" s="21">
        <v>0</v>
      </c>
      <c r="U929" s="21">
        <v>0</v>
      </c>
      <c r="V929" s="21">
        <v>0</v>
      </c>
      <c r="W929" s="21">
        <v>495182.26890000002</v>
      </c>
      <c r="X929" s="20" t="s">
        <v>26</v>
      </c>
      <c r="Y929" s="20" t="s">
        <v>704</v>
      </c>
      <c r="Z929" s="55" t="s">
        <v>531</v>
      </c>
      <c r="AA929" s="20" t="s">
        <v>26</v>
      </c>
    </row>
    <row r="930" spans="2:27" ht="25.5" x14ac:dyDescent="0.2">
      <c r="B930" s="14" t="s">
        <v>1415</v>
      </c>
      <c r="C930" s="24" t="s">
        <v>1414</v>
      </c>
      <c r="D930" s="16" t="s">
        <v>708</v>
      </c>
      <c r="E930" s="20" t="s">
        <v>707</v>
      </c>
      <c r="F930" s="58" t="s">
        <v>706</v>
      </c>
      <c r="G930" s="20" t="s">
        <v>338</v>
      </c>
      <c r="H930" s="34">
        <v>40183</v>
      </c>
      <c r="I930" s="34">
        <v>51142</v>
      </c>
      <c r="J930" s="57"/>
      <c r="K930" s="21">
        <v>5000000</v>
      </c>
      <c r="L930" s="20" t="s">
        <v>1413</v>
      </c>
      <c r="M930" s="21">
        <v>0</v>
      </c>
      <c r="N930" s="21">
        <v>0</v>
      </c>
      <c r="O930" s="21">
        <v>200534.61</v>
      </c>
      <c r="P930" s="21">
        <v>1712025</v>
      </c>
      <c r="Q930" s="56" t="s">
        <v>26</v>
      </c>
      <c r="R930" s="21">
        <v>1712025</v>
      </c>
      <c r="S930" s="21">
        <v>-186015.15</v>
      </c>
      <c r="T930" s="21">
        <v>0</v>
      </c>
      <c r="U930" s="21">
        <v>0</v>
      </c>
      <c r="V930" s="21">
        <v>0</v>
      </c>
      <c r="W930" s="21">
        <v>129989.46219999999</v>
      </c>
      <c r="X930" s="20" t="s">
        <v>26</v>
      </c>
      <c r="Y930" s="20" t="s">
        <v>722</v>
      </c>
      <c r="Z930" s="55" t="s">
        <v>531</v>
      </c>
      <c r="AA930" s="20" t="s">
        <v>26</v>
      </c>
    </row>
    <row r="931" spans="2:27" ht="25.5" x14ac:dyDescent="0.2">
      <c r="B931" s="14" t="s">
        <v>1412</v>
      </c>
      <c r="C931" s="24" t="s">
        <v>1411</v>
      </c>
      <c r="D931" s="16" t="s">
        <v>708</v>
      </c>
      <c r="E931" s="20" t="s">
        <v>707</v>
      </c>
      <c r="F931" s="58" t="s">
        <v>706</v>
      </c>
      <c r="G931" s="20" t="s">
        <v>365</v>
      </c>
      <c r="H931" s="34">
        <v>40189</v>
      </c>
      <c r="I931" s="34">
        <v>41287</v>
      </c>
      <c r="J931" s="57"/>
      <c r="K931" s="21">
        <v>4000000</v>
      </c>
      <c r="L931" s="20" t="s">
        <v>1410</v>
      </c>
      <c r="M931" s="21">
        <v>0</v>
      </c>
      <c r="N931" s="21">
        <v>0</v>
      </c>
      <c r="O931" s="21">
        <v>-56510.06</v>
      </c>
      <c r="P931" s="21">
        <v>-2192</v>
      </c>
      <c r="Q931" s="56" t="s">
        <v>26</v>
      </c>
      <c r="R931" s="21">
        <v>-2192</v>
      </c>
      <c r="S931" s="21">
        <v>46687.31</v>
      </c>
      <c r="T931" s="21">
        <v>0</v>
      </c>
      <c r="U931" s="21">
        <v>0</v>
      </c>
      <c r="V931" s="21">
        <v>0</v>
      </c>
      <c r="W931" s="21">
        <v>3774.4635830000002</v>
      </c>
      <c r="X931" s="20" t="s">
        <v>26</v>
      </c>
      <c r="Y931" s="20" t="s">
        <v>722</v>
      </c>
      <c r="Z931" s="55" t="s">
        <v>531</v>
      </c>
      <c r="AA931" s="20" t="s">
        <v>26</v>
      </c>
    </row>
    <row r="932" spans="2:27" ht="25.5" x14ac:dyDescent="0.2">
      <c r="B932" s="14" t="s">
        <v>1409</v>
      </c>
      <c r="C932" s="24" t="s">
        <v>1408</v>
      </c>
      <c r="D932" s="16" t="s">
        <v>708</v>
      </c>
      <c r="E932" s="20" t="s">
        <v>707</v>
      </c>
      <c r="F932" s="58" t="s">
        <v>706</v>
      </c>
      <c r="G932" s="20" t="s">
        <v>1407</v>
      </c>
      <c r="H932" s="34">
        <v>40218</v>
      </c>
      <c r="I932" s="34">
        <v>41681</v>
      </c>
      <c r="J932" s="57"/>
      <c r="K932" s="21">
        <v>50000000</v>
      </c>
      <c r="L932" s="20" t="s">
        <v>1406</v>
      </c>
      <c r="M932" s="21">
        <v>0</v>
      </c>
      <c r="N932" s="21">
        <v>0</v>
      </c>
      <c r="O932" s="21">
        <v>-896530.03</v>
      </c>
      <c r="P932" s="21">
        <v>-1048550</v>
      </c>
      <c r="Q932" s="56" t="s">
        <v>26</v>
      </c>
      <c r="R932" s="21">
        <v>-1048550</v>
      </c>
      <c r="S932" s="21">
        <v>516558.56</v>
      </c>
      <c r="T932" s="21">
        <v>0</v>
      </c>
      <c r="U932" s="21">
        <v>0</v>
      </c>
      <c r="V932" s="21">
        <v>0</v>
      </c>
      <c r="W932" s="21">
        <v>263992.00900000002</v>
      </c>
      <c r="X932" s="20" t="s">
        <v>26</v>
      </c>
      <c r="Y932" s="20" t="s">
        <v>722</v>
      </c>
      <c r="Z932" s="55" t="s">
        <v>531</v>
      </c>
      <c r="AA932" s="20" t="s">
        <v>26</v>
      </c>
    </row>
    <row r="933" spans="2:27" ht="25.5" x14ac:dyDescent="0.2">
      <c r="B933" s="14" t="s">
        <v>1405</v>
      </c>
      <c r="C933" s="24" t="s">
        <v>1404</v>
      </c>
      <c r="D933" s="16" t="s">
        <v>708</v>
      </c>
      <c r="E933" s="20" t="s">
        <v>707</v>
      </c>
      <c r="F933" s="58" t="s">
        <v>706</v>
      </c>
      <c r="G933" s="20" t="s">
        <v>430</v>
      </c>
      <c r="H933" s="34">
        <v>40228</v>
      </c>
      <c r="I933" s="34">
        <v>47529</v>
      </c>
      <c r="J933" s="57"/>
      <c r="K933" s="21">
        <v>1000000</v>
      </c>
      <c r="L933" s="20" t="s">
        <v>1403</v>
      </c>
      <c r="M933" s="21">
        <v>0</v>
      </c>
      <c r="N933" s="21">
        <v>0</v>
      </c>
      <c r="O933" s="21">
        <v>-40609.730000000003</v>
      </c>
      <c r="P933" s="21">
        <v>-293591</v>
      </c>
      <c r="Q933" s="56" t="s">
        <v>26</v>
      </c>
      <c r="R933" s="21">
        <v>-293591</v>
      </c>
      <c r="S933" s="21">
        <v>12793.33</v>
      </c>
      <c r="T933" s="21">
        <v>0</v>
      </c>
      <c r="U933" s="21">
        <v>0</v>
      </c>
      <c r="V933" s="21">
        <v>0</v>
      </c>
      <c r="W933" s="21">
        <v>20698.421620000001</v>
      </c>
      <c r="X933" s="20" t="s">
        <v>26</v>
      </c>
      <c r="Y933" s="20" t="s">
        <v>704</v>
      </c>
      <c r="Z933" s="55" t="s">
        <v>531</v>
      </c>
      <c r="AA933" s="20" t="s">
        <v>26</v>
      </c>
    </row>
    <row r="934" spans="2:27" ht="25.5" x14ac:dyDescent="0.2">
      <c r="B934" s="14" t="s">
        <v>1402</v>
      </c>
      <c r="C934" s="24" t="s">
        <v>1401</v>
      </c>
      <c r="D934" s="16" t="s">
        <v>708</v>
      </c>
      <c r="E934" s="20" t="s">
        <v>707</v>
      </c>
      <c r="F934" s="58" t="s">
        <v>706</v>
      </c>
      <c r="G934" s="20" t="s">
        <v>430</v>
      </c>
      <c r="H934" s="34">
        <v>40228</v>
      </c>
      <c r="I934" s="34">
        <v>51181</v>
      </c>
      <c r="J934" s="57"/>
      <c r="K934" s="21">
        <v>2000000</v>
      </c>
      <c r="L934" s="20" t="s">
        <v>1400</v>
      </c>
      <c r="M934" s="21">
        <v>0</v>
      </c>
      <c r="N934" s="21">
        <v>0</v>
      </c>
      <c r="O934" s="21">
        <v>-83325.289999999994</v>
      </c>
      <c r="P934" s="21">
        <v>-743972</v>
      </c>
      <c r="Q934" s="56" t="s">
        <v>26</v>
      </c>
      <c r="R934" s="21">
        <v>-743972</v>
      </c>
      <c r="S934" s="21">
        <v>76452.240000000005</v>
      </c>
      <c r="T934" s="21">
        <v>0</v>
      </c>
      <c r="U934" s="21">
        <v>0</v>
      </c>
      <c r="V934" s="21">
        <v>0</v>
      </c>
      <c r="W934" s="21">
        <v>52098.431600000004</v>
      </c>
      <c r="X934" s="20" t="s">
        <v>26</v>
      </c>
      <c r="Y934" s="20" t="s">
        <v>704</v>
      </c>
      <c r="Z934" s="55" t="s">
        <v>531</v>
      </c>
      <c r="AA934" s="20" t="s">
        <v>26</v>
      </c>
    </row>
    <row r="935" spans="2:27" ht="25.5" x14ac:dyDescent="0.2">
      <c r="B935" s="14" t="s">
        <v>1399</v>
      </c>
      <c r="C935" s="24" t="s">
        <v>1398</v>
      </c>
      <c r="D935" s="16" t="s">
        <v>738</v>
      </c>
      <c r="E935" s="20" t="s">
        <v>737</v>
      </c>
      <c r="F935" s="58" t="s">
        <v>706</v>
      </c>
      <c r="G935" s="20" t="s">
        <v>421</v>
      </c>
      <c r="H935" s="34">
        <v>40232</v>
      </c>
      <c r="I935" s="34">
        <v>42060</v>
      </c>
      <c r="J935" s="57"/>
      <c r="K935" s="21">
        <v>12000000</v>
      </c>
      <c r="L935" s="20" t="s">
        <v>1397</v>
      </c>
      <c r="M935" s="21">
        <v>0</v>
      </c>
      <c r="N935" s="21">
        <v>0</v>
      </c>
      <c r="O935" s="21">
        <v>-269127.12</v>
      </c>
      <c r="P935" s="21">
        <v>-585228</v>
      </c>
      <c r="Q935" s="56" t="s">
        <v>26</v>
      </c>
      <c r="R935" s="21">
        <v>-585228</v>
      </c>
      <c r="S935" s="21">
        <v>94549.82</v>
      </c>
      <c r="T935" s="21">
        <v>0</v>
      </c>
      <c r="U935" s="21">
        <v>0</v>
      </c>
      <c r="V935" s="21">
        <v>0</v>
      </c>
      <c r="W935" s="21">
        <v>88047.309819999995</v>
      </c>
      <c r="X935" s="20" t="s">
        <v>26</v>
      </c>
      <c r="Y935" s="20" t="s">
        <v>735</v>
      </c>
      <c r="Z935" s="55" t="s">
        <v>531</v>
      </c>
      <c r="AA935" s="20" t="s">
        <v>26</v>
      </c>
    </row>
    <row r="936" spans="2:27" ht="25.5" x14ac:dyDescent="0.2">
      <c r="B936" s="14" t="s">
        <v>1396</v>
      </c>
      <c r="C936" s="24" t="s">
        <v>1395</v>
      </c>
      <c r="D936" s="16" t="s">
        <v>738</v>
      </c>
      <c r="E936" s="20" t="s">
        <v>737</v>
      </c>
      <c r="F936" s="58" t="s">
        <v>706</v>
      </c>
      <c r="G936" s="20" t="s">
        <v>430</v>
      </c>
      <c r="H936" s="34">
        <v>40232</v>
      </c>
      <c r="I936" s="34">
        <v>47539</v>
      </c>
      <c r="J936" s="57"/>
      <c r="K936" s="21">
        <v>20000000</v>
      </c>
      <c r="L936" s="20" t="s">
        <v>1394</v>
      </c>
      <c r="M936" s="21">
        <v>0</v>
      </c>
      <c r="N936" s="21">
        <v>0</v>
      </c>
      <c r="O936" s="21">
        <v>-793647.25</v>
      </c>
      <c r="P936" s="21">
        <v>-5555500</v>
      </c>
      <c r="Q936" s="56" t="s">
        <v>26</v>
      </c>
      <c r="R936" s="21">
        <v>-5555500</v>
      </c>
      <c r="S936" s="21">
        <v>246802.32</v>
      </c>
      <c r="T936" s="21">
        <v>0</v>
      </c>
      <c r="U936" s="21">
        <v>0</v>
      </c>
      <c r="V936" s="21">
        <v>0</v>
      </c>
      <c r="W936" s="21">
        <v>414299.21029999998</v>
      </c>
      <c r="X936" s="20" t="s">
        <v>26</v>
      </c>
      <c r="Y936" s="20" t="s">
        <v>735</v>
      </c>
      <c r="Z936" s="55" t="s">
        <v>531</v>
      </c>
      <c r="AA936" s="20" t="s">
        <v>26</v>
      </c>
    </row>
    <row r="937" spans="2:27" ht="25.5" x14ac:dyDescent="0.2">
      <c r="B937" s="14" t="s">
        <v>1393</v>
      </c>
      <c r="C937" s="24" t="s">
        <v>1392</v>
      </c>
      <c r="D937" s="16" t="s">
        <v>708</v>
      </c>
      <c r="E937" s="20" t="s">
        <v>707</v>
      </c>
      <c r="F937" s="58" t="s">
        <v>706</v>
      </c>
      <c r="G937" s="20" t="s">
        <v>333</v>
      </c>
      <c r="H937" s="34">
        <v>40234</v>
      </c>
      <c r="I937" s="34">
        <v>41781</v>
      </c>
      <c r="J937" s="57"/>
      <c r="K937" s="21">
        <v>30000000</v>
      </c>
      <c r="L937" s="20" t="s">
        <v>1391</v>
      </c>
      <c r="M937" s="21">
        <v>0</v>
      </c>
      <c r="N937" s="21">
        <v>0</v>
      </c>
      <c r="O937" s="21">
        <v>-553273.30000000005</v>
      </c>
      <c r="P937" s="21">
        <v>-808170</v>
      </c>
      <c r="Q937" s="56" t="s">
        <v>26</v>
      </c>
      <c r="R937" s="21">
        <v>-808170</v>
      </c>
      <c r="S937" s="21">
        <v>279029.15000000002</v>
      </c>
      <c r="T937" s="21">
        <v>0</v>
      </c>
      <c r="U937" s="21">
        <v>0</v>
      </c>
      <c r="V937" s="21">
        <v>0</v>
      </c>
      <c r="W937" s="21">
        <v>176786.38140000001</v>
      </c>
      <c r="X937" s="20" t="s">
        <v>26</v>
      </c>
      <c r="Y937" s="20" t="s">
        <v>722</v>
      </c>
      <c r="Z937" s="55" t="s">
        <v>531</v>
      </c>
      <c r="AA937" s="20" t="s">
        <v>26</v>
      </c>
    </row>
    <row r="938" spans="2:27" ht="25.5" x14ac:dyDescent="0.2">
      <c r="B938" s="14" t="s">
        <v>1390</v>
      </c>
      <c r="C938" s="24" t="s">
        <v>1389</v>
      </c>
      <c r="D938" s="16" t="s">
        <v>708</v>
      </c>
      <c r="E938" s="20" t="s">
        <v>707</v>
      </c>
      <c r="F938" s="58" t="s">
        <v>706</v>
      </c>
      <c r="G938" s="20" t="s">
        <v>365</v>
      </c>
      <c r="H938" s="34">
        <v>40246</v>
      </c>
      <c r="I938" s="34">
        <v>43389</v>
      </c>
      <c r="J938" s="57"/>
      <c r="K938" s="21">
        <v>16000000</v>
      </c>
      <c r="L938" s="20" t="s">
        <v>1388</v>
      </c>
      <c r="M938" s="21">
        <v>0</v>
      </c>
      <c r="N938" s="21">
        <v>0</v>
      </c>
      <c r="O938" s="21">
        <v>-490709.72</v>
      </c>
      <c r="P938" s="21">
        <v>-2278656</v>
      </c>
      <c r="Q938" s="56" t="s">
        <v>26</v>
      </c>
      <c r="R938" s="21">
        <v>-2278656</v>
      </c>
      <c r="S938" s="21">
        <v>-262834.14</v>
      </c>
      <c r="T938" s="21">
        <v>0</v>
      </c>
      <c r="U938" s="21">
        <v>0</v>
      </c>
      <c r="V938" s="21">
        <v>0</v>
      </c>
      <c r="W938" s="21">
        <v>192574.48300000001</v>
      </c>
      <c r="X938" s="20" t="s">
        <v>26</v>
      </c>
      <c r="Y938" s="20" t="s">
        <v>722</v>
      </c>
      <c r="Z938" s="55" t="s">
        <v>531</v>
      </c>
      <c r="AA938" s="20" t="s">
        <v>26</v>
      </c>
    </row>
    <row r="939" spans="2:27" ht="25.5" x14ac:dyDescent="0.2">
      <c r="B939" s="14" t="s">
        <v>1387</v>
      </c>
      <c r="C939" s="24" t="s">
        <v>1386</v>
      </c>
      <c r="D939" s="16" t="s">
        <v>708</v>
      </c>
      <c r="E939" s="20" t="s">
        <v>707</v>
      </c>
      <c r="F939" s="58" t="s">
        <v>706</v>
      </c>
      <c r="G939" s="20" t="s">
        <v>346</v>
      </c>
      <c r="H939" s="34">
        <v>40246</v>
      </c>
      <c r="I939" s="34">
        <v>42440</v>
      </c>
      <c r="J939" s="57"/>
      <c r="K939" s="21">
        <v>10000000</v>
      </c>
      <c r="L939" s="20" t="s">
        <v>1385</v>
      </c>
      <c r="M939" s="21">
        <v>0</v>
      </c>
      <c r="N939" s="21">
        <v>0</v>
      </c>
      <c r="O939" s="21">
        <v>246504.16</v>
      </c>
      <c r="P939" s="21">
        <v>768230</v>
      </c>
      <c r="Q939" s="56" t="s">
        <v>26</v>
      </c>
      <c r="R939" s="21">
        <v>768230</v>
      </c>
      <c r="S939" s="21">
        <v>-8812.7000000000007</v>
      </c>
      <c r="T939" s="21">
        <v>0</v>
      </c>
      <c r="U939" s="21">
        <v>0</v>
      </c>
      <c r="V939" s="21">
        <v>0</v>
      </c>
      <c r="W939" s="21">
        <v>89366.108619999999</v>
      </c>
      <c r="X939" s="20" t="s">
        <v>26</v>
      </c>
      <c r="Y939" s="20" t="s">
        <v>722</v>
      </c>
      <c r="Z939" s="55" t="s">
        <v>531</v>
      </c>
      <c r="AA939" s="20" t="s">
        <v>26</v>
      </c>
    </row>
    <row r="940" spans="2:27" ht="25.5" x14ac:dyDescent="0.2">
      <c r="B940" s="14" t="s">
        <v>1384</v>
      </c>
      <c r="C940" s="24" t="s">
        <v>1383</v>
      </c>
      <c r="D940" s="16" t="s">
        <v>708</v>
      </c>
      <c r="E940" s="20" t="s">
        <v>707</v>
      </c>
      <c r="F940" s="58" t="s">
        <v>706</v>
      </c>
      <c r="G940" s="20" t="s">
        <v>338</v>
      </c>
      <c r="H940" s="34">
        <v>40266</v>
      </c>
      <c r="I940" s="34">
        <v>41729</v>
      </c>
      <c r="J940" s="57"/>
      <c r="K940" s="21">
        <v>100000000</v>
      </c>
      <c r="L940" s="20" t="s">
        <v>1382</v>
      </c>
      <c r="M940" s="21">
        <v>0</v>
      </c>
      <c r="N940" s="21">
        <v>0</v>
      </c>
      <c r="O940" s="21">
        <v>1834649.84</v>
      </c>
      <c r="P940" s="21">
        <v>2454300</v>
      </c>
      <c r="Q940" s="56" t="s">
        <v>26</v>
      </c>
      <c r="R940" s="21">
        <v>2454300</v>
      </c>
      <c r="S940" s="21">
        <v>-1039528.31</v>
      </c>
      <c r="T940" s="21">
        <v>0</v>
      </c>
      <c r="U940" s="21">
        <v>0</v>
      </c>
      <c r="V940" s="21">
        <v>0</v>
      </c>
      <c r="W940" s="21">
        <v>558250.69240000006</v>
      </c>
      <c r="X940" s="20" t="s">
        <v>26</v>
      </c>
      <c r="Y940" s="20" t="s">
        <v>704</v>
      </c>
      <c r="Z940" s="55" t="s">
        <v>531</v>
      </c>
      <c r="AA940" s="20" t="s">
        <v>26</v>
      </c>
    </row>
    <row r="941" spans="2:27" ht="25.5" x14ac:dyDescent="0.2">
      <c r="B941" s="14" t="s">
        <v>1381</v>
      </c>
      <c r="C941" s="24" t="s">
        <v>1380</v>
      </c>
      <c r="D941" s="16" t="s">
        <v>708</v>
      </c>
      <c r="E941" s="20" t="s">
        <v>707</v>
      </c>
      <c r="F941" s="58" t="s">
        <v>706</v>
      </c>
      <c r="G941" s="20" t="s">
        <v>365</v>
      </c>
      <c r="H941" s="34">
        <v>40266</v>
      </c>
      <c r="I941" s="34">
        <v>41639</v>
      </c>
      <c r="J941" s="57"/>
      <c r="K941" s="21">
        <v>100000000</v>
      </c>
      <c r="L941" s="20" t="s">
        <v>1379</v>
      </c>
      <c r="M941" s="21">
        <v>0</v>
      </c>
      <c r="N941" s="21">
        <v>0</v>
      </c>
      <c r="O941" s="21">
        <v>1718191.5</v>
      </c>
      <c r="P941" s="21">
        <v>1854200</v>
      </c>
      <c r="Q941" s="56" t="s">
        <v>26</v>
      </c>
      <c r="R941" s="21">
        <v>1854200</v>
      </c>
      <c r="S941" s="21">
        <v>-1047293.37</v>
      </c>
      <c r="T941" s="21">
        <v>0</v>
      </c>
      <c r="U941" s="21">
        <v>0</v>
      </c>
      <c r="V941" s="21">
        <v>0</v>
      </c>
      <c r="W941" s="21">
        <v>500000</v>
      </c>
      <c r="X941" s="20" t="s">
        <v>26</v>
      </c>
      <c r="Y941" s="20" t="s">
        <v>704</v>
      </c>
      <c r="Z941" s="55" t="s">
        <v>531</v>
      </c>
      <c r="AA941" s="20" t="s">
        <v>26</v>
      </c>
    </row>
    <row r="942" spans="2:27" ht="25.5" x14ac:dyDescent="0.2">
      <c r="B942" s="14" t="s">
        <v>1378</v>
      </c>
      <c r="C942" s="24" t="s">
        <v>1377</v>
      </c>
      <c r="D942" s="16" t="s">
        <v>708</v>
      </c>
      <c r="E942" s="20" t="s">
        <v>707</v>
      </c>
      <c r="F942" s="58" t="s">
        <v>706</v>
      </c>
      <c r="G942" s="20" t="s">
        <v>575</v>
      </c>
      <c r="H942" s="34">
        <v>40267</v>
      </c>
      <c r="I942" s="34">
        <v>43353</v>
      </c>
      <c r="J942" s="57"/>
      <c r="K942" s="21">
        <v>18000000</v>
      </c>
      <c r="L942" s="20" t="s">
        <v>1376</v>
      </c>
      <c r="M942" s="21">
        <v>0</v>
      </c>
      <c r="N942" s="21">
        <v>0</v>
      </c>
      <c r="O942" s="21">
        <v>-560507.01</v>
      </c>
      <c r="P942" s="21">
        <v>-2601090</v>
      </c>
      <c r="Q942" s="56" t="s">
        <v>26</v>
      </c>
      <c r="R942" s="21">
        <v>-2601090</v>
      </c>
      <c r="S942" s="21">
        <v>-273732.62</v>
      </c>
      <c r="T942" s="21">
        <v>0</v>
      </c>
      <c r="U942" s="21">
        <v>0</v>
      </c>
      <c r="V942" s="21">
        <v>0</v>
      </c>
      <c r="W942" s="21">
        <v>214794.58170000001</v>
      </c>
      <c r="X942" s="20" t="s">
        <v>26</v>
      </c>
      <c r="Y942" s="20" t="s">
        <v>722</v>
      </c>
      <c r="Z942" s="55" t="s">
        <v>531</v>
      </c>
      <c r="AA942" s="20" t="s">
        <v>26</v>
      </c>
    </row>
    <row r="943" spans="2:27" ht="25.5" x14ac:dyDescent="0.2">
      <c r="B943" s="14" t="s">
        <v>1375</v>
      </c>
      <c r="C943" s="24" t="s">
        <v>1374</v>
      </c>
      <c r="D943" s="16" t="s">
        <v>738</v>
      </c>
      <c r="E943" s="20" t="s">
        <v>737</v>
      </c>
      <c r="F943" s="58" t="s">
        <v>706</v>
      </c>
      <c r="G943" s="20" t="s">
        <v>421</v>
      </c>
      <c r="H943" s="34">
        <v>40290</v>
      </c>
      <c r="I943" s="34">
        <v>42120</v>
      </c>
      <c r="J943" s="57"/>
      <c r="K943" s="21">
        <v>52000000</v>
      </c>
      <c r="L943" s="20" t="s">
        <v>1373</v>
      </c>
      <c r="M943" s="21">
        <v>0</v>
      </c>
      <c r="N943" s="21">
        <v>0</v>
      </c>
      <c r="O943" s="21">
        <v>-1169902.3</v>
      </c>
      <c r="P943" s="21">
        <v>-2753920</v>
      </c>
      <c r="Q943" s="56" t="s">
        <v>26</v>
      </c>
      <c r="R943" s="21">
        <v>-2753920</v>
      </c>
      <c r="S943" s="21">
        <v>349787.17</v>
      </c>
      <c r="T943" s="21">
        <v>0</v>
      </c>
      <c r="U943" s="21">
        <v>0</v>
      </c>
      <c r="V943" s="21">
        <v>0</v>
      </c>
      <c r="W943" s="21">
        <v>395833.0906</v>
      </c>
      <c r="X943" s="20" t="s">
        <v>26</v>
      </c>
      <c r="Y943" s="20" t="s">
        <v>735</v>
      </c>
      <c r="Z943" s="55" t="s">
        <v>531</v>
      </c>
      <c r="AA943" s="20" t="s">
        <v>26</v>
      </c>
    </row>
    <row r="944" spans="2:27" ht="25.5" x14ac:dyDescent="0.2">
      <c r="B944" s="14" t="s">
        <v>1372</v>
      </c>
      <c r="C944" s="24" t="s">
        <v>1371</v>
      </c>
      <c r="D944" s="16" t="s">
        <v>738</v>
      </c>
      <c r="E944" s="20" t="s">
        <v>737</v>
      </c>
      <c r="F944" s="58" t="s">
        <v>706</v>
      </c>
      <c r="G944" s="20" t="s">
        <v>365</v>
      </c>
      <c r="H944" s="34">
        <v>40290</v>
      </c>
      <c r="I944" s="34">
        <v>43947</v>
      </c>
      <c r="J944" s="57"/>
      <c r="K944" s="21">
        <v>31000000</v>
      </c>
      <c r="L944" s="20" t="s">
        <v>1370</v>
      </c>
      <c r="M944" s="21">
        <v>0</v>
      </c>
      <c r="N944" s="21">
        <v>0</v>
      </c>
      <c r="O944" s="21">
        <v>-1027979.25</v>
      </c>
      <c r="P944" s="21">
        <v>-5319507</v>
      </c>
      <c r="Q944" s="56" t="s">
        <v>26</v>
      </c>
      <c r="R944" s="21">
        <v>-5319507</v>
      </c>
      <c r="S944" s="21">
        <v>-612632.85</v>
      </c>
      <c r="T944" s="21">
        <v>0</v>
      </c>
      <c r="U944" s="21">
        <v>0</v>
      </c>
      <c r="V944" s="21">
        <v>0</v>
      </c>
      <c r="W944" s="21">
        <v>419454.39120000001</v>
      </c>
      <c r="X944" s="20" t="s">
        <v>26</v>
      </c>
      <c r="Y944" s="20" t="s">
        <v>735</v>
      </c>
      <c r="Z944" s="55" t="s">
        <v>531</v>
      </c>
      <c r="AA944" s="20" t="s">
        <v>26</v>
      </c>
    </row>
    <row r="945" spans="2:27" ht="25.5" x14ac:dyDescent="0.2">
      <c r="B945" s="14" t="s">
        <v>1369</v>
      </c>
      <c r="C945" s="24" t="s">
        <v>1368</v>
      </c>
      <c r="D945" s="16" t="s">
        <v>738</v>
      </c>
      <c r="E945" s="20" t="s">
        <v>737</v>
      </c>
      <c r="F945" s="58" t="s">
        <v>706</v>
      </c>
      <c r="G945" s="20" t="s">
        <v>343</v>
      </c>
      <c r="H945" s="34">
        <v>40290</v>
      </c>
      <c r="I945" s="34">
        <v>51252</v>
      </c>
      <c r="J945" s="57"/>
      <c r="K945" s="21">
        <v>50000000</v>
      </c>
      <c r="L945" s="20" t="s">
        <v>1367</v>
      </c>
      <c r="M945" s="21">
        <v>0</v>
      </c>
      <c r="N945" s="21">
        <v>0</v>
      </c>
      <c r="O945" s="21">
        <v>1996156.07</v>
      </c>
      <c r="P945" s="21">
        <v>17096050</v>
      </c>
      <c r="Q945" s="56" t="s">
        <v>26</v>
      </c>
      <c r="R945" s="21">
        <v>17096050</v>
      </c>
      <c r="S945" s="21">
        <v>-1893468.61</v>
      </c>
      <c r="T945" s="21">
        <v>0</v>
      </c>
      <c r="U945" s="21">
        <v>0</v>
      </c>
      <c r="V945" s="21">
        <v>0</v>
      </c>
      <c r="W945" s="21">
        <v>1307119.598</v>
      </c>
      <c r="X945" s="20" t="s">
        <v>26</v>
      </c>
      <c r="Y945" s="20" t="s">
        <v>735</v>
      </c>
      <c r="Z945" s="55" t="s">
        <v>531</v>
      </c>
      <c r="AA945" s="20" t="s">
        <v>26</v>
      </c>
    </row>
    <row r="946" spans="2:27" ht="25.5" x14ac:dyDescent="0.2">
      <c r="B946" s="14" t="s">
        <v>1366</v>
      </c>
      <c r="C946" s="24" t="s">
        <v>1365</v>
      </c>
      <c r="D946" s="16" t="s">
        <v>708</v>
      </c>
      <c r="E946" s="20" t="s">
        <v>707</v>
      </c>
      <c r="F946" s="58" t="s">
        <v>706</v>
      </c>
      <c r="G946" s="20" t="s">
        <v>338</v>
      </c>
      <c r="H946" s="34">
        <v>40298</v>
      </c>
      <c r="I946" s="34">
        <v>50997</v>
      </c>
      <c r="J946" s="57"/>
      <c r="K946" s="21">
        <v>2000000</v>
      </c>
      <c r="L946" s="20" t="s">
        <v>1364</v>
      </c>
      <c r="M946" s="21">
        <v>0</v>
      </c>
      <c r="N946" s="21">
        <v>0</v>
      </c>
      <c r="O946" s="21">
        <v>-76056.73</v>
      </c>
      <c r="P946" s="21">
        <v>-595308</v>
      </c>
      <c r="Q946" s="56" t="s">
        <v>26</v>
      </c>
      <c r="R946" s="21">
        <v>-595308</v>
      </c>
      <c r="S946" s="21">
        <v>70170.720000000001</v>
      </c>
      <c r="T946" s="21">
        <v>0</v>
      </c>
      <c r="U946" s="21">
        <v>0</v>
      </c>
      <c r="V946" s="21">
        <v>0</v>
      </c>
      <c r="W946" s="21">
        <v>51612.35914</v>
      </c>
      <c r="X946" s="20" t="s">
        <v>26</v>
      </c>
      <c r="Y946" s="20" t="s">
        <v>704</v>
      </c>
      <c r="Z946" s="55" t="s">
        <v>531</v>
      </c>
      <c r="AA946" s="20" t="s">
        <v>26</v>
      </c>
    </row>
    <row r="947" spans="2:27" ht="25.5" x14ac:dyDescent="0.2">
      <c r="B947" s="14" t="s">
        <v>1363</v>
      </c>
      <c r="C947" s="24" t="s">
        <v>1362</v>
      </c>
      <c r="D947" s="16" t="s">
        <v>708</v>
      </c>
      <c r="E947" s="20" t="s">
        <v>707</v>
      </c>
      <c r="F947" s="58" t="s">
        <v>706</v>
      </c>
      <c r="G947" s="20" t="s">
        <v>338</v>
      </c>
      <c r="H947" s="34">
        <v>40298</v>
      </c>
      <c r="I947" s="34">
        <v>41866</v>
      </c>
      <c r="J947" s="57"/>
      <c r="K947" s="21">
        <v>2000000</v>
      </c>
      <c r="L947" s="20" t="s">
        <v>1361</v>
      </c>
      <c r="M947" s="21">
        <v>0</v>
      </c>
      <c r="N947" s="21">
        <v>0</v>
      </c>
      <c r="O947" s="21">
        <v>37680.9</v>
      </c>
      <c r="P947" s="21">
        <v>63670</v>
      </c>
      <c r="Q947" s="56" t="s">
        <v>26</v>
      </c>
      <c r="R947" s="21">
        <v>63670</v>
      </c>
      <c r="S947" s="21">
        <v>-16534.47</v>
      </c>
      <c r="T947" s="21">
        <v>0</v>
      </c>
      <c r="U947" s="21">
        <v>0</v>
      </c>
      <c r="V947" s="21">
        <v>0</v>
      </c>
      <c r="W947" s="21">
        <v>12735.4537</v>
      </c>
      <c r="X947" s="20" t="s">
        <v>26</v>
      </c>
      <c r="Y947" s="20" t="s">
        <v>704</v>
      </c>
      <c r="Z947" s="55" t="s">
        <v>531</v>
      </c>
      <c r="AA947" s="20" t="s">
        <v>26</v>
      </c>
    </row>
    <row r="948" spans="2:27" ht="25.5" x14ac:dyDescent="0.2">
      <c r="B948" s="14" t="s">
        <v>1360</v>
      </c>
      <c r="C948" s="24" t="s">
        <v>1352</v>
      </c>
      <c r="D948" s="16" t="s">
        <v>708</v>
      </c>
      <c r="E948" s="20" t="s">
        <v>707</v>
      </c>
      <c r="F948" s="58" t="s">
        <v>706</v>
      </c>
      <c r="G948" s="20" t="s">
        <v>575</v>
      </c>
      <c r="H948" s="34">
        <v>40298</v>
      </c>
      <c r="I948" s="34">
        <v>47437</v>
      </c>
      <c r="J948" s="57"/>
      <c r="K948" s="21">
        <v>1000000</v>
      </c>
      <c r="L948" s="20" t="s">
        <v>1351</v>
      </c>
      <c r="M948" s="21">
        <v>0</v>
      </c>
      <c r="N948" s="21">
        <v>0</v>
      </c>
      <c r="O948" s="21">
        <v>-37660.449999999997</v>
      </c>
      <c r="P948" s="21">
        <v>-251187</v>
      </c>
      <c r="Q948" s="56" t="s">
        <v>26</v>
      </c>
      <c r="R948" s="21">
        <v>-251187</v>
      </c>
      <c r="S948" s="21">
        <v>10609.54</v>
      </c>
      <c r="T948" s="21">
        <v>0</v>
      </c>
      <c r="U948" s="21">
        <v>0</v>
      </c>
      <c r="V948" s="21">
        <v>0</v>
      </c>
      <c r="W948" s="21">
        <v>20545.639139999999</v>
      </c>
      <c r="X948" s="20" t="s">
        <v>26</v>
      </c>
      <c r="Y948" s="20" t="s">
        <v>704</v>
      </c>
      <c r="Z948" s="55" t="s">
        <v>531</v>
      </c>
      <c r="AA948" s="20" t="s">
        <v>26</v>
      </c>
    </row>
    <row r="949" spans="2:27" ht="25.5" x14ac:dyDescent="0.2">
      <c r="B949" s="14" t="s">
        <v>1359</v>
      </c>
      <c r="C949" s="24" t="s">
        <v>1358</v>
      </c>
      <c r="D949" s="16" t="s">
        <v>708</v>
      </c>
      <c r="E949" s="20" t="s">
        <v>707</v>
      </c>
      <c r="F949" s="58" t="s">
        <v>706</v>
      </c>
      <c r="G949" s="20" t="s">
        <v>365</v>
      </c>
      <c r="H949" s="34">
        <v>40298</v>
      </c>
      <c r="I949" s="34">
        <v>41963</v>
      </c>
      <c r="J949" s="57"/>
      <c r="K949" s="21">
        <v>3000000</v>
      </c>
      <c r="L949" s="20" t="s">
        <v>1357</v>
      </c>
      <c r="M949" s="21">
        <v>0</v>
      </c>
      <c r="N949" s="21">
        <v>0</v>
      </c>
      <c r="O949" s="21">
        <v>59198.29</v>
      </c>
      <c r="P949" s="21">
        <v>115581</v>
      </c>
      <c r="Q949" s="56" t="s">
        <v>26</v>
      </c>
      <c r="R949" s="21">
        <v>115581</v>
      </c>
      <c r="S949" s="21">
        <v>-22456.21</v>
      </c>
      <c r="T949" s="21">
        <v>0</v>
      </c>
      <c r="U949" s="21">
        <v>0</v>
      </c>
      <c r="V949" s="21">
        <v>0</v>
      </c>
      <c r="W949" s="21">
        <v>20608.882249999999</v>
      </c>
      <c r="X949" s="20" t="s">
        <v>26</v>
      </c>
      <c r="Y949" s="20" t="s">
        <v>704</v>
      </c>
      <c r="Z949" s="55" t="s">
        <v>531</v>
      </c>
      <c r="AA949" s="20" t="s">
        <v>26</v>
      </c>
    </row>
    <row r="950" spans="2:27" ht="25.5" x14ac:dyDescent="0.2">
      <c r="B950" s="14" t="s">
        <v>1356</v>
      </c>
      <c r="C950" s="24" t="s">
        <v>1355</v>
      </c>
      <c r="D950" s="16" t="s">
        <v>708</v>
      </c>
      <c r="E950" s="20" t="s">
        <v>707</v>
      </c>
      <c r="F950" s="58" t="s">
        <v>706</v>
      </c>
      <c r="G950" s="20" t="s">
        <v>338</v>
      </c>
      <c r="H950" s="34">
        <v>40298</v>
      </c>
      <c r="I950" s="34">
        <v>51089</v>
      </c>
      <c r="J950" s="57"/>
      <c r="K950" s="21">
        <v>2000000</v>
      </c>
      <c r="L950" s="20" t="s">
        <v>1354</v>
      </c>
      <c r="M950" s="21">
        <v>0</v>
      </c>
      <c r="N950" s="21">
        <v>0</v>
      </c>
      <c r="O950" s="21">
        <v>-76880.899999999994</v>
      </c>
      <c r="P950" s="21">
        <v>-618122</v>
      </c>
      <c r="Q950" s="56" t="s">
        <v>26</v>
      </c>
      <c r="R950" s="21">
        <v>-618122</v>
      </c>
      <c r="S950" s="21">
        <v>71928.89</v>
      </c>
      <c r="T950" s="21">
        <v>0</v>
      </c>
      <c r="U950" s="21">
        <v>0</v>
      </c>
      <c r="V950" s="21">
        <v>0</v>
      </c>
      <c r="W950" s="21">
        <v>51855.964899999999</v>
      </c>
      <c r="X950" s="20" t="s">
        <v>26</v>
      </c>
      <c r="Y950" s="20" t="s">
        <v>704</v>
      </c>
      <c r="Z950" s="55" t="s">
        <v>531</v>
      </c>
      <c r="AA950" s="20" t="s">
        <v>26</v>
      </c>
    </row>
    <row r="951" spans="2:27" ht="25.5" x14ac:dyDescent="0.2">
      <c r="B951" s="14" t="s">
        <v>1353</v>
      </c>
      <c r="C951" s="24" t="s">
        <v>1352</v>
      </c>
      <c r="D951" s="16" t="s">
        <v>708</v>
      </c>
      <c r="E951" s="20" t="s">
        <v>707</v>
      </c>
      <c r="F951" s="58" t="s">
        <v>706</v>
      </c>
      <c r="G951" s="20" t="s">
        <v>575</v>
      </c>
      <c r="H951" s="34">
        <v>40298</v>
      </c>
      <c r="I951" s="34">
        <v>47618</v>
      </c>
      <c r="J951" s="57"/>
      <c r="K951" s="21">
        <v>1000000</v>
      </c>
      <c r="L951" s="20" t="s">
        <v>1351</v>
      </c>
      <c r="M951" s="21">
        <v>0</v>
      </c>
      <c r="N951" s="21">
        <v>0</v>
      </c>
      <c r="O951" s="21">
        <v>-37658.550000000003</v>
      </c>
      <c r="P951" s="21">
        <v>-253404</v>
      </c>
      <c r="Q951" s="56" t="s">
        <v>26</v>
      </c>
      <c r="R951" s="21">
        <v>-253404</v>
      </c>
      <c r="S951" s="21">
        <v>12262.88</v>
      </c>
      <c r="T951" s="21">
        <v>0</v>
      </c>
      <c r="U951" s="21">
        <v>0</v>
      </c>
      <c r="V951" s="21">
        <v>0</v>
      </c>
      <c r="W951" s="21">
        <v>20845.156459999998</v>
      </c>
      <c r="X951" s="20" t="s">
        <v>26</v>
      </c>
      <c r="Y951" s="20" t="s">
        <v>704</v>
      </c>
      <c r="Z951" s="55" t="s">
        <v>531</v>
      </c>
      <c r="AA951" s="20" t="s">
        <v>26</v>
      </c>
    </row>
    <row r="952" spans="2:27" ht="25.5" x14ac:dyDescent="0.2">
      <c r="B952" s="14" t="s">
        <v>1350</v>
      </c>
      <c r="C952" s="24" t="s">
        <v>1349</v>
      </c>
      <c r="D952" s="16" t="s">
        <v>708</v>
      </c>
      <c r="E952" s="20" t="s">
        <v>707</v>
      </c>
      <c r="F952" s="58" t="s">
        <v>706</v>
      </c>
      <c r="G952" s="20" t="s">
        <v>338</v>
      </c>
      <c r="H952" s="34">
        <v>40298</v>
      </c>
      <c r="I952" s="34">
        <v>51271</v>
      </c>
      <c r="J952" s="57"/>
      <c r="K952" s="21">
        <v>2000000</v>
      </c>
      <c r="L952" s="20" t="s">
        <v>1348</v>
      </c>
      <c r="M952" s="21">
        <v>0</v>
      </c>
      <c r="N952" s="21">
        <v>0</v>
      </c>
      <c r="O952" s="21">
        <v>-77037.100000000006</v>
      </c>
      <c r="P952" s="21">
        <v>-625166</v>
      </c>
      <c r="Q952" s="56" t="s">
        <v>26</v>
      </c>
      <c r="R952" s="21">
        <v>-625166</v>
      </c>
      <c r="S952" s="21">
        <v>74431.350000000006</v>
      </c>
      <c r="T952" s="21">
        <v>0</v>
      </c>
      <c r="U952" s="21">
        <v>0</v>
      </c>
      <c r="V952" s="21">
        <v>0</v>
      </c>
      <c r="W952" s="21">
        <v>52334.540309999997</v>
      </c>
      <c r="X952" s="20" t="s">
        <v>26</v>
      </c>
      <c r="Y952" s="20" t="s">
        <v>704</v>
      </c>
      <c r="Z952" s="55" t="s">
        <v>531</v>
      </c>
      <c r="AA952" s="20" t="s">
        <v>26</v>
      </c>
    </row>
    <row r="953" spans="2:27" ht="25.5" x14ac:dyDescent="0.2">
      <c r="B953" s="14" t="s">
        <v>1347</v>
      </c>
      <c r="C953" s="24" t="s">
        <v>1346</v>
      </c>
      <c r="D953" s="16" t="s">
        <v>708</v>
      </c>
      <c r="E953" s="20" t="s">
        <v>707</v>
      </c>
      <c r="F953" s="58" t="s">
        <v>706</v>
      </c>
      <c r="G953" s="20" t="s">
        <v>575</v>
      </c>
      <c r="H953" s="34">
        <v>40298</v>
      </c>
      <c r="I953" s="34">
        <v>47710</v>
      </c>
      <c r="J953" s="57"/>
      <c r="K953" s="21">
        <v>1000000</v>
      </c>
      <c r="L953" s="20" t="s">
        <v>1345</v>
      </c>
      <c r="M953" s="21">
        <v>0</v>
      </c>
      <c r="N953" s="21">
        <v>0</v>
      </c>
      <c r="O953" s="21">
        <v>-38358.550000000003</v>
      </c>
      <c r="P953" s="21">
        <v>-264698</v>
      </c>
      <c r="Q953" s="56" t="s">
        <v>26</v>
      </c>
      <c r="R953" s="21">
        <v>-264698</v>
      </c>
      <c r="S953" s="21">
        <v>13464.03</v>
      </c>
      <c r="T953" s="21">
        <v>0</v>
      </c>
      <c r="U953" s="21">
        <v>0</v>
      </c>
      <c r="V953" s="21">
        <v>0</v>
      </c>
      <c r="W953" s="21">
        <v>20995.75952</v>
      </c>
      <c r="X953" s="20" t="s">
        <v>26</v>
      </c>
      <c r="Y953" s="20" t="s">
        <v>704</v>
      </c>
      <c r="Z953" s="55" t="s">
        <v>531</v>
      </c>
      <c r="AA953" s="20" t="s">
        <v>26</v>
      </c>
    </row>
    <row r="954" spans="2:27" ht="25.5" x14ac:dyDescent="0.2">
      <c r="B954" s="14" t="s">
        <v>1344</v>
      </c>
      <c r="C954" s="24" t="s">
        <v>1343</v>
      </c>
      <c r="D954" s="16" t="s">
        <v>708</v>
      </c>
      <c r="E954" s="20" t="s">
        <v>707</v>
      </c>
      <c r="F954" s="58" t="s">
        <v>706</v>
      </c>
      <c r="G954" s="20" t="s">
        <v>338</v>
      </c>
      <c r="H954" s="34">
        <v>40298</v>
      </c>
      <c r="I954" s="34">
        <v>51363</v>
      </c>
      <c r="J954" s="57"/>
      <c r="K954" s="21">
        <v>2000000</v>
      </c>
      <c r="L954" s="20" t="s">
        <v>1342</v>
      </c>
      <c r="M954" s="21">
        <v>0</v>
      </c>
      <c r="N954" s="21">
        <v>0</v>
      </c>
      <c r="O954" s="21">
        <v>-78217.100000000006</v>
      </c>
      <c r="P954" s="21">
        <v>-650602</v>
      </c>
      <c r="Q954" s="56" t="s">
        <v>26</v>
      </c>
      <c r="R954" s="21">
        <v>-650602</v>
      </c>
      <c r="S954" s="21">
        <v>76299.66</v>
      </c>
      <c r="T954" s="21">
        <v>0</v>
      </c>
      <c r="U954" s="21">
        <v>0</v>
      </c>
      <c r="V954" s="21">
        <v>0</v>
      </c>
      <c r="W954" s="21">
        <v>52574.799939999997</v>
      </c>
      <c r="X954" s="20" t="s">
        <v>26</v>
      </c>
      <c r="Y954" s="20" t="s">
        <v>704</v>
      </c>
      <c r="Z954" s="55" t="s">
        <v>531</v>
      </c>
      <c r="AA954" s="20" t="s">
        <v>26</v>
      </c>
    </row>
    <row r="955" spans="2:27" ht="25.5" x14ac:dyDescent="0.2">
      <c r="B955" s="14" t="s">
        <v>1341</v>
      </c>
      <c r="C955" s="24" t="s">
        <v>1340</v>
      </c>
      <c r="D955" s="16" t="s">
        <v>708</v>
      </c>
      <c r="E955" s="20" t="s">
        <v>707</v>
      </c>
      <c r="F955" s="58" t="s">
        <v>706</v>
      </c>
      <c r="G955" s="20" t="s">
        <v>575</v>
      </c>
      <c r="H955" s="34">
        <v>40298</v>
      </c>
      <c r="I955" s="34">
        <v>47802</v>
      </c>
      <c r="J955" s="57"/>
      <c r="K955" s="21">
        <v>1000000</v>
      </c>
      <c r="L955" s="20" t="s">
        <v>1339</v>
      </c>
      <c r="M955" s="21">
        <v>0</v>
      </c>
      <c r="N955" s="21">
        <v>0</v>
      </c>
      <c r="O955" s="21">
        <v>-39060.449999999997</v>
      </c>
      <c r="P955" s="21">
        <v>-276217</v>
      </c>
      <c r="Q955" s="56" t="s">
        <v>26</v>
      </c>
      <c r="R955" s="21">
        <v>-276217</v>
      </c>
      <c r="S955" s="21">
        <v>14676.12</v>
      </c>
      <c r="T955" s="21">
        <v>0</v>
      </c>
      <c r="U955" s="21">
        <v>0</v>
      </c>
      <c r="V955" s="21">
        <v>0</v>
      </c>
      <c r="W955" s="21">
        <v>21145.289959999998</v>
      </c>
      <c r="X955" s="20" t="s">
        <v>26</v>
      </c>
      <c r="Y955" s="20" t="s">
        <v>704</v>
      </c>
      <c r="Z955" s="55" t="s">
        <v>531</v>
      </c>
      <c r="AA955" s="20" t="s">
        <v>26</v>
      </c>
    </row>
    <row r="956" spans="2:27" ht="25.5" x14ac:dyDescent="0.2">
      <c r="B956" s="14" t="s">
        <v>1338</v>
      </c>
      <c r="C956" s="24" t="s">
        <v>1337</v>
      </c>
      <c r="D956" s="16" t="s">
        <v>708</v>
      </c>
      <c r="E956" s="20" t="s">
        <v>707</v>
      </c>
      <c r="F956" s="58" t="s">
        <v>706</v>
      </c>
      <c r="G956" s="20" t="s">
        <v>338</v>
      </c>
      <c r="H956" s="34">
        <v>40298</v>
      </c>
      <c r="I956" s="34">
        <v>51455</v>
      </c>
      <c r="J956" s="57"/>
      <c r="K956" s="21">
        <v>2000000</v>
      </c>
      <c r="L956" s="20" t="s">
        <v>1336</v>
      </c>
      <c r="M956" s="21">
        <v>0</v>
      </c>
      <c r="N956" s="21">
        <v>0</v>
      </c>
      <c r="O956" s="21">
        <v>-79340.899999999994</v>
      </c>
      <c r="P956" s="21">
        <v>-675226</v>
      </c>
      <c r="Q956" s="56" t="s">
        <v>26</v>
      </c>
      <c r="R956" s="21">
        <v>-675226</v>
      </c>
      <c r="S956" s="21">
        <v>78132.95</v>
      </c>
      <c r="T956" s="21">
        <v>0</v>
      </c>
      <c r="U956" s="21">
        <v>0</v>
      </c>
      <c r="V956" s="21">
        <v>0</v>
      </c>
      <c r="W956" s="21">
        <v>52813.9666</v>
      </c>
      <c r="X956" s="20" t="s">
        <v>26</v>
      </c>
      <c r="Y956" s="20" t="s">
        <v>704</v>
      </c>
      <c r="Z956" s="55" t="s">
        <v>531</v>
      </c>
      <c r="AA956" s="20" t="s">
        <v>26</v>
      </c>
    </row>
    <row r="957" spans="2:27" ht="25.5" x14ac:dyDescent="0.2">
      <c r="B957" s="14" t="s">
        <v>1335</v>
      </c>
      <c r="C957" s="24" t="s">
        <v>1334</v>
      </c>
      <c r="D957" s="16" t="s">
        <v>708</v>
      </c>
      <c r="E957" s="20" t="s">
        <v>707</v>
      </c>
      <c r="F957" s="58" t="s">
        <v>706</v>
      </c>
      <c r="G957" s="20" t="s">
        <v>575</v>
      </c>
      <c r="H957" s="34">
        <v>40298</v>
      </c>
      <c r="I957" s="34">
        <v>47894</v>
      </c>
      <c r="J957" s="57"/>
      <c r="K957" s="21">
        <v>1000000</v>
      </c>
      <c r="L957" s="20" t="s">
        <v>1333</v>
      </c>
      <c r="M957" s="21">
        <v>0</v>
      </c>
      <c r="N957" s="21">
        <v>0</v>
      </c>
      <c r="O957" s="21">
        <v>-39760.449999999997</v>
      </c>
      <c r="P957" s="21">
        <v>-287867</v>
      </c>
      <c r="Q957" s="56" t="s">
        <v>26</v>
      </c>
      <c r="R957" s="21">
        <v>-287867</v>
      </c>
      <c r="S957" s="21">
        <v>15928.39</v>
      </c>
      <c r="T957" s="21">
        <v>0</v>
      </c>
      <c r="U957" s="21">
        <v>0</v>
      </c>
      <c r="V957" s="21">
        <v>0</v>
      </c>
      <c r="W957" s="21">
        <v>21293.770390000001</v>
      </c>
      <c r="X957" s="20" t="s">
        <v>26</v>
      </c>
      <c r="Y957" s="20" t="s">
        <v>704</v>
      </c>
      <c r="Z957" s="55" t="s">
        <v>531</v>
      </c>
      <c r="AA957" s="20" t="s">
        <v>26</v>
      </c>
    </row>
    <row r="958" spans="2:27" ht="25.5" x14ac:dyDescent="0.2">
      <c r="B958" s="14" t="s">
        <v>1332</v>
      </c>
      <c r="C958" s="24" t="s">
        <v>1331</v>
      </c>
      <c r="D958" s="16" t="s">
        <v>708</v>
      </c>
      <c r="E958" s="20" t="s">
        <v>707</v>
      </c>
      <c r="F958" s="58" t="s">
        <v>706</v>
      </c>
      <c r="G958" s="20" t="s">
        <v>338</v>
      </c>
      <c r="H958" s="34">
        <v>40298</v>
      </c>
      <c r="I958" s="34">
        <v>51547</v>
      </c>
      <c r="J958" s="57"/>
      <c r="K958" s="21">
        <v>2000000</v>
      </c>
      <c r="L958" s="20" t="s">
        <v>1330</v>
      </c>
      <c r="M958" s="21">
        <v>0</v>
      </c>
      <c r="N958" s="21">
        <v>0</v>
      </c>
      <c r="O958" s="21">
        <v>-80460.899999999994</v>
      </c>
      <c r="P958" s="21">
        <v>-699876</v>
      </c>
      <c r="Q958" s="56" t="s">
        <v>26</v>
      </c>
      <c r="R958" s="21">
        <v>-699876</v>
      </c>
      <c r="S958" s="21">
        <v>79996.84</v>
      </c>
      <c r="T958" s="21">
        <v>0</v>
      </c>
      <c r="U958" s="21">
        <v>0</v>
      </c>
      <c r="V958" s="21">
        <v>0</v>
      </c>
      <c r="W958" s="21">
        <v>53052.055079999998</v>
      </c>
      <c r="X958" s="20" t="s">
        <v>26</v>
      </c>
      <c r="Y958" s="20" t="s">
        <v>704</v>
      </c>
      <c r="Z958" s="55" t="s">
        <v>531</v>
      </c>
      <c r="AA958" s="20" t="s">
        <v>26</v>
      </c>
    </row>
    <row r="959" spans="2:27" ht="25.5" x14ac:dyDescent="0.2">
      <c r="B959" s="14" t="s">
        <v>1329</v>
      </c>
      <c r="C959" s="24" t="s">
        <v>1328</v>
      </c>
      <c r="D959" s="16" t="s">
        <v>708</v>
      </c>
      <c r="E959" s="20" t="s">
        <v>707</v>
      </c>
      <c r="F959" s="58" t="s">
        <v>706</v>
      </c>
      <c r="G959" s="20" t="s">
        <v>575</v>
      </c>
      <c r="H959" s="34">
        <v>40298</v>
      </c>
      <c r="I959" s="34">
        <v>47983</v>
      </c>
      <c r="J959" s="57"/>
      <c r="K959" s="21">
        <v>1000000</v>
      </c>
      <c r="L959" s="20" t="s">
        <v>1327</v>
      </c>
      <c r="M959" s="21">
        <v>0</v>
      </c>
      <c r="N959" s="21">
        <v>0</v>
      </c>
      <c r="O959" s="21">
        <v>-40460.449999999997</v>
      </c>
      <c r="P959" s="21">
        <v>-299873</v>
      </c>
      <c r="Q959" s="56" t="s">
        <v>26</v>
      </c>
      <c r="R959" s="21">
        <v>-299873</v>
      </c>
      <c r="S959" s="21">
        <v>17120.73</v>
      </c>
      <c r="T959" s="21">
        <v>0</v>
      </c>
      <c r="U959" s="21">
        <v>0</v>
      </c>
      <c r="V959" s="21">
        <v>0</v>
      </c>
      <c r="W959" s="21">
        <v>21436.430390000001</v>
      </c>
      <c r="X959" s="20" t="s">
        <v>26</v>
      </c>
      <c r="Y959" s="20" t="s">
        <v>704</v>
      </c>
      <c r="Z959" s="55" t="s">
        <v>531</v>
      </c>
      <c r="AA959" s="20" t="s">
        <v>26</v>
      </c>
    </row>
    <row r="960" spans="2:27" ht="25.5" x14ac:dyDescent="0.2">
      <c r="B960" s="14" t="s">
        <v>1326</v>
      </c>
      <c r="C960" s="24" t="s">
        <v>1325</v>
      </c>
      <c r="D960" s="16" t="s">
        <v>708</v>
      </c>
      <c r="E960" s="20" t="s">
        <v>707</v>
      </c>
      <c r="F960" s="58" t="s">
        <v>706</v>
      </c>
      <c r="G960" s="20" t="s">
        <v>338</v>
      </c>
      <c r="H960" s="34">
        <v>40298</v>
      </c>
      <c r="I960" s="34">
        <v>51636</v>
      </c>
      <c r="J960" s="57"/>
      <c r="K960" s="21">
        <v>2000000</v>
      </c>
      <c r="L960" s="20" t="s">
        <v>1324</v>
      </c>
      <c r="M960" s="21">
        <v>0</v>
      </c>
      <c r="N960" s="21">
        <v>0</v>
      </c>
      <c r="O960" s="21">
        <v>-81520.899999999994</v>
      </c>
      <c r="P960" s="21">
        <v>-723940</v>
      </c>
      <c r="Q960" s="56" t="s">
        <v>26</v>
      </c>
      <c r="R960" s="21">
        <v>-723940</v>
      </c>
      <c r="S960" s="21">
        <v>81796.67</v>
      </c>
      <c r="T960" s="21">
        <v>0</v>
      </c>
      <c r="U960" s="21">
        <v>0</v>
      </c>
      <c r="V960" s="21">
        <v>0</v>
      </c>
      <c r="W960" s="21">
        <v>53281.367380000003</v>
      </c>
      <c r="X960" s="20" t="s">
        <v>26</v>
      </c>
      <c r="Y960" s="20" t="s">
        <v>704</v>
      </c>
      <c r="Z960" s="55" t="s">
        <v>531</v>
      </c>
      <c r="AA960" s="20" t="s">
        <v>26</v>
      </c>
    </row>
    <row r="961" spans="2:27" ht="25.5" x14ac:dyDescent="0.2">
      <c r="B961" s="14" t="s">
        <v>1323</v>
      </c>
      <c r="C961" s="24" t="s">
        <v>1322</v>
      </c>
      <c r="D961" s="16" t="s">
        <v>708</v>
      </c>
      <c r="E961" s="20" t="s">
        <v>707</v>
      </c>
      <c r="F961" s="58" t="s">
        <v>706</v>
      </c>
      <c r="G961" s="20" t="s">
        <v>575</v>
      </c>
      <c r="H961" s="34">
        <v>40298</v>
      </c>
      <c r="I961" s="34">
        <v>48075</v>
      </c>
      <c r="J961" s="57"/>
      <c r="K961" s="21">
        <v>1000000</v>
      </c>
      <c r="L961" s="20" t="s">
        <v>1321</v>
      </c>
      <c r="M961" s="21">
        <v>0</v>
      </c>
      <c r="N961" s="21">
        <v>0</v>
      </c>
      <c r="O961" s="21">
        <v>-41060.449999999997</v>
      </c>
      <c r="P961" s="21">
        <v>-310271</v>
      </c>
      <c r="Q961" s="56" t="s">
        <v>26</v>
      </c>
      <c r="R961" s="21">
        <v>-310271</v>
      </c>
      <c r="S961" s="21">
        <v>18338.63</v>
      </c>
      <c r="T961" s="21">
        <v>0</v>
      </c>
      <c r="U961" s="21">
        <v>0</v>
      </c>
      <c r="V961" s="21">
        <v>0</v>
      </c>
      <c r="W961" s="21">
        <v>21582.907999999999</v>
      </c>
      <c r="X961" s="20" t="s">
        <v>26</v>
      </c>
      <c r="Y961" s="20" t="s">
        <v>704</v>
      </c>
      <c r="Z961" s="55" t="s">
        <v>531</v>
      </c>
      <c r="AA961" s="20" t="s">
        <v>26</v>
      </c>
    </row>
    <row r="962" spans="2:27" ht="25.5" x14ac:dyDescent="0.2">
      <c r="B962" s="14" t="s">
        <v>1320</v>
      </c>
      <c r="C962" s="24" t="s">
        <v>1319</v>
      </c>
      <c r="D962" s="16" t="s">
        <v>708</v>
      </c>
      <c r="E962" s="20" t="s">
        <v>707</v>
      </c>
      <c r="F962" s="58" t="s">
        <v>706</v>
      </c>
      <c r="G962" s="20" t="s">
        <v>338</v>
      </c>
      <c r="H962" s="34">
        <v>40298</v>
      </c>
      <c r="I962" s="34">
        <v>51728</v>
      </c>
      <c r="J962" s="57"/>
      <c r="K962" s="21">
        <v>2000000</v>
      </c>
      <c r="L962" s="20" t="s">
        <v>1318</v>
      </c>
      <c r="M962" s="21">
        <v>0</v>
      </c>
      <c r="N962" s="21">
        <v>0</v>
      </c>
      <c r="O962" s="21">
        <v>-82500.899999999994</v>
      </c>
      <c r="P962" s="21">
        <v>-746110</v>
      </c>
      <c r="Q962" s="56" t="s">
        <v>26</v>
      </c>
      <c r="R962" s="21">
        <v>-746110</v>
      </c>
      <c r="S962" s="21">
        <v>83610.25</v>
      </c>
      <c r="T962" s="21">
        <v>0</v>
      </c>
      <c r="U962" s="21">
        <v>0</v>
      </c>
      <c r="V962" s="21">
        <v>0</v>
      </c>
      <c r="W962" s="21">
        <v>53517.376510000002</v>
      </c>
      <c r="X962" s="20" t="s">
        <v>26</v>
      </c>
      <c r="Y962" s="20" t="s">
        <v>704</v>
      </c>
      <c r="Z962" s="55" t="s">
        <v>531</v>
      </c>
      <c r="AA962" s="20" t="s">
        <v>26</v>
      </c>
    </row>
    <row r="963" spans="2:27" ht="25.5" x14ac:dyDescent="0.2">
      <c r="B963" s="14" t="s">
        <v>1317</v>
      </c>
      <c r="C963" s="24" t="s">
        <v>1316</v>
      </c>
      <c r="D963" s="16" t="s">
        <v>708</v>
      </c>
      <c r="E963" s="20" t="s">
        <v>707</v>
      </c>
      <c r="F963" s="58" t="s">
        <v>706</v>
      </c>
      <c r="G963" s="20" t="s">
        <v>333</v>
      </c>
      <c r="H963" s="34">
        <v>40318</v>
      </c>
      <c r="I963" s="34">
        <v>41418</v>
      </c>
      <c r="J963" s="57"/>
      <c r="K963" s="21">
        <v>125000000</v>
      </c>
      <c r="L963" s="20" t="s">
        <v>1315</v>
      </c>
      <c r="M963" s="21">
        <v>0</v>
      </c>
      <c r="N963" s="21">
        <v>0</v>
      </c>
      <c r="O963" s="21">
        <v>1304083.6200000001</v>
      </c>
      <c r="P963" s="21">
        <v>580875</v>
      </c>
      <c r="Q963" s="56" t="s">
        <v>26</v>
      </c>
      <c r="R963" s="21">
        <v>580875</v>
      </c>
      <c r="S963" s="21">
        <v>-786417.08</v>
      </c>
      <c r="T963" s="21">
        <v>0</v>
      </c>
      <c r="U963" s="21">
        <v>0</v>
      </c>
      <c r="V963" s="21">
        <v>0</v>
      </c>
      <c r="W963" s="21">
        <v>392567.94189999998</v>
      </c>
      <c r="X963" s="20" t="s">
        <v>26</v>
      </c>
      <c r="Y963" s="20" t="s">
        <v>722</v>
      </c>
      <c r="Z963" s="55" t="s">
        <v>531</v>
      </c>
      <c r="AA963" s="20" t="s">
        <v>26</v>
      </c>
    </row>
    <row r="964" spans="2:27" ht="25.5" x14ac:dyDescent="0.2">
      <c r="B964" s="14" t="s">
        <v>1314</v>
      </c>
      <c r="C964" s="24" t="s">
        <v>1313</v>
      </c>
      <c r="D964" s="16" t="s">
        <v>708</v>
      </c>
      <c r="E964" s="20" t="s">
        <v>707</v>
      </c>
      <c r="F964" s="58" t="s">
        <v>706</v>
      </c>
      <c r="G964" s="20" t="s">
        <v>365</v>
      </c>
      <c r="H964" s="34">
        <v>40318</v>
      </c>
      <c r="I964" s="34">
        <v>41783</v>
      </c>
      <c r="J964" s="57"/>
      <c r="K964" s="21">
        <v>50000000</v>
      </c>
      <c r="L964" s="20" t="s">
        <v>1312</v>
      </c>
      <c r="M964" s="21">
        <v>0</v>
      </c>
      <c r="N964" s="21">
        <v>0</v>
      </c>
      <c r="O964" s="21">
        <v>729960.52</v>
      </c>
      <c r="P964" s="21">
        <v>1093650</v>
      </c>
      <c r="Q964" s="56" t="s">
        <v>26</v>
      </c>
      <c r="R964" s="21">
        <v>1093650</v>
      </c>
      <c r="S964" s="21">
        <v>-273255.55</v>
      </c>
      <c r="T964" s="21">
        <v>0</v>
      </c>
      <c r="U964" s="21">
        <v>0</v>
      </c>
      <c r="V964" s="21">
        <v>0</v>
      </c>
      <c r="W964" s="21">
        <v>295224.54889999999</v>
      </c>
      <c r="X964" s="20" t="s">
        <v>26</v>
      </c>
      <c r="Y964" s="20" t="s">
        <v>722</v>
      </c>
      <c r="Z964" s="55" t="s">
        <v>531</v>
      </c>
      <c r="AA964" s="20" t="s">
        <v>26</v>
      </c>
    </row>
    <row r="965" spans="2:27" ht="25.5" x14ac:dyDescent="0.2">
      <c r="B965" s="14" t="s">
        <v>1311</v>
      </c>
      <c r="C965" s="24" t="s">
        <v>1310</v>
      </c>
      <c r="D965" s="16" t="s">
        <v>708</v>
      </c>
      <c r="E965" s="20" t="s">
        <v>707</v>
      </c>
      <c r="F965" s="58" t="s">
        <v>706</v>
      </c>
      <c r="G965" s="20" t="s">
        <v>430</v>
      </c>
      <c r="H965" s="34">
        <v>40318</v>
      </c>
      <c r="I965" s="34">
        <v>42148</v>
      </c>
      <c r="J965" s="57"/>
      <c r="K965" s="21">
        <v>50000000</v>
      </c>
      <c r="L965" s="20" t="s">
        <v>1309</v>
      </c>
      <c r="M965" s="21">
        <v>0</v>
      </c>
      <c r="N965" s="21">
        <v>0</v>
      </c>
      <c r="O965" s="21">
        <v>912716.77</v>
      </c>
      <c r="P965" s="21">
        <v>2216350</v>
      </c>
      <c r="Q965" s="56" t="s">
        <v>26</v>
      </c>
      <c r="R965" s="21">
        <v>2216350</v>
      </c>
      <c r="S965" s="21">
        <v>-92842.11</v>
      </c>
      <c r="T965" s="21">
        <v>0</v>
      </c>
      <c r="U965" s="21">
        <v>0</v>
      </c>
      <c r="V965" s="21">
        <v>0</v>
      </c>
      <c r="W965" s="21">
        <v>386855.96059999999</v>
      </c>
      <c r="X965" s="20" t="s">
        <v>26</v>
      </c>
      <c r="Y965" s="20" t="s">
        <v>722</v>
      </c>
      <c r="Z965" s="55" t="s">
        <v>531</v>
      </c>
      <c r="AA965" s="20" t="s">
        <v>26</v>
      </c>
    </row>
    <row r="966" spans="2:27" ht="25.5" x14ac:dyDescent="0.2">
      <c r="B966" s="14" t="s">
        <v>1308</v>
      </c>
      <c r="C966" s="24" t="s">
        <v>1307</v>
      </c>
      <c r="D966" s="16" t="s">
        <v>708</v>
      </c>
      <c r="E966" s="20" t="s">
        <v>707</v>
      </c>
      <c r="F966" s="58" t="s">
        <v>706</v>
      </c>
      <c r="G966" s="20" t="s">
        <v>338</v>
      </c>
      <c r="H966" s="34">
        <v>40318</v>
      </c>
      <c r="I966" s="34">
        <v>42879</v>
      </c>
      <c r="J966" s="57"/>
      <c r="K966" s="21">
        <v>50000000</v>
      </c>
      <c r="L966" s="20" t="s">
        <v>1306</v>
      </c>
      <c r="M966" s="21">
        <v>0</v>
      </c>
      <c r="N966" s="21">
        <v>0</v>
      </c>
      <c r="O966" s="21">
        <v>1179957.04</v>
      </c>
      <c r="P966" s="21">
        <v>4515150</v>
      </c>
      <c r="Q966" s="56" t="s">
        <v>26</v>
      </c>
      <c r="R966" s="21">
        <v>4515150</v>
      </c>
      <c r="S966" s="21">
        <v>560325.74</v>
      </c>
      <c r="T966" s="21">
        <v>0</v>
      </c>
      <c r="U966" s="21">
        <v>0</v>
      </c>
      <c r="V966" s="21">
        <v>0</v>
      </c>
      <c r="W966" s="21">
        <v>524241.13449999999</v>
      </c>
      <c r="X966" s="20" t="s">
        <v>26</v>
      </c>
      <c r="Y966" s="20" t="s">
        <v>722</v>
      </c>
      <c r="Z966" s="55" t="s">
        <v>531</v>
      </c>
      <c r="AA966" s="20" t="s">
        <v>26</v>
      </c>
    </row>
    <row r="967" spans="2:27" ht="25.5" x14ac:dyDescent="0.2">
      <c r="B967" s="14" t="s">
        <v>1305</v>
      </c>
      <c r="C967" s="24" t="s">
        <v>1304</v>
      </c>
      <c r="D967" s="16" t="s">
        <v>738</v>
      </c>
      <c r="E967" s="20" t="s">
        <v>737</v>
      </c>
      <c r="F967" s="58" t="s">
        <v>706</v>
      </c>
      <c r="G967" s="20" t="s">
        <v>365</v>
      </c>
      <c r="H967" s="34">
        <v>40323</v>
      </c>
      <c r="I967" s="34">
        <v>42151</v>
      </c>
      <c r="J967" s="57"/>
      <c r="K967" s="21">
        <v>29000000</v>
      </c>
      <c r="L967" s="20" t="s">
        <v>1303</v>
      </c>
      <c r="M967" s="21">
        <v>0</v>
      </c>
      <c r="N967" s="21">
        <v>0</v>
      </c>
      <c r="O967" s="21">
        <v>-537401.93000000005</v>
      </c>
      <c r="P967" s="21">
        <v>-1315237</v>
      </c>
      <c r="Q967" s="56" t="s">
        <v>26</v>
      </c>
      <c r="R967" s="21">
        <v>-1315237</v>
      </c>
      <c r="S967" s="21">
        <v>64701.73</v>
      </c>
      <c r="T967" s="21">
        <v>0</v>
      </c>
      <c r="U967" s="21">
        <v>0</v>
      </c>
      <c r="V967" s="21">
        <v>0</v>
      </c>
      <c r="W967" s="21">
        <v>224761.2127</v>
      </c>
      <c r="X967" s="20" t="s">
        <v>26</v>
      </c>
      <c r="Y967" s="20" t="s">
        <v>735</v>
      </c>
      <c r="Z967" s="55" t="s">
        <v>531</v>
      </c>
      <c r="AA967" s="20" t="s">
        <v>26</v>
      </c>
    </row>
    <row r="968" spans="2:27" ht="25.5" x14ac:dyDescent="0.2">
      <c r="B968" s="14" t="s">
        <v>1302</v>
      </c>
      <c r="C968" s="24" t="s">
        <v>1301</v>
      </c>
      <c r="D968" s="16" t="s">
        <v>738</v>
      </c>
      <c r="E968" s="20" t="s">
        <v>737</v>
      </c>
      <c r="F968" s="58" t="s">
        <v>706</v>
      </c>
      <c r="G968" s="20" t="s">
        <v>430</v>
      </c>
      <c r="H968" s="34">
        <v>40323</v>
      </c>
      <c r="I968" s="34">
        <v>51283</v>
      </c>
      <c r="J968" s="57"/>
      <c r="K968" s="21">
        <v>84000000</v>
      </c>
      <c r="L968" s="20" t="s">
        <v>1300</v>
      </c>
      <c r="M968" s="21">
        <v>0</v>
      </c>
      <c r="N968" s="21">
        <v>0</v>
      </c>
      <c r="O968" s="21">
        <v>2834054.14</v>
      </c>
      <c r="P968" s="21">
        <v>18569292</v>
      </c>
      <c r="Q968" s="56" t="s">
        <v>26</v>
      </c>
      <c r="R968" s="21">
        <v>18569292</v>
      </c>
      <c r="S968" s="21">
        <v>-2925786.75</v>
      </c>
      <c r="T968" s="21">
        <v>0</v>
      </c>
      <c r="U968" s="21">
        <v>0</v>
      </c>
      <c r="V968" s="21">
        <v>0</v>
      </c>
      <c r="W968" s="21">
        <v>2199369.5240000002</v>
      </c>
      <c r="X968" s="20" t="s">
        <v>26</v>
      </c>
      <c r="Y968" s="20" t="s">
        <v>735</v>
      </c>
      <c r="Z968" s="55" t="s">
        <v>531</v>
      </c>
      <c r="AA968" s="20" t="s">
        <v>26</v>
      </c>
    </row>
    <row r="969" spans="2:27" ht="25.5" x14ac:dyDescent="0.2">
      <c r="B969" s="14" t="s">
        <v>1299</v>
      </c>
      <c r="C969" s="24" t="s">
        <v>1298</v>
      </c>
      <c r="D969" s="16" t="s">
        <v>708</v>
      </c>
      <c r="E969" s="20" t="s">
        <v>707</v>
      </c>
      <c r="F969" s="58" t="s">
        <v>706</v>
      </c>
      <c r="G969" s="20" t="s">
        <v>333</v>
      </c>
      <c r="H969" s="34">
        <v>40325</v>
      </c>
      <c r="I969" s="34">
        <v>41426</v>
      </c>
      <c r="J969" s="57"/>
      <c r="K969" s="21">
        <v>35000000</v>
      </c>
      <c r="L969" s="20" t="s">
        <v>1297</v>
      </c>
      <c r="M969" s="21">
        <v>0</v>
      </c>
      <c r="N969" s="21">
        <v>0</v>
      </c>
      <c r="O969" s="21">
        <v>442304.05</v>
      </c>
      <c r="P969" s="21">
        <v>205380</v>
      </c>
      <c r="Q969" s="56" t="s">
        <v>26</v>
      </c>
      <c r="R969" s="21">
        <v>205380</v>
      </c>
      <c r="S969" s="21">
        <v>-292338.88</v>
      </c>
      <c r="T969" s="21">
        <v>0</v>
      </c>
      <c r="U969" s="21">
        <v>0</v>
      </c>
      <c r="V969" s="21">
        <v>0</v>
      </c>
      <c r="W969" s="21">
        <v>112931.0615</v>
      </c>
      <c r="X969" s="20" t="s">
        <v>26</v>
      </c>
      <c r="Y969" s="20" t="s">
        <v>722</v>
      </c>
      <c r="Z969" s="55" t="s">
        <v>531</v>
      </c>
      <c r="AA969" s="20" t="s">
        <v>26</v>
      </c>
    </row>
    <row r="970" spans="2:27" ht="25.5" x14ac:dyDescent="0.2">
      <c r="B970" s="14" t="s">
        <v>1296</v>
      </c>
      <c r="C970" s="24" t="s">
        <v>1295</v>
      </c>
      <c r="D970" s="16" t="s">
        <v>708</v>
      </c>
      <c r="E970" s="20" t="s">
        <v>707</v>
      </c>
      <c r="F970" s="58" t="s">
        <v>706</v>
      </c>
      <c r="G970" s="20" t="s">
        <v>365</v>
      </c>
      <c r="H970" s="34">
        <v>40325</v>
      </c>
      <c r="I970" s="34">
        <v>41791</v>
      </c>
      <c r="J970" s="57"/>
      <c r="K970" s="21">
        <v>35000000</v>
      </c>
      <c r="L970" s="20" t="s">
        <v>1294</v>
      </c>
      <c r="M970" s="21">
        <v>0</v>
      </c>
      <c r="N970" s="21">
        <v>0</v>
      </c>
      <c r="O970" s="21">
        <v>584313.63</v>
      </c>
      <c r="P970" s="21">
        <v>875735</v>
      </c>
      <c r="Q970" s="56" t="s">
        <v>26</v>
      </c>
      <c r="R970" s="21">
        <v>875735</v>
      </c>
      <c r="S970" s="21">
        <v>-259045.43</v>
      </c>
      <c r="T970" s="21">
        <v>0</v>
      </c>
      <c r="U970" s="21">
        <v>0</v>
      </c>
      <c r="V970" s="21">
        <v>0</v>
      </c>
      <c r="W970" s="21">
        <v>208274.87760000001</v>
      </c>
      <c r="X970" s="20" t="s">
        <v>26</v>
      </c>
      <c r="Y970" s="20" t="s">
        <v>722</v>
      </c>
      <c r="Z970" s="55" t="s">
        <v>531</v>
      </c>
      <c r="AA970" s="20" t="s">
        <v>26</v>
      </c>
    </row>
    <row r="971" spans="2:27" ht="25.5" x14ac:dyDescent="0.2">
      <c r="B971" s="14" t="s">
        <v>1293</v>
      </c>
      <c r="C971" s="24" t="s">
        <v>1292</v>
      </c>
      <c r="D971" s="16" t="s">
        <v>708</v>
      </c>
      <c r="E971" s="20" t="s">
        <v>707</v>
      </c>
      <c r="F971" s="58" t="s">
        <v>706</v>
      </c>
      <c r="G971" s="20" t="s">
        <v>430</v>
      </c>
      <c r="H971" s="34">
        <v>40325</v>
      </c>
      <c r="I971" s="34">
        <v>43983</v>
      </c>
      <c r="J971" s="57"/>
      <c r="K971" s="21">
        <v>13000000</v>
      </c>
      <c r="L971" s="20" t="s">
        <v>1291</v>
      </c>
      <c r="M971" s="21">
        <v>0</v>
      </c>
      <c r="N971" s="21">
        <v>0</v>
      </c>
      <c r="O971" s="21">
        <v>-388930.5</v>
      </c>
      <c r="P971" s="21">
        <v>-1926353</v>
      </c>
      <c r="Q971" s="56" t="s">
        <v>26</v>
      </c>
      <c r="R971" s="21">
        <v>-1926353</v>
      </c>
      <c r="S971" s="21">
        <v>-291429.58</v>
      </c>
      <c r="T971" s="21">
        <v>0</v>
      </c>
      <c r="U971" s="21">
        <v>0</v>
      </c>
      <c r="V971" s="21">
        <v>0</v>
      </c>
      <c r="W971" s="21">
        <v>177080.78030000001</v>
      </c>
      <c r="X971" s="20" t="s">
        <v>26</v>
      </c>
      <c r="Y971" s="20" t="s">
        <v>722</v>
      </c>
      <c r="Z971" s="55" t="s">
        <v>531</v>
      </c>
      <c r="AA971" s="20" t="s">
        <v>26</v>
      </c>
    </row>
    <row r="972" spans="2:27" ht="25.5" x14ac:dyDescent="0.2">
      <c r="B972" s="14" t="s">
        <v>1290</v>
      </c>
      <c r="C972" s="24" t="s">
        <v>1289</v>
      </c>
      <c r="D972" s="16" t="s">
        <v>708</v>
      </c>
      <c r="E972" s="20" t="s">
        <v>707</v>
      </c>
      <c r="F972" s="58" t="s">
        <v>706</v>
      </c>
      <c r="G972" s="20" t="s">
        <v>333</v>
      </c>
      <c r="H972" s="34">
        <v>40332</v>
      </c>
      <c r="I972" s="34">
        <v>41708</v>
      </c>
      <c r="J972" s="57"/>
      <c r="K972" s="21">
        <v>35000000</v>
      </c>
      <c r="L972" s="20" t="s">
        <v>1288</v>
      </c>
      <c r="M972" s="21">
        <v>0</v>
      </c>
      <c r="N972" s="21">
        <v>0</v>
      </c>
      <c r="O972" s="21">
        <v>-543427.53</v>
      </c>
      <c r="P972" s="21">
        <v>-701715</v>
      </c>
      <c r="Q972" s="56" t="s">
        <v>26</v>
      </c>
      <c r="R972" s="21">
        <v>-701715</v>
      </c>
      <c r="S972" s="21">
        <v>275565.06</v>
      </c>
      <c r="T972" s="21">
        <v>0</v>
      </c>
      <c r="U972" s="21">
        <v>0</v>
      </c>
      <c r="V972" s="21">
        <v>0</v>
      </c>
      <c r="W972" s="21">
        <v>190825.53169999999</v>
      </c>
      <c r="X972" s="20" t="s">
        <v>26</v>
      </c>
      <c r="Y972" s="20" t="s">
        <v>722</v>
      </c>
      <c r="Z972" s="55" t="s">
        <v>531</v>
      </c>
      <c r="AA972" s="20" t="s">
        <v>26</v>
      </c>
    </row>
    <row r="973" spans="2:27" ht="25.5" x14ac:dyDescent="0.2">
      <c r="B973" s="14" t="s">
        <v>1287</v>
      </c>
      <c r="C973" s="24" t="s">
        <v>1286</v>
      </c>
      <c r="D973" s="16" t="s">
        <v>708</v>
      </c>
      <c r="E973" s="20" t="s">
        <v>707</v>
      </c>
      <c r="F973" s="58" t="s">
        <v>706</v>
      </c>
      <c r="G973" s="20" t="s">
        <v>1285</v>
      </c>
      <c r="H973" s="34">
        <v>40336</v>
      </c>
      <c r="I973" s="34">
        <v>41434</v>
      </c>
      <c r="J973" s="57"/>
      <c r="K973" s="21">
        <v>25000000</v>
      </c>
      <c r="L973" s="20" t="s">
        <v>1284</v>
      </c>
      <c r="M973" s="21">
        <v>0</v>
      </c>
      <c r="N973" s="21">
        <v>0</v>
      </c>
      <c r="O973" s="21">
        <v>279959.8</v>
      </c>
      <c r="P973" s="21">
        <v>138825</v>
      </c>
      <c r="Q973" s="56" t="s">
        <v>26</v>
      </c>
      <c r="R973" s="21">
        <v>138825</v>
      </c>
      <c r="S973" s="21">
        <v>-172676.06</v>
      </c>
      <c r="T973" s="21">
        <v>0</v>
      </c>
      <c r="U973" s="21">
        <v>0</v>
      </c>
      <c r="V973" s="21">
        <v>0</v>
      </c>
      <c r="W973" s="21">
        <v>82760.588860000003</v>
      </c>
      <c r="X973" s="20" t="s">
        <v>26</v>
      </c>
      <c r="Y973" s="20" t="s">
        <v>722</v>
      </c>
      <c r="Z973" s="55" t="s">
        <v>531</v>
      </c>
      <c r="AA973" s="20" t="s">
        <v>26</v>
      </c>
    </row>
    <row r="974" spans="2:27" ht="25.5" x14ac:dyDescent="0.2">
      <c r="B974" s="14" t="s">
        <v>1283</v>
      </c>
      <c r="C974" s="24" t="s">
        <v>1282</v>
      </c>
      <c r="D974" s="16" t="s">
        <v>708</v>
      </c>
      <c r="E974" s="20" t="s">
        <v>707</v>
      </c>
      <c r="F974" s="58" t="s">
        <v>706</v>
      </c>
      <c r="G974" s="20" t="s">
        <v>338</v>
      </c>
      <c r="H974" s="34">
        <v>40336</v>
      </c>
      <c r="I974" s="34">
        <v>42164</v>
      </c>
      <c r="J974" s="57"/>
      <c r="K974" s="21">
        <v>25000000</v>
      </c>
      <c r="L974" s="20" t="s">
        <v>1281</v>
      </c>
      <c r="M974" s="21">
        <v>0</v>
      </c>
      <c r="N974" s="21">
        <v>0</v>
      </c>
      <c r="O974" s="21">
        <v>464470.91</v>
      </c>
      <c r="P974" s="21">
        <v>1145950</v>
      </c>
      <c r="Q974" s="56" t="s">
        <v>26</v>
      </c>
      <c r="R974" s="21">
        <v>1145950</v>
      </c>
      <c r="S974" s="21">
        <v>-47218.19</v>
      </c>
      <c r="T974" s="21">
        <v>0</v>
      </c>
      <c r="U974" s="21">
        <v>0</v>
      </c>
      <c r="V974" s="21">
        <v>0</v>
      </c>
      <c r="W974" s="21">
        <v>195190.4584</v>
      </c>
      <c r="X974" s="20" t="s">
        <v>26</v>
      </c>
      <c r="Y974" s="20" t="s">
        <v>722</v>
      </c>
      <c r="Z974" s="55" t="s">
        <v>531</v>
      </c>
      <c r="AA974" s="20" t="s">
        <v>26</v>
      </c>
    </row>
    <row r="975" spans="2:27" ht="25.5" x14ac:dyDescent="0.2">
      <c r="B975" s="14" t="s">
        <v>1280</v>
      </c>
      <c r="C975" s="24" t="s">
        <v>1279</v>
      </c>
      <c r="D975" s="16" t="s">
        <v>708</v>
      </c>
      <c r="E975" s="20" t="s">
        <v>707</v>
      </c>
      <c r="F975" s="58" t="s">
        <v>706</v>
      </c>
      <c r="G975" s="20" t="s">
        <v>365</v>
      </c>
      <c r="H975" s="34">
        <v>40339</v>
      </c>
      <c r="I975" s="34">
        <v>41708</v>
      </c>
      <c r="J975" s="57"/>
      <c r="K975" s="21">
        <v>30000000</v>
      </c>
      <c r="L975" s="20" t="s">
        <v>1278</v>
      </c>
      <c r="M975" s="21">
        <v>0</v>
      </c>
      <c r="N975" s="21">
        <v>0</v>
      </c>
      <c r="O975" s="21">
        <v>-438766.68</v>
      </c>
      <c r="P975" s="21">
        <v>-567240</v>
      </c>
      <c r="Q975" s="56" t="s">
        <v>26</v>
      </c>
      <c r="R975" s="21">
        <v>-567240</v>
      </c>
      <c r="S975" s="21">
        <v>207832.38</v>
      </c>
      <c r="T975" s="21">
        <v>0</v>
      </c>
      <c r="U975" s="21">
        <v>0</v>
      </c>
      <c r="V975" s="21">
        <v>0</v>
      </c>
      <c r="W975" s="21">
        <v>163564.7415</v>
      </c>
      <c r="X975" s="20" t="s">
        <v>26</v>
      </c>
      <c r="Y975" s="20" t="s">
        <v>722</v>
      </c>
      <c r="Z975" s="55" t="s">
        <v>531</v>
      </c>
      <c r="AA975" s="20" t="s">
        <v>26</v>
      </c>
    </row>
    <row r="976" spans="2:27" ht="25.5" x14ac:dyDescent="0.2">
      <c r="B976" s="14" t="s">
        <v>1277</v>
      </c>
      <c r="C976" s="24" t="s">
        <v>1276</v>
      </c>
      <c r="D976" s="16" t="s">
        <v>708</v>
      </c>
      <c r="E976" s="20" t="s">
        <v>707</v>
      </c>
      <c r="F976" s="58" t="s">
        <v>706</v>
      </c>
      <c r="G976" s="20" t="s">
        <v>365</v>
      </c>
      <c r="H976" s="34">
        <v>40340</v>
      </c>
      <c r="I976" s="34">
        <v>41756</v>
      </c>
      <c r="J976" s="57"/>
      <c r="K976" s="21">
        <v>45000000</v>
      </c>
      <c r="L976" s="20" t="s">
        <v>1275</v>
      </c>
      <c r="M976" s="21">
        <v>0</v>
      </c>
      <c r="N976" s="21">
        <v>0</v>
      </c>
      <c r="O976" s="21">
        <v>-662338.51</v>
      </c>
      <c r="P976" s="21">
        <v>-938835</v>
      </c>
      <c r="Q976" s="56" t="s">
        <v>26</v>
      </c>
      <c r="R976" s="21">
        <v>-938835</v>
      </c>
      <c r="S976" s="21">
        <v>274300.76</v>
      </c>
      <c r="T976" s="21">
        <v>0</v>
      </c>
      <c r="U976" s="21">
        <v>0</v>
      </c>
      <c r="V976" s="21">
        <v>0</v>
      </c>
      <c r="W976" s="21">
        <v>258558.9676</v>
      </c>
      <c r="X976" s="20" t="s">
        <v>26</v>
      </c>
      <c r="Y976" s="20" t="s">
        <v>722</v>
      </c>
      <c r="Z976" s="55" t="s">
        <v>531</v>
      </c>
      <c r="AA976" s="20" t="s">
        <v>26</v>
      </c>
    </row>
    <row r="977" spans="2:27" ht="25.5" x14ac:dyDescent="0.2">
      <c r="B977" s="14" t="s">
        <v>1274</v>
      </c>
      <c r="C977" s="24" t="s">
        <v>1273</v>
      </c>
      <c r="D977" s="16" t="s">
        <v>708</v>
      </c>
      <c r="E977" s="20" t="s">
        <v>707</v>
      </c>
      <c r="F977" s="58" t="s">
        <v>706</v>
      </c>
      <c r="G977" s="20" t="s">
        <v>346</v>
      </c>
      <c r="H977" s="34">
        <v>40345</v>
      </c>
      <c r="I977" s="34">
        <v>44730</v>
      </c>
      <c r="J977" s="57"/>
      <c r="K977" s="21">
        <v>5000000</v>
      </c>
      <c r="L977" s="20" t="s">
        <v>1272</v>
      </c>
      <c r="M977" s="21">
        <v>0</v>
      </c>
      <c r="N977" s="21">
        <v>0</v>
      </c>
      <c r="O977" s="21">
        <v>153335.29</v>
      </c>
      <c r="P977" s="21">
        <v>800665</v>
      </c>
      <c r="Q977" s="56" t="s">
        <v>26</v>
      </c>
      <c r="R977" s="21">
        <v>800665</v>
      </c>
      <c r="S977" s="21">
        <v>94999.39</v>
      </c>
      <c r="T977" s="21">
        <v>0</v>
      </c>
      <c r="U977" s="21">
        <v>0</v>
      </c>
      <c r="V977" s="21">
        <v>0</v>
      </c>
      <c r="W977" s="21">
        <v>76927.291769999996</v>
      </c>
      <c r="X977" s="20" t="s">
        <v>26</v>
      </c>
      <c r="Y977" s="20" t="s">
        <v>722</v>
      </c>
      <c r="Z977" s="55" t="s">
        <v>531</v>
      </c>
      <c r="AA977" s="20" t="s">
        <v>26</v>
      </c>
    </row>
    <row r="978" spans="2:27" ht="25.5" x14ac:dyDescent="0.2">
      <c r="B978" s="14" t="s">
        <v>1271</v>
      </c>
      <c r="C978" s="24" t="s">
        <v>1270</v>
      </c>
      <c r="D978" s="16" t="s">
        <v>708</v>
      </c>
      <c r="E978" s="20" t="s">
        <v>707</v>
      </c>
      <c r="F978" s="58" t="s">
        <v>706</v>
      </c>
      <c r="G978" s="20" t="s">
        <v>338</v>
      </c>
      <c r="H978" s="34">
        <v>40345</v>
      </c>
      <c r="I978" s="34">
        <v>46191</v>
      </c>
      <c r="J978" s="57"/>
      <c r="K978" s="21">
        <v>5000000</v>
      </c>
      <c r="L978" s="20" t="s">
        <v>1269</v>
      </c>
      <c r="M978" s="21">
        <v>0</v>
      </c>
      <c r="N978" s="21">
        <v>0</v>
      </c>
      <c r="O978" s="21">
        <v>164407.85</v>
      </c>
      <c r="P978" s="21">
        <v>928800</v>
      </c>
      <c r="Q978" s="56" t="s">
        <v>26</v>
      </c>
      <c r="R978" s="21">
        <v>928800</v>
      </c>
      <c r="S978" s="21">
        <v>40894.370000000003</v>
      </c>
      <c r="T978" s="21">
        <v>0</v>
      </c>
      <c r="U978" s="21">
        <v>0</v>
      </c>
      <c r="V978" s="21">
        <v>0</v>
      </c>
      <c r="W978" s="21">
        <v>91757.945420000004</v>
      </c>
      <c r="X978" s="20" t="s">
        <v>26</v>
      </c>
      <c r="Y978" s="20" t="s">
        <v>722</v>
      </c>
      <c r="Z978" s="55" t="s">
        <v>531</v>
      </c>
      <c r="AA978" s="20" t="s">
        <v>26</v>
      </c>
    </row>
    <row r="979" spans="2:27" ht="25.5" x14ac:dyDescent="0.2">
      <c r="B979" s="14" t="s">
        <v>1268</v>
      </c>
      <c r="C979" s="24" t="s">
        <v>1267</v>
      </c>
      <c r="D979" s="16" t="s">
        <v>708</v>
      </c>
      <c r="E979" s="20" t="s">
        <v>707</v>
      </c>
      <c r="F979" s="58" t="s">
        <v>706</v>
      </c>
      <c r="G979" s="20" t="s">
        <v>365</v>
      </c>
      <c r="H979" s="34">
        <v>40347</v>
      </c>
      <c r="I979" s="34">
        <v>41447</v>
      </c>
      <c r="J979" s="57"/>
      <c r="K979" s="21">
        <v>25000000</v>
      </c>
      <c r="L979" s="20" t="s">
        <v>1266</v>
      </c>
      <c r="M979" s="21">
        <v>0</v>
      </c>
      <c r="N979" s="21">
        <v>0</v>
      </c>
      <c r="O979" s="21">
        <v>250330.07</v>
      </c>
      <c r="P979" s="21">
        <v>138275</v>
      </c>
      <c r="Q979" s="56" t="s">
        <v>26</v>
      </c>
      <c r="R979" s="21">
        <v>138275</v>
      </c>
      <c r="S979" s="21">
        <v>-140711.5</v>
      </c>
      <c r="T979" s="21">
        <v>0</v>
      </c>
      <c r="U979" s="21">
        <v>0</v>
      </c>
      <c r="V979" s="21">
        <v>0</v>
      </c>
      <c r="W979" s="21">
        <v>86057.085229999997</v>
      </c>
      <c r="X979" s="20" t="s">
        <v>26</v>
      </c>
      <c r="Y979" s="20" t="s">
        <v>722</v>
      </c>
      <c r="Z979" s="55" t="s">
        <v>531</v>
      </c>
      <c r="AA979" s="20" t="s">
        <v>26</v>
      </c>
    </row>
    <row r="980" spans="2:27" ht="25.5" x14ac:dyDescent="0.2">
      <c r="B980" s="14" t="s">
        <v>1265</v>
      </c>
      <c r="C980" s="24" t="s">
        <v>1264</v>
      </c>
      <c r="D980" s="16" t="s">
        <v>708</v>
      </c>
      <c r="E980" s="20" t="s">
        <v>707</v>
      </c>
      <c r="F980" s="58" t="s">
        <v>706</v>
      </c>
      <c r="G980" s="20" t="s">
        <v>338</v>
      </c>
      <c r="H980" s="34">
        <v>40358</v>
      </c>
      <c r="I980" s="34">
        <v>48167</v>
      </c>
      <c r="J980" s="57"/>
      <c r="K980" s="21">
        <v>1000000</v>
      </c>
      <c r="L980" s="20" t="s">
        <v>1263</v>
      </c>
      <c r="M980" s="21">
        <v>0</v>
      </c>
      <c r="N980" s="21">
        <v>0</v>
      </c>
      <c r="O980" s="21">
        <v>-34641.11</v>
      </c>
      <c r="P980" s="21">
        <v>-211523</v>
      </c>
      <c r="Q980" s="56" t="s">
        <v>26</v>
      </c>
      <c r="R980" s="21">
        <v>-211523</v>
      </c>
      <c r="S980" s="21">
        <v>16329.8</v>
      </c>
      <c r="T980" s="21">
        <v>0</v>
      </c>
      <c r="U980" s="21">
        <v>0</v>
      </c>
      <c r="V980" s="21">
        <v>0</v>
      </c>
      <c r="W980" s="21">
        <v>21728.39818</v>
      </c>
      <c r="X980" s="20" t="s">
        <v>26</v>
      </c>
      <c r="Y980" s="20" t="s">
        <v>704</v>
      </c>
      <c r="Z980" s="55" t="s">
        <v>531</v>
      </c>
      <c r="AA980" s="20" t="s">
        <v>26</v>
      </c>
    </row>
    <row r="981" spans="2:27" ht="25.5" x14ac:dyDescent="0.2">
      <c r="B981" s="14" t="s">
        <v>1262</v>
      </c>
      <c r="C981" s="24" t="s">
        <v>1261</v>
      </c>
      <c r="D981" s="16" t="s">
        <v>708</v>
      </c>
      <c r="E981" s="20" t="s">
        <v>707</v>
      </c>
      <c r="F981" s="58" t="s">
        <v>706</v>
      </c>
      <c r="G981" s="20" t="s">
        <v>338</v>
      </c>
      <c r="H981" s="34">
        <v>40358</v>
      </c>
      <c r="I981" s="34">
        <v>51820</v>
      </c>
      <c r="J981" s="57"/>
      <c r="K981" s="21">
        <v>2000000</v>
      </c>
      <c r="L981" s="20" t="s">
        <v>1260</v>
      </c>
      <c r="M981" s="21">
        <v>0</v>
      </c>
      <c r="N981" s="21">
        <v>0</v>
      </c>
      <c r="O981" s="21">
        <v>-70122.210000000006</v>
      </c>
      <c r="P981" s="21">
        <v>-493136</v>
      </c>
      <c r="Q981" s="56" t="s">
        <v>26</v>
      </c>
      <c r="R981" s="21">
        <v>-493136</v>
      </c>
      <c r="S981" s="21">
        <v>77996.84</v>
      </c>
      <c r="T981" s="21">
        <v>0</v>
      </c>
      <c r="U981" s="21">
        <v>0</v>
      </c>
      <c r="V981" s="21">
        <v>0</v>
      </c>
      <c r="W981" s="21">
        <v>53752.349419999999</v>
      </c>
      <c r="X981" s="20" t="s">
        <v>26</v>
      </c>
      <c r="Y981" s="20" t="s">
        <v>704</v>
      </c>
      <c r="Z981" s="55" t="s">
        <v>531</v>
      </c>
      <c r="AA981" s="20" t="s">
        <v>26</v>
      </c>
    </row>
    <row r="982" spans="2:27" ht="25.5" x14ac:dyDescent="0.2">
      <c r="B982" s="14" t="s">
        <v>1259</v>
      </c>
      <c r="C982" s="24" t="s">
        <v>1258</v>
      </c>
      <c r="D982" s="16" t="s">
        <v>708</v>
      </c>
      <c r="E982" s="20" t="s">
        <v>707</v>
      </c>
      <c r="F982" s="58" t="s">
        <v>706</v>
      </c>
      <c r="G982" s="20" t="s">
        <v>338</v>
      </c>
      <c r="H982" s="34">
        <v>40358</v>
      </c>
      <c r="I982" s="34">
        <v>48259</v>
      </c>
      <c r="J982" s="57"/>
      <c r="K982" s="21">
        <v>1000000</v>
      </c>
      <c r="L982" s="20" t="s">
        <v>1257</v>
      </c>
      <c r="M982" s="21">
        <v>0</v>
      </c>
      <c r="N982" s="21">
        <v>0</v>
      </c>
      <c r="O982" s="21">
        <v>-30873.02</v>
      </c>
      <c r="P982" s="21">
        <v>-219564</v>
      </c>
      <c r="Q982" s="56" t="s">
        <v>26</v>
      </c>
      <c r="R982" s="21">
        <v>-219564</v>
      </c>
      <c r="S982" s="21">
        <v>13298.92</v>
      </c>
      <c r="T982" s="21">
        <v>0</v>
      </c>
      <c r="U982" s="21">
        <v>0</v>
      </c>
      <c r="V982" s="21">
        <v>0</v>
      </c>
      <c r="W982" s="21">
        <v>21872.92064</v>
      </c>
      <c r="X982" s="20" t="s">
        <v>26</v>
      </c>
      <c r="Y982" s="20" t="s">
        <v>704</v>
      </c>
      <c r="Z982" s="55" t="s">
        <v>531</v>
      </c>
      <c r="AA982" s="20" t="s">
        <v>26</v>
      </c>
    </row>
    <row r="983" spans="2:27" ht="25.5" x14ac:dyDescent="0.2">
      <c r="B983" s="14" t="s">
        <v>1256</v>
      </c>
      <c r="C983" s="24" t="s">
        <v>1255</v>
      </c>
      <c r="D983" s="16" t="s">
        <v>708</v>
      </c>
      <c r="E983" s="20" t="s">
        <v>707</v>
      </c>
      <c r="F983" s="58" t="s">
        <v>706</v>
      </c>
      <c r="G983" s="20" t="s">
        <v>338</v>
      </c>
      <c r="H983" s="34">
        <v>40358</v>
      </c>
      <c r="I983" s="34">
        <v>48349</v>
      </c>
      <c r="J983" s="57"/>
      <c r="K983" s="21">
        <v>1000000</v>
      </c>
      <c r="L983" s="20" t="s">
        <v>1254</v>
      </c>
      <c r="M983" s="21">
        <v>0</v>
      </c>
      <c r="N983" s="21">
        <v>0</v>
      </c>
      <c r="O983" s="21">
        <v>-22511.49</v>
      </c>
      <c r="P983" s="21">
        <v>-227659</v>
      </c>
      <c r="Q983" s="56" t="s">
        <v>26</v>
      </c>
      <c r="R983" s="21">
        <v>-227659</v>
      </c>
      <c r="S983" s="21">
        <v>6503.18</v>
      </c>
      <c r="T983" s="21">
        <v>0</v>
      </c>
      <c r="U983" s="21">
        <v>0</v>
      </c>
      <c r="V983" s="21">
        <v>0</v>
      </c>
      <c r="W983" s="21">
        <v>22013.383229999999</v>
      </c>
      <c r="X983" s="20" t="s">
        <v>26</v>
      </c>
      <c r="Y983" s="20" t="s">
        <v>704</v>
      </c>
      <c r="Z983" s="55" t="s">
        <v>531</v>
      </c>
      <c r="AA983" s="20" t="s">
        <v>26</v>
      </c>
    </row>
    <row r="984" spans="2:27" ht="25.5" x14ac:dyDescent="0.2">
      <c r="B984" s="14" t="s">
        <v>1253</v>
      </c>
      <c r="C984" s="24" t="s">
        <v>1252</v>
      </c>
      <c r="D984" s="16" t="s">
        <v>708</v>
      </c>
      <c r="E984" s="20" t="s">
        <v>707</v>
      </c>
      <c r="F984" s="58" t="s">
        <v>706</v>
      </c>
      <c r="G984" s="20" t="s">
        <v>338</v>
      </c>
      <c r="H984" s="34">
        <v>40358</v>
      </c>
      <c r="I984" s="34">
        <v>48441</v>
      </c>
      <c r="J984" s="57"/>
      <c r="K984" s="21">
        <v>1000000</v>
      </c>
      <c r="L984" s="20" t="s">
        <v>1251</v>
      </c>
      <c r="M984" s="21">
        <v>0</v>
      </c>
      <c r="N984" s="21">
        <v>0</v>
      </c>
      <c r="O984" s="21">
        <v>-13821.36</v>
      </c>
      <c r="P984" s="21">
        <v>-234700</v>
      </c>
      <c r="Q984" s="56" t="s">
        <v>26</v>
      </c>
      <c r="R984" s="21">
        <v>-234700</v>
      </c>
      <c r="S984" s="21">
        <v>-474.56</v>
      </c>
      <c r="T984" s="21">
        <v>0</v>
      </c>
      <c r="U984" s="21">
        <v>0</v>
      </c>
      <c r="V984" s="21">
        <v>0</v>
      </c>
      <c r="W984" s="21">
        <v>22156.046829999999</v>
      </c>
      <c r="X984" s="20" t="s">
        <v>26</v>
      </c>
      <c r="Y984" s="20" t="s">
        <v>704</v>
      </c>
      <c r="Z984" s="55" t="s">
        <v>531</v>
      </c>
      <c r="AA984" s="20" t="s">
        <v>26</v>
      </c>
    </row>
    <row r="985" spans="2:27" ht="25.5" x14ac:dyDescent="0.2">
      <c r="B985" s="14" t="s">
        <v>1250</v>
      </c>
      <c r="C985" s="24" t="s">
        <v>1249</v>
      </c>
      <c r="D985" s="16" t="s">
        <v>708</v>
      </c>
      <c r="E985" s="20" t="s">
        <v>707</v>
      </c>
      <c r="F985" s="58" t="s">
        <v>706</v>
      </c>
      <c r="G985" s="20" t="s">
        <v>338</v>
      </c>
      <c r="H985" s="34">
        <v>40358</v>
      </c>
      <c r="I985" s="34">
        <v>48533</v>
      </c>
      <c r="J985" s="57"/>
      <c r="K985" s="21">
        <v>1000000</v>
      </c>
      <c r="L985" s="20" t="s">
        <v>1248</v>
      </c>
      <c r="M985" s="21">
        <v>0</v>
      </c>
      <c r="N985" s="21">
        <v>0</v>
      </c>
      <c r="O985" s="21">
        <v>-4840.5600000000004</v>
      </c>
      <c r="P985" s="21">
        <v>-242287</v>
      </c>
      <c r="Q985" s="56" t="s">
        <v>26</v>
      </c>
      <c r="R985" s="21">
        <v>-242287</v>
      </c>
      <c r="S985" s="21">
        <v>-7537.09</v>
      </c>
      <c r="T985" s="21">
        <v>0</v>
      </c>
      <c r="U985" s="21">
        <v>0</v>
      </c>
      <c r="V985" s="21">
        <v>0</v>
      </c>
      <c r="W985" s="21">
        <v>22297.79767</v>
      </c>
      <c r="X985" s="20" t="s">
        <v>26</v>
      </c>
      <c r="Y985" s="20" t="s">
        <v>704</v>
      </c>
      <c r="Z985" s="55" t="s">
        <v>531</v>
      </c>
      <c r="AA985" s="20" t="s">
        <v>26</v>
      </c>
    </row>
    <row r="986" spans="2:27" ht="25.5" x14ac:dyDescent="0.2">
      <c r="B986" s="14" t="s">
        <v>1247</v>
      </c>
      <c r="C986" s="24" t="s">
        <v>1246</v>
      </c>
      <c r="D986" s="16" t="s">
        <v>708</v>
      </c>
      <c r="E986" s="20" t="s">
        <v>707</v>
      </c>
      <c r="F986" s="58" t="s">
        <v>706</v>
      </c>
      <c r="G986" s="20" t="s">
        <v>338</v>
      </c>
      <c r="H986" s="34">
        <v>40358</v>
      </c>
      <c r="I986" s="34">
        <v>48625</v>
      </c>
      <c r="J986" s="57"/>
      <c r="K986" s="21">
        <v>1000000</v>
      </c>
      <c r="L986" s="20" t="s">
        <v>1245</v>
      </c>
      <c r="M986" s="21">
        <v>0</v>
      </c>
      <c r="N986" s="21">
        <v>0</v>
      </c>
      <c r="O986" s="21">
        <v>0</v>
      </c>
      <c r="P986" s="21">
        <v>-244493</v>
      </c>
      <c r="Q986" s="56" t="s">
        <v>26</v>
      </c>
      <c r="R986" s="21">
        <v>-244493</v>
      </c>
      <c r="S986" s="21">
        <v>-10520.72</v>
      </c>
      <c r="T986" s="21">
        <v>0</v>
      </c>
      <c r="U986" s="21">
        <v>0</v>
      </c>
      <c r="V986" s="21">
        <v>0</v>
      </c>
      <c r="W986" s="21">
        <v>22438.653050000001</v>
      </c>
      <c r="X986" s="20" t="s">
        <v>26</v>
      </c>
      <c r="Y986" s="20" t="s">
        <v>704</v>
      </c>
      <c r="Z986" s="55" t="s">
        <v>531</v>
      </c>
      <c r="AA986" s="20" t="s">
        <v>26</v>
      </c>
    </row>
    <row r="987" spans="2:27" ht="25.5" x14ac:dyDescent="0.2">
      <c r="B987" s="14" t="s">
        <v>1244</v>
      </c>
      <c r="C987" s="24" t="s">
        <v>1243</v>
      </c>
      <c r="D987" s="16" t="s">
        <v>708</v>
      </c>
      <c r="E987" s="20" t="s">
        <v>707</v>
      </c>
      <c r="F987" s="58" t="s">
        <v>706</v>
      </c>
      <c r="G987" s="20" t="s">
        <v>338</v>
      </c>
      <c r="H987" s="34">
        <v>40358</v>
      </c>
      <c r="I987" s="34">
        <v>48714</v>
      </c>
      <c r="J987" s="57"/>
      <c r="K987" s="21">
        <v>1000000</v>
      </c>
      <c r="L987" s="20" t="s">
        <v>1242</v>
      </c>
      <c r="M987" s="21">
        <v>0</v>
      </c>
      <c r="N987" s="21">
        <v>0</v>
      </c>
      <c r="O987" s="21">
        <v>0</v>
      </c>
      <c r="P987" s="21">
        <v>-241748</v>
      </c>
      <c r="Q987" s="56" t="s">
        <v>26</v>
      </c>
      <c r="R987" s="21">
        <v>-241748</v>
      </c>
      <c r="S987" s="21">
        <v>-9317.7800000000007</v>
      </c>
      <c r="T987" s="21">
        <v>0</v>
      </c>
      <c r="U987" s="21">
        <v>0</v>
      </c>
      <c r="V987" s="21">
        <v>0</v>
      </c>
      <c r="W987" s="21">
        <v>22574.078959999999</v>
      </c>
      <c r="X987" s="20" t="s">
        <v>26</v>
      </c>
      <c r="Y987" s="20" t="s">
        <v>704</v>
      </c>
      <c r="Z987" s="55" t="s">
        <v>531</v>
      </c>
      <c r="AA987" s="20" t="s">
        <v>26</v>
      </c>
    </row>
    <row r="988" spans="2:27" ht="25.5" x14ac:dyDescent="0.2">
      <c r="B988" s="14" t="s">
        <v>1241</v>
      </c>
      <c r="C988" s="24" t="s">
        <v>1240</v>
      </c>
      <c r="D988" s="16" t="s">
        <v>708</v>
      </c>
      <c r="E988" s="20" t="s">
        <v>707</v>
      </c>
      <c r="F988" s="58" t="s">
        <v>706</v>
      </c>
      <c r="G988" s="20" t="s">
        <v>338</v>
      </c>
      <c r="H988" s="34">
        <v>40359</v>
      </c>
      <c r="I988" s="34">
        <v>41457</v>
      </c>
      <c r="J988" s="57"/>
      <c r="K988" s="21">
        <v>8000000</v>
      </c>
      <c r="L988" s="20" t="s">
        <v>1239</v>
      </c>
      <c r="M988" s="21">
        <v>0</v>
      </c>
      <c r="N988" s="21">
        <v>0</v>
      </c>
      <c r="O988" s="21">
        <v>-66936.62</v>
      </c>
      <c r="P988" s="21">
        <v>-40560</v>
      </c>
      <c r="Q988" s="56" t="s">
        <v>26</v>
      </c>
      <c r="R988" s="21">
        <v>-40560</v>
      </c>
      <c r="S988" s="21">
        <v>33073.910000000003</v>
      </c>
      <c r="T988" s="21">
        <v>0</v>
      </c>
      <c r="U988" s="21">
        <v>0</v>
      </c>
      <c r="V988" s="21">
        <v>0</v>
      </c>
      <c r="W988" s="21">
        <v>28322.990320000001</v>
      </c>
      <c r="X988" s="20" t="s">
        <v>26</v>
      </c>
      <c r="Y988" s="20" t="s">
        <v>722</v>
      </c>
      <c r="Z988" s="55" t="s">
        <v>531</v>
      </c>
      <c r="AA988" s="20" t="s">
        <v>26</v>
      </c>
    </row>
    <row r="989" spans="2:27" ht="25.5" x14ac:dyDescent="0.2">
      <c r="B989" s="14" t="s">
        <v>1238</v>
      </c>
      <c r="C989" s="24" t="s">
        <v>1237</v>
      </c>
      <c r="D989" s="16" t="s">
        <v>708</v>
      </c>
      <c r="E989" s="20" t="s">
        <v>707</v>
      </c>
      <c r="F989" s="58" t="s">
        <v>706</v>
      </c>
      <c r="G989" s="20" t="s">
        <v>338</v>
      </c>
      <c r="H989" s="34">
        <v>40366</v>
      </c>
      <c r="I989" s="34">
        <v>44021</v>
      </c>
      <c r="J989" s="57"/>
      <c r="K989" s="21">
        <v>15000000</v>
      </c>
      <c r="L989" s="20" t="s">
        <v>1236</v>
      </c>
      <c r="M989" s="21">
        <v>0</v>
      </c>
      <c r="N989" s="21">
        <v>0</v>
      </c>
      <c r="O989" s="21">
        <v>381447.71</v>
      </c>
      <c r="P989" s="21">
        <v>1787235</v>
      </c>
      <c r="Q989" s="56" t="s">
        <v>26</v>
      </c>
      <c r="R989" s="21">
        <v>1787235</v>
      </c>
      <c r="S989" s="21">
        <v>382026.83</v>
      </c>
      <c r="T989" s="21">
        <v>0</v>
      </c>
      <c r="U989" s="21">
        <v>0</v>
      </c>
      <c r="V989" s="21">
        <v>0</v>
      </c>
      <c r="W989" s="21">
        <v>205752.04519999999</v>
      </c>
      <c r="X989" s="20" t="s">
        <v>26</v>
      </c>
      <c r="Y989" s="20" t="s">
        <v>722</v>
      </c>
      <c r="Z989" s="55" t="s">
        <v>531</v>
      </c>
      <c r="AA989" s="20" t="s">
        <v>26</v>
      </c>
    </row>
    <row r="990" spans="2:27" ht="25.5" x14ac:dyDescent="0.2">
      <c r="B990" s="14" t="s">
        <v>1235</v>
      </c>
      <c r="C990" s="24" t="s">
        <v>1234</v>
      </c>
      <c r="D990" s="16" t="s">
        <v>708</v>
      </c>
      <c r="E990" s="20" t="s">
        <v>707</v>
      </c>
      <c r="F990" s="58" t="s">
        <v>706</v>
      </c>
      <c r="G990" s="20" t="s">
        <v>338</v>
      </c>
      <c r="H990" s="34">
        <v>40366</v>
      </c>
      <c r="I990" s="34">
        <v>41464</v>
      </c>
      <c r="J990" s="57"/>
      <c r="K990" s="21">
        <v>50000000</v>
      </c>
      <c r="L990" s="20" t="s">
        <v>1233</v>
      </c>
      <c r="M990" s="21">
        <v>0</v>
      </c>
      <c r="N990" s="21">
        <v>0</v>
      </c>
      <c r="O990" s="21">
        <v>416270.17</v>
      </c>
      <c r="P990" s="21">
        <v>259600</v>
      </c>
      <c r="Q990" s="56" t="s">
        <v>26</v>
      </c>
      <c r="R990" s="21">
        <v>259600</v>
      </c>
      <c r="S990" s="21">
        <v>-195784.23</v>
      </c>
      <c r="T990" s="21">
        <v>0</v>
      </c>
      <c r="U990" s="21">
        <v>0</v>
      </c>
      <c r="V990" s="21">
        <v>0</v>
      </c>
      <c r="W990" s="21">
        <v>180372.52170000001</v>
      </c>
      <c r="X990" s="20" t="s">
        <v>26</v>
      </c>
      <c r="Y990" s="20" t="s">
        <v>722</v>
      </c>
      <c r="Z990" s="55" t="s">
        <v>531</v>
      </c>
      <c r="AA990" s="20" t="s">
        <v>26</v>
      </c>
    </row>
    <row r="991" spans="2:27" ht="25.5" x14ac:dyDescent="0.2">
      <c r="B991" s="14" t="s">
        <v>1232</v>
      </c>
      <c r="C991" s="24" t="s">
        <v>1231</v>
      </c>
      <c r="D991" s="16" t="s">
        <v>708</v>
      </c>
      <c r="E991" s="20" t="s">
        <v>707</v>
      </c>
      <c r="F991" s="58" t="s">
        <v>706</v>
      </c>
      <c r="G991" s="20" t="s">
        <v>338</v>
      </c>
      <c r="H991" s="34">
        <v>40368</v>
      </c>
      <c r="I991" s="34">
        <v>42879</v>
      </c>
      <c r="J991" s="57"/>
      <c r="K991" s="21">
        <v>50000000</v>
      </c>
      <c r="L991" s="20" t="s">
        <v>1230</v>
      </c>
      <c r="M991" s="21">
        <v>0</v>
      </c>
      <c r="N991" s="21">
        <v>0</v>
      </c>
      <c r="O991" s="21">
        <v>-1078745.29</v>
      </c>
      <c r="P991" s="21">
        <v>-4075700</v>
      </c>
      <c r="Q991" s="56" t="s">
        <v>26</v>
      </c>
      <c r="R991" s="21">
        <v>-4075700</v>
      </c>
      <c r="S991" s="21">
        <v>-651749.16</v>
      </c>
      <c r="T991" s="21">
        <v>0</v>
      </c>
      <c r="U991" s="21">
        <v>0</v>
      </c>
      <c r="V991" s="21">
        <v>0</v>
      </c>
      <c r="W991" s="21">
        <v>524241.13449999999</v>
      </c>
      <c r="X991" s="20" t="s">
        <v>26</v>
      </c>
      <c r="Y991" s="20" t="s">
        <v>722</v>
      </c>
      <c r="Z991" s="55" t="s">
        <v>531</v>
      </c>
      <c r="AA991" s="20" t="s">
        <v>26</v>
      </c>
    </row>
    <row r="992" spans="2:27" ht="25.5" x14ac:dyDescent="0.2">
      <c r="B992" s="14" t="s">
        <v>1229</v>
      </c>
      <c r="C992" s="24" t="s">
        <v>1228</v>
      </c>
      <c r="D992" s="16" t="s">
        <v>708</v>
      </c>
      <c r="E992" s="20" t="s">
        <v>707</v>
      </c>
      <c r="F992" s="58" t="s">
        <v>706</v>
      </c>
      <c r="G992" s="20" t="s">
        <v>421</v>
      </c>
      <c r="H992" s="34">
        <v>40368</v>
      </c>
      <c r="I992" s="34">
        <v>41418</v>
      </c>
      <c r="J992" s="57"/>
      <c r="K992" s="21">
        <v>50000000</v>
      </c>
      <c r="L992" s="20" t="s">
        <v>1227</v>
      </c>
      <c r="M992" s="21">
        <v>0</v>
      </c>
      <c r="N992" s="21">
        <v>0</v>
      </c>
      <c r="O992" s="21">
        <v>-409391.12</v>
      </c>
      <c r="P992" s="21">
        <v>-187850</v>
      </c>
      <c r="Q992" s="56" t="s">
        <v>26</v>
      </c>
      <c r="R992" s="21">
        <v>-187850</v>
      </c>
      <c r="S992" s="21">
        <v>202946.54</v>
      </c>
      <c r="T992" s="21">
        <v>0</v>
      </c>
      <c r="U992" s="21">
        <v>0</v>
      </c>
      <c r="V992" s="21">
        <v>0</v>
      </c>
      <c r="W992" s="21">
        <v>157027.17679999999</v>
      </c>
      <c r="X992" s="20" t="s">
        <v>26</v>
      </c>
      <c r="Y992" s="20" t="s">
        <v>722</v>
      </c>
      <c r="Z992" s="55" t="s">
        <v>531</v>
      </c>
      <c r="AA992" s="20" t="s">
        <v>26</v>
      </c>
    </row>
    <row r="993" spans="2:27" ht="25.5" x14ac:dyDescent="0.2">
      <c r="B993" s="14" t="s">
        <v>1226</v>
      </c>
      <c r="C993" s="24" t="s">
        <v>1225</v>
      </c>
      <c r="D993" s="16" t="s">
        <v>708</v>
      </c>
      <c r="E993" s="20" t="s">
        <v>707</v>
      </c>
      <c r="F993" s="58" t="s">
        <v>706</v>
      </c>
      <c r="G993" s="20" t="s">
        <v>365</v>
      </c>
      <c r="H993" s="34">
        <v>40382</v>
      </c>
      <c r="I993" s="34">
        <v>41418</v>
      </c>
      <c r="J993" s="57"/>
      <c r="K993" s="21">
        <v>75000000</v>
      </c>
      <c r="L993" s="20" t="s">
        <v>855</v>
      </c>
      <c r="M993" s="21">
        <v>0</v>
      </c>
      <c r="N993" s="21">
        <v>0</v>
      </c>
      <c r="O993" s="21">
        <v>-480591.91</v>
      </c>
      <c r="P993" s="21">
        <v>-228975</v>
      </c>
      <c r="Q993" s="56" t="s">
        <v>26</v>
      </c>
      <c r="R993" s="21">
        <v>-228975</v>
      </c>
      <c r="S993" s="21">
        <v>172066.01</v>
      </c>
      <c r="T993" s="21">
        <v>0</v>
      </c>
      <c r="U993" s="21">
        <v>0</v>
      </c>
      <c r="V993" s="21">
        <v>0</v>
      </c>
      <c r="W993" s="21">
        <v>235540.76519999999</v>
      </c>
      <c r="X993" s="20" t="s">
        <v>26</v>
      </c>
      <c r="Y993" s="20" t="s">
        <v>722</v>
      </c>
      <c r="Z993" s="55" t="s">
        <v>531</v>
      </c>
      <c r="AA993" s="20" t="s">
        <v>26</v>
      </c>
    </row>
    <row r="994" spans="2:27" ht="25.5" x14ac:dyDescent="0.2">
      <c r="B994" s="14" t="s">
        <v>1224</v>
      </c>
      <c r="C994" s="24" t="s">
        <v>1223</v>
      </c>
      <c r="D994" s="16" t="s">
        <v>708</v>
      </c>
      <c r="E994" s="20" t="s">
        <v>707</v>
      </c>
      <c r="F994" s="58" t="s">
        <v>706</v>
      </c>
      <c r="G994" s="20" t="s">
        <v>346</v>
      </c>
      <c r="H994" s="34">
        <v>40382</v>
      </c>
      <c r="I994" s="34">
        <v>42148</v>
      </c>
      <c r="J994" s="57"/>
      <c r="K994" s="21">
        <v>50000000</v>
      </c>
      <c r="L994" s="20" t="s">
        <v>1222</v>
      </c>
      <c r="M994" s="21">
        <v>0</v>
      </c>
      <c r="N994" s="21">
        <v>0</v>
      </c>
      <c r="O994" s="21">
        <v>-700266.9</v>
      </c>
      <c r="P994" s="21">
        <v>-1704650</v>
      </c>
      <c r="Q994" s="56" t="s">
        <v>26</v>
      </c>
      <c r="R994" s="21">
        <v>-1704650</v>
      </c>
      <c r="S994" s="21">
        <v>-113538.51</v>
      </c>
      <c r="T994" s="21">
        <v>0</v>
      </c>
      <c r="U994" s="21">
        <v>0</v>
      </c>
      <c r="V994" s="21">
        <v>0</v>
      </c>
      <c r="W994" s="21">
        <v>386855.96059999999</v>
      </c>
      <c r="X994" s="20" t="s">
        <v>26</v>
      </c>
      <c r="Y994" s="20" t="s">
        <v>722</v>
      </c>
      <c r="Z994" s="55" t="s">
        <v>531</v>
      </c>
      <c r="AA994" s="20" t="s">
        <v>26</v>
      </c>
    </row>
    <row r="995" spans="2:27" ht="25.5" x14ac:dyDescent="0.2">
      <c r="B995" s="14" t="s">
        <v>1221</v>
      </c>
      <c r="C995" s="24" t="s">
        <v>1220</v>
      </c>
      <c r="D995" s="16" t="s">
        <v>708</v>
      </c>
      <c r="E995" s="20" t="s">
        <v>707</v>
      </c>
      <c r="F995" s="58" t="s">
        <v>706</v>
      </c>
      <c r="G995" s="20" t="s">
        <v>333</v>
      </c>
      <c r="H995" s="34">
        <v>40382</v>
      </c>
      <c r="I995" s="34">
        <v>42164</v>
      </c>
      <c r="J995" s="57"/>
      <c r="K995" s="21">
        <v>25000000</v>
      </c>
      <c r="L995" s="20" t="s">
        <v>1219</v>
      </c>
      <c r="M995" s="21">
        <v>0</v>
      </c>
      <c r="N995" s="21">
        <v>0</v>
      </c>
      <c r="O995" s="21">
        <v>-354711.01</v>
      </c>
      <c r="P995" s="21">
        <v>-880675</v>
      </c>
      <c r="Q995" s="56" t="s">
        <v>26</v>
      </c>
      <c r="R995" s="21">
        <v>-880675</v>
      </c>
      <c r="S995" s="21">
        <v>-58119.33</v>
      </c>
      <c r="T995" s="21">
        <v>0</v>
      </c>
      <c r="U995" s="21">
        <v>0</v>
      </c>
      <c r="V995" s="21">
        <v>0</v>
      </c>
      <c r="W995" s="21">
        <v>195190.4584</v>
      </c>
      <c r="X995" s="20" t="s">
        <v>26</v>
      </c>
      <c r="Y995" s="20" t="s">
        <v>722</v>
      </c>
      <c r="Z995" s="55" t="s">
        <v>531</v>
      </c>
      <c r="AA995" s="20" t="s">
        <v>26</v>
      </c>
    </row>
    <row r="996" spans="2:27" ht="25.5" x14ac:dyDescent="0.2">
      <c r="B996" s="14" t="s">
        <v>1218</v>
      </c>
      <c r="C996" s="24" t="s">
        <v>1217</v>
      </c>
      <c r="D996" s="16" t="s">
        <v>708</v>
      </c>
      <c r="E996" s="20" t="s">
        <v>707</v>
      </c>
      <c r="F996" s="58" t="s">
        <v>706</v>
      </c>
      <c r="G996" s="20" t="s">
        <v>365</v>
      </c>
      <c r="H996" s="34">
        <v>40393</v>
      </c>
      <c r="I996" s="34">
        <v>41491</v>
      </c>
      <c r="J996" s="57"/>
      <c r="K996" s="21">
        <v>8000000</v>
      </c>
      <c r="L996" s="20" t="s">
        <v>1216</v>
      </c>
      <c r="M996" s="21">
        <v>0</v>
      </c>
      <c r="N996" s="21">
        <v>0</v>
      </c>
      <c r="O996" s="21">
        <v>-45301.59</v>
      </c>
      <c r="P996" s="21">
        <v>-32776</v>
      </c>
      <c r="Q996" s="56" t="s">
        <v>26</v>
      </c>
      <c r="R996" s="21">
        <v>-32776</v>
      </c>
      <c r="S996" s="21">
        <v>5396.99</v>
      </c>
      <c r="T996" s="21">
        <v>0</v>
      </c>
      <c r="U996" s="21">
        <v>0</v>
      </c>
      <c r="V996" s="21">
        <v>0</v>
      </c>
      <c r="W996" s="21">
        <v>30842.063429999998</v>
      </c>
      <c r="X996" s="20" t="s">
        <v>26</v>
      </c>
      <c r="Y996" s="20" t="s">
        <v>722</v>
      </c>
      <c r="Z996" s="55" t="s">
        <v>531</v>
      </c>
      <c r="AA996" s="20" t="s">
        <v>26</v>
      </c>
    </row>
    <row r="997" spans="2:27" ht="25.5" x14ac:dyDescent="0.2">
      <c r="B997" s="14" t="s">
        <v>1215</v>
      </c>
      <c r="C997" s="24" t="s">
        <v>1214</v>
      </c>
      <c r="D997" s="16" t="s">
        <v>708</v>
      </c>
      <c r="E997" s="20" t="s">
        <v>707</v>
      </c>
      <c r="F997" s="58" t="s">
        <v>706</v>
      </c>
      <c r="G997" s="20" t="s">
        <v>343</v>
      </c>
      <c r="H997" s="34">
        <v>40396</v>
      </c>
      <c r="I997" s="34">
        <v>42226</v>
      </c>
      <c r="J997" s="57"/>
      <c r="K997" s="21">
        <v>6000000</v>
      </c>
      <c r="L997" s="20" t="s">
        <v>1213</v>
      </c>
      <c r="M997" s="21">
        <v>0</v>
      </c>
      <c r="N997" s="21">
        <v>0</v>
      </c>
      <c r="O997" s="21">
        <v>75349.31</v>
      </c>
      <c r="P997" s="21">
        <v>197196</v>
      </c>
      <c r="Q997" s="56" t="s">
        <v>26</v>
      </c>
      <c r="R997" s="21">
        <v>197196</v>
      </c>
      <c r="S997" s="21">
        <v>32427.55</v>
      </c>
      <c r="T997" s="21">
        <v>0</v>
      </c>
      <c r="U997" s="21">
        <v>0</v>
      </c>
      <c r="V997" s="21">
        <v>0</v>
      </c>
      <c r="W997" s="21">
        <v>48449.945930000002</v>
      </c>
      <c r="X997" s="20" t="s">
        <v>26</v>
      </c>
      <c r="Y997" s="20" t="s">
        <v>722</v>
      </c>
      <c r="Z997" s="55" t="s">
        <v>531</v>
      </c>
      <c r="AA997" s="20" t="s">
        <v>26</v>
      </c>
    </row>
    <row r="998" spans="2:27" ht="25.5" x14ac:dyDescent="0.2">
      <c r="B998" s="14" t="s">
        <v>1212</v>
      </c>
      <c r="C998" s="24" t="s">
        <v>1211</v>
      </c>
      <c r="D998" s="16" t="s">
        <v>738</v>
      </c>
      <c r="E998" s="20" t="s">
        <v>737</v>
      </c>
      <c r="F998" s="58" t="s">
        <v>706</v>
      </c>
      <c r="G998" s="20" t="s">
        <v>365</v>
      </c>
      <c r="H998" s="34">
        <v>40414</v>
      </c>
      <c r="I998" s="34">
        <v>42242</v>
      </c>
      <c r="J998" s="57"/>
      <c r="K998" s="21">
        <v>21000000</v>
      </c>
      <c r="L998" s="20" t="s">
        <v>1210</v>
      </c>
      <c r="M998" s="21">
        <v>0</v>
      </c>
      <c r="N998" s="21">
        <v>0</v>
      </c>
      <c r="O998" s="21">
        <v>-232854.66</v>
      </c>
      <c r="P998" s="21">
        <v>-614145</v>
      </c>
      <c r="Q998" s="56" t="s">
        <v>26</v>
      </c>
      <c r="R998" s="21">
        <v>-614145</v>
      </c>
      <c r="S998" s="21">
        <v>-153495.92000000001</v>
      </c>
      <c r="T998" s="21">
        <v>0</v>
      </c>
      <c r="U998" s="21">
        <v>0</v>
      </c>
      <c r="V998" s="21">
        <v>0</v>
      </c>
      <c r="W998" s="21">
        <v>170993.87160000001</v>
      </c>
      <c r="X998" s="20" t="s">
        <v>26</v>
      </c>
      <c r="Y998" s="20" t="s">
        <v>735</v>
      </c>
      <c r="Z998" s="55" t="s">
        <v>531</v>
      </c>
      <c r="AA998" s="20" t="s">
        <v>26</v>
      </c>
    </row>
    <row r="999" spans="2:27" ht="25.5" x14ac:dyDescent="0.2">
      <c r="B999" s="14" t="s">
        <v>1209</v>
      </c>
      <c r="C999" s="24" t="s">
        <v>1208</v>
      </c>
      <c r="D999" s="16" t="s">
        <v>738</v>
      </c>
      <c r="E999" s="20" t="s">
        <v>737</v>
      </c>
      <c r="F999" s="58" t="s">
        <v>706</v>
      </c>
      <c r="G999" s="20" t="s">
        <v>575</v>
      </c>
      <c r="H999" s="34">
        <v>40414</v>
      </c>
      <c r="I999" s="34">
        <v>44069</v>
      </c>
      <c r="J999" s="57"/>
      <c r="K999" s="21">
        <v>33000000</v>
      </c>
      <c r="L999" s="20" t="s">
        <v>1207</v>
      </c>
      <c r="M999" s="21">
        <v>0</v>
      </c>
      <c r="N999" s="21">
        <v>0</v>
      </c>
      <c r="O999" s="21">
        <v>682483.48</v>
      </c>
      <c r="P999" s="21">
        <v>2670195</v>
      </c>
      <c r="Q999" s="56" t="s">
        <v>26</v>
      </c>
      <c r="R999" s="21">
        <v>2670195</v>
      </c>
      <c r="S999" s="21">
        <v>968950.9</v>
      </c>
      <c r="T999" s="21">
        <v>0</v>
      </c>
      <c r="U999" s="21">
        <v>0</v>
      </c>
      <c r="V999" s="21">
        <v>0</v>
      </c>
      <c r="W999" s="21">
        <v>456592.12640000001</v>
      </c>
      <c r="X999" s="20" t="s">
        <v>26</v>
      </c>
      <c r="Y999" s="20" t="s">
        <v>735</v>
      </c>
      <c r="Z999" s="55" t="s">
        <v>531</v>
      </c>
      <c r="AA999" s="20" t="s">
        <v>26</v>
      </c>
    </row>
    <row r="1000" spans="2:27" ht="25.5" x14ac:dyDescent="0.2">
      <c r="B1000" s="14" t="s">
        <v>1206</v>
      </c>
      <c r="C1000" s="24" t="s">
        <v>1205</v>
      </c>
      <c r="D1000" s="16" t="s">
        <v>738</v>
      </c>
      <c r="E1000" s="20" t="s">
        <v>737</v>
      </c>
      <c r="F1000" s="58" t="s">
        <v>706</v>
      </c>
      <c r="G1000" s="20" t="s">
        <v>338</v>
      </c>
      <c r="H1000" s="34">
        <v>40414</v>
      </c>
      <c r="I1000" s="34">
        <v>51374</v>
      </c>
      <c r="J1000" s="57"/>
      <c r="K1000" s="21">
        <v>35000000</v>
      </c>
      <c r="L1000" s="20" t="s">
        <v>1204</v>
      </c>
      <c r="M1000" s="21">
        <v>0</v>
      </c>
      <c r="N1000" s="21">
        <v>0</v>
      </c>
      <c r="O1000" s="21">
        <v>969327.35</v>
      </c>
      <c r="P1000" s="21">
        <v>3273235</v>
      </c>
      <c r="Q1000" s="56" t="s">
        <v>26</v>
      </c>
      <c r="R1000" s="21">
        <v>3273235</v>
      </c>
      <c r="S1000" s="21">
        <v>-1120420.6399999999</v>
      </c>
      <c r="T1000" s="21">
        <v>0</v>
      </c>
      <c r="U1000" s="21">
        <v>0</v>
      </c>
      <c r="V1000" s="21">
        <v>0</v>
      </c>
      <c r="W1000" s="21">
        <v>920560.43090000004</v>
      </c>
      <c r="X1000" s="20" t="s">
        <v>26</v>
      </c>
      <c r="Y1000" s="20" t="s">
        <v>735</v>
      </c>
      <c r="Z1000" s="55" t="s">
        <v>531</v>
      </c>
      <c r="AA1000" s="20" t="s">
        <v>26</v>
      </c>
    </row>
    <row r="1001" spans="2:27" ht="25.5" x14ac:dyDescent="0.2">
      <c r="B1001" s="14" t="s">
        <v>1203</v>
      </c>
      <c r="C1001" s="24" t="s">
        <v>1202</v>
      </c>
      <c r="D1001" s="16" t="s">
        <v>708</v>
      </c>
      <c r="E1001" s="20" t="s">
        <v>707</v>
      </c>
      <c r="F1001" s="58" t="s">
        <v>706</v>
      </c>
      <c r="G1001" s="20" t="s">
        <v>343</v>
      </c>
      <c r="H1001" s="34">
        <v>40423</v>
      </c>
      <c r="I1001" s="34">
        <v>42551</v>
      </c>
      <c r="J1001" s="57"/>
      <c r="K1001" s="21">
        <v>100000000</v>
      </c>
      <c r="L1001" s="20" t="s">
        <v>1201</v>
      </c>
      <c r="M1001" s="21">
        <v>0</v>
      </c>
      <c r="N1001" s="21">
        <v>0</v>
      </c>
      <c r="O1001" s="21">
        <v>1405881.67</v>
      </c>
      <c r="P1001" s="21">
        <v>4534200</v>
      </c>
      <c r="Q1001" s="56" t="s">
        <v>26</v>
      </c>
      <c r="R1001" s="21">
        <v>4534200</v>
      </c>
      <c r="S1001" s="21">
        <v>1174064.6100000001</v>
      </c>
      <c r="T1001" s="21">
        <v>0</v>
      </c>
      <c r="U1001" s="21">
        <v>0</v>
      </c>
      <c r="V1001" s="21">
        <v>0</v>
      </c>
      <c r="W1001" s="21">
        <v>935231.27309999999</v>
      </c>
      <c r="X1001" s="20" t="s">
        <v>26</v>
      </c>
      <c r="Y1001" s="20" t="s">
        <v>722</v>
      </c>
      <c r="Z1001" s="55" t="s">
        <v>531</v>
      </c>
      <c r="AA1001" s="20" t="s">
        <v>26</v>
      </c>
    </row>
    <row r="1002" spans="2:27" ht="25.5" x14ac:dyDescent="0.2">
      <c r="B1002" s="14" t="s">
        <v>1200</v>
      </c>
      <c r="C1002" s="24" t="s">
        <v>1199</v>
      </c>
      <c r="D1002" s="16" t="s">
        <v>708</v>
      </c>
      <c r="E1002" s="20" t="s">
        <v>707</v>
      </c>
      <c r="F1002" s="58" t="s">
        <v>706</v>
      </c>
      <c r="G1002" s="20" t="s">
        <v>430</v>
      </c>
      <c r="H1002" s="34">
        <v>40470</v>
      </c>
      <c r="I1002" s="34">
        <v>41568</v>
      </c>
      <c r="J1002" s="57"/>
      <c r="K1002" s="21">
        <v>17000000</v>
      </c>
      <c r="L1002" s="20" t="s">
        <v>1198</v>
      </c>
      <c r="M1002" s="21">
        <v>0</v>
      </c>
      <c r="N1002" s="21">
        <v>0</v>
      </c>
      <c r="O1002" s="21">
        <v>48698.7</v>
      </c>
      <c r="P1002" s="21">
        <v>57205</v>
      </c>
      <c r="Q1002" s="56" t="s">
        <v>26</v>
      </c>
      <c r="R1002" s="21">
        <v>57205</v>
      </c>
      <c r="S1002" s="21">
        <v>49630.879999999997</v>
      </c>
      <c r="T1002" s="21">
        <v>0</v>
      </c>
      <c r="U1002" s="21">
        <v>0</v>
      </c>
      <c r="V1002" s="21">
        <v>0</v>
      </c>
      <c r="W1002" s="21">
        <v>76286.231010000003</v>
      </c>
      <c r="X1002" s="20" t="s">
        <v>26</v>
      </c>
      <c r="Y1002" s="20" t="s">
        <v>722</v>
      </c>
      <c r="Z1002" s="55" t="s">
        <v>531</v>
      </c>
      <c r="AA1002" s="20" t="s">
        <v>26</v>
      </c>
    </row>
    <row r="1003" spans="2:27" ht="25.5" x14ac:dyDescent="0.2">
      <c r="B1003" s="14" t="s">
        <v>1197</v>
      </c>
      <c r="C1003" s="24" t="s">
        <v>1196</v>
      </c>
      <c r="D1003" s="16" t="s">
        <v>708</v>
      </c>
      <c r="E1003" s="20" t="s">
        <v>707</v>
      </c>
      <c r="F1003" s="58" t="s">
        <v>706</v>
      </c>
      <c r="G1003" s="20" t="s">
        <v>421</v>
      </c>
      <c r="H1003" s="34">
        <v>40480</v>
      </c>
      <c r="I1003" s="34">
        <v>41945</v>
      </c>
      <c r="J1003" s="57"/>
      <c r="K1003" s="21">
        <v>50000000</v>
      </c>
      <c r="L1003" s="20" t="s">
        <v>1195</v>
      </c>
      <c r="M1003" s="21">
        <v>0</v>
      </c>
      <c r="N1003" s="21">
        <v>0</v>
      </c>
      <c r="O1003" s="21">
        <v>304428</v>
      </c>
      <c r="P1003" s="21">
        <v>629000</v>
      </c>
      <c r="Q1003" s="56" t="s">
        <v>26</v>
      </c>
      <c r="R1003" s="21">
        <v>629000</v>
      </c>
      <c r="S1003" s="21">
        <v>276789.08</v>
      </c>
      <c r="T1003" s="21">
        <v>0</v>
      </c>
      <c r="U1003" s="21">
        <v>0</v>
      </c>
      <c r="V1003" s="21">
        <v>0</v>
      </c>
      <c r="W1003" s="21">
        <v>338964.98379999999</v>
      </c>
      <c r="X1003" s="20" t="s">
        <v>26</v>
      </c>
      <c r="Y1003" s="20" t="s">
        <v>722</v>
      </c>
      <c r="Z1003" s="55" t="s">
        <v>531</v>
      </c>
      <c r="AA1003" s="20" t="s">
        <v>26</v>
      </c>
    </row>
    <row r="1004" spans="2:27" ht="25.5" x14ac:dyDescent="0.2">
      <c r="B1004" s="14" t="s">
        <v>1194</v>
      </c>
      <c r="C1004" s="24" t="s">
        <v>1193</v>
      </c>
      <c r="D1004" s="16" t="s">
        <v>708</v>
      </c>
      <c r="E1004" s="20" t="s">
        <v>707</v>
      </c>
      <c r="F1004" s="58" t="s">
        <v>706</v>
      </c>
      <c r="G1004" s="20" t="s">
        <v>343</v>
      </c>
      <c r="H1004" s="34">
        <v>40480</v>
      </c>
      <c r="I1004" s="34">
        <v>42310</v>
      </c>
      <c r="J1004" s="57"/>
      <c r="K1004" s="21">
        <v>100000000</v>
      </c>
      <c r="L1004" s="20" t="s">
        <v>1192</v>
      </c>
      <c r="M1004" s="21">
        <v>0</v>
      </c>
      <c r="N1004" s="21">
        <v>0</v>
      </c>
      <c r="O1004" s="21">
        <v>976355.99</v>
      </c>
      <c r="P1004" s="21">
        <v>2718900</v>
      </c>
      <c r="Q1004" s="56" t="s">
        <v>26</v>
      </c>
      <c r="R1004" s="21">
        <v>2718900</v>
      </c>
      <c r="S1004" s="21">
        <v>1017996.92</v>
      </c>
      <c r="T1004" s="21">
        <v>0</v>
      </c>
      <c r="U1004" s="21">
        <v>0</v>
      </c>
      <c r="V1004" s="21">
        <v>0</v>
      </c>
      <c r="W1004" s="21">
        <v>842371.08279999997</v>
      </c>
      <c r="X1004" s="20" t="s">
        <v>26</v>
      </c>
      <c r="Y1004" s="20" t="s">
        <v>722</v>
      </c>
      <c r="Z1004" s="55" t="s">
        <v>531</v>
      </c>
      <c r="AA1004" s="20" t="s">
        <v>26</v>
      </c>
    </row>
    <row r="1005" spans="2:27" ht="25.5" x14ac:dyDescent="0.2">
      <c r="B1005" s="14" t="s">
        <v>1191</v>
      </c>
      <c r="C1005" s="24" t="s">
        <v>1190</v>
      </c>
      <c r="D1005" s="16" t="s">
        <v>708</v>
      </c>
      <c r="E1005" s="20" t="s">
        <v>707</v>
      </c>
      <c r="F1005" s="58" t="s">
        <v>706</v>
      </c>
      <c r="G1005" s="20" t="s">
        <v>365</v>
      </c>
      <c r="H1005" s="34">
        <v>40480</v>
      </c>
      <c r="I1005" s="34">
        <v>42676</v>
      </c>
      <c r="J1005" s="57"/>
      <c r="K1005" s="21">
        <v>100000000</v>
      </c>
      <c r="L1005" s="20" t="s">
        <v>1189</v>
      </c>
      <c r="M1005" s="21">
        <v>0</v>
      </c>
      <c r="N1005" s="21">
        <v>0</v>
      </c>
      <c r="O1005" s="21">
        <v>1324855.99</v>
      </c>
      <c r="P1005" s="21">
        <v>4401200</v>
      </c>
      <c r="Q1005" s="56" t="s">
        <v>26</v>
      </c>
      <c r="R1005" s="21">
        <v>4401200</v>
      </c>
      <c r="S1005" s="21">
        <v>1554504.08</v>
      </c>
      <c r="T1005" s="21">
        <v>0</v>
      </c>
      <c r="U1005" s="21">
        <v>0</v>
      </c>
      <c r="V1005" s="21">
        <v>0</v>
      </c>
      <c r="W1005" s="21">
        <v>979935.69819999998</v>
      </c>
      <c r="X1005" s="20" t="s">
        <v>26</v>
      </c>
      <c r="Y1005" s="20" t="s">
        <v>722</v>
      </c>
      <c r="Z1005" s="55" t="s">
        <v>531</v>
      </c>
      <c r="AA1005" s="20" t="s">
        <v>26</v>
      </c>
    </row>
    <row r="1006" spans="2:27" ht="25.5" x14ac:dyDescent="0.2">
      <c r="B1006" s="14" t="s">
        <v>1188</v>
      </c>
      <c r="C1006" s="24" t="s">
        <v>1187</v>
      </c>
      <c r="D1006" s="16" t="s">
        <v>708</v>
      </c>
      <c r="E1006" s="20" t="s">
        <v>707</v>
      </c>
      <c r="F1006" s="58" t="s">
        <v>706</v>
      </c>
      <c r="G1006" s="20" t="s">
        <v>365</v>
      </c>
      <c r="H1006" s="34">
        <v>40492</v>
      </c>
      <c r="I1006" s="34">
        <v>41694</v>
      </c>
      <c r="J1006" s="57"/>
      <c r="K1006" s="21">
        <v>20000000</v>
      </c>
      <c r="L1006" s="20" t="s">
        <v>1186</v>
      </c>
      <c r="M1006" s="21">
        <v>0</v>
      </c>
      <c r="N1006" s="21">
        <v>0</v>
      </c>
      <c r="O1006" s="21">
        <v>-102046.74</v>
      </c>
      <c r="P1006" s="21">
        <v>-143600</v>
      </c>
      <c r="Q1006" s="56" t="s">
        <v>26</v>
      </c>
      <c r="R1006" s="21">
        <v>-143600</v>
      </c>
      <c r="S1006" s="21">
        <v>-47092.36</v>
      </c>
      <c r="T1006" s="21">
        <v>0</v>
      </c>
      <c r="U1006" s="21">
        <v>0</v>
      </c>
      <c r="V1006" s="21">
        <v>0</v>
      </c>
      <c r="W1006" s="21">
        <v>107269.98330000001</v>
      </c>
      <c r="X1006" s="20" t="s">
        <v>26</v>
      </c>
      <c r="Y1006" s="20" t="s">
        <v>722</v>
      </c>
      <c r="Z1006" s="55" t="s">
        <v>531</v>
      </c>
      <c r="AA1006" s="20" t="s">
        <v>26</v>
      </c>
    </row>
    <row r="1007" spans="2:27" ht="25.5" x14ac:dyDescent="0.2">
      <c r="B1007" s="14" t="s">
        <v>1185</v>
      </c>
      <c r="C1007" s="24" t="s">
        <v>1184</v>
      </c>
      <c r="D1007" s="16" t="s">
        <v>708</v>
      </c>
      <c r="E1007" s="20" t="s">
        <v>707</v>
      </c>
      <c r="F1007" s="58" t="s">
        <v>706</v>
      </c>
      <c r="G1007" s="20" t="s">
        <v>430</v>
      </c>
      <c r="H1007" s="34">
        <v>40494</v>
      </c>
      <c r="I1007" s="34">
        <v>42324</v>
      </c>
      <c r="J1007" s="57"/>
      <c r="K1007" s="21">
        <v>70000000</v>
      </c>
      <c r="L1007" s="20" t="s">
        <v>1183</v>
      </c>
      <c r="M1007" s="21">
        <v>0</v>
      </c>
      <c r="N1007" s="21">
        <v>0</v>
      </c>
      <c r="O1007" s="21">
        <v>823470.73</v>
      </c>
      <c r="P1007" s="21">
        <v>2310980</v>
      </c>
      <c r="Q1007" s="56" t="s">
        <v>26</v>
      </c>
      <c r="R1007" s="21">
        <v>2310980</v>
      </c>
      <c r="S1007" s="21">
        <v>607465.91</v>
      </c>
      <c r="T1007" s="21">
        <v>0</v>
      </c>
      <c r="U1007" s="21">
        <v>0</v>
      </c>
      <c r="V1007" s="21">
        <v>0</v>
      </c>
      <c r="W1007" s="21">
        <v>593630.57559999998</v>
      </c>
      <c r="X1007" s="20" t="s">
        <v>26</v>
      </c>
      <c r="Y1007" s="20" t="s">
        <v>722</v>
      </c>
      <c r="Z1007" s="55" t="s">
        <v>531</v>
      </c>
      <c r="AA1007" s="20" t="s">
        <v>26</v>
      </c>
    </row>
    <row r="1008" spans="2:27" ht="25.5" x14ac:dyDescent="0.2">
      <c r="B1008" s="14" t="s">
        <v>1182</v>
      </c>
      <c r="C1008" s="24" t="s">
        <v>1181</v>
      </c>
      <c r="D1008" s="16" t="s">
        <v>708</v>
      </c>
      <c r="E1008" s="20" t="s">
        <v>707</v>
      </c>
      <c r="F1008" s="58" t="s">
        <v>706</v>
      </c>
      <c r="G1008" s="20" t="s">
        <v>338</v>
      </c>
      <c r="H1008" s="34">
        <v>40498</v>
      </c>
      <c r="I1008" s="34">
        <v>41680</v>
      </c>
      <c r="J1008" s="57"/>
      <c r="K1008" s="21">
        <v>35000000</v>
      </c>
      <c r="L1008" s="20" t="s">
        <v>1180</v>
      </c>
      <c r="M1008" s="21">
        <v>0</v>
      </c>
      <c r="N1008" s="21">
        <v>0</v>
      </c>
      <c r="O1008" s="21">
        <v>-223383.79</v>
      </c>
      <c r="P1008" s="21">
        <v>-291130</v>
      </c>
      <c r="Q1008" s="56" t="s">
        <v>26</v>
      </c>
      <c r="R1008" s="21">
        <v>-291130</v>
      </c>
      <c r="S1008" s="21">
        <v>-31250.62</v>
      </c>
      <c r="T1008" s="21">
        <v>0</v>
      </c>
      <c r="U1008" s="21">
        <v>0</v>
      </c>
      <c r="V1008" s="21">
        <v>0</v>
      </c>
      <c r="W1008" s="21">
        <v>184567.24650000001</v>
      </c>
      <c r="X1008" s="20" t="s">
        <v>26</v>
      </c>
      <c r="Y1008" s="20" t="s">
        <v>722</v>
      </c>
      <c r="Z1008" s="55" t="s">
        <v>531</v>
      </c>
      <c r="AA1008" s="20" t="s">
        <v>26</v>
      </c>
    </row>
    <row r="1009" spans="2:27" ht="25.5" x14ac:dyDescent="0.2">
      <c r="B1009" s="14" t="s">
        <v>1179</v>
      </c>
      <c r="C1009" s="24" t="s">
        <v>1178</v>
      </c>
      <c r="D1009" s="16" t="s">
        <v>708</v>
      </c>
      <c r="E1009" s="20" t="s">
        <v>707</v>
      </c>
      <c r="F1009" s="58" t="s">
        <v>706</v>
      </c>
      <c r="G1009" s="20" t="s">
        <v>365</v>
      </c>
      <c r="H1009" s="34">
        <v>40504</v>
      </c>
      <c r="I1009" s="34">
        <v>42334</v>
      </c>
      <c r="J1009" s="57"/>
      <c r="K1009" s="21">
        <v>150000000</v>
      </c>
      <c r="L1009" s="20" t="s">
        <v>1177</v>
      </c>
      <c r="M1009" s="21">
        <v>0</v>
      </c>
      <c r="N1009" s="21">
        <v>0</v>
      </c>
      <c r="O1009" s="21">
        <v>1758987.84</v>
      </c>
      <c r="P1009" s="21">
        <v>5043450</v>
      </c>
      <c r="Q1009" s="56" t="s">
        <v>26</v>
      </c>
      <c r="R1009" s="21">
        <v>5043450</v>
      </c>
      <c r="S1009" s="21">
        <v>1331988.04</v>
      </c>
      <c r="T1009" s="21">
        <v>0</v>
      </c>
      <c r="U1009" s="21">
        <v>0</v>
      </c>
      <c r="V1009" s="21">
        <v>0</v>
      </c>
      <c r="W1009" s="21">
        <v>1278108.6200000001</v>
      </c>
      <c r="X1009" s="20" t="s">
        <v>26</v>
      </c>
      <c r="Y1009" s="20" t="s">
        <v>722</v>
      </c>
      <c r="Z1009" s="55" t="s">
        <v>531</v>
      </c>
      <c r="AA1009" s="20" t="s">
        <v>26</v>
      </c>
    </row>
    <row r="1010" spans="2:27" ht="25.5" x14ac:dyDescent="0.2">
      <c r="B1010" s="14" t="s">
        <v>1176</v>
      </c>
      <c r="C1010" s="24" t="s">
        <v>1175</v>
      </c>
      <c r="D1010" s="16" t="s">
        <v>708</v>
      </c>
      <c r="E1010" s="20" t="s">
        <v>707</v>
      </c>
      <c r="F1010" s="58" t="s">
        <v>706</v>
      </c>
      <c r="G1010" s="20" t="s">
        <v>356</v>
      </c>
      <c r="H1010" s="34">
        <v>40505</v>
      </c>
      <c r="I1010" s="34">
        <v>42334</v>
      </c>
      <c r="J1010" s="57"/>
      <c r="K1010" s="21">
        <v>40000000</v>
      </c>
      <c r="L1010" s="20" t="s">
        <v>1174</v>
      </c>
      <c r="M1010" s="21">
        <v>0</v>
      </c>
      <c r="N1010" s="21">
        <v>0</v>
      </c>
      <c r="O1010" s="21">
        <v>471251.21</v>
      </c>
      <c r="P1010" s="21">
        <v>1351280</v>
      </c>
      <c r="Q1010" s="56" t="s">
        <v>26</v>
      </c>
      <c r="R1010" s="21">
        <v>1351280</v>
      </c>
      <c r="S1010" s="21">
        <v>353114.95</v>
      </c>
      <c r="T1010" s="21">
        <v>0</v>
      </c>
      <c r="U1010" s="21">
        <v>0</v>
      </c>
      <c r="V1010" s="21">
        <v>0</v>
      </c>
      <c r="W1010" s="21">
        <v>340828.96529999998</v>
      </c>
      <c r="X1010" s="20" t="s">
        <v>26</v>
      </c>
      <c r="Y1010" s="20" t="s">
        <v>722</v>
      </c>
      <c r="Z1010" s="55" t="s">
        <v>531</v>
      </c>
      <c r="AA1010" s="20" t="s">
        <v>26</v>
      </c>
    </row>
    <row r="1011" spans="2:27" ht="25.5" x14ac:dyDescent="0.2">
      <c r="B1011" s="14" t="s">
        <v>1173</v>
      </c>
      <c r="C1011" s="24" t="s">
        <v>1172</v>
      </c>
      <c r="D1011" s="16" t="s">
        <v>738</v>
      </c>
      <c r="E1011" s="20" t="s">
        <v>737</v>
      </c>
      <c r="F1011" s="58" t="s">
        <v>706</v>
      </c>
      <c r="G1011" s="20" t="s">
        <v>365</v>
      </c>
      <c r="H1011" s="34">
        <v>40505</v>
      </c>
      <c r="I1011" s="34">
        <v>42334</v>
      </c>
      <c r="J1011" s="57"/>
      <c r="K1011" s="21">
        <v>275000000</v>
      </c>
      <c r="L1011" s="20" t="s">
        <v>1171</v>
      </c>
      <c r="M1011" s="21">
        <v>0</v>
      </c>
      <c r="N1011" s="21">
        <v>0</v>
      </c>
      <c r="O1011" s="21">
        <v>3227545.74</v>
      </c>
      <c r="P1011" s="21">
        <v>9254300</v>
      </c>
      <c r="Q1011" s="56" t="s">
        <v>26</v>
      </c>
      <c r="R1011" s="21">
        <v>9254300</v>
      </c>
      <c r="S1011" s="21">
        <v>2439400.7799999998</v>
      </c>
      <c r="T1011" s="21">
        <v>0</v>
      </c>
      <c r="U1011" s="21">
        <v>0</v>
      </c>
      <c r="V1011" s="21">
        <v>0</v>
      </c>
      <c r="W1011" s="21">
        <v>2343199.1359999999</v>
      </c>
      <c r="X1011" s="20" t="s">
        <v>26</v>
      </c>
      <c r="Y1011" s="20" t="s">
        <v>735</v>
      </c>
      <c r="Z1011" s="55" t="s">
        <v>531</v>
      </c>
      <c r="AA1011" s="20" t="s">
        <v>26</v>
      </c>
    </row>
    <row r="1012" spans="2:27" ht="25.5" x14ac:dyDescent="0.2">
      <c r="B1012" s="14" t="s">
        <v>1170</v>
      </c>
      <c r="C1012" s="24" t="s">
        <v>1169</v>
      </c>
      <c r="D1012" s="16" t="s">
        <v>738</v>
      </c>
      <c r="E1012" s="20" t="s">
        <v>737</v>
      </c>
      <c r="F1012" s="58" t="s">
        <v>706</v>
      </c>
      <c r="G1012" s="20" t="s">
        <v>338</v>
      </c>
      <c r="H1012" s="34">
        <v>40505</v>
      </c>
      <c r="I1012" s="34">
        <v>44161</v>
      </c>
      <c r="J1012" s="57"/>
      <c r="K1012" s="21">
        <v>215000000</v>
      </c>
      <c r="L1012" s="20" t="s">
        <v>1168</v>
      </c>
      <c r="M1012" s="21">
        <v>0</v>
      </c>
      <c r="N1012" s="21">
        <v>0</v>
      </c>
      <c r="O1012" s="21">
        <v>-5245098.67</v>
      </c>
      <c r="P1012" s="21">
        <v>-23647205</v>
      </c>
      <c r="Q1012" s="56" t="s">
        <v>26</v>
      </c>
      <c r="R1012" s="21">
        <v>-23647205</v>
      </c>
      <c r="S1012" s="21">
        <v>-5626969.5099999998</v>
      </c>
      <c r="T1012" s="21">
        <v>0</v>
      </c>
      <c r="U1012" s="21">
        <v>0</v>
      </c>
      <c r="V1012" s="21">
        <v>0</v>
      </c>
      <c r="W1012" s="21">
        <v>3023329.0980000002</v>
      </c>
      <c r="X1012" s="20" t="s">
        <v>26</v>
      </c>
      <c r="Y1012" s="20" t="s">
        <v>735</v>
      </c>
      <c r="Z1012" s="55" t="s">
        <v>531</v>
      </c>
      <c r="AA1012" s="20" t="s">
        <v>26</v>
      </c>
    </row>
    <row r="1013" spans="2:27" ht="25.5" x14ac:dyDescent="0.2">
      <c r="B1013" s="14" t="s">
        <v>1167</v>
      </c>
      <c r="C1013" s="24" t="s">
        <v>1166</v>
      </c>
      <c r="D1013" s="16" t="s">
        <v>738</v>
      </c>
      <c r="E1013" s="20" t="s">
        <v>737</v>
      </c>
      <c r="F1013" s="58" t="s">
        <v>706</v>
      </c>
      <c r="G1013" s="20" t="s">
        <v>338</v>
      </c>
      <c r="H1013" s="34">
        <v>40505</v>
      </c>
      <c r="I1013" s="34">
        <v>51466</v>
      </c>
      <c r="J1013" s="57"/>
      <c r="K1013" s="21">
        <v>20000000</v>
      </c>
      <c r="L1013" s="20" t="s">
        <v>1165</v>
      </c>
      <c r="M1013" s="21">
        <v>0</v>
      </c>
      <c r="N1013" s="21">
        <v>0</v>
      </c>
      <c r="O1013" s="21">
        <v>-678252.83</v>
      </c>
      <c r="P1013" s="21">
        <v>-4537360</v>
      </c>
      <c r="Q1013" s="56" t="s">
        <v>26</v>
      </c>
      <c r="R1013" s="21">
        <v>-4537360</v>
      </c>
      <c r="S1013" s="21">
        <v>722960.06</v>
      </c>
      <c r="T1013" s="21">
        <v>0</v>
      </c>
      <c r="U1013" s="21">
        <v>0</v>
      </c>
      <c r="V1013" s="21">
        <v>0</v>
      </c>
      <c r="W1013" s="21">
        <v>528424.90170000005</v>
      </c>
      <c r="X1013" s="20" t="s">
        <v>26</v>
      </c>
      <c r="Y1013" s="20" t="s">
        <v>735</v>
      </c>
      <c r="Z1013" s="55" t="s">
        <v>531</v>
      </c>
      <c r="AA1013" s="20" t="s">
        <v>26</v>
      </c>
    </row>
    <row r="1014" spans="2:27" ht="25.5" x14ac:dyDescent="0.2">
      <c r="B1014" s="14" t="s">
        <v>1164</v>
      </c>
      <c r="C1014" s="24" t="s">
        <v>1163</v>
      </c>
      <c r="D1014" s="16" t="s">
        <v>708</v>
      </c>
      <c r="E1014" s="20" t="s">
        <v>707</v>
      </c>
      <c r="F1014" s="58" t="s">
        <v>706</v>
      </c>
      <c r="G1014" s="20" t="s">
        <v>346</v>
      </c>
      <c r="H1014" s="34">
        <v>40514</v>
      </c>
      <c r="I1014" s="34">
        <v>42344</v>
      </c>
      <c r="J1014" s="57"/>
      <c r="K1014" s="21">
        <v>50000000</v>
      </c>
      <c r="L1014" s="20" t="s">
        <v>1162</v>
      </c>
      <c r="M1014" s="21">
        <v>0</v>
      </c>
      <c r="N1014" s="21">
        <v>0</v>
      </c>
      <c r="O1014" s="21">
        <v>738187.74</v>
      </c>
      <c r="P1014" s="21">
        <v>2128050</v>
      </c>
      <c r="Q1014" s="56" t="s">
        <v>26</v>
      </c>
      <c r="R1014" s="21">
        <v>2128050</v>
      </c>
      <c r="S1014" s="21">
        <v>314810.59999999998</v>
      </c>
      <c r="T1014" s="21">
        <v>0</v>
      </c>
      <c r="U1014" s="21">
        <v>0</v>
      </c>
      <c r="V1014" s="21">
        <v>0</v>
      </c>
      <c r="W1014" s="21">
        <v>428041.09389999998</v>
      </c>
      <c r="X1014" s="20" t="s">
        <v>26</v>
      </c>
      <c r="Y1014" s="20" t="s">
        <v>722</v>
      </c>
      <c r="Z1014" s="55" t="s">
        <v>531</v>
      </c>
      <c r="AA1014" s="20" t="s">
        <v>26</v>
      </c>
    </row>
    <row r="1015" spans="2:27" ht="25.5" x14ac:dyDescent="0.2">
      <c r="B1015" s="14" t="s">
        <v>1161</v>
      </c>
      <c r="C1015" s="24" t="s">
        <v>1160</v>
      </c>
      <c r="D1015" s="16" t="s">
        <v>708</v>
      </c>
      <c r="E1015" s="20" t="s">
        <v>707</v>
      </c>
      <c r="F1015" s="58" t="s">
        <v>706</v>
      </c>
      <c r="G1015" s="20" t="s">
        <v>575</v>
      </c>
      <c r="H1015" s="34">
        <v>40521</v>
      </c>
      <c r="I1015" s="34">
        <v>41986</v>
      </c>
      <c r="J1015" s="57"/>
      <c r="K1015" s="21">
        <v>50000000</v>
      </c>
      <c r="L1015" s="20" t="s">
        <v>1159</v>
      </c>
      <c r="M1015" s="21">
        <v>0</v>
      </c>
      <c r="N1015" s="21">
        <v>0</v>
      </c>
      <c r="O1015" s="21">
        <v>592619.72</v>
      </c>
      <c r="P1015" s="21">
        <v>1233450</v>
      </c>
      <c r="Q1015" s="56" t="s">
        <v>26</v>
      </c>
      <c r="R1015" s="21">
        <v>1233450</v>
      </c>
      <c r="S1015" s="21">
        <v>29377.1</v>
      </c>
      <c r="T1015" s="21">
        <v>0</v>
      </c>
      <c r="U1015" s="21">
        <v>0</v>
      </c>
      <c r="V1015" s="21">
        <v>0</v>
      </c>
      <c r="W1015" s="21">
        <v>349167.30690000003</v>
      </c>
      <c r="X1015" s="20" t="s">
        <v>26</v>
      </c>
      <c r="Y1015" s="20" t="s">
        <v>722</v>
      </c>
      <c r="Z1015" s="55" t="s">
        <v>531</v>
      </c>
      <c r="AA1015" s="20" t="s">
        <v>26</v>
      </c>
    </row>
    <row r="1016" spans="2:27" ht="25.5" x14ac:dyDescent="0.2">
      <c r="B1016" s="14" t="s">
        <v>1158</v>
      </c>
      <c r="C1016" s="24" t="s">
        <v>1157</v>
      </c>
      <c r="D1016" s="16" t="s">
        <v>708</v>
      </c>
      <c r="E1016" s="20" t="s">
        <v>707</v>
      </c>
      <c r="F1016" s="58" t="s">
        <v>706</v>
      </c>
      <c r="G1016" s="20" t="s">
        <v>343</v>
      </c>
      <c r="H1016" s="34">
        <v>40521</v>
      </c>
      <c r="I1016" s="34">
        <v>42351</v>
      </c>
      <c r="J1016" s="57"/>
      <c r="K1016" s="21">
        <v>50000000</v>
      </c>
      <c r="L1016" s="20" t="s">
        <v>1156</v>
      </c>
      <c r="M1016" s="21">
        <v>0</v>
      </c>
      <c r="N1016" s="21">
        <v>0</v>
      </c>
      <c r="O1016" s="21">
        <v>805119.72</v>
      </c>
      <c r="P1016" s="21">
        <v>2342000</v>
      </c>
      <c r="Q1016" s="56" t="s">
        <v>26</v>
      </c>
      <c r="R1016" s="21">
        <v>2342000</v>
      </c>
      <c r="S1016" s="21">
        <v>257862.18</v>
      </c>
      <c r="T1016" s="21">
        <v>0</v>
      </c>
      <c r="U1016" s="21">
        <v>0</v>
      </c>
      <c r="V1016" s="21">
        <v>0</v>
      </c>
      <c r="W1016" s="21">
        <v>429438.94589999999</v>
      </c>
      <c r="X1016" s="20" t="s">
        <v>26</v>
      </c>
      <c r="Y1016" s="20" t="s">
        <v>722</v>
      </c>
      <c r="Z1016" s="55" t="s">
        <v>531</v>
      </c>
      <c r="AA1016" s="20" t="s">
        <v>26</v>
      </c>
    </row>
    <row r="1017" spans="2:27" ht="25.5" x14ac:dyDescent="0.2">
      <c r="B1017" s="14" t="s">
        <v>1155</v>
      </c>
      <c r="C1017" s="24" t="s">
        <v>1154</v>
      </c>
      <c r="D1017" s="16" t="s">
        <v>708</v>
      </c>
      <c r="E1017" s="20" t="s">
        <v>707</v>
      </c>
      <c r="F1017" s="58" t="s">
        <v>706</v>
      </c>
      <c r="G1017" s="20" t="s">
        <v>346</v>
      </c>
      <c r="H1017" s="34">
        <v>40521</v>
      </c>
      <c r="I1017" s="34">
        <v>43447</v>
      </c>
      <c r="J1017" s="57"/>
      <c r="K1017" s="21">
        <v>50000000</v>
      </c>
      <c r="L1017" s="20" t="s">
        <v>1153</v>
      </c>
      <c r="M1017" s="21">
        <v>0</v>
      </c>
      <c r="N1017" s="21">
        <v>0</v>
      </c>
      <c r="O1017" s="21">
        <v>1251994.72</v>
      </c>
      <c r="P1017" s="21">
        <v>5558050</v>
      </c>
      <c r="Q1017" s="56" t="s">
        <v>26</v>
      </c>
      <c r="R1017" s="21">
        <v>5558050</v>
      </c>
      <c r="S1017" s="21">
        <v>1116182.79</v>
      </c>
      <c r="T1017" s="21">
        <v>0</v>
      </c>
      <c r="U1017" s="21">
        <v>0</v>
      </c>
      <c r="V1017" s="21">
        <v>0</v>
      </c>
      <c r="W1017" s="21">
        <v>609991.0172</v>
      </c>
      <c r="X1017" s="20" t="s">
        <v>26</v>
      </c>
      <c r="Y1017" s="20" t="s">
        <v>722</v>
      </c>
      <c r="Z1017" s="55" t="s">
        <v>531</v>
      </c>
      <c r="AA1017" s="20" t="s">
        <v>26</v>
      </c>
    </row>
    <row r="1018" spans="2:27" ht="25.5" x14ac:dyDescent="0.2">
      <c r="B1018" s="14" t="s">
        <v>1152</v>
      </c>
      <c r="C1018" s="24" t="s">
        <v>1151</v>
      </c>
      <c r="D1018" s="16" t="s">
        <v>708</v>
      </c>
      <c r="E1018" s="20" t="s">
        <v>707</v>
      </c>
      <c r="F1018" s="58" t="s">
        <v>706</v>
      </c>
      <c r="G1018" s="20" t="s">
        <v>361</v>
      </c>
      <c r="H1018" s="34">
        <v>40527</v>
      </c>
      <c r="I1018" s="34">
        <v>41990</v>
      </c>
      <c r="J1018" s="57"/>
      <c r="K1018" s="21">
        <v>25000000</v>
      </c>
      <c r="L1018" s="20" t="s">
        <v>1150</v>
      </c>
      <c r="M1018" s="21">
        <v>0</v>
      </c>
      <c r="N1018" s="21">
        <v>0</v>
      </c>
      <c r="O1018" s="21">
        <v>345012.5</v>
      </c>
      <c r="P1018" s="21">
        <v>720125</v>
      </c>
      <c r="Q1018" s="56" t="s">
        <v>26</v>
      </c>
      <c r="R1018" s="21">
        <v>720125</v>
      </c>
      <c r="S1018" s="21">
        <v>-35019.61</v>
      </c>
      <c r="T1018" s="21">
        <v>0</v>
      </c>
      <c r="U1018" s="21">
        <v>0</v>
      </c>
      <c r="V1018" s="21">
        <v>0</v>
      </c>
      <c r="W1018" s="21">
        <v>175073.3701</v>
      </c>
      <c r="X1018" s="20" t="s">
        <v>26</v>
      </c>
      <c r="Y1018" s="20" t="s">
        <v>722</v>
      </c>
      <c r="Z1018" s="55" t="s">
        <v>531</v>
      </c>
      <c r="AA1018" s="20" t="s">
        <v>26</v>
      </c>
    </row>
    <row r="1019" spans="2:27" ht="25.5" x14ac:dyDescent="0.2">
      <c r="B1019" s="14" t="s">
        <v>1149</v>
      </c>
      <c r="C1019" s="24" t="s">
        <v>1148</v>
      </c>
      <c r="D1019" s="16" t="s">
        <v>708</v>
      </c>
      <c r="E1019" s="20" t="s">
        <v>707</v>
      </c>
      <c r="F1019" s="58" t="s">
        <v>706</v>
      </c>
      <c r="G1019" s="20" t="s">
        <v>370</v>
      </c>
      <c r="H1019" s="34">
        <v>40527</v>
      </c>
      <c r="I1019" s="34">
        <v>42721</v>
      </c>
      <c r="J1019" s="57"/>
      <c r="K1019" s="21">
        <v>25000000</v>
      </c>
      <c r="L1019" s="20" t="s">
        <v>1147</v>
      </c>
      <c r="M1019" s="21">
        <v>0</v>
      </c>
      <c r="N1019" s="21">
        <v>0</v>
      </c>
      <c r="O1019" s="21">
        <v>559812.5</v>
      </c>
      <c r="P1019" s="21">
        <v>2040150</v>
      </c>
      <c r="Q1019" s="56" t="s">
        <v>26</v>
      </c>
      <c r="R1019" s="21">
        <v>2040150</v>
      </c>
      <c r="S1019" s="21">
        <v>200685.36</v>
      </c>
      <c r="T1019" s="21">
        <v>0</v>
      </c>
      <c r="U1019" s="21">
        <v>0</v>
      </c>
      <c r="V1019" s="21">
        <v>0</v>
      </c>
      <c r="W1019" s="21">
        <v>248884.4976</v>
      </c>
      <c r="X1019" s="20" t="s">
        <v>26</v>
      </c>
      <c r="Y1019" s="20" t="s">
        <v>722</v>
      </c>
      <c r="Z1019" s="55" t="s">
        <v>531</v>
      </c>
      <c r="AA1019" s="20" t="s">
        <v>26</v>
      </c>
    </row>
    <row r="1020" spans="2:27" ht="25.5" x14ac:dyDescent="0.2">
      <c r="B1020" s="14" t="s">
        <v>1146</v>
      </c>
      <c r="C1020" s="24" t="s">
        <v>1145</v>
      </c>
      <c r="D1020" s="16" t="s">
        <v>708</v>
      </c>
      <c r="E1020" s="20" t="s">
        <v>707</v>
      </c>
      <c r="F1020" s="58" t="s">
        <v>706</v>
      </c>
      <c r="G1020" s="20" t="s">
        <v>430</v>
      </c>
      <c r="H1020" s="34">
        <v>40548</v>
      </c>
      <c r="I1020" s="34">
        <v>41646</v>
      </c>
      <c r="J1020" s="57"/>
      <c r="K1020" s="21">
        <v>9000000</v>
      </c>
      <c r="L1020" s="20" t="s">
        <v>1144</v>
      </c>
      <c r="M1020" s="21">
        <v>0</v>
      </c>
      <c r="N1020" s="21">
        <v>0</v>
      </c>
      <c r="O1020" s="21">
        <v>85319.02</v>
      </c>
      <c r="P1020" s="21">
        <v>98928</v>
      </c>
      <c r="Q1020" s="56" t="s">
        <v>26</v>
      </c>
      <c r="R1020" s="21">
        <v>98928</v>
      </c>
      <c r="S1020" s="21">
        <v>-25113.96</v>
      </c>
      <c r="T1020" s="21">
        <v>0</v>
      </c>
      <c r="U1020" s="21">
        <v>0</v>
      </c>
      <c r="V1020" s="21">
        <v>0</v>
      </c>
      <c r="W1020" s="21">
        <v>45429.457580000002</v>
      </c>
      <c r="X1020" s="20" t="s">
        <v>26</v>
      </c>
      <c r="Y1020" s="20" t="s">
        <v>722</v>
      </c>
      <c r="Z1020" s="55" t="s">
        <v>531</v>
      </c>
      <c r="AA1020" s="20" t="s">
        <v>26</v>
      </c>
    </row>
    <row r="1021" spans="2:27" ht="25.5" x14ac:dyDescent="0.2">
      <c r="B1021" s="14" t="s">
        <v>1143</v>
      </c>
      <c r="C1021" s="24" t="s">
        <v>1142</v>
      </c>
      <c r="D1021" s="16" t="s">
        <v>708</v>
      </c>
      <c r="E1021" s="20" t="s">
        <v>707</v>
      </c>
      <c r="F1021" s="58" t="s">
        <v>706</v>
      </c>
      <c r="G1021" s="20" t="s">
        <v>365</v>
      </c>
      <c r="H1021" s="34">
        <v>40549</v>
      </c>
      <c r="I1021" s="34">
        <v>42379</v>
      </c>
      <c r="J1021" s="57"/>
      <c r="K1021" s="21">
        <v>50000000</v>
      </c>
      <c r="L1021" s="20" t="s">
        <v>1141</v>
      </c>
      <c r="M1021" s="21">
        <v>0</v>
      </c>
      <c r="N1021" s="21">
        <v>0</v>
      </c>
      <c r="O1021" s="21">
        <v>904680.47</v>
      </c>
      <c r="P1021" s="21">
        <v>2701900</v>
      </c>
      <c r="Q1021" s="56" t="s">
        <v>26</v>
      </c>
      <c r="R1021" s="21">
        <v>2701900</v>
      </c>
      <c r="S1021" s="21">
        <v>193789.58</v>
      </c>
      <c r="T1021" s="21">
        <v>0</v>
      </c>
      <c r="U1021" s="21">
        <v>0</v>
      </c>
      <c r="V1021" s="21">
        <v>0</v>
      </c>
      <c r="W1021" s="21">
        <v>434985.4351</v>
      </c>
      <c r="X1021" s="20" t="s">
        <v>26</v>
      </c>
      <c r="Y1021" s="20" t="s">
        <v>722</v>
      </c>
      <c r="Z1021" s="55" t="s">
        <v>531</v>
      </c>
      <c r="AA1021" s="20" t="s">
        <v>26</v>
      </c>
    </row>
    <row r="1022" spans="2:27" ht="25.5" x14ac:dyDescent="0.2">
      <c r="B1022" s="14" t="s">
        <v>1140</v>
      </c>
      <c r="C1022" s="24" t="s">
        <v>1139</v>
      </c>
      <c r="D1022" s="16" t="s">
        <v>708</v>
      </c>
      <c r="E1022" s="20" t="s">
        <v>707</v>
      </c>
      <c r="F1022" s="58" t="s">
        <v>706</v>
      </c>
      <c r="G1022" s="20" t="s">
        <v>370</v>
      </c>
      <c r="H1022" s="34">
        <v>40563</v>
      </c>
      <c r="I1022" s="34">
        <v>44021</v>
      </c>
      <c r="J1022" s="57"/>
      <c r="K1022" s="21">
        <v>15000000</v>
      </c>
      <c r="L1022" s="20" t="s">
        <v>1138</v>
      </c>
      <c r="M1022" s="21">
        <v>0</v>
      </c>
      <c r="N1022" s="21">
        <v>0</v>
      </c>
      <c r="O1022" s="21">
        <v>-444697.46</v>
      </c>
      <c r="P1022" s="21">
        <v>-2227110</v>
      </c>
      <c r="Q1022" s="56" t="s">
        <v>26</v>
      </c>
      <c r="R1022" s="21">
        <v>-2227110</v>
      </c>
      <c r="S1022" s="21">
        <v>-336020.58</v>
      </c>
      <c r="T1022" s="21">
        <v>0</v>
      </c>
      <c r="U1022" s="21">
        <v>0</v>
      </c>
      <c r="V1022" s="21">
        <v>0</v>
      </c>
      <c r="W1022" s="21">
        <v>205752.04519999999</v>
      </c>
      <c r="X1022" s="20" t="s">
        <v>26</v>
      </c>
      <c r="Y1022" s="20" t="s">
        <v>722</v>
      </c>
      <c r="Z1022" s="55" t="s">
        <v>531</v>
      </c>
      <c r="AA1022" s="20" t="s">
        <v>26</v>
      </c>
    </row>
    <row r="1023" spans="2:27" ht="25.5" x14ac:dyDescent="0.2">
      <c r="B1023" s="14" t="s">
        <v>1137</v>
      </c>
      <c r="C1023" s="24" t="s">
        <v>1136</v>
      </c>
      <c r="D1023" s="16" t="s">
        <v>708</v>
      </c>
      <c r="E1023" s="20" t="s">
        <v>707</v>
      </c>
      <c r="F1023" s="58" t="s">
        <v>706</v>
      </c>
      <c r="G1023" s="20" t="s">
        <v>343</v>
      </c>
      <c r="H1023" s="34">
        <v>40571</v>
      </c>
      <c r="I1023" s="34">
        <v>42401</v>
      </c>
      <c r="J1023" s="57"/>
      <c r="K1023" s="21">
        <v>20000000</v>
      </c>
      <c r="L1023" s="20" t="s">
        <v>1135</v>
      </c>
      <c r="M1023" s="21">
        <v>0</v>
      </c>
      <c r="N1023" s="21">
        <v>0</v>
      </c>
      <c r="O1023" s="21">
        <v>339464.48</v>
      </c>
      <c r="P1023" s="21">
        <v>1014820</v>
      </c>
      <c r="Q1023" s="56" t="s">
        <v>26</v>
      </c>
      <c r="R1023" s="21">
        <v>1014820</v>
      </c>
      <c r="S1023" s="21">
        <v>111845.71</v>
      </c>
      <c r="T1023" s="21">
        <v>0</v>
      </c>
      <c r="U1023" s="21">
        <v>0</v>
      </c>
      <c r="V1023" s="21">
        <v>0</v>
      </c>
      <c r="W1023" s="21">
        <v>175717.7064</v>
      </c>
      <c r="X1023" s="20" t="s">
        <v>26</v>
      </c>
      <c r="Y1023" s="20" t="s">
        <v>722</v>
      </c>
      <c r="Z1023" s="55" t="s">
        <v>531</v>
      </c>
      <c r="AA1023" s="20" t="s">
        <v>26</v>
      </c>
    </row>
    <row r="1024" spans="2:27" ht="25.5" x14ac:dyDescent="0.2">
      <c r="B1024" s="14" t="s">
        <v>1134</v>
      </c>
      <c r="C1024" s="24" t="s">
        <v>1133</v>
      </c>
      <c r="D1024" s="16" t="s">
        <v>708</v>
      </c>
      <c r="E1024" s="20" t="s">
        <v>707</v>
      </c>
      <c r="F1024" s="58" t="s">
        <v>706</v>
      </c>
      <c r="G1024" s="20" t="s">
        <v>430</v>
      </c>
      <c r="H1024" s="34">
        <v>40574</v>
      </c>
      <c r="I1024" s="34">
        <v>44959</v>
      </c>
      <c r="J1024" s="57"/>
      <c r="K1024" s="21">
        <v>10000000</v>
      </c>
      <c r="L1024" s="20" t="s">
        <v>1132</v>
      </c>
      <c r="M1024" s="21">
        <v>0</v>
      </c>
      <c r="N1024" s="21">
        <v>0</v>
      </c>
      <c r="O1024" s="21">
        <v>327615.3</v>
      </c>
      <c r="P1024" s="21">
        <v>1779190</v>
      </c>
      <c r="Q1024" s="56" t="s">
        <v>26</v>
      </c>
      <c r="R1024" s="21">
        <v>1779190</v>
      </c>
      <c r="S1024" s="21">
        <v>171462.58</v>
      </c>
      <c r="T1024" s="21">
        <v>0</v>
      </c>
      <c r="U1024" s="21">
        <v>0</v>
      </c>
      <c r="V1024" s="21">
        <v>0</v>
      </c>
      <c r="W1024" s="21">
        <v>158870.15460000001</v>
      </c>
      <c r="X1024" s="20" t="s">
        <v>26</v>
      </c>
      <c r="Y1024" s="20" t="s">
        <v>722</v>
      </c>
      <c r="Z1024" s="55" t="s">
        <v>531</v>
      </c>
      <c r="AA1024" s="20" t="s">
        <v>26</v>
      </c>
    </row>
    <row r="1025" spans="2:27" ht="25.5" x14ac:dyDescent="0.2">
      <c r="B1025" s="14" t="s">
        <v>1131</v>
      </c>
      <c r="C1025" s="24" t="s">
        <v>1130</v>
      </c>
      <c r="D1025" s="16" t="s">
        <v>738</v>
      </c>
      <c r="E1025" s="20" t="s">
        <v>737</v>
      </c>
      <c r="F1025" s="58" t="s">
        <v>706</v>
      </c>
      <c r="G1025" s="20" t="s">
        <v>370</v>
      </c>
      <c r="H1025" s="34">
        <v>40603</v>
      </c>
      <c r="I1025" s="34">
        <v>41336</v>
      </c>
      <c r="J1025" s="57"/>
      <c r="K1025" s="21">
        <v>60000000</v>
      </c>
      <c r="L1025" s="20" t="s">
        <v>1129</v>
      </c>
      <c r="M1025" s="21">
        <v>0</v>
      </c>
      <c r="N1025" s="21">
        <v>0</v>
      </c>
      <c r="O1025" s="21">
        <v>230654.94</v>
      </c>
      <c r="P1025" s="21">
        <v>56820</v>
      </c>
      <c r="Q1025" s="56" t="s">
        <v>26</v>
      </c>
      <c r="R1025" s="21">
        <v>56820</v>
      </c>
      <c r="S1025" s="21">
        <v>-43479.91</v>
      </c>
      <c r="T1025" s="21">
        <v>0</v>
      </c>
      <c r="U1025" s="21">
        <v>0</v>
      </c>
      <c r="V1025" s="21">
        <v>0</v>
      </c>
      <c r="W1025" s="21">
        <v>123643.3226</v>
      </c>
      <c r="X1025" s="20" t="s">
        <v>26</v>
      </c>
      <c r="Y1025" s="20" t="s">
        <v>735</v>
      </c>
      <c r="Z1025" s="55" t="s">
        <v>531</v>
      </c>
      <c r="AA1025" s="20" t="s">
        <v>26</v>
      </c>
    </row>
    <row r="1026" spans="2:27" ht="25.5" x14ac:dyDescent="0.2">
      <c r="B1026" s="14" t="s">
        <v>1128</v>
      </c>
      <c r="C1026" s="24" t="s">
        <v>1127</v>
      </c>
      <c r="D1026" s="16" t="s">
        <v>738</v>
      </c>
      <c r="E1026" s="20" t="s">
        <v>737</v>
      </c>
      <c r="F1026" s="58" t="s">
        <v>706</v>
      </c>
      <c r="G1026" s="20" t="s">
        <v>343</v>
      </c>
      <c r="H1026" s="34">
        <v>40603</v>
      </c>
      <c r="I1026" s="34">
        <v>42432</v>
      </c>
      <c r="J1026" s="57"/>
      <c r="K1026" s="21">
        <v>39000000</v>
      </c>
      <c r="L1026" s="20" t="s">
        <v>1126</v>
      </c>
      <c r="M1026" s="21">
        <v>0</v>
      </c>
      <c r="N1026" s="21">
        <v>0</v>
      </c>
      <c r="O1026" s="21">
        <v>-721495.07</v>
      </c>
      <c r="P1026" s="21">
        <v>-2225730</v>
      </c>
      <c r="Q1026" s="56" t="s">
        <v>26</v>
      </c>
      <c r="R1026" s="21">
        <v>-2225730</v>
      </c>
      <c r="S1026" s="21">
        <v>-184835.19</v>
      </c>
      <c r="T1026" s="21">
        <v>0</v>
      </c>
      <c r="U1026" s="21">
        <v>0</v>
      </c>
      <c r="V1026" s="21">
        <v>0</v>
      </c>
      <c r="W1026" s="21">
        <v>347330.13</v>
      </c>
      <c r="X1026" s="20" t="s">
        <v>26</v>
      </c>
      <c r="Y1026" s="20" t="s">
        <v>735</v>
      </c>
      <c r="Z1026" s="55" t="s">
        <v>531</v>
      </c>
      <c r="AA1026" s="20" t="s">
        <v>26</v>
      </c>
    </row>
    <row r="1027" spans="2:27" ht="25.5" x14ac:dyDescent="0.2">
      <c r="B1027" s="14" t="s">
        <v>1125</v>
      </c>
      <c r="C1027" s="24" t="s">
        <v>1124</v>
      </c>
      <c r="D1027" s="16" t="s">
        <v>738</v>
      </c>
      <c r="E1027" s="20" t="s">
        <v>737</v>
      </c>
      <c r="F1027" s="58" t="s">
        <v>706</v>
      </c>
      <c r="G1027" s="20" t="s">
        <v>361</v>
      </c>
      <c r="H1027" s="34">
        <v>40603</v>
      </c>
      <c r="I1027" s="34">
        <v>44258</v>
      </c>
      <c r="J1027" s="57"/>
      <c r="K1027" s="21">
        <v>5000000</v>
      </c>
      <c r="L1027" s="20" t="s">
        <v>1123</v>
      </c>
      <c r="M1027" s="21">
        <v>0</v>
      </c>
      <c r="N1027" s="21">
        <v>0</v>
      </c>
      <c r="O1027" s="21">
        <v>-152228.17000000001</v>
      </c>
      <c r="P1027" s="21">
        <v>-786220</v>
      </c>
      <c r="Q1027" s="56" t="s">
        <v>26</v>
      </c>
      <c r="R1027" s="21">
        <v>-786220</v>
      </c>
      <c r="S1027" s="21">
        <v>-106630.36</v>
      </c>
      <c r="T1027" s="21">
        <v>0</v>
      </c>
      <c r="U1027" s="21">
        <v>0</v>
      </c>
      <c r="V1027" s="21">
        <v>0</v>
      </c>
      <c r="W1027" s="21">
        <v>71481.389469999995</v>
      </c>
      <c r="X1027" s="20" t="s">
        <v>26</v>
      </c>
      <c r="Y1027" s="20" t="s">
        <v>735</v>
      </c>
      <c r="Z1027" s="55" t="s">
        <v>531</v>
      </c>
      <c r="AA1027" s="20" t="s">
        <v>26</v>
      </c>
    </row>
    <row r="1028" spans="2:27" ht="25.5" x14ac:dyDescent="0.2">
      <c r="B1028" s="14" t="s">
        <v>1122</v>
      </c>
      <c r="C1028" s="24" t="s">
        <v>1121</v>
      </c>
      <c r="D1028" s="16" t="s">
        <v>738</v>
      </c>
      <c r="E1028" s="20" t="s">
        <v>737</v>
      </c>
      <c r="F1028" s="58" t="s">
        <v>706</v>
      </c>
      <c r="G1028" s="20" t="s">
        <v>338</v>
      </c>
      <c r="H1028" s="34">
        <v>40603</v>
      </c>
      <c r="I1028" s="34">
        <v>51563</v>
      </c>
      <c r="J1028" s="57"/>
      <c r="K1028" s="21">
        <v>22000000</v>
      </c>
      <c r="L1028" s="20" t="s">
        <v>1120</v>
      </c>
      <c r="M1028" s="21">
        <v>0</v>
      </c>
      <c r="N1028" s="21">
        <v>0</v>
      </c>
      <c r="O1028" s="21">
        <v>-831699.58</v>
      </c>
      <c r="P1028" s="21">
        <v>-6768740</v>
      </c>
      <c r="Q1028" s="56" t="s">
        <v>26</v>
      </c>
      <c r="R1028" s="21">
        <v>-6768740</v>
      </c>
      <c r="S1028" s="21">
        <v>856911.48</v>
      </c>
      <c r="T1028" s="21">
        <v>0</v>
      </c>
      <c r="U1028" s="21">
        <v>0</v>
      </c>
      <c r="V1028" s="21">
        <v>0</v>
      </c>
      <c r="W1028" s="21">
        <v>584026.88060000003</v>
      </c>
      <c r="X1028" s="20" t="s">
        <v>26</v>
      </c>
      <c r="Y1028" s="20" t="s">
        <v>735</v>
      </c>
      <c r="Z1028" s="55" t="s">
        <v>531</v>
      </c>
      <c r="AA1028" s="20" t="s">
        <v>26</v>
      </c>
    </row>
    <row r="1029" spans="2:27" ht="25.5" x14ac:dyDescent="0.2">
      <c r="B1029" s="14" t="s">
        <v>1119</v>
      </c>
      <c r="C1029" s="24" t="s">
        <v>1118</v>
      </c>
      <c r="D1029" s="16" t="s">
        <v>708</v>
      </c>
      <c r="E1029" s="20" t="s">
        <v>707</v>
      </c>
      <c r="F1029" s="58" t="s">
        <v>706</v>
      </c>
      <c r="G1029" s="20" t="s">
        <v>338</v>
      </c>
      <c r="H1029" s="34">
        <v>40611</v>
      </c>
      <c r="I1029" s="34">
        <v>42401</v>
      </c>
      <c r="J1029" s="57"/>
      <c r="K1029" s="21">
        <v>20000000</v>
      </c>
      <c r="L1029" s="20" t="s">
        <v>1117</v>
      </c>
      <c r="M1029" s="21">
        <v>0</v>
      </c>
      <c r="N1029" s="21">
        <v>0</v>
      </c>
      <c r="O1029" s="21">
        <v>-368764.48</v>
      </c>
      <c r="P1029" s="21">
        <v>-1104500</v>
      </c>
      <c r="Q1029" s="56" t="s">
        <v>26</v>
      </c>
      <c r="R1029" s="21">
        <v>-1104500</v>
      </c>
      <c r="S1029" s="21">
        <v>-84115.87</v>
      </c>
      <c r="T1029" s="21">
        <v>0</v>
      </c>
      <c r="U1029" s="21">
        <v>0</v>
      </c>
      <c r="V1029" s="21">
        <v>0</v>
      </c>
      <c r="W1029" s="21">
        <v>175717.7064</v>
      </c>
      <c r="X1029" s="20" t="s">
        <v>26</v>
      </c>
      <c r="Y1029" s="20" t="s">
        <v>722</v>
      </c>
      <c r="Z1029" s="55" t="s">
        <v>531</v>
      </c>
      <c r="AA1029" s="20" t="s">
        <v>26</v>
      </c>
    </row>
    <row r="1030" spans="2:27" ht="25.5" x14ac:dyDescent="0.2">
      <c r="B1030" s="14" t="s">
        <v>1116</v>
      </c>
      <c r="C1030" s="24" t="s">
        <v>1115</v>
      </c>
      <c r="D1030" s="16" t="s">
        <v>708</v>
      </c>
      <c r="E1030" s="20" t="s">
        <v>707</v>
      </c>
      <c r="F1030" s="58" t="s">
        <v>706</v>
      </c>
      <c r="G1030" s="20" t="s">
        <v>575</v>
      </c>
      <c r="H1030" s="28">
        <v>40613</v>
      </c>
      <c r="I1030" s="28">
        <v>42334</v>
      </c>
      <c r="J1030" s="57"/>
      <c r="K1030" s="21">
        <v>25000000</v>
      </c>
      <c r="L1030" s="20" t="s">
        <v>1114</v>
      </c>
      <c r="M1030" s="21">
        <v>0</v>
      </c>
      <c r="N1030" s="21">
        <v>0</v>
      </c>
      <c r="O1030" s="21">
        <v>-414220.43</v>
      </c>
      <c r="P1030" s="21">
        <v>-1198025</v>
      </c>
      <c r="Q1030" s="56" t="s">
        <v>26</v>
      </c>
      <c r="R1030" s="21">
        <v>-1198025</v>
      </c>
      <c r="S1030" s="21">
        <v>-104113.73</v>
      </c>
      <c r="T1030" s="21">
        <v>0</v>
      </c>
      <c r="U1030" s="21">
        <v>0</v>
      </c>
      <c r="V1030" s="21">
        <v>0</v>
      </c>
      <c r="W1030" s="21">
        <v>213018.10329999999</v>
      </c>
      <c r="X1030" s="20" t="s">
        <v>26</v>
      </c>
      <c r="Y1030" s="20" t="s">
        <v>722</v>
      </c>
      <c r="Z1030" s="55" t="s">
        <v>531</v>
      </c>
      <c r="AA1030" s="20" t="s">
        <v>26</v>
      </c>
    </row>
    <row r="1031" spans="2:27" ht="25.5" x14ac:dyDescent="0.2">
      <c r="B1031" s="14" t="s">
        <v>1113</v>
      </c>
      <c r="C1031" s="24" t="s">
        <v>1112</v>
      </c>
      <c r="D1031" s="16" t="s">
        <v>708</v>
      </c>
      <c r="E1031" s="20" t="s">
        <v>707</v>
      </c>
      <c r="F1031" s="58" t="s">
        <v>706</v>
      </c>
      <c r="G1031" s="20" t="s">
        <v>365</v>
      </c>
      <c r="H1031" s="34">
        <v>40624</v>
      </c>
      <c r="I1031" s="34">
        <v>41722</v>
      </c>
      <c r="J1031" s="57"/>
      <c r="K1031" s="21">
        <v>6000000</v>
      </c>
      <c r="L1031" s="20" t="s">
        <v>1111</v>
      </c>
      <c r="M1031" s="21">
        <v>0</v>
      </c>
      <c r="N1031" s="21">
        <v>0</v>
      </c>
      <c r="O1031" s="21">
        <v>52890.64</v>
      </c>
      <c r="P1031" s="21">
        <v>75054</v>
      </c>
      <c r="Q1031" s="56" t="s">
        <v>26</v>
      </c>
      <c r="R1031" s="21">
        <v>75054</v>
      </c>
      <c r="S1031" s="21">
        <v>-6471.1</v>
      </c>
      <c r="T1031" s="21">
        <v>0</v>
      </c>
      <c r="U1031" s="21">
        <v>0</v>
      </c>
      <c r="V1031" s="21">
        <v>0</v>
      </c>
      <c r="W1031" s="21">
        <v>33236.388709999999</v>
      </c>
      <c r="X1031" s="20" t="s">
        <v>26</v>
      </c>
      <c r="Y1031" s="20" t="s">
        <v>722</v>
      </c>
      <c r="Z1031" s="55" t="s">
        <v>531</v>
      </c>
      <c r="AA1031" s="20" t="s">
        <v>26</v>
      </c>
    </row>
    <row r="1032" spans="2:27" ht="25.5" x14ac:dyDescent="0.2">
      <c r="B1032" s="14" t="s">
        <v>1110</v>
      </c>
      <c r="C1032" s="24" t="s">
        <v>985</v>
      </c>
      <c r="D1032" s="16" t="s">
        <v>708</v>
      </c>
      <c r="E1032" s="20" t="s">
        <v>707</v>
      </c>
      <c r="F1032" s="58" t="s">
        <v>706</v>
      </c>
      <c r="G1032" s="20" t="s">
        <v>346</v>
      </c>
      <c r="H1032" s="34">
        <v>40632</v>
      </c>
      <c r="I1032" s="34">
        <v>42334</v>
      </c>
      <c r="J1032" s="57"/>
      <c r="K1032" s="21">
        <v>15000000</v>
      </c>
      <c r="L1032" s="20" t="s">
        <v>984</v>
      </c>
      <c r="M1032" s="21">
        <v>0</v>
      </c>
      <c r="N1032" s="21">
        <v>0</v>
      </c>
      <c r="O1032" s="21">
        <v>-270507.74</v>
      </c>
      <c r="P1032" s="21">
        <v>-778875</v>
      </c>
      <c r="Q1032" s="56" t="s">
        <v>26</v>
      </c>
      <c r="R1032" s="21">
        <v>-778875</v>
      </c>
      <c r="S1032" s="21">
        <v>-42666.32</v>
      </c>
      <c r="T1032" s="21">
        <v>0</v>
      </c>
      <c r="U1032" s="21">
        <v>0</v>
      </c>
      <c r="V1032" s="21">
        <v>0</v>
      </c>
      <c r="W1032" s="21">
        <v>127810.86199999999</v>
      </c>
      <c r="X1032" s="20" t="s">
        <v>26</v>
      </c>
      <c r="Y1032" s="20" t="s">
        <v>722</v>
      </c>
      <c r="Z1032" s="55" t="s">
        <v>531</v>
      </c>
      <c r="AA1032" s="20" t="s">
        <v>26</v>
      </c>
    </row>
    <row r="1033" spans="2:27" ht="25.5" x14ac:dyDescent="0.2">
      <c r="B1033" s="14" t="s">
        <v>1109</v>
      </c>
      <c r="C1033" s="24" t="s">
        <v>1108</v>
      </c>
      <c r="D1033" s="16" t="s">
        <v>708</v>
      </c>
      <c r="E1033" s="20" t="s">
        <v>707</v>
      </c>
      <c r="F1033" s="58" t="s">
        <v>706</v>
      </c>
      <c r="G1033" s="20" t="s">
        <v>356</v>
      </c>
      <c r="H1033" s="34">
        <v>40666</v>
      </c>
      <c r="I1033" s="34">
        <v>42495</v>
      </c>
      <c r="J1033" s="57"/>
      <c r="K1033" s="21">
        <v>20000000</v>
      </c>
      <c r="L1033" s="20" t="s">
        <v>1107</v>
      </c>
      <c r="M1033" s="21">
        <v>0</v>
      </c>
      <c r="N1033" s="21">
        <v>0</v>
      </c>
      <c r="O1033" s="21">
        <v>333426.21999999997</v>
      </c>
      <c r="P1033" s="21">
        <v>1056160</v>
      </c>
      <c r="Q1033" s="56" t="s">
        <v>26</v>
      </c>
      <c r="R1033" s="21">
        <v>1056160</v>
      </c>
      <c r="S1033" s="21">
        <v>160034.04</v>
      </c>
      <c r="T1033" s="21">
        <v>0</v>
      </c>
      <c r="U1033" s="21">
        <v>0</v>
      </c>
      <c r="V1033" s="21">
        <v>0</v>
      </c>
      <c r="W1033" s="21">
        <v>182899.02900000001</v>
      </c>
      <c r="X1033" s="20" t="s">
        <v>26</v>
      </c>
      <c r="Y1033" s="20" t="s">
        <v>722</v>
      </c>
      <c r="Z1033" s="55" t="s">
        <v>531</v>
      </c>
      <c r="AA1033" s="20" t="s">
        <v>26</v>
      </c>
    </row>
    <row r="1034" spans="2:27" ht="25.5" x14ac:dyDescent="0.2">
      <c r="B1034" s="14" t="s">
        <v>1106</v>
      </c>
      <c r="C1034" s="24" t="s">
        <v>1105</v>
      </c>
      <c r="D1034" s="16" t="s">
        <v>708</v>
      </c>
      <c r="E1034" s="20" t="s">
        <v>707</v>
      </c>
      <c r="F1034" s="58" t="s">
        <v>706</v>
      </c>
      <c r="G1034" s="20" t="s">
        <v>346</v>
      </c>
      <c r="H1034" s="34">
        <v>40669</v>
      </c>
      <c r="I1034" s="34">
        <v>42500</v>
      </c>
      <c r="J1034" s="57"/>
      <c r="K1034" s="21">
        <v>20000000</v>
      </c>
      <c r="L1034" s="20" t="s">
        <v>1104</v>
      </c>
      <c r="M1034" s="21">
        <v>0</v>
      </c>
      <c r="N1034" s="21">
        <v>0</v>
      </c>
      <c r="O1034" s="21">
        <v>322316.64</v>
      </c>
      <c r="P1034" s="21">
        <v>1003840</v>
      </c>
      <c r="Q1034" s="56" t="s">
        <v>26</v>
      </c>
      <c r="R1034" s="21">
        <v>1003840</v>
      </c>
      <c r="S1034" s="21">
        <v>177923.32</v>
      </c>
      <c r="T1034" s="21">
        <v>0</v>
      </c>
      <c r="U1034" s="21">
        <v>0</v>
      </c>
      <c r="V1034" s="21">
        <v>0</v>
      </c>
      <c r="W1034" s="21">
        <v>183273.13250000001</v>
      </c>
      <c r="X1034" s="20" t="s">
        <v>26</v>
      </c>
      <c r="Y1034" s="20" t="s">
        <v>722</v>
      </c>
      <c r="Z1034" s="55" t="s">
        <v>531</v>
      </c>
      <c r="AA1034" s="20" t="s">
        <v>26</v>
      </c>
    </row>
    <row r="1035" spans="2:27" ht="25.5" x14ac:dyDescent="0.2">
      <c r="B1035" s="14" t="s">
        <v>1103</v>
      </c>
      <c r="C1035" s="24" t="s">
        <v>1102</v>
      </c>
      <c r="D1035" s="16" t="s">
        <v>708</v>
      </c>
      <c r="E1035" s="20" t="s">
        <v>707</v>
      </c>
      <c r="F1035" s="58" t="s">
        <v>706</v>
      </c>
      <c r="G1035" s="20" t="s">
        <v>333</v>
      </c>
      <c r="H1035" s="34">
        <v>40681</v>
      </c>
      <c r="I1035" s="34">
        <v>44701</v>
      </c>
      <c r="J1035" s="57"/>
      <c r="K1035" s="21">
        <v>6500000</v>
      </c>
      <c r="L1035" s="20" t="s">
        <v>1101</v>
      </c>
      <c r="M1035" s="21">
        <v>0</v>
      </c>
      <c r="N1035" s="21">
        <v>0</v>
      </c>
      <c r="O1035" s="21">
        <v>189387.72</v>
      </c>
      <c r="P1035" s="21">
        <v>943351.5</v>
      </c>
      <c r="Q1035" s="56" t="s">
        <v>26</v>
      </c>
      <c r="R1035" s="21">
        <v>943351.5</v>
      </c>
      <c r="S1035" s="21">
        <v>131215.39000000001</v>
      </c>
      <c r="T1035" s="21">
        <v>0</v>
      </c>
      <c r="U1035" s="21">
        <v>0</v>
      </c>
      <c r="V1035" s="21">
        <v>0</v>
      </c>
      <c r="W1035" s="21">
        <v>99585.012210000001</v>
      </c>
      <c r="X1035" s="20" t="s">
        <v>26</v>
      </c>
      <c r="Y1035" s="20" t="s">
        <v>722</v>
      </c>
      <c r="Z1035" s="55" t="s">
        <v>531</v>
      </c>
      <c r="AA1035" s="20" t="s">
        <v>26</v>
      </c>
    </row>
    <row r="1036" spans="2:27" ht="25.5" x14ac:dyDescent="0.2">
      <c r="B1036" s="14" t="s">
        <v>1100</v>
      </c>
      <c r="C1036" s="24" t="s">
        <v>1099</v>
      </c>
      <c r="D1036" s="16" t="s">
        <v>708</v>
      </c>
      <c r="E1036" s="20" t="s">
        <v>707</v>
      </c>
      <c r="F1036" s="58" t="s">
        <v>706</v>
      </c>
      <c r="G1036" s="20" t="s">
        <v>365</v>
      </c>
      <c r="H1036" s="34">
        <v>40682</v>
      </c>
      <c r="I1036" s="34">
        <v>42513</v>
      </c>
      <c r="J1036" s="57"/>
      <c r="K1036" s="21">
        <v>40000000</v>
      </c>
      <c r="L1036" s="20" t="s">
        <v>1098</v>
      </c>
      <c r="M1036" s="21">
        <v>0</v>
      </c>
      <c r="N1036" s="21">
        <v>0</v>
      </c>
      <c r="O1036" s="21">
        <v>635974.99</v>
      </c>
      <c r="P1036" s="21">
        <v>2019200</v>
      </c>
      <c r="Q1036" s="56" t="s">
        <v>26</v>
      </c>
      <c r="R1036" s="21">
        <v>2019200</v>
      </c>
      <c r="S1036" s="21">
        <v>369392.46</v>
      </c>
      <c r="T1036" s="21">
        <v>0</v>
      </c>
      <c r="U1036" s="21">
        <v>0</v>
      </c>
      <c r="V1036" s="21">
        <v>0</v>
      </c>
      <c r="W1036" s="21">
        <v>368484.49349999998</v>
      </c>
      <c r="X1036" s="20" t="s">
        <v>26</v>
      </c>
      <c r="Y1036" s="20" t="s">
        <v>722</v>
      </c>
      <c r="Z1036" s="55" t="s">
        <v>531</v>
      </c>
      <c r="AA1036" s="20" t="s">
        <v>26</v>
      </c>
    </row>
    <row r="1037" spans="2:27" ht="25.5" x14ac:dyDescent="0.2">
      <c r="B1037" s="14" t="s">
        <v>1097</v>
      </c>
      <c r="C1037" s="24" t="s">
        <v>1096</v>
      </c>
      <c r="D1037" s="16" t="s">
        <v>738</v>
      </c>
      <c r="E1037" s="20" t="s">
        <v>737</v>
      </c>
      <c r="F1037" s="58" t="s">
        <v>706</v>
      </c>
      <c r="G1037" s="20" t="s">
        <v>361</v>
      </c>
      <c r="H1037" s="34">
        <v>40687</v>
      </c>
      <c r="I1037" s="34">
        <v>41420</v>
      </c>
      <c r="J1037" s="57"/>
      <c r="K1037" s="21">
        <v>10000000</v>
      </c>
      <c r="L1037" s="20" t="s">
        <v>1095</v>
      </c>
      <c r="M1037" s="21">
        <v>0</v>
      </c>
      <c r="N1037" s="21">
        <v>0</v>
      </c>
      <c r="O1037" s="21">
        <v>-26572.52</v>
      </c>
      <c r="P1037" s="21">
        <v>-16310</v>
      </c>
      <c r="Q1037" s="56" t="s">
        <v>26</v>
      </c>
      <c r="R1037" s="21">
        <v>-16310</v>
      </c>
      <c r="S1037" s="21">
        <v>-14275.97</v>
      </c>
      <c r="T1037" s="21">
        <v>0</v>
      </c>
      <c r="U1037" s="21">
        <v>0</v>
      </c>
      <c r="V1037" s="21">
        <v>0</v>
      </c>
      <c r="W1037" s="21">
        <v>31622.776600000001</v>
      </c>
      <c r="X1037" s="20" t="s">
        <v>26</v>
      </c>
      <c r="Y1037" s="20" t="s">
        <v>735</v>
      </c>
      <c r="Z1037" s="55" t="s">
        <v>531</v>
      </c>
      <c r="AA1037" s="20" t="s">
        <v>26</v>
      </c>
    </row>
    <row r="1038" spans="2:27" ht="25.5" x14ac:dyDescent="0.2">
      <c r="B1038" s="14" t="s">
        <v>1094</v>
      </c>
      <c r="C1038" s="24" t="s">
        <v>1093</v>
      </c>
      <c r="D1038" s="16" t="s">
        <v>738</v>
      </c>
      <c r="E1038" s="20" t="s">
        <v>737</v>
      </c>
      <c r="F1038" s="58" t="s">
        <v>706</v>
      </c>
      <c r="G1038" s="20" t="s">
        <v>343</v>
      </c>
      <c r="H1038" s="34">
        <v>40687</v>
      </c>
      <c r="I1038" s="34">
        <v>42516</v>
      </c>
      <c r="J1038" s="57"/>
      <c r="K1038" s="21">
        <v>15000000</v>
      </c>
      <c r="L1038" s="20" t="s">
        <v>1092</v>
      </c>
      <c r="M1038" s="21">
        <v>0</v>
      </c>
      <c r="N1038" s="21">
        <v>0</v>
      </c>
      <c r="O1038" s="21">
        <v>234894.2</v>
      </c>
      <c r="P1038" s="21">
        <v>752040</v>
      </c>
      <c r="Q1038" s="56" t="s">
        <v>26</v>
      </c>
      <c r="R1038" s="21">
        <v>752040</v>
      </c>
      <c r="S1038" s="21">
        <v>141499.9</v>
      </c>
      <c r="T1038" s="21">
        <v>0</v>
      </c>
      <c r="U1038" s="21">
        <v>0</v>
      </c>
      <c r="V1038" s="21">
        <v>0</v>
      </c>
      <c r="W1038" s="21">
        <v>138348.87409999999</v>
      </c>
      <c r="X1038" s="20" t="s">
        <v>26</v>
      </c>
      <c r="Y1038" s="20" t="s">
        <v>735</v>
      </c>
      <c r="Z1038" s="55" t="s">
        <v>531</v>
      </c>
      <c r="AA1038" s="20" t="s">
        <v>26</v>
      </c>
    </row>
    <row r="1039" spans="2:27" ht="25.5" x14ac:dyDescent="0.2">
      <c r="B1039" s="14" t="s">
        <v>1091</v>
      </c>
      <c r="C1039" s="24" t="s">
        <v>1090</v>
      </c>
      <c r="D1039" s="16" t="s">
        <v>738</v>
      </c>
      <c r="E1039" s="20" t="s">
        <v>737</v>
      </c>
      <c r="F1039" s="58" t="s">
        <v>706</v>
      </c>
      <c r="G1039" s="20" t="s">
        <v>333</v>
      </c>
      <c r="H1039" s="34">
        <v>40687</v>
      </c>
      <c r="I1039" s="34">
        <v>44342</v>
      </c>
      <c r="J1039" s="57"/>
      <c r="K1039" s="21">
        <v>85000000</v>
      </c>
      <c r="L1039" s="20" t="s">
        <v>1089</v>
      </c>
      <c r="M1039" s="21">
        <v>0</v>
      </c>
      <c r="N1039" s="21">
        <v>0</v>
      </c>
      <c r="O1039" s="21">
        <v>-2351740.0499999998</v>
      </c>
      <c r="P1039" s="21">
        <v>-11474660</v>
      </c>
      <c r="Q1039" s="56" t="s">
        <v>26</v>
      </c>
      <c r="R1039" s="21">
        <v>-11474660</v>
      </c>
      <c r="S1039" s="21">
        <v>-1948990.84</v>
      </c>
      <c r="T1039" s="21">
        <v>0</v>
      </c>
      <c r="U1039" s="21">
        <v>0</v>
      </c>
      <c r="V1039" s="21">
        <v>0</v>
      </c>
      <c r="W1039" s="21">
        <v>1232168.7080000001</v>
      </c>
      <c r="X1039" s="20" t="s">
        <v>26</v>
      </c>
      <c r="Y1039" s="20" t="s">
        <v>735</v>
      </c>
      <c r="Z1039" s="55" t="s">
        <v>531</v>
      </c>
      <c r="AA1039" s="20" t="s">
        <v>26</v>
      </c>
    </row>
    <row r="1040" spans="2:27" ht="25.5" x14ac:dyDescent="0.2">
      <c r="B1040" s="14" t="s">
        <v>1088</v>
      </c>
      <c r="C1040" s="24" t="s">
        <v>1087</v>
      </c>
      <c r="D1040" s="16" t="s">
        <v>738</v>
      </c>
      <c r="E1040" s="20" t="s">
        <v>737</v>
      </c>
      <c r="F1040" s="58" t="s">
        <v>706</v>
      </c>
      <c r="G1040" s="20" t="s">
        <v>430</v>
      </c>
      <c r="H1040" s="34">
        <v>40687</v>
      </c>
      <c r="I1040" s="34">
        <v>47994</v>
      </c>
      <c r="J1040" s="57"/>
      <c r="K1040" s="21">
        <v>60000000</v>
      </c>
      <c r="L1040" s="20" t="s">
        <v>1086</v>
      </c>
      <c r="M1040" s="21">
        <v>0</v>
      </c>
      <c r="N1040" s="21">
        <v>0</v>
      </c>
      <c r="O1040" s="21">
        <v>2056238.48</v>
      </c>
      <c r="P1040" s="21">
        <v>12570660</v>
      </c>
      <c r="Q1040" s="56" t="s">
        <v>26</v>
      </c>
      <c r="R1040" s="21">
        <v>12570660</v>
      </c>
      <c r="S1040" s="21">
        <v>-866449.38</v>
      </c>
      <c r="T1040" s="21">
        <v>0</v>
      </c>
      <c r="U1040" s="21">
        <v>0</v>
      </c>
      <c r="V1040" s="21">
        <v>0</v>
      </c>
      <c r="W1040" s="21">
        <v>1287239.7990000001</v>
      </c>
      <c r="X1040" s="20" t="s">
        <v>26</v>
      </c>
      <c r="Y1040" s="20" t="s">
        <v>735</v>
      </c>
      <c r="Z1040" s="55" t="s">
        <v>531</v>
      </c>
      <c r="AA1040" s="20" t="s">
        <v>26</v>
      </c>
    </row>
    <row r="1041" spans="2:27" ht="25.5" x14ac:dyDescent="0.2">
      <c r="B1041" s="14" t="s">
        <v>1085</v>
      </c>
      <c r="C1041" s="24" t="s">
        <v>1084</v>
      </c>
      <c r="D1041" s="16" t="s">
        <v>708</v>
      </c>
      <c r="E1041" s="20" t="s">
        <v>707</v>
      </c>
      <c r="F1041" s="58" t="s">
        <v>706</v>
      </c>
      <c r="G1041" s="20" t="s">
        <v>346</v>
      </c>
      <c r="H1041" s="34">
        <v>40694</v>
      </c>
      <c r="I1041" s="34">
        <v>42369</v>
      </c>
      <c r="J1041" s="57"/>
      <c r="K1041" s="21">
        <v>100000000</v>
      </c>
      <c r="L1041" s="20" t="s">
        <v>1083</v>
      </c>
      <c r="M1041" s="21">
        <v>0</v>
      </c>
      <c r="N1041" s="21">
        <v>0</v>
      </c>
      <c r="O1041" s="21">
        <v>1281444.17</v>
      </c>
      <c r="P1041" s="21">
        <v>3768900</v>
      </c>
      <c r="Q1041" s="56" t="s">
        <v>26</v>
      </c>
      <c r="R1041" s="21">
        <v>3768900</v>
      </c>
      <c r="S1041" s="21">
        <v>869162.05</v>
      </c>
      <c r="T1041" s="21">
        <v>0</v>
      </c>
      <c r="U1041" s="21">
        <v>0</v>
      </c>
      <c r="V1041" s="21">
        <v>0</v>
      </c>
      <c r="W1041" s="21">
        <v>866025.40379999997</v>
      </c>
      <c r="X1041" s="20" t="s">
        <v>26</v>
      </c>
      <c r="Y1041" s="20" t="s">
        <v>722</v>
      </c>
      <c r="Z1041" s="55" t="s">
        <v>531</v>
      </c>
      <c r="AA1041" s="20" t="s">
        <v>26</v>
      </c>
    </row>
    <row r="1042" spans="2:27" ht="25.5" x14ac:dyDescent="0.2">
      <c r="B1042" s="14" t="s">
        <v>1082</v>
      </c>
      <c r="C1042" s="24" t="s">
        <v>1081</v>
      </c>
      <c r="D1042" s="16" t="s">
        <v>708</v>
      </c>
      <c r="E1042" s="20" t="s">
        <v>707</v>
      </c>
      <c r="F1042" s="58" t="s">
        <v>706</v>
      </c>
      <c r="G1042" s="20" t="s">
        <v>338</v>
      </c>
      <c r="H1042" s="34">
        <v>40694</v>
      </c>
      <c r="I1042" s="34">
        <v>42735</v>
      </c>
      <c r="J1042" s="57"/>
      <c r="K1042" s="21">
        <v>100000000</v>
      </c>
      <c r="L1042" s="20" t="s">
        <v>1080</v>
      </c>
      <c r="M1042" s="21">
        <v>0</v>
      </c>
      <c r="N1042" s="21">
        <v>0</v>
      </c>
      <c r="O1042" s="21">
        <v>1659784.45</v>
      </c>
      <c r="P1042" s="21">
        <v>5840500</v>
      </c>
      <c r="Q1042" s="56" t="s">
        <v>26</v>
      </c>
      <c r="R1042" s="21">
        <v>5840500</v>
      </c>
      <c r="S1042" s="21">
        <v>1377080.79</v>
      </c>
      <c r="T1042" s="21">
        <v>0</v>
      </c>
      <c r="U1042" s="21">
        <v>0</v>
      </c>
      <c r="V1042" s="21">
        <v>0</v>
      </c>
      <c r="W1042" s="21">
        <v>1000342.407</v>
      </c>
      <c r="X1042" s="20" t="s">
        <v>26</v>
      </c>
      <c r="Y1042" s="20" t="s">
        <v>722</v>
      </c>
      <c r="Z1042" s="55" t="s">
        <v>531</v>
      </c>
      <c r="AA1042" s="20" t="s">
        <v>26</v>
      </c>
    </row>
    <row r="1043" spans="2:27" ht="25.5" x14ac:dyDescent="0.2">
      <c r="B1043" s="14" t="s">
        <v>1079</v>
      </c>
      <c r="C1043" s="24" t="s">
        <v>1078</v>
      </c>
      <c r="D1043" s="16" t="s">
        <v>708</v>
      </c>
      <c r="E1043" s="20" t="s">
        <v>707</v>
      </c>
      <c r="F1043" s="58" t="s">
        <v>706</v>
      </c>
      <c r="G1043" s="20" t="s">
        <v>338</v>
      </c>
      <c r="H1043" s="34">
        <v>40696</v>
      </c>
      <c r="I1043" s="34">
        <v>44353</v>
      </c>
      <c r="J1043" s="57"/>
      <c r="K1043" s="21">
        <v>20000000</v>
      </c>
      <c r="L1043" s="20" t="s">
        <v>1077</v>
      </c>
      <c r="M1043" s="21">
        <v>0</v>
      </c>
      <c r="N1043" s="21">
        <v>0</v>
      </c>
      <c r="O1043" s="21">
        <v>-536775.09</v>
      </c>
      <c r="P1043" s="21">
        <v>-2541060</v>
      </c>
      <c r="Q1043" s="56" t="s">
        <v>26</v>
      </c>
      <c r="R1043" s="21">
        <v>-2541060</v>
      </c>
      <c r="S1043" s="21">
        <v>-470862.16</v>
      </c>
      <c r="T1043" s="21">
        <v>0</v>
      </c>
      <c r="U1043" s="21">
        <v>0</v>
      </c>
      <c r="V1043" s="21">
        <v>0</v>
      </c>
      <c r="W1043" s="21">
        <v>290441.32689999999</v>
      </c>
      <c r="X1043" s="20" t="s">
        <v>26</v>
      </c>
      <c r="Y1043" s="20" t="s">
        <v>722</v>
      </c>
      <c r="Z1043" s="55" t="s">
        <v>531</v>
      </c>
      <c r="AA1043" s="20" t="s">
        <v>26</v>
      </c>
    </row>
    <row r="1044" spans="2:27" ht="25.5" x14ac:dyDescent="0.2">
      <c r="B1044" s="14" t="s">
        <v>1076</v>
      </c>
      <c r="C1044" s="24" t="s">
        <v>1075</v>
      </c>
      <c r="D1044" s="16" t="s">
        <v>708</v>
      </c>
      <c r="E1044" s="20" t="s">
        <v>707</v>
      </c>
      <c r="F1044" s="58" t="s">
        <v>706</v>
      </c>
      <c r="G1044" s="20" t="s">
        <v>365</v>
      </c>
      <c r="H1044" s="34">
        <v>40718</v>
      </c>
      <c r="I1044" s="34">
        <v>42369</v>
      </c>
      <c r="J1044" s="57"/>
      <c r="K1044" s="21">
        <v>100000000</v>
      </c>
      <c r="L1044" s="20" t="s">
        <v>1074</v>
      </c>
      <c r="M1044" s="21">
        <v>0</v>
      </c>
      <c r="N1044" s="21">
        <v>0</v>
      </c>
      <c r="O1044" s="21">
        <v>1080081.67</v>
      </c>
      <c r="P1044" s="21">
        <v>3171900</v>
      </c>
      <c r="Q1044" s="56" t="s">
        <v>26</v>
      </c>
      <c r="R1044" s="21">
        <v>3171900</v>
      </c>
      <c r="S1044" s="21">
        <v>1059244.17</v>
      </c>
      <c r="T1044" s="21">
        <v>0</v>
      </c>
      <c r="U1044" s="21">
        <v>0</v>
      </c>
      <c r="V1044" s="21">
        <v>0</v>
      </c>
      <c r="W1044" s="21">
        <v>866025.40379999997</v>
      </c>
      <c r="X1044" s="20" t="s">
        <v>26</v>
      </c>
      <c r="Y1044" s="20" t="s">
        <v>722</v>
      </c>
      <c r="Z1044" s="55" t="s">
        <v>531</v>
      </c>
      <c r="AA1044" s="20" t="s">
        <v>26</v>
      </c>
    </row>
    <row r="1045" spans="2:27" ht="25.5" x14ac:dyDescent="0.2">
      <c r="B1045" s="14" t="s">
        <v>1073</v>
      </c>
      <c r="C1045" s="24" t="s">
        <v>1072</v>
      </c>
      <c r="D1045" s="16" t="s">
        <v>708</v>
      </c>
      <c r="E1045" s="20" t="s">
        <v>707</v>
      </c>
      <c r="F1045" s="58" t="s">
        <v>706</v>
      </c>
      <c r="G1045" s="20" t="s">
        <v>365</v>
      </c>
      <c r="H1045" s="34">
        <v>40718</v>
      </c>
      <c r="I1045" s="34">
        <v>42735</v>
      </c>
      <c r="J1045" s="57"/>
      <c r="K1045" s="21">
        <v>125000000</v>
      </c>
      <c r="L1045" s="20" t="s">
        <v>1071</v>
      </c>
      <c r="M1045" s="21">
        <v>0</v>
      </c>
      <c r="N1045" s="21">
        <v>0</v>
      </c>
      <c r="O1045" s="21">
        <v>1822713.19</v>
      </c>
      <c r="P1045" s="21">
        <v>6308500</v>
      </c>
      <c r="Q1045" s="56" t="s">
        <v>26</v>
      </c>
      <c r="R1045" s="21">
        <v>6308500</v>
      </c>
      <c r="S1045" s="21">
        <v>1951434.92</v>
      </c>
      <c r="T1045" s="21">
        <v>0</v>
      </c>
      <c r="U1045" s="21">
        <v>0</v>
      </c>
      <c r="V1045" s="21">
        <v>0</v>
      </c>
      <c r="W1045" s="21">
        <v>1250428.0090000001</v>
      </c>
      <c r="X1045" s="20" t="s">
        <v>26</v>
      </c>
      <c r="Y1045" s="20" t="s">
        <v>722</v>
      </c>
      <c r="Z1045" s="55" t="s">
        <v>531</v>
      </c>
      <c r="AA1045" s="20" t="s">
        <v>26</v>
      </c>
    </row>
    <row r="1046" spans="2:27" ht="25.5" x14ac:dyDescent="0.2">
      <c r="B1046" s="14" t="s">
        <v>1070</v>
      </c>
      <c r="C1046" s="24" t="s">
        <v>1069</v>
      </c>
      <c r="D1046" s="16" t="s">
        <v>708</v>
      </c>
      <c r="E1046" s="20" t="s">
        <v>707</v>
      </c>
      <c r="F1046" s="58" t="s">
        <v>706</v>
      </c>
      <c r="G1046" s="20" t="s">
        <v>333</v>
      </c>
      <c r="H1046" s="34">
        <v>40724</v>
      </c>
      <c r="I1046" s="34">
        <v>42556</v>
      </c>
      <c r="J1046" s="57"/>
      <c r="K1046" s="21">
        <v>25000000</v>
      </c>
      <c r="L1046" s="20" t="s">
        <v>1068</v>
      </c>
      <c r="M1046" s="21">
        <v>0</v>
      </c>
      <c r="N1046" s="21">
        <v>0</v>
      </c>
      <c r="O1046" s="21">
        <v>389200.43</v>
      </c>
      <c r="P1046" s="21">
        <v>1272150</v>
      </c>
      <c r="Q1046" s="56" t="s">
        <v>26</v>
      </c>
      <c r="R1046" s="21">
        <v>1272150</v>
      </c>
      <c r="S1046" s="21">
        <v>259797.37</v>
      </c>
      <c r="T1046" s="21">
        <v>0</v>
      </c>
      <c r="U1046" s="21">
        <v>0</v>
      </c>
      <c r="V1046" s="21">
        <v>0</v>
      </c>
      <c r="W1046" s="21">
        <v>234265.0998</v>
      </c>
      <c r="X1046" s="20" t="s">
        <v>26</v>
      </c>
      <c r="Y1046" s="20" t="s">
        <v>722</v>
      </c>
      <c r="Z1046" s="55" t="s">
        <v>531</v>
      </c>
      <c r="AA1046" s="20" t="s">
        <v>26</v>
      </c>
    </row>
    <row r="1047" spans="2:27" ht="25.5" x14ac:dyDescent="0.2">
      <c r="B1047" s="14" t="s">
        <v>1067</v>
      </c>
      <c r="C1047" s="24" t="s">
        <v>1066</v>
      </c>
      <c r="D1047" s="16" t="s">
        <v>708</v>
      </c>
      <c r="E1047" s="20" t="s">
        <v>707</v>
      </c>
      <c r="F1047" s="58" t="s">
        <v>706</v>
      </c>
      <c r="G1047" s="20" t="s">
        <v>346</v>
      </c>
      <c r="H1047" s="34">
        <v>40724</v>
      </c>
      <c r="I1047" s="34">
        <v>45843</v>
      </c>
      <c r="J1047" s="57"/>
      <c r="K1047" s="21">
        <v>5000000</v>
      </c>
      <c r="L1047" s="20" t="s">
        <v>1065</v>
      </c>
      <c r="M1047" s="21">
        <v>0</v>
      </c>
      <c r="N1047" s="21">
        <v>0</v>
      </c>
      <c r="O1047" s="21">
        <v>161440.09</v>
      </c>
      <c r="P1047" s="21">
        <v>891900</v>
      </c>
      <c r="Q1047" s="56" t="s">
        <v>26</v>
      </c>
      <c r="R1047" s="21">
        <v>891900</v>
      </c>
      <c r="S1047" s="21">
        <v>60201.02</v>
      </c>
      <c r="T1047" s="21">
        <v>0</v>
      </c>
      <c r="U1047" s="21">
        <v>0</v>
      </c>
      <c r="V1047" s="21">
        <v>0</v>
      </c>
      <c r="W1047" s="21">
        <v>88451.286800000002</v>
      </c>
      <c r="X1047" s="20" t="s">
        <v>26</v>
      </c>
      <c r="Y1047" s="20" t="s">
        <v>722</v>
      </c>
      <c r="Z1047" s="55" t="s">
        <v>531</v>
      </c>
      <c r="AA1047" s="20" t="s">
        <v>26</v>
      </c>
    </row>
    <row r="1048" spans="2:27" ht="25.5" x14ac:dyDescent="0.2">
      <c r="B1048" s="14" t="s">
        <v>1064</v>
      </c>
      <c r="C1048" s="24" t="s">
        <v>1063</v>
      </c>
      <c r="D1048" s="16" t="s">
        <v>708</v>
      </c>
      <c r="E1048" s="20" t="s">
        <v>707</v>
      </c>
      <c r="F1048" s="58" t="s">
        <v>706</v>
      </c>
      <c r="G1048" s="20" t="s">
        <v>430</v>
      </c>
      <c r="H1048" s="34">
        <v>40724</v>
      </c>
      <c r="I1048" s="34">
        <v>48034</v>
      </c>
      <c r="J1048" s="57"/>
      <c r="K1048" s="21">
        <v>10000000</v>
      </c>
      <c r="L1048" s="20" t="s">
        <v>1062</v>
      </c>
      <c r="M1048" s="21">
        <v>0</v>
      </c>
      <c r="N1048" s="21">
        <v>0</v>
      </c>
      <c r="O1048" s="21">
        <v>346480.17</v>
      </c>
      <c r="P1048" s="21">
        <v>2141400</v>
      </c>
      <c r="Q1048" s="56" t="s">
        <v>26</v>
      </c>
      <c r="R1048" s="21">
        <v>2141400</v>
      </c>
      <c r="S1048" s="21">
        <v>-150556.72</v>
      </c>
      <c r="T1048" s="21">
        <v>0</v>
      </c>
      <c r="U1048" s="21">
        <v>0</v>
      </c>
      <c r="V1048" s="21">
        <v>0</v>
      </c>
      <c r="W1048" s="21">
        <v>215177.53099999999</v>
      </c>
      <c r="X1048" s="20" t="s">
        <v>26</v>
      </c>
      <c r="Y1048" s="20" t="s">
        <v>722</v>
      </c>
      <c r="Z1048" s="55" t="s">
        <v>531</v>
      </c>
      <c r="AA1048" s="20" t="s">
        <v>26</v>
      </c>
    </row>
    <row r="1049" spans="2:27" ht="25.5" x14ac:dyDescent="0.2">
      <c r="B1049" s="14" t="s">
        <v>1061</v>
      </c>
      <c r="C1049" s="24" t="s">
        <v>1060</v>
      </c>
      <c r="D1049" s="16" t="s">
        <v>708</v>
      </c>
      <c r="E1049" s="20" t="s">
        <v>707</v>
      </c>
      <c r="F1049" s="58" t="s">
        <v>706</v>
      </c>
      <c r="G1049" s="20" t="s">
        <v>346</v>
      </c>
      <c r="H1049" s="34">
        <v>40730</v>
      </c>
      <c r="I1049" s="34">
        <v>42559</v>
      </c>
      <c r="J1049" s="57"/>
      <c r="K1049" s="21">
        <v>20000000</v>
      </c>
      <c r="L1049" s="20" t="s">
        <v>1059</v>
      </c>
      <c r="M1049" s="21">
        <v>0</v>
      </c>
      <c r="N1049" s="21">
        <v>0</v>
      </c>
      <c r="O1049" s="21">
        <v>295620.58</v>
      </c>
      <c r="P1049" s="21">
        <v>959800</v>
      </c>
      <c r="Q1049" s="56" t="s">
        <v>26</v>
      </c>
      <c r="R1049" s="21">
        <v>959800</v>
      </c>
      <c r="S1049" s="21">
        <v>225441.85</v>
      </c>
      <c r="T1049" s="21">
        <v>0</v>
      </c>
      <c r="U1049" s="21">
        <v>0</v>
      </c>
      <c r="V1049" s="21">
        <v>0</v>
      </c>
      <c r="W1049" s="21">
        <v>187631.23259999999</v>
      </c>
      <c r="X1049" s="20" t="s">
        <v>26</v>
      </c>
      <c r="Y1049" s="20" t="s">
        <v>722</v>
      </c>
      <c r="Z1049" s="55" t="s">
        <v>531</v>
      </c>
      <c r="AA1049" s="20" t="s">
        <v>26</v>
      </c>
    </row>
    <row r="1050" spans="2:27" ht="25.5" x14ac:dyDescent="0.2">
      <c r="B1050" s="14" t="s">
        <v>1058</v>
      </c>
      <c r="C1050" s="24" t="s">
        <v>1057</v>
      </c>
      <c r="D1050" s="16" t="s">
        <v>708</v>
      </c>
      <c r="E1050" s="20" t="s">
        <v>707</v>
      </c>
      <c r="F1050" s="58" t="s">
        <v>706</v>
      </c>
      <c r="G1050" s="20" t="s">
        <v>346</v>
      </c>
      <c r="H1050" s="34">
        <v>40732</v>
      </c>
      <c r="I1050" s="34">
        <v>45485</v>
      </c>
      <c r="J1050" s="57"/>
      <c r="K1050" s="21">
        <v>12000000</v>
      </c>
      <c r="L1050" s="20" t="s">
        <v>1056</v>
      </c>
      <c r="M1050" s="21">
        <v>0</v>
      </c>
      <c r="N1050" s="21">
        <v>0</v>
      </c>
      <c r="O1050" s="21">
        <v>365534.05</v>
      </c>
      <c r="P1050" s="21">
        <v>1884888</v>
      </c>
      <c r="Q1050" s="56" t="s">
        <v>26</v>
      </c>
      <c r="R1050" s="21">
        <v>1884888</v>
      </c>
      <c r="S1050" s="21">
        <v>187236.04</v>
      </c>
      <c r="T1050" s="21">
        <v>0</v>
      </c>
      <c r="U1050" s="21">
        <v>0</v>
      </c>
      <c r="V1050" s="21">
        <v>0</v>
      </c>
      <c r="W1050" s="21">
        <v>203796.83679999999</v>
      </c>
      <c r="X1050" s="20" t="s">
        <v>26</v>
      </c>
      <c r="Y1050" s="20" t="s">
        <v>722</v>
      </c>
      <c r="Z1050" s="55" t="s">
        <v>531</v>
      </c>
      <c r="AA1050" s="20" t="s">
        <v>26</v>
      </c>
    </row>
    <row r="1051" spans="2:27" ht="25.5" x14ac:dyDescent="0.2">
      <c r="B1051" s="14" t="s">
        <v>1055</v>
      </c>
      <c r="C1051" s="24" t="s">
        <v>1054</v>
      </c>
      <c r="D1051" s="16" t="s">
        <v>708</v>
      </c>
      <c r="E1051" s="20" t="s">
        <v>707</v>
      </c>
      <c r="F1051" s="58" t="s">
        <v>706</v>
      </c>
      <c r="G1051" s="20" t="s">
        <v>346</v>
      </c>
      <c r="H1051" s="34">
        <v>40744</v>
      </c>
      <c r="I1051" s="34">
        <v>42026</v>
      </c>
      <c r="J1051" s="57"/>
      <c r="K1051" s="21">
        <v>40000000</v>
      </c>
      <c r="L1051" s="20" t="s">
        <v>1053</v>
      </c>
      <c r="M1051" s="21">
        <v>0</v>
      </c>
      <c r="N1051" s="21">
        <v>0</v>
      </c>
      <c r="O1051" s="21">
        <v>290284.38</v>
      </c>
      <c r="P1051" s="21">
        <v>646600</v>
      </c>
      <c r="Q1051" s="56" t="s">
        <v>26</v>
      </c>
      <c r="R1051" s="21">
        <v>646600</v>
      </c>
      <c r="S1051" s="21">
        <v>236146.95</v>
      </c>
      <c r="T1051" s="21">
        <v>0</v>
      </c>
      <c r="U1051" s="21">
        <v>0</v>
      </c>
      <c r="V1051" s="21">
        <v>0</v>
      </c>
      <c r="W1051" s="21">
        <v>287073.08980000002</v>
      </c>
      <c r="X1051" s="20" t="s">
        <v>26</v>
      </c>
      <c r="Y1051" s="20" t="s">
        <v>722</v>
      </c>
      <c r="Z1051" s="55" t="s">
        <v>531</v>
      </c>
      <c r="AA1051" s="20" t="s">
        <v>26</v>
      </c>
    </row>
    <row r="1052" spans="2:27" ht="25.5" x14ac:dyDescent="0.2">
      <c r="B1052" s="14" t="s">
        <v>1052</v>
      </c>
      <c r="C1052" s="24" t="s">
        <v>1051</v>
      </c>
      <c r="D1052" s="16" t="s">
        <v>708</v>
      </c>
      <c r="E1052" s="20" t="s">
        <v>707</v>
      </c>
      <c r="F1052" s="58" t="s">
        <v>706</v>
      </c>
      <c r="G1052" s="20" t="s">
        <v>356</v>
      </c>
      <c r="H1052" s="34">
        <v>40745</v>
      </c>
      <c r="I1052" s="34">
        <v>42210</v>
      </c>
      <c r="J1052" s="57"/>
      <c r="K1052" s="21">
        <v>60000000</v>
      </c>
      <c r="L1052" s="20" t="s">
        <v>1050</v>
      </c>
      <c r="M1052" s="21">
        <v>0</v>
      </c>
      <c r="N1052" s="21">
        <v>0</v>
      </c>
      <c r="O1052" s="21">
        <v>589761.55000000005</v>
      </c>
      <c r="P1052" s="21">
        <v>1538220</v>
      </c>
      <c r="Q1052" s="56" t="s">
        <v>26</v>
      </c>
      <c r="R1052" s="21">
        <v>1538220</v>
      </c>
      <c r="S1052" s="21">
        <v>459692.94</v>
      </c>
      <c r="T1052" s="21">
        <v>0</v>
      </c>
      <c r="U1052" s="21">
        <v>0</v>
      </c>
      <c r="V1052" s="21">
        <v>0</v>
      </c>
      <c r="W1052" s="21">
        <v>480410.7831</v>
      </c>
      <c r="X1052" s="20" t="s">
        <v>26</v>
      </c>
      <c r="Y1052" s="20" t="s">
        <v>722</v>
      </c>
      <c r="Z1052" s="55" t="s">
        <v>531</v>
      </c>
      <c r="AA1052" s="20" t="s">
        <v>26</v>
      </c>
    </row>
    <row r="1053" spans="2:27" ht="25.5" x14ac:dyDescent="0.2">
      <c r="B1053" s="14" t="s">
        <v>1049</v>
      </c>
      <c r="C1053" s="24" t="s">
        <v>1048</v>
      </c>
      <c r="D1053" s="16" t="s">
        <v>708</v>
      </c>
      <c r="E1053" s="20" t="s">
        <v>707</v>
      </c>
      <c r="F1053" s="58" t="s">
        <v>706</v>
      </c>
      <c r="G1053" s="20" t="s">
        <v>333</v>
      </c>
      <c r="H1053" s="34">
        <v>40745</v>
      </c>
      <c r="I1053" s="34">
        <v>42941</v>
      </c>
      <c r="J1053" s="57"/>
      <c r="K1053" s="21">
        <v>40000000</v>
      </c>
      <c r="L1053" s="20" t="s">
        <v>1047</v>
      </c>
      <c r="M1053" s="21">
        <v>0</v>
      </c>
      <c r="N1053" s="21">
        <v>0</v>
      </c>
      <c r="O1053" s="21">
        <v>704174.37</v>
      </c>
      <c r="P1053" s="21">
        <v>2616440</v>
      </c>
      <c r="Q1053" s="56" t="s">
        <v>26</v>
      </c>
      <c r="R1053" s="21">
        <v>2616440</v>
      </c>
      <c r="S1053" s="21">
        <v>723547.36</v>
      </c>
      <c r="T1053" s="21">
        <v>0</v>
      </c>
      <c r="U1053" s="21">
        <v>0</v>
      </c>
      <c r="V1053" s="21">
        <v>0</v>
      </c>
      <c r="W1053" s="21">
        <v>427416.5784</v>
      </c>
      <c r="X1053" s="20" t="s">
        <v>26</v>
      </c>
      <c r="Y1053" s="20" t="s">
        <v>722</v>
      </c>
      <c r="Z1053" s="55" t="s">
        <v>531</v>
      </c>
      <c r="AA1053" s="20" t="s">
        <v>26</v>
      </c>
    </row>
    <row r="1054" spans="2:27" ht="25.5" x14ac:dyDescent="0.2">
      <c r="B1054" s="14" t="s">
        <v>1046</v>
      </c>
      <c r="C1054" s="24" t="s">
        <v>1045</v>
      </c>
      <c r="D1054" s="16" t="s">
        <v>708</v>
      </c>
      <c r="E1054" s="20" t="s">
        <v>707</v>
      </c>
      <c r="F1054" s="58" t="s">
        <v>706</v>
      </c>
      <c r="G1054" s="20" t="s">
        <v>346</v>
      </c>
      <c r="H1054" s="34">
        <v>40756</v>
      </c>
      <c r="I1054" s="34">
        <v>42219</v>
      </c>
      <c r="J1054" s="57"/>
      <c r="K1054" s="21">
        <v>100000000</v>
      </c>
      <c r="L1054" s="20" t="s">
        <v>1044</v>
      </c>
      <c r="M1054" s="21">
        <v>0</v>
      </c>
      <c r="N1054" s="21">
        <v>0</v>
      </c>
      <c r="O1054" s="21">
        <v>712379.18</v>
      </c>
      <c r="P1054" s="21">
        <v>1871300</v>
      </c>
      <c r="Q1054" s="56" t="s">
        <v>26</v>
      </c>
      <c r="R1054" s="21">
        <v>1871300</v>
      </c>
      <c r="S1054" s="21">
        <v>1044063.68</v>
      </c>
      <c r="T1054" s="21">
        <v>0</v>
      </c>
      <c r="U1054" s="21">
        <v>0</v>
      </c>
      <c r="V1054" s="21">
        <v>0</v>
      </c>
      <c r="W1054" s="21">
        <v>804524.87470000004</v>
      </c>
      <c r="X1054" s="20" t="s">
        <v>26</v>
      </c>
      <c r="Y1054" s="20" t="s">
        <v>722</v>
      </c>
      <c r="Z1054" s="55" t="s">
        <v>531</v>
      </c>
      <c r="AA1054" s="20" t="s">
        <v>26</v>
      </c>
    </row>
    <row r="1055" spans="2:27" ht="25.5" x14ac:dyDescent="0.2">
      <c r="B1055" s="14" t="s">
        <v>1043</v>
      </c>
      <c r="C1055" s="24" t="s">
        <v>1042</v>
      </c>
      <c r="D1055" s="16" t="s">
        <v>708</v>
      </c>
      <c r="E1055" s="20" t="s">
        <v>707</v>
      </c>
      <c r="F1055" s="58" t="s">
        <v>706</v>
      </c>
      <c r="G1055" s="20" t="s">
        <v>365</v>
      </c>
      <c r="H1055" s="34">
        <v>40758</v>
      </c>
      <c r="I1055" s="34">
        <v>42495</v>
      </c>
      <c r="J1055" s="57"/>
      <c r="K1055" s="21">
        <v>20000000</v>
      </c>
      <c r="L1055" s="20" t="s">
        <v>1041</v>
      </c>
      <c r="M1055" s="21">
        <v>0</v>
      </c>
      <c r="N1055" s="21">
        <v>0</v>
      </c>
      <c r="O1055" s="21">
        <v>-191419.55</v>
      </c>
      <c r="P1055" s="21">
        <v>-582580</v>
      </c>
      <c r="Q1055" s="56" t="s">
        <v>26</v>
      </c>
      <c r="R1055" s="21">
        <v>-582580</v>
      </c>
      <c r="S1055" s="21">
        <v>-294157.09999999998</v>
      </c>
      <c r="T1055" s="21">
        <v>0</v>
      </c>
      <c r="U1055" s="21">
        <v>0</v>
      </c>
      <c r="V1055" s="21">
        <v>0</v>
      </c>
      <c r="W1055" s="21">
        <v>182899.02900000001</v>
      </c>
      <c r="X1055" s="20" t="s">
        <v>26</v>
      </c>
      <c r="Y1055" s="20" t="s">
        <v>722</v>
      </c>
      <c r="Z1055" s="55" t="s">
        <v>531</v>
      </c>
      <c r="AA1055" s="20" t="s">
        <v>26</v>
      </c>
    </row>
    <row r="1056" spans="2:27" ht="25.5" x14ac:dyDescent="0.2">
      <c r="B1056" s="14" t="s">
        <v>1040</v>
      </c>
      <c r="C1056" s="24" t="s">
        <v>1039</v>
      </c>
      <c r="D1056" s="16" t="s">
        <v>708</v>
      </c>
      <c r="E1056" s="20" t="s">
        <v>707</v>
      </c>
      <c r="F1056" s="58" t="s">
        <v>706</v>
      </c>
      <c r="G1056" s="20" t="s">
        <v>365</v>
      </c>
      <c r="H1056" s="34">
        <v>40765</v>
      </c>
      <c r="I1056" s="34">
        <v>42500</v>
      </c>
      <c r="J1056" s="57"/>
      <c r="K1056" s="21">
        <v>20000000</v>
      </c>
      <c r="L1056" s="20" t="s">
        <v>1038</v>
      </c>
      <c r="M1056" s="21">
        <v>0</v>
      </c>
      <c r="N1056" s="21">
        <v>0</v>
      </c>
      <c r="O1056" s="21">
        <v>-131489.54999999999</v>
      </c>
      <c r="P1056" s="21">
        <v>-373640</v>
      </c>
      <c r="Q1056" s="56" t="s">
        <v>26</v>
      </c>
      <c r="R1056" s="21">
        <v>-373640</v>
      </c>
      <c r="S1056" s="21">
        <v>-355714.05</v>
      </c>
      <c r="T1056" s="21">
        <v>0</v>
      </c>
      <c r="U1056" s="21">
        <v>0</v>
      </c>
      <c r="V1056" s="21">
        <v>0</v>
      </c>
      <c r="W1056" s="21">
        <v>183273.13250000001</v>
      </c>
      <c r="X1056" s="20" t="s">
        <v>26</v>
      </c>
      <c r="Y1056" s="20" t="s">
        <v>722</v>
      </c>
      <c r="Z1056" s="55" t="s">
        <v>531</v>
      </c>
      <c r="AA1056" s="20" t="s">
        <v>26</v>
      </c>
    </row>
    <row r="1057" spans="2:27" ht="25.5" x14ac:dyDescent="0.2">
      <c r="B1057" s="14" t="s">
        <v>1037</v>
      </c>
      <c r="C1057" s="24" t="s">
        <v>1036</v>
      </c>
      <c r="D1057" s="16" t="s">
        <v>708</v>
      </c>
      <c r="E1057" s="20" t="s">
        <v>707</v>
      </c>
      <c r="F1057" s="58" t="s">
        <v>706</v>
      </c>
      <c r="G1057" s="20" t="s">
        <v>365</v>
      </c>
      <c r="H1057" s="34">
        <v>40767</v>
      </c>
      <c r="I1057" s="34">
        <v>48806</v>
      </c>
      <c r="J1057" s="57"/>
      <c r="K1057" s="21">
        <v>1000000</v>
      </c>
      <c r="L1057" s="20" t="s">
        <v>1035</v>
      </c>
      <c r="M1057" s="21">
        <v>0</v>
      </c>
      <c r="N1057" s="21">
        <v>0</v>
      </c>
      <c r="O1057" s="21">
        <v>0</v>
      </c>
      <c r="P1057" s="21">
        <v>-139629</v>
      </c>
      <c r="Q1057" s="56" t="s">
        <v>26</v>
      </c>
      <c r="R1057" s="21">
        <v>-139629</v>
      </c>
      <c r="S1057" s="21">
        <v>-4766.37</v>
      </c>
      <c r="T1057" s="21">
        <v>0</v>
      </c>
      <c r="U1057" s="21">
        <v>0</v>
      </c>
      <c r="V1057" s="21">
        <v>0</v>
      </c>
      <c r="W1057" s="21">
        <v>22713.22106</v>
      </c>
      <c r="X1057" s="20" t="s">
        <v>26</v>
      </c>
      <c r="Y1057" s="20" t="s">
        <v>704</v>
      </c>
      <c r="Z1057" s="55" t="s">
        <v>531</v>
      </c>
      <c r="AA1057" s="20" t="s">
        <v>26</v>
      </c>
    </row>
    <row r="1058" spans="2:27" ht="25.5" x14ac:dyDescent="0.2">
      <c r="B1058" s="14" t="s">
        <v>1034</v>
      </c>
      <c r="C1058" s="24" t="s">
        <v>1033</v>
      </c>
      <c r="D1058" s="16" t="s">
        <v>708</v>
      </c>
      <c r="E1058" s="20" t="s">
        <v>707</v>
      </c>
      <c r="F1058" s="58" t="s">
        <v>706</v>
      </c>
      <c r="G1058" s="20" t="s">
        <v>365</v>
      </c>
      <c r="H1058" s="34">
        <v>40767</v>
      </c>
      <c r="I1058" s="34">
        <v>48898</v>
      </c>
      <c r="J1058" s="57"/>
      <c r="K1058" s="21">
        <v>1000000</v>
      </c>
      <c r="L1058" s="20" t="s">
        <v>1032</v>
      </c>
      <c r="M1058" s="21">
        <v>0</v>
      </c>
      <c r="N1058" s="21">
        <v>0</v>
      </c>
      <c r="O1058" s="21">
        <v>0</v>
      </c>
      <c r="P1058" s="21">
        <v>-141936</v>
      </c>
      <c r="Q1058" s="56" t="s">
        <v>26</v>
      </c>
      <c r="R1058" s="21">
        <v>-141936</v>
      </c>
      <c r="S1058" s="21">
        <v>-3612.26</v>
      </c>
      <c r="T1058" s="21">
        <v>0</v>
      </c>
      <c r="U1058" s="21">
        <v>0</v>
      </c>
      <c r="V1058" s="21">
        <v>0</v>
      </c>
      <c r="W1058" s="21">
        <v>22851.515940000001</v>
      </c>
      <c r="X1058" s="20" t="s">
        <v>26</v>
      </c>
      <c r="Y1058" s="20" t="s">
        <v>704</v>
      </c>
      <c r="Z1058" s="55" t="s">
        <v>531</v>
      </c>
      <c r="AA1058" s="20" t="s">
        <v>26</v>
      </c>
    </row>
    <row r="1059" spans="2:27" ht="25.5" x14ac:dyDescent="0.2">
      <c r="B1059" s="14" t="s">
        <v>1031</v>
      </c>
      <c r="C1059" s="24" t="s">
        <v>1030</v>
      </c>
      <c r="D1059" s="16" t="s">
        <v>708</v>
      </c>
      <c r="E1059" s="20" t="s">
        <v>707</v>
      </c>
      <c r="F1059" s="58" t="s">
        <v>706</v>
      </c>
      <c r="G1059" s="20" t="s">
        <v>333</v>
      </c>
      <c r="H1059" s="34">
        <v>40767</v>
      </c>
      <c r="I1059" s="34">
        <v>48990</v>
      </c>
      <c r="J1059" s="57"/>
      <c r="K1059" s="21">
        <v>1000000</v>
      </c>
      <c r="L1059" s="20" t="s">
        <v>1029</v>
      </c>
      <c r="M1059" s="21">
        <v>0</v>
      </c>
      <c r="N1059" s="21">
        <v>0</v>
      </c>
      <c r="O1059" s="21">
        <v>0</v>
      </c>
      <c r="P1059" s="21">
        <v>-142615</v>
      </c>
      <c r="Q1059" s="56" t="s">
        <v>26</v>
      </c>
      <c r="R1059" s="21">
        <v>-142615</v>
      </c>
      <c r="S1059" s="21">
        <v>-2250.06</v>
      </c>
      <c r="T1059" s="21">
        <v>0</v>
      </c>
      <c r="U1059" s="21">
        <v>0</v>
      </c>
      <c r="V1059" s="21">
        <v>0</v>
      </c>
      <c r="W1059" s="21">
        <v>22988.978899999998</v>
      </c>
      <c r="X1059" s="20" t="s">
        <v>26</v>
      </c>
      <c r="Y1059" s="20" t="s">
        <v>704</v>
      </c>
      <c r="Z1059" s="55" t="s">
        <v>531</v>
      </c>
      <c r="AA1059" s="20" t="s">
        <v>26</v>
      </c>
    </row>
    <row r="1060" spans="2:27" ht="25.5" x14ac:dyDescent="0.2">
      <c r="B1060" s="14" t="s">
        <v>1028</v>
      </c>
      <c r="C1060" s="24" t="s">
        <v>1027</v>
      </c>
      <c r="D1060" s="16" t="s">
        <v>708</v>
      </c>
      <c r="E1060" s="20" t="s">
        <v>707</v>
      </c>
      <c r="F1060" s="58" t="s">
        <v>706</v>
      </c>
      <c r="G1060" s="20" t="s">
        <v>365</v>
      </c>
      <c r="H1060" s="34">
        <v>40767</v>
      </c>
      <c r="I1060" s="34">
        <v>49079</v>
      </c>
      <c r="J1060" s="57"/>
      <c r="K1060" s="21">
        <v>1000000</v>
      </c>
      <c r="L1060" s="20" t="s">
        <v>1026</v>
      </c>
      <c r="M1060" s="21">
        <v>0</v>
      </c>
      <c r="N1060" s="21">
        <v>0</v>
      </c>
      <c r="O1060" s="21">
        <v>0</v>
      </c>
      <c r="P1060" s="21">
        <v>-141565</v>
      </c>
      <c r="Q1060" s="56" t="s">
        <v>26</v>
      </c>
      <c r="R1060" s="21">
        <v>-141565</v>
      </c>
      <c r="S1060" s="21">
        <v>-625.63</v>
      </c>
      <c r="T1060" s="21">
        <v>0</v>
      </c>
      <c r="U1060" s="21">
        <v>0</v>
      </c>
      <c r="V1060" s="21">
        <v>0</v>
      </c>
      <c r="W1060" s="21">
        <v>23121.181649999999</v>
      </c>
      <c r="X1060" s="20" t="s">
        <v>26</v>
      </c>
      <c r="Y1060" s="20" t="s">
        <v>704</v>
      </c>
      <c r="Z1060" s="55" t="s">
        <v>531</v>
      </c>
      <c r="AA1060" s="20" t="s">
        <v>26</v>
      </c>
    </row>
    <row r="1061" spans="2:27" ht="25.5" x14ac:dyDescent="0.2">
      <c r="B1061" s="14" t="s">
        <v>1025</v>
      </c>
      <c r="C1061" s="24" t="s">
        <v>1024</v>
      </c>
      <c r="D1061" s="16" t="s">
        <v>708</v>
      </c>
      <c r="E1061" s="20" t="s">
        <v>707</v>
      </c>
      <c r="F1061" s="58" t="s">
        <v>706</v>
      </c>
      <c r="G1061" s="20" t="s">
        <v>365</v>
      </c>
      <c r="H1061" s="34">
        <v>40767</v>
      </c>
      <c r="I1061" s="34">
        <v>49171</v>
      </c>
      <c r="J1061" s="57"/>
      <c r="K1061" s="21">
        <v>1000000</v>
      </c>
      <c r="L1061" s="20" t="s">
        <v>1023</v>
      </c>
      <c r="M1061" s="21">
        <v>0</v>
      </c>
      <c r="N1061" s="21">
        <v>0</v>
      </c>
      <c r="O1061" s="21">
        <v>0</v>
      </c>
      <c r="P1061" s="21">
        <v>-141477</v>
      </c>
      <c r="Q1061" s="56" t="s">
        <v>26</v>
      </c>
      <c r="R1061" s="21">
        <v>-141477</v>
      </c>
      <c r="S1061" s="21">
        <v>1093.2</v>
      </c>
      <c r="T1061" s="21">
        <v>0</v>
      </c>
      <c r="U1061" s="21">
        <v>0</v>
      </c>
      <c r="V1061" s="21">
        <v>0</v>
      </c>
      <c r="W1061" s="21">
        <v>23257.050780000001</v>
      </c>
      <c r="X1061" s="20" t="s">
        <v>26</v>
      </c>
      <c r="Y1061" s="20" t="s">
        <v>704</v>
      </c>
      <c r="Z1061" s="55" t="s">
        <v>531</v>
      </c>
      <c r="AA1061" s="20" t="s">
        <v>26</v>
      </c>
    </row>
    <row r="1062" spans="2:27" ht="25.5" x14ac:dyDescent="0.2">
      <c r="B1062" s="14" t="s">
        <v>1022</v>
      </c>
      <c r="C1062" s="24" t="s">
        <v>1021</v>
      </c>
      <c r="D1062" s="16" t="s">
        <v>708</v>
      </c>
      <c r="E1062" s="20" t="s">
        <v>707</v>
      </c>
      <c r="F1062" s="58" t="s">
        <v>706</v>
      </c>
      <c r="G1062" s="20" t="s">
        <v>338</v>
      </c>
      <c r="H1062" s="34">
        <v>40767</v>
      </c>
      <c r="I1062" s="34">
        <v>51912</v>
      </c>
      <c r="J1062" s="57"/>
      <c r="K1062" s="21">
        <v>2000000</v>
      </c>
      <c r="L1062" s="20" t="s">
        <v>1020</v>
      </c>
      <c r="M1062" s="21">
        <v>0</v>
      </c>
      <c r="N1062" s="21">
        <v>0</v>
      </c>
      <c r="O1062" s="21">
        <v>-51605.95</v>
      </c>
      <c r="P1062" s="21">
        <v>-257428</v>
      </c>
      <c r="Q1062" s="56" t="s">
        <v>26</v>
      </c>
      <c r="R1062" s="21">
        <v>-257428</v>
      </c>
      <c r="S1062" s="21">
        <v>65972.929999999993</v>
      </c>
      <c r="T1062" s="21">
        <v>0</v>
      </c>
      <c r="U1062" s="21">
        <v>0</v>
      </c>
      <c r="V1062" s="21">
        <v>0</v>
      </c>
      <c r="W1062" s="21">
        <v>53986.299630000001</v>
      </c>
      <c r="X1062" s="20" t="s">
        <v>26</v>
      </c>
      <c r="Y1062" s="20" t="s">
        <v>704</v>
      </c>
      <c r="Z1062" s="55" t="s">
        <v>531</v>
      </c>
      <c r="AA1062" s="20" t="s">
        <v>26</v>
      </c>
    </row>
    <row r="1063" spans="2:27" ht="25.5" x14ac:dyDescent="0.2">
      <c r="B1063" s="14" t="s">
        <v>1019</v>
      </c>
      <c r="C1063" s="24" t="s">
        <v>1018</v>
      </c>
      <c r="D1063" s="16" t="s">
        <v>708</v>
      </c>
      <c r="E1063" s="20" t="s">
        <v>707</v>
      </c>
      <c r="F1063" s="58" t="s">
        <v>706</v>
      </c>
      <c r="G1063" s="20" t="s">
        <v>338</v>
      </c>
      <c r="H1063" s="34">
        <v>40767</v>
      </c>
      <c r="I1063" s="34">
        <v>52001</v>
      </c>
      <c r="J1063" s="57"/>
      <c r="K1063" s="21">
        <v>2000000</v>
      </c>
      <c r="L1063" s="20" t="s">
        <v>1017</v>
      </c>
      <c r="M1063" s="21">
        <v>0</v>
      </c>
      <c r="N1063" s="21">
        <v>0</v>
      </c>
      <c r="O1063" s="21">
        <v>-37648.480000000003</v>
      </c>
      <c r="P1063" s="21">
        <v>-273548</v>
      </c>
      <c r="Q1063" s="56" t="s">
        <v>26</v>
      </c>
      <c r="R1063" s="21">
        <v>-273548</v>
      </c>
      <c r="S1063" s="21">
        <v>54676.959999999999</v>
      </c>
      <c r="T1063" s="21">
        <v>0</v>
      </c>
      <c r="U1063" s="21">
        <v>0</v>
      </c>
      <c r="V1063" s="21">
        <v>0</v>
      </c>
      <c r="W1063" s="21">
        <v>54211.66027</v>
      </c>
      <c r="X1063" s="20" t="s">
        <v>26</v>
      </c>
      <c r="Y1063" s="20" t="s">
        <v>704</v>
      </c>
      <c r="Z1063" s="55" t="s">
        <v>531</v>
      </c>
      <c r="AA1063" s="20" t="s">
        <v>26</v>
      </c>
    </row>
    <row r="1064" spans="2:27" ht="25.5" x14ac:dyDescent="0.2">
      <c r="B1064" s="14" t="s">
        <v>1016</v>
      </c>
      <c r="C1064" s="24" t="s">
        <v>1015</v>
      </c>
      <c r="D1064" s="16" t="s">
        <v>708</v>
      </c>
      <c r="E1064" s="20" t="s">
        <v>707</v>
      </c>
      <c r="F1064" s="58" t="s">
        <v>706</v>
      </c>
      <c r="G1064" s="20" t="s">
        <v>338</v>
      </c>
      <c r="H1064" s="34">
        <v>40767</v>
      </c>
      <c r="I1064" s="34">
        <v>52093</v>
      </c>
      <c r="J1064" s="57"/>
      <c r="K1064" s="21">
        <v>2000000</v>
      </c>
      <c r="L1064" s="20" t="s">
        <v>1014</v>
      </c>
      <c r="M1064" s="21">
        <v>0</v>
      </c>
      <c r="N1064" s="21">
        <v>0</v>
      </c>
      <c r="O1064" s="21">
        <v>-23195.52</v>
      </c>
      <c r="P1064" s="21">
        <v>-290458</v>
      </c>
      <c r="Q1064" s="56" t="s">
        <v>26</v>
      </c>
      <c r="R1064" s="21">
        <v>-290458</v>
      </c>
      <c r="S1064" s="21">
        <v>43172.9</v>
      </c>
      <c r="T1064" s="21">
        <v>0</v>
      </c>
      <c r="U1064" s="21">
        <v>0</v>
      </c>
      <c r="V1064" s="21">
        <v>0</v>
      </c>
      <c r="W1064" s="21">
        <v>54443.636810000004</v>
      </c>
      <c r="X1064" s="20" t="s">
        <v>26</v>
      </c>
      <c r="Y1064" s="20" t="s">
        <v>704</v>
      </c>
      <c r="Z1064" s="55" t="s">
        <v>531</v>
      </c>
      <c r="AA1064" s="20" t="s">
        <v>26</v>
      </c>
    </row>
    <row r="1065" spans="2:27" ht="25.5" x14ac:dyDescent="0.2">
      <c r="B1065" s="14" t="s">
        <v>1013</v>
      </c>
      <c r="C1065" s="24" t="s">
        <v>1012</v>
      </c>
      <c r="D1065" s="16" t="s">
        <v>708</v>
      </c>
      <c r="E1065" s="20" t="s">
        <v>707</v>
      </c>
      <c r="F1065" s="58" t="s">
        <v>706</v>
      </c>
      <c r="G1065" s="20" t="s">
        <v>338</v>
      </c>
      <c r="H1065" s="34">
        <v>40767</v>
      </c>
      <c r="I1065" s="34">
        <v>52185</v>
      </c>
      <c r="J1065" s="57"/>
      <c r="K1065" s="21">
        <v>2000000</v>
      </c>
      <c r="L1065" s="20" t="s">
        <v>1011</v>
      </c>
      <c r="M1065" s="21">
        <v>0</v>
      </c>
      <c r="N1065" s="21">
        <v>0</v>
      </c>
      <c r="O1065" s="21">
        <v>-8167.91</v>
      </c>
      <c r="P1065" s="21">
        <v>-308196</v>
      </c>
      <c r="Q1065" s="56" t="s">
        <v>26</v>
      </c>
      <c r="R1065" s="21">
        <v>-308196</v>
      </c>
      <c r="S1065" s="21">
        <v>31536.97</v>
      </c>
      <c r="T1065" s="21">
        <v>0</v>
      </c>
      <c r="U1065" s="21">
        <v>0</v>
      </c>
      <c r="V1065" s="21">
        <v>0</v>
      </c>
      <c r="W1065" s="21">
        <v>54674.629110000002</v>
      </c>
      <c r="X1065" s="20" t="s">
        <v>26</v>
      </c>
      <c r="Y1065" s="20" t="s">
        <v>704</v>
      </c>
      <c r="Z1065" s="55" t="s">
        <v>531</v>
      </c>
      <c r="AA1065" s="20" t="s">
        <v>26</v>
      </c>
    </row>
    <row r="1066" spans="2:27" ht="25.5" x14ac:dyDescent="0.2">
      <c r="B1066" s="14" t="s">
        <v>1010</v>
      </c>
      <c r="C1066" s="24" t="s">
        <v>1009</v>
      </c>
      <c r="D1066" s="16" t="s">
        <v>708</v>
      </c>
      <c r="E1066" s="20" t="s">
        <v>707</v>
      </c>
      <c r="F1066" s="58" t="s">
        <v>706</v>
      </c>
      <c r="G1066" s="20" t="s">
        <v>338</v>
      </c>
      <c r="H1066" s="34">
        <v>40767</v>
      </c>
      <c r="I1066" s="34">
        <v>52277</v>
      </c>
      <c r="J1066" s="57"/>
      <c r="K1066" s="21">
        <v>2000000</v>
      </c>
      <c r="L1066" s="20" t="s">
        <v>1008</v>
      </c>
      <c r="M1066" s="21">
        <v>0</v>
      </c>
      <c r="N1066" s="21">
        <v>0</v>
      </c>
      <c r="O1066" s="21">
        <v>0</v>
      </c>
      <c r="P1066" s="21">
        <v>-318480</v>
      </c>
      <c r="Q1066" s="56" t="s">
        <v>26</v>
      </c>
      <c r="R1066" s="21">
        <v>-318480</v>
      </c>
      <c r="S1066" s="21">
        <v>26959.51</v>
      </c>
      <c r="T1066" s="21">
        <v>0</v>
      </c>
      <c r="U1066" s="21">
        <v>0</v>
      </c>
      <c r="V1066" s="21">
        <v>0</v>
      </c>
      <c r="W1066" s="21">
        <v>54904.649599999997</v>
      </c>
      <c r="X1066" s="20" t="s">
        <v>26</v>
      </c>
      <c r="Y1066" s="20" t="s">
        <v>704</v>
      </c>
      <c r="Z1066" s="55" t="s">
        <v>531</v>
      </c>
      <c r="AA1066" s="20" t="s">
        <v>26</v>
      </c>
    </row>
    <row r="1067" spans="2:27" ht="25.5" x14ac:dyDescent="0.2">
      <c r="B1067" s="14" t="s">
        <v>1007</v>
      </c>
      <c r="C1067" s="24" t="s">
        <v>1006</v>
      </c>
      <c r="D1067" s="16" t="s">
        <v>708</v>
      </c>
      <c r="E1067" s="20" t="s">
        <v>707</v>
      </c>
      <c r="F1067" s="58" t="s">
        <v>706</v>
      </c>
      <c r="G1067" s="20" t="s">
        <v>338</v>
      </c>
      <c r="H1067" s="34">
        <v>40767</v>
      </c>
      <c r="I1067" s="34">
        <v>52366</v>
      </c>
      <c r="J1067" s="57"/>
      <c r="K1067" s="21">
        <v>2000000</v>
      </c>
      <c r="L1067" s="20" t="s">
        <v>1005</v>
      </c>
      <c r="M1067" s="21">
        <v>0</v>
      </c>
      <c r="N1067" s="21">
        <v>0</v>
      </c>
      <c r="O1067" s="21">
        <v>0</v>
      </c>
      <c r="P1067" s="21">
        <v>-321266</v>
      </c>
      <c r="Q1067" s="56" t="s">
        <v>26</v>
      </c>
      <c r="R1067" s="21">
        <v>-321266</v>
      </c>
      <c r="S1067" s="21">
        <v>29745.05</v>
      </c>
      <c r="T1067" s="21">
        <v>0</v>
      </c>
      <c r="U1067" s="21">
        <v>0</v>
      </c>
      <c r="V1067" s="21">
        <v>0</v>
      </c>
      <c r="W1067" s="21">
        <v>55126.256079999999</v>
      </c>
      <c r="X1067" s="20" t="s">
        <v>26</v>
      </c>
      <c r="Y1067" s="20" t="s">
        <v>704</v>
      </c>
      <c r="Z1067" s="55" t="s">
        <v>531</v>
      </c>
      <c r="AA1067" s="20" t="s">
        <v>26</v>
      </c>
    </row>
    <row r="1068" spans="2:27" ht="25.5" x14ac:dyDescent="0.2">
      <c r="B1068" s="14" t="s">
        <v>1004</v>
      </c>
      <c r="C1068" s="24" t="s">
        <v>1003</v>
      </c>
      <c r="D1068" s="16" t="s">
        <v>708</v>
      </c>
      <c r="E1068" s="20" t="s">
        <v>707</v>
      </c>
      <c r="F1068" s="58" t="s">
        <v>706</v>
      </c>
      <c r="G1068" s="20" t="s">
        <v>338</v>
      </c>
      <c r="H1068" s="34">
        <v>40767</v>
      </c>
      <c r="I1068" s="34">
        <v>52458</v>
      </c>
      <c r="J1068" s="57"/>
      <c r="K1068" s="21">
        <v>2000000</v>
      </c>
      <c r="L1068" s="20" t="s">
        <v>1002</v>
      </c>
      <c r="M1068" s="21">
        <v>0</v>
      </c>
      <c r="N1068" s="21">
        <v>0</v>
      </c>
      <c r="O1068" s="21">
        <v>0</v>
      </c>
      <c r="P1068" s="21">
        <v>-323442</v>
      </c>
      <c r="Q1068" s="56" t="s">
        <v>26</v>
      </c>
      <c r="R1068" s="21">
        <v>-323442</v>
      </c>
      <c r="S1068" s="21">
        <v>32838.199999999997</v>
      </c>
      <c r="T1068" s="21">
        <v>0</v>
      </c>
      <c r="U1068" s="21">
        <v>0</v>
      </c>
      <c r="V1068" s="21">
        <v>0</v>
      </c>
      <c r="W1068" s="21">
        <v>55354.39991</v>
      </c>
      <c r="X1068" s="20" t="s">
        <v>26</v>
      </c>
      <c r="Y1068" s="20" t="s">
        <v>704</v>
      </c>
      <c r="Z1068" s="55" t="s">
        <v>531</v>
      </c>
      <c r="AA1068" s="20" t="s">
        <v>26</v>
      </c>
    </row>
    <row r="1069" spans="2:27" ht="25.5" x14ac:dyDescent="0.2">
      <c r="B1069" s="14" t="s">
        <v>1001</v>
      </c>
      <c r="C1069" s="24" t="s">
        <v>1000</v>
      </c>
      <c r="D1069" s="16" t="s">
        <v>708</v>
      </c>
      <c r="E1069" s="20" t="s">
        <v>707</v>
      </c>
      <c r="F1069" s="58" t="s">
        <v>706</v>
      </c>
      <c r="G1069" s="20" t="s">
        <v>338</v>
      </c>
      <c r="H1069" s="34">
        <v>40767</v>
      </c>
      <c r="I1069" s="34">
        <v>52550</v>
      </c>
      <c r="J1069" s="57"/>
      <c r="K1069" s="21">
        <v>3000000</v>
      </c>
      <c r="L1069" s="20" t="s">
        <v>999</v>
      </c>
      <c r="M1069" s="21">
        <v>0</v>
      </c>
      <c r="N1069" s="21">
        <v>0</v>
      </c>
      <c r="O1069" s="21">
        <v>0</v>
      </c>
      <c r="P1069" s="21">
        <v>-488370</v>
      </c>
      <c r="Q1069" s="56" t="s">
        <v>26</v>
      </c>
      <c r="R1069" s="21">
        <v>-488370</v>
      </c>
      <c r="S1069" s="21">
        <v>53857.29</v>
      </c>
      <c r="T1069" s="21">
        <v>0</v>
      </c>
      <c r="U1069" s="21">
        <v>0</v>
      </c>
      <c r="V1069" s="21">
        <v>0</v>
      </c>
      <c r="W1069" s="21">
        <v>83372.410929999998</v>
      </c>
      <c r="X1069" s="20" t="s">
        <v>26</v>
      </c>
      <c r="Y1069" s="20" t="s">
        <v>704</v>
      </c>
      <c r="Z1069" s="55" t="s">
        <v>531</v>
      </c>
      <c r="AA1069" s="20" t="s">
        <v>26</v>
      </c>
    </row>
    <row r="1070" spans="2:27" ht="25.5" x14ac:dyDescent="0.2">
      <c r="B1070" s="14" t="s">
        <v>998</v>
      </c>
      <c r="C1070" s="24" t="s">
        <v>997</v>
      </c>
      <c r="D1070" s="16" t="s">
        <v>708</v>
      </c>
      <c r="E1070" s="20" t="s">
        <v>707</v>
      </c>
      <c r="F1070" s="58" t="s">
        <v>706</v>
      </c>
      <c r="G1070" s="20" t="s">
        <v>338</v>
      </c>
      <c r="H1070" s="34">
        <v>40767</v>
      </c>
      <c r="I1070" s="34">
        <v>52642</v>
      </c>
      <c r="J1070" s="57"/>
      <c r="K1070" s="21">
        <v>2000000</v>
      </c>
      <c r="L1070" s="20" t="s">
        <v>996</v>
      </c>
      <c r="M1070" s="21">
        <v>0</v>
      </c>
      <c r="N1070" s="21">
        <v>0</v>
      </c>
      <c r="O1070" s="21">
        <v>0</v>
      </c>
      <c r="P1070" s="21">
        <v>-326940</v>
      </c>
      <c r="Q1070" s="56" t="s">
        <v>26</v>
      </c>
      <c r="R1070" s="21">
        <v>-326940</v>
      </c>
      <c r="S1070" s="21">
        <v>39310</v>
      </c>
      <c r="T1070" s="21">
        <v>0</v>
      </c>
      <c r="U1070" s="21">
        <v>0</v>
      </c>
      <c r="V1070" s="21">
        <v>0</v>
      </c>
      <c r="W1070" s="21">
        <v>55807.889660000001</v>
      </c>
      <c r="X1070" s="20" t="s">
        <v>26</v>
      </c>
      <c r="Y1070" s="20" t="s">
        <v>704</v>
      </c>
      <c r="Z1070" s="55" t="s">
        <v>531</v>
      </c>
      <c r="AA1070" s="20" t="s">
        <v>26</v>
      </c>
    </row>
    <row r="1071" spans="2:27" ht="25.5" x14ac:dyDescent="0.2">
      <c r="B1071" s="14" t="s">
        <v>995</v>
      </c>
      <c r="C1071" s="24" t="s">
        <v>994</v>
      </c>
      <c r="D1071" s="16" t="s">
        <v>708</v>
      </c>
      <c r="E1071" s="20" t="s">
        <v>707</v>
      </c>
      <c r="F1071" s="58" t="s">
        <v>706</v>
      </c>
      <c r="G1071" s="20" t="s">
        <v>338</v>
      </c>
      <c r="H1071" s="34">
        <v>40767</v>
      </c>
      <c r="I1071" s="34">
        <v>52732</v>
      </c>
      <c r="J1071" s="57"/>
      <c r="K1071" s="21">
        <v>3000000</v>
      </c>
      <c r="L1071" s="20" t="s">
        <v>993</v>
      </c>
      <c r="M1071" s="21">
        <v>0</v>
      </c>
      <c r="N1071" s="21">
        <v>0</v>
      </c>
      <c r="O1071" s="21">
        <v>0</v>
      </c>
      <c r="P1071" s="21">
        <v>-489741</v>
      </c>
      <c r="Q1071" s="56" t="s">
        <v>26</v>
      </c>
      <c r="R1071" s="21">
        <v>-489741</v>
      </c>
      <c r="S1071" s="21">
        <v>64777.599999999999</v>
      </c>
      <c r="T1071" s="21">
        <v>0</v>
      </c>
      <c r="U1071" s="21">
        <v>0</v>
      </c>
      <c r="V1071" s="21">
        <v>0</v>
      </c>
      <c r="W1071" s="21">
        <v>84042.552819999997</v>
      </c>
      <c r="X1071" s="20" t="s">
        <v>26</v>
      </c>
      <c r="Y1071" s="20" t="s">
        <v>704</v>
      </c>
      <c r="Z1071" s="55" t="s">
        <v>531</v>
      </c>
      <c r="AA1071" s="20" t="s">
        <v>26</v>
      </c>
    </row>
    <row r="1072" spans="2:27" ht="25.5" x14ac:dyDescent="0.2">
      <c r="B1072" s="14" t="s">
        <v>992</v>
      </c>
      <c r="C1072" s="24" t="s">
        <v>991</v>
      </c>
      <c r="D1072" s="16" t="s">
        <v>708</v>
      </c>
      <c r="E1072" s="20" t="s">
        <v>707</v>
      </c>
      <c r="F1072" s="58" t="s">
        <v>706</v>
      </c>
      <c r="G1072" s="20" t="s">
        <v>333</v>
      </c>
      <c r="H1072" s="28">
        <v>40777</v>
      </c>
      <c r="I1072" s="28">
        <v>42556</v>
      </c>
      <c r="J1072" s="57"/>
      <c r="K1072" s="21">
        <v>25000000</v>
      </c>
      <c r="L1072" s="20" t="s">
        <v>990</v>
      </c>
      <c r="M1072" s="21">
        <v>0</v>
      </c>
      <c r="N1072" s="21">
        <v>0</v>
      </c>
      <c r="O1072" s="21">
        <v>-179191.02</v>
      </c>
      <c r="P1072" s="21">
        <v>-542525</v>
      </c>
      <c r="Q1072" s="56" t="s">
        <v>26</v>
      </c>
      <c r="R1072" s="21">
        <v>-542525</v>
      </c>
      <c r="S1072" s="21">
        <v>-455655.46</v>
      </c>
      <c r="T1072" s="21">
        <v>0</v>
      </c>
      <c r="U1072" s="21">
        <v>0</v>
      </c>
      <c r="V1072" s="21">
        <v>0</v>
      </c>
      <c r="W1072" s="21">
        <v>234265.0998</v>
      </c>
      <c r="X1072" s="20" t="s">
        <v>26</v>
      </c>
      <c r="Y1072" s="20" t="s">
        <v>722</v>
      </c>
      <c r="Z1072" s="55" t="s">
        <v>531</v>
      </c>
      <c r="AA1072" s="20" t="s">
        <v>26</v>
      </c>
    </row>
    <row r="1073" spans="2:27" ht="25.5" x14ac:dyDescent="0.2">
      <c r="B1073" s="14" t="s">
        <v>989</v>
      </c>
      <c r="C1073" s="24" t="s">
        <v>988</v>
      </c>
      <c r="D1073" s="16" t="s">
        <v>738</v>
      </c>
      <c r="E1073" s="20" t="s">
        <v>737</v>
      </c>
      <c r="F1073" s="58" t="s">
        <v>706</v>
      </c>
      <c r="G1073" s="20" t="s">
        <v>343</v>
      </c>
      <c r="H1073" s="34">
        <v>40778</v>
      </c>
      <c r="I1073" s="34">
        <v>41511</v>
      </c>
      <c r="J1073" s="57"/>
      <c r="K1073" s="21">
        <v>57000000</v>
      </c>
      <c r="L1073" s="20" t="s">
        <v>987</v>
      </c>
      <c r="M1073" s="21">
        <v>0</v>
      </c>
      <c r="N1073" s="21">
        <v>0</v>
      </c>
      <c r="O1073" s="21">
        <v>-48175.33</v>
      </c>
      <c r="P1073" s="21">
        <v>-79116</v>
      </c>
      <c r="Q1073" s="56" t="s">
        <v>26</v>
      </c>
      <c r="R1073" s="21">
        <v>-79116</v>
      </c>
      <c r="S1073" s="21">
        <v>-246849.79</v>
      </c>
      <c r="T1073" s="21">
        <v>0</v>
      </c>
      <c r="U1073" s="21">
        <v>0</v>
      </c>
      <c r="V1073" s="21">
        <v>0</v>
      </c>
      <c r="W1073" s="21">
        <v>229653.25260000001</v>
      </c>
      <c r="X1073" s="20" t="s">
        <v>26</v>
      </c>
      <c r="Y1073" s="20" t="s">
        <v>735</v>
      </c>
      <c r="Z1073" s="55" t="s">
        <v>531</v>
      </c>
      <c r="AA1073" s="20" t="s">
        <v>26</v>
      </c>
    </row>
    <row r="1074" spans="2:27" ht="25.5" x14ac:dyDescent="0.2">
      <c r="B1074" s="14" t="s">
        <v>986</v>
      </c>
      <c r="C1074" s="24" t="s">
        <v>985</v>
      </c>
      <c r="D1074" s="16" t="s">
        <v>738</v>
      </c>
      <c r="E1074" s="20" t="s">
        <v>737</v>
      </c>
      <c r="F1074" s="58" t="s">
        <v>706</v>
      </c>
      <c r="G1074" s="20" t="s">
        <v>346</v>
      </c>
      <c r="H1074" s="34">
        <v>40778</v>
      </c>
      <c r="I1074" s="34">
        <v>44433</v>
      </c>
      <c r="J1074" s="57"/>
      <c r="K1074" s="21">
        <v>35000000</v>
      </c>
      <c r="L1074" s="20" t="s">
        <v>984</v>
      </c>
      <c r="M1074" s="21">
        <v>0</v>
      </c>
      <c r="N1074" s="21">
        <v>0</v>
      </c>
      <c r="O1074" s="21">
        <v>-641450.6</v>
      </c>
      <c r="P1074" s="21">
        <v>-1916075</v>
      </c>
      <c r="Q1074" s="56" t="s">
        <v>26</v>
      </c>
      <c r="R1074" s="21">
        <v>-1916075</v>
      </c>
      <c r="S1074" s="21">
        <v>-1020532.91</v>
      </c>
      <c r="T1074" s="21">
        <v>0</v>
      </c>
      <c r="U1074" s="21">
        <v>0</v>
      </c>
      <c r="V1074" s="21">
        <v>0</v>
      </c>
      <c r="W1074" s="21">
        <v>514833.0625</v>
      </c>
      <c r="X1074" s="20" t="s">
        <v>26</v>
      </c>
      <c r="Y1074" s="20" t="s">
        <v>735</v>
      </c>
      <c r="Z1074" s="55" t="s">
        <v>531</v>
      </c>
      <c r="AA1074" s="20" t="s">
        <v>26</v>
      </c>
    </row>
    <row r="1075" spans="2:27" ht="25.5" x14ac:dyDescent="0.2">
      <c r="B1075" s="14" t="s">
        <v>983</v>
      </c>
      <c r="C1075" s="24" t="s">
        <v>982</v>
      </c>
      <c r="D1075" s="16" t="s">
        <v>738</v>
      </c>
      <c r="E1075" s="20" t="s">
        <v>737</v>
      </c>
      <c r="F1075" s="58" t="s">
        <v>706</v>
      </c>
      <c r="G1075" s="20" t="s">
        <v>430</v>
      </c>
      <c r="H1075" s="34">
        <v>40778</v>
      </c>
      <c r="I1075" s="34">
        <v>51738</v>
      </c>
      <c r="J1075" s="57"/>
      <c r="K1075" s="21">
        <v>72000000</v>
      </c>
      <c r="L1075" s="20" t="s">
        <v>981</v>
      </c>
      <c r="M1075" s="21">
        <v>0</v>
      </c>
      <c r="N1075" s="21">
        <v>0</v>
      </c>
      <c r="O1075" s="21">
        <v>1891462.04</v>
      </c>
      <c r="P1075" s="21">
        <v>4446144</v>
      </c>
      <c r="Q1075" s="56" t="s">
        <v>26</v>
      </c>
      <c r="R1075" s="21">
        <v>4446144</v>
      </c>
      <c r="S1075" s="21">
        <v>-2410719.73</v>
      </c>
      <c r="T1075" s="21">
        <v>0</v>
      </c>
      <c r="U1075" s="21">
        <v>0</v>
      </c>
      <c r="V1075" s="21">
        <v>0</v>
      </c>
      <c r="W1075" s="21">
        <v>1927546.8119999999</v>
      </c>
      <c r="X1075" s="20" t="s">
        <v>26</v>
      </c>
      <c r="Y1075" s="20" t="s">
        <v>735</v>
      </c>
      <c r="Z1075" s="55" t="s">
        <v>531</v>
      </c>
      <c r="AA1075" s="20" t="s">
        <v>26</v>
      </c>
    </row>
    <row r="1076" spans="2:27" ht="25.5" x14ac:dyDescent="0.2">
      <c r="B1076" s="14" t="s">
        <v>980</v>
      </c>
      <c r="C1076" s="24" t="s">
        <v>979</v>
      </c>
      <c r="D1076" s="16" t="s">
        <v>708</v>
      </c>
      <c r="E1076" s="20" t="s">
        <v>707</v>
      </c>
      <c r="F1076" s="58" t="s">
        <v>706</v>
      </c>
      <c r="G1076" s="20" t="s">
        <v>333</v>
      </c>
      <c r="H1076" s="28">
        <v>40799</v>
      </c>
      <c r="I1076" s="28">
        <v>44089</v>
      </c>
      <c r="J1076" s="57"/>
      <c r="K1076" s="21">
        <v>50000000</v>
      </c>
      <c r="L1076" s="20" t="s">
        <v>978</v>
      </c>
      <c r="M1076" s="21">
        <v>0</v>
      </c>
      <c r="N1076" s="21">
        <v>0</v>
      </c>
      <c r="O1076" s="21">
        <v>-805275.98</v>
      </c>
      <c r="P1076" s="21">
        <v>-2378650</v>
      </c>
      <c r="Q1076" s="56" t="s">
        <v>26</v>
      </c>
      <c r="R1076" s="21">
        <v>-2378650</v>
      </c>
      <c r="S1076" s="21">
        <v>-1631978.48</v>
      </c>
      <c r="T1076" s="21">
        <v>0</v>
      </c>
      <c r="U1076" s="21">
        <v>0</v>
      </c>
      <c r="V1076" s="21">
        <v>0</v>
      </c>
      <c r="W1076" s="21">
        <v>694276.99659999995</v>
      </c>
      <c r="X1076" s="20" t="s">
        <v>26</v>
      </c>
      <c r="Y1076" s="20" t="s">
        <v>722</v>
      </c>
      <c r="Z1076" s="55" t="s">
        <v>531</v>
      </c>
      <c r="AA1076" s="20" t="s">
        <v>26</v>
      </c>
    </row>
    <row r="1077" spans="2:27" ht="25.5" x14ac:dyDescent="0.2">
      <c r="B1077" s="14" t="s">
        <v>977</v>
      </c>
      <c r="C1077" s="24" t="s">
        <v>976</v>
      </c>
      <c r="D1077" s="16" t="s">
        <v>708</v>
      </c>
      <c r="E1077" s="20" t="s">
        <v>707</v>
      </c>
      <c r="F1077" s="58" t="s">
        <v>706</v>
      </c>
      <c r="G1077" s="20" t="s">
        <v>343</v>
      </c>
      <c r="H1077" s="34">
        <v>40799</v>
      </c>
      <c r="I1077" s="34">
        <v>44454</v>
      </c>
      <c r="J1077" s="57"/>
      <c r="K1077" s="21">
        <v>50000000</v>
      </c>
      <c r="L1077" s="20" t="s">
        <v>975</v>
      </c>
      <c r="M1077" s="21">
        <v>0</v>
      </c>
      <c r="N1077" s="21">
        <v>0</v>
      </c>
      <c r="O1077" s="21">
        <v>-877550.28</v>
      </c>
      <c r="P1077" s="21">
        <v>-2443700</v>
      </c>
      <c r="Q1077" s="56" t="s">
        <v>26</v>
      </c>
      <c r="R1077" s="21">
        <v>-2443700</v>
      </c>
      <c r="S1077" s="21">
        <v>-1470444.32</v>
      </c>
      <c r="T1077" s="21">
        <v>0</v>
      </c>
      <c r="U1077" s="21">
        <v>0</v>
      </c>
      <c r="V1077" s="21">
        <v>0</v>
      </c>
      <c r="W1077" s="21">
        <v>737916.35569999996</v>
      </c>
      <c r="X1077" s="20" t="s">
        <v>26</v>
      </c>
      <c r="Y1077" s="20" t="s">
        <v>722</v>
      </c>
      <c r="Z1077" s="55" t="s">
        <v>531</v>
      </c>
      <c r="AA1077" s="20" t="s">
        <v>26</v>
      </c>
    </row>
    <row r="1078" spans="2:27" ht="25.5" x14ac:dyDescent="0.2">
      <c r="B1078" s="14" t="s">
        <v>974</v>
      </c>
      <c r="C1078" s="24" t="s">
        <v>973</v>
      </c>
      <c r="D1078" s="16" t="s">
        <v>708</v>
      </c>
      <c r="E1078" s="20" t="s">
        <v>707</v>
      </c>
      <c r="F1078" s="58" t="s">
        <v>706</v>
      </c>
      <c r="G1078" s="20" t="s">
        <v>333</v>
      </c>
      <c r="H1078" s="28">
        <v>40816</v>
      </c>
      <c r="I1078" s="28">
        <v>42647</v>
      </c>
      <c r="J1078" s="57"/>
      <c r="K1078" s="21">
        <v>20000000</v>
      </c>
      <c r="L1078" s="20" t="s">
        <v>972</v>
      </c>
      <c r="M1078" s="21">
        <v>0</v>
      </c>
      <c r="N1078" s="21">
        <v>0</v>
      </c>
      <c r="O1078" s="21">
        <v>157738.16</v>
      </c>
      <c r="P1078" s="21">
        <v>485440</v>
      </c>
      <c r="Q1078" s="56" t="s">
        <v>26</v>
      </c>
      <c r="R1078" s="21">
        <v>485440</v>
      </c>
      <c r="S1078" s="21">
        <v>392289.13</v>
      </c>
      <c r="T1078" s="21">
        <v>0</v>
      </c>
      <c r="U1078" s="21">
        <v>0</v>
      </c>
      <c r="V1078" s="21">
        <v>0</v>
      </c>
      <c r="W1078" s="21">
        <v>193949.57680000001</v>
      </c>
      <c r="X1078" s="20" t="s">
        <v>26</v>
      </c>
      <c r="Y1078" s="20" t="s">
        <v>722</v>
      </c>
      <c r="Z1078" s="55" t="s">
        <v>531</v>
      </c>
      <c r="AA1078" s="20" t="s">
        <v>26</v>
      </c>
    </row>
    <row r="1079" spans="2:27" ht="25.5" x14ac:dyDescent="0.2">
      <c r="B1079" s="14" t="s">
        <v>971</v>
      </c>
      <c r="C1079" s="24" t="s">
        <v>970</v>
      </c>
      <c r="D1079" s="16" t="s">
        <v>708</v>
      </c>
      <c r="E1079" s="20" t="s">
        <v>707</v>
      </c>
      <c r="F1079" s="58" t="s">
        <v>706</v>
      </c>
      <c r="G1079" s="20" t="s">
        <v>365</v>
      </c>
      <c r="H1079" s="28">
        <v>40822</v>
      </c>
      <c r="I1079" s="28">
        <v>42654</v>
      </c>
      <c r="J1079" s="57"/>
      <c r="K1079" s="21">
        <v>25000000</v>
      </c>
      <c r="L1079" s="20" t="s">
        <v>969</v>
      </c>
      <c r="M1079" s="21">
        <v>0</v>
      </c>
      <c r="N1079" s="21">
        <v>0</v>
      </c>
      <c r="O1079" s="21">
        <v>217641.59</v>
      </c>
      <c r="P1079" s="21">
        <v>679900</v>
      </c>
      <c r="Q1079" s="56" t="s">
        <v>26</v>
      </c>
      <c r="R1079" s="21">
        <v>679900</v>
      </c>
      <c r="S1079" s="21">
        <v>477998.95</v>
      </c>
      <c r="T1079" s="21">
        <v>0</v>
      </c>
      <c r="U1079" s="21">
        <v>0</v>
      </c>
      <c r="V1079" s="21">
        <v>0</v>
      </c>
      <c r="W1079" s="21">
        <v>243054.1966</v>
      </c>
      <c r="X1079" s="20" t="s">
        <v>26</v>
      </c>
      <c r="Y1079" s="20" t="s">
        <v>722</v>
      </c>
      <c r="Z1079" s="55" t="s">
        <v>531</v>
      </c>
      <c r="AA1079" s="20" t="s">
        <v>26</v>
      </c>
    </row>
    <row r="1080" spans="2:27" ht="25.5" x14ac:dyDescent="0.2">
      <c r="B1080" s="14" t="s">
        <v>968</v>
      </c>
      <c r="C1080" s="24" t="s">
        <v>967</v>
      </c>
      <c r="D1080" s="16" t="s">
        <v>708</v>
      </c>
      <c r="E1080" s="20" t="s">
        <v>707</v>
      </c>
      <c r="F1080" s="58" t="s">
        <v>706</v>
      </c>
      <c r="G1080" s="20" t="s">
        <v>365</v>
      </c>
      <c r="H1080" s="28">
        <v>40827</v>
      </c>
      <c r="I1080" s="28">
        <v>42656</v>
      </c>
      <c r="J1080" s="57"/>
      <c r="K1080" s="21">
        <v>100000000</v>
      </c>
      <c r="L1080" s="20" t="s">
        <v>966</v>
      </c>
      <c r="M1080" s="21">
        <v>0</v>
      </c>
      <c r="N1080" s="21">
        <v>0</v>
      </c>
      <c r="O1080" s="21">
        <v>1009482.47</v>
      </c>
      <c r="P1080" s="21">
        <v>3213600</v>
      </c>
      <c r="Q1080" s="56" t="s">
        <v>26</v>
      </c>
      <c r="R1080" s="21">
        <v>3213600</v>
      </c>
      <c r="S1080" s="21">
        <v>1794437.46</v>
      </c>
      <c r="T1080" s="21">
        <v>0</v>
      </c>
      <c r="U1080" s="21">
        <v>0</v>
      </c>
      <c r="V1080" s="21">
        <v>0</v>
      </c>
      <c r="W1080" s="21">
        <v>972921.03610000003</v>
      </c>
      <c r="X1080" s="20" t="s">
        <v>26</v>
      </c>
      <c r="Y1080" s="20" t="s">
        <v>722</v>
      </c>
      <c r="Z1080" s="55" t="s">
        <v>531</v>
      </c>
      <c r="AA1080" s="20" t="s">
        <v>26</v>
      </c>
    </row>
    <row r="1081" spans="2:27" ht="25.5" x14ac:dyDescent="0.2">
      <c r="B1081" s="14" t="s">
        <v>965</v>
      </c>
      <c r="C1081" s="24" t="s">
        <v>964</v>
      </c>
      <c r="D1081" s="16" t="s">
        <v>708</v>
      </c>
      <c r="E1081" s="20" t="s">
        <v>707</v>
      </c>
      <c r="F1081" s="58" t="s">
        <v>706</v>
      </c>
      <c r="G1081" s="20" t="s">
        <v>365</v>
      </c>
      <c r="H1081" s="28">
        <v>40827</v>
      </c>
      <c r="I1081" s="28">
        <v>43386</v>
      </c>
      <c r="J1081" s="57"/>
      <c r="K1081" s="21">
        <v>50000000</v>
      </c>
      <c r="L1081" s="20" t="s">
        <v>963</v>
      </c>
      <c r="M1081" s="21">
        <v>0</v>
      </c>
      <c r="N1081" s="21">
        <v>0</v>
      </c>
      <c r="O1081" s="21">
        <v>737527.35</v>
      </c>
      <c r="P1081" s="21">
        <v>2574550</v>
      </c>
      <c r="Q1081" s="56" t="s">
        <v>26</v>
      </c>
      <c r="R1081" s="21">
        <v>2574550</v>
      </c>
      <c r="S1081" s="21">
        <v>1496105.57</v>
      </c>
      <c r="T1081" s="21">
        <v>0</v>
      </c>
      <c r="U1081" s="21">
        <v>0</v>
      </c>
      <c r="V1081" s="21">
        <v>0</v>
      </c>
      <c r="W1081" s="21">
        <v>601368.30279999995</v>
      </c>
      <c r="X1081" s="20" t="s">
        <v>26</v>
      </c>
      <c r="Y1081" s="20" t="s">
        <v>722</v>
      </c>
      <c r="Z1081" s="55" t="s">
        <v>531</v>
      </c>
      <c r="AA1081" s="20" t="s">
        <v>26</v>
      </c>
    </row>
    <row r="1082" spans="2:27" ht="25.5" x14ac:dyDescent="0.2">
      <c r="B1082" s="14" t="s">
        <v>962</v>
      </c>
      <c r="C1082" s="24" t="s">
        <v>961</v>
      </c>
      <c r="D1082" s="16" t="s">
        <v>708</v>
      </c>
      <c r="E1082" s="20" t="s">
        <v>707</v>
      </c>
      <c r="F1082" s="58" t="s">
        <v>706</v>
      </c>
      <c r="G1082" s="20" t="s">
        <v>365</v>
      </c>
      <c r="H1082" s="28">
        <v>40851</v>
      </c>
      <c r="I1082" s="28">
        <v>42682</v>
      </c>
      <c r="J1082" s="57"/>
      <c r="K1082" s="21">
        <v>25000000</v>
      </c>
      <c r="L1082" s="20" t="s">
        <v>960</v>
      </c>
      <c r="M1082" s="21">
        <v>0</v>
      </c>
      <c r="N1082" s="21">
        <v>0</v>
      </c>
      <c r="O1082" s="21">
        <v>190643.12</v>
      </c>
      <c r="P1082" s="21">
        <v>562875</v>
      </c>
      <c r="Q1082" s="56" t="s">
        <v>26</v>
      </c>
      <c r="R1082" s="21">
        <v>562875</v>
      </c>
      <c r="S1082" s="21">
        <v>522709.07</v>
      </c>
      <c r="T1082" s="21">
        <v>0</v>
      </c>
      <c r="U1082" s="21">
        <v>0</v>
      </c>
      <c r="V1082" s="21">
        <v>0</v>
      </c>
      <c r="W1082" s="21">
        <v>245507.5816</v>
      </c>
      <c r="X1082" s="20" t="s">
        <v>26</v>
      </c>
      <c r="Y1082" s="20" t="s">
        <v>722</v>
      </c>
      <c r="Z1082" s="55" t="s">
        <v>531</v>
      </c>
      <c r="AA1082" s="20" t="s">
        <v>26</v>
      </c>
    </row>
    <row r="1083" spans="2:27" ht="25.5" x14ac:dyDescent="0.2">
      <c r="B1083" s="14" t="s">
        <v>959</v>
      </c>
      <c r="C1083" s="24" t="s">
        <v>958</v>
      </c>
      <c r="D1083" s="16" t="s">
        <v>738</v>
      </c>
      <c r="E1083" s="20" t="s">
        <v>737</v>
      </c>
      <c r="F1083" s="58" t="s">
        <v>706</v>
      </c>
      <c r="G1083" s="20" t="s">
        <v>333</v>
      </c>
      <c r="H1083" s="28">
        <v>40869</v>
      </c>
      <c r="I1083" s="28">
        <v>41603</v>
      </c>
      <c r="J1083" s="57"/>
      <c r="K1083" s="21">
        <v>78000000</v>
      </c>
      <c r="L1083" s="20" t="s">
        <v>957</v>
      </c>
      <c r="M1083" s="21">
        <v>0</v>
      </c>
      <c r="N1083" s="21">
        <v>0</v>
      </c>
      <c r="O1083" s="21">
        <v>-250525.25</v>
      </c>
      <c r="P1083" s="21">
        <v>-311766</v>
      </c>
      <c r="Q1083" s="56" t="s">
        <v>26</v>
      </c>
      <c r="R1083" s="21">
        <v>-311766</v>
      </c>
      <c r="S1083" s="21">
        <v>-235070.67</v>
      </c>
      <c r="T1083" s="21">
        <v>0</v>
      </c>
      <c r="U1083" s="21">
        <v>0</v>
      </c>
      <c r="V1083" s="21">
        <v>0</v>
      </c>
      <c r="W1083" s="21">
        <v>370267.95179999998</v>
      </c>
      <c r="X1083" s="20" t="s">
        <v>26</v>
      </c>
      <c r="Y1083" s="20" t="s">
        <v>735</v>
      </c>
      <c r="Z1083" s="55" t="s">
        <v>531</v>
      </c>
      <c r="AA1083" s="20" t="s">
        <v>26</v>
      </c>
    </row>
    <row r="1084" spans="2:27" ht="25.5" x14ac:dyDescent="0.2">
      <c r="B1084" s="14" t="s">
        <v>956</v>
      </c>
      <c r="C1084" s="24" t="s">
        <v>955</v>
      </c>
      <c r="D1084" s="16" t="s">
        <v>738</v>
      </c>
      <c r="E1084" s="20" t="s">
        <v>737</v>
      </c>
      <c r="F1084" s="58" t="s">
        <v>706</v>
      </c>
      <c r="G1084" s="20" t="s">
        <v>365</v>
      </c>
      <c r="H1084" s="34">
        <v>40869</v>
      </c>
      <c r="I1084" s="34">
        <v>42699</v>
      </c>
      <c r="J1084" s="57"/>
      <c r="K1084" s="21">
        <v>25000000</v>
      </c>
      <c r="L1084" s="20" t="s">
        <v>954</v>
      </c>
      <c r="M1084" s="21">
        <v>0</v>
      </c>
      <c r="N1084" s="21">
        <v>0</v>
      </c>
      <c r="O1084" s="21">
        <v>213791.34</v>
      </c>
      <c r="P1084" s="21">
        <v>653775</v>
      </c>
      <c r="Q1084" s="56" t="s">
        <v>26</v>
      </c>
      <c r="R1084" s="21">
        <v>653775</v>
      </c>
      <c r="S1084" s="21">
        <v>511399.14</v>
      </c>
      <c r="T1084" s="21">
        <v>0</v>
      </c>
      <c r="U1084" s="21">
        <v>0</v>
      </c>
      <c r="V1084" s="21">
        <v>0</v>
      </c>
      <c r="W1084" s="21">
        <v>246985.24720000001</v>
      </c>
      <c r="X1084" s="20" t="s">
        <v>26</v>
      </c>
      <c r="Y1084" s="20" t="s">
        <v>735</v>
      </c>
      <c r="Z1084" s="55" t="s">
        <v>531</v>
      </c>
      <c r="AA1084" s="20" t="s">
        <v>26</v>
      </c>
    </row>
    <row r="1085" spans="2:27" ht="25.5" x14ac:dyDescent="0.2">
      <c r="B1085" s="14" t="s">
        <v>953</v>
      </c>
      <c r="C1085" s="24" t="s">
        <v>952</v>
      </c>
      <c r="D1085" s="16" t="s">
        <v>738</v>
      </c>
      <c r="E1085" s="20" t="s">
        <v>737</v>
      </c>
      <c r="F1085" s="58" t="s">
        <v>706</v>
      </c>
      <c r="G1085" s="20" t="s">
        <v>338</v>
      </c>
      <c r="H1085" s="34">
        <v>40869</v>
      </c>
      <c r="I1085" s="34">
        <v>44525</v>
      </c>
      <c r="J1085" s="57"/>
      <c r="K1085" s="21">
        <v>60000000</v>
      </c>
      <c r="L1085" s="20" t="s">
        <v>951</v>
      </c>
      <c r="M1085" s="21">
        <v>0</v>
      </c>
      <c r="N1085" s="21">
        <v>0</v>
      </c>
      <c r="O1085" s="21">
        <v>-994432.56</v>
      </c>
      <c r="P1085" s="21">
        <v>-2288220</v>
      </c>
      <c r="Q1085" s="56" t="s">
        <v>26</v>
      </c>
      <c r="R1085" s="21">
        <v>-2288220</v>
      </c>
      <c r="S1085" s="21">
        <v>-1768090.45</v>
      </c>
      <c r="T1085" s="21">
        <v>0</v>
      </c>
      <c r="U1085" s="21">
        <v>0</v>
      </c>
      <c r="V1085" s="21">
        <v>0</v>
      </c>
      <c r="W1085" s="21">
        <v>895330.35149999999</v>
      </c>
      <c r="X1085" s="20" t="s">
        <v>26</v>
      </c>
      <c r="Y1085" s="20" t="s">
        <v>735</v>
      </c>
      <c r="Z1085" s="55" t="s">
        <v>531</v>
      </c>
      <c r="AA1085" s="20" t="s">
        <v>26</v>
      </c>
    </row>
    <row r="1086" spans="2:27" ht="25.5" x14ac:dyDescent="0.2">
      <c r="B1086" s="14" t="s">
        <v>950</v>
      </c>
      <c r="C1086" s="24" t="s">
        <v>949</v>
      </c>
      <c r="D1086" s="16" t="s">
        <v>738</v>
      </c>
      <c r="E1086" s="20" t="s">
        <v>737</v>
      </c>
      <c r="F1086" s="58" t="s">
        <v>706</v>
      </c>
      <c r="G1086" s="20" t="s">
        <v>430</v>
      </c>
      <c r="H1086" s="34">
        <v>40869</v>
      </c>
      <c r="I1086" s="34">
        <v>51830</v>
      </c>
      <c r="J1086" s="57"/>
      <c r="K1086" s="21">
        <v>89000000</v>
      </c>
      <c r="L1086" s="20" t="s">
        <v>948</v>
      </c>
      <c r="M1086" s="21">
        <v>0</v>
      </c>
      <c r="N1086" s="21">
        <v>0</v>
      </c>
      <c r="O1086" s="21">
        <v>1920864.84</v>
      </c>
      <c r="P1086" s="21">
        <v>-2860104</v>
      </c>
      <c r="Q1086" s="56" t="s">
        <v>26</v>
      </c>
      <c r="R1086" s="21">
        <v>-2860104</v>
      </c>
      <c r="S1086" s="21">
        <v>-2805957.47</v>
      </c>
      <c r="T1086" s="21">
        <v>0</v>
      </c>
      <c r="U1086" s="21">
        <v>0</v>
      </c>
      <c r="V1086" s="21">
        <v>0</v>
      </c>
      <c r="W1086" s="21">
        <v>2393113.35</v>
      </c>
      <c r="X1086" s="20" t="s">
        <v>26</v>
      </c>
      <c r="Y1086" s="20" t="s">
        <v>735</v>
      </c>
      <c r="Z1086" s="55" t="s">
        <v>531</v>
      </c>
      <c r="AA1086" s="20" t="s">
        <v>26</v>
      </c>
    </row>
    <row r="1087" spans="2:27" ht="25.5" x14ac:dyDescent="0.2">
      <c r="B1087" s="14" t="s">
        <v>947</v>
      </c>
      <c r="C1087" s="24" t="s">
        <v>946</v>
      </c>
      <c r="D1087" s="16" t="s">
        <v>708</v>
      </c>
      <c r="E1087" s="20" t="s">
        <v>707</v>
      </c>
      <c r="F1087" s="58" t="s">
        <v>706</v>
      </c>
      <c r="G1087" s="20" t="s">
        <v>333</v>
      </c>
      <c r="H1087" s="34">
        <v>40877</v>
      </c>
      <c r="I1087" s="34">
        <v>42706</v>
      </c>
      <c r="J1087" s="57"/>
      <c r="K1087" s="21">
        <v>10000000</v>
      </c>
      <c r="L1087" s="20" t="s">
        <v>945</v>
      </c>
      <c r="M1087" s="21">
        <v>0</v>
      </c>
      <c r="N1087" s="21">
        <v>0</v>
      </c>
      <c r="O1087" s="21">
        <v>83624.12</v>
      </c>
      <c r="P1087" s="21">
        <v>256830</v>
      </c>
      <c r="Q1087" s="56" t="s">
        <v>26</v>
      </c>
      <c r="R1087" s="21">
        <v>256830</v>
      </c>
      <c r="S1087" s="21">
        <v>207617.95</v>
      </c>
      <c r="T1087" s="21">
        <v>0</v>
      </c>
      <c r="U1087" s="21">
        <v>0</v>
      </c>
      <c r="V1087" s="21">
        <v>0</v>
      </c>
      <c r="W1087" s="21">
        <v>99036.453779999996</v>
      </c>
      <c r="X1087" s="20" t="s">
        <v>26</v>
      </c>
      <c r="Y1087" s="20" t="s">
        <v>722</v>
      </c>
      <c r="Z1087" s="55" t="s">
        <v>531</v>
      </c>
      <c r="AA1087" s="20" t="s">
        <v>26</v>
      </c>
    </row>
    <row r="1088" spans="2:27" ht="25.5" x14ac:dyDescent="0.2">
      <c r="B1088" s="14" t="s">
        <v>944</v>
      </c>
      <c r="C1088" s="24" t="s">
        <v>943</v>
      </c>
      <c r="D1088" s="16" t="s">
        <v>708</v>
      </c>
      <c r="E1088" s="20" t="s">
        <v>707</v>
      </c>
      <c r="F1088" s="58" t="s">
        <v>706</v>
      </c>
      <c r="G1088" s="20" t="s">
        <v>333</v>
      </c>
      <c r="H1088" s="34">
        <v>40877</v>
      </c>
      <c r="I1088" s="34">
        <v>45262</v>
      </c>
      <c r="J1088" s="57"/>
      <c r="K1088" s="21">
        <v>5000000</v>
      </c>
      <c r="L1088" s="20" t="s">
        <v>942</v>
      </c>
      <c r="M1088" s="21">
        <v>0</v>
      </c>
      <c r="N1088" s="21">
        <v>0</v>
      </c>
      <c r="O1088" s="21">
        <v>95962.05</v>
      </c>
      <c r="P1088" s="21">
        <v>206895</v>
      </c>
      <c r="Q1088" s="56" t="s">
        <v>26</v>
      </c>
      <c r="R1088" s="21">
        <v>206895</v>
      </c>
      <c r="S1088" s="21">
        <v>118103.19</v>
      </c>
      <c r="T1088" s="21">
        <v>0</v>
      </c>
      <c r="U1088" s="21">
        <v>0</v>
      </c>
      <c r="V1088" s="21">
        <v>0</v>
      </c>
      <c r="W1088" s="21">
        <v>82636.354730000006</v>
      </c>
      <c r="X1088" s="20" t="s">
        <v>26</v>
      </c>
      <c r="Y1088" s="20" t="s">
        <v>722</v>
      </c>
      <c r="Z1088" s="55" t="s">
        <v>531</v>
      </c>
      <c r="AA1088" s="20" t="s">
        <v>26</v>
      </c>
    </row>
    <row r="1089" spans="2:27" ht="25.5" x14ac:dyDescent="0.2">
      <c r="B1089" s="14" t="s">
        <v>941</v>
      </c>
      <c r="C1089" s="24" t="s">
        <v>940</v>
      </c>
      <c r="D1089" s="16" t="s">
        <v>708</v>
      </c>
      <c r="E1089" s="20" t="s">
        <v>707</v>
      </c>
      <c r="F1089" s="58" t="s">
        <v>706</v>
      </c>
      <c r="G1089" s="20" t="s">
        <v>365</v>
      </c>
      <c r="H1089" s="34">
        <v>40877</v>
      </c>
      <c r="I1089" s="34">
        <v>45993</v>
      </c>
      <c r="J1089" s="57"/>
      <c r="K1089" s="21">
        <v>5000000</v>
      </c>
      <c r="L1089" s="20" t="s">
        <v>939</v>
      </c>
      <c r="M1089" s="21">
        <v>0</v>
      </c>
      <c r="N1089" s="21">
        <v>0</v>
      </c>
      <c r="O1089" s="21">
        <v>101978.71</v>
      </c>
      <c r="P1089" s="21">
        <v>190625</v>
      </c>
      <c r="Q1089" s="56" t="s">
        <v>26</v>
      </c>
      <c r="R1089" s="21">
        <v>190625</v>
      </c>
      <c r="S1089" s="21">
        <v>86143.17</v>
      </c>
      <c r="T1089" s="21">
        <v>0</v>
      </c>
      <c r="U1089" s="21">
        <v>0</v>
      </c>
      <c r="V1089" s="21">
        <v>0</v>
      </c>
      <c r="W1089" s="21">
        <v>89891.487089999995</v>
      </c>
      <c r="X1089" s="20" t="s">
        <v>26</v>
      </c>
      <c r="Y1089" s="20" t="s">
        <v>722</v>
      </c>
      <c r="Z1089" s="55" t="s">
        <v>531</v>
      </c>
      <c r="AA1089" s="20" t="s">
        <v>26</v>
      </c>
    </row>
    <row r="1090" spans="2:27" ht="25.5" x14ac:dyDescent="0.2">
      <c r="B1090" s="14" t="s">
        <v>938</v>
      </c>
      <c r="C1090" s="24" t="s">
        <v>937</v>
      </c>
      <c r="D1090" s="16" t="s">
        <v>708</v>
      </c>
      <c r="E1090" s="20" t="s">
        <v>707</v>
      </c>
      <c r="F1090" s="58" t="s">
        <v>706</v>
      </c>
      <c r="G1090" s="20" t="s">
        <v>421</v>
      </c>
      <c r="H1090" s="34">
        <v>40897</v>
      </c>
      <c r="I1090" s="34">
        <v>46013</v>
      </c>
      <c r="J1090" s="57"/>
      <c r="K1090" s="21">
        <v>10000000</v>
      </c>
      <c r="L1090" s="20" t="s">
        <v>936</v>
      </c>
      <c r="M1090" s="21">
        <v>0</v>
      </c>
      <c r="N1090" s="21">
        <v>0</v>
      </c>
      <c r="O1090" s="21">
        <v>193707.44</v>
      </c>
      <c r="P1090" s="21">
        <v>259900</v>
      </c>
      <c r="Q1090" s="56" t="s">
        <v>26</v>
      </c>
      <c r="R1090" s="21">
        <v>259900</v>
      </c>
      <c r="S1090" s="21">
        <v>175071.3</v>
      </c>
      <c r="T1090" s="21">
        <v>0</v>
      </c>
      <c r="U1090" s="21">
        <v>0</v>
      </c>
      <c r="V1090" s="21">
        <v>0</v>
      </c>
      <c r="W1090" s="21">
        <v>180163.54819999999</v>
      </c>
      <c r="X1090" s="20" t="s">
        <v>26</v>
      </c>
      <c r="Y1090" s="20" t="s">
        <v>722</v>
      </c>
      <c r="Z1090" s="55" t="s">
        <v>531</v>
      </c>
      <c r="AA1090" s="20" t="s">
        <v>26</v>
      </c>
    </row>
    <row r="1091" spans="2:27" ht="25.5" x14ac:dyDescent="0.2">
      <c r="B1091" s="14" t="s">
        <v>935</v>
      </c>
      <c r="C1091" s="24" t="s">
        <v>934</v>
      </c>
      <c r="D1091" s="16" t="s">
        <v>708</v>
      </c>
      <c r="E1091" s="20" t="s">
        <v>707</v>
      </c>
      <c r="F1091" s="58" t="s">
        <v>706</v>
      </c>
      <c r="G1091" s="20" t="s">
        <v>421</v>
      </c>
      <c r="H1091" s="34">
        <v>40897</v>
      </c>
      <c r="I1091" s="34">
        <v>46378</v>
      </c>
      <c r="J1091" s="57"/>
      <c r="K1091" s="21">
        <v>10000000</v>
      </c>
      <c r="L1091" s="20" t="s">
        <v>933</v>
      </c>
      <c r="M1091" s="21">
        <v>0</v>
      </c>
      <c r="N1091" s="21">
        <v>0</v>
      </c>
      <c r="O1091" s="21">
        <v>197981.05</v>
      </c>
      <c r="P1091" s="21">
        <v>203250</v>
      </c>
      <c r="Q1091" s="56" t="s">
        <v>26</v>
      </c>
      <c r="R1091" s="21">
        <v>203250</v>
      </c>
      <c r="S1091" s="21">
        <v>128723.23</v>
      </c>
      <c r="T1091" s="21">
        <v>0</v>
      </c>
      <c r="U1091" s="21">
        <v>0</v>
      </c>
      <c r="V1091" s="21">
        <v>0</v>
      </c>
      <c r="W1091" s="21">
        <v>186973.0037</v>
      </c>
      <c r="X1091" s="20" t="s">
        <v>26</v>
      </c>
      <c r="Y1091" s="20" t="s">
        <v>722</v>
      </c>
      <c r="Z1091" s="55" t="s">
        <v>531</v>
      </c>
      <c r="AA1091" s="20" t="s">
        <v>26</v>
      </c>
    </row>
    <row r="1092" spans="2:27" ht="25.5" x14ac:dyDescent="0.2">
      <c r="B1092" s="14" t="s">
        <v>932</v>
      </c>
      <c r="C1092" s="24" t="s">
        <v>931</v>
      </c>
      <c r="D1092" s="16" t="s">
        <v>708</v>
      </c>
      <c r="E1092" s="20" t="s">
        <v>707</v>
      </c>
      <c r="F1092" s="58" t="s">
        <v>706</v>
      </c>
      <c r="G1092" s="20" t="s">
        <v>346</v>
      </c>
      <c r="H1092" s="34">
        <v>40911</v>
      </c>
      <c r="I1092" s="34">
        <v>44931</v>
      </c>
      <c r="J1092" s="57"/>
      <c r="K1092" s="21">
        <v>15000000</v>
      </c>
      <c r="L1092" s="20" t="s">
        <v>930</v>
      </c>
      <c r="M1092" s="21">
        <v>0</v>
      </c>
      <c r="N1092" s="21">
        <v>0</v>
      </c>
      <c r="O1092" s="21">
        <v>252399.86</v>
      </c>
      <c r="P1092" s="21">
        <v>473610</v>
      </c>
      <c r="Q1092" s="56" t="s">
        <v>26</v>
      </c>
      <c r="R1092" s="21">
        <v>473610</v>
      </c>
      <c r="S1092" s="21">
        <v>473610</v>
      </c>
      <c r="T1092" s="21">
        <v>0</v>
      </c>
      <c r="U1092" s="21">
        <v>0</v>
      </c>
      <c r="V1092" s="21">
        <v>0</v>
      </c>
      <c r="W1092" s="21">
        <v>237398.1397</v>
      </c>
      <c r="X1092" s="20" t="s">
        <v>26</v>
      </c>
      <c r="Y1092" s="20" t="s">
        <v>722</v>
      </c>
      <c r="Z1092" s="55" t="s">
        <v>531</v>
      </c>
      <c r="AA1092" s="20" t="s">
        <v>26</v>
      </c>
    </row>
    <row r="1093" spans="2:27" ht="25.5" x14ac:dyDescent="0.2">
      <c r="B1093" s="14" t="s">
        <v>929</v>
      </c>
      <c r="C1093" s="24" t="s">
        <v>928</v>
      </c>
      <c r="D1093" s="16" t="s">
        <v>708</v>
      </c>
      <c r="E1093" s="20" t="s">
        <v>707</v>
      </c>
      <c r="F1093" s="58" t="s">
        <v>706</v>
      </c>
      <c r="G1093" s="20" t="s">
        <v>356</v>
      </c>
      <c r="H1093" s="34">
        <v>40921</v>
      </c>
      <c r="I1093" s="34">
        <v>44578</v>
      </c>
      <c r="J1093" s="57"/>
      <c r="K1093" s="21">
        <v>15000000</v>
      </c>
      <c r="L1093" s="20" t="s">
        <v>927</v>
      </c>
      <c r="M1093" s="21">
        <v>0</v>
      </c>
      <c r="N1093" s="21">
        <v>0</v>
      </c>
      <c r="O1093" s="21">
        <v>-220033.82</v>
      </c>
      <c r="P1093" s="21">
        <v>-402945</v>
      </c>
      <c r="Q1093" s="56" t="s">
        <v>26</v>
      </c>
      <c r="R1093" s="21">
        <v>-402945</v>
      </c>
      <c r="S1093" s="21">
        <v>-402945</v>
      </c>
      <c r="T1093" s="21">
        <v>0</v>
      </c>
      <c r="U1093" s="21">
        <v>0</v>
      </c>
      <c r="V1093" s="21">
        <v>0</v>
      </c>
      <c r="W1093" s="21">
        <v>225649.74679999999</v>
      </c>
      <c r="X1093" s="20" t="s">
        <v>26</v>
      </c>
      <c r="Y1093" s="20" t="s">
        <v>722</v>
      </c>
      <c r="Z1093" s="55" t="s">
        <v>531</v>
      </c>
      <c r="AA1093" s="20" t="s">
        <v>26</v>
      </c>
    </row>
    <row r="1094" spans="2:27" ht="25.5" x14ac:dyDescent="0.2">
      <c r="B1094" s="14" t="s">
        <v>926</v>
      </c>
      <c r="C1094" s="24" t="s">
        <v>925</v>
      </c>
      <c r="D1094" s="16" t="s">
        <v>708</v>
      </c>
      <c r="E1094" s="20" t="s">
        <v>707</v>
      </c>
      <c r="F1094" s="58" t="s">
        <v>706</v>
      </c>
      <c r="G1094" s="20" t="s">
        <v>356</v>
      </c>
      <c r="H1094" s="34">
        <v>40927</v>
      </c>
      <c r="I1094" s="34">
        <v>44584</v>
      </c>
      <c r="J1094" s="57"/>
      <c r="K1094" s="21">
        <v>10000000</v>
      </c>
      <c r="L1094" s="20" t="s">
        <v>924</v>
      </c>
      <c r="M1094" s="21">
        <v>0</v>
      </c>
      <c r="N1094" s="21">
        <v>0</v>
      </c>
      <c r="O1094" s="21">
        <v>-150684.43</v>
      </c>
      <c r="P1094" s="21">
        <v>-326050</v>
      </c>
      <c r="Q1094" s="56" t="s">
        <v>26</v>
      </c>
      <c r="R1094" s="21">
        <v>-326050</v>
      </c>
      <c r="S1094" s="21">
        <v>-326050</v>
      </c>
      <c r="T1094" s="21">
        <v>0</v>
      </c>
      <c r="U1094" s="21">
        <v>0</v>
      </c>
      <c r="V1094" s="21">
        <v>0</v>
      </c>
      <c r="W1094" s="21">
        <v>150569.69440000001</v>
      </c>
      <c r="X1094" s="20" t="s">
        <v>26</v>
      </c>
      <c r="Y1094" s="20" t="s">
        <v>722</v>
      </c>
      <c r="Z1094" s="55" t="s">
        <v>531</v>
      </c>
      <c r="AA1094" s="20" t="s">
        <v>26</v>
      </c>
    </row>
    <row r="1095" spans="2:27" ht="25.5" x14ac:dyDescent="0.2">
      <c r="B1095" s="14" t="s">
        <v>923</v>
      </c>
      <c r="C1095" s="24" t="s">
        <v>922</v>
      </c>
      <c r="D1095" s="16" t="s">
        <v>708</v>
      </c>
      <c r="E1095" s="20" t="s">
        <v>707</v>
      </c>
      <c r="F1095" s="58" t="s">
        <v>706</v>
      </c>
      <c r="G1095" s="20" t="s">
        <v>333</v>
      </c>
      <c r="H1095" s="34">
        <v>40931</v>
      </c>
      <c r="I1095" s="34">
        <v>44586</v>
      </c>
      <c r="J1095" s="57"/>
      <c r="K1095" s="21">
        <v>10000000</v>
      </c>
      <c r="L1095" s="20" t="s">
        <v>921</v>
      </c>
      <c r="M1095" s="21">
        <v>0</v>
      </c>
      <c r="N1095" s="21">
        <v>0</v>
      </c>
      <c r="O1095" s="21">
        <v>-160792.94</v>
      </c>
      <c r="P1095" s="21">
        <v>-426720</v>
      </c>
      <c r="Q1095" s="56" t="s">
        <v>26</v>
      </c>
      <c r="R1095" s="21">
        <v>-426720</v>
      </c>
      <c r="S1095" s="21">
        <v>-426720</v>
      </c>
      <c r="T1095" s="21">
        <v>0</v>
      </c>
      <c r="U1095" s="21">
        <v>0</v>
      </c>
      <c r="V1095" s="21">
        <v>0</v>
      </c>
      <c r="W1095" s="21">
        <v>150615.17689999999</v>
      </c>
      <c r="X1095" s="20" t="s">
        <v>26</v>
      </c>
      <c r="Y1095" s="20" t="s">
        <v>722</v>
      </c>
      <c r="Z1095" s="55" t="s">
        <v>531</v>
      </c>
      <c r="AA1095" s="20" t="s">
        <v>26</v>
      </c>
    </row>
    <row r="1096" spans="2:27" ht="25.5" x14ac:dyDescent="0.2">
      <c r="B1096" s="14" t="s">
        <v>920</v>
      </c>
      <c r="C1096" s="24" t="s">
        <v>919</v>
      </c>
      <c r="D1096" s="16" t="s">
        <v>708</v>
      </c>
      <c r="E1096" s="20" t="s">
        <v>707</v>
      </c>
      <c r="F1096" s="58" t="s">
        <v>706</v>
      </c>
      <c r="G1096" s="20" t="s">
        <v>346</v>
      </c>
      <c r="H1096" s="34">
        <v>40935</v>
      </c>
      <c r="I1096" s="34">
        <v>42559</v>
      </c>
      <c r="J1096" s="57"/>
      <c r="K1096" s="21">
        <v>20000000</v>
      </c>
      <c r="L1096" s="20" t="s">
        <v>918</v>
      </c>
      <c r="M1096" s="21">
        <v>0</v>
      </c>
      <c r="N1096" s="21">
        <v>0</v>
      </c>
      <c r="O1096" s="21">
        <v>-84912.55</v>
      </c>
      <c r="P1096" s="21">
        <v>-230860</v>
      </c>
      <c r="Q1096" s="56" t="s">
        <v>26</v>
      </c>
      <c r="R1096" s="21">
        <v>-230860</v>
      </c>
      <c r="S1096" s="21">
        <v>-230860</v>
      </c>
      <c r="T1096" s="21">
        <v>0</v>
      </c>
      <c r="U1096" s="21">
        <v>0</v>
      </c>
      <c r="V1096" s="21">
        <v>0</v>
      </c>
      <c r="W1096" s="21">
        <v>187631.23259999999</v>
      </c>
      <c r="X1096" s="20" t="s">
        <v>26</v>
      </c>
      <c r="Y1096" s="20" t="s">
        <v>722</v>
      </c>
      <c r="Z1096" s="55" t="s">
        <v>531</v>
      </c>
      <c r="AA1096" s="20" t="s">
        <v>26</v>
      </c>
    </row>
    <row r="1097" spans="2:27" ht="25.5" x14ac:dyDescent="0.2">
      <c r="B1097" s="14" t="s">
        <v>917</v>
      </c>
      <c r="C1097" s="24" t="s">
        <v>916</v>
      </c>
      <c r="D1097" s="16" t="s">
        <v>708</v>
      </c>
      <c r="E1097" s="20" t="s">
        <v>707</v>
      </c>
      <c r="F1097" s="58" t="s">
        <v>706</v>
      </c>
      <c r="G1097" s="20" t="s">
        <v>346</v>
      </c>
      <c r="H1097" s="34">
        <v>40935</v>
      </c>
      <c r="I1097" s="34">
        <v>42647</v>
      </c>
      <c r="J1097" s="57"/>
      <c r="K1097" s="21">
        <v>20000000</v>
      </c>
      <c r="L1097" s="20" t="s">
        <v>915</v>
      </c>
      <c r="M1097" s="21">
        <v>0</v>
      </c>
      <c r="N1097" s="21">
        <v>0</v>
      </c>
      <c r="O1097" s="21">
        <v>-95227.23</v>
      </c>
      <c r="P1097" s="21">
        <v>-255320</v>
      </c>
      <c r="Q1097" s="56" t="s">
        <v>26</v>
      </c>
      <c r="R1097" s="21">
        <v>-255320</v>
      </c>
      <c r="S1097" s="21">
        <v>-255320</v>
      </c>
      <c r="T1097" s="21">
        <v>0</v>
      </c>
      <c r="U1097" s="21">
        <v>0</v>
      </c>
      <c r="V1097" s="21">
        <v>0</v>
      </c>
      <c r="W1097" s="21">
        <v>193949.57680000001</v>
      </c>
      <c r="X1097" s="20" t="s">
        <v>26</v>
      </c>
      <c r="Y1097" s="20" t="s">
        <v>722</v>
      </c>
      <c r="Z1097" s="55" t="s">
        <v>531</v>
      </c>
      <c r="AA1097" s="20" t="s">
        <v>26</v>
      </c>
    </row>
    <row r="1098" spans="2:27" ht="25.5" x14ac:dyDescent="0.2">
      <c r="B1098" s="14" t="s">
        <v>914</v>
      </c>
      <c r="C1098" s="24" t="s">
        <v>913</v>
      </c>
      <c r="D1098" s="16" t="s">
        <v>708</v>
      </c>
      <c r="E1098" s="20" t="s">
        <v>707</v>
      </c>
      <c r="F1098" s="58" t="s">
        <v>706</v>
      </c>
      <c r="G1098" s="20" t="s">
        <v>365</v>
      </c>
      <c r="H1098" s="34">
        <v>40940</v>
      </c>
      <c r="I1098" s="34">
        <v>44595</v>
      </c>
      <c r="J1098" s="57"/>
      <c r="K1098" s="21">
        <v>10000000</v>
      </c>
      <c r="L1098" s="20" t="s">
        <v>912</v>
      </c>
      <c r="M1098" s="21">
        <v>0</v>
      </c>
      <c r="N1098" s="21">
        <v>0</v>
      </c>
      <c r="O1098" s="21">
        <v>-135677.81</v>
      </c>
      <c r="P1098" s="21">
        <v>-219140</v>
      </c>
      <c r="Q1098" s="56" t="s">
        <v>26</v>
      </c>
      <c r="R1098" s="21">
        <v>-219140</v>
      </c>
      <c r="S1098" s="21">
        <v>-219140</v>
      </c>
      <c r="T1098" s="21">
        <v>0</v>
      </c>
      <c r="U1098" s="21">
        <v>0</v>
      </c>
      <c r="V1098" s="21">
        <v>0</v>
      </c>
      <c r="W1098" s="21">
        <v>150819.67819999999</v>
      </c>
      <c r="X1098" s="20" t="s">
        <v>26</v>
      </c>
      <c r="Y1098" s="20" t="s">
        <v>722</v>
      </c>
      <c r="Z1098" s="55" t="s">
        <v>531</v>
      </c>
      <c r="AA1098" s="20" t="s">
        <v>26</v>
      </c>
    </row>
    <row r="1099" spans="2:27" ht="25.5" x14ac:dyDescent="0.2">
      <c r="B1099" s="14" t="s">
        <v>911</v>
      </c>
      <c r="C1099" s="24" t="s">
        <v>910</v>
      </c>
      <c r="D1099" s="16" t="s">
        <v>708</v>
      </c>
      <c r="E1099" s="20" t="s">
        <v>707</v>
      </c>
      <c r="F1099" s="58" t="s">
        <v>706</v>
      </c>
      <c r="G1099" s="20" t="s">
        <v>356</v>
      </c>
      <c r="H1099" s="34">
        <v>40942</v>
      </c>
      <c r="I1099" s="34">
        <v>44599</v>
      </c>
      <c r="J1099" s="57"/>
      <c r="K1099" s="21">
        <v>10000000</v>
      </c>
      <c r="L1099" s="20" t="s">
        <v>909</v>
      </c>
      <c r="M1099" s="21">
        <v>0</v>
      </c>
      <c r="N1099" s="21">
        <v>0</v>
      </c>
      <c r="O1099" s="21">
        <v>-144339.01999999999</v>
      </c>
      <c r="P1099" s="21">
        <v>-312720</v>
      </c>
      <c r="Q1099" s="56" t="s">
        <v>26</v>
      </c>
      <c r="R1099" s="21">
        <v>-312720</v>
      </c>
      <c r="S1099" s="21">
        <v>-312720</v>
      </c>
      <c r="T1099" s="21">
        <v>0</v>
      </c>
      <c r="U1099" s="21">
        <v>0</v>
      </c>
      <c r="V1099" s="21">
        <v>0</v>
      </c>
      <c r="W1099" s="21">
        <v>150910.47880000001</v>
      </c>
      <c r="X1099" s="20" t="s">
        <v>26</v>
      </c>
      <c r="Y1099" s="20" t="s">
        <v>722</v>
      </c>
      <c r="Z1099" s="55" t="s">
        <v>531</v>
      </c>
      <c r="AA1099" s="20" t="s">
        <v>26</v>
      </c>
    </row>
    <row r="1100" spans="2:27" ht="25.5" x14ac:dyDescent="0.2">
      <c r="B1100" s="14" t="s">
        <v>908</v>
      </c>
      <c r="C1100" s="24" t="s">
        <v>907</v>
      </c>
      <c r="D1100" s="16" t="s">
        <v>708</v>
      </c>
      <c r="E1100" s="20" t="s">
        <v>707</v>
      </c>
      <c r="F1100" s="58" t="s">
        <v>706</v>
      </c>
      <c r="G1100" s="20" t="s">
        <v>365</v>
      </c>
      <c r="H1100" s="34">
        <v>40942</v>
      </c>
      <c r="I1100" s="34">
        <v>42654</v>
      </c>
      <c r="J1100" s="57"/>
      <c r="K1100" s="21">
        <v>25000000</v>
      </c>
      <c r="L1100" s="20" t="s">
        <v>906</v>
      </c>
      <c r="M1100" s="21">
        <v>0</v>
      </c>
      <c r="N1100" s="21">
        <v>0</v>
      </c>
      <c r="O1100" s="21">
        <v>-120586.86</v>
      </c>
      <c r="P1100" s="21">
        <v>-325575</v>
      </c>
      <c r="Q1100" s="56" t="s">
        <v>26</v>
      </c>
      <c r="R1100" s="21">
        <v>-325575</v>
      </c>
      <c r="S1100" s="21">
        <v>-325575</v>
      </c>
      <c r="T1100" s="21">
        <v>0</v>
      </c>
      <c r="U1100" s="21">
        <v>0</v>
      </c>
      <c r="V1100" s="21">
        <v>0</v>
      </c>
      <c r="W1100" s="21">
        <v>243054.1966</v>
      </c>
      <c r="X1100" s="20" t="s">
        <v>26</v>
      </c>
      <c r="Y1100" s="20" t="s">
        <v>722</v>
      </c>
      <c r="Z1100" s="55" t="s">
        <v>531</v>
      </c>
      <c r="AA1100" s="20" t="s">
        <v>26</v>
      </c>
    </row>
    <row r="1101" spans="2:27" ht="25.5" x14ac:dyDescent="0.2">
      <c r="B1101" s="14" t="s">
        <v>905</v>
      </c>
      <c r="C1101" s="24" t="s">
        <v>904</v>
      </c>
      <c r="D1101" s="16" t="s">
        <v>708</v>
      </c>
      <c r="E1101" s="20" t="s">
        <v>707</v>
      </c>
      <c r="F1101" s="58" t="s">
        <v>706</v>
      </c>
      <c r="G1101" s="20" t="s">
        <v>333</v>
      </c>
      <c r="H1101" s="34">
        <v>40948</v>
      </c>
      <c r="I1101" s="34">
        <v>42513</v>
      </c>
      <c r="J1101" s="57"/>
      <c r="K1101" s="21">
        <v>20000000</v>
      </c>
      <c r="L1101" s="20" t="s">
        <v>903</v>
      </c>
      <c r="M1101" s="21">
        <v>0</v>
      </c>
      <c r="N1101" s="21">
        <v>0</v>
      </c>
      <c r="O1101" s="21">
        <v>-82982.94</v>
      </c>
      <c r="P1101" s="21">
        <v>-260800</v>
      </c>
      <c r="Q1101" s="56" t="s">
        <v>26</v>
      </c>
      <c r="R1101" s="21">
        <v>-260800</v>
      </c>
      <c r="S1101" s="21">
        <v>-260800</v>
      </c>
      <c r="T1101" s="21">
        <v>0</v>
      </c>
      <c r="U1101" s="21">
        <v>0</v>
      </c>
      <c r="V1101" s="21">
        <v>0</v>
      </c>
      <c r="W1101" s="21">
        <v>184242.24669999999</v>
      </c>
      <c r="X1101" s="20" t="s">
        <v>26</v>
      </c>
      <c r="Y1101" s="20" t="s">
        <v>722</v>
      </c>
      <c r="Z1101" s="55" t="s">
        <v>531</v>
      </c>
      <c r="AA1101" s="20" t="s">
        <v>26</v>
      </c>
    </row>
    <row r="1102" spans="2:27" ht="25.5" x14ac:dyDescent="0.2">
      <c r="B1102" s="14" t="s">
        <v>902</v>
      </c>
      <c r="C1102" s="24" t="s">
        <v>901</v>
      </c>
      <c r="D1102" s="16" t="s">
        <v>738</v>
      </c>
      <c r="E1102" s="20" t="s">
        <v>737</v>
      </c>
      <c r="F1102" s="58" t="s">
        <v>706</v>
      </c>
      <c r="G1102" s="20" t="s">
        <v>361</v>
      </c>
      <c r="H1102" s="34">
        <v>40960</v>
      </c>
      <c r="I1102" s="34">
        <v>41693</v>
      </c>
      <c r="J1102" s="57"/>
      <c r="K1102" s="21">
        <v>101000000</v>
      </c>
      <c r="L1102" s="20" t="s">
        <v>900</v>
      </c>
      <c r="M1102" s="21">
        <v>0</v>
      </c>
      <c r="N1102" s="21">
        <v>0</v>
      </c>
      <c r="O1102" s="21">
        <v>-129771.81</v>
      </c>
      <c r="P1102" s="21">
        <v>-297647</v>
      </c>
      <c r="Q1102" s="56" t="s">
        <v>26</v>
      </c>
      <c r="R1102" s="21">
        <v>-297647</v>
      </c>
      <c r="S1102" s="21">
        <v>-297647</v>
      </c>
      <c r="T1102" s="21">
        <v>0</v>
      </c>
      <c r="U1102" s="21">
        <v>0</v>
      </c>
      <c r="V1102" s="21">
        <v>0</v>
      </c>
      <c r="W1102" s="21">
        <v>541068.13439999998</v>
      </c>
      <c r="X1102" s="20" t="s">
        <v>26</v>
      </c>
      <c r="Y1102" s="20" t="s">
        <v>735</v>
      </c>
      <c r="Z1102" s="55" t="s">
        <v>531</v>
      </c>
      <c r="AA1102" s="20" t="s">
        <v>26</v>
      </c>
    </row>
    <row r="1103" spans="2:27" ht="25.5" x14ac:dyDescent="0.2">
      <c r="B1103" s="14" t="s">
        <v>899</v>
      </c>
      <c r="C1103" s="24" t="s">
        <v>898</v>
      </c>
      <c r="D1103" s="16" t="s">
        <v>738</v>
      </c>
      <c r="E1103" s="20" t="s">
        <v>737</v>
      </c>
      <c r="F1103" s="58" t="s">
        <v>706</v>
      </c>
      <c r="G1103" s="20" t="s">
        <v>430</v>
      </c>
      <c r="H1103" s="34">
        <v>40960</v>
      </c>
      <c r="I1103" s="34">
        <v>44615</v>
      </c>
      <c r="J1103" s="57"/>
      <c r="K1103" s="21">
        <v>60000000</v>
      </c>
      <c r="L1103" s="20" t="s">
        <v>897</v>
      </c>
      <c r="M1103" s="21">
        <v>0</v>
      </c>
      <c r="N1103" s="21">
        <v>0</v>
      </c>
      <c r="O1103" s="21">
        <v>-871988.83</v>
      </c>
      <c r="P1103" s="21">
        <v>-2321160</v>
      </c>
      <c r="Q1103" s="56" t="s">
        <v>26</v>
      </c>
      <c r="R1103" s="21">
        <v>-2321160</v>
      </c>
      <c r="S1103" s="21">
        <v>-2321160</v>
      </c>
      <c r="T1103" s="21">
        <v>0</v>
      </c>
      <c r="U1103" s="21">
        <v>0</v>
      </c>
      <c r="V1103" s="21">
        <v>0</v>
      </c>
      <c r="W1103" s="21">
        <v>907638.81539999996</v>
      </c>
      <c r="X1103" s="20" t="s">
        <v>26</v>
      </c>
      <c r="Y1103" s="20" t="s">
        <v>735</v>
      </c>
      <c r="Z1103" s="55" t="s">
        <v>531</v>
      </c>
      <c r="AA1103" s="20" t="s">
        <v>26</v>
      </c>
    </row>
    <row r="1104" spans="2:27" ht="25.5" x14ac:dyDescent="0.2">
      <c r="B1104" s="14" t="s">
        <v>896</v>
      </c>
      <c r="C1104" s="24" t="s">
        <v>895</v>
      </c>
      <c r="D1104" s="16" t="s">
        <v>738</v>
      </c>
      <c r="E1104" s="20" t="s">
        <v>737</v>
      </c>
      <c r="F1104" s="58" t="s">
        <v>706</v>
      </c>
      <c r="G1104" s="20" t="s">
        <v>712</v>
      </c>
      <c r="H1104" s="34">
        <v>40960</v>
      </c>
      <c r="I1104" s="34">
        <v>51920</v>
      </c>
      <c r="J1104" s="57"/>
      <c r="K1104" s="21">
        <v>29000000</v>
      </c>
      <c r="L1104" s="20" t="s">
        <v>894</v>
      </c>
      <c r="M1104" s="21">
        <v>0</v>
      </c>
      <c r="N1104" s="21">
        <v>0</v>
      </c>
      <c r="O1104" s="21">
        <v>601403.85</v>
      </c>
      <c r="P1104" s="21">
        <v>629996</v>
      </c>
      <c r="Q1104" s="56" t="s">
        <v>26</v>
      </c>
      <c r="R1104" s="21">
        <v>629996</v>
      </c>
      <c r="S1104" s="21">
        <v>629996</v>
      </c>
      <c r="T1104" s="21">
        <v>0</v>
      </c>
      <c r="U1104" s="21">
        <v>0</v>
      </c>
      <c r="V1104" s="21">
        <v>0</v>
      </c>
      <c r="W1104" s="21">
        <v>783095.63089999999</v>
      </c>
      <c r="X1104" s="20" t="s">
        <v>26</v>
      </c>
      <c r="Y1104" s="20" t="s">
        <v>735</v>
      </c>
      <c r="Z1104" s="55" t="s">
        <v>531</v>
      </c>
      <c r="AA1104" s="20" t="s">
        <v>26</v>
      </c>
    </row>
    <row r="1105" spans="2:27" ht="25.5" x14ac:dyDescent="0.2">
      <c r="B1105" s="14" t="s">
        <v>893</v>
      </c>
      <c r="C1105" s="24" t="s">
        <v>892</v>
      </c>
      <c r="D1105" s="16" t="s">
        <v>708</v>
      </c>
      <c r="E1105" s="20" t="s">
        <v>707</v>
      </c>
      <c r="F1105" s="58" t="s">
        <v>706</v>
      </c>
      <c r="G1105" s="20" t="s">
        <v>346</v>
      </c>
      <c r="H1105" s="34">
        <v>40960</v>
      </c>
      <c r="I1105" s="34">
        <v>42789</v>
      </c>
      <c r="J1105" s="57"/>
      <c r="K1105" s="21">
        <v>20000000</v>
      </c>
      <c r="L1105" s="20" t="s">
        <v>891</v>
      </c>
      <c r="M1105" s="21">
        <v>0</v>
      </c>
      <c r="N1105" s="21">
        <v>0</v>
      </c>
      <c r="O1105" s="21">
        <v>128962.94</v>
      </c>
      <c r="P1105" s="21">
        <v>428700</v>
      </c>
      <c r="Q1105" s="56" t="s">
        <v>26</v>
      </c>
      <c r="R1105" s="21">
        <v>428700</v>
      </c>
      <c r="S1105" s="21">
        <v>428700</v>
      </c>
      <c r="T1105" s="21">
        <v>0</v>
      </c>
      <c r="U1105" s="21">
        <v>0</v>
      </c>
      <c r="V1105" s="21">
        <v>0</v>
      </c>
      <c r="W1105" s="21">
        <v>203732.29819999999</v>
      </c>
      <c r="X1105" s="20" t="s">
        <v>26</v>
      </c>
      <c r="Y1105" s="20" t="s">
        <v>722</v>
      </c>
      <c r="Z1105" s="55" t="s">
        <v>531</v>
      </c>
      <c r="AA1105" s="20" t="s">
        <v>26</v>
      </c>
    </row>
    <row r="1106" spans="2:27" ht="25.5" x14ac:dyDescent="0.2">
      <c r="B1106" s="14" t="s">
        <v>890</v>
      </c>
      <c r="C1106" s="24" t="s">
        <v>889</v>
      </c>
      <c r="D1106" s="16" t="s">
        <v>708</v>
      </c>
      <c r="E1106" s="20" t="s">
        <v>707</v>
      </c>
      <c r="F1106" s="58" t="s">
        <v>706</v>
      </c>
      <c r="G1106" s="20" t="s">
        <v>365</v>
      </c>
      <c r="H1106" s="34">
        <v>40962</v>
      </c>
      <c r="I1106" s="34">
        <v>42062</v>
      </c>
      <c r="J1106" s="57"/>
      <c r="K1106" s="21">
        <v>9000000</v>
      </c>
      <c r="L1106" s="20" t="s">
        <v>888</v>
      </c>
      <c r="M1106" s="21">
        <v>0</v>
      </c>
      <c r="N1106" s="21">
        <v>0</v>
      </c>
      <c r="O1106" s="21">
        <v>-21778.89</v>
      </c>
      <c r="P1106" s="21">
        <v>-63918</v>
      </c>
      <c r="Q1106" s="56" t="s">
        <v>26</v>
      </c>
      <c r="R1106" s="21">
        <v>-63918</v>
      </c>
      <c r="S1106" s="21">
        <v>-63918</v>
      </c>
      <c r="T1106" s="21">
        <v>0</v>
      </c>
      <c r="U1106" s="21">
        <v>0</v>
      </c>
      <c r="V1106" s="21">
        <v>0</v>
      </c>
      <c r="W1106" s="21">
        <v>66119.443599999999</v>
      </c>
      <c r="X1106" s="20" t="s">
        <v>26</v>
      </c>
      <c r="Y1106" s="20" t="s">
        <v>722</v>
      </c>
      <c r="Z1106" s="55" t="s">
        <v>531</v>
      </c>
      <c r="AA1106" s="20" t="s">
        <v>26</v>
      </c>
    </row>
    <row r="1107" spans="2:27" ht="25.5" x14ac:dyDescent="0.2">
      <c r="B1107" s="14" t="s">
        <v>887</v>
      </c>
      <c r="C1107" s="24" t="s">
        <v>886</v>
      </c>
      <c r="D1107" s="16" t="s">
        <v>708</v>
      </c>
      <c r="E1107" s="20" t="s">
        <v>707</v>
      </c>
      <c r="F1107" s="58" t="s">
        <v>706</v>
      </c>
      <c r="G1107" s="20" t="s">
        <v>430</v>
      </c>
      <c r="H1107" s="34">
        <v>40983</v>
      </c>
      <c r="I1107" s="34">
        <v>42082</v>
      </c>
      <c r="J1107" s="57"/>
      <c r="K1107" s="21">
        <v>12000000</v>
      </c>
      <c r="L1107" s="20" t="s">
        <v>885</v>
      </c>
      <c r="M1107" s="21">
        <v>0</v>
      </c>
      <c r="N1107" s="21">
        <v>0</v>
      </c>
      <c r="O1107" s="21">
        <v>-34844.589999999997</v>
      </c>
      <c r="P1107" s="21">
        <v>-116160</v>
      </c>
      <c r="Q1107" s="56" t="s">
        <v>26</v>
      </c>
      <c r="R1107" s="21">
        <v>-116160</v>
      </c>
      <c r="S1107" s="21">
        <v>-116160</v>
      </c>
      <c r="T1107" s="21">
        <v>0</v>
      </c>
      <c r="U1107" s="21">
        <v>0</v>
      </c>
      <c r="V1107" s="21">
        <v>0</v>
      </c>
      <c r="W1107" s="21">
        <v>89271.020319999996</v>
      </c>
      <c r="X1107" s="20" t="s">
        <v>26</v>
      </c>
      <c r="Y1107" s="20" t="s">
        <v>722</v>
      </c>
      <c r="Z1107" s="55" t="s">
        <v>531</v>
      </c>
      <c r="AA1107" s="20" t="s">
        <v>26</v>
      </c>
    </row>
    <row r="1108" spans="2:27" ht="25.5" x14ac:dyDescent="0.2">
      <c r="B1108" s="14" t="s">
        <v>884</v>
      </c>
      <c r="C1108" s="24" t="s">
        <v>883</v>
      </c>
      <c r="D1108" s="16" t="s">
        <v>708</v>
      </c>
      <c r="E1108" s="20" t="s">
        <v>707</v>
      </c>
      <c r="F1108" s="58" t="s">
        <v>706</v>
      </c>
      <c r="G1108" s="20" t="s">
        <v>346</v>
      </c>
      <c r="H1108" s="34">
        <v>40990</v>
      </c>
      <c r="I1108" s="34">
        <v>42820</v>
      </c>
      <c r="J1108" s="57"/>
      <c r="K1108" s="21">
        <v>30000000</v>
      </c>
      <c r="L1108" s="20" t="s">
        <v>882</v>
      </c>
      <c r="M1108" s="21">
        <v>0</v>
      </c>
      <c r="N1108" s="21">
        <v>0</v>
      </c>
      <c r="O1108" s="21">
        <v>209681.25</v>
      </c>
      <c r="P1108" s="21">
        <v>828030</v>
      </c>
      <c r="Q1108" s="56" t="s">
        <v>26</v>
      </c>
      <c r="R1108" s="21">
        <v>828030</v>
      </c>
      <c r="S1108" s="21">
        <v>828030</v>
      </c>
      <c r="T1108" s="21">
        <v>0</v>
      </c>
      <c r="U1108" s="21">
        <v>0</v>
      </c>
      <c r="V1108" s="21">
        <v>0</v>
      </c>
      <c r="W1108" s="21">
        <v>308709.19949999999</v>
      </c>
      <c r="X1108" s="20" t="s">
        <v>26</v>
      </c>
      <c r="Y1108" s="20" t="s">
        <v>722</v>
      </c>
      <c r="Z1108" s="55" t="s">
        <v>531</v>
      </c>
      <c r="AA1108" s="20" t="s">
        <v>26</v>
      </c>
    </row>
    <row r="1109" spans="2:27" ht="25.5" x14ac:dyDescent="0.2">
      <c r="B1109" s="14" t="s">
        <v>881</v>
      </c>
      <c r="C1109" s="24" t="s">
        <v>880</v>
      </c>
      <c r="D1109" s="16" t="s">
        <v>708</v>
      </c>
      <c r="E1109" s="20" t="s">
        <v>707</v>
      </c>
      <c r="F1109" s="58" t="s">
        <v>706</v>
      </c>
      <c r="G1109" s="20" t="s">
        <v>346</v>
      </c>
      <c r="H1109" s="34">
        <v>40998</v>
      </c>
      <c r="I1109" s="34">
        <v>51959</v>
      </c>
      <c r="J1109" s="57"/>
      <c r="K1109" s="21">
        <v>25000000</v>
      </c>
      <c r="L1109" s="20" t="s">
        <v>879</v>
      </c>
      <c r="M1109" s="21">
        <v>0</v>
      </c>
      <c r="N1109" s="21">
        <v>0</v>
      </c>
      <c r="O1109" s="21">
        <v>471707.05</v>
      </c>
      <c r="P1109" s="21">
        <v>1027875</v>
      </c>
      <c r="Q1109" s="56" t="s">
        <v>26</v>
      </c>
      <c r="R1109" s="21">
        <v>1027875</v>
      </c>
      <c r="S1109" s="21">
        <v>1027875</v>
      </c>
      <c r="T1109" s="21">
        <v>0</v>
      </c>
      <c r="U1109" s="21">
        <v>0</v>
      </c>
      <c r="V1109" s="21">
        <v>0</v>
      </c>
      <c r="W1109" s="21">
        <v>676317.84089999995</v>
      </c>
      <c r="X1109" s="20" t="s">
        <v>26</v>
      </c>
      <c r="Y1109" s="20" t="s">
        <v>704</v>
      </c>
      <c r="Z1109" s="55" t="s">
        <v>531</v>
      </c>
      <c r="AA1109" s="20" t="s">
        <v>26</v>
      </c>
    </row>
    <row r="1110" spans="2:27" ht="25.5" x14ac:dyDescent="0.2">
      <c r="B1110" s="14" t="s">
        <v>878</v>
      </c>
      <c r="C1110" s="24" t="s">
        <v>877</v>
      </c>
      <c r="D1110" s="16" t="s">
        <v>708</v>
      </c>
      <c r="E1110" s="20" t="s">
        <v>707</v>
      </c>
      <c r="F1110" s="58" t="s">
        <v>706</v>
      </c>
      <c r="G1110" s="20" t="s">
        <v>346</v>
      </c>
      <c r="H1110" s="34">
        <v>40998</v>
      </c>
      <c r="I1110" s="34">
        <v>48307</v>
      </c>
      <c r="J1110" s="57"/>
      <c r="K1110" s="21">
        <v>95000000</v>
      </c>
      <c r="L1110" s="20" t="s">
        <v>876</v>
      </c>
      <c r="M1110" s="21">
        <v>0</v>
      </c>
      <c r="N1110" s="21">
        <v>0</v>
      </c>
      <c r="O1110" s="21">
        <v>1698779.85</v>
      </c>
      <c r="P1110" s="21">
        <v>3874385</v>
      </c>
      <c r="Q1110" s="56" t="s">
        <v>26</v>
      </c>
      <c r="R1110" s="21">
        <v>3874385</v>
      </c>
      <c r="S1110" s="21">
        <v>3874385</v>
      </c>
      <c r="T1110" s="21">
        <v>0</v>
      </c>
      <c r="U1110" s="21">
        <v>0</v>
      </c>
      <c r="V1110" s="21">
        <v>0</v>
      </c>
      <c r="W1110" s="21">
        <v>2085054.8589999999</v>
      </c>
      <c r="X1110" s="20" t="s">
        <v>26</v>
      </c>
      <c r="Y1110" s="20" t="s">
        <v>704</v>
      </c>
      <c r="Z1110" s="55" t="s">
        <v>531</v>
      </c>
      <c r="AA1110" s="20" t="s">
        <v>26</v>
      </c>
    </row>
    <row r="1111" spans="2:27" ht="25.5" x14ac:dyDescent="0.2">
      <c r="B1111" s="14" t="s">
        <v>875</v>
      </c>
      <c r="C1111" s="24" t="s">
        <v>874</v>
      </c>
      <c r="D1111" s="16" t="s">
        <v>708</v>
      </c>
      <c r="E1111" s="20" t="s">
        <v>707</v>
      </c>
      <c r="F1111" s="58" t="s">
        <v>706</v>
      </c>
      <c r="G1111" s="20" t="s">
        <v>421</v>
      </c>
      <c r="H1111" s="34">
        <v>40998</v>
      </c>
      <c r="I1111" s="34">
        <v>44289</v>
      </c>
      <c r="J1111" s="57"/>
      <c r="K1111" s="21">
        <v>40000000</v>
      </c>
      <c r="L1111" s="20" t="s">
        <v>873</v>
      </c>
      <c r="M1111" s="21">
        <v>0</v>
      </c>
      <c r="N1111" s="21">
        <v>0</v>
      </c>
      <c r="O1111" s="21">
        <v>-490081.27</v>
      </c>
      <c r="P1111" s="21">
        <v>-1726560</v>
      </c>
      <c r="Q1111" s="56" t="s">
        <v>26</v>
      </c>
      <c r="R1111" s="21">
        <v>-1726560</v>
      </c>
      <c r="S1111" s="21">
        <v>-1726560</v>
      </c>
      <c r="T1111" s="21">
        <v>0</v>
      </c>
      <c r="U1111" s="21">
        <v>0</v>
      </c>
      <c r="V1111" s="21">
        <v>0</v>
      </c>
      <c r="W1111" s="21">
        <v>574813.84719999996</v>
      </c>
      <c r="X1111" s="20" t="s">
        <v>26</v>
      </c>
      <c r="Y1111" s="20" t="s">
        <v>704</v>
      </c>
      <c r="Z1111" s="55" t="s">
        <v>531</v>
      </c>
      <c r="AA1111" s="20" t="s">
        <v>26</v>
      </c>
    </row>
    <row r="1112" spans="2:27" ht="25.5" x14ac:dyDescent="0.2">
      <c r="B1112" s="14" t="s">
        <v>872</v>
      </c>
      <c r="C1112" s="24" t="s">
        <v>871</v>
      </c>
      <c r="D1112" s="16" t="s">
        <v>708</v>
      </c>
      <c r="E1112" s="20" t="s">
        <v>707</v>
      </c>
      <c r="F1112" s="58" t="s">
        <v>706</v>
      </c>
      <c r="G1112" s="20" t="s">
        <v>346</v>
      </c>
      <c r="H1112" s="34">
        <v>41004</v>
      </c>
      <c r="I1112" s="34">
        <v>42836</v>
      </c>
      <c r="J1112" s="57"/>
      <c r="K1112" s="21">
        <v>20000000</v>
      </c>
      <c r="L1112" s="20" t="s">
        <v>870</v>
      </c>
      <c r="M1112" s="21">
        <v>0</v>
      </c>
      <c r="N1112" s="21">
        <v>0</v>
      </c>
      <c r="O1112" s="21">
        <v>122823.7</v>
      </c>
      <c r="P1112" s="21">
        <v>486380</v>
      </c>
      <c r="Q1112" s="56" t="s">
        <v>26</v>
      </c>
      <c r="R1112" s="21">
        <v>486380</v>
      </c>
      <c r="S1112" s="21">
        <v>486380</v>
      </c>
      <c r="T1112" s="21">
        <v>0</v>
      </c>
      <c r="U1112" s="21">
        <v>0</v>
      </c>
      <c r="V1112" s="21">
        <v>0</v>
      </c>
      <c r="W1112" s="21">
        <v>206868.3653</v>
      </c>
      <c r="X1112" s="20" t="s">
        <v>26</v>
      </c>
      <c r="Y1112" s="20" t="s">
        <v>722</v>
      </c>
      <c r="Z1112" s="55" t="s">
        <v>531</v>
      </c>
      <c r="AA1112" s="20" t="s">
        <v>26</v>
      </c>
    </row>
    <row r="1113" spans="2:27" ht="25.5" x14ac:dyDescent="0.2">
      <c r="B1113" s="14" t="s">
        <v>869</v>
      </c>
      <c r="C1113" s="24" t="s">
        <v>868</v>
      </c>
      <c r="D1113" s="16" t="s">
        <v>708</v>
      </c>
      <c r="E1113" s="20" t="s">
        <v>707</v>
      </c>
      <c r="F1113" s="58" t="s">
        <v>706</v>
      </c>
      <c r="G1113" s="20" t="s">
        <v>333</v>
      </c>
      <c r="H1113" s="34">
        <v>41015</v>
      </c>
      <c r="I1113" s="34">
        <v>42112</v>
      </c>
      <c r="J1113" s="57"/>
      <c r="K1113" s="21">
        <v>6000000</v>
      </c>
      <c r="L1113" s="20" t="s">
        <v>867</v>
      </c>
      <c r="M1113" s="21">
        <v>0</v>
      </c>
      <c r="N1113" s="21">
        <v>0</v>
      </c>
      <c r="O1113" s="21">
        <v>-11597.15</v>
      </c>
      <c r="P1113" s="21">
        <v>-39384</v>
      </c>
      <c r="Q1113" s="56" t="s">
        <v>26</v>
      </c>
      <c r="R1113" s="21">
        <v>-39384</v>
      </c>
      <c r="S1113" s="21">
        <v>-39384</v>
      </c>
      <c r="T1113" s="21">
        <v>0</v>
      </c>
      <c r="U1113" s="21">
        <v>0</v>
      </c>
      <c r="V1113" s="21">
        <v>0</v>
      </c>
      <c r="W1113" s="21">
        <v>45456.587749999999</v>
      </c>
      <c r="X1113" s="20" t="s">
        <v>26</v>
      </c>
      <c r="Y1113" s="20" t="s">
        <v>722</v>
      </c>
      <c r="Z1113" s="55" t="s">
        <v>531</v>
      </c>
      <c r="AA1113" s="20" t="s">
        <v>26</v>
      </c>
    </row>
    <row r="1114" spans="2:27" ht="25.5" x14ac:dyDescent="0.2">
      <c r="B1114" s="14" t="s">
        <v>866</v>
      </c>
      <c r="C1114" s="24" t="s">
        <v>865</v>
      </c>
      <c r="D1114" s="16" t="s">
        <v>708</v>
      </c>
      <c r="E1114" s="20" t="s">
        <v>707</v>
      </c>
      <c r="F1114" s="58" t="s">
        <v>706</v>
      </c>
      <c r="G1114" s="20" t="s">
        <v>421</v>
      </c>
      <c r="H1114" s="34">
        <v>41016</v>
      </c>
      <c r="I1114" s="34">
        <v>41748</v>
      </c>
      <c r="J1114" s="57"/>
      <c r="K1114" s="21">
        <v>9500000</v>
      </c>
      <c r="L1114" s="20" t="s">
        <v>864</v>
      </c>
      <c r="M1114" s="21">
        <v>0</v>
      </c>
      <c r="N1114" s="21">
        <v>0</v>
      </c>
      <c r="O1114" s="21">
        <v>-8647.65</v>
      </c>
      <c r="P1114" s="21">
        <v>-25830.5</v>
      </c>
      <c r="Q1114" s="56" t="s">
        <v>26</v>
      </c>
      <c r="R1114" s="21">
        <v>-25830.5</v>
      </c>
      <c r="S1114" s="21">
        <v>-25830.5</v>
      </c>
      <c r="T1114" s="21">
        <v>0</v>
      </c>
      <c r="U1114" s="21">
        <v>0</v>
      </c>
      <c r="V1114" s="21">
        <v>0</v>
      </c>
      <c r="W1114" s="21">
        <v>54129.79075</v>
      </c>
      <c r="X1114" s="20" t="s">
        <v>26</v>
      </c>
      <c r="Y1114" s="20" t="s">
        <v>722</v>
      </c>
      <c r="Z1114" s="55" t="s">
        <v>531</v>
      </c>
      <c r="AA1114" s="20" t="s">
        <v>26</v>
      </c>
    </row>
    <row r="1115" spans="2:27" ht="25.5" x14ac:dyDescent="0.2">
      <c r="B1115" s="14" t="s">
        <v>863</v>
      </c>
      <c r="C1115" s="24" t="s">
        <v>862</v>
      </c>
      <c r="D1115" s="16" t="s">
        <v>708</v>
      </c>
      <c r="E1115" s="20" t="s">
        <v>707</v>
      </c>
      <c r="F1115" s="58" t="s">
        <v>706</v>
      </c>
      <c r="G1115" s="20" t="s">
        <v>346</v>
      </c>
      <c r="H1115" s="34">
        <v>41029</v>
      </c>
      <c r="I1115" s="34">
        <v>42430</v>
      </c>
      <c r="J1115" s="57"/>
      <c r="K1115" s="21">
        <v>100000000</v>
      </c>
      <c r="L1115" s="20" t="s">
        <v>861</v>
      </c>
      <c r="M1115" s="21">
        <v>0</v>
      </c>
      <c r="N1115" s="21">
        <v>0</v>
      </c>
      <c r="O1115" s="21">
        <v>-278542.78000000003</v>
      </c>
      <c r="P1115" s="21">
        <v>-975900</v>
      </c>
      <c r="Q1115" s="56" t="s">
        <v>26</v>
      </c>
      <c r="R1115" s="21">
        <v>-975900</v>
      </c>
      <c r="S1115" s="21">
        <v>-975900</v>
      </c>
      <c r="T1115" s="21">
        <v>0</v>
      </c>
      <c r="U1115" s="21">
        <v>0</v>
      </c>
      <c r="V1115" s="21">
        <v>0</v>
      </c>
      <c r="W1115" s="21">
        <v>889820.66839999997</v>
      </c>
      <c r="X1115" s="20" t="s">
        <v>26</v>
      </c>
      <c r="Y1115" s="20" t="s">
        <v>704</v>
      </c>
      <c r="Z1115" s="55" t="s">
        <v>531</v>
      </c>
      <c r="AA1115" s="20" t="s">
        <v>26</v>
      </c>
    </row>
    <row r="1116" spans="2:27" ht="25.5" x14ac:dyDescent="0.2">
      <c r="B1116" s="14" t="s">
        <v>860</v>
      </c>
      <c r="C1116" s="24" t="s">
        <v>859</v>
      </c>
      <c r="D1116" s="16" t="s">
        <v>708</v>
      </c>
      <c r="E1116" s="20" t="s">
        <v>707</v>
      </c>
      <c r="F1116" s="58" t="s">
        <v>706</v>
      </c>
      <c r="G1116" s="20" t="s">
        <v>430</v>
      </c>
      <c r="H1116" s="34">
        <v>41029</v>
      </c>
      <c r="I1116" s="34">
        <v>42583</v>
      </c>
      <c r="J1116" s="57"/>
      <c r="K1116" s="21">
        <v>80000000</v>
      </c>
      <c r="L1116" s="20" t="s">
        <v>858</v>
      </c>
      <c r="M1116" s="21">
        <v>0</v>
      </c>
      <c r="N1116" s="21">
        <v>0</v>
      </c>
      <c r="O1116" s="21">
        <v>-263781.55</v>
      </c>
      <c r="P1116" s="21">
        <v>-975040</v>
      </c>
      <c r="Q1116" s="56" t="s">
        <v>26</v>
      </c>
      <c r="R1116" s="21">
        <v>-975040</v>
      </c>
      <c r="S1116" s="21">
        <v>-975040</v>
      </c>
      <c r="T1116" s="21">
        <v>0</v>
      </c>
      <c r="U1116" s="21">
        <v>0</v>
      </c>
      <c r="V1116" s="21">
        <v>0</v>
      </c>
      <c r="W1116" s="21">
        <v>757501.29980000004</v>
      </c>
      <c r="X1116" s="20" t="s">
        <v>26</v>
      </c>
      <c r="Y1116" s="20" t="s">
        <v>704</v>
      </c>
      <c r="Z1116" s="55" t="s">
        <v>531</v>
      </c>
      <c r="AA1116" s="20" t="s">
        <v>26</v>
      </c>
    </row>
    <row r="1117" spans="2:27" ht="25.5" x14ac:dyDescent="0.2">
      <c r="B1117" s="14" t="s">
        <v>857</v>
      </c>
      <c r="C1117" s="24" t="s">
        <v>856</v>
      </c>
      <c r="D1117" s="16" t="s">
        <v>708</v>
      </c>
      <c r="E1117" s="20" t="s">
        <v>707</v>
      </c>
      <c r="F1117" s="58" t="s">
        <v>706</v>
      </c>
      <c r="G1117" s="20" t="s">
        <v>346</v>
      </c>
      <c r="H1117" s="34">
        <v>41029</v>
      </c>
      <c r="I1117" s="34">
        <v>42857</v>
      </c>
      <c r="J1117" s="57"/>
      <c r="K1117" s="21">
        <v>50000000</v>
      </c>
      <c r="L1117" s="20" t="s">
        <v>855</v>
      </c>
      <c r="M1117" s="21">
        <v>0</v>
      </c>
      <c r="N1117" s="21">
        <v>0</v>
      </c>
      <c r="O1117" s="21">
        <v>-222996.67</v>
      </c>
      <c r="P1117" s="21">
        <v>-810600</v>
      </c>
      <c r="Q1117" s="56" t="s">
        <v>26</v>
      </c>
      <c r="R1117" s="21">
        <v>-810600</v>
      </c>
      <c r="S1117" s="21">
        <v>-810600</v>
      </c>
      <c r="T1117" s="21">
        <v>0</v>
      </c>
      <c r="U1117" s="21">
        <v>0</v>
      </c>
      <c r="V1117" s="21">
        <v>0</v>
      </c>
      <c r="W1117" s="21">
        <v>520635.80729999999</v>
      </c>
      <c r="X1117" s="20" t="s">
        <v>26</v>
      </c>
      <c r="Y1117" s="20" t="s">
        <v>704</v>
      </c>
      <c r="Z1117" s="55" t="s">
        <v>531</v>
      </c>
      <c r="AA1117" s="20" t="s">
        <v>26</v>
      </c>
    </row>
    <row r="1118" spans="2:27" ht="25.5" x14ac:dyDescent="0.2">
      <c r="B1118" s="14" t="s">
        <v>854</v>
      </c>
      <c r="C1118" s="24" t="s">
        <v>853</v>
      </c>
      <c r="D1118" s="16" t="s">
        <v>708</v>
      </c>
      <c r="E1118" s="20" t="s">
        <v>707</v>
      </c>
      <c r="F1118" s="58" t="s">
        <v>706</v>
      </c>
      <c r="G1118" s="20" t="s">
        <v>346</v>
      </c>
      <c r="H1118" s="34">
        <v>41029</v>
      </c>
      <c r="I1118" s="34">
        <v>43070</v>
      </c>
      <c r="J1118" s="57"/>
      <c r="K1118" s="21">
        <v>70000000</v>
      </c>
      <c r="L1118" s="20" t="s">
        <v>852</v>
      </c>
      <c r="M1118" s="21">
        <v>0</v>
      </c>
      <c r="N1118" s="21">
        <v>0</v>
      </c>
      <c r="O1118" s="21">
        <v>-388556.2</v>
      </c>
      <c r="P1118" s="21">
        <v>-1331400</v>
      </c>
      <c r="Q1118" s="56" t="s">
        <v>26</v>
      </c>
      <c r="R1118" s="21">
        <v>-1331400</v>
      </c>
      <c r="S1118" s="21">
        <v>-1331400</v>
      </c>
      <c r="T1118" s="21">
        <v>0</v>
      </c>
      <c r="U1118" s="21">
        <v>0</v>
      </c>
      <c r="V1118" s="21">
        <v>0</v>
      </c>
      <c r="W1118" s="21">
        <v>776380.78500000003</v>
      </c>
      <c r="X1118" s="20" t="s">
        <v>26</v>
      </c>
      <c r="Y1118" s="20" t="s">
        <v>704</v>
      </c>
      <c r="Z1118" s="55" t="s">
        <v>531</v>
      </c>
      <c r="AA1118" s="20" t="s">
        <v>26</v>
      </c>
    </row>
    <row r="1119" spans="2:27" ht="25.5" x14ac:dyDescent="0.2">
      <c r="B1119" s="14" t="s">
        <v>851</v>
      </c>
      <c r="C1119" s="24" t="s">
        <v>850</v>
      </c>
      <c r="D1119" s="16" t="s">
        <v>708</v>
      </c>
      <c r="E1119" s="20" t="s">
        <v>707</v>
      </c>
      <c r="F1119" s="58" t="s">
        <v>706</v>
      </c>
      <c r="G1119" s="20" t="s">
        <v>346</v>
      </c>
      <c r="H1119" s="34">
        <v>41029</v>
      </c>
      <c r="I1119" s="34">
        <v>43222</v>
      </c>
      <c r="J1119" s="57"/>
      <c r="K1119" s="21">
        <v>60000000</v>
      </c>
      <c r="L1119" s="20" t="s">
        <v>849</v>
      </c>
      <c r="M1119" s="21">
        <v>0</v>
      </c>
      <c r="N1119" s="21">
        <v>0</v>
      </c>
      <c r="O1119" s="21">
        <v>-362698.09</v>
      </c>
      <c r="P1119" s="21">
        <v>-1276920</v>
      </c>
      <c r="Q1119" s="56" t="s">
        <v>26</v>
      </c>
      <c r="R1119" s="21">
        <v>-1276920</v>
      </c>
      <c r="S1119" s="21">
        <v>-1276920</v>
      </c>
      <c r="T1119" s="21">
        <v>0</v>
      </c>
      <c r="U1119" s="21">
        <v>0</v>
      </c>
      <c r="V1119" s="21">
        <v>0</v>
      </c>
      <c r="W1119" s="21">
        <v>693057.54960000003</v>
      </c>
      <c r="X1119" s="20" t="s">
        <v>26</v>
      </c>
      <c r="Y1119" s="20" t="s">
        <v>704</v>
      </c>
      <c r="Z1119" s="55" t="s">
        <v>531</v>
      </c>
      <c r="AA1119" s="20" t="s">
        <v>26</v>
      </c>
    </row>
    <row r="1120" spans="2:27" ht="25.5" x14ac:dyDescent="0.2">
      <c r="B1120" s="14" t="s">
        <v>848</v>
      </c>
      <c r="C1120" s="24" t="s">
        <v>847</v>
      </c>
      <c r="D1120" s="16" t="s">
        <v>708</v>
      </c>
      <c r="E1120" s="20" t="s">
        <v>707</v>
      </c>
      <c r="F1120" s="58" t="s">
        <v>706</v>
      </c>
      <c r="G1120" s="20" t="s">
        <v>346</v>
      </c>
      <c r="H1120" s="34">
        <v>41029</v>
      </c>
      <c r="I1120" s="34">
        <v>43497</v>
      </c>
      <c r="J1120" s="57"/>
      <c r="K1120" s="21">
        <v>50000000</v>
      </c>
      <c r="L1120" s="20" t="s">
        <v>846</v>
      </c>
      <c r="M1120" s="21">
        <v>0</v>
      </c>
      <c r="N1120" s="21">
        <v>0</v>
      </c>
      <c r="O1120" s="21">
        <v>-358706.44</v>
      </c>
      <c r="P1120" s="21">
        <v>-1241450</v>
      </c>
      <c r="Q1120" s="56" t="s">
        <v>26</v>
      </c>
      <c r="R1120" s="21">
        <v>-1241450</v>
      </c>
      <c r="S1120" s="21">
        <v>-1241450</v>
      </c>
      <c r="T1120" s="21">
        <v>0</v>
      </c>
      <c r="U1120" s="21">
        <v>0</v>
      </c>
      <c r="V1120" s="21">
        <v>0</v>
      </c>
      <c r="W1120" s="21">
        <v>616968.9497</v>
      </c>
      <c r="X1120" s="20" t="s">
        <v>26</v>
      </c>
      <c r="Y1120" s="20" t="s">
        <v>704</v>
      </c>
      <c r="Z1120" s="55" t="s">
        <v>531</v>
      </c>
      <c r="AA1120" s="20" t="s">
        <v>26</v>
      </c>
    </row>
    <row r="1121" spans="2:27" ht="25.5" x14ac:dyDescent="0.2">
      <c r="B1121" s="14" t="s">
        <v>845</v>
      </c>
      <c r="C1121" s="24" t="s">
        <v>844</v>
      </c>
      <c r="D1121" s="16" t="s">
        <v>708</v>
      </c>
      <c r="E1121" s="20" t="s">
        <v>707</v>
      </c>
      <c r="F1121" s="58" t="s">
        <v>706</v>
      </c>
      <c r="G1121" s="20" t="s">
        <v>333</v>
      </c>
      <c r="H1121" s="34">
        <v>41029</v>
      </c>
      <c r="I1121" s="34">
        <v>43160</v>
      </c>
      <c r="J1121" s="57"/>
      <c r="K1121" s="21">
        <v>70000000</v>
      </c>
      <c r="L1121" s="20" t="s">
        <v>843</v>
      </c>
      <c r="M1121" s="21">
        <v>0</v>
      </c>
      <c r="N1121" s="21">
        <v>0</v>
      </c>
      <c r="O1121" s="21">
        <v>-417082.17</v>
      </c>
      <c r="P1121" s="21">
        <v>-1413020</v>
      </c>
      <c r="Q1121" s="56" t="s">
        <v>26</v>
      </c>
      <c r="R1121" s="21">
        <v>-1413020</v>
      </c>
      <c r="S1121" s="21">
        <v>-1413020</v>
      </c>
      <c r="T1121" s="21">
        <v>0</v>
      </c>
      <c r="U1121" s="21">
        <v>0</v>
      </c>
      <c r="V1121" s="21">
        <v>0</v>
      </c>
      <c r="W1121" s="21">
        <v>795595.75329999998</v>
      </c>
      <c r="X1121" s="20" t="s">
        <v>26</v>
      </c>
      <c r="Y1121" s="20" t="s">
        <v>704</v>
      </c>
      <c r="Z1121" s="55" t="s">
        <v>531</v>
      </c>
      <c r="AA1121" s="20" t="s">
        <v>26</v>
      </c>
    </row>
    <row r="1122" spans="2:27" ht="25.5" x14ac:dyDescent="0.2">
      <c r="B1122" s="14" t="s">
        <v>842</v>
      </c>
      <c r="C1122" s="24" t="s">
        <v>841</v>
      </c>
      <c r="D1122" s="16" t="s">
        <v>708</v>
      </c>
      <c r="E1122" s="20" t="s">
        <v>707</v>
      </c>
      <c r="F1122" s="58" t="s">
        <v>706</v>
      </c>
      <c r="G1122" s="20" t="s">
        <v>346</v>
      </c>
      <c r="H1122" s="34">
        <v>41038</v>
      </c>
      <c r="I1122" s="34">
        <v>42836</v>
      </c>
      <c r="J1122" s="57"/>
      <c r="K1122" s="21">
        <v>20000000</v>
      </c>
      <c r="L1122" s="20" t="s">
        <v>840</v>
      </c>
      <c r="M1122" s="21">
        <v>0</v>
      </c>
      <c r="N1122" s="21">
        <v>0</v>
      </c>
      <c r="O1122" s="21">
        <v>-86371.97</v>
      </c>
      <c r="P1122" s="21">
        <v>-307460</v>
      </c>
      <c r="Q1122" s="56" t="s">
        <v>26</v>
      </c>
      <c r="R1122" s="21">
        <v>-307460</v>
      </c>
      <c r="S1122" s="21">
        <v>-307460</v>
      </c>
      <c r="T1122" s="21">
        <v>0</v>
      </c>
      <c r="U1122" s="21">
        <v>0</v>
      </c>
      <c r="V1122" s="21">
        <v>0</v>
      </c>
      <c r="W1122" s="21">
        <v>206868.3653</v>
      </c>
      <c r="X1122" s="20" t="s">
        <v>26</v>
      </c>
      <c r="Y1122" s="20" t="s">
        <v>722</v>
      </c>
      <c r="Z1122" s="55" t="s">
        <v>531</v>
      </c>
      <c r="AA1122" s="20" t="s">
        <v>26</v>
      </c>
    </row>
    <row r="1123" spans="2:27" ht="25.5" x14ac:dyDescent="0.2">
      <c r="B1123" s="14" t="s">
        <v>839</v>
      </c>
      <c r="C1123" s="24" t="s">
        <v>838</v>
      </c>
      <c r="D1123" s="16" t="s">
        <v>708</v>
      </c>
      <c r="E1123" s="20" t="s">
        <v>707</v>
      </c>
      <c r="F1123" s="58" t="s">
        <v>706</v>
      </c>
      <c r="G1123" s="20" t="s">
        <v>333</v>
      </c>
      <c r="H1123" s="34">
        <v>41046</v>
      </c>
      <c r="I1123" s="34">
        <v>42682</v>
      </c>
      <c r="J1123" s="57"/>
      <c r="K1123" s="21">
        <v>25000000</v>
      </c>
      <c r="L1123" s="20" t="s">
        <v>837</v>
      </c>
      <c r="M1123" s="21">
        <v>0</v>
      </c>
      <c r="N1123" s="21">
        <v>0</v>
      </c>
      <c r="O1123" s="21">
        <v>-86471.22</v>
      </c>
      <c r="P1123" s="21">
        <v>-330525</v>
      </c>
      <c r="Q1123" s="56" t="s">
        <v>26</v>
      </c>
      <c r="R1123" s="21">
        <v>-330525</v>
      </c>
      <c r="S1123" s="21">
        <v>-330525</v>
      </c>
      <c r="T1123" s="21">
        <v>0</v>
      </c>
      <c r="U1123" s="21">
        <v>0</v>
      </c>
      <c r="V1123" s="21">
        <v>0</v>
      </c>
      <c r="W1123" s="21">
        <v>245507.5816</v>
      </c>
      <c r="X1123" s="20" t="s">
        <v>26</v>
      </c>
      <c r="Y1123" s="20" t="s">
        <v>722</v>
      </c>
      <c r="Z1123" s="55" t="s">
        <v>531</v>
      </c>
      <c r="AA1123" s="20" t="s">
        <v>26</v>
      </c>
    </row>
    <row r="1124" spans="2:27" ht="25.5" x14ac:dyDescent="0.2">
      <c r="B1124" s="14" t="s">
        <v>836</v>
      </c>
      <c r="C1124" s="24" t="s">
        <v>835</v>
      </c>
      <c r="D1124" s="16" t="s">
        <v>738</v>
      </c>
      <c r="E1124" s="20" t="s">
        <v>737</v>
      </c>
      <c r="F1124" s="58" t="s">
        <v>706</v>
      </c>
      <c r="G1124" s="20" t="s">
        <v>365</v>
      </c>
      <c r="H1124" s="34">
        <v>41059</v>
      </c>
      <c r="I1124" s="34">
        <v>41791</v>
      </c>
      <c r="J1124" s="57"/>
      <c r="K1124" s="21">
        <v>51000000</v>
      </c>
      <c r="L1124" s="20" t="s">
        <v>834</v>
      </c>
      <c r="M1124" s="21">
        <v>0</v>
      </c>
      <c r="N1124" s="21">
        <v>0</v>
      </c>
      <c r="O1124" s="21">
        <v>-55382.03</v>
      </c>
      <c r="P1124" s="21">
        <v>-187935</v>
      </c>
      <c r="Q1124" s="56" t="s">
        <v>26</v>
      </c>
      <c r="R1124" s="21">
        <v>-187935</v>
      </c>
      <c r="S1124" s="21">
        <v>-187935</v>
      </c>
      <c r="T1124" s="21">
        <v>0</v>
      </c>
      <c r="U1124" s="21">
        <v>0</v>
      </c>
      <c r="V1124" s="21">
        <v>0</v>
      </c>
      <c r="W1124" s="21">
        <v>303486.25030000001</v>
      </c>
      <c r="X1124" s="20" t="s">
        <v>26</v>
      </c>
      <c r="Y1124" s="20" t="s">
        <v>735</v>
      </c>
      <c r="Z1124" s="55" t="s">
        <v>531</v>
      </c>
      <c r="AA1124" s="20" t="s">
        <v>26</v>
      </c>
    </row>
    <row r="1125" spans="2:27" ht="25.5" x14ac:dyDescent="0.2">
      <c r="B1125" s="14" t="s">
        <v>833</v>
      </c>
      <c r="C1125" s="24" t="s">
        <v>832</v>
      </c>
      <c r="D1125" s="16" t="s">
        <v>738</v>
      </c>
      <c r="E1125" s="20" t="s">
        <v>737</v>
      </c>
      <c r="F1125" s="58" t="s">
        <v>706</v>
      </c>
      <c r="G1125" s="20" t="s">
        <v>346</v>
      </c>
      <c r="H1125" s="34">
        <v>41059</v>
      </c>
      <c r="I1125" s="34">
        <v>42887</v>
      </c>
      <c r="J1125" s="57"/>
      <c r="K1125" s="21">
        <v>17000000</v>
      </c>
      <c r="L1125" s="20" t="s">
        <v>831</v>
      </c>
      <c r="M1125" s="21">
        <v>0</v>
      </c>
      <c r="N1125" s="21">
        <v>0</v>
      </c>
      <c r="O1125" s="21">
        <v>59706.46</v>
      </c>
      <c r="P1125" s="21">
        <v>215390</v>
      </c>
      <c r="Q1125" s="56" t="s">
        <v>26</v>
      </c>
      <c r="R1125" s="21">
        <v>215390</v>
      </c>
      <c r="S1125" s="21">
        <v>215390</v>
      </c>
      <c r="T1125" s="21">
        <v>0</v>
      </c>
      <c r="U1125" s="21">
        <v>0</v>
      </c>
      <c r="V1125" s="21">
        <v>0</v>
      </c>
      <c r="W1125" s="21">
        <v>178685.65040000001</v>
      </c>
      <c r="X1125" s="20" t="s">
        <v>26</v>
      </c>
      <c r="Y1125" s="20" t="s">
        <v>735</v>
      </c>
      <c r="Z1125" s="55" t="s">
        <v>531</v>
      </c>
      <c r="AA1125" s="20" t="s">
        <v>26</v>
      </c>
    </row>
    <row r="1126" spans="2:27" ht="25.5" x14ac:dyDescent="0.2">
      <c r="B1126" s="14" t="s">
        <v>830</v>
      </c>
      <c r="C1126" s="24" t="s">
        <v>829</v>
      </c>
      <c r="D1126" s="16" t="s">
        <v>738</v>
      </c>
      <c r="E1126" s="20" t="s">
        <v>737</v>
      </c>
      <c r="F1126" s="58" t="s">
        <v>706</v>
      </c>
      <c r="G1126" s="20" t="s">
        <v>346</v>
      </c>
      <c r="H1126" s="34">
        <v>41059</v>
      </c>
      <c r="I1126" s="34">
        <v>44713</v>
      </c>
      <c r="J1126" s="57"/>
      <c r="K1126" s="21">
        <v>18000000</v>
      </c>
      <c r="L1126" s="20" t="s">
        <v>828</v>
      </c>
      <c r="M1126" s="21">
        <v>0</v>
      </c>
      <c r="N1126" s="21">
        <v>0</v>
      </c>
      <c r="O1126" s="21">
        <v>-142453.59</v>
      </c>
      <c r="P1126" s="21">
        <v>-50256</v>
      </c>
      <c r="Q1126" s="56" t="s">
        <v>26</v>
      </c>
      <c r="R1126" s="21">
        <v>-50256</v>
      </c>
      <c r="S1126" s="21">
        <v>-50256</v>
      </c>
      <c r="T1126" s="21">
        <v>0</v>
      </c>
      <c r="U1126" s="21">
        <v>0</v>
      </c>
      <c r="V1126" s="21">
        <v>0</v>
      </c>
      <c r="W1126" s="21">
        <v>276256.28360000002</v>
      </c>
      <c r="X1126" s="20" t="s">
        <v>26</v>
      </c>
      <c r="Y1126" s="20" t="s">
        <v>735</v>
      </c>
      <c r="Z1126" s="55" t="s">
        <v>531</v>
      </c>
      <c r="AA1126" s="20" t="s">
        <v>26</v>
      </c>
    </row>
    <row r="1127" spans="2:27" ht="25.5" x14ac:dyDescent="0.2">
      <c r="B1127" s="14" t="s">
        <v>827</v>
      </c>
      <c r="C1127" s="24" t="s">
        <v>826</v>
      </c>
      <c r="D1127" s="16" t="s">
        <v>738</v>
      </c>
      <c r="E1127" s="20" t="s">
        <v>737</v>
      </c>
      <c r="F1127" s="58" t="s">
        <v>706</v>
      </c>
      <c r="G1127" s="20" t="s">
        <v>346</v>
      </c>
      <c r="H1127" s="34">
        <v>41059</v>
      </c>
      <c r="I1127" s="34">
        <v>48366</v>
      </c>
      <c r="J1127" s="57"/>
      <c r="K1127" s="21">
        <v>38000000</v>
      </c>
      <c r="L1127" s="20" t="s">
        <v>825</v>
      </c>
      <c r="M1127" s="21">
        <v>0</v>
      </c>
      <c r="N1127" s="21">
        <v>0</v>
      </c>
      <c r="O1127" s="21">
        <v>421295.66</v>
      </c>
      <c r="P1127" s="21">
        <v>-1640498</v>
      </c>
      <c r="Q1127" s="56" t="s">
        <v>26</v>
      </c>
      <c r="R1127" s="21">
        <v>-1640498</v>
      </c>
      <c r="S1127" s="21">
        <v>-1640498</v>
      </c>
      <c r="T1127" s="21">
        <v>0</v>
      </c>
      <c r="U1127" s="21">
        <v>0</v>
      </c>
      <c r="V1127" s="21">
        <v>0</v>
      </c>
      <c r="W1127" s="21">
        <v>837512.9523</v>
      </c>
      <c r="X1127" s="20" t="s">
        <v>26</v>
      </c>
      <c r="Y1127" s="20" t="s">
        <v>735</v>
      </c>
      <c r="Z1127" s="55" t="s">
        <v>531</v>
      </c>
      <c r="AA1127" s="20" t="s">
        <v>26</v>
      </c>
    </row>
    <row r="1128" spans="2:27" ht="25.5" x14ac:dyDescent="0.2">
      <c r="B1128" s="14" t="s">
        <v>824</v>
      </c>
      <c r="C1128" s="24" t="s">
        <v>823</v>
      </c>
      <c r="D1128" s="16" t="s">
        <v>738</v>
      </c>
      <c r="E1128" s="20" t="s">
        <v>737</v>
      </c>
      <c r="F1128" s="58" t="s">
        <v>706</v>
      </c>
      <c r="G1128" s="20" t="s">
        <v>346</v>
      </c>
      <c r="H1128" s="34">
        <v>41059</v>
      </c>
      <c r="I1128" s="34">
        <v>52018</v>
      </c>
      <c r="J1128" s="57"/>
      <c r="K1128" s="21">
        <v>25000000</v>
      </c>
      <c r="L1128" s="20" t="s">
        <v>822</v>
      </c>
      <c r="M1128" s="21">
        <v>0</v>
      </c>
      <c r="N1128" s="21">
        <v>0</v>
      </c>
      <c r="O1128" s="21">
        <v>-294356.39</v>
      </c>
      <c r="P1128" s="21">
        <v>1788150</v>
      </c>
      <c r="Q1128" s="56" t="s">
        <v>26</v>
      </c>
      <c r="R1128" s="21">
        <v>1788150</v>
      </c>
      <c r="S1128" s="21">
        <v>1788150</v>
      </c>
      <c r="T1128" s="21">
        <v>0</v>
      </c>
      <c r="U1128" s="21">
        <v>0</v>
      </c>
      <c r="V1128" s="21">
        <v>0</v>
      </c>
      <c r="W1128" s="21">
        <v>678182.50260000001</v>
      </c>
      <c r="X1128" s="20" t="s">
        <v>26</v>
      </c>
      <c r="Y1128" s="20" t="s">
        <v>735</v>
      </c>
      <c r="Z1128" s="55" t="s">
        <v>531</v>
      </c>
      <c r="AA1128" s="20" t="s">
        <v>26</v>
      </c>
    </row>
    <row r="1129" spans="2:27" ht="25.5" x14ac:dyDescent="0.2">
      <c r="B1129" s="14" t="s">
        <v>821</v>
      </c>
      <c r="C1129" s="24" t="s">
        <v>820</v>
      </c>
      <c r="D1129" s="16" t="s">
        <v>708</v>
      </c>
      <c r="E1129" s="20" t="s">
        <v>707</v>
      </c>
      <c r="F1129" s="58" t="s">
        <v>706</v>
      </c>
      <c r="G1129" s="20" t="s">
        <v>365</v>
      </c>
      <c r="H1129" s="34">
        <v>41081</v>
      </c>
      <c r="I1129" s="34">
        <v>42911</v>
      </c>
      <c r="J1129" s="57"/>
      <c r="K1129" s="21">
        <v>90000000</v>
      </c>
      <c r="L1129" s="20" t="s">
        <v>819</v>
      </c>
      <c r="M1129" s="21">
        <v>0</v>
      </c>
      <c r="N1129" s="21">
        <v>0</v>
      </c>
      <c r="O1129" s="21">
        <v>267356.37</v>
      </c>
      <c r="P1129" s="21">
        <v>963720</v>
      </c>
      <c r="Q1129" s="56" t="s">
        <v>26</v>
      </c>
      <c r="R1129" s="21">
        <v>963720</v>
      </c>
      <c r="S1129" s="21">
        <v>963720</v>
      </c>
      <c r="T1129" s="21">
        <v>0</v>
      </c>
      <c r="U1129" s="21">
        <v>0</v>
      </c>
      <c r="V1129" s="21">
        <v>0</v>
      </c>
      <c r="W1129" s="21">
        <v>952994.55929999996</v>
      </c>
      <c r="X1129" s="20" t="s">
        <v>26</v>
      </c>
      <c r="Y1129" s="20" t="s">
        <v>722</v>
      </c>
      <c r="Z1129" s="55" t="s">
        <v>531</v>
      </c>
      <c r="AA1129" s="20" t="s">
        <v>26</v>
      </c>
    </row>
    <row r="1130" spans="2:27" ht="25.5" x14ac:dyDescent="0.2">
      <c r="B1130" s="14" t="s">
        <v>818</v>
      </c>
      <c r="C1130" s="24" t="s">
        <v>817</v>
      </c>
      <c r="D1130" s="16" t="s">
        <v>708</v>
      </c>
      <c r="E1130" s="20" t="s">
        <v>707</v>
      </c>
      <c r="F1130" s="58" t="s">
        <v>706</v>
      </c>
      <c r="G1130" s="20" t="s">
        <v>430</v>
      </c>
      <c r="H1130" s="34">
        <v>41081</v>
      </c>
      <c r="I1130" s="34">
        <v>43276</v>
      </c>
      <c r="J1130" s="57"/>
      <c r="K1130" s="21">
        <v>30000000</v>
      </c>
      <c r="L1130" s="20" t="s">
        <v>816</v>
      </c>
      <c r="M1130" s="21">
        <v>0</v>
      </c>
      <c r="N1130" s="21">
        <v>0</v>
      </c>
      <c r="O1130" s="21">
        <v>-119845.46</v>
      </c>
      <c r="P1130" s="21">
        <v>-364950</v>
      </c>
      <c r="Q1130" s="56" t="s">
        <v>26</v>
      </c>
      <c r="R1130" s="21">
        <v>-364950</v>
      </c>
      <c r="S1130" s="21">
        <v>-364950</v>
      </c>
      <c r="T1130" s="21">
        <v>0</v>
      </c>
      <c r="U1130" s="21">
        <v>0</v>
      </c>
      <c r="V1130" s="21">
        <v>0</v>
      </c>
      <c r="W1130" s="21">
        <v>351298.95939999999</v>
      </c>
      <c r="X1130" s="20" t="s">
        <v>26</v>
      </c>
      <c r="Y1130" s="20" t="s">
        <v>722</v>
      </c>
      <c r="Z1130" s="55" t="s">
        <v>531</v>
      </c>
      <c r="AA1130" s="20" t="s">
        <v>26</v>
      </c>
    </row>
    <row r="1131" spans="2:27" ht="25.5" x14ac:dyDescent="0.2">
      <c r="B1131" s="14" t="s">
        <v>815</v>
      </c>
      <c r="C1131" s="24" t="s">
        <v>814</v>
      </c>
      <c r="D1131" s="16" t="s">
        <v>708</v>
      </c>
      <c r="E1131" s="20" t="s">
        <v>707</v>
      </c>
      <c r="F1131" s="58" t="s">
        <v>706</v>
      </c>
      <c r="G1131" s="20" t="s">
        <v>712</v>
      </c>
      <c r="H1131" s="34">
        <v>41103</v>
      </c>
      <c r="I1131" s="34">
        <v>46585</v>
      </c>
      <c r="J1131" s="57"/>
      <c r="K1131" s="21">
        <v>150000000</v>
      </c>
      <c r="L1131" s="20" t="s">
        <v>813</v>
      </c>
      <c r="M1131" s="21">
        <v>0</v>
      </c>
      <c r="N1131" s="21">
        <v>0</v>
      </c>
      <c r="O1131" s="21">
        <v>1113190.8400000001</v>
      </c>
      <c r="P1131" s="21">
        <v>-5819400</v>
      </c>
      <c r="Q1131" s="56" t="s">
        <v>26</v>
      </c>
      <c r="R1131" s="21">
        <v>-5819400</v>
      </c>
      <c r="S1131" s="21">
        <v>-5819400</v>
      </c>
      <c r="T1131" s="21">
        <v>0</v>
      </c>
      <c r="U1131" s="21">
        <v>0</v>
      </c>
      <c r="V1131" s="21">
        <v>0</v>
      </c>
      <c r="W1131" s="21">
        <v>2860902.0040000002</v>
      </c>
      <c r="X1131" s="20" t="s">
        <v>26</v>
      </c>
      <c r="Y1131" s="20" t="s">
        <v>722</v>
      </c>
      <c r="Z1131" s="55" t="s">
        <v>531</v>
      </c>
      <c r="AA1131" s="20" t="s">
        <v>26</v>
      </c>
    </row>
    <row r="1132" spans="2:27" ht="25.5" x14ac:dyDescent="0.2">
      <c r="B1132" s="14" t="s">
        <v>812</v>
      </c>
      <c r="C1132" s="24" t="s">
        <v>811</v>
      </c>
      <c r="D1132" s="16" t="s">
        <v>708</v>
      </c>
      <c r="E1132" s="20" t="s">
        <v>707</v>
      </c>
      <c r="F1132" s="58" t="s">
        <v>706</v>
      </c>
      <c r="G1132" s="20" t="s">
        <v>712</v>
      </c>
      <c r="H1132" s="34">
        <v>41103</v>
      </c>
      <c r="I1132" s="34">
        <v>50238</v>
      </c>
      <c r="J1132" s="57"/>
      <c r="K1132" s="21">
        <v>100000000</v>
      </c>
      <c r="L1132" s="20" t="s">
        <v>810</v>
      </c>
      <c r="M1132" s="21">
        <v>0</v>
      </c>
      <c r="N1132" s="21">
        <v>0</v>
      </c>
      <c r="O1132" s="21">
        <v>854649.45</v>
      </c>
      <c r="P1132" s="21">
        <v>-7753900</v>
      </c>
      <c r="Q1132" s="56" t="s">
        <v>26</v>
      </c>
      <c r="R1132" s="21">
        <v>-7753900</v>
      </c>
      <c r="S1132" s="21">
        <v>-7753900</v>
      </c>
      <c r="T1132" s="21">
        <v>0</v>
      </c>
      <c r="U1132" s="21">
        <v>0</v>
      </c>
      <c r="V1132" s="21">
        <v>0</v>
      </c>
      <c r="W1132" s="21">
        <v>2477847.0550000002</v>
      </c>
      <c r="X1132" s="20" t="s">
        <v>26</v>
      </c>
      <c r="Y1132" s="20" t="s">
        <v>722</v>
      </c>
      <c r="Z1132" s="55" t="s">
        <v>531</v>
      </c>
      <c r="AA1132" s="20" t="s">
        <v>26</v>
      </c>
    </row>
    <row r="1133" spans="2:27" ht="25.5" x14ac:dyDescent="0.2">
      <c r="B1133" s="14" t="s">
        <v>809</v>
      </c>
      <c r="C1133" s="24" t="s">
        <v>808</v>
      </c>
      <c r="D1133" s="16" t="s">
        <v>708</v>
      </c>
      <c r="E1133" s="20" t="s">
        <v>707</v>
      </c>
      <c r="F1133" s="58" t="s">
        <v>706</v>
      </c>
      <c r="G1133" s="20" t="s">
        <v>346</v>
      </c>
      <c r="H1133" s="34">
        <v>41122</v>
      </c>
      <c r="I1133" s="34">
        <v>43070</v>
      </c>
      <c r="J1133" s="57"/>
      <c r="K1133" s="21">
        <v>35000000</v>
      </c>
      <c r="L1133" s="20" t="s">
        <v>807</v>
      </c>
      <c r="M1133" s="21">
        <v>0</v>
      </c>
      <c r="N1133" s="21">
        <v>0</v>
      </c>
      <c r="O1133" s="21">
        <v>77678.16</v>
      </c>
      <c r="P1133" s="21">
        <v>94150</v>
      </c>
      <c r="Q1133" s="56" t="s">
        <v>26</v>
      </c>
      <c r="R1133" s="21">
        <v>94150</v>
      </c>
      <c r="S1133" s="21">
        <v>94150</v>
      </c>
      <c r="T1133" s="21">
        <v>0</v>
      </c>
      <c r="U1133" s="21">
        <v>0</v>
      </c>
      <c r="V1133" s="21">
        <v>0</v>
      </c>
      <c r="W1133" s="21">
        <v>388190.39250000002</v>
      </c>
      <c r="X1133" s="20" t="s">
        <v>26</v>
      </c>
      <c r="Y1133" s="20" t="s">
        <v>722</v>
      </c>
      <c r="Z1133" s="55" t="s">
        <v>531</v>
      </c>
      <c r="AA1133" s="20" t="s">
        <v>26</v>
      </c>
    </row>
    <row r="1134" spans="2:27" ht="25.5" x14ac:dyDescent="0.2">
      <c r="B1134" s="14" t="s">
        <v>806</v>
      </c>
      <c r="C1134" s="24" t="s">
        <v>805</v>
      </c>
      <c r="D1134" s="16" t="s">
        <v>708</v>
      </c>
      <c r="E1134" s="20" t="s">
        <v>707</v>
      </c>
      <c r="F1134" s="58" t="s">
        <v>706</v>
      </c>
      <c r="G1134" s="20" t="s">
        <v>712</v>
      </c>
      <c r="H1134" s="34">
        <v>41128</v>
      </c>
      <c r="I1134" s="34">
        <v>44417</v>
      </c>
      <c r="J1134" s="57"/>
      <c r="K1134" s="21">
        <v>75000000</v>
      </c>
      <c r="L1134" s="20" t="s">
        <v>804</v>
      </c>
      <c r="M1134" s="21">
        <v>0</v>
      </c>
      <c r="N1134" s="21">
        <v>0</v>
      </c>
      <c r="O1134" s="21">
        <v>-369974.58</v>
      </c>
      <c r="P1134" s="21">
        <v>-287850</v>
      </c>
      <c r="Q1134" s="56" t="s">
        <v>26</v>
      </c>
      <c r="R1134" s="21">
        <v>-287850</v>
      </c>
      <c r="S1134" s="21">
        <v>-287850</v>
      </c>
      <c r="T1134" s="21">
        <v>0</v>
      </c>
      <c r="U1134" s="21">
        <v>0</v>
      </c>
      <c r="V1134" s="21">
        <v>0</v>
      </c>
      <c r="W1134" s="21">
        <v>1100416.328</v>
      </c>
      <c r="X1134" s="20" t="s">
        <v>26</v>
      </c>
      <c r="Y1134" s="20" t="s">
        <v>722</v>
      </c>
      <c r="Z1134" s="55" t="s">
        <v>531</v>
      </c>
      <c r="AA1134" s="20" t="s">
        <v>26</v>
      </c>
    </row>
    <row r="1135" spans="2:27" ht="25.5" x14ac:dyDescent="0.2">
      <c r="B1135" s="14" t="s">
        <v>803</v>
      </c>
      <c r="C1135" s="24" t="s">
        <v>802</v>
      </c>
      <c r="D1135" s="16" t="s">
        <v>708</v>
      </c>
      <c r="E1135" s="20" t="s">
        <v>707</v>
      </c>
      <c r="F1135" s="58" t="s">
        <v>706</v>
      </c>
      <c r="G1135" s="20" t="s">
        <v>712</v>
      </c>
      <c r="H1135" s="34">
        <v>41128</v>
      </c>
      <c r="I1135" s="34">
        <v>43321</v>
      </c>
      <c r="J1135" s="57"/>
      <c r="K1135" s="21">
        <v>75000000</v>
      </c>
      <c r="L1135" s="20" t="s">
        <v>801</v>
      </c>
      <c r="M1135" s="21">
        <v>0</v>
      </c>
      <c r="N1135" s="21">
        <v>0</v>
      </c>
      <c r="O1135" s="21">
        <v>-214292.29</v>
      </c>
      <c r="P1135" s="21">
        <v>-556275</v>
      </c>
      <c r="Q1135" s="56" t="s">
        <v>26</v>
      </c>
      <c r="R1135" s="21">
        <v>-556275</v>
      </c>
      <c r="S1135" s="21">
        <v>-556275</v>
      </c>
      <c r="T1135" s="21">
        <v>0</v>
      </c>
      <c r="U1135" s="21">
        <v>0</v>
      </c>
      <c r="V1135" s="21">
        <v>0</v>
      </c>
      <c r="W1135" s="21">
        <v>888062.96059999999</v>
      </c>
      <c r="X1135" s="20" t="s">
        <v>26</v>
      </c>
      <c r="Y1135" s="20" t="s">
        <v>722</v>
      </c>
      <c r="Z1135" s="55" t="s">
        <v>531</v>
      </c>
      <c r="AA1135" s="20" t="s">
        <v>26</v>
      </c>
    </row>
    <row r="1136" spans="2:27" ht="25.5" x14ac:dyDescent="0.2">
      <c r="B1136" s="14" t="s">
        <v>800</v>
      </c>
      <c r="C1136" s="24" t="s">
        <v>799</v>
      </c>
      <c r="D1136" s="16" t="s">
        <v>738</v>
      </c>
      <c r="E1136" s="20" t="s">
        <v>737</v>
      </c>
      <c r="F1136" s="58" t="s">
        <v>706</v>
      </c>
      <c r="G1136" s="20" t="s">
        <v>365</v>
      </c>
      <c r="H1136" s="34">
        <v>41142</v>
      </c>
      <c r="I1136" s="34">
        <v>41874</v>
      </c>
      <c r="J1136" s="57"/>
      <c r="K1136" s="21">
        <v>53000000</v>
      </c>
      <c r="L1136" s="20" t="s">
        <v>798</v>
      </c>
      <c r="M1136" s="21">
        <v>0</v>
      </c>
      <c r="N1136" s="21">
        <v>0</v>
      </c>
      <c r="O1136" s="21">
        <v>-17621.759999999998</v>
      </c>
      <c r="P1136" s="21">
        <v>-113261</v>
      </c>
      <c r="Q1136" s="56" t="s">
        <v>26</v>
      </c>
      <c r="R1136" s="21">
        <v>-113261</v>
      </c>
      <c r="S1136" s="21">
        <v>-113261</v>
      </c>
      <c r="T1136" s="21">
        <v>0</v>
      </c>
      <c r="U1136" s="21">
        <v>0</v>
      </c>
      <c r="V1136" s="21">
        <v>0</v>
      </c>
      <c r="W1136" s="21">
        <v>339762.20529999997</v>
      </c>
      <c r="X1136" s="20" t="s">
        <v>26</v>
      </c>
      <c r="Y1136" s="20" t="s">
        <v>735</v>
      </c>
      <c r="Z1136" s="55" t="s">
        <v>531</v>
      </c>
      <c r="AA1136" s="20" t="s">
        <v>26</v>
      </c>
    </row>
    <row r="1137" spans="2:27" ht="25.5" x14ac:dyDescent="0.2">
      <c r="B1137" s="14" t="s">
        <v>797</v>
      </c>
      <c r="C1137" s="24" t="s">
        <v>796</v>
      </c>
      <c r="D1137" s="16" t="s">
        <v>738</v>
      </c>
      <c r="E1137" s="20" t="s">
        <v>737</v>
      </c>
      <c r="F1137" s="58" t="s">
        <v>706</v>
      </c>
      <c r="G1137" s="20" t="s">
        <v>370</v>
      </c>
      <c r="H1137" s="34">
        <v>41142</v>
      </c>
      <c r="I1137" s="34">
        <v>42970</v>
      </c>
      <c r="J1137" s="57"/>
      <c r="K1137" s="21">
        <v>30000000</v>
      </c>
      <c r="L1137" s="20" t="s">
        <v>795</v>
      </c>
      <c r="M1137" s="21">
        <v>0</v>
      </c>
      <c r="N1137" s="21">
        <v>0</v>
      </c>
      <c r="O1137" s="21">
        <v>64641.25</v>
      </c>
      <c r="P1137" s="21">
        <v>308520</v>
      </c>
      <c r="Q1137" s="56" t="s">
        <v>26</v>
      </c>
      <c r="R1137" s="21">
        <v>308520</v>
      </c>
      <c r="S1137" s="21">
        <v>308520</v>
      </c>
      <c r="T1137" s="21">
        <v>0</v>
      </c>
      <c r="U1137" s="21">
        <v>0</v>
      </c>
      <c r="V1137" s="21">
        <v>0</v>
      </c>
      <c r="W1137" s="21">
        <v>323338.74680000002</v>
      </c>
      <c r="X1137" s="20" t="s">
        <v>26</v>
      </c>
      <c r="Y1137" s="20" t="s">
        <v>735</v>
      </c>
      <c r="Z1137" s="55" t="s">
        <v>531</v>
      </c>
      <c r="AA1137" s="20" t="s">
        <v>26</v>
      </c>
    </row>
    <row r="1138" spans="2:27" ht="25.5" x14ac:dyDescent="0.2">
      <c r="B1138" s="14" t="s">
        <v>794</v>
      </c>
      <c r="C1138" s="24" t="s">
        <v>793</v>
      </c>
      <c r="D1138" s="16" t="s">
        <v>738</v>
      </c>
      <c r="E1138" s="20" t="s">
        <v>737</v>
      </c>
      <c r="F1138" s="58" t="s">
        <v>706</v>
      </c>
      <c r="G1138" s="20" t="s">
        <v>361</v>
      </c>
      <c r="H1138" s="34">
        <v>41142</v>
      </c>
      <c r="I1138" s="34">
        <v>44796</v>
      </c>
      <c r="J1138" s="57"/>
      <c r="K1138" s="21">
        <v>14000000</v>
      </c>
      <c r="L1138" s="20" t="s">
        <v>792</v>
      </c>
      <c r="M1138" s="21">
        <v>0</v>
      </c>
      <c r="N1138" s="21">
        <v>0</v>
      </c>
      <c r="O1138" s="21">
        <v>-76957.02</v>
      </c>
      <c r="P1138" s="21">
        <v>-216734</v>
      </c>
      <c r="Q1138" s="56" t="s">
        <v>26</v>
      </c>
      <c r="R1138" s="21">
        <v>-216734</v>
      </c>
      <c r="S1138" s="21">
        <v>-216734</v>
      </c>
      <c r="T1138" s="21">
        <v>0</v>
      </c>
      <c r="U1138" s="21">
        <v>0</v>
      </c>
      <c r="V1138" s="21">
        <v>0</v>
      </c>
      <c r="W1138" s="21">
        <v>217443.42670000001</v>
      </c>
      <c r="X1138" s="20" t="s">
        <v>26</v>
      </c>
      <c r="Y1138" s="20" t="s">
        <v>735</v>
      </c>
      <c r="Z1138" s="55" t="s">
        <v>531</v>
      </c>
      <c r="AA1138" s="20" t="s">
        <v>26</v>
      </c>
    </row>
    <row r="1139" spans="2:27" ht="25.5" x14ac:dyDescent="0.2">
      <c r="B1139" s="14" t="s">
        <v>791</v>
      </c>
      <c r="C1139" s="24" t="s">
        <v>790</v>
      </c>
      <c r="D1139" s="16" t="s">
        <v>738</v>
      </c>
      <c r="E1139" s="20" t="s">
        <v>737</v>
      </c>
      <c r="F1139" s="58" t="s">
        <v>706</v>
      </c>
      <c r="G1139" s="20" t="s">
        <v>346</v>
      </c>
      <c r="H1139" s="34">
        <v>41142</v>
      </c>
      <c r="I1139" s="34">
        <v>48449</v>
      </c>
      <c r="J1139" s="57"/>
      <c r="K1139" s="21">
        <v>17000000</v>
      </c>
      <c r="L1139" s="20" t="s">
        <v>789</v>
      </c>
      <c r="M1139" s="21">
        <v>0</v>
      </c>
      <c r="N1139" s="21">
        <v>0</v>
      </c>
      <c r="O1139" s="21">
        <v>131981.15</v>
      </c>
      <c r="P1139" s="21">
        <v>-20553</v>
      </c>
      <c r="Q1139" s="56" t="s">
        <v>26</v>
      </c>
      <c r="R1139" s="21">
        <v>-20553</v>
      </c>
      <c r="S1139" s="21">
        <v>-20553</v>
      </c>
      <c r="T1139" s="21">
        <v>0</v>
      </c>
      <c r="U1139" s="21">
        <v>0</v>
      </c>
      <c r="V1139" s="21">
        <v>0</v>
      </c>
      <c r="W1139" s="21">
        <v>376862.95250000001</v>
      </c>
      <c r="X1139" s="20" t="s">
        <v>26</v>
      </c>
      <c r="Y1139" s="20" t="s">
        <v>735</v>
      </c>
      <c r="Z1139" s="55" t="s">
        <v>531</v>
      </c>
      <c r="AA1139" s="20" t="s">
        <v>26</v>
      </c>
    </row>
    <row r="1140" spans="2:27" ht="25.5" x14ac:dyDescent="0.2">
      <c r="B1140" s="14" t="s">
        <v>788</v>
      </c>
      <c r="C1140" s="24" t="s">
        <v>787</v>
      </c>
      <c r="D1140" s="16" t="s">
        <v>738</v>
      </c>
      <c r="E1140" s="20" t="s">
        <v>737</v>
      </c>
      <c r="F1140" s="58" t="s">
        <v>706</v>
      </c>
      <c r="G1140" s="20" t="s">
        <v>430</v>
      </c>
      <c r="H1140" s="34">
        <v>41142</v>
      </c>
      <c r="I1140" s="34">
        <v>52101</v>
      </c>
      <c r="J1140" s="57"/>
      <c r="K1140" s="21">
        <v>9000000</v>
      </c>
      <c r="L1140" s="20" t="s">
        <v>786</v>
      </c>
      <c r="M1140" s="21">
        <v>0</v>
      </c>
      <c r="N1140" s="21">
        <v>0</v>
      </c>
      <c r="O1140" s="21">
        <v>74608.37</v>
      </c>
      <c r="P1140" s="21">
        <v>-77607</v>
      </c>
      <c r="Q1140" s="56" t="s">
        <v>26</v>
      </c>
      <c r="R1140" s="21">
        <v>-77607</v>
      </c>
      <c r="S1140" s="21">
        <v>-77607</v>
      </c>
      <c r="T1140" s="21">
        <v>0</v>
      </c>
      <c r="U1140" s="21">
        <v>0</v>
      </c>
      <c r="V1140" s="21">
        <v>0</v>
      </c>
      <c r="W1140" s="21">
        <v>245086.9289</v>
      </c>
      <c r="X1140" s="20" t="s">
        <v>26</v>
      </c>
      <c r="Y1140" s="20" t="s">
        <v>735</v>
      </c>
      <c r="Z1140" s="55" t="s">
        <v>531</v>
      </c>
      <c r="AA1140" s="20" t="s">
        <v>26</v>
      </c>
    </row>
    <row r="1141" spans="2:27" ht="25.5" x14ac:dyDescent="0.2">
      <c r="B1141" s="14" t="s">
        <v>785</v>
      </c>
      <c r="C1141" s="24" t="s">
        <v>784</v>
      </c>
      <c r="D1141" s="16" t="s">
        <v>708</v>
      </c>
      <c r="E1141" s="20" t="s">
        <v>707</v>
      </c>
      <c r="F1141" s="58" t="s">
        <v>706</v>
      </c>
      <c r="G1141" s="20" t="s">
        <v>430</v>
      </c>
      <c r="H1141" s="34">
        <v>41142</v>
      </c>
      <c r="I1141" s="34">
        <v>43076</v>
      </c>
      <c r="J1141" s="57"/>
      <c r="K1141" s="21">
        <v>10000000</v>
      </c>
      <c r="L1141" s="20" t="s">
        <v>783</v>
      </c>
      <c r="M1141" s="21">
        <v>0</v>
      </c>
      <c r="N1141" s="21">
        <v>0</v>
      </c>
      <c r="O1141" s="21">
        <v>24086.75</v>
      </c>
      <c r="P1141" s="21">
        <v>99220</v>
      </c>
      <c r="Q1141" s="56" t="s">
        <v>26</v>
      </c>
      <c r="R1141" s="21">
        <v>99220</v>
      </c>
      <c r="S1141" s="21">
        <v>99220</v>
      </c>
      <c r="T1141" s="21">
        <v>0</v>
      </c>
      <c r="U1141" s="21">
        <v>0</v>
      </c>
      <c r="V1141" s="21">
        <v>0</v>
      </c>
      <c r="W1141" s="21">
        <v>111096.6505</v>
      </c>
      <c r="X1141" s="20" t="s">
        <v>26</v>
      </c>
      <c r="Y1141" s="20" t="s">
        <v>722</v>
      </c>
      <c r="Z1141" s="55" t="s">
        <v>531</v>
      </c>
      <c r="AA1141" s="20" t="s">
        <v>26</v>
      </c>
    </row>
    <row r="1142" spans="2:27" ht="25.5" x14ac:dyDescent="0.2">
      <c r="B1142" s="14" t="s">
        <v>782</v>
      </c>
      <c r="C1142" s="24" t="s">
        <v>781</v>
      </c>
      <c r="D1142" s="16" t="s">
        <v>708</v>
      </c>
      <c r="E1142" s="20" t="s">
        <v>707</v>
      </c>
      <c r="F1142" s="58" t="s">
        <v>706</v>
      </c>
      <c r="G1142" s="20" t="s">
        <v>346</v>
      </c>
      <c r="H1142" s="34">
        <v>41142</v>
      </c>
      <c r="I1142" s="34">
        <v>47353</v>
      </c>
      <c r="J1142" s="57"/>
      <c r="K1142" s="21">
        <v>10000000</v>
      </c>
      <c r="L1142" s="20" t="s">
        <v>780</v>
      </c>
      <c r="M1142" s="21">
        <v>0</v>
      </c>
      <c r="N1142" s="21">
        <v>0</v>
      </c>
      <c r="O1142" s="21">
        <v>72231.53</v>
      </c>
      <c r="P1142" s="21">
        <v>-31790</v>
      </c>
      <c r="Q1142" s="56" t="s">
        <v>26</v>
      </c>
      <c r="R1142" s="21">
        <v>-31790</v>
      </c>
      <c r="S1142" s="21">
        <v>-31790</v>
      </c>
      <c r="T1142" s="21">
        <v>0</v>
      </c>
      <c r="U1142" s="21">
        <v>0</v>
      </c>
      <c r="V1142" s="21">
        <v>0</v>
      </c>
      <c r="W1142" s="21">
        <v>204051.43049999999</v>
      </c>
      <c r="X1142" s="20" t="s">
        <v>26</v>
      </c>
      <c r="Y1142" s="20" t="s">
        <v>722</v>
      </c>
      <c r="Z1142" s="55" t="s">
        <v>531</v>
      </c>
      <c r="AA1142" s="20" t="s">
        <v>26</v>
      </c>
    </row>
    <row r="1143" spans="2:27" ht="25.5" x14ac:dyDescent="0.2">
      <c r="B1143" s="14" t="s">
        <v>779</v>
      </c>
      <c r="C1143" s="24" t="s">
        <v>778</v>
      </c>
      <c r="D1143" s="16" t="s">
        <v>708</v>
      </c>
      <c r="E1143" s="20" t="s">
        <v>707</v>
      </c>
      <c r="F1143" s="58" t="s">
        <v>706</v>
      </c>
      <c r="G1143" s="20" t="s">
        <v>712</v>
      </c>
      <c r="H1143" s="34">
        <v>41142</v>
      </c>
      <c r="I1143" s="34">
        <v>48814</v>
      </c>
      <c r="J1143" s="57"/>
      <c r="K1143" s="21">
        <v>10000000</v>
      </c>
      <c r="L1143" s="20" t="s">
        <v>777</v>
      </c>
      <c r="M1143" s="21">
        <v>0</v>
      </c>
      <c r="N1143" s="21">
        <v>0</v>
      </c>
      <c r="O1143" s="21">
        <v>76169.31</v>
      </c>
      <c r="P1143" s="21">
        <v>-127870</v>
      </c>
      <c r="Q1143" s="56" t="s">
        <v>26</v>
      </c>
      <c r="R1143" s="21">
        <v>-127870</v>
      </c>
      <c r="S1143" s="21">
        <v>-127870</v>
      </c>
      <c r="T1143" s="21">
        <v>0</v>
      </c>
      <c r="U1143" s="21">
        <v>0</v>
      </c>
      <c r="V1143" s="21">
        <v>0</v>
      </c>
      <c r="W1143" s="21">
        <v>227252.80110000001</v>
      </c>
      <c r="X1143" s="20" t="s">
        <v>26</v>
      </c>
      <c r="Y1143" s="20" t="s">
        <v>722</v>
      </c>
      <c r="Z1143" s="55" t="s">
        <v>531</v>
      </c>
      <c r="AA1143" s="20" t="s">
        <v>26</v>
      </c>
    </row>
    <row r="1144" spans="2:27" ht="25.5" x14ac:dyDescent="0.2">
      <c r="B1144" s="14" t="s">
        <v>776</v>
      </c>
      <c r="C1144" s="24" t="s">
        <v>775</v>
      </c>
      <c r="D1144" s="16" t="s">
        <v>708</v>
      </c>
      <c r="E1144" s="20" t="s">
        <v>707</v>
      </c>
      <c r="F1144" s="58" t="s">
        <v>706</v>
      </c>
      <c r="G1144" s="20" t="s">
        <v>370</v>
      </c>
      <c r="H1144" s="34">
        <v>41156</v>
      </c>
      <c r="I1144" s="34">
        <v>42069</v>
      </c>
      <c r="J1144" s="57"/>
      <c r="K1144" s="21">
        <v>75000000</v>
      </c>
      <c r="L1144" s="20" t="s">
        <v>774</v>
      </c>
      <c r="M1144" s="21">
        <v>0</v>
      </c>
      <c r="N1144" s="21">
        <v>0</v>
      </c>
      <c r="O1144" s="21">
        <v>-4228.95</v>
      </c>
      <c r="P1144" s="21">
        <v>-14175</v>
      </c>
      <c r="Q1144" s="56" t="s">
        <v>26</v>
      </c>
      <c r="R1144" s="21">
        <v>-14175</v>
      </c>
      <c r="S1144" s="21">
        <v>-14175</v>
      </c>
      <c r="T1144" s="21">
        <v>0</v>
      </c>
      <c r="U1144" s="21">
        <v>0</v>
      </c>
      <c r="V1144" s="21">
        <v>0</v>
      </c>
      <c r="W1144" s="21">
        <v>553437.26670000004</v>
      </c>
      <c r="X1144" s="20" t="s">
        <v>26</v>
      </c>
      <c r="Y1144" s="20" t="s">
        <v>704</v>
      </c>
      <c r="Z1144" s="55" t="s">
        <v>531</v>
      </c>
      <c r="AA1144" s="20" t="s">
        <v>26</v>
      </c>
    </row>
    <row r="1145" spans="2:27" ht="25.5" x14ac:dyDescent="0.2">
      <c r="B1145" s="14" t="s">
        <v>773</v>
      </c>
      <c r="C1145" s="24" t="s">
        <v>772</v>
      </c>
      <c r="D1145" s="16" t="s">
        <v>708</v>
      </c>
      <c r="E1145" s="20" t="s">
        <v>707</v>
      </c>
      <c r="F1145" s="58" t="s">
        <v>706</v>
      </c>
      <c r="G1145" s="20" t="s">
        <v>365</v>
      </c>
      <c r="H1145" s="34">
        <v>41156</v>
      </c>
      <c r="I1145" s="34">
        <v>42253</v>
      </c>
      <c r="J1145" s="57"/>
      <c r="K1145" s="21">
        <v>100000000</v>
      </c>
      <c r="L1145" s="20" t="s">
        <v>771</v>
      </c>
      <c r="M1145" s="21">
        <v>0</v>
      </c>
      <c r="N1145" s="21">
        <v>0</v>
      </c>
      <c r="O1145" s="21">
        <v>-17857.36</v>
      </c>
      <c r="P1145" s="21">
        <v>8200</v>
      </c>
      <c r="Q1145" s="56" t="s">
        <v>26</v>
      </c>
      <c r="R1145" s="21">
        <v>8200</v>
      </c>
      <c r="S1145" s="21">
        <v>8200</v>
      </c>
      <c r="T1145" s="21">
        <v>0</v>
      </c>
      <c r="U1145" s="21">
        <v>0</v>
      </c>
      <c r="V1145" s="21">
        <v>0</v>
      </c>
      <c r="W1145" s="21">
        <v>818869.91960000002</v>
      </c>
      <c r="X1145" s="20" t="s">
        <v>26</v>
      </c>
      <c r="Y1145" s="20" t="s">
        <v>704</v>
      </c>
      <c r="Z1145" s="55" t="s">
        <v>531</v>
      </c>
      <c r="AA1145" s="20" t="s">
        <v>26</v>
      </c>
    </row>
    <row r="1146" spans="2:27" ht="25.5" x14ac:dyDescent="0.2">
      <c r="B1146" s="14" t="s">
        <v>770</v>
      </c>
      <c r="C1146" s="24" t="s">
        <v>769</v>
      </c>
      <c r="D1146" s="16" t="s">
        <v>708</v>
      </c>
      <c r="E1146" s="20" t="s">
        <v>707</v>
      </c>
      <c r="F1146" s="58" t="s">
        <v>706</v>
      </c>
      <c r="G1146" s="20" t="s">
        <v>333</v>
      </c>
      <c r="H1146" s="34">
        <v>41156</v>
      </c>
      <c r="I1146" s="34">
        <v>42984</v>
      </c>
      <c r="J1146" s="57"/>
      <c r="K1146" s="21">
        <v>175000000</v>
      </c>
      <c r="L1146" s="20" t="s">
        <v>768</v>
      </c>
      <c r="M1146" s="21">
        <v>0</v>
      </c>
      <c r="N1146" s="21">
        <v>0</v>
      </c>
      <c r="O1146" s="21">
        <v>207623.65</v>
      </c>
      <c r="P1146" s="21">
        <v>-230825</v>
      </c>
      <c r="Q1146" s="56" t="s">
        <v>26</v>
      </c>
      <c r="R1146" s="21">
        <v>-230825</v>
      </c>
      <c r="S1146" s="21">
        <v>-230825</v>
      </c>
      <c r="T1146" s="21">
        <v>0</v>
      </c>
      <c r="U1146" s="21">
        <v>0</v>
      </c>
      <c r="V1146" s="21">
        <v>0</v>
      </c>
      <c r="W1146" s="21">
        <v>1893911.4779999999</v>
      </c>
      <c r="X1146" s="20" t="s">
        <v>26</v>
      </c>
      <c r="Y1146" s="20" t="s">
        <v>704</v>
      </c>
      <c r="Z1146" s="55" t="s">
        <v>531</v>
      </c>
      <c r="AA1146" s="20" t="s">
        <v>26</v>
      </c>
    </row>
    <row r="1147" spans="2:27" ht="25.5" x14ac:dyDescent="0.2">
      <c r="B1147" s="14" t="s">
        <v>767</v>
      </c>
      <c r="C1147" s="24" t="s">
        <v>766</v>
      </c>
      <c r="D1147" s="16" t="s">
        <v>708</v>
      </c>
      <c r="E1147" s="20" t="s">
        <v>707</v>
      </c>
      <c r="F1147" s="58" t="s">
        <v>706</v>
      </c>
      <c r="G1147" s="20" t="s">
        <v>365</v>
      </c>
      <c r="H1147" s="34">
        <v>41164</v>
      </c>
      <c r="I1147" s="34">
        <v>42261</v>
      </c>
      <c r="J1147" s="57"/>
      <c r="K1147" s="21">
        <v>200000000</v>
      </c>
      <c r="L1147" s="20" t="s">
        <v>765</v>
      </c>
      <c r="M1147" s="21">
        <v>0</v>
      </c>
      <c r="N1147" s="21">
        <v>0</v>
      </c>
      <c r="O1147" s="21">
        <v>54029.16</v>
      </c>
      <c r="P1147" s="21">
        <v>119600</v>
      </c>
      <c r="Q1147" s="56" t="s">
        <v>26</v>
      </c>
      <c r="R1147" s="21">
        <v>119600</v>
      </c>
      <c r="S1147" s="21">
        <v>119600</v>
      </c>
      <c r="T1147" s="21">
        <v>0</v>
      </c>
      <c r="U1147" s="21">
        <v>0</v>
      </c>
      <c r="V1147" s="21">
        <v>0</v>
      </c>
      <c r="W1147" s="21">
        <v>1644417.7050000001</v>
      </c>
      <c r="X1147" s="20" t="s">
        <v>26</v>
      </c>
      <c r="Y1147" s="20" t="s">
        <v>722</v>
      </c>
      <c r="Z1147" s="55" t="s">
        <v>531</v>
      </c>
      <c r="AA1147" s="20" t="s">
        <v>26</v>
      </c>
    </row>
    <row r="1148" spans="2:27" ht="25.5" x14ac:dyDescent="0.2">
      <c r="B1148" s="14" t="s">
        <v>764</v>
      </c>
      <c r="C1148" s="24" t="s">
        <v>763</v>
      </c>
      <c r="D1148" s="16" t="s">
        <v>708</v>
      </c>
      <c r="E1148" s="20" t="s">
        <v>707</v>
      </c>
      <c r="F1148" s="58" t="s">
        <v>706</v>
      </c>
      <c r="G1148" s="20" t="s">
        <v>712</v>
      </c>
      <c r="H1148" s="34">
        <v>41165</v>
      </c>
      <c r="I1148" s="34">
        <v>44821</v>
      </c>
      <c r="J1148" s="57"/>
      <c r="K1148" s="21">
        <v>300000000</v>
      </c>
      <c r="L1148" s="20" t="s">
        <v>762</v>
      </c>
      <c r="M1148" s="21"/>
      <c r="N1148" s="21"/>
      <c r="O1148" s="21">
        <v>1221459.5900000001</v>
      </c>
      <c r="P1148" s="21">
        <v>23100</v>
      </c>
      <c r="Q1148" s="56" t="s">
        <v>26</v>
      </c>
      <c r="R1148" s="21">
        <v>23100</v>
      </c>
      <c r="S1148" s="21">
        <v>23100</v>
      </c>
      <c r="T1148" s="21">
        <v>0</v>
      </c>
      <c r="U1148" s="21">
        <v>0</v>
      </c>
      <c r="V1148" s="21"/>
      <c r="W1148" s="21">
        <v>4676009.8899999997</v>
      </c>
      <c r="X1148" s="20" t="s">
        <v>26</v>
      </c>
      <c r="Y1148" s="20" t="s">
        <v>722</v>
      </c>
      <c r="Z1148" s="55" t="s">
        <v>531</v>
      </c>
      <c r="AA1148" s="20" t="s">
        <v>26</v>
      </c>
    </row>
    <row r="1149" spans="2:27" ht="25.5" x14ac:dyDescent="0.2">
      <c r="B1149" s="14" t="s">
        <v>761</v>
      </c>
      <c r="C1149" s="24" t="s">
        <v>760</v>
      </c>
      <c r="D1149" s="16" t="s">
        <v>708</v>
      </c>
      <c r="E1149" s="20" t="s">
        <v>707</v>
      </c>
      <c r="F1149" s="58" t="s">
        <v>706</v>
      </c>
      <c r="G1149" s="20" t="s">
        <v>346</v>
      </c>
      <c r="H1149" s="34">
        <v>41172</v>
      </c>
      <c r="I1149" s="34">
        <v>43002</v>
      </c>
      <c r="J1149" s="57"/>
      <c r="K1149" s="21">
        <v>100000000</v>
      </c>
      <c r="L1149" s="20" t="s">
        <v>759</v>
      </c>
      <c r="M1149" s="21">
        <v>0</v>
      </c>
      <c r="N1149" s="21">
        <v>0</v>
      </c>
      <c r="O1149" s="21">
        <v>-119769.44</v>
      </c>
      <c r="P1149" s="21">
        <v>-66700</v>
      </c>
      <c r="Q1149" s="56" t="s">
        <v>26</v>
      </c>
      <c r="R1149" s="21">
        <v>-66700</v>
      </c>
      <c r="S1149" s="21">
        <v>-66700</v>
      </c>
      <c r="T1149" s="21">
        <v>0</v>
      </c>
      <c r="U1149" s="21">
        <v>0</v>
      </c>
      <c r="V1149" s="21">
        <v>0</v>
      </c>
      <c r="W1149" s="21">
        <v>1087916.193</v>
      </c>
      <c r="X1149" s="20" t="s">
        <v>26</v>
      </c>
      <c r="Y1149" s="20" t="s">
        <v>722</v>
      </c>
      <c r="Z1149" s="55" t="s">
        <v>531</v>
      </c>
      <c r="AA1149" s="20" t="s">
        <v>26</v>
      </c>
    </row>
    <row r="1150" spans="2:27" ht="25.5" x14ac:dyDescent="0.2">
      <c r="B1150" s="14" t="s">
        <v>758</v>
      </c>
      <c r="C1150" s="24" t="s">
        <v>757</v>
      </c>
      <c r="D1150" s="16" t="s">
        <v>708</v>
      </c>
      <c r="E1150" s="20" t="s">
        <v>707</v>
      </c>
      <c r="F1150" s="58" t="s">
        <v>706</v>
      </c>
      <c r="G1150" s="20" t="s">
        <v>712</v>
      </c>
      <c r="H1150" s="34">
        <v>41172</v>
      </c>
      <c r="I1150" s="34">
        <v>44463</v>
      </c>
      <c r="J1150" s="57"/>
      <c r="K1150" s="21">
        <v>100000000</v>
      </c>
      <c r="L1150" s="20" t="s">
        <v>756</v>
      </c>
      <c r="M1150" s="21">
        <v>0</v>
      </c>
      <c r="N1150" s="21">
        <v>0</v>
      </c>
      <c r="O1150" s="21">
        <v>-337211.11</v>
      </c>
      <c r="P1150" s="21">
        <v>-400</v>
      </c>
      <c r="Q1150" s="56" t="s">
        <v>26</v>
      </c>
      <c r="R1150" s="21">
        <v>-400</v>
      </c>
      <c r="S1150" s="21">
        <v>-400</v>
      </c>
      <c r="T1150" s="21">
        <v>0</v>
      </c>
      <c r="U1150" s="21">
        <v>0</v>
      </c>
      <c r="V1150" s="21">
        <v>0</v>
      </c>
      <c r="W1150" s="21">
        <v>1477919.6780000001</v>
      </c>
      <c r="X1150" s="20" t="s">
        <v>26</v>
      </c>
      <c r="Y1150" s="20" t="s">
        <v>722</v>
      </c>
      <c r="Z1150" s="55" t="s">
        <v>531</v>
      </c>
      <c r="AA1150" s="20" t="s">
        <v>26</v>
      </c>
    </row>
    <row r="1151" spans="2:27" ht="25.5" x14ac:dyDescent="0.2">
      <c r="B1151" s="14" t="s">
        <v>755</v>
      </c>
      <c r="C1151" s="24" t="s">
        <v>754</v>
      </c>
      <c r="D1151" s="16" t="s">
        <v>708</v>
      </c>
      <c r="E1151" s="20" t="s">
        <v>707</v>
      </c>
      <c r="F1151" s="58" t="s">
        <v>706</v>
      </c>
      <c r="G1151" s="20" t="s">
        <v>365</v>
      </c>
      <c r="H1151" s="34">
        <v>41172</v>
      </c>
      <c r="I1151" s="34">
        <v>43386</v>
      </c>
      <c r="J1151" s="57"/>
      <c r="K1151" s="21">
        <v>50000000</v>
      </c>
      <c r="L1151" s="20" t="s">
        <v>753</v>
      </c>
      <c r="M1151" s="21">
        <v>0</v>
      </c>
      <c r="N1151" s="21">
        <v>0</v>
      </c>
      <c r="O1151" s="21">
        <v>-99238.48</v>
      </c>
      <c r="P1151" s="21">
        <v>-88400</v>
      </c>
      <c r="Q1151" s="56" t="s">
        <v>26</v>
      </c>
      <c r="R1151" s="21">
        <v>-88400</v>
      </c>
      <c r="S1151" s="21">
        <v>-88400</v>
      </c>
      <c r="T1151" s="21">
        <v>0</v>
      </c>
      <c r="U1151" s="21">
        <v>0</v>
      </c>
      <c r="V1151" s="21">
        <v>0</v>
      </c>
      <c r="W1151" s="21">
        <v>601368.30279999995</v>
      </c>
      <c r="X1151" s="20" t="s">
        <v>26</v>
      </c>
      <c r="Y1151" s="20" t="s">
        <v>722</v>
      </c>
      <c r="Z1151" s="55" t="s">
        <v>531</v>
      </c>
      <c r="AA1151" s="20" t="s">
        <v>26</v>
      </c>
    </row>
    <row r="1152" spans="2:27" ht="25.5" x14ac:dyDescent="0.2">
      <c r="B1152" s="14" t="s">
        <v>752</v>
      </c>
      <c r="C1152" s="24" t="s">
        <v>751</v>
      </c>
      <c r="D1152" s="16" t="s">
        <v>708</v>
      </c>
      <c r="E1152" s="20" t="s">
        <v>707</v>
      </c>
      <c r="F1152" s="58" t="s">
        <v>706</v>
      </c>
      <c r="G1152" s="20" t="s">
        <v>712</v>
      </c>
      <c r="H1152" s="34">
        <v>41219</v>
      </c>
      <c r="I1152" s="34">
        <v>43261</v>
      </c>
      <c r="J1152" s="57"/>
      <c r="K1152" s="21">
        <v>16000000</v>
      </c>
      <c r="L1152" s="20" t="s">
        <v>750</v>
      </c>
      <c r="M1152" s="21">
        <v>0</v>
      </c>
      <c r="N1152" s="21">
        <v>0</v>
      </c>
      <c r="O1152" s="21">
        <v>-17282.11</v>
      </c>
      <c r="P1152" s="21">
        <v>-28912</v>
      </c>
      <c r="Q1152" s="56" t="s">
        <v>26</v>
      </c>
      <c r="R1152" s="21">
        <v>-28912</v>
      </c>
      <c r="S1152" s="21">
        <v>-28912</v>
      </c>
      <c r="T1152" s="21">
        <v>0</v>
      </c>
      <c r="U1152" s="21">
        <v>0</v>
      </c>
      <c r="V1152" s="21"/>
      <c r="W1152" s="21">
        <v>186656.22930000001</v>
      </c>
      <c r="X1152" s="20" t="s">
        <v>26</v>
      </c>
      <c r="Y1152" s="20" t="s">
        <v>722</v>
      </c>
      <c r="Z1152" s="55" t="s">
        <v>531</v>
      </c>
      <c r="AA1152" s="20" t="s">
        <v>26</v>
      </c>
    </row>
    <row r="1153" spans="2:27" ht="25.5" x14ac:dyDescent="0.2">
      <c r="B1153" s="14" t="s">
        <v>749</v>
      </c>
      <c r="C1153" s="24" t="s">
        <v>748</v>
      </c>
      <c r="D1153" s="16" t="s">
        <v>708</v>
      </c>
      <c r="E1153" s="20" t="s">
        <v>707</v>
      </c>
      <c r="F1153" s="58" t="s">
        <v>706</v>
      </c>
      <c r="G1153" s="20" t="s">
        <v>346</v>
      </c>
      <c r="H1153" s="34">
        <v>41241</v>
      </c>
      <c r="I1153" s="34">
        <v>43070</v>
      </c>
      <c r="J1153" s="57"/>
      <c r="K1153" s="21">
        <v>25000000</v>
      </c>
      <c r="L1153" s="20" t="s">
        <v>747</v>
      </c>
      <c r="M1153" s="21">
        <v>0</v>
      </c>
      <c r="N1153" s="21">
        <v>0</v>
      </c>
      <c r="O1153" s="21">
        <v>10055.56</v>
      </c>
      <c r="P1153" s="21">
        <v>-100450</v>
      </c>
      <c r="Q1153" s="56" t="s">
        <v>26</v>
      </c>
      <c r="R1153" s="21">
        <v>-100450</v>
      </c>
      <c r="S1153" s="21">
        <v>-100450</v>
      </c>
      <c r="T1153" s="21">
        <v>0</v>
      </c>
      <c r="U1153" s="21">
        <v>0</v>
      </c>
      <c r="V1153" s="21"/>
      <c r="W1153" s="21">
        <v>277278.8518</v>
      </c>
      <c r="X1153" s="20" t="s">
        <v>26</v>
      </c>
      <c r="Y1153" s="20" t="s">
        <v>722</v>
      </c>
      <c r="Z1153" s="55" t="s">
        <v>531</v>
      </c>
      <c r="AA1153" s="20" t="s">
        <v>26</v>
      </c>
    </row>
    <row r="1154" spans="2:27" ht="25.5" x14ac:dyDescent="0.2">
      <c r="B1154" s="14" t="s">
        <v>746</v>
      </c>
      <c r="C1154" s="24" t="s">
        <v>745</v>
      </c>
      <c r="D1154" s="16" t="s">
        <v>738</v>
      </c>
      <c r="E1154" s="20" t="s">
        <v>737</v>
      </c>
      <c r="F1154" s="58" t="s">
        <v>706</v>
      </c>
      <c r="G1154" s="20" t="s">
        <v>333</v>
      </c>
      <c r="H1154" s="34">
        <v>41240</v>
      </c>
      <c r="I1154" s="34">
        <v>41972</v>
      </c>
      <c r="J1154" s="57"/>
      <c r="K1154" s="21">
        <v>30000000</v>
      </c>
      <c r="L1154" s="20" t="s">
        <v>744</v>
      </c>
      <c r="M1154" s="21">
        <v>0</v>
      </c>
      <c r="N1154" s="21">
        <v>0</v>
      </c>
      <c r="O1154" s="21">
        <v>-1994.58</v>
      </c>
      <c r="P1154" s="21">
        <v>-5820</v>
      </c>
      <c r="Q1154" s="56" t="s">
        <v>26</v>
      </c>
      <c r="R1154" s="21">
        <v>-5820</v>
      </c>
      <c r="S1154" s="21">
        <v>-5820</v>
      </c>
      <c r="T1154" s="21">
        <v>0</v>
      </c>
      <c r="U1154" s="21">
        <v>0</v>
      </c>
      <c r="V1154" s="21"/>
      <c r="W1154" s="21">
        <v>207430.46369999999</v>
      </c>
      <c r="X1154" s="20" t="s">
        <v>26</v>
      </c>
      <c r="Y1154" s="20" t="s">
        <v>735</v>
      </c>
      <c r="Z1154" s="55" t="s">
        <v>531</v>
      </c>
      <c r="AA1154" s="20" t="s">
        <v>26</v>
      </c>
    </row>
    <row r="1155" spans="2:27" ht="25.5" x14ac:dyDescent="0.2">
      <c r="B1155" s="14" t="s">
        <v>743</v>
      </c>
      <c r="C1155" s="24" t="s">
        <v>742</v>
      </c>
      <c r="D1155" s="16" t="s">
        <v>738</v>
      </c>
      <c r="E1155" s="20" t="s">
        <v>737</v>
      </c>
      <c r="F1155" s="58" t="s">
        <v>706</v>
      </c>
      <c r="G1155" s="20" t="s">
        <v>365</v>
      </c>
      <c r="H1155" s="34">
        <v>41240</v>
      </c>
      <c r="I1155" s="34">
        <v>43068</v>
      </c>
      <c r="J1155" s="57"/>
      <c r="K1155" s="21">
        <v>22000000</v>
      </c>
      <c r="L1155" s="20" t="s">
        <v>741</v>
      </c>
      <c r="M1155" s="21">
        <v>0</v>
      </c>
      <c r="N1155" s="21">
        <v>0</v>
      </c>
      <c r="O1155" s="21">
        <v>9128.4699999999993</v>
      </c>
      <c r="P1155" s="21">
        <v>-61996</v>
      </c>
      <c r="Q1155" s="56" t="s">
        <v>26</v>
      </c>
      <c r="R1155" s="21">
        <v>-61996</v>
      </c>
      <c r="S1155" s="21">
        <v>-61996</v>
      </c>
      <c r="T1155" s="21">
        <v>0</v>
      </c>
      <c r="U1155" s="21">
        <v>0</v>
      </c>
      <c r="V1155" s="21"/>
      <c r="W1155" s="21">
        <v>243869.49129999999</v>
      </c>
      <c r="X1155" s="20" t="s">
        <v>26</v>
      </c>
      <c r="Y1155" s="20" t="s">
        <v>735</v>
      </c>
      <c r="Z1155" s="55" t="s">
        <v>531</v>
      </c>
      <c r="AA1155" s="20" t="s">
        <v>26</v>
      </c>
    </row>
    <row r="1156" spans="2:27" ht="25.5" x14ac:dyDescent="0.2">
      <c r="B1156" s="14" t="s">
        <v>740</v>
      </c>
      <c r="C1156" s="24" t="s">
        <v>739</v>
      </c>
      <c r="D1156" s="16" t="s">
        <v>738</v>
      </c>
      <c r="E1156" s="20" t="s">
        <v>737</v>
      </c>
      <c r="F1156" s="58" t="s">
        <v>706</v>
      </c>
      <c r="G1156" s="20" t="s">
        <v>712</v>
      </c>
      <c r="H1156" s="34">
        <v>41240</v>
      </c>
      <c r="I1156" s="34">
        <v>44894</v>
      </c>
      <c r="J1156" s="57"/>
      <c r="K1156" s="21">
        <v>7000000</v>
      </c>
      <c r="L1156" s="20" t="s">
        <v>736</v>
      </c>
      <c r="M1156" s="21">
        <v>0</v>
      </c>
      <c r="N1156" s="21">
        <v>0</v>
      </c>
      <c r="O1156" s="21">
        <v>-8484.2900000000009</v>
      </c>
      <c r="P1156" s="21">
        <v>91280</v>
      </c>
      <c r="Q1156" s="56" t="s">
        <v>26</v>
      </c>
      <c r="R1156" s="21">
        <v>91280</v>
      </c>
      <c r="S1156" s="21">
        <v>91280</v>
      </c>
      <c r="T1156" s="21">
        <v>0</v>
      </c>
      <c r="U1156" s="21">
        <v>0</v>
      </c>
      <c r="V1156" s="21"/>
      <c r="W1156" s="21">
        <v>110223.93150000001</v>
      </c>
      <c r="X1156" s="20" t="s">
        <v>26</v>
      </c>
      <c r="Y1156" s="20" t="s">
        <v>735</v>
      </c>
      <c r="Z1156" s="55" t="s">
        <v>531</v>
      </c>
      <c r="AA1156" s="20" t="s">
        <v>26</v>
      </c>
    </row>
    <row r="1157" spans="2:27" ht="25.5" x14ac:dyDescent="0.2">
      <c r="B1157" s="14" t="s">
        <v>734</v>
      </c>
      <c r="C1157" s="24" t="s">
        <v>733</v>
      </c>
      <c r="D1157" s="16" t="s">
        <v>708</v>
      </c>
      <c r="E1157" s="20" t="s">
        <v>707</v>
      </c>
      <c r="F1157" s="58" t="s">
        <v>706</v>
      </c>
      <c r="G1157" s="20" t="s">
        <v>430</v>
      </c>
      <c r="H1157" s="34">
        <v>41247</v>
      </c>
      <c r="I1157" s="34">
        <v>42344</v>
      </c>
      <c r="J1157" s="57"/>
      <c r="K1157" s="21">
        <v>300000000</v>
      </c>
      <c r="L1157" s="20" t="s">
        <v>732</v>
      </c>
      <c r="M1157" s="21">
        <v>0</v>
      </c>
      <c r="N1157" s="21">
        <v>0</v>
      </c>
      <c r="O1157" s="21">
        <v>23975</v>
      </c>
      <c r="P1157" s="21">
        <v>-357300</v>
      </c>
      <c r="Q1157" s="56" t="s">
        <v>26</v>
      </c>
      <c r="R1157" s="21">
        <v>-357300</v>
      </c>
      <c r="S1157" s="21">
        <v>-357300</v>
      </c>
      <c r="T1157" s="21">
        <v>0</v>
      </c>
      <c r="U1157" s="21">
        <v>0</v>
      </c>
      <c r="V1157" s="21"/>
      <c r="W1157" s="21">
        <v>2568246.5639999998</v>
      </c>
      <c r="X1157" s="20" t="s">
        <v>26</v>
      </c>
      <c r="Y1157" s="20" t="s">
        <v>722</v>
      </c>
      <c r="Z1157" s="55" t="s">
        <v>531</v>
      </c>
      <c r="AA1157" s="20" t="s">
        <v>26</v>
      </c>
    </row>
    <row r="1158" spans="2:27" ht="25.5" x14ac:dyDescent="0.2">
      <c r="B1158" s="14" t="s">
        <v>731</v>
      </c>
      <c r="C1158" s="24" t="s">
        <v>730</v>
      </c>
      <c r="D1158" s="16" t="s">
        <v>708</v>
      </c>
      <c r="E1158" s="20" t="s">
        <v>707</v>
      </c>
      <c r="F1158" s="58" t="s">
        <v>706</v>
      </c>
      <c r="G1158" s="20" t="s">
        <v>712</v>
      </c>
      <c r="H1158" s="34">
        <v>41247</v>
      </c>
      <c r="I1158" s="34">
        <v>43075</v>
      </c>
      <c r="J1158" s="57"/>
      <c r="K1158" s="21">
        <v>300000000</v>
      </c>
      <c r="L1158" s="20" t="s">
        <v>729</v>
      </c>
      <c r="M1158" s="21">
        <v>0</v>
      </c>
      <c r="N1158" s="21">
        <v>0</v>
      </c>
      <c r="O1158" s="21">
        <v>-90433.33</v>
      </c>
      <c r="P1158" s="21">
        <v>1340100</v>
      </c>
      <c r="Q1158" s="56" t="s">
        <v>26</v>
      </c>
      <c r="R1158" s="21">
        <v>1340100</v>
      </c>
      <c r="S1158" s="21">
        <v>1340100</v>
      </c>
      <c r="T1158" s="21">
        <v>0</v>
      </c>
      <c r="U1158" s="21">
        <v>0</v>
      </c>
      <c r="V1158" s="21"/>
      <c r="W1158" s="21">
        <v>3331974.6090000002</v>
      </c>
      <c r="X1158" s="20" t="s">
        <v>26</v>
      </c>
      <c r="Y1158" s="20" t="s">
        <v>722</v>
      </c>
      <c r="Z1158" s="55" t="s">
        <v>531</v>
      </c>
      <c r="AA1158" s="20" t="s">
        <v>26</v>
      </c>
    </row>
    <row r="1159" spans="2:27" ht="25.5" x14ac:dyDescent="0.2">
      <c r="B1159" s="14" t="s">
        <v>728</v>
      </c>
      <c r="C1159" s="24" t="s">
        <v>727</v>
      </c>
      <c r="D1159" s="16" t="s">
        <v>708</v>
      </c>
      <c r="E1159" s="20" t="s">
        <v>707</v>
      </c>
      <c r="F1159" s="58" t="s">
        <v>706</v>
      </c>
      <c r="G1159" s="20" t="s">
        <v>346</v>
      </c>
      <c r="H1159" s="34">
        <v>41249</v>
      </c>
      <c r="I1159" s="34">
        <v>47097</v>
      </c>
      <c r="J1159" s="57"/>
      <c r="K1159" s="21">
        <v>20000000</v>
      </c>
      <c r="L1159" s="20" t="s">
        <v>726</v>
      </c>
      <c r="M1159" s="21">
        <v>0</v>
      </c>
      <c r="N1159" s="21">
        <v>0</v>
      </c>
      <c r="O1159" s="21">
        <v>21813.33</v>
      </c>
      <c r="P1159" s="21">
        <v>-638880</v>
      </c>
      <c r="Q1159" s="56" t="s">
        <v>26</v>
      </c>
      <c r="R1159" s="21">
        <v>-638880</v>
      </c>
      <c r="S1159" s="21">
        <v>-638880</v>
      </c>
      <c r="T1159" s="21">
        <v>0</v>
      </c>
      <c r="U1159" s="21">
        <v>0</v>
      </c>
      <c r="V1159" s="21"/>
      <c r="W1159" s="21">
        <v>399417.38390000002</v>
      </c>
      <c r="X1159" s="20" t="s">
        <v>26</v>
      </c>
      <c r="Y1159" s="20" t="s">
        <v>722</v>
      </c>
      <c r="Z1159" s="55" t="s">
        <v>531</v>
      </c>
      <c r="AA1159" s="20" t="s">
        <v>26</v>
      </c>
    </row>
    <row r="1160" spans="2:27" ht="25.5" x14ac:dyDescent="0.2">
      <c r="B1160" s="14" t="s">
        <v>725</v>
      </c>
      <c r="C1160" s="24" t="s">
        <v>724</v>
      </c>
      <c r="D1160" s="16" t="s">
        <v>708</v>
      </c>
      <c r="E1160" s="20" t="s">
        <v>707</v>
      </c>
      <c r="F1160" s="58" t="s">
        <v>706</v>
      </c>
      <c r="G1160" s="20" t="s">
        <v>365</v>
      </c>
      <c r="H1160" s="34">
        <v>41249</v>
      </c>
      <c r="I1160" s="34">
        <v>43079</v>
      </c>
      <c r="J1160" s="57"/>
      <c r="K1160" s="21">
        <v>70000000</v>
      </c>
      <c r="L1160" s="20" t="s">
        <v>723</v>
      </c>
      <c r="M1160" s="21">
        <v>0</v>
      </c>
      <c r="N1160" s="21">
        <v>0</v>
      </c>
      <c r="O1160" s="21">
        <v>16648.330000000002</v>
      </c>
      <c r="P1160" s="21">
        <v>-404180</v>
      </c>
      <c r="Q1160" s="56" t="s">
        <v>26</v>
      </c>
      <c r="R1160" s="21">
        <v>-404180</v>
      </c>
      <c r="S1160" s="21">
        <v>-404180</v>
      </c>
      <c r="T1160" s="21">
        <v>0</v>
      </c>
      <c r="U1160" s="21">
        <v>0</v>
      </c>
      <c r="V1160" s="21"/>
      <c r="W1160" s="21">
        <v>778323.62890000001</v>
      </c>
      <c r="X1160" s="20" t="s">
        <v>26</v>
      </c>
      <c r="Y1160" s="20" t="s">
        <v>722</v>
      </c>
      <c r="Z1160" s="55" t="s">
        <v>531</v>
      </c>
      <c r="AA1160" s="20" t="s">
        <v>26</v>
      </c>
    </row>
    <row r="1161" spans="2:27" ht="25.5" x14ac:dyDescent="0.2">
      <c r="B1161" s="14" t="s">
        <v>721</v>
      </c>
      <c r="C1161" s="24" t="s">
        <v>720</v>
      </c>
      <c r="D1161" s="16" t="s">
        <v>708</v>
      </c>
      <c r="E1161" s="20" t="s">
        <v>707</v>
      </c>
      <c r="F1161" s="58" t="s">
        <v>706</v>
      </c>
      <c r="G1161" s="20" t="s">
        <v>361</v>
      </c>
      <c r="H1161" s="34">
        <v>41262</v>
      </c>
      <c r="I1161" s="34">
        <v>43495</v>
      </c>
      <c r="J1161" s="57"/>
      <c r="K1161" s="21">
        <v>26898000</v>
      </c>
      <c r="L1161" s="20" t="s">
        <v>719</v>
      </c>
      <c r="M1161" s="21">
        <v>0</v>
      </c>
      <c r="N1161" s="21">
        <v>0</v>
      </c>
      <c r="O1161" s="21">
        <v>-6925.11</v>
      </c>
      <c r="P1161" s="21">
        <v>-35693.65</v>
      </c>
      <c r="Q1161" s="56" t="s">
        <v>26</v>
      </c>
      <c r="R1161" s="21">
        <v>-35693.65</v>
      </c>
      <c r="S1161" s="21">
        <v>-35693.65</v>
      </c>
      <c r="T1161" s="21">
        <v>0</v>
      </c>
      <c r="U1161" s="21">
        <v>0</v>
      </c>
      <c r="V1161" s="21"/>
      <c r="W1161" s="21">
        <v>331755.27779999998</v>
      </c>
      <c r="X1161" s="20" t="s">
        <v>26</v>
      </c>
      <c r="Y1161" s="20" t="s">
        <v>704</v>
      </c>
      <c r="Z1161" s="55" t="s">
        <v>531</v>
      </c>
      <c r="AA1161" s="20" t="s">
        <v>26</v>
      </c>
    </row>
    <row r="1162" spans="2:27" ht="25.5" x14ac:dyDescent="0.2">
      <c r="B1162" s="14" t="s">
        <v>718</v>
      </c>
      <c r="C1162" s="24" t="s">
        <v>717</v>
      </c>
      <c r="D1162" s="16" t="s">
        <v>708</v>
      </c>
      <c r="E1162" s="20" t="s">
        <v>707</v>
      </c>
      <c r="F1162" s="58" t="s">
        <v>706</v>
      </c>
      <c r="G1162" s="20" t="s">
        <v>361</v>
      </c>
      <c r="H1162" s="34">
        <v>41260</v>
      </c>
      <c r="I1162" s="34">
        <v>43452</v>
      </c>
      <c r="J1162" s="57"/>
      <c r="K1162" s="21">
        <v>19000000</v>
      </c>
      <c r="L1162" s="20" t="s">
        <v>716</v>
      </c>
      <c r="M1162" s="21">
        <v>0</v>
      </c>
      <c r="N1162" s="21">
        <v>0</v>
      </c>
      <c r="O1162" s="21">
        <v>-5132.8999999999996</v>
      </c>
      <c r="P1162" s="21">
        <v>-23028</v>
      </c>
      <c r="Q1162" s="56" t="s">
        <v>26</v>
      </c>
      <c r="R1162" s="21">
        <v>-23028</v>
      </c>
      <c r="S1162" s="21">
        <v>-23028</v>
      </c>
      <c r="T1162" s="21">
        <v>0</v>
      </c>
      <c r="U1162" s="21">
        <v>0</v>
      </c>
      <c r="V1162" s="21"/>
      <c r="W1162" s="21">
        <v>232063.11139999999</v>
      </c>
      <c r="X1162" s="20" t="s">
        <v>26</v>
      </c>
      <c r="Y1162" s="20" t="s">
        <v>704</v>
      </c>
      <c r="Z1162" s="55" t="s">
        <v>531</v>
      </c>
      <c r="AA1162" s="20" t="s">
        <v>26</v>
      </c>
    </row>
    <row r="1163" spans="2:27" ht="25.5" x14ac:dyDescent="0.2">
      <c r="B1163" s="14" t="s">
        <v>715</v>
      </c>
      <c r="C1163" s="24" t="s">
        <v>713</v>
      </c>
      <c r="D1163" s="16" t="s">
        <v>708</v>
      </c>
      <c r="E1163" s="20" t="s">
        <v>707</v>
      </c>
      <c r="F1163" s="58" t="s">
        <v>706</v>
      </c>
      <c r="G1163" s="20" t="s">
        <v>712</v>
      </c>
      <c r="H1163" s="34">
        <v>41261</v>
      </c>
      <c r="I1163" s="34">
        <v>48213</v>
      </c>
      <c r="J1163" s="57"/>
      <c r="K1163" s="21">
        <v>50000000</v>
      </c>
      <c r="L1163" s="20" t="s">
        <v>711</v>
      </c>
      <c r="M1163" s="21">
        <v>0</v>
      </c>
      <c r="N1163" s="21">
        <v>0</v>
      </c>
      <c r="O1163" s="21">
        <v>-36224.800000000003</v>
      </c>
      <c r="P1163" s="21">
        <v>-207800</v>
      </c>
      <c r="Q1163" s="56" t="s">
        <v>26</v>
      </c>
      <c r="R1163" s="21">
        <v>-207800</v>
      </c>
      <c r="S1163" s="21">
        <v>-207800</v>
      </c>
      <c r="T1163" s="21">
        <v>0</v>
      </c>
      <c r="U1163" s="21">
        <v>0</v>
      </c>
      <c r="V1163" s="21"/>
      <c r="W1163" s="21">
        <v>1090038.959</v>
      </c>
      <c r="X1163" s="20" t="s">
        <v>26</v>
      </c>
      <c r="Y1163" s="20" t="s">
        <v>704</v>
      </c>
      <c r="Z1163" s="55" t="s">
        <v>531</v>
      </c>
      <c r="AA1163" s="20" t="s">
        <v>26</v>
      </c>
    </row>
    <row r="1164" spans="2:27" ht="25.5" x14ac:dyDescent="0.2">
      <c r="B1164" s="14" t="s">
        <v>714</v>
      </c>
      <c r="C1164" s="24" t="s">
        <v>713</v>
      </c>
      <c r="D1164" s="16" t="s">
        <v>708</v>
      </c>
      <c r="E1164" s="20" t="s">
        <v>707</v>
      </c>
      <c r="F1164" s="58" t="s">
        <v>706</v>
      </c>
      <c r="G1164" s="20" t="s">
        <v>712</v>
      </c>
      <c r="H1164" s="34">
        <v>41261</v>
      </c>
      <c r="I1164" s="34">
        <v>48213</v>
      </c>
      <c r="J1164" s="57"/>
      <c r="K1164" s="21">
        <v>50000000</v>
      </c>
      <c r="L1164" s="20" t="s">
        <v>711</v>
      </c>
      <c r="M1164" s="21">
        <v>0</v>
      </c>
      <c r="N1164" s="21">
        <v>0</v>
      </c>
      <c r="O1164" s="21">
        <v>-36224.800000000003</v>
      </c>
      <c r="P1164" s="21">
        <v>-207800</v>
      </c>
      <c r="Q1164" s="56" t="s">
        <v>26</v>
      </c>
      <c r="R1164" s="21">
        <v>-207800</v>
      </c>
      <c r="S1164" s="21">
        <v>-207800</v>
      </c>
      <c r="T1164" s="21">
        <v>0</v>
      </c>
      <c r="U1164" s="21">
        <v>0</v>
      </c>
      <c r="V1164" s="21"/>
      <c r="W1164" s="21">
        <v>1090038.959</v>
      </c>
      <c r="X1164" s="20" t="s">
        <v>26</v>
      </c>
      <c r="Y1164" s="20" t="s">
        <v>704</v>
      </c>
      <c r="Z1164" s="55" t="s">
        <v>531</v>
      </c>
      <c r="AA1164" s="20" t="s">
        <v>26</v>
      </c>
    </row>
    <row r="1165" spans="2:27" ht="25.5" x14ac:dyDescent="0.2">
      <c r="B1165" s="14" t="s">
        <v>710</v>
      </c>
      <c r="C1165" s="24" t="s">
        <v>709</v>
      </c>
      <c r="D1165" s="16" t="s">
        <v>708</v>
      </c>
      <c r="E1165" s="20" t="s">
        <v>707</v>
      </c>
      <c r="F1165" s="58" t="s">
        <v>706</v>
      </c>
      <c r="G1165" s="20" t="s">
        <v>430</v>
      </c>
      <c r="H1165" s="34">
        <v>41260</v>
      </c>
      <c r="I1165" s="34">
        <v>44654</v>
      </c>
      <c r="J1165" s="57"/>
      <c r="K1165" s="21">
        <v>80000000</v>
      </c>
      <c r="L1165" s="20" t="s">
        <v>705</v>
      </c>
      <c r="M1165" s="21">
        <v>0</v>
      </c>
      <c r="N1165" s="21">
        <v>0</v>
      </c>
      <c r="O1165" s="21">
        <v>-36777.769999999997</v>
      </c>
      <c r="P1165" s="21">
        <v>32347.34</v>
      </c>
      <c r="Q1165" s="56" t="s">
        <v>26</v>
      </c>
      <c r="R1165" s="21">
        <v>32347.34</v>
      </c>
      <c r="S1165" s="21">
        <v>32347.34</v>
      </c>
      <c r="T1165" s="21">
        <v>0</v>
      </c>
      <c r="U1165" s="21">
        <v>0</v>
      </c>
      <c r="V1165" s="21"/>
      <c r="W1165" s="21">
        <v>1217227.9310000001</v>
      </c>
      <c r="X1165" s="20" t="s">
        <v>26</v>
      </c>
      <c r="Y1165" s="20" t="s">
        <v>704</v>
      </c>
      <c r="Z1165" s="55" t="s">
        <v>531</v>
      </c>
      <c r="AA1165" s="20" t="s">
        <v>26</v>
      </c>
    </row>
    <row r="1166" spans="2:27" x14ac:dyDescent="0.2">
      <c r="B1166" s="11" t="s">
        <v>24</v>
      </c>
      <c r="C1166" s="12" t="s">
        <v>24</v>
      </c>
      <c r="D1166" s="13" t="s">
        <v>24</v>
      </c>
      <c r="E1166" s="12" t="s">
        <v>24</v>
      </c>
      <c r="F1166" s="12" t="s">
        <v>24</v>
      </c>
      <c r="G1166" s="12" t="s">
        <v>24</v>
      </c>
      <c r="H1166" s="12" t="s">
        <v>24</v>
      </c>
      <c r="I1166" s="12" t="s">
        <v>24</v>
      </c>
      <c r="J1166" s="12" t="s">
        <v>24</v>
      </c>
      <c r="K1166" s="12" t="s">
        <v>24</v>
      </c>
      <c r="L1166" s="12" t="s">
        <v>24</v>
      </c>
      <c r="M1166" s="12" t="s">
        <v>24</v>
      </c>
      <c r="N1166" s="12" t="s">
        <v>24</v>
      </c>
      <c r="O1166" s="12" t="s">
        <v>24</v>
      </c>
      <c r="P1166" s="12" t="s">
        <v>24</v>
      </c>
      <c r="Q1166" s="12" t="s">
        <v>24</v>
      </c>
      <c r="R1166" s="12" t="s">
        <v>24</v>
      </c>
      <c r="S1166" s="12" t="s">
        <v>24</v>
      </c>
      <c r="T1166" s="12" t="s">
        <v>24</v>
      </c>
      <c r="U1166" s="12" t="s">
        <v>24</v>
      </c>
      <c r="V1166" s="12" t="s">
        <v>24</v>
      </c>
      <c r="W1166" s="12" t="s">
        <v>24</v>
      </c>
      <c r="X1166" s="12" t="s">
        <v>24</v>
      </c>
      <c r="Y1166" s="12" t="s">
        <v>24</v>
      </c>
      <c r="Z1166" s="12" t="s">
        <v>24</v>
      </c>
      <c r="AA1166" s="12" t="s">
        <v>24</v>
      </c>
    </row>
    <row r="1167" spans="2:27" ht="25.5" x14ac:dyDescent="0.2">
      <c r="B1167" s="54" t="s">
        <v>703</v>
      </c>
      <c r="C1167" s="24" t="s">
        <v>702</v>
      </c>
      <c r="D1167" s="53"/>
      <c r="E1167" s="51"/>
      <c r="F1167" s="51"/>
      <c r="G1167" s="51"/>
      <c r="H1167" s="51"/>
      <c r="I1167" s="51"/>
      <c r="J1167" s="51"/>
      <c r="K1167" s="51"/>
      <c r="L1167" s="51"/>
      <c r="M1167" s="52">
        <f>SUM(SCDBPTASN1!M590:'SCDBPTASN1'!M1166)</f>
        <v>72500</v>
      </c>
      <c r="N1167" s="52">
        <f>SUM(SCDBPTASN1!N590:'SCDBPTASN1'!N1166)</f>
        <v>0</v>
      </c>
      <c r="O1167" s="52">
        <f>SUM(SCDBPTASN1!O590:'SCDBPTASN1'!O1166)</f>
        <v>62306307.960000023</v>
      </c>
      <c r="P1167" s="52">
        <f>SUM(SCDBPTASN1!P590:'SCDBPTASN1'!P1166)</f>
        <v>164305058.65000001</v>
      </c>
      <c r="Q1167" s="51"/>
      <c r="R1167" s="52">
        <f>SUM(SCDBPTASN1!R590:'SCDBPTASN1'!R1166)</f>
        <v>164305058.65000001</v>
      </c>
      <c r="S1167" s="52">
        <f>SUM(SCDBPTASN1!S590:'SCDBPTASN1'!S1166)</f>
        <v>-72526332.276799977</v>
      </c>
      <c r="T1167" s="52">
        <f>SUM(SCDBPTASN1!T590:'SCDBPTASN1'!T1166)</f>
        <v>0</v>
      </c>
      <c r="U1167" s="52">
        <f>SUM(SCDBPTASN1!U590:'SCDBPTASN1'!U1166)</f>
        <v>-2051711.05</v>
      </c>
      <c r="V1167" s="52">
        <f>SUM(SCDBPTASN1!V590:'SCDBPTASN1'!V1166)</f>
        <v>0</v>
      </c>
      <c r="W1167" s="52">
        <f>SUM(SCDBPTASN1!W590:'SCDBPTASN1'!W1166)</f>
        <v>160866774.95811486</v>
      </c>
      <c r="X1167" s="51"/>
      <c r="Y1167" s="51"/>
      <c r="Z1167" s="51"/>
      <c r="AA1167" s="51"/>
    </row>
    <row r="1168" spans="2:27" x14ac:dyDescent="0.2">
      <c r="B1168" s="11" t="s">
        <v>24</v>
      </c>
      <c r="C1168" s="12" t="s">
        <v>24</v>
      </c>
      <c r="D1168" s="13" t="s">
        <v>24</v>
      </c>
      <c r="E1168" s="12" t="s">
        <v>24</v>
      </c>
      <c r="F1168" s="12" t="s">
        <v>24</v>
      </c>
      <c r="G1168" s="12" t="s">
        <v>24</v>
      </c>
      <c r="H1168" s="12" t="s">
        <v>24</v>
      </c>
      <c r="I1168" s="12" t="s">
        <v>24</v>
      </c>
      <c r="J1168" s="12" t="s">
        <v>24</v>
      </c>
      <c r="K1168" s="12" t="s">
        <v>24</v>
      </c>
      <c r="L1168" s="12" t="s">
        <v>24</v>
      </c>
      <c r="M1168" s="12" t="s">
        <v>24</v>
      </c>
      <c r="N1168" s="12" t="s">
        <v>24</v>
      </c>
      <c r="O1168" s="12" t="s">
        <v>24</v>
      </c>
      <c r="P1168" s="12" t="s">
        <v>24</v>
      </c>
      <c r="Q1168" s="12" t="s">
        <v>24</v>
      </c>
      <c r="R1168" s="12" t="s">
        <v>24</v>
      </c>
      <c r="S1168" s="12" t="s">
        <v>24</v>
      </c>
      <c r="T1168" s="12" t="s">
        <v>24</v>
      </c>
      <c r="U1168" s="12" t="s">
        <v>24</v>
      </c>
      <c r="V1168" s="12" t="s">
        <v>24</v>
      </c>
      <c r="W1168" s="12" t="s">
        <v>24</v>
      </c>
      <c r="X1168" s="12" t="s">
        <v>24</v>
      </c>
      <c r="Y1168" s="12" t="s">
        <v>24</v>
      </c>
      <c r="Z1168" s="12" t="s">
        <v>24</v>
      </c>
      <c r="AA1168" s="12" t="s">
        <v>24</v>
      </c>
    </row>
    <row r="1169" spans="2:27" ht="38.25" x14ac:dyDescent="0.2">
      <c r="B1169" s="14" t="s">
        <v>701</v>
      </c>
      <c r="C1169" s="24" t="s">
        <v>700</v>
      </c>
      <c r="D1169" s="16" t="s">
        <v>699</v>
      </c>
      <c r="E1169" s="20" t="s">
        <v>534</v>
      </c>
      <c r="F1169" s="58" t="s">
        <v>325</v>
      </c>
      <c r="G1169" s="20" t="s">
        <v>490</v>
      </c>
      <c r="H1169" s="28">
        <v>39435</v>
      </c>
      <c r="I1169" s="28">
        <v>42541</v>
      </c>
      <c r="J1169" s="57"/>
      <c r="K1169" s="21">
        <v>14930000</v>
      </c>
      <c r="L1169" s="20" t="s">
        <v>698</v>
      </c>
      <c r="M1169" s="21">
        <v>0</v>
      </c>
      <c r="N1169" s="21">
        <v>0</v>
      </c>
      <c r="O1169" s="21">
        <v>-155247.10999999999</v>
      </c>
      <c r="P1169" s="21">
        <v>100867.08</v>
      </c>
      <c r="Q1169" s="56" t="s">
        <v>26</v>
      </c>
      <c r="R1169" s="21">
        <v>100867.08</v>
      </c>
      <c r="S1169" s="21">
        <v>-445137.95</v>
      </c>
      <c r="T1169" s="21">
        <v>0</v>
      </c>
      <c r="U1169" s="21">
        <v>0</v>
      </c>
      <c r="V1169" s="21">
        <v>0</v>
      </c>
      <c r="W1169" s="21">
        <v>0</v>
      </c>
      <c r="X1169" s="20" t="s">
        <v>334</v>
      </c>
      <c r="Y1169" s="20" t="s">
        <v>556</v>
      </c>
      <c r="Z1169" s="55" t="s">
        <v>321</v>
      </c>
      <c r="AA1169" s="20" t="s">
        <v>490</v>
      </c>
    </row>
    <row r="1170" spans="2:27" ht="25.5" x14ac:dyDescent="0.2">
      <c r="B1170" s="14" t="s">
        <v>697</v>
      </c>
      <c r="C1170" s="24" t="s">
        <v>696</v>
      </c>
      <c r="D1170" s="16" t="s">
        <v>695</v>
      </c>
      <c r="E1170" s="20" t="s">
        <v>534</v>
      </c>
      <c r="F1170" s="58" t="s">
        <v>325</v>
      </c>
      <c r="G1170" s="20" t="s">
        <v>370</v>
      </c>
      <c r="H1170" s="28">
        <v>39455</v>
      </c>
      <c r="I1170" s="28">
        <v>43179</v>
      </c>
      <c r="J1170" s="57"/>
      <c r="K1170" s="21">
        <v>10000000</v>
      </c>
      <c r="L1170" s="20" t="s">
        <v>694</v>
      </c>
      <c r="M1170" s="21">
        <v>0</v>
      </c>
      <c r="N1170" s="21">
        <v>0</v>
      </c>
      <c r="O1170" s="21">
        <v>-111629.2</v>
      </c>
      <c r="P1170" s="21">
        <v>314929.99</v>
      </c>
      <c r="Q1170" s="56" t="s">
        <v>26</v>
      </c>
      <c r="R1170" s="21">
        <v>314929.99</v>
      </c>
      <c r="S1170" s="21">
        <v>-112260.01</v>
      </c>
      <c r="T1170" s="21">
        <v>0</v>
      </c>
      <c r="U1170" s="21">
        <v>0</v>
      </c>
      <c r="V1170" s="21">
        <v>0</v>
      </c>
      <c r="W1170" s="21">
        <v>0</v>
      </c>
      <c r="X1170" s="20" t="s">
        <v>334</v>
      </c>
      <c r="Y1170" s="20" t="s">
        <v>556</v>
      </c>
      <c r="Z1170" s="55" t="s">
        <v>321</v>
      </c>
      <c r="AA1170" s="20" t="s">
        <v>370</v>
      </c>
    </row>
    <row r="1171" spans="2:27" ht="25.5" x14ac:dyDescent="0.2">
      <c r="B1171" s="14" t="s">
        <v>693</v>
      </c>
      <c r="C1171" s="24" t="s">
        <v>692</v>
      </c>
      <c r="D1171" s="16" t="s">
        <v>691</v>
      </c>
      <c r="E1171" s="20" t="s">
        <v>534</v>
      </c>
      <c r="F1171" s="58" t="s">
        <v>325</v>
      </c>
      <c r="G1171" s="20" t="s">
        <v>490</v>
      </c>
      <c r="H1171" s="28">
        <v>39456</v>
      </c>
      <c r="I1171" s="28">
        <v>42814</v>
      </c>
      <c r="J1171" s="57"/>
      <c r="K1171" s="21">
        <v>6000000</v>
      </c>
      <c r="L1171" s="20" t="s">
        <v>690</v>
      </c>
      <c r="M1171" s="21">
        <v>0</v>
      </c>
      <c r="N1171" s="21">
        <v>0</v>
      </c>
      <c r="O1171" s="21">
        <v>-39758.32</v>
      </c>
      <c r="P1171" s="21">
        <v>-26970.02</v>
      </c>
      <c r="Q1171" s="56" t="s">
        <v>26</v>
      </c>
      <c r="R1171" s="21">
        <v>-26970.02</v>
      </c>
      <c r="S1171" s="21">
        <v>-199434.03</v>
      </c>
      <c r="T1171" s="21">
        <v>0</v>
      </c>
      <c r="U1171" s="21">
        <v>0</v>
      </c>
      <c r="V1171" s="21">
        <v>0</v>
      </c>
      <c r="W1171" s="21">
        <v>0</v>
      </c>
      <c r="X1171" s="20" t="s">
        <v>334</v>
      </c>
      <c r="Y1171" s="20" t="s">
        <v>556</v>
      </c>
      <c r="Z1171" s="55" t="s">
        <v>321</v>
      </c>
      <c r="AA1171" s="20" t="s">
        <v>490</v>
      </c>
    </row>
    <row r="1172" spans="2:27" ht="25.5" x14ac:dyDescent="0.2">
      <c r="B1172" s="14" t="s">
        <v>689</v>
      </c>
      <c r="C1172" s="24" t="s">
        <v>688</v>
      </c>
      <c r="D1172" s="16" t="s">
        <v>687</v>
      </c>
      <c r="E1172" s="20" t="s">
        <v>534</v>
      </c>
      <c r="F1172" s="58" t="s">
        <v>325</v>
      </c>
      <c r="G1172" s="20" t="s">
        <v>333</v>
      </c>
      <c r="H1172" s="28">
        <v>39456</v>
      </c>
      <c r="I1172" s="28">
        <v>42998</v>
      </c>
      <c r="J1172" s="57"/>
      <c r="K1172" s="21">
        <v>20000000</v>
      </c>
      <c r="L1172" s="20" t="s">
        <v>686</v>
      </c>
      <c r="M1172" s="21">
        <v>0</v>
      </c>
      <c r="N1172" s="21">
        <v>0</v>
      </c>
      <c r="O1172" s="21">
        <v>-279327.77</v>
      </c>
      <c r="P1172" s="21">
        <v>-390260</v>
      </c>
      <c r="Q1172" s="56" t="s">
        <v>26</v>
      </c>
      <c r="R1172" s="21">
        <v>-390260</v>
      </c>
      <c r="S1172" s="21">
        <v>-869919.99</v>
      </c>
      <c r="T1172" s="21">
        <v>0</v>
      </c>
      <c r="U1172" s="21">
        <v>0</v>
      </c>
      <c r="V1172" s="21">
        <v>0</v>
      </c>
      <c r="W1172" s="21">
        <v>0</v>
      </c>
      <c r="X1172" s="20" t="s">
        <v>334</v>
      </c>
      <c r="Y1172" s="20" t="s">
        <v>556</v>
      </c>
      <c r="Z1172" s="55" t="s">
        <v>321</v>
      </c>
      <c r="AA1172" s="20" t="s">
        <v>333</v>
      </c>
    </row>
    <row r="1173" spans="2:27" ht="25.5" x14ac:dyDescent="0.2">
      <c r="B1173" s="14" t="s">
        <v>685</v>
      </c>
      <c r="C1173" s="24" t="s">
        <v>684</v>
      </c>
      <c r="D1173" s="16" t="s">
        <v>683</v>
      </c>
      <c r="E1173" s="20" t="s">
        <v>534</v>
      </c>
      <c r="F1173" s="58" t="s">
        <v>325</v>
      </c>
      <c r="G1173" s="20" t="s">
        <v>356</v>
      </c>
      <c r="H1173" s="28">
        <v>39457</v>
      </c>
      <c r="I1173" s="28">
        <v>41718</v>
      </c>
      <c r="J1173" s="57"/>
      <c r="K1173" s="21">
        <v>5000000</v>
      </c>
      <c r="L1173" s="20" t="s">
        <v>682</v>
      </c>
      <c r="M1173" s="21">
        <v>0</v>
      </c>
      <c r="N1173" s="21">
        <v>0</v>
      </c>
      <c r="O1173" s="21">
        <v>-45874.99</v>
      </c>
      <c r="P1173" s="21">
        <v>-31955.01</v>
      </c>
      <c r="Q1173" s="56" t="s">
        <v>26</v>
      </c>
      <c r="R1173" s="21">
        <v>-31955.01</v>
      </c>
      <c r="S1173" s="21">
        <v>-2720</v>
      </c>
      <c r="T1173" s="21">
        <v>0</v>
      </c>
      <c r="U1173" s="21">
        <v>0</v>
      </c>
      <c r="V1173" s="21">
        <v>0</v>
      </c>
      <c r="W1173" s="21">
        <v>0</v>
      </c>
      <c r="X1173" s="20" t="s">
        <v>334</v>
      </c>
      <c r="Y1173" s="20" t="s">
        <v>556</v>
      </c>
      <c r="Z1173" s="55" t="s">
        <v>321</v>
      </c>
      <c r="AA1173" s="20" t="s">
        <v>356</v>
      </c>
    </row>
    <row r="1174" spans="2:27" ht="25.5" x14ac:dyDescent="0.2">
      <c r="B1174" s="14" t="s">
        <v>681</v>
      </c>
      <c r="C1174" s="24" t="s">
        <v>680</v>
      </c>
      <c r="D1174" s="16" t="s">
        <v>679</v>
      </c>
      <c r="E1174" s="20" t="s">
        <v>534</v>
      </c>
      <c r="F1174" s="58" t="s">
        <v>325</v>
      </c>
      <c r="G1174" s="20" t="s">
        <v>575</v>
      </c>
      <c r="H1174" s="28">
        <v>39476</v>
      </c>
      <c r="I1174" s="28">
        <v>43179</v>
      </c>
      <c r="J1174" s="57"/>
      <c r="K1174" s="21">
        <v>10000000</v>
      </c>
      <c r="L1174" s="20" t="s">
        <v>678</v>
      </c>
      <c r="M1174" s="21">
        <v>0</v>
      </c>
      <c r="N1174" s="21">
        <v>0</v>
      </c>
      <c r="O1174" s="21">
        <v>-224277.8</v>
      </c>
      <c r="P1174" s="21">
        <v>-647140</v>
      </c>
      <c r="Q1174" s="56" t="s">
        <v>26</v>
      </c>
      <c r="R1174" s="21">
        <v>-647140</v>
      </c>
      <c r="S1174" s="21">
        <v>-246250</v>
      </c>
      <c r="T1174" s="21">
        <v>0</v>
      </c>
      <c r="U1174" s="21">
        <v>0</v>
      </c>
      <c r="V1174" s="21">
        <v>0</v>
      </c>
      <c r="W1174" s="21">
        <v>0</v>
      </c>
      <c r="X1174" s="20" t="s">
        <v>323</v>
      </c>
      <c r="Y1174" s="20" t="s">
        <v>556</v>
      </c>
      <c r="Z1174" s="55" t="s">
        <v>321</v>
      </c>
      <c r="AA1174" s="20" t="s">
        <v>575</v>
      </c>
    </row>
    <row r="1175" spans="2:27" ht="38.25" x14ac:dyDescent="0.2">
      <c r="B1175" s="14" t="s">
        <v>677</v>
      </c>
      <c r="C1175" s="24" t="s">
        <v>676</v>
      </c>
      <c r="D1175" s="16" t="s">
        <v>675</v>
      </c>
      <c r="E1175" s="20" t="s">
        <v>534</v>
      </c>
      <c r="F1175" s="58" t="s">
        <v>325</v>
      </c>
      <c r="G1175" s="20" t="s">
        <v>365</v>
      </c>
      <c r="H1175" s="28">
        <v>39483</v>
      </c>
      <c r="I1175" s="28">
        <v>43179</v>
      </c>
      <c r="J1175" s="57"/>
      <c r="K1175" s="21">
        <v>10000000</v>
      </c>
      <c r="L1175" s="20" t="s">
        <v>674</v>
      </c>
      <c r="M1175" s="21">
        <v>0</v>
      </c>
      <c r="N1175" s="21">
        <v>0</v>
      </c>
      <c r="O1175" s="21">
        <v>-106022.23</v>
      </c>
      <c r="P1175" s="21">
        <v>193390</v>
      </c>
      <c r="Q1175" s="56" t="s">
        <v>26</v>
      </c>
      <c r="R1175" s="21">
        <v>193390</v>
      </c>
      <c r="S1175" s="21">
        <v>-523500</v>
      </c>
      <c r="T1175" s="21">
        <v>0</v>
      </c>
      <c r="U1175" s="21">
        <v>0</v>
      </c>
      <c r="V1175" s="21">
        <v>0</v>
      </c>
      <c r="W1175" s="21">
        <v>0</v>
      </c>
      <c r="X1175" s="20" t="s">
        <v>334</v>
      </c>
      <c r="Y1175" s="20" t="s">
        <v>556</v>
      </c>
      <c r="Z1175" s="55" t="s">
        <v>321</v>
      </c>
      <c r="AA1175" s="20" t="s">
        <v>365</v>
      </c>
    </row>
    <row r="1176" spans="2:27" ht="38.25" x14ac:dyDescent="0.2">
      <c r="B1176" s="14" t="s">
        <v>673</v>
      </c>
      <c r="C1176" s="24" t="s">
        <v>672</v>
      </c>
      <c r="D1176" s="16" t="s">
        <v>671</v>
      </c>
      <c r="E1176" s="20" t="s">
        <v>534</v>
      </c>
      <c r="F1176" s="58" t="s">
        <v>325</v>
      </c>
      <c r="G1176" s="20" t="s">
        <v>333</v>
      </c>
      <c r="H1176" s="28">
        <v>39492</v>
      </c>
      <c r="I1176" s="28">
        <v>41718</v>
      </c>
      <c r="J1176" s="57"/>
      <c r="K1176" s="21">
        <v>6165000</v>
      </c>
      <c r="L1176" s="20" t="s">
        <v>670</v>
      </c>
      <c r="M1176" s="21">
        <v>0</v>
      </c>
      <c r="N1176" s="21">
        <v>0</v>
      </c>
      <c r="O1176" s="21">
        <v>-48393.54</v>
      </c>
      <c r="P1176" s="21">
        <v>-53191.61</v>
      </c>
      <c r="Q1176" s="56" t="s">
        <v>26</v>
      </c>
      <c r="R1176" s="21">
        <v>-53191.61</v>
      </c>
      <c r="S1176" s="21">
        <v>-12761.55</v>
      </c>
      <c r="T1176" s="21">
        <v>0</v>
      </c>
      <c r="U1176" s="21">
        <v>0</v>
      </c>
      <c r="V1176" s="21">
        <v>0</v>
      </c>
      <c r="W1176" s="21">
        <v>0</v>
      </c>
      <c r="X1176" s="20" t="s">
        <v>334</v>
      </c>
      <c r="Y1176" s="20" t="s">
        <v>556</v>
      </c>
      <c r="Z1176" s="55" t="s">
        <v>321</v>
      </c>
      <c r="AA1176" s="20" t="s">
        <v>333</v>
      </c>
    </row>
    <row r="1177" spans="2:27" ht="38.25" x14ac:dyDescent="0.2">
      <c r="B1177" s="14" t="s">
        <v>669</v>
      </c>
      <c r="C1177" s="24" t="s">
        <v>668</v>
      </c>
      <c r="D1177" s="16" t="s">
        <v>667</v>
      </c>
      <c r="E1177" s="20" t="s">
        <v>534</v>
      </c>
      <c r="F1177" s="58" t="s">
        <v>325</v>
      </c>
      <c r="G1177" s="20" t="s">
        <v>365</v>
      </c>
      <c r="H1177" s="28">
        <v>39497</v>
      </c>
      <c r="I1177" s="28">
        <v>41353</v>
      </c>
      <c r="J1177" s="57"/>
      <c r="K1177" s="21">
        <v>5000000</v>
      </c>
      <c r="L1177" s="20" t="s">
        <v>666</v>
      </c>
      <c r="M1177" s="21">
        <v>0</v>
      </c>
      <c r="N1177" s="21">
        <v>0</v>
      </c>
      <c r="O1177" s="21">
        <v>-70851.39</v>
      </c>
      <c r="P1177" s="21">
        <v>-12750</v>
      </c>
      <c r="Q1177" s="56" t="s">
        <v>26</v>
      </c>
      <c r="R1177" s="21">
        <v>-12750</v>
      </c>
      <c r="S1177" s="21">
        <v>38200</v>
      </c>
      <c r="T1177" s="21">
        <v>0</v>
      </c>
      <c r="U1177" s="21">
        <v>0</v>
      </c>
      <c r="V1177" s="21">
        <v>0</v>
      </c>
      <c r="W1177" s="21">
        <v>0</v>
      </c>
      <c r="X1177" s="20" t="s">
        <v>334</v>
      </c>
      <c r="Y1177" s="20" t="s">
        <v>556</v>
      </c>
      <c r="Z1177" s="55" t="s">
        <v>321</v>
      </c>
      <c r="AA1177" s="20" t="s">
        <v>365</v>
      </c>
    </row>
    <row r="1178" spans="2:27" ht="38.25" x14ac:dyDescent="0.2">
      <c r="B1178" s="14" t="s">
        <v>665</v>
      </c>
      <c r="C1178" s="24" t="s">
        <v>664</v>
      </c>
      <c r="D1178" s="16" t="s">
        <v>663</v>
      </c>
      <c r="E1178" s="20" t="s">
        <v>534</v>
      </c>
      <c r="F1178" s="58" t="s">
        <v>325</v>
      </c>
      <c r="G1178" s="20" t="s">
        <v>333</v>
      </c>
      <c r="H1178" s="28">
        <v>39504</v>
      </c>
      <c r="I1178" s="28">
        <v>42175</v>
      </c>
      <c r="J1178" s="57"/>
      <c r="K1178" s="21">
        <v>10000000</v>
      </c>
      <c r="L1178" s="20" t="s">
        <v>662</v>
      </c>
      <c r="M1178" s="21">
        <v>0</v>
      </c>
      <c r="N1178" s="21">
        <v>0</v>
      </c>
      <c r="O1178" s="21">
        <v>-128449.98</v>
      </c>
      <c r="P1178" s="21">
        <v>-206110</v>
      </c>
      <c r="Q1178" s="56" t="s">
        <v>26</v>
      </c>
      <c r="R1178" s="21">
        <v>-206110</v>
      </c>
      <c r="S1178" s="21">
        <v>-255990.01</v>
      </c>
      <c r="T1178" s="21">
        <v>0</v>
      </c>
      <c r="U1178" s="21">
        <v>0</v>
      </c>
      <c r="V1178" s="21">
        <v>0</v>
      </c>
      <c r="W1178" s="21">
        <v>0</v>
      </c>
      <c r="X1178" s="20" t="s">
        <v>334</v>
      </c>
      <c r="Y1178" s="20" t="s">
        <v>556</v>
      </c>
      <c r="Z1178" s="55" t="s">
        <v>321</v>
      </c>
      <c r="AA1178" s="20" t="s">
        <v>333</v>
      </c>
    </row>
    <row r="1179" spans="2:27" ht="25.5" x14ac:dyDescent="0.2">
      <c r="B1179" s="14" t="s">
        <v>661</v>
      </c>
      <c r="C1179" s="24" t="s">
        <v>660</v>
      </c>
      <c r="D1179" s="16" t="s">
        <v>653</v>
      </c>
      <c r="E1179" s="20" t="s">
        <v>534</v>
      </c>
      <c r="F1179" s="58" t="s">
        <v>325</v>
      </c>
      <c r="G1179" s="20" t="s">
        <v>333</v>
      </c>
      <c r="H1179" s="28">
        <v>39512</v>
      </c>
      <c r="I1179" s="28">
        <v>41902</v>
      </c>
      <c r="J1179" s="57"/>
      <c r="K1179" s="21">
        <v>10000000</v>
      </c>
      <c r="L1179" s="20" t="s">
        <v>659</v>
      </c>
      <c r="M1179" s="21">
        <v>0</v>
      </c>
      <c r="N1179" s="21">
        <v>0</v>
      </c>
      <c r="O1179" s="21">
        <v>-118255.54</v>
      </c>
      <c r="P1179" s="21">
        <v>-140670</v>
      </c>
      <c r="Q1179" s="56" t="s">
        <v>26</v>
      </c>
      <c r="R1179" s="21">
        <v>-140670</v>
      </c>
      <c r="S1179" s="21">
        <v>-44900</v>
      </c>
      <c r="T1179" s="21">
        <v>0</v>
      </c>
      <c r="U1179" s="21">
        <v>0</v>
      </c>
      <c r="V1179" s="21">
        <v>0</v>
      </c>
      <c r="W1179" s="21">
        <v>0</v>
      </c>
      <c r="X1179" s="20" t="s">
        <v>334</v>
      </c>
      <c r="Y1179" s="20" t="s">
        <v>556</v>
      </c>
      <c r="Z1179" s="55" t="s">
        <v>321</v>
      </c>
      <c r="AA1179" s="20" t="s">
        <v>333</v>
      </c>
    </row>
    <row r="1180" spans="2:27" ht="38.25" x14ac:dyDescent="0.2">
      <c r="B1180" s="14" t="s">
        <v>658</v>
      </c>
      <c r="C1180" s="24" t="s">
        <v>657</v>
      </c>
      <c r="D1180" s="16" t="s">
        <v>656</v>
      </c>
      <c r="E1180" s="20" t="s">
        <v>534</v>
      </c>
      <c r="F1180" s="58" t="s">
        <v>325</v>
      </c>
      <c r="G1180" s="20" t="s">
        <v>365</v>
      </c>
      <c r="H1180" s="28">
        <v>39518</v>
      </c>
      <c r="I1180" s="28">
        <v>43179</v>
      </c>
      <c r="J1180" s="57"/>
      <c r="K1180" s="21">
        <v>10000000</v>
      </c>
      <c r="L1180" s="20" t="s">
        <v>595</v>
      </c>
      <c r="M1180" s="21">
        <v>0</v>
      </c>
      <c r="N1180" s="21">
        <v>0</v>
      </c>
      <c r="O1180" s="21">
        <v>-142722.23999999999</v>
      </c>
      <c r="P1180" s="21">
        <v>104360</v>
      </c>
      <c r="Q1180" s="56" t="s">
        <v>26</v>
      </c>
      <c r="R1180" s="21">
        <v>104360</v>
      </c>
      <c r="S1180" s="21">
        <v>-1780700</v>
      </c>
      <c r="T1180" s="21">
        <v>0</v>
      </c>
      <c r="U1180" s="21">
        <v>0</v>
      </c>
      <c r="V1180" s="21">
        <v>0</v>
      </c>
      <c r="W1180" s="21">
        <v>0</v>
      </c>
      <c r="X1180" s="20" t="s">
        <v>334</v>
      </c>
      <c r="Y1180" s="20" t="s">
        <v>556</v>
      </c>
      <c r="Z1180" s="55" t="s">
        <v>321</v>
      </c>
      <c r="AA1180" s="20" t="s">
        <v>365</v>
      </c>
    </row>
    <row r="1181" spans="2:27" ht="38.25" x14ac:dyDescent="0.2">
      <c r="B1181" s="14" t="s">
        <v>655</v>
      </c>
      <c r="C1181" s="24" t="s">
        <v>654</v>
      </c>
      <c r="D1181" s="16" t="s">
        <v>653</v>
      </c>
      <c r="E1181" s="20" t="s">
        <v>534</v>
      </c>
      <c r="F1181" s="58" t="s">
        <v>325</v>
      </c>
      <c r="G1181" s="20" t="s">
        <v>356</v>
      </c>
      <c r="H1181" s="28">
        <v>39519</v>
      </c>
      <c r="I1181" s="28">
        <v>41902</v>
      </c>
      <c r="J1181" s="57"/>
      <c r="K1181" s="21">
        <v>10000000</v>
      </c>
      <c r="L1181" s="20" t="s">
        <v>652</v>
      </c>
      <c r="M1181" s="21">
        <v>0</v>
      </c>
      <c r="N1181" s="21">
        <v>0</v>
      </c>
      <c r="O1181" s="21">
        <v>-132221.96</v>
      </c>
      <c r="P1181" s="21">
        <v>-164510</v>
      </c>
      <c r="Q1181" s="56" t="s">
        <v>26</v>
      </c>
      <c r="R1181" s="21">
        <v>-164510</v>
      </c>
      <c r="S1181" s="21">
        <v>-81350.009999999995</v>
      </c>
      <c r="T1181" s="21">
        <v>0</v>
      </c>
      <c r="U1181" s="21">
        <v>0</v>
      </c>
      <c r="V1181" s="21">
        <v>0</v>
      </c>
      <c r="W1181" s="21">
        <v>0</v>
      </c>
      <c r="X1181" s="20" t="s">
        <v>334</v>
      </c>
      <c r="Y1181" s="20" t="s">
        <v>556</v>
      </c>
      <c r="Z1181" s="55" t="s">
        <v>321</v>
      </c>
      <c r="AA1181" s="20" t="s">
        <v>356</v>
      </c>
    </row>
    <row r="1182" spans="2:27" ht="25.5" x14ac:dyDescent="0.2">
      <c r="B1182" s="14" t="s">
        <v>651</v>
      </c>
      <c r="C1182" s="24" t="s">
        <v>648</v>
      </c>
      <c r="D1182" s="16" t="s">
        <v>650</v>
      </c>
      <c r="E1182" s="20" t="s">
        <v>534</v>
      </c>
      <c r="F1182" s="58" t="s">
        <v>325</v>
      </c>
      <c r="G1182" s="20" t="s">
        <v>346</v>
      </c>
      <c r="H1182" s="28">
        <v>39520</v>
      </c>
      <c r="I1182" s="28">
        <v>41353</v>
      </c>
      <c r="J1182" s="57"/>
      <c r="K1182" s="21">
        <v>10000000</v>
      </c>
      <c r="L1182" s="20" t="s">
        <v>646</v>
      </c>
      <c r="M1182" s="21">
        <v>0</v>
      </c>
      <c r="N1182" s="21">
        <v>0</v>
      </c>
      <c r="O1182" s="21">
        <v>-152916.65</v>
      </c>
      <c r="P1182" s="21">
        <v>-30890.01</v>
      </c>
      <c r="Q1182" s="56" t="s">
        <v>26</v>
      </c>
      <c r="R1182" s="21">
        <v>-30890.01</v>
      </c>
      <c r="S1182" s="21">
        <v>124269.98</v>
      </c>
      <c r="T1182" s="21">
        <v>0</v>
      </c>
      <c r="U1182" s="21">
        <v>0</v>
      </c>
      <c r="V1182" s="21">
        <v>0</v>
      </c>
      <c r="W1182" s="21">
        <v>0</v>
      </c>
      <c r="X1182" s="20" t="s">
        <v>334</v>
      </c>
      <c r="Y1182" s="20" t="s">
        <v>556</v>
      </c>
      <c r="Z1182" s="55" t="s">
        <v>321</v>
      </c>
      <c r="AA1182" s="20" t="s">
        <v>346</v>
      </c>
    </row>
    <row r="1183" spans="2:27" ht="25.5" x14ac:dyDescent="0.2">
      <c r="B1183" s="14" t="s">
        <v>649</v>
      </c>
      <c r="C1183" s="24" t="s">
        <v>648</v>
      </c>
      <c r="D1183" s="16" t="s">
        <v>647</v>
      </c>
      <c r="E1183" s="20" t="s">
        <v>534</v>
      </c>
      <c r="F1183" s="58" t="s">
        <v>325</v>
      </c>
      <c r="G1183" s="20" t="s">
        <v>346</v>
      </c>
      <c r="H1183" s="28">
        <v>39520</v>
      </c>
      <c r="I1183" s="28">
        <v>43179</v>
      </c>
      <c r="J1183" s="57"/>
      <c r="K1183" s="21">
        <v>5000000</v>
      </c>
      <c r="L1183" s="20" t="s">
        <v>646</v>
      </c>
      <c r="M1183" s="21">
        <v>0</v>
      </c>
      <c r="N1183" s="21">
        <v>0</v>
      </c>
      <c r="O1183" s="21">
        <v>-76458.320000000007</v>
      </c>
      <c r="P1183" s="21">
        <v>-216150</v>
      </c>
      <c r="Q1183" s="56" t="s">
        <v>26</v>
      </c>
      <c r="R1183" s="21">
        <v>-216150</v>
      </c>
      <c r="S1183" s="21">
        <v>-37155</v>
      </c>
      <c r="T1183" s="21">
        <v>0</v>
      </c>
      <c r="U1183" s="21">
        <v>0</v>
      </c>
      <c r="V1183" s="21">
        <v>0</v>
      </c>
      <c r="W1183" s="21">
        <v>0</v>
      </c>
      <c r="X1183" s="20" t="s">
        <v>334</v>
      </c>
      <c r="Y1183" s="20" t="s">
        <v>556</v>
      </c>
      <c r="Z1183" s="55" t="s">
        <v>321</v>
      </c>
      <c r="AA1183" s="20" t="s">
        <v>346</v>
      </c>
    </row>
    <row r="1184" spans="2:27" ht="25.5" x14ac:dyDescent="0.2">
      <c r="B1184" s="14" t="s">
        <v>645</v>
      </c>
      <c r="C1184" s="24" t="s">
        <v>644</v>
      </c>
      <c r="D1184" s="16" t="s">
        <v>643</v>
      </c>
      <c r="E1184" s="20" t="s">
        <v>534</v>
      </c>
      <c r="F1184" s="58" t="s">
        <v>325</v>
      </c>
      <c r="G1184" s="20" t="s">
        <v>338</v>
      </c>
      <c r="H1184" s="28">
        <v>39526</v>
      </c>
      <c r="I1184" s="28">
        <v>41445</v>
      </c>
      <c r="J1184" s="57"/>
      <c r="K1184" s="21">
        <v>7000000</v>
      </c>
      <c r="L1184" s="20" t="s">
        <v>642</v>
      </c>
      <c r="M1184" s="21">
        <v>0</v>
      </c>
      <c r="N1184" s="21">
        <v>0</v>
      </c>
      <c r="O1184" s="21">
        <v>-59943.34</v>
      </c>
      <c r="P1184" s="21">
        <v>-23513</v>
      </c>
      <c r="Q1184" s="56" t="s">
        <v>26</v>
      </c>
      <c r="R1184" s="21">
        <v>-23513</v>
      </c>
      <c r="S1184" s="21">
        <v>33614</v>
      </c>
      <c r="T1184" s="21">
        <v>0</v>
      </c>
      <c r="U1184" s="21">
        <v>0</v>
      </c>
      <c r="V1184" s="21">
        <v>0</v>
      </c>
      <c r="W1184" s="21">
        <v>0</v>
      </c>
      <c r="X1184" s="20" t="s">
        <v>334</v>
      </c>
      <c r="Y1184" s="20" t="s">
        <v>556</v>
      </c>
      <c r="Z1184" s="55" t="s">
        <v>321</v>
      </c>
      <c r="AA1184" s="20" t="s">
        <v>338</v>
      </c>
    </row>
    <row r="1185" spans="2:27" ht="25.5" x14ac:dyDescent="0.2">
      <c r="B1185" s="14" t="s">
        <v>641</v>
      </c>
      <c r="C1185" s="24" t="s">
        <v>640</v>
      </c>
      <c r="D1185" s="16" t="s">
        <v>639</v>
      </c>
      <c r="E1185" s="20" t="s">
        <v>534</v>
      </c>
      <c r="F1185" s="58" t="s">
        <v>325</v>
      </c>
      <c r="G1185" s="20" t="s">
        <v>338</v>
      </c>
      <c r="H1185" s="28">
        <v>39532</v>
      </c>
      <c r="I1185" s="28">
        <v>42175</v>
      </c>
      <c r="J1185" s="57"/>
      <c r="K1185" s="21">
        <v>10000000</v>
      </c>
      <c r="L1185" s="20" t="s">
        <v>638</v>
      </c>
      <c r="M1185" s="21">
        <v>0</v>
      </c>
      <c r="N1185" s="21">
        <v>0</v>
      </c>
      <c r="O1185" s="21">
        <v>-127430.54</v>
      </c>
      <c r="P1185" s="21">
        <v>-254670.01</v>
      </c>
      <c r="Q1185" s="56" t="s">
        <v>26</v>
      </c>
      <c r="R1185" s="21">
        <v>-254670.01</v>
      </c>
      <c r="S1185" s="21">
        <v>17949.990000000002</v>
      </c>
      <c r="T1185" s="21">
        <v>0</v>
      </c>
      <c r="U1185" s="21">
        <v>0</v>
      </c>
      <c r="V1185" s="21">
        <v>0</v>
      </c>
      <c r="W1185" s="21">
        <v>0</v>
      </c>
      <c r="X1185" s="20" t="s">
        <v>334</v>
      </c>
      <c r="Y1185" s="20" t="s">
        <v>556</v>
      </c>
      <c r="Z1185" s="55" t="s">
        <v>321</v>
      </c>
      <c r="AA1185" s="20" t="s">
        <v>338</v>
      </c>
    </row>
    <row r="1186" spans="2:27" ht="38.25" x14ac:dyDescent="0.2">
      <c r="B1186" s="14" t="s">
        <v>637</v>
      </c>
      <c r="C1186" s="24" t="s">
        <v>636</v>
      </c>
      <c r="D1186" s="16" t="s">
        <v>635</v>
      </c>
      <c r="E1186" s="20" t="s">
        <v>534</v>
      </c>
      <c r="F1186" s="58" t="s">
        <v>325</v>
      </c>
      <c r="G1186" s="20" t="s">
        <v>361</v>
      </c>
      <c r="H1186" s="28">
        <v>39532</v>
      </c>
      <c r="I1186" s="28">
        <v>41445</v>
      </c>
      <c r="J1186" s="57"/>
      <c r="K1186" s="21">
        <v>10000000</v>
      </c>
      <c r="L1186" s="20" t="s">
        <v>634</v>
      </c>
      <c r="M1186" s="21">
        <v>0</v>
      </c>
      <c r="N1186" s="21">
        <v>0</v>
      </c>
      <c r="O1186" s="21">
        <v>-90730.54</v>
      </c>
      <c r="P1186" s="21">
        <v>-37860</v>
      </c>
      <c r="Q1186" s="56" t="s">
        <v>26</v>
      </c>
      <c r="R1186" s="21">
        <v>-37860</v>
      </c>
      <c r="S1186" s="21">
        <v>30130</v>
      </c>
      <c r="T1186" s="21">
        <v>0</v>
      </c>
      <c r="U1186" s="21">
        <v>0</v>
      </c>
      <c r="V1186" s="21">
        <v>0</v>
      </c>
      <c r="W1186" s="21">
        <v>0</v>
      </c>
      <c r="X1186" s="20" t="s">
        <v>334</v>
      </c>
      <c r="Y1186" s="20" t="s">
        <v>556</v>
      </c>
      <c r="Z1186" s="55" t="s">
        <v>321</v>
      </c>
      <c r="AA1186" s="20" t="s">
        <v>361</v>
      </c>
    </row>
    <row r="1187" spans="2:27" ht="25.5" x14ac:dyDescent="0.2">
      <c r="B1187" s="14" t="s">
        <v>633</v>
      </c>
      <c r="C1187" s="24" t="s">
        <v>632</v>
      </c>
      <c r="D1187" s="16" t="s">
        <v>631</v>
      </c>
      <c r="E1187" s="20" t="s">
        <v>534</v>
      </c>
      <c r="F1187" s="58" t="s">
        <v>325</v>
      </c>
      <c r="G1187" s="20" t="s">
        <v>365</v>
      </c>
      <c r="H1187" s="28">
        <v>39533</v>
      </c>
      <c r="I1187" s="28">
        <v>41810</v>
      </c>
      <c r="J1187" s="57"/>
      <c r="K1187" s="21">
        <v>5000000</v>
      </c>
      <c r="L1187" s="20" t="s">
        <v>630</v>
      </c>
      <c r="M1187" s="21">
        <v>0</v>
      </c>
      <c r="N1187" s="21">
        <v>0</v>
      </c>
      <c r="O1187" s="21">
        <v>-104493.04</v>
      </c>
      <c r="P1187" s="21">
        <v>-113810.01</v>
      </c>
      <c r="Q1187" s="56" t="s">
        <v>26</v>
      </c>
      <c r="R1187" s="21">
        <v>-113810.01</v>
      </c>
      <c r="S1187" s="21">
        <v>-309990.01</v>
      </c>
      <c r="T1187" s="21">
        <v>0</v>
      </c>
      <c r="U1187" s="21">
        <v>0</v>
      </c>
      <c r="V1187" s="21">
        <v>0</v>
      </c>
      <c r="W1187" s="21">
        <v>0</v>
      </c>
      <c r="X1187" s="20" t="s">
        <v>334</v>
      </c>
      <c r="Y1187" s="20" t="s">
        <v>556</v>
      </c>
      <c r="Z1187" s="55" t="s">
        <v>321</v>
      </c>
      <c r="AA1187" s="20" t="s">
        <v>365</v>
      </c>
    </row>
    <row r="1188" spans="2:27" ht="25.5" x14ac:dyDescent="0.2">
      <c r="B1188" s="14" t="s">
        <v>629</v>
      </c>
      <c r="C1188" s="24" t="s">
        <v>626</v>
      </c>
      <c r="D1188" s="16" t="s">
        <v>625</v>
      </c>
      <c r="E1188" s="20" t="s">
        <v>534</v>
      </c>
      <c r="F1188" s="58" t="s">
        <v>325</v>
      </c>
      <c r="G1188" s="20" t="s">
        <v>361</v>
      </c>
      <c r="H1188" s="28">
        <v>39568</v>
      </c>
      <c r="I1188" s="28">
        <v>41445</v>
      </c>
      <c r="J1188" s="57"/>
      <c r="K1188" s="21">
        <v>7000000</v>
      </c>
      <c r="L1188" s="20" t="s">
        <v>628</v>
      </c>
      <c r="M1188" s="21">
        <v>0</v>
      </c>
      <c r="N1188" s="21">
        <v>0</v>
      </c>
      <c r="O1188" s="21">
        <v>-40643.390449999999</v>
      </c>
      <c r="P1188" s="21">
        <v>-14630</v>
      </c>
      <c r="Q1188" s="56" t="s">
        <v>26</v>
      </c>
      <c r="R1188" s="21">
        <v>-14630</v>
      </c>
      <c r="S1188" s="21">
        <v>25571.01</v>
      </c>
      <c r="T1188" s="21">
        <v>0</v>
      </c>
      <c r="U1188" s="21">
        <v>0</v>
      </c>
      <c r="V1188" s="21">
        <v>0</v>
      </c>
      <c r="W1188" s="21">
        <v>0</v>
      </c>
      <c r="X1188" s="20" t="s">
        <v>334</v>
      </c>
      <c r="Y1188" s="20" t="s">
        <v>556</v>
      </c>
      <c r="Z1188" s="55" t="s">
        <v>321</v>
      </c>
      <c r="AA1188" s="20" t="s">
        <v>361</v>
      </c>
    </row>
    <row r="1189" spans="2:27" ht="25.5" x14ac:dyDescent="0.2">
      <c r="B1189" s="14" t="s">
        <v>627</v>
      </c>
      <c r="C1189" s="24" t="s">
        <v>626</v>
      </c>
      <c r="D1189" s="16" t="s">
        <v>625</v>
      </c>
      <c r="E1189" s="20" t="s">
        <v>534</v>
      </c>
      <c r="F1189" s="58" t="s">
        <v>325</v>
      </c>
      <c r="G1189" s="20" t="s">
        <v>365</v>
      </c>
      <c r="H1189" s="28">
        <v>39569</v>
      </c>
      <c r="I1189" s="28">
        <v>41445</v>
      </c>
      <c r="J1189" s="57"/>
      <c r="K1189" s="21">
        <v>15000000</v>
      </c>
      <c r="L1189" s="20" t="s">
        <v>624</v>
      </c>
      <c r="M1189" s="21">
        <v>0</v>
      </c>
      <c r="N1189" s="21">
        <v>0</v>
      </c>
      <c r="O1189" s="21">
        <v>-87092.979550000004</v>
      </c>
      <c r="P1189" s="21">
        <v>-36255</v>
      </c>
      <c r="Q1189" s="56" t="s">
        <v>26</v>
      </c>
      <c r="R1189" s="21">
        <v>-36255</v>
      </c>
      <c r="S1189" s="21">
        <v>22620.01</v>
      </c>
      <c r="T1189" s="21">
        <v>0</v>
      </c>
      <c r="U1189" s="21">
        <v>0</v>
      </c>
      <c r="V1189" s="21">
        <v>0</v>
      </c>
      <c r="W1189" s="21">
        <v>0</v>
      </c>
      <c r="X1189" s="20" t="s">
        <v>334</v>
      </c>
      <c r="Y1189" s="20" t="s">
        <v>556</v>
      </c>
      <c r="Z1189" s="55" t="s">
        <v>321</v>
      </c>
      <c r="AA1189" s="20" t="s">
        <v>365</v>
      </c>
    </row>
    <row r="1190" spans="2:27" ht="25.5" x14ac:dyDescent="0.2">
      <c r="B1190" s="14" t="s">
        <v>623</v>
      </c>
      <c r="C1190" s="24" t="s">
        <v>622</v>
      </c>
      <c r="D1190" s="16" t="s">
        <v>621</v>
      </c>
      <c r="E1190" s="20" t="s">
        <v>534</v>
      </c>
      <c r="F1190" s="58" t="s">
        <v>325</v>
      </c>
      <c r="G1190" s="20" t="s">
        <v>333</v>
      </c>
      <c r="H1190" s="28">
        <v>39570</v>
      </c>
      <c r="I1190" s="28">
        <v>43271</v>
      </c>
      <c r="J1190" s="57"/>
      <c r="K1190" s="21">
        <v>1750000</v>
      </c>
      <c r="L1190" s="20" t="s">
        <v>620</v>
      </c>
      <c r="M1190" s="21">
        <v>0</v>
      </c>
      <c r="N1190" s="21">
        <v>0</v>
      </c>
      <c r="O1190" s="21">
        <v>-20873.13</v>
      </c>
      <c r="P1190" s="21">
        <v>-21162.75</v>
      </c>
      <c r="Q1190" s="56" t="s">
        <v>26</v>
      </c>
      <c r="R1190" s="21">
        <v>-21162.75</v>
      </c>
      <c r="S1190" s="21">
        <v>-69615</v>
      </c>
      <c r="T1190" s="21">
        <v>0</v>
      </c>
      <c r="U1190" s="21">
        <v>0</v>
      </c>
      <c r="V1190" s="21">
        <v>0</v>
      </c>
      <c r="W1190" s="21">
        <v>0</v>
      </c>
      <c r="X1190" s="20" t="s">
        <v>334</v>
      </c>
      <c r="Y1190" s="20" t="s">
        <v>556</v>
      </c>
      <c r="Z1190" s="55" t="s">
        <v>321</v>
      </c>
      <c r="AA1190" s="20" t="s">
        <v>333</v>
      </c>
    </row>
    <row r="1191" spans="2:27" ht="25.5" x14ac:dyDescent="0.2">
      <c r="B1191" s="14" t="s">
        <v>619</v>
      </c>
      <c r="C1191" s="24" t="s">
        <v>618</v>
      </c>
      <c r="D1191" s="16" t="s">
        <v>617</v>
      </c>
      <c r="E1191" s="20" t="s">
        <v>534</v>
      </c>
      <c r="F1191" s="58" t="s">
        <v>325</v>
      </c>
      <c r="G1191" s="20" t="s">
        <v>365</v>
      </c>
      <c r="H1191" s="28">
        <v>39580</v>
      </c>
      <c r="I1191" s="28">
        <v>42175</v>
      </c>
      <c r="J1191" s="57"/>
      <c r="K1191" s="21">
        <v>10000000</v>
      </c>
      <c r="L1191" s="20" t="s">
        <v>616</v>
      </c>
      <c r="M1191" s="21">
        <v>0</v>
      </c>
      <c r="N1191" s="21">
        <v>0</v>
      </c>
      <c r="O1191" s="21">
        <v>-53011.11</v>
      </c>
      <c r="P1191" s="21">
        <v>-69970.009999999995</v>
      </c>
      <c r="Q1191" s="56" t="s">
        <v>26</v>
      </c>
      <c r="R1191" s="21">
        <v>-69970.009999999995</v>
      </c>
      <c r="S1191" s="21">
        <v>-84100</v>
      </c>
      <c r="T1191" s="21">
        <v>0</v>
      </c>
      <c r="U1191" s="21">
        <v>0</v>
      </c>
      <c r="V1191" s="21">
        <v>0</v>
      </c>
      <c r="W1191" s="21">
        <v>0</v>
      </c>
      <c r="X1191" s="20" t="s">
        <v>323</v>
      </c>
      <c r="Y1191" s="20" t="s">
        <v>556</v>
      </c>
      <c r="Z1191" s="55" t="s">
        <v>321</v>
      </c>
      <c r="AA1191" s="20" t="s">
        <v>365</v>
      </c>
    </row>
    <row r="1192" spans="2:27" ht="25.5" x14ac:dyDescent="0.2">
      <c r="B1192" s="14" t="s">
        <v>615</v>
      </c>
      <c r="C1192" s="24" t="s">
        <v>614</v>
      </c>
      <c r="D1192" s="16" t="s">
        <v>613</v>
      </c>
      <c r="E1192" s="20" t="s">
        <v>534</v>
      </c>
      <c r="F1192" s="58" t="s">
        <v>325</v>
      </c>
      <c r="G1192" s="20" t="s">
        <v>365</v>
      </c>
      <c r="H1192" s="28">
        <v>39589</v>
      </c>
      <c r="I1192" s="28">
        <v>41628</v>
      </c>
      <c r="J1192" s="57"/>
      <c r="K1192" s="21">
        <v>15000000</v>
      </c>
      <c r="L1192" s="20" t="s">
        <v>612</v>
      </c>
      <c r="M1192" s="21">
        <v>0</v>
      </c>
      <c r="N1192" s="21">
        <v>0</v>
      </c>
      <c r="O1192" s="21">
        <v>-256900.01</v>
      </c>
      <c r="P1192" s="21">
        <v>-86640.01</v>
      </c>
      <c r="Q1192" s="56" t="s">
        <v>26</v>
      </c>
      <c r="R1192" s="21">
        <v>-86640.01</v>
      </c>
      <c r="S1192" s="21">
        <v>-1412925.01</v>
      </c>
      <c r="T1192" s="21">
        <v>0</v>
      </c>
      <c r="U1192" s="21">
        <v>0</v>
      </c>
      <c r="V1192" s="21">
        <v>0</v>
      </c>
      <c r="W1192" s="21">
        <v>0</v>
      </c>
      <c r="X1192" s="20" t="s">
        <v>611</v>
      </c>
      <c r="Y1192" s="20" t="s">
        <v>556</v>
      </c>
      <c r="Z1192" s="55" t="s">
        <v>321</v>
      </c>
      <c r="AA1192" s="20" t="s">
        <v>365</v>
      </c>
    </row>
    <row r="1193" spans="2:27" ht="25.5" x14ac:dyDescent="0.2">
      <c r="B1193" s="14" t="s">
        <v>610</v>
      </c>
      <c r="C1193" s="24" t="s">
        <v>609</v>
      </c>
      <c r="D1193" s="16" t="s">
        <v>608</v>
      </c>
      <c r="E1193" s="20" t="s">
        <v>534</v>
      </c>
      <c r="F1193" s="58" t="s">
        <v>325</v>
      </c>
      <c r="G1193" s="20" t="s">
        <v>343</v>
      </c>
      <c r="H1193" s="28">
        <v>39602</v>
      </c>
      <c r="I1193" s="28">
        <v>43271</v>
      </c>
      <c r="J1193" s="57"/>
      <c r="K1193" s="21">
        <v>10000000</v>
      </c>
      <c r="L1193" s="20" t="s">
        <v>607</v>
      </c>
      <c r="M1193" s="21">
        <v>0</v>
      </c>
      <c r="N1193" s="21">
        <v>0</v>
      </c>
      <c r="O1193" s="21">
        <v>-173305.52</v>
      </c>
      <c r="P1193" s="21">
        <v>-220670.01</v>
      </c>
      <c r="Q1193" s="56" t="s">
        <v>26</v>
      </c>
      <c r="R1193" s="21">
        <v>-220670.01</v>
      </c>
      <c r="S1193" s="21">
        <v>-108190.01</v>
      </c>
      <c r="T1193" s="21">
        <v>0</v>
      </c>
      <c r="U1193" s="21">
        <v>0</v>
      </c>
      <c r="V1193" s="21">
        <v>0</v>
      </c>
      <c r="W1193" s="21">
        <v>0</v>
      </c>
      <c r="X1193" s="20" t="s">
        <v>334</v>
      </c>
      <c r="Y1193" s="20" t="s">
        <v>556</v>
      </c>
      <c r="Z1193" s="55" t="s">
        <v>321</v>
      </c>
      <c r="AA1193" s="20" t="s">
        <v>343</v>
      </c>
    </row>
    <row r="1194" spans="2:27" ht="25.5" x14ac:dyDescent="0.2">
      <c r="B1194" s="14" t="s">
        <v>606</v>
      </c>
      <c r="C1194" s="24" t="s">
        <v>600</v>
      </c>
      <c r="D1194" s="16" t="s">
        <v>599</v>
      </c>
      <c r="E1194" s="20" t="s">
        <v>534</v>
      </c>
      <c r="F1194" s="58" t="s">
        <v>325</v>
      </c>
      <c r="G1194" s="20" t="s">
        <v>361</v>
      </c>
      <c r="H1194" s="28">
        <v>39639</v>
      </c>
      <c r="I1194" s="28">
        <v>43363</v>
      </c>
      <c r="J1194" s="57"/>
      <c r="K1194" s="21">
        <v>10000000</v>
      </c>
      <c r="L1194" s="20" t="s">
        <v>595</v>
      </c>
      <c r="M1194" s="21">
        <v>0</v>
      </c>
      <c r="N1194" s="21">
        <v>0</v>
      </c>
      <c r="O1194" s="21">
        <v>-142722.22</v>
      </c>
      <c r="P1194" s="21">
        <v>936860</v>
      </c>
      <c r="Q1194" s="56" t="s">
        <v>26</v>
      </c>
      <c r="R1194" s="21">
        <v>936860</v>
      </c>
      <c r="S1194" s="21">
        <v>-462670</v>
      </c>
      <c r="T1194" s="21">
        <v>0</v>
      </c>
      <c r="U1194" s="21">
        <v>0</v>
      </c>
      <c r="V1194" s="21">
        <v>0</v>
      </c>
      <c r="W1194" s="21">
        <v>0</v>
      </c>
      <c r="X1194" s="20" t="s">
        <v>334</v>
      </c>
      <c r="Y1194" s="20" t="s">
        <v>556</v>
      </c>
      <c r="Z1194" s="55" t="s">
        <v>321</v>
      </c>
      <c r="AA1194" s="20" t="s">
        <v>361</v>
      </c>
    </row>
    <row r="1195" spans="2:27" ht="25.5" x14ac:dyDescent="0.2">
      <c r="B1195" s="14" t="s">
        <v>605</v>
      </c>
      <c r="C1195" s="24" t="s">
        <v>604</v>
      </c>
      <c r="D1195" s="16" t="s">
        <v>603</v>
      </c>
      <c r="E1195" s="20" t="s">
        <v>534</v>
      </c>
      <c r="F1195" s="58" t="s">
        <v>325</v>
      </c>
      <c r="G1195" s="20" t="s">
        <v>361</v>
      </c>
      <c r="H1195" s="28">
        <v>39645</v>
      </c>
      <c r="I1195" s="28">
        <v>43271</v>
      </c>
      <c r="J1195" s="57"/>
      <c r="K1195" s="21">
        <v>10000000</v>
      </c>
      <c r="L1195" s="20" t="s">
        <v>602</v>
      </c>
      <c r="M1195" s="21">
        <v>0</v>
      </c>
      <c r="N1195" s="21">
        <v>0</v>
      </c>
      <c r="O1195" s="21">
        <v>-86652.77</v>
      </c>
      <c r="P1195" s="21">
        <v>-233720</v>
      </c>
      <c r="Q1195" s="56" t="s">
        <v>26</v>
      </c>
      <c r="R1195" s="21">
        <v>-233720</v>
      </c>
      <c r="S1195" s="21">
        <v>-207280</v>
      </c>
      <c r="T1195" s="21">
        <v>0</v>
      </c>
      <c r="U1195" s="21">
        <v>0</v>
      </c>
      <c r="V1195" s="21">
        <v>0</v>
      </c>
      <c r="W1195" s="21">
        <v>0</v>
      </c>
      <c r="X1195" s="20" t="s">
        <v>334</v>
      </c>
      <c r="Y1195" s="20" t="s">
        <v>556</v>
      </c>
      <c r="Z1195" s="55" t="s">
        <v>321</v>
      </c>
      <c r="AA1195" s="20" t="s">
        <v>361</v>
      </c>
    </row>
    <row r="1196" spans="2:27" ht="25.5" x14ac:dyDescent="0.2">
      <c r="B1196" s="14" t="s">
        <v>601</v>
      </c>
      <c r="C1196" s="24" t="s">
        <v>600</v>
      </c>
      <c r="D1196" s="16" t="s">
        <v>599</v>
      </c>
      <c r="E1196" s="20" t="s">
        <v>534</v>
      </c>
      <c r="F1196" s="58" t="s">
        <v>325</v>
      </c>
      <c r="G1196" s="20" t="s">
        <v>490</v>
      </c>
      <c r="H1196" s="28">
        <v>39652</v>
      </c>
      <c r="I1196" s="28">
        <v>43363</v>
      </c>
      <c r="J1196" s="57"/>
      <c r="K1196" s="21">
        <v>5000000</v>
      </c>
      <c r="L1196" s="20" t="s">
        <v>598</v>
      </c>
      <c r="M1196" s="21">
        <v>0</v>
      </c>
      <c r="N1196" s="21">
        <v>0</v>
      </c>
      <c r="O1196" s="21">
        <v>-66263.899999999994</v>
      </c>
      <c r="P1196" s="21">
        <v>495924.99</v>
      </c>
      <c r="Q1196" s="56" t="s">
        <v>26</v>
      </c>
      <c r="R1196" s="21">
        <v>495924.99</v>
      </c>
      <c r="S1196" s="21">
        <v>-212150</v>
      </c>
      <c r="T1196" s="21">
        <v>0</v>
      </c>
      <c r="U1196" s="21">
        <v>0</v>
      </c>
      <c r="V1196" s="21">
        <v>0</v>
      </c>
      <c r="W1196" s="21">
        <v>0</v>
      </c>
      <c r="X1196" s="20" t="s">
        <v>334</v>
      </c>
      <c r="Y1196" s="20" t="s">
        <v>556</v>
      </c>
      <c r="Z1196" s="55" t="s">
        <v>321</v>
      </c>
      <c r="AA1196" s="20" t="s">
        <v>490</v>
      </c>
    </row>
    <row r="1197" spans="2:27" ht="25.5" x14ac:dyDescent="0.2">
      <c r="B1197" s="14" t="s">
        <v>597</v>
      </c>
      <c r="C1197" s="24" t="s">
        <v>593</v>
      </c>
      <c r="D1197" s="16" t="s">
        <v>596</v>
      </c>
      <c r="E1197" s="20" t="s">
        <v>534</v>
      </c>
      <c r="F1197" s="58" t="s">
        <v>325</v>
      </c>
      <c r="G1197" s="20" t="s">
        <v>338</v>
      </c>
      <c r="H1197" s="28">
        <v>39685</v>
      </c>
      <c r="I1197" s="28">
        <v>42449</v>
      </c>
      <c r="J1197" s="57"/>
      <c r="K1197" s="21">
        <v>5000000</v>
      </c>
      <c r="L1197" s="20" t="s">
        <v>595</v>
      </c>
      <c r="M1197" s="21">
        <v>0</v>
      </c>
      <c r="N1197" s="21">
        <v>0</v>
      </c>
      <c r="O1197" s="21">
        <v>-71361.100000000006</v>
      </c>
      <c r="P1197" s="21">
        <v>-138625</v>
      </c>
      <c r="Q1197" s="56" t="s">
        <v>26</v>
      </c>
      <c r="R1197" s="21">
        <v>-138625</v>
      </c>
      <c r="S1197" s="21">
        <v>-95735</v>
      </c>
      <c r="T1197" s="21">
        <v>0</v>
      </c>
      <c r="U1197" s="21">
        <v>0</v>
      </c>
      <c r="V1197" s="21">
        <v>0</v>
      </c>
      <c r="W1197" s="21">
        <v>0</v>
      </c>
      <c r="X1197" s="20" t="s">
        <v>590</v>
      </c>
      <c r="Y1197" s="20" t="s">
        <v>556</v>
      </c>
      <c r="Z1197" s="55" t="s">
        <v>321</v>
      </c>
      <c r="AA1197" s="20" t="s">
        <v>338</v>
      </c>
    </row>
    <row r="1198" spans="2:27" ht="25.5" x14ac:dyDescent="0.2">
      <c r="B1198" s="14" t="s">
        <v>594</v>
      </c>
      <c r="C1198" s="24" t="s">
        <v>593</v>
      </c>
      <c r="D1198" s="16" t="s">
        <v>592</v>
      </c>
      <c r="E1198" s="20" t="s">
        <v>534</v>
      </c>
      <c r="F1198" s="58" t="s">
        <v>325</v>
      </c>
      <c r="G1198" s="20" t="s">
        <v>338</v>
      </c>
      <c r="H1198" s="28">
        <v>39686</v>
      </c>
      <c r="I1198" s="28">
        <v>42267</v>
      </c>
      <c r="J1198" s="57"/>
      <c r="K1198" s="21">
        <v>10000000</v>
      </c>
      <c r="L1198" s="20" t="s">
        <v>591</v>
      </c>
      <c r="M1198" s="21">
        <v>0</v>
      </c>
      <c r="N1198" s="21">
        <v>0</v>
      </c>
      <c r="O1198" s="21">
        <v>-145780.54999999999</v>
      </c>
      <c r="P1198" s="21">
        <v>-263000</v>
      </c>
      <c r="Q1198" s="56" t="s">
        <v>26</v>
      </c>
      <c r="R1198" s="21">
        <v>-263000</v>
      </c>
      <c r="S1198" s="21">
        <v>-131450</v>
      </c>
      <c r="T1198" s="21">
        <v>0</v>
      </c>
      <c r="U1198" s="21">
        <v>0</v>
      </c>
      <c r="V1198" s="21">
        <v>0</v>
      </c>
      <c r="W1198" s="21">
        <v>0</v>
      </c>
      <c r="X1198" s="20" t="s">
        <v>590</v>
      </c>
      <c r="Y1198" s="20" t="s">
        <v>556</v>
      </c>
      <c r="Z1198" s="55" t="s">
        <v>321</v>
      </c>
      <c r="AA1198" s="20" t="s">
        <v>338</v>
      </c>
    </row>
    <row r="1199" spans="2:27" ht="25.5" x14ac:dyDescent="0.2">
      <c r="B1199" s="14" t="s">
        <v>589</v>
      </c>
      <c r="C1199" s="24" t="s">
        <v>588</v>
      </c>
      <c r="D1199" s="16" t="s">
        <v>587</v>
      </c>
      <c r="E1199" s="20" t="s">
        <v>534</v>
      </c>
      <c r="F1199" s="58" t="s">
        <v>325</v>
      </c>
      <c r="G1199" s="20" t="s">
        <v>361</v>
      </c>
      <c r="H1199" s="28">
        <v>39742</v>
      </c>
      <c r="I1199" s="28">
        <v>41445</v>
      </c>
      <c r="J1199" s="57"/>
      <c r="K1199" s="21">
        <v>5000000</v>
      </c>
      <c r="L1199" s="20" t="s">
        <v>586</v>
      </c>
      <c r="M1199" s="21">
        <v>0</v>
      </c>
      <c r="N1199" s="21">
        <v>0</v>
      </c>
      <c r="O1199" s="21">
        <v>-132527.76</v>
      </c>
      <c r="P1199" s="21">
        <v>-55060</v>
      </c>
      <c r="Q1199" s="56" t="s">
        <v>26</v>
      </c>
      <c r="R1199" s="21">
        <v>-55060</v>
      </c>
      <c r="S1199" s="21">
        <v>70825</v>
      </c>
      <c r="T1199" s="21">
        <v>0</v>
      </c>
      <c r="U1199" s="21">
        <v>0</v>
      </c>
      <c r="V1199" s="21">
        <v>0</v>
      </c>
      <c r="W1199" s="21">
        <v>0</v>
      </c>
      <c r="X1199" s="20" t="s">
        <v>334</v>
      </c>
      <c r="Y1199" s="20" t="s">
        <v>556</v>
      </c>
      <c r="Z1199" s="55" t="s">
        <v>321</v>
      </c>
      <c r="AA1199" s="20" t="s">
        <v>361</v>
      </c>
    </row>
    <row r="1200" spans="2:27" ht="25.5" x14ac:dyDescent="0.2">
      <c r="B1200" s="14" t="s">
        <v>585</v>
      </c>
      <c r="C1200" s="24" t="s">
        <v>584</v>
      </c>
      <c r="D1200" s="16" t="s">
        <v>583</v>
      </c>
      <c r="E1200" s="20" t="s">
        <v>534</v>
      </c>
      <c r="F1200" s="58" t="s">
        <v>325</v>
      </c>
      <c r="G1200" s="20" t="s">
        <v>365</v>
      </c>
      <c r="H1200" s="28">
        <v>39758</v>
      </c>
      <c r="I1200" s="28">
        <v>41628</v>
      </c>
      <c r="J1200" s="57"/>
      <c r="K1200" s="21">
        <v>10000000</v>
      </c>
      <c r="L1200" s="20" t="s">
        <v>582</v>
      </c>
      <c r="M1200" s="21">
        <v>0</v>
      </c>
      <c r="N1200" s="21">
        <v>0</v>
      </c>
      <c r="O1200" s="21">
        <v>-310930.55</v>
      </c>
      <c r="P1200" s="21">
        <v>-280680</v>
      </c>
      <c r="Q1200" s="56" t="s">
        <v>26</v>
      </c>
      <c r="R1200" s="21">
        <v>-280680</v>
      </c>
      <c r="S1200" s="21">
        <v>106800</v>
      </c>
      <c r="T1200" s="21">
        <v>0</v>
      </c>
      <c r="U1200" s="21">
        <v>0</v>
      </c>
      <c r="V1200" s="21">
        <v>0</v>
      </c>
      <c r="W1200" s="21">
        <v>0</v>
      </c>
      <c r="X1200" s="20" t="s">
        <v>323</v>
      </c>
      <c r="Y1200" s="20" t="s">
        <v>556</v>
      </c>
      <c r="Z1200" s="55" t="s">
        <v>321</v>
      </c>
      <c r="AA1200" s="20" t="s">
        <v>365</v>
      </c>
    </row>
    <row r="1201" spans="2:27" ht="25.5" x14ac:dyDescent="0.2">
      <c r="B1201" s="14" t="s">
        <v>581</v>
      </c>
      <c r="C1201" s="24" t="s">
        <v>580</v>
      </c>
      <c r="D1201" s="16" t="s">
        <v>579</v>
      </c>
      <c r="E1201" s="20" t="s">
        <v>534</v>
      </c>
      <c r="F1201" s="58" t="s">
        <v>325</v>
      </c>
      <c r="G1201" s="20" t="s">
        <v>575</v>
      </c>
      <c r="H1201" s="28">
        <v>40703</v>
      </c>
      <c r="I1201" s="28">
        <v>42906</v>
      </c>
      <c r="J1201" s="57"/>
      <c r="K1201" s="21">
        <v>5000000</v>
      </c>
      <c r="L1201" s="20" t="s">
        <v>557</v>
      </c>
      <c r="M1201" s="21">
        <v>352304</v>
      </c>
      <c r="N1201" s="21">
        <v>0</v>
      </c>
      <c r="O1201" s="21">
        <v>-109689.55</v>
      </c>
      <c r="P1201" s="21">
        <v>193125</v>
      </c>
      <c r="Q1201" s="56" t="s">
        <v>26</v>
      </c>
      <c r="R1201" s="21">
        <v>193125</v>
      </c>
      <c r="S1201" s="21">
        <v>-114827.68</v>
      </c>
      <c r="T1201" s="21">
        <v>0</v>
      </c>
      <c r="U1201" s="21">
        <v>-58717.32</v>
      </c>
      <c r="V1201" s="21">
        <v>0</v>
      </c>
      <c r="W1201" s="21">
        <v>0</v>
      </c>
      <c r="X1201" s="20" t="s">
        <v>334</v>
      </c>
      <c r="Y1201" s="20" t="s">
        <v>556</v>
      </c>
      <c r="Z1201" s="55" t="s">
        <v>321</v>
      </c>
      <c r="AA1201" s="20" t="s">
        <v>575</v>
      </c>
    </row>
    <row r="1202" spans="2:27" ht="38.25" x14ac:dyDescent="0.2">
      <c r="B1202" s="14" t="s">
        <v>578</v>
      </c>
      <c r="C1202" s="24" t="s">
        <v>577</v>
      </c>
      <c r="D1202" s="16" t="s">
        <v>576</v>
      </c>
      <c r="E1202" s="20" t="s">
        <v>534</v>
      </c>
      <c r="F1202" s="58" t="s">
        <v>325</v>
      </c>
      <c r="G1202" s="20" t="s">
        <v>575</v>
      </c>
      <c r="H1202" s="28">
        <v>40716</v>
      </c>
      <c r="I1202" s="28">
        <v>42633</v>
      </c>
      <c r="J1202" s="57"/>
      <c r="K1202" s="21">
        <v>10000000</v>
      </c>
      <c r="L1202" s="20" t="s">
        <v>557</v>
      </c>
      <c r="M1202" s="21">
        <v>-84246</v>
      </c>
      <c r="N1202" s="21">
        <v>0</v>
      </c>
      <c r="O1202" s="21">
        <v>-85897.57</v>
      </c>
      <c r="P1202" s="21">
        <v>-115980</v>
      </c>
      <c r="Q1202" s="56" t="s">
        <v>26</v>
      </c>
      <c r="R1202" s="21">
        <v>-115980</v>
      </c>
      <c r="S1202" s="21">
        <v>-297136.88</v>
      </c>
      <c r="T1202" s="21">
        <v>0</v>
      </c>
      <c r="U1202" s="21">
        <v>16046.88</v>
      </c>
      <c r="V1202" s="21">
        <v>0</v>
      </c>
      <c r="W1202" s="21">
        <v>0</v>
      </c>
      <c r="X1202" s="20" t="s">
        <v>323</v>
      </c>
      <c r="Y1202" s="20" t="s">
        <v>556</v>
      </c>
      <c r="Z1202" s="55" t="s">
        <v>321</v>
      </c>
      <c r="AA1202" s="20" t="s">
        <v>575</v>
      </c>
    </row>
    <row r="1203" spans="2:27" ht="25.5" x14ac:dyDescent="0.2">
      <c r="B1203" s="14" t="s">
        <v>574</v>
      </c>
      <c r="C1203" s="24" t="s">
        <v>572</v>
      </c>
      <c r="D1203" s="16" t="s">
        <v>571</v>
      </c>
      <c r="E1203" s="20" t="s">
        <v>534</v>
      </c>
      <c r="F1203" s="58" t="s">
        <v>325</v>
      </c>
      <c r="G1203" s="20" t="s">
        <v>361</v>
      </c>
      <c r="H1203" s="28">
        <v>40723</v>
      </c>
      <c r="I1203" s="28">
        <v>42267</v>
      </c>
      <c r="J1203" s="57"/>
      <c r="K1203" s="21">
        <v>5000000</v>
      </c>
      <c r="L1203" s="20" t="s">
        <v>557</v>
      </c>
      <c r="M1203" s="21">
        <v>157159</v>
      </c>
      <c r="N1203" s="21">
        <v>0</v>
      </c>
      <c r="O1203" s="21">
        <v>-87950.85</v>
      </c>
      <c r="P1203" s="21">
        <v>-25150</v>
      </c>
      <c r="Q1203" s="56" t="s">
        <v>26</v>
      </c>
      <c r="R1203" s="21">
        <v>-25150</v>
      </c>
      <c r="S1203" s="21">
        <v>-334401.40000000002</v>
      </c>
      <c r="T1203" s="21">
        <v>0</v>
      </c>
      <c r="U1203" s="21">
        <v>-36978.6</v>
      </c>
      <c r="V1203" s="21">
        <v>0</v>
      </c>
      <c r="W1203" s="21">
        <v>0</v>
      </c>
      <c r="X1203" s="20" t="s">
        <v>334</v>
      </c>
      <c r="Y1203" s="20" t="s">
        <v>556</v>
      </c>
      <c r="Z1203" s="55" t="s">
        <v>321</v>
      </c>
      <c r="AA1203" s="20" t="s">
        <v>361</v>
      </c>
    </row>
    <row r="1204" spans="2:27" ht="25.5" x14ac:dyDescent="0.2">
      <c r="B1204" s="14" t="s">
        <v>573</v>
      </c>
      <c r="C1204" s="24" t="s">
        <v>572</v>
      </c>
      <c r="D1204" s="16" t="s">
        <v>571</v>
      </c>
      <c r="E1204" s="20" t="s">
        <v>534</v>
      </c>
      <c r="F1204" s="58" t="s">
        <v>325</v>
      </c>
      <c r="G1204" s="20" t="s">
        <v>361</v>
      </c>
      <c r="H1204" s="28">
        <v>40724</v>
      </c>
      <c r="I1204" s="28">
        <v>42267</v>
      </c>
      <c r="J1204" s="57"/>
      <c r="K1204" s="21">
        <v>10000000</v>
      </c>
      <c r="L1204" s="20" t="s">
        <v>557</v>
      </c>
      <c r="M1204" s="21">
        <v>302528</v>
      </c>
      <c r="N1204" s="21">
        <v>0</v>
      </c>
      <c r="O1204" s="21">
        <v>-173127.49</v>
      </c>
      <c r="P1204" s="21">
        <v>-50300</v>
      </c>
      <c r="Q1204" s="56" t="s">
        <v>26</v>
      </c>
      <c r="R1204" s="21">
        <v>-50300</v>
      </c>
      <c r="S1204" s="21">
        <v>-671576.95</v>
      </c>
      <c r="T1204" s="21">
        <v>0</v>
      </c>
      <c r="U1204" s="21">
        <v>-71183.05</v>
      </c>
      <c r="V1204" s="21">
        <v>0</v>
      </c>
      <c r="W1204" s="21">
        <v>0</v>
      </c>
      <c r="X1204" s="20" t="s">
        <v>334</v>
      </c>
      <c r="Y1204" s="20" t="s">
        <v>556</v>
      </c>
      <c r="Z1204" s="55" t="s">
        <v>321</v>
      </c>
      <c r="AA1204" s="20" t="s">
        <v>361</v>
      </c>
    </row>
    <row r="1205" spans="2:27" ht="25.5" x14ac:dyDescent="0.2">
      <c r="B1205" s="14" t="s">
        <v>570</v>
      </c>
      <c r="C1205" s="24" t="s">
        <v>568</v>
      </c>
      <c r="D1205" s="16" t="s">
        <v>567</v>
      </c>
      <c r="E1205" s="20" t="s">
        <v>534</v>
      </c>
      <c r="F1205" s="58" t="s">
        <v>325</v>
      </c>
      <c r="G1205" s="20" t="s">
        <v>346</v>
      </c>
      <c r="H1205" s="28">
        <v>40772</v>
      </c>
      <c r="I1205" s="28">
        <v>43363</v>
      </c>
      <c r="J1205" s="57"/>
      <c r="K1205" s="21">
        <v>5000000</v>
      </c>
      <c r="L1205" s="20" t="s">
        <v>557</v>
      </c>
      <c r="M1205" s="21">
        <v>61125</v>
      </c>
      <c r="N1205" s="21">
        <v>0</v>
      </c>
      <c r="O1205" s="21">
        <v>-23921.11</v>
      </c>
      <c r="P1205" s="21">
        <v>372920</v>
      </c>
      <c r="Q1205" s="56" t="s">
        <v>26</v>
      </c>
      <c r="R1205" s="21">
        <v>372920</v>
      </c>
      <c r="S1205" s="21">
        <v>305469.44</v>
      </c>
      <c r="T1205" s="21">
        <v>0</v>
      </c>
      <c r="U1205" s="21">
        <v>-8629.44</v>
      </c>
      <c r="V1205" s="21">
        <v>0</v>
      </c>
      <c r="W1205" s="21">
        <v>0</v>
      </c>
      <c r="X1205" s="20" t="s">
        <v>334</v>
      </c>
      <c r="Y1205" s="20" t="s">
        <v>556</v>
      </c>
      <c r="Z1205" s="55" t="s">
        <v>321</v>
      </c>
      <c r="AA1205" s="20" t="s">
        <v>346</v>
      </c>
    </row>
    <row r="1206" spans="2:27" ht="25.5" x14ac:dyDescent="0.2">
      <c r="B1206" s="14" t="s">
        <v>569</v>
      </c>
      <c r="C1206" s="24" t="s">
        <v>568</v>
      </c>
      <c r="D1206" s="16" t="s">
        <v>567</v>
      </c>
      <c r="E1206" s="20" t="s">
        <v>534</v>
      </c>
      <c r="F1206" s="58" t="s">
        <v>325</v>
      </c>
      <c r="G1206" s="20" t="s">
        <v>346</v>
      </c>
      <c r="H1206" s="28">
        <v>40772</v>
      </c>
      <c r="I1206" s="28">
        <v>43363</v>
      </c>
      <c r="J1206" s="57"/>
      <c r="K1206" s="21">
        <v>5000000</v>
      </c>
      <c r="L1206" s="20" t="s">
        <v>557</v>
      </c>
      <c r="M1206" s="21">
        <v>64306</v>
      </c>
      <c r="N1206" s="21">
        <v>0</v>
      </c>
      <c r="O1206" s="21">
        <v>-95731.26</v>
      </c>
      <c r="P1206" s="21">
        <v>372920</v>
      </c>
      <c r="Q1206" s="56" t="s">
        <v>26</v>
      </c>
      <c r="R1206" s="21">
        <v>372920</v>
      </c>
      <c r="S1206" s="21">
        <v>305918.46000000002</v>
      </c>
      <c r="T1206" s="21">
        <v>0</v>
      </c>
      <c r="U1206" s="21">
        <v>-9078.4699999999993</v>
      </c>
      <c r="V1206" s="21">
        <v>0</v>
      </c>
      <c r="W1206" s="21">
        <v>0</v>
      </c>
      <c r="X1206" s="20" t="s">
        <v>334</v>
      </c>
      <c r="Y1206" s="20" t="s">
        <v>556</v>
      </c>
      <c r="Z1206" s="55" t="s">
        <v>321</v>
      </c>
      <c r="AA1206" s="20" t="s">
        <v>346</v>
      </c>
    </row>
    <row r="1207" spans="2:27" ht="38.25" x14ac:dyDescent="0.2">
      <c r="B1207" s="14" t="s">
        <v>566</v>
      </c>
      <c r="C1207" s="24" t="s">
        <v>565</v>
      </c>
      <c r="D1207" s="16" t="s">
        <v>564</v>
      </c>
      <c r="E1207" s="20" t="s">
        <v>534</v>
      </c>
      <c r="F1207" s="58" t="s">
        <v>325</v>
      </c>
      <c r="G1207" s="20" t="s">
        <v>370</v>
      </c>
      <c r="H1207" s="28">
        <v>40794</v>
      </c>
      <c r="I1207" s="28">
        <v>41902</v>
      </c>
      <c r="J1207" s="57"/>
      <c r="K1207" s="21">
        <v>10000000</v>
      </c>
      <c r="L1207" s="20" t="s">
        <v>557</v>
      </c>
      <c r="M1207" s="21">
        <v>591836</v>
      </c>
      <c r="N1207" s="21">
        <v>0</v>
      </c>
      <c r="O1207" s="21">
        <v>-299223.13</v>
      </c>
      <c r="P1207" s="21">
        <v>-104390</v>
      </c>
      <c r="Q1207" s="56" t="s">
        <v>26</v>
      </c>
      <c r="R1207" s="21">
        <v>-104390</v>
      </c>
      <c r="S1207" s="21">
        <v>-646631.31999999995</v>
      </c>
      <c r="T1207" s="21">
        <v>0</v>
      </c>
      <c r="U1207" s="21">
        <v>-197278.68</v>
      </c>
      <c r="V1207" s="21">
        <v>0</v>
      </c>
      <c r="W1207" s="21">
        <v>0</v>
      </c>
      <c r="X1207" s="20" t="s">
        <v>334</v>
      </c>
      <c r="Y1207" s="20" t="s">
        <v>556</v>
      </c>
      <c r="Z1207" s="55" t="s">
        <v>321</v>
      </c>
      <c r="AA1207" s="20" t="s">
        <v>370</v>
      </c>
    </row>
    <row r="1208" spans="2:27" ht="25.5" x14ac:dyDescent="0.2">
      <c r="B1208" s="14" t="s">
        <v>563</v>
      </c>
      <c r="C1208" s="24" t="s">
        <v>562</v>
      </c>
      <c r="D1208" s="16" t="s">
        <v>561</v>
      </c>
      <c r="E1208" s="20" t="s">
        <v>534</v>
      </c>
      <c r="F1208" s="58" t="s">
        <v>325</v>
      </c>
      <c r="G1208" s="20" t="s">
        <v>370</v>
      </c>
      <c r="H1208" s="28">
        <v>41030</v>
      </c>
      <c r="I1208" s="28">
        <v>44732</v>
      </c>
      <c r="J1208" s="57"/>
      <c r="K1208" s="21">
        <v>10000000</v>
      </c>
      <c r="L1208" s="20" t="s">
        <v>557</v>
      </c>
      <c r="M1208" s="21">
        <v>0</v>
      </c>
      <c r="N1208" s="21">
        <v>-223955</v>
      </c>
      <c r="O1208" s="21">
        <v>-54822.14</v>
      </c>
      <c r="P1208" s="21">
        <v>-108860</v>
      </c>
      <c r="Q1208" s="56" t="s">
        <v>26</v>
      </c>
      <c r="R1208" s="21">
        <v>-108860</v>
      </c>
      <c r="S1208" s="21">
        <v>102138.9</v>
      </c>
      <c r="T1208" s="21"/>
      <c r="U1208" s="21">
        <v>12956.09</v>
      </c>
      <c r="V1208" s="21">
        <v>0</v>
      </c>
      <c r="W1208" s="21">
        <v>0</v>
      </c>
      <c r="X1208" s="20" t="s">
        <v>334</v>
      </c>
      <c r="Y1208" s="20" t="s">
        <v>556</v>
      </c>
      <c r="Z1208" s="55" t="s">
        <v>321</v>
      </c>
      <c r="AA1208" s="20" t="s">
        <v>370</v>
      </c>
    </row>
    <row r="1209" spans="2:27" ht="38.25" x14ac:dyDescent="0.2">
      <c r="B1209" s="14" t="s">
        <v>560</v>
      </c>
      <c r="C1209" s="24" t="s">
        <v>559</v>
      </c>
      <c r="D1209" s="16" t="s">
        <v>558</v>
      </c>
      <c r="E1209" s="20" t="s">
        <v>534</v>
      </c>
      <c r="F1209" s="58" t="s">
        <v>325</v>
      </c>
      <c r="G1209" s="20" t="s">
        <v>333</v>
      </c>
      <c r="H1209" s="28">
        <v>41163</v>
      </c>
      <c r="I1209" s="28">
        <v>42267</v>
      </c>
      <c r="J1209" s="57"/>
      <c r="K1209" s="21">
        <v>12000000</v>
      </c>
      <c r="L1209" s="20" t="s">
        <v>557</v>
      </c>
      <c r="M1209" s="21">
        <v>0</v>
      </c>
      <c r="N1209" s="21">
        <v>88362</v>
      </c>
      <c r="O1209" s="21">
        <v>-44363.5</v>
      </c>
      <c r="P1209" s="21">
        <v>-93984</v>
      </c>
      <c r="Q1209" s="56" t="s">
        <v>26</v>
      </c>
      <c r="R1209" s="21">
        <v>-93984</v>
      </c>
      <c r="S1209" s="21">
        <v>-174982.51</v>
      </c>
      <c r="T1209" s="21"/>
      <c r="U1209" s="21">
        <v>-7363.5</v>
      </c>
      <c r="V1209" s="21">
        <v>0</v>
      </c>
      <c r="W1209" s="21">
        <v>0</v>
      </c>
      <c r="X1209" s="20" t="s">
        <v>334</v>
      </c>
      <c r="Y1209" s="20" t="s">
        <v>556</v>
      </c>
      <c r="Z1209" s="55" t="s">
        <v>321</v>
      </c>
      <c r="AA1209" s="20" t="s">
        <v>333</v>
      </c>
    </row>
    <row r="1210" spans="2:27" x14ac:dyDescent="0.2">
      <c r="B1210" s="11" t="s">
        <v>24</v>
      </c>
      <c r="C1210" s="12" t="s">
        <v>24</v>
      </c>
      <c r="D1210" s="13" t="s">
        <v>24</v>
      </c>
      <c r="E1210" s="12" t="s">
        <v>24</v>
      </c>
      <c r="F1210" s="12" t="s">
        <v>24</v>
      </c>
      <c r="G1210" s="12" t="s">
        <v>24</v>
      </c>
      <c r="H1210" s="12" t="s">
        <v>24</v>
      </c>
      <c r="I1210" s="12" t="s">
        <v>24</v>
      </c>
      <c r="J1210" s="12" t="s">
        <v>24</v>
      </c>
      <c r="K1210" s="12" t="s">
        <v>24</v>
      </c>
      <c r="L1210" s="12" t="s">
        <v>24</v>
      </c>
      <c r="M1210" s="12" t="s">
        <v>24</v>
      </c>
      <c r="N1210" s="12" t="s">
        <v>24</v>
      </c>
      <c r="O1210" s="12" t="s">
        <v>24</v>
      </c>
      <c r="P1210" s="12" t="s">
        <v>24</v>
      </c>
      <c r="Q1210" s="12" t="s">
        <v>24</v>
      </c>
      <c r="R1210" s="12" t="s">
        <v>24</v>
      </c>
      <c r="S1210" s="12" t="s">
        <v>24</v>
      </c>
      <c r="T1210" s="12" t="s">
        <v>24</v>
      </c>
      <c r="U1210" s="12" t="s">
        <v>24</v>
      </c>
      <c r="V1210" s="12" t="s">
        <v>24</v>
      </c>
      <c r="W1210" s="12" t="s">
        <v>24</v>
      </c>
      <c r="X1210" s="12" t="s">
        <v>24</v>
      </c>
      <c r="Y1210" s="12" t="s">
        <v>24</v>
      </c>
      <c r="Z1210" s="12" t="s">
        <v>24</v>
      </c>
      <c r="AA1210" s="12" t="s">
        <v>24</v>
      </c>
    </row>
    <row r="1211" spans="2:27" ht="25.5" x14ac:dyDescent="0.2">
      <c r="B1211" s="54" t="s">
        <v>555</v>
      </c>
      <c r="C1211" s="24" t="s">
        <v>554</v>
      </c>
      <c r="D1211" s="53"/>
      <c r="E1211" s="51"/>
      <c r="F1211" s="51"/>
      <c r="G1211" s="51"/>
      <c r="H1211" s="51"/>
      <c r="I1211" s="51"/>
      <c r="J1211" s="51"/>
      <c r="K1211" s="51"/>
      <c r="L1211" s="51"/>
      <c r="M1211" s="52">
        <f>SUM(SCDBPTASN1!M1168:'SCDBPTASN1'!M1210)</f>
        <v>1445012</v>
      </c>
      <c r="N1211" s="52">
        <f>SUM(SCDBPTASN1!N1168:'SCDBPTASN1'!N1210)</f>
        <v>-135593</v>
      </c>
      <c r="O1211" s="52">
        <f>SUM(SCDBPTASN1!O1168:'SCDBPTASN1'!O1210)</f>
        <v>-4777796.0899999989</v>
      </c>
      <c r="P1211" s="52">
        <f>SUM(SCDBPTASN1!P1168:'SCDBPTASN1'!P1210)</f>
        <v>-1184229.3900000001</v>
      </c>
      <c r="Q1211" s="51"/>
      <c r="R1211" s="52">
        <f>SUM(SCDBPTASN1!R1168:'SCDBPTASN1'!R1210)</f>
        <v>-1184229.3900000001</v>
      </c>
      <c r="S1211" s="52">
        <f>SUM(SCDBPTASN1!S1168:'SCDBPTASN1'!S1210)</f>
        <v>-8762233.5299999975</v>
      </c>
      <c r="T1211" s="52">
        <f>SUM(SCDBPTASN1!T1168:'SCDBPTASN1'!T1210)</f>
        <v>0</v>
      </c>
      <c r="U1211" s="52">
        <f>SUM(SCDBPTASN1!U1168:'SCDBPTASN1'!U1210)</f>
        <v>-360226.09</v>
      </c>
      <c r="V1211" s="52">
        <f>SUM(SCDBPTASN1!V1168:'SCDBPTASN1'!V1210)</f>
        <v>0</v>
      </c>
      <c r="W1211" s="52">
        <f>SUM(SCDBPTASN1!W1168:'SCDBPTASN1'!W1210)</f>
        <v>0</v>
      </c>
      <c r="X1211" s="51"/>
      <c r="Y1211" s="51"/>
      <c r="Z1211" s="51"/>
      <c r="AA1211" s="51"/>
    </row>
    <row r="1212" spans="2:27" x14ac:dyDescent="0.2">
      <c r="B1212" s="11" t="s">
        <v>24</v>
      </c>
      <c r="C1212" s="12" t="s">
        <v>24</v>
      </c>
      <c r="D1212" s="13" t="s">
        <v>24</v>
      </c>
      <c r="E1212" s="12" t="s">
        <v>24</v>
      </c>
      <c r="F1212" s="12" t="s">
        <v>24</v>
      </c>
      <c r="G1212" s="12" t="s">
        <v>24</v>
      </c>
      <c r="H1212" s="12" t="s">
        <v>24</v>
      </c>
      <c r="I1212" s="12" t="s">
        <v>24</v>
      </c>
      <c r="J1212" s="12" t="s">
        <v>24</v>
      </c>
      <c r="K1212" s="12" t="s">
        <v>24</v>
      </c>
      <c r="L1212" s="12" t="s">
        <v>24</v>
      </c>
      <c r="M1212" s="12" t="s">
        <v>24</v>
      </c>
      <c r="N1212" s="12" t="s">
        <v>24</v>
      </c>
      <c r="O1212" s="12" t="s">
        <v>24</v>
      </c>
      <c r="P1212" s="12" t="s">
        <v>24</v>
      </c>
      <c r="Q1212" s="12" t="s">
        <v>24</v>
      </c>
      <c r="R1212" s="12" t="s">
        <v>24</v>
      </c>
      <c r="S1212" s="12" t="s">
        <v>24</v>
      </c>
      <c r="T1212" s="12" t="s">
        <v>24</v>
      </c>
      <c r="U1212" s="12" t="s">
        <v>24</v>
      </c>
      <c r="V1212" s="12" t="s">
        <v>24</v>
      </c>
      <c r="W1212" s="12" t="s">
        <v>24</v>
      </c>
      <c r="X1212" s="12" t="s">
        <v>24</v>
      </c>
      <c r="Y1212" s="12" t="s">
        <v>24</v>
      </c>
      <c r="Z1212" s="12" t="s">
        <v>24</v>
      </c>
      <c r="AA1212" s="12" t="s">
        <v>24</v>
      </c>
    </row>
    <row r="1213" spans="2:27" ht="25.5" x14ac:dyDescent="0.2">
      <c r="B1213" s="14" t="s">
        <v>553</v>
      </c>
      <c r="C1213" s="24" t="s">
        <v>552</v>
      </c>
      <c r="D1213" s="16" t="s">
        <v>544</v>
      </c>
      <c r="E1213" s="20" t="s">
        <v>543</v>
      </c>
      <c r="F1213" s="58" t="s">
        <v>542</v>
      </c>
      <c r="G1213" s="20" t="s">
        <v>551</v>
      </c>
      <c r="H1213" s="28">
        <v>36879</v>
      </c>
      <c r="I1213" s="28">
        <v>43495</v>
      </c>
      <c r="J1213" s="57"/>
      <c r="K1213" s="21">
        <v>26898000</v>
      </c>
      <c r="L1213" s="20" t="s">
        <v>550</v>
      </c>
      <c r="M1213" s="21">
        <v>0</v>
      </c>
      <c r="N1213" s="21">
        <v>0</v>
      </c>
      <c r="O1213" s="21">
        <v>209329.94</v>
      </c>
      <c r="P1213" s="21">
        <v>13637640.08</v>
      </c>
      <c r="Q1213" s="56" t="s">
        <v>26</v>
      </c>
      <c r="R1213" s="21">
        <v>13637640.08</v>
      </c>
      <c r="S1213" s="21">
        <v>-1272954.83</v>
      </c>
      <c r="T1213" s="21">
        <v>607398.34</v>
      </c>
      <c r="U1213" s="21">
        <v>0</v>
      </c>
      <c r="V1213" s="21">
        <v>0</v>
      </c>
      <c r="W1213" s="21">
        <v>331755.27779999998</v>
      </c>
      <c r="X1213" s="20" t="s">
        <v>26</v>
      </c>
      <c r="Y1213" s="20" t="s">
        <v>540</v>
      </c>
      <c r="Z1213" s="55" t="s">
        <v>531</v>
      </c>
      <c r="AA1213" s="20" t="s">
        <v>26</v>
      </c>
    </row>
    <row r="1214" spans="2:27" ht="25.5" x14ac:dyDescent="0.2">
      <c r="B1214" s="14" t="s">
        <v>549</v>
      </c>
      <c r="C1214" s="24" t="s">
        <v>548</v>
      </c>
      <c r="D1214" s="16" t="s">
        <v>544</v>
      </c>
      <c r="E1214" s="20" t="s">
        <v>543</v>
      </c>
      <c r="F1214" s="58" t="s">
        <v>542</v>
      </c>
      <c r="G1214" s="20" t="s">
        <v>361</v>
      </c>
      <c r="H1214" s="28">
        <v>38943</v>
      </c>
      <c r="I1214" s="28">
        <v>44432</v>
      </c>
      <c r="J1214" s="57"/>
      <c r="K1214" s="21">
        <v>128280000</v>
      </c>
      <c r="L1214" s="20" t="s">
        <v>547</v>
      </c>
      <c r="M1214" s="21">
        <v>0</v>
      </c>
      <c r="N1214" s="21">
        <v>0</v>
      </c>
      <c r="O1214" s="21">
        <v>1747468.55</v>
      </c>
      <c r="P1214" s="21">
        <v>17309030.98</v>
      </c>
      <c r="Q1214" s="56" t="s">
        <v>26</v>
      </c>
      <c r="R1214" s="21">
        <v>17309030.98</v>
      </c>
      <c r="S1214" s="21">
        <v>7614633.4500000002</v>
      </c>
      <c r="T1214" s="21">
        <v>2024661.14</v>
      </c>
      <c r="U1214" s="21">
        <v>0</v>
      </c>
      <c r="V1214" s="21">
        <v>0</v>
      </c>
      <c r="W1214" s="21">
        <v>1886638.037</v>
      </c>
      <c r="X1214" s="20" t="s">
        <v>26</v>
      </c>
      <c r="Y1214" s="20" t="s">
        <v>540</v>
      </c>
      <c r="Z1214" s="55" t="s">
        <v>321</v>
      </c>
      <c r="AA1214" s="20" t="s">
        <v>361</v>
      </c>
    </row>
    <row r="1215" spans="2:27" ht="25.5" x14ac:dyDescent="0.2">
      <c r="B1215" s="14" t="s">
        <v>546</v>
      </c>
      <c r="C1215" s="24" t="s">
        <v>545</v>
      </c>
      <c r="D1215" s="16" t="s">
        <v>544</v>
      </c>
      <c r="E1215" s="20" t="s">
        <v>543</v>
      </c>
      <c r="F1215" s="58" t="s">
        <v>542</v>
      </c>
      <c r="G1215" s="20" t="s">
        <v>365</v>
      </c>
      <c r="H1215" s="28">
        <v>39541</v>
      </c>
      <c r="I1215" s="28">
        <v>43200</v>
      </c>
      <c r="J1215" s="57"/>
      <c r="K1215" s="21">
        <v>49850000</v>
      </c>
      <c r="L1215" s="20" t="s">
        <v>541</v>
      </c>
      <c r="M1215" s="21">
        <v>0</v>
      </c>
      <c r="N1215" s="21">
        <v>0</v>
      </c>
      <c r="O1215" s="21">
        <v>68162.070000000007</v>
      </c>
      <c r="P1215" s="21">
        <v>-9771171.9800000004</v>
      </c>
      <c r="Q1215" s="56" t="s">
        <v>26</v>
      </c>
      <c r="R1215" s="21">
        <v>-9771171.9800000004</v>
      </c>
      <c r="S1215" s="21">
        <v>-306634.67</v>
      </c>
      <c r="T1215" s="21">
        <v>1784737.24</v>
      </c>
      <c r="U1215" s="21">
        <v>0</v>
      </c>
      <c r="V1215" s="21">
        <v>0</v>
      </c>
      <c r="W1215" s="21">
        <v>572554.5577</v>
      </c>
      <c r="X1215" s="20" t="s">
        <v>26</v>
      </c>
      <c r="Y1215" s="20" t="s">
        <v>540</v>
      </c>
      <c r="Z1215" s="55" t="s">
        <v>531</v>
      </c>
      <c r="AA1215" s="20" t="s">
        <v>26</v>
      </c>
    </row>
    <row r="1216" spans="2:27" x14ac:dyDescent="0.2">
      <c r="B1216" s="11" t="s">
        <v>24</v>
      </c>
      <c r="C1216" s="12" t="s">
        <v>24</v>
      </c>
      <c r="D1216" s="13" t="s">
        <v>24</v>
      </c>
      <c r="E1216" s="12" t="s">
        <v>24</v>
      </c>
      <c r="F1216" s="12" t="s">
        <v>24</v>
      </c>
      <c r="G1216" s="12" t="s">
        <v>24</v>
      </c>
      <c r="H1216" s="12" t="s">
        <v>24</v>
      </c>
      <c r="I1216" s="12" t="s">
        <v>24</v>
      </c>
      <c r="J1216" s="12" t="s">
        <v>24</v>
      </c>
      <c r="K1216" s="12" t="s">
        <v>24</v>
      </c>
      <c r="L1216" s="12" t="s">
        <v>24</v>
      </c>
      <c r="M1216" s="12" t="s">
        <v>24</v>
      </c>
      <c r="N1216" s="12" t="s">
        <v>24</v>
      </c>
      <c r="O1216" s="12" t="s">
        <v>24</v>
      </c>
      <c r="P1216" s="12" t="s">
        <v>24</v>
      </c>
      <c r="Q1216" s="12" t="s">
        <v>24</v>
      </c>
      <c r="R1216" s="12" t="s">
        <v>24</v>
      </c>
      <c r="S1216" s="12" t="s">
        <v>24</v>
      </c>
      <c r="T1216" s="12" t="s">
        <v>24</v>
      </c>
      <c r="U1216" s="12" t="s">
        <v>24</v>
      </c>
      <c r="V1216" s="12" t="s">
        <v>24</v>
      </c>
      <c r="W1216" s="12" t="s">
        <v>24</v>
      </c>
      <c r="X1216" s="12" t="s">
        <v>24</v>
      </c>
      <c r="Y1216" s="12" t="s">
        <v>24</v>
      </c>
      <c r="Z1216" s="12" t="s">
        <v>24</v>
      </c>
      <c r="AA1216" s="12" t="s">
        <v>24</v>
      </c>
    </row>
    <row r="1217" spans="2:27" ht="25.5" x14ac:dyDescent="0.2">
      <c r="B1217" s="54" t="s">
        <v>539</v>
      </c>
      <c r="C1217" s="24" t="s">
        <v>538</v>
      </c>
      <c r="D1217" s="53"/>
      <c r="E1217" s="51"/>
      <c r="F1217" s="51"/>
      <c r="G1217" s="51"/>
      <c r="H1217" s="51"/>
      <c r="I1217" s="51"/>
      <c r="J1217" s="51"/>
      <c r="K1217" s="51"/>
      <c r="L1217" s="51"/>
      <c r="M1217" s="52">
        <f>SUM(SCDBPTASN1!M1212:'SCDBPTASN1'!M1216)</f>
        <v>0</v>
      </c>
      <c r="N1217" s="52">
        <f>SUM(SCDBPTASN1!N1212:'SCDBPTASN1'!N1216)</f>
        <v>0</v>
      </c>
      <c r="O1217" s="52">
        <f>SUM(SCDBPTASN1!O1212:'SCDBPTASN1'!O1216)</f>
        <v>2024960.56</v>
      </c>
      <c r="P1217" s="52">
        <f>SUM(SCDBPTASN1!P1212:'SCDBPTASN1'!P1216)</f>
        <v>21175499.080000002</v>
      </c>
      <c r="Q1217" s="51"/>
      <c r="R1217" s="52">
        <f>SUM(SCDBPTASN1!R1212:'SCDBPTASN1'!R1216)</f>
        <v>21175499.080000002</v>
      </c>
      <c r="S1217" s="52">
        <f>SUM(SCDBPTASN1!S1212:'SCDBPTASN1'!S1216)</f>
        <v>6035043.9500000002</v>
      </c>
      <c r="T1217" s="52">
        <f>SUM(SCDBPTASN1!T1212:'SCDBPTASN1'!T1216)</f>
        <v>4416796.72</v>
      </c>
      <c r="U1217" s="52">
        <f>SUM(SCDBPTASN1!U1212:'SCDBPTASN1'!U1216)</f>
        <v>0</v>
      </c>
      <c r="V1217" s="52">
        <f>SUM(SCDBPTASN1!V1212:'SCDBPTASN1'!V1216)</f>
        <v>0</v>
      </c>
      <c r="W1217" s="52">
        <f>SUM(SCDBPTASN1!W1212:'SCDBPTASN1'!W1216)</f>
        <v>2790947.8724999996</v>
      </c>
      <c r="X1217" s="51"/>
      <c r="Y1217" s="51"/>
      <c r="Z1217" s="51"/>
      <c r="AA1217" s="51"/>
    </row>
    <row r="1218" spans="2:27" x14ac:dyDescent="0.2">
      <c r="B1218" s="11" t="s">
        <v>24</v>
      </c>
      <c r="C1218" s="12" t="s">
        <v>24</v>
      </c>
      <c r="D1218" s="13" t="s">
        <v>24</v>
      </c>
      <c r="E1218" s="12" t="s">
        <v>24</v>
      </c>
      <c r="F1218" s="12" t="s">
        <v>24</v>
      </c>
      <c r="G1218" s="12" t="s">
        <v>24</v>
      </c>
      <c r="H1218" s="12" t="s">
        <v>24</v>
      </c>
      <c r="I1218" s="12" t="s">
        <v>24</v>
      </c>
      <c r="J1218" s="12" t="s">
        <v>24</v>
      </c>
      <c r="K1218" s="12" t="s">
        <v>24</v>
      </c>
      <c r="L1218" s="12" t="s">
        <v>24</v>
      </c>
      <c r="M1218" s="12" t="s">
        <v>24</v>
      </c>
      <c r="N1218" s="12" t="s">
        <v>24</v>
      </c>
      <c r="O1218" s="12" t="s">
        <v>24</v>
      </c>
      <c r="P1218" s="12" t="s">
        <v>24</v>
      </c>
      <c r="Q1218" s="12" t="s">
        <v>24</v>
      </c>
      <c r="R1218" s="12" t="s">
        <v>24</v>
      </c>
      <c r="S1218" s="12" t="s">
        <v>24</v>
      </c>
      <c r="T1218" s="12" t="s">
        <v>24</v>
      </c>
      <c r="U1218" s="12" t="s">
        <v>24</v>
      </c>
      <c r="V1218" s="12" t="s">
        <v>24</v>
      </c>
      <c r="W1218" s="12" t="s">
        <v>24</v>
      </c>
      <c r="X1218" s="12" t="s">
        <v>24</v>
      </c>
      <c r="Y1218" s="12" t="s">
        <v>24</v>
      </c>
      <c r="Z1218" s="12" t="s">
        <v>24</v>
      </c>
      <c r="AA1218" s="12" t="s">
        <v>24</v>
      </c>
    </row>
    <row r="1219" spans="2:27" ht="38.25" x14ac:dyDescent="0.2">
      <c r="B1219" s="14" t="s">
        <v>537</v>
      </c>
      <c r="C1219" s="24" t="s">
        <v>536</v>
      </c>
      <c r="D1219" s="16" t="s">
        <v>535</v>
      </c>
      <c r="E1219" s="20" t="s">
        <v>534</v>
      </c>
      <c r="F1219" s="58" t="s">
        <v>325</v>
      </c>
      <c r="G1219" s="20" t="s">
        <v>361</v>
      </c>
      <c r="H1219" s="28">
        <v>41239</v>
      </c>
      <c r="I1219" s="28">
        <v>41422</v>
      </c>
      <c r="J1219" s="57"/>
      <c r="K1219" s="21">
        <v>100000000</v>
      </c>
      <c r="L1219" s="20" t="s">
        <v>533</v>
      </c>
      <c r="M1219" s="21"/>
      <c r="N1219" s="21"/>
      <c r="O1219" s="21">
        <v>-138082.19</v>
      </c>
      <c r="P1219" s="21">
        <v>-11954</v>
      </c>
      <c r="Q1219" s="56" t="s">
        <v>26</v>
      </c>
      <c r="R1219" s="21">
        <v>-11954</v>
      </c>
      <c r="S1219" s="21">
        <v>-11954</v>
      </c>
      <c r="T1219" s="21"/>
      <c r="U1219" s="21"/>
      <c r="V1219" s="21"/>
      <c r="W1219" s="21">
        <v>318386.34240000002</v>
      </c>
      <c r="X1219" s="20" t="s">
        <v>26</v>
      </c>
      <c r="Y1219" s="20" t="s">
        <v>532</v>
      </c>
      <c r="Z1219" s="55" t="s">
        <v>531</v>
      </c>
      <c r="AA1219" s="20" t="s">
        <v>26</v>
      </c>
    </row>
    <row r="1220" spans="2:27" x14ac:dyDescent="0.2">
      <c r="B1220" s="11" t="s">
        <v>24</v>
      </c>
      <c r="C1220" s="12" t="s">
        <v>24</v>
      </c>
      <c r="D1220" s="13" t="s">
        <v>24</v>
      </c>
      <c r="E1220" s="12" t="s">
        <v>24</v>
      </c>
      <c r="F1220" s="12" t="s">
        <v>24</v>
      </c>
      <c r="G1220" s="12" t="s">
        <v>24</v>
      </c>
      <c r="H1220" s="12" t="s">
        <v>24</v>
      </c>
      <c r="I1220" s="12" t="s">
        <v>24</v>
      </c>
      <c r="J1220" s="12" t="s">
        <v>24</v>
      </c>
      <c r="K1220" s="12" t="s">
        <v>24</v>
      </c>
      <c r="L1220" s="12" t="s">
        <v>24</v>
      </c>
      <c r="M1220" s="12" t="s">
        <v>24</v>
      </c>
      <c r="N1220" s="12" t="s">
        <v>24</v>
      </c>
      <c r="O1220" s="12" t="s">
        <v>24</v>
      </c>
      <c r="P1220" s="12" t="s">
        <v>24</v>
      </c>
      <c r="Q1220" s="12" t="s">
        <v>24</v>
      </c>
      <c r="R1220" s="12" t="s">
        <v>24</v>
      </c>
      <c r="S1220" s="12" t="s">
        <v>24</v>
      </c>
      <c r="T1220" s="12" t="s">
        <v>24</v>
      </c>
      <c r="U1220" s="12" t="s">
        <v>24</v>
      </c>
      <c r="V1220" s="12" t="s">
        <v>24</v>
      </c>
      <c r="W1220" s="12" t="s">
        <v>24</v>
      </c>
      <c r="X1220" s="12" t="s">
        <v>24</v>
      </c>
      <c r="Y1220" s="12" t="s">
        <v>24</v>
      </c>
      <c r="Z1220" s="12" t="s">
        <v>24</v>
      </c>
      <c r="AA1220" s="12" t="s">
        <v>24</v>
      </c>
    </row>
    <row r="1221" spans="2:27" ht="25.5" x14ac:dyDescent="0.2">
      <c r="B1221" s="54" t="s">
        <v>530</v>
      </c>
      <c r="C1221" s="24" t="s">
        <v>529</v>
      </c>
      <c r="D1221" s="53"/>
      <c r="E1221" s="51"/>
      <c r="F1221" s="51"/>
      <c r="G1221" s="51"/>
      <c r="H1221" s="51"/>
      <c r="I1221" s="51"/>
      <c r="J1221" s="51"/>
      <c r="K1221" s="51"/>
      <c r="L1221" s="51"/>
      <c r="M1221" s="52">
        <f>SUM(SCDBPTASN1!M1218:'SCDBPTASN1'!M1220)</f>
        <v>0</v>
      </c>
      <c r="N1221" s="52">
        <f>SUM(SCDBPTASN1!N1218:'SCDBPTASN1'!N1220)</f>
        <v>0</v>
      </c>
      <c r="O1221" s="52">
        <f>SUM(SCDBPTASN1!O1218:'SCDBPTASN1'!O1220)</f>
        <v>-138082.19</v>
      </c>
      <c r="P1221" s="52">
        <f>SUM(SCDBPTASN1!P1218:'SCDBPTASN1'!P1220)</f>
        <v>-11954</v>
      </c>
      <c r="Q1221" s="51"/>
      <c r="R1221" s="52">
        <f>SUM(SCDBPTASN1!R1218:'SCDBPTASN1'!R1220)</f>
        <v>-11954</v>
      </c>
      <c r="S1221" s="52">
        <f>SUM(SCDBPTASN1!S1218:'SCDBPTASN1'!S1220)</f>
        <v>-11954</v>
      </c>
      <c r="T1221" s="52">
        <f>SUM(SCDBPTASN1!T1218:'SCDBPTASN1'!T1220)</f>
        <v>0</v>
      </c>
      <c r="U1221" s="52">
        <f>SUM(SCDBPTASN1!U1218:'SCDBPTASN1'!U1220)</f>
        <v>0</v>
      </c>
      <c r="V1221" s="52">
        <f>SUM(SCDBPTASN1!V1218:'SCDBPTASN1'!V1220)</f>
        <v>0</v>
      </c>
      <c r="W1221" s="52">
        <f>SUM(SCDBPTASN1!W1218:'SCDBPTASN1'!W1220)</f>
        <v>318386.34240000002</v>
      </c>
      <c r="X1221" s="51"/>
      <c r="Y1221" s="51"/>
      <c r="Z1221" s="51"/>
      <c r="AA1221" s="51"/>
    </row>
    <row r="1222" spans="2:27" x14ac:dyDescent="0.2">
      <c r="B1222" s="11" t="s">
        <v>24</v>
      </c>
      <c r="C1222" s="12" t="s">
        <v>24</v>
      </c>
      <c r="D1222" s="13" t="s">
        <v>24</v>
      </c>
      <c r="E1222" s="12" t="s">
        <v>24</v>
      </c>
      <c r="F1222" s="12" t="s">
        <v>24</v>
      </c>
      <c r="G1222" s="12" t="s">
        <v>24</v>
      </c>
      <c r="H1222" s="12" t="s">
        <v>24</v>
      </c>
      <c r="I1222" s="12" t="s">
        <v>24</v>
      </c>
      <c r="J1222" s="12" t="s">
        <v>24</v>
      </c>
      <c r="K1222" s="12" t="s">
        <v>24</v>
      </c>
      <c r="L1222" s="12" t="s">
        <v>24</v>
      </c>
      <c r="M1222" s="12" t="s">
        <v>24</v>
      </c>
      <c r="N1222" s="12" t="s">
        <v>24</v>
      </c>
      <c r="O1222" s="12" t="s">
        <v>24</v>
      </c>
      <c r="P1222" s="12" t="s">
        <v>24</v>
      </c>
      <c r="Q1222" s="12" t="s">
        <v>24</v>
      </c>
      <c r="R1222" s="12" t="s">
        <v>24</v>
      </c>
      <c r="S1222" s="12" t="s">
        <v>24</v>
      </c>
      <c r="T1222" s="12" t="s">
        <v>24</v>
      </c>
      <c r="U1222" s="12" t="s">
        <v>24</v>
      </c>
      <c r="V1222" s="12" t="s">
        <v>24</v>
      </c>
      <c r="W1222" s="12" t="s">
        <v>24</v>
      </c>
      <c r="X1222" s="12" t="s">
        <v>24</v>
      </c>
      <c r="Y1222" s="12" t="s">
        <v>24</v>
      </c>
      <c r="Z1222" s="12" t="s">
        <v>24</v>
      </c>
      <c r="AA1222" s="12" t="s">
        <v>24</v>
      </c>
    </row>
    <row r="1223" spans="2:27" x14ac:dyDescent="0.2">
      <c r="B1223" s="14" t="s">
        <v>528</v>
      </c>
      <c r="C1223" s="24" t="s">
        <v>26</v>
      </c>
      <c r="D1223" s="16" t="s">
        <v>26</v>
      </c>
      <c r="E1223" s="20" t="s">
        <v>26</v>
      </c>
      <c r="F1223" s="58" t="s">
        <v>26</v>
      </c>
      <c r="G1223" s="20" t="s">
        <v>26</v>
      </c>
      <c r="H1223" s="19"/>
      <c r="I1223" s="19"/>
      <c r="J1223" s="57"/>
      <c r="K1223" s="21"/>
      <c r="L1223" s="20" t="s">
        <v>26</v>
      </c>
      <c r="M1223" s="21"/>
      <c r="N1223" s="21"/>
      <c r="O1223" s="21"/>
      <c r="P1223" s="21"/>
      <c r="Q1223" s="56" t="s">
        <v>26</v>
      </c>
      <c r="R1223" s="21"/>
      <c r="S1223" s="21"/>
      <c r="T1223" s="21"/>
      <c r="U1223" s="21"/>
      <c r="V1223" s="21"/>
      <c r="W1223" s="21"/>
      <c r="X1223" s="20" t="s">
        <v>26</v>
      </c>
      <c r="Y1223" s="20" t="s">
        <v>26</v>
      </c>
      <c r="Z1223" s="55" t="s">
        <v>26</v>
      </c>
      <c r="AA1223" s="20" t="s">
        <v>26</v>
      </c>
    </row>
    <row r="1224" spans="2:27" x14ac:dyDescent="0.2">
      <c r="B1224" s="11" t="s">
        <v>24</v>
      </c>
      <c r="C1224" s="12" t="s">
        <v>24</v>
      </c>
      <c r="D1224" s="13" t="s">
        <v>24</v>
      </c>
      <c r="E1224" s="12" t="s">
        <v>24</v>
      </c>
      <c r="F1224" s="12" t="s">
        <v>24</v>
      </c>
      <c r="G1224" s="12" t="s">
        <v>24</v>
      </c>
      <c r="H1224" s="12" t="s">
        <v>24</v>
      </c>
      <c r="I1224" s="12" t="s">
        <v>24</v>
      </c>
      <c r="J1224" s="12" t="s">
        <v>24</v>
      </c>
      <c r="K1224" s="12" t="s">
        <v>24</v>
      </c>
      <c r="L1224" s="12" t="s">
        <v>24</v>
      </c>
      <c r="M1224" s="12" t="s">
        <v>24</v>
      </c>
      <c r="N1224" s="12" t="s">
        <v>24</v>
      </c>
      <c r="O1224" s="12" t="s">
        <v>24</v>
      </c>
      <c r="P1224" s="12" t="s">
        <v>24</v>
      </c>
      <c r="Q1224" s="12" t="s">
        <v>24</v>
      </c>
      <c r="R1224" s="12" t="s">
        <v>24</v>
      </c>
      <c r="S1224" s="12" t="s">
        <v>24</v>
      </c>
      <c r="T1224" s="12" t="s">
        <v>24</v>
      </c>
      <c r="U1224" s="12" t="s">
        <v>24</v>
      </c>
      <c r="V1224" s="12" t="s">
        <v>24</v>
      </c>
      <c r="W1224" s="12" t="s">
        <v>24</v>
      </c>
      <c r="X1224" s="12" t="s">
        <v>24</v>
      </c>
      <c r="Y1224" s="12" t="s">
        <v>24</v>
      </c>
      <c r="Z1224" s="12" t="s">
        <v>24</v>
      </c>
      <c r="AA1224" s="12" t="s">
        <v>24</v>
      </c>
    </row>
    <row r="1225" spans="2:27" ht="25.5" x14ac:dyDescent="0.2">
      <c r="B1225" s="54" t="s">
        <v>527</v>
      </c>
      <c r="C1225" s="24" t="s">
        <v>526</v>
      </c>
      <c r="D1225" s="53"/>
      <c r="E1225" s="51"/>
      <c r="F1225" s="51"/>
      <c r="G1225" s="51"/>
      <c r="H1225" s="51"/>
      <c r="I1225" s="51"/>
      <c r="J1225" s="51"/>
      <c r="K1225" s="51"/>
      <c r="L1225" s="51"/>
      <c r="M1225" s="52">
        <f>SUM(SCDBPTASN1!M1222:'SCDBPTASN1'!M1224)</f>
        <v>0</v>
      </c>
      <c r="N1225" s="52">
        <f>SUM(SCDBPTASN1!N1222:'SCDBPTASN1'!N1224)</f>
        <v>0</v>
      </c>
      <c r="O1225" s="52">
        <f>SUM(SCDBPTASN1!O1222:'SCDBPTASN1'!O1224)</f>
        <v>0</v>
      </c>
      <c r="P1225" s="52">
        <f>SUM(SCDBPTASN1!P1222:'SCDBPTASN1'!P1224)</f>
        <v>0</v>
      </c>
      <c r="Q1225" s="51"/>
      <c r="R1225" s="52">
        <f>SUM(SCDBPTASN1!R1222:'SCDBPTASN1'!R1224)</f>
        <v>0</v>
      </c>
      <c r="S1225" s="52">
        <f>SUM(SCDBPTASN1!S1222:'SCDBPTASN1'!S1224)</f>
        <v>0</v>
      </c>
      <c r="T1225" s="52">
        <f>SUM(SCDBPTASN1!T1222:'SCDBPTASN1'!T1224)</f>
        <v>0</v>
      </c>
      <c r="U1225" s="52">
        <f>SUM(SCDBPTASN1!U1222:'SCDBPTASN1'!U1224)</f>
        <v>0</v>
      </c>
      <c r="V1225" s="52">
        <f>SUM(SCDBPTASN1!V1222:'SCDBPTASN1'!V1224)</f>
        <v>0</v>
      </c>
      <c r="W1225" s="52">
        <f>SUM(SCDBPTASN1!W1222:'SCDBPTASN1'!W1224)</f>
        <v>0</v>
      </c>
      <c r="X1225" s="51"/>
      <c r="Y1225" s="51"/>
      <c r="Z1225" s="51"/>
      <c r="AA1225" s="51"/>
    </row>
    <row r="1226" spans="2:27" ht="25.5" x14ac:dyDescent="0.2">
      <c r="B1226" s="54" t="s">
        <v>525</v>
      </c>
      <c r="C1226" s="24" t="s">
        <v>524</v>
      </c>
      <c r="D1226" s="53"/>
      <c r="E1226" s="51"/>
      <c r="F1226" s="51"/>
      <c r="G1226" s="51"/>
      <c r="H1226" s="51"/>
      <c r="I1226" s="51"/>
      <c r="J1226" s="51"/>
      <c r="K1226" s="51"/>
      <c r="L1226" s="51"/>
      <c r="M1226" s="52">
        <f>SCDBPTASN1!M1167+SCDBPTASN1!M1211+SCDBPTASN1!M1217+SCDBPTASN1!M1221+SCDBPTASN1!M1225</f>
        <v>1517512</v>
      </c>
      <c r="N1226" s="52">
        <f>SCDBPTASN1!N1167+SCDBPTASN1!N1211+SCDBPTASN1!N1217+SCDBPTASN1!N1221+SCDBPTASN1!N1225</f>
        <v>-135593</v>
      </c>
      <c r="O1226" s="52">
        <f>SCDBPTASN1!O1167+SCDBPTASN1!O1211+SCDBPTASN1!O1217+SCDBPTASN1!O1221+SCDBPTASN1!O1225</f>
        <v>59415390.240000032</v>
      </c>
      <c r="P1226" s="52">
        <f>SCDBPTASN1!P1167+SCDBPTASN1!P1211+SCDBPTASN1!P1217+SCDBPTASN1!P1221+SCDBPTASN1!P1225</f>
        <v>184284374.34000003</v>
      </c>
      <c r="Q1226" s="51"/>
      <c r="R1226" s="52">
        <f>SCDBPTASN1!R1167+SCDBPTASN1!R1211+SCDBPTASN1!R1217+SCDBPTASN1!R1221+SCDBPTASN1!R1225</f>
        <v>184284374.34000003</v>
      </c>
      <c r="S1226" s="52">
        <f>SCDBPTASN1!S1167+SCDBPTASN1!S1211+SCDBPTASN1!S1217+SCDBPTASN1!S1221+SCDBPTASN1!S1225</f>
        <v>-75265475.856799975</v>
      </c>
      <c r="T1226" s="52">
        <f>SCDBPTASN1!T1167+SCDBPTASN1!T1211+SCDBPTASN1!T1217+SCDBPTASN1!T1221+SCDBPTASN1!T1225</f>
        <v>4416796.72</v>
      </c>
      <c r="U1226" s="52">
        <f>SCDBPTASN1!U1167+SCDBPTASN1!U1211+SCDBPTASN1!U1217+SCDBPTASN1!U1221+SCDBPTASN1!U1225</f>
        <v>-2411937.14</v>
      </c>
      <c r="V1226" s="52">
        <f>SCDBPTASN1!V1167+SCDBPTASN1!V1211+SCDBPTASN1!V1217+SCDBPTASN1!V1221+SCDBPTASN1!V1225</f>
        <v>0</v>
      </c>
      <c r="W1226" s="52">
        <f>SCDBPTASN1!W1167+SCDBPTASN1!W1211+SCDBPTASN1!W1217+SCDBPTASN1!W1221+SCDBPTASN1!W1225</f>
        <v>163976109.17301488</v>
      </c>
      <c r="X1226" s="51"/>
      <c r="Y1226" s="51"/>
      <c r="Z1226" s="51"/>
      <c r="AA1226" s="51"/>
    </row>
    <row r="1227" spans="2:27" x14ac:dyDescent="0.2">
      <c r="B1227" s="11" t="s">
        <v>24</v>
      </c>
      <c r="C1227" s="12" t="s">
        <v>24</v>
      </c>
      <c r="D1227" s="13" t="s">
        <v>24</v>
      </c>
      <c r="E1227" s="12" t="s">
        <v>24</v>
      </c>
      <c r="F1227" s="12" t="s">
        <v>24</v>
      </c>
      <c r="G1227" s="12" t="s">
        <v>24</v>
      </c>
      <c r="H1227" s="12" t="s">
        <v>24</v>
      </c>
      <c r="I1227" s="12" t="s">
        <v>24</v>
      </c>
      <c r="J1227" s="12" t="s">
        <v>24</v>
      </c>
      <c r="K1227" s="12" t="s">
        <v>24</v>
      </c>
      <c r="L1227" s="12" t="s">
        <v>24</v>
      </c>
      <c r="M1227" s="12" t="s">
        <v>24</v>
      </c>
      <c r="N1227" s="12" t="s">
        <v>24</v>
      </c>
      <c r="O1227" s="12" t="s">
        <v>24</v>
      </c>
      <c r="P1227" s="12" t="s">
        <v>24</v>
      </c>
      <c r="Q1227" s="12" t="s">
        <v>24</v>
      </c>
      <c r="R1227" s="12" t="s">
        <v>24</v>
      </c>
      <c r="S1227" s="12" t="s">
        <v>24</v>
      </c>
      <c r="T1227" s="12" t="s">
        <v>24</v>
      </c>
      <c r="U1227" s="12" t="s">
        <v>24</v>
      </c>
      <c r="V1227" s="12" t="s">
        <v>24</v>
      </c>
      <c r="W1227" s="12" t="s">
        <v>24</v>
      </c>
      <c r="X1227" s="12" t="s">
        <v>24</v>
      </c>
      <c r="Y1227" s="12" t="s">
        <v>24</v>
      </c>
      <c r="Z1227" s="12" t="s">
        <v>24</v>
      </c>
      <c r="AA1227" s="12" t="s">
        <v>24</v>
      </c>
    </row>
    <row r="1228" spans="2:27" x14ac:dyDescent="0.2">
      <c r="B1228" s="14" t="s">
        <v>523</v>
      </c>
      <c r="C1228" s="24" t="s">
        <v>26</v>
      </c>
      <c r="D1228" s="16" t="s">
        <v>26</v>
      </c>
      <c r="E1228" s="20" t="s">
        <v>26</v>
      </c>
      <c r="F1228" s="58" t="s">
        <v>26</v>
      </c>
      <c r="G1228" s="20" t="s">
        <v>26</v>
      </c>
      <c r="H1228" s="19"/>
      <c r="I1228" s="19"/>
      <c r="J1228" s="57"/>
      <c r="K1228" s="21"/>
      <c r="L1228" s="20" t="s">
        <v>26</v>
      </c>
      <c r="M1228" s="21"/>
      <c r="N1228" s="21"/>
      <c r="O1228" s="21"/>
      <c r="P1228" s="21"/>
      <c r="Q1228" s="56" t="s">
        <v>26</v>
      </c>
      <c r="R1228" s="21"/>
      <c r="S1228" s="21"/>
      <c r="T1228" s="21"/>
      <c r="U1228" s="21"/>
      <c r="V1228" s="21"/>
      <c r="W1228" s="21"/>
      <c r="X1228" s="20" t="s">
        <v>26</v>
      </c>
      <c r="Y1228" s="20" t="s">
        <v>26</v>
      </c>
      <c r="Z1228" s="55" t="s">
        <v>26</v>
      </c>
      <c r="AA1228" s="20" t="s">
        <v>26</v>
      </c>
    </row>
    <row r="1229" spans="2:27" x14ac:dyDescent="0.2">
      <c r="B1229" s="11" t="s">
        <v>24</v>
      </c>
      <c r="C1229" s="12" t="s">
        <v>24</v>
      </c>
      <c r="D1229" s="13" t="s">
        <v>24</v>
      </c>
      <c r="E1229" s="12" t="s">
        <v>24</v>
      </c>
      <c r="F1229" s="12" t="s">
        <v>24</v>
      </c>
      <c r="G1229" s="12" t="s">
        <v>24</v>
      </c>
      <c r="H1229" s="12" t="s">
        <v>24</v>
      </c>
      <c r="I1229" s="12" t="s">
        <v>24</v>
      </c>
      <c r="J1229" s="12" t="s">
        <v>24</v>
      </c>
      <c r="K1229" s="12" t="s">
        <v>24</v>
      </c>
      <c r="L1229" s="12" t="s">
        <v>24</v>
      </c>
      <c r="M1229" s="12" t="s">
        <v>24</v>
      </c>
      <c r="N1229" s="12" t="s">
        <v>24</v>
      </c>
      <c r="O1229" s="12" t="s">
        <v>24</v>
      </c>
      <c r="P1229" s="12" t="s">
        <v>24</v>
      </c>
      <c r="Q1229" s="12" t="s">
        <v>24</v>
      </c>
      <c r="R1229" s="12" t="s">
        <v>24</v>
      </c>
      <c r="S1229" s="12" t="s">
        <v>24</v>
      </c>
      <c r="T1229" s="12" t="s">
        <v>24</v>
      </c>
      <c r="U1229" s="12" t="s">
        <v>24</v>
      </c>
      <c r="V1229" s="12" t="s">
        <v>24</v>
      </c>
      <c r="W1229" s="12" t="s">
        <v>24</v>
      </c>
      <c r="X1229" s="12" t="s">
        <v>24</v>
      </c>
      <c r="Y1229" s="12" t="s">
        <v>24</v>
      </c>
      <c r="Z1229" s="12" t="s">
        <v>24</v>
      </c>
      <c r="AA1229" s="12" t="s">
        <v>24</v>
      </c>
    </row>
    <row r="1230" spans="2:27" ht="25.5" x14ac:dyDescent="0.2">
      <c r="B1230" s="54" t="s">
        <v>522</v>
      </c>
      <c r="C1230" s="24" t="s">
        <v>521</v>
      </c>
      <c r="D1230" s="53"/>
      <c r="E1230" s="51"/>
      <c r="F1230" s="51"/>
      <c r="G1230" s="51"/>
      <c r="H1230" s="51"/>
      <c r="I1230" s="51"/>
      <c r="J1230" s="51"/>
      <c r="K1230" s="51"/>
      <c r="L1230" s="51"/>
      <c r="M1230" s="52">
        <f>SUM(SCDBPTASN1!M1227:'SCDBPTASN1'!M1229)</f>
        <v>0</v>
      </c>
      <c r="N1230" s="52">
        <f>SUM(SCDBPTASN1!N1227:'SCDBPTASN1'!N1229)</f>
        <v>0</v>
      </c>
      <c r="O1230" s="52">
        <f>SUM(SCDBPTASN1!O1227:'SCDBPTASN1'!O1229)</f>
        <v>0</v>
      </c>
      <c r="P1230" s="52">
        <f>SUM(SCDBPTASN1!P1227:'SCDBPTASN1'!P1229)</f>
        <v>0</v>
      </c>
      <c r="Q1230" s="51"/>
      <c r="R1230" s="52">
        <f>SUM(SCDBPTASN1!R1227:'SCDBPTASN1'!R1229)</f>
        <v>0</v>
      </c>
      <c r="S1230" s="52">
        <f>SUM(SCDBPTASN1!S1227:'SCDBPTASN1'!S1229)</f>
        <v>0</v>
      </c>
      <c r="T1230" s="52">
        <f>SUM(SCDBPTASN1!T1227:'SCDBPTASN1'!T1229)</f>
        <v>0</v>
      </c>
      <c r="U1230" s="52">
        <f>SUM(SCDBPTASN1!U1227:'SCDBPTASN1'!U1229)</f>
        <v>0</v>
      </c>
      <c r="V1230" s="52">
        <f>SUM(SCDBPTASN1!V1227:'SCDBPTASN1'!V1229)</f>
        <v>0</v>
      </c>
      <c r="W1230" s="52">
        <f>SUM(SCDBPTASN1!W1227:'SCDBPTASN1'!W1229)</f>
        <v>0</v>
      </c>
      <c r="X1230" s="51"/>
      <c r="Y1230" s="51"/>
      <c r="Z1230" s="51"/>
      <c r="AA1230" s="51"/>
    </row>
    <row r="1231" spans="2:27" x14ac:dyDescent="0.2">
      <c r="B1231" s="11" t="s">
        <v>24</v>
      </c>
      <c r="C1231" s="12" t="s">
        <v>24</v>
      </c>
      <c r="D1231" s="13" t="s">
        <v>24</v>
      </c>
      <c r="E1231" s="12" t="s">
        <v>24</v>
      </c>
      <c r="F1231" s="12" t="s">
        <v>24</v>
      </c>
      <c r="G1231" s="12" t="s">
        <v>24</v>
      </c>
      <c r="H1231" s="12" t="s">
        <v>24</v>
      </c>
      <c r="I1231" s="12" t="s">
        <v>24</v>
      </c>
      <c r="J1231" s="12" t="s">
        <v>24</v>
      </c>
      <c r="K1231" s="12" t="s">
        <v>24</v>
      </c>
      <c r="L1231" s="12" t="s">
        <v>24</v>
      </c>
      <c r="M1231" s="12" t="s">
        <v>24</v>
      </c>
      <c r="N1231" s="12" t="s">
        <v>24</v>
      </c>
      <c r="O1231" s="12" t="s">
        <v>24</v>
      </c>
      <c r="P1231" s="12" t="s">
        <v>24</v>
      </c>
      <c r="Q1231" s="12" t="s">
        <v>24</v>
      </c>
      <c r="R1231" s="12" t="s">
        <v>24</v>
      </c>
      <c r="S1231" s="12" t="s">
        <v>24</v>
      </c>
      <c r="T1231" s="12" t="s">
        <v>24</v>
      </c>
      <c r="U1231" s="12" t="s">
        <v>24</v>
      </c>
      <c r="V1231" s="12" t="s">
        <v>24</v>
      </c>
      <c r="W1231" s="12" t="s">
        <v>24</v>
      </c>
      <c r="X1231" s="12" t="s">
        <v>24</v>
      </c>
      <c r="Y1231" s="12" t="s">
        <v>24</v>
      </c>
      <c r="Z1231" s="12" t="s">
        <v>24</v>
      </c>
      <c r="AA1231" s="12" t="s">
        <v>24</v>
      </c>
    </row>
    <row r="1232" spans="2:27" ht="25.5" x14ac:dyDescent="0.2">
      <c r="B1232" s="14" t="s">
        <v>520</v>
      </c>
      <c r="C1232" s="24" t="s">
        <v>517</v>
      </c>
      <c r="D1232" s="16" t="s">
        <v>327</v>
      </c>
      <c r="E1232" s="20" t="s">
        <v>326</v>
      </c>
      <c r="F1232" s="58" t="s">
        <v>325</v>
      </c>
      <c r="G1232" s="20" t="s">
        <v>365</v>
      </c>
      <c r="H1232" s="28">
        <v>38477</v>
      </c>
      <c r="I1232" s="28">
        <v>42150</v>
      </c>
      <c r="J1232" s="57"/>
      <c r="K1232" s="21">
        <v>20000000</v>
      </c>
      <c r="L1232" s="20" t="s">
        <v>519</v>
      </c>
      <c r="M1232" s="21">
        <v>0</v>
      </c>
      <c r="N1232" s="21">
        <v>0</v>
      </c>
      <c r="O1232" s="21">
        <v>266499.96999999997</v>
      </c>
      <c r="P1232" s="21">
        <v>0</v>
      </c>
      <c r="Q1232" s="56" t="s">
        <v>26</v>
      </c>
      <c r="R1232" s="21">
        <v>-4592680</v>
      </c>
      <c r="S1232" s="21">
        <v>0</v>
      </c>
      <c r="T1232" s="21">
        <v>0</v>
      </c>
      <c r="U1232" s="21">
        <v>0</v>
      </c>
      <c r="V1232" s="21">
        <v>0</v>
      </c>
      <c r="W1232" s="21">
        <v>20000000</v>
      </c>
      <c r="X1232" s="20" t="s">
        <v>515</v>
      </c>
      <c r="Y1232" s="20" t="s">
        <v>322</v>
      </c>
      <c r="Z1232" s="55" t="s">
        <v>321</v>
      </c>
      <c r="AA1232" s="20" t="s">
        <v>365</v>
      </c>
    </row>
    <row r="1233" spans="2:27" ht="25.5" x14ac:dyDescent="0.2">
      <c r="B1233" s="14" t="s">
        <v>518</v>
      </c>
      <c r="C1233" s="24" t="s">
        <v>517</v>
      </c>
      <c r="D1233" s="16" t="s">
        <v>327</v>
      </c>
      <c r="E1233" s="20" t="s">
        <v>326</v>
      </c>
      <c r="F1233" s="58" t="s">
        <v>325</v>
      </c>
      <c r="G1233" s="20" t="s">
        <v>365</v>
      </c>
      <c r="H1233" s="28">
        <v>38688</v>
      </c>
      <c r="I1233" s="28">
        <v>45994</v>
      </c>
      <c r="J1233" s="57"/>
      <c r="K1233" s="21">
        <v>5000000</v>
      </c>
      <c r="L1233" s="20" t="s">
        <v>516</v>
      </c>
      <c r="M1233" s="21">
        <v>0</v>
      </c>
      <c r="N1233" s="21">
        <v>0</v>
      </c>
      <c r="O1233" s="21">
        <v>127430.59</v>
      </c>
      <c r="P1233" s="21">
        <v>0</v>
      </c>
      <c r="Q1233" s="56" t="s">
        <v>26</v>
      </c>
      <c r="R1233" s="21">
        <v>-1050004.99</v>
      </c>
      <c r="S1233" s="21">
        <v>0</v>
      </c>
      <c r="T1233" s="21">
        <v>0</v>
      </c>
      <c r="U1233" s="21">
        <v>0</v>
      </c>
      <c r="V1233" s="21">
        <v>0</v>
      </c>
      <c r="W1233" s="21">
        <v>5000000</v>
      </c>
      <c r="X1233" s="20" t="s">
        <v>515</v>
      </c>
      <c r="Y1233" s="20" t="s">
        <v>322</v>
      </c>
      <c r="Z1233" s="55" t="s">
        <v>321</v>
      </c>
      <c r="AA1233" s="20" t="s">
        <v>365</v>
      </c>
    </row>
    <row r="1234" spans="2:27" ht="38.25" x14ac:dyDescent="0.2">
      <c r="B1234" s="14" t="s">
        <v>514</v>
      </c>
      <c r="C1234" s="24" t="s">
        <v>513</v>
      </c>
      <c r="D1234" s="16" t="s">
        <v>327</v>
      </c>
      <c r="E1234" s="20" t="s">
        <v>326</v>
      </c>
      <c r="F1234" s="58" t="s">
        <v>325</v>
      </c>
      <c r="G1234" s="20" t="s">
        <v>346</v>
      </c>
      <c r="H1234" s="28">
        <v>38961</v>
      </c>
      <c r="I1234" s="28">
        <v>41537</v>
      </c>
      <c r="J1234" s="57"/>
      <c r="K1234" s="21">
        <v>10000000</v>
      </c>
      <c r="L1234" s="20" t="s">
        <v>512</v>
      </c>
      <c r="M1234" s="21">
        <v>0</v>
      </c>
      <c r="N1234" s="21">
        <v>0</v>
      </c>
      <c r="O1234" s="21">
        <v>71361.11</v>
      </c>
      <c r="P1234" s="21">
        <v>0</v>
      </c>
      <c r="Q1234" s="56" t="s">
        <v>26</v>
      </c>
      <c r="R1234" s="21">
        <v>43120</v>
      </c>
      <c r="S1234" s="21">
        <v>0</v>
      </c>
      <c r="T1234" s="21">
        <v>0</v>
      </c>
      <c r="U1234" s="21">
        <v>0</v>
      </c>
      <c r="V1234" s="21">
        <v>0</v>
      </c>
      <c r="W1234" s="21">
        <v>10000000</v>
      </c>
      <c r="X1234" s="20" t="s">
        <v>323</v>
      </c>
      <c r="Y1234" s="20" t="s">
        <v>322</v>
      </c>
      <c r="Z1234" s="55" t="s">
        <v>321</v>
      </c>
      <c r="AA1234" s="20" t="s">
        <v>346</v>
      </c>
    </row>
    <row r="1235" spans="2:27" ht="25.5" x14ac:dyDescent="0.2">
      <c r="B1235" s="14" t="s">
        <v>511</v>
      </c>
      <c r="C1235" s="24" t="s">
        <v>508</v>
      </c>
      <c r="D1235" s="16" t="s">
        <v>327</v>
      </c>
      <c r="E1235" s="20" t="s">
        <v>326</v>
      </c>
      <c r="F1235" s="58" t="s">
        <v>325</v>
      </c>
      <c r="G1235" s="20" t="s">
        <v>346</v>
      </c>
      <c r="H1235" s="28">
        <v>39184</v>
      </c>
      <c r="I1235" s="28">
        <v>44604</v>
      </c>
      <c r="J1235" s="57"/>
      <c r="K1235" s="21">
        <v>5000000</v>
      </c>
      <c r="L1235" s="20" t="s">
        <v>510</v>
      </c>
      <c r="M1235" s="21">
        <v>0</v>
      </c>
      <c r="N1235" s="21">
        <v>0</v>
      </c>
      <c r="O1235" s="21">
        <v>-562919.85</v>
      </c>
      <c r="P1235" s="21">
        <v>-5000000</v>
      </c>
      <c r="Q1235" s="56" t="s">
        <v>26</v>
      </c>
      <c r="R1235" s="21">
        <v>-5000000</v>
      </c>
      <c r="S1235" s="21">
        <v>-607290</v>
      </c>
      <c r="T1235" s="21">
        <v>0</v>
      </c>
      <c r="U1235" s="21">
        <v>0</v>
      </c>
      <c r="V1235" s="21">
        <v>0</v>
      </c>
      <c r="W1235" s="21">
        <v>5000000</v>
      </c>
      <c r="X1235" s="20" t="s">
        <v>503</v>
      </c>
      <c r="Y1235" s="20" t="s">
        <v>322</v>
      </c>
      <c r="Z1235" s="55" t="s">
        <v>321</v>
      </c>
      <c r="AA1235" s="20" t="s">
        <v>346</v>
      </c>
    </row>
    <row r="1236" spans="2:27" ht="25.5" x14ac:dyDescent="0.2">
      <c r="B1236" s="14" t="s">
        <v>509</v>
      </c>
      <c r="C1236" s="24" t="s">
        <v>508</v>
      </c>
      <c r="D1236" s="16" t="s">
        <v>327</v>
      </c>
      <c r="E1236" s="20" t="s">
        <v>326</v>
      </c>
      <c r="F1236" s="58" t="s">
        <v>325</v>
      </c>
      <c r="G1236" s="20" t="s">
        <v>346</v>
      </c>
      <c r="H1236" s="28">
        <v>39184</v>
      </c>
      <c r="I1236" s="28">
        <v>44604</v>
      </c>
      <c r="J1236" s="57"/>
      <c r="K1236" s="21">
        <v>5000000</v>
      </c>
      <c r="L1236" s="20" t="s">
        <v>507</v>
      </c>
      <c r="M1236" s="21">
        <v>0</v>
      </c>
      <c r="N1236" s="21">
        <v>0</v>
      </c>
      <c r="O1236" s="21">
        <v>-507292.38</v>
      </c>
      <c r="P1236" s="21">
        <v>-5000000</v>
      </c>
      <c r="Q1236" s="56" t="s">
        <v>26</v>
      </c>
      <c r="R1236" s="21">
        <v>-5000000</v>
      </c>
      <c r="S1236" s="21">
        <v>-505835</v>
      </c>
      <c r="T1236" s="21">
        <v>0</v>
      </c>
      <c r="U1236" s="21">
        <v>0</v>
      </c>
      <c r="V1236" s="21">
        <v>0</v>
      </c>
      <c r="W1236" s="21">
        <v>5000000</v>
      </c>
      <c r="X1236" s="20" t="s">
        <v>503</v>
      </c>
      <c r="Y1236" s="20" t="s">
        <v>322</v>
      </c>
      <c r="Z1236" s="55" t="s">
        <v>321</v>
      </c>
      <c r="AA1236" s="20" t="s">
        <v>346</v>
      </c>
    </row>
    <row r="1237" spans="2:27" ht="25.5" x14ac:dyDescent="0.2">
      <c r="B1237" s="14" t="s">
        <v>506</v>
      </c>
      <c r="C1237" s="24" t="s">
        <v>505</v>
      </c>
      <c r="D1237" s="16" t="s">
        <v>327</v>
      </c>
      <c r="E1237" s="20" t="s">
        <v>326</v>
      </c>
      <c r="F1237" s="58" t="s">
        <v>325</v>
      </c>
      <c r="G1237" s="20" t="s">
        <v>320</v>
      </c>
      <c r="H1237" s="28">
        <v>39196</v>
      </c>
      <c r="I1237" s="28">
        <v>53352</v>
      </c>
      <c r="J1237" s="57"/>
      <c r="K1237" s="21">
        <v>1080319</v>
      </c>
      <c r="L1237" s="20" t="s">
        <v>504</v>
      </c>
      <c r="M1237" s="21">
        <v>0</v>
      </c>
      <c r="N1237" s="21">
        <v>0</v>
      </c>
      <c r="O1237" s="21">
        <v>1938122.5</v>
      </c>
      <c r="P1237" s="21">
        <v>-998881.31</v>
      </c>
      <c r="Q1237" s="56" t="s">
        <v>26</v>
      </c>
      <c r="R1237" s="21">
        <v>-998881.31</v>
      </c>
      <c r="S1237" s="21">
        <v>1892133.99</v>
      </c>
      <c r="T1237" s="21">
        <v>0</v>
      </c>
      <c r="U1237" s="21">
        <v>0</v>
      </c>
      <c r="V1237" s="21">
        <v>0</v>
      </c>
      <c r="W1237" s="21">
        <v>1080319</v>
      </c>
      <c r="X1237" s="20" t="s">
        <v>503</v>
      </c>
      <c r="Y1237" s="20" t="s">
        <v>322</v>
      </c>
      <c r="Z1237" s="55" t="s">
        <v>321</v>
      </c>
      <c r="AA1237" s="20" t="s">
        <v>320</v>
      </c>
    </row>
    <row r="1238" spans="2:27" ht="38.25" x14ac:dyDescent="0.2">
      <c r="B1238" s="14" t="s">
        <v>502</v>
      </c>
      <c r="C1238" s="24" t="s">
        <v>501</v>
      </c>
      <c r="D1238" s="16" t="s">
        <v>327</v>
      </c>
      <c r="E1238" s="20" t="s">
        <v>326</v>
      </c>
      <c r="F1238" s="58" t="s">
        <v>325</v>
      </c>
      <c r="G1238" s="20" t="s">
        <v>356</v>
      </c>
      <c r="H1238" s="28">
        <v>39416</v>
      </c>
      <c r="I1238" s="28">
        <v>43089</v>
      </c>
      <c r="J1238" s="57"/>
      <c r="K1238" s="21">
        <v>10000000</v>
      </c>
      <c r="L1238" s="20" t="s">
        <v>442</v>
      </c>
      <c r="M1238" s="21">
        <v>0</v>
      </c>
      <c r="N1238" s="21">
        <v>0</v>
      </c>
      <c r="O1238" s="21">
        <v>49952.79</v>
      </c>
      <c r="P1238" s="21">
        <v>0</v>
      </c>
      <c r="Q1238" s="56" t="s">
        <v>26</v>
      </c>
      <c r="R1238" s="21">
        <v>-298789.98</v>
      </c>
      <c r="S1238" s="21">
        <v>0</v>
      </c>
      <c r="T1238" s="21">
        <v>0</v>
      </c>
      <c r="U1238" s="21">
        <v>0</v>
      </c>
      <c r="V1238" s="21">
        <v>0</v>
      </c>
      <c r="W1238" s="21">
        <v>10000000</v>
      </c>
      <c r="X1238" s="20" t="s">
        <v>323</v>
      </c>
      <c r="Y1238" s="20" t="s">
        <v>322</v>
      </c>
      <c r="Z1238" s="55" t="s">
        <v>321</v>
      </c>
      <c r="AA1238" s="20" t="s">
        <v>356</v>
      </c>
    </row>
    <row r="1239" spans="2:27" ht="25.5" x14ac:dyDescent="0.2">
      <c r="B1239" s="14" t="s">
        <v>500</v>
      </c>
      <c r="C1239" s="24" t="s">
        <v>496</v>
      </c>
      <c r="D1239" s="16" t="s">
        <v>327</v>
      </c>
      <c r="E1239" s="20" t="s">
        <v>326</v>
      </c>
      <c r="F1239" s="58" t="s">
        <v>325</v>
      </c>
      <c r="G1239" s="20" t="s">
        <v>333</v>
      </c>
      <c r="H1239" s="28">
        <v>39451</v>
      </c>
      <c r="I1239" s="28">
        <v>41353</v>
      </c>
      <c r="J1239" s="57"/>
      <c r="K1239" s="21">
        <v>15000000</v>
      </c>
      <c r="L1239" s="20" t="s">
        <v>425</v>
      </c>
      <c r="M1239" s="21">
        <v>0</v>
      </c>
      <c r="N1239" s="21">
        <v>0</v>
      </c>
      <c r="O1239" s="21">
        <v>50788.72</v>
      </c>
      <c r="P1239" s="21">
        <v>0</v>
      </c>
      <c r="Q1239" s="56" t="s">
        <v>26</v>
      </c>
      <c r="R1239" s="21">
        <v>15375</v>
      </c>
      <c r="S1239" s="21">
        <v>0</v>
      </c>
      <c r="T1239" s="21">
        <v>0</v>
      </c>
      <c r="U1239" s="21">
        <v>0</v>
      </c>
      <c r="V1239" s="21">
        <v>0</v>
      </c>
      <c r="W1239" s="21">
        <v>15000000</v>
      </c>
      <c r="X1239" s="20" t="s">
        <v>334</v>
      </c>
      <c r="Y1239" s="20" t="s">
        <v>322</v>
      </c>
      <c r="Z1239" s="55" t="s">
        <v>321</v>
      </c>
      <c r="AA1239" s="20" t="s">
        <v>333</v>
      </c>
    </row>
    <row r="1240" spans="2:27" ht="25.5" x14ac:dyDescent="0.2">
      <c r="B1240" s="14" t="s">
        <v>499</v>
      </c>
      <c r="C1240" s="24" t="s">
        <v>498</v>
      </c>
      <c r="D1240" s="16" t="s">
        <v>327</v>
      </c>
      <c r="E1240" s="20" t="s">
        <v>326</v>
      </c>
      <c r="F1240" s="58" t="s">
        <v>325</v>
      </c>
      <c r="G1240" s="20" t="s">
        <v>343</v>
      </c>
      <c r="H1240" s="28">
        <v>39451</v>
      </c>
      <c r="I1240" s="28">
        <v>41353</v>
      </c>
      <c r="J1240" s="57"/>
      <c r="K1240" s="21">
        <v>20000000</v>
      </c>
      <c r="L1240" s="20" t="s">
        <v>394</v>
      </c>
      <c r="M1240" s="21">
        <v>0</v>
      </c>
      <c r="N1240" s="21">
        <v>0</v>
      </c>
      <c r="O1240" s="21">
        <v>106022.21</v>
      </c>
      <c r="P1240" s="21">
        <v>0</v>
      </c>
      <c r="Q1240" s="56" t="s">
        <v>26</v>
      </c>
      <c r="R1240" s="21">
        <v>13220</v>
      </c>
      <c r="S1240" s="21">
        <v>0</v>
      </c>
      <c r="T1240" s="21">
        <v>0</v>
      </c>
      <c r="U1240" s="21">
        <v>0</v>
      </c>
      <c r="V1240" s="21">
        <v>0</v>
      </c>
      <c r="W1240" s="21">
        <v>20000000</v>
      </c>
      <c r="X1240" s="20" t="s">
        <v>334</v>
      </c>
      <c r="Y1240" s="20" t="s">
        <v>322</v>
      </c>
      <c r="Z1240" s="55" t="s">
        <v>321</v>
      </c>
      <c r="AA1240" s="20" t="s">
        <v>343</v>
      </c>
    </row>
    <row r="1241" spans="2:27" ht="25.5" x14ac:dyDescent="0.2">
      <c r="B1241" s="14" t="s">
        <v>497</v>
      </c>
      <c r="C1241" s="24" t="s">
        <v>496</v>
      </c>
      <c r="D1241" s="16" t="s">
        <v>327</v>
      </c>
      <c r="E1241" s="20" t="s">
        <v>326</v>
      </c>
      <c r="F1241" s="58" t="s">
        <v>325</v>
      </c>
      <c r="G1241" s="20" t="s">
        <v>346</v>
      </c>
      <c r="H1241" s="28">
        <v>39451</v>
      </c>
      <c r="I1241" s="28">
        <v>41353</v>
      </c>
      <c r="J1241" s="57"/>
      <c r="K1241" s="21">
        <v>5000000</v>
      </c>
      <c r="L1241" s="20" t="s">
        <v>425</v>
      </c>
      <c r="M1241" s="21">
        <v>0</v>
      </c>
      <c r="N1241" s="21">
        <v>0</v>
      </c>
      <c r="O1241" s="21">
        <v>57272.39</v>
      </c>
      <c r="P1241" s="21">
        <v>0</v>
      </c>
      <c r="Q1241" s="56" t="s">
        <v>26</v>
      </c>
      <c r="R1241" s="21">
        <v>3575</v>
      </c>
      <c r="S1241" s="21">
        <v>0</v>
      </c>
      <c r="T1241" s="21">
        <v>0</v>
      </c>
      <c r="U1241" s="21">
        <v>0</v>
      </c>
      <c r="V1241" s="21">
        <v>0</v>
      </c>
      <c r="W1241" s="21">
        <v>5000000</v>
      </c>
      <c r="X1241" s="20" t="s">
        <v>334</v>
      </c>
      <c r="Y1241" s="20" t="s">
        <v>322</v>
      </c>
      <c r="Z1241" s="55" t="s">
        <v>321</v>
      </c>
      <c r="AA1241" s="20" t="s">
        <v>346</v>
      </c>
    </row>
    <row r="1242" spans="2:27" ht="25.5" x14ac:dyDescent="0.2">
      <c r="B1242" s="14" t="s">
        <v>495</v>
      </c>
      <c r="C1242" s="24" t="s">
        <v>494</v>
      </c>
      <c r="D1242" s="16" t="s">
        <v>327</v>
      </c>
      <c r="E1242" s="20" t="s">
        <v>326</v>
      </c>
      <c r="F1242" s="58" t="s">
        <v>325</v>
      </c>
      <c r="G1242" s="20" t="s">
        <v>343</v>
      </c>
      <c r="H1242" s="28">
        <v>39454</v>
      </c>
      <c r="I1242" s="28">
        <v>41353</v>
      </c>
      <c r="J1242" s="57"/>
      <c r="K1242" s="21">
        <v>20000000</v>
      </c>
      <c r="L1242" s="20" t="s">
        <v>445</v>
      </c>
      <c r="M1242" s="21">
        <v>0</v>
      </c>
      <c r="N1242" s="21">
        <v>0</v>
      </c>
      <c r="O1242" s="21">
        <v>97866.67</v>
      </c>
      <c r="P1242" s="21">
        <v>0</v>
      </c>
      <c r="Q1242" s="56" t="s">
        <v>26</v>
      </c>
      <c r="R1242" s="21">
        <v>19020.009999999998</v>
      </c>
      <c r="S1242" s="21">
        <v>0</v>
      </c>
      <c r="T1242" s="21">
        <v>0</v>
      </c>
      <c r="U1242" s="21">
        <v>0</v>
      </c>
      <c r="V1242" s="21">
        <v>0</v>
      </c>
      <c r="W1242" s="21">
        <v>20000000</v>
      </c>
      <c r="X1242" s="20" t="s">
        <v>334</v>
      </c>
      <c r="Y1242" s="20" t="s">
        <v>322</v>
      </c>
      <c r="Z1242" s="55" t="s">
        <v>321</v>
      </c>
      <c r="AA1242" s="20" t="s">
        <v>343</v>
      </c>
    </row>
    <row r="1243" spans="2:27" ht="25.5" x14ac:dyDescent="0.2">
      <c r="B1243" s="14" t="s">
        <v>493</v>
      </c>
      <c r="C1243" s="24" t="s">
        <v>491</v>
      </c>
      <c r="D1243" s="16" t="s">
        <v>327</v>
      </c>
      <c r="E1243" s="20" t="s">
        <v>326</v>
      </c>
      <c r="F1243" s="58" t="s">
        <v>325</v>
      </c>
      <c r="G1243" s="20" t="s">
        <v>356</v>
      </c>
      <c r="H1243" s="28">
        <v>39457</v>
      </c>
      <c r="I1243" s="28">
        <v>43179</v>
      </c>
      <c r="J1243" s="57"/>
      <c r="K1243" s="21">
        <v>10000000</v>
      </c>
      <c r="L1243" s="20" t="s">
        <v>387</v>
      </c>
      <c r="M1243" s="21">
        <v>0</v>
      </c>
      <c r="N1243" s="21">
        <v>0</v>
      </c>
      <c r="O1243" s="21">
        <v>50972.23</v>
      </c>
      <c r="P1243" s="21">
        <v>0</v>
      </c>
      <c r="Q1243" s="56" t="s">
        <v>26</v>
      </c>
      <c r="R1243" s="21">
        <v>89230.02</v>
      </c>
      <c r="S1243" s="21">
        <v>0</v>
      </c>
      <c r="T1243" s="21">
        <v>0</v>
      </c>
      <c r="U1243" s="21">
        <v>0</v>
      </c>
      <c r="V1243" s="21">
        <v>0</v>
      </c>
      <c r="W1243" s="21">
        <v>10000000</v>
      </c>
      <c r="X1243" s="20" t="s">
        <v>323</v>
      </c>
      <c r="Y1243" s="20" t="s">
        <v>322</v>
      </c>
      <c r="Z1243" s="55" t="s">
        <v>321</v>
      </c>
      <c r="AA1243" s="20" t="s">
        <v>356</v>
      </c>
    </row>
    <row r="1244" spans="2:27" ht="25.5" x14ac:dyDescent="0.2">
      <c r="B1244" s="14" t="s">
        <v>492</v>
      </c>
      <c r="C1244" s="24" t="s">
        <v>491</v>
      </c>
      <c r="D1244" s="16" t="s">
        <v>327</v>
      </c>
      <c r="E1244" s="20" t="s">
        <v>326</v>
      </c>
      <c r="F1244" s="58" t="s">
        <v>325</v>
      </c>
      <c r="G1244" s="20" t="s">
        <v>490</v>
      </c>
      <c r="H1244" s="28">
        <v>39457</v>
      </c>
      <c r="I1244" s="28">
        <v>41353</v>
      </c>
      <c r="J1244" s="57"/>
      <c r="K1244" s="21">
        <v>15000000</v>
      </c>
      <c r="L1244" s="20" t="s">
        <v>447</v>
      </c>
      <c r="M1244" s="21">
        <v>0</v>
      </c>
      <c r="N1244" s="21">
        <v>0</v>
      </c>
      <c r="O1244" s="21">
        <v>65754.17</v>
      </c>
      <c r="P1244" s="21">
        <v>0</v>
      </c>
      <c r="Q1244" s="56" t="s">
        <v>26</v>
      </c>
      <c r="R1244" s="21">
        <v>11115.01</v>
      </c>
      <c r="S1244" s="21">
        <v>0</v>
      </c>
      <c r="T1244" s="21">
        <v>0</v>
      </c>
      <c r="U1244" s="21">
        <v>0</v>
      </c>
      <c r="V1244" s="21">
        <v>0</v>
      </c>
      <c r="W1244" s="21">
        <v>15000000</v>
      </c>
      <c r="X1244" s="20" t="s">
        <v>323</v>
      </c>
      <c r="Y1244" s="20" t="s">
        <v>322</v>
      </c>
      <c r="Z1244" s="55" t="s">
        <v>321</v>
      </c>
      <c r="AA1244" s="20" t="s">
        <v>490</v>
      </c>
    </row>
    <row r="1245" spans="2:27" ht="38.25" x14ac:dyDescent="0.2">
      <c r="B1245" s="14" t="s">
        <v>489</v>
      </c>
      <c r="C1245" s="24" t="s">
        <v>488</v>
      </c>
      <c r="D1245" s="16" t="s">
        <v>327</v>
      </c>
      <c r="E1245" s="20" t="s">
        <v>326</v>
      </c>
      <c r="F1245" s="58" t="s">
        <v>325</v>
      </c>
      <c r="G1245" s="20" t="s">
        <v>346</v>
      </c>
      <c r="H1245" s="28">
        <v>39463</v>
      </c>
      <c r="I1245" s="28">
        <v>41353</v>
      </c>
      <c r="J1245" s="57"/>
      <c r="K1245" s="21">
        <v>10000000</v>
      </c>
      <c r="L1245" s="20" t="s">
        <v>487</v>
      </c>
      <c r="M1245" s="21">
        <v>0</v>
      </c>
      <c r="N1245" s="21">
        <v>0</v>
      </c>
      <c r="O1245" s="21">
        <v>51074.17</v>
      </c>
      <c r="P1245" s="21">
        <v>0</v>
      </c>
      <c r="Q1245" s="56" t="s">
        <v>26</v>
      </c>
      <c r="R1245" s="21">
        <v>9420</v>
      </c>
      <c r="S1245" s="21">
        <v>0</v>
      </c>
      <c r="T1245" s="21">
        <v>0</v>
      </c>
      <c r="U1245" s="21">
        <v>0</v>
      </c>
      <c r="V1245" s="21">
        <v>0</v>
      </c>
      <c r="W1245" s="21">
        <v>10000000</v>
      </c>
      <c r="X1245" s="20" t="s">
        <v>323</v>
      </c>
      <c r="Y1245" s="20" t="s">
        <v>322</v>
      </c>
      <c r="Z1245" s="55" t="s">
        <v>321</v>
      </c>
      <c r="AA1245" s="20" t="s">
        <v>346</v>
      </c>
    </row>
    <row r="1246" spans="2:27" ht="25.5" x14ac:dyDescent="0.2">
      <c r="B1246" s="14" t="s">
        <v>486</v>
      </c>
      <c r="C1246" s="24" t="s">
        <v>485</v>
      </c>
      <c r="D1246" s="16" t="s">
        <v>327</v>
      </c>
      <c r="E1246" s="20" t="s">
        <v>326</v>
      </c>
      <c r="F1246" s="58" t="s">
        <v>325</v>
      </c>
      <c r="G1246" s="20" t="s">
        <v>338</v>
      </c>
      <c r="H1246" s="28">
        <v>39479</v>
      </c>
      <c r="I1246" s="28">
        <v>42083</v>
      </c>
      <c r="J1246" s="57"/>
      <c r="K1246" s="21">
        <v>20000000</v>
      </c>
      <c r="L1246" s="20" t="s">
        <v>405</v>
      </c>
      <c r="M1246" s="21">
        <v>0</v>
      </c>
      <c r="N1246" s="21">
        <v>0</v>
      </c>
      <c r="O1246" s="21">
        <v>103983.33</v>
      </c>
      <c r="P1246" s="21">
        <v>0</v>
      </c>
      <c r="Q1246" s="56" t="s">
        <v>26</v>
      </c>
      <c r="R1246" s="21">
        <v>112879.98</v>
      </c>
      <c r="S1246" s="21">
        <v>0</v>
      </c>
      <c r="T1246" s="21">
        <v>0</v>
      </c>
      <c r="U1246" s="21">
        <v>0</v>
      </c>
      <c r="V1246" s="21">
        <v>0</v>
      </c>
      <c r="W1246" s="21">
        <v>20000000</v>
      </c>
      <c r="X1246" s="20" t="s">
        <v>323</v>
      </c>
      <c r="Y1246" s="20" t="s">
        <v>322</v>
      </c>
      <c r="Z1246" s="55" t="s">
        <v>321</v>
      </c>
      <c r="AA1246" s="20" t="s">
        <v>338</v>
      </c>
    </row>
    <row r="1247" spans="2:27" ht="38.25" x14ac:dyDescent="0.2">
      <c r="B1247" s="14" t="s">
        <v>484</v>
      </c>
      <c r="C1247" s="24" t="s">
        <v>483</v>
      </c>
      <c r="D1247" s="16" t="s">
        <v>327</v>
      </c>
      <c r="E1247" s="20" t="s">
        <v>326</v>
      </c>
      <c r="F1247" s="58" t="s">
        <v>325</v>
      </c>
      <c r="G1247" s="20" t="s">
        <v>356</v>
      </c>
      <c r="H1247" s="28">
        <v>39490</v>
      </c>
      <c r="I1247" s="28">
        <v>41353</v>
      </c>
      <c r="J1247" s="57"/>
      <c r="K1247" s="21">
        <v>15000000</v>
      </c>
      <c r="L1247" s="20" t="s">
        <v>482</v>
      </c>
      <c r="M1247" s="21">
        <v>0</v>
      </c>
      <c r="N1247" s="21">
        <v>0</v>
      </c>
      <c r="O1247" s="21">
        <v>83339.600000000006</v>
      </c>
      <c r="P1247" s="21">
        <v>0</v>
      </c>
      <c r="Q1247" s="56" t="s">
        <v>26</v>
      </c>
      <c r="R1247" s="21">
        <v>12225.03</v>
      </c>
      <c r="S1247" s="21">
        <v>0</v>
      </c>
      <c r="T1247" s="21">
        <v>0</v>
      </c>
      <c r="U1247" s="21">
        <v>0</v>
      </c>
      <c r="V1247" s="21">
        <v>0</v>
      </c>
      <c r="W1247" s="21">
        <v>15000000</v>
      </c>
      <c r="X1247" s="20" t="s">
        <v>323</v>
      </c>
      <c r="Y1247" s="20" t="s">
        <v>322</v>
      </c>
      <c r="Z1247" s="55" t="s">
        <v>321</v>
      </c>
      <c r="AA1247" s="20" t="s">
        <v>356</v>
      </c>
    </row>
    <row r="1248" spans="2:27" ht="25.5" x14ac:dyDescent="0.2">
      <c r="B1248" s="14" t="s">
        <v>481</v>
      </c>
      <c r="C1248" s="24" t="s">
        <v>406</v>
      </c>
      <c r="D1248" s="16" t="s">
        <v>327</v>
      </c>
      <c r="E1248" s="20" t="s">
        <v>326</v>
      </c>
      <c r="F1248" s="58" t="s">
        <v>325</v>
      </c>
      <c r="G1248" s="20" t="s">
        <v>343</v>
      </c>
      <c r="H1248" s="28">
        <v>39490</v>
      </c>
      <c r="I1248" s="28">
        <v>42083</v>
      </c>
      <c r="J1248" s="57"/>
      <c r="K1248" s="21">
        <v>10000000</v>
      </c>
      <c r="L1248" s="20" t="s">
        <v>400</v>
      </c>
      <c r="M1248" s="21">
        <v>0</v>
      </c>
      <c r="N1248" s="21">
        <v>0</v>
      </c>
      <c r="O1248" s="21">
        <v>58108.34</v>
      </c>
      <c r="P1248" s="21">
        <v>0</v>
      </c>
      <c r="Q1248" s="56" t="s">
        <v>26</v>
      </c>
      <c r="R1248" s="21">
        <v>83310.009999999995</v>
      </c>
      <c r="S1248" s="21">
        <v>0</v>
      </c>
      <c r="T1248" s="21">
        <v>0</v>
      </c>
      <c r="U1248" s="21">
        <v>0</v>
      </c>
      <c r="V1248" s="21">
        <v>0</v>
      </c>
      <c r="W1248" s="21">
        <v>10000000</v>
      </c>
      <c r="X1248" s="20" t="s">
        <v>323</v>
      </c>
      <c r="Y1248" s="20" t="s">
        <v>322</v>
      </c>
      <c r="Z1248" s="55" t="s">
        <v>321</v>
      </c>
      <c r="AA1248" s="20" t="s">
        <v>343</v>
      </c>
    </row>
    <row r="1249" spans="2:27" ht="25.5" x14ac:dyDescent="0.2">
      <c r="B1249" s="14" t="s">
        <v>480</v>
      </c>
      <c r="C1249" s="24" t="s">
        <v>466</v>
      </c>
      <c r="D1249" s="16" t="s">
        <v>327</v>
      </c>
      <c r="E1249" s="20" t="s">
        <v>326</v>
      </c>
      <c r="F1249" s="58" t="s">
        <v>325</v>
      </c>
      <c r="G1249" s="20" t="s">
        <v>343</v>
      </c>
      <c r="H1249" s="28">
        <v>39490</v>
      </c>
      <c r="I1249" s="28">
        <v>42083</v>
      </c>
      <c r="J1249" s="57"/>
      <c r="K1249" s="21">
        <v>10000000</v>
      </c>
      <c r="L1249" s="20" t="s">
        <v>394</v>
      </c>
      <c r="M1249" s="21">
        <v>0</v>
      </c>
      <c r="N1249" s="21">
        <v>0</v>
      </c>
      <c r="O1249" s="21">
        <v>53011.09</v>
      </c>
      <c r="P1249" s="21">
        <v>0</v>
      </c>
      <c r="Q1249" s="56" t="s">
        <v>26</v>
      </c>
      <c r="R1249" s="21">
        <v>73020</v>
      </c>
      <c r="S1249" s="21">
        <v>0</v>
      </c>
      <c r="T1249" s="21">
        <v>0</v>
      </c>
      <c r="U1249" s="21">
        <v>0</v>
      </c>
      <c r="V1249" s="21">
        <v>0</v>
      </c>
      <c r="W1249" s="21">
        <v>10000000</v>
      </c>
      <c r="X1249" s="20" t="s">
        <v>323</v>
      </c>
      <c r="Y1249" s="20" t="s">
        <v>322</v>
      </c>
      <c r="Z1249" s="55" t="s">
        <v>321</v>
      </c>
      <c r="AA1249" s="20" t="s">
        <v>343</v>
      </c>
    </row>
    <row r="1250" spans="2:27" ht="38.25" x14ac:dyDescent="0.2">
      <c r="B1250" s="14" t="s">
        <v>479</v>
      </c>
      <c r="C1250" s="24" t="s">
        <v>478</v>
      </c>
      <c r="D1250" s="16" t="s">
        <v>327</v>
      </c>
      <c r="E1250" s="20" t="s">
        <v>326</v>
      </c>
      <c r="F1250" s="58" t="s">
        <v>325</v>
      </c>
      <c r="G1250" s="20" t="s">
        <v>356</v>
      </c>
      <c r="H1250" s="28">
        <v>39490</v>
      </c>
      <c r="I1250" s="28">
        <v>41353</v>
      </c>
      <c r="J1250" s="57"/>
      <c r="K1250" s="21">
        <v>15000000</v>
      </c>
      <c r="L1250" s="20" t="s">
        <v>387</v>
      </c>
      <c r="M1250" s="21">
        <v>0</v>
      </c>
      <c r="N1250" s="21">
        <v>0</v>
      </c>
      <c r="O1250" s="21">
        <v>76458.320000000007</v>
      </c>
      <c r="P1250" s="21">
        <v>0</v>
      </c>
      <c r="Q1250" s="56" t="s">
        <v>26</v>
      </c>
      <c r="R1250" s="21">
        <v>11265.01</v>
      </c>
      <c r="S1250" s="21">
        <v>0</v>
      </c>
      <c r="T1250" s="21">
        <v>0</v>
      </c>
      <c r="U1250" s="21">
        <v>0</v>
      </c>
      <c r="V1250" s="21">
        <v>0</v>
      </c>
      <c r="W1250" s="21">
        <v>15000000</v>
      </c>
      <c r="X1250" s="20" t="s">
        <v>323</v>
      </c>
      <c r="Y1250" s="20" t="s">
        <v>322</v>
      </c>
      <c r="Z1250" s="55" t="s">
        <v>321</v>
      </c>
      <c r="AA1250" s="20" t="s">
        <v>356</v>
      </c>
    </row>
    <row r="1251" spans="2:27" ht="38.25" x14ac:dyDescent="0.2">
      <c r="B1251" s="14" t="s">
        <v>477</v>
      </c>
      <c r="C1251" s="24" t="s">
        <v>469</v>
      </c>
      <c r="D1251" s="16" t="s">
        <v>327</v>
      </c>
      <c r="E1251" s="20" t="s">
        <v>326</v>
      </c>
      <c r="F1251" s="58" t="s">
        <v>325</v>
      </c>
      <c r="G1251" s="20" t="s">
        <v>338</v>
      </c>
      <c r="H1251" s="28">
        <v>39503</v>
      </c>
      <c r="I1251" s="28">
        <v>41353</v>
      </c>
      <c r="J1251" s="57"/>
      <c r="K1251" s="21">
        <v>10000000</v>
      </c>
      <c r="L1251" s="20" t="s">
        <v>476</v>
      </c>
      <c r="M1251" s="21">
        <v>0</v>
      </c>
      <c r="N1251" s="21">
        <v>0</v>
      </c>
      <c r="O1251" s="21">
        <v>106022.2</v>
      </c>
      <c r="P1251" s="21">
        <v>0</v>
      </c>
      <c r="Q1251" s="56" t="s">
        <v>26</v>
      </c>
      <c r="R1251" s="21">
        <v>20330.009999999998</v>
      </c>
      <c r="S1251" s="21">
        <v>0</v>
      </c>
      <c r="T1251" s="21">
        <v>0</v>
      </c>
      <c r="U1251" s="21">
        <v>0</v>
      </c>
      <c r="V1251" s="21">
        <v>0</v>
      </c>
      <c r="W1251" s="21">
        <v>10000000</v>
      </c>
      <c r="X1251" s="20" t="s">
        <v>323</v>
      </c>
      <c r="Y1251" s="20" t="s">
        <v>322</v>
      </c>
      <c r="Z1251" s="55" t="s">
        <v>321</v>
      </c>
      <c r="AA1251" s="20" t="s">
        <v>338</v>
      </c>
    </row>
    <row r="1252" spans="2:27" ht="38.25" x14ac:dyDescent="0.2">
      <c r="B1252" s="14" t="s">
        <v>475</v>
      </c>
      <c r="C1252" s="24" t="s">
        <v>472</v>
      </c>
      <c r="D1252" s="16" t="s">
        <v>327</v>
      </c>
      <c r="E1252" s="20" t="s">
        <v>326</v>
      </c>
      <c r="F1252" s="58" t="s">
        <v>325</v>
      </c>
      <c r="G1252" s="20" t="s">
        <v>356</v>
      </c>
      <c r="H1252" s="28">
        <v>39503</v>
      </c>
      <c r="I1252" s="28">
        <v>41353</v>
      </c>
      <c r="J1252" s="57"/>
      <c r="K1252" s="21">
        <v>10000000</v>
      </c>
      <c r="L1252" s="20" t="s">
        <v>474</v>
      </c>
      <c r="M1252" s="21">
        <v>0</v>
      </c>
      <c r="N1252" s="21">
        <v>0</v>
      </c>
      <c r="O1252" s="21">
        <v>69322.210000000006</v>
      </c>
      <c r="P1252" s="21">
        <v>0</v>
      </c>
      <c r="Q1252" s="56" t="s">
        <v>26</v>
      </c>
      <c r="R1252" s="21">
        <v>-7630</v>
      </c>
      <c r="S1252" s="21">
        <v>0</v>
      </c>
      <c r="T1252" s="21">
        <v>0</v>
      </c>
      <c r="U1252" s="21">
        <v>0</v>
      </c>
      <c r="V1252" s="21">
        <v>0</v>
      </c>
      <c r="W1252" s="21">
        <v>10000000</v>
      </c>
      <c r="X1252" s="20" t="s">
        <v>334</v>
      </c>
      <c r="Y1252" s="20" t="s">
        <v>322</v>
      </c>
      <c r="Z1252" s="55" t="s">
        <v>321</v>
      </c>
      <c r="AA1252" s="20" t="s">
        <v>356</v>
      </c>
    </row>
    <row r="1253" spans="2:27" ht="38.25" x14ac:dyDescent="0.2">
      <c r="B1253" s="14" t="s">
        <v>473</v>
      </c>
      <c r="C1253" s="24" t="s">
        <v>472</v>
      </c>
      <c r="D1253" s="16" t="s">
        <v>327</v>
      </c>
      <c r="E1253" s="20" t="s">
        <v>326</v>
      </c>
      <c r="F1253" s="58" t="s">
        <v>325</v>
      </c>
      <c r="G1253" s="20" t="s">
        <v>356</v>
      </c>
      <c r="H1253" s="28">
        <v>39503</v>
      </c>
      <c r="I1253" s="28">
        <v>42083</v>
      </c>
      <c r="J1253" s="57"/>
      <c r="K1253" s="21">
        <v>10000000</v>
      </c>
      <c r="L1253" s="20" t="s">
        <v>471</v>
      </c>
      <c r="M1253" s="21">
        <v>0</v>
      </c>
      <c r="N1253" s="21">
        <v>0</v>
      </c>
      <c r="O1253" s="21">
        <v>67283.33</v>
      </c>
      <c r="P1253" s="21">
        <v>0</v>
      </c>
      <c r="Q1253" s="56" t="s">
        <v>26</v>
      </c>
      <c r="R1253" s="21">
        <v>-183800</v>
      </c>
      <c r="S1253" s="21">
        <v>0</v>
      </c>
      <c r="T1253" s="21">
        <v>0</v>
      </c>
      <c r="U1253" s="21">
        <v>0</v>
      </c>
      <c r="V1253" s="21">
        <v>0</v>
      </c>
      <c r="W1253" s="21">
        <v>10000000</v>
      </c>
      <c r="X1253" s="20" t="s">
        <v>334</v>
      </c>
      <c r="Y1253" s="20" t="s">
        <v>322</v>
      </c>
      <c r="Z1253" s="55" t="s">
        <v>321</v>
      </c>
      <c r="AA1253" s="20" t="s">
        <v>356</v>
      </c>
    </row>
    <row r="1254" spans="2:27" ht="38.25" x14ac:dyDescent="0.2">
      <c r="B1254" s="14" t="s">
        <v>470</v>
      </c>
      <c r="C1254" s="24" t="s">
        <v>469</v>
      </c>
      <c r="D1254" s="16" t="s">
        <v>327</v>
      </c>
      <c r="E1254" s="20" t="s">
        <v>326</v>
      </c>
      <c r="F1254" s="58" t="s">
        <v>325</v>
      </c>
      <c r="G1254" s="20" t="s">
        <v>333</v>
      </c>
      <c r="H1254" s="28">
        <v>39507</v>
      </c>
      <c r="I1254" s="28">
        <v>41353</v>
      </c>
      <c r="J1254" s="57"/>
      <c r="K1254" s="21">
        <v>10000000</v>
      </c>
      <c r="L1254" s="20" t="s">
        <v>468</v>
      </c>
      <c r="M1254" s="21">
        <v>0</v>
      </c>
      <c r="N1254" s="21">
        <v>0</v>
      </c>
      <c r="O1254" s="21">
        <v>102963.89</v>
      </c>
      <c r="P1254" s="21">
        <v>0</v>
      </c>
      <c r="Q1254" s="56" t="s">
        <v>26</v>
      </c>
      <c r="R1254" s="21">
        <v>20390.02</v>
      </c>
      <c r="S1254" s="21">
        <v>0</v>
      </c>
      <c r="T1254" s="21">
        <v>0</v>
      </c>
      <c r="U1254" s="21">
        <v>0</v>
      </c>
      <c r="V1254" s="21">
        <v>0</v>
      </c>
      <c r="W1254" s="21">
        <v>10000000</v>
      </c>
      <c r="X1254" s="20" t="s">
        <v>323</v>
      </c>
      <c r="Y1254" s="20" t="s">
        <v>322</v>
      </c>
      <c r="Z1254" s="55" t="s">
        <v>321</v>
      </c>
      <c r="AA1254" s="20" t="s">
        <v>333</v>
      </c>
    </row>
    <row r="1255" spans="2:27" ht="25.5" x14ac:dyDescent="0.2">
      <c r="B1255" s="14" t="s">
        <v>467</v>
      </c>
      <c r="C1255" s="24" t="s">
        <v>466</v>
      </c>
      <c r="D1255" s="16" t="s">
        <v>327</v>
      </c>
      <c r="E1255" s="20" t="s">
        <v>326</v>
      </c>
      <c r="F1255" s="58" t="s">
        <v>325</v>
      </c>
      <c r="G1255" s="20" t="s">
        <v>361</v>
      </c>
      <c r="H1255" s="28">
        <v>39511</v>
      </c>
      <c r="I1255" s="28">
        <v>41353</v>
      </c>
      <c r="J1255" s="57"/>
      <c r="K1255" s="21">
        <v>15000000</v>
      </c>
      <c r="L1255" s="20" t="s">
        <v>397</v>
      </c>
      <c r="M1255" s="21">
        <v>0</v>
      </c>
      <c r="N1255" s="21">
        <v>0</v>
      </c>
      <c r="O1255" s="21">
        <v>84104.16</v>
      </c>
      <c r="P1255" s="21">
        <v>0</v>
      </c>
      <c r="Q1255" s="56" t="s">
        <v>26</v>
      </c>
      <c r="R1255" s="21">
        <v>15135</v>
      </c>
      <c r="S1255" s="21">
        <v>0</v>
      </c>
      <c r="T1255" s="21">
        <v>0</v>
      </c>
      <c r="U1255" s="21">
        <v>0</v>
      </c>
      <c r="V1255" s="21">
        <v>0</v>
      </c>
      <c r="W1255" s="21">
        <v>15000000</v>
      </c>
      <c r="X1255" s="20" t="s">
        <v>323</v>
      </c>
      <c r="Y1255" s="20" t="s">
        <v>322</v>
      </c>
      <c r="Z1255" s="55" t="s">
        <v>321</v>
      </c>
      <c r="AA1255" s="20" t="s">
        <v>361</v>
      </c>
    </row>
    <row r="1256" spans="2:27" ht="38.25" x14ac:dyDescent="0.2">
      <c r="B1256" s="14" t="s">
        <v>465</v>
      </c>
      <c r="C1256" s="24" t="s">
        <v>464</v>
      </c>
      <c r="D1256" s="16" t="s">
        <v>327</v>
      </c>
      <c r="E1256" s="20" t="s">
        <v>326</v>
      </c>
      <c r="F1256" s="58" t="s">
        <v>325</v>
      </c>
      <c r="G1256" s="20" t="s">
        <v>361</v>
      </c>
      <c r="H1256" s="28">
        <v>39511</v>
      </c>
      <c r="I1256" s="28">
        <v>41353</v>
      </c>
      <c r="J1256" s="57"/>
      <c r="K1256" s="21">
        <v>10000000</v>
      </c>
      <c r="L1256" s="20" t="s">
        <v>463</v>
      </c>
      <c r="M1256" s="21">
        <v>0</v>
      </c>
      <c r="N1256" s="21">
        <v>0</v>
      </c>
      <c r="O1256" s="21">
        <v>59127.78</v>
      </c>
      <c r="P1256" s="21">
        <v>0</v>
      </c>
      <c r="Q1256" s="56" t="s">
        <v>26</v>
      </c>
      <c r="R1256" s="21">
        <v>11540.01</v>
      </c>
      <c r="S1256" s="21">
        <v>0</v>
      </c>
      <c r="T1256" s="21">
        <v>0</v>
      </c>
      <c r="U1256" s="21">
        <v>0</v>
      </c>
      <c r="V1256" s="21">
        <v>0</v>
      </c>
      <c r="W1256" s="21">
        <v>10000000</v>
      </c>
      <c r="X1256" s="20" t="s">
        <v>323</v>
      </c>
      <c r="Y1256" s="20" t="s">
        <v>322</v>
      </c>
      <c r="Z1256" s="55" t="s">
        <v>321</v>
      </c>
      <c r="AA1256" s="20" t="s">
        <v>361</v>
      </c>
    </row>
    <row r="1257" spans="2:27" ht="38.25" x14ac:dyDescent="0.2">
      <c r="B1257" s="14" t="s">
        <v>462</v>
      </c>
      <c r="C1257" s="24" t="s">
        <v>461</v>
      </c>
      <c r="D1257" s="16" t="s">
        <v>327</v>
      </c>
      <c r="E1257" s="20" t="s">
        <v>326</v>
      </c>
      <c r="F1257" s="58" t="s">
        <v>325</v>
      </c>
      <c r="G1257" s="20" t="s">
        <v>356</v>
      </c>
      <c r="H1257" s="28">
        <v>39512</v>
      </c>
      <c r="I1257" s="28">
        <v>41353</v>
      </c>
      <c r="J1257" s="57"/>
      <c r="K1257" s="21">
        <v>15000000</v>
      </c>
      <c r="L1257" s="20" t="s">
        <v>460</v>
      </c>
      <c r="M1257" s="21">
        <v>0</v>
      </c>
      <c r="N1257" s="21">
        <v>0</v>
      </c>
      <c r="O1257" s="21">
        <v>90220.86</v>
      </c>
      <c r="P1257" s="21">
        <v>0</v>
      </c>
      <c r="Q1257" s="56" t="s">
        <v>26</v>
      </c>
      <c r="R1257" s="21">
        <v>13319.99</v>
      </c>
      <c r="S1257" s="21">
        <v>0</v>
      </c>
      <c r="T1257" s="21">
        <v>0</v>
      </c>
      <c r="U1257" s="21">
        <v>0</v>
      </c>
      <c r="V1257" s="21">
        <v>0</v>
      </c>
      <c r="W1257" s="21">
        <v>15000000</v>
      </c>
      <c r="X1257" s="20" t="s">
        <v>323</v>
      </c>
      <c r="Y1257" s="20" t="s">
        <v>322</v>
      </c>
      <c r="Z1257" s="55" t="s">
        <v>321</v>
      </c>
      <c r="AA1257" s="20" t="s">
        <v>356</v>
      </c>
    </row>
    <row r="1258" spans="2:27" ht="25.5" x14ac:dyDescent="0.2">
      <c r="B1258" s="14" t="s">
        <v>459</v>
      </c>
      <c r="C1258" s="24" t="s">
        <v>456</v>
      </c>
      <c r="D1258" s="16" t="s">
        <v>327</v>
      </c>
      <c r="E1258" s="20" t="s">
        <v>326</v>
      </c>
      <c r="F1258" s="58" t="s">
        <v>325</v>
      </c>
      <c r="G1258" s="20" t="s">
        <v>343</v>
      </c>
      <c r="H1258" s="28">
        <v>39548</v>
      </c>
      <c r="I1258" s="28">
        <v>41445</v>
      </c>
      <c r="J1258" s="57"/>
      <c r="K1258" s="21">
        <v>10000000</v>
      </c>
      <c r="L1258" s="20" t="s">
        <v>458</v>
      </c>
      <c r="M1258" s="21">
        <v>0</v>
      </c>
      <c r="N1258" s="21">
        <v>0</v>
      </c>
      <c r="O1258" s="21">
        <v>56834.044999999998</v>
      </c>
      <c r="P1258" s="21">
        <v>0</v>
      </c>
      <c r="Q1258" s="56" t="s">
        <v>26</v>
      </c>
      <c r="R1258" s="21">
        <v>21059.99</v>
      </c>
      <c r="S1258" s="21">
        <v>0</v>
      </c>
      <c r="T1258" s="21">
        <v>0</v>
      </c>
      <c r="U1258" s="21">
        <v>0</v>
      </c>
      <c r="V1258" s="21">
        <v>0</v>
      </c>
      <c r="W1258" s="21">
        <v>10000000</v>
      </c>
      <c r="X1258" s="20" t="s">
        <v>323</v>
      </c>
      <c r="Y1258" s="20" t="s">
        <v>322</v>
      </c>
      <c r="Z1258" s="55" t="s">
        <v>321</v>
      </c>
      <c r="AA1258" s="20" t="s">
        <v>343</v>
      </c>
    </row>
    <row r="1259" spans="2:27" ht="25.5" x14ac:dyDescent="0.2">
      <c r="B1259" s="14" t="s">
        <v>457</v>
      </c>
      <c r="C1259" s="24" t="s">
        <v>456</v>
      </c>
      <c r="D1259" s="16" t="s">
        <v>327</v>
      </c>
      <c r="E1259" s="20" t="s">
        <v>326</v>
      </c>
      <c r="F1259" s="58" t="s">
        <v>325</v>
      </c>
      <c r="G1259" s="20" t="s">
        <v>338</v>
      </c>
      <c r="H1259" s="28">
        <v>39548</v>
      </c>
      <c r="I1259" s="28">
        <v>41445</v>
      </c>
      <c r="J1259" s="57"/>
      <c r="K1259" s="21">
        <v>10000000</v>
      </c>
      <c r="L1259" s="20" t="s">
        <v>455</v>
      </c>
      <c r="M1259" s="21">
        <v>0</v>
      </c>
      <c r="N1259" s="21">
        <v>0</v>
      </c>
      <c r="O1259" s="21">
        <v>56834.044999999998</v>
      </c>
      <c r="P1259" s="21">
        <v>0</v>
      </c>
      <c r="Q1259" s="56" t="s">
        <v>26</v>
      </c>
      <c r="R1259" s="21">
        <v>21700</v>
      </c>
      <c r="S1259" s="21">
        <v>0</v>
      </c>
      <c r="T1259" s="21">
        <v>0</v>
      </c>
      <c r="U1259" s="21">
        <v>0</v>
      </c>
      <c r="V1259" s="21">
        <v>0</v>
      </c>
      <c r="W1259" s="21">
        <v>10000000</v>
      </c>
      <c r="X1259" s="20" t="s">
        <v>323</v>
      </c>
      <c r="Y1259" s="20" t="s">
        <v>322</v>
      </c>
      <c r="Z1259" s="55" t="s">
        <v>321</v>
      </c>
      <c r="AA1259" s="20" t="s">
        <v>338</v>
      </c>
    </row>
    <row r="1260" spans="2:27" ht="25.5" x14ac:dyDescent="0.2">
      <c r="B1260" s="14" t="s">
        <v>454</v>
      </c>
      <c r="C1260" s="24" t="s">
        <v>452</v>
      </c>
      <c r="D1260" s="16" t="s">
        <v>327</v>
      </c>
      <c r="E1260" s="20" t="s">
        <v>326</v>
      </c>
      <c r="F1260" s="58" t="s">
        <v>325</v>
      </c>
      <c r="G1260" s="20" t="s">
        <v>365</v>
      </c>
      <c r="H1260" s="28">
        <v>39548</v>
      </c>
      <c r="I1260" s="28">
        <v>41445</v>
      </c>
      <c r="J1260" s="57"/>
      <c r="K1260" s="21">
        <v>10000000</v>
      </c>
      <c r="L1260" s="20" t="s">
        <v>405</v>
      </c>
      <c r="M1260" s="21">
        <v>0</v>
      </c>
      <c r="N1260" s="21">
        <v>0</v>
      </c>
      <c r="O1260" s="21">
        <v>50972.224999999999</v>
      </c>
      <c r="P1260" s="21">
        <v>0</v>
      </c>
      <c r="Q1260" s="56" t="s">
        <v>26</v>
      </c>
      <c r="R1260" s="21">
        <v>17390</v>
      </c>
      <c r="S1260" s="21">
        <v>0</v>
      </c>
      <c r="T1260" s="21">
        <v>0</v>
      </c>
      <c r="U1260" s="21">
        <v>0</v>
      </c>
      <c r="V1260" s="21">
        <v>0</v>
      </c>
      <c r="W1260" s="21">
        <v>10000000</v>
      </c>
      <c r="X1260" s="20" t="s">
        <v>323</v>
      </c>
      <c r="Y1260" s="20" t="s">
        <v>322</v>
      </c>
      <c r="Z1260" s="55" t="s">
        <v>321</v>
      </c>
      <c r="AA1260" s="20" t="s">
        <v>365</v>
      </c>
    </row>
    <row r="1261" spans="2:27" ht="25.5" x14ac:dyDescent="0.2">
      <c r="B1261" s="14" t="s">
        <v>453</v>
      </c>
      <c r="C1261" s="24" t="s">
        <v>452</v>
      </c>
      <c r="D1261" s="16" t="s">
        <v>327</v>
      </c>
      <c r="E1261" s="20" t="s">
        <v>326</v>
      </c>
      <c r="F1261" s="58" t="s">
        <v>325</v>
      </c>
      <c r="G1261" s="20" t="s">
        <v>333</v>
      </c>
      <c r="H1261" s="28">
        <v>39548</v>
      </c>
      <c r="I1261" s="28">
        <v>41445</v>
      </c>
      <c r="J1261" s="57"/>
      <c r="K1261" s="21">
        <v>10000000</v>
      </c>
      <c r="L1261" s="20" t="s">
        <v>442</v>
      </c>
      <c r="M1261" s="21">
        <v>0</v>
      </c>
      <c r="N1261" s="21">
        <v>0</v>
      </c>
      <c r="O1261" s="21">
        <v>50972.224999999999</v>
      </c>
      <c r="P1261" s="21">
        <v>0</v>
      </c>
      <c r="Q1261" s="56" t="s">
        <v>26</v>
      </c>
      <c r="R1261" s="21">
        <v>21400</v>
      </c>
      <c r="S1261" s="21">
        <v>0</v>
      </c>
      <c r="T1261" s="21">
        <v>0</v>
      </c>
      <c r="U1261" s="21">
        <v>0</v>
      </c>
      <c r="V1261" s="21">
        <v>0</v>
      </c>
      <c r="W1261" s="21">
        <v>10000000</v>
      </c>
      <c r="X1261" s="20" t="s">
        <v>323</v>
      </c>
      <c r="Y1261" s="20" t="s">
        <v>322</v>
      </c>
      <c r="Z1261" s="55" t="s">
        <v>321</v>
      </c>
      <c r="AA1261" s="20" t="s">
        <v>333</v>
      </c>
    </row>
    <row r="1262" spans="2:27" ht="25.5" x14ac:dyDescent="0.2">
      <c r="B1262" s="14" t="s">
        <v>451</v>
      </c>
      <c r="C1262" s="24" t="s">
        <v>448</v>
      </c>
      <c r="D1262" s="16" t="s">
        <v>327</v>
      </c>
      <c r="E1262" s="20" t="s">
        <v>326</v>
      </c>
      <c r="F1262" s="58" t="s">
        <v>325</v>
      </c>
      <c r="G1262" s="20" t="s">
        <v>333</v>
      </c>
      <c r="H1262" s="28">
        <v>39548</v>
      </c>
      <c r="I1262" s="28">
        <v>41445</v>
      </c>
      <c r="J1262" s="57"/>
      <c r="K1262" s="21">
        <v>10000000</v>
      </c>
      <c r="L1262" s="20" t="s">
        <v>450</v>
      </c>
      <c r="M1262" s="21">
        <v>0</v>
      </c>
      <c r="N1262" s="21">
        <v>0</v>
      </c>
      <c r="O1262" s="21">
        <v>44345.834999999999</v>
      </c>
      <c r="P1262" s="21">
        <v>0</v>
      </c>
      <c r="Q1262" s="56" t="s">
        <v>26</v>
      </c>
      <c r="R1262" s="21">
        <v>17250</v>
      </c>
      <c r="S1262" s="21">
        <v>0</v>
      </c>
      <c r="T1262" s="21">
        <v>0</v>
      </c>
      <c r="U1262" s="21">
        <v>0</v>
      </c>
      <c r="V1262" s="21">
        <v>0</v>
      </c>
      <c r="W1262" s="21">
        <v>10000000</v>
      </c>
      <c r="X1262" s="20" t="s">
        <v>323</v>
      </c>
      <c r="Y1262" s="20" t="s">
        <v>322</v>
      </c>
      <c r="Z1262" s="55" t="s">
        <v>321</v>
      </c>
      <c r="AA1262" s="20" t="s">
        <v>333</v>
      </c>
    </row>
    <row r="1263" spans="2:27" ht="25.5" x14ac:dyDescent="0.2">
      <c r="B1263" s="14" t="s">
        <v>449</v>
      </c>
      <c r="C1263" s="24" t="s">
        <v>448</v>
      </c>
      <c r="D1263" s="16" t="s">
        <v>327</v>
      </c>
      <c r="E1263" s="20" t="s">
        <v>326</v>
      </c>
      <c r="F1263" s="58" t="s">
        <v>325</v>
      </c>
      <c r="G1263" s="20" t="s">
        <v>338</v>
      </c>
      <c r="H1263" s="28">
        <v>39548</v>
      </c>
      <c r="I1263" s="28">
        <v>41445</v>
      </c>
      <c r="J1263" s="57"/>
      <c r="K1263" s="21">
        <v>10000000</v>
      </c>
      <c r="L1263" s="20" t="s">
        <v>447</v>
      </c>
      <c r="M1263" s="21">
        <v>0</v>
      </c>
      <c r="N1263" s="21">
        <v>0</v>
      </c>
      <c r="O1263" s="21">
        <v>44345.834999999999</v>
      </c>
      <c r="P1263" s="21">
        <v>0</v>
      </c>
      <c r="Q1263" s="56" t="s">
        <v>26</v>
      </c>
      <c r="R1263" s="21">
        <v>15900.01</v>
      </c>
      <c r="S1263" s="21">
        <v>0</v>
      </c>
      <c r="T1263" s="21">
        <v>0</v>
      </c>
      <c r="U1263" s="21">
        <v>0</v>
      </c>
      <c r="V1263" s="21">
        <v>0</v>
      </c>
      <c r="W1263" s="21">
        <v>10000000</v>
      </c>
      <c r="X1263" s="20" t="s">
        <v>323</v>
      </c>
      <c r="Y1263" s="20" t="s">
        <v>322</v>
      </c>
      <c r="Z1263" s="55" t="s">
        <v>321</v>
      </c>
      <c r="AA1263" s="20" t="s">
        <v>338</v>
      </c>
    </row>
    <row r="1264" spans="2:27" ht="25.5" x14ac:dyDescent="0.2">
      <c r="B1264" s="14" t="s">
        <v>446</v>
      </c>
      <c r="C1264" s="24" t="s">
        <v>443</v>
      </c>
      <c r="D1264" s="16" t="s">
        <v>327</v>
      </c>
      <c r="E1264" s="20" t="s">
        <v>326</v>
      </c>
      <c r="F1264" s="58" t="s">
        <v>325</v>
      </c>
      <c r="G1264" s="20" t="s">
        <v>338</v>
      </c>
      <c r="H1264" s="28">
        <v>39548</v>
      </c>
      <c r="I1264" s="28">
        <v>41445</v>
      </c>
      <c r="J1264" s="57"/>
      <c r="K1264" s="21">
        <v>10000000</v>
      </c>
      <c r="L1264" s="20" t="s">
        <v>445</v>
      </c>
      <c r="M1264" s="21">
        <v>0</v>
      </c>
      <c r="N1264" s="21">
        <v>0</v>
      </c>
      <c r="O1264" s="21">
        <v>49443.05</v>
      </c>
      <c r="P1264" s="21">
        <v>0</v>
      </c>
      <c r="Q1264" s="56" t="s">
        <v>26</v>
      </c>
      <c r="R1264" s="21">
        <v>18790.02</v>
      </c>
      <c r="S1264" s="21">
        <v>0</v>
      </c>
      <c r="T1264" s="21">
        <v>0</v>
      </c>
      <c r="U1264" s="21">
        <v>0</v>
      </c>
      <c r="V1264" s="21">
        <v>0</v>
      </c>
      <c r="W1264" s="21">
        <v>10000000</v>
      </c>
      <c r="X1264" s="20" t="s">
        <v>323</v>
      </c>
      <c r="Y1264" s="20" t="s">
        <v>322</v>
      </c>
      <c r="Z1264" s="55" t="s">
        <v>321</v>
      </c>
      <c r="AA1264" s="20" t="s">
        <v>338</v>
      </c>
    </row>
    <row r="1265" spans="2:27" ht="25.5" x14ac:dyDescent="0.2">
      <c r="B1265" s="14" t="s">
        <v>444</v>
      </c>
      <c r="C1265" s="24" t="s">
        <v>443</v>
      </c>
      <c r="D1265" s="16" t="s">
        <v>327</v>
      </c>
      <c r="E1265" s="20" t="s">
        <v>326</v>
      </c>
      <c r="F1265" s="58" t="s">
        <v>325</v>
      </c>
      <c r="G1265" s="20" t="s">
        <v>333</v>
      </c>
      <c r="H1265" s="28">
        <v>39548</v>
      </c>
      <c r="I1265" s="28">
        <v>41445</v>
      </c>
      <c r="J1265" s="57"/>
      <c r="K1265" s="21">
        <v>10000000</v>
      </c>
      <c r="L1265" s="20" t="s">
        <v>442</v>
      </c>
      <c r="M1265" s="21">
        <v>0</v>
      </c>
      <c r="N1265" s="21">
        <v>0</v>
      </c>
      <c r="O1265" s="21">
        <v>49443.05</v>
      </c>
      <c r="P1265" s="21">
        <v>0</v>
      </c>
      <c r="Q1265" s="56" t="s">
        <v>26</v>
      </c>
      <c r="R1265" s="21">
        <v>21860.01</v>
      </c>
      <c r="S1265" s="21">
        <v>0</v>
      </c>
      <c r="T1265" s="21">
        <v>0</v>
      </c>
      <c r="U1265" s="21">
        <v>0</v>
      </c>
      <c r="V1265" s="21">
        <v>0</v>
      </c>
      <c r="W1265" s="21">
        <v>10000000</v>
      </c>
      <c r="X1265" s="20" t="s">
        <v>323</v>
      </c>
      <c r="Y1265" s="20" t="s">
        <v>322</v>
      </c>
      <c r="Z1265" s="55" t="s">
        <v>321</v>
      </c>
      <c r="AA1265" s="20" t="s">
        <v>333</v>
      </c>
    </row>
    <row r="1266" spans="2:27" ht="38.25" x14ac:dyDescent="0.2">
      <c r="B1266" s="14" t="s">
        <v>441</v>
      </c>
      <c r="C1266" s="24" t="s">
        <v>440</v>
      </c>
      <c r="D1266" s="16" t="s">
        <v>327</v>
      </c>
      <c r="E1266" s="20" t="s">
        <v>326</v>
      </c>
      <c r="F1266" s="58" t="s">
        <v>325</v>
      </c>
      <c r="G1266" s="20" t="s">
        <v>343</v>
      </c>
      <c r="H1266" s="28">
        <v>39549</v>
      </c>
      <c r="I1266" s="28">
        <v>41445</v>
      </c>
      <c r="J1266" s="57"/>
      <c r="K1266" s="21">
        <v>10000000</v>
      </c>
      <c r="L1266" s="20" t="s">
        <v>439</v>
      </c>
      <c r="M1266" s="21">
        <v>0</v>
      </c>
      <c r="N1266" s="21">
        <v>0</v>
      </c>
      <c r="O1266" s="21">
        <v>89813.05</v>
      </c>
      <c r="P1266" s="21">
        <v>0</v>
      </c>
      <c r="Q1266" s="56" t="s">
        <v>26</v>
      </c>
      <c r="R1266" s="21">
        <v>35590</v>
      </c>
      <c r="S1266" s="21">
        <v>0</v>
      </c>
      <c r="T1266" s="21">
        <v>0</v>
      </c>
      <c r="U1266" s="21">
        <v>0</v>
      </c>
      <c r="V1266" s="21">
        <v>0</v>
      </c>
      <c r="W1266" s="21">
        <v>10000000</v>
      </c>
      <c r="X1266" s="20" t="s">
        <v>323</v>
      </c>
      <c r="Y1266" s="20" t="s">
        <v>322</v>
      </c>
      <c r="Z1266" s="55" t="s">
        <v>321</v>
      </c>
      <c r="AA1266" s="20" t="s">
        <v>343</v>
      </c>
    </row>
    <row r="1267" spans="2:27" ht="38.25" x14ac:dyDescent="0.2">
      <c r="B1267" s="14" t="s">
        <v>438</v>
      </c>
      <c r="C1267" s="24" t="s">
        <v>437</v>
      </c>
      <c r="D1267" s="16" t="s">
        <v>327</v>
      </c>
      <c r="E1267" s="20" t="s">
        <v>326</v>
      </c>
      <c r="F1267" s="58" t="s">
        <v>325</v>
      </c>
      <c r="G1267" s="20" t="s">
        <v>333</v>
      </c>
      <c r="H1267" s="28">
        <v>39549</v>
      </c>
      <c r="I1267" s="28">
        <v>41445</v>
      </c>
      <c r="J1267" s="57"/>
      <c r="K1267" s="21">
        <v>10000000</v>
      </c>
      <c r="L1267" s="20" t="s">
        <v>436</v>
      </c>
      <c r="M1267" s="21">
        <v>0</v>
      </c>
      <c r="N1267" s="21">
        <v>0</v>
      </c>
      <c r="O1267" s="21">
        <v>129469.46</v>
      </c>
      <c r="P1267" s="21">
        <v>0</v>
      </c>
      <c r="Q1267" s="56" t="s">
        <v>26</v>
      </c>
      <c r="R1267" s="21">
        <v>52810.02</v>
      </c>
      <c r="S1267" s="21">
        <v>0</v>
      </c>
      <c r="T1267" s="21">
        <v>0</v>
      </c>
      <c r="U1267" s="21">
        <v>0</v>
      </c>
      <c r="V1267" s="21">
        <v>0</v>
      </c>
      <c r="W1267" s="21">
        <v>10000000</v>
      </c>
      <c r="X1267" s="20" t="s">
        <v>323</v>
      </c>
      <c r="Y1267" s="20" t="s">
        <v>322</v>
      </c>
      <c r="Z1267" s="55" t="s">
        <v>321</v>
      </c>
      <c r="AA1267" s="20" t="s">
        <v>333</v>
      </c>
    </row>
    <row r="1268" spans="2:27" ht="25.5" x14ac:dyDescent="0.2">
      <c r="B1268" s="14" t="s">
        <v>435</v>
      </c>
      <c r="C1268" s="24" t="s">
        <v>432</v>
      </c>
      <c r="D1268" s="16" t="s">
        <v>327</v>
      </c>
      <c r="E1268" s="20" t="s">
        <v>326</v>
      </c>
      <c r="F1268" s="58" t="s">
        <v>325</v>
      </c>
      <c r="G1268" s="20" t="s">
        <v>333</v>
      </c>
      <c r="H1268" s="28">
        <v>39549</v>
      </c>
      <c r="I1268" s="28">
        <v>41445</v>
      </c>
      <c r="J1268" s="57"/>
      <c r="K1268" s="21">
        <v>10000000</v>
      </c>
      <c r="L1268" s="20" t="s">
        <v>434</v>
      </c>
      <c r="M1268" s="21">
        <v>0</v>
      </c>
      <c r="N1268" s="21">
        <v>0</v>
      </c>
      <c r="O1268" s="21">
        <v>74929.175000000003</v>
      </c>
      <c r="P1268" s="21">
        <v>0</v>
      </c>
      <c r="Q1268" s="56" t="s">
        <v>26</v>
      </c>
      <c r="R1268" s="21">
        <v>28690.01</v>
      </c>
      <c r="S1268" s="21">
        <v>0</v>
      </c>
      <c r="T1268" s="21">
        <v>0</v>
      </c>
      <c r="U1268" s="21">
        <v>0</v>
      </c>
      <c r="V1268" s="21">
        <v>0</v>
      </c>
      <c r="W1268" s="21">
        <v>10000000</v>
      </c>
      <c r="X1268" s="20" t="s">
        <v>323</v>
      </c>
      <c r="Y1268" s="20" t="s">
        <v>322</v>
      </c>
      <c r="Z1268" s="55" t="s">
        <v>321</v>
      </c>
      <c r="AA1268" s="20" t="s">
        <v>333</v>
      </c>
    </row>
    <row r="1269" spans="2:27" ht="25.5" x14ac:dyDescent="0.2">
      <c r="B1269" s="14" t="s">
        <v>433</v>
      </c>
      <c r="C1269" s="24" t="s">
        <v>432</v>
      </c>
      <c r="D1269" s="16" t="s">
        <v>327</v>
      </c>
      <c r="E1269" s="20" t="s">
        <v>326</v>
      </c>
      <c r="F1269" s="58" t="s">
        <v>325</v>
      </c>
      <c r="G1269" s="20" t="s">
        <v>430</v>
      </c>
      <c r="H1269" s="28">
        <v>39549</v>
      </c>
      <c r="I1269" s="28">
        <v>41445</v>
      </c>
      <c r="J1269" s="57"/>
      <c r="K1269" s="21">
        <v>10000000</v>
      </c>
      <c r="L1269" s="20" t="s">
        <v>431</v>
      </c>
      <c r="M1269" s="21">
        <v>0</v>
      </c>
      <c r="N1269" s="21">
        <v>0</v>
      </c>
      <c r="O1269" s="21">
        <v>74929.175000000003</v>
      </c>
      <c r="P1269" s="21">
        <v>0</v>
      </c>
      <c r="Q1269" s="56" t="s">
        <v>26</v>
      </c>
      <c r="R1269" s="21">
        <v>30800</v>
      </c>
      <c r="S1269" s="21">
        <v>0</v>
      </c>
      <c r="T1269" s="21">
        <v>0</v>
      </c>
      <c r="U1269" s="21">
        <v>0</v>
      </c>
      <c r="V1269" s="21">
        <v>0</v>
      </c>
      <c r="W1269" s="21">
        <v>10000000</v>
      </c>
      <c r="X1269" s="20" t="s">
        <v>323</v>
      </c>
      <c r="Y1269" s="20" t="s">
        <v>322</v>
      </c>
      <c r="Z1269" s="55" t="s">
        <v>321</v>
      </c>
      <c r="AA1269" s="20" t="s">
        <v>430</v>
      </c>
    </row>
    <row r="1270" spans="2:27" ht="25.5" x14ac:dyDescent="0.2">
      <c r="B1270" s="14" t="s">
        <v>429</v>
      </c>
      <c r="C1270" s="24" t="s">
        <v>428</v>
      </c>
      <c r="D1270" s="16" t="s">
        <v>327</v>
      </c>
      <c r="E1270" s="20" t="s">
        <v>326</v>
      </c>
      <c r="F1270" s="58" t="s">
        <v>325</v>
      </c>
      <c r="G1270" s="20" t="s">
        <v>356</v>
      </c>
      <c r="H1270" s="28">
        <v>39566</v>
      </c>
      <c r="I1270" s="28">
        <v>41445</v>
      </c>
      <c r="J1270" s="57"/>
      <c r="K1270" s="21">
        <v>20000000</v>
      </c>
      <c r="L1270" s="20" t="s">
        <v>427</v>
      </c>
      <c r="M1270" s="21">
        <v>0</v>
      </c>
      <c r="N1270" s="21">
        <v>0</v>
      </c>
      <c r="O1270" s="21">
        <v>160052.76</v>
      </c>
      <c r="P1270" s="21">
        <v>0</v>
      </c>
      <c r="Q1270" s="56" t="s">
        <v>26</v>
      </c>
      <c r="R1270" s="21">
        <v>55420</v>
      </c>
      <c r="S1270" s="21">
        <v>0</v>
      </c>
      <c r="T1270" s="21">
        <v>0</v>
      </c>
      <c r="U1270" s="21">
        <v>0</v>
      </c>
      <c r="V1270" s="21">
        <v>0</v>
      </c>
      <c r="W1270" s="21">
        <v>20000000</v>
      </c>
      <c r="X1270" s="20" t="s">
        <v>334</v>
      </c>
      <c r="Y1270" s="20" t="s">
        <v>322</v>
      </c>
      <c r="Z1270" s="55" t="s">
        <v>321</v>
      </c>
      <c r="AA1270" s="20" t="s">
        <v>356</v>
      </c>
    </row>
    <row r="1271" spans="2:27" ht="25.5" x14ac:dyDescent="0.2">
      <c r="B1271" s="14" t="s">
        <v>426</v>
      </c>
      <c r="C1271" s="24" t="s">
        <v>419</v>
      </c>
      <c r="D1271" s="16" t="s">
        <v>327</v>
      </c>
      <c r="E1271" s="20" t="s">
        <v>326</v>
      </c>
      <c r="F1271" s="58" t="s">
        <v>325</v>
      </c>
      <c r="G1271" s="20" t="s">
        <v>333</v>
      </c>
      <c r="H1271" s="28">
        <v>39569</v>
      </c>
      <c r="I1271" s="28">
        <v>41445</v>
      </c>
      <c r="J1271" s="57"/>
      <c r="K1271" s="21">
        <v>20000000</v>
      </c>
      <c r="L1271" s="20" t="s">
        <v>425</v>
      </c>
      <c r="M1271" s="21">
        <v>0</v>
      </c>
      <c r="N1271" s="21">
        <v>0</v>
      </c>
      <c r="O1271" s="21">
        <v>108061.1</v>
      </c>
      <c r="P1271" s="21">
        <v>0</v>
      </c>
      <c r="Q1271" s="56" t="s">
        <v>26</v>
      </c>
      <c r="R1271" s="21">
        <v>41920</v>
      </c>
      <c r="S1271" s="21">
        <v>0</v>
      </c>
      <c r="T1271" s="21">
        <v>0</v>
      </c>
      <c r="U1271" s="21">
        <v>0</v>
      </c>
      <c r="V1271" s="21">
        <v>0</v>
      </c>
      <c r="W1271" s="21">
        <v>20000000</v>
      </c>
      <c r="X1271" s="20" t="s">
        <v>323</v>
      </c>
      <c r="Y1271" s="20" t="s">
        <v>322</v>
      </c>
      <c r="Z1271" s="55" t="s">
        <v>321</v>
      </c>
      <c r="AA1271" s="20" t="s">
        <v>333</v>
      </c>
    </row>
    <row r="1272" spans="2:27" ht="25.5" x14ac:dyDescent="0.2">
      <c r="B1272" s="14" t="s">
        <v>424</v>
      </c>
      <c r="C1272" s="24" t="s">
        <v>422</v>
      </c>
      <c r="D1272" s="16" t="s">
        <v>327</v>
      </c>
      <c r="E1272" s="20" t="s">
        <v>326</v>
      </c>
      <c r="F1272" s="58" t="s">
        <v>325</v>
      </c>
      <c r="G1272" s="20" t="s">
        <v>333</v>
      </c>
      <c r="H1272" s="28">
        <v>39569</v>
      </c>
      <c r="I1272" s="28">
        <v>41445</v>
      </c>
      <c r="J1272" s="57"/>
      <c r="K1272" s="21">
        <v>10000000</v>
      </c>
      <c r="L1272" s="20" t="s">
        <v>330</v>
      </c>
      <c r="M1272" s="21">
        <v>0</v>
      </c>
      <c r="N1272" s="21">
        <v>0</v>
      </c>
      <c r="O1272" s="21">
        <v>91750</v>
      </c>
      <c r="P1272" s="21">
        <v>0</v>
      </c>
      <c r="Q1272" s="56" t="s">
        <v>26</v>
      </c>
      <c r="R1272" s="21">
        <v>40460</v>
      </c>
      <c r="S1272" s="21">
        <v>0</v>
      </c>
      <c r="T1272" s="21">
        <v>0</v>
      </c>
      <c r="U1272" s="21">
        <v>0</v>
      </c>
      <c r="V1272" s="21">
        <v>0</v>
      </c>
      <c r="W1272" s="21">
        <v>10000000</v>
      </c>
      <c r="X1272" s="20" t="s">
        <v>334</v>
      </c>
      <c r="Y1272" s="20" t="s">
        <v>322</v>
      </c>
      <c r="Z1272" s="55" t="s">
        <v>321</v>
      </c>
      <c r="AA1272" s="20" t="s">
        <v>333</v>
      </c>
    </row>
    <row r="1273" spans="2:27" ht="25.5" x14ac:dyDescent="0.2">
      <c r="B1273" s="14" t="s">
        <v>423</v>
      </c>
      <c r="C1273" s="24" t="s">
        <v>422</v>
      </c>
      <c r="D1273" s="16" t="s">
        <v>327</v>
      </c>
      <c r="E1273" s="20" t="s">
        <v>326</v>
      </c>
      <c r="F1273" s="58" t="s">
        <v>325</v>
      </c>
      <c r="G1273" s="20" t="s">
        <v>421</v>
      </c>
      <c r="H1273" s="28">
        <v>39569</v>
      </c>
      <c r="I1273" s="28">
        <v>41445</v>
      </c>
      <c r="J1273" s="57"/>
      <c r="K1273" s="21">
        <v>10000000</v>
      </c>
      <c r="L1273" s="20" t="s">
        <v>330</v>
      </c>
      <c r="M1273" s="21">
        <v>0</v>
      </c>
      <c r="N1273" s="21">
        <v>0</v>
      </c>
      <c r="O1273" s="21">
        <v>91750</v>
      </c>
      <c r="P1273" s="21">
        <v>0</v>
      </c>
      <c r="Q1273" s="56" t="s">
        <v>26</v>
      </c>
      <c r="R1273" s="21">
        <v>40370.01</v>
      </c>
      <c r="S1273" s="21">
        <v>0</v>
      </c>
      <c r="T1273" s="21">
        <v>0</v>
      </c>
      <c r="U1273" s="21">
        <v>0</v>
      </c>
      <c r="V1273" s="21">
        <v>0</v>
      </c>
      <c r="W1273" s="21">
        <v>10000000</v>
      </c>
      <c r="X1273" s="20" t="s">
        <v>334</v>
      </c>
      <c r="Y1273" s="20" t="s">
        <v>322</v>
      </c>
      <c r="Z1273" s="55" t="s">
        <v>321</v>
      </c>
      <c r="AA1273" s="20" t="s">
        <v>421</v>
      </c>
    </row>
    <row r="1274" spans="2:27" ht="25.5" x14ac:dyDescent="0.2">
      <c r="B1274" s="14" t="s">
        <v>420</v>
      </c>
      <c r="C1274" s="24" t="s">
        <v>419</v>
      </c>
      <c r="D1274" s="16" t="s">
        <v>327</v>
      </c>
      <c r="E1274" s="20" t="s">
        <v>326</v>
      </c>
      <c r="F1274" s="58" t="s">
        <v>325</v>
      </c>
      <c r="G1274" s="20" t="s">
        <v>365</v>
      </c>
      <c r="H1274" s="28">
        <v>39589</v>
      </c>
      <c r="I1274" s="28">
        <v>41445</v>
      </c>
      <c r="J1274" s="57"/>
      <c r="K1274" s="21">
        <v>20000000</v>
      </c>
      <c r="L1274" s="20" t="s">
        <v>394</v>
      </c>
      <c r="M1274" s="21">
        <v>0</v>
      </c>
      <c r="N1274" s="21">
        <v>0</v>
      </c>
      <c r="O1274" s="21">
        <v>106022.2</v>
      </c>
      <c r="P1274" s="21">
        <v>0</v>
      </c>
      <c r="Q1274" s="56" t="s">
        <v>26</v>
      </c>
      <c r="R1274" s="21">
        <v>41120</v>
      </c>
      <c r="S1274" s="21">
        <v>0</v>
      </c>
      <c r="T1274" s="21">
        <v>0</v>
      </c>
      <c r="U1274" s="21">
        <v>0</v>
      </c>
      <c r="V1274" s="21">
        <v>0</v>
      </c>
      <c r="W1274" s="21">
        <v>20000000</v>
      </c>
      <c r="X1274" s="20" t="s">
        <v>323</v>
      </c>
      <c r="Y1274" s="20" t="s">
        <v>322</v>
      </c>
      <c r="Z1274" s="55" t="s">
        <v>321</v>
      </c>
      <c r="AA1274" s="20" t="s">
        <v>365</v>
      </c>
    </row>
    <row r="1275" spans="2:27" ht="25.5" x14ac:dyDescent="0.2">
      <c r="B1275" s="14" t="s">
        <v>418</v>
      </c>
      <c r="C1275" s="24" t="s">
        <v>417</v>
      </c>
      <c r="D1275" s="16" t="s">
        <v>327</v>
      </c>
      <c r="E1275" s="20" t="s">
        <v>326</v>
      </c>
      <c r="F1275" s="58" t="s">
        <v>325</v>
      </c>
      <c r="G1275" s="20" t="s">
        <v>343</v>
      </c>
      <c r="H1275" s="28">
        <v>39590</v>
      </c>
      <c r="I1275" s="28">
        <v>43271</v>
      </c>
      <c r="J1275" s="57"/>
      <c r="K1275" s="21">
        <v>10000000</v>
      </c>
      <c r="L1275" s="20" t="s">
        <v>416</v>
      </c>
      <c r="M1275" s="21">
        <v>0</v>
      </c>
      <c r="N1275" s="21">
        <v>0</v>
      </c>
      <c r="O1275" s="21">
        <v>38738.910000000003</v>
      </c>
      <c r="P1275" s="21">
        <v>0</v>
      </c>
      <c r="Q1275" s="56" t="s">
        <v>26</v>
      </c>
      <c r="R1275" s="21">
        <v>-32210</v>
      </c>
      <c r="S1275" s="21">
        <v>0</v>
      </c>
      <c r="T1275" s="21">
        <v>0</v>
      </c>
      <c r="U1275" s="21">
        <v>0</v>
      </c>
      <c r="V1275" s="21">
        <v>0</v>
      </c>
      <c r="W1275" s="21">
        <v>10000000</v>
      </c>
      <c r="X1275" s="20" t="s">
        <v>323</v>
      </c>
      <c r="Y1275" s="20" t="s">
        <v>322</v>
      </c>
      <c r="Z1275" s="55" t="s">
        <v>321</v>
      </c>
      <c r="AA1275" s="20" t="s">
        <v>343</v>
      </c>
    </row>
    <row r="1276" spans="2:27" ht="25.5" x14ac:dyDescent="0.2">
      <c r="B1276" s="14" t="s">
        <v>415</v>
      </c>
      <c r="C1276" s="24" t="s">
        <v>414</v>
      </c>
      <c r="D1276" s="16" t="s">
        <v>327</v>
      </c>
      <c r="E1276" s="20" t="s">
        <v>326</v>
      </c>
      <c r="F1276" s="58" t="s">
        <v>325</v>
      </c>
      <c r="G1276" s="20" t="s">
        <v>343</v>
      </c>
      <c r="H1276" s="28">
        <v>39590</v>
      </c>
      <c r="I1276" s="28">
        <v>43271</v>
      </c>
      <c r="J1276" s="57"/>
      <c r="K1276" s="21">
        <v>10000000</v>
      </c>
      <c r="L1276" s="20" t="s">
        <v>413</v>
      </c>
      <c r="M1276" s="21">
        <v>0</v>
      </c>
      <c r="N1276" s="21">
        <v>0</v>
      </c>
      <c r="O1276" s="21">
        <v>40777.75</v>
      </c>
      <c r="P1276" s="21">
        <v>0</v>
      </c>
      <c r="Q1276" s="56" t="s">
        <v>26</v>
      </c>
      <c r="R1276" s="21">
        <v>46729.99</v>
      </c>
      <c r="S1276" s="21">
        <v>0</v>
      </c>
      <c r="T1276" s="21">
        <v>0</v>
      </c>
      <c r="U1276" s="21">
        <v>0</v>
      </c>
      <c r="V1276" s="21">
        <v>0</v>
      </c>
      <c r="W1276" s="21">
        <v>10000000</v>
      </c>
      <c r="X1276" s="20" t="s">
        <v>323</v>
      </c>
      <c r="Y1276" s="20" t="s">
        <v>322</v>
      </c>
      <c r="Z1276" s="55" t="s">
        <v>321</v>
      </c>
      <c r="AA1276" s="20" t="s">
        <v>343</v>
      </c>
    </row>
    <row r="1277" spans="2:27" ht="25.5" x14ac:dyDescent="0.2">
      <c r="B1277" s="14" t="s">
        <v>412</v>
      </c>
      <c r="C1277" s="24" t="s">
        <v>409</v>
      </c>
      <c r="D1277" s="16" t="s">
        <v>327</v>
      </c>
      <c r="E1277" s="20" t="s">
        <v>326</v>
      </c>
      <c r="F1277" s="58" t="s">
        <v>325</v>
      </c>
      <c r="G1277" s="20" t="s">
        <v>343</v>
      </c>
      <c r="H1277" s="28">
        <v>39590</v>
      </c>
      <c r="I1277" s="28">
        <v>43271</v>
      </c>
      <c r="J1277" s="57"/>
      <c r="K1277" s="21">
        <v>10000000</v>
      </c>
      <c r="L1277" s="20" t="s">
        <v>408</v>
      </c>
      <c r="M1277" s="21">
        <v>0</v>
      </c>
      <c r="N1277" s="21">
        <v>0</v>
      </c>
      <c r="O1277" s="21">
        <v>47913.91</v>
      </c>
      <c r="P1277" s="21">
        <v>0</v>
      </c>
      <c r="Q1277" s="56" t="s">
        <v>26</v>
      </c>
      <c r="R1277" s="21">
        <v>-9400</v>
      </c>
      <c r="S1277" s="21">
        <v>0</v>
      </c>
      <c r="T1277" s="21">
        <v>0</v>
      </c>
      <c r="U1277" s="21">
        <v>0</v>
      </c>
      <c r="V1277" s="21">
        <v>0</v>
      </c>
      <c r="W1277" s="21">
        <v>10000000</v>
      </c>
      <c r="X1277" s="20" t="s">
        <v>323</v>
      </c>
      <c r="Y1277" s="20" t="s">
        <v>322</v>
      </c>
      <c r="Z1277" s="55" t="s">
        <v>321</v>
      </c>
      <c r="AA1277" s="20" t="s">
        <v>343</v>
      </c>
    </row>
    <row r="1278" spans="2:27" ht="25.5" x14ac:dyDescent="0.2">
      <c r="B1278" s="14" t="s">
        <v>411</v>
      </c>
      <c r="C1278" s="24" t="s">
        <v>403</v>
      </c>
      <c r="D1278" s="16" t="s">
        <v>327</v>
      </c>
      <c r="E1278" s="20" t="s">
        <v>326</v>
      </c>
      <c r="F1278" s="58" t="s">
        <v>325</v>
      </c>
      <c r="G1278" s="20" t="s">
        <v>338</v>
      </c>
      <c r="H1278" s="28">
        <v>39589</v>
      </c>
      <c r="I1278" s="28">
        <v>43271</v>
      </c>
      <c r="J1278" s="57"/>
      <c r="K1278" s="21">
        <v>10000000</v>
      </c>
      <c r="L1278" s="20" t="s">
        <v>408</v>
      </c>
      <c r="M1278" s="21">
        <v>0</v>
      </c>
      <c r="N1278" s="21">
        <v>0</v>
      </c>
      <c r="O1278" s="21">
        <v>47913.91</v>
      </c>
      <c r="P1278" s="21">
        <v>0</v>
      </c>
      <c r="Q1278" s="56" t="s">
        <v>26</v>
      </c>
      <c r="R1278" s="21">
        <v>-40589.99</v>
      </c>
      <c r="S1278" s="21">
        <v>0</v>
      </c>
      <c r="T1278" s="21">
        <v>0</v>
      </c>
      <c r="U1278" s="21">
        <v>0</v>
      </c>
      <c r="V1278" s="21">
        <v>0</v>
      </c>
      <c r="W1278" s="21">
        <v>10000000</v>
      </c>
      <c r="X1278" s="20" t="s">
        <v>323</v>
      </c>
      <c r="Y1278" s="20" t="s">
        <v>322</v>
      </c>
      <c r="Z1278" s="55" t="s">
        <v>321</v>
      </c>
      <c r="AA1278" s="20" t="s">
        <v>338</v>
      </c>
    </row>
    <row r="1279" spans="2:27" ht="25.5" x14ac:dyDescent="0.2">
      <c r="B1279" s="14" t="s">
        <v>410</v>
      </c>
      <c r="C1279" s="24" t="s">
        <v>409</v>
      </c>
      <c r="D1279" s="16" t="s">
        <v>327</v>
      </c>
      <c r="E1279" s="20" t="s">
        <v>326</v>
      </c>
      <c r="F1279" s="58" t="s">
        <v>325</v>
      </c>
      <c r="G1279" s="20" t="s">
        <v>361</v>
      </c>
      <c r="H1279" s="28">
        <v>39590</v>
      </c>
      <c r="I1279" s="28">
        <v>43271</v>
      </c>
      <c r="J1279" s="57"/>
      <c r="K1279" s="21">
        <v>10000000</v>
      </c>
      <c r="L1279" s="20" t="s">
        <v>408</v>
      </c>
      <c r="M1279" s="21">
        <v>0</v>
      </c>
      <c r="N1279" s="21">
        <v>0</v>
      </c>
      <c r="O1279" s="21">
        <v>47913.91</v>
      </c>
      <c r="P1279" s="21">
        <v>0</v>
      </c>
      <c r="Q1279" s="56" t="s">
        <v>26</v>
      </c>
      <c r="R1279" s="21">
        <v>11180</v>
      </c>
      <c r="S1279" s="21">
        <v>0</v>
      </c>
      <c r="T1279" s="21">
        <v>0</v>
      </c>
      <c r="U1279" s="21">
        <v>0</v>
      </c>
      <c r="V1279" s="21">
        <v>0</v>
      </c>
      <c r="W1279" s="21">
        <v>10000000</v>
      </c>
      <c r="X1279" s="20" t="s">
        <v>323</v>
      </c>
      <c r="Y1279" s="20" t="s">
        <v>322</v>
      </c>
      <c r="Z1279" s="55" t="s">
        <v>321</v>
      </c>
      <c r="AA1279" s="20" t="s">
        <v>361</v>
      </c>
    </row>
    <row r="1280" spans="2:27" ht="25.5" x14ac:dyDescent="0.2">
      <c r="B1280" s="14" t="s">
        <v>407</v>
      </c>
      <c r="C1280" s="24" t="s">
        <v>406</v>
      </c>
      <c r="D1280" s="16" t="s">
        <v>327</v>
      </c>
      <c r="E1280" s="20" t="s">
        <v>326</v>
      </c>
      <c r="F1280" s="58" t="s">
        <v>325</v>
      </c>
      <c r="G1280" s="20" t="s">
        <v>343</v>
      </c>
      <c r="H1280" s="28">
        <v>39647</v>
      </c>
      <c r="I1280" s="28">
        <v>43363</v>
      </c>
      <c r="J1280" s="57"/>
      <c r="K1280" s="21">
        <v>10000000</v>
      </c>
      <c r="L1280" s="20" t="s">
        <v>405</v>
      </c>
      <c r="M1280" s="21">
        <v>0</v>
      </c>
      <c r="N1280" s="21">
        <v>0</v>
      </c>
      <c r="O1280" s="21">
        <v>51991.67</v>
      </c>
      <c r="P1280" s="21">
        <v>0</v>
      </c>
      <c r="Q1280" s="56" t="s">
        <v>26</v>
      </c>
      <c r="R1280" s="21">
        <v>-29820.01</v>
      </c>
      <c r="S1280" s="21">
        <v>0</v>
      </c>
      <c r="T1280" s="21">
        <v>0</v>
      </c>
      <c r="U1280" s="21">
        <v>0</v>
      </c>
      <c r="V1280" s="21">
        <v>0</v>
      </c>
      <c r="W1280" s="21">
        <v>10000000</v>
      </c>
      <c r="X1280" s="20" t="s">
        <v>323</v>
      </c>
      <c r="Y1280" s="20" t="s">
        <v>322</v>
      </c>
      <c r="Z1280" s="55" t="s">
        <v>321</v>
      </c>
      <c r="AA1280" s="20" t="s">
        <v>343</v>
      </c>
    </row>
    <row r="1281" spans="2:27" ht="25.5" x14ac:dyDescent="0.2">
      <c r="B1281" s="14" t="s">
        <v>404</v>
      </c>
      <c r="C1281" s="24" t="s">
        <v>403</v>
      </c>
      <c r="D1281" s="16" t="s">
        <v>327</v>
      </c>
      <c r="E1281" s="20" t="s">
        <v>326</v>
      </c>
      <c r="F1281" s="58" t="s">
        <v>325</v>
      </c>
      <c r="G1281" s="20" t="s">
        <v>370</v>
      </c>
      <c r="H1281" s="28">
        <v>39647</v>
      </c>
      <c r="I1281" s="28">
        <v>43363</v>
      </c>
      <c r="J1281" s="57"/>
      <c r="K1281" s="21">
        <v>10000000</v>
      </c>
      <c r="L1281" s="20" t="s">
        <v>324</v>
      </c>
      <c r="M1281" s="21">
        <v>0</v>
      </c>
      <c r="N1281" s="21">
        <v>0</v>
      </c>
      <c r="O1281" s="21">
        <v>61166.67</v>
      </c>
      <c r="P1281" s="21">
        <v>0</v>
      </c>
      <c r="Q1281" s="56" t="s">
        <v>26</v>
      </c>
      <c r="R1281" s="21">
        <v>23229.99</v>
      </c>
      <c r="S1281" s="21">
        <v>0</v>
      </c>
      <c r="T1281" s="21">
        <v>0</v>
      </c>
      <c r="U1281" s="21">
        <v>0</v>
      </c>
      <c r="V1281" s="21">
        <v>0</v>
      </c>
      <c r="W1281" s="21">
        <v>10000000</v>
      </c>
      <c r="X1281" s="20" t="s">
        <v>323</v>
      </c>
      <c r="Y1281" s="20" t="s">
        <v>322</v>
      </c>
      <c r="Z1281" s="55" t="s">
        <v>321</v>
      </c>
      <c r="AA1281" s="20" t="s">
        <v>370</v>
      </c>
    </row>
    <row r="1282" spans="2:27" ht="25.5" x14ac:dyDescent="0.2">
      <c r="B1282" s="14" t="s">
        <v>402</v>
      </c>
      <c r="C1282" s="24" t="s">
        <v>401</v>
      </c>
      <c r="D1282" s="16" t="s">
        <v>327</v>
      </c>
      <c r="E1282" s="20" t="s">
        <v>326</v>
      </c>
      <c r="F1282" s="58" t="s">
        <v>325</v>
      </c>
      <c r="G1282" s="20" t="s">
        <v>370</v>
      </c>
      <c r="H1282" s="28">
        <v>39647</v>
      </c>
      <c r="I1282" s="28">
        <v>43363</v>
      </c>
      <c r="J1282" s="57"/>
      <c r="K1282" s="21">
        <v>10000000</v>
      </c>
      <c r="L1282" s="20" t="s">
        <v>400</v>
      </c>
      <c r="M1282" s="21">
        <v>0</v>
      </c>
      <c r="N1282" s="21">
        <v>0</v>
      </c>
      <c r="O1282" s="21">
        <v>58108.33</v>
      </c>
      <c r="P1282" s="21">
        <v>0</v>
      </c>
      <c r="Q1282" s="56" t="s">
        <v>26</v>
      </c>
      <c r="R1282" s="21">
        <v>-59779.99</v>
      </c>
      <c r="S1282" s="21">
        <v>0</v>
      </c>
      <c r="T1282" s="21">
        <v>0</v>
      </c>
      <c r="U1282" s="21">
        <v>0</v>
      </c>
      <c r="V1282" s="21">
        <v>0</v>
      </c>
      <c r="W1282" s="21">
        <v>10000000</v>
      </c>
      <c r="X1282" s="20" t="s">
        <v>323</v>
      </c>
      <c r="Y1282" s="20" t="s">
        <v>322</v>
      </c>
      <c r="Z1282" s="55" t="s">
        <v>321</v>
      </c>
      <c r="AA1282" s="20" t="s">
        <v>370</v>
      </c>
    </row>
    <row r="1283" spans="2:27" ht="25.5" x14ac:dyDescent="0.2">
      <c r="B1283" s="14" t="s">
        <v>399</v>
      </c>
      <c r="C1283" s="24" t="s">
        <v>398</v>
      </c>
      <c r="D1283" s="16" t="s">
        <v>327</v>
      </c>
      <c r="E1283" s="20" t="s">
        <v>326</v>
      </c>
      <c r="F1283" s="58" t="s">
        <v>325</v>
      </c>
      <c r="G1283" s="20" t="s">
        <v>343</v>
      </c>
      <c r="H1283" s="28">
        <v>39650</v>
      </c>
      <c r="I1283" s="28">
        <v>41537</v>
      </c>
      <c r="J1283" s="57"/>
      <c r="K1283" s="21">
        <v>10000000</v>
      </c>
      <c r="L1283" s="20" t="s">
        <v>397</v>
      </c>
      <c r="M1283" s="21">
        <v>0</v>
      </c>
      <c r="N1283" s="21">
        <v>0</v>
      </c>
      <c r="O1283" s="21">
        <v>56069.46</v>
      </c>
      <c r="P1283" s="21">
        <v>0</v>
      </c>
      <c r="Q1283" s="56" t="s">
        <v>26</v>
      </c>
      <c r="R1283" s="21">
        <v>31500</v>
      </c>
      <c r="S1283" s="21">
        <v>0</v>
      </c>
      <c r="T1283" s="21">
        <v>0</v>
      </c>
      <c r="U1283" s="21">
        <v>0</v>
      </c>
      <c r="V1283" s="21">
        <v>0</v>
      </c>
      <c r="W1283" s="21">
        <v>10000000</v>
      </c>
      <c r="X1283" s="20" t="s">
        <v>323</v>
      </c>
      <c r="Y1283" s="20" t="s">
        <v>322</v>
      </c>
      <c r="Z1283" s="55" t="s">
        <v>321</v>
      </c>
      <c r="AA1283" s="20" t="s">
        <v>343</v>
      </c>
    </row>
    <row r="1284" spans="2:27" ht="25.5" x14ac:dyDescent="0.2">
      <c r="B1284" s="14" t="s">
        <v>396</v>
      </c>
      <c r="C1284" s="24" t="s">
        <v>395</v>
      </c>
      <c r="D1284" s="16" t="s">
        <v>327</v>
      </c>
      <c r="E1284" s="20" t="s">
        <v>326</v>
      </c>
      <c r="F1284" s="58" t="s">
        <v>325</v>
      </c>
      <c r="G1284" s="20" t="s">
        <v>343</v>
      </c>
      <c r="H1284" s="28">
        <v>39650</v>
      </c>
      <c r="I1284" s="28">
        <v>43363</v>
      </c>
      <c r="J1284" s="57"/>
      <c r="K1284" s="21">
        <v>10000000</v>
      </c>
      <c r="L1284" s="20" t="s">
        <v>394</v>
      </c>
      <c r="M1284" s="21">
        <v>0</v>
      </c>
      <c r="N1284" s="21">
        <v>0</v>
      </c>
      <c r="O1284" s="21">
        <v>53011.11</v>
      </c>
      <c r="P1284" s="21">
        <v>0</v>
      </c>
      <c r="Q1284" s="56" t="s">
        <v>26</v>
      </c>
      <c r="R1284" s="21">
        <v>35350.01</v>
      </c>
      <c r="S1284" s="21">
        <v>0</v>
      </c>
      <c r="T1284" s="21">
        <v>0</v>
      </c>
      <c r="U1284" s="21">
        <v>0</v>
      </c>
      <c r="V1284" s="21">
        <v>0</v>
      </c>
      <c r="W1284" s="21">
        <v>10000000</v>
      </c>
      <c r="X1284" s="20" t="s">
        <v>323</v>
      </c>
      <c r="Y1284" s="20" t="s">
        <v>322</v>
      </c>
      <c r="Z1284" s="55" t="s">
        <v>321</v>
      </c>
      <c r="AA1284" s="20" t="s">
        <v>343</v>
      </c>
    </row>
    <row r="1285" spans="2:27" ht="25.5" x14ac:dyDescent="0.2">
      <c r="B1285" s="14" t="s">
        <v>393</v>
      </c>
      <c r="C1285" s="24" t="s">
        <v>392</v>
      </c>
      <c r="D1285" s="16" t="s">
        <v>327</v>
      </c>
      <c r="E1285" s="20" t="s">
        <v>326</v>
      </c>
      <c r="F1285" s="58" t="s">
        <v>325</v>
      </c>
      <c r="G1285" s="20" t="s">
        <v>346</v>
      </c>
      <c r="H1285" s="28">
        <v>39651</v>
      </c>
      <c r="I1285" s="28">
        <v>43363</v>
      </c>
      <c r="J1285" s="57"/>
      <c r="K1285" s="21">
        <v>5000000</v>
      </c>
      <c r="L1285" s="20" t="s">
        <v>387</v>
      </c>
      <c r="M1285" s="21">
        <v>0</v>
      </c>
      <c r="N1285" s="21">
        <v>0</v>
      </c>
      <c r="O1285" s="21">
        <v>25486.1</v>
      </c>
      <c r="P1285" s="21">
        <v>0</v>
      </c>
      <c r="Q1285" s="56" t="s">
        <v>26</v>
      </c>
      <c r="R1285" s="21">
        <v>-22814.99</v>
      </c>
      <c r="S1285" s="21">
        <v>0</v>
      </c>
      <c r="T1285" s="21">
        <v>0</v>
      </c>
      <c r="U1285" s="21">
        <v>0</v>
      </c>
      <c r="V1285" s="21">
        <v>0</v>
      </c>
      <c r="W1285" s="21">
        <v>5000000</v>
      </c>
      <c r="X1285" s="20" t="s">
        <v>323</v>
      </c>
      <c r="Y1285" s="20" t="s">
        <v>322</v>
      </c>
      <c r="Z1285" s="55" t="s">
        <v>321</v>
      </c>
      <c r="AA1285" s="20" t="s">
        <v>346</v>
      </c>
    </row>
    <row r="1286" spans="2:27" ht="25.5" x14ac:dyDescent="0.2">
      <c r="B1286" s="14" t="s">
        <v>391</v>
      </c>
      <c r="C1286" s="24" t="s">
        <v>390</v>
      </c>
      <c r="D1286" s="16" t="s">
        <v>327</v>
      </c>
      <c r="E1286" s="20" t="s">
        <v>326</v>
      </c>
      <c r="F1286" s="58" t="s">
        <v>325</v>
      </c>
      <c r="G1286" s="20" t="s">
        <v>346</v>
      </c>
      <c r="H1286" s="28">
        <v>39651</v>
      </c>
      <c r="I1286" s="28">
        <v>41537</v>
      </c>
      <c r="J1286" s="57"/>
      <c r="K1286" s="21">
        <v>5000000</v>
      </c>
      <c r="L1286" s="20" t="s">
        <v>387</v>
      </c>
      <c r="M1286" s="21">
        <v>0</v>
      </c>
      <c r="N1286" s="21">
        <v>0</v>
      </c>
      <c r="O1286" s="21">
        <v>25486.11</v>
      </c>
      <c r="P1286" s="21">
        <v>0</v>
      </c>
      <c r="Q1286" s="56" t="s">
        <v>26</v>
      </c>
      <c r="R1286" s="21">
        <v>15630</v>
      </c>
      <c r="S1286" s="21">
        <v>0</v>
      </c>
      <c r="T1286" s="21">
        <v>0</v>
      </c>
      <c r="U1286" s="21">
        <v>0</v>
      </c>
      <c r="V1286" s="21">
        <v>0</v>
      </c>
      <c r="W1286" s="21">
        <v>5000000</v>
      </c>
      <c r="X1286" s="20" t="s">
        <v>323</v>
      </c>
      <c r="Y1286" s="20" t="s">
        <v>322</v>
      </c>
      <c r="Z1286" s="55" t="s">
        <v>321</v>
      </c>
      <c r="AA1286" s="20" t="s">
        <v>346</v>
      </c>
    </row>
    <row r="1287" spans="2:27" ht="25.5" x14ac:dyDescent="0.2">
      <c r="B1287" s="14" t="s">
        <v>389</v>
      </c>
      <c r="C1287" s="24" t="s">
        <v>388</v>
      </c>
      <c r="D1287" s="16" t="s">
        <v>327</v>
      </c>
      <c r="E1287" s="20" t="s">
        <v>326</v>
      </c>
      <c r="F1287" s="58" t="s">
        <v>325</v>
      </c>
      <c r="G1287" s="20" t="s">
        <v>333</v>
      </c>
      <c r="H1287" s="28">
        <v>39651</v>
      </c>
      <c r="I1287" s="28">
        <v>41537</v>
      </c>
      <c r="J1287" s="57"/>
      <c r="K1287" s="21">
        <v>3000000</v>
      </c>
      <c r="L1287" s="20" t="s">
        <v>387</v>
      </c>
      <c r="M1287" s="21">
        <v>0</v>
      </c>
      <c r="N1287" s="21">
        <v>0</v>
      </c>
      <c r="O1287" s="21">
        <v>15291.67</v>
      </c>
      <c r="P1287" s="21">
        <v>0</v>
      </c>
      <c r="Q1287" s="56" t="s">
        <v>26</v>
      </c>
      <c r="R1287" s="21">
        <v>6309</v>
      </c>
      <c r="S1287" s="21">
        <v>0</v>
      </c>
      <c r="T1287" s="21">
        <v>0</v>
      </c>
      <c r="U1287" s="21">
        <v>0</v>
      </c>
      <c r="V1287" s="21">
        <v>0</v>
      </c>
      <c r="W1287" s="21">
        <v>3000000</v>
      </c>
      <c r="X1287" s="20" t="s">
        <v>323</v>
      </c>
      <c r="Y1287" s="20" t="s">
        <v>322</v>
      </c>
      <c r="Z1287" s="55" t="s">
        <v>321</v>
      </c>
      <c r="AA1287" s="20" t="s">
        <v>333</v>
      </c>
    </row>
    <row r="1288" spans="2:27" ht="38.25" x14ac:dyDescent="0.2">
      <c r="B1288" s="14" t="s">
        <v>386</v>
      </c>
      <c r="C1288" s="24" t="s">
        <v>385</v>
      </c>
      <c r="D1288" s="16" t="s">
        <v>327</v>
      </c>
      <c r="E1288" s="20" t="s">
        <v>326</v>
      </c>
      <c r="F1288" s="58" t="s">
        <v>325</v>
      </c>
      <c r="G1288" s="20" t="s">
        <v>338</v>
      </c>
      <c r="H1288" s="28">
        <v>40857</v>
      </c>
      <c r="I1288" s="28">
        <v>42724</v>
      </c>
      <c r="J1288" s="57"/>
      <c r="K1288" s="21">
        <v>10000000</v>
      </c>
      <c r="L1288" s="20" t="s">
        <v>335</v>
      </c>
      <c r="M1288" s="21">
        <v>-246566.93</v>
      </c>
      <c r="N1288" s="21">
        <v>0</v>
      </c>
      <c r="O1288" s="21">
        <v>150449.42000000001</v>
      </c>
      <c r="P1288" s="21">
        <v>-194019.89</v>
      </c>
      <c r="Q1288" s="56" t="s">
        <v>26</v>
      </c>
      <c r="R1288" s="21">
        <v>41920</v>
      </c>
      <c r="S1288" s="21">
        <v>0</v>
      </c>
      <c r="T1288" s="21">
        <v>0</v>
      </c>
      <c r="U1288" s="21">
        <v>48504.97</v>
      </c>
      <c r="V1288" s="21">
        <v>0</v>
      </c>
      <c r="W1288" s="21">
        <v>10000000</v>
      </c>
      <c r="X1288" s="20" t="s">
        <v>334</v>
      </c>
      <c r="Y1288" s="20" t="s">
        <v>322</v>
      </c>
      <c r="Z1288" s="55" t="s">
        <v>321</v>
      </c>
      <c r="AA1288" s="20" t="s">
        <v>338</v>
      </c>
    </row>
    <row r="1289" spans="2:27" ht="25.5" x14ac:dyDescent="0.2">
      <c r="B1289" s="14" t="s">
        <v>384</v>
      </c>
      <c r="C1289" s="24" t="s">
        <v>383</v>
      </c>
      <c r="D1289" s="16" t="s">
        <v>327</v>
      </c>
      <c r="E1289" s="20" t="s">
        <v>326</v>
      </c>
      <c r="F1289" s="58" t="s">
        <v>325</v>
      </c>
      <c r="G1289" s="20" t="s">
        <v>333</v>
      </c>
      <c r="H1289" s="28">
        <v>40857</v>
      </c>
      <c r="I1289" s="28">
        <v>42724</v>
      </c>
      <c r="J1289" s="57"/>
      <c r="K1289" s="21">
        <v>10000000</v>
      </c>
      <c r="L1289" s="20" t="s">
        <v>335</v>
      </c>
      <c r="M1289" s="21">
        <v>-105634</v>
      </c>
      <c r="N1289" s="21">
        <v>0</v>
      </c>
      <c r="O1289" s="21">
        <v>122724.85</v>
      </c>
      <c r="P1289" s="21">
        <v>-83121.899999999994</v>
      </c>
      <c r="Q1289" s="56" t="s">
        <v>26</v>
      </c>
      <c r="R1289" s="21">
        <v>200460</v>
      </c>
      <c r="S1289" s="21">
        <v>0</v>
      </c>
      <c r="T1289" s="21">
        <v>0</v>
      </c>
      <c r="U1289" s="21">
        <v>20780.400000000001</v>
      </c>
      <c r="V1289" s="21">
        <v>0</v>
      </c>
      <c r="W1289" s="21">
        <v>10000000</v>
      </c>
      <c r="X1289" s="20" t="s">
        <v>323</v>
      </c>
      <c r="Y1289" s="20" t="s">
        <v>322</v>
      </c>
      <c r="Z1289" s="55" t="s">
        <v>321</v>
      </c>
      <c r="AA1289" s="20" t="s">
        <v>333</v>
      </c>
    </row>
    <row r="1290" spans="2:27" ht="25.5" x14ac:dyDescent="0.2">
      <c r="B1290" s="14" t="s">
        <v>382</v>
      </c>
      <c r="C1290" s="24" t="s">
        <v>381</v>
      </c>
      <c r="D1290" s="16" t="s">
        <v>327</v>
      </c>
      <c r="E1290" s="20" t="s">
        <v>326</v>
      </c>
      <c r="F1290" s="58" t="s">
        <v>325</v>
      </c>
      <c r="G1290" s="20" t="s">
        <v>356</v>
      </c>
      <c r="H1290" s="28">
        <v>40863</v>
      </c>
      <c r="I1290" s="28">
        <v>42724</v>
      </c>
      <c r="J1290" s="57"/>
      <c r="K1290" s="21">
        <v>10000000</v>
      </c>
      <c r="L1290" s="20" t="s">
        <v>335</v>
      </c>
      <c r="M1290" s="21">
        <v>-48024</v>
      </c>
      <c r="N1290" s="21">
        <v>0</v>
      </c>
      <c r="O1290" s="21">
        <v>111391.81</v>
      </c>
      <c r="P1290" s="21">
        <v>-37789.360000000001</v>
      </c>
      <c r="Q1290" s="56" t="s">
        <v>26</v>
      </c>
      <c r="R1290" s="21">
        <v>213400</v>
      </c>
      <c r="S1290" s="21">
        <v>0</v>
      </c>
      <c r="T1290" s="21">
        <v>0</v>
      </c>
      <c r="U1290" s="21">
        <v>9447.36</v>
      </c>
      <c r="V1290" s="21">
        <v>0</v>
      </c>
      <c r="W1290" s="21">
        <v>10000000</v>
      </c>
      <c r="X1290" s="20" t="s">
        <v>323</v>
      </c>
      <c r="Y1290" s="20" t="s">
        <v>322</v>
      </c>
      <c r="Z1290" s="55" t="s">
        <v>321</v>
      </c>
      <c r="AA1290" s="20" t="s">
        <v>356</v>
      </c>
    </row>
    <row r="1291" spans="2:27" ht="38.25" x14ac:dyDescent="0.2">
      <c r="B1291" s="14" t="s">
        <v>380</v>
      </c>
      <c r="C1291" s="24" t="s">
        <v>373</v>
      </c>
      <c r="D1291" s="16" t="s">
        <v>327</v>
      </c>
      <c r="E1291" s="20" t="s">
        <v>326</v>
      </c>
      <c r="F1291" s="58" t="s">
        <v>325</v>
      </c>
      <c r="G1291" s="20" t="s">
        <v>356</v>
      </c>
      <c r="H1291" s="28">
        <v>40876</v>
      </c>
      <c r="I1291" s="28">
        <v>42724</v>
      </c>
      <c r="J1291" s="57"/>
      <c r="K1291" s="21">
        <v>10000000</v>
      </c>
      <c r="L1291" s="20" t="s">
        <v>335</v>
      </c>
      <c r="M1291" s="21">
        <v>-257258</v>
      </c>
      <c r="N1291" s="21">
        <v>0</v>
      </c>
      <c r="O1291" s="21">
        <v>152552.53</v>
      </c>
      <c r="P1291" s="21">
        <v>-202432.59</v>
      </c>
      <c r="Q1291" s="56" t="s">
        <v>26</v>
      </c>
      <c r="R1291" s="21">
        <v>120750</v>
      </c>
      <c r="S1291" s="21">
        <v>0</v>
      </c>
      <c r="T1291" s="21">
        <v>0</v>
      </c>
      <c r="U1291" s="21">
        <v>50608.08</v>
      </c>
      <c r="V1291" s="21">
        <v>0</v>
      </c>
      <c r="W1291" s="21">
        <v>10000000</v>
      </c>
      <c r="X1291" s="20" t="s">
        <v>323</v>
      </c>
      <c r="Y1291" s="20" t="s">
        <v>322</v>
      </c>
      <c r="Z1291" s="55" t="s">
        <v>321</v>
      </c>
      <c r="AA1291" s="20" t="s">
        <v>356</v>
      </c>
    </row>
    <row r="1292" spans="2:27" ht="38.25" x14ac:dyDescent="0.2">
      <c r="B1292" s="14" t="s">
        <v>379</v>
      </c>
      <c r="C1292" s="24" t="s">
        <v>377</v>
      </c>
      <c r="D1292" s="16" t="s">
        <v>327</v>
      </c>
      <c r="E1292" s="20" t="s">
        <v>326</v>
      </c>
      <c r="F1292" s="58" t="s">
        <v>325</v>
      </c>
      <c r="G1292" s="20" t="s">
        <v>365</v>
      </c>
      <c r="H1292" s="28">
        <v>40975</v>
      </c>
      <c r="I1292" s="28">
        <v>42814</v>
      </c>
      <c r="J1292" s="57"/>
      <c r="K1292" s="21">
        <v>15000000</v>
      </c>
      <c r="L1292" s="20" t="s">
        <v>335</v>
      </c>
      <c r="M1292" s="21">
        <v>0</v>
      </c>
      <c r="N1292" s="21">
        <v>-529456</v>
      </c>
      <c r="O1292" s="21">
        <v>204001.43</v>
      </c>
      <c r="P1292" s="21">
        <v>-450037.56</v>
      </c>
      <c r="Q1292" s="56" t="s">
        <v>26</v>
      </c>
      <c r="R1292" s="21">
        <v>-92490</v>
      </c>
      <c r="S1292" s="21">
        <v>0</v>
      </c>
      <c r="T1292" s="21">
        <v>0</v>
      </c>
      <c r="U1292" s="21">
        <v>79418.429999999993</v>
      </c>
      <c r="V1292" s="21">
        <v>0</v>
      </c>
      <c r="W1292" s="21">
        <v>15000000</v>
      </c>
      <c r="X1292" s="20" t="s">
        <v>334</v>
      </c>
      <c r="Y1292" s="20" t="s">
        <v>322</v>
      </c>
      <c r="Z1292" s="55" t="s">
        <v>321</v>
      </c>
      <c r="AA1292" s="20" t="s">
        <v>365</v>
      </c>
    </row>
    <row r="1293" spans="2:27" ht="38.25" x14ac:dyDescent="0.2">
      <c r="B1293" s="14" t="s">
        <v>378</v>
      </c>
      <c r="C1293" s="24" t="s">
        <v>377</v>
      </c>
      <c r="D1293" s="16" t="s">
        <v>327</v>
      </c>
      <c r="E1293" s="20" t="s">
        <v>326</v>
      </c>
      <c r="F1293" s="58" t="s">
        <v>325</v>
      </c>
      <c r="G1293" s="20" t="s">
        <v>333</v>
      </c>
      <c r="H1293" s="28">
        <v>40981</v>
      </c>
      <c r="I1293" s="28">
        <v>42814</v>
      </c>
      <c r="J1293" s="57"/>
      <c r="K1293" s="21">
        <v>10000000</v>
      </c>
      <c r="L1293" s="20" t="s">
        <v>335</v>
      </c>
      <c r="M1293" s="21">
        <v>0</v>
      </c>
      <c r="N1293" s="21">
        <v>-187766</v>
      </c>
      <c r="O1293" s="21">
        <v>109553.88</v>
      </c>
      <c r="P1293" s="21">
        <v>-159601.13</v>
      </c>
      <c r="Q1293" s="56" t="s">
        <v>26</v>
      </c>
      <c r="R1293" s="21">
        <v>64650</v>
      </c>
      <c r="S1293" s="21">
        <v>0</v>
      </c>
      <c r="T1293" s="21">
        <v>0</v>
      </c>
      <c r="U1293" s="21">
        <v>28164.87</v>
      </c>
      <c r="V1293" s="21">
        <v>0</v>
      </c>
      <c r="W1293" s="21">
        <v>10000000</v>
      </c>
      <c r="X1293" s="20" t="s">
        <v>334</v>
      </c>
      <c r="Y1293" s="20" t="s">
        <v>322</v>
      </c>
      <c r="Z1293" s="55" t="s">
        <v>321</v>
      </c>
      <c r="AA1293" s="20" t="s">
        <v>333</v>
      </c>
    </row>
    <row r="1294" spans="2:27" ht="38.25" x14ac:dyDescent="0.2">
      <c r="B1294" s="14" t="s">
        <v>376</v>
      </c>
      <c r="C1294" s="24" t="s">
        <v>375</v>
      </c>
      <c r="D1294" s="16" t="s">
        <v>327</v>
      </c>
      <c r="E1294" s="20" t="s">
        <v>326</v>
      </c>
      <c r="F1294" s="58" t="s">
        <v>325</v>
      </c>
      <c r="G1294" s="20" t="s">
        <v>346</v>
      </c>
      <c r="H1294" s="28">
        <v>40982</v>
      </c>
      <c r="I1294" s="28">
        <v>42814</v>
      </c>
      <c r="J1294" s="57"/>
      <c r="K1294" s="21">
        <v>10000000</v>
      </c>
      <c r="L1294" s="20" t="s">
        <v>335</v>
      </c>
      <c r="M1294" s="21">
        <v>0</v>
      </c>
      <c r="N1294" s="21">
        <v>139818.26</v>
      </c>
      <c r="O1294" s="21">
        <v>60138.31</v>
      </c>
      <c r="P1294" s="21">
        <v>118845.58</v>
      </c>
      <c r="Q1294" s="56" t="s">
        <v>26</v>
      </c>
      <c r="R1294" s="21">
        <v>233030</v>
      </c>
      <c r="S1294" s="21">
        <v>0</v>
      </c>
      <c r="T1294" s="21">
        <v>0</v>
      </c>
      <c r="U1294" s="21">
        <v>-20972.7</v>
      </c>
      <c r="V1294" s="21">
        <v>0</v>
      </c>
      <c r="W1294" s="21">
        <v>10000000</v>
      </c>
      <c r="X1294" s="20" t="s">
        <v>323</v>
      </c>
      <c r="Y1294" s="20" t="s">
        <v>322</v>
      </c>
      <c r="Z1294" s="55" t="s">
        <v>321</v>
      </c>
      <c r="AA1294" s="20" t="s">
        <v>346</v>
      </c>
    </row>
    <row r="1295" spans="2:27" ht="38.25" x14ac:dyDescent="0.2">
      <c r="B1295" s="14" t="s">
        <v>374</v>
      </c>
      <c r="C1295" s="24" t="s">
        <v>373</v>
      </c>
      <c r="D1295" s="16" t="s">
        <v>327</v>
      </c>
      <c r="E1295" s="20" t="s">
        <v>326</v>
      </c>
      <c r="F1295" s="58" t="s">
        <v>325</v>
      </c>
      <c r="G1295" s="20" t="s">
        <v>343</v>
      </c>
      <c r="H1295" s="28">
        <v>41011</v>
      </c>
      <c r="I1295" s="28">
        <v>42906</v>
      </c>
      <c r="J1295" s="57"/>
      <c r="K1295" s="21">
        <v>10000000</v>
      </c>
      <c r="L1295" s="20" t="s">
        <v>335</v>
      </c>
      <c r="M1295" s="21"/>
      <c r="N1295" s="21">
        <v>-19647</v>
      </c>
      <c r="O1295" s="21">
        <v>75590.350000000006</v>
      </c>
      <c r="P1295" s="21">
        <v>-17111.88</v>
      </c>
      <c r="Q1295" s="56" t="s">
        <v>26</v>
      </c>
      <c r="R1295" s="21">
        <v>119150</v>
      </c>
      <c r="S1295" s="21">
        <v>0</v>
      </c>
      <c r="T1295" s="21"/>
      <c r="U1295" s="21">
        <v>2535.12</v>
      </c>
      <c r="V1295" s="21"/>
      <c r="W1295" s="21">
        <v>10000000</v>
      </c>
      <c r="X1295" s="20" t="s">
        <v>323</v>
      </c>
      <c r="Y1295" s="20" t="s">
        <v>322</v>
      </c>
      <c r="Z1295" s="55" t="s">
        <v>321</v>
      </c>
      <c r="AA1295" s="20" t="s">
        <v>343</v>
      </c>
    </row>
    <row r="1296" spans="2:27" ht="38.25" x14ac:dyDescent="0.2">
      <c r="B1296" s="14" t="s">
        <v>372</v>
      </c>
      <c r="C1296" s="24" t="s">
        <v>371</v>
      </c>
      <c r="D1296" s="16" t="s">
        <v>327</v>
      </c>
      <c r="E1296" s="20" t="s">
        <v>326</v>
      </c>
      <c r="F1296" s="58" t="s">
        <v>325</v>
      </c>
      <c r="G1296" s="20" t="s">
        <v>370</v>
      </c>
      <c r="H1296" s="28">
        <v>41011</v>
      </c>
      <c r="I1296" s="28">
        <v>42906</v>
      </c>
      <c r="J1296" s="57"/>
      <c r="K1296" s="21">
        <v>10000000</v>
      </c>
      <c r="L1296" s="20" t="s">
        <v>335</v>
      </c>
      <c r="M1296" s="21"/>
      <c r="N1296" s="21">
        <v>-552284</v>
      </c>
      <c r="O1296" s="21">
        <v>144317.71</v>
      </c>
      <c r="P1296" s="21">
        <v>-481021.52</v>
      </c>
      <c r="Q1296" s="56" t="s">
        <v>26</v>
      </c>
      <c r="R1296" s="21">
        <v>-301470</v>
      </c>
      <c r="S1296" s="21">
        <v>0</v>
      </c>
      <c r="T1296" s="21"/>
      <c r="U1296" s="21">
        <v>71262.48</v>
      </c>
      <c r="V1296" s="21"/>
      <c r="W1296" s="21">
        <v>10000000</v>
      </c>
      <c r="X1296" s="20" t="s">
        <v>334</v>
      </c>
      <c r="Y1296" s="20" t="s">
        <v>322</v>
      </c>
      <c r="Z1296" s="55" t="s">
        <v>321</v>
      </c>
      <c r="AA1296" s="20" t="s">
        <v>370</v>
      </c>
    </row>
    <row r="1297" spans="2:27" ht="25.5" x14ac:dyDescent="0.2">
      <c r="B1297" s="14" t="s">
        <v>369</v>
      </c>
      <c r="C1297" s="24" t="s">
        <v>368</v>
      </c>
      <c r="D1297" s="16" t="s">
        <v>327</v>
      </c>
      <c r="E1297" s="20" t="s">
        <v>326</v>
      </c>
      <c r="F1297" s="58" t="s">
        <v>325</v>
      </c>
      <c r="G1297" s="20" t="s">
        <v>333</v>
      </c>
      <c r="H1297" s="28">
        <v>41038</v>
      </c>
      <c r="I1297" s="28">
        <v>42906</v>
      </c>
      <c r="J1297" s="57"/>
      <c r="K1297" s="21">
        <v>10000000</v>
      </c>
      <c r="L1297" s="20" t="s">
        <v>335</v>
      </c>
      <c r="M1297" s="21"/>
      <c r="N1297" s="21">
        <v>132794</v>
      </c>
      <c r="O1297" s="21">
        <v>50316.58</v>
      </c>
      <c r="P1297" s="21">
        <v>117555.36</v>
      </c>
      <c r="Q1297" s="56" t="s">
        <v>26</v>
      </c>
      <c r="R1297" s="21">
        <v>197160</v>
      </c>
      <c r="S1297" s="21">
        <v>0</v>
      </c>
      <c r="T1297" s="21"/>
      <c r="U1297" s="21">
        <v>-15238.65</v>
      </c>
      <c r="V1297" s="21"/>
      <c r="W1297" s="21">
        <v>10000000</v>
      </c>
      <c r="X1297" s="20" t="s">
        <v>323</v>
      </c>
      <c r="Y1297" s="20" t="s">
        <v>322</v>
      </c>
      <c r="Z1297" s="55" t="s">
        <v>321</v>
      </c>
      <c r="AA1297" s="20" t="s">
        <v>333</v>
      </c>
    </row>
    <row r="1298" spans="2:27" ht="38.25" x14ac:dyDescent="0.2">
      <c r="B1298" s="14" t="s">
        <v>367</v>
      </c>
      <c r="C1298" s="24" t="s">
        <v>366</v>
      </c>
      <c r="D1298" s="16" t="s">
        <v>327</v>
      </c>
      <c r="E1298" s="20" t="s">
        <v>326</v>
      </c>
      <c r="F1298" s="58" t="s">
        <v>325</v>
      </c>
      <c r="G1298" s="20" t="s">
        <v>365</v>
      </c>
      <c r="H1298" s="28">
        <v>41038</v>
      </c>
      <c r="I1298" s="28">
        <v>42906</v>
      </c>
      <c r="J1298" s="57"/>
      <c r="K1298" s="21">
        <v>10000000</v>
      </c>
      <c r="L1298" s="20" t="s">
        <v>335</v>
      </c>
      <c r="M1298" s="21"/>
      <c r="N1298" s="21">
        <v>-200654</v>
      </c>
      <c r="O1298" s="21">
        <v>88581.1</v>
      </c>
      <c r="P1298" s="21">
        <v>-177628.13</v>
      </c>
      <c r="Q1298" s="56" t="s">
        <v>26</v>
      </c>
      <c r="R1298" s="21">
        <v>-33460</v>
      </c>
      <c r="S1298" s="21">
        <v>0</v>
      </c>
      <c r="T1298" s="21"/>
      <c r="U1298" s="21">
        <v>23025.87</v>
      </c>
      <c r="V1298" s="21"/>
      <c r="W1298" s="21">
        <v>10000000</v>
      </c>
      <c r="X1298" s="20" t="s">
        <v>334</v>
      </c>
      <c r="Y1298" s="20" t="s">
        <v>322</v>
      </c>
      <c r="Z1298" s="55" t="s">
        <v>321</v>
      </c>
      <c r="AA1298" s="20" t="s">
        <v>365</v>
      </c>
    </row>
    <row r="1299" spans="2:27" ht="25.5" x14ac:dyDescent="0.2">
      <c r="B1299" s="14" t="s">
        <v>364</v>
      </c>
      <c r="C1299" s="24" t="s">
        <v>359</v>
      </c>
      <c r="D1299" s="16" t="s">
        <v>327</v>
      </c>
      <c r="E1299" s="20" t="s">
        <v>326</v>
      </c>
      <c r="F1299" s="58" t="s">
        <v>325</v>
      </c>
      <c r="G1299" s="20" t="s">
        <v>343</v>
      </c>
      <c r="H1299" s="28">
        <v>41066</v>
      </c>
      <c r="I1299" s="28">
        <v>42175</v>
      </c>
      <c r="J1299" s="57"/>
      <c r="K1299" s="21">
        <v>10000000</v>
      </c>
      <c r="L1299" s="20" t="s">
        <v>335</v>
      </c>
      <c r="M1299" s="21"/>
      <c r="N1299" s="21">
        <v>122990</v>
      </c>
      <c r="O1299" s="21">
        <v>37279.89</v>
      </c>
      <c r="P1299" s="21">
        <v>102491.66</v>
      </c>
      <c r="Q1299" s="56" t="s">
        <v>26</v>
      </c>
      <c r="R1299" s="21">
        <v>146620</v>
      </c>
      <c r="S1299" s="21">
        <v>0</v>
      </c>
      <c r="T1299" s="21"/>
      <c r="U1299" s="21">
        <v>-20498.34</v>
      </c>
      <c r="V1299" s="21"/>
      <c r="W1299" s="21">
        <v>10000000</v>
      </c>
      <c r="X1299" s="20" t="s">
        <v>323</v>
      </c>
      <c r="Y1299" s="20" t="s">
        <v>322</v>
      </c>
      <c r="Z1299" s="55" t="s">
        <v>321</v>
      </c>
      <c r="AA1299" s="20" t="s">
        <v>343</v>
      </c>
    </row>
    <row r="1300" spans="2:27" ht="38.25" x14ac:dyDescent="0.2">
      <c r="B1300" s="14" t="s">
        <v>363</v>
      </c>
      <c r="C1300" s="24" t="s">
        <v>362</v>
      </c>
      <c r="D1300" s="16" t="s">
        <v>327</v>
      </c>
      <c r="E1300" s="20" t="s">
        <v>326</v>
      </c>
      <c r="F1300" s="58" t="s">
        <v>325</v>
      </c>
      <c r="G1300" s="20" t="s">
        <v>361</v>
      </c>
      <c r="H1300" s="28">
        <v>41066</v>
      </c>
      <c r="I1300" s="28">
        <v>42906</v>
      </c>
      <c r="J1300" s="57"/>
      <c r="K1300" s="21">
        <v>10000000</v>
      </c>
      <c r="L1300" s="20" t="s">
        <v>335</v>
      </c>
      <c r="M1300" s="21"/>
      <c r="N1300" s="21">
        <v>130998</v>
      </c>
      <c r="O1300" s="21">
        <v>44678.43</v>
      </c>
      <c r="P1300" s="21">
        <v>117898.2</v>
      </c>
      <c r="Q1300" s="56" t="s">
        <v>26</v>
      </c>
      <c r="R1300" s="21">
        <v>226960</v>
      </c>
      <c r="S1300" s="21">
        <v>0</v>
      </c>
      <c r="T1300" s="21"/>
      <c r="U1300" s="21">
        <v>-13099.8</v>
      </c>
      <c r="V1300" s="21"/>
      <c r="W1300" s="21">
        <v>10000000</v>
      </c>
      <c r="X1300" s="20" t="s">
        <v>323</v>
      </c>
      <c r="Y1300" s="20" t="s">
        <v>322</v>
      </c>
      <c r="Z1300" s="55" t="s">
        <v>321</v>
      </c>
      <c r="AA1300" s="20" t="s">
        <v>361</v>
      </c>
    </row>
    <row r="1301" spans="2:27" ht="25.5" x14ac:dyDescent="0.2">
      <c r="B1301" s="14" t="s">
        <v>360</v>
      </c>
      <c r="C1301" s="24" t="s">
        <v>359</v>
      </c>
      <c r="D1301" s="16" t="s">
        <v>327</v>
      </c>
      <c r="E1301" s="20" t="s">
        <v>326</v>
      </c>
      <c r="F1301" s="58" t="s">
        <v>325</v>
      </c>
      <c r="G1301" s="20" t="s">
        <v>343</v>
      </c>
      <c r="H1301" s="28">
        <v>41071</v>
      </c>
      <c r="I1301" s="28">
        <v>42175</v>
      </c>
      <c r="J1301" s="57"/>
      <c r="K1301" s="21">
        <v>10000000</v>
      </c>
      <c r="L1301" s="20" t="s">
        <v>335</v>
      </c>
      <c r="M1301" s="21"/>
      <c r="N1301" s="21">
        <v>116448</v>
      </c>
      <c r="O1301" s="21">
        <v>36981.21</v>
      </c>
      <c r="P1301" s="21">
        <v>97039.98</v>
      </c>
      <c r="Q1301" s="56" t="s">
        <v>26</v>
      </c>
      <c r="R1301" s="21">
        <v>146620</v>
      </c>
      <c r="S1301" s="21">
        <v>0</v>
      </c>
      <c r="T1301" s="21"/>
      <c r="U1301" s="21">
        <v>-19408.02</v>
      </c>
      <c r="V1301" s="21"/>
      <c r="W1301" s="21">
        <v>10000000</v>
      </c>
      <c r="X1301" s="20" t="s">
        <v>323</v>
      </c>
      <c r="Y1301" s="20" t="s">
        <v>322</v>
      </c>
      <c r="Z1301" s="55" t="s">
        <v>321</v>
      </c>
      <c r="AA1301" s="20" t="s">
        <v>343</v>
      </c>
    </row>
    <row r="1302" spans="2:27" ht="38.25" x14ac:dyDescent="0.2">
      <c r="B1302" s="14" t="s">
        <v>358</v>
      </c>
      <c r="C1302" s="24" t="s">
        <v>357</v>
      </c>
      <c r="D1302" s="16" t="s">
        <v>327</v>
      </c>
      <c r="E1302" s="20" t="s">
        <v>326</v>
      </c>
      <c r="F1302" s="58" t="s">
        <v>325</v>
      </c>
      <c r="G1302" s="20" t="s">
        <v>356</v>
      </c>
      <c r="H1302" s="28">
        <v>41072</v>
      </c>
      <c r="I1302" s="28">
        <v>42175</v>
      </c>
      <c r="J1302" s="57"/>
      <c r="K1302" s="21">
        <v>10000000</v>
      </c>
      <c r="L1302" s="20" t="s">
        <v>335</v>
      </c>
      <c r="M1302" s="21"/>
      <c r="N1302" s="21">
        <v>134462</v>
      </c>
      <c r="O1302" s="21">
        <v>33700.870000000003</v>
      </c>
      <c r="P1302" s="21">
        <v>112051.64</v>
      </c>
      <c r="Q1302" s="56" t="s">
        <v>26</v>
      </c>
      <c r="R1302" s="21">
        <v>189800</v>
      </c>
      <c r="S1302" s="21">
        <v>0</v>
      </c>
      <c r="T1302" s="21"/>
      <c r="U1302" s="21">
        <v>-22410.36</v>
      </c>
      <c r="V1302" s="21"/>
      <c r="W1302" s="21">
        <v>10000000</v>
      </c>
      <c r="X1302" s="20" t="s">
        <v>323</v>
      </c>
      <c r="Y1302" s="20" t="s">
        <v>322</v>
      </c>
      <c r="Z1302" s="55" t="s">
        <v>321</v>
      </c>
      <c r="AA1302" s="20" t="s">
        <v>356</v>
      </c>
    </row>
    <row r="1303" spans="2:27" ht="25.5" x14ac:dyDescent="0.2">
      <c r="B1303" s="14" t="s">
        <v>355</v>
      </c>
      <c r="C1303" s="24" t="s">
        <v>347</v>
      </c>
      <c r="D1303" s="16" t="s">
        <v>327</v>
      </c>
      <c r="E1303" s="20" t="s">
        <v>326</v>
      </c>
      <c r="F1303" s="58" t="s">
        <v>325</v>
      </c>
      <c r="G1303" s="20" t="s">
        <v>346</v>
      </c>
      <c r="H1303" s="28">
        <v>41080</v>
      </c>
      <c r="I1303" s="28">
        <v>42906</v>
      </c>
      <c r="J1303" s="57"/>
      <c r="K1303" s="21">
        <v>9000000</v>
      </c>
      <c r="L1303" s="20" t="s">
        <v>335</v>
      </c>
      <c r="M1303" s="21"/>
      <c r="N1303" s="21">
        <v>90941.07</v>
      </c>
      <c r="O1303" s="21">
        <v>39405.919999999998</v>
      </c>
      <c r="P1303" s="21">
        <v>81846.990000000005</v>
      </c>
      <c r="Q1303" s="56" t="s">
        <v>26</v>
      </c>
      <c r="R1303" s="21">
        <v>175311</v>
      </c>
      <c r="S1303" s="21">
        <v>0</v>
      </c>
      <c r="T1303" s="21"/>
      <c r="U1303" s="21">
        <v>-9094.08</v>
      </c>
      <c r="V1303" s="21"/>
      <c r="W1303" s="21">
        <v>9000000</v>
      </c>
      <c r="X1303" s="20" t="s">
        <v>323</v>
      </c>
      <c r="Y1303" s="20" t="s">
        <v>322</v>
      </c>
      <c r="Z1303" s="55" t="s">
        <v>321</v>
      </c>
      <c r="AA1303" s="20" t="s">
        <v>346</v>
      </c>
    </row>
    <row r="1304" spans="2:27" ht="25.5" x14ac:dyDescent="0.2">
      <c r="B1304" s="14" t="s">
        <v>354</v>
      </c>
      <c r="C1304" s="24" t="s">
        <v>353</v>
      </c>
      <c r="D1304" s="16" t="s">
        <v>327</v>
      </c>
      <c r="E1304" s="20" t="s">
        <v>326</v>
      </c>
      <c r="F1304" s="58" t="s">
        <v>325</v>
      </c>
      <c r="G1304" s="20" t="s">
        <v>343</v>
      </c>
      <c r="H1304" s="28">
        <v>41173</v>
      </c>
      <c r="I1304" s="28">
        <v>44915</v>
      </c>
      <c r="J1304" s="57"/>
      <c r="K1304" s="21">
        <v>20000000</v>
      </c>
      <c r="L1304" s="20" t="s">
        <v>335</v>
      </c>
      <c r="M1304" s="21"/>
      <c r="N1304" s="21">
        <v>-179867</v>
      </c>
      <c r="O1304" s="21">
        <v>60498.22</v>
      </c>
      <c r="P1304" s="21">
        <v>-175480.01</v>
      </c>
      <c r="Q1304" s="56" t="s">
        <v>26</v>
      </c>
      <c r="R1304" s="21">
        <v>-647000</v>
      </c>
      <c r="S1304" s="21">
        <v>0</v>
      </c>
      <c r="T1304" s="21"/>
      <c r="U1304" s="21">
        <v>4386.99</v>
      </c>
      <c r="V1304" s="21"/>
      <c r="W1304" s="21">
        <v>20000000</v>
      </c>
      <c r="X1304" s="20" t="s">
        <v>323</v>
      </c>
      <c r="Y1304" s="20" t="s">
        <v>322</v>
      </c>
      <c r="Z1304" s="55" t="s">
        <v>321</v>
      </c>
      <c r="AA1304" s="20" t="s">
        <v>343</v>
      </c>
    </row>
    <row r="1305" spans="2:27" ht="25.5" x14ac:dyDescent="0.2">
      <c r="B1305" s="14" t="s">
        <v>352</v>
      </c>
      <c r="C1305" s="24" t="s">
        <v>351</v>
      </c>
      <c r="D1305" s="16" t="s">
        <v>327</v>
      </c>
      <c r="E1305" s="20" t="s">
        <v>326</v>
      </c>
      <c r="F1305" s="58" t="s">
        <v>325</v>
      </c>
      <c r="G1305" s="20" t="s">
        <v>343</v>
      </c>
      <c r="H1305" s="28">
        <v>41173</v>
      </c>
      <c r="I1305" s="28">
        <v>43089</v>
      </c>
      <c r="J1305" s="57"/>
      <c r="K1305" s="21">
        <v>10000000</v>
      </c>
      <c r="L1305" s="20" t="s">
        <v>335</v>
      </c>
      <c r="M1305" s="21"/>
      <c r="N1305" s="21">
        <v>-584592</v>
      </c>
      <c r="O1305" s="21">
        <v>55892.83</v>
      </c>
      <c r="P1305" s="21">
        <v>-556754.28</v>
      </c>
      <c r="Q1305" s="56" t="s">
        <v>26</v>
      </c>
      <c r="R1305" s="21">
        <v>-608090</v>
      </c>
      <c r="S1305" s="21">
        <v>0</v>
      </c>
      <c r="T1305" s="21"/>
      <c r="U1305" s="21">
        <v>27837.72</v>
      </c>
      <c r="V1305" s="21"/>
      <c r="W1305" s="21">
        <v>10000000</v>
      </c>
      <c r="X1305" s="20" t="s">
        <v>334</v>
      </c>
      <c r="Y1305" s="20" t="s">
        <v>322</v>
      </c>
      <c r="Z1305" s="55" t="s">
        <v>321</v>
      </c>
      <c r="AA1305" s="20" t="s">
        <v>343</v>
      </c>
    </row>
    <row r="1306" spans="2:27" ht="25.5" x14ac:dyDescent="0.2">
      <c r="B1306" s="14" t="s">
        <v>350</v>
      </c>
      <c r="C1306" s="24" t="s">
        <v>349</v>
      </c>
      <c r="D1306" s="16" t="s">
        <v>327</v>
      </c>
      <c r="E1306" s="20" t="s">
        <v>326</v>
      </c>
      <c r="F1306" s="58" t="s">
        <v>325</v>
      </c>
      <c r="G1306" s="20" t="s">
        <v>333</v>
      </c>
      <c r="H1306" s="28">
        <v>41173</v>
      </c>
      <c r="I1306" s="28">
        <v>43089</v>
      </c>
      <c r="J1306" s="57"/>
      <c r="K1306" s="21">
        <v>5000000</v>
      </c>
      <c r="L1306" s="20" t="s">
        <v>335</v>
      </c>
      <c r="M1306" s="21"/>
      <c r="N1306" s="21">
        <v>-205136</v>
      </c>
      <c r="O1306" s="21">
        <v>23795.95</v>
      </c>
      <c r="P1306" s="21">
        <v>-195367.61</v>
      </c>
      <c r="Q1306" s="56" t="s">
        <v>26</v>
      </c>
      <c r="R1306" s="21">
        <v>-173095</v>
      </c>
      <c r="S1306" s="21">
        <v>0</v>
      </c>
      <c r="T1306" s="21"/>
      <c r="U1306" s="21">
        <v>9768.39</v>
      </c>
      <c r="V1306" s="21"/>
      <c r="W1306" s="21">
        <v>5000000</v>
      </c>
      <c r="X1306" s="20" t="s">
        <v>334</v>
      </c>
      <c r="Y1306" s="20" t="s">
        <v>322</v>
      </c>
      <c r="Z1306" s="55" t="s">
        <v>321</v>
      </c>
      <c r="AA1306" s="20" t="s">
        <v>333</v>
      </c>
    </row>
    <row r="1307" spans="2:27" ht="25.5" x14ac:dyDescent="0.2">
      <c r="B1307" s="14" t="s">
        <v>348</v>
      </c>
      <c r="C1307" s="24" t="s">
        <v>347</v>
      </c>
      <c r="D1307" s="16" t="s">
        <v>327</v>
      </c>
      <c r="E1307" s="20" t="s">
        <v>326</v>
      </c>
      <c r="F1307" s="58" t="s">
        <v>325</v>
      </c>
      <c r="G1307" s="20" t="s">
        <v>346</v>
      </c>
      <c r="H1307" s="28">
        <v>41173</v>
      </c>
      <c r="I1307" s="28">
        <v>43089</v>
      </c>
      <c r="J1307" s="57"/>
      <c r="K1307" s="21">
        <v>15000000</v>
      </c>
      <c r="L1307" s="20" t="s">
        <v>335</v>
      </c>
      <c r="M1307" s="21"/>
      <c r="N1307" s="21">
        <v>196707.57</v>
      </c>
      <c r="O1307" s="21">
        <v>32716.65</v>
      </c>
      <c r="P1307" s="21">
        <v>187340.55</v>
      </c>
      <c r="Q1307" s="56" t="s">
        <v>26</v>
      </c>
      <c r="R1307" s="21">
        <v>279345</v>
      </c>
      <c r="S1307" s="21">
        <v>0</v>
      </c>
      <c r="T1307" s="21"/>
      <c r="U1307" s="21">
        <v>-9367.02</v>
      </c>
      <c r="V1307" s="21"/>
      <c r="W1307" s="21">
        <v>15000000</v>
      </c>
      <c r="X1307" s="20" t="s">
        <v>323</v>
      </c>
      <c r="Y1307" s="20" t="s">
        <v>322</v>
      </c>
      <c r="Z1307" s="55" t="s">
        <v>321</v>
      </c>
      <c r="AA1307" s="20" t="s">
        <v>346</v>
      </c>
    </row>
    <row r="1308" spans="2:27" ht="25.5" x14ac:dyDescent="0.2">
      <c r="B1308" s="14" t="s">
        <v>345</v>
      </c>
      <c r="C1308" s="24" t="s">
        <v>344</v>
      </c>
      <c r="D1308" s="16" t="s">
        <v>327</v>
      </c>
      <c r="E1308" s="20" t="s">
        <v>326</v>
      </c>
      <c r="F1308" s="58" t="s">
        <v>325</v>
      </c>
      <c r="G1308" s="20" t="s">
        <v>343</v>
      </c>
      <c r="H1308" s="28">
        <v>41173</v>
      </c>
      <c r="I1308" s="28">
        <v>43089</v>
      </c>
      <c r="J1308" s="57"/>
      <c r="K1308" s="21">
        <v>10000000</v>
      </c>
      <c r="L1308" s="20" t="s">
        <v>335</v>
      </c>
      <c r="M1308" s="21"/>
      <c r="N1308" s="21">
        <v>-269384</v>
      </c>
      <c r="O1308" s="21">
        <v>40882.93</v>
      </c>
      <c r="P1308" s="21">
        <v>-256556.18</v>
      </c>
      <c r="Q1308" s="56" t="s">
        <v>26</v>
      </c>
      <c r="R1308" s="21">
        <v>-273630</v>
      </c>
      <c r="S1308" s="21">
        <v>0</v>
      </c>
      <c r="T1308" s="21"/>
      <c r="U1308" s="21">
        <v>12827.82</v>
      </c>
      <c r="V1308" s="21"/>
      <c r="W1308" s="21">
        <v>10000000</v>
      </c>
      <c r="X1308" s="20" t="s">
        <v>334</v>
      </c>
      <c r="Y1308" s="20" t="s">
        <v>322</v>
      </c>
      <c r="Z1308" s="55" t="s">
        <v>321</v>
      </c>
      <c r="AA1308" s="20" t="s">
        <v>343</v>
      </c>
    </row>
    <row r="1309" spans="2:27" ht="38.25" x14ac:dyDescent="0.2">
      <c r="B1309" s="14" t="s">
        <v>342</v>
      </c>
      <c r="C1309" s="24" t="s">
        <v>341</v>
      </c>
      <c r="D1309" s="16" t="s">
        <v>327</v>
      </c>
      <c r="E1309" s="20" t="s">
        <v>326</v>
      </c>
      <c r="F1309" s="58" t="s">
        <v>325</v>
      </c>
      <c r="G1309" s="20" t="s">
        <v>338</v>
      </c>
      <c r="H1309" s="28">
        <v>41173</v>
      </c>
      <c r="I1309" s="28">
        <v>43089</v>
      </c>
      <c r="J1309" s="57"/>
      <c r="K1309" s="21">
        <v>15000000</v>
      </c>
      <c r="L1309" s="20" t="s">
        <v>335</v>
      </c>
      <c r="M1309" s="21"/>
      <c r="N1309" s="21">
        <v>128614.66</v>
      </c>
      <c r="O1309" s="21">
        <v>35959.17</v>
      </c>
      <c r="P1309" s="21">
        <v>122490.16</v>
      </c>
      <c r="Q1309" s="56" t="s">
        <v>26</v>
      </c>
      <c r="R1309" s="21">
        <v>96780</v>
      </c>
      <c r="S1309" s="21">
        <v>0</v>
      </c>
      <c r="T1309" s="21"/>
      <c r="U1309" s="21">
        <v>-6124.5</v>
      </c>
      <c r="V1309" s="21"/>
      <c r="W1309" s="21">
        <v>15000000</v>
      </c>
      <c r="X1309" s="20" t="s">
        <v>323</v>
      </c>
      <c r="Y1309" s="20" t="s">
        <v>322</v>
      </c>
      <c r="Z1309" s="55" t="s">
        <v>321</v>
      </c>
      <c r="AA1309" s="20" t="s">
        <v>338</v>
      </c>
    </row>
    <row r="1310" spans="2:27" ht="38.25" x14ac:dyDescent="0.2">
      <c r="B1310" s="14" t="s">
        <v>340</v>
      </c>
      <c r="C1310" s="24" t="s">
        <v>339</v>
      </c>
      <c r="D1310" s="16" t="s">
        <v>327</v>
      </c>
      <c r="E1310" s="20" t="s">
        <v>326</v>
      </c>
      <c r="F1310" s="58" t="s">
        <v>325</v>
      </c>
      <c r="G1310" s="20" t="s">
        <v>338</v>
      </c>
      <c r="H1310" s="28">
        <v>41176</v>
      </c>
      <c r="I1310" s="28">
        <v>43089</v>
      </c>
      <c r="J1310" s="57"/>
      <c r="K1310" s="21">
        <v>10000000</v>
      </c>
      <c r="L1310" s="20" t="s">
        <v>335</v>
      </c>
      <c r="M1310" s="21"/>
      <c r="N1310" s="21">
        <v>-128568.68</v>
      </c>
      <c r="O1310" s="21">
        <v>33344.42</v>
      </c>
      <c r="P1310" s="21">
        <v>-122446.37</v>
      </c>
      <c r="Q1310" s="56" t="s">
        <v>26</v>
      </c>
      <c r="R1310" s="21">
        <v>-18280</v>
      </c>
      <c r="S1310" s="21">
        <v>0</v>
      </c>
      <c r="T1310" s="21"/>
      <c r="U1310" s="21">
        <v>6122.31</v>
      </c>
      <c r="V1310" s="21"/>
      <c r="W1310" s="21">
        <v>10000000</v>
      </c>
      <c r="X1310" s="20" t="s">
        <v>334</v>
      </c>
      <c r="Y1310" s="20" t="s">
        <v>322</v>
      </c>
      <c r="Z1310" s="55" t="s">
        <v>321</v>
      </c>
      <c r="AA1310" s="20" t="s">
        <v>338</v>
      </c>
    </row>
    <row r="1311" spans="2:27" ht="25.5" x14ac:dyDescent="0.2">
      <c r="B1311" s="14" t="s">
        <v>337</v>
      </c>
      <c r="C1311" s="24" t="s">
        <v>336</v>
      </c>
      <c r="D1311" s="16" t="s">
        <v>327</v>
      </c>
      <c r="E1311" s="20" t="s">
        <v>326</v>
      </c>
      <c r="F1311" s="58" t="s">
        <v>325</v>
      </c>
      <c r="G1311" s="20" t="s">
        <v>333</v>
      </c>
      <c r="H1311" s="28">
        <v>41187</v>
      </c>
      <c r="I1311" s="28">
        <v>43089</v>
      </c>
      <c r="J1311" s="57"/>
      <c r="K1311" s="21">
        <v>15000000</v>
      </c>
      <c r="L1311" s="20" t="s">
        <v>335</v>
      </c>
      <c r="M1311" s="21"/>
      <c r="N1311" s="21">
        <v>-315160</v>
      </c>
      <c r="O1311" s="21">
        <v>46416.13</v>
      </c>
      <c r="P1311" s="21">
        <v>-304993.53999999998</v>
      </c>
      <c r="Q1311" s="56" t="s">
        <v>26</v>
      </c>
      <c r="R1311" s="21">
        <v>-306795</v>
      </c>
      <c r="S1311" s="21">
        <v>0</v>
      </c>
      <c r="T1311" s="21"/>
      <c r="U1311" s="21">
        <v>10166.459999999999</v>
      </c>
      <c r="V1311" s="21"/>
      <c r="W1311" s="21">
        <v>15000000</v>
      </c>
      <c r="X1311" s="20" t="s">
        <v>334</v>
      </c>
      <c r="Y1311" s="20" t="s">
        <v>322</v>
      </c>
      <c r="Z1311" s="55" t="s">
        <v>321</v>
      </c>
      <c r="AA1311" s="20" t="s">
        <v>333</v>
      </c>
    </row>
    <row r="1312" spans="2:27" ht="38.25" x14ac:dyDescent="0.2">
      <c r="B1312" s="14" t="s">
        <v>332</v>
      </c>
      <c r="C1312" s="24" t="s">
        <v>331</v>
      </c>
      <c r="D1312" s="16" t="s">
        <v>327</v>
      </c>
      <c r="E1312" s="20" t="s">
        <v>326</v>
      </c>
      <c r="F1312" s="58" t="s">
        <v>325</v>
      </c>
      <c r="G1312" s="20" t="s">
        <v>320</v>
      </c>
      <c r="H1312" s="28">
        <v>39272</v>
      </c>
      <c r="I1312" s="28">
        <v>42998</v>
      </c>
      <c r="J1312" s="57"/>
      <c r="K1312" s="21">
        <v>10000000</v>
      </c>
      <c r="L1312" s="20" t="s">
        <v>330</v>
      </c>
      <c r="M1312" s="21">
        <v>0</v>
      </c>
      <c r="N1312" s="21">
        <v>0</v>
      </c>
      <c r="O1312" s="21">
        <v>91749.98</v>
      </c>
      <c r="P1312" s="21">
        <v>0</v>
      </c>
      <c r="Q1312" s="56" t="s">
        <v>26</v>
      </c>
      <c r="R1312" s="21">
        <v>-3721549.98</v>
      </c>
      <c r="S1312" s="21">
        <v>0</v>
      </c>
      <c r="T1312" s="21">
        <v>0</v>
      </c>
      <c r="U1312" s="21">
        <v>0</v>
      </c>
      <c r="V1312" s="21">
        <v>0</v>
      </c>
      <c r="W1312" s="21">
        <v>10000000</v>
      </c>
      <c r="X1312" s="20" t="s">
        <v>323</v>
      </c>
      <c r="Y1312" s="20" t="s">
        <v>322</v>
      </c>
      <c r="Z1312" s="55" t="s">
        <v>321</v>
      </c>
      <c r="AA1312" s="20" t="s">
        <v>320</v>
      </c>
    </row>
    <row r="1313" spans="2:27" ht="38.25" x14ac:dyDescent="0.2">
      <c r="B1313" s="14" t="s">
        <v>329</v>
      </c>
      <c r="C1313" s="24" t="s">
        <v>328</v>
      </c>
      <c r="D1313" s="16" t="s">
        <v>327</v>
      </c>
      <c r="E1313" s="20" t="s">
        <v>326</v>
      </c>
      <c r="F1313" s="58" t="s">
        <v>325</v>
      </c>
      <c r="G1313" s="20" t="s">
        <v>320</v>
      </c>
      <c r="H1313" s="28">
        <v>39272</v>
      </c>
      <c r="I1313" s="28">
        <v>42998</v>
      </c>
      <c r="J1313" s="57"/>
      <c r="K1313" s="21">
        <v>20000000</v>
      </c>
      <c r="L1313" s="20" t="s">
        <v>324</v>
      </c>
      <c r="M1313" s="21">
        <v>0</v>
      </c>
      <c r="N1313" s="21">
        <v>0</v>
      </c>
      <c r="O1313" s="21">
        <v>122333.33</v>
      </c>
      <c r="P1313" s="21">
        <v>0</v>
      </c>
      <c r="Q1313" s="56" t="s">
        <v>26</v>
      </c>
      <c r="R1313" s="21">
        <v>-3609280</v>
      </c>
      <c r="S1313" s="21">
        <v>0</v>
      </c>
      <c r="T1313" s="21">
        <v>0</v>
      </c>
      <c r="U1313" s="21">
        <v>0</v>
      </c>
      <c r="V1313" s="21">
        <v>0</v>
      </c>
      <c r="W1313" s="21">
        <v>20000000</v>
      </c>
      <c r="X1313" s="20" t="s">
        <v>323</v>
      </c>
      <c r="Y1313" s="20" t="s">
        <v>322</v>
      </c>
      <c r="Z1313" s="55" t="s">
        <v>321</v>
      </c>
      <c r="AA1313" s="20" t="s">
        <v>320</v>
      </c>
    </row>
    <row r="1314" spans="2:27" x14ac:dyDescent="0.2">
      <c r="B1314" s="11" t="s">
        <v>24</v>
      </c>
      <c r="C1314" s="12" t="s">
        <v>24</v>
      </c>
      <c r="D1314" s="13" t="s">
        <v>24</v>
      </c>
      <c r="E1314" s="12" t="s">
        <v>24</v>
      </c>
      <c r="F1314" s="12" t="s">
        <v>24</v>
      </c>
      <c r="G1314" s="12" t="s">
        <v>24</v>
      </c>
      <c r="H1314" s="12" t="s">
        <v>24</v>
      </c>
      <c r="I1314" s="12" t="s">
        <v>24</v>
      </c>
      <c r="J1314" s="12" t="s">
        <v>24</v>
      </c>
      <c r="K1314" s="12" t="s">
        <v>24</v>
      </c>
      <c r="L1314" s="12" t="s">
        <v>24</v>
      </c>
      <c r="M1314" s="12" t="s">
        <v>24</v>
      </c>
      <c r="N1314" s="12" t="s">
        <v>24</v>
      </c>
      <c r="O1314" s="12" t="s">
        <v>24</v>
      </c>
      <c r="P1314" s="12" t="s">
        <v>24</v>
      </c>
      <c r="Q1314" s="12" t="s">
        <v>24</v>
      </c>
      <c r="R1314" s="12" t="s">
        <v>24</v>
      </c>
      <c r="S1314" s="12" t="s">
        <v>24</v>
      </c>
      <c r="T1314" s="12" t="s">
        <v>24</v>
      </c>
      <c r="U1314" s="12" t="s">
        <v>24</v>
      </c>
      <c r="V1314" s="12" t="s">
        <v>24</v>
      </c>
      <c r="W1314" s="12" t="s">
        <v>24</v>
      </c>
      <c r="X1314" s="12" t="s">
        <v>24</v>
      </c>
      <c r="Y1314" s="12" t="s">
        <v>24</v>
      </c>
      <c r="Z1314" s="12" t="s">
        <v>24</v>
      </c>
      <c r="AA1314" s="12" t="s">
        <v>24</v>
      </c>
    </row>
    <row r="1315" spans="2:27" ht="25.5" x14ac:dyDescent="0.2">
      <c r="B1315" s="54" t="s">
        <v>319</v>
      </c>
      <c r="C1315" s="24" t="s">
        <v>318</v>
      </c>
      <c r="D1315" s="53"/>
      <c r="E1315" s="51"/>
      <c r="F1315" s="51"/>
      <c r="G1315" s="51"/>
      <c r="H1315" s="51"/>
      <c r="I1315" s="51"/>
      <c r="J1315" s="51"/>
      <c r="K1315" s="51"/>
      <c r="L1315" s="51"/>
      <c r="M1315" s="52">
        <f>SUM(SCDBPTASN1!M1231:'SCDBPTASN1'!M1314)</f>
        <v>-657482.92999999993</v>
      </c>
      <c r="N1315" s="52">
        <f>SUM(SCDBPTASN1!N1231:'SCDBPTASN1'!N1314)</f>
        <v>-1978741.1199999999</v>
      </c>
      <c r="O1315" s="52">
        <f>SUM(SCDBPTASN1!O1231:'SCDBPTASN1'!O1314)</f>
        <v>6721941.0399999972</v>
      </c>
      <c r="P1315" s="52">
        <f>SUM(SCDBPTASN1!P1231:'SCDBPTASN1'!P1314)</f>
        <v>-13355683.139999999</v>
      </c>
      <c r="Q1315" s="51"/>
      <c r="R1315" s="52">
        <f>SUM(SCDBPTASN1!R1231:'SCDBPTASN1'!R1314)</f>
        <v>-23389636.080000002</v>
      </c>
      <c r="S1315" s="52">
        <f>SUM(SCDBPTASN1!S1231:'SCDBPTASN1'!S1314)</f>
        <v>779008.99</v>
      </c>
      <c r="T1315" s="52">
        <f>SUM(SCDBPTASN1!T1231:'SCDBPTASN1'!T1314)</f>
        <v>0</v>
      </c>
      <c r="U1315" s="52">
        <f>SUM(SCDBPTASN1!U1231:'SCDBPTASN1'!U1314)</f>
        <v>268643.79999999993</v>
      </c>
      <c r="V1315" s="52">
        <f>SUM(SCDBPTASN1!V1231:'SCDBPTASN1'!V1314)</f>
        <v>0</v>
      </c>
      <c r="W1315" s="52">
        <f>SUM(SCDBPTASN1!W1231:'SCDBPTASN1'!W1314)</f>
        <v>908080319</v>
      </c>
      <c r="X1315" s="51"/>
      <c r="Y1315" s="51"/>
      <c r="Z1315" s="51"/>
      <c r="AA1315" s="51"/>
    </row>
    <row r="1316" spans="2:27" x14ac:dyDescent="0.2">
      <c r="B1316" s="11" t="s">
        <v>24</v>
      </c>
      <c r="C1316" s="12" t="s">
        <v>24</v>
      </c>
      <c r="D1316" s="13" t="s">
        <v>24</v>
      </c>
      <c r="E1316" s="12" t="s">
        <v>24</v>
      </c>
      <c r="F1316" s="12" t="s">
        <v>24</v>
      </c>
      <c r="G1316" s="12" t="s">
        <v>24</v>
      </c>
      <c r="H1316" s="12" t="s">
        <v>24</v>
      </c>
      <c r="I1316" s="12" t="s">
        <v>24</v>
      </c>
      <c r="J1316" s="12" t="s">
        <v>24</v>
      </c>
      <c r="K1316" s="12" t="s">
        <v>24</v>
      </c>
      <c r="L1316" s="12" t="s">
        <v>24</v>
      </c>
      <c r="M1316" s="12" t="s">
        <v>24</v>
      </c>
      <c r="N1316" s="12" t="s">
        <v>24</v>
      </c>
      <c r="O1316" s="12" t="s">
        <v>24</v>
      </c>
      <c r="P1316" s="12" t="s">
        <v>24</v>
      </c>
      <c r="Q1316" s="12" t="s">
        <v>24</v>
      </c>
      <c r="R1316" s="12" t="s">
        <v>24</v>
      </c>
      <c r="S1316" s="12" t="s">
        <v>24</v>
      </c>
      <c r="T1316" s="12" t="s">
        <v>24</v>
      </c>
      <c r="U1316" s="12" t="s">
        <v>24</v>
      </c>
      <c r="V1316" s="12" t="s">
        <v>24</v>
      </c>
      <c r="W1316" s="12" t="s">
        <v>24</v>
      </c>
      <c r="X1316" s="12" t="s">
        <v>24</v>
      </c>
      <c r="Y1316" s="12" t="s">
        <v>24</v>
      </c>
      <c r="Z1316" s="12" t="s">
        <v>24</v>
      </c>
      <c r="AA1316" s="12" t="s">
        <v>24</v>
      </c>
    </row>
    <row r="1317" spans="2:27" x14ac:dyDescent="0.2">
      <c r="B1317" s="14" t="s">
        <v>317</v>
      </c>
      <c r="C1317" s="24" t="s">
        <v>26</v>
      </c>
      <c r="D1317" s="16" t="s">
        <v>26</v>
      </c>
      <c r="E1317" s="20" t="s">
        <v>26</v>
      </c>
      <c r="F1317" s="58" t="s">
        <v>26</v>
      </c>
      <c r="G1317" s="20" t="s">
        <v>26</v>
      </c>
      <c r="H1317" s="19"/>
      <c r="I1317" s="19"/>
      <c r="J1317" s="57"/>
      <c r="K1317" s="21"/>
      <c r="L1317" s="20" t="s">
        <v>26</v>
      </c>
      <c r="M1317" s="21"/>
      <c r="N1317" s="21"/>
      <c r="O1317" s="21"/>
      <c r="P1317" s="21"/>
      <c r="Q1317" s="56" t="s">
        <v>26</v>
      </c>
      <c r="R1317" s="21"/>
      <c r="S1317" s="21"/>
      <c r="T1317" s="21"/>
      <c r="U1317" s="21"/>
      <c r="V1317" s="21"/>
      <c r="W1317" s="21"/>
      <c r="X1317" s="20" t="s">
        <v>26</v>
      </c>
      <c r="Y1317" s="20" t="s">
        <v>26</v>
      </c>
      <c r="Z1317" s="55" t="s">
        <v>26</v>
      </c>
      <c r="AA1317" s="20" t="s">
        <v>26</v>
      </c>
    </row>
    <row r="1318" spans="2:27" x14ac:dyDescent="0.2">
      <c r="B1318" s="11" t="s">
        <v>24</v>
      </c>
      <c r="C1318" s="12" t="s">
        <v>24</v>
      </c>
      <c r="D1318" s="13" t="s">
        <v>24</v>
      </c>
      <c r="E1318" s="12" t="s">
        <v>24</v>
      </c>
      <c r="F1318" s="12" t="s">
        <v>24</v>
      </c>
      <c r="G1318" s="12" t="s">
        <v>24</v>
      </c>
      <c r="H1318" s="12" t="s">
        <v>24</v>
      </c>
      <c r="I1318" s="12" t="s">
        <v>24</v>
      </c>
      <c r="J1318" s="12" t="s">
        <v>24</v>
      </c>
      <c r="K1318" s="12" t="s">
        <v>24</v>
      </c>
      <c r="L1318" s="12" t="s">
        <v>24</v>
      </c>
      <c r="M1318" s="12" t="s">
        <v>24</v>
      </c>
      <c r="N1318" s="12" t="s">
        <v>24</v>
      </c>
      <c r="O1318" s="12" t="s">
        <v>24</v>
      </c>
      <c r="P1318" s="12" t="s">
        <v>24</v>
      </c>
      <c r="Q1318" s="12" t="s">
        <v>24</v>
      </c>
      <c r="R1318" s="12" t="s">
        <v>24</v>
      </c>
      <c r="S1318" s="12" t="s">
        <v>24</v>
      </c>
      <c r="T1318" s="12" t="s">
        <v>24</v>
      </c>
      <c r="U1318" s="12" t="s">
        <v>24</v>
      </c>
      <c r="V1318" s="12" t="s">
        <v>24</v>
      </c>
      <c r="W1318" s="12" t="s">
        <v>24</v>
      </c>
      <c r="X1318" s="12" t="s">
        <v>24</v>
      </c>
      <c r="Y1318" s="12" t="s">
        <v>24</v>
      </c>
      <c r="Z1318" s="12" t="s">
        <v>24</v>
      </c>
      <c r="AA1318" s="12" t="s">
        <v>24</v>
      </c>
    </row>
    <row r="1319" spans="2:27" ht="38.25" x14ac:dyDescent="0.2">
      <c r="B1319" s="54" t="s">
        <v>50</v>
      </c>
      <c r="C1319" s="24" t="s">
        <v>316</v>
      </c>
      <c r="D1319" s="53"/>
      <c r="E1319" s="51"/>
      <c r="F1319" s="51"/>
      <c r="G1319" s="51"/>
      <c r="H1319" s="51"/>
      <c r="I1319" s="51"/>
      <c r="J1319" s="51"/>
      <c r="K1319" s="51"/>
      <c r="L1319" s="51"/>
      <c r="M1319" s="52">
        <f>SUM(SCDBPTASN1!M1316:'SCDBPTASN1'!M1318)</f>
        <v>0</v>
      </c>
      <c r="N1319" s="52">
        <f>SUM(SCDBPTASN1!N1316:'SCDBPTASN1'!N1318)</f>
        <v>0</v>
      </c>
      <c r="O1319" s="52">
        <f>SUM(SCDBPTASN1!O1316:'SCDBPTASN1'!O1318)</f>
        <v>0</v>
      </c>
      <c r="P1319" s="52">
        <f>SUM(SCDBPTASN1!P1316:'SCDBPTASN1'!P1318)</f>
        <v>0</v>
      </c>
      <c r="Q1319" s="51"/>
      <c r="R1319" s="52">
        <f>SUM(SCDBPTASN1!R1316:'SCDBPTASN1'!R1318)</f>
        <v>0</v>
      </c>
      <c r="S1319" s="52">
        <f>SUM(SCDBPTASN1!S1316:'SCDBPTASN1'!S1318)</f>
        <v>0</v>
      </c>
      <c r="T1319" s="52">
        <f>SUM(SCDBPTASN1!T1316:'SCDBPTASN1'!T1318)</f>
        <v>0</v>
      </c>
      <c r="U1319" s="52">
        <f>SUM(SCDBPTASN1!U1316:'SCDBPTASN1'!U1318)</f>
        <v>0</v>
      </c>
      <c r="V1319" s="52">
        <f>SUM(SCDBPTASN1!V1316:'SCDBPTASN1'!V1318)</f>
        <v>0</v>
      </c>
      <c r="W1319" s="52">
        <f>SUM(SCDBPTASN1!W1316:'SCDBPTASN1'!W1318)</f>
        <v>0</v>
      </c>
      <c r="X1319" s="51"/>
      <c r="Y1319" s="51"/>
      <c r="Z1319" s="51"/>
      <c r="AA1319" s="51"/>
    </row>
    <row r="1320" spans="2:27" x14ac:dyDescent="0.2">
      <c r="B1320" s="11" t="s">
        <v>24</v>
      </c>
      <c r="C1320" s="12" t="s">
        <v>24</v>
      </c>
      <c r="D1320" s="13" t="s">
        <v>24</v>
      </c>
      <c r="E1320" s="12" t="s">
        <v>24</v>
      </c>
      <c r="F1320" s="12" t="s">
        <v>24</v>
      </c>
      <c r="G1320" s="12" t="s">
        <v>24</v>
      </c>
      <c r="H1320" s="12" t="s">
        <v>24</v>
      </c>
      <c r="I1320" s="12" t="s">
        <v>24</v>
      </c>
      <c r="J1320" s="12" t="s">
        <v>24</v>
      </c>
      <c r="K1320" s="12" t="s">
        <v>24</v>
      </c>
      <c r="L1320" s="12" t="s">
        <v>24</v>
      </c>
      <c r="M1320" s="12" t="s">
        <v>24</v>
      </c>
      <c r="N1320" s="12" t="s">
        <v>24</v>
      </c>
      <c r="O1320" s="12" t="s">
        <v>24</v>
      </c>
      <c r="P1320" s="12" t="s">
        <v>24</v>
      </c>
      <c r="Q1320" s="12" t="s">
        <v>24</v>
      </c>
      <c r="R1320" s="12" t="s">
        <v>24</v>
      </c>
      <c r="S1320" s="12" t="s">
        <v>24</v>
      </c>
      <c r="T1320" s="12" t="s">
        <v>24</v>
      </c>
      <c r="U1320" s="12" t="s">
        <v>24</v>
      </c>
      <c r="V1320" s="12" t="s">
        <v>24</v>
      </c>
      <c r="W1320" s="12" t="s">
        <v>24</v>
      </c>
      <c r="X1320" s="12" t="s">
        <v>24</v>
      </c>
      <c r="Y1320" s="12" t="s">
        <v>24</v>
      </c>
      <c r="Z1320" s="12" t="s">
        <v>24</v>
      </c>
      <c r="AA1320" s="12" t="s">
        <v>24</v>
      </c>
    </row>
    <row r="1321" spans="2:27" x14ac:dyDescent="0.2">
      <c r="B1321" s="14" t="s">
        <v>315</v>
      </c>
      <c r="C1321" s="24" t="s">
        <v>26</v>
      </c>
      <c r="D1321" s="16" t="s">
        <v>26</v>
      </c>
      <c r="E1321" s="20" t="s">
        <v>26</v>
      </c>
      <c r="F1321" s="58" t="s">
        <v>26</v>
      </c>
      <c r="G1321" s="20" t="s">
        <v>26</v>
      </c>
      <c r="H1321" s="19"/>
      <c r="I1321" s="19"/>
      <c r="J1321" s="57"/>
      <c r="K1321" s="21"/>
      <c r="L1321" s="20" t="s">
        <v>26</v>
      </c>
      <c r="M1321" s="21"/>
      <c r="N1321" s="21"/>
      <c r="O1321" s="21"/>
      <c r="P1321" s="21"/>
      <c r="Q1321" s="56" t="s">
        <v>26</v>
      </c>
      <c r="R1321" s="21"/>
      <c r="S1321" s="21"/>
      <c r="T1321" s="21"/>
      <c r="U1321" s="21"/>
      <c r="V1321" s="21"/>
      <c r="W1321" s="21"/>
      <c r="X1321" s="20" t="s">
        <v>26</v>
      </c>
      <c r="Y1321" s="20" t="s">
        <v>26</v>
      </c>
      <c r="Z1321" s="55" t="s">
        <v>26</v>
      </c>
      <c r="AA1321" s="20" t="s">
        <v>26</v>
      </c>
    </row>
    <row r="1322" spans="2:27" x14ac:dyDescent="0.2">
      <c r="B1322" s="11" t="s">
        <v>24</v>
      </c>
      <c r="C1322" s="12" t="s">
        <v>24</v>
      </c>
      <c r="D1322" s="13" t="s">
        <v>24</v>
      </c>
      <c r="E1322" s="12" t="s">
        <v>24</v>
      </c>
      <c r="F1322" s="12" t="s">
        <v>24</v>
      </c>
      <c r="G1322" s="12" t="s">
        <v>24</v>
      </c>
      <c r="H1322" s="12" t="s">
        <v>24</v>
      </c>
      <c r="I1322" s="12" t="s">
        <v>24</v>
      </c>
      <c r="J1322" s="12" t="s">
        <v>24</v>
      </c>
      <c r="K1322" s="12" t="s">
        <v>24</v>
      </c>
      <c r="L1322" s="12" t="s">
        <v>24</v>
      </c>
      <c r="M1322" s="12" t="s">
        <v>24</v>
      </c>
      <c r="N1322" s="12" t="s">
        <v>24</v>
      </c>
      <c r="O1322" s="12" t="s">
        <v>24</v>
      </c>
      <c r="P1322" s="12" t="s">
        <v>24</v>
      </c>
      <c r="Q1322" s="12" t="s">
        <v>24</v>
      </c>
      <c r="R1322" s="12" t="s">
        <v>24</v>
      </c>
      <c r="S1322" s="12" t="s">
        <v>24</v>
      </c>
      <c r="T1322" s="12" t="s">
        <v>24</v>
      </c>
      <c r="U1322" s="12" t="s">
        <v>24</v>
      </c>
      <c r="V1322" s="12" t="s">
        <v>24</v>
      </c>
      <c r="W1322" s="12" t="s">
        <v>24</v>
      </c>
      <c r="X1322" s="12" t="s">
        <v>24</v>
      </c>
      <c r="Y1322" s="12" t="s">
        <v>24</v>
      </c>
      <c r="Z1322" s="12" t="s">
        <v>24</v>
      </c>
      <c r="AA1322" s="12" t="s">
        <v>24</v>
      </c>
    </row>
    <row r="1323" spans="2:27" ht="25.5" x14ac:dyDescent="0.2">
      <c r="B1323" s="54" t="s">
        <v>314</v>
      </c>
      <c r="C1323" s="24" t="s">
        <v>313</v>
      </c>
      <c r="D1323" s="53"/>
      <c r="E1323" s="51"/>
      <c r="F1323" s="51"/>
      <c r="G1323" s="51"/>
      <c r="H1323" s="51"/>
      <c r="I1323" s="51"/>
      <c r="J1323" s="51"/>
      <c r="K1323" s="51"/>
      <c r="L1323" s="51"/>
      <c r="M1323" s="52">
        <f>SUM(SCDBPTASN1!M1320:'SCDBPTASN1'!M1322)</f>
        <v>0</v>
      </c>
      <c r="N1323" s="52">
        <f>SUM(SCDBPTASN1!N1320:'SCDBPTASN1'!N1322)</f>
        <v>0</v>
      </c>
      <c r="O1323" s="52">
        <f>SUM(SCDBPTASN1!O1320:'SCDBPTASN1'!O1322)</f>
        <v>0</v>
      </c>
      <c r="P1323" s="52">
        <f>SUM(SCDBPTASN1!P1320:'SCDBPTASN1'!P1322)</f>
        <v>0</v>
      </c>
      <c r="Q1323" s="51"/>
      <c r="R1323" s="52">
        <f>SUM(SCDBPTASN1!R1320:'SCDBPTASN1'!R1322)</f>
        <v>0</v>
      </c>
      <c r="S1323" s="52">
        <f>SUM(SCDBPTASN1!S1320:'SCDBPTASN1'!S1322)</f>
        <v>0</v>
      </c>
      <c r="T1323" s="52">
        <f>SUM(SCDBPTASN1!T1320:'SCDBPTASN1'!T1322)</f>
        <v>0</v>
      </c>
      <c r="U1323" s="52">
        <f>SUM(SCDBPTASN1!U1320:'SCDBPTASN1'!U1322)</f>
        <v>0</v>
      </c>
      <c r="V1323" s="52">
        <f>SUM(SCDBPTASN1!V1320:'SCDBPTASN1'!V1322)</f>
        <v>0</v>
      </c>
      <c r="W1323" s="52">
        <f>SUM(SCDBPTASN1!W1320:'SCDBPTASN1'!W1322)</f>
        <v>0</v>
      </c>
      <c r="X1323" s="51"/>
      <c r="Y1323" s="51"/>
      <c r="Z1323" s="51"/>
      <c r="AA1323" s="51"/>
    </row>
    <row r="1324" spans="2:27" x14ac:dyDescent="0.2">
      <c r="B1324" s="11" t="s">
        <v>24</v>
      </c>
      <c r="C1324" s="12" t="s">
        <v>24</v>
      </c>
      <c r="D1324" s="13" t="s">
        <v>24</v>
      </c>
      <c r="E1324" s="12" t="s">
        <v>24</v>
      </c>
      <c r="F1324" s="12" t="s">
        <v>24</v>
      </c>
      <c r="G1324" s="12" t="s">
        <v>24</v>
      </c>
      <c r="H1324" s="12" t="s">
        <v>24</v>
      </c>
      <c r="I1324" s="12" t="s">
        <v>24</v>
      </c>
      <c r="J1324" s="12" t="s">
        <v>24</v>
      </c>
      <c r="K1324" s="12" t="s">
        <v>24</v>
      </c>
      <c r="L1324" s="12" t="s">
        <v>24</v>
      </c>
      <c r="M1324" s="12" t="s">
        <v>24</v>
      </c>
      <c r="N1324" s="12" t="s">
        <v>24</v>
      </c>
      <c r="O1324" s="12" t="s">
        <v>24</v>
      </c>
      <c r="P1324" s="12" t="s">
        <v>24</v>
      </c>
      <c r="Q1324" s="12" t="s">
        <v>24</v>
      </c>
      <c r="R1324" s="12" t="s">
        <v>24</v>
      </c>
      <c r="S1324" s="12" t="s">
        <v>24</v>
      </c>
      <c r="T1324" s="12" t="s">
        <v>24</v>
      </c>
      <c r="U1324" s="12" t="s">
        <v>24</v>
      </c>
      <c r="V1324" s="12" t="s">
        <v>24</v>
      </c>
      <c r="W1324" s="12" t="s">
        <v>24</v>
      </c>
      <c r="X1324" s="12" t="s">
        <v>24</v>
      </c>
      <c r="Y1324" s="12" t="s">
        <v>24</v>
      </c>
      <c r="Z1324" s="12" t="s">
        <v>24</v>
      </c>
      <c r="AA1324" s="12" t="s">
        <v>24</v>
      </c>
    </row>
    <row r="1325" spans="2:27" x14ac:dyDescent="0.2">
      <c r="B1325" s="14" t="s">
        <v>312</v>
      </c>
      <c r="C1325" s="24" t="s">
        <v>26</v>
      </c>
      <c r="D1325" s="16" t="s">
        <v>26</v>
      </c>
      <c r="E1325" s="20" t="s">
        <v>26</v>
      </c>
      <c r="F1325" s="58" t="s">
        <v>26</v>
      </c>
      <c r="G1325" s="20" t="s">
        <v>26</v>
      </c>
      <c r="H1325" s="19"/>
      <c r="I1325" s="19"/>
      <c r="J1325" s="57"/>
      <c r="K1325" s="21"/>
      <c r="L1325" s="20" t="s">
        <v>26</v>
      </c>
      <c r="M1325" s="21"/>
      <c r="N1325" s="21"/>
      <c r="O1325" s="21"/>
      <c r="P1325" s="21"/>
      <c r="Q1325" s="56" t="s">
        <v>26</v>
      </c>
      <c r="R1325" s="21"/>
      <c r="S1325" s="21"/>
      <c r="T1325" s="21"/>
      <c r="U1325" s="21"/>
      <c r="V1325" s="21"/>
      <c r="W1325" s="21"/>
      <c r="X1325" s="20" t="s">
        <v>26</v>
      </c>
      <c r="Y1325" s="20" t="s">
        <v>26</v>
      </c>
      <c r="Z1325" s="55" t="s">
        <v>26</v>
      </c>
      <c r="AA1325" s="20" t="s">
        <v>26</v>
      </c>
    </row>
    <row r="1326" spans="2:27" x14ac:dyDescent="0.2">
      <c r="B1326" s="11" t="s">
        <v>24</v>
      </c>
      <c r="C1326" s="12" t="s">
        <v>24</v>
      </c>
      <c r="D1326" s="13" t="s">
        <v>24</v>
      </c>
      <c r="E1326" s="12" t="s">
        <v>24</v>
      </c>
      <c r="F1326" s="12" t="s">
        <v>24</v>
      </c>
      <c r="G1326" s="12" t="s">
        <v>24</v>
      </c>
      <c r="H1326" s="12" t="s">
        <v>24</v>
      </c>
      <c r="I1326" s="12" t="s">
        <v>24</v>
      </c>
      <c r="J1326" s="12" t="s">
        <v>24</v>
      </c>
      <c r="K1326" s="12" t="s">
        <v>24</v>
      </c>
      <c r="L1326" s="12" t="s">
        <v>24</v>
      </c>
      <c r="M1326" s="12" t="s">
        <v>24</v>
      </c>
      <c r="N1326" s="12" t="s">
        <v>24</v>
      </c>
      <c r="O1326" s="12" t="s">
        <v>24</v>
      </c>
      <c r="P1326" s="12" t="s">
        <v>24</v>
      </c>
      <c r="Q1326" s="12" t="s">
        <v>24</v>
      </c>
      <c r="R1326" s="12" t="s">
        <v>24</v>
      </c>
      <c r="S1326" s="12" t="s">
        <v>24</v>
      </c>
      <c r="T1326" s="12" t="s">
        <v>24</v>
      </c>
      <c r="U1326" s="12" t="s">
        <v>24</v>
      </c>
      <c r="V1326" s="12" t="s">
        <v>24</v>
      </c>
      <c r="W1326" s="12" t="s">
        <v>24</v>
      </c>
      <c r="X1326" s="12" t="s">
        <v>24</v>
      </c>
      <c r="Y1326" s="12" t="s">
        <v>24</v>
      </c>
      <c r="Z1326" s="12" t="s">
        <v>24</v>
      </c>
      <c r="AA1326" s="12" t="s">
        <v>24</v>
      </c>
    </row>
    <row r="1327" spans="2:27" ht="25.5" x14ac:dyDescent="0.2">
      <c r="B1327" s="54" t="s">
        <v>311</v>
      </c>
      <c r="C1327" s="24" t="s">
        <v>310</v>
      </c>
      <c r="D1327" s="53"/>
      <c r="E1327" s="51"/>
      <c r="F1327" s="51"/>
      <c r="G1327" s="51"/>
      <c r="H1327" s="51"/>
      <c r="I1327" s="51"/>
      <c r="J1327" s="51"/>
      <c r="K1327" s="51"/>
      <c r="L1327" s="51"/>
      <c r="M1327" s="52">
        <f>SUM(SCDBPTASN1!M1324:'SCDBPTASN1'!M1326)</f>
        <v>0</v>
      </c>
      <c r="N1327" s="52">
        <f>SUM(SCDBPTASN1!N1324:'SCDBPTASN1'!N1326)</f>
        <v>0</v>
      </c>
      <c r="O1327" s="52">
        <f>SUM(SCDBPTASN1!O1324:'SCDBPTASN1'!O1326)</f>
        <v>0</v>
      </c>
      <c r="P1327" s="52">
        <f>SUM(SCDBPTASN1!P1324:'SCDBPTASN1'!P1326)</f>
        <v>0</v>
      </c>
      <c r="Q1327" s="51"/>
      <c r="R1327" s="52">
        <f>SUM(SCDBPTASN1!R1324:'SCDBPTASN1'!R1326)</f>
        <v>0</v>
      </c>
      <c r="S1327" s="52">
        <f>SUM(SCDBPTASN1!S1324:'SCDBPTASN1'!S1326)</f>
        <v>0</v>
      </c>
      <c r="T1327" s="52">
        <f>SUM(SCDBPTASN1!T1324:'SCDBPTASN1'!T1326)</f>
        <v>0</v>
      </c>
      <c r="U1327" s="52">
        <f>SUM(SCDBPTASN1!U1324:'SCDBPTASN1'!U1326)</f>
        <v>0</v>
      </c>
      <c r="V1327" s="52">
        <f>SUM(SCDBPTASN1!V1324:'SCDBPTASN1'!V1326)</f>
        <v>0</v>
      </c>
      <c r="W1327" s="52">
        <f>SUM(SCDBPTASN1!W1324:'SCDBPTASN1'!W1326)</f>
        <v>0</v>
      </c>
      <c r="X1327" s="51"/>
      <c r="Y1327" s="51"/>
      <c r="Z1327" s="51"/>
      <c r="AA1327" s="51"/>
    </row>
    <row r="1328" spans="2:27" ht="25.5" x14ac:dyDescent="0.2">
      <c r="B1328" s="54" t="s">
        <v>309</v>
      </c>
      <c r="C1328" s="24" t="s">
        <v>308</v>
      </c>
      <c r="D1328" s="53"/>
      <c r="E1328" s="51"/>
      <c r="F1328" s="51"/>
      <c r="G1328" s="51"/>
      <c r="H1328" s="51"/>
      <c r="I1328" s="51"/>
      <c r="J1328" s="51"/>
      <c r="K1328" s="51"/>
      <c r="L1328" s="51"/>
      <c r="M1328" s="52">
        <f>SCDBPTASN1!M1230+SCDBPTASN1!M1315+SCDBPTASN1!M1319+SCDBPTASN1!M1323+SCDBPTASN1!M1327</f>
        <v>-657482.92999999993</v>
      </c>
      <c r="N1328" s="52">
        <f>SCDBPTASN1!N1230+SCDBPTASN1!N1315+SCDBPTASN1!N1319+SCDBPTASN1!N1323+SCDBPTASN1!N1327</f>
        <v>-1978741.1199999999</v>
      </c>
      <c r="O1328" s="52">
        <f>SCDBPTASN1!O1230+SCDBPTASN1!O1315+SCDBPTASN1!O1319+SCDBPTASN1!O1323+SCDBPTASN1!O1327</f>
        <v>6721941.0399999972</v>
      </c>
      <c r="P1328" s="52">
        <f>SCDBPTASN1!P1230+SCDBPTASN1!P1315+SCDBPTASN1!P1319+SCDBPTASN1!P1323+SCDBPTASN1!P1327</f>
        <v>-13355683.139999999</v>
      </c>
      <c r="Q1328" s="51"/>
      <c r="R1328" s="52">
        <f>SCDBPTASN1!R1230+SCDBPTASN1!R1315+SCDBPTASN1!R1319+SCDBPTASN1!R1323+SCDBPTASN1!R1327</f>
        <v>-23389636.080000002</v>
      </c>
      <c r="S1328" s="52">
        <f>SCDBPTASN1!S1230+SCDBPTASN1!S1315+SCDBPTASN1!S1319+SCDBPTASN1!S1323+SCDBPTASN1!S1327</f>
        <v>779008.99</v>
      </c>
      <c r="T1328" s="52">
        <f>SCDBPTASN1!T1230+SCDBPTASN1!T1315+SCDBPTASN1!T1319+SCDBPTASN1!T1323+SCDBPTASN1!T1327</f>
        <v>0</v>
      </c>
      <c r="U1328" s="52">
        <f>SCDBPTASN1!U1230+SCDBPTASN1!U1315+SCDBPTASN1!U1319+SCDBPTASN1!U1323+SCDBPTASN1!U1327</f>
        <v>268643.79999999993</v>
      </c>
      <c r="V1328" s="52">
        <f>SCDBPTASN1!V1230+SCDBPTASN1!V1315+SCDBPTASN1!V1319+SCDBPTASN1!V1323+SCDBPTASN1!V1327</f>
        <v>0</v>
      </c>
      <c r="W1328" s="52">
        <f>SCDBPTASN1!W1230+SCDBPTASN1!W1315+SCDBPTASN1!W1319+SCDBPTASN1!W1323+SCDBPTASN1!W1327</f>
        <v>908080319</v>
      </c>
      <c r="X1328" s="51"/>
      <c r="Y1328" s="51"/>
      <c r="Z1328" s="51"/>
      <c r="AA1328" s="51"/>
    </row>
    <row r="1329" spans="2:27" x14ac:dyDescent="0.2">
      <c r="B1329" s="11" t="s">
        <v>24</v>
      </c>
      <c r="C1329" s="12" t="s">
        <v>24</v>
      </c>
      <c r="D1329" s="13" t="s">
        <v>24</v>
      </c>
      <c r="E1329" s="12" t="s">
        <v>24</v>
      </c>
      <c r="F1329" s="12" t="s">
        <v>24</v>
      </c>
      <c r="G1329" s="12" t="s">
        <v>24</v>
      </c>
      <c r="H1329" s="12" t="s">
        <v>24</v>
      </c>
      <c r="I1329" s="12" t="s">
        <v>24</v>
      </c>
      <c r="J1329" s="12" t="s">
        <v>24</v>
      </c>
      <c r="K1329" s="12" t="s">
        <v>24</v>
      </c>
      <c r="L1329" s="12" t="s">
        <v>24</v>
      </c>
      <c r="M1329" s="12" t="s">
        <v>24</v>
      </c>
      <c r="N1329" s="12" t="s">
        <v>24</v>
      </c>
      <c r="O1329" s="12" t="s">
        <v>24</v>
      </c>
      <c r="P1329" s="12" t="s">
        <v>24</v>
      </c>
      <c r="Q1329" s="12" t="s">
        <v>24</v>
      </c>
      <c r="R1329" s="12" t="s">
        <v>24</v>
      </c>
      <c r="S1329" s="12" t="s">
        <v>24</v>
      </c>
      <c r="T1329" s="12" t="s">
        <v>24</v>
      </c>
      <c r="U1329" s="12" t="s">
        <v>24</v>
      </c>
      <c r="V1329" s="12" t="s">
        <v>24</v>
      </c>
      <c r="W1329" s="12" t="s">
        <v>24</v>
      </c>
      <c r="X1329" s="12" t="s">
        <v>24</v>
      </c>
      <c r="Y1329" s="12" t="s">
        <v>24</v>
      </c>
      <c r="Z1329" s="12" t="s">
        <v>24</v>
      </c>
      <c r="AA1329" s="12" t="s">
        <v>24</v>
      </c>
    </row>
    <row r="1330" spans="2:27" x14ac:dyDescent="0.2">
      <c r="B1330" s="14" t="s">
        <v>307</v>
      </c>
      <c r="C1330" s="24" t="s">
        <v>26</v>
      </c>
      <c r="D1330" s="16" t="s">
        <v>26</v>
      </c>
      <c r="E1330" s="20" t="s">
        <v>26</v>
      </c>
      <c r="F1330" s="58" t="s">
        <v>26</v>
      </c>
      <c r="G1330" s="20" t="s">
        <v>26</v>
      </c>
      <c r="H1330" s="19"/>
      <c r="I1330" s="19"/>
      <c r="J1330" s="57"/>
      <c r="K1330" s="21"/>
      <c r="L1330" s="20" t="s">
        <v>26</v>
      </c>
      <c r="M1330" s="21"/>
      <c r="N1330" s="21"/>
      <c r="O1330" s="21"/>
      <c r="P1330" s="21"/>
      <c r="Q1330" s="56" t="s">
        <v>26</v>
      </c>
      <c r="R1330" s="21"/>
      <c r="S1330" s="21"/>
      <c r="T1330" s="21"/>
      <c r="U1330" s="21"/>
      <c r="V1330" s="21"/>
      <c r="W1330" s="21"/>
      <c r="X1330" s="20" t="s">
        <v>26</v>
      </c>
      <c r="Y1330" s="20" t="s">
        <v>26</v>
      </c>
      <c r="Z1330" s="55" t="s">
        <v>26</v>
      </c>
      <c r="AA1330" s="20" t="s">
        <v>26</v>
      </c>
    </row>
    <row r="1331" spans="2:27" x14ac:dyDescent="0.2">
      <c r="B1331" s="11" t="s">
        <v>24</v>
      </c>
      <c r="C1331" s="12" t="s">
        <v>24</v>
      </c>
      <c r="D1331" s="13" t="s">
        <v>24</v>
      </c>
      <c r="E1331" s="12" t="s">
        <v>24</v>
      </c>
      <c r="F1331" s="12" t="s">
        <v>24</v>
      </c>
      <c r="G1331" s="12" t="s">
        <v>24</v>
      </c>
      <c r="H1331" s="12" t="s">
        <v>24</v>
      </c>
      <c r="I1331" s="12" t="s">
        <v>24</v>
      </c>
      <c r="J1331" s="12" t="s">
        <v>24</v>
      </c>
      <c r="K1331" s="12" t="s">
        <v>24</v>
      </c>
      <c r="L1331" s="12" t="s">
        <v>24</v>
      </c>
      <c r="M1331" s="12" t="s">
        <v>24</v>
      </c>
      <c r="N1331" s="12" t="s">
        <v>24</v>
      </c>
      <c r="O1331" s="12" t="s">
        <v>24</v>
      </c>
      <c r="P1331" s="12" t="s">
        <v>24</v>
      </c>
      <c r="Q1331" s="12" t="s">
        <v>24</v>
      </c>
      <c r="R1331" s="12" t="s">
        <v>24</v>
      </c>
      <c r="S1331" s="12" t="s">
        <v>24</v>
      </c>
      <c r="T1331" s="12" t="s">
        <v>24</v>
      </c>
      <c r="U1331" s="12" t="s">
        <v>24</v>
      </c>
      <c r="V1331" s="12" t="s">
        <v>24</v>
      </c>
      <c r="W1331" s="12" t="s">
        <v>24</v>
      </c>
      <c r="X1331" s="12" t="s">
        <v>24</v>
      </c>
      <c r="Y1331" s="12" t="s">
        <v>24</v>
      </c>
      <c r="Z1331" s="12" t="s">
        <v>24</v>
      </c>
      <c r="AA1331" s="12" t="s">
        <v>24</v>
      </c>
    </row>
    <row r="1332" spans="2:27" ht="25.5" x14ac:dyDescent="0.2">
      <c r="B1332" s="54" t="s">
        <v>306</v>
      </c>
      <c r="C1332" s="24" t="s">
        <v>305</v>
      </c>
      <c r="D1332" s="53"/>
      <c r="E1332" s="51"/>
      <c r="F1332" s="51"/>
      <c r="G1332" s="51"/>
      <c r="H1332" s="51"/>
      <c r="I1332" s="51"/>
      <c r="J1332" s="51"/>
      <c r="K1332" s="51"/>
      <c r="L1332" s="51"/>
      <c r="M1332" s="52">
        <f>SUM(SCDBPTASN1!M1329:'SCDBPTASN1'!M1331)</f>
        <v>0</v>
      </c>
      <c r="N1332" s="52">
        <f>SUM(SCDBPTASN1!N1329:'SCDBPTASN1'!N1331)</f>
        <v>0</v>
      </c>
      <c r="O1332" s="52">
        <f>SUM(SCDBPTASN1!O1329:'SCDBPTASN1'!O1331)</f>
        <v>0</v>
      </c>
      <c r="P1332" s="52">
        <f>SUM(SCDBPTASN1!P1329:'SCDBPTASN1'!P1331)</f>
        <v>0</v>
      </c>
      <c r="Q1332" s="51"/>
      <c r="R1332" s="52">
        <f>SUM(SCDBPTASN1!R1329:'SCDBPTASN1'!R1331)</f>
        <v>0</v>
      </c>
      <c r="S1332" s="52">
        <f>SUM(SCDBPTASN1!S1329:'SCDBPTASN1'!S1331)</f>
        <v>0</v>
      </c>
      <c r="T1332" s="52">
        <f>SUM(SCDBPTASN1!T1329:'SCDBPTASN1'!T1331)</f>
        <v>0</v>
      </c>
      <c r="U1332" s="52">
        <f>SUM(SCDBPTASN1!U1329:'SCDBPTASN1'!U1331)</f>
        <v>0</v>
      </c>
      <c r="V1332" s="52">
        <f>SUM(SCDBPTASN1!V1329:'SCDBPTASN1'!V1331)</f>
        <v>0</v>
      </c>
      <c r="W1332" s="52">
        <f>SUM(SCDBPTASN1!W1329:'SCDBPTASN1'!W1331)</f>
        <v>0</v>
      </c>
      <c r="X1332" s="51"/>
      <c r="Y1332" s="51"/>
      <c r="Z1332" s="51"/>
      <c r="AA1332" s="51"/>
    </row>
    <row r="1333" spans="2:27" x14ac:dyDescent="0.2">
      <c r="B1333" s="11" t="s">
        <v>24</v>
      </c>
      <c r="C1333" s="12" t="s">
        <v>24</v>
      </c>
      <c r="D1333" s="13" t="s">
        <v>24</v>
      </c>
      <c r="E1333" s="12" t="s">
        <v>24</v>
      </c>
      <c r="F1333" s="12" t="s">
        <v>24</v>
      </c>
      <c r="G1333" s="12" t="s">
        <v>24</v>
      </c>
      <c r="H1333" s="12" t="s">
        <v>24</v>
      </c>
      <c r="I1333" s="12" t="s">
        <v>24</v>
      </c>
      <c r="J1333" s="12" t="s">
        <v>24</v>
      </c>
      <c r="K1333" s="12" t="s">
        <v>24</v>
      </c>
      <c r="L1333" s="12" t="s">
        <v>24</v>
      </c>
      <c r="M1333" s="12" t="s">
        <v>24</v>
      </c>
      <c r="N1333" s="12" t="s">
        <v>24</v>
      </c>
      <c r="O1333" s="12" t="s">
        <v>24</v>
      </c>
      <c r="P1333" s="12" t="s">
        <v>24</v>
      </c>
      <c r="Q1333" s="12" t="s">
        <v>24</v>
      </c>
      <c r="R1333" s="12" t="s">
        <v>24</v>
      </c>
      <c r="S1333" s="12" t="s">
        <v>24</v>
      </c>
      <c r="T1333" s="12" t="s">
        <v>24</v>
      </c>
      <c r="U1333" s="12" t="s">
        <v>24</v>
      </c>
      <c r="V1333" s="12" t="s">
        <v>24</v>
      </c>
      <c r="W1333" s="12" t="s">
        <v>24</v>
      </c>
      <c r="X1333" s="12" t="s">
        <v>24</v>
      </c>
      <c r="Y1333" s="12" t="s">
        <v>24</v>
      </c>
      <c r="Z1333" s="12" t="s">
        <v>24</v>
      </c>
      <c r="AA1333" s="12" t="s">
        <v>24</v>
      </c>
    </row>
    <row r="1334" spans="2:27" x14ac:dyDescent="0.2">
      <c r="B1334" s="14" t="s">
        <v>304</v>
      </c>
      <c r="C1334" s="24" t="s">
        <v>26</v>
      </c>
      <c r="D1334" s="16" t="s">
        <v>26</v>
      </c>
      <c r="E1334" s="20" t="s">
        <v>26</v>
      </c>
      <c r="F1334" s="58" t="s">
        <v>26</v>
      </c>
      <c r="G1334" s="20" t="s">
        <v>26</v>
      </c>
      <c r="H1334" s="19"/>
      <c r="I1334" s="19"/>
      <c r="J1334" s="57"/>
      <c r="K1334" s="21"/>
      <c r="L1334" s="20" t="s">
        <v>26</v>
      </c>
      <c r="M1334" s="21"/>
      <c r="N1334" s="21"/>
      <c r="O1334" s="21"/>
      <c r="P1334" s="21"/>
      <c r="Q1334" s="56" t="s">
        <v>26</v>
      </c>
      <c r="R1334" s="21"/>
      <c r="S1334" s="21"/>
      <c r="T1334" s="21"/>
      <c r="U1334" s="21"/>
      <c r="V1334" s="21"/>
      <c r="W1334" s="21"/>
      <c r="X1334" s="20" t="s">
        <v>26</v>
      </c>
      <c r="Y1334" s="20" t="s">
        <v>26</v>
      </c>
      <c r="Z1334" s="55" t="s">
        <v>26</v>
      </c>
      <c r="AA1334" s="20" t="s">
        <v>26</v>
      </c>
    </row>
    <row r="1335" spans="2:27" x14ac:dyDescent="0.2">
      <c r="B1335" s="11" t="s">
        <v>24</v>
      </c>
      <c r="C1335" s="12" t="s">
        <v>24</v>
      </c>
      <c r="D1335" s="13" t="s">
        <v>24</v>
      </c>
      <c r="E1335" s="12" t="s">
        <v>24</v>
      </c>
      <c r="F1335" s="12" t="s">
        <v>24</v>
      </c>
      <c r="G1335" s="12" t="s">
        <v>24</v>
      </c>
      <c r="H1335" s="12" t="s">
        <v>24</v>
      </c>
      <c r="I1335" s="12" t="s">
        <v>24</v>
      </c>
      <c r="J1335" s="12" t="s">
        <v>24</v>
      </c>
      <c r="K1335" s="12" t="s">
        <v>24</v>
      </c>
      <c r="L1335" s="12" t="s">
        <v>24</v>
      </c>
      <c r="M1335" s="12" t="s">
        <v>24</v>
      </c>
      <c r="N1335" s="12" t="s">
        <v>24</v>
      </c>
      <c r="O1335" s="12" t="s">
        <v>24</v>
      </c>
      <c r="P1335" s="12" t="s">
        <v>24</v>
      </c>
      <c r="Q1335" s="12" t="s">
        <v>24</v>
      </c>
      <c r="R1335" s="12" t="s">
        <v>24</v>
      </c>
      <c r="S1335" s="12" t="s">
        <v>24</v>
      </c>
      <c r="T1335" s="12" t="s">
        <v>24</v>
      </c>
      <c r="U1335" s="12" t="s">
        <v>24</v>
      </c>
      <c r="V1335" s="12" t="s">
        <v>24</v>
      </c>
      <c r="W1335" s="12" t="s">
        <v>24</v>
      </c>
      <c r="X1335" s="12" t="s">
        <v>24</v>
      </c>
      <c r="Y1335" s="12" t="s">
        <v>24</v>
      </c>
      <c r="Z1335" s="12" t="s">
        <v>24</v>
      </c>
      <c r="AA1335" s="12" t="s">
        <v>24</v>
      </c>
    </row>
    <row r="1336" spans="2:27" ht="25.5" x14ac:dyDescent="0.2">
      <c r="B1336" s="54" t="s">
        <v>303</v>
      </c>
      <c r="C1336" s="24" t="s">
        <v>302</v>
      </c>
      <c r="D1336" s="53"/>
      <c r="E1336" s="51"/>
      <c r="F1336" s="51"/>
      <c r="G1336" s="51"/>
      <c r="H1336" s="51"/>
      <c r="I1336" s="51"/>
      <c r="J1336" s="51"/>
      <c r="K1336" s="51"/>
      <c r="L1336" s="51"/>
      <c r="M1336" s="52">
        <f>SUM(SCDBPTASN1!M1333:'SCDBPTASN1'!M1335)</f>
        <v>0</v>
      </c>
      <c r="N1336" s="52">
        <f>SUM(SCDBPTASN1!N1333:'SCDBPTASN1'!N1335)</f>
        <v>0</v>
      </c>
      <c r="O1336" s="52">
        <f>SUM(SCDBPTASN1!O1333:'SCDBPTASN1'!O1335)</f>
        <v>0</v>
      </c>
      <c r="P1336" s="52">
        <f>SUM(SCDBPTASN1!P1333:'SCDBPTASN1'!P1335)</f>
        <v>0</v>
      </c>
      <c r="Q1336" s="51"/>
      <c r="R1336" s="52">
        <f>SUM(SCDBPTASN1!R1333:'SCDBPTASN1'!R1335)</f>
        <v>0</v>
      </c>
      <c r="S1336" s="52">
        <f>SUM(SCDBPTASN1!S1333:'SCDBPTASN1'!S1335)</f>
        <v>0</v>
      </c>
      <c r="T1336" s="52">
        <f>SUM(SCDBPTASN1!T1333:'SCDBPTASN1'!T1335)</f>
        <v>0</v>
      </c>
      <c r="U1336" s="52">
        <f>SUM(SCDBPTASN1!U1333:'SCDBPTASN1'!U1335)</f>
        <v>0</v>
      </c>
      <c r="V1336" s="52">
        <f>SUM(SCDBPTASN1!V1333:'SCDBPTASN1'!V1335)</f>
        <v>0</v>
      </c>
      <c r="W1336" s="52">
        <f>SUM(SCDBPTASN1!W1333:'SCDBPTASN1'!W1335)</f>
        <v>0</v>
      </c>
      <c r="X1336" s="51"/>
      <c r="Y1336" s="51"/>
      <c r="Z1336" s="51"/>
      <c r="AA1336" s="51"/>
    </row>
    <row r="1337" spans="2:27" x14ac:dyDescent="0.2">
      <c r="B1337" s="11" t="s">
        <v>24</v>
      </c>
      <c r="C1337" s="12" t="s">
        <v>24</v>
      </c>
      <c r="D1337" s="13" t="s">
        <v>24</v>
      </c>
      <c r="E1337" s="12" t="s">
        <v>24</v>
      </c>
      <c r="F1337" s="12" t="s">
        <v>24</v>
      </c>
      <c r="G1337" s="12" t="s">
        <v>24</v>
      </c>
      <c r="H1337" s="12" t="s">
        <v>24</v>
      </c>
      <c r="I1337" s="12" t="s">
        <v>24</v>
      </c>
      <c r="J1337" s="12" t="s">
        <v>24</v>
      </c>
      <c r="K1337" s="12" t="s">
        <v>24</v>
      </c>
      <c r="L1337" s="12" t="s">
        <v>24</v>
      </c>
      <c r="M1337" s="12" t="s">
        <v>24</v>
      </c>
      <c r="N1337" s="12" t="s">
        <v>24</v>
      </c>
      <c r="O1337" s="12" t="s">
        <v>24</v>
      </c>
      <c r="P1337" s="12" t="s">
        <v>24</v>
      </c>
      <c r="Q1337" s="12" t="s">
        <v>24</v>
      </c>
      <c r="R1337" s="12" t="s">
        <v>24</v>
      </c>
      <c r="S1337" s="12" t="s">
        <v>24</v>
      </c>
      <c r="T1337" s="12" t="s">
        <v>24</v>
      </c>
      <c r="U1337" s="12" t="s">
        <v>24</v>
      </c>
      <c r="V1337" s="12" t="s">
        <v>24</v>
      </c>
      <c r="W1337" s="12" t="s">
        <v>24</v>
      </c>
      <c r="X1337" s="12" t="s">
        <v>24</v>
      </c>
      <c r="Y1337" s="12" t="s">
        <v>24</v>
      </c>
      <c r="Z1337" s="12" t="s">
        <v>24</v>
      </c>
      <c r="AA1337" s="12" t="s">
        <v>24</v>
      </c>
    </row>
    <row r="1338" spans="2:27" x14ac:dyDescent="0.2">
      <c r="B1338" s="14" t="s">
        <v>301</v>
      </c>
      <c r="C1338" s="24" t="s">
        <v>26</v>
      </c>
      <c r="D1338" s="16" t="s">
        <v>26</v>
      </c>
      <c r="E1338" s="20" t="s">
        <v>26</v>
      </c>
      <c r="F1338" s="58" t="s">
        <v>26</v>
      </c>
      <c r="G1338" s="20" t="s">
        <v>26</v>
      </c>
      <c r="H1338" s="19"/>
      <c r="I1338" s="19"/>
      <c r="J1338" s="57"/>
      <c r="K1338" s="21"/>
      <c r="L1338" s="20" t="s">
        <v>26</v>
      </c>
      <c r="M1338" s="21"/>
      <c r="N1338" s="21"/>
      <c r="O1338" s="21"/>
      <c r="P1338" s="21"/>
      <c r="Q1338" s="56" t="s">
        <v>26</v>
      </c>
      <c r="R1338" s="21"/>
      <c r="S1338" s="21"/>
      <c r="T1338" s="21"/>
      <c r="U1338" s="21"/>
      <c r="V1338" s="21"/>
      <c r="W1338" s="21"/>
      <c r="X1338" s="20" t="s">
        <v>26</v>
      </c>
      <c r="Y1338" s="20" t="s">
        <v>26</v>
      </c>
      <c r="Z1338" s="55" t="s">
        <v>26</v>
      </c>
      <c r="AA1338" s="20" t="s">
        <v>26</v>
      </c>
    </row>
    <row r="1339" spans="2:27" x14ac:dyDescent="0.2">
      <c r="B1339" s="11" t="s">
        <v>24</v>
      </c>
      <c r="C1339" s="12" t="s">
        <v>24</v>
      </c>
      <c r="D1339" s="13" t="s">
        <v>24</v>
      </c>
      <c r="E1339" s="12" t="s">
        <v>24</v>
      </c>
      <c r="F1339" s="12" t="s">
        <v>24</v>
      </c>
      <c r="G1339" s="12" t="s">
        <v>24</v>
      </c>
      <c r="H1339" s="12" t="s">
        <v>24</v>
      </c>
      <c r="I1339" s="12" t="s">
        <v>24</v>
      </c>
      <c r="J1339" s="12" t="s">
        <v>24</v>
      </c>
      <c r="K1339" s="12" t="s">
        <v>24</v>
      </c>
      <c r="L1339" s="12" t="s">
        <v>24</v>
      </c>
      <c r="M1339" s="12" t="s">
        <v>24</v>
      </c>
      <c r="N1339" s="12" t="s">
        <v>24</v>
      </c>
      <c r="O1339" s="12" t="s">
        <v>24</v>
      </c>
      <c r="P1339" s="12" t="s">
        <v>24</v>
      </c>
      <c r="Q1339" s="12" t="s">
        <v>24</v>
      </c>
      <c r="R1339" s="12" t="s">
        <v>24</v>
      </c>
      <c r="S1339" s="12" t="s">
        <v>24</v>
      </c>
      <c r="T1339" s="12" t="s">
        <v>24</v>
      </c>
      <c r="U1339" s="12" t="s">
        <v>24</v>
      </c>
      <c r="V1339" s="12" t="s">
        <v>24</v>
      </c>
      <c r="W1339" s="12" t="s">
        <v>24</v>
      </c>
      <c r="X1339" s="12" t="s">
        <v>24</v>
      </c>
      <c r="Y1339" s="12" t="s">
        <v>24</v>
      </c>
      <c r="Z1339" s="12" t="s">
        <v>24</v>
      </c>
      <c r="AA1339" s="12" t="s">
        <v>24</v>
      </c>
    </row>
    <row r="1340" spans="2:27" ht="38.25" x14ac:dyDescent="0.2">
      <c r="B1340" s="54" t="s">
        <v>300</v>
      </c>
      <c r="C1340" s="24" t="s">
        <v>299</v>
      </c>
      <c r="D1340" s="53"/>
      <c r="E1340" s="51"/>
      <c r="F1340" s="51"/>
      <c r="G1340" s="51"/>
      <c r="H1340" s="51"/>
      <c r="I1340" s="51"/>
      <c r="J1340" s="51"/>
      <c r="K1340" s="51"/>
      <c r="L1340" s="51"/>
      <c r="M1340" s="52">
        <f>SUM(SCDBPTASN1!M1337:'SCDBPTASN1'!M1339)</f>
        <v>0</v>
      </c>
      <c r="N1340" s="52">
        <f>SUM(SCDBPTASN1!N1337:'SCDBPTASN1'!N1339)</f>
        <v>0</v>
      </c>
      <c r="O1340" s="52">
        <f>SUM(SCDBPTASN1!O1337:'SCDBPTASN1'!O1339)</f>
        <v>0</v>
      </c>
      <c r="P1340" s="52">
        <f>SUM(SCDBPTASN1!P1337:'SCDBPTASN1'!P1339)</f>
        <v>0</v>
      </c>
      <c r="Q1340" s="51"/>
      <c r="R1340" s="52">
        <f>SUM(SCDBPTASN1!R1337:'SCDBPTASN1'!R1339)</f>
        <v>0</v>
      </c>
      <c r="S1340" s="52">
        <f>SUM(SCDBPTASN1!S1337:'SCDBPTASN1'!S1339)</f>
        <v>0</v>
      </c>
      <c r="T1340" s="52">
        <f>SUM(SCDBPTASN1!T1337:'SCDBPTASN1'!T1339)</f>
        <v>0</v>
      </c>
      <c r="U1340" s="52">
        <f>SUM(SCDBPTASN1!U1337:'SCDBPTASN1'!U1339)</f>
        <v>0</v>
      </c>
      <c r="V1340" s="52">
        <f>SUM(SCDBPTASN1!V1337:'SCDBPTASN1'!V1339)</f>
        <v>0</v>
      </c>
      <c r="W1340" s="52">
        <f>SUM(SCDBPTASN1!W1337:'SCDBPTASN1'!W1339)</f>
        <v>0</v>
      </c>
      <c r="X1340" s="51"/>
      <c r="Y1340" s="51"/>
      <c r="Z1340" s="51"/>
      <c r="AA1340" s="51"/>
    </row>
    <row r="1341" spans="2:27" x14ac:dyDescent="0.2">
      <c r="B1341" s="11" t="s">
        <v>24</v>
      </c>
      <c r="C1341" s="12" t="s">
        <v>24</v>
      </c>
      <c r="D1341" s="13" t="s">
        <v>24</v>
      </c>
      <c r="E1341" s="12" t="s">
        <v>24</v>
      </c>
      <c r="F1341" s="12" t="s">
        <v>24</v>
      </c>
      <c r="G1341" s="12" t="s">
        <v>24</v>
      </c>
      <c r="H1341" s="12" t="s">
        <v>24</v>
      </c>
      <c r="I1341" s="12" t="s">
        <v>24</v>
      </c>
      <c r="J1341" s="12" t="s">
        <v>24</v>
      </c>
      <c r="K1341" s="12" t="s">
        <v>24</v>
      </c>
      <c r="L1341" s="12" t="s">
        <v>24</v>
      </c>
      <c r="M1341" s="12" t="s">
        <v>24</v>
      </c>
      <c r="N1341" s="12" t="s">
        <v>24</v>
      </c>
      <c r="O1341" s="12" t="s">
        <v>24</v>
      </c>
      <c r="P1341" s="12" t="s">
        <v>24</v>
      </c>
      <c r="Q1341" s="12" t="s">
        <v>24</v>
      </c>
      <c r="R1341" s="12" t="s">
        <v>24</v>
      </c>
      <c r="S1341" s="12" t="s">
        <v>24</v>
      </c>
      <c r="T1341" s="12" t="s">
        <v>24</v>
      </c>
      <c r="U1341" s="12" t="s">
        <v>24</v>
      </c>
      <c r="V1341" s="12" t="s">
        <v>24</v>
      </c>
      <c r="W1341" s="12" t="s">
        <v>24</v>
      </c>
      <c r="X1341" s="12" t="s">
        <v>24</v>
      </c>
      <c r="Y1341" s="12" t="s">
        <v>24</v>
      </c>
      <c r="Z1341" s="12" t="s">
        <v>24</v>
      </c>
      <c r="AA1341" s="12" t="s">
        <v>24</v>
      </c>
    </row>
    <row r="1342" spans="2:27" x14ac:dyDescent="0.2">
      <c r="B1342" s="14" t="s">
        <v>298</v>
      </c>
      <c r="C1342" s="24" t="s">
        <v>26</v>
      </c>
      <c r="D1342" s="16" t="s">
        <v>26</v>
      </c>
      <c r="E1342" s="20" t="s">
        <v>26</v>
      </c>
      <c r="F1342" s="58" t="s">
        <v>26</v>
      </c>
      <c r="G1342" s="20" t="s">
        <v>26</v>
      </c>
      <c r="H1342" s="19"/>
      <c r="I1342" s="19"/>
      <c r="J1342" s="57"/>
      <c r="K1342" s="21"/>
      <c r="L1342" s="20" t="s">
        <v>26</v>
      </c>
      <c r="M1342" s="21"/>
      <c r="N1342" s="21"/>
      <c r="O1342" s="21"/>
      <c r="P1342" s="21"/>
      <c r="Q1342" s="56" t="s">
        <v>26</v>
      </c>
      <c r="R1342" s="21"/>
      <c r="S1342" s="21"/>
      <c r="T1342" s="21"/>
      <c r="U1342" s="21"/>
      <c r="V1342" s="21"/>
      <c r="W1342" s="21"/>
      <c r="X1342" s="20" t="s">
        <v>26</v>
      </c>
      <c r="Y1342" s="20" t="s">
        <v>26</v>
      </c>
      <c r="Z1342" s="55" t="s">
        <v>26</v>
      </c>
      <c r="AA1342" s="20" t="s">
        <v>26</v>
      </c>
    </row>
    <row r="1343" spans="2:27" x14ac:dyDescent="0.2">
      <c r="B1343" s="11" t="s">
        <v>24</v>
      </c>
      <c r="C1343" s="12" t="s">
        <v>24</v>
      </c>
      <c r="D1343" s="13" t="s">
        <v>24</v>
      </c>
      <c r="E1343" s="12" t="s">
        <v>24</v>
      </c>
      <c r="F1343" s="12" t="s">
        <v>24</v>
      </c>
      <c r="G1343" s="12" t="s">
        <v>24</v>
      </c>
      <c r="H1343" s="12" t="s">
        <v>24</v>
      </c>
      <c r="I1343" s="12" t="s">
        <v>24</v>
      </c>
      <c r="J1343" s="12" t="s">
        <v>24</v>
      </c>
      <c r="K1343" s="12" t="s">
        <v>24</v>
      </c>
      <c r="L1343" s="12" t="s">
        <v>24</v>
      </c>
      <c r="M1343" s="12" t="s">
        <v>24</v>
      </c>
      <c r="N1343" s="12" t="s">
        <v>24</v>
      </c>
      <c r="O1343" s="12" t="s">
        <v>24</v>
      </c>
      <c r="P1343" s="12" t="s">
        <v>24</v>
      </c>
      <c r="Q1343" s="12" t="s">
        <v>24</v>
      </c>
      <c r="R1343" s="12" t="s">
        <v>24</v>
      </c>
      <c r="S1343" s="12" t="s">
        <v>24</v>
      </c>
      <c r="T1343" s="12" t="s">
        <v>24</v>
      </c>
      <c r="U1343" s="12" t="s">
        <v>24</v>
      </c>
      <c r="V1343" s="12" t="s">
        <v>24</v>
      </c>
      <c r="W1343" s="12" t="s">
        <v>24</v>
      </c>
      <c r="X1343" s="12" t="s">
        <v>24</v>
      </c>
      <c r="Y1343" s="12" t="s">
        <v>24</v>
      </c>
      <c r="Z1343" s="12" t="s">
        <v>24</v>
      </c>
      <c r="AA1343" s="12" t="s">
        <v>24</v>
      </c>
    </row>
    <row r="1344" spans="2:27" ht="25.5" x14ac:dyDescent="0.2">
      <c r="B1344" s="54" t="s">
        <v>297</v>
      </c>
      <c r="C1344" s="24" t="s">
        <v>296</v>
      </c>
      <c r="D1344" s="53"/>
      <c r="E1344" s="51"/>
      <c r="F1344" s="51"/>
      <c r="G1344" s="51"/>
      <c r="H1344" s="51"/>
      <c r="I1344" s="51"/>
      <c r="J1344" s="51"/>
      <c r="K1344" s="51"/>
      <c r="L1344" s="51"/>
      <c r="M1344" s="52">
        <f>SUM(SCDBPTASN1!M1341:'SCDBPTASN1'!M1343)</f>
        <v>0</v>
      </c>
      <c r="N1344" s="52">
        <f>SUM(SCDBPTASN1!N1341:'SCDBPTASN1'!N1343)</f>
        <v>0</v>
      </c>
      <c r="O1344" s="52">
        <f>SUM(SCDBPTASN1!O1341:'SCDBPTASN1'!O1343)</f>
        <v>0</v>
      </c>
      <c r="P1344" s="52">
        <f>SUM(SCDBPTASN1!P1341:'SCDBPTASN1'!P1343)</f>
        <v>0</v>
      </c>
      <c r="Q1344" s="51"/>
      <c r="R1344" s="52">
        <f>SUM(SCDBPTASN1!R1341:'SCDBPTASN1'!R1343)</f>
        <v>0</v>
      </c>
      <c r="S1344" s="52">
        <f>SUM(SCDBPTASN1!S1341:'SCDBPTASN1'!S1343)</f>
        <v>0</v>
      </c>
      <c r="T1344" s="52">
        <f>SUM(SCDBPTASN1!T1341:'SCDBPTASN1'!T1343)</f>
        <v>0</v>
      </c>
      <c r="U1344" s="52">
        <f>SUM(SCDBPTASN1!U1341:'SCDBPTASN1'!U1343)</f>
        <v>0</v>
      </c>
      <c r="V1344" s="52">
        <f>SUM(SCDBPTASN1!V1341:'SCDBPTASN1'!V1343)</f>
        <v>0</v>
      </c>
      <c r="W1344" s="52">
        <f>SUM(SCDBPTASN1!W1341:'SCDBPTASN1'!W1343)</f>
        <v>0</v>
      </c>
      <c r="X1344" s="51"/>
      <c r="Y1344" s="51"/>
      <c r="Z1344" s="51"/>
      <c r="AA1344" s="51"/>
    </row>
    <row r="1345" spans="2:27" x14ac:dyDescent="0.2">
      <c r="B1345" s="11" t="s">
        <v>24</v>
      </c>
      <c r="C1345" s="12" t="s">
        <v>24</v>
      </c>
      <c r="D1345" s="13" t="s">
        <v>24</v>
      </c>
      <c r="E1345" s="12" t="s">
        <v>24</v>
      </c>
      <c r="F1345" s="12" t="s">
        <v>24</v>
      </c>
      <c r="G1345" s="12" t="s">
        <v>24</v>
      </c>
      <c r="H1345" s="12" t="s">
        <v>24</v>
      </c>
      <c r="I1345" s="12" t="s">
        <v>24</v>
      </c>
      <c r="J1345" s="12" t="s">
        <v>24</v>
      </c>
      <c r="K1345" s="12" t="s">
        <v>24</v>
      </c>
      <c r="L1345" s="12" t="s">
        <v>24</v>
      </c>
      <c r="M1345" s="12" t="s">
        <v>24</v>
      </c>
      <c r="N1345" s="12" t="s">
        <v>24</v>
      </c>
      <c r="O1345" s="12" t="s">
        <v>24</v>
      </c>
      <c r="P1345" s="12" t="s">
        <v>24</v>
      </c>
      <c r="Q1345" s="12" t="s">
        <v>24</v>
      </c>
      <c r="R1345" s="12" t="s">
        <v>24</v>
      </c>
      <c r="S1345" s="12" t="s">
        <v>24</v>
      </c>
      <c r="T1345" s="12" t="s">
        <v>24</v>
      </c>
      <c r="U1345" s="12" t="s">
        <v>24</v>
      </c>
      <c r="V1345" s="12" t="s">
        <v>24</v>
      </c>
      <c r="W1345" s="12" t="s">
        <v>24</v>
      </c>
      <c r="X1345" s="12" t="s">
        <v>24</v>
      </c>
      <c r="Y1345" s="12" t="s">
        <v>24</v>
      </c>
      <c r="Z1345" s="12" t="s">
        <v>24</v>
      </c>
      <c r="AA1345" s="12" t="s">
        <v>24</v>
      </c>
    </row>
    <row r="1346" spans="2:27" x14ac:dyDescent="0.2">
      <c r="B1346" s="14" t="s">
        <v>295</v>
      </c>
      <c r="C1346" s="24" t="s">
        <v>26</v>
      </c>
      <c r="D1346" s="16" t="s">
        <v>26</v>
      </c>
      <c r="E1346" s="20" t="s">
        <v>26</v>
      </c>
      <c r="F1346" s="58" t="s">
        <v>26</v>
      </c>
      <c r="G1346" s="20" t="s">
        <v>26</v>
      </c>
      <c r="H1346" s="19"/>
      <c r="I1346" s="19"/>
      <c r="J1346" s="57"/>
      <c r="K1346" s="21"/>
      <c r="L1346" s="20" t="s">
        <v>26</v>
      </c>
      <c r="M1346" s="21"/>
      <c r="N1346" s="21"/>
      <c r="O1346" s="21"/>
      <c r="P1346" s="21"/>
      <c r="Q1346" s="56" t="s">
        <v>26</v>
      </c>
      <c r="R1346" s="21"/>
      <c r="S1346" s="21"/>
      <c r="T1346" s="21"/>
      <c r="U1346" s="21"/>
      <c r="V1346" s="21"/>
      <c r="W1346" s="21"/>
      <c r="X1346" s="20" t="s">
        <v>26</v>
      </c>
      <c r="Y1346" s="20" t="s">
        <v>26</v>
      </c>
      <c r="Z1346" s="55" t="s">
        <v>26</v>
      </c>
      <c r="AA1346" s="20" t="s">
        <v>26</v>
      </c>
    </row>
    <row r="1347" spans="2:27" x14ac:dyDescent="0.2">
      <c r="B1347" s="11" t="s">
        <v>24</v>
      </c>
      <c r="C1347" s="12" t="s">
        <v>24</v>
      </c>
      <c r="D1347" s="13" t="s">
        <v>24</v>
      </c>
      <c r="E1347" s="12" t="s">
        <v>24</v>
      </c>
      <c r="F1347" s="12" t="s">
        <v>24</v>
      </c>
      <c r="G1347" s="12" t="s">
        <v>24</v>
      </c>
      <c r="H1347" s="12" t="s">
        <v>24</v>
      </c>
      <c r="I1347" s="12" t="s">
        <v>24</v>
      </c>
      <c r="J1347" s="12" t="s">
        <v>24</v>
      </c>
      <c r="K1347" s="12" t="s">
        <v>24</v>
      </c>
      <c r="L1347" s="12" t="s">
        <v>24</v>
      </c>
      <c r="M1347" s="12" t="s">
        <v>24</v>
      </c>
      <c r="N1347" s="12" t="s">
        <v>24</v>
      </c>
      <c r="O1347" s="12" t="s">
        <v>24</v>
      </c>
      <c r="P1347" s="12" t="s">
        <v>24</v>
      </c>
      <c r="Q1347" s="12" t="s">
        <v>24</v>
      </c>
      <c r="R1347" s="12" t="s">
        <v>24</v>
      </c>
      <c r="S1347" s="12" t="s">
        <v>24</v>
      </c>
      <c r="T1347" s="12" t="s">
        <v>24</v>
      </c>
      <c r="U1347" s="12" t="s">
        <v>24</v>
      </c>
      <c r="V1347" s="12" t="s">
        <v>24</v>
      </c>
      <c r="W1347" s="12" t="s">
        <v>24</v>
      </c>
      <c r="X1347" s="12" t="s">
        <v>24</v>
      </c>
      <c r="Y1347" s="12" t="s">
        <v>24</v>
      </c>
      <c r="Z1347" s="12" t="s">
        <v>24</v>
      </c>
      <c r="AA1347" s="12" t="s">
        <v>24</v>
      </c>
    </row>
    <row r="1348" spans="2:27" ht="25.5" x14ac:dyDescent="0.2">
      <c r="B1348" s="54" t="s">
        <v>294</v>
      </c>
      <c r="C1348" s="24" t="s">
        <v>293</v>
      </c>
      <c r="D1348" s="53"/>
      <c r="E1348" s="51"/>
      <c r="F1348" s="51"/>
      <c r="G1348" s="51"/>
      <c r="H1348" s="51"/>
      <c r="I1348" s="51"/>
      <c r="J1348" s="51"/>
      <c r="K1348" s="51"/>
      <c r="L1348" s="51"/>
      <c r="M1348" s="52">
        <f>SUM(SCDBPTASN1!M1345:'SCDBPTASN1'!M1347)</f>
        <v>0</v>
      </c>
      <c r="N1348" s="52">
        <f>SUM(SCDBPTASN1!N1345:'SCDBPTASN1'!N1347)</f>
        <v>0</v>
      </c>
      <c r="O1348" s="52">
        <f>SUM(SCDBPTASN1!O1345:'SCDBPTASN1'!O1347)</f>
        <v>0</v>
      </c>
      <c r="P1348" s="52">
        <f>SUM(SCDBPTASN1!P1345:'SCDBPTASN1'!P1347)</f>
        <v>0</v>
      </c>
      <c r="Q1348" s="51"/>
      <c r="R1348" s="52">
        <f>SUM(SCDBPTASN1!R1345:'SCDBPTASN1'!R1347)</f>
        <v>0</v>
      </c>
      <c r="S1348" s="52">
        <f>SUM(SCDBPTASN1!S1345:'SCDBPTASN1'!S1347)</f>
        <v>0</v>
      </c>
      <c r="T1348" s="52">
        <f>SUM(SCDBPTASN1!T1345:'SCDBPTASN1'!T1347)</f>
        <v>0</v>
      </c>
      <c r="U1348" s="52">
        <f>SUM(SCDBPTASN1!U1345:'SCDBPTASN1'!U1347)</f>
        <v>0</v>
      </c>
      <c r="V1348" s="52">
        <f>SUM(SCDBPTASN1!V1345:'SCDBPTASN1'!V1347)</f>
        <v>0</v>
      </c>
      <c r="W1348" s="52">
        <f>SUM(SCDBPTASN1!W1345:'SCDBPTASN1'!W1347)</f>
        <v>0</v>
      </c>
      <c r="X1348" s="51"/>
      <c r="Y1348" s="51"/>
      <c r="Z1348" s="51"/>
      <c r="AA1348" s="51"/>
    </row>
    <row r="1349" spans="2:27" ht="25.5" x14ac:dyDescent="0.2">
      <c r="B1349" s="54" t="s">
        <v>292</v>
      </c>
      <c r="C1349" s="24" t="s">
        <v>291</v>
      </c>
      <c r="D1349" s="53"/>
      <c r="E1349" s="51"/>
      <c r="F1349" s="51"/>
      <c r="G1349" s="51"/>
      <c r="H1349" s="51"/>
      <c r="I1349" s="51"/>
      <c r="J1349" s="51"/>
      <c r="K1349" s="51"/>
      <c r="L1349" s="51"/>
      <c r="M1349" s="52">
        <f>SCDBPTASN1!M1332+SCDBPTASN1!M1336+SCDBPTASN1!M1340+SCDBPTASN1!M1344+SCDBPTASN1!M1348</f>
        <v>0</v>
      </c>
      <c r="N1349" s="52">
        <f>SCDBPTASN1!N1332+SCDBPTASN1!N1336+SCDBPTASN1!N1340+SCDBPTASN1!N1344+SCDBPTASN1!N1348</f>
        <v>0</v>
      </c>
      <c r="O1349" s="52">
        <f>SCDBPTASN1!O1332+SCDBPTASN1!O1336+SCDBPTASN1!O1340+SCDBPTASN1!O1344+SCDBPTASN1!O1348</f>
        <v>0</v>
      </c>
      <c r="P1349" s="52">
        <f>SCDBPTASN1!P1332+SCDBPTASN1!P1336+SCDBPTASN1!P1340+SCDBPTASN1!P1344+SCDBPTASN1!P1348</f>
        <v>0</v>
      </c>
      <c r="Q1349" s="51"/>
      <c r="R1349" s="52">
        <f>SCDBPTASN1!R1332+SCDBPTASN1!R1336+SCDBPTASN1!R1340+SCDBPTASN1!R1344+SCDBPTASN1!R1348</f>
        <v>0</v>
      </c>
      <c r="S1349" s="52">
        <f>SCDBPTASN1!S1332+SCDBPTASN1!S1336+SCDBPTASN1!S1340+SCDBPTASN1!S1344+SCDBPTASN1!S1348</f>
        <v>0</v>
      </c>
      <c r="T1349" s="52">
        <f>SCDBPTASN1!T1332+SCDBPTASN1!T1336+SCDBPTASN1!T1340+SCDBPTASN1!T1344+SCDBPTASN1!T1348</f>
        <v>0</v>
      </c>
      <c r="U1349" s="52">
        <f>SCDBPTASN1!U1332+SCDBPTASN1!U1336+SCDBPTASN1!U1340+SCDBPTASN1!U1344+SCDBPTASN1!U1348</f>
        <v>0</v>
      </c>
      <c r="V1349" s="52">
        <f>SCDBPTASN1!V1332+SCDBPTASN1!V1336+SCDBPTASN1!V1340+SCDBPTASN1!V1344+SCDBPTASN1!V1348</f>
        <v>0</v>
      </c>
      <c r="W1349" s="52">
        <f>SCDBPTASN1!W1332+SCDBPTASN1!W1336+SCDBPTASN1!W1340+SCDBPTASN1!W1344+SCDBPTASN1!W1348</f>
        <v>0</v>
      </c>
      <c r="X1349" s="51"/>
      <c r="Y1349" s="51"/>
      <c r="Z1349" s="51"/>
      <c r="AA1349" s="51"/>
    </row>
    <row r="1350" spans="2:27" x14ac:dyDescent="0.2">
      <c r="B1350" s="11" t="s">
        <v>24</v>
      </c>
      <c r="C1350" s="12" t="s">
        <v>24</v>
      </c>
      <c r="D1350" s="13" t="s">
        <v>24</v>
      </c>
      <c r="E1350" s="12" t="s">
        <v>24</v>
      </c>
      <c r="F1350" s="12" t="s">
        <v>24</v>
      </c>
      <c r="G1350" s="12" t="s">
        <v>24</v>
      </c>
      <c r="H1350" s="12" t="s">
        <v>24</v>
      </c>
      <c r="I1350" s="12" t="s">
        <v>24</v>
      </c>
      <c r="J1350" s="12" t="s">
        <v>24</v>
      </c>
      <c r="K1350" s="12" t="s">
        <v>24</v>
      </c>
      <c r="L1350" s="12" t="s">
        <v>24</v>
      </c>
      <c r="M1350" s="12" t="s">
        <v>24</v>
      </c>
      <c r="N1350" s="12" t="s">
        <v>24</v>
      </c>
      <c r="O1350" s="12" t="s">
        <v>24</v>
      </c>
      <c r="P1350" s="12" t="s">
        <v>24</v>
      </c>
      <c r="Q1350" s="12" t="s">
        <v>24</v>
      </c>
      <c r="R1350" s="12" t="s">
        <v>24</v>
      </c>
      <c r="S1350" s="12" t="s">
        <v>24</v>
      </c>
      <c r="T1350" s="12" t="s">
        <v>24</v>
      </c>
      <c r="U1350" s="12" t="s">
        <v>24</v>
      </c>
      <c r="V1350" s="12" t="s">
        <v>24</v>
      </c>
      <c r="W1350" s="12" t="s">
        <v>24</v>
      </c>
      <c r="X1350" s="12" t="s">
        <v>24</v>
      </c>
      <c r="Y1350" s="12" t="s">
        <v>24</v>
      </c>
      <c r="Z1350" s="12" t="s">
        <v>24</v>
      </c>
      <c r="AA1350" s="12" t="s">
        <v>24</v>
      </c>
    </row>
    <row r="1351" spans="2:27" x14ac:dyDescent="0.2">
      <c r="B1351" s="14" t="s">
        <v>290</v>
      </c>
      <c r="C1351" s="24" t="s">
        <v>26</v>
      </c>
      <c r="D1351" s="16" t="s">
        <v>26</v>
      </c>
      <c r="E1351" s="20" t="s">
        <v>26</v>
      </c>
      <c r="F1351" s="58" t="s">
        <v>26</v>
      </c>
      <c r="G1351" s="20" t="s">
        <v>26</v>
      </c>
      <c r="H1351" s="19"/>
      <c r="I1351" s="19"/>
      <c r="J1351" s="57"/>
      <c r="K1351" s="21"/>
      <c r="L1351" s="20" t="s">
        <v>26</v>
      </c>
      <c r="M1351" s="21"/>
      <c r="N1351" s="21"/>
      <c r="O1351" s="21"/>
      <c r="P1351" s="21"/>
      <c r="Q1351" s="56" t="s">
        <v>26</v>
      </c>
      <c r="R1351" s="21"/>
      <c r="S1351" s="21"/>
      <c r="T1351" s="21"/>
      <c r="U1351" s="21"/>
      <c r="V1351" s="21"/>
      <c r="W1351" s="21"/>
      <c r="X1351" s="20" t="s">
        <v>26</v>
      </c>
      <c r="Y1351" s="20" t="s">
        <v>26</v>
      </c>
      <c r="Z1351" s="55" t="s">
        <v>26</v>
      </c>
      <c r="AA1351" s="20" t="s">
        <v>26</v>
      </c>
    </row>
    <row r="1352" spans="2:27" x14ac:dyDescent="0.2">
      <c r="B1352" s="11" t="s">
        <v>24</v>
      </c>
      <c r="C1352" s="12" t="s">
        <v>24</v>
      </c>
      <c r="D1352" s="13" t="s">
        <v>24</v>
      </c>
      <c r="E1352" s="12" t="s">
        <v>24</v>
      </c>
      <c r="F1352" s="12" t="s">
        <v>24</v>
      </c>
      <c r="G1352" s="12" t="s">
        <v>24</v>
      </c>
      <c r="H1352" s="12" t="s">
        <v>24</v>
      </c>
      <c r="I1352" s="12" t="s">
        <v>24</v>
      </c>
      <c r="J1352" s="12" t="s">
        <v>24</v>
      </c>
      <c r="K1352" s="12" t="s">
        <v>24</v>
      </c>
      <c r="L1352" s="12" t="s">
        <v>24</v>
      </c>
      <c r="M1352" s="12" t="s">
        <v>24</v>
      </c>
      <c r="N1352" s="12" t="s">
        <v>24</v>
      </c>
      <c r="O1352" s="12" t="s">
        <v>24</v>
      </c>
      <c r="P1352" s="12" t="s">
        <v>24</v>
      </c>
      <c r="Q1352" s="12" t="s">
        <v>24</v>
      </c>
      <c r="R1352" s="12" t="s">
        <v>24</v>
      </c>
      <c r="S1352" s="12" t="s">
        <v>24</v>
      </c>
      <c r="T1352" s="12" t="s">
        <v>24</v>
      </c>
      <c r="U1352" s="12" t="s">
        <v>24</v>
      </c>
      <c r="V1352" s="12" t="s">
        <v>24</v>
      </c>
      <c r="W1352" s="12" t="s">
        <v>24</v>
      </c>
      <c r="X1352" s="12" t="s">
        <v>24</v>
      </c>
      <c r="Y1352" s="12" t="s">
        <v>24</v>
      </c>
      <c r="Z1352" s="12" t="s">
        <v>24</v>
      </c>
      <c r="AA1352" s="12" t="s">
        <v>24</v>
      </c>
    </row>
    <row r="1353" spans="2:27" ht="25.5" x14ac:dyDescent="0.2">
      <c r="B1353" s="54" t="s">
        <v>52</v>
      </c>
      <c r="C1353" s="24" t="s">
        <v>289</v>
      </c>
      <c r="D1353" s="53"/>
      <c r="E1353" s="51"/>
      <c r="F1353" s="51"/>
      <c r="G1353" s="51"/>
      <c r="H1353" s="51"/>
      <c r="I1353" s="51"/>
      <c r="J1353" s="51"/>
      <c r="K1353" s="51"/>
      <c r="L1353" s="51"/>
      <c r="M1353" s="52">
        <f>SUM(SCDBPTASN1!M1350:'SCDBPTASN1'!M1352)</f>
        <v>0</v>
      </c>
      <c r="N1353" s="52">
        <f>SUM(SCDBPTASN1!N1350:'SCDBPTASN1'!N1352)</f>
        <v>0</v>
      </c>
      <c r="O1353" s="52">
        <f>SUM(SCDBPTASN1!O1350:'SCDBPTASN1'!O1352)</f>
        <v>0</v>
      </c>
      <c r="P1353" s="52">
        <f>SUM(SCDBPTASN1!P1350:'SCDBPTASN1'!P1352)</f>
        <v>0</v>
      </c>
      <c r="Q1353" s="51"/>
      <c r="R1353" s="52">
        <f>SUM(SCDBPTASN1!R1350:'SCDBPTASN1'!R1352)</f>
        <v>0</v>
      </c>
      <c r="S1353" s="52">
        <f>SUM(SCDBPTASN1!S1350:'SCDBPTASN1'!S1352)</f>
        <v>0</v>
      </c>
      <c r="T1353" s="52">
        <f>SUM(SCDBPTASN1!T1350:'SCDBPTASN1'!T1352)</f>
        <v>0</v>
      </c>
      <c r="U1353" s="52">
        <f>SUM(SCDBPTASN1!U1350:'SCDBPTASN1'!U1352)</f>
        <v>0</v>
      </c>
      <c r="V1353" s="52">
        <f>SUM(SCDBPTASN1!V1350:'SCDBPTASN1'!V1352)</f>
        <v>0</v>
      </c>
      <c r="W1353" s="52">
        <f>SUM(SCDBPTASN1!W1350:'SCDBPTASN1'!W1352)</f>
        <v>0</v>
      </c>
      <c r="X1353" s="51"/>
      <c r="Y1353" s="51"/>
      <c r="Z1353" s="51"/>
      <c r="AA1353" s="51"/>
    </row>
    <row r="1354" spans="2:27" x14ac:dyDescent="0.2">
      <c r="B1354" s="11" t="s">
        <v>24</v>
      </c>
      <c r="C1354" s="12" t="s">
        <v>24</v>
      </c>
      <c r="D1354" s="13" t="s">
        <v>24</v>
      </c>
      <c r="E1354" s="12" t="s">
        <v>24</v>
      </c>
      <c r="F1354" s="12" t="s">
        <v>24</v>
      </c>
      <c r="G1354" s="12" t="s">
        <v>24</v>
      </c>
      <c r="H1354" s="12" t="s">
        <v>24</v>
      </c>
      <c r="I1354" s="12" t="s">
        <v>24</v>
      </c>
      <c r="J1354" s="12" t="s">
        <v>24</v>
      </c>
      <c r="K1354" s="12" t="s">
        <v>24</v>
      </c>
      <c r="L1354" s="12" t="s">
        <v>24</v>
      </c>
      <c r="M1354" s="12" t="s">
        <v>24</v>
      </c>
      <c r="N1354" s="12" t="s">
        <v>24</v>
      </c>
      <c r="O1354" s="12" t="s">
        <v>24</v>
      </c>
      <c r="P1354" s="12" t="s">
        <v>24</v>
      </c>
      <c r="Q1354" s="12" t="s">
        <v>24</v>
      </c>
      <c r="R1354" s="12" t="s">
        <v>24</v>
      </c>
      <c r="S1354" s="12" t="s">
        <v>24</v>
      </c>
      <c r="T1354" s="12" t="s">
        <v>24</v>
      </c>
      <c r="U1354" s="12" t="s">
        <v>24</v>
      </c>
      <c r="V1354" s="12" t="s">
        <v>24</v>
      </c>
      <c r="W1354" s="12" t="s">
        <v>24</v>
      </c>
      <c r="X1354" s="12" t="s">
        <v>24</v>
      </c>
      <c r="Y1354" s="12" t="s">
        <v>24</v>
      </c>
      <c r="Z1354" s="12" t="s">
        <v>24</v>
      </c>
      <c r="AA1354" s="12" t="s">
        <v>24</v>
      </c>
    </row>
    <row r="1355" spans="2:27" x14ac:dyDescent="0.2">
      <c r="B1355" s="14" t="s">
        <v>54</v>
      </c>
      <c r="C1355" s="24" t="s">
        <v>26</v>
      </c>
      <c r="D1355" s="16" t="s">
        <v>26</v>
      </c>
      <c r="E1355" s="20" t="s">
        <v>26</v>
      </c>
      <c r="F1355" s="58" t="s">
        <v>26</v>
      </c>
      <c r="G1355" s="20" t="s">
        <v>26</v>
      </c>
      <c r="H1355" s="19"/>
      <c r="I1355" s="19"/>
      <c r="J1355" s="57"/>
      <c r="K1355" s="21"/>
      <c r="L1355" s="20" t="s">
        <v>26</v>
      </c>
      <c r="M1355" s="21"/>
      <c r="N1355" s="21"/>
      <c r="O1355" s="21"/>
      <c r="P1355" s="21"/>
      <c r="Q1355" s="56" t="s">
        <v>26</v>
      </c>
      <c r="R1355" s="21"/>
      <c r="S1355" s="21"/>
      <c r="T1355" s="21"/>
      <c r="U1355" s="21"/>
      <c r="V1355" s="21"/>
      <c r="W1355" s="21"/>
      <c r="X1355" s="20" t="s">
        <v>26</v>
      </c>
      <c r="Y1355" s="20" t="s">
        <v>26</v>
      </c>
      <c r="Z1355" s="55" t="s">
        <v>26</v>
      </c>
      <c r="AA1355" s="20" t="s">
        <v>26</v>
      </c>
    </row>
    <row r="1356" spans="2:27" x14ac:dyDescent="0.2">
      <c r="B1356" s="11" t="s">
        <v>24</v>
      </c>
      <c r="C1356" s="12" t="s">
        <v>24</v>
      </c>
      <c r="D1356" s="13" t="s">
        <v>24</v>
      </c>
      <c r="E1356" s="12" t="s">
        <v>24</v>
      </c>
      <c r="F1356" s="12" t="s">
        <v>24</v>
      </c>
      <c r="G1356" s="12" t="s">
        <v>24</v>
      </c>
      <c r="H1356" s="12" t="s">
        <v>24</v>
      </c>
      <c r="I1356" s="12" t="s">
        <v>24</v>
      </c>
      <c r="J1356" s="12" t="s">
        <v>24</v>
      </c>
      <c r="K1356" s="12" t="s">
        <v>24</v>
      </c>
      <c r="L1356" s="12" t="s">
        <v>24</v>
      </c>
      <c r="M1356" s="12" t="s">
        <v>24</v>
      </c>
      <c r="N1356" s="12" t="s">
        <v>24</v>
      </c>
      <c r="O1356" s="12" t="s">
        <v>24</v>
      </c>
      <c r="P1356" s="12" t="s">
        <v>24</v>
      </c>
      <c r="Q1356" s="12" t="s">
        <v>24</v>
      </c>
      <c r="R1356" s="12" t="s">
        <v>24</v>
      </c>
      <c r="S1356" s="12" t="s">
        <v>24</v>
      </c>
      <c r="T1356" s="12" t="s">
        <v>24</v>
      </c>
      <c r="U1356" s="12" t="s">
        <v>24</v>
      </c>
      <c r="V1356" s="12" t="s">
        <v>24</v>
      </c>
      <c r="W1356" s="12" t="s">
        <v>24</v>
      </c>
      <c r="X1356" s="12" t="s">
        <v>24</v>
      </c>
      <c r="Y1356" s="12" t="s">
        <v>24</v>
      </c>
      <c r="Z1356" s="12" t="s">
        <v>24</v>
      </c>
      <c r="AA1356" s="12" t="s">
        <v>24</v>
      </c>
    </row>
    <row r="1357" spans="2:27" ht="25.5" x14ac:dyDescent="0.2">
      <c r="B1357" s="54" t="s">
        <v>288</v>
      </c>
      <c r="C1357" s="24" t="s">
        <v>287</v>
      </c>
      <c r="D1357" s="53"/>
      <c r="E1357" s="51"/>
      <c r="F1357" s="51"/>
      <c r="G1357" s="51"/>
      <c r="H1357" s="51"/>
      <c r="I1357" s="51"/>
      <c r="J1357" s="51"/>
      <c r="K1357" s="51"/>
      <c r="L1357" s="51"/>
      <c r="M1357" s="52">
        <f>SUM(SCDBPTASN1!M1354:'SCDBPTASN1'!M1356)</f>
        <v>0</v>
      </c>
      <c r="N1357" s="52">
        <f>SUM(SCDBPTASN1!N1354:'SCDBPTASN1'!N1356)</f>
        <v>0</v>
      </c>
      <c r="O1357" s="52">
        <f>SUM(SCDBPTASN1!O1354:'SCDBPTASN1'!O1356)</f>
        <v>0</v>
      </c>
      <c r="P1357" s="52">
        <f>SUM(SCDBPTASN1!P1354:'SCDBPTASN1'!P1356)</f>
        <v>0</v>
      </c>
      <c r="Q1357" s="51"/>
      <c r="R1357" s="52">
        <f>SUM(SCDBPTASN1!R1354:'SCDBPTASN1'!R1356)</f>
        <v>0</v>
      </c>
      <c r="S1357" s="52">
        <f>SUM(SCDBPTASN1!S1354:'SCDBPTASN1'!S1356)</f>
        <v>0</v>
      </c>
      <c r="T1357" s="52">
        <f>SUM(SCDBPTASN1!T1354:'SCDBPTASN1'!T1356)</f>
        <v>0</v>
      </c>
      <c r="U1357" s="52">
        <f>SUM(SCDBPTASN1!U1354:'SCDBPTASN1'!U1356)</f>
        <v>0</v>
      </c>
      <c r="V1357" s="52">
        <f>SUM(SCDBPTASN1!V1354:'SCDBPTASN1'!V1356)</f>
        <v>0</v>
      </c>
      <c r="W1357" s="52">
        <f>SUM(SCDBPTASN1!W1354:'SCDBPTASN1'!W1356)</f>
        <v>0</v>
      </c>
      <c r="X1357" s="51"/>
      <c r="Y1357" s="51"/>
      <c r="Z1357" s="51"/>
      <c r="AA1357" s="51"/>
    </row>
    <row r="1358" spans="2:27" x14ac:dyDescent="0.2">
      <c r="B1358" s="11" t="s">
        <v>24</v>
      </c>
      <c r="C1358" s="12" t="s">
        <v>24</v>
      </c>
      <c r="D1358" s="13" t="s">
        <v>24</v>
      </c>
      <c r="E1358" s="12" t="s">
        <v>24</v>
      </c>
      <c r="F1358" s="12" t="s">
        <v>24</v>
      </c>
      <c r="G1358" s="12" t="s">
        <v>24</v>
      </c>
      <c r="H1358" s="12" t="s">
        <v>24</v>
      </c>
      <c r="I1358" s="12" t="s">
        <v>24</v>
      </c>
      <c r="J1358" s="12" t="s">
        <v>24</v>
      </c>
      <c r="K1358" s="12" t="s">
        <v>24</v>
      </c>
      <c r="L1358" s="12" t="s">
        <v>24</v>
      </c>
      <c r="M1358" s="12" t="s">
        <v>24</v>
      </c>
      <c r="N1358" s="12" t="s">
        <v>24</v>
      </c>
      <c r="O1358" s="12" t="s">
        <v>24</v>
      </c>
      <c r="P1358" s="12" t="s">
        <v>24</v>
      </c>
      <c r="Q1358" s="12" t="s">
        <v>24</v>
      </c>
      <c r="R1358" s="12" t="s">
        <v>24</v>
      </c>
      <c r="S1358" s="12" t="s">
        <v>24</v>
      </c>
      <c r="T1358" s="12" t="s">
        <v>24</v>
      </c>
      <c r="U1358" s="12" t="s">
        <v>24</v>
      </c>
      <c r="V1358" s="12" t="s">
        <v>24</v>
      </c>
      <c r="W1358" s="12" t="s">
        <v>24</v>
      </c>
      <c r="X1358" s="12" t="s">
        <v>24</v>
      </c>
      <c r="Y1358" s="12" t="s">
        <v>24</v>
      </c>
      <c r="Z1358" s="12" t="s">
        <v>24</v>
      </c>
      <c r="AA1358" s="12" t="s">
        <v>24</v>
      </c>
    </row>
    <row r="1359" spans="2:27" x14ac:dyDescent="0.2">
      <c r="B1359" s="14" t="s">
        <v>286</v>
      </c>
      <c r="C1359" s="24" t="s">
        <v>26</v>
      </c>
      <c r="D1359" s="16" t="s">
        <v>26</v>
      </c>
      <c r="E1359" s="20" t="s">
        <v>26</v>
      </c>
      <c r="F1359" s="58" t="s">
        <v>26</v>
      </c>
      <c r="G1359" s="20" t="s">
        <v>26</v>
      </c>
      <c r="H1359" s="19"/>
      <c r="I1359" s="19"/>
      <c r="J1359" s="57"/>
      <c r="K1359" s="21"/>
      <c r="L1359" s="20" t="s">
        <v>26</v>
      </c>
      <c r="M1359" s="21"/>
      <c r="N1359" s="21"/>
      <c r="O1359" s="21"/>
      <c r="P1359" s="21"/>
      <c r="Q1359" s="56" t="s">
        <v>26</v>
      </c>
      <c r="R1359" s="21"/>
      <c r="S1359" s="21"/>
      <c r="T1359" s="21"/>
      <c r="U1359" s="21"/>
      <c r="V1359" s="21"/>
      <c r="W1359" s="21"/>
      <c r="X1359" s="20" t="s">
        <v>26</v>
      </c>
      <c r="Y1359" s="20" t="s">
        <v>26</v>
      </c>
      <c r="Z1359" s="55" t="s">
        <v>26</v>
      </c>
      <c r="AA1359" s="20" t="s">
        <v>26</v>
      </c>
    </row>
    <row r="1360" spans="2:27" x14ac:dyDescent="0.2">
      <c r="B1360" s="11" t="s">
        <v>24</v>
      </c>
      <c r="C1360" s="12" t="s">
        <v>24</v>
      </c>
      <c r="D1360" s="13" t="s">
        <v>24</v>
      </c>
      <c r="E1360" s="12" t="s">
        <v>24</v>
      </c>
      <c r="F1360" s="12" t="s">
        <v>24</v>
      </c>
      <c r="G1360" s="12" t="s">
        <v>24</v>
      </c>
      <c r="H1360" s="12" t="s">
        <v>24</v>
      </c>
      <c r="I1360" s="12" t="s">
        <v>24</v>
      </c>
      <c r="J1360" s="12" t="s">
        <v>24</v>
      </c>
      <c r="K1360" s="12" t="s">
        <v>24</v>
      </c>
      <c r="L1360" s="12" t="s">
        <v>24</v>
      </c>
      <c r="M1360" s="12" t="s">
        <v>24</v>
      </c>
      <c r="N1360" s="12" t="s">
        <v>24</v>
      </c>
      <c r="O1360" s="12" t="s">
        <v>24</v>
      </c>
      <c r="P1360" s="12" t="s">
        <v>24</v>
      </c>
      <c r="Q1360" s="12" t="s">
        <v>24</v>
      </c>
      <c r="R1360" s="12" t="s">
        <v>24</v>
      </c>
      <c r="S1360" s="12" t="s">
        <v>24</v>
      </c>
      <c r="T1360" s="12" t="s">
        <v>24</v>
      </c>
      <c r="U1360" s="12" t="s">
        <v>24</v>
      </c>
      <c r="V1360" s="12" t="s">
        <v>24</v>
      </c>
      <c r="W1360" s="12" t="s">
        <v>24</v>
      </c>
      <c r="X1360" s="12" t="s">
        <v>24</v>
      </c>
      <c r="Y1360" s="12" t="s">
        <v>24</v>
      </c>
      <c r="Z1360" s="12" t="s">
        <v>24</v>
      </c>
      <c r="AA1360" s="12" t="s">
        <v>24</v>
      </c>
    </row>
    <row r="1361" spans="2:27" ht="25.5" x14ac:dyDescent="0.2">
      <c r="B1361" s="54" t="s">
        <v>285</v>
      </c>
      <c r="C1361" s="24" t="s">
        <v>284</v>
      </c>
      <c r="D1361" s="53"/>
      <c r="E1361" s="51"/>
      <c r="F1361" s="51"/>
      <c r="G1361" s="51"/>
      <c r="H1361" s="51"/>
      <c r="I1361" s="51"/>
      <c r="J1361" s="51"/>
      <c r="K1361" s="51"/>
      <c r="L1361" s="51"/>
      <c r="M1361" s="52">
        <f>SUM(SCDBPTASN1!M1358:'SCDBPTASN1'!M1360)</f>
        <v>0</v>
      </c>
      <c r="N1361" s="52">
        <f>SUM(SCDBPTASN1!N1358:'SCDBPTASN1'!N1360)</f>
        <v>0</v>
      </c>
      <c r="O1361" s="52">
        <f>SUM(SCDBPTASN1!O1358:'SCDBPTASN1'!O1360)</f>
        <v>0</v>
      </c>
      <c r="P1361" s="52">
        <f>SUM(SCDBPTASN1!P1358:'SCDBPTASN1'!P1360)</f>
        <v>0</v>
      </c>
      <c r="Q1361" s="51"/>
      <c r="R1361" s="52">
        <f>SUM(SCDBPTASN1!R1358:'SCDBPTASN1'!R1360)</f>
        <v>0</v>
      </c>
      <c r="S1361" s="52">
        <f>SUM(SCDBPTASN1!S1358:'SCDBPTASN1'!S1360)</f>
        <v>0</v>
      </c>
      <c r="T1361" s="52">
        <f>SUM(SCDBPTASN1!T1358:'SCDBPTASN1'!T1360)</f>
        <v>0</v>
      </c>
      <c r="U1361" s="52">
        <f>SUM(SCDBPTASN1!U1358:'SCDBPTASN1'!U1360)</f>
        <v>0</v>
      </c>
      <c r="V1361" s="52">
        <f>SUM(SCDBPTASN1!V1358:'SCDBPTASN1'!V1360)</f>
        <v>0</v>
      </c>
      <c r="W1361" s="52">
        <f>SUM(SCDBPTASN1!W1358:'SCDBPTASN1'!W1360)</f>
        <v>0</v>
      </c>
      <c r="X1361" s="51"/>
      <c r="Y1361" s="51"/>
      <c r="Z1361" s="51"/>
      <c r="AA1361" s="51"/>
    </row>
    <row r="1362" spans="2:27" x14ac:dyDescent="0.2">
      <c r="B1362" s="11" t="s">
        <v>24</v>
      </c>
      <c r="C1362" s="12" t="s">
        <v>24</v>
      </c>
      <c r="D1362" s="13" t="s">
        <v>24</v>
      </c>
      <c r="E1362" s="12" t="s">
        <v>24</v>
      </c>
      <c r="F1362" s="12" t="s">
        <v>24</v>
      </c>
      <c r="G1362" s="12" t="s">
        <v>24</v>
      </c>
      <c r="H1362" s="12" t="s">
        <v>24</v>
      </c>
      <c r="I1362" s="12" t="s">
        <v>24</v>
      </c>
      <c r="J1362" s="12" t="s">
        <v>24</v>
      </c>
      <c r="K1362" s="12" t="s">
        <v>24</v>
      </c>
      <c r="L1362" s="12" t="s">
        <v>24</v>
      </c>
      <c r="M1362" s="12" t="s">
        <v>24</v>
      </c>
      <c r="N1362" s="12" t="s">
        <v>24</v>
      </c>
      <c r="O1362" s="12" t="s">
        <v>24</v>
      </c>
      <c r="P1362" s="12" t="s">
        <v>24</v>
      </c>
      <c r="Q1362" s="12" t="s">
        <v>24</v>
      </c>
      <c r="R1362" s="12" t="s">
        <v>24</v>
      </c>
      <c r="S1362" s="12" t="s">
        <v>24</v>
      </c>
      <c r="T1362" s="12" t="s">
        <v>24</v>
      </c>
      <c r="U1362" s="12" t="s">
        <v>24</v>
      </c>
      <c r="V1362" s="12" t="s">
        <v>24</v>
      </c>
      <c r="W1362" s="12" t="s">
        <v>24</v>
      </c>
      <c r="X1362" s="12" t="s">
        <v>24</v>
      </c>
      <c r="Y1362" s="12" t="s">
        <v>24</v>
      </c>
      <c r="Z1362" s="12" t="s">
        <v>24</v>
      </c>
      <c r="AA1362" s="12" t="s">
        <v>24</v>
      </c>
    </row>
    <row r="1363" spans="2:27" x14ac:dyDescent="0.2">
      <c r="B1363" s="14" t="s">
        <v>283</v>
      </c>
      <c r="C1363" s="24" t="s">
        <v>26</v>
      </c>
      <c r="D1363" s="16" t="s">
        <v>26</v>
      </c>
      <c r="E1363" s="20" t="s">
        <v>26</v>
      </c>
      <c r="F1363" s="58" t="s">
        <v>26</v>
      </c>
      <c r="G1363" s="20" t="s">
        <v>26</v>
      </c>
      <c r="H1363" s="19"/>
      <c r="I1363" s="19"/>
      <c r="J1363" s="57"/>
      <c r="K1363" s="21"/>
      <c r="L1363" s="20" t="s">
        <v>26</v>
      </c>
      <c r="M1363" s="21"/>
      <c r="N1363" s="21"/>
      <c r="O1363" s="21"/>
      <c r="P1363" s="21"/>
      <c r="Q1363" s="56" t="s">
        <v>26</v>
      </c>
      <c r="R1363" s="21"/>
      <c r="S1363" s="21"/>
      <c r="T1363" s="21"/>
      <c r="U1363" s="21"/>
      <c r="V1363" s="21"/>
      <c r="W1363" s="21"/>
      <c r="X1363" s="20" t="s">
        <v>26</v>
      </c>
      <c r="Y1363" s="20" t="s">
        <v>26</v>
      </c>
      <c r="Z1363" s="55" t="s">
        <v>26</v>
      </c>
      <c r="AA1363" s="20" t="s">
        <v>26</v>
      </c>
    </row>
    <row r="1364" spans="2:27" x14ac:dyDescent="0.2">
      <c r="B1364" s="11" t="s">
        <v>24</v>
      </c>
      <c r="C1364" s="12" t="s">
        <v>24</v>
      </c>
      <c r="D1364" s="13" t="s">
        <v>24</v>
      </c>
      <c r="E1364" s="12" t="s">
        <v>24</v>
      </c>
      <c r="F1364" s="12" t="s">
        <v>24</v>
      </c>
      <c r="G1364" s="12" t="s">
        <v>24</v>
      </c>
      <c r="H1364" s="12" t="s">
        <v>24</v>
      </c>
      <c r="I1364" s="12" t="s">
        <v>24</v>
      </c>
      <c r="J1364" s="12" t="s">
        <v>24</v>
      </c>
      <c r="K1364" s="12" t="s">
        <v>24</v>
      </c>
      <c r="L1364" s="12" t="s">
        <v>24</v>
      </c>
      <c r="M1364" s="12" t="s">
        <v>24</v>
      </c>
      <c r="N1364" s="12" t="s">
        <v>24</v>
      </c>
      <c r="O1364" s="12" t="s">
        <v>24</v>
      </c>
      <c r="P1364" s="12" t="s">
        <v>24</v>
      </c>
      <c r="Q1364" s="12" t="s">
        <v>24</v>
      </c>
      <c r="R1364" s="12" t="s">
        <v>24</v>
      </c>
      <c r="S1364" s="12" t="s">
        <v>24</v>
      </c>
      <c r="T1364" s="12" t="s">
        <v>24</v>
      </c>
      <c r="U1364" s="12" t="s">
        <v>24</v>
      </c>
      <c r="V1364" s="12" t="s">
        <v>24</v>
      </c>
      <c r="W1364" s="12" t="s">
        <v>24</v>
      </c>
      <c r="X1364" s="12" t="s">
        <v>24</v>
      </c>
      <c r="Y1364" s="12" t="s">
        <v>24</v>
      </c>
      <c r="Z1364" s="12" t="s">
        <v>24</v>
      </c>
      <c r="AA1364" s="12" t="s">
        <v>24</v>
      </c>
    </row>
    <row r="1365" spans="2:27" ht="25.5" x14ac:dyDescent="0.2">
      <c r="B1365" s="54" t="s">
        <v>282</v>
      </c>
      <c r="C1365" s="24" t="s">
        <v>281</v>
      </c>
      <c r="D1365" s="53"/>
      <c r="E1365" s="51"/>
      <c r="F1365" s="51"/>
      <c r="G1365" s="51"/>
      <c r="H1365" s="51"/>
      <c r="I1365" s="51"/>
      <c r="J1365" s="51"/>
      <c r="K1365" s="51"/>
      <c r="L1365" s="51"/>
      <c r="M1365" s="52">
        <f>SUM(SCDBPTASN1!M1362:'SCDBPTASN1'!M1364)</f>
        <v>0</v>
      </c>
      <c r="N1365" s="52">
        <f>SUM(SCDBPTASN1!N1362:'SCDBPTASN1'!N1364)</f>
        <v>0</v>
      </c>
      <c r="O1365" s="52">
        <f>SUM(SCDBPTASN1!O1362:'SCDBPTASN1'!O1364)</f>
        <v>0</v>
      </c>
      <c r="P1365" s="52">
        <f>SUM(SCDBPTASN1!P1362:'SCDBPTASN1'!P1364)</f>
        <v>0</v>
      </c>
      <c r="Q1365" s="51"/>
      <c r="R1365" s="52">
        <f>SUM(SCDBPTASN1!R1362:'SCDBPTASN1'!R1364)</f>
        <v>0</v>
      </c>
      <c r="S1365" s="52">
        <f>SUM(SCDBPTASN1!S1362:'SCDBPTASN1'!S1364)</f>
        <v>0</v>
      </c>
      <c r="T1365" s="52">
        <f>SUM(SCDBPTASN1!T1362:'SCDBPTASN1'!T1364)</f>
        <v>0</v>
      </c>
      <c r="U1365" s="52">
        <f>SUM(SCDBPTASN1!U1362:'SCDBPTASN1'!U1364)</f>
        <v>0</v>
      </c>
      <c r="V1365" s="52">
        <f>SUM(SCDBPTASN1!V1362:'SCDBPTASN1'!V1364)</f>
        <v>0</v>
      </c>
      <c r="W1365" s="52">
        <f>SUM(SCDBPTASN1!W1362:'SCDBPTASN1'!W1364)</f>
        <v>0</v>
      </c>
      <c r="X1365" s="51"/>
      <c r="Y1365" s="51"/>
      <c r="Z1365" s="51"/>
      <c r="AA1365" s="51"/>
    </row>
    <row r="1366" spans="2:27" x14ac:dyDescent="0.2">
      <c r="B1366" s="11" t="s">
        <v>24</v>
      </c>
      <c r="C1366" s="12" t="s">
        <v>24</v>
      </c>
      <c r="D1366" s="13" t="s">
        <v>24</v>
      </c>
      <c r="E1366" s="12" t="s">
        <v>24</v>
      </c>
      <c r="F1366" s="12" t="s">
        <v>24</v>
      </c>
      <c r="G1366" s="12" t="s">
        <v>24</v>
      </c>
      <c r="H1366" s="12" t="s">
        <v>24</v>
      </c>
      <c r="I1366" s="12" t="s">
        <v>24</v>
      </c>
      <c r="J1366" s="12" t="s">
        <v>24</v>
      </c>
      <c r="K1366" s="12" t="s">
        <v>24</v>
      </c>
      <c r="L1366" s="12" t="s">
        <v>24</v>
      </c>
      <c r="M1366" s="12" t="s">
        <v>24</v>
      </c>
      <c r="N1366" s="12" t="s">
        <v>24</v>
      </c>
      <c r="O1366" s="12" t="s">
        <v>24</v>
      </c>
      <c r="P1366" s="12" t="s">
        <v>24</v>
      </c>
      <c r="Q1366" s="12" t="s">
        <v>24</v>
      </c>
      <c r="R1366" s="12" t="s">
        <v>24</v>
      </c>
      <c r="S1366" s="12" t="s">
        <v>24</v>
      </c>
      <c r="T1366" s="12" t="s">
        <v>24</v>
      </c>
      <c r="U1366" s="12" t="s">
        <v>24</v>
      </c>
      <c r="V1366" s="12" t="s">
        <v>24</v>
      </c>
      <c r="W1366" s="12" t="s">
        <v>24</v>
      </c>
      <c r="X1366" s="12" t="s">
        <v>24</v>
      </c>
      <c r="Y1366" s="12" t="s">
        <v>24</v>
      </c>
      <c r="Z1366" s="12" t="s">
        <v>24</v>
      </c>
      <c r="AA1366" s="12" t="s">
        <v>24</v>
      </c>
    </row>
    <row r="1367" spans="2:27" x14ac:dyDescent="0.2">
      <c r="B1367" s="14" t="s">
        <v>280</v>
      </c>
      <c r="C1367" s="24" t="s">
        <v>26</v>
      </c>
      <c r="D1367" s="16" t="s">
        <v>26</v>
      </c>
      <c r="E1367" s="20" t="s">
        <v>26</v>
      </c>
      <c r="F1367" s="58" t="s">
        <v>26</v>
      </c>
      <c r="G1367" s="20" t="s">
        <v>26</v>
      </c>
      <c r="H1367" s="19"/>
      <c r="I1367" s="19"/>
      <c r="J1367" s="57"/>
      <c r="K1367" s="21"/>
      <c r="L1367" s="20" t="s">
        <v>26</v>
      </c>
      <c r="M1367" s="21"/>
      <c r="N1367" s="21"/>
      <c r="O1367" s="21"/>
      <c r="P1367" s="21"/>
      <c r="Q1367" s="56" t="s">
        <v>26</v>
      </c>
      <c r="R1367" s="21"/>
      <c r="S1367" s="21"/>
      <c r="T1367" s="21"/>
      <c r="U1367" s="21"/>
      <c r="V1367" s="21"/>
      <c r="W1367" s="21"/>
      <c r="X1367" s="20" t="s">
        <v>26</v>
      </c>
      <c r="Y1367" s="20" t="s">
        <v>26</v>
      </c>
      <c r="Z1367" s="55" t="s">
        <v>26</v>
      </c>
      <c r="AA1367" s="20" t="s">
        <v>26</v>
      </c>
    </row>
    <row r="1368" spans="2:27" x14ac:dyDescent="0.2">
      <c r="B1368" s="11" t="s">
        <v>24</v>
      </c>
      <c r="C1368" s="12" t="s">
        <v>24</v>
      </c>
      <c r="D1368" s="13" t="s">
        <v>24</v>
      </c>
      <c r="E1368" s="12" t="s">
        <v>24</v>
      </c>
      <c r="F1368" s="12" t="s">
        <v>24</v>
      </c>
      <c r="G1368" s="12" t="s">
        <v>24</v>
      </c>
      <c r="H1368" s="12" t="s">
        <v>24</v>
      </c>
      <c r="I1368" s="12" t="s">
        <v>24</v>
      </c>
      <c r="J1368" s="12" t="s">
        <v>24</v>
      </c>
      <c r="K1368" s="12" t="s">
        <v>24</v>
      </c>
      <c r="L1368" s="12" t="s">
        <v>24</v>
      </c>
      <c r="M1368" s="12" t="s">
        <v>24</v>
      </c>
      <c r="N1368" s="12" t="s">
        <v>24</v>
      </c>
      <c r="O1368" s="12" t="s">
        <v>24</v>
      </c>
      <c r="P1368" s="12" t="s">
        <v>24</v>
      </c>
      <c r="Q1368" s="12" t="s">
        <v>24</v>
      </c>
      <c r="R1368" s="12" t="s">
        <v>24</v>
      </c>
      <c r="S1368" s="12" t="s">
        <v>24</v>
      </c>
      <c r="T1368" s="12" t="s">
        <v>24</v>
      </c>
      <c r="U1368" s="12" t="s">
        <v>24</v>
      </c>
      <c r="V1368" s="12" t="s">
        <v>24</v>
      </c>
      <c r="W1368" s="12" t="s">
        <v>24</v>
      </c>
      <c r="X1368" s="12" t="s">
        <v>24</v>
      </c>
      <c r="Y1368" s="12" t="s">
        <v>24</v>
      </c>
      <c r="Z1368" s="12" t="s">
        <v>24</v>
      </c>
      <c r="AA1368" s="12" t="s">
        <v>24</v>
      </c>
    </row>
    <row r="1369" spans="2:27" ht="25.5" x14ac:dyDescent="0.2">
      <c r="B1369" s="54" t="s">
        <v>279</v>
      </c>
      <c r="C1369" s="24" t="s">
        <v>278</v>
      </c>
      <c r="D1369" s="53"/>
      <c r="E1369" s="51"/>
      <c r="F1369" s="51"/>
      <c r="G1369" s="51"/>
      <c r="H1369" s="51"/>
      <c r="I1369" s="51"/>
      <c r="J1369" s="51"/>
      <c r="K1369" s="51"/>
      <c r="L1369" s="51"/>
      <c r="M1369" s="52">
        <f>SUM(SCDBPTASN1!M1366:'SCDBPTASN1'!M1368)</f>
        <v>0</v>
      </c>
      <c r="N1369" s="52">
        <f>SUM(SCDBPTASN1!N1366:'SCDBPTASN1'!N1368)</f>
        <v>0</v>
      </c>
      <c r="O1369" s="52">
        <f>SUM(SCDBPTASN1!O1366:'SCDBPTASN1'!O1368)</f>
        <v>0</v>
      </c>
      <c r="P1369" s="52">
        <f>SUM(SCDBPTASN1!P1366:'SCDBPTASN1'!P1368)</f>
        <v>0</v>
      </c>
      <c r="Q1369" s="51"/>
      <c r="R1369" s="52">
        <f>SUM(SCDBPTASN1!R1366:'SCDBPTASN1'!R1368)</f>
        <v>0</v>
      </c>
      <c r="S1369" s="52">
        <f>SUM(SCDBPTASN1!S1366:'SCDBPTASN1'!S1368)</f>
        <v>0</v>
      </c>
      <c r="T1369" s="52">
        <f>SUM(SCDBPTASN1!T1366:'SCDBPTASN1'!T1368)</f>
        <v>0</v>
      </c>
      <c r="U1369" s="52">
        <f>SUM(SCDBPTASN1!U1366:'SCDBPTASN1'!U1368)</f>
        <v>0</v>
      </c>
      <c r="V1369" s="52">
        <f>SUM(SCDBPTASN1!V1366:'SCDBPTASN1'!V1368)</f>
        <v>0</v>
      </c>
      <c r="W1369" s="52">
        <f>SUM(SCDBPTASN1!W1366:'SCDBPTASN1'!W1368)</f>
        <v>0</v>
      </c>
      <c r="X1369" s="51"/>
      <c r="Y1369" s="51"/>
      <c r="Z1369" s="51"/>
      <c r="AA1369" s="51"/>
    </row>
    <row r="1370" spans="2:27" x14ac:dyDescent="0.2">
      <c r="B1370" s="54" t="s">
        <v>277</v>
      </c>
      <c r="C1370" s="24" t="s">
        <v>276</v>
      </c>
      <c r="D1370" s="53"/>
      <c r="E1370" s="51"/>
      <c r="F1370" s="51"/>
      <c r="G1370" s="51"/>
      <c r="H1370" s="51"/>
      <c r="I1370" s="51"/>
      <c r="J1370" s="51"/>
      <c r="K1370" s="51"/>
      <c r="L1370" s="51"/>
      <c r="M1370" s="52">
        <f>SCDBPTASN1!M1353+SCDBPTASN1!M1357+SCDBPTASN1!M1361+SCDBPTASN1!M1365+SCDBPTASN1!M1369</f>
        <v>0</v>
      </c>
      <c r="N1370" s="52">
        <f>SCDBPTASN1!N1353+SCDBPTASN1!N1357+SCDBPTASN1!N1361+SCDBPTASN1!N1365+SCDBPTASN1!N1369</f>
        <v>0</v>
      </c>
      <c r="O1370" s="52">
        <f>SCDBPTASN1!O1353+SCDBPTASN1!O1357+SCDBPTASN1!O1361+SCDBPTASN1!O1365+SCDBPTASN1!O1369</f>
        <v>0</v>
      </c>
      <c r="P1370" s="52">
        <f>SCDBPTASN1!P1353+SCDBPTASN1!P1357+SCDBPTASN1!P1361+SCDBPTASN1!P1365+SCDBPTASN1!P1369</f>
        <v>0</v>
      </c>
      <c r="Q1370" s="51"/>
      <c r="R1370" s="52">
        <f>SCDBPTASN1!R1353+SCDBPTASN1!R1357+SCDBPTASN1!R1361+SCDBPTASN1!R1365+SCDBPTASN1!R1369</f>
        <v>0</v>
      </c>
      <c r="S1370" s="52">
        <f>SCDBPTASN1!S1353+SCDBPTASN1!S1357+SCDBPTASN1!S1361+SCDBPTASN1!S1365+SCDBPTASN1!S1369</f>
        <v>0</v>
      </c>
      <c r="T1370" s="52">
        <f>SCDBPTASN1!T1353+SCDBPTASN1!T1357+SCDBPTASN1!T1361+SCDBPTASN1!T1365+SCDBPTASN1!T1369</f>
        <v>0</v>
      </c>
      <c r="U1370" s="52">
        <f>SCDBPTASN1!U1353+SCDBPTASN1!U1357+SCDBPTASN1!U1361+SCDBPTASN1!U1365+SCDBPTASN1!U1369</f>
        <v>0</v>
      </c>
      <c r="V1370" s="52">
        <f>SCDBPTASN1!V1353+SCDBPTASN1!V1357+SCDBPTASN1!V1361+SCDBPTASN1!V1365+SCDBPTASN1!V1369</f>
        <v>0</v>
      </c>
      <c r="W1370" s="52">
        <f>SCDBPTASN1!W1353+SCDBPTASN1!W1357+SCDBPTASN1!W1361+SCDBPTASN1!W1365+SCDBPTASN1!W1369</f>
        <v>0</v>
      </c>
      <c r="X1370" s="51"/>
      <c r="Y1370" s="51"/>
      <c r="Z1370" s="51"/>
      <c r="AA1370" s="51"/>
    </row>
    <row r="1371" spans="2:27" x14ac:dyDescent="0.2">
      <c r="B1371" s="54" t="s">
        <v>275</v>
      </c>
      <c r="C1371" s="24" t="s">
        <v>274</v>
      </c>
      <c r="D1371" s="53"/>
      <c r="E1371" s="51"/>
      <c r="F1371" s="51"/>
      <c r="G1371" s="51"/>
      <c r="H1371" s="51"/>
      <c r="I1371" s="51"/>
      <c r="J1371" s="51"/>
      <c r="K1371" s="51"/>
      <c r="L1371" s="51"/>
      <c r="M1371" s="52">
        <f>SCDBPTASN1!M538+SCDBPTASN1!M1167+SCDBPTASN1!M1230+SCDBPTASN1!M1332+SCDBPTASN1!M1353</f>
        <v>72500</v>
      </c>
      <c r="N1371" s="52">
        <f>SCDBPTASN1!N538+SCDBPTASN1!N1167+SCDBPTASN1!N1230+SCDBPTASN1!N1332+SCDBPTASN1!N1353</f>
        <v>0</v>
      </c>
      <c r="O1371" s="52">
        <f>SCDBPTASN1!O538+SCDBPTASN1!O1167+SCDBPTASN1!O1230+SCDBPTASN1!O1332+SCDBPTASN1!O1353</f>
        <v>-63572863.919999972</v>
      </c>
      <c r="P1371" s="52">
        <f>SCDBPTASN1!P538+SCDBPTASN1!P1167+SCDBPTASN1!P1230+SCDBPTASN1!P1332+SCDBPTASN1!P1353</f>
        <v>105381670.01317877</v>
      </c>
      <c r="Q1371" s="51"/>
      <c r="R1371" s="52">
        <f>SCDBPTASN1!R538+SCDBPTASN1!R1167+SCDBPTASN1!R1230+SCDBPTASN1!R1332+SCDBPTASN1!R1353</f>
        <v>-295628069.58999991</v>
      </c>
      <c r="S1371" s="52">
        <f>SCDBPTASN1!S538+SCDBPTASN1!S1167+SCDBPTASN1!S1230+SCDBPTASN1!S1332+SCDBPTASN1!S1353</f>
        <v>-73055638.459589422</v>
      </c>
      <c r="T1371" s="52">
        <f>SCDBPTASN1!T538+SCDBPTASN1!T1167+SCDBPTASN1!T1230+SCDBPTASN1!T1332+SCDBPTASN1!T1353</f>
        <v>0</v>
      </c>
      <c r="U1371" s="52">
        <f>SCDBPTASN1!U538+SCDBPTASN1!U1167+SCDBPTASN1!U1230+SCDBPTASN1!U1332+SCDBPTASN1!U1353</f>
        <v>-6669542.8499999996</v>
      </c>
      <c r="V1371" s="52">
        <f>SCDBPTASN1!V538+SCDBPTASN1!V1167+SCDBPTASN1!V1230+SCDBPTASN1!V1332+SCDBPTASN1!V1353</f>
        <v>0</v>
      </c>
      <c r="W1371" s="52">
        <f>SCDBPTASN1!W538+SCDBPTASN1!W1167+SCDBPTASN1!W1230+SCDBPTASN1!W1332+SCDBPTASN1!W1353</f>
        <v>195346754.87663084</v>
      </c>
      <c r="X1371" s="51"/>
      <c r="Y1371" s="51"/>
      <c r="Z1371" s="51"/>
      <c r="AA1371" s="51"/>
    </row>
    <row r="1372" spans="2:27" x14ac:dyDescent="0.2">
      <c r="B1372" s="54" t="s">
        <v>273</v>
      </c>
      <c r="C1372" s="24" t="s">
        <v>272</v>
      </c>
      <c r="D1372" s="53"/>
      <c r="E1372" s="51"/>
      <c r="F1372" s="51"/>
      <c r="G1372" s="51"/>
      <c r="H1372" s="51"/>
      <c r="I1372" s="51"/>
      <c r="J1372" s="51"/>
      <c r="K1372" s="51"/>
      <c r="L1372" s="51"/>
      <c r="M1372" s="52">
        <f>SCDBPTASN1!M542+SCDBPTASN1!M1211+SCDBPTASN1!M1315+SCDBPTASN1!M1336+SCDBPTASN1!M1357</f>
        <v>787529.07000000007</v>
      </c>
      <c r="N1372" s="52">
        <f>SCDBPTASN1!N542+SCDBPTASN1!N1211+SCDBPTASN1!N1315+SCDBPTASN1!N1336+SCDBPTASN1!N1357</f>
        <v>-2114334.12</v>
      </c>
      <c r="O1372" s="52">
        <f>SCDBPTASN1!O542+SCDBPTASN1!O1211+SCDBPTASN1!O1315+SCDBPTASN1!O1336+SCDBPTASN1!O1357</f>
        <v>1944144.9499999983</v>
      </c>
      <c r="P1372" s="52">
        <f>SCDBPTASN1!P542+SCDBPTASN1!P1211+SCDBPTASN1!P1315+SCDBPTASN1!P1336+SCDBPTASN1!P1357</f>
        <v>-14539912.529999999</v>
      </c>
      <c r="Q1372" s="51"/>
      <c r="R1372" s="52">
        <f>SCDBPTASN1!R542+SCDBPTASN1!R1211+SCDBPTASN1!R1315+SCDBPTASN1!R1336+SCDBPTASN1!R1357</f>
        <v>-24573865.470000003</v>
      </c>
      <c r="S1372" s="52">
        <f>SCDBPTASN1!S542+SCDBPTASN1!S1211+SCDBPTASN1!S1315+SCDBPTASN1!S1336+SCDBPTASN1!S1357</f>
        <v>-7983224.5399999972</v>
      </c>
      <c r="T1372" s="52">
        <f>SCDBPTASN1!T542+SCDBPTASN1!T1211+SCDBPTASN1!T1315+SCDBPTASN1!T1336+SCDBPTASN1!T1357</f>
        <v>0</v>
      </c>
      <c r="U1372" s="52">
        <f>SCDBPTASN1!U542+SCDBPTASN1!U1211+SCDBPTASN1!U1315+SCDBPTASN1!U1336+SCDBPTASN1!U1357</f>
        <v>-91582.290000000095</v>
      </c>
      <c r="V1372" s="52">
        <f>SCDBPTASN1!V542+SCDBPTASN1!V1211+SCDBPTASN1!V1315+SCDBPTASN1!V1336+SCDBPTASN1!V1357</f>
        <v>0</v>
      </c>
      <c r="W1372" s="52">
        <f>SCDBPTASN1!W542+SCDBPTASN1!W1211+SCDBPTASN1!W1315+SCDBPTASN1!W1336+SCDBPTASN1!W1357</f>
        <v>908080319</v>
      </c>
      <c r="X1372" s="51"/>
      <c r="Y1372" s="51"/>
      <c r="Z1372" s="51"/>
      <c r="AA1372" s="51"/>
    </row>
    <row r="1373" spans="2:27" ht="25.5" x14ac:dyDescent="0.2">
      <c r="B1373" s="54" t="s">
        <v>271</v>
      </c>
      <c r="C1373" s="24" t="s">
        <v>270</v>
      </c>
      <c r="D1373" s="53"/>
      <c r="E1373" s="51"/>
      <c r="F1373" s="51"/>
      <c r="G1373" s="51"/>
      <c r="H1373" s="51"/>
      <c r="I1373" s="51"/>
      <c r="J1373" s="51"/>
      <c r="K1373" s="51"/>
      <c r="L1373" s="51"/>
      <c r="M1373" s="52">
        <f>SCDBPTASN1!M580+SCDBPTASN1!M1217+SCDBPTASN1!M1319+SCDBPTASN1!M1340+SCDBPTASN1!M1361</f>
        <v>-5232916</v>
      </c>
      <c r="N1373" s="52">
        <f>SCDBPTASN1!N580+SCDBPTASN1!N1217+SCDBPTASN1!N1319+SCDBPTASN1!N1340+SCDBPTASN1!N1361</f>
        <v>0</v>
      </c>
      <c r="O1373" s="52">
        <f>SCDBPTASN1!O580+SCDBPTASN1!O1217+SCDBPTASN1!O1319+SCDBPTASN1!O1340+SCDBPTASN1!O1361</f>
        <v>29381757.369999994</v>
      </c>
      <c r="P1373" s="52">
        <f>SCDBPTASN1!P580+SCDBPTASN1!P1217+SCDBPTASN1!P1319+SCDBPTASN1!P1340+SCDBPTASN1!P1361</f>
        <v>64373698.55839999</v>
      </c>
      <c r="Q1373" s="51"/>
      <c r="R1373" s="52">
        <f>SCDBPTASN1!R580+SCDBPTASN1!R1217+SCDBPTASN1!R1319+SCDBPTASN1!R1340+SCDBPTASN1!R1361</f>
        <v>78953978.419999987</v>
      </c>
      <c r="S1373" s="52">
        <f>SCDBPTASN1!S580+SCDBPTASN1!S1217+SCDBPTASN1!S1319+SCDBPTASN1!S1340+SCDBPTASN1!S1361</f>
        <v>6035043.9500000002</v>
      </c>
      <c r="T1373" s="52">
        <f>SCDBPTASN1!T580+SCDBPTASN1!T1217+SCDBPTASN1!T1319+SCDBPTASN1!T1340+SCDBPTASN1!T1361</f>
        <v>59648495.25999999</v>
      </c>
      <c r="U1373" s="52">
        <f>SCDBPTASN1!U580+SCDBPTASN1!U1217+SCDBPTASN1!U1319+SCDBPTASN1!U1340+SCDBPTASN1!U1361</f>
        <v>445560.54</v>
      </c>
      <c r="V1373" s="52">
        <f>SCDBPTASN1!V580+SCDBPTASN1!V1217+SCDBPTASN1!V1319+SCDBPTASN1!V1340+SCDBPTASN1!V1361</f>
        <v>0</v>
      </c>
      <c r="W1373" s="52">
        <f>SCDBPTASN1!W580+SCDBPTASN1!W1217+SCDBPTASN1!W1319+SCDBPTASN1!W1340+SCDBPTASN1!W1361</f>
        <v>19483591.101360001</v>
      </c>
      <c r="X1373" s="51"/>
      <c r="Y1373" s="51"/>
      <c r="Z1373" s="51"/>
      <c r="AA1373" s="51"/>
    </row>
    <row r="1374" spans="2:27" x14ac:dyDescent="0.2">
      <c r="B1374" s="54" t="s">
        <v>269</v>
      </c>
      <c r="C1374" s="24" t="s">
        <v>268</v>
      </c>
      <c r="D1374" s="53"/>
      <c r="E1374" s="51"/>
      <c r="F1374" s="51"/>
      <c r="G1374" s="51"/>
      <c r="H1374" s="51"/>
      <c r="I1374" s="51"/>
      <c r="J1374" s="51"/>
      <c r="K1374" s="51"/>
      <c r="L1374" s="51"/>
      <c r="M1374" s="52">
        <f>SCDBPTASN1!M584+SCDBPTASN1!M1221+SCDBPTASN1!M1323+SCDBPTASN1!M1344+SCDBPTASN1!M1365</f>
        <v>0</v>
      </c>
      <c r="N1374" s="52">
        <f>SCDBPTASN1!N584+SCDBPTASN1!N1221+SCDBPTASN1!N1323+SCDBPTASN1!N1344+SCDBPTASN1!N1365</f>
        <v>0</v>
      </c>
      <c r="O1374" s="52">
        <f>SCDBPTASN1!O584+SCDBPTASN1!O1221+SCDBPTASN1!O1323+SCDBPTASN1!O1344+SCDBPTASN1!O1365</f>
        <v>-138082.19</v>
      </c>
      <c r="P1374" s="52">
        <f>SCDBPTASN1!P584+SCDBPTASN1!P1221+SCDBPTASN1!P1323+SCDBPTASN1!P1344+SCDBPTASN1!P1365</f>
        <v>-11954</v>
      </c>
      <c r="Q1374" s="51"/>
      <c r="R1374" s="52">
        <f>SCDBPTASN1!R584+SCDBPTASN1!R1221+SCDBPTASN1!R1323+SCDBPTASN1!R1344+SCDBPTASN1!R1365</f>
        <v>-11954</v>
      </c>
      <c r="S1374" s="52">
        <f>SCDBPTASN1!S584+SCDBPTASN1!S1221+SCDBPTASN1!S1323+SCDBPTASN1!S1344+SCDBPTASN1!S1365</f>
        <v>-11954</v>
      </c>
      <c r="T1374" s="52">
        <f>SCDBPTASN1!T584+SCDBPTASN1!T1221+SCDBPTASN1!T1323+SCDBPTASN1!T1344+SCDBPTASN1!T1365</f>
        <v>0</v>
      </c>
      <c r="U1374" s="52">
        <f>SCDBPTASN1!U584+SCDBPTASN1!U1221+SCDBPTASN1!U1323+SCDBPTASN1!U1344+SCDBPTASN1!U1365</f>
        <v>0</v>
      </c>
      <c r="V1374" s="52">
        <f>SCDBPTASN1!V584+SCDBPTASN1!V1221+SCDBPTASN1!V1323+SCDBPTASN1!V1344+SCDBPTASN1!V1365</f>
        <v>0</v>
      </c>
      <c r="W1374" s="52">
        <f>SCDBPTASN1!W584+SCDBPTASN1!W1221+SCDBPTASN1!W1323+SCDBPTASN1!W1344+SCDBPTASN1!W1365</f>
        <v>318386.34240000002</v>
      </c>
      <c r="X1374" s="51"/>
      <c r="Y1374" s="51"/>
      <c r="Z1374" s="51"/>
      <c r="AA1374" s="51"/>
    </row>
    <row r="1375" spans="2:27" x14ac:dyDescent="0.2">
      <c r="B1375" s="54" t="s">
        <v>55</v>
      </c>
      <c r="C1375" s="24" t="s">
        <v>267</v>
      </c>
      <c r="D1375" s="53"/>
      <c r="E1375" s="51"/>
      <c r="F1375" s="51"/>
      <c r="G1375" s="51"/>
      <c r="H1375" s="51"/>
      <c r="I1375" s="51"/>
      <c r="J1375" s="51"/>
      <c r="K1375" s="51"/>
      <c r="L1375" s="51"/>
      <c r="M1375" s="52">
        <f>SCDBPTASN1!M588+SCDBPTASN1!M1225+SCDBPTASN1!M1327+SCDBPTASN1!M1348+SCDBPTASN1!M1369</f>
        <v>0</v>
      </c>
      <c r="N1375" s="52">
        <f>SCDBPTASN1!N588+SCDBPTASN1!N1225+SCDBPTASN1!N1327+SCDBPTASN1!N1348+SCDBPTASN1!N1369</f>
        <v>0</v>
      </c>
      <c r="O1375" s="52">
        <f>SCDBPTASN1!O588+SCDBPTASN1!O1225+SCDBPTASN1!O1327+SCDBPTASN1!O1348+SCDBPTASN1!O1369</f>
        <v>0</v>
      </c>
      <c r="P1375" s="52">
        <f>SCDBPTASN1!P588+SCDBPTASN1!P1225+SCDBPTASN1!P1327+SCDBPTASN1!P1348+SCDBPTASN1!P1369</f>
        <v>0</v>
      </c>
      <c r="Q1375" s="51"/>
      <c r="R1375" s="52">
        <f>SCDBPTASN1!R588+SCDBPTASN1!R1225+SCDBPTASN1!R1327+SCDBPTASN1!R1348+SCDBPTASN1!R1369</f>
        <v>0</v>
      </c>
      <c r="S1375" s="52">
        <f>SCDBPTASN1!S588+SCDBPTASN1!S1225+SCDBPTASN1!S1327+SCDBPTASN1!S1348+SCDBPTASN1!S1369</f>
        <v>0</v>
      </c>
      <c r="T1375" s="52">
        <f>SCDBPTASN1!T588+SCDBPTASN1!T1225+SCDBPTASN1!T1327+SCDBPTASN1!T1348+SCDBPTASN1!T1369</f>
        <v>0</v>
      </c>
      <c r="U1375" s="52">
        <f>SCDBPTASN1!U588+SCDBPTASN1!U1225+SCDBPTASN1!U1327+SCDBPTASN1!U1348+SCDBPTASN1!U1369</f>
        <v>0</v>
      </c>
      <c r="V1375" s="52">
        <f>SCDBPTASN1!V588+SCDBPTASN1!V1225+SCDBPTASN1!V1327+SCDBPTASN1!V1348+SCDBPTASN1!V1369</f>
        <v>0</v>
      </c>
      <c r="W1375" s="52">
        <f>SCDBPTASN1!W588+SCDBPTASN1!W1225+SCDBPTASN1!W1327+SCDBPTASN1!W1348+SCDBPTASN1!W1369</f>
        <v>0</v>
      </c>
      <c r="X1375" s="51"/>
      <c r="Y1375" s="51"/>
      <c r="Z1375" s="51"/>
      <c r="AA1375" s="51"/>
    </row>
    <row r="1376" spans="2:27" x14ac:dyDescent="0.2">
      <c r="B1376" s="54" t="s">
        <v>266</v>
      </c>
      <c r="C1376" s="24" t="s">
        <v>265</v>
      </c>
      <c r="D1376" s="53"/>
      <c r="E1376" s="51"/>
      <c r="F1376" s="51"/>
      <c r="G1376" s="51"/>
      <c r="H1376" s="51"/>
      <c r="I1376" s="51"/>
      <c r="J1376" s="51"/>
      <c r="K1376" s="51"/>
      <c r="L1376" s="51"/>
      <c r="M1376" s="52">
        <f>SCDBPTASN1!M1371+SCDBPTASN1!M1372+SCDBPTASN1!M1373+SCDBPTASN1!M1374+SCDBPTASN1!M1375</f>
        <v>-4372886.93</v>
      </c>
      <c r="N1376" s="52">
        <f>SCDBPTASN1!N1371+SCDBPTASN1!N1372+SCDBPTASN1!N1373+SCDBPTASN1!N1374+SCDBPTASN1!N1375</f>
        <v>-2114334.12</v>
      </c>
      <c r="O1376" s="52">
        <f>SCDBPTASN1!O1371+SCDBPTASN1!O1372+SCDBPTASN1!O1373+SCDBPTASN1!O1374+SCDBPTASN1!O1375</f>
        <v>-32385043.789999984</v>
      </c>
      <c r="P1376" s="52">
        <f>SCDBPTASN1!P1371+SCDBPTASN1!P1372+SCDBPTASN1!P1373+SCDBPTASN1!P1374+SCDBPTASN1!P1375</f>
        <v>155203502.04157877</v>
      </c>
      <c r="Q1376" s="51"/>
      <c r="R1376" s="52">
        <f>SCDBPTASN1!R1371+SCDBPTASN1!R1372+SCDBPTASN1!R1373+SCDBPTASN1!R1374+SCDBPTASN1!R1375</f>
        <v>-241259910.63999996</v>
      </c>
      <c r="S1376" s="52">
        <f>SCDBPTASN1!S1371+SCDBPTASN1!S1372+SCDBPTASN1!S1373+SCDBPTASN1!S1374+SCDBPTASN1!S1375</f>
        <v>-75015773.04958941</v>
      </c>
      <c r="T1376" s="52">
        <f>SCDBPTASN1!T1371+SCDBPTASN1!T1372+SCDBPTASN1!T1373+SCDBPTASN1!T1374+SCDBPTASN1!T1375</f>
        <v>59648495.25999999</v>
      </c>
      <c r="U1376" s="52">
        <f>SCDBPTASN1!U1371+SCDBPTASN1!U1372+SCDBPTASN1!U1373+SCDBPTASN1!U1374+SCDBPTASN1!U1375</f>
        <v>-6315564.5999999996</v>
      </c>
      <c r="V1376" s="52">
        <f>SCDBPTASN1!V1371+SCDBPTASN1!V1372+SCDBPTASN1!V1373+SCDBPTASN1!V1374+SCDBPTASN1!V1375</f>
        <v>0</v>
      </c>
      <c r="W1376" s="52">
        <f>SCDBPTASN1!W1371+SCDBPTASN1!W1372+SCDBPTASN1!W1373+SCDBPTASN1!W1374+SCDBPTASN1!W1375</f>
        <v>1123229051.3203909</v>
      </c>
      <c r="X1376" s="51"/>
      <c r="Y1376" s="51"/>
      <c r="Z1376" s="51"/>
      <c r="AA1376" s="51"/>
    </row>
    <row r="1377" spans="2:27" x14ac:dyDescent="0.2">
      <c r="B1377" s="11" t="s">
        <v>24</v>
      </c>
      <c r="C1377" s="12" t="s">
        <v>24</v>
      </c>
      <c r="D1377" s="13" t="s">
        <v>24</v>
      </c>
      <c r="E1377" s="12" t="s">
        <v>24</v>
      </c>
      <c r="F1377" s="12" t="s">
        <v>24</v>
      </c>
      <c r="G1377" s="12" t="s">
        <v>24</v>
      </c>
      <c r="H1377" s="12" t="s">
        <v>24</v>
      </c>
      <c r="I1377" s="12" t="s">
        <v>24</v>
      </c>
      <c r="J1377" s="12" t="s">
        <v>24</v>
      </c>
      <c r="K1377" s="12" t="s">
        <v>24</v>
      </c>
      <c r="L1377" s="12" t="s">
        <v>24</v>
      </c>
      <c r="M1377" s="12" t="s">
        <v>24</v>
      </c>
      <c r="N1377" s="12" t="s">
        <v>24</v>
      </c>
      <c r="O1377" s="12" t="s">
        <v>24</v>
      </c>
      <c r="P1377" s="12" t="s">
        <v>24</v>
      </c>
      <c r="Q1377" s="12" t="s">
        <v>24</v>
      </c>
      <c r="R1377" s="12" t="s">
        <v>24</v>
      </c>
      <c r="S1377" s="12" t="s">
        <v>24</v>
      </c>
      <c r="T1377" s="12" t="s">
        <v>24</v>
      </c>
      <c r="U1377" s="12" t="s">
        <v>24</v>
      </c>
      <c r="V1377" s="12" t="s">
        <v>24</v>
      </c>
      <c r="W1377" s="12" t="s">
        <v>24</v>
      </c>
      <c r="X1377" s="12" t="s">
        <v>24</v>
      </c>
      <c r="Y1377" s="12" t="s">
        <v>24</v>
      </c>
      <c r="Z1377" s="12" t="s">
        <v>24</v>
      </c>
      <c r="AA1377" s="12" t="s">
        <v>24</v>
      </c>
    </row>
    <row r="1378" spans="2:27" x14ac:dyDescent="0.2">
      <c r="B1378" s="14" t="s">
        <v>264</v>
      </c>
      <c r="C1378" s="24" t="s">
        <v>26</v>
      </c>
      <c r="D1378" s="16" t="s">
        <v>26</v>
      </c>
      <c r="E1378" s="20" t="s">
        <v>26</v>
      </c>
      <c r="F1378" s="58" t="s">
        <v>26</v>
      </c>
      <c r="G1378" s="20" t="s">
        <v>26</v>
      </c>
      <c r="H1378" s="19"/>
      <c r="I1378" s="19"/>
      <c r="J1378" s="57"/>
      <c r="K1378" s="21"/>
      <c r="L1378" s="20" t="s">
        <v>26</v>
      </c>
      <c r="M1378" s="21"/>
      <c r="N1378" s="21"/>
      <c r="O1378" s="21"/>
      <c r="P1378" s="21"/>
      <c r="Q1378" s="56" t="s">
        <v>26</v>
      </c>
      <c r="R1378" s="21"/>
      <c r="S1378" s="21"/>
      <c r="T1378" s="21"/>
      <c r="U1378" s="21"/>
      <c r="V1378" s="21"/>
      <c r="W1378" s="21"/>
      <c r="X1378" s="20" t="s">
        <v>26</v>
      </c>
      <c r="Y1378" s="20" t="s">
        <v>26</v>
      </c>
      <c r="Z1378" s="55" t="s">
        <v>26</v>
      </c>
      <c r="AA1378" s="20" t="s">
        <v>26</v>
      </c>
    </row>
    <row r="1379" spans="2:27" x14ac:dyDescent="0.2">
      <c r="B1379" s="11" t="s">
        <v>24</v>
      </c>
      <c r="C1379" s="12" t="s">
        <v>24</v>
      </c>
      <c r="D1379" s="13" t="s">
        <v>24</v>
      </c>
      <c r="E1379" s="12" t="s">
        <v>24</v>
      </c>
      <c r="F1379" s="12" t="s">
        <v>24</v>
      </c>
      <c r="G1379" s="12" t="s">
        <v>24</v>
      </c>
      <c r="H1379" s="12" t="s">
        <v>24</v>
      </c>
      <c r="I1379" s="12" t="s">
        <v>24</v>
      </c>
      <c r="J1379" s="12" t="s">
        <v>24</v>
      </c>
      <c r="K1379" s="12" t="s">
        <v>24</v>
      </c>
      <c r="L1379" s="12" t="s">
        <v>24</v>
      </c>
      <c r="M1379" s="12" t="s">
        <v>24</v>
      </c>
      <c r="N1379" s="12" t="s">
        <v>24</v>
      </c>
      <c r="O1379" s="12" t="s">
        <v>24</v>
      </c>
      <c r="P1379" s="12" t="s">
        <v>24</v>
      </c>
      <c r="Q1379" s="12" t="s">
        <v>24</v>
      </c>
      <c r="R1379" s="12" t="s">
        <v>24</v>
      </c>
      <c r="S1379" s="12" t="s">
        <v>24</v>
      </c>
      <c r="T1379" s="12" t="s">
        <v>24</v>
      </c>
      <c r="U1379" s="12" t="s">
        <v>24</v>
      </c>
      <c r="V1379" s="12" t="s">
        <v>24</v>
      </c>
      <c r="W1379" s="12" t="s">
        <v>24</v>
      </c>
      <c r="X1379" s="12" t="s">
        <v>24</v>
      </c>
      <c r="Y1379" s="12" t="s">
        <v>24</v>
      </c>
      <c r="Z1379" s="12" t="s">
        <v>24</v>
      </c>
      <c r="AA1379" s="12" t="s">
        <v>24</v>
      </c>
    </row>
    <row r="1380" spans="2:27" ht="25.5" x14ac:dyDescent="0.2">
      <c r="B1380" s="54" t="s">
        <v>263</v>
      </c>
      <c r="C1380" s="24" t="s">
        <v>262</v>
      </c>
      <c r="D1380" s="53"/>
      <c r="E1380" s="51"/>
      <c r="F1380" s="51"/>
      <c r="G1380" s="51"/>
      <c r="H1380" s="51"/>
      <c r="I1380" s="51"/>
      <c r="J1380" s="51"/>
      <c r="K1380" s="51"/>
      <c r="L1380" s="51"/>
      <c r="M1380" s="52">
        <f>SUM(SCDBPTASN1!M1377:'SCDBPTASN1'!M1379)</f>
        <v>0</v>
      </c>
      <c r="N1380" s="52">
        <f>SUM(SCDBPTASN1!N1377:'SCDBPTASN1'!N1379)</f>
        <v>0</v>
      </c>
      <c r="O1380" s="52">
        <f>SUM(SCDBPTASN1!O1377:'SCDBPTASN1'!O1379)</f>
        <v>0</v>
      </c>
      <c r="P1380" s="52">
        <f>SUM(SCDBPTASN1!P1377:'SCDBPTASN1'!P1379)</f>
        <v>0</v>
      </c>
      <c r="Q1380" s="51"/>
      <c r="R1380" s="52">
        <f>SUM(SCDBPTASN1!R1377:'SCDBPTASN1'!R1379)</f>
        <v>0</v>
      </c>
      <c r="S1380" s="52">
        <f>SUM(SCDBPTASN1!S1377:'SCDBPTASN1'!S1379)</f>
        <v>0</v>
      </c>
      <c r="T1380" s="52">
        <f>SUM(SCDBPTASN1!T1377:'SCDBPTASN1'!T1379)</f>
        <v>0</v>
      </c>
      <c r="U1380" s="52">
        <f>SUM(SCDBPTASN1!U1377:'SCDBPTASN1'!U1379)</f>
        <v>0</v>
      </c>
      <c r="V1380" s="52">
        <f>SUM(SCDBPTASN1!V1377:'SCDBPTASN1'!V1379)</f>
        <v>0</v>
      </c>
      <c r="W1380" s="52">
        <f>SUM(SCDBPTASN1!W1377:'SCDBPTASN1'!W1379)</f>
        <v>0</v>
      </c>
      <c r="X1380" s="51"/>
      <c r="Y1380" s="51"/>
      <c r="Z1380" s="51"/>
      <c r="AA1380" s="51"/>
    </row>
    <row r="1381" spans="2:27" x14ac:dyDescent="0.2">
      <c r="B1381" s="11" t="s">
        <v>24</v>
      </c>
      <c r="C1381" s="12" t="s">
        <v>24</v>
      </c>
      <c r="D1381" s="13" t="s">
        <v>24</v>
      </c>
      <c r="E1381" s="12" t="s">
        <v>24</v>
      </c>
      <c r="F1381" s="12" t="s">
        <v>24</v>
      </c>
      <c r="G1381" s="12" t="s">
        <v>24</v>
      </c>
      <c r="H1381" s="12" t="s">
        <v>24</v>
      </c>
      <c r="I1381" s="12" t="s">
        <v>24</v>
      </c>
      <c r="J1381" s="12" t="s">
        <v>24</v>
      </c>
      <c r="K1381" s="12" t="s">
        <v>24</v>
      </c>
      <c r="L1381" s="12" t="s">
        <v>24</v>
      </c>
      <c r="M1381" s="12" t="s">
        <v>24</v>
      </c>
      <c r="N1381" s="12" t="s">
        <v>24</v>
      </c>
      <c r="O1381" s="12" t="s">
        <v>24</v>
      </c>
      <c r="P1381" s="12" t="s">
        <v>24</v>
      </c>
      <c r="Q1381" s="12" t="s">
        <v>24</v>
      </c>
      <c r="R1381" s="12" t="s">
        <v>24</v>
      </c>
      <c r="S1381" s="12" t="s">
        <v>24</v>
      </c>
      <c r="T1381" s="12" t="s">
        <v>24</v>
      </c>
      <c r="U1381" s="12" t="s">
        <v>24</v>
      </c>
      <c r="V1381" s="12" t="s">
        <v>24</v>
      </c>
      <c r="W1381" s="12" t="s">
        <v>24</v>
      </c>
      <c r="X1381" s="12" t="s">
        <v>24</v>
      </c>
      <c r="Y1381" s="12" t="s">
        <v>24</v>
      </c>
      <c r="Z1381" s="12" t="s">
        <v>24</v>
      </c>
      <c r="AA1381" s="12" t="s">
        <v>24</v>
      </c>
    </row>
    <row r="1382" spans="2:27" x14ac:dyDescent="0.2">
      <c r="B1382" s="14" t="s">
        <v>261</v>
      </c>
      <c r="C1382" s="24" t="s">
        <v>26</v>
      </c>
      <c r="D1382" s="16" t="s">
        <v>26</v>
      </c>
      <c r="E1382" s="20" t="s">
        <v>26</v>
      </c>
      <c r="F1382" s="58" t="s">
        <v>26</v>
      </c>
      <c r="G1382" s="20" t="s">
        <v>26</v>
      </c>
      <c r="H1382" s="19"/>
      <c r="I1382" s="19"/>
      <c r="J1382" s="57"/>
      <c r="K1382" s="21"/>
      <c r="L1382" s="20" t="s">
        <v>26</v>
      </c>
      <c r="M1382" s="21"/>
      <c r="N1382" s="21"/>
      <c r="O1382" s="21"/>
      <c r="P1382" s="21"/>
      <c r="Q1382" s="56" t="s">
        <v>26</v>
      </c>
      <c r="R1382" s="21"/>
      <c r="S1382" s="21"/>
      <c r="T1382" s="21"/>
      <c r="U1382" s="21"/>
      <c r="V1382" s="21"/>
      <c r="W1382" s="21"/>
      <c r="X1382" s="20" t="s">
        <v>26</v>
      </c>
      <c r="Y1382" s="20" t="s">
        <v>26</v>
      </c>
      <c r="Z1382" s="55" t="s">
        <v>26</v>
      </c>
      <c r="AA1382" s="20" t="s">
        <v>26</v>
      </c>
    </row>
    <row r="1383" spans="2:27" x14ac:dyDescent="0.2">
      <c r="B1383" s="11" t="s">
        <v>24</v>
      </c>
      <c r="C1383" s="12" t="s">
        <v>24</v>
      </c>
      <c r="D1383" s="13" t="s">
        <v>24</v>
      </c>
      <c r="E1383" s="12" t="s">
        <v>24</v>
      </c>
      <c r="F1383" s="12" t="s">
        <v>24</v>
      </c>
      <c r="G1383" s="12" t="s">
        <v>24</v>
      </c>
      <c r="H1383" s="12" t="s">
        <v>24</v>
      </c>
      <c r="I1383" s="12" t="s">
        <v>24</v>
      </c>
      <c r="J1383" s="12" t="s">
        <v>24</v>
      </c>
      <c r="K1383" s="12" t="s">
        <v>24</v>
      </c>
      <c r="L1383" s="12" t="s">
        <v>24</v>
      </c>
      <c r="M1383" s="12" t="s">
        <v>24</v>
      </c>
      <c r="N1383" s="12" t="s">
        <v>24</v>
      </c>
      <c r="O1383" s="12" t="s">
        <v>24</v>
      </c>
      <c r="P1383" s="12" t="s">
        <v>24</v>
      </c>
      <c r="Q1383" s="12" t="s">
        <v>24</v>
      </c>
      <c r="R1383" s="12" t="s">
        <v>24</v>
      </c>
      <c r="S1383" s="12" t="s">
        <v>24</v>
      </c>
      <c r="T1383" s="12" t="s">
        <v>24</v>
      </c>
      <c r="U1383" s="12" t="s">
        <v>24</v>
      </c>
      <c r="V1383" s="12" t="s">
        <v>24</v>
      </c>
      <c r="W1383" s="12" t="s">
        <v>24</v>
      </c>
      <c r="X1383" s="12" t="s">
        <v>24</v>
      </c>
      <c r="Y1383" s="12" t="s">
        <v>24</v>
      </c>
      <c r="Z1383" s="12" t="s">
        <v>24</v>
      </c>
      <c r="AA1383" s="12" t="s">
        <v>24</v>
      </c>
    </row>
    <row r="1384" spans="2:27" ht="25.5" x14ac:dyDescent="0.2">
      <c r="B1384" s="54" t="s">
        <v>260</v>
      </c>
      <c r="C1384" s="24" t="s">
        <v>259</v>
      </c>
      <c r="D1384" s="53"/>
      <c r="E1384" s="51"/>
      <c r="F1384" s="51"/>
      <c r="G1384" s="51"/>
      <c r="H1384" s="51"/>
      <c r="I1384" s="51"/>
      <c r="J1384" s="51"/>
      <c r="K1384" s="51"/>
      <c r="L1384" s="51"/>
      <c r="M1384" s="52">
        <f>SUM(SCDBPTASN1!M1381:'SCDBPTASN1'!M1383)</f>
        <v>0</v>
      </c>
      <c r="N1384" s="52">
        <f>SUM(SCDBPTASN1!N1381:'SCDBPTASN1'!N1383)</f>
        <v>0</v>
      </c>
      <c r="O1384" s="52">
        <f>SUM(SCDBPTASN1!O1381:'SCDBPTASN1'!O1383)</f>
        <v>0</v>
      </c>
      <c r="P1384" s="52">
        <f>SUM(SCDBPTASN1!P1381:'SCDBPTASN1'!P1383)</f>
        <v>0</v>
      </c>
      <c r="Q1384" s="51"/>
      <c r="R1384" s="52">
        <f>SUM(SCDBPTASN1!R1381:'SCDBPTASN1'!R1383)</f>
        <v>0</v>
      </c>
      <c r="S1384" s="52">
        <f>SUM(SCDBPTASN1!S1381:'SCDBPTASN1'!S1383)</f>
        <v>0</v>
      </c>
      <c r="T1384" s="52">
        <f>SUM(SCDBPTASN1!T1381:'SCDBPTASN1'!T1383)</f>
        <v>0</v>
      </c>
      <c r="U1384" s="52">
        <f>SUM(SCDBPTASN1!U1381:'SCDBPTASN1'!U1383)</f>
        <v>0</v>
      </c>
      <c r="V1384" s="52">
        <f>SUM(SCDBPTASN1!V1381:'SCDBPTASN1'!V1383)</f>
        <v>0</v>
      </c>
      <c r="W1384" s="52">
        <f>SUM(SCDBPTASN1!W1381:'SCDBPTASN1'!W1383)</f>
        <v>0</v>
      </c>
      <c r="X1384" s="51"/>
      <c r="Y1384" s="51"/>
      <c r="Z1384" s="51"/>
      <c r="AA1384" s="51"/>
    </row>
    <row r="1385" spans="2:27" x14ac:dyDescent="0.2">
      <c r="B1385" s="11" t="s">
        <v>24</v>
      </c>
      <c r="C1385" s="12" t="s">
        <v>24</v>
      </c>
      <c r="D1385" s="13" t="s">
        <v>24</v>
      </c>
      <c r="E1385" s="12" t="s">
        <v>24</v>
      </c>
      <c r="F1385" s="12" t="s">
        <v>24</v>
      </c>
      <c r="G1385" s="12" t="s">
        <v>24</v>
      </c>
      <c r="H1385" s="12" t="s">
        <v>24</v>
      </c>
      <c r="I1385" s="12" t="s">
        <v>24</v>
      </c>
      <c r="J1385" s="12" t="s">
        <v>24</v>
      </c>
      <c r="K1385" s="12" t="s">
        <v>24</v>
      </c>
      <c r="L1385" s="12" t="s">
        <v>24</v>
      </c>
      <c r="M1385" s="12" t="s">
        <v>24</v>
      </c>
      <c r="N1385" s="12" t="s">
        <v>24</v>
      </c>
      <c r="O1385" s="12" t="s">
        <v>24</v>
      </c>
      <c r="P1385" s="12" t="s">
        <v>24</v>
      </c>
      <c r="Q1385" s="12" t="s">
        <v>24</v>
      </c>
      <c r="R1385" s="12" t="s">
        <v>24</v>
      </c>
      <c r="S1385" s="12" t="s">
        <v>24</v>
      </c>
      <c r="T1385" s="12" t="s">
        <v>24</v>
      </c>
      <c r="U1385" s="12" t="s">
        <v>24</v>
      </c>
      <c r="V1385" s="12" t="s">
        <v>24</v>
      </c>
      <c r="W1385" s="12" t="s">
        <v>24</v>
      </c>
      <c r="X1385" s="12" t="s">
        <v>24</v>
      </c>
      <c r="Y1385" s="12" t="s">
        <v>24</v>
      </c>
      <c r="Z1385" s="12" t="s">
        <v>24</v>
      </c>
      <c r="AA1385" s="12" t="s">
        <v>24</v>
      </c>
    </row>
    <row r="1386" spans="2:27" x14ac:dyDescent="0.2">
      <c r="B1386" s="14" t="s">
        <v>258</v>
      </c>
      <c r="C1386" s="24" t="s">
        <v>26</v>
      </c>
      <c r="D1386" s="16" t="s">
        <v>26</v>
      </c>
      <c r="E1386" s="20" t="s">
        <v>26</v>
      </c>
      <c r="F1386" s="58" t="s">
        <v>26</v>
      </c>
      <c r="G1386" s="20" t="s">
        <v>26</v>
      </c>
      <c r="H1386" s="19"/>
      <c r="I1386" s="19"/>
      <c r="J1386" s="57"/>
      <c r="K1386" s="21"/>
      <c r="L1386" s="20" t="s">
        <v>26</v>
      </c>
      <c r="M1386" s="21"/>
      <c r="N1386" s="21"/>
      <c r="O1386" s="21"/>
      <c r="P1386" s="21"/>
      <c r="Q1386" s="56" t="s">
        <v>26</v>
      </c>
      <c r="R1386" s="21"/>
      <c r="S1386" s="21"/>
      <c r="T1386" s="21"/>
      <c r="U1386" s="21"/>
      <c r="V1386" s="21"/>
      <c r="W1386" s="21"/>
      <c r="X1386" s="20" t="s">
        <v>26</v>
      </c>
      <c r="Y1386" s="20" t="s">
        <v>26</v>
      </c>
      <c r="Z1386" s="55" t="s">
        <v>26</v>
      </c>
      <c r="AA1386" s="20" t="s">
        <v>26</v>
      </c>
    </row>
    <row r="1387" spans="2:27" x14ac:dyDescent="0.2">
      <c r="B1387" s="11" t="s">
        <v>24</v>
      </c>
      <c r="C1387" s="12" t="s">
        <v>24</v>
      </c>
      <c r="D1387" s="13" t="s">
        <v>24</v>
      </c>
      <c r="E1387" s="12" t="s">
        <v>24</v>
      </c>
      <c r="F1387" s="12" t="s">
        <v>24</v>
      </c>
      <c r="G1387" s="12" t="s">
        <v>24</v>
      </c>
      <c r="H1387" s="12" t="s">
        <v>24</v>
      </c>
      <c r="I1387" s="12" t="s">
        <v>24</v>
      </c>
      <c r="J1387" s="12" t="s">
        <v>24</v>
      </c>
      <c r="K1387" s="12" t="s">
        <v>24</v>
      </c>
      <c r="L1387" s="12" t="s">
        <v>24</v>
      </c>
      <c r="M1387" s="12" t="s">
        <v>24</v>
      </c>
      <c r="N1387" s="12" t="s">
        <v>24</v>
      </c>
      <c r="O1387" s="12" t="s">
        <v>24</v>
      </c>
      <c r="P1387" s="12" t="s">
        <v>24</v>
      </c>
      <c r="Q1387" s="12" t="s">
        <v>24</v>
      </c>
      <c r="R1387" s="12" t="s">
        <v>24</v>
      </c>
      <c r="S1387" s="12" t="s">
        <v>24</v>
      </c>
      <c r="T1387" s="12" t="s">
        <v>24</v>
      </c>
      <c r="U1387" s="12" t="s">
        <v>24</v>
      </c>
      <c r="V1387" s="12" t="s">
        <v>24</v>
      </c>
      <c r="W1387" s="12" t="s">
        <v>24</v>
      </c>
      <c r="X1387" s="12" t="s">
        <v>24</v>
      </c>
      <c r="Y1387" s="12" t="s">
        <v>24</v>
      </c>
      <c r="Z1387" s="12" t="s">
        <v>24</v>
      </c>
      <c r="AA1387" s="12" t="s">
        <v>24</v>
      </c>
    </row>
    <row r="1388" spans="2:27" ht="25.5" x14ac:dyDescent="0.2">
      <c r="B1388" s="54" t="s">
        <v>257</v>
      </c>
      <c r="C1388" s="24" t="s">
        <v>256</v>
      </c>
      <c r="D1388" s="53"/>
      <c r="E1388" s="51"/>
      <c r="F1388" s="51"/>
      <c r="G1388" s="51"/>
      <c r="H1388" s="51"/>
      <c r="I1388" s="51"/>
      <c r="J1388" s="51"/>
      <c r="K1388" s="51"/>
      <c r="L1388" s="51"/>
      <c r="M1388" s="52">
        <f>SUM(SCDBPTASN1!M1385:'SCDBPTASN1'!M1387)</f>
        <v>0</v>
      </c>
      <c r="N1388" s="52">
        <f>SUM(SCDBPTASN1!N1385:'SCDBPTASN1'!N1387)</f>
        <v>0</v>
      </c>
      <c r="O1388" s="52">
        <f>SUM(SCDBPTASN1!O1385:'SCDBPTASN1'!O1387)</f>
        <v>0</v>
      </c>
      <c r="P1388" s="52">
        <f>SUM(SCDBPTASN1!P1385:'SCDBPTASN1'!P1387)</f>
        <v>0</v>
      </c>
      <c r="Q1388" s="51"/>
      <c r="R1388" s="52">
        <f>SUM(SCDBPTASN1!R1385:'SCDBPTASN1'!R1387)</f>
        <v>0</v>
      </c>
      <c r="S1388" s="52">
        <f>SUM(SCDBPTASN1!S1385:'SCDBPTASN1'!S1387)</f>
        <v>0</v>
      </c>
      <c r="T1388" s="52">
        <f>SUM(SCDBPTASN1!T1385:'SCDBPTASN1'!T1387)</f>
        <v>0</v>
      </c>
      <c r="U1388" s="52">
        <f>SUM(SCDBPTASN1!U1385:'SCDBPTASN1'!U1387)</f>
        <v>0</v>
      </c>
      <c r="V1388" s="52">
        <f>SUM(SCDBPTASN1!V1385:'SCDBPTASN1'!V1387)</f>
        <v>0</v>
      </c>
      <c r="W1388" s="52">
        <f>SUM(SCDBPTASN1!W1385:'SCDBPTASN1'!W1387)</f>
        <v>0</v>
      </c>
      <c r="X1388" s="51"/>
      <c r="Y1388" s="51"/>
      <c r="Z1388" s="51"/>
      <c r="AA1388" s="51"/>
    </row>
    <row r="1389" spans="2:27" x14ac:dyDescent="0.2">
      <c r="B1389" s="11" t="s">
        <v>24</v>
      </c>
      <c r="C1389" s="12" t="s">
        <v>24</v>
      </c>
      <c r="D1389" s="13" t="s">
        <v>24</v>
      </c>
      <c r="E1389" s="12" t="s">
        <v>24</v>
      </c>
      <c r="F1389" s="12" t="s">
        <v>24</v>
      </c>
      <c r="G1389" s="12" t="s">
        <v>24</v>
      </c>
      <c r="H1389" s="12" t="s">
        <v>24</v>
      </c>
      <c r="I1389" s="12" t="s">
        <v>24</v>
      </c>
      <c r="J1389" s="12" t="s">
        <v>24</v>
      </c>
      <c r="K1389" s="12" t="s">
        <v>24</v>
      </c>
      <c r="L1389" s="12" t="s">
        <v>24</v>
      </c>
      <c r="M1389" s="12" t="s">
        <v>24</v>
      </c>
      <c r="N1389" s="12" t="s">
        <v>24</v>
      </c>
      <c r="O1389" s="12" t="s">
        <v>24</v>
      </c>
      <c r="P1389" s="12" t="s">
        <v>24</v>
      </c>
      <c r="Q1389" s="12" t="s">
        <v>24</v>
      </c>
      <c r="R1389" s="12" t="s">
        <v>24</v>
      </c>
      <c r="S1389" s="12" t="s">
        <v>24</v>
      </c>
      <c r="T1389" s="12" t="s">
        <v>24</v>
      </c>
      <c r="U1389" s="12" t="s">
        <v>24</v>
      </c>
      <c r="V1389" s="12" t="s">
        <v>24</v>
      </c>
      <c r="W1389" s="12" t="s">
        <v>24</v>
      </c>
      <c r="X1389" s="12" t="s">
        <v>24</v>
      </c>
      <c r="Y1389" s="12" t="s">
        <v>24</v>
      </c>
      <c r="Z1389" s="12" t="s">
        <v>24</v>
      </c>
      <c r="AA1389" s="12" t="s">
        <v>24</v>
      </c>
    </row>
    <row r="1390" spans="2:27" x14ac:dyDescent="0.2">
      <c r="B1390" s="14" t="s">
        <v>255</v>
      </c>
      <c r="C1390" s="24" t="s">
        <v>26</v>
      </c>
      <c r="D1390" s="16" t="s">
        <v>26</v>
      </c>
      <c r="E1390" s="20" t="s">
        <v>26</v>
      </c>
      <c r="F1390" s="58" t="s">
        <v>26</v>
      </c>
      <c r="G1390" s="20" t="s">
        <v>26</v>
      </c>
      <c r="H1390" s="19"/>
      <c r="I1390" s="19"/>
      <c r="J1390" s="57"/>
      <c r="K1390" s="21"/>
      <c r="L1390" s="20" t="s">
        <v>26</v>
      </c>
      <c r="M1390" s="21"/>
      <c r="N1390" s="21"/>
      <c r="O1390" s="21"/>
      <c r="P1390" s="21"/>
      <c r="Q1390" s="56" t="s">
        <v>26</v>
      </c>
      <c r="R1390" s="21"/>
      <c r="S1390" s="21"/>
      <c r="T1390" s="21"/>
      <c r="U1390" s="21"/>
      <c r="V1390" s="21"/>
      <c r="W1390" s="21"/>
      <c r="X1390" s="20" t="s">
        <v>26</v>
      </c>
      <c r="Y1390" s="20" t="s">
        <v>26</v>
      </c>
      <c r="Z1390" s="55" t="s">
        <v>26</v>
      </c>
      <c r="AA1390" s="20" t="s">
        <v>26</v>
      </c>
    </row>
    <row r="1391" spans="2:27" x14ac:dyDescent="0.2">
      <c r="B1391" s="11" t="s">
        <v>24</v>
      </c>
      <c r="C1391" s="12" t="s">
        <v>24</v>
      </c>
      <c r="D1391" s="13" t="s">
        <v>24</v>
      </c>
      <c r="E1391" s="12" t="s">
        <v>24</v>
      </c>
      <c r="F1391" s="12" t="s">
        <v>24</v>
      </c>
      <c r="G1391" s="12" t="s">
        <v>24</v>
      </c>
      <c r="H1391" s="12" t="s">
        <v>24</v>
      </c>
      <c r="I1391" s="12" t="s">
        <v>24</v>
      </c>
      <c r="J1391" s="12" t="s">
        <v>24</v>
      </c>
      <c r="K1391" s="12" t="s">
        <v>24</v>
      </c>
      <c r="L1391" s="12" t="s">
        <v>24</v>
      </c>
      <c r="M1391" s="12" t="s">
        <v>24</v>
      </c>
      <c r="N1391" s="12" t="s">
        <v>24</v>
      </c>
      <c r="O1391" s="12" t="s">
        <v>24</v>
      </c>
      <c r="P1391" s="12" t="s">
        <v>24</v>
      </c>
      <c r="Q1391" s="12" t="s">
        <v>24</v>
      </c>
      <c r="R1391" s="12" t="s">
        <v>24</v>
      </c>
      <c r="S1391" s="12" t="s">
        <v>24</v>
      </c>
      <c r="T1391" s="12" t="s">
        <v>24</v>
      </c>
      <c r="U1391" s="12" t="s">
        <v>24</v>
      </c>
      <c r="V1391" s="12" t="s">
        <v>24</v>
      </c>
      <c r="W1391" s="12" t="s">
        <v>24</v>
      </c>
      <c r="X1391" s="12" t="s">
        <v>24</v>
      </c>
      <c r="Y1391" s="12" t="s">
        <v>24</v>
      </c>
      <c r="Z1391" s="12" t="s">
        <v>24</v>
      </c>
      <c r="AA1391" s="12" t="s">
        <v>24</v>
      </c>
    </row>
    <row r="1392" spans="2:27" ht="25.5" x14ac:dyDescent="0.2">
      <c r="B1392" s="54" t="s">
        <v>254</v>
      </c>
      <c r="C1392" s="24" t="s">
        <v>253</v>
      </c>
      <c r="D1392" s="53"/>
      <c r="E1392" s="51"/>
      <c r="F1392" s="51"/>
      <c r="G1392" s="51"/>
      <c r="H1392" s="51"/>
      <c r="I1392" s="51"/>
      <c r="J1392" s="51"/>
      <c r="K1392" s="51"/>
      <c r="L1392" s="51"/>
      <c r="M1392" s="52">
        <f>SUM(SCDBPTASN1!M1389:'SCDBPTASN1'!M1391)</f>
        <v>0</v>
      </c>
      <c r="N1392" s="52">
        <f>SUM(SCDBPTASN1!N1389:'SCDBPTASN1'!N1391)</f>
        <v>0</v>
      </c>
      <c r="O1392" s="52">
        <f>SUM(SCDBPTASN1!O1389:'SCDBPTASN1'!O1391)</f>
        <v>0</v>
      </c>
      <c r="P1392" s="52">
        <f>SUM(SCDBPTASN1!P1389:'SCDBPTASN1'!P1391)</f>
        <v>0</v>
      </c>
      <c r="Q1392" s="51"/>
      <c r="R1392" s="52">
        <f>SUM(SCDBPTASN1!R1389:'SCDBPTASN1'!R1391)</f>
        <v>0</v>
      </c>
      <c r="S1392" s="52">
        <f>SUM(SCDBPTASN1!S1389:'SCDBPTASN1'!S1391)</f>
        <v>0</v>
      </c>
      <c r="T1392" s="52">
        <f>SUM(SCDBPTASN1!T1389:'SCDBPTASN1'!T1391)</f>
        <v>0</v>
      </c>
      <c r="U1392" s="52">
        <f>SUM(SCDBPTASN1!U1389:'SCDBPTASN1'!U1391)</f>
        <v>0</v>
      </c>
      <c r="V1392" s="52">
        <f>SUM(SCDBPTASN1!V1389:'SCDBPTASN1'!V1391)</f>
        <v>0</v>
      </c>
      <c r="W1392" s="52">
        <f>SUM(SCDBPTASN1!W1389:'SCDBPTASN1'!W1391)</f>
        <v>0</v>
      </c>
      <c r="X1392" s="51"/>
      <c r="Y1392" s="51"/>
      <c r="Z1392" s="51"/>
      <c r="AA1392" s="51"/>
    </row>
    <row r="1393" spans="2:27" x14ac:dyDescent="0.2">
      <c r="B1393" s="11" t="s">
        <v>24</v>
      </c>
      <c r="C1393" s="12" t="s">
        <v>24</v>
      </c>
      <c r="D1393" s="13" t="s">
        <v>24</v>
      </c>
      <c r="E1393" s="12" t="s">
        <v>24</v>
      </c>
      <c r="F1393" s="12" t="s">
        <v>24</v>
      </c>
      <c r="G1393" s="12" t="s">
        <v>24</v>
      </c>
      <c r="H1393" s="12" t="s">
        <v>24</v>
      </c>
      <c r="I1393" s="12" t="s">
        <v>24</v>
      </c>
      <c r="J1393" s="12" t="s">
        <v>24</v>
      </c>
      <c r="K1393" s="12" t="s">
        <v>24</v>
      </c>
      <c r="L1393" s="12" t="s">
        <v>24</v>
      </c>
      <c r="M1393" s="12" t="s">
        <v>24</v>
      </c>
      <c r="N1393" s="12" t="s">
        <v>24</v>
      </c>
      <c r="O1393" s="12" t="s">
        <v>24</v>
      </c>
      <c r="P1393" s="12" t="s">
        <v>24</v>
      </c>
      <c r="Q1393" s="12" t="s">
        <v>24</v>
      </c>
      <c r="R1393" s="12" t="s">
        <v>24</v>
      </c>
      <c r="S1393" s="12" t="s">
        <v>24</v>
      </c>
      <c r="T1393" s="12" t="s">
        <v>24</v>
      </c>
      <c r="U1393" s="12" t="s">
        <v>24</v>
      </c>
      <c r="V1393" s="12" t="s">
        <v>24</v>
      </c>
      <c r="W1393" s="12" t="s">
        <v>24</v>
      </c>
      <c r="X1393" s="12" t="s">
        <v>24</v>
      </c>
      <c r="Y1393" s="12" t="s">
        <v>24</v>
      </c>
      <c r="Z1393" s="12" t="s">
        <v>24</v>
      </c>
      <c r="AA1393" s="12" t="s">
        <v>24</v>
      </c>
    </row>
    <row r="1394" spans="2:27" x14ac:dyDescent="0.2">
      <c r="B1394" s="14" t="s">
        <v>252</v>
      </c>
      <c r="C1394" s="24" t="s">
        <v>26</v>
      </c>
      <c r="D1394" s="16" t="s">
        <v>26</v>
      </c>
      <c r="E1394" s="20" t="s">
        <v>26</v>
      </c>
      <c r="F1394" s="58" t="s">
        <v>26</v>
      </c>
      <c r="G1394" s="20" t="s">
        <v>26</v>
      </c>
      <c r="H1394" s="19"/>
      <c r="I1394" s="19"/>
      <c r="J1394" s="57"/>
      <c r="K1394" s="21"/>
      <c r="L1394" s="20" t="s">
        <v>26</v>
      </c>
      <c r="M1394" s="21"/>
      <c r="N1394" s="21"/>
      <c r="O1394" s="21"/>
      <c r="P1394" s="21"/>
      <c r="Q1394" s="56" t="s">
        <v>26</v>
      </c>
      <c r="R1394" s="21"/>
      <c r="S1394" s="21"/>
      <c r="T1394" s="21"/>
      <c r="U1394" s="21"/>
      <c r="V1394" s="21"/>
      <c r="W1394" s="21"/>
      <c r="X1394" s="20" t="s">
        <v>26</v>
      </c>
      <c r="Y1394" s="20" t="s">
        <v>26</v>
      </c>
      <c r="Z1394" s="55" t="s">
        <v>26</v>
      </c>
      <c r="AA1394" s="20" t="s">
        <v>26</v>
      </c>
    </row>
    <row r="1395" spans="2:27" x14ac:dyDescent="0.2">
      <c r="B1395" s="11" t="s">
        <v>24</v>
      </c>
      <c r="C1395" s="12" t="s">
        <v>24</v>
      </c>
      <c r="D1395" s="13" t="s">
        <v>24</v>
      </c>
      <c r="E1395" s="12" t="s">
        <v>24</v>
      </c>
      <c r="F1395" s="12" t="s">
        <v>24</v>
      </c>
      <c r="G1395" s="12" t="s">
        <v>24</v>
      </c>
      <c r="H1395" s="12" t="s">
        <v>24</v>
      </c>
      <c r="I1395" s="12" t="s">
        <v>24</v>
      </c>
      <c r="J1395" s="12" t="s">
        <v>24</v>
      </c>
      <c r="K1395" s="12" t="s">
        <v>24</v>
      </c>
      <c r="L1395" s="12" t="s">
        <v>24</v>
      </c>
      <c r="M1395" s="12" t="s">
        <v>24</v>
      </c>
      <c r="N1395" s="12" t="s">
        <v>24</v>
      </c>
      <c r="O1395" s="12" t="s">
        <v>24</v>
      </c>
      <c r="P1395" s="12" t="s">
        <v>24</v>
      </c>
      <c r="Q1395" s="12" t="s">
        <v>24</v>
      </c>
      <c r="R1395" s="12" t="s">
        <v>24</v>
      </c>
      <c r="S1395" s="12" t="s">
        <v>24</v>
      </c>
      <c r="T1395" s="12" t="s">
        <v>24</v>
      </c>
      <c r="U1395" s="12" t="s">
        <v>24</v>
      </c>
      <c r="V1395" s="12" t="s">
        <v>24</v>
      </c>
      <c r="W1395" s="12" t="s">
        <v>24</v>
      </c>
      <c r="X1395" s="12" t="s">
        <v>24</v>
      </c>
      <c r="Y1395" s="12" t="s">
        <v>24</v>
      </c>
      <c r="Z1395" s="12" t="s">
        <v>24</v>
      </c>
      <c r="AA1395" s="12" t="s">
        <v>24</v>
      </c>
    </row>
    <row r="1396" spans="2:27" x14ac:dyDescent="0.2">
      <c r="B1396" s="54" t="s">
        <v>251</v>
      </c>
      <c r="C1396" s="24" t="s">
        <v>250</v>
      </c>
      <c r="D1396" s="53"/>
      <c r="E1396" s="51"/>
      <c r="F1396" s="51"/>
      <c r="G1396" s="51"/>
      <c r="H1396" s="51"/>
      <c r="I1396" s="51"/>
      <c r="J1396" s="51"/>
      <c r="K1396" s="51"/>
      <c r="L1396" s="51"/>
      <c r="M1396" s="52">
        <f>SUM(SCDBPTASN1!M1393:'SCDBPTASN1'!M1395)</f>
        <v>0</v>
      </c>
      <c r="N1396" s="52">
        <f>SUM(SCDBPTASN1!N1393:'SCDBPTASN1'!N1395)</f>
        <v>0</v>
      </c>
      <c r="O1396" s="52">
        <f>SUM(SCDBPTASN1!O1393:'SCDBPTASN1'!O1395)</f>
        <v>0</v>
      </c>
      <c r="P1396" s="52">
        <f>SUM(SCDBPTASN1!P1393:'SCDBPTASN1'!P1395)</f>
        <v>0</v>
      </c>
      <c r="Q1396" s="51"/>
      <c r="R1396" s="52">
        <f>SUM(SCDBPTASN1!R1393:'SCDBPTASN1'!R1395)</f>
        <v>0</v>
      </c>
      <c r="S1396" s="52">
        <f>SUM(SCDBPTASN1!S1393:'SCDBPTASN1'!S1395)</f>
        <v>0</v>
      </c>
      <c r="T1396" s="52">
        <f>SUM(SCDBPTASN1!T1393:'SCDBPTASN1'!T1395)</f>
        <v>0</v>
      </c>
      <c r="U1396" s="52">
        <f>SUM(SCDBPTASN1!U1393:'SCDBPTASN1'!U1395)</f>
        <v>0</v>
      </c>
      <c r="V1396" s="52">
        <f>SUM(SCDBPTASN1!V1393:'SCDBPTASN1'!V1395)</f>
        <v>0</v>
      </c>
      <c r="W1396" s="52">
        <f>SUM(SCDBPTASN1!W1393:'SCDBPTASN1'!W1395)</f>
        <v>0</v>
      </c>
      <c r="X1396" s="51"/>
      <c r="Y1396" s="51"/>
      <c r="Z1396" s="51"/>
      <c r="AA1396" s="51"/>
    </row>
    <row r="1397" spans="2:27" x14ac:dyDescent="0.2">
      <c r="B1397" s="54" t="s">
        <v>249</v>
      </c>
      <c r="C1397" s="24" t="s">
        <v>248</v>
      </c>
      <c r="D1397" s="53"/>
      <c r="E1397" s="51"/>
      <c r="F1397" s="51"/>
      <c r="G1397" s="51"/>
      <c r="H1397" s="51"/>
      <c r="I1397" s="51"/>
      <c r="J1397" s="51"/>
      <c r="K1397" s="51"/>
      <c r="L1397" s="51"/>
      <c r="M1397" s="52">
        <f>SCDBPTASN1!M1380+SCDBPTASN1!M1384+SCDBPTASN1!M1388+SCDBPTASN1!M1392+SCDBPTASN1!M1396</f>
        <v>0</v>
      </c>
      <c r="N1397" s="52">
        <f>SCDBPTASN1!N1380+SCDBPTASN1!N1384+SCDBPTASN1!N1388+SCDBPTASN1!N1392+SCDBPTASN1!N1396</f>
        <v>0</v>
      </c>
      <c r="O1397" s="52">
        <f>SCDBPTASN1!O1380+SCDBPTASN1!O1384+SCDBPTASN1!O1388+SCDBPTASN1!O1392+SCDBPTASN1!O1396</f>
        <v>0</v>
      </c>
      <c r="P1397" s="52">
        <f>SCDBPTASN1!P1380+SCDBPTASN1!P1384+SCDBPTASN1!P1388+SCDBPTASN1!P1392+SCDBPTASN1!P1396</f>
        <v>0</v>
      </c>
      <c r="Q1397" s="51"/>
      <c r="R1397" s="52">
        <f>SCDBPTASN1!R1380+SCDBPTASN1!R1384+SCDBPTASN1!R1388+SCDBPTASN1!R1392+SCDBPTASN1!R1396</f>
        <v>0</v>
      </c>
      <c r="S1397" s="52">
        <f>SCDBPTASN1!S1380+SCDBPTASN1!S1384+SCDBPTASN1!S1388+SCDBPTASN1!S1392+SCDBPTASN1!S1396</f>
        <v>0</v>
      </c>
      <c r="T1397" s="52">
        <f>SCDBPTASN1!T1380+SCDBPTASN1!T1384+SCDBPTASN1!T1388+SCDBPTASN1!T1392+SCDBPTASN1!T1396</f>
        <v>0</v>
      </c>
      <c r="U1397" s="52">
        <f>SCDBPTASN1!U1380+SCDBPTASN1!U1384+SCDBPTASN1!U1388+SCDBPTASN1!U1392+SCDBPTASN1!U1396</f>
        <v>0</v>
      </c>
      <c r="V1397" s="52">
        <f>SCDBPTASN1!V1380+SCDBPTASN1!V1384+SCDBPTASN1!V1388+SCDBPTASN1!V1392+SCDBPTASN1!V1396</f>
        <v>0</v>
      </c>
      <c r="W1397" s="52">
        <f>SCDBPTASN1!W1380+SCDBPTASN1!W1384+SCDBPTASN1!W1388+SCDBPTASN1!W1392+SCDBPTASN1!W1396</f>
        <v>0</v>
      </c>
      <c r="X1397" s="51"/>
      <c r="Y1397" s="51"/>
      <c r="Z1397" s="51"/>
      <c r="AA1397" s="51"/>
    </row>
    <row r="1398" spans="2:27" x14ac:dyDescent="0.2">
      <c r="B1398" s="54" t="s">
        <v>61</v>
      </c>
      <c r="C1398" s="24" t="s">
        <v>247</v>
      </c>
      <c r="D1398" s="53"/>
      <c r="E1398" s="51"/>
      <c r="F1398" s="51"/>
      <c r="G1398" s="51"/>
      <c r="H1398" s="51"/>
      <c r="I1398" s="51"/>
      <c r="J1398" s="51"/>
      <c r="K1398" s="51"/>
      <c r="L1398" s="51"/>
      <c r="M1398" s="52">
        <f>SCDBPTASN1!M31+SCDBPTASN1!M272+SCDBPTASN1!M589+SCDBPTASN1!M1380</f>
        <v>-5232916</v>
      </c>
      <c r="N1398" s="52">
        <f>SCDBPTASN1!N31+SCDBPTASN1!N272+SCDBPTASN1!N589+SCDBPTASN1!N1380</f>
        <v>0</v>
      </c>
      <c r="O1398" s="52">
        <f>SCDBPTASN1!O31+SCDBPTASN1!O272+SCDBPTASN1!O589+SCDBPTASN1!O1380</f>
        <v>-98522375.069999993</v>
      </c>
      <c r="P1398" s="52">
        <f>SCDBPTASN1!P31+SCDBPTASN1!P272+SCDBPTASN1!P589+SCDBPTASN1!P1380</f>
        <v>-15725189.158421256</v>
      </c>
      <c r="Q1398" s="51"/>
      <c r="R1398" s="52">
        <f>SCDBPTASN1!R31+SCDBPTASN1!R272+SCDBPTASN1!R589+SCDBPTASN1!R1380</f>
        <v>-402154648.89999992</v>
      </c>
      <c r="S1398" s="52">
        <f>SCDBPTASN1!S31+SCDBPTASN1!S272+SCDBPTASN1!S589+SCDBPTASN1!S1380</f>
        <v>-529306.18278943968</v>
      </c>
      <c r="T1398" s="52">
        <f>SCDBPTASN1!T31+SCDBPTASN1!T272+SCDBPTASN1!T589+SCDBPTASN1!T1380</f>
        <v>55231698.539999992</v>
      </c>
      <c r="U1398" s="52">
        <f>SCDBPTASN1!U31+SCDBPTASN1!U272+SCDBPTASN1!U589+SCDBPTASN1!U1380</f>
        <v>-4172271.26</v>
      </c>
      <c r="V1398" s="52">
        <f>SCDBPTASN1!V31+SCDBPTASN1!V272+SCDBPTASN1!V589+SCDBPTASN1!V1380</f>
        <v>0</v>
      </c>
      <c r="W1398" s="52">
        <f>SCDBPTASN1!W31+SCDBPTASN1!W272+SCDBPTASN1!W589+SCDBPTASN1!W1380</f>
        <v>51172623.147376001</v>
      </c>
      <c r="X1398" s="51"/>
      <c r="Y1398" s="51"/>
      <c r="Z1398" s="51"/>
      <c r="AA1398" s="51"/>
    </row>
    <row r="1399" spans="2:27" x14ac:dyDescent="0.2">
      <c r="B1399" s="54" t="s">
        <v>246</v>
      </c>
      <c r="C1399" s="24" t="s">
        <v>245</v>
      </c>
      <c r="D1399" s="53"/>
      <c r="E1399" s="51"/>
      <c r="F1399" s="51"/>
      <c r="G1399" s="51"/>
      <c r="H1399" s="51"/>
      <c r="I1399" s="51"/>
      <c r="J1399" s="51"/>
      <c r="K1399" s="51"/>
      <c r="L1399" s="51"/>
      <c r="M1399" s="52">
        <f>SCDBPTASN1!M165+SCDBPTASN1!M297+SCDBPTASN1!M1226+SCDBPTASN1!M1384</f>
        <v>103786145.24999999</v>
      </c>
      <c r="N1399" s="52">
        <f>SCDBPTASN1!N165+SCDBPTASN1!N297+SCDBPTASN1!N1226+SCDBPTASN1!N1384</f>
        <v>43597149.019999996</v>
      </c>
      <c r="O1399" s="52">
        <f>SCDBPTASN1!O165+SCDBPTASN1!O297+SCDBPTASN1!O1226+SCDBPTASN1!O1384</f>
        <v>59415390.240000032</v>
      </c>
      <c r="P1399" s="52">
        <f>SCDBPTASN1!P165+SCDBPTASN1!P297+SCDBPTASN1!P1226+SCDBPTASN1!P1384</f>
        <v>275204074.85000002</v>
      </c>
      <c r="Q1399" s="51"/>
      <c r="R1399" s="52">
        <f>SCDBPTASN1!R165+SCDBPTASN1!R297+SCDBPTASN1!R1226+SCDBPTASN1!R1384</f>
        <v>275204074.85000002</v>
      </c>
      <c r="S1399" s="52">
        <f>SCDBPTASN1!S165+SCDBPTASN1!S297+SCDBPTASN1!S1226+SCDBPTASN1!S1384</f>
        <v>-177618686.58679998</v>
      </c>
      <c r="T1399" s="52">
        <f>SCDBPTASN1!T165+SCDBPTASN1!T297+SCDBPTASN1!T1226+SCDBPTASN1!T1384</f>
        <v>4416796.72</v>
      </c>
      <c r="U1399" s="52">
        <f>SCDBPTASN1!U165+SCDBPTASN1!U297+SCDBPTASN1!U1226+SCDBPTASN1!U1384</f>
        <v>-2411937.14</v>
      </c>
      <c r="V1399" s="52">
        <f>SCDBPTASN1!V165+SCDBPTASN1!V297+SCDBPTASN1!V1226+SCDBPTASN1!V1384</f>
        <v>0</v>
      </c>
      <c r="W1399" s="52">
        <f>SCDBPTASN1!W165+SCDBPTASN1!W297+SCDBPTASN1!W1226+SCDBPTASN1!W1384</f>
        <v>172827975.13935387</v>
      </c>
      <c r="X1399" s="51"/>
      <c r="Y1399" s="51"/>
      <c r="Z1399" s="51"/>
      <c r="AA1399" s="51"/>
    </row>
    <row r="1400" spans="2:27" x14ac:dyDescent="0.2">
      <c r="B1400" s="54" t="s">
        <v>244</v>
      </c>
      <c r="C1400" s="24" t="s">
        <v>243</v>
      </c>
      <c r="D1400" s="53"/>
      <c r="E1400" s="51"/>
      <c r="F1400" s="51"/>
      <c r="G1400" s="51"/>
      <c r="H1400" s="51"/>
      <c r="I1400" s="51"/>
      <c r="J1400" s="51"/>
      <c r="K1400" s="51"/>
      <c r="L1400" s="51"/>
      <c r="M1400" s="52">
        <f>SCDBPTASN1!M190+SCDBPTASN1!M322+SCDBPTASN1!M1328+SCDBPTASN1!M1388</f>
        <v>-657482.92999999993</v>
      </c>
      <c r="N1400" s="52">
        <f>SCDBPTASN1!N190+SCDBPTASN1!N322+SCDBPTASN1!N1328+SCDBPTASN1!N1388</f>
        <v>-1978741.1199999999</v>
      </c>
      <c r="O1400" s="52">
        <f>SCDBPTASN1!O190+SCDBPTASN1!O322+SCDBPTASN1!O1328+SCDBPTASN1!O1388</f>
        <v>6721941.0399999972</v>
      </c>
      <c r="P1400" s="52">
        <f>SCDBPTASN1!P190+SCDBPTASN1!P322+SCDBPTASN1!P1328+SCDBPTASN1!P1388</f>
        <v>-13355683.139999999</v>
      </c>
      <c r="Q1400" s="51"/>
      <c r="R1400" s="52">
        <f>SCDBPTASN1!R190+SCDBPTASN1!R322+SCDBPTASN1!R1328+SCDBPTASN1!R1388</f>
        <v>-23389636.080000002</v>
      </c>
      <c r="S1400" s="52">
        <f>SCDBPTASN1!S190+SCDBPTASN1!S322+SCDBPTASN1!S1328+SCDBPTASN1!S1388</f>
        <v>779008.99</v>
      </c>
      <c r="T1400" s="52">
        <f>SCDBPTASN1!T190+SCDBPTASN1!T322+SCDBPTASN1!T1328+SCDBPTASN1!T1388</f>
        <v>0</v>
      </c>
      <c r="U1400" s="52">
        <f>SCDBPTASN1!U190+SCDBPTASN1!U322+SCDBPTASN1!U1328+SCDBPTASN1!U1388</f>
        <v>268643.79999999993</v>
      </c>
      <c r="V1400" s="52">
        <f>SCDBPTASN1!V190+SCDBPTASN1!V322+SCDBPTASN1!V1328+SCDBPTASN1!V1388</f>
        <v>0</v>
      </c>
      <c r="W1400" s="52">
        <f>SCDBPTASN1!W190+SCDBPTASN1!W322+SCDBPTASN1!W1328+SCDBPTASN1!W1388</f>
        <v>908080319</v>
      </c>
      <c r="X1400" s="51"/>
      <c r="Y1400" s="51"/>
      <c r="Z1400" s="51"/>
      <c r="AA1400" s="51"/>
    </row>
    <row r="1401" spans="2:27" x14ac:dyDescent="0.2">
      <c r="B1401" s="54" t="s">
        <v>242</v>
      </c>
      <c r="C1401" s="24" t="s">
        <v>241</v>
      </c>
      <c r="D1401" s="53"/>
      <c r="E1401" s="51"/>
      <c r="F1401" s="51"/>
      <c r="G1401" s="51"/>
      <c r="H1401" s="51"/>
      <c r="I1401" s="51"/>
      <c r="J1401" s="51"/>
      <c r="K1401" s="51"/>
      <c r="L1401" s="51"/>
      <c r="M1401" s="52">
        <f>SCDBPTASN1!M215+SCDBPTASN1!M347+SCDBPTASN1!M1349+SCDBPTASN1!M1392</f>
        <v>0</v>
      </c>
      <c r="N1401" s="52">
        <f>SCDBPTASN1!N215+SCDBPTASN1!N347+SCDBPTASN1!N1349+SCDBPTASN1!N1392</f>
        <v>0</v>
      </c>
      <c r="O1401" s="52">
        <f>SCDBPTASN1!O215+SCDBPTASN1!O347+SCDBPTASN1!O1349+SCDBPTASN1!O1392</f>
        <v>0</v>
      </c>
      <c r="P1401" s="52">
        <f>SCDBPTASN1!P215+SCDBPTASN1!P347+SCDBPTASN1!P1349+SCDBPTASN1!P1392</f>
        <v>0</v>
      </c>
      <c r="Q1401" s="51"/>
      <c r="R1401" s="52">
        <f>SCDBPTASN1!R215+SCDBPTASN1!R347+SCDBPTASN1!R1349+SCDBPTASN1!R1392</f>
        <v>0</v>
      </c>
      <c r="S1401" s="52">
        <f>SCDBPTASN1!S215+SCDBPTASN1!S347+SCDBPTASN1!S1349+SCDBPTASN1!S1392</f>
        <v>0</v>
      </c>
      <c r="T1401" s="52">
        <f>SCDBPTASN1!T215+SCDBPTASN1!T347+SCDBPTASN1!T1349+SCDBPTASN1!T1392</f>
        <v>0</v>
      </c>
      <c r="U1401" s="52">
        <f>SCDBPTASN1!U215+SCDBPTASN1!U347+SCDBPTASN1!U1349+SCDBPTASN1!U1392</f>
        <v>0</v>
      </c>
      <c r="V1401" s="52">
        <f>SCDBPTASN1!V215+SCDBPTASN1!V347+SCDBPTASN1!V1349+SCDBPTASN1!V1392</f>
        <v>0</v>
      </c>
      <c r="W1401" s="52">
        <f>SCDBPTASN1!W215+SCDBPTASN1!W347+SCDBPTASN1!W1349+SCDBPTASN1!W1392</f>
        <v>0</v>
      </c>
      <c r="X1401" s="51"/>
      <c r="Y1401" s="51"/>
      <c r="Z1401" s="51"/>
      <c r="AA1401" s="51"/>
    </row>
    <row r="1402" spans="2:27" x14ac:dyDescent="0.2">
      <c r="B1402" s="54" t="s">
        <v>240</v>
      </c>
      <c r="C1402" s="24" t="s">
        <v>239</v>
      </c>
      <c r="D1402" s="53"/>
      <c r="E1402" s="51"/>
      <c r="F1402" s="51"/>
      <c r="G1402" s="51"/>
      <c r="H1402" s="51"/>
      <c r="I1402" s="51"/>
      <c r="J1402" s="51"/>
      <c r="K1402" s="51"/>
      <c r="L1402" s="51"/>
      <c r="M1402" s="52">
        <f>SCDBPTASN1!M240+SCDBPTASN1!M372+SCDBPTASN1!M1370+SCDBPTASN1!M1396</f>
        <v>0</v>
      </c>
      <c r="N1402" s="52">
        <f>SCDBPTASN1!N240+SCDBPTASN1!N372+SCDBPTASN1!N1370+SCDBPTASN1!N1396</f>
        <v>0</v>
      </c>
      <c r="O1402" s="52">
        <f>SCDBPTASN1!O240+SCDBPTASN1!O372+SCDBPTASN1!O1370+SCDBPTASN1!O1396</f>
        <v>0</v>
      </c>
      <c r="P1402" s="52">
        <f>SCDBPTASN1!P240+SCDBPTASN1!P372+SCDBPTASN1!P1370+SCDBPTASN1!P1396</f>
        <v>0</v>
      </c>
      <c r="Q1402" s="51"/>
      <c r="R1402" s="52">
        <f>SCDBPTASN1!R240+SCDBPTASN1!R372+SCDBPTASN1!R1370+SCDBPTASN1!R1396</f>
        <v>0</v>
      </c>
      <c r="S1402" s="52">
        <f>SCDBPTASN1!S240+SCDBPTASN1!S372+SCDBPTASN1!S1370+SCDBPTASN1!S1396</f>
        <v>0</v>
      </c>
      <c r="T1402" s="52">
        <f>SCDBPTASN1!T240+SCDBPTASN1!T372+SCDBPTASN1!T1370+SCDBPTASN1!T1396</f>
        <v>0</v>
      </c>
      <c r="U1402" s="52">
        <f>SCDBPTASN1!U240+SCDBPTASN1!U372+SCDBPTASN1!U1370+SCDBPTASN1!U1396</f>
        <v>0</v>
      </c>
      <c r="V1402" s="52">
        <f>SCDBPTASN1!V240+SCDBPTASN1!V372+SCDBPTASN1!V1370+SCDBPTASN1!V1396</f>
        <v>0</v>
      </c>
      <c r="W1402" s="52">
        <f>SCDBPTASN1!W240+SCDBPTASN1!W372+SCDBPTASN1!W1370+SCDBPTASN1!W1396</f>
        <v>0</v>
      </c>
      <c r="X1402" s="51"/>
      <c r="Y1402" s="51"/>
      <c r="Z1402" s="51"/>
      <c r="AA1402" s="51"/>
    </row>
    <row r="1403" spans="2:27" x14ac:dyDescent="0.2">
      <c r="B1403" s="35" t="s">
        <v>238</v>
      </c>
      <c r="C1403" s="36" t="s">
        <v>237</v>
      </c>
      <c r="D1403" s="50"/>
      <c r="E1403" s="48"/>
      <c r="F1403" s="48"/>
      <c r="G1403" s="48"/>
      <c r="H1403" s="48"/>
      <c r="I1403" s="48"/>
      <c r="J1403" s="48"/>
      <c r="K1403" s="48"/>
      <c r="L1403" s="48"/>
      <c r="M1403" s="49">
        <f>SCDBPTASN1!M1398+SCDBPTASN1!M1399+SCDBPTASN1!M1400+SCDBPTASN1!M1401+SCDBPTASN1!M1402</f>
        <v>97895746.319999978</v>
      </c>
      <c r="N1403" s="49">
        <f>SCDBPTASN1!N1398+SCDBPTASN1!N1399+SCDBPTASN1!N1400+SCDBPTASN1!N1401+SCDBPTASN1!N1402</f>
        <v>41618407.899999999</v>
      </c>
      <c r="O1403" s="49">
        <f>SCDBPTASN1!O1398+SCDBPTASN1!O1399+SCDBPTASN1!O1400+SCDBPTASN1!O1401+SCDBPTASN1!O1402</f>
        <v>-32385043.789999962</v>
      </c>
      <c r="P1403" s="49">
        <f>SCDBPTASN1!P1398+SCDBPTASN1!P1399+SCDBPTASN1!P1400+SCDBPTASN1!P1401+SCDBPTASN1!P1402</f>
        <v>246123202.55157879</v>
      </c>
      <c r="Q1403" s="48"/>
      <c r="R1403" s="49">
        <f>SCDBPTASN1!R1398+SCDBPTASN1!R1399+SCDBPTASN1!R1400+SCDBPTASN1!R1401+SCDBPTASN1!R1402</f>
        <v>-150340210.12999991</v>
      </c>
      <c r="S1403" s="49">
        <f>SCDBPTASN1!S1398+SCDBPTASN1!S1399+SCDBPTASN1!S1400+SCDBPTASN1!S1401+SCDBPTASN1!S1402</f>
        <v>-177368983.77958941</v>
      </c>
      <c r="T1403" s="49">
        <f>SCDBPTASN1!T1398+SCDBPTASN1!T1399+SCDBPTASN1!T1400+SCDBPTASN1!T1401+SCDBPTASN1!T1402</f>
        <v>59648495.25999999</v>
      </c>
      <c r="U1403" s="49">
        <f>SCDBPTASN1!U1398+SCDBPTASN1!U1399+SCDBPTASN1!U1400+SCDBPTASN1!U1401+SCDBPTASN1!U1402</f>
        <v>-6315564.6000000006</v>
      </c>
      <c r="V1403" s="49">
        <f>SCDBPTASN1!V1398+SCDBPTASN1!V1399+SCDBPTASN1!V1400+SCDBPTASN1!V1401+SCDBPTASN1!V1402</f>
        <v>0</v>
      </c>
      <c r="W1403" s="49">
        <f>SCDBPTASN1!W1398+SCDBPTASN1!W1399+SCDBPTASN1!W1400+SCDBPTASN1!W1401+SCDBPTASN1!W1402</f>
        <v>1132080917.2867298</v>
      </c>
      <c r="X1403" s="48"/>
      <c r="Y1403" s="48"/>
      <c r="Z1403" s="48"/>
      <c r="AA1403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&amp;CSCDBPTASN1E18</oddHeader>
    <oddFooter>&amp;LWINGS Application&amp;RSaveAs(3/1/2013-10:19 AM)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8"/>
  <sheetViews>
    <sheetView workbookViewId="0"/>
  </sheetViews>
  <sheetFormatPr defaultRowHeight="12.75" x14ac:dyDescent="0.2"/>
  <cols>
    <col min="1" max="1" width="2" customWidth="1"/>
    <col min="2" max="2" width="8" customWidth="1"/>
    <col min="4" max="4" width="26" customWidth="1"/>
  </cols>
  <sheetData>
    <row r="2" spans="2:5" ht="33.75" x14ac:dyDescent="0.2">
      <c r="B2" s="1"/>
      <c r="C2" s="1" t="s">
        <v>3536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81" x14ac:dyDescent="0.3">
      <c r="B4" s="4" t="s">
        <v>3535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36" x14ac:dyDescent="0.2">
      <c r="B6" s="9"/>
      <c r="C6" s="10" t="s">
        <v>5</v>
      </c>
      <c r="D6" s="10" t="s">
        <v>3557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3556</v>
      </c>
      <c r="C8" s="65" t="s">
        <v>704</v>
      </c>
      <c r="D8" s="16" t="s">
        <v>3555</v>
      </c>
    </row>
    <row r="9" spans="2:5" x14ac:dyDescent="0.2">
      <c r="B9" s="14" t="s">
        <v>3554</v>
      </c>
      <c r="C9" s="65" t="s">
        <v>722</v>
      </c>
      <c r="D9" s="16" t="s">
        <v>3553</v>
      </c>
    </row>
    <row r="10" spans="2:5" x14ac:dyDescent="0.2">
      <c r="B10" s="14" t="s">
        <v>3552</v>
      </c>
      <c r="C10" s="65" t="s">
        <v>3273</v>
      </c>
      <c r="D10" s="16" t="s">
        <v>3551</v>
      </c>
    </row>
    <row r="11" spans="2:5" x14ac:dyDescent="0.2">
      <c r="B11" s="14" t="s">
        <v>3550</v>
      </c>
      <c r="C11" s="65" t="s">
        <v>540</v>
      </c>
      <c r="D11" s="16" t="s">
        <v>3549</v>
      </c>
    </row>
    <row r="12" spans="2:5" x14ac:dyDescent="0.2">
      <c r="B12" s="14" t="s">
        <v>3548</v>
      </c>
      <c r="C12" s="65" t="s">
        <v>1949</v>
      </c>
      <c r="D12" s="16" t="s">
        <v>3547</v>
      </c>
    </row>
    <row r="13" spans="2:5" x14ac:dyDescent="0.2">
      <c r="B13" s="14" t="s">
        <v>3546</v>
      </c>
      <c r="C13" s="65" t="s">
        <v>735</v>
      </c>
      <c r="D13" s="16" t="s">
        <v>3545</v>
      </c>
    </row>
    <row r="14" spans="2:5" x14ac:dyDescent="0.2">
      <c r="B14" s="14" t="s">
        <v>3544</v>
      </c>
      <c r="C14" s="65" t="s">
        <v>3162</v>
      </c>
      <c r="D14" s="16" t="s">
        <v>3543</v>
      </c>
    </row>
    <row r="15" spans="2:5" x14ac:dyDescent="0.2">
      <c r="B15" s="14" t="s">
        <v>3542</v>
      </c>
      <c r="C15" s="65" t="s">
        <v>556</v>
      </c>
      <c r="D15" s="16" t="s">
        <v>3541</v>
      </c>
    </row>
    <row r="16" spans="2:5" x14ac:dyDescent="0.2">
      <c r="B16" s="14" t="s">
        <v>3540</v>
      </c>
      <c r="C16" s="65" t="s">
        <v>2243</v>
      </c>
      <c r="D16" s="16" t="s">
        <v>3539</v>
      </c>
    </row>
    <row r="17" spans="2:4" x14ac:dyDescent="0.2">
      <c r="B17" s="64" t="s">
        <v>3538</v>
      </c>
      <c r="C17" s="63" t="s">
        <v>532</v>
      </c>
      <c r="D17" s="47" t="s">
        <v>3537</v>
      </c>
    </row>
    <row r="18" spans="2:4" x14ac:dyDescent="0.2">
      <c r="B18" s="62" t="s">
        <v>24</v>
      </c>
      <c r="C18" s="61" t="s">
        <v>24</v>
      </c>
      <c r="D18" s="60" t="s">
        <v>24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&amp;CSCDBPTASN1FEE18</oddHeader>
    <oddFooter>&amp;LWINGS Application&amp;RSaveAs(3/1/2013-10:19 AM)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A659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4" width="23" customWidth="1"/>
    <col min="5" max="5" width="11" customWidth="1"/>
    <col min="6" max="6" width="13" customWidth="1"/>
    <col min="7" max="7" width="26" customWidth="1"/>
    <col min="8" max="10" width="11" customWidth="1"/>
    <col min="11" max="11" width="17" customWidth="1"/>
    <col min="12" max="13" width="15" customWidth="1"/>
    <col min="14" max="14" width="26" customWidth="1"/>
    <col min="15" max="16" width="15" customWidth="1"/>
    <col min="17" max="17" width="16" customWidth="1"/>
    <col min="18" max="19" width="15" customWidth="1"/>
    <col min="20" max="20" width="11" customWidth="1"/>
    <col min="21" max="23" width="15" customWidth="1"/>
    <col min="24" max="24" width="16" customWidth="1"/>
    <col min="25" max="26" width="15" customWidth="1"/>
    <col min="27" max="27" width="11" customWidth="1"/>
  </cols>
  <sheetData>
    <row r="2" spans="2:27" x14ac:dyDescent="0.2">
      <c r="B2" s="1"/>
      <c r="C2" s="1" t="s">
        <v>4005</v>
      </c>
      <c r="D2" s="1"/>
      <c r="E2" s="1"/>
    </row>
    <row r="3" spans="2:27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2:27" ht="20.25" x14ac:dyDescent="0.3">
      <c r="B4" s="4" t="s">
        <v>4004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2:27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  <c r="Y5" s="8">
        <v>23</v>
      </c>
      <c r="Z5" s="8">
        <v>24</v>
      </c>
      <c r="AA5" s="8">
        <v>25</v>
      </c>
    </row>
    <row r="6" spans="2:27" ht="84" x14ac:dyDescent="0.2">
      <c r="B6" s="9"/>
      <c r="C6" s="10" t="s">
        <v>4</v>
      </c>
      <c r="D6" s="10" t="s">
        <v>3534</v>
      </c>
      <c r="E6" s="10" t="s">
        <v>3533</v>
      </c>
      <c r="F6" s="10" t="s">
        <v>3532</v>
      </c>
      <c r="G6" s="10" t="s">
        <v>3531</v>
      </c>
      <c r="H6" s="10" t="s">
        <v>3530</v>
      </c>
      <c r="I6" s="10" t="s">
        <v>3529</v>
      </c>
      <c r="J6" s="10" t="s">
        <v>4003</v>
      </c>
      <c r="K6" s="10" t="s">
        <v>4002</v>
      </c>
      <c r="L6" s="10" t="s">
        <v>3528</v>
      </c>
      <c r="M6" s="10" t="s">
        <v>3527</v>
      </c>
      <c r="N6" s="10" t="s">
        <v>3526</v>
      </c>
      <c r="O6" s="10" t="s">
        <v>3525</v>
      </c>
      <c r="P6" s="10" t="s">
        <v>3524</v>
      </c>
      <c r="Q6" s="10" t="s">
        <v>4001</v>
      </c>
      <c r="R6" s="10" t="s">
        <v>3523</v>
      </c>
      <c r="S6" s="10" t="s">
        <v>10</v>
      </c>
      <c r="T6" s="10" t="s">
        <v>5</v>
      </c>
      <c r="U6" s="10" t="s">
        <v>11</v>
      </c>
      <c r="V6" s="10" t="s">
        <v>3521</v>
      </c>
      <c r="W6" s="10" t="s">
        <v>12</v>
      </c>
      <c r="X6" s="10" t="s">
        <v>4000</v>
      </c>
      <c r="Y6" s="10" t="s">
        <v>3520</v>
      </c>
      <c r="Z6" s="10" t="s">
        <v>3999</v>
      </c>
      <c r="AA6" s="10" t="s">
        <v>3998</v>
      </c>
    </row>
    <row r="7" spans="2:27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12" t="s">
        <v>24</v>
      </c>
      <c r="K7" s="12" t="s">
        <v>24</v>
      </c>
      <c r="L7" s="12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12" t="s">
        <v>24</v>
      </c>
      <c r="X7" s="12" t="s">
        <v>24</v>
      </c>
      <c r="Y7" s="12" t="s">
        <v>24</v>
      </c>
      <c r="Z7" s="12" t="s">
        <v>24</v>
      </c>
      <c r="AA7" s="12" t="s">
        <v>24</v>
      </c>
    </row>
    <row r="8" spans="2:27" x14ac:dyDescent="0.2">
      <c r="B8" s="14" t="s">
        <v>3514</v>
      </c>
      <c r="C8" s="24" t="s">
        <v>26</v>
      </c>
      <c r="D8" s="16" t="s">
        <v>26</v>
      </c>
      <c r="E8" s="20" t="s">
        <v>26</v>
      </c>
      <c r="F8" s="58" t="s">
        <v>26</v>
      </c>
      <c r="G8" s="20" t="s">
        <v>26</v>
      </c>
      <c r="H8" s="19"/>
      <c r="I8" s="19"/>
      <c r="J8" s="19"/>
      <c r="K8" s="20" t="s">
        <v>26</v>
      </c>
      <c r="L8" s="57"/>
      <c r="M8" s="21"/>
      <c r="N8" s="20" t="s">
        <v>26</v>
      </c>
      <c r="O8" s="21"/>
      <c r="P8" s="21"/>
      <c r="Q8" s="21"/>
      <c r="R8" s="21"/>
      <c r="S8" s="21"/>
      <c r="T8" s="56" t="s">
        <v>26</v>
      </c>
      <c r="U8" s="21"/>
      <c r="V8" s="21"/>
      <c r="W8" s="21"/>
      <c r="X8" s="21"/>
      <c r="Y8" s="21"/>
      <c r="Z8" s="21"/>
      <c r="AA8" s="20" t="s">
        <v>26</v>
      </c>
    </row>
    <row r="9" spans="2:27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  <c r="L9" s="12" t="s">
        <v>24</v>
      </c>
      <c r="M9" s="12" t="s">
        <v>24</v>
      </c>
      <c r="N9" s="12" t="s">
        <v>24</v>
      </c>
      <c r="O9" s="12" t="s">
        <v>24</v>
      </c>
      <c r="P9" s="12" t="s">
        <v>24</v>
      </c>
      <c r="Q9" s="12" t="s">
        <v>24</v>
      </c>
      <c r="R9" s="12" t="s">
        <v>24</v>
      </c>
      <c r="S9" s="12" t="s">
        <v>24</v>
      </c>
      <c r="T9" s="12" t="s">
        <v>24</v>
      </c>
      <c r="U9" s="12" t="s">
        <v>24</v>
      </c>
      <c r="V9" s="12" t="s">
        <v>24</v>
      </c>
      <c r="W9" s="12" t="s">
        <v>24</v>
      </c>
      <c r="X9" s="12" t="s">
        <v>24</v>
      </c>
      <c r="Y9" s="12" t="s">
        <v>24</v>
      </c>
      <c r="Z9" s="12" t="s">
        <v>24</v>
      </c>
      <c r="AA9" s="12" t="s">
        <v>24</v>
      </c>
    </row>
    <row r="10" spans="2:27" ht="38.25" x14ac:dyDescent="0.2">
      <c r="B10" s="54" t="s">
        <v>3513</v>
      </c>
      <c r="C10" s="24" t="s">
        <v>3512</v>
      </c>
      <c r="D10" s="53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>
        <f>SUM(SCDBPTASN2!O7:'SCDBPTASN2'!O9)</f>
        <v>0</v>
      </c>
      <c r="P10" s="52">
        <f>SUM(SCDBPTASN2!P7:'SCDBPTASN2'!P9)</f>
        <v>0</v>
      </c>
      <c r="Q10" s="52">
        <f>SUM(SCDBPTASN2!Q7:'SCDBPTASN2'!Q9)</f>
        <v>0</v>
      </c>
      <c r="R10" s="52">
        <f>SUM(SCDBPTASN2!R7:'SCDBPTASN2'!R9)</f>
        <v>0</v>
      </c>
      <c r="S10" s="52">
        <f>SUM(SCDBPTASN2!S7:'SCDBPTASN2'!S9)</f>
        <v>0</v>
      </c>
      <c r="T10" s="51"/>
      <c r="U10" s="52">
        <f>SUM(SCDBPTASN2!U7:'SCDBPTASN2'!U9)</f>
        <v>0</v>
      </c>
      <c r="V10" s="52">
        <f>SUM(SCDBPTASN2!V7:'SCDBPTASN2'!V9)</f>
        <v>0</v>
      </c>
      <c r="W10" s="52">
        <f>SUM(SCDBPTASN2!W7:'SCDBPTASN2'!W9)</f>
        <v>0</v>
      </c>
      <c r="X10" s="52">
        <f>SUM(SCDBPTASN2!X7:'SCDBPTASN2'!X9)</f>
        <v>0</v>
      </c>
      <c r="Y10" s="52">
        <f>SUM(SCDBPTASN2!Y7:'SCDBPTASN2'!Y9)</f>
        <v>0</v>
      </c>
      <c r="Z10" s="52">
        <f>SUM(SCDBPTASN2!Z7:'SCDBPTASN2'!Z9)</f>
        <v>0</v>
      </c>
      <c r="AA10" s="51"/>
    </row>
    <row r="11" spans="2:27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  <c r="M11" s="12" t="s">
        <v>24</v>
      </c>
      <c r="N11" s="12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  <c r="V11" s="12" t="s">
        <v>24</v>
      </c>
      <c r="W11" s="12" t="s">
        <v>24</v>
      </c>
      <c r="X11" s="12" t="s">
        <v>24</v>
      </c>
      <c r="Y11" s="12" t="s">
        <v>24</v>
      </c>
      <c r="Z11" s="12" t="s">
        <v>24</v>
      </c>
      <c r="AA11" s="12" t="s">
        <v>24</v>
      </c>
    </row>
    <row r="12" spans="2:27" x14ac:dyDescent="0.2">
      <c r="B12" s="14" t="s">
        <v>3511</v>
      </c>
      <c r="C12" s="24" t="s">
        <v>26</v>
      </c>
      <c r="D12" s="16" t="s">
        <v>26</v>
      </c>
      <c r="E12" s="20" t="s">
        <v>26</v>
      </c>
      <c r="F12" s="58" t="s">
        <v>26</v>
      </c>
      <c r="G12" s="20" t="s">
        <v>26</v>
      </c>
      <c r="H12" s="19"/>
      <c r="I12" s="19"/>
      <c r="J12" s="19"/>
      <c r="K12" s="20" t="s">
        <v>26</v>
      </c>
      <c r="L12" s="57"/>
      <c r="M12" s="21"/>
      <c r="N12" s="20" t="s">
        <v>26</v>
      </c>
      <c r="O12" s="21"/>
      <c r="P12" s="21"/>
      <c r="Q12" s="21"/>
      <c r="R12" s="21"/>
      <c r="S12" s="21"/>
      <c r="T12" s="56" t="s">
        <v>26</v>
      </c>
      <c r="U12" s="21"/>
      <c r="V12" s="21"/>
      <c r="W12" s="21"/>
      <c r="X12" s="21"/>
      <c r="Y12" s="21"/>
      <c r="Z12" s="21"/>
      <c r="AA12" s="20" t="s">
        <v>26</v>
      </c>
    </row>
    <row r="13" spans="2:27" x14ac:dyDescent="0.2">
      <c r="B13" s="11" t="s">
        <v>24</v>
      </c>
      <c r="C13" s="12" t="s">
        <v>24</v>
      </c>
      <c r="D13" s="13" t="s">
        <v>24</v>
      </c>
      <c r="E13" s="12" t="s">
        <v>24</v>
      </c>
      <c r="F13" s="12" t="s">
        <v>24</v>
      </c>
      <c r="G13" s="12" t="s">
        <v>24</v>
      </c>
      <c r="H13" s="12" t="s">
        <v>24</v>
      </c>
      <c r="I13" s="12" t="s">
        <v>24</v>
      </c>
      <c r="J13" s="12" t="s">
        <v>24</v>
      </c>
      <c r="K13" s="12" t="s">
        <v>24</v>
      </c>
      <c r="L13" s="12" t="s">
        <v>24</v>
      </c>
      <c r="M13" s="12" t="s">
        <v>24</v>
      </c>
      <c r="N13" s="12" t="s">
        <v>24</v>
      </c>
      <c r="O13" s="12" t="s">
        <v>24</v>
      </c>
      <c r="P13" s="12" t="s">
        <v>24</v>
      </c>
      <c r="Q13" s="12" t="s">
        <v>24</v>
      </c>
      <c r="R13" s="12" t="s">
        <v>24</v>
      </c>
      <c r="S13" s="12" t="s">
        <v>24</v>
      </c>
      <c r="T13" s="12" t="s">
        <v>24</v>
      </c>
      <c r="U13" s="12" t="s">
        <v>24</v>
      </c>
      <c r="V13" s="12" t="s">
        <v>24</v>
      </c>
      <c r="W13" s="12" t="s">
        <v>24</v>
      </c>
      <c r="X13" s="12" t="s">
        <v>24</v>
      </c>
      <c r="Y13" s="12" t="s">
        <v>24</v>
      </c>
      <c r="Z13" s="12" t="s">
        <v>24</v>
      </c>
      <c r="AA13" s="12" t="s">
        <v>24</v>
      </c>
    </row>
    <row r="14" spans="2:27" ht="38.25" x14ac:dyDescent="0.2">
      <c r="B14" s="54" t="s">
        <v>3510</v>
      </c>
      <c r="C14" s="24" t="s">
        <v>3509</v>
      </c>
      <c r="D14" s="53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2">
        <f>SUM(SCDBPTASN2!O11:'SCDBPTASN2'!O13)</f>
        <v>0</v>
      </c>
      <c r="P14" s="52">
        <f>SUM(SCDBPTASN2!P11:'SCDBPTASN2'!P13)</f>
        <v>0</v>
      </c>
      <c r="Q14" s="52">
        <f>SUM(SCDBPTASN2!Q11:'SCDBPTASN2'!Q13)</f>
        <v>0</v>
      </c>
      <c r="R14" s="52">
        <f>SUM(SCDBPTASN2!R11:'SCDBPTASN2'!R13)</f>
        <v>0</v>
      </c>
      <c r="S14" s="52">
        <f>SUM(SCDBPTASN2!S11:'SCDBPTASN2'!S13)</f>
        <v>0</v>
      </c>
      <c r="T14" s="51"/>
      <c r="U14" s="52">
        <f>SUM(SCDBPTASN2!U11:'SCDBPTASN2'!U13)</f>
        <v>0</v>
      </c>
      <c r="V14" s="52">
        <f>SUM(SCDBPTASN2!V11:'SCDBPTASN2'!V13)</f>
        <v>0</v>
      </c>
      <c r="W14" s="52">
        <f>SUM(SCDBPTASN2!W11:'SCDBPTASN2'!W13)</f>
        <v>0</v>
      </c>
      <c r="X14" s="52">
        <f>SUM(SCDBPTASN2!X11:'SCDBPTASN2'!X13)</f>
        <v>0</v>
      </c>
      <c r="Y14" s="52">
        <f>SUM(SCDBPTASN2!Y11:'SCDBPTASN2'!Y13)</f>
        <v>0</v>
      </c>
      <c r="Z14" s="52">
        <f>SUM(SCDBPTASN2!Z11:'SCDBPTASN2'!Z13)</f>
        <v>0</v>
      </c>
      <c r="AA14" s="51"/>
    </row>
    <row r="15" spans="2:27" x14ac:dyDescent="0.2">
      <c r="B15" s="11" t="s">
        <v>24</v>
      </c>
      <c r="C15" s="12" t="s">
        <v>24</v>
      </c>
      <c r="D15" s="13" t="s">
        <v>24</v>
      </c>
      <c r="E15" s="12" t="s">
        <v>24</v>
      </c>
      <c r="F15" s="12" t="s">
        <v>24</v>
      </c>
      <c r="G15" s="12" t="s">
        <v>24</v>
      </c>
      <c r="H15" s="29" t="s">
        <v>24</v>
      </c>
      <c r="I15" s="29" t="s">
        <v>24</v>
      </c>
      <c r="J15" s="29" t="s">
        <v>24</v>
      </c>
      <c r="K15" s="12" t="s">
        <v>24</v>
      </c>
      <c r="L15" s="12" t="s">
        <v>24</v>
      </c>
      <c r="M15" s="12" t="s">
        <v>24</v>
      </c>
      <c r="N15" s="12" t="s">
        <v>24</v>
      </c>
      <c r="O15" s="12" t="s">
        <v>24</v>
      </c>
      <c r="P15" s="12" t="s">
        <v>24</v>
      </c>
      <c r="Q15" s="12" t="s">
        <v>24</v>
      </c>
      <c r="R15" s="12" t="s">
        <v>24</v>
      </c>
      <c r="S15" s="12" t="s">
        <v>24</v>
      </c>
      <c r="T15" s="12" t="s">
        <v>24</v>
      </c>
      <c r="U15" s="12" t="s">
        <v>24</v>
      </c>
      <c r="V15" s="12" t="s">
        <v>24</v>
      </c>
      <c r="W15" s="12" t="s">
        <v>24</v>
      </c>
      <c r="X15" s="12" t="s">
        <v>24</v>
      </c>
      <c r="Y15" s="12" t="s">
        <v>24</v>
      </c>
      <c r="Z15" s="12" t="s">
        <v>24</v>
      </c>
      <c r="AA15" s="12" t="s">
        <v>24</v>
      </c>
    </row>
    <row r="16" spans="2:27" x14ac:dyDescent="0.2">
      <c r="B16" s="14" t="s">
        <v>3508</v>
      </c>
      <c r="C16" s="24" t="s">
        <v>26</v>
      </c>
      <c r="D16" s="16" t="s">
        <v>26</v>
      </c>
      <c r="E16" s="20" t="s">
        <v>26</v>
      </c>
      <c r="F16" s="58" t="s">
        <v>26</v>
      </c>
      <c r="G16" s="20" t="s">
        <v>26</v>
      </c>
      <c r="H16" s="19"/>
      <c r="I16" s="19"/>
      <c r="J16" s="19"/>
      <c r="K16" s="20" t="s">
        <v>26</v>
      </c>
      <c r="L16" s="57"/>
      <c r="M16" s="21"/>
      <c r="N16" s="20" t="s">
        <v>26</v>
      </c>
      <c r="O16" s="21"/>
      <c r="P16" s="21"/>
      <c r="Q16" s="21"/>
      <c r="R16" s="21"/>
      <c r="S16" s="21"/>
      <c r="T16" s="56" t="s">
        <v>26</v>
      </c>
      <c r="U16" s="21"/>
      <c r="V16" s="21"/>
      <c r="W16" s="21"/>
      <c r="X16" s="21"/>
      <c r="Y16" s="21"/>
      <c r="Z16" s="21"/>
      <c r="AA16" s="20" t="s">
        <v>26</v>
      </c>
    </row>
    <row r="17" spans="2:27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29" t="s">
        <v>24</v>
      </c>
      <c r="I17" s="29" t="s">
        <v>24</v>
      </c>
      <c r="J17" s="29" t="s">
        <v>24</v>
      </c>
      <c r="K17" s="12" t="s">
        <v>24</v>
      </c>
      <c r="L17" s="12" t="s">
        <v>24</v>
      </c>
      <c r="M17" s="12" t="s">
        <v>24</v>
      </c>
      <c r="N17" s="12" t="s">
        <v>24</v>
      </c>
      <c r="O17" s="12" t="s">
        <v>24</v>
      </c>
      <c r="P17" s="12" t="s">
        <v>24</v>
      </c>
      <c r="Q17" s="12" t="s">
        <v>24</v>
      </c>
      <c r="R17" s="12" t="s">
        <v>24</v>
      </c>
      <c r="S17" s="12" t="s">
        <v>24</v>
      </c>
      <c r="T17" s="12" t="s">
        <v>24</v>
      </c>
      <c r="U17" s="12" t="s">
        <v>24</v>
      </c>
      <c r="V17" s="12" t="s">
        <v>24</v>
      </c>
      <c r="W17" s="12" t="s">
        <v>24</v>
      </c>
      <c r="X17" s="12" t="s">
        <v>24</v>
      </c>
      <c r="Y17" s="12" t="s">
        <v>24</v>
      </c>
      <c r="Z17" s="12" t="s">
        <v>24</v>
      </c>
      <c r="AA17" s="12" t="s">
        <v>24</v>
      </c>
    </row>
    <row r="18" spans="2:27" ht="25.5" x14ac:dyDescent="0.2">
      <c r="B18" s="54" t="s">
        <v>3507</v>
      </c>
      <c r="C18" s="24" t="s">
        <v>3506</v>
      </c>
      <c r="D18" s="53"/>
      <c r="E18" s="51"/>
      <c r="F18" s="51"/>
      <c r="G18" s="51"/>
      <c r="H18" s="59"/>
      <c r="I18" s="59"/>
      <c r="J18" s="59"/>
      <c r="K18" s="51"/>
      <c r="L18" s="51"/>
      <c r="M18" s="51"/>
      <c r="N18" s="51"/>
      <c r="O18" s="52">
        <f>SUM(SCDBPTASN2!O15:'SCDBPTASN2'!O17)</f>
        <v>0</v>
      </c>
      <c r="P18" s="52">
        <f>SUM(SCDBPTASN2!P15:'SCDBPTASN2'!P17)</f>
        <v>0</v>
      </c>
      <c r="Q18" s="52">
        <f>SUM(SCDBPTASN2!Q15:'SCDBPTASN2'!Q17)</f>
        <v>0</v>
      </c>
      <c r="R18" s="52">
        <f>SUM(SCDBPTASN2!R15:'SCDBPTASN2'!R17)</f>
        <v>0</v>
      </c>
      <c r="S18" s="52">
        <f>SUM(SCDBPTASN2!S15:'SCDBPTASN2'!S17)</f>
        <v>0</v>
      </c>
      <c r="T18" s="51"/>
      <c r="U18" s="52">
        <f>SUM(SCDBPTASN2!U15:'SCDBPTASN2'!U17)</f>
        <v>0</v>
      </c>
      <c r="V18" s="52">
        <f>SUM(SCDBPTASN2!V15:'SCDBPTASN2'!V17)</f>
        <v>0</v>
      </c>
      <c r="W18" s="52">
        <f>SUM(SCDBPTASN2!W15:'SCDBPTASN2'!W17)</f>
        <v>0</v>
      </c>
      <c r="X18" s="52">
        <f>SUM(SCDBPTASN2!X15:'SCDBPTASN2'!X17)</f>
        <v>0</v>
      </c>
      <c r="Y18" s="52">
        <f>SUM(SCDBPTASN2!Y15:'SCDBPTASN2'!Y17)</f>
        <v>0</v>
      </c>
      <c r="Z18" s="52">
        <f>SUM(SCDBPTASN2!Z15:'SCDBPTASN2'!Z17)</f>
        <v>0</v>
      </c>
      <c r="AA18" s="51"/>
    </row>
    <row r="19" spans="2:27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12" t="s">
        <v>24</v>
      </c>
      <c r="K19" s="12" t="s">
        <v>24</v>
      </c>
      <c r="L19" s="12" t="s">
        <v>24</v>
      </c>
      <c r="M19" s="12" t="s">
        <v>24</v>
      </c>
      <c r="N19" s="12" t="s">
        <v>24</v>
      </c>
      <c r="O19" s="12" t="s">
        <v>24</v>
      </c>
      <c r="P19" s="12" t="s">
        <v>24</v>
      </c>
      <c r="Q19" s="12" t="s">
        <v>24</v>
      </c>
      <c r="R19" s="12" t="s">
        <v>24</v>
      </c>
      <c r="S19" s="12" t="s">
        <v>24</v>
      </c>
      <c r="T19" s="12" t="s">
        <v>24</v>
      </c>
      <c r="U19" s="12" t="s">
        <v>24</v>
      </c>
      <c r="V19" s="12" t="s">
        <v>24</v>
      </c>
      <c r="W19" s="12" t="s">
        <v>24</v>
      </c>
      <c r="X19" s="12" t="s">
        <v>24</v>
      </c>
      <c r="Y19" s="12" t="s">
        <v>24</v>
      </c>
      <c r="Z19" s="12" t="s">
        <v>24</v>
      </c>
      <c r="AA19" s="12" t="s">
        <v>24</v>
      </c>
    </row>
    <row r="20" spans="2:27" x14ac:dyDescent="0.2">
      <c r="B20" s="14" t="s">
        <v>3505</v>
      </c>
      <c r="C20" s="24" t="s">
        <v>26</v>
      </c>
      <c r="D20" s="16" t="s">
        <v>26</v>
      </c>
      <c r="E20" s="20" t="s">
        <v>26</v>
      </c>
      <c r="F20" s="58" t="s">
        <v>26</v>
      </c>
      <c r="G20" s="20" t="s">
        <v>26</v>
      </c>
      <c r="H20" s="19"/>
      <c r="I20" s="19"/>
      <c r="J20" s="19"/>
      <c r="K20" s="20" t="s">
        <v>26</v>
      </c>
      <c r="L20" s="57"/>
      <c r="M20" s="21"/>
      <c r="N20" s="20" t="s">
        <v>26</v>
      </c>
      <c r="O20" s="21"/>
      <c r="P20" s="21"/>
      <c r="Q20" s="21"/>
      <c r="R20" s="21"/>
      <c r="S20" s="21"/>
      <c r="T20" s="56" t="s">
        <v>26</v>
      </c>
      <c r="U20" s="21"/>
      <c r="V20" s="21"/>
      <c r="W20" s="21"/>
      <c r="X20" s="21"/>
      <c r="Y20" s="21"/>
      <c r="Z20" s="21"/>
      <c r="AA20" s="20" t="s">
        <v>26</v>
      </c>
    </row>
    <row r="21" spans="2:27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12" t="s">
        <v>24</v>
      </c>
      <c r="K21" s="12" t="s">
        <v>24</v>
      </c>
      <c r="L21" s="12" t="s">
        <v>24</v>
      </c>
      <c r="M21" s="12" t="s">
        <v>24</v>
      </c>
      <c r="N21" s="12" t="s">
        <v>24</v>
      </c>
      <c r="O21" s="12" t="s">
        <v>24</v>
      </c>
      <c r="P21" s="12" t="s">
        <v>24</v>
      </c>
      <c r="Q21" s="12" t="s">
        <v>24</v>
      </c>
      <c r="R21" s="12" t="s">
        <v>24</v>
      </c>
      <c r="S21" s="12" t="s">
        <v>24</v>
      </c>
      <c r="T21" s="12" t="s">
        <v>24</v>
      </c>
      <c r="U21" s="12" t="s">
        <v>24</v>
      </c>
      <c r="V21" s="12" t="s">
        <v>24</v>
      </c>
      <c r="W21" s="12" t="s">
        <v>24</v>
      </c>
      <c r="X21" s="12" t="s">
        <v>24</v>
      </c>
      <c r="Y21" s="12" t="s">
        <v>24</v>
      </c>
      <c r="Z21" s="12" t="s">
        <v>24</v>
      </c>
      <c r="AA21" s="12" t="s">
        <v>24</v>
      </c>
    </row>
    <row r="22" spans="2:27" ht="25.5" x14ac:dyDescent="0.2">
      <c r="B22" s="54" t="s">
        <v>3504</v>
      </c>
      <c r="C22" s="24" t="s">
        <v>3503</v>
      </c>
      <c r="D22" s="53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2">
        <f>SUM(SCDBPTASN2!O19:'SCDBPTASN2'!O21)</f>
        <v>0</v>
      </c>
      <c r="P22" s="52">
        <f>SUM(SCDBPTASN2!P19:'SCDBPTASN2'!P21)</f>
        <v>0</v>
      </c>
      <c r="Q22" s="52">
        <f>SUM(SCDBPTASN2!Q19:'SCDBPTASN2'!Q21)</f>
        <v>0</v>
      </c>
      <c r="R22" s="52">
        <f>SUM(SCDBPTASN2!R19:'SCDBPTASN2'!R21)</f>
        <v>0</v>
      </c>
      <c r="S22" s="52">
        <f>SUM(SCDBPTASN2!S19:'SCDBPTASN2'!S21)</f>
        <v>0</v>
      </c>
      <c r="T22" s="51"/>
      <c r="U22" s="52">
        <f>SUM(SCDBPTASN2!U19:'SCDBPTASN2'!U21)</f>
        <v>0</v>
      </c>
      <c r="V22" s="52">
        <f>SUM(SCDBPTASN2!V19:'SCDBPTASN2'!V21)</f>
        <v>0</v>
      </c>
      <c r="W22" s="52">
        <f>SUM(SCDBPTASN2!W19:'SCDBPTASN2'!W21)</f>
        <v>0</v>
      </c>
      <c r="X22" s="52">
        <f>SUM(SCDBPTASN2!X19:'SCDBPTASN2'!X21)</f>
        <v>0</v>
      </c>
      <c r="Y22" s="52">
        <f>SUM(SCDBPTASN2!Y19:'SCDBPTASN2'!Y21)</f>
        <v>0</v>
      </c>
      <c r="Z22" s="52">
        <f>SUM(SCDBPTASN2!Z19:'SCDBPTASN2'!Z21)</f>
        <v>0</v>
      </c>
      <c r="AA22" s="51"/>
    </row>
    <row r="23" spans="2:27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12" t="s">
        <v>24</v>
      </c>
      <c r="G23" s="12" t="s">
        <v>24</v>
      </c>
      <c r="H23" s="12" t="s">
        <v>24</v>
      </c>
      <c r="I23" s="12" t="s">
        <v>24</v>
      </c>
      <c r="J23" s="12" t="s">
        <v>24</v>
      </c>
      <c r="K23" s="12" t="s">
        <v>24</v>
      </c>
      <c r="L23" s="12" t="s">
        <v>24</v>
      </c>
      <c r="M23" s="12" t="s">
        <v>24</v>
      </c>
      <c r="N23" s="12" t="s">
        <v>24</v>
      </c>
      <c r="O23" s="12" t="s">
        <v>24</v>
      </c>
      <c r="P23" s="12" t="s">
        <v>24</v>
      </c>
      <c r="Q23" s="12" t="s">
        <v>24</v>
      </c>
      <c r="R23" s="12" t="s">
        <v>24</v>
      </c>
      <c r="S23" s="12" t="s">
        <v>24</v>
      </c>
      <c r="T23" s="12" t="s">
        <v>24</v>
      </c>
      <c r="U23" s="12" t="s">
        <v>24</v>
      </c>
      <c r="V23" s="12" t="s">
        <v>24</v>
      </c>
      <c r="W23" s="12" t="s">
        <v>24</v>
      </c>
      <c r="X23" s="12" t="s">
        <v>24</v>
      </c>
      <c r="Y23" s="12" t="s">
        <v>24</v>
      </c>
      <c r="Z23" s="12" t="s">
        <v>24</v>
      </c>
      <c r="AA23" s="12" t="s">
        <v>24</v>
      </c>
    </row>
    <row r="24" spans="2:27" x14ac:dyDescent="0.2">
      <c r="B24" s="14" t="s">
        <v>3502</v>
      </c>
      <c r="C24" s="24" t="s">
        <v>26</v>
      </c>
      <c r="D24" s="16" t="s">
        <v>26</v>
      </c>
      <c r="E24" s="20" t="s">
        <v>26</v>
      </c>
      <c r="F24" s="58" t="s">
        <v>26</v>
      </c>
      <c r="G24" s="20" t="s">
        <v>26</v>
      </c>
      <c r="H24" s="31"/>
      <c r="I24" s="31"/>
      <c r="J24" s="31"/>
      <c r="K24" s="20" t="s">
        <v>26</v>
      </c>
      <c r="L24" s="57"/>
      <c r="M24" s="21"/>
      <c r="N24" s="20" t="s">
        <v>26</v>
      </c>
      <c r="O24" s="21"/>
      <c r="P24" s="21"/>
      <c r="Q24" s="21"/>
      <c r="R24" s="21"/>
      <c r="S24" s="21"/>
      <c r="T24" s="56" t="s">
        <v>26</v>
      </c>
      <c r="U24" s="21"/>
      <c r="V24" s="21"/>
      <c r="W24" s="21"/>
      <c r="X24" s="21"/>
      <c r="Y24" s="21"/>
      <c r="Z24" s="21"/>
      <c r="AA24" s="20" t="s">
        <v>26</v>
      </c>
    </row>
    <row r="25" spans="2:27" x14ac:dyDescent="0.2">
      <c r="B25" s="11" t="s">
        <v>24</v>
      </c>
      <c r="C25" s="12" t="s">
        <v>24</v>
      </c>
      <c r="D25" s="13" t="s">
        <v>24</v>
      </c>
      <c r="E25" s="12" t="s">
        <v>24</v>
      </c>
      <c r="F25" s="12" t="s">
        <v>24</v>
      </c>
      <c r="G25" s="12" t="s">
        <v>24</v>
      </c>
      <c r="H25" s="29" t="s">
        <v>24</v>
      </c>
      <c r="I25" s="29" t="s">
        <v>24</v>
      </c>
      <c r="J25" s="29" t="s">
        <v>24</v>
      </c>
      <c r="K25" s="12" t="s">
        <v>24</v>
      </c>
      <c r="L25" s="12" t="s">
        <v>24</v>
      </c>
      <c r="M25" s="12" t="s">
        <v>24</v>
      </c>
      <c r="N25" s="12" t="s">
        <v>24</v>
      </c>
      <c r="O25" s="12" t="s">
        <v>24</v>
      </c>
      <c r="P25" s="12" t="s">
        <v>24</v>
      </c>
      <c r="Q25" s="12" t="s">
        <v>24</v>
      </c>
      <c r="R25" s="12" t="s">
        <v>24</v>
      </c>
      <c r="S25" s="12" t="s">
        <v>24</v>
      </c>
      <c r="T25" s="12" t="s">
        <v>24</v>
      </c>
      <c r="U25" s="12" t="s">
        <v>24</v>
      </c>
      <c r="V25" s="12" t="s">
        <v>24</v>
      </c>
      <c r="W25" s="12" t="s">
        <v>24</v>
      </c>
      <c r="X25" s="12" t="s">
        <v>24</v>
      </c>
      <c r="Y25" s="12" t="s">
        <v>24</v>
      </c>
      <c r="Z25" s="12" t="s">
        <v>24</v>
      </c>
      <c r="AA25" s="12" t="s">
        <v>24</v>
      </c>
    </row>
    <row r="26" spans="2:27" ht="25.5" x14ac:dyDescent="0.2">
      <c r="B26" s="54" t="s">
        <v>3501</v>
      </c>
      <c r="C26" s="24" t="s">
        <v>3500</v>
      </c>
      <c r="D26" s="53"/>
      <c r="E26" s="51"/>
      <c r="F26" s="51"/>
      <c r="G26" s="51"/>
      <c r="H26" s="59"/>
      <c r="I26" s="59"/>
      <c r="J26" s="59"/>
      <c r="K26" s="51"/>
      <c r="L26" s="51"/>
      <c r="M26" s="51"/>
      <c r="N26" s="51"/>
      <c r="O26" s="52">
        <f>SUM(SCDBPTASN2!O23:'SCDBPTASN2'!O25)</f>
        <v>0</v>
      </c>
      <c r="P26" s="52">
        <f>SUM(SCDBPTASN2!P23:'SCDBPTASN2'!P25)</f>
        <v>0</v>
      </c>
      <c r="Q26" s="52">
        <f>SUM(SCDBPTASN2!Q23:'SCDBPTASN2'!Q25)</f>
        <v>0</v>
      </c>
      <c r="R26" s="52">
        <f>SUM(SCDBPTASN2!R23:'SCDBPTASN2'!R25)</f>
        <v>0</v>
      </c>
      <c r="S26" s="52">
        <f>SUM(SCDBPTASN2!S23:'SCDBPTASN2'!S25)</f>
        <v>0</v>
      </c>
      <c r="T26" s="51"/>
      <c r="U26" s="52">
        <f>SUM(SCDBPTASN2!U23:'SCDBPTASN2'!U25)</f>
        <v>0</v>
      </c>
      <c r="V26" s="52">
        <f>SUM(SCDBPTASN2!V23:'SCDBPTASN2'!V25)</f>
        <v>0</v>
      </c>
      <c r="W26" s="52">
        <f>SUM(SCDBPTASN2!W23:'SCDBPTASN2'!W25)</f>
        <v>0</v>
      </c>
      <c r="X26" s="52">
        <f>SUM(SCDBPTASN2!X23:'SCDBPTASN2'!X25)</f>
        <v>0</v>
      </c>
      <c r="Y26" s="52">
        <f>SUM(SCDBPTASN2!Y23:'SCDBPTASN2'!Y25)</f>
        <v>0</v>
      </c>
      <c r="Z26" s="52">
        <f>SUM(SCDBPTASN2!Z23:'SCDBPTASN2'!Z25)</f>
        <v>0</v>
      </c>
      <c r="AA26" s="51"/>
    </row>
    <row r="27" spans="2:27" x14ac:dyDescent="0.2">
      <c r="B27" s="11" t="s">
        <v>24</v>
      </c>
      <c r="C27" s="12" t="s">
        <v>24</v>
      </c>
      <c r="D27" s="13" t="s">
        <v>24</v>
      </c>
      <c r="E27" s="12" t="s">
        <v>24</v>
      </c>
      <c r="F27" s="12" t="s">
        <v>24</v>
      </c>
      <c r="G27" s="12" t="s">
        <v>24</v>
      </c>
      <c r="H27" s="29" t="s">
        <v>24</v>
      </c>
      <c r="I27" s="29" t="s">
        <v>24</v>
      </c>
      <c r="J27" s="29" t="s">
        <v>24</v>
      </c>
      <c r="K27" s="12" t="s">
        <v>24</v>
      </c>
      <c r="L27" s="12" t="s">
        <v>24</v>
      </c>
      <c r="M27" s="12" t="s">
        <v>24</v>
      </c>
      <c r="N27" s="12" t="s">
        <v>24</v>
      </c>
      <c r="O27" s="12" t="s">
        <v>24</v>
      </c>
      <c r="P27" s="12" t="s">
        <v>24</v>
      </c>
      <c r="Q27" s="12" t="s">
        <v>24</v>
      </c>
      <c r="R27" s="12" t="s">
        <v>24</v>
      </c>
      <c r="S27" s="12" t="s">
        <v>24</v>
      </c>
      <c r="T27" s="12" t="s">
        <v>24</v>
      </c>
      <c r="U27" s="12" t="s">
        <v>24</v>
      </c>
      <c r="V27" s="12" t="s">
        <v>24</v>
      </c>
      <c r="W27" s="12" t="s">
        <v>24</v>
      </c>
      <c r="X27" s="12" t="s">
        <v>24</v>
      </c>
      <c r="Y27" s="12" t="s">
        <v>24</v>
      </c>
      <c r="Z27" s="12" t="s">
        <v>24</v>
      </c>
      <c r="AA27" s="12" t="s">
        <v>24</v>
      </c>
    </row>
    <row r="28" spans="2:27" x14ac:dyDescent="0.2">
      <c r="B28" s="14" t="s">
        <v>3499</v>
      </c>
      <c r="C28" s="24" t="s">
        <v>26</v>
      </c>
      <c r="D28" s="16" t="s">
        <v>26</v>
      </c>
      <c r="E28" s="20" t="s">
        <v>26</v>
      </c>
      <c r="F28" s="58" t="s">
        <v>26</v>
      </c>
      <c r="G28" s="20" t="s">
        <v>26</v>
      </c>
      <c r="H28" s="31"/>
      <c r="I28" s="31"/>
      <c r="J28" s="31"/>
      <c r="K28" s="20" t="s">
        <v>26</v>
      </c>
      <c r="L28" s="57"/>
      <c r="M28" s="21"/>
      <c r="N28" s="20" t="s">
        <v>26</v>
      </c>
      <c r="O28" s="21"/>
      <c r="P28" s="21"/>
      <c r="Q28" s="21"/>
      <c r="R28" s="21"/>
      <c r="S28" s="21"/>
      <c r="T28" s="56" t="s">
        <v>26</v>
      </c>
      <c r="U28" s="21"/>
      <c r="V28" s="21"/>
      <c r="W28" s="21"/>
      <c r="X28" s="21"/>
      <c r="Y28" s="21"/>
      <c r="Z28" s="21"/>
      <c r="AA28" s="20" t="s">
        <v>26</v>
      </c>
    </row>
    <row r="29" spans="2:27" x14ac:dyDescent="0.2">
      <c r="B29" s="11" t="s">
        <v>24</v>
      </c>
      <c r="C29" s="12" t="s">
        <v>24</v>
      </c>
      <c r="D29" s="13" t="s">
        <v>24</v>
      </c>
      <c r="E29" s="12" t="s">
        <v>24</v>
      </c>
      <c r="F29" s="12" t="s">
        <v>24</v>
      </c>
      <c r="G29" s="12" t="s">
        <v>24</v>
      </c>
      <c r="H29" s="29" t="s">
        <v>24</v>
      </c>
      <c r="I29" s="29" t="s">
        <v>24</v>
      </c>
      <c r="J29" s="29" t="s">
        <v>24</v>
      </c>
      <c r="K29" s="12" t="s">
        <v>24</v>
      </c>
      <c r="L29" s="12" t="s">
        <v>24</v>
      </c>
      <c r="M29" s="12" t="s">
        <v>24</v>
      </c>
      <c r="N29" s="12" t="s">
        <v>24</v>
      </c>
      <c r="O29" s="12" t="s">
        <v>24</v>
      </c>
      <c r="P29" s="12" t="s">
        <v>24</v>
      </c>
      <c r="Q29" s="12" t="s">
        <v>24</v>
      </c>
      <c r="R29" s="12" t="s">
        <v>24</v>
      </c>
      <c r="S29" s="12" t="s">
        <v>24</v>
      </c>
      <c r="T29" s="12" t="s">
        <v>24</v>
      </c>
      <c r="U29" s="12" t="s">
        <v>24</v>
      </c>
      <c r="V29" s="12" t="s">
        <v>24</v>
      </c>
      <c r="W29" s="12" t="s">
        <v>24</v>
      </c>
      <c r="X29" s="12" t="s">
        <v>24</v>
      </c>
      <c r="Y29" s="12" t="s">
        <v>24</v>
      </c>
      <c r="Z29" s="12" t="s">
        <v>24</v>
      </c>
      <c r="AA29" s="12" t="s">
        <v>24</v>
      </c>
    </row>
    <row r="30" spans="2:27" ht="25.5" x14ac:dyDescent="0.2">
      <c r="B30" s="54" t="s">
        <v>3498</v>
      </c>
      <c r="C30" s="24" t="s">
        <v>3497</v>
      </c>
      <c r="D30" s="53"/>
      <c r="E30" s="51"/>
      <c r="F30" s="51"/>
      <c r="G30" s="51"/>
      <c r="H30" s="59"/>
      <c r="I30" s="59"/>
      <c r="J30" s="59"/>
      <c r="K30" s="51"/>
      <c r="L30" s="51"/>
      <c r="M30" s="51"/>
      <c r="N30" s="51"/>
      <c r="O30" s="52">
        <f>SUM(SCDBPTASN2!O27:'SCDBPTASN2'!O29)</f>
        <v>0</v>
      </c>
      <c r="P30" s="52">
        <f>SUM(SCDBPTASN2!P27:'SCDBPTASN2'!P29)</f>
        <v>0</v>
      </c>
      <c r="Q30" s="52">
        <f>SUM(SCDBPTASN2!Q27:'SCDBPTASN2'!Q29)</f>
        <v>0</v>
      </c>
      <c r="R30" s="52">
        <f>SUM(SCDBPTASN2!R27:'SCDBPTASN2'!R29)</f>
        <v>0</v>
      </c>
      <c r="S30" s="52">
        <f>SUM(SCDBPTASN2!S27:'SCDBPTASN2'!S29)</f>
        <v>0</v>
      </c>
      <c r="T30" s="51"/>
      <c r="U30" s="52">
        <f>SUM(SCDBPTASN2!U27:'SCDBPTASN2'!U29)</f>
        <v>0</v>
      </c>
      <c r="V30" s="52">
        <f>SUM(SCDBPTASN2!V27:'SCDBPTASN2'!V29)</f>
        <v>0</v>
      </c>
      <c r="W30" s="52">
        <f>SUM(SCDBPTASN2!W27:'SCDBPTASN2'!W29)</f>
        <v>0</v>
      </c>
      <c r="X30" s="52">
        <f>SUM(SCDBPTASN2!X27:'SCDBPTASN2'!X29)</f>
        <v>0</v>
      </c>
      <c r="Y30" s="52">
        <f>SUM(SCDBPTASN2!Y27:'SCDBPTASN2'!Y29)</f>
        <v>0</v>
      </c>
      <c r="Z30" s="52">
        <f>SUM(SCDBPTASN2!Z27:'SCDBPTASN2'!Z29)</f>
        <v>0</v>
      </c>
      <c r="AA30" s="51"/>
    </row>
    <row r="31" spans="2:27" ht="25.5" x14ac:dyDescent="0.2">
      <c r="B31" s="54" t="s">
        <v>3496</v>
      </c>
      <c r="C31" s="24" t="s">
        <v>3495</v>
      </c>
      <c r="D31" s="53"/>
      <c r="E31" s="51"/>
      <c r="F31" s="51"/>
      <c r="G31" s="51"/>
      <c r="H31" s="59"/>
      <c r="I31" s="59"/>
      <c r="J31" s="59"/>
      <c r="K31" s="51"/>
      <c r="L31" s="51"/>
      <c r="M31" s="51"/>
      <c r="N31" s="51"/>
      <c r="O31" s="52">
        <f>SCDBPTASN2!O10+SCDBPTASN2!O14+SCDBPTASN2!O18+SCDBPTASN2!O22+SCDBPTASN2!O26+SCDBPTASN2!O30</f>
        <v>0</v>
      </c>
      <c r="P31" s="52">
        <f>SCDBPTASN2!P10+SCDBPTASN2!P14+SCDBPTASN2!P18+SCDBPTASN2!P22+SCDBPTASN2!P26+SCDBPTASN2!P30</f>
        <v>0</v>
      </c>
      <c r="Q31" s="52">
        <f>SCDBPTASN2!Q10+SCDBPTASN2!Q14+SCDBPTASN2!Q18+SCDBPTASN2!Q22+SCDBPTASN2!Q26+SCDBPTASN2!Q30</f>
        <v>0</v>
      </c>
      <c r="R31" s="52">
        <f>SCDBPTASN2!R10+SCDBPTASN2!R14+SCDBPTASN2!R18+SCDBPTASN2!R22+SCDBPTASN2!R26+SCDBPTASN2!R30</f>
        <v>0</v>
      </c>
      <c r="S31" s="52">
        <f>SCDBPTASN2!S10+SCDBPTASN2!S14+SCDBPTASN2!S18+SCDBPTASN2!S22+SCDBPTASN2!S26+SCDBPTASN2!S30</f>
        <v>0</v>
      </c>
      <c r="T31" s="51"/>
      <c r="U31" s="52">
        <f>SCDBPTASN2!U10+SCDBPTASN2!U14+SCDBPTASN2!U18+SCDBPTASN2!U22+SCDBPTASN2!U26+SCDBPTASN2!U30</f>
        <v>0</v>
      </c>
      <c r="V31" s="52">
        <f>SCDBPTASN2!V10+SCDBPTASN2!V14+SCDBPTASN2!V18+SCDBPTASN2!V22+SCDBPTASN2!V26+SCDBPTASN2!V30</f>
        <v>0</v>
      </c>
      <c r="W31" s="52">
        <f>SCDBPTASN2!W10+SCDBPTASN2!W14+SCDBPTASN2!W18+SCDBPTASN2!W22+SCDBPTASN2!W26+SCDBPTASN2!W30</f>
        <v>0</v>
      </c>
      <c r="X31" s="52">
        <f>SCDBPTASN2!X10+SCDBPTASN2!X14+SCDBPTASN2!X18+SCDBPTASN2!X22+SCDBPTASN2!X26+SCDBPTASN2!X30</f>
        <v>0</v>
      </c>
      <c r="Y31" s="52">
        <f>SCDBPTASN2!Y10+SCDBPTASN2!Y14+SCDBPTASN2!Y18+SCDBPTASN2!Y22+SCDBPTASN2!Y26+SCDBPTASN2!Y30</f>
        <v>0</v>
      </c>
      <c r="Z31" s="52">
        <f>SCDBPTASN2!Z10+SCDBPTASN2!Z14+SCDBPTASN2!Z18+SCDBPTASN2!Z22+SCDBPTASN2!Z26+SCDBPTASN2!Z30</f>
        <v>0</v>
      </c>
      <c r="AA31" s="51"/>
    </row>
    <row r="32" spans="2:27" x14ac:dyDescent="0.2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29" t="s">
        <v>24</v>
      </c>
      <c r="I32" s="29" t="s">
        <v>24</v>
      </c>
      <c r="J32" s="29" t="s">
        <v>24</v>
      </c>
      <c r="K32" s="12" t="s">
        <v>24</v>
      </c>
      <c r="L32" s="12" t="s">
        <v>24</v>
      </c>
      <c r="M32" s="12" t="s">
        <v>24</v>
      </c>
      <c r="N32" s="12" t="s">
        <v>24</v>
      </c>
      <c r="O32" s="12" t="s">
        <v>24</v>
      </c>
      <c r="P32" s="12" t="s">
        <v>24</v>
      </c>
      <c r="Q32" s="12" t="s">
        <v>24</v>
      </c>
      <c r="R32" s="12" t="s">
        <v>24</v>
      </c>
      <c r="S32" s="12" t="s">
        <v>24</v>
      </c>
      <c r="T32" s="12" t="s">
        <v>24</v>
      </c>
      <c r="U32" s="12" t="s">
        <v>24</v>
      </c>
      <c r="V32" s="12" t="s">
        <v>24</v>
      </c>
      <c r="W32" s="12" t="s">
        <v>24</v>
      </c>
      <c r="X32" s="12" t="s">
        <v>24</v>
      </c>
      <c r="Y32" s="12" t="s">
        <v>24</v>
      </c>
      <c r="Z32" s="12" t="s">
        <v>24</v>
      </c>
      <c r="AA32" s="12" t="s">
        <v>24</v>
      </c>
    </row>
    <row r="33" spans="2:27" ht="25.5" x14ac:dyDescent="0.2">
      <c r="B33" s="14" t="s">
        <v>3494</v>
      </c>
      <c r="C33" s="24" t="s">
        <v>3485</v>
      </c>
      <c r="D33" s="16" t="s">
        <v>544</v>
      </c>
      <c r="E33" s="20" t="s">
        <v>543</v>
      </c>
      <c r="F33" s="58" t="s">
        <v>706</v>
      </c>
      <c r="G33" s="20" t="s">
        <v>575</v>
      </c>
      <c r="H33" s="34">
        <v>40302</v>
      </c>
      <c r="I33" s="34">
        <v>40968</v>
      </c>
      <c r="J33" s="34">
        <v>40968</v>
      </c>
      <c r="K33" s="20" t="s">
        <v>3559</v>
      </c>
      <c r="L33" s="57"/>
      <c r="M33" s="21">
        <v>68500000</v>
      </c>
      <c r="N33" s="20" t="s">
        <v>3997</v>
      </c>
      <c r="O33" s="21">
        <v>339075</v>
      </c>
      <c r="P33" s="21">
        <v>0</v>
      </c>
      <c r="Q33" s="21">
        <v>0</v>
      </c>
      <c r="R33" s="21">
        <v>0</v>
      </c>
      <c r="S33" s="21">
        <v>339075</v>
      </c>
      <c r="T33" s="56" t="s">
        <v>26</v>
      </c>
      <c r="U33" s="21">
        <v>339075</v>
      </c>
      <c r="V33" s="21">
        <v>0</v>
      </c>
      <c r="W33" s="21">
        <v>0</v>
      </c>
      <c r="X33" s="21">
        <v>-339075</v>
      </c>
      <c r="Y33" s="21">
        <v>0</v>
      </c>
      <c r="Z33" s="21">
        <v>0</v>
      </c>
      <c r="AA33" s="20" t="s">
        <v>2243</v>
      </c>
    </row>
    <row r="34" spans="2:27" x14ac:dyDescent="0.2">
      <c r="B34" s="11" t="s">
        <v>24</v>
      </c>
      <c r="C34" s="12" t="s">
        <v>24</v>
      </c>
      <c r="D34" s="13" t="s">
        <v>24</v>
      </c>
      <c r="E34" s="12" t="s">
        <v>24</v>
      </c>
      <c r="F34" s="12" t="s">
        <v>24</v>
      </c>
      <c r="G34" s="12" t="s">
        <v>24</v>
      </c>
      <c r="H34" s="29" t="s">
        <v>24</v>
      </c>
      <c r="I34" s="29" t="s">
        <v>24</v>
      </c>
      <c r="J34" s="29" t="s">
        <v>24</v>
      </c>
      <c r="K34" s="12" t="s">
        <v>24</v>
      </c>
      <c r="L34" s="12" t="s">
        <v>24</v>
      </c>
      <c r="M34" s="12" t="s">
        <v>24</v>
      </c>
      <c r="N34" s="12" t="s">
        <v>24</v>
      </c>
      <c r="O34" s="12" t="s">
        <v>24</v>
      </c>
      <c r="P34" s="12" t="s">
        <v>24</v>
      </c>
      <c r="Q34" s="12" t="s">
        <v>24</v>
      </c>
      <c r="R34" s="12" t="s">
        <v>24</v>
      </c>
      <c r="S34" s="12" t="s">
        <v>24</v>
      </c>
      <c r="T34" s="12" t="s">
        <v>24</v>
      </c>
      <c r="U34" s="12" t="s">
        <v>24</v>
      </c>
      <c r="V34" s="12" t="s">
        <v>24</v>
      </c>
      <c r="W34" s="12" t="s">
        <v>24</v>
      </c>
      <c r="X34" s="12" t="s">
        <v>24</v>
      </c>
      <c r="Y34" s="12" t="s">
        <v>24</v>
      </c>
      <c r="Z34" s="12" t="s">
        <v>24</v>
      </c>
      <c r="AA34" s="12" t="s">
        <v>24</v>
      </c>
    </row>
    <row r="35" spans="2:27" ht="38.25" x14ac:dyDescent="0.2">
      <c r="B35" s="54" t="s">
        <v>3482</v>
      </c>
      <c r="C35" s="24" t="s">
        <v>3481</v>
      </c>
      <c r="D35" s="53"/>
      <c r="E35" s="51"/>
      <c r="F35" s="51"/>
      <c r="G35" s="51"/>
      <c r="H35" s="59"/>
      <c r="I35" s="59"/>
      <c r="J35" s="59"/>
      <c r="K35" s="51"/>
      <c r="L35" s="51"/>
      <c r="M35" s="51"/>
      <c r="N35" s="51"/>
      <c r="O35" s="52">
        <f>SUM(SCDBPTASN2!O32:'SCDBPTASN2'!O34)</f>
        <v>339075</v>
      </c>
      <c r="P35" s="52">
        <f>SUM(SCDBPTASN2!P32:'SCDBPTASN2'!P34)</f>
        <v>0</v>
      </c>
      <c r="Q35" s="52">
        <f>SUM(SCDBPTASN2!Q32:'SCDBPTASN2'!Q34)</f>
        <v>0</v>
      </c>
      <c r="R35" s="52">
        <f>SUM(SCDBPTASN2!R32:'SCDBPTASN2'!R34)</f>
        <v>0</v>
      </c>
      <c r="S35" s="52">
        <f>SUM(SCDBPTASN2!S32:'SCDBPTASN2'!S34)</f>
        <v>339075</v>
      </c>
      <c r="T35" s="51"/>
      <c r="U35" s="52">
        <f>SUM(SCDBPTASN2!U32:'SCDBPTASN2'!U34)</f>
        <v>339075</v>
      </c>
      <c r="V35" s="52">
        <f>SUM(SCDBPTASN2!V32:'SCDBPTASN2'!V34)</f>
        <v>0</v>
      </c>
      <c r="W35" s="52">
        <f>SUM(SCDBPTASN2!W32:'SCDBPTASN2'!W34)</f>
        <v>0</v>
      </c>
      <c r="X35" s="52">
        <f>SUM(SCDBPTASN2!X32:'SCDBPTASN2'!X34)</f>
        <v>-339075</v>
      </c>
      <c r="Y35" s="52">
        <f>SUM(SCDBPTASN2!Y32:'SCDBPTASN2'!Y34)</f>
        <v>0</v>
      </c>
      <c r="Z35" s="52">
        <f>SUM(SCDBPTASN2!Z32:'SCDBPTASN2'!Z34)</f>
        <v>0</v>
      </c>
      <c r="AA35" s="51"/>
    </row>
    <row r="36" spans="2:27" x14ac:dyDescent="0.2">
      <c r="B36" s="11" t="s">
        <v>24</v>
      </c>
      <c r="C36" s="12" t="s">
        <v>24</v>
      </c>
      <c r="D36" s="13" t="s">
        <v>24</v>
      </c>
      <c r="E36" s="12" t="s">
        <v>24</v>
      </c>
      <c r="F36" s="12" t="s">
        <v>24</v>
      </c>
      <c r="G36" s="12" t="s">
        <v>24</v>
      </c>
      <c r="H36" s="29" t="s">
        <v>24</v>
      </c>
      <c r="I36" s="29" t="s">
        <v>24</v>
      </c>
      <c r="J36" s="29" t="s">
        <v>24</v>
      </c>
      <c r="K36" s="12" t="s">
        <v>24</v>
      </c>
      <c r="L36" s="12" t="s">
        <v>24</v>
      </c>
      <c r="M36" s="12" t="s">
        <v>24</v>
      </c>
      <c r="N36" s="12" t="s">
        <v>24</v>
      </c>
      <c r="O36" s="12" t="s">
        <v>24</v>
      </c>
      <c r="P36" s="12" t="s">
        <v>24</v>
      </c>
      <c r="Q36" s="12" t="s">
        <v>24</v>
      </c>
      <c r="R36" s="12" t="s">
        <v>24</v>
      </c>
      <c r="S36" s="12" t="s">
        <v>24</v>
      </c>
      <c r="T36" s="12" t="s">
        <v>24</v>
      </c>
      <c r="U36" s="12" t="s">
        <v>24</v>
      </c>
      <c r="V36" s="12" t="s">
        <v>24</v>
      </c>
      <c r="W36" s="12" t="s">
        <v>24</v>
      </c>
      <c r="X36" s="12" t="s">
        <v>24</v>
      </c>
      <c r="Y36" s="12" t="s">
        <v>24</v>
      </c>
      <c r="Z36" s="12" t="s">
        <v>24</v>
      </c>
      <c r="AA36" s="12" t="s">
        <v>24</v>
      </c>
    </row>
    <row r="37" spans="2:27" x14ac:dyDescent="0.2">
      <c r="B37" s="14" t="s">
        <v>3480</v>
      </c>
      <c r="C37" s="24" t="s">
        <v>3995</v>
      </c>
      <c r="D37" s="16" t="s">
        <v>3996</v>
      </c>
      <c r="E37" s="20" t="s">
        <v>534</v>
      </c>
      <c r="F37" s="58" t="s">
        <v>706</v>
      </c>
      <c r="G37" s="20" t="s">
        <v>3993</v>
      </c>
      <c r="H37" s="34">
        <v>38167</v>
      </c>
      <c r="I37" s="34">
        <v>39984</v>
      </c>
      <c r="J37" s="34">
        <v>39707</v>
      </c>
      <c r="K37" s="20" t="s">
        <v>3563</v>
      </c>
      <c r="L37" s="57"/>
      <c r="M37" s="21">
        <v>15000000</v>
      </c>
      <c r="N37" s="20" t="s">
        <v>3992</v>
      </c>
      <c r="O37" s="21">
        <v>600000</v>
      </c>
      <c r="P37" s="21">
        <v>0</v>
      </c>
      <c r="Q37" s="21">
        <v>351183.3</v>
      </c>
      <c r="R37" s="21">
        <v>0</v>
      </c>
      <c r="S37" s="21">
        <v>0</v>
      </c>
      <c r="T37" s="56" t="s">
        <v>26</v>
      </c>
      <c r="U37" s="21">
        <v>0</v>
      </c>
      <c r="V37" s="21">
        <v>0</v>
      </c>
      <c r="W37" s="21">
        <v>0</v>
      </c>
      <c r="X37" s="21">
        <v>351183.3</v>
      </c>
      <c r="Y37" s="21">
        <v>0</v>
      </c>
      <c r="Z37" s="21">
        <v>0</v>
      </c>
      <c r="AA37" s="20" t="s">
        <v>3991</v>
      </c>
    </row>
    <row r="38" spans="2:27" x14ac:dyDescent="0.2">
      <c r="B38" s="14" t="s">
        <v>3478</v>
      </c>
      <c r="C38" s="24" t="s">
        <v>3995</v>
      </c>
      <c r="D38" s="16" t="s">
        <v>3994</v>
      </c>
      <c r="E38" s="20" t="s">
        <v>534</v>
      </c>
      <c r="F38" s="58" t="s">
        <v>706</v>
      </c>
      <c r="G38" s="20" t="s">
        <v>3993</v>
      </c>
      <c r="H38" s="34">
        <v>38167</v>
      </c>
      <c r="I38" s="34">
        <v>39984</v>
      </c>
      <c r="J38" s="34">
        <v>39707</v>
      </c>
      <c r="K38" s="20" t="s">
        <v>3563</v>
      </c>
      <c r="L38" s="57"/>
      <c r="M38" s="21">
        <v>6000000</v>
      </c>
      <c r="N38" s="20" t="s">
        <v>3992</v>
      </c>
      <c r="O38" s="21">
        <v>240000</v>
      </c>
      <c r="P38" s="21">
        <v>0</v>
      </c>
      <c r="Q38" s="21">
        <v>140473.32</v>
      </c>
      <c r="R38" s="21">
        <v>0</v>
      </c>
      <c r="S38" s="21">
        <v>0</v>
      </c>
      <c r="T38" s="56" t="s">
        <v>26</v>
      </c>
      <c r="U38" s="21">
        <v>0</v>
      </c>
      <c r="V38" s="21">
        <v>0</v>
      </c>
      <c r="W38" s="21">
        <v>0</v>
      </c>
      <c r="X38" s="21">
        <v>140473.32</v>
      </c>
      <c r="Y38" s="21">
        <v>0</v>
      </c>
      <c r="Z38" s="21">
        <v>0</v>
      </c>
      <c r="AA38" s="20" t="s">
        <v>3991</v>
      </c>
    </row>
    <row r="39" spans="2:27" x14ac:dyDescent="0.2">
      <c r="B39" s="11" t="s">
        <v>24</v>
      </c>
      <c r="C39" s="12" t="s">
        <v>24</v>
      </c>
      <c r="D39" s="13" t="s">
        <v>24</v>
      </c>
      <c r="E39" s="12" t="s">
        <v>24</v>
      </c>
      <c r="F39" s="12" t="s">
        <v>24</v>
      </c>
      <c r="G39" s="12" t="s">
        <v>24</v>
      </c>
      <c r="H39" s="29" t="s">
        <v>24</v>
      </c>
      <c r="I39" s="29" t="s">
        <v>24</v>
      </c>
      <c r="J39" s="29" t="s">
        <v>24</v>
      </c>
      <c r="K39" s="12" t="s">
        <v>24</v>
      </c>
      <c r="L39" s="12" t="s">
        <v>24</v>
      </c>
      <c r="M39" s="12" t="s">
        <v>24</v>
      </c>
      <c r="N39" s="12" t="s">
        <v>24</v>
      </c>
      <c r="O39" s="12" t="s">
        <v>24</v>
      </c>
      <c r="P39" s="12" t="s">
        <v>24</v>
      </c>
      <c r="Q39" s="12" t="s">
        <v>24</v>
      </c>
      <c r="R39" s="12" t="s">
        <v>24</v>
      </c>
      <c r="S39" s="12" t="s">
        <v>24</v>
      </c>
      <c r="T39" s="12" t="s">
        <v>24</v>
      </c>
      <c r="U39" s="12" t="s">
        <v>24</v>
      </c>
      <c r="V39" s="12" t="s">
        <v>24</v>
      </c>
      <c r="W39" s="12" t="s">
        <v>24</v>
      </c>
      <c r="X39" s="12" t="s">
        <v>24</v>
      </c>
      <c r="Y39" s="12" t="s">
        <v>24</v>
      </c>
      <c r="Z39" s="12" t="s">
        <v>24</v>
      </c>
      <c r="AA39" s="12" t="s">
        <v>24</v>
      </c>
    </row>
    <row r="40" spans="2:27" ht="38.25" x14ac:dyDescent="0.2">
      <c r="B40" s="54" t="s">
        <v>3393</v>
      </c>
      <c r="C40" s="24" t="s">
        <v>3392</v>
      </c>
      <c r="D40" s="53"/>
      <c r="E40" s="51"/>
      <c r="F40" s="51"/>
      <c r="G40" s="51"/>
      <c r="H40" s="59"/>
      <c r="I40" s="59"/>
      <c r="J40" s="59"/>
      <c r="K40" s="51"/>
      <c r="L40" s="51"/>
      <c r="M40" s="51"/>
      <c r="N40" s="51"/>
      <c r="O40" s="52">
        <f>SUM(SCDBPTASN2!O36:'SCDBPTASN2'!O39)</f>
        <v>840000</v>
      </c>
      <c r="P40" s="52">
        <f>SUM(SCDBPTASN2!P36:'SCDBPTASN2'!P39)</f>
        <v>0</v>
      </c>
      <c r="Q40" s="52">
        <f>SUM(SCDBPTASN2!Q36:'SCDBPTASN2'!Q39)</f>
        <v>491656.62</v>
      </c>
      <c r="R40" s="52">
        <f>SUM(SCDBPTASN2!R36:'SCDBPTASN2'!R39)</f>
        <v>0</v>
      </c>
      <c r="S40" s="52">
        <f>SUM(SCDBPTASN2!S36:'SCDBPTASN2'!S39)</f>
        <v>0</v>
      </c>
      <c r="T40" s="51"/>
      <c r="U40" s="52">
        <f>SUM(SCDBPTASN2!U36:'SCDBPTASN2'!U39)</f>
        <v>0</v>
      </c>
      <c r="V40" s="52">
        <f>SUM(SCDBPTASN2!V36:'SCDBPTASN2'!V39)</f>
        <v>0</v>
      </c>
      <c r="W40" s="52">
        <f>SUM(SCDBPTASN2!W36:'SCDBPTASN2'!W39)</f>
        <v>0</v>
      </c>
      <c r="X40" s="52">
        <f>SUM(SCDBPTASN2!X36:'SCDBPTASN2'!X39)</f>
        <v>491656.62</v>
      </c>
      <c r="Y40" s="52">
        <f>SUM(SCDBPTASN2!Y36:'SCDBPTASN2'!Y39)</f>
        <v>0</v>
      </c>
      <c r="Z40" s="52">
        <f>SUM(SCDBPTASN2!Z36:'SCDBPTASN2'!Z39)</f>
        <v>0</v>
      </c>
      <c r="AA40" s="51"/>
    </row>
    <row r="41" spans="2:27" x14ac:dyDescent="0.2">
      <c r="B41" s="11" t="s">
        <v>24</v>
      </c>
      <c r="C41" s="12" t="s">
        <v>24</v>
      </c>
      <c r="D41" s="13" t="s">
        <v>24</v>
      </c>
      <c r="E41" s="12" t="s">
        <v>24</v>
      </c>
      <c r="F41" s="12" t="s">
        <v>24</v>
      </c>
      <c r="G41" s="12" t="s">
        <v>24</v>
      </c>
      <c r="H41" s="29" t="s">
        <v>24</v>
      </c>
      <c r="I41" s="29" t="s">
        <v>24</v>
      </c>
      <c r="J41" s="29" t="s">
        <v>24</v>
      </c>
      <c r="K41" s="12" t="s">
        <v>24</v>
      </c>
      <c r="L41" s="12" t="s">
        <v>24</v>
      </c>
      <c r="M41" s="12" t="s">
        <v>24</v>
      </c>
      <c r="N41" s="12" t="s">
        <v>24</v>
      </c>
      <c r="O41" s="12" t="s">
        <v>24</v>
      </c>
      <c r="P41" s="12" t="s">
        <v>24</v>
      </c>
      <c r="Q41" s="12" t="s">
        <v>24</v>
      </c>
      <c r="R41" s="12" t="s">
        <v>24</v>
      </c>
      <c r="S41" s="12" t="s">
        <v>24</v>
      </c>
      <c r="T41" s="12" t="s">
        <v>24</v>
      </c>
      <c r="U41" s="12" t="s">
        <v>24</v>
      </c>
      <c r="V41" s="12" t="s">
        <v>24</v>
      </c>
      <c r="W41" s="12" t="s">
        <v>24</v>
      </c>
      <c r="X41" s="12" t="s">
        <v>24</v>
      </c>
      <c r="Y41" s="12" t="s">
        <v>24</v>
      </c>
      <c r="Z41" s="12" t="s">
        <v>24</v>
      </c>
      <c r="AA41" s="12" t="s">
        <v>24</v>
      </c>
    </row>
    <row r="42" spans="2:27" x14ac:dyDescent="0.2">
      <c r="B42" s="14" t="s">
        <v>25</v>
      </c>
      <c r="C42" s="24" t="s">
        <v>26</v>
      </c>
      <c r="D42" s="16" t="s">
        <v>26</v>
      </c>
      <c r="E42" s="20" t="s">
        <v>26</v>
      </c>
      <c r="F42" s="58" t="s">
        <v>26</v>
      </c>
      <c r="G42" s="20" t="s">
        <v>26</v>
      </c>
      <c r="H42" s="31"/>
      <c r="I42" s="31"/>
      <c r="J42" s="31"/>
      <c r="K42" s="20" t="s">
        <v>26</v>
      </c>
      <c r="L42" s="57"/>
      <c r="M42" s="21"/>
      <c r="N42" s="20" t="s">
        <v>26</v>
      </c>
      <c r="O42" s="21"/>
      <c r="P42" s="21"/>
      <c r="Q42" s="21"/>
      <c r="R42" s="21"/>
      <c r="S42" s="21"/>
      <c r="T42" s="56" t="s">
        <v>26</v>
      </c>
      <c r="U42" s="21"/>
      <c r="V42" s="21"/>
      <c r="W42" s="21"/>
      <c r="X42" s="21"/>
      <c r="Y42" s="21"/>
      <c r="Z42" s="21"/>
      <c r="AA42" s="20" t="s">
        <v>26</v>
      </c>
    </row>
    <row r="43" spans="2:27" x14ac:dyDescent="0.2">
      <c r="B43" s="11" t="s">
        <v>24</v>
      </c>
      <c r="C43" s="12" t="s">
        <v>24</v>
      </c>
      <c r="D43" s="13" t="s">
        <v>24</v>
      </c>
      <c r="E43" s="12" t="s">
        <v>24</v>
      </c>
      <c r="F43" s="12" t="s">
        <v>24</v>
      </c>
      <c r="G43" s="12" t="s">
        <v>24</v>
      </c>
      <c r="H43" s="29" t="s">
        <v>24</v>
      </c>
      <c r="I43" s="29" t="s">
        <v>24</v>
      </c>
      <c r="J43" s="29" t="s">
        <v>24</v>
      </c>
      <c r="K43" s="12" t="s">
        <v>24</v>
      </c>
      <c r="L43" s="12" t="s">
        <v>24</v>
      </c>
      <c r="M43" s="12" t="s">
        <v>24</v>
      </c>
      <c r="N43" s="12" t="s">
        <v>24</v>
      </c>
      <c r="O43" s="12" t="s">
        <v>24</v>
      </c>
      <c r="P43" s="12" t="s">
        <v>24</v>
      </c>
      <c r="Q43" s="12" t="s">
        <v>24</v>
      </c>
      <c r="R43" s="12" t="s">
        <v>24</v>
      </c>
      <c r="S43" s="12" t="s">
        <v>24</v>
      </c>
      <c r="T43" s="12" t="s">
        <v>24</v>
      </c>
      <c r="U43" s="12" t="s">
        <v>24</v>
      </c>
      <c r="V43" s="12" t="s">
        <v>24</v>
      </c>
      <c r="W43" s="12" t="s">
        <v>24</v>
      </c>
      <c r="X43" s="12" t="s">
        <v>24</v>
      </c>
      <c r="Y43" s="12" t="s">
        <v>24</v>
      </c>
      <c r="Z43" s="12" t="s">
        <v>24</v>
      </c>
      <c r="AA43" s="12" t="s">
        <v>24</v>
      </c>
    </row>
    <row r="44" spans="2:27" ht="25.5" x14ac:dyDescent="0.2">
      <c r="B44" s="54" t="s">
        <v>3391</v>
      </c>
      <c r="C44" s="24" t="s">
        <v>3390</v>
      </c>
      <c r="D44" s="53"/>
      <c r="E44" s="51"/>
      <c r="F44" s="51"/>
      <c r="G44" s="51"/>
      <c r="H44" s="59"/>
      <c r="I44" s="59"/>
      <c r="J44" s="59"/>
      <c r="K44" s="51"/>
      <c r="L44" s="51"/>
      <c r="M44" s="51"/>
      <c r="N44" s="51"/>
      <c r="O44" s="52">
        <f>SUM(SCDBPTASN2!O41:'SCDBPTASN2'!O43)</f>
        <v>0</v>
      </c>
      <c r="P44" s="52">
        <f>SUM(SCDBPTASN2!P41:'SCDBPTASN2'!P43)</f>
        <v>0</v>
      </c>
      <c r="Q44" s="52">
        <f>SUM(SCDBPTASN2!Q41:'SCDBPTASN2'!Q43)</f>
        <v>0</v>
      </c>
      <c r="R44" s="52">
        <f>SUM(SCDBPTASN2!R41:'SCDBPTASN2'!R43)</f>
        <v>0</v>
      </c>
      <c r="S44" s="52">
        <f>SUM(SCDBPTASN2!S41:'SCDBPTASN2'!S43)</f>
        <v>0</v>
      </c>
      <c r="T44" s="51"/>
      <c r="U44" s="52">
        <f>SUM(SCDBPTASN2!U41:'SCDBPTASN2'!U43)</f>
        <v>0</v>
      </c>
      <c r="V44" s="52">
        <f>SUM(SCDBPTASN2!V41:'SCDBPTASN2'!V43)</f>
        <v>0</v>
      </c>
      <c r="W44" s="52">
        <f>SUM(SCDBPTASN2!W41:'SCDBPTASN2'!W43)</f>
        <v>0</v>
      </c>
      <c r="X44" s="52">
        <f>SUM(SCDBPTASN2!X41:'SCDBPTASN2'!X43)</f>
        <v>0</v>
      </c>
      <c r="Y44" s="52">
        <f>SUM(SCDBPTASN2!Y41:'SCDBPTASN2'!Y43)</f>
        <v>0</v>
      </c>
      <c r="Z44" s="52">
        <f>SUM(SCDBPTASN2!Z41:'SCDBPTASN2'!Z43)</f>
        <v>0</v>
      </c>
      <c r="AA44" s="51"/>
    </row>
    <row r="45" spans="2:27" x14ac:dyDescent="0.2">
      <c r="B45" s="11" t="s">
        <v>24</v>
      </c>
      <c r="C45" s="12" t="s">
        <v>24</v>
      </c>
      <c r="D45" s="13" t="s">
        <v>24</v>
      </c>
      <c r="E45" s="12" t="s">
        <v>24</v>
      </c>
      <c r="F45" s="12" t="s">
        <v>24</v>
      </c>
      <c r="G45" s="12" t="s">
        <v>24</v>
      </c>
      <c r="H45" s="29" t="s">
        <v>24</v>
      </c>
      <c r="I45" s="29" t="s">
        <v>24</v>
      </c>
      <c r="J45" s="29" t="s">
        <v>24</v>
      </c>
      <c r="K45" s="12" t="s">
        <v>24</v>
      </c>
      <c r="L45" s="12" t="s">
        <v>24</v>
      </c>
      <c r="M45" s="12" t="s">
        <v>24</v>
      </c>
      <c r="N45" s="12" t="s">
        <v>24</v>
      </c>
      <c r="O45" s="12" t="s">
        <v>24</v>
      </c>
      <c r="P45" s="12" t="s">
        <v>24</v>
      </c>
      <c r="Q45" s="12" t="s">
        <v>24</v>
      </c>
      <c r="R45" s="12" t="s">
        <v>24</v>
      </c>
      <c r="S45" s="12" t="s">
        <v>24</v>
      </c>
      <c r="T45" s="12" t="s">
        <v>24</v>
      </c>
      <c r="U45" s="12" t="s">
        <v>24</v>
      </c>
      <c r="V45" s="12" t="s">
        <v>24</v>
      </c>
      <c r="W45" s="12" t="s">
        <v>24</v>
      </c>
      <c r="X45" s="12" t="s">
        <v>24</v>
      </c>
      <c r="Y45" s="12" t="s">
        <v>24</v>
      </c>
      <c r="Z45" s="12" t="s">
        <v>24</v>
      </c>
      <c r="AA45" s="12" t="s">
        <v>24</v>
      </c>
    </row>
    <row r="46" spans="2:27" x14ac:dyDescent="0.2">
      <c r="B46" s="14" t="s">
        <v>3389</v>
      </c>
      <c r="C46" s="24" t="s">
        <v>26</v>
      </c>
      <c r="D46" s="16" t="s">
        <v>26</v>
      </c>
      <c r="E46" s="20" t="s">
        <v>26</v>
      </c>
      <c r="F46" s="58" t="s">
        <v>26</v>
      </c>
      <c r="G46" s="20" t="s">
        <v>26</v>
      </c>
      <c r="H46" s="31"/>
      <c r="I46" s="31"/>
      <c r="J46" s="31"/>
      <c r="K46" s="20" t="s">
        <v>26</v>
      </c>
      <c r="L46" s="57"/>
      <c r="M46" s="21"/>
      <c r="N46" s="20" t="s">
        <v>26</v>
      </c>
      <c r="O46" s="21"/>
      <c r="P46" s="21"/>
      <c r="Q46" s="21"/>
      <c r="R46" s="21"/>
      <c r="S46" s="21"/>
      <c r="T46" s="56" t="s">
        <v>26</v>
      </c>
      <c r="U46" s="21"/>
      <c r="V46" s="21"/>
      <c r="W46" s="21"/>
      <c r="X46" s="21"/>
      <c r="Y46" s="21"/>
      <c r="Z46" s="21"/>
      <c r="AA46" s="20" t="s">
        <v>26</v>
      </c>
    </row>
    <row r="47" spans="2:27" x14ac:dyDescent="0.2">
      <c r="B47" s="11" t="s">
        <v>24</v>
      </c>
      <c r="C47" s="12" t="s">
        <v>24</v>
      </c>
      <c r="D47" s="13" t="s">
        <v>24</v>
      </c>
      <c r="E47" s="12" t="s">
        <v>24</v>
      </c>
      <c r="F47" s="12" t="s">
        <v>24</v>
      </c>
      <c r="G47" s="12" t="s">
        <v>24</v>
      </c>
      <c r="H47" s="29" t="s">
        <v>24</v>
      </c>
      <c r="I47" s="29" t="s">
        <v>24</v>
      </c>
      <c r="J47" s="29" t="s">
        <v>24</v>
      </c>
      <c r="K47" s="12" t="s">
        <v>24</v>
      </c>
      <c r="L47" s="12" t="s">
        <v>24</v>
      </c>
      <c r="M47" s="12" t="s">
        <v>24</v>
      </c>
      <c r="N47" s="12" t="s">
        <v>24</v>
      </c>
      <c r="O47" s="12" t="s">
        <v>24</v>
      </c>
      <c r="P47" s="12" t="s">
        <v>24</v>
      </c>
      <c r="Q47" s="12" t="s">
        <v>24</v>
      </c>
      <c r="R47" s="12" t="s">
        <v>24</v>
      </c>
      <c r="S47" s="12" t="s">
        <v>24</v>
      </c>
      <c r="T47" s="12" t="s">
        <v>24</v>
      </c>
      <c r="U47" s="12" t="s">
        <v>24</v>
      </c>
      <c r="V47" s="12" t="s">
        <v>24</v>
      </c>
      <c r="W47" s="12" t="s">
        <v>24</v>
      </c>
      <c r="X47" s="12" t="s">
        <v>24</v>
      </c>
      <c r="Y47" s="12" t="s">
        <v>24</v>
      </c>
      <c r="Z47" s="12" t="s">
        <v>24</v>
      </c>
      <c r="AA47" s="12" t="s">
        <v>24</v>
      </c>
    </row>
    <row r="48" spans="2:27" ht="25.5" x14ac:dyDescent="0.2">
      <c r="B48" s="54" t="s">
        <v>3388</v>
      </c>
      <c r="C48" s="24" t="s">
        <v>3387</v>
      </c>
      <c r="D48" s="53"/>
      <c r="E48" s="51"/>
      <c r="F48" s="51"/>
      <c r="G48" s="51"/>
      <c r="H48" s="59"/>
      <c r="I48" s="59"/>
      <c r="J48" s="59"/>
      <c r="K48" s="51"/>
      <c r="L48" s="51"/>
      <c r="M48" s="51"/>
      <c r="N48" s="51"/>
      <c r="O48" s="52">
        <f>SUM(SCDBPTASN2!O45:'SCDBPTASN2'!O47)</f>
        <v>0</v>
      </c>
      <c r="P48" s="52">
        <f>SUM(SCDBPTASN2!P45:'SCDBPTASN2'!P47)</f>
        <v>0</v>
      </c>
      <c r="Q48" s="52">
        <f>SUM(SCDBPTASN2!Q45:'SCDBPTASN2'!Q47)</f>
        <v>0</v>
      </c>
      <c r="R48" s="52">
        <f>SUM(SCDBPTASN2!R45:'SCDBPTASN2'!R47)</f>
        <v>0</v>
      </c>
      <c r="S48" s="52">
        <f>SUM(SCDBPTASN2!S45:'SCDBPTASN2'!S47)</f>
        <v>0</v>
      </c>
      <c r="T48" s="51"/>
      <c r="U48" s="52">
        <f>SUM(SCDBPTASN2!U45:'SCDBPTASN2'!U47)</f>
        <v>0</v>
      </c>
      <c r="V48" s="52">
        <f>SUM(SCDBPTASN2!V45:'SCDBPTASN2'!V47)</f>
        <v>0</v>
      </c>
      <c r="W48" s="52">
        <f>SUM(SCDBPTASN2!W45:'SCDBPTASN2'!W47)</f>
        <v>0</v>
      </c>
      <c r="X48" s="52">
        <f>SUM(SCDBPTASN2!X45:'SCDBPTASN2'!X47)</f>
        <v>0</v>
      </c>
      <c r="Y48" s="52">
        <f>SUM(SCDBPTASN2!Y45:'SCDBPTASN2'!Y47)</f>
        <v>0</v>
      </c>
      <c r="Z48" s="52">
        <f>SUM(SCDBPTASN2!Z45:'SCDBPTASN2'!Z47)</f>
        <v>0</v>
      </c>
      <c r="AA48" s="51"/>
    </row>
    <row r="49" spans="2:27" x14ac:dyDescent="0.2">
      <c r="B49" s="11" t="s">
        <v>24</v>
      </c>
      <c r="C49" s="12" t="s">
        <v>24</v>
      </c>
      <c r="D49" s="13" t="s">
        <v>24</v>
      </c>
      <c r="E49" s="12" t="s">
        <v>24</v>
      </c>
      <c r="F49" s="12" t="s">
        <v>24</v>
      </c>
      <c r="G49" s="12" t="s">
        <v>24</v>
      </c>
      <c r="H49" s="29" t="s">
        <v>24</v>
      </c>
      <c r="I49" s="29" t="s">
        <v>24</v>
      </c>
      <c r="J49" s="29" t="s">
        <v>24</v>
      </c>
      <c r="K49" s="12" t="s">
        <v>24</v>
      </c>
      <c r="L49" s="12" t="s">
        <v>24</v>
      </c>
      <c r="M49" s="12" t="s">
        <v>24</v>
      </c>
      <c r="N49" s="12" t="s">
        <v>24</v>
      </c>
      <c r="O49" s="12" t="s">
        <v>24</v>
      </c>
      <c r="P49" s="12" t="s">
        <v>24</v>
      </c>
      <c r="Q49" s="12" t="s">
        <v>24</v>
      </c>
      <c r="R49" s="12" t="s">
        <v>24</v>
      </c>
      <c r="S49" s="12" t="s">
        <v>24</v>
      </c>
      <c r="T49" s="12" t="s">
        <v>24</v>
      </c>
      <c r="U49" s="12" t="s">
        <v>24</v>
      </c>
      <c r="V49" s="12" t="s">
        <v>24</v>
      </c>
      <c r="W49" s="12" t="s">
        <v>24</v>
      </c>
      <c r="X49" s="12" t="s">
        <v>24</v>
      </c>
      <c r="Y49" s="12" t="s">
        <v>24</v>
      </c>
      <c r="Z49" s="12" t="s">
        <v>24</v>
      </c>
      <c r="AA49" s="12" t="s">
        <v>24</v>
      </c>
    </row>
    <row r="50" spans="2:27" ht="25.5" x14ac:dyDescent="0.2">
      <c r="B50" s="14" t="s">
        <v>3386</v>
      </c>
      <c r="C50" s="24" t="s">
        <v>3275</v>
      </c>
      <c r="D50" s="16" t="s">
        <v>3939</v>
      </c>
      <c r="E50" s="20" t="s">
        <v>737</v>
      </c>
      <c r="F50" s="58" t="s">
        <v>3164</v>
      </c>
      <c r="G50" s="20" t="s">
        <v>346</v>
      </c>
      <c r="H50" s="34">
        <v>40547</v>
      </c>
      <c r="I50" s="34">
        <v>40911</v>
      </c>
      <c r="J50" s="34">
        <v>40911</v>
      </c>
      <c r="K50" s="20" t="s">
        <v>3938</v>
      </c>
      <c r="L50" s="57">
        <v>4524.3500000000004</v>
      </c>
      <c r="M50" s="21">
        <v>5690003.5300000003</v>
      </c>
      <c r="N50" s="20" t="s">
        <v>3990</v>
      </c>
      <c r="O50" s="21">
        <v>151746.70000000001</v>
      </c>
      <c r="P50" s="21">
        <v>0</v>
      </c>
      <c r="Q50" s="21">
        <v>87862.88</v>
      </c>
      <c r="R50" s="21">
        <v>0</v>
      </c>
      <c r="S50" s="21">
        <v>0</v>
      </c>
      <c r="T50" s="56" t="s">
        <v>26</v>
      </c>
      <c r="U50" s="21">
        <v>103770.58</v>
      </c>
      <c r="V50" s="21">
        <v>0</v>
      </c>
      <c r="W50" s="21">
        <v>0</v>
      </c>
      <c r="X50" s="21">
        <v>-63883.82</v>
      </c>
      <c r="Y50" s="21">
        <v>0</v>
      </c>
      <c r="Z50" s="21">
        <v>0</v>
      </c>
      <c r="AA50" s="20" t="s">
        <v>3273</v>
      </c>
    </row>
    <row r="51" spans="2:27" ht="25.5" x14ac:dyDescent="0.2">
      <c r="B51" s="14" t="s">
        <v>3384</v>
      </c>
      <c r="C51" s="24" t="s">
        <v>3275</v>
      </c>
      <c r="D51" s="16" t="s">
        <v>3939</v>
      </c>
      <c r="E51" s="20" t="s">
        <v>737</v>
      </c>
      <c r="F51" s="58" t="s">
        <v>3164</v>
      </c>
      <c r="G51" s="20" t="s">
        <v>346</v>
      </c>
      <c r="H51" s="34">
        <v>40553</v>
      </c>
      <c r="I51" s="34">
        <v>40914</v>
      </c>
      <c r="J51" s="34">
        <v>40914</v>
      </c>
      <c r="K51" s="20" t="s">
        <v>3938</v>
      </c>
      <c r="L51" s="57">
        <v>2448.29</v>
      </c>
      <c r="M51" s="21">
        <v>3113000.74</v>
      </c>
      <c r="N51" s="20" t="s">
        <v>3989</v>
      </c>
      <c r="O51" s="21">
        <v>77072.17</v>
      </c>
      <c r="P51" s="21">
        <v>0</v>
      </c>
      <c r="Q51" s="21">
        <v>15448.71</v>
      </c>
      <c r="R51" s="21">
        <v>0</v>
      </c>
      <c r="S51" s="21">
        <v>0</v>
      </c>
      <c r="T51" s="56" t="s">
        <v>26</v>
      </c>
      <c r="U51" s="21">
        <v>58001.49</v>
      </c>
      <c r="V51" s="21">
        <v>0</v>
      </c>
      <c r="W51" s="21">
        <v>0</v>
      </c>
      <c r="X51" s="21">
        <v>-61623.46</v>
      </c>
      <c r="Y51" s="21">
        <v>0</v>
      </c>
      <c r="Z51" s="21">
        <v>0</v>
      </c>
      <c r="AA51" s="20" t="s">
        <v>3273</v>
      </c>
    </row>
    <row r="52" spans="2:27" ht="25.5" x14ac:dyDescent="0.2">
      <c r="B52" s="14" t="s">
        <v>3382</v>
      </c>
      <c r="C52" s="24" t="s">
        <v>3275</v>
      </c>
      <c r="D52" s="16" t="s">
        <v>3939</v>
      </c>
      <c r="E52" s="20" t="s">
        <v>737</v>
      </c>
      <c r="F52" s="58" t="s">
        <v>3164</v>
      </c>
      <c r="G52" s="20" t="s">
        <v>346</v>
      </c>
      <c r="H52" s="34">
        <v>40561</v>
      </c>
      <c r="I52" s="34">
        <v>40921</v>
      </c>
      <c r="J52" s="34">
        <v>40921</v>
      </c>
      <c r="K52" s="20" t="s">
        <v>3938</v>
      </c>
      <c r="L52" s="57">
        <v>1436.7</v>
      </c>
      <c r="M52" s="21">
        <v>1857997.91</v>
      </c>
      <c r="N52" s="20" t="s">
        <v>3988</v>
      </c>
      <c r="O52" s="21">
        <v>45816.36</v>
      </c>
      <c r="P52" s="21">
        <v>0</v>
      </c>
      <c r="Q52" s="21">
        <v>0</v>
      </c>
      <c r="R52" s="21">
        <v>0</v>
      </c>
      <c r="S52" s="21">
        <v>0</v>
      </c>
      <c r="T52" s="56" t="s">
        <v>26</v>
      </c>
      <c r="U52" s="21">
        <v>37597.730000000003</v>
      </c>
      <c r="V52" s="21">
        <v>0</v>
      </c>
      <c r="W52" s="21">
        <v>0</v>
      </c>
      <c r="X52" s="21">
        <v>-45816.36</v>
      </c>
      <c r="Y52" s="21">
        <v>0</v>
      </c>
      <c r="Z52" s="21">
        <v>0</v>
      </c>
      <c r="AA52" s="20" t="s">
        <v>3273</v>
      </c>
    </row>
    <row r="53" spans="2:27" ht="25.5" x14ac:dyDescent="0.2">
      <c r="B53" s="14" t="s">
        <v>3380</v>
      </c>
      <c r="C53" s="24" t="s">
        <v>3275</v>
      </c>
      <c r="D53" s="16" t="s">
        <v>3939</v>
      </c>
      <c r="E53" s="20" t="s">
        <v>737</v>
      </c>
      <c r="F53" s="58" t="s">
        <v>3164</v>
      </c>
      <c r="G53" s="20" t="s">
        <v>430</v>
      </c>
      <c r="H53" s="34">
        <v>40567</v>
      </c>
      <c r="I53" s="34">
        <v>40928</v>
      </c>
      <c r="J53" s="34">
        <v>40928</v>
      </c>
      <c r="K53" s="20" t="s">
        <v>3938</v>
      </c>
      <c r="L53" s="57">
        <v>2125.69</v>
      </c>
      <c r="M53" s="21">
        <v>2728004.26</v>
      </c>
      <c r="N53" s="20" t="s">
        <v>3987</v>
      </c>
      <c r="O53" s="21">
        <v>69573.83</v>
      </c>
      <c r="P53" s="21">
        <v>0</v>
      </c>
      <c r="Q53" s="21">
        <v>68085.850000000006</v>
      </c>
      <c r="R53" s="21">
        <v>0</v>
      </c>
      <c r="S53" s="21">
        <v>0</v>
      </c>
      <c r="T53" s="56" t="s">
        <v>26</v>
      </c>
      <c r="U53" s="21">
        <v>44888.83</v>
      </c>
      <c r="V53" s="21">
        <v>0</v>
      </c>
      <c r="W53" s="21">
        <v>0</v>
      </c>
      <c r="X53" s="21">
        <v>-1487.98</v>
      </c>
      <c r="Y53" s="21">
        <v>0</v>
      </c>
      <c r="Z53" s="21">
        <v>0</v>
      </c>
      <c r="AA53" s="20" t="s">
        <v>3273</v>
      </c>
    </row>
    <row r="54" spans="2:27" ht="25.5" x14ac:dyDescent="0.2">
      <c r="B54" s="14" t="s">
        <v>3378</v>
      </c>
      <c r="C54" s="24" t="s">
        <v>3275</v>
      </c>
      <c r="D54" s="16" t="s">
        <v>3939</v>
      </c>
      <c r="E54" s="20" t="s">
        <v>737</v>
      </c>
      <c r="F54" s="58" t="s">
        <v>3164</v>
      </c>
      <c r="G54" s="20" t="s">
        <v>346</v>
      </c>
      <c r="H54" s="34">
        <v>40577</v>
      </c>
      <c r="I54" s="34">
        <v>40940</v>
      </c>
      <c r="J54" s="34">
        <v>40940</v>
      </c>
      <c r="K54" s="20" t="s">
        <v>3938</v>
      </c>
      <c r="L54" s="57">
        <v>3924.78</v>
      </c>
      <c r="M54" s="21">
        <v>5132003.08</v>
      </c>
      <c r="N54" s="20" t="s">
        <v>3986</v>
      </c>
      <c r="O54" s="21">
        <v>124415.53</v>
      </c>
      <c r="P54" s="21">
        <v>0</v>
      </c>
      <c r="Q54" s="21">
        <v>64758.87</v>
      </c>
      <c r="R54" s="21">
        <v>0</v>
      </c>
      <c r="S54" s="21">
        <v>0</v>
      </c>
      <c r="T54" s="56" t="s">
        <v>26</v>
      </c>
      <c r="U54" s="21">
        <v>90845.51</v>
      </c>
      <c r="V54" s="21">
        <v>0</v>
      </c>
      <c r="W54" s="21">
        <v>0</v>
      </c>
      <c r="X54" s="21">
        <v>-59656.66</v>
      </c>
      <c r="Y54" s="21">
        <v>0</v>
      </c>
      <c r="Z54" s="21">
        <v>0</v>
      </c>
      <c r="AA54" s="20" t="s">
        <v>3273</v>
      </c>
    </row>
    <row r="55" spans="2:27" ht="25.5" x14ac:dyDescent="0.2">
      <c r="B55" s="14" t="s">
        <v>3376</v>
      </c>
      <c r="C55" s="24" t="s">
        <v>3275</v>
      </c>
      <c r="D55" s="16" t="s">
        <v>3939</v>
      </c>
      <c r="E55" s="20" t="s">
        <v>737</v>
      </c>
      <c r="F55" s="58" t="s">
        <v>3164</v>
      </c>
      <c r="G55" s="20" t="s">
        <v>430</v>
      </c>
      <c r="H55" s="34">
        <v>40584</v>
      </c>
      <c r="I55" s="34">
        <v>40947</v>
      </c>
      <c r="J55" s="34">
        <v>40947</v>
      </c>
      <c r="K55" s="20" t="s">
        <v>3938</v>
      </c>
      <c r="L55" s="57">
        <v>3258.42</v>
      </c>
      <c r="M55" s="21">
        <v>4316005.38</v>
      </c>
      <c r="N55" s="20" t="s">
        <v>3985</v>
      </c>
      <c r="O55" s="21">
        <v>102379.56</v>
      </c>
      <c r="P55" s="21">
        <v>0</v>
      </c>
      <c r="Q55" s="21">
        <v>82731.28</v>
      </c>
      <c r="R55" s="21">
        <v>0</v>
      </c>
      <c r="S55" s="21">
        <v>0</v>
      </c>
      <c r="T55" s="56" t="s">
        <v>26</v>
      </c>
      <c r="U55" s="21">
        <v>80331.25</v>
      </c>
      <c r="V55" s="21">
        <v>0</v>
      </c>
      <c r="W55" s="21">
        <v>0</v>
      </c>
      <c r="X55" s="21">
        <v>-19648.28</v>
      </c>
      <c r="Y55" s="21">
        <v>0</v>
      </c>
      <c r="Z55" s="21">
        <v>0</v>
      </c>
      <c r="AA55" s="20" t="s">
        <v>3273</v>
      </c>
    </row>
    <row r="56" spans="2:27" ht="25.5" x14ac:dyDescent="0.2">
      <c r="B56" s="14" t="s">
        <v>3374</v>
      </c>
      <c r="C56" s="24" t="s">
        <v>3275</v>
      </c>
      <c r="D56" s="16" t="s">
        <v>3939</v>
      </c>
      <c r="E56" s="20" t="s">
        <v>737</v>
      </c>
      <c r="F56" s="58" t="s">
        <v>3164</v>
      </c>
      <c r="G56" s="20" t="s">
        <v>361</v>
      </c>
      <c r="H56" s="34">
        <v>40591</v>
      </c>
      <c r="I56" s="34">
        <v>40954</v>
      </c>
      <c r="J56" s="34">
        <v>40954</v>
      </c>
      <c r="K56" s="20" t="s">
        <v>3938</v>
      </c>
      <c r="L56" s="57">
        <v>4270.3</v>
      </c>
      <c r="M56" s="21">
        <v>5671001.0999999996</v>
      </c>
      <c r="N56" s="20" t="s">
        <v>3984</v>
      </c>
      <c r="O56" s="21">
        <v>143823.70000000001</v>
      </c>
      <c r="P56" s="21">
        <v>0</v>
      </c>
      <c r="Q56" s="21">
        <v>64993.97</v>
      </c>
      <c r="R56" s="21">
        <v>0</v>
      </c>
      <c r="S56" s="21">
        <v>0</v>
      </c>
      <c r="T56" s="56" t="s">
        <v>26</v>
      </c>
      <c r="U56" s="21">
        <v>110565.21</v>
      </c>
      <c r="V56" s="21">
        <v>0</v>
      </c>
      <c r="W56" s="21">
        <v>0</v>
      </c>
      <c r="X56" s="21">
        <v>-78829.73</v>
      </c>
      <c r="Y56" s="21">
        <v>0</v>
      </c>
      <c r="Z56" s="21">
        <v>0</v>
      </c>
      <c r="AA56" s="20" t="s">
        <v>3273</v>
      </c>
    </row>
    <row r="57" spans="2:27" ht="25.5" x14ac:dyDescent="0.2">
      <c r="B57" s="14" t="s">
        <v>3372</v>
      </c>
      <c r="C57" s="24" t="s">
        <v>3275</v>
      </c>
      <c r="D57" s="16" t="s">
        <v>3939</v>
      </c>
      <c r="E57" s="20" t="s">
        <v>737</v>
      </c>
      <c r="F57" s="58" t="s">
        <v>3164</v>
      </c>
      <c r="G57" s="20" t="s">
        <v>346</v>
      </c>
      <c r="H57" s="34">
        <v>40598</v>
      </c>
      <c r="I57" s="34">
        <v>40961</v>
      </c>
      <c r="J57" s="34">
        <v>40961</v>
      </c>
      <c r="K57" s="20" t="s">
        <v>3938</v>
      </c>
      <c r="L57" s="57">
        <v>3881.59</v>
      </c>
      <c r="M57" s="21">
        <v>5105998.75</v>
      </c>
      <c r="N57" s="20" t="s">
        <v>3983</v>
      </c>
      <c r="O57" s="21">
        <v>120950.34</v>
      </c>
      <c r="P57" s="21">
        <v>0</v>
      </c>
      <c r="Q57" s="21">
        <v>163880.73000000001</v>
      </c>
      <c r="R57" s="21">
        <v>0</v>
      </c>
      <c r="S57" s="21">
        <v>0</v>
      </c>
      <c r="T57" s="56" t="s">
        <v>26</v>
      </c>
      <c r="U57" s="21">
        <v>73060.97</v>
      </c>
      <c r="V57" s="21">
        <v>0</v>
      </c>
      <c r="W57" s="21">
        <v>0</v>
      </c>
      <c r="X57" s="21">
        <v>42930.39</v>
      </c>
      <c r="Y57" s="21">
        <v>0</v>
      </c>
      <c r="Z57" s="21">
        <v>0</v>
      </c>
      <c r="AA57" s="20" t="s">
        <v>3273</v>
      </c>
    </row>
    <row r="58" spans="2:27" ht="25.5" x14ac:dyDescent="0.2">
      <c r="B58" s="14" t="s">
        <v>3370</v>
      </c>
      <c r="C58" s="24" t="s">
        <v>3275</v>
      </c>
      <c r="D58" s="16" t="s">
        <v>3939</v>
      </c>
      <c r="E58" s="20" t="s">
        <v>737</v>
      </c>
      <c r="F58" s="58" t="s">
        <v>3164</v>
      </c>
      <c r="G58" s="20" t="s">
        <v>575</v>
      </c>
      <c r="H58" s="34">
        <v>40605</v>
      </c>
      <c r="I58" s="34">
        <v>40969</v>
      </c>
      <c r="J58" s="34">
        <v>40969</v>
      </c>
      <c r="K58" s="20" t="s">
        <v>3938</v>
      </c>
      <c r="L58" s="57">
        <v>3822.92</v>
      </c>
      <c r="M58" s="21">
        <v>4993995.08</v>
      </c>
      <c r="N58" s="20" t="s">
        <v>3982</v>
      </c>
      <c r="O58" s="21">
        <v>136019.49</v>
      </c>
      <c r="P58" s="21">
        <v>0</v>
      </c>
      <c r="Q58" s="21">
        <v>249713.14</v>
      </c>
      <c r="R58" s="21">
        <v>0</v>
      </c>
      <c r="S58" s="21">
        <v>0</v>
      </c>
      <c r="T58" s="56" t="s">
        <v>26</v>
      </c>
      <c r="U58" s="21">
        <v>72737.13</v>
      </c>
      <c r="V58" s="21">
        <v>0</v>
      </c>
      <c r="W58" s="21">
        <v>0</v>
      </c>
      <c r="X58" s="21">
        <v>113693.65</v>
      </c>
      <c r="Y58" s="21">
        <v>0</v>
      </c>
      <c r="Z58" s="21">
        <v>0</v>
      </c>
      <c r="AA58" s="20" t="s">
        <v>3273</v>
      </c>
    </row>
    <row r="59" spans="2:27" ht="25.5" x14ac:dyDescent="0.2">
      <c r="B59" s="14" t="s">
        <v>3368</v>
      </c>
      <c r="C59" s="24" t="s">
        <v>3275</v>
      </c>
      <c r="D59" s="16" t="s">
        <v>3939</v>
      </c>
      <c r="E59" s="20" t="s">
        <v>737</v>
      </c>
      <c r="F59" s="58" t="s">
        <v>3164</v>
      </c>
      <c r="G59" s="20" t="s">
        <v>575</v>
      </c>
      <c r="H59" s="34">
        <v>40612</v>
      </c>
      <c r="I59" s="34">
        <v>40976</v>
      </c>
      <c r="J59" s="34">
        <v>40976</v>
      </c>
      <c r="K59" s="20" t="s">
        <v>3938</v>
      </c>
      <c r="L59" s="57">
        <v>3589.75</v>
      </c>
      <c r="M59" s="21">
        <v>4745003.3499999996</v>
      </c>
      <c r="N59" s="20" t="s">
        <v>3981</v>
      </c>
      <c r="O59" s="21">
        <v>110313.02</v>
      </c>
      <c r="P59" s="21">
        <v>0</v>
      </c>
      <c r="Q59" s="21">
        <v>158272.07999999999</v>
      </c>
      <c r="R59" s="21">
        <v>0</v>
      </c>
      <c r="S59" s="21">
        <v>0</v>
      </c>
      <c r="T59" s="56" t="s">
        <v>26</v>
      </c>
      <c r="U59" s="21">
        <v>60285.74</v>
      </c>
      <c r="V59" s="21">
        <v>0</v>
      </c>
      <c r="W59" s="21">
        <v>0</v>
      </c>
      <c r="X59" s="21">
        <v>47959.06</v>
      </c>
      <c r="Y59" s="21">
        <v>0</v>
      </c>
      <c r="Z59" s="21">
        <v>0</v>
      </c>
      <c r="AA59" s="20" t="s">
        <v>3273</v>
      </c>
    </row>
    <row r="60" spans="2:27" ht="25.5" x14ac:dyDescent="0.2">
      <c r="B60" s="14" t="s">
        <v>3366</v>
      </c>
      <c r="C60" s="24" t="s">
        <v>3275</v>
      </c>
      <c r="D60" s="16" t="s">
        <v>3939</v>
      </c>
      <c r="E60" s="20" t="s">
        <v>737</v>
      </c>
      <c r="F60" s="58" t="s">
        <v>3164</v>
      </c>
      <c r="G60" s="20" t="s">
        <v>346</v>
      </c>
      <c r="H60" s="34">
        <v>40619</v>
      </c>
      <c r="I60" s="34">
        <v>40983</v>
      </c>
      <c r="J60" s="34">
        <v>40983</v>
      </c>
      <c r="K60" s="20" t="s">
        <v>3938</v>
      </c>
      <c r="L60" s="57">
        <v>2173.39</v>
      </c>
      <c r="M60" s="21">
        <v>2786003.44</v>
      </c>
      <c r="N60" s="20" t="s">
        <v>3980</v>
      </c>
      <c r="O60" s="21">
        <v>70396.100000000006</v>
      </c>
      <c r="P60" s="21">
        <v>0</v>
      </c>
      <c r="Q60" s="21">
        <v>137901.6</v>
      </c>
      <c r="R60" s="21">
        <v>0</v>
      </c>
      <c r="S60" s="21">
        <v>0</v>
      </c>
      <c r="T60" s="56" t="s">
        <v>26</v>
      </c>
      <c r="U60" s="21">
        <v>17768.63</v>
      </c>
      <c r="V60" s="21">
        <v>0</v>
      </c>
      <c r="W60" s="21">
        <v>0</v>
      </c>
      <c r="X60" s="21">
        <v>67505.5</v>
      </c>
      <c r="Y60" s="21">
        <v>0</v>
      </c>
      <c r="Z60" s="21">
        <v>0</v>
      </c>
      <c r="AA60" s="20" t="s">
        <v>3273</v>
      </c>
    </row>
    <row r="61" spans="2:27" ht="25.5" x14ac:dyDescent="0.2">
      <c r="B61" s="14" t="s">
        <v>3364</v>
      </c>
      <c r="C61" s="24" t="s">
        <v>3275</v>
      </c>
      <c r="D61" s="16" t="s">
        <v>3939</v>
      </c>
      <c r="E61" s="20" t="s">
        <v>737</v>
      </c>
      <c r="F61" s="58" t="s">
        <v>3164</v>
      </c>
      <c r="G61" s="20" t="s">
        <v>346</v>
      </c>
      <c r="H61" s="34">
        <v>40626</v>
      </c>
      <c r="I61" s="34">
        <v>40990</v>
      </c>
      <c r="J61" s="34">
        <v>40990</v>
      </c>
      <c r="K61" s="20" t="s">
        <v>3938</v>
      </c>
      <c r="L61" s="57">
        <v>4612.1000000000004</v>
      </c>
      <c r="M61" s="21">
        <v>5966996.6200000001</v>
      </c>
      <c r="N61" s="20" t="s">
        <v>3979</v>
      </c>
      <c r="O61" s="21">
        <v>155151.04000000001</v>
      </c>
      <c r="P61" s="21">
        <v>0</v>
      </c>
      <c r="Q61" s="21">
        <v>298356.75</v>
      </c>
      <c r="R61" s="21">
        <v>0</v>
      </c>
      <c r="S61" s="21">
        <v>0</v>
      </c>
      <c r="T61" s="56" t="s">
        <v>26</v>
      </c>
      <c r="U61" s="21">
        <v>51689.4</v>
      </c>
      <c r="V61" s="21">
        <v>0</v>
      </c>
      <c r="W61" s="21">
        <v>0</v>
      </c>
      <c r="X61" s="21">
        <v>143205.71</v>
      </c>
      <c r="Y61" s="21">
        <v>0</v>
      </c>
      <c r="Z61" s="21">
        <v>0</v>
      </c>
      <c r="AA61" s="20" t="s">
        <v>3273</v>
      </c>
    </row>
    <row r="62" spans="2:27" ht="25.5" x14ac:dyDescent="0.2">
      <c r="B62" s="14" t="s">
        <v>3362</v>
      </c>
      <c r="C62" s="24" t="s">
        <v>3275</v>
      </c>
      <c r="D62" s="16" t="s">
        <v>3939</v>
      </c>
      <c r="E62" s="20" t="s">
        <v>737</v>
      </c>
      <c r="F62" s="58" t="s">
        <v>3164</v>
      </c>
      <c r="G62" s="20" t="s">
        <v>575</v>
      </c>
      <c r="H62" s="34">
        <v>40637</v>
      </c>
      <c r="I62" s="34">
        <v>40998</v>
      </c>
      <c r="J62" s="34">
        <v>40998</v>
      </c>
      <c r="K62" s="20" t="s">
        <v>3938</v>
      </c>
      <c r="L62" s="57">
        <v>6579.06</v>
      </c>
      <c r="M62" s="21">
        <v>8766005.3300000001</v>
      </c>
      <c r="N62" s="20" t="s">
        <v>3978</v>
      </c>
      <c r="O62" s="21">
        <v>217043.19</v>
      </c>
      <c r="P62" s="21">
        <v>0</v>
      </c>
      <c r="Q62" s="21">
        <v>438296.98</v>
      </c>
      <c r="R62" s="21">
        <v>0</v>
      </c>
      <c r="S62" s="21">
        <v>0</v>
      </c>
      <c r="T62" s="56" t="s">
        <v>26</v>
      </c>
      <c r="U62" s="21">
        <v>120705.67</v>
      </c>
      <c r="V62" s="21">
        <v>0</v>
      </c>
      <c r="W62" s="21">
        <v>0</v>
      </c>
      <c r="X62" s="21">
        <v>221253.79</v>
      </c>
      <c r="Y62" s="21">
        <v>0</v>
      </c>
      <c r="Z62" s="21">
        <v>0</v>
      </c>
      <c r="AA62" s="20" t="s">
        <v>3273</v>
      </c>
    </row>
    <row r="63" spans="2:27" ht="25.5" x14ac:dyDescent="0.2">
      <c r="B63" s="14" t="s">
        <v>3360</v>
      </c>
      <c r="C63" s="24" t="s">
        <v>3275</v>
      </c>
      <c r="D63" s="16" t="s">
        <v>3939</v>
      </c>
      <c r="E63" s="20" t="s">
        <v>737</v>
      </c>
      <c r="F63" s="58" t="s">
        <v>3164</v>
      </c>
      <c r="G63" s="20" t="s">
        <v>346</v>
      </c>
      <c r="H63" s="34">
        <v>40644</v>
      </c>
      <c r="I63" s="34">
        <v>41004</v>
      </c>
      <c r="J63" s="34">
        <v>41004</v>
      </c>
      <c r="K63" s="20" t="s">
        <v>3938</v>
      </c>
      <c r="L63" s="57">
        <v>2584.0100000000002</v>
      </c>
      <c r="M63" s="21">
        <v>3432004.56</v>
      </c>
      <c r="N63" s="20" t="s">
        <v>3977</v>
      </c>
      <c r="O63" s="21">
        <v>84781.37</v>
      </c>
      <c r="P63" s="21">
        <v>0</v>
      </c>
      <c r="Q63" s="21">
        <v>169872.82</v>
      </c>
      <c r="R63" s="21">
        <v>0</v>
      </c>
      <c r="S63" s="21">
        <v>0</v>
      </c>
      <c r="T63" s="56" t="s">
        <v>26</v>
      </c>
      <c r="U63" s="21">
        <v>42909.06</v>
      </c>
      <c r="V63" s="21">
        <v>0</v>
      </c>
      <c r="W63" s="21">
        <v>0</v>
      </c>
      <c r="X63" s="21">
        <v>85091.45</v>
      </c>
      <c r="Y63" s="21">
        <v>0</v>
      </c>
      <c r="Z63" s="21">
        <v>0</v>
      </c>
      <c r="AA63" s="20" t="s">
        <v>3273</v>
      </c>
    </row>
    <row r="64" spans="2:27" ht="25.5" x14ac:dyDescent="0.2">
      <c r="B64" s="14" t="s">
        <v>3358</v>
      </c>
      <c r="C64" s="24" t="s">
        <v>3275</v>
      </c>
      <c r="D64" s="16" t="s">
        <v>3939</v>
      </c>
      <c r="E64" s="20" t="s">
        <v>737</v>
      </c>
      <c r="F64" s="58" t="s">
        <v>3164</v>
      </c>
      <c r="G64" s="20" t="s">
        <v>346</v>
      </c>
      <c r="H64" s="34">
        <v>40651</v>
      </c>
      <c r="I64" s="34">
        <v>41012</v>
      </c>
      <c r="J64" s="34">
        <v>41012</v>
      </c>
      <c r="K64" s="20" t="s">
        <v>3938</v>
      </c>
      <c r="L64" s="57">
        <v>3817.59</v>
      </c>
      <c r="M64" s="21">
        <v>5037997.17</v>
      </c>
      <c r="N64" s="20" t="s">
        <v>3976</v>
      </c>
      <c r="O64" s="21">
        <v>116932.78</v>
      </c>
      <c r="P64" s="21">
        <v>0</v>
      </c>
      <c r="Q64" s="21">
        <v>193093.7</v>
      </c>
      <c r="R64" s="21">
        <v>0</v>
      </c>
      <c r="S64" s="21">
        <v>0</v>
      </c>
      <c r="T64" s="56" t="s">
        <v>26</v>
      </c>
      <c r="U64" s="21">
        <v>43918.6</v>
      </c>
      <c r="V64" s="21">
        <v>0</v>
      </c>
      <c r="W64" s="21">
        <v>0</v>
      </c>
      <c r="X64" s="21">
        <v>76160.92</v>
      </c>
      <c r="Y64" s="21">
        <v>0</v>
      </c>
      <c r="Z64" s="21">
        <v>0</v>
      </c>
      <c r="AA64" s="20" t="s">
        <v>3273</v>
      </c>
    </row>
    <row r="65" spans="2:27" ht="25.5" x14ac:dyDescent="0.2">
      <c r="B65" s="14" t="s">
        <v>3356</v>
      </c>
      <c r="C65" s="24" t="s">
        <v>3275</v>
      </c>
      <c r="D65" s="16" t="s">
        <v>3939</v>
      </c>
      <c r="E65" s="20" t="s">
        <v>737</v>
      </c>
      <c r="F65" s="58" t="s">
        <v>3164</v>
      </c>
      <c r="G65" s="20" t="s">
        <v>346</v>
      </c>
      <c r="H65" s="34">
        <v>40658</v>
      </c>
      <c r="I65" s="34">
        <v>41019</v>
      </c>
      <c r="J65" s="34">
        <v>41019</v>
      </c>
      <c r="K65" s="20" t="s">
        <v>3938</v>
      </c>
      <c r="L65" s="57">
        <v>4283</v>
      </c>
      <c r="M65" s="21">
        <v>5727998.54</v>
      </c>
      <c r="N65" s="20" t="s">
        <v>3975</v>
      </c>
      <c r="O65" s="21">
        <v>142581.07</v>
      </c>
      <c r="P65" s="21">
        <v>0</v>
      </c>
      <c r="Q65" s="21">
        <v>176245.45</v>
      </c>
      <c r="R65" s="21">
        <v>0</v>
      </c>
      <c r="S65" s="21">
        <v>0</v>
      </c>
      <c r="T65" s="56" t="s">
        <v>26</v>
      </c>
      <c r="U65" s="21">
        <v>75813.63</v>
      </c>
      <c r="V65" s="21">
        <v>0</v>
      </c>
      <c r="W65" s="21">
        <v>0</v>
      </c>
      <c r="X65" s="21">
        <v>33664.379999999997</v>
      </c>
      <c r="Y65" s="21">
        <v>0</v>
      </c>
      <c r="Z65" s="21">
        <v>0</v>
      </c>
      <c r="AA65" s="20" t="s">
        <v>3273</v>
      </c>
    </row>
    <row r="66" spans="2:27" ht="25.5" x14ac:dyDescent="0.2">
      <c r="B66" s="14" t="s">
        <v>3354</v>
      </c>
      <c r="C66" s="24" t="s">
        <v>3275</v>
      </c>
      <c r="D66" s="16" t="s">
        <v>3939</v>
      </c>
      <c r="E66" s="20" t="s">
        <v>737</v>
      </c>
      <c r="F66" s="58" t="s">
        <v>3164</v>
      </c>
      <c r="G66" s="20" t="s">
        <v>430</v>
      </c>
      <c r="H66" s="34">
        <v>40666</v>
      </c>
      <c r="I66" s="34">
        <v>41030</v>
      </c>
      <c r="J66" s="34">
        <v>41030</v>
      </c>
      <c r="K66" s="20" t="s">
        <v>3938</v>
      </c>
      <c r="L66" s="57">
        <v>3644.74</v>
      </c>
      <c r="M66" s="21">
        <v>4970003.91</v>
      </c>
      <c r="N66" s="20" t="s">
        <v>3974</v>
      </c>
      <c r="O66" s="21">
        <v>121224.05</v>
      </c>
      <c r="P66" s="21">
        <v>0</v>
      </c>
      <c r="Q66" s="21">
        <v>153844.48000000001</v>
      </c>
      <c r="R66" s="21">
        <v>0</v>
      </c>
      <c r="S66" s="21">
        <v>0</v>
      </c>
      <c r="T66" s="56" t="s">
        <v>26</v>
      </c>
      <c r="U66" s="21">
        <v>80579.95</v>
      </c>
      <c r="V66" s="21">
        <v>0</v>
      </c>
      <c r="W66" s="21">
        <v>0</v>
      </c>
      <c r="X66" s="21">
        <v>32620.43</v>
      </c>
      <c r="Y66" s="21">
        <v>0</v>
      </c>
      <c r="Z66" s="21">
        <v>0</v>
      </c>
      <c r="AA66" s="20" t="s">
        <v>3273</v>
      </c>
    </row>
    <row r="67" spans="2:27" ht="25.5" x14ac:dyDescent="0.2">
      <c r="B67" s="14" t="s">
        <v>3352</v>
      </c>
      <c r="C67" s="24" t="s">
        <v>3275</v>
      </c>
      <c r="D67" s="16" t="s">
        <v>3939</v>
      </c>
      <c r="E67" s="20" t="s">
        <v>737</v>
      </c>
      <c r="F67" s="58" t="s">
        <v>3164</v>
      </c>
      <c r="G67" s="20" t="s">
        <v>346</v>
      </c>
      <c r="H67" s="34">
        <v>40673</v>
      </c>
      <c r="I67" s="34">
        <v>41037</v>
      </c>
      <c r="J67" s="34">
        <v>41037</v>
      </c>
      <c r="K67" s="20" t="s">
        <v>3938</v>
      </c>
      <c r="L67" s="57">
        <v>2470.5300000000002</v>
      </c>
      <c r="M67" s="21">
        <v>3311004.31</v>
      </c>
      <c r="N67" s="20" t="s">
        <v>3973</v>
      </c>
      <c r="O67" s="21">
        <v>85282.7</v>
      </c>
      <c r="P67" s="21">
        <v>0</v>
      </c>
      <c r="Q67" s="21">
        <v>58106.87</v>
      </c>
      <c r="R67" s="21">
        <v>0</v>
      </c>
      <c r="S67" s="21">
        <v>0</v>
      </c>
      <c r="T67" s="56" t="s">
        <v>26</v>
      </c>
      <c r="U67" s="21">
        <v>44967.65</v>
      </c>
      <c r="V67" s="21">
        <v>0</v>
      </c>
      <c r="W67" s="21">
        <v>0</v>
      </c>
      <c r="X67" s="21">
        <v>-27175.83</v>
      </c>
      <c r="Y67" s="21">
        <v>0</v>
      </c>
      <c r="Z67" s="21">
        <v>0</v>
      </c>
      <c r="AA67" s="20" t="s">
        <v>3273</v>
      </c>
    </row>
    <row r="68" spans="2:27" ht="25.5" x14ac:dyDescent="0.2">
      <c r="B68" s="14" t="s">
        <v>3350</v>
      </c>
      <c r="C68" s="24" t="s">
        <v>3275</v>
      </c>
      <c r="D68" s="16" t="s">
        <v>3939</v>
      </c>
      <c r="E68" s="20" t="s">
        <v>737</v>
      </c>
      <c r="F68" s="58" t="s">
        <v>3164</v>
      </c>
      <c r="G68" s="20" t="s">
        <v>346</v>
      </c>
      <c r="H68" s="34">
        <v>40680</v>
      </c>
      <c r="I68" s="34">
        <v>41044</v>
      </c>
      <c r="J68" s="34">
        <v>41044</v>
      </c>
      <c r="K68" s="20" t="s">
        <v>3938</v>
      </c>
      <c r="L68" s="57">
        <v>4867.8</v>
      </c>
      <c r="M68" s="21">
        <v>6511996.8099999996</v>
      </c>
      <c r="N68" s="20" t="s">
        <v>3972</v>
      </c>
      <c r="O68" s="21">
        <v>155039.43</v>
      </c>
      <c r="P68" s="21">
        <v>0</v>
      </c>
      <c r="Q68" s="21">
        <v>0</v>
      </c>
      <c r="R68" s="21">
        <v>0</v>
      </c>
      <c r="S68" s="21">
        <v>0</v>
      </c>
      <c r="T68" s="56" t="s">
        <v>26</v>
      </c>
      <c r="U68" s="21">
        <v>70213.509999999995</v>
      </c>
      <c r="V68" s="21">
        <v>0</v>
      </c>
      <c r="W68" s="21">
        <v>0</v>
      </c>
      <c r="X68" s="21">
        <v>-155039.43</v>
      </c>
      <c r="Y68" s="21">
        <v>0</v>
      </c>
      <c r="Z68" s="21">
        <v>0</v>
      </c>
      <c r="AA68" s="20" t="s">
        <v>3273</v>
      </c>
    </row>
    <row r="69" spans="2:27" ht="25.5" x14ac:dyDescent="0.2">
      <c r="B69" s="14" t="s">
        <v>3348</v>
      </c>
      <c r="C69" s="24" t="s">
        <v>3275</v>
      </c>
      <c r="D69" s="16" t="s">
        <v>3939</v>
      </c>
      <c r="E69" s="20" t="s">
        <v>737</v>
      </c>
      <c r="F69" s="58" t="s">
        <v>3164</v>
      </c>
      <c r="G69" s="20" t="s">
        <v>575</v>
      </c>
      <c r="H69" s="34">
        <v>40687</v>
      </c>
      <c r="I69" s="34">
        <v>41051</v>
      </c>
      <c r="J69" s="34">
        <v>41051</v>
      </c>
      <c r="K69" s="20" t="s">
        <v>3938</v>
      </c>
      <c r="L69" s="57">
        <v>2932.64</v>
      </c>
      <c r="M69" s="21">
        <v>3910000.93</v>
      </c>
      <c r="N69" s="20" t="s">
        <v>3971</v>
      </c>
      <c r="O69" s="21">
        <v>93668.52</v>
      </c>
      <c r="P69" s="21">
        <v>0</v>
      </c>
      <c r="Q69" s="21">
        <v>0</v>
      </c>
      <c r="R69" s="21">
        <v>0</v>
      </c>
      <c r="S69" s="21">
        <v>0</v>
      </c>
      <c r="T69" s="56" t="s">
        <v>26</v>
      </c>
      <c r="U69" s="21">
        <v>38354.44</v>
      </c>
      <c r="V69" s="21">
        <v>0</v>
      </c>
      <c r="W69" s="21">
        <v>0</v>
      </c>
      <c r="X69" s="21">
        <v>-93668.52</v>
      </c>
      <c r="Y69" s="21">
        <v>0</v>
      </c>
      <c r="Z69" s="21">
        <v>0</v>
      </c>
      <c r="AA69" s="20" t="s">
        <v>3273</v>
      </c>
    </row>
    <row r="70" spans="2:27" ht="25.5" x14ac:dyDescent="0.2">
      <c r="B70" s="14" t="s">
        <v>3346</v>
      </c>
      <c r="C70" s="24" t="s">
        <v>3275</v>
      </c>
      <c r="D70" s="16" t="s">
        <v>3939</v>
      </c>
      <c r="E70" s="20" t="s">
        <v>737</v>
      </c>
      <c r="F70" s="58" t="s">
        <v>3164</v>
      </c>
      <c r="G70" s="20" t="s">
        <v>361</v>
      </c>
      <c r="H70" s="34">
        <v>40697</v>
      </c>
      <c r="I70" s="34">
        <v>41061</v>
      </c>
      <c r="J70" s="34">
        <v>41061</v>
      </c>
      <c r="K70" s="20" t="s">
        <v>3938</v>
      </c>
      <c r="L70" s="57">
        <v>3309.12</v>
      </c>
      <c r="M70" s="21">
        <v>4350003.7</v>
      </c>
      <c r="N70" s="20" t="s">
        <v>3970</v>
      </c>
      <c r="O70" s="21">
        <v>103906.37</v>
      </c>
      <c r="P70" s="21">
        <v>0</v>
      </c>
      <c r="Q70" s="21">
        <v>0</v>
      </c>
      <c r="R70" s="21">
        <v>0</v>
      </c>
      <c r="S70" s="21">
        <v>0</v>
      </c>
      <c r="T70" s="56" t="s">
        <v>26</v>
      </c>
      <c r="U70" s="21">
        <v>26905.17</v>
      </c>
      <c r="V70" s="21">
        <v>0</v>
      </c>
      <c r="W70" s="21">
        <v>0</v>
      </c>
      <c r="X70" s="21">
        <v>-103906.37</v>
      </c>
      <c r="Y70" s="21">
        <v>0</v>
      </c>
      <c r="Z70" s="21">
        <v>0</v>
      </c>
      <c r="AA70" s="20" t="s">
        <v>3273</v>
      </c>
    </row>
    <row r="71" spans="2:27" ht="25.5" x14ac:dyDescent="0.2">
      <c r="B71" s="14" t="s">
        <v>3344</v>
      </c>
      <c r="C71" s="24" t="s">
        <v>3275</v>
      </c>
      <c r="D71" s="16" t="s">
        <v>3939</v>
      </c>
      <c r="E71" s="20" t="s">
        <v>737</v>
      </c>
      <c r="F71" s="58" t="s">
        <v>3164</v>
      </c>
      <c r="G71" s="20" t="s">
        <v>346</v>
      </c>
      <c r="H71" s="34">
        <v>40704</v>
      </c>
      <c r="I71" s="34">
        <v>41068</v>
      </c>
      <c r="J71" s="34">
        <v>41068</v>
      </c>
      <c r="K71" s="20" t="s">
        <v>3938</v>
      </c>
      <c r="L71" s="57">
        <v>3698.93</v>
      </c>
      <c r="M71" s="21">
        <v>4733002.87</v>
      </c>
      <c r="N71" s="20" t="s">
        <v>3969</v>
      </c>
      <c r="O71" s="21">
        <v>110117.15</v>
      </c>
      <c r="P71" s="21">
        <v>0</v>
      </c>
      <c r="Q71" s="21">
        <v>170520.67</v>
      </c>
      <c r="R71" s="21">
        <v>0</v>
      </c>
      <c r="S71" s="21">
        <v>0</v>
      </c>
      <c r="T71" s="56" t="s">
        <v>26</v>
      </c>
      <c r="U71" s="21">
        <v>4399.28</v>
      </c>
      <c r="V71" s="21">
        <v>0</v>
      </c>
      <c r="W71" s="21">
        <v>0</v>
      </c>
      <c r="X71" s="21">
        <v>60403.519999999997</v>
      </c>
      <c r="Y71" s="21">
        <v>0</v>
      </c>
      <c r="Z71" s="21">
        <v>0</v>
      </c>
      <c r="AA71" s="20" t="s">
        <v>3273</v>
      </c>
    </row>
    <row r="72" spans="2:27" ht="25.5" x14ac:dyDescent="0.2">
      <c r="B72" s="14" t="s">
        <v>3342</v>
      </c>
      <c r="C72" s="24" t="s">
        <v>3275</v>
      </c>
      <c r="D72" s="16" t="s">
        <v>3939</v>
      </c>
      <c r="E72" s="20" t="s">
        <v>737</v>
      </c>
      <c r="F72" s="58" t="s">
        <v>3164</v>
      </c>
      <c r="G72" s="20" t="s">
        <v>346</v>
      </c>
      <c r="H72" s="34">
        <v>40711</v>
      </c>
      <c r="I72" s="34">
        <v>41075</v>
      </c>
      <c r="J72" s="34">
        <v>41075</v>
      </c>
      <c r="K72" s="20" t="s">
        <v>3938</v>
      </c>
      <c r="L72" s="57">
        <v>4219.9399999999996</v>
      </c>
      <c r="M72" s="21">
        <v>5339996.47</v>
      </c>
      <c r="N72" s="20" t="s">
        <v>3968</v>
      </c>
      <c r="O72" s="21">
        <v>134151.89000000001</v>
      </c>
      <c r="P72" s="21">
        <v>0</v>
      </c>
      <c r="Q72" s="21">
        <v>264337.03999999998</v>
      </c>
      <c r="R72" s="21">
        <v>0</v>
      </c>
      <c r="S72" s="21">
        <v>0</v>
      </c>
      <c r="T72" s="56" t="s">
        <v>26</v>
      </c>
      <c r="U72" s="21">
        <v>5402.33</v>
      </c>
      <c r="V72" s="21">
        <v>0</v>
      </c>
      <c r="W72" s="21">
        <v>0</v>
      </c>
      <c r="X72" s="21">
        <v>130185.15</v>
      </c>
      <c r="Y72" s="21">
        <v>0</v>
      </c>
      <c r="Z72" s="21">
        <v>0</v>
      </c>
      <c r="AA72" s="20" t="s">
        <v>3273</v>
      </c>
    </row>
    <row r="73" spans="2:27" ht="25.5" x14ac:dyDescent="0.2">
      <c r="B73" s="14" t="s">
        <v>3340</v>
      </c>
      <c r="C73" s="24" t="s">
        <v>3275</v>
      </c>
      <c r="D73" s="16" t="s">
        <v>3939</v>
      </c>
      <c r="E73" s="20" t="s">
        <v>737</v>
      </c>
      <c r="F73" s="58" t="s">
        <v>3164</v>
      </c>
      <c r="G73" s="20" t="s">
        <v>712</v>
      </c>
      <c r="H73" s="34">
        <v>40718</v>
      </c>
      <c r="I73" s="34">
        <v>41082</v>
      </c>
      <c r="J73" s="34">
        <v>41082</v>
      </c>
      <c r="K73" s="20" t="s">
        <v>3938</v>
      </c>
      <c r="L73" s="57">
        <v>2500.89</v>
      </c>
      <c r="M73" s="21">
        <v>3218995.55</v>
      </c>
      <c r="N73" s="20" t="s">
        <v>3967</v>
      </c>
      <c r="O73" s="21">
        <v>75751.95</v>
      </c>
      <c r="P73" s="21">
        <v>0</v>
      </c>
      <c r="Q73" s="21">
        <v>119742.61</v>
      </c>
      <c r="R73" s="21">
        <v>0</v>
      </c>
      <c r="S73" s="21">
        <v>0</v>
      </c>
      <c r="T73" s="56" t="s">
        <v>26</v>
      </c>
      <c r="U73" s="21">
        <v>6187.81</v>
      </c>
      <c r="V73" s="21">
        <v>0</v>
      </c>
      <c r="W73" s="21">
        <v>0</v>
      </c>
      <c r="X73" s="21">
        <v>43990.66</v>
      </c>
      <c r="Y73" s="21">
        <v>0</v>
      </c>
      <c r="Z73" s="21">
        <v>0</v>
      </c>
      <c r="AA73" s="20" t="s">
        <v>3273</v>
      </c>
    </row>
    <row r="74" spans="2:27" ht="25.5" x14ac:dyDescent="0.2">
      <c r="B74" s="14" t="s">
        <v>3338</v>
      </c>
      <c r="C74" s="24" t="s">
        <v>3275</v>
      </c>
      <c r="D74" s="16" t="s">
        <v>3939</v>
      </c>
      <c r="E74" s="20" t="s">
        <v>737</v>
      </c>
      <c r="F74" s="58" t="s">
        <v>3164</v>
      </c>
      <c r="G74" s="20" t="s">
        <v>346</v>
      </c>
      <c r="H74" s="34">
        <v>40729</v>
      </c>
      <c r="I74" s="34">
        <v>41089</v>
      </c>
      <c r="J74" s="34">
        <v>41089</v>
      </c>
      <c r="K74" s="20" t="s">
        <v>3938</v>
      </c>
      <c r="L74" s="57">
        <v>4454.08</v>
      </c>
      <c r="M74" s="21">
        <v>5966997.3499999996</v>
      </c>
      <c r="N74" s="20" t="s">
        <v>3966</v>
      </c>
      <c r="O74" s="21">
        <v>144980.29999999999</v>
      </c>
      <c r="P74" s="21">
        <v>0</v>
      </c>
      <c r="Q74" s="21">
        <v>100170.26</v>
      </c>
      <c r="R74" s="21">
        <v>0</v>
      </c>
      <c r="S74" s="21">
        <v>0</v>
      </c>
      <c r="T74" s="56" t="s">
        <v>26</v>
      </c>
      <c r="U74" s="21">
        <v>58918.95</v>
      </c>
      <c r="V74" s="21">
        <v>0</v>
      </c>
      <c r="W74" s="21">
        <v>0</v>
      </c>
      <c r="X74" s="21">
        <v>-44810.04</v>
      </c>
      <c r="Y74" s="21">
        <v>0</v>
      </c>
      <c r="Z74" s="21">
        <v>0</v>
      </c>
      <c r="AA74" s="20" t="s">
        <v>3273</v>
      </c>
    </row>
    <row r="75" spans="2:27" ht="25.5" x14ac:dyDescent="0.2">
      <c r="B75" s="14" t="s">
        <v>3336</v>
      </c>
      <c r="C75" s="24" t="s">
        <v>3275</v>
      </c>
      <c r="D75" s="16" t="s">
        <v>3939</v>
      </c>
      <c r="E75" s="20" t="s">
        <v>737</v>
      </c>
      <c r="F75" s="58" t="s">
        <v>3164</v>
      </c>
      <c r="G75" s="20" t="s">
        <v>346</v>
      </c>
      <c r="H75" s="34">
        <v>40735</v>
      </c>
      <c r="I75" s="34">
        <v>41096</v>
      </c>
      <c r="J75" s="34">
        <v>41096</v>
      </c>
      <c r="K75" s="20" t="s">
        <v>3938</v>
      </c>
      <c r="L75" s="57">
        <v>1910.25</v>
      </c>
      <c r="M75" s="21">
        <v>2566993.9500000002</v>
      </c>
      <c r="N75" s="20" t="s">
        <v>3965</v>
      </c>
      <c r="O75" s="21">
        <v>56925.45</v>
      </c>
      <c r="P75" s="21">
        <v>0</v>
      </c>
      <c r="Q75" s="21">
        <v>20783.52</v>
      </c>
      <c r="R75" s="21">
        <v>0</v>
      </c>
      <c r="S75" s="21">
        <v>0</v>
      </c>
      <c r="T75" s="56" t="s">
        <v>26</v>
      </c>
      <c r="U75" s="21">
        <v>21286.28</v>
      </c>
      <c r="V75" s="21">
        <v>0</v>
      </c>
      <c r="W75" s="21">
        <v>0</v>
      </c>
      <c r="X75" s="21">
        <v>-36141.93</v>
      </c>
      <c r="Y75" s="21">
        <v>0</v>
      </c>
      <c r="Z75" s="21">
        <v>0</v>
      </c>
      <c r="AA75" s="20" t="s">
        <v>3273</v>
      </c>
    </row>
    <row r="76" spans="2:27" ht="25.5" x14ac:dyDescent="0.2">
      <c r="B76" s="14" t="s">
        <v>3334</v>
      </c>
      <c r="C76" s="24" t="s">
        <v>3275</v>
      </c>
      <c r="D76" s="16" t="s">
        <v>3939</v>
      </c>
      <c r="E76" s="20" t="s">
        <v>737</v>
      </c>
      <c r="F76" s="58" t="s">
        <v>3164</v>
      </c>
      <c r="G76" s="20" t="s">
        <v>346</v>
      </c>
      <c r="H76" s="28">
        <v>40742</v>
      </c>
      <c r="I76" s="28">
        <v>41103</v>
      </c>
      <c r="J76" s="28">
        <v>41103</v>
      </c>
      <c r="K76" s="20" t="s">
        <v>3938</v>
      </c>
      <c r="L76" s="57">
        <v>4814.08</v>
      </c>
      <c r="M76" s="21">
        <v>6336003.25</v>
      </c>
      <c r="N76" s="20" t="s">
        <v>3964</v>
      </c>
      <c r="O76" s="21">
        <v>148466.23000000001</v>
      </c>
      <c r="P76" s="21">
        <v>0</v>
      </c>
      <c r="Q76" s="21">
        <v>195644.21</v>
      </c>
      <c r="R76" s="21">
        <v>0</v>
      </c>
      <c r="S76" s="21">
        <v>0</v>
      </c>
      <c r="T76" s="56" t="s">
        <v>26</v>
      </c>
      <c r="U76" s="21">
        <v>31138.66</v>
      </c>
      <c r="V76" s="21">
        <v>0</v>
      </c>
      <c r="W76" s="21">
        <v>0</v>
      </c>
      <c r="X76" s="21">
        <v>47177.98</v>
      </c>
      <c r="Y76" s="21">
        <v>0</v>
      </c>
      <c r="Z76" s="21">
        <v>0</v>
      </c>
      <c r="AA76" s="20" t="s">
        <v>3273</v>
      </c>
    </row>
    <row r="77" spans="2:27" ht="25.5" x14ac:dyDescent="0.2">
      <c r="B77" s="14" t="s">
        <v>3332</v>
      </c>
      <c r="C77" s="24" t="s">
        <v>3275</v>
      </c>
      <c r="D77" s="16" t="s">
        <v>3939</v>
      </c>
      <c r="E77" s="20" t="s">
        <v>737</v>
      </c>
      <c r="F77" s="58" t="s">
        <v>3164</v>
      </c>
      <c r="G77" s="20" t="s">
        <v>346</v>
      </c>
      <c r="H77" s="28">
        <v>40749</v>
      </c>
      <c r="I77" s="28">
        <v>41110</v>
      </c>
      <c r="J77" s="28">
        <v>41110</v>
      </c>
      <c r="K77" s="20" t="s">
        <v>3938</v>
      </c>
      <c r="L77" s="57">
        <v>1791.79</v>
      </c>
      <c r="M77" s="21">
        <v>2409993.39</v>
      </c>
      <c r="N77" s="20" t="s">
        <v>3963</v>
      </c>
      <c r="O77" s="21">
        <v>58430.27</v>
      </c>
      <c r="P77" s="21">
        <v>0</v>
      </c>
      <c r="Q77" s="21">
        <v>31607.18</v>
      </c>
      <c r="R77" s="21">
        <v>0</v>
      </c>
      <c r="S77" s="21">
        <v>0</v>
      </c>
      <c r="T77" s="56" t="s">
        <v>26</v>
      </c>
      <c r="U77" s="21">
        <v>24312.19</v>
      </c>
      <c r="V77" s="21">
        <v>0</v>
      </c>
      <c r="W77" s="21">
        <v>0</v>
      </c>
      <c r="X77" s="21">
        <v>-26823.09</v>
      </c>
      <c r="Y77" s="21">
        <v>0</v>
      </c>
      <c r="Z77" s="21">
        <v>0</v>
      </c>
      <c r="AA77" s="20" t="s">
        <v>3273</v>
      </c>
    </row>
    <row r="78" spans="2:27" ht="25.5" x14ac:dyDescent="0.2">
      <c r="B78" s="14" t="s">
        <v>3330</v>
      </c>
      <c r="C78" s="24" t="s">
        <v>3275</v>
      </c>
      <c r="D78" s="16" t="s">
        <v>3939</v>
      </c>
      <c r="E78" s="20" t="s">
        <v>737</v>
      </c>
      <c r="F78" s="58" t="s">
        <v>3164</v>
      </c>
      <c r="G78" s="20" t="s">
        <v>430</v>
      </c>
      <c r="H78" s="28">
        <v>40758</v>
      </c>
      <c r="I78" s="28">
        <v>41122</v>
      </c>
      <c r="J78" s="28">
        <v>41122</v>
      </c>
      <c r="K78" s="20" t="s">
        <v>3938</v>
      </c>
      <c r="L78" s="57">
        <v>3261.22</v>
      </c>
      <c r="M78" s="21">
        <v>4196994.47</v>
      </c>
      <c r="N78" s="20" t="s">
        <v>3962</v>
      </c>
      <c r="O78" s="21">
        <v>90792.36</v>
      </c>
      <c r="P78" s="21">
        <v>0</v>
      </c>
      <c r="Q78" s="21">
        <v>207739.71</v>
      </c>
      <c r="R78" s="21">
        <v>0</v>
      </c>
      <c r="S78" s="21">
        <v>0</v>
      </c>
      <c r="T78" s="56" t="s">
        <v>26</v>
      </c>
      <c r="U78" s="21">
        <v>-2395.69</v>
      </c>
      <c r="V78" s="21">
        <v>0</v>
      </c>
      <c r="W78" s="21">
        <v>0</v>
      </c>
      <c r="X78" s="21">
        <v>116947.35</v>
      </c>
      <c r="Y78" s="21">
        <v>0</v>
      </c>
      <c r="Z78" s="21">
        <v>0</v>
      </c>
      <c r="AA78" s="20" t="s">
        <v>3273</v>
      </c>
    </row>
    <row r="79" spans="2:27" ht="25.5" x14ac:dyDescent="0.2">
      <c r="B79" s="14" t="s">
        <v>3328</v>
      </c>
      <c r="C79" s="24" t="s">
        <v>3275</v>
      </c>
      <c r="D79" s="16" t="s">
        <v>3939</v>
      </c>
      <c r="E79" s="20" t="s">
        <v>737</v>
      </c>
      <c r="F79" s="58" t="s">
        <v>3164</v>
      </c>
      <c r="G79" s="20" t="s">
        <v>346</v>
      </c>
      <c r="H79" s="28">
        <v>40766</v>
      </c>
      <c r="I79" s="28">
        <v>41129</v>
      </c>
      <c r="J79" s="28">
        <v>41129</v>
      </c>
      <c r="K79" s="20" t="s">
        <v>3938</v>
      </c>
      <c r="L79" s="57">
        <v>2267.16</v>
      </c>
      <c r="M79" s="21">
        <v>2537994.9300000002</v>
      </c>
      <c r="N79" s="20" t="s">
        <v>3961</v>
      </c>
      <c r="O79" s="21">
        <v>70871.42</v>
      </c>
      <c r="P79" s="21">
        <v>0</v>
      </c>
      <c r="Q79" s="21">
        <v>123084.12</v>
      </c>
      <c r="R79" s="21">
        <v>0</v>
      </c>
      <c r="S79" s="21">
        <v>0</v>
      </c>
      <c r="T79" s="56" t="s">
        <v>26</v>
      </c>
      <c r="U79" s="21">
        <v>-15520.61</v>
      </c>
      <c r="V79" s="21">
        <v>0</v>
      </c>
      <c r="W79" s="21">
        <v>0</v>
      </c>
      <c r="X79" s="21">
        <v>52212.7</v>
      </c>
      <c r="Y79" s="21">
        <v>0</v>
      </c>
      <c r="Z79" s="21">
        <v>0</v>
      </c>
      <c r="AA79" s="20" t="s">
        <v>3273</v>
      </c>
    </row>
    <row r="80" spans="2:27" ht="25.5" x14ac:dyDescent="0.2">
      <c r="B80" s="14" t="s">
        <v>3326</v>
      </c>
      <c r="C80" s="24" t="s">
        <v>3275</v>
      </c>
      <c r="D80" s="16" t="s">
        <v>3939</v>
      </c>
      <c r="E80" s="20" t="s">
        <v>737</v>
      </c>
      <c r="F80" s="58" t="s">
        <v>3164</v>
      </c>
      <c r="G80" s="20" t="s">
        <v>575</v>
      </c>
      <c r="H80" s="28">
        <v>40772</v>
      </c>
      <c r="I80" s="28">
        <v>41136</v>
      </c>
      <c r="J80" s="28">
        <v>41136</v>
      </c>
      <c r="K80" s="20" t="s">
        <v>3938</v>
      </c>
      <c r="L80" s="57">
        <v>2318.8200000000002</v>
      </c>
      <c r="M80" s="21">
        <v>2792995.5</v>
      </c>
      <c r="N80" s="20" t="s">
        <v>3960</v>
      </c>
      <c r="O80" s="21">
        <v>65854.490000000005</v>
      </c>
      <c r="P80" s="21">
        <v>0</v>
      </c>
      <c r="Q80" s="21">
        <v>135465.46</v>
      </c>
      <c r="R80" s="21">
        <v>0</v>
      </c>
      <c r="S80" s="21">
        <v>0</v>
      </c>
      <c r="T80" s="56" t="s">
        <v>26</v>
      </c>
      <c r="U80" s="21">
        <v>-16232.12</v>
      </c>
      <c r="V80" s="21">
        <v>0</v>
      </c>
      <c r="W80" s="21">
        <v>0</v>
      </c>
      <c r="X80" s="21">
        <v>69610.97</v>
      </c>
      <c r="Y80" s="21">
        <v>0</v>
      </c>
      <c r="Z80" s="21">
        <v>0</v>
      </c>
      <c r="AA80" s="20" t="s">
        <v>3273</v>
      </c>
    </row>
    <row r="81" spans="2:27" ht="25.5" x14ac:dyDescent="0.2">
      <c r="B81" s="14" t="s">
        <v>3324</v>
      </c>
      <c r="C81" s="24" t="s">
        <v>3275</v>
      </c>
      <c r="D81" s="16" t="s">
        <v>3939</v>
      </c>
      <c r="E81" s="20" t="s">
        <v>737</v>
      </c>
      <c r="F81" s="58" t="s">
        <v>3164</v>
      </c>
      <c r="G81" s="20" t="s">
        <v>361</v>
      </c>
      <c r="H81" s="28">
        <v>40779</v>
      </c>
      <c r="I81" s="28">
        <v>41143</v>
      </c>
      <c r="J81" s="28">
        <v>41143</v>
      </c>
      <c r="K81" s="20" t="s">
        <v>3938</v>
      </c>
      <c r="L81" s="57">
        <v>3214.93</v>
      </c>
      <c r="M81" s="21">
        <v>3613002.63</v>
      </c>
      <c r="N81" s="20" t="s">
        <v>3959</v>
      </c>
      <c r="O81" s="21">
        <v>100530.86</v>
      </c>
      <c r="P81" s="21">
        <v>0</v>
      </c>
      <c r="Q81" s="21">
        <v>175245.83</v>
      </c>
      <c r="R81" s="21">
        <v>0</v>
      </c>
      <c r="S81" s="21">
        <v>0</v>
      </c>
      <c r="T81" s="56" t="s">
        <v>26</v>
      </c>
      <c r="U81" s="21">
        <v>-22205.4</v>
      </c>
      <c r="V81" s="21">
        <v>0</v>
      </c>
      <c r="W81" s="21">
        <v>0</v>
      </c>
      <c r="X81" s="21">
        <v>74714.97</v>
      </c>
      <c r="Y81" s="21">
        <v>0</v>
      </c>
      <c r="Z81" s="21">
        <v>0</v>
      </c>
      <c r="AA81" s="20" t="s">
        <v>3273</v>
      </c>
    </row>
    <row r="82" spans="2:27" ht="25.5" x14ac:dyDescent="0.2">
      <c r="B82" s="14" t="s">
        <v>3322</v>
      </c>
      <c r="C82" s="24" t="s">
        <v>3275</v>
      </c>
      <c r="D82" s="16" t="s">
        <v>3939</v>
      </c>
      <c r="E82" s="20" t="s">
        <v>737</v>
      </c>
      <c r="F82" s="58" t="s">
        <v>3164</v>
      </c>
      <c r="G82" s="20" t="s">
        <v>346</v>
      </c>
      <c r="H82" s="28">
        <v>40792</v>
      </c>
      <c r="I82" s="28">
        <v>41152</v>
      </c>
      <c r="J82" s="28">
        <v>41152</v>
      </c>
      <c r="K82" s="20" t="s">
        <v>3938</v>
      </c>
      <c r="L82" s="57">
        <v>5689.05</v>
      </c>
      <c r="M82" s="21">
        <v>6852005.5999999996</v>
      </c>
      <c r="N82" s="20" t="s">
        <v>3958</v>
      </c>
      <c r="O82" s="21">
        <v>149906.47</v>
      </c>
      <c r="P82" s="21">
        <v>0</v>
      </c>
      <c r="Q82" s="21">
        <v>335767.73</v>
      </c>
      <c r="R82" s="21">
        <v>0</v>
      </c>
      <c r="S82" s="21">
        <v>0</v>
      </c>
      <c r="T82" s="56" t="s">
        <v>26</v>
      </c>
      <c r="U82" s="21">
        <v>-52602.64</v>
      </c>
      <c r="V82" s="21">
        <v>0</v>
      </c>
      <c r="W82" s="21">
        <v>0</v>
      </c>
      <c r="X82" s="21">
        <v>185861.26</v>
      </c>
      <c r="Y82" s="21">
        <v>0</v>
      </c>
      <c r="Z82" s="21">
        <v>0</v>
      </c>
      <c r="AA82" s="20" t="s">
        <v>3273</v>
      </c>
    </row>
    <row r="83" spans="2:27" ht="25.5" x14ac:dyDescent="0.2">
      <c r="B83" s="14" t="s">
        <v>3320</v>
      </c>
      <c r="C83" s="24" t="s">
        <v>3275</v>
      </c>
      <c r="D83" s="16" t="s">
        <v>3939</v>
      </c>
      <c r="E83" s="20" t="s">
        <v>737</v>
      </c>
      <c r="F83" s="58" t="s">
        <v>3164</v>
      </c>
      <c r="G83" s="20" t="s">
        <v>346</v>
      </c>
      <c r="H83" s="28">
        <v>40798</v>
      </c>
      <c r="I83" s="28">
        <v>41159</v>
      </c>
      <c r="J83" s="28">
        <v>41159</v>
      </c>
      <c r="K83" s="20" t="s">
        <v>3938</v>
      </c>
      <c r="L83" s="57">
        <v>5296.4</v>
      </c>
      <c r="M83" s="21">
        <v>6281000.7599999998</v>
      </c>
      <c r="N83" s="20" t="s">
        <v>3957</v>
      </c>
      <c r="O83" s="21">
        <v>141466.84</v>
      </c>
      <c r="P83" s="21">
        <v>0</v>
      </c>
      <c r="Q83" s="21">
        <v>307773.8</v>
      </c>
      <c r="R83" s="21">
        <v>0</v>
      </c>
      <c r="S83" s="21">
        <v>0</v>
      </c>
      <c r="T83" s="56" t="s">
        <v>26</v>
      </c>
      <c r="U83" s="21">
        <v>-52370.87</v>
      </c>
      <c r="V83" s="21">
        <v>0</v>
      </c>
      <c r="W83" s="21">
        <v>0</v>
      </c>
      <c r="X83" s="21">
        <v>166306.96</v>
      </c>
      <c r="Y83" s="21">
        <v>0</v>
      </c>
      <c r="Z83" s="21">
        <v>0</v>
      </c>
      <c r="AA83" s="20" t="s">
        <v>3273</v>
      </c>
    </row>
    <row r="84" spans="2:27" ht="25.5" x14ac:dyDescent="0.2">
      <c r="B84" s="14" t="s">
        <v>3318</v>
      </c>
      <c r="C84" s="24" t="s">
        <v>3275</v>
      </c>
      <c r="D84" s="16" t="s">
        <v>3939</v>
      </c>
      <c r="E84" s="20" t="s">
        <v>737</v>
      </c>
      <c r="F84" s="58" t="s">
        <v>3164</v>
      </c>
      <c r="G84" s="20" t="s">
        <v>575</v>
      </c>
      <c r="H84" s="28">
        <v>40805</v>
      </c>
      <c r="I84" s="28">
        <v>41166</v>
      </c>
      <c r="J84" s="28">
        <v>41166</v>
      </c>
      <c r="K84" s="20" t="s">
        <v>3938</v>
      </c>
      <c r="L84" s="57">
        <v>6265.77</v>
      </c>
      <c r="M84" s="21">
        <v>7576005.1600000001</v>
      </c>
      <c r="N84" s="20" t="s">
        <v>3956</v>
      </c>
      <c r="O84" s="21">
        <v>183587.06</v>
      </c>
      <c r="P84" s="21">
        <v>0</v>
      </c>
      <c r="Q84" s="21">
        <v>371246.87</v>
      </c>
      <c r="R84" s="21">
        <v>0</v>
      </c>
      <c r="S84" s="21">
        <v>0</v>
      </c>
      <c r="T84" s="56" t="s">
        <v>26</v>
      </c>
      <c r="U84" s="21">
        <v>-36775.07</v>
      </c>
      <c r="V84" s="21">
        <v>0</v>
      </c>
      <c r="W84" s="21">
        <v>0</v>
      </c>
      <c r="X84" s="21">
        <v>187659.81</v>
      </c>
      <c r="Y84" s="21">
        <v>0</v>
      </c>
      <c r="Z84" s="21">
        <v>0</v>
      </c>
      <c r="AA84" s="20" t="s">
        <v>3273</v>
      </c>
    </row>
    <row r="85" spans="2:27" ht="25.5" x14ac:dyDescent="0.2">
      <c r="B85" s="14" t="s">
        <v>3316</v>
      </c>
      <c r="C85" s="24" t="s">
        <v>3275</v>
      </c>
      <c r="D85" s="16" t="s">
        <v>3939</v>
      </c>
      <c r="E85" s="20" t="s">
        <v>737</v>
      </c>
      <c r="F85" s="58" t="s">
        <v>3164</v>
      </c>
      <c r="G85" s="20" t="s">
        <v>346</v>
      </c>
      <c r="H85" s="28">
        <v>40812</v>
      </c>
      <c r="I85" s="28">
        <v>41173</v>
      </c>
      <c r="J85" s="28">
        <v>41173</v>
      </c>
      <c r="K85" s="20" t="s">
        <v>3938</v>
      </c>
      <c r="L85" s="57">
        <v>5047.9799999999996</v>
      </c>
      <c r="M85" s="21">
        <v>5701996.29</v>
      </c>
      <c r="N85" s="20" t="s">
        <v>3955</v>
      </c>
      <c r="O85" s="21">
        <v>151742.28</v>
      </c>
      <c r="P85" s="21">
        <v>0</v>
      </c>
      <c r="Q85" s="21">
        <v>282232.56</v>
      </c>
      <c r="R85" s="21">
        <v>0</v>
      </c>
      <c r="S85" s="21">
        <v>0</v>
      </c>
      <c r="T85" s="56" t="s">
        <v>26</v>
      </c>
      <c r="U85" s="21">
        <v>-44392.42</v>
      </c>
      <c r="V85" s="21">
        <v>0</v>
      </c>
      <c r="W85" s="21">
        <v>0</v>
      </c>
      <c r="X85" s="21">
        <v>130490.28</v>
      </c>
      <c r="Y85" s="21">
        <v>0</v>
      </c>
      <c r="Z85" s="21">
        <v>0</v>
      </c>
      <c r="AA85" s="20" t="s">
        <v>3273</v>
      </c>
    </row>
    <row r="86" spans="2:27" ht="25.5" x14ac:dyDescent="0.2">
      <c r="B86" s="14" t="s">
        <v>3314</v>
      </c>
      <c r="C86" s="24" t="s">
        <v>3275</v>
      </c>
      <c r="D86" s="16" t="s">
        <v>3939</v>
      </c>
      <c r="E86" s="20" t="s">
        <v>737</v>
      </c>
      <c r="F86" s="58" t="s">
        <v>3164</v>
      </c>
      <c r="G86" s="20" t="s">
        <v>430</v>
      </c>
      <c r="H86" s="28">
        <v>40819</v>
      </c>
      <c r="I86" s="28">
        <v>41183</v>
      </c>
      <c r="J86" s="28">
        <v>41183</v>
      </c>
      <c r="K86" s="20" t="s">
        <v>3938</v>
      </c>
      <c r="L86" s="57">
        <v>2942.32</v>
      </c>
      <c r="M86" s="21">
        <v>3328999.69</v>
      </c>
      <c r="N86" s="20" t="s">
        <v>3954</v>
      </c>
      <c r="O86" s="21">
        <v>76441.47</v>
      </c>
      <c r="P86" s="21">
        <v>0</v>
      </c>
      <c r="Q86" s="21">
        <v>156472.57999999999</v>
      </c>
      <c r="R86" s="21">
        <v>0</v>
      </c>
      <c r="S86" s="21">
        <v>0</v>
      </c>
      <c r="T86" s="56" t="s">
        <v>26</v>
      </c>
      <c r="U86" s="21">
        <v>-32313.52</v>
      </c>
      <c r="V86" s="21">
        <v>0</v>
      </c>
      <c r="W86" s="21">
        <v>0</v>
      </c>
      <c r="X86" s="21">
        <v>80031.11</v>
      </c>
      <c r="Y86" s="21">
        <v>0</v>
      </c>
      <c r="Z86" s="21">
        <v>0</v>
      </c>
      <c r="AA86" s="20" t="s">
        <v>3273</v>
      </c>
    </row>
    <row r="87" spans="2:27" ht="25.5" x14ac:dyDescent="0.2">
      <c r="B87" s="14" t="s">
        <v>3312</v>
      </c>
      <c r="C87" s="24" t="s">
        <v>3275</v>
      </c>
      <c r="D87" s="16" t="s">
        <v>3939</v>
      </c>
      <c r="E87" s="20" t="s">
        <v>737</v>
      </c>
      <c r="F87" s="58" t="s">
        <v>3164</v>
      </c>
      <c r="G87" s="20" t="s">
        <v>430</v>
      </c>
      <c r="H87" s="28">
        <v>40821</v>
      </c>
      <c r="I87" s="28">
        <v>41185</v>
      </c>
      <c r="J87" s="28">
        <v>41185</v>
      </c>
      <c r="K87" s="20" t="s">
        <v>3938</v>
      </c>
      <c r="L87" s="57">
        <v>3131.28</v>
      </c>
      <c r="M87" s="21">
        <v>3441996.91</v>
      </c>
      <c r="N87" s="20" t="s">
        <v>3953</v>
      </c>
      <c r="O87" s="21">
        <v>96881.8</v>
      </c>
      <c r="P87" s="21">
        <v>0</v>
      </c>
      <c r="Q87" s="21">
        <v>172095.15</v>
      </c>
      <c r="R87" s="21">
        <v>0</v>
      </c>
      <c r="S87" s="21">
        <v>0</v>
      </c>
      <c r="T87" s="56" t="s">
        <v>26</v>
      </c>
      <c r="U87" s="21">
        <v>-16922.419999999998</v>
      </c>
      <c r="V87" s="21">
        <v>0</v>
      </c>
      <c r="W87" s="21">
        <v>0</v>
      </c>
      <c r="X87" s="21">
        <v>75213.350000000006</v>
      </c>
      <c r="Y87" s="21">
        <v>0</v>
      </c>
      <c r="Z87" s="21">
        <v>0</v>
      </c>
      <c r="AA87" s="20" t="s">
        <v>3273</v>
      </c>
    </row>
    <row r="88" spans="2:27" ht="25.5" x14ac:dyDescent="0.2">
      <c r="B88" s="14" t="s">
        <v>3310</v>
      </c>
      <c r="C88" s="24" t="s">
        <v>3275</v>
      </c>
      <c r="D88" s="16" t="s">
        <v>3939</v>
      </c>
      <c r="E88" s="20" t="s">
        <v>737</v>
      </c>
      <c r="F88" s="58" t="s">
        <v>3164</v>
      </c>
      <c r="G88" s="20" t="s">
        <v>430</v>
      </c>
      <c r="H88" s="28">
        <v>40826</v>
      </c>
      <c r="I88" s="28">
        <v>41190</v>
      </c>
      <c r="J88" s="28">
        <v>41190</v>
      </c>
      <c r="K88" s="20" t="s">
        <v>3938</v>
      </c>
      <c r="L88" s="57">
        <v>2485.59</v>
      </c>
      <c r="M88" s="21">
        <v>2871999.82</v>
      </c>
      <c r="N88" s="20" t="s">
        <v>3952</v>
      </c>
      <c r="O88" s="21">
        <v>75984.490000000005</v>
      </c>
      <c r="P88" s="21">
        <v>0</v>
      </c>
      <c r="Q88" s="21">
        <v>136409.18</v>
      </c>
      <c r="R88" s="21">
        <v>0</v>
      </c>
      <c r="S88" s="21">
        <v>0</v>
      </c>
      <c r="T88" s="56" t="s">
        <v>26</v>
      </c>
      <c r="U88" s="21">
        <v>-14705.97</v>
      </c>
      <c r="V88" s="21">
        <v>0</v>
      </c>
      <c r="W88" s="21">
        <v>0</v>
      </c>
      <c r="X88" s="21">
        <v>60424.69</v>
      </c>
      <c r="Y88" s="21">
        <v>0</v>
      </c>
      <c r="Z88" s="21">
        <v>0</v>
      </c>
      <c r="AA88" s="20" t="s">
        <v>3273</v>
      </c>
    </row>
    <row r="89" spans="2:27" ht="25.5" x14ac:dyDescent="0.2">
      <c r="B89" s="14" t="s">
        <v>3308</v>
      </c>
      <c r="C89" s="24" t="s">
        <v>3275</v>
      </c>
      <c r="D89" s="16" t="s">
        <v>3939</v>
      </c>
      <c r="E89" s="20" t="s">
        <v>737</v>
      </c>
      <c r="F89" s="58" t="s">
        <v>3164</v>
      </c>
      <c r="G89" s="20" t="s">
        <v>346</v>
      </c>
      <c r="H89" s="28">
        <v>40828</v>
      </c>
      <c r="I89" s="28">
        <v>41192</v>
      </c>
      <c r="J89" s="28">
        <v>41192</v>
      </c>
      <c r="K89" s="20" t="s">
        <v>3938</v>
      </c>
      <c r="L89" s="57">
        <v>1799.33</v>
      </c>
      <c r="M89" s="21">
        <v>2150001.42</v>
      </c>
      <c r="N89" s="20" t="s">
        <v>3951</v>
      </c>
      <c r="O89" s="21">
        <v>57758.49</v>
      </c>
      <c r="P89" s="21">
        <v>0</v>
      </c>
      <c r="Q89" s="21">
        <v>107491.97</v>
      </c>
      <c r="R89" s="21">
        <v>0</v>
      </c>
      <c r="S89" s="21">
        <v>0</v>
      </c>
      <c r="T89" s="56" t="s">
        <v>26</v>
      </c>
      <c r="U89" s="21">
        <v>-7739.24</v>
      </c>
      <c r="V89" s="21">
        <v>0</v>
      </c>
      <c r="W89" s="21">
        <v>0</v>
      </c>
      <c r="X89" s="21">
        <v>49733.48</v>
      </c>
      <c r="Y89" s="21">
        <v>0</v>
      </c>
      <c r="Z89" s="21">
        <v>0</v>
      </c>
      <c r="AA89" s="20" t="s">
        <v>3273</v>
      </c>
    </row>
    <row r="90" spans="2:27" ht="25.5" x14ac:dyDescent="0.2">
      <c r="B90" s="14" t="s">
        <v>3306</v>
      </c>
      <c r="C90" s="24" t="s">
        <v>3275</v>
      </c>
      <c r="D90" s="16" t="s">
        <v>3939</v>
      </c>
      <c r="E90" s="20" t="s">
        <v>737</v>
      </c>
      <c r="F90" s="58" t="s">
        <v>3164</v>
      </c>
      <c r="G90" s="20" t="s">
        <v>346</v>
      </c>
      <c r="H90" s="28">
        <v>40833</v>
      </c>
      <c r="I90" s="28">
        <v>41197</v>
      </c>
      <c r="J90" s="28">
        <v>41197</v>
      </c>
      <c r="K90" s="20" t="s">
        <v>3938</v>
      </c>
      <c r="L90" s="57">
        <v>2938.15</v>
      </c>
      <c r="M90" s="21">
        <v>3597999.73</v>
      </c>
      <c r="N90" s="20" t="s">
        <v>3950</v>
      </c>
      <c r="O90" s="21">
        <v>85441.4</v>
      </c>
      <c r="P90" s="21">
        <v>0</v>
      </c>
      <c r="Q90" s="21">
        <v>174496.73</v>
      </c>
      <c r="R90" s="21">
        <v>0</v>
      </c>
      <c r="S90" s="21">
        <v>0</v>
      </c>
      <c r="T90" s="56" t="s">
        <v>26</v>
      </c>
      <c r="U90" s="21">
        <v>-13265.55</v>
      </c>
      <c r="V90" s="21">
        <v>0</v>
      </c>
      <c r="W90" s="21">
        <v>0</v>
      </c>
      <c r="X90" s="21">
        <v>89055.33</v>
      </c>
      <c r="Y90" s="21">
        <v>0</v>
      </c>
      <c r="Z90" s="21">
        <v>0</v>
      </c>
      <c r="AA90" s="20" t="s">
        <v>3273</v>
      </c>
    </row>
    <row r="91" spans="2:27" ht="25.5" x14ac:dyDescent="0.2">
      <c r="B91" s="14" t="s">
        <v>3304</v>
      </c>
      <c r="C91" s="24" t="s">
        <v>3275</v>
      </c>
      <c r="D91" s="16" t="s">
        <v>3939</v>
      </c>
      <c r="E91" s="20" t="s">
        <v>737</v>
      </c>
      <c r="F91" s="58" t="s">
        <v>3164</v>
      </c>
      <c r="G91" s="20" t="s">
        <v>430</v>
      </c>
      <c r="H91" s="28">
        <v>40835</v>
      </c>
      <c r="I91" s="28">
        <v>41199</v>
      </c>
      <c r="J91" s="28">
        <v>41199</v>
      </c>
      <c r="K91" s="20" t="s">
        <v>3938</v>
      </c>
      <c r="L91" s="57">
        <v>1747.91</v>
      </c>
      <c r="M91" s="21">
        <v>2098995.2000000002</v>
      </c>
      <c r="N91" s="20" t="s">
        <v>3949</v>
      </c>
      <c r="O91" s="21">
        <v>58048.09</v>
      </c>
      <c r="P91" s="21">
        <v>0</v>
      </c>
      <c r="Q91" s="21">
        <v>104944.52</v>
      </c>
      <c r="R91" s="21">
        <v>0</v>
      </c>
      <c r="S91" s="21">
        <v>0</v>
      </c>
      <c r="T91" s="56" t="s">
        <v>26</v>
      </c>
      <c r="U91" s="21">
        <v>-4878.78</v>
      </c>
      <c r="V91" s="21">
        <v>0</v>
      </c>
      <c r="W91" s="21">
        <v>0</v>
      </c>
      <c r="X91" s="21">
        <v>46896.43</v>
      </c>
      <c r="Y91" s="21">
        <v>0</v>
      </c>
      <c r="Z91" s="21">
        <v>0</v>
      </c>
      <c r="AA91" s="20" t="s">
        <v>3273</v>
      </c>
    </row>
    <row r="92" spans="2:27" ht="25.5" x14ac:dyDescent="0.2">
      <c r="B92" s="14" t="s">
        <v>3302</v>
      </c>
      <c r="C92" s="24" t="s">
        <v>3275</v>
      </c>
      <c r="D92" s="16" t="s">
        <v>3939</v>
      </c>
      <c r="E92" s="20" t="s">
        <v>737</v>
      </c>
      <c r="F92" s="58" t="s">
        <v>3164</v>
      </c>
      <c r="G92" s="20" t="s">
        <v>430</v>
      </c>
      <c r="H92" s="28">
        <v>40840</v>
      </c>
      <c r="I92" s="28">
        <v>41204</v>
      </c>
      <c r="J92" s="28">
        <v>41204</v>
      </c>
      <c r="K92" s="20" t="s">
        <v>3938</v>
      </c>
      <c r="L92" s="57">
        <v>2186.96</v>
      </c>
      <c r="M92" s="21">
        <v>2708003.22</v>
      </c>
      <c r="N92" s="20" t="s">
        <v>3948</v>
      </c>
      <c r="O92" s="21">
        <v>72038.460000000006</v>
      </c>
      <c r="P92" s="21">
        <v>0</v>
      </c>
      <c r="Q92" s="21">
        <v>132682.85999999999</v>
      </c>
      <c r="R92" s="21">
        <v>0</v>
      </c>
      <c r="S92" s="21">
        <v>0</v>
      </c>
      <c r="T92" s="56" t="s">
        <v>26</v>
      </c>
      <c r="U92" s="21">
        <v>-17.010000000000002</v>
      </c>
      <c r="V92" s="21">
        <v>0</v>
      </c>
      <c r="W92" s="21">
        <v>0</v>
      </c>
      <c r="X92" s="21">
        <v>60644.4</v>
      </c>
      <c r="Y92" s="21">
        <v>0</v>
      </c>
      <c r="Z92" s="21">
        <v>0</v>
      </c>
      <c r="AA92" s="20" t="s">
        <v>3273</v>
      </c>
    </row>
    <row r="93" spans="2:27" ht="25.5" x14ac:dyDescent="0.2">
      <c r="B93" s="14" t="s">
        <v>3300</v>
      </c>
      <c r="C93" s="24" t="s">
        <v>3275</v>
      </c>
      <c r="D93" s="16" t="s">
        <v>3939</v>
      </c>
      <c r="E93" s="20" t="s">
        <v>737</v>
      </c>
      <c r="F93" s="58" t="s">
        <v>3164</v>
      </c>
      <c r="G93" s="20" t="s">
        <v>430</v>
      </c>
      <c r="H93" s="28">
        <v>40842</v>
      </c>
      <c r="I93" s="28">
        <v>41206</v>
      </c>
      <c r="J93" s="28">
        <v>41206</v>
      </c>
      <c r="K93" s="20" t="s">
        <v>3938</v>
      </c>
      <c r="L93" s="57">
        <v>1552.4</v>
      </c>
      <c r="M93" s="21">
        <v>1947004.56</v>
      </c>
      <c r="N93" s="20" t="s">
        <v>3947</v>
      </c>
      <c r="O93" s="21">
        <v>48046.78</v>
      </c>
      <c r="P93" s="21">
        <v>0</v>
      </c>
      <c r="Q93" s="21">
        <v>97351</v>
      </c>
      <c r="R93" s="21">
        <v>0</v>
      </c>
      <c r="S93" s="21">
        <v>0</v>
      </c>
      <c r="T93" s="56" t="s">
        <v>26</v>
      </c>
      <c r="U93" s="21">
        <v>-2235.66</v>
      </c>
      <c r="V93" s="21">
        <v>0</v>
      </c>
      <c r="W93" s="21">
        <v>0</v>
      </c>
      <c r="X93" s="21">
        <v>49304.22</v>
      </c>
      <c r="Y93" s="21">
        <v>0</v>
      </c>
      <c r="Z93" s="21">
        <v>0</v>
      </c>
      <c r="AA93" s="20" t="s">
        <v>3273</v>
      </c>
    </row>
    <row r="94" spans="2:27" ht="25.5" x14ac:dyDescent="0.2">
      <c r="B94" s="14" t="s">
        <v>3298</v>
      </c>
      <c r="C94" s="24" t="s">
        <v>3275</v>
      </c>
      <c r="D94" s="16" t="s">
        <v>3939</v>
      </c>
      <c r="E94" s="20" t="s">
        <v>737</v>
      </c>
      <c r="F94" s="58" t="s">
        <v>3164</v>
      </c>
      <c r="G94" s="20" t="s">
        <v>346</v>
      </c>
      <c r="H94" s="28">
        <v>40850</v>
      </c>
      <c r="I94" s="28">
        <v>41214</v>
      </c>
      <c r="J94" s="28">
        <v>41214</v>
      </c>
      <c r="K94" s="20" t="s">
        <v>3938</v>
      </c>
      <c r="L94" s="57">
        <v>10868.6</v>
      </c>
      <c r="M94" s="21">
        <v>13240998.01</v>
      </c>
      <c r="N94" s="20" t="s">
        <v>3946</v>
      </c>
      <c r="O94" s="21">
        <v>366054.45</v>
      </c>
      <c r="P94" s="21">
        <v>0</v>
      </c>
      <c r="Q94" s="21">
        <v>642225.56999999995</v>
      </c>
      <c r="R94" s="21">
        <v>0</v>
      </c>
      <c r="S94" s="21">
        <v>0</v>
      </c>
      <c r="T94" s="56" t="s">
        <v>26</v>
      </c>
      <c r="U94" s="21">
        <v>-1795.04</v>
      </c>
      <c r="V94" s="21">
        <v>0</v>
      </c>
      <c r="W94" s="21">
        <v>0</v>
      </c>
      <c r="X94" s="21">
        <v>276171.12</v>
      </c>
      <c r="Y94" s="21">
        <v>0</v>
      </c>
      <c r="Z94" s="21">
        <v>0</v>
      </c>
      <c r="AA94" s="20" t="s">
        <v>3273</v>
      </c>
    </row>
    <row r="95" spans="2:27" ht="25.5" x14ac:dyDescent="0.2">
      <c r="B95" s="14" t="s">
        <v>3296</v>
      </c>
      <c r="C95" s="24" t="s">
        <v>3275</v>
      </c>
      <c r="D95" s="16" t="s">
        <v>3939</v>
      </c>
      <c r="E95" s="20" t="s">
        <v>737</v>
      </c>
      <c r="F95" s="58" t="s">
        <v>3164</v>
      </c>
      <c r="G95" s="20" t="s">
        <v>346</v>
      </c>
      <c r="H95" s="28">
        <v>40858</v>
      </c>
      <c r="I95" s="28">
        <v>41221</v>
      </c>
      <c r="J95" s="28">
        <v>41221</v>
      </c>
      <c r="K95" s="20" t="s">
        <v>3938</v>
      </c>
      <c r="L95" s="57">
        <v>4691.5200000000004</v>
      </c>
      <c r="M95" s="21">
        <v>5986004.2000000002</v>
      </c>
      <c r="N95" s="20" t="s">
        <v>3945</v>
      </c>
      <c r="O95" s="21">
        <v>146281.59</v>
      </c>
      <c r="P95" s="21">
        <v>0</v>
      </c>
      <c r="Q95" s="21">
        <v>284353.03000000003</v>
      </c>
      <c r="R95" s="21">
        <v>0</v>
      </c>
      <c r="S95" s="21">
        <v>0</v>
      </c>
      <c r="T95" s="56" t="s">
        <v>26</v>
      </c>
      <c r="U95" s="21">
        <v>8906.56</v>
      </c>
      <c r="V95" s="21">
        <v>0</v>
      </c>
      <c r="W95" s="21">
        <v>0</v>
      </c>
      <c r="X95" s="21">
        <v>138071.44</v>
      </c>
      <c r="Y95" s="21">
        <v>0</v>
      </c>
      <c r="Z95" s="21">
        <v>0</v>
      </c>
      <c r="AA95" s="20" t="s">
        <v>3273</v>
      </c>
    </row>
    <row r="96" spans="2:27" ht="25.5" x14ac:dyDescent="0.2">
      <c r="B96" s="14" t="s">
        <v>3294</v>
      </c>
      <c r="C96" s="24" t="s">
        <v>3275</v>
      </c>
      <c r="D96" s="16" t="s">
        <v>3939</v>
      </c>
      <c r="E96" s="20" t="s">
        <v>737</v>
      </c>
      <c r="F96" s="58" t="s">
        <v>3164</v>
      </c>
      <c r="G96" s="20" t="s">
        <v>712</v>
      </c>
      <c r="H96" s="28">
        <v>40864</v>
      </c>
      <c r="I96" s="28">
        <v>41228</v>
      </c>
      <c r="J96" s="28">
        <v>41228</v>
      </c>
      <c r="K96" s="20" t="s">
        <v>3938</v>
      </c>
      <c r="L96" s="57">
        <v>3349.47</v>
      </c>
      <c r="M96" s="21">
        <v>4212996.8600000003</v>
      </c>
      <c r="N96" s="20" t="s">
        <v>3944</v>
      </c>
      <c r="O96" s="21">
        <v>99043.9</v>
      </c>
      <c r="P96" s="21">
        <v>0</v>
      </c>
      <c r="Q96" s="21">
        <v>206427.84</v>
      </c>
      <c r="R96" s="21">
        <v>0</v>
      </c>
      <c r="S96" s="21">
        <v>0</v>
      </c>
      <c r="T96" s="56" t="s">
        <v>26</v>
      </c>
      <c r="U96" s="21">
        <v>-6331.87</v>
      </c>
      <c r="V96" s="21">
        <v>0</v>
      </c>
      <c r="W96" s="21">
        <v>0</v>
      </c>
      <c r="X96" s="21">
        <v>107383.94</v>
      </c>
      <c r="Y96" s="21">
        <v>0</v>
      </c>
      <c r="Z96" s="21">
        <v>0</v>
      </c>
      <c r="AA96" s="20" t="s">
        <v>3273</v>
      </c>
    </row>
    <row r="97" spans="2:27" ht="25.5" x14ac:dyDescent="0.2">
      <c r="B97" s="14" t="s">
        <v>3292</v>
      </c>
      <c r="C97" s="24" t="s">
        <v>3275</v>
      </c>
      <c r="D97" s="16" t="s">
        <v>3939</v>
      </c>
      <c r="E97" s="20" t="s">
        <v>737</v>
      </c>
      <c r="F97" s="58" t="s">
        <v>3164</v>
      </c>
      <c r="G97" s="20" t="s">
        <v>346</v>
      </c>
      <c r="H97" s="28">
        <v>40875</v>
      </c>
      <c r="I97" s="28">
        <v>41234</v>
      </c>
      <c r="J97" s="28">
        <v>41234</v>
      </c>
      <c r="K97" s="20" t="s">
        <v>3938</v>
      </c>
      <c r="L97" s="57">
        <v>3254.94</v>
      </c>
      <c r="M97" s="21">
        <v>3866998.92</v>
      </c>
      <c r="N97" s="20" t="s">
        <v>3943</v>
      </c>
      <c r="O97" s="21">
        <v>97745.85</v>
      </c>
      <c r="P97" s="21">
        <v>0</v>
      </c>
      <c r="Q97" s="21">
        <v>187549.64</v>
      </c>
      <c r="R97" s="21">
        <v>0</v>
      </c>
      <c r="S97" s="21">
        <v>0</v>
      </c>
      <c r="T97" s="56" t="s">
        <v>26</v>
      </c>
      <c r="U97" s="21">
        <v>-16789.28</v>
      </c>
      <c r="V97" s="21">
        <v>0</v>
      </c>
      <c r="W97" s="21">
        <v>0</v>
      </c>
      <c r="X97" s="21">
        <v>89803.79</v>
      </c>
      <c r="Y97" s="21">
        <v>0</v>
      </c>
      <c r="Z97" s="21">
        <v>0</v>
      </c>
      <c r="AA97" s="20" t="s">
        <v>3273</v>
      </c>
    </row>
    <row r="98" spans="2:27" ht="25.5" x14ac:dyDescent="0.2">
      <c r="B98" s="14" t="s">
        <v>3290</v>
      </c>
      <c r="C98" s="24" t="s">
        <v>3275</v>
      </c>
      <c r="D98" s="16" t="s">
        <v>3939</v>
      </c>
      <c r="E98" s="20" t="s">
        <v>737</v>
      </c>
      <c r="F98" s="58" t="s">
        <v>3164</v>
      </c>
      <c r="G98" s="20" t="s">
        <v>346</v>
      </c>
      <c r="H98" s="28">
        <v>40882</v>
      </c>
      <c r="I98" s="28">
        <v>41243</v>
      </c>
      <c r="J98" s="28">
        <v>41243</v>
      </c>
      <c r="K98" s="20" t="s">
        <v>3938</v>
      </c>
      <c r="L98" s="57">
        <v>5501.45</v>
      </c>
      <c r="M98" s="21">
        <v>6846994.6399999997</v>
      </c>
      <c r="N98" s="20" t="s">
        <v>3942</v>
      </c>
      <c r="O98" s="21">
        <v>181107.73</v>
      </c>
      <c r="P98" s="21">
        <v>0</v>
      </c>
      <c r="Q98" s="21">
        <v>332067.52</v>
      </c>
      <c r="R98" s="21">
        <v>0</v>
      </c>
      <c r="S98" s="21">
        <v>0</v>
      </c>
      <c r="T98" s="56" t="s">
        <v>26</v>
      </c>
      <c r="U98" s="21">
        <v>5197.3500000000004</v>
      </c>
      <c r="V98" s="21">
        <v>0</v>
      </c>
      <c r="W98" s="21">
        <v>0</v>
      </c>
      <c r="X98" s="21">
        <v>150959.79</v>
      </c>
      <c r="Y98" s="21">
        <v>0</v>
      </c>
      <c r="Z98" s="21">
        <v>0</v>
      </c>
      <c r="AA98" s="20" t="s">
        <v>3273</v>
      </c>
    </row>
    <row r="99" spans="2:27" ht="25.5" x14ac:dyDescent="0.2">
      <c r="B99" s="14" t="s">
        <v>3288</v>
      </c>
      <c r="C99" s="24" t="s">
        <v>3275</v>
      </c>
      <c r="D99" s="16" t="s">
        <v>3939</v>
      </c>
      <c r="E99" s="20" t="s">
        <v>737</v>
      </c>
      <c r="F99" s="58" t="s">
        <v>3164</v>
      </c>
      <c r="G99" s="20" t="s">
        <v>712</v>
      </c>
      <c r="H99" s="28">
        <v>40889</v>
      </c>
      <c r="I99" s="28">
        <v>41250</v>
      </c>
      <c r="J99" s="28">
        <v>41250</v>
      </c>
      <c r="K99" s="20" t="s">
        <v>3938</v>
      </c>
      <c r="L99" s="57">
        <v>3460.93</v>
      </c>
      <c r="M99" s="21">
        <v>4271998.95</v>
      </c>
      <c r="N99" s="20" t="s">
        <v>3941</v>
      </c>
      <c r="O99" s="21">
        <v>108603.98</v>
      </c>
      <c r="P99" s="21">
        <v>0</v>
      </c>
      <c r="Q99" s="21">
        <v>211462.51</v>
      </c>
      <c r="R99" s="21">
        <v>0</v>
      </c>
      <c r="S99" s="21">
        <v>0</v>
      </c>
      <c r="T99" s="56" t="s">
        <v>26</v>
      </c>
      <c r="U99" s="21">
        <v>-6213.21</v>
      </c>
      <c r="V99" s="21">
        <v>0</v>
      </c>
      <c r="W99" s="21">
        <v>0</v>
      </c>
      <c r="X99" s="21">
        <v>102858.84</v>
      </c>
      <c r="Y99" s="21">
        <v>0</v>
      </c>
      <c r="Z99" s="21">
        <v>0</v>
      </c>
      <c r="AA99" s="20" t="s">
        <v>3273</v>
      </c>
    </row>
    <row r="100" spans="2:27" ht="25.5" x14ac:dyDescent="0.2">
      <c r="B100" s="14" t="s">
        <v>3286</v>
      </c>
      <c r="C100" s="24" t="s">
        <v>3275</v>
      </c>
      <c r="D100" s="16" t="s">
        <v>3939</v>
      </c>
      <c r="E100" s="20" t="s">
        <v>737</v>
      </c>
      <c r="F100" s="58" t="s">
        <v>3164</v>
      </c>
      <c r="G100" s="20" t="s">
        <v>712</v>
      </c>
      <c r="H100" s="28">
        <v>40896</v>
      </c>
      <c r="I100" s="28">
        <v>41257</v>
      </c>
      <c r="J100" s="28">
        <v>41257</v>
      </c>
      <c r="K100" s="20" t="s">
        <v>3938</v>
      </c>
      <c r="L100" s="57">
        <v>2811.43</v>
      </c>
      <c r="M100" s="21">
        <v>3417996.02</v>
      </c>
      <c r="N100" s="20" t="s">
        <v>3940</v>
      </c>
      <c r="O100" s="21">
        <v>84652.160000000003</v>
      </c>
      <c r="P100" s="21">
        <v>0</v>
      </c>
      <c r="Q100" s="21">
        <v>169191.67999999999</v>
      </c>
      <c r="R100" s="21">
        <v>0</v>
      </c>
      <c r="S100" s="21">
        <v>0</v>
      </c>
      <c r="T100" s="56" t="s">
        <v>26</v>
      </c>
      <c r="U100" s="21">
        <v>-11461.51</v>
      </c>
      <c r="V100" s="21">
        <v>0</v>
      </c>
      <c r="W100" s="21">
        <v>0</v>
      </c>
      <c r="X100" s="21">
        <v>84539.7</v>
      </c>
      <c r="Y100" s="21">
        <v>0</v>
      </c>
      <c r="Z100" s="21">
        <v>0</v>
      </c>
      <c r="AA100" s="20" t="s">
        <v>3273</v>
      </c>
    </row>
    <row r="101" spans="2:27" ht="25.5" x14ac:dyDescent="0.2">
      <c r="B101" s="14" t="s">
        <v>3284</v>
      </c>
      <c r="C101" s="24" t="s">
        <v>3275</v>
      </c>
      <c r="D101" s="16" t="s">
        <v>3939</v>
      </c>
      <c r="E101" s="20" t="s">
        <v>737</v>
      </c>
      <c r="F101" s="58" t="s">
        <v>3164</v>
      </c>
      <c r="G101" s="20" t="s">
        <v>712</v>
      </c>
      <c r="H101" s="28">
        <v>40904</v>
      </c>
      <c r="I101" s="28">
        <v>41264</v>
      </c>
      <c r="J101" s="28">
        <v>41264</v>
      </c>
      <c r="K101" s="20" t="s">
        <v>3938</v>
      </c>
      <c r="L101" s="57">
        <v>6559.01</v>
      </c>
      <c r="M101" s="21">
        <v>8224998.54</v>
      </c>
      <c r="N101" s="20" t="s">
        <v>3937</v>
      </c>
      <c r="O101" s="21">
        <v>207920.62</v>
      </c>
      <c r="P101" s="21">
        <v>0</v>
      </c>
      <c r="Q101" s="21">
        <v>386588.05</v>
      </c>
      <c r="R101" s="21">
        <v>0</v>
      </c>
      <c r="S101" s="21">
        <v>0</v>
      </c>
      <c r="T101" s="56" t="s">
        <v>26</v>
      </c>
      <c r="U101" s="21">
        <v>8928.1299999999992</v>
      </c>
      <c r="V101" s="21">
        <v>0</v>
      </c>
      <c r="W101" s="21">
        <v>0</v>
      </c>
      <c r="X101" s="21">
        <v>178667.43</v>
      </c>
      <c r="Y101" s="21">
        <v>0</v>
      </c>
      <c r="Z101" s="21">
        <v>0</v>
      </c>
      <c r="AA101" s="20" t="s">
        <v>3273</v>
      </c>
    </row>
    <row r="102" spans="2:27" x14ac:dyDescent="0.2">
      <c r="B102" s="11" t="s">
        <v>24</v>
      </c>
      <c r="C102" s="12" t="s">
        <v>24</v>
      </c>
      <c r="D102" s="13" t="s">
        <v>24</v>
      </c>
      <c r="E102" s="12" t="s">
        <v>24</v>
      </c>
      <c r="F102" s="12" t="s">
        <v>24</v>
      </c>
      <c r="G102" s="12" t="s">
        <v>24</v>
      </c>
      <c r="H102" s="12" t="s">
        <v>24</v>
      </c>
      <c r="I102" s="12" t="s">
        <v>24</v>
      </c>
      <c r="J102" s="12" t="s">
        <v>24</v>
      </c>
      <c r="K102" s="12" t="s">
        <v>24</v>
      </c>
      <c r="L102" s="12" t="s">
        <v>24</v>
      </c>
      <c r="M102" s="12" t="s">
        <v>24</v>
      </c>
      <c r="N102" s="12" t="s">
        <v>24</v>
      </c>
      <c r="O102" s="12" t="s">
        <v>24</v>
      </c>
      <c r="P102" s="12" t="s">
        <v>24</v>
      </c>
      <c r="Q102" s="12" t="s">
        <v>24</v>
      </c>
      <c r="R102" s="12" t="s">
        <v>24</v>
      </c>
      <c r="S102" s="12" t="s">
        <v>24</v>
      </c>
      <c r="T102" s="12" t="s">
        <v>24</v>
      </c>
      <c r="U102" s="12" t="s">
        <v>24</v>
      </c>
      <c r="V102" s="12" t="s">
        <v>24</v>
      </c>
      <c r="W102" s="12" t="s">
        <v>24</v>
      </c>
      <c r="X102" s="12" t="s">
        <v>24</v>
      </c>
      <c r="Y102" s="12" t="s">
        <v>24</v>
      </c>
      <c r="Z102" s="12" t="s">
        <v>24</v>
      </c>
      <c r="AA102" s="12" t="s">
        <v>24</v>
      </c>
    </row>
    <row r="103" spans="2:27" ht="25.5" x14ac:dyDescent="0.2">
      <c r="B103" s="54" t="s">
        <v>3261</v>
      </c>
      <c r="C103" s="24" t="s">
        <v>3260</v>
      </c>
      <c r="D103" s="53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2">
        <f>SUM(SCDBPTASN2!O49:'SCDBPTASN2'!O102)</f>
        <v>5973743.6000000024</v>
      </c>
      <c r="P103" s="52">
        <f>SUM(SCDBPTASN2!P49:'SCDBPTASN2'!P102)</f>
        <v>0</v>
      </c>
      <c r="Q103" s="52">
        <f>SUM(SCDBPTASN2!Q49:'SCDBPTASN2'!Q102)</f>
        <v>8924637.5600000005</v>
      </c>
      <c r="R103" s="52">
        <f>SUM(SCDBPTASN2!R49:'SCDBPTASN2'!R102)</f>
        <v>0</v>
      </c>
      <c r="S103" s="52">
        <f>SUM(SCDBPTASN2!S49:'SCDBPTASN2'!S102)</f>
        <v>0</v>
      </c>
      <c r="T103" s="51"/>
      <c r="U103" s="52">
        <f>SUM(SCDBPTASN2!U49:'SCDBPTASN2'!U102)</f>
        <v>1143423.8099999996</v>
      </c>
      <c r="V103" s="52">
        <f>SUM(SCDBPTASN2!V49:'SCDBPTASN2'!V102)</f>
        <v>0</v>
      </c>
      <c r="W103" s="52">
        <f>SUM(SCDBPTASN2!W49:'SCDBPTASN2'!W102)</f>
        <v>0</v>
      </c>
      <c r="X103" s="52">
        <f>SUM(SCDBPTASN2!X49:'SCDBPTASN2'!X102)</f>
        <v>2950894.45</v>
      </c>
      <c r="Y103" s="52">
        <f>SUM(SCDBPTASN2!Y49:'SCDBPTASN2'!Y102)</f>
        <v>0</v>
      </c>
      <c r="Z103" s="52">
        <f>SUM(SCDBPTASN2!Z49:'SCDBPTASN2'!Z102)</f>
        <v>0</v>
      </c>
      <c r="AA103" s="51"/>
    </row>
    <row r="104" spans="2:27" x14ac:dyDescent="0.2">
      <c r="B104" s="11" t="s">
        <v>24</v>
      </c>
      <c r="C104" s="12" t="s">
        <v>24</v>
      </c>
      <c r="D104" s="13" t="s">
        <v>24</v>
      </c>
      <c r="E104" s="12" t="s">
        <v>24</v>
      </c>
      <c r="F104" s="12" t="s">
        <v>24</v>
      </c>
      <c r="G104" s="12" t="s">
        <v>24</v>
      </c>
      <c r="H104" s="12" t="s">
        <v>24</v>
      </c>
      <c r="I104" s="12" t="s">
        <v>24</v>
      </c>
      <c r="J104" s="12" t="s">
        <v>24</v>
      </c>
      <c r="K104" s="12" t="s">
        <v>24</v>
      </c>
      <c r="L104" s="12" t="s">
        <v>24</v>
      </c>
      <c r="M104" s="12" t="s">
        <v>24</v>
      </c>
      <c r="N104" s="12" t="s">
        <v>24</v>
      </c>
      <c r="O104" s="12" t="s">
        <v>24</v>
      </c>
      <c r="P104" s="12" t="s">
        <v>24</v>
      </c>
      <c r="Q104" s="12" t="s">
        <v>24</v>
      </c>
      <c r="R104" s="12" t="s">
        <v>24</v>
      </c>
      <c r="S104" s="12" t="s">
        <v>24</v>
      </c>
      <c r="T104" s="12" t="s">
        <v>24</v>
      </c>
      <c r="U104" s="12" t="s">
        <v>24</v>
      </c>
      <c r="V104" s="12" t="s">
        <v>24</v>
      </c>
      <c r="W104" s="12" t="s">
        <v>24</v>
      </c>
      <c r="X104" s="12" t="s">
        <v>24</v>
      </c>
      <c r="Y104" s="12" t="s">
        <v>24</v>
      </c>
      <c r="Z104" s="12" t="s">
        <v>24</v>
      </c>
      <c r="AA104" s="12" t="s">
        <v>24</v>
      </c>
    </row>
    <row r="105" spans="2:27" x14ac:dyDescent="0.2">
      <c r="B105" s="14" t="s">
        <v>3259</v>
      </c>
      <c r="C105" s="24" t="s">
        <v>26</v>
      </c>
      <c r="D105" s="16" t="s">
        <v>26</v>
      </c>
      <c r="E105" s="20" t="s">
        <v>26</v>
      </c>
      <c r="F105" s="58" t="s">
        <v>26</v>
      </c>
      <c r="G105" s="20" t="s">
        <v>26</v>
      </c>
      <c r="H105" s="19"/>
      <c r="I105" s="19"/>
      <c r="J105" s="19"/>
      <c r="K105" s="20" t="s">
        <v>26</v>
      </c>
      <c r="L105" s="57"/>
      <c r="M105" s="21"/>
      <c r="N105" s="20" t="s">
        <v>26</v>
      </c>
      <c r="O105" s="21"/>
      <c r="P105" s="21"/>
      <c r="Q105" s="21"/>
      <c r="R105" s="21"/>
      <c r="S105" s="21"/>
      <c r="T105" s="56" t="s">
        <v>26</v>
      </c>
      <c r="U105" s="21"/>
      <c r="V105" s="21"/>
      <c r="W105" s="21"/>
      <c r="X105" s="21"/>
      <c r="Y105" s="21"/>
      <c r="Z105" s="21"/>
      <c r="AA105" s="20" t="s">
        <v>26</v>
      </c>
    </row>
    <row r="106" spans="2:27" x14ac:dyDescent="0.2">
      <c r="B106" s="11" t="s">
        <v>24</v>
      </c>
      <c r="C106" s="12" t="s">
        <v>24</v>
      </c>
      <c r="D106" s="13" t="s">
        <v>24</v>
      </c>
      <c r="E106" s="12" t="s">
        <v>24</v>
      </c>
      <c r="F106" s="12" t="s">
        <v>24</v>
      </c>
      <c r="G106" s="12" t="s">
        <v>24</v>
      </c>
      <c r="H106" s="12" t="s">
        <v>24</v>
      </c>
      <c r="I106" s="12" t="s">
        <v>24</v>
      </c>
      <c r="J106" s="12" t="s">
        <v>24</v>
      </c>
      <c r="K106" s="12" t="s">
        <v>24</v>
      </c>
      <c r="L106" s="12" t="s">
        <v>24</v>
      </c>
      <c r="M106" s="12" t="s">
        <v>24</v>
      </c>
      <c r="N106" s="12" t="s">
        <v>24</v>
      </c>
      <c r="O106" s="12" t="s">
        <v>24</v>
      </c>
      <c r="P106" s="12" t="s">
        <v>24</v>
      </c>
      <c r="Q106" s="12" t="s">
        <v>24</v>
      </c>
      <c r="R106" s="12" t="s">
        <v>24</v>
      </c>
      <c r="S106" s="12" t="s">
        <v>24</v>
      </c>
      <c r="T106" s="12" t="s">
        <v>24</v>
      </c>
      <c r="U106" s="12" t="s">
        <v>24</v>
      </c>
      <c r="V106" s="12" t="s">
        <v>24</v>
      </c>
      <c r="W106" s="12" t="s">
        <v>24</v>
      </c>
      <c r="X106" s="12" t="s">
        <v>24</v>
      </c>
      <c r="Y106" s="12" t="s">
        <v>24</v>
      </c>
      <c r="Z106" s="12" t="s">
        <v>24</v>
      </c>
      <c r="AA106" s="12" t="s">
        <v>24</v>
      </c>
    </row>
    <row r="107" spans="2:27" ht="25.5" x14ac:dyDescent="0.2">
      <c r="B107" s="54" t="s">
        <v>3258</v>
      </c>
      <c r="C107" s="24" t="s">
        <v>3257</v>
      </c>
      <c r="D107" s="53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2">
        <f>SUM(SCDBPTASN2!O104:'SCDBPTASN2'!O106)</f>
        <v>0</v>
      </c>
      <c r="P107" s="52">
        <f>SUM(SCDBPTASN2!P104:'SCDBPTASN2'!P106)</f>
        <v>0</v>
      </c>
      <c r="Q107" s="52">
        <f>SUM(SCDBPTASN2!Q104:'SCDBPTASN2'!Q106)</f>
        <v>0</v>
      </c>
      <c r="R107" s="52">
        <f>SUM(SCDBPTASN2!R104:'SCDBPTASN2'!R106)</f>
        <v>0</v>
      </c>
      <c r="S107" s="52">
        <f>SUM(SCDBPTASN2!S104:'SCDBPTASN2'!S106)</f>
        <v>0</v>
      </c>
      <c r="T107" s="51"/>
      <c r="U107" s="52">
        <f>SUM(SCDBPTASN2!U104:'SCDBPTASN2'!U106)</f>
        <v>0</v>
      </c>
      <c r="V107" s="52">
        <f>SUM(SCDBPTASN2!V104:'SCDBPTASN2'!V106)</f>
        <v>0</v>
      </c>
      <c r="W107" s="52">
        <f>SUM(SCDBPTASN2!W104:'SCDBPTASN2'!W106)</f>
        <v>0</v>
      </c>
      <c r="X107" s="52">
        <f>SUM(SCDBPTASN2!X104:'SCDBPTASN2'!X106)</f>
        <v>0</v>
      </c>
      <c r="Y107" s="52">
        <f>SUM(SCDBPTASN2!Y104:'SCDBPTASN2'!Y106)</f>
        <v>0</v>
      </c>
      <c r="Z107" s="52">
        <f>SUM(SCDBPTASN2!Z104:'SCDBPTASN2'!Z106)</f>
        <v>0</v>
      </c>
      <c r="AA107" s="51"/>
    </row>
    <row r="108" spans="2:27" ht="25.5" x14ac:dyDescent="0.2">
      <c r="B108" s="54" t="s">
        <v>3256</v>
      </c>
      <c r="C108" s="24" t="s">
        <v>3255</v>
      </c>
      <c r="D108" s="53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2">
        <f>SCDBPTASN2!O35+SCDBPTASN2!O40+SCDBPTASN2!O44+SCDBPTASN2!O48+SCDBPTASN2!O103+SCDBPTASN2!O107</f>
        <v>7152818.6000000024</v>
      </c>
      <c r="P108" s="52">
        <f>SCDBPTASN2!P35+SCDBPTASN2!P40+SCDBPTASN2!P44+SCDBPTASN2!P48+SCDBPTASN2!P103+SCDBPTASN2!P107</f>
        <v>0</v>
      </c>
      <c r="Q108" s="52">
        <f>SCDBPTASN2!Q35+SCDBPTASN2!Q40+SCDBPTASN2!Q44+SCDBPTASN2!Q48+SCDBPTASN2!Q103+SCDBPTASN2!Q107</f>
        <v>9416294.1799999997</v>
      </c>
      <c r="R108" s="52">
        <f>SCDBPTASN2!R35+SCDBPTASN2!R40+SCDBPTASN2!R44+SCDBPTASN2!R48+SCDBPTASN2!R103+SCDBPTASN2!R107</f>
        <v>0</v>
      </c>
      <c r="S108" s="52">
        <f>SCDBPTASN2!S35+SCDBPTASN2!S40+SCDBPTASN2!S44+SCDBPTASN2!S48+SCDBPTASN2!S103+SCDBPTASN2!S107</f>
        <v>339075</v>
      </c>
      <c r="T108" s="51"/>
      <c r="U108" s="52">
        <f>SCDBPTASN2!U35+SCDBPTASN2!U40+SCDBPTASN2!U44+SCDBPTASN2!U48+SCDBPTASN2!U103+SCDBPTASN2!U107</f>
        <v>1482498.8099999996</v>
      </c>
      <c r="V108" s="52">
        <f>SCDBPTASN2!V35+SCDBPTASN2!V40+SCDBPTASN2!V44+SCDBPTASN2!V48+SCDBPTASN2!V103+SCDBPTASN2!V107</f>
        <v>0</v>
      </c>
      <c r="W108" s="52">
        <f>SCDBPTASN2!W35+SCDBPTASN2!W40+SCDBPTASN2!W44+SCDBPTASN2!W48+SCDBPTASN2!W103+SCDBPTASN2!W107</f>
        <v>0</v>
      </c>
      <c r="X108" s="52">
        <f>SCDBPTASN2!X35+SCDBPTASN2!X40+SCDBPTASN2!X44+SCDBPTASN2!X48+SCDBPTASN2!X103+SCDBPTASN2!X107</f>
        <v>3103476.0700000003</v>
      </c>
      <c r="Y108" s="52">
        <f>SCDBPTASN2!Y35+SCDBPTASN2!Y40+SCDBPTASN2!Y44+SCDBPTASN2!Y48+SCDBPTASN2!Y103+SCDBPTASN2!Y107</f>
        <v>0</v>
      </c>
      <c r="Z108" s="52">
        <f>SCDBPTASN2!Z35+SCDBPTASN2!Z40+SCDBPTASN2!Z44+SCDBPTASN2!Z48+SCDBPTASN2!Z103+SCDBPTASN2!Z107</f>
        <v>0</v>
      </c>
      <c r="AA108" s="51"/>
    </row>
    <row r="109" spans="2:27" x14ac:dyDescent="0.2">
      <c r="B109" s="11" t="s">
        <v>24</v>
      </c>
      <c r="C109" s="12" t="s">
        <v>24</v>
      </c>
      <c r="D109" s="13" t="s">
        <v>24</v>
      </c>
      <c r="E109" s="12" t="s">
        <v>24</v>
      </c>
      <c r="F109" s="12" t="s">
        <v>24</v>
      </c>
      <c r="G109" s="12" t="s">
        <v>24</v>
      </c>
      <c r="H109" s="12" t="s">
        <v>24</v>
      </c>
      <c r="I109" s="12" t="s">
        <v>24</v>
      </c>
      <c r="J109" s="12" t="s">
        <v>24</v>
      </c>
      <c r="K109" s="12" t="s">
        <v>24</v>
      </c>
      <c r="L109" s="12" t="s">
        <v>24</v>
      </c>
      <c r="M109" s="12" t="s">
        <v>24</v>
      </c>
      <c r="N109" s="12" t="s">
        <v>24</v>
      </c>
      <c r="O109" s="12" t="s">
        <v>24</v>
      </c>
      <c r="P109" s="12" t="s">
        <v>24</v>
      </c>
      <c r="Q109" s="12" t="s">
        <v>24</v>
      </c>
      <c r="R109" s="12" t="s">
        <v>24</v>
      </c>
      <c r="S109" s="12" t="s">
        <v>24</v>
      </c>
      <c r="T109" s="12" t="s">
        <v>24</v>
      </c>
      <c r="U109" s="12" t="s">
        <v>24</v>
      </c>
      <c r="V109" s="12" t="s">
        <v>24</v>
      </c>
      <c r="W109" s="12" t="s">
        <v>24</v>
      </c>
      <c r="X109" s="12" t="s">
        <v>24</v>
      </c>
      <c r="Y109" s="12" t="s">
        <v>24</v>
      </c>
      <c r="Z109" s="12" t="s">
        <v>24</v>
      </c>
      <c r="AA109" s="12" t="s">
        <v>24</v>
      </c>
    </row>
    <row r="110" spans="2:27" x14ac:dyDescent="0.2">
      <c r="B110" s="14" t="s">
        <v>3254</v>
      </c>
      <c r="C110" s="24" t="s">
        <v>26</v>
      </c>
      <c r="D110" s="16" t="s">
        <v>26</v>
      </c>
      <c r="E110" s="20" t="s">
        <v>26</v>
      </c>
      <c r="F110" s="58" t="s">
        <v>26</v>
      </c>
      <c r="G110" s="20" t="s">
        <v>26</v>
      </c>
      <c r="H110" s="19"/>
      <c r="I110" s="19"/>
      <c r="J110" s="19"/>
      <c r="K110" s="20" t="s">
        <v>26</v>
      </c>
      <c r="L110" s="57"/>
      <c r="M110" s="21"/>
      <c r="N110" s="20" t="s">
        <v>26</v>
      </c>
      <c r="O110" s="21"/>
      <c r="P110" s="21"/>
      <c r="Q110" s="21"/>
      <c r="R110" s="21"/>
      <c r="S110" s="21"/>
      <c r="T110" s="56" t="s">
        <v>26</v>
      </c>
      <c r="U110" s="21"/>
      <c r="V110" s="21"/>
      <c r="W110" s="21"/>
      <c r="X110" s="21"/>
      <c r="Y110" s="21"/>
      <c r="Z110" s="21"/>
      <c r="AA110" s="20" t="s">
        <v>26</v>
      </c>
    </row>
    <row r="111" spans="2:27" x14ac:dyDescent="0.2">
      <c r="B111" s="11" t="s">
        <v>24</v>
      </c>
      <c r="C111" s="12" t="s">
        <v>24</v>
      </c>
      <c r="D111" s="13" t="s">
        <v>24</v>
      </c>
      <c r="E111" s="12" t="s">
        <v>24</v>
      </c>
      <c r="F111" s="12" t="s">
        <v>24</v>
      </c>
      <c r="G111" s="12" t="s">
        <v>24</v>
      </c>
      <c r="H111" s="12" t="s">
        <v>24</v>
      </c>
      <c r="I111" s="12" t="s">
        <v>24</v>
      </c>
      <c r="J111" s="12" t="s">
        <v>24</v>
      </c>
      <c r="K111" s="12" t="s">
        <v>24</v>
      </c>
      <c r="L111" s="12" t="s">
        <v>24</v>
      </c>
      <c r="M111" s="12" t="s">
        <v>24</v>
      </c>
      <c r="N111" s="12" t="s">
        <v>24</v>
      </c>
      <c r="O111" s="12" t="s">
        <v>24</v>
      </c>
      <c r="P111" s="12" t="s">
        <v>24</v>
      </c>
      <c r="Q111" s="12" t="s">
        <v>24</v>
      </c>
      <c r="R111" s="12" t="s">
        <v>24</v>
      </c>
      <c r="S111" s="12" t="s">
        <v>24</v>
      </c>
      <c r="T111" s="12" t="s">
        <v>24</v>
      </c>
      <c r="U111" s="12" t="s">
        <v>24</v>
      </c>
      <c r="V111" s="12" t="s">
        <v>24</v>
      </c>
      <c r="W111" s="12" t="s">
        <v>24</v>
      </c>
      <c r="X111" s="12" t="s">
        <v>24</v>
      </c>
      <c r="Y111" s="12" t="s">
        <v>24</v>
      </c>
      <c r="Z111" s="12" t="s">
        <v>24</v>
      </c>
      <c r="AA111" s="12" t="s">
        <v>24</v>
      </c>
    </row>
    <row r="112" spans="2:27" ht="38.25" x14ac:dyDescent="0.2">
      <c r="B112" s="54" t="s">
        <v>3253</v>
      </c>
      <c r="C112" s="24" t="s">
        <v>3252</v>
      </c>
      <c r="D112" s="53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2">
        <f>SUM(SCDBPTASN2!O109:'SCDBPTASN2'!O111)</f>
        <v>0</v>
      </c>
      <c r="P112" s="52">
        <f>SUM(SCDBPTASN2!P109:'SCDBPTASN2'!P111)</f>
        <v>0</v>
      </c>
      <c r="Q112" s="52">
        <f>SUM(SCDBPTASN2!Q109:'SCDBPTASN2'!Q111)</f>
        <v>0</v>
      </c>
      <c r="R112" s="52">
        <f>SUM(SCDBPTASN2!R109:'SCDBPTASN2'!R111)</f>
        <v>0</v>
      </c>
      <c r="S112" s="52">
        <f>SUM(SCDBPTASN2!S109:'SCDBPTASN2'!S111)</f>
        <v>0</v>
      </c>
      <c r="T112" s="51"/>
      <c r="U112" s="52">
        <f>SUM(SCDBPTASN2!U109:'SCDBPTASN2'!U111)</f>
        <v>0</v>
      </c>
      <c r="V112" s="52">
        <f>SUM(SCDBPTASN2!V109:'SCDBPTASN2'!V111)</f>
        <v>0</v>
      </c>
      <c r="W112" s="52">
        <f>SUM(SCDBPTASN2!W109:'SCDBPTASN2'!W111)</f>
        <v>0</v>
      </c>
      <c r="X112" s="52">
        <f>SUM(SCDBPTASN2!X109:'SCDBPTASN2'!X111)</f>
        <v>0</v>
      </c>
      <c r="Y112" s="52">
        <f>SUM(SCDBPTASN2!Y109:'SCDBPTASN2'!Y111)</f>
        <v>0</v>
      </c>
      <c r="Z112" s="52">
        <f>SUM(SCDBPTASN2!Z109:'SCDBPTASN2'!Z111)</f>
        <v>0</v>
      </c>
      <c r="AA112" s="51"/>
    </row>
    <row r="113" spans="2:27" x14ac:dyDescent="0.2">
      <c r="B113" s="11" t="s">
        <v>24</v>
      </c>
      <c r="C113" s="12" t="s">
        <v>24</v>
      </c>
      <c r="D113" s="13" t="s">
        <v>24</v>
      </c>
      <c r="E113" s="12" t="s">
        <v>24</v>
      </c>
      <c r="F113" s="12" t="s">
        <v>24</v>
      </c>
      <c r="G113" s="12" t="s">
        <v>24</v>
      </c>
      <c r="H113" s="12" t="s">
        <v>24</v>
      </c>
      <c r="I113" s="12" t="s">
        <v>24</v>
      </c>
      <c r="J113" s="12" t="s">
        <v>24</v>
      </c>
      <c r="K113" s="12" t="s">
        <v>24</v>
      </c>
      <c r="L113" s="12" t="s">
        <v>24</v>
      </c>
      <c r="M113" s="12" t="s">
        <v>24</v>
      </c>
      <c r="N113" s="12" t="s">
        <v>24</v>
      </c>
      <c r="O113" s="12" t="s">
        <v>24</v>
      </c>
      <c r="P113" s="12" t="s">
        <v>24</v>
      </c>
      <c r="Q113" s="12" t="s">
        <v>24</v>
      </c>
      <c r="R113" s="12" t="s">
        <v>24</v>
      </c>
      <c r="S113" s="12" t="s">
        <v>24</v>
      </c>
      <c r="T113" s="12" t="s">
        <v>24</v>
      </c>
      <c r="U113" s="12" t="s">
        <v>24</v>
      </c>
      <c r="V113" s="12" t="s">
        <v>24</v>
      </c>
      <c r="W113" s="12" t="s">
        <v>24</v>
      </c>
      <c r="X113" s="12" t="s">
        <v>24</v>
      </c>
      <c r="Y113" s="12" t="s">
        <v>24</v>
      </c>
      <c r="Z113" s="12" t="s">
        <v>24</v>
      </c>
      <c r="AA113" s="12" t="s">
        <v>24</v>
      </c>
    </row>
    <row r="114" spans="2:27" x14ac:dyDescent="0.2">
      <c r="B114" s="14" t="s">
        <v>3251</v>
      </c>
      <c r="C114" s="24" t="s">
        <v>26</v>
      </c>
      <c r="D114" s="16" t="s">
        <v>26</v>
      </c>
      <c r="E114" s="20" t="s">
        <v>26</v>
      </c>
      <c r="F114" s="58" t="s">
        <v>26</v>
      </c>
      <c r="G114" s="20" t="s">
        <v>26</v>
      </c>
      <c r="H114" s="19"/>
      <c r="I114" s="19"/>
      <c r="J114" s="19"/>
      <c r="K114" s="20" t="s">
        <v>26</v>
      </c>
      <c r="L114" s="57"/>
      <c r="M114" s="21"/>
      <c r="N114" s="20" t="s">
        <v>26</v>
      </c>
      <c r="O114" s="21"/>
      <c r="P114" s="21"/>
      <c r="Q114" s="21"/>
      <c r="R114" s="21"/>
      <c r="S114" s="21"/>
      <c r="T114" s="56" t="s">
        <v>26</v>
      </c>
      <c r="U114" s="21"/>
      <c r="V114" s="21"/>
      <c r="W114" s="21"/>
      <c r="X114" s="21"/>
      <c r="Y114" s="21"/>
      <c r="Z114" s="21"/>
      <c r="AA114" s="20" t="s">
        <v>26</v>
      </c>
    </row>
    <row r="115" spans="2:27" x14ac:dyDescent="0.2">
      <c r="B115" s="11" t="s">
        <v>24</v>
      </c>
      <c r="C115" s="12" t="s">
        <v>24</v>
      </c>
      <c r="D115" s="13" t="s">
        <v>24</v>
      </c>
      <c r="E115" s="12" t="s">
        <v>24</v>
      </c>
      <c r="F115" s="12" t="s">
        <v>24</v>
      </c>
      <c r="G115" s="12" t="s">
        <v>24</v>
      </c>
      <c r="H115" s="12" t="s">
        <v>24</v>
      </c>
      <c r="I115" s="12" t="s">
        <v>24</v>
      </c>
      <c r="J115" s="12" t="s">
        <v>24</v>
      </c>
      <c r="K115" s="12" t="s">
        <v>24</v>
      </c>
      <c r="L115" s="12" t="s">
        <v>24</v>
      </c>
      <c r="M115" s="12" t="s">
        <v>24</v>
      </c>
      <c r="N115" s="12" t="s">
        <v>24</v>
      </c>
      <c r="O115" s="12" t="s">
        <v>24</v>
      </c>
      <c r="P115" s="12" t="s">
        <v>24</v>
      </c>
      <c r="Q115" s="12" t="s">
        <v>24</v>
      </c>
      <c r="R115" s="12" t="s">
        <v>24</v>
      </c>
      <c r="S115" s="12" t="s">
        <v>24</v>
      </c>
      <c r="T115" s="12" t="s">
        <v>24</v>
      </c>
      <c r="U115" s="12" t="s">
        <v>24</v>
      </c>
      <c r="V115" s="12" t="s">
        <v>24</v>
      </c>
      <c r="W115" s="12" t="s">
        <v>24</v>
      </c>
      <c r="X115" s="12" t="s">
        <v>24</v>
      </c>
      <c r="Y115" s="12" t="s">
        <v>24</v>
      </c>
      <c r="Z115" s="12" t="s">
        <v>24</v>
      </c>
      <c r="AA115" s="12" t="s">
        <v>24</v>
      </c>
    </row>
    <row r="116" spans="2:27" ht="25.5" x14ac:dyDescent="0.2">
      <c r="B116" s="54" t="s">
        <v>3250</v>
      </c>
      <c r="C116" s="24" t="s">
        <v>3249</v>
      </c>
      <c r="D116" s="53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2">
        <f>SUM(SCDBPTASN2!O113:'SCDBPTASN2'!O115)</f>
        <v>0</v>
      </c>
      <c r="P116" s="52">
        <f>SUM(SCDBPTASN2!P113:'SCDBPTASN2'!P115)</f>
        <v>0</v>
      </c>
      <c r="Q116" s="52">
        <f>SUM(SCDBPTASN2!Q113:'SCDBPTASN2'!Q115)</f>
        <v>0</v>
      </c>
      <c r="R116" s="52">
        <f>SUM(SCDBPTASN2!R113:'SCDBPTASN2'!R115)</f>
        <v>0</v>
      </c>
      <c r="S116" s="52">
        <f>SUM(SCDBPTASN2!S113:'SCDBPTASN2'!S115)</f>
        <v>0</v>
      </c>
      <c r="T116" s="51"/>
      <c r="U116" s="52">
        <f>SUM(SCDBPTASN2!U113:'SCDBPTASN2'!U115)</f>
        <v>0</v>
      </c>
      <c r="V116" s="52">
        <f>SUM(SCDBPTASN2!V113:'SCDBPTASN2'!V115)</f>
        <v>0</v>
      </c>
      <c r="W116" s="52">
        <f>SUM(SCDBPTASN2!W113:'SCDBPTASN2'!W115)</f>
        <v>0</v>
      </c>
      <c r="X116" s="52">
        <f>SUM(SCDBPTASN2!X113:'SCDBPTASN2'!X115)</f>
        <v>0</v>
      </c>
      <c r="Y116" s="52">
        <f>SUM(SCDBPTASN2!Y113:'SCDBPTASN2'!Y115)</f>
        <v>0</v>
      </c>
      <c r="Z116" s="52">
        <f>SUM(SCDBPTASN2!Z113:'SCDBPTASN2'!Z115)</f>
        <v>0</v>
      </c>
      <c r="AA116" s="51"/>
    </row>
    <row r="117" spans="2:27" x14ac:dyDescent="0.2">
      <c r="B117" s="11" t="s">
        <v>24</v>
      </c>
      <c r="C117" s="12" t="s">
        <v>24</v>
      </c>
      <c r="D117" s="13" t="s">
        <v>24</v>
      </c>
      <c r="E117" s="12" t="s">
        <v>24</v>
      </c>
      <c r="F117" s="12" t="s">
        <v>24</v>
      </c>
      <c r="G117" s="12" t="s">
        <v>24</v>
      </c>
      <c r="H117" s="12" t="s">
        <v>24</v>
      </c>
      <c r="I117" s="12" t="s">
        <v>24</v>
      </c>
      <c r="J117" s="12" t="s">
        <v>24</v>
      </c>
      <c r="K117" s="12" t="s">
        <v>24</v>
      </c>
      <c r="L117" s="12" t="s">
        <v>24</v>
      </c>
      <c r="M117" s="12" t="s">
        <v>24</v>
      </c>
      <c r="N117" s="12" t="s">
        <v>24</v>
      </c>
      <c r="O117" s="12" t="s">
        <v>24</v>
      </c>
      <c r="P117" s="12" t="s">
        <v>24</v>
      </c>
      <c r="Q117" s="12" t="s">
        <v>24</v>
      </c>
      <c r="R117" s="12" t="s">
        <v>24</v>
      </c>
      <c r="S117" s="12" t="s">
        <v>24</v>
      </c>
      <c r="T117" s="12" t="s">
        <v>24</v>
      </c>
      <c r="U117" s="12" t="s">
        <v>24</v>
      </c>
      <c r="V117" s="12" t="s">
        <v>24</v>
      </c>
      <c r="W117" s="12" t="s">
        <v>24</v>
      </c>
      <c r="X117" s="12" t="s">
        <v>24</v>
      </c>
      <c r="Y117" s="12" t="s">
        <v>24</v>
      </c>
      <c r="Z117" s="12" t="s">
        <v>24</v>
      </c>
      <c r="AA117" s="12" t="s">
        <v>24</v>
      </c>
    </row>
    <row r="118" spans="2:27" x14ac:dyDescent="0.2">
      <c r="B118" s="14" t="s">
        <v>3248</v>
      </c>
      <c r="C118" s="24" t="s">
        <v>26</v>
      </c>
      <c r="D118" s="16" t="s">
        <v>26</v>
      </c>
      <c r="E118" s="20" t="s">
        <v>26</v>
      </c>
      <c r="F118" s="58" t="s">
        <v>26</v>
      </c>
      <c r="G118" s="20" t="s">
        <v>26</v>
      </c>
      <c r="H118" s="19"/>
      <c r="I118" s="19"/>
      <c r="J118" s="19"/>
      <c r="K118" s="20" t="s">
        <v>26</v>
      </c>
      <c r="L118" s="57"/>
      <c r="M118" s="21"/>
      <c r="N118" s="20" t="s">
        <v>26</v>
      </c>
      <c r="O118" s="21"/>
      <c r="P118" s="21"/>
      <c r="Q118" s="21"/>
      <c r="R118" s="21"/>
      <c r="S118" s="21"/>
      <c r="T118" s="56" t="s">
        <v>26</v>
      </c>
      <c r="U118" s="21"/>
      <c r="V118" s="21"/>
      <c r="W118" s="21"/>
      <c r="X118" s="21"/>
      <c r="Y118" s="21"/>
      <c r="Z118" s="21"/>
      <c r="AA118" s="20" t="s">
        <v>26</v>
      </c>
    </row>
    <row r="119" spans="2:27" x14ac:dyDescent="0.2">
      <c r="B119" s="11" t="s">
        <v>24</v>
      </c>
      <c r="C119" s="12" t="s">
        <v>24</v>
      </c>
      <c r="D119" s="13" t="s">
        <v>24</v>
      </c>
      <c r="E119" s="12" t="s">
        <v>24</v>
      </c>
      <c r="F119" s="12" t="s">
        <v>24</v>
      </c>
      <c r="G119" s="12" t="s">
        <v>24</v>
      </c>
      <c r="H119" s="12" t="s">
        <v>24</v>
      </c>
      <c r="I119" s="12" t="s">
        <v>24</v>
      </c>
      <c r="J119" s="12" t="s">
        <v>24</v>
      </c>
      <c r="K119" s="12" t="s">
        <v>24</v>
      </c>
      <c r="L119" s="12" t="s">
        <v>24</v>
      </c>
      <c r="M119" s="12" t="s">
        <v>24</v>
      </c>
      <c r="N119" s="12" t="s">
        <v>24</v>
      </c>
      <c r="O119" s="12" t="s">
        <v>24</v>
      </c>
      <c r="P119" s="12" t="s">
        <v>24</v>
      </c>
      <c r="Q119" s="12" t="s">
        <v>24</v>
      </c>
      <c r="R119" s="12" t="s">
        <v>24</v>
      </c>
      <c r="S119" s="12" t="s">
        <v>24</v>
      </c>
      <c r="T119" s="12" t="s">
        <v>24</v>
      </c>
      <c r="U119" s="12" t="s">
        <v>24</v>
      </c>
      <c r="V119" s="12" t="s">
        <v>24</v>
      </c>
      <c r="W119" s="12" t="s">
        <v>24</v>
      </c>
      <c r="X119" s="12" t="s">
        <v>24</v>
      </c>
      <c r="Y119" s="12" t="s">
        <v>24</v>
      </c>
      <c r="Z119" s="12" t="s">
        <v>24</v>
      </c>
      <c r="AA119" s="12" t="s">
        <v>24</v>
      </c>
    </row>
    <row r="120" spans="2:27" ht="25.5" x14ac:dyDescent="0.2">
      <c r="B120" s="54" t="s">
        <v>3247</v>
      </c>
      <c r="C120" s="24" t="s">
        <v>3246</v>
      </c>
      <c r="D120" s="53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2">
        <f>SUM(SCDBPTASN2!O117:'SCDBPTASN2'!O119)</f>
        <v>0</v>
      </c>
      <c r="P120" s="52">
        <f>SUM(SCDBPTASN2!P117:'SCDBPTASN2'!P119)</f>
        <v>0</v>
      </c>
      <c r="Q120" s="52">
        <f>SUM(SCDBPTASN2!Q117:'SCDBPTASN2'!Q119)</f>
        <v>0</v>
      </c>
      <c r="R120" s="52">
        <f>SUM(SCDBPTASN2!R117:'SCDBPTASN2'!R119)</f>
        <v>0</v>
      </c>
      <c r="S120" s="52">
        <f>SUM(SCDBPTASN2!S117:'SCDBPTASN2'!S119)</f>
        <v>0</v>
      </c>
      <c r="T120" s="51"/>
      <c r="U120" s="52">
        <f>SUM(SCDBPTASN2!U117:'SCDBPTASN2'!U119)</f>
        <v>0</v>
      </c>
      <c r="V120" s="52">
        <f>SUM(SCDBPTASN2!V117:'SCDBPTASN2'!V119)</f>
        <v>0</v>
      </c>
      <c r="W120" s="52">
        <f>SUM(SCDBPTASN2!W117:'SCDBPTASN2'!W119)</f>
        <v>0</v>
      </c>
      <c r="X120" s="52">
        <f>SUM(SCDBPTASN2!X117:'SCDBPTASN2'!X119)</f>
        <v>0</v>
      </c>
      <c r="Y120" s="52">
        <f>SUM(SCDBPTASN2!Y117:'SCDBPTASN2'!Y119)</f>
        <v>0</v>
      </c>
      <c r="Z120" s="52">
        <f>SUM(SCDBPTASN2!Z117:'SCDBPTASN2'!Z119)</f>
        <v>0</v>
      </c>
      <c r="AA120" s="51"/>
    </row>
    <row r="121" spans="2:27" x14ac:dyDescent="0.2">
      <c r="B121" s="11" t="s">
        <v>24</v>
      </c>
      <c r="C121" s="12" t="s">
        <v>24</v>
      </c>
      <c r="D121" s="13" t="s">
        <v>24</v>
      </c>
      <c r="E121" s="12" t="s">
        <v>24</v>
      </c>
      <c r="F121" s="12" t="s">
        <v>24</v>
      </c>
      <c r="G121" s="12" t="s">
        <v>24</v>
      </c>
      <c r="H121" s="12" t="s">
        <v>24</v>
      </c>
      <c r="I121" s="12" t="s">
        <v>24</v>
      </c>
      <c r="J121" s="12" t="s">
        <v>24</v>
      </c>
      <c r="K121" s="12" t="s">
        <v>24</v>
      </c>
      <c r="L121" s="12" t="s">
        <v>24</v>
      </c>
      <c r="M121" s="12" t="s">
        <v>24</v>
      </c>
      <c r="N121" s="12" t="s">
        <v>24</v>
      </c>
      <c r="O121" s="12" t="s">
        <v>24</v>
      </c>
      <c r="P121" s="12" t="s">
        <v>24</v>
      </c>
      <c r="Q121" s="12" t="s">
        <v>24</v>
      </c>
      <c r="R121" s="12" t="s">
        <v>24</v>
      </c>
      <c r="S121" s="12" t="s">
        <v>24</v>
      </c>
      <c r="T121" s="12" t="s">
        <v>24</v>
      </c>
      <c r="U121" s="12" t="s">
        <v>24</v>
      </c>
      <c r="V121" s="12" t="s">
        <v>24</v>
      </c>
      <c r="W121" s="12" t="s">
        <v>24</v>
      </c>
      <c r="X121" s="12" t="s">
        <v>24</v>
      </c>
      <c r="Y121" s="12" t="s">
        <v>24</v>
      </c>
      <c r="Z121" s="12" t="s">
        <v>24</v>
      </c>
      <c r="AA121" s="12" t="s">
        <v>24</v>
      </c>
    </row>
    <row r="122" spans="2:27" x14ac:dyDescent="0.2">
      <c r="B122" s="14" t="s">
        <v>3245</v>
      </c>
      <c r="C122" s="24" t="s">
        <v>26</v>
      </c>
      <c r="D122" s="16" t="s">
        <v>26</v>
      </c>
      <c r="E122" s="20" t="s">
        <v>26</v>
      </c>
      <c r="F122" s="58" t="s">
        <v>26</v>
      </c>
      <c r="G122" s="20" t="s">
        <v>26</v>
      </c>
      <c r="H122" s="19"/>
      <c r="I122" s="19"/>
      <c r="J122" s="19"/>
      <c r="K122" s="20" t="s">
        <v>26</v>
      </c>
      <c r="L122" s="57"/>
      <c r="M122" s="21"/>
      <c r="N122" s="20" t="s">
        <v>26</v>
      </c>
      <c r="O122" s="21"/>
      <c r="P122" s="21"/>
      <c r="Q122" s="21"/>
      <c r="R122" s="21"/>
      <c r="S122" s="21"/>
      <c r="T122" s="56" t="s">
        <v>26</v>
      </c>
      <c r="U122" s="21"/>
      <c r="V122" s="21"/>
      <c r="W122" s="21"/>
      <c r="X122" s="21"/>
      <c r="Y122" s="21"/>
      <c r="Z122" s="21"/>
      <c r="AA122" s="20" t="s">
        <v>26</v>
      </c>
    </row>
    <row r="123" spans="2:27" x14ac:dyDescent="0.2">
      <c r="B123" s="11" t="s">
        <v>24</v>
      </c>
      <c r="C123" s="12" t="s">
        <v>24</v>
      </c>
      <c r="D123" s="13" t="s">
        <v>24</v>
      </c>
      <c r="E123" s="12" t="s">
        <v>24</v>
      </c>
      <c r="F123" s="12" t="s">
        <v>24</v>
      </c>
      <c r="G123" s="12" t="s">
        <v>24</v>
      </c>
      <c r="H123" s="12" t="s">
        <v>24</v>
      </c>
      <c r="I123" s="12" t="s">
        <v>24</v>
      </c>
      <c r="J123" s="12" t="s">
        <v>24</v>
      </c>
      <c r="K123" s="12" t="s">
        <v>24</v>
      </c>
      <c r="L123" s="12" t="s">
        <v>24</v>
      </c>
      <c r="M123" s="12" t="s">
        <v>24</v>
      </c>
      <c r="N123" s="12" t="s">
        <v>24</v>
      </c>
      <c r="O123" s="12" t="s">
        <v>24</v>
      </c>
      <c r="P123" s="12" t="s">
        <v>24</v>
      </c>
      <c r="Q123" s="12" t="s">
        <v>24</v>
      </c>
      <c r="R123" s="12" t="s">
        <v>24</v>
      </c>
      <c r="S123" s="12" t="s">
        <v>24</v>
      </c>
      <c r="T123" s="12" t="s">
        <v>24</v>
      </c>
      <c r="U123" s="12" t="s">
        <v>24</v>
      </c>
      <c r="V123" s="12" t="s">
        <v>24</v>
      </c>
      <c r="W123" s="12" t="s">
        <v>24</v>
      </c>
      <c r="X123" s="12" t="s">
        <v>24</v>
      </c>
      <c r="Y123" s="12" t="s">
        <v>24</v>
      </c>
      <c r="Z123" s="12" t="s">
        <v>24</v>
      </c>
      <c r="AA123" s="12" t="s">
        <v>24</v>
      </c>
    </row>
    <row r="124" spans="2:27" ht="25.5" x14ac:dyDescent="0.2">
      <c r="B124" s="54" t="s">
        <v>3244</v>
      </c>
      <c r="C124" s="24" t="s">
        <v>3243</v>
      </c>
      <c r="D124" s="53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2">
        <f>SUM(SCDBPTASN2!O121:'SCDBPTASN2'!O123)</f>
        <v>0</v>
      </c>
      <c r="P124" s="52">
        <f>SUM(SCDBPTASN2!P121:'SCDBPTASN2'!P123)</f>
        <v>0</v>
      </c>
      <c r="Q124" s="52">
        <f>SUM(SCDBPTASN2!Q121:'SCDBPTASN2'!Q123)</f>
        <v>0</v>
      </c>
      <c r="R124" s="52">
        <f>SUM(SCDBPTASN2!R121:'SCDBPTASN2'!R123)</f>
        <v>0</v>
      </c>
      <c r="S124" s="52">
        <f>SUM(SCDBPTASN2!S121:'SCDBPTASN2'!S123)</f>
        <v>0</v>
      </c>
      <c r="T124" s="51"/>
      <c r="U124" s="52">
        <f>SUM(SCDBPTASN2!U121:'SCDBPTASN2'!U123)</f>
        <v>0</v>
      </c>
      <c r="V124" s="52">
        <f>SUM(SCDBPTASN2!V121:'SCDBPTASN2'!V123)</f>
        <v>0</v>
      </c>
      <c r="W124" s="52">
        <f>SUM(SCDBPTASN2!W121:'SCDBPTASN2'!W123)</f>
        <v>0</v>
      </c>
      <c r="X124" s="52">
        <f>SUM(SCDBPTASN2!X121:'SCDBPTASN2'!X123)</f>
        <v>0</v>
      </c>
      <c r="Y124" s="52">
        <f>SUM(SCDBPTASN2!Y121:'SCDBPTASN2'!Y123)</f>
        <v>0</v>
      </c>
      <c r="Z124" s="52">
        <f>SUM(SCDBPTASN2!Z121:'SCDBPTASN2'!Z123)</f>
        <v>0</v>
      </c>
      <c r="AA124" s="51"/>
    </row>
    <row r="125" spans="2:27" x14ac:dyDescent="0.2">
      <c r="B125" s="11" t="s">
        <v>24</v>
      </c>
      <c r="C125" s="12" t="s">
        <v>24</v>
      </c>
      <c r="D125" s="13" t="s">
        <v>24</v>
      </c>
      <c r="E125" s="12" t="s">
        <v>24</v>
      </c>
      <c r="F125" s="12" t="s">
        <v>24</v>
      </c>
      <c r="G125" s="12" t="s">
        <v>24</v>
      </c>
      <c r="H125" s="12" t="s">
        <v>24</v>
      </c>
      <c r="I125" s="12" t="s">
        <v>24</v>
      </c>
      <c r="J125" s="12" t="s">
        <v>24</v>
      </c>
      <c r="K125" s="12" t="s">
        <v>24</v>
      </c>
      <c r="L125" s="12" t="s">
        <v>24</v>
      </c>
      <c r="M125" s="12" t="s">
        <v>24</v>
      </c>
      <c r="N125" s="12" t="s">
        <v>24</v>
      </c>
      <c r="O125" s="12" t="s">
        <v>24</v>
      </c>
      <c r="P125" s="12" t="s">
        <v>24</v>
      </c>
      <c r="Q125" s="12" t="s">
        <v>24</v>
      </c>
      <c r="R125" s="12" t="s">
        <v>24</v>
      </c>
      <c r="S125" s="12" t="s">
        <v>24</v>
      </c>
      <c r="T125" s="12" t="s">
        <v>24</v>
      </c>
      <c r="U125" s="12" t="s">
        <v>24</v>
      </c>
      <c r="V125" s="12" t="s">
        <v>24</v>
      </c>
      <c r="W125" s="12" t="s">
        <v>24</v>
      </c>
      <c r="X125" s="12" t="s">
        <v>24</v>
      </c>
      <c r="Y125" s="12" t="s">
        <v>24</v>
      </c>
      <c r="Z125" s="12" t="s">
        <v>24</v>
      </c>
      <c r="AA125" s="12" t="s">
        <v>24</v>
      </c>
    </row>
    <row r="126" spans="2:27" x14ac:dyDescent="0.2">
      <c r="B126" s="14" t="s">
        <v>3242</v>
      </c>
      <c r="C126" s="24" t="s">
        <v>26</v>
      </c>
      <c r="D126" s="16" t="s">
        <v>26</v>
      </c>
      <c r="E126" s="20" t="s">
        <v>26</v>
      </c>
      <c r="F126" s="58" t="s">
        <v>26</v>
      </c>
      <c r="G126" s="20" t="s">
        <v>26</v>
      </c>
      <c r="H126" s="19"/>
      <c r="I126" s="19"/>
      <c r="J126" s="19"/>
      <c r="K126" s="20" t="s">
        <v>26</v>
      </c>
      <c r="L126" s="57"/>
      <c r="M126" s="21"/>
      <c r="N126" s="20" t="s">
        <v>26</v>
      </c>
      <c r="O126" s="21"/>
      <c r="P126" s="21"/>
      <c r="Q126" s="21"/>
      <c r="R126" s="21"/>
      <c r="S126" s="21"/>
      <c r="T126" s="56" t="s">
        <v>26</v>
      </c>
      <c r="U126" s="21"/>
      <c r="V126" s="21"/>
      <c r="W126" s="21"/>
      <c r="X126" s="21"/>
      <c r="Y126" s="21"/>
      <c r="Z126" s="21"/>
      <c r="AA126" s="20" t="s">
        <v>26</v>
      </c>
    </row>
    <row r="127" spans="2:27" x14ac:dyDescent="0.2">
      <c r="B127" s="11" t="s">
        <v>24</v>
      </c>
      <c r="C127" s="12" t="s">
        <v>24</v>
      </c>
      <c r="D127" s="13" t="s">
        <v>24</v>
      </c>
      <c r="E127" s="12" t="s">
        <v>24</v>
      </c>
      <c r="F127" s="12" t="s">
        <v>24</v>
      </c>
      <c r="G127" s="12" t="s">
        <v>24</v>
      </c>
      <c r="H127" s="12" t="s">
        <v>24</v>
      </c>
      <c r="I127" s="12" t="s">
        <v>24</v>
      </c>
      <c r="J127" s="12" t="s">
        <v>24</v>
      </c>
      <c r="K127" s="12" t="s">
        <v>24</v>
      </c>
      <c r="L127" s="12" t="s">
        <v>24</v>
      </c>
      <c r="M127" s="12" t="s">
        <v>24</v>
      </c>
      <c r="N127" s="12" t="s">
        <v>24</v>
      </c>
      <c r="O127" s="12" t="s">
        <v>24</v>
      </c>
      <c r="P127" s="12" t="s">
        <v>24</v>
      </c>
      <c r="Q127" s="12" t="s">
        <v>24</v>
      </c>
      <c r="R127" s="12" t="s">
        <v>24</v>
      </c>
      <c r="S127" s="12" t="s">
        <v>24</v>
      </c>
      <c r="T127" s="12" t="s">
        <v>24</v>
      </c>
      <c r="U127" s="12" t="s">
        <v>24</v>
      </c>
      <c r="V127" s="12" t="s">
        <v>24</v>
      </c>
      <c r="W127" s="12" t="s">
        <v>24</v>
      </c>
      <c r="X127" s="12" t="s">
        <v>24</v>
      </c>
      <c r="Y127" s="12" t="s">
        <v>24</v>
      </c>
      <c r="Z127" s="12" t="s">
        <v>24</v>
      </c>
      <c r="AA127" s="12" t="s">
        <v>24</v>
      </c>
    </row>
    <row r="128" spans="2:27" ht="25.5" x14ac:dyDescent="0.2">
      <c r="B128" s="54" t="s">
        <v>27</v>
      </c>
      <c r="C128" s="24" t="s">
        <v>3241</v>
      </c>
      <c r="D128" s="53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2">
        <f>SUM(SCDBPTASN2!O125:'SCDBPTASN2'!O127)</f>
        <v>0</v>
      </c>
      <c r="P128" s="52">
        <f>SUM(SCDBPTASN2!P125:'SCDBPTASN2'!P127)</f>
        <v>0</v>
      </c>
      <c r="Q128" s="52">
        <f>SUM(SCDBPTASN2!Q125:'SCDBPTASN2'!Q127)</f>
        <v>0</v>
      </c>
      <c r="R128" s="52">
        <f>SUM(SCDBPTASN2!R125:'SCDBPTASN2'!R127)</f>
        <v>0</v>
      </c>
      <c r="S128" s="52">
        <f>SUM(SCDBPTASN2!S125:'SCDBPTASN2'!S127)</f>
        <v>0</v>
      </c>
      <c r="T128" s="51"/>
      <c r="U128" s="52">
        <f>SUM(SCDBPTASN2!U125:'SCDBPTASN2'!U127)</f>
        <v>0</v>
      </c>
      <c r="V128" s="52">
        <f>SUM(SCDBPTASN2!V125:'SCDBPTASN2'!V127)</f>
        <v>0</v>
      </c>
      <c r="W128" s="52">
        <f>SUM(SCDBPTASN2!W125:'SCDBPTASN2'!W127)</f>
        <v>0</v>
      </c>
      <c r="X128" s="52">
        <f>SUM(SCDBPTASN2!X125:'SCDBPTASN2'!X127)</f>
        <v>0</v>
      </c>
      <c r="Y128" s="52">
        <f>SUM(SCDBPTASN2!Y125:'SCDBPTASN2'!Y127)</f>
        <v>0</v>
      </c>
      <c r="Z128" s="52">
        <f>SUM(SCDBPTASN2!Z125:'SCDBPTASN2'!Z127)</f>
        <v>0</v>
      </c>
      <c r="AA128" s="51"/>
    </row>
    <row r="129" spans="2:27" x14ac:dyDescent="0.2">
      <c r="B129" s="11" t="s">
        <v>24</v>
      </c>
      <c r="C129" s="12" t="s">
        <v>24</v>
      </c>
      <c r="D129" s="13" t="s">
        <v>24</v>
      </c>
      <c r="E129" s="12" t="s">
        <v>24</v>
      </c>
      <c r="F129" s="12" t="s">
        <v>24</v>
      </c>
      <c r="G129" s="12" t="s">
        <v>24</v>
      </c>
      <c r="H129" s="12" t="s">
        <v>24</v>
      </c>
      <c r="I129" s="12" t="s">
        <v>24</v>
      </c>
      <c r="J129" s="12" t="s">
        <v>24</v>
      </c>
      <c r="K129" s="12" t="s">
        <v>24</v>
      </c>
      <c r="L129" s="12" t="s">
        <v>24</v>
      </c>
      <c r="M129" s="12" t="s">
        <v>24</v>
      </c>
      <c r="N129" s="12" t="s">
        <v>24</v>
      </c>
      <c r="O129" s="12" t="s">
        <v>24</v>
      </c>
      <c r="P129" s="12" t="s">
        <v>24</v>
      </c>
      <c r="Q129" s="12" t="s">
        <v>24</v>
      </c>
      <c r="R129" s="12" t="s">
        <v>24</v>
      </c>
      <c r="S129" s="12" t="s">
        <v>24</v>
      </c>
      <c r="T129" s="12" t="s">
        <v>24</v>
      </c>
      <c r="U129" s="12" t="s">
        <v>24</v>
      </c>
      <c r="V129" s="12" t="s">
        <v>24</v>
      </c>
      <c r="W129" s="12" t="s">
        <v>24</v>
      </c>
      <c r="X129" s="12" t="s">
        <v>24</v>
      </c>
      <c r="Y129" s="12" t="s">
        <v>24</v>
      </c>
      <c r="Z129" s="12" t="s">
        <v>24</v>
      </c>
      <c r="AA129" s="12" t="s">
        <v>24</v>
      </c>
    </row>
    <row r="130" spans="2:27" x14ac:dyDescent="0.2">
      <c r="B130" s="14" t="s">
        <v>29</v>
      </c>
      <c r="C130" s="24" t="s">
        <v>26</v>
      </c>
      <c r="D130" s="16" t="s">
        <v>26</v>
      </c>
      <c r="E130" s="20" t="s">
        <v>26</v>
      </c>
      <c r="F130" s="58" t="s">
        <v>26</v>
      </c>
      <c r="G130" s="20" t="s">
        <v>26</v>
      </c>
      <c r="H130" s="19"/>
      <c r="I130" s="19"/>
      <c r="J130" s="19"/>
      <c r="K130" s="20" t="s">
        <v>26</v>
      </c>
      <c r="L130" s="57"/>
      <c r="M130" s="21"/>
      <c r="N130" s="20" t="s">
        <v>26</v>
      </c>
      <c r="O130" s="21"/>
      <c r="P130" s="21"/>
      <c r="Q130" s="21"/>
      <c r="R130" s="21"/>
      <c r="S130" s="21"/>
      <c r="T130" s="56" t="s">
        <v>26</v>
      </c>
      <c r="U130" s="21"/>
      <c r="V130" s="21"/>
      <c r="W130" s="21"/>
      <c r="X130" s="21"/>
      <c r="Y130" s="21"/>
      <c r="Z130" s="21"/>
      <c r="AA130" s="20" t="s">
        <v>26</v>
      </c>
    </row>
    <row r="131" spans="2:27" x14ac:dyDescent="0.2">
      <c r="B131" s="11" t="s">
        <v>24</v>
      </c>
      <c r="C131" s="12" t="s">
        <v>24</v>
      </c>
      <c r="D131" s="13" t="s">
        <v>24</v>
      </c>
      <c r="E131" s="12" t="s">
        <v>24</v>
      </c>
      <c r="F131" s="12" t="s">
        <v>24</v>
      </c>
      <c r="G131" s="12" t="s">
        <v>24</v>
      </c>
      <c r="H131" s="12" t="s">
        <v>24</v>
      </c>
      <c r="I131" s="12" t="s">
        <v>24</v>
      </c>
      <c r="J131" s="12" t="s">
        <v>24</v>
      </c>
      <c r="K131" s="12" t="s">
        <v>24</v>
      </c>
      <c r="L131" s="12" t="s">
        <v>24</v>
      </c>
      <c r="M131" s="12" t="s">
        <v>24</v>
      </c>
      <c r="N131" s="12" t="s">
        <v>24</v>
      </c>
      <c r="O131" s="12" t="s">
        <v>24</v>
      </c>
      <c r="P131" s="12" t="s">
        <v>24</v>
      </c>
      <c r="Q131" s="12" t="s">
        <v>24</v>
      </c>
      <c r="R131" s="12" t="s">
        <v>24</v>
      </c>
      <c r="S131" s="12" t="s">
        <v>24</v>
      </c>
      <c r="T131" s="12" t="s">
        <v>24</v>
      </c>
      <c r="U131" s="12" t="s">
        <v>24</v>
      </c>
      <c r="V131" s="12" t="s">
        <v>24</v>
      </c>
      <c r="W131" s="12" t="s">
        <v>24</v>
      </c>
      <c r="X131" s="12" t="s">
        <v>24</v>
      </c>
      <c r="Y131" s="12" t="s">
        <v>24</v>
      </c>
      <c r="Z131" s="12" t="s">
        <v>24</v>
      </c>
      <c r="AA131" s="12" t="s">
        <v>24</v>
      </c>
    </row>
    <row r="132" spans="2:27" ht="25.5" x14ac:dyDescent="0.2">
      <c r="B132" s="54" t="s">
        <v>3240</v>
      </c>
      <c r="C132" s="24" t="s">
        <v>3239</v>
      </c>
      <c r="D132" s="53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2">
        <f>SUM(SCDBPTASN2!O129:'SCDBPTASN2'!O131)</f>
        <v>0</v>
      </c>
      <c r="P132" s="52">
        <f>SUM(SCDBPTASN2!P129:'SCDBPTASN2'!P131)</f>
        <v>0</v>
      </c>
      <c r="Q132" s="52">
        <f>SUM(SCDBPTASN2!Q129:'SCDBPTASN2'!Q131)</f>
        <v>0</v>
      </c>
      <c r="R132" s="52">
        <f>SUM(SCDBPTASN2!R129:'SCDBPTASN2'!R131)</f>
        <v>0</v>
      </c>
      <c r="S132" s="52">
        <f>SUM(SCDBPTASN2!S129:'SCDBPTASN2'!S131)</f>
        <v>0</v>
      </c>
      <c r="T132" s="51"/>
      <c r="U132" s="52">
        <f>SUM(SCDBPTASN2!U129:'SCDBPTASN2'!U131)</f>
        <v>0</v>
      </c>
      <c r="V132" s="52">
        <f>SUM(SCDBPTASN2!V129:'SCDBPTASN2'!V131)</f>
        <v>0</v>
      </c>
      <c r="W132" s="52">
        <f>SUM(SCDBPTASN2!W129:'SCDBPTASN2'!W131)</f>
        <v>0</v>
      </c>
      <c r="X132" s="52">
        <f>SUM(SCDBPTASN2!X129:'SCDBPTASN2'!X131)</f>
        <v>0</v>
      </c>
      <c r="Y132" s="52">
        <f>SUM(SCDBPTASN2!Y129:'SCDBPTASN2'!Y131)</f>
        <v>0</v>
      </c>
      <c r="Z132" s="52">
        <f>SUM(SCDBPTASN2!Z129:'SCDBPTASN2'!Z131)</f>
        <v>0</v>
      </c>
      <c r="AA132" s="51"/>
    </row>
    <row r="133" spans="2:27" ht="25.5" x14ac:dyDescent="0.2">
      <c r="B133" s="54" t="s">
        <v>3238</v>
      </c>
      <c r="C133" s="24" t="s">
        <v>3237</v>
      </c>
      <c r="D133" s="53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2">
        <f>SCDBPTASN2!O112+SCDBPTASN2!O116+SCDBPTASN2!O120+SCDBPTASN2!O124+SCDBPTASN2!O128+SCDBPTASN2!O132</f>
        <v>0</v>
      </c>
      <c r="P133" s="52">
        <f>SCDBPTASN2!P112+SCDBPTASN2!P116+SCDBPTASN2!P120+SCDBPTASN2!P124+SCDBPTASN2!P128+SCDBPTASN2!P132</f>
        <v>0</v>
      </c>
      <c r="Q133" s="52">
        <f>SCDBPTASN2!Q112+SCDBPTASN2!Q116+SCDBPTASN2!Q120+SCDBPTASN2!Q124+SCDBPTASN2!Q128+SCDBPTASN2!Q132</f>
        <v>0</v>
      </c>
      <c r="R133" s="52">
        <f>SCDBPTASN2!R112+SCDBPTASN2!R116+SCDBPTASN2!R120+SCDBPTASN2!R124+SCDBPTASN2!R128+SCDBPTASN2!R132</f>
        <v>0</v>
      </c>
      <c r="S133" s="52">
        <f>SCDBPTASN2!S112+SCDBPTASN2!S116+SCDBPTASN2!S120+SCDBPTASN2!S124+SCDBPTASN2!S128+SCDBPTASN2!S132</f>
        <v>0</v>
      </c>
      <c r="T133" s="51"/>
      <c r="U133" s="52">
        <f>SCDBPTASN2!U112+SCDBPTASN2!U116+SCDBPTASN2!U120+SCDBPTASN2!U124+SCDBPTASN2!U128+SCDBPTASN2!U132</f>
        <v>0</v>
      </c>
      <c r="V133" s="52">
        <f>SCDBPTASN2!V112+SCDBPTASN2!V116+SCDBPTASN2!V120+SCDBPTASN2!V124+SCDBPTASN2!V128+SCDBPTASN2!V132</f>
        <v>0</v>
      </c>
      <c r="W133" s="52">
        <f>SCDBPTASN2!W112+SCDBPTASN2!W116+SCDBPTASN2!W120+SCDBPTASN2!W124+SCDBPTASN2!W128+SCDBPTASN2!W132</f>
        <v>0</v>
      </c>
      <c r="X133" s="52">
        <f>SCDBPTASN2!X112+SCDBPTASN2!X116+SCDBPTASN2!X120+SCDBPTASN2!X124+SCDBPTASN2!X128+SCDBPTASN2!X132</f>
        <v>0</v>
      </c>
      <c r="Y133" s="52">
        <f>SCDBPTASN2!Y112+SCDBPTASN2!Y116+SCDBPTASN2!Y120+SCDBPTASN2!Y124+SCDBPTASN2!Y128+SCDBPTASN2!Y132</f>
        <v>0</v>
      </c>
      <c r="Z133" s="52">
        <f>SCDBPTASN2!Z112+SCDBPTASN2!Z116+SCDBPTASN2!Z120+SCDBPTASN2!Z124+SCDBPTASN2!Z128+SCDBPTASN2!Z132</f>
        <v>0</v>
      </c>
      <c r="AA133" s="51"/>
    </row>
    <row r="134" spans="2:27" x14ac:dyDescent="0.2">
      <c r="B134" s="11" t="s">
        <v>24</v>
      </c>
      <c r="C134" s="12" t="s">
        <v>24</v>
      </c>
      <c r="D134" s="13" t="s">
        <v>24</v>
      </c>
      <c r="E134" s="12" t="s">
        <v>24</v>
      </c>
      <c r="F134" s="12" t="s">
        <v>24</v>
      </c>
      <c r="G134" s="12" t="s">
        <v>24</v>
      </c>
      <c r="H134" s="12" t="s">
        <v>24</v>
      </c>
      <c r="I134" s="12" t="s">
        <v>24</v>
      </c>
      <c r="J134" s="12" t="s">
        <v>24</v>
      </c>
      <c r="K134" s="12" t="s">
        <v>24</v>
      </c>
      <c r="L134" s="12" t="s">
        <v>24</v>
      </c>
      <c r="M134" s="12" t="s">
        <v>24</v>
      </c>
      <c r="N134" s="12" t="s">
        <v>24</v>
      </c>
      <c r="O134" s="12" t="s">
        <v>24</v>
      </c>
      <c r="P134" s="12" t="s">
        <v>24</v>
      </c>
      <c r="Q134" s="12" t="s">
        <v>24</v>
      </c>
      <c r="R134" s="12" t="s">
        <v>24</v>
      </c>
      <c r="S134" s="12" t="s">
        <v>24</v>
      </c>
      <c r="T134" s="12" t="s">
        <v>24</v>
      </c>
      <c r="U134" s="12" t="s">
        <v>24</v>
      </c>
      <c r="V134" s="12" t="s">
        <v>24</v>
      </c>
      <c r="W134" s="12" t="s">
        <v>24</v>
      </c>
      <c r="X134" s="12" t="s">
        <v>24</v>
      </c>
      <c r="Y134" s="12" t="s">
        <v>24</v>
      </c>
      <c r="Z134" s="12" t="s">
        <v>24</v>
      </c>
      <c r="AA134" s="12" t="s">
        <v>24</v>
      </c>
    </row>
    <row r="135" spans="2:27" x14ac:dyDescent="0.2">
      <c r="B135" s="14" t="s">
        <v>3236</v>
      </c>
      <c r="C135" s="24" t="s">
        <v>26</v>
      </c>
      <c r="D135" s="16" t="s">
        <v>26</v>
      </c>
      <c r="E135" s="20" t="s">
        <v>26</v>
      </c>
      <c r="F135" s="58" t="s">
        <v>26</v>
      </c>
      <c r="G135" s="20" t="s">
        <v>26</v>
      </c>
      <c r="H135" s="19"/>
      <c r="I135" s="19"/>
      <c r="J135" s="19"/>
      <c r="K135" s="20" t="s">
        <v>26</v>
      </c>
      <c r="L135" s="57"/>
      <c r="M135" s="21"/>
      <c r="N135" s="20" t="s">
        <v>26</v>
      </c>
      <c r="O135" s="21"/>
      <c r="P135" s="21"/>
      <c r="Q135" s="21"/>
      <c r="R135" s="21"/>
      <c r="S135" s="21"/>
      <c r="T135" s="56" t="s">
        <v>26</v>
      </c>
      <c r="U135" s="21"/>
      <c r="V135" s="21"/>
      <c r="W135" s="21"/>
      <c r="X135" s="21"/>
      <c r="Y135" s="21"/>
      <c r="Z135" s="21"/>
      <c r="AA135" s="20" t="s">
        <v>26</v>
      </c>
    </row>
    <row r="136" spans="2:27" x14ac:dyDescent="0.2">
      <c r="B136" s="11" t="s">
        <v>24</v>
      </c>
      <c r="C136" s="12" t="s">
        <v>24</v>
      </c>
      <c r="D136" s="13" t="s">
        <v>24</v>
      </c>
      <c r="E136" s="12" t="s">
        <v>24</v>
      </c>
      <c r="F136" s="12" t="s">
        <v>24</v>
      </c>
      <c r="G136" s="12" t="s">
        <v>24</v>
      </c>
      <c r="H136" s="12" t="s">
        <v>24</v>
      </c>
      <c r="I136" s="12" t="s">
        <v>24</v>
      </c>
      <c r="J136" s="12" t="s">
        <v>24</v>
      </c>
      <c r="K136" s="12" t="s">
        <v>24</v>
      </c>
      <c r="L136" s="12" t="s">
        <v>24</v>
      </c>
      <c r="M136" s="12" t="s">
        <v>24</v>
      </c>
      <c r="N136" s="12" t="s">
        <v>24</v>
      </c>
      <c r="O136" s="12" t="s">
        <v>24</v>
      </c>
      <c r="P136" s="12" t="s">
        <v>24</v>
      </c>
      <c r="Q136" s="12" t="s">
        <v>24</v>
      </c>
      <c r="R136" s="12" t="s">
        <v>24</v>
      </c>
      <c r="S136" s="12" t="s">
        <v>24</v>
      </c>
      <c r="T136" s="12" t="s">
        <v>24</v>
      </c>
      <c r="U136" s="12" t="s">
        <v>24</v>
      </c>
      <c r="V136" s="12" t="s">
        <v>24</v>
      </c>
      <c r="W136" s="12" t="s">
        <v>24</v>
      </c>
      <c r="X136" s="12" t="s">
        <v>24</v>
      </c>
      <c r="Y136" s="12" t="s">
        <v>24</v>
      </c>
      <c r="Z136" s="12" t="s">
        <v>24</v>
      </c>
      <c r="AA136" s="12" t="s">
        <v>24</v>
      </c>
    </row>
    <row r="137" spans="2:27" ht="38.25" x14ac:dyDescent="0.2">
      <c r="B137" s="54" t="s">
        <v>3235</v>
      </c>
      <c r="C137" s="24" t="s">
        <v>3234</v>
      </c>
      <c r="D137" s="53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2">
        <f>SUM(SCDBPTASN2!O134:'SCDBPTASN2'!O136)</f>
        <v>0</v>
      </c>
      <c r="P137" s="52">
        <f>SUM(SCDBPTASN2!P134:'SCDBPTASN2'!P136)</f>
        <v>0</v>
      </c>
      <c r="Q137" s="52">
        <f>SUM(SCDBPTASN2!Q134:'SCDBPTASN2'!Q136)</f>
        <v>0</v>
      </c>
      <c r="R137" s="52">
        <f>SUM(SCDBPTASN2!R134:'SCDBPTASN2'!R136)</f>
        <v>0</v>
      </c>
      <c r="S137" s="52">
        <f>SUM(SCDBPTASN2!S134:'SCDBPTASN2'!S136)</f>
        <v>0</v>
      </c>
      <c r="T137" s="51"/>
      <c r="U137" s="52">
        <f>SUM(SCDBPTASN2!U134:'SCDBPTASN2'!U136)</f>
        <v>0</v>
      </c>
      <c r="V137" s="52">
        <f>SUM(SCDBPTASN2!V134:'SCDBPTASN2'!V136)</f>
        <v>0</v>
      </c>
      <c r="W137" s="52">
        <f>SUM(SCDBPTASN2!W134:'SCDBPTASN2'!W136)</f>
        <v>0</v>
      </c>
      <c r="X137" s="52">
        <f>SUM(SCDBPTASN2!X134:'SCDBPTASN2'!X136)</f>
        <v>0</v>
      </c>
      <c r="Y137" s="52">
        <f>SUM(SCDBPTASN2!Y134:'SCDBPTASN2'!Y136)</f>
        <v>0</v>
      </c>
      <c r="Z137" s="52">
        <f>SUM(SCDBPTASN2!Z134:'SCDBPTASN2'!Z136)</f>
        <v>0</v>
      </c>
      <c r="AA137" s="51"/>
    </row>
    <row r="138" spans="2:27" x14ac:dyDescent="0.2">
      <c r="B138" s="11" t="s">
        <v>24</v>
      </c>
      <c r="C138" s="12" t="s">
        <v>24</v>
      </c>
      <c r="D138" s="13" t="s">
        <v>24</v>
      </c>
      <c r="E138" s="12" t="s">
        <v>24</v>
      </c>
      <c r="F138" s="12" t="s">
        <v>24</v>
      </c>
      <c r="G138" s="12" t="s">
        <v>24</v>
      </c>
      <c r="H138" s="12" t="s">
        <v>24</v>
      </c>
      <c r="I138" s="12" t="s">
        <v>24</v>
      </c>
      <c r="J138" s="12" t="s">
        <v>24</v>
      </c>
      <c r="K138" s="12" t="s">
        <v>24</v>
      </c>
      <c r="L138" s="12" t="s">
        <v>24</v>
      </c>
      <c r="M138" s="12" t="s">
        <v>24</v>
      </c>
      <c r="N138" s="12" t="s">
        <v>24</v>
      </c>
      <c r="O138" s="12" t="s">
        <v>24</v>
      </c>
      <c r="P138" s="12" t="s">
        <v>24</v>
      </c>
      <c r="Q138" s="12" t="s">
        <v>24</v>
      </c>
      <c r="R138" s="12" t="s">
        <v>24</v>
      </c>
      <c r="S138" s="12" t="s">
        <v>24</v>
      </c>
      <c r="T138" s="12" t="s">
        <v>24</v>
      </c>
      <c r="U138" s="12" t="s">
        <v>24</v>
      </c>
      <c r="V138" s="12" t="s">
        <v>24</v>
      </c>
      <c r="W138" s="12" t="s">
        <v>24</v>
      </c>
      <c r="X138" s="12" t="s">
        <v>24</v>
      </c>
      <c r="Y138" s="12" t="s">
        <v>24</v>
      </c>
      <c r="Z138" s="12" t="s">
        <v>24</v>
      </c>
      <c r="AA138" s="12" t="s">
        <v>24</v>
      </c>
    </row>
    <row r="139" spans="2:27" x14ac:dyDescent="0.2">
      <c r="B139" s="14" t="s">
        <v>3233</v>
      </c>
      <c r="C139" s="24" t="s">
        <v>26</v>
      </c>
      <c r="D139" s="16" t="s">
        <v>26</v>
      </c>
      <c r="E139" s="20" t="s">
        <v>26</v>
      </c>
      <c r="F139" s="58" t="s">
        <v>26</v>
      </c>
      <c r="G139" s="20" t="s">
        <v>26</v>
      </c>
      <c r="H139" s="19"/>
      <c r="I139" s="19"/>
      <c r="J139" s="19"/>
      <c r="K139" s="20" t="s">
        <v>26</v>
      </c>
      <c r="L139" s="57"/>
      <c r="M139" s="21"/>
      <c r="N139" s="20" t="s">
        <v>26</v>
      </c>
      <c r="O139" s="21"/>
      <c r="P139" s="21"/>
      <c r="Q139" s="21"/>
      <c r="R139" s="21"/>
      <c r="S139" s="21"/>
      <c r="T139" s="56" t="s">
        <v>26</v>
      </c>
      <c r="U139" s="21"/>
      <c r="V139" s="21"/>
      <c r="W139" s="21"/>
      <c r="X139" s="21"/>
      <c r="Y139" s="21"/>
      <c r="Z139" s="21"/>
      <c r="AA139" s="20" t="s">
        <v>26</v>
      </c>
    </row>
    <row r="140" spans="2:27" x14ac:dyDescent="0.2">
      <c r="B140" s="11" t="s">
        <v>24</v>
      </c>
      <c r="C140" s="12" t="s">
        <v>24</v>
      </c>
      <c r="D140" s="13" t="s">
        <v>24</v>
      </c>
      <c r="E140" s="12" t="s">
        <v>24</v>
      </c>
      <c r="F140" s="12" t="s">
        <v>24</v>
      </c>
      <c r="G140" s="12" t="s">
        <v>24</v>
      </c>
      <c r="H140" s="12" t="s">
        <v>24</v>
      </c>
      <c r="I140" s="12" t="s">
        <v>24</v>
      </c>
      <c r="J140" s="12" t="s">
        <v>24</v>
      </c>
      <c r="K140" s="12" t="s">
        <v>24</v>
      </c>
      <c r="L140" s="12" t="s">
        <v>24</v>
      </c>
      <c r="M140" s="12" t="s">
        <v>24</v>
      </c>
      <c r="N140" s="12" t="s">
        <v>24</v>
      </c>
      <c r="O140" s="12" t="s">
        <v>24</v>
      </c>
      <c r="P140" s="12" t="s">
        <v>24</v>
      </c>
      <c r="Q140" s="12" t="s">
        <v>24</v>
      </c>
      <c r="R140" s="12" t="s">
        <v>24</v>
      </c>
      <c r="S140" s="12" t="s">
        <v>24</v>
      </c>
      <c r="T140" s="12" t="s">
        <v>24</v>
      </c>
      <c r="U140" s="12" t="s">
        <v>24</v>
      </c>
      <c r="V140" s="12" t="s">
        <v>24</v>
      </c>
      <c r="W140" s="12" t="s">
        <v>24</v>
      </c>
      <c r="X140" s="12" t="s">
        <v>24</v>
      </c>
      <c r="Y140" s="12" t="s">
        <v>24</v>
      </c>
      <c r="Z140" s="12" t="s">
        <v>24</v>
      </c>
      <c r="AA140" s="12" t="s">
        <v>24</v>
      </c>
    </row>
    <row r="141" spans="2:27" ht="38.25" x14ac:dyDescent="0.2">
      <c r="B141" s="54" t="s">
        <v>3232</v>
      </c>
      <c r="C141" s="24" t="s">
        <v>3231</v>
      </c>
      <c r="D141" s="53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2">
        <f>SUM(SCDBPTASN2!O138:'SCDBPTASN2'!O140)</f>
        <v>0</v>
      </c>
      <c r="P141" s="52">
        <f>SUM(SCDBPTASN2!P138:'SCDBPTASN2'!P140)</f>
        <v>0</v>
      </c>
      <c r="Q141" s="52">
        <f>SUM(SCDBPTASN2!Q138:'SCDBPTASN2'!Q140)</f>
        <v>0</v>
      </c>
      <c r="R141" s="52">
        <f>SUM(SCDBPTASN2!R138:'SCDBPTASN2'!R140)</f>
        <v>0</v>
      </c>
      <c r="S141" s="52">
        <f>SUM(SCDBPTASN2!S138:'SCDBPTASN2'!S140)</f>
        <v>0</v>
      </c>
      <c r="T141" s="51"/>
      <c r="U141" s="52">
        <f>SUM(SCDBPTASN2!U138:'SCDBPTASN2'!U140)</f>
        <v>0</v>
      </c>
      <c r="V141" s="52">
        <f>SUM(SCDBPTASN2!V138:'SCDBPTASN2'!V140)</f>
        <v>0</v>
      </c>
      <c r="W141" s="52">
        <f>SUM(SCDBPTASN2!W138:'SCDBPTASN2'!W140)</f>
        <v>0</v>
      </c>
      <c r="X141" s="52">
        <f>SUM(SCDBPTASN2!X138:'SCDBPTASN2'!X140)</f>
        <v>0</v>
      </c>
      <c r="Y141" s="52">
        <f>SUM(SCDBPTASN2!Y138:'SCDBPTASN2'!Y140)</f>
        <v>0</v>
      </c>
      <c r="Z141" s="52">
        <f>SUM(SCDBPTASN2!Z138:'SCDBPTASN2'!Z140)</f>
        <v>0</v>
      </c>
      <c r="AA141" s="51"/>
    </row>
    <row r="142" spans="2:27" x14ac:dyDescent="0.2">
      <c r="B142" s="11" t="s">
        <v>24</v>
      </c>
      <c r="C142" s="12" t="s">
        <v>24</v>
      </c>
      <c r="D142" s="13" t="s">
        <v>24</v>
      </c>
      <c r="E142" s="12" t="s">
        <v>24</v>
      </c>
      <c r="F142" s="12" t="s">
        <v>24</v>
      </c>
      <c r="G142" s="12" t="s">
        <v>24</v>
      </c>
      <c r="H142" s="12" t="s">
        <v>24</v>
      </c>
      <c r="I142" s="12" t="s">
        <v>24</v>
      </c>
      <c r="J142" s="12" t="s">
        <v>24</v>
      </c>
      <c r="K142" s="12" t="s">
        <v>24</v>
      </c>
      <c r="L142" s="12" t="s">
        <v>24</v>
      </c>
      <c r="M142" s="12" t="s">
        <v>24</v>
      </c>
      <c r="N142" s="12" t="s">
        <v>24</v>
      </c>
      <c r="O142" s="12" t="s">
        <v>24</v>
      </c>
      <c r="P142" s="12" t="s">
        <v>24</v>
      </c>
      <c r="Q142" s="12" t="s">
        <v>24</v>
      </c>
      <c r="R142" s="12" t="s">
        <v>24</v>
      </c>
      <c r="S142" s="12" t="s">
        <v>24</v>
      </c>
      <c r="T142" s="12" t="s">
        <v>24</v>
      </c>
      <c r="U142" s="12" t="s">
        <v>24</v>
      </c>
      <c r="V142" s="12" t="s">
        <v>24</v>
      </c>
      <c r="W142" s="12" t="s">
        <v>24</v>
      </c>
      <c r="X142" s="12" t="s">
        <v>24</v>
      </c>
      <c r="Y142" s="12" t="s">
        <v>24</v>
      </c>
      <c r="Z142" s="12" t="s">
        <v>24</v>
      </c>
      <c r="AA142" s="12" t="s">
        <v>24</v>
      </c>
    </row>
    <row r="143" spans="2:27" x14ac:dyDescent="0.2">
      <c r="B143" s="14" t="s">
        <v>3230</v>
      </c>
      <c r="C143" s="24" t="s">
        <v>26</v>
      </c>
      <c r="D143" s="16" t="s">
        <v>26</v>
      </c>
      <c r="E143" s="20" t="s">
        <v>26</v>
      </c>
      <c r="F143" s="58" t="s">
        <v>26</v>
      </c>
      <c r="G143" s="20" t="s">
        <v>26</v>
      </c>
      <c r="H143" s="19"/>
      <c r="I143" s="19"/>
      <c r="J143" s="19"/>
      <c r="K143" s="20" t="s">
        <v>26</v>
      </c>
      <c r="L143" s="57"/>
      <c r="M143" s="21"/>
      <c r="N143" s="20" t="s">
        <v>26</v>
      </c>
      <c r="O143" s="21"/>
      <c r="P143" s="21"/>
      <c r="Q143" s="21"/>
      <c r="R143" s="21"/>
      <c r="S143" s="21"/>
      <c r="T143" s="56" t="s">
        <v>26</v>
      </c>
      <c r="U143" s="21"/>
      <c r="V143" s="21"/>
      <c r="W143" s="21"/>
      <c r="X143" s="21"/>
      <c r="Y143" s="21"/>
      <c r="Z143" s="21"/>
      <c r="AA143" s="20" t="s">
        <v>26</v>
      </c>
    </row>
    <row r="144" spans="2:27" x14ac:dyDescent="0.2">
      <c r="B144" s="11" t="s">
        <v>24</v>
      </c>
      <c r="C144" s="12" t="s">
        <v>24</v>
      </c>
      <c r="D144" s="13" t="s">
        <v>24</v>
      </c>
      <c r="E144" s="12" t="s">
        <v>24</v>
      </c>
      <c r="F144" s="12" t="s">
        <v>24</v>
      </c>
      <c r="G144" s="12" t="s">
        <v>24</v>
      </c>
      <c r="H144" s="12" t="s">
        <v>24</v>
      </c>
      <c r="I144" s="12" t="s">
        <v>24</v>
      </c>
      <c r="J144" s="12" t="s">
        <v>24</v>
      </c>
      <c r="K144" s="12" t="s">
        <v>24</v>
      </c>
      <c r="L144" s="12" t="s">
        <v>24</v>
      </c>
      <c r="M144" s="12" t="s">
        <v>24</v>
      </c>
      <c r="N144" s="12" t="s">
        <v>24</v>
      </c>
      <c r="O144" s="12" t="s">
        <v>24</v>
      </c>
      <c r="P144" s="12" t="s">
        <v>24</v>
      </c>
      <c r="Q144" s="12" t="s">
        <v>24</v>
      </c>
      <c r="R144" s="12" t="s">
        <v>24</v>
      </c>
      <c r="S144" s="12" t="s">
        <v>24</v>
      </c>
      <c r="T144" s="12" t="s">
        <v>24</v>
      </c>
      <c r="U144" s="12" t="s">
        <v>24</v>
      </c>
      <c r="V144" s="12" t="s">
        <v>24</v>
      </c>
      <c r="W144" s="12" t="s">
        <v>24</v>
      </c>
      <c r="X144" s="12" t="s">
        <v>24</v>
      </c>
      <c r="Y144" s="12" t="s">
        <v>24</v>
      </c>
      <c r="Z144" s="12" t="s">
        <v>24</v>
      </c>
      <c r="AA144" s="12" t="s">
        <v>24</v>
      </c>
    </row>
    <row r="145" spans="2:27" ht="25.5" x14ac:dyDescent="0.2">
      <c r="B145" s="54" t="s">
        <v>3229</v>
      </c>
      <c r="C145" s="24" t="s">
        <v>3228</v>
      </c>
      <c r="D145" s="53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2">
        <f>SUM(SCDBPTASN2!O142:'SCDBPTASN2'!O144)</f>
        <v>0</v>
      </c>
      <c r="P145" s="52">
        <f>SUM(SCDBPTASN2!P142:'SCDBPTASN2'!P144)</f>
        <v>0</v>
      </c>
      <c r="Q145" s="52">
        <f>SUM(SCDBPTASN2!Q142:'SCDBPTASN2'!Q144)</f>
        <v>0</v>
      </c>
      <c r="R145" s="52">
        <f>SUM(SCDBPTASN2!R142:'SCDBPTASN2'!R144)</f>
        <v>0</v>
      </c>
      <c r="S145" s="52">
        <f>SUM(SCDBPTASN2!S142:'SCDBPTASN2'!S144)</f>
        <v>0</v>
      </c>
      <c r="T145" s="51"/>
      <c r="U145" s="52">
        <f>SUM(SCDBPTASN2!U142:'SCDBPTASN2'!U144)</f>
        <v>0</v>
      </c>
      <c r="V145" s="52">
        <f>SUM(SCDBPTASN2!V142:'SCDBPTASN2'!V144)</f>
        <v>0</v>
      </c>
      <c r="W145" s="52">
        <f>SUM(SCDBPTASN2!W142:'SCDBPTASN2'!W144)</f>
        <v>0</v>
      </c>
      <c r="X145" s="52">
        <f>SUM(SCDBPTASN2!X142:'SCDBPTASN2'!X144)</f>
        <v>0</v>
      </c>
      <c r="Y145" s="52">
        <f>SUM(SCDBPTASN2!Y142:'SCDBPTASN2'!Y144)</f>
        <v>0</v>
      </c>
      <c r="Z145" s="52">
        <f>SUM(SCDBPTASN2!Z142:'SCDBPTASN2'!Z144)</f>
        <v>0</v>
      </c>
      <c r="AA145" s="51"/>
    </row>
    <row r="146" spans="2:27" x14ac:dyDescent="0.2">
      <c r="B146" s="11" t="s">
        <v>24</v>
      </c>
      <c r="C146" s="12" t="s">
        <v>24</v>
      </c>
      <c r="D146" s="13" t="s">
        <v>24</v>
      </c>
      <c r="E146" s="12" t="s">
        <v>24</v>
      </c>
      <c r="F146" s="12" t="s">
        <v>24</v>
      </c>
      <c r="G146" s="12" t="s">
        <v>24</v>
      </c>
      <c r="H146" s="12" t="s">
        <v>24</v>
      </c>
      <c r="I146" s="12" t="s">
        <v>24</v>
      </c>
      <c r="J146" s="12" t="s">
        <v>24</v>
      </c>
      <c r="K146" s="12" t="s">
        <v>24</v>
      </c>
      <c r="L146" s="12" t="s">
        <v>24</v>
      </c>
      <c r="M146" s="12" t="s">
        <v>24</v>
      </c>
      <c r="N146" s="12" t="s">
        <v>24</v>
      </c>
      <c r="O146" s="12" t="s">
        <v>24</v>
      </c>
      <c r="P146" s="12" t="s">
        <v>24</v>
      </c>
      <c r="Q146" s="12" t="s">
        <v>24</v>
      </c>
      <c r="R146" s="12" t="s">
        <v>24</v>
      </c>
      <c r="S146" s="12" t="s">
        <v>24</v>
      </c>
      <c r="T146" s="12" t="s">
        <v>24</v>
      </c>
      <c r="U146" s="12" t="s">
        <v>24</v>
      </c>
      <c r="V146" s="12" t="s">
        <v>24</v>
      </c>
      <c r="W146" s="12" t="s">
        <v>24</v>
      </c>
      <c r="X146" s="12" t="s">
        <v>24</v>
      </c>
      <c r="Y146" s="12" t="s">
        <v>24</v>
      </c>
      <c r="Z146" s="12" t="s">
        <v>24</v>
      </c>
      <c r="AA146" s="12" t="s">
        <v>24</v>
      </c>
    </row>
    <row r="147" spans="2:27" x14ac:dyDescent="0.2">
      <c r="B147" s="14" t="s">
        <v>3227</v>
      </c>
      <c r="C147" s="24" t="s">
        <v>26</v>
      </c>
      <c r="D147" s="16" t="s">
        <v>26</v>
      </c>
      <c r="E147" s="20" t="s">
        <v>26</v>
      </c>
      <c r="F147" s="58" t="s">
        <v>26</v>
      </c>
      <c r="G147" s="20" t="s">
        <v>26</v>
      </c>
      <c r="H147" s="19"/>
      <c r="I147" s="19"/>
      <c r="J147" s="19"/>
      <c r="K147" s="20" t="s">
        <v>26</v>
      </c>
      <c r="L147" s="57"/>
      <c r="M147" s="21"/>
      <c r="N147" s="20" t="s">
        <v>26</v>
      </c>
      <c r="O147" s="21"/>
      <c r="P147" s="21"/>
      <c r="Q147" s="21"/>
      <c r="R147" s="21"/>
      <c r="S147" s="21"/>
      <c r="T147" s="56" t="s">
        <v>26</v>
      </c>
      <c r="U147" s="21"/>
      <c r="V147" s="21"/>
      <c r="W147" s="21"/>
      <c r="X147" s="21"/>
      <c r="Y147" s="21"/>
      <c r="Z147" s="21"/>
      <c r="AA147" s="20" t="s">
        <v>26</v>
      </c>
    </row>
    <row r="148" spans="2:27" x14ac:dyDescent="0.2">
      <c r="B148" s="11" t="s">
        <v>24</v>
      </c>
      <c r="C148" s="12" t="s">
        <v>24</v>
      </c>
      <c r="D148" s="13" t="s">
        <v>24</v>
      </c>
      <c r="E148" s="12" t="s">
        <v>24</v>
      </c>
      <c r="F148" s="12" t="s">
        <v>24</v>
      </c>
      <c r="G148" s="12" t="s">
        <v>24</v>
      </c>
      <c r="H148" s="12" t="s">
        <v>24</v>
      </c>
      <c r="I148" s="12" t="s">
        <v>24</v>
      </c>
      <c r="J148" s="12" t="s">
        <v>24</v>
      </c>
      <c r="K148" s="12" t="s">
        <v>24</v>
      </c>
      <c r="L148" s="12" t="s">
        <v>24</v>
      </c>
      <c r="M148" s="12" t="s">
        <v>24</v>
      </c>
      <c r="N148" s="12" t="s">
        <v>24</v>
      </c>
      <c r="O148" s="12" t="s">
        <v>24</v>
      </c>
      <c r="P148" s="12" t="s">
        <v>24</v>
      </c>
      <c r="Q148" s="12" t="s">
        <v>24</v>
      </c>
      <c r="R148" s="12" t="s">
        <v>24</v>
      </c>
      <c r="S148" s="12" t="s">
        <v>24</v>
      </c>
      <c r="T148" s="12" t="s">
        <v>24</v>
      </c>
      <c r="U148" s="12" t="s">
        <v>24</v>
      </c>
      <c r="V148" s="12" t="s">
        <v>24</v>
      </c>
      <c r="W148" s="12" t="s">
        <v>24</v>
      </c>
      <c r="X148" s="12" t="s">
        <v>24</v>
      </c>
      <c r="Y148" s="12" t="s">
        <v>24</v>
      </c>
      <c r="Z148" s="12" t="s">
        <v>24</v>
      </c>
      <c r="AA148" s="12" t="s">
        <v>24</v>
      </c>
    </row>
    <row r="149" spans="2:27" ht="25.5" x14ac:dyDescent="0.2">
      <c r="B149" s="54" t="s">
        <v>3226</v>
      </c>
      <c r="C149" s="24" t="s">
        <v>3225</v>
      </c>
      <c r="D149" s="53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2">
        <f>SUM(SCDBPTASN2!O146:'SCDBPTASN2'!O148)</f>
        <v>0</v>
      </c>
      <c r="P149" s="52">
        <f>SUM(SCDBPTASN2!P146:'SCDBPTASN2'!P148)</f>
        <v>0</v>
      </c>
      <c r="Q149" s="52">
        <f>SUM(SCDBPTASN2!Q146:'SCDBPTASN2'!Q148)</f>
        <v>0</v>
      </c>
      <c r="R149" s="52">
        <f>SUM(SCDBPTASN2!R146:'SCDBPTASN2'!R148)</f>
        <v>0</v>
      </c>
      <c r="S149" s="52">
        <f>SUM(SCDBPTASN2!S146:'SCDBPTASN2'!S148)</f>
        <v>0</v>
      </c>
      <c r="T149" s="51"/>
      <c r="U149" s="52">
        <f>SUM(SCDBPTASN2!U146:'SCDBPTASN2'!U148)</f>
        <v>0</v>
      </c>
      <c r="V149" s="52">
        <f>SUM(SCDBPTASN2!V146:'SCDBPTASN2'!V148)</f>
        <v>0</v>
      </c>
      <c r="W149" s="52">
        <f>SUM(SCDBPTASN2!W146:'SCDBPTASN2'!W148)</f>
        <v>0</v>
      </c>
      <c r="X149" s="52">
        <f>SUM(SCDBPTASN2!X146:'SCDBPTASN2'!X148)</f>
        <v>0</v>
      </c>
      <c r="Y149" s="52">
        <f>SUM(SCDBPTASN2!Y146:'SCDBPTASN2'!Y148)</f>
        <v>0</v>
      </c>
      <c r="Z149" s="52">
        <f>SUM(SCDBPTASN2!Z146:'SCDBPTASN2'!Z148)</f>
        <v>0</v>
      </c>
      <c r="AA149" s="51"/>
    </row>
    <row r="150" spans="2:27" x14ac:dyDescent="0.2">
      <c r="B150" s="11" t="s">
        <v>24</v>
      </c>
      <c r="C150" s="12" t="s">
        <v>24</v>
      </c>
      <c r="D150" s="13" t="s">
        <v>24</v>
      </c>
      <c r="E150" s="12" t="s">
        <v>24</v>
      </c>
      <c r="F150" s="12" t="s">
        <v>24</v>
      </c>
      <c r="G150" s="12" t="s">
        <v>24</v>
      </c>
      <c r="H150" s="12" t="s">
        <v>24</v>
      </c>
      <c r="I150" s="12" t="s">
        <v>24</v>
      </c>
      <c r="J150" s="12" t="s">
        <v>24</v>
      </c>
      <c r="K150" s="12" t="s">
        <v>24</v>
      </c>
      <c r="L150" s="12" t="s">
        <v>24</v>
      </c>
      <c r="M150" s="12" t="s">
        <v>24</v>
      </c>
      <c r="N150" s="12" t="s">
        <v>24</v>
      </c>
      <c r="O150" s="12" t="s">
        <v>24</v>
      </c>
      <c r="P150" s="12" t="s">
        <v>24</v>
      </c>
      <c r="Q150" s="12" t="s">
        <v>24</v>
      </c>
      <c r="R150" s="12" t="s">
        <v>24</v>
      </c>
      <c r="S150" s="12" t="s">
        <v>24</v>
      </c>
      <c r="T150" s="12" t="s">
        <v>24</v>
      </c>
      <c r="U150" s="12" t="s">
        <v>24</v>
      </c>
      <c r="V150" s="12" t="s">
        <v>24</v>
      </c>
      <c r="W150" s="12" t="s">
        <v>24</v>
      </c>
      <c r="X150" s="12" t="s">
        <v>24</v>
      </c>
      <c r="Y150" s="12" t="s">
        <v>24</v>
      </c>
      <c r="Z150" s="12" t="s">
        <v>24</v>
      </c>
      <c r="AA150" s="12" t="s">
        <v>24</v>
      </c>
    </row>
    <row r="151" spans="2:27" x14ac:dyDescent="0.2">
      <c r="B151" s="14" t="s">
        <v>3224</v>
      </c>
      <c r="C151" s="24" t="s">
        <v>26</v>
      </c>
      <c r="D151" s="16" t="s">
        <v>26</v>
      </c>
      <c r="E151" s="20" t="s">
        <v>26</v>
      </c>
      <c r="F151" s="58" t="s">
        <v>26</v>
      </c>
      <c r="G151" s="20" t="s">
        <v>26</v>
      </c>
      <c r="H151" s="19"/>
      <c r="I151" s="19"/>
      <c r="J151" s="19"/>
      <c r="K151" s="20" t="s">
        <v>26</v>
      </c>
      <c r="L151" s="57"/>
      <c r="M151" s="21"/>
      <c r="N151" s="20" t="s">
        <v>26</v>
      </c>
      <c r="O151" s="21"/>
      <c r="P151" s="21"/>
      <c r="Q151" s="21"/>
      <c r="R151" s="21"/>
      <c r="S151" s="21"/>
      <c r="T151" s="56" t="s">
        <v>26</v>
      </c>
      <c r="U151" s="21"/>
      <c r="V151" s="21"/>
      <c r="W151" s="21"/>
      <c r="X151" s="21"/>
      <c r="Y151" s="21"/>
      <c r="Z151" s="21"/>
      <c r="AA151" s="20" t="s">
        <v>26</v>
      </c>
    </row>
    <row r="152" spans="2:27" x14ac:dyDescent="0.2">
      <c r="B152" s="11" t="s">
        <v>24</v>
      </c>
      <c r="C152" s="12" t="s">
        <v>24</v>
      </c>
      <c r="D152" s="13" t="s">
        <v>24</v>
      </c>
      <c r="E152" s="12" t="s">
        <v>24</v>
      </c>
      <c r="F152" s="12" t="s">
        <v>24</v>
      </c>
      <c r="G152" s="12" t="s">
        <v>24</v>
      </c>
      <c r="H152" s="12" t="s">
        <v>24</v>
      </c>
      <c r="I152" s="12" t="s">
        <v>24</v>
      </c>
      <c r="J152" s="12" t="s">
        <v>24</v>
      </c>
      <c r="K152" s="12" t="s">
        <v>24</v>
      </c>
      <c r="L152" s="12" t="s">
        <v>24</v>
      </c>
      <c r="M152" s="12" t="s">
        <v>24</v>
      </c>
      <c r="N152" s="12" t="s">
        <v>24</v>
      </c>
      <c r="O152" s="12" t="s">
        <v>24</v>
      </c>
      <c r="P152" s="12" t="s">
        <v>24</v>
      </c>
      <c r="Q152" s="12" t="s">
        <v>24</v>
      </c>
      <c r="R152" s="12" t="s">
        <v>24</v>
      </c>
      <c r="S152" s="12" t="s">
        <v>24</v>
      </c>
      <c r="T152" s="12" t="s">
        <v>24</v>
      </c>
      <c r="U152" s="12" t="s">
        <v>24</v>
      </c>
      <c r="V152" s="12" t="s">
        <v>24</v>
      </c>
      <c r="W152" s="12" t="s">
        <v>24</v>
      </c>
      <c r="X152" s="12" t="s">
        <v>24</v>
      </c>
      <c r="Y152" s="12" t="s">
        <v>24</v>
      </c>
      <c r="Z152" s="12" t="s">
        <v>24</v>
      </c>
      <c r="AA152" s="12" t="s">
        <v>24</v>
      </c>
    </row>
    <row r="153" spans="2:27" ht="25.5" x14ac:dyDescent="0.2">
      <c r="B153" s="54" t="s">
        <v>3223</v>
      </c>
      <c r="C153" s="24" t="s">
        <v>3222</v>
      </c>
      <c r="D153" s="53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2">
        <f>SUM(SCDBPTASN2!O150:'SCDBPTASN2'!O152)</f>
        <v>0</v>
      </c>
      <c r="P153" s="52">
        <f>SUM(SCDBPTASN2!P150:'SCDBPTASN2'!P152)</f>
        <v>0</v>
      </c>
      <c r="Q153" s="52">
        <f>SUM(SCDBPTASN2!Q150:'SCDBPTASN2'!Q152)</f>
        <v>0</v>
      </c>
      <c r="R153" s="52">
        <f>SUM(SCDBPTASN2!R150:'SCDBPTASN2'!R152)</f>
        <v>0</v>
      </c>
      <c r="S153" s="52">
        <f>SUM(SCDBPTASN2!S150:'SCDBPTASN2'!S152)</f>
        <v>0</v>
      </c>
      <c r="T153" s="51"/>
      <c r="U153" s="52">
        <f>SUM(SCDBPTASN2!U150:'SCDBPTASN2'!U152)</f>
        <v>0</v>
      </c>
      <c r="V153" s="52">
        <f>SUM(SCDBPTASN2!V150:'SCDBPTASN2'!V152)</f>
        <v>0</v>
      </c>
      <c r="W153" s="52">
        <f>SUM(SCDBPTASN2!W150:'SCDBPTASN2'!W152)</f>
        <v>0</v>
      </c>
      <c r="X153" s="52">
        <f>SUM(SCDBPTASN2!X150:'SCDBPTASN2'!X152)</f>
        <v>0</v>
      </c>
      <c r="Y153" s="52">
        <f>SUM(SCDBPTASN2!Y150:'SCDBPTASN2'!Y152)</f>
        <v>0</v>
      </c>
      <c r="Z153" s="52">
        <f>SUM(SCDBPTASN2!Z150:'SCDBPTASN2'!Z152)</f>
        <v>0</v>
      </c>
      <c r="AA153" s="51"/>
    </row>
    <row r="154" spans="2:27" x14ac:dyDescent="0.2">
      <c r="B154" s="11" t="s">
        <v>24</v>
      </c>
      <c r="C154" s="12" t="s">
        <v>24</v>
      </c>
      <c r="D154" s="13" t="s">
        <v>24</v>
      </c>
      <c r="E154" s="12" t="s">
        <v>24</v>
      </c>
      <c r="F154" s="12" t="s">
        <v>24</v>
      </c>
      <c r="G154" s="12" t="s">
        <v>24</v>
      </c>
      <c r="H154" s="12" t="s">
        <v>24</v>
      </c>
      <c r="I154" s="12" t="s">
        <v>24</v>
      </c>
      <c r="J154" s="12" t="s">
        <v>24</v>
      </c>
      <c r="K154" s="12" t="s">
        <v>24</v>
      </c>
      <c r="L154" s="12" t="s">
        <v>24</v>
      </c>
      <c r="M154" s="12" t="s">
        <v>24</v>
      </c>
      <c r="N154" s="12" t="s">
        <v>24</v>
      </c>
      <c r="O154" s="12" t="s">
        <v>24</v>
      </c>
      <c r="P154" s="12" t="s">
        <v>24</v>
      </c>
      <c r="Q154" s="12" t="s">
        <v>24</v>
      </c>
      <c r="R154" s="12" t="s">
        <v>24</v>
      </c>
      <c r="S154" s="12" t="s">
        <v>24</v>
      </c>
      <c r="T154" s="12" t="s">
        <v>24</v>
      </c>
      <c r="U154" s="12" t="s">
        <v>24</v>
      </c>
      <c r="V154" s="12" t="s">
        <v>24</v>
      </c>
      <c r="W154" s="12" t="s">
        <v>24</v>
      </c>
      <c r="X154" s="12" t="s">
        <v>24</v>
      </c>
      <c r="Y154" s="12" t="s">
        <v>24</v>
      </c>
      <c r="Z154" s="12" t="s">
        <v>24</v>
      </c>
      <c r="AA154" s="12" t="s">
        <v>24</v>
      </c>
    </row>
    <row r="155" spans="2:27" x14ac:dyDescent="0.2">
      <c r="B155" s="14" t="s">
        <v>3221</v>
      </c>
      <c r="C155" s="24" t="s">
        <v>26</v>
      </c>
      <c r="D155" s="16" t="s">
        <v>26</v>
      </c>
      <c r="E155" s="20" t="s">
        <v>26</v>
      </c>
      <c r="F155" s="58" t="s">
        <v>26</v>
      </c>
      <c r="G155" s="20" t="s">
        <v>26</v>
      </c>
      <c r="H155" s="19"/>
      <c r="I155" s="19"/>
      <c r="J155" s="19"/>
      <c r="K155" s="20" t="s">
        <v>26</v>
      </c>
      <c r="L155" s="57"/>
      <c r="M155" s="21"/>
      <c r="N155" s="20" t="s">
        <v>26</v>
      </c>
      <c r="O155" s="21"/>
      <c r="P155" s="21"/>
      <c r="Q155" s="21"/>
      <c r="R155" s="21"/>
      <c r="S155" s="21"/>
      <c r="T155" s="56" t="s">
        <v>26</v>
      </c>
      <c r="U155" s="21"/>
      <c r="V155" s="21"/>
      <c r="W155" s="21"/>
      <c r="X155" s="21"/>
      <c r="Y155" s="21"/>
      <c r="Z155" s="21"/>
      <c r="AA155" s="20" t="s">
        <v>26</v>
      </c>
    </row>
    <row r="156" spans="2:27" x14ac:dyDescent="0.2">
      <c r="B156" s="11" t="s">
        <v>24</v>
      </c>
      <c r="C156" s="12" t="s">
        <v>24</v>
      </c>
      <c r="D156" s="13" t="s">
        <v>24</v>
      </c>
      <c r="E156" s="12" t="s">
        <v>24</v>
      </c>
      <c r="F156" s="12" t="s">
        <v>24</v>
      </c>
      <c r="G156" s="12" t="s">
        <v>24</v>
      </c>
      <c r="H156" s="12" t="s">
        <v>24</v>
      </c>
      <c r="I156" s="12" t="s">
        <v>24</v>
      </c>
      <c r="J156" s="12" t="s">
        <v>24</v>
      </c>
      <c r="K156" s="12" t="s">
        <v>24</v>
      </c>
      <c r="L156" s="12" t="s">
        <v>24</v>
      </c>
      <c r="M156" s="12" t="s">
        <v>24</v>
      </c>
      <c r="N156" s="12" t="s">
        <v>24</v>
      </c>
      <c r="O156" s="12" t="s">
        <v>24</v>
      </c>
      <c r="P156" s="12" t="s">
        <v>24</v>
      </c>
      <c r="Q156" s="12" t="s">
        <v>24</v>
      </c>
      <c r="R156" s="12" t="s">
        <v>24</v>
      </c>
      <c r="S156" s="12" t="s">
        <v>24</v>
      </c>
      <c r="T156" s="12" t="s">
        <v>24</v>
      </c>
      <c r="U156" s="12" t="s">
        <v>24</v>
      </c>
      <c r="V156" s="12" t="s">
        <v>24</v>
      </c>
      <c r="W156" s="12" t="s">
        <v>24</v>
      </c>
      <c r="X156" s="12" t="s">
        <v>24</v>
      </c>
      <c r="Y156" s="12" t="s">
        <v>24</v>
      </c>
      <c r="Z156" s="12" t="s">
        <v>24</v>
      </c>
      <c r="AA156" s="12" t="s">
        <v>24</v>
      </c>
    </row>
    <row r="157" spans="2:27" ht="25.5" x14ac:dyDescent="0.2">
      <c r="B157" s="54" t="s">
        <v>3220</v>
      </c>
      <c r="C157" s="24" t="s">
        <v>3219</v>
      </c>
      <c r="D157" s="53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2">
        <f>SUM(SCDBPTASN2!O154:'SCDBPTASN2'!O156)</f>
        <v>0</v>
      </c>
      <c r="P157" s="52">
        <f>SUM(SCDBPTASN2!P154:'SCDBPTASN2'!P156)</f>
        <v>0</v>
      </c>
      <c r="Q157" s="52">
        <f>SUM(SCDBPTASN2!Q154:'SCDBPTASN2'!Q156)</f>
        <v>0</v>
      </c>
      <c r="R157" s="52">
        <f>SUM(SCDBPTASN2!R154:'SCDBPTASN2'!R156)</f>
        <v>0</v>
      </c>
      <c r="S157" s="52">
        <f>SUM(SCDBPTASN2!S154:'SCDBPTASN2'!S156)</f>
        <v>0</v>
      </c>
      <c r="T157" s="51"/>
      <c r="U157" s="52">
        <f>SUM(SCDBPTASN2!U154:'SCDBPTASN2'!U156)</f>
        <v>0</v>
      </c>
      <c r="V157" s="52">
        <f>SUM(SCDBPTASN2!V154:'SCDBPTASN2'!V156)</f>
        <v>0</v>
      </c>
      <c r="W157" s="52">
        <f>SUM(SCDBPTASN2!W154:'SCDBPTASN2'!W156)</f>
        <v>0</v>
      </c>
      <c r="X157" s="52">
        <f>SUM(SCDBPTASN2!X154:'SCDBPTASN2'!X156)</f>
        <v>0</v>
      </c>
      <c r="Y157" s="52">
        <f>SUM(SCDBPTASN2!Y154:'SCDBPTASN2'!Y156)</f>
        <v>0</v>
      </c>
      <c r="Z157" s="52">
        <f>SUM(SCDBPTASN2!Z154:'SCDBPTASN2'!Z156)</f>
        <v>0</v>
      </c>
      <c r="AA157" s="51"/>
    </row>
    <row r="158" spans="2:27" ht="25.5" x14ac:dyDescent="0.2">
      <c r="B158" s="54" t="s">
        <v>3218</v>
      </c>
      <c r="C158" s="24" t="s">
        <v>3217</v>
      </c>
      <c r="D158" s="53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2">
        <f>SCDBPTASN2!O137+SCDBPTASN2!O141+SCDBPTASN2!O145+SCDBPTASN2!O149+SCDBPTASN2!O153+SCDBPTASN2!O157</f>
        <v>0</v>
      </c>
      <c r="P158" s="52">
        <f>SCDBPTASN2!P137+SCDBPTASN2!P141+SCDBPTASN2!P145+SCDBPTASN2!P149+SCDBPTASN2!P153+SCDBPTASN2!P157</f>
        <v>0</v>
      </c>
      <c r="Q158" s="52">
        <f>SCDBPTASN2!Q137+SCDBPTASN2!Q141+SCDBPTASN2!Q145+SCDBPTASN2!Q149+SCDBPTASN2!Q153+SCDBPTASN2!Q157</f>
        <v>0</v>
      </c>
      <c r="R158" s="52">
        <f>SCDBPTASN2!R137+SCDBPTASN2!R141+SCDBPTASN2!R145+SCDBPTASN2!R149+SCDBPTASN2!R153+SCDBPTASN2!R157</f>
        <v>0</v>
      </c>
      <c r="S158" s="52">
        <f>SCDBPTASN2!S137+SCDBPTASN2!S141+SCDBPTASN2!S145+SCDBPTASN2!S149+SCDBPTASN2!S153+SCDBPTASN2!S157</f>
        <v>0</v>
      </c>
      <c r="T158" s="51"/>
      <c r="U158" s="52">
        <f>SCDBPTASN2!U137+SCDBPTASN2!U141+SCDBPTASN2!U145+SCDBPTASN2!U149+SCDBPTASN2!U153+SCDBPTASN2!U157</f>
        <v>0</v>
      </c>
      <c r="V158" s="52">
        <f>SCDBPTASN2!V137+SCDBPTASN2!V141+SCDBPTASN2!V145+SCDBPTASN2!V149+SCDBPTASN2!V153+SCDBPTASN2!V157</f>
        <v>0</v>
      </c>
      <c r="W158" s="52">
        <f>SCDBPTASN2!W137+SCDBPTASN2!W141+SCDBPTASN2!W145+SCDBPTASN2!W149+SCDBPTASN2!W153+SCDBPTASN2!W157</f>
        <v>0</v>
      </c>
      <c r="X158" s="52">
        <f>SCDBPTASN2!X137+SCDBPTASN2!X141+SCDBPTASN2!X145+SCDBPTASN2!X149+SCDBPTASN2!X153+SCDBPTASN2!X157</f>
        <v>0</v>
      </c>
      <c r="Y158" s="52">
        <f>SCDBPTASN2!Y137+SCDBPTASN2!Y141+SCDBPTASN2!Y145+SCDBPTASN2!Y149+SCDBPTASN2!Y153+SCDBPTASN2!Y157</f>
        <v>0</v>
      </c>
      <c r="Z158" s="52">
        <f>SCDBPTASN2!Z137+SCDBPTASN2!Z141+SCDBPTASN2!Z145+SCDBPTASN2!Z149+SCDBPTASN2!Z153+SCDBPTASN2!Z157</f>
        <v>0</v>
      </c>
      <c r="AA158" s="51"/>
    </row>
    <row r="159" spans="2:27" x14ac:dyDescent="0.2">
      <c r="B159" s="11" t="s">
        <v>24</v>
      </c>
      <c r="C159" s="12" t="s">
        <v>24</v>
      </c>
      <c r="D159" s="13" t="s">
        <v>24</v>
      </c>
      <c r="E159" s="12" t="s">
        <v>24</v>
      </c>
      <c r="F159" s="12" t="s">
        <v>24</v>
      </c>
      <c r="G159" s="12" t="s">
        <v>24</v>
      </c>
      <c r="H159" s="12" t="s">
        <v>24</v>
      </c>
      <c r="I159" s="12" t="s">
        <v>24</v>
      </c>
      <c r="J159" s="12" t="s">
        <v>24</v>
      </c>
      <c r="K159" s="12" t="s">
        <v>24</v>
      </c>
      <c r="L159" s="12" t="s">
        <v>24</v>
      </c>
      <c r="M159" s="12" t="s">
        <v>24</v>
      </c>
      <c r="N159" s="12" t="s">
        <v>24</v>
      </c>
      <c r="O159" s="12" t="s">
        <v>24</v>
      </c>
      <c r="P159" s="12" t="s">
        <v>24</v>
      </c>
      <c r="Q159" s="12" t="s">
        <v>24</v>
      </c>
      <c r="R159" s="12" t="s">
        <v>24</v>
      </c>
      <c r="S159" s="12" t="s">
        <v>24</v>
      </c>
      <c r="T159" s="12" t="s">
        <v>24</v>
      </c>
      <c r="U159" s="12" t="s">
        <v>24</v>
      </c>
      <c r="V159" s="12" t="s">
        <v>24</v>
      </c>
      <c r="W159" s="12" t="s">
        <v>24</v>
      </c>
      <c r="X159" s="12" t="s">
        <v>24</v>
      </c>
      <c r="Y159" s="12" t="s">
        <v>24</v>
      </c>
      <c r="Z159" s="12" t="s">
        <v>24</v>
      </c>
      <c r="AA159" s="12" t="s">
        <v>24</v>
      </c>
    </row>
    <row r="160" spans="2:27" x14ac:dyDescent="0.2">
      <c r="B160" s="14" t="s">
        <v>3216</v>
      </c>
      <c r="C160" s="24" t="s">
        <v>26</v>
      </c>
      <c r="D160" s="16" t="s">
        <v>26</v>
      </c>
      <c r="E160" s="20" t="s">
        <v>26</v>
      </c>
      <c r="F160" s="58" t="s">
        <v>26</v>
      </c>
      <c r="G160" s="20" t="s">
        <v>26</v>
      </c>
      <c r="H160" s="19"/>
      <c r="I160" s="19"/>
      <c r="J160" s="19"/>
      <c r="K160" s="20" t="s">
        <v>26</v>
      </c>
      <c r="L160" s="57"/>
      <c r="M160" s="21"/>
      <c r="N160" s="20" t="s">
        <v>26</v>
      </c>
      <c r="O160" s="21"/>
      <c r="P160" s="21"/>
      <c r="Q160" s="21"/>
      <c r="R160" s="21"/>
      <c r="S160" s="21"/>
      <c r="T160" s="56" t="s">
        <v>26</v>
      </c>
      <c r="U160" s="21"/>
      <c r="V160" s="21"/>
      <c r="W160" s="21"/>
      <c r="X160" s="21"/>
      <c r="Y160" s="21"/>
      <c r="Z160" s="21"/>
      <c r="AA160" s="20" t="s">
        <v>26</v>
      </c>
    </row>
    <row r="161" spans="2:27" x14ac:dyDescent="0.2">
      <c r="B161" s="11" t="s">
        <v>24</v>
      </c>
      <c r="C161" s="12" t="s">
        <v>24</v>
      </c>
      <c r="D161" s="13" t="s">
        <v>24</v>
      </c>
      <c r="E161" s="12" t="s">
        <v>24</v>
      </c>
      <c r="F161" s="12" t="s">
        <v>24</v>
      </c>
      <c r="G161" s="12" t="s">
        <v>24</v>
      </c>
      <c r="H161" s="12" t="s">
        <v>24</v>
      </c>
      <c r="I161" s="12" t="s">
        <v>24</v>
      </c>
      <c r="J161" s="12" t="s">
        <v>24</v>
      </c>
      <c r="K161" s="12" t="s">
        <v>24</v>
      </c>
      <c r="L161" s="12" t="s">
        <v>24</v>
      </c>
      <c r="M161" s="12" t="s">
        <v>24</v>
      </c>
      <c r="N161" s="12" t="s">
        <v>24</v>
      </c>
      <c r="O161" s="12" t="s">
        <v>24</v>
      </c>
      <c r="P161" s="12" t="s">
        <v>24</v>
      </c>
      <c r="Q161" s="12" t="s">
        <v>24</v>
      </c>
      <c r="R161" s="12" t="s">
        <v>24</v>
      </c>
      <c r="S161" s="12" t="s">
        <v>24</v>
      </c>
      <c r="T161" s="12" t="s">
        <v>24</v>
      </c>
      <c r="U161" s="12" t="s">
        <v>24</v>
      </c>
      <c r="V161" s="12" t="s">
        <v>24</v>
      </c>
      <c r="W161" s="12" t="s">
        <v>24</v>
      </c>
      <c r="X161" s="12" t="s">
        <v>24</v>
      </c>
      <c r="Y161" s="12" t="s">
        <v>24</v>
      </c>
      <c r="Z161" s="12" t="s">
        <v>24</v>
      </c>
      <c r="AA161" s="12" t="s">
        <v>24</v>
      </c>
    </row>
    <row r="162" spans="2:27" ht="38.25" x14ac:dyDescent="0.2">
      <c r="B162" s="54" t="s">
        <v>30</v>
      </c>
      <c r="C162" s="24" t="s">
        <v>3215</v>
      </c>
      <c r="D162" s="53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2">
        <f>SUM(SCDBPTASN2!O159:'SCDBPTASN2'!O161)</f>
        <v>0</v>
      </c>
      <c r="P162" s="52">
        <f>SUM(SCDBPTASN2!P159:'SCDBPTASN2'!P161)</f>
        <v>0</v>
      </c>
      <c r="Q162" s="52">
        <f>SUM(SCDBPTASN2!Q159:'SCDBPTASN2'!Q161)</f>
        <v>0</v>
      </c>
      <c r="R162" s="52">
        <f>SUM(SCDBPTASN2!R159:'SCDBPTASN2'!R161)</f>
        <v>0</v>
      </c>
      <c r="S162" s="52">
        <f>SUM(SCDBPTASN2!S159:'SCDBPTASN2'!S161)</f>
        <v>0</v>
      </c>
      <c r="T162" s="51"/>
      <c r="U162" s="52">
        <f>SUM(SCDBPTASN2!U159:'SCDBPTASN2'!U161)</f>
        <v>0</v>
      </c>
      <c r="V162" s="52">
        <f>SUM(SCDBPTASN2!V159:'SCDBPTASN2'!V161)</f>
        <v>0</v>
      </c>
      <c r="W162" s="52">
        <f>SUM(SCDBPTASN2!W159:'SCDBPTASN2'!W161)</f>
        <v>0</v>
      </c>
      <c r="X162" s="52">
        <f>SUM(SCDBPTASN2!X159:'SCDBPTASN2'!X161)</f>
        <v>0</v>
      </c>
      <c r="Y162" s="52">
        <f>SUM(SCDBPTASN2!Y159:'SCDBPTASN2'!Y161)</f>
        <v>0</v>
      </c>
      <c r="Z162" s="52">
        <f>SUM(SCDBPTASN2!Z159:'SCDBPTASN2'!Z161)</f>
        <v>0</v>
      </c>
      <c r="AA162" s="51"/>
    </row>
    <row r="163" spans="2:27" x14ac:dyDescent="0.2">
      <c r="B163" s="11" t="s">
        <v>24</v>
      </c>
      <c r="C163" s="12" t="s">
        <v>24</v>
      </c>
      <c r="D163" s="13" t="s">
        <v>24</v>
      </c>
      <c r="E163" s="12" t="s">
        <v>24</v>
      </c>
      <c r="F163" s="12" t="s">
        <v>24</v>
      </c>
      <c r="G163" s="12" t="s">
        <v>24</v>
      </c>
      <c r="H163" s="12" t="s">
        <v>24</v>
      </c>
      <c r="I163" s="12" t="s">
        <v>24</v>
      </c>
      <c r="J163" s="12" t="s">
        <v>24</v>
      </c>
      <c r="K163" s="12" t="s">
        <v>24</v>
      </c>
      <c r="L163" s="12" t="s">
        <v>24</v>
      </c>
      <c r="M163" s="12" t="s">
        <v>24</v>
      </c>
      <c r="N163" s="12" t="s">
        <v>24</v>
      </c>
      <c r="O163" s="12" t="s">
        <v>24</v>
      </c>
      <c r="P163" s="12" t="s">
        <v>24</v>
      </c>
      <c r="Q163" s="12" t="s">
        <v>24</v>
      </c>
      <c r="R163" s="12" t="s">
        <v>24</v>
      </c>
      <c r="S163" s="12" t="s">
        <v>24</v>
      </c>
      <c r="T163" s="12" t="s">
        <v>24</v>
      </c>
      <c r="U163" s="12" t="s">
        <v>24</v>
      </c>
      <c r="V163" s="12" t="s">
        <v>24</v>
      </c>
      <c r="W163" s="12" t="s">
        <v>24</v>
      </c>
      <c r="X163" s="12" t="s">
        <v>24</v>
      </c>
      <c r="Y163" s="12" t="s">
        <v>24</v>
      </c>
      <c r="Z163" s="12" t="s">
        <v>24</v>
      </c>
      <c r="AA163" s="12" t="s">
        <v>24</v>
      </c>
    </row>
    <row r="164" spans="2:27" x14ac:dyDescent="0.2">
      <c r="B164" s="14" t="s">
        <v>32</v>
      </c>
      <c r="C164" s="24" t="s">
        <v>26</v>
      </c>
      <c r="D164" s="16" t="s">
        <v>26</v>
      </c>
      <c r="E164" s="20" t="s">
        <v>26</v>
      </c>
      <c r="F164" s="58" t="s">
        <v>26</v>
      </c>
      <c r="G164" s="20" t="s">
        <v>26</v>
      </c>
      <c r="H164" s="19"/>
      <c r="I164" s="19"/>
      <c r="J164" s="19"/>
      <c r="K164" s="20" t="s">
        <v>26</v>
      </c>
      <c r="L164" s="57"/>
      <c r="M164" s="21"/>
      <c r="N164" s="20" t="s">
        <v>26</v>
      </c>
      <c r="O164" s="21"/>
      <c r="P164" s="21"/>
      <c r="Q164" s="21"/>
      <c r="R164" s="21"/>
      <c r="S164" s="21"/>
      <c r="T164" s="56" t="s">
        <v>26</v>
      </c>
      <c r="U164" s="21"/>
      <c r="V164" s="21"/>
      <c r="W164" s="21"/>
      <c r="X164" s="21"/>
      <c r="Y164" s="21"/>
      <c r="Z164" s="21"/>
      <c r="AA164" s="20" t="s">
        <v>26</v>
      </c>
    </row>
    <row r="165" spans="2:27" x14ac:dyDescent="0.2">
      <c r="B165" s="11" t="s">
        <v>24</v>
      </c>
      <c r="C165" s="12" t="s">
        <v>24</v>
      </c>
      <c r="D165" s="13" t="s">
        <v>24</v>
      </c>
      <c r="E165" s="12" t="s">
        <v>24</v>
      </c>
      <c r="F165" s="12" t="s">
        <v>24</v>
      </c>
      <c r="G165" s="12" t="s">
        <v>24</v>
      </c>
      <c r="H165" s="12" t="s">
        <v>24</v>
      </c>
      <c r="I165" s="12" t="s">
        <v>24</v>
      </c>
      <c r="J165" s="12" t="s">
        <v>24</v>
      </c>
      <c r="K165" s="12" t="s">
        <v>24</v>
      </c>
      <c r="L165" s="12" t="s">
        <v>24</v>
      </c>
      <c r="M165" s="12" t="s">
        <v>24</v>
      </c>
      <c r="N165" s="12" t="s">
        <v>24</v>
      </c>
      <c r="O165" s="12" t="s">
        <v>24</v>
      </c>
      <c r="P165" s="12" t="s">
        <v>24</v>
      </c>
      <c r="Q165" s="12" t="s">
        <v>24</v>
      </c>
      <c r="R165" s="12" t="s">
        <v>24</v>
      </c>
      <c r="S165" s="12" t="s">
        <v>24</v>
      </c>
      <c r="T165" s="12" t="s">
        <v>24</v>
      </c>
      <c r="U165" s="12" t="s">
        <v>24</v>
      </c>
      <c r="V165" s="12" t="s">
        <v>24</v>
      </c>
      <c r="W165" s="12" t="s">
        <v>24</v>
      </c>
      <c r="X165" s="12" t="s">
        <v>24</v>
      </c>
      <c r="Y165" s="12" t="s">
        <v>24</v>
      </c>
      <c r="Z165" s="12" t="s">
        <v>24</v>
      </c>
      <c r="AA165" s="12" t="s">
        <v>24</v>
      </c>
    </row>
    <row r="166" spans="2:27" ht="25.5" x14ac:dyDescent="0.2">
      <c r="B166" s="54" t="s">
        <v>3214</v>
      </c>
      <c r="C166" s="24" t="s">
        <v>3213</v>
      </c>
      <c r="D166" s="53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2">
        <f>SUM(SCDBPTASN2!O163:'SCDBPTASN2'!O165)</f>
        <v>0</v>
      </c>
      <c r="P166" s="52">
        <f>SUM(SCDBPTASN2!P163:'SCDBPTASN2'!P165)</f>
        <v>0</v>
      </c>
      <c r="Q166" s="52">
        <f>SUM(SCDBPTASN2!Q163:'SCDBPTASN2'!Q165)</f>
        <v>0</v>
      </c>
      <c r="R166" s="52">
        <f>SUM(SCDBPTASN2!R163:'SCDBPTASN2'!R165)</f>
        <v>0</v>
      </c>
      <c r="S166" s="52">
        <f>SUM(SCDBPTASN2!S163:'SCDBPTASN2'!S165)</f>
        <v>0</v>
      </c>
      <c r="T166" s="51"/>
      <c r="U166" s="52">
        <f>SUM(SCDBPTASN2!U163:'SCDBPTASN2'!U165)</f>
        <v>0</v>
      </c>
      <c r="V166" s="52">
        <f>SUM(SCDBPTASN2!V163:'SCDBPTASN2'!V165)</f>
        <v>0</v>
      </c>
      <c r="W166" s="52">
        <f>SUM(SCDBPTASN2!W163:'SCDBPTASN2'!W165)</f>
        <v>0</v>
      </c>
      <c r="X166" s="52">
        <f>SUM(SCDBPTASN2!X163:'SCDBPTASN2'!X165)</f>
        <v>0</v>
      </c>
      <c r="Y166" s="52">
        <f>SUM(SCDBPTASN2!Y163:'SCDBPTASN2'!Y165)</f>
        <v>0</v>
      </c>
      <c r="Z166" s="52">
        <f>SUM(SCDBPTASN2!Z163:'SCDBPTASN2'!Z165)</f>
        <v>0</v>
      </c>
      <c r="AA166" s="51"/>
    </row>
    <row r="167" spans="2:27" x14ac:dyDescent="0.2">
      <c r="B167" s="11" t="s">
        <v>24</v>
      </c>
      <c r="C167" s="12" t="s">
        <v>24</v>
      </c>
      <c r="D167" s="13" t="s">
        <v>24</v>
      </c>
      <c r="E167" s="12" t="s">
        <v>24</v>
      </c>
      <c r="F167" s="12" t="s">
        <v>24</v>
      </c>
      <c r="G167" s="12" t="s">
        <v>24</v>
      </c>
      <c r="H167" s="12" t="s">
        <v>24</v>
      </c>
      <c r="I167" s="12" t="s">
        <v>24</v>
      </c>
      <c r="J167" s="12" t="s">
        <v>24</v>
      </c>
      <c r="K167" s="12" t="s">
        <v>24</v>
      </c>
      <c r="L167" s="12" t="s">
        <v>24</v>
      </c>
      <c r="M167" s="12" t="s">
        <v>24</v>
      </c>
      <c r="N167" s="12" t="s">
        <v>24</v>
      </c>
      <c r="O167" s="12" t="s">
        <v>24</v>
      </c>
      <c r="P167" s="12" t="s">
        <v>24</v>
      </c>
      <c r="Q167" s="12" t="s">
        <v>24</v>
      </c>
      <c r="R167" s="12" t="s">
        <v>24</v>
      </c>
      <c r="S167" s="12" t="s">
        <v>24</v>
      </c>
      <c r="T167" s="12" t="s">
        <v>24</v>
      </c>
      <c r="U167" s="12" t="s">
        <v>24</v>
      </c>
      <c r="V167" s="12" t="s">
        <v>24</v>
      </c>
      <c r="W167" s="12" t="s">
        <v>24</v>
      </c>
      <c r="X167" s="12" t="s">
        <v>24</v>
      </c>
      <c r="Y167" s="12" t="s">
        <v>24</v>
      </c>
      <c r="Z167" s="12" t="s">
        <v>24</v>
      </c>
      <c r="AA167" s="12" t="s">
        <v>24</v>
      </c>
    </row>
    <row r="168" spans="2:27" x14ac:dyDescent="0.2">
      <c r="B168" s="14" t="s">
        <v>3212</v>
      </c>
      <c r="C168" s="24" t="s">
        <v>26</v>
      </c>
      <c r="D168" s="16" t="s">
        <v>26</v>
      </c>
      <c r="E168" s="20" t="s">
        <v>26</v>
      </c>
      <c r="F168" s="58" t="s">
        <v>26</v>
      </c>
      <c r="G168" s="20" t="s">
        <v>26</v>
      </c>
      <c r="H168" s="19"/>
      <c r="I168" s="19"/>
      <c r="J168" s="19"/>
      <c r="K168" s="20" t="s">
        <v>26</v>
      </c>
      <c r="L168" s="57"/>
      <c r="M168" s="21"/>
      <c r="N168" s="20" t="s">
        <v>26</v>
      </c>
      <c r="O168" s="21"/>
      <c r="P168" s="21"/>
      <c r="Q168" s="21"/>
      <c r="R168" s="21"/>
      <c r="S168" s="21"/>
      <c r="T168" s="56" t="s">
        <v>26</v>
      </c>
      <c r="U168" s="21"/>
      <c r="V168" s="21"/>
      <c r="W168" s="21"/>
      <c r="X168" s="21"/>
      <c r="Y168" s="21"/>
      <c r="Z168" s="21"/>
      <c r="AA168" s="20" t="s">
        <v>26</v>
      </c>
    </row>
    <row r="169" spans="2:27" x14ac:dyDescent="0.2">
      <c r="B169" s="11" t="s">
        <v>24</v>
      </c>
      <c r="C169" s="12" t="s">
        <v>24</v>
      </c>
      <c r="D169" s="13" t="s">
        <v>24</v>
      </c>
      <c r="E169" s="12" t="s">
        <v>24</v>
      </c>
      <c r="F169" s="12" t="s">
        <v>24</v>
      </c>
      <c r="G169" s="12" t="s">
        <v>24</v>
      </c>
      <c r="H169" s="12" t="s">
        <v>24</v>
      </c>
      <c r="I169" s="12" t="s">
        <v>24</v>
      </c>
      <c r="J169" s="12" t="s">
        <v>24</v>
      </c>
      <c r="K169" s="12" t="s">
        <v>24</v>
      </c>
      <c r="L169" s="12" t="s">
        <v>24</v>
      </c>
      <c r="M169" s="12" t="s">
        <v>24</v>
      </c>
      <c r="N169" s="12" t="s">
        <v>24</v>
      </c>
      <c r="O169" s="12" t="s">
        <v>24</v>
      </c>
      <c r="P169" s="12" t="s">
        <v>24</v>
      </c>
      <c r="Q169" s="12" t="s">
        <v>24</v>
      </c>
      <c r="R169" s="12" t="s">
        <v>24</v>
      </c>
      <c r="S169" s="12" t="s">
        <v>24</v>
      </c>
      <c r="T169" s="12" t="s">
        <v>24</v>
      </c>
      <c r="U169" s="12" t="s">
        <v>24</v>
      </c>
      <c r="V169" s="12" t="s">
        <v>24</v>
      </c>
      <c r="W169" s="12" t="s">
        <v>24</v>
      </c>
      <c r="X169" s="12" t="s">
        <v>24</v>
      </c>
      <c r="Y169" s="12" t="s">
        <v>24</v>
      </c>
      <c r="Z169" s="12" t="s">
        <v>24</v>
      </c>
      <c r="AA169" s="12" t="s">
        <v>24</v>
      </c>
    </row>
    <row r="170" spans="2:27" ht="25.5" x14ac:dyDescent="0.2">
      <c r="B170" s="54" t="s">
        <v>3211</v>
      </c>
      <c r="C170" s="24" t="s">
        <v>3210</v>
      </c>
      <c r="D170" s="53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2">
        <f>SUM(SCDBPTASN2!O167:'SCDBPTASN2'!O169)</f>
        <v>0</v>
      </c>
      <c r="P170" s="52">
        <f>SUM(SCDBPTASN2!P167:'SCDBPTASN2'!P169)</f>
        <v>0</v>
      </c>
      <c r="Q170" s="52">
        <f>SUM(SCDBPTASN2!Q167:'SCDBPTASN2'!Q169)</f>
        <v>0</v>
      </c>
      <c r="R170" s="52">
        <f>SUM(SCDBPTASN2!R167:'SCDBPTASN2'!R169)</f>
        <v>0</v>
      </c>
      <c r="S170" s="52">
        <f>SUM(SCDBPTASN2!S167:'SCDBPTASN2'!S169)</f>
        <v>0</v>
      </c>
      <c r="T170" s="51"/>
      <c r="U170" s="52">
        <f>SUM(SCDBPTASN2!U167:'SCDBPTASN2'!U169)</f>
        <v>0</v>
      </c>
      <c r="V170" s="52">
        <f>SUM(SCDBPTASN2!V167:'SCDBPTASN2'!V169)</f>
        <v>0</v>
      </c>
      <c r="W170" s="52">
        <f>SUM(SCDBPTASN2!W167:'SCDBPTASN2'!W169)</f>
        <v>0</v>
      </c>
      <c r="X170" s="52">
        <f>SUM(SCDBPTASN2!X167:'SCDBPTASN2'!X169)</f>
        <v>0</v>
      </c>
      <c r="Y170" s="52">
        <f>SUM(SCDBPTASN2!Y167:'SCDBPTASN2'!Y169)</f>
        <v>0</v>
      </c>
      <c r="Z170" s="52">
        <f>SUM(SCDBPTASN2!Z167:'SCDBPTASN2'!Z169)</f>
        <v>0</v>
      </c>
      <c r="AA170" s="51"/>
    </row>
    <row r="171" spans="2:27" x14ac:dyDescent="0.2">
      <c r="B171" s="11" t="s">
        <v>24</v>
      </c>
      <c r="C171" s="12" t="s">
        <v>24</v>
      </c>
      <c r="D171" s="13" t="s">
        <v>24</v>
      </c>
      <c r="E171" s="12" t="s">
        <v>24</v>
      </c>
      <c r="F171" s="12" t="s">
        <v>24</v>
      </c>
      <c r="G171" s="12" t="s">
        <v>24</v>
      </c>
      <c r="H171" s="12" t="s">
        <v>24</v>
      </c>
      <c r="I171" s="12" t="s">
        <v>24</v>
      </c>
      <c r="J171" s="12" t="s">
        <v>24</v>
      </c>
      <c r="K171" s="12" t="s">
        <v>24</v>
      </c>
      <c r="L171" s="12" t="s">
        <v>24</v>
      </c>
      <c r="M171" s="12" t="s">
        <v>24</v>
      </c>
      <c r="N171" s="12" t="s">
        <v>24</v>
      </c>
      <c r="O171" s="12" t="s">
        <v>24</v>
      </c>
      <c r="P171" s="12" t="s">
        <v>24</v>
      </c>
      <c r="Q171" s="12" t="s">
        <v>24</v>
      </c>
      <c r="R171" s="12" t="s">
        <v>24</v>
      </c>
      <c r="S171" s="12" t="s">
        <v>24</v>
      </c>
      <c r="T171" s="12" t="s">
        <v>24</v>
      </c>
      <c r="U171" s="12" t="s">
        <v>24</v>
      </c>
      <c r="V171" s="12" t="s">
        <v>24</v>
      </c>
      <c r="W171" s="12" t="s">
        <v>24</v>
      </c>
      <c r="X171" s="12" t="s">
        <v>24</v>
      </c>
      <c r="Y171" s="12" t="s">
        <v>24</v>
      </c>
      <c r="Z171" s="12" t="s">
        <v>24</v>
      </c>
      <c r="AA171" s="12" t="s">
        <v>24</v>
      </c>
    </row>
    <row r="172" spans="2:27" x14ac:dyDescent="0.2">
      <c r="B172" s="14" t="s">
        <v>3209</v>
      </c>
      <c r="C172" s="24" t="s">
        <v>26</v>
      </c>
      <c r="D172" s="16" t="s">
        <v>26</v>
      </c>
      <c r="E172" s="20" t="s">
        <v>26</v>
      </c>
      <c r="F172" s="58" t="s">
        <v>26</v>
      </c>
      <c r="G172" s="20" t="s">
        <v>26</v>
      </c>
      <c r="H172" s="19"/>
      <c r="I172" s="19"/>
      <c r="J172" s="19"/>
      <c r="K172" s="20" t="s">
        <v>26</v>
      </c>
      <c r="L172" s="57"/>
      <c r="M172" s="21"/>
      <c r="N172" s="20" t="s">
        <v>26</v>
      </c>
      <c r="O172" s="21"/>
      <c r="P172" s="21"/>
      <c r="Q172" s="21"/>
      <c r="R172" s="21"/>
      <c r="S172" s="21"/>
      <c r="T172" s="56" t="s">
        <v>26</v>
      </c>
      <c r="U172" s="21"/>
      <c r="V172" s="21"/>
      <c r="W172" s="21"/>
      <c r="X172" s="21"/>
      <c r="Y172" s="21"/>
      <c r="Z172" s="21"/>
      <c r="AA172" s="20" t="s">
        <v>26</v>
      </c>
    </row>
    <row r="173" spans="2:27" x14ac:dyDescent="0.2">
      <c r="B173" s="11" t="s">
        <v>24</v>
      </c>
      <c r="C173" s="12" t="s">
        <v>24</v>
      </c>
      <c r="D173" s="13" t="s">
        <v>24</v>
      </c>
      <c r="E173" s="12" t="s">
        <v>24</v>
      </c>
      <c r="F173" s="12" t="s">
        <v>24</v>
      </c>
      <c r="G173" s="12" t="s">
        <v>24</v>
      </c>
      <c r="H173" s="12" t="s">
        <v>24</v>
      </c>
      <c r="I173" s="12" t="s">
        <v>24</v>
      </c>
      <c r="J173" s="12" t="s">
        <v>24</v>
      </c>
      <c r="K173" s="12" t="s">
        <v>24</v>
      </c>
      <c r="L173" s="12" t="s">
        <v>24</v>
      </c>
      <c r="M173" s="12" t="s">
        <v>24</v>
      </c>
      <c r="N173" s="12" t="s">
        <v>24</v>
      </c>
      <c r="O173" s="12" t="s">
        <v>24</v>
      </c>
      <c r="P173" s="12" t="s">
        <v>24</v>
      </c>
      <c r="Q173" s="12" t="s">
        <v>24</v>
      </c>
      <c r="R173" s="12" t="s">
        <v>24</v>
      </c>
      <c r="S173" s="12" t="s">
        <v>24</v>
      </c>
      <c r="T173" s="12" t="s">
        <v>24</v>
      </c>
      <c r="U173" s="12" t="s">
        <v>24</v>
      </c>
      <c r="V173" s="12" t="s">
        <v>24</v>
      </c>
      <c r="W173" s="12" t="s">
        <v>24</v>
      </c>
      <c r="X173" s="12" t="s">
        <v>24</v>
      </c>
      <c r="Y173" s="12" t="s">
        <v>24</v>
      </c>
      <c r="Z173" s="12" t="s">
        <v>24</v>
      </c>
      <c r="AA173" s="12" t="s">
        <v>24</v>
      </c>
    </row>
    <row r="174" spans="2:27" ht="25.5" x14ac:dyDescent="0.2">
      <c r="B174" s="54" t="s">
        <v>3208</v>
      </c>
      <c r="C174" s="24" t="s">
        <v>3207</v>
      </c>
      <c r="D174" s="53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2">
        <f>SUM(SCDBPTASN2!O171:'SCDBPTASN2'!O173)</f>
        <v>0</v>
      </c>
      <c r="P174" s="52">
        <f>SUM(SCDBPTASN2!P171:'SCDBPTASN2'!P173)</f>
        <v>0</v>
      </c>
      <c r="Q174" s="52">
        <f>SUM(SCDBPTASN2!Q171:'SCDBPTASN2'!Q173)</f>
        <v>0</v>
      </c>
      <c r="R174" s="52">
        <f>SUM(SCDBPTASN2!R171:'SCDBPTASN2'!R173)</f>
        <v>0</v>
      </c>
      <c r="S174" s="52">
        <f>SUM(SCDBPTASN2!S171:'SCDBPTASN2'!S173)</f>
        <v>0</v>
      </c>
      <c r="T174" s="51"/>
      <c r="U174" s="52">
        <f>SUM(SCDBPTASN2!U171:'SCDBPTASN2'!U173)</f>
        <v>0</v>
      </c>
      <c r="V174" s="52">
        <f>SUM(SCDBPTASN2!V171:'SCDBPTASN2'!V173)</f>
        <v>0</v>
      </c>
      <c r="W174" s="52">
        <f>SUM(SCDBPTASN2!W171:'SCDBPTASN2'!W173)</f>
        <v>0</v>
      </c>
      <c r="X174" s="52">
        <f>SUM(SCDBPTASN2!X171:'SCDBPTASN2'!X173)</f>
        <v>0</v>
      </c>
      <c r="Y174" s="52">
        <f>SUM(SCDBPTASN2!Y171:'SCDBPTASN2'!Y173)</f>
        <v>0</v>
      </c>
      <c r="Z174" s="52">
        <f>SUM(SCDBPTASN2!Z171:'SCDBPTASN2'!Z173)</f>
        <v>0</v>
      </c>
      <c r="AA174" s="51"/>
    </row>
    <row r="175" spans="2:27" x14ac:dyDescent="0.2">
      <c r="B175" s="11" t="s">
        <v>24</v>
      </c>
      <c r="C175" s="12" t="s">
        <v>24</v>
      </c>
      <c r="D175" s="13" t="s">
        <v>24</v>
      </c>
      <c r="E175" s="12" t="s">
        <v>24</v>
      </c>
      <c r="F175" s="12" t="s">
        <v>24</v>
      </c>
      <c r="G175" s="12" t="s">
        <v>24</v>
      </c>
      <c r="H175" s="12" t="s">
        <v>24</v>
      </c>
      <c r="I175" s="12" t="s">
        <v>24</v>
      </c>
      <c r="J175" s="12" t="s">
        <v>24</v>
      </c>
      <c r="K175" s="12" t="s">
        <v>24</v>
      </c>
      <c r="L175" s="12" t="s">
        <v>24</v>
      </c>
      <c r="M175" s="12" t="s">
        <v>24</v>
      </c>
      <c r="N175" s="12" t="s">
        <v>24</v>
      </c>
      <c r="O175" s="12" t="s">
        <v>24</v>
      </c>
      <c r="P175" s="12" t="s">
        <v>24</v>
      </c>
      <c r="Q175" s="12" t="s">
        <v>24</v>
      </c>
      <c r="R175" s="12" t="s">
        <v>24</v>
      </c>
      <c r="S175" s="12" t="s">
        <v>24</v>
      </c>
      <c r="T175" s="12" t="s">
        <v>24</v>
      </c>
      <c r="U175" s="12" t="s">
        <v>24</v>
      </c>
      <c r="V175" s="12" t="s">
        <v>24</v>
      </c>
      <c r="W175" s="12" t="s">
        <v>24</v>
      </c>
      <c r="X175" s="12" t="s">
        <v>24</v>
      </c>
      <c r="Y175" s="12" t="s">
        <v>24</v>
      </c>
      <c r="Z175" s="12" t="s">
        <v>24</v>
      </c>
      <c r="AA175" s="12" t="s">
        <v>24</v>
      </c>
    </row>
    <row r="176" spans="2:27" x14ac:dyDescent="0.2">
      <c r="B176" s="14" t="s">
        <v>3206</v>
      </c>
      <c r="C176" s="24" t="s">
        <v>26</v>
      </c>
      <c r="D176" s="16" t="s">
        <v>26</v>
      </c>
      <c r="E176" s="20" t="s">
        <v>26</v>
      </c>
      <c r="F176" s="58" t="s">
        <v>26</v>
      </c>
      <c r="G176" s="20" t="s">
        <v>26</v>
      </c>
      <c r="H176" s="19"/>
      <c r="I176" s="19"/>
      <c r="J176" s="19"/>
      <c r="K176" s="20" t="s">
        <v>26</v>
      </c>
      <c r="L176" s="57"/>
      <c r="M176" s="21"/>
      <c r="N176" s="20" t="s">
        <v>26</v>
      </c>
      <c r="O176" s="21"/>
      <c r="P176" s="21"/>
      <c r="Q176" s="21"/>
      <c r="R176" s="21"/>
      <c r="S176" s="21"/>
      <c r="T176" s="56" t="s">
        <v>26</v>
      </c>
      <c r="U176" s="21"/>
      <c r="V176" s="21"/>
      <c r="W176" s="21"/>
      <c r="X176" s="21"/>
      <c r="Y176" s="21"/>
      <c r="Z176" s="21"/>
      <c r="AA176" s="20" t="s">
        <v>26</v>
      </c>
    </row>
    <row r="177" spans="2:27" x14ac:dyDescent="0.2">
      <c r="B177" s="11" t="s">
        <v>24</v>
      </c>
      <c r="C177" s="12" t="s">
        <v>24</v>
      </c>
      <c r="D177" s="13" t="s">
        <v>24</v>
      </c>
      <c r="E177" s="12" t="s">
        <v>24</v>
      </c>
      <c r="F177" s="12" t="s">
        <v>24</v>
      </c>
      <c r="G177" s="12" t="s">
        <v>24</v>
      </c>
      <c r="H177" s="12" t="s">
        <v>24</v>
      </c>
      <c r="I177" s="12" t="s">
        <v>24</v>
      </c>
      <c r="J177" s="12" t="s">
        <v>24</v>
      </c>
      <c r="K177" s="12" t="s">
        <v>24</v>
      </c>
      <c r="L177" s="12" t="s">
        <v>24</v>
      </c>
      <c r="M177" s="12" t="s">
        <v>24</v>
      </c>
      <c r="N177" s="12" t="s">
        <v>24</v>
      </c>
      <c r="O177" s="12" t="s">
        <v>24</v>
      </c>
      <c r="P177" s="12" t="s">
        <v>24</v>
      </c>
      <c r="Q177" s="12" t="s">
        <v>24</v>
      </c>
      <c r="R177" s="12" t="s">
        <v>24</v>
      </c>
      <c r="S177" s="12" t="s">
        <v>24</v>
      </c>
      <c r="T177" s="12" t="s">
        <v>24</v>
      </c>
      <c r="U177" s="12" t="s">
        <v>24</v>
      </c>
      <c r="V177" s="12" t="s">
        <v>24</v>
      </c>
      <c r="W177" s="12" t="s">
        <v>24</v>
      </c>
      <c r="X177" s="12" t="s">
        <v>24</v>
      </c>
      <c r="Y177" s="12" t="s">
        <v>24</v>
      </c>
      <c r="Z177" s="12" t="s">
        <v>24</v>
      </c>
      <c r="AA177" s="12" t="s">
        <v>24</v>
      </c>
    </row>
    <row r="178" spans="2:27" ht="25.5" x14ac:dyDescent="0.2">
      <c r="B178" s="54" t="s">
        <v>3205</v>
      </c>
      <c r="C178" s="24" t="s">
        <v>3204</v>
      </c>
      <c r="D178" s="53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2">
        <f>SUM(SCDBPTASN2!O175:'SCDBPTASN2'!O177)</f>
        <v>0</v>
      </c>
      <c r="P178" s="52">
        <f>SUM(SCDBPTASN2!P175:'SCDBPTASN2'!P177)</f>
        <v>0</v>
      </c>
      <c r="Q178" s="52">
        <f>SUM(SCDBPTASN2!Q175:'SCDBPTASN2'!Q177)</f>
        <v>0</v>
      </c>
      <c r="R178" s="52">
        <f>SUM(SCDBPTASN2!R175:'SCDBPTASN2'!R177)</f>
        <v>0</v>
      </c>
      <c r="S178" s="52">
        <f>SUM(SCDBPTASN2!S175:'SCDBPTASN2'!S177)</f>
        <v>0</v>
      </c>
      <c r="T178" s="51"/>
      <c r="U178" s="52">
        <f>SUM(SCDBPTASN2!U175:'SCDBPTASN2'!U177)</f>
        <v>0</v>
      </c>
      <c r="V178" s="52">
        <f>SUM(SCDBPTASN2!V175:'SCDBPTASN2'!V177)</f>
        <v>0</v>
      </c>
      <c r="W178" s="52">
        <f>SUM(SCDBPTASN2!W175:'SCDBPTASN2'!W177)</f>
        <v>0</v>
      </c>
      <c r="X178" s="52">
        <f>SUM(SCDBPTASN2!X175:'SCDBPTASN2'!X177)</f>
        <v>0</v>
      </c>
      <c r="Y178" s="52">
        <f>SUM(SCDBPTASN2!Y175:'SCDBPTASN2'!Y177)</f>
        <v>0</v>
      </c>
      <c r="Z178" s="52">
        <f>SUM(SCDBPTASN2!Z175:'SCDBPTASN2'!Z177)</f>
        <v>0</v>
      </c>
      <c r="AA178" s="51"/>
    </row>
    <row r="179" spans="2:27" x14ac:dyDescent="0.2">
      <c r="B179" s="11" t="s">
        <v>24</v>
      </c>
      <c r="C179" s="12" t="s">
        <v>24</v>
      </c>
      <c r="D179" s="13" t="s">
        <v>24</v>
      </c>
      <c r="E179" s="12" t="s">
        <v>24</v>
      </c>
      <c r="F179" s="12" t="s">
        <v>24</v>
      </c>
      <c r="G179" s="12" t="s">
        <v>24</v>
      </c>
      <c r="H179" s="12" t="s">
        <v>24</v>
      </c>
      <c r="I179" s="12" t="s">
        <v>24</v>
      </c>
      <c r="J179" s="12" t="s">
        <v>24</v>
      </c>
      <c r="K179" s="12" t="s">
        <v>24</v>
      </c>
      <c r="L179" s="12" t="s">
        <v>24</v>
      </c>
      <c r="M179" s="12" t="s">
        <v>24</v>
      </c>
      <c r="N179" s="12" t="s">
        <v>24</v>
      </c>
      <c r="O179" s="12" t="s">
        <v>24</v>
      </c>
      <c r="P179" s="12" t="s">
        <v>24</v>
      </c>
      <c r="Q179" s="12" t="s">
        <v>24</v>
      </c>
      <c r="R179" s="12" t="s">
        <v>24</v>
      </c>
      <c r="S179" s="12" t="s">
        <v>24</v>
      </c>
      <c r="T179" s="12" t="s">
        <v>24</v>
      </c>
      <c r="U179" s="12" t="s">
        <v>24</v>
      </c>
      <c r="V179" s="12" t="s">
        <v>24</v>
      </c>
      <c r="W179" s="12" t="s">
        <v>24</v>
      </c>
      <c r="X179" s="12" t="s">
        <v>24</v>
      </c>
      <c r="Y179" s="12" t="s">
        <v>24</v>
      </c>
      <c r="Z179" s="12" t="s">
        <v>24</v>
      </c>
      <c r="AA179" s="12" t="s">
        <v>24</v>
      </c>
    </row>
    <row r="180" spans="2:27" x14ac:dyDescent="0.2">
      <c r="B180" s="14" t="s">
        <v>3203</v>
      </c>
      <c r="C180" s="24" t="s">
        <v>26</v>
      </c>
      <c r="D180" s="16" t="s">
        <v>26</v>
      </c>
      <c r="E180" s="20" t="s">
        <v>26</v>
      </c>
      <c r="F180" s="58" t="s">
        <v>26</v>
      </c>
      <c r="G180" s="20" t="s">
        <v>26</v>
      </c>
      <c r="H180" s="19"/>
      <c r="I180" s="19"/>
      <c r="J180" s="19"/>
      <c r="K180" s="20" t="s">
        <v>26</v>
      </c>
      <c r="L180" s="57"/>
      <c r="M180" s="21"/>
      <c r="N180" s="20" t="s">
        <v>26</v>
      </c>
      <c r="O180" s="21"/>
      <c r="P180" s="21"/>
      <c r="Q180" s="21"/>
      <c r="R180" s="21"/>
      <c r="S180" s="21"/>
      <c r="T180" s="56" t="s">
        <v>26</v>
      </c>
      <c r="U180" s="21"/>
      <c r="V180" s="21"/>
      <c r="W180" s="21"/>
      <c r="X180" s="21"/>
      <c r="Y180" s="21"/>
      <c r="Z180" s="21"/>
      <c r="AA180" s="20" t="s">
        <v>26</v>
      </c>
    </row>
    <row r="181" spans="2:27" x14ac:dyDescent="0.2">
      <c r="B181" s="11" t="s">
        <v>24</v>
      </c>
      <c r="C181" s="12" t="s">
        <v>24</v>
      </c>
      <c r="D181" s="13" t="s">
        <v>24</v>
      </c>
      <c r="E181" s="12" t="s">
        <v>24</v>
      </c>
      <c r="F181" s="12" t="s">
        <v>24</v>
      </c>
      <c r="G181" s="12" t="s">
        <v>24</v>
      </c>
      <c r="H181" s="12" t="s">
        <v>24</v>
      </c>
      <c r="I181" s="12" t="s">
        <v>24</v>
      </c>
      <c r="J181" s="12" t="s">
        <v>24</v>
      </c>
      <c r="K181" s="12" t="s">
        <v>24</v>
      </c>
      <c r="L181" s="12" t="s">
        <v>24</v>
      </c>
      <c r="M181" s="12" t="s">
        <v>24</v>
      </c>
      <c r="N181" s="12" t="s">
        <v>24</v>
      </c>
      <c r="O181" s="12" t="s">
        <v>24</v>
      </c>
      <c r="P181" s="12" t="s">
        <v>24</v>
      </c>
      <c r="Q181" s="12" t="s">
        <v>24</v>
      </c>
      <c r="R181" s="12" t="s">
        <v>24</v>
      </c>
      <c r="S181" s="12" t="s">
        <v>24</v>
      </c>
      <c r="T181" s="12" t="s">
        <v>24</v>
      </c>
      <c r="U181" s="12" t="s">
        <v>24</v>
      </c>
      <c r="V181" s="12" t="s">
        <v>24</v>
      </c>
      <c r="W181" s="12" t="s">
        <v>24</v>
      </c>
      <c r="X181" s="12" t="s">
        <v>24</v>
      </c>
      <c r="Y181" s="12" t="s">
        <v>24</v>
      </c>
      <c r="Z181" s="12" t="s">
        <v>24</v>
      </c>
      <c r="AA181" s="12" t="s">
        <v>24</v>
      </c>
    </row>
    <row r="182" spans="2:27" ht="25.5" x14ac:dyDescent="0.2">
      <c r="B182" s="54" t="s">
        <v>3202</v>
      </c>
      <c r="C182" s="24" t="s">
        <v>3201</v>
      </c>
      <c r="D182" s="53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2">
        <f>SUM(SCDBPTASN2!O179:'SCDBPTASN2'!O181)</f>
        <v>0</v>
      </c>
      <c r="P182" s="52">
        <f>SUM(SCDBPTASN2!P179:'SCDBPTASN2'!P181)</f>
        <v>0</v>
      </c>
      <c r="Q182" s="52">
        <f>SUM(SCDBPTASN2!Q179:'SCDBPTASN2'!Q181)</f>
        <v>0</v>
      </c>
      <c r="R182" s="52">
        <f>SUM(SCDBPTASN2!R179:'SCDBPTASN2'!R181)</f>
        <v>0</v>
      </c>
      <c r="S182" s="52">
        <f>SUM(SCDBPTASN2!S179:'SCDBPTASN2'!S181)</f>
        <v>0</v>
      </c>
      <c r="T182" s="51"/>
      <c r="U182" s="52">
        <f>SUM(SCDBPTASN2!U179:'SCDBPTASN2'!U181)</f>
        <v>0</v>
      </c>
      <c r="V182" s="52">
        <f>SUM(SCDBPTASN2!V179:'SCDBPTASN2'!V181)</f>
        <v>0</v>
      </c>
      <c r="W182" s="52">
        <f>SUM(SCDBPTASN2!W179:'SCDBPTASN2'!W181)</f>
        <v>0</v>
      </c>
      <c r="X182" s="52">
        <f>SUM(SCDBPTASN2!X179:'SCDBPTASN2'!X181)</f>
        <v>0</v>
      </c>
      <c r="Y182" s="52">
        <f>SUM(SCDBPTASN2!Y179:'SCDBPTASN2'!Y181)</f>
        <v>0</v>
      </c>
      <c r="Z182" s="52">
        <f>SUM(SCDBPTASN2!Z179:'SCDBPTASN2'!Z181)</f>
        <v>0</v>
      </c>
      <c r="AA182" s="51"/>
    </row>
    <row r="183" spans="2:27" ht="25.5" x14ac:dyDescent="0.2">
      <c r="B183" s="54" t="s">
        <v>3200</v>
      </c>
      <c r="C183" s="24" t="s">
        <v>3199</v>
      </c>
      <c r="D183" s="53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2">
        <f>SCDBPTASN2!O162+SCDBPTASN2!O166+SCDBPTASN2!O170+SCDBPTASN2!O174+SCDBPTASN2!O178+SCDBPTASN2!O182</f>
        <v>0</v>
      </c>
      <c r="P183" s="52">
        <f>SCDBPTASN2!P162+SCDBPTASN2!P166+SCDBPTASN2!P170+SCDBPTASN2!P174+SCDBPTASN2!P178+SCDBPTASN2!P182</f>
        <v>0</v>
      </c>
      <c r="Q183" s="52">
        <f>SCDBPTASN2!Q162+SCDBPTASN2!Q166+SCDBPTASN2!Q170+SCDBPTASN2!Q174+SCDBPTASN2!Q178+SCDBPTASN2!Q182</f>
        <v>0</v>
      </c>
      <c r="R183" s="52">
        <f>SCDBPTASN2!R162+SCDBPTASN2!R166+SCDBPTASN2!R170+SCDBPTASN2!R174+SCDBPTASN2!R178+SCDBPTASN2!R182</f>
        <v>0</v>
      </c>
      <c r="S183" s="52">
        <f>SCDBPTASN2!S162+SCDBPTASN2!S166+SCDBPTASN2!S170+SCDBPTASN2!S174+SCDBPTASN2!S178+SCDBPTASN2!S182</f>
        <v>0</v>
      </c>
      <c r="T183" s="51"/>
      <c r="U183" s="52">
        <f>SCDBPTASN2!U162+SCDBPTASN2!U166+SCDBPTASN2!U170+SCDBPTASN2!U174+SCDBPTASN2!U178+SCDBPTASN2!U182</f>
        <v>0</v>
      </c>
      <c r="V183" s="52">
        <f>SCDBPTASN2!V162+SCDBPTASN2!V166+SCDBPTASN2!V170+SCDBPTASN2!V174+SCDBPTASN2!V178+SCDBPTASN2!V182</f>
        <v>0</v>
      </c>
      <c r="W183" s="52">
        <f>SCDBPTASN2!W162+SCDBPTASN2!W166+SCDBPTASN2!W170+SCDBPTASN2!W174+SCDBPTASN2!W178+SCDBPTASN2!W182</f>
        <v>0</v>
      </c>
      <c r="X183" s="52">
        <f>SCDBPTASN2!X162+SCDBPTASN2!X166+SCDBPTASN2!X170+SCDBPTASN2!X174+SCDBPTASN2!X178+SCDBPTASN2!X182</f>
        <v>0</v>
      </c>
      <c r="Y183" s="52">
        <f>SCDBPTASN2!Y162+SCDBPTASN2!Y166+SCDBPTASN2!Y170+SCDBPTASN2!Y174+SCDBPTASN2!Y178+SCDBPTASN2!Y182</f>
        <v>0</v>
      </c>
      <c r="Z183" s="52">
        <f>SCDBPTASN2!Z162+SCDBPTASN2!Z166+SCDBPTASN2!Z170+SCDBPTASN2!Z174+SCDBPTASN2!Z178+SCDBPTASN2!Z182</f>
        <v>0</v>
      </c>
      <c r="AA183" s="51"/>
    </row>
    <row r="184" spans="2:27" ht="25.5" x14ac:dyDescent="0.2">
      <c r="B184" s="54" t="s">
        <v>3198</v>
      </c>
      <c r="C184" s="24" t="s">
        <v>3197</v>
      </c>
      <c r="D184" s="53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2">
        <f>SCDBPTASN2!O10+SCDBPTASN2!O35+SCDBPTASN2!O112+SCDBPTASN2!O137+SCDBPTASN2!O162</f>
        <v>339075</v>
      </c>
      <c r="P184" s="52">
        <f>SCDBPTASN2!P10+SCDBPTASN2!P35+SCDBPTASN2!P112+SCDBPTASN2!P137+SCDBPTASN2!P162</f>
        <v>0</v>
      </c>
      <c r="Q184" s="52">
        <f>SCDBPTASN2!Q10+SCDBPTASN2!Q35+SCDBPTASN2!Q112+SCDBPTASN2!Q137+SCDBPTASN2!Q162</f>
        <v>0</v>
      </c>
      <c r="R184" s="52">
        <f>SCDBPTASN2!R10+SCDBPTASN2!R35+SCDBPTASN2!R112+SCDBPTASN2!R137+SCDBPTASN2!R162</f>
        <v>0</v>
      </c>
      <c r="S184" s="52">
        <f>SCDBPTASN2!S10+SCDBPTASN2!S35+SCDBPTASN2!S112+SCDBPTASN2!S137+SCDBPTASN2!S162</f>
        <v>339075</v>
      </c>
      <c r="T184" s="51"/>
      <c r="U184" s="52">
        <f>SCDBPTASN2!U10+SCDBPTASN2!U35+SCDBPTASN2!U112+SCDBPTASN2!U137+SCDBPTASN2!U162</f>
        <v>339075</v>
      </c>
      <c r="V184" s="52">
        <f>SCDBPTASN2!V10+SCDBPTASN2!V35+SCDBPTASN2!V112+SCDBPTASN2!V137+SCDBPTASN2!V162</f>
        <v>0</v>
      </c>
      <c r="W184" s="52">
        <f>SCDBPTASN2!W10+SCDBPTASN2!W35+SCDBPTASN2!W112+SCDBPTASN2!W137+SCDBPTASN2!W162</f>
        <v>0</v>
      </c>
      <c r="X184" s="52">
        <f>SCDBPTASN2!X10+SCDBPTASN2!X35+SCDBPTASN2!X112+SCDBPTASN2!X137+SCDBPTASN2!X162</f>
        <v>-339075</v>
      </c>
      <c r="Y184" s="52">
        <f>SCDBPTASN2!Y10+SCDBPTASN2!Y35+SCDBPTASN2!Y112+SCDBPTASN2!Y137+SCDBPTASN2!Y162</f>
        <v>0</v>
      </c>
      <c r="Z184" s="52">
        <f>SCDBPTASN2!Z10+SCDBPTASN2!Z35+SCDBPTASN2!Z112+SCDBPTASN2!Z137+SCDBPTASN2!Z162</f>
        <v>0</v>
      </c>
      <c r="AA184" s="51"/>
    </row>
    <row r="185" spans="2:27" ht="25.5" x14ac:dyDescent="0.2">
      <c r="B185" s="54" t="s">
        <v>3196</v>
      </c>
      <c r="C185" s="24" t="s">
        <v>3195</v>
      </c>
      <c r="D185" s="53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2">
        <f>SCDBPTASN2!O14+SCDBPTASN2!O40+SCDBPTASN2!O116+SCDBPTASN2!O141+SCDBPTASN2!O166</f>
        <v>840000</v>
      </c>
      <c r="P185" s="52">
        <f>SCDBPTASN2!P14+SCDBPTASN2!P40+SCDBPTASN2!P116+SCDBPTASN2!P141+SCDBPTASN2!P166</f>
        <v>0</v>
      </c>
      <c r="Q185" s="52">
        <f>SCDBPTASN2!Q14+SCDBPTASN2!Q40+SCDBPTASN2!Q116+SCDBPTASN2!Q141+SCDBPTASN2!Q166</f>
        <v>491656.62</v>
      </c>
      <c r="R185" s="52">
        <f>SCDBPTASN2!R14+SCDBPTASN2!R40+SCDBPTASN2!R116+SCDBPTASN2!R141+SCDBPTASN2!R166</f>
        <v>0</v>
      </c>
      <c r="S185" s="52">
        <f>SCDBPTASN2!S14+SCDBPTASN2!S40+SCDBPTASN2!S116+SCDBPTASN2!S141+SCDBPTASN2!S166</f>
        <v>0</v>
      </c>
      <c r="T185" s="51"/>
      <c r="U185" s="52">
        <f>SCDBPTASN2!U14+SCDBPTASN2!U40+SCDBPTASN2!U116+SCDBPTASN2!U141+SCDBPTASN2!U166</f>
        <v>0</v>
      </c>
      <c r="V185" s="52">
        <f>SCDBPTASN2!V14+SCDBPTASN2!V40+SCDBPTASN2!V116+SCDBPTASN2!V141+SCDBPTASN2!V166</f>
        <v>0</v>
      </c>
      <c r="W185" s="52">
        <f>SCDBPTASN2!W14+SCDBPTASN2!W40+SCDBPTASN2!W116+SCDBPTASN2!W141+SCDBPTASN2!W166</f>
        <v>0</v>
      </c>
      <c r="X185" s="52">
        <f>SCDBPTASN2!X14+SCDBPTASN2!X40+SCDBPTASN2!X116+SCDBPTASN2!X141+SCDBPTASN2!X166</f>
        <v>491656.62</v>
      </c>
      <c r="Y185" s="52">
        <f>SCDBPTASN2!Y14+SCDBPTASN2!Y40+SCDBPTASN2!Y116+SCDBPTASN2!Y141+SCDBPTASN2!Y166</f>
        <v>0</v>
      </c>
      <c r="Z185" s="52">
        <f>SCDBPTASN2!Z14+SCDBPTASN2!Z40+SCDBPTASN2!Z116+SCDBPTASN2!Z141+SCDBPTASN2!Z166</f>
        <v>0</v>
      </c>
      <c r="AA185" s="51"/>
    </row>
    <row r="186" spans="2:27" ht="25.5" x14ac:dyDescent="0.2">
      <c r="B186" s="54" t="s">
        <v>3194</v>
      </c>
      <c r="C186" s="24" t="s">
        <v>3193</v>
      </c>
      <c r="D186" s="53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2">
        <f>SCDBPTASN2!O18+SCDBPTASN2!O44+SCDBPTASN2!O120+SCDBPTASN2!O145+SCDBPTASN2!O170</f>
        <v>0</v>
      </c>
      <c r="P186" s="52">
        <f>SCDBPTASN2!P18+SCDBPTASN2!P44+SCDBPTASN2!P120+SCDBPTASN2!P145+SCDBPTASN2!P170</f>
        <v>0</v>
      </c>
      <c r="Q186" s="52">
        <f>SCDBPTASN2!Q18+SCDBPTASN2!Q44+SCDBPTASN2!Q120+SCDBPTASN2!Q145+SCDBPTASN2!Q170</f>
        <v>0</v>
      </c>
      <c r="R186" s="52">
        <f>SCDBPTASN2!R18+SCDBPTASN2!R44+SCDBPTASN2!R120+SCDBPTASN2!R145+SCDBPTASN2!R170</f>
        <v>0</v>
      </c>
      <c r="S186" s="52">
        <f>SCDBPTASN2!S18+SCDBPTASN2!S44+SCDBPTASN2!S120+SCDBPTASN2!S145+SCDBPTASN2!S170</f>
        <v>0</v>
      </c>
      <c r="T186" s="51"/>
      <c r="U186" s="52">
        <f>SCDBPTASN2!U18+SCDBPTASN2!U44+SCDBPTASN2!U120+SCDBPTASN2!U145+SCDBPTASN2!U170</f>
        <v>0</v>
      </c>
      <c r="V186" s="52">
        <f>SCDBPTASN2!V18+SCDBPTASN2!V44+SCDBPTASN2!V120+SCDBPTASN2!V145+SCDBPTASN2!V170</f>
        <v>0</v>
      </c>
      <c r="W186" s="52">
        <f>SCDBPTASN2!W18+SCDBPTASN2!W44+SCDBPTASN2!W120+SCDBPTASN2!W145+SCDBPTASN2!W170</f>
        <v>0</v>
      </c>
      <c r="X186" s="52">
        <f>SCDBPTASN2!X18+SCDBPTASN2!X44+SCDBPTASN2!X120+SCDBPTASN2!X145+SCDBPTASN2!X170</f>
        <v>0</v>
      </c>
      <c r="Y186" s="52">
        <f>SCDBPTASN2!Y18+SCDBPTASN2!Y44+SCDBPTASN2!Y120+SCDBPTASN2!Y145+SCDBPTASN2!Y170</f>
        <v>0</v>
      </c>
      <c r="Z186" s="52">
        <f>SCDBPTASN2!Z18+SCDBPTASN2!Z44+SCDBPTASN2!Z120+SCDBPTASN2!Z145+SCDBPTASN2!Z170</f>
        <v>0</v>
      </c>
      <c r="AA186" s="51"/>
    </row>
    <row r="187" spans="2:27" ht="25.5" x14ac:dyDescent="0.2">
      <c r="B187" s="54" t="s">
        <v>33</v>
      </c>
      <c r="C187" s="24" t="s">
        <v>3192</v>
      </c>
      <c r="D187" s="53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2">
        <f>SCDBPTASN2!O22+SCDBPTASN2!O48+SCDBPTASN2!O124+SCDBPTASN2!O149+SCDBPTASN2!O174</f>
        <v>0</v>
      </c>
      <c r="P187" s="52">
        <f>SCDBPTASN2!P22+SCDBPTASN2!P48+SCDBPTASN2!P124+SCDBPTASN2!P149+SCDBPTASN2!P174</f>
        <v>0</v>
      </c>
      <c r="Q187" s="52">
        <f>SCDBPTASN2!Q22+SCDBPTASN2!Q48+SCDBPTASN2!Q124+SCDBPTASN2!Q149+SCDBPTASN2!Q174</f>
        <v>0</v>
      </c>
      <c r="R187" s="52">
        <f>SCDBPTASN2!R22+SCDBPTASN2!R48+SCDBPTASN2!R124+SCDBPTASN2!R149+SCDBPTASN2!R174</f>
        <v>0</v>
      </c>
      <c r="S187" s="52">
        <f>SCDBPTASN2!S22+SCDBPTASN2!S48+SCDBPTASN2!S124+SCDBPTASN2!S149+SCDBPTASN2!S174</f>
        <v>0</v>
      </c>
      <c r="T187" s="51"/>
      <c r="U187" s="52">
        <f>SCDBPTASN2!U22+SCDBPTASN2!U48+SCDBPTASN2!U124+SCDBPTASN2!U149+SCDBPTASN2!U174</f>
        <v>0</v>
      </c>
      <c r="V187" s="52">
        <f>SCDBPTASN2!V22+SCDBPTASN2!V48+SCDBPTASN2!V124+SCDBPTASN2!V149+SCDBPTASN2!V174</f>
        <v>0</v>
      </c>
      <c r="W187" s="52">
        <f>SCDBPTASN2!W22+SCDBPTASN2!W48+SCDBPTASN2!W124+SCDBPTASN2!W149+SCDBPTASN2!W174</f>
        <v>0</v>
      </c>
      <c r="X187" s="52">
        <f>SCDBPTASN2!X22+SCDBPTASN2!X48+SCDBPTASN2!X124+SCDBPTASN2!X149+SCDBPTASN2!X174</f>
        <v>0</v>
      </c>
      <c r="Y187" s="52">
        <f>SCDBPTASN2!Y22+SCDBPTASN2!Y48+SCDBPTASN2!Y124+SCDBPTASN2!Y149+SCDBPTASN2!Y174</f>
        <v>0</v>
      </c>
      <c r="Z187" s="52">
        <f>SCDBPTASN2!Z22+SCDBPTASN2!Z48+SCDBPTASN2!Z124+SCDBPTASN2!Z149+SCDBPTASN2!Z174</f>
        <v>0</v>
      </c>
      <c r="AA187" s="51"/>
    </row>
    <row r="188" spans="2:27" ht="25.5" x14ac:dyDescent="0.2">
      <c r="B188" s="54" t="s">
        <v>3191</v>
      </c>
      <c r="C188" s="24" t="s">
        <v>3190</v>
      </c>
      <c r="D188" s="53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2">
        <f>SCDBPTASN2!O26+SCDBPTASN2!O103+SCDBPTASN2!O128+SCDBPTASN2!O153+SCDBPTASN2!O178</f>
        <v>5973743.6000000024</v>
      </c>
      <c r="P188" s="52">
        <f>SCDBPTASN2!P26+SCDBPTASN2!P103+SCDBPTASN2!P128+SCDBPTASN2!P153+SCDBPTASN2!P178</f>
        <v>0</v>
      </c>
      <c r="Q188" s="52">
        <f>SCDBPTASN2!Q26+SCDBPTASN2!Q103+SCDBPTASN2!Q128+SCDBPTASN2!Q153+SCDBPTASN2!Q178</f>
        <v>8924637.5600000005</v>
      </c>
      <c r="R188" s="52">
        <f>SCDBPTASN2!R26+SCDBPTASN2!R103+SCDBPTASN2!R128+SCDBPTASN2!R153+SCDBPTASN2!R178</f>
        <v>0</v>
      </c>
      <c r="S188" s="52">
        <f>SCDBPTASN2!S26+SCDBPTASN2!S103+SCDBPTASN2!S128+SCDBPTASN2!S153+SCDBPTASN2!S178</f>
        <v>0</v>
      </c>
      <c r="T188" s="51"/>
      <c r="U188" s="52">
        <f>SCDBPTASN2!U26+SCDBPTASN2!U103+SCDBPTASN2!U128+SCDBPTASN2!U153+SCDBPTASN2!U178</f>
        <v>1143423.8099999996</v>
      </c>
      <c r="V188" s="52">
        <f>SCDBPTASN2!V26+SCDBPTASN2!V103+SCDBPTASN2!V128+SCDBPTASN2!V153+SCDBPTASN2!V178</f>
        <v>0</v>
      </c>
      <c r="W188" s="52">
        <f>SCDBPTASN2!W26+SCDBPTASN2!W103+SCDBPTASN2!W128+SCDBPTASN2!W153+SCDBPTASN2!W178</f>
        <v>0</v>
      </c>
      <c r="X188" s="52">
        <f>SCDBPTASN2!X26+SCDBPTASN2!X103+SCDBPTASN2!X128+SCDBPTASN2!X153+SCDBPTASN2!X178</f>
        <v>2950894.45</v>
      </c>
      <c r="Y188" s="52">
        <f>SCDBPTASN2!Y26+SCDBPTASN2!Y103+SCDBPTASN2!Y128+SCDBPTASN2!Y153+SCDBPTASN2!Y178</f>
        <v>0</v>
      </c>
      <c r="Z188" s="52">
        <f>SCDBPTASN2!Z26+SCDBPTASN2!Z103+SCDBPTASN2!Z128+SCDBPTASN2!Z153+SCDBPTASN2!Z178</f>
        <v>0</v>
      </c>
      <c r="AA188" s="51"/>
    </row>
    <row r="189" spans="2:27" ht="25.5" x14ac:dyDescent="0.2">
      <c r="B189" s="54" t="s">
        <v>3189</v>
      </c>
      <c r="C189" s="24" t="s">
        <v>3188</v>
      </c>
      <c r="D189" s="53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2">
        <f>SCDBPTASN2!O30+SCDBPTASN2!O107+SCDBPTASN2!O132+SCDBPTASN2!O157+SCDBPTASN2!O182</f>
        <v>0</v>
      </c>
      <c r="P189" s="52">
        <f>SCDBPTASN2!P30+SCDBPTASN2!P107+SCDBPTASN2!P132+SCDBPTASN2!P157+SCDBPTASN2!P182</f>
        <v>0</v>
      </c>
      <c r="Q189" s="52">
        <f>SCDBPTASN2!Q30+SCDBPTASN2!Q107+SCDBPTASN2!Q132+SCDBPTASN2!Q157+SCDBPTASN2!Q182</f>
        <v>0</v>
      </c>
      <c r="R189" s="52">
        <f>SCDBPTASN2!R30+SCDBPTASN2!R107+SCDBPTASN2!R132+SCDBPTASN2!R157+SCDBPTASN2!R182</f>
        <v>0</v>
      </c>
      <c r="S189" s="52">
        <f>SCDBPTASN2!S30+SCDBPTASN2!S107+SCDBPTASN2!S132+SCDBPTASN2!S157+SCDBPTASN2!S182</f>
        <v>0</v>
      </c>
      <c r="T189" s="51"/>
      <c r="U189" s="52">
        <f>SCDBPTASN2!U30+SCDBPTASN2!U107+SCDBPTASN2!U132+SCDBPTASN2!U157+SCDBPTASN2!U182</f>
        <v>0</v>
      </c>
      <c r="V189" s="52">
        <f>SCDBPTASN2!V30+SCDBPTASN2!V107+SCDBPTASN2!V132+SCDBPTASN2!V157+SCDBPTASN2!V182</f>
        <v>0</v>
      </c>
      <c r="W189" s="52">
        <f>SCDBPTASN2!W30+SCDBPTASN2!W107+SCDBPTASN2!W132+SCDBPTASN2!W157+SCDBPTASN2!W182</f>
        <v>0</v>
      </c>
      <c r="X189" s="52">
        <f>SCDBPTASN2!X30+SCDBPTASN2!X107+SCDBPTASN2!X132+SCDBPTASN2!X157+SCDBPTASN2!X182</f>
        <v>0</v>
      </c>
      <c r="Y189" s="52">
        <f>SCDBPTASN2!Y30+SCDBPTASN2!Y107+SCDBPTASN2!Y132+SCDBPTASN2!Y157+SCDBPTASN2!Y182</f>
        <v>0</v>
      </c>
      <c r="Z189" s="52">
        <f>SCDBPTASN2!Z30+SCDBPTASN2!Z107+SCDBPTASN2!Z132+SCDBPTASN2!Z157+SCDBPTASN2!Z182</f>
        <v>0</v>
      </c>
      <c r="AA189" s="51"/>
    </row>
    <row r="190" spans="2:27" x14ac:dyDescent="0.2">
      <c r="B190" s="54" t="s">
        <v>3187</v>
      </c>
      <c r="C190" s="24" t="s">
        <v>3186</v>
      </c>
      <c r="D190" s="53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2">
        <f>SCDBPTASN2!O184+SCDBPTASN2!O185+SCDBPTASN2!O186+SCDBPTASN2!O187+SCDBPTASN2!O188+SCDBPTASN2!O189</f>
        <v>7152818.6000000024</v>
      </c>
      <c r="P190" s="52">
        <f>SCDBPTASN2!P184+SCDBPTASN2!P185+SCDBPTASN2!P186+SCDBPTASN2!P187+SCDBPTASN2!P188+SCDBPTASN2!P189</f>
        <v>0</v>
      </c>
      <c r="Q190" s="52">
        <f>SCDBPTASN2!Q184+SCDBPTASN2!Q185+SCDBPTASN2!Q186+SCDBPTASN2!Q187+SCDBPTASN2!Q188+SCDBPTASN2!Q189</f>
        <v>9416294.1799999997</v>
      </c>
      <c r="R190" s="52">
        <f>SCDBPTASN2!R184+SCDBPTASN2!R185+SCDBPTASN2!R186+SCDBPTASN2!R187+SCDBPTASN2!R188+SCDBPTASN2!R189</f>
        <v>0</v>
      </c>
      <c r="S190" s="52">
        <f>SCDBPTASN2!S184+SCDBPTASN2!S185+SCDBPTASN2!S186+SCDBPTASN2!S187+SCDBPTASN2!S188+SCDBPTASN2!S189</f>
        <v>339075</v>
      </c>
      <c r="T190" s="51"/>
      <c r="U190" s="52">
        <f>SCDBPTASN2!U184+SCDBPTASN2!U185+SCDBPTASN2!U186+SCDBPTASN2!U187+SCDBPTASN2!U188+SCDBPTASN2!U189</f>
        <v>1482498.8099999996</v>
      </c>
      <c r="V190" s="52">
        <f>SCDBPTASN2!V184+SCDBPTASN2!V185+SCDBPTASN2!V186+SCDBPTASN2!V187+SCDBPTASN2!V188+SCDBPTASN2!V189</f>
        <v>0</v>
      </c>
      <c r="W190" s="52">
        <f>SCDBPTASN2!W184+SCDBPTASN2!W185+SCDBPTASN2!W186+SCDBPTASN2!W187+SCDBPTASN2!W188+SCDBPTASN2!W189</f>
        <v>0</v>
      </c>
      <c r="X190" s="52">
        <f>SCDBPTASN2!X184+SCDBPTASN2!X185+SCDBPTASN2!X186+SCDBPTASN2!X187+SCDBPTASN2!X188+SCDBPTASN2!X189</f>
        <v>3103476.0700000003</v>
      </c>
      <c r="Y190" s="52">
        <f>SCDBPTASN2!Y184+SCDBPTASN2!Y185+SCDBPTASN2!Y186+SCDBPTASN2!Y187+SCDBPTASN2!Y188+SCDBPTASN2!Y189</f>
        <v>0</v>
      </c>
      <c r="Z190" s="52">
        <f>SCDBPTASN2!Z184+SCDBPTASN2!Z185+SCDBPTASN2!Z186+SCDBPTASN2!Z187+SCDBPTASN2!Z188+SCDBPTASN2!Z189</f>
        <v>0</v>
      </c>
      <c r="AA190" s="51"/>
    </row>
    <row r="191" spans="2:27" x14ac:dyDescent="0.2">
      <c r="B191" s="11" t="s">
        <v>24</v>
      </c>
      <c r="C191" s="12" t="s">
        <v>24</v>
      </c>
      <c r="D191" s="13" t="s">
        <v>24</v>
      </c>
      <c r="E191" s="12" t="s">
        <v>24</v>
      </c>
      <c r="F191" s="12" t="s">
        <v>24</v>
      </c>
      <c r="G191" s="12" t="s">
        <v>24</v>
      </c>
      <c r="H191" s="12" t="s">
        <v>24</v>
      </c>
      <c r="I191" s="12" t="s">
        <v>24</v>
      </c>
      <c r="J191" s="12" t="s">
        <v>24</v>
      </c>
      <c r="K191" s="12" t="s">
        <v>24</v>
      </c>
      <c r="L191" s="12" t="s">
        <v>24</v>
      </c>
      <c r="M191" s="12" t="s">
        <v>24</v>
      </c>
      <c r="N191" s="12" t="s">
        <v>24</v>
      </c>
      <c r="O191" s="12" t="s">
        <v>24</v>
      </c>
      <c r="P191" s="12" t="s">
        <v>24</v>
      </c>
      <c r="Q191" s="12" t="s">
        <v>24</v>
      </c>
      <c r="R191" s="12" t="s">
        <v>24</v>
      </c>
      <c r="S191" s="12" t="s">
        <v>24</v>
      </c>
      <c r="T191" s="12" t="s">
        <v>24</v>
      </c>
      <c r="U191" s="12" t="s">
        <v>24</v>
      </c>
      <c r="V191" s="12" t="s">
        <v>24</v>
      </c>
      <c r="W191" s="12" t="s">
        <v>24</v>
      </c>
      <c r="X191" s="12" t="s">
        <v>24</v>
      </c>
      <c r="Y191" s="12" t="s">
        <v>24</v>
      </c>
      <c r="Z191" s="12" t="s">
        <v>24</v>
      </c>
      <c r="AA191" s="12" t="s">
        <v>24</v>
      </c>
    </row>
    <row r="192" spans="2:27" x14ac:dyDescent="0.2">
      <c r="B192" s="14" t="s">
        <v>3185</v>
      </c>
      <c r="C192" s="24" t="s">
        <v>26</v>
      </c>
      <c r="D192" s="16" t="s">
        <v>26</v>
      </c>
      <c r="E192" s="20" t="s">
        <v>26</v>
      </c>
      <c r="F192" s="58" t="s">
        <v>26</v>
      </c>
      <c r="G192" s="20" t="s">
        <v>26</v>
      </c>
      <c r="H192" s="19"/>
      <c r="I192" s="19"/>
      <c r="J192" s="19"/>
      <c r="K192" s="20" t="s">
        <v>26</v>
      </c>
      <c r="L192" s="57"/>
      <c r="M192" s="21"/>
      <c r="N192" s="20" t="s">
        <v>26</v>
      </c>
      <c r="O192" s="21"/>
      <c r="P192" s="21"/>
      <c r="Q192" s="21"/>
      <c r="R192" s="21"/>
      <c r="S192" s="21"/>
      <c r="T192" s="56" t="s">
        <v>26</v>
      </c>
      <c r="U192" s="21"/>
      <c r="V192" s="21"/>
      <c r="W192" s="21"/>
      <c r="X192" s="21"/>
      <c r="Y192" s="21"/>
      <c r="Z192" s="21"/>
      <c r="AA192" s="20" t="s">
        <v>26</v>
      </c>
    </row>
    <row r="193" spans="2:27" x14ac:dyDescent="0.2">
      <c r="B193" s="11" t="s">
        <v>24</v>
      </c>
      <c r="C193" s="12" t="s">
        <v>24</v>
      </c>
      <c r="D193" s="13" t="s">
        <v>24</v>
      </c>
      <c r="E193" s="12" t="s">
        <v>24</v>
      </c>
      <c r="F193" s="12" t="s">
        <v>24</v>
      </c>
      <c r="G193" s="12" t="s">
        <v>24</v>
      </c>
      <c r="H193" s="12" t="s">
        <v>24</v>
      </c>
      <c r="I193" s="12" t="s">
        <v>24</v>
      </c>
      <c r="J193" s="12" t="s">
        <v>24</v>
      </c>
      <c r="K193" s="12" t="s">
        <v>24</v>
      </c>
      <c r="L193" s="12" t="s">
        <v>24</v>
      </c>
      <c r="M193" s="12" t="s">
        <v>24</v>
      </c>
      <c r="N193" s="12" t="s">
        <v>24</v>
      </c>
      <c r="O193" s="12" t="s">
        <v>24</v>
      </c>
      <c r="P193" s="12" t="s">
        <v>24</v>
      </c>
      <c r="Q193" s="12" t="s">
        <v>24</v>
      </c>
      <c r="R193" s="12" t="s">
        <v>24</v>
      </c>
      <c r="S193" s="12" t="s">
        <v>24</v>
      </c>
      <c r="T193" s="12" t="s">
        <v>24</v>
      </c>
      <c r="U193" s="12" t="s">
        <v>24</v>
      </c>
      <c r="V193" s="12" t="s">
        <v>24</v>
      </c>
      <c r="W193" s="12" t="s">
        <v>24</v>
      </c>
      <c r="X193" s="12" t="s">
        <v>24</v>
      </c>
      <c r="Y193" s="12" t="s">
        <v>24</v>
      </c>
      <c r="Z193" s="12" t="s">
        <v>24</v>
      </c>
      <c r="AA193" s="12" t="s">
        <v>24</v>
      </c>
    </row>
    <row r="194" spans="2:27" ht="38.25" x14ac:dyDescent="0.2">
      <c r="B194" s="54" t="s">
        <v>3184</v>
      </c>
      <c r="C194" s="24" t="s">
        <v>3183</v>
      </c>
      <c r="D194" s="53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2">
        <f>SUM(SCDBPTASN2!O191:'SCDBPTASN2'!O193)</f>
        <v>0</v>
      </c>
      <c r="P194" s="52">
        <f>SUM(SCDBPTASN2!P191:'SCDBPTASN2'!P193)</f>
        <v>0</v>
      </c>
      <c r="Q194" s="52">
        <f>SUM(SCDBPTASN2!Q191:'SCDBPTASN2'!Q193)</f>
        <v>0</v>
      </c>
      <c r="R194" s="52">
        <f>SUM(SCDBPTASN2!R191:'SCDBPTASN2'!R193)</f>
        <v>0</v>
      </c>
      <c r="S194" s="52">
        <f>SUM(SCDBPTASN2!S191:'SCDBPTASN2'!S193)</f>
        <v>0</v>
      </c>
      <c r="T194" s="51"/>
      <c r="U194" s="52">
        <f>SUM(SCDBPTASN2!U191:'SCDBPTASN2'!U193)</f>
        <v>0</v>
      </c>
      <c r="V194" s="52">
        <f>SUM(SCDBPTASN2!V191:'SCDBPTASN2'!V193)</f>
        <v>0</v>
      </c>
      <c r="W194" s="52">
        <f>SUM(SCDBPTASN2!W191:'SCDBPTASN2'!W193)</f>
        <v>0</v>
      </c>
      <c r="X194" s="52">
        <f>SUM(SCDBPTASN2!X191:'SCDBPTASN2'!X193)</f>
        <v>0</v>
      </c>
      <c r="Y194" s="52">
        <f>SUM(SCDBPTASN2!Y191:'SCDBPTASN2'!Y193)</f>
        <v>0</v>
      </c>
      <c r="Z194" s="52">
        <f>SUM(SCDBPTASN2!Z191:'SCDBPTASN2'!Z193)</f>
        <v>0</v>
      </c>
      <c r="AA194" s="51"/>
    </row>
    <row r="195" spans="2:27" x14ac:dyDescent="0.2">
      <c r="B195" s="11" t="s">
        <v>24</v>
      </c>
      <c r="C195" s="12" t="s">
        <v>24</v>
      </c>
      <c r="D195" s="13" t="s">
        <v>24</v>
      </c>
      <c r="E195" s="12" t="s">
        <v>24</v>
      </c>
      <c r="F195" s="12" t="s">
        <v>24</v>
      </c>
      <c r="G195" s="12" t="s">
        <v>24</v>
      </c>
      <c r="H195" s="12" t="s">
        <v>24</v>
      </c>
      <c r="I195" s="12" t="s">
        <v>24</v>
      </c>
      <c r="J195" s="12" t="s">
        <v>24</v>
      </c>
      <c r="K195" s="12" t="s">
        <v>24</v>
      </c>
      <c r="L195" s="12" t="s">
        <v>24</v>
      </c>
      <c r="M195" s="12" t="s">
        <v>24</v>
      </c>
      <c r="N195" s="12" t="s">
        <v>24</v>
      </c>
      <c r="O195" s="12" t="s">
        <v>24</v>
      </c>
      <c r="P195" s="12" t="s">
        <v>24</v>
      </c>
      <c r="Q195" s="12" t="s">
        <v>24</v>
      </c>
      <c r="R195" s="12" t="s">
        <v>24</v>
      </c>
      <c r="S195" s="12" t="s">
        <v>24</v>
      </c>
      <c r="T195" s="12" t="s">
        <v>24</v>
      </c>
      <c r="U195" s="12" t="s">
        <v>24</v>
      </c>
      <c r="V195" s="12" t="s">
        <v>24</v>
      </c>
      <c r="W195" s="12" t="s">
        <v>24</v>
      </c>
      <c r="X195" s="12" t="s">
        <v>24</v>
      </c>
      <c r="Y195" s="12" t="s">
        <v>24</v>
      </c>
      <c r="Z195" s="12" t="s">
        <v>24</v>
      </c>
      <c r="AA195" s="12" t="s">
        <v>24</v>
      </c>
    </row>
    <row r="196" spans="2:27" x14ac:dyDescent="0.2">
      <c r="B196" s="14" t="s">
        <v>3182</v>
      </c>
      <c r="C196" s="24" t="s">
        <v>26</v>
      </c>
      <c r="D196" s="16" t="s">
        <v>26</v>
      </c>
      <c r="E196" s="20" t="s">
        <v>26</v>
      </c>
      <c r="F196" s="58" t="s">
        <v>26</v>
      </c>
      <c r="G196" s="20" t="s">
        <v>26</v>
      </c>
      <c r="H196" s="19"/>
      <c r="I196" s="19"/>
      <c r="J196" s="19"/>
      <c r="K196" s="20" t="s">
        <v>26</v>
      </c>
      <c r="L196" s="57"/>
      <c r="M196" s="21"/>
      <c r="N196" s="20" t="s">
        <v>26</v>
      </c>
      <c r="O196" s="21"/>
      <c r="P196" s="21"/>
      <c r="Q196" s="21"/>
      <c r="R196" s="21"/>
      <c r="S196" s="21"/>
      <c r="T196" s="56" t="s">
        <v>26</v>
      </c>
      <c r="U196" s="21"/>
      <c r="V196" s="21"/>
      <c r="W196" s="21"/>
      <c r="X196" s="21"/>
      <c r="Y196" s="21"/>
      <c r="Z196" s="21"/>
      <c r="AA196" s="20" t="s">
        <v>26</v>
      </c>
    </row>
    <row r="197" spans="2:27" x14ac:dyDescent="0.2">
      <c r="B197" s="11" t="s">
        <v>24</v>
      </c>
      <c r="C197" s="12" t="s">
        <v>24</v>
      </c>
      <c r="D197" s="13" t="s">
        <v>24</v>
      </c>
      <c r="E197" s="12" t="s">
        <v>24</v>
      </c>
      <c r="F197" s="12" t="s">
        <v>24</v>
      </c>
      <c r="G197" s="12" t="s">
        <v>24</v>
      </c>
      <c r="H197" s="12" t="s">
        <v>24</v>
      </c>
      <c r="I197" s="12" t="s">
        <v>24</v>
      </c>
      <c r="J197" s="12" t="s">
        <v>24</v>
      </c>
      <c r="K197" s="12" t="s">
        <v>24</v>
      </c>
      <c r="L197" s="12" t="s">
        <v>24</v>
      </c>
      <c r="M197" s="12" t="s">
        <v>24</v>
      </c>
      <c r="N197" s="12" t="s">
        <v>24</v>
      </c>
      <c r="O197" s="12" t="s">
        <v>24</v>
      </c>
      <c r="P197" s="12" t="s">
        <v>24</v>
      </c>
      <c r="Q197" s="12" t="s">
        <v>24</v>
      </c>
      <c r="R197" s="12" t="s">
        <v>24</v>
      </c>
      <c r="S197" s="12" t="s">
        <v>24</v>
      </c>
      <c r="T197" s="12" t="s">
        <v>24</v>
      </c>
      <c r="U197" s="12" t="s">
        <v>24</v>
      </c>
      <c r="V197" s="12" t="s">
        <v>24</v>
      </c>
      <c r="W197" s="12" t="s">
        <v>24</v>
      </c>
      <c r="X197" s="12" t="s">
        <v>24</v>
      </c>
      <c r="Y197" s="12" t="s">
        <v>24</v>
      </c>
      <c r="Z197" s="12" t="s">
        <v>24</v>
      </c>
      <c r="AA197" s="12" t="s">
        <v>24</v>
      </c>
    </row>
    <row r="198" spans="2:27" ht="38.25" x14ac:dyDescent="0.2">
      <c r="B198" s="54" t="s">
        <v>3181</v>
      </c>
      <c r="C198" s="24" t="s">
        <v>3180</v>
      </c>
      <c r="D198" s="53"/>
      <c r="E198" s="51"/>
      <c r="F198" s="51"/>
      <c r="G198" s="51"/>
      <c r="H198" s="59"/>
      <c r="I198" s="59"/>
      <c r="J198" s="59"/>
      <c r="K198" s="51"/>
      <c r="L198" s="51"/>
      <c r="M198" s="51"/>
      <c r="N198" s="51"/>
      <c r="O198" s="52">
        <f>SUM(SCDBPTASN2!O195:'SCDBPTASN2'!O197)</f>
        <v>0</v>
      </c>
      <c r="P198" s="52">
        <f>SUM(SCDBPTASN2!P195:'SCDBPTASN2'!P197)</f>
        <v>0</v>
      </c>
      <c r="Q198" s="52">
        <f>SUM(SCDBPTASN2!Q195:'SCDBPTASN2'!Q197)</f>
        <v>0</v>
      </c>
      <c r="R198" s="52">
        <f>SUM(SCDBPTASN2!R195:'SCDBPTASN2'!R197)</f>
        <v>0</v>
      </c>
      <c r="S198" s="52">
        <f>SUM(SCDBPTASN2!S195:'SCDBPTASN2'!S197)</f>
        <v>0</v>
      </c>
      <c r="T198" s="51"/>
      <c r="U198" s="52">
        <f>SUM(SCDBPTASN2!U195:'SCDBPTASN2'!U197)</f>
        <v>0</v>
      </c>
      <c r="V198" s="52">
        <f>SUM(SCDBPTASN2!V195:'SCDBPTASN2'!V197)</f>
        <v>0</v>
      </c>
      <c r="W198" s="52">
        <f>SUM(SCDBPTASN2!W195:'SCDBPTASN2'!W197)</f>
        <v>0</v>
      </c>
      <c r="X198" s="52">
        <f>SUM(SCDBPTASN2!X195:'SCDBPTASN2'!X197)</f>
        <v>0</v>
      </c>
      <c r="Y198" s="52">
        <f>SUM(SCDBPTASN2!Y195:'SCDBPTASN2'!Y197)</f>
        <v>0</v>
      </c>
      <c r="Z198" s="52">
        <f>SUM(SCDBPTASN2!Z195:'SCDBPTASN2'!Z197)</f>
        <v>0</v>
      </c>
      <c r="AA198" s="51"/>
    </row>
    <row r="199" spans="2:27" x14ac:dyDescent="0.2">
      <c r="B199" s="11" t="s">
        <v>24</v>
      </c>
      <c r="C199" s="12" t="s">
        <v>24</v>
      </c>
      <c r="D199" s="13" t="s">
        <v>24</v>
      </c>
      <c r="E199" s="12" t="s">
        <v>24</v>
      </c>
      <c r="F199" s="12" t="s">
        <v>24</v>
      </c>
      <c r="G199" s="12" t="s">
        <v>24</v>
      </c>
      <c r="H199" s="29" t="s">
        <v>24</v>
      </c>
      <c r="I199" s="29" t="s">
        <v>24</v>
      </c>
      <c r="J199" s="29" t="s">
        <v>24</v>
      </c>
      <c r="K199" s="12" t="s">
        <v>24</v>
      </c>
      <c r="L199" s="12" t="s">
        <v>24</v>
      </c>
      <c r="M199" s="12" t="s">
        <v>24</v>
      </c>
      <c r="N199" s="12" t="s">
        <v>24</v>
      </c>
      <c r="O199" s="12" t="s">
        <v>24</v>
      </c>
      <c r="P199" s="12" t="s">
        <v>24</v>
      </c>
      <c r="Q199" s="12" t="s">
        <v>24</v>
      </c>
      <c r="R199" s="12" t="s">
        <v>24</v>
      </c>
      <c r="S199" s="12" t="s">
        <v>24</v>
      </c>
      <c r="T199" s="12" t="s">
        <v>24</v>
      </c>
      <c r="U199" s="12" t="s">
        <v>24</v>
      </c>
      <c r="V199" s="12" t="s">
        <v>24</v>
      </c>
      <c r="W199" s="12" t="s">
        <v>24</v>
      </c>
      <c r="X199" s="12" t="s">
        <v>24</v>
      </c>
      <c r="Y199" s="12" t="s">
        <v>24</v>
      </c>
      <c r="Z199" s="12" t="s">
        <v>24</v>
      </c>
      <c r="AA199" s="12" t="s">
        <v>24</v>
      </c>
    </row>
    <row r="200" spans="2:27" x14ac:dyDescent="0.2">
      <c r="B200" s="14" t="s">
        <v>3179</v>
      </c>
      <c r="C200" s="24" t="s">
        <v>26</v>
      </c>
      <c r="D200" s="16" t="s">
        <v>26</v>
      </c>
      <c r="E200" s="20" t="s">
        <v>26</v>
      </c>
      <c r="F200" s="58" t="s">
        <v>26</v>
      </c>
      <c r="G200" s="20" t="s">
        <v>26</v>
      </c>
      <c r="H200" s="31"/>
      <c r="I200" s="31"/>
      <c r="J200" s="31"/>
      <c r="K200" s="20" t="s">
        <v>26</v>
      </c>
      <c r="L200" s="57"/>
      <c r="M200" s="21"/>
      <c r="N200" s="20" t="s">
        <v>26</v>
      </c>
      <c r="O200" s="21"/>
      <c r="P200" s="21"/>
      <c r="Q200" s="21"/>
      <c r="R200" s="21"/>
      <c r="S200" s="21"/>
      <c r="T200" s="56" t="s">
        <v>26</v>
      </c>
      <c r="U200" s="21"/>
      <c r="V200" s="21"/>
      <c r="W200" s="21"/>
      <c r="X200" s="21"/>
      <c r="Y200" s="21"/>
      <c r="Z200" s="21"/>
      <c r="AA200" s="20" t="s">
        <v>26</v>
      </c>
    </row>
    <row r="201" spans="2:27" x14ac:dyDescent="0.2">
      <c r="B201" s="11" t="s">
        <v>24</v>
      </c>
      <c r="C201" s="12" t="s">
        <v>24</v>
      </c>
      <c r="D201" s="13" t="s">
        <v>24</v>
      </c>
      <c r="E201" s="12" t="s">
        <v>24</v>
      </c>
      <c r="F201" s="12" t="s">
        <v>24</v>
      </c>
      <c r="G201" s="12" t="s">
        <v>24</v>
      </c>
      <c r="H201" s="29" t="s">
        <v>24</v>
      </c>
      <c r="I201" s="29" t="s">
        <v>24</v>
      </c>
      <c r="J201" s="29" t="s">
        <v>24</v>
      </c>
      <c r="K201" s="12" t="s">
        <v>24</v>
      </c>
      <c r="L201" s="12" t="s">
        <v>24</v>
      </c>
      <c r="M201" s="12" t="s">
        <v>24</v>
      </c>
      <c r="N201" s="12" t="s">
        <v>24</v>
      </c>
      <c r="O201" s="12" t="s">
        <v>24</v>
      </c>
      <c r="P201" s="12" t="s">
        <v>24</v>
      </c>
      <c r="Q201" s="12" t="s">
        <v>24</v>
      </c>
      <c r="R201" s="12" t="s">
        <v>24</v>
      </c>
      <c r="S201" s="12" t="s">
        <v>24</v>
      </c>
      <c r="T201" s="12" t="s">
        <v>24</v>
      </c>
      <c r="U201" s="12" t="s">
        <v>24</v>
      </c>
      <c r="V201" s="12" t="s">
        <v>24</v>
      </c>
      <c r="W201" s="12" t="s">
        <v>24</v>
      </c>
      <c r="X201" s="12" t="s">
        <v>24</v>
      </c>
      <c r="Y201" s="12" t="s">
        <v>24</v>
      </c>
      <c r="Z201" s="12" t="s">
        <v>24</v>
      </c>
      <c r="AA201" s="12" t="s">
        <v>24</v>
      </c>
    </row>
    <row r="202" spans="2:27" ht="25.5" x14ac:dyDescent="0.2">
      <c r="B202" s="54" t="s">
        <v>3178</v>
      </c>
      <c r="C202" s="24" t="s">
        <v>3177</v>
      </c>
      <c r="D202" s="53"/>
      <c r="E202" s="51"/>
      <c r="F202" s="51"/>
      <c r="G202" s="51"/>
      <c r="H202" s="59"/>
      <c r="I202" s="59"/>
      <c r="J202" s="59"/>
      <c r="K202" s="51"/>
      <c r="L202" s="51"/>
      <c r="M202" s="51"/>
      <c r="N202" s="51"/>
      <c r="O202" s="52">
        <f>SUM(SCDBPTASN2!O199:'SCDBPTASN2'!O201)</f>
        <v>0</v>
      </c>
      <c r="P202" s="52">
        <f>SUM(SCDBPTASN2!P199:'SCDBPTASN2'!P201)</f>
        <v>0</v>
      </c>
      <c r="Q202" s="52">
        <f>SUM(SCDBPTASN2!Q199:'SCDBPTASN2'!Q201)</f>
        <v>0</v>
      </c>
      <c r="R202" s="52">
        <f>SUM(SCDBPTASN2!R199:'SCDBPTASN2'!R201)</f>
        <v>0</v>
      </c>
      <c r="S202" s="52">
        <f>SUM(SCDBPTASN2!S199:'SCDBPTASN2'!S201)</f>
        <v>0</v>
      </c>
      <c r="T202" s="51"/>
      <c r="U202" s="52">
        <f>SUM(SCDBPTASN2!U199:'SCDBPTASN2'!U201)</f>
        <v>0</v>
      </c>
      <c r="V202" s="52">
        <f>SUM(SCDBPTASN2!V199:'SCDBPTASN2'!V201)</f>
        <v>0</v>
      </c>
      <c r="W202" s="52">
        <f>SUM(SCDBPTASN2!W199:'SCDBPTASN2'!W201)</f>
        <v>0</v>
      </c>
      <c r="X202" s="52">
        <f>SUM(SCDBPTASN2!X199:'SCDBPTASN2'!X201)</f>
        <v>0</v>
      </c>
      <c r="Y202" s="52">
        <f>SUM(SCDBPTASN2!Y199:'SCDBPTASN2'!Y201)</f>
        <v>0</v>
      </c>
      <c r="Z202" s="52">
        <f>SUM(SCDBPTASN2!Z199:'SCDBPTASN2'!Z201)</f>
        <v>0</v>
      </c>
      <c r="AA202" s="51"/>
    </row>
    <row r="203" spans="2:27" x14ac:dyDescent="0.2">
      <c r="B203" s="11" t="s">
        <v>24</v>
      </c>
      <c r="C203" s="12" t="s">
        <v>24</v>
      </c>
      <c r="D203" s="13" t="s">
        <v>24</v>
      </c>
      <c r="E203" s="12" t="s">
        <v>24</v>
      </c>
      <c r="F203" s="12" t="s">
        <v>24</v>
      </c>
      <c r="G203" s="12" t="s">
        <v>24</v>
      </c>
      <c r="H203" s="29" t="s">
        <v>24</v>
      </c>
      <c r="I203" s="29" t="s">
        <v>24</v>
      </c>
      <c r="J203" s="29" t="s">
        <v>24</v>
      </c>
      <c r="K203" s="12" t="s">
        <v>24</v>
      </c>
      <c r="L203" s="12" t="s">
        <v>24</v>
      </c>
      <c r="M203" s="12" t="s">
        <v>24</v>
      </c>
      <c r="N203" s="12" t="s">
        <v>24</v>
      </c>
      <c r="O203" s="12" t="s">
        <v>24</v>
      </c>
      <c r="P203" s="12" t="s">
        <v>24</v>
      </c>
      <c r="Q203" s="12" t="s">
        <v>24</v>
      </c>
      <c r="R203" s="12" t="s">
        <v>24</v>
      </c>
      <c r="S203" s="12" t="s">
        <v>24</v>
      </c>
      <c r="T203" s="12" t="s">
        <v>24</v>
      </c>
      <c r="U203" s="12" t="s">
        <v>24</v>
      </c>
      <c r="V203" s="12" t="s">
        <v>24</v>
      </c>
      <c r="W203" s="12" t="s">
        <v>24</v>
      </c>
      <c r="X203" s="12" t="s">
        <v>24</v>
      </c>
      <c r="Y203" s="12" t="s">
        <v>24</v>
      </c>
      <c r="Z203" s="12" t="s">
        <v>24</v>
      </c>
      <c r="AA203" s="12" t="s">
        <v>24</v>
      </c>
    </row>
    <row r="204" spans="2:27" x14ac:dyDescent="0.2">
      <c r="B204" s="14" t="s">
        <v>3176</v>
      </c>
      <c r="C204" s="24" t="s">
        <v>26</v>
      </c>
      <c r="D204" s="16" t="s">
        <v>26</v>
      </c>
      <c r="E204" s="20" t="s">
        <v>26</v>
      </c>
      <c r="F204" s="58" t="s">
        <v>26</v>
      </c>
      <c r="G204" s="20" t="s">
        <v>26</v>
      </c>
      <c r="H204" s="31"/>
      <c r="I204" s="31"/>
      <c r="J204" s="31"/>
      <c r="K204" s="20" t="s">
        <v>26</v>
      </c>
      <c r="L204" s="57"/>
      <c r="M204" s="21"/>
      <c r="N204" s="20" t="s">
        <v>26</v>
      </c>
      <c r="O204" s="21"/>
      <c r="P204" s="21"/>
      <c r="Q204" s="21"/>
      <c r="R204" s="21"/>
      <c r="S204" s="21"/>
      <c r="T204" s="56" t="s">
        <v>26</v>
      </c>
      <c r="U204" s="21"/>
      <c r="V204" s="21"/>
      <c r="W204" s="21"/>
      <c r="X204" s="21"/>
      <c r="Y204" s="21"/>
      <c r="Z204" s="21"/>
      <c r="AA204" s="20" t="s">
        <v>26</v>
      </c>
    </row>
    <row r="205" spans="2:27" x14ac:dyDescent="0.2">
      <c r="B205" s="11" t="s">
        <v>24</v>
      </c>
      <c r="C205" s="12" t="s">
        <v>24</v>
      </c>
      <c r="D205" s="13" t="s">
        <v>24</v>
      </c>
      <c r="E205" s="12" t="s">
        <v>24</v>
      </c>
      <c r="F205" s="12" t="s">
        <v>24</v>
      </c>
      <c r="G205" s="12" t="s">
        <v>24</v>
      </c>
      <c r="H205" s="29" t="s">
        <v>24</v>
      </c>
      <c r="I205" s="29" t="s">
        <v>24</v>
      </c>
      <c r="J205" s="29" t="s">
        <v>24</v>
      </c>
      <c r="K205" s="12" t="s">
        <v>24</v>
      </c>
      <c r="L205" s="12" t="s">
        <v>24</v>
      </c>
      <c r="M205" s="12" t="s">
        <v>24</v>
      </c>
      <c r="N205" s="12" t="s">
        <v>24</v>
      </c>
      <c r="O205" s="12" t="s">
        <v>24</v>
      </c>
      <c r="P205" s="12" t="s">
        <v>24</v>
      </c>
      <c r="Q205" s="12" t="s">
        <v>24</v>
      </c>
      <c r="R205" s="12" t="s">
        <v>24</v>
      </c>
      <c r="S205" s="12" t="s">
        <v>24</v>
      </c>
      <c r="T205" s="12" t="s">
        <v>24</v>
      </c>
      <c r="U205" s="12" t="s">
        <v>24</v>
      </c>
      <c r="V205" s="12" t="s">
        <v>24</v>
      </c>
      <c r="W205" s="12" t="s">
        <v>24</v>
      </c>
      <c r="X205" s="12" t="s">
        <v>24</v>
      </c>
      <c r="Y205" s="12" t="s">
        <v>24</v>
      </c>
      <c r="Z205" s="12" t="s">
        <v>24</v>
      </c>
      <c r="AA205" s="12" t="s">
        <v>24</v>
      </c>
    </row>
    <row r="206" spans="2:27" ht="25.5" x14ac:dyDescent="0.2">
      <c r="B206" s="54" t="s">
        <v>3175</v>
      </c>
      <c r="C206" s="24" t="s">
        <v>3174</v>
      </c>
      <c r="D206" s="53"/>
      <c r="E206" s="51"/>
      <c r="F206" s="51"/>
      <c r="G206" s="51"/>
      <c r="H206" s="59"/>
      <c r="I206" s="59"/>
      <c r="J206" s="59"/>
      <c r="K206" s="51"/>
      <c r="L206" s="51"/>
      <c r="M206" s="51"/>
      <c r="N206" s="51"/>
      <c r="O206" s="52">
        <f>SUM(SCDBPTASN2!O203:'SCDBPTASN2'!O205)</f>
        <v>0</v>
      </c>
      <c r="P206" s="52">
        <f>SUM(SCDBPTASN2!P203:'SCDBPTASN2'!P205)</f>
        <v>0</v>
      </c>
      <c r="Q206" s="52">
        <f>SUM(SCDBPTASN2!Q203:'SCDBPTASN2'!Q205)</f>
        <v>0</v>
      </c>
      <c r="R206" s="52">
        <f>SUM(SCDBPTASN2!R203:'SCDBPTASN2'!R205)</f>
        <v>0</v>
      </c>
      <c r="S206" s="52">
        <f>SUM(SCDBPTASN2!S203:'SCDBPTASN2'!S205)</f>
        <v>0</v>
      </c>
      <c r="T206" s="51"/>
      <c r="U206" s="52">
        <f>SUM(SCDBPTASN2!U203:'SCDBPTASN2'!U205)</f>
        <v>0</v>
      </c>
      <c r="V206" s="52">
        <f>SUM(SCDBPTASN2!V203:'SCDBPTASN2'!V205)</f>
        <v>0</v>
      </c>
      <c r="W206" s="52">
        <f>SUM(SCDBPTASN2!W203:'SCDBPTASN2'!W205)</f>
        <v>0</v>
      </c>
      <c r="X206" s="52">
        <f>SUM(SCDBPTASN2!X203:'SCDBPTASN2'!X205)</f>
        <v>0</v>
      </c>
      <c r="Y206" s="52">
        <f>SUM(SCDBPTASN2!Y203:'SCDBPTASN2'!Y205)</f>
        <v>0</v>
      </c>
      <c r="Z206" s="52">
        <f>SUM(SCDBPTASN2!Z203:'SCDBPTASN2'!Z205)</f>
        <v>0</v>
      </c>
      <c r="AA206" s="51"/>
    </row>
    <row r="207" spans="2:27" x14ac:dyDescent="0.2">
      <c r="B207" s="11" t="s">
        <v>24</v>
      </c>
      <c r="C207" s="12" t="s">
        <v>24</v>
      </c>
      <c r="D207" s="13" t="s">
        <v>24</v>
      </c>
      <c r="E207" s="12" t="s">
        <v>24</v>
      </c>
      <c r="F207" s="12" t="s">
        <v>24</v>
      </c>
      <c r="G207" s="12" t="s">
        <v>24</v>
      </c>
      <c r="H207" s="12" t="s">
        <v>24</v>
      </c>
      <c r="I207" s="12" t="s">
        <v>24</v>
      </c>
      <c r="J207" s="12" t="s">
        <v>24</v>
      </c>
      <c r="K207" s="12" t="s">
        <v>24</v>
      </c>
      <c r="L207" s="12" t="s">
        <v>24</v>
      </c>
      <c r="M207" s="12" t="s">
        <v>24</v>
      </c>
      <c r="N207" s="12" t="s">
        <v>24</v>
      </c>
      <c r="O207" s="12" t="s">
        <v>24</v>
      </c>
      <c r="P207" s="12" t="s">
        <v>24</v>
      </c>
      <c r="Q207" s="12" t="s">
        <v>24</v>
      </c>
      <c r="R207" s="12" t="s">
        <v>24</v>
      </c>
      <c r="S207" s="12" t="s">
        <v>24</v>
      </c>
      <c r="T207" s="12" t="s">
        <v>24</v>
      </c>
      <c r="U207" s="12" t="s">
        <v>24</v>
      </c>
      <c r="V207" s="12" t="s">
        <v>24</v>
      </c>
      <c r="W207" s="12" t="s">
        <v>24</v>
      </c>
      <c r="X207" s="12" t="s">
        <v>24</v>
      </c>
      <c r="Y207" s="12" t="s">
        <v>24</v>
      </c>
      <c r="Z207" s="12" t="s">
        <v>24</v>
      </c>
      <c r="AA207" s="12" t="s">
        <v>24</v>
      </c>
    </row>
    <row r="208" spans="2:27" x14ac:dyDescent="0.2">
      <c r="B208" s="14" t="s">
        <v>3173</v>
      </c>
      <c r="C208" s="24" t="s">
        <v>26</v>
      </c>
      <c r="D208" s="16" t="s">
        <v>26</v>
      </c>
      <c r="E208" s="20" t="s">
        <v>26</v>
      </c>
      <c r="F208" s="58" t="s">
        <v>26</v>
      </c>
      <c r="G208" s="20" t="s">
        <v>26</v>
      </c>
      <c r="H208" s="19"/>
      <c r="I208" s="19"/>
      <c r="J208" s="19"/>
      <c r="K208" s="20" t="s">
        <v>26</v>
      </c>
      <c r="L208" s="57"/>
      <c r="M208" s="21"/>
      <c r="N208" s="20" t="s">
        <v>26</v>
      </c>
      <c r="O208" s="21"/>
      <c r="P208" s="21"/>
      <c r="Q208" s="21"/>
      <c r="R208" s="21"/>
      <c r="S208" s="21"/>
      <c r="T208" s="56" t="s">
        <v>26</v>
      </c>
      <c r="U208" s="21"/>
      <c r="V208" s="21"/>
      <c r="W208" s="21"/>
      <c r="X208" s="21"/>
      <c r="Y208" s="21"/>
      <c r="Z208" s="21"/>
      <c r="AA208" s="20" t="s">
        <v>26</v>
      </c>
    </row>
    <row r="209" spans="2:27" x14ac:dyDescent="0.2">
      <c r="B209" s="11" t="s">
        <v>24</v>
      </c>
      <c r="C209" s="12" t="s">
        <v>24</v>
      </c>
      <c r="D209" s="13" t="s">
        <v>24</v>
      </c>
      <c r="E209" s="12" t="s">
        <v>24</v>
      </c>
      <c r="F209" s="12" t="s">
        <v>24</v>
      </c>
      <c r="G209" s="12" t="s">
        <v>24</v>
      </c>
      <c r="H209" s="12" t="s">
        <v>24</v>
      </c>
      <c r="I209" s="12" t="s">
        <v>24</v>
      </c>
      <c r="J209" s="12" t="s">
        <v>24</v>
      </c>
      <c r="K209" s="12" t="s">
        <v>24</v>
      </c>
      <c r="L209" s="12" t="s">
        <v>24</v>
      </c>
      <c r="M209" s="12" t="s">
        <v>24</v>
      </c>
      <c r="N209" s="12" t="s">
        <v>24</v>
      </c>
      <c r="O209" s="12" t="s">
        <v>24</v>
      </c>
      <c r="P209" s="12" t="s">
        <v>24</v>
      </c>
      <c r="Q209" s="12" t="s">
        <v>24</v>
      </c>
      <c r="R209" s="12" t="s">
        <v>24</v>
      </c>
      <c r="S209" s="12" t="s">
        <v>24</v>
      </c>
      <c r="T209" s="12" t="s">
        <v>24</v>
      </c>
      <c r="U209" s="12" t="s">
        <v>24</v>
      </c>
      <c r="V209" s="12" t="s">
        <v>24</v>
      </c>
      <c r="W209" s="12" t="s">
        <v>24</v>
      </c>
      <c r="X209" s="12" t="s">
        <v>24</v>
      </c>
      <c r="Y209" s="12" t="s">
        <v>24</v>
      </c>
      <c r="Z209" s="12" t="s">
        <v>24</v>
      </c>
      <c r="AA209" s="12" t="s">
        <v>24</v>
      </c>
    </row>
    <row r="210" spans="2:27" ht="25.5" x14ac:dyDescent="0.2">
      <c r="B210" s="54" t="s">
        <v>3172</v>
      </c>
      <c r="C210" s="24" t="s">
        <v>3171</v>
      </c>
      <c r="D210" s="53"/>
      <c r="E210" s="51"/>
      <c r="F210" s="51"/>
      <c r="G210" s="51"/>
      <c r="H210" s="59"/>
      <c r="I210" s="59"/>
      <c r="J210" s="59"/>
      <c r="K210" s="51"/>
      <c r="L210" s="51"/>
      <c r="M210" s="51"/>
      <c r="N210" s="51"/>
      <c r="O210" s="52">
        <f>SUM(SCDBPTASN2!O207:'SCDBPTASN2'!O209)</f>
        <v>0</v>
      </c>
      <c r="P210" s="52">
        <f>SUM(SCDBPTASN2!P207:'SCDBPTASN2'!P209)</f>
        <v>0</v>
      </c>
      <c r="Q210" s="52">
        <f>SUM(SCDBPTASN2!Q207:'SCDBPTASN2'!Q209)</f>
        <v>0</v>
      </c>
      <c r="R210" s="52">
        <f>SUM(SCDBPTASN2!R207:'SCDBPTASN2'!R209)</f>
        <v>0</v>
      </c>
      <c r="S210" s="52">
        <f>SUM(SCDBPTASN2!S207:'SCDBPTASN2'!S209)</f>
        <v>0</v>
      </c>
      <c r="T210" s="51"/>
      <c r="U210" s="52">
        <f>SUM(SCDBPTASN2!U207:'SCDBPTASN2'!U209)</f>
        <v>0</v>
      </c>
      <c r="V210" s="52">
        <f>SUM(SCDBPTASN2!V207:'SCDBPTASN2'!V209)</f>
        <v>0</v>
      </c>
      <c r="W210" s="52">
        <f>SUM(SCDBPTASN2!W207:'SCDBPTASN2'!W209)</f>
        <v>0</v>
      </c>
      <c r="X210" s="52">
        <f>SUM(SCDBPTASN2!X207:'SCDBPTASN2'!X209)</f>
        <v>0</v>
      </c>
      <c r="Y210" s="52">
        <f>SUM(SCDBPTASN2!Y207:'SCDBPTASN2'!Y209)</f>
        <v>0</v>
      </c>
      <c r="Z210" s="52">
        <f>SUM(SCDBPTASN2!Z207:'SCDBPTASN2'!Z209)</f>
        <v>0</v>
      </c>
      <c r="AA210" s="51"/>
    </row>
    <row r="211" spans="2:27" x14ac:dyDescent="0.2">
      <c r="B211" s="11" t="s">
        <v>24</v>
      </c>
      <c r="C211" s="12" t="s">
        <v>24</v>
      </c>
      <c r="D211" s="13" t="s">
        <v>24</v>
      </c>
      <c r="E211" s="12" t="s">
        <v>24</v>
      </c>
      <c r="F211" s="12" t="s">
        <v>24</v>
      </c>
      <c r="G211" s="12" t="s">
        <v>24</v>
      </c>
      <c r="H211" s="29" t="s">
        <v>24</v>
      </c>
      <c r="I211" s="29" t="s">
        <v>24</v>
      </c>
      <c r="J211" s="29" t="s">
        <v>24</v>
      </c>
      <c r="K211" s="12" t="s">
        <v>24</v>
      </c>
      <c r="L211" s="12" t="s">
        <v>24</v>
      </c>
      <c r="M211" s="12" t="s">
        <v>24</v>
      </c>
      <c r="N211" s="12" t="s">
        <v>24</v>
      </c>
      <c r="O211" s="12" t="s">
        <v>24</v>
      </c>
      <c r="P211" s="12" t="s">
        <v>24</v>
      </c>
      <c r="Q211" s="12" t="s">
        <v>24</v>
      </c>
      <c r="R211" s="12" t="s">
        <v>24</v>
      </c>
      <c r="S211" s="12" t="s">
        <v>24</v>
      </c>
      <c r="T211" s="12" t="s">
        <v>24</v>
      </c>
      <c r="U211" s="12" t="s">
        <v>24</v>
      </c>
      <c r="V211" s="12" t="s">
        <v>24</v>
      </c>
      <c r="W211" s="12" t="s">
        <v>24</v>
      </c>
      <c r="X211" s="12" t="s">
        <v>24</v>
      </c>
      <c r="Y211" s="12" t="s">
        <v>24</v>
      </c>
      <c r="Z211" s="12" t="s">
        <v>24</v>
      </c>
      <c r="AA211" s="12" t="s">
        <v>24</v>
      </c>
    </row>
    <row r="212" spans="2:27" x14ac:dyDescent="0.2">
      <c r="B212" s="14" t="s">
        <v>3170</v>
      </c>
      <c r="C212" s="24" t="s">
        <v>26</v>
      </c>
      <c r="D212" s="16" t="s">
        <v>26</v>
      </c>
      <c r="E212" s="20" t="s">
        <v>26</v>
      </c>
      <c r="F212" s="58" t="s">
        <v>26</v>
      </c>
      <c r="G212" s="20" t="s">
        <v>26</v>
      </c>
      <c r="H212" s="31"/>
      <c r="I212" s="31"/>
      <c r="J212" s="31"/>
      <c r="K212" s="20" t="s">
        <v>26</v>
      </c>
      <c r="L212" s="57"/>
      <c r="M212" s="21"/>
      <c r="N212" s="20" t="s">
        <v>26</v>
      </c>
      <c r="O212" s="21"/>
      <c r="P212" s="21"/>
      <c r="Q212" s="21"/>
      <c r="R212" s="21"/>
      <c r="S212" s="21"/>
      <c r="T212" s="56" t="s">
        <v>26</v>
      </c>
      <c r="U212" s="21"/>
      <c r="V212" s="21"/>
      <c r="W212" s="21"/>
      <c r="X212" s="21"/>
      <c r="Y212" s="21"/>
      <c r="Z212" s="21"/>
      <c r="AA212" s="20" t="s">
        <v>26</v>
      </c>
    </row>
    <row r="213" spans="2:27" x14ac:dyDescent="0.2">
      <c r="B213" s="11" t="s">
        <v>24</v>
      </c>
      <c r="C213" s="12" t="s">
        <v>24</v>
      </c>
      <c r="D213" s="13" t="s">
        <v>24</v>
      </c>
      <c r="E213" s="12" t="s">
        <v>24</v>
      </c>
      <c r="F213" s="12" t="s">
        <v>24</v>
      </c>
      <c r="G213" s="12" t="s">
        <v>24</v>
      </c>
      <c r="H213" s="29" t="s">
        <v>24</v>
      </c>
      <c r="I213" s="29" t="s">
        <v>24</v>
      </c>
      <c r="J213" s="29" t="s">
        <v>24</v>
      </c>
      <c r="K213" s="12" t="s">
        <v>24</v>
      </c>
      <c r="L213" s="12" t="s">
        <v>24</v>
      </c>
      <c r="M213" s="12" t="s">
        <v>24</v>
      </c>
      <c r="N213" s="12" t="s">
        <v>24</v>
      </c>
      <c r="O213" s="12" t="s">
        <v>24</v>
      </c>
      <c r="P213" s="12" t="s">
        <v>24</v>
      </c>
      <c r="Q213" s="12" t="s">
        <v>24</v>
      </c>
      <c r="R213" s="12" t="s">
        <v>24</v>
      </c>
      <c r="S213" s="12" t="s">
        <v>24</v>
      </c>
      <c r="T213" s="12" t="s">
        <v>24</v>
      </c>
      <c r="U213" s="12" t="s">
        <v>24</v>
      </c>
      <c r="V213" s="12" t="s">
        <v>24</v>
      </c>
      <c r="W213" s="12" t="s">
        <v>24</v>
      </c>
      <c r="X213" s="12" t="s">
        <v>24</v>
      </c>
      <c r="Y213" s="12" t="s">
        <v>24</v>
      </c>
      <c r="Z213" s="12" t="s">
        <v>24</v>
      </c>
      <c r="AA213" s="12" t="s">
        <v>24</v>
      </c>
    </row>
    <row r="214" spans="2:27" ht="25.5" x14ac:dyDescent="0.2">
      <c r="B214" s="54" t="s">
        <v>3169</v>
      </c>
      <c r="C214" s="24" t="s">
        <v>3168</v>
      </c>
      <c r="D214" s="53"/>
      <c r="E214" s="51"/>
      <c r="F214" s="51"/>
      <c r="G214" s="51"/>
      <c r="H214" s="59"/>
      <c r="I214" s="59"/>
      <c r="J214" s="59"/>
      <c r="K214" s="51"/>
      <c r="L214" s="51"/>
      <c r="M214" s="51"/>
      <c r="N214" s="51"/>
      <c r="O214" s="52">
        <f>SUM(SCDBPTASN2!O211:'SCDBPTASN2'!O213)</f>
        <v>0</v>
      </c>
      <c r="P214" s="52">
        <f>SUM(SCDBPTASN2!P211:'SCDBPTASN2'!P213)</f>
        <v>0</v>
      </c>
      <c r="Q214" s="52">
        <f>SUM(SCDBPTASN2!Q211:'SCDBPTASN2'!Q213)</f>
        <v>0</v>
      </c>
      <c r="R214" s="52">
        <f>SUM(SCDBPTASN2!R211:'SCDBPTASN2'!R213)</f>
        <v>0</v>
      </c>
      <c r="S214" s="52">
        <f>SUM(SCDBPTASN2!S211:'SCDBPTASN2'!S213)</f>
        <v>0</v>
      </c>
      <c r="T214" s="51"/>
      <c r="U214" s="52">
        <f>SUM(SCDBPTASN2!U211:'SCDBPTASN2'!U213)</f>
        <v>0</v>
      </c>
      <c r="V214" s="52">
        <f>SUM(SCDBPTASN2!V211:'SCDBPTASN2'!V213)</f>
        <v>0</v>
      </c>
      <c r="W214" s="52">
        <f>SUM(SCDBPTASN2!W211:'SCDBPTASN2'!W213)</f>
        <v>0</v>
      </c>
      <c r="X214" s="52">
        <f>SUM(SCDBPTASN2!X211:'SCDBPTASN2'!X213)</f>
        <v>0</v>
      </c>
      <c r="Y214" s="52">
        <f>SUM(SCDBPTASN2!Y211:'SCDBPTASN2'!Y213)</f>
        <v>0</v>
      </c>
      <c r="Z214" s="52">
        <f>SUM(SCDBPTASN2!Z211:'SCDBPTASN2'!Z213)</f>
        <v>0</v>
      </c>
      <c r="AA214" s="51"/>
    </row>
    <row r="215" spans="2:27" ht="25.5" x14ac:dyDescent="0.2">
      <c r="B215" s="54" t="s">
        <v>36</v>
      </c>
      <c r="C215" s="24" t="s">
        <v>3167</v>
      </c>
      <c r="D215" s="53"/>
      <c r="E215" s="51"/>
      <c r="F215" s="51"/>
      <c r="G215" s="51"/>
      <c r="H215" s="59"/>
      <c r="I215" s="59"/>
      <c r="J215" s="59"/>
      <c r="K215" s="51"/>
      <c r="L215" s="51"/>
      <c r="M215" s="51"/>
      <c r="N215" s="51"/>
      <c r="O215" s="52">
        <f>SCDBPTASN2!O194+SCDBPTASN2!O198+SCDBPTASN2!O202+SCDBPTASN2!O206+SCDBPTASN2!O210+SCDBPTASN2!O214</f>
        <v>0</v>
      </c>
      <c r="P215" s="52">
        <f>SCDBPTASN2!P194+SCDBPTASN2!P198+SCDBPTASN2!P202+SCDBPTASN2!P206+SCDBPTASN2!P210+SCDBPTASN2!P214</f>
        <v>0</v>
      </c>
      <c r="Q215" s="52">
        <f>SCDBPTASN2!Q194+SCDBPTASN2!Q198+SCDBPTASN2!Q202+SCDBPTASN2!Q206+SCDBPTASN2!Q210+SCDBPTASN2!Q214</f>
        <v>0</v>
      </c>
      <c r="R215" s="52">
        <f>SCDBPTASN2!R194+SCDBPTASN2!R198+SCDBPTASN2!R202+SCDBPTASN2!R206+SCDBPTASN2!R210+SCDBPTASN2!R214</f>
        <v>0</v>
      </c>
      <c r="S215" s="52">
        <f>SCDBPTASN2!S194+SCDBPTASN2!S198+SCDBPTASN2!S202+SCDBPTASN2!S206+SCDBPTASN2!S210+SCDBPTASN2!S214</f>
        <v>0</v>
      </c>
      <c r="T215" s="51"/>
      <c r="U215" s="52">
        <f>SCDBPTASN2!U194+SCDBPTASN2!U198+SCDBPTASN2!U202+SCDBPTASN2!U206+SCDBPTASN2!U210+SCDBPTASN2!U214</f>
        <v>0</v>
      </c>
      <c r="V215" s="52">
        <f>SCDBPTASN2!V194+SCDBPTASN2!V198+SCDBPTASN2!V202+SCDBPTASN2!V206+SCDBPTASN2!V210+SCDBPTASN2!V214</f>
        <v>0</v>
      </c>
      <c r="W215" s="52">
        <f>SCDBPTASN2!W194+SCDBPTASN2!W198+SCDBPTASN2!W202+SCDBPTASN2!W206+SCDBPTASN2!W210+SCDBPTASN2!W214</f>
        <v>0</v>
      </c>
      <c r="X215" s="52">
        <f>SCDBPTASN2!X194+SCDBPTASN2!X198+SCDBPTASN2!X202+SCDBPTASN2!X206+SCDBPTASN2!X210+SCDBPTASN2!X214</f>
        <v>0</v>
      </c>
      <c r="Y215" s="52">
        <f>SCDBPTASN2!Y194+SCDBPTASN2!Y198+SCDBPTASN2!Y202+SCDBPTASN2!Y206+SCDBPTASN2!Y210+SCDBPTASN2!Y214</f>
        <v>0</v>
      </c>
      <c r="Z215" s="52">
        <f>SCDBPTASN2!Z194+SCDBPTASN2!Z198+SCDBPTASN2!Z202+SCDBPTASN2!Z206+SCDBPTASN2!Z210+SCDBPTASN2!Z214</f>
        <v>0</v>
      </c>
      <c r="AA215" s="51"/>
    </row>
    <row r="216" spans="2:27" x14ac:dyDescent="0.2">
      <c r="B216" s="11" t="s">
        <v>24</v>
      </c>
      <c r="C216" s="12" t="s">
        <v>24</v>
      </c>
      <c r="D216" s="13" t="s">
        <v>24</v>
      </c>
      <c r="E216" s="12" t="s">
        <v>24</v>
      </c>
      <c r="F216" s="12" t="s">
        <v>24</v>
      </c>
      <c r="G216" s="12" t="s">
        <v>24</v>
      </c>
      <c r="H216" s="29" t="s">
        <v>24</v>
      </c>
      <c r="I216" s="29" t="s">
        <v>24</v>
      </c>
      <c r="J216" s="29" t="s">
        <v>24</v>
      </c>
      <c r="K216" s="12" t="s">
        <v>24</v>
      </c>
      <c r="L216" s="12" t="s">
        <v>24</v>
      </c>
      <c r="M216" s="12" t="s">
        <v>24</v>
      </c>
      <c r="N216" s="12" t="s">
        <v>24</v>
      </c>
      <c r="O216" s="12" t="s">
        <v>24</v>
      </c>
      <c r="P216" s="12" t="s">
        <v>24</v>
      </c>
      <c r="Q216" s="12" t="s">
        <v>24</v>
      </c>
      <c r="R216" s="12" t="s">
        <v>24</v>
      </c>
      <c r="S216" s="12" t="s">
        <v>24</v>
      </c>
      <c r="T216" s="12" t="s">
        <v>24</v>
      </c>
      <c r="U216" s="12" t="s">
        <v>24</v>
      </c>
      <c r="V216" s="12" t="s">
        <v>24</v>
      </c>
      <c r="W216" s="12" t="s">
        <v>24</v>
      </c>
      <c r="X216" s="12" t="s">
        <v>24</v>
      </c>
      <c r="Y216" s="12" t="s">
        <v>24</v>
      </c>
      <c r="Z216" s="12" t="s">
        <v>24</v>
      </c>
      <c r="AA216" s="12" t="s">
        <v>24</v>
      </c>
    </row>
    <row r="217" spans="2:27" x14ac:dyDescent="0.2">
      <c r="B217" s="14" t="s">
        <v>3936</v>
      </c>
      <c r="C217" s="24" t="s">
        <v>26</v>
      </c>
      <c r="D217" s="16" t="s">
        <v>26</v>
      </c>
      <c r="E217" s="20" t="s">
        <v>26</v>
      </c>
      <c r="F217" s="58" t="s">
        <v>26</v>
      </c>
      <c r="G217" s="20" t="s">
        <v>26</v>
      </c>
      <c r="H217" s="31"/>
      <c r="I217" s="31"/>
      <c r="J217" s="31"/>
      <c r="K217" s="20" t="s">
        <v>26</v>
      </c>
      <c r="L217" s="57"/>
      <c r="M217" s="21"/>
      <c r="N217" s="20" t="s">
        <v>26</v>
      </c>
      <c r="O217" s="21"/>
      <c r="P217" s="21"/>
      <c r="Q217" s="21"/>
      <c r="R217" s="21"/>
      <c r="S217" s="21"/>
      <c r="T217" s="56" t="s">
        <v>26</v>
      </c>
      <c r="U217" s="21"/>
      <c r="V217" s="21"/>
      <c r="W217" s="21"/>
      <c r="X217" s="21"/>
      <c r="Y217" s="21"/>
      <c r="Z217" s="21"/>
      <c r="AA217" s="20" t="s">
        <v>26</v>
      </c>
    </row>
    <row r="218" spans="2:27" x14ac:dyDescent="0.2">
      <c r="B218" s="11" t="s">
        <v>24</v>
      </c>
      <c r="C218" s="12" t="s">
        <v>24</v>
      </c>
      <c r="D218" s="13" t="s">
        <v>24</v>
      </c>
      <c r="E218" s="12" t="s">
        <v>24</v>
      </c>
      <c r="F218" s="12" t="s">
        <v>24</v>
      </c>
      <c r="G218" s="12" t="s">
        <v>24</v>
      </c>
      <c r="H218" s="29" t="s">
        <v>24</v>
      </c>
      <c r="I218" s="29" t="s">
        <v>24</v>
      </c>
      <c r="J218" s="29" t="s">
        <v>24</v>
      </c>
      <c r="K218" s="12" t="s">
        <v>24</v>
      </c>
      <c r="L218" s="12" t="s">
        <v>24</v>
      </c>
      <c r="M218" s="12" t="s">
        <v>24</v>
      </c>
      <c r="N218" s="12" t="s">
        <v>24</v>
      </c>
      <c r="O218" s="12" t="s">
        <v>24</v>
      </c>
      <c r="P218" s="12" t="s">
        <v>24</v>
      </c>
      <c r="Q218" s="12" t="s">
        <v>24</v>
      </c>
      <c r="R218" s="12" t="s">
        <v>24</v>
      </c>
      <c r="S218" s="12" t="s">
        <v>24</v>
      </c>
      <c r="T218" s="12" t="s">
        <v>24</v>
      </c>
      <c r="U218" s="12" t="s">
        <v>24</v>
      </c>
      <c r="V218" s="12" t="s">
        <v>24</v>
      </c>
      <c r="W218" s="12" t="s">
        <v>24</v>
      </c>
      <c r="X218" s="12" t="s">
        <v>24</v>
      </c>
      <c r="Y218" s="12" t="s">
        <v>24</v>
      </c>
      <c r="Z218" s="12" t="s">
        <v>24</v>
      </c>
      <c r="AA218" s="12" t="s">
        <v>24</v>
      </c>
    </row>
    <row r="219" spans="2:27" ht="38.25" x14ac:dyDescent="0.2">
      <c r="B219" s="54" t="s">
        <v>3161</v>
      </c>
      <c r="C219" s="24" t="s">
        <v>3160</v>
      </c>
      <c r="D219" s="53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2">
        <f>SUM(SCDBPTASN2!O216:'SCDBPTASN2'!O218)</f>
        <v>0</v>
      </c>
      <c r="P219" s="52">
        <f>SUM(SCDBPTASN2!P216:'SCDBPTASN2'!P218)</f>
        <v>0</v>
      </c>
      <c r="Q219" s="52">
        <f>SUM(SCDBPTASN2!Q216:'SCDBPTASN2'!Q218)</f>
        <v>0</v>
      </c>
      <c r="R219" s="52">
        <f>SUM(SCDBPTASN2!R216:'SCDBPTASN2'!R218)</f>
        <v>0</v>
      </c>
      <c r="S219" s="52">
        <f>SUM(SCDBPTASN2!S216:'SCDBPTASN2'!S218)</f>
        <v>0</v>
      </c>
      <c r="T219" s="51"/>
      <c r="U219" s="52">
        <f>SUM(SCDBPTASN2!U216:'SCDBPTASN2'!U218)</f>
        <v>0</v>
      </c>
      <c r="V219" s="52">
        <f>SUM(SCDBPTASN2!V216:'SCDBPTASN2'!V218)</f>
        <v>0</v>
      </c>
      <c r="W219" s="52">
        <f>SUM(SCDBPTASN2!W216:'SCDBPTASN2'!W218)</f>
        <v>0</v>
      </c>
      <c r="X219" s="52">
        <f>SUM(SCDBPTASN2!X216:'SCDBPTASN2'!X218)</f>
        <v>0</v>
      </c>
      <c r="Y219" s="52">
        <f>SUM(SCDBPTASN2!Y216:'SCDBPTASN2'!Y218)</f>
        <v>0</v>
      </c>
      <c r="Z219" s="52">
        <f>SUM(SCDBPTASN2!Z216:'SCDBPTASN2'!Z218)</f>
        <v>0</v>
      </c>
      <c r="AA219" s="51"/>
    </row>
    <row r="220" spans="2:27" x14ac:dyDescent="0.2">
      <c r="B220" s="11" t="s">
        <v>24</v>
      </c>
      <c r="C220" s="12" t="s">
        <v>24</v>
      </c>
      <c r="D220" s="13" t="s">
        <v>24</v>
      </c>
      <c r="E220" s="12" t="s">
        <v>24</v>
      </c>
      <c r="F220" s="12" t="s">
        <v>24</v>
      </c>
      <c r="G220" s="12" t="s">
        <v>24</v>
      </c>
      <c r="H220" s="12" t="s">
        <v>24</v>
      </c>
      <c r="I220" s="12" t="s">
        <v>24</v>
      </c>
      <c r="J220" s="12" t="s">
        <v>24</v>
      </c>
      <c r="K220" s="12" t="s">
        <v>24</v>
      </c>
      <c r="L220" s="12" t="s">
        <v>24</v>
      </c>
      <c r="M220" s="12" t="s">
        <v>24</v>
      </c>
      <c r="N220" s="12" t="s">
        <v>24</v>
      </c>
      <c r="O220" s="12" t="s">
        <v>24</v>
      </c>
      <c r="P220" s="12" t="s">
        <v>24</v>
      </c>
      <c r="Q220" s="12" t="s">
        <v>24</v>
      </c>
      <c r="R220" s="12" t="s">
        <v>24</v>
      </c>
      <c r="S220" s="12" t="s">
        <v>24</v>
      </c>
      <c r="T220" s="12" t="s">
        <v>24</v>
      </c>
      <c r="U220" s="12" t="s">
        <v>24</v>
      </c>
      <c r="V220" s="12" t="s">
        <v>24</v>
      </c>
      <c r="W220" s="12" t="s">
        <v>24</v>
      </c>
      <c r="X220" s="12" t="s">
        <v>24</v>
      </c>
      <c r="Y220" s="12" t="s">
        <v>24</v>
      </c>
      <c r="Z220" s="12" t="s">
        <v>24</v>
      </c>
      <c r="AA220" s="12" t="s">
        <v>24</v>
      </c>
    </row>
    <row r="221" spans="2:27" x14ac:dyDescent="0.2">
      <c r="B221" s="14" t="s">
        <v>3159</v>
      </c>
      <c r="C221" s="24" t="s">
        <v>26</v>
      </c>
      <c r="D221" s="16" t="s">
        <v>26</v>
      </c>
      <c r="E221" s="20" t="s">
        <v>26</v>
      </c>
      <c r="F221" s="58" t="s">
        <v>26</v>
      </c>
      <c r="G221" s="20" t="s">
        <v>26</v>
      </c>
      <c r="H221" s="19"/>
      <c r="I221" s="19"/>
      <c r="J221" s="19"/>
      <c r="K221" s="20" t="s">
        <v>26</v>
      </c>
      <c r="L221" s="57"/>
      <c r="M221" s="21"/>
      <c r="N221" s="20" t="s">
        <v>26</v>
      </c>
      <c r="O221" s="21"/>
      <c r="P221" s="21"/>
      <c r="Q221" s="21"/>
      <c r="R221" s="21"/>
      <c r="S221" s="21"/>
      <c r="T221" s="56" t="s">
        <v>26</v>
      </c>
      <c r="U221" s="21"/>
      <c r="V221" s="21"/>
      <c r="W221" s="21"/>
      <c r="X221" s="21"/>
      <c r="Y221" s="21"/>
      <c r="Z221" s="21"/>
      <c r="AA221" s="20" t="s">
        <v>26</v>
      </c>
    </row>
    <row r="222" spans="2:27" x14ac:dyDescent="0.2">
      <c r="B222" s="11" t="s">
        <v>24</v>
      </c>
      <c r="C222" s="12" t="s">
        <v>24</v>
      </c>
      <c r="D222" s="13" t="s">
        <v>24</v>
      </c>
      <c r="E222" s="12" t="s">
        <v>24</v>
      </c>
      <c r="F222" s="12" t="s">
        <v>24</v>
      </c>
      <c r="G222" s="12" t="s">
        <v>24</v>
      </c>
      <c r="H222" s="12" t="s">
        <v>24</v>
      </c>
      <c r="I222" s="12" t="s">
        <v>24</v>
      </c>
      <c r="J222" s="12" t="s">
        <v>24</v>
      </c>
      <c r="K222" s="12" t="s">
        <v>24</v>
      </c>
      <c r="L222" s="12" t="s">
        <v>24</v>
      </c>
      <c r="M222" s="12" t="s">
        <v>24</v>
      </c>
      <c r="N222" s="12" t="s">
        <v>24</v>
      </c>
      <c r="O222" s="12" t="s">
        <v>24</v>
      </c>
      <c r="P222" s="12" t="s">
        <v>24</v>
      </c>
      <c r="Q222" s="12" t="s">
        <v>24</v>
      </c>
      <c r="R222" s="12" t="s">
        <v>24</v>
      </c>
      <c r="S222" s="12" t="s">
        <v>24</v>
      </c>
      <c r="T222" s="12" t="s">
        <v>24</v>
      </c>
      <c r="U222" s="12" t="s">
        <v>24</v>
      </c>
      <c r="V222" s="12" t="s">
        <v>24</v>
      </c>
      <c r="W222" s="12" t="s">
        <v>24</v>
      </c>
      <c r="X222" s="12" t="s">
        <v>24</v>
      </c>
      <c r="Y222" s="12" t="s">
        <v>24</v>
      </c>
      <c r="Z222" s="12" t="s">
        <v>24</v>
      </c>
      <c r="AA222" s="12" t="s">
        <v>24</v>
      </c>
    </row>
    <row r="223" spans="2:27" ht="25.5" x14ac:dyDescent="0.2">
      <c r="B223" s="54" t="s">
        <v>3158</v>
      </c>
      <c r="C223" s="24" t="s">
        <v>3157</v>
      </c>
      <c r="D223" s="5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2">
        <f>SUM(SCDBPTASN2!O220:'SCDBPTASN2'!O222)</f>
        <v>0</v>
      </c>
      <c r="P223" s="52">
        <f>SUM(SCDBPTASN2!P220:'SCDBPTASN2'!P222)</f>
        <v>0</v>
      </c>
      <c r="Q223" s="52">
        <f>SUM(SCDBPTASN2!Q220:'SCDBPTASN2'!Q222)</f>
        <v>0</v>
      </c>
      <c r="R223" s="52">
        <f>SUM(SCDBPTASN2!R220:'SCDBPTASN2'!R222)</f>
        <v>0</v>
      </c>
      <c r="S223" s="52">
        <f>SUM(SCDBPTASN2!S220:'SCDBPTASN2'!S222)</f>
        <v>0</v>
      </c>
      <c r="T223" s="51"/>
      <c r="U223" s="52">
        <f>SUM(SCDBPTASN2!U220:'SCDBPTASN2'!U222)</f>
        <v>0</v>
      </c>
      <c r="V223" s="52">
        <f>SUM(SCDBPTASN2!V220:'SCDBPTASN2'!V222)</f>
        <v>0</v>
      </c>
      <c r="W223" s="52">
        <f>SUM(SCDBPTASN2!W220:'SCDBPTASN2'!W222)</f>
        <v>0</v>
      </c>
      <c r="X223" s="52">
        <f>SUM(SCDBPTASN2!X220:'SCDBPTASN2'!X222)</f>
        <v>0</v>
      </c>
      <c r="Y223" s="52">
        <f>SUM(SCDBPTASN2!Y220:'SCDBPTASN2'!Y222)</f>
        <v>0</v>
      </c>
      <c r="Z223" s="52">
        <f>SUM(SCDBPTASN2!Z220:'SCDBPTASN2'!Z222)</f>
        <v>0</v>
      </c>
      <c r="AA223" s="51"/>
    </row>
    <row r="224" spans="2:27" x14ac:dyDescent="0.2">
      <c r="B224" s="11" t="s">
        <v>24</v>
      </c>
      <c r="C224" s="12" t="s">
        <v>24</v>
      </c>
      <c r="D224" s="13" t="s">
        <v>24</v>
      </c>
      <c r="E224" s="12" t="s">
        <v>24</v>
      </c>
      <c r="F224" s="12" t="s">
        <v>24</v>
      </c>
      <c r="G224" s="12" t="s">
        <v>24</v>
      </c>
      <c r="H224" s="12" t="s">
        <v>24</v>
      </c>
      <c r="I224" s="12" t="s">
        <v>24</v>
      </c>
      <c r="J224" s="12" t="s">
        <v>24</v>
      </c>
      <c r="K224" s="12" t="s">
        <v>24</v>
      </c>
      <c r="L224" s="12" t="s">
        <v>24</v>
      </c>
      <c r="M224" s="12" t="s">
        <v>24</v>
      </c>
      <c r="N224" s="12" t="s">
        <v>24</v>
      </c>
      <c r="O224" s="12" t="s">
        <v>24</v>
      </c>
      <c r="P224" s="12" t="s">
        <v>24</v>
      </c>
      <c r="Q224" s="12" t="s">
        <v>24</v>
      </c>
      <c r="R224" s="12" t="s">
        <v>24</v>
      </c>
      <c r="S224" s="12" t="s">
        <v>24</v>
      </c>
      <c r="T224" s="12" t="s">
        <v>24</v>
      </c>
      <c r="U224" s="12" t="s">
        <v>24</v>
      </c>
      <c r="V224" s="12" t="s">
        <v>24</v>
      </c>
      <c r="W224" s="12" t="s">
        <v>24</v>
      </c>
      <c r="X224" s="12" t="s">
        <v>24</v>
      </c>
      <c r="Y224" s="12" t="s">
        <v>24</v>
      </c>
      <c r="Z224" s="12" t="s">
        <v>24</v>
      </c>
      <c r="AA224" s="12" t="s">
        <v>24</v>
      </c>
    </row>
    <row r="225" spans="2:27" x14ac:dyDescent="0.2">
      <c r="B225" s="14" t="s">
        <v>3156</v>
      </c>
      <c r="C225" s="24" t="s">
        <v>26</v>
      </c>
      <c r="D225" s="16" t="s">
        <v>26</v>
      </c>
      <c r="E225" s="20" t="s">
        <v>26</v>
      </c>
      <c r="F225" s="58" t="s">
        <v>26</v>
      </c>
      <c r="G225" s="20" t="s">
        <v>26</v>
      </c>
      <c r="H225" s="31"/>
      <c r="I225" s="31"/>
      <c r="J225" s="31"/>
      <c r="K225" s="20" t="s">
        <v>26</v>
      </c>
      <c r="L225" s="57"/>
      <c r="M225" s="21"/>
      <c r="N225" s="20" t="s">
        <v>26</v>
      </c>
      <c r="O225" s="21"/>
      <c r="P225" s="21"/>
      <c r="Q225" s="21"/>
      <c r="R225" s="21"/>
      <c r="S225" s="21"/>
      <c r="T225" s="56" t="s">
        <v>26</v>
      </c>
      <c r="U225" s="21"/>
      <c r="V225" s="21"/>
      <c r="W225" s="21"/>
      <c r="X225" s="21"/>
      <c r="Y225" s="21"/>
      <c r="Z225" s="21"/>
      <c r="AA225" s="20" t="s">
        <v>26</v>
      </c>
    </row>
    <row r="226" spans="2:27" x14ac:dyDescent="0.2">
      <c r="B226" s="11" t="s">
        <v>24</v>
      </c>
      <c r="C226" s="12" t="s">
        <v>24</v>
      </c>
      <c r="D226" s="13" t="s">
        <v>24</v>
      </c>
      <c r="E226" s="12" t="s">
        <v>24</v>
      </c>
      <c r="F226" s="12" t="s">
        <v>24</v>
      </c>
      <c r="G226" s="12" t="s">
        <v>24</v>
      </c>
      <c r="H226" s="29" t="s">
        <v>24</v>
      </c>
      <c r="I226" s="29" t="s">
        <v>24</v>
      </c>
      <c r="J226" s="29" t="s">
        <v>24</v>
      </c>
      <c r="K226" s="12" t="s">
        <v>24</v>
      </c>
      <c r="L226" s="12" t="s">
        <v>24</v>
      </c>
      <c r="M226" s="12" t="s">
        <v>24</v>
      </c>
      <c r="N226" s="12" t="s">
        <v>24</v>
      </c>
      <c r="O226" s="12" t="s">
        <v>24</v>
      </c>
      <c r="P226" s="12" t="s">
        <v>24</v>
      </c>
      <c r="Q226" s="12" t="s">
        <v>24</v>
      </c>
      <c r="R226" s="12" t="s">
        <v>24</v>
      </c>
      <c r="S226" s="12" t="s">
        <v>24</v>
      </c>
      <c r="T226" s="12" t="s">
        <v>24</v>
      </c>
      <c r="U226" s="12" t="s">
        <v>24</v>
      </c>
      <c r="V226" s="12" t="s">
        <v>24</v>
      </c>
      <c r="W226" s="12" t="s">
        <v>24</v>
      </c>
      <c r="X226" s="12" t="s">
        <v>24</v>
      </c>
      <c r="Y226" s="12" t="s">
        <v>24</v>
      </c>
      <c r="Z226" s="12" t="s">
        <v>24</v>
      </c>
      <c r="AA226" s="12" t="s">
        <v>24</v>
      </c>
    </row>
    <row r="227" spans="2:27" ht="25.5" x14ac:dyDescent="0.2">
      <c r="B227" s="54" t="s">
        <v>3155</v>
      </c>
      <c r="C227" s="24" t="s">
        <v>3154</v>
      </c>
      <c r="D227" s="53"/>
      <c r="E227" s="51"/>
      <c r="F227" s="51"/>
      <c r="G227" s="51"/>
      <c r="H227" s="59"/>
      <c r="I227" s="59"/>
      <c r="J227" s="59"/>
      <c r="K227" s="51"/>
      <c r="L227" s="51"/>
      <c r="M227" s="51"/>
      <c r="N227" s="51"/>
      <c r="O227" s="52">
        <f>SUM(SCDBPTASN2!O224:'SCDBPTASN2'!O226)</f>
        <v>0</v>
      </c>
      <c r="P227" s="52">
        <f>SUM(SCDBPTASN2!P224:'SCDBPTASN2'!P226)</f>
        <v>0</v>
      </c>
      <c r="Q227" s="52">
        <f>SUM(SCDBPTASN2!Q224:'SCDBPTASN2'!Q226)</f>
        <v>0</v>
      </c>
      <c r="R227" s="52">
        <f>SUM(SCDBPTASN2!R224:'SCDBPTASN2'!R226)</f>
        <v>0</v>
      </c>
      <c r="S227" s="52">
        <f>SUM(SCDBPTASN2!S224:'SCDBPTASN2'!S226)</f>
        <v>0</v>
      </c>
      <c r="T227" s="51"/>
      <c r="U227" s="52">
        <f>SUM(SCDBPTASN2!U224:'SCDBPTASN2'!U226)</f>
        <v>0</v>
      </c>
      <c r="V227" s="52">
        <f>SUM(SCDBPTASN2!V224:'SCDBPTASN2'!V226)</f>
        <v>0</v>
      </c>
      <c r="W227" s="52">
        <f>SUM(SCDBPTASN2!W224:'SCDBPTASN2'!W226)</f>
        <v>0</v>
      </c>
      <c r="X227" s="52">
        <f>SUM(SCDBPTASN2!X224:'SCDBPTASN2'!X226)</f>
        <v>0</v>
      </c>
      <c r="Y227" s="52">
        <f>SUM(SCDBPTASN2!Y224:'SCDBPTASN2'!Y226)</f>
        <v>0</v>
      </c>
      <c r="Z227" s="52">
        <f>SUM(SCDBPTASN2!Z224:'SCDBPTASN2'!Z226)</f>
        <v>0</v>
      </c>
      <c r="AA227" s="51"/>
    </row>
    <row r="228" spans="2:27" x14ac:dyDescent="0.2">
      <c r="B228" s="11" t="s">
        <v>24</v>
      </c>
      <c r="C228" s="12" t="s">
        <v>24</v>
      </c>
      <c r="D228" s="13" t="s">
        <v>24</v>
      </c>
      <c r="E228" s="12" t="s">
        <v>24</v>
      </c>
      <c r="F228" s="12" t="s">
        <v>24</v>
      </c>
      <c r="G228" s="12" t="s">
        <v>24</v>
      </c>
      <c r="H228" s="29" t="s">
        <v>24</v>
      </c>
      <c r="I228" s="29" t="s">
        <v>24</v>
      </c>
      <c r="J228" s="29" t="s">
        <v>24</v>
      </c>
      <c r="K228" s="12" t="s">
        <v>24</v>
      </c>
      <c r="L228" s="12" t="s">
        <v>24</v>
      </c>
      <c r="M228" s="12" t="s">
        <v>24</v>
      </c>
      <c r="N228" s="12" t="s">
        <v>24</v>
      </c>
      <c r="O228" s="12" t="s">
        <v>24</v>
      </c>
      <c r="P228" s="12" t="s">
        <v>24</v>
      </c>
      <c r="Q228" s="12" t="s">
        <v>24</v>
      </c>
      <c r="R228" s="12" t="s">
        <v>24</v>
      </c>
      <c r="S228" s="12" t="s">
        <v>24</v>
      </c>
      <c r="T228" s="12" t="s">
        <v>24</v>
      </c>
      <c r="U228" s="12" t="s">
        <v>24</v>
      </c>
      <c r="V228" s="12" t="s">
        <v>24</v>
      </c>
      <c r="W228" s="12" t="s">
        <v>24</v>
      </c>
      <c r="X228" s="12" t="s">
        <v>24</v>
      </c>
      <c r="Y228" s="12" t="s">
        <v>24</v>
      </c>
      <c r="Z228" s="12" t="s">
        <v>24</v>
      </c>
      <c r="AA228" s="12" t="s">
        <v>24</v>
      </c>
    </row>
    <row r="229" spans="2:27" x14ac:dyDescent="0.2">
      <c r="B229" s="14" t="s">
        <v>3153</v>
      </c>
      <c r="C229" s="24" t="s">
        <v>26</v>
      </c>
      <c r="D229" s="16" t="s">
        <v>26</v>
      </c>
      <c r="E229" s="20" t="s">
        <v>26</v>
      </c>
      <c r="F229" s="58" t="s">
        <v>26</v>
      </c>
      <c r="G229" s="20" t="s">
        <v>26</v>
      </c>
      <c r="H229" s="31"/>
      <c r="I229" s="31"/>
      <c r="J229" s="31"/>
      <c r="K229" s="20" t="s">
        <v>26</v>
      </c>
      <c r="L229" s="57"/>
      <c r="M229" s="21"/>
      <c r="N229" s="20" t="s">
        <v>26</v>
      </c>
      <c r="O229" s="21"/>
      <c r="P229" s="21"/>
      <c r="Q229" s="21"/>
      <c r="R229" s="21"/>
      <c r="S229" s="21"/>
      <c r="T229" s="56" t="s">
        <v>26</v>
      </c>
      <c r="U229" s="21"/>
      <c r="V229" s="21"/>
      <c r="W229" s="21"/>
      <c r="X229" s="21"/>
      <c r="Y229" s="21"/>
      <c r="Z229" s="21"/>
      <c r="AA229" s="20" t="s">
        <v>26</v>
      </c>
    </row>
    <row r="230" spans="2:27" x14ac:dyDescent="0.2">
      <c r="B230" s="11" t="s">
        <v>24</v>
      </c>
      <c r="C230" s="12" t="s">
        <v>24</v>
      </c>
      <c r="D230" s="13" t="s">
        <v>24</v>
      </c>
      <c r="E230" s="12" t="s">
        <v>24</v>
      </c>
      <c r="F230" s="12" t="s">
        <v>24</v>
      </c>
      <c r="G230" s="12" t="s">
        <v>24</v>
      </c>
      <c r="H230" s="29" t="s">
        <v>24</v>
      </c>
      <c r="I230" s="29" t="s">
        <v>24</v>
      </c>
      <c r="J230" s="29" t="s">
        <v>24</v>
      </c>
      <c r="K230" s="12" t="s">
        <v>24</v>
      </c>
      <c r="L230" s="12" t="s">
        <v>24</v>
      </c>
      <c r="M230" s="12" t="s">
        <v>24</v>
      </c>
      <c r="N230" s="12" t="s">
        <v>24</v>
      </c>
      <c r="O230" s="12" t="s">
        <v>24</v>
      </c>
      <c r="P230" s="12" t="s">
        <v>24</v>
      </c>
      <c r="Q230" s="12" t="s">
        <v>24</v>
      </c>
      <c r="R230" s="12" t="s">
        <v>24</v>
      </c>
      <c r="S230" s="12" t="s">
        <v>24</v>
      </c>
      <c r="T230" s="12" t="s">
        <v>24</v>
      </c>
      <c r="U230" s="12" t="s">
        <v>24</v>
      </c>
      <c r="V230" s="12" t="s">
        <v>24</v>
      </c>
      <c r="W230" s="12" t="s">
        <v>24</v>
      </c>
      <c r="X230" s="12" t="s">
        <v>24</v>
      </c>
      <c r="Y230" s="12" t="s">
        <v>24</v>
      </c>
      <c r="Z230" s="12" t="s">
        <v>24</v>
      </c>
      <c r="AA230" s="12" t="s">
        <v>24</v>
      </c>
    </row>
    <row r="231" spans="2:27" ht="25.5" x14ac:dyDescent="0.2">
      <c r="B231" s="54" t="s">
        <v>3152</v>
      </c>
      <c r="C231" s="24" t="s">
        <v>3151</v>
      </c>
      <c r="D231" s="53"/>
      <c r="E231" s="51"/>
      <c r="F231" s="51"/>
      <c r="G231" s="51"/>
      <c r="H231" s="59"/>
      <c r="I231" s="59"/>
      <c r="J231" s="59"/>
      <c r="K231" s="51"/>
      <c r="L231" s="51"/>
      <c r="M231" s="51"/>
      <c r="N231" s="51"/>
      <c r="O231" s="52">
        <f>SUM(SCDBPTASN2!O228:'SCDBPTASN2'!O230)</f>
        <v>0</v>
      </c>
      <c r="P231" s="52">
        <f>SUM(SCDBPTASN2!P228:'SCDBPTASN2'!P230)</f>
        <v>0</v>
      </c>
      <c r="Q231" s="52">
        <f>SUM(SCDBPTASN2!Q228:'SCDBPTASN2'!Q230)</f>
        <v>0</v>
      </c>
      <c r="R231" s="52">
        <f>SUM(SCDBPTASN2!R228:'SCDBPTASN2'!R230)</f>
        <v>0</v>
      </c>
      <c r="S231" s="52">
        <f>SUM(SCDBPTASN2!S228:'SCDBPTASN2'!S230)</f>
        <v>0</v>
      </c>
      <c r="T231" s="51"/>
      <c r="U231" s="52">
        <f>SUM(SCDBPTASN2!U228:'SCDBPTASN2'!U230)</f>
        <v>0</v>
      </c>
      <c r="V231" s="52">
        <f>SUM(SCDBPTASN2!V228:'SCDBPTASN2'!V230)</f>
        <v>0</v>
      </c>
      <c r="W231" s="52">
        <f>SUM(SCDBPTASN2!W228:'SCDBPTASN2'!W230)</f>
        <v>0</v>
      </c>
      <c r="X231" s="52">
        <f>SUM(SCDBPTASN2!X228:'SCDBPTASN2'!X230)</f>
        <v>0</v>
      </c>
      <c r="Y231" s="52">
        <f>SUM(SCDBPTASN2!Y228:'SCDBPTASN2'!Y230)</f>
        <v>0</v>
      </c>
      <c r="Z231" s="52">
        <f>SUM(SCDBPTASN2!Z228:'SCDBPTASN2'!Z230)</f>
        <v>0</v>
      </c>
      <c r="AA231" s="51"/>
    </row>
    <row r="232" spans="2:27" x14ac:dyDescent="0.2">
      <c r="B232" s="11" t="s">
        <v>24</v>
      </c>
      <c r="C232" s="12" t="s">
        <v>24</v>
      </c>
      <c r="D232" s="13" t="s">
        <v>24</v>
      </c>
      <c r="E232" s="12" t="s">
        <v>24</v>
      </c>
      <c r="F232" s="12" t="s">
        <v>24</v>
      </c>
      <c r="G232" s="12" t="s">
        <v>24</v>
      </c>
      <c r="H232" s="29" t="s">
        <v>24</v>
      </c>
      <c r="I232" s="29" t="s">
        <v>24</v>
      </c>
      <c r="J232" s="29" t="s">
        <v>24</v>
      </c>
      <c r="K232" s="12" t="s">
        <v>24</v>
      </c>
      <c r="L232" s="12" t="s">
        <v>24</v>
      </c>
      <c r="M232" s="12" t="s">
        <v>24</v>
      </c>
      <c r="N232" s="12" t="s">
        <v>24</v>
      </c>
      <c r="O232" s="12" t="s">
        <v>24</v>
      </c>
      <c r="P232" s="12" t="s">
        <v>24</v>
      </c>
      <c r="Q232" s="12" t="s">
        <v>24</v>
      </c>
      <c r="R232" s="12" t="s">
        <v>24</v>
      </c>
      <c r="S232" s="12" t="s">
        <v>24</v>
      </c>
      <c r="T232" s="12" t="s">
        <v>24</v>
      </c>
      <c r="U232" s="12" t="s">
        <v>24</v>
      </c>
      <c r="V232" s="12" t="s">
        <v>24</v>
      </c>
      <c r="W232" s="12" t="s">
        <v>24</v>
      </c>
      <c r="X232" s="12" t="s">
        <v>24</v>
      </c>
      <c r="Y232" s="12" t="s">
        <v>24</v>
      </c>
      <c r="Z232" s="12" t="s">
        <v>24</v>
      </c>
      <c r="AA232" s="12" t="s">
        <v>24</v>
      </c>
    </row>
    <row r="233" spans="2:27" x14ac:dyDescent="0.2">
      <c r="B233" s="14" t="s">
        <v>3150</v>
      </c>
      <c r="C233" s="24" t="s">
        <v>26</v>
      </c>
      <c r="D233" s="16" t="s">
        <v>26</v>
      </c>
      <c r="E233" s="20" t="s">
        <v>26</v>
      </c>
      <c r="F233" s="58" t="s">
        <v>26</v>
      </c>
      <c r="G233" s="20" t="s">
        <v>26</v>
      </c>
      <c r="H233" s="31"/>
      <c r="I233" s="31"/>
      <c r="J233" s="31"/>
      <c r="K233" s="20" t="s">
        <v>26</v>
      </c>
      <c r="L233" s="57"/>
      <c r="M233" s="21"/>
      <c r="N233" s="20" t="s">
        <v>26</v>
      </c>
      <c r="O233" s="21"/>
      <c r="P233" s="21"/>
      <c r="Q233" s="21"/>
      <c r="R233" s="21"/>
      <c r="S233" s="21"/>
      <c r="T233" s="56" t="s">
        <v>26</v>
      </c>
      <c r="U233" s="21"/>
      <c r="V233" s="21"/>
      <c r="W233" s="21"/>
      <c r="X233" s="21"/>
      <c r="Y233" s="21"/>
      <c r="Z233" s="21"/>
      <c r="AA233" s="20" t="s">
        <v>26</v>
      </c>
    </row>
    <row r="234" spans="2:27" x14ac:dyDescent="0.2">
      <c r="B234" s="11" t="s">
        <v>24</v>
      </c>
      <c r="C234" s="12" t="s">
        <v>24</v>
      </c>
      <c r="D234" s="13" t="s">
        <v>24</v>
      </c>
      <c r="E234" s="12" t="s">
        <v>24</v>
      </c>
      <c r="F234" s="12" t="s">
        <v>24</v>
      </c>
      <c r="G234" s="12" t="s">
        <v>24</v>
      </c>
      <c r="H234" s="29" t="s">
        <v>24</v>
      </c>
      <c r="I234" s="29" t="s">
        <v>24</v>
      </c>
      <c r="J234" s="29" t="s">
        <v>24</v>
      </c>
      <c r="K234" s="12" t="s">
        <v>24</v>
      </c>
      <c r="L234" s="12" t="s">
        <v>24</v>
      </c>
      <c r="M234" s="12" t="s">
        <v>24</v>
      </c>
      <c r="N234" s="12" t="s">
        <v>24</v>
      </c>
      <c r="O234" s="12" t="s">
        <v>24</v>
      </c>
      <c r="P234" s="12" t="s">
        <v>24</v>
      </c>
      <c r="Q234" s="12" t="s">
        <v>24</v>
      </c>
      <c r="R234" s="12" t="s">
        <v>24</v>
      </c>
      <c r="S234" s="12" t="s">
        <v>24</v>
      </c>
      <c r="T234" s="12" t="s">
        <v>24</v>
      </c>
      <c r="U234" s="12" t="s">
        <v>24</v>
      </c>
      <c r="V234" s="12" t="s">
        <v>24</v>
      </c>
      <c r="W234" s="12" t="s">
        <v>24</v>
      </c>
      <c r="X234" s="12" t="s">
        <v>24</v>
      </c>
      <c r="Y234" s="12" t="s">
        <v>24</v>
      </c>
      <c r="Z234" s="12" t="s">
        <v>24</v>
      </c>
      <c r="AA234" s="12" t="s">
        <v>24</v>
      </c>
    </row>
    <row r="235" spans="2:27" ht="25.5" x14ac:dyDescent="0.2">
      <c r="B235" s="54" t="s">
        <v>3149</v>
      </c>
      <c r="C235" s="24" t="s">
        <v>3148</v>
      </c>
      <c r="D235" s="53"/>
      <c r="E235" s="51"/>
      <c r="F235" s="51"/>
      <c r="G235" s="51"/>
      <c r="H235" s="59"/>
      <c r="I235" s="59"/>
      <c r="J235" s="59"/>
      <c r="K235" s="51"/>
      <c r="L235" s="51"/>
      <c r="M235" s="51"/>
      <c r="N235" s="51"/>
      <c r="O235" s="52">
        <f>SUM(SCDBPTASN2!O232:'SCDBPTASN2'!O234)</f>
        <v>0</v>
      </c>
      <c r="P235" s="52">
        <f>SUM(SCDBPTASN2!P232:'SCDBPTASN2'!P234)</f>
        <v>0</v>
      </c>
      <c r="Q235" s="52">
        <f>SUM(SCDBPTASN2!Q232:'SCDBPTASN2'!Q234)</f>
        <v>0</v>
      </c>
      <c r="R235" s="52">
        <f>SUM(SCDBPTASN2!R232:'SCDBPTASN2'!R234)</f>
        <v>0</v>
      </c>
      <c r="S235" s="52">
        <f>SUM(SCDBPTASN2!S232:'SCDBPTASN2'!S234)</f>
        <v>0</v>
      </c>
      <c r="T235" s="51"/>
      <c r="U235" s="52">
        <f>SUM(SCDBPTASN2!U232:'SCDBPTASN2'!U234)</f>
        <v>0</v>
      </c>
      <c r="V235" s="52">
        <f>SUM(SCDBPTASN2!V232:'SCDBPTASN2'!V234)</f>
        <v>0</v>
      </c>
      <c r="W235" s="52">
        <f>SUM(SCDBPTASN2!W232:'SCDBPTASN2'!W234)</f>
        <v>0</v>
      </c>
      <c r="X235" s="52">
        <f>SUM(SCDBPTASN2!X232:'SCDBPTASN2'!X234)</f>
        <v>0</v>
      </c>
      <c r="Y235" s="52">
        <f>SUM(SCDBPTASN2!Y232:'SCDBPTASN2'!Y234)</f>
        <v>0</v>
      </c>
      <c r="Z235" s="52">
        <f>SUM(SCDBPTASN2!Z232:'SCDBPTASN2'!Z234)</f>
        <v>0</v>
      </c>
      <c r="AA235" s="51"/>
    </row>
    <row r="236" spans="2:27" x14ac:dyDescent="0.2">
      <c r="B236" s="11" t="s">
        <v>24</v>
      </c>
      <c r="C236" s="12" t="s">
        <v>24</v>
      </c>
      <c r="D236" s="13" t="s">
        <v>24</v>
      </c>
      <c r="E236" s="12" t="s">
        <v>24</v>
      </c>
      <c r="F236" s="12" t="s">
        <v>24</v>
      </c>
      <c r="G236" s="12" t="s">
        <v>24</v>
      </c>
      <c r="H236" s="29" t="s">
        <v>24</v>
      </c>
      <c r="I236" s="29" t="s">
        <v>24</v>
      </c>
      <c r="J236" s="29" t="s">
        <v>24</v>
      </c>
      <c r="K236" s="12" t="s">
        <v>24</v>
      </c>
      <c r="L236" s="12" t="s">
        <v>24</v>
      </c>
      <c r="M236" s="12" t="s">
        <v>24</v>
      </c>
      <c r="N236" s="12" t="s">
        <v>24</v>
      </c>
      <c r="O236" s="12" t="s">
        <v>24</v>
      </c>
      <c r="P236" s="12" t="s">
        <v>24</v>
      </c>
      <c r="Q236" s="12" t="s">
        <v>24</v>
      </c>
      <c r="R236" s="12" t="s">
        <v>24</v>
      </c>
      <c r="S236" s="12" t="s">
        <v>24</v>
      </c>
      <c r="T236" s="12" t="s">
        <v>24</v>
      </c>
      <c r="U236" s="12" t="s">
        <v>24</v>
      </c>
      <c r="V236" s="12" t="s">
        <v>24</v>
      </c>
      <c r="W236" s="12" t="s">
        <v>24</v>
      </c>
      <c r="X236" s="12" t="s">
        <v>24</v>
      </c>
      <c r="Y236" s="12" t="s">
        <v>24</v>
      </c>
      <c r="Z236" s="12" t="s">
        <v>24</v>
      </c>
      <c r="AA236" s="12" t="s">
        <v>24</v>
      </c>
    </row>
    <row r="237" spans="2:27" x14ac:dyDescent="0.2">
      <c r="B237" s="14" t="s">
        <v>3147</v>
      </c>
      <c r="C237" s="24" t="s">
        <v>26</v>
      </c>
      <c r="D237" s="16" t="s">
        <v>26</v>
      </c>
      <c r="E237" s="20" t="s">
        <v>26</v>
      </c>
      <c r="F237" s="58" t="s">
        <v>26</v>
      </c>
      <c r="G237" s="20" t="s">
        <v>26</v>
      </c>
      <c r="H237" s="31"/>
      <c r="I237" s="31"/>
      <c r="J237" s="31"/>
      <c r="K237" s="20" t="s">
        <v>26</v>
      </c>
      <c r="L237" s="57"/>
      <c r="M237" s="21"/>
      <c r="N237" s="20" t="s">
        <v>26</v>
      </c>
      <c r="O237" s="21"/>
      <c r="P237" s="21"/>
      <c r="Q237" s="21"/>
      <c r="R237" s="21"/>
      <c r="S237" s="21"/>
      <c r="T237" s="56" t="s">
        <v>26</v>
      </c>
      <c r="U237" s="21"/>
      <c r="V237" s="21"/>
      <c r="W237" s="21"/>
      <c r="X237" s="21"/>
      <c r="Y237" s="21"/>
      <c r="Z237" s="21"/>
      <c r="AA237" s="20" t="s">
        <v>26</v>
      </c>
    </row>
    <row r="238" spans="2:27" x14ac:dyDescent="0.2">
      <c r="B238" s="11" t="s">
        <v>24</v>
      </c>
      <c r="C238" s="12" t="s">
        <v>24</v>
      </c>
      <c r="D238" s="13" t="s">
        <v>24</v>
      </c>
      <c r="E238" s="12" t="s">
        <v>24</v>
      </c>
      <c r="F238" s="12" t="s">
        <v>24</v>
      </c>
      <c r="G238" s="12" t="s">
        <v>24</v>
      </c>
      <c r="H238" s="29" t="s">
        <v>24</v>
      </c>
      <c r="I238" s="29" t="s">
        <v>24</v>
      </c>
      <c r="J238" s="29" t="s">
        <v>24</v>
      </c>
      <c r="K238" s="12" t="s">
        <v>24</v>
      </c>
      <c r="L238" s="12" t="s">
        <v>24</v>
      </c>
      <c r="M238" s="12" t="s">
        <v>24</v>
      </c>
      <c r="N238" s="12" t="s">
        <v>24</v>
      </c>
      <c r="O238" s="12" t="s">
        <v>24</v>
      </c>
      <c r="P238" s="12" t="s">
        <v>24</v>
      </c>
      <c r="Q238" s="12" t="s">
        <v>24</v>
      </c>
      <c r="R238" s="12" t="s">
        <v>24</v>
      </c>
      <c r="S238" s="12" t="s">
        <v>24</v>
      </c>
      <c r="T238" s="12" t="s">
        <v>24</v>
      </c>
      <c r="U238" s="12" t="s">
        <v>24</v>
      </c>
      <c r="V238" s="12" t="s">
        <v>24</v>
      </c>
      <c r="W238" s="12" t="s">
        <v>24</v>
      </c>
      <c r="X238" s="12" t="s">
        <v>24</v>
      </c>
      <c r="Y238" s="12" t="s">
        <v>24</v>
      </c>
      <c r="Z238" s="12" t="s">
        <v>24</v>
      </c>
      <c r="AA238" s="12" t="s">
        <v>24</v>
      </c>
    </row>
    <row r="239" spans="2:27" ht="25.5" x14ac:dyDescent="0.2">
      <c r="B239" s="54" t="s">
        <v>3146</v>
      </c>
      <c r="C239" s="24" t="s">
        <v>3145</v>
      </c>
      <c r="D239" s="53"/>
      <c r="E239" s="51"/>
      <c r="F239" s="51"/>
      <c r="G239" s="51"/>
      <c r="H239" s="59"/>
      <c r="I239" s="59"/>
      <c r="J239" s="59"/>
      <c r="K239" s="51"/>
      <c r="L239" s="51"/>
      <c r="M239" s="51"/>
      <c r="N239" s="51"/>
      <c r="O239" s="52">
        <f>SUM(SCDBPTASN2!O236:'SCDBPTASN2'!O238)</f>
        <v>0</v>
      </c>
      <c r="P239" s="52">
        <f>SUM(SCDBPTASN2!P236:'SCDBPTASN2'!P238)</f>
        <v>0</v>
      </c>
      <c r="Q239" s="52">
        <f>SUM(SCDBPTASN2!Q236:'SCDBPTASN2'!Q238)</f>
        <v>0</v>
      </c>
      <c r="R239" s="52">
        <f>SUM(SCDBPTASN2!R236:'SCDBPTASN2'!R238)</f>
        <v>0</v>
      </c>
      <c r="S239" s="52">
        <f>SUM(SCDBPTASN2!S236:'SCDBPTASN2'!S238)</f>
        <v>0</v>
      </c>
      <c r="T239" s="51"/>
      <c r="U239" s="52">
        <f>SUM(SCDBPTASN2!U236:'SCDBPTASN2'!U238)</f>
        <v>0</v>
      </c>
      <c r="V239" s="52">
        <f>SUM(SCDBPTASN2!V236:'SCDBPTASN2'!V238)</f>
        <v>0</v>
      </c>
      <c r="W239" s="52">
        <f>SUM(SCDBPTASN2!W236:'SCDBPTASN2'!W238)</f>
        <v>0</v>
      </c>
      <c r="X239" s="52">
        <f>SUM(SCDBPTASN2!X236:'SCDBPTASN2'!X238)</f>
        <v>0</v>
      </c>
      <c r="Y239" s="52">
        <f>SUM(SCDBPTASN2!Y236:'SCDBPTASN2'!Y238)</f>
        <v>0</v>
      </c>
      <c r="Z239" s="52">
        <f>SUM(SCDBPTASN2!Z236:'SCDBPTASN2'!Z238)</f>
        <v>0</v>
      </c>
      <c r="AA239" s="51"/>
    </row>
    <row r="240" spans="2:27" ht="25.5" x14ac:dyDescent="0.2">
      <c r="B240" s="54" t="s">
        <v>3144</v>
      </c>
      <c r="C240" s="24" t="s">
        <v>3143</v>
      </c>
      <c r="D240" s="53"/>
      <c r="E240" s="51"/>
      <c r="F240" s="51"/>
      <c r="G240" s="51"/>
      <c r="H240" s="59"/>
      <c r="I240" s="59"/>
      <c r="J240" s="59"/>
      <c r="K240" s="51"/>
      <c r="L240" s="51"/>
      <c r="M240" s="51"/>
      <c r="N240" s="51"/>
      <c r="O240" s="52">
        <f>SCDBPTASN2!O219+SCDBPTASN2!O223+SCDBPTASN2!O227+SCDBPTASN2!O231+SCDBPTASN2!O235+SCDBPTASN2!O239</f>
        <v>0</v>
      </c>
      <c r="P240" s="52">
        <f>SCDBPTASN2!P219+SCDBPTASN2!P223+SCDBPTASN2!P227+SCDBPTASN2!P231+SCDBPTASN2!P235+SCDBPTASN2!P239</f>
        <v>0</v>
      </c>
      <c r="Q240" s="52">
        <f>SCDBPTASN2!Q219+SCDBPTASN2!Q223+SCDBPTASN2!Q227+SCDBPTASN2!Q231+SCDBPTASN2!Q235+SCDBPTASN2!Q239</f>
        <v>0</v>
      </c>
      <c r="R240" s="52">
        <f>SCDBPTASN2!R219+SCDBPTASN2!R223+SCDBPTASN2!R227+SCDBPTASN2!R231+SCDBPTASN2!R235+SCDBPTASN2!R239</f>
        <v>0</v>
      </c>
      <c r="S240" s="52">
        <f>SCDBPTASN2!S219+SCDBPTASN2!S223+SCDBPTASN2!S227+SCDBPTASN2!S231+SCDBPTASN2!S235+SCDBPTASN2!S239</f>
        <v>0</v>
      </c>
      <c r="T240" s="51"/>
      <c r="U240" s="52">
        <f>SCDBPTASN2!U219+SCDBPTASN2!U223+SCDBPTASN2!U227+SCDBPTASN2!U231+SCDBPTASN2!U235+SCDBPTASN2!U239</f>
        <v>0</v>
      </c>
      <c r="V240" s="52">
        <f>SCDBPTASN2!V219+SCDBPTASN2!V223+SCDBPTASN2!V227+SCDBPTASN2!V231+SCDBPTASN2!V235+SCDBPTASN2!V239</f>
        <v>0</v>
      </c>
      <c r="W240" s="52">
        <f>SCDBPTASN2!W219+SCDBPTASN2!W223+SCDBPTASN2!W227+SCDBPTASN2!W231+SCDBPTASN2!W235+SCDBPTASN2!W239</f>
        <v>0</v>
      </c>
      <c r="X240" s="52">
        <f>SCDBPTASN2!X219+SCDBPTASN2!X223+SCDBPTASN2!X227+SCDBPTASN2!X231+SCDBPTASN2!X235+SCDBPTASN2!X239</f>
        <v>0</v>
      </c>
      <c r="Y240" s="52">
        <f>SCDBPTASN2!Y219+SCDBPTASN2!Y223+SCDBPTASN2!Y227+SCDBPTASN2!Y231+SCDBPTASN2!Y235+SCDBPTASN2!Y239</f>
        <v>0</v>
      </c>
      <c r="Z240" s="52">
        <f>SCDBPTASN2!Z219+SCDBPTASN2!Z223+SCDBPTASN2!Z227+SCDBPTASN2!Z231+SCDBPTASN2!Z235+SCDBPTASN2!Z239</f>
        <v>0</v>
      </c>
      <c r="AA240" s="51"/>
    </row>
    <row r="241" spans="2:27" x14ac:dyDescent="0.2">
      <c r="B241" s="11" t="s">
        <v>24</v>
      </c>
      <c r="C241" s="12" t="s">
        <v>24</v>
      </c>
      <c r="D241" s="13" t="s">
        <v>24</v>
      </c>
      <c r="E241" s="12" t="s">
        <v>24</v>
      </c>
      <c r="F241" s="12" t="s">
        <v>24</v>
      </c>
      <c r="G241" s="12" t="s">
        <v>24</v>
      </c>
      <c r="H241" s="29" t="s">
        <v>24</v>
      </c>
      <c r="I241" s="29" t="s">
        <v>24</v>
      </c>
      <c r="J241" s="29" t="s">
        <v>24</v>
      </c>
      <c r="K241" s="12" t="s">
        <v>24</v>
      </c>
      <c r="L241" s="12" t="s">
        <v>24</v>
      </c>
      <c r="M241" s="12" t="s">
        <v>24</v>
      </c>
      <c r="N241" s="12" t="s">
        <v>24</v>
      </c>
      <c r="O241" s="12" t="s">
        <v>24</v>
      </c>
      <c r="P241" s="12" t="s">
        <v>24</v>
      </c>
      <c r="Q241" s="12" t="s">
        <v>24</v>
      </c>
      <c r="R241" s="12" t="s">
        <v>24</v>
      </c>
      <c r="S241" s="12" t="s">
        <v>24</v>
      </c>
      <c r="T241" s="12" t="s">
        <v>24</v>
      </c>
      <c r="U241" s="12" t="s">
        <v>24</v>
      </c>
      <c r="V241" s="12" t="s">
        <v>24</v>
      </c>
      <c r="W241" s="12" t="s">
        <v>24</v>
      </c>
      <c r="X241" s="12" t="s">
        <v>24</v>
      </c>
      <c r="Y241" s="12" t="s">
        <v>24</v>
      </c>
      <c r="Z241" s="12" t="s">
        <v>24</v>
      </c>
      <c r="AA241" s="12" t="s">
        <v>24</v>
      </c>
    </row>
    <row r="242" spans="2:27" x14ac:dyDescent="0.2">
      <c r="B242" s="14" t="s">
        <v>3142</v>
      </c>
      <c r="C242" s="24" t="s">
        <v>26</v>
      </c>
      <c r="D242" s="16" t="s">
        <v>26</v>
      </c>
      <c r="E242" s="20" t="s">
        <v>26</v>
      </c>
      <c r="F242" s="58" t="s">
        <v>26</v>
      </c>
      <c r="G242" s="20" t="s">
        <v>26</v>
      </c>
      <c r="H242" s="31"/>
      <c r="I242" s="31"/>
      <c r="J242" s="31"/>
      <c r="K242" s="20" t="s">
        <v>26</v>
      </c>
      <c r="L242" s="57"/>
      <c r="M242" s="21"/>
      <c r="N242" s="20" t="s">
        <v>26</v>
      </c>
      <c r="O242" s="21"/>
      <c r="P242" s="21"/>
      <c r="Q242" s="21"/>
      <c r="R242" s="21"/>
      <c r="S242" s="21"/>
      <c r="T242" s="56" t="s">
        <v>26</v>
      </c>
      <c r="U242" s="21"/>
      <c r="V242" s="21"/>
      <c r="W242" s="21"/>
      <c r="X242" s="21"/>
      <c r="Y242" s="21"/>
      <c r="Z242" s="21"/>
      <c r="AA242" s="20" t="s">
        <v>26</v>
      </c>
    </row>
    <row r="243" spans="2:27" x14ac:dyDescent="0.2">
      <c r="B243" s="11" t="s">
        <v>24</v>
      </c>
      <c r="C243" s="12" t="s">
        <v>24</v>
      </c>
      <c r="D243" s="13" t="s">
        <v>24</v>
      </c>
      <c r="E243" s="12" t="s">
        <v>24</v>
      </c>
      <c r="F243" s="12" t="s">
        <v>24</v>
      </c>
      <c r="G243" s="12" t="s">
        <v>24</v>
      </c>
      <c r="H243" s="29" t="s">
        <v>24</v>
      </c>
      <c r="I243" s="29" t="s">
        <v>24</v>
      </c>
      <c r="J243" s="29" t="s">
        <v>24</v>
      </c>
      <c r="K243" s="12" t="s">
        <v>24</v>
      </c>
      <c r="L243" s="12" t="s">
        <v>24</v>
      </c>
      <c r="M243" s="12" t="s">
        <v>24</v>
      </c>
      <c r="N243" s="12" t="s">
        <v>24</v>
      </c>
      <c r="O243" s="12" t="s">
        <v>24</v>
      </c>
      <c r="P243" s="12" t="s">
        <v>24</v>
      </c>
      <c r="Q243" s="12" t="s">
        <v>24</v>
      </c>
      <c r="R243" s="12" t="s">
        <v>24</v>
      </c>
      <c r="S243" s="12" t="s">
        <v>24</v>
      </c>
      <c r="T243" s="12" t="s">
        <v>24</v>
      </c>
      <c r="U243" s="12" t="s">
        <v>24</v>
      </c>
      <c r="V243" s="12" t="s">
        <v>24</v>
      </c>
      <c r="W243" s="12" t="s">
        <v>24</v>
      </c>
      <c r="X243" s="12" t="s">
        <v>24</v>
      </c>
      <c r="Y243" s="12" t="s">
        <v>24</v>
      </c>
      <c r="Z243" s="12" t="s">
        <v>24</v>
      </c>
      <c r="AA243" s="12" t="s">
        <v>24</v>
      </c>
    </row>
    <row r="244" spans="2:27" ht="38.25" x14ac:dyDescent="0.2">
      <c r="B244" s="54" t="s">
        <v>3141</v>
      </c>
      <c r="C244" s="24" t="s">
        <v>3140</v>
      </c>
      <c r="D244" s="53"/>
      <c r="E244" s="51"/>
      <c r="F244" s="51"/>
      <c r="G244" s="51"/>
      <c r="H244" s="59"/>
      <c r="I244" s="59"/>
      <c r="J244" s="59"/>
      <c r="K244" s="51"/>
      <c r="L244" s="51"/>
      <c r="M244" s="51"/>
      <c r="N244" s="51"/>
      <c r="O244" s="52">
        <f>SUM(SCDBPTASN2!O241:'SCDBPTASN2'!O243)</f>
        <v>0</v>
      </c>
      <c r="P244" s="52">
        <f>SUM(SCDBPTASN2!P241:'SCDBPTASN2'!P243)</f>
        <v>0</v>
      </c>
      <c r="Q244" s="52">
        <f>SUM(SCDBPTASN2!Q241:'SCDBPTASN2'!Q243)</f>
        <v>0</v>
      </c>
      <c r="R244" s="52">
        <f>SUM(SCDBPTASN2!R241:'SCDBPTASN2'!R243)</f>
        <v>0</v>
      </c>
      <c r="S244" s="52">
        <f>SUM(SCDBPTASN2!S241:'SCDBPTASN2'!S243)</f>
        <v>0</v>
      </c>
      <c r="T244" s="51"/>
      <c r="U244" s="52">
        <f>SUM(SCDBPTASN2!U241:'SCDBPTASN2'!U243)</f>
        <v>0</v>
      </c>
      <c r="V244" s="52">
        <f>SUM(SCDBPTASN2!V241:'SCDBPTASN2'!V243)</f>
        <v>0</v>
      </c>
      <c r="W244" s="52">
        <f>SUM(SCDBPTASN2!W241:'SCDBPTASN2'!W243)</f>
        <v>0</v>
      </c>
      <c r="X244" s="52">
        <f>SUM(SCDBPTASN2!X241:'SCDBPTASN2'!X243)</f>
        <v>0</v>
      </c>
      <c r="Y244" s="52">
        <f>SUM(SCDBPTASN2!Y241:'SCDBPTASN2'!Y243)</f>
        <v>0</v>
      </c>
      <c r="Z244" s="52">
        <f>SUM(SCDBPTASN2!Z241:'SCDBPTASN2'!Z243)</f>
        <v>0</v>
      </c>
      <c r="AA244" s="51"/>
    </row>
    <row r="245" spans="2:27" x14ac:dyDescent="0.2">
      <c r="B245" s="11" t="s">
        <v>24</v>
      </c>
      <c r="C245" s="12" t="s">
        <v>24</v>
      </c>
      <c r="D245" s="13" t="s">
        <v>24</v>
      </c>
      <c r="E245" s="12" t="s">
        <v>24</v>
      </c>
      <c r="F245" s="12" t="s">
        <v>24</v>
      </c>
      <c r="G245" s="12" t="s">
        <v>24</v>
      </c>
      <c r="H245" s="29" t="s">
        <v>24</v>
      </c>
      <c r="I245" s="29" t="s">
        <v>24</v>
      </c>
      <c r="J245" s="29" t="s">
        <v>24</v>
      </c>
      <c r="K245" s="12" t="s">
        <v>24</v>
      </c>
      <c r="L245" s="12" t="s">
        <v>24</v>
      </c>
      <c r="M245" s="12" t="s">
        <v>24</v>
      </c>
      <c r="N245" s="12" t="s">
        <v>24</v>
      </c>
      <c r="O245" s="12" t="s">
        <v>24</v>
      </c>
      <c r="P245" s="12" t="s">
        <v>24</v>
      </c>
      <c r="Q245" s="12" t="s">
        <v>24</v>
      </c>
      <c r="R245" s="12" t="s">
        <v>24</v>
      </c>
      <c r="S245" s="12" t="s">
        <v>24</v>
      </c>
      <c r="T245" s="12" t="s">
        <v>24</v>
      </c>
      <c r="U245" s="12" t="s">
        <v>24</v>
      </c>
      <c r="V245" s="12" t="s">
        <v>24</v>
      </c>
      <c r="W245" s="12" t="s">
        <v>24</v>
      </c>
      <c r="X245" s="12" t="s">
        <v>24</v>
      </c>
      <c r="Y245" s="12" t="s">
        <v>24</v>
      </c>
      <c r="Z245" s="12" t="s">
        <v>24</v>
      </c>
      <c r="AA245" s="12" t="s">
        <v>24</v>
      </c>
    </row>
    <row r="246" spans="2:27" x14ac:dyDescent="0.2">
      <c r="B246" s="14" t="s">
        <v>3139</v>
      </c>
      <c r="C246" s="24" t="s">
        <v>26</v>
      </c>
      <c r="D246" s="16" t="s">
        <v>26</v>
      </c>
      <c r="E246" s="20" t="s">
        <v>26</v>
      </c>
      <c r="F246" s="58" t="s">
        <v>26</v>
      </c>
      <c r="G246" s="20" t="s">
        <v>26</v>
      </c>
      <c r="H246" s="31"/>
      <c r="I246" s="31"/>
      <c r="J246" s="31"/>
      <c r="K246" s="20" t="s">
        <v>26</v>
      </c>
      <c r="L246" s="57"/>
      <c r="M246" s="21"/>
      <c r="N246" s="20" t="s">
        <v>26</v>
      </c>
      <c r="O246" s="21"/>
      <c r="P246" s="21"/>
      <c r="Q246" s="21"/>
      <c r="R246" s="21"/>
      <c r="S246" s="21"/>
      <c r="T246" s="56" t="s">
        <v>26</v>
      </c>
      <c r="U246" s="21"/>
      <c r="V246" s="21"/>
      <c r="W246" s="21"/>
      <c r="X246" s="21"/>
      <c r="Y246" s="21"/>
      <c r="Z246" s="21"/>
      <c r="AA246" s="20" t="s">
        <v>26</v>
      </c>
    </row>
    <row r="247" spans="2:27" x14ac:dyDescent="0.2">
      <c r="B247" s="11" t="s">
        <v>24</v>
      </c>
      <c r="C247" s="12" t="s">
        <v>24</v>
      </c>
      <c r="D247" s="13" t="s">
        <v>24</v>
      </c>
      <c r="E247" s="12" t="s">
        <v>24</v>
      </c>
      <c r="F247" s="12" t="s">
        <v>24</v>
      </c>
      <c r="G247" s="12" t="s">
        <v>24</v>
      </c>
      <c r="H247" s="29" t="s">
        <v>24</v>
      </c>
      <c r="I247" s="29" t="s">
        <v>24</v>
      </c>
      <c r="J247" s="29" t="s">
        <v>24</v>
      </c>
      <c r="K247" s="12" t="s">
        <v>24</v>
      </c>
      <c r="L247" s="12" t="s">
        <v>24</v>
      </c>
      <c r="M247" s="12" t="s">
        <v>24</v>
      </c>
      <c r="N247" s="12" t="s">
        <v>24</v>
      </c>
      <c r="O247" s="12" t="s">
        <v>24</v>
      </c>
      <c r="P247" s="12" t="s">
        <v>24</v>
      </c>
      <c r="Q247" s="12" t="s">
        <v>24</v>
      </c>
      <c r="R247" s="12" t="s">
        <v>24</v>
      </c>
      <c r="S247" s="12" t="s">
        <v>24</v>
      </c>
      <c r="T247" s="12" t="s">
        <v>24</v>
      </c>
      <c r="U247" s="12" t="s">
        <v>24</v>
      </c>
      <c r="V247" s="12" t="s">
        <v>24</v>
      </c>
      <c r="W247" s="12" t="s">
        <v>24</v>
      </c>
      <c r="X247" s="12" t="s">
        <v>24</v>
      </c>
      <c r="Y247" s="12" t="s">
        <v>24</v>
      </c>
      <c r="Z247" s="12" t="s">
        <v>24</v>
      </c>
      <c r="AA247" s="12" t="s">
        <v>24</v>
      </c>
    </row>
    <row r="248" spans="2:27" ht="25.5" x14ac:dyDescent="0.2">
      <c r="B248" s="54" t="s">
        <v>3138</v>
      </c>
      <c r="C248" s="24" t="s">
        <v>3137</v>
      </c>
      <c r="D248" s="53"/>
      <c r="E248" s="51"/>
      <c r="F248" s="51"/>
      <c r="G248" s="51"/>
      <c r="H248" s="59"/>
      <c r="I248" s="59"/>
      <c r="J248" s="59"/>
      <c r="K248" s="51"/>
      <c r="L248" s="51"/>
      <c r="M248" s="51"/>
      <c r="N248" s="51"/>
      <c r="O248" s="52">
        <f>SUM(SCDBPTASN2!O245:'SCDBPTASN2'!O247)</f>
        <v>0</v>
      </c>
      <c r="P248" s="52">
        <f>SUM(SCDBPTASN2!P245:'SCDBPTASN2'!P247)</f>
        <v>0</v>
      </c>
      <c r="Q248" s="52">
        <f>SUM(SCDBPTASN2!Q245:'SCDBPTASN2'!Q247)</f>
        <v>0</v>
      </c>
      <c r="R248" s="52">
        <f>SUM(SCDBPTASN2!R245:'SCDBPTASN2'!R247)</f>
        <v>0</v>
      </c>
      <c r="S248" s="52">
        <f>SUM(SCDBPTASN2!S245:'SCDBPTASN2'!S247)</f>
        <v>0</v>
      </c>
      <c r="T248" s="51"/>
      <c r="U248" s="52">
        <f>SUM(SCDBPTASN2!U245:'SCDBPTASN2'!U247)</f>
        <v>0</v>
      </c>
      <c r="V248" s="52">
        <f>SUM(SCDBPTASN2!V245:'SCDBPTASN2'!V247)</f>
        <v>0</v>
      </c>
      <c r="W248" s="52">
        <f>SUM(SCDBPTASN2!W245:'SCDBPTASN2'!W247)</f>
        <v>0</v>
      </c>
      <c r="X248" s="52">
        <f>SUM(SCDBPTASN2!X245:'SCDBPTASN2'!X247)</f>
        <v>0</v>
      </c>
      <c r="Y248" s="52">
        <f>SUM(SCDBPTASN2!Y245:'SCDBPTASN2'!Y247)</f>
        <v>0</v>
      </c>
      <c r="Z248" s="52">
        <f>SUM(SCDBPTASN2!Z245:'SCDBPTASN2'!Z247)</f>
        <v>0</v>
      </c>
      <c r="AA248" s="51"/>
    </row>
    <row r="249" spans="2:27" x14ac:dyDescent="0.2">
      <c r="B249" s="11" t="s">
        <v>24</v>
      </c>
      <c r="C249" s="12" t="s">
        <v>24</v>
      </c>
      <c r="D249" s="13" t="s">
        <v>24</v>
      </c>
      <c r="E249" s="12" t="s">
        <v>24</v>
      </c>
      <c r="F249" s="12" t="s">
        <v>24</v>
      </c>
      <c r="G249" s="12" t="s">
        <v>24</v>
      </c>
      <c r="H249" s="29" t="s">
        <v>24</v>
      </c>
      <c r="I249" s="29" t="s">
        <v>24</v>
      </c>
      <c r="J249" s="29" t="s">
        <v>24</v>
      </c>
      <c r="K249" s="12" t="s">
        <v>24</v>
      </c>
      <c r="L249" s="12" t="s">
        <v>24</v>
      </c>
      <c r="M249" s="12" t="s">
        <v>24</v>
      </c>
      <c r="N249" s="12" t="s">
        <v>24</v>
      </c>
      <c r="O249" s="12" t="s">
        <v>24</v>
      </c>
      <c r="P249" s="12" t="s">
        <v>24</v>
      </c>
      <c r="Q249" s="12" t="s">
        <v>24</v>
      </c>
      <c r="R249" s="12" t="s">
        <v>24</v>
      </c>
      <c r="S249" s="12" t="s">
        <v>24</v>
      </c>
      <c r="T249" s="12" t="s">
        <v>24</v>
      </c>
      <c r="U249" s="12" t="s">
        <v>24</v>
      </c>
      <c r="V249" s="12" t="s">
        <v>24</v>
      </c>
      <c r="W249" s="12" t="s">
        <v>24</v>
      </c>
      <c r="X249" s="12" t="s">
        <v>24</v>
      </c>
      <c r="Y249" s="12" t="s">
        <v>24</v>
      </c>
      <c r="Z249" s="12" t="s">
        <v>24</v>
      </c>
      <c r="AA249" s="12" t="s">
        <v>24</v>
      </c>
    </row>
    <row r="250" spans="2:27" x14ac:dyDescent="0.2">
      <c r="B250" s="14" t="s">
        <v>3136</v>
      </c>
      <c r="C250" s="24" t="s">
        <v>26</v>
      </c>
      <c r="D250" s="16" t="s">
        <v>26</v>
      </c>
      <c r="E250" s="20" t="s">
        <v>26</v>
      </c>
      <c r="F250" s="58" t="s">
        <v>26</v>
      </c>
      <c r="G250" s="20" t="s">
        <v>26</v>
      </c>
      <c r="H250" s="31"/>
      <c r="I250" s="31"/>
      <c r="J250" s="31"/>
      <c r="K250" s="20" t="s">
        <v>26</v>
      </c>
      <c r="L250" s="57"/>
      <c r="M250" s="21"/>
      <c r="N250" s="20" t="s">
        <v>26</v>
      </c>
      <c r="O250" s="21"/>
      <c r="P250" s="21"/>
      <c r="Q250" s="21"/>
      <c r="R250" s="21"/>
      <c r="S250" s="21"/>
      <c r="T250" s="56" t="s">
        <v>26</v>
      </c>
      <c r="U250" s="21"/>
      <c r="V250" s="21"/>
      <c r="W250" s="21"/>
      <c r="X250" s="21"/>
      <c r="Y250" s="21"/>
      <c r="Z250" s="21"/>
      <c r="AA250" s="20" t="s">
        <v>26</v>
      </c>
    </row>
    <row r="251" spans="2:27" x14ac:dyDescent="0.2">
      <c r="B251" s="11" t="s">
        <v>24</v>
      </c>
      <c r="C251" s="12" t="s">
        <v>24</v>
      </c>
      <c r="D251" s="13" t="s">
        <v>24</v>
      </c>
      <c r="E251" s="12" t="s">
        <v>24</v>
      </c>
      <c r="F251" s="12" t="s">
        <v>24</v>
      </c>
      <c r="G251" s="12" t="s">
        <v>24</v>
      </c>
      <c r="H251" s="29" t="s">
        <v>24</v>
      </c>
      <c r="I251" s="29" t="s">
        <v>24</v>
      </c>
      <c r="J251" s="29" t="s">
        <v>24</v>
      </c>
      <c r="K251" s="12" t="s">
        <v>24</v>
      </c>
      <c r="L251" s="12" t="s">
        <v>24</v>
      </c>
      <c r="M251" s="12" t="s">
        <v>24</v>
      </c>
      <c r="N251" s="12" t="s">
        <v>24</v>
      </c>
      <c r="O251" s="12" t="s">
        <v>24</v>
      </c>
      <c r="P251" s="12" t="s">
        <v>24</v>
      </c>
      <c r="Q251" s="12" t="s">
        <v>24</v>
      </c>
      <c r="R251" s="12" t="s">
        <v>24</v>
      </c>
      <c r="S251" s="12" t="s">
        <v>24</v>
      </c>
      <c r="T251" s="12" t="s">
        <v>24</v>
      </c>
      <c r="U251" s="12" t="s">
        <v>24</v>
      </c>
      <c r="V251" s="12" t="s">
        <v>24</v>
      </c>
      <c r="W251" s="12" t="s">
        <v>24</v>
      </c>
      <c r="X251" s="12" t="s">
        <v>24</v>
      </c>
      <c r="Y251" s="12" t="s">
        <v>24</v>
      </c>
      <c r="Z251" s="12" t="s">
        <v>24</v>
      </c>
      <c r="AA251" s="12" t="s">
        <v>24</v>
      </c>
    </row>
    <row r="252" spans="2:27" ht="25.5" x14ac:dyDescent="0.2">
      <c r="B252" s="54" t="s">
        <v>38</v>
      </c>
      <c r="C252" s="24" t="s">
        <v>3135</v>
      </c>
      <c r="D252" s="53"/>
      <c r="E252" s="51"/>
      <c r="F252" s="51"/>
      <c r="G252" s="51"/>
      <c r="H252" s="59"/>
      <c r="I252" s="59"/>
      <c r="J252" s="59"/>
      <c r="K252" s="51"/>
      <c r="L252" s="51"/>
      <c r="M252" s="51"/>
      <c r="N252" s="51"/>
      <c r="O252" s="52">
        <f>SUM(SCDBPTASN2!O249:'SCDBPTASN2'!O251)</f>
        <v>0</v>
      </c>
      <c r="P252" s="52">
        <f>SUM(SCDBPTASN2!P249:'SCDBPTASN2'!P251)</f>
        <v>0</v>
      </c>
      <c r="Q252" s="52">
        <f>SUM(SCDBPTASN2!Q249:'SCDBPTASN2'!Q251)</f>
        <v>0</v>
      </c>
      <c r="R252" s="52">
        <f>SUM(SCDBPTASN2!R249:'SCDBPTASN2'!R251)</f>
        <v>0</v>
      </c>
      <c r="S252" s="52">
        <f>SUM(SCDBPTASN2!S249:'SCDBPTASN2'!S251)</f>
        <v>0</v>
      </c>
      <c r="T252" s="51"/>
      <c r="U252" s="52">
        <f>SUM(SCDBPTASN2!U249:'SCDBPTASN2'!U251)</f>
        <v>0</v>
      </c>
      <c r="V252" s="52">
        <f>SUM(SCDBPTASN2!V249:'SCDBPTASN2'!V251)</f>
        <v>0</v>
      </c>
      <c r="W252" s="52">
        <f>SUM(SCDBPTASN2!W249:'SCDBPTASN2'!W251)</f>
        <v>0</v>
      </c>
      <c r="X252" s="52">
        <f>SUM(SCDBPTASN2!X249:'SCDBPTASN2'!X251)</f>
        <v>0</v>
      </c>
      <c r="Y252" s="52">
        <f>SUM(SCDBPTASN2!Y249:'SCDBPTASN2'!Y251)</f>
        <v>0</v>
      </c>
      <c r="Z252" s="52">
        <f>SUM(SCDBPTASN2!Z249:'SCDBPTASN2'!Z251)</f>
        <v>0</v>
      </c>
      <c r="AA252" s="51"/>
    </row>
    <row r="253" spans="2:27" x14ac:dyDescent="0.2">
      <c r="B253" s="11" t="s">
        <v>24</v>
      </c>
      <c r="C253" s="12" t="s">
        <v>24</v>
      </c>
      <c r="D253" s="13" t="s">
        <v>24</v>
      </c>
      <c r="E253" s="12" t="s">
        <v>24</v>
      </c>
      <c r="F253" s="12" t="s">
        <v>24</v>
      </c>
      <c r="G253" s="12" t="s">
        <v>24</v>
      </c>
      <c r="H253" s="29" t="s">
        <v>24</v>
      </c>
      <c r="I253" s="29" t="s">
        <v>24</v>
      </c>
      <c r="J253" s="29" t="s">
        <v>24</v>
      </c>
      <c r="K253" s="12" t="s">
        <v>24</v>
      </c>
      <c r="L253" s="12" t="s">
        <v>24</v>
      </c>
      <c r="M253" s="12" t="s">
        <v>24</v>
      </c>
      <c r="N253" s="12" t="s">
        <v>24</v>
      </c>
      <c r="O253" s="12" t="s">
        <v>24</v>
      </c>
      <c r="P253" s="12" t="s">
        <v>24</v>
      </c>
      <c r="Q253" s="12" t="s">
        <v>24</v>
      </c>
      <c r="R253" s="12" t="s">
        <v>24</v>
      </c>
      <c r="S253" s="12" t="s">
        <v>24</v>
      </c>
      <c r="T253" s="12" t="s">
        <v>24</v>
      </c>
      <c r="U253" s="12" t="s">
        <v>24</v>
      </c>
      <c r="V253" s="12" t="s">
        <v>24</v>
      </c>
      <c r="W253" s="12" t="s">
        <v>24</v>
      </c>
      <c r="X253" s="12" t="s">
        <v>24</v>
      </c>
      <c r="Y253" s="12" t="s">
        <v>24</v>
      </c>
      <c r="Z253" s="12" t="s">
        <v>24</v>
      </c>
      <c r="AA253" s="12" t="s">
        <v>24</v>
      </c>
    </row>
    <row r="254" spans="2:27" x14ac:dyDescent="0.2">
      <c r="B254" s="14" t="s">
        <v>40</v>
      </c>
      <c r="C254" s="24" t="s">
        <v>26</v>
      </c>
      <c r="D254" s="16" t="s">
        <v>26</v>
      </c>
      <c r="E254" s="20" t="s">
        <v>26</v>
      </c>
      <c r="F254" s="58" t="s">
        <v>26</v>
      </c>
      <c r="G254" s="20" t="s">
        <v>26</v>
      </c>
      <c r="H254" s="31"/>
      <c r="I254" s="31"/>
      <c r="J254" s="31"/>
      <c r="K254" s="20" t="s">
        <v>26</v>
      </c>
      <c r="L254" s="57"/>
      <c r="M254" s="21"/>
      <c r="N254" s="20" t="s">
        <v>26</v>
      </c>
      <c r="O254" s="21"/>
      <c r="P254" s="21"/>
      <c r="Q254" s="21"/>
      <c r="R254" s="21"/>
      <c r="S254" s="21"/>
      <c r="T254" s="56" t="s">
        <v>26</v>
      </c>
      <c r="U254" s="21"/>
      <c r="V254" s="21"/>
      <c r="W254" s="21"/>
      <c r="X254" s="21"/>
      <c r="Y254" s="21"/>
      <c r="Z254" s="21"/>
      <c r="AA254" s="20" t="s">
        <v>26</v>
      </c>
    </row>
    <row r="255" spans="2:27" x14ac:dyDescent="0.2">
      <c r="B255" s="11" t="s">
        <v>24</v>
      </c>
      <c r="C255" s="12" t="s">
        <v>24</v>
      </c>
      <c r="D255" s="13" t="s">
        <v>24</v>
      </c>
      <c r="E255" s="12" t="s">
        <v>24</v>
      </c>
      <c r="F255" s="12" t="s">
        <v>24</v>
      </c>
      <c r="G255" s="12" t="s">
        <v>24</v>
      </c>
      <c r="H255" s="29" t="s">
        <v>24</v>
      </c>
      <c r="I255" s="29" t="s">
        <v>24</v>
      </c>
      <c r="J255" s="29" t="s">
        <v>24</v>
      </c>
      <c r="K255" s="12" t="s">
        <v>24</v>
      </c>
      <c r="L255" s="12" t="s">
        <v>24</v>
      </c>
      <c r="M255" s="12" t="s">
        <v>24</v>
      </c>
      <c r="N255" s="12" t="s">
        <v>24</v>
      </c>
      <c r="O255" s="12" t="s">
        <v>24</v>
      </c>
      <c r="P255" s="12" t="s">
        <v>24</v>
      </c>
      <c r="Q255" s="12" t="s">
        <v>24</v>
      </c>
      <c r="R255" s="12" t="s">
        <v>24</v>
      </c>
      <c r="S255" s="12" t="s">
        <v>24</v>
      </c>
      <c r="T255" s="12" t="s">
        <v>24</v>
      </c>
      <c r="U255" s="12" t="s">
        <v>24</v>
      </c>
      <c r="V255" s="12" t="s">
        <v>24</v>
      </c>
      <c r="W255" s="12" t="s">
        <v>24</v>
      </c>
      <c r="X255" s="12" t="s">
        <v>24</v>
      </c>
      <c r="Y255" s="12" t="s">
        <v>24</v>
      </c>
      <c r="Z255" s="12" t="s">
        <v>24</v>
      </c>
      <c r="AA255" s="12" t="s">
        <v>24</v>
      </c>
    </row>
    <row r="256" spans="2:27" ht="25.5" x14ac:dyDescent="0.2">
      <c r="B256" s="54" t="s">
        <v>3134</v>
      </c>
      <c r="C256" s="24" t="s">
        <v>3133</v>
      </c>
      <c r="D256" s="53"/>
      <c r="E256" s="51"/>
      <c r="F256" s="51"/>
      <c r="G256" s="51"/>
      <c r="H256" s="59"/>
      <c r="I256" s="59"/>
      <c r="J256" s="59"/>
      <c r="K256" s="51"/>
      <c r="L256" s="51"/>
      <c r="M256" s="51"/>
      <c r="N256" s="51"/>
      <c r="O256" s="52">
        <f>SUM(SCDBPTASN2!O253:'SCDBPTASN2'!O255)</f>
        <v>0</v>
      </c>
      <c r="P256" s="52">
        <f>SUM(SCDBPTASN2!P253:'SCDBPTASN2'!P255)</f>
        <v>0</v>
      </c>
      <c r="Q256" s="52">
        <f>SUM(SCDBPTASN2!Q253:'SCDBPTASN2'!Q255)</f>
        <v>0</v>
      </c>
      <c r="R256" s="52">
        <f>SUM(SCDBPTASN2!R253:'SCDBPTASN2'!R255)</f>
        <v>0</v>
      </c>
      <c r="S256" s="52">
        <f>SUM(SCDBPTASN2!S253:'SCDBPTASN2'!S255)</f>
        <v>0</v>
      </c>
      <c r="T256" s="51"/>
      <c r="U256" s="52">
        <f>SUM(SCDBPTASN2!U253:'SCDBPTASN2'!U255)</f>
        <v>0</v>
      </c>
      <c r="V256" s="52">
        <f>SUM(SCDBPTASN2!V253:'SCDBPTASN2'!V255)</f>
        <v>0</v>
      </c>
      <c r="W256" s="52">
        <f>SUM(SCDBPTASN2!W253:'SCDBPTASN2'!W255)</f>
        <v>0</v>
      </c>
      <c r="X256" s="52">
        <f>SUM(SCDBPTASN2!X253:'SCDBPTASN2'!X255)</f>
        <v>0</v>
      </c>
      <c r="Y256" s="52">
        <f>SUM(SCDBPTASN2!Y253:'SCDBPTASN2'!Y255)</f>
        <v>0</v>
      </c>
      <c r="Z256" s="52">
        <f>SUM(SCDBPTASN2!Z253:'SCDBPTASN2'!Z255)</f>
        <v>0</v>
      </c>
      <c r="AA256" s="51"/>
    </row>
    <row r="257" spans="2:27" x14ac:dyDescent="0.2">
      <c r="B257" s="11" t="s">
        <v>24</v>
      </c>
      <c r="C257" s="12" t="s">
        <v>24</v>
      </c>
      <c r="D257" s="13" t="s">
        <v>24</v>
      </c>
      <c r="E257" s="12" t="s">
        <v>24</v>
      </c>
      <c r="F257" s="12" t="s">
        <v>24</v>
      </c>
      <c r="G257" s="12" t="s">
        <v>24</v>
      </c>
      <c r="H257" s="29" t="s">
        <v>24</v>
      </c>
      <c r="I257" s="29" t="s">
        <v>24</v>
      </c>
      <c r="J257" s="29" t="s">
        <v>24</v>
      </c>
      <c r="K257" s="12" t="s">
        <v>24</v>
      </c>
      <c r="L257" s="12" t="s">
        <v>24</v>
      </c>
      <c r="M257" s="12" t="s">
        <v>24</v>
      </c>
      <c r="N257" s="12" t="s">
        <v>24</v>
      </c>
      <c r="O257" s="12" t="s">
        <v>24</v>
      </c>
      <c r="P257" s="12" t="s">
        <v>24</v>
      </c>
      <c r="Q257" s="12" t="s">
        <v>24</v>
      </c>
      <c r="R257" s="12" t="s">
        <v>24</v>
      </c>
      <c r="S257" s="12" t="s">
        <v>24</v>
      </c>
      <c r="T257" s="12" t="s">
        <v>24</v>
      </c>
      <c r="U257" s="12" t="s">
        <v>24</v>
      </c>
      <c r="V257" s="12" t="s">
        <v>24</v>
      </c>
      <c r="W257" s="12" t="s">
        <v>24</v>
      </c>
      <c r="X257" s="12" t="s">
        <v>24</v>
      </c>
      <c r="Y257" s="12" t="s">
        <v>24</v>
      </c>
      <c r="Z257" s="12" t="s">
        <v>24</v>
      </c>
      <c r="AA257" s="12" t="s">
        <v>24</v>
      </c>
    </row>
    <row r="258" spans="2:27" x14ac:dyDescent="0.2">
      <c r="B258" s="14" t="s">
        <v>3132</v>
      </c>
      <c r="C258" s="24" t="s">
        <v>26</v>
      </c>
      <c r="D258" s="16" t="s">
        <v>26</v>
      </c>
      <c r="E258" s="20" t="s">
        <v>26</v>
      </c>
      <c r="F258" s="58" t="s">
        <v>26</v>
      </c>
      <c r="G258" s="20" t="s">
        <v>26</v>
      </c>
      <c r="H258" s="31"/>
      <c r="I258" s="31"/>
      <c r="J258" s="31"/>
      <c r="K258" s="20" t="s">
        <v>26</v>
      </c>
      <c r="L258" s="57"/>
      <c r="M258" s="21"/>
      <c r="N258" s="20" t="s">
        <v>26</v>
      </c>
      <c r="O258" s="21"/>
      <c r="P258" s="21"/>
      <c r="Q258" s="21"/>
      <c r="R258" s="21"/>
      <c r="S258" s="21"/>
      <c r="T258" s="56" t="s">
        <v>26</v>
      </c>
      <c r="U258" s="21"/>
      <c r="V258" s="21"/>
      <c r="W258" s="21"/>
      <c r="X258" s="21"/>
      <c r="Y258" s="21"/>
      <c r="Z258" s="21"/>
      <c r="AA258" s="20" t="s">
        <v>26</v>
      </c>
    </row>
    <row r="259" spans="2:27" x14ac:dyDescent="0.2">
      <c r="B259" s="11" t="s">
        <v>24</v>
      </c>
      <c r="C259" s="12" t="s">
        <v>24</v>
      </c>
      <c r="D259" s="13" t="s">
        <v>24</v>
      </c>
      <c r="E259" s="12" t="s">
        <v>24</v>
      </c>
      <c r="F259" s="12" t="s">
        <v>24</v>
      </c>
      <c r="G259" s="12" t="s">
        <v>24</v>
      </c>
      <c r="H259" s="29" t="s">
        <v>24</v>
      </c>
      <c r="I259" s="29" t="s">
        <v>24</v>
      </c>
      <c r="J259" s="29" t="s">
        <v>24</v>
      </c>
      <c r="K259" s="12" t="s">
        <v>24</v>
      </c>
      <c r="L259" s="12" t="s">
        <v>24</v>
      </c>
      <c r="M259" s="12" t="s">
        <v>24</v>
      </c>
      <c r="N259" s="12" t="s">
        <v>24</v>
      </c>
      <c r="O259" s="12" t="s">
        <v>24</v>
      </c>
      <c r="P259" s="12" t="s">
        <v>24</v>
      </c>
      <c r="Q259" s="12" t="s">
        <v>24</v>
      </c>
      <c r="R259" s="12" t="s">
        <v>24</v>
      </c>
      <c r="S259" s="12" t="s">
        <v>24</v>
      </c>
      <c r="T259" s="12" t="s">
        <v>24</v>
      </c>
      <c r="U259" s="12" t="s">
        <v>24</v>
      </c>
      <c r="V259" s="12" t="s">
        <v>24</v>
      </c>
      <c r="W259" s="12" t="s">
        <v>24</v>
      </c>
      <c r="X259" s="12" t="s">
        <v>24</v>
      </c>
      <c r="Y259" s="12" t="s">
        <v>24</v>
      </c>
      <c r="Z259" s="12" t="s">
        <v>24</v>
      </c>
      <c r="AA259" s="12" t="s">
        <v>24</v>
      </c>
    </row>
    <row r="260" spans="2:27" ht="25.5" x14ac:dyDescent="0.2">
      <c r="B260" s="54" t="s">
        <v>3131</v>
      </c>
      <c r="C260" s="24" t="s">
        <v>3130</v>
      </c>
      <c r="D260" s="53"/>
      <c r="E260" s="51"/>
      <c r="F260" s="51"/>
      <c r="G260" s="51"/>
      <c r="H260" s="59"/>
      <c r="I260" s="59"/>
      <c r="J260" s="59"/>
      <c r="K260" s="51"/>
      <c r="L260" s="51"/>
      <c r="M260" s="51"/>
      <c r="N260" s="51"/>
      <c r="O260" s="52">
        <f>SUM(SCDBPTASN2!O257:'SCDBPTASN2'!O259)</f>
        <v>0</v>
      </c>
      <c r="P260" s="52">
        <f>SUM(SCDBPTASN2!P257:'SCDBPTASN2'!P259)</f>
        <v>0</v>
      </c>
      <c r="Q260" s="52">
        <f>SUM(SCDBPTASN2!Q257:'SCDBPTASN2'!Q259)</f>
        <v>0</v>
      </c>
      <c r="R260" s="52">
        <f>SUM(SCDBPTASN2!R257:'SCDBPTASN2'!R259)</f>
        <v>0</v>
      </c>
      <c r="S260" s="52">
        <f>SUM(SCDBPTASN2!S257:'SCDBPTASN2'!S259)</f>
        <v>0</v>
      </c>
      <c r="T260" s="51"/>
      <c r="U260" s="52">
        <f>SUM(SCDBPTASN2!U257:'SCDBPTASN2'!U259)</f>
        <v>0</v>
      </c>
      <c r="V260" s="52">
        <f>SUM(SCDBPTASN2!V257:'SCDBPTASN2'!V259)</f>
        <v>0</v>
      </c>
      <c r="W260" s="52">
        <f>SUM(SCDBPTASN2!W257:'SCDBPTASN2'!W259)</f>
        <v>0</v>
      </c>
      <c r="X260" s="52">
        <f>SUM(SCDBPTASN2!X257:'SCDBPTASN2'!X259)</f>
        <v>0</v>
      </c>
      <c r="Y260" s="52">
        <f>SUM(SCDBPTASN2!Y257:'SCDBPTASN2'!Y259)</f>
        <v>0</v>
      </c>
      <c r="Z260" s="52">
        <f>SUM(SCDBPTASN2!Z257:'SCDBPTASN2'!Z259)</f>
        <v>0</v>
      </c>
      <c r="AA260" s="51"/>
    </row>
    <row r="261" spans="2:27" x14ac:dyDescent="0.2">
      <c r="B261" s="11" t="s">
        <v>24</v>
      </c>
      <c r="C261" s="12" t="s">
        <v>24</v>
      </c>
      <c r="D261" s="13" t="s">
        <v>24</v>
      </c>
      <c r="E261" s="12" t="s">
        <v>24</v>
      </c>
      <c r="F261" s="12" t="s">
        <v>24</v>
      </c>
      <c r="G261" s="12" t="s">
        <v>24</v>
      </c>
      <c r="H261" s="29" t="s">
        <v>24</v>
      </c>
      <c r="I261" s="29" t="s">
        <v>24</v>
      </c>
      <c r="J261" s="29" t="s">
        <v>24</v>
      </c>
      <c r="K261" s="12" t="s">
        <v>24</v>
      </c>
      <c r="L261" s="12" t="s">
        <v>24</v>
      </c>
      <c r="M261" s="12" t="s">
        <v>24</v>
      </c>
      <c r="N261" s="12" t="s">
        <v>24</v>
      </c>
      <c r="O261" s="12" t="s">
        <v>24</v>
      </c>
      <c r="P261" s="12" t="s">
        <v>24</v>
      </c>
      <c r="Q261" s="12" t="s">
        <v>24</v>
      </c>
      <c r="R261" s="12" t="s">
        <v>24</v>
      </c>
      <c r="S261" s="12" t="s">
        <v>24</v>
      </c>
      <c r="T261" s="12" t="s">
        <v>24</v>
      </c>
      <c r="U261" s="12" t="s">
        <v>24</v>
      </c>
      <c r="V261" s="12" t="s">
        <v>24</v>
      </c>
      <c r="W261" s="12" t="s">
        <v>24</v>
      </c>
      <c r="X261" s="12" t="s">
        <v>24</v>
      </c>
      <c r="Y261" s="12" t="s">
        <v>24</v>
      </c>
      <c r="Z261" s="12" t="s">
        <v>24</v>
      </c>
      <c r="AA261" s="12" t="s">
        <v>24</v>
      </c>
    </row>
    <row r="262" spans="2:27" x14ac:dyDescent="0.2">
      <c r="B262" s="14" t="s">
        <v>3129</v>
      </c>
      <c r="C262" s="24" t="s">
        <v>26</v>
      </c>
      <c r="D262" s="16" t="s">
        <v>26</v>
      </c>
      <c r="E262" s="20" t="s">
        <v>26</v>
      </c>
      <c r="F262" s="58" t="s">
        <v>26</v>
      </c>
      <c r="G262" s="20" t="s">
        <v>26</v>
      </c>
      <c r="H262" s="31"/>
      <c r="I262" s="31"/>
      <c r="J262" s="31"/>
      <c r="K262" s="20" t="s">
        <v>26</v>
      </c>
      <c r="L262" s="57"/>
      <c r="M262" s="21"/>
      <c r="N262" s="20" t="s">
        <v>26</v>
      </c>
      <c r="O262" s="21"/>
      <c r="P262" s="21"/>
      <c r="Q262" s="21"/>
      <c r="R262" s="21"/>
      <c r="S262" s="21"/>
      <c r="T262" s="56" t="s">
        <v>26</v>
      </c>
      <c r="U262" s="21"/>
      <c r="V262" s="21"/>
      <c r="W262" s="21"/>
      <c r="X262" s="21"/>
      <c r="Y262" s="21"/>
      <c r="Z262" s="21"/>
      <c r="AA262" s="20" t="s">
        <v>26</v>
      </c>
    </row>
    <row r="263" spans="2:27" x14ac:dyDescent="0.2">
      <c r="B263" s="11" t="s">
        <v>24</v>
      </c>
      <c r="C263" s="12" t="s">
        <v>24</v>
      </c>
      <c r="D263" s="13" t="s">
        <v>24</v>
      </c>
      <c r="E263" s="12" t="s">
        <v>24</v>
      </c>
      <c r="F263" s="12" t="s">
        <v>24</v>
      </c>
      <c r="G263" s="12" t="s">
        <v>24</v>
      </c>
      <c r="H263" s="29" t="s">
        <v>24</v>
      </c>
      <c r="I263" s="29" t="s">
        <v>24</v>
      </c>
      <c r="J263" s="29" t="s">
        <v>24</v>
      </c>
      <c r="K263" s="12" t="s">
        <v>24</v>
      </c>
      <c r="L263" s="12" t="s">
        <v>24</v>
      </c>
      <c r="M263" s="12" t="s">
        <v>24</v>
      </c>
      <c r="N263" s="12" t="s">
        <v>24</v>
      </c>
      <c r="O263" s="12" t="s">
        <v>24</v>
      </c>
      <c r="P263" s="12" t="s">
        <v>24</v>
      </c>
      <c r="Q263" s="12" t="s">
        <v>24</v>
      </c>
      <c r="R263" s="12" t="s">
        <v>24</v>
      </c>
      <c r="S263" s="12" t="s">
        <v>24</v>
      </c>
      <c r="T263" s="12" t="s">
        <v>24</v>
      </c>
      <c r="U263" s="12" t="s">
        <v>24</v>
      </c>
      <c r="V263" s="12" t="s">
        <v>24</v>
      </c>
      <c r="W263" s="12" t="s">
        <v>24</v>
      </c>
      <c r="X263" s="12" t="s">
        <v>24</v>
      </c>
      <c r="Y263" s="12" t="s">
        <v>24</v>
      </c>
      <c r="Z263" s="12" t="s">
        <v>24</v>
      </c>
      <c r="AA263" s="12" t="s">
        <v>24</v>
      </c>
    </row>
    <row r="264" spans="2:27" ht="25.5" x14ac:dyDescent="0.2">
      <c r="B264" s="54" t="s">
        <v>3128</v>
      </c>
      <c r="C264" s="24" t="s">
        <v>3127</v>
      </c>
      <c r="D264" s="53"/>
      <c r="E264" s="51"/>
      <c r="F264" s="51"/>
      <c r="G264" s="51"/>
      <c r="H264" s="59"/>
      <c r="I264" s="59"/>
      <c r="J264" s="59"/>
      <c r="K264" s="51"/>
      <c r="L264" s="51"/>
      <c r="M264" s="51"/>
      <c r="N264" s="51"/>
      <c r="O264" s="52">
        <f>SUM(SCDBPTASN2!O261:'SCDBPTASN2'!O263)</f>
        <v>0</v>
      </c>
      <c r="P264" s="52">
        <f>SUM(SCDBPTASN2!P261:'SCDBPTASN2'!P263)</f>
        <v>0</v>
      </c>
      <c r="Q264" s="52">
        <f>SUM(SCDBPTASN2!Q261:'SCDBPTASN2'!Q263)</f>
        <v>0</v>
      </c>
      <c r="R264" s="52">
        <f>SUM(SCDBPTASN2!R261:'SCDBPTASN2'!R263)</f>
        <v>0</v>
      </c>
      <c r="S264" s="52">
        <f>SUM(SCDBPTASN2!S261:'SCDBPTASN2'!S263)</f>
        <v>0</v>
      </c>
      <c r="T264" s="51"/>
      <c r="U264" s="52">
        <f>SUM(SCDBPTASN2!U261:'SCDBPTASN2'!U263)</f>
        <v>0</v>
      </c>
      <c r="V264" s="52">
        <f>SUM(SCDBPTASN2!V261:'SCDBPTASN2'!V263)</f>
        <v>0</v>
      </c>
      <c r="W264" s="52">
        <f>SUM(SCDBPTASN2!W261:'SCDBPTASN2'!W263)</f>
        <v>0</v>
      </c>
      <c r="X264" s="52">
        <f>SUM(SCDBPTASN2!X261:'SCDBPTASN2'!X263)</f>
        <v>0</v>
      </c>
      <c r="Y264" s="52">
        <f>SUM(SCDBPTASN2!Y261:'SCDBPTASN2'!Y263)</f>
        <v>0</v>
      </c>
      <c r="Z264" s="52">
        <f>SUM(SCDBPTASN2!Z261:'SCDBPTASN2'!Z263)</f>
        <v>0</v>
      </c>
      <c r="AA264" s="51"/>
    </row>
    <row r="265" spans="2:27" ht="25.5" x14ac:dyDescent="0.2">
      <c r="B265" s="54" t="s">
        <v>3126</v>
      </c>
      <c r="C265" s="24" t="s">
        <v>3125</v>
      </c>
      <c r="D265" s="53"/>
      <c r="E265" s="51"/>
      <c r="F265" s="51"/>
      <c r="G265" s="51"/>
      <c r="H265" s="59"/>
      <c r="I265" s="59"/>
      <c r="J265" s="59"/>
      <c r="K265" s="51"/>
      <c r="L265" s="51"/>
      <c r="M265" s="51"/>
      <c r="N265" s="51"/>
      <c r="O265" s="52">
        <f>SCDBPTASN2!O244+SCDBPTASN2!O248+SCDBPTASN2!O252+SCDBPTASN2!O256+SCDBPTASN2!O260+SCDBPTASN2!O264</f>
        <v>0</v>
      </c>
      <c r="P265" s="52">
        <f>SCDBPTASN2!P244+SCDBPTASN2!P248+SCDBPTASN2!P252+SCDBPTASN2!P256+SCDBPTASN2!P260+SCDBPTASN2!P264</f>
        <v>0</v>
      </c>
      <c r="Q265" s="52">
        <f>SCDBPTASN2!Q244+SCDBPTASN2!Q248+SCDBPTASN2!Q252+SCDBPTASN2!Q256+SCDBPTASN2!Q260+SCDBPTASN2!Q264</f>
        <v>0</v>
      </c>
      <c r="R265" s="52">
        <f>SCDBPTASN2!R244+SCDBPTASN2!R248+SCDBPTASN2!R252+SCDBPTASN2!R256+SCDBPTASN2!R260+SCDBPTASN2!R264</f>
        <v>0</v>
      </c>
      <c r="S265" s="52">
        <f>SCDBPTASN2!S244+SCDBPTASN2!S248+SCDBPTASN2!S252+SCDBPTASN2!S256+SCDBPTASN2!S260+SCDBPTASN2!S264</f>
        <v>0</v>
      </c>
      <c r="T265" s="51"/>
      <c r="U265" s="52">
        <f>SCDBPTASN2!U244+SCDBPTASN2!U248+SCDBPTASN2!U252+SCDBPTASN2!U256+SCDBPTASN2!U260+SCDBPTASN2!U264</f>
        <v>0</v>
      </c>
      <c r="V265" s="52">
        <f>SCDBPTASN2!V244+SCDBPTASN2!V248+SCDBPTASN2!V252+SCDBPTASN2!V256+SCDBPTASN2!V260+SCDBPTASN2!V264</f>
        <v>0</v>
      </c>
      <c r="W265" s="52">
        <f>SCDBPTASN2!W244+SCDBPTASN2!W248+SCDBPTASN2!W252+SCDBPTASN2!W256+SCDBPTASN2!W260+SCDBPTASN2!W264</f>
        <v>0</v>
      </c>
      <c r="X265" s="52">
        <f>SCDBPTASN2!X244+SCDBPTASN2!X248+SCDBPTASN2!X252+SCDBPTASN2!X256+SCDBPTASN2!X260+SCDBPTASN2!X264</f>
        <v>0</v>
      </c>
      <c r="Y265" s="52">
        <f>SCDBPTASN2!Y244+SCDBPTASN2!Y248+SCDBPTASN2!Y252+SCDBPTASN2!Y256+SCDBPTASN2!Y260+SCDBPTASN2!Y264</f>
        <v>0</v>
      </c>
      <c r="Z265" s="52">
        <f>SCDBPTASN2!Z244+SCDBPTASN2!Z248+SCDBPTASN2!Z252+SCDBPTASN2!Z256+SCDBPTASN2!Z260+SCDBPTASN2!Z264</f>
        <v>0</v>
      </c>
      <c r="AA265" s="51"/>
    </row>
    <row r="266" spans="2:27" x14ac:dyDescent="0.2">
      <c r="B266" s="11" t="s">
        <v>24</v>
      </c>
      <c r="C266" s="12" t="s">
        <v>24</v>
      </c>
      <c r="D266" s="13" t="s">
        <v>24</v>
      </c>
      <c r="E266" s="12" t="s">
        <v>24</v>
      </c>
      <c r="F266" s="12" t="s">
        <v>24</v>
      </c>
      <c r="G266" s="12" t="s">
        <v>24</v>
      </c>
      <c r="H266" s="29" t="s">
        <v>24</v>
      </c>
      <c r="I266" s="29" t="s">
        <v>24</v>
      </c>
      <c r="J266" s="29" t="s">
        <v>24</v>
      </c>
      <c r="K266" s="12" t="s">
        <v>24</v>
      </c>
      <c r="L266" s="12" t="s">
        <v>24</v>
      </c>
      <c r="M266" s="12" t="s">
        <v>24</v>
      </c>
      <c r="N266" s="12" t="s">
        <v>24</v>
      </c>
      <c r="O266" s="12" t="s">
        <v>24</v>
      </c>
      <c r="P266" s="12" t="s">
        <v>24</v>
      </c>
      <c r="Q266" s="12" t="s">
        <v>24</v>
      </c>
      <c r="R266" s="12" t="s">
        <v>24</v>
      </c>
      <c r="S266" s="12" t="s">
        <v>24</v>
      </c>
      <c r="T266" s="12" t="s">
        <v>24</v>
      </c>
      <c r="U266" s="12" t="s">
        <v>24</v>
      </c>
      <c r="V266" s="12" t="s">
        <v>24</v>
      </c>
      <c r="W266" s="12" t="s">
        <v>24</v>
      </c>
      <c r="X266" s="12" t="s">
        <v>24</v>
      </c>
      <c r="Y266" s="12" t="s">
        <v>24</v>
      </c>
      <c r="Z266" s="12" t="s">
        <v>24</v>
      </c>
      <c r="AA266" s="12" t="s">
        <v>24</v>
      </c>
    </row>
    <row r="267" spans="2:27" x14ac:dyDescent="0.2">
      <c r="B267" s="14" t="s">
        <v>3124</v>
      </c>
      <c r="C267" s="24" t="s">
        <v>26</v>
      </c>
      <c r="D267" s="16" t="s">
        <v>26</v>
      </c>
      <c r="E267" s="20" t="s">
        <v>26</v>
      </c>
      <c r="F267" s="58" t="s">
        <v>26</v>
      </c>
      <c r="G267" s="20" t="s">
        <v>26</v>
      </c>
      <c r="H267" s="31"/>
      <c r="I267" s="31"/>
      <c r="J267" s="31"/>
      <c r="K267" s="20" t="s">
        <v>26</v>
      </c>
      <c r="L267" s="57"/>
      <c r="M267" s="21"/>
      <c r="N267" s="20" t="s">
        <v>26</v>
      </c>
      <c r="O267" s="21"/>
      <c r="P267" s="21"/>
      <c r="Q267" s="21"/>
      <c r="R267" s="21"/>
      <c r="S267" s="21"/>
      <c r="T267" s="56" t="s">
        <v>26</v>
      </c>
      <c r="U267" s="21"/>
      <c r="V267" s="21"/>
      <c r="W267" s="21"/>
      <c r="X267" s="21"/>
      <c r="Y267" s="21"/>
      <c r="Z267" s="21"/>
      <c r="AA267" s="20" t="s">
        <v>26</v>
      </c>
    </row>
    <row r="268" spans="2:27" x14ac:dyDescent="0.2">
      <c r="B268" s="11" t="s">
        <v>24</v>
      </c>
      <c r="C268" s="12" t="s">
        <v>24</v>
      </c>
      <c r="D268" s="13" t="s">
        <v>24</v>
      </c>
      <c r="E268" s="12" t="s">
        <v>24</v>
      </c>
      <c r="F268" s="12" t="s">
        <v>24</v>
      </c>
      <c r="G268" s="12" t="s">
        <v>24</v>
      </c>
      <c r="H268" s="29" t="s">
        <v>24</v>
      </c>
      <c r="I268" s="29" t="s">
        <v>24</v>
      </c>
      <c r="J268" s="29" t="s">
        <v>24</v>
      </c>
      <c r="K268" s="12" t="s">
        <v>24</v>
      </c>
      <c r="L268" s="12" t="s">
        <v>24</v>
      </c>
      <c r="M268" s="12" t="s">
        <v>24</v>
      </c>
      <c r="N268" s="12" t="s">
        <v>24</v>
      </c>
      <c r="O268" s="12" t="s">
        <v>24</v>
      </c>
      <c r="P268" s="12" t="s">
        <v>24</v>
      </c>
      <c r="Q268" s="12" t="s">
        <v>24</v>
      </c>
      <c r="R268" s="12" t="s">
        <v>24</v>
      </c>
      <c r="S268" s="12" t="s">
        <v>24</v>
      </c>
      <c r="T268" s="12" t="s">
        <v>24</v>
      </c>
      <c r="U268" s="12" t="s">
        <v>24</v>
      </c>
      <c r="V268" s="12" t="s">
        <v>24</v>
      </c>
      <c r="W268" s="12" t="s">
        <v>24</v>
      </c>
      <c r="X268" s="12" t="s">
        <v>24</v>
      </c>
      <c r="Y268" s="12" t="s">
        <v>24</v>
      </c>
      <c r="Z268" s="12" t="s">
        <v>24</v>
      </c>
      <c r="AA268" s="12" t="s">
        <v>24</v>
      </c>
    </row>
    <row r="269" spans="2:27" ht="38.25" x14ac:dyDescent="0.2">
      <c r="B269" s="54" t="s">
        <v>3123</v>
      </c>
      <c r="C269" s="24" t="s">
        <v>3122</v>
      </c>
      <c r="D269" s="53"/>
      <c r="E269" s="51"/>
      <c r="F269" s="51"/>
      <c r="G269" s="51"/>
      <c r="H269" s="59"/>
      <c r="I269" s="59"/>
      <c r="J269" s="59"/>
      <c r="K269" s="51"/>
      <c r="L269" s="51"/>
      <c r="M269" s="51"/>
      <c r="N269" s="51"/>
      <c r="O269" s="52">
        <f>SUM(SCDBPTASN2!O266:'SCDBPTASN2'!O268)</f>
        <v>0</v>
      </c>
      <c r="P269" s="52">
        <f>SUM(SCDBPTASN2!P266:'SCDBPTASN2'!P268)</f>
        <v>0</v>
      </c>
      <c r="Q269" s="52">
        <f>SUM(SCDBPTASN2!Q266:'SCDBPTASN2'!Q268)</f>
        <v>0</v>
      </c>
      <c r="R269" s="52">
        <f>SUM(SCDBPTASN2!R266:'SCDBPTASN2'!R268)</f>
        <v>0</v>
      </c>
      <c r="S269" s="52">
        <f>SUM(SCDBPTASN2!S266:'SCDBPTASN2'!S268)</f>
        <v>0</v>
      </c>
      <c r="T269" s="51"/>
      <c r="U269" s="52">
        <f>SUM(SCDBPTASN2!U266:'SCDBPTASN2'!U268)</f>
        <v>0</v>
      </c>
      <c r="V269" s="52">
        <f>SUM(SCDBPTASN2!V266:'SCDBPTASN2'!V268)</f>
        <v>0</v>
      </c>
      <c r="W269" s="52">
        <f>SUM(SCDBPTASN2!W266:'SCDBPTASN2'!W268)</f>
        <v>0</v>
      </c>
      <c r="X269" s="52">
        <f>SUM(SCDBPTASN2!X266:'SCDBPTASN2'!X268)</f>
        <v>0</v>
      </c>
      <c r="Y269" s="52">
        <f>SUM(SCDBPTASN2!Y266:'SCDBPTASN2'!Y268)</f>
        <v>0</v>
      </c>
      <c r="Z269" s="52">
        <f>SUM(SCDBPTASN2!Z266:'SCDBPTASN2'!Z268)</f>
        <v>0</v>
      </c>
      <c r="AA269" s="51"/>
    </row>
    <row r="270" spans="2:27" x14ac:dyDescent="0.2">
      <c r="B270" s="11" t="s">
        <v>24</v>
      </c>
      <c r="C270" s="12" t="s">
        <v>24</v>
      </c>
      <c r="D270" s="13" t="s">
        <v>24</v>
      </c>
      <c r="E270" s="12" t="s">
        <v>24</v>
      </c>
      <c r="F270" s="12" t="s">
        <v>24</v>
      </c>
      <c r="G270" s="12" t="s">
        <v>24</v>
      </c>
      <c r="H270" s="29" t="s">
        <v>24</v>
      </c>
      <c r="I270" s="29" t="s">
        <v>24</v>
      </c>
      <c r="J270" s="29" t="s">
        <v>24</v>
      </c>
      <c r="K270" s="12" t="s">
        <v>24</v>
      </c>
      <c r="L270" s="12" t="s">
        <v>24</v>
      </c>
      <c r="M270" s="12" t="s">
        <v>24</v>
      </c>
      <c r="N270" s="12" t="s">
        <v>24</v>
      </c>
      <c r="O270" s="12" t="s">
        <v>24</v>
      </c>
      <c r="P270" s="12" t="s">
        <v>24</v>
      </c>
      <c r="Q270" s="12" t="s">
        <v>24</v>
      </c>
      <c r="R270" s="12" t="s">
        <v>24</v>
      </c>
      <c r="S270" s="12" t="s">
        <v>24</v>
      </c>
      <c r="T270" s="12" t="s">
        <v>24</v>
      </c>
      <c r="U270" s="12" t="s">
        <v>24</v>
      </c>
      <c r="V270" s="12" t="s">
        <v>24</v>
      </c>
      <c r="W270" s="12" t="s">
        <v>24</v>
      </c>
      <c r="X270" s="12" t="s">
        <v>24</v>
      </c>
      <c r="Y270" s="12" t="s">
        <v>24</v>
      </c>
      <c r="Z270" s="12" t="s">
        <v>24</v>
      </c>
      <c r="AA270" s="12" t="s">
        <v>24</v>
      </c>
    </row>
    <row r="271" spans="2:27" x14ac:dyDescent="0.2">
      <c r="B271" s="14" t="s">
        <v>3121</v>
      </c>
      <c r="C271" s="24" t="s">
        <v>26</v>
      </c>
      <c r="D271" s="16" t="s">
        <v>26</v>
      </c>
      <c r="E271" s="20" t="s">
        <v>26</v>
      </c>
      <c r="F271" s="58" t="s">
        <v>26</v>
      </c>
      <c r="G271" s="20" t="s">
        <v>26</v>
      </c>
      <c r="H271" s="31"/>
      <c r="I271" s="31"/>
      <c r="J271" s="31"/>
      <c r="K271" s="20" t="s">
        <v>26</v>
      </c>
      <c r="L271" s="57"/>
      <c r="M271" s="21"/>
      <c r="N271" s="20" t="s">
        <v>26</v>
      </c>
      <c r="O271" s="21"/>
      <c r="P271" s="21"/>
      <c r="Q271" s="21"/>
      <c r="R271" s="21"/>
      <c r="S271" s="21"/>
      <c r="T271" s="56" t="s">
        <v>26</v>
      </c>
      <c r="U271" s="21"/>
      <c r="V271" s="21"/>
      <c r="W271" s="21"/>
      <c r="X271" s="21"/>
      <c r="Y271" s="21"/>
      <c r="Z271" s="21"/>
      <c r="AA271" s="20" t="s">
        <v>26</v>
      </c>
    </row>
    <row r="272" spans="2:27" x14ac:dyDescent="0.2">
      <c r="B272" s="11" t="s">
        <v>24</v>
      </c>
      <c r="C272" s="12" t="s">
        <v>24</v>
      </c>
      <c r="D272" s="13" t="s">
        <v>24</v>
      </c>
      <c r="E272" s="12" t="s">
        <v>24</v>
      </c>
      <c r="F272" s="12" t="s">
        <v>24</v>
      </c>
      <c r="G272" s="12" t="s">
        <v>24</v>
      </c>
      <c r="H272" s="29" t="s">
        <v>24</v>
      </c>
      <c r="I272" s="29" t="s">
        <v>24</v>
      </c>
      <c r="J272" s="29" t="s">
        <v>24</v>
      </c>
      <c r="K272" s="12" t="s">
        <v>24</v>
      </c>
      <c r="L272" s="12" t="s">
        <v>24</v>
      </c>
      <c r="M272" s="12" t="s">
        <v>24</v>
      </c>
      <c r="N272" s="12" t="s">
        <v>24</v>
      </c>
      <c r="O272" s="12" t="s">
        <v>24</v>
      </c>
      <c r="P272" s="12" t="s">
        <v>24</v>
      </c>
      <c r="Q272" s="12" t="s">
        <v>24</v>
      </c>
      <c r="R272" s="12" t="s">
        <v>24</v>
      </c>
      <c r="S272" s="12" t="s">
        <v>24</v>
      </c>
      <c r="T272" s="12" t="s">
        <v>24</v>
      </c>
      <c r="U272" s="12" t="s">
        <v>24</v>
      </c>
      <c r="V272" s="12" t="s">
        <v>24</v>
      </c>
      <c r="W272" s="12" t="s">
        <v>24</v>
      </c>
      <c r="X272" s="12" t="s">
        <v>24</v>
      </c>
      <c r="Y272" s="12" t="s">
        <v>24</v>
      </c>
      <c r="Z272" s="12" t="s">
        <v>24</v>
      </c>
      <c r="AA272" s="12" t="s">
        <v>24</v>
      </c>
    </row>
    <row r="273" spans="2:27" ht="38.25" x14ac:dyDescent="0.2">
      <c r="B273" s="54" t="s">
        <v>3120</v>
      </c>
      <c r="C273" s="24" t="s">
        <v>3119</v>
      </c>
      <c r="D273" s="53"/>
      <c r="E273" s="51"/>
      <c r="F273" s="51"/>
      <c r="G273" s="51"/>
      <c r="H273" s="59"/>
      <c r="I273" s="59"/>
      <c r="J273" s="59"/>
      <c r="K273" s="51"/>
      <c r="L273" s="51"/>
      <c r="M273" s="51"/>
      <c r="N273" s="51"/>
      <c r="O273" s="52">
        <f>SUM(SCDBPTASN2!O270:'SCDBPTASN2'!O272)</f>
        <v>0</v>
      </c>
      <c r="P273" s="52">
        <f>SUM(SCDBPTASN2!P270:'SCDBPTASN2'!P272)</f>
        <v>0</v>
      </c>
      <c r="Q273" s="52">
        <f>SUM(SCDBPTASN2!Q270:'SCDBPTASN2'!Q272)</f>
        <v>0</v>
      </c>
      <c r="R273" s="52">
        <f>SUM(SCDBPTASN2!R270:'SCDBPTASN2'!R272)</f>
        <v>0</v>
      </c>
      <c r="S273" s="52">
        <f>SUM(SCDBPTASN2!S270:'SCDBPTASN2'!S272)</f>
        <v>0</v>
      </c>
      <c r="T273" s="51"/>
      <c r="U273" s="52">
        <f>SUM(SCDBPTASN2!U270:'SCDBPTASN2'!U272)</f>
        <v>0</v>
      </c>
      <c r="V273" s="52">
        <f>SUM(SCDBPTASN2!V270:'SCDBPTASN2'!V272)</f>
        <v>0</v>
      </c>
      <c r="W273" s="52">
        <f>SUM(SCDBPTASN2!W270:'SCDBPTASN2'!W272)</f>
        <v>0</v>
      </c>
      <c r="X273" s="52">
        <f>SUM(SCDBPTASN2!X270:'SCDBPTASN2'!X272)</f>
        <v>0</v>
      </c>
      <c r="Y273" s="52">
        <f>SUM(SCDBPTASN2!Y270:'SCDBPTASN2'!Y272)</f>
        <v>0</v>
      </c>
      <c r="Z273" s="52">
        <f>SUM(SCDBPTASN2!Z270:'SCDBPTASN2'!Z272)</f>
        <v>0</v>
      </c>
      <c r="AA273" s="51"/>
    </row>
    <row r="274" spans="2:27" x14ac:dyDescent="0.2">
      <c r="B274" s="11" t="s">
        <v>24</v>
      </c>
      <c r="C274" s="12" t="s">
        <v>24</v>
      </c>
      <c r="D274" s="13" t="s">
        <v>24</v>
      </c>
      <c r="E274" s="12" t="s">
        <v>24</v>
      </c>
      <c r="F274" s="12" t="s">
        <v>24</v>
      </c>
      <c r="G274" s="12" t="s">
        <v>24</v>
      </c>
      <c r="H274" s="29" t="s">
        <v>24</v>
      </c>
      <c r="I274" s="29" t="s">
        <v>24</v>
      </c>
      <c r="J274" s="29" t="s">
        <v>24</v>
      </c>
      <c r="K274" s="12" t="s">
        <v>24</v>
      </c>
      <c r="L274" s="12" t="s">
        <v>24</v>
      </c>
      <c r="M274" s="12" t="s">
        <v>24</v>
      </c>
      <c r="N274" s="12" t="s">
        <v>24</v>
      </c>
      <c r="O274" s="12" t="s">
        <v>24</v>
      </c>
      <c r="P274" s="12" t="s">
        <v>24</v>
      </c>
      <c r="Q274" s="12" t="s">
        <v>24</v>
      </c>
      <c r="R274" s="12" t="s">
        <v>24</v>
      </c>
      <c r="S274" s="12" t="s">
        <v>24</v>
      </c>
      <c r="T274" s="12" t="s">
        <v>24</v>
      </c>
      <c r="U274" s="12" t="s">
        <v>24</v>
      </c>
      <c r="V274" s="12" t="s">
        <v>24</v>
      </c>
      <c r="W274" s="12" t="s">
        <v>24</v>
      </c>
      <c r="X274" s="12" t="s">
        <v>24</v>
      </c>
      <c r="Y274" s="12" t="s">
        <v>24</v>
      </c>
      <c r="Z274" s="12" t="s">
        <v>24</v>
      </c>
      <c r="AA274" s="12" t="s">
        <v>24</v>
      </c>
    </row>
    <row r="275" spans="2:27" x14ac:dyDescent="0.2">
      <c r="B275" s="14" t="s">
        <v>3118</v>
      </c>
      <c r="C275" s="24" t="s">
        <v>26</v>
      </c>
      <c r="D275" s="16" t="s">
        <v>26</v>
      </c>
      <c r="E275" s="20" t="s">
        <v>26</v>
      </c>
      <c r="F275" s="58" t="s">
        <v>26</v>
      </c>
      <c r="G275" s="20" t="s">
        <v>26</v>
      </c>
      <c r="H275" s="31"/>
      <c r="I275" s="31"/>
      <c r="J275" s="31"/>
      <c r="K275" s="20" t="s">
        <v>26</v>
      </c>
      <c r="L275" s="57"/>
      <c r="M275" s="21"/>
      <c r="N275" s="20" t="s">
        <v>26</v>
      </c>
      <c r="O275" s="21"/>
      <c r="P275" s="21"/>
      <c r="Q275" s="21"/>
      <c r="R275" s="21"/>
      <c r="S275" s="21"/>
      <c r="T275" s="56" t="s">
        <v>26</v>
      </c>
      <c r="U275" s="21"/>
      <c r="V275" s="21"/>
      <c r="W275" s="21"/>
      <c r="X275" s="21"/>
      <c r="Y275" s="21"/>
      <c r="Z275" s="21"/>
      <c r="AA275" s="20" t="s">
        <v>26</v>
      </c>
    </row>
    <row r="276" spans="2:27" x14ac:dyDescent="0.2">
      <c r="B276" s="11" t="s">
        <v>24</v>
      </c>
      <c r="C276" s="12" t="s">
        <v>24</v>
      </c>
      <c r="D276" s="13" t="s">
        <v>24</v>
      </c>
      <c r="E276" s="12" t="s">
        <v>24</v>
      </c>
      <c r="F276" s="12" t="s">
        <v>24</v>
      </c>
      <c r="G276" s="12" t="s">
        <v>24</v>
      </c>
      <c r="H276" s="29" t="s">
        <v>24</v>
      </c>
      <c r="I276" s="29" t="s">
        <v>24</v>
      </c>
      <c r="J276" s="29" t="s">
        <v>24</v>
      </c>
      <c r="K276" s="12" t="s">
        <v>24</v>
      </c>
      <c r="L276" s="12" t="s">
        <v>24</v>
      </c>
      <c r="M276" s="12" t="s">
        <v>24</v>
      </c>
      <c r="N276" s="12" t="s">
        <v>24</v>
      </c>
      <c r="O276" s="12" t="s">
        <v>24</v>
      </c>
      <c r="P276" s="12" t="s">
        <v>24</v>
      </c>
      <c r="Q276" s="12" t="s">
        <v>24</v>
      </c>
      <c r="R276" s="12" t="s">
        <v>24</v>
      </c>
      <c r="S276" s="12" t="s">
        <v>24</v>
      </c>
      <c r="T276" s="12" t="s">
        <v>24</v>
      </c>
      <c r="U276" s="12" t="s">
        <v>24</v>
      </c>
      <c r="V276" s="12" t="s">
        <v>24</v>
      </c>
      <c r="W276" s="12" t="s">
        <v>24</v>
      </c>
      <c r="X276" s="12" t="s">
        <v>24</v>
      </c>
      <c r="Y276" s="12" t="s">
        <v>24</v>
      </c>
      <c r="Z276" s="12" t="s">
        <v>24</v>
      </c>
      <c r="AA276" s="12" t="s">
        <v>24</v>
      </c>
    </row>
    <row r="277" spans="2:27" ht="25.5" x14ac:dyDescent="0.2">
      <c r="B277" s="54" t="s">
        <v>3117</v>
      </c>
      <c r="C277" s="24" t="s">
        <v>3116</v>
      </c>
      <c r="D277" s="53"/>
      <c r="E277" s="51"/>
      <c r="F277" s="51"/>
      <c r="G277" s="51"/>
      <c r="H277" s="59"/>
      <c r="I277" s="59"/>
      <c r="J277" s="59"/>
      <c r="K277" s="51"/>
      <c r="L277" s="51"/>
      <c r="M277" s="51"/>
      <c r="N277" s="51"/>
      <c r="O277" s="52">
        <f>SUM(SCDBPTASN2!O274:'SCDBPTASN2'!O276)</f>
        <v>0</v>
      </c>
      <c r="P277" s="52">
        <f>SUM(SCDBPTASN2!P274:'SCDBPTASN2'!P276)</f>
        <v>0</v>
      </c>
      <c r="Q277" s="52">
        <f>SUM(SCDBPTASN2!Q274:'SCDBPTASN2'!Q276)</f>
        <v>0</v>
      </c>
      <c r="R277" s="52">
        <f>SUM(SCDBPTASN2!R274:'SCDBPTASN2'!R276)</f>
        <v>0</v>
      </c>
      <c r="S277" s="52">
        <f>SUM(SCDBPTASN2!S274:'SCDBPTASN2'!S276)</f>
        <v>0</v>
      </c>
      <c r="T277" s="51"/>
      <c r="U277" s="52">
        <f>SUM(SCDBPTASN2!U274:'SCDBPTASN2'!U276)</f>
        <v>0</v>
      </c>
      <c r="V277" s="52">
        <f>SUM(SCDBPTASN2!V274:'SCDBPTASN2'!V276)</f>
        <v>0</v>
      </c>
      <c r="W277" s="52">
        <f>SUM(SCDBPTASN2!W274:'SCDBPTASN2'!W276)</f>
        <v>0</v>
      </c>
      <c r="X277" s="52">
        <f>SUM(SCDBPTASN2!X274:'SCDBPTASN2'!X276)</f>
        <v>0</v>
      </c>
      <c r="Y277" s="52">
        <f>SUM(SCDBPTASN2!Y274:'SCDBPTASN2'!Y276)</f>
        <v>0</v>
      </c>
      <c r="Z277" s="52">
        <f>SUM(SCDBPTASN2!Z274:'SCDBPTASN2'!Z276)</f>
        <v>0</v>
      </c>
      <c r="AA277" s="51"/>
    </row>
    <row r="278" spans="2:27" x14ac:dyDescent="0.2">
      <c r="B278" s="11" t="s">
        <v>24</v>
      </c>
      <c r="C278" s="12" t="s">
        <v>24</v>
      </c>
      <c r="D278" s="13" t="s">
        <v>24</v>
      </c>
      <c r="E278" s="12" t="s">
        <v>24</v>
      </c>
      <c r="F278" s="12" t="s">
        <v>24</v>
      </c>
      <c r="G278" s="12" t="s">
        <v>24</v>
      </c>
      <c r="H278" s="29" t="s">
        <v>24</v>
      </c>
      <c r="I278" s="29" t="s">
        <v>24</v>
      </c>
      <c r="J278" s="29" t="s">
        <v>24</v>
      </c>
      <c r="K278" s="12" t="s">
        <v>24</v>
      </c>
      <c r="L278" s="12" t="s">
        <v>24</v>
      </c>
      <c r="M278" s="12" t="s">
        <v>24</v>
      </c>
      <c r="N278" s="12" t="s">
        <v>24</v>
      </c>
      <c r="O278" s="12" t="s">
        <v>24</v>
      </c>
      <c r="P278" s="12" t="s">
        <v>24</v>
      </c>
      <c r="Q278" s="12" t="s">
        <v>24</v>
      </c>
      <c r="R278" s="12" t="s">
        <v>24</v>
      </c>
      <c r="S278" s="12" t="s">
        <v>24</v>
      </c>
      <c r="T278" s="12" t="s">
        <v>24</v>
      </c>
      <c r="U278" s="12" t="s">
        <v>24</v>
      </c>
      <c r="V278" s="12" t="s">
        <v>24</v>
      </c>
      <c r="W278" s="12" t="s">
        <v>24</v>
      </c>
      <c r="X278" s="12" t="s">
        <v>24</v>
      </c>
      <c r="Y278" s="12" t="s">
        <v>24</v>
      </c>
      <c r="Z278" s="12" t="s">
        <v>24</v>
      </c>
      <c r="AA278" s="12" t="s">
        <v>24</v>
      </c>
    </row>
    <row r="279" spans="2:27" x14ac:dyDescent="0.2">
      <c r="B279" s="14" t="s">
        <v>3115</v>
      </c>
      <c r="C279" s="24" t="s">
        <v>26</v>
      </c>
      <c r="D279" s="16" t="s">
        <v>26</v>
      </c>
      <c r="E279" s="20" t="s">
        <v>26</v>
      </c>
      <c r="F279" s="58" t="s">
        <v>26</v>
      </c>
      <c r="G279" s="20" t="s">
        <v>26</v>
      </c>
      <c r="H279" s="31"/>
      <c r="I279" s="31"/>
      <c r="J279" s="31"/>
      <c r="K279" s="20" t="s">
        <v>26</v>
      </c>
      <c r="L279" s="57"/>
      <c r="M279" s="21"/>
      <c r="N279" s="20" t="s">
        <v>26</v>
      </c>
      <c r="O279" s="21"/>
      <c r="P279" s="21"/>
      <c r="Q279" s="21"/>
      <c r="R279" s="21"/>
      <c r="S279" s="21"/>
      <c r="T279" s="56" t="s">
        <v>26</v>
      </c>
      <c r="U279" s="21"/>
      <c r="V279" s="21"/>
      <c r="W279" s="21"/>
      <c r="X279" s="21"/>
      <c r="Y279" s="21"/>
      <c r="Z279" s="21"/>
      <c r="AA279" s="20" t="s">
        <v>26</v>
      </c>
    </row>
    <row r="280" spans="2:27" x14ac:dyDescent="0.2">
      <c r="B280" s="11" t="s">
        <v>24</v>
      </c>
      <c r="C280" s="12" t="s">
        <v>24</v>
      </c>
      <c r="D280" s="13" t="s">
        <v>24</v>
      </c>
      <c r="E280" s="12" t="s">
        <v>24</v>
      </c>
      <c r="F280" s="12" t="s">
        <v>24</v>
      </c>
      <c r="G280" s="12" t="s">
        <v>24</v>
      </c>
      <c r="H280" s="29" t="s">
        <v>24</v>
      </c>
      <c r="I280" s="29" t="s">
        <v>24</v>
      </c>
      <c r="J280" s="29" t="s">
        <v>24</v>
      </c>
      <c r="K280" s="12" t="s">
        <v>24</v>
      </c>
      <c r="L280" s="12" t="s">
        <v>24</v>
      </c>
      <c r="M280" s="12" t="s">
        <v>24</v>
      </c>
      <c r="N280" s="12" t="s">
        <v>24</v>
      </c>
      <c r="O280" s="12" t="s">
        <v>24</v>
      </c>
      <c r="P280" s="12" t="s">
        <v>24</v>
      </c>
      <c r="Q280" s="12" t="s">
        <v>24</v>
      </c>
      <c r="R280" s="12" t="s">
        <v>24</v>
      </c>
      <c r="S280" s="12" t="s">
        <v>24</v>
      </c>
      <c r="T280" s="12" t="s">
        <v>24</v>
      </c>
      <c r="U280" s="12" t="s">
        <v>24</v>
      </c>
      <c r="V280" s="12" t="s">
        <v>24</v>
      </c>
      <c r="W280" s="12" t="s">
        <v>24</v>
      </c>
      <c r="X280" s="12" t="s">
        <v>24</v>
      </c>
      <c r="Y280" s="12" t="s">
        <v>24</v>
      </c>
      <c r="Z280" s="12" t="s">
        <v>24</v>
      </c>
      <c r="AA280" s="12" t="s">
        <v>24</v>
      </c>
    </row>
    <row r="281" spans="2:27" ht="25.5" x14ac:dyDescent="0.2">
      <c r="B281" s="54" t="s">
        <v>3114</v>
      </c>
      <c r="C281" s="24" t="s">
        <v>3113</v>
      </c>
      <c r="D281" s="53"/>
      <c r="E281" s="51"/>
      <c r="F281" s="51"/>
      <c r="G281" s="51"/>
      <c r="H281" s="59"/>
      <c r="I281" s="59"/>
      <c r="J281" s="59"/>
      <c r="K281" s="51"/>
      <c r="L281" s="51"/>
      <c r="M281" s="51"/>
      <c r="N281" s="51"/>
      <c r="O281" s="52">
        <f>SUM(SCDBPTASN2!O278:'SCDBPTASN2'!O280)</f>
        <v>0</v>
      </c>
      <c r="P281" s="52">
        <f>SUM(SCDBPTASN2!P278:'SCDBPTASN2'!P280)</f>
        <v>0</v>
      </c>
      <c r="Q281" s="52">
        <f>SUM(SCDBPTASN2!Q278:'SCDBPTASN2'!Q280)</f>
        <v>0</v>
      </c>
      <c r="R281" s="52">
        <f>SUM(SCDBPTASN2!R278:'SCDBPTASN2'!R280)</f>
        <v>0</v>
      </c>
      <c r="S281" s="52">
        <f>SUM(SCDBPTASN2!S278:'SCDBPTASN2'!S280)</f>
        <v>0</v>
      </c>
      <c r="T281" s="51"/>
      <c r="U281" s="52">
        <f>SUM(SCDBPTASN2!U278:'SCDBPTASN2'!U280)</f>
        <v>0</v>
      </c>
      <c r="V281" s="52">
        <f>SUM(SCDBPTASN2!V278:'SCDBPTASN2'!V280)</f>
        <v>0</v>
      </c>
      <c r="W281" s="52">
        <f>SUM(SCDBPTASN2!W278:'SCDBPTASN2'!W280)</f>
        <v>0</v>
      </c>
      <c r="X281" s="52">
        <f>SUM(SCDBPTASN2!X278:'SCDBPTASN2'!X280)</f>
        <v>0</v>
      </c>
      <c r="Y281" s="52">
        <f>SUM(SCDBPTASN2!Y278:'SCDBPTASN2'!Y280)</f>
        <v>0</v>
      </c>
      <c r="Z281" s="52">
        <f>SUM(SCDBPTASN2!Z278:'SCDBPTASN2'!Z280)</f>
        <v>0</v>
      </c>
      <c r="AA281" s="51"/>
    </row>
    <row r="282" spans="2:27" x14ac:dyDescent="0.2">
      <c r="B282" s="11" t="s">
        <v>24</v>
      </c>
      <c r="C282" s="12" t="s">
        <v>24</v>
      </c>
      <c r="D282" s="13" t="s">
        <v>24</v>
      </c>
      <c r="E282" s="12" t="s">
        <v>24</v>
      </c>
      <c r="F282" s="12" t="s">
        <v>24</v>
      </c>
      <c r="G282" s="12" t="s">
        <v>24</v>
      </c>
      <c r="H282" s="29" t="s">
        <v>24</v>
      </c>
      <c r="I282" s="29" t="s">
        <v>24</v>
      </c>
      <c r="J282" s="29" t="s">
        <v>24</v>
      </c>
      <c r="K282" s="12" t="s">
        <v>24</v>
      </c>
      <c r="L282" s="12" t="s">
        <v>24</v>
      </c>
      <c r="M282" s="12" t="s">
        <v>24</v>
      </c>
      <c r="N282" s="12" t="s">
        <v>24</v>
      </c>
      <c r="O282" s="12" t="s">
        <v>24</v>
      </c>
      <c r="P282" s="12" t="s">
        <v>24</v>
      </c>
      <c r="Q282" s="12" t="s">
        <v>24</v>
      </c>
      <c r="R282" s="12" t="s">
        <v>24</v>
      </c>
      <c r="S282" s="12" t="s">
        <v>24</v>
      </c>
      <c r="T282" s="12" t="s">
        <v>24</v>
      </c>
      <c r="U282" s="12" t="s">
        <v>24</v>
      </c>
      <c r="V282" s="12" t="s">
        <v>24</v>
      </c>
      <c r="W282" s="12" t="s">
        <v>24</v>
      </c>
      <c r="X282" s="12" t="s">
        <v>24</v>
      </c>
      <c r="Y282" s="12" t="s">
        <v>24</v>
      </c>
      <c r="Z282" s="12" t="s">
        <v>24</v>
      </c>
      <c r="AA282" s="12" t="s">
        <v>24</v>
      </c>
    </row>
    <row r="283" spans="2:27" x14ac:dyDescent="0.2">
      <c r="B283" s="14" t="s">
        <v>3112</v>
      </c>
      <c r="C283" s="24" t="s">
        <v>26</v>
      </c>
      <c r="D283" s="16" t="s">
        <v>26</v>
      </c>
      <c r="E283" s="20" t="s">
        <v>26</v>
      </c>
      <c r="F283" s="58" t="s">
        <v>26</v>
      </c>
      <c r="G283" s="20" t="s">
        <v>26</v>
      </c>
      <c r="H283" s="31"/>
      <c r="I283" s="31"/>
      <c r="J283" s="31"/>
      <c r="K283" s="20" t="s">
        <v>26</v>
      </c>
      <c r="L283" s="57"/>
      <c r="M283" s="21"/>
      <c r="N283" s="20" t="s">
        <v>26</v>
      </c>
      <c r="O283" s="21"/>
      <c r="P283" s="21"/>
      <c r="Q283" s="21"/>
      <c r="R283" s="21"/>
      <c r="S283" s="21"/>
      <c r="T283" s="56" t="s">
        <v>26</v>
      </c>
      <c r="U283" s="21"/>
      <c r="V283" s="21"/>
      <c r="W283" s="21"/>
      <c r="X283" s="21"/>
      <c r="Y283" s="21"/>
      <c r="Z283" s="21"/>
      <c r="AA283" s="20" t="s">
        <v>26</v>
      </c>
    </row>
    <row r="284" spans="2:27" x14ac:dyDescent="0.2">
      <c r="B284" s="11" t="s">
        <v>24</v>
      </c>
      <c r="C284" s="12" t="s">
        <v>24</v>
      </c>
      <c r="D284" s="13" t="s">
        <v>24</v>
      </c>
      <c r="E284" s="12" t="s">
        <v>24</v>
      </c>
      <c r="F284" s="12" t="s">
        <v>24</v>
      </c>
      <c r="G284" s="12" t="s">
        <v>24</v>
      </c>
      <c r="H284" s="29" t="s">
        <v>24</v>
      </c>
      <c r="I284" s="29" t="s">
        <v>24</v>
      </c>
      <c r="J284" s="29" t="s">
        <v>24</v>
      </c>
      <c r="K284" s="12" t="s">
        <v>24</v>
      </c>
      <c r="L284" s="12" t="s">
        <v>24</v>
      </c>
      <c r="M284" s="12" t="s">
        <v>24</v>
      </c>
      <c r="N284" s="12" t="s">
        <v>24</v>
      </c>
      <c r="O284" s="12" t="s">
        <v>24</v>
      </c>
      <c r="P284" s="12" t="s">
        <v>24</v>
      </c>
      <c r="Q284" s="12" t="s">
        <v>24</v>
      </c>
      <c r="R284" s="12" t="s">
        <v>24</v>
      </c>
      <c r="S284" s="12" t="s">
        <v>24</v>
      </c>
      <c r="T284" s="12" t="s">
        <v>24</v>
      </c>
      <c r="U284" s="12" t="s">
        <v>24</v>
      </c>
      <c r="V284" s="12" t="s">
        <v>24</v>
      </c>
      <c r="W284" s="12" t="s">
        <v>24</v>
      </c>
      <c r="X284" s="12" t="s">
        <v>24</v>
      </c>
      <c r="Y284" s="12" t="s">
        <v>24</v>
      </c>
      <c r="Z284" s="12" t="s">
        <v>24</v>
      </c>
      <c r="AA284" s="12" t="s">
        <v>24</v>
      </c>
    </row>
    <row r="285" spans="2:27" ht="25.5" x14ac:dyDescent="0.2">
      <c r="B285" s="54" t="s">
        <v>3111</v>
      </c>
      <c r="C285" s="24" t="s">
        <v>3110</v>
      </c>
      <c r="D285" s="53"/>
      <c r="E285" s="51"/>
      <c r="F285" s="51"/>
      <c r="G285" s="51"/>
      <c r="H285" s="59"/>
      <c r="I285" s="59"/>
      <c r="J285" s="59"/>
      <c r="K285" s="51"/>
      <c r="L285" s="51"/>
      <c r="M285" s="51"/>
      <c r="N285" s="51"/>
      <c r="O285" s="52">
        <f>SUM(SCDBPTASN2!O282:'SCDBPTASN2'!O284)</f>
        <v>0</v>
      </c>
      <c r="P285" s="52">
        <f>SUM(SCDBPTASN2!P282:'SCDBPTASN2'!P284)</f>
        <v>0</v>
      </c>
      <c r="Q285" s="52">
        <f>SUM(SCDBPTASN2!Q282:'SCDBPTASN2'!Q284)</f>
        <v>0</v>
      </c>
      <c r="R285" s="52">
        <f>SUM(SCDBPTASN2!R282:'SCDBPTASN2'!R284)</f>
        <v>0</v>
      </c>
      <c r="S285" s="52">
        <f>SUM(SCDBPTASN2!S282:'SCDBPTASN2'!S284)</f>
        <v>0</v>
      </c>
      <c r="T285" s="51"/>
      <c r="U285" s="52">
        <f>SUM(SCDBPTASN2!U282:'SCDBPTASN2'!U284)</f>
        <v>0</v>
      </c>
      <c r="V285" s="52">
        <f>SUM(SCDBPTASN2!V282:'SCDBPTASN2'!V284)</f>
        <v>0</v>
      </c>
      <c r="W285" s="52">
        <f>SUM(SCDBPTASN2!W282:'SCDBPTASN2'!W284)</f>
        <v>0</v>
      </c>
      <c r="X285" s="52">
        <f>SUM(SCDBPTASN2!X282:'SCDBPTASN2'!X284)</f>
        <v>0</v>
      </c>
      <c r="Y285" s="52">
        <f>SUM(SCDBPTASN2!Y282:'SCDBPTASN2'!Y284)</f>
        <v>0</v>
      </c>
      <c r="Z285" s="52">
        <f>SUM(SCDBPTASN2!Z282:'SCDBPTASN2'!Z284)</f>
        <v>0</v>
      </c>
      <c r="AA285" s="51"/>
    </row>
    <row r="286" spans="2:27" x14ac:dyDescent="0.2">
      <c r="B286" s="11" t="s">
        <v>24</v>
      </c>
      <c r="C286" s="12" t="s">
        <v>24</v>
      </c>
      <c r="D286" s="13" t="s">
        <v>24</v>
      </c>
      <c r="E286" s="12" t="s">
        <v>24</v>
      </c>
      <c r="F286" s="12" t="s">
        <v>24</v>
      </c>
      <c r="G286" s="12" t="s">
        <v>24</v>
      </c>
      <c r="H286" s="29" t="s">
        <v>24</v>
      </c>
      <c r="I286" s="29" t="s">
        <v>24</v>
      </c>
      <c r="J286" s="29" t="s">
        <v>24</v>
      </c>
      <c r="K286" s="12" t="s">
        <v>24</v>
      </c>
      <c r="L286" s="12" t="s">
        <v>24</v>
      </c>
      <c r="M286" s="12" t="s">
        <v>24</v>
      </c>
      <c r="N286" s="12" t="s">
        <v>24</v>
      </c>
      <c r="O286" s="12" t="s">
        <v>24</v>
      </c>
      <c r="P286" s="12" t="s">
        <v>24</v>
      </c>
      <c r="Q286" s="12" t="s">
        <v>24</v>
      </c>
      <c r="R286" s="12" t="s">
        <v>24</v>
      </c>
      <c r="S286" s="12" t="s">
        <v>24</v>
      </c>
      <c r="T286" s="12" t="s">
        <v>24</v>
      </c>
      <c r="U286" s="12" t="s">
        <v>24</v>
      </c>
      <c r="V286" s="12" t="s">
        <v>24</v>
      </c>
      <c r="W286" s="12" t="s">
        <v>24</v>
      </c>
      <c r="X286" s="12" t="s">
        <v>24</v>
      </c>
      <c r="Y286" s="12" t="s">
        <v>24</v>
      </c>
      <c r="Z286" s="12" t="s">
        <v>24</v>
      </c>
      <c r="AA286" s="12" t="s">
        <v>24</v>
      </c>
    </row>
    <row r="287" spans="2:27" x14ac:dyDescent="0.2">
      <c r="B287" s="14" t="s">
        <v>3109</v>
      </c>
      <c r="C287" s="24" t="s">
        <v>26</v>
      </c>
      <c r="D287" s="16" t="s">
        <v>26</v>
      </c>
      <c r="E287" s="20" t="s">
        <v>26</v>
      </c>
      <c r="F287" s="58" t="s">
        <v>26</v>
      </c>
      <c r="G287" s="20" t="s">
        <v>26</v>
      </c>
      <c r="H287" s="31"/>
      <c r="I287" s="31"/>
      <c r="J287" s="31"/>
      <c r="K287" s="20" t="s">
        <v>26</v>
      </c>
      <c r="L287" s="57"/>
      <c r="M287" s="21"/>
      <c r="N287" s="20" t="s">
        <v>26</v>
      </c>
      <c r="O287" s="21"/>
      <c r="P287" s="21"/>
      <c r="Q287" s="21"/>
      <c r="R287" s="21"/>
      <c r="S287" s="21"/>
      <c r="T287" s="56" t="s">
        <v>26</v>
      </c>
      <c r="U287" s="21"/>
      <c r="V287" s="21"/>
      <c r="W287" s="21"/>
      <c r="X287" s="21"/>
      <c r="Y287" s="21"/>
      <c r="Z287" s="21"/>
      <c r="AA287" s="20" t="s">
        <v>26</v>
      </c>
    </row>
    <row r="288" spans="2:27" x14ac:dyDescent="0.2">
      <c r="B288" s="11" t="s">
        <v>24</v>
      </c>
      <c r="C288" s="12" t="s">
        <v>24</v>
      </c>
      <c r="D288" s="13" t="s">
        <v>24</v>
      </c>
      <c r="E288" s="12" t="s">
        <v>24</v>
      </c>
      <c r="F288" s="12" t="s">
        <v>24</v>
      </c>
      <c r="G288" s="12" t="s">
        <v>24</v>
      </c>
      <c r="H288" s="29" t="s">
        <v>24</v>
      </c>
      <c r="I288" s="29" t="s">
        <v>24</v>
      </c>
      <c r="J288" s="29" t="s">
        <v>24</v>
      </c>
      <c r="K288" s="12" t="s">
        <v>24</v>
      </c>
      <c r="L288" s="12" t="s">
        <v>24</v>
      </c>
      <c r="M288" s="12" t="s">
        <v>24</v>
      </c>
      <c r="N288" s="12" t="s">
        <v>24</v>
      </c>
      <c r="O288" s="12" t="s">
        <v>24</v>
      </c>
      <c r="P288" s="12" t="s">
        <v>24</v>
      </c>
      <c r="Q288" s="12" t="s">
        <v>24</v>
      </c>
      <c r="R288" s="12" t="s">
        <v>24</v>
      </c>
      <c r="S288" s="12" t="s">
        <v>24</v>
      </c>
      <c r="T288" s="12" t="s">
        <v>24</v>
      </c>
      <c r="U288" s="12" t="s">
        <v>24</v>
      </c>
      <c r="V288" s="12" t="s">
        <v>24</v>
      </c>
      <c r="W288" s="12" t="s">
        <v>24</v>
      </c>
      <c r="X288" s="12" t="s">
        <v>24</v>
      </c>
      <c r="Y288" s="12" t="s">
        <v>24</v>
      </c>
      <c r="Z288" s="12" t="s">
        <v>24</v>
      </c>
      <c r="AA288" s="12" t="s">
        <v>24</v>
      </c>
    </row>
    <row r="289" spans="2:27" ht="25.5" x14ac:dyDescent="0.2">
      <c r="B289" s="54" t="s">
        <v>41</v>
      </c>
      <c r="C289" s="24" t="s">
        <v>3108</v>
      </c>
      <c r="D289" s="53"/>
      <c r="E289" s="51"/>
      <c r="F289" s="51"/>
      <c r="G289" s="51"/>
      <c r="H289" s="59"/>
      <c r="I289" s="59"/>
      <c r="J289" s="59"/>
      <c r="K289" s="51"/>
      <c r="L289" s="51"/>
      <c r="M289" s="51"/>
      <c r="N289" s="51"/>
      <c r="O289" s="52">
        <f>SUM(SCDBPTASN2!O286:'SCDBPTASN2'!O288)</f>
        <v>0</v>
      </c>
      <c r="P289" s="52">
        <f>SUM(SCDBPTASN2!P286:'SCDBPTASN2'!P288)</f>
        <v>0</v>
      </c>
      <c r="Q289" s="52">
        <f>SUM(SCDBPTASN2!Q286:'SCDBPTASN2'!Q288)</f>
        <v>0</v>
      </c>
      <c r="R289" s="52">
        <f>SUM(SCDBPTASN2!R286:'SCDBPTASN2'!R288)</f>
        <v>0</v>
      </c>
      <c r="S289" s="52">
        <f>SUM(SCDBPTASN2!S286:'SCDBPTASN2'!S288)</f>
        <v>0</v>
      </c>
      <c r="T289" s="51"/>
      <c r="U289" s="52">
        <f>SUM(SCDBPTASN2!U286:'SCDBPTASN2'!U288)</f>
        <v>0</v>
      </c>
      <c r="V289" s="52">
        <f>SUM(SCDBPTASN2!V286:'SCDBPTASN2'!V288)</f>
        <v>0</v>
      </c>
      <c r="W289" s="52">
        <f>SUM(SCDBPTASN2!W286:'SCDBPTASN2'!W288)</f>
        <v>0</v>
      </c>
      <c r="X289" s="52">
        <f>SUM(SCDBPTASN2!X286:'SCDBPTASN2'!X288)</f>
        <v>0</v>
      </c>
      <c r="Y289" s="52">
        <f>SUM(SCDBPTASN2!Y286:'SCDBPTASN2'!Y288)</f>
        <v>0</v>
      </c>
      <c r="Z289" s="52">
        <f>SUM(SCDBPTASN2!Z286:'SCDBPTASN2'!Z288)</f>
        <v>0</v>
      </c>
      <c r="AA289" s="51"/>
    </row>
    <row r="290" spans="2:27" ht="25.5" x14ac:dyDescent="0.2">
      <c r="B290" s="54" t="s">
        <v>3107</v>
      </c>
      <c r="C290" s="24" t="s">
        <v>3106</v>
      </c>
      <c r="D290" s="53"/>
      <c r="E290" s="51"/>
      <c r="F290" s="51"/>
      <c r="G290" s="51"/>
      <c r="H290" s="59"/>
      <c r="I290" s="59"/>
      <c r="J290" s="59"/>
      <c r="K290" s="51"/>
      <c r="L290" s="51"/>
      <c r="M290" s="51"/>
      <c r="N290" s="51"/>
      <c r="O290" s="52">
        <f>SCDBPTASN2!O269+SCDBPTASN2!O273+SCDBPTASN2!O277+SCDBPTASN2!O281+SCDBPTASN2!O285+SCDBPTASN2!O289</f>
        <v>0</v>
      </c>
      <c r="P290" s="52">
        <f>SCDBPTASN2!P269+SCDBPTASN2!P273+SCDBPTASN2!P277+SCDBPTASN2!P281+SCDBPTASN2!P285+SCDBPTASN2!P289</f>
        <v>0</v>
      </c>
      <c r="Q290" s="52">
        <f>SCDBPTASN2!Q269+SCDBPTASN2!Q273+SCDBPTASN2!Q277+SCDBPTASN2!Q281+SCDBPTASN2!Q285+SCDBPTASN2!Q289</f>
        <v>0</v>
      </c>
      <c r="R290" s="52">
        <f>SCDBPTASN2!R269+SCDBPTASN2!R273+SCDBPTASN2!R277+SCDBPTASN2!R281+SCDBPTASN2!R285+SCDBPTASN2!R289</f>
        <v>0</v>
      </c>
      <c r="S290" s="52">
        <f>SCDBPTASN2!S269+SCDBPTASN2!S273+SCDBPTASN2!S277+SCDBPTASN2!S281+SCDBPTASN2!S285+SCDBPTASN2!S289</f>
        <v>0</v>
      </c>
      <c r="T290" s="51"/>
      <c r="U290" s="52">
        <f>SCDBPTASN2!U269+SCDBPTASN2!U273+SCDBPTASN2!U277+SCDBPTASN2!U281+SCDBPTASN2!U285+SCDBPTASN2!U289</f>
        <v>0</v>
      </c>
      <c r="V290" s="52">
        <f>SCDBPTASN2!V269+SCDBPTASN2!V273+SCDBPTASN2!V277+SCDBPTASN2!V281+SCDBPTASN2!V285+SCDBPTASN2!V289</f>
        <v>0</v>
      </c>
      <c r="W290" s="52">
        <f>SCDBPTASN2!W269+SCDBPTASN2!W273+SCDBPTASN2!W277+SCDBPTASN2!W281+SCDBPTASN2!W285+SCDBPTASN2!W289</f>
        <v>0</v>
      </c>
      <c r="X290" s="52">
        <f>SCDBPTASN2!X269+SCDBPTASN2!X273+SCDBPTASN2!X277+SCDBPTASN2!X281+SCDBPTASN2!X285+SCDBPTASN2!X289</f>
        <v>0</v>
      </c>
      <c r="Y290" s="52">
        <f>SCDBPTASN2!Y269+SCDBPTASN2!Y273+SCDBPTASN2!Y277+SCDBPTASN2!Y281+SCDBPTASN2!Y285+SCDBPTASN2!Y289</f>
        <v>0</v>
      </c>
      <c r="Z290" s="52">
        <f>SCDBPTASN2!Z269+SCDBPTASN2!Z273+SCDBPTASN2!Z277+SCDBPTASN2!Z281+SCDBPTASN2!Z285+SCDBPTASN2!Z289</f>
        <v>0</v>
      </c>
      <c r="AA290" s="51"/>
    </row>
    <row r="291" spans="2:27" x14ac:dyDescent="0.2">
      <c r="B291" s="11" t="s">
        <v>24</v>
      </c>
      <c r="C291" s="12" t="s">
        <v>24</v>
      </c>
      <c r="D291" s="13" t="s">
        <v>24</v>
      </c>
      <c r="E291" s="12" t="s">
        <v>24</v>
      </c>
      <c r="F291" s="12" t="s">
        <v>24</v>
      </c>
      <c r="G291" s="12" t="s">
        <v>24</v>
      </c>
      <c r="H291" s="29" t="s">
        <v>24</v>
      </c>
      <c r="I291" s="29" t="s">
        <v>24</v>
      </c>
      <c r="J291" s="29" t="s">
        <v>24</v>
      </c>
      <c r="K291" s="12" t="s">
        <v>24</v>
      </c>
      <c r="L291" s="12" t="s">
        <v>24</v>
      </c>
      <c r="M291" s="12" t="s">
        <v>24</v>
      </c>
      <c r="N291" s="12" t="s">
        <v>24</v>
      </c>
      <c r="O291" s="12" t="s">
        <v>24</v>
      </c>
      <c r="P291" s="12" t="s">
        <v>24</v>
      </c>
      <c r="Q291" s="12" t="s">
        <v>24</v>
      </c>
      <c r="R291" s="12" t="s">
        <v>24</v>
      </c>
      <c r="S291" s="12" t="s">
        <v>24</v>
      </c>
      <c r="T291" s="12" t="s">
        <v>24</v>
      </c>
      <c r="U291" s="12" t="s">
        <v>24</v>
      </c>
      <c r="V291" s="12" t="s">
        <v>24</v>
      </c>
      <c r="W291" s="12" t="s">
        <v>24</v>
      </c>
      <c r="X291" s="12" t="s">
        <v>24</v>
      </c>
      <c r="Y291" s="12" t="s">
        <v>24</v>
      </c>
      <c r="Z291" s="12" t="s">
        <v>24</v>
      </c>
      <c r="AA291" s="12" t="s">
        <v>24</v>
      </c>
    </row>
    <row r="292" spans="2:27" x14ac:dyDescent="0.2">
      <c r="B292" s="14" t="s">
        <v>3105</v>
      </c>
      <c r="C292" s="24" t="s">
        <v>26</v>
      </c>
      <c r="D292" s="16" t="s">
        <v>26</v>
      </c>
      <c r="E292" s="20" t="s">
        <v>26</v>
      </c>
      <c r="F292" s="58" t="s">
        <v>26</v>
      </c>
      <c r="G292" s="20" t="s">
        <v>26</v>
      </c>
      <c r="H292" s="31"/>
      <c r="I292" s="31"/>
      <c r="J292" s="31"/>
      <c r="K292" s="20" t="s">
        <v>26</v>
      </c>
      <c r="L292" s="57"/>
      <c r="M292" s="21"/>
      <c r="N292" s="20" t="s">
        <v>26</v>
      </c>
      <c r="O292" s="21"/>
      <c r="P292" s="21"/>
      <c r="Q292" s="21"/>
      <c r="R292" s="21"/>
      <c r="S292" s="21"/>
      <c r="T292" s="56" t="s">
        <v>26</v>
      </c>
      <c r="U292" s="21"/>
      <c r="V292" s="21"/>
      <c r="W292" s="21"/>
      <c r="X292" s="21"/>
      <c r="Y292" s="21"/>
      <c r="Z292" s="21"/>
      <c r="AA292" s="20" t="s">
        <v>26</v>
      </c>
    </row>
    <row r="293" spans="2:27" x14ac:dyDescent="0.2">
      <c r="B293" s="11" t="s">
        <v>24</v>
      </c>
      <c r="C293" s="12" t="s">
        <v>24</v>
      </c>
      <c r="D293" s="13" t="s">
        <v>24</v>
      </c>
      <c r="E293" s="12" t="s">
        <v>24</v>
      </c>
      <c r="F293" s="12" t="s">
        <v>24</v>
      </c>
      <c r="G293" s="12" t="s">
        <v>24</v>
      </c>
      <c r="H293" s="29" t="s">
        <v>24</v>
      </c>
      <c r="I293" s="29" t="s">
        <v>24</v>
      </c>
      <c r="J293" s="29" t="s">
        <v>24</v>
      </c>
      <c r="K293" s="12" t="s">
        <v>24</v>
      </c>
      <c r="L293" s="12" t="s">
        <v>24</v>
      </c>
      <c r="M293" s="12" t="s">
        <v>24</v>
      </c>
      <c r="N293" s="12" t="s">
        <v>24</v>
      </c>
      <c r="O293" s="12" t="s">
        <v>24</v>
      </c>
      <c r="P293" s="12" t="s">
        <v>24</v>
      </c>
      <c r="Q293" s="12" t="s">
        <v>24</v>
      </c>
      <c r="R293" s="12" t="s">
        <v>24</v>
      </c>
      <c r="S293" s="12" t="s">
        <v>24</v>
      </c>
      <c r="T293" s="12" t="s">
        <v>24</v>
      </c>
      <c r="U293" s="12" t="s">
        <v>24</v>
      </c>
      <c r="V293" s="12" t="s">
        <v>24</v>
      </c>
      <c r="W293" s="12" t="s">
        <v>24</v>
      </c>
      <c r="X293" s="12" t="s">
        <v>24</v>
      </c>
      <c r="Y293" s="12" t="s">
        <v>24</v>
      </c>
      <c r="Z293" s="12" t="s">
        <v>24</v>
      </c>
      <c r="AA293" s="12" t="s">
        <v>24</v>
      </c>
    </row>
    <row r="294" spans="2:27" ht="38.25" x14ac:dyDescent="0.2">
      <c r="B294" s="54" t="s">
        <v>3104</v>
      </c>
      <c r="C294" s="24" t="s">
        <v>3103</v>
      </c>
      <c r="D294" s="53"/>
      <c r="E294" s="51"/>
      <c r="F294" s="51"/>
      <c r="G294" s="51"/>
      <c r="H294" s="59"/>
      <c r="I294" s="59"/>
      <c r="J294" s="59"/>
      <c r="K294" s="51"/>
      <c r="L294" s="51"/>
      <c r="M294" s="51"/>
      <c r="N294" s="51"/>
      <c r="O294" s="52">
        <f>SUM(SCDBPTASN2!O291:'SCDBPTASN2'!O293)</f>
        <v>0</v>
      </c>
      <c r="P294" s="52">
        <f>SUM(SCDBPTASN2!P291:'SCDBPTASN2'!P293)</f>
        <v>0</v>
      </c>
      <c r="Q294" s="52">
        <f>SUM(SCDBPTASN2!Q291:'SCDBPTASN2'!Q293)</f>
        <v>0</v>
      </c>
      <c r="R294" s="52">
        <f>SUM(SCDBPTASN2!R291:'SCDBPTASN2'!R293)</f>
        <v>0</v>
      </c>
      <c r="S294" s="52">
        <f>SUM(SCDBPTASN2!S291:'SCDBPTASN2'!S293)</f>
        <v>0</v>
      </c>
      <c r="T294" s="51"/>
      <c r="U294" s="52">
        <f>SUM(SCDBPTASN2!U291:'SCDBPTASN2'!U293)</f>
        <v>0</v>
      </c>
      <c r="V294" s="52">
        <f>SUM(SCDBPTASN2!V291:'SCDBPTASN2'!V293)</f>
        <v>0</v>
      </c>
      <c r="W294" s="52">
        <f>SUM(SCDBPTASN2!W291:'SCDBPTASN2'!W293)</f>
        <v>0</v>
      </c>
      <c r="X294" s="52">
        <f>SUM(SCDBPTASN2!X291:'SCDBPTASN2'!X293)</f>
        <v>0</v>
      </c>
      <c r="Y294" s="52">
        <f>SUM(SCDBPTASN2!Y291:'SCDBPTASN2'!Y293)</f>
        <v>0</v>
      </c>
      <c r="Z294" s="52">
        <f>SUM(SCDBPTASN2!Z291:'SCDBPTASN2'!Z293)</f>
        <v>0</v>
      </c>
      <c r="AA294" s="51"/>
    </row>
    <row r="295" spans="2:27" x14ac:dyDescent="0.2">
      <c r="B295" s="11" t="s">
        <v>24</v>
      </c>
      <c r="C295" s="12" t="s">
        <v>24</v>
      </c>
      <c r="D295" s="13" t="s">
        <v>24</v>
      </c>
      <c r="E295" s="12" t="s">
        <v>24</v>
      </c>
      <c r="F295" s="12" t="s">
        <v>24</v>
      </c>
      <c r="G295" s="12" t="s">
        <v>24</v>
      </c>
      <c r="H295" s="29" t="s">
        <v>24</v>
      </c>
      <c r="I295" s="29" t="s">
        <v>24</v>
      </c>
      <c r="J295" s="29" t="s">
        <v>24</v>
      </c>
      <c r="K295" s="12" t="s">
        <v>24</v>
      </c>
      <c r="L295" s="12" t="s">
        <v>24</v>
      </c>
      <c r="M295" s="12" t="s">
        <v>24</v>
      </c>
      <c r="N295" s="12" t="s">
        <v>24</v>
      </c>
      <c r="O295" s="12" t="s">
        <v>24</v>
      </c>
      <c r="P295" s="12" t="s">
        <v>24</v>
      </c>
      <c r="Q295" s="12" t="s">
        <v>24</v>
      </c>
      <c r="R295" s="12" t="s">
        <v>24</v>
      </c>
      <c r="S295" s="12" t="s">
        <v>24</v>
      </c>
      <c r="T295" s="12" t="s">
        <v>24</v>
      </c>
      <c r="U295" s="12" t="s">
        <v>24</v>
      </c>
      <c r="V295" s="12" t="s">
        <v>24</v>
      </c>
      <c r="W295" s="12" t="s">
        <v>24</v>
      </c>
      <c r="X295" s="12" t="s">
        <v>24</v>
      </c>
      <c r="Y295" s="12" t="s">
        <v>24</v>
      </c>
      <c r="Z295" s="12" t="s">
        <v>24</v>
      </c>
      <c r="AA295" s="12" t="s">
        <v>24</v>
      </c>
    </row>
    <row r="296" spans="2:27" x14ac:dyDescent="0.2">
      <c r="B296" s="14" t="s">
        <v>3102</v>
      </c>
      <c r="C296" s="24" t="s">
        <v>26</v>
      </c>
      <c r="D296" s="16" t="s">
        <v>26</v>
      </c>
      <c r="E296" s="20" t="s">
        <v>26</v>
      </c>
      <c r="F296" s="58" t="s">
        <v>26</v>
      </c>
      <c r="G296" s="20" t="s">
        <v>26</v>
      </c>
      <c r="H296" s="31"/>
      <c r="I296" s="31"/>
      <c r="J296" s="31"/>
      <c r="K296" s="20" t="s">
        <v>26</v>
      </c>
      <c r="L296" s="57"/>
      <c r="M296" s="21"/>
      <c r="N296" s="20" t="s">
        <v>26</v>
      </c>
      <c r="O296" s="21"/>
      <c r="P296" s="21"/>
      <c r="Q296" s="21"/>
      <c r="R296" s="21"/>
      <c r="S296" s="21"/>
      <c r="T296" s="56" t="s">
        <v>26</v>
      </c>
      <c r="U296" s="21"/>
      <c r="V296" s="21"/>
      <c r="W296" s="21"/>
      <c r="X296" s="21"/>
      <c r="Y296" s="21"/>
      <c r="Z296" s="21"/>
      <c r="AA296" s="20" t="s">
        <v>26</v>
      </c>
    </row>
    <row r="297" spans="2:27" x14ac:dyDescent="0.2">
      <c r="B297" s="11" t="s">
        <v>24</v>
      </c>
      <c r="C297" s="12" t="s">
        <v>24</v>
      </c>
      <c r="D297" s="13" t="s">
        <v>24</v>
      </c>
      <c r="E297" s="12" t="s">
        <v>24</v>
      </c>
      <c r="F297" s="12" t="s">
        <v>24</v>
      </c>
      <c r="G297" s="12" t="s">
        <v>24</v>
      </c>
      <c r="H297" s="29" t="s">
        <v>24</v>
      </c>
      <c r="I297" s="29" t="s">
        <v>24</v>
      </c>
      <c r="J297" s="29" t="s">
        <v>24</v>
      </c>
      <c r="K297" s="12" t="s">
        <v>24</v>
      </c>
      <c r="L297" s="12" t="s">
        <v>24</v>
      </c>
      <c r="M297" s="12" t="s">
        <v>24</v>
      </c>
      <c r="N297" s="12" t="s">
        <v>24</v>
      </c>
      <c r="O297" s="12" t="s">
        <v>24</v>
      </c>
      <c r="P297" s="12" t="s">
        <v>24</v>
      </c>
      <c r="Q297" s="12" t="s">
        <v>24</v>
      </c>
      <c r="R297" s="12" t="s">
        <v>24</v>
      </c>
      <c r="S297" s="12" t="s">
        <v>24</v>
      </c>
      <c r="T297" s="12" t="s">
        <v>24</v>
      </c>
      <c r="U297" s="12" t="s">
        <v>24</v>
      </c>
      <c r="V297" s="12" t="s">
        <v>24</v>
      </c>
      <c r="W297" s="12" t="s">
        <v>24</v>
      </c>
      <c r="X297" s="12" t="s">
        <v>24</v>
      </c>
      <c r="Y297" s="12" t="s">
        <v>24</v>
      </c>
      <c r="Z297" s="12" t="s">
        <v>24</v>
      </c>
      <c r="AA297" s="12" t="s">
        <v>24</v>
      </c>
    </row>
    <row r="298" spans="2:27" ht="25.5" x14ac:dyDescent="0.2">
      <c r="B298" s="54" t="s">
        <v>3101</v>
      </c>
      <c r="C298" s="24" t="s">
        <v>3100</v>
      </c>
      <c r="D298" s="53"/>
      <c r="E298" s="51"/>
      <c r="F298" s="51"/>
      <c r="G298" s="51"/>
      <c r="H298" s="59"/>
      <c r="I298" s="59"/>
      <c r="J298" s="59"/>
      <c r="K298" s="51"/>
      <c r="L298" s="51"/>
      <c r="M298" s="51"/>
      <c r="N298" s="51"/>
      <c r="O298" s="52">
        <f>SUM(SCDBPTASN2!O295:'SCDBPTASN2'!O297)</f>
        <v>0</v>
      </c>
      <c r="P298" s="52">
        <f>SUM(SCDBPTASN2!P295:'SCDBPTASN2'!P297)</f>
        <v>0</v>
      </c>
      <c r="Q298" s="52">
        <f>SUM(SCDBPTASN2!Q295:'SCDBPTASN2'!Q297)</f>
        <v>0</v>
      </c>
      <c r="R298" s="52">
        <f>SUM(SCDBPTASN2!R295:'SCDBPTASN2'!R297)</f>
        <v>0</v>
      </c>
      <c r="S298" s="52">
        <f>SUM(SCDBPTASN2!S295:'SCDBPTASN2'!S297)</f>
        <v>0</v>
      </c>
      <c r="T298" s="51"/>
      <c r="U298" s="52">
        <f>SUM(SCDBPTASN2!U295:'SCDBPTASN2'!U297)</f>
        <v>0</v>
      </c>
      <c r="V298" s="52">
        <f>SUM(SCDBPTASN2!V295:'SCDBPTASN2'!V297)</f>
        <v>0</v>
      </c>
      <c r="W298" s="52">
        <f>SUM(SCDBPTASN2!W295:'SCDBPTASN2'!W297)</f>
        <v>0</v>
      </c>
      <c r="X298" s="52">
        <f>SUM(SCDBPTASN2!X295:'SCDBPTASN2'!X297)</f>
        <v>0</v>
      </c>
      <c r="Y298" s="52">
        <f>SUM(SCDBPTASN2!Y295:'SCDBPTASN2'!Y297)</f>
        <v>0</v>
      </c>
      <c r="Z298" s="52">
        <f>SUM(SCDBPTASN2!Z295:'SCDBPTASN2'!Z297)</f>
        <v>0</v>
      </c>
      <c r="AA298" s="51"/>
    </row>
    <row r="299" spans="2:27" x14ac:dyDescent="0.2">
      <c r="B299" s="11" t="s">
        <v>24</v>
      </c>
      <c r="C299" s="12" t="s">
        <v>24</v>
      </c>
      <c r="D299" s="13" t="s">
        <v>24</v>
      </c>
      <c r="E299" s="12" t="s">
        <v>24</v>
      </c>
      <c r="F299" s="12" t="s">
        <v>24</v>
      </c>
      <c r="G299" s="12" t="s">
        <v>24</v>
      </c>
      <c r="H299" s="29" t="s">
        <v>24</v>
      </c>
      <c r="I299" s="29" t="s">
        <v>24</v>
      </c>
      <c r="J299" s="29" t="s">
        <v>24</v>
      </c>
      <c r="K299" s="12" t="s">
        <v>24</v>
      </c>
      <c r="L299" s="12" t="s">
        <v>24</v>
      </c>
      <c r="M299" s="12" t="s">
        <v>24</v>
      </c>
      <c r="N299" s="12" t="s">
        <v>24</v>
      </c>
      <c r="O299" s="12" t="s">
        <v>24</v>
      </c>
      <c r="P299" s="12" t="s">
        <v>24</v>
      </c>
      <c r="Q299" s="12" t="s">
        <v>24</v>
      </c>
      <c r="R299" s="12" t="s">
        <v>24</v>
      </c>
      <c r="S299" s="12" t="s">
        <v>24</v>
      </c>
      <c r="T299" s="12" t="s">
        <v>24</v>
      </c>
      <c r="U299" s="12" t="s">
        <v>24</v>
      </c>
      <c r="V299" s="12" t="s">
        <v>24</v>
      </c>
      <c r="W299" s="12" t="s">
        <v>24</v>
      </c>
      <c r="X299" s="12" t="s">
        <v>24</v>
      </c>
      <c r="Y299" s="12" t="s">
        <v>24</v>
      </c>
      <c r="Z299" s="12" t="s">
        <v>24</v>
      </c>
      <c r="AA299" s="12" t="s">
        <v>24</v>
      </c>
    </row>
    <row r="300" spans="2:27" x14ac:dyDescent="0.2">
      <c r="B300" s="14" t="s">
        <v>3099</v>
      </c>
      <c r="C300" s="24" t="s">
        <v>26</v>
      </c>
      <c r="D300" s="16" t="s">
        <v>26</v>
      </c>
      <c r="E300" s="20" t="s">
        <v>26</v>
      </c>
      <c r="F300" s="58" t="s">
        <v>26</v>
      </c>
      <c r="G300" s="20" t="s">
        <v>26</v>
      </c>
      <c r="H300" s="31"/>
      <c r="I300" s="31"/>
      <c r="J300" s="31"/>
      <c r="K300" s="20" t="s">
        <v>26</v>
      </c>
      <c r="L300" s="57"/>
      <c r="M300" s="21"/>
      <c r="N300" s="20" t="s">
        <v>26</v>
      </c>
      <c r="O300" s="21"/>
      <c r="P300" s="21"/>
      <c r="Q300" s="21"/>
      <c r="R300" s="21"/>
      <c r="S300" s="21"/>
      <c r="T300" s="56" t="s">
        <v>26</v>
      </c>
      <c r="U300" s="21"/>
      <c r="V300" s="21"/>
      <c r="W300" s="21"/>
      <c r="X300" s="21"/>
      <c r="Y300" s="21"/>
      <c r="Z300" s="21"/>
      <c r="AA300" s="20" t="s">
        <v>26</v>
      </c>
    </row>
    <row r="301" spans="2:27" x14ac:dyDescent="0.2">
      <c r="B301" s="11" t="s">
        <v>24</v>
      </c>
      <c r="C301" s="12" t="s">
        <v>24</v>
      </c>
      <c r="D301" s="13" t="s">
        <v>24</v>
      </c>
      <c r="E301" s="12" t="s">
        <v>24</v>
      </c>
      <c r="F301" s="12" t="s">
        <v>24</v>
      </c>
      <c r="G301" s="12" t="s">
        <v>24</v>
      </c>
      <c r="H301" s="29" t="s">
        <v>24</v>
      </c>
      <c r="I301" s="29" t="s">
        <v>24</v>
      </c>
      <c r="J301" s="29" t="s">
        <v>24</v>
      </c>
      <c r="K301" s="12" t="s">
        <v>24</v>
      </c>
      <c r="L301" s="12" t="s">
        <v>24</v>
      </c>
      <c r="M301" s="12" t="s">
        <v>24</v>
      </c>
      <c r="N301" s="12" t="s">
        <v>24</v>
      </c>
      <c r="O301" s="12" t="s">
        <v>24</v>
      </c>
      <c r="P301" s="12" t="s">
        <v>24</v>
      </c>
      <c r="Q301" s="12" t="s">
        <v>24</v>
      </c>
      <c r="R301" s="12" t="s">
        <v>24</v>
      </c>
      <c r="S301" s="12" t="s">
        <v>24</v>
      </c>
      <c r="T301" s="12" t="s">
        <v>24</v>
      </c>
      <c r="U301" s="12" t="s">
        <v>24</v>
      </c>
      <c r="V301" s="12" t="s">
        <v>24</v>
      </c>
      <c r="W301" s="12" t="s">
        <v>24</v>
      </c>
      <c r="X301" s="12" t="s">
        <v>24</v>
      </c>
      <c r="Y301" s="12" t="s">
        <v>24</v>
      </c>
      <c r="Z301" s="12" t="s">
        <v>24</v>
      </c>
      <c r="AA301" s="12" t="s">
        <v>24</v>
      </c>
    </row>
    <row r="302" spans="2:27" ht="25.5" x14ac:dyDescent="0.2">
      <c r="B302" s="54" t="s">
        <v>3098</v>
      </c>
      <c r="C302" s="24" t="s">
        <v>3097</v>
      </c>
      <c r="D302" s="53"/>
      <c r="E302" s="51"/>
      <c r="F302" s="51"/>
      <c r="G302" s="51"/>
      <c r="H302" s="59"/>
      <c r="I302" s="59"/>
      <c r="J302" s="59"/>
      <c r="K302" s="51"/>
      <c r="L302" s="51"/>
      <c r="M302" s="51"/>
      <c r="N302" s="51"/>
      <c r="O302" s="52">
        <f>SUM(SCDBPTASN2!O299:'SCDBPTASN2'!O301)</f>
        <v>0</v>
      </c>
      <c r="P302" s="52">
        <f>SUM(SCDBPTASN2!P299:'SCDBPTASN2'!P301)</f>
        <v>0</v>
      </c>
      <c r="Q302" s="52">
        <f>SUM(SCDBPTASN2!Q299:'SCDBPTASN2'!Q301)</f>
        <v>0</v>
      </c>
      <c r="R302" s="52">
        <f>SUM(SCDBPTASN2!R299:'SCDBPTASN2'!R301)</f>
        <v>0</v>
      </c>
      <c r="S302" s="52">
        <f>SUM(SCDBPTASN2!S299:'SCDBPTASN2'!S301)</f>
        <v>0</v>
      </c>
      <c r="T302" s="51"/>
      <c r="U302" s="52">
        <f>SUM(SCDBPTASN2!U299:'SCDBPTASN2'!U301)</f>
        <v>0</v>
      </c>
      <c r="V302" s="52">
        <f>SUM(SCDBPTASN2!V299:'SCDBPTASN2'!V301)</f>
        <v>0</v>
      </c>
      <c r="W302" s="52">
        <f>SUM(SCDBPTASN2!W299:'SCDBPTASN2'!W301)</f>
        <v>0</v>
      </c>
      <c r="X302" s="52">
        <f>SUM(SCDBPTASN2!X299:'SCDBPTASN2'!X301)</f>
        <v>0</v>
      </c>
      <c r="Y302" s="52">
        <f>SUM(SCDBPTASN2!Y299:'SCDBPTASN2'!Y301)</f>
        <v>0</v>
      </c>
      <c r="Z302" s="52">
        <f>SUM(SCDBPTASN2!Z299:'SCDBPTASN2'!Z301)</f>
        <v>0</v>
      </c>
      <c r="AA302" s="51"/>
    </row>
    <row r="303" spans="2:27" x14ac:dyDescent="0.2">
      <c r="B303" s="11" t="s">
        <v>24</v>
      </c>
      <c r="C303" s="12" t="s">
        <v>24</v>
      </c>
      <c r="D303" s="13" t="s">
        <v>24</v>
      </c>
      <c r="E303" s="12" t="s">
        <v>24</v>
      </c>
      <c r="F303" s="12" t="s">
        <v>24</v>
      </c>
      <c r="G303" s="12" t="s">
        <v>24</v>
      </c>
      <c r="H303" s="29" t="s">
        <v>24</v>
      </c>
      <c r="I303" s="29" t="s">
        <v>24</v>
      </c>
      <c r="J303" s="29" t="s">
        <v>24</v>
      </c>
      <c r="K303" s="12" t="s">
        <v>24</v>
      </c>
      <c r="L303" s="12" t="s">
        <v>24</v>
      </c>
      <c r="M303" s="12" t="s">
        <v>24</v>
      </c>
      <c r="N303" s="12" t="s">
        <v>24</v>
      </c>
      <c r="O303" s="12" t="s">
        <v>24</v>
      </c>
      <c r="P303" s="12" t="s">
        <v>24</v>
      </c>
      <c r="Q303" s="12" t="s">
        <v>24</v>
      </c>
      <c r="R303" s="12" t="s">
        <v>24</v>
      </c>
      <c r="S303" s="12" t="s">
        <v>24</v>
      </c>
      <c r="T303" s="12" t="s">
        <v>24</v>
      </c>
      <c r="U303" s="12" t="s">
        <v>24</v>
      </c>
      <c r="V303" s="12" t="s">
        <v>24</v>
      </c>
      <c r="W303" s="12" t="s">
        <v>24</v>
      </c>
      <c r="X303" s="12" t="s">
        <v>24</v>
      </c>
      <c r="Y303" s="12" t="s">
        <v>24</v>
      </c>
      <c r="Z303" s="12" t="s">
        <v>24</v>
      </c>
      <c r="AA303" s="12" t="s">
        <v>24</v>
      </c>
    </row>
    <row r="304" spans="2:27" x14ac:dyDescent="0.2">
      <c r="B304" s="14" t="s">
        <v>3096</v>
      </c>
      <c r="C304" s="24" t="s">
        <v>26</v>
      </c>
      <c r="D304" s="16" t="s">
        <v>26</v>
      </c>
      <c r="E304" s="20" t="s">
        <v>26</v>
      </c>
      <c r="F304" s="58" t="s">
        <v>26</v>
      </c>
      <c r="G304" s="20" t="s">
        <v>26</v>
      </c>
      <c r="H304" s="31"/>
      <c r="I304" s="31"/>
      <c r="J304" s="31"/>
      <c r="K304" s="20" t="s">
        <v>26</v>
      </c>
      <c r="L304" s="57"/>
      <c r="M304" s="21"/>
      <c r="N304" s="20" t="s">
        <v>26</v>
      </c>
      <c r="O304" s="21"/>
      <c r="P304" s="21"/>
      <c r="Q304" s="21"/>
      <c r="R304" s="21"/>
      <c r="S304" s="21"/>
      <c r="T304" s="56" t="s">
        <v>26</v>
      </c>
      <c r="U304" s="21"/>
      <c r="V304" s="21"/>
      <c r="W304" s="21"/>
      <c r="X304" s="21"/>
      <c r="Y304" s="21"/>
      <c r="Z304" s="21"/>
      <c r="AA304" s="20" t="s">
        <v>26</v>
      </c>
    </row>
    <row r="305" spans="2:27" x14ac:dyDescent="0.2">
      <c r="B305" s="11" t="s">
        <v>24</v>
      </c>
      <c r="C305" s="12" t="s">
        <v>24</v>
      </c>
      <c r="D305" s="13" t="s">
        <v>24</v>
      </c>
      <c r="E305" s="12" t="s">
        <v>24</v>
      </c>
      <c r="F305" s="12" t="s">
        <v>24</v>
      </c>
      <c r="G305" s="12" t="s">
        <v>24</v>
      </c>
      <c r="H305" s="29" t="s">
        <v>24</v>
      </c>
      <c r="I305" s="29" t="s">
        <v>24</v>
      </c>
      <c r="J305" s="29" t="s">
        <v>24</v>
      </c>
      <c r="K305" s="12" t="s">
        <v>24</v>
      </c>
      <c r="L305" s="12" t="s">
        <v>24</v>
      </c>
      <c r="M305" s="12" t="s">
        <v>24</v>
      </c>
      <c r="N305" s="12" t="s">
        <v>24</v>
      </c>
      <c r="O305" s="12" t="s">
        <v>24</v>
      </c>
      <c r="P305" s="12" t="s">
        <v>24</v>
      </c>
      <c r="Q305" s="12" t="s">
        <v>24</v>
      </c>
      <c r="R305" s="12" t="s">
        <v>24</v>
      </c>
      <c r="S305" s="12" t="s">
        <v>24</v>
      </c>
      <c r="T305" s="12" t="s">
        <v>24</v>
      </c>
      <c r="U305" s="12" t="s">
        <v>24</v>
      </c>
      <c r="V305" s="12" t="s">
        <v>24</v>
      </c>
      <c r="W305" s="12" t="s">
        <v>24</v>
      </c>
      <c r="X305" s="12" t="s">
        <v>24</v>
      </c>
      <c r="Y305" s="12" t="s">
        <v>24</v>
      </c>
      <c r="Z305" s="12" t="s">
        <v>24</v>
      </c>
      <c r="AA305" s="12" t="s">
        <v>24</v>
      </c>
    </row>
    <row r="306" spans="2:27" ht="25.5" x14ac:dyDescent="0.2">
      <c r="B306" s="54" t="s">
        <v>3095</v>
      </c>
      <c r="C306" s="24" t="s">
        <v>3094</v>
      </c>
      <c r="D306" s="53"/>
      <c r="E306" s="51"/>
      <c r="F306" s="51"/>
      <c r="G306" s="51"/>
      <c r="H306" s="59"/>
      <c r="I306" s="59"/>
      <c r="J306" s="59"/>
      <c r="K306" s="51"/>
      <c r="L306" s="51"/>
      <c r="M306" s="51"/>
      <c r="N306" s="51"/>
      <c r="O306" s="52">
        <f>SUM(SCDBPTASN2!O303:'SCDBPTASN2'!O305)</f>
        <v>0</v>
      </c>
      <c r="P306" s="52">
        <f>SUM(SCDBPTASN2!P303:'SCDBPTASN2'!P305)</f>
        <v>0</v>
      </c>
      <c r="Q306" s="52">
        <f>SUM(SCDBPTASN2!Q303:'SCDBPTASN2'!Q305)</f>
        <v>0</v>
      </c>
      <c r="R306" s="52">
        <f>SUM(SCDBPTASN2!R303:'SCDBPTASN2'!R305)</f>
        <v>0</v>
      </c>
      <c r="S306" s="52">
        <f>SUM(SCDBPTASN2!S303:'SCDBPTASN2'!S305)</f>
        <v>0</v>
      </c>
      <c r="T306" s="51"/>
      <c r="U306" s="52">
        <f>SUM(SCDBPTASN2!U303:'SCDBPTASN2'!U305)</f>
        <v>0</v>
      </c>
      <c r="V306" s="52">
        <f>SUM(SCDBPTASN2!V303:'SCDBPTASN2'!V305)</f>
        <v>0</v>
      </c>
      <c r="W306" s="52">
        <f>SUM(SCDBPTASN2!W303:'SCDBPTASN2'!W305)</f>
        <v>0</v>
      </c>
      <c r="X306" s="52">
        <f>SUM(SCDBPTASN2!X303:'SCDBPTASN2'!X305)</f>
        <v>0</v>
      </c>
      <c r="Y306" s="52">
        <f>SUM(SCDBPTASN2!Y303:'SCDBPTASN2'!Y305)</f>
        <v>0</v>
      </c>
      <c r="Z306" s="52">
        <f>SUM(SCDBPTASN2!Z303:'SCDBPTASN2'!Z305)</f>
        <v>0</v>
      </c>
      <c r="AA306" s="51"/>
    </row>
    <row r="307" spans="2:27" x14ac:dyDescent="0.2">
      <c r="B307" s="11" t="s">
        <v>24</v>
      </c>
      <c r="C307" s="12" t="s">
        <v>24</v>
      </c>
      <c r="D307" s="13" t="s">
        <v>24</v>
      </c>
      <c r="E307" s="12" t="s">
        <v>24</v>
      </c>
      <c r="F307" s="12" t="s">
        <v>24</v>
      </c>
      <c r="G307" s="12" t="s">
        <v>24</v>
      </c>
      <c r="H307" s="29" t="s">
        <v>24</v>
      </c>
      <c r="I307" s="29" t="s">
        <v>24</v>
      </c>
      <c r="J307" s="29" t="s">
        <v>24</v>
      </c>
      <c r="K307" s="12" t="s">
        <v>24</v>
      </c>
      <c r="L307" s="12" t="s">
        <v>24</v>
      </c>
      <c r="M307" s="12" t="s">
        <v>24</v>
      </c>
      <c r="N307" s="12" t="s">
        <v>24</v>
      </c>
      <c r="O307" s="12" t="s">
        <v>24</v>
      </c>
      <c r="P307" s="12" t="s">
        <v>24</v>
      </c>
      <c r="Q307" s="12" t="s">
        <v>24</v>
      </c>
      <c r="R307" s="12" t="s">
        <v>24</v>
      </c>
      <c r="S307" s="12" t="s">
        <v>24</v>
      </c>
      <c r="T307" s="12" t="s">
        <v>24</v>
      </c>
      <c r="U307" s="12" t="s">
        <v>24</v>
      </c>
      <c r="V307" s="12" t="s">
        <v>24</v>
      </c>
      <c r="W307" s="12" t="s">
        <v>24</v>
      </c>
      <c r="X307" s="12" t="s">
        <v>24</v>
      </c>
      <c r="Y307" s="12" t="s">
        <v>24</v>
      </c>
      <c r="Z307" s="12" t="s">
        <v>24</v>
      </c>
      <c r="AA307" s="12" t="s">
        <v>24</v>
      </c>
    </row>
    <row r="308" spans="2:27" x14ac:dyDescent="0.2">
      <c r="B308" s="14" t="s">
        <v>3093</v>
      </c>
      <c r="C308" s="24" t="s">
        <v>26</v>
      </c>
      <c r="D308" s="16" t="s">
        <v>26</v>
      </c>
      <c r="E308" s="20" t="s">
        <v>26</v>
      </c>
      <c r="F308" s="58" t="s">
        <v>26</v>
      </c>
      <c r="G308" s="20" t="s">
        <v>26</v>
      </c>
      <c r="H308" s="31"/>
      <c r="I308" s="31"/>
      <c r="J308" s="31"/>
      <c r="K308" s="20" t="s">
        <v>26</v>
      </c>
      <c r="L308" s="57"/>
      <c r="M308" s="21"/>
      <c r="N308" s="20" t="s">
        <v>26</v>
      </c>
      <c r="O308" s="21"/>
      <c r="P308" s="21"/>
      <c r="Q308" s="21"/>
      <c r="R308" s="21"/>
      <c r="S308" s="21"/>
      <c r="T308" s="56" t="s">
        <v>26</v>
      </c>
      <c r="U308" s="21"/>
      <c r="V308" s="21"/>
      <c r="W308" s="21"/>
      <c r="X308" s="21"/>
      <c r="Y308" s="21"/>
      <c r="Z308" s="21"/>
      <c r="AA308" s="20" t="s">
        <v>26</v>
      </c>
    </row>
    <row r="309" spans="2:27" x14ac:dyDescent="0.2">
      <c r="B309" s="11" t="s">
        <v>24</v>
      </c>
      <c r="C309" s="12" t="s">
        <v>24</v>
      </c>
      <c r="D309" s="13" t="s">
        <v>24</v>
      </c>
      <c r="E309" s="12" t="s">
        <v>24</v>
      </c>
      <c r="F309" s="12" t="s">
        <v>24</v>
      </c>
      <c r="G309" s="12" t="s">
        <v>24</v>
      </c>
      <c r="H309" s="29" t="s">
        <v>24</v>
      </c>
      <c r="I309" s="29" t="s">
        <v>24</v>
      </c>
      <c r="J309" s="29" t="s">
        <v>24</v>
      </c>
      <c r="K309" s="12" t="s">
        <v>24</v>
      </c>
      <c r="L309" s="12" t="s">
        <v>24</v>
      </c>
      <c r="M309" s="12" t="s">
        <v>24</v>
      </c>
      <c r="N309" s="12" t="s">
        <v>24</v>
      </c>
      <c r="O309" s="12" t="s">
        <v>24</v>
      </c>
      <c r="P309" s="12" t="s">
        <v>24</v>
      </c>
      <c r="Q309" s="12" t="s">
        <v>24</v>
      </c>
      <c r="R309" s="12" t="s">
        <v>24</v>
      </c>
      <c r="S309" s="12" t="s">
        <v>24</v>
      </c>
      <c r="T309" s="12" t="s">
        <v>24</v>
      </c>
      <c r="U309" s="12" t="s">
        <v>24</v>
      </c>
      <c r="V309" s="12" t="s">
        <v>24</v>
      </c>
      <c r="W309" s="12" t="s">
        <v>24</v>
      </c>
      <c r="X309" s="12" t="s">
        <v>24</v>
      </c>
      <c r="Y309" s="12" t="s">
        <v>24</v>
      </c>
      <c r="Z309" s="12" t="s">
        <v>24</v>
      </c>
      <c r="AA309" s="12" t="s">
        <v>24</v>
      </c>
    </row>
    <row r="310" spans="2:27" ht="25.5" x14ac:dyDescent="0.2">
      <c r="B310" s="54" t="s">
        <v>3092</v>
      </c>
      <c r="C310" s="24" t="s">
        <v>3091</v>
      </c>
      <c r="D310" s="53"/>
      <c r="E310" s="51"/>
      <c r="F310" s="51"/>
      <c r="G310" s="51"/>
      <c r="H310" s="59"/>
      <c r="I310" s="59"/>
      <c r="J310" s="59"/>
      <c r="K310" s="51"/>
      <c r="L310" s="51"/>
      <c r="M310" s="51"/>
      <c r="N310" s="51"/>
      <c r="O310" s="52">
        <f>SUM(SCDBPTASN2!O307:'SCDBPTASN2'!O309)</f>
        <v>0</v>
      </c>
      <c r="P310" s="52">
        <f>SUM(SCDBPTASN2!P307:'SCDBPTASN2'!P309)</f>
        <v>0</v>
      </c>
      <c r="Q310" s="52">
        <f>SUM(SCDBPTASN2!Q307:'SCDBPTASN2'!Q309)</f>
        <v>0</v>
      </c>
      <c r="R310" s="52">
        <f>SUM(SCDBPTASN2!R307:'SCDBPTASN2'!R309)</f>
        <v>0</v>
      </c>
      <c r="S310" s="52">
        <f>SUM(SCDBPTASN2!S307:'SCDBPTASN2'!S309)</f>
        <v>0</v>
      </c>
      <c r="T310" s="51"/>
      <c r="U310" s="52">
        <f>SUM(SCDBPTASN2!U307:'SCDBPTASN2'!U309)</f>
        <v>0</v>
      </c>
      <c r="V310" s="52">
        <f>SUM(SCDBPTASN2!V307:'SCDBPTASN2'!V309)</f>
        <v>0</v>
      </c>
      <c r="W310" s="52">
        <f>SUM(SCDBPTASN2!W307:'SCDBPTASN2'!W309)</f>
        <v>0</v>
      </c>
      <c r="X310" s="52">
        <f>SUM(SCDBPTASN2!X307:'SCDBPTASN2'!X309)</f>
        <v>0</v>
      </c>
      <c r="Y310" s="52">
        <f>SUM(SCDBPTASN2!Y307:'SCDBPTASN2'!Y309)</f>
        <v>0</v>
      </c>
      <c r="Z310" s="52">
        <f>SUM(SCDBPTASN2!Z307:'SCDBPTASN2'!Z309)</f>
        <v>0</v>
      </c>
      <c r="AA310" s="51"/>
    </row>
    <row r="311" spans="2:27" x14ac:dyDescent="0.2">
      <c r="B311" s="11" t="s">
        <v>24</v>
      </c>
      <c r="C311" s="12" t="s">
        <v>24</v>
      </c>
      <c r="D311" s="13" t="s">
        <v>24</v>
      </c>
      <c r="E311" s="12" t="s">
        <v>24</v>
      </c>
      <c r="F311" s="12" t="s">
        <v>24</v>
      </c>
      <c r="G311" s="12" t="s">
        <v>24</v>
      </c>
      <c r="H311" s="29" t="s">
        <v>24</v>
      </c>
      <c r="I311" s="29" t="s">
        <v>24</v>
      </c>
      <c r="J311" s="29" t="s">
        <v>24</v>
      </c>
      <c r="K311" s="12" t="s">
        <v>24</v>
      </c>
      <c r="L311" s="12" t="s">
        <v>24</v>
      </c>
      <c r="M311" s="12" t="s">
        <v>24</v>
      </c>
      <c r="N311" s="12" t="s">
        <v>24</v>
      </c>
      <c r="O311" s="12" t="s">
        <v>24</v>
      </c>
      <c r="P311" s="12" t="s">
        <v>24</v>
      </c>
      <c r="Q311" s="12" t="s">
        <v>24</v>
      </c>
      <c r="R311" s="12" t="s">
        <v>24</v>
      </c>
      <c r="S311" s="12" t="s">
        <v>24</v>
      </c>
      <c r="T311" s="12" t="s">
        <v>24</v>
      </c>
      <c r="U311" s="12" t="s">
        <v>24</v>
      </c>
      <c r="V311" s="12" t="s">
        <v>24</v>
      </c>
      <c r="W311" s="12" t="s">
        <v>24</v>
      </c>
      <c r="X311" s="12" t="s">
        <v>24</v>
      </c>
      <c r="Y311" s="12" t="s">
        <v>24</v>
      </c>
      <c r="Z311" s="12" t="s">
        <v>24</v>
      </c>
      <c r="AA311" s="12" t="s">
        <v>24</v>
      </c>
    </row>
    <row r="312" spans="2:27" x14ac:dyDescent="0.2">
      <c r="B312" s="14" t="s">
        <v>3090</v>
      </c>
      <c r="C312" s="24" t="s">
        <v>26</v>
      </c>
      <c r="D312" s="16" t="s">
        <v>26</v>
      </c>
      <c r="E312" s="20" t="s">
        <v>26</v>
      </c>
      <c r="F312" s="58" t="s">
        <v>26</v>
      </c>
      <c r="G312" s="20" t="s">
        <v>26</v>
      </c>
      <c r="H312" s="31"/>
      <c r="I312" s="31"/>
      <c r="J312" s="31"/>
      <c r="K312" s="20" t="s">
        <v>26</v>
      </c>
      <c r="L312" s="57"/>
      <c r="M312" s="21"/>
      <c r="N312" s="20" t="s">
        <v>26</v>
      </c>
      <c r="O312" s="21"/>
      <c r="P312" s="21"/>
      <c r="Q312" s="21"/>
      <c r="R312" s="21"/>
      <c r="S312" s="21"/>
      <c r="T312" s="56" t="s">
        <v>26</v>
      </c>
      <c r="U312" s="21"/>
      <c r="V312" s="21"/>
      <c r="W312" s="21"/>
      <c r="X312" s="21"/>
      <c r="Y312" s="21"/>
      <c r="Z312" s="21"/>
      <c r="AA312" s="20" t="s">
        <v>26</v>
      </c>
    </row>
    <row r="313" spans="2:27" x14ac:dyDescent="0.2">
      <c r="B313" s="11" t="s">
        <v>24</v>
      </c>
      <c r="C313" s="12" t="s">
        <v>24</v>
      </c>
      <c r="D313" s="13" t="s">
        <v>24</v>
      </c>
      <c r="E313" s="12" t="s">
        <v>24</v>
      </c>
      <c r="F313" s="12" t="s">
        <v>24</v>
      </c>
      <c r="G313" s="12" t="s">
        <v>24</v>
      </c>
      <c r="H313" s="29" t="s">
        <v>24</v>
      </c>
      <c r="I313" s="29" t="s">
        <v>24</v>
      </c>
      <c r="J313" s="29" t="s">
        <v>24</v>
      </c>
      <c r="K313" s="12" t="s">
        <v>24</v>
      </c>
      <c r="L313" s="12" t="s">
        <v>24</v>
      </c>
      <c r="M313" s="12" t="s">
        <v>24</v>
      </c>
      <c r="N313" s="12" t="s">
        <v>24</v>
      </c>
      <c r="O313" s="12" t="s">
        <v>24</v>
      </c>
      <c r="P313" s="12" t="s">
        <v>24</v>
      </c>
      <c r="Q313" s="12" t="s">
        <v>24</v>
      </c>
      <c r="R313" s="12" t="s">
        <v>24</v>
      </c>
      <c r="S313" s="12" t="s">
        <v>24</v>
      </c>
      <c r="T313" s="12" t="s">
        <v>24</v>
      </c>
      <c r="U313" s="12" t="s">
        <v>24</v>
      </c>
      <c r="V313" s="12" t="s">
        <v>24</v>
      </c>
      <c r="W313" s="12" t="s">
        <v>24</v>
      </c>
      <c r="X313" s="12" t="s">
        <v>24</v>
      </c>
      <c r="Y313" s="12" t="s">
        <v>24</v>
      </c>
      <c r="Z313" s="12" t="s">
        <v>24</v>
      </c>
      <c r="AA313" s="12" t="s">
        <v>24</v>
      </c>
    </row>
    <row r="314" spans="2:27" ht="25.5" x14ac:dyDescent="0.2">
      <c r="B314" s="54" t="s">
        <v>3089</v>
      </c>
      <c r="C314" s="24" t="s">
        <v>3088</v>
      </c>
      <c r="D314" s="53"/>
      <c r="E314" s="51"/>
      <c r="F314" s="51"/>
      <c r="G314" s="51"/>
      <c r="H314" s="59"/>
      <c r="I314" s="59"/>
      <c r="J314" s="59"/>
      <c r="K314" s="51"/>
      <c r="L314" s="51"/>
      <c r="M314" s="51"/>
      <c r="N314" s="51"/>
      <c r="O314" s="52">
        <f>SUM(SCDBPTASN2!O311:'SCDBPTASN2'!O313)</f>
        <v>0</v>
      </c>
      <c r="P314" s="52">
        <f>SUM(SCDBPTASN2!P311:'SCDBPTASN2'!P313)</f>
        <v>0</v>
      </c>
      <c r="Q314" s="52">
        <f>SUM(SCDBPTASN2!Q311:'SCDBPTASN2'!Q313)</f>
        <v>0</v>
      </c>
      <c r="R314" s="52">
        <f>SUM(SCDBPTASN2!R311:'SCDBPTASN2'!R313)</f>
        <v>0</v>
      </c>
      <c r="S314" s="52">
        <f>SUM(SCDBPTASN2!S311:'SCDBPTASN2'!S313)</f>
        <v>0</v>
      </c>
      <c r="T314" s="51"/>
      <c r="U314" s="52">
        <f>SUM(SCDBPTASN2!U311:'SCDBPTASN2'!U313)</f>
        <v>0</v>
      </c>
      <c r="V314" s="52">
        <f>SUM(SCDBPTASN2!V311:'SCDBPTASN2'!V313)</f>
        <v>0</v>
      </c>
      <c r="W314" s="52">
        <f>SUM(SCDBPTASN2!W311:'SCDBPTASN2'!W313)</f>
        <v>0</v>
      </c>
      <c r="X314" s="52">
        <f>SUM(SCDBPTASN2!X311:'SCDBPTASN2'!X313)</f>
        <v>0</v>
      </c>
      <c r="Y314" s="52">
        <f>SUM(SCDBPTASN2!Y311:'SCDBPTASN2'!Y313)</f>
        <v>0</v>
      </c>
      <c r="Z314" s="52">
        <f>SUM(SCDBPTASN2!Z311:'SCDBPTASN2'!Z313)</f>
        <v>0</v>
      </c>
      <c r="AA314" s="51"/>
    </row>
    <row r="315" spans="2:27" ht="25.5" x14ac:dyDescent="0.2">
      <c r="B315" s="54" t="s">
        <v>3087</v>
      </c>
      <c r="C315" s="24" t="s">
        <v>3086</v>
      </c>
      <c r="D315" s="53"/>
      <c r="E315" s="51"/>
      <c r="F315" s="51"/>
      <c r="G315" s="51"/>
      <c r="H315" s="59"/>
      <c r="I315" s="59"/>
      <c r="J315" s="59"/>
      <c r="K315" s="51"/>
      <c r="L315" s="51"/>
      <c r="M315" s="51"/>
      <c r="N315" s="51"/>
      <c r="O315" s="52">
        <f>SCDBPTASN2!O294+SCDBPTASN2!O298+SCDBPTASN2!O302+SCDBPTASN2!O306+SCDBPTASN2!O310+SCDBPTASN2!O314</f>
        <v>0</v>
      </c>
      <c r="P315" s="52">
        <f>SCDBPTASN2!P294+SCDBPTASN2!P298+SCDBPTASN2!P302+SCDBPTASN2!P306+SCDBPTASN2!P310+SCDBPTASN2!P314</f>
        <v>0</v>
      </c>
      <c r="Q315" s="52">
        <f>SCDBPTASN2!Q294+SCDBPTASN2!Q298+SCDBPTASN2!Q302+SCDBPTASN2!Q306+SCDBPTASN2!Q310+SCDBPTASN2!Q314</f>
        <v>0</v>
      </c>
      <c r="R315" s="52">
        <f>SCDBPTASN2!R294+SCDBPTASN2!R298+SCDBPTASN2!R302+SCDBPTASN2!R306+SCDBPTASN2!R310+SCDBPTASN2!R314</f>
        <v>0</v>
      </c>
      <c r="S315" s="52">
        <f>SCDBPTASN2!S294+SCDBPTASN2!S298+SCDBPTASN2!S302+SCDBPTASN2!S306+SCDBPTASN2!S310+SCDBPTASN2!S314</f>
        <v>0</v>
      </c>
      <c r="T315" s="51"/>
      <c r="U315" s="52">
        <f>SCDBPTASN2!U294+SCDBPTASN2!U298+SCDBPTASN2!U302+SCDBPTASN2!U306+SCDBPTASN2!U310+SCDBPTASN2!U314</f>
        <v>0</v>
      </c>
      <c r="V315" s="52">
        <f>SCDBPTASN2!V294+SCDBPTASN2!V298+SCDBPTASN2!V302+SCDBPTASN2!V306+SCDBPTASN2!V310+SCDBPTASN2!V314</f>
        <v>0</v>
      </c>
      <c r="W315" s="52">
        <f>SCDBPTASN2!W294+SCDBPTASN2!W298+SCDBPTASN2!W302+SCDBPTASN2!W306+SCDBPTASN2!W310+SCDBPTASN2!W314</f>
        <v>0</v>
      </c>
      <c r="X315" s="52">
        <f>SCDBPTASN2!X294+SCDBPTASN2!X298+SCDBPTASN2!X302+SCDBPTASN2!X306+SCDBPTASN2!X310+SCDBPTASN2!X314</f>
        <v>0</v>
      </c>
      <c r="Y315" s="52">
        <f>SCDBPTASN2!Y294+SCDBPTASN2!Y298+SCDBPTASN2!Y302+SCDBPTASN2!Y306+SCDBPTASN2!Y310+SCDBPTASN2!Y314</f>
        <v>0</v>
      </c>
      <c r="Z315" s="52">
        <f>SCDBPTASN2!Z294+SCDBPTASN2!Z298+SCDBPTASN2!Z302+SCDBPTASN2!Z306+SCDBPTASN2!Z310+SCDBPTASN2!Z314</f>
        <v>0</v>
      </c>
      <c r="AA315" s="51"/>
    </row>
    <row r="316" spans="2:27" ht="25.5" x14ac:dyDescent="0.2">
      <c r="B316" s="54" t="s">
        <v>3085</v>
      </c>
      <c r="C316" s="24" t="s">
        <v>3084</v>
      </c>
      <c r="D316" s="53"/>
      <c r="E316" s="51"/>
      <c r="F316" s="51"/>
      <c r="G316" s="51"/>
      <c r="H316" s="59"/>
      <c r="I316" s="59"/>
      <c r="J316" s="59"/>
      <c r="K316" s="51"/>
      <c r="L316" s="51"/>
      <c r="M316" s="51"/>
      <c r="N316" s="51"/>
      <c r="O316" s="52">
        <f>SCDBPTASN2!O194+SCDBPTASN2!O219+SCDBPTASN2!O244+SCDBPTASN2!O269+SCDBPTASN2!O294</f>
        <v>0</v>
      </c>
      <c r="P316" s="52">
        <f>SCDBPTASN2!P194+SCDBPTASN2!P219+SCDBPTASN2!P244+SCDBPTASN2!P269+SCDBPTASN2!P294</f>
        <v>0</v>
      </c>
      <c r="Q316" s="52">
        <f>SCDBPTASN2!Q194+SCDBPTASN2!Q219+SCDBPTASN2!Q244+SCDBPTASN2!Q269+SCDBPTASN2!Q294</f>
        <v>0</v>
      </c>
      <c r="R316" s="52">
        <f>SCDBPTASN2!R194+SCDBPTASN2!R219+SCDBPTASN2!R244+SCDBPTASN2!R269+SCDBPTASN2!R294</f>
        <v>0</v>
      </c>
      <c r="S316" s="52">
        <f>SCDBPTASN2!S194+SCDBPTASN2!S219+SCDBPTASN2!S244+SCDBPTASN2!S269+SCDBPTASN2!S294</f>
        <v>0</v>
      </c>
      <c r="T316" s="51"/>
      <c r="U316" s="52">
        <f>SCDBPTASN2!U194+SCDBPTASN2!U219+SCDBPTASN2!U244+SCDBPTASN2!U269+SCDBPTASN2!U294</f>
        <v>0</v>
      </c>
      <c r="V316" s="52">
        <f>SCDBPTASN2!V194+SCDBPTASN2!V219+SCDBPTASN2!V244+SCDBPTASN2!V269+SCDBPTASN2!V294</f>
        <v>0</v>
      </c>
      <c r="W316" s="52">
        <f>SCDBPTASN2!W194+SCDBPTASN2!W219+SCDBPTASN2!W244+SCDBPTASN2!W269+SCDBPTASN2!W294</f>
        <v>0</v>
      </c>
      <c r="X316" s="52">
        <f>SCDBPTASN2!X194+SCDBPTASN2!X219+SCDBPTASN2!X244+SCDBPTASN2!X269+SCDBPTASN2!X294</f>
        <v>0</v>
      </c>
      <c r="Y316" s="52">
        <f>SCDBPTASN2!Y194+SCDBPTASN2!Y219+SCDBPTASN2!Y244+SCDBPTASN2!Y269+SCDBPTASN2!Y294</f>
        <v>0</v>
      </c>
      <c r="Z316" s="52">
        <f>SCDBPTASN2!Z194+SCDBPTASN2!Z219+SCDBPTASN2!Z244+SCDBPTASN2!Z269+SCDBPTASN2!Z294</f>
        <v>0</v>
      </c>
      <c r="AA316" s="51"/>
    </row>
    <row r="317" spans="2:27" ht="25.5" x14ac:dyDescent="0.2">
      <c r="B317" s="54" t="s">
        <v>44</v>
      </c>
      <c r="C317" s="24" t="s">
        <v>3083</v>
      </c>
      <c r="D317" s="53"/>
      <c r="E317" s="51"/>
      <c r="F317" s="51"/>
      <c r="G317" s="51"/>
      <c r="H317" s="59"/>
      <c r="I317" s="59"/>
      <c r="J317" s="59"/>
      <c r="K317" s="51"/>
      <c r="L317" s="51"/>
      <c r="M317" s="51"/>
      <c r="N317" s="51"/>
      <c r="O317" s="52">
        <f>SCDBPTASN2!O198+SCDBPTASN2!O223+SCDBPTASN2!O248+SCDBPTASN2!O273+SCDBPTASN2!O298</f>
        <v>0</v>
      </c>
      <c r="P317" s="52">
        <f>SCDBPTASN2!P198+SCDBPTASN2!P223+SCDBPTASN2!P248+SCDBPTASN2!P273+SCDBPTASN2!P298</f>
        <v>0</v>
      </c>
      <c r="Q317" s="52">
        <f>SCDBPTASN2!Q198+SCDBPTASN2!Q223+SCDBPTASN2!Q248+SCDBPTASN2!Q273+SCDBPTASN2!Q298</f>
        <v>0</v>
      </c>
      <c r="R317" s="52">
        <f>SCDBPTASN2!R198+SCDBPTASN2!R223+SCDBPTASN2!R248+SCDBPTASN2!R273+SCDBPTASN2!R298</f>
        <v>0</v>
      </c>
      <c r="S317" s="52">
        <f>SCDBPTASN2!S198+SCDBPTASN2!S223+SCDBPTASN2!S248+SCDBPTASN2!S273+SCDBPTASN2!S298</f>
        <v>0</v>
      </c>
      <c r="T317" s="51"/>
      <c r="U317" s="52">
        <f>SCDBPTASN2!U198+SCDBPTASN2!U223+SCDBPTASN2!U248+SCDBPTASN2!U273+SCDBPTASN2!U298</f>
        <v>0</v>
      </c>
      <c r="V317" s="52">
        <f>SCDBPTASN2!V198+SCDBPTASN2!V223+SCDBPTASN2!V248+SCDBPTASN2!V273+SCDBPTASN2!V298</f>
        <v>0</v>
      </c>
      <c r="W317" s="52">
        <f>SCDBPTASN2!W198+SCDBPTASN2!W223+SCDBPTASN2!W248+SCDBPTASN2!W273+SCDBPTASN2!W298</f>
        <v>0</v>
      </c>
      <c r="X317" s="52">
        <f>SCDBPTASN2!X198+SCDBPTASN2!X223+SCDBPTASN2!X248+SCDBPTASN2!X273+SCDBPTASN2!X298</f>
        <v>0</v>
      </c>
      <c r="Y317" s="52">
        <f>SCDBPTASN2!Y198+SCDBPTASN2!Y223+SCDBPTASN2!Y248+SCDBPTASN2!Y273+SCDBPTASN2!Y298</f>
        <v>0</v>
      </c>
      <c r="Z317" s="52">
        <f>SCDBPTASN2!Z198+SCDBPTASN2!Z223+SCDBPTASN2!Z248+SCDBPTASN2!Z273+SCDBPTASN2!Z298</f>
        <v>0</v>
      </c>
      <c r="AA317" s="51"/>
    </row>
    <row r="318" spans="2:27" x14ac:dyDescent="0.2">
      <c r="B318" s="54" t="s">
        <v>3082</v>
      </c>
      <c r="C318" s="24" t="s">
        <v>3081</v>
      </c>
      <c r="D318" s="53"/>
      <c r="E318" s="51"/>
      <c r="F318" s="51"/>
      <c r="G318" s="51"/>
      <c r="H318" s="59"/>
      <c r="I318" s="59"/>
      <c r="J318" s="59"/>
      <c r="K318" s="51"/>
      <c r="L318" s="51"/>
      <c r="M318" s="51"/>
      <c r="N318" s="51"/>
      <c r="O318" s="52">
        <f>SCDBPTASN2!O202+SCDBPTASN2!O227+SCDBPTASN2!O252+SCDBPTASN2!O277+SCDBPTASN2!O302</f>
        <v>0</v>
      </c>
      <c r="P318" s="52">
        <f>SCDBPTASN2!P202+SCDBPTASN2!P227+SCDBPTASN2!P252+SCDBPTASN2!P277+SCDBPTASN2!P302</f>
        <v>0</v>
      </c>
      <c r="Q318" s="52">
        <f>SCDBPTASN2!Q202+SCDBPTASN2!Q227+SCDBPTASN2!Q252+SCDBPTASN2!Q277+SCDBPTASN2!Q302</f>
        <v>0</v>
      </c>
      <c r="R318" s="52">
        <f>SCDBPTASN2!R202+SCDBPTASN2!R227+SCDBPTASN2!R252+SCDBPTASN2!R277+SCDBPTASN2!R302</f>
        <v>0</v>
      </c>
      <c r="S318" s="52">
        <f>SCDBPTASN2!S202+SCDBPTASN2!S227+SCDBPTASN2!S252+SCDBPTASN2!S277+SCDBPTASN2!S302</f>
        <v>0</v>
      </c>
      <c r="T318" s="51"/>
      <c r="U318" s="52">
        <f>SCDBPTASN2!U202+SCDBPTASN2!U227+SCDBPTASN2!U252+SCDBPTASN2!U277+SCDBPTASN2!U302</f>
        <v>0</v>
      </c>
      <c r="V318" s="52">
        <f>SCDBPTASN2!V202+SCDBPTASN2!V227+SCDBPTASN2!V252+SCDBPTASN2!V277+SCDBPTASN2!V302</f>
        <v>0</v>
      </c>
      <c r="W318" s="52">
        <f>SCDBPTASN2!W202+SCDBPTASN2!W227+SCDBPTASN2!W252+SCDBPTASN2!W277+SCDBPTASN2!W302</f>
        <v>0</v>
      </c>
      <c r="X318" s="52">
        <f>SCDBPTASN2!X202+SCDBPTASN2!X227+SCDBPTASN2!X252+SCDBPTASN2!X277+SCDBPTASN2!X302</f>
        <v>0</v>
      </c>
      <c r="Y318" s="52">
        <f>SCDBPTASN2!Y202+SCDBPTASN2!Y227+SCDBPTASN2!Y252+SCDBPTASN2!Y277+SCDBPTASN2!Y302</f>
        <v>0</v>
      </c>
      <c r="Z318" s="52">
        <f>SCDBPTASN2!Z202+SCDBPTASN2!Z227+SCDBPTASN2!Z252+SCDBPTASN2!Z277+SCDBPTASN2!Z302</f>
        <v>0</v>
      </c>
      <c r="AA318" s="51"/>
    </row>
    <row r="319" spans="2:27" x14ac:dyDescent="0.2">
      <c r="B319" s="54" t="s">
        <v>3080</v>
      </c>
      <c r="C319" s="24" t="s">
        <v>3079</v>
      </c>
      <c r="D319" s="53"/>
      <c r="E319" s="51"/>
      <c r="F319" s="51"/>
      <c r="G319" s="51"/>
      <c r="H319" s="59"/>
      <c r="I319" s="59"/>
      <c r="J319" s="59"/>
      <c r="K319" s="51"/>
      <c r="L319" s="51"/>
      <c r="M319" s="51"/>
      <c r="N319" s="51"/>
      <c r="O319" s="52">
        <f>SCDBPTASN2!O206+SCDBPTASN2!O231+SCDBPTASN2!O256+SCDBPTASN2!O281+SCDBPTASN2!O306</f>
        <v>0</v>
      </c>
      <c r="P319" s="52">
        <f>SCDBPTASN2!P206+SCDBPTASN2!P231+SCDBPTASN2!P256+SCDBPTASN2!P281+SCDBPTASN2!P306</f>
        <v>0</v>
      </c>
      <c r="Q319" s="52">
        <f>SCDBPTASN2!Q206+SCDBPTASN2!Q231+SCDBPTASN2!Q256+SCDBPTASN2!Q281+SCDBPTASN2!Q306</f>
        <v>0</v>
      </c>
      <c r="R319" s="52">
        <f>SCDBPTASN2!R206+SCDBPTASN2!R231+SCDBPTASN2!R256+SCDBPTASN2!R281+SCDBPTASN2!R306</f>
        <v>0</v>
      </c>
      <c r="S319" s="52">
        <f>SCDBPTASN2!S206+SCDBPTASN2!S231+SCDBPTASN2!S256+SCDBPTASN2!S281+SCDBPTASN2!S306</f>
        <v>0</v>
      </c>
      <c r="T319" s="51"/>
      <c r="U319" s="52">
        <f>SCDBPTASN2!U206+SCDBPTASN2!U231+SCDBPTASN2!U256+SCDBPTASN2!U281+SCDBPTASN2!U306</f>
        <v>0</v>
      </c>
      <c r="V319" s="52">
        <f>SCDBPTASN2!V206+SCDBPTASN2!V231+SCDBPTASN2!V256+SCDBPTASN2!V281+SCDBPTASN2!V306</f>
        <v>0</v>
      </c>
      <c r="W319" s="52">
        <f>SCDBPTASN2!W206+SCDBPTASN2!W231+SCDBPTASN2!W256+SCDBPTASN2!W281+SCDBPTASN2!W306</f>
        <v>0</v>
      </c>
      <c r="X319" s="52">
        <f>SCDBPTASN2!X206+SCDBPTASN2!X231+SCDBPTASN2!X256+SCDBPTASN2!X281+SCDBPTASN2!X306</f>
        <v>0</v>
      </c>
      <c r="Y319" s="52">
        <f>SCDBPTASN2!Y206+SCDBPTASN2!Y231+SCDBPTASN2!Y256+SCDBPTASN2!Y281+SCDBPTASN2!Y306</f>
        <v>0</v>
      </c>
      <c r="Z319" s="52">
        <f>SCDBPTASN2!Z206+SCDBPTASN2!Z231+SCDBPTASN2!Z256+SCDBPTASN2!Z281+SCDBPTASN2!Z306</f>
        <v>0</v>
      </c>
      <c r="AA319" s="51"/>
    </row>
    <row r="320" spans="2:27" ht="25.5" x14ac:dyDescent="0.2">
      <c r="B320" s="54" t="s">
        <v>3078</v>
      </c>
      <c r="C320" s="24" t="s">
        <v>3077</v>
      </c>
      <c r="D320" s="53"/>
      <c r="E320" s="51"/>
      <c r="F320" s="51"/>
      <c r="G320" s="51"/>
      <c r="H320" s="59"/>
      <c r="I320" s="59"/>
      <c r="J320" s="59"/>
      <c r="K320" s="51"/>
      <c r="L320" s="51"/>
      <c r="M320" s="51"/>
      <c r="N320" s="51"/>
      <c r="O320" s="52">
        <f>SCDBPTASN2!O210+SCDBPTASN2!O235+SCDBPTASN2!O260+SCDBPTASN2!O285+SCDBPTASN2!O310</f>
        <v>0</v>
      </c>
      <c r="P320" s="52">
        <f>SCDBPTASN2!P210+SCDBPTASN2!P235+SCDBPTASN2!P260+SCDBPTASN2!P285+SCDBPTASN2!P310</f>
        <v>0</v>
      </c>
      <c r="Q320" s="52">
        <f>SCDBPTASN2!Q210+SCDBPTASN2!Q235+SCDBPTASN2!Q260+SCDBPTASN2!Q285+SCDBPTASN2!Q310</f>
        <v>0</v>
      </c>
      <c r="R320" s="52">
        <f>SCDBPTASN2!R210+SCDBPTASN2!R235+SCDBPTASN2!R260+SCDBPTASN2!R285+SCDBPTASN2!R310</f>
        <v>0</v>
      </c>
      <c r="S320" s="52">
        <f>SCDBPTASN2!S210+SCDBPTASN2!S235+SCDBPTASN2!S260+SCDBPTASN2!S285+SCDBPTASN2!S310</f>
        <v>0</v>
      </c>
      <c r="T320" s="51"/>
      <c r="U320" s="52">
        <f>SCDBPTASN2!U210+SCDBPTASN2!U235+SCDBPTASN2!U260+SCDBPTASN2!U285+SCDBPTASN2!U310</f>
        <v>0</v>
      </c>
      <c r="V320" s="52">
        <f>SCDBPTASN2!V210+SCDBPTASN2!V235+SCDBPTASN2!V260+SCDBPTASN2!V285+SCDBPTASN2!V310</f>
        <v>0</v>
      </c>
      <c r="W320" s="52">
        <f>SCDBPTASN2!W210+SCDBPTASN2!W235+SCDBPTASN2!W260+SCDBPTASN2!W285+SCDBPTASN2!W310</f>
        <v>0</v>
      </c>
      <c r="X320" s="52">
        <f>SCDBPTASN2!X210+SCDBPTASN2!X235+SCDBPTASN2!X260+SCDBPTASN2!X285+SCDBPTASN2!X310</f>
        <v>0</v>
      </c>
      <c r="Y320" s="52">
        <f>SCDBPTASN2!Y210+SCDBPTASN2!Y235+SCDBPTASN2!Y260+SCDBPTASN2!Y285+SCDBPTASN2!Y310</f>
        <v>0</v>
      </c>
      <c r="Z320" s="52">
        <f>SCDBPTASN2!Z210+SCDBPTASN2!Z235+SCDBPTASN2!Z260+SCDBPTASN2!Z285+SCDBPTASN2!Z310</f>
        <v>0</v>
      </c>
      <c r="AA320" s="51"/>
    </row>
    <row r="321" spans="2:27" x14ac:dyDescent="0.2">
      <c r="B321" s="54" t="s">
        <v>3076</v>
      </c>
      <c r="C321" s="24" t="s">
        <v>3075</v>
      </c>
      <c r="D321" s="53"/>
      <c r="E321" s="51"/>
      <c r="F321" s="51"/>
      <c r="G321" s="51"/>
      <c r="H321" s="59"/>
      <c r="I321" s="59"/>
      <c r="J321" s="59"/>
      <c r="K321" s="51"/>
      <c r="L321" s="51"/>
      <c r="M321" s="51"/>
      <c r="N321" s="51"/>
      <c r="O321" s="52">
        <f>SCDBPTASN2!O214+SCDBPTASN2!O239+SCDBPTASN2!O264+SCDBPTASN2!O289+SCDBPTASN2!O314</f>
        <v>0</v>
      </c>
      <c r="P321" s="52">
        <f>SCDBPTASN2!P214+SCDBPTASN2!P239+SCDBPTASN2!P264+SCDBPTASN2!P289+SCDBPTASN2!P314</f>
        <v>0</v>
      </c>
      <c r="Q321" s="52">
        <f>SCDBPTASN2!Q214+SCDBPTASN2!Q239+SCDBPTASN2!Q264+SCDBPTASN2!Q289+SCDBPTASN2!Q314</f>
        <v>0</v>
      </c>
      <c r="R321" s="52">
        <f>SCDBPTASN2!R214+SCDBPTASN2!R239+SCDBPTASN2!R264+SCDBPTASN2!R289+SCDBPTASN2!R314</f>
        <v>0</v>
      </c>
      <c r="S321" s="52">
        <f>SCDBPTASN2!S214+SCDBPTASN2!S239+SCDBPTASN2!S264+SCDBPTASN2!S289+SCDBPTASN2!S314</f>
        <v>0</v>
      </c>
      <c r="T321" s="51"/>
      <c r="U321" s="52">
        <f>SCDBPTASN2!U214+SCDBPTASN2!U239+SCDBPTASN2!U264+SCDBPTASN2!U289+SCDBPTASN2!U314</f>
        <v>0</v>
      </c>
      <c r="V321" s="52">
        <f>SCDBPTASN2!V214+SCDBPTASN2!V239+SCDBPTASN2!V264+SCDBPTASN2!V289+SCDBPTASN2!V314</f>
        <v>0</v>
      </c>
      <c r="W321" s="52">
        <f>SCDBPTASN2!W214+SCDBPTASN2!W239+SCDBPTASN2!W264+SCDBPTASN2!W289+SCDBPTASN2!W314</f>
        <v>0</v>
      </c>
      <c r="X321" s="52">
        <f>SCDBPTASN2!X214+SCDBPTASN2!X239+SCDBPTASN2!X264+SCDBPTASN2!X289+SCDBPTASN2!X314</f>
        <v>0</v>
      </c>
      <c r="Y321" s="52">
        <f>SCDBPTASN2!Y214+SCDBPTASN2!Y239+SCDBPTASN2!Y264+SCDBPTASN2!Y289+SCDBPTASN2!Y314</f>
        <v>0</v>
      </c>
      <c r="Z321" s="52">
        <f>SCDBPTASN2!Z214+SCDBPTASN2!Z239+SCDBPTASN2!Z264+SCDBPTASN2!Z289+SCDBPTASN2!Z314</f>
        <v>0</v>
      </c>
      <c r="AA321" s="51"/>
    </row>
    <row r="322" spans="2:27" x14ac:dyDescent="0.2">
      <c r="B322" s="54" t="s">
        <v>3074</v>
      </c>
      <c r="C322" s="24" t="s">
        <v>3073</v>
      </c>
      <c r="D322" s="53"/>
      <c r="E322" s="51"/>
      <c r="F322" s="51"/>
      <c r="G322" s="51"/>
      <c r="H322" s="59"/>
      <c r="I322" s="59"/>
      <c r="J322" s="59"/>
      <c r="K322" s="51"/>
      <c r="L322" s="51"/>
      <c r="M322" s="51"/>
      <c r="N322" s="51"/>
      <c r="O322" s="52">
        <f>SCDBPTASN2!O316+SCDBPTASN2!O317+SCDBPTASN2!O318+SCDBPTASN2!O319+SCDBPTASN2!O320+SCDBPTASN2!O321</f>
        <v>0</v>
      </c>
      <c r="P322" s="52">
        <f>SCDBPTASN2!P316+SCDBPTASN2!P317+SCDBPTASN2!P318+SCDBPTASN2!P319+SCDBPTASN2!P320+SCDBPTASN2!P321</f>
        <v>0</v>
      </c>
      <c r="Q322" s="52">
        <f>SCDBPTASN2!Q316+SCDBPTASN2!Q317+SCDBPTASN2!Q318+SCDBPTASN2!Q319+SCDBPTASN2!Q320+SCDBPTASN2!Q321</f>
        <v>0</v>
      </c>
      <c r="R322" s="52">
        <f>SCDBPTASN2!R316+SCDBPTASN2!R317+SCDBPTASN2!R318+SCDBPTASN2!R319+SCDBPTASN2!R320+SCDBPTASN2!R321</f>
        <v>0</v>
      </c>
      <c r="S322" s="52">
        <f>SCDBPTASN2!S316+SCDBPTASN2!S317+SCDBPTASN2!S318+SCDBPTASN2!S319+SCDBPTASN2!S320+SCDBPTASN2!S321</f>
        <v>0</v>
      </c>
      <c r="T322" s="51"/>
      <c r="U322" s="52">
        <f>SCDBPTASN2!U316+SCDBPTASN2!U317+SCDBPTASN2!U318+SCDBPTASN2!U319+SCDBPTASN2!U320+SCDBPTASN2!U321</f>
        <v>0</v>
      </c>
      <c r="V322" s="52">
        <f>SCDBPTASN2!V316+SCDBPTASN2!V317+SCDBPTASN2!V318+SCDBPTASN2!V319+SCDBPTASN2!V320+SCDBPTASN2!V321</f>
        <v>0</v>
      </c>
      <c r="W322" s="52">
        <f>SCDBPTASN2!W316+SCDBPTASN2!W317+SCDBPTASN2!W318+SCDBPTASN2!W319+SCDBPTASN2!W320+SCDBPTASN2!W321</f>
        <v>0</v>
      </c>
      <c r="X322" s="52">
        <f>SCDBPTASN2!X316+SCDBPTASN2!X317+SCDBPTASN2!X318+SCDBPTASN2!X319+SCDBPTASN2!X320+SCDBPTASN2!X321</f>
        <v>0</v>
      </c>
      <c r="Y322" s="52">
        <f>SCDBPTASN2!Y316+SCDBPTASN2!Y317+SCDBPTASN2!Y318+SCDBPTASN2!Y319+SCDBPTASN2!Y320+SCDBPTASN2!Y321</f>
        <v>0</v>
      </c>
      <c r="Z322" s="52">
        <f>SCDBPTASN2!Z316+SCDBPTASN2!Z317+SCDBPTASN2!Z318+SCDBPTASN2!Z319+SCDBPTASN2!Z320+SCDBPTASN2!Z321</f>
        <v>0</v>
      </c>
      <c r="AA322" s="51"/>
    </row>
    <row r="323" spans="2:27" x14ac:dyDescent="0.2">
      <c r="B323" s="11" t="s">
        <v>24</v>
      </c>
      <c r="C323" s="12" t="s">
        <v>24</v>
      </c>
      <c r="D323" s="13" t="s">
        <v>24</v>
      </c>
      <c r="E323" s="12" t="s">
        <v>24</v>
      </c>
      <c r="F323" s="12" t="s">
        <v>24</v>
      </c>
      <c r="G323" s="12" t="s">
        <v>24</v>
      </c>
      <c r="H323" s="29" t="s">
        <v>24</v>
      </c>
      <c r="I323" s="29" t="s">
        <v>24</v>
      </c>
      <c r="J323" s="29" t="s">
        <v>24</v>
      </c>
      <c r="K323" s="12" t="s">
        <v>24</v>
      </c>
      <c r="L323" s="12" t="s">
        <v>24</v>
      </c>
      <c r="M323" s="12" t="s">
        <v>24</v>
      </c>
      <c r="N323" s="12" t="s">
        <v>24</v>
      </c>
      <c r="O323" s="12" t="s">
        <v>24</v>
      </c>
      <c r="P323" s="12" t="s">
        <v>24</v>
      </c>
      <c r="Q323" s="12" t="s">
        <v>24</v>
      </c>
      <c r="R323" s="12" t="s">
        <v>24</v>
      </c>
      <c r="S323" s="12" t="s">
        <v>24</v>
      </c>
      <c r="T323" s="12" t="s">
        <v>24</v>
      </c>
      <c r="U323" s="12" t="s">
        <v>24</v>
      </c>
      <c r="V323" s="12" t="s">
        <v>24</v>
      </c>
      <c r="W323" s="12" t="s">
        <v>24</v>
      </c>
      <c r="X323" s="12" t="s">
        <v>24</v>
      </c>
      <c r="Y323" s="12" t="s">
        <v>24</v>
      </c>
      <c r="Z323" s="12" t="s">
        <v>24</v>
      </c>
      <c r="AA323" s="12" t="s">
        <v>24</v>
      </c>
    </row>
    <row r="324" spans="2:27" ht="25.5" x14ac:dyDescent="0.2">
      <c r="B324" s="14" t="s">
        <v>3072</v>
      </c>
      <c r="C324" s="24" t="s">
        <v>3935</v>
      </c>
      <c r="D324" s="16" t="s">
        <v>544</v>
      </c>
      <c r="E324" s="20" t="s">
        <v>543</v>
      </c>
      <c r="F324" s="58" t="s">
        <v>706</v>
      </c>
      <c r="G324" s="20" t="s">
        <v>361</v>
      </c>
      <c r="H324" s="34">
        <v>36915</v>
      </c>
      <c r="I324" s="34">
        <v>47858</v>
      </c>
      <c r="J324" s="34">
        <v>38877</v>
      </c>
      <c r="K324" s="20" t="s">
        <v>3563</v>
      </c>
      <c r="L324" s="57"/>
      <c r="M324" s="21">
        <v>75000000</v>
      </c>
      <c r="N324" s="20" t="s">
        <v>3934</v>
      </c>
      <c r="O324" s="21">
        <v>0</v>
      </c>
      <c r="P324" s="21">
        <v>0</v>
      </c>
      <c r="Q324" s="21">
        <v>0</v>
      </c>
      <c r="R324" s="21">
        <v>-215978.93</v>
      </c>
      <c r="S324" s="21">
        <v>0</v>
      </c>
      <c r="T324" s="56" t="s">
        <v>26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0" t="s">
        <v>2497</v>
      </c>
    </row>
    <row r="325" spans="2:27" ht="25.5" x14ac:dyDescent="0.2">
      <c r="B325" s="14" t="s">
        <v>3069</v>
      </c>
      <c r="C325" s="24" t="s">
        <v>3933</v>
      </c>
      <c r="D325" s="16" t="s">
        <v>1951</v>
      </c>
      <c r="E325" s="20" t="s">
        <v>322</v>
      </c>
      <c r="F325" s="58" t="s">
        <v>706</v>
      </c>
      <c r="G325" s="20" t="s">
        <v>333</v>
      </c>
      <c r="H325" s="34">
        <v>40891</v>
      </c>
      <c r="I325" s="34">
        <v>42781</v>
      </c>
      <c r="J325" s="34">
        <v>40945</v>
      </c>
      <c r="K325" s="20" t="s">
        <v>3563</v>
      </c>
      <c r="L325" s="57"/>
      <c r="M325" s="21">
        <v>5000000</v>
      </c>
      <c r="N325" s="20" t="s">
        <v>3932</v>
      </c>
      <c r="O325" s="21">
        <v>0</v>
      </c>
      <c r="P325" s="21">
        <v>0</v>
      </c>
      <c r="Q325" s="21">
        <v>67500</v>
      </c>
      <c r="R325" s="21">
        <v>0</v>
      </c>
      <c r="S325" s="21">
        <v>0</v>
      </c>
      <c r="T325" s="56" t="s">
        <v>26</v>
      </c>
      <c r="U325" s="21">
        <v>0</v>
      </c>
      <c r="V325" s="21">
        <v>0</v>
      </c>
      <c r="W325" s="21">
        <v>0</v>
      </c>
      <c r="X325" s="21">
        <v>0</v>
      </c>
      <c r="Y325" s="21">
        <v>67500</v>
      </c>
      <c r="Z325" s="21">
        <v>0</v>
      </c>
      <c r="AA325" s="20" t="s">
        <v>2615</v>
      </c>
    </row>
    <row r="326" spans="2:27" ht="25.5" x14ac:dyDescent="0.2">
      <c r="B326" s="14" t="s">
        <v>3066</v>
      </c>
      <c r="C326" s="24" t="s">
        <v>3931</v>
      </c>
      <c r="D326" s="16" t="s">
        <v>1951</v>
      </c>
      <c r="E326" s="20" t="s">
        <v>322</v>
      </c>
      <c r="F326" s="58" t="s">
        <v>706</v>
      </c>
      <c r="G326" s="20" t="s">
        <v>346</v>
      </c>
      <c r="H326" s="34">
        <v>40893</v>
      </c>
      <c r="I326" s="34">
        <v>44607</v>
      </c>
      <c r="J326" s="34">
        <v>40945</v>
      </c>
      <c r="K326" s="20" t="s">
        <v>3563</v>
      </c>
      <c r="L326" s="57"/>
      <c r="M326" s="21">
        <v>16000000</v>
      </c>
      <c r="N326" s="20" t="s">
        <v>3930</v>
      </c>
      <c r="O326" s="21">
        <v>0</v>
      </c>
      <c r="P326" s="21">
        <v>0</v>
      </c>
      <c r="Q326" s="21">
        <v>49500</v>
      </c>
      <c r="R326" s="21">
        <v>0</v>
      </c>
      <c r="S326" s="21">
        <v>0</v>
      </c>
      <c r="T326" s="56" t="s">
        <v>26</v>
      </c>
      <c r="U326" s="21">
        <v>0</v>
      </c>
      <c r="V326" s="21">
        <v>0</v>
      </c>
      <c r="W326" s="21">
        <v>0</v>
      </c>
      <c r="X326" s="21">
        <v>0</v>
      </c>
      <c r="Y326" s="21">
        <v>49500</v>
      </c>
      <c r="Z326" s="21">
        <v>0</v>
      </c>
      <c r="AA326" s="20" t="s">
        <v>2781</v>
      </c>
    </row>
    <row r="327" spans="2:27" ht="25.5" x14ac:dyDescent="0.2">
      <c r="B327" s="14" t="s">
        <v>3061</v>
      </c>
      <c r="C327" s="24" t="s">
        <v>3929</v>
      </c>
      <c r="D327" s="16" t="s">
        <v>1951</v>
      </c>
      <c r="E327" s="20" t="s">
        <v>322</v>
      </c>
      <c r="F327" s="58" t="s">
        <v>706</v>
      </c>
      <c r="G327" s="20" t="s">
        <v>333</v>
      </c>
      <c r="H327" s="34">
        <v>40891</v>
      </c>
      <c r="I327" s="34">
        <v>42870</v>
      </c>
      <c r="J327" s="34">
        <v>41061</v>
      </c>
      <c r="K327" s="20" t="s">
        <v>3563</v>
      </c>
      <c r="L327" s="57"/>
      <c r="M327" s="21">
        <v>5000000</v>
      </c>
      <c r="N327" s="20" t="s">
        <v>3928</v>
      </c>
      <c r="O327" s="21">
        <v>0</v>
      </c>
      <c r="P327" s="21">
        <v>0</v>
      </c>
      <c r="Q327" s="21">
        <v>105448.27</v>
      </c>
      <c r="R327" s="21">
        <v>2801.73</v>
      </c>
      <c r="S327" s="21">
        <v>0</v>
      </c>
      <c r="T327" s="56" t="s">
        <v>26</v>
      </c>
      <c r="U327" s="21">
        <v>0</v>
      </c>
      <c r="V327" s="21">
        <v>0</v>
      </c>
      <c r="W327" s="21">
        <v>0</v>
      </c>
      <c r="X327" s="21">
        <v>0</v>
      </c>
      <c r="Y327" s="21">
        <v>105448.27</v>
      </c>
      <c r="Z327" s="21">
        <v>0</v>
      </c>
      <c r="AA327" s="20" t="s">
        <v>2615</v>
      </c>
    </row>
    <row r="328" spans="2:27" ht="25.5" x14ac:dyDescent="0.2">
      <c r="B328" s="14" t="s">
        <v>3057</v>
      </c>
      <c r="C328" s="24" t="s">
        <v>3927</v>
      </c>
      <c r="D328" s="16" t="s">
        <v>1951</v>
      </c>
      <c r="E328" s="20" t="s">
        <v>322</v>
      </c>
      <c r="F328" s="58" t="s">
        <v>706</v>
      </c>
      <c r="G328" s="20" t="s">
        <v>346</v>
      </c>
      <c r="H328" s="34">
        <v>40893</v>
      </c>
      <c r="I328" s="34">
        <v>44696</v>
      </c>
      <c r="J328" s="34">
        <v>41061</v>
      </c>
      <c r="K328" s="20" t="s">
        <v>3563</v>
      </c>
      <c r="L328" s="57"/>
      <c r="M328" s="21">
        <v>16000000</v>
      </c>
      <c r="N328" s="20" t="s">
        <v>3926</v>
      </c>
      <c r="O328" s="21">
        <v>0</v>
      </c>
      <c r="P328" s="21">
        <v>0</v>
      </c>
      <c r="Q328" s="21">
        <v>652186.89</v>
      </c>
      <c r="R328" s="21">
        <v>15813.11</v>
      </c>
      <c r="S328" s="21">
        <v>0</v>
      </c>
      <c r="T328" s="56" t="s">
        <v>26</v>
      </c>
      <c r="U328" s="21">
        <v>0</v>
      </c>
      <c r="V328" s="21">
        <v>0</v>
      </c>
      <c r="W328" s="21">
        <v>0</v>
      </c>
      <c r="X328" s="21">
        <v>0</v>
      </c>
      <c r="Y328" s="21">
        <v>652186.89</v>
      </c>
      <c r="Z328" s="21">
        <v>0</v>
      </c>
      <c r="AA328" s="20" t="s">
        <v>2781</v>
      </c>
    </row>
    <row r="329" spans="2:27" ht="25.5" x14ac:dyDescent="0.2">
      <c r="B329" s="14" t="s">
        <v>3054</v>
      </c>
      <c r="C329" s="24" t="s">
        <v>3925</v>
      </c>
      <c r="D329" s="16" t="s">
        <v>1951</v>
      </c>
      <c r="E329" s="20" t="s">
        <v>322</v>
      </c>
      <c r="F329" s="58" t="s">
        <v>706</v>
      </c>
      <c r="G329" s="20" t="s">
        <v>346</v>
      </c>
      <c r="H329" s="34">
        <v>40893</v>
      </c>
      <c r="I329" s="34">
        <v>44788</v>
      </c>
      <c r="J329" s="34">
        <v>41137</v>
      </c>
      <c r="K329" s="20" t="s">
        <v>3563</v>
      </c>
      <c r="L329" s="57"/>
      <c r="M329" s="21">
        <v>14000000</v>
      </c>
      <c r="N329" s="20" t="s">
        <v>3924</v>
      </c>
      <c r="O329" s="21">
        <v>0</v>
      </c>
      <c r="P329" s="21">
        <v>0</v>
      </c>
      <c r="Q329" s="21">
        <v>94908.61</v>
      </c>
      <c r="R329" s="21">
        <v>3372.02</v>
      </c>
      <c r="S329" s="21">
        <v>0</v>
      </c>
      <c r="T329" s="56" t="s">
        <v>26</v>
      </c>
      <c r="U329" s="21">
        <v>0</v>
      </c>
      <c r="V329" s="21">
        <v>0</v>
      </c>
      <c r="W329" s="21">
        <v>0</v>
      </c>
      <c r="X329" s="21">
        <v>0</v>
      </c>
      <c r="Y329" s="21">
        <v>94908.61</v>
      </c>
      <c r="Z329" s="21">
        <v>0</v>
      </c>
      <c r="AA329" s="20" t="s">
        <v>2556</v>
      </c>
    </row>
    <row r="330" spans="2:27" ht="25.5" x14ac:dyDescent="0.2">
      <c r="B330" s="14" t="s">
        <v>3052</v>
      </c>
      <c r="C330" s="24" t="s">
        <v>3923</v>
      </c>
      <c r="D330" s="16" t="s">
        <v>1951</v>
      </c>
      <c r="E330" s="20" t="s">
        <v>322</v>
      </c>
      <c r="F330" s="58" t="s">
        <v>706</v>
      </c>
      <c r="G330" s="20" t="s">
        <v>333</v>
      </c>
      <c r="H330" s="34">
        <v>40891</v>
      </c>
      <c r="I330" s="34">
        <v>42962</v>
      </c>
      <c r="J330" s="34">
        <v>41137</v>
      </c>
      <c r="K330" s="20" t="s">
        <v>3563</v>
      </c>
      <c r="L330" s="57"/>
      <c r="M330" s="21">
        <v>4000000</v>
      </c>
      <c r="N330" s="20" t="s">
        <v>3922</v>
      </c>
      <c r="O330" s="21">
        <v>0</v>
      </c>
      <c r="P330" s="21">
        <v>0</v>
      </c>
      <c r="Q330" s="21">
        <v>294627.98</v>
      </c>
      <c r="R330" s="21">
        <v>591.39</v>
      </c>
      <c r="S330" s="21">
        <v>0</v>
      </c>
      <c r="T330" s="56" t="s">
        <v>26</v>
      </c>
      <c r="U330" s="21">
        <v>0</v>
      </c>
      <c r="V330" s="21">
        <v>0</v>
      </c>
      <c r="W330" s="21">
        <v>0</v>
      </c>
      <c r="X330" s="21">
        <v>0</v>
      </c>
      <c r="Y330" s="21">
        <v>294627.98</v>
      </c>
      <c r="Z330" s="21">
        <v>0</v>
      </c>
      <c r="AA330" s="20" t="s">
        <v>2615</v>
      </c>
    </row>
    <row r="331" spans="2:27" ht="25.5" x14ac:dyDescent="0.2">
      <c r="B331" s="14" t="s">
        <v>3048</v>
      </c>
      <c r="C331" s="24" t="s">
        <v>3921</v>
      </c>
      <c r="D331" s="16" t="s">
        <v>1951</v>
      </c>
      <c r="E331" s="20" t="s">
        <v>322</v>
      </c>
      <c r="F331" s="58" t="s">
        <v>706</v>
      </c>
      <c r="G331" s="20" t="s">
        <v>346</v>
      </c>
      <c r="H331" s="34">
        <v>40893</v>
      </c>
      <c r="I331" s="34">
        <v>44880</v>
      </c>
      <c r="J331" s="34">
        <v>41229</v>
      </c>
      <c r="K331" s="20" t="s">
        <v>3563</v>
      </c>
      <c r="L331" s="57"/>
      <c r="M331" s="21">
        <v>14000000</v>
      </c>
      <c r="N331" s="20" t="s">
        <v>3920</v>
      </c>
      <c r="O331" s="21"/>
      <c r="P331" s="21">
        <v>0</v>
      </c>
      <c r="Q331" s="21">
        <v>822260.6</v>
      </c>
      <c r="R331" s="21">
        <v>3739.4</v>
      </c>
      <c r="S331" s="21">
        <v>0</v>
      </c>
      <c r="T331" s="56" t="s">
        <v>26</v>
      </c>
      <c r="U331" s="21">
        <v>0</v>
      </c>
      <c r="V331" s="21">
        <v>0</v>
      </c>
      <c r="W331" s="21">
        <v>0</v>
      </c>
      <c r="X331" s="21">
        <v>0</v>
      </c>
      <c r="Y331" s="21">
        <v>822260.6</v>
      </c>
      <c r="Z331" s="21">
        <v>0</v>
      </c>
      <c r="AA331" s="20" t="s">
        <v>2556</v>
      </c>
    </row>
    <row r="332" spans="2:27" ht="25.5" x14ac:dyDescent="0.2">
      <c r="B332" s="14" t="s">
        <v>3046</v>
      </c>
      <c r="C332" s="24" t="s">
        <v>3919</v>
      </c>
      <c r="D332" s="16" t="s">
        <v>1951</v>
      </c>
      <c r="E332" s="20" t="s">
        <v>322</v>
      </c>
      <c r="F332" s="58" t="s">
        <v>706</v>
      </c>
      <c r="G332" s="20" t="s">
        <v>333</v>
      </c>
      <c r="H332" s="34">
        <v>40891</v>
      </c>
      <c r="I332" s="34">
        <v>43054</v>
      </c>
      <c r="J332" s="34">
        <v>41229</v>
      </c>
      <c r="K332" s="20" t="s">
        <v>3563</v>
      </c>
      <c r="L332" s="57"/>
      <c r="M332" s="21">
        <v>5000000</v>
      </c>
      <c r="N332" s="20" t="s">
        <v>3918</v>
      </c>
      <c r="O332" s="21"/>
      <c r="P332" s="21">
        <v>0</v>
      </c>
      <c r="Q332" s="21">
        <v>208106.95</v>
      </c>
      <c r="R332" s="21">
        <v>893.05</v>
      </c>
      <c r="S332" s="21">
        <v>0</v>
      </c>
      <c r="T332" s="56" t="s">
        <v>26</v>
      </c>
      <c r="U332" s="21">
        <v>0</v>
      </c>
      <c r="V332" s="21">
        <v>0</v>
      </c>
      <c r="W332" s="21">
        <v>0</v>
      </c>
      <c r="X332" s="21">
        <v>0</v>
      </c>
      <c r="Y332" s="21">
        <v>208106.95</v>
      </c>
      <c r="Z332" s="21">
        <v>0</v>
      </c>
      <c r="AA332" s="20" t="s">
        <v>2560</v>
      </c>
    </row>
    <row r="333" spans="2:27" x14ac:dyDescent="0.2">
      <c r="B333" s="11" t="s">
        <v>24</v>
      </c>
      <c r="C333" s="12" t="s">
        <v>24</v>
      </c>
      <c r="D333" s="13" t="s">
        <v>24</v>
      </c>
      <c r="E333" s="12" t="s">
        <v>24</v>
      </c>
      <c r="F333" s="12" t="s">
        <v>24</v>
      </c>
      <c r="G333" s="12" t="s">
        <v>24</v>
      </c>
      <c r="H333" s="29" t="s">
        <v>24</v>
      </c>
      <c r="I333" s="29" t="s">
        <v>24</v>
      </c>
      <c r="J333" s="29" t="s">
        <v>24</v>
      </c>
      <c r="K333" s="12" t="s">
        <v>24</v>
      </c>
      <c r="L333" s="12" t="s">
        <v>24</v>
      </c>
      <c r="M333" s="12" t="s">
        <v>24</v>
      </c>
      <c r="N333" s="12" t="s">
        <v>24</v>
      </c>
      <c r="O333" s="12" t="s">
        <v>24</v>
      </c>
      <c r="P333" s="12" t="s">
        <v>24</v>
      </c>
      <c r="Q333" s="12" t="s">
        <v>24</v>
      </c>
      <c r="R333" s="12" t="s">
        <v>24</v>
      </c>
      <c r="S333" s="12" t="s">
        <v>24</v>
      </c>
      <c r="T333" s="12" t="s">
        <v>24</v>
      </c>
      <c r="U333" s="12" t="s">
        <v>24</v>
      </c>
      <c r="V333" s="12" t="s">
        <v>24</v>
      </c>
      <c r="W333" s="12" t="s">
        <v>24</v>
      </c>
      <c r="X333" s="12" t="s">
        <v>24</v>
      </c>
      <c r="Y333" s="12" t="s">
        <v>24</v>
      </c>
      <c r="Z333" s="12" t="s">
        <v>24</v>
      </c>
      <c r="AA333" s="12" t="s">
        <v>24</v>
      </c>
    </row>
    <row r="334" spans="2:27" ht="25.5" x14ac:dyDescent="0.2">
      <c r="B334" s="54" t="s">
        <v>2496</v>
      </c>
      <c r="C334" s="24" t="s">
        <v>2495</v>
      </c>
      <c r="D334" s="53"/>
      <c r="E334" s="51"/>
      <c r="F334" s="51"/>
      <c r="G334" s="51"/>
      <c r="H334" s="59"/>
      <c r="I334" s="59"/>
      <c r="J334" s="59"/>
      <c r="K334" s="51"/>
      <c r="L334" s="51"/>
      <c r="M334" s="51"/>
      <c r="N334" s="51"/>
      <c r="O334" s="52">
        <f>SUM(SCDBPTASN2!O323:'SCDBPTASN2'!O333)</f>
        <v>0</v>
      </c>
      <c r="P334" s="52">
        <f>SUM(SCDBPTASN2!P323:'SCDBPTASN2'!P333)</f>
        <v>0</v>
      </c>
      <c r="Q334" s="52">
        <f>SUM(SCDBPTASN2!Q323:'SCDBPTASN2'!Q333)</f>
        <v>2294539.3000000003</v>
      </c>
      <c r="R334" s="52">
        <f>SUM(SCDBPTASN2!R323:'SCDBPTASN2'!R333)</f>
        <v>-188768.22999999998</v>
      </c>
      <c r="S334" s="52">
        <f>SUM(SCDBPTASN2!S323:'SCDBPTASN2'!S333)</f>
        <v>0</v>
      </c>
      <c r="T334" s="51"/>
      <c r="U334" s="52">
        <f>SUM(SCDBPTASN2!U323:'SCDBPTASN2'!U333)</f>
        <v>0</v>
      </c>
      <c r="V334" s="52">
        <f>SUM(SCDBPTASN2!V323:'SCDBPTASN2'!V333)</f>
        <v>0</v>
      </c>
      <c r="W334" s="52">
        <f>SUM(SCDBPTASN2!W323:'SCDBPTASN2'!W333)</f>
        <v>0</v>
      </c>
      <c r="X334" s="52">
        <f>SUM(SCDBPTASN2!X323:'SCDBPTASN2'!X333)</f>
        <v>0</v>
      </c>
      <c r="Y334" s="52">
        <f>SUM(SCDBPTASN2!Y323:'SCDBPTASN2'!Y333)</f>
        <v>2294539.3000000003</v>
      </c>
      <c r="Z334" s="52">
        <f>SUM(SCDBPTASN2!Z323:'SCDBPTASN2'!Z333)</f>
        <v>0</v>
      </c>
      <c r="AA334" s="51"/>
    </row>
    <row r="335" spans="2:27" x14ac:dyDescent="0.2">
      <c r="B335" s="11" t="s">
        <v>24</v>
      </c>
      <c r="C335" s="12" t="s">
        <v>24</v>
      </c>
      <c r="D335" s="13" t="s">
        <v>24</v>
      </c>
      <c r="E335" s="12" t="s">
        <v>24</v>
      </c>
      <c r="F335" s="12" t="s">
        <v>24</v>
      </c>
      <c r="G335" s="12" t="s">
        <v>24</v>
      </c>
      <c r="H335" s="29" t="s">
        <v>24</v>
      </c>
      <c r="I335" s="29" t="s">
        <v>24</v>
      </c>
      <c r="J335" s="29" t="s">
        <v>24</v>
      </c>
      <c r="K335" s="12" t="s">
        <v>24</v>
      </c>
      <c r="L335" s="12" t="s">
        <v>24</v>
      </c>
      <c r="M335" s="12" t="s">
        <v>24</v>
      </c>
      <c r="N335" s="12" t="s">
        <v>24</v>
      </c>
      <c r="O335" s="12" t="s">
        <v>24</v>
      </c>
      <c r="P335" s="12" t="s">
        <v>24</v>
      </c>
      <c r="Q335" s="12" t="s">
        <v>24</v>
      </c>
      <c r="R335" s="12" t="s">
        <v>24</v>
      </c>
      <c r="S335" s="12" t="s">
        <v>24</v>
      </c>
      <c r="T335" s="12" t="s">
        <v>24</v>
      </c>
      <c r="U335" s="12" t="s">
        <v>24</v>
      </c>
      <c r="V335" s="12" t="s">
        <v>24</v>
      </c>
      <c r="W335" s="12" t="s">
        <v>24</v>
      </c>
      <c r="X335" s="12" t="s">
        <v>24</v>
      </c>
      <c r="Y335" s="12" t="s">
        <v>24</v>
      </c>
      <c r="Z335" s="12" t="s">
        <v>24</v>
      </c>
      <c r="AA335" s="12" t="s">
        <v>24</v>
      </c>
    </row>
    <row r="336" spans="2:27" x14ac:dyDescent="0.2">
      <c r="B336" s="14" t="s">
        <v>2494</v>
      </c>
      <c r="C336" s="24" t="s">
        <v>26</v>
      </c>
      <c r="D336" s="16" t="s">
        <v>26</v>
      </c>
      <c r="E336" s="20" t="s">
        <v>26</v>
      </c>
      <c r="F336" s="58" t="s">
        <v>26</v>
      </c>
      <c r="G336" s="20" t="s">
        <v>26</v>
      </c>
      <c r="H336" s="31"/>
      <c r="I336" s="31"/>
      <c r="J336" s="31"/>
      <c r="K336" s="20" t="s">
        <v>26</v>
      </c>
      <c r="L336" s="57"/>
      <c r="M336" s="21"/>
      <c r="N336" s="20" t="s">
        <v>26</v>
      </c>
      <c r="O336" s="21"/>
      <c r="P336" s="21"/>
      <c r="Q336" s="21"/>
      <c r="R336" s="21"/>
      <c r="S336" s="21"/>
      <c r="T336" s="56" t="s">
        <v>26</v>
      </c>
      <c r="U336" s="21"/>
      <c r="V336" s="21"/>
      <c r="W336" s="21"/>
      <c r="X336" s="21"/>
      <c r="Y336" s="21"/>
      <c r="Z336" s="21"/>
      <c r="AA336" s="20" t="s">
        <v>26</v>
      </c>
    </row>
    <row r="337" spans="2:27" x14ac:dyDescent="0.2">
      <c r="B337" s="11" t="s">
        <v>24</v>
      </c>
      <c r="C337" s="12" t="s">
        <v>24</v>
      </c>
      <c r="D337" s="13" t="s">
        <v>24</v>
      </c>
      <c r="E337" s="12" t="s">
        <v>24</v>
      </c>
      <c r="F337" s="12" t="s">
        <v>24</v>
      </c>
      <c r="G337" s="12" t="s">
        <v>24</v>
      </c>
      <c r="H337" s="29" t="s">
        <v>24</v>
      </c>
      <c r="I337" s="29" t="s">
        <v>24</v>
      </c>
      <c r="J337" s="29" t="s">
        <v>24</v>
      </c>
      <c r="K337" s="12" t="s">
        <v>24</v>
      </c>
      <c r="L337" s="12" t="s">
        <v>24</v>
      </c>
      <c r="M337" s="12" t="s">
        <v>24</v>
      </c>
      <c r="N337" s="12" t="s">
        <v>24</v>
      </c>
      <c r="O337" s="12" t="s">
        <v>24</v>
      </c>
      <c r="P337" s="12" t="s">
        <v>24</v>
      </c>
      <c r="Q337" s="12" t="s">
        <v>24</v>
      </c>
      <c r="R337" s="12" t="s">
        <v>24</v>
      </c>
      <c r="S337" s="12" t="s">
        <v>24</v>
      </c>
      <c r="T337" s="12" t="s">
        <v>24</v>
      </c>
      <c r="U337" s="12" t="s">
        <v>24</v>
      </c>
      <c r="V337" s="12" t="s">
        <v>24</v>
      </c>
      <c r="W337" s="12" t="s">
        <v>24</v>
      </c>
      <c r="X337" s="12" t="s">
        <v>24</v>
      </c>
      <c r="Y337" s="12" t="s">
        <v>24</v>
      </c>
      <c r="Z337" s="12" t="s">
        <v>24</v>
      </c>
      <c r="AA337" s="12" t="s">
        <v>24</v>
      </c>
    </row>
    <row r="338" spans="2:27" ht="25.5" x14ac:dyDescent="0.2">
      <c r="B338" s="54" t="s">
        <v>2493</v>
      </c>
      <c r="C338" s="24" t="s">
        <v>2492</v>
      </c>
      <c r="D338" s="53"/>
      <c r="E338" s="51"/>
      <c r="F338" s="51"/>
      <c r="G338" s="51"/>
      <c r="H338" s="59"/>
      <c r="I338" s="59"/>
      <c r="J338" s="59"/>
      <c r="K338" s="51"/>
      <c r="L338" s="51"/>
      <c r="M338" s="51"/>
      <c r="N338" s="51"/>
      <c r="O338" s="52">
        <f>SUM(SCDBPTASN2!O335:'SCDBPTASN2'!O337)</f>
        <v>0</v>
      </c>
      <c r="P338" s="52">
        <f>SUM(SCDBPTASN2!P335:'SCDBPTASN2'!P337)</f>
        <v>0</v>
      </c>
      <c r="Q338" s="52">
        <f>SUM(SCDBPTASN2!Q335:'SCDBPTASN2'!Q337)</f>
        <v>0</v>
      </c>
      <c r="R338" s="52">
        <f>SUM(SCDBPTASN2!R335:'SCDBPTASN2'!R337)</f>
        <v>0</v>
      </c>
      <c r="S338" s="52">
        <f>SUM(SCDBPTASN2!S335:'SCDBPTASN2'!S337)</f>
        <v>0</v>
      </c>
      <c r="T338" s="51"/>
      <c r="U338" s="52">
        <f>SUM(SCDBPTASN2!U335:'SCDBPTASN2'!U337)</f>
        <v>0</v>
      </c>
      <c r="V338" s="52">
        <f>SUM(SCDBPTASN2!V335:'SCDBPTASN2'!V337)</f>
        <v>0</v>
      </c>
      <c r="W338" s="52">
        <f>SUM(SCDBPTASN2!W335:'SCDBPTASN2'!W337)</f>
        <v>0</v>
      </c>
      <c r="X338" s="52">
        <f>SUM(SCDBPTASN2!X335:'SCDBPTASN2'!X337)</f>
        <v>0</v>
      </c>
      <c r="Y338" s="52">
        <f>SUM(SCDBPTASN2!Y335:'SCDBPTASN2'!Y337)</f>
        <v>0</v>
      </c>
      <c r="Z338" s="52">
        <f>SUM(SCDBPTASN2!Z335:'SCDBPTASN2'!Z337)</f>
        <v>0</v>
      </c>
      <c r="AA338" s="51"/>
    </row>
    <row r="339" spans="2:27" x14ac:dyDescent="0.2">
      <c r="B339" s="11" t="s">
        <v>24</v>
      </c>
      <c r="C339" s="12" t="s">
        <v>24</v>
      </c>
      <c r="D339" s="13" t="s">
        <v>24</v>
      </c>
      <c r="E339" s="12" t="s">
        <v>24</v>
      </c>
      <c r="F339" s="12" t="s">
        <v>24</v>
      </c>
      <c r="G339" s="12" t="s">
        <v>24</v>
      </c>
      <c r="H339" s="29" t="s">
        <v>24</v>
      </c>
      <c r="I339" s="29" t="s">
        <v>24</v>
      </c>
      <c r="J339" s="29" t="s">
        <v>24</v>
      </c>
      <c r="K339" s="12" t="s">
        <v>24</v>
      </c>
      <c r="L339" s="12" t="s">
        <v>24</v>
      </c>
      <c r="M339" s="12" t="s">
        <v>24</v>
      </c>
      <c r="N339" s="12" t="s">
        <v>24</v>
      </c>
      <c r="O339" s="12" t="s">
        <v>24</v>
      </c>
      <c r="P339" s="12" t="s">
        <v>24</v>
      </c>
      <c r="Q339" s="12" t="s">
        <v>24</v>
      </c>
      <c r="R339" s="12" t="s">
        <v>24</v>
      </c>
      <c r="S339" s="12" t="s">
        <v>24</v>
      </c>
      <c r="T339" s="12" t="s">
        <v>24</v>
      </c>
      <c r="U339" s="12" t="s">
        <v>24</v>
      </c>
      <c r="V339" s="12" t="s">
        <v>24</v>
      </c>
      <c r="W339" s="12" t="s">
        <v>24</v>
      </c>
      <c r="X339" s="12" t="s">
        <v>24</v>
      </c>
      <c r="Y339" s="12" t="s">
        <v>24</v>
      </c>
      <c r="Z339" s="12" t="s">
        <v>24</v>
      </c>
      <c r="AA339" s="12" t="s">
        <v>24</v>
      </c>
    </row>
    <row r="340" spans="2:27" ht="25.5" x14ac:dyDescent="0.2">
      <c r="B340" s="14" t="s">
        <v>2491</v>
      </c>
      <c r="C340" s="24" t="s">
        <v>3917</v>
      </c>
      <c r="D340" s="16" t="s">
        <v>3916</v>
      </c>
      <c r="E340" s="20" t="s">
        <v>534</v>
      </c>
      <c r="F340" s="58" t="s">
        <v>542</v>
      </c>
      <c r="G340" s="20" t="s">
        <v>490</v>
      </c>
      <c r="H340" s="34">
        <v>38327</v>
      </c>
      <c r="I340" s="34">
        <v>40939</v>
      </c>
      <c r="J340" s="34">
        <v>40939</v>
      </c>
      <c r="K340" s="20" t="s">
        <v>3559</v>
      </c>
      <c r="L340" s="57"/>
      <c r="M340" s="21">
        <v>11713030.75</v>
      </c>
      <c r="N340" s="20" t="s">
        <v>3915</v>
      </c>
      <c r="O340" s="21">
        <v>0</v>
      </c>
      <c r="P340" s="21">
        <v>0</v>
      </c>
      <c r="Q340" s="21">
        <v>-4024674.17</v>
      </c>
      <c r="R340" s="21">
        <v>26683.33</v>
      </c>
      <c r="S340" s="21">
        <v>0</v>
      </c>
      <c r="T340" s="56" t="s">
        <v>26</v>
      </c>
      <c r="U340" s="21">
        <v>0</v>
      </c>
      <c r="V340" s="21">
        <v>3883537.91</v>
      </c>
      <c r="W340" s="21">
        <v>0</v>
      </c>
      <c r="X340" s="21">
        <v>-4024674.17</v>
      </c>
      <c r="Y340" s="21">
        <v>0</v>
      </c>
      <c r="Z340" s="21">
        <v>0</v>
      </c>
      <c r="AA340" s="20" t="s">
        <v>2728</v>
      </c>
    </row>
    <row r="341" spans="2:27" ht="25.5" x14ac:dyDescent="0.2">
      <c r="B341" s="14" t="s">
        <v>2487</v>
      </c>
      <c r="C341" s="24" t="s">
        <v>3914</v>
      </c>
      <c r="D341" s="16" t="s">
        <v>3913</v>
      </c>
      <c r="E341" s="20" t="s">
        <v>534</v>
      </c>
      <c r="F341" s="58" t="s">
        <v>542</v>
      </c>
      <c r="G341" s="20" t="s">
        <v>365</v>
      </c>
      <c r="H341" s="34">
        <v>38330</v>
      </c>
      <c r="I341" s="34">
        <v>40983</v>
      </c>
      <c r="J341" s="34">
        <v>40983</v>
      </c>
      <c r="K341" s="20" t="s">
        <v>3559</v>
      </c>
      <c r="L341" s="57"/>
      <c r="M341" s="21">
        <v>20000000</v>
      </c>
      <c r="N341" s="20" t="s">
        <v>3912</v>
      </c>
      <c r="O341" s="21">
        <v>0</v>
      </c>
      <c r="P341" s="21">
        <v>0</v>
      </c>
      <c r="Q341" s="21">
        <v>-3081587.34</v>
      </c>
      <c r="R341" s="21">
        <v>51119.57</v>
      </c>
      <c r="S341" s="21">
        <v>0</v>
      </c>
      <c r="T341" s="56" t="s">
        <v>26</v>
      </c>
      <c r="U341" s="21">
        <v>0</v>
      </c>
      <c r="V341" s="21">
        <v>1974595.38</v>
      </c>
      <c r="W341" s="21">
        <v>0</v>
      </c>
      <c r="X341" s="21">
        <v>-3081587.34</v>
      </c>
      <c r="Y341" s="21">
        <v>0</v>
      </c>
      <c r="Z341" s="21">
        <v>0</v>
      </c>
      <c r="AA341" s="20" t="s">
        <v>2373</v>
      </c>
    </row>
    <row r="342" spans="2:27" ht="25.5" x14ac:dyDescent="0.2">
      <c r="B342" s="14" t="s">
        <v>2484</v>
      </c>
      <c r="C342" s="24" t="s">
        <v>3911</v>
      </c>
      <c r="D342" s="16" t="s">
        <v>544</v>
      </c>
      <c r="E342" s="20" t="s">
        <v>543</v>
      </c>
      <c r="F342" s="58" t="s">
        <v>542</v>
      </c>
      <c r="G342" s="20" t="s">
        <v>346</v>
      </c>
      <c r="H342" s="34">
        <v>38678</v>
      </c>
      <c r="I342" s="34">
        <v>40967</v>
      </c>
      <c r="J342" s="34">
        <v>40967</v>
      </c>
      <c r="K342" s="20" t="s">
        <v>3559</v>
      </c>
      <c r="L342" s="57"/>
      <c r="M342" s="21">
        <v>71115146.010000005</v>
      </c>
      <c r="N342" s="20" t="s">
        <v>3910</v>
      </c>
      <c r="O342" s="21">
        <v>-383946.13</v>
      </c>
      <c r="P342" s="21">
        <v>0</v>
      </c>
      <c r="Q342" s="21">
        <v>33596896.520000003</v>
      </c>
      <c r="R342" s="21">
        <v>-94424.86</v>
      </c>
      <c r="S342" s="21">
        <v>0</v>
      </c>
      <c r="T342" s="56" t="s">
        <v>26</v>
      </c>
      <c r="U342" s="21">
        <v>0</v>
      </c>
      <c r="V342" s="21">
        <v>-29408862.120000001</v>
      </c>
      <c r="W342" s="21">
        <v>14668.03</v>
      </c>
      <c r="X342" s="21">
        <v>33596896.520000003</v>
      </c>
      <c r="Y342" s="21">
        <v>0</v>
      </c>
      <c r="Z342" s="21">
        <v>0</v>
      </c>
      <c r="AA342" s="20" t="s">
        <v>2728</v>
      </c>
    </row>
    <row r="343" spans="2:27" ht="25.5" x14ac:dyDescent="0.2">
      <c r="B343" s="14" t="s">
        <v>2480</v>
      </c>
      <c r="C343" s="24" t="s">
        <v>3909</v>
      </c>
      <c r="D343" s="16" t="s">
        <v>544</v>
      </c>
      <c r="E343" s="20" t="s">
        <v>543</v>
      </c>
      <c r="F343" s="58" t="s">
        <v>542</v>
      </c>
      <c r="G343" s="20" t="s">
        <v>421</v>
      </c>
      <c r="H343" s="34">
        <v>38678</v>
      </c>
      <c r="I343" s="34">
        <v>40967</v>
      </c>
      <c r="J343" s="34">
        <v>40967</v>
      </c>
      <c r="K343" s="20" t="s">
        <v>3559</v>
      </c>
      <c r="L343" s="57"/>
      <c r="M343" s="21">
        <v>71871690.150000006</v>
      </c>
      <c r="N343" s="20" t="s">
        <v>3908</v>
      </c>
      <c r="O343" s="21">
        <v>-383946.13</v>
      </c>
      <c r="P343" s="21">
        <v>0</v>
      </c>
      <c r="Q343" s="21">
        <v>33954309.780000001</v>
      </c>
      <c r="R343" s="21">
        <v>-96228.96</v>
      </c>
      <c r="S343" s="21">
        <v>0</v>
      </c>
      <c r="T343" s="56" t="s">
        <v>26</v>
      </c>
      <c r="U343" s="21">
        <v>0</v>
      </c>
      <c r="V343" s="21">
        <v>-29721722.350000001</v>
      </c>
      <c r="W343" s="21">
        <v>14668.03</v>
      </c>
      <c r="X343" s="21">
        <v>33954309.780000001</v>
      </c>
      <c r="Y343" s="21">
        <v>0</v>
      </c>
      <c r="Z343" s="21">
        <v>0</v>
      </c>
      <c r="AA343" s="20" t="s">
        <v>2728</v>
      </c>
    </row>
    <row r="344" spans="2:27" ht="25.5" x14ac:dyDescent="0.2">
      <c r="B344" s="14" t="s">
        <v>2476</v>
      </c>
      <c r="C344" s="24" t="s">
        <v>3907</v>
      </c>
      <c r="D344" s="16" t="s">
        <v>3906</v>
      </c>
      <c r="E344" s="20" t="s">
        <v>534</v>
      </c>
      <c r="F344" s="58" t="s">
        <v>542</v>
      </c>
      <c r="G344" s="20" t="s">
        <v>320</v>
      </c>
      <c r="H344" s="34">
        <v>39682</v>
      </c>
      <c r="I344" s="34">
        <v>41202</v>
      </c>
      <c r="J344" s="34">
        <v>41202</v>
      </c>
      <c r="K344" s="20" t="s">
        <v>3559</v>
      </c>
      <c r="L344" s="57"/>
      <c r="M344" s="21">
        <v>13315500</v>
      </c>
      <c r="N344" s="20" t="s">
        <v>3905</v>
      </c>
      <c r="O344" s="21">
        <v>0</v>
      </c>
      <c r="P344" s="21">
        <v>0</v>
      </c>
      <c r="Q344" s="21">
        <v>1552024.29</v>
      </c>
      <c r="R344" s="21">
        <v>-4810.88</v>
      </c>
      <c r="S344" s="21">
        <v>0</v>
      </c>
      <c r="T344" s="56" t="s">
        <v>26</v>
      </c>
      <c r="U344" s="21">
        <v>0</v>
      </c>
      <c r="V344" s="21">
        <v>-1632195.44</v>
      </c>
      <c r="W344" s="21">
        <v>0</v>
      </c>
      <c r="X344" s="21">
        <v>1552024.29</v>
      </c>
      <c r="Y344" s="21">
        <v>0</v>
      </c>
      <c r="Z344" s="21">
        <v>0</v>
      </c>
      <c r="AA344" s="20" t="s">
        <v>2373</v>
      </c>
    </row>
    <row r="345" spans="2:27" ht="25.5" x14ac:dyDescent="0.2">
      <c r="B345" s="14" t="s">
        <v>2472</v>
      </c>
      <c r="C345" s="24" t="s">
        <v>3904</v>
      </c>
      <c r="D345" s="16" t="s">
        <v>3901</v>
      </c>
      <c r="E345" s="20" t="s">
        <v>534</v>
      </c>
      <c r="F345" s="58" t="s">
        <v>542</v>
      </c>
      <c r="G345" s="20" t="s">
        <v>421</v>
      </c>
      <c r="H345" s="34">
        <v>38989</v>
      </c>
      <c r="I345" s="34">
        <v>41215</v>
      </c>
      <c r="J345" s="34">
        <v>41204</v>
      </c>
      <c r="K345" s="20" t="s">
        <v>3559</v>
      </c>
      <c r="L345" s="57"/>
      <c r="M345" s="21">
        <v>9340000</v>
      </c>
      <c r="N345" s="20" t="s">
        <v>3903</v>
      </c>
      <c r="O345" s="21">
        <v>0</v>
      </c>
      <c r="P345" s="21">
        <v>0</v>
      </c>
      <c r="Q345" s="21">
        <v>1320239.31</v>
      </c>
      <c r="R345" s="21">
        <v>64972.78</v>
      </c>
      <c r="S345" s="21">
        <v>0</v>
      </c>
      <c r="T345" s="56" t="s">
        <v>26</v>
      </c>
      <c r="U345" s="21">
        <v>0</v>
      </c>
      <c r="V345" s="21">
        <v>-1569509.21</v>
      </c>
      <c r="W345" s="21">
        <v>0</v>
      </c>
      <c r="X345" s="21">
        <v>1320239.31</v>
      </c>
      <c r="Y345" s="21">
        <v>0</v>
      </c>
      <c r="Z345" s="21">
        <v>0</v>
      </c>
      <c r="AA345" s="20" t="s">
        <v>2373</v>
      </c>
    </row>
    <row r="346" spans="2:27" ht="25.5" x14ac:dyDescent="0.2">
      <c r="B346" s="14" t="s">
        <v>2469</v>
      </c>
      <c r="C346" s="24" t="s">
        <v>3902</v>
      </c>
      <c r="D346" s="16" t="s">
        <v>3901</v>
      </c>
      <c r="E346" s="20" t="s">
        <v>534</v>
      </c>
      <c r="F346" s="58" t="s">
        <v>542</v>
      </c>
      <c r="G346" s="20" t="s">
        <v>365</v>
      </c>
      <c r="H346" s="34">
        <v>39000</v>
      </c>
      <c r="I346" s="34">
        <v>41215</v>
      </c>
      <c r="J346" s="34">
        <v>41205</v>
      </c>
      <c r="K346" s="20" t="s">
        <v>3559</v>
      </c>
      <c r="L346" s="57"/>
      <c r="M346" s="21">
        <v>18545000</v>
      </c>
      <c r="N346" s="20" t="s">
        <v>3900</v>
      </c>
      <c r="O346" s="21">
        <v>0</v>
      </c>
      <c r="P346" s="21">
        <v>0</v>
      </c>
      <c r="Q346" s="21">
        <v>2505478.62</v>
      </c>
      <c r="R346" s="21">
        <v>121010.88</v>
      </c>
      <c r="S346" s="21">
        <v>0</v>
      </c>
      <c r="T346" s="56" t="s">
        <v>26</v>
      </c>
      <c r="U346" s="21">
        <v>0</v>
      </c>
      <c r="V346" s="21">
        <v>-3004018.43</v>
      </c>
      <c r="W346" s="21">
        <v>0</v>
      </c>
      <c r="X346" s="21">
        <v>2505478.62</v>
      </c>
      <c r="Y346" s="21">
        <v>0</v>
      </c>
      <c r="Z346" s="21">
        <v>0</v>
      </c>
      <c r="AA346" s="20" t="s">
        <v>2373</v>
      </c>
    </row>
    <row r="347" spans="2:27" ht="25.5" x14ac:dyDescent="0.2">
      <c r="B347" s="14" t="s">
        <v>2466</v>
      </c>
      <c r="C347" s="24" t="s">
        <v>3899</v>
      </c>
      <c r="D347" s="16" t="s">
        <v>3898</v>
      </c>
      <c r="E347" s="20" t="s">
        <v>534</v>
      </c>
      <c r="F347" s="58" t="s">
        <v>542</v>
      </c>
      <c r="G347" s="20" t="s">
        <v>320</v>
      </c>
      <c r="H347" s="34">
        <v>38887</v>
      </c>
      <c r="I347" s="34">
        <v>41262</v>
      </c>
      <c r="J347" s="34">
        <v>41206</v>
      </c>
      <c r="K347" s="20" t="s">
        <v>3559</v>
      </c>
      <c r="L347" s="57"/>
      <c r="M347" s="21">
        <v>2690000</v>
      </c>
      <c r="N347" s="20" t="s">
        <v>3897</v>
      </c>
      <c r="O347" s="21">
        <v>0</v>
      </c>
      <c r="P347" s="21">
        <v>0</v>
      </c>
      <c r="Q347" s="21">
        <v>-149799.15</v>
      </c>
      <c r="R347" s="21">
        <v>37206.720000000001</v>
      </c>
      <c r="S347" s="21">
        <v>0</v>
      </c>
      <c r="T347" s="56" t="s">
        <v>26</v>
      </c>
      <c r="U347" s="21">
        <v>0</v>
      </c>
      <c r="V347" s="21">
        <v>90262.68</v>
      </c>
      <c r="W347" s="21">
        <v>0</v>
      </c>
      <c r="X347" s="21">
        <v>-149799.15</v>
      </c>
      <c r="Y347" s="21">
        <v>0</v>
      </c>
      <c r="Z347" s="21">
        <v>0</v>
      </c>
      <c r="AA347" s="20" t="s">
        <v>2373</v>
      </c>
    </row>
    <row r="348" spans="2:27" ht="25.5" x14ac:dyDescent="0.2">
      <c r="B348" s="14" t="s">
        <v>2462</v>
      </c>
      <c r="C348" s="24" t="s">
        <v>2445</v>
      </c>
      <c r="D348" s="16" t="s">
        <v>2444</v>
      </c>
      <c r="E348" s="20" t="s">
        <v>534</v>
      </c>
      <c r="F348" s="58" t="s">
        <v>542</v>
      </c>
      <c r="G348" s="20" t="s">
        <v>421</v>
      </c>
      <c r="H348" s="34">
        <v>38636</v>
      </c>
      <c r="I348" s="34">
        <v>42309</v>
      </c>
      <c r="J348" s="34">
        <v>41214</v>
      </c>
      <c r="K348" s="20" t="s">
        <v>3896</v>
      </c>
      <c r="L348" s="57"/>
      <c r="M348" s="21">
        <v>7487142</v>
      </c>
      <c r="N348" s="20" t="s">
        <v>2443</v>
      </c>
      <c r="O348" s="21">
        <v>0</v>
      </c>
      <c r="P348" s="21">
        <v>0</v>
      </c>
      <c r="Q348" s="21">
        <v>569790.53</v>
      </c>
      <c r="R348" s="21">
        <v>0</v>
      </c>
      <c r="S348" s="21">
        <v>0</v>
      </c>
      <c r="T348" s="56" t="s">
        <v>26</v>
      </c>
      <c r="U348" s="21">
        <v>0</v>
      </c>
      <c r="V348" s="21"/>
      <c r="W348" s="21">
        <v>0</v>
      </c>
      <c r="X348" s="21">
        <v>569790.53</v>
      </c>
      <c r="Y348" s="21">
        <v>0</v>
      </c>
      <c r="Z348" s="21">
        <v>0</v>
      </c>
      <c r="AA348" s="20" t="s">
        <v>2373</v>
      </c>
    </row>
    <row r="349" spans="2:27" x14ac:dyDescent="0.2">
      <c r="B349" s="11" t="s">
        <v>24</v>
      </c>
      <c r="C349" s="12" t="s">
        <v>24</v>
      </c>
      <c r="D349" s="13" t="s">
        <v>24</v>
      </c>
      <c r="E349" s="12" t="s">
        <v>24</v>
      </c>
      <c r="F349" s="12" t="s">
        <v>24</v>
      </c>
      <c r="G349" s="12" t="s">
        <v>24</v>
      </c>
      <c r="H349" s="29" t="s">
        <v>24</v>
      </c>
      <c r="I349" s="29" t="s">
        <v>24</v>
      </c>
      <c r="J349" s="29" t="s">
        <v>24</v>
      </c>
      <c r="K349" s="12" t="s">
        <v>24</v>
      </c>
      <c r="L349" s="12" t="s">
        <v>24</v>
      </c>
      <c r="M349" s="12" t="s">
        <v>24</v>
      </c>
      <c r="N349" s="12" t="s">
        <v>24</v>
      </c>
      <c r="O349" s="12" t="s">
        <v>24</v>
      </c>
      <c r="P349" s="12" t="s">
        <v>24</v>
      </c>
      <c r="Q349" s="12" t="s">
        <v>24</v>
      </c>
      <c r="R349" s="12" t="s">
        <v>24</v>
      </c>
      <c r="S349" s="12" t="s">
        <v>24</v>
      </c>
      <c r="T349" s="12" t="s">
        <v>24</v>
      </c>
      <c r="U349" s="12" t="s">
        <v>24</v>
      </c>
      <c r="V349" s="12" t="s">
        <v>24</v>
      </c>
      <c r="W349" s="12" t="s">
        <v>24</v>
      </c>
      <c r="X349" s="12" t="s">
        <v>24</v>
      </c>
      <c r="Y349" s="12" t="s">
        <v>24</v>
      </c>
      <c r="Z349" s="12" t="s">
        <v>24</v>
      </c>
      <c r="AA349" s="12" t="s">
        <v>24</v>
      </c>
    </row>
    <row r="350" spans="2:27" ht="25.5" x14ac:dyDescent="0.2">
      <c r="B350" s="54" t="s">
        <v>2372</v>
      </c>
      <c r="C350" s="24" t="s">
        <v>2371</v>
      </c>
      <c r="D350" s="53"/>
      <c r="E350" s="51"/>
      <c r="F350" s="51"/>
      <c r="G350" s="51"/>
      <c r="H350" s="59"/>
      <c r="I350" s="59"/>
      <c r="J350" s="59"/>
      <c r="K350" s="51"/>
      <c r="L350" s="51"/>
      <c r="M350" s="51"/>
      <c r="N350" s="51"/>
      <c r="O350" s="52">
        <f>SUM(SCDBPTASN2!O339:'SCDBPTASN2'!O349)</f>
        <v>-767892.26</v>
      </c>
      <c r="P350" s="52">
        <f>SUM(SCDBPTASN2!P339:'SCDBPTASN2'!P349)</f>
        <v>0</v>
      </c>
      <c r="Q350" s="52">
        <f>SUM(SCDBPTASN2!Q339:'SCDBPTASN2'!Q349)</f>
        <v>66242678.390000008</v>
      </c>
      <c r="R350" s="52">
        <f>SUM(SCDBPTASN2!R339:'SCDBPTASN2'!R349)</f>
        <v>105528.57999999999</v>
      </c>
      <c r="S350" s="52">
        <f>SUM(SCDBPTASN2!S339:'SCDBPTASN2'!S349)</f>
        <v>0</v>
      </c>
      <c r="T350" s="51"/>
      <c r="U350" s="52">
        <f>SUM(SCDBPTASN2!U339:'SCDBPTASN2'!U349)</f>
        <v>0</v>
      </c>
      <c r="V350" s="52">
        <f>SUM(SCDBPTASN2!V339:'SCDBPTASN2'!V349)</f>
        <v>-59387911.580000006</v>
      </c>
      <c r="W350" s="52">
        <f>SUM(SCDBPTASN2!W339:'SCDBPTASN2'!W349)</f>
        <v>29336.06</v>
      </c>
      <c r="X350" s="52">
        <f>SUM(SCDBPTASN2!X339:'SCDBPTASN2'!X349)</f>
        <v>66242678.390000008</v>
      </c>
      <c r="Y350" s="52">
        <f>SUM(SCDBPTASN2!Y339:'SCDBPTASN2'!Y349)</f>
        <v>0</v>
      </c>
      <c r="Z350" s="52">
        <f>SUM(SCDBPTASN2!Z339:'SCDBPTASN2'!Z349)</f>
        <v>0</v>
      </c>
      <c r="AA350" s="51"/>
    </row>
    <row r="351" spans="2:27" x14ac:dyDescent="0.2">
      <c r="B351" s="11" t="s">
        <v>24</v>
      </c>
      <c r="C351" s="12" t="s">
        <v>24</v>
      </c>
      <c r="D351" s="13" t="s">
        <v>24</v>
      </c>
      <c r="E351" s="12" t="s">
        <v>24</v>
      </c>
      <c r="F351" s="12" t="s">
        <v>24</v>
      </c>
      <c r="G351" s="12" t="s">
        <v>24</v>
      </c>
      <c r="H351" s="29" t="s">
        <v>24</v>
      </c>
      <c r="I351" s="29" t="s">
        <v>24</v>
      </c>
      <c r="J351" s="29" t="s">
        <v>24</v>
      </c>
      <c r="K351" s="12" t="s">
        <v>24</v>
      </c>
      <c r="L351" s="12" t="s">
        <v>24</v>
      </c>
      <c r="M351" s="12" t="s">
        <v>24</v>
      </c>
      <c r="N351" s="12" t="s">
        <v>24</v>
      </c>
      <c r="O351" s="12" t="s">
        <v>24</v>
      </c>
      <c r="P351" s="12" t="s">
        <v>24</v>
      </c>
      <c r="Q351" s="12" t="s">
        <v>24</v>
      </c>
      <c r="R351" s="12" t="s">
        <v>24</v>
      </c>
      <c r="S351" s="12" t="s">
        <v>24</v>
      </c>
      <c r="T351" s="12" t="s">
        <v>24</v>
      </c>
      <c r="U351" s="12" t="s">
        <v>24</v>
      </c>
      <c r="V351" s="12" t="s">
        <v>24</v>
      </c>
      <c r="W351" s="12" t="s">
        <v>24</v>
      </c>
      <c r="X351" s="12" t="s">
        <v>24</v>
      </c>
      <c r="Y351" s="12" t="s">
        <v>24</v>
      </c>
      <c r="Z351" s="12" t="s">
        <v>24</v>
      </c>
      <c r="AA351" s="12" t="s">
        <v>24</v>
      </c>
    </row>
    <row r="352" spans="2:27" x14ac:dyDescent="0.2">
      <c r="B352" s="14" t="s">
        <v>2370</v>
      </c>
      <c r="C352" s="24" t="s">
        <v>26</v>
      </c>
      <c r="D352" s="16" t="s">
        <v>26</v>
      </c>
      <c r="E352" s="20" t="s">
        <v>26</v>
      </c>
      <c r="F352" s="58" t="s">
        <v>26</v>
      </c>
      <c r="G352" s="20" t="s">
        <v>26</v>
      </c>
      <c r="H352" s="31"/>
      <c r="I352" s="31"/>
      <c r="J352" s="31"/>
      <c r="K352" s="20" t="s">
        <v>26</v>
      </c>
      <c r="L352" s="57"/>
      <c r="M352" s="21"/>
      <c r="N352" s="20" t="s">
        <v>26</v>
      </c>
      <c r="O352" s="21"/>
      <c r="P352" s="21"/>
      <c r="Q352" s="21"/>
      <c r="R352" s="21"/>
      <c r="S352" s="21"/>
      <c r="T352" s="56" t="s">
        <v>26</v>
      </c>
      <c r="U352" s="21"/>
      <c r="V352" s="21"/>
      <c r="W352" s="21"/>
      <c r="X352" s="21"/>
      <c r="Y352" s="21"/>
      <c r="Z352" s="21"/>
      <c r="AA352" s="20" t="s">
        <v>26</v>
      </c>
    </row>
    <row r="353" spans="2:27" x14ac:dyDescent="0.2">
      <c r="B353" s="11" t="s">
        <v>24</v>
      </c>
      <c r="C353" s="12" t="s">
        <v>24</v>
      </c>
      <c r="D353" s="13" t="s">
        <v>24</v>
      </c>
      <c r="E353" s="12" t="s">
        <v>24</v>
      </c>
      <c r="F353" s="12" t="s">
        <v>24</v>
      </c>
      <c r="G353" s="12" t="s">
        <v>24</v>
      </c>
      <c r="H353" s="29" t="s">
        <v>24</v>
      </c>
      <c r="I353" s="29" t="s">
        <v>24</v>
      </c>
      <c r="J353" s="29" t="s">
        <v>24</v>
      </c>
      <c r="K353" s="12" t="s">
        <v>24</v>
      </c>
      <c r="L353" s="12" t="s">
        <v>24</v>
      </c>
      <c r="M353" s="12" t="s">
        <v>24</v>
      </c>
      <c r="N353" s="12" t="s">
        <v>24</v>
      </c>
      <c r="O353" s="12" t="s">
        <v>24</v>
      </c>
      <c r="P353" s="12" t="s">
        <v>24</v>
      </c>
      <c r="Q353" s="12" t="s">
        <v>24</v>
      </c>
      <c r="R353" s="12" t="s">
        <v>24</v>
      </c>
      <c r="S353" s="12" t="s">
        <v>24</v>
      </c>
      <c r="T353" s="12" t="s">
        <v>24</v>
      </c>
      <c r="U353" s="12" t="s">
        <v>24</v>
      </c>
      <c r="V353" s="12" t="s">
        <v>24</v>
      </c>
      <c r="W353" s="12" t="s">
        <v>24</v>
      </c>
      <c r="X353" s="12" t="s">
        <v>24</v>
      </c>
      <c r="Y353" s="12" t="s">
        <v>24</v>
      </c>
      <c r="Z353" s="12" t="s">
        <v>24</v>
      </c>
      <c r="AA353" s="12" t="s">
        <v>24</v>
      </c>
    </row>
    <row r="354" spans="2:27" ht="25.5" x14ac:dyDescent="0.2">
      <c r="B354" s="54" t="s">
        <v>2369</v>
      </c>
      <c r="C354" s="24" t="s">
        <v>2368</v>
      </c>
      <c r="D354" s="53"/>
      <c r="E354" s="51"/>
      <c r="F354" s="51"/>
      <c r="G354" s="51"/>
      <c r="H354" s="59"/>
      <c r="I354" s="59"/>
      <c r="J354" s="59"/>
      <c r="K354" s="51"/>
      <c r="L354" s="51"/>
      <c r="M354" s="51"/>
      <c r="N354" s="51"/>
      <c r="O354" s="52">
        <f>SUM(SCDBPTASN2!O351:'SCDBPTASN2'!O353)</f>
        <v>0</v>
      </c>
      <c r="P354" s="52">
        <f>SUM(SCDBPTASN2!P351:'SCDBPTASN2'!P353)</f>
        <v>0</v>
      </c>
      <c r="Q354" s="52">
        <f>SUM(SCDBPTASN2!Q351:'SCDBPTASN2'!Q353)</f>
        <v>0</v>
      </c>
      <c r="R354" s="52">
        <f>SUM(SCDBPTASN2!R351:'SCDBPTASN2'!R353)</f>
        <v>0</v>
      </c>
      <c r="S354" s="52">
        <f>SUM(SCDBPTASN2!S351:'SCDBPTASN2'!S353)</f>
        <v>0</v>
      </c>
      <c r="T354" s="51"/>
      <c r="U354" s="52">
        <f>SUM(SCDBPTASN2!U351:'SCDBPTASN2'!U353)</f>
        <v>0</v>
      </c>
      <c r="V354" s="52">
        <f>SUM(SCDBPTASN2!V351:'SCDBPTASN2'!V353)</f>
        <v>0</v>
      </c>
      <c r="W354" s="52">
        <f>SUM(SCDBPTASN2!W351:'SCDBPTASN2'!W353)</f>
        <v>0</v>
      </c>
      <c r="X354" s="52">
        <f>SUM(SCDBPTASN2!X351:'SCDBPTASN2'!X353)</f>
        <v>0</v>
      </c>
      <c r="Y354" s="52">
        <f>SUM(SCDBPTASN2!Y351:'SCDBPTASN2'!Y353)</f>
        <v>0</v>
      </c>
      <c r="Z354" s="52">
        <f>SUM(SCDBPTASN2!Z351:'SCDBPTASN2'!Z353)</f>
        <v>0</v>
      </c>
      <c r="AA354" s="51"/>
    </row>
    <row r="355" spans="2:27" x14ac:dyDescent="0.2">
      <c r="B355" s="11" t="s">
        <v>24</v>
      </c>
      <c r="C355" s="12" t="s">
        <v>24</v>
      </c>
      <c r="D355" s="13" t="s">
        <v>24</v>
      </c>
      <c r="E355" s="12" t="s">
        <v>24</v>
      </c>
      <c r="F355" s="12" t="s">
        <v>24</v>
      </c>
      <c r="G355" s="12" t="s">
        <v>24</v>
      </c>
      <c r="H355" s="29" t="s">
        <v>24</v>
      </c>
      <c r="I355" s="29" t="s">
        <v>24</v>
      </c>
      <c r="J355" s="29" t="s">
        <v>24</v>
      </c>
      <c r="K355" s="12" t="s">
        <v>24</v>
      </c>
      <c r="L355" s="12" t="s">
        <v>24</v>
      </c>
      <c r="M355" s="12" t="s">
        <v>24</v>
      </c>
      <c r="N355" s="12" t="s">
        <v>24</v>
      </c>
      <c r="O355" s="12" t="s">
        <v>24</v>
      </c>
      <c r="P355" s="12" t="s">
        <v>24</v>
      </c>
      <c r="Q355" s="12" t="s">
        <v>24</v>
      </c>
      <c r="R355" s="12" t="s">
        <v>24</v>
      </c>
      <c r="S355" s="12" t="s">
        <v>24</v>
      </c>
      <c r="T355" s="12" t="s">
        <v>24</v>
      </c>
      <c r="U355" s="12" t="s">
        <v>24</v>
      </c>
      <c r="V355" s="12" t="s">
        <v>24</v>
      </c>
      <c r="W355" s="12" t="s">
        <v>24</v>
      </c>
      <c r="X355" s="12" t="s">
        <v>24</v>
      </c>
      <c r="Y355" s="12" t="s">
        <v>24</v>
      </c>
      <c r="Z355" s="12" t="s">
        <v>24</v>
      </c>
      <c r="AA355" s="12" t="s">
        <v>24</v>
      </c>
    </row>
    <row r="356" spans="2:27" x14ac:dyDescent="0.2">
      <c r="B356" s="14" t="s">
        <v>2367</v>
      </c>
      <c r="C356" s="24" t="s">
        <v>26</v>
      </c>
      <c r="D356" s="16" t="s">
        <v>26</v>
      </c>
      <c r="E356" s="20" t="s">
        <v>26</v>
      </c>
      <c r="F356" s="58" t="s">
        <v>26</v>
      </c>
      <c r="G356" s="20" t="s">
        <v>26</v>
      </c>
      <c r="H356" s="31"/>
      <c r="I356" s="31"/>
      <c r="J356" s="31"/>
      <c r="K356" s="20" t="s">
        <v>26</v>
      </c>
      <c r="L356" s="57"/>
      <c r="M356" s="21"/>
      <c r="N356" s="20" t="s">
        <v>26</v>
      </c>
      <c r="O356" s="21"/>
      <c r="P356" s="21"/>
      <c r="Q356" s="21"/>
      <c r="R356" s="21"/>
      <c r="S356" s="21"/>
      <c r="T356" s="56" t="s">
        <v>26</v>
      </c>
      <c r="U356" s="21"/>
      <c r="V356" s="21"/>
      <c r="W356" s="21"/>
      <c r="X356" s="21"/>
      <c r="Y356" s="21"/>
      <c r="Z356" s="21"/>
      <c r="AA356" s="20" t="s">
        <v>26</v>
      </c>
    </row>
    <row r="357" spans="2:27" x14ac:dyDescent="0.2">
      <c r="B357" s="11" t="s">
        <v>24</v>
      </c>
      <c r="C357" s="12" t="s">
        <v>24</v>
      </c>
      <c r="D357" s="13" t="s">
        <v>24</v>
      </c>
      <c r="E357" s="12" t="s">
        <v>24</v>
      </c>
      <c r="F357" s="12" t="s">
        <v>24</v>
      </c>
      <c r="G357" s="12" t="s">
        <v>24</v>
      </c>
      <c r="H357" s="29" t="s">
        <v>24</v>
      </c>
      <c r="I357" s="29" t="s">
        <v>24</v>
      </c>
      <c r="J357" s="29" t="s">
        <v>24</v>
      </c>
      <c r="K357" s="12" t="s">
        <v>24</v>
      </c>
      <c r="L357" s="12" t="s">
        <v>24</v>
      </c>
      <c r="M357" s="12" t="s">
        <v>24</v>
      </c>
      <c r="N357" s="12" t="s">
        <v>24</v>
      </c>
      <c r="O357" s="12" t="s">
        <v>24</v>
      </c>
      <c r="P357" s="12" t="s">
        <v>24</v>
      </c>
      <c r="Q357" s="12" t="s">
        <v>24</v>
      </c>
      <c r="R357" s="12" t="s">
        <v>24</v>
      </c>
      <c r="S357" s="12" t="s">
        <v>24</v>
      </c>
      <c r="T357" s="12" t="s">
        <v>24</v>
      </c>
      <c r="U357" s="12" t="s">
        <v>24</v>
      </c>
      <c r="V357" s="12" t="s">
        <v>24</v>
      </c>
      <c r="W357" s="12" t="s">
        <v>24</v>
      </c>
      <c r="X357" s="12" t="s">
        <v>24</v>
      </c>
      <c r="Y357" s="12" t="s">
        <v>24</v>
      </c>
      <c r="Z357" s="12" t="s">
        <v>24</v>
      </c>
      <c r="AA357" s="12" t="s">
        <v>24</v>
      </c>
    </row>
    <row r="358" spans="2:27" ht="25.5" x14ac:dyDescent="0.2">
      <c r="B358" s="54" t="s">
        <v>47</v>
      </c>
      <c r="C358" s="24" t="s">
        <v>2366</v>
      </c>
      <c r="D358" s="53"/>
      <c r="E358" s="51"/>
      <c r="F358" s="51"/>
      <c r="G358" s="51"/>
      <c r="H358" s="59"/>
      <c r="I358" s="59"/>
      <c r="J358" s="59"/>
      <c r="K358" s="51"/>
      <c r="L358" s="51"/>
      <c r="M358" s="51"/>
      <c r="N358" s="51"/>
      <c r="O358" s="52">
        <f>SUM(SCDBPTASN2!O355:'SCDBPTASN2'!O357)</f>
        <v>0</v>
      </c>
      <c r="P358" s="52">
        <f>SUM(SCDBPTASN2!P355:'SCDBPTASN2'!P357)</f>
        <v>0</v>
      </c>
      <c r="Q358" s="52">
        <f>SUM(SCDBPTASN2!Q355:'SCDBPTASN2'!Q357)</f>
        <v>0</v>
      </c>
      <c r="R358" s="52">
        <f>SUM(SCDBPTASN2!R355:'SCDBPTASN2'!R357)</f>
        <v>0</v>
      </c>
      <c r="S358" s="52">
        <f>SUM(SCDBPTASN2!S355:'SCDBPTASN2'!S357)</f>
        <v>0</v>
      </c>
      <c r="T358" s="51"/>
      <c r="U358" s="52">
        <f>SUM(SCDBPTASN2!U355:'SCDBPTASN2'!U357)</f>
        <v>0</v>
      </c>
      <c r="V358" s="52">
        <f>SUM(SCDBPTASN2!V355:'SCDBPTASN2'!V357)</f>
        <v>0</v>
      </c>
      <c r="W358" s="52">
        <f>SUM(SCDBPTASN2!W355:'SCDBPTASN2'!W357)</f>
        <v>0</v>
      </c>
      <c r="X358" s="52">
        <f>SUM(SCDBPTASN2!X355:'SCDBPTASN2'!X357)</f>
        <v>0</v>
      </c>
      <c r="Y358" s="52">
        <f>SUM(SCDBPTASN2!Y355:'SCDBPTASN2'!Y357)</f>
        <v>0</v>
      </c>
      <c r="Z358" s="52">
        <f>SUM(SCDBPTASN2!Z355:'SCDBPTASN2'!Z357)</f>
        <v>0</v>
      </c>
      <c r="AA358" s="51"/>
    </row>
    <row r="359" spans="2:27" ht="25.5" x14ac:dyDescent="0.2">
      <c r="B359" s="54" t="s">
        <v>2365</v>
      </c>
      <c r="C359" s="24" t="s">
        <v>2364</v>
      </c>
      <c r="D359" s="53"/>
      <c r="E359" s="51"/>
      <c r="F359" s="51"/>
      <c r="G359" s="51"/>
      <c r="H359" s="59"/>
      <c r="I359" s="59"/>
      <c r="J359" s="59"/>
      <c r="K359" s="51"/>
      <c r="L359" s="51"/>
      <c r="M359" s="51"/>
      <c r="N359" s="51"/>
      <c r="O359" s="52">
        <f>SCDBPTASN2!O334+SCDBPTASN2!O338+SCDBPTASN2!O350+SCDBPTASN2!O354+SCDBPTASN2!O358</f>
        <v>-767892.26</v>
      </c>
      <c r="P359" s="52">
        <f>SCDBPTASN2!P334+SCDBPTASN2!P338+SCDBPTASN2!P350+SCDBPTASN2!P354+SCDBPTASN2!P358</f>
        <v>0</v>
      </c>
      <c r="Q359" s="52">
        <f>SCDBPTASN2!Q334+SCDBPTASN2!Q338+SCDBPTASN2!Q350+SCDBPTASN2!Q354+SCDBPTASN2!Q358</f>
        <v>68537217.690000013</v>
      </c>
      <c r="R359" s="52">
        <f>SCDBPTASN2!R334+SCDBPTASN2!R338+SCDBPTASN2!R350+SCDBPTASN2!R354+SCDBPTASN2!R358</f>
        <v>-83239.649999999994</v>
      </c>
      <c r="S359" s="52">
        <f>SCDBPTASN2!S334+SCDBPTASN2!S338+SCDBPTASN2!S350+SCDBPTASN2!S354+SCDBPTASN2!S358</f>
        <v>0</v>
      </c>
      <c r="T359" s="51"/>
      <c r="U359" s="52">
        <f>SCDBPTASN2!U334+SCDBPTASN2!U338+SCDBPTASN2!U350+SCDBPTASN2!U354+SCDBPTASN2!U358</f>
        <v>0</v>
      </c>
      <c r="V359" s="52">
        <f>SCDBPTASN2!V334+SCDBPTASN2!V338+SCDBPTASN2!V350+SCDBPTASN2!V354+SCDBPTASN2!V358</f>
        <v>-59387911.580000006</v>
      </c>
      <c r="W359" s="52">
        <f>SCDBPTASN2!W334+SCDBPTASN2!W338+SCDBPTASN2!W350+SCDBPTASN2!W354+SCDBPTASN2!W358</f>
        <v>29336.06</v>
      </c>
      <c r="X359" s="52">
        <f>SCDBPTASN2!X334+SCDBPTASN2!X338+SCDBPTASN2!X350+SCDBPTASN2!X354+SCDBPTASN2!X358</f>
        <v>66242678.390000008</v>
      </c>
      <c r="Y359" s="52">
        <f>SCDBPTASN2!Y334+SCDBPTASN2!Y338+SCDBPTASN2!Y350+SCDBPTASN2!Y354+SCDBPTASN2!Y358</f>
        <v>2294539.3000000003</v>
      </c>
      <c r="Z359" s="52">
        <f>SCDBPTASN2!Z334+SCDBPTASN2!Z338+SCDBPTASN2!Z350+SCDBPTASN2!Z354+SCDBPTASN2!Z358</f>
        <v>0</v>
      </c>
      <c r="AA359" s="51"/>
    </row>
    <row r="360" spans="2:27" x14ac:dyDescent="0.2">
      <c r="B360" s="11" t="s">
        <v>24</v>
      </c>
      <c r="C360" s="12" t="s">
        <v>24</v>
      </c>
      <c r="D360" s="13" t="s">
        <v>24</v>
      </c>
      <c r="E360" s="12" t="s">
        <v>24</v>
      </c>
      <c r="F360" s="12" t="s">
        <v>24</v>
      </c>
      <c r="G360" s="12" t="s">
        <v>24</v>
      </c>
      <c r="H360" s="29" t="s">
        <v>24</v>
      </c>
      <c r="I360" s="29" t="s">
        <v>24</v>
      </c>
      <c r="J360" s="29" t="s">
        <v>24</v>
      </c>
      <c r="K360" s="12" t="s">
        <v>24</v>
      </c>
      <c r="L360" s="12" t="s">
        <v>24</v>
      </c>
      <c r="M360" s="12" t="s">
        <v>24</v>
      </c>
      <c r="N360" s="12" t="s">
        <v>24</v>
      </c>
      <c r="O360" s="12" t="s">
        <v>24</v>
      </c>
      <c r="P360" s="12" t="s">
        <v>24</v>
      </c>
      <c r="Q360" s="12" t="s">
        <v>24</v>
      </c>
      <c r="R360" s="12" t="s">
        <v>24</v>
      </c>
      <c r="S360" s="12" t="s">
        <v>24</v>
      </c>
      <c r="T360" s="12" t="s">
        <v>24</v>
      </c>
      <c r="U360" s="12" t="s">
        <v>24</v>
      </c>
      <c r="V360" s="12" t="s">
        <v>24</v>
      </c>
      <c r="W360" s="12" t="s">
        <v>24</v>
      </c>
      <c r="X360" s="12" t="s">
        <v>24</v>
      </c>
      <c r="Y360" s="12" t="s">
        <v>24</v>
      </c>
      <c r="Z360" s="12" t="s">
        <v>24</v>
      </c>
      <c r="AA360" s="12" t="s">
        <v>24</v>
      </c>
    </row>
    <row r="361" spans="2:27" ht="25.5" x14ac:dyDescent="0.2">
      <c r="B361" s="14" t="s">
        <v>2363</v>
      </c>
      <c r="C361" s="24" t="s">
        <v>3894</v>
      </c>
      <c r="D361" s="16" t="s">
        <v>708</v>
      </c>
      <c r="E361" s="20" t="s">
        <v>707</v>
      </c>
      <c r="F361" s="58" t="s">
        <v>706</v>
      </c>
      <c r="G361" s="20" t="s">
        <v>370</v>
      </c>
      <c r="H361" s="34">
        <v>40806</v>
      </c>
      <c r="I361" s="34">
        <v>42635</v>
      </c>
      <c r="J361" s="34">
        <v>40918</v>
      </c>
      <c r="K361" s="20" t="s">
        <v>3895</v>
      </c>
      <c r="L361" s="57"/>
      <c r="M361" s="21">
        <v>20000000</v>
      </c>
      <c r="N361" s="20" t="s">
        <v>3893</v>
      </c>
      <c r="O361" s="21">
        <v>0</v>
      </c>
      <c r="P361" s="21">
        <v>0</v>
      </c>
      <c r="Q361" s="21">
        <v>15598.47</v>
      </c>
      <c r="R361" s="21">
        <v>0</v>
      </c>
      <c r="S361" s="21">
        <v>0</v>
      </c>
      <c r="T361" s="56" t="s">
        <v>26</v>
      </c>
      <c r="U361" s="21">
        <v>19469.68</v>
      </c>
      <c r="V361" s="21">
        <v>0</v>
      </c>
      <c r="W361" s="21">
        <v>0</v>
      </c>
      <c r="X361" s="21">
        <v>15598.47</v>
      </c>
      <c r="Y361" s="21">
        <v>0</v>
      </c>
      <c r="Z361" s="21">
        <v>0</v>
      </c>
      <c r="AA361" s="20" t="s">
        <v>722</v>
      </c>
    </row>
    <row r="362" spans="2:27" ht="25.5" x14ac:dyDescent="0.2">
      <c r="B362" s="14" t="s">
        <v>2360</v>
      </c>
      <c r="C362" s="24" t="s">
        <v>3894</v>
      </c>
      <c r="D362" s="16" t="s">
        <v>708</v>
      </c>
      <c r="E362" s="20" t="s">
        <v>707</v>
      </c>
      <c r="F362" s="58" t="s">
        <v>706</v>
      </c>
      <c r="G362" s="20" t="s">
        <v>370</v>
      </c>
      <c r="H362" s="34">
        <v>40806</v>
      </c>
      <c r="I362" s="34">
        <v>42635</v>
      </c>
      <c r="J362" s="34">
        <v>40927</v>
      </c>
      <c r="K362" s="20" t="s">
        <v>3563</v>
      </c>
      <c r="L362" s="57"/>
      <c r="M362" s="21">
        <v>20000000</v>
      </c>
      <c r="N362" s="20" t="s">
        <v>3893</v>
      </c>
      <c r="O362" s="21">
        <v>0</v>
      </c>
      <c r="P362" s="21">
        <v>0</v>
      </c>
      <c r="Q362" s="21">
        <v>50075.43</v>
      </c>
      <c r="R362" s="21">
        <v>9976.1</v>
      </c>
      <c r="S362" s="21">
        <v>0</v>
      </c>
      <c r="T362" s="56" t="s">
        <v>26</v>
      </c>
      <c r="U362" s="21">
        <v>0</v>
      </c>
      <c r="V362" s="21">
        <v>0</v>
      </c>
      <c r="W362" s="21">
        <v>0</v>
      </c>
      <c r="X362" s="21">
        <v>50075.43</v>
      </c>
      <c r="Y362" s="21">
        <v>0</v>
      </c>
      <c r="Z362" s="21">
        <v>0</v>
      </c>
      <c r="AA362" s="20" t="s">
        <v>722</v>
      </c>
    </row>
    <row r="363" spans="2:27" ht="25.5" x14ac:dyDescent="0.2">
      <c r="B363" s="14" t="s">
        <v>2357</v>
      </c>
      <c r="C363" s="24" t="s">
        <v>3892</v>
      </c>
      <c r="D363" s="16" t="s">
        <v>708</v>
      </c>
      <c r="E363" s="20" t="s">
        <v>707</v>
      </c>
      <c r="F363" s="58" t="s">
        <v>706</v>
      </c>
      <c r="G363" s="20" t="s">
        <v>356</v>
      </c>
      <c r="H363" s="34">
        <v>40906</v>
      </c>
      <c r="I363" s="34">
        <v>42738</v>
      </c>
      <c r="J363" s="34">
        <v>40931</v>
      </c>
      <c r="K363" s="20" t="s">
        <v>3563</v>
      </c>
      <c r="L363" s="57"/>
      <c r="M363" s="21">
        <v>15000000</v>
      </c>
      <c r="N363" s="20" t="s">
        <v>3891</v>
      </c>
      <c r="O363" s="21">
        <v>0</v>
      </c>
      <c r="P363" s="21">
        <v>0</v>
      </c>
      <c r="Q363" s="21">
        <v>68372.5</v>
      </c>
      <c r="R363" s="21">
        <v>6627.5</v>
      </c>
      <c r="S363" s="21">
        <v>0</v>
      </c>
      <c r="T363" s="56" t="s">
        <v>26</v>
      </c>
      <c r="U363" s="21">
        <v>-66193.710000000006</v>
      </c>
      <c r="V363" s="21">
        <v>0</v>
      </c>
      <c r="W363" s="21">
        <v>0</v>
      </c>
      <c r="X363" s="21">
        <v>68372.5</v>
      </c>
      <c r="Y363" s="21">
        <v>0</v>
      </c>
      <c r="Z363" s="21">
        <v>0</v>
      </c>
      <c r="AA363" s="20" t="s">
        <v>722</v>
      </c>
    </row>
    <row r="364" spans="2:27" ht="25.5" x14ac:dyDescent="0.2">
      <c r="B364" s="14" t="s">
        <v>2354</v>
      </c>
      <c r="C364" s="24" t="s">
        <v>3890</v>
      </c>
      <c r="D364" s="16" t="s">
        <v>708</v>
      </c>
      <c r="E364" s="20" t="s">
        <v>707</v>
      </c>
      <c r="F364" s="58" t="s">
        <v>706</v>
      </c>
      <c r="G364" s="20" t="s">
        <v>430</v>
      </c>
      <c r="H364" s="34">
        <v>38695</v>
      </c>
      <c r="I364" s="34">
        <v>40940</v>
      </c>
      <c r="J364" s="34">
        <v>40940</v>
      </c>
      <c r="K364" s="20" t="s">
        <v>3559</v>
      </c>
      <c r="L364" s="57"/>
      <c r="M364" s="21">
        <v>4060000</v>
      </c>
      <c r="N364" s="20" t="s">
        <v>3889</v>
      </c>
      <c r="O364" s="21">
        <v>0</v>
      </c>
      <c r="P364" s="21">
        <v>0</v>
      </c>
      <c r="Q364" s="21">
        <v>0</v>
      </c>
      <c r="R364" s="21">
        <v>-15316.12</v>
      </c>
      <c r="S364" s="21">
        <v>0</v>
      </c>
      <c r="T364" s="56" t="s">
        <v>26</v>
      </c>
      <c r="U364" s="21">
        <v>15802.16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0" t="s">
        <v>722</v>
      </c>
    </row>
    <row r="365" spans="2:27" ht="25.5" x14ac:dyDescent="0.2">
      <c r="B365" s="14" t="s">
        <v>2351</v>
      </c>
      <c r="C365" s="24" t="s">
        <v>3888</v>
      </c>
      <c r="D365" s="16" t="s">
        <v>708</v>
      </c>
      <c r="E365" s="20" t="s">
        <v>707</v>
      </c>
      <c r="F365" s="58" t="s">
        <v>706</v>
      </c>
      <c r="G365" s="20" t="s">
        <v>421</v>
      </c>
      <c r="H365" s="34">
        <v>38734</v>
      </c>
      <c r="I365" s="34">
        <v>40940</v>
      </c>
      <c r="J365" s="34">
        <v>40940</v>
      </c>
      <c r="K365" s="20" t="s">
        <v>3559</v>
      </c>
      <c r="L365" s="57"/>
      <c r="M365" s="21">
        <v>3000000</v>
      </c>
      <c r="N365" s="20" t="s">
        <v>3887</v>
      </c>
      <c r="O365" s="21">
        <v>0</v>
      </c>
      <c r="P365" s="21">
        <v>0</v>
      </c>
      <c r="Q365" s="21">
        <v>0</v>
      </c>
      <c r="R365" s="21">
        <v>-10854.83</v>
      </c>
      <c r="S365" s="21">
        <v>0</v>
      </c>
      <c r="T365" s="56" t="s">
        <v>26</v>
      </c>
      <c r="U365" s="21">
        <v>11199.35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0" t="s">
        <v>722</v>
      </c>
    </row>
    <row r="366" spans="2:27" ht="25.5" x14ac:dyDescent="0.2">
      <c r="B366" s="14" t="s">
        <v>2348</v>
      </c>
      <c r="C366" s="24" t="s">
        <v>3886</v>
      </c>
      <c r="D366" s="16" t="s">
        <v>708</v>
      </c>
      <c r="E366" s="20" t="s">
        <v>707</v>
      </c>
      <c r="F366" s="58" t="s">
        <v>706</v>
      </c>
      <c r="G366" s="20" t="s">
        <v>356</v>
      </c>
      <c r="H366" s="34">
        <v>39126</v>
      </c>
      <c r="I366" s="34">
        <v>40954</v>
      </c>
      <c r="J366" s="34">
        <v>40954</v>
      </c>
      <c r="K366" s="20" t="s">
        <v>3559</v>
      </c>
      <c r="L366" s="57"/>
      <c r="M366" s="21">
        <v>10000000</v>
      </c>
      <c r="N366" s="20" t="s">
        <v>3885</v>
      </c>
      <c r="O366" s="21">
        <v>0</v>
      </c>
      <c r="P366" s="21">
        <v>0</v>
      </c>
      <c r="Q366" s="21">
        <v>0</v>
      </c>
      <c r="R366" s="21">
        <v>58165.53</v>
      </c>
      <c r="S366" s="21">
        <v>0</v>
      </c>
      <c r="T366" s="56" t="s">
        <v>26</v>
      </c>
      <c r="U366" s="21">
        <v>-59372.5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0" t="s">
        <v>722</v>
      </c>
    </row>
    <row r="367" spans="2:27" ht="25.5" x14ac:dyDescent="0.2">
      <c r="B367" s="14" t="s">
        <v>2345</v>
      </c>
      <c r="C367" s="24" t="s">
        <v>3884</v>
      </c>
      <c r="D367" s="16" t="s">
        <v>708</v>
      </c>
      <c r="E367" s="20" t="s">
        <v>707</v>
      </c>
      <c r="F367" s="58" t="s">
        <v>706</v>
      </c>
      <c r="G367" s="20" t="s">
        <v>356</v>
      </c>
      <c r="H367" s="34">
        <v>39213</v>
      </c>
      <c r="I367" s="34">
        <v>40954</v>
      </c>
      <c r="J367" s="34">
        <v>40954</v>
      </c>
      <c r="K367" s="20" t="s">
        <v>3559</v>
      </c>
      <c r="L367" s="57"/>
      <c r="M367" s="21">
        <v>10000000</v>
      </c>
      <c r="N367" s="20" t="s">
        <v>3883</v>
      </c>
      <c r="O367" s="21">
        <v>0</v>
      </c>
      <c r="P367" s="21">
        <v>0</v>
      </c>
      <c r="Q367" s="21">
        <v>0</v>
      </c>
      <c r="R367" s="21">
        <v>-55513.31</v>
      </c>
      <c r="S367" s="21">
        <v>0</v>
      </c>
      <c r="T367" s="56" t="s">
        <v>26</v>
      </c>
      <c r="U367" s="21">
        <v>56665.23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0" t="s">
        <v>704</v>
      </c>
    </row>
    <row r="368" spans="2:27" ht="25.5" x14ac:dyDescent="0.2">
      <c r="B368" s="14" t="s">
        <v>2342</v>
      </c>
      <c r="C368" s="24" t="s">
        <v>3882</v>
      </c>
      <c r="D368" s="16" t="s">
        <v>738</v>
      </c>
      <c r="E368" s="20" t="s">
        <v>737</v>
      </c>
      <c r="F368" s="58" t="s">
        <v>706</v>
      </c>
      <c r="G368" s="20" t="s">
        <v>343</v>
      </c>
      <c r="H368" s="34">
        <v>40232</v>
      </c>
      <c r="I368" s="34">
        <v>40964</v>
      </c>
      <c r="J368" s="34">
        <v>40964</v>
      </c>
      <c r="K368" s="20" t="s">
        <v>3559</v>
      </c>
      <c r="L368" s="57"/>
      <c r="M368" s="21">
        <v>18000000</v>
      </c>
      <c r="N368" s="20" t="s">
        <v>3881</v>
      </c>
      <c r="O368" s="21">
        <v>0</v>
      </c>
      <c r="P368" s="21">
        <v>0</v>
      </c>
      <c r="Q368" s="21">
        <v>0</v>
      </c>
      <c r="R368" s="21">
        <v>-16682.810000000001</v>
      </c>
      <c r="S368" s="21">
        <v>0</v>
      </c>
      <c r="T368" s="56" t="s">
        <v>26</v>
      </c>
      <c r="U368" s="21">
        <v>16936.150000000001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0" t="s">
        <v>735</v>
      </c>
    </row>
    <row r="369" spans="2:27" ht="25.5" x14ac:dyDescent="0.2">
      <c r="B369" s="14" t="s">
        <v>2339</v>
      </c>
      <c r="C369" s="24" t="s">
        <v>3880</v>
      </c>
      <c r="D369" s="16" t="s">
        <v>544</v>
      </c>
      <c r="E369" s="20" t="s">
        <v>543</v>
      </c>
      <c r="F369" s="58" t="s">
        <v>706</v>
      </c>
      <c r="G369" s="20" t="s">
        <v>421</v>
      </c>
      <c r="H369" s="34">
        <v>39248</v>
      </c>
      <c r="I369" s="34">
        <v>42460</v>
      </c>
      <c r="J369" s="34">
        <v>40968</v>
      </c>
      <c r="K369" s="20" t="s">
        <v>3879</v>
      </c>
      <c r="L369" s="57"/>
      <c r="M369" s="21">
        <v>68500000</v>
      </c>
      <c r="N369" s="20" t="s">
        <v>3878</v>
      </c>
      <c r="O369" s="21">
        <v>0</v>
      </c>
      <c r="P369" s="21">
        <v>0</v>
      </c>
      <c r="Q369" s="21">
        <v>0</v>
      </c>
      <c r="R369" s="21">
        <v>928406.47</v>
      </c>
      <c r="S369" s="21">
        <v>0</v>
      </c>
      <c r="T369" s="56" t="s">
        <v>26</v>
      </c>
      <c r="U369" s="21">
        <v>-979377.05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0" t="s">
        <v>2243</v>
      </c>
    </row>
    <row r="370" spans="2:27" ht="25.5" x14ac:dyDescent="0.2">
      <c r="B370" s="14" t="s">
        <v>2336</v>
      </c>
      <c r="C370" s="24" t="s">
        <v>3877</v>
      </c>
      <c r="D370" s="16" t="s">
        <v>544</v>
      </c>
      <c r="E370" s="20" t="s">
        <v>543</v>
      </c>
      <c r="F370" s="58" t="s">
        <v>706</v>
      </c>
      <c r="G370" s="20" t="s">
        <v>320</v>
      </c>
      <c r="H370" s="34">
        <v>38407</v>
      </c>
      <c r="I370" s="34">
        <v>40969</v>
      </c>
      <c r="J370" s="34">
        <v>40969</v>
      </c>
      <c r="K370" s="20" t="s">
        <v>3559</v>
      </c>
      <c r="L370" s="57"/>
      <c r="M370" s="21">
        <v>50000000</v>
      </c>
      <c r="N370" s="20" t="s">
        <v>3876</v>
      </c>
      <c r="O370" s="21">
        <v>-312500</v>
      </c>
      <c r="P370" s="21">
        <v>0</v>
      </c>
      <c r="Q370" s="21">
        <v>0</v>
      </c>
      <c r="R370" s="21">
        <v>39946.339999999997</v>
      </c>
      <c r="S370" s="21">
        <v>0</v>
      </c>
      <c r="T370" s="56" t="s">
        <v>26</v>
      </c>
      <c r="U370" s="21">
        <v>-37552.93</v>
      </c>
      <c r="V370" s="21">
        <v>0</v>
      </c>
      <c r="W370" s="21">
        <v>11160.56</v>
      </c>
      <c r="X370" s="21">
        <v>0</v>
      </c>
      <c r="Y370" s="21">
        <v>0</v>
      </c>
      <c r="Z370" s="21">
        <v>0</v>
      </c>
      <c r="AA370" s="20" t="s">
        <v>2243</v>
      </c>
    </row>
    <row r="371" spans="2:27" ht="25.5" x14ac:dyDescent="0.2">
      <c r="B371" s="14" t="s">
        <v>2333</v>
      </c>
      <c r="C371" s="24" t="s">
        <v>3875</v>
      </c>
      <c r="D371" s="16" t="s">
        <v>708</v>
      </c>
      <c r="E371" s="20" t="s">
        <v>707</v>
      </c>
      <c r="F371" s="58" t="s">
        <v>706</v>
      </c>
      <c r="G371" s="20" t="s">
        <v>430</v>
      </c>
      <c r="H371" s="34">
        <v>38695</v>
      </c>
      <c r="I371" s="34">
        <v>40969</v>
      </c>
      <c r="J371" s="34">
        <v>40969</v>
      </c>
      <c r="K371" s="20" t="s">
        <v>3559</v>
      </c>
      <c r="L371" s="57"/>
      <c r="M371" s="21">
        <v>2000000</v>
      </c>
      <c r="N371" s="20" t="s">
        <v>3874</v>
      </c>
      <c r="O371" s="21">
        <v>0</v>
      </c>
      <c r="P371" s="21">
        <v>0</v>
      </c>
      <c r="Q371" s="21">
        <v>0</v>
      </c>
      <c r="R371" s="21">
        <v>-14809.46</v>
      </c>
      <c r="S371" s="21">
        <v>0</v>
      </c>
      <c r="T371" s="56" t="s">
        <v>26</v>
      </c>
      <c r="U371" s="21">
        <v>15036.72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0" t="s">
        <v>722</v>
      </c>
    </row>
    <row r="372" spans="2:27" ht="25.5" x14ac:dyDescent="0.2">
      <c r="B372" s="14" t="s">
        <v>2330</v>
      </c>
      <c r="C372" s="24" t="s">
        <v>3873</v>
      </c>
      <c r="D372" s="16" t="s">
        <v>738</v>
      </c>
      <c r="E372" s="20" t="s">
        <v>737</v>
      </c>
      <c r="F372" s="58" t="s">
        <v>706</v>
      </c>
      <c r="G372" s="20" t="s">
        <v>356</v>
      </c>
      <c r="H372" s="34">
        <v>39141</v>
      </c>
      <c r="I372" s="34">
        <v>40970</v>
      </c>
      <c r="J372" s="34">
        <v>40970</v>
      </c>
      <c r="K372" s="20" t="s">
        <v>3559</v>
      </c>
      <c r="L372" s="57"/>
      <c r="M372" s="21">
        <v>6100000</v>
      </c>
      <c r="N372" s="20" t="s">
        <v>3872</v>
      </c>
      <c r="O372" s="21">
        <v>0</v>
      </c>
      <c r="P372" s="21">
        <v>0</v>
      </c>
      <c r="Q372" s="21">
        <v>0</v>
      </c>
      <c r="R372" s="21">
        <v>-46000.24</v>
      </c>
      <c r="S372" s="21">
        <v>0</v>
      </c>
      <c r="T372" s="56" t="s">
        <v>26</v>
      </c>
      <c r="U372" s="21">
        <v>46645.59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0" t="s">
        <v>735</v>
      </c>
    </row>
    <row r="373" spans="2:27" ht="25.5" x14ac:dyDescent="0.2">
      <c r="B373" s="14" t="s">
        <v>2327</v>
      </c>
      <c r="C373" s="24" t="s">
        <v>3871</v>
      </c>
      <c r="D373" s="16" t="s">
        <v>708</v>
      </c>
      <c r="E373" s="20" t="s">
        <v>707</v>
      </c>
      <c r="F373" s="58" t="s">
        <v>706</v>
      </c>
      <c r="G373" s="20" t="s">
        <v>370</v>
      </c>
      <c r="H373" s="34">
        <v>39168</v>
      </c>
      <c r="I373" s="34">
        <v>40997</v>
      </c>
      <c r="J373" s="34">
        <v>40997</v>
      </c>
      <c r="K373" s="20" t="s">
        <v>3559</v>
      </c>
      <c r="L373" s="57"/>
      <c r="M373" s="21">
        <v>4000000</v>
      </c>
      <c r="N373" s="20" t="s">
        <v>3870</v>
      </c>
      <c r="O373" s="21">
        <v>0</v>
      </c>
      <c r="P373" s="21">
        <v>0</v>
      </c>
      <c r="Q373" s="21">
        <v>0</v>
      </c>
      <c r="R373" s="21">
        <v>-42804.25</v>
      </c>
      <c r="S373" s="21">
        <v>0</v>
      </c>
      <c r="T373" s="56" t="s">
        <v>26</v>
      </c>
      <c r="U373" s="21">
        <v>43155.7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0" t="s">
        <v>722</v>
      </c>
    </row>
    <row r="374" spans="2:27" ht="25.5" x14ac:dyDescent="0.2">
      <c r="B374" s="14" t="s">
        <v>2324</v>
      </c>
      <c r="C374" s="24" t="s">
        <v>3869</v>
      </c>
      <c r="D374" s="16" t="s">
        <v>708</v>
      </c>
      <c r="E374" s="20" t="s">
        <v>707</v>
      </c>
      <c r="F374" s="58" t="s">
        <v>706</v>
      </c>
      <c r="G374" s="20" t="s">
        <v>370</v>
      </c>
      <c r="H374" s="34">
        <v>39233</v>
      </c>
      <c r="I374" s="34">
        <v>40997</v>
      </c>
      <c r="J374" s="34">
        <v>40997</v>
      </c>
      <c r="K374" s="20" t="s">
        <v>3559</v>
      </c>
      <c r="L374" s="57"/>
      <c r="M374" s="21">
        <v>4000000</v>
      </c>
      <c r="N374" s="20" t="s">
        <v>3868</v>
      </c>
      <c r="O374" s="21">
        <v>0</v>
      </c>
      <c r="P374" s="21">
        <v>0</v>
      </c>
      <c r="Q374" s="21">
        <v>0</v>
      </c>
      <c r="R374" s="21">
        <v>46431.81</v>
      </c>
      <c r="S374" s="21">
        <v>0</v>
      </c>
      <c r="T374" s="56" t="s">
        <v>26</v>
      </c>
      <c r="U374" s="21">
        <v>-46813.68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0" t="s">
        <v>722</v>
      </c>
    </row>
    <row r="375" spans="2:27" ht="25.5" x14ac:dyDescent="0.2">
      <c r="B375" s="14" t="s">
        <v>2321</v>
      </c>
      <c r="C375" s="24" t="s">
        <v>3751</v>
      </c>
      <c r="D375" s="16" t="s">
        <v>708</v>
      </c>
      <c r="E375" s="20" t="s">
        <v>707</v>
      </c>
      <c r="F375" s="58" t="s">
        <v>706</v>
      </c>
      <c r="G375" s="20" t="s">
        <v>421</v>
      </c>
      <c r="H375" s="34">
        <v>39175</v>
      </c>
      <c r="I375" s="34">
        <v>41004</v>
      </c>
      <c r="J375" s="34">
        <v>41004</v>
      </c>
      <c r="K375" s="20" t="s">
        <v>3559</v>
      </c>
      <c r="L375" s="57"/>
      <c r="M375" s="21">
        <v>37000000</v>
      </c>
      <c r="N375" s="20" t="s">
        <v>3750</v>
      </c>
      <c r="O375" s="21">
        <v>0</v>
      </c>
      <c r="P375" s="21">
        <v>0</v>
      </c>
      <c r="Q375" s="21">
        <v>0</v>
      </c>
      <c r="R375" s="21">
        <v>-428853.74</v>
      </c>
      <c r="S375" s="21">
        <v>0</v>
      </c>
      <c r="T375" s="56" t="s">
        <v>26</v>
      </c>
      <c r="U375" s="21">
        <v>429783.48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0" t="s">
        <v>722</v>
      </c>
    </row>
    <row r="376" spans="2:27" ht="25.5" x14ac:dyDescent="0.2">
      <c r="B376" s="14" t="s">
        <v>2318</v>
      </c>
      <c r="C376" s="24" t="s">
        <v>2254</v>
      </c>
      <c r="D376" s="16" t="s">
        <v>708</v>
      </c>
      <c r="E376" s="20" t="s">
        <v>707</v>
      </c>
      <c r="F376" s="58" t="s">
        <v>706</v>
      </c>
      <c r="G376" s="20" t="s">
        <v>421</v>
      </c>
      <c r="H376" s="34">
        <v>39233</v>
      </c>
      <c r="I376" s="34">
        <v>41004</v>
      </c>
      <c r="J376" s="34">
        <v>41004</v>
      </c>
      <c r="K376" s="20" t="s">
        <v>3559</v>
      </c>
      <c r="L376" s="57"/>
      <c r="M376" s="21">
        <v>37000000</v>
      </c>
      <c r="N376" s="20" t="s">
        <v>2253</v>
      </c>
      <c r="O376" s="21">
        <v>0</v>
      </c>
      <c r="P376" s="21">
        <v>0</v>
      </c>
      <c r="Q376" s="21">
        <v>0</v>
      </c>
      <c r="R376" s="21">
        <v>458996.4</v>
      </c>
      <c r="S376" s="21">
        <v>0</v>
      </c>
      <c r="T376" s="56" t="s">
        <v>26</v>
      </c>
      <c r="U376" s="21">
        <v>-460155.65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0" t="s">
        <v>722</v>
      </c>
    </row>
    <row r="377" spans="2:27" ht="25.5" x14ac:dyDescent="0.2">
      <c r="B377" s="14" t="s">
        <v>2315</v>
      </c>
      <c r="C377" s="24" t="s">
        <v>3867</v>
      </c>
      <c r="D377" s="16" t="s">
        <v>708</v>
      </c>
      <c r="E377" s="20" t="s">
        <v>707</v>
      </c>
      <c r="F377" s="58" t="s">
        <v>706</v>
      </c>
      <c r="G377" s="20" t="s">
        <v>356</v>
      </c>
      <c r="H377" s="34">
        <v>39181</v>
      </c>
      <c r="I377" s="34">
        <v>41010</v>
      </c>
      <c r="J377" s="34">
        <v>41010</v>
      </c>
      <c r="K377" s="20" t="s">
        <v>3559</v>
      </c>
      <c r="L377" s="57"/>
      <c r="M377" s="21">
        <v>10000000</v>
      </c>
      <c r="N377" s="20" t="s">
        <v>3866</v>
      </c>
      <c r="O377" s="21">
        <v>0</v>
      </c>
      <c r="P377" s="21">
        <v>0</v>
      </c>
      <c r="Q377" s="21">
        <v>0</v>
      </c>
      <c r="R377" s="21">
        <v>126464.53</v>
      </c>
      <c r="S377" s="21">
        <v>0</v>
      </c>
      <c r="T377" s="56" t="s">
        <v>26</v>
      </c>
      <c r="U377" s="21">
        <v>-126027.56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0" t="s">
        <v>722</v>
      </c>
    </row>
    <row r="378" spans="2:27" ht="25.5" x14ac:dyDescent="0.2">
      <c r="B378" s="14" t="s">
        <v>2312</v>
      </c>
      <c r="C378" s="24" t="s">
        <v>3865</v>
      </c>
      <c r="D378" s="16" t="s">
        <v>708</v>
      </c>
      <c r="E378" s="20" t="s">
        <v>707</v>
      </c>
      <c r="F378" s="58" t="s">
        <v>706</v>
      </c>
      <c r="G378" s="20" t="s">
        <v>356</v>
      </c>
      <c r="H378" s="34">
        <v>39213</v>
      </c>
      <c r="I378" s="34">
        <v>41010</v>
      </c>
      <c r="J378" s="34">
        <v>41010</v>
      </c>
      <c r="K378" s="20" t="s">
        <v>3559</v>
      </c>
      <c r="L378" s="57"/>
      <c r="M378" s="21">
        <v>10000000</v>
      </c>
      <c r="N378" s="20" t="s">
        <v>3864</v>
      </c>
      <c r="O378" s="21">
        <v>0</v>
      </c>
      <c r="P378" s="21">
        <v>0</v>
      </c>
      <c r="Q378" s="21">
        <v>0</v>
      </c>
      <c r="R378" s="21">
        <v>-123631.2</v>
      </c>
      <c r="S378" s="21">
        <v>0</v>
      </c>
      <c r="T378" s="56" t="s">
        <v>26</v>
      </c>
      <c r="U378" s="21">
        <v>123174.44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0" t="s">
        <v>704</v>
      </c>
    </row>
    <row r="379" spans="2:27" ht="25.5" x14ac:dyDescent="0.2">
      <c r="B379" s="14" t="s">
        <v>2309</v>
      </c>
      <c r="C379" s="24" t="s">
        <v>3863</v>
      </c>
      <c r="D379" s="16" t="s">
        <v>738</v>
      </c>
      <c r="E379" s="20" t="s">
        <v>737</v>
      </c>
      <c r="F379" s="58" t="s">
        <v>706</v>
      </c>
      <c r="G379" s="20" t="s">
        <v>430</v>
      </c>
      <c r="H379" s="34">
        <v>40290</v>
      </c>
      <c r="I379" s="34">
        <v>41025</v>
      </c>
      <c r="J379" s="34">
        <v>41025</v>
      </c>
      <c r="K379" s="20" t="s">
        <v>3559</v>
      </c>
      <c r="L379" s="57"/>
      <c r="M379" s="21">
        <v>89000000</v>
      </c>
      <c r="N379" s="20" t="s">
        <v>3862</v>
      </c>
      <c r="O379" s="21">
        <v>0</v>
      </c>
      <c r="P379" s="21">
        <v>0</v>
      </c>
      <c r="Q379" s="21">
        <v>0</v>
      </c>
      <c r="R379" s="21">
        <v>-191226.79</v>
      </c>
      <c r="S379" s="21">
        <v>0</v>
      </c>
      <c r="T379" s="56" t="s">
        <v>26</v>
      </c>
      <c r="U379" s="21">
        <v>165945.38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0" t="s">
        <v>735</v>
      </c>
    </row>
    <row r="380" spans="2:27" ht="25.5" x14ac:dyDescent="0.2">
      <c r="B380" s="14" t="s">
        <v>2306</v>
      </c>
      <c r="C380" s="24" t="s">
        <v>3861</v>
      </c>
      <c r="D380" s="16" t="s">
        <v>708</v>
      </c>
      <c r="E380" s="20" t="s">
        <v>707</v>
      </c>
      <c r="F380" s="58" t="s">
        <v>706</v>
      </c>
      <c r="G380" s="20" t="s">
        <v>575</v>
      </c>
      <c r="H380" s="34">
        <v>38783</v>
      </c>
      <c r="I380" s="34">
        <v>42505</v>
      </c>
      <c r="J380" s="34">
        <v>41029</v>
      </c>
      <c r="K380" s="20" t="s">
        <v>3563</v>
      </c>
      <c r="L380" s="57"/>
      <c r="M380" s="21">
        <v>2800000</v>
      </c>
      <c r="N380" s="20" t="s">
        <v>3860</v>
      </c>
      <c r="O380" s="21">
        <v>0</v>
      </c>
      <c r="P380" s="21">
        <v>0</v>
      </c>
      <c r="Q380" s="21">
        <v>-497447.97</v>
      </c>
      <c r="R380" s="21">
        <v>-45270.67</v>
      </c>
      <c r="S380" s="21">
        <v>0</v>
      </c>
      <c r="T380" s="56" t="s">
        <v>26</v>
      </c>
      <c r="U380" s="21">
        <v>505493.06</v>
      </c>
      <c r="V380" s="21">
        <v>0</v>
      </c>
      <c r="W380" s="21">
        <v>0</v>
      </c>
      <c r="X380" s="21">
        <v>-497447.97</v>
      </c>
      <c r="Y380" s="21">
        <v>0</v>
      </c>
      <c r="Z380" s="21">
        <v>0</v>
      </c>
      <c r="AA380" s="20" t="s">
        <v>722</v>
      </c>
    </row>
    <row r="381" spans="2:27" ht="25.5" x14ac:dyDescent="0.2">
      <c r="B381" s="14" t="s">
        <v>2303</v>
      </c>
      <c r="C381" s="24" t="s">
        <v>3861</v>
      </c>
      <c r="D381" s="16" t="s">
        <v>708</v>
      </c>
      <c r="E381" s="20" t="s">
        <v>707</v>
      </c>
      <c r="F381" s="58" t="s">
        <v>706</v>
      </c>
      <c r="G381" s="20" t="s">
        <v>575</v>
      </c>
      <c r="H381" s="34">
        <v>38783</v>
      </c>
      <c r="I381" s="34">
        <v>42505</v>
      </c>
      <c r="J381" s="34">
        <v>41029</v>
      </c>
      <c r="K381" s="20" t="s">
        <v>3563</v>
      </c>
      <c r="L381" s="57"/>
      <c r="M381" s="21">
        <v>5600000</v>
      </c>
      <c r="N381" s="20" t="s">
        <v>3860</v>
      </c>
      <c r="O381" s="21">
        <v>0</v>
      </c>
      <c r="P381" s="21">
        <v>0</v>
      </c>
      <c r="Q381" s="21">
        <v>-994894.94</v>
      </c>
      <c r="R381" s="21">
        <v>-90541.32</v>
      </c>
      <c r="S381" s="21">
        <v>0</v>
      </c>
      <c r="T381" s="56" t="s">
        <v>26</v>
      </c>
      <c r="U381" s="21">
        <v>1010986.1</v>
      </c>
      <c r="V381" s="21">
        <v>0</v>
      </c>
      <c r="W381" s="21">
        <v>0</v>
      </c>
      <c r="X381" s="21">
        <v>-994894.94</v>
      </c>
      <c r="Y381" s="21">
        <v>0</v>
      </c>
      <c r="Z381" s="21">
        <v>0</v>
      </c>
      <c r="AA381" s="20" t="s">
        <v>722</v>
      </c>
    </row>
    <row r="382" spans="2:27" ht="25.5" x14ac:dyDescent="0.2">
      <c r="B382" s="14" t="s">
        <v>2300</v>
      </c>
      <c r="C382" s="24" t="s">
        <v>3861</v>
      </c>
      <c r="D382" s="16" t="s">
        <v>708</v>
      </c>
      <c r="E382" s="20" t="s">
        <v>707</v>
      </c>
      <c r="F382" s="58" t="s">
        <v>706</v>
      </c>
      <c r="G382" s="20" t="s">
        <v>575</v>
      </c>
      <c r="H382" s="28">
        <v>38783</v>
      </c>
      <c r="I382" s="28">
        <v>42505</v>
      </c>
      <c r="J382" s="28">
        <v>41029</v>
      </c>
      <c r="K382" s="20" t="s">
        <v>3563</v>
      </c>
      <c r="L382" s="57"/>
      <c r="M382" s="21">
        <v>3000000</v>
      </c>
      <c r="N382" s="20" t="s">
        <v>3860</v>
      </c>
      <c r="O382" s="21">
        <v>0</v>
      </c>
      <c r="P382" s="21">
        <v>0</v>
      </c>
      <c r="Q382" s="21">
        <v>-532980.03</v>
      </c>
      <c r="R382" s="21">
        <v>-48504.3</v>
      </c>
      <c r="S382" s="21">
        <v>0</v>
      </c>
      <c r="T382" s="56" t="s">
        <v>26</v>
      </c>
      <c r="U382" s="21">
        <v>541599.68000000005</v>
      </c>
      <c r="V382" s="21">
        <v>0</v>
      </c>
      <c r="W382" s="21">
        <v>0</v>
      </c>
      <c r="X382" s="21">
        <v>-532980.03</v>
      </c>
      <c r="Y382" s="21">
        <v>0</v>
      </c>
      <c r="Z382" s="21">
        <v>0</v>
      </c>
      <c r="AA382" s="20" t="s">
        <v>722</v>
      </c>
    </row>
    <row r="383" spans="2:27" ht="25.5" x14ac:dyDescent="0.2">
      <c r="B383" s="14" t="s">
        <v>2297</v>
      </c>
      <c r="C383" s="24" t="s">
        <v>2750</v>
      </c>
      <c r="D383" s="16" t="s">
        <v>708</v>
      </c>
      <c r="E383" s="20" t="s">
        <v>707</v>
      </c>
      <c r="F383" s="58" t="s">
        <v>706</v>
      </c>
      <c r="G383" s="20" t="s">
        <v>575</v>
      </c>
      <c r="H383" s="34">
        <v>39065</v>
      </c>
      <c r="I383" s="34">
        <v>42487</v>
      </c>
      <c r="J383" s="34">
        <v>41029</v>
      </c>
      <c r="K383" s="20" t="s">
        <v>3563</v>
      </c>
      <c r="L383" s="57"/>
      <c r="M383" s="21">
        <v>5275000</v>
      </c>
      <c r="N383" s="20" t="s">
        <v>2748</v>
      </c>
      <c r="O383" s="21">
        <v>0</v>
      </c>
      <c r="P383" s="21">
        <v>0</v>
      </c>
      <c r="Q383" s="21">
        <v>-871608.02</v>
      </c>
      <c r="R383" s="21">
        <v>-79834.8</v>
      </c>
      <c r="S383" s="21">
        <v>0</v>
      </c>
      <c r="T383" s="56" t="s">
        <v>26</v>
      </c>
      <c r="U383" s="21">
        <v>884621.07</v>
      </c>
      <c r="V383" s="21">
        <v>0</v>
      </c>
      <c r="W383" s="21">
        <v>0</v>
      </c>
      <c r="X383" s="21">
        <v>-871608.02</v>
      </c>
      <c r="Y383" s="21">
        <v>0</v>
      </c>
      <c r="Z383" s="21">
        <v>0</v>
      </c>
      <c r="AA383" s="20" t="s">
        <v>722</v>
      </c>
    </row>
    <row r="384" spans="2:27" ht="25.5" x14ac:dyDescent="0.2">
      <c r="B384" s="14" t="s">
        <v>2294</v>
      </c>
      <c r="C384" s="24" t="s">
        <v>3859</v>
      </c>
      <c r="D384" s="16" t="s">
        <v>708</v>
      </c>
      <c r="E384" s="20" t="s">
        <v>707</v>
      </c>
      <c r="F384" s="58" t="s">
        <v>706</v>
      </c>
      <c r="G384" s="20" t="s">
        <v>575</v>
      </c>
      <c r="H384" s="34">
        <v>40218</v>
      </c>
      <c r="I384" s="34">
        <v>42411</v>
      </c>
      <c r="J384" s="34">
        <v>41029</v>
      </c>
      <c r="K384" s="20" t="s">
        <v>3563</v>
      </c>
      <c r="L384" s="57"/>
      <c r="M384" s="21">
        <v>50000000</v>
      </c>
      <c r="N384" s="20" t="s">
        <v>3858</v>
      </c>
      <c r="O384" s="21">
        <v>0</v>
      </c>
      <c r="P384" s="21">
        <v>0</v>
      </c>
      <c r="Q384" s="21">
        <v>-4037017</v>
      </c>
      <c r="R384" s="21">
        <v>-417972.67</v>
      </c>
      <c r="S384" s="21">
        <v>0</v>
      </c>
      <c r="T384" s="56" t="s">
        <v>26</v>
      </c>
      <c r="U384" s="21">
        <v>3909981.82</v>
      </c>
      <c r="V384" s="21">
        <v>0</v>
      </c>
      <c r="W384" s="21">
        <v>0</v>
      </c>
      <c r="X384" s="21">
        <v>-4037017</v>
      </c>
      <c r="Y384" s="21">
        <v>0</v>
      </c>
      <c r="Z384" s="21">
        <v>0</v>
      </c>
      <c r="AA384" s="20" t="s">
        <v>722</v>
      </c>
    </row>
    <row r="385" spans="2:27" ht="25.5" x14ac:dyDescent="0.2">
      <c r="B385" s="14" t="s">
        <v>2291</v>
      </c>
      <c r="C385" s="24" t="s">
        <v>3857</v>
      </c>
      <c r="D385" s="16" t="s">
        <v>708</v>
      </c>
      <c r="E385" s="20" t="s">
        <v>707</v>
      </c>
      <c r="F385" s="58" t="s">
        <v>706</v>
      </c>
      <c r="G385" s="20" t="s">
        <v>361</v>
      </c>
      <c r="H385" s="34">
        <v>39902</v>
      </c>
      <c r="I385" s="34">
        <v>42948</v>
      </c>
      <c r="J385" s="34">
        <v>41029</v>
      </c>
      <c r="K385" s="20" t="s">
        <v>3563</v>
      </c>
      <c r="L385" s="57"/>
      <c r="M385" s="21">
        <v>100000000</v>
      </c>
      <c r="N385" s="20" t="s">
        <v>3856</v>
      </c>
      <c r="O385" s="21">
        <v>0</v>
      </c>
      <c r="P385" s="21">
        <v>0</v>
      </c>
      <c r="Q385" s="21">
        <v>-9945000</v>
      </c>
      <c r="R385" s="21">
        <v>0</v>
      </c>
      <c r="S385" s="21">
        <v>0</v>
      </c>
      <c r="T385" s="56" t="s">
        <v>26</v>
      </c>
      <c r="U385" s="21">
        <v>8671531.7699999996</v>
      </c>
      <c r="V385" s="21">
        <v>0</v>
      </c>
      <c r="W385" s="21">
        <v>0</v>
      </c>
      <c r="X385" s="21">
        <v>-9945000</v>
      </c>
      <c r="Y385" s="21">
        <v>0</v>
      </c>
      <c r="Z385" s="21">
        <v>0</v>
      </c>
      <c r="AA385" s="20" t="s">
        <v>704</v>
      </c>
    </row>
    <row r="386" spans="2:27" ht="25.5" x14ac:dyDescent="0.2">
      <c r="B386" s="14" t="s">
        <v>2288</v>
      </c>
      <c r="C386" s="24" t="s">
        <v>3855</v>
      </c>
      <c r="D386" s="16" t="s">
        <v>708</v>
      </c>
      <c r="E386" s="20" t="s">
        <v>707</v>
      </c>
      <c r="F386" s="58" t="s">
        <v>706</v>
      </c>
      <c r="G386" s="20" t="s">
        <v>338</v>
      </c>
      <c r="H386" s="34">
        <v>38133</v>
      </c>
      <c r="I386" s="34">
        <v>41152</v>
      </c>
      <c r="J386" s="34">
        <v>41029</v>
      </c>
      <c r="K386" s="20" t="s">
        <v>3563</v>
      </c>
      <c r="L386" s="57"/>
      <c r="M386" s="21">
        <v>100000000</v>
      </c>
      <c r="N386" s="20" t="s">
        <v>3854</v>
      </c>
      <c r="O386" s="21">
        <v>0</v>
      </c>
      <c r="P386" s="21">
        <v>0</v>
      </c>
      <c r="Q386" s="21">
        <v>-1475905</v>
      </c>
      <c r="R386" s="21">
        <v>-1505578.07</v>
      </c>
      <c r="S386" s="21">
        <v>0</v>
      </c>
      <c r="T386" s="56" t="s">
        <v>26</v>
      </c>
      <c r="U386" s="21">
        <v>2849634.12</v>
      </c>
      <c r="V386" s="21">
        <v>0</v>
      </c>
      <c r="W386" s="21">
        <v>0</v>
      </c>
      <c r="X386" s="21">
        <v>-1475905</v>
      </c>
      <c r="Y386" s="21">
        <v>0</v>
      </c>
      <c r="Z386" s="21">
        <v>0</v>
      </c>
      <c r="AA386" s="20" t="s">
        <v>704</v>
      </c>
    </row>
    <row r="387" spans="2:27" ht="25.5" x14ac:dyDescent="0.2">
      <c r="B387" s="14" t="s">
        <v>2285</v>
      </c>
      <c r="C387" s="24" t="s">
        <v>3853</v>
      </c>
      <c r="D387" s="16" t="s">
        <v>708</v>
      </c>
      <c r="E387" s="20" t="s">
        <v>707</v>
      </c>
      <c r="F387" s="58" t="s">
        <v>706</v>
      </c>
      <c r="G387" s="20" t="s">
        <v>333</v>
      </c>
      <c r="H387" s="34">
        <v>40266</v>
      </c>
      <c r="I387" s="34">
        <v>43190</v>
      </c>
      <c r="J387" s="34">
        <v>41029</v>
      </c>
      <c r="K387" s="20" t="s">
        <v>3563</v>
      </c>
      <c r="L387" s="57"/>
      <c r="M387" s="21">
        <v>200000000</v>
      </c>
      <c r="N387" s="20" t="s">
        <v>3852</v>
      </c>
      <c r="O387" s="21">
        <v>0</v>
      </c>
      <c r="P387" s="21">
        <v>0</v>
      </c>
      <c r="Q387" s="21">
        <v>-25452104</v>
      </c>
      <c r="R387" s="21">
        <v>-2006235.94</v>
      </c>
      <c r="S387" s="21">
        <v>0</v>
      </c>
      <c r="T387" s="56" t="s">
        <v>26</v>
      </c>
      <c r="U387" s="21">
        <v>24247539.199999999</v>
      </c>
      <c r="V387" s="21">
        <v>0</v>
      </c>
      <c r="W387" s="21">
        <v>0</v>
      </c>
      <c r="X387" s="21">
        <v>-25452104</v>
      </c>
      <c r="Y387" s="21">
        <v>0</v>
      </c>
      <c r="Z387" s="21">
        <v>0</v>
      </c>
      <c r="AA387" s="20" t="s">
        <v>704</v>
      </c>
    </row>
    <row r="388" spans="2:27" ht="25.5" x14ac:dyDescent="0.2">
      <c r="B388" s="14" t="s">
        <v>2282</v>
      </c>
      <c r="C388" s="24" t="s">
        <v>3851</v>
      </c>
      <c r="D388" s="16" t="s">
        <v>708</v>
      </c>
      <c r="E388" s="20" t="s">
        <v>707</v>
      </c>
      <c r="F388" s="58" t="s">
        <v>706</v>
      </c>
      <c r="G388" s="20" t="s">
        <v>338</v>
      </c>
      <c r="H388" s="34">
        <v>39141</v>
      </c>
      <c r="I388" s="34">
        <v>42428</v>
      </c>
      <c r="J388" s="34">
        <v>41029</v>
      </c>
      <c r="K388" s="20" t="s">
        <v>3563</v>
      </c>
      <c r="L388" s="57"/>
      <c r="M388" s="21">
        <v>100000000</v>
      </c>
      <c r="N388" s="20" t="s">
        <v>3850</v>
      </c>
      <c r="O388" s="21">
        <v>0</v>
      </c>
      <c r="P388" s="21">
        <v>0</v>
      </c>
      <c r="Q388" s="21">
        <v>-15966240</v>
      </c>
      <c r="R388" s="21">
        <v>-1504766.49</v>
      </c>
      <c r="S388" s="21">
        <v>0</v>
      </c>
      <c r="T388" s="56" t="s">
        <v>26</v>
      </c>
      <c r="U388" s="21">
        <v>16411695.9</v>
      </c>
      <c r="V388" s="21">
        <v>0</v>
      </c>
      <c r="W388" s="21">
        <v>0</v>
      </c>
      <c r="X388" s="21">
        <v>-15966240</v>
      </c>
      <c r="Y388" s="21">
        <v>0</v>
      </c>
      <c r="Z388" s="21">
        <v>0</v>
      </c>
      <c r="AA388" s="20" t="s">
        <v>704</v>
      </c>
    </row>
    <row r="389" spans="2:27" ht="25.5" x14ac:dyDescent="0.2">
      <c r="B389" s="14" t="s">
        <v>2279</v>
      </c>
      <c r="C389" s="24" t="s">
        <v>3849</v>
      </c>
      <c r="D389" s="16" t="s">
        <v>708</v>
      </c>
      <c r="E389" s="20" t="s">
        <v>707</v>
      </c>
      <c r="F389" s="58" t="s">
        <v>706</v>
      </c>
      <c r="G389" s="20" t="s">
        <v>421</v>
      </c>
      <c r="H389" s="34">
        <v>39702</v>
      </c>
      <c r="I389" s="34">
        <v>42993</v>
      </c>
      <c r="J389" s="34">
        <v>41029</v>
      </c>
      <c r="K389" s="20" t="s">
        <v>3563</v>
      </c>
      <c r="L389" s="57"/>
      <c r="M389" s="21">
        <v>50000000</v>
      </c>
      <c r="N389" s="20" t="s">
        <v>3848</v>
      </c>
      <c r="O389" s="21">
        <v>0</v>
      </c>
      <c r="P389" s="21">
        <v>0</v>
      </c>
      <c r="Q389" s="21">
        <v>-7898552.5</v>
      </c>
      <c r="R389" s="21">
        <v>-614701.18999999994</v>
      </c>
      <c r="S389" s="21">
        <v>0</v>
      </c>
      <c r="T389" s="56" t="s">
        <v>26</v>
      </c>
      <c r="U389" s="21">
        <v>7742747.6500000004</v>
      </c>
      <c r="V389" s="21">
        <v>0</v>
      </c>
      <c r="W389" s="21">
        <v>0</v>
      </c>
      <c r="X389" s="21">
        <v>-7898552.5</v>
      </c>
      <c r="Y389" s="21">
        <v>0</v>
      </c>
      <c r="Z389" s="21">
        <v>0</v>
      </c>
      <c r="AA389" s="20" t="s">
        <v>722</v>
      </c>
    </row>
    <row r="390" spans="2:27" ht="25.5" x14ac:dyDescent="0.2">
      <c r="B390" s="14" t="s">
        <v>2276</v>
      </c>
      <c r="C390" s="24" t="s">
        <v>3847</v>
      </c>
      <c r="D390" s="16" t="s">
        <v>708</v>
      </c>
      <c r="E390" s="20" t="s">
        <v>707</v>
      </c>
      <c r="F390" s="58" t="s">
        <v>706</v>
      </c>
      <c r="G390" s="20" t="s">
        <v>370</v>
      </c>
      <c r="H390" s="34">
        <v>38267</v>
      </c>
      <c r="I390" s="34">
        <v>42536</v>
      </c>
      <c r="J390" s="34">
        <v>41029</v>
      </c>
      <c r="K390" s="20" t="s">
        <v>3563</v>
      </c>
      <c r="L390" s="57"/>
      <c r="M390" s="21">
        <v>9500000</v>
      </c>
      <c r="N390" s="20" t="s">
        <v>3846</v>
      </c>
      <c r="O390" s="21">
        <v>0</v>
      </c>
      <c r="P390" s="21">
        <v>0</v>
      </c>
      <c r="Q390" s="21">
        <v>-1547574.03</v>
      </c>
      <c r="R390" s="21">
        <v>-139010.32999999999</v>
      </c>
      <c r="S390" s="21">
        <v>0</v>
      </c>
      <c r="T390" s="56" t="s">
        <v>26</v>
      </c>
      <c r="U390" s="21">
        <v>1564762.11</v>
      </c>
      <c r="V390" s="21">
        <v>0</v>
      </c>
      <c r="W390" s="21">
        <v>0</v>
      </c>
      <c r="X390" s="21">
        <v>-1547574.03</v>
      </c>
      <c r="Y390" s="21">
        <v>0</v>
      </c>
      <c r="Z390" s="21">
        <v>0</v>
      </c>
      <c r="AA390" s="20" t="s">
        <v>722</v>
      </c>
    </row>
    <row r="391" spans="2:27" ht="25.5" x14ac:dyDescent="0.2">
      <c r="B391" s="14" t="s">
        <v>2273</v>
      </c>
      <c r="C391" s="24" t="s">
        <v>3845</v>
      </c>
      <c r="D391" s="16" t="s">
        <v>708</v>
      </c>
      <c r="E391" s="20" t="s">
        <v>707</v>
      </c>
      <c r="F391" s="58" t="s">
        <v>706</v>
      </c>
      <c r="G391" s="20" t="s">
        <v>338</v>
      </c>
      <c r="H391" s="34">
        <v>40169</v>
      </c>
      <c r="I391" s="34">
        <v>43458</v>
      </c>
      <c r="J391" s="34">
        <v>41029</v>
      </c>
      <c r="K391" s="20" t="s">
        <v>3563</v>
      </c>
      <c r="L391" s="57"/>
      <c r="M391" s="21">
        <v>50000000</v>
      </c>
      <c r="N391" s="20" t="s">
        <v>3844</v>
      </c>
      <c r="O391" s="21">
        <v>0</v>
      </c>
      <c r="P391" s="21">
        <v>0</v>
      </c>
      <c r="Q391" s="21">
        <v>-7350201.5</v>
      </c>
      <c r="R391" s="21">
        <v>-523753.36</v>
      </c>
      <c r="S391" s="21">
        <v>0</v>
      </c>
      <c r="T391" s="56" t="s">
        <v>26</v>
      </c>
      <c r="U391" s="21">
        <v>7127669.4500000002</v>
      </c>
      <c r="V391" s="21">
        <v>0</v>
      </c>
      <c r="W391" s="21">
        <v>0</v>
      </c>
      <c r="X391" s="21">
        <v>-7350201.5</v>
      </c>
      <c r="Y391" s="21">
        <v>0</v>
      </c>
      <c r="Z391" s="21">
        <v>0</v>
      </c>
      <c r="AA391" s="20" t="s">
        <v>704</v>
      </c>
    </row>
    <row r="392" spans="2:27" ht="25.5" x14ac:dyDescent="0.2">
      <c r="B392" s="14" t="s">
        <v>2270</v>
      </c>
      <c r="C392" s="24" t="s">
        <v>2858</v>
      </c>
      <c r="D392" s="16" t="s">
        <v>708</v>
      </c>
      <c r="E392" s="20" t="s">
        <v>707</v>
      </c>
      <c r="F392" s="58" t="s">
        <v>706</v>
      </c>
      <c r="G392" s="20" t="s">
        <v>430</v>
      </c>
      <c r="H392" s="34">
        <v>38783</v>
      </c>
      <c r="I392" s="34">
        <v>42384</v>
      </c>
      <c r="J392" s="34">
        <v>41029</v>
      </c>
      <c r="K392" s="20" t="s">
        <v>3563</v>
      </c>
      <c r="L392" s="57"/>
      <c r="M392" s="21">
        <v>6400000</v>
      </c>
      <c r="N392" s="20" t="s">
        <v>2856</v>
      </c>
      <c r="O392" s="21">
        <v>0</v>
      </c>
      <c r="P392" s="21">
        <v>0</v>
      </c>
      <c r="Q392" s="21">
        <v>-1055718.8500000001</v>
      </c>
      <c r="R392" s="21">
        <v>-102298.05</v>
      </c>
      <c r="S392" s="21">
        <v>0</v>
      </c>
      <c r="T392" s="56" t="s">
        <v>26</v>
      </c>
      <c r="U392" s="21">
        <v>1083207.8700000001</v>
      </c>
      <c r="V392" s="21">
        <v>0</v>
      </c>
      <c r="W392" s="21">
        <v>0</v>
      </c>
      <c r="X392" s="21">
        <v>-1055718.8500000001</v>
      </c>
      <c r="Y392" s="21">
        <v>0</v>
      </c>
      <c r="Z392" s="21">
        <v>0</v>
      </c>
      <c r="AA392" s="20" t="s">
        <v>722</v>
      </c>
    </row>
    <row r="393" spans="2:27" ht="25.5" x14ac:dyDescent="0.2">
      <c r="B393" s="14" t="s">
        <v>2267</v>
      </c>
      <c r="C393" s="24" t="s">
        <v>3843</v>
      </c>
      <c r="D393" s="16" t="s">
        <v>708</v>
      </c>
      <c r="E393" s="20" t="s">
        <v>707</v>
      </c>
      <c r="F393" s="58" t="s">
        <v>706</v>
      </c>
      <c r="G393" s="20" t="s">
        <v>346</v>
      </c>
      <c r="H393" s="34">
        <v>41029</v>
      </c>
      <c r="I393" s="34">
        <v>42857</v>
      </c>
      <c r="J393" s="34">
        <v>41031</v>
      </c>
      <c r="K393" s="20" t="s">
        <v>3563</v>
      </c>
      <c r="L393" s="57"/>
      <c r="M393" s="21">
        <v>40000000</v>
      </c>
      <c r="N393" s="20" t="s">
        <v>3842</v>
      </c>
      <c r="O393" s="21">
        <v>0</v>
      </c>
      <c r="P393" s="21">
        <v>0</v>
      </c>
      <c r="Q393" s="21">
        <v>-8414.7999999999993</v>
      </c>
      <c r="R393" s="21">
        <v>1414.8</v>
      </c>
      <c r="S393" s="21">
        <v>0</v>
      </c>
      <c r="T393" s="56" t="s">
        <v>26</v>
      </c>
      <c r="U393" s="21">
        <v>0</v>
      </c>
      <c r="V393" s="21">
        <v>0</v>
      </c>
      <c r="W393" s="21">
        <v>0</v>
      </c>
      <c r="X393" s="21">
        <v>-8414.7999999999993</v>
      </c>
      <c r="Y393" s="21">
        <v>0</v>
      </c>
      <c r="Z393" s="21">
        <v>0</v>
      </c>
      <c r="AA393" s="20" t="s">
        <v>722</v>
      </c>
    </row>
    <row r="394" spans="2:27" ht="25.5" x14ac:dyDescent="0.2">
      <c r="B394" s="14" t="s">
        <v>2264</v>
      </c>
      <c r="C394" s="24" t="s">
        <v>3841</v>
      </c>
      <c r="D394" s="16" t="s">
        <v>708</v>
      </c>
      <c r="E394" s="20" t="s">
        <v>707</v>
      </c>
      <c r="F394" s="58" t="s">
        <v>706</v>
      </c>
      <c r="G394" s="20" t="s">
        <v>370</v>
      </c>
      <c r="H394" s="34">
        <v>39206</v>
      </c>
      <c r="I394" s="34">
        <v>41038</v>
      </c>
      <c r="J394" s="34">
        <v>41038</v>
      </c>
      <c r="K394" s="20" t="s">
        <v>3559</v>
      </c>
      <c r="L394" s="57"/>
      <c r="M394" s="21">
        <v>20000000</v>
      </c>
      <c r="N394" s="20" t="s">
        <v>3840</v>
      </c>
      <c r="O394" s="21">
        <v>0</v>
      </c>
      <c r="P394" s="21">
        <v>0</v>
      </c>
      <c r="Q394" s="21">
        <v>0</v>
      </c>
      <c r="R394" s="21">
        <v>-321838.96000000002</v>
      </c>
      <c r="S394" s="21">
        <v>0</v>
      </c>
      <c r="T394" s="56" t="s">
        <v>26</v>
      </c>
      <c r="U394" s="21">
        <v>314360.62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0" t="s">
        <v>722</v>
      </c>
    </row>
    <row r="395" spans="2:27" ht="25.5" x14ac:dyDescent="0.2">
      <c r="B395" s="14" t="s">
        <v>2261</v>
      </c>
      <c r="C395" s="24" t="s">
        <v>3839</v>
      </c>
      <c r="D395" s="16" t="s">
        <v>708</v>
      </c>
      <c r="E395" s="20" t="s">
        <v>707</v>
      </c>
      <c r="F395" s="58" t="s">
        <v>706</v>
      </c>
      <c r="G395" s="20" t="s">
        <v>370</v>
      </c>
      <c r="H395" s="34">
        <v>39239</v>
      </c>
      <c r="I395" s="34">
        <v>41038</v>
      </c>
      <c r="J395" s="34">
        <v>41038</v>
      </c>
      <c r="K395" s="20" t="s">
        <v>3559</v>
      </c>
      <c r="L395" s="57"/>
      <c r="M395" s="21">
        <v>20000000</v>
      </c>
      <c r="N395" s="20" t="s">
        <v>3838</v>
      </c>
      <c r="O395" s="21">
        <v>0</v>
      </c>
      <c r="P395" s="21">
        <v>0</v>
      </c>
      <c r="Q395" s="21">
        <v>0</v>
      </c>
      <c r="R395" s="21">
        <v>349998.96</v>
      </c>
      <c r="S395" s="21">
        <v>0</v>
      </c>
      <c r="T395" s="56" t="s">
        <v>26</v>
      </c>
      <c r="U395" s="21">
        <v>-342655.61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0" t="s">
        <v>722</v>
      </c>
    </row>
    <row r="396" spans="2:27" ht="25.5" x14ac:dyDescent="0.2">
      <c r="B396" s="14" t="s">
        <v>2258</v>
      </c>
      <c r="C396" s="24" t="s">
        <v>3837</v>
      </c>
      <c r="D396" s="16" t="s">
        <v>708</v>
      </c>
      <c r="E396" s="20" t="s">
        <v>707</v>
      </c>
      <c r="F396" s="58" t="s">
        <v>706</v>
      </c>
      <c r="G396" s="20" t="s">
        <v>1407</v>
      </c>
      <c r="H396" s="28">
        <v>39210</v>
      </c>
      <c r="I396" s="28">
        <v>41039</v>
      </c>
      <c r="J396" s="28">
        <v>41039</v>
      </c>
      <c r="K396" s="20" t="s">
        <v>3559</v>
      </c>
      <c r="L396" s="57"/>
      <c r="M396" s="21">
        <v>11000000</v>
      </c>
      <c r="N396" s="20" t="s">
        <v>3836</v>
      </c>
      <c r="O396" s="21">
        <v>0</v>
      </c>
      <c r="P396" s="21">
        <v>0</v>
      </c>
      <c r="Q396" s="21">
        <v>0</v>
      </c>
      <c r="R396" s="21">
        <v>-178483.05</v>
      </c>
      <c r="S396" s="21">
        <v>0</v>
      </c>
      <c r="T396" s="56" t="s">
        <v>26</v>
      </c>
      <c r="U396" s="21">
        <v>174172.64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0" t="s">
        <v>722</v>
      </c>
    </row>
    <row r="397" spans="2:27" ht="25.5" x14ac:dyDescent="0.2">
      <c r="B397" s="14" t="s">
        <v>2255</v>
      </c>
      <c r="C397" s="24" t="s">
        <v>3835</v>
      </c>
      <c r="D397" s="16" t="s">
        <v>708</v>
      </c>
      <c r="E397" s="20" t="s">
        <v>707</v>
      </c>
      <c r="F397" s="58" t="s">
        <v>706</v>
      </c>
      <c r="G397" s="20" t="s">
        <v>1407</v>
      </c>
      <c r="H397" s="34">
        <v>39233</v>
      </c>
      <c r="I397" s="34">
        <v>41039</v>
      </c>
      <c r="J397" s="34">
        <v>41039</v>
      </c>
      <c r="K397" s="20" t="s">
        <v>3559</v>
      </c>
      <c r="L397" s="57"/>
      <c r="M397" s="21">
        <v>11000000</v>
      </c>
      <c r="N397" s="20" t="s">
        <v>3834</v>
      </c>
      <c r="O397" s="21">
        <v>0</v>
      </c>
      <c r="P397" s="21">
        <v>0</v>
      </c>
      <c r="Q397" s="21">
        <v>0</v>
      </c>
      <c r="R397" s="21">
        <v>190997.84</v>
      </c>
      <c r="S397" s="21">
        <v>0</v>
      </c>
      <c r="T397" s="56" t="s">
        <v>26</v>
      </c>
      <c r="U397" s="21">
        <v>-186746.63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0" t="s">
        <v>722</v>
      </c>
    </row>
    <row r="398" spans="2:27" ht="25.5" x14ac:dyDescent="0.2">
      <c r="B398" s="14" t="s">
        <v>2252</v>
      </c>
      <c r="C398" s="24" t="s">
        <v>3833</v>
      </c>
      <c r="D398" s="16" t="s">
        <v>708</v>
      </c>
      <c r="E398" s="20" t="s">
        <v>707</v>
      </c>
      <c r="F398" s="58" t="s">
        <v>706</v>
      </c>
      <c r="G398" s="20" t="s">
        <v>346</v>
      </c>
      <c r="H398" s="28">
        <v>40966</v>
      </c>
      <c r="I398" s="28">
        <v>42794</v>
      </c>
      <c r="J398" s="28">
        <v>41039</v>
      </c>
      <c r="K398" s="20" t="s">
        <v>3563</v>
      </c>
      <c r="L398" s="57"/>
      <c r="M398" s="21">
        <v>25000000</v>
      </c>
      <c r="N398" s="20" t="s">
        <v>3832</v>
      </c>
      <c r="O398" s="21">
        <v>0</v>
      </c>
      <c r="P398" s="21">
        <v>0</v>
      </c>
      <c r="Q398" s="21">
        <v>73205.5</v>
      </c>
      <c r="R398" s="21">
        <v>32794.5</v>
      </c>
      <c r="S398" s="21">
        <v>0</v>
      </c>
      <c r="T398" s="56" t="s">
        <v>26</v>
      </c>
      <c r="U398" s="21">
        <v>0</v>
      </c>
      <c r="V398" s="21"/>
      <c r="W398" s="21"/>
      <c r="X398" s="21">
        <v>73205.5</v>
      </c>
      <c r="Y398" s="21">
        <v>0</v>
      </c>
      <c r="Z398" s="21">
        <v>0</v>
      </c>
      <c r="AA398" s="20" t="s">
        <v>722</v>
      </c>
    </row>
    <row r="399" spans="2:27" ht="25.5" x14ac:dyDescent="0.2">
      <c r="B399" s="14" t="s">
        <v>2249</v>
      </c>
      <c r="C399" s="24" t="s">
        <v>1792</v>
      </c>
      <c r="D399" s="16" t="s">
        <v>708</v>
      </c>
      <c r="E399" s="20" t="s">
        <v>707</v>
      </c>
      <c r="F399" s="58" t="s">
        <v>706</v>
      </c>
      <c r="G399" s="20" t="s">
        <v>320</v>
      </c>
      <c r="H399" s="34">
        <v>37754</v>
      </c>
      <c r="I399" s="34">
        <v>41043</v>
      </c>
      <c r="J399" s="34">
        <v>41043</v>
      </c>
      <c r="K399" s="20" t="s">
        <v>3559</v>
      </c>
      <c r="L399" s="57"/>
      <c r="M399" s="21">
        <v>100000000</v>
      </c>
      <c r="N399" s="20" t="s">
        <v>1791</v>
      </c>
      <c r="O399" s="21">
        <v>0</v>
      </c>
      <c r="P399" s="21">
        <v>0</v>
      </c>
      <c r="Q399" s="21">
        <v>0</v>
      </c>
      <c r="R399" s="21">
        <v>-1219523.8400000001</v>
      </c>
      <c r="S399" s="21">
        <v>0</v>
      </c>
      <c r="T399" s="56" t="s">
        <v>26</v>
      </c>
      <c r="U399" s="21">
        <v>1173200.9099999999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0" t="s">
        <v>722</v>
      </c>
    </row>
    <row r="400" spans="2:27" ht="25.5" x14ac:dyDescent="0.2">
      <c r="B400" s="14" t="s">
        <v>2246</v>
      </c>
      <c r="C400" s="24" t="s">
        <v>3831</v>
      </c>
      <c r="D400" s="16" t="s">
        <v>708</v>
      </c>
      <c r="E400" s="20" t="s">
        <v>707</v>
      </c>
      <c r="F400" s="58" t="s">
        <v>706</v>
      </c>
      <c r="G400" s="20" t="s">
        <v>575</v>
      </c>
      <c r="H400" s="34">
        <v>37755</v>
      </c>
      <c r="I400" s="34">
        <v>41043</v>
      </c>
      <c r="J400" s="34">
        <v>41043</v>
      </c>
      <c r="K400" s="20" t="s">
        <v>3559</v>
      </c>
      <c r="L400" s="57"/>
      <c r="M400" s="21">
        <v>100000000</v>
      </c>
      <c r="N400" s="20" t="s">
        <v>3830</v>
      </c>
      <c r="O400" s="21">
        <v>0</v>
      </c>
      <c r="P400" s="21">
        <v>0</v>
      </c>
      <c r="Q400" s="21">
        <v>0</v>
      </c>
      <c r="R400" s="21">
        <v>-1177499.53</v>
      </c>
      <c r="S400" s="21">
        <v>0</v>
      </c>
      <c r="T400" s="56" t="s">
        <v>26</v>
      </c>
      <c r="U400" s="21">
        <v>1115719.7209999999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0" t="s">
        <v>722</v>
      </c>
    </row>
    <row r="401" spans="2:27" ht="25.5" x14ac:dyDescent="0.2">
      <c r="B401" s="14" t="s">
        <v>2242</v>
      </c>
      <c r="C401" s="24" t="s">
        <v>3829</v>
      </c>
      <c r="D401" s="16" t="s">
        <v>708</v>
      </c>
      <c r="E401" s="20" t="s">
        <v>707</v>
      </c>
      <c r="F401" s="58" t="s">
        <v>706</v>
      </c>
      <c r="G401" s="20" t="s">
        <v>333</v>
      </c>
      <c r="H401" s="34">
        <v>37756</v>
      </c>
      <c r="I401" s="34">
        <v>41043</v>
      </c>
      <c r="J401" s="34">
        <v>41043</v>
      </c>
      <c r="K401" s="20" t="s">
        <v>3559</v>
      </c>
      <c r="L401" s="57"/>
      <c r="M401" s="21">
        <v>100000000</v>
      </c>
      <c r="N401" s="20" t="s">
        <v>3828</v>
      </c>
      <c r="O401" s="21">
        <v>0</v>
      </c>
      <c r="P401" s="21">
        <v>0</v>
      </c>
      <c r="Q401" s="21">
        <v>0</v>
      </c>
      <c r="R401" s="21">
        <v>-1175190.5</v>
      </c>
      <c r="S401" s="21">
        <v>0</v>
      </c>
      <c r="T401" s="56" t="s">
        <v>26</v>
      </c>
      <c r="U401" s="21">
        <v>1035553.515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0" t="s">
        <v>722</v>
      </c>
    </row>
    <row r="402" spans="2:27" ht="25.5" x14ac:dyDescent="0.2">
      <c r="B402" s="14" t="s">
        <v>2239</v>
      </c>
      <c r="C402" s="24" t="s">
        <v>3827</v>
      </c>
      <c r="D402" s="16" t="s">
        <v>708</v>
      </c>
      <c r="E402" s="20" t="s">
        <v>707</v>
      </c>
      <c r="F402" s="58" t="s">
        <v>706</v>
      </c>
      <c r="G402" s="20" t="s">
        <v>333</v>
      </c>
      <c r="H402" s="34">
        <v>39714</v>
      </c>
      <c r="I402" s="34">
        <v>41043</v>
      </c>
      <c r="J402" s="34">
        <v>41043</v>
      </c>
      <c r="K402" s="20" t="s">
        <v>3559</v>
      </c>
      <c r="L402" s="57"/>
      <c r="M402" s="21">
        <v>100000000</v>
      </c>
      <c r="N402" s="20" t="s">
        <v>3826</v>
      </c>
      <c r="O402" s="21">
        <v>0</v>
      </c>
      <c r="P402" s="21">
        <v>0</v>
      </c>
      <c r="Q402" s="21">
        <v>0</v>
      </c>
      <c r="R402" s="21">
        <v>1270221.81</v>
      </c>
      <c r="S402" s="21">
        <v>0</v>
      </c>
      <c r="T402" s="56" t="s">
        <v>26</v>
      </c>
      <c r="U402" s="21">
        <v>-1223299.68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0" t="s">
        <v>722</v>
      </c>
    </row>
    <row r="403" spans="2:27" ht="25.5" x14ac:dyDescent="0.2">
      <c r="B403" s="14" t="s">
        <v>2238</v>
      </c>
      <c r="C403" s="24" t="s">
        <v>3825</v>
      </c>
      <c r="D403" s="16" t="s">
        <v>708</v>
      </c>
      <c r="E403" s="20" t="s">
        <v>707</v>
      </c>
      <c r="F403" s="58" t="s">
        <v>706</v>
      </c>
      <c r="G403" s="20" t="s">
        <v>356</v>
      </c>
      <c r="H403" s="28">
        <v>39216</v>
      </c>
      <c r="I403" s="28">
        <v>41045</v>
      </c>
      <c r="J403" s="28">
        <v>41045</v>
      </c>
      <c r="K403" s="20" t="s">
        <v>3559</v>
      </c>
      <c r="L403" s="57"/>
      <c r="M403" s="21">
        <v>65000000</v>
      </c>
      <c r="N403" s="20" t="s">
        <v>3824</v>
      </c>
      <c r="O403" s="21">
        <v>0</v>
      </c>
      <c r="P403" s="21">
        <v>0</v>
      </c>
      <c r="Q403" s="21">
        <v>0</v>
      </c>
      <c r="R403" s="21">
        <v>-1120472.5</v>
      </c>
      <c r="S403" s="21">
        <v>0</v>
      </c>
      <c r="T403" s="56" t="s">
        <v>26</v>
      </c>
      <c r="U403" s="21">
        <v>1090539.01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0" t="s">
        <v>722</v>
      </c>
    </row>
    <row r="404" spans="2:27" ht="25.5" x14ac:dyDescent="0.2">
      <c r="B404" s="14" t="s">
        <v>2237</v>
      </c>
      <c r="C404" s="24" t="s">
        <v>3823</v>
      </c>
      <c r="D404" s="16" t="s">
        <v>708</v>
      </c>
      <c r="E404" s="20" t="s">
        <v>707</v>
      </c>
      <c r="F404" s="58" t="s">
        <v>706</v>
      </c>
      <c r="G404" s="20" t="s">
        <v>356</v>
      </c>
      <c r="H404" s="28">
        <v>39275</v>
      </c>
      <c r="I404" s="28">
        <v>41045</v>
      </c>
      <c r="J404" s="28">
        <v>41045</v>
      </c>
      <c r="K404" s="20" t="s">
        <v>3559</v>
      </c>
      <c r="L404" s="57"/>
      <c r="M404" s="21">
        <v>50000000</v>
      </c>
      <c r="N404" s="20" t="s">
        <v>3822</v>
      </c>
      <c r="O404" s="21">
        <v>0</v>
      </c>
      <c r="P404" s="21">
        <v>0</v>
      </c>
      <c r="Q404" s="21">
        <v>0</v>
      </c>
      <c r="R404" s="21">
        <v>953308.17</v>
      </c>
      <c r="S404" s="21">
        <v>0</v>
      </c>
      <c r="T404" s="56" t="s">
        <v>26</v>
      </c>
      <c r="U404" s="21">
        <v>-930681.83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0" t="s">
        <v>722</v>
      </c>
    </row>
    <row r="405" spans="2:27" ht="25.5" x14ac:dyDescent="0.2">
      <c r="B405" s="14" t="s">
        <v>2236</v>
      </c>
      <c r="C405" s="24" t="s">
        <v>3821</v>
      </c>
      <c r="D405" s="16" t="s">
        <v>708</v>
      </c>
      <c r="E405" s="20" t="s">
        <v>707</v>
      </c>
      <c r="F405" s="58" t="s">
        <v>706</v>
      </c>
      <c r="G405" s="20" t="s">
        <v>356</v>
      </c>
      <c r="H405" s="28">
        <v>39279</v>
      </c>
      <c r="I405" s="28">
        <v>41045</v>
      </c>
      <c r="J405" s="28">
        <v>41045</v>
      </c>
      <c r="K405" s="20" t="s">
        <v>3559</v>
      </c>
      <c r="L405" s="57"/>
      <c r="M405" s="21">
        <v>15000000</v>
      </c>
      <c r="N405" s="20" t="s">
        <v>3820</v>
      </c>
      <c r="O405" s="21">
        <v>0</v>
      </c>
      <c r="P405" s="21">
        <v>0</v>
      </c>
      <c r="Q405" s="21">
        <v>0</v>
      </c>
      <c r="R405" s="21">
        <v>281970.58</v>
      </c>
      <c r="S405" s="21">
        <v>0</v>
      </c>
      <c r="T405" s="56" t="s">
        <v>26</v>
      </c>
      <c r="U405" s="21">
        <v>-275165.11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0" t="s">
        <v>722</v>
      </c>
    </row>
    <row r="406" spans="2:27" ht="25.5" x14ac:dyDescent="0.2">
      <c r="B406" s="14" t="s">
        <v>2235</v>
      </c>
      <c r="C406" s="24" t="s">
        <v>3819</v>
      </c>
      <c r="D406" s="16" t="s">
        <v>708</v>
      </c>
      <c r="E406" s="20" t="s">
        <v>707</v>
      </c>
      <c r="F406" s="58" t="s">
        <v>706</v>
      </c>
      <c r="G406" s="20" t="s">
        <v>343</v>
      </c>
      <c r="H406" s="28">
        <v>40318</v>
      </c>
      <c r="I406" s="28">
        <v>41053</v>
      </c>
      <c r="J406" s="28">
        <v>41053</v>
      </c>
      <c r="K406" s="20" t="s">
        <v>3559</v>
      </c>
      <c r="L406" s="57"/>
      <c r="M406" s="21">
        <v>125000000</v>
      </c>
      <c r="N406" s="20" t="s">
        <v>3818</v>
      </c>
      <c r="O406" s="21">
        <v>0</v>
      </c>
      <c r="P406" s="21">
        <v>0</v>
      </c>
      <c r="Q406" s="21">
        <v>0</v>
      </c>
      <c r="R406" s="21">
        <v>292089.52</v>
      </c>
      <c r="S406" s="21">
        <v>0</v>
      </c>
      <c r="T406" s="56" t="s">
        <v>26</v>
      </c>
      <c r="U406" s="21">
        <v>-222712.21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0" t="s">
        <v>722</v>
      </c>
    </row>
    <row r="407" spans="2:27" ht="25.5" x14ac:dyDescent="0.2">
      <c r="B407" s="14" t="s">
        <v>2234</v>
      </c>
      <c r="C407" s="24" t="s">
        <v>3817</v>
      </c>
      <c r="D407" s="16" t="s">
        <v>738</v>
      </c>
      <c r="E407" s="20" t="s">
        <v>737</v>
      </c>
      <c r="F407" s="58" t="s">
        <v>706</v>
      </c>
      <c r="G407" s="20" t="s">
        <v>333</v>
      </c>
      <c r="H407" s="28">
        <v>40323</v>
      </c>
      <c r="I407" s="28">
        <v>41056</v>
      </c>
      <c r="J407" s="28">
        <v>41056</v>
      </c>
      <c r="K407" s="20" t="s">
        <v>3559</v>
      </c>
      <c r="L407" s="57"/>
      <c r="M407" s="21">
        <v>52000000</v>
      </c>
      <c r="N407" s="20" t="s">
        <v>3816</v>
      </c>
      <c r="O407" s="21">
        <v>0</v>
      </c>
      <c r="P407" s="21">
        <v>0</v>
      </c>
      <c r="Q407" s="21">
        <v>0</v>
      </c>
      <c r="R407" s="21">
        <v>-164435.67000000001</v>
      </c>
      <c r="S407" s="21">
        <v>0</v>
      </c>
      <c r="T407" s="56" t="s">
        <v>26</v>
      </c>
      <c r="U407" s="21">
        <v>135340.07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0" t="s">
        <v>735</v>
      </c>
    </row>
    <row r="408" spans="2:27" ht="25.5" x14ac:dyDescent="0.2">
      <c r="B408" s="14" t="s">
        <v>2233</v>
      </c>
      <c r="C408" s="24" t="s">
        <v>3815</v>
      </c>
      <c r="D408" s="16" t="s">
        <v>708</v>
      </c>
      <c r="E408" s="20" t="s">
        <v>707</v>
      </c>
      <c r="F408" s="58" t="s">
        <v>706</v>
      </c>
      <c r="G408" s="20" t="s">
        <v>370</v>
      </c>
      <c r="H408" s="28">
        <v>39246</v>
      </c>
      <c r="I408" s="28">
        <v>41075</v>
      </c>
      <c r="J408" s="28">
        <v>41075</v>
      </c>
      <c r="K408" s="20" t="s">
        <v>3559</v>
      </c>
      <c r="L408" s="57"/>
      <c r="M408" s="21">
        <v>15000000</v>
      </c>
      <c r="N408" s="20" t="s">
        <v>3814</v>
      </c>
      <c r="O408" s="21">
        <v>0</v>
      </c>
      <c r="P408" s="21">
        <v>0</v>
      </c>
      <c r="Q408" s="21">
        <v>0</v>
      </c>
      <c r="R408" s="21">
        <v>352876.44</v>
      </c>
      <c r="S408" s="21">
        <v>0</v>
      </c>
      <c r="T408" s="56" t="s">
        <v>26</v>
      </c>
      <c r="U408" s="21">
        <v>-345125.9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0" t="s">
        <v>722</v>
      </c>
    </row>
    <row r="409" spans="2:27" ht="25.5" x14ac:dyDescent="0.2">
      <c r="B409" s="14" t="s">
        <v>2232</v>
      </c>
      <c r="C409" s="24" t="s">
        <v>3813</v>
      </c>
      <c r="D409" s="16" t="s">
        <v>708</v>
      </c>
      <c r="E409" s="20" t="s">
        <v>707</v>
      </c>
      <c r="F409" s="58" t="s">
        <v>706</v>
      </c>
      <c r="G409" s="20" t="s">
        <v>490</v>
      </c>
      <c r="H409" s="34">
        <v>39248</v>
      </c>
      <c r="I409" s="34">
        <v>41079</v>
      </c>
      <c r="J409" s="34">
        <v>41079</v>
      </c>
      <c r="K409" s="20" t="s">
        <v>3559</v>
      </c>
      <c r="L409" s="57"/>
      <c r="M409" s="21">
        <v>25000000</v>
      </c>
      <c r="N409" s="20" t="s">
        <v>3812</v>
      </c>
      <c r="O409" s="21">
        <v>0</v>
      </c>
      <c r="P409" s="21">
        <v>0</v>
      </c>
      <c r="Q409" s="21">
        <v>0</v>
      </c>
      <c r="R409" s="21">
        <v>591613.43000000005</v>
      </c>
      <c r="S409" s="21">
        <v>0</v>
      </c>
      <c r="T409" s="56" t="s">
        <v>26</v>
      </c>
      <c r="U409" s="21">
        <v>-579110.07999999996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0" t="s">
        <v>722</v>
      </c>
    </row>
    <row r="410" spans="2:27" ht="25.5" x14ac:dyDescent="0.2">
      <c r="B410" s="14" t="s">
        <v>2231</v>
      </c>
      <c r="C410" s="24" t="s">
        <v>3811</v>
      </c>
      <c r="D410" s="16" t="s">
        <v>708</v>
      </c>
      <c r="E410" s="20" t="s">
        <v>707</v>
      </c>
      <c r="F410" s="58" t="s">
        <v>706</v>
      </c>
      <c r="G410" s="20" t="s">
        <v>490</v>
      </c>
      <c r="H410" s="34">
        <v>39254</v>
      </c>
      <c r="I410" s="34">
        <v>41085</v>
      </c>
      <c r="J410" s="34">
        <v>41085</v>
      </c>
      <c r="K410" s="20" t="s">
        <v>3559</v>
      </c>
      <c r="L410" s="57"/>
      <c r="M410" s="21">
        <v>80000000</v>
      </c>
      <c r="N410" s="20" t="s">
        <v>3810</v>
      </c>
      <c r="O410" s="21">
        <v>0</v>
      </c>
      <c r="P410" s="21">
        <v>0</v>
      </c>
      <c r="Q410" s="21">
        <v>0</v>
      </c>
      <c r="R410" s="21">
        <v>1918819.1</v>
      </c>
      <c r="S410" s="21">
        <v>0</v>
      </c>
      <c r="T410" s="56" t="s">
        <v>26</v>
      </c>
      <c r="U410" s="21">
        <v>-1916749.03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0" t="s">
        <v>722</v>
      </c>
    </row>
    <row r="411" spans="2:27" ht="25.5" x14ac:dyDescent="0.2">
      <c r="B411" s="14" t="s">
        <v>2228</v>
      </c>
      <c r="C411" s="24" t="s">
        <v>3809</v>
      </c>
      <c r="D411" s="16" t="s">
        <v>708</v>
      </c>
      <c r="E411" s="20" t="s">
        <v>707</v>
      </c>
      <c r="F411" s="58" t="s">
        <v>706</v>
      </c>
      <c r="G411" s="20" t="s">
        <v>370</v>
      </c>
      <c r="H411" s="34">
        <v>39379</v>
      </c>
      <c r="I411" s="34">
        <v>41075</v>
      </c>
      <c r="J411" s="34">
        <v>41075</v>
      </c>
      <c r="K411" s="20" t="s">
        <v>3559</v>
      </c>
      <c r="L411" s="57"/>
      <c r="M411" s="21">
        <v>5000000</v>
      </c>
      <c r="N411" s="20" t="s">
        <v>3808</v>
      </c>
      <c r="O411" s="21">
        <v>0</v>
      </c>
      <c r="P411" s="21">
        <v>0</v>
      </c>
      <c r="Q411" s="21">
        <v>0</v>
      </c>
      <c r="R411" s="21">
        <v>-92898.82</v>
      </c>
      <c r="S411" s="21">
        <v>0</v>
      </c>
      <c r="T411" s="56" t="s">
        <v>26</v>
      </c>
      <c r="U411" s="21">
        <v>90232.17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0" t="s">
        <v>722</v>
      </c>
    </row>
    <row r="412" spans="2:27" ht="25.5" x14ac:dyDescent="0.2">
      <c r="B412" s="14" t="s">
        <v>2225</v>
      </c>
      <c r="C412" s="24" t="s">
        <v>3807</v>
      </c>
      <c r="D412" s="16" t="s">
        <v>708</v>
      </c>
      <c r="E412" s="20" t="s">
        <v>707</v>
      </c>
      <c r="F412" s="58" t="s">
        <v>706</v>
      </c>
      <c r="G412" s="20" t="s">
        <v>356</v>
      </c>
      <c r="H412" s="34">
        <v>39395</v>
      </c>
      <c r="I412" s="34">
        <v>41085</v>
      </c>
      <c r="J412" s="34">
        <v>41085</v>
      </c>
      <c r="K412" s="20" t="s">
        <v>3559</v>
      </c>
      <c r="L412" s="57"/>
      <c r="M412" s="21">
        <v>8000000</v>
      </c>
      <c r="N412" s="20" t="s">
        <v>3806</v>
      </c>
      <c r="O412" s="21">
        <v>0</v>
      </c>
      <c r="P412" s="21">
        <v>0</v>
      </c>
      <c r="Q412" s="21">
        <v>0</v>
      </c>
      <c r="R412" s="21">
        <v>-151791.91</v>
      </c>
      <c r="S412" s="21">
        <v>0</v>
      </c>
      <c r="T412" s="56" t="s">
        <v>26</v>
      </c>
      <c r="U412" s="21">
        <v>150774.23000000001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0" t="s">
        <v>722</v>
      </c>
    </row>
    <row r="413" spans="2:27" ht="25.5" x14ac:dyDescent="0.2">
      <c r="B413" s="14" t="s">
        <v>2222</v>
      </c>
      <c r="C413" s="24" t="s">
        <v>3805</v>
      </c>
      <c r="D413" s="16" t="s">
        <v>708</v>
      </c>
      <c r="E413" s="20" t="s">
        <v>707</v>
      </c>
      <c r="F413" s="58" t="s">
        <v>706</v>
      </c>
      <c r="G413" s="20" t="s">
        <v>490</v>
      </c>
      <c r="H413" s="34">
        <v>39414</v>
      </c>
      <c r="I413" s="34">
        <v>41079</v>
      </c>
      <c r="J413" s="34">
        <v>41079</v>
      </c>
      <c r="K413" s="20" t="s">
        <v>3559</v>
      </c>
      <c r="L413" s="57"/>
      <c r="M413" s="21">
        <v>25000000</v>
      </c>
      <c r="N413" s="20" t="s">
        <v>3804</v>
      </c>
      <c r="O413" s="21">
        <v>0</v>
      </c>
      <c r="P413" s="21">
        <v>0</v>
      </c>
      <c r="Q413" s="21">
        <v>0</v>
      </c>
      <c r="R413" s="21">
        <v>-435980.11</v>
      </c>
      <c r="S413" s="21">
        <v>0</v>
      </c>
      <c r="T413" s="56" t="s">
        <v>26</v>
      </c>
      <c r="U413" s="21">
        <v>423040.92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0" t="s">
        <v>722</v>
      </c>
    </row>
    <row r="414" spans="2:27" ht="25.5" x14ac:dyDescent="0.2">
      <c r="B414" s="14" t="s">
        <v>2219</v>
      </c>
      <c r="C414" s="24" t="s">
        <v>3803</v>
      </c>
      <c r="D414" s="16" t="s">
        <v>708</v>
      </c>
      <c r="E414" s="20" t="s">
        <v>707</v>
      </c>
      <c r="F414" s="58" t="s">
        <v>706</v>
      </c>
      <c r="G414" s="20" t="s">
        <v>370</v>
      </c>
      <c r="H414" s="34">
        <v>39420</v>
      </c>
      <c r="I414" s="34">
        <v>41075</v>
      </c>
      <c r="J414" s="34">
        <v>41075</v>
      </c>
      <c r="K414" s="20" t="s">
        <v>3559</v>
      </c>
      <c r="L414" s="57"/>
      <c r="M414" s="21">
        <v>6000000</v>
      </c>
      <c r="N414" s="20" t="s">
        <v>3802</v>
      </c>
      <c r="O414" s="21">
        <v>0</v>
      </c>
      <c r="P414" s="21">
        <v>0</v>
      </c>
      <c r="Q414" s="21">
        <v>0</v>
      </c>
      <c r="R414" s="21">
        <v>-96561.65</v>
      </c>
      <c r="S414" s="21">
        <v>0</v>
      </c>
      <c r="T414" s="56" t="s">
        <v>26</v>
      </c>
      <c r="U414" s="21">
        <v>93283.06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0" t="s">
        <v>722</v>
      </c>
    </row>
    <row r="415" spans="2:27" ht="25.5" x14ac:dyDescent="0.2">
      <c r="B415" s="14" t="s">
        <v>2218</v>
      </c>
      <c r="C415" s="24" t="s">
        <v>3801</v>
      </c>
      <c r="D415" s="16" t="s">
        <v>708</v>
      </c>
      <c r="E415" s="20" t="s">
        <v>707</v>
      </c>
      <c r="F415" s="58" t="s">
        <v>706</v>
      </c>
      <c r="G415" s="20" t="s">
        <v>490</v>
      </c>
      <c r="H415" s="34">
        <v>39479</v>
      </c>
      <c r="I415" s="34">
        <v>41085</v>
      </c>
      <c r="J415" s="34">
        <v>41085</v>
      </c>
      <c r="K415" s="20" t="s">
        <v>3559</v>
      </c>
      <c r="L415" s="57"/>
      <c r="M415" s="21">
        <v>2000000</v>
      </c>
      <c r="N415" s="20" t="s">
        <v>3800</v>
      </c>
      <c r="O415" s="21">
        <v>0</v>
      </c>
      <c r="P415" s="21">
        <v>0</v>
      </c>
      <c r="Q415" s="21">
        <v>0</v>
      </c>
      <c r="R415" s="21">
        <v>-26690.48</v>
      </c>
      <c r="S415" s="21">
        <v>0</v>
      </c>
      <c r="T415" s="56" t="s">
        <v>26</v>
      </c>
      <c r="U415" s="21">
        <v>26208.41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0" t="s">
        <v>722</v>
      </c>
    </row>
    <row r="416" spans="2:27" ht="25.5" x14ac:dyDescent="0.2">
      <c r="B416" s="14" t="s">
        <v>2215</v>
      </c>
      <c r="C416" s="24" t="s">
        <v>3799</v>
      </c>
      <c r="D416" s="16" t="s">
        <v>708</v>
      </c>
      <c r="E416" s="20" t="s">
        <v>707</v>
      </c>
      <c r="F416" s="58" t="s">
        <v>706</v>
      </c>
      <c r="G416" s="20" t="s">
        <v>343</v>
      </c>
      <c r="H416" s="34">
        <v>39212</v>
      </c>
      <c r="I416" s="34">
        <v>41075</v>
      </c>
      <c r="J416" s="34">
        <v>41075</v>
      </c>
      <c r="K416" s="20" t="s">
        <v>3559</v>
      </c>
      <c r="L416" s="57"/>
      <c r="M416" s="21">
        <v>90000000</v>
      </c>
      <c r="N416" s="20" t="s">
        <v>3798</v>
      </c>
      <c r="O416" s="21">
        <v>0</v>
      </c>
      <c r="P416" s="21">
        <v>0</v>
      </c>
      <c r="Q416" s="21">
        <v>0</v>
      </c>
      <c r="R416" s="21">
        <v>1305309.1200000001</v>
      </c>
      <c r="S416" s="21">
        <v>0</v>
      </c>
      <c r="T416" s="56" t="s">
        <v>26</v>
      </c>
      <c r="U416" s="21">
        <v>-1257059.3799999999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0" t="s">
        <v>704</v>
      </c>
    </row>
    <row r="417" spans="2:27" ht="25.5" x14ac:dyDescent="0.2">
      <c r="B417" s="14" t="s">
        <v>2214</v>
      </c>
      <c r="C417" s="24" t="s">
        <v>3797</v>
      </c>
      <c r="D417" s="16" t="s">
        <v>708</v>
      </c>
      <c r="E417" s="20" t="s">
        <v>707</v>
      </c>
      <c r="F417" s="58" t="s">
        <v>706</v>
      </c>
      <c r="G417" s="20" t="s">
        <v>490</v>
      </c>
      <c r="H417" s="34">
        <v>39415</v>
      </c>
      <c r="I417" s="34">
        <v>41085</v>
      </c>
      <c r="J417" s="34">
        <v>41085</v>
      </c>
      <c r="K417" s="20" t="s">
        <v>3559</v>
      </c>
      <c r="L417" s="57"/>
      <c r="M417" s="21">
        <v>33000000</v>
      </c>
      <c r="N417" s="20" t="s">
        <v>3796</v>
      </c>
      <c r="O417" s="21">
        <v>0</v>
      </c>
      <c r="P417" s="21">
        <v>0</v>
      </c>
      <c r="Q417" s="21">
        <v>0</v>
      </c>
      <c r="R417" s="21">
        <v>-569241.39</v>
      </c>
      <c r="S417" s="21">
        <v>0</v>
      </c>
      <c r="T417" s="56" t="s">
        <v>26</v>
      </c>
      <c r="U417" s="21">
        <v>563892.89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0" t="s">
        <v>722</v>
      </c>
    </row>
    <row r="418" spans="2:27" ht="25.5" x14ac:dyDescent="0.2">
      <c r="B418" s="14" t="s">
        <v>2213</v>
      </c>
      <c r="C418" s="24" t="s">
        <v>3795</v>
      </c>
      <c r="D418" s="16" t="s">
        <v>708</v>
      </c>
      <c r="E418" s="20" t="s">
        <v>707</v>
      </c>
      <c r="F418" s="58" t="s">
        <v>706</v>
      </c>
      <c r="G418" s="20" t="s">
        <v>490</v>
      </c>
      <c r="H418" s="34">
        <v>39420</v>
      </c>
      <c r="I418" s="34">
        <v>41085</v>
      </c>
      <c r="J418" s="34">
        <v>41085</v>
      </c>
      <c r="K418" s="20" t="s">
        <v>3559</v>
      </c>
      <c r="L418" s="57"/>
      <c r="M418" s="21">
        <v>30000000</v>
      </c>
      <c r="N418" s="20" t="s">
        <v>3794</v>
      </c>
      <c r="O418" s="21">
        <v>0</v>
      </c>
      <c r="P418" s="21">
        <v>0</v>
      </c>
      <c r="Q418" s="21">
        <v>0</v>
      </c>
      <c r="R418" s="21">
        <v>-503669.66</v>
      </c>
      <c r="S418" s="21">
        <v>0</v>
      </c>
      <c r="T418" s="56" t="s">
        <v>26</v>
      </c>
      <c r="U418" s="21">
        <v>498527.88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0" t="s">
        <v>722</v>
      </c>
    </row>
    <row r="419" spans="2:27" ht="25.5" x14ac:dyDescent="0.2">
      <c r="B419" s="14" t="s">
        <v>2212</v>
      </c>
      <c r="C419" s="24" t="s">
        <v>3793</v>
      </c>
      <c r="D419" s="16" t="s">
        <v>738</v>
      </c>
      <c r="E419" s="20" t="s">
        <v>737</v>
      </c>
      <c r="F419" s="58" t="s">
        <v>706</v>
      </c>
      <c r="G419" s="20" t="s">
        <v>490</v>
      </c>
      <c r="H419" s="34">
        <v>39234</v>
      </c>
      <c r="I419" s="34">
        <v>41065</v>
      </c>
      <c r="J419" s="34">
        <v>41065</v>
      </c>
      <c r="K419" s="20" t="s">
        <v>3559</v>
      </c>
      <c r="L419" s="57"/>
      <c r="M419" s="21">
        <v>6800000</v>
      </c>
      <c r="N419" s="20" t="s">
        <v>3792</v>
      </c>
      <c r="O419" s="21">
        <v>0</v>
      </c>
      <c r="P419" s="21">
        <v>0</v>
      </c>
      <c r="Q419" s="21">
        <v>0</v>
      </c>
      <c r="R419" s="21">
        <v>-143674.07</v>
      </c>
      <c r="S419" s="21">
        <v>0</v>
      </c>
      <c r="T419" s="56" t="s">
        <v>26</v>
      </c>
      <c r="U419" s="21">
        <v>139935.35999999999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0" t="s">
        <v>735</v>
      </c>
    </row>
    <row r="420" spans="2:27" ht="25.5" x14ac:dyDescent="0.2">
      <c r="B420" s="14" t="s">
        <v>2209</v>
      </c>
      <c r="C420" s="24" t="s">
        <v>3791</v>
      </c>
      <c r="D420" s="16" t="s">
        <v>708</v>
      </c>
      <c r="E420" s="20" t="s">
        <v>707</v>
      </c>
      <c r="F420" s="58" t="s">
        <v>706</v>
      </c>
      <c r="G420" s="20" t="s">
        <v>490</v>
      </c>
      <c r="H420" s="34">
        <v>39983</v>
      </c>
      <c r="I420" s="34">
        <v>41083</v>
      </c>
      <c r="J420" s="34">
        <v>41083</v>
      </c>
      <c r="K420" s="20" t="s">
        <v>3559</v>
      </c>
      <c r="L420" s="57"/>
      <c r="M420" s="21">
        <v>12000000</v>
      </c>
      <c r="N420" s="20" t="s">
        <v>3790</v>
      </c>
      <c r="O420" s="21">
        <v>0</v>
      </c>
      <c r="P420" s="21">
        <v>0</v>
      </c>
      <c r="Q420" s="21">
        <v>0</v>
      </c>
      <c r="R420" s="21">
        <v>106798.71</v>
      </c>
      <c r="S420" s="21">
        <v>0</v>
      </c>
      <c r="T420" s="56" t="s">
        <v>26</v>
      </c>
      <c r="U420" s="21">
        <v>-100460.39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0" t="s">
        <v>722</v>
      </c>
    </row>
    <row r="421" spans="2:27" ht="25.5" x14ac:dyDescent="0.2">
      <c r="B421" s="14" t="s">
        <v>2206</v>
      </c>
      <c r="C421" s="24" t="s">
        <v>3789</v>
      </c>
      <c r="D421" s="16" t="s">
        <v>708</v>
      </c>
      <c r="E421" s="20" t="s">
        <v>707</v>
      </c>
      <c r="F421" s="58" t="s">
        <v>706</v>
      </c>
      <c r="G421" s="20" t="s">
        <v>338</v>
      </c>
      <c r="H421" s="34">
        <v>40325</v>
      </c>
      <c r="I421" s="34">
        <v>41061</v>
      </c>
      <c r="J421" s="34">
        <v>41061</v>
      </c>
      <c r="K421" s="20" t="s">
        <v>3559</v>
      </c>
      <c r="L421" s="57"/>
      <c r="M421" s="21">
        <v>35000000</v>
      </c>
      <c r="N421" s="20" t="s">
        <v>3788</v>
      </c>
      <c r="O421" s="21">
        <v>0</v>
      </c>
      <c r="P421" s="21">
        <v>0</v>
      </c>
      <c r="Q421" s="21">
        <v>0</v>
      </c>
      <c r="R421" s="21">
        <v>111091.03</v>
      </c>
      <c r="S421" s="21">
        <v>0</v>
      </c>
      <c r="T421" s="56" t="s">
        <v>26</v>
      </c>
      <c r="U421" s="21">
        <v>-90425.93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0" t="s">
        <v>722</v>
      </c>
    </row>
    <row r="422" spans="2:27" ht="25.5" x14ac:dyDescent="0.2">
      <c r="B422" s="14" t="s">
        <v>2203</v>
      </c>
      <c r="C422" s="24" t="s">
        <v>3787</v>
      </c>
      <c r="D422" s="16" t="s">
        <v>708</v>
      </c>
      <c r="E422" s="20" t="s">
        <v>707</v>
      </c>
      <c r="F422" s="58" t="s">
        <v>706</v>
      </c>
      <c r="G422" s="20" t="s">
        <v>365</v>
      </c>
      <c r="H422" s="28">
        <v>40336</v>
      </c>
      <c r="I422" s="28">
        <v>41069</v>
      </c>
      <c r="J422" s="28">
        <v>41069</v>
      </c>
      <c r="K422" s="20" t="s">
        <v>3559</v>
      </c>
      <c r="L422" s="57"/>
      <c r="M422" s="21">
        <v>25000000</v>
      </c>
      <c r="N422" s="20" t="s">
        <v>3786</v>
      </c>
      <c r="O422" s="21">
        <v>0</v>
      </c>
      <c r="P422" s="21">
        <v>0</v>
      </c>
      <c r="Q422" s="21">
        <v>0</v>
      </c>
      <c r="R422" s="21">
        <v>75285.279999999999</v>
      </c>
      <c r="S422" s="21">
        <v>0</v>
      </c>
      <c r="T422" s="56" t="s">
        <v>26</v>
      </c>
      <c r="U422" s="21">
        <v>-59826.14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0" t="s">
        <v>722</v>
      </c>
    </row>
    <row r="423" spans="2:27" ht="25.5" x14ac:dyDescent="0.2">
      <c r="B423" s="14" t="s">
        <v>2200</v>
      </c>
      <c r="C423" s="24" t="s">
        <v>3785</v>
      </c>
      <c r="D423" s="16" t="s">
        <v>708</v>
      </c>
      <c r="E423" s="20" t="s">
        <v>707</v>
      </c>
      <c r="F423" s="58" t="s">
        <v>706</v>
      </c>
      <c r="G423" s="20" t="s">
        <v>343</v>
      </c>
      <c r="H423" s="28">
        <v>38903</v>
      </c>
      <c r="I423" s="28">
        <v>41097</v>
      </c>
      <c r="J423" s="28">
        <v>41097</v>
      </c>
      <c r="K423" s="20" t="s">
        <v>3559</v>
      </c>
      <c r="L423" s="57"/>
      <c r="M423" s="21">
        <v>10000000</v>
      </c>
      <c r="N423" s="20" t="s">
        <v>3784</v>
      </c>
      <c r="O423" s="21">
        <v>0</v>
      </c>
      <c r="P423" s="21">
        <v>0</v>
      </c>
      <c r="Q423" s="21">
        <v>0</v>
      </c>
      <c r="R423" s="21">
        <v>273278.34999999998</v>
      </c>
      <c r="S423" s="21">
        <v>0</v>
      </c>
      <c r="T423" s="56" t="s">
        <v>26</v>
      </c>
      <c r="U423" s="21">
        <v>-267677.25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0" t="s">
        <v>722</v>
      </c>
    </row>
    <row r="424" spans="2:27" ht="25.5" x14ac:dyDescent="0.2">
      <c r="B424" s="14" t="s">
        <v>2197</v>
      </c>
      <c r="C424" s="24" t="s">
        <v>3783</v>
      </c>
      <c r="D424" s="16" t="s">
        <v>708</v>
      </c>
      <c r="E424" s="20" t="s">
        <v>707</v>
      </c>
      <c r="F424" s="58" t="s">
        <v>706</v>
      </c>
      <c r="G424" s="20" t="s">
        <v>343</v>
      </c>
      <c r="H424" s="28">
        <v>39338</v>
      </c>
      <c r="I424" s="28">
        <v>41097</v>
      </c>
      <c r="J424" s="28">
        <v>41097</v>
      </c>
      <c r="K424" s="20" t="s">
        <v>3559</v>
      </c>
      <c r="L424" s="57"/>
      <c r="M424" s="21">
        <v>10000000</v>
      </c>
      <c r="N424" s="20" t="s">
        <v>3782</v>
      </c>
      <c r="O424" s="21">
        <v>0</v>
      </c>
      <c r="P424" s="21">
        <v>0</v>
      </c>
      <c r="Q424" s="21">
        <v>0</v>
      </c>
      <c r="R424" s="21">
        <v>-225703.89</v>
      </c>
      <c r="S424" s="21">
        <v>0</v>
      </c>
      <c r="T424" s="56" t="s">
        <v>26</v>
      </c>
      <c r="U424" s="21">
        <v>220004.45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0" t="s">
        <v>722</v>
      </c>
    </row>
    <row r="425" spans="2:27" ht="25.5" x14ac:dyDescent="0.2">
      <c r="B425" s="14" t="s">
        <v>2194</v>
      </c>
      <c r="C425" s="24" t="s">
        <v>3781</v>
      </c>
      <c r="D425" s="16" t="s">
        <v>708</v>
      </c>
      <c r="E425" s="20" t="s">
        <v>707</v>
      </c>
      <c r="F425" s="58" t="s">
        <v>706</v>
      </c>
      <c r="G425" s="20" t="s">
        <v>343</v>
      </c>
      <c r="H425" s="28">
        <v>39269</v>
      </c>
      <c r="I425" s="28">
        <v>41100</v>
      </c>
      <c r="J425" s="28">
        <v>41100</v>
      </c>
      <c r="K425" s="20" t="s">
        <v>3559</v>
      </c>
      <c r="L425" s="57"/>
      <c r="M425" s="21">
        <v>24000000</v>
      </c>
      <c r="N425" s="20" t="s">
        <v>3780</v>
      </c>
      <c r="O425" s="21">
        <v>0</v>
      </c>
      <c r="P425" s="21">
        <v>0</v>
      </c>
      <c r="Q425" s="21">
        <v>0</v>
      </c>
      <c r="R425" s="21">
        <v>641420.56999999995</v>
      </c>
      <c r="S425" s="21">
        <v>0</v>
      </c>
      <c r="T425" s="56" t="s">
        <v>26</v>
      </c>
      <c r="U425" s="21">
        <v>-631011.07999999996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0" t="s">
        <v>722</v>
      </c>
    </row>
    <row r="426" spans="2:27" ht="25.5" x14ac:dyDescent="0.2">
      <c r="B426" s="14" t="s">
        <v>2191</v>
      </c>
      <c r="C426" s="24" t="s">
        <v>3779</v>
      </c>
      <c r="D426" s="16" t="s">
        <v>708</v>
      </c>
      <c r="E426" s="20" t="s">
        <v>707</v>
      </c>
      <c r="F426" s="58" t="s">
        <v>706</v>
      </c>
      <c r="G426" s="20" t="s">
        <v>343</v>
      </c>
      <c r="H426" s="28">
        <v>39374</v>
      </c>
      <c r="I426" s="28">
        <v>41100</v>
      </c>
      <c r="J426" s="28">
        <v>41100</v>
      </c>
      <c r="K426" s="20" t="s">
        <v>3559</v>
      </c>
      <c r="L426" s="57"/>
      <c r="M426" s="21">
        <v>24000000</v>
      </c>
      <c r="N426" s="20" t="s">
        <v>3778</v>
      </c>
      <c r="O426" s="21">
        <v>0</v>
      </c>
      <c r="P426" s="21">
        <v>0</v>
      </c>
      <c r="Q426" s="21">
        <v>0</v>
      </c>
      <c r="R426" s="21">
        <v>-521727.23</v>
      </c>
      <c r="S426" s="21">
        <v>0</v>
      </c>
      <c r="T426" s="56" t="s">
        <v>26</v>
      </c>
      <c r="U426" s="21">
        <v>510436.51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0" t="s">
        <v>722</v>
      </c>
    </row>
    <row r="427" spans="2:27" ht="25.5" x14ac:dyDescent="0.2">
      <c r="B427" s="14" t="s">
        <v>2188</v>
      </c>
      <c r="C427" s="24" t="s">
        <v>3777</v>
      </c>
      <c r="D427" s="16" t="s">
        <v>708</v>
      </c>
      <c r="E427" s="20" t="s">
        <v>707</v>
      </c>
      <c r="F427" s="58" t="s">
        <v>706</v>
      </c>
      <c r="G427" s="20" t="s">
        <v>356</v>
      </c>
      <c r="H427" s="28">
        <v>39295</v>
      </c>
      <c r="I427" s="28">
        <v>41124</v>
      </c>
      <c r="J427" s="28">
        <v>41124</v>
      </c>
      <c r="K427" s="20" t="s">
        <v>3559</v>
      </c>
      <c r="L427" s="57"/>
      <c r="M427" s="21">
        <v>50000000</v>
      </c>
      <c r="N427" s="20" t="s">
        <v>3776</v>
      </c>
      <c r="O427" s="21">
        <v>0</v>
      </c>
      <c r="P427" s="21">
        <v>0</v>
      </c>
      <c r="Q427" s="21">
        <v>0</v>
      </c>
      <c r="R427" s="21">
        <v>1410678.73</v>
      </c>
      <c r="S427" s="21">
        <v>0</v>
      </c>
      <c r="T427" s="56" t="s">
        <v>26</v>
      </c>
      <c r="U427" s="21">
        <v>-1363614.71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0" t="s">
        <v>722</v>
      </c>
    </row>
    <row r="428" spans="2:27" ht="25.5" x14ac:dyDescent="0.2">
      <c r="B428" s="14" t="s">
        <v>2185</v>
      </c>
      <c r="C428" s="24" t="s">
        <v>3775</v>
      </c>
      <c r="D428" s="16" t="s">
        <v>708</v>
      </c>
      <c r="E428" s="20" t="s">
        <v>707</v>
      </c>
      <c r="F428" s="58" t="s">
        <v>706</v>
      </c>
      <c r="G428" s="20" t="s">
        <v>356</v>
      </c>
      <c r="H428" s="28">
        <v>39374</v>
      </c>
      <c r="I428" s="28">
        <v>41124</v>
      </c>
      <c r="J428" s="28">
        <v>41124</v>
      </c>
      <c r="K428" s="20" t="s">
        <v>3559</v>
      </c>
      <c r="L428" s="57"/>
      <c r="M428" s="21">
        <v>45000000</v>
      </c>
      <c r="N428" s="20" t="s">
        <v>3774</v>
      </c>
      <c r="O428" s="21">
        <v>0</v>
      </c>
      <c r="P428" s="21">
        <v>0</v>
      </c>
      <c r="Q428" s="21">
        <v>0</v>
      </c>
      <c r="R428" s="21">
        <v>-1111832.53</v>
      </c>
      <c r="S428" s="21">
        <v>0</v>
      </c>
      <c r="T428" s="56" t="s">
        <v>26</v>
      </c>
      <c r="U428" s="21">
        <v>1068241.93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0" t="s">
        <v>722</v>
      </c>
    </row>
    <row r="429" spans="2:27" ht="25.5" x14ac:dyDescent="0.2">
      <c r="B429" s="14" t="s">
        <v>2184</v>
      </c>
      <c r="C429" s="24" t="s">
        <v>3773</v>
      </c>
      <c r="D429" s="16" t="s">
        <v>708</v>
      </c>
      <c r="E429" s="20" t="s">
        <v>707</v>
      </c>
      <c r="F429" s="58" t="s">
        <v>706</v>
      </c>
      <c r="G429" s="20" t="s">
        <v>356</v>
      </c>
      <c r="H429" s="28">
        <v>39297</v>
      </c>
      <c r="I429" s="28">
        <v>41128</v>
      </c>
      <c r="J429" s="28">
        <v>41128</v>
      </c>
      <c r="K429" s="20" t="s">
        <v>3559</v>
      </c>
      <c r="L429" s="57"/>
      <c r="M429" s="21">
        <v>10000000</v>
      </c>
      <c r="N429" s="20" t="s">
        <v>3772</v>
      </c>
      <c r="O429" s="21">
        <v>0</v>
      </c>
      <c r="P429" s="21">
        <v>0</v>
      </c>
      <c r="Q429" s="21">
        <v>0</v>
      </c>
      <c r="R429" s="21">
        <v>278157.12</v>
      </c>
      <c r="S429" s="21">
        <v>0</v>
      </c>
      <c r="T429" s="56" t="s">
        <v>26</v>
      </c>
      <c r="U429" s="21">
        <v>-269575.94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0" t="s">
        <v>722</v>
      </c>
    </row>
    <row r="430" spans="2:27" ht="25.5" x14ac:dyDescent="0.2">
      <c r="B430" s="14" t="s">
        <v>2181</v>
      </c>
      <c r="C430" s="24" t="s">
        <v>3771</v>
      </c>
      <c r="D430" s="16" t="s">
        <v>708</v>
      </c>
      <c r="E430" s="20" t="s">
        <v>707</v>
      </c>
      <c r="F430" s="58" t="s">
        <v>706</v>
      </c>
      <c r="G430" s="20" t="s">
        <v>356</v>
      </c>
      <c r="H430" s="28">
        <v>39367</v>
      </c>
      <c r="I430" s="28">
        <v>41128</v>
      </c>
      <c r="J430" s="28">
        <v>41128</v>
      </c>
      <c r="K430" s="20" t="s">
        <v>3559</v>
      </c>
      <c r="L430" s="57"/>
      <c r="M430" s="21">
        <v>5000000</v>
      </c>
      <c r="N430" s="20" t="s">
        <v>3770</v>
      </c>
      <c r="O430" s="21">
        <v>0</v>
      </c>
      <c r="P430" s="21">
        <v>0</v>
      </c>
      <c r="Q430" s="21">
        <v>0</v>
      </c>
      <c r="R430" s="21">
        <v>-135494.54999999999</v>
      </c>
      <c r="S430" s="21">
        <v>0</v>
      </c>
      <c r="T430" s="56" t="s">
        <v>26</v>
      </c>
      <c r="U430" s="21">
        <v>131154.04999999999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0" t="s">
        <v>722</v>
      </c>
    </row>
    <row r="431" spans="2:27" ht="25.5" x14ac:dyDescent="0.2">
      <c r="B431" s="14" t="s">
        <v>2178</v>
      </c>
      <c r="C431" s="24" t="s">
        <v>3769</v>
      </c>
      <c r="D431" s="16" t="s">
        <v>708</v>
      </c>
      <c r="E431" s="20" t="s">
        <v>707</v>
      </c>
      <c r="F431" s="58" t="s">
        <v>706</v>
      </c>
      <c r="G431" s="20" t="s">
        <v>356</v>
      </c>
      <c r="H431" s="28">
        <v>39414</v>
      </c>
      <c r="I431" s="28">
        <v>41128</v>
      </c>
      <c r="J431" s="28">
        <v>41128</v>
      </c>
      <c r="K431" s="20" t="s">
        <v>3559</v>
      </c>
      <c r="L431" s="57"/>
      <c r="M431" s="21">
        <v>5000000</v>
      </c>
      <c r="N431" s="20" t="s">
        <v>3768</v>
      </c>
      <c r="O431" s="21">
        <v>0</v>
      </c>
      <c r="P431" s="21">
        <v>0</v>
      </c>
      <c r="Q431" s="21">
        <v>0</v>
      </c>
      <c r="R431" s="21">
        <v>-112591.76</v>
      </c>
      <c r="S431" s="21">
        <v>0</v>
      </c>
      <c r="T431" s="56" t="s">
        <v>26</v>
      </c>
      <c r="U431" s="21">
        <v>108149.18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0" t="s">
        <v>722</v>
      </c>
    </row>
    <row r="432" spans="2:27" ht="25.5" x14ac:dyDescent="0.2">
      <c r="B432" s="14" t="s">
        <v>2175</v>
      </c>
      <c r="C432" s="24" t="s">
        <v>3767</v>
      </c>
      <c r="D432" s="16" t="s">
        <v>708</v>
      </c>
      <c r="E432" s="20" t="s">
        <v>707</v>
      </c>
      <c r="F432" s="58" t="s">
        <v>706</v>
      </c>
      <c r="G432" s="20" t="s">
        <v>1285</v>
      </c>
      <c r="H432" s="28">
        <v>39302</v>
      </c>
      <c r="I432" s="28">
        <v>41131</v>
      </c>
      <c r="J432" s="28">
        <v>41131</v>
      </c>
      <c r="K432" s="20" t="s">
        <v>3559</v>
      </c>
      <c r="L432" s="57"/>
      <c r="M432" s="21">
        <v>25000000</v>
      </c>
      <c r="N432" s="20" t="s">
        <v>3766</v>
      </c>
      <c r="O432" s="21">
        <v>0</v>
      </c>
      <c r="P432" s="21">
        <v>0</v>
      </c>
      <c r="Q432" s="21">
        <v>0</v>
      </c>
      <c r="R432" s="21">
        <v>730557.74</v>
      </c>
      <c r="S432" s="21">
        <v>0</v>
      </c>
      <c r="T432" s="56" t="s">
        <v>26</v>
      </c>
      <c r="U432" s="21">
        <v>-704493.9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0" t="s">
        <v>722</v>
      </c>
    </row>
    <row r="433" spans="2:27" ht="25.5" x14ac:dyDescent="0.2">
      <c r="B433" s="14" t="s">
        <v>2172</v>
      </c>
      <c r="C433" s="24" t="s">
        <v>3765</v>
      </c>
      <c r="D433" s="16" t="s">
        <v>708</v>
      </c>
      <c r="E433" s="20" t="s">
        <v>707</v>
      </c>
      <c r="F433" s="58" t="s">
        <v>706</v>
      </c>
      <c r="G433" s="20" t="s">
        <v>421</v>
      </c>
      <c r="H433" s="28">
        <v>39307</v>
      </c>
      <c r="I433" s="28">
        <v>41136</v>
      </c>
      <c r="J433" s="28">
        <v>41136</v>
      </c>
      <c r="K433" s="20" t="s">
        <v>3559</v>
      </c>
      <c r="L433" s="57"/>
      <c r="M433" s="21">
        <v>19000000</v>
      </c>
      <c r="N433" s="20" t="s">
        <v>3764</v>
      </c>
      <c r="O433" s="21">
        <v>0</v>
      </c>
      <c r="P433" s="21">
        <v>0</v>
      </c>
      <c r="Q433" s="21">
        <v>0</v>
      </c>
      <c r="R433" s="21">
        <v>560364.73</v>
      </c>
      <c r="S433" s="21">
        <v>0</v>
      </c>
      <c r="T433" s="56" t="s">
        <v>26</v>
      </c>
      <c r="U433" s="21">
        <v>-539381.34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0" t="s">
        <v>722</v>
      </c>
    </row>
    <row r="434" spans="2:27" ht="25.5" x14ac:dyDescent="0.2">
      <c r="B434" s="14" t="s">
        <v>2169</v>
      </c>
      <c r="C434" s="24" t="s">
        <v>3763</v>
      </c>
      <c r="D434" s="16" t="s">
        <v>708</v>
      </c>
      <c r="E434" s="20" t="s">
        <v>707</v>
      </c>
      <c r="F434" s="58" t="s">
        <v>706</v>
      </c>
      <c r="G434" s="20" t="s">
        <v>421</v>
      </c>
      <c r="H434" s="28">
        <v>39402</v>
      </c>
      <c r="I434" s="28">
        <v>41136</v>
      </c>
      <c r="J434" s="28">
        <v>41136</v>
      </c>
      <c r="K434" s="20" t="s">
        <v>3559</v>
      </c>
      <c r="L434" s="57"/>
      <c r="M434" s="21">
        <v>4000000</v>
      </c>
      <c r="N434" s="20" t="s">
        <v>3762</v>
      </c>
      <c r="O434" s="21">
        <v>0</v>
      </c>
      <c r="P434" s="21">
        <v>0</v>
      </c>
      <c r="Q434" s="21">
        <v>0</v>
      </c>
      <c r="R434" s="21">
        <v>-99043.53</v>
      </c>
      <c r="S434" s="21">
        <v>0</v>
      </c>
      <c r="T434" s="56" t="s">
        <v>26</v>
      </c>
      <c r="U434" s="21">
        <v>94610.43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0" t="s">
        <v>722</v>
      </c>
    </row>
    <row r="435" spans="2:27" ht="25.5" x14ac:dyDescent="0.2">
      <c r="B435" s="14" t="s">
        <v>2166</v>
      </c>
      <c r="C435" s="24" t="s">
        <v>3761</v>
      </c>
      <c r="D435" s="16" t="s">
        <v>708</v>
      </c>
      <c r="E435" s="20" t="s">
        <v>707</v>
      </c>
      <c r="F435" s="58" t="s">
        <v>706</v>
      </c>
      <c r="G435" s="20" t="s">
        <v>356</v>
      </c>
      <c r="H435" s="28">
        <v>39309</v>
      </c>
      <c r="I435" s="28">
        <v>41138</v>
      </c>
      <c r="J435" s="28">
        <v>41138</v>
      </c>
      <c r="K435" s="20" t="s">
        <v>3559</v>
      </c>
      <c r="L435" s="57"/>
      <c r="M435" s="21">
        <v>64000000</v>
      </c>
      <c r="N435" s="20" t="s">
        <v>3760</v>
      </c>
      <c r="O435" s="21">
        <v>0</v>
      </c>
      <c r="P435" s="21">
        <v>0</v>
      </c>
      <c r="Q435" s="21">
        <v>0</v>
      </c>
      <c r="R435" s="21">
        <v>1876581.26</v>
      </c>
      <c r="S435" s="21">
        <v>0</v>
      </c>
      <c r="T435" s="56" t="s">
        <v>26</v>
      </c>
      <c r="U435" s="21">
        <v>-1804539.25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0" t="s">
        <v>722</v>
      </c>
    </row>
    <row r="436" spans="2:27" ht="25.5" x14ac:dyDescent="0.2">
      <c r="B436" s="14" t="s">
        <v>2163</v>
      </c>
      <c r="C436" s="24" t="s">
        <v>3759</v>
      </c>
      <c r="D436" s="16" t="s">
        <v>708</v>
      </c>
      <c r="E436" s="20" t="s">
        <v>707</v>
      </c>
      <c r="F436" s="58" t="s">
        <v>706</v>
      </c>
      <c r="G436" s="20" t="s">
        <v>356</v>
      </c>
      <c r="H436" s="28">
        <v>39374</v>
      </c>
      <c r="I436" s="28">
        <v>41138</v>
      </c>
      <c r="J436" s="28">
        <v>41138</v>
      </c>
      <c r="K436" s="20" t="s">
        <v>3559</v>
      </c>
      <c r="L436" s="57"/>
      <c r="M436" s="21">
        <v>64000000</v>
      </c>
      <c r="N436" s="20" t="s">
        <v>3758</v>
      </c>
      <c r="O436" s="21">
        <v>0</v>
      </c>
      <c r="P436" s="21">
        <v>0</v>
      </c>
      <c r="Q436" s="21">
        <v>0</v>
      </c>
      <c r="R436" s="21">
        <v>-1691612.3</v>
      </c>
      <c r="S436" s="21">
        <v>0</v>
      </c>
      <c r="T436" s="56" t="s">
        <v>26</v>
      </c>
      <c r="U436" s="21">
        <v>1617445.67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0" t="s">
        <v>722</v>
      </c>
    </row>
    <row r="437" spans="2:27" ht="25.5" x14ac:dyDescent="0.2">
      <c r="B437" s="14" t="s">
        <v>2160</v>
      </c>
      <c r="C437" s="24" t="s">
        <v>3757</v>
      </c>
      <c r="D437" s="16" t="s">
        <v>708</v>
      </c>
      <c r="E437" s="20" t="s">
        <v>707</v>
      </c>
      <c r="F437" s="58" t="s">
        <v>706</v>
      </c>
      <c r="G437" s="20" t="s">
        <v>320</v>
      </c>
      <c r="H437" s="28">
        <v>39311</v>
      </c>
      <c r="I437" s="28">
        <v>41142</v>
      </c>
      <c r="J437" s="28">
        <v>41142</v>
      </c>
      <c r="K437" s="20" t="s">
        <v>3559</v>
      </c>
      <c r="L437" s="57"/>
      <c r="M437" s="21">
        <v>2000000</v>
      </c>
      <c r="N437" s="20" t="s">
        <v>3756</v>
      </c>
      <c r="O437" s="21">
        <v>0</v>
      </c>
      <c r="P437" s="21">
        <v>0</v>
      </c>
      <c r="Q437" s="21">
        <v>0</v>
      </c>
      <c r="R437" s="21">
        <v>58487.09</v>
      </c>
      <c r="S437" s="21">
        <v>0</v>
      </c>
      <c r="T437" s="56" t="s">
        <v>26</v>
      </c>
      <c r="U437" s="21">
        <v>-56439.93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0" t="s">
        <v>722</v>
      </c>
    </row>
    <row r="438" spans="2:27" ht="25.5" x14ac:dyDescent="0.2">
      <c r="B438" s="14" t="s">
        <v>2157</v>
      </c>
      <c r="C438" s="24" t="s">
        <v>3755</v>
      </c>
      <c r="D438" s="16" t="s">
        <v>738</v>
      </c>
      <c r="E438" s="20" t="s">
        <v>737</v>
      </c>
      <c r="F438" s="58" t="s">
        <v>706</v>
      </c>
      <c r="G438" s="20" t="s">
        <v>421</v>
      </c>
      <c r="H438" s="28">
        <v>40414</v>
      </c>
      <c r="I438" s="28">
        <v>41147</v>
      </c>
      <c r="J438" s="28">
        <v>41147</v>
      </c>
      <c r="K438" s="20" t="s">
        <v>3559</v>
      </c>
      <c r="L438" s="57"/>
      <c r="M438" s="21">
        <v>15000000</v>
      </c>
      <c r="N438" s="20" t="s">
        <v>3754</v>
      </c>
      <c r="O438" s="21">
        <v>0</v>
      </c>
      <c r="P438" s="21">
        <v>0</v>
      </c>
      <c r="Q438" s="21">
        <v>0</v>
      </c>
      <c r="R438" s="21">
        <v>-16728.3</v>
      </c>
      <c r="S438" s="21">
        <v>0</v>
      </c>
      <c r="T438" s="56" t="s">
        <v>26</v>
      </c>
      <c r="U438" s="21">
        <v>-1702.84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0" t="s">
        <v>735</v>
      </c>
    </row>
    <row r="439" spans="2:27" ht="25.5" x14ac:dyDescent="0.2">
      <c r="B439" s="14" t="s">
        <v>2154</v>
      </c>
      <c r="C439" s="24" t="s">
        <v>3753</v>
      </c>
      <c r="D439" s="16" t="s">
        <v>738</v>
      </c>
      <c r="E439" s="20" t="s">
        <v>737</v>
      </c>
      <c r="F439" s="58" t="s">
        <v>706</v>
      </c>
      <c r="G439" s="20" t="s">
        <v>338</v>
      </c>
      <c r="H439" s="28">
        <v>39323</v>
      </c>
      <c r="I439" s="28">
        <v>41152</v>
      </c>
      <c r="J439" s="28">
        <v>41152</v>
      </c>
      <c r="K439" s="20" t="s">
        <v>3559</v>
      </c>
      <c r="L439" s="57"/>
      <c r="M439" s="21">
        <v>1900000</v>
      </c>
      <c r="N439" s="20" t="s">
        <v>3752</v>
      </c>
      <c r="O439" s="21">
        <v>0</v>
      </c>
      <c r="P439" s="21">
        <v>0</v>
      </c>
      <c r="Q439" s="21">
        <v>0</v>
      </c>
      <c r="R439" s="21">
        <v>-56896.72</v>
      </c>
      <c r="S439" s="21">
        <v>0</v>
      </c>
      <c r="T439" s="56" t="s">
        <v>26</v>
      </c>
      <c r="U439" s="21">
        <v>54238.080000000002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0" t="s">
        <v>735</v>
      </c>
    </row>
    <row r="440" spans="2:27" ht="25.5" x14ac:dyDescent="0.2">
      <c r="B440" s="14" t="s">
        <v>2151</v>
      </c>
      <c r="C440" s="24" t="s">
        <v>3751</v>
      </c>
      <c r="D440" s="16" t="s">
        <v>708</v>
      </c>
      <c r="E440" s="20" t="s">
        <v>707</v>
      </c>
      <c r="F440" s="58" t="s">
        <v>706</v>
      </c>
      <c r="G440" s="20" t="s">
        <v>421</v>
      </c>
      <c r="H440" s="28">
        <v>39323</v>
      </c>
      <c r="I440" s="28">
        <v>41152</v>
      </c>
      <c r="J440" s="28">
        <v>41152</v>
      </c>
      <c r="K440" s="20" t="s">
        <v>3559</v>
      </c>
      <c r="L440" s="57"/>
      <c r="M440" s="21">
        <v>3000000</v>
      </c>
      <c r="N440" s="20" t="s">
        <v>3750</v>
      </c>
      <c r="O440" s="21">
        <v>0</v>
      </c>
      <c r="P440" s="21">
        <v>0</v>
      </c>
      <c r="Q440" s="21">
        <v>0</v>
      </c>
      <c r="R440" s="21">
        <v>-90981.67</v>
      </c>
      <c r="S440" s="21">
        <v>0</v>
      </c>
      <c r="T440" s="56" t="s">
        <v>26</v>
      </c>
      <c r="U440" s="21">
        <v>86959.49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0" t="s">
        <v>704</v>
      </c>
    </row>
    <row r="441" spans="2:27" ht="25.5" x14ac:dyDescent="0.2">
      <c r="B441" s="14" t="s">
        <v>2148</v>
      </c>
      <c r="C441" s="24" t="s">
        <v>3749</v>
      </c>
      <c r="D441" s="16" t="s">
        <v>708</v>
      </c>
      <c r="E441" s="20" t="s">
        <v>707</v>
      </c>
      <c r="F441" s="58" t="s">
        <v>706</v>
      </c>
      <c r="G441" s="20" t="s">
        <v>365</v>
      </c>
      <c r="H441" s="28">
        <v>37959</v>
      </c>
      <c r="I441" s="28">
        <v>41152</v>
      </c>
      <c r="J441" s="28">
        <v>41152</v>
      </c>
      <c r="K441" s="20" t="s">
        <v>3559</v>
      </c>
      <c r="L441" s="57"/>
      <c r="M441" s="21">
        <v>150000000</v>
      </c>
      <c r="N441" s="20" t="s">
        <v>3748</v>
      </c>
      <c r="O441" s="21">
        <v>0</v>
      </c>
      <c r="P441" s="21">
        <v>0</v>
      </c>
      <c r="Q441" s="21">
        <v>0</v>
      </c>
      <c r="R441" s="21">
        <v>-4126275.75</v>
      </c>
      <c r="S441" s="21">
        <v>0</v>
      </c>
      <c r="T441" s="56" t="s">
        <v>26</v>
      </c>
      <c r="U441" s="21">
        <v>2304865.71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0" t="s">
        <v>722</v>
      </c>
    </row>
    <row r="442" spans="2:27" ht="25.5" x14ac:dyDescent="0.2">
      <c r="B442" s="14" t="s">
        <v>2145</v>
      </c>
      <c r="C442" s="24" t="s">
        <v>3747</v>
      </c>
      <c r="D442" s="16" t="s">
        <v>708</v>
      </c>
      <c r="E442" s="20" t="s">
        <v>707</v>
      </c>
      <c r="F442" s="58" t="s">
        <v>706</v>
      </c>
      <c r="G442" s="20" t="s">
        <v>356</v>
      </c>
      <c r="H442" s="28">
        <v>39342</v>
      </c>
      <c r="I442" s="28">
        <v>41171</v>
      </c>
      <c r="J442" s="28">
        <v>41171</v>
      </c>
      <c r="K442" s="20" t="s">
        <v>3559</v>
      </c>
      <c r="L442" s="57"/>
      <c r="M442" s="21">
        <v>40000000</v>
      </c>
      <c r="N442" s="20" t="s">
        <v>3746</v>
      </c>
      <c r="O442" s="21">
        <v>0</v>
      </c>
      <c r="P442" s="21">
        <v>0</v>
      </c>
      <c r="Q442" s="21">
        <v>0</v>
      </c>
      <c r="R442" s="21">
        <v>1251943.49</v>
      </c>
      <c r="S442" s="21">
        <v>0</v>
      </c>
      <c r="T442" s="56" t="s">
        <v>26</v>
      </c>
      <c r="U442" s="21">
        <v>-1204106.67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0" t="s">
        <v>722</v>
      </c>
    </row>
    <row r="443" spans="2:27" ht="25.5" x14ac:dyDescent="0.2">
      <c r="B443" s="14" t="s">
        <v>2142</v>
      </c>
      <c r="C443" s="24" t="s">
        <v>3745</v>
      </c>
      <c r="D443" s="16" t="s">
        <v>708</v>
      </c>
      <c r="E443" s="20" t="s">
        <v>707</v>
      </c>
      <c r="F443" s="58" t="s">
        <v>706</v>
      </c>
      <c r="G443" s="20" t="s">
        <v>370</v>
      </c>
      <c r="H443" s="28">
        <v>39346</v>
      </c>
      <c r="I443" s="28">
        <v>41177</v>
      </c>
      <c r="J443" s="28">
        <v>41177</v>
      </c>
      <c r="K443" s="20" t="s">
        <v>3559</v>
      </c>
      <c r="L443" s="57"/>
      <c r="M443" s="21">
        <v>68000000</v>
      </c>
      <c r="N443" s="20" t="s">
        <v>3744</v>
      </c>
      <c r="O443" s="21">
        <v>0</v>
      </c>
      <c r="P443" s="21">
        <v>0</v>
      </c>
      <c r="Q443" s="21">
        <v>0</v>
      </c>
      <c r="R443" s="21">
        <v>2202721.9300000002</v>
      </c>
      <c r="S443" s="21">
        <v>0</v>
      </c>
      <c r="T443" s="56" t="s">
        <v>26</v>
      </c>
      <c r="U443" s="21">
        <v>-2130915.9300000002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0" t="s">
        <v>722</v>
      </c>
    </row>
    <row r="444" spans="2:27" ht="25.5" x14ac:dyDescent="0.2">
      <c r="B444" s="14" t="s">
        <v>2139</v>
      </c>
      <c r="C444" s="24" t="s">
        <v>3743</v>
      </c>
      <c r="D444" s="16" t="s">
        <v>708</v>
      </c>
      <c r="E444" s="20" t="s">
        <v>707</v>
      </c>
      <c r="F444" s="58" t="s">
        <v>706</v>
      </c>
      <c r="G444" s="20" t="s">
        <v>370</v>
      </c>
      <c r="H444" s="28">
        <v>39374</v>
      </c>
      <c r="I444" s="28">
        <v>41177</v>
      </c>
      <c r="J444" s="28">
        <v>41177</v>
      </c>
      <c r="K444" s="20" t="s">
        <v>3559</v>
      </c>
      <c r="L444" s="57"/>
      <c r="M444" s="21">
        <v>57000000</v>
      </c>
      <c r="N444" s="20" t="s">
        <v>3742</v>
      </c>
      <c r="O444" s="21">
        <v>0</v>
      </c>
      <c r="P444" s="21">
        <v>0</v>
      </c>
      <c r="Q444" s="21">
        <v>0</v>
      </c>
      <c r="R444" s="21">
        <v>-1752038.84</v>
      </c>
      <c r="S444" s="21">
        <v>0</v>
      </c>
      <c r="T444" s="56" t="s">
        <v>26</v>
      </c>
      <c r="U444" s="21">
        <v>1692201.07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0" t="s">
        <v>722</v>
      </c>
    </row>
    <row r="445" spans="2:27" ht="25.5" x14ac:dyDescent="0.2">
      <c r="B445" s="14" t="s">
        <v>2136</v>
      </c>
      <c r="C445" s="24" t="s">
        <v>3741</v>
      </c>
      <c r="D445" s="16" t="s">
        <v>708</v>
      </c>
      <c r="E445" s="20" t="s">
        <v>707</v>
      </c>
      <c r="F445" s="58" t="s">
        <v>706</v>
      </c>
      <c r="G445" s="20" t="s">
        <v>370</v>
      </c>
      <c r="H445" s="28">
        <v>39394</v>
      </c>
      <c r="I445" s="28">
        <v>41177</v>
      </c>
      <c r="J445" s="28">
        <v>41177</v>
      </c>
      <c r="K445" s="20" t="s">
        <v>3559</v>
      </c>
      <c r="L445" s="57"/>
      <c r="M445" s="21">
        <v>11000000</v>
      </c>
      <c r="N445" s="20" t="s">
        <v>3740</v>
      </c>
      <c r="O445" s="21">
        <v>0</v>
      </c>
      <c r="P445" s="21">
        <v>0</v>
      </c>
      <c r="Q445" s="21">
        <v>0</v>
      </c>
      <c r="R445" s="21">
        <v>-330004.40000000002</v>
      </c>
      <c r="S445" s="21">
        <v>0</v>
      </c>
      <c r="T445" s="56" t="s">
        <v>26</v>
      </c>
      <c r="U445" s="21">
        <v>318300.49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0" t="s">
        <v>722</v>
      </c>
    </row>
    <row r="446" spans="2:27" ht="25.5" x14ac:dyDescent="0.2">
      <c r="B446" s="14" t="s">
        <v>2133</v>
      </c>
      <c r="C446" s="24" t="s">
        <v>3739</v>
      </c>
      <c r="D446" s="16" t="s">
        <v>708</v>
      </c>
      <c r="E446" s="20" t="s">
        <v>707</v>
      </c>
      <c r="F446" s="58" t="s">
        <v>706</v>
      </c>
      <c r="G446" s="20" t="s">
        <v>346</v>
      </c>
      <c r="H446" s="28">
        <v>41103</v>
      </c>
      <c r="I446" s="28">
        <v>52064</v>
      </c>
      <c r="J446" s="28">
        <v>41164</v>
      </c>
      <c r="K446" s="20" t="s">
        <v>3563</v>
      </c>
      <c r="L446" s="57"/>
      <c r="M446" s="21">
        <v>100000000</v>
      </c>
      <c r="N446" s="20" t="s">
        <v>3738</v>
      </c>
      <c r="O446" s="21">
        <v>0</v>
      </c>
      <c r="P446" s="21">
        <v>0</v>
      </c>
      <c r="Q446" s="21">
        <v>-8089331</v>
      </c>
      <c r="R446" s="21">
        <v>294331</v>
      </c>
      <c r="S446" s="21">
        <v>0</v>
      </c>
      <c r="T446" s="56" t="s">
        <v>26</v>
      </c>
      <c r="U446" s="21">
        <v>0</v>
      </c>
      <c r="V446" s="21">
        <v>0</v>
      </c>
      <c r="W446" s="21">
        <v>0</v>
      </c>
      <c r="X446" s="21">
        <v>-8089331</v>
      </c>
      <c r="Y446" s="21">
        <v>0</v>
      </c>
      <c r="Z446" s="21">
        <v>0</v>
      </c>
      <c r="AA446" s="20" t="s">
        <v>722</v>
      </c>
    </row>
    <row r="447" spans="2:27" ht="25.5" x14ac:dyDescent="0.2">
      <c r="B447" s="14" t="s">
        <v>2130</v>
      </c>
      <c r="C447" s="24" t="s">
        <v>3737</v>
      </c>
      <c r="D447" s="16" t="s">
        <v>708</v>
      </c>
      <c r="E447" s="20" t="s">
        <v>707</v>
      </c>
      <c r="F447" s="58" t="s">
        <v>706</v>
      </c>
      <c r="G447" s="20" t="s">
        <v>320</v>
      </c>
      <c r="H447" s="28">
        <v>39212</v>
      </c>
      <c r="I447" s="28">
        <v>41866</v>
      </c>
      <c r="J447" s="28">
        <v>41163</v>
      </c>
      <c r="K447" s="20" t="s">
        <v>3563</v>
      </c>
      <c r="L447" s="57"/>
      <c r="M447" s="21">
        <v>110000000</v>
      </c>
      <c r="N447" s="20" t="s">
        <v>3736</v>
      </c>
      <c r="O447" s="21">
        <v>0</v>
      </c>
      <c r="P447" s="21">
        <v>0</v>
      </c>
      <c r="Q447" s="21">
        <v>-3123378.5</v>
      </c>
      <c r="R447" s="21">
        <v>-1139598.9099999999</v>
      </c>
      <c r="S447" s="21">
        <v>0</v>
      </c>
      <c r="T447" s="56" t="s">
        <v>26</v>
      </c>
      <c r="U447" s="21">
        <v>4029116.03</v>
      </c>
      <c r="V447" s="21">
        <v>0</v>
      </c>
      <c r="W447" s="21">
        <v>0</v>
      </c>
      <c r="X447" s="21">
        <v>-3123378.5</v>
      </c>
      <c r="Y447" s="21">
        <v>0</v>
      </c>
      <c r="Z447" s="21">
        <v>0</v>
      </c>
      <c r="AA447" s="20" t="s">
        <v>704</v>
      </c>
    </row>
    <row r="448" spans="2:27" ht="25.5" x14ac:dyDescent="0.2">
      <c r="B448" s="14" t="s">
        <v>2127</v>
      </c>
      <c r="C448" s="24" t="s">
        <v>3735</v>
      </c>
      <c r="D448" s="16" t="s">
        <v>708</v>
      </c>
      <c r="E448" s="20" t="s">
        <v>707</v>
      </c>
      <c r="F448" s="58" t="s">
        <v>706</v>
      </c>
      <c r="G448" s="20" t="s">
        <v>575</v>
      </c>
      <c r="H448" s="28">
        <v>39212</v>
      </c>
      <c r="I448" s="28">
        <v>42231</v>
      </c>
      <c r="J448" s="28">
        <v>41163</v>
      </c>
      <c r="K448" s="20" t="s">
        <v>3563</v>
      </c>
      <c r="L448" s="57"/>
      <c r="M448" s="21">
        <v>110000000</v>
      </c>
      <c r="N448" s="20" t="s">
        <v>3734</v>
      </c>
      <c r="O448" s="21">
        <v>0</v>
      </c>
      <c r="P448" s="21">
        <v>0</v>
      </c>
      <c r="Q448" s="21">
        <v>-4822501.2</v>
      </c>
      <c r="R448" s="21">
        <v>-1183489.54</v>
      </c>
      <c r="S448" s="21">
        <v>0</v>
      </c>
      <c r="T448" s="56" t="s">
        <v>26</v>
      </c>
      <c r="U448" s="21">
        <v>5462998.1799999997</v>
      </c>
      <c r="V448" s="21">
        <v>0</v>
      </c>
      <c r="W448" s="21">
        <v>0</v>
      </c>
      <c r="X448" s="21">
        <v>-4822501.2</v>
      </c>
      <c r="Y448" s="21">
        <v>0</v>
      </c>
      <c r="Z448" s="21">
        <v>0</v>
      </c>
      <c r="AA448" s="20" t="s">
        <v>704</v>
      </c>
    </row>
    <row r="449" spans="2:27" ht="25.5" x14ac:dyDescent="0.2">
      <c r="B449" s="14" t="s">
        <v>2124</v>
      </c>
      <c r="C449" s="24" t="s">
        <v>3733</v>
      </c>
      <c r="D449" s="16" t="s">
        <v>708</v>
      </c>
      <c r="E449" s="20" t="s">
        <v>707</v>
      </c>
      <c r="F449" s="58" t="s">
        <v>706</v>
      </c>
      <c r="G449" s="20" t="s">
        <v>356</v>
      </c>
      <c r="H449" s="28">
        <v>39626</v>
      </c>
      <c r="I449" s="28">
        <v>42246</v>
      </c>
      <c r="J449" s="28">
        <v>41163</v>
      </c>
      <c r="K449" s="20" t="s">
        <v>3563</v>
      </c>
      <c r="L449" s="57"/>
      <c r="M449" s="21">
        <v>85000000</v>
      </c>
      <c r="N449" s="20" t="s">
        <v>3732</v>
      </c>
      <c r="O449" s="21">
        <v>0</v>
      </c>
      <c r="P449" s="21">
        <v>0</v>
      </c>
      <c r="Q449" s="21">
        <v>-6069070.8300000001</v>
      </c>
      <c r="R449" s="21">
        <v>-1487428.98</v>
      </c>
      <c r="S449" s="21">
        <v>0</v>
      </c>
      <c r="T449" s="56" t="s">
        <v>26</v>
      </c>
      <c r="U449" s="21">
        <v>6870010.3300000001</v>
      </c>
      <c r="V449" s="21">
        <v>0</v>
      </c>
      <c r="W449" s="21">
        <v>0</v>
      </c>
      <c r="X449" s="21">
        <v>-6069070.8300000001</v>
      </c>
      <c r="Y449" s="21">
        <v>0</v>
      </c>
      <c r="Z449" s="21">
        <v>0</v>
      </c>
      <c r="AA449" s="20" t="s">
        <v>704</v>
      </c>
    </row>
    <row r="450" spans="2:27" ht="25.5" x14ac:dyDescent="0.2">
      <c r="B450" s="14" t="s">
        <v>2121</v>
      </c>
      <c r="C450" s="24" t="s">
        <v>3731</v>
      </c>
      <c r="D450" s="16" t="s">
        <v>708</v>
      </c>
      <c r="E450" s="20" t="s">
        <v>707</v>
      </c>
      <c r="F450" s="58" t="s">
        <v>706</v>
      </c>
      <c r="G450" s="20" t="s">
        <v>361</v>
      </c>
      <c r="H450" s="28">
        <v>39626</v>
      </c>
      <c r="I450" s="28">
        <v>42551</v>
      </c>
      <c r="J450" s="28">
        <v>41163</v>
      </c>
      <c r="K450" s="20" t="s">
        <v>3563</v>
      </c>
      <c r="L450" s="57"/>
      <c r="M450" s="21">
        <v>80000000</v>
      </c>
      <c r="N450" s="20" t="s">
        <v>3730</v>
      </c>
      <c r="O450" s="21">
        <v>0</v>
      </c>
      <c r="P450" s="21">
        <v>0</v>
      </c>
      <c r="Q450" s="21">
        <v>-7358677.7800000003</v>
      </c>
      <c r="R450" s="21">
        <v>-1457560.67</v>
      </c>
      <c r="S450" s="21">
        <v>0</v>
      </c>
      <c r="T450" s="56" t="s">
        <v>26</v>
      </c>
      <c r="U450" s="21">
        <v>7931187.9699999997</v>
      </c>
      <c r="V450" s="21">
        <v>0</v>
      </c>
      <c r="W450" s="21">
        <v>0</v>
      </c>
      <c r="X450" s="21">
        <v>-7358677.7800000003</v>
      </c>
      <c r="Y450" s="21">
        <v>0</v>
      </c>
      <c r="Z450" s="21">
        <v>0</v>
      </c>
      <c r="AA450" s="20" t="s">
        <v>704</v>
      </c>
    </row>
    <row r="451" spans="2:27" ht="25.5" x14ac:dyDescent="0.2">
      <c r="B451" s="14" t="s">
        <v>2118</v>
      </c>
      <c r="C451" s="24" t="s">
        <v>3729</v>
      </c>
      <c r="D451" s="16" t="s">
        <v>708</v>
      </c>
      <c r="E451" s="20" t="s">
        <v>707</v>
      </c>
      <c r="F451" s="58" t="s">
        <v>706</v>
      </c>
      <c r="G451" s="20" t="s">
        <v>365</v>
      </c>
      <c r="H451" s="28">
        <v>39626</v>
      </c>
      <c r="I451" s="28">
        <v>42612</v>
      </c>
      <c r="J451" s="28">
        <v>41163</v>
      </c>
      <c r="K451" s="20" t="s">
        <v>3563</v>
      </c>
      <c r="L451" s="57"/>
      <c r="M451" s="21">
        <v>85000000</v>
      </c>
      <c r="N451" s="20" t="s">
        <v>3728</v>
      </c>
      <c r="O451" s="21">
        <v>0</v>
      </c>
      <c r="P451" s="21">
        <v>0</v>
      </c>
      <c r="Q451" s="21">
        <v>-8170040.9699999997</v>
      </c>
      <c r="R451" s="21">
        <v>-1556125.15</v>
      </c>
      <c r="S451" s="21">
        <v>0</v>
      </c>
      <c r="T451" s="56" t="s">
        <v>26</v>
      </c>
      <c r="U451" s="21">
        <v>8698610.1500000004</v>
      </c>
      <c r="V451" s="21">
        <v>0</v>
      </c>
      <c r="W451" s="21">
        <v>0</v>
      </c>
      <c r="X451" s="21">
        <v>-8170040.9699999997</v>
      </c>
      <c r="Y451" s="21">
        <v>0</v>
      </c>
      <c r="Z451" s="21">
        <v>0</v>
      </c>
      <c r="AA451" s="20" t="s">
        <v>704</v>
      </c>
    </row>
    <row r="452" spans="2:27" ht="25.5" x14ac:dyDescent="0.2">
      <c r="B452" s="14" t="s">
        <v>2115</v>
      </c>
      <c r="C452" s="24" t="s">
        <v>3727</v>
      </c>
      <c r="D452" s="16" t="s">
        <v>708</v>
      </c>
      <c r="E452" s="20" t="s">
        <v>707</v>
      </c>
      <c r="F452" s="58" t="s">
        <v>706</v>
      </c>
      <c r="G452" s="20" t="s">
        <v>575</v>
      </c>
      <c r="H452" s="28">
        <v>39626</v>
      </c>
      <c r="I452" s="28">
        <v>42215</v>
      </c>
      <c r="J452" s="28">
        <v>41163</v>
      </c>
      <c r="K452" s="20" t="s">
        <v>3563</v>
      </c>
      <c r="L452" s="57"/>
      <c r="M452" s="21">
        <v>85000000</v>
      </c>
      <c r="N452" s="20" t="s">
        <v>3726</v>
      </c>
      <c r="O452" s="21">
        <v>0</v>
      </c>
      <c r="P452" s="21">
        <v>0</v>
      </c>
      <c r="Q452" s="21">
        <v>-5909195.8300000001</v>
      </c>
      <c r="R452" s="21">
        <v>-1487429.17</v>
      </c>
      <c r="S452" s="21">
        <v>0</v>
      </c>
      <c r="T452" s="56" t="s">
        <v>26</v>
      </c>
      <c r="U452" s="21">
        <v>6755736.9000000004</v>
      </c>
      <c r="V452" s="21">
        <v>0</v>
      </c>
      <c r="W452" s="21">
        <v>0</v>
      </c>
      <c r="X452" s="21">
        <v>-5909195.8300000001</v>
      </c>
      <c r="Y452" s="21">
        <v>0</v>
      </c>
      <c r="Z452" s="21">
        <v>0</v>
      </c>
      <c r="AA452" s="20" t="s">
        <v>704</v>
      </c>
    </row>
    <row r="453" spans="2:27" ht="25.5" x14ac:dyDescent="0.2">
      <c r="B453" s="14" t="s">
        <v>2114</v>
      </c>
      <c r="C453" s="24" t="s">
        <v>3725</v>
      </c>
      <c r="D453" s="16" t="s">
        <v>708</v>
      </c>
      <c r="E453" s="20" t="s">
        <v>707</v>
      </c>
      <c r="F453" s="58" t="s">
        <v>706</v>
      </c>
      <c r="G453" s="20" t="s">
        <v>356</v>
      </c>
      <c r="H453" s="28">
        <v>39626</v>
      </c>
      <c r="I453" s="28">
        <v>42581</v>
      </c>
      <c r="J453" s="28">
        <v>41163</v>
      </c>
      <c r="K453" s="20" t="s">
        <v>3563</v>
      </c>
      <c r="L453" s="57"/>
      <c r="M453" s="21">
        <v>85000000</v>
      </c>
      <c r="N453" s="20" t="s">
        <v>3724</v>
      </c>
      <c r="O453" s="21">
        <v>0</v>
      </c>
      <c r="P453" s="21">
        <v>0</v>
      </c>
      <c r="Q453" s="21">
        <v>-8048903.3300000001</v>
      </c>
      <c r="R453" s="21">
        <v>-1562696.67</v>
      </c>
      <c r="S453" s="21">
        <v>0</v>
      </c>
      <c r="T453" s="56" t="s">
        <v>26</v>
      </c>
      <c r="U453" s="21">
        <v>8620497.4499999993</v>
      </c>
      <c r="V453" s="21">
        <v>0</v>
      </c>
      <c r="W453" s="21">
        <v>0</v>
      </c>
      <c r="X453" s="21">
        <v>-8048903.3300000001</v>
      </c>
      <c r="Y453" s="21">
        <v>0</v>
      </c>
      <c r="Z453" s="21">
        <v>0</v>
      </c>
      <c r="AA453" s="20" t="s">
        <v>704</v>
      </c>
    </row>
    <row r="454" spans="2:27" ht="25.5" x14ac:dyDescent="0.2">
      <c r="B454" s="14" t="s">
        <v>2111</v>
      </c>
      <c r="C454" s="24" t="s">
        <v>3723</v>
      </c>
      <c r="D454" s="16" t="s">
        <v>708</v>
      </c>
      <c r="E454" s="20" t="s">
        <v>707</v>
      </c>
      <c r="F454" s="58" t="s">
        <v>706</v>
      </c>
      <c r="G454" s="20" t="s">
        <v>343</v>
      </c>
      <c r="H454" s="28">
        <v>39626</v>
      </c>
      <c r="I454" s="28">
        <v>42185</v>
      </c>
      <c r="J454" s="28">
        <v>41163</v>
      </c>
      <c r="K454" s="20" t="s">
        <v>3563</v>
      </c>
      <c r="L454" s="57"/>
      <c r="M454" s="21">
        <v>80000000</v>
      </c>
      <c r="N454" s="20" t="s">
        <v>3722</v>
      </c>
      <c r="O454" s="21">
        <v>0</v>
      </c>
      <c r="P454" s="21">
        <v>0</v>
      </c>
      <c r="Q454" s="21">
        <v>-5423477.7800000003</v>
      </c>
      <c r="R454" s="21">
        <v>-1406961.11</v>
      </c>
      <c r="S454" s="21">
        <v>0</v>
      </c>
      <c r="T454" s="56" t="s">
        <v>26</v>
      </c>
      <c r="U454" s="21">
        <v>6280379.1600000001</v>
      </c>
      <c r="V454" s="21">
        <v>0</v>
      </c>
      <c r="W454" s="21">
        <v>0</v>
      </c>
      <c r="X454" s="21">
        <v>-5423477.7800000003</v>
      </c>
      <c r="Y454" s="21">
        <v>0</v>
      </c>
      <c r="Z454" s="21">
        <v>0</v>
      </c>
      <c r="AA454" s="20" t="s">
        <v>704</v>
      </c>
    </row>
    <row r="455" spans="2:27" ht="25.5" x14ac:dyDescent="0.2">
      <c r="B455" s="14" t="s">
        <v>2108</v>
      </c>
      <c r="C455" s="24" t="s">
        <v>3721</v>
      </c>
      <c r="D455" s="16" t="s">
        <v>708</v>
      </c>
      <c r="E455" s="20" t="s">
        <v>707</v>
      </c>
      <c r="F455" s="58" t="s">
        <v>706</v>
      </c>
      <c r="G455" s="20" t="s">
        <v>333</v>
      </c>
      <c r="H455" s="28">
        <v>40169</v>
      </c>
      <c r="I455" s="28">
        <v>43093</v>
      </c>
      <c r="J455" s="28">
        <v>41163</v>
      </c>
      <c r="K455" s="20" t="s">
        <v>3563</v>
      </c>
      <c r="L455" s="57"/>
      <c r="M455" s="21">
        <v>100000000</v>
      </c>
      <c r="N455" s="20" t="s">
        <v>3720</v>
      </c>
      <c r="O455" s="21">
        <v>0</v>
      </c>
      <c r="P455" s="21">
        <v>0</v>
      </c>
      <c r="Q455" s="21">
        <v>-14347952.779999999</v>
      </c>
      <c r="R455" s="21">
        <v>-2144617.64</v>
      </c>
      <c r="S455" s="21">
        <v>0</v>
      </c>
      <c r="T455" s="56" t="s">
        <v>26</v>
      </c>
      <c r="U455" s="21">
        <v>12618225.5</v>
      </c>
      <c r="V455" s="21">
        <v>0</v>
      </c>
      <c r="W455" s="21">
        <v>0</v>
      </c>
      <c r="X455" s="21">
        <v>-14347952.779999999</v>
      </c>
      <c r="Y455" s="21">
        <v>0</v>
      </c>
      <c r="Z455" s="21">
        <v>0</v>
      </c>
      <c r="AA455" s="20" t="s">
        <v>704</v>
      </c>
    </row>
    <row r="456" spans="2:27" ht="25.5" x14ac:dyDescent="0.2">
      <c r="B456" s="14" t="s">
        <v>2105</v>
      </c>
      <c r="C456" s="24" t="s">
        <v>3719</v>
      </c>
      <c r="D456" s="16" t="s">
        <v>708</v>
      </c>
      <c r="E456" s="20" t="s">
        <v>707</v>
      </c>
      <c r="F456" s="58" t="s">
        <v>706</v>
      </c>
      <c r="G456" s="20" t="s">
        <v>356</v>
      </c>
      <c r="H456" s="28">
        <v>40084</v>
      </c>
      <c r="I456" s="28">
        <v>41182</v>
      </c>
      <c r="J456" s="28">
        <v>41182</v>
      </c>
      <c r="K456" s="20" t="s">
        <v>3559</v>
      </c>
      <c r="L456" s="57"/>
      <c r="M456" s="21">
        <v>8000000</v>
      </c>
      <c r="N456" s="20" t="s">
        <v>3718</v>
      </c>
      <c r="O456" s="21">
        <v>0</v>
      </c>
      <c r="P456" s="21">
        <v>0</v>
      </c>
      <c r="Q456" s="21">
        <v>0</v>
      </c>
      <c r="R456" s="21">
        <v>80674.38</v>
      </c>
      <c r="S456" s="21"/>
      <c r="T456" s="56" t="s">
        <v>26</v>
      </c>
      <c r="U456" s="21">
        <v>-71285.759999999995</v>
      </c>
      <c r="V456" s="21">
        <v>0</v>
      </c>
      <c r="W456" s="21">
        <v>0</v>
      </c>
      <c r="X456" s="21">
        <v>0</v>
      </c>
      <c r="Y456" s="21"/>
      <c r="Z456" s="21"/>
      <c r="AA456" s="20" t="s">
        <v>722</v>
      </c>
    </row>
    <row r="457" spans="2:27" ht="25.5" x14ac:dyDescent="0.2">
      <c r="B457" s="14" t="s">
        <v>2104</v>
      </c>
      <c r="C457" s="24" t="s">
        <v>3717</v>
      </c>
      <c r="D457" s="16" t="s">
        <v>708</v>
      </c>
      <c r="E457" s="20" t="s">
        <v>707</v>
      </c>
      <c r="F457" s="58" t="s">
        <v>706</v>
      </c>
      <c r="G457" s="20" t="s">
        <v>356</v>
      </c>
      <c r="H457" s="28">
        <v>39353</v>
      </c>
      <c r="I457" s="28">
        <v>41184</v>
      </c>
      <c r="J457" s="28">
        <v>41184</v>
      </c>
      <c r="K457" s="20" t="s">
        <v>3559</v>
      </c>
      <c r="L457" s="57"/>
      <c r="M457" s="21">
        <v>15000000</v>
      </c>
      <c r="N457" s="20" t="s">
        <v>3716</v>
      </c>
      <c r="O457" s="21">
        <v>0</v>
      </c>
      <c r="P457" s="21">
        <v>0</v>
      </c>
      <c r="Q457" s="21">
        <v>0</v>
      </c>
      <c r="R457" s="21">
        <v>491128.64</v>
      </c>
      <c r="S457" s="21"/>
      <c r="T457" s="56" t="s">
        <v>26</v>
      </c>
      <c r="U457" s="21">
        <v>-475565.43</v>
      </c>
      <c r="V457" s="21">
        <v>0</v>
      </c>
      <c r="W457" s="21">
        <v>0</v>
      </c>
      <c r="X457" s="21">
        <v>0</v>
      </c>
      <c r="Y457" s="21"/>
      <c r="Z457" s="21"/>
      <c r="AA457" s="20" t="s">
        <v>722</v>
      </c>
    </row>
    <row r="458" spans="2:27" ht="25.5" x14ac:dyDescent="0.2">
      <c r="B458" s="14" t="s">
        <v>2101</v>
      </c>
      <c r="C458" s="24" t="s">
        <v>3715</v>
      </c>
      <c r="D458" s="16" t="s">
        <v>708</v>
      </c>
      <c r="E458" s="20" t="s">
        <v>707</v>
      </c>
      <c r="F458" s="58" t="s">
        <v>706</v>
      </c>
      <c r="G458" s="20" t="s">
        <v>356</v>
      </c>
      <c r="H458" s="28">
        <v>39374</v>
      </c>
      <c r="I458" s="28">
        <v>41184</v>
      </c>
      <c r="J458" s="28">
        <v>41184</v>
      </c>
      <c r="K458" s="20" t="s">
        <v>3559</v>
      </c>
      <c r="L458" s="57"/>
      <c r="M458" s="21">
        <v>15000000</v>
      </c>
      <c r="N458" s="20" t="s">
        <v>3714</v>
      </c>
      <c r="O458" s="21">
        <v>0</v>
      </c>
      <c r="P458" s="21">
        <v>0</v>
      </c>
      <c r="Q458" s="21">
        <v>0</v>
      </c>
      <c r="R458" s="21">
        <v>-472903.64</v>
      </c>
      <c r="S458" s="21"/>
      <c r="T458" s="56" t="s">
        <v>26</v>
      </c>
      <c r="U458" s="21">
        <v>457284.88</v>
      </c>
      <c r="V458" s="21">
        <v>0</v>
      </c>
      <c r="W458" s="21">
        <v>0</v>
      </c>
      <c r="X458" s="21">
        <v>0</v>
      </c>
      <c r="Y458" s="21"/>
      <c r="Z458" s="21"/>
      <c r="AA458" s="20" t="s">
        <v>722</v>
      </c>
    </row>
    <row r="459" spans="2:27" ht="25.5" x14ac:dyDescent="0.2">
      <c r="B459" s="14" t="s">
        <v>2098</v>
      </c>
      <c r="C459" s="24" t="s">
        <v>3713</v>
      </c>
      <c r="D459" s="16" t="s">
        <v>708</v>
      </c>
      <c r="E459" s="20" t="s">
        <v>707</v>
      </c>
      <c r="F459" s="58" t="s">
        <v>706</v>
      </c>
      <c r="G459" s="20" t="s">
        <v>356</v>
      </c>
      <c r="H459" s="28">
        <v>40086</v>
      </c>
      <c r="I459" s="28">
        <v>41184</v>
      </c>
      <c r="J459" s="28">
        <v>41184</v>
      </c>
      <c r="K459" s="20" t="s">
        <v>3559</v>
      </c>
      <c r="L459" s="57"/>
      <c r="M459" s="21">
        <v>9000000</v>
      </c>
      <c r="N459" s="20" t="s">
        <v>3712</v>
      </c>
      <c r="O459" s="21">
        <v>0</v>
      </c>
      <c r="P459" s="21">
        <v>0</v>
      </c>
      <c r="Q459" s="21">
        <v>0</v>
      </c>
      <c r="R459" s="21">
        <v>-92109.69</v>
      </c>
      <c r="S459" s="21"/>
      <c r="T459" s="56" t="s">
        <v>26</v>
      </c>
      <c r="U459" s="21">
        <v>82154.36</v>
      </c>
      <c r="V459" s="21">
        <v>0</v>
      </c>
      <c r="W459" s="21">
        <v>0</v>
      </c>
      <c r="X459" s="21">
        <v>0</v>
      </c>
      <c r="Y459" s="21"/>
      <c r="Z459" s="21"/>
      <c r="AA459" s="20" t="s">
        <v>704</v>
      </c>
    </row>
    <row r="460" spans="2:27" ht="25.5" x14ac:dyDescent="0.2">
      <c r="B460" s="14" t="s">
        <v>2095</v>
      </c>
      <c r="C460" s="24" t="s">
        <v>3711</v>
      </c>
      <c r="D460" s="16" t="s">
        <v>708</v>
      </c>
      <c r="E460" s="20" t="s">
        <v>707</v>
      </c>
      <c r="F460" s="58" t="s">
        <v>706</v>
      </c>
      <c r="G460" s="20" t="s">
        <v>356</v>
      </c>
      <c r="H460" s="28">
        <v>39540</v>
      </c>
      <c r="I460" s="28">
        <v>41186</v>
      </c>
      <c r="J460" s="28">
        <v>41186</v>
      </c>
      <c r="K460" s="20" t="s">
        <v>3559</v>
      </c>
      <c r="L460" s="57"/>
      <c r="M460" s="21">
        <v>75000000</v>
      </c>
      <c r="N460" s="20" t="s">
        <v>3710</v>
      </c>
      <c r="O460" s="21">
        <v>0</v>
      </c>
      <c r="P460" s="21">
        <v>0</v>
      </c>
      <c r="Q460" s="21">
        <v>0</v>
      </c>
      <c r="R460" s="21">
        <v>1687509.96</v>
      </c>
      <c r="S460" s="21"/>
      <c r="T460" s="56" t="s">
        <v>26</v>
      </c>
      <c r="U460" s="21">
        <v>-1600483.48</v>
      </c>
      <c r="V460" s="21">
        <v>0</v>
      </c>
      <c r="W460" s="21">
        <v>0</v>
      </c>
      <c r="X460" s="21">
        <v>0</v>
      </c>
      <c r="Y460" s="21"/>
      <c r="Z460" s="21"/>
      <c r="AA460" s="20" t="s">
        <v>722</v>
      </c>
    </row>
    <row r="461" spans="2:27" ht="25.5" x14ac:dyDescent="0.2">
      <c r="B461" s="14" t="s">
        <v>2094</v>
      </c>
      <c r="C461" s="24" t="s">
        <v>3711</v>
      </c>
      <c r="D461" s="16" t="s">
        <v>708</v>
      </c>
      <c r="E461" s="20" t="s">
        <v>707</v>
      </c>
      <c r="F461" s="58" t="s">
        <v>706</v>
      </c>
      <c r="G461" s="20" t="s">
        <v>343</v>
      </c>
      <c r="H461" s="28">
        <v>39540</v>
      </c>
      <c r="I461" s="28">
        <v>41186</v>
      </c>
      <c r="J461" s="28">
        <v>41186</v>
      </c>
      <c r="K461" s="20" t="s">
        <v>3559</v>
      </c>
      <c r="L461" s="57"/>
      <c r="M461" s="21">
        <v>25000000</v>
      </c>
      <c r="N461" s="20" t="s">
        <v>3710</v>
      </c>
      <c r="O461" s="21">
        <v>0</v>
      </c>
      <c r="P461" s="21">
        <v>0</v>
      </c>
      <c r="Q461" s="21">
        <v>0</v>
      </c>
      <c r="R461" s="21">
        <v>562503.32999999996</v>
      </c>
      <c r="S461" s="21"/>
      <c r="T461" s="56" t="s">
        <v>26</v>
      </c>
      <c r="U461" s="21">
        <v>-533494.48</v>
      </c>
      <c r="V461" s="21">
        <v>0</v>
      </c>
      <c r="W461" s="21">
        <v>0</v>
      </c>
      <c r="X461" s="21">
        <v>0</v>
      </c>
      <c r="Y461" s="21"/>
      <c r="Z461" s="21"/>
      <c r="AA461" s="20" t="s">
        <v>722</v>
      </c>
    </row>
    <row r="462" spans="2:27" ht="25.5" x14ac:dyDescent="0.2">
      <c r="B462" s="14" t="s">
        <v>2091</v>
      </c>
      <c r="C462" s="24" t="s">
        <v>3709</v>
      </c>
      <c r="D462" s="16" t="s">
        <v>708</v>
      </c>
      <c r="E462" s="20" t="s">
        <v>707</v>
      </c>
      <c r="F462" s="58" t="s">
        <v>706</v>
      </c>
      <c r="G462" s="20" t="s">
        <v>430</v>
      </c>
      <c r="H462" s="28">
        <v>39358</v>
      </c>
      <c r="I462" s="28">
        <v>41187</v>
      </c>
      <c r="J462" s="28">
        <v>41187</v>
      </c>
      <c r="K462" s="20" t="s">
        <v>3559</v>
      </c>
      <c r="L462" s="57"/>
      <c r="M462" s="21">
        <v>10000000</v>
      </c>
      <c r="N462" s="20" t="s">
        <v>3708</v>
      </c>
      <c r="O462" s="21">
        <v>0</v>
      </c>
      <c r="P462" s="21">
        <v>0</v>
      </c>
      <c r="Q462" s="21">
        <v>0</v>
      </c>
      <c r="R462" s="21">
        <v>333456.84000000003</v>
      </c>
      <c r="S462" s="21"/>
      <c r="T462" s="56" t="s">
        <v>26</v>
      </c>
      <c r="U462" s="21">
        <v>-321000.71000000002</v>
      </c>
      <c r="V462" s="21">
        <v>0</v>
      </c>
      <c r="W462" s="21">
        <v>0</v>
      </c>
      <c r="X462" s="21">
        <v>0</v>
      </c>
      <c r="Y462" s="21"/>
      <c r="Z462" s="21"/>
      <c r="AA462" s="20" t="s">
        <v>722</v>
      </c>
    </row>
    <row r="463" spans="2:27" ht="25.5" x14ac:dyDescent="0.2">
      <c r="B463" s="14" t="s">
        <v>2088</v>
      </c>
      <c r="C463" s="24" t="s">
        <v>3707</v>
      </c>
      <c r="D463" s="16" t="s">
        <v>708</v>
      </c>
      <c r="E463" s="20" t="s">
        <v>707</v>
      </c>
      <c r="F463" s="58" t="s">
        <v>706</v>
      </c>
      <c r="G463" s="20" t="s">
        <v>430</v>
      </c>
      <c r="H463" s="28">
        <v>39394</v>
      </c>
      <c r="I463" s="28">
        <v>41187</v>
      </c>
      <c r="J463" s="28">
        <v>41187</v>
      </c>
      <c r="K463" s="20" t="s">
        <v>3559</v>
      </c>
      <c r="L463" s="57"/>
      <c r="M463" s="21">
        <v>10000000</v>
      </c>
      <c r="N463" s="20" t="s">
        <v>3706</v>
      </c>
      <c r="O463" s="21">
        <v>0</v>
      </c>
      <c r="P463" s="21">
        <v>0</v>
      </c>
      <c r="Q463" s="21">
        <v>0</v>
      </c>
      <c r="R463" s="21">
        <v>-312290.71999999997</v>
      </c>
      <c r="S463" s="21"/>
      <c r="T463" s="56" t="s">
        <v>26</v>
      </c>
      <c r="U463" s="21">
        <v>299705.03999999998</v>
      </c>
      <c r="V463" s="21">
        <v>0</v>
      </c>
      <c r="W463" s="21">
        <v>0</v>
      </c>
      <c r="X463" s="21">
        <v>0</v>
      </c>
      <c r="Y463" s="21"/>
      <c r="Z463" s="21"/>
      <c r="AA463" s="20" t="s">
        <v>722</v>
      </c>
    </row>
    <row r="464" spans="2:27" ht="25.5" x14ac:dyDescent="0.2">
      <c r="B464" s="14" t="s">
        <v>2085</v>
      </c>
      <c r="C464" s="24" t="s">
        <v>3705</v>
      </c>
      <c r="D464" s="16" t="s">
        <v>708</v>
      </c>
      <c r="E464" s="20" t="s">
        <v>707</v>
      </c>
      <c r="F464" s="58" t="s">
        <v>706</v>
      </c>
      <c r="G464" s="20" t="s">
        <v>430</v>
      </c>
      <c r="H464" s="28">
        <v>39359</v>
      </c>
      <c r="I464" s="28">
        <v>41191</v>
      </c>
      <c r="J464" s="28">
        <v>41191</v>
      </c>
      <c r="K464" s="20" t="s">
        <v>3559</v>
      </c>
      <c r="L464" s="57"/>
      <c r="M464" s="21">
        <v>13000000</v>
      </c>
      <c r="N464" s="20" t="s">
        <v>3704</v>
      </c>
      <c r="O464" s="21">
        <v>0</v>
      </c>
      <c r="P464" s="21">
        <v>0</v>
      </c>
      <c r="Q464" s="21">
        <v>0</v>
      </c>
      <c r="R464" s="21">
        <v>434768.95</v>
      </c>
      <c r="S464" s="21"/>
      <c r="T464" s="56" t="s">
        <v>26</v>
      </c>
      <c r="U464" s="21">
        <v>-421049.58</v>
      </c>
      <c r="V464" s="21">
        <v>0</v>
      </c>
      <c r="W464" s="21">
        <v>0</v>
      </c>
      <c r="X464" s="21">
        <v>0</v>
      </c>
      <c r="Y464" s="21"/>
      <c r="Z464" s="21"/>
      <c r="AA464" s="20" t="s">
        <v>722</v>
      </c>
    </row>
    <row r="465" spans="2:27" ht="25.5" x14ac:dyDescent="0.2">
      <c r="B465" s="14" t="s">
        <v>2082</v>
      </c>
      <c r="C465" s="24" t="s">
        <v>3703</v>
      </c>
      <c r="D465" s="16" t="s">
        <v>708</v>
      </c>
      <c r="E465" s="20" t="s">
        <v>707</v>
      </c>
      <c r="F465" s="58" t="s">
        <v>706</v>
      </c>
      <c r="G465" s="20" t="s">
        <v>356</v>
      </c>
      <c r="H465" s="28">
        <v>39360</v>
      </c>
      <c r="I465" s="28">
        <v>41191</v>
      </c>
      <c r="J465" s="28">
        <v>41191</v>
      </c>
      <c r="K465" s="20" t="s">
        <v>3559</v>
      </c>
      <c r="L465" s="57"/>
      <c r="M465" s="21">
        <v>16000000</v>
      </c>
      <c r="N465" s="20" t="s">
        <v>3702</v>
      </c>
      <c r="O465" s="21">
        <v>0</v>
      </c>
      <c r="P465" s="21">
        <v>0</v>
      </c>
      <c r="Q465" s="21">
        <v>0</v>
      </c>
      <c r="R465" s="21">
        <v>550862.89</v>
      </c>
      <c r="S465" s="21"/>
      <c r="T465" s="56" t="s">
        <v>26</v>
      </c>
      <c r="U465" s="21">
        <v>-534079.14</v>
      </c>
      <c r="V465" s="21">
        <v>0</v>
      </c>
      <c r="W465" s="21">
        <v>0</v>
      </c>
      <c r="X465" s="21">
        <v>0</v>
      </c>
      <c r="Y465" s="21"/>
      <c r="Z465" s="21"/>
      <c r="AA465" s="20" t="s">
        <v>722</v>
      </c>
    </row>
    <row r="466" spans="2:27" ht="25.5" x14ac:dyDescent="0.2">
      <c r="B466" s="14" t="s">
        <v>2079</v>
      </c>
      <c r="C466" s="24" t="s">
        <v>3701</v>
      </c>
      <c r="D466" s="16" t="s">
        <v>708</v>
      </c>
      <c r="E466" s="20" t="s">
        <v>707</v>
      </c>
      <c r="F466" s="58" t="s">
        <v>706</v>
      </c>
      <c r="G466" s="20" t="s">
        <v>430</v>
      </c>
      <c r="H466" s="28">
        <v>39394</v>
      </c>
      <c r="I466" s="28">
        <v>41191</v>
      </c>
      <c r="J466" s="28">
        <v>41191</v>
      </c>
      <c r="K466" s="20" t="s">
        <v>3559</v>
      </c>
      <c r="L466" s="57"/>
      <c r="M466" s="21">
        <v>13000000</v>
      </c>
      <c r="N466" s="20" t="s">
        <v>3700</v>
      </c>
      <c r="O466" s="21">
        <v>0</v>
      </c>
      <c r="P466" s="21">
        <v>0</v>
      </c>
      <c r="Q466" s="21">
        <v>0</v>
      </c>
      <c r="R466" s="21">
        <v>-408855.62</v>
      </c>
      <c r="S466" s="21"/>
      <c r="T466" s="56" t="s">
        <v>26</v>
      </c>
      <c r="U466" s="21">
        <v>394969.21</v>
      </c>
      <c r="V466" s="21">
        <v>0</v>
      </c>
      <c r="W466" s="21">
        <v>0</v>
      </c>
      <c r="X466" s="21">
        <v>0</v>
      </c>
      <c r="Y466" s="21"/>
      <c r="Z466" s="21"/>
      <c r="AA466" s="20" t="s">
        <v>722</v>
      </c>
    </row>
    <row r="467" spans="2:27" ht="25.5" x14ac:dyDescent="0.2">
      <c r="B467" s="14" t="s">
        <v>2076</v>
      </c>
      <c r="C467" s="24" t="s">
        <v>3699</v>
      </c>
      <c r="D467" s="16" t="s">
        <v>708</v>
      </c>
      <c r="E467" s="20" t="s">
        <v>707</v>
      </c>
      <c r="F467" s="58" t="s">
        <v>706</v>
      </c>
      <c r="G467" s="20" t="s">
        <v>356</v>
      </c>
      <c r="H467" s="28">
        <v>39394</v>
      </c>
      <c r="I467" s="28">
        <v>41191</v>
      </c>
      <c r="J467" s="28">
        <v>41191</v>
      </c>
      <c r="K467" s="20" t="s">
        <v>3559</v>
      </c>
      <c r="L467" s="57"/>
      <c r="M467" s="21">
        <v>16000000</v>
      </c>
      <c r="N467" s="20" t="s">
        <v>3698</v>
      </c>
      <c r="O467" s="21">
        <v>0</v>
      </c>
      <c r="P467" s="21">
        <v>0</v>
      </c>
      <c r="Q467" s="21">
        <v>0</v>
      </c>
      <c r="R467" s="21">
        <v>-503022.91</v>
      </c>
      <c r="S467" s="21"/>
      <c r="T467" s="56" t="s">
        <v>26</v>
      </c>
      <c r="U467" s="21">
        <v>485930.77</v>
      </c>
      <c r="V467" s="21">
        <v>0</v>
      </c>
      <c r="W467" s="21">
        <v>0</v>
      </c>
      <c r="X467" s="21">
        <v>0</v>
      </c>
      <c r="Y467" s="21"/>
      <c r="Z467" s="21"/>
      <c r="AA467" s="20" t="s">
        <v>722</v>
      </c>
    </row>
    <row r="468" spans="2:27" ht="25.5" x14ac:dyDescent="0.2">
      <c r="B468" s="14" t="s">
        <v>2073</v>
      </c>
      <c r="C468" s="24" t="s">
        <v>3697</v>
      </c>
      <c r="D468" s="16" t="s">
        <v>708</v>
      </c>
      <c r="E468" s="20" t="s">
        <v>707</v>
      </c>
      <c r="F468" s="58" t="s">
        <v>706</v>
      </c>
      <c r="G468" s="20" t="s">
        <v>356</v>
      </c>
      <c r="H468" s="28">
        <v>40093</v>
      </c>
      <c r="I468" s="28">
        <v>41191</v>
      </c>
      <c r="J468" s="28">
        <v>41191</v>
      </c>
      <c r="K468" s="20" t="s">
        <v>3559</v>
      </c>
      <c r="L468" s="57"/>
      <c r="M468" s="21">
        <v>20000000</v>
      </c>
      <c r="N468" s="20" t="s">
        <v>3696</v>
      </c>
      <c r="O468" s="21">
        <v>0</v>
      </c>
      <c r="P468" s="21">
        <v>0</v>
      </c>
      <c r="Q468" s="21">
        <v>0</v>
      </c>
      <c r="R468" s="21">
        <v>192391.95</v>
      </c>
      <c r="S468" s="21"/>
      <c r="T468" s="56" t="s">
        <v>26</v>
      </c>
      <c r="U468" s="21">
        <v>-168213.77</v>
      </c>
      <c r="V468" s="21">
        <v>0</v>
      </c>
      <c r="W468" s="21">
        <v>0</v>
      </c>
      <c r="X468" s="21">
        <v>0</v>
      </c>
      <c r="Y468" s="21"/>
      <c r="Z468" s="21"/>
      <c r="AA468" s="20" t="s">
        <v>722</v>
      </c>
    </row>
    <row r="469" spans="2:27" ht="25.5" x14ac:dyDescent="0.2">
      <c r="B469" s="14" t="s">
        <v>2070</v>
      </c>
      <c r="C469" s="24" t="s">
        <v>3695</v>
      </c>
      <c r="D469" s="16" t="s">
        <v>708</v>
      </c>
      <c r="E469" s="20" t="s">
        <v>707</v>
      </c>
      <c r="F469" s="58" t="s">
        <v>706</v>
      </c>
      <c r="G469" s="20" t="s">
        <v>356</v>
      </c>
      <c r="H469" s="28">
        <v>39364</v>
      </c>
      <c r="I469" s="28">
        <v>41193</v>
      </c>
      <c r="J469" s="28">
        <v>41193</v>
      </c>
      <c r="K469" s="20" t="s">
        <v>3559</v>
      </c>
      <c r="L469" s="57"/>
      <c r="M469" s="21">
        <v>17000000</v>
      </c>
      <c r="N469" s="20" t="s">
        <v>3694</v>
      </c>
      <c r="O469" s="21">
        <v>0</v>
      </c>
      <c r="P469" s="21">
        <v>0</v>
      </c>
      <c r="Q469" s="21">
        <v>0</v>
      </c>
      <c r="R469" s="21">
        <v>598060.19999999995</v>
      </c>
      <c r="S469" s="21"/>
      <c r="T469" s="56" t="s">
        <v>26</v>
      </c>
      <c r="U469" s="21">
        <v>-575154.46</v>
      </c>
      <c r="V469" s="21">
        <v>0</v>
      </c>
      <c r="W469" s="21">
        <v>0</v>
      </c>
      <c r="X469" s="21">
        <v>0</v>
      </c>
      <c r="Y469" s="21"/>
      <c r="Z469" s="21"/>
      <c r="AA469" s="20" t="s">
        <v>722</v>
      </c>
    </row>
    <row r="470" spans="2:27" ht="25.5" x14ac:dyDescent="0.2">
      <c r="B470" s="14" t="s">
        <v>2067</v>
      </c>
      <c r="C470" s="24" t="s">
        <v>3693</v>
      </c>
      <c r="D470" s="16" t="s">
        <v>708</v>
      </c>
      <c r="E470" s="20" t="s">
        <v>707</v>
      </c>
      <c r="F470" s="58" t="s">
        <v>706</v>
      </c>
      <c r="G470" s="20" t="s">
        <v>356</v>
      </c>
      <c r="H470" s="28">
        <v>39399</v>
      </c>
      <c r="I470" s="28">
        <v>41193</v>
      </c>
      <c r="J470" s="28">
        <v>41193</v>
      </c>
      <c r="K470" s="20" t="s">
        <v>3559</v>
      </c>
      <c r="L470" s="57"/>
      <c r="M470" s="21">
        <v>17000000</v>
      </c>
      <c r="N470" s="20" t="s">
        <v>3692</v>
      </c>
      <c r="O470" s="21">
        <v>0</v>
      </c>
      <c r="P470" s="21">
        <v>0</v>
      </c>
      <c r="Q470" s="21">
        <v>0</v>
      </c>
      <c r="R470" s="21">
        <v>-543320.19999999995</v>
      </c>
      <c r="S470" s="21"/>
      <c r="T470" s="56" t="s">
        <v>26</v>
      </c>
      <c r="U470" s="21">
        <v>520461</v>
      </c>
      <c r="V470" s="21">
        <v>0</v>
      </c>
      <c r="W470" s="21">
        <v>0</v>
      </c>
      <c r="X470" s="21">
        <v>0</v>
      </c>
      <c r="Y470" s="21"/>
      <c r="Z470" s="21"/>
      <c r="AA470" s="20" t="s">
        <v>722</v>
      </c>
    </row>
    <row r="471" spans="2:27" ht="25.5" x14ac:dyDescent="0.2">
      <c r="B471" s="14" t="s">
        <v>2064</v>
      </c>
      <c r="C471" s="24" t="s">
        <v>3691</v>
      </c>
      <c r="D471" s="16" t="s">
        <v>708</v>
      </c>
      <c r="E471" s="20" t="s">
        <v>707</v>
      </c>
      <c r="F471" s="58" t="s">
        <v>706</v>
      </c>
      <c r="G471" s="20" t="s">
        <v>356</v>
      </c>
      <c r="H471" s="28">
        <v>39365</v>
      </c>
      <c r="I471" s="28">
        <v>41194</v>
      </c>
      <c r="J471" s="28">
        <v>41194</v>
      </c>
      <c r="K471" s="20" t="s">
        <v>3559</v>
      </c>
      <c r="L471" s="57"/>
      <c r="M471" s="21">
        <v>25000000</v>
      </c>
      <c r="N471" s="20" t="s">
        <v>3690</v>
      </c>
      <c r="O471" s="21">
        <v>0</v>
      </c>
      <c r="P471" s="21">
        <v>0</v>
      </c>
      <c r="Q471" s="21">
        <v>0</v>
      </c>
      <c r="R471" s="21">
        <v>878393.96</v>
      </c>
      <c r="S471" s="21"/>
      <c r="T471" s="56" t="s">
        <v>26</v>
      </c>
      <c r="U471" s="21">
        <v>-844471.76</v>
      </c>
      <c r="V471" s="21">
        <v>0</v>
      </c>
      <c r="W471" s="21">
        <v>0</v>
      </c>
      <c r="X471" s="21">
        <v>0</v>
      </c>
      <c r="Y471" s="21"/>
      <c r="Z471" s="21"/>
      <c r="AA471" s="20" t="s">
        <v>722</v>
      </c>
    </row>
    <row r="472" spans="2:27" ht="25.5" x14ac:dyDescent="0.2">
      <c r="B472" s="14" t="s">
        <v>2061</v>
      </c>
      <c r="C472" s="24" t="s">
        <v>3685</v>
      </c>
      <c r="D472" s="16" t="s">
        <v>708</v>
      </c>
      <c r="E472" s="20" t="s">
        <v>707</v>
      </c>
      <c r="F472" s="58" t="s">
        <v>706</v>
      </c>
      <c r="G472" s="20" t="s">
        <v>356</v>
      </c>
      <c r="H472" s="28">
        <v>39395</v>
      </c>
      <c r="I472" s="28">
        <v>41194</v>
      </c>
      <c r="J472" s="28">
        <v>41194</v>
      </c>
      <c r="K472" s="20" t="s">
        <v>3559</v>
      </c>
      <c r="L472" s="57"/>
      <c r="M472" s="21">
        <v>25000000</v>
      </c>
      <c r="N472" s="20" t="s">
        <v>3684</v>
      </c>
      <c r="O472" s="21">
        <v>0</v>
      </c>
      <c r="P472" s="21">
        <v>0</v>
      </c>
      <c r="Q472" s="21">
        <v>0</v>
      </c>
      <c r="R472" s="21">
        <v>-791849.87</v>
      </c>
      <c r="S472" s="21"/>
      <c r="T472" s="56" t="s">
        <v>26</v>
      </c>
      <c r="U472" s="21">
        <v>758003.01</v>
      </c>
      <c r="V472" s="21">
        <v>0</v>
      </c>
      <c r="W472" s="21">
        <v>0</v>
      </c>
      <c r="X472" s="21">
        <v>0</v>
      </c>
      <c r="Y472" s="21"/>
      <c r="Z472" s="21"/>
      <c r="AA472" s="20" t="s">
        <v>722</v>
      </c>
    </row>
    <row r="473" spans="2:27" ht="25.5" x14ac:dyDescent="0.2">
      <c r="B473" s="14" t="s">
        <v>2058</v>
      </c>
      <c r="C473" s="24" t="s">
        <v>3689</v>
      </c>
      <c r="D473" s="16" t="s">
        <v>708</v>
      </c>
      <c r="E473" s="20" t="s">
        <v>707</v>
      </c>
      <c r="F473" s="58" t="s">
        <v>706</v>
      </c>
      <c r="G473" s="20" t="s">
        <v>356</v>
      </c>
      <c r="H473" s="28">
        <v>39366</v>
      </c>
      <c r="I473" s="28">
        <v>41197</v>
      </c>
      <c r="J473" s="28">
        <v>41197</v>
      </c>
      <c r="K473" s="20" t="s">
        <v>3559</v>
      </c>
      <c r="L473" s="57"/>
      <c r="M473" s="21">
        <v>10000000</v>
      </c>
      <c r="N473" s="20" t="s">
        <v>3688</v>
      </c>
      <c r="O473" s="21">
        <v>0</v>
      </c>
      <c r="P473" s="21">
        <v>0</v>
      </c>
      <c r="Q473" s="21">
        <v>0</v>
      </c>
      <c r="R473" s="21">
        <v>350005.79</v>
      </c>
      <c r="S473" s="21"/>
      <c r="T473" s="56" t="s">
        <v>26</v>
      </c>
      <c r="U473" s="21">
        <v>-337957.96</v>
      </c>
      <c r="V473" s="21">
        <v>0</v>
      </c>
      <c r="W473" s="21">
        <v>0</v>
      </c>
      <c r="X473" s="21">
        <v>0</v>
      </c>
      <c r="Y473" s="21"/>
      <c r="Z473" s="21"/>
      <c r="AA473" s="20" t="s">
        <v>722</v>
      </c>
    </row>
    <row r="474" spans="2:27" ht="25.5" x14ac:dyDescent="0.2">
      <c r="B474" s="14" t="s">
        <v>2055</v>
      </c>
      <c r="C474" s="24" t="s">
        <v>3685</v>
      </c>
      <c r="D474" s="16" t="s">
        <v>708</v>
      </c>
      <c r="E474" s="20" t="s">
        <v>707</v>
      </c>
      <c r="F474" s="58" t="s">
        <v>706</v>
      </c>
      <c r="G474" s="20" t="s">
        <v>356</v>
      </c>
      <c r="H474" s="28">
        <v>39395</v>
      </c>
      <c r="I474" s="28">
        <v>41197</v>
      </c>
      <c r="J474" s="28">
        <v>41197</v>
      </c>
      <c r="K474" s="20" t="s">
        <v>3559</v>
      </c>
      <c r="L474" s="57"/>
      <c r="M474" s="21">
        <v>10000000</v>
      </c>
      <c r="N474" s="20" t="s">
        <v>3684</v>
      </c>
      <c r="O474" s="21">
        <v>0</v>
      </c>
      <c r="P474" s="21">
        <v>0</v>
      </c>
      <c r="Q474" s="21">
        <v>0</v>
      </c>
      <c r="R474" s="21">
        <v>-318437.45</v>
      </c>
      <c r="S474" s="21"/>
      <c r="T474" s="56" t="s">
        <v>26</v>
      </c>
      <c r="U474" s="21">
        <v>306194.86</v>
      </c>
      <c r="V474" s="21">
        <v>0</v>
      </c>
      <c r="W474" s="21">
        <v>0</v>
      </c>
      <c r="X474" s="21">
        <v>0</v>
      </c>
      <c r="Y474" s="21"/>
      <c r="Z474" s="21"/>
      <c r="AA474" s="20" t="s">
        <v>722</v>
      </c>
    </row>
    <row r="475" spans="2:27" ht="25.5" x14ac:dyDescent="0.2">
      <c r="B475" s="14" t="s">
        <v>2052</v>
      </c>
      <c r="C475" s="24" t="s">
        <v>3687</v>
      </c>
      <c r="D475" s="16" t="s">
        <v>708</v>
      </c>
      <c r="E475" s="20" t="s">
        <v>707</v>
      </c>
      <c r="F475" s="58" t="s">
        <v>706</v>
      </c>
      <c r="G475" s="20" t="s">
        <v>356</v>
      </c>
      <c r="H475" s="28">
        <v>39370</v>
      </c>
      <c r="I475" s="28">
        <v>41199</v>
      </c>
      <c r="J475" s="28">
        <v>41199</v>
      </c>
      <c r="K475" s="20" t="s">
        <v>3559</v>
      </c>
      <c r="L475" s="57"/>
      <c r="M475" s="21">
        <v>25000000</v>
      </c>
      <c r="N475" s="20" t="s">
        <v>3686</v>
      </c>
      <c r="O475" s="21">
        <v>0</v>
      </c>
      <c r="P475" s="21">
        <v>0</v>
      </c>
      <c r="Q475" s="21">
        <v>0</v>
      </c>
      <c r="R475" s="21">
        <v>900630.47</v>
      </c>
      <c r="S475" s="21"/>
      <c r="T475" s="56" t="s">
        <v>26</v>
      </c>
      <c r="U475" s="21">
        <v>-863593.29</v>
      </c>
      <c r="V475" s="21">
        <v>0</v>
      </c>
      <c r="W475" s="21">
        <v>0</v>
      </c>
      <c r="X475" s="21">
        <v>0</v>
      </c>
      <c r="Y475" s="21"/>
      <c r="Z475" s="21"/>
      <c r="AA475" s="20" t="s">
        <v>722</v>
      </c>
    </row>
    <row r="476" spans="2:27" ht="25.5" x14ac:dyDescent="0.2">
      <c r="B476" s="14" t="s">
        <v>2049</v>
      </c>
      <c r="C476" s="24" t="s">
        <v>3685</v>
      </c>
      <c r="D476" s="16" t="s">
        <v>708</v>
      </c>
      <c r="E476" s="20" t="s">
        <v>707</v>
      </c>
      <c r="F476" s="58" t="s">
        <v>706</v>
      </c>
      <c r="G476" s="20" t="s">
        <v>356</v>
      </c>
      <c r="H476" s="28">
        <v>39395</v>
      </c>
      <c r="I476" s="28">
        <v>41199</v>
      </c>
      <c r="J476" s="28">
        <v>41199</v>
      </c>
      <c r="K476" s="20" t="s">
        <v>3559</v>
      </c>
      <c r="L476" s="57"/>
      <c r="M476" s="21">
        <v>25000000</v>
      </c>
      <c r="N476" s="20" t="s">
        <v>3684</v>
      </c>
      <c r="O476" s="21">
        <v>0</v>
      </c>
      <c r="P476" s="21">
        <v>0</v>
      </c>
      <c r="Q476" s="21">
        <v>0</v>
      </c>
      <c r="R476" s="21">
        <v>-807622.66</v>
      </c>
      <c r="S476" s="21"/>
      <c r="T476" s="56" t="s">
        <v>26</v>
      </c>
      <c r="U476" s="21">
        <v>770733.56</v>
      </c>
      <c r="V476" s="21">
        <v>0</v>
      </c>
      <c r="W476" s="21">
        <v>0</v>
      </c>
      <c r="X476" s="21">
        <v>0</v>
      </c>
      <c r="Y476" s="21"/>
      <c r="Z476" s="21"/>
      <c r="AA476" s="20" t="s">
        <v>722</v>
      </c>
    </row>
    <row r="477" spans="2:27" ht="25.5" x14ac:dyDescent="0.2">
      <c r="B477" s="14" t="s">
        <v>2046</v>
      </c>
      <c r="C477" s="24" t="s">
        <v>3683</v>
      </c>
      <c r="D477" s="16" t="s">
        <v>708</v>
      </c>
      <c r="E477" s="20" t="s">
        <v>707</v>
      </c>
      <c r="F477" s="58" t="s">
        <v>706</v>
      </c>
      <c r="G477" s="20" t="s">
        <v>320</v>
      </c>
      <c r="H477" s="28">
        <v>39371</v>
      </c>
      <c r="I477" s="28">
        <v>41200</v>
      </c>
      <c r="J477" s="28">
        <v>41200</v>
      </c>
      <c r="K477" s="20" t="s">
        <v>3559</v>
      </c>
      <c r="L477" s="57"/>
      <c r="M477" s="21">
        <v>15000000</v>
      </c>
      <c r="N477" s="20" t="s">
        <v>3682</v>
      </c>
      <c r="O477" s="21">
        <v>0</v>
      </c>
      <c r="P477" s="21">
        <v>0</v>
      </c>
      <c r="Q477" s="21">
        <v>0</v>
      </c>
      <c r="R477" s="21">
        <v>535524.97</v>
      </c>
      <c r="S477" s="21"/>
      <c r="T477" s="56" t="s">
        <v>26</v>
      </c>
      <c r="U477" s="21">
        <v>-513073.58</v>
      </c>
      <c r="V477" s="21">
        <v>0</v>
      </c>
      <c r="W477" s="21">
        <v>0</v>
      </c>
      <c r="X477" s="21">
        <v>0</v>
      </c>
      <c r="Y477" s="21"/>
      <c r="Z477" s="21"/>
      <c r="AA477" s="20" t="s">
        <v>722</v>
      </c>
    </row>
    <row r="478" spans="2:27" ht="25.5" x14ac:dyDescent="0.2">
      <c r="B478" s="14" t="s">
        <v>2045</v>
      </c>
      <c r="C478" s="24" t="s">
        <v>3681</v>
      </c>
      <c r="D478" s="16" t="s">
        <v>708</v>
      </c>
      <c r="E478" s="20" t="s">
        <v>707</v>
      </c>
      <c r="F478" s="58" t="s">
        <v>706</v>
      </c>
      <c r="G478" s="20" t="s">
        <v>320</v>
      </c>
      <c r="H478" s="28">
        <v>39427</v>
      </c>
      <c r="I478" s="28">
        <v>41200</v>
      </c>
      <c r="J478" s="28">
        <v>41200</v>
      </c>
      <c r="K478" s="20" t="s">
        <v>3559</v>
      </c>
      <c r="L478" s="57"/>
      <c r="M478" s="21">
        <v>15000000</v>
      </c>
      <c r="N478" s="20" t="s">
        <v>3680</v>
      </c>
      <c r="O478" s="21">
        <v>0</v>
      </c>
      <c r="P478" s="21">
        <v>0</v>
      </c>
      <c r="Q478" s="21">
        <v>0</v>
      </c>
      <c r="R478" s="21">
        <v>-448075.33</v>
      </c>
      <c r="S478" s="21"/>
      <c r="T478" s="56" t="s">
        <v>26</v>
      </c>
      <c r="U478" s="21">
        <v>425744.78</v>
      </c>
      <c r="V478" s="21">
        <v>0</v>
      </c>
      <c r="W478" s="21">
        <v>0</v>
      </c>
      <c r="X478" s="21">
        <v>0</v>
      </c>
      <c r="Y478" s="21"/>
      <c r="Z478" s="21"/>
      <c r="AA478" s="20" t="s">
        <v>722</v>
      </c>
    </row>
    <row r="479" spans="2:27" ht="25.5" x14ac:dyDescent="0.2">
      <c r="B479" s="14" t="s">
        <v>2042</v>
      </c>
      <c r="C479" s="24" t="s">
        <v>3679</v>
      </c>
      <c r="D479" s="16" t="s">
        <v>708</v>
      </c>
      <c r="E479" s="20" t="s">
        <v>707</v>
      </c>
      <c r="F479" s="58" t="s">
        <v>706</v>
      </c>
      <c r="G479" s="20" t="s">
        <v>356</v>
      </c>
      <c r="H479" s="28">
        <v>39377</v>
      </c>
      <c r="I479" s="28">
        <v>41206</v>
      </c>
      <c r="J479" s="28">
        <v>41206</v>
      </c>
      <c r="K479" s="20" t="s">
        <v>3559</v>
      </c>
      <c r="L479" s="57"/>
      <c r="M479" s="21">
        <v>18000000</v>
      </c>
      <c r="N479" s="20" t="s">
        <v>3678</v>
      </c>
      <c r="O479" s="21">
        <v>0</v>
      </c>
      <c r="P479" s="21">
        <v>0</v>
      </c>
      <c r="Q479" s="21">
        <v>0</v>
      </c>
      <c r="R479" s="21">
        <v>623095.53</v>
      </c>
      <c r="S479" s="21"/>
      <c r="T479" s="56" t="s">
        <v>26</v>
      </c>
      <c r="U479" s="21">
        <v>-594473.97</v>
      </c>
      <c r="V479" s="21">
        <v>0</v>
      </c>
      <c r="W479" s="21">
        <v>0</v>
      </c>
      <c r="X479" s="21">
        <v>0</v>
      </c>
      <c r="Y479" s="21"/>
      <c r="Z479" s="21"/>
      <c r="AA479" s="20" t="s">
        <v>722</v>
      </c>
    </row>
    <row r="480" spans="2:27" ht="25.5" x14ac:dyDescent="0.2">
      <c r="B480" s="14" t="s">
        <v>2039</v>
      </c>
      <c r="C480" s="24" t="s">
        <v>3677</v>
      </c>
      <c r="D480" s="16" t="s">
        <v>708</v>
      </c>
      <c r="E480" s="20" t="s">
        <v>707</v>
      </c>
      <c r="F480" s="58" t="s">
        <v>706</v>
      </c>
      <c r="G480" s="20" t="s">
        <v>356</v>
      </c>
      <c r="H480" s="28">
        <v>39427</v>
      </c>
      <c r="I480" s="28">
        <v>41206</v>
      </c>
      <c r="J480" s="28">
        <v>41206</v>
      </c>
      <c r="K480" s="20" t="s">
        <v>3559</v>
      </c>
      <c r="L480" s="57"/>
      <c r="M480" s="21">
        <v>5000000</v>
      </c>
      <c r="N480" s="20" t="s">
        <v>3676</v>
      </c>
      <c r="O480" s="21">
        <v>0</v>
      </c>
      <c r="P480" s="21">
        <v>0</v>
      </c>
      <c r="Q480" s="21">
        <v>0</v>
      </c>
      <c r="R480" s="21">
        <v>-152736.79999999999</v>
      </c>
      <c r="S480" s="21"/>
      <c r="T480" s="56" t="s">
        <v>26</v>
      </c>
      <c r="U480" s="21">
        <v>144827.28</v>
      </c>
      <c r="V480" s="21">
        <v>0</v>
      </c>
      <c r="W480" s="21">
        <v>0</v>
      </c>
      <c r="X480" s="21">
        <v>0</v>
      </c>
      <c r="Y480" s="21"/>
      <c r="Z480" s="21"/>
      <c r="AA480" s="20" t="s">
        <v>722</v>
      </c>
    </row>
    <row r="481" spans="2:27" ht="25.5" x14ac:dyDescent="0.2">
      <c r="B481" s="14" t="s">
        <v>2036</v>
      </c>
      <c r="C481" s="24" t="s">
        <v>3675</v>
      </c>
      <c r="D481" s="16" t="s">
        <v>708</v>
      </c>
      <c r="E481" s="20" t="s">
        <v>707</v>
      </c>
      <c r="F481" s="58" t="s">
        <v>706</v>
      </c>
      <c r="G481" s="20" t="s">
        <v>356</v>
      </c>
      <c r="H481" s="28">
        <v>39461</v>
      </c>
      <c r="I481" s="28">
        <v>41206</v>
      </c>
      <c r="J481" s="28">
        <v>41206</v>
      </c>
      <c r="K481" s="20" t="s">
        <v>3559</v>
      </c>
      <c r="L481" s="57"/>
      <c r="M481" s="21">
        <v>13000000</v>
      </c>
      <c r="N481" s="20" t="s">
        <v>3674</v>
      </c>
      <c r="O481" s="21">
        <v>0</v>
      </c>
      <c r="P481" s="21">
        <v>0</v>
      </c>
      <c r="Q481" s="21">
        <v>0</v>
      </c>
      <c r="R481" s="21">
        <v>-335531.82</v>
      </c>
      <c r="S481" s="21"/>
      <c r="T481" s="56" t="s">
        <v>26</v>
      </c>
      <c r="U481" s="21">
        <v>314987.37</v>
      </c>
      <c r="V481" s="21">
        <v>0</v>
      </c>
      <c r="W481" s="21">
        <v>0</v>
      </c>
      <c r="X481" s="21">
        <v>0</v>
      </c>
      <c r="Y481" s="21"/>
      <c r="Z481" s="21"/>
      <c r="AA481" s="20" t="s">
        <v>722</v>
      </c>
    </row>
    <row r="482" spans="2:27" ht="25.5" x14ac:dyDescent="0.2">
      <c r="B482" s="14" t="s">
        <v>2033</v>
      </c>
      <c r="C482" s="24" t="s">
        <v>3673</v>
      </c>
      <c r="D482" s="16" t="s">
        <v>708</v>
      </c>
      <c r="E482" s="20" t="s">
        <v>707</v>
      </c>
      <c r="F482" s="58" t="s">
        <v>706</v>
      </c>
      <c r="G482" s="20" t="s">
        <v>356</v>
      </c>
      <c r="H482" s="28">
        <v>39378</v>
      </c>
      <c r="I482" s="28">
        <v>41207</v>
      </c>
      <c r="J482" s="28">
        <v>41207</v>
      </c>
      <c r="K482" s="20" t="s">
        <v>3559</v>
      </c>
      <c r="L482" s="57"/>
      <c r="M482" s="21">
        <v>11000000</v>
      </c>
      <c r="N482" s="20" t="s">
        <v>3672</v>
      </c>
      <c r="O482" s="21">
        <v>0</v>
      </c>
      <c r="P482" s="21">
        <v>0</v>
      </c>
      <c r="Q482" s="21">
        <v>0</v>
      </c>
      <c r="R482" s="21">
        <v>378846.71</v>
      </c>
      <c r="S482" s="21"/>
      <c r="T482" s="56" t="s">
        <v>26</v>
      </c>
      <c r="U482" s="21">
        <v>-361238.65</v>
      </c>
      <c r="V482" s="21">
        <v>0</v>
      </c>
      <c r="W482" s="21">
        <v>0</v>
      </c>
      <c r="X482" s="21">
        <v>0</v>
      </c>
      <c r="Y482" s="21"/>
      <c r="Z482" s="21"/>
      <c r="AA482" s="20" t="s">
        <v>722</v>
      </c>
    </row>
    <row r="483" spans="2:27" ht="25.5" x14ac:dyDescent="0.2">
      <c r="B483" s="14" t="s">
        <v>2030</v>
      </c>
      <c r="C483" s="24" t="s">
        <v>3671</v>
      </c>
      <c r="D483" s="16" t="s">
        <v>708</v>
      </c>
      <c r="E483" s="20" t="s">
        <v>707</v>
      </c>
      <c r="F483" s="58" t="s">
        <v>706</v>
      </c>
      <c r="G483" s="20" t="s">
        <v>320</v>
      </c>
      <c r="H483" s="28">
        <v>39380</v>
      </c>
      <c r="I483" s="28">
        <v>41211</v>
      </c>
      <c r="J483" s="28">
        <v>41211</v>
      </c>
      <c r="K483" s="20" t="s">
        <v>3559</v>
      </c>
      <c r="L483" s="57"/>
      <c r="M483" s="21">
        <v>3000000</v>
      </c>
      <c r="N483" s="20" t="s">
        <v>3670</v>
      </c>
      <c r="O483" s="21">
        <v>0</v>
      </c>
      <c r="P483" s="21">
        <v>0</v>
      </c>
      <c r="Q483" s="21">
        <v>0</v>
      </c>
      <c r="R483" s="21">
        <v>103597.14</v>
      </c>
      <c r="S483" s="21"/>
      <c r="T483" s="56" t="s">
        <v>26</v>
      </c>
      <c r="U483" s="21">
        <v>-98907.08</v>
      </c>
      <c r="V483" s="21">
        <v>0</v>
      </c>
      <c r="W483" s="21">
        <v>0</v>
      </c>
      <c r="X483" s="21">
        <v>0</v>
      </c>
      <c r="Y483" s="21"/>
      <c r="Z483" s="21"/>
      <c r="AA483" s="20" t="s">
        <v>722</v>
      </c>
    </row>
    <row r="484" spans="2:27" ht="25.5" x14ac:dyDescent="0.2">
      <c r="B484" s="14" t="s">
        <v>2029</v>
      </c>
      <c r="C484" s="24" t="s">
        <v>3669</v>
      </c>
      <c r="D484" s="16" t="s">
        <v>708</v>
      </c>
      <c r="E484" s="20" t="s">
        <v>707</v>
      </c>
      <c r="F484" s="58" t="s">
        <v>706</v>
      </c>
      <c r="G484" s="20" t="s">
        <v>320</v>
      </c>
      <c r="H484" s="28">
        <v>39430</v>
      </c>
      <c r="I484" s="28">
        <v>41211</v>
      </c>
      <c r="J484" s="28">
        <v>41211</v>
      </c>
      <c r="K484" s="20" t="s">
        <v>3559</v>
      </c>
      <c r="L484" s="57"/>
      <c r="M484" s="21">
        <v>8000000</v>
      </c>
      <c r="N484" s="20" t="s">
        <v>3668</v>
      </c>
      <c r="O484" s="21">
        <v>0</v>
      </c>
      <c r="P484" s="21">
        <v>0</v>
      </c>
      <c r="Q484" s="21">
        <v>0</v>
      </c>
      <c r="R484" s="21">
        <v>-262544.73</v>
      </c>
      <c r="S484" s="21"/>
      <c r="T484" s="56" t="s">
        <v>26</v>
      </c>
      <c r="U484" s="21">
        <v>250027.47</v>
      </c>
      <c r="V484" s="21">
        <v>0</v>
      </c>
      <c r="W484" s="21">
        <v>0</v>
      </c>
      <c r="X484" s="21">
        <v>0</v>
      </c>
      <c r="Y484" s="21"/>
      <c r="Z484" s="21"/>
      <c r="AA484" s="20" t="s">
        <v>722</v>
      </c>
    </row>
    <row r="485" spans="2:27" ht="25.5" x14ac:dyDescent="0.2">
      <c r="B485" s="14" t="s">
        <v>2026</v>
      </c>
      <c r="C485" s="24" t="s">
        <v>3667</v>
      </c>
      <c r="D485" s="16" t="s">
        <v>708</v>
      </c>
      <c r="E485" s="20" t="s">
        <v>707</v>
      </c>
      <c r="F485" s="58" t="s">
        <v>706</v>
      </c>
      <c r="G485" s="20" t="s">
        <v>421</v>
      </c>
      <c r="H485" s="28">
        <v>39385</v>
      </c>
      <c r="I485" s="28">
        <v>41214</v>
      </c>
      <c r="J485" s="28">
        <v>41214</v>
      </c>
      <c r="K485" s="20" t="s">
        <v>3559</v>
      </c>
      <c r="L485" s="57"/>
      <c r="M485" s="21">
        <v>23000000</v>
      </c>
      <c r="N485" s="20" t="s">
        <v>3666</v>
      </c>
      <c r="O485" s="21">
        <v>0</v>
      </c>
      <c r="P485" s="21">
        <v>0</v>
      </c>
      <c r="Q485" s="21">
        <v>0</v>
      </c>
      <c r="R485" s="21">
        <v>806137.23</v>
      </c>
      <c r="S485" s="21"/>
      <c r="T485" s="56" t="s">
        <v>26</v>
      </c>
      <c r="U485" s="21">
        <v>-766564.15</v>
      </c>
      <c r="V485" s="21">
        <v>0</v>
      </c>
      <c r="W485" s="21">
        <v>0</v>
      </c>
      <c r="X485" s="21">
        <v>0</v>
      </c>
      <c r="Y485" s="21"/>
      <c r="Z485" s="21"/>
      <c r="AA485" s="20" t="s">
        <v>722</v>
      </c>
    </row>
    <row r="486" spans="2:27" ht="25.5" x14ac:dyDescent="0.2">
      <c r="B486" s="14" t="s">
        <v>2023</v>
      </c>
      <c r="C486" s="24" t="s">
        <v>3665</v>
      </c>
      <c r="D486" s="16" t="s">
        <v>708</v>
      </c>
      <c r="E486" s="20" t="s">
        <v>707</v>
      </c>
      <c r="F486" s="58" t="s">
        <v>706</v>
      </c>
      <c r="G486" s="20" t="s">
        <v>421</v>
      </c>
      <c r="H486" s="28">
        <v>39434</v>
      </c>
      <c r="I486" s="28">
        <v>41214</v>
      </c>
      <c r="J486" s="28">
        <v>41214</v>
      </c>
      <c r="K486" s="20" t="s">
        <v>3559</v>
      </c>
      <c r="L486" s="57"/>
      <c r="M486" s="21">
        <v>18000000</v>
      </c>
      <c r="N486" s="20" t="s">
        <v>3664</v>
      </c>
      <c r="O486" s="21">
        <v>0</v>
      </c>
      <c r="P486" s="21">
        <v>0</v>
      </c>
      <c r="Q486" s="21">
        <v>0</v>
      </c>
      <c r="R486" s="21">
        <v>-576590.01</v>
      </c>
      <c r="S486" s="21"/>
      <c r="T486" s="56" t="s">
        <v>26</v>
      </c>
      <c r="U486" s="21">
        <v>545687.64</v>
      </c>
      <c r="V486" s="21">
        <v>0</v>
      </c>
      <c r="W486" s="21">
        <v>0</v>
      </c>
      <c r="X486" s="21">
        <v>0</v>
      </c>
      <c r="Y486" s="21"/>
      <c r="Z486" s="21"/>
      <c r="AA486" s="20" t="s">
        <v>722</v>
      </c>
    </row>
    <row r="487" spans="2:27" ht="25.5" x14ac:dyDescent="0.2">
      <c r="B487" s="14" t="s">
        <v>2022</v>
      </c>
      <c r="C487" s="24" t="s">
        <v>3663</v>
      </c>
      <c r="D487" s="16" t="s">
        <v>708</v>
      </c>
      <c r="E487" s="20" t="s">
        <v>707</v>
      </c>
      <c r="F487" s="58" t="s">
        <v>706</v>
      </c>
      <c r="G487" s="20" t="s">
        <v>356</v>
      </c>
      <c r="H487" s="28">
        <v>40116</v>
      </c>
      <c r="I487" s="28">
        <v>41216</v>
      </c>
      <c r="J487" s="28">
        <v>41216</v>
      </c>
      <c r="K487" s="20" t="s">
        <v>3559</v>
      </c>
      <c r="L487" s="57"/>
      <c r="M487" s="21">
        <v>5000000</v>
      </c>
      <c r="N487" s="20" t="s">
        <v>3662</v>
      </c>
      <c r="O487" s="21">
        <v>0</v>
      </c>
      <c r="P487" s="21">
        <v>0</v>
      </c>
      <c r="Q487" s="21">
        <v>0</v>
      </c>
      <c r="R487" s="21">
        <v>-57454.21</v>
      </c>
      <c r="S487" s="21"/>
      <c r="T487" s="56" t="s">
        <v>26</v>
      </c>
      <c r="U487" s="21">
        <v>48676.21</v>
      </c>
      <c r="V487" s="21">
        <v>0</v>
      </c>
      <c r="W487" s="21">
        <v>0</v>
      </c>
      <c r="X487" s="21">
        <v>0</v>
      </c>
      <c r="Y487" s="21"/>
      <c r="Z487" s="21"/>
      <c r="AA487" s="20" t="s">
        <v>722</v>
      </c>
    </row>
    <row r="488" spans="2:27" ht="25.5" x14ac:dyDescent="0.2">
      <c r="B488" s="14" t="s">
        <v>2021</v>
      </c>
      <c r="C488" s="24" t="s">
        <v>3661</v>
      </c>
      <c r="D488" s="16" t="s">
        <v>708</v>
      </c>
      <c r="E488" s="20" t="s">
        <v>707</v>
      </c>
      <c r="F488" s="58" t="s">
        <v>706</v>
      </c>
      <c r="G488" s="20" t="s">
        <v>356</v>
      </c>
      <c r="H488" s="28">
        <v>40119</v>
      </c>
      <c r="I488" s="28">
        <v>41217</v>
      </c>
      <c r="J488" s="28">
        <v>41217</v>
      </c>
      <c r="K488" s="20" t="s">
        <v>3559</v>
      </c>
      <c r="L488" s="57"/>
      <c r="M488" s="21">
        <v>12000000</v>
      </c>
      <c r="N488" s="20" t="s">
        <v>3660</v>
      </c>
      <c r="O488" s="21">
        <v>0</v>
      </c>
      <c r="P488" s="21">
        <v>0</v>
      </c>
      <c r="Q488" s="21">
        <v>0</v>
      </c>
      <c r="R488" s="21">
        <v>-141905.92000000001</v>
      </c>
      <c r="S488" s="21"/>
      <c r="T488" s="56" t="s">
        <v>26</v>
      </c>
      <c r="U488" s="21">
        <v>120595.88</v>
      </c>
      <c r="V488" s="21">
        <v>0</v>
      </c>
      <c r="W488" s="21">
        <v>0</v>
      </c>
      <c r="X488" s="21">
        <v>0</v>
      </c>
      <c r="Y488" s="21"/>
      <c r="Z488" s="21"/>
      <c r="AA488" s="20" t="s">
        <v>722</v>
      </c>
    </row>
    <row r="489" spans="2:27" ht="25.5" x14ac:dyDescent="0.2">
      <c r="B489" s="14" t="s">
        <v>2018</v>
      </c>
      <c r="C489" s="24" t="s">
        <v>3659</v>
      </c>
      <c r="D489" s="16" t="s">
        <v>708</v>
      </c>
      <c r="E489" s="20" t="s">
        <v>707</v>
      </c>
      <c r="F489" s="58" t="s">
        <v>706</v>
      </c>
      <c r="G489" s="20" t="s">
        <v>430</v>
      </c>
      <c r="H489" s="28">
        <v>39391</v>
      </c>
      <c r="I489" s="28">
        <v>41220</v>
      </c>
      <c r="J489" s="28">
        <v>41220</v>
      </c>
      <c r="K489" s="20" t="s">
        <v>3559</v>
      </c>
      <c r="L489" s="57"/>
      <c r="M489" s="21">
        <v>40000000</v>
      </c>
      <c r="N489" s="20" t="s">
        <v>3658</v>
      </c>
      <c r="O489" s="21">
        <v>0</v>
      </c>
      <c r="P489" s="21">
        <v>0</v>
      </c>
      <c r="Q489" s="21">
        <v>0</v>
      </c>
      <c r="R489" s="21">
        <v>1441944.52</v>
      </c>
      <c r="S489" s="21"/>
      <c r="T489" s="56" t="s">
        <v>26</v>
      </c>
      <c r="U489" s="21">
        <v>-1368040.67</v>
      </c>
      <c r="V489" s="21">
        <v>0</v>
      </c>
      <c r="W489" s="21">
        <v>0</v>
      </c>
      <c r="X489" s="21">
        <v>0</v>
      </c>
      <c r="Y489" s="21"/>
      <c r="Z489" s="21"/>
      <c r="AA489" s="20" t="s">
        <v>722</v>
      </c>
    </row>
    <row r="490" spans="2:27" ht="25.5" x14ac:dyDescent="0.2">
      <c r="B490" s="14" t="s">
        <v>2015</v>
      </c>
      <c r="C490" s="24" t="s">
        <v>3657</v>
      </c>
      <c r="D490" s="16" t="s">
        <v>708</v>
      </c>
      <c r="E490" s="20" t="s">
        <v>707</v>
      </c>
      <c r="F490" s="58" t="s">
        <v>706</v>
      </c>
      <c r="G490" s="20" t="s">
        <v>430</v>
      </c>
      <c r="H490" s="28">
        <v>39435</v>
      </c>
      <c r="I490" s="28">
        <v>41220</v>
      </c>
      <c r="J490" s="28">
        <v>41220</v>
      </c>
      <c r="K490" s="20" t="s">
        <v>3559</v>
      </c>
      <c r="L490" s="57"/>
      <c r="M490" s="21">
        <v>35000000</v>
      </c>
      <c r="N490" s="20" t="s">
        <v>3656</v>
      </c>
      <c r="O490" s="21">
        <v>0</v>
      </c>
      <c r="P490" s="21">
        <v>0</v>
      </c>
      <c r="Q490" s="21">
        <v>0</v>
      </c>
      <c r="R490" s="21">
        <v>-1110885.8600000001</v>
      </c>
      <c r="S490" s="21"/>
      <c r="T490" s="56" t="s">
        <v>26</v>
      </c>
      <c r="U490" s="21">
        <v>1046705.95</v>
      </c>
      <c r="V490" s="21">
        <v>0</v>
      </c>
      <c r="W490" s="21">
        <v>0</v>
      </c>
      <c r="X490" s="21">
        <v>0</v>
      </c>
      <c r="Y490" s="21"/>
      <c r="Z490" s="21"/>
      <c r="AA490" s="20" t="s">
        <v>722</v>
      </c>
    </row>
    <row r="491" spans="2:27" ht="25.5" x14ac:dyDescent="0.2">
      <c r="B491" s="14" t="s">
        <v>2014</v>
      </c>
      <c r="C491" s="24" t="s">
        <v>3655</v>
      </c>
      <c r="D491" s="16" t="s">
        <v>708</v>
      </c>
      <c r="E491" s="20" t="s">
        <v>707</v>
      </c>
      <c r="F491" s="58" t="s">
        <v>706</v>
      </c>
      <c r="G491" s="20" t="s">
        <v>430</v>
      </c>
      <c r="H491" s="28">
        <v>39393</v>
      </c>
      <c r="I491" s="28">
        <v>41222</v>
      </c>
      <c r="J491" s="28">
        <v>41222</v>
      </c>
      <c r="K491" s="20" t="s">
        <v>3559</v>
      </c>
      <c r="L491" s="57"/>
      <c r="M491" s="21">
        <v>99000000</v>
      </c>
      <c r="N491" s="20" t="s">
        <v>3654</v>
      </c>
      <c r="O491" s="21">
        <v>0</v>
      </c>
      <c r="P491" s="21">
        <v>0</v>
      </c>
      <c r="Q491" s="21">
        <v>0</v>
      </c>
      <c r="R491" s="21">
        <v>3570194.54</v>
      </c>
      <c r="S491" s="21"/>
      <c r="T491" s="56" t="s">
        <v>26</v>
      </c>
      <c r="U491" s="21">
        <v>-3383465.68</v>
      </c>
      <c r="V491" s="21">
        <v>0</v>
      </c>
      <c r="W491" s="21">
        <v>0</v>
      </c>
      <c r="X491" s="21">
        <v>0</v>
      </c>
      <c r="Y491" s="21"/>
      <c r="Z491" s="21"/>
      <c r="AA491" s="20" t="s">
        <v>722</v>
      </c>
    </row>
    <row r="492" spans="2:27" ht="25.5" x14ac:dyDescent="0.2">
      <c r="B492" s="14" t="s">
        <v>2013</v>
      </c>
      <c r="C492" s="24" t="s">
        <v>3653</v>
      </c>
      <c r="D492" s="16" t="s">
        <v>708</v>
      </c>
      <c r="E492" s="20" t="s">
        <v>707</v>
      </c>
      <c r="F492" s="58" t="s">
        <v>706</v>
      </c>
      <c r="G492" s="20" t="s">
        <v>430</v>
      </c>
      <c r="H492" s="28">
        <v>39450</v>
      </c>
      <c r="I492" s="28">
        <v>41222</v>
      </c>
      <c r="J492" s="28">
        <v>41222</v>
      </c>
      <c r="K492" s="20" t="s">
        <v>3559</v>
      </c>
      <c r="L492" s="57"/>
      <c r="M492" s="21">
        <v>7000000</v>
      </c>
      <c r="N492" s="20" t="s">
        <v>3652</v>
      </c>
      <c r="O492" s="21">
        <v>0</v>
      </c>
      <c r="P492" s="21">
        <v>0</v>
      </c>
      <c r="Q492" s="21">
        <v>0</v>
      </c>
      <c r="R492" s="21">
        <v>-210638.57</v>
      </c>
      <c r="S492" s="21"/>
      <c r="T492" s="56" t="s">
        <v>26</v>
      </c>
      <c r="U492" s="21">
        <v>197491.15</v>
      </c>
      <c r="V492" s="21">
        <v>0</v>
      </c>
      <c r="W492" s="21">
        <v>0</v>
      </c>
      <c r="X492" s="21">
        <v>0</v>
      </c>
      <c r="Y492" s="21"/>
      <c r="Z492" s="21"/>
      <c r="AA492" s="20" t="s">
        <v>722</v>
      </c>
    </row>
    <row r="493" spans="2:27" ht="25.5" x14ac:dyDescent="0.2">
      <c r="B493" s="14" t="s">
        <v>2012</v>
      </c>
      <c r="C493" s="24" t="s">
        <v>3651</v>
      </c>
      <c r="D493" s="16" t="s">
        <v>708</v>
      </c>
      <c r="E493" s="20" t="s">
        <v>707</v>
      </c>
      <c r="F493" s="58" t="s">
        <v>706</v>
      </c>
      <c r="G493" s="20" t="s">
        <v>430</v>
      </c>
      <c r="H493" s="28">
        <v>39470</v>
      </c>
      <c r="I493" s="28">
        <v>41222</v>
      </c>
      <c r="J493" s="28">
        <v>41222</v>
      </c>
      <c r="K493" s="20" t="s">
        <v>3559</v>
      </c>
      <c r="L493" s="57"/>
      <c r="M493" s="21">
        <v>10000000</v>
      </c>
      <c r="N493" s="20" t="s">
        <v>3650</v>
      </c>
      <c r="O493" s="21">
        <v>0</v>
      </c>
      <c r="P493" s="21">
        <v>0</v>
      </c>
      <c r="Q493" s="21">
        <v>0</v>
      </c>
      <c r="R493" s="21">
        <v>-253424.59</v>
      </c>
      <c r="S493" s="21"/>
      <c r="T493" s="56" t="s">
        <v>26</v>
      </c>
      <c r="U493" s="21">
        <v>234713.5</v>
      </c>
      <c r="V493" s="21">
        <v>0</v>
      </c>
      <c r="W493" s="21">
        <v>0</v>
      </c>
      <c r="X493" s="21">
        <v>0</v>
      </c>
      <c r="Y493" s="21"/>
      <c r="Z493" s="21"/>
      <c r="AA493" s="20" t="s">
        <v>722</v>
      </c>
    </row>
    <row r="494" spans="2:27" ht="25.5" x14ac:dyDescent="0.2">
      <c r="B494" s="14" t="s">
        <v>2011</v>
      </c>
      <c r="C494" s="24" t="s">
        <v>3649</v>
      </c>
      <c r="D494" s="16" t="s">
        <v>708</v>
      </c>
      <c r="E494" s="20" t="s">
        <v>707</v>
      </c>
      <c r="F494" s="58" t="s">
        <v>706</v>
      </c>
      <c r="G494" s="20" t="s">
        <v>343</v>
      </c>
      <c r="H494" s="28">
        <v>39400</v>
      </c>
      <c r="I494" s="28">
        <v>41229</v>
      </c>
      <c r="J494" s="28">
        <v>41229</v>
      </c>
      <c r="K494" s="20" t="s">
        <v>3559</v>
      </c>
      <c r="L494" s="57"/>
      <c r="M494" s="21">
        <v>13000000</v>
      </c>
      <c r="N494" s="20" t="s">
        <v>3648</v>
      </c>
      <c r="O494" s="21">
        <v>0</v>
      </c>
      <c r="P494" s="21">
        <v>0</v>
      </c>
      <c r="Q494" s="21">
        <v>0</v>
      </c>
      <c r="R494" s="21">
        <v>472269.14</v>
      </c>
      <c r="S494" s="21"/>
      <c r="T494" s="56" t="s">
        <v>26</v>
      </c>
      <c r="U494" s="21">
        <v>-446477.11</v>
      </c>
      <c r="V494" s="21">
        <v>0</v>
      </c>
      <c r="W494" s="21">
        <v>0</v>
      </c>
      <c r="X494" s="21">
        <v>0</v>
      </c>
      <c r="Y494" s="21"/>
      <c r="Z494" s="21"/>
      <c r="AA494" s="20" t="s">
        <v>722</v>
      </c>
    </row>
    <row r="495" spans="2:27" ht="25.5" x14ac:dyDescent="0.2">
      <c r="B495" s="14" t="s">
        <v>2010</v>
      </c>
      <c r="C495" s="24" t="s">
        <v>3647</v>
      </c>
      <c r="D495" s="16" t="s">
        <v>708</v>
      </c>
      <c r="E495" s="20" t="s">
        <v>707</v>
      </c>
      <c r="F495" s="58" t="s">
        <v>706</v>
      </c>
      <c r="G495" s="20" t="s">
        <v>343</v>
      </c>
      <c r="H495" s="28">
        <v>39428</v>
      </c>
      <c r="I495" s="28">
        <v>41229</v>
      </c>
      <c r="J495" s="28">
        <v>41229</v>
      </c>
      <c r="K495" s="20" t="s">
        <v>3559</v>
      </c>
      <c r="L495" s="57"/>
      <c r="M495" s="21">
        <v>13000000</v>
      </c>
      <c r="N495" s="20" t="s">
        <v>3646</v>
      </c>
      <c r="O495" s="21">
        <v>0</v>
      </c>
      <c r="P495" s="21">
        <v>0</v>
      </c>
      <c r="Q495" s="21">
        <v>0</v>
      </c>
      <c r="R495" s="21">
        <v>-437094.55</v>
      </c>
      <c r="S495" s="21"/>
      <c r="T495" s="56" t="s">
        <v>26</v>
      </c>
      <c r="U495" s="21">
        <v>411410.6</v>
      </c>
      <c r="V495" s="21">
        <v>0</v>
      </c>
      <c r="W495" s="21">
        <v>0</v>
      </c>
      <c r="X495" s="21">
        <v>0</v>
      </c>
      <c r="Y495" s="21"/>
      <c r="Z495" s="21"/>
      <c r="AA495" s="20" t="s">
        <v>722</v>
      </c>
    </row>
    <row r="496" spans="2:27" ht="25.5" x14ac:dyDescent="0.2">
      <c r="B496" s="14" t="s">
        <v>2009</v>
      </c>
      <c r="C496" s="24" t="s">
        <v>3645</v>
      </c>
      <c r="D496" s="16" t="s">
        <v>708</v>
      </c>
      <c r="E496" s="20" t="s">
        <v>707</v>
      </c>
      <c r="F496" s="58" t="s">
        <v>706</v>
      </c>
      <c r="G496" s="20" t="s">
        <v>365</v>
      </c>
      <c r="H496" s="28">
        <v>39766</v>
      </c>
      <c r="I496" s="28">
        <v>41231</v>
      </c>
      <c r="J496" s="28">
        <v>41231</v>
      </c>
      <c r="K496" s="20" t="s">
        <v>3559</v>
      </c>
      <c r="L496" s="57"/>
      <c r="M496" s="21">
        <v>50000000</v>
      </c>
      <c r="N496" s="20" t="s">
        <v>3644</v>
      </c>
      <c r="O496" s="21">
        <v>0</v>
      </c>
      <c r="P496" s="21">
        <v>0</v>
      </c>
      <c r="Q496" s="21">
        <v>0</v>
      </c>
      <c r="R496" s="21">
        <v>1160815.27</v>
      </c>
      <c r="S496" s="21"/>
      <c r="T496" s="56" t="s">
        <v>26</v>
      </c>
      <c r="U496" s="21">
        <v>-1060247.74</v>
      </c>
      <c r="V496" s="21">
        <v>0</v>
      </c>
      <c r="W496" s="21">
        <v>0</v>
      </c>
      <c r="X496" s="21">
        <v>0</v>
      </c>
      <c r="Y496" s="21"/>
      <c r="Z496" s="21"/>
      <c r="AA496" s="20" t="s">
        <v>722</v>
      </c>
    </row>
    <row r="497" spans="2:27" ht="25.5" x14ac:dyDescent="0.2">
      <c r="B497" s="14" t="s">
        <v>2008</v>
      </c>
      <c r="C497" s="24" t="s">
        <v>3643</v>
      </c>
      <c r="D497" s="16" t="s">
        <v>708</v>
      </c>
      <c r="E497" s="20" t="s">
        <v>707</v>
      </c>
      <c r="F497" s="58" t="s">
        <v>706</v>
      </c>
      <c r="G497" s="20" t="s">
        <v>421</v>
      </c>
      <c r="H497" s="28">
        <v>39405</v>
      </c>
      <c r="I497" s="28">
        <v>41234</v>
      </c>
      <c r="J497" s="28">
        <v>41234</v>
      </c>
      <c r="K497" s="20" t="s">
        <v>3559</v>
      </c>
      <c r="L497" s="57"/>
      <c r="M497" s="21">
        <v>15000000</v>
      </c>
      <c r="N497" s="20" t="s">
        <v>3642</v>
      </c>
      <c r="O497" s="21">
        <v>0</v>
      </c>
      <c r="P497" s="21">
        <v>0</v>
      </c>
      <c r="Q497" s="21">
        <v>0</v>
      </c>
      <c r="R497" s="21">
        <v>528174.81000000006</v>
      </c>
      <c r="S497" s="21"/>
      <c r="T497" s="56" t="s">
        <v>26</v>
      </c>
      <c r="U497" s="21">
        <v>-497661.13</v>
      </c>
      <c r="V497" s="21">
        <v>0</v>
      </c>
      <c r="W497" s="21">
        <v>0</v>
      </c>
      <c r="X497" s="21">
        <v>0</v>
      </c>
      <c r="Y497" s="21"/>
      <c r="Z497" s="21"/>
      <c r="AA497" s="20" t="s">
        <v>722</v>
      </c>
    </row>
    <row r="498" spans="2:27" ht="25.5" x14ac:dyDescent="0.2">
      <c r="B498" s="14" t="s">
        <v>2007</v>
      </c>
      <c r="C498" s="24" t="s">
        <v>3641</v>
      </c>
      <c r="D498" s="16" t="s">
        <v>708</v>
      </c>
      <c r="E498" s="20" t="s">
        <v>707</v>
      </c>
      <c r="F498" s="58" t="s">
        <v>706</v>
      </c>
      <c r="G498" s="20" t="s">
        <v>421</v>
      </c>
      <c r="H498" s="28">
        <v>39457</v>
      </c>
      <c r="I498" s="28">
        <v>41234</v>
      </c>
      <c r="J498" s="28">
        <v>41234</v>
      </c>
      <c r="K498" s="20" t="s">
        <v>3559</v>
      </c>
      <c r="L498" s="57"/>
      <c r="M498" s="21">
        <v>7000000</v>
      </c>
      <c r="N498" s="20" t="s">
        <v>3640</v>
      </c>
      <c r="O498" s="21">
        <v>0</v>
      </c>
      <c r="P498" s="21">
        <v>0</v>
      </c>
      <c r="Q498" s="21">
        <v>0</v>
      </c>
      <c r="R498" s="21">
        <v>-209919.95</v>
      </c>
      <c r="S498" s="21"/>
      <c r="T498" s="56" t="s">
        <v>26</v>
      </c>
      <c r="U498" s="21">
        <v>195683.43</v>
      </c>
      <c r="V498" s="21">
        <v>0</v>
      </c>
      <c r="W498" s="21">
        <v>0</v>
      </c>
      <c r="X498" s="21">
        <v>0</v>
      </c>
      <c r="Y498" s="21"/>
      <c r="Z498" s="21"/>
      <c r="AA498" s="20" t="s">
        <v>722</v>
      </c>
    </row>
    <row r="499" spans="2:27" ht="25.5" x14ac:dyDescent="0.2">
      <c r="B499" s="14" t="s">
        <v>2006</v>
      </c>
      <c r="C499" s="24" t="s">
        <v>3639</v>
      </c>
      <c r="D499" s="16" t="s">
        <v>708</v>
      </c>
      <c r="E499" s="20" t="s">
        <v>707</v>
      </c>
      <c r="F499" s="58" t="s">
        <v>706</v>
      </c>
      <c r="G499" s="20" t="s">
        <v>356</v>
      </c>
      <c r="H499" s="28">
        <v>39406</v>
      </c>
      <c r="I499" s="28">
        <v>41236</v>
      </c>
      <c r="J499" s="28">
        <v>41236</v>
      </c>
      <c r="K499" s="20" t="s">
        <v>3559</v>
      </c>
      <c r="L499" s="57"/>
      <c r="M499" s="21">
        <v>16000000</v>
      </c>
      <c r="N499" s="20" t="s">
        <v>3638</v>
      </c>
      <c r="O499" s="21">
        <v>0</v>
      </c>
      <c r="P499" s="21">
        <v>0</v>
      </c>
      <c r="Q499" s="21">
        <v>0</v>
      </c>
      <c r="R499" s="21">
        <v>567587.47</v>
      </c>
      <c r="S499" s="21"/>
      <c r="T499" s="56" t="s">
        <v>26</v>
      </c>
      <c r="U499" s="21">
        <v>-534954.80000000005</v>
      </c>
      <c r="V499" s="21">
        <v>0</v>
      </c>
      <c r="W499" s="21">
        <v>0</v>
      </c>
      <c r="X499" s="21">
        <v>0</v>
      </c>
      <c r="Y499" s="21"/>
      <c r="Z499" s="21"/>
      <c r="AA499" s="20" t="s">
        <v>722</v>
      </c>
    </row>
    <row r="500" spans="2:27" ht="25.5" x14ac:dyDescent="0.2">
      <c r="B500" s="14" t="s">
        <v>2003</v>
      </c>
      <c r="C500" s="24" t="s">
        <v>3637</v>
      </c>
      <c r="D500" s="16" t="s">
        <v>708</v>
      </c>
      <c r="E500" s="20" t="s">
        <v>707</v>
      </c>
      <c r="F500" s="58" t="s">
        <v>706</v>
      </c>
      <c r="G500" s="20" t="s">
        <v>356</v>
      </c>
      <c r="H500" s="28">
        <v>39504</v>
      </c>
      <c r="I500" s="28">
        <v>41236</v>
      </c>
      <c r="J500" s="28">
        <v>41236</v>
      </c>
      <c r="K500" s="20" t="s">
        <v>3559</v>
      </c>
      <c r="L500" s="57"/>
      <c r="M500" s="21">
        <v>16000000</v>
      </c>
      <c r="N500" s="20" t="s">
        <v>3636</v>
      </c>
      <c r="O500" s="21">
        <v>0</v>
      </c>
      <c r="P500" s="21">
        <v>0</v>
      </c>
      <c r="Q500" s="21">
        <v>0</v>
      </c>
      <c r="R500" s="21">
        <v>-460111.02</v>
      </c>
      <c r="S500" s="21"/>
      <c r="T500" s="56" t="s">
        <v>26</v>
      </c>
      <c r="U500" s="21">
        <v>427656.43</v>
      </c>
      <c r="V500" s="21">
        <v>0</v>
      </c>
      <c r="W500" s="21">
        <v>0</v>
      </c>
      <c r="X500" s="21">
        <v>0</v>
      </c>
      <c r="Y500" s="21"/>
      <c r="Z500" s="21"/>
      <c r="AA500" s="20" t="s">
        <v>722</v>
      </c>
    </row>
    <row r="501" spans="2:27" ht="25.5" x14ac:dyDescent="0.2">
      <c r="B501" s="14" t="s">
        <v>2000</v>
      </c>
      <c r="C501" s="24" t="s">
        <v>3635</v>
      </c>
      <c r="D501" s="16" t="s">
        <v>708</v>
      </c>
      <c r="E501" s="20" t="s">
        <v>707</v>
      </c>
      <c r="F501" s="58" t="s">
        <v>706</v>
      </c>
      <c r="G501" s="20" t="s">
        <v>333</v>
      </c>
      <c r="H501" s="28">
        <v>39772</v>
      </c>
      <c r="I501" s="28">
        <v>41237</v>
      </c>
      <c r="J501" s="28">
        <v>41237</v>
      </c>
      <c r="K501" s="20" t="s">
        <v>3559</v>
      </c>
      <c r="L501" s="57"/>
      <c r="M501" s="21">
        <v>50000000</v>
      </c>
      <c r="N501" s="20" t="s">
        <v>3634</v>
      </c>
      <c r="O501" s="21">
        <v>0</v>
      </c>
      <c r="P501" s="21">
        <v>0</v>
      </c>
      <c r="Q501" s="21">
        <v>0</v>
      </c>
      <c r="R501" s="21">
        <v>944637.59</v>
      </c>
      <c r="S501" s="21"/>
      <c r="T501" s="56" t="s">
        <v>26</v>
      </c>
      <c r="U501" s="21">
        <v>-844908.28</v>
      </c>
      <c r="V501" s="21">
        <v>0</v>
      </c>
      <c r="W501" s="21">
        <v>0</v>
      </c>
      <c r="X501" s="21">
        <v>0</v>
      </c>
      <c r="Y501" s="21"/>
      <c r="Z501" s="21"/>
      <c r="AA501" s="20" t="s">
        <v>722</v>
      </c>
    </row>
    <row r="502" spans="2:27" ht="25.5" x14ac:dyDescent="0.2">
      <c r="B502" s="14" t="s">
        <v>1997</v>
      </c>
      <c r="C502" s="24" t="s">
        <v>3633</v>
      </c>
      <c r="D502" s="16" t="s">
        <v>708</v>
      </c>
      <c r="E502" s="20" t="s">
        <v>707</v>
      </c>
      <c r="F502" s="58" t="s">
        <v>706</v>
      </c>
      <c r="G502" s="20" t="s">
        <v>338</v>
      </c>
      <c r="H502" s="28">
        <v>39412</v>
      </c>
      <c r="I502" s="28">
        <v>41241</v>
      </c>
      <c r="J502" s="28">
        <v>41241</v>
      </c>
      <c r="K502" s="20" t="s">
        <v>3559</v>
      </c>
      <c r="L502" s="57"/>
      <c r="M502" s="21">
        <v>12000000</v>
      </c>
      <c r="N502" s="20" t="s">
        <v>3632</v>
      </c>
      <c r="O502" s="21">
        <v>0</v>
      </c>
      <c r="P502" s="21">
        <v>0</v>
      </c>
      <c r="Q502" s="21">
        <v>0</v>
      </c>
      <c r="R502" s="21">
        <v>396682.23</v>
      </c>
      <c r="S502" s="21"/>
      <c r="T502" s="56" t="s">
        <v>26</v>
      </c>
      <c r="U502" s="21">
        <v>-371675.28</v>
      </c>
      <c r="V502" s="21">
        <v>0</v>
      </c>
      <c r="W502" s="21">
        <v>0</v>
      </c>
      <c r="X502" s="21">
        <v>0</v>
      </c>
      <c r="Y502" s="21"/>
      <c r="Z502" s="21"/>
      <c r="AA502" s="20" t="s">
        <v>722</v>
      </c>
    </row>
    <row r="503" spans="2:27" ht="25.5" x14ac:dyDescent="0.2">
      <c r="B503" s="14" t="s">
        <v>1994</v>
      </c>
      <c r="C503" s="24" t="s">
        <v>3631</v>
      </c>
      <c r="D503" s="16" t="s">
        <v>708</v>
      </c>
      <c r="E503" s="20" t="s">
        <v>707</v>
      </c>
      <c r="F503" s="58" t="s">
        <v>706</v>
      </c>
      <c r="G503" s="20" t="s">
        <v>338</v>
      </c>
      <c r="H503" s="28">
        <v>39458</v>
      </c>
      <c r="I503" s="28">
        <v>41241</v>
      </c>
      <c r="J503" s="28">
        <v>41241</v>
      </c>
      <c r="K503" s="20" t="s">
        <v>3559</v>
      </c>
      <c r="L503" s="57"/>
      <c r="M503" s="21">
        <v>5000000</v>
      </c>
      <c r="N503" s="20" t="s">
        <v>3630</v>
      </c>
      <c r="O503" s="21">
        <v>0</v>
      </c>
      <c r="P503" s="21">
        <v>0</v>
      </c>
      <c r="Q503" s="21">
        <v>0</v>
      </c>
      <c r="R503" s="21">
        <v>-146770.57999999999</v>
      </c>
      <c r="S503" s="21"/>
      <c r="T503" s="56" t="s">
        <v>26</v>
      </c>
      <c r="U503" s="21">
        <v>136389.67000000001</v>
      </c>
      <c r="V503" s="21">
        <v>0</v>
      </c>
      <c r="W503" s="21">
        <v>0</v>
      </c>
      <c r="X503" s="21">
        <v>0</v>
      </c>
      <c r="Y503" s="21"/>
      <c r="Z503" s="21"/>
      <c r="AA503" s="20" t="s">
        <v>722</v>
      </c>
    </row>
    <row r="504" spans="2:27" ht="25.5" x14ac:dyDescent="0.2">
      <c r="B504" s="14" t="s">
        <v>1991</v>
      </c>
      <c r="C504" s="24" t="s">
        <v>3629</v>
      </c>
      <c r="D504" s="16" t="s">
        <v>708</v>
      </c>
      <c r="E504" s="20" t="s">
        <v>707</v>
      </c>
      <c r="F504" s="58" t="s">
        <v>706</v>
      </c>
      <c r="G504" s="20" t="s">
        <v>338</v>
      </c>
      <c r="H504" s="28">
        <v>39959</v>
      </c>
      <c r="I504" s="28">
        <v>41241</v>
      </c>
      <c r="J504" s="28">
        <v>41241</v>
      </c>
      <c r="K504" s="20" t="s">
        <v>3559</v>
      </c>
      <c r="L504" s="57"/>
      <c r="M504" s="21">
        <v>100000000</v>
      </c>
      <c r="N504" s="20" t="s">
        <v>3628</v>
      </c>
      <c r="O504" s="21">
        <v>0</v>
      </c>
      <c r="P504" s="21">
        <v>0</v>
      </c>
      <c r="Q504" s="21">
        <v>0</v>
      </c>
      <c r="R504" s="21">
        <v>1542932.82</v>
      </c>
      <c r="S504" s="21"/>
      <c r="T504" s="56" t="s">
        <v>26</v>
      </c>
      <c r="U504" s="21">
        <v>-1338198.72</v>
      </c>
      <c r="V504" s="21">
        <v>0</v>
      </c>
      <c r="W504" s="21">
        <v>0</v>
      </c>
      <c r="X504" s="21">
        <v>0</v>
      </c>
      <c r="Y504" s="21"/>
      <c r="Z504" s="21"/>
      <c r="AA504" s="20" t="s">
        <v>722</v>
      </c>
    </row>
    <row r="505" spans="2:27" ht="25.5" x14ac:dyDescent="0.2">
      <c r="B505" s="14" t="s">
        <v>1990</v>
      </c>
      <c r="C505" s="24" t="s">
        <v>3627</v>
      </c>
      <c r="D505" s="16" t="s">
        <v>738</v>
      </c>
      <c r="E505" s="20" t="s">
        <v>737</v>
      </c>
      <c r="F505" s="58" t="s">
        <v>706</v>
      </c>
      <c r="G505" s="20" t="s">
        <v>356</v>
      </c>
      <c r="H505" s="28">
        <v>39414</v>
      </c>
      <c r="I505" s="28">
        <v>41243</v>
      </c>
      <c r="J505" s="28">
        <v>41243</v>
      </c>
      <c r="K505" s="20" t="s">
        <v>3559</v>
      </c>
      <c r="L505" s="57"/>
      <c r="M505" s="21">
        <v>7400000</v>
      </c>
      <c r="N505" s="20" t="s">
        <v>3626</v>
      </c>
      <c r="O505" s="21">
        <v>0</v>
      </c>
      <c r="P505" s="21">
        <v>0</v>
      </c>
      <c r="Q505" s="21">
        <v>0</v>
      </c>
      <c r="R505" s="21">
        <v>-260313.52</v>
      </c>
      <c r="S505" s="21"/>
      <c r="T505" s="56" t="s">
        <v>26</v>
      </c>
      <c r="U505" s="21">
        <v>243851.64</v>
      </c>
      <c r="V505" s="21">
        <v>0</v>
      </c>
      <c r="W505" s="21">
        <v>0</v>
      </c>
      <c r="X505" s="21">
        <v>0</v>
      </c>
      <c r="Y505" s="21"/>
      <c r="Z505" s="21"/>
      <c r="AA505" s="20" t="s">
        <v>735</v>
      </c>
    </row>
    <row r="506" spans="2:27" ht="25.5" x14ac:dyDescent="0.2">
      <c r="B506" s="14" t="s">
        <v>1987</v>
      </c>
      <c r="C506" s="24" t="s">
        <v>3625</v>
      </c>
      <c r="D506" s="16" t="s">
        <v>708</v>
      </c>
      <c r="E506" s="20" t="s">
        <v>707</v>
      </c>
      <c r="F506" s="58" t="s">
        <v>706</v>
      </c>
      <c r="G506" s="20" t="s">
        <v>338</v>
      </c>
      <c r="H506" s="28">
        <v>38727</v>
      </c>
      <c r="I506" s="28">
        <v>41263</v>
      </c>
      <c r="J506" s="28">
        <v>41263</v>
      </c>
      <c r="K506" s="20" t="s">
        <v>3559</v>
      </c>
      <c r="L506" s="57"/>
      <c r="M506" s="21">
        <v>480000</v>
      </c>
      <c r="N506" s="20" t="s">
        <v>3623</v>
      </c>
      <c r="O506" s="21">
        <v>0</v>
      </c>
      <c r="P506" s="21">
        <v>0</v>
      </c>
      <c r="Q506" s="21">
        <v>0</v>
      </c>
      <c r="R506" s="21">
        <v>20493.12</v>
      </c>
      <c r="S506" s="21"/>
      <c r="T506" s="56" t="s">
        <v>26</v>
      </c>
      <c r="U506" s="21">
        <v>-19416.36</v>
      </c>
      <c r="V506" s="21">
        <v>0</v>
      </c>
      <c r="W506" s="21">
        <v>0</v>
      </c>
      <c r="X506" s="21">
        <v>0</v>
      </c>
      <c r="Y506" s="21"/>
      <c r="Z506" s="21"/>
      <c r="AA506" s="20" t="s">
        <v>722</v>
      </c>
    </row>
    <row r="507" spans="2:27" ht="25.5" x14ac:dyDescent="0.2">
      <c r="B507" s="14" t="s">
        <v>1984</v>
      </c>
      <c r="C507" s="24" t="s">
        <v>3624</v>
      </c>
      <c r="D507" s="16" t="s">
        <v>708</v>
      </c>
      <c r="E507" s="20" t="s">
        <v>707</v>
      </c>
      <c r="F507" s="58" t="s">
        <v>706</v>
      </c>
      <c r="G507" s="20" t="s">
        <v>338</v>
      </c>
      <c r="H507" s="28">
        <v>38727</v>
      </c>
      <c r="I507" s="28">
        <v>41263</v>
      </c>
      <c r="J507" s="28">
        <v>41263</v>
      </c>
      <c r="K507" s="20" t="s">
        <v>3559</v>
      </c>
      <c r="L507" s="57"/>
      <c r="M507" s="21">
        <v>800000</v>
      </c>
      <c r="N507" s="20" t="s">
        <v>3623</v>
      </c>
      <c r="O507" s="21">
        <v>0</v>
      </c>
      <c r="P507" s="21">
        <v>0</v>
      </c>
      <c r="Q507" s="21">
        <v>0</v>
      </c>
      <c r="R507" s="21">
        <v>34155.199999999997</v>
      </c>
      <c r="S507" s="21"/>
      <c r="T507" s="56" t="s">
        <v>26</v>
      </c>
      <c r="U507" s="21">
        <v>-32360.63</v>
      </c>
      <c r="V507" s="21">
        <v>0</v>
      </c>
      <c r="W507" s="21">
        <v>0</v>
      </c>
      <c r="X507" s="21">
        <v>0</v>
      </c>
      <c r="Y507" s="21"/>
      <c r="Z507" s="21"/>
      <c r="AA507" s="20" t="s">
        <v>722</v>
      </c>
    </row>
    <row r="508" spans="2:27" ht="25.5" x14ac:dyDescent="0.2">
      <c r="B508" s="14" t="s">
        <v>1981</v>
      </c>
      <c r="C508" s="24" t="s">
        <v>3622</v>
      </c>
      <c r="D508" s="16" t="s">
        <v>708</v>
      </c>
      <c r="E508" s="20" t="s">
        <v>707</v>
      </c>
      <c r="F508" s="58" t="s">
        <v>706</v>
      </c>
      <c r="G508" s="20" t="s">
        <v>361</v>
      </c>
      <c r="H508" s="28">
        <v>39416</v>
      </c>
      <c r="I508" s="28">
        <v>41247</v>
      </c>
      <c r="J508" s="28">
        <v>41247</v>
      </c>
      <c r="K508" s="20" t="s">
        <v>3559</v>
      </c>
      <c r="L508" s="57"/>
      <c r="M508" s="21">
        <v>7000000</v>
      </c>
      <c r="N508" s="20" t="s">
        <v>3621</v>
      </c>
      <c r="O508" s="21">
        <v>0</v>
      </c>
      <c r="P508" s="21">
        <v>0</v>
      </c>
      <c r="Q508" s="21">
        <v>0</v>
      </c>
      <c r="R508" s="21">
        <v>-238073.59</v>
      </c>
      <c r="S508" s="21"/>
      <c r="T508" s="56" t="s">
        <v>26</v>
      </c>
      <c r="U508" s="21">
        <v>223834.45</v>
      </c>
      <c r="V508" s="21">
        <v>0</v>
      </c>
      <c r="W508" s="21">
        <v>0</v>
      </c>
      <c r="X508" s="21">
        <v>0</v>
      </c>
      <c r="Y508" s="21"/>
      <c r="Z508" s="21"/>
      <c r="AA508" s="20" t="s">
        <v>722</v>
      </c>
    </row>
    <row r="509" spans="2:27" ht="25.5" x14ac:dyDescent="0.2">
      <c r="B509" s="14" t="s">
        <v>1978</v>
      </c>
      <c r="C509" s="24" t="s">
        <v>3620</v>
      </c>
      <c r="D509" s="16" t="s">
        <v>708</v>
      </c>
      <c r="E509" s="20" t="s">
        <v>707</v>
      </c>
      <c r="F509" s="58" t="s">
        <v>706</v>
      </c>
      <c r="G509" s="20" t="s">
        <v>320</v>
      </c>
      <c r="H509" s="28">
        <v>39423</v>
      </c>
      <c r="I509" s="28">
        <v>41254</v>
      </c>
      <c r="J509" s="28">
        <v>41254</v>
      </c>
      <c r="K509" s="20" t="s">
        <v>3559</v>
      </c>
      <c r="L509" s="57"/>
      <c r="M509" s="21">
        <v>6000000</v>
      </c>
      <c r="N509" s="20" t="s">
        <v>3619</v>
      </c>
      <c r="O509" s="21">
        <v>0</v>
      </c>
      <c r="P509" s="21">
        <v>0</v>
      </c>
      <c r="Q509" s="21">
        <v>0</v>
      </c>
      <c r="R509" s="21">
        <v>220263.24</v>
      </c>
      <c r="S509" s="21"/>
      <c r="T509" s="56" t="s">
        <v>26</v>
      </c>
      <c r="U509" s="21">
        <v>-207860.63</v>
      </c>
      <c r="V509" s="21">
        <v>0</v>
      </c>
      <c r="W509" s="21">
        <v>0</v>
      </c>
      <c r="X509" s="21">
        <v>0</v>
      </c>
      <c r="Y509" s="21"/>
      <c r="Z509" s="21"/>
      <c r="AA509" s="20" t="s">
        <v>722</v>
      </c>
    </row>
    <row r="510" spans="2:27" ht="25.5" x14ac:dyDescent="0.2">
      <c r="B510" s="14" t="s">
        <v>1975</v>
      </c>
      <c r="C510" s="24" t="s">
        <v>3618</v>
      </c>
      <c r="D510" s="16" t="s">
        <v>708</v>
      </c>
      <c r="E510" s="20" t="s">
        <v>707</v>
      </c>
      <c r="F510" s="58" t="s">
        <v>706</v>
      </c>
      <c r="G510" s="20" t="s">
        <v>333</v>
      </c>
      <c r="H510" s="28">
        <v>39423</v>
      </c>
      <c r="I510" s="28">
        <v>41254</v>
      </c>
      <c r="J510" s="28">
        <v>41254</v>
      </c>
      <c r="K510" s="20" t="s">
        <v>3559</v>
      </c>
      <c r="L510" s="57"/>
      <c r="M510" s="21">
        <v>100000000</v>
      </c>
      <c r="N510" s="20" t="s">
        <v>3617</v>
      </c>
      <c r="O510" s="21">
        <v>0</v>
      </c>
      <c r="P510" s="21">
        <v>0</v>
      </c>
      <c r="Q510" s="21">
        <v>0</v>
      </c>
      <c r="R510" s="21">
        <v>3666345.82</v>
      </c>
      <c r="S510" s="21"/>
      <c r="T510" s="56" t="s">
        <v>26</v>
      </c>
      <c r="U510" s="21">
        <v>-3459630.98</v>
      </c>
      <c r="V510" s="21">
        <v>0</v>
      </c>
      <c r="W510" s="21">
        <v>0</v>
      </c>
      <c r="X510" s="21">
        <v>0</v>
      </c>
      <c r="Y510" s="21"/>
      <c r="Z510" s="21"/>
      <c r="AA510" s="20" t="s">
        <v>722</v>
      </c>
    </row>
    <row r="511" spans="2:27" ht="25.5" x14ac:dyDescent="0.2">
      <c r="B511" s="14" t="s">
        <v>1972</v>
      </c>
      <c r="C511" s="24" t="s">
        <v>3616</v>
      </c>
      <c r="D511" s="16" t="s">
        <v>708</v>
      </c>
      <c r="E511" s="20" t="s">
        <v>707</v>
      </c>
      <c r="F511" s="58" t="s">
        <v>706</v>
      </c>
      <c r="G511" s="20" t="s">
        <v>361</v>
      </c>
      <c r="H511" s="28">
        <v>39426</v>
      </c>
      <c r="I511" s="28">
        <v>41255</v>
      </c>
      <c r="J511" s="28">
        <v>41255</v>
      </c>
      <c r="K511" s="20" t="s">
        <v>3559</v>
      </c>
      <c r="L511" s="57"/>
      <c r="M511" s="21">
        <v>42000000</v>
      </c>
      <c r="N511" s="20" t="s">
        <v>3615</v>
      </c>
      <c r="O511" s="21">
        <v>0</v>
      </c>
      <c r="P511" s="21">
        <v>0</v>
      </c>
      <c r="Q511" s="21">
        <v>0</v>
      </c>
      <c r="R511" s="21">
        <v>1572124.4</v>
      </c>
      <c r="S511" s="21"/>
      <c r="T511" s="56" t="s">
        <v>26</v>
      </c>
      <c r="U511" s="21">
        <v>-1480007.26</v>
      </c>
      <c r="V511" s="21">
        <v>0</v>
      </c>
      <c r="W511" s="21">
        <v>0</v>
      </c>
      <c r="X511" s="21">
        <v>0</v>
      </c>
      <c r="Y511" s="21"/>
      <c r="Z511" s="21"/>
      <c r="AA511" s="20" t="s">
        <v>722</v>
      </c>
    </row>
    <row r="512" spans="2:27" ht="25.5" x14ac:dyDescent="0.2">
      <c r="B512" s="14" t="s">
        <v>1969</v>
      </c>
      <c r="C512" s="24" t="s">
        <v>3614</v>
      </c>
      <c r="D512" s="16" t="s">
        <v>708</v>
      </c>
      <c r="E512" s="20" t="s">
        <v>707</v>
      </c>
      <c r="F512" s="58" t="s">
        <v>706</v>
      </c>
      <c r="G512" s="20" t="s">
        <v>1623</v>
      </c>
      <c r="H512" s="28">
        <v>39443</v>
      </c>
      <c r="I512" s="28">
        <v>41274</v>
      </c>
      <c r="J512" s="28">
        <v>41274</v>
      </c>
      <c r="K512" s="20" t="s">
        <v>3559</v>
      </c>
      <c r="L512" s="57"/>
      <c r="M512" s="21">
        <v>11000000</v>
      </c>
      <c r="N512" s="20" t="s">
        <v>3613</v>
      </c>
      <c r="O512" s="21">
        <v>0</v>
      </c>
      <c r="P512" s="21">
        <v>0</v>
      </c>
      <c r="Q512" s="21">
        <v>0</v>
      </c>
      <c r="R512" s="21">
        <v>433274.14</v>
      </c>
      <c r="S512" s="21"/>
      <c r="T512" s="56" t="s">
        <v>26</v>
      </c>
      <c r="U512" s="21">
        <v>-406837.39</v>
      </c>
      <c r="V512" s="21">
        <v>0</v>
      </c>
      <c r="W512" s="21">
        <v>0</v>
      </c>
      <c r="X512" s="21">
        <v>0</v>
      </c>
      <c r="Y512" s="21"/>
      <c r="Z512" s="21"/>
      <c r="AA512" s="20" t="s">
        <v>722</v>
      </c>
    </row>
    <row r="513" spans="2:27" ht="25.5" x14ac:dyDescent="0.2">
      <c r="B513" s="14" t="s">
        <v>1966</v>
      </c>
      <c r="C513" s="24" t="s">
        <v>3612</v>
      </c>
      <c r="D513" s="16" t="s">
        <v>544</v>
      </c>
      <c r="E513" s="20" t="s">
        <v>543</v>
      </c>
      <c r="F513" s="58" t="s">
        <v>706</v>
      </c>
      <c r="G513" s="20" t="s">
        <v>361</v>
      </c>
      <c r="H513" s="28">
        <v>36929</v>
      </c>
      <c r="I513" s="28">
        <v>43495</v>
      </c>
      <c r="J513" s="28">
        <v>41260</v>
      </c>
      <c r="K513" s="20" t="s">
        <v>3563</v>
      </c>
      <c r="L513" s="57"/>
      <c r="M513" s="21">
        <v>26898000</v>
      </c>
      <c r="N513" s="20" t="s">
        <v>3611</v>
      </c>
      <c r="O513" s="21">
        <v>0</v>
      </c>
      <c r="P513" s="21">
        <v>0</v>
      </c>
      <c r="Q513" s="21">
        <v>-8299027.6500000004</v>
      </c>
      <c r="R513" s="21">
        <v>-1507185.81</v>
      </c>
      <c r="S513" s="21"/>
      <c r="T513" s="56" t="s">
        <v>26</v>
      </c>
      <c r="U513" s="21">
        <v>8337232.9900000002</v>
      </c>
      <c r="V513" s="21">
        <v>0</v>
      </c>
      <c r="W513" s="21">
        <v>0</v>
      </c>
      <c r="X513" s="21">
        <v>-8299027.6900000004</v>
      </c>
      <c r="Y513" s="21">
        <v>0</v>
      </c>
      <c r="Z513" s="21">
        <v>0</v>
      </c>
      <c r="AA513" s="20" t="s">
        <v>2243</v>
      </c>
    </row>
    <row r="514" spans="2:27" ht="25.5" x14ac:dyDescent="0.2">
      <c r="B514" s="14" t="s">
        <v>1965</v>
      </c>
      <c r="C514" s="24" t="s">
        <v>3610</v>
      </c>
      <c r="D514" s="16" t="s">
        <v>708</v>
      </c>
      <c r="E514" s="20" t="s">
        <v>707</v>
      </c>
      <c r="F514" s="58" t="s">
        <v>706</v>
      </c>
      <c r="G514" s="20" t="s">
        <v>361</v>
      </c>
      <c r="H514" s="28">
        <v>38343</v>
      </c>
      <c r="I514" s="28">
        <v>43452</v>
      </c>
      <c r="J514" s="28">
        <v>41260</v>
      </c>
      <c r="K514" s="20" t="s">
        <v>3563</v>
      </c>
      <c r="L514" s="57"/>
      <c r="M514" s="21">
        <v>19000000</v>
      </c>
      <c r="N514" s="20" t="s">
        <v>3609</v>
      </c>
      <c r="O514" s="21">
        <v>0</v>
      </c>
      <c r="P514" s="21">
        <v>0</v>
      </c>
      <c r="Q514" s="21">
        <v>-4281576.45</v>
      </c>
      <c r="R514" s="21">
        <v>-812817.97</v>
      </c>
      <c r="S514" s="21"/>
      <c r="T514" s="56" t="s">
        <v>26</v>
      </c>
      <c r="U514" s="21">
        <v>4129156.76</v>
      </c>
      <c r="V514" s="21">
        <v>0</v>
      </c>
      <c r="W514" s="21">
        <v>0</v>
      </c>
      <c r="X514" s="21">
        <v>-4281576.47</v>
      </c>
      <c r="Y514" s="21">
        <v>0</v>
      </c>
      <c r="Z514" s="21">
        <v>0</v>
      </c>
      <c r="AA514" s="20" t="s">
        <v>722</v>
      </c>
    </row>
    <row r="515" spans="2:27" ht="25.5" x14ac:dyDescent="0.2">
      <c r="B515" s="14" t="s">
        <v>1962</v>
      </c>
      <c r="C515" s="24" t="s">
        <v>3608</v>
      </c>
      <c r="D515" s="16" t="s">
        <v>708</v>
      </c>
      <c r="E515" s="20" t="s">
        <v>707</v>
      </c>
      <c r="F515" s="58" t="s">
        <v>706</v>
      </c>
      <c r="G515" s="20" t="s">
        <v>421</v>
      </c>
      <c r="H515" s="28">
        <v>40998</v>
      </c>
      <c r="I515" s="28">
        <v>44654</v>
      </c>
      <c r="J515" s="28">
        <v>41260</v>
      </c>
      <c r="K515" s="20" t="s">
        <v>3563</v>
      </c>
      <c r="L515" s="57"/>
      <c r="M515" s="21">
        <v>80000000</v>
      </c>
      <c r="N515" s="20" t="s">
        <v>3607</v>
      </c>
      <c r="O515" s="21">
        <v>0</v>
      </c>
      <c r="P515" s="21">
        <v>0</v>
      </c>
      <c r="Q515" s="21">
        <v>-3665220.55</v>
      </c>
      <c r="R515" s="21">
        <v>-1015441.76</v>
      </c>
      <c r="S515" s="21"/>
      <c r="T515" s="56" t="s">
        <v>26</v>
      </c>
      <c r="U515" s="21">
        <v>0</v>
      </c>
      <c r="V515" s="21">
        <v>0</v>
      </c>
      <c r="W515" s="21">
        <v>0</v>
      </c>
      <c r="X515" s="21">
        <v>-3665220.8</v>
      </c>
      <c r="Y515" s="21">
        <v>0</v>
      </c>
      <c r="Z515" s="21">
        <v>0</v>
      </c>
      <c r="AA515" s="20" t="s">
        <v>704</v>
      </c>
    </row>
    <row r="516" spans="2:27" ht="25.5" x14ac:dyDescent="0.2">
      <c r="B516" s="14" t="s">
        <v>1959</v>
      </c>
      <c r="C516" s="24" t="s">
        <v>3606</v>
      </c>
      <c r="D516" s="16" t="s">
        <v>708</v>
      </c>
      <c r="E516" s="20" t="s">
        <v>707</v>
      </c>
      <c r="F516" s="58" t="s">
        <v>706</v>
      </c>
      <c r="G516" s="20" t="s">
        <v>338</v>
      </c>
      <c r="H516" s="28">
        <v>39769</v>
      </c>
      <c r="I516" s="28">
        <v>48213</v>
      </c>
      <c r="J516" s="28">
        <v>41261</v>
      </c>
      <c r="K516" s="20" t="s">
        <v>3563</v>
      </c>
      <c r="L516" s="57"/>
      <c r="M516" s="21">
        <v>50000000</v>
      </c>
      <c r="N516" s="20" t="s">
        <v>3605</v>
      </c>
      <c r="O516" s="21">
        <v>0</v>
      </c>
      <c r="P516" s="21">
        <v>0</v>
      </c>
      <c r="Q516" s="21">
        <v>-13939921.880000001</v>
      </c>
      <c r="R516" s="21">
        <v>-1883498.27</v>
      </c>
      <c r="S516" s="21"/>
      <c r="T516" s="56" t="s">
        <v>26</v>
      </c>
      <c r="U516" s="21">
        <v>14963454</v>
      </c>
      <c r="V516" s="21">
        <v>0</v>
      </c>
      <c r="W516" s="21">
        <v>0</v>
      </c>
      <c r="X516" s="21">
        <v>-13939921.880000001</v>
      </c>
      <c r="Y516" s="21">
        <v>0</v>
      </c>
      <c r="Z516" s="21">
        <v>0</v>
      </c>
      <c r="AA516" s="20" t="s">
        <v>704</v>
      </c>
    </row>
    <row r="517" spans="2:27" ht="25.5" x14ac:dyDescent="0.2">
      <c r="B517" s="14" t="s">
        <v>1956</v>
      </c>
      <c r="C517" s="24" t="s">
        <v>3604</v>
      </c>
      <c r="D517" s="16" t="s">
        <v>708</v>
      </c>
      <c r="E517" s="20" t="s">
        <v>707</v>
      </c>
      <c r="F517" s="58" t="s">
        <v>706</v>
      </c>
      <c r="G517" s="20" t="s">
        <v>338</v>
      </c>
      <c r="H517" s="28">
        <v>39769</v>
      </c>
      <c r="I517" s="28">
        <v>48213</v>
      </c>
      <c r="J517" s="28">
        <v>41261</v>
      </c>
      <c r="K517" s="20" t="s">
        <v>3563</v>
      </c>
      <c r="L517" s="57"/>
      <c r="M517" s="21">
        <v>50000000</v>
      </c>
      <c r="N517" s="20" t="s">
        <v>3603</v>
      </c>
      <c r="O517" s="21">
        <v>0</v>
      </c>
      <c r="P517" s="21">
        <v>0</v>
      </c>
      <c r="Q517" s="21">
        <v>-13858415.630000001</v>
      </c>
      <c r="R517" s="21">
        <v>-1878394.1</v>
      </c>
      <c r="S517" s="21"/>
      <c r="T517" s="56" t="s">
        <v>26</v>
      </c>
      <c r="U517" s="21">
        <v>14878645.65</v>
      </c>
      <c r="V517" s="21"/>
      <c r="W517" s="21"/>
      <c r="X517" s="21">
        <v>-13858415.630000001</v>
      </c>
      <c r="Y517" s="21">
        <v>0</v>
      </c>
      <c r="Z517" s="21">
        <v>0</v>
      </c>
      <c r="AA517" s="20" t="s">
        <v>704</v>
      </c>
    </row>
    <row r="518" spans="2:27" x14ac:dyDescent="0.2">
      <c r="B518" s="11" t="s">
        <v>24</v>
      </c>
      <c r="C518" s="12" t="s">
        <v>24</v>
      </c>
      <c r="D518" s="13" t="s">
        <v>24</v>
      </c>
      <c r="E518" s="12" t="s">
        <v>24</v>
      </c>
      <c r="F518" s="12" t="s">
        <v>24</v>
      </c>
      <c r="G518" s="12" t="s">
        <v>24</v>
      </c>
      <c r="H518" s="12" t="s">
        <v>24</v>
      </c>
      <c r="I518" s="12" t="s">
        <v>24</v>
      </c>
      <c r="J518" s="12" t="s">
        <v>24</v>
      </c>
      <c r="K518" s="12" t="s">
        <v>24</v>
      </c>
      <c r="L518" s="12" t="s">
        <v>24</v>
      </c>
      <c r="M518" s="12" t="s">
        <v>24</v>
      </c>
      <c r="N518" s="12" t="s">
        <v>24</v>
      </c>
      <c r="O518" s="12" t="s">
        <v>24</v>
      </c>
      <c r="P518" s="12" t="s">
        <v>24</v>
      </c>
      <c r="Q518" s="12" t="s">
        <v>24</v>
      </c>
      <c r="R518" s="12" t="s">
        <v>24</v>
      </c>
      <c r="S518" s="12" t="s">
        <v>24</v>
      </c>
      <c r="T518" s="12" t="s">
        <v>24</v>
      </c>
      <c r="U518" s="12" t="s">
        <v>24</v>
      </c>
      <c r="V518" s="12" t="s">
        <v>24</v>
      </c>
      <c r="W518" s="12" t="s">
        <v>24</v>
      </c>
      <c r="X518" s="12" t="s">
        <v>24</v>
      </c>
      <c r="Y518" s="12" t="s">
        <v>24</v>
      </c>
      <c r="Z518" s="12" t="s">
        <v>24</v>
      </c>
      <c r="AA518" s="12" t="s">
        <v>24</v>
      </c>
    </row>
    <row r="519" spans="2:27" ht="25.5" x14ac:dyDescent="0.2">
      <c r="B519" s="54" t="s">
        <v>703</v>
      </c>
      <c r="C519" s="24" t="s">
        <v>702</v>
      </c>
      <c r="D519" s="53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2">
        <f>SUM(SCDBPTASN2!O360:'SCDBPTASN2'!O518)</f>
        <v>-312500</v>
      </c>
      <c r="P519" s="52">
        <f>SUM(SCDBPTASN2!P360:'SCDBPTASN2'!P518)</f>
        <v>0</v>
      </c>
      <c r="Q519" s="52">
        <f>SUM(SCDBPTASN2!Q360:'SCDBPTASN2'!Q518)</f>
        <v>-192833098.89999998</v>
      </c>
      <c r="R519" s="52">
        <f>SUM(SCDBPTASN2!R360:'SCDBPTASN2'!R518)</f>
        <v>-10581163.879999999</v>
      </c>
      <c r="S519" s="52">
        <f>SUM(SCDBPTASN2!S360:'SCDBPTASN2'!S518)</f>
        <v>0</v>
      </c>
      <c r="T519" s="51"/>
      <c r="U519" s="52">
        <f>SUM(SCDBPTASN2!U360:'SCDBPTASN2'!U518)</f>
        <v>168534323.60600001</v>
      </c>
      <c r="V519" s="52">
        <f>SUM(SCDBPTASN2!V360:'SCDBPTASN2'!V518)</f>
        <v>0</v>
      </c>
      <c r="W519" s="52">
        <f>SUM(SCDBPTASN2!W360:'SCDBPTASN2'!W518)</f>
        <v>11160.56</v>
      </c>
      <c r="X519" s="52">
        <f>SUM(SCDBPTASN2!X360:'SCDBPTASN2'!X518)</f>
        <v>-192833099.20999998</v>
      </c>
      <c r="Y519" s="52">
        <f>SUM(SCDBPTASN2!Y360:'SCDBPTASN2'!Y518)</f>
        <v>0</v>
      </c>
      <c r="Z519" s="52">
        <f>SUM(SCDBPTASN2!Z360:'SCDBPTASN2'!Z518)</f>
        <v>0</v>
      </c>
      <c r="AA519" s="51"/>
    </row>
    <row r="520" spans="2:27" x14ac:dyDescent="0.2">
      <c r="B520" s="11" t="s">
        <v>24</v>
      </c>
      <c r="C520" s="12" t="s">
        <v>24</v>
      </c>
      <c r="D520" s="13" t="s">
        <v>24</v>
      </c>
      <c r="E520" s="12" t="s">
        <v>24</v>
      </c>
      <c r="F520" s="12" t="s">
        <v>24</v>
      </c>
      <c r="G520" s="12" t="s">
        <v>24</v>
      </c>
      <c r="H520" s="12" t="s">
        <v>24</v>
      </c>
      <c r="I520" s="12" t="s">
        <v>24</v>
      </c>
      <c r="J520" s="12" t="s">
        <v>24</v>
      </c>
      <c r="K520" s="12" t="s">
        <v>24</v>
      </c>
      <c r="L520" s="12" t="s">
        <v>24</v>
      </c>
      <c r="M520" s="12" t="s">
        <v>24</v>
      </c>
      <c r="N520" s="12" t="s">
        <v>24</v>
      </c>
      <c r="O520" s="12" t="s">
        <v>24</v>
      </c>
      <c r="P520" s="12" t="s">
        <v>24</v>
      </c>
      <c r="Q520" s="12" t="s">
        <v>24</v>
      </c>
      <c r="R520" s="12" t="s">
        <v>24</v>
      </c>
      <c r="S520" s="12" t="s">
        <v>24</v>
      </c>
      <c r="T520" s="12" t="s">
        <v>24</v>
      </c>
      <c r="U520" s="12" t="s">
        <v>24</v>
      </c>
      <c r="V520" s="12" t="s">
        <v>24</v>
      </c>
      <c r="W520" s="12" t="s">
        <v>24</v>
      </c>
      <c r="X520" s="12" t="s">
        <v>24</v>
      </c>
      <c r="Y520" s="12" t="s">
        <v>24</v>
      </c>
      <c r="Z520" s="12" t="s">
        <v>24</v>
      </c>
      <c r="AA520" s="12" t="s">
        <v>24</v>
      </c>
    </row>
    <row r="521" spans="2:27" ht="38.25" x14ac:dyDescent="0.2">
      <c r="B521" s="14" t="s">
        <v>701</v>
      </c>
      <c r="C521" s="24" t="s">
        <v>3602</v>
      </c>
      <c r="D521" s="16" t="s">
        <v>3601</v>
      </c>
      <c r="E521" s="20" t="s">
        <v>534</v>
      </c>
      <c r="F521" s="58" t="s">
        <v>325</v>
      </c>
      <c r="G521" s="20" t="s">
        <v>365</v>
      </c>
      <c r="H521" s="28">
        <v>40763</v>
      </c>
      <c r="I521" s="28">
        <v>42633</v>
      </c>
      <c r="J521" s="28">
        <v>40926</v>
      </c>
      <c r="K521" s="20" t="s">
        <v>3563</v>
      </c>
      <c r="L521" s="57"/>
      <c r="M521" s="21">
        <v>10000000</v>
      </c>
      <c r="N521" s="20" t="s">
        <v>557</v>
      </c>
      <c r="O521" s="21">
        <v>72143</v>
      </c>
      <c r="P521" s="21">
        <v>0</v>
      </c>
      <c r="Q521" s="21">
        <v>-99212.01</v>
      </c>
      <c r="R521" s="21">
        <v>-5277.77</v>
      </c>
      <c r="S521" s="21">
        <v>67412.31</v>
      </c>
      <c r="T521" s="56" t="s">
        <v>26</v>
      </c>
      <c r="U521" s="21">
        <v>15902.32</v>
      </c>
      <c r="V521" s="21">
        <v>0</v>
      </c>
      <c r="W521" s="21">
        <v>0</v>
      </c>
      <c r="X521" s="21">
        <v>-166624.32000000001</v>
      </c>
      <c r="Y521" s="21">
        <v>0</v>
      </c>
      <c r="Z521" s="21">
        <v>0</v>
      </c>
      <c r="AA521" s="20" t="s">
        <v>556</v>
      </c>
    </row>
    <row r="522" spans="2:27" ht="25.5" x14ac:dyDescent="0.2">
      <c r="B522" s="14" t="s">
        <v>697</v>
      </c>
      <c r="C522" s="24" t="s">
        <v>3600</v>
      </c>
      <c r="D522" s="16" t="s">
        <v>3599</v>
      </c>
      <c r="E522" s="20" t="s">
        <v>534</v>
      </c>
      <c r="F522" s="58" t="s">
        <v>325</v>
      </c>
      <c r="G522" s="20" t="s">
        <v>346</v>
      </c>
      <c r="H522" s="28">
        <v>40842</v>
      </c>
      <c r="I522" s="28">
        <v>42724</v>
      </c>
      <c r="J522" s="28">
        <v>40939</v>
      </c>
      <c r="K522" s="20" t="s">
        <v>3563</v>
      </c>
      <c r="L522" s="57"/>
      <c r="M522" s="21">
        <v>2500000</v>
      </c>
      <c r="N522" s="20" t="s">
        <v>557</v>
      </c>
      <c r="O522" s="21">
        <v>-2441.4699999999998</v>
      </c>
      <c r="P522" s="21">
        <v>0</v>
      </c>
      <c r="Q522" s="21">
        <v>149218.57999999999</v>
      </c>
      <c r="R522" s="21">
        <v>-2222.2199999999998</v>
      </c>
      <c r="S522" s="21">
        <v>-2362.71</v>
      </c>
      <c r="T522" s="56" t="s">
        <v>26</v>
      </c>
      <c r="U522" s="21">
        <v>-103485.21</v>
      </c>
      <c r="V522" s="21">
        <v>0</v>
      </c>
      <c r="W522" s="21">
        <v>0</v>
      </c>
      <c r="X522" s="21">
        <v>151581.29</v>
      </c>
      <c r="Y522" s="21">
        <v>0</v>
      </c>
      <c r="Z522" s="21">
        <v>0</v>
      </c>
      <c r="AA522" s="20" t="s">
        <v>556</v>
      </c>
    </row>
    <row r="523" spans="2:27" ht="25.5" x14ac:dyDescent="0.2">
      <c r="B523" s="14" t="s">
        <v>693</v>
      </c>
      <c r="C523" s="24" t="s">
        <v>3598</v>
      </c>
      <c r="D523" s="16" t="s">
        <v>3597</v>
      </c>
      <c r="E523" s="20" t="s">
        <v>534</v>
      </c>
      <c r="F523" s="58" t="s">
        <v>325</v>
      </c>
      <c r="G523" s="20" t="s">
        <v>343</v>
      </c>
      <c r="H523" s="28">
        <v>40746</v>
      </c>
      <c r="I523" s="28">
        <v>42633</v>
      </c>
      <c r="J523" s="28">
        <v>40941</v>
      </c>
      <c r="K523" s="20" t="s">
        <v>3563</v>
      </c>
      <c r="L523" s="57"/>
      <c r="M523" s="21">
        <v>10000000</v>
      </c>
      <c r="N523" s="20" t="s">
        <v>557</v>
      </c>
      <c r="O523" s="21">
        <v>72319</v>
      </c>
      <c r="P523" s="21">
        <v>0</v>
      </c>
      <c r="Q523" s="21">
        <v>-189713.62</v>
      </c>
      <c r="R523" s="21">
        <v>-10610.88</v>
      </c>
      <c r="S523" s="21">
        <v>65320.39</v>
      </c>
      <c r="T523" s="56" t="s">
        <v>26</v>
      </c>
      <c r="U523" s="21">
        <v>72306.8</v>
      </c>
      <c r="V523" s="21">
        <v>0</v>
      </c>
      <c r="W523" s="21">
        <v>-1166.44</v>
      </c>
      <c r="X523" s="21">
        <v>-255034.01</v>
      </c>
      <c r="Y523" s="21">
        <v>0</v>
      </c>
      <c r="Z523" s="21">
        <v>0</v>
      </c>
      <c r="AA523" s="20" t="s">
        <v>556</v>
      </c>
    </row>
    <row r="524" spans="2:27" ht="25.5" x14ac:dyDescent="0.2">
      <c r="B524" s="14" t="s">
        <v>689</v>
      </c>
      <c r="C524" s="24" t="s">
        <v>3596</v>
      </c>
      <c r="D524" s="16" t="s">
        <v>3595</v>
      </c>
      <c r="E524" s="20" t="s">
        <v>534</v>
      </c>
      <c r="F524" s="58" t="s">
        <v>325</v>
      </c>
      <c r="G524" s="20" t="s">
        <v>338</v>
      </c>
      <c r="H524" s="28">
        <v>40807</v>
      </c>
      <c r="I524" s="28">
        <v>42724</v>
      </c>
      <c r="J524" s="28">
        <v>40941</v>
      </c>
      <c r="K524" s="20" t="s">
        <v>3563</v>
      </c>
      <c r="L524" s="57"/>
      <c r="M524" s="21">
        <v>10000000</v>
      </c>
      <c r="N524" s="20" t="s">
        <v>557</v>
      </c>
      <c r="O524" s="21">
        <v>195942.01</v>
      </c>
      <c r="P524" s="21">
        <v>0</v>
      </c>
      <c r="Q524" s="21">
        <v>37217.660000000003</v>
      </c>
      <c r="R524" s="21">
        <v>-12554.63</v>
      </c>
      <c r="S524" s="21">
        <v>183501.25</v>
      </c>
      <c r="T524" s="56" t="s">
        <v>26</v>
      </c>
      <c r="U524" s="21">
        <v>-3888.56</v>
      </c>
      <c r="V524" s="21">
        <v>0</v>
      </c>
      <c r="W524" s="21">
        <v>-3110.19</v>
      </c>
      <c r="X524" s="21">
        <v>-146283.59</v>
      </c>
      <c r="Y524" s="21">
        <v>0</v>
      </c>
      <c r="Z524" s="21">
        <v>0</v>
      </c>
      <c r="AA524" s="20" t="s">
        <v>556</v>
      </c>
    </row>
    <row r="525" spans="2:27" ht="25.5" x14ac:dyDescent="0.2">
      <c r="B525" s="14" t="s">
        <v>685</v>
      </c>
      <c r="C525" s="24" t="s">
        <v>3594</v>
      </c>
      <c r="D525" s="16" t="s">
        <v>3593</v>
      </c>
      <c r="E525" s="20" t="s">
        <v>534</v>
      </c>
      <c r="F525" s="58" t="s">
        <v>325</v>
      </c>
      <c r="G525" s="20" t="s">
        <v>346</v>
      </c>
      <c r="H525" s="28">
        <v>40819</v>
      </c>
      <c r="I525" s="28">
        <v>42724</v>
      </c>
      <c r="J525" s="28">
        <v>40941</v>
      </c>
      <c r="K525" s="20" t="s">
        <v>3563</v>
      </c>
      <c r="L525" s="57"/>
      <c r="M525" s="21">
        <v>10000000</v>
      </c>
      <c r="N525" s="20" t="s">
        <v>557</v>
      </c>
      <c r="O525" s="21">
        <v>-34684</v>
      </c>
      <c r="P525" s="21">
        <v>0</v>
      </c>
      <c r="Q525" s="21">
        <v>-262481.40000000002</v>
      </c>
      <c r="R525" s="21">
        <v>-8885.02</v>
      </c>
      <c r="S525" s="21">
        <v>-33005.74</v>
      </c>
      <c r="T525" s="56" t="s">
        <v>26</v>
      </c>
      <c r="U525" s="21">
        <v>146384.84</v>
      </c>
      <c r="V525" s="21">
        <v>0</v>
      </c>
      <c r="W525" s="21">
        <v>559.41999999999996</v>
      </c>
      <c r="X525" s="21">
        <v>-229475.66</v>
      </c>
      <c r="Y525" s="21">
        <v>0</v>
      </c>
      <c r="Z525" s="21">
        <v>0</v>
      </c>
      <c r="AA525" s="20" t="s">
        <v>556</v>
      </c>
    </row>
    <row r="526" spans="2:27" ht="25.5" x14ac:dyDescent="0.2">
      <c r="B526" s="14" t="s">
        <v>681</v>
      </c>
      <c r="C526" s="24" t="s">
        <v>3592</v>
      </c>
      <c r="D526" s="16" t="s">
        <v>3591</v>
      </c>
      <c r="E526" s="20" t="s">
        <v>534</v>
      </c>
      <c r="F526" s="58" t="s">
        <v>325</v>
      </c>
      <c r="G526" s="20" t="s">
        <v>490</v>
      </c>
      <c r="H526" s="28">
        <v>40833</v>
      </c>
      <c r="I526" s="28">
        <v>42724</v>
      </c>
      <c r="J526" s="28">
        <v>40941</v>
      </c>
      <c r="K526" s="20" t="s">
        <v>3563</v>
      </c>
      <c r="L526" s="57"/>
      <c r="M526" s="21">
        <v>4000000</v>
      </c>
      <c r="N526" s="20" t="s">
        <v>557</v>
      </c>
      <c r="O526" s="21">
        <v>240608</v>
      </c>
      <c r="P526" s="21">
        <v>0</v>
      </c>
      <c r="Q526" s="21">
        <v>250477.99</v>
      </c>
      <c r="R526" s="21">
        <v>-7658.55</v>
      </c>
      <c r="S526" s="21">
        <v>228965.68</v>
      </c>
      <c r="T526" s="56" t="s">
        <v>26</v>
      </c>
      <c r="U526" s="21">
        <v>-75225.539999999994</v>
      </c>
      <c r="V526" s="21">
        <v>0</v>
      </c>
      <c r="W526" s="21">
        <v>-3880.77</v>
      </c>
      <c r="X526" s="21">
        <v>21512.31</v>
      </c>
      <c r="Y526" s="21">
        <v>0</v>
      </c>
      <c r="Z526" s="21">
        <v>0</v>
      </c>
      <c r="AA526" s="20" t="s">
        <v>556</v>
      </c>
    </row>
    <row r="527" spans="2:27" ht="25.5" x14ac:dyDescent="0.2">
      <c r="B527" s="14" t="s">
        <v>677</v>
      </c>
      <c r="C527" s="24" t="s">
        <v>3590</v>
      </c>
      <c r="D527" s="16" t="s">
        <v>3589</v>
      </c>
      <c r="E527" s="20" t="s">
        <v>534</v>
      </c>
      <c r="F527" s="58" t="s">
        <v>325</v>
      </c>
      <c r="G527" s="20" t="s">
        <v>338</v>
      </c>
      <c r="H527" s="28">
        <v>40840</v>
      </c>
      <c r="I527" s="28">
        <v>42724</v>
      </c>
      <c r="J527" s="28">
        <v>40941</v>
      </c>
      <c r="K527" s="20" t="s">
        <v>3563</v>
      </c>
      <c r="L527" s="57"/>
      <c r="M527" s="21">
        <v>5000000</v>
      </c>
      <c r="N527" s="20" t="s">
        <v>557</v>
      </c>
      <c r="O527" s="21">
        <v>-76553.179999999993</v>
      </c>
      <c r="P527" s="21">
        <v>0</v>
      </c>
      <c r="Q527" s="21">
        <v>-109364</v>
      </c>
      <c r="R527" s="21">
        <v>-3487.49</v>
      </c>
      <c r="S527" s="21">
        <v>-72848.990000000005</v>
      </c>
      <c r="T527" s="56" t="s">
        <v>26</v>
      </c>
      <c r="U527" s="21">
        <v>3341.28</v>
      </c>
      <c r="V527" s="21">
        <v>0</v>
      </c>
      <c r="W527" s="21">
        <v>1234.73</v>
      </c>
      <c r="X527" s="21">
        <v>-36515.01</v>
      </c>
      <c r="Y527" s="21">
        <v>0</v>
      </c>
      <c r="Z527" s="21">
        <v>0</v>
      </c>
      <c r="AA527" s="20" t="s">
        <v>556</v>
      </c>
    </row>
    <row r="528" spans="2:27" ht="25.5" x14ac:dyDescent="0.2">
      <c r="B528" s="14" t="s">
        <v>673</v>
      </c>
      <c r="C528" s="24" t="s">
        <v>3588</v>
      </c>
      <c r="D528" s="16" t="s">
        <v>3587</v>
      </c>
      <c r="E528" s="20" t="s">
        <v>534</v>
      </c>
      <c r="F528" s="58" t="s">
        <v>325</v>
      </c>
      <c r="G528" s="20" t="s">
        <v>343</v>
      </c>
      <c r="H528" s="28">
        <v>40847</v>
      </c>
      <c r="I528" s="28">
        <v>42724</v>
      </c>
      <c r="J528" s="28">
        <v>40941</v>
      </c>
      <c r="K528" s="20" t="s">
        <v>3563</v>
      </c>
      <c r="L528" s="57"/>
      <c r="M528" s="21">
        <v>5000000</v>
      </c>
      <c r="N528" s="20" t="s">
        <v>557</v>
      </c>
      <c r="O528" s="21">
        <v>-88854</v>
      </c>
      <c r="P528" s="21">
        <v>0</v>
      </c>
      <c r="Q528" s="21">
        <v>-123931</v>
      </c>
      <c r="R528" s="21">
        <v>-3289.09</v>
      </c>
      <c r="S528" s="21">
        <v>-84554.61</v>
      </c>
      <c r="T528" s="56" t="s">
        <v>26</v>
      </c>
      <c r="U528" s="21">
        <v>30427.42</v>
      </c>
      <c r="V528" s="21">
        <v>0</v>
      </c>
      <c r="W528" s="21">
        <v>1433.13</v>
      </c>
      <c r="X528" s="21">
        <v>-39376.39</v>
      </c>
      <c r="Y528" s="21">
        <v>0</v>
      </c>
      <c r="Z528" s="21">
        <v>0</v>
      </c>
      <c r="AA528" s="20" t="s">
        <v>556</v>
      </c>
    </row>
    <row r="529" spans="2:27" ht="38.25" x14ac:dyDescent="0.2">
      <c r="B529" s="14" t="s">
        <v>669</v>
      </c>
      <c r="C529" s="24" t="s">
        <v>3586</v>
      </c>
      <c r="D529" s="16" t="s">
        <v>3585</v>
      </c>
      <c r="E529" s="20" t="s">
        <v>534</v>
      </c>
      <c r="F529" s="58" t="s">
        <v>325</v>
      </c>
      <c r="G529" s="20" t="s">
        <v>361</v>
      </c>
      <c r="H529" s="28">
        <v>40847</v>
      </c>
      <c r="I529" s="28">
        <v>42724</v>
      </c>
      <c r="J529" s="28">
        <v>40941</v>
      </c>
      <c r="K529" s="20" t="s">
        <v>3563</v>
      </c>
      <c r="L529" s="57"/>
      <c r="M529" s="21">
        <v>5000000</v>
      </c>
      <c r="N529" s="20" t="s">
        <v>557</v>
      </c>
      <c r="O529" s="21">
        <v>-71364.53</v>
      </c>
      <c r="P529" s="21">
        <v>0</v>
      </c>
      <c r="Q529" s="21">
        <v>-109364.24</v>
      </c>
      <c r="R529" s="21">
        <v>-3571.18</v>
      </c>
      <c r="S529" s="21">
        <v>-67911.41</v>
      </c>
      <c r="T529" s="56" t="s">
        <v>26</v>
      </c>
      <c r="U529" s="21">
        <v>9151.5499999999993</v>
      </c>
      <c r="V529" s="21">
        <v>0</v>
      </c>
      <c r="W529" s="21">
        <v>1151.04</v>
      </c>
      <c r="X529" s="21">
        <v>-41452.83</v>
      </c>
      <c r="Y529" s="21">
        <v>0</v>
      </c>
      <c r="Z529" s="21">
        <v>0</v>
      </c>
      <c r="AA529" s="20" t="s">
        <v>556</v>
      </c>
    </row>
    <row r="530" spans="2:27" ht="25.5" x14ac:dyDescent="0.2">
      <c r="B530" s="14" t="s">
        <v>665</v>
      </c>
      <c r="C530" s="24" t="s">
        <v>3584</v>
      </c>
      <c r="D530" s="16" t="s">
        <v>3583</v>
      </c>
      <c r="E530" s="20" t="s">
        <v>534</v>
      </c>
      <c r="F530" s="58" t="s">
        <v>325</v>
      </c>
      <c r="G530" s="20" t="s">
        <v>343</v>
      </c>
      <c r="H530" s="28">
        <v>39589</v>
      </c>
      <c r="I530" s="28">
        <v>40988</v>
      </c>
      <c r="J530" s="28">
        <v>40988</v>
      </c>
      <c r="K530" s="20" t="s">
        <v>3559</v>
      </c>
      <c r="L530" s="57"/>
      <c r="M530" s="21">
        <v>8700000</v>
      </c>
      <c r="N530" s="20" t="s">
        <v>662</v>
      </c>
      <c r="O530" s="21">
        <v>0</v>
      </c>
      <c r="P530" s="21">
        <v>0</v>
      </c>
      <c r="Q530" s="21">
        <v>0</v>
      </c>
      <c r="R530" s="21">
        <v>-24664.5</v>
      </c>
      <c r="S530" s="21">
        <v>0</v>
      </c>
      <c r="T530" s="56" t="s">
        <v>26</v>
      </c>
      <c r="U530" s="21">
        <v>13067.4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0" t="s">
        <v>556</v>
      </c>
    </row>
    <row r="531" spans="2:27" ht="25.5" x14ac:dyDescent="0.2">
      <c r="B531" s="14" t="s">
        <v>661</v>
      </c>
      <c r="C531" s="24" t="s">
        <v>584</v>
      </c>
      <c r="D531" s="16" t="s">
        <v>3582</v>
      </c>
      <c r="E531" s="20" t="s">
        <v>534</v>
      </c>
      <c r="F531" s="58" t="s">
        <v>325</v>
      </c>
      <c r="G531" s="20" t="s">
        <v>365</v>
      </c>
      <c r="H531" s="28">
        <v>39758</v>
      </c>
      <c r="I531" s="28">
        <v>40988</v>
      </c>
      <c r="J531" s="28">
        <v>40988</v>
      </c>
      <c r="K531" s="20" t="s">
        <v>3559</v>
      </c>
      <c r="L531" s="57"/>
      <c r="M531" s="21">
        <v>10000000</v>
      </c>
      <c r="N531" s="20" t="s">
        <v>3581</v>
      </c>
      <c r="O531" s="21">
        <v>0</v>
      </c>
      <c r="P531" s="21">
        <v>0</v>
      </c>
      <c r="Q531" s="21">
        <v>0</v>
      </c>
      <c r="R531" s="21">
        <v>-84374.99</v>
      </c>
      <c r="S531" s="21">
        <v>0</v>
      </c>
      <c r="T531" s="56" t="s">
        <v>26</v>
      </c>
      <c r="U531" s="21">
        <v>69060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0" t="s">
        <v>556</v>
      </c>
    </row>
    <row r="532" spans="2:27" ht="25.5" x14ac:dyDescent="0.2">
      <c r="B532" s="14" t="s">
        <v>658</v>
      </c>
      <c r="C532" s="24" t="s">
        <v>3580</v>
      </c>
      <c r="D532" s="16" t="s">
        <v>327</v>
      </c>
      <c r="E532" s="20" t="s">
        <v>534</v>
      </c>
      <c r="F532" s="58" t="s">
        <v>325</v>
      </c>
      <c r="G532" s="20" t="s">
        <v>356</v>
      </c>
      <c r="H532" s="28">
        <v>39455</v>
      </c>
      <c r="I532" s="28">
        <v>41353</v>
      </c>
      <c r="J532" s="28">
        <v>41246</v>
      </c>
      <c r="K532" s="20" t="s">
        <v>3563</v>
      </c>
      <c r="L532" s="57"/>
      <c r="M532" s="21">
        <v>20000000</v>
      </c>
      <c r="N532" s="20" t="s">
        <v>3579</v>
      </c>
      <c r="O532" s="21">
        <v>0</v>
      </c>
      <c r="P532" s="21">
        <v>0</v>
      </c>
      <c r="Q532" s="21">
        <v>-183430</v>
      </c>
      <c r="R532" s="21">
        <v>-612083.68000000005</v>
      </c>
      <c r="S532" s="21"/>
      <c r="T532" s="56" t="s">
        <v>26</v>
      </c>
      <c r="U532" s="21">
        <v>-715759.99</v>
      </c>
      <c r="V532" s="21">
        <v>0</v>
      </c>
      <c r="W532" s="21">
        <v>0</v>
      </c>
      <c r="X532" s="21">
        <v>-183430</v>
      </c>
      <c r="Y532" s="21">
        <v>0</v>
      </c>
      <c r="Z532" s="21">
        <v>0</v>
      </c>
      <c r="AA532" s="20" t="s">
        <v>556</v>
      </c>
    </row>
    <row r="533" spans="2:27" ht="25.5" x14ac:dyDescent="0.2">
      <c r="B533" s="14" t="s">
        <v>655</v>
      </c>
      <c r="C533" s="24" t="s">
        <v>3578</v>
      </c>
      <c r="D533" s="16" t="s">
        <v>327</v>
      </c>
      <c r="E533" s="20" t="s">
        <v>534</v>
      </c>
      <c r="F533" s="58" t="s">
        <v>325</v>
      </c>
      <c r="G533" s="20" t="s">
        <v>361</v>
      </c>
      <c r="H533" s="28">
        <v>39638</v>
      </c>
      <c r="I533" s="28">
        <v>41263</v>
      </c>
      <c r="J533" s="28">
        <v>41263</v>
      </c>
      <c r="K533" s="20" t="s">
        <v>3559</v>
      </c>
      <c r="L533" s="57"/>
      <c r="M533" s="21">
        <v>12975000</v>
      </c>
      <c r="N533" s="20" t="s">
        <v>3577</v>
      </c>
      <c r="O533" s="21">
        <v>0</v>
      </c>
      <c r="P533" s="21">
        <v>0</v>
      </c>
      <c r="Q533" s="21">
        <v>0</v>
      </c>
      <c r="R533" s="21">
        <v>-211708.75</v>
      </c>
      <c r="S533" s="21"/>
      <c r="T533" s="56" t="s">
        <v>26</v>
      </c>
      <c r="U533" s="21">
        <v>168493.35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0" t="s">
        <v>556</v>
      </c>
    </row>
    <row r="534" spans="2:27" x14ac:dyDescent="0.2">
      <c r="B534" s="11" t="s">
        <v>24</v>
      </c>
      <c r="C534" s="12" t="s">
        <v>24</v>
      </c>
      <c r="D534" s="13" t="s">
        <v>24</v>
      </c>
      <c r="E534" s="12" t="s">
        <v>24</v>
      </c>
      <c r="F534" s="12" t="s">
        <v>24</v>
      </c>
      <c r="G534" s="12" t="s">
        <v>24</v>
      </c>
      <c r="H534" s="12" t="s">
        <v>24</v>
      </c>
      <c r="I534" s="12" t="s">
        <v>24</v>
      </c>
      <c r="J534" s="12" t="s">
        <v>24</v>
      </c>
      <c r="K534" s="12" t="s">
        <v>24</v>
      </c>
      <c r="L534" s="12" t="s">
        <v>24</v>
      </c>
      <c r="M534" s="12" t="s">
        <v>24</v>
      </c>
      <c r="N534" s="12" t="s">
        <v>24</v>
      </c>
      <c r="O534" s="12" t="s">
        <v>24</v>
      </c>
      <c r="P534" s="12" t="s">
        <v>24</v>
      </c>
      <c r="Q534" s="12" t="s">
        <v>24</v>
      </c>
      <c r="R534" s="12" t="s">
        <v>24</v>
      </c>
      <c r="S534" s="12" t="s">
        <v>24</v>
      </c>
      <c r="T534" s="12" t="s">
        <v>24</v>
      </c>
      <c r="U534" s="12" t="s">
        <v>24</v>
      </c>
      <c r="V534" s="12" t="s">
        <v>24</v>
      </c>
      <c r="W534" s="12" t="s">
        <v>24</v>
      </c>
      <c r="X534" s="12" t="s">
        <v>24</v>
      </c>
      <c r="Y534" s="12" t="s">
        <v>24</v>
      </c>
      <c r="Z534" s="12" t="s">
        <v>24</v>
      </c>
      <c r="AA534" s="12" t="s">
        <v>24</v>
      </c>
    </row>
    <row r="535" spans="2:27" ht="25.5" x14ac:dyDescent="0.2">
      <c r="B535" s="54" t="s">
        <v>555</v>
      </c>
      <c r="C535" s="24" t="s">
        <v>554</v>
      </c>
      <c r="D535" s="53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2">
        <f>SUM(SCDBPTASN2!O520:'SCDBPTASN2'!O534)</f>
        <v>307114.83000000007</v>
      </c>
      <c r="P535" s="52">
        <f>SUM(SCDBPTASN2!P520:'SCDBPTASN2'!P534)</f>
        <v>0</v>
      </c>
      <c r="Q535" s="52">
        <f>SUM(SCDBPTASN2!Q520:'SCDBPTASN2'!Q534)</f>
        <v>-640582.04</v>
      </c>
      <c r="R535" s="52">
        <f>SUM(SCDBPTASN2!R520:'SCDBPTASN2'!R534)</f>
        <v>-990388.75</v>
      </c>
      <c r="S535" s="52">
        <f>SUM(SCDBPTASN2!S520:'SCDBPTASN2'!S534)</f>
        <v>284516.17000000004</v>
      </c>
      <c r="T535" s="51"/>
      <c r="U535" s="52">
        <f>SUM(SCDBPTASN2!U520:'SCDBPTASN2'!U534)</f>
        <v>-370224.33999999997</v>
      </c>
      <c r="V535" s="52">
        <f>SUM(SCDBPTASN2!V520:'SCDBPTASN2'!V534)</f>
        <v>0</v>
      </c>
      <c r="W535" s="52">
        <f>SUM(SCDBPTASN2!W520:'SCDBPTASN2'!W534)</f>
        <v>-3779.08</v>
      </c>
      <c r="X535" s="52">
        <f>SUM(SCDBPTASN2!X520:'SCDBPTASN2'!X534)</f>
        <v>-925098.21</v>
      </c>
      <c r="Y535" s="52">
        <f>SUM(SCDBPTASN2!Y520:'SCDBPTASN2'!Y534)</f>
        <v>0</v>
      </c>
      <c r="Z535" s="52">
        <f>SUM(SCDBPTASN2!Z520:'SCDBPTASN2'!Z534)</f>
        <v>0</v>
      </c>
      <c r="AA535" s="51"/>
    </row>
    <row r="536" spans="2:27" x14ac:dyDescent="0.2">
      <c r="B536" s="11" t="s">
        <v>24</v>
      </c>
      <c r="C536" s="12" t="s">
        <v>24</v>
      </c>
      <c r="D536" s="13" t="s">
        <v>24</v>
      </c>
      <c r="E536" s="12" t="s">
        <v>24</v>
      </c>
      <c r="F536" s="12" t="s">
        <v>24</v>
      </c>
      <c r="G536" s="12" t="s">
        <v>24</v>
      </c>
      <c r="H536" s="12" t="s">
        <v>24</v>
      </c>
      <c r="I536" s="12" t="s">
        <v>24</v>
      </c>
      <c r="J536" s="12" t="s">
        <v>24</v>
      </c>
      <c r="K536" s="12" t="s">
        <v>24</v>
      </c>
      <c r="L536" s="12" t="s">
        <v>24</v>
      </c>
      <c r="M536" s="12" t="s">
        <v>24</v>
      </c>
      <c r="N536" s="12" t="s">
        <v>24</v>
      </c>
      <c r="O536" s="12" t="s">
        <v>24</v>
      </c>
      <c r="P536" s="12" t="s">
        <v>24</v>
      </c>
      <c r="Q536" s="12" t="s">
        <v>24</v>
      </c>
      <c r="R536" s="12" t="s">
        <v>24</v>
      </c>
      <c r="S536" s="12" t="s">
        <v>24</v>
      </c>
      <c r="T536" s="12" t="s">
        <v>24</v>
      </c>
      <c r="U536" s="12" t="s">
        <v>24</v>
      </c>
      <c r="V536" s="12" t="s">
        <v>24</v>
      </c>
      <c r="W536" s="12" t="s">
        <v>24</v>
      </c>
      <c r="X536" s="12" t="s">
        <v>24</v>
      </c>
      <c r="Y536" s="12" t="s">
        <v>24</v>
      </c>
      <c r="Z536" s="12" t="s">
        <v>24</v>
      </c>
      <c r="AA536" s="12" t="s">
        <v>24</v>
      </c>
    </row>
    <row r="537" spans="2:27" ht="25.5" x14ac:dyDescent="0.2">
      <c r="B537" s="14" t="s">
        <v>553</v>
      </c>
      <c r="C537" s="24" t="s">
        <v>3576</v>
      </c>
      <c r="D537" s="16" t="s">
        <v>544</v>
      </c>
      <c r="E537" s="20" t="s">
        <v>543</v>
      </c>
      <c r="F537" s="58" t="s">
        <v>542</v>
      </c>
      <c r="G537" s="20" t="s">
        <v>365</v>
      </c>
      <c r="H537" s="28">
        <v>39371</v>
      </c>
      <c r="I537" s="28">
        <v>41205</v>
      </c>
      <c r="J537" s="28">
        <v>41205</v>
      </c>
      <c r="K537" s="20" t="s">
        <v>3559</v>
      </c>
      <c r="L537" s="57"/>
      <c r="M537" s="21">
        <v>101675000</v>
      </c>
      <c r="N537" s="20" t="s">
        <v>3575</v>
      </c>
      <c r="O537" s="21">
        <v>0</v>
      </c>
      <c r="P537" s="21">
        <v>0</v>
      </c>
      <c r="Q537" s="21">
        <v>-21974673.23</v>
      </c>
      <c r="R537" s="21">
        <v>137602.60999999999</v>
      </c>
      <c r="S537" s="21">
        <v>0</v>
      </c>
      <c r="T537" s="56" t="s">
        <v>26</v>
      </c>
      <c r="U537" s="21">
        <v>-124346.19</v>
      </c>
      <c r="V537" s="21">
        <v>23970092.16</v>
      </c>
      <c r="W537" s="21">
        <v>0</v>
      </c>
      <c r="X537" s="21">
        <v>-21974673.23</v>
      </c>
      <c r="Y537" s="21"/>
      <c r="Z537" s="21"/>
      <c r="AA537" s="20" t="s">
        <v>540</v>
      </c>
    </row>
    <row r="538" spans="2:27" x14ac:dyDescent="0.2">
      <c r="B538" s="11" t="s">
        <v>24</v>
      </c>
      <c r="C538" s="12" t="s">
        <v>24</v>
      </c>
      <c r="D538" s="13" t="s">
        <v>24</v>
      </c>
      <c r="E538" s="12" t="s">
        <v>24</v>
      </c>
      <c r="F538" s="12" t="s">
        <v>24</v>
      </c>
      <c r="G538" s="12" t="s">
        <v>24</v>
      </c>
      <c r="H538" s="12" t="s">
        <v>24</v>
      </c>
      <c r="I538" s="12" t="s">
        <v>24</v>
      </c>
      <c r="J538" s="12" t="s">
        <v>24</v>
      </c>
      <c r="K538" s="12" t="s">
        <v>24</v>
      </c>
      <c r="L538" s="12" t="s">
        <v>24</v>
      </c>
      <c r="M538" s="12" t="s">
        <v>24</v>
      </c>
      <c r="N538" s="12" t="s">
        <v>24</v>
      </c>
      <c r="O538" s="12" t="s">
        <v>24</v>
      </c>
      <c r="P538" s="12" t="s">
        <v>24</v>
      </c>
      <c r="Q538" s="12" t="s">
        <v>24</v>
      </c>
      <c r="R538" s="12" t="s">
        <v>24</v>
      </c>
      <c r="S538" s="12" t="s">
        <v>24</v>
      </c>
      <c r="T538" s="12" t="s">
        <v>24</v>
      </c>
      <c r="U538" s="12" t="s">
        <v>24</v>
      </c>
      <c r="V538" s="12" t="s">
        <v>24</v>
      </c>
      <c r="W538" s="12" t="s">
        <v>24</v>
      </c>
      <c r="X538" s="12" t="s">
        <v>24</v>
      </c>
      <c r="Y538" s="12" t="s">
        <v>24</v>
      </c>
      <c r="Z538" s="12" t="s">
        <v>24</v>
      </c>
      <c r="AA538" s="12" t="s">
        <v>24</v>
      </c>
    </row>
    <row r="539" spans="2:27" ht="25.5" x14ac:dyDescent="0.2">
      <c r="B539" s="54" t="s">
        <v>539</v>
      </c>
      <c r="C539" s="24" t="s">
        <v>538</v>
      </c>
      <c r="D539" s="53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2">
        <f>SUM(SCDBPTASN2!O536:'SCDBPTASN2'!O538)</f>
        <v>0</v>
      </c>
      <c r="P539" s="52">
        <f>SUM(SCDBPTASN2!P536:'SCDBPTASN2'!P538)</f>
        <v>0</v>
      </c>
      <c r="Q539" s="52">
        <f>SUM(SCDBPTASN2!Q536:'SCDBPTASN2'!Q538)</f>
        <v>-21974673.23</v>
      </c>
      <c r="R539" s="52">
        <f>SUM(SCDBPTASN2!R536:'SCDBPTASN2'!R538)</f>
        <v>137602.60999999999</v>
      </c>
      <c r="S539" s="52">
        <f>SUM(SCDBPTASN2!S536:'SCDBPTASN2'!S538)</f>
        <v>0</v>
      </c>
      <c r="T539" s="51"/>
      <c r="U539" s="52">
        <f>SUM(SCDBPTASN2!U536:'SCDBPTASN2'!U538)</f>
        <v>-124346.19</v>
      </c>
      <c r="V539" s="52">
        <f>SUM(SCDBPTASN2!V536:'SCDBPTASN2'!V538)</f>
        <v>23970092.16</v>
      </c>
      <c r="W539" s="52">
        <f>SUM(SCDBPTASN2!W536:'SCDBPTASN2'!W538)</f>
        <v>0</v>
      </c>
      <c r="X539" s="52">
        <f>SUM(SCDBPTASN2!X536:'SCDBPTASN2'!X538)</f>
        <v>-21974673.23</v>
      </c>
      <c r="Y539" s="52">
        <f>SUM(SCDBPTASN2!Y536:'SCDBPTASN2'!Y538)</f>
        <v>0</v>
      </c>
      <c r="Z539" s="52">
        <f>SUM(SCDBPTASN2!Z536:'SCDBPTASN2'!Z538)</f>
        <v>0</v>
      </c>
      <c r="AA539" s="51"/>
    </row>
    <row r="540" spans="2:27" x14ac:dyDescent="0.2">
      <c r="B540" s="11" t="s">
        <v>24</v>
      </c>
      <c r="C540" s="12" t="s">
        <v>24</v>
      </c>
      <c r="D540" s="13" t="s">
        <v>24</v>
      </c>
      <c r="E540" s="12" t="s">
        <v>24</v>
      </c>
      <c r="F540" s="12" t="s">
        <v>24</v>
      </c>
      <c r="G540" s="12" t="s">
        <v>24</v>
      </c>
      <c r="H540" s="12" t="s">
        <v>24</v>
      </c>
      <c r="I540" s="12" t="s">
        <v>24</v>
      </c>
      <c r="J540" s="12" t="s">
        <v>24</v>
      </c>
      <c r="K540" s="12" t="s">
        <v>24</v>
      </c>
      <c r="L540" s="12" t="s">
        <v>24</v>
      </c>
      <c r="M540" s="12" t="s">
        <v>24</v>
      </c>
      <c r="N540" s="12" t="s">
        <v>24</v>
      </c>
      <c r="O540" s="12" t="s">
        <v>24</v>
      </c>
      <c r="P540" s="12" t="s">
        <v>24</v>
      </c>
      <c r="Q540" s="12" t="s">
        <v>24</v>
      </c>
      <c r="R540" s="12" t="s">
        <v>24</v>
      </c>
      <c r="S540" s="12" t="s">
        <v>24</v>
      </c>
      <c r="T540" s="12" t="s">
        <v>24</v>
      </c>
      <c r="U540" s="12" t="s">
        <v>24</v>
      </c>
      <c r="V540" s="12" t="s">
        <v>24</v>
      </c>
      <c r="W540" s="12" t="s">
        <v>24</v>
      </c>
      <c r="X540" s="12" t="s">
        <v>24</v>
      </c>
      <c r="Y540" s="12" t="s">
        <v>24</v>
      </c>
      <c r="Z540" s="12" t="s">
        <v>24</v>
      </c>
      <c r="AA540" s="12" t="s">
        <v>24</v>
      </c>
    </row>
    <row r="541" spans="2:27" ht="38.25" x14ac:dyDescent="0.2">
      <c r="B541" s="14" t="s">
        <v>537</v>
      </c>
      <c r="C541" s="24" t="s">
        <v>536</v>
      </c>
      <c r="D541" s="16" t="s">
        <v>708</v>
      </c>
      <c r="E541" s="20" t="s">
        <v>707</v>
      </c>
      <c r="F541" s="58" t="s">
        <v>3164</v>
      </c>
      <c r="G541" s="20" t="s">
        <v>361</v>
      </c>
      <c r="H541" s="28">
        <v>40869</v>
      </c>
      <c r="I541" s="28">
        <v>41051</v>
      </c>
      <c r="J541" s="28">
        <v>41051</v>
      </c>
      <c r="K541" s="20" t="s">
        <v>3559</v>
      </c>
      <c r="L541" s="57"/>
      <c r="M541" s="21">
        <v>15000000</v>
      </c>
      <c r="N541" s="20" t="s">
        <v>533</v>
      </c>
      <c r="O541" s="21">
        <v>0</v>
      </c>
      <c r="P541" s="21">
        <v>0</v>
      </c>
      <c r="Q541" s="21">
        <v>417024.04</v>
      </c>
      <c r="R541" s="21">
        <v>-82273.97</v>
      </c>
      <c r="S541" s="21">
        <v>0</v>
      </c>
      <c r="T541" s="56" t="s">
        <v>26</v>
      </c>
      <c r="U541" s="21">
        <v>176943.15</v>
      </c>
      <c r="V541" s="21">
        <v>0</v>
      </c>
      <c r="W541" s="21">
        <v>0</v>
      </c>
      <c r="X541" s="21">
        <v>417024.04</v>
      </c>
      <c r="Y541" s="21">
        <v>0</v>
      </c>
      <c r="Z541" s="21">
        <v>0</v>
      </c>
      <c r="AA541" s="20" t="s">
        <v>532</v>
      </c>
    </row>
    <row r="542" spans="2:27" ht="38.25" x14ac:dyDescent="0.2">
      <c r="B542" s="14" t="s">
        <v>3574</v>
      </c>
      <c r="C542" s="24" t="s">
        <v>536</v>
      </c>
      <c r="D542" s="16" t="s">
        <v>708</v>
      </c>
      <c r="E542" s="20" t="s">
        <v>707</v>
      </c>
      <c r="F542" s="58" t="s">
        <v>3164</v>
      </c>
      <c r="G542" s="20" t="s">
        <v>361</v>
      </c>
      <c r="H542" s="28">
        <v>40869</v>
      </c>
      <c r="I542" s="28">
        <v>41051</v>
      </c>
      <c r="J542" s="28">
        <v>41051</v>
      </c>
      <c r="K542" s="20" t="s">
        <v>3559</v>
      </c>
      <c r="L542" s="57"/>
      <c r="M542" s="21">
        <v>85000000</v>
      </c>
      <c r="N542" s="20" t="s">
        <v>533</v>
      </c>
      <c r="O542" s="21">
        <v>0</v>
      </c>
      <c r="P542" s="21">
        <v>0</v>
      </c>
      <c r="Q542" s="21">
        <v>2981889.41</v>
      </c>
      <c r="R542" s="21">
        <v>-335808.23</v>
      </c>
      <c r="S542" s="21">
        <v>0</v>
      </c>
      <c r="T542" s="56" t="s">
        <v>26</v>
      </c>
      <c r="U542" s="21"/>
      <c r="V542" s="21">
        <v>0</v>
      </c>
      <c r="W542" s="21">
        <v>0</v>
      </c>
      <c r="X542" s="21">
        <v>2981889.41</v>
      </c>
      <c r="Y542" s="21">
        <v>0</v>
      </c>
      <c r="Z542" s="21">
        <v>0</v>
      </c>
      <c r="AA542" s="20" t="s">
        <v>532</v>
      </c>
    </row>
    <row r="543" spans="2:27" ht="38.25" x14ac:dyDescent="0.2">
      <c r="B543" s="14" t="s">
        <v>3573</v>
      </c>
      <c r="C543" s="24" t="s">
        <v>536</v>
      </c>
      <c r="D543" s="16" t="s">
        <v>708</v>
      </c>
      <c r="E543" s="20" t="s">
        <v>707</v>
      </c>
      <c r="F543" s="58" t="s">
        <v>3164</v>
      </c>
      <c r="G543" s="20" t="s">
        <v>361</v>
      </c>
      <c r="H543" s="28">
        <v>41051</v>
      </c>
      <c r="I543" s="28">
        <v>41082</v>
      </c>
      <c r="J543" s="28">
        <v>41176</v>
      </c>
      <c r="K543" s="20" t="s">
        <v>3559</v>
      </c>
      <c r="L543" s="57"/>
      <c r="M543" s="21">
        <v>100000000</v>
      </c>
      <c r="N543" s="20" t="s">
        <v>533</v>
      </c>
      <c r="O543" s="21">
        <v>0</v>
      </c>
      <c r="P543" s="21">
        <v>0</v>
      </c>
      <c r="Q543" s="21">
        <v>-18034379.73</v>
      </c>
      <c r="R543" s="21">
        <v>-721095.89</v>
      </c>
      <c r="S543" s="21">
        <v>0</v>
      </c>
      <c r="T543" s="56" t="s">
        <v>26</v>
      </c>
      <c r="U543" s="21"/>
      <c r="V543" s="21">
        <v>0</v>
      </c>
      <c r="W543" s="21">
        <v>0</v>
      </c>
      <c r="X543" s="21">
        <v>-18034379.73</v>
      </c>
      <c r="Y543" s="21">
        <v>0</v>
      </c>
      <c r="Z543" s="21">
        <v>0</v>
      </c>
      <c r="AA543" s="20" t="s">
        <v>532</v>
      </c>
    </row>
    <row r="544" spans="2:27" ht="38.25" x14ac:dyDescent="0.2">
      <c r="B544" s="14" t="s">
        <v>3572</v>
      </c>
      <c r="C544" s="24" t="s">
        <v>536</v>
      </c>
      <c r="D544" s="16" t="s">
        <v>708</v>
      </c>
      <c r="E544" s="20" t="s">
        <v>707</v>
      </c>
      <c r="F544" s="58" t="s">
        <v>3164</v>
      </c>
      <c r="G544" s="20" t="s">
        <v>361</v>
      </c>
      <c r="H544" s="28">
        <v>41239</v>
      </c>
      <c r="I544" s="28">
        <v>41422</v>
      </c>
      <c r="J544" s="28">
        <v>41422</v>
      </c>
      <c r="K544" s="20" t="s">
        <v>3563</v>
      </c>
      <c r="L544" s="57"/>
      <c r="M544" s="21">
        <v>100000000</v>
      </c>
      <c r="N544" s="20" t="s">
        <v>533</v>
      </c>
      <c r="O544" s="21">
        <v>0</v>
      </c>
      <c r="P544" s="21">
        <v>0</v>
      </c>
      <c r="Q544" s="21">
        <v>-3569952.66</v>
      </c>
      <c r="R544" s="21">
        <v>0</v>
      </c>
      <c r="S544" s="21">
        <v>0</v>
      </c>
      <c r="T544" s="56" t="s">
        <v>26</v>
      </c>
      <c r="U544" s="21"/>
      <c r="V544" s="21">
        <v>0</v>
      </c>
      <c r="W544" s="21">
        <v>0</v>
      </c>
      <c r="X544" s="21">
        <v>-3569952.66</v>
      </c>
      <c r="Y544" s="21">
        <v>0</v>
      </c>
      <c r="Z544" s="21">
        <v>0</v>
      </c>
      <c r="AA544" s="20" t="s">
        <v>532</v>
      </c>
    </row>
    <row r="545" spans="2:27" x14ac:dyDescent="0.2">
      <c r="B545" s="11" t="s">
        <v>24</v>
      </c>
      <c r="C545" s="12" t="s">
        <v>24</v>
      </c>
      <c r="D545" s="13" t="s">
        <v>24</v>
      </c>
      <c r="E545" s="12" t="s">
        <v>24</v>
      </c>
      <c r="F545" s="12" t="s">
        <v>24</v>
      </c>
      <c r="G545" s="12" t="s">
        <v>24</v>
      </c>
      <c r="H545" s="12" t="s">
        <v>24</v>
      </c>
      <c r="I545" s="12" t="s">
        <v>24</v>
      </c>
      <c r="J545" s="12" t="s">
        <v>24</v>
      </c>
      <c r="K545" s="12" t="s">
        <v>24</v>
      </c>
      <c r="L545" s="12" t="s">
        <v>24</v>
      </c>
      <c r="M545" s="12" t="s">
        <v>24</v>
      </c>
      <c r="N545" s="12" t="s">
        <v>24</v>
      </c>
      <c r="O545" s="12" t="s">
        <v>24</v>
      </c>
      <c r="P545" s="12" t="s">
        <v>24</v>
      </c>
      <c r="Q545" s="12" t="s">
        <v>24</v>
      </c>
      <c r="R545" s="12" t="s">
        <v>24</v>
      </c>
      <c r="S545" s="12" t="s">
        <v>24</v>
      </c>
      <c r="T545" s="12" t="s">
        <v>24</v>
      </c>
      <c r="U545" s="12" t="s">
        <v>24</v>
      </c>
      <c r="V545" s="12" t="s">
        <v>24</v>
      </c>
      <c r="W545" s="12" t="s">
        <v>24</v>
      </c>
      <c r="X545" s="12" t="s">
        <v>24</v>
      </c>
      <c r="Y545" s="12" t="s">
        <v>24</v>
      </c>
      <c r="Z545" s="12" t="s">
        <v>24</v>
      </c>
      <c r="AA545" s="12" t="s">
        <v>24</v>
      </c>
    </row>
    <row r="546" spans="2:27" ht="25.5" x14ac:dyDescent="0.2">
      <c r="B546" s="54" t="s">
        <v>530</v>
      </c>
      <c r="C546" s="24" t="s">
        <v>529</v>
      </c>
      <c r="D546" s="53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2">
        <f>SUM(SCDBPTASN2!O540:'SCDBPTASN2'!O545)</f>
        <v>0</v>
      </c>
      <c r="P546" s="52">
        <f>SUM(SCDBPTASN2!P540:'SCDBPTASN2'!P545)</f>
        <v>0</v>
      </c>
      <c r="Q546" s="52">
        <f>SUM(SCDBPTASN2!Q540:'SCDBPTASN2'!Q545)</f>
        <v>-18205418.940000001</v>
      </c>
      <c r="R546" s="52">
        <f>SUM(SCDBPTASN2!R540:'SCDBPTASN2'!R545)</f>
        <v>-1139178.0899999999</v>
      </c>
      <c r="S546" s="52">
        <f>SUM(SCDBPTASN2!S540:'SCDBPTASN2'!S545)</f>
        <v>0</v>
      </c>
      <c r="T546" s="51"/>
      <c r="U546" s="52">
        <f>SUM(SCDBPTASN2!U540:'SCDBPTASN2'!U545)</f>
        <v>176943.15</v>
      </c>
      <c r="V546" s="52">
        <f>SUM(SCDBPTASN2!V540:'SCDBPTASN2'!V545)</f>
        <v>0</v>
      </c>
      <c r="W546" s="52">
        <f>SUM(SCDBPTASN2!W540:'SCDBPTASN2'!W545)</f>
        <v>0</v>
      </c>
      <c r="X546" s="52">
        <f>SUM(SCDBPTASN2!X540:'SCDBPTASN2'!X545)</f>
        <v>-18205418.940000001</v>
      </c>
      <c r="Y546" s="52">
        <f>SUM(SCDBPTASN2!Y540:'SCDBPTASN2'!Y545)</f>
        <v>0</v>
      </c>
      <c r="Z546" s="52">
        <f>SUM(SCDBPTASN2!Z540:'SCDBPTASN2'!Z545)</f>
        <v>0</v>
      </c>
      <c r="AA546" s="51"/>
    </row>
    <row r="547" spans="2:27" x14ac:dyDescent="0.2">
      <c r="B547" s="11" t="s">
        <v>24</v>
      </c>
      <c r="C547" s="12" t="s">
        <v>24</v>
      </c>
      <c r="D547" s="13" t="s">
        <v>24</v>
      </c>
      <c r="E547" s="12" t="s">
        <v>24</v>
      </c>
      <c r="F547" s="12" t="s">
        <v>24</v>
      </c>
      <c r="G547" s="12" t="s">
        <v>24</v>
      </c>
      <c r="H547" s="12" t="s">
        <v>24</v>
      </c>
      <c r="I547" s="12" t="s">
        <v>24</v>
      </c>
      <c r="J547" s="12" t="s">
        <v>24</v>
      </c>
      <c r="K547" s="12" t="s">
        <v>24</v>
      </c>
      <c r="L547" s="12" t="s">
        <v>24</v>
      </c>
      <c r="M547" s="12" t="s">
        <v>24</v>
      </c>
      <c r="N547" s="12" t="s">
        <v>24</v>
      </c>
      <c r="O547" s="12" t="s">
        <v>24</v>
      </c>
      <c r="P547" s="12" t="s">
        <v>24</v>
      </c>
      <c r="Q547" s="12" t="s">
        <v>24</v>
      </c>
      <c r="R547" s="12" t="s">
        <v>24</v>
      </c>
      <c r="S547" s="12" t="s">
        <v>24</v>
      </c>
      <c r="T547" s="12" t="s">
        <v>24</v>
      </c>
      <c r="U547" s="12" t="s">
        <v>24</v>
      </c>
      <c r="V547" s="12" t="s">
        <v>24</v>
      </c>
      <c r="W547" s="12" t="s">
        <v>24</v>
      </c>
      <c r="X547" s="12" t="s">
        <v>24</v>
      </c>
      <c r="Y547" s="12" t="s">
        <v>24</v>
      </c>
      <c r="Z547" s="12" t="s">
        <v>24</v>
      </c>
      <c r="AA547" s="12" t="s">
        <v>24</v>
      </c>
    </row>
    <row r="548" spans="2:27" x14ac:dyDescent="0.2">
      <c r="B548" s="14" t="s">
        <v>528</v>
      </c>
      <c r="C548" s="24" t="s">
        <v>26</v>
      </c>
      <c r="D548" s="16" t="s">
        <v>26</v>
      </c>
      <c r="E548" s="20" t="s">
        <v>26</v>
      </c>
      <c r="F548" s="58" t="s">
        <v>26</v>
      </c>
      <c r="G548" s="20" t="s">
        <v>26</v>
      </c>
      <c r="H548" s="19"/>
      <c r="I548" s="19"/>
      <c r="J548" s="19"/>
      <c r="K548" s="20" t="s">
        <v>26</v>
      </c>
      <c r="L548" s="57"/>
      <c r="M548" s="21"/>
      <c r="N548" s="20" t="s">
        <v>26</v>
      </c>
      <c r="O548" s="21"/>
      <c r="P548" s="21"/>
      <c r="Q548" s="21"/>
      <c r="R548" s="21"/>
      <c r="S548" s="21"/>
      <c r="T548" s="56" t="s">
        <v>26</v>
      </c>
      <c r="U548" s="21"/>
      <c r="V548" s="21"/>
      <c r="W548" s="21"/>
      <c r="X548" s="21"/>
      <c r="Y548" s="21"/>
      <c r="Z548" s="21"/>
      <c r="AA548" s="20" t="s">
        <v>26</v>
      </c>
    </row>
    <row r="549" spans="2:27" x14ac:dyDescent="0.2">
      <c r="B549" s="11" t="s">
        <v>24</v>
      </c>
      <c r="C549" s="12" t="s">
        <v>24</v>
      </c>
      <c r="D549" s="13" t="s">
        <v>24</v>
      </c>
      <c r="E549" s="12" t="s">
        <v>24</v>
      </c>
      <c r="F549" s="12" t="s">
        <v>24</v>
      </c>
      <c r="G549" s="12" t="s">
        <v>24</v>
      </c>
      <c r="H549" s="12" t="s">
        <v>24</v>
      </c>
      <c r="I549" s="12" t="s">
        <v>24</v>
      </c>
      <c r="J549" s="12" t="s">
        <v>24</v>
      </c>
      <c r="K549" s="12" t="s">
        <v>24</v>
      </c>
      <c r="L549" s="12" t="s">
        <v>24</v>
      </c>
      <c r="M549" s="12" t="s">
        <v>24</v>
      </c>
      <c r="N549" s="12" t="s">
        <v>24</v>
      </c>
      <c r="O549" s="12" t="s">
        <v>24</v>
      </c>
      <c r="P549" s="12" t="s">
        <v>24</v>
      </c>
      <c r="Q549" s="12" t="s">
        <v>24</v>
      </c>
      <c r="R549" s="12" t="s">
        <v>24</v>
      </c>
      <c r="S549" s="12" t="s">
        <v>24</v>
      </c>
      <c r="T549" s="12" t="s">
        <v>24</v>
      </c>
      <c r="U549" s="12" t="s">
        <v>24</v>
      </c>
      <c r="V549" s="12" t="s">
        <v>24</v>
      </c>
      <c r="W549" s="12" t="s">
        <v>24</v>
      </c>
      <c r="X549" s="12" t="s">
        <v>24</v>
      </c>
      <c r="Y549" s="12" t="s">
        <v>24</v>
      </c>
      <c r="Z549" s="12" t="s">
        <v>24</v>
      </c>
      <c r="AA549" s="12" t="s">
        <v>24</v>
      </c>
    </row>
    <row r="550" spans="2:27" ht="25.5" x14ac:dyDescent="0.2">
      <c r="B550" s="54" t="s">
        <v>527</v>
      </c>
      <c r="C550" s="24" t="s">
        <v>526</v>
      </c>
      <c r="D550" s="53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2">
        <f>SUM(SCDBPTASN2!O547:'SCDBPTASN2'!O549)</f>
        <v>0</v>
      </c>
      <c r="P550" s="52">
        <f>SUM(SCDBPTASN2!P547:'SCDBPTASN2'!P549)</f>
        <v>0</v>
      </c>
      <c r="Q550" s="52">
        <f>SUM(SCDBPTASN2!Q547:'SCDBPTASN2'!Q549)</f>
        <v>0</v>
      </c>
      <c r="R550" s="52">
        <f>SUM(SCDBPTASN2!R547:'SCDBPTASN2'!R549)</f>
        <v>0</v>
      </c>
      <c r="S550" s="52">
        <f>SUM(SCDBPTASN2!S547:'SCDBPTASN2'!S549)</f>
        <v>0</v>
      </c>
      <c r="T550" s="51"/>
      <c r="U550" s="52">
        <f>SUM(SCDBPTASN2!U547:'SCDBPTASN2'!U549)</f>
        <v>0</v>
      </c>
      <c r="V550" s="52">
        <f>SUM(SCDBPTASN2!V547:'SCDBPTASN2'!V549)</f>
        <v>0</v>
      </c>
      <c r="W550" s="52">
        <f>SUM(SCDBPTASN2!W547:'SCDBPTASN2'!W549)</f>
        <v>0</v>
      </c>
      <c r="X550" s="52">
        <f>SUM(SCDBPTASN2!X547:'SCDBPTASN2'!X549)</f>
        <v>0</v>
      </c>
      <c r="Y550" s="52">
        <f>SUM(SCDBPTASN2!Y547:'SCDBPTASN2'!Y549)</f>
        <v>0</v>
      </c>
      <c r="Z550" s="52">
        <f>SUM(SCDBPTASN2!Z547:'SCDBPTASN2'!Z549)</f>
        <v>0</v>
      </c>
      <c r="AA550" s="51"/>
    </row>
    <row r="551" spans="2:27" ht="25.5" x14ac:dyDescent="0.2">
      <c r="B551" s="54" t="s">
        <v>525</v>
      </c>
      <c r="C551" s="24" t="s">
        <v>524</v>
      </c>
      <c r="D551" s="53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2">
        <f>SCDBPTASN2!O519+SCDBPTASN2!O535+SCDBPTASN2!O539+SCDBPTASN2!O546+SCDBPTASN2!O550</f>
        <v>-5385.1699999999255</v>
      </c>
      <c r="P551" s="52">
        <f>SCDBPTASN2!P519+SCDBPTASN2!P535+SCDBPTASN2!P539+SCDBPTASN2!P546+SCDBPTASN2!P550</f>
        <v>0</v>
      </c>
      <c r="Q551" s="52">
        <f>SCDBPTASN2!Q519+SCDBPTASN2!Q535+SCDBPTASN2!Q539+SCDBPTASN2!Q546+SCDBPTASN2!Q550</f>
        <v>-233653773.10999995</v>
      </c>
      <c r="R551" s="52">
        <f>SCDBPTASN2!R519+SCDBPTASN2!R535+SCDBPTASN2!R539+SCDBPTASN2!R546+SCDBPTASN2!R550</f>
        <v>-12573128.109999999</v>
      </c>
      <c r="S551" s="52">
        <f>SCDBPTASN2!S519+SCDBPTASN2!S535+SCDBPTASN2!S539+SCDBPTASN2!S546+SCDBPTASN2!S550</f>
        <v>284516.17000000004</v>
      </c>
      <c r="T551" s="51"/>
      <c r="U551" s="52">
        <f>SCDBPTASN2!U519+SCDBPTASN2!U535+SCDBPTASN2!U539+SCDBPTASN2!U546+SCDBPTASN2!U550</f>
        <v>168216696.22600001</v>
      </c>
      <c r="V551" s="52">
        <f>SCDBPTASN2!V519+SCDBPTASN2!V535+SCDBPTASN2!V539+SCDBPTASN2!V546+SCDBPTASN2!V550</f>
        <v>23970092.16</v>
      </c>
      <c r="W551" s="52">
        <f>SCDBPTASN2!W519+SCDBPTASN2!W535+SCDBPTASN2!W539+SCDBPTASN2!W546+SCDBPTASN2!W550</f>
        <v>7381.48</v>
      </c>
      <c r="X551" s="52">
        <f>SCDBPTASN2!X519+SCDBPTASN2!X535+SCDBPTASN2!X539+SCDBPTASN2!X546+SCDBPTASN2!X550</f>
        <v>-233938289.58999997</v>
      </c>
      <c r="Y551" s="52">
        <f>SCDBPTASN2!Y519+SCDBPTASN2!Y535+SCDBPTASN2!Y539+SCDBPTASN2!Y546+SCDBPTASN2!Y550</f>
        <v>0</v>
      </c>
      <c r="Z551" s="52">
        <f>SCDBPTASN2!Z519+SCDBPTASN2!Z535+SCDBPTASN2!Z539+SCDBPTASN2!Z546+SCDBPTASN2!Z550</f>
        <v>0</v>
      </c>
      <c r="AA551" s="51"/>
    </row>
    <row r="552" spans="2:27" x14ac:dyDescent="0.2">
      <c r="B552" s="11" t="s">
        <v>24</v>
      </c>
      <c r="C552" s="12" t="s">
        <v>24</v>
      </c>
      <c r="D552" s="13" t="s">
        <v>24</v>
      </c>
      <c r="E552" s="12" t="s">
        <v>24</v>
      </c>
      <c r="F552" s="12" t="s">
        <v>24</v>
      </c>
      <c r="G552" s="12" t="s">
        <v>24</v>
      </c>
      <c r="H552" s="12" t="s">
        <v>24</v>
      </c>
      <c r="I552" s="12" t="s">
        <v>24</v>
      </c>
      <c r="J552" s="12" t="s">
        <v>24</v>
      </c>
      <c r="K552" s="12" t="s">
        <v>24</v>
      </c>
      <c r="L552" s="12" t="s">
        <v>24</v>
      </c>
      <c r="M552" s="12" t="s">
        <v>24</v>
      </c>
      <c r="N552" s="12" t="s">
        <v>24</v>
      </c>
      <c r="O552" s="12" t="s">
        <v>24</v>
      </c>
      <c r="P552" s="12" t="s">
        <v>24</v>
      </c>
      <c r="Q552" s="12" t="s">
        <v>24</v>
      </c>
      <c r="R552" s="12" t="s">
        <v>24</v>
      </c>
      <c r="S552" s="12" t="s">
        <v>24</v>
      </c>
      <c r="T552" s="12" t="s">
        <v>24</v>
      </c>
      <c r="U552" s="12" t="s">
        <v>24</v>
      </c>
      <c r="V552" s="12" t="s">
        <v>24</v>
      </c>
      <c r="W552" s="12" t="s">
        <v>24</v>
      </c>
      <c r="X552" s="12" t="s">
        <v>24</v>
      </c>
      <c r="Y552" s="12" t="s">
        <v>24</v>
      </c>
      <c r="Z552" s="12" t="s">
        <v>24</v>
      </c>
      <c r="AA552" s="12" t="s">
        <v>24</v>
      </c>
    </row>
    <row r="553" spans="2:27" x14ac:dyDescent="0.2">
      <c r="B553" s="14" t="s">
        <v>523</v>
      </c>
      <c r="C553" s="24" t="s">
        <v>26</v>
      </c>
      <c r="D553" s="16" t="s">
        <v>26</v>
      </c>
      <c r="E553" s="20" t="s">
        <v>26</v>
      </c>
      <c r="F553" s="58" t="s">
        <v>26</v>
      </c>
      <c r="G553" s="20" t="s">
        <v>26</v>
      </c>
      <c r="H553" s="19"/>
      <c r="I553" s="19"/>
      <c r="J553" s="19"/>
      <c r="K553" s="20" t="s">
        <v>26</v>
      </c>
      <c r="L553" s="57"/>
      <c r="M553" s="21"/>
      <c r="N553" s="20" t="s">
        <v>26</v>
      </c>
      <c r="O553" s="21"/>
      <c r="P553" s="21"/>
      <c r="Q553" s="21"/>
      <c r="R553" s="21"/>
      <c r="S553" s="21"/>
      <c r="T553" s="56" t="s">
        <v>26</v>
      </c>
      <c r="U553" s="21"/>
      <c r="V553" s="21"/>
      <c r="W553" s="21"/>
      <c r="X553" s="21"/>
      <c r="Y553" s="21"/>
      <c r="Z553" s="21"/>
      <c r="AA553" s="20" t="s">
        <v>26</v>
      </c>
    </row>
    <row r="554" spans="2:27" x14ac:dyDescent="0.2">
      <c r="B554" s="11" t="s">
        <v>24</v>
      </c>
      <c r="C554" s="12" t="s">
        <v>24</v>
      </c>
      <c r="D554" s="13" t="s">
        <v>24</v>
      </c>
      <c r="E554" s="12" t="s">
        <v>24</v>
      </c>
      <c r="F554" s="12" t="s">
        <v>24</v>
      </c>
      <c r="G554" s="12" t="s">
        <v>24</v>
      </c>
      <c r="H554" s="12" t="s">
        <v>24</v>
      </c>
      <c r="I554" s="12" t="s">
        <v>24</v>
      </c>
      <c r="J554" s="12" t="s">
        <v>24</v>
      </c>
      <c r="K554" s="12" t="s">
        <v>24</v>
      </c>
      <c r="L554" s="12" t="s">
        <v>24</v>
      </c>
      <c r="M554" s="12" t="s">
        <v>24</v>
      </c>
      <c r="N554" s="12" t="s">
        <v>24</v>
      </c>
      <c r="O554" s="12" t="s">
        <v>24</v>
      </c>
      <c r="P554" s="12" t="s">
        <v>24</v>
      </c>
      <c r="Q554" s="12" t="s">
        <v>24</v>
      </c>
      <c r="R554" s="12" t="s">
        <v>24</v>
      </c>
      <c r="S554" s="12" t="s">
        <v>24</v>
      </c>
      <c r="T554" s="12" t="s">
        <v>24</v>
      </c>
      <c r="U554" s="12" t="s">
        <v>24</v>
      </c>
      <c r="V554" s="12" t="s">
        <v>24</v>
      </c>
      <c r="W554" s="12" t="s">
        <v>24</v>
      </c>
      <c r="X554" s="12" t="s">
        <v>24</v>
      </c>
      <c r="Y554" s="12" t="s">
        <v>24</v>
      </c>
      <c r="Z554" s="12" t="s">
        <v>24</v>
      </c>
      <c r="AA554" s="12" t="s">
        <v>24</v>
      </c>
    </row>
    <row r="555" spans="2:27" ht="25.5" x14ac:dyDescent="0.2">
      <c r="B555" s="54" t="s">
        <v>522</v>
      </c>
      <c r="C555" s="24" t="s">
        <v>521</v>
      </c>
      <c r="D555" s="53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2">
        <f>SUM(SCDBPTASN2!O552:'SCDBPTASN2'!O554)</f>
        <v>0</v>
      </c>
      <c r="P555" s="52">
        <f>SUM(SCDBPTASN2!P552:'SCDBPTASN2'!P554)</f>
        <v>0</v>
      </c>
      <c r="Q555" s="52">
        <f>SUM(SCDBPTASN2!Q552:'SCDBPTASN2'!Q554)</f>
        <v>0</v>
      </c>
      <c r="R555" s="52">
        <f>SUM(SCDBPTASN2!R552:'SCDBPTASN2'!R554)</f>
        <v>0</v>
      </c>
      <c r="S555" s="52">
        <f>SUM(SCDBPTASN2!S552:'SCDBPTASN2'!S554)</f>
        <v>0</v>
      </c>
      <c r="T555" s="51"/>
      <c r="U555" s="52">
        <f>SUM(SCDBPTASN2!U552:'SCDBPTASN2'!U554)</f>
        <v>0</v>
      </c>
      <c r="V555" s="52">
        <f>SUM(SCDBPTASN2!V552:'SCDBPTASN2'!V554)</f>
        <v>0</v>
      </c>
      <c r="W555" s="52">
        <f>SUM(SCDBPTASN2!W552:'SCDBPTASN2'!W554)</f>
        <v>0</v>
      </c>
      <c r="X555" s="52">
        <f>SUM(SCDBPTASN2!X552:'SCDBPTASN2'!X554)</f>
        <v>0</v>
      </c>
      <c r="Y555" s="52">
        <f>SUM(SCDBPTASN2!Y552:'SCDBPTASN2'!Y554)</f>
        <v>0</v>
      </c>
      <c r="Z555" s="52">
        <f>SUM(SCDBPTASN2!Z552:'SCDBPTASN2'!Z554)</f>
        <v>0</v>
      </c>
      <c r="AA555" s="51"/>
    </row>
    <row r="556" spans="2:27" x14ac:dyDescent="0.2">
      <c r="B556" s="11" t="s">
        <v>24</v>
      </c>
      <c r="C556" s="12" t="s">
        <v>24</v>
      </c>
      <c r="D556" s="13" t="s">
        <v>24</v>
      </c>
      <c r="E556" s="12" t="s">
        <v>24</v>
      </c>
      <c r="F556" s="12" t="s">
        <v>24</v>
      </c>
      <c r="G556" s="12" t="s">
        <v>24</v>
      </c>
      <c r="H556" s="12" t="s">
        <v>24</v>
      </c>
      <c r="I556" s="12" t="s">
        <v>24</v>
      </c>
      <c r="J556" s="12" t="s">
        <v>24</v>
      </c>
      <c r="K556" s="12" t="s">
        <v>24</v>
      </c>
      <c r="L556" s="12" t="s">
        <v>24</v>
      </c>
      <c r="M556" s="12" t="s">
        <v>24</v>
      </c>
      <c r="N556" s="12" t="s">
        <v>24</v>
      </c>
      <c r="O556" s="12" t="s">
        <v>24</v>
      </c>
      <c r="P556" s="12" t="s">
        <v>24</v>
      </c>
      <c r="Q556" s="12" t="s">
        <v>24</v>
      </c>
      <c r="R556" s="12" t="s">
        <v>24</v>
      </c>
      <c r="S556" s="12" t="s">
        <v>24</v>
      </c>
      <c r="T556" s="12" t="s">
        <v>24</v>
      </c>
      <c r="U556" s="12" t="s">
        <v>24</v>
      </c>
      <c r="V556" s="12" t="s">
        <v>24</v>
      </c>
      <c r="W556" s="12" t="s">
        <v>24</v>
      </c>
      <c r="X556" s="12" t="s">
        <v>24</v>
      </c>
      <c r="Y556" s="12" t="s">
        <v>24</v>
      </c>
      <c r="Z556" s="12" t="s">
        <v>24</v>
      </c>
      <c r="AA556" s="12" t="s">
        <v>24</v>
      </c>
    </row>
    <row r="557" spans="2:27" ht="25.5" x14ac:dyDescent="0.2">
      <c r="B557" s="14" t="s">
        <v>520</v>
      </c>
      <c r="C557" s="24" t="s">
        <v>505</v>
      </c>
      <c r="D557" s="16" t="s">
        <v>327</v>
      </c>
      <c r="E557" s="20" t="s">
        <v>326</v>
      </c>
      <c r="F557" s="58" t="s">
        <v>325</v>
      </c>
      <c r="G557" s="20" t="s">
        <v>320</v>
      </c>
      <c r="H557" s="28">
        <v>39196</v>
      </c>
      <c r="I557" s="28">
        <v>53383</v>
      </c>
      <c r="J557" s="28">
        <v>40938</v>
      </c>
      <c r="K557" s="20" t="s">
        <v>3563</v>
      </c>
      <c r="L557" s="57"/>
      <c r="M557" s="21">
        <v>288630</v>
      </c>
      <c r="N557" s="20" t="s">
        <v>504</v>
      </c>
      <c r="O557" s="21">
        <v>0</v>
      </c>
      <c r="P557" s="21">
        <v>0</v>
      </c>
      <c r="Q557" s="21">
        <v>-288630</v>
      </c>
      <c r="R557" s="21">
        <v>0</v>
      </c>
      <c r="S557" s="21">
        <v>0</v>
      </c>
      <c r="T557" s="56" t="s">
        <v>26</v>
      </c>
      <c r="U557" s="21">
        <v>0</v>
      </c>
      <c r="V557" s="21">
        <v>0</v>
      </c>
      <c r="W557" s="21">
        <v>0</v>
      </c>
      <c r="X557" s="21">
        <v>-288630</v>
      </c>
      <c r="Y557" s="21">
        <v>0</v>
      </c>
      <c r="Z557" s="21">
        <v>0</v>
      </c>
      <c r="AA557" s="20" t="s">
        <v>322</v>
      </c>
    </row>
    <row r="558" spans="2:27" ht="25.5" x14ac:dyDescent="0.2">
      <c r="B558" s="14" t="s">
        <v>518</v>
      </c>
      <c r="C558" s="24" t="s">
        <v>505</v>
      </c>
      <c r="D558" s="16" t="s">
        <v>327</v>
      </c>
      <c r="E558" s="20" t="s">
        <v>326</v>
      </c>
      <c r="F558" s="58" t="s">
        <v>325</v>
      </c>
      <c r="G558" s="20" t="s">
        <v>320</v>
      </c>
      <c r="H558" s="28">
        <v>39196</v>
      </c>
      <c r="I558" s="28">
        <v>53383</v>
      </c>
      <c r="J558" s="28">
        <v>40969</v>
      </c>
      <c r="K558" s="20" t="s">
        <v>3563</v>
      </c>
      <c r="L558" s="57"/>
      <c r="M558" s="21">
        <v>108907</v>
      </c>
      <c r="N558" s="20" t="s">
        <v>504</v>
      </c>
      <c r="O558" s="21">
        <v>0</v>
      </c>
      <c r="P558" s="21">
        <v>0</v>
      </c>
      <c r="Q558" s="21">
        <v>-108907</v>
      </c>
      <c r="R558" s="21">
        <v>0</v>
      </c>
      <c r="S558" s="21">
        <v>0</v>
      </c>
      <c r="T558" s="56" t="s">
        <v>26</v>
      </c>
      <c r="U558" s="21">
        <v>0</v>
      </c>
      <c r="V558" s="21">
        <v>0</v>
      </c>
      <c r="W558" s="21">
        <v>0</v>
      </c>
      <c r="X558" s="21">
        <v>-108907</v>
      </c>
      <c r="Y558" s="21">
        <v>0</v>
      </c>
      <c r="Z558" s="21">
        <v>0</v>
      </c>
      <c r="AA558" s="20" t="s">
        <v>322</v>
      </c>
    </row>
    <row r="559" spans="2:27" ht="38.25" x14ac:dyDescent="0.2">
      <c r="B559" s="14" t="s">
        <v>514</v>
      </c>
      <c r="C559" s="24" t="s">
        <v>3571</v>
      </c>
      <c r="D559" s="16" t="s">
        <v>327</v>
      </c>
      <c r="E559" s="20" t="s">
        <v>326</v>
      </c>
      <c r="F559" s="58" t="s">
        <v>325</v>
      </c>
      <c r="G559" s="20" t="s">
        <v>346</v>
      </c>
      <c r="H559" s="28">
        <v>39108</v>
      </c>
      <c r="I559" s="28">
        <v>40988</v>
      </c>
      <c r="J559" s="28">
        <v>40988</v>
      </c>
      <c r="K559" s="20" t="s">
        <v>3559</v>
      </c>
      <c r="L559" s="57"/>
      <c r="M559" s="21">
        <v>10000000</v>
      </c>
      <c r="N559" s="20" t="s">
        <v>3570</v>
      </c>
      <c r="O559" s="21">
        <v>0</v>
      </c>
      <c r="P559" s="21">
        <v>0</v>
      </c>
      <c r="Q559" s="21">
        <v>0</v>
      </c>
      <c r="R559" s="21">
        <v>29475.01</v>
      </c>
      <c r="S559" s="21">
        <v>0</v>
      </c>
      <c r="T559" s="56" t="s">
        <v>26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0" t="s">
        <v>322</v>
      </c>
    </row>
    <row r="560" spans="2:27" ht="25.5" x14ac:dyDescent="0.2">
      <c r="B560" s="14" t="s">
        <v>511</v>
      </c>
      <c r="C560" s="24" t="s">
        <v>3569</v>
      </c>
      <c r="D560" s="16" t="s">
        <v>327</v>
      </c>
      <c r="E560" s="20" t="s">
        <v>326</v>
      </c>
      <c r="F560" s="58" t="s">
        <v>325</v>
      </c>
      <c r="G560" s="20" t="s">
        <v>365</v>
      </c>
      <c r="H560" s="28">
        <v>39114</v>
      </c>
      <c r="I560" s="28">
        <v>40988</v>
      </c>
      <c r="J560" s="28">
        <v>40988</v>
      </c>
      <c r="K560" s="20" t="s">
        <v>3559</v>
      </c>
      <c r="L560" s="57"/>
      <c r="M560" s="21">
        <v>20000000</v>
      </c>
      <c r="N560" s="20" t="s">
        <v>397</v>
      </c>
      <c r="O560" s="21">
        <v>0</v>
      </c>
      <c r="P560" s="21">
        <v>0</v>
      </c>
      <c r="Q560" s="21">
        <v>0</v>
      </c>
      <c r="R560" s="21">
        <v>24749.98</v>
      </c>
      <c r="S560" s="21">
        <v>0</v>
      </c>
      <c r="T560" s="56" t="s">
        <v>26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0" t="s">
        <v>322</v>
      </c>
    </row>
    <row r="561" spans="2:27" ht="63.75" x14ac:dyDescent="0.2">
      <c r="B561" s="14" t="s">
        <v>509</v>
      </c>
      <c r="C561" s="24" t="s">
        <v>3568</v>
      </c>
      <c r="D561" s="16" t="s">
        <v>327</v>
      </c>
      <c r="E561" s="20" t="s">
        <v>326</v>
      </c>
      <c r="F561" s="58" t="s">
        <v>325</v>
      </c>
      <c r="G561" s="20" t="s">
        <v>343</v>
      </c>
      <c r="H561" s="28">
        <v>38365</v>
      </c>
      <c r="I561" s="28">
        <v>40988</v>
      </c>
      <c r="J561" s="28">
        <v>40988</v>
      </c>
      <c r="K561" s="20" t="s">
        <v>3559</v>
      </c>
      <c r="L561" s="57"/>
      <c r="M561" s="21">
        <v>10000000</v>
      </c>
      <c r="N561" s="20" t="s">
        <v>3567</v>
      </c>
      <c r="O561" s="21">
        <v>0</v>
      </c>
      <c r="P561" s="21">
        <v>0</v>
      </c>
      <c r="Q561" s="21">
        <v>0</v>
      </c>
      <c r="R561" s="21">
        <v>16650</v>
      </c>
      <c r="S561" s="21">
        <v>0</v>
      </c>
      <c r="T561" s="56" t="s">
        <v>26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0" t="s">
        <v>322</v>
      </c>
    </row>
    <row r="562" spans="2:27" ht="38.25" x14ac:dyDescent="0.2">
      <c r="B562" s="14" t="s">
        <v>506</v>
      </c>
      <c r="C562" s="24" t="s">
        <v>3566</v>
      </c>
      <c r="D562" s="16" t="s">
        <v>327</v>
      </c>
      <c r="E562" s="20" t="s">
        <v>326</v>
      </c>
      <c r="F562" s="58" t="s">
        <v>325</v>
      </c>
      <c r="G562" s="20" t="s">
        <v>346</v>
      </c>
      <c r="H562" s="28">
        <v>38978</v>
      </c>
      <c r="I562" s="28">
        <v>41089</v>
      </c>
      <c r="J562" s="28">
        <v>41089</v>
      </c>
      <c r="K562" s="20" t="s">
        <v>3559</v>
      </c>
      <c r="L562" s="57"/>
      <c r="M562" s="21">
        <v>9900000</v>
      </c>
      <c r="N562" s="20" t="s">
        <v>3565</v>
      </c>
      <c r="O562" s="21">
        <v>0</v>
      </c>
      <c r="P562" s="21">
        <v>0</v>
      </c>
      <c r="Q562" s="21">
        <v>-9900000</v>
      </c>
      <c r="R562" s="21">
        <v>9871663.6500000004</v>
      </c>
      <c r="S562" s="21">
        <v>0</v>
      </c>
      <c r="T562" s="56" t="s">
        <v>26</v>
      </c>
      <c r="U562" s="21">
        <v>9900000</v>
      </c>
      <c r="V562" s="21">
        <v>0</v>
      </c>
      <c r="W562" s="21">
        <v>0</v>
      </c>
      <c r="X562" s="21">
        <v>-9900000</v>
      </c>
      <c r="Y562" s="21">
        <v>0</v>
      </c>
      <c r="Z562" s="21">
        <v>0</v>
      </c>
      <c r="AA562" s="20" t="s">
        <v>322</v>
      </c>
    </row>
    <row r="563" spans="2:27" ht="25.5" x14ac:dyDescent="0.2">
      <c r="B563" s="14" t="s">
        <v>502</v>
      </c>
      <c r="C563" s="24" t="s">
        <v>505</v>
      </c>
      <c r="D563" s="16" t="s">
        <v>327</v>
      </c>
      <c r="E563" s="20" t="s">
        <v>326</v>
      </c>
      <c r="F563" s="58" t="s">
        <v>325</v>
      </c>
      <c r="G563" s="20" t="s">
        <v>320</v>
      </c>
      <c r="H563" s="28">
        <v>39196</v>
      </c>
      <c r="I563" s="28">
        <v>53383</v>
      </c>
      <c r="J563" s="28">
        <v>41143</v>
      </c>
      <c r="K563" s="20" t="s">
        <v>3563</v>
      </c>
      <c r="L563" s="57"/>
      <c r="M563" s="21">
        <v>1504238</v>
      </c>
      <c r="N563" s="20" t="s">
        <v>504</v>
      </c>
      <c r="O563" s="21">
        <v>0</v>
      </c>
      <c r="P563" s="21">
        <v>0</v>
      </c>
      <c r="Q563" s="21">
        <v>-1504238</v>
      </c>
      <c r="R563" s="21">
        <v>0</v>
      </c>
      <c r="S563" s="21">
        <v>0</v>
      </c>
      <c r="T563" s="56" t="s">
        <v>26</v>
      </c>
      <c r="U563" s="21">
        <v>0</v>
      </c>
      <c r="V563" s="21">
        <v>0</v>
      </c>
      <c r="W563" s="21">
        <v>0</v>
      </c>
      <c r="X563" s="21">
        <v>-1504238</v>
      </c>
      <c r="Y563" s="21">
        <v>0</v>
      </c>
      <c r="Z563" s="21">
        <v>0</v>
      </c>
      <c r="AA563" s="20" t="s">
        <v>322</v>
      </c>
    </row>
    <row r="564" spans="2:27" ht="25.5" x14ac:dyDescent="0.2">
      <c r="B564" s="14" t="s">
        <v>500</v>
      </c>
      <c r="C564" s="24" t="s">
        <v>505</v>
      </c>
      <c r="D564" s="16" t="s">
        <v>327</v>
      </c>
      <c r="E564" s="20" t="s">
        <v>326</v>
      </c>
      <c r="F564" s="58" t="s">
        <v>325</v>
      </c>
      <c r="G564" s="20" t="s">
        <v>320</v>
      </c>
      <c r="H564" s="28">
        <v>39196</v>
      </c>
      <c r="I564" s="28">
        <v>53383</v>
      </c>
      <c r="J564" s="28">
        <v>41185</v>
      </c>
      <c r="K564" s="20" t="s">
        <v>3563</v>
      </c>
      <c r="L564" s="57"/>
      <c r="M564" s="21">
        <v>67423</v>
      </c>
      <c r="N564" s="20" t="s">
        <v>504</v>
      </c>
      <c r="O564" s="21">
        <v>0</v>
      </c>
      <c r="P564" s="21">
        <v>0</v>
      </c>
      <c r="Q564" s="21">
        <v>-67423</v>
      </c>
      <c r="R564" s="21">
        <v>0</v>
      </c>
      <c r="S564" s="21">
        <v>0</v>
      </c>
      <c r="T564" s="56" t="s">
        <v>26</v>
      </c>
      <c r="U564" s="21">
        <v>0</v>
      </c>
      <c r="V564" s="21">
        <v>0</v>
      </c>
      <c r="W564" s="21">
        <v>0</v>
      </c>
      <c r="X564" s="21">
        <v>-67423</v>
      </c>
      <c r="Y564" s="21">
        <v>0</v>
      </c>
      <c r="Z564" s="21">
        <v>0</v>
      </c>
      <c r="AA564" s="20" t="s">
        <v>322</v>
      </c>
    </row>
    <row r="565" spans="2:27" ht="25.5" x14ac:dyDescent="0.2">
      <c r="B565" s="14" t="s">
        <v>499</v>
      </c>
      <c r="C565" s="24" t="s">
        <v>3564</v>
      </c>
      <c r="D565" s="16" t="s">
        <v>327</v>
      </c>
      <c r="E565" s="20" t="s">
        <v>326</v>
      </c>
      <c r="F565" s="58" t="s">
        <v>325</v>
      </c>
      <c r="G565" s="20" t="s">
        <v>361</v>
      </c>
      <c r="H565" s="28">
        <v>41177</v>
      </c>
      <c r="I565" s="28">
        <v>43089</v>
      </c>
      <c r="J565" s="28">
        <v>41186</v>
      </c>
      <c r="K565" s="20" t="s">
        <v>3563</v>
      </c>
      <c r="L565" s="57"/>
      <c r="M565" s="21">
        <v>15000000</v>
      </c>
      <c r="N565" s="20" t="s">
        <v>335</v>
      </c>
      <c r="O565" s="21">
        <v>0</v>
      </c>
      <c r="P565" s="21">
        <v>-502231.47</v>
      </c>
      <c r="Q565" s="21">
        <v>-479520.35</v>
      </c>
      <c r="R565" s="21">
        <v>3750.1</v>
      </c>
      <c r="S565" s="21">
        <v>0</v>
      </c>
      <c r="T565" s="56" t="s">
        <v>26</v>
      </c>
      <c r="U565" s="21">
        <v>0</v>
      </c>
      <c r="V565" s="21">
        <v>0</v>
      </c>
      <c r="W565" s="21"/>
      <c r="X565" s="21">
        <v>22711.02</v>
      </c>
      <c r="Y565" s="21">
        <v>0</v>
      </c>
      <c r="Z565" s="21">
        <v>0</v>
      </c>
      <c r="AA565" s="20" t="s">
        <v>322</v>
      </c>
    </row>
    <row r="566" spans="2:27" ht="38.25" x14ac:dyDescent="0.2">
      <c r="B566" s="14" t="s">
        <v>497</v>
      </c>
      <c r="C566" s="24" t="s">
        <v>3560</v>
      </c>
      <c r="D566" s="16" t="s">
        <v>327</v>
      </c>
      <c r="E566" s="20" t="s">
        <v>326</v>
      </c>
      <c r="F566" s="58" t="s">
        <v>325</v>
      </c>
      <c r="G566" s="20" t="s">
        <v>343</v>
      </c>
      <c r="H566" s="28">
        <v>39394</v>
      </c>
      <c r="I566" s="28">
        <v>41263</v>
      </c>
      <c r="J566" s="28">
        <v>41263</v>
      </c>
      <c r="K566" s="20" t="s">
        <v>3559</v>
      </c>
      <c r="L566" s="57"/>
      <c r="M566" s="21">
        <v>10000000</v>
      </c>
      <c r="N566" s="20" t="s">
        <v>3562</v>
      </c>
      <c r="O566" s="21">
        <v>0</v>
      </c>
      <c r="P566" s="21">
        <v>0</v>
      </c>
      <c r="Q566" s="21">
        <v>0</v>
      </c>
      <c r="R566" s="21">
        <v>61311.107499999998</v>
      </c>
      <c r="S566" s="21"/>
      <c r="T566" s="56" t="s">
        <v>26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0" t="s">
        <v>322</v>
      </c>
    </row>
    <row r="567" spans="2:27" ht="38.25" x14ac:dyDescent="0.2">
      <c r="B567" s="14" t="s">
        <v>495</v>
      </c>
      <c r="C567" s="24" t="s">
        <v>3560</v>
      </c>
      <c r="D567" s="16" t="s">
        <v>327</v>
      </c>
      <c r="E567" s="20" t="s">
        <v>326</v>
      </c>
      <c r="F567" s="58" t="s">
        <v>325</v>
      </c>
      <c r="G567" s="20" t="s">
        <v>333</v>
      </c>
      <c r="H567" s="28">
        <v>39394</v>
      </c>
      <c r="I567" s="28">
        <v>41263</v>
      </c>
      <c r="J567" s="28">
        <v>41263</v>
      </c>
      <c r="K567" s="20" t="s">
        <v>3559</v>
      </c>
      <c r="L567" s="57"/>
      <c r="M567" s="21">
        <v>10000000</v>
      </c>
      <c r="N567" s="20" t="s">
        <v>3561</v>
      </c>
      <c r="O567" s="21">
        <v>0</v>
      </c>
      <c r="P567" s="21">
        <v>0</v>
      </c>
      <c r="Q567" s="21">
        <v>0</v>
      </c>
      <c r="R567" s="21">
        <v>61311.107499999998</v>
      </c>
      <c r="S567" s="21"/>
      <c r="T567" s="56" t="s">
        <v>26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0" t="s">
        <v>322</v>
      </c>
    </row>
    <row r="568" spans="2:27" ht="38.25" x14ac:dyDescent="0.2">
      <c r="B568" s="14" t="s">
        <v>493</v>
      </c>
      <c r="C568" s="24" t="s">
        <v>3560</v>
      </c>
      <c r="D568" s="16" t="s">
        <v>327</v>
      </c>
      <c r="E568" s="20" t="s">
        <v>326</v>
      </c>
      <c r="F568" s="58" t="s">
        <v>325</v>
      </c>
      <c r="G568" s="20" t="s">
        <v>346</v>
      </c>
      <c r="H568" s="28">
        <v>39394</v>
      </c>
      <c r="I568" s="28">
        <v>41263</v>
      </c>
      <c r="J568" s="28">
        <v>41263</v>
      </c>
      <c r="K568" s="20" t="s">
        <v>3559</v>
      </c>
      <c r="L568" s="57"/>
      <c r="M568" s="21">
        <v>10000000</v>
      </c>
      <c r="N568" s="20" t="s">
        <v>3558</v>
      </c>
      <c r="O568" s="21">
        <v>0</v>
      </c>
      <c r="P568" s="21">
        <v>0</v>
      </c>
      <c r="Q568" s="21">
        <v>0</v>
      </c>
      <c r="R568" s="21">
        <v>61311.107499999998</v>
      </c>
      <c r="S568" s="21"/>
      <c r="T568" s="56" t="s">
        <v>26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0" t="s">
        <v>322</v>
      </c>
    </row>
    <row r="569" spans="2:27" ht="38.25" x14ac:dyDescent="0.2">
      <c r="B569" s="14" t="s">
        <v>492</v>
      </c>
      <c r="C569" s="24" t="s">
        <v>3560</v>
      </c>
      <c r="D569" s="16" t="s">
        <v>327</v>
      </c>
      <c r="E569" s="20" t="s">
        <v>326</v>
      </c>
      <c r="F569" s="58" t="s">
        <v>325</v>
      </c>
      <c r="G569" s="20" t="s">
        <v>356</v>
      </c>
      <c r="H569" s="28">
        <v>39394</v>
      </c>
      <c r="I569" s="28">
        <v>41263</v>
      </c>
      <c r="J569" s="28">
        <v>41263</v>
      </c>
      <c r="K569" s="20" t="s">
        <v>3559</v>
      </c>
      <c r="L569" s="57"/>
      <c r="M569" s="21">
        <v>10000000</v>
      </c>
      <c r="N569" s="20" t="s">
        <v>3558</v>
      </c>
      <c r="O569" s="21">
        <v>0</v>
      </c>
      <c r="P569" s="21">
        <v>0</v>
      </c>
      <c r="Q569" s="21">
        <v>0</v>
      </c>
      <c r="R569" s="21">
        <v>61311.107499999998</v>
      </c>
      <c r="S569" s="21"/>
      <c r="T569" s="56" t="s">
        <v>26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0" t="s">
        <v>322</v>
      </c>
    </row>
    <row r="570" spans="2:27" x14ac:dyDescent="0.2">
      <c r="B570" s="11" t="s">
        <v>24</v>
      </c>
      <c r="C570" s="12" t="s">
        <v>24</v>
      </c>
      <c r="D570" s="13" t="s">
        <v>24</v>
      </c>
      <c r="E570" s="12" t="s">
        <v>24</v>
      </c>
      <c r="F570" s="12" t="s">
        <v>24</v>
      </c>
      <c r="G570" s="12" t="s">
        <v>24</v>
      </c>
      <c r="H570" s="12" t="s">
        <v>24</v>
      </c>
      <c r="I570" s="12" t="s">
        <v>24</v>
      </c>
      <c r="J570" s="12" t="s">
        <v>24</v>
      </c>
      <c r="K570" s="12" t="s">
        <v>24</v>
      </c>
      <c r="L570" s="12" t="s">
        <v>24</v>
      </c>
      <c r="M570" s="12" t="s">
        <v>24</v>
      </c>
      <c r="N570" s="12" t="s">
        <v>24</v>
      </c>
      <c r="O570" s="12" t="s">
        <v>24</v>
      </c>
      <c r="P570" s="12" t="s">
        <v>24</v>
      </c>
      <c r="Q570" s="12" t="s">
        <v>24</v>
      </c>
      <c r="R570" s="12" t="s">
        <v>24</v>
      </c>
      <c r="S570" s="12" t="s">
        <v>24</v>
      </c>
      <c r="T570" s="12" t="s">
        <v>24</v>
      </c>
      <c r="U570" s="12" t="s">
        <v>24</v>
      </c>
      <c r="V570" s="12" t="s">
        <v>24</v>
      </c>
      <c r="W570" s="12" t="s">
        <v>24</v>
      </c>
      <c r="X570" s="12" t="s">
        <v>24</v>
      </c>
      <c r="Y570" s="12" t="s">
        <v>24</v>
      </c>
      <c r="Z570" s="12" t="s">
        <v>24</v>
      </c>
      <c r="AA570" s="12" t="s">
        <v>24</v>
      </c>
    </row>
    <row r="571" spans="2:27" ht="25.5" x14ac:dyDescent="0.2">
      <c r="B571" s="54" t="s">
        <v>319</v>
      </c>
      <c r="C571" s="24" t="s">
        <v>318</v>
      </c>
      <c r="D571" s="53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2">
        <f>SUM(SCDBPTASN2!O556:'SCDBPTASN2'!O570)</f>
        <v>0</v>
      </c>
      <c r="P571" s="52">
        <f>SUM(SCDBPTASN2!P556:'SCDBPTASN2'!P570)</f>
        <v>-502231.47</v>
      </c>
      <c r="Q571" s="52">
        <f>SUM(SCDBPTASN2!Q556:'SCDBPTASN2'!Q570)</f>
        <v>-12348718.35</v>
      </c>
      <c r="R571" s="52">
        <f>SUM(SCDBPTASN2!R556:'SCDBPTASN2'!R570)</f>
        <v>10191533.17</v>
      </c>
      <c r="S571" s="52">
        <f>SUM(SCDBPTASN2!S556:'SCDBPTASN2'!S570)</f>
        <v>0</v>
      </c>
      <c r="T571" s="51"/>
      <c r="U571" s="52">
        <f>SUM(SCDBPTASN2!U556:'SCDBPTASN2'!U570)</f>
        <v>9900000</v>
      </c>
      <c r="V571" s="52">
        <f>SUM(SCDBPTASN2!V556:'SCDBPTASN2'!V570)</f>
        <v>0</v>
      </c>
      <c r="W571" s="52">
        <f>SUM(SCDBPTASN2!W556:'SCDBPTASN2'!W570)</f>
        <v>0</v>
      </c>
      <c r="X571" s="52">
        <f>SUM(SCDBPTASN2!X556:'SCDBPTASN2'!X570)</f>
        <v>-11846486.98</v>
      </c>
      <c r="Y571" s="52">
        <f>SUM(SCDBPTASN2!Y556:'SCDBPTASN2'!Y570)</f>
        <v>0</v>
      </c>
      <c r="Z571" s="52">
        <f>SUM(SCDBPTASN2!Z556:'SCDBPTASN2'!Z570)</f>
        <v>0</v>
      </c>
      <c r="AA571" s="51"/>
    </row>
    <row r="572" spans="2:27" x14ac:dyDescent="0.2">
      <c r="B572" s="11" t="s">
        <v>24</v>
      </c>
      <c r="C572" s="12" t="s">
        <v>24</v>
      </c>
      <c r="D572" s="13" t="s">
        <v>24</v>
      </c>
      <c r="E572" s="12" t="s">
        <v>24</v>
      </c>
      <c r="F572" s="12" t="s">
        <v>24</v>
      </c>
      <c r="G572" s="12" t="s">
        <v>24</v>
      </c>
      <c r="H572" s="12" t="s">
        <v>24</v>
      </c>
      <c r="I572" s="12" t="s">
        <v>24</v>
      </c>
      <c r="J572" s="12" t="s">
        <v>24</v>
      </c>
      <c r="K572" s="12" t="s">
        <v>24</v>
      </c>
      <c r="L572" s="12" t="s">
        <v>24</v>
      </c>
      <c r="M572" s="12" t="s">
        <v>24</v>
      </c>
      <c r="N572" s="12" t="s">
        <v>24</v>
      </c>
      <c r="O572" s="12" t="s">
        <v>24</v>
      </c>
      <c r="P572" s="12" t="s">
        <v>24</v>
      </c>
      <c r="Q572" s="12" t="s">
        <v>24</v>
      </c>
      <c r="R572" s="12" t="s">
        <v>24</v>
      </c>
      <c r="S572" s="12" t="s">
        <v>24</v>
      </c>
      <c r="T572" s="12" t="s">
        <v>24</v>
      </c>
      <c r="U572" s="12" t="s">
        <v>24</v>
      </c>
      <c r="V572" s="12" t="s">
        <v>24</v>
      </c>
      <c r="W572" s="12" t="s">
        <v>24</v>
      </c>
      <c r="X572" s="12" t="s">
        <v>24</v>
      </c>
      <c r="Y572" s="12" t="s">
        <v>24</v>
      </c>
      <c r="Z572" s="12" t="s">
        <v>24</v>
      </c>
      <c r="AA572" s="12" t="s">
        <v>24</v>
      </c>
    </row>
    <row r="573" spans="2:27" x14ac:dyDescent="0.2">
      <c r="B573" s="14" t="s">
        <v>317</v>
      </c>
      <c r="C573" s="24" t="s">
        <v>26</v>
      </c>
      <c r="D573" s="16" t="s">
        <v>26</v>
      </c>
      <c r="E573" s="20" t="s">
        <v>26</v>
      </c>
      <c r="F573" s="58" t="s">
        <v>26</v>
      </c>
      <c r="G573" s="20" t="s">
        <v>26</v>
      </c>
      <c r="H573" s="19"/>
      <c r="I573" s="19"/>
      <c r="J573" s="19"/>
      <c r="K573" s="20" t="s">
        <v>26</v>
      </c>
      <c r="L573" s="57"/>
      <c r="M573" s="21"/>
      <c r="N573" s="20" t="s">
        <v>26</v>
      </c>
      <c r="O573" s="21"/>
      <c r="P573" s="21"/>
      <c r="Q573" s="21"/>
      <c r="R573" s="21"/>
      <c r="S573" s="21"/>
      <c r="T573" s="56" t="s">
        <v>26</v>
      </c>
      <c r="U573" s="21"/>
      <c r="V573" s="21"/>
      <c r="W573" s="21"/>
      <c r="X573" s="21"/>
      <c r="Y573" s="21"/>
      <c r="Z573" s="21"/>
      <c r="AA573" s="20" t="s">
        <v>26</v>
      </c>
    </row>
    <row r="574" spans="2:27" x14ac:dyDescent="0.2">
      <c r="B574" s="11" t="s">
        <v>24</v>
      </c>
      <c r="C574" s="12" t="s">
        <v>24</v>
      </c>
      <c r="D574" s="13" t="s">
        <v>24</v>
      </c>
      <c r="E574" s="12" t="s">
        <v>24</v>
      </c>
      <c r="F574" s="12" t="s">
        <v>24</v>
      </c>
      <c r="G574" s="12" t="s">
        <v>24</v>
      </c>
      <c r="H574" s="12" t="s">
        <v>24</v>
      </c>
      <c r="I574" s="12" t="s">
        <v>24</v>
      </c>
      <c r="J574" s="12" t="s">
        <v>24</v>
      </c>
      <c r="K574" s="12" t="s">
        <v>24</v>
      </c>
      <c r="L574" s="12" t="s">
        <v>24</v>
      </c>
      <c r="M574" s="12" t="s">
        <v>24</v>
      </c>
      <c r="N574" s="12" t="s">
        <v>24</v>
      </c>
      <c r="O574" s="12" t="s">
        <v>24</v>
      </c>
      <c r="P574" s="12" t="s">
        <v>24</v>
      </c>
      <c r="Q574" s="12" t="s">
        <v>24</v>
      </c>
      <c r="R574" s="12" t="s">
        <v>24</v>
      </c>
      <c r="S574" s="12" t="s">
        <v>24</v>
      </c>
      <c r="T574" s="12" t="s">
        <v>24</v>
      </c>
      <c r="U574" s="12" t="s">
        <v>24</v>
      </c>
      <c r="V574" s="12" t="s">
        <v>24</v>
      </c>
      <c r="W574" s="12" t="s">
        <v>24</v>
      </c>
      <c r="X574" s="12" t="s">
        <v>24</v>
      </c>
      <c r="Y574" s="12" t="s">
        <v>24</v>
      </c>
      <c r="Z574" s="12" t="s">
        <v>24</v>
      </c>
      <c r="AA574" s="12" t="s">
        <v>24</v>
      </c>
    </row>
    <row r="575" spans="2:27" ht="38.25" x14ac:dyDescent="0.2">
      <c r="B575" s="54" t="s">
        <v>50</v>
      </c>
      <c r="C575" s="24" t="s">
        <v>316</v>
      </c>
      <c r="D575" s="53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2">
        <f>SUM(SCDBPTASN2!O572:'SCDBPTASN2'!O574)</f>
        <v>0</v>
      </c>
      <c r="P575" s="52">
        <f>SUM(SCDBPTASN2!P572:'SCDBPTASN2'!P574)</f>
        <v>0</v>
      </c>
      <c r="Q575" s="52">
        <f>SUM(SCDBPTASN2!Q572:'SCDBPTASN2'!Q574)</f>
        <v>0</v>
      </c>
      <c r="R575" s="52">
        <f>SUM(SCDBPTASN2!R572:'SCDBPTASN2'!R574)</f>
        <v>0</v>
      </c>
      <c r="S575" s="52">
        <f>SUM(SCDBPTASN2!S572:'SCDBPTASN2'!S574)</f>
        <v>0</v>
      </c>
      <c r="T575" s="51"/>
      <c r="U575" s="52">
        <f>SUM(SCDBPTASN2!U572:'SCDBPTASN2'!U574)</f>
        <v>0</v>
      </c>
      <c r="V575" s="52">
        <f>SUM(SCDBPTASN2!V572:'SCDBPTASN2'!V574)</f>
        <v>0</v>
      </c>
      <c r="W575" s="52">
        <f>SUM(SCDBPTASN2!W572:'SCDBPTASN2'!W574)</f>
        <v>0</v>
      </c>
      <c r="X575" s="52">
        <f>SUM(SCDBPTASN2!X572:'SCDBPTASN2'!X574)</f>
        <v>0</v>
      </c>
      <c r="Y575" s="52">
        <f>SUM(SCDBPTASN2!Y572:'SCDBPTASN2'!Y574)</f>
        <v>0</v>
      </c>
      <c r="Z575" s="52">
        <f>SUM(SCDBPTASN2!Z572:'SCDBPTASN2'!Z574)</f>
        <v>0</v>
      </c>
      <c r="AA575" s="51"/>
    </row>
    <row r="576" spans="2:27" x14ac:dyDescent="0.2">
      <c r="B576" s="11" t="s">
        <v>24</v>
      </c>
      <c r="C576" s="12" t="s">
        <v>24</v>
      </c>
      <c r="D576" s="13" t="s">
        <v>24</v>
      </c>
      <c r="E576" s="12" t="s">
        <v>24</v>
      </c>
      <c r="F576" s="12" t="s">
        <v>24</v>
      </c>
      <c r="G576" s="12" t="s">
        <v>24</v>
      </c>
      <c r="H576" s="12" t="s">
        <v>24</v>
      </c>
      <c r="I576" s="12" t="s">
        <v>24</v>
      </c>
      <c r="J576" s="12" t="s">
        <v>24</v>
      </c>
      <c r="K576" s="12" t="s">
        <v>24</v>
      </c>
      <c r="L576" s="12" t="s">
        <v>24</v>
      </c>
      <c r="M576" s="12" t="s">
        <v>24</v>
      </c>
      <c r="N576" s="12" t="s">
        <v>24</v>
      </c>
      <c r="O576" s="12" t="s">
        <v>24</v>
      </c>
      <c r="P576" s="12" t="s">
        <v>24</v>
      </c>
      <c r="Q576" s="12" t="s">
        <v>24</v>
      </c>
      <c r="R576" s="12" t="s">
        <v>24</v>
      </c>
      <c r="S576" s="12" t="s">
        <v>24</v>
      </c>
      <c r="T576" s="12" t="s">
        <v>24</v>
      </c>
      <c r="U576" s="12" t="s">
        <v>24</v>
      </c>
      <c r="V576" s="12" t="s">
        <v>24</v>
      </c>
      <c r="W576" s="12" t="s">
        <v>24</v>
      </c>
      <c r="X576" s="12" t="s">
        <v>24</v>
      </c>
      <c r="Y576" s="12" t="s">
        <v>24</v>
      </c>
      <c r="Z576" s="12" t="s">
        <v>24</v>
      </c>
      <c r="AA576" s="12" t="s">
        <v>24</v>
      </c>
    </row>
    <row r="577" spans="2:27" x14ac:dyDescent="0.2">
      <c r="B577" s="14" t="s">
        <v>315</v>
      </c>
      <c r="C577" s="24" t="s">
        <v>26</v>
      </c>
      <c r="D577" s="16" t="s">
        <v>26</v>
      </c>
      <c r="E577" s="20" t="s">
        <v>26</v>
      </c>
      <c r="F577" s="58" t="s">
        <v>26</v>
      </c>
      <c r="G577" s="20" t="s">
        <v>26</v>
      </c>
      <c r="H577" s="19"/>
      <c r="I577" s="19"/>
      <c r="J577" s="19"/>
      <c r="K577" s="20" t="s">
        <v>26</v>
      </c>
      <c r="L577" s="57"/>
      <c r="M577" s="21"/>
      <c r="N577" s="20" t="s">
        <v>26</v>
      </c>
      <c r="O577" s="21"/>
      <c r="P577" s="21"/>
      <c r="Q577" s="21"/>
      <c r="R577" s="21"/>
      <c r="S577" s="21"/>
      <c r="T577" s="56" t="s">
        <v>26</v>
      </c>
      <c r="U577" s="21"/>
      <c r="V577" s="21"/>
      <c r="W577" s="21"/>
      <c r="X577" s="21"/>
      <c r="Y577" s="21"/>
      <c r="Z577" s="21"/>
      <c r="AA577" s="20" t="s">
        <v>26</v>
      </c>
    </row>
    <row r="578" spans="2:27" x14ac:dyDescent="0.2">
      <c r="B578" s="11" t="s">
        <v>24</v>
      </c>
      <c r="C578" s="12" t="s">
        <v>24</v>
      </c>
      <c r="D578" s="13" t="s">
        <v>24</v>
      </c>
      <c r="E578" s="12" t="s">
        <v>24</v>
      </c>
      <c r="F578" s="12" t="s">
        <v>24</v>
      </c>
      <c r="G578" s="12" t="s">
        <v>24</v>
      </c>
      <c r="H578" s="12" t="s">
        <v>24</v>
      </c>
      <c r="I578" s="12" t="s">
        <v>24</v>
      </c>
      <c r="J578" s="12" t="s">
        <v>24</v>
      </c>
      <c r="K578" s="12" t="s">
        <v>24</v>
      </c>
      <c r="L578" s="12" t="s">
        <v>24</v>
      </c>
      <c r="M578" s="12" t="s">
        <v>24</v>
      </c>
      <c r="N578" s="12" t="s">
        <v>24</v>
      </c>
      <c r="O578" s="12" t="s">
        <v>24</v>
      </c>
      <c r="P578" s="12" t="s">
        <v>24</v>
      </c>
      <c r="Q578" s="12" t="s">
        <v>24</v>
      </c>
      <c r="R578" s="12" t="s">
        <v>24</v>
      </c>
      <c r="S578" s="12" t="s">
        <v>24</v>
      </c>
      <c r="T578" s="12" t="s">
        <v>24</v>
      </c>
      <c r="U578" s="12" t="s">
        <v>24</v>
      </c>
      <c r="V578" s="12" t="s">
        <v>24</v>
      </c>
      <c r="W578" s="12" t="s">
        <v>24</v>
      </c>
      <c r="X578" s="12" t="s">
        <v>24</v>
      </c>
      <c r="Y578" s="12" t="s">
        <v>24</v>
      </c>
      <c r="Z578" s="12" t="s">
        <v>24</v>
      </c>
      <c r="AA578" s="12" t="s">
        <v>24</v>
      </c>
    </row>
    <row r="579" spans="2:27" ht="25.5" x14ac:dyDescent="0.2">
      <c r="B579" s="54" t="s">
        <v>314</v>
      </c>
      <c r="C579" s="24" t="s">
        <v>313</v>
      </c>
      <c r="D579" s="53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2">
        <f>SUM(SCDBPTASN2!O576:'SCDBPTASN2'!O578)</f>
        <v>0</v>
      </c>
      <c r="P579" s="52">
        <f>SUM(SCDBPTASN2!P576:'SCDBPTASN2'!P578)</f>
        <v>0</v>
      </c>
      <c r="Q579" s="52">
        <f>SUM(SCDBPTASN2!Q576:'SCDBPTASN2'!Q578)</f>
        <v>0</v>
      </c>
      <c r="R579" s="52">
        <f>SUM(SCDBPTASN2!R576:'SCDBPTASN2'!R578)</f>
        <v>0</v>
      </c>
      <c r="S579" s="52">
        <f>SUM(SCDBPTASN2!S576:'SCDBPTASN2'!S578)</f>
        <v>0</v>
      </c>
      <c r="T579" s="51"/>
      <c r="U579" s="52">
        <f>SUM(SCDBPTASN2!U576:'SCDBPTASN2'!U578)</f>
        <v>0</v>
      </c>
      <c r="V579" s="52">
        <f>SUM(SCDBPTASN2!V576:'SCDBPTASN2'!V578)</f>
        <v>0</v>
      </c>
      <c r="W579" s="52">
        <f>SUM(SCDBPTASN2!W576:'SCDBPTASN2'!W578)</f>
        <v>0</v>
      </c>
      <c r="X579" s="52">
        <f>SUM(SCDBPTASN2!X576:'SCDBPTASN2'!X578)</f>
        <v>0</v>
      </c>
      <c r="Y579" s="52">
        <f>SUM(SCDBPTASN2!Y576:'SCDBPTASN2'!Y578)</f>
        <v>0</v>
      </c>
      <c r="Z579" s="52">
        <f>SUM(SCDBPTASN2!Z576:'SCDBPTASN2'!Z578)</f>
        <v>0</v>
      </c>
      <c r="AA579" s="51"/>
    </row>
    <row r="580" spans="2:27" x14ac:dyDescent="0.2">
      <c r="B580" s="11" t="s">
        <v>24</v>
      </c>
      <c r="C580" s="12" t="s">
        <v>24</v>
      </c>
      <c r="D580" s="13" t="s">
        <v>24</v>
      </c>
      <c r="E580" s="12" t="s">
        <v>24</v>
      </c>
      <c r="F580" s="12" t="s">
        <v>24</v>
      </c>
      <c r="G580" s="12" t="s">
        <v>24</v>
      </c>
      <c r="H580" s="12" t="s">
        <v>24</v>
      </c>
      <c r="I580" s="12" t="s">
        <v>24</v>
      </c>
      <c r="J580" s="12" t="s">
        <v>24</v>
      </c>
      <c r="K580" s="12" t="s">
        <v>24</v>
      </c>
      <c r="L580" s="12" t="s">
        <v>24</v>
      </c>
      <c r="M580" s="12" t="s">
        <v>24</v>
      </c>
      <c r="N580" s="12" t="s">
        <v>24</v>
      </c>
      <c r="O580" s="12" t="s">
        <v>24</v>
      </c>
      <c r="P580" s="12" t="s">
        <v>24</v>
      </c>
      <c r="Q580" s="12" t="s">
        <v>24</v>
      </c>
      <c r="R580" s="12" t="s">
        <v>24</v>
      </c>
      <c r="S580" s="12" t="s">
        <v>24</v>
      </c>
      <c r="T580" s="12" t="s">
        <v>24</v>
      </c>
      <c r="U580" s="12" t="s">
        <v>24</v>
      </c>
      <c r="V580" s="12" t="s">
        <v>24</v>
      </c>
      <c r="W580" s="12" t="s">
        <v>24</v>
      </c>
      <c r="X580" s="12" t="s">
        <v>24</v>
      </c>
      <c r="Y580" s="12" t="s">
        <v>24</v>
      </c>
      <c r="Z580" s="12" t="s">
        <v>24</v>
      </c>
      <c r="AA580" s="12" t="s">
        <v>24</v>
      </c>
    </row>
    <row r="581" spans="2:27" x14ac:dyDescent="0.2">
      <c r="B581" s="14" t="s">
        <v>312</v>
      </c>
      <c r="C581" s="24" t="s">
        <v>26</v>
      </c>
      <c r="D581" s="16" t="s">
        <v>26</v>
      </c>
      <c r="E581" s="20" t="s">
        <v>26</v>
      </c>
      <c r="F581" s="58" t="s">
        <v>26</v>
      </c>
      <c r="G581" s="20" t="s">
        <v>26</v>
      </c>
      <c r="H581" s="19"/>
      <c r="I581" s="19"/>
      <c r="J581" s="19"/>
      <c r="K581" s="20" t="s">
        <v>26</v>
      </c>
      <c r="L581" s="57"/>
      <c r="M581" s="21"/>
      <c r="N581" s="20" t="s">
        <v>26</v>
      </c>
      <c r="O581" s="21"/>
      <c r="P581" s="21"/>
      <c r="Q581" s="21"/>
      <c r="R581" s="21"/>
      <c r="S581" s="21"/>
      <c r="T581" s="56" t="s">
        <v>26</v>
      </c>
      <c r="U581" s="21"/>
      <c r="V581" s="21"/>
      <c r="W581" s="21"/>
      <c r="X581" s="21"/>
      <c r="Y581" s="21"/>
      <c r="Z581" s="21"/>
      <c r="AA581" s="20" t="s">
        <v>26</v>
      </c>
    </row>
    <row r="582" spans="2:27" x14ac:dyDescent="0.2">
      <c r="B582" s="11" t="s">
        <v>24</v>
      </c>
      <c r="C582" s="12" t="s">
        <v>24</v>
      </c>
      <c r="D582" s="13" t="s">
        <v>24</v>
      </c>
      <c r="E582" s="12" t="s">
        <v>24</v>
      </c>
      <c r="F582" s="12" t="s">
        <v>24</v>
      </c>
      <c r="G582" s="12" t="s">
        <v>24</v>
      </c>
      <c r="H582" s="12" t="s">
        <v>24</v>
      </c>
      <c r="I582" s="12" t="s">
        <v>24</v>
      </c>
      <c r="J582" s="12" t="s">
        <v>24</v>
      </c>
      <c r="K582" s="12" t="s">
        <v>24</v>
      </c>
      <c r="L582" s="12" t="s">
        <v>24</v>
      </c>
      <c r="M582" s="12" t="s">
        <v>24</v>
      </c>
      <c r="N582" s="12" t="s">
        <v>24</v>
      </c>
      <c r="O582" s="12" t="s">
        <v>24</v>
      </c>
      <c r="P582" s="12" t="s">
        <v>24</v>
      </c>
      <c r="Q582" s="12" t="s">
        <v>24</v>
      </c>
      <c r="R582" s="12" t="s">
        <v>24</v>
      </c>
      <c r="S582" s="12" t="s">
        <v>24</v>
      </c>
      <c r="T582" s="12" t="s">
        <v>24</v>
      </c>
      <c r="U582" s="12" t="s">
        <v>24</v>
      </c>
      <c r="V582" s="12" t="s">
        <v>24</v>
      </c>
      <c r="W582" s="12" t="s">
        <v>24</v>
      </c>
      <c r="X582" s="12" t="s">
        <v>24</v>
      </c>
      <c r="Y582" s="12" t="s">
        <v>24</v>
      </c>
      <c r="Z582" s="12" t="s">
        <v>24</v>
      </c>
      <c r="AA582" s="12" t="s">
        <v>24</v>
      </c>
    </row>
    <row r="583" spans="2:27" ht="25.5" x14ac:dyDescent="0.2">
      <c r="B583" s="54" t="s">
        <v>311</v>
      </c>
      <c r="C583" s="24" t="s">
        <v>310</v>
      </c>
      <c r="D583" s="53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2">
        <f>SUM(SCDBPTASN2!O580:'SCDBPTASN2'!O582)</f>
        <v>0</v>
      </c>
      <c r="P583" s="52">
        <f>SUM(SCDBPTASN2!P580:'SCDBPTASN2'!P582)</f>
        <v>0</v>
      </c>
      <c r="Q583" s="52">
        <f>SUM(SCDBPTASN2!Q580:'SCDBPTASN2'!Q582)</f>
        <v>0</v>
      </c>
      <c r="R583" s="52">
        <f>SUM(SCDBPTASN2!R580:'SCDBPTASN2'!R582)</f>
        <v>0</v>
      </c>
      <c r="S583" s="52">
        <f>SUM(SCDBPTASN2!S580:'SCDBPTASN2'!S582)</f>
        <v>0</v>
      </c>
      <c r="T583" s="51"/>
      <c r="U583" s="52">
        <f>SUM(SCDBPTASN2!U580:'SCDBPTASN2'!U582)</f>
        <v>0</v>
      </c>
      <c r="V583" s="52">
        <f>SUM(SCDBPTASN2!V580:'SCDBPTASN2'!V582)</f>
        <v>0</v>
      </c>
      <c r="W583" s="52">
        <f>SUM(SCDBPTASN2!W580:'SCDBPTASN2'!W582)</f>
        <v>0</v>
      </c>
      <c r="X583" s="52">
        <f>SUM(SCDBPTASN2!X580:'SCDBPTASN2'!X582)</f>
        <v>0</v>
      </c>
      <c r="Y583" s="52">
        <f>SUM(SCDBPTASN2!Y580:'SCDBPTASN2'!Y582)</f>
        <v>0</v>
      </c>
      <c r="Z583" s="52">
        <f>SUM(SCDBPTASN2!Z580:'SCDBPTASN2'!Z582)</f>
        <v>0</v>
      </c>
      <c r="AA583" s="51"/>
    </row>
    <row r="584" spans="2:27" ht="25.5" x14ac:dyDescent="0.2">
      <c r="B584" s="54" t="s">
        <v>309</v>
      </c>
      <c r="C584" s="24" t="s">
        <v>308</v>
      </c>
      <c r="D584" s="53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2">
        <f>SCDBPTASN2!O555+SCDBPTASN2!O571+SCDBPTASN2!O575+SCDBPTASN2!O579+SCDBPTASN2!O583</f>
        <v>0</v>
      </c>
      <c r="P584" s="52">
        <f>SCDBPTASN2!P555+SCDBPTASN2!P571+SCDBPTASN2!P575+SCDBPTASN2!P579+SCDBPTASN2!P583</f>
        <v>-502231.47</v>
      </c>
      <c r="Q584" s="52">
        <f>SCDBPTASN2!Q555+SCDBPTASN2!Q571+SCDBPTASN2!Q575+SCDBPTASN2!Q579+SCDBPTASN2!Q583</f>
        <v>-12348718.35</v>
      </c>
      <c r="R584" s="52">
        <f>SCDBPTASN2!R555+SCDBPTASN2!R571+SCDBPTASN2!R575+SCDBPTASN2!R579+SCDBPTASN2!R583</f>
        <v>10191533.17</v>
      </c>
      <c r="S584" s="52">
        <f>SCDBPTASN2!S555+SCDBPTASN2!S571+SCDBPTASN2!S575+SCDBPTASN2!S579+SCDBPTASN2!S583</f>
        <v>0</v>
      </c>
      <c r="T584" s="51"/>
      <c r="U584" s="52">
        <f>SCDBPTASN2!U555+SCDBPTASN2!U571+SCDBPTASN2!U575+SCDBPTASN2!U579+SCDBPTASN2!U583</f>
        <v>9900000</v>
      </c>
      <c r="V584" s="52">
        <f>SCDBPTASN2!V555+SCDBPTASN2!V571+SCDBPTASN2!V575+SCDBPTASN2!V579+SCDBPTASN2!V583</f>
        <v>0</v>
      </c>
      <c r="W584" s="52">
        <f>SCDBPTASN2!W555+SCDBPTASN2!W571+SCDBPTASN2!W575+SCDBPTASN2!W579+SCDBPTASN2!W583</f>
        <v>0</v>
      </c>
      <c r="X584" s="52">
        <f>SCDBPTASN2!X555+SCDBPTASN2!X571+SCDBPTASN2!X575+SCDBPTASN2!X579+SCDBPTASN2!X583</f>
        <v>-11846486.98</v>
      </c>
      <c r="Y584" s="52">
        <f>SCDBPTASN2!Y555+SCDBPTASN2!Y571+SCDBPTASN2!Y575+SCDBPTASN2!Y579+SCDBPTASN2!Y583</f>
        <v>0</v>
      </c>
      <c r="Z584" s="52">
        <f>SCDBPTASN2!Z555+SCDBPTASN2!Z571+SCDBPTASN2!Z575+SCDBPTASN2!Z579+SCDBPTASN2!Z583</f>
        <v>0</v>
      </c>
      <c r="AA584" s="51"/>
    </row>
    <row r="585" spans="2:27" x14ac:dyDescent="0.2">
      <c r="B585" s="11" t="s">
        <v>24</v>
      </c>
      <c r="C585" s="12" t="s">
        <v>24</v>
      </c>
      <c r="D585" s="13" t="s">
        <v>24</v>
      </c>
      <c r="E585" s="12" t="s">
        <v>24</v>
      </c>
      <c r="F585" s="12" t="s">
        <v>24</v>
      </c>
      <c r="G585" s="12" t="s">
        <v>24</v>
      </c>
      <c r="H585" s="12" t="s">
        <v>24</v>
      </c>
      <c r="I585" s="12" t="s">
        <v>24</v>
      </c>
      <c r="J585" s="12" t="s">
        <v>24</v>
      </c>
      <c r="K585" s="12" t="s">
        <v>24</v>
      </c>
      <c r="L585" s="12" t="s">
        <v>24</v>
      </c>
      <c r="M585" s="12" t="s">
        <v>24</v>
      </c>
      <c r="N585" s="12" t="s">
        <v>24</v>
      </c>
      <c r="O585" s="12" t="s">
        <v>24</v>
      </c>
      <c r="P585" s="12" t="s">
        <v>24</v>
      </c>
      <c r="Q585" s="12" t="s">
        <v>24</v>
      </c>
      <c r="R585" s="12" t="s">
        <v>24</v>
      </c>
      <c r="S585" s="12" t="s">
        <v>24</v>
      </c>
      <c r="T585" s="12" t="s">
        <v>24</v>
      </c>
      <c r="U585" s="12" t="s">
        <v>24</v>
      </c>
      <c r="V585" s="12" t="s">
        <v>24</v>
      </c>
      <c r="W585" s="12" t="s">
        <v>24</v>
      </c>
      <c r="X585" s="12" t="s">
        <v>24</v>
      </c>
      <c r="Y585" s="12" t="s">
        <v>24</v>
      </c>
      <c r="Z585" s="12" t="s">
        <v>24</v>
      </c>
      <c r="AA585" s="12" t="s">
        <v>24</v>
      </c>
    </row>
    <row r="586" spans="2:27" x14ac:dyDescent="0.2">
      <c r="B586" s="14" t="s">
        <v>307</v>
      </c>
      <c r="C586" s="24" t="s">
        <v>26</v>
      </c>
      <c r="D586" s="16" t="s">
        <v>26</v>
      </c>
      <c r="E586" s="20" t="s">
        <v>26</v>
      </c>
      <c r="F586" s="58" t="s">
        <v>26</v>
      </c>
      <c r="G586" s="20" t="s">
        <v>26</v>
      </c>
      <c r="H586" s="19"/>
      <c r="I586" s="19"/>
      <c r="J586" s="19"/>
      <c r="K586" s="20" t="s">
        <v>26</v>
      </c>
      <c r="L586" s="57"/>
      <c r="M586" s="21"/>
      <c r="N586" s="20" t="s">
        <v>26</v>
      </c>
      <c r="O586" s="21"/>
      <c r="P586" s="21"/>
      <c r="Q586" s="21"/>
      <c r="R586" s="21"/>
      <c r="S586" s="21"/>
      <c r="T586" s="56" t="s">
        <v>26</v>
      </c>
      <c r="U586" s="21"/>
      <c r="V586" s="21"/>
      <c r="W586" s="21"/>
      <c r="X586" s="21"/>
      <c r="Y586" s="21"/>
      <c r="Z586" s="21"/>
      <c r="AA586" s="20" t="s">
        <v>26</v>
      </c>
    </row>
    <row r="587" spans="2:27" x14ac:dyDescent="0.2">
      <c r="B587" s="11" t="s">
        <v>24</v>
      </c>
      <c r="C587" s="12" t="s">
        <v>24</v>
      </c>
      <c r="D587" s="13" t="s">
        <v>24</v>
      </c>
      <c r="E587" s="12" t="s">
        <v>24</v>
      </c>
      <c r="F587" s="12" t="s">
        <v>24</v>
      </c>
      <c r="G587" s="12" t="s">
        <v>24</v>
      </c>
      <c r="H587" s="12" t="s">
        <v>24</v>
      </c>
      <c r="I587" s="12" t="s">
        <v>24</v>
      </c>
      <c r="J587" s="12" t="s">
        <v>24</v>
      </c>
      <c r="K587" s="12" t="s">
        <v>24</v>
      </c>
      <c r="L587" s="12" t="s">
        <v>24</v>
      </c>
      <c r="M587" s="12" t="s">
        <v>24</v>
      </c>
      <c r="N587" s="12" t="s">
        <v>24</v>
      </c>
      <c r="O587" s="12" t="s">
        <v>24</v>
      </c>
      <c r="P587" s="12" t="s">
        <v>24</v>
      </c>
      <c r="Q587" s="12" t="s">
        <v>24</v>
      </c>
      <c r="R587" s="12" t="s">
        <v>24</v>
      </c>
      <c r="S587" s="12" t="s">
        <v>24</v>
      </c>
      <c r="T587" s="12" t="s">
        <v>24</v>
      </c>
      <c r="U587" s="12" t="s">
        <v>24</v>
      </c>
      <c r="V587" s="12" t="s">
        <v>24</v>
      </c>
      <c r="W587" s="12" t="s">
        <v>24</v>
      </c>
      <c r="X587" s="12" t="s">
        <v>24</v>
      </c>
      <c r="Y587" s="12" t="s">
        <v>24</v>
      </c>
      <c r="Z587" s="12" t="s">
        <v>24</v>
      </c>
      <c r="AA587" s="12" t="s">
        <v>24</v>
      </c>
    </row>
    <row r="588" spans="2:27" ht="25.5" x14ac:dyDescent="0.2">
      <c r="B588" s="54" t="s">
        <v>306</v>
      </c>
      <c r="C588" s="24" t="s">
        <v>305</v>
      </c>
      <c r="D588" s="53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2">
        <f>SUM(SCDBPTASN2!O585:'SCDBPTASN2'!O587)</f>
        <v>0</v>
      </c>
      <c r="P588" s="52">
        <f>SUM(SCDBPTASN2!P585:'SCDBPTASN2'!P587)</f>
        <v>0</v>
      </c>
      <c r="Q588" s="52">
        <f>SUM(SCDBPTASN2!Q585:'SCDBPTASN2'!Q587)</f>
        <v>0</v>
      </c>
      <c r="R588" s="52">
        <f>SUM(SCDBPTASN2!R585:'SCDBPTASN2'!R587)</f>
        <v>0</v>
      </c>
      <c r="S588" s="52">
        <f>SUM(SCDBPTASN2!S585:'SCDBPTASN2'!S587)</f>
        <v>0</v>
      </c>
      <c r="T588" s="51"/>
      <c r="U588" s="52">
        <f>SUM(SCDBPTASN2!U585:'SCDBPTASN2'!U587)</f>
        <v>0</v>
      </c>
      <c r="V588" s="52">
        <f>SUM(SCDBPTASN2!V585:'SCDBPTASN2'!V587)</f>
        <v>0</v>
      </c>
      <c r="W588" s="52">
        <f>SUM(SCDBPTASN2!W585:'SCDBPTASN2'!W587)</f>
        <v>0</v>
      </c>
      <c r="X588" s="52">
        <f>SUM(SCDBPTASN2!X585:'SCDBPTASN2'!X587)</f>
        <v>0</v>
      </c>
      <c r="Y588" s="52">
        <f>SUM(SCDBPTASN2!Y585:'SCDBPTASN2'!Y587)</f>
        <v>0</v>
      </c>
      <c r="Z588" s="52">
        <f>SUM(SCDBPTASN2!Z585:'SCDBPTASN2'!Z587)</f>
        <v>0</v>
      </c>
      <c r="AA588" s="51"/>
    </row>
    <row r="589" spans="2:27" x14ac:dyDescent="0.2">
      <c r="B589" s="11" t="s">
        <v>24</v>
      </c>
      <c r="C589" s="12" t="s">
        <v>24</v>
      </c>
      <c r="D589" s="13" t="s">
        <v>24</v>
      </c>
      <c r="E589" s="12" t="s">
        <v>24</v>
      </c>
      <c r="F589" s="12" t="s">
        <v>24</v>
      </c>
      <c r="G589" s="12" t="s">
        <v>24</v>
      </c>
      <c r="H589" s="12" t="s">
        <v>24</v>
      </c>
      <c r="I589" s="12" t="s">
        <v>24</v>
      </c>
      <c r="J589" s="12" t="s">
        <v>24</v>
      </c>
      <c r="K589" s="12" t="s">
        <v>24</v>
      </c>
      <c r="L589" s="12" t="s">
        <v>24</v>
      </c>
      <c r="M589" s="12" t="s">
        <v>24</v>
      </c>
      <c r="N589" s="12" t="s">
        <v>24</v>
      </c>
      <c r="O589" s="12" t="s">
        <v>24</v>
      </c>
      <c r="P589" s="12" t="s">
        <v>24</v>
      </c>
      <c r="Q589" s="12" t="s">
        <v>24</v>
      </c>
      <c r="R589" s="12" t="s">
        <v>24</v>
      </c>
      <c r="S589" s="12" t="s">
        <v>24</v>
      </c>
      <c r="T589" s="12" t="s">
        <v>24</v>
      </c>
      <c r="U589" s="12" t="s">
        <v>24</v>
      </c>
      <c r="V589" s="12" t="s">
        <v>24</v>
      </c>
      <c r="W589" s="12" t="s">
        <v>24</v>
      </c>
      <c r="X589" s="12" t="s">
        <v>24</v>
      </c>
      <c r="Y589" s="12" t="s">
        <v>24</v>
      </c>
      <c r="Z589" s="12" t="s">
        <v>24</v>
      </c>
      <c r="AA589" s="12" t="s">
        <v>24</v>
      </c>
    </row>
    <row r="590" spans="2:27" x14ac:dyDescent="0.2">
      <c r="B590" s="14" t="s">
        <v>304</v>
      </c>
      <c r="C590" s="24" t="s">
        <v>26</v>
      </c>
      <c r="D590" s="16" t="s">
        <v>26</v>
      </c>
      <c r="E590" s="20" t="s">
        <v>26</v>
      </c>
      <c r="F590" s="58" t="s">
        <v>26</v>
      </c>
      <c r="G590" s="20" t="s">
        <v>26</v>
      </c>
      <c r="H590" s="19"/>
      <c r="I590" s="19"/>
      <c r="J590" s="19"/>
      <c r="K590" s="20" t="s">
        <v>26</v>
      </c>
      <c r="L590" s="57"/>
      <c r="M590" s="21"/>
      <c r="N590" s="20" t="s">
        <v>26</v>
      </c>
      <c r="O590" s="21"/>
      <c r="P590" s="21"/>
      <c r="Q590" s="21"/>
      <c r="R590" s="21"/>
      <c r="S590" s="21"/>
      <c r="T590" s="56" t="s">
        <v>26</v>
      </c>
      <c r="U590" s="21"/>
      <c r="V590" s="21"/>
      <c r="W590" s="21"/>
      <c r="X590" s="21"/>
      <c r="Y590" s="21"/>
      <c r="Z590" s="21"/>
      <c r="AA590" s="20" t="s">
        <v>26</v>
      </c>
    </row>
    <row r="591" spans="2:27" x14ac:dyDescent="0.2">
      <c r="B591" s="11" t="s">
        <v>24</v>
      </c>
      <c r="C591" s="12" t="s">
        <v>24</v>
      </c>
      <c r="D591" s="13" t="s">
        <v>24</v>
      </c>
      <c r="E591" s="12" t="s">
        <v>24</v>
      </c>
      <c r="F591" s="12" t="s">
        <v>24</v>
      </c>
      <c r="G591" s="12" t="s">
        <v>24</v>
      </c>
      <c r="H591" s="12" t="s">
        <v>24</v>
      </c>
      <c r="I591" s="12" t="s">
        <v>24</v>
      </c>
      <c r="J591" s="12" t="s">
        <v>24</v>
      </c>
      <c r="K591" s="12" t="s">
        <v>24</v>
      </c>
      <c r="L591" s="12" t="s">
        <v>24</v>
      </c>
      <c r="M591" s="12" t="s">
        <v>24</v>
      </c>
      <c r="N591" s="12" t="s">
        <v>24</v>
      </c>
      <c r="O591" s="12" t="s">
        <v>24</v>
      </c>
      <c r="P591" s="12" t="s">
        <v>24</v>
      </c>
      <c r="Q591" s="12" t="s">
        <v>24</v>
      </c>
      <c r="R591" s="12" t="s">
        <v>24</v>
      </c>
      <c r="S591" s="12" t="s">
        <v>24</v>
      </c>
      <c r="T591" s="12" t="s">
        <v>24</v>
      </c>
      <c r="U591" s="12" t="s">
        <v>24</v>
      </c>
      <c r="V591" s="12" t="s">
        <v>24</v>
      </c>
      <c r="W591" s="12" t="s">
        <v>24</v>
      </c>
      <c r="X591" s="12" t="s">
        <v>24</v>
      </c>
      <c r="Y591" s="12" t="s">
        <v>24</v>
      </c>
      <c r="Z591" s="12" t="s">
        <v>24</v>
      </c>
      <c r="AA591" s="12" t="s">
        <v>24</v>
      </c>
    </row>
    <row r="592" spans="2:27" ht="25.5" x14ac:dyDescent="0.2">
      <c r="B592" s="54" t="s">
        <v>303</v>
      </c>
      <c r="C592" s="24" t="s">
        <v>302</v>
      </c>
      <c r="D592" s="53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2">
        <f>SUM(SCDBPTASN2!O589:'SCDBPTASN2'!O591)</f>
        <v>0</v>
      </c>
      <c r="P592" s="52">
        <f>SUM(SCDBPTASN2!P589:'SCDBPTASN2'!P591)</f>
        <v>0</v>
      </c>
      <c r="Q592" s="52">
        <f>SUM(SCDBPTASN2!Q589:'SCDBPTASN2'!Q591)</f>
        <v>0</v>
      </c>
      <c r="R592" s="52">
        <f>SUM(SCDBPTASN2!R589:'SCDBPTASN2'!R591)</f>
        <v>0</v>
      </c>
      <c r="S592" s="52">
        <f>SUM(SCDBPTASN2!S589:'SCDBPTASN2'!S591)</f>
        <v>0</v>
      </c>
      <c r="T592" s="51"/>
      <c r="U592" s="52">
        <f>SUM(SCDBPTASN2!U589:'SCDBPTASN2'!U591)</f>
        <v>0</v>
      </c>
      <c r="V592" s="52">
        <f>SUM(SCDBPTASN2!V589:'SCDBPTASN2'!V591)</f>
        <v>0</v>
      </c>
      <c r="W592" s="52">
        <f>SUM(SCDBPTASN2!W589:'SCDBPTASN2'!W591)</f>
        <v>0</v>
      </c>
      <c r="X592" s="52">
        <f>SUM(SCDBPTASN2!X589:'SCDBPTASN2'!X591)</f>
        <v>0</v>
      </c>
      <c r="Y592" s="52">
        <f>SUM(SCDBPTASN2!Y589:'SCDBPTASN2'!Y591)</f>
        <v>0</v>
      </c>
      <c r="Z592" s="52">
        <f>SUM(SCDBPTASN2!Z589:'SCDBPTASN2'!Z591)</f>
        <v>0</v>
      </c>
      <c r="AA592" s="51"/>
    </row>
    <row r="593" spans="2:27" x14ac:dyDescent="0.2">
      <c r="B593" s="11" t="s">
        <v>24</v>
      </c>
      <c r="C593" s="12" t="s">
        <v>24</v>
      </c>
      <c r="D593" s="13" t="s">
        <v>24</v>
      </c>
      <c r="E593" s="12" t="s">
        <v>24</v>
      </c>
      <c r="F593" s="12" t="s">
        <v>24</v>
      </c>
      <c r="G593" s="12" t="s">
        <v>24</v>
      </c>
      <c r="H593" s="12" t="s">
        <v>24</v>
      </c>
      <c r="I593" s="12" t="s">
        <v>24</v>
      </c>
      <c r="J593" s="12" t="s">
        <v>24</v>
      </c>
      <c r="K593" s="12" t="s">
        <v>24</v>
      </c>
      <c r="L593" s="12" t="s">
        <v>24</v>
      </c>
      <c r="M593" s="12" t="s">
        <v>24</v>
      </c>
      <c r="N593" s="12" t="s">
        <v>24</v>
      </c>
      <c r="O593" s="12" t="s">
        <v>24</v>
      </c>
      <c r="P593" s="12" t="s">
        <v>24</v>
      </c>
      <c r="Q593" s="12" t="s">
        <v>24</v>
      </c>
      <c r="R593" s="12" t="s">
        <v>24</v>
      </c>
      <c r="S593" s="12" t="s">
        <v>24</v>
      </c>
      <c r="T593" s="12" t="s">
        <v>24</v>
      </c>
      <c r="U593" s="12" t="s">
        <v>24</v>
      </c>
      <c r="V593" s="12" t="s">
        <v>24</v>
      </c>
      <c r="W593" s="12" t="s">
        <v>24</v>
      </c>
      <c r="X593" s="12" t="s">
        <v>24</v>
      </c>
      <c r="Y593" s="12" t="s">
        <v>24</v>
      </c>
      <c r="Z593" s="12" t="s">
        <v>24</v>
      </c>
      <c r="AA593" s="12" t="s">
        <v>24</v>
      </c>
    </row>
    <row r="594" spans="2:27" x14ac:dyDescent="0.2">
      <c r="B594" s="14" t="s">
        <v>301</v>
      </c>
      <c r="C594" s="24" t="s">
        <v>26</v>
      </c>
      <c r="D594" s="16" t="s">
        <v>26</v>
      </c>
      <c r="E594" s="20" t="s">
        <v>26</v>
      </c>
      <c r="F594" s="58" t="s">
        <v>26</v>
      </c>
      <c r="G594" s="20" t="s">
        <v>26</v>
      </c>
      <c r="H594" s="19"/>
      <c r="I594" s="19"/>
      <c r="J594" s="19"/>
      <c r="K594" s="20" t="s">
        <v>26</v>
      </c>
      <c r="L594" s="57"/>
      <c r="M594" s="21"/>
      <c r="N594" s="20" t="s">
        <v>26</v>
      </c>
      <c r="O594" s="21"/>
      <c r="P594" s="21"/>
      <c r="Q594" s="21"/>
      <c r="R594" s="21"/>
      <c r="S594" s="21"/>
      <c r="T594" s="56" t="s">
        <v>26</v>
      </c>
      <c r="U594" s="21"/>
      <c r="V594" s="21"/>
      <c r="W594" s="21"/>
      <c r="X594" s="21"/>
      <c r="Y594" s="21"/>
      <c r="Z594" s="21"/>
      <c r="AA594" s="20" t="s">
        <v>26</v>
      </c>
    </row>
    <row r="595" spans="2:27" x14ac:dyDescent="0.2">
      <c r="B595" s="11" t="s">
        <v>24</v>
      </c>
      <c r="C595" s="12" t="s">
        <v>24</v>
      </c>
      <c r="D595" s="13" t="s">
        <v>24</v>
      </c>
      <c r="E595" s="12" t="s">
        <v>24</v>
      </c>
      <c r="F595" s="12" t="s">
        <v>24</v>
      </c>
      <c r="G595" s="12" t="s">
        <v>24</v>
      </c>
      <c r="H595" s="12" t="s">
        <v>24</v>
      </c>
      <c r="I595" s="12" t="s">
        <v>24</v>
      </c>
      <c r="J595" s="12" t="s">
        <v>24</v>
      </c>
      <c r="K595" s="12" t="s">
        <v>24</v>
      </c>
      <c r="L595" s="12" t="s">
        <v>24</v>
      </c>
      <c r="M595" s="12" t="s">
        <v>24</v>
      </c>
      <c r="N595" s="12" t="s">
        <v>24</v>
      </c>
      <c r="O595" s="12" t="s">
        <v>24</v>
      </c>
      <c r="P595" s="12" t="s">
        <v>24</v>
      </c>
      <c r="Q595" s="12" t="s">
        <v>24</v>
      </c>
      <c r="R595" s="12" t="s">
        <v>24</v>
      </c>
      <c r="S595" s="12" t="s">
        <v>24</v>
      </c>
      <c r="T595" s="12" t="s">
        <v>24</v>
      </c>
      <c r="U595" s="12" t="s">
        <v>24</v>
      </c>
      <c r="V595" s="12" t="s">
        <v>24</v>
      </c>
      <c r="W595" s="12" t="s">
        <v>24</v>
      </c>
      <c r="X595" s="12" t="s">
        <v>24</v>
      </c>
      <c r="Y595" s="12" t="s">
        <v>24</v>
      </c>
      <c r="Z595" s="12" t="s">
        <v>24</v>
      </c>
      <c r="AA595" s="12" t="s">
        <v>24</v>
      </c>
    </row>
    <row r="596" spans="2:27" ht="38.25" x14ac:dyDescent="0.2">
      <c r="B596" s="54" t="s">
        <v>300</v>
      </c>
      <c r="C596" s="24" t="s">
        <v>299</v>
      </c>
      <c r="D596" s="53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2">
        <f>SUM(SCDBPTASN2!O593:'SCDBPTASN2'!O595)</f>
        <v>0</v>
      </c>
      <c r="P596" s="52">
        <f>SUM(SCDBPTASN2!P593:'SCDBPTASN2'!P595)</f>
        <v>0</v>
      </c>
      <c r="Q596" s="52">
        <f>SUM(SCDBPTASN2!Q593:'SCDBPTASN2'!Q595)</f>
        <v>0</v>
      </c>
      <c r="R596" s="52">
        <f>SUM(SCDBPTASN2!R593:'SCDBPTASN2'!R595)</f>
        <v>0</v>
      </c>
      <c r="S596" s="52">
        <f>SUM(SCDBPTASN2!S593:'SCDBPTASN2'!S595)</f>
        <v>0</v>
      </c>
      <c r="T596" s="51"/>
      <c r="U596" s="52">
        <f>SUM(SCDBPTASN2!U593:'SCDBPTASN2'!U595)</f>
        <v>0</v>
      </c>
      <c r="V596" s="52">
        <f>SUM(SCDBPTASN2!V593:'SCDBPTASN2'!V595)</f>
        <v>0</v>
      </c>
      <c r="W596" s="52">
        <f>SUM(SCDBPTASN2!W593:'SCDBPTASN2'!W595)</f>
        <v>0</v>
      </c>
      <c r="X596" s="52">
        <f>SUM(SCDBPTASN2!X593:'SCDBPTASN2'!X595)</f>
        <v>0</v>
      </c>
      <c r="Y596" s="52">
        <f>SUM(SCDBPTASN2!Y593:'SCDBPTASN2'!Y595)</f>
        <v>0</v>
      </c>
      <c r="Z596" s="52">
        <f>SUM(SCDBPTASN2!Z593:'SCDBPTASN2'!Z595)</f>
        <v>0</v>
      </c>
      <c r="AA596" s="51"/>
    </row>
    <row r="597" spans="2:27" x14ac:dyDescent="0.2">
      <c r="B597" s="11" t="s">
        <v>24</v>
      </c>
      <c r="C597" s="12" t="s">
        <v>24</v>
      </c>
      <c r="D597" s="13" t="s">
        <v>24</v>
      </c>
      <c r="E597" s="12" t="s">
        <v>24</v>
      </c>
      <c r="F597" s="12" t="s">
        <v>24</v>
      </c>
      <c r="G597" s="12" t="s">
        <v>24</v>
      </c>
      <c r="H597" s="12" t="s">
        <v>24</v>
      </c>
      <c r="I597" s="12" t="s">
        <v>24</v>
      </c>
      <c r="J597" s="12" t="s">
        <v>24</v>
      </c>
      <c r="K597" s="12" t="s">
        <v>24</v>
      </c>
      <c r="L597" s="12" t="s">
        <v>24</v>
      </c>
      <c r="M597" s="12" t="s">
        <v>24</v>
      </c>
      <c r="N597" s="12" t="s">
        <v>24</v>
      </c>
      <c r="O597" s="12" t="s">
        <v>24</v>
      </c>
      <c r="P597" s="12" t="s">
        <v>24</v>
      </c>
      <c r="Q597" s="12" t="s">
        <v>24</v>
      </c>
      <c r="R597" s="12" t="s">
        <v>24</v>
      </c>
      <c r="S597" s="12" t="s">
        <v>24</v>
      </c>
      <c r="T597" s="12" t="s">
        <v>24</v>
      </c>
      <c r="U597" s="12" t="s">
        <v>24</v>
      </c>
      <c r="V597" s="12" t="s">
        <v>24</v>
      </c>
      <c r="W597" s="12" t="s">
        <v>24</v>
      </c>
      <c r="X597" s="12" t="s">
        <v>24</v>
      </c>
      <c r="Y597" s="12" t="s">
        <v>24</v>
      </c>
      <c r="Z597" s="12" t="s">
        <v>24</v>
      </c>
      <c r="AA597" s="12" t="s">
        <v>24</v>
      </c>
    </row>
    <row r="598" spans="2:27" x14ac:dyDescent="0.2">
      <c r="B598" s="14" t="s">
        <v>298</v>
      </c>
      <c r="C598" s="24" t="s">
        <v>26</v>
      </c>
      <c r="D598" s="16" t="s">
        <v>26</v>
      </c>
      <c r="E598" s="20" t="s">
        <v>26</v>
      </c>
      <c r="F598" s="58" t="s">
        <v>26</v>
      </c>
      <c r="G598" s="20" t="s">
        <v>26</v>
      </c>
      <c r="H598" s="19"/>
      <c r="I598" s="19"/>
      <c r="J598" s="19"/>
      <c r="K598" s="20" t="s">
        <v>26</v>
      </c>
      <c r="L598" s="57"/>
      <c r="M598" s="21"/>
      <c r="N598" s="20" t="s">
        <v>26</v>
      </c>
      <c r="O598" s="21"/>
      <c r="P598" s="21"/>
      <c r="Q598" s="21"/>
      <c r="R598" s="21"/>
      <c r="S598" s="21"/>
      <c r="T598" s="56" t="s">
        <v>26</v>
      </c>
      <c r="U598" s="21"/>
      <c r="V598" s="21"/>
      <c r="W598" s="21"/>
      <c r="X598" s="21"/>
      <c r="Y598" s="21"/>
      <c r="Z598" s="21"/>
      <c r="AA598" s="20" t="s">
        <v>26</v>
      </c>
    </row>
    <row r="599" spans="2:27" x14ac:dyDescent="0.2">
      <c r="B599" s="11" t="s">
        <v>24</v>
      </c>
      <c r="C599" s="12" t="s">
        <v>24</v>
      </c>
      <c r="D599" s="13" t="s">
        <v>24</v>
      </c>
      <c r="E599" s="12" t="s">
        <v>24</v>
      </c>
      <c r="F599" s="12" t="s">
        <v>24</v>
      </c>
      <c r="G599" s="12" t="s">
        <v>24</v>
      </c>
      <c r="H599" s="12" t="s">
        <v>24</v>
      </c>
      <c r="I599" s="12" t="s">
        <v>24</v>
      </c>
      <c r="J599" s="12" t="s">
        <v>24</v>
      </c>
      <c r="K599" s="12" t="s">
        <v>24</v>
      </c>
      <c r="L599" s="12" t="s">
        <v>24</v>
      </c>
      <c r="M599" s="12" t="s">
        <v>24</v>
      </c>
      <c r="N599" s="12" t="s">
        <v>24</v>
      </c>
      <c r="O599" s="12" t="s">
        <v>24</v>
      </c>
      <c r="P599" s="12" t="s">
        <v>24</v>
      </c>
      <c r="Q599" s="12" t="s">
        <v>24</v>
      </c>
      <c r="R599" s="12" t="s">
        <v>24</v>
      </c>
      <c r="S599" s="12" t="s">
        <v>24</v>
      </c>
      <c r="T599" s="12" t="s">
        <v>24</v>
      </c>
      <c r="U599" s="12" t="s">
        <v>24</v>
      </c>
      <c r="V599" s="12" t="s">
        <v>24</v>
      </c>
      <c r="W599" s="12" t="s">
        <v>24</v>
      </c>
      <c r="X599" s="12" t="s">
        <v>24</v>
      </c>
      <c r="Y599" s="12" t="s">
        <v>24</v>
      </c>
      <c r="Z599" s="12" t="s">
        <v>24</v>
      </c>
      <c r="AA599" s="12" t="s">
        <v>24</v>
      </c>
    </row>
    <row r="600" spans="2:27" ht="25.5" x14ac:dyDescent="0.2">
      <c r="B600" s="54" t="s">
        <v>297</v>
      </c>
      <c r="C600" s="24" t="s">
        <v>296</v>
      </c>
      <c r="D600" s="53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2">
        <f>SUM(SCDBPTASN2!O597:'SCDBPTASN2'!O599)</f>
        <v>0</v>
      </c>
      <c r="P600" s="52">
        <f>SUM(SCDBPTASN2!P597:'SCDBPTASN2'!P599)</f>
        <v>0</v>
      </c>
      <c r="Q600" s="52">
        <f>SUM(SCDBPTASN2!Q597:'SCDBPTASN2'!Q599)</f>
        <v>0</v>
      </c>
      <c r="R600" s="52">
        <f>SUM(SCDBPTASN2!R597:'SCDBPTASN2'!R599)</f>
        <v>0</v>
      </c>
      <c r="S600" s="52">
        <f>SUM(SCDBPTASN2!S597:'SCDBPTASN2'!S599)</f>
        <v>0</v>
      </c>
      <c r="T600" s="51"/>
      <c r="U600" s="52">
        <f>SUM(SCDBPTASN2!U597:'SCDBPTASN2'!U599)</f>
        <v>0</v>
      </c>
      <c r="V600" s="52">
        <f>SUM(SCDBPTASN2!V597:'SCDBPTASN2'!V599)</f>
        <v>0</v>
      </c>
      <c r="W600" s="52">
        <f>SUM(SCDBPTASN2!W597:'SCDBPTASN2'!W599)</f>
        <v>0</v>
      </c>
      <c r="X600" s="52">
        <f>SUM(SCDBPTASN2!X597:'SCDBPTASN2'!X599)</f>
        <v>0</v>
      </c>
      <c r="Y600" s="52">
        <f>SUM(SCDBPTASN2!Y597:'SCDBPTASN2'!Y599)</f>
        <v>0</v>
      </c>
      <c r="Z600" s="52">
        <f>SUM(SCDBPTASN2!Z597:'SCDBPTASN2'!Z599)</f>
        <v>0</v>
      </c>
      <c r="AA600" s="51"/>
    </row>
    <row r="601" spans="2:27" x14ac:dyDescent="0.2">
      <c r="B601" s="11" t="s">
        <v>24</v>
      </c>
      <c r="C601" s="12" t="s">
        <v>24</v>
      </c>
      <c r="D601" s="13" t="s">
        <v>24</v>
      </c>
      <c r="E601" s="12" t="s">
        <v>24</v>
      </c>
      <c r="F601" s="12" t="s">
        <v>24</v>
      </c>
      <c r="G601" s="12" t="s">
        <v>24</v>
      </c>
      <c r="H601" s="12" t="s">
        <v>24</v>
      </c>
      <c r="I601" s="12" t="s">
        <v>24</v>
      </c>
      <c r="J601" s="12" t="s">
        <v>24</v>
      </c>
      <c r="K601" s="12" t="s">
        <v>24</v>
      </c>
      <c r="L601" s="12" t="s">
        <v>24</v>
      </c>
      <c r="M601" s="12" t="s">
        <v>24</v>
      </c>
      <c r="N601" s="12" t="s">
        <v>24</v>
      </c>
      <c r="O601" s="12" t="s">
        <v>24</v>
      </c>
      <c r="P601" s="12" t="s">
        <v>24</v>
      </c>
      <c r="Q601" s="12" t="s">
        <v>24</v>
      </c>
      <c r="R601" s="12" t="s">
        <v>24</v>
      </c>
      <c r="S601" s="12" t="s">
        <v>24</v>
      </c>
      <c r="T601" s="12" t="s">
        <v>24</v>
      </c>
      <c r="U601" s="12" t="s">
        <v>24</v>
      </c>
      <c r="V601" s="12" t="s">
        <v>24</v>
      </c>
      <c r="W601" s="12" t="s">
        <v>24</v>
      </c>
      <c r="X601" s="12" t="s">
        <v>24</v>
      </c>
      <c r="Y601" s="12" t="s">
        <v>24</v>
      </c>
      <c r="Z601" s="12" t="s">
        <v>24</v>
      </c>
      <c r="AA601" s="12" t="s">
        <v>24</v>
      </c>
    </row>
    <row r="602" spans="2:27" x14ac:dyDescent="0.2">
      <c r="B602" s="14" t="s">
        <v>295</v>
      </c>
      <c r="C602" s="24" t="s">
        <v>26</v>
      </c>
      <c r="D602" s="16" t="s">
        <v>26</v>
      </c>
      <c r="E602" s="20" t="s">
        <v>26</v>
      </c>
      <c r="F602" s="58" t="s">
        <v>26</v>
      </c>
      <c r="G602" s="20" t="s">
        <v>26</v>
      </c>
      <c r="H602" s="19"/>
      <c r="I602" s="19"/>
      <c r="J602" s="19"/>
      <c r="K602" s="20" t="s">
        <v>26</v>
      </c>
      <c r="L602" s="57"/>
      <c r="M602" s="21"/>
      <c r="N602" s="20" t="s">
        <v>26</v>
      </c>
      <c r="O602" s="21"/>
      <c r="P602" s="21"/>
      <c r="Q602" s="21"/>
      <c r="R602" s="21"/>
      <c r="S602" s="21"/>
      <c r="T602" s="56" t="s">
        <v>26</v>
      </c>
      <c r="U602" s="21"/>
      <c r="V602" s="21"/>
      <c r="W602" s="21"/>
      <c r="X602" s="21"/>
      <c r="Y602" s="21"/>
      <c r="Z602" s="21"/>
      <c r="AA602" s="20" t="s">
        <v>26</v>
      </c>
    </row>
    <row r="603" spans="2:27" x14ac:dyDescent="0.2">
      <c r="B603" s="11" t="s">
        <v>24</v>
      </c>
      <c r="C603" s="12" t="s">
        <v>24</v>
      </c>
      <c r="D603" s="13" t="s">
        <v>24</v>
      </c>
      <c r="E603" s="12" t="s">
        <v>24</v>
      </c>
      <c r="F603" s="12" t="s">
        <v>24</v>
      </c>
      <c r="G603" s="12" t="s">
        <v>24</v>
      </c>
      <c r="H603" s="12" t="s">
        <v>24</v>
      </c>
      <c r="I603" s="12" t="s">
        <v>24</v>
      </c>
      <c r="J603" s="12" t="s">
        <v>24</v>
      </c>
      <c r="K603" s="12" t="s">
        <v>24</v>
      </c>
      <c r="L603" s="12" t="s">
        <v>24</v>
      </c>
      <c r="M603" s="12" t="s">
        <v>24</v>
      </c>
      <c r="N603" s="12" t="s">
        <v>24</v>
      </c>
      <c r="O603" s="12" t="s">
        <v>24</v>
      </c>
      <c r="P603" s="12" t="s">
        <v>24</v>
      </c>
      <c r="Q603" s="12" t="s">
        <v>24</v>
      </c>
      <c r="R603" s="12" t="s">
        <v>24</v>
      </c>
      <c r="S603" s="12" t="s">
        <v>24</v>
      </c>
      <c r="T603" s="12" t="s">
        <v>24</v>
      </c>
      <c r="U603" s="12" t="s">
        <v>24</v>
      </c>
      <c r="V603" s="12" t="s">
        <v>24</v>
      </c>
      <c r="W603" s="12" t="s">
        <v>24</v>
      </c>
      <c r="X603" s="12" t="s">
        <v>24</v>
      </c>
      <c r="Y603" s="12" t="s">
        <v>24</v>
      </c>
      <c r="Z603" s="12" t="s">
        <v>24</v>
      </c>
      <c r="AA603" s="12" t="s">
        <v>24</v>
      </c>
    </row>
    <row r="604" spans="2:27" ht="25.5" x14ac:dyDescent="0.2">
      <c r="B604" s="54" t="s">
        <v>294</v>
      </c>
      <c r="C604" s="24" t="s">
        <v>293</v>
      </c>
      <c r="D604" s="53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2">
        <f>SUM(SCDBPTASN2!O601:'SCDBPTASN2'!O603)</f>
        <v>0</v>
      </c>
      <c r="P604" s="52">
        <f>SUM(SCDBPTASN2!P601:'SCDBPTASN2'!P603)</f>
        <v>0</v>
      </c>
      <c r="Q604" s="52">
        <f>SUM(SCDBPTASN2!Q601:'SCDBPTASN2'!Q603)</f>
        <v>0</v>
      </c>
      <c r="R604" s="52">
        <f>SUM(SCDBPTASN2!R601:'SCDBPTASN2'!R603)</f>
        <v>0</v>
      </c>
      <c r="S604" s="52">
        <f>SUM(SCDBPTASN2!S601:'SCDBPTASN2'!S603)</f>
        <v>0</v>
      </c>
      <c r="T604" s="51"/>
      <c r="U604" s="52">
        <f>SUM(SCDBPTASN2!U601:'SCDBPTASN2'!U603)</f>
        <v>0</v>
      </c>
      <c r="V604" s="52">
        <f>SUM(SCDBPTASN2!V601:'SCDBPTASN2'!V603)</f>
        <v>0</v>
      </c>
      <c r="W604" s="52">
        <f>SUM(SCDBPTASN2!W601:'SCDBPTASN2'!W603)</f>
        <v>0</v>
      </c>
      <c r="X604" s="52">
        <f>SUM(SCDBPTASN2!X601:'SCDBPTASN2'!X603)</f>
        <v>0</v>
      </c>
      <c r="Y604" s="52">
        <f>SUM(SCDBPTASN2!Y601:'SCDBPTASN2'!Y603)</f>
        <v>0</v>
      </c>
      <c r="Z604" s="52">
        <f>SUM(SCDBPTASN2!Z601:'SCDBPTASN2'!Z603)</f>
        <v>0</v>
      </c>
      <c r="AA604" s="51"/>
    </row>
    <row r="605" spans="2:27" ht="25.5" x14ac:dyDescent="0.2">
      <c r="B605" s="54" t="s">
        <v>292</v>
      </c>
      <c r="C605" s="24" t="s">
        <v>291</v>
      </c>
      <c r="D605" s="53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2">
        <f>SCDBPTASN2!O588+SCDBPTASN2!O592+SCDBPTASN2!O596+SCDBPTASN2!O600+SCDBPTASN2!O604</f>
        <v>0</v>
      </c>
      <c r="P605" s="52">
        <f>SCDBPTASN2!P588+SCDBPTASN2!P592+SCDBPTASN2!P596+SCDBPTASN2!P600+SCDBPTASN2!P604</f>
        <v>0</v>
      </c>
      <c r="Q605" s="52">
        <f>SCDBPTASN2!Q588+SCDBPTASN2!Q592+SCDBPTASN2!Q596+SCDBPTASN2!Q600+SCDBPTASN2!Q604</f>
        <v>0</v>
      </c>
      <c r="R605" s="52">
        <f>SCDBPTASN2!R588+SCDBPTASN2!R592+SCDBPTASN2!R596+SCDBPTASN2!R600+SCDBPTASN2!R604</f>
        <v>0</v>
      </c>
      <c r="S605" s="52">
        <f>SCDBPTASN2!S588+SCDBPTASN2!S592+SCDBPTASN2!S596+SCDBPTASN2!S600+SCDBPTASN2!S604</f>
        <v>0</v>
      </c>
      <c r="T605" s="51"/>
      <c r="U605" s="52">
        <f>SCDBPTASN2!U588+SCDBPTASN2!U592+SCDBPTASN2!U596+SCDBPTASN2!U600+SCDBPTASN2!U604</f>
        <v>0</v>
      </c>
      <c r="V605" s="52">
        <f>SCDBPTASN2!V588+SCDBPTASN2!V592+SCDBPTASN2!V596+SCDBPTASN2!V600+SCDBPTASN2!V604</f>
        <v>0</v>
      </c>
      <c r="W605" s="52">
        <f>SCDBPTASN2!W588+SCDBPTASN2!W592+SCDBPTASN2!W596+SCDBPTASN2!W600+SCDBPTASN2!W604</f>
        <v>0</v>
      </c>
      <c r="X605" s="52">
        <f>SCDBPTASN2!X588+SCDBPTASN2!X592+SCDBPTASN2!X596+SCDBPTASN2!X600+SCDBPTASN2!X604</f>
        <v>0</v>
      </c>
      <c r="Y605" s="52">
        <f>SCDBPTASN2!Y588+SCDBPTASN2!Y592+SCDBPTASN2!Y596+SCDBPTASN2!Y600+SCDBPTASN2!Y604</f>
        <v>0</v>
      </c>
      <c r="Z605" s="52">
        <f>SCDBPTASN2!Z588+SCDBPTASN2!Z592+SCDBPTASN2!Z596+SCDBPTASN2!Z600+SCDBPTASN2!Z604</f>
        <v>0</v>
      </c>
      <c r="AA605" s="51"/>
    </row>
    <row r="606" spans="2:27" x14ac:dyDescent="0.2">
      <c r="B606" s="11" t="s">
        <v>24</v>
      </c>
      <c r="C606" s="12" t="s">
        <v>24</v>
      </c>
      <c r="D606" s="13" t="s">
        <v>24</v>
      </c>
      <c r="E606" s="12" t="s">
        <v>24</v>
      </c>
      <c r="F606" s="12" t="s">
        <v>24</v>
      </c>
      <c r="G606" s="12" t="s">
        <v>24</v>
      </c>
      <c r="H606" s="12" t="s">
        <v>24</v>
      </c>
      <c r="I606" s="12" t="s">
        <v>24</v>
      </c>
      <c r="J606" s="12" t="s">
        <v>24</v>
      </c>
      <c r="K606" s="12" t="s">
        <v>24</v>
      </c>
      <c r="L606" s="12" t="s">
        <v>24</v>
      </c>
      <c r="M606" s="12" t="s">
        <v>24</v>
      </c>
      <c r="N606" s="12" t="s">
        <v>24</v>
      </c>
      <c r="O606" s="12" t="s">
        <v>24</v>
      </c>
      <c r="P606" s="12" t="s">
        <v>24</v>
      </c>
      <c r="Q606" s="12" t="s">
        <v>24</v>
      </c>
      <c r="R606" s="12" t="s">
        <v>24</v>
      </c>
      <c r="S606" s="12" t="s">
        <v>24</v>
      </c>
      <c r="T606" s="12" t="s">
        <v>24</v>
      </c>
      <c r="U606" s="12" t="s">
        <v>24</v>
      </c>
      <c r="V606" s="12" t="s">
        <v>24</v>
      </c>
      <c r="W606" s="12" t="s">
        <v>24</v>
      </c>
      <c r="X606" s="12" t="s">
        <v>24</v>
      </c>
      <c r="Y606" s="12" t="s">
        <v>24</v>
      </c>
      <c r="Z606" s="12" t="s">
        <v>24</v>
      </c>
      <c r="AA606" s="12" t="s">
        <v>24</v>
      </c>
    </row>
    <row r="607" spans="2:27" x14ac:dyDescent="0.2">
      <c r="B607" s="14" t="s">
        <v>290</v>
      </c>
      <c r="C607" s="24" t="s">
        <v>26</v>
      </c>
      <c r="D607" s="16" t="s">
        <v>26</v>
      </c>
      <c r="E607" s="20" t="s">
        <v>26</v>
      </c>
      <c r="F607" s="58" t="s">
        <v>26</v>
      </c>
      <c r="G607" s="20" t="s">
        <v>26</v>
      </c>
      <c r="H607" s="19"/>
      <c r="I607" s="19"/>
      <c r="J607" s="19"/>
      <c r="K607" s="20" t="s">
        <v>26</v>
      </c>
      <c r="L607" s="57"/>
      <c r="M607" s="21"/>
      <c r="N607" s="20" t="s">
        <v>26</v>
      </c>
      <c r="O607" s="21"/>
      <c r="P607" s="21"/>
      <c r="Q607" s="21"/>
      <c r="R607" s="21"/>
      <c r="S607" s="21"/>
      <c r="T607" s="56" t="s">
        <v>26</v>
      </c>
      <c r="U607" s="21"/>
      <c r="V607" s="21"/>
      <c r="W607" s="21"/>
      <c r="X607" s="21"/>
      <c r="Y607" s="21"/>
      <c r="Z607" s="21"/>
      <c r="AA607" s="20" t="s">
        <v>26</v>
      </c>
    </row>
    <row r="608" spans="2:27" x14ac:dyDescent="0.2">
      <c r="B608" s="11" t="s">
        <v>24</v>
      </c>
      <c r="C608" s="12" t="s">
        <v>24</v>
      </c>
      <c r="D608" s="13" t="s">
        <v>24</v>
      </c>
      <c r="E608" s="12" t="s">
        <v>24</v>
      </c>
      <c r="F608" s="12" t="s">
        <v>24</v>
      </c>
      <c r="G608" s="12" t="s">
        <v>24</v>
      </c>
      <c r="H608" s="12" t="s">
        <v>24</v>
      </c>
      <c r="I608" s="12" t="s">
        <v>24</v>
      </c>
      <c r="J608" s="12" t="s">
        <v>24</v>
      </c>
      <c r="K608" s="12" t="s">
        <v>24</v>
      </c>
      <c r="L608" s="12" t="s">
        <v>24</v>
      </c>
      <c r="M608" s="12" t="s">
        <v>24</v>
      </c>
      <c r="N608" s="12" t="s">
        <v>24</v>
      </c>
      <c r="O608" s="12" t="s">
        <v>24</v>
      </c>
      <c r="P608" s="12" t="s">
        <v>24</v>
      </c>
      <c r="Q608" s="12" t="s">
        <v>24</v>
      </c>
      <c r="R608" s="12" t="s">
        <v>24</v>
      </c>
      <c r="S608" s="12" t="s">
        <v>24</v>
      </c>
      <c r="T608" s="12" t="s">
        <v>24</v>
      </c>
      <c r="U608" s="12" t="s">
        <v>24</v>
      </c>
      <c r="V608" s="12" t="s">
        <v>24</v>
      </c>
      <c r="W608" s="12" t="s">
        <v>24</v>
      </c>
      <c r="X608" s="12" t="s">
        <v>24</v>
      </c>
      <c r="Y608" s="12" t="s">
        <v>24</v>
      </c>
      <c r="Z608" s="12" t="s">
        <v>24</v>
      </c>
      <c r="AA608" s="12" t="s">
        <v>24</v>
      </c>
    </row>
    <row r="609" spans="2:27" ht="25.5" x14ac:dyDescent="0.2">
      <c r="B609" s="54" t="s">
        <v>52</v>
      </c>
      <c r="C609" s="24" t="s">
        <v>289</v>
      </c>
      <c r="D609" s="53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2">
        <f>SUM(SCDBPTASN2!O606:'SCDBPTASN2'!O608)</f>
        <v>0</v>
      </c>
      <c r="P609" s="52">
        <f>SUM(SCDBPTASN2!P606:'SCDBPTASN2'!P608)</f>
        <v>0</v>
      </c>
      <c r="Q609" s="52">
        <f>SUM(SCDBPTASN2!Q606:'SCDBPTASN2'!Q608)</f>
        <v>0</v>
      </c>
      <c r="R609" s="52">
        <f>SUM(SCDBPTASN2!R606:'SCDBPTASN2'!R608)</f>
        <v>0</v>
      </c>
      <c r="S609" s="52">
        <f>SUM(SCDBPTASN2!S606:'SCDBPTASN2'!S608)</f>
        <v>0</v>
      </c>
      <c r="T609" s="51"/>
      <c r="U609" s="52">
        <f>SUM(SCDBPTASN2!U606:'SCDBPTASN2'!U608)</f>
        <v>0</v>
      </c>
      <c r="V609" s="52">
        <f>SUM(SCDBPTASN2!V606:'SCDBPTASN2'!V608)</f>
        <v>0</v>
      </c>
      <c r="W609" s="52">
        <f>SUM(SCDBPTASN2!W606:'SCDBPTASN2'!W608)</f>
        <v>0</v>
      </c>
      <c r="X609" s="52">
        <f>SUM(SCDBPTASN2!X606:'SCDBPTASN2'!X608)</f>
        <v>0</v>
      </c>
      <c r="Y609" s="52">
        <f>SUM(SCDBPTASN2!Y606:'SCDBPTASN2'!Y608)</f>
        <v>0</v>
      </c>
      <c r="Z609" s="52">
        <f>SUM(SCDBPTASN2!Z606:'SCDBPTASN2'!Z608)</f>
        <v>0</v>
      </c>
      <c r="AA609" s="51"/>
    </row>
    <row r="610" spans="2:27" x14ac:dyDescent="0.2">
      <c r="B610" s="11" t="s">
        <v>24</v>
      </c>
      <c r="C610" s="12" t="s">
        <v>24</v>
      </c>
      <c r="D610" s="13" t="s">
        <v>24</v>
      </c>
      <c r="E610" s="12" t="s">
        <v>24</v>
      </c>
      <c r="F610" s="12" t="s">
        <v>24</v>
      </c>
      <c r="G610" s="12" t="s">
        <v>24</v>
      </c>
      <c r="H610" s="12" t="s">
        <v>24</v>
      </c>
      <c r="I610" s="12" t="s">
        <v>24</v>
      </c>
      <c r="J610" s="12" t="s">
        <v>24</v>
      </c>
      <c r="K610" s="12" t="s">
        <v>24</v>
      </c>
      <c r="L610" s="12" t="s">
        <v>24</v>
      </c>
      <c r="M610" s="12" t="s">
        <v>24</v>
      </c>
      <c r="N610" s="12" t="s">
        <v>24</v>
      </c>
      <c r="O610" s="12" t="s">
        <v>24</v>
      </c>
      <c r="P610" s="12" t="s">
        <v>24</v>
      </c>
      <c r="Q610" s="12" t="s">
        <v>24</v>
      </c>
      <c r="R610" s="12" t="s">
        <v>24</v>
      </c>
      <c r="S610" s="12" t="s">
        <v>24</v>
      </c>
      <c r="T610" s="12" t="s">
        <v>24</v>
      </c>
      <c r="U610" s="12" t="s">
        <v>24</v>
      </c>
      <c r="V610" s="12" t="s">
        <v>24</v>
      </c>
      <c r="W610" s="12" t="s">
        <v>24</v>
      </c>
      <c r="X610" s="12" t="s">
        <v>24</v>
      </c>
      <c r="Y610" s="12" t="s">
        <v>24</v>
      </c>
      <c r="Z610" s="12" t="s">
        <v>24</v>
      </c>
      <c r="AA610" s="12" t="s">
        <v>24</v>
      </c>
    </row>
    <row r="611" spans="2:27" x14ac:dyDescent="0.2">
      <c r="B611" s="14" t="s">
        <v>54</v>
      </c>
      <c r="C611" s="24" t="s">
        <v>26</v>
      </c>
      <c r="D611" s="16" t="s">
        <v>26</v>
      </c>
      <c r="E611" s="20" t="s">
        <v>26</v>
      </c>
      <c r="F611" s="58" t="s">
        <v>26</v>
      </c>
      <c r="G611" s="20" t="s">
        <v>26</v>
      </c>
      <c r="H611" s="19"/>
      <c r="I611" s="19"/>
      <c r="J611" s="19"/>
      <c r="K611" s="20" t="s">
        <v>26</v>
      </c>
      <c r="L611" s="57"/>
      <c r="M611" s="21"/>
      <c r="N611" s="20" t="s">
        <v>26</v>
      </c>
      <c r="O611" s="21"/>
      <c r="P611" s="21"/>
      <c r="Q611" s="21"/>
      <c r="R611" s="21"/>
      <c r="S611" s="21"/>
      <c r="T611" s="56" t="s">
        <v>26</v>
      </c>
      <c r="U611" s="21"/>
      <c r="V611" s="21"/>
      <c r="W611" s="21"/>
      <c r="X611" s="21"/>
      <c r="Y611" s="21"/>
      <c r="Z611" s="21"/>
      <c r="AA611" s="20" t="s">
        <v>26</v>
      </c>
    </row>
    <row r="612" spans="2:27" x14ac:dyDescent="0.2">
      <c r="B612" s="11" t="s">
        <v>24</v>
      </c>
      <c r="C612" s="12" t="s">
        <v>24</v>
      </c>
      <c r="D612" s="13" t="s">
        <v>24</v>
      </c>
      <c r="E612" s="12" t="s">
        <v>24</v>
      </c>
      <c r="F612" s="12" t="s">
        <v>24</v>
      </c>
      <c r="G612" s="12" t="s">
        <v>24</v>
      </c>
      <c r="H612" s="12" t="s">
        <v>24</v>
      </c>
      <c r="I612" s="12" t="s">
        <v>24</v>
      </c>
      <c r="J612" s="12" t="s">
        <v>24</v>
      </c>
      <c r="K612" s="12" t="s">
        <v>24</v>
      </c>
      <c r="L612" s="12" t="s">
        <v>24</v>
      </c>
      <c r="M612" s="12" t="s">
        <v>24</v>
      </c>
      <c r="N612" s="12" t="s">
        <v>24</v>
      </c>
      <c r="O612" s="12" t="s">
        <v>24</v>
      </c>
      <c r="P612" s="12" t="s">
        <v>24</v>
      </c>
      <c r="Q612" s="12" t="s">
        <v>24</v>
      </c>
      <c r="R612" s="12" t="s">
        <v>24</v>
      </c>
      <c r="S612" s="12" t="s">
        <v>24</v>
      </c>
      <c r="T612" s="12" t="s">
        <v>24</v>
      </c>
      <c r="U612" s="12" t="s">
        <v>24</v>
      </c>
      <c r="V612" s="12" t="s">
        <v>24</v>
      </c>
      <c r="W612" s="12" t="s">
        <v>24</v>
      </c>
      <c r="X612" s="12" t="s">
        <v>24</v>
      </c>
      <c r="Y612" s="12" t="s">
        <v>24</v>
      </c>
      <c r="Z612" s="12" t="s">
        <v>24</v>
      </c>
      <c r="AA612" s="12" t="s">
        <v>24</v>
      </c>
    </row>
    <row r="613" spans="2:27" ht="25.5" x14ac:dyDescent="0.2">
      <c r="B613" s="54" t="s">
        <v>288</v>
      </c>
      <c r="C613" s="24" t="s">
        <v>287</v>
      </c>
      <c r="D613" s="53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2">
        <f>SUM(SCDBPTASN2!O610:'SCDBPTASN2'!O612)</f>
        <v>0</v>
      </c>
      <c r="P613" s="52">
        <f>SUM(SCDBPTASN2!P610:'SCDBPTASN2'!P612)</f>
        <v>0</v>
      </c>
      <c r="Q613" s="52">
        <f>SUM(SCDBPTASN2!Q610:'SCDBPTASN2'!Q612)</f>
        <v>0</v>
      </c>
      <c r="R613" s="52">
        <f>SUM(SCDBPTASN2!R610:'SCDBPTASN2'!R612)</f>
        <v>0</v>
      </c>
      <c r="S613" s="52">
        <f>SUM(SCDBPTASN2!S610:'SCDBPTASN2'!S612)</f>
        <v>0</v>
      </c>
      <c r="T613" s="51"/>
      <c r="U613" s="52">
        <f>SUM(SCDBPTASN2!U610:'SCDBPTASN2'!U612)</f>
        <v>0</v>
      </c>
      <c r="V613" s="52">
        <f>SUM(SCDBPTASN2!V610:'SCDBPTASN2'!V612)</f>
        <v>0</v>
      </c>
      <c r="W613" s="52">
        <f>SUM(SCDBPTASN2!W610:'SCDBPTASN2'!W612)</f>
        <v>0</v>
      </c>
      <c r="X613" s="52">
        <f>SUM(SCDBPTASN2!X610:'SCDBPTASN2'!X612)</f>
        <v>0</v>
      </c>
      <c r="Y613" s="52">
        <f>SUM(SCDBPTASN2!Y610:'SCDBPTASN2'!Y612)</f>
        <v>0</v>
      </c>
      <c r="Z613" s="52">
        <f>SUM(SCDBPTASN2!Z610:'SCDBPTASN2'!Z612)</f>
        <v>0</v>
      </c>
      <c r="AA613" s="51"/>
    </row>
    <row r="614" spans="2:27" x14ac:dyDescent="0.2">
      <c r="B614" s="11" t="s">
        <v>24</v>
      </c>
      <c r="C614" s="12" t="s">
        <v>24</v>
      </c>
      <c r="D614" s="13" t="s">
        <v>24</v>
      </c>
      <c r="E614" s="12" t="s">
        <v>24</v>
      </c>
      <c r="F614" s="12" t="s">
        <v>24</v>
      </c>
      <c r="G614" s="12" t="s">
        <v>24</v>
      </c>
      <c r="H614" s="12" t="s">
        <v>24</v>
      </c>
      <c r="I614" s="12" t="s">
        <v>24</v>
      </c>
      <c r="J614" s="12" t="s">
        <v>24</v>
      </c>
      <c r="K614" s="12" t="s">
        <v>24</v>
      </c>
      <c r="L614" s="12" t="s">
        <v>24</v>
      </c>
      <c r="M614" s="12" t="s">
        <v>24</v>
      </c>
      <c r="N614" s="12" t="s">
        <v>24</v>
      </c>
      <c r="O614" s="12" t="s">
        <v>24</v>
      </c>
      <c r="P614" s="12" t="s">
        <v>24</v>
      </c>
      <c r="Q614" s="12" t="s">
        <v>24</v>
      </c>
      <c r="R614" s="12" t="s">
        <v>24</v>
      </c>
      <c r="S614" s="12" t="s">
        <v>24</v>
      </c>
      <c r="T614" s="12" t="s">
        <v>24</v>
      </c>
      <c r="U614" s="12" t="s">
        <v>24</v>
      </c>
      <c r="V614" s="12" t="s">
        <v>24</v>
      </c>
      <c r="W614" s="12" t="s">
        <v>24</v>
      </c>
      <c r="X614" s="12" t="s">
        <v>24</v>
      </c>
      <c r="Y614" s="12" t="s">
        <v>24</v>
      </c>
      <c r="Z614" s="12" t="s">
        <v>24</v>
      </c>
      <c r="AA614" s="12" t="s">
        <v>24</v>
      </c>
    </row>
    <row r="615" spans="2:27" x14ac:dyDescent="0.2">
      <c r="B615" s="14" t="s">
        <v>286</v>
      </c>
      <c r="C615" s="24" t="s">
        <v>26</v>
      </c>
      <c r="D615" s="16" t="s">
        <v>26</v>
      </c>
      <c r="E615" s="20" t="s">
        <v>26</v>
      </c>
      <c r="F615" s="58" t="s">
        <v>26</v>
      </c>
      <c r="G615" s="20" t="s">
        <v>26</v>
      </c>
      <c r="H615" s="19"/>
      <c r="I615" s="19"/>
      <c r="J615" s="19"/>
      <c r="K615" s="20" t="s">
        <v>26</v>
      </c>
      <c r="L615" s="57"/>
      <c r="M615" s="21"/>
      <c r="N615" s="20" t="s">
        <v>26</v>
      </c>
      <c r="O615" s="21"/>
      <c r="P615" s="21"/>
      <c r="Q615" s="21"/>
      <c r="R615" s="21"/>
      <c r="S615" s="21"/>
      <c r="T615" s="56" t="s">
        <v>26</v>
      </c>
      <c r="U615" s="21"/>
      <c r="V615" s="21"/>
      <c r="W615" s="21"/>
      <c r="X615" s="21"/>
      <c r="Y615" s="21"/>
      <c r="Z615" s="21"/>
      <c r="AA615" s="20" t="s">
        <v>26</v>
      </c>
    </row>
    <row r="616" spans="2:27" x14ac:dyDescent="0.2">
      <c r="B616" s="11" t="s">
        <v>24</v>
      </c>
      <c r="C616" s="12" t="s">
        <v>24</v>
      </c>
      <c r="D616" s="13" t="s">
        <v>24</v>
      </c>
      <c r="E616" s="12" t="s">
        <v>24</v>
      </c>
      <c r="F616" s="12" t="s">
        <v>24</v>
      </c>
      <c r="G616" s="12" t="s">
        <v>24</v>
      </c>
      <c r="H616" s="12" t="s">
        <v>24</v>
      </c>
      <c r="I616" s="12" t="s">
        <v>24</v>
      </c>
      <c r="J616" s="12" t="s">
        <v>24</v>
      </c>
      <c r="K616" s="12" t="s">
        <v>24</v>
      </c>
      <c r="L616" s="12" t="s">
        <v>24</v>
      </c>
      <c r="M616" s="12" t="s">
        <v>24</v>
      </c>
      <c r="N616" s="12" t="s">
        <v>24</v>
      </c>
      <c r="O616" s="12" t="s">
        <v>24</v>
      </c>
      <c r="P616" s="12" t="s">
        <v>24</v>
      </c>
      <c r="Q616" s="12" t="s">
        <v>24</v>
      </c>
      <c r="R616" s="12" t="s">
        <v>24</v>
      </c>
      <c r="S616" s="12" t="s">
        <v>24</v>
      </c>
      <c r="T616" s="12" t="s">
        <v>24</v>
      </c>
      <c r="U616" s="12" t="s">
        <v>24</v>
      </c>
      <c r="V616" s="12" t="s">
        <v>24</v>
      </c>
      <c r="W616" s="12" t="s">
        <v>24</v>
      </c>
      <c r="X616" s="12" t="s">
        <v>24</v>
      </c>
      <c r="Y616" s="12" t="s">
        <v>24</v>
      </c>
      <c r="Z616" s="12" t="s">
        <v>24</v>
      </c>
      <c r="AA616" s="12" t="s">
        <v>24</v>
      </c>
    </row>
    <row r="617" spans="2:27" ht="25.5" x14ac:dyDescent="0.2">
      <c r="B617" s="54" t="s">
        <v>285</v>
      </c>
      <c r="C617" s="24" t="s">
        <v>284</v>
      </c>
      <c r="D617" s="53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2">
        <f>SUM(SCDBPTASN2!O614:'SCDBPTASN2'!O616)</f>
        <v>0</v>
      </c>
      <c r="P617" s="52">
        <f>SUM(SCDBPTASN2!P614:'SCDBPTASN2'!P616)</f>
        <v>0</v>
      </c>
      <c r="Q617" s="52">
        <f>SUM(SCDBPTASN2!Q614:'SCDBPTASN2'!Q616)</f>
        <v>0</v>
      </c>
      <c r="R617" s="52">
        <f>SUM(SCDBPTASN2!R614:'SCDBPTASN2'!R616)</f>
        <v>0</v>
      </c>
      <c r="S617" s="52">
        <f>SUM(SCDBPTASN2!S614:'SCDBPTASN2'!S616)</f>
        <v>0</v>
      </c>
      <c r="T617" s="51"/>
      <c r="U617" s="52">
        <f>SUM(SCDBPTASN2!U614:'SCDBPTASN2'!U616)</f>
        <v>0</v>
      </c>
      <c r="V617" s="52">
        <f>SUM(SCDBPTASN2!V614:'SCDBPTASN2'!V616)</f>
        <v>0</v>
      </c>
      <c r="W617" s="52">
        <f>SUM(SCDBPTASN2!W614:'SCDBPTASN2'!W616)</f>
        <v>0</v>
      </c>
      <c r="X617" s="52">
        <f>SUM(SCDBPTASN2!X614:'SCDBPTASN2'!X616)</f>
        <v>0</v>
      </c>
      <c r="Y617" s="52">
        <f>SUM(SCDBPTASN2!Y614:'SCDBPTASN2'!Y616)</f>
        <v>0</v>
      </c>
      <c r="Z617" s="52">
        <f>SUM(SCDBPTASN2!Z614:'SCDBPTASN2'!Z616)</f>
        <v>0</v>
      </c>
      <c r="AA617" s="51"/>
    </row>
    <row r="618" spans="2:27" x14ac:dyDescent="0.2">
      <c r="B618" s="11" t="s">
        <v>24</v>
      </c>
      <c r="C618" s="12" t="s">
        <v>24</v>
      </c>
      <c r="D618" s="13" t="s">
        <v>24</v>
      </c>
      <c r="E618" s="12" t="s">
        <v>24</v>
      </c>
      <c r="F618" s="12" t="s">
        <v>24</v>
      </c>
      <c r="G618" s="12" t="s">
        <v>24</v>
      </c>
      <c r="H618" s="12" t="s">
        <v>24</v>
      </c>
      <c r="I618" s="12" t="s">
        <v>24</v>
      </c>
      <c r="J618" s="12" t="s">
        <v>24</v>
      </c>
      <c r="K618" s="12" t="s">
        <v>24</v>
      </c>
      <c r="L618" s="12" t="s">
        <v>24</v>
      </c>
      <c r="M618" s="12" t="s">
        <v>24</v>
      </c>
      <c r="N618" s="12" t="s">
        <v>24</v>
      </c>
      <c r="O618" s="12" t="s">
        <v>24</v>
      </c>
      <c r="P618" s="12" t="s">
        <v>24</v>
      </c>
      <c r="Q618" s="12" t="s">
        <v>24</v>
      </c>
      <c r="R618" s="12" t="s">
        <v>24</v>
      </c>
      <c r="S618" s="12" t="s">
        <v>24</v>
      </c>
      <c r="T618" s="12" t="s">
        <v>24</v>
      </c>
      <c r="U618" s="12" t="s">
        <v>24</v>
      </c>
      <c r="V618" s="12" t="s">
        <v>24</v>
      </c>
      <c r="W618" s="12" t="s">
        <v>24</v>
      </c>
      <c r="X618" s="12" t="s">
        <v>24</v>
      </c>
      <c r="Y618" s="12" t="s">
        <v>24</v>
      </c>
      <c r="Z618" s="12" t="s">
        <v>24</v>
      </c>
      <c r="AA618" s="12" t="s">
        <v>24</v>
      </c>
    </row>
    <row r="619" spans="2:27" x14ac:dyDescent="0.2">
      <c r="B619" s="14" t="s">
        <v>283</v>
      </c>
      <c r="C619" s="24" t="s">
        <v>26</v>
      </c>
      <c r="D619" s="16" t="s">
        <v>26</v>
      </c>
      <c r="E619" s="20" t="s">
        <v>26</v>
      </c>
      <c r="F619" s="58" t="s">
        <v>26</v>
      </c>
      <c r="G619" s="20" t="s">
        <v>26</v>
      </c>
      <c r="H619" s="19"/>
      <c r="I619" s="19"/>
      <c r="J619" s="19"/>
      <c r="K619" s="20" t="s">
        <v>26</v>
      </c>
      <c r="L619" s="57"/>
      <c r="M619" s="21"/>
      <c r="N619" s="20" t="s">
        <v>26</v>
      </c>
      <c r="O619" s="21"/>
      <c r="P619" s="21"/>
      <c r="Q619" s="21"/>
      <c r="R619" s="21"/>
      <c r="S619" s="21"/>
      <c r="T619" s="56" t="s">
        <v>26</v>
      </c>
      <c r="U619" s="21"/>
      <c r="V619" s="21"/>
      <c r="W619" s="21"/>
      <c r="X619" s="21"/>
      <c r="Y619" s="21"/>
      <c r="Z619" s="21"/>
      <c r="AA619" s="20" t="s">
        <v>26</v>
      </c>
    </row>
    <row r="620" spans="2:27" x14ac:dyDescent="0.2">
      <c r="B620" s="11" t="s">
        <v>24</v>
      </c>
      <c r="C620" s="12" t="s">
        <v>24</v>
      </c>
      <c r="D620" s="13" t="s">
        <v>24</v>
      </c>
      <c r="E620" s="12" t="s">
        <v>24</v>
      </c>
      <c r="F620" s="12" t="s">
        <v>24</v>
      </c>
      <c r="G620" s="12" t="s">
        <v>24</v>
      </c>
      <c r="H620" s="12" t="s">
        <v>24</v>
      </c>
      <c r="I620" s="12" t="s">
        <v>24</v>
      </c>
      <c r="J620" s="12" t="s">
        <v>24</v>
      </c>
      <c r="K620" s="12" t="s">
        <v>24</v>
      </c>
      <c r="L620" s="12" t="s">
        <v>24</v>
      </c>
      <c r="M620" s="12" t="s">
        <v>24</v>
      </c>
      <c r="N620" s="12" t="s">
        <v>24</v>
      </c>
      <c r="O620" s="12" t="s">
        <v>24</v>
      </c>
      <c r="P620" s="12" t="s">
        <v>24</v>
      </c>
      <c r="Q620" s="12" t="s">
        <v>24</v>
      </c>
      <c r="R620" s="12" t="s">
        <v>24</v>
      </c>
      <c r="S620" s="12" t="s">
        <v>24</v>
      </c>
      <c r="T620" s="12" t="s">
        <v>24</v>
      </c>
      <c r="U620" s="12" t="s">
        <v>24</v>
      </c>
      <c r="V620" s="12" t="s">
        <v>24</v>
      </c>
      <c r="W620" s="12" t="s">
        <v>24</v>
      </c>
      <c r="X620" s="12" t="s">
        <v>24</v>
      </c>
      <c r="Y620" s="12" t="s">
        <v>24</v>
      </c>
      <c r="Z620" s="12" t="s">
        <v>24</v>
      </c>
      <c r="AA620" s="12" t="s">
        <v>24</v>
      </c>
    </row>
    <row r="621" spans="2:27" ht="25.5" x14ac:dyDescent="0.2">
      <c r="B621" s="54" t="s">
        <v>282</v>
      </c>
      <c r="C621" s="24" t="s">
        <v>281</v>
      </c>
      <c r="D621" s="53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2">
        <f>SUM(SCDBPTASN2!O618:'SCDBPTASN2'!O620)</f>
        <v>0</v>
      </c>
      <c r="P621" s="52">
        <f>SUM(SCDBPTASN2!P618:'SCDBPTASN2'!P620)</f>
        <v>0</v>
      </c>
      <c r="Q621" s="52">
        <f>SUM(SCDBPTASN2!Q618:'SCDBPTASN2'!Q620)</f>
        <v>0</v>
      </c>
      <c r="R621" s="52">
        <f>SUM(SCDBPTASN2!R618:'SCDBPTASN2'!R620)</f>
        <v>0</v>
      </c>
      <c r="S621" s="52">
        <f>SUM(SCDBPTASN2!S618:'SCDBPTASN2'!S620)</f>
        <v>0</v>
      </c>
      <c r="T621" s="51"/>
      <c r="U621" s="52">
        <f>SUM(SCDBPTASN2!U618:'SCDBPTASN2'!U620)</f>
        <v>0</v>
      </c>
      <c r="V621" s="52">
        <f>SUM(SCDBPTASN2!V618:'SCDBPTASN2'!V620)</f>
        <v>0</v>
      </c>
      <c r="W621" s="52">
        <f>SUM(SCDBPTASN2!W618:'SCDBPTASN2'!W620)</f>
        <v>0</v>
      </c>
      <c r="X621" s="52">
        <f>SUM(SCDBPTASN2!X618:'SCDBPTASN2'!X620)</f>
        <v>0</v>
      </c>
      <c r="Y621" s="52">
        <f>SUM(SCDBPTASN2!Y618:'SCDBPTASN2'!Y620)</f>
        <v>0</v>
      </c>
      <c r="Z621" s="52">
        <f>SUM(SCDBPTASN2!Z618:'SCDBPTASN2'!Z620)</f>
        <v>0</v>
      </c>
      <c r="AA621" s="51"/>
    </row>
    <row r="622" spans="2:27" x14ac:dyDescent="0.2">
      <c r="B622" s="11" t="s">
        <v>24</v>
      </c>
      <c r="C622" s="12" t="s">
        <v>24</v>
      </c>
      <c r="D622" s="13" t="s">
        <v>24</v>
      </c>
      <c r="E622" s="12" t="s">
        <v>24</v>
      </c>
      <c r="F622" s="12" t="s">
        <v>24</v>
      </c>
      <c r="G622" s="12" t="s">
        <v>24</v>
      </c>
      <c r="H622" s="12" t="s">
        <v>24</v>
      </c>
      <c r="I622" s="12" t="s">
        <v>24</v>
      </c>
      <c r="J622" s="12" t="s">
        <v>24</v>
      </c>
      <c r="K622" s="12" t="s">
        <v>24</v>
      </c>
      <c r="L622" s="12" t="s">
        <v>24</v>
      </c>
      <c r="M622" s="12" t="s">
        <v>24</v>
      </c>
      <c r="N622" s="12" t="s">
        <v>24</v>
      </c>
      <c r="O622" s="12" t="s">
        <v>24</v>
      </c>
      <c r="P622" s="12" t="s">
        <v>24</v>
      </c>
      <c r="Q622" s="12" t="s">
        <v>24</v>
      </c>
      <c r="R622" s="12" t="s">
        <v>24</v>
      </c>
      <c r="S622" s="12" t="s">
        <v>24</v>
      </c>
      <c r="T622" s="12" t="s">
        <v>24</v>
      </c>
      <c r="U622" s="12" t="s">
        <v>24</v>
      </c>
      <c r="V622" s="12" t="s">
        <v>24</v>
      </c>
      <c r="W622" s="12" t="s">
        <v>24</v>
      </c>
      <c r="X622" s="12" t="s">
        <v>24</v>
      </c>
      <c r="Y622" s="12" t="s">
        <v>24</v>
      </c>
      <c r="Z622" s="12" t="s">
        <v>24</v>
      </c>
      <c r="AA622" s="12" t="s">
        <v>24</v>
      </c>
    </row>
    <row r="623" spans="2:27" x14ac:dyDescent="0.2">
      <c r="B623" s="14" t="s">
        <v>280</v>
      </c>
      <c r="C623" s="24" t="s">
        <v>26</v>
      </c>
      <c r="D623" s="16" t="s">
        <v>26</v>
      </c>
      <c r="E623" s="20" t="s">
        <v>26</v>
      </c>
      <c r="F623" s="58" t="s">
        <v>26</v>
      </c>
      <c r="G623" s="20" t="s">
        <v>26</v>
      </c>
      <c r="H623" s="19"/>
      <c r="I623" s="19"/>
      <c r="J623" s="19"/>
      <c r="K623" s="20" t="s">
        <v>26</v>
      </c>
      <c r="L623" s="57"/>
      <c r="M623" s="21"/>
      <c r="N623" s="20" t="s">
        <v>26</v>
      </c>
      <c r="O623" s="21"/>
      <c r="P623" s="21"/>
      <c r="Q623" s="21"/>
      <c r="R623" s="21"/>
      <c r="S623" s="21"/>
      <c r="T623" s="56" t="s">
        <v>26</v>
      </c>
      <c r="U623" s="21"/>
      <c r="V623" s="21"/>
      <c r="W623" s="21"/>
      <c r="X623" s="21"/>
      <c r="Y623" s="21"/>
      <c r="Z623" s="21"/>
      <c r="AA623" s="20" t="s">
        <v>26</v>
      </c>
    </row>
    <row r="624" spans="2:27" x14ac:dyDescent="0.2">
      <c r="B624" s="11" t="s">
        <v>24</v>
      </c>
      <c r="C624" s="12" t="s">
        <v>24</v>
      </c>
      <c r="D624" s="13" t="s">
        <v>24</v>
      </c>
      <c r="E624" s="12" t="s">
        <v>24</v>
      </c>
      <c r="F624" s="12" t="s">
        <v>24</v>
      </c>
      <c r="G624" s="12" t="s">
        <v>24</v>
      </c>
      <c r="H624" s="12" t="s">
        <v>24</v>
      </c>
      <c r="I624" s="12" t="s">
        <v>24</v>
      </c>
      <c r="J624" s="12" t="s">
        <v>24</v>
      </c>
      <c r="K624" s="12" t="s">
        <v>24</v>
      </c>
      <c r="L624" s="12" t="s">
        <v>24</v>
      </c>
      <c r="M624" s="12" t="s">
        <v>24</v>
      </c>
      <c r="N624" s="12" t="s">
        <v>24</v>
      </c>
      <c r="O624" s="12" t="s">
        <v>24</v>
      </c>
      <c r="P624" s="12" t="s">
        <v>24</v>
      </c>
      <c r="Q624" s="12" t="s">
        <v>24</v>
      </c>
      <c r="R624" s="12" t="s">
        <v>24</v>
      </c>
      <c r="S624" s="12" t="s">
        <v>24</v>
      </c>
      <c r="T624" s="12" t="s">
        <v>24</v>
      </c>
      <c r="U624" s="12" t="s">
        <v>24</v>
      </c>
      <c r="V624" s="12" t="s">
        <v>24</v>
      </c>
      <c r="W624" s="12" t="s">
        <v>24</v>
      </c>
      <c r="X624" s="12" t="s">
        <v>24</v>
      </c>
      <c r="Y624" s="12" t="s">
        <v>24</v>
      </c>
      <c r="Z624" s="12" t="s">
        <v>24</v>
      </c>
      <c r="AA624" s="12" t="s">
        <v>24</v>
      </c>
    </row>
    <row r="625" spans="2:27" ht="25.5" x14ac:dyDescent="0.2">
      <c r="B625" s="54" t="s">
        <v>279</v>
      </c>
      <c r="C625" s="24" t="s">
        <v>278</v>
      </c>
      <c r="D625" s="53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2">
        <f>SUM(SCDBPTASN2!O622:'SCDBPTASN2'!O624)</f>
        <v>0</v>
      </c>
      <c r="P625" s="52">
        <f>SUM(SCDBPTASN2!P622:'SCDBPTASN2'!P624)</f>
        <v>0</v>
      </c>
      <c r="Q625" s="52">
        <f>SUM(SCDBPTASN2!Q622:'SCDBPTASN2'!Q624)</f>
        <v>0</v>
      </c>
      <c r="R625" s="52">
        <f>SUM(SCDBPTASN2!R622:'SCDBPTASN2'!R624)</f>
        <v>0</v>
      </c>
      <c r="S625" s="52">
        <f>SUM(SCDBPTASN2!S622:'SCDBPTASN2'!S624)</f>
        <v>0</v>
      </c>
      <c r="T625" s="51"/>
      <c r="U625" s="52">
        <f>SUM(SCDBPTASN2!U622:'SCDBPTASN2'!U624)</f>
        <v>0</v>
      </c>
      <c r="V625" s="52">
        <f>SUM(SCDBPTASN2!V622:'SCDBPTASN2'!V624)</f>
        <v>0</v>
      </c>
      <c r="W625" s="52">
        <f>SUM(SCDBPTASN2!W622:'SCDBPTASN2'!W624)</f>
        <v>0</v>
      </c>
      <c r="X625" s="52">
        <f>SUM(SCDBPTASN2!X622:'SCDBPTASN2'!X624)</f>
        <v>0</v>
      </c>
      <c r="Y625" s="52">
        <f>SUM(SCDBPTASN2!Y622:'SCDBPTASN2'!Y624)</f>
        <v>0</v>
      </c>
      <c r="Z625" s="52">
        <f>SUM(SCDBPTASN2!Z622:'SCDBPTASN2'!Z624)</f>
        <v>0</v>
      </c>
      <c r="AA625" s="51"/>
    </row>
    <row r="626" spans="2:27" x14ac:dyDescent="0.2">
      <c r="B626" s="54" t="s">
        <v>277</v>
      </c>
      <c r="C626" s="24" t="s">
        <v>276</v>
      </c>
      <c r="D626" s="53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2">
        <f>SCDBPTASN2!O609+SCDBPTASN2!O613+SCDBPTASN2!O617+SCDBPTASN2!O621+SCDBPTASN2!O625</f>
        <v>0</v>
      </c>
      <c r="P626" s="52">
        <f>SCDBPTASN2!P609+SCDBPTASN2!P613+SCDBPTASN2!P617+SCDBPTASN2!P621+SCDBPTASN2!P625</f>
        <v>0</v>
      </c>
      <c r="Q626" s="52">
        <f>SCDBPTASN2!Q609+SCDBPTASN2!Q613+SCDBPTASN2!Q617+SCDBPTASN2!Q621+SCDBPTASN2!Q625</f>
        <v>0</v>
      </c>
      <c r="R626" s="52">
        <f>SCDBPTASN2!R609+SCDBPTASN2!R613+SCDBPTASN2!R617+SCDBPTASN2!R621+SCDBPTASN2!R625</f>
        <v>0</v>
      </c>
      <c r="S626" s="52">
        <f>SCDBPTASN2!S609+SCDBPTASN2!S613+SCDBPTASN2!S617+SCDBPTASN2!S621+SCDBPTASN2!S625</f>
        <v>0</v>
      </c>
      <c r="T626" s="51"/>
      <c r="U626" s="52">
        <f>SCDBPTASN2!U609+SCDBPTASN2!U613+SCDBPTASN2!U617+SCDBPTASN2!U621+SCDBPTASN2!U625</f>
        <v>0</v>
      </c>
      <c r="V626" s="52">
        <f>SCDBPTASN2!V609+SCDBPTASN2!V613+SCDBPTASN2!V617+SCDBPTASN2!V621+SCDBPTASN2!V625</f>
        <v>0</v>
      </c>
      <c r="W626" s="52">
        <f>SCDBPTASN2!W609+SCDBPTASN2!W613+SCDBPTASN2!W617+SCDBPTASN2!W621+SCDBPTASN2!W625</f>
        <v>0</v>
      </c>
      <c r="X626" s="52">
        <f>SCDBPTASN2!X609+SCDBPTASN2!X613+SCDBPTASN2!X617+SCDBPTASN2!X621+SCDBPTASN2!X625</f>
        <v>0</v>
      </c>
      <c r="Y626" s="52">
        <f>SCDBPTASN2!Y609+SCDBPTASN2!Y613+SCDBPTASN2!Y617+SCDBPTASN2!Y621+SCDBPTASN2!Y625</f>
        <v>0</v>
      </c>
      <c r="Z626" s="52">
        <f>SCDBPTASN2!Z609+SCDBPTASN2!Z613+SCDBPTASN2!Z617+SCDBPTASN2!Z621+SCDBPTASN2!Z625</f>
        <v>0</v>
      </c>
      <c r="AA626" s="51"/>
    </row>
    <row r="627" spans="2:27" x14ac:dyDescent="0.2">
      <c r="B627" s="54" t="s">
        <v>275</v>
      </c>
      <c r="C627" s="24" t="s">
        <v>274</v>
      </c>
      <c r="D627" s="53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2">
        <f>SCDBPTASN2!O334+SCDBPTASN2!O519+SCDBPTASN2!O555+SCDBPTASN2!O588+SCDBPTASN2!O609</f>
        <v>-312500</v>
      </c>
      <c r="P627" s="52">
        <f>SCDBPTASN2!P334+SCDBPTASN2!P519+SCDBPTASN2!P555+SCDBPTASN2!P588+SCDBPTASN2!P609</f>
        <v>0</v>
      </c>
      <c r="Q627" s="52">
        <f>SCDBPTASN2!Q334+SCDBPTASN2!Q519+SCDBPTASN2!Q555+SCDBPTASN2!Q588+SCDBPTASN2!Q609</f>
        <v>-190538559.59999996</v>
      </c>
      <c r="R627" s="52">
        <f>SCDBPTASN2!R334+SCDBPTASN2!R519+SCDBPTASN2!R555+SCDBPTASN2!R588+SCDBPTASN2!R609</f>
        <v>-10769932.109999999</v>
      </c>
      <c r="S627" s="52">
        <f>SCDBPTASN2!S334+SCDBPTASN2!S519+SCDBPTASN2!S555+SCDBPTASN2!S588+SCDBPTASN2!S609</f>
        <v>0</v>
      </c>
      <c r="T627" s="51"/>
      <c r="U627" s="52">
        <f>SCDBPTASN2!U334+SCDBPTASN2!U519+SCDBPTASN2!U555+SCDBPTASN2!U588+SCDBPTASN2!U609</f>
        <v>168534323.60600001</v>
      </c>
      <c r="V627" s="52">
        <f>SCDBPTASN2!V334+SCDBPTASN2!V519+SCDBPTASN2!V555+SCDBPTASN2!V588+SCDBPTASN2!V609</f>
        <v>0</v>
      </c>
      <c r="W627" s="52">
        <f>SCDBPTASN2!W334+SCDBPTASN2!W519+SCDBPTASN2!W555+SCDBPTASN2!W588+SCDBPTASN2!W609</f>
        <v>11160.56</v>
      </c>
      <c r="X627" s="52">
        <f>SCDBPTASN2!X334+SCDBPTASN2!X519+SCDBPTASN2!X555+SCDBPTASN2!X588+SCDBPTASN2!X609</f>
        <v>-192833099.20999998</v>
      </c>
      <c r="Y627" s="52">
        <f>SCDBPTASN2!Y334+SCDBPTASN2!Y519+SCDBPTASN2!Y555+SCDBPTASN2!Y588+SCDBPTASN2!Y609</f>
        <v>2294539.3000000003</v>
      </c>
      <c r="Z627" s="52">
        <f>SCDBPTASN2!Z334+SCDBPTASN2!Z519+SCDBPTASN2!Z555+SCDBPTASN2!Z588+SCDBPTASN2!Z609</f>
        <v>0</v>
      </c>
      <c r="AA627" s="51"/>
    </row>
    <row r="628" spans="2:27" x14ac:dyDescent="0.2">
      <c r="B628" s="54" t="s">
        <v>273</v>
      </c>
      <c r="C628" s="24" t="s">
        <v>272</v>
      </c>
      <c r="D628" s="53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2">
        <f>SCDBPTASN2!O338+SCDBPTASN2!O535+SCDBPTASN2!O571+SCDBPTASN2!O592+SCDBPTASN2!O613</f>
        <v>307114.83000000007</v>
      </c>
      <c r="P628" s="52">
        <f>SCDBPTASN2!P338+SCDBPTASN2!P535+SCDBPTASN2!P571+SCDBPTASN2!P592+SCDBPTASN2!P613</f>
        <v>-502231.47</v>
      </c>
      <c r="Q628" s="52">
        <f>SCDBPTASN2!Q338+SCDBPTASN2!Q535+SCDBPTASN2!Q571+SCDBPTASN2!Q592+SCDBPTASN2!Q613</f>
        <v>-12989300.390000001</v>
      </c>
      <c r="R628" s="52">
        <f>SCDBPTASN2!R338+SCDBPTASN2!R535+SCDBPTASN2!R571+SCDBPTASN2!R592+SCDBPTASN2!R613</f>
        <v>9201144.4199999999</v>
      </c>
      <c r="S628" s="52">
        <f>SCDBPTASN2!S338+SCDBPTASN2!S535+SCDBPTASN2!S571+SCDBPTASN2!S592+SCDBPTASN2!S613</f>
        <v>284516.17000000004</v>
      </c>
      <c r="T628" s="51"/>
      <c r="U628" s="52">
        <f>SCDBPTASN2!U338+SCDBPTASN2!U535+SCDBPTASN2!U571+SCDBPTASN2!U592+SCDBPTASN2!U613</f>
        <v>9529775.6600000001</v>
      </c>
      <c r="V628" s="52">
        <f>SCDBPTASN2!V338+SCDBPTASN2!V535+SCDBPTASN2!V571+SCDBPTASN2!V592+SCDBPTASN2!V613</f>
        <v>0</v>
      </c>
      <c r="W628" s="52">
        <f>SCDBPTASN2!W338+SCDBPTASN2!W535+SCDBPTASN2!W571+SCDBPTASN2!W592+SCDBPTASN2!W613</f>
        <v>-3779.08</v>
      </c>
      <c r="X628" s="52">
        <f>SCDBPTASN2!X338+SCDBPTASN2!X535+SCDBPTASN2!X571+SCDBPTASN2!X592+SCDBPTASN2!X613</f>
        <v>-12771585.190000001</v>
      </c>
      <c r="Y628" s="52">
        <f>SCDBPTASN2!Y338+SCDBPTASN2!Y535+SCDBPTASN2!Y571+SCDBPTASN2!Y592+SCDBPTASN2!Y613</f>
        <v>0</v>
      </c>
      <c r="Z628" s="52">
        <f>SCDBPTASN2!Z338+SCDBPTASN2!Z535+SCDBPTASN2!Z571+SCDBPTASN2!Z592+SCDBPTASN2!Z613</f>
        <v>0</v>
      </c>
      <c r="AA628" s="51"/>
    </row>
    <row r="629" spans="2:27" ht="25.5" x14ac:dyDescent="0.2">
      <c r="B629" s="54" t="s">
        <v>271</v>
      </c>
      <c r="C629" s="24" t="s">
        <v>270</v>
      </c>
      <c r="D629" s="53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2">
        <f>SCDBPTASN2!O350+SCDBPTASN2!O539+SCDBPTASN2!O575+SCDBPTASN2!O596+SCDBPTASN2!O617</f>
        <v>-767892.26</v>
      </c>
      <c r="P629" s="52">
        <f>SCDBPTASN2!P350+SCDBPTASN2!P539+SCDBPTASN2!P575+SCDBPTASN2!P596+SCDBPTASN2!P617</f>
        <v>0</v>
      </c>
      <c r="Q629" s="52">
        <f>SCDBPTASN2!Q350+SCDBPTASN2!Q539+SCDBPTASN2!Q575+SCDBPTASN2!Q596+SCDBPTASN2!Q617</f>
        <v>44268005.160000011</v>
      </c>
      <c r="R629" s="52">
        <f>SCDBPTASN2!R350+SCDBPTASN2!R539+SCDBPTASN2!R575+SCDBPTASN2!R596+SCDBPTASN2!R617</f>
        <v>243131.18999999997</v>
      </c>
      <c r="S629" s="52">
        <f>SCDBPTASN2!S350+SCDBPTASN2!S539+SCDBPTASN2!S575+SCDBPTASN2!S596+SCDBPTASN2!S617</f>
        <v>0</v>
      </c>
      <c r="T629" s="51"/>
      <c r="U629" s="52">
        <f>SCDBPTASN2!U350+SCDBPTASN2!U539+SCDBPTASN2!U575+SCDBPTASN2!U596+SCDBPTASN2!U617</f>
        <v>-124346.19</v>
      </c>
      <c r="V629" s="52">
        <f>SCDBPTASN2!V350+SCDBPTASN2!V539+SCDBPTASN2!V575+SCDBPTASN2!V596+SCDBPTASN2!V617</f>
        <v>-35417819.420000002</v>
      </c>
      <c r="W629" s="52">
        <f>SCDBPTASN2!W350+SCDBPTASN2!W539+SCDBPTASN2!W575+SCDBPTASN2!W596+SCDBPTASN2!W617</f>
        <v>29336.06</v>
      </c>
      <c r="X629" s="52">
        <f>SCDBPTASN2!X350+SCDBPTASN2!X539+SCDBPTASN2!X575+SCDBPTASN2!X596+SCDBPTASN2!X617</f>
        <v>44268005.160000011</v>
      </c>
      <c r="Y629" s="52">
        <f>SCDBPTASN2!Y350+SCDBPTASN2!Y539+SCDBPTASN2!Y575+SCDBPTASN2!Y596+SCDBPTASN2!Y617</f>
        <v>0</v>
      </c>
      <c r="Z629" s="52">
        <f>SCDBPTASN2!Z350+SCDBPTASN2!Z539+SCDBPTASN2!Z575+SCDBPTASN2!Z596+SCDBPTASN2!Z617</f>
        <v>0</v>
      </c>
      <c r="AA629" s="51"/>
    </row>
    <row r="630" spans="2:27" x14ac:dyDescent="0.2">
      <c r="B630" s="54" t="s">
        <v>269</v>
      </c>
      <c r="C630" s="24" t="s">
        <v>268</v>
      </c>
      <c r="D630" s="53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2">
        <f>SCDBPTASN2!O354+SCDBPTASN2!O546+SCDBPTASN2!O579+SCDBPTASN2!O600+SCDBPTASN2!O621</f>
        <v>0</v>
      </c>
      <c r="P630" s="52">
        <f>SCDBPTASN2!P354+SCDBPTASN2!P546+SCDBPTASN2!P579+SCDBPTASN2!P600+SCDBPTASN2!P621</f>
        <v>0</v>
      </c>
      <c r="Q630" s="52">
        <f>SCDBPTASN2!Q354+SCDBPTASN2!Q546+SCDBPTASN2!Q579+SCDBPTASN2!Q600+SCDBPTASN2!Q621</f>
        <v>-18205418.940000001</v>
      </c>
      <c r="R630" s="52">
        <f>SCDBPTASN2!R354+SCDBPTASN2!R546+SCDBPTASN2!R579+SCDBPTASN2!R600+SCDBPTASN2!R621</f>
        <v>-1139178.0899999999</v>
      </c>
      <c r="S630" s="52">
        <f>SCDBPTASN2!S354+SCDBPTASN2!S546+SCDBPTASN2!S579+SCDBPTASN2!S600+SCDBPTASN2!S621</f>
        <v>0</v>
      </c>
      <c r="T630" s="51"/>
      <c r="U630" s="52">
        <f>SCDBPTASN2!U354+SCDBPTASN2!U546+SCDBPTASN2!U579+SCDBPTASN2!U600+SCDBPTASN2!U621</f>
        <v>176943.15</v>
      </c>
      <c r="V630" s="52">
        <f>SCDBPTASN2!V354+SCDBPTASN2!V546+SCDBPTASN2!V579+SCDBPTASN2!V600+SCDBPTASN2!V621</f>
        <v>0</v>
      </c>
      <c r="W630" s="52">
        <f>SCDBPTASN2!W354+SCDBPTASN2!W546+SCDBPTASN2!W579+SCDBPTASN2!W600+SCDBPTASN2!W621</f>
        <v>0</v>
      </c>
      <c r="X630" s="52">
        <f>SCDBPTASN2!X354+SCDBPTASN2!X546+SCDBPTASN2!X579+SCDBPTASN2!X600+SCDBPTASN2!X621</f>
        <v>-18205418.940000001</v>
      </c>
      <c r="Y630" s="52">
        <f>SCDBPTASN2!Y354+SCDBPTASN2!Y546+SCDBPTASN2!Y579+SCDBPTASN2!Y600+SCDBPTASN2!Y621</f>
        <v>0</v>
      </c>
      <c r="Z630" s="52">
        <f>SCDBPTASN2!Z354+SCDBPTASN2!Z546+SCDBPTASN2!Z579+SCDBPTASN2!Z600+SCDBPTASN2!Z621</f>
        <v>0</v>
      </c>
      <c r="AA630" s="51"/>
    </row>
    <row r="631" spans="2:27" x14ac:dyDescent="0.2">
      <c r="B631" s="54" t="s">
        <v>55</v>
      </c>
      <c r="C631" s="24" t="s">
        <v>267</v>
      </c>
      <c r="D631" s="53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2">
        <f>SCDBPTASN2!O358+SCDBPTASN2!O550+SCDBPTASN2!O583+SCDBPTASN2!O604+SCDBPTASN2!O625</f>
        <v>0</v>
      </c>
      <c r="P631" s="52">
        <f>SCDBPTASN2!P358+SCDBPTASN2!P550+SCDBPTASN2!P583+SCDBPTASN2!P604+SCDBPTASN2!P625</f>
        <v>0</v>
      </c>
      <c r="Q631" s="52">
        <f>SCDBPTASN2!Q358+SCDBPTASN2!Q550+SCDBPTASN2!Q583+SCDBPTASN2!Q604+SCDBPTASN2!Q625</f>
        <v>0</v>
      </c>
      <c r="R631" s="52">
        <f>SCDBPTASN2!R358+SCDBPTASN2!R550+SCDBPTASN2!R583+SCDBPTASN2!R604+SCDBPTASN2!R625</f>
        <v>0</v>
      </c>
      <c r="S631" s="52">
        <f>SCDBPTASN2!S358+SCDBPTASN2!S550+SCDBPTASN2!S583+SCDBPTASN2!S604+SCDBPTASN2!S625</f>
        <v>0</v>
      </c>
      <c r="T631" s="51"/>
      <c r="U631" s="52">
        <f>SCDBPTASN2!U358+SCDBPTASN2!U550+SCDBPTASN2!U583+SCDBPTASN2!U604+SCDBPTASN2!U625</f>
        <v>0</v>
      </c>
      <c r="V631" s="52">
        <f>SCDBPTASN2!V358+SCDBPTASN2!V550+SCDBPTASN2!V583+SCDBPTASN2!V604+SCDBPTASN2!V625</f>
        <v>0</v>
      </c>
      <c r="W631" s="52">
        <f>SCDBPTASN2!W358+SCDBPTASN2!W550+SCDBPTASN2!W583+SCDBPTASN2!W604+SCDBPTASN2!W625</f>
        <v>0</v>
      </c>
      <c r="X631" s="52">
        <f>SCDBPTASN2!X358+SCDBPTASN2!X550+SCDBPTASN2!X583+SCDBPTASN2!X604+SCDBPTASN2!X625</f>
        <v>0</v>
      </c>
      <c r="Y631" s="52">
        <f>SCDBPTASN2!Y358+SCDBPTASN2!Y550+SCDBPTASN2!Y583+SCDBPTASN2!Y604+SCDBPTASN2!Y625</f>
        <v>0</v>
      </c>
      <c r="Z631" s="52">
        <f>SCDBPTASN2!Z358+SCDBPTASN2!Z550+SCDBPTASN2!Z583+SCDBPTASN2!Z604+SCDBPTASN2!Z625</f>
        <v>0</v>
      </c>
      <c r="AA631" s="51"/>
    </row>
    <row r="632" spans="2:27" x14ac:dyDescent="0.2">
      <c r="B632" s="54" t="s">
        <v>266</v>
      </c>
      <c r="C632" s="24" t="s">
        <v>265</v>
      </c>
      <c r="D632" s="53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2">
        <f>SCDBPTASN2!O627+SCDBPTASN2!O628+SCDBPTASN2!O629+SCDBPTASN2!O630+SCDBPTASN2!O631</f>
        <v>-773277.42999999993</v>
      </c>
      <c r="P632" s="52">
        <f>SCDBPTASN2!P627+SCDBPTASN2!P628+SCDBPTASN2!P629+SCDBPTASN2!P630+SCDBPTASN2!P631</f>
        <v>-502231.47</v>
      </c>
      <c r="Q632" s="52">
        <f>SCDBPTASN2!Q627+SCDBPTASN2!Q628+SCDBPTASN2!Q629+SCDBPTASN2!Q630+SCDBPTASN2!Q631</f>
        <v>-177465273.76999992</v>
      </c>
      <c r="R632" s="52">
        <f>SCDBPTASN2!R627+SCDBPTASN2!R628+SCDBPTASN2!R629+SCDBPTASN2!R630+SCDBPTASN2!R631</f>
        <v>-2464834.5899999994</v>
      </c>
      <c r="S632" s="52">
        <f>SCDBPTASN2!S627+SCDBPTASN2!S628+SCDBPTASN2!S629+SCDBPTASN2!S630+SCDBPTASN2!S631</f>
        <v>284516.17000000004</v>
      </c>
      <c r="T632" s="51"/>
      <c r="U632" s="52">
        <f>SCDBPTASN2!U627+SCDBPTASN2!U628+SCDBPTASN2!U629+SCDBPTASN2!U630+SCDBPTASN2!U631</f>
        <v>178116696.22600001</v>
      </c>
      <c r="V632" s="52">
        <f>SCDBPTASN2!V627+SCDBPTASN2!V628+SCDBPTASN2!V629+SCDBPTASN2!V630+SCDBPTASN2!V631</f>
        <v>-35417819.420000002</v>
      </c>
      <c r="W632" s="52">
        <f>SCDBPTASN2!W627+SCDBPTASN2!W628+SCDBPTASN2!W629+SCDBPTASN2!W630+SCDBPTASN2!W631</f>
        <v>36717.54</v>
      </c>
      <c r="X632" s="52">
        <f>SCDBPTASN2!X627+SCDBPTASN2!X628+SCDBPTASN2!X629+SCDBPTASN2!X630+SCDBPTASN2!X631</f>
        <v>-179542098.17999995</v>
      </c>
      <c r="Y632" s="52">
        <f>SCDBPTASN2!Y627+SCDBPTASN2!Y628+SCDBPTASN2!Y629+SCDBPTASN2!Y630+SCDBPTASN2!Y631</f>
        <v>2294539.3000000003</v>
      </c>
      <c r="Z632" s="52">
        <f>SCDBPTASN2!Z627+SCDBPTASN2!Z628+SCDBPTASN2!Z629+SCDBPTASN2!Z630+SCDBPTASN2!Z631</f>
        <v>0</v>
      </c>
      <c r="AA632" s="51"/>
    </row>
    <row r="633" spans="2:27" x14ac:dyDescent="0.2">
      <c r="B633" s="11" t="s">
        <v>24</v>
      </c>
      <c r="C633" s="12" t="s">
        <v>24</v>
      </c>
      <c r="D633" s="13" t="s">
        <v>24</v>
      </c>
      <c r="E633" s="12" t="s">
        <v>24</v>
      </c>
      <c r="F633" s="12" t="s">
        <v>24</v>
      </c>
      <c r="G633" s="12" t="s">
        <v>24</v>
      </c>
      <c r="H633" s="12" t="s">
        <v>24</v>
      </c>
      <c r="I633" s="12" t="s">
        <v>24</v>
      </c>
      <c r="J633" s="12" t="s">
        <v>24</v>
      </c>
      <c r="K633" s="12" t="s">
        <v>24</v>
      </c>
      <c r="L633" s="12" t="s">
        <v>24</v>
      </c>
      <c r="M633" s="12" t="s">
        <v>24</v>
      </c>
      <c r="N633" s="12" t="s">
        <v>24</v>
      </c>
      <c r="O633" s="12" t="s">
        <v>24</v>
      </c>
      <c r="P633" s="12" t="s">
        <v>24</v>
      </c>
      <c r="Q633" s="12" t="s">
        <v>24</v>
      </c>
      <c r="R633" s="12" t="s">
        <v>24</v>
      </c>
      <c r="S633" s="12" t="s">
        <v>24</v>
      </c>
      <c r="T633" s="12" t="s">
        <v>24</v>
      </c>
      <c r="U633" s="12" t="s">
        <v>24</v>
      </c>
      <c r="V633" s="12" t="s">
        <v>24</v>
      </c>
      <c r="W633" s="12" t="s">
        <v>24</v>
      </c>
      <c r="X633" s="12" t="s">
        <v>24</v>
      </c>
      <c r="Y633" s="12" t="s">
        <v>24</v>
      </c>
      <c r="Z633" s="12" t="s">
        <v>24</v>
      </c>
      <c r="AA633" s="12" t="s">
        <v>24</v>
      </c>
    </row>
    <row r="634" spans="2:27" x14ac:dyDescent="0.2">
      <c r="B634" s="14" t="s">
        <v>264</v>
      </c>
      <c r="C634" s="24" t="s">
        <v>26</v>
      </c>
      <c r="D634" s="16" t="s">
        <v>26</v>
      </c>
      <c r="E634" s="20" t="s">
        <v>26</v>
      </c>
      <c r="F634" s="58" t="s">
        <v>26</v>
      </c>
      <c r="G634" s="20" t="s">
        <v>26</v>
      </c>
      <c r="H634" s="19"/>
      <c r="I634" s="19"/>
      <c r="J634" s="19"/>
      <c r="K634" s="20" t="s">
        <v>26</v>
      </c>
      <c r="L634" s="57"/>
      <c r="M634" s="21"/>
      <c r="N634" s="20" t="s">
        <v>26</v>
      </c>
      <c r="O634" s="21"/>
      <c r="P634" s="21"/>
      <c r="Q634" s="21"/>
      <c r="R634" s="21"/>
      <c r="S634" s="21"/>
      <c r="T634" s="56" t="s">
        <v>26</v>
      </c>
      <c r="U634" s="21"/>
      <c r="V634" s="21"/>
      <c r="W634" s="21"/>
      <c r="X634" s="21"/>
      <c r="Y634" s="21"/>
      <c r="Z634" s="21"/>
      <c r="AA634" s="20" t="s">
        <v>26</v>
      </c>
    </row>
    <row r="635" spans="2:27" x14ac:dyDescent="0.2">
      <c r="B635" s="11" t="s">
        <v>24</v>
      </c>
      <c r="C635" s="12" t="s">
        <v>24</v>
      </c>
      <c r="D635" s="13" t="s">
        <v>24</v>
      </c>
      <c r="E635" s="12" t="s">
        <v>24</v>
      </c>
      <c r="F635" s="12" t="s">
        <v>24</v>
      </c>
      <c r="G635" s="12" t="s">
        <v>24</v>
      </c>
      <c r="H635" s="12" t="s">
        <v>24</v>
      </c>
      <c r="I635" s="12" t="s">
        <v>24</v>
      </c>
      <c r="J635" s="12" t="s">
        <v>24</v>
      </c>
      <c r="K635" s="12" t="s">
        <v>24</v>
      </c>
      <c r="L635" s="12" t="s">
        <v>24</v>
      </c>
      <c r="M635" s="12" t="s">
        <v>24</v>
      </c>
      <c r="N635" s="12" t="s">
        <v>24</v>
      </c>
      <c r="O635" s="12" t="s">
        <v>24</v>
      </c>
      <c r="P635" s="12" t="s">
        <v>24</v>
      </c>
      <c r="Q635" s="12" t="s">
        <v>24</v>
      </c>
      <c r="R635" s="12" t="s">
        <v>24</v>
      </c>
      <c r="S635" s="12" t="s">
        <v>24</v>
      </c>
      <c r="T635" s="12" t="s">
        <v>24</v>
      </c>
      <c r="U635" s="12" t="s">
        <v>24</v>
      </c>
      <c r="V635" s="12" t="s">
        <v>24</v>
      </c>
      <c r="W635" s="12" t="s">
        <v>24</v>
      </c>
      <c r="X635" s="12" t="s">
        <v>24</v>
      </c>
      <c r="Y635" s="12" t="s">
        <v>24</v>
      </c>
      <c r="Z635" s="12" t="s">
        <v>24</v>
      </c>
      <c r="AA635" s="12" t="s">
        <v>24</v>
      </c>
    </row>
    <row r="636" spans="2:27" ht="25.5" x14ac:dyDescent="0.2">
      <c r="B636" s="54" t="s">
        <v>263</v>
      </c>
      <c r="C636" s="24" t="s">
        <v>262</v>
      </c>
      <c r="D636" s="53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2">
        <f>SUM(SCDBPTASN2!O633:'SCDBPTASN2'!O635)</f>
        <v>0</v>
      </c>
      <c r="P636" s="52">
        <f>SUM(SCDBPTASN2!P633:'SCDBPTASN2'!P635)</f>
        <v>0</v>
      </c>
      <c r="Q636" s="52">
        <f>SUM(SCDBPTASN2!Q633:'SCDBPTASN2'!Q635)</f>
        <v>0</v>
      </c>
      <c r="R636" s="52">
        <f>SUM(SCDBPTASN2!R633:'SCDBPTASN2'!R635)</f>
        <v>0</v>
      </c>
      <c r="S636" s="52">
        <f>SUM(SCDBPTASN2!S633:'SCDBPTASN2'!S635)</f>
        <v>0</v>
      </c>
      <c r="T636" s="51"/>
      <c r="U636" s="52">
        <f>SUM(SCDBPTASN2!U633:'SCDBPTASN2'!U635)</f>
        <v>0</v>
      </c>
      <c r="V636" s="52">
        <f>SUM(SCDBPTASN2!V633:'SCDBPTASN2'!V635)</f>
        <v>0</v>
      </c>
      <c r="W636" s="52">
        <f>SUM(SCDBPTASN2!W633:'SCDBPTASN2'!W635)</f>
        <v>0</v>
      </c>
      <c r="X636" s="52">
        <f>SUM(SCDBPTASN2!X633:'SCDBPTASN2'!X635)</f>
        <v>0</v>
      </c>
      <c r="Y636" s="52">
        <f>SUM(SCDBPTASN2!Y633:'SCDBPTASN2'!Y635)</f>
        <v>0</v>
      </c>
      <c r="Z636" s="52">
        <f>SUM(SCDBPTASN2!Z633:'SCDBPTASN2'!Z635)</f>
        <v>0</v>
      </c>
      <c r="AA636" s="51"/>
    </row>
    <row r="637" spans="2:27" x14ac:dyDescent="0.2">
      <c r="B637" s="11" t="s">
        <v>24</v>
      </c>
      <c r="C637" s="12" t="s">
        <v>24</v>
      </c>
      <c r="D637" s="13" t="s">
        <v>24</v>
      </c>
      <c r="E637" s="12" t="s">
        <v>24</v>
      </c>
      <c r="F637" s="12" t="s">
        <v>24</v>
      </c>
      <c r="G637" s="12" t="s">
        <v>24</v>
      </c>
      <c r="H637" s="12" t="s">
        <v>24</v>
      </c>
      <c r="I637" s="12" t="s">
        <v>24</v>
      </c>
      <c r="J637" s="12" t="s">
        <v>24</v>
      </c>
      <c r="K637" s="12" t="s">
        <v>24</v>
      </c>
      <c r="L637" s="12" t="s">
        <v>24</v>
      </c>
      <c r="M637" s="12" t="s">
        <v>24</v>
      </c>
      <c r="N637" s="12" t="s">
        <v>24</v>
      </c>
      <c r="O637" s="12" t="s">
        <v>24</v>
      </c>
      <c r="P637" s="12" t="s">
        <v>24</v>
      </c>
      <c r="Q637" s="12" t="s">
        <v>24</v>
      </c>
      <c r="R637" s="12" t="s">
        <v>24</v>
      </c>
      <c r="S637" s="12" t="s">
        <v>24</v>
      </c>
      <c r="T637" s="12" t="s">
        <v>24</v>
      </c>
      <c r="U637" s="12" t="s">
        <v>24</v>
      </c>
      <c r="V637" s="12" t="s">
        <v>24</v>
      </c>
      <c r="W637" s="12" t="s">
        <v>24</v>
      </c>
      <c r="X637" s="12" t="s">
        <v>24</v>
      </c>
      <c r="Y637" s="12" t="s">
        <v>24</v>
      </c>
      <c r="Z637" s="12" t="s">
        <v>24</v>
      </c>
      <c r="AA637" s="12" t="s">
        <v>24</v>
      </c>
    </row>
    <row r="638" spans="2:27" x14ac:dyDescent="0.2">
      <c r="B638" s="14" t="s">
        <v>261</v>
      </c>
      <c r="C638" s="24" t="s">
        <v>26</v>
      </c>
      <c r="D638" s="16" t="s">
        <v>26</v>
      </c>
      <c r="E638" s="20" t="s">
        <v>26</v>
      </c>
      <c r="F638" s="58" t="s">
        <v>26</v>
      </c>
      <c r="G638" s="20" t="s">
        <v>26</v>
      </c>
      <c r="H638" s="19"/>
      <c r="I638" s="19"/>
      <c r="J638" s="19"/>
      <c r="K638" s="20" t="s">
        <v>26</v>
      </c>
      <c r="L638" s="57"/>
      <c r="M638" s="21"/>
      <c r="N638" s="20" t="s">
        <v>26</v>
      </c>
      <c r="O638" s="21"/>
      <c r="P638" s="21"/>
      <c r="Q638" s="21"/>
      <c r="R638" s="21"/>
      <c r="S638" s="21"/>
      <c r="T638" s="56" t="s">
        <v>26</v>
      </c>
      <c r="U638" s="21"/>
      <c r="V638" s="21"/>
      <c r="W638" s="21"/>
      <c r="X638" s="21"/>
      <c r="Y638" s="21"/>
      <c r="Z638" s="21"/>
      <c r="AA638" s="20" t="s">
        <v>26</v>
      </c>
    </row>
    <row r="639" spans="2:27" x14ac:dyDescent="0.2">
      <c r="B639" s="11" t="s">
        <v>24</v>
      </c>
      <c r="C639" s="12" t="s">
        <v>24</v>
      </c>
      <c r="D639" s="13" t="s">
        <v>24</v>
      </c>
      <c r="E639" s="12" t="s">
        <v>24</v>
      </c>
      <c r="F639" s="12" t="s">
        <v>24</v>
      </c>
      <c r="G639" s="12" t="s">
        <v>24</v>
      </c>
      <c r="H639" s="12" t="s">
        <v>24</v>
      </c>
      <c r="I639" s="12" t="s">
        <v>24</v>
      </c>
      <c r="J639" s="12" t="s">
        <v>24</v>
      </c>
      <c r="K639" s="12" t="s">
        <v>24</v>
      </c>
      <c r="L639" s="12" t="s">
        <v>24</v>
      </c>
      <c r="M639" s="12" t="s">
        <v>24</v>
      </c>
      <c r="N639" s="12" t="s">
        <v>24</v>
      </c>
      <c r="O639" s="12" t="s">
        <v>24</v>
      </c>
      <c r="P639" s="12" t="s">
        <v>24</v>
      </c>
      <c r="Q639" s="12" t="s">
        <v>24</v>
      </c>
      <c r="R639" s="12" t="s">
        <v>24</v>
      </c>
      <c r="S639" s="12" t="s">
        <v>24</v>
      </c>
      <c r="T639" s="12" t="s">
        <v>24</v>
      </c>
      <c r="U639" s="12" t="s">
        <v>24</v>
      </c>
      <c r="V639" s="12" t="s">
        <v>24</v>
      </c>
      <c r="W639" s="12" t="s">
        <v>24</v>
      </c>
      <c r="X639" s="12" t="s">
        <v>24</v>
      </c>
      <c r="Y639" s="12" t="s">
        <v>24</v>
      </c>
      <c r="Z639" s="12" t="s">
        <v>24</v>
      </c>
      <c r="AA639" s="12" t="s">
        <v>24</v>
      </c>
    </row>
    <row r="640" spans="2:27" ht="25.5" x14ac:dyDescent="0.2">
      <c r="B640" s="54" t="s">
        <v>260</v>
      </c>
      <c r="C640" s="24" t="s">
        <v>259</v>
      </c>
      <c r="D640" s="53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2">
        <f>SUM(SCDBPTASN2!O637:'SCDBPTASN2'!O639)</f>
        <v>0</v>
      </c>
      <c r="P640" s="52">
        <f>SUM(SCDBPTASN2!P637:'SCDBPTASN2'!P639)</f>
        <v>0</v>
      </c>
      <c r="Q640" s="52">
        <f>SUM(SCDBPTASN2!Q637:'SCDBPTASN2'!Q639)</f>
        <v>0</v>
      </c>
      <c r="R640" s="52">
        <f>SUM(SCDBPTASN2!R637:'SCDBPTASN2'!R639)</f>
        <v>0</v>
      </c>
      <c r="S640" s="52">
        <f>SUM(SCDBPTASN2!S637:'SCDBPTASN2'!S639)</f>
        <v>0</v>
      </c>
      <c r="T640" s="51"/>
      <c r="U640" s="52">
        <f>SUM(SCDBPTASN2!U637:'SCDBPTASN2'!U639)</f>
        <v>0</v>
      </c>
      <c r="V640" s="52">
        <f>SUM(SCDBPTASN2!V637:'SCDBPTASN2'!V639)</f>
        <v>0</v>
      </c>
      <c r="W640" s="52">
        <f>SUM(SCDBPTASN2!W637:'SCDBPTASN2'!W639)</f>
        <v>0</v>
      </c>
      <c r="X640" s="52">
        <f>SUM(SCDBPTASN2!X637:'SCDBPTASN2'!X639)</f>
        <v>0</v>
      </c>
      <c r="Y640" s="52">
        <f>SUM(SCDBPTASN2!Y637:'SCDBPTASN2'!Y639)</f>
        <v>0</v>
      </c>
      <c r="Z640" s="52">
        <f>SUM(SCDBPTASN2!Z637:'SCDBPTASN2'!Z639)</f>
        <v>0</v>
      </c>
      <c r="AA640" s="51"/>
    </row>
    <row r="641" spans="2:27" x14ac:dyDescent="0.2">
      <c r="B641" s="11" t="s">
        <v>24</v>
      </c>
      <c r="C641" s="12" t="s">
        <v>24</v>
      </c>
      <c r="D641" s="13" t="s">
        <v>24</v>
      </c>
      <c r="E641" s="12" t="s">
        <v>24</v>
      </c>
      <c r="F641" s="12" t="s">
        <v>24</v>
      </c>
      <c r="G641" s="12" t="s">
        <v>24</v>
      </c>
      <c r="H641" s="12" t="s">
        <v>24</v>
      </c>
      <c r="I641" s="12" t="s">
        <v>24</v>
      </c>
      <c r="J641" s="12" t="s">
        <v>24</v>
      </c>
      <c r="K641" s="12" t="s">
        <v>24</v>
      </c>
      <c r="L641" s="12" t="s">
        <v>24</v>
      </c>
      <c r="M641" s="12" t="s">
        <v>24</v>
      </c>
      <c r="N641" s="12" t="s">
        <v>24</v>
      </c>
      <c r="O641" s="12" t="s">
        <v>24</v>
      </c>
      <c r="P641" s="12" t="s">
        <v>24</v>
      </c>
      <c r="Q641" s="12" t="s">
        <v>24</v>
      </c>
      <c r="R641" s="12" t="s">
        <v>24</v>
      </c>
      <c r="S641" s="12" t="s">
        <v>24</v>
      </c>
      <c r="T641" s="12" t="s">
        <v>24</v>
      </c>
      <c r="U641" s="12" t="s">
        <v>24</v>
      </c>
      <c r="V641" s="12" t="s">
        <v>24</v>
      </c>
      <c r="W641" s="12" t="s">
        <v>24</v>
      </c>
      <c r="X641" s="12" t="s">
        <v>24</v>
      </c>
      <c r="Y641" s="12" t="s">
        <v>24</v>
      </c>
      <c r="Z641" s="12" t="s">
        <v>24</v>
      </c>
      <c r="AA641" s="12" t="s">
        <v>24</v>
      </c>
    </row>
    <row r="642" spans="2:27" x14ac:dyDescent="0.2">
      <c r="B642" s="14" t="s">
        <v>258</v>
      </c>
      <c r="C642" s="24" t="s">
        <v>26</v>
      </c>
      <c r="D642" s="16" t="s">
        <v>26</v>
      </c>
      <c r="E642" s="20" t="s">
        <v>26</v>
      </c>
      <c r="F642" s="58" t="s">
        <v>26</v>
      </c>
      <c r="G642" s="20" t="s">
        <v>26</v>
      </c>
      <c r="H642" s="19"/>
      <c r="I642" s="19"/>
      <c r="J642" s="19"/>
      <c r="K642" s="20" t="s">
        <v>26</v>
      </c>
      <c r="L642" s="57"/>
      <c r="M642" s="21"/>
      <c r="N642" s="20" t="s">
        <v>26</v>
      </c>
      <c r="O642" s="21"/>
      <c r="P642" s="21"/>
      <c r="Q642" s="21"/>
      <c r="R642" s="21"/>
      <c r="S642" s="21"/>
      <c r="T642" s="56" t="s">
        <v>26</v>
      </c>
      <c r="U642" s="21"/>
      <c r="V642" s="21"/>
      <c r="W642" s="21"/>
      <c r="X642" s="21"/>
      <c r="Y642" s="21"/>
      <c r="Z642" s="21"/>
      <c r="AA642" s="20" t="s">
        <v>26</v>
      </c>
    </row>
    <row r="643" spans="2:27" x14ac:dyDescent="0.2">
      <c r="B643" s="11" t="s">
        <v>24</v>
      </c>
      <c r="C643" s="12" t="s">
        <v>24</v>
      </c>
      <c r="D643" s="13" t="s">
        <v>24</v>
      </c>
      <c r="E643" s="12" t="s">
        <v>24</v>
      </c>
      <c r="F643" s="12" t="s">
        <v>24</v>
      </c>
      <c r="G643" s="12" t="s">
        <v>24</v>
      </c>
      <c r="H643" s="12" t="s">
        <v>24</v>
      </c>
      <c r="I643" s="12" t="s">
        <v>24</v>
      </c>
      <c r="J643" s="12" t="s">
        <v>24</v>
      </c>
      <c r="K643" s="12" t="s">
        <v>24</v>
      </c>
      <c r="L643" s="12" t="s">
        <v>24</v>
      </c>
      <c r="M643" s="12" t="s">
        <v>24</v>
      </c>
      <c r="N643" s="12" t="s">
        <v>24</v>
      </c>
      <c r="O643" s="12" t="s">
        <v>24</v>
      </c>
      <c r="P643" s="12" t="s">
        <v>24</v>
      </c>
      <c r="Q643" s="12" t="s">
        <v>24</v>
      </c>
      <c r="R643" s="12" t="s">
        <v>24</v>
      </c>
      <c r="S643" s="12" t="s">
        <v>24</v>
      </c>
      <c r="T643" s="12" t="s">
        <v>24</v>
      </c>
      <c r="U643" s="12" t="s">
        <v>24</v>
      </c>
      <c r="V643" s="12" t="s">
        <v>24</v>
      </c>
      <c r="W643" s="12" t="s">
        <v>24</v>
      </c>
      <c r="X643" s="12" t="s">
        <v>24</v>
      </c>
      <c r="Y643" s="12" t="s">
        <v>24</v>
      </c>
      <c r="Z643" s="12" t="s">
        <v>24</v>
      </c>
      <c r="AA643" s="12" t="s">
        <v>24</v>
      </c>
    </row>
    <row r="644" spans="2:27" ht="25.5" x14ac:dyDescent="0.2">
      <c r="B644" s="54" t="s">
        <v>257</v>
      </c>
      <c r="C644" s="24" t="s">
        <v>256</v>
      </c>
      <c r="D644" s="53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2">
        <f>SUM(SCDBPTASN2!O641:'SCDBPTASN2'!O643)</f>
        <v>0</v>
      </c>
      <c r="P644" s="52">
        <f>SUM(SCDBPTASN2!P641:'SCDBPTASN2'!P643)</f>
        <v>0</v>
      </c>
      <c r="Q644" s="52">
        <f>SUM(SCDBPTASN2!Q641:'SCDBPTASN2'!Q643)</f>
        <v>0</v>
      </c>
      <c r="R644" s="52">
        <f>SUM(SCDBPTASN2!R641:'SCDBPTASN2'!R643)</f>
        <v>0</v>
      </c>
      <c r="S644" s="52">
        <f>SUM(SCDBPTASN2!S641:'SCDBPTASN2'!S643)</f>
        <v>0</v>
      </c>
      <c r="T644" s="51"/>
      <c r="U644" s="52">
        <f>SUM(SCDBPTASN2!U641:'SCDBPTASN2'!U643)</f>
        <v>0</v>
      </c>
      <c r="V644" s="52">
        <f>SUM(SCDBPTASN2!V641:'SCDBPTASN2'!V643)</f>
        <v>0</v>
      </c>
      <c r="W644" s="52">
        <f>SUM(SCDBPTASN2!W641:'SCDBPTASN2'!W643)</f>
        <v>0</v>
      </c>
      <c r="X644" s="52">
        <f>SUM(SCDBPTASN2!X641:'SCDBPTASN2'!X643)</f>
        <v>0</v>
      </c>
      <c r="Y644" s="52">
        <f>SUM(SCDBPTASN2!Y641:'SCDBPTASN2'!Y643)</f>
        <v>0</v>
      </c>
      <c r="Z644" s="52">
        <f>SUM(SCDBPTASN2!Z641:'SCDBPTASN2'!Z643)</f>
        <v>0</v>
      </c>
      <c r="AA644" s="51"/>
    </row>
    <row r="645" spans="2:27" x14ac:dyDescent="0.2">
      <c r="B645" s="11" t="s">
        <v>24</v>
      </c>
      <c r="C645" s="12" t="s">
        <v>24</v>
      </c>
      <c r="D645" s="13" t="s">
        <v>24</v>
      </c>
      <c r="E645" s="12" t="s">
        <v>24</v>
      </c>
      <c r="F645" s="12" t="s">
        <v>24</v>
      </c>
      <c r="G645" s="12" t="s">
        <v>24</v>
      </c>
      <c r="H645" s="12" t="s">
        <v>24</v>
      </c>
      <c r="I645" s="12" t="s">
        <v>24</v>
      </c>
      <c r="J645" s="12" t="s">
        <v>24</v>
      </c>
      <c r="K645" s="12" t="s">
        <v>24</v>
      </c>
      <c r="L645" s="12" t="s">
        <v>24</v>
      </c>
      <c r="M645" s="12" t="s">
        <v>24</v>
      </c>
      <c r="N645" s="12" t="s">
        <v>24</v>
      </c>
      <c r="O645" s="12" t="s">
        <v>24</v>
      </c>
      <c r="P645" s="12" t="s">
        <v>24</v>
      </c>
      <c r="Q645" s="12" t="s">
        <v>24</v>
      </c>
      <c r="R645" s="12" t="s">
        <v>24</v>
      </c>
      <c r="S645" s="12" t="s">
        <v>24</v>
      </c>
      <c r="T645" s="12" t="s">
        <v>24</v>
      </c>
      <c r="U645" s="12" t="s">
        <v>24</v>
      </c>
      <c r="V645" s="12" t="s">
        <v>24</v>
      </c>
      <c r="W645" s="12" t="s">
        <v>24</v>
      </c>
      <c r="X645" s="12" t="s">
        <v>24</v>
      </c>
      <c r="Y645" s="12" t="s">
        <v>24</v>
      </c>
      <c r="Z645" s="12" t="s">
        <v>24</v>
      </c>
      <c r="AA645" s="12" t="s">
        <v>24</v>
      </c>
    </row>
    <row r="646" spans="2:27" x14ac:dyDescent="0.2">
      <c r="B646" s="14" t="s">
        <v>255</v>
      </c>
      <c r="C646" s="24" t="s">
        <v>26</v>
      </c>
      <c r="D646" s="16" t="s">
        <v>26</v>
      </c>
      <c r="E646" s="20" t="s">
        <v>26</v>
      </c>
      <c r="F646" s="58" t="s">
        <v>26</v>
      </c>
      <c r="G646" s="20" t="s">
        <v>26</v>
      </c>
      <c r="H646" s="19"/>
      <c r="I646" s="19"/>
      <c r="J646" s="19"/>
      <c r="K646" s="20" t="s">
        <v>26</v>
      </c>
      <c r="L646" s="57"/>
      <c r="M646" s="21"/>
      <c r="N646" s="20" t="s">
        <v>26</v>
      </c>
      <c r="O646" s="21"/>
      <c r="P646" s="21"/>
      <c r="Q646" s="21"/>
      <c r="R646" s="21"/>
      <c r="S646" s="21"/>
      <c r="T646" s="56" t="s">
        <v>26</v>
      </c>
      <c r="U646" s="21"/>
      <c r="V646" s="21"/>
      <c r="W646" s="21"/>
      <c r="X646" s="21"/>
      <c r="Y646" s="21"/>
      <c r="Z646" s="21"/>
      <c r="AA646" s="20" t="s">
        <v>26</v>
      </c>
    </row>
    <row r="647" spans="2:27" x14ac:dyDescent="0.2">
      <c r="B647" s="11" t="s">
        <v>24</v>
      </c>
      <c r="C647" s="12" t="s">
        <v>24</v>
      </c>
      <c r="D647" s="13" t="s">
        <v>24</v>
      </c>
      <c r="E647" s="12" t="s">
        <v>24</v>
      </c>
      <c r="F647" s="12" t="s">
        <v>24</v>
      </c>
      <c r="G647" s="12" t="s">
        <v>24</v>
      </c>
      <c r="H647" s="12" t="s">
        <v>24</v>
      </c>
      <c r="I647" s="12" t="s">
        <v>24</v>
      </c>
      <c r="J647" s="12" t="s">
        <v>24</v>
      </c>
      <c r="K647" s="12" t="s">
        <v>24</v>
      </c>
      <c r="L647" s="12" t="s">
        <v>24</v>
      </c>
      <c r="M647" s="12" t="s">
        <v>24</v>
      </c>
      <c r="N647" s="12" t="s">
        <v>24</v>
      </c>
      <c r="O647" s="12" t="s">
        <v>24</v>
      </c>
      <c r="P647" s="12" t="s">
        <v>24</v>
      </c>
      <c r="Q647" s="12" t="s">
        <v>24</v>
      </c>
      <c r="R647" s="12" t="s">
        <v>24</v>
      </c>
      <c r="S647" s="12" t="s">
        <v>24</v>
      </c>
      <c r="T647" s="12" t="s">
        <v>24</v>
      </c>
      <c r="U647" s="12" t="s">
        <v>24</v>
      </c>
      <c r="V647" s="12" t="s">
        <v>24</v>
      </c>
      <c r="W647" s="12" t="s">
        <v>24</v>
      </c>
      <c r="X647" s="12" t="s">
        <v>24</v>
      </c>
      <c r="Y647" s="12" t="s">
        <v>24</v>
      </c>
      <c r="Z647" s="12" t="s">
        <v>24</v>
      </c>
      <c r="AA647" s="12" t="s">
        <v>24</v>
      </c>
    </row>
    <row r="648" spans="2:27" ht="25.5" x14ac:dyDescent="0.2">
      <c r="B648" s="54" t="s">
        <v>254</v>
      </c>
      <c r="C648" s="24" t="s">
        <v>253</v>
      </c>
      <c r="D648" s="53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2">
        <f>SUM(SCDBPTASN2!O645:'SCDBPTASN2'!O647)</f>
        <v>0</v>
      </c>
      <c r="P648" s="52">
        <f>SUM(SCDBPTASN2!P645:'SCDBPTASN2'!P647)</f>
        <v>0</v>
      </c>
      <c r="Q648" s="52">
        <f>SUM(SCDBPTASN2!Q645:'SCDBPTASN2'!Q647)</f>
        <v>0</v>
      </c>
      <c r="R648" s="52">
        <f>SUM(SCDBPTASN2!R645:'SCDBPTASN2'!R647)</f>
        <v>0</v>
      </c>
      <c r="S648" s="52">
        <f>SUM(SCDBPTASN2!S645:'SCDBPTASN2'!S647)</f>
        <v>0</v>
      </c>
      <c r="T648" s="51"/>
      <c r="U648" s="52">
        <f>SUM(SCDBPTASN2!U645:'SCDBPTASN2'!U647)</f>
        <v>0</v>
      </c>
      <c r="V648" s="52">
        <f>SUM(SCDBPTASN2!V645:'SCDBPTASN2'!V647)</f>
        <v>0</v>
      </c>
      <c r="W648" s="52">
        <f>SUM(SCDBPTASN2!W645:'SCDBPTASN2'!W647)</f>
        <v>0</v>
      </c>
      <c r="X648" s="52">
        <f>SUM(SCDBPTASN2!X645:'SCDBPTASN2'!X647)</f>
        <v>0</v>
      </c>
      <c r="Y648" s="52">
        <f>SUM(SCDBPTASN2!Y645:'SCDBPTASN2'!Y647)</f>
        <v>0</v>
      </c>
      <c r="Z648" s="52">
        <f>SUM(SCDBPTASN2!Z645:'SCDBPTASN2'!Z647)</f>
        <v>0</v>
      </c>
      <c r="AA648" s="51"/>
    </row>
    <row r="649" spans="2:27" x14ac:dyDescent="0.2">
      <c r="B649" s="11" t="s">
        <v>24</v>
      </c>
      <c r="C649" s="12" t="s">
        <v>24</v>
      </c>
      <c r="D649" s="13" t="s">
        <v>24</v>
      </c>
      <c r="E649" s="12" t="s">
        <v>24</v>
      </c>
      <c r="F649" s="12" t="s">
        <v>24</v>
      </c>
      <c r="G649" s="12" t="s">
        <v>24</v>
      </c>
      <c r="H649" s="12" t="s">
        <v>24</v>
      </c>
      <c r="I649" s="12" t="s">
        <v>24</v>
      </c>
      <c r="J649" s="12" t="s">
        <v>24</v>
      </c>
      <c r="K649" s="12" t="s">
        <v>24</v>
      </c>
      <c r="L649" s="12" t="s">
        <v>24</v>
      </c>
      <c r="M649" s="12" t="s">
        <v>24</v>
      </c>
      <c r="N649" s="12" t="s">
        <v>24</v>
      </c>
      <c r="O649" s="12" t="s">
        <v>24</v>
      </c>
      <c r="P649" s="12" t="s">
        <v>24</v>
      </c>
      <c r="Q649" s="12" t="s">
        <v>24</v>
      </c>
      <c r="R649" s="12" t="s">
        <v>24</v>
      </c>
      <c r="S649" s="12" t="s">
        <v>24</v>
      </c>
      <c r="T649" s="12" t="s">
        <v>24</v>
      </c>
      <c r="U649" s="12" t="s">
        <v>24</v>
      </c>
      <c r="V649" s="12" t="s">
        <v>24</v>
      </c>
      <c r="W649" s="12" t="s">
        <v>24</v>
      </c>
      <c r="X649" s="12" t="s">
        <v>24</v>
      </c>
      <c r="Y649" s="12" t="s">
        <v>24</v>
      </c>
      <c r="Z649" s="12" t="s">
        <v>24</v>
      </c>
      <c r="AA649" s="12" t="s">
        <v>24</v>
      </c>
    </row>
    <row r="650" spans="2:27" x14ac:dyDescent="0.2">
      <c r="B650" s="14" t="s">
        <v>252</v>
      </c>
      <c r="C650" s="24" t="s">
        <v>26</v>
      </c>
      <c r="D650" s="16" t="s">
        <v>26</v>
      </c>
      <c r="E650" s="20" t="s">
        <v>26</v>
      </c>
      <c r="F650" s="58" t="s">
        <v>26</v>
      </c>
      <c r="G650" s="20" t="s">
        <v>26</v>
      </c>
      <c r="H650" s="19"/>
      <c r="I650" s="19"/>
      <c r="J650" s="19"/>
      <c r="K650" s="20" t="s">
        <v>26</v>
      </c>
      <c r="L650" s="57"/>
      <c r="M650" s="21"/>
      <c r="N650" s="20" t="s">
        <v>26</v>
      </c>
      <c r="O650" s="21"/>
      <c r="P650" s="21"/>
      <c r="Q650" s="21"/>
      <c r="R650" s="21"/>
      <c r="S650" s="21"/>
      <c r="T650" s="56" t="s">
        <v>26</v>
      </c>
      <c r="U650" s="21"/>
      <c r="V650" s="21"/>
      <c r="W650" s="21"/>
      <c r="X650" s="21"/>
      <c r="Y650" s="21"/>
      <c r="Z650" s="21"/>
      <c r="AA650" s="20" t="s">
        <v>26</v>
      </c>
    </row>
    <row r="651" spans="2:27" x14ac:dyDescent="0.2">
      <c r="B651" s="11" t="s">
        <v>24</v>
      </c>
      <c r="C651" s="12" t="s">
        <v>24</v>
      </c>
      <c r="D651" s="13" t="s">
        <v>24</v>
      </c>
      <c r="E651" s="12" t="s">
        <v>24</v>
      </c>
      <c r="F651" s="12" t="s">
        <v>24</v>
      </c>
      <c r="G651" s="12" t="s">
        <v>24</v>
      </c>
      <c r="H651" s="12" t="s">
        <v>24</v>
      </c>
      <c r="I651" s="12" t="s">
        <v>24</v>
      </c>
      <c r="J651" s="12" t="s">
        <v>24</v>
      </c>
      <c r="K651" s="12" t="s">
        <v>24</v>
      </c>
      <c r="L651" s="12" t="s">
        <v>24</v>
      </c>
      <c r="M651" s="12" t="s">
        <v>24</v>
      </c>
      <c r="N651" s="12" t="s">
        <v>24</v>
      </c>
      <c r="O651" s="12" t="s">
        <v>24</v>
      </c>
      <c r="P651" s="12" t="s">
        <v>24</v>
      </c>
      <c r="Q651" s="12" t="s">
        <v>24</v>
      </c>
      <c r="R651" s="12" t="s">
        <v>24</v>
      </c>
      <c r="S651" s="12" t="s">
        <v>24</v>
      </c>
      <c r="T651" s="12" t="s">
        <v>24</v>
      </c>
      <c r="U651" s="12" t="s">
        <v>24</v>
      </c>
      <c r="V651" s="12" t="s">
        <v>24</v>
      </c>
      <c r="W651" s="12" t="s">
        <v>24</v>
      </c>
      <c r="X651" s="12" t="s">
        <v>24</v>
      </c>
      <c r="Y651" s="12" t="s">
        <v>24</v>
      </c>
      <c r="Z651" s="12" t="s">
        <v>24</v>
      </c>
      <c r="AA651" s="12" t="s">
        <v>24</v>
      </c>
    </row>
    <row r="652" spans="2:27" x14ac:dyDescent="0.2">
      <c r="B652" s="54" t="s">
        <v>251</v>
      </c>
      <c r="C652" s="24" t="s">
        <v>250</v>
      </c>
      <c r="D652" s="53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2">
        <f>SUM(SCDBPTASN2!O649:'SCDBPTASN2'!O651)</f>
        <v>0</v>
      </c>
      <c r="P652" s="52">
        <f>SUM(SCDBPTASN2!P649:'SCDBPTASN2'!P651)</f>
        <v>0</v>
      </c>
      <c r="Q652" s="52">
        <f>SUM(SCDBPTASN2!Q649:'SCDBPTASN2'!Q651)</f>
        <v>0</v>
      </c>
      <c r="R652" s="52">
        <f>SUM(SCDBPTASN2!R649:'SCDBPTASN2'!R651)</f>
        <v>0</v>
      </c>
      <c r="S652" s="52">
        <f>SUM(SCDBPTASN2!S649:'SCDBPTASN2'!S651)</f>
        <v>0</v>
      </c>
      <c r="T652" s="51"/>
      <c r="U652" s="52">
        <f>SUM(SCDBPTASN2!U649:'SCDBPTASN2'!U651)</f>
        <v>0</v>
      </c>
      <c r="V652" s="52">
        <f>SUM(SCDBPTASN2!V649:'SCDBPTASN2'!V651)</f>
        <v>0</v>
      </c>
      <c r="W652" s="52">
        <f>SUM(SCDBPTASN2!W649:'SCDBPTASN2'!W651)</f>
        <v>0</v>
      </c>
      <c r="X652" s="52">
        <f>SUM(SCDBPTASN2!X649:'SCDBPTASN2'!X651)</f>
        <v>0</v>
      </c>
      <c r="Y652" s="52">
        <f>SUM(SCDBPTASN2!Y649:'SCDBPTASN2'!Y651)</f>
        <v>0</v>
      </c>
      <c r="Z652" s="52">
        <f>SUM(SCDBPTASN2!Z649:'SCDBPTASN2'!Z651)</f>
        <v>0</v>
      </c>
      <c r="AA652" s="51"/>
    </row>
    <row r="653" spans="2:27" x14ac:dyDescent="0.2">
      <c r="B653" s="54" t="s">
        <v>249</v>
      </c>
      <c r="C653" s="24" t="s">
        <v>248</v>
      </c>
      <c r="D653" s="53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2">
        <f>SCDBPTASN2!O636+SCDBPTASN2!O640+SCDBPTASN2!O644+SCDBPTASN2!O648+SCDBPTASN2!O652</f>
        <v>0</v>
      </c>
      <c r="P653" s="52">
        <f>SCDBPTASN2!P636+SCDBPTASN2!P640+SCDBPTASN2!P644+SCDBPTASN2!P648+SCDBPTASN2!P652</f>
        <v>0</v>
      </c>
      <c r="Q653" s="52">
        <f>SCDBPTASN2!Q636+SCDBPTASN2!Q640+SCDBPTASN2!Q644+SCDBPTASN2!Q648+SCDBPTASN2!Q652</f>
        <v>0</v>
      </c>
      <c r="R653" s="52">
        <f>SCDBPTASN2!R636+SCDBPTASN2!R640+SCDBPTASN2!R644+SCDBPTASN2!R648+SCDBPTASN2!R652</f>
        <v>0</v>
      </c>
      <c r="S653" s="52">
        <f>SCDBPTASN2!S636+SCDBPTASN2!S640+SCDBPTASN2!S644+SCDBPTASN2!S648+SCDBPTASN2!S652</f>
        <v>0</v>
      </c>
      <c r="T653" s="51"/>
      <c r="U653" s="52">
        <f>SCDBPTASN2!U636+SCDBPTASN2!U640+SCDBPTASN2!U644+SCDBPTASN2!U648+SCDBPTASN2!U652</f>
        <v>0</v>
      </c>
      <c r="V653" s="52">
        <f>SCDBPTASN2!V636+SCDBPTASN2!V640+SCDBPTASN2!V644+SCDBPTASN2!V648+SCDBPTASN2!V652</f>
        <v>0</v>
      </c>
      <c r="W653" s="52">
        <f>SCDBPTASN2!W636+SCDBPTASN2!W640+SCDBPTASN2!W644+SCDBPTASN2!W648+SCDBPTASN2!W652</f>
        <v>0</v>
      </c>
      <c r="X653" s="52">
        <f>SCDBPTASN2!X636+SCDBPTASN2!X640+SCDBPTASN2!X644+SCDBPTASN2!X648+SCDBPTASN2!X652</f>
        <v>0</v>
      </c>
      <c r="Y653" s="52">
        <f>SCDBPTASN2!Y636+SCDBPTASN2!Y640+SCDBPTASN2!Y644+SCDBPTASN2!Y648+SCDBPTASN2!Y652</f>
        <v>0</v>
      </c>
      <c r="Z653" s="52">
        <f>SCDBPTASN2!Z636+SCDBPTASN2!Z640+SCDBPTASN2!Z644+SCDBPTASN2!Z648+SCDBPTASN2!Z652</f>
        <v>0</v>
      </c>
      <c r="AA653" s="51"/>
    </row>
    <row r="654" spans="2:27" x14ac:dyDescent="0.2">
      <c r="B654" s="54" t="s">
        <v>61</v>
      </c>
      <c r="C654" s="24" t="s">
        <v>247</v>
      </c>
      <c r="D654" s="53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2">
        <f>SCDBPTASN2!O31+SCDBPTASN2!O215+SCDBPTASN2!O359+SCDBPTASN2!O636</f>
        <v>-767892.26</v>
      </c>
      <c r="P654" s="52">
        <f>SCDBPTASN2!P31+SCDBPTASN2!P215+SCDBPTASN2!P359+SCDBPTASN2!P636</f>
        <v>0</v>
      </c>
      <c r="Q654" s="52">
        <f>SCDBPTASN2!Q31+SCDBPTASN2!Q215+SCDBPTASN2!Q359+SCDBPTASN2!Q636</f>
        <v>68537217.690000013</v>
      </c>
      <c r="R654" s="52">
        <f>SCDBPTASN2!R31+SCDBPTASN2!R215+SCDBPTASN2!R359+SCDBPTASN2!R636</f>
        <v>-83239.649999999994</v>
      </c>
      <c r="S654" s="52">
        <f>SCDBPTASN2!S31+SCDBPTASN2!S215+SCDBPTASN2!S359+SCDBPTASN2!S636</f>
        <v>0</v>
      </c>
      <c r="T654" s="51"/>
      <c r="U654" s="52">
        <f>SCDBPTASN2!U31+SCDBPTASN2!U215+SCDBPTASN2!U359+SCDBPTASN2!U636</f>
        <v>0</v>
      </c>
      <c r="V654" s="52">
        <f>SCDBPTASN2!V31+SCDBPTASN2!V215+SCDBPTASN2!V359+SCDBPTASN2!V636</f>
        <v>-59387911.580000006</v>
      </c>
      <c r="W654" s="52">
        <f>SCDBPTASN2!W31+SCDBPTASN2!W215+SCDBPTASN2!W359+SCDBPTASN2!W636</f>
        <v>29336.06</v>
      </c>
      <c r="X654" s="52">
        <f>SCDBPTASN2!X31+SCDBPTASN2!X215+SCDBPTASN2!X359+SCDBPTASN2!X636</f>
        <v>66242678.390000008</v>
      </c>
      <c r="Y654" s="52">
        <f>SCDBPTASN2!Y31+SCDBPTASN2!Y215+SCDBPTASN2!Y359+SCDBPTASN2!Y636</f>
        <v>2294539.3000000003</v>
      </c>
      <c r="Z654" s="52">
        <f>SCDBPTASN2!Z31+SCDBPTASN2!Z215+SCDBPTASN2!Z359+SCDBPTASN2!Z636</f>
        <v>0</v>
      </c>
      <c r="AA654" s="51"/>
    </row>
    <row r="655" spans="2:27" x14ac:dyDescent="0.2">
      <c r="B655" s="54" t="s">
        <v>246</v>
      </c>
      <c r="C655" s="24" t="s">
        <v>245</v>
      </c>
      <c r="D655" s="53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2">
        <f>SCDBPTASN2!O108+SCDBPTASN2!O240+SCDBPTASN2!O551+SCDBPTASN2!O640</f>
        <v>7147433.4300000025</v>
      </c>
      <c r="P655" s="52">
        <f>SCDBPTASN2!P108+SCDBPTASN2!P240+SCDBPTASN2!P551+SCDBPTASN2!P640</f>
        <v>0</v>
      </c>
      <c r="Q655" s="52">
        <f>SCDBPTASN2!Q108+SCDBPTASN2!Q240+SCDBPTASN2!Q551+SCDBPTASN2!Q640</f>
        <v>-224237478.92999995</v>
      </c>
      <c r="R655" s="52">
        <f>SCDBPTASN2!R108+SCDBPTASN2!R240+SCDBPTASN2!R551+SCDBPTASN2!R640</f>
        <v>-12573128.109999999</v>
      </c>
      <c r="S655" s="52">
        <f>SCDBPTASN2!S108+SCDBPTASN2!S240+SCDBPTASN2!S551+SCDBPTASN2!S640</f>
        <v>623591.17000000004</v>
      </c>
      <c r="T655" s="51"/>
      <c r="U655" s="52">
        <f>SCDBPTASN2!U108+SCDBPTASN2!U240+SCDBPTASN2!U551+SCDBPTASN2!U640</f>
        <v>169699195.03600001</v>
      </c>
      <c r="V655" s="52">
        <f>SCDBPTASN2!V108+SCDBPTASN2!V240+SCDBPTASN2!V551+SCDBPTASN2!V640</f>
        <v>23970092.16</v>
      </c>
      <c r="W655" s="52">
        <f>SCDBPTASN2!W108+SCDBPTASN2!W240+SCDBPTASN2!W551+SCDBPTASN2!W640</f>
        <v>7381.48</v>
      </c>
      <c r="X655" s="52">
        <f>SCDBPTASN2!X108+SCDBPTASN2!X240+SCDBPTASN2!X551+SCDBPTASN2!X640</f>
        <v>-230834813.51999998</v>
      </c>
      <c r="Y655" s="52">
        <f>SCDBPTASN2!Y108+SCDBPTASN2!Y240+SCDBPTASN2!Y551+SCDBPTASN2!Y640</f>
        <v>0</v>
      </c>
      <c r="Z655" s="52">
        <f>SCDBPTASN2!Z108+SCDBPTASN2!Z240+SCDBPTASN2!Z551+SCDBPTASN2!Z640</f>
        <v>0</v>
      </c>
      <c r="AA655" s="51"/>
    </row>
    <row r="656" spans="2:27" x14ac:dyDescent="0.2">
      <c r="B656" s="54" t="s">
        <v>244</v>
      </c>
      <c r="C656" s="24" t="s">
        <v>243</v>
      </c>
      <c r="D656" s="53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2">
        <f>SCDBPTASN2!O133+SCDBPTASN2!O265+SCDBPTASN2!O584+SCDBPTASN2!O644</f>
        <v>0</v>
      </c>
      <c r="P656" s="52">
        <f>SCDBPTASN2!P133+SCDBPTASN2!P265+SCDBPTASN2!P584+SCDBPTASN2!P644</f>
        <v>-502231.47</v>
      </c>
      <c r="Q656" s="52">
        <f>SCDBPTASN2!Q133+SCDBPTASN2!Q265+SCDBPTASN2!Q584+SCDBPTASN2!Q644</f>
        <v>-12348718.35</v>
      </c>
      <c r="R656" s="52">
        <f>SCDBPTASN2!R133+SCDBPTASN2!R265+SCDBPTASN2!R584+SCDBPTASN2!R644</f>
        <v>10191533.17</v>
      </c>
      <c r="S656" s="52">
        <f>SCDBPTASN2!S133+SCDBPTASN2!S265+SCDBPTASN2!S584+SCDBPTASN2!S644</f>
        <v>0</v>
      </c>
      <c r="T656" s="51"/>
      <c r="U656" s="52">
        <f>SCDBPTASN2!U133+SCDBPTASN2!U265+SCDBPTASN2!U584+SCDBPTASN2!U644</f>
        <v>9900000</v>
      </c>
      <c r="V656" s="52">
        <f>SCDBPTASN2!V133+SCDBPTASN2!V265+SCDBPTASN2!V584+SCDBPTASN2!V644</f>
        <v>0</v>
      </c>
      <c r="W656" s="52">
        <f>SCDBPTASN2!W133+SCDBPTASN2!W265+SCDBPTASN2!W584+SCDBPTASN2!W644</f>
        <v>0</v>
      </c>
      <c r="X656" s="52">
        <f>SCDBPTASN2!X133+SCDBPTASN2!X265+SCDBPTASN2!X584+SCDBPTASN2!X644</f>
        <v>-11846486.98</v>
      </c>
      <c r="Y656" s="52">
        <f>SCDBPTASN2!Y133+SCDBPTASN2!Y265+SCDBPTASN2!Y584+SCDBPTASN2!Y644</f>
        <v>0</v>
      </c>
      <c r="Z656" s="52">
        <f>SCDBPTASN2!Z133+SCDBPTASN2!Z265+SCDBPTASN2!Z584+SCDBPTASN2!Z644</f>
        <v>0</v>
      </c>
      <c r="AA656" s="51"/>
    </row>
    <row r="657" spans="2:27" x14ac:dyDescent="0.2">
      <c r="B657" s="54" t="s">
        <v>242</v>
      </c>
      <c r="C657" s="24" t="s">
        <v>241</v>
      </c>
      <c r="D657" s="53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2">
        <f>SCDBPTASN2!O158+SCDBPTASN2!O290+SCDBPTASN2!O605+SCDBPTASN2!O648</f>
        <v>0</v>
      </c>
      <c r="P657" s="52">
        <f>SCDBPTASN2!P158+SCDBPTASN2!P290+SCDBPTASN2!P605+SCDBPTASN2!P648</f>
        <v>0</v>
      </c>
      <c r="Q657" s="52">
        <f>SCDBPTASN2!Q158+SCDBPTASN2!Q290+SCDBPTASN2!Q605+SCDBPTASN2!Q648</f>
        <v>0</v>
      </c>
      <c r="R657" s="52">
        <f>SCDBPTASN2!R158+SCDBPTASN2!R290+SCDBPTASN2!R605+SCDBPTASN2!R648</f>
        <v>0</v>
      </c>
      <c r="S657" s="52">
        <f>SCDBPTASN2!S158+SCDBPTASN2!S290+SCDBPTASN2!S605+SCDBPTASN2!S648</f>
        <v>0</v>
      </c>
      <c r="T657" s="51"/>
      <c r="U657" s="52">
        <f>SCDBPTASN2!U158+SCDBPTASN2!U290+SCDBPTASN2!U605+SCDBPTASN2!U648</f>
        <v>0</v>
      </c>
      <c r="V657" s="52">
        <f>SCDBPTASN2!V158+SCDBPTASN2!V290+SCDBPTASN2!V605+SCDBPTASN2!V648</f>
        <v>0</v>
      </c>
      <c r="W657" s="52">
        <f>SCDBPTASN2!W158+SCDBPTASN2!W290+SCDBPTASN2!W605+SCDBPTASN2!W648</f>
        <v>0</v>
      </c>
      <c r="X657" s="52">
        <f>SCDBPTASN2!X158+SCDBPTASN2!X290+SCDBPTASN2!X605+SCDBPTASN2!X648</f>
        <v>0</v>
      </c>
      <c r="Y657" s="52">
        <f>SCDBPTASN2!Y158+SCDBPTASN2!Y290+SCDBPTASN2!Y605+SCDBPTASN2!Y648</f>
        <v>0</v>
      </c>
      <c r="Z657" s="52">
        <f>SCDBPTASN2!Z158+SCDBPTASN2!Z290+SCDBPTASN2!Z605+SCDBPTASN2!Z648</f>
        <v>0</v>
      </c>
      <c r="AA657" s="51"/>
    </row>
    <row r="658" spans="2:27" x14ac:dyDescent="0.2">
      <c r="B658" s="54" t="s">
        <v>240</v>
      </c>
      <c r="C658" s="24" t="s">
        <v>239</v>
      </c>
      <c r="D658" s="53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2">
        <f>SCDBPTASN2!O183+SCDBPTASN2!O315+SCDBPTASN2!O626+SCDBPTASN2!O652</f>
        <v>0</v>
      </c>
      <c r="P658" s="52">
        <f>SCDBPTASN2!P183+SCDBPTASN2!P315+SCDBPTASN2!P626+SCDBPTASN2!P652</f>
        <v>0</v>
      </c>
      <c r="Q658" s="52">
        <f>SCDBPTASN2!Q183+SCDBPTASN2!Q315+SCDBPTASN2!Q626+SCDBPTASN2!Q652</f>
        <v>0</v>
      </c>
      <c r="R658" s="52">
        <f>SCDBPTASN2!R183+SCDBPTASN2!R315+SCDBPTASN2!R626+SCDBPTASN2!R652</f>
        <v>0</v>
      </c>
      <c r="S658" s="52">
        <f>SCDBPTASN2!S183+SCDBPTASN2!S315+SCDBPTASN2!S626+SCDBPTASN2!S652</f>
        <v>0</v>
      </c>
      <c r="T658" s="51"/>
      <c r="U658" s="52">
        <f>SCDBPTASN2!U183+SCDBPTASN2!U315+SCDBPTASN2!U626+SCDBPTASN2!U652</f>
        <v>0</v>
      </c>
      <c r="V658" s="52">
        <f>SCDBPTASN2!V183+SCDBPTASN2!V315+SCDBPTASN2!V626+SCDBPTASN2!V652</f>
        <v>0</v>
      </c>
      <c r="W658" s="52">
        <f>SCDBPTASN2!W183+SCDBPTASN2!W315+SCDBPTASN2!W626+SCDBPTASN2!W652</f>
        <v>0</v>
      </c>
      <c r="X658" s="52">
        <f>SCDBPTASN2!X183+SCDBPTASN2!X315+SCDBPTASN2!X626+SCDBPTASN2!X652</f>
        <v>0</v>
      </c>
      <c r="Y658" s="52">
        <f>SCDBPTASN2!Y183+SCDBPTASN2!Y315+SCDBPTASN2!Y626+SCDBPTASN2!Y652</f>
        <v>0</v>
      </c>
      <c r="Z658" s="52">
        <f>SCDBPTASN2!Z183+SCDBPTASN2!Z315+SCDBPTASN2!Z626+SCDBPTASN2!Z652</f>
        <v>0</v>
      </c>
      <c r="AA658" s="51"/>
    </row>
    <row r="659" spans="2:27" x14ac:dyDescent="0.2">
      <c r="B659" s="35" t="s">
        <v>238</v>
      </c>
      <c r="C659" s="36" t="s">
        <v>237</v>
      </c>
      <c r="D659" s="50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9">
        <f>SCDBPTASN2!O654+SCDBPTASN2!O655+SCDBPTASN2!O656+SCDBPTASN2!O657+SCDBPTASN2!O658</f>
        <v>6379541.1700000027</v>
      </c>
      <c r="P659" s="49">
        <f>SCDBPTASN2!P654+SCDBPTASN2!P655+SCDBPTASN2!P656+SCDBPTASN2!P657+SCDBPTASN2!P658</f>
        <v>-502231.47</v>
      </c>
      <c r="Q659" s="49">
        <f>SCDBPTASN2!Q654+SCDBPTASN2!Q655+SCDBPTASN2!Q656+SCDBPTASN2!Q657+SCDBPTASN2!Q658</f>
        <v>-168048979.58999994</v>
      </c>
      <c r="R659" s="49">
        <f>SCDBPTASN2!R654+SCDBPTASN2!R655+SCDBPTASN2!R656+SCDBPTASN2!R657+SCDBPTASN2!R658</f>
        <v>-2464834.59</v>
      </c>
      <c r="S659" s="49">
        <f>SCDBPTASN2!S654+SCDBPTASN2!S655+SCDBPTASN2!S656+SCDBPTASN2!S657+SCDBPTASN2!S658</f>
        <v>623591.17000000004</v>
      </c>
      <c r="T659" s="48"/>
      <c r="U659" s="49">
        <f>SCDBPTASN2!U654+SCDBPTASN2!U655+SCDBPTASN2!U656+SCDBPTASN2!U657+SCDBPTASN2!U658</f>
        <v>179599195.03600001</v>
      </c>
      <c r="V659" s="49">
        <f>SCDBPTASN2!V654+SCDBPTASN2!V655+SCDBPTASN2!V656+SCDBPTASN2!V657+SCDBPTASN2!V658</f>
        <v>-35417819.420000002</v>
      </c>
      <c r="W659" s="49">
        <f>SCDBPTASN2!W654+SCDBPTASN2!W655+SCDBPTASN2!W656+SCDBPTASN2!W657+SCDBPTASN2!W658</f>
        <v>36717.54</v>
      </c>
      <c r="X659" s="49">
        <f>SCDBPTASN2!X654+SCDBPTASN2!X655+SCDBPTASN2!X656+SCDBPTASN2!X657+SCDBPTASN2!X658</f>
        <v>-176438622.10999995</v>
      </c>
      <c r="Y659" s="49">
        <f>SCDBPTASN2!Y654+SCDBPTASN2!Y655+SCDBPTASN2!Y656+SCDBPTASN2!Y657+SCDBPTASN2!Y658</f>
        <v>2294539.3000000003</v>
      </c>
      <c r="Z659" s="49">
        <f>SCDBPTASN2!Z654+SCDBPTASN2!Z655+SCDBPTASN2!Z656+SCDBPTASN2!Z657+SCDBPTASN2!Z658</f>
        <v>0</v>
      </c>
      <c r="AA659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&amp;CSCDBPTASN2E19</oddHeader>
    <oddFooter>&amp;LWINGS Application&amp;RSaveAs(3/1/2013-10:22 AM)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9"/>
  <sheetViews>
    <sheetView workbookViewId="0"/>
  </sheetViews>
  <sheetFormatPr defaultRowHeight="12.75" x14ac:dyDescent="0.2"/>
  <cols>
    <col min="1" max="1" width="2" customWidth="1"/>
    <col min="2" max="2" width="8" customWidth="1"/>
    <col min="4" max="4" width="26" customWidth="1"/>
  </cols>
  <sheetData>
    <row r="2" spans="2:5" ht="33.75" x14ac:dyDescent="0.2">
      <c r="B2" s="1"/>
      <c r="C2" s="1" t="s">
        <v>4005</v>
      </c>
      <c r="D2" s="1"/>
      <c r="E2" s="1"/>
    </row>
    <row r="3" spans="2:5" ht="25.5" x14ac:dyDescent="0.2">
      <c r="B3" s="2" t="s">
        <v>1</v>
      </c>
      <c r="C3" s="3"/>
      <c r="D3" s="3"/>
    </row>
    <row r="4" spans="2:5" ht="81" x14ac:dyDescent="0.3">
      <c r="B4" s="4" t="s">
        <v>4004</v>
      </c>
      <c r="C4" s="3"/>
      <c r="D4" s="3"/>
    </row>
    <row r="5" spans="2:5" x14ac:dyDescent="0.2">
      <c r="B5" s="6"/>
      <c r="C5" s="8">
        <v>1</v>
      </c>
      <c r="D5" s="8">
        <v>2</v>
      </c>
    </row>
    <row r="6" spans="2:5" ht="36" x14ac:dyDescent="0.2">
      <c r="B6" s="9"/>
      <c r="C6" s="10" t="s">
        <v>5</v>
      </c>
      <c r="D6" s="10" t="s">
        <v>3557</v>
      </c>
    </row>
    <row r="7" spans="2:5" x14ac:dyDescent="0.2">
      <c r="B7" s="11" t="s">
        <v>24</v>
      </c>
      <c r="C7" s="12" t="s">
        <v>24</v>
      </c>
      <c r="D7" s="13" t="s">
        <v>24</v>
      </c>
    </row>
    <row r="8" spans="2:5" x14ac:dyDescent="0.2">
      <c r="B8" s="14" t="s">
        <v>3556</v>
      </c>
      <c r="C8" s="65" t="s">
        <v>704</v>
      </c>
      <c r="D8" s="16" t="s">
        <v>3555</v>
      </c>
    </row>
    <row r="9" spans="2:5" x14ac:dyDescent="0.2">
      <c r="B9" s="14" t="s">
        <v>3554</v>
      </c>
      <c r="C9" s="65" t="s">
        <v>722</v>
      </c>
      <c r="D9" s="16" t="s">
        <v>4008</v>
      </c>
    </row>
    <row r="10" spans="2:5" x14ac:dyDescent="0.2">
      <c r="B10" s="14" t="s">
        <v>3552</v>
      </c>
      <c r="C10" s="65" t="s">
        <v>3273</v>
      </c>
      <c r="D10" s="16" t="s">
        <v>3551</v>
      </c>
    </row>
    <row r="11" spans="2:5" x14ac:dyDescent="0.2">
      <c r="B11" s="14" t="s">
        <v>3550</v>
      </c>
      <c r="C11" s="65" t="s">
        <v>540</v>
      </c>
      <c r="D11" s="16" t="s">
        <v>3549</v>
      </c>
    </row>
    <row r="12" spans="2:5" x14ac:dyDescent="0.2">
      <c r="B12" s="14" t="s">
        <v>3548</v>
      </c>
      <c r="C12" s="65" t="s">
        <v>1949</v>
      </c>
      <c r="D12" s="16" t="s">
        <v>3547</v>
      </c>
    </row>
    <row r="13" spans="2:5" x14ac:dyDescent="0.2">
      <c r="B13" s="14" t="s">
        <v>3546</v>
      </c>
      <c r="C13" s="65" t="s">
        <v>735</v>
      </c>
      <c r="D13" s="16" t="s">
        <v>3545</v>
      </c>
    </row>
    <row r="14" spans="2:5" x14ac:dyDescent="0.2">
      <c r="B14" s="14" t="s">
        <v>3544</v>
      </c>
      <c r="C14" s="65" t="s">
        <v>3162</v>
      </c>
      <c r="D14" s="16" t="s">
        <v>3543</v>
      </c>
    </row>
    <row r="15" spans="2:5" x14ac:dyDescent="0.2">
      <c r="B15" s="14" t="s">
        <v>3542</v>
      </c>
      <c r="C15" s="65" t="s">
        <v>556</v>
      </c>
      <c r="D15" s="16" t="s">
        <v>3541</v>
      </c>
    </row>
    <row r="16" spans="2:5" x14ac:dyDescent="0.2">
      <c r="B16" s="14" t="s">
        <v>3540</v>
      </c>
      <c r="C16" s="65" t="s">
        <v>2243</v>
      </c>
      <c r="D16" s="16" t="s">
        <v>3539</v>
      </c>
    </row>
    <row r="17" spans="2:4" x14ac:dyDescent="0.2">
      <c r="B17" s="14" t="s">
        <v>3538</v>
      </c>
      <c r="C17" s="65" t="s">
        <v>532</v>
      </c>
      <c r="D17" s="16" t="s">
        <v>3537</v>
      </c>
    </row>
    <row r="18" spans="2:4" x14ac:dyDescent="0.2">
      <c r="B18" s="64" t="s">
        <v>4007</v>
      </c>
      <c r="C18" s="63" t="s">
        <v>3991</v>
      </c>
      <c r="D18" s="47" t="s">
        <v>4006</v>
      </c>
    </row>
    <row r="19" spans="2:4" x14ac:dyDescent="0.2">
      <c r="B19" s="62" t="s">
        <v>24</v>
      </c>
      <c r="C19" s="61" t="s">
        <v>24</v>
      </c>
      <c r="D19" s="60" t="s">
        <v>24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&amp;CSCDBPTASN2FEE19</oddHeader>
    <oddFooter>&amp;LWINGS Application&amp;RSaveAs(3/1/2013-10:22 AM)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22"/>
  <sheetViews>
    <sheetView workbookViewId="0"/>
  </sheetViews>
  <sheetFormatPr defaultRowHeight="12.75" x14ac:dyDescent="0.2"/>
  <cols>
    <col min="1" max="1" width="2" customWidth="1"/>
    <col min="2" max="2" width="5" customWidth="1"/>
    <col min="3" max="3" width="26" customWidth="1"/>
    <col min="4" max="5" width="16" customWidth="1"/>
  </cols>
  <sheetData>
    <row r="2" spans="2:5" x14ac:dyDescent="0.2">
      <c r="B2" s="1"/>
      <c r="C2" s="1" t="s">
        <v>4037</v>
      </c>
      <c r="D2" s="1"/>
      <c r="E2" s="1"/>
    </row>
    <row r="3" spans="2:5" ht="25.5" x14ac:dyDescent="0.2">
      <c r="B3" s="2" t="s">
        <v>1</v>
      </c>
      <c r="C3" s="3"/>
      <c r="D3" s="3"/>
      <c r="E3" s="3"/>
    </row>
    <row r="4" spans="2:5" ht="60.75" x14ac:dyDescent="0.3">
      <c r="B4" s="4" t="s">
        <v>4036</v>
      </c>
      <c r="C4" s="3"/>
      <c r="D4" s="3"/>
      <c r="E4" s="3"/>
    </row>
    <row r="5" spans="2:5" x14ac:dyDescent="0.2">
      <c r="B5" s="6"/>
      <c r="C5" s="7"/>
      <c r="D5" s="8">
        <v>1</v>
      </c>
      <c r="E5" s="8">
        <v>2</v>
      </c>
    </row>
    <row r="6" spans="2:5" x14ac:dyDescent="0.2">
      <c r="B6" s="9"/>
      <c r="C6" s="46"/>
      <c r="D6" s="10" t="s">
        <v>4035</v>
      </c>
      <c r="E6" s="10" t="s">
        <v>4035</v>
      </c>
    </row>
    <row r="7" spans="2:5" ht="38.25" x14ac:dyDescent="0.2">
      <c r="B7" s="43" t="s">
        <v>226</v>
      </c>
      <c r="C7" s="24" t="s">
        <v>4034</v>
      </c>
      <c r="D7" s="68"/>
      <c r="E7" s="44">
        <v>190920089.30355</v>
      </c>
    </row>
    <row r="8" spans="2:5" ht="76.5" x14ac:dyDescent="0.2">
      <c r="B8" s="43" t="s">
        <v>4033</v>
      </c>
      <c r="C8" s="24" t="s">
        <v>4032</v>
      </c>
      <c r="D8" s="42">
        <v>41618407.899999999</v>
      </c>
      <c r="E8" s="69"/>
    </row>
    <row r="9" spans="2:5" ht="63.75" x14ac:dyDescent="0.2">
      <c r="B9" s="43" t="s">
        <v>4031</v>
      </c>
      <c r="C9" s="24" t="s">
        <v>4030</v>
      </c>
      <c r="D9" s="42">
        <v>-502231.47</v>
      </c>
      <c r="E9" s="45">
        <f>SCDBPTAVER!D8+SCDBPTAVER!D9</f>
        <v>41116176.43</v>
      </c>
    </row>
    <row r="10" spans="2:5" ht="38.25" x14ac:dyDescent="0.2">
      <c r="B10" s="43" t="s">
        <v>4029</v>
      </c>
      <c r="C10" s="24" t="s">
        <v>4028</v>
      </c>
      <c r="D10" s="42">
        <v>-177368983.77958944</v>
      </c>
      <c r="E10" s="69"/>
    </row>
    <row r="11" spans="2:5" x14ac:dyDescent="0.2">
      <c r="B11" s="43" t="s">
        <v>4027</v>
      </c>
      <c r="C11" s="24" t="s">
        <v>4026</v>
      </c>
      <c r="D11" s="42">
        <v>179599195.03600001</v>
      </c>
      <c r="E11" s="45">
        <f>SCDBPTAVER!D10+SCDBPTAVER!D11</f>
        <v>2230211.256410569</v>
      </c>
    </row>
    <row r="12" spans="2:5" ht="38.25" x14ac:dyDescent="0.2">
      <c r="B12" s="43" t="s">
        <v>220</v>
      </c>
      <c r="C12" s="24" t="s">
        <v>4025</v>
      </c>
      <c r="D12" s="68"/>
      <c r="E12" s="44">
        <v>-176438622.11000001</v>
      </c>
    </row>
    <row r="13" spans="2:5" ht="51" x14ac:dyDescent="0.2">
      <c r="B13" s="43" t="s">
        <v>218</v>
      </c>
      <c r="C13" s="24" t="s">
        <v>4024</v>
      </c>
      <c r="D13" s="68"/>
      <c r="E13" s="44">
        <v>-168048979.59</v>
      </c>
    </row>
    <row r="14" spans="2:5" ht="25.5" x14ac:dyDescent="0.2">
      <c r="B14" s="43" t="s">
        <v>4023</v>
      </c>
      <c r="C14" s="24" t="s">
        <v>4022</v>
      </c>
      <c r="D14" s="42">
        <v>-6315564.5999999996</v>
      </c>
      <c r="E14" s="69"/>
    </row>
    <row r="15" spans="2:5" x14ac:dyDescent="0.2">
      <c r="B15" s="43" t="s">
        <v>4021</v>
      </c>
      <c r="C15" s="24" t="s">
        <v>4020</v>
      </c>
      <c r="D15" s="42">
        <v>36717.54</v>
      </c>
      <c r="E15" s="45">
        <f>SCDBPTAVER!D14+SCDBPTAVER!D15</f>
        <v>-6278847.0599999996</v>
      </c>
    </row>
    <row r="16" spans="2:5" ht="51" x14ac:dyDescent="0.2">
      <c r="B16" s="43" t="s">
        <v>4019</v>
      </c>
      <c r="C16" s="24" t="s">
        <v>4018</v>
      </c>
      <c r="D16" s="42">
        <v>0</v>
      </c>
      <c r="E16" s="69"/>
    </row>
    <row r="17" spans="2:5" x14ac:dyDescent="0.2">
      <c r="B17" s="43" t="s">
        <v>4017</v>
      </c>
      <c r="C17" s="24" t="s">
        <v>4016</v>
      </c>
      <c r="D17" s="42">
        <v>2294539.2999999998</v>
      </c>
      <c r="E17" s="45">
        <f>SCDBPTAVER!D16+SCDBPTAVER!D17</f>
        <v>2294539.2999999998</v>
      </c>
    </row>
    <row r="18" spans="2:5" ht="51" x14ac:dyDescent="0.2">
      <c r="B18" s="43" t="s">
        <v>4015</v>
      </c>
      <c r="C18" s="24" t="s">
        <v>4014</v>
      </c>
      <c r="D18" s="42">
        <v>59648495.259999998</v>
      </c>
      <c r="E18" s="69"/>
    </row>
    <row r="19" spans="2:5" x14ac:dyDescent="0.2">
      <c r="B19" s="43" t="s">
        <v>4013</v>
      </c>
      <c r="C19" s="24" t="s">
        <v>4012</v>
      </c>
      <c r="D19" s="42">
        <v>-35417819.420000002</v>
      </c>
      <c r="E19" s="45">
        <f>SCDBPTAVER!D18+SCDBPTAVER!D19</f>
        <v>24230675.839999996</v>
      </c>
    </row>
    <row r="20" spans="2:5" ht="38.25" x14ac:dyDescent="0.2">
      <c r="B20" s="43" t="s">
        <v>210</v>
      </c>
      <c r="C20" s="24" t="s">
        <v>4011</v>
      </c>
      <c r="D20" s="68"/>
      <c r="E20" s="45">
        <f>SCDBPTAVER!E7+SCDBPTAVER!E9+SCDBPTAVER!E11+SCDBPTAVER!E12-SCDBPTAVER!E13+SCDBPTAVER!E15+SCDBPTAVER!E17+SCDBPTAVER!E19</f>
        <v>246123202.54996058</v>
      </c>
    </row>
    <row r="21" spans="2:5" ht="25.5" x14ac:dyDescent="0.2">
      <c r="B21" s="43" t="s">
        <v>208</v>
      </c>
      <c r="C21" s="24" t="s">
        <v>4010</v>
      </c>
      <c r="D21" s="68"/>
      <c r="E21" s="21"/>
    </row>
    <row r="22" spans="2:5" ht="38.25" x14ac:dyDescent="0.2">
      <c r="B22" s="35" t="s">
        <v>206</v>
      </c>
      <c r="C22" s="36" t="s">
        <v>4009</v>
      </c>
      <c r="D22" s="67"/>
      <c r="E22" s="66">
        <f>SCDBPTAVER!E20-SCDBPTAVER!E21</f>
        <v>246123202.54996058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>
    <oddHeader>&amp;CSCDBPTAVERSI11</oddHeader>
    <oddFooter>&amp;LWINGS Application&amp;RSaveAs(3/1/2013-10:15 AM)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65"/>
  <sheetViews>
    <sheetView workbookViewId="0"/>
  </sheetViews>
  <sheetFormatPr defaultRowHeight="12.75" x14ac:dyDescent="0.2"/>
  <cols>
    <col min="1" max="1" width="2" customWidth="1"/>
    <col min="2" max="2" width="10" customWidth="1"/>
    <col min="3" max="3" width="26" customWidth="1"/>
    <col min="4" max="5" width="15" customWidth="1"/>
    <col min="6" max="6" width="24" customWidth="1"/>
    <col min="7" max="7" width="17" customWidth="1"/>
    <col min="8" max="8" width="11" customWidth="1"/>
    <col min="9" max="9" width="13" customWidth="1"/>
    <col min="10" max="12" width="11" customWidth="1"/>
    <col min="13" max="14" width="13" customWidth="1"/>
    <col min="15" max="21" width="15" customWidth="1"/>
    <col min="22" max="22" width="11" customWidth="1"/>
    <col min="23" max="23" width="44" customWidth="1"/>
    <col min="24" max="24" width="25" customWidth="1"/>
  </cols>
  <sheetData>
    <row r="2" spans="2:24" x14ac:dyDescent="0.2">
      <c r="B2" s="1"/>
      <c r="C2" s="1" t="s">
        <v>4116</v>
      </c>
      <c r="D2" s="1"/>
      <c r="E2" s="1"/>
    </row>
    <row r="3" spans="2:24" x14ac:dyDescent="0.2"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2:24" ht="20.25" x14ac:dyDescent="0.3">
      <c r="B4" s="4" t="s">
        <v>4115</v>
      </c>
      <c r="C4" s="3"/>
      <c r="D4" s="3"/>
      <c r="E4" s="3"/>
      <c r="F4" s="3"/>
      <c r="G4" s="3"/>
      <c r="H4" s="3"/>
      <c r="I4" s="3"/>
      <c r="J4" s="73"/>
      <c r="K4" s="3"/>
      <c r="L4" s="7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2:24" x14ac:dyDescent="0.2">
      <c r="B5" s="6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8">
        <v>20</v>
      </c>
      <c r="W5" s="8">
        <v>21</v>
      </c>
      <c r="X5" s="8">
        <v>22</v>
      </c>
    </row>
    <row r="6" spans="2:24" ht="72" x14ac:dyDescent="0.2">
      <c r="B6" s="9"/>
      <c r="C6" s="10" t="s">
        <v>4114</v>
      </c>
      <c r="D6" s="10" t="s">
        <v>3528</v>
      </c>
      <c r="E6" s="10" t="s">
        <v>3527</v>
      </c>
      <c r="F6" s="10" t="s">
        <v>4</v>
      </c>
      <c r="G6" s="10" t="s">
        <v>4113</v>
      </c>
      <c r="H6" s="10" t="s">
        <v>3533</v>
      </c>
      <c r="I6" s="10" t="s">
        <v>3532</v>
      </c>
      <c r="J6" s="10" t="s">
        <v>3529</v>
      </c>
      <c r="K6" s="10" t="s">
        <v>4112</v>
      </c>
      <c r="L6" s="10" t="s">
        <v>3530</v>
      </c>
      <c r="M6" s="10" t="s">
        <v>4111</v>
      </c>
      <c r="N6" s="10" t="s">
        <v>4110</v>
      </c>
      <c r="O6" s="10" t="s">
        <v>3522</v>
      </c>
      <c r="P6" s="10" t="s">
        <v>10</v>
      </c>
      <c r="Q6" s="10" t="s">
        <v>4109</v>
      </c>
      <c r="R6" s="10" t="s">
        <v>4108</v>
      </c>
      <c r="S6" s="10" t="s">
        <v>4107</v>
      </c>
      <c r="T6" s="10" t="s">
        <v>4106</v>
      </c>
      <c r="U6" s="10" t="s">
        <v>3519</v>
      </c>
      <c r="V6" s="10" t="s">
        <v>3517</v>
      </c>
      <c r="W6" s="10" t="s">
        <v>3516</v>
      </c>
      <c r="X6" s="10" t="s">
        <v>3515</v>
      </c>
    </row>
    <row r="7" spans="2:24" x14ac:dyDescent="0.2">
      <c r="B7" s="11" t="s">
        <v>24</v>
      </c>
      <c r="C7" s="12" t="s">
        <v>24</v>
      </c>
      <c r="D7" s="13" t="s">
        <v>24</v>
      </c>
      <c r="E7" s="12" t="s">
        <v>24</v>
      </c>
      <c r="F7" s="12" t="s">
        <v>24</v>
      </c>
      <c r="G7" s="12" t="s">
        <v>24</v>
      </c>
      <c r="H7" s="12" t="s">
        <v>24</v>
      </c>
      <c r="I7" s="12" t="s">
        <v>24</v>
      </c>
      <c r="J7" s="29" t="s">
        <v>24</v>
      </c>
      <c r="K7" s="12" t="s">
        <v>24</v>
      </c>
      <c r="L7" s="29" t="s">
        <v>24</v>
      </c>
      <c r="M7" s="12" t="s">
        <v>24</v>
      </c>
      <c r="N7" s="12" t="s">
        <v>24</v>
      </c>
      <c r="O7" s="12" t="s">
        <v>24</v>
      </c>
      <c r="P7" s="12" t="s">
        <v>24</v>
      </c>
      <c r="Q7" s="12" t="s">
        <v>24</v>
      </c>
      <c r="R7" s="12" t="s">
        <v>24</v>
      </c>
      <c r="S7" s="12" t="s">
        <v>24</v>
      </c>
      <c r="T7" s="12" t="s">
        <v>24</v>
      </c>
      <c r="U7" s="12" t="s">
        <v>24</v>
      </c>
      <c r="V7" s="12" t="s">
        <v>24</v>
      </c>
      <c r="W7" s="12" t="s">
        <v>24</v>
      </c>
      <c r="X7" s="12" t="s">
        <v>24</v>
      </c>
    </row>
    <row r="8" spans="2:24" x14ac:dyDescent="0.2">
      <c r="B8" s="14" t="s">
        <v>4105</v>
      </c>
      <c r="C8" s="24" t="s">
        <v>26</v>
      </c>
      <c r="D8" s="72"/>
      <c r="E8" s="21"/>
      <c r="F8" s="20" t="s">
        <v>26</v>
      </c>
      <c r="G8" s="20" t="s">
        <v>26</v>
      </c>
      <c r="H8" s="20" t="s">
        <v>26</v>
      </c>
      <c r="I8" s="58" t="s">
        <v>26</v>
      </c>
      <c r="J8" s="31"/>
      <c r="K8" s="20" t="s">
        <v>26</v>
      </c>
      <c r="L8" s="31"/>
      <c r="M8" s="71"/>
      <c r="N8" s="71"/>
      <c r="O8" s="21"/>
      <c r="P8" s="21"/>
      <c r="Q8" s="21"/>
      <c r="R8" s="21"/>
      <c r="S8" s="21"/>
      <c r="T8" s="21"/>
      <c r="U8" s="21"/>
      <c r="V8" s="20" t="s">
        <v>26</v>
      </c>
      <c r="W8" s="70" t="s">
        <v>26</v>
      </c>
      <c r="X8" s="20" t="s">
        <v>26</v>
      </c>
    </row>
    <row r="9" spans="2:24" x14ac:dyDescent="0.2">
      <c r="B9" s="11" t="s">
        <v>24</v>
      </c>
      <c r="C9" s="12" t="s">
        <v>24</v>
      </c>
      <c r="D9" s="13" t="s">
        <v>24</v>
      </c>
      <c r="E9" s="12" t="s">
        <v>24</v>
      </c>
      <c r="F9" s="12" t="s">
        <v>24</v>
      </c>
      <c r="G9" s="12" t="s">
        <v>24</v>
      </c>
      <c r="H9" s="12" t="s">
        <v>24</v>
      </c>
      <c r="I9" s="12" t="s">
        <v>24</v>
      </c>
      <c r="J9" s="12" t="s">
        <v>24</v>
      </c>
      <c r="K9" s="12" t="s">
        <v>24</v>
      </c>
      <c r="L9" s="12" t="s">
        <v>24</v>
      </c>
      <c r="M9" s="12" t="s">
        <v>24</v>
      </c>
      <c r="N9" s="12" t="s">
        <v>24</v>
      </c>
      <c r="O9" s="12" t="s">
        <v>24</v>
      </c>
      <c r="P9" s="12" t="s">
        <v>24</v>
      </c>
      <c r="Q9" s="12" t="s">
        <v>24</v>
      </c>
      <c r="R9" s="12" t="s">
        <v>24</v>
      </c>
      <c r="S9" s="12" t="s">
        <v>24</v>
      </c>
      <c r="T9" s="12" t="s">
        <v>24</v>
      </c>
      <c r="U9" s="12" t="s">
        <v>24</v>
      </c>
      <c r="V9" s="12" t="s">
        <v>24</v>
      </c>
      <c r="W9" s="12" t="s">
        <v>24</v>
      </c>
      <c r="X9" s="12" t="s">
        <v>24</v>
      </c>
    </row>
    <row r="10" spans="2:24" ht="25.5" x14ac:dyDescent="0.2">
      <c r="B10" s="54" t="s">
        <v>4104</v>
      </c>
      <c r="C10" s="24" t="s">
        <v>4103</v>
      </c>
      <c r="D10" s="53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>
        <f>SUM(SCDBPTBSN1!O7:'SCDBPTBSN1'!O9)</f>
        <v>0</v>
      </c>
      <c r="P10" s="52">
        <f>SUM(SCDBPTBSN1!P7:'SCDBPTBSN1'!P9)</f>
        <v>0</v>
      </c>
      <c r="Q10" s="52">
        <f>SUM(SCDBPTBSN1!Q7:'SCDBPTBSN1'!Q9)</f>
        <v>0</v>
      </c>
      <c r="R10" s="52">
        <f>SUM(SCDBPTBSN1!R7:'SCDBPTBSN1'!R9)</f>
        <v>0</v>
      </c>
      <c r="S10" s="52">
        <f>SUM(SCDBPTBSN1!S7:'SCDBPTBSN1'!S9)</f>
        <v>0</v>
      </c>
      <c r="T10" s="52">
        <f>SUM(SCDBPTBSN1!T7:'SCDBPTBSN1'!T9)</f>
        <v>0</v>
      </c>
      <c r="U10" s="52">
        <f>SUM(SCDBPTBSN1!U7:'SCDBPTBSN1'!U9)</f>
        <v>0</v>
      </c>
      <c r="V10" s="51"/>
      <c r="W10" s="51"/>
      <c r="X10" s="51"/>
    </row>
    <row r="11" spans="2:24" x14ac:dyDescent="0.2">
      <c r="B11" s="11" t="s">
        <v>24</v>
      </c>
      <c r="C11" s="12" t="s">
        <v>24</v>
      </c>
      <c r="D11" s="13" t="s">
        <v>24</v>
      </c>
      <c r="E11" s="12" t="s">
        <v>24</v>
      </c>
      <c r="F11" s="12" t="s">
        <v>24</v>
      </c>
      <c r="G11" s="12" t="s">
        <v>24</v>
      </c>
      <c r="H11" s="12" t="s">
        <v>24</v>
      </c>
      <c r="I11" s="12" t="s">
        <v>24</v>
      </c>
      <c r="J11" s="12" t="s">
        <v>24</v>
      </c>
      <c r="K11" s="12" t="s">
        <v>24</v>
      </c>
      <c r="L11" s="12" t="s">
        <v>24</v>
      </c>
      <c r="M11" s="12" t="s">
        <v>24</v>
      </c>
      <c r="N11" s="12" t="s">
        <v>24</v>
      </c>
      <c r="O11" s="12" t="s">
        <v>24</v>
      </c>
      <c r="P11" s="12" t="s">
        <v>24</v>
      </c>
      <c r="Q11" s="12" t="s">
        <v>24</v>
      </c>
      <c r="R11" s="12" t="s">
        <v>24</v>
      </c>
      <c r="S11" s="12" t="s">
        <v>24</v>
      </c>
      <c r="T11" s="12" t="s">
        <v>24</v>
      </c>
      <c r="U11" s="12" t="s">
        <v>24</v>
      </c>
      <c r="V11" s="12" t="s">
        <v>24</v>
      </c>
      <c r="W11" s="12" t="s">
        <v>24</v>
      </c>
      <c r="X11" s="12" t="s">
        <v>24</v>
      </c>
    </row>
    <row r="12" spans="2:24" x14ac:dyDescent="0.2">
      <c r="B12" s="14" t="s">
        <v>4102</v>
      </c>
      <c r="C12" s="24" t="s">
        <v>4093</v>
      </c>
      <c r="D12" s="72">
        <v>20</v>
      </c>
      <c r="E12" s="21">
        <v>1420100</v>
      </c>
      <c r="F12" s="20" t="s">
        <v>4092</v>
      </c>
      <c r="G12" s="20" t="s">
        <v>738</v>
      </c>
      <c r="H12" s="20" t="s">
        <v>737</v>
      </c>
      <c r="I12" s="58" t="s">
        <v>3164</v>
      </c>
      <c r="J12" s="28">
        <v>41347</v>
      </c>
      <c r="K12" s="20" t="s">
        <v>4069</v>
      </c>
      <c r="L12" s="28">
        <v>41256</v>
      </c>
      <c r="M12" s="71">
        <v>1416.5</v>
      </c>
      <c r="N12" s="71">
        <v>1420.1</v>
      </c>
      <c r="O12" s="21">
        <v>3600</v>
      </c>
      <c r="P12" s="21">
        <v>0</v>
      </c>
      <c r="Q12" s="21">
        <v>3600</v>
      </c>
      <c r="R12" s="21">
        <v>3600</v>
      </c>
      <c r="S12" s="21">
        <v>0</v>
      </c>
      <c r="T12" s="21">
        <v>0</v>
      </c>
      <c r="U12" s="21">
        <v>77000</v>
      </c>
      <c r="V12" s="20" t="s">
        <v>704</v>
      </c>
      <c r="W12" s="70" t="s">
        <v>4052</v>
      </c>
      <c r="X12" s="20" t="s">
        <v>4069</v>
      </c>
    </row>
    <row r="13" spans="2:24" x14ac:dyDescent="0.2">
      <c r="B13" s="14" t="s">
        <v>4101</v>
      </c>
      <c r="C13" s="24" t="s">
        <v>4100</v>
      </c>
      <c r="D13" s="72">
        <v>40</v>
      </c>
      <c r="E13" s="21">
        <v>4000000</v>
      </c>
      <c r="F13" s="20" t="s">
        <v>4099</v>
      </c>
      <c r="G13" s="20" t="s">
        <v>738</v>
      </c>
      <c r="H13" s="20" t="s">
        <v>737</v>
      </c>
      <c r="I13" s="58" t="s">
        <v>706</v>
      </c>
      <c r="J13" s="28">
        <v>41352</v>
      </c>
      <c r="K13" s="20" t="s">
        <v>4051</v>
      </c>
      <c r="L13" s="28">
        <v>41254</v>
      </c>
      <c r="M13" s="71">
        <v>133.359375</v>
      </c>
      <c r="N13" s="71">
        <v>132.78129999999999</v>
      </c>
      <c r="O13" s="21">
        <v>-23123.001479999999</v>
      </c>
      <c r="P13" s="21">
        <v>0</v>
      </c>
      <c r="Q13" s="21">
        <v>-23123.001479999999</v>
      </c>
      <c r="R13" s="21">
        <v>-23123.001479999999</v>
      </c>
      <c r="S13" s="21">
        <v>0</v>
      </c>
      <c r="T13" s="21">
        <v>0</v>
      </c>
      <c r="U13" s="21">
        <v>59400</v>
      </c>
      <c r="V13" s="20" t="s">
        <v>704</v>
      </c>
      <c r="W13" s="70" t="s">
        <v>4052</v>
      </c>
      <c r="X13" s="20" t="s">
        <v>4051</v>
      </c>
    </row>
    <row r="14" spans="2:24" x14ac:dyDescent="0.2">
      <c r="B14" s="14" t="s">
        <v>4098</v>
      </c>
      <c r="C14" s="24" t="s">
        <v>4097</v>
      </c>
      <c r="D14" s="72">
        <v>50</v>
      </c>
      <c r="E14" s="21">
        <v>5000000</v>
      </c>
      <c r="F14" s="20" t="s">
        <v>4096</v>
      </c>
      <c r="G14" s="20" t="s">
        <v>738</v>
      </c>
      <c r="H14" s="20" t="s">
        <v>737</v>
      </c>
      <c r="I14" s="58" t="s">
        <v>706</v>
      </c>
      <c r="J14" s="28">
        <v>41352</v>
      </c>
      <c r="K14" s="20" t="s">
        <v>4051</v>
      </c>
      <c r="L14" s="28">
        <v>41261</v>
      </c>
      <c r="M14" s="71">
        <v>146.4375</v>
      </c>
      <c r="N14" s="71">
        <v>147.5</v>
      </c>
      <c r="O14" s="21">
        <v>53125</v>
      </c>
      <c r="P14" s="21">
        <v>0</v>
      </c>
      <c r="Q14" s="21">
        <v>53125</v>
      </c>
      <c r="R14" s="21">
        <v>53125</v>
      </c>
      <c r="S14" s="21">
        <v>0</v>
      </c>
      <c r="T14" s="21">
        <v>0</v>
      </c>
      <c r="U14" s="21">
        <v>189000</v>
      </c>
      <c r="V14" s="20" t="s">
        <v>704</v>
      </c>
      <c r="W14" s="70" t="s">
        <v>4052</v>
      </c>
      <c r="X14" s="20" t="s">
        <v>4051</v>
      </c>
    </row>
    <row r="15" spans="2:24" x14ac:dyDescent="0.2">
      <c r="B15" s="14" t="s">
        <v>4095</v>
      </c>
      <c r="C15" s="24" t="s">
        <v>4093</v>
      </c>
      <c r="D15" s="72">
        <v>160</v>
      </c>
      <c r="E15" s="21">
        <v>11360800</v>
      </c>
      <c r="F15" s="20" t="s">
        <v>4092</v>
      </c>
      <c r="G15" s="20" t="s">
        <v>738</v>
      </c>
      <c r="H15" s="20" t="s">
        <v>737</v>
      </c>
      <c r="I15" s="58" t="s">
        <v>3164</v>
      </c>
      <c r="J15" s="28">
        <v>41347</v>
      </c>
      <c r="K15" s="20" t="s">
        <v>4069</v>
      </c>
      <c r="L15" s="28">
        <v>41271</v>
      </c>
      <c r="M15" s="71">
        <v>1405.75</v>
      </c>
      <c r="N15" s="71">
        <v>1420.1</v>
      </c>
      <c r="O15" s="21">
        <v>114800</v>
      </c>
      <c r="P15" s="21">
        <v>0</v>
      </c>
      <c r="Q15" s="21">
        <v>114800</v>
      </c>
      <c r="R15" s="21">
        <v>114800</v>
      </c>
      <c r="S15" s="21">
        <v>0</v>
      </c>
      <c r="T15" s="21">
        <v>0</v>
      </c>
      <c r="U15" s="21">
        <v>616000</v>
      </c>
      <c r="V15" s="20" t="s">
        <v>704</v>
      </c>
      <c r="W15" s="70" t="s">
        <v>4052</v>
      </c>
      <c r="X15" s="20" t="s">
        <v>4069</v>
      </c>
    </row>
    <row r="16" spans="2:24" x14ac:dyDescent="0.2">
      <c r="B16" s="14" t="s">
        <v>4094</v>
      </c>
      <c r="C16" s="24" t="s">
        <v>4093</v>
      </c>
      <c r="D16" s="72">
        <v>3520</v>
      </c>
      <c r="E16" s="21">
        <v>249937600</v>
      </c>
      <c r="F16" s="20" t="s">
        <v>4092</v>
      </c>
      <c r="G16" s="20" t="s">
        <v>738</v>
      </c>
      <c r="H16" s="20" t="s">
        <v>737</v>
      </c>
      <c r="I16" s="58" t="s">
        <v>3164</v>
      </c>
      <c r="J16" s="28">
        <v>41347</v>
      </c>
      <c r="K16" s="20" t="s">
        <v>4069</v>
      </c>
      <c r="L16" s="28">
        <v>41256</v>
      </c>
      <c r="M16" s="71">
        <v>1421.15</v>
      </c>
      <c r="N16" s="71">
        <v>1420.1</v>
      </c>
      <c r="O16" s="21">
        <v>-184800</v>
      </c>
      <c r="P16" s="21">
        <v>0</v>
      </c>
      <c r="Q16" s="21">
        <v>-184800</v>
      </c>
      <c r="R16" s="21">
        <v>-184800</v>
      </c>
      <c r="S16" s="21">
        <v>0</v>
      </c>
      <c r="T16" s="21">
        <v>0</v>
      </c>
      <c r="U16" s="21">
        <v>13552000</v>
      </c>
      <c r="V16" s="20" t="s">
        <v>704</v>
      </c>
      <c r="W16" s="70" t="s">
        <v>4052</v>
      </c>
      <c r="X16" s="20" t="s">
        <v>4069</v>
      </c>
    </row>
    <row r="17" spans="2:24" x14ac:dyDescent="0.2">
      <c r="B17" s="11" t="s">
        <v>24</v>
      </c>
      <c r="C17" s="12" t="s">
        <v>24</v>
      </c>
      <c r="D17" s="13" t="s">
        <v>24</v>
      </c>
      <c r="E17" s="12" t="s">
        <v>24</v>
      </c>
      <c r="F17" s="12" t="s">
        <v>24</v>
      </c>
      <c r="G17" s="12" t="s">
        <v>24</v>
      </c>
      <c r="H17" s="12" t="s">
        <v>24</v>
      </c>
      <c r="I17" s="12" t="s">
        <v>24</v>
      </c>
      <c r="J17" s="12" t="s">
        <v>24</v>
      </c>
      <c r="K17" s="12" t="s">
        <v>24</v>
      </c>
      <c r="L17" s="12" t="s">
        <v>24</v>
      </c>
      <c r="M17" s="12" t="s">
        <v>24</v>
      </c>
      <c r="N17" s="12" t="s">
        <v>24</v>
      </c>
      <c r="O17" s="12" t="s">
        <v>24</v>
      </c>
      <c r="P17" s="12" t="s">
        <v>24</v>
      </c>
      <c r="Q17" s="12" t="s">
        <v>24</v>
      </c>
      <c r="R17" s="12" t="s">
        <v>24</v>
      </c>
      <c r="S17" s="12" t="s">
        <v>24</v>
      </c>
      <c r="T17" s="12" t="s">
        <v>24</v>
      </c>
      <c r="U17" s="12" t="s">
        <v>24</v>
      </c>
      <c r="V17" s="12" t="s">
        <v>24</v>
      </c>
      <c r="W17" s="12" t="s">
        <v>24</v>
      </c>
      <c r="X17" s="12" t="s">
        <v>24</v>
      </c>
    </row>
    <row r="18" spans="2:24" ht="25.5" x14ac:dyDescent="0.2">
      <c r="B18" s="54" t="s">
        <v>4091</v>
      </c>
      <c r="C18" s="24" t="s">
        <v>4090</v>
      </c>
      <c r="D18" s="53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2">
        <f>SUM(SCDBPTBSN1!O11:'SCDBPTBSN1'!O17)</f>
        <v>-36398.001480000006</v>
      </c>
      <c r="P18" s="52">
        <f>SUM(SCDBPTBSN1!P11:'SCDBPTBSN1'!P17)</f>
        <v>0</v>
      </c>
      <c r="Q18" s="52">
        <f>SUM(SCDBPTBSN1!Q11:'SCDBPTBSN1'!Q17)</f>
        <v>-36398.001480000006</v>
      </c>
      <c r="R18" s="52">
        <f>SUM(SCDBPTBSN1!R11:'SCDBPTBSN1'!R17)</f>
        <v>-36398.001480000006</v>
      </c>
      <c r="S18" s="52">
        <f>SUM(SCDBPTBSN1!S11:'SCDBPTBSN1'!S17)</f>
        <v>0</v>
      </c>
      <c r="T18" s="52">
        <f>SUM(SCDBPTBSN1!T11:'SCDBPTBSN1'!T17)</f>
        <v>0</v>
      </c>
      <c r="U18" s="52">
        <f>SUM(SCDBPTBSN1!U11:'SCDBPTBSN1'!U17)</f>
        <v>14493400</v>
      </c>
      <c r="V18" s="51"/>
      <c r="W18" s="51"/>
      <c r="X18" s="51"/>
    </row>
    <row r="19" spans="2:24" x14ac:dyDescent="0.2">
      <c r="B19" s="11" t="s">
        <v>24</v>
      </c>
      <c r="C19" s="12" t="s">
        <v>24</v>
      </c>
      <c r="D19" s="13" t="s">
        <v>24</v>
      </c>
      <c r="E19" s="12" t="s">
        <v>24</v>
      </c>
      <c r="F19" s="12" t="s">
        <v>24</v>
      </c>
      <c r="G19" s="12" t="s">
        <v>24</v>
      </c>
      <c r="H19" s="12" t="s">
        <v>24</v>
      </c>
      <c r="I19" s="12" t="s">
        <v>24</v>
      </c>
      <c r="J19" s="29" t="s">
        <v>24</v>
      </c>
      <c r="K19" s="12" t="s">
        <v>24</v>
      </c>
      <c r="L19" s="29" t="s">
        <v>24</v>
      </c>
      <c r="M19" s="12" t="s">
        <v>24</v>
      </c>
      <c r="N19" s="12" t="s">
        <v>24</v>
      </c>
      <c r="O19" s="12" t="s">
        <v>24</v>
      </c>
      <c r="P19" s="12" t="s">
        <v>24</v>
      </c>
      <c r="Q19" s="12" t="s">
        <v>24</v>
      </c>
      <c r="R19" s="12" t="s">
        <v>24</v>
      </c>
      <c r="S19" s="12" t="s">
        <v>24</v>
      </c>
      <c r="T19" s="12" t="s">
        <v>24</v>
      </c>
      <c r="U19" s="12" t="s">
        <v>24</v>
      </c>
      <c r="V19" s="12" t="s">
        <v>24</v>
      </c>
      <c r="W19" s="12" t="s">
        <v>24</v>
      </c>
      <c r="X19" s="12" t="s">
        <v>24</v>
      </c>
    </row>
    <row r="20" spans="2:24" x14ac:dyDescent="0.2">
      <c r="B20" s="14" t="s">
        <v>4089</v>
      </c>
      <c r="C20" s="24" t="s">
        <v>26</v>
      </c>
      <c r="D20" s="72"/>
      <c r="E20" s="21"/>
      <c r="F20" s="20" t="s">
        <v>26</v>
      </c>
      <c r="G20" s="20" t="s">
        <v>26</v>
      </c>
      <c r="H20" s="20" t="s">
        <v>26</v>
      </c>
      <c r="I20" s="58" t="s">
        <v>26</v>
      </c>
      <c r="J20" s="31"/>
      <c r="K20" s="20" t="s">
        <v>26</v>
      </c>
      <c r="L20" s="31"/>
      <c r="M20" s="71"/>
      <c r="N20" s="71"/>
      <c r="O20" s="21"/>
      <c r="P20" s="21"/>
      <c r="Q20" s="21"/>
      <c r="R20" s="21"/>
      <c r="S20" s="21"/>
      <c r="T20" s="21"/>
      <c r="U20" s="21"/>
      <c r="V20" s="20" t="s">
        <v>26</v>
      </c>
      <c r="W20" s="70" t="s">
        <v>26</v>
      </c>
      <c r="X20" s="20" t="s">
        <v>26</v>
      </c>
    </row>
    <row r="21" spans="2:24" x14ac:dyDescent="0.2">
      <c r="B21" s="11" t="s">
        <v>24</v>
      </c>
      <c r="C21" s="12" t="s">
        <v>24</v>
      </c>
      <c r="D21" s="13" t="s">
        <v>24</v>
      </c>
      <c r="E21" s="12" t="s">
        <v>24</v>
      </c>
      <c r="F21" s="12" t="s">
        <v>24</v>
      </c>
      <c r="G21" s="12" t="s">
        <v>24</v>
      </c>
      <c r="H21" s="12" t="s">
        <v>24</v>
      </c>
      <c r="I21" s="12" t="s">
        <v>24</v>
      </c>
      <c r="J21" s="29" t="s">
        <v>24</v>
      </c>
      <c r="K21" s="12" t="s">
        <v>24</v>
      </c>
      <c r="L21" s="29" t="s">
        <v>24</v>
      </c>
      <c r="M21" s="12" t="s">
        <v>24</v>
      </c>
      <c r="N21" s="12" t="s">
        <v>24</v>
      </c>
      <c r="O21" s="12" t="s">
        <v>24</v>
      </c>
      <c r="P21" s="12" t="s">
        <v>24</v>
      </c>
      <c r="Q21" s="12" t="s">
        <v>24</v>
      </c>
      <c r="R21" s="12" t="s">
        <v>24</v>
      </c>
      <c r="S21" s="12" t="s">
        <v>24</v>
      </c>
      <c r="T21" s="12" t="s">
        <v>24</v>
      </c>
      <c r="U21" s="12" t="s">
        <v>24</v>
      </c>
      <c r="V21" s="12" t="s">
        <v>24</v>
      </c>
      <c r="W21" s="12" t="s">
        <v>24</v>
      </c>
      <c r="X21" s="12" t="s">
        <v>24</v>
      </c>
    </row>
    <row r="22" spans="2:24" ht="25.5" x14ac:dyDescent="0.2">
      <c r="B22" s="54" t="s">
        <v>58</v>
      </c>
      <c r="C22" s="24" t="s">
        <v>4088</v>
      </c>
      <c r="D22" s="53"/>
      <c r="E22" s="51"/>
      <c r="F22" s="51"/>
      <c r="G22" s="51"/>
      <c r="H22" s="51"/>
      <c r="I22" s="51"/>
      <c r="J22" s="59"/>
      <c r="K22" s="51"/>
      <c r="L22" s="59"/>
      <c r="M22" s="51"/>
      <c r="N22" s="51"/>
      <c r="O22" s="52">
        <f>SUM(SCDBPTBSN1!O19:'SCDBPTBSN1'!O21)</f>
        <v>0</v>
      </c>
      <c r="P22" s="52">
        <f>SUM(SCDBPTBSN1!P19:'SCDBPTBSN1'!P21)</f>
        <v>0</v>
      </c>
      <c r="Q22" s="52">
        <f>SUM(SCDBPTBSN1!Q19:'SCDBPTBSN1'!Q21)</f>
        <v>0</v>
      </c>
      <c r="R22" s="52">
        <f>SUM(SCDBPTBSN1!R19:'SCDBPTBSN1'!R21)</f>
        <v>0</v>
      </c>
      <c r="S22" s="52">
        <f>SUM(SCDBPTBSN1!S19:'SCDBPTBSN1'!S21)</f>
        <v>0</v>
      </c>
      <c r="T22" s="52">
        <f>SUM(SCDBPTBSN1!T19:'SCDBPTBSN1'!T21)</f>
        <v>0</v>
      </c>
      <c r="U22" s="52">
        <f>SUM(SCDBPTBSN1!U19:'SCDBPTBSN1'!U21)</f>
        <v>0</v>
      </c>
      <c r="V22" s="51"/>
      <c r="W22" s="51"/>
      <c r="X22" s="51"/>
    </row>
    <row r="23" spans="2:24" x14ac:dyDescent="0.2">
      <c r="B23" s="11" t="s">
        <v>24</v>
      </c>
      <c r="C23" s="12" t="s">
        <v>24</v>
      </c>
      <c r="D23" s="13" t="s">
        <v>24</v>
      </c>
      <c r="E23" s="12" t="s">
        <v>24</v>
      </c>
      <c r="F23" s="12" t="s">
        <v>24</v>
      </c>
      <c r="G23" s="12" t="s">
        <v>24</v>
      </c>
      <c r="H23" s="12" t="s">
        <v>24</v>
      </c>
      <c r="I23" s="12" t="s">
        <v>24</v>
      </c>
      <c r="J23" s="29" t="s">
        <v>24</v>
      </c>
      <c r="K23" s="12" t="s">
        <v>24</v>
      </c>
      <c r="L23" s="29" t="s">
        <v>24</v>
      </c>
      <c r="M23" s="12" t="s">
        <v>24</v>
      </c>
      <c r="N23" s="12" t="s">
        <v>24</v>
      </c>
      <c r="O23" s="12" t="s">
        <v>24</v>
      </c>
      <c r="P23" s="12" t="s">
        <v>24</v>
      </c>
      <c r="Q23" s="12" t="s">
        <v>24</v>
      </c>
      <c r="R23" s="12" t="s">
        <v>24</v>
      </c>
      <c r="S23" s="12" t="s">
        <v>24</v>
      </c>
      <c r="T23" s="12" t="s">
        <v>24</v>
      </c>
      <c r="U23" s="12" t="s">
        <v>24</v>
      </c>
      <c r="V23" s="12" t="s">
        <v>24</v>
      </c>
      <c r="W23" s="12" t="s">
        <v>24</v>
      </c>
      <c r="X23" s="12" t="s">
        <v>24</v>
      </c>
    </row>
    <row r="24" spans="2:24" x14ac:dyDescent="0.2">
      <c r="B24" s="14" t="s">
        <v>60</v>
      </c>
      <c r="C24" s="24" t="s">
        <v>26</v>
      </c>
      <c r="D24" s="72"/>
      <c r="E24" s="21"/>
      <c r="F24" s="20" t="s">
        <v>26</v>
      </c>
      <c r="G24" s="20" t="s">
        <v>26</v>
      </c>
      <c r="H24" s="20" t="s">
        <v>26</v>
      </c>
      <c r="I24" s="58" t="s">
        <v>26</v>
      </c>
      <c r="J24" s="31"/>
      <c r="K24" s="20" t="s">
        <v>26</v>
      </c>
      <c r="L24" s="31"/>
      <c r="M24" s="71"/>
      <c r="N24" s="71"/>
      <c r="O24" s="21"/>
      <c r="P24" s="21"/>
      <c r="Q24" s="21"/>
      <c r="R24" s="21"/>
      <c r="S24" s="21"/>
      <c r="T24" s="21"/>
      <c r="U24" s="21"/>
      <c r="V24" s="20" t="s">
        <v>26</v>
      </c>
      <c r="W24" s="70" t="s">
        <v>26</v>
      </c>
      <c r="X24" s="20" t="s">
        <v>26</v>
      </c>
    </row>
    <row r="25" spans="2:24" x14ac:dyDescent="0.2">
      <c r="B25" s="11" t="s">
        <v>24</v>
      </c>
      <c r="C25" s="12" t="s">
        <v>24</v>
      </c>
      <c r="D25" s="13" t="s">
        <v>24</v>
      </c>
      <c r="E25" s="12" t="s">
        <v>24</v>
      </c>
      <c r="F25" s="12" t="s">
        <v>24</v>
      </c>
      <c r="G25" s="12" t="s">
        <v>24</v>
      </c>
      <c r="H25" s="12" t="s">
        <v>24</v>
      </c>
      <c r="I25" s="12" t="s">
        <v>24</v>
      </c>
      <c r="J25" s="29" t="s">
        <v>24</v>
      </c>
      <c r="K25" s="12" t="s">
        <v>24</v>
      </c>
      <c r="L25" s="29" t="s">
        <v>24</v>
      </c>
      <c r="M25" s="12" t="s">
        <v>24</v>
      </c>
      <c r="N25" s="12" t="s">
        <v>24</v>
      </c>
      <c r="O25" s="12" t="s">
        <v>24</v>
      </c>
      <c r="P25" s="12" t="s">
        <v>24</v>
      </c>
      <c r="Q25" s="12" t="s">
        <v>24</v>
      </c>
      <c r="R25" s="12" t="s">
        <v>24</v>
      </c>
      <c r="S25" s="12" t="s">
        <v>24</v>
      </c>
      <c r="T25" s="12" t="s">
        <v>24</v>
      </c>
      <c r="U25" s="12" t="s">
        <v>24</v>
      </c>
      <c r="V25" s="12" t="s">
        <v>24</v>
      </c>
      <c r="W25" s="12" t="s">
        <v>24</v>
      </c>
      <c r="X25" s="12" t="s">
        <v>24</v>
      </c>
    </row>
    <row r="26" spans="2:24" ht="25.5" x14ac:dyDescent="0.2">
      <c r="B26" s="54" t="s">
        <v>4087</v>
      </c>
      <c r="C26" s="24" t="s">
        <v>4086</v>
      </c>
      <c r="D26" s="53"/>
      <c r="E26" s="51"/>
      <c r="F26" s="51"/>
      <c r="G26" s="51"/>
      <c r="H26" s="51"/>
      <c r="I26" s="51"/>
      <c r="J26" s="59"/>
      <c r="K26" s="51"/>
      <c r="L26" s="59"/>
      <c r="M26" s="51"/>
      <c r="N26" s="51"/>
      <c r="O26" s="52">
        <f>SUM(SCDBPTBSN1!O23:'SCDBPTBSN1'!O25)</f>
        <v>0</v>
      </c>
      <c r="P26" s="52">
        <f>SUM(SCDBPTBSN1!P23:'SCDBPTBSN1'!P25)</f>
        <v>0</v>
      </c>
      <c r="Q26" s="52">
        <f>SUM(SCDBPTBSN1!Q23:'SCDBPTBSN1'!Q25)</f>
        <v>0</v>
      </c>
      <c r="R26" s="52">
        <f>SUM(SCDBPTBSN1!R23:'SCDBPTBSN1'!R25)</f>
        <v>0</v>
      </c>
      <c r="S26" s="52">
        <f>SUM(SCDBPTBSN1!S23:'SCDBPTBSN1'!S25)</f>
        <v>0</v>
      </c>
      <c r="T26" s="52">
        <f>SUM(SCDBPTBSN1!T23:'SCDBPTBSN1'!T25)</f>
        <v>0</v>
      </c>
      <c r="U26" s="52">
        <f>SUM(SCDBPTBSN1!U23:'SCDBPTBSN1'!U25)</f>
        <v>0</v>
      </c>
      <c r="V26" s="51"/>
      <c r="W26" s="51"/>
      <c r="X26" s="51"/>
    </row>
    <row r="27" spans="2:24" x14ac:dyDescent="0.2">
      <c r="B27" s="11" t="s">
        <v>24</v>
      </c>
      <c r="C27" s="12" t="s">
        <v>24</v>
      </c>
      <c r="D27" s="13" t="s">
        <v>24</v>
      </c>
      <c r="E27" s="12" t="s">
        <v>24</v>
      </c>
      <c r="F27" s="12" t="s">
        <v>24</v>
      </c>
      <c r="G27" s="12" t="s">
        <v>24</v>
      </c>
      <c r="H27" s="12" t="s">
        <v>24</v>
      </c>
      <c r="I27" s="12" t="s">
        <v>24</v>
      </c>
      <c r="J27" s="12" t="s">
        <v>24</v>
      </c>
      <c r="K27" s="12" t="s">
        <v>24</v>
      </c>
      <c r="L27" s="12" t="s">
        <v>24</v>
      </c>
      <c r="M27" s="12" t="s">
        <v>24</v>
      </c>
      <c r="N27" s="12" t="s">
        <v>24</v>
      </c>
      <c r="O27" s="12" t="s">
        <v>24</v>
      </c>
      <c r="P27" s="12" t="s">
        <v>24</v>
      </c>
      <c r="Q27" s="12" t="s">
        <v>24</v>
      </c>
      <c r="R27" s="12" t="s">
        <v>24</v>
      </c>
      <c r="S27" s="12" t="s">
        <v>24</v>
      </c>
      <c r="T27" s="12" t="s">
        <v>24</v>
      </c>
      <c r="U27" s="12" t="s">
        <v>24</v>
      </c>
      <c r="V27" s="12" t="s">
        <v>24</v>
      </c>
      <c r="W27" s="12" t="s">
        <v>24</v>
      </c>
      <c r="X27" s="12" t="s">
        <v>24</v>
      </c>
    </row>
    <row r="28" spans="2:24" x14ac:dyDescent="0.2">
      <c r="B28" s="14" t="s">
        <v>4085</v>
      </c>
      <c r="C28" s="24" t="s">
        <v>26</v>
      </c>
      <c r="D28" s="72"/>
      <c r="E28" s="21"/>
      <c r="F28" s="20" t="s">
        <v>26</v>
      </c>
      <c r="G28" s="20" t="s">
        <v>26</v>
      </c>
      <c r="H28" s="20" t="s">
        <v>26</v>
      </c>
      <c r="I28" s="58" t="s">
        <v>26</v>
      </c>
      <c r="J28" s="19"/>
      <c r="K28" s="20" t="s">
        <v>26</v>
      </c>
      <c r="L28" s="19"/>
      <c r="M28" s="71"/>
      <c r="N28" s="71"/>
      <c r="O28" s="21"/>
      <c r="P28" s="21"/>
      <c r="Q28" s="21"/>
      <c r="R28" s="21"/>
      <c r="S28" s="21"/>
      <c r="T28" s="21"/>
      <c r="U28" s="21"/>
      <c r="V28" s="20" t="s">
        <v>26</v>
      </c>
      <c r="W28" s="70" t="s">
        <v>26</v>
      </c>
      <c r="X28" s="20" t="s">
        <v>26</v>
      </c>
    </row>
    <row r="29" spans="2:24" x14ac:dyDescent="0.2">
      <c r="B29" s="11" t="s">
        <v>24</v>
      </c>
      <c r="C29" s="12" t="s">
        <v>24</v>
      </c>
      <c r="D29" s="13" t="s">
        <v>24</v>
      </c>
      <c r="E29" s="12" t="s">
        <v>24</v>
      </c>
      <c r="F29" s="12" t="s">
        <v>24</v>
      </c>
      <c r="G29" s="12" t="s">
        <v>24</v>
      </c>
      <c r="H29" s="12" t="s">
        <v>24</v>
      </c>
      <c r="I29" s="12" t="s">
        <v>24</v>
      </c>
      <c r="J29" s="12" t="s">
        <v>24</v>
      </c>
      <c r="K29" s="12" t="s">
        <v>24</v>
      </c>
      <c r="L29" s="12" t="s">
        <v>24</v>
      </c>
      <c r="M29" s="12" t="s">
        <v>24</v>
      </c>
      <c r="N29" s="12" t="s">
        <v>24</v>
      </c>
      <c r="O29" s="12" t="s">
        <v>24</v>
      </c>
      <c r="P29" s="12" t="s">
        <v>24</v>
      </c>
      <c r="Q29" s="12" t="s">
        <v>24</v>
      </c>
      <c r="R29" s="12" t="s">
        <v>24</v>
      </c>
      <c r="S29" s="12" t="s">
        <v>24</v>
      </c>
      <c r="T29" s="12" t="s">
        <v>24</v>
      </c>
      <c r="U29" s="12" t="s">
        <v>24</v>
      </c>
      <c r="V29" s="12" t="s">
        <v>24</v>
      </c>
      <c r="W29" s="12" t="s">
        <v>24</v>
      </c>
      <c r="X29" s="12" t="s">
        <v>24</v>
      </c>
    </row>
    <row r="30" spans="2:24" ht="25.5" x14ac:dyDescent="0.2">
      <c r="B30" s="54" t="s">
        <v>4084</v>
      </c>
      <c r="C30" s="24" t="s">
        <v>4083</v>
      </c>
      <c r="D30" s="53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2">
        <f>SUM(SCDBPTBSN1!O27:'SCDBPTBSN1'!O29)</f>
        <v>0</v>
      </c>
      <c r="P30" s="52">
        <f>SUM(SCDBPTBSN1!P27:'SCDBPTBSN1'!P29)</f>
        <v>0</v>
      </c>
      <c r="Q30" s="52">
        <f>SUM(SCDBPTBSN1!Q27:'SCDBPTBSN1'!Q29)</f>
        <v>0</v>
      </c>
      <c r="R30" s="52">
        <f>SUM(SCDBPTBSN1!R27:'SCDBPTBSN1'!R29)</f>
        <v>0</v>
      </c>
      <c r="S30" s="52">
        <f>SUM(SCDBPTBSN1!S27:'SCDBPTBSN1'!S29)</f>
        <v>0</v>
      </c>
      <c r="T30" s="52">
        <f>SUM(SCDBPTBSN1!T27:'SCDBPTBSN1'!T29)</f>
        <v>0</v>
      </c>
      <c r="U30" s="52">
        <f>SUM(SCDBPTBSN1!U27:'SCDBPTBSN1'!U29)</f>
        <v>0</v>
      </c>
      <c r="V30" s="51"/>
      <c r="W30" s="51"/>
      <c r="X30" s="51"/>
    </row>
    <row r="31" spans="2:24" x14ac:dyDescent="0.2">
      <c r="B31" s="54" t="s">
        <v>4082</v>
      </c>
      <c r="C31" s="24" t="s">
        <v>4081</v>
      </c>
      <c r="D31" s="53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>SCDBPTBSN1!O10+SCDBPTBSN1!O18+SCDBPTBSN1!O22+SCDBPTBSN1!O26+SCDBPTBSN1!O30</f>
        <v>-36398.001480000006</v>
      </c>
      <c r="P31" s="52">
        <f>SCDBPTBSN1!P10+SCDBPTBSN1!P18+SCDBPTBSN1!P22+SCDBPTBSN1!P26+SCDBPTBSN1!P30</f>
        <v>0</v>
      </c>
      <c r="Q31" s="52">
        <f>SCDBPTBSN1!Q10+SCDBPTBSN1!Q18+SCDBPTBSN1!Q22+SCDBPTBSN1!Q26+SCDBPTBSN1!Q30</f>
        <v>-36398.001480000006</v>
      </c>
      <c r="R31" s="52">
        <f>SCDBPTBSN1!R10+SCDBPTBSN1!R18+SCDBPTBSN1!R22+SCDBPTBSN1!R26+SCDBPTBSN1!R30</f>
        <v>-36398.001480000006</v>
      </c>
      <c r="S31" s="52">
        <f>SCDBPTBSN1!S10+SCDBPTBSN1!S18+SCDBPTBSN1!S22+SCDBPTBSN1!S26+SCDBPTBSN1!S30</f>
        <v>0</v>
      </c>
      <c r="T31" s="52">
        <f>SCDBPTBSN1!T10+SCDBPTBSN1!T18+SCDBPTBSN1!T22+SCDBPTBSN1!T26+SCDBPTBSN1!T30</f>
        <v>0</v>
      </c>
      <c r="U31" s="52">
        <f>SCDBPTBSN1!U10+SCDBPTBSN1!U18+SCDBPTBSN1!U22+SCDBPTBSN1!U26+SCDBPTBSN1!U30</f>
        <v>14493400</v>
      </c>
      <c r="V31" s="51"/>
      <c r="W31" s="51"/>
      <c r="X31" s="51"/>
    </row>
    <row r="32" spans="2:24" x14ac:dyDescent="0.2">
      <c r="B32" s="11" t="s">
        <v>24</v>
      </c>
      <c r="C32" s="12" t="s">
        <v>24</v>
      </c>
      <c r="D32" s="13" t="s">
        <v>24</v>
      </c>
      <c r="E32" s="12" t="s">
        <v>24</v>
      </c>
      <c r="F32" s="12" t="s">
        <v>24</v>
      </c>
      <c r="G32" s="12" t="s">
        <v>24</v>
      </c>
      <c r="H32" s="12" t="s">
        <v>24</v>
      </c>
      <c r="I32" s="12" t="s">
        <v>24</v>
      </c>
      <c r="J32" s="12" t="s">
        <v>24</v>
      </c>
      <c r="K32" s="12" t="s">
        <v>24</v>
      </c>
      <c r="L32" s="12" t="s">
        <v>24</v>
      </c>
      <c r="M32" s="12" t="s">
        <v>24</v>
      </c>
      <c r="N32" s="12" t="s">
        <v>24</v>
      </c>
      <c r="O32" s="12" t="s">
        <v>24</v>
      </c>
      <c r="P32" s="12" t="s">
        <v>24</v>
      </c>
      <c r="Q32" s="12" t="s">
        <v>24</v>
      </c>
      <c r="R32" s="12" t="s">
        <v>24</v>
      </c>
      <c r="S32" s="12" t="s">
        <v>24</v>
      </c>
      <c r="T32" s="12" t="s">
        <v>24</v>
      </c>
      <c r="U32" s="12" t="s">
        <v>24</v>
      </c>
      <c r="V32" s="12" t="s">
        <v>24</v>
      </c>
      <c r="W32" s="12" t="s">
        <v>24</v>
      </c>
      <c r="X32" s="12" t="s">
        <v>24</v>
      </c>
    </row>
    <row r="33" spans="2:24" x14ac:dyDescent="0.2">
      <c r="B33" s="14" t="s">
        <v>4080</v>
      </c>
      <c r="C33" s="24" t="s">
        <v>26</v>
      </c>
      <c r="D33" s="72"/>
      <c r="E33" s="21"/>
      <c r="F33" s="20" t="s">
        <v>26</v>
      </c>
      <c r="G33" s="20" t="s">
        <v>26</v>
      </c>
      <c r="H33" s="20" t="s">
        <v>26</v>
      </c>
      <c r="I33" s="58" t="s">
        <v>26</v>
      </c>
      <c r="J33" s="19"/>
      <c r="K33" s="20" t="s">
        <v>26</v>
      </c>
      <c r="L33" s="19"/>
      <c r="M33" s="71"/>
      <c r="N33" s="71"/>
      <c r="O33" s="21"/>
      <c r="P33" s="21"/>
      <c r="Q33" s="21"/>
      <c r="R33" s="21"/>
      <c r="S33" s="21"/>
      <c r="T33" s="21"/>
      <c r="U33" s="21"/>
      <c r="V33" s="20" t="s">
        <v>26</v>
      </c>
      <c r="W33" s="70" t="s">
        <v>26</v>
      </c>
      <c r="X33" s="20" t="s">
        <v>26</v>
      </c>
    </row>
    <row r="34" spans="2:24" x14ac:dyDescent="0.2">
      <c r="B34" s="11" t="s">
        <v>24</v>
      </c>
      <c r="C34" s="12" t="s">
        <v>24</v>
      </c>
      <c r="D34" s="13" t="s">
        <v>24</v>
      </c>
      <c r="E34" s="12" t="s">
        <v>24</v>
      </c>
      <c r="F34" s="12" t="s">
        <v>24</v>
      </c>
      <c r="G34" s="12" t="s">
        <v>24</v>
      </c>
      <c r="H34" s="12" t="s">
        <v>24</v>
      </c>
      <c r="I34" s="12" t="s">
        <v>24</v>
      </c>
      <c r="J34" s="12" t="s">
        <v>24</v>
      </c>
      <c r="K34" s="12" t="s">
        <v>24</v>
      </c>
      <c r="L34" s="12" t="s">
        <v>24</v>
      </c>
      <c r="M34" s="12" t="s">
        <v>24</v>
      </c>
      <c r="N34" s="12" t="s">
        <v>24</v>
      </c>
      <c r="O34" s="12" t="s">
        <v>24</v>
      </c>
      <c r="P34" s="12" t="s">
        <v>24</v>
      </c>
      <c r="Q34" s="12" t="s">
        <v>24</v>
      </c>
      <c r="R34" s="12" t="s">
        <v>24</v>
      </c>
      <c r="S34" s="12" t="s">
        <v>24</v>
      </c>
      <c r="T34" s="12" t="s">
        <v>24</v>
      </c>
      <c r="U34" s="12" t="s">
        <v>24</v>
      </c>
      <c r="V34" s="12" t="s">
        <v>24</v>
      </c>
      <c r="W34" s="12" t="s">
        <v>24</v>
      </c>
      <c r="X34" s="12" t="s">
        <v>24</v>
      </c>
    </row>
    <row r="35" spans="2:24" ht="25.5" x14ac:dyDescent="0.2">
      <c r="B35" s="54" t="s">
        <v>4079</v>
      </c>
      <c r="C35" s="24" t="s">
        <v>4078</v>
      </c>
      <c r="D35" s="53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2">
        <f>SUM(SCDBPTBSN1!O32:'SCDBPTBSN1'!O34)</f>
        <v>0</v>
      </c>
      <c r="P35" s="52">
        <f>SUM(SCDBPTBSN1!P32:'SCDBPTBSN1'!P34)</f>
        <v>0</v>
      </c>
      <c r="Q35" s="52">
        <f>SUM(SCDBPTBSN1!Q32:'SCDBPTBSN1'!Q34)</f>
        <v>0</v>
      </c>
      <c r="R35" s="52">
        <f>SUM(SCDBPTBSN1!R32:'SCDBPTBSN1'!R34)</f>
        <v>0</v>
      </c>
      <c r="S35" s="52">
        <f>SUM(SCDBPTBSN1!S32:'SCDBPTBSN1'!S34)</f>
        <v>0</v>
      </c>
      <c r="T35" s="52">
        <f>SUM(SCDBPTBSN1!T32:'SCDBPTBSN1'!T34)</f>
        <v>0</v>
      </c>
      <c r="U35" s="52">
        <f>SUM(SCDBPTBSN1!U32:'SCDBPTBSN1'!U34)</f>
        <v>0</v>
      </c>
      <c r="V35" s="51"/>
      <c r="W35" s="51"/>
      <c r="X35" s="51"/>
    </row>
    <row r="36" spans="2:24" x14ac:dyDescent="0.2">
      <c r="B36" s="11" t="s">
        <v>24</v>
      </c>
      <c r="C36" s="12" t="s">
        <v>24</v>
      </c>
      <c r="D36" s="13" t="s">
        <v>24</v>
      </c>
      <c r="E36" s="12" t="s">
        <v>24</v>
      </c>
      <c r="F36" s="12" t="s">
        <v>24</v>
      </c>
      <c r="G36" s="12" t="s">
        <v>24</v>
      </c>
      <c r="H36" s="12" t="s">
        <v>24</v>
      </c>
      <c r="I36" s="12" t="s">
        <v>24</v>
      </c>
      <c r="J36" s="12" t="s">
        <v>24</v>
      </c>
      <c r="K36" s="12" t="s">
        <v>24</v>
      </c>
      <c r="L36" s="12" t="s">
        <v>24</v>
      </c>
      <c r="M36" s="12" t="s">
        <v>24</v>
      </c>
      <c r="N36" s="12" t="s">
        <v>24</v>
      </c>
      <c r="O36" s="12" t="s">
        <v>24</v>
      </c>
      <c r="P36" s="12" t="s">
        <v>24</v>
      </c>
      <c r="Q36" s="12" t="s">
        <v>24</v>
      </c>
      <c r="R36" s="12" t="s">
        <v>24</v>
      </c>
      <c r="S36" s="12" t="s">
        <v>24</v>
      </c>
      <c r="T36" s="12" t="s">
        <v>24</v>
      </c>
      <c r="U36" s="12" t="s">
        <v>24</v>
      </c>
      <c r="V36" s="12" t="s">
        <v>24</v>
      </c>
      <c r="W36" s="12" t="s">
        <v>24</v>
      </c>
      <c r="X36" s="12" t="s">
        <v>24</v>
      </c>
    </row>
    <row r="37" spans="2:24" x14ac:dyDescent="0.2">
      <c r="B37" s="14" t="s">
        <v>4077</v>
      </c>
      <c r="C37" s="24" t="s">
        <v>4076</v>
      </c>
      <c r="D37" s="72">
        <v>-580</v>
      </c>
      <c r="E37" s="21">
        <v>-46988700</v>
      </c>
      <c r="F37" s="20" t="s">
        <v>4075</v>
      </c>
      <c r="G37" s="20" t="s">
        <v>738</v>
      </c>
      <c r="H37" s="20" t="s">
        <v>737</v>
      </c>
      <c r="I37" s="58" t="s">
        <v>3164</v>
      </c>
      <c r="J37" s="28">
        <v>41348</v>
      </c>
      <c r="K37" s="20" t="s">
        <v>4074</v>
      </c>
      <c r="L37" s="28">
        <v>41261</v>
      </c>
      <c r="M37" s="71">
        <v>1606.1041</v>
      </c>
      <c r="N37" s="71">
        <v>1620.3</v>
      </c>
      <c r="O37" s="21">
        <v>-411681.1</v>
      </c>
      <c r="P37" s="21">
        <v>0</v>
      </c>
      <c r="Q37" s="21">
        <v>-411681.1</v>
      </c>
      <c r="R37" s="21">
        <v>-411681.1</v>
      </c>
      <c r="S37" s="21">
        <v>0</v>
      </c>
      <c r="T37" s="21">
        <v>0</v>
      </c>
      <c r="U37" s="21">
        <v>2320000</v>
      </c>
      <c r="V37" s="20" t="s">
        <v>704</v>
      </c>
      <c r="W37" s="70" t="s">
        <v>4052</v>
      </c>
      <c r="X37" s="20" t="s">
        <v>4073</v>
      </c>
    </row>
    <row r="38" spans="2:24" x14ac:dyDescent="0.2">
      <c r="B38" s="14" t="s">
        <v>4072</v>
      </c>
      <c r="C38" s="24" t="s">
        <v>4071</v>
      </c>
      <c r="D38" s="72">
        <v>-420</v>
      </c>
      <c r="E38" s="21">
        <v>-42760200</v>
      </c>
      <c r="F38" s="20" t="s">
        <v>4070</v>
      </c>
      <c r="G38" s="20" t="s">
        <v>738</v>
      </c>
      <c r="H38" s="20" t="s">
        <v>737</v>
      </c>
      <c r="I38" s="58" t="s">
        <v>3164</v>
      </c>
      <c r="J38" s="28">
        <v>41348</v>
      </c>
      <c r="K38" s="20" t="s">
        <v>4069</v>
      </c>
      <c r="L38" s="28">
        <v>41261</v>
      </c>
      <c r="M38" s="71">
        <v>1010.347738</v>
      </c>
      <c r="N38" s="71">
        <v>1018.1</v>
      </c>
      <c r="O38" s="21">
        <v>-325595</v>
      </c>
      <c r="P38" s="21">
        <v>0</v>
      </c>
      <c r="Q38" s="21">
        <v>-325595</v>
      </c>
      <c r="R38" s="21">
        <v>-325595</v>
      </c>
      <c r="S38" s="21">
        <v>0</v>
      </c>
      <c r="T38" s="21">
        <v>0</v>
      </c>
      <c r="U38" s="21">
        <v>1848000</v>
      </c>
      <c r="V38" s="20" t="s">
        <v>704</v>
      </c>
      <c r="W38" s="70" t="s">
        <v>4052</v>
      </c>
      <c r="X38" s="20" t="s">
        <v>4069</v>
      </c>
    </row>
    <row r="39" spans="2:24" x14ac:dyDescent="0.2">
      <c r="B39" s="14" t="s">
        <v>4068</v>
      </c>
      <c r="C39" s="24" t="s">
        <v>4067</v>
      </c>
      <c r="D39" s="72">
        <v>-250</v>
      </c>
      <c r="E39" s="21">
        <v>-21165000</v>
      </c>
      <c r="F39" s="20" t="s">
        <v>4066</v>
      </c>
      <c r="G39" s="20" t="s">
        <v>738</v>
      </c>
      <c r="H39" s="20" t="s">
        <v>737</v>
      </c>
      <c r="I39" s="58" t="s">
        <v>3164</v>
      </c>
      <c r="J39" s="28">
        <v>41348</v>
      </c>
      <c r="K39" s="20" t="s">
        <v>4065</v>
      </c>
      <c r="L39" s="28">
        <v>41261</v>
      </c>
      <c r="M39" s="71">
        <v>832.9</v>
      </c>
      <c r="N39" s="71">
        <v>846.6</v>
      </c>
      <c r="O39" s="21">
        <v>-342500</v>
      </c>
      <c r="P39" s="21">
        <v>0</v>
      </c>
      <c r="Q39" s="21">
        <v>-342500</v>
      </c>
      <c r="R39" s="21">
        <v>-342500</v>
      </c>
      <c r="S39" s="21">
        <v>0</v>
      </c>
      <c r="T39" s="21">
        <v>0</v>
      </c>
      <c r="U39" s="21">
        <v>1000000</v>
      </c>
      <c r="V39" s="20" t="s">
        <v>704</v>
      </c>
      <c r="W39" s="70" t="s">
        <v>4052</v>
      </c>
      <c r="X39" s="20" t="s">
        <v>4064</v>
      </c>
    </row>
    <row r="40" spans="2:24" x14ac:dyDescent="0.2">
      <c r="B40" s="14" t="s">
        <v>4063</v>
      </c>
      <c r="C40" s="24" t="s">
        <v>4061</v>
      </c>
      <c r="D40" s="72">
        <v>-155</v>
      </c>
      <c r="E40" s="21">
        <v>-31000000</v>
      </c>
      <c r="F40" s="20" t="s">
        <v>4060</v>
      </c>
      <c r="G40" s="20" t="s">
        <v>738</v>
      </c>
      <c r="H40" s="20" t="s">
        <v>737</v>
      </c>
      <c r="I40" s="58" t="s">
        <v>706</v>
      </c>
      <c r="J40" s="28">
        <v>41361</v>
      </c>
      <c r="K40" s="20" t="s">
        <v>4051</v>
      </c>
      <c r="L40" s="28">
        <v>41271</v>
      </c>
      <c r="M40" s="71">
        <v>110.21875</v>
      </c>
      <c r="N40" s="71">
        <v>110.23439999999999</v>
      </c>
      <c r="O40" s="21">
        <v>-4851.5</v>
      </c>
      <c r="P40" s="21">
        <v>0</v>
      </c>
      <c r="Q40" s="21">
        <v>-4851.5</v>
      </c>
      <c r="R40" s="21">
        <v>-4851.5</v>
      </c>
      <c r="S40" s="21">
        <v>0</v>
      </c>
      <c r="T40" s="21">
        <v>0</v>
      </c>
      <c r="U40" s="21">
        <v>47120</v>
      </c>
      <c r="V40" s="20" t="s">
        <v>704</v>
      </c>
      <c r="W40" s="70" t="s">
        <v>4052</v>
      </c>
      <c r="X40" s="20" t="s">
        <v>4051</v>
      </c>
    </row>
    <row r="41" spans="2:24" x14ac:dyDescent="0.2">
      <c r="B41" s="14" t="s">
        <v>4062</v>
      </c>
      <c r="C41" s="24" t="s">
        <v>4061</v>
      </c>
      <c r="D41" s="72">
        <v>-150</v>
      </c>
      <c r="E41" s="21">
        <v>-30000000</v>
      </c>
      <c r="F41" s="20" t="s">
        <v>4060</v>
      </c>
      <c r="G41" s="20" t="s">
        <v>738</v>
      </c>
      <c r="H41" s="20" t="s">
        <v>737</v>
      </c>
      <c r="I41" s="58" t="s">
        <v>706</v>
      </c>
      <c r="J41" s="28">
        <v>41361</v>
      </c>
      <c r="K41" s="20" t="s">
        <v>4051</v>
      </c>
      <c r="L41" s="28">
        <v>41240</v>
      </c>
      <c r="M41" s="71">
        <v>110.1875</v>
      </c>
      <c r="N41" s="71">
        <v>110.23439999999999</v>
      </c>
      <c r="O41" s="21">
        <v>-14070</v>
      </c>
      <c r="P41" s="21">
        <v>0</v>
      </c>
      <c r="Q41" s="21">
        <v>-14070</v>
      </c>
      <c r="R41" s="21">
        <v>-14070</v>
      </c>
      <c r="S41" s="21">
        <v>0</v>
      </c>
      <c r="T41" s="21">
        <v>0</v>
      </c>
      <c r="U41" s="21">
        <v>45600</v>
      </c>
      <c r="V41" s="20" t="s">
        <v>704</v>
      </c>
      <c r="W41" s="70" t="s">
        <v>4052</v>
      </c>
      <c r="X41" s="20" t="s">
        <v>4051</v>
      </c>
    </row>
    <row r="42" spans="2:24" x14ac:dyDescent="0.2">
      <c r="B42" s="14" t="s">
        <v>4059</v>
      </c>
      <c r="C42" s="24" t="s">
        <v>4057</v>
      </c>
      <c r="D42" s="72">
        <v>-85</v>
      </c>
      <c r="E42" s="21">
        <v>-8500000</v>
      </c>
      <c r="F42" s="20" t="s">
        <v>4056</v>
      </c>
      <c r="G42" s="20" t="s">
        <v>738</v>
      </c>
      <c r="H42" s="20" t="s">
        <v>737</v>
      </c>
      <c r="I42" s="58" t="s">
        <v>706</v>
      </c>
      <c r="J42" s="28">
        <v>41361</v>
      </c>
      <c r="K42" s="20" t="s">
        <v>4051</v>
      </c>
      <c r="L42" s="28">
        <v>41271</v>
      </c>
      <c r="M42" s="71">
        <v>124.382812</v>
      </c>
      <c r="N42" s="71">
        <v>124.4141</v>
      </c>
      <c r="O42" s="21">
        <v>-2659.48</v>
      </c>
      <c r="P42" s="21">
        <v>0</v>
      </c>
      <c r="Q42" s="21">
        <v>-2659.48</v>
      </c>
      <c r="R42" s="21">
        <v>-2659.48</v>
      </c>
      <c r="S42" s="21">
        <v>0</v>
      </c>
      <c r="T42" s="21">
        <v>0</v>
      </c>
      <c r="U42" s="21">
        <v>63155</v>
      </c>
      <c r="V42" s="20" t="s">
        <v>704</v>
      </c>
      <c r="W42" s="70" t="s">
        <v>4052</v>
      </c>
      <c r="X42" s="20" t="s">
        <v>4051</v>
      </c>
    </row>
    <row r="43" spans="2:24" x14ac:dyDescent="0.2">
      <c r="B43" s="14" t="s">
        <v>4058</v>
      </c>
      <c r="C43" s="24" t="s">
        <v>4057</v>
      </c>
      <c r="D43" s="72">
        <v>-25</v>
      </c>
      <c r="E43" s="21">
        <v>-2500000</v>
      </c>
      <c r="F43" s="20" t="s">
        <v>4056</v>
      </c>
      <c r="G43" s="20" t="s">
        <v>738</v>
      </c>
      <c r="H43" s="20" t="s">
        <v>737</v>
      </c>
      <c r="I43" s="58" t="s">
        <v>706</v>
      </c>
      <c r="J43" s="28">
        <v>41361</v>
      </c>
      <c r="K43" s="20" t="s">
        <v>4051</v>
      </c>
      <c r="L43" s="28">
        <v>41261</v>
      </c>
      <c r="M43" s="71">
        <v>124.09375</v>
      </c>
      <c r="N43" s="71">
        <v>124.4141</v>
      </c>
      <c r="O43" s="21">
        <v>-8008.75</v>
      </c>
      <c r="P43" s="21">
        <v>0</v>
      </c>
      <c r="Q43" s="21">
        <v>-8008.75</v>
      </c>
      <c r="R43" s="21">
        <v>-8008.75</v>
      </c>
      <c r="S43" s="21">
        <v>0</v>
      </c>
      <c r="T43" s="21">
        <v>0</v>
      </c>
      <c r="U43" s="21">
        <v>18575</v>
      </c>
      <c r="V43" s="20" t="s">
        <v>704</v>
      </c>
      <c r="W43" s="70" t="s">
        <v>4052</v>
      </c>
      <c r="X43" s="20" t="s">
        <v>4051</v>
      </c>
    </row>
    <row r="44" spans="2:24" x14ac:dyDescent="0.2">
      <c r="B44" s="14" t="s">
        <v>4055</v>
      </c>
      <c r="C44" s="24" t="s">
        <v>4054</v>
      </c>
      <c r="D44" s="72">
        <v>-10</v>
      </c>
      <c r="E44" s="21">
        <v>-1000000</v>
      </c>
      <c r="F44" s="20" t="s">
        <v>4053</v>
      </c>
      <c r="G44" s="20" t="s">
        <v>738</v>
      </c>
      <c r="H44" s="20" t="s">
        <v>737</v>
      </c>
      <c r="I44" s="58" t="s">
        <v>706</v>
      </c>
      <c r="J44" s="28">
        <v>41352</v>
      </c>
      <c r="K44" s="20" t="s">
        <v>4051</v>
      </c>
      <c r="L44" s="28">
        <v>41254</v>
      </c>
      <c r="M44" s="71">
        <v>164.75630000000001</v>
      </c>
      <c r="N44" s="71">
        <v>162.59379999999999</v>
      </c>
      <c r="O44" s="21">
        <v>21625</v>
      </c>
      <c r="P44" s="21">
        <v>0</v>
      </c>
      <c r="Q44" s="21">
        <v>21625</v>
      </c>
      <c r="R44" s="21">
        <v>21625</v>
      </c>
      <c r="S44" s="21">
        <v>0</v>
      </c>
      <c r="T44" s="21">
        <v>0</v>
      </c>
      <c r="U44" s="21">
        <v>57380</v>
      </c>
      <c r="V44" s="20" t="s">
        <v>704</v>
      </c>
      <c r="W44" s="70" t="s">
        <v>4052</v>
      </c>
      <c r="X44" s="20" t="s">
        <v>4051</v>
      </c>
    </row>
    <row r="45" spans="2:24" x14ac:dyDescent="0.2">
      <c r="B45" s="11" t="s">
        <v>24</v>
      </c>
      <c r="C45" s="12" t="s">
        <v>24</v>
      </c>
      <c r="D45" s="13" t="s">
        <v>24</v>
      </c>
      <c r="E45" s="12" t="s">
        <v>24</v>
      </c>
      <c r="F45" s="12" t="s">
        <v>24</v>
      </c>
      <c r="G45" s="12" t="s">
        <v>24</v>
      </c>
      <c r="H45" s="12" t="s">
        <v>24</v>
      </c>
      <c r="I45" s="12" t="s">
        <v>24</v>
      </c>
      <c r="J45" s="12" t="s">
        <v>24</v>
      </c>
      <c r="K45" s="12" t="s">
        <v>24</v>
      </c>
      <c r="L45" s="12" t="s">
        <v>24</v>
      </c>
      <c r="M45" s="12" t="s">
        <v>24</v>
      </c>
      <c r="N45" s="12" t="s">
        <v>24</v>
      </c>
      <c r="O45" s="12" t="s">
        <v>24</v>
      </c>
      <c r="P45" s="12" t="s">
        <v>24</v>
      </c>
      <c r="Q45" s="12" t="s">
        <v>24</v>
      </c>
      <c r="R45" s="12" t="s">
        <v>24</v>
      </c>
      <c r="S45" s="12" t="s">
        <v>24</v>
      </c>
      <c r="T45" s="12" t="s">
        <v>24</v>
      </c>
      <c r="U45" s="12" t="s">
        <v>24</v>
      </c>
      <c r="V45" s="12" t="s">
        <v>24</v>
      </c>
      <c r="W45" s="12" t="s">
        <v>24</v>
      </c>
      <c r="X45" s="12" t="s">
        <v>24</v>
      </c>
    </row>
    <row r="46" spans="2:24" ht="25.5" x14ac:dyDescent="0.2">
      <c r="B46" s="54" t="s">
        <v>4050</v>
      </c>
      <c r="C46" s="24" t="s">
        <v>4049</v>
      </c>
      <c r="D46" s="53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2">
        <f>SUM(SCDBPTBSN1!O36:'SCDBPTBSN1'!O45)</f>
        <v>-1087740.83</v>
      </c>
      <c r="P46" s="52">
        <f>SUM(SCDBPTBSN1!P36:'SCDBPTBSN1'!P45)</f>
        <v>0</v>
      </c>
      <c r="Q46" s="52">
        <f>SUM(SCDBPTBSN1!Q36:'SCDBPTBSN1'!Q45)</f>
        <v>-1087740.83</v>
      </c>
      <c r="R46" s="52">
        <f>SUM(SCDBPTBSN1!R36:'SCDBPTBSN1'!R45)</f>
        <v>-1087740.83</v>
      </c>
      <c r="S46" s="52">
        <f>SUM(SCDBPTBSN1!S36:'SCDBPTBSN1'!S45)</f>
        <v>0</v>
      </c>
      <c r="T46" s="52">
        <f>SUM(SCDBPTBSN1!T36:'SCDBPTBSN1'!T45)</f>
        <v>0</v>
      </c>
      <c r="U46" s="52">
        <f>SUM(SCDBPTBSN1!U36:'SCDBPTBSN1'!U45)</f>
        <v>5399830</v>
      </c>
      <c r="V46" s="51"/>
      <c r="W46" s="51"/>
      <c r="X46" s="51"/>
    </row>
    <row r="47" spans="2:24" x14ac:dyDescent="0.2">
      <c r="B47" s="11" t="s">
        <v>24</v>
      </c>
      <c r="C47" s="12" t="s">
        <v>24</v>
      </c>
      <c r="D47" s="13" t="s">
        <v>24</v>
      </c>
      <c r="E47" s="12" t="s">
        <v>24</v>
      </c>
      <c r="F47" s="12" t="s">
        <v>24</v>
      </c>
      <c r="G47" s="12" t="s">
        <v>24</v>
      </c>
      <c r="H47" s="12" t="s">
        <v>24</v>
      </c>
      <c r="I47" s="12" t="s">
        <v>24</v>
      </c>
      <c r="J47" s="12" t="s">
        <v>24</v>
      </c>
      <c r="K47" s="12" t="s">
        <v>24</v>
      </c>
      <c r="L47" s="12" t="s">
        <v>24</v>
      </c>
      <c r="M47" s="12" t="s">
        <v>24</v>
      </c>
      <c r="N47" s="12" t="s">
        <v>24</v>
      </c>
      <c r="O47" s="12" t="s">
        <v>24</v>
      </c>
      <c r="P47" s="12" t="s">
        <v>24</v>
      </c>
      <c r="Q47" s="12" t="s">
        <v>24</v>
      </c>
      <c r="R47" s="12" t="s">
        <v>24</v>
      </c>
      <c r="S47" s="12" t="s">
        <v>24</v>
      </c>
      <c r="T47" s="12" t="s">
        <v>24</v>
      </c>
      <c r="U47" s="12" t="s">
        <v>24</v>
      </c>
      <c r="V47" s="12" t="s">
        <v>24</v>
      </c>
      <c r="W47" s="12" t="s">
        <v>24</v>
      </c>
      <c r="X47" s="12" t="s">
        <v>24</v>
      </c>
    </row>
    <row r="48" spans="2:24" x14ac:dyDescent="0.2">
      <c r="B48" s="14" t="s">
        <v>4048</v>
      </c>
      <c r="C48" s="24" t="s">
        <v>26</v>
      </c>
      <c r="D48" s="72"/>
      <c r="E48" s="21"/>
      <c r="F48" s="20" t="s">
        <v>26</v>
      </c>
      <c r="G48" s="20" t="s">
        <v>26</v>
      </c>
      <c r="H48" s="20" t="s">
        <v>26</v>
      </c>
      <c r="I48" s="58" t="s">
        <v>26</v>
      </c>
      <c r="J48" s="19"/>
      <c r="K48" s="20" t="s">
        <v>26</v>
      </c>
      <c r="L48" s="19"/>
      <c r="M48" s="71"/>
      <c r="N48" s="71"/>
      <c r="O48" s="21"/>
      <c r="P48" s="21"/>
      <c r="Q48" s="21"/>
      <c r="R48" s="21"/>
      <c r="S48" s="21"/>
      <c r="T48" s="21"/>
      <c r="U48" s="21"/>
      <c r="V48" s="20" t="s">
        <v>26</v>
      </c>
      <c r="W48" s="70" t="s">
        <v>26</v>
      </c>
      <c r="X48" s="20" t="s">
        <v>26</v>
      </c>
    </row>
    <row r="49" spans="2:24" x14ac:dyDescent="0.2">
      <c r="B49" s="11" t="s">
        <v>24</v>
      </c>
      <c r="C49" s="12" t="s">
        <v>24</v>
      </c>
      <c r="D49" s="13" t="s">
        <v>24</v>
      </c>
      <c r="E49" s="12" t="s">
        <v>24</v>
      </c>
      <c r="F49" s="12" t="s">
        <v>24</v>
      </c>
      <c r="G49" s="12" t="s">
        <v>24</v>
      </c>
      <c r="H49" s="12" t="s">
        <v>24</v>
      </c>
      <c r="I49" s="12" t="s">
        <v>24</v>
      </c>
      <c r="J49" s="12" t="s">
        <v>24</v>
      </c>
      <c r="K49" s="12" t="s">
        <v>24</v>
      </c>
      <c r="L49" s="12" t="s">
        <v>24</v>
      </c>
      <c r="M49" s="12" t="s">
        <v>24</v>
      </c>
      <c r="N49" s="12" t="s">
        <v>24</v>
      </c>
      <c r="O49" s="12" t="s">
        <v>24</v>
      </c>
      <c r="P49" s="12" t="s">
        <v>24</v>
      </c>
      <c r="Q49" s="12" t="s">
        <v>24</v>
      </c>
      <c r="R49" s="12" t="s">
        <v>24</v>
      </c>
      <c r="S49" s="12" t="s">
        <v>24</v>
      </c>
      <c r="T49" s="12" t="s">
        <v>24</v>
      </c>
      <c r="U49" s="12" t="s">
        <v>24</v>
      </c>
      <c r="V49" s="12" t="s">
        <v>24</v>
      </c>
      <c r="W49" s="12" t="s">
        <v>24</v>
      </c>
      <c r="X49" s="12" t="s">
        <v>24</v>
      </c>
    </row>
    <row r="50" spans="2:24" ht="25.5" x14ac:dyDescent="0.2">
      <c r="B50" s="54" t="s">
        <v>4047</v>
      </c>
      <c r="C50" s="24" t="s">
        <v>4046</v>
      </c>
      <c r="D50" s="53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>
        <f>SUM(SCDBPTBSN1!O47:'SCDBPTBSN1'!O49)</f>
        <v>0</v>
      </c>
      <c r="P50" s="52">
        <f>SUM(SCDBPTBSN1!P47:'SCDBPTBSN1'!P49)</f>
        <v>0</v>
      </c>
      <c r="Q50" s="52">
        <f>SUM(SCDBPTBSN1!Q47:'SCDBPTBSN1'!Q49)</f>
        <v>0</v>
      </c>
      <c r="R50" s="52">
        <f>SUM(SCDBPTBSN1!R47:'SCDBPTBSN1'!R49)</f>
        <v>0</v>
      </c>
      <c r="S50" s="52">
        <f>SUM(SCDBPTBSN1!S47:'SCDBPTBSN1'!S49)</f>
        <v>0</v>
      </c>
      <c r="T50" s="52">
        <f>SUM(SCDBPTBSN1!T47:'SCDBPTBSN1'!T49)</f>
        <v>0</v>
      </c>
      <c r="U50" s="52">
        <f>SUM(SCDBPTBSN1!U47:'SCDBPTBSN1'!U49)</f>
        <v>0</v>
      </c>
      <c r="V50" s="51"/>
      <c r="W50" s="51"/>
      <c r="X50" s="51"/>
    </row>
    <row r="51" spans="2:24" x14ac:dyDescent="0.2">
      <c r="B51" s="11" t="s">
        <v>24</v>
      </c>
      <c r="C51" s="12" t="s">
        <v>24</v>
      </c>
      <c r="D51" s="13" t="s">
        <v>24</v>
      </c>
      <c r="E51" s="12" t="s">
        <v>24</v>
      </c>
      <c r="F51" s="12" t="s">
        <v>24</v>
      </c>
      <c r="G51" s="12" t="s">
        <v>24</v>
      </c>
      <c r="H51" s="12" t="s">
        <v>24</v>
      </c>
      <c r="I51" s="12" t="s">
        <v>24</v>
      </c>
      <c r="J51" s="12" t="s">
        <v>24</v>
      </c>
      <c r="K51" s="12" t="s">
        <v>24</v>
      </c>
      <c r="L51" s="12" t="s">
        <v>24</v>
      </c>
      <c r="M51" s="12" t="s">
        <v>24</v>
      </c>
      <c r="N51" s="12" t="s">
        <v>24</v>
      </c>
      <c r="O51" s="12" t="s">
        <v>24</v>
      </c>
      <c r="P51" s="12" t="s">
        <v>24</v>
      </c>
      <c r="Q51" s="12" t="s">
        <v>24</v>
      </c>
      <c r="R51" s="12" t="s">
        <v>24</v>
      </c>
      <c r="S51" s="12" t="s">
        <v>24</v>
      </c>
      <c r="T51" s="12" t="s">
        <v>24</v>
      </c>
      <c r="U51" s="12" t="s">
        <v>24</v>
      </c>
      <c r="V51" s="12" t="s">
        <v>24</v>
      </c>
      <c r="W51" s="12" t="s">
        <v>24</v>
      </c>
      <c r="X51" s="12" t="s">
        <v>24</v>
      </c>
    </row>
    <row r="52" spans="2:24" x14ac:dyDescent="0.2">
      <c r="B52" s="14" t="s">
        <v>4045</v>
      </c>
      <c r="C52" s="24" t="s">
        <v>26</v>
      </c>
      <c r="D52" s="72"/>
      <c r="E52" s="21"/>
      <c r="F52" s="20" t="s">
        <v>26</v>
      </c>
      <c r="G52" s="20" t="s">
        <v>26</v>
      </c>
      <c r="H52" s="20" t="s">
        <v>26</v>
      </c>
      <c r="I52" s="58" t="s">
        <v>26</v>
      </c>
      <c r="J52" s="19"/>
      <c r="K52" s="20" t="s">
        <v>26</v>
      </c>
      <c r="L52" s="19"/>
      <c r="M52" s="71"/>
      <c r="N52" s="71"/>
      <c r="O52" s="21"/>
      <c r="P52" s="21"/>
      <c r="Q52" s="21"/>
      <c r="R52" s="21"/>
      <c r="S52" s="21"/>
      <c r="T52" s="21"/>
      <c r="U52" s="21"/>
      <c r="V52" s="20" t="s">
        <v>26</v>
      </c>
      <c r="W52" s="70" t="s">
        <v>26</v>
      </c>
      <c r="X52" s="20" t="s">
        <v>26</v>
      </c>
    </row>
    <row r="53" spans="2:24" x14ac:dyDescent="0.2">
      <c r="B53" s="11" t="s">
        <v>24</v>
      </c>
      <c r="C53" s="12" t="s">
        <v>24</v>
      </c>
      <c r="D53" s="13" t="s">
        <v>24</v>
      </c>
      <c r="E53" s="12" t="s">
        <v>24</v>
      </c>
      <c r="F53" s="12" t="s">
        <v>24</v>
      </c>
      <c r="G53" s="12" t="s">
        <v>24</v>
      </c>
      <c r="H53" s="12" t="s">
        <v>24</v>
      </c>
      <c r="I53" s="12" t="s">
        <v>24</v>
      </c>
      <c r="J53" s="12" t="s">
        <v>24</v>
      </c>
      <c r="K53" s="12" t="s">
        <v>24</v>
      </c>
      <c r="L53" s="12" t="s">
        <v>24</v>
      </c>
      <c r="M53" s="12" t="s">
        <v>24</v>
      </c>
      <c r="N53" s="12" t="s">
        <v>24</v>
      </c>
      <c r="O53" s="12" t="s">
        <v>24</v>
      </c>
      <c r="P53" s="12" t="s">
        <v>24</v>
      </c>
      <c r="Q53" s="12" t="s">
        <v>24</v>
      </c>
      <c r="R53" s="12" t="s">
        <v>24</v>
      </c>
      <c r="S53" s="12" t="s">
        <v>24</v>
      </c>
      <c r="T53" s="12" t="s">
        <v>24</v>
      </c>
      <c r="U53" s="12" t="s">
        <v>24</v>
      </c>
      <c r="V53" s="12" t="s">
        <v>24</v>
      </c>
      <c r="W53" s="12" t="s">
        <v>24</v>
      </c>
      <c r="X53" s="12" t="s">
        <v>24</v>
      </c>
    </row>
    <row r="54" spans="2:24" ht="25.5" x14ac:dyDescent="0.2">
      <c r="B54" s="54" t="s">
        <v>4044</v>
      </c>
      <c r="C54" s="24" t="s">
        <v>4043</v>
      </c>
      <c r="D54" s="53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>
        <f>SUM(SCDBPTBSN1!O51:'SCDBPTBSN1'!O53)</f>
        <v>0</v>
      </c>
      <c r="P54" s="52">
        <f>SUM(SCDBPTBSN1!P51:'SCDBPTBSN1'!P53)</f>
        <v>0</v>
      </c>
      <c r="Q54" s="52">
        <f>SUM(SCDBPTBSN1!Q51:'SCDBPTBSN1'!Q53)</f>
        <v>0</v>
      </c>
      <c r="R54" s="52">
        <f>SUM(SCDBPTBSN1!R51:'SCDBPTBSN1'!R53)</f>
        <v>0</v>
      </c>
      <c r="S54" s="52">
        <f>SUM(SCDBPTBSN1!S51:'SCDBPTBSN1'!S53)</f>
        <v>0</v>
      </c>
      <c r="T54" s="52">
        <f>SUM(SCDBPTBSN1!T51:'SCDBPTBSN1'!T53)</f>
        <v>0</v>
      </c>
      <c r="U54" s="52">
        <f>SUM(SCDBPTBSN1!U51:'SCDBPTBSN1'!U53)</f>
        <v>0</v>
      </c>
      <c r="V54" s="51"/>
      <c r="W54" s="51"/>
      <c r="X54" s="51"/>
    </row>
    <row r="55" spans="2:24" x14ac:dyDescent="0.2">
      <c r="B55" s="11" t="s">
        <v>24</v>
      </c>
      <c r="C55" s="12" t="s">
        <v>24</v>
      </c>
      <c r="D55" s="13" t="s">
        <v>24</v>
      </c>
      <c r="E55" s="12" t="s">
        <v>24</v>
      </c>
      <c r="F55" s="12" t="s">
        <v>24</v>
      </c>
      <c r="G55" s="12" t="s">
        <v>24</v>
      </c>
      <c r="H55" s="12" t="s">
        <v>24</v>
      </c>
      <c r="I55" s="12" t="s">
        <v>24</v>
      </c>
      <c r="J55" s="12" t="s">
        <v>24</v>
      </c>
      <c r="K55" s="12" t="s">
        <v>24</v>
      </c>
      <c r="L55" s="12" t="s">
        <v>24</v>
      </c>
      <c r="M55" s="12" t="s">
        <v>24</v>
      </c>
      <c r="N55" s="12" t="s">
        <v>24</v>
      </c>
      <c r="O55" s="12" t="s">
        <v>24</v>
      </c>
      <c r="P55" s="12" t="s">
        <v>24</v>
      </c>
      <c r="Q55" s="12" t="s">
        <v>24</v>
      </c>
      <c r="R55" s="12" t="s">
        <v>24</v>
      </c>
      <c r="S55" s="12" t="s">
        <v>24</v>
      </c>
      <c r="T55" s="12" t="s">
        <v>24</v>
      </c>
      <c r="U55" s="12" t="s">
        <v>24</v>
      </c>
      <c r="V55" s="12" t="s">
        <v>24</v>
      </c>
      <c r="W55" s="12" t="s">
        <v>24</v>
      </c>
      <c r="X55" s="12" t="s">
        <v>24</v>
      </c>
    </row>
    <row r="56" spans="2:24" x14ac:dyDescent="0.2">
      <c r="B56" s="14" t="s">
        <v>4042</v>
      </c>
      <c r="C56" s="24" t="s">
        <v>26</v>
      </c>
      <c r="D56" s="72"/>
      <c r="E56" s="21"/>
      <c r="F56" s="20" t="s">
        <v>26</v>
      </c>
      <c r="G56" s="20" t="s">
        <v>26</v>
      </c>
      <c r="H56" s="20" t="s">
        <v>26</v>
      </c>
      <c r="I56" s="58" t="s">
        <v>26</v>
      </c>
      <c r="J56" s="19"/>
      <c r="K56" s="20" t="s">
        <v>26</v>
      </c>
      <c r="L56" s="19"/>
      <c r="M56" s="71"/>
      <c r="N56" s="71"/>
      <c r="O56" s="21"/>
      <c r="P56" s="21"/>
      <c r="Q56" s="21"/>
      <c r="R56" s="21"/>
      <c r="S56" s="21"/>
      <c r="T56" s="21"/>
      <c r="U56" s="21"/>
      <c r="V56" s="20" t="s">
        <v>26</v>
      </c>
      <c r="W56" s="70" t="s">
        <v>26</v>
      </c>
      <c r="X56" s="20" t="s">
        <v>26</v>
      </c>
    </row>
    <row r="57" spans="2:24" x14ac:dyDescent="0.2">
      <c r="B57" s="11" t="s">
        <v>24</v>
      </c>
      <c r="C57" s="12" t="s">
        <v>24</v>
      </c>
      <c r="D57" s="13" t="s">
        <v>24</v>
      </c>
      <c r="E57" s="12" t="s">
        <v>24</v>
      </c>
      <c r="F57" s="12" t="s">
        <v>24</v>
      </c>
      <c r="G57" s="12" t="s">
        <v>24</v>
      </c>
      <c r="H57" s="12" t="s">
        <v>24</v>
      </c>
      <c r="I57" s="12" t="s">
        <v>24</v>
      </c>
      <c r="J57" s="12" t="s">
        <v>24</v>
      </c>
      <c r="K57" s="12" t="s">
        <v>24</v>
      </c>
      <c r="L57" s="12" t="s">
        <v>24</v>
      </c>
      <c r="M57" s="12" t="s">
        <v>24</v>
      </c>
      <c r="N57" s="12" t="s">
        <v>24</v>
      </c>
      <c r="O57" s="12" t="s">
        <v>24</v>
      </c>
      <c r="P57" s="12" t="s">
        <v>24</v>
      </c>
      <c r="Q57" s="12" t="s">
        <v>24</v>
      </c>
      <c r="R57" s="12" t="s">
        <v>24</v>
      </c>
      <c r="S57" s="12" t="s">
        <v>24</v>
      </c>
      <c r="T57" s="12" t="s">
        <v>24</v>
      </c>
      <c r="U57" s="12" t="s">
        <v>24</v>
      </c>
      <c r="V57" s="12" t="s">
        <v>24</v>
      </c>
      <c r="W57" s="12" t="s">
        <v>24</v>
      </c>
      <c r="X57" s="12" t="s">
        <v>24</v>
      </c>
    </row>
    <row r="58" spans="2:24" ht="25.5" x14ac:dyDescent="0.2">
      <c r="B58" s="54" t="s">
        <v>4041</v>
      </c>
      <c r="C58" s="24" t="s">
        <v>4040</v>
      </c>
      <c r="D58" s="53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2">
        <f>SUM(SCDBPTBSN1!O55:'SCDBPTBSN1'!O57)</f>
        <v>0</v>
      </c>
      <c r="P58" s="52">
        <f>SUM(SCDBPTBSN1!P55:'SCDBPTBSN1'!P57)</f>
        <v>0</v>
      </c>
      <c r="Q58" s="52">
        <f>SUM(SCDBPTBSN1!Q55:'SCDBPTBSN1'!Q57)</f>
        <v>0</v>
      </c>
      <c r="R58" s="52">
        <f>SUM(SCDBPTBSN1!R55:'SCDBPTBSN1'!R57)</f>
        <v>0</v>
      </c>
      <c r="S58" s="52">
        <f>SUM(SCDBPTBSN1!S55:'SCDBPTBSN1'!S57)</f>
        <v>0</v>
      </c>
      <c r="T58" s="52">
        <f>SUM(SCDBPTBSN1!T55:'SCDBPTBSN1'!T57)</f>
        <v>0</v>
      </c>
      <c r="U58" s="52">
        <f>SUM(SCDBPTBSN1!U55:'SCDBPTBSN1'!U57)</f>
        <v>0</v>
      </c>
      <c r="V58" s="51"/>
      <c r="W58" s="51"/>
      <c r="X58" s="51"/>
    </row>
    <row r="59" spans="2:24" x14ac:dyDescent="0.2">
      <c r="B59" s="54" t="s">
        <v>4039</v>
      </c>
      <c r="C59" s="24" t="s">
        <v>4038</v>
      </c>
      <c r="D59" s="53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2">
        <f>SCDBPTBSN1!O35+SCDBPTBSN1!O46+SCDBPTBSN1!O50+SCDBPTBSN1!O54+SCDBPTBSN1!O58</f>
        <v>-1087740.83</v>
      </c>
      <c r="P59" s="52">
        <f>SCDBPTBSN1!P35+SCDBPTBSN1!P46+SCDBPTBSN1!P50+SCDBPTBSN1!P54+SCDBPTBSN1!P58</f>
        <v>0</v>
      </c>
      <c r="Q59" s="52">
        <f>SCDBPTBSN1!Q35+SCDBPTBSN1!Q46+SCDBPTBSN1!Q50+SCDBPTBSN1!Q54+SCDBPTBSN1!Q58</f>
        <v>-1087740.83</v>
      </c>
      <c r="R59" s="52">
        <f>SCDBPTBSN1!R35+SCDBPTBSN1!R46+SCDBPTBSN1!R50+SCDBPTBSN1!R54+SCDBPTBSN1!R58</f>
        <v>-1087740.83</v>
      </c>
      <c r="S59" s="52">
        <f>SCDBPTBSN1!S35+SCDBPTBSN1!S46+SCDBPTBSN1!S50+SCDBPTBSN1!S54+SCDBPTBSN1!S58</f>
        <v>0</v>
      </c>
      <c r="T59" s="52">
        <f>SCDBPTBSN1!T35+SCDBPTBSN1!T46+SCDBPTBSN1!T50+SCDBPTBSN1!T54+SCDBPTBSN1!T58</f>
        <v>0</v>
      </c>
      <c r="U59" s="52">
        <f>SCDBPTBSN1!U35+SCDBPTBSN1!U46+SCDBPTBSN1!U50+SCDBPTBSN1!U54+SCDBPTBSN1!U58</f>
        <v>5399830</v>
      </c>
      <c r="V59" s="51"/>
      <c r="W59" s="51"/>
      <c r="X59" s="51"/>
    </row>
    <row r="60" spans="2:24" x14ac:dyDescent="0.2">
      <c r="B60" s="54" t="s">
        <v>61</v>
      </c>
      <c r="C60" s="24" t="s">
        <v>247</v>
      </c>
      <c r="D60" s="53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2">
        <f>SCDBPTBSN1!O10+SCDBPTBSN1!O35</f>
        <v>0</v>
      </c>
      <c r="P60" s="52">
        <f>SCDBPTBSN1!P10+SCDBPTBSN1!P35</f>
        <v>0</v>
      </c>
      <c r="Q60" s="52">
        <f>SCDBPTBSN1!Q10+SCDBPTBSN1!Q35</f>
        <v>0</v>
      </c>
      <c r="R60" s="52">
        <f>SCDBPTBSN1!R10+SCDBPTBSN1!R35</f>
        <v>0</v>
      </c>
      <c r="S60" s="52">
        <f>SCDBPTBSN1!S10+SCDBPTBSN1!S35</f>
        <v>0</v>
      </c>
      <c r="T60" s="52">
        <f>SCDBPTBSN1!T10+SCDBPTBSN1!T35</f>
        <v>0</v>
      </c>
      <c r="U60" s="52">
        <f>SCDBPTBSN1!U10+SCDBPTBSN1!U35</f>
        <v>0</v>
      </c>
      <c r="V60" s="51"/>
      <c r="W60" s="51"/>
      <c r="X60" s="51"/>
    </row>
    <row r="61" spans="2:24" x14ac:dyDescent="0.2">
      <c r="B61" s="54" t="s">
        <v>246</v>
      </c>
      <c r="C61" s="24" t="s">
        <v>245</v>
      </c>
      <c r="D61" s="53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2">
        <f>SCDBPTBSN1!O18+SCDBPTBSN1!O46</f>
        <v>-1124138.8314800002</v>
      </c>
      <c r="P61" s="52">
        <f>SCDBPTBSN1!P18+SCDBPTBSN1!P46</f>
        <v>0</v>
      </c>
      <c r="Q61" s="52">
        <f>SCDBPTBSN1!Q18+SCDBPTBSN1!Q46</f>
        <v>-1124138.8314800002</v>
      </c>
      <c r="R61" s="52">
        <f>SCDBPTBSN1!R18+SCDBPTBSN1!R46</f>
        <v>-1124138.8314800002</v>
      </c>
      <c r="S61" s="52">
        <f>SCDBPTBSN1!S18+SCDBPTBSN1!S46</f>
        <v>0</v>
      </c>
      <c r="T61" s="52">
        <f>SCDBPTBSN1!T18+SCDBPTBSN1!T46</f>
        <v>0</v>
      </c>
      <c r="U61" s="52">
        <f>SCDBPTBSN1!U18+SCDBPTBSN1!U46</f>
        <v>19893230</v>
      </c>
      <c r="V61" s="51"/>
      <c r="W61" s="51"/>
      <c r="X61" s="51"/>
    </row>
    <row r="62" spans="2:24" x14ac:dyDescent="0.2">
      <c r="B62" s="54" t="s">
        <v>244</v>
      </c>
      <c r="C62" s="24" t="s">
        <v>243</v>
      </c>
      <c r="D62" s="53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2">
        <f>SCDBPTBSN1!O22+SCDBPTBSN1!O50</f>
        <v>0</v>
      </c>
      <c r="P62" s="52">
        <f>SCDBPTBSN1!P22+SCDBPTBSN1!P50</f>
        <v>0</v>
      </c>
      <c r="Q62" s="52">
        <f>SCDBPTBSN1!Q22+SCDBPTBSN1!Q50</f>
        <v>0</v>
      </c>
      <c r="R62" s="52">
        <f>SCDBPTBSN1!R22+SCDBPTBSN1!R50</f>
        <v>0</v>
      </c>
      <c r="S62" s="52">
        <f>SCDBPTBSN1!S22+SCDBPTBSN1!S50</f>
        <v>0</v>
      </c>
      <c r="T62" s="52">
        <f>SCDBPTBSN1!T22+SCDBPTBSN1!T50</f>
        <v>0</v>
      </c>
      <c r="U62" s="52">
        <f>SCDBPTBSN1!U22+SCDBPTBSN1!U50</f>
        <v>0</v>
      </c>
      <c r="V62" s="51"/>
      <c r="W62" s="51"/>
      <c r="X62" s="51"/>
    </row>
    <row r="63" spans="2:24" x14ac:dyDescent="0.2">
      <c r="B63" s="54" t="s">
        <v>242</v>
      </c>
      <c r="C63" s="24" t="s">
        <v>241</v>
      </c>
      <c r="D63" s="53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>
        <f>SCDBPTBSN1!O26+SCDBPTBSN1!O54</f>
        <v>0</v>
      </c>
      <c r="P63" s="52">
        <f>SCDBPTBSN1!P26+SCDBPTBSN1!P54</f>
        <v>0</v>
      </c>
      <c r="Q63" s="52">
        <f>SCDBPTBSN1!Q26+SCDBPTBSN1!Q54</f>
        <v>0</v>
      </c>
      <c r="R63" s="52">
        <f>SCDBPTBSN1!R26+SCDBPTBSN1!R54</f>
        <v>0</v>
      </c>
      <c r="S63" s="52">
        <f>SCDBPTBSN1!S26+SCDBPTBSN1!S54</f>
        <v>0</v>
      </c>
      <c r="T63" s="52">
        <f>SCDBPTBSN1!T26+SCDBPTBSN1!T54</f>
        <v>0</v>
      </c>
      <c r="U63" s="52">
        <f>SCDBPTBSN1!U26+SCDBPTBSN1!U54</f>
        <v>0</v>
      </c>
      <c r="V63" s="51"/>
      <c r="W63" s="51"/>
      <c r="X63" s="51"/>
    </row>
    <row r="64" spans="2:24" x14ac:dyDescent="0.2">
      <c r="B64" s="54" t="s">
        <v>240</v>
      </c>
      <c r="C64" s="24" t="s">
        <v>239</v>
      </c>
      <c r="D64" s="53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2">
        <f>SCDBPTBSN1!O30+SCDBPTBSN1!O58</f>
        <v>0</v>
      </c>
      <c r="P64" s="52">
        <f>SCDBPTBSN1!P30+SCDBPTBSN1!P58</f>
        <v>0</v>
      </c>
      <c r="Q64" s="52">
        <f>SCDBPTBSN1!Q30+SCDBPTBSN1!Q58</f>
        <v>0</v>
      </c>
      <c r="R64" s="52">
        <f>SCDBPTBSN1!R30+SCDBPTBSN1!R58</f>
        <v>0</v>
      </c>
      <c r="S64" s="52">
        <f>SCDBPTBSN1!S30+SCDBPTBSN1!S58</f>
        <v>0</v>
      </c>
      <c r="T64" s="52">
        <f>SCDBPTBSN1!T30+SCDBPTBSN1!T58</f>
        <v>0</v>
      </c>
      <c r="U64" s="52">
        <f>SCDBPTBSN1!U30+SCDBPTBSN1!U58</f>
        <v>0</v>
      </c>
      <c r="V64" s="51"/>
      <c r="W64" s="51"/>
      <c r="X64" s="51"/>
    </row>
    <row r="65" spans="2:24" x14ac:dyDescent="0.2">
      <c r="B65" s="35" t="s">
        <v>238</v>
      </c>
      <c r="C65" s="36" t="s">
        <v>237</v>
      </c>
      <c r="D65" s="50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9">
        <f>SCDBPTBSN1!O60+SCDBPTBSN1!O61+SCDBPTBSN1!O62+SCDBPTBSN1!O63+SCDBPTBSN1!O64</f>
        <v>-1124138.8314800002</v>
      </c>
      <c r="P65" s="49">
        <f>SCDBPTBSN1!P60+SCDBPTBSN1!P61+SCDBPTBSN1!P62+SCDBPTBSN1!P63+SCDBPTBSN1!P64</f>
        <v>0</v>
      </c>
      <c r="Q65" s="49">
        <f>SCDBPTBSN1!Q60+SCDBPTBSN1!Q61+SCDBPTBSN1!Q62+SCDBPTBSN1!Q63+SCDBPTBSN1!Q64</f>
        <v>-1124138.8314800002</v>
      </c>
      <c r="R65" s="49">
        <f>SCDBPTBSN1!R60+SCDBPTBSN1!R61+SCDBPTBSN1!R62+SCDBPTBSN1!R63+SCDBPTBSN1!R64</f>
        <v>-1124138.8314800002</v>
      </c>
      <c r="S65" s="49">
        <f>SCDBPTBSN1!S60+SCDBPTBSN1!S61+SCDBPTBSN1!S62+SCDBPTBSN1!S63+SCDBPTBSN1!S64</f>
        <v>0</v>
      </c>
      <c r="T65" s="49">
        <f>SCDBPTBSN1!T60+SCDBPTBSN1!T61+SCDBPTBSN1!T62+SCDBPTBSN1!T63+SCDBPTBSN1!T64</f>
        <v>0</v>
      </c>
      <c r="U65" s="49">
        <f>SCDBPTBSN1!U60+SCDBPTBSN1!U61+SCDBPTBSN1!U62+SCDBPTBSN1!U63+SCDBPTBSN1!U64</f>
        <v>19893230</v>
      </c>
      <c r="V65" s="48"/>
      <c r="W65" s="48"/>
      <c r="X65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>
    <oddHeader>&amp;CSCDBPTBSN1E20</oddHeader>
    <oddFooter>&amp;LWINGS Application&amp;RSaveAs(3/1/2013-10:25 AM)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27920</vt:i4>
      </vt:variant>
    </vt:vector>
  </HeadingPairs>
  <TitlesOfParts>
    <vt:vector size="27956" baseType="lpstr">
      <vt:lpstr>SCDAPT1</vt:lpstr>
      <vt:lpstr>SCDAVER</vt:lpstr>
      <vt:lpstr>SCDAVERF</vt:lpstr>
      <vt:lpstr>SCDBPTASN1</vt:lpstr>
      <vt:lpstr>SCDBPTASN1FE</vt:lpstr>
      <vt:lpstr>SCDBPTASN2</vt:lpstr>
      <vt:lpstr>SCDBPTASN2FE</vt:lpstr>
      <vt:lpstr>SCDBPTAVER</vt:lpstr>
      <vt:lpstr>SCDBPTBSN1</vt:lpstr>
      <vt:lpstr>SCDBPTBSN1FE</vt:lpstr>
      <vt:lpstr>SCDBPTBSN1B</vt:lpstr>
      <vt:lpstr>SCDBPTBSN2</vt:lpstr>
      <vt:lpstr>SCDBPTBSN2FE</vt:lpstr>
      <vt:lpstr>SCDBPTBSN2B</vt:lpstr>
      <vt:lpstr>SCDBPTBVER</vt:lpstr>
      <vt:lpstr>SCDBPTCSN1</vt:lpstr>
      <vt:lpstr>SCDBPTCSN2</vt:lpstr>
      <vt:lpstr>SCDBPTD</vt:lpstr>
      <vt:lpstr>SCDBVER</vt:lpstr>
      <vt:lpstr>SCDLPT1</vt:lpstr>
      <vt:lpstr>SCDLPT1F</vt:lpstr>
      <vt:lpstr>SCDLPT2</vt:lpstr>
      <vt:lpstr>SCDLPT2F</vt:lpstr>
      <vt:lpstr>SCDPT1</vt:lpstr>
      <vt:lpstr>SCDPT1ASN1</vt:lpstr>
      <vt:lpstr>SCDPT1ASN1F</vt:lpstr>
      <vt:lpstr>SCDPT1ASN2</vt:lpstr>
      <vt:lpstr>SCDPT2SN1</vt:lpstr>
      <vt:lpstr>SCDPT2SN2</vt:lpstr>
      <vt:lpstr>SCDPT2SN2F</vt:lpstr>
      <vt:lpstr>SCDPT3</vt:lpstr>
      <vt:lpstr>SCDPT4</vt:lpstr>
      <vt:lpstr>SCDPT5</vt:lpstr>
      <vt:lpstr>SCDPT6SN1</vt:lpstr>
      <vt:lpstr>SCDPT6SN1F</vt:lpstr>
      <vt:lpstr>SCDPT6SN2</vt:lpstr>
      <vt:lpstr>SCDAPT1!SCDAPT1_0100000_Range</vt:lpstr>
      <vt:lpstr>SCDAPT1!SCDAPT1_0199999_10</vt:lpstr>
      <vt:lpstr>SCDAPT1!SCDAPT1_0199999_11</vt:lpstr>
      <vt:lpstr>SCDAPT1!SCDAPT1_0199999_12</vt:lpstr>
      <vt:lpstr>SCDAPT1!SCDAPT1_0199999_13</vt:lpstr>
      <vt:lpstr>SCDAPT1!SCDAPT1_0199999_14</vt:lpstr>
      <vt:lpstr>SCDAPT1!SCDAPT1_0199999_15</vt:lpstr>
      <vt:lpstr>SCDAPT1!SCDAPT1_0199999_16</vt:lpstr>
      <vt:lpstr>SCDAPT1!SCDAPT1_0199999_20</vt:lpstr>
      <vt:lpstr>SCDAPT1!SCDAPT1_0199999_21</vt:lpstr>
      <vt:lpstr>SCDAPT1!SCDAPT1_0199999_8</vt:lpstr>
      <vt:lpstr>SCDAPT1!SCDAPT1_0199999_9</vt:lpstr>
      <vt:lpstr>SCDAPT1!SCDAPT1_01BEGIN_1</vt:lpstr>
      <vt:lpstr>SCDAPT1!SCDAPT1_01BEGIN_10</vt:lpstr>
      <vt:lpstr>SCDAPT1!SCDAPT1_01BEGIN_11</vt:lpstr>
      <vt:lpstr>SCDAPT1!SCDAPT1_01BEGIN_12</vt:lpstr>
      <vt:lpstr>SCDAPT1!SCDAPT1_01BEGIN_13</vt:lpstr>
      <vt:lpstr>SCDAPT1!SCDAPT1_01BEGIN_14</vt:lpstr>
      <vt:lpstr>SCDAPT1!SCDAPT1_01BEGIN_15</vt:lpstr>
      <vt:lpstr>SCDAPT1!SCDAPT1_01BEGIN_16</vt:lpstr>
      <vt:lpstr>SCDAPT1!SCDAPT1_01BEGIN_17</vt:lpstr>
      <vt:lpstr>SCDAPT1!SCDAPT1_01BEGIN_18</vt:lpstr>
      <vt:lpstr>SCDAPT1!SCDAPT1_01BEGIN_19</vt:lpstr>
      <vt:lpstr>SCDAPT1!SCDAPT1_01BEGIN_2</vt:lpstr>
      <vt:lpstr>SCDAPT1!SCDAPT1_01BEGIN_20</vt:lpstr>
      <vt:lpstr>SCDAPT1!SCDAPT1_01BEGIN_21</vt:lpstr>
      <vt:lpstr>SCDAPT1!SCDAPT1_01BEGIN_3</vt:lpstr>
      <vt:lpstr>SCDAPT1!SCDAPT1_01BEGIN_4</vt:lpstr>
      <vt:lpstr>SCDAPT1!SCDAPT1_01BEGIN_5</vt:lpstr>
      <vt:lpstr>SCDAPT1!SCDAPT1_01BEGIN_6</vt:lpstr>
      <vt:lpstr>SCDAPT1!SCDAPT1_01BEGIN_7</vt:lpstr>
      <vt:lpstr>SCDAPT1!SCDAPT1_01BEGIN_8</vt:lpstr>
      <vt:lpstr>SCDAPT1!SCDAPT1_01BEGIN_9</vt:lpstr>
      <vt:lpstr>SCDAPT1!SCDAPT1_01ENDIN_10</vt:lpstr>
      <vt:lpstr>SCDAPT1!SCDAPT1_01ENDIN_11</vt:lpstr>
      <vt:lpstr>SCDAPT1!SCDAPT1_01ENDIN_12</vt:lpstr>
      <vt:lpstr>SCDAPT1!SCDAPT1_01ENDIN_13</vt:lpstr>
      <vt:lpstr>SCDAPT1!SCDAPT1_01ENDIN_14</vt:lpstr>
      <vt:lpstr>SCDAPT1!SCDAPT1_01ENDIN_15</vt:lpstr>
      <vt:lpstr>SCDAPT1!SCDAPT1_01ENDIN_16</vt:lpstr>
      <vt:lpstr>SCDAPT1!SCDAPT1_01ENDIN_17</vt:lpstr>
      <vt:lpstr>SCDAPT1!SCDAPT1_01ENDIN_18</vt:lpstr>
      <vt:lpstr>SCDAPT1!SCDAPT1_01ENDIN_19</vt:lpstr>
      <vt:lpstr>SCDAPT1!SCDAPT1_01ENDIN_2</vt:lpstr>
      <vt:lpstr>SCDAPT1!SCDAPT1_01ENDIN_20</vt:lpstr>
      <vt:lpstr>SCDAPT1!SCDAPT1_01ENDIN_21</vt:lpstr>
      <vt:lpstr>SCDAPT1!SCDAPT1_01ENDIN_3</vt:lpstr>
      <vt:lpstr>SCDAPT1!SCDAPT1_01ENDIN_4</vt:lpstr>
      <vt:lpstr>SCDAPT1!SCDAPT1_01ENDIN_5</vt:lpstr>
      <vt:lpstr>SCDAPT1!SCDAPT1_01ENDIN_6</vt:lpstr>
      <vt:lpstr>SCDAPT1!SCDAPT1_01ENDIN_7</vt:lpstr>
      <vt:lpstr>SCDAPT1!SCDAPT1_01ENDIN_8</vt:lpstr>
      <vt:lpstr>SCDAPT1!SCDAPT1_01ENDIN_9</vt:lpstr>
      <vt:lpstr>SCDAPT1!SCDAPT1_0200000_Range</vt:lpstr>
      <vt:lpstr>SCDAPT1!SCDAPT1_0299999_10</vt:lpstr>
      <vt:lpstr>SCDAPT1!SCDAPT1_0299999_11</vt:lpstr>
      <vt:lpstr>SCDAPT1!SCDAPT1_0299999_12</vt:lpstr>
      <vt:lpstr>SCDAPT1!SCDAPT1_0299999_13</vt:lpstr>
      <vt:lpstr>SCDAPT1!SCDAPT1_0299999_14</vt:lpstr>
      <vt:lpstr>SCDAPT1!SCDAPT1_0299999_15</vt:lpstr>
      <vt:lpstr>SCDAPT1!SCDAPT1_0299999_16</vt:lpstr>
      <vt:lpstr>SCDAPT1!SCDAPT1_0299999_20</vt:lpstr>
      <vt:lpstr>SCDAPT1!SCDAPT1_0299999_21</vt:lpstr>
      <vt:lpstr>SCDAPT1!SCDAPT1_0299999_8</vt:lpstr>
      <vt:lpstr>SCDAPT1!SCDAPT1_0299999_9</vt:lpstr>
      <vt:lpstr>SCDAPT1!SCDAPT1_02BEGIN_1</vt:lpstr>
      <vt:lpstr>SCDAPT1!SCDAPT1_02BEGIN_10</vt:lpstr>
      <vt:lpstr>SCDAPT1!SCDAPT1_02BEGIN_11</vt:lpstr>
      <vt:lpstr>SCDAPT1!SCDAPT1_02BEGIN_12</vt:lpstr>
      <vt:lpstr>SCDAPT1!SCDAPT1_02BEGIN_13</vt:lpstr>
      <vt:lpstr>SCDAPT1!SCDAPT1_02BEGIN_14</vt:lpstr>
      <vt:lpstr>SCDAPT1!SCDAPT1_02BEGIN_15</vt:lpstr>
      <vt:lpstr>SCDAPT1!SCDAPT1_02BEGIN_16</vt:lpstr>
      <vt:lpstr>SCDAPT1!SCDAPT1_02BEGIN_17</vt:lpstr>
      <vt:lpstr>SCDAPT1!SCDAPT1_02BEGIN_18</vt:lpstr>
      <vt:lpstr>SCDAPT1!SCDAPT1_02BEGIN_19</vt:lpstr>
      <vt:lpstr>SCDAPT1!SCDAPT1_02BEGIN_2</vt:lpstr>
      <vt:lpstr>SCDAPT1!SCDAPT1_02BEGIN_20</vt:lpstr>
      <vt:lpstr>SCDAPT1!SCDAPT1_02BEGIN_21</vt:lpstr>
      <vt:lpstr>SCDAPT1!SCDAPT1_02BEGIN_3</vt:lpstr>
      <vt:lpstr>SCDAPT1!SCDAPT1_02BEGIN_4</vt:lpstr>
      <vt:lpstr>SCDAPT1!SCDAPT1_02BEGIN_5</vt:lpstr>
      <vt:lpstr>SCDAPT1!SCDAPT1_02BEGIN_6</vt:lpstr>
      <vt:lpstr>SCDAPT1!SCDAPT1_02BEGIN_7</vt:lpstr>
      <vt:lpstr>SCDAPT1!SCDAPT1_02BEGIN_8</vt:lpstr>
      <vt:lpstr>SCDAPT1!SCDAPT1_02BEGIN_9</vt:lpstr>
      <vt:lpstr>SCDAPT1!SCDAPT1_02ENDIN_10</vt:lpstr>
      <vt:lpstr>SCDAPT1!SCDAPT1_02ENDIN_11</vt:lpstr>
      <vt:lpstr>SCDAPT1!SCDAPT1_02ENDIN_12</vt:lpstr>
      <vt:lpstr>SCDAPT1!SCDAPT1_02ENDIN_13</vt:lpstr>
      <vt:lpstr>SCDAPT1!SCDAPT1_02ENDIN_14</vt:lpstr>
      <vt:lpstr>SCDAPT1!SCDAPT1_02ENDIN_15</vt:lpstr>
      <vt:lpstr>SCDAPT1!SCDAPT1_02ENDIN_16</vt:lpstr>
      <vt:lpstr>SCDAPT1!SCDAPT1_02ENDIN_17</vt:lpstr>
      <vt:lpstr>SCDAPT1!SCDAPT1_02ENDIN_18</vt:lpstr>
      <vt:lpstr>SCDAPT1!SCDAPT1_02ENDIN_19</vt:lpstr>
      <vt:lpstr>SCDAPT1!SCDAPT1_02ENDIN_2</vt:lpstr>
      <vt:lpstr>SCDAPT1!SCDAPT1_02ENDIN_20</vt:lpstr>
      <vt:lpstr>SCDAPT1!SCDAPT1_02ENDIN_21</vt:lpstr>
      <vt:lpstr>SCDAPT1!SCDAPT1_02ENDIN_3</vt:lpstr>
      <vt:lpstr>SCDAPT1!SCDAPT1_02ENDIN_4</vt:lpstr>
      <vt:lpstr>SCDAPT1!SCDAPT1_02ENDIN_5</vt:lpstr>
      <vt:lpstr>SCDAPT1!SCDAPT1_02ENDIN_6</vt:lpstr>
      <vt:lpstr>SCDAPT1!SCDAPT1_02ENDIN_7</vt:lpstr>
      <vt:lpstr>SCDAPT1!SCDAPT1_02ENDIN_8</vt:lpstr>
      <vt:lpstr>SCDAPT1!SCDAPT1_02ENDIN_9</vt:lpstr>
      <vt:lpstr>SCDAPT1!SCDAPT1_0300000_Range</vt:lpstr>
      <vt:lpstr>SCDAPT1!SCDAPT1_0399999_10</vt:lpstr>
      <vt:lpstr>SCDAPT1!SCDAPT1_0399999_11</vt:lpstr>
      <vt:lpstr>SCDAPT1!SCDAPT1_0399999_12</vt:lpstr>
      <vt:lpstr>SCDAPT1!SCDAPT1_0399999_13</vt:lpstr>
      <vt:lpstr>SCDAPT1!SCDAPT1_0399999_14</vt:lpstr>
      <vt:lpstr>SCDAPT1!SCDAPT1_0399999_15</vt:lpstr>
      <vt:lpstr>SCDAPT1!SCDAPT1_0399999_16</vt:lpstr>
      <vt:lpstr>SCDAPT1!SCDAPT1_0399999_20</vt:lpstr>
      <vt:lpstr>SCDAPT1!SCDAPT1_0399999_21</vt:lpstr>
      <vt:lpstr>SCDAPT1!SCDAPT1_0399999_8</vt:lpstr>
      <vt:lpstr>SCDAPT1!SCDAPT1_0399999_9</vt:lpstr>
      <vt:lpstr>SCDAPT1!SCDAPT1_03BEGIN_1</vt:lpstr>
      <vt:lpstr>SCDAPT1!SCDAPT1_03BEGIN_10</vt:lpstr>
      <vt:lpstr>SCDAPT1!SCDAPT1_03BEGIN_11</vt:lpstr>
      <vt:lpstr>SCDAPT1!SCDAPT1_03BEGIN_12</vt:lpstr>
      <vt:lpstr>SCDAPT1!SCDAPT1_03BEGIN_13</vt:lpstr>
      <vt:lpstr>SCDAPT1!SCDAPT1_03BEGIN_14</vt:lpstr>
      <vt:lpstr>SCDAPT1!SCDAPT1_03BEGIN_15</vt:lpstr>
      <vt:lpstr>SCDAPT1!SCDAPT1_03BEGIN_16</vt:lpstr>
      <vt:lpstr>SCDAPT1!SCDAPT1_03BEGIN_17</vt:lpstr>
      <vt:lpstr>SCDAPT1!SCDAPT1_03BEGIN_18</vt:lpstr>
      <vt:lpstr>SCDAPT1!SCDAPT1_03BEGIN_19</vt:lpstr>
      <vt:lpstr>SCDAPT1!SCDAPT1_03BEGIN_2</vt:lpstr>
      <vt:lpstr>SCDAPT1!SCDAPT1_03BEGIN_20</vt:lpstr>
      <vt:lpstr>SCDAPT1!SCDAPT1_03BEGIN_21</vt:lpstr>
      <vt:lpstr>SCDAPT1!SCDAPT1_03BEGIN_3</vt:lpstr>
      <vt:lpstr>SCDAPT1!SCDAPT1_03BEGIN_4</vt:lpstr>
      <vt:lpstr>SCDAPT1!SCDAPT1_03BEGIN_5</vt:lpstr>
      <vt:lpstr>SCDAPT1!SCDAPT1_03BEGIN_6</vt:lpstr>
      <vt:lpstr>SCDAPT1!SCDAPT1_03BEGIN_7</vt:lpstr>
      <vt:lpstr>SCDAPT1!SCDAPT1_03BEGIN_8</vt:lpstr>
      <vt:lpstr>SCDAPT1!SCDAPT1_03BEGIN_9</vt:lpstr>
      <vt:lpstr>SCDAPT1!SCDAPT1_03ENDIN_10</vt:lpstr>
      <vt:lpstr>SCDAPT1!SCDAPT1_03ENDIN_11</vt:lpstr>
      <vt:lpstr>SCDAPT1!SCDAPT1_03ENDIN_12</vt:lpstr>
      <vt:lpstr>SCDAPT1!SCDAPT1_03ENDIN_13</vt:lpstr>
      <vt:lpstr>SCDAPT1!SCDAPT1_03ENDIN_14</vt:lpstr>
      <vt:lpstr>SCDAPT1!SCDAPT1_03ENDIN_15</vt:lpstr>
      <vt:lpstr>SCDAPT1!SCDAPT1_03ENDIN_16</vt:lpstr>
      <vt:lpstr>SCDAPT1!SCDAPT1_03ENDIN_17</vt:lpstr>
      <vt:lpstr>SCDAPT1!SCDAPT1_03ENDIN_18</vt:lpstr>
      <vt:lpstr>SCDAPT1!SCDAPT1_03ENDIN_19</vt:lpstr>
      <vt:lpstr>SCDAPT1!SCDAPT1_03ENDIN_2</vt:lpstr>
      <vt:lpstr>SCDAPT1!SCDAPT1_03ENDIN_20</vt:lpstr>
      <vt:lpstr>SCDAPT1!SCDAPT1_03ENDIN_21</vt:lpstr>
      <vt:lpstr>SCDAPT1!SCDAPT1_03ENDIN_3</vt:lpstr>
      <vt:lpstr>SCDAPT1!SCDAPT1_03ENDIN_4</vt:lpstr>
      <vt:lpstr>SCDAPT1!SCDAPT1_03ENDIN_5</vt:lpstr>
      <vt:lpstr>SCDAPT1!SCDAPT1_03ENDIN_6</vt:lpstr>
      <vt:lpstr>SCDAPT1!SCDAPT1_03ENDIN_7</vt:lpstr>
      <vt:lpstr>SCDAPT1!SCDAPT1_03ENDIN_8</vt:lpstr>
      <vt:lpstr>SCDAPT1!SCDAPT1_03ENDIN_9</vt:lpstr>
      <vt:lpstr>SCDAPT1!SCDAPT1_0400000_Range</vt:lpstr>
      <vt:lpstr>SCDAPT1!SCDAPT1_0499999_10</vt:lpstr>
      <vt:lpstr>SCDAPT1!SCDAPT1_0499999_11</vt:lpstr>
      <vt:lpstr>SCDAPT1!SCDAPT1_0499999_12</vt:lpstr>
      <vt:lpstr>SCDAPT1!SCDAPT1_0499999_13</vt:lpstr>
      <vt:lpstr>SCDAPT1!SCDAPT1_0499999_14</vt:lpstr>
      <vt:lpstr>SCDAPT1!SCDAPT1_0499999_15</vt:lpstr>
      <vt:lpstr>SCDAPT1!SCDAPT1_0499999_16</vt:lpstr>
      <vt:lpstr>SCDAPT1!SCDAPT1_0499999_20</vt:lpstr>
      <vt:lpstr>SCDAPT1!SCDAPT1_0499999_21</vt:lpstr>
      <vt:lpstr>SCDAPT1!SCDAPT1_0499999_8</vt:lpstr>
      <vt:lpstr>SCDAPT1!SCDAPT1_0499999_9</vt:lpstr>
      <vt:lpstr>SCDAPT1!SCDAPT1_04BEGIN_1</vt:lpstr>
      <vt:lpstr>SCDAPT1!SCDAPT1_04BEGIN_10</vt:lpstr>
      <vt:lpstr>SCDAPT1!SCDAPT1_04BEGIN_11</vt:lpstr>
      <vt:lpstr>SCDAPT1!SCDAPT1_04BEGIN_12</vt:lpstr>
      <vt:lpstr>SCDAPT1!SCDAPT1_04BEGIN_13</vt:lpstr>
      <vt:lpstr>SCDAPT1!SCDAPT1_04BEGIN_14</vt:lpstr>
      <vt:lpstr>SCDAPT1!SCDAPT1_04BEGIN_15</vt:lpstr>
      <vt:lpstr>SCDAPT1!SCDAPT1_04BEGIN_16</vt:lpstr>
      <vt:lpstr>SCDAPT1!SCDAPT1_04BEGIN_17</vt:lpstr>
      <vt:lpstr>SCDAPT1!SCDAPT1_04BEGIN_18</vt:lpstr>
      <vt:lpstr>SCDAPT1!SCDAPT1_04BEGIN_19</vt:lpstr>
      <vt:lpstr>SCDAPT1!SCDAPT1_04BEGIN_2</vt:lpstr>
      <vt:lpstr>SCDAPT1!SCDAPT1_04BEGIN_20</vt:lpstr>
      <vt:lpstr>SCDAPT1!SCDAPT1_04BEGIN_21</vt:lpstr>
      <vt:lpstr>SCDAPT1!SCDAPT1_04BEGIN_3</vt:lpstr>
      <vt:lpstr>SCDAPT1!SCDAPT1_04BEGIN_4</vt:lpstr>
      <vt:lpstr>SCDAPT1!SCDAPT1_04BEGIN_5</vt:lpstr>
      <vt:lpstr>SCDAPT1!SCDAPT1_04BEGIN_6</vt:lpstr>
      <vt:lpstr>SCDAPT1!SCDAPT1_04BEGIN_7</vt:lpstr>
      <vt:lpstr>SCDAPT1!SCDAPT1_04BEGIN_8</vt:lpstr>
      <vt:lpstr>SCDAPT1!SCDAPT1_04BEGIN_9</vt:lpstr>
      <vt:lpstr>SCDAPT1!SCDAPT1_04ENDIN_10</vt:lpstr>
      <vt:lpstr>SCDAPT1!SCDAPT1_04ENDIN_11</vt:lpstr>
      <vt:lpstr>SCDAPT1!SCDAPT1_04ENDIN_12</vt:lpstr>
      <vt:lpstr>SCDAPT1!SCDAPT1_04ENDIN_13</vt:lpstr>
      <vt:lpstr>SCDAPT1!SCDAPT1_04ENDIN_14</vt:lpstr>
      <vt:lpstr>SCDAPT1!SCDAPT1_04ENDIN_15</vt:lpstr>
      <vt:lpstr>SCDAPT1!SCDAPT1_04ENDIN_16</vt:lpstr>
      <vt:lpstr>SCDAPT1!SCDAPT1_04ENDIN_17</vt:lpstr>
      <vt:lpstr>SCDAPT1!SCDAPT1_04ENDIN_18</vt:lpstr>
      <vt:lpstr>SCDAPT1!SCDAPT1_04ENDIN_19</vt:lpstr>
      <vt:lpstr>SCDAPT1!SCDAPT1_04ENDIN_2</vt:lpstr>
      <vt:lpstr>SCDAPT1!SCDAPT1_04ENDIN_20</vt:lpstr>
      <vt:lpstr>SCDAPT1!SCDAPT1_04ENDIN_21</vt:lpstr>
      <vt:lpstr>SCDAPT1!SCDAPT1_04ENDIN_3</vt:lpstr>
      <vt:lpstr>SCDAPT1!SCDAPT1_04ENDIN_4</vt:lpstr>
      <vt:lpstr>SCDAPT1!SCDAPT1_04ENDIN_5</vt:lpstr>
      <vt:lpstr>SCDAPT1!SCDAPT1_04ENDIN_6</vt:lpstr>
      <vt:lpstr>SCDAPT1!SCDAPT1_04ENDIN_7</vt:lpstr>
      <vt:lpstr>SCDAPT1!SCDAPT1_04ENDIN_8</vt:lpstr>
      <vt:lpstr>SCDAPT1!SCDAPT1_04ENDIN_9</vt:lpstr>
      <vt:lpstr>SCDAPT1!SCDAPT1_0599999_10</vt:lpstr>
      <vt:lpstr>SCDAPT1!SCDAPT1_0599999_11</vt:lpstr>
      <vt:lpstr>SCDAPT1!SCDAPT1_0599999_12</vt:lpstr>
      <vt:lpstr>SCDAPT1!SCDAPT1_0599999_13</vt:lpstr>
      <vt:lpstr>SCDAPT1!SCDAPT1_0599999_14</vt:lpstr>
      <vt:lpstr>SCDAPT1!SCDAPT1_0599999_15</vt:lpstr>
      <vt:lpstr>SCDAPT1!SCDAPT1_0599999_16</vt:lpstr>
      <vt:lpstr>SCDAPT1!SCDAPT1_0599999_20</vt:lpstr>
      <vt:lpstr>SCDAPT1!SCDAPT1_0599999_21</vt:lpstr>
      <vt:lpstr>SCDAPT1!SCDAPT1_0599999_8</vt:lpstr>
      <vt:lpstr>SCDAPT1!SCDAPT1_0599999_9</vt:lpstr>
      <vt:lpstr>SCDAPT1!SCDAPT1_0600000_Range</vt:lpstr>
      <vt:lpstr>SCDAPT1!SCDAPT1_0699999_10</vt:lpstr>
      <vt:lpstr>SCDAPT1!SCDAPT1_0699999_11</vt:lpstr>
      <vt:lpstr>SCDAPT1!SCDAPT1_0699999_12</vt:lpstr>
      <vt:lpstr>SCDAPT1!SCDAPT1_0699999_13</vt:lpstr>
      <vt:lpstr>SCDAPT1!SCDAPT1_0699999_14</vt:lpstr>
      <vt:lpstr>SCDAPT1!SCDAPT1_0699999_15</vt:lpstr>
      <vt:lpstr>SCDAPT1!SCDAPT1_0699999_16</vt:lpstr>
      <vt:lpstr>SCDAPT1!SCDAPT1_0699999_20</vt:lpstr>
      <vt:lpstr>SCDAPT1!SCDAPT1_0699999_21</vt:lpstr>
      <vt:lpstr>SCDAPT1!SCDAPT1_0699999_8</vt:lpstr>
      <vt:lpstr>SCDAPT1!SCDAPT1_0699999_9</vt:lpstr>
      <vt:lpstr>SCDAPT1!SCDAPT1_06BEGIN_1</vt:lpstr>
      <vt:lpstr>SCDAPT1!SCDAPT1_06BEGIN_10</vt:lpstr>
      <vt:lpstr>SCDAPT1!SCDAPT1_06BEGIN_11</vt:lpstr>
      <vt:lpstr>SCDAPT1!SCDAPT1_06BEGIN_12</vt:lpstr>
      <vt:lpstr>SCDAPT1!SCDAPT1_06BEGIN_13</vt:lpstr>
      <vt:lpstr>SCDAPT1!SCDAPT1_06BEGIN_14</vt:lpstr>
      <vt:lpstr>SCDAPT1!SCDAPT1_06BEGIN_15</vt:lpstr>
      <vt:lpstr>SCDAPT1!SCDAPT1_06BEGIN_16</vt:lpstr>
      <vt:lpstr>SCDAPT1!SCDAPT1_06BEGIN_17</vt:lpstr>
      <vt:lpstr>SCDAPT1!SCDAPT1_06BEGIN_18</vt:lpstr>
      <vt:lpstr>SCDAPT1!SCDAPT1_06BEGIN_19</vt:lpstr>
      <vt:lpstr>SCDAPT1!SCDAPT1_06BEGIN_2</vt:lpstr>
      <vt:lpstr>SCDAPT1!SCDAPT1_06BEGIN_20</vt:lpstr>
      <vt:lpstr>SCDAPT1!SCDAPT1_06BEGIN_21</vt:lpstr>
      <vt:lpstr>SCDAPT1!SCDAPT1_06BEGIN_3</vt:lpstr>
      <vt:lpstr>SCDAPT1!SCDAPT1_06BEGIN_4</vt:lpstr>
      <vt:lpstr>SCDAPT1!SCDAPT1_06BEGIN_5</vt:lpstr>
      <vt:lpstr>SCDAPT1!SCDAPT1_06BEGIN_6</vt:lpstr>
      <vt:lpstr>SCDAPT1!SCDAPT1_06BEGIN_7</vt:lpstr>
      <vt:lpstr>SCDAPT1!SCDAPT1_06BEGIN_8</vt:lpstr>
      <vt:lpstr>SCDAPT1!SCDAPT1_06BEGIN_9</vt:lpstr>
      <vt:lpstr>SCDAPT1!SCDAPT1_06ENDIN_10</vt:lpstr>
      <vt:lpstr>SCDAPT1!SCDAPT1_06ENDIN_11</vt:lpstr>
      <vt:lpstr>SCDAPT1!SCDAPT1_06ENDIN_12</vt:lpstr>
      <vt:lpstr>SCDAPT1!SCDAPT1_06ENDIN_13</vt:lpstr>
      <vt:lpstr>SCDAPT1!SCDAPT1_06ENDIN_14</vt:lpstr>
      <vt:lpstr>SCDAPT1!SCDAPT1_06ENDIN_15</vt:lpstr>
      <vt:lpstr>SCDAPT1!SCDAPT1_06ENDIN_16</vt:lpstr>
      <vt:lpstr>SCDAPT1!SCDAPT1_06ENDIN_17</vt:lpstr>
      <vt:lpstr>SCDAPT1!SCDAPT1_06ENDIN_18</vt:lpstr>
      <vt:lpstr>SCDAPT1!SCDAPT1_06ENDIN_19</vt:lpstr>
      <vt:lpstr>SCDAPT1!SCDAPT1_06ENDIN_2</vt:lpstr>
      <vt:lpstr>SCDAPT1!SCDAPT1_06ENDIN_20</vt:lpstr>
      <vt:lpstr>SCDAPT1!SCDAPT1_06ENDIN_21</vt:lpstr>
      <vt:lpstr>SCDAPT1!SCDAPT1_06ENDIN_3</vt:lpstr>
      <vt:lpstr>SCDAPT1!SCDAPT1_06ENDIN_4</vt:lpstr>
      <vt:lpstr>SCDAPT1!SCDAPT1_06ENDIN_5</vt:lpstr>
      <vt:lpstr>SCDAPT1!SCDAPT1_06ENDIN_6</vt:lpstr>
      <vt:lpstr>SCDAPT1!SCDAPT1_06ENDIN_7</vt:lpstr>
      <vt:lpstr>SCDAPT1!SCDAPT1_06ENDIN_8</vt:lpstr>
      <vt:lpstr>SCDAPT1!SCDAPT1_06ENDIN_9</vt:lpstr>
      <vt:lpstr>SCDAPT1!SCDAPT1_0700000_Range</vt:lpstr>
      <vt:lpstr>SCDAPT1!SCDAPT1_0799999_10</vt:lpstr>
      <vt:lpstr>SCDAPT1!SCDAPT1_0799999_11</vt:lpstr>
      <vt:lpstr>SCDAPT1!SCDAPT1_0799999_12</vt:lpstr>
      <vt:lpstr>SCDAPT1!SCDAPT1_0799999_13</vt:lpstr>
      <vt:lpstr>SCDAPT1!SCDAPT1_0799999_14</vt:lpstr>
      <vt:lpstr>SCDAPT1!SCDAPT1_0799999_15</vt:lpstr>
      <vt:lpstr>SCDAPT1!SCDAPT1_0799999_16</vt:lpstr>
      <vt:lpstr>SCDAPT1!SCDAPT1_0799999_20</vt:lpstr>
      <vt:lpstr>SCDAPT1!SCDAPT1_0799999_21</vt:lpstr>
      <vt:lpstr>SCDAPT1!SCDAPT1_0799999_8</vt:lpstr>
      <vt:lpstr>SCDAPT1!SCDAPT1_0799999_9</vt:lpstr>
      <vt:lpstr>SCDAPT1!SCDAPT1_07BEGIN_1</vt:lpstr>
      <vt:lpstr>SCDAPT1!SCDAPT1_07BEGIN_10</vt:lpstr>
      <vt:lpstr>SCDAPT1!SCDAPT1_07BEGIN_11</vt:lpstr>
      <vt:lpstr>SCDAPT1!SCDAPT1_07BEGIN_12</vt:lpstr>
      <vt:lpstr>SCDAPT1!SCDAPT1_07BEGIN_13</vt:lpstr>
      <vt:lpstr>SCDAPT1!SCDAPT1_07BEGIN_14</vt:lpstr>
      <vt:lpstr>SCDAPT1!SCDAPT1_07BEGIN_15</vt:lpstr>
      <vt:lpstr>SCDAPT1!SCDAPT1_07BEGIN_16</vt:lpstr>
      <vt:lpstr>SCDAPT1!SCDAPT1_07BEGIN_17</vt:lpstr>
      <vt:lpstr>SCDAPT1!SCDAPT1_07BEGIN_18</vt:lpstr>
      <vt:lpstr>SCDAPT1!SCDAPT1_07BEGIN_19</vt:lpstr>
      <vt:lpstr>SCDAPT1!SCDAPT1_07BEGIN_2</vt:lpstr>
      <vt:lpstr>SCDAPT1!SCDAPT1_07BEGIN_20</vt:lpstr>
      <vt:lpstr>SCDAPT1!SCDAPT1_07BEGIN_21</vt:lpstr>
      <vt:lpstr>SCDAPT1!SCDAPT1_07BEGIN_3</vt:lpstr>
      <vt:lpstr>SCDAPT1!SCDAPT1_07BEGIN_4</vt:lpstr>
      <vt:lpstr>SCDAPT1!SCDAPT1_07BEGIN_5</vt:lpstr>
      <vt:lpstr>SCDAPT1!SCDAPT1_07BEGIN_6</vt:lpstr>
      <vt:lpstr>SCDAPT1!SCDAPT1_07BEGIN_7</vt:lpstr>
      <vt:lpstr>SCDAPT1!SCDAPT1_07BEGIN_8</vt:lpstr>
      <vt:lpstr>SCDAPT1!SCDAPT1_07BEGIN_9</vt:lpstr>
      <vt:lpstr>SCDAPT1!SCDAPT1_07ENDIN_10</vt:lpstr>
      <vt:lpstr>SCDAPT1!SCDAPT1_07ENDIN_11</vt:lpstr>
      <vt:lpstr>SCDAPT1!SCDAPT1_07ENDIN_12</vt:lpstr>
      <vt:lpstr>SCDAPT1!SCDAPT1_07ENDIN_13</vt:lpstr>
      <vt:lpstr>SCDAPT1!SCDAPT1_07ENDIN_14</vt:lpstr>
      <vt:lpstr>SCDAPT1!SCDAPT1_07ENDIN_15</vt:lpstr>
      <vt:lpstr>SCDAPT1!SCDAPT1_07ENDIN_16</vt:lpstr>
      <vt:lpstr>SCDAPT1!SCDAPT1_07ENDIN_17</vt:lpstr>
      <vt:lpstr>SCDAPT1!SCDAPT1_07ENDIN_18</vt:lpstr>
      <vt:lpstr>SCDAPT1!SCDAPT1_07ENDIN_19</vt:lpstr>
      <vt:lpstr>SCDAPT1!SCDAPT1_07ENDIN_2</vt:lpstr>
      <vt:lpstr>SCDAPT1!SCDAPT1_07ENDIN_20</vt:lpstr>
      <vt:lpstr>SCDAPT1!SCDAPT1_07ENDIN_21</vt:lpstr>
      <vt:lpstr>SCDAPT1!SCDAPT1_07ENDIN_3</vt:lpstr>
      <vt:lpstr>SCDAPT1!SCDAPT1_07ENDIN_4</vt:lpstr>
      <vt:lpstr>SCDAPT1!SCDAPT1_07ENDIN_5</vt:lpstr>
      <vt:lpstr>SCDAPT1!SCDAPT1_07ENDIN_6</vt:lpstr>
      <vt:lpstr>SCDAPT1!SCDAPT1_07ENDIN_7</vt:lpstr>
      <vt:lpstr>SCDAPT1!SCDAPT1_07ENDIN_8</vt:lpstr>
      <vt:lpstr>SCDAPT1!SCDAPT1_07ENDIN_9</vt:lpstr>
      <vt:lpstr>SCDAPT1!SCDAPT1_0800000_Range</vt:lpstr>
      <vt:lpstr>SCDAPT1!SCDAPT1_0899999_10</vt:lpstr>
      <vt:lpstr>SCDAPT1!SCDAPT1_0899999_11</vt:lpstr>
      <vt:lpstr>SCDAPT1!SCDAPT1_0899999_12</vt:lpstr>
      <vt:lpstr>SCDAPT1!SCDAPT1_0899999_13</vt:lpstr>
      <vt:lpstr>SCDAPT1!SCDAPT1_0899999_14</vt:lpstr>
      <vt:lpstr>SCDAPT1!SCDAPT1_0899999_15</vt:lpstr>
      <vt:lpstr>SCDAPT1!SCDAPT1_0899999_16</vt:lpstr>
      <vt:lpstr>SCDAPT1!SCDAPT1_0899999_20</vt:lpstr>
      <vt:lpstr>SCDAPT1!SCDAPT1_0899999_21</vt:lpstr>
      <vt:lpstr>SCDAPT1!SCDAPT1_0899999_8</vt:lpstr>
      <vt:lpstr>SCDAPT1!SCDAPT1_0899999_9</vt:lpstr>
      <vt:lpstr>SCDAPT1!SCDAPT1_08BEGIN_1</vt:lpstr>
      <vt:lpstr>SCDAPT1!SCDAPT1_08BEGIN_10</vt:lpstr>
      <vt:lpstr>SCDAPT1!SCDAPT1_08BEGIN_11</vt:lpstr>
      <vt:lpstr>SCDAPT1!SCDAPT1_08BEGIN_12</vt:lpstr>
      <vt:lpstr>SCDAPT1!SCDAPT1_08BEGIN_13</vt:lpstr>
      <vt:lpstr>SCDAPT1!SCDAPT1_08BEGIN_14</vt:lpstr>
      <vt:lpstr>SCDAPT1!SCDAPT1_08BEGIN_15</vt:lpstr>
      <vt:lpstr>SCDAPT1!SCDAPT1_08BEGIN_16</vt:lpstr>
      <vt:lpstr>SCDAPT1!SCDAPT1_08BEGIN_17</vt:lpstr>
      <vt:lpstr>SCDAPT1!SCDAPT1_08BEGIN_18</vt:lpstr>
      <vt:lpstr>SCDAPT1!SCDAPT1_08BEGIN_19</vt:lpstr>
      <vt:lpstr>SCDAPT1!SCDAPT1_08BEGIN_2</vt:lpstr>
      <vt:lpstr>SCDAPT1!SCDAPT1_08BEGIN_20</vt:lpstr>
      <vt:lpstr>SCDAPT1!SCDAPT1_08BEGIN_21</vt:lpstr>
      <vt:lpstr>SCDAPT1!SCDAPT1_08BEGIN_3</vt:lpstr>
      <vt:lpstr>SCDAPT1!SCDAPT1_08BEGIN_4</vt:lpstr>
      <vt:lpstr>SCDAPT1!SCDAPT1_08BEGIN_5</vt:lpstr>
      <vt:lpstr>SCDAPT1!SCDAPT1_08BEGIN_6</vt:lpstr>
      <vt:lpstr>SCDAPT1!SCDAPT1_08BEGIN_7</vt:lpstr>
      <vt:lpstr>SCDAPT1!SCDAPT1_08BEGIN_8</vt:lpstr>
      <vt:lpstr>SCDAPT1!SCDAPT1_08BEGIN_9</vt:lpstr>
      <vt:lpstr>SCDAPT1!SCDAPT1_08ENDIN_10</vt:lpstr>
      <vt:lpstr>SCDAPT1!SCDAPT1_08ENDIN_11</vt:lpstr>
      <vt:lpstr>SCDAPT1!SCDAPT1_08ENDIN_12</vt:lpstr>
      <vt:lpstr>SCDAPT1!SCDAPT1_08ENDIN_13</vt:lpstr>
      <vt:lpstr>SCDAPT1!SCDAPT1_08ENDIN_14</vt:lpstr>
      <vt:lpstr>SCDAPT1!SCDAPT1_08ENDIN_15</vt:lpstr>
      <vt:lpstr>SCDAPT1!SCDAPT1_08ENDIN_16</vt:lpstr>
      <vt:lpstr>SCDAPT1!SCDAPT1_08ENDIN_17</vt:lpstr>
      <vt:lpstr>SCDAPT1!SCDAPT1_08ENDIN_18</vt:lpstr>
      <vt:lpstr>SCDAPT1!SCDAPT1_08ENDIN_19</vt:lpstr>
      <vt:lpstr>SCDAPT1!SCDAPT1_08ENDIN_2</vt:lpstr>
      <vt:lpstr>SCDAPT1!SCDAPT1_08ENDIN_20</vt:lpstr>
      <vt:lpstr>SCDAPT1!SCDAPT1_08ENDIN_21</vt:lpstr>
      <vt:lpstr>SCDAPT1!SCDAPT1_08ENDIN_3</vt:lpstr>
      <vt:lpstr>SCDAPT1!SCDAPT1_08ENDIN_4</vt:lpstr>
      <vt:lpstr>SCDAPT1!SCDAPT1_08ENDIN_5</vt:lpstr>
      <vt:lpstr>SCDAPT1!SCDAPT1_08ENDIN_6</vt:lpstr>
      <vt:lpstr>SCDAPT1!SCDAPT1_08ENDIN_7</vt:lpstr>
      <vt:lpstr>SCDAPT1!SCDAPT1_08ENDIN_8</vt:lpstr>
      <vt:lpstr>SCDAPT1!SCDAPT1_08ENDIN_9</vt:lpstr>
      <vt:lpstr>SCDAPT1!SCDAPT1_0900000_Range</vt:lpstr>
      <vt:lpstr>SCDAPT1!SCDAPT1_0999999_10</vt:lpstr>
      <vt:lpstr>SCDAPT1!SCDAPT1_0999999_11</vt:lpstr>
      <vt:lpstr>SCDAPT1!SCDAPT1_0999999_12</vt:lpstr>
      <vt:lpstr>SCDAPT1!SCDAPT1_0999999_13</vt:lpstr>
      <vt:lpstr>SCDAPT1!SCDAPT1_0999999_14</vt:lpstr>
      <vt:lpstr>SCDAPT1!SCDAPT1_0999999_15</vt:lpstr>
      <vt:lpstr>SCDAPT1!SCDAPT1_0999999_16</vt:lpstr>
      <vt:lpstr>SCDAPT1!SCDAPT1_0999999_20</vt:lpstr>
      <vt:lpstr>SCDAPT1!SCDAPT1_0999999_21</vt:lpstr>
      <vt:lpstr>SCDAPT1!SCDAPT1_0999999_8</vt:lpstr>
      <vt:lpstr>SCDAPT1!SCDAPT1_0999999_9</vt:lpstr>
      <vt:lpstr>SCDAPT1!SCDAPT1_09BEGIN_1</vt:lpstr>
      <vt:lpstr>SCDAPT1!SCDAPT1_09BEGIN_10</vt:lpstr>
      <vt:lpstr>SCDAPT1!SCDAPT1_09BEGIN_11</vt:lpstr>
      <vt:lpstr>SCDAPT1!SCDAPT1_09BEGIN_12</vt:lpstr>
      <vt:lpstr>SCDAPT1!SCDAPT1_09BEGIN_13</vt:lpstr>
      <vt:lpstr>SCDAPT1!SCDAPT1_09BEGIN_14</vt:lpstr>
      <vt:lpstr>SCDAPT1!SCDAPT1_09BEGIN_15</vt:lpstr>
      <vt:lpstr>SCDAPT1!SCDAPT1_09BEGIN_16</vt:lpstr>
      <vt:lpstr>SCDAPT1!SCDAPT1_09BEGIN_17</vt:lpstr>
      <vt:lpstr>SCDAPT1!SCDAPT1_09BEGIN_18</vt:lpstr>
      <vt:lpstr>SCDAPT1!SCDAPT1_09BEGIN_19</vt:lpstr>
      <vt:lpstr>SCDAPT1!SCDAPT1_09BEGIN_2</vt:lpstr>
      <vt:lpstr>SCDAPT1!SCDAPT1_09BEGIN_20</vt:lpstr>
      <vt:lpstr>SCDAPT1!SCDAPT1_09BEGIN_21</vt:lpstr>
      <vt:lpstr>SCDAPT1!SCDAPT1_09BEGIN_3</vt:lpstr>
      <vt:lpstr>SCDAPT1!SCDAPT1_09BEGIN_4</vt:lpstr>
      <vt:lpstr>SCDAPT1!SCDAPT1_09BEGIN_5</vt:lpstr>
      <vt:lpstr>SCDAPT1!SCDAPT1_09BEGIN_6</vt:lpstr>
      <vt:lpstr>SCDAPT1!SCDAPT1_09BEGIN_7</vt:lpstr>
      <vt:lpstr>SCDAPT1!SCDAPT1_09BEGIN_8</vt:lpstr>
      <vt:lpstr>SCDAPT1!SCDAPT1_09BEGIN_9</vt:lpstr>
      <vt:lpstr>SCDAPT1!SCDAPT1_09ENDIN_10</vt:lpstr>
      <vt:lpstr>SCDAPT1!SCDAPT1_09ENDIN_11</vt:lpstr>
      <vt:lpstr>SCDAPT1!SCDAPT1_09ENDIN_12</vt:lpstr>
      <vt:lpstr>SCDAPT1!SCDAPT1_09ENDIN_13</vt:lpstr>
      <vt:lpstr>SCDAPT1!SCDAPT1_09ENDIN_14</vt:lpstr>
      <vt:lpstr>SCDAPT1!SCDAPT1_09ENDIN_15</vt:lpstr>
      <vt:lpstr>SCDAPT1!SCDAPT1_09ENDIN_16</vt:lpstr>
      <vt:lpstr>SCDAPT1!SCDAPT1_09ENDIN_17</vt:lpstr>
      <vt:lpstr>SCDAPT1!SCDAPT1_09ENDIN_18</vt:lpstr>
      <vt:lpstr>SCDAPT1!SCDAPT1_09ENDIN_19</vt:lpstr>
      <vt:lpstr>SCDAPT1!SCDAPT1_09ENDIN_2</vt:lpstr>
      <vt:lpstr>SCDAPT1!SCDAPT1_09ENDIN_20</vt:lpstr>
      <vt:lpstr>SCDAPT1!SCDAPT1_09ENDIN_21</vt:lpstr>
      <vt:lpstr>SCDAPT1!SCDAPT1_09ENDIN_3</vt:lpstr>
      <vt:lpstr>SCDAPT1!SCDAPT1_09ENDIN_4</vt:lpstr>
      <vt:lpstr>SCDAPT1!SCDAPT1_09ENDIN_5</vt:lpstr>
      <vt:lpstr>SCDAPT1!SCDAPT1_09ENDIN_6</vt:lpstr>
      <vt:lpstr>SCDAPT1!SCDAPT1_09ENDIN_7</vt:lpstr>
      <vt:lpstr>SCDAPT1!SCDAPT1_09ENDIN_8</vt:lpstr>
      <vt:lpstr>SCDAPT1!SCDAPT1_09ENDIN_9</vt:lpstr>
      <vt:lpstr>SCDAPT1!SCDAPT1_1099999_10</vt:lpstr>
      <vt:lpstr>SCDAPT1!SCDAPT1_1099999_11</vt:lpstr>
      <vt:lpstr>SCDAPT1!SCDAPT1_1099999_12</vt:lpstr>
      <vt:lpstr>SCDAPT1!SCDAPT1_1099999_13</vt:lpstr>
      <vt:lpstr>SCDAPT1!SCDAPT1_1099999_14</vt:lpstr>
      <vt:lpstr>SCDAPT1!SCDAPT1_1099999_15</vt:lpstr>
      <vt:lpstr>SCDAPT1!SCDAPT1_1099999_16</vt:lpstr>
      <vt:lpstr>SCDAPT1!SCDAPT1_1099999_20</vt:lpstr>
      <vt:lpstr>SCDAPT1!SCDAPT1_1099999_21</vt:lpstr>
      <vt:lpstr>SCDAPT1!SCDAPT1_1099999_8</vt:lpstr>
      <vt:lpstr>SCDAPT1!SCDAPT1_1099999_9</vt:lpstr>
      <vt:lpstr>SCDAPT1!SCDAPT1_1100000_Range</vt:lpstr>
      <vt:lpstr>SCDAPT1!SCDAPT1_1199999_10</vt:lpstr>
      <vt:lpstr>SCDAPT1!SCDAPT1_1199999_11</vt:lpstr>
      <vt:lpstr>SCDAPT1!SCDAPT1_1199999_12</vt:lpstr>
      <vt:lpstr>SCDAPT1!SCDAPT1_1199999_13</vt:lpstr>
      <vt:lpstr>SCDAPT1!SCDAPT1_1199999_14</vt:lpstr>
      <vt:lpstr>SCDAPT1!SCDAPT1_1199999_15</vt:lpstr>
      <vt:lpstr>SCDAPT1!SCDAPT1_1199999_16</vt:lpstr>
      <vt:lpstr>SCDAPT1!SCDAPT1_1199999_20</vt:lpstr>
      <vt:lpstr>SCDAPT1!SCDAPT1_1199999_21</vt:lpstr>
      <vt:lpstr>SCDAPT1!SCDAPT1_1199999_8</vt:lpstr>
      <vt:lpstr>SCDAPT1!SCDAPT1_1199999_9</vt:lpstr>
      <vt:lpstr>SCDAPT1!SCDAPT1_11BEGIN_1</vt:lpstr>
      <vt:lpstr>SCDAPT1!SCDAPT1_11BEGIN_10</vt:lpstr>
      <vt:lpstr>SCDAPT1!SCDAPT1_11BEGIN_11</vt:lpstr>
      <vt:lpstr>SCDAPT1!SCDAPT1_11BEGIN_12</vt:lpstr>
      <vt:lpstr>SCDAPT1!SCDAPT1_11BEGIN_13</vt:lpstr>
      <vt:lpstr>SCDAPT1!SCDAPT1_11BEGIN_14</vt:lpstr>
      <vt:lpstr>SCDAPT1!SCDAPT1_11BEGIN_15</vt:lpstr>
      <vt:lpstr>SCDAPT1!SCDAPT1_11BEGIN_16</vt:lpstr>
      <vt:lpstr>SCDAPT1!SCDAPT1_11BEGIN_17</vt:lpstr>
      <vt:lpstr>SCDAPT1!SCDAPT1_11BEGIN_18</vt:lpstr>
      <vt:lpstr>SCDAPT1!SCDAPT1_11BEGIN_19</vt:lpstr>
      <vt:lpstr>SCDAPT1!SCDAPT1_11BEGIN_2</vt:lpstr>
      <vt:lpstr>SCDAPT1!SCDAPT1_11BEGIN_20</vt:lpstr>
      <vt:lpstr>SCDAPT1!SCDAPT1_11BEGIN_21</vt:lpstr>
      <vt:lpstr>SCDAPT1!SCDAPT1_11BEGIN_3</vt:lpstr>
      <vt:lpstr>SCDAPT1!SCDAPT1_11BEGIN_4</vt:lpstr>
      <vt:lpstr>SCDAPT1!SCDAPT1_11BEGIN_5</vt:lpstr>
      <vt:lpstr>SCDAPT1!SCDAPT1_11BEGIN_6</vt:lpstr>
      <vt:lpstr>SCDAPT1!SCDAPT1_11BEGIN_7</vt:lpstr>
      <vt:lpstr>SCDAPT1!SCDAPT1_11BEGIN_8</vt:lpstr>
      <vt:lpstr>SCDAPT1!SCDAPT1_11BEGIN_9</vt:lpstr>
      <vt:lpstr>SCDAPT1!SCDAPT1_11ENDIN_10</vt:lpstr>
      <vt:lpstr>SCDAPT1!SCDAPT1_11ENDIN_11</vt:lpstr>
      <vt:lpstr>SCDAPT1!SCDAPT1_11ENDIN_12</vt:lpstr>
      <vt:lpstr>SCDAPT1!SCDAPT1_11ENDIN_13</vt:lpstr>
      <vt:lpstr>SCDAPT1!SCDAPT1_11ENDIN_14</vt:lpstr>
      <vt:lpstr>SCDAPT1!SCDAPT1_11ENDIN_15</vt:lpstr>
      <vt:lpstr>SCDAPT1!SCDAPT1_11ENDIN_16</vt:lpstr>
      <vt:lpstr>SCDAPT1!SCDAPT1_11ENDIN_17</vt:lpstr>
      <vt:lpstr>SCDAPT1!SCDAPT1_11ENDIN_18</vt:lpstr>
      <vt:lpstr>SCDAPT1!SCDAPT1_11ENDIN_19</vt:lpstr>
      <vt:lpstr>SCDAPT1!SCDAPT1_11ENDIN_2</vt:lpstr>
      <vt:lpstr>SCDAPT1!SCDAPT1_11ENDIN_20</vt:lpstr>
      <vt:lpstr>SCDAPT1!SCDAPT1_11ENDIN_21</vt:lpstr>
      <vt:lpstr>SCDAPT1!SCDAPT1_11ENDIN_3</vt:lpstr>
      <vt:lpstr>SCDAPT1!SCDAPT1_11ENDIN_4</vt:lpstr>
      <vt:lpstr>SCDAPT1!SCDAPT1_11ENDIN_5</vt:lpstr>
      <vt:lpstr>SCDAPT1!SCDAPT1_11ENDIN_6</vt:lpstr>
      <vt:lpstr>SCDAPT1!SCDAPT1_11ENDIN_7</vt:lpstr>
      <vt:lpstr>SCDAPT1!SCDAPT1_11ENDIN_8</vt:lpstr>
      <vt:lpstr>SCDAPT1!SCDAPT1_11ENDIN_9</vt:lpstr>
      <vt:lpstr>SCDAPT1!SCDAPT1_1200000_Range</vt:lpstr>
      <vt:lpstr>SCDAPT1!SCDAPT1_1299999_10</vt:lpstr>
      <vt:lpstr>SCDAPT1!SCDAPT1_1299999_11</vt:lpstr>
      <vt:lpstr>SCDAPT1!SCDAPT1_1299999_12</vt:lpstr>
      <vt:lpstr>SCDAPT1!SCDAPT1_1299999_13</vt:lpstr>
      <vt:lpstr>SCDAPT1!SCDAPT1_1299999_14</vt:lpstr>
      <vt:lpstr>SCDAPT1!SCDAPT1_1299999_15</vt:lpstr>
      <vt:lpstr>SCDAPT1!SCDAPT1_1299999_16</vt:lpstr>
      <vt:lpstr>SCDAPT1!SCDAPT1_1299999_20</vt:lpstr>
      <vt:lpstr>SCDAPT1!SCDAPT1_1299999_21</vt:lpstr>
      <vt:lpstr>SCDAPT1!SCDAPT1_1299999_8</vt:lpstr>
      <vt:lpstr>SCDAPT1!SCDAPT1_1299999_9</vt:lpstr>
      <vt:lpstr>SCDAPT1!SCDAPT1_12BEGIN_1</vt:lpstr>
      <vt:lpstr>SCDAPT1!SCDAPT1_12BEGIN_10</vt:lpstr>
      <vt:lpstr>SCDAPT1!SCDAPT1_12BEGIN_11</vt:lpstr>
      <vt:lpstr>SCDAPT1!SCDAPT1_12BEGIN_12</vt:lpstr>
      <vt:lpstr>SCDAPT1!SCDAPT1_12BEGIN_13</vt:lpstr>
      <vt:lpstr>SCDAPT1!SCDAPT1_12BEGIN_14</vt:lpstr>
      <vt:lpstr>SCDAPT1!SCDAPT1_12BEGIN_15</vt:lpstr>
      <vt:lpstr>SCDAPT1!SCDAPT1_12BEGIN_16</vt:lpstr>
      <vt:lpstr>SCDAPT1!SCDAPT1_12BEGIN_17</vt:lpstr>
      <vt:lpstr>SCDAPT1!SCDAPT1_12BEGIN_18</vt:lpstr>
      <vt:lpstr>SCDAPT1!SCDAPT1_12BEGIN_19</vt:lpstr>
      <vt:lpstr>SCDAPT1!SCDAPT1_12BEGIN_2</vt:lpstr>
      <vt:lpstr>SCDAPT1!SCDAPT1_12BEGIN_20</vt:lpstr>
      <vt:lpstr>SCDAPT1!SCDAPT1_12BEGIN_21</vt:lpstr>
      <vt:lpstr>SCDAPT1!SCDAPT1_12BEGIN_3</vt:lpstr>
      <vt:lpstr>SCDAPT1!SCDAPT1_12BEGIN_4</vt:lpstr>
      <vt:lpstr>SCDAPT1!SCDAPT1_12BEGIN_5</vt:lpstr>
      <vt:lpstr>SCDAPT1!SCDAPT1_12BEGIN_6</vt:lpstr>
      <vt:lpstr>SCDAPT1!SCDAPT1_12BEGIN_7</vt:lpstr>
      <vt:lpstr>SCDAPT1!SCDAPT1_12BEGIN_8</vt:lpstr>
      <vt:lpstr>SCDAPT1!SCDAPT1_12BEGIN_9</vt:lpstr>
      <vt:lpstr>SCDAPT1!SCDAPT1_12ENDIN_10</vt:lpstr>
      <vt:lpstr>SCDAPT1!SCDAPT1_12ENDIN_11</vt:lpstr>
      <vt:lpstr>SCDAPT1!SCDAPT1_12ENDIN_12</vt:lpstr>
      <vt:lpstr>SCDAPT1!SCDAPT1_12ENDIN_13</vt:lpstr>
      <vt:lpstr>SCDAPT1!SCDAPT1_12ENDIN_14</vt:lpstr>
      <vt:lpstr>SCDAPT1!SCDAPT1_12ENDIN_15</vt:lpstr>
      <vt:lpstr>SCDAPT1!SCDAPT1_12ENDIN_16</vt:lpstr>
      <vt:lpstr>SCDAPT1!SCDAPT1_12ENDIN_17</vt:lpstr>
      <vt:lpstr>SCDAPT1!SCDAPT1_12ENDIN_18</vt:lpstr>
      <vt:lpstr>SCDAPT1!SCDAPT1_12ENDIN_19</vt:lpstr>
      <vt:lpstr>SCDAPT1!SCDAPT1_12ENDIN_2</vt:lpstr>
      <vt:lpstr>SCDAPT1!SCDAPT1_12ENDIN_20</vt:lpstr>
      <vt:lpstr>SCDAPT1!SCDAPT1_12ENDIN_21</vt:lpstr>
      <vt:lpstr>SCDAPT1!SCDAPT1_12ENDIN_3</vt:lpstr>
      <vt:lpstr>SCDAPT1!SCDAPT1_12ENDIN_4</vt:lpstr>
      <vt:lpstr>SCDAPT1!SCDAPT1_12ENDIN_5</vt:lpstr>
      <vt:lpstr>SCDAPT1!SCDAPT1_12ENDIN_6</vt:lpstr>
      <vt:lpstr>SCDAPT1!SCDAPT1_12ENDIN_7</vt:lpstr>
      <vt:lpstr>SCDAPT1!SCDAPT1_12ENDIN_8</vt:lpstr>
      <vt:lpstr>SCDAPT1!SCDAPT1_12ENDIN_9</vt:lpstr>
      <vt:lpstr>SCDAPT1!SCDAPT1_1300000_Range</vt:lpstr>
      <vt:lpstr>SCDAPT1!SCDAPT1_1399999_10</vt:lpstr>
      <vt:lpstr>SCDAPT1!SCDAPT1_1399999_11</vt:lpstr>
      <vt:lpstr>SCDAPT1!SCDAPT1_1399999_12</vt:lpstr>
      <vt:lpstr>SCDAPT1!SCDAPT1_1399999_13</vt:lpstr>
      <vt:lpstr>SCDAPT1!SCDAPT1_1399999_14</vt:lpstr>
      <vt:lpstr>SCDAPT1!SCDAPT1_1399999_15</vt:lpstr>
      <vt:lpstr>SCDAPT1!SCDAPT1_1399999_16</vt:lpstr>
      <vt:lpstr>SCDAPT1!SCDAPT1_1399999_20</vt:lpstr>
      <vt:lpstr>SCDAPT1!SCDAPT1_1399999_21</vt:lpstr>
      <vt:lpstr>SCDAPT1!SCDAPT1_1399999_8</vt:lpstr>
      <vt:lpstr>SCDAPT1!SCDAPT1_1399999_9</vt:lpstr>
      <vt:lpstr>SCDAPT1!SCDAPT1_13BEGIN_1</vt:lpstr>
      <vt:lpstr>SCDAPT1!SCDAPT1_13BEGIN_10</vt:lpstr>
      <vt:lpstr>SCDAPT1!SCDAPT1_13BEGIN_11</vt:lpstr>
      <vt:lpstr>SCDAPT1!SCDAPT1_13BEGIN_12</vt:lpstr>
      <vt:lpstr>SCDAPT1!SCDAPT1_13BEGIN_13</vt:lpstr>
      <vt:lpstr>SCDAPT1!SCDAPT1_13BEGIN_14</vt:lpstr>
      <vt:lpstr>SCDAPT1!SCDAPT1_13BEGIN_15</vt:lpstr>
      <vt:lpstr>SCDAPT1!SCDAPT1_13BEGIN_16</vt:lpstr>
      <vt:lpstr>SCDAPT1!SCDAPT1_13BEGIN_17</vt:lpstr>
      <vt:lpstr>SCDAPT1!SCDAPT1_13BEGIN_18</vt:lpstr>
      <vt:lpstr>SCDAPT1!SCDAPT1_13BEGIN_19</vt:lpstr>
      <vt:lpstr>SCDAPT1!SCDAPT1_13BEGIN_2</vt:lpstr>
      <vt:lpstr>SCDAPT1!SCDAPT1_13BEGIN_20</vt:lpstr>
      <vt:lpstr>SCDAPT1!SCDAPT1_13BEGIN_21</vt:lpstr>
      <vt:lpstr>SCDAPT1!SCDAPT1_13BEGIN_3</vt:lpstr>
      <vt:lpstr>SCDAPT1!SCDAPT1_13BEGIN_4</vt:lpstr>
      <vt:lpstr>SCDAPT1!SCDAPT1_13BEGIN_5</vt:lpstr>
      <vt:lpstr>SCDAPT1!SCDAPT1_13BEGIN_6</vt:lpstr>
      <vt:lpstr>SCDAPT1!SCDAPT1_13BEGIN_7</vt:lpstr>
      <vt:lpstr>SCDAPT1!SCDAPT1_13BEGIN_8</vt:lpstr>
      <vt:lpstr>SCDAPT1!SCDAPT1_13BEGIN_9</vt:lpstr>
      <vt:lpstr>SCDAPT1!SCDAPT1_13ENDIN_10</vt:lpstr>
      <vt:lpstr>SCDAPT1!SCDAPT1_13ENDIN_11</vt:lpstr>
      <vt:lpstr>SCDAPT1!SCDAPT1_13ENDIN_12</vt:lpstr>
      <vt:lpstr>SCDAPT1!SCDAPT1_13ENDIN_13</vt:lpstr>
      <vt:lpstr>SCDAPT1!SCDAPT1_13ENDIN_14</vt:lpstr>
      <vt:lpstr>SCDAPT1!SCDAPT1_13ENDIN_15</vt:lpstr>
      <vt:lpstr>SCDAPT1!SCDAPT1_13ENDIN_16</vt:lpstr>
      <vt:lpstr>SCDAPT1!SCDAPT1_13ENDIN_17</vt:lpstr>
      <vt:lpstr>SCDAPT1!SCDAPT1_13ENDIN_18</vt:lpstr>
      <vt:lpstr>SCDAPT1!SCDAPT1_13ENDIN_19</vt:lpstr>
      <vt:lpstr>SCDAPT1!SCDAPT1_13ENDIN_2</vt:lpstr>
      <vt:lpstr>SCDAPT1!SCDAPT1_13ENDIN_20</vt:lpstr>
      <vt:lpstr>SCDAPT1!SCDAPT1_13ENDIN_21</vt:lpstr>
      <vt:lpstr>SCDAPT1!SCDAPT1_13ENDIN_3</vt:lpstr>
      <vt:lpstr>SCDAPT1!SCDAPT1_13ENDIN_4</vt:lpstr>
      <vt:lpstr>SCDAPT1!SCDAPT1_13ENDIN_5</vt:lpstr>
      <vt:lpstr>SCDAPT1!SCDAPT1_13ENDIN_6</vt:lpstr>
      <vt:lpstr>SCDAPT1!SCDAPT1_13ENDIN_7</vt:lpstr>
      <vt:lpstr>SCDAPT1!SCDAPT1_13ENDIN_8</vt:lpstr>
      <vt:lpstr>SCDAPT1!SCDAPT1_13ENDIN_9</vt:lpstr>
      <vt:lpstr>SCDAPT1!SCDAPT1_1400000_Range</vt:lpstr>
      <vt:lpstr>SCDAPT1!SCDAPT1_1499999_10</vt:lpstr>
      <vt:lpstr>SCDAPT1!SCDAPT1_1499999_11</vt:lpstr>
      <vt:lpstr>SCDAPT1!SCDAPT1_1499999_12</vt:lpstr>
      <vt:lpstr>SCDAPT1!SCDAPT1_1499999_13</vt:lpstr>
      <vt:lpstr>SCDAPT1!SCDAPT1_1499999_14</vt:lpstr>
      <vt:lpstr>SCDAPT1!SCDAPT1_1499999_15</vt:lpstr>
      <vt:lpstr>SCDAPT1!SCDAPT1_1499999_16</vt:lpstr>
      <vt:lpstr>SCDAPT1!SCDAPT1_1499999_20</vt:lpstr>
      <vt:lpstr>SCDAPT1!SCDAPT1_1499999_21</vt:lpstr>
      <vt:lpstr>SCDAPT1!SCDAPT1_1499999_8</vt:lpstr>
      <vt:lpstr>SCDAPT1!SCDAPT1_1499999_9</vt:lpstr>
      <vt:lpstr>SCDAPT1!SCDAPT1_14BEGIN_1</vt:lpstr>
      <vt:lpstr>SCDAPT1!SCDAPT1_14BEGIN_10</vt:lpstr>
      <vt:lpstr>SCDAPT1!SCDAPT1_14BEGIN_11</vt:lpstr>
      <vt:lpstr>SCDAPT1!SCDAPT1_14BEGIN_12</vt:lpstr>
      <vt:lpstr>SCDAPT1!SCDAPT1_14BEGIN_13</vt:lpstr>
      <vt:lpstr>SCDAPT1!SCDAPT1_14BEGIN_14</vt:lpstr>
      <vt:lpstr>SCDAPT1!SCDAPT1_14BEGIN_15</vt:lpstr>
      <vt:lpstr>SCDAPT1!SCDAPT1_14BEGIN_16</vt:lpstr>
      <vt:lpstr>SCDAPT1!SCDAPT1_14BEGIN_17</vt:lpstr>
      <vt:lpstr>SCDAPT1!SCDAPT1_14BEGIN_18</vt:lpstr>
      <vt:lpstr>SCDAPT1!SCDAPT1_14BEGIN_19</vt:lpstr>
      <vt:lpstr>SCDAPT1!SCDAPT1_14BEGIN_2</vt:lpstr>
      <vt:lpstr>SCDAPT1!SCDAPT1_14BEGIN_20</vt:lpstr>
      <vt:lpstr>SCDAPT1!SCDAPT1_14BEGIN_21</vt:lpstr>
      <vt:lpstr>SCDAPT1!SCDAPT1_14BEGIN_3</vt:lpstr>
      <vt:lpstr>SCDAPT1!SCDAPT1_14BEGIN_4</vt:lpstr>
      <vt:lpstr>SCDAPT1!SCDAPT1_14BEGIN_5</vt:lpstr>
      <vt:lpstr>SCDAPT1!SCDAPT1_14BEGIN_6</vt:lpstr>
      <vt:lpstr>SCDAPT1!SCDAPT1_14BEGIN_7</vt:lpstr>
      <vt:lpstr>SCDAPT1!SCDAPT1_14BEGIN_8</vt:lpstr>
      <vt:lpstr>SCDAPT1!SCDAPT1_14BEGIN_9</vt:lpstr>
      <vt:lpstr>SCDAPT1!SCDAPT1_14ENDIN_10</vt:lpstr>
      <vt:lpstr>SCDAPT1!SCDAPT1_14ENDIN_11</vt:lpstr>
      <vt:lpstr>SCDAPT1!SCDAPT1_14ENDIN_12</vt:lpstr>
      <vt:lpstr>SCDAPT1!SCDAPT1_14ENDIN_13</vt:lpstr>
      <vt:lpstr>SCDAPT1!SCDAPT1_14ENDIN_14</vt:lpstr>
      <vt:lpstr>SCDAPT1!SCDAPT1_14ENDIN_15</vt:lpstr>
      <vt:lpstr>SCDAPT1!SCDAPT1_14ENDIN_16</vt:lpstr>
      <vt:lpstr>SCDAPT1!SCDAPT1_14ENDIN_17</vt:lpstr>
      <vt:lpstr>SCDAPT1!SCDAPT1_14ENDIN_18</vt:lpstr>
      <vt:lpstr>SCDAPT1!SCDAPT1_14ENDIN_19</vt:lpstr>
      <vt:lpstr>SCDAPT1!SCDAPT1_14ENDIN_2</vt:lpstr>
      <vt:lpstr>SCDAPT1!SCDAPT1_14ENDIN_20</vt:lpstr>
      <vt:lpstr>SCDAPT1!SCDAPT1_14ENDIN_21</vt:lpstr>
      <vt:lpstr>SCDAPT1!SCDAPT1_14ENDIN_3</vt:lpstr>
      <vt:lpstr>SCDAPT1!SCDAPT1_14ENDIN_4</vt:lpstr>
      <vt:lpstr>SCDAPT1!SCDAPT1_14ENDIN_5</vt:lpstr>
      <vt:lpstr>SCDAPT1!SCDAPT1_14ENDIN_6</vt:lpstr>
      <vt:lpstr>SCDAPT1!SCDAPT1_14ENDIN_7</vt:lpstr>
      <vt:lpstr>SCDAPT1!SCDAPT1_14ENDIN_8</vt:lpstr>
      <vt:lpstr>SCDAPT1!SCDAPT1_14ENDIN_9</vt:lpstr>
      <vt:lpstr>SCDAPT1!SCDAPT1_1799999_10</vt:lpstr>
      <vt:lpstr>SCDAPT1!SCDAPT1_1799999_11</vt:lpstr>
      <vt:lpstr>SCDAPT1!SCDAPT1_1799999_12</vt:lpstr>
      <vt:lpstr>SCDAPT1!SCDAPT1_1799999_13</vt:lpstr>
      <vt:lpstr>SCDAPT1!SCDAPT1_1799999_14</vt:lpstr>
      <vt:lpstr>SCDAPT1!SCDAPT1_1799999_15</vt:lpstr>
      <vt:lpstr>SCDAPT1!SCDAPT1_1799999_16</vt:lpstr>
      <vt:lpstr>SCDAPT1!SCDAPT1_1799999_20</vt:lpstr>
      <vt:lpstr>SCDAPT1!SCDAPT1_1799999_21</vt:lpstr>
      <vt:lpstr>SCDAPT1!SCDAPT1_1799999_8</vt:lpstr>
      <vt:lpstr>SCDAPT1!SCDAPT1_1799999_9</vt:lpstr>
      <vt:lpstr>SCDAPT1!SCDAPT1_1800000_Range</vt:lpstr>
      <vt:lpstr>SCDAPT1!SCDAPT1_1899999_10</vt:lpstr>
      <vt:lpstr>SCDAPT1!SCDAPT1_1899999_11</vt:lpstr>
      <vt:lpstr>SCDAPT1!SCDAPT1_1899999_12</vt:lpstr>
      <vt:lpstr>SCDAPT1!SCDAPT1_1899999_13</vt:lpstr>
      <vt:lpstr>SCDAPT1!SCDAPT1_1899999_14</vt:lpstr>
      <vt:lpstr>SCDAPT1!SCDAPT1_1899999_15</vt:lpstr>
      <vt:lpstr>SCDAPT1!SCDAPT1_1899999_16</vt:lpstr>
      <vt:lpstr>SCDAPT1!SCDAPT1_1899999_20</vt:lpstr>
      <vt:lpstr>SCDAPT1!SCDAPT1_1899999_21</vt:lpstr>
      <vt:lpstr>SCDAPT1!SCDAPT1_1899999_8</vt:lpstr>
      <vt:lpstr>SCDAPT1!SCDAPT1_1899999_9</vt:lpstr>
      <vt:lpstr>SCDAPT1!SCDAPT1_18BEGIN_1</vt:lpstr>
      <vt:lpstr>SCDAPT1!SCDAPT1_18BEGIN_10</vt:lpstr>
      <vt:lpstr>SCDAPT1!SCDAPT1_18BEGIN_11</vt:lpstr>
      <vt:lpstr>SCDAPT1!SCDAPT1_18BEGIN_12</vt:lpstr>
      <vt:lpstr>SCDAPT1!SCDAPT1_18BEGIN_13</vt:lpstr>
      <vt:lpstr>SCDAPT1!SCDAPT1_18BEGIN_14</vt:lpstr>
      <vt:lpstr>SCDAPT1!SCDAPT1_18BEGIN_15</vt:lpstr>
      <vt:lpstr>SCDAPT1!SCDAPT1_18BEGIN_16</vt:lpstr>
      <vt:lpstr>SCDAPT1!SCDAPT1_18BEGIN_17</vt:lpstr>
      <vt:lpstr>SCDAPT1!SCDAPT1_18BEGIN_18</vt:lpstr>
      <vt:lpstr>SCDAPT1!SCDAPT1_18BEGIN_19</vt:lpstr>
      <vt:lpstr>SCDAPT1!SCDAPT1_18BEGIN_2</vt:lpstr>
      <vt:lpstr>SCDAPT1!SCDAPT1_18BEGIN_20</vt:lpstr>
      <vt:lpstr>SCDAPT1!SCDAPT1_18BEGIN_21</vt:lpstr>
      <vt:lpstr>SCDAPT1!SCDAPT1_18BEGIN_3</vt:lpstr>
      <vt:lpstr>SCDAPT1!SCDAPT1_18BEGIN_4</vt:lpstr>
      <vt:lpstr>SCDAPT1!SCDAPT1_18BEGIN_5</vt:lpstr>
      <vt:lpstr>SCDAPT1!SCDAPT1_18BEGIN_6</vt:lpstr>
      <vt:lpstr>SCDAPT1!SCDAPT1_18BEGIN_7</vt:lpstr>
      <vt:lpstr>SCDAPT1!SCDAPT1_18BEGIN_8</vt:lpstr>
      <vt:lpstr>SCDAPT1!SCDAPT1_18BEGIN_9</vt:lpstr>
      <vt:lpstr>SCDAPT1!SCDAPT1_18ENDIN_10</vt:lpstr>
      <vt:lpstr>SCDAPT1!SCDAPT1_18ENDIN_11</vt:lpstr>
      <vt:lpstr>SCDAPT1!SCDAPT1_18ENDIN_12</vt:lpstr>
      <vt:lpstr>SCDAPT1!SCDAPT1_18ENDIN_13</vt:lpstr>
      <vt:lpstr>SCDAPT1!SCDAPT1_18ENDIN_14</vt:lpstr>
      <vt:lpstr>SCDAPT1!SCDAPT1_18ENDIN_15</vt:lpstr>
      <vt:lpstr>SCDAPT1!SCDAPT1_18ENDIN_16</vt:lpstr>
      <vt:lpstr>SCDAPT1!SCDAPT1_18ENDIN_17</vt:lpstr>
      <vt:lpstr>SCDAPT1!SCDAPT1_18ENDIN_18</vt:lpstr>
      <vt:lpstr>SCDAPT1!SCDAPT1_18ENDIN_19</vt:lpstr>
      <vt:lpstr>SCDAPT1!SCDAPT1_18ENDIN_2</vt:lpstr>
      <vt:lpstr>SCDAPT1!SCDAPT1_18ENDIN_20</vt:lpstr>
      <vt:lpstr>SCDAPT1!SCDAPT1_18ENDIN_21</vt:lpstr>
      <vt:lpstr>SCDAPT1!SCDAPT1_18ENDIN_3</vt:lpstr>
      <vt:lpstr>SCDAPT1!SCDAPT1_18ENDIN_4</vt:lpstr>
      <vt:lpstr>SCDAPT1!SCDAPT1_18ENDIN_5</vt:lpstr>
      <vt:lpstr>SCDAPT1!SCDAPT1_18ENDIN_6</vt:lpstr>
      <vt:lpstr>SCDAPT1!SCDAPT1_18ENDIN_7</vt:lpstr>
      <vt:lpstr>SCDAPT1!SCDAPT1_18ENDIN_8</vt:lpstr>
      <vt:lpstr>SCDAPT1!SCDAPT1_18ENDIN_9</vt:lpstr>
      <vt:lpstr>SCDAPT1!SCDAPT1_1900000_Range</vt:lpstr>
      <vt:lpstr>SCDAPT1!SCDAPT1_1999999_10</vt:lpstr>
      <vt:lpstr>SCDAPT1!SCDAPT1_1999999_11</vt:lpstr>
      <vt:lpstr>SCDAPT1!SCDAPT1_1999999_12</vt:lpstr>
      <vt:lpstr>SCDAPT1!SCDAPT1_1999999_13</vt:lpstr>
      <vt:lpstr>SCDAPT1!SCDAPT1_1999999_14</vt:lpstr>
      <vt:lpstr>SCDAPT1!SCDAPT1_1999999_15</vt:lpstr>
      <vt:lpstr>SCDAPT1!SCDAPT1_1999999_16</vt:lpstr>
      <vt:lpstr>SCDAPT1!SCDAPT1_1999999_20</vt:lpstr>
      <vt:lpstr>SCDAPT1!SCDAPT1_1999999_21</vt:lpstr>
      <vt:lpstr>SCDAPT1!SCDAPT1_1999999_8</vt:lpstr>
      <vt:lpstr>SCDAPT1!SCDAPT1_1999999_9</vt:lpstr>
      <vt:lpstr>SCDAPT1!SCDAPT1_19BEGIN_1</vt:lpstr>
      <vt:lpstr>SCDAPT1!SCDAPT1_19BEGIN_10</vt:lpstr>
      <vt:lpstr>SCDAPT1!SCDAPT1_19BEGIN_11</vt:lpstr>
      <vt:lpstr>SCDAPT1!SCDAPT1_19BEGIN_12</vt:lpstr>
      <vt:lpstr>SCDAPT1!SCDAPT1_19BEGIN_13</vt:lpstr>
      <vt:lpstr>SCDAPT1!SCDAPT1_19BEGIN_14</vt:lpstr>
      <vt:lpstr>SCDAPT1!SCDAPT1_19BEGIN_15</vt:lpstr>
      <vt:lpstr>SCDAPT1!SCDAPT1_19BEGIN_16</vt:lpstr>
      <vt:lpstr>SCDAPT1!SCDAPT1_19BEGIN_17</vt:lpstr>
      <vt:lpstr>SCDAPT1!SCDAPT1_19BEGIN_18</vt:lpstr>
      <vt:lpstr>SCDAPT1!SCDAPT1_19BEGIN_19</vt:lpstr>
      <vt:lpstr>SCDAPT1!SCDAPT1_19BEGIN_2</vt:lpstr>
      <vt:lpstr>SCDAPT1!SCDAPT1_19BEGIN_20</vt:lpstr>
      <vt:lpstr>SCDAPT1!SCDAPT1_19BEGIN_21</vt:lpstr>
      <vt:lpstr>SCDAPT1!SCDAPT1_19BEGIN_3</vt:lpstr>
      <vt:lpstr>SCDAPT1!SCDAPT1_19BEGIN_4</vt:lpstr>
      <vt:lpstr>SCDAPT1!SCDAPT1_19BEGIN_5</vt:lpstr>
      <vt:lpstr>SCDAPT1!SCDAPT1_19BEGIN_6</vt:lpstr>
      <vt:lpstr>SCDAPT1!SCDAPT1_19BEGIN_7</vt:lpstr>
      <vt:lpstr>SCDAPT1!SCDAPT1_19BEGIN_8</vt:lpstr>
      <vt:lpstr>SCDAPT1!SCDAPT1_19BEGIN_9</vt:lpstr>
      <vt:lpstr>SCDAPT1!SCDAPT1_19ENDIN_10</vt:lpstr>
      <vt:lpstr>SCDAPT1!SCDAPT1_19ENDIN_11</vt:lpstr>
      <vt:lpstr>SCDAPT1!SCDAPT1_19ENDIN_12</vt:lpstr>
      <vt:lpstr>SCDAPT1!SCDAPT1_19ENDIN_13</vt:lpstr>
      <vt:lpstr>SCDAPT1!SCDAPT1_19ENDIN_14</vt:lpstr>
      <vt:lpstr>SCDAPT1!SCDAPT1_19ENDIN_15</vt:lpstr>
      <vt:lpstr>SCDAPT1!SCDAPT1_19ENDIN_16</vt:lpstr>
      <vt:lpstr>SCDAPT1!SCDAPT1_19ENDIN_17</vt:lpstr>
      <vt:lpstr>SCDAPT1!SCDAPT1_19ENDIN_18</vt:lpstr>
      <vt:lpstr>SCDAPT1!SCDAPT1_19ENDIN_19</vt:lpstr>
      <vt:lpstr>SCDAPT1!SCDAPT1_19ENDIN_2</vt:lpstr>
      <vt:lpstr>SCDAPT1!SCDAPT1_19ENDIN_20</vt:lpstr>
      <vt:lpstr>SCDAPT1!SCDAPT1_19ENDIN_21</vt:lpstr>
      <vt:lpstr>SCDAPT1!SCDAPT1_19ENDIN_3</vt:lpstr>
      <vt:lpstr>SCDAPT1!SCDAPT1_19ENDIN_4</vt:lpstr>
      <vt:lpstr>SCDAPT1!SCDAPT1_19ENDIN_5</vt:lpstr>
      <vt:lpstr>SCDAPT1!SCDAPT1_19ENDIN_6</vt:lpstr>
      <vt:lpstr>SCDAPT1!SCDAPT1_19ENDIN_7</vt:lpstr>
      <vt:lpstr>SCDAPT1!SCDAPT1_19ENDIN_8</vt:lpstr>
      <vt:lpstr>SCDAPT1!SCDAPT1_19ENDIN_9</vt:lpstr>
      <vt:lpstr>SCDAPT1!SCDAPT1_2000000_Range</vt:lpstr>
      <vt:lpstr>SCDAPT1!SCDAPT1_2099999_10</vt:lpstr>
      <vt:lpstr>SCDAPT1!SCDAPT1_2099999_11</vt:lpstr>
      <vt:lpstr>SCDAPT1!SCDAPT1_2099999_12</vt:lpstr>
      <vt:lpstr>SCDAPT1!SCDAPT1_2099999_13</vt:lpstr>
      <vt:lpstr>SCDAPT1!SCDAPT1_2099999_14</vt:lpstr>
      <vt:lpstr>SCDAPT1!SCDAPT1_2099999_15</vt:lpstr>
      <vt:lpstr>SCDAPT1!SCDAPT1_2099999_16</vt:lpstr>
      <vt:lpstr>SCDAPT1!SCDAPT1_2099999_20</vt:lpstr>
      <vt:lpstr>SCDAPT1!SCDAPT1_2099999_21</vt:lpstr>
      <vt:lpstr>SCDAPT1!SCDAPT1_2099999_8</vt:lpstr>
      <vt:lpstr>SCDAPT1!SCDAPT1_2099999_9</vt:lpstr>
      <vt:lpstr>SCDAPT1!SCDAPT1_20BEGIN_1</vt:lpstr>
      <vt:lpstr>SCDAPT1!SCDAPT1_20BEGIN_10</vt:lpstr>
      <vt:lpstr>SCDAPT1!SCDAPT1_20BEGIN_11</vt:lpstr>
      <vt:lpstr>SCDAPT1!SCDAPT1_20BEGIN_12</vt:lpstr>
      <vt:lpstr>SCDAPT1!SCDAPT1_20BEGIN_13</vt:lpstr>
      <vt:lpstr>SCDAPT1!SCDAPT1_20BEGIN_14</vt:lpstr>
      <vt:lpstr>SCDAPT1!SCDAPT1_20BEGIN_15</vt:lpstr>
      <vt:lpstr>SCDAPT1!SCDAPT1_20BEGIN_16</vt:lpstr>
      <vt:lpstr>SCDAPT1!SCDAPT1_20BEGIN_17</vt:lpstr>
      <vt:lpstr>SCDAPT1!SCDAPT1_20BEGIN_18</vt:lpstr>
      <vt:lpstr>SCDAPT1!SCDAPT1_20BEGIN_19</vt:lpstr>
      <vt:lpstr>SCDAPT1!SCDAPT1_20BEGIN_2</vt:lpstr>
      <vt:lpstr>SCDAPT1!SCDAPT1_20BEGIN_20</vt:lpstr>
      <vt:lpstr>SCDAPT1!SCDAPT1_20BEGIN_21</vt:lpstr>
      <vt:lpstr>SCDAPT1!SCDAPT1_20BEGIN_3</vt:lpstr>
      <vt:lpstr>SCDAPT1!SCDAPT1_20BEGIN_4</vt:lpstr>
      <vt:lpstr>SCDAPT1!SCDAPT1_20BEGIN_5</vt:lpstr>
      <vt:lpstr>SCDAPT1!SCDAPT1_20BEGIN_6</vt:lpstr>
      <vt:lpstr>SCDAPT1!SCDAPT1_20BEGIN_7</vt:lpstr>
      <vt:lpstr>SCDAPT1!SCDAPT1_20BEGIN_8</vt:lpstr>
      <vt:lpstr>SCDAPT1!SCDAPT1_20BEGIN_9</vt:lpstr>
      <vt:lpstr>SCDAPT1!SCDAPT1_20ENDIN_10</vt:lpstr>
      <vt:lpstr>SCDAPT1!SCDAPT1_20ENDIN_11</vt:lpstr>
      <vt:lpstr>SCDAPT1!SCDAPT1_20ENDIN_12</vt:lpstr>
      <vt:lpstr>SCDAPT1!SCDAPT1_20ENDIN_13</vt:lpstr>
      <vt:lpstr>SCDAPT1!SCDAPT1_20ENDIN_14</vt:lpstr>
      <vt:lpstr>SCDAPT1!SCDAPT1_20ENDIN_15</vt:lpstr>
      <vt:lpstr>SCDAPT1!SCDAPT1_20ENDIN_16</vt:lpstr>
      <vt:lpstr>SCDAPT1!SCDAPT1_20ENDIN_17</vt:lpstr>
      <vt:lpstr>SCDAPT1!SCDAPT1_20ENDIN_18</vt:lpstr>
      <vt:lpstr>SCDAPT1!SCDAPT1_20ENDIN_19</vt:lpstr>
      <vt:lpstr>SCDAPT1!SCDAPT1_20ENDIN_2</vt:lpstr>
      <vt:lpstr>SCDAPT1!SCDAPT1_20ENDIN_20</vt:lpstr>
      <vt:lpstr>SCDAPT1!SCDAPT1_20ENDIN_21</vt:lpstr>
      <vt:lpstr>SCDAPT1!SCDAPT1_20ENDIN_3</vt:lpstr>
      <vt:lpstr>SCDAPT1!SCDAPT1_20ENDIN_4</vt:lpstr>
      <vt:lpstr>SCDAPT1!SCDAPT1_20ENDIN_5</vt:lpstr>
      <vt:lpstr>SCDAPT1!SCDAPT1_20ENDIN_6</vt:lpstr>
      <vt:lpstr>SCDAPT1!SCDAPT1_20ENDIN_7</vt:lpstr>
      <vt:lpstr>SCDAPT1!SCDAPT1_20ENDIN_8</vt:lpstr>
      <vt:lpstr>SCDAPT1!SCDAPT1_20ENDIN_9</vt:lpstr>
      <vt:lpstr>SCDAPT1!SCDAPT1_2100000_Range</vt:lpstr>
      <vt:lpstr>SCDAPT1!SCDAPT1_2199999_10</vt:lpstr>
      <vt:lpstr>SCDAPT1!SCDAPT1_2199999_11</vt:lpstr>
      <vt:lpstr>SCDAPT1!SCDAPT1_2199999_12</vt:lpstr>
      <vt:lpstr>SCDAPT1!SCDAPT1_2199999_13</vt:lpstr>
      <vt:lpstr>SCDAPT1!SCDAPT1_2199999_14</vt:lpstr>
      <vt:lpstr>SCDAPT1!SCDAPT1_2199999_15</vt:lpstr>
      <vt:lpstr>SCDAPT1!SCDAPT1_2199999_16</vt:lpstr>
      <vt:lpstr>SCDAPT1!SCDAPT1_2199999_20</vt:lpstr>
      <vt:lpstr>SCDAPT1!SCDAPT1_2199999_21</vt:lpstr>
      <vt:lpstr>SCDAPT1!SCDAPT1_2199999_8</vt:lpstr>
      <vt:lpstr>SCDAPT1!SCDAPT1_2199999_9</vt:lpstr>
      <vt:lpstr>SCDAPT1!SCDAPT1_21BEGIN_1</vt:lpstr>
      <vt:lpstr>SCDAPT1!SCDAPT1_21BEGIN_10</vt:lpstr>
      <vt:lpstr>SCDAPT1!SCDAPT1_21BEGIN_11</vt:lpstr>
      <vt:lpstr>SCDAPT1!SCDAPT1_21BEGIN_12</vt:lpstr>
      <vt:lpstr>SCDAPT1!SCDAPT1_21BEGIN_13</vt:lpstr>
      <vt:lpstr>SCDAPT1!SCDAPT1_21BEGIN_14</vt:lpstr>
      <vt:lpstr>SCDAPT1!SCDAPT1_21BEGIN_15</vt:lpstr>
      <vt:lpstr>SCDAPT1!SCDAPT1_21BEGIN_16</vt:lpstr>
      <vt:lpstr>SCDAPT1!SCDAPT1_21BEGIN_17</vt:lpstr>
      <vt:lpstr>SCDAPT1!SCDAPT1_21BEGIN_18</vt:lpstr>
      <vt:lpstr>SCDAPT1!SCDAPT1_21BEGIN_19</vt:lpstr>
      <vt:lpstr>SCDAPT1!SCDAPT1_21BEGIN_2</vt:lpstr>
      <vt:lpstr>SCDAPT1!SCDAPT1_21BEGIN_20</vt:lpstr>
      <vt:lpstr>SCDAPT1!SCDAPT1_21BEGIN_21</vt:lpstr>
      <vt:lpstr>SCDAPT1!SCDAPT1_21BEGIN_3</vt:lpstr>
      <vt:lpstr>SCDAPT1!SCDAPT1_21BEGIN_4</vt:lpstr>
      <vt:lpstr>SCDAPT1!SCDAPT1_21BEGIN_5</vt:lpstr>
      <vt:lpstr>SCDAPT1!SCDAPT1_21BEGIN_6</vt:lpstr>
      <vt:lpstr>SCDAPT1!SCDAPT1_21BEGIN_7</vt:lpstr>
      <vt:lpstr>SCDAPT1!SCDAPT1_21BEGIN_8</vt:lpstr>
      <vt:lpstr>SCDAPT1!SCDAPT1_21BEGIN_9</vt:lpstr>
      <vt:lpstr>SCDAPT1!SCDAPT1_21ENDIN_10</vt:lpstr>
      <vt:lpstr>SCDAPT1!SCDAPT1_21ENDIN_11</vt:lpstr>
      <vt:lpstr>SCDAPT1!SCDAPT1_21ENDIN_12</vt:lpstr>
      <vt:lpstr>SCDAPT1!SCDAPT1_21ENDIN_13</vt:lpstr>
      <vt:lpstr>SCDAPT1!SCDAPT1_21ENDIN_14</vt:lpstr>
      <vt:lpstr>SCDAPT1!SCDAPT1_21ENDIN_15</vt:lpstr>
      <vt:lpstr>SCDAPT1!SCDAPT1_21ENDIN_16</vt:lpstr>
      <vt:lpstr>SCDAPT1!SCDAPT1_21ENDIN_17</vt:lpstr>
      <vt:lpstr>SCDAPT1!SCDAPT1_21ENDIN_18</vt:lpstr>
      <vt:lpstr>SCDAPT1!SCDAPT1_21ENDIN_19</vt:lpstr>
      <vt:lpstr>SCDAPT1!SCDAPT1_21ENDIN_2</vt:lpstr>
      <vt:lpstr>SCDAPT1!SCDAPT1_21ENDIN_20</vt:lpstr>
      <vt:lpstr>SCDAPT1!SCDAPT1_21ENDIN_21</vt:lpstr>
      <vt:lpstr>SCDAPT1!SCDAPT1_21ENDIN_3</vt:lpstr>
      <vt:lpstr>SCDAPT1!SCDAPT1_21ENDIN_4</vt:lpstr>
      <vt:lpstr>SCDAPT1!SCDAPT1_21ENDIN_5</vt:lpstr>
      <vt:lpstr>SCDAPT1!SCDAPT1_21ENDIN_6</vt:lpstr>
      <vt:lpstr>SCDAPT1!SCDAPT1_21ENDIN_7</vt:lpstr>
      <vt:lpstr>SCDAPT1!SCDAPT1_21ENDIN_8</vt:lpstr>
      <vt:lpstr>SCDAPT1!SCDAPT1_21ENDIN_9</vt:lpstr>
      <vt:lpstr>SCDAPT1!SCDAPT1_2499999_10</vt:lpstr>
      <vt:lpstr>SCDAPT1!SCDAPT1_2499999_11</vt:lpstr>
      <vt:lpstr>SCDAPT1!SCDAPT1_2499999_12</vt:lpstr>
      <vt:lpstr>SCDAPT1!SCDAPT1_2499999_13</vt:lpstr>
      <vt:lpstr>SCDAPT1!SCDAPT1_2499999_14</vt:lpstr>
      <vt:lpstr>SCDAPT1!SCDAPT1_2499999_15</vt:lpstr>
      <vt:lpstr>SCDAPT1!SCDAPT1_2499999_16</vt:lpstr>
      <vt:lpstr>SCDAPT1!SCDAPT1_2499999_20</vt:lpstr>
      <vt:lpstr>SCDAPT1!SCDAPT1_2499999_21</vt:lpstr>
      <vt:lpstr>SCDAPT1!SCDAPT1_2499999_8</vt:lpstr>
      <vt:lpstr>SCDAPT1!SCDAPT1_2499999_9</vt:lpstr>
      <vt:lpstr>SCDAPT1!SCDAPT1_2500000_Range</vt:lpstr>
      <vt:lpstr>SCDAPT1!SCDAPT1_2500001_1</vt:lpstr>
      <vt:lpstr>SCDAPT1!SCDAPT1_2500001_10</vt:lpstr>
      <vt:lpstr>SCDAPT1!SCDAPT1_2500001_11</vt:lpstr>
      <vt:lpstr>SCDAPT1!SCDAPT1_2500001_12</vt:lpstr>
      <vt:lpstr>SCDAPT1!SCDAPT1_2500001_13</vt:lpstr>
      <vt:lpstr>SCDAPT1!SCDAPT1_2500001_14</vt:lpstr>
      <vt:lpstr>SCDAPT1!SCDAPT1_2500001_15</vt:lpstr>
      <vt:lpstr>SCDAPT1!SCDAPT1_2500001_16</vt:lpstr>
      <vt:lpstr>SCDAPT1!SCDAPT1_2500001_17</vt:lpstr>
      <vt:lpstr>SCDAPT1!SCDAPT1_2500001_18</vt:lpstr>
      <vt:lpstr>SCDAPT1!SCDAPT1_2500001_19</vt:lpstr>
      <vt:lpstr>SCDAPT1!SCDAPT1_2500001_2</vt:lpstr>
      <vt:lpstr>SCDAPT1!SCDAPT1_2500001_20</vt:lpstr>
      <vt:lpstr>SCDAPT1!SCDAPT1_2500001_21</vt:lpstr>
      <vt:lpstr>SCDAPT1!SCDAPT1_2500001_3</vt:lpstr>
      <vt:lpstr>SCDAPT1!SCDAPT1_2500001_4</vt:lpstr>
      <vt:lpstr>SCDAPT1!SCDAPT1_2500001_5</vt:lpstr>
      <vt:lpstr>SCDAPT1!SCDAPT1_2500001_6</vt:lpstr>
      <vt:lpstr>SCDAPT1!SCDAPT1_2500001_7</vt:lpstr>
      <vt:lpstr>SCDAPT1!SCDAPT1_2500001_8</vt:lpstr>
      <vt:lpstr>SCDAPT1!SCDAPT1_2500001_9</vt:lpstr>
      <vt:lpstr>SCDAPT1!SCDAPT1_2599999_10</vt:lpstr>
      <vt:lpstr>SCDAPT1!SCDAPT1_2599999_11</vt:lpstr>
      <vt:lpstr>SCDAPT1!SCDAPT1_2599999_12</vt:lpstr>
      <vt:lpstr>SCDAPT1!SCDAPT1_2599999_13</vt:lpstr>
      <vt:lpstr>SCDAPT1!SCDAPT1_2599999_14</vt:lpstr>
      <vt:lpstr>SCDAPT1!SCDAPT1_2599999_15</vt:lpstr>
      <vt:lpstr>SCDAPT1!SCDAPT1_2599999_16</vt:lpstr>
      <vt:lpstr>SCDAPT1!SCDAPT1_2599999_20</vt:lpstr>
      <vt:lpstr>SCDAPT1!SCDAPT1_2599999_21</vt:lpstr>
      <vt:lpstr>SCDAPT1!SCDAPT1_2599999_8</vt:lpstr>
      <vt:lpstr>SCDAPT1!SCDAPT1_2599999_9</vt:lpstr>
      <vt:lpstr>SCDAPT1!SCDAPT1_25BEGIN_1</vt:lpstr>
      <vt:lpstr>SCDAPT1!SCDAPT1_25BEGIN_10</vt:lpstr>
      <vt:lpstr>SCDAPT1!SCDAPT1_25BEGIN_11</vt:lpstr>
      <vt:lpstr>SCDAPT1!SCDAPT1_25BEGIN_12</vt:lpstr>
      <vt:lpstr>SCDAPT1!SCDAPT1_25BEGIN_13</vt:lpstr>
      <vt:lpstr>SCDAPT1!SCDAPT1_25BEGIN_14</vt:lpstr>
      <vt:lpstr>SCDAPT1!SCDAPT1_25BEGIN_15</vt:lpstr>
      <vt:lpstr>SCDAPT1!SCDAPT1_25BEGIN_16</vt:lpstr>
      <vt:lpstr>SCDAPT1!SCDAPT1_25BEGIN_17</vt:lpstr>
      <vt:lpstr>SCDAPT1!SCDAPT1_25BEGIN_18</vt:lpstr>
      <vt:lpstr>SCDAPT1!SCDAPT1_25BEGIN_19</vt:lpstr>
      <vt:lpstr>SCDAPT1!SCDAPT1_25BEGIN_2</vt:lpstr>
      <vt:lpstr>SCDAPT1!SCDAPT1_25BEGIN_20</vt:lpstr>
      <vt:lpstr>SCDAPT1!SCDAPT1_25BEGIN_21</vt:lpstr>
      <vt:lpstr>SCDAPT1!SCDAPT1_25BEGIN_3</vt:lpstr>
      <vt:lpstr>SCDAPT1!SCDAPT1_25BEGIN_4</vt:lpstr>
      <vt:lpstr>SCDAPT1!SCDAPT1_25BEGIN_5</vt:lpstr>
      <vt:lpstr>SCDAPT1!SCDAPT1_25BEGIN_6</vt:lpstr>
      <vt:lpstr>SCDAPT1!SCDAPT1_25BEGIN_7</vt:lpstr>
      <vt:lpstr>SCDAPT1!SCDAPT1_25BEGIN_8</vt:lpstr>
      <vt:lpstr>SCDAPT1!SCDAPT1_25BEGIN_9</vt:lpstr>
      <vt:lpstr>SCDAPT1!SCDAPT1_25ENDIN_10</vt:lpstr>
      <vt:lpstr>SCDAPT1!SCDAPT1_25ENDIN_11</vt:lpstr>
      <vt:lpstr>SCDAPT1!SCDAPT1_25ENDIN_12</vt:lpstr>
      <vt:lpstr>SCDAPT1!SCDAPT1_25ENDIN_13</vt:lpstr>
      <vt:lpstr>SCDAPT1!SCDAPT1_25ENDIN_14</vt:lpstr>
      <vt:lpstr>SCDAPT1!SCDAPT1_25ENDIN_15</vt:lpstr>
      <vt:lpstr>SCDAPT1!SCDAPT1_25ENDIN_16</vt:lpstr>
      <vt:lpstr>SCDAPT1!SCDAPT1_25ENDIN_17</vt:lpstr>
      <vt:lpstr>SCDAPT1!SCDAPT1_25ENDIN_18</vt:lpstr>
      <vt:lpstr>SCDAPT1!SCDAPT1_25ENDIN_19</vt:lpstr>
      <vt:lpstr>SCDAPT1!SCDAPT1_25ENDIN_2</vt:lpstr>
      <vt:lpstr>SCDAPT1!SCDAPT1_25ENDIN_20</vt:lpstr>
      <vt:lpstr>SCDAPT1!SCDAPT1_25ENDIN_21</vt:lpstr>
      <vt:lpstr>SCDAPT1!SCDAPT1_25ENDIN_3</vt:lpstr>
      <vt:lpstr>SCDAPT1!SCDAPT1_25ENDIN_4</vt:lpstr>
      <vt:lpstr>SCDAPT1!SCDAPT1_25ENDIN_5</vt:lpstr>
      <vt:lpstr>SCDAPT1!SCDAPT1_25ENDIN_6</vt:lpstr>
      <vt:lpstr>SCDAPT1!SCDAPT1_25ENDIN_7</vt:lpstr>
      <vt:lpstr>SCDAPT1!SCDAPT1_25ENDIN_8</vt:lpstr>
      <vt:lpstr>SCDAPT1!SCDAPT1_25ENDIN_9</vt:lpstr>
      <vt:lpstr>SCDAPT1!SCDAPT1_2600000_Range</vt:lpstr>
      <vt:lpstr>SCDAPT1!SCDAPT1_2699999_10</vt:lpstr>
      <vt:lpstr>SCDAPT1!SCDAPT1_2699999_11</vt:lpstr>
      <vt:lpstr>SCDAPT1!SCDAPT1_2699999_12</vt:lpstr>
      <vt:lpstr>SCDAPT1!SCDAPT1_2699999_13</vt:lpstr>
      <vt:lpstr>SCDAPT1!SCDAPT1_2699999_14</vt:lpstr>
      <vt:lpstr>SCDAPT1!SCDAPT1_2699999_15</vt:lpstr>
      <vt:lpstr>SCDAPT1!SCDAPT1_2699999_16</vt:lpstr>
      <vt:lpstr>SCDAPT1!SCDAPT1_2699999_20</vt:lpstr>
      <vt:lpstr>SCDAPT1!SCDAPT1_2699999_21</vt:lpstr>
      <vt:lpstr>SCDAPT1!SCDAPT1_2699999_8</vt:lpstr>
      <vt:lpstr>SCDAPT1!SCDAPT1_2699999_9</vt:lpstr>
      <vt:lpstr>SCDAPT1!SCDAPT1_26BEGIN_1</vt:lpstr>
      <vt:lpstr>SCDAPT1!SCDAPT1_26BEGIN_10</vt:lpstr>
      <vt:lpstr>SCDAPT1!SCDAPT1_26BEGIN_11</vt:lpstr>
      <vt:lpstr>SCDAPT1!SCDAPT1_26BEGIN_12</vt:lpstr>
      <vt:lpstr>SCDAPT1!SCDAPT1_26BEGIN_13</vt:lpstr>
      <vt:lpstr>SCDAPT1!SCDAPT1_26BEGIN_14</vt:lpstr>
      <vt:lpstr>SCDAPT1!SCDAPT1_26BEGIN_15</vt:lpstr>
      <vt:lpstr>SCDAPT1!SCDAPT1_26BEGIN_16</vt:lpstr>
      <vt:lpstr>SCDAPT1!SCDAPT1_26BEGIN_17</vt:lpstr>
      <vt:lpstr>SCDAPT1!SCDAPT1_26BEGIN_18</vt:lpstr>
      <vt:lpstr>SCDAPT1!SCDAPT1_26BEGIN_19</vt:lpstr>
      <vt:lpstr>SCDAPT1!SCDAPT1_26BEGIN_2</vt:lpstr>
      <vt:lpstr>SCDAPT1!SCDAPT1_26BEGIN_20</vt:lpstr>
      <vt:lpstr>SCDAPT1!SCDAPT1_26BEGIN_21</vt:lpstr>
      <vt:lpstr>SCDAPT1!SCDAPT1_26BEGIN_3</vt:lpstr>
      <vt:lpstr>SCDAPT1!SCDAPT1_26BEGIN_4</vt:lpstr>
      <vt:lpstr>SCDAPT1!SCDAPT1_26BEGIN_5</vt:lpstr>
      <vt:lpstr>SCDAPT1!SCDAPT1_26BEGIN_6</vt:lpstr>
      <vt:lpstr>SCDAPT1!SCDAPT1_26BEGIN_7</vt:lpstr>
      <vt:lpstr>SCDAPT1!SCDAPT1_26BEGIN_8</vt:lpstr>
      <vt:lpstr>SCDAPT1!SCDAPT1_26BEGIN_9</vt:lpstr>
      <vt:lpstr>SCDAPT1!SCDAPT1_26ENDIN_10</vt:lpstr>
      <vt:lpstr>SCDAPT1!SCDAPT1_26ENDIN_11</vt:lpstr>
      <vt:lpstr>SCDAPT1!SCDAPT1_26ENDIN_12</vt:lpstr>
      <vt:lpstr>SCDAPT1!SCDAPT1_26ENDIN_13</vt:lpstr>
      <vt:lpstr>SCDAPT1!SCDAPT1_26ENDIN_14</vt:lpstr>
      <vt:lpstr>SCDAPT1!SCDAPT1_26ENDIN_15</vt:lpstr>
      <vt:lpstr>SCDAPT1!SCDAPT1_26ENDIN_16</vt:lpstr>
      <vt:lpstr>SCDAPT1!SCDAPT1_26ENDIN_17</vt:lpstr>
      <vt:lpstr>SCDAPT1!SCDAPT1_26ENDIN_18</vt:lpstr>
      <vt:lpstr>SCDAPT1!SCDAPT1_26ENDIN_19</vt:lpstr>
      <vt:lpstr>SCDAPT1!SCDAPT1_26ENDIN_2</vt:lpstr>
      <vt:lpstr>SCDAPT1!SCDAPT1_26ENDIN_20</vt:lpstr>
      <vt:lpstr>SCDAPT1!SCDAPT1_26ENDIN_21</vt:lpstr>
      <vt:lpstr>SCDAPT1!SCDAPT1_26ENDIN_3</vt:lpstr>
      <vt:lpstr>SCDAPT1!SCDAPT1_26ENDIN_4</vt:lpstr>
      <vt:lpstr>SCDAPT1!SCDAPT1_26ENDIN_5</vt:lpstr>
      <vt:lpstr>SCDAPT1!SCDAPT1_26ENDIN_6</vt:lpstr>
      <vt:lpstr>SCDAPT1!SCDAPT1_26ENDIN_7</vt:lpstr>
      <vt:lpstr>SCDAPT1!SCDAPT1_26ENDIN_8</vt:lpstr>
      <vt:lpstr>SCDAPT1!SCDAPT1_26ENDIN_9</vt:lpstr>
      <vt:lpstr>SCDAPT1!SCDAPT1_2700000_Range</vt:lpstr>
      <vt:lpstr>SCDAPT1!SCDAPT1_2799999_10</vt:lpstr>
      <vt:lpstr>SCDAPT1!SCDAPT1_2799999_11</vt:lpstr>
      <vt:lpstr>SCDAPT1!SCDAPT1_2799999_12</vt:lpstr>
      <vt:lpstr>SCDAPT1!SCDAPT1_2799999_13</vt:lpstr>
      <vt:lpstr>SCDAPT1!SCDAPT1_2799999_14</vt:lpstr>
      <vt:lpstr>SCDAPT1!SCDAPT1_2799999_15</vt:lpstr>
      <vt:lpstr>SCDAPT1!SCDAPT1_2799999_16</vt:lpstr>
      <vt:lpstr>SCDAPT1!SCDAPT1_2799999_20</vt:lpstr>
      <vt:lpstr>SCDAPT1!SCDAPT1_2799999_21</vt:lpstr>
      <vt:lpstr>SCDAPT1!SCDAPT1_2799999_8</vt:lpstr>
      <vt:lpstr>SCDAPT1!SCDAPT1_2799999_9</vt:lpstr>
      <vt:lpstr>SCDAPT1!SCDAPT1_27BEGIN_1</vt:lpstr>
      <vt:lpstr>SCDAPT1!SCDAPT1_27BEGIN_10</vt:lpstr>
      <vt:lpstr>SCDAPT1!SCDAPT1_27BEGIN_11</vt:lpstr>
      <vt:lpstr>SCDAPT1!SCDAPT1_27BEGIN_12</vt:lpstr>
      <vt:lpstr>SCDAPT1!SCDAPT1_27BEGIN_13</vt:lpstr>
      <vt:lpstr>SCDAPT1!SCDAPT1_27BEGIN_14</vt:lpstr>
      <vt:lpstr>SCDAPT1!SCDAPT1_27BEGIN_15</vt:lpstr>
      <vt:lpstr>SCDAPT1!SCDAPT1_27BEGIN_16</vt:lpstr>
      <vt:lpstr>SCDAPT1!SCDAPT1_27BEGIN_17</vt:lpstr>
      <vt:lpstr>SCDAPT1!SCDAPT1_27BEGIN_18</vt:lpstr>
      <vt:lpstr>SCDAPT1!SCDAPT1_27BEGIN_19</vt:lpstr>
      <vt:lpstr>SCDAPT1!SCDAPT1_27BEGIN_2</vt:lpstr>
      <vt:lpstr>SCDAPT1!SCDAPT1_27BEGIN_20</vt:lpstr>
      <vt:lpstr>SCDAPT1!SCDAPT1_27BEGIN_21</vt:lpstr>
      <vt:lpstr>SCDAPT1!SCDAPT1_27BEGIN_3</vt:lpstr>
      <vt:lpstr>SCDAPT1!SCDAPT1_27BEGIN_4</vt:lpstr>
      <vt:lpstr>SCDAPT1!SCDAPT1_27BEGIN_5</vt:lpstr>
      <vt:lpstr>SCDAPT1!SCDAPT1_27BEGIN_6</vt:lpstr>
      <vt:lpstr>SCDAPT1!SCDAPT1_27BEGIN_7</vt:lpstr>
      <vt:lpstr>SCDAPT1!SCDAPT1_27BEGIN_8</vt:lpstr>
      <vt:lpstr>SCDAPT1!SCDAPT1_27BEGIN_9</vt:lpstr>
      <vt:lpstr>SCDAPT1!SCDAPT1_27ENDIN_10</vt:lpstr>
      <vt:lpstr>SCDAPT1!SCDAPT1_27ENDIN_11</vt:lpstr>
      <vt:lpstr>SCDAPT1!SCDAPT1_27ENDIN_12</vt:lpstr>
      <vt:lpstr>SCDAPT1!SCDAPT1_27ENDIN_13</vt:lpstr>
      <vt:lpstr>SCDAPT1!SCDAPT1_27ENDIN_14</vt:lpstr>
      <vt:lpstr>SCDAPT1!SCDAPT1_27ENDIN_15</vt:lpstr>
      <vt:lpstr>SCDAPT1!SCDAPT1_27ENDIN_16</vt:lpstr>
      <vt:lpstr>SCDAPT1!SCDAPT1_27ENDIN_17</vt:lpstr>
      <vt:lpstr>SCDAPT1!SCDAPT1_27ENDIN_18</vt:lpstr>
      <vt:lpstr>SCDAPT1!SCDAPT1_27ENDIN_19</vt:lpstr>
      <vt:lpstr>SCDAPT1!SCDAPT1_27ENDIN_2</vt:lpstr>
      <vt:lpstr>SCDAPT1!SCDAPT1_27ENDIN_20</vt:lpstr>
      <vt:lpstr>SCDAPT1!SCDAPT1_27ENDIN_21</vt:lpstr>
      <vt:lpstr>SCDAPT1!SCDAPT1_27ENDIN_3</vt:lpstr>
      <vt:lpstr>SCDAPT1!SCDAPT1_27ENDIN_4</vt:lpstr>
      <vt:lpstr>SCDAPT1!SCDAPT1_27ENDIN_5</vt:lpstr>
      <vt:lpstr>SCDAPT1!SCDAPT1_27ENDIN_6</vt:lpstr>
      <vt:lpstr>SCDAPT1!SCDAPT1_27ENDIN_7</vt:lpstr>
      <vt:lpstr>SCDAPT1!SCDAPT1_27ENDIN_8</vt:lpstr>
      <vt:lpstr>SCDAPT1!SCDAPT1_27ENDIN_9</vt:lpstr>
      <vt:lpstr>SCDAPT1!SCDAPT1_2800000_Range</vt:lpstr>
      <vt:lpstr>SCDAPT1!SCDAPT1_2899999_10</vt:lpstr>
      <vt:lpstr>SCDAPT1!SCDAPT1_2899999_11</vt:lpstr>
      <vt:lpstr>SCDAPT1!SCDAPT1_2899999_12</vt:lpstr>
      <vt:lpstr>SCDAPT1!SCDAPT1_2899999_13</vt:lpstr>
      <vt:lpstr>SCDAPT1!SCDAPT1_2899999_14</vt:lpstr>
      <vt:lpstr>SCDAPT1!SCDAPT1_2899999_15</vt:lpstr>
      <vt:lpstr>SCDAPT1!SCDAPT1_2899999_16</vt:lpstr>
      <vt:lpstr>SCDAPT1!SCDAPT1_2899999_20</vt:lpstr>
      <vt:lpstr>SCDAPT1!SCDAPT1_2899999_21</vt:lpstr>
      <vt:lpstr>SCDAPT1!SCDAPT1_2899999_8</vt:lpstr>
      <vt:lpstr>SCDAPT1!SCDAPT1_2899999_9</vt:lpstr>
      <vt:lpstr>SCDAPT1!SCDAPT1_28BEGIN_1</vt:lpstr>
      <vt:lpstr>SCDAPT1!SCDAPT1_28BEGIN_10</vt:lpstr>
      <vt:lpstr>SCDAPT1!SCDAPT1_28BEGIN_11</vt:lpstr>
      <vt:lpstr>SCDAPT1!SCDAPT1_28BEGIN_12</vt:lpstr>
      <vt:lpstr>SCDAPT1!SCDAPT1_28BEGIN_13</vt:lpstr>
      <vt:lpstr>SCDAPT1!SCDAPT1_28BEGIN_14</vt:lpstr>
      <vt:lpstr>SCDAPT1!SCDAPT1_28BEGIN_15</vt:lpstr>
      <vt:lpstr>SCDAPT1!SCDAPT1_28BEGIN_16</vt:lpstr>
      <vt:lpstr>SCDAPT1!SCDAPT1_28BEGIN_17</vt:lpstr>
      <vt:lpstr>SCDAPT1!SCDAPT1_28BEGIN_18</vt:lpstr>
      <vt:lpstr>SCDAPT1!SCDAPT1_28BEGIN_19</vt:lpstr>
      <vt:lpstr>SCDAPT1!SCDAPT1_28BEGIN_2</vt:lpstr>
      <vt:lpstr>SCDAPT1!SCDAPT1_28BEGIN_20</vt:lpstr>
      <vt:lpstr>SCDAPT1!SCDAPT1_28BEGIN_21</vt:lpstr>
      <vt:lpstr>SCDAPT1!SCDAPT1_28BEGIN_3</vt:lpstr>
      <vt:lpstr>SCDAPT1!SCDAPT1_28BEGIN_4</vt:lpstr>
      <vt:lpstr>SCDAPT1!SCDAPT1_28BEGIN_5</vt:lpstr>
      <vt:lpstr>SCDAPT1!SCDAPT1_28BEGIN_6</vt:lpstr>
      <vt:lpstr>SCDAPT1!SCDAPT1_28BEGIN_7</vt:lpstr>
      <vt:lpstr>SCDAPT1!SCDAPT1_28BEGIN_8</vt:lpstr>
      <vt:lpstr>SCDAPT1!SCDAPT1_28BEGIN_9</vt:lpstr>
      <vt:lpstr>SCDAPT1!SCDAPT1_28ENDIN_10</vt:lpstr>
      <vt:lpstr>SCDAPT1!SCDAPT1_28ENDIN_11</vt:lpstr>
      <vt:lpstr>SCDAPT1!SCDAPT1_28ENDIN_12</vt:lpstr>
      <vt:lpstr>SCDAPT1!SCDAPT1_28ENDIN_13</vt:lpstr>
      <vt:lpstr>SCDAPT1!SCDAPT1_28ENDIN_14</vt:lpstr>
      <vt:lpstr>SCDAPT1!SCDAPT1_28ENDIN_15</vt:lpstr>
      <vt:lpstr>SCDAPT1!SCDAPT1_28ENDIN_16</vt:lpstr>
      <vt:lpstr>SCDAPT1!SCDAPT1_28ENDIN_17</vt:lpstr>
      <vt:lpstr>SCDAPT1!SCDAPT1_28ENDIN_18</vt:lpstr>
      <vt:lpstr>SCDAPT1!SCDAPT1_28ENDIN_19</vt:lpstr>
      <vt:lpstr>SCDAPT1!SCDAPT1_28ENDIN_2</vt:lpstr>
      <vt:lpstr>SCDAPT1!SCDAPT1_28ENDIN_20</vt:lpstr>
      <vt:lpstr>SCDAPT1!SCDAPT1_28ENDIN_21</vt:lpstr>
      <vt:lpstr>SCDAPT1!SCDAPT1_28ENDIN_3</vt:lpstr>
      <vt:lpstr>SCDAPT1!SCDAPT1_28ENDIN_4</vt:lpstr>
      <vt:lpstr>SCDAPT1!SCDAPT1_28ENDIN_5</vt:lpstr>
      <vt:lpstr>SCDAPT1!SCDAPT1_28ENDIN_6</vt:lpstr>
      <vt:lpstr>SCDAPT1!SCDAPT1_28ENDIN_7</vt:lpstr>
      <vt:lpstr>SCDAPT1!SCDAPT1_28ENDIN_8</vt:lpstr>
      <vt:lpstr>SCDAPT1!SCDAPT1_28ENDIN_9</vt:lpstr>
      <vt:lpstr>SCDAPT1!SCDAPT1_3199999_10</vt:lpstr>
      <vt:lpstr>SCDAPT1!SCDAPT1_3199999_11</vt:lpstr>
      <vt:lpstr>SCDAPT1!SCDAPT1_3199999_12</vt:lpstr>
      <vt:lpstr>SCDAPT1!SCDAPT1_3199999_13</vt:lpstr>
      <vt:lpstr>SCDAPT1!SCDAPT1_3199999_14</vt:lpstr>
      <vt:lpstr>SCDAPT1!SCDAPT1_3199999_15</vt:lpstr>
      <vt:lpstr>SCDAPT1!SCDAPT1_3199999_16</vt:lpstr>
      <vt:lpstr>SCDAPT1!SCDAPT1_3199999_20</vt:lpstr>
      <vt:lpstr>SCDAPT1!SCDAPT1_3199999_21</vt:lpstr>
      <vt:lpstr>SCDAPT1!SCDAPT1_3199999_8</vt:lpstr>
      <vt:lpstr>SCDAPT1!SCDAPT1_3199999_9</vt:lpstr>
      <vt:lpstr>SCDAPT1!SCDAPT1_3200000_Range</vt:lpstr>
      <vt:lpstr>SCDAPT1!SCDAPT1_3200001_1</vt:lpstr>
      <vt:lpstr>SCDAPT1!SCDAPT1_3200001_10</vt:lpstr>
      <vt:lpstr>SCDAPT1!SCDAPT1_3200001_11</vt:lpstr>
      <vt:lpstr>SCDAPT1!SCDAPT1_3200001_12</vt:lpstr>
      <vt:lpstr>SCDAPT1!SCDAPT1_3200001_13</vt:lpstr>
      <vt:lpstr>SCDAPT1!SCDAPT1_3200001_14</vt:lpstr>
      <vt:lpstr>SCDAPT1!SCDAPT1_3200001_15</vt:lpstr>
      <vt:lpstr>SCDAPT1!SCDAPT1_3200001_16</vt:lpstr>
      <vt:lpstr>SCDAPT1!SCDAPT1_3200001_17</vt:lpstr>
      <vt:lpstr>SCDAPT1!SCDAPT1_3200001_18</vt:lpstr>
      <vt:lpstr>SCDAPT1!SCDAPT1_3200001_19</vt:lpstr>
      <vt:lpstr>SCDAPT1!SCDAPT1_3200001_2</vt:lpstr>
      <vt:lpstr>SCDAPT1!SCDAPT1_3200001_20</vt:lpstr>
      <vt:lpstr>SCDAPT1!SCDAPT1_3200001_21</vt:lpstr>
      <vt:lpstr>SCDAPT1!SCDAPT1_3200001_3</vt:lpstr>
      <vt:lpstr>SCDAPT1!SCDAPT1_3200001_4</vt:lpstr>
      <vt:lpstr>SCDAPT1!SCDAPT1_3200001_5</vt:lpstr>
      <vt:lpstr>SCDAPT1!SCDAPT1_3200001_6</vt:lpstr>
      <vt:lpstr>SCDAPT1!SCDAPT1_3200001_7</vt:lpstr>
      <vt:lpstr>SCDAPT1!SCDAPT1_3200001_8</vt:lpstr>
      <vt:lpstr>SCDAPT1!SCDAPT1_3200001_9</vt:lpstr>
      <vt:lpstr>SCDAPT1!SCDAPT1_3299999_10</vt:lpstr>
      <vt:lpstr>SCDAPT1!SCDAPT1_3299999_11</vt:lpstr>
      <vt:lpstr>SCDAPT1!SCDAPT1_3299999_12</vt:lpstr>
      <vt:lpstr>SCDAPT1!SCDAPT1_3299999_13</vt:lpstr>
      <vt:lpstr>SCDAPT1!SCDAPT1_3299999_14</vt:lpstr>
      <vt:lpstr>SCDAPT1!SCDAPT1_3299999_15</vt:lpstr>
      <vt:lpstr>SCDAPT1!SCDAPT1_3299999_16</vt:lpstr>
      <vt:lpstr>SCDAPT1!SCDAPT1_3299999_20</vt:lpstr>
      <vt:lpstr>SCDAPT1!SCDAPT1_3299999_21</vt:lpstr>
      <vt:lpstr>SCDAPT1!SCDAPT1_3299999_8</vt:lpstr>
      <vt:lpstr>SCDAPT1!SCDAPT1_3299999_9</vt:lpstr>
      <vt:lpstr>SCDAPT1!SCDAPT1_32BEGIN_1</vt:lpstr>
      <vt:lpstr>SCDAPT1!SCDAPT1_32BEGIN_10</vt:lpstr>
      <vt:lpstr>SCDAPT1!SCDAPT1_32BEGIN_11</vt:lpstr>
      <vt:lpstr>SCDAPT1!SCDAPT1_32BEGIN_12</vt:lpstr>
      <vt:lpstr>SCDAPT1!SCDAPT1_32BEGIN_13</vt:lpstr>
      <vt:lpstr>SCDAPT1!SCDAPT1_32BEGIN_14</vt:lpstr>
      <vt:lpstr>SCDAPT1!SCDAPT1_32BEGIN_15</vt:lpstr>
      <vt:lpstr>SCDAPT1!SCDAPT1_32BEGIN_16</vt:lpstr>
      <vt:lpstr>SCDAPT1!SCDAPT1_32BEGIN_17</vt:lpstr>
      <vt:lpstr>SCDAPT1!SCDAPT1_32BEGIN_18</vt:lpstr>
      <vt:lpstr>SCDAPT1!SCDAPT1_32BEGIN_19</vt:lpstr>
      <vt:lpstr>SCDAPT1!SCDAPT1_32BEGIN_2</vt:lpstr>
      <vt:lpstr>SCDAPT1!SCDAPT1_32BEGIN_20</vt:lpstr>
      <vt:lpstr>SCDAPT1!SCDAPT1_32BEGIN_21</vt:lpstr>
      <vt:lpstr>SCDAPT1!SCDAPT1_32BEGIN_3</vt:lpstr>
      <vt:lpstr>SCDAPT1!SCDAPT1_32BEGIN_4</vt:lpstr>
      <vt:lpstr>SCDAPT1!SCDAPT1_32BEGIN_5</vt:lpstr>
      <vt:lpstr>SCDAPT1!SCDAPT1_32BEGIN_6</vt:lpstr>
      <vt:lpstr>SCDAPT1!SCDAPT1_32BEGIN_7</vt:lpstr>
      <vt:lpstr>SCDAPT1!SCDAPT1_32BEGIN_8</vt:lpstr>
      <vt:lpstr>SCDAPT1!SCDAPT1_32BEGIN_9</vt:lpstr>
      <vt:lpstr>SCDAPT1!SCDAPT1_32ENDIN_10</vt:lpstr>
      <vt:lpstr>SCDAPT1!SCDAPT1_32ENDIN_11</vt:lpstr>
      <vt:lpstr>SCDAPT1!SCDAPT1_32ENDIN_12</vt:lpstr>
      <vt:lpstr>SCDAPT1!SCDAPT1_32ENDIN_13</vt:lpstr>
      <vt:lpstr>SCDAPT1!SCDAPT1_32ENDIN_14</vt:lpstr>
      <vt:lpstr>SCDAPT1!SCDAPT1_32ENDIN_15</vt:lpstr>
      <vt:lpstr>SCDAPT1!SCDAPT1_32ENDIN_16</vt:lpstr>
      <vt:lpstr>SCDAPT1!SCDAPT1_32ENDIN_17</vt:lpstr>
      <vt:lpstr>SCDAPT1!SCDAPT1_32ENDIN_18</vt:lpstr>
      <vt:lpstr>SCDAPT1!SCDAPT1_32ENDIN_19</vt:lpstr>
      <vt:lpstr>SCDAPT1!SCDAPT1_32ENDIN_2</vt:lpstr>
      <vt:lpstr>SCDAPT1!SCDAPT1_32ENDIN_20</vt:lpstr>
      <vt:lpstr>SCDAPT1!SCDAPT1_32ENDIN_21</vt:lpstr>
      <vt:lpstr>SCDAPT1!SCDAPT1_32ENDIN_3</vt:lpstr>
      <vt:lpstr>SCDAPT1!SCDAPT1_32ENDIN_4</vt:lpstr>
      <vt:lpstr>SCDAPT1!SCDAPT1_32ENDIN_5</vt:lpstr>
      <vt:lpstr>SCDAPT1!SCDAPT1_32ENDIN_6</vt:lpstr>
      <vt:lpstr>SCDAPT1!SCDAPT1_32ENDIN_7</vt:lpstr>
      <vt:lpstr>SCDAPT1!SCDAPT1_32ENDIN_8</vt:lpstr>
      <vt:lpstr>SCDAPT1!SCDAPT1_32ENDIN_9</vt:lpstr>
      <vt:lpstr>SCDAPT1!SCDAPT1_3300000_Range</vt:lpstr>
      <vt:lpstr>SCDAPT1!SCDAPT1_3399999_10</vt:lpstr>
      <vt:lpstr>SCDAPT1!SCDAPT1_3399999_11</vt:lpstr>
      <vt:lpstr>SCDAPT1!SCDAPT1_3399999_12</vt:lpstr>
      <vt:lpstr>SCDAPT1!SCDAPT1_3399999_13</vt:lpstr>
      <vt:lpstr>SCDAPT1!SCDAPT1_3399999_14</vt:lpstr>
      <vt:lpstr>SCDAPT1!SCDAPT1_3399999_15</vt:lpstr>
      <vt:lpstr>SCDAPT1!SCDAPT1_3399999_16</vt:lpstr>
      <vt:lpstr>SCDAPT1!SCDAPT1_3399999_20</vt:lpstr>
      <vt:lpstr>SCDAPT1!SCDAPT1_3399999_21</vt:lpstr>
      <vt:lpstr>SCDAPT1!SCDAPT1_3399999_8</vt:lpstr>
      <vt:lpstr>SCDAPT1!SCDAPT1_3399999_9</vt:lpstr>
      <vt:lpstr>SCDAPT1!SCDAPT1_33BEGIN_1</vt:lpstr>
      <vt:lpstr>SCDAPT1!SCDAPT1_33BEGIN_10</vt:lpstr>
      <vt:lpstr>SCDAPT1!SCDAPT1_33BEGIN_11</vt:lpstr>
      <vt:lpstr>SCDAPT1!SCDAPT1_33BEGIN_12</vt:lpstr>
      <vt:lpstr>SCDAPT1!SCDAPT1_33BEGIN_13</vt:lpstr>
      <vt:lpstr>SCDAPT1!SCDAPT1_33BEGIN_14</vt:lpstr>
      <vt:lpstr>SCDAPT1!SCDAPT1_33BEGIN_15</vt:lpstr>
      <vt:lpstr>SCDAPT1!SCDAPT1_33BEGIN_16</vt:lpstr>
      <vt:lpstr>SCDAPT1!SCDAPT1_33BEGIN_17</vt:lpstr>
      <vt:lpstr>SCDAPT1!SCDAPT1_33BEGIN_18</vt:lpstr>
      <vt:lpstr>SCDAPT1!SCDAPT1_33BEGIN_19</vt:lpstr>
      <vt:lpstr>SCDAPT1!SCDAPT1_33BEGIN_2</vt:lpstr>
      <vt:lpstr>SCDAPT1!SCDAPT1_33BEGIN_20</vt:lpstr>
      <vt:lpstr>SCDAPT1!SCDAPT1_33BEGIN_21</vt:lpstr>
      <vt:lpstr>SCDAPT1!SCDAPT1_33BEGIN_3</vt:lpstr>
      <vt:lpstr>SCDAPT1!SCDAPT1_33BEGIN_4</vt:lpstr>
      <vt:lpstr>SCDAPT1!SCDAPT1_33BEGIN_5</vt:lpstr>
      <vt:lpstr>SCDAPT1!SCDAPT1_33BEGIN_6</vt:lpstr>
      <vt:lpstr>SCDAPT1!SCDAPT1_33BEGIN_7</vt:lpstr>
      <vt:lpstr>SCDAPT1!SCDAPT1_33BEGIN_8</vt:lpstr>
      <vt:lpstr>SCDAPT1!SCDAPT1_33BEGIN_9</vt:lpstr>
      <vt:lpstr>SCDAPT1!SCDAPT1_33ENDIN_10</vt:lpstr>
      <vt:lpstr>SCDAPT1!SCDAPT1_33ENDIN_11</vt:lpstr>
      <vt:lpstr>SCDAPT1!SCDAPT1_33ENDIN_12</vt:lpstr>
      <vt:lpstr>SCDAPT1!SCDAPT1_33ENDIN_13</vt:lpstr>
      <vt:lpstr>SCDAPT1!SCDAPT1_33ENDIN_14</vt:lpstr>
      <vt:lpstr>SCDAPT1!SCDAPT1_33ENDIN_15</vt:lpstr>
      <vt:lpstr>SCDAPT1!SCDAPT1_33ENDIN_16</vt:lpstr>
      <vt:lpstr>SCDAPT1!SCDAPT1_33ENDIN_17</vt:lpstr>
      <vt:lpstr>SCDAPT1!SCDAPT1_33ENDIN_18</vt:lpstr>
      <vt:lpstr>SCDAPT1!SCDAPT1_33ENDIN_19</vt:lpstr>
      <vt:lpstr>SCDAPT1!SCDAPT1_33ENDIN_2</vt:lpstr>
      <vt:lpstr>SCDAPT1!SCDAPT1_33ENDIN_20</vt:lpstr>
      <vt:lpstr>SCDAPT1!SCDAPT1_33ENDIN_21</vt:lpstr>
      <vt:lpstr>SCDAPT1!SCDAPT1_33ENDIN_3</vt:lpstr>
      <vt:lpstr>SCDAPT1!SCDAPT1_33ENDIN_4</vt:lpstr>
      <vt:lpstr>SCDAPT1!SCDAPT1_33ENDIN_5</vt:lpstr>
      <vt:lpstr>SCDAPT1!SCDAPT1_33ENDIN_6</vt:lpstr>
      <vt:lpstr>SCDAPT1!SCDAPT1_33ENDIN_7</vt:lpstr>
      <vt:lpstr>SCDAPT1!SCDAPT1_33ENDIN_8</vt:lpstr>
      <vt:lpstr>SCDAPT1!SCDAPT1_33ENDIN_9</vt:lpstr>
      <vt:lpstr>SCDAPT1!SCDAPT1_3400000_Range</vt:lpstr>
      <vt:lpstr>SCDAPT1!SCDAPT1_3499999_10</vt:lpstr>
      <vt:lpstr>SCDAPT1!SCDAPT1_3499999_11</vt:lpstr>
      <vt:lpstr>SCDAPT1!SCDAPT1_3499999_12</vt:lpstr>
      <vt:lpstr>SCDAPT1!SCDAPT1_3499999_13</vt:lpstr>
      <vt:lpstr>SCDAPT1!SCDAPT1_3499999_14</vt:lpstr>
      <vt:lpstr>SCDAPT1!SCDAPT1_3499999_15</vt:lpstr>
      <vt:lpstr>SCDAPT1!SCDAPT1_3499999_16</vt:lpstr>
      <vt:lpstr>SCDAPT1!SCDAPT1_3499999_20</vt:lpstr>
      <vt:lpstr>SCDAPT1!SCDAPT1_3499999_21</vt:lpstr>
      <vt:lpstr>SCDAPT1!SCDAPT1_3499999_8</vt:lpstr>
      <vt:lpstr>SCDAPT1!SCDAPT1_3499999_9</vt:lpstr>
      <vt:lpstr>SCDAPT1!SCDAPT1_34BEGIN_1</vt:lpstr>
      <vt:lpstr>SCDAPT1!SCDAPT1_34BEGIN_10</vt:lpstr>
      <vt:lpstr>SCDAPT1!SCDAPT1_34BEGIN_11</vt:lpstr>
      <vt:lpstr>SCDAPT1!SCDAPT1_34BEGIN_12</vt:lpstr>
      <vt:lpstr>SCDAPT1!SCDAPT1_34BEGIN_13</vt:lpstr>
      <vt:lpstr>SCDAPT1!SCDAPT1_34BEGIN_14</vt:lpstr>
      <vt:lpstr>SCDAPT1!SCDAPT1_34BEGIN_15</vt:lpstr>
      <vt:lpstr>SCDAPT1!SCDAPT1_34BEGIN_16</vt:lpstr>
      <vt:lpstr>SCDAPT1!SCDAPT1_34BEGIN_17</vt:lpstr>
      <vt:lpstr>SCDAPT1!SCDAPT1_34BEGIN_18</vt:lpstr>
      <vt:lpstr>SCDAPT1!SCDAPT1_34BEGIN_19</vt:lpstr>
      <vt:lpstr>SCDAPT1!SCDAPT1_34BEGIN_2</vt:lpstr>
      <vt:lpstr>SCDAPT1!SCDAPT1_34BEGIN_20</vt:lpstr>
      <vt:lpstr>SCDAPT1!SCDAPT1_34BEGIN_21</vt:lpstr>
      <vt:lpstr>SCDAPT1!SCDAPT1_34BEGIN_3</vt:lpstr>
      <vt:lpstr>SCDAPT1!SCDAPT1_34BEGIN_4</vt:lpstr>
      <vt:lpstr>SCDAPT1!SCDAPT1_34BEGIN_5</vt:lpstr>
      <vt:lpstr>SCDAPT1!SCDAPT1_34BEGIN_6</vt:lpstr>
      <vt:lpstr>SCDAPT1!SCDAPT1_34BEGIN_7</vt:lpstr>
      <vt:lpstr>SCDAPT1!SCDAPT1_34BEGIN_8</vt:lpstr>
      <vt:lpstr>SCDAPT1!SCDAPT1_34BEGIN_9</vt:lpstr>
      <vt:lpstr>SCDAPT1!SCDAPT1_34ENDIN_10</vt:lpstr>
      <vt:lpstr>SCDAPT1!SCDAPT1_34ENDIN_11</vt:lpstr>
      <vt:lpstr>SCDAPT1!SCDAPT1_34ENDIN_12</vt:lpstr>
      <vt:lpstr>SCDAPT1!SCDAPT1_34ENDIN_13</vt:lpstr>
      <vt:lpstr>SCDAPT1!SCDAPT1_34ENDIN_14</vt:lpstr>
      <vt:lpstr>SCDAPT1!SCDAPT1_34ENDIN_15</vt:lpstr>
      <vt:lpstr>SCDAPT1!SCDAPT1_34ENDIN_16</vt:lpstr>
      <vt:lpstr>SCDAPT1!SCDAPT1_34ENDIN_17</vt:lpstr>
      <vt:lpstr>SCDAPT1!SCDAPT1_34ENDIN_18</vt:lpstr>
      <vt:lpstr>SCDAPT1!SCDAPT1_34ENDIN_19</vt:lpstr>
      <vt:lpstr>SCDAPT1!SCDAPT1_34ENDIN_2</vt:lpstr>
      <vt:lpstr>SCDAPT1!SCDAPT1_34ENDIN_20</vt:lpstr>
      <vt:lpstr>SCDAPT1!SCDAPT1_34ENDIN_21</vt:lpstr>
      <vt:lpstr>SCDAPT1!SCDAPT1_34ENDIN_3</vt:lpstr>
      <vt:lpstr>SCDAPT1!SCDAPT1_34ENDIN_4</vt:lpstr>
      <vt:lpstr>SCDAPT1!SCDAPT1_34ENDIN_5</vt:lpstr>
      <vt:lpstr>SCDAPT1!SCDAPT1_34ENDIN_6</vt:lpstr>
      <vt:lpstr>SCDAPT1!SCDAPT1_34ENDIN_7</vt:lpstr>
      <vt:lpstr>SCDAPT1!SCDAPT1_34ENDIN_8</vt:lpstr>
      <vt:lpstr>SCDAPT1!SCDAPT1_34ENDIN_9</vt:lpstr>
      <vt:lpstr>SCDAPT1!SCDAPT1_3500000_Range</vt:lpstr>
      <vt:lpstr>SCDAPT1!SCDAPT1_3599999_10</vt:lpstr>
      <vt:lpstr>SCDAPT1!SCDAPT1_3599999_11</vt:lpstr>
      <vt:lpstr>SCDAPT1!SCDAPT1_3599999_12</vt:lpstr>
      <vt:lpstr>SCDAPT1!SCDAPT1_3599999_13</vt:lpstr>
      <vt:lpstr>SCDAPT1!SCDAPT1_3599999_14</vt:lpstr>
      <vt:lpstr>SCDAPT1!SCDAPT1_3599999_15</vt:lpstr>
      <vt:lpstr>SCDAPT1!SCDAPT1_3599999_16</vt:lpstr>
      <vt:lpstr>SCDAPT1!SCDAPT1_3599999_20</vt:lpstr>
      <vt:lpstr>SCDAPT1!SCDAPT1_3599999_21</vt:lpstr>
      <vt:lpstr>SCDAPT1!SCDAPT1_3599999_8</vt:lpstr>
      <vt:lpstr>SCDAPT1!SCDAPT1_3599999_9</vt:lpstr>
      <vt:lpstr>SCDAPT1!SCDAPT1_35BEGIN_1</vt:lpstr>
      <vt:lpstr>SCDAPT1!SCDAPT1_35BEGIN_10</vt:lpstr>
      <vt:lpstr>SCDAPT1!SCDAPT1_35BEGIN_11</vt:lpstr>
      <vt:lpstr>SCDAPT1!SCDAPT1_35BEGIN_12</vt:lpstr>
      <vt:lpstr>SCDAPT1!SCDAPT1_35BEGIN_13</vt:lpstr>
      <vt:lpstr>SCDAPT1!SCDAPT1_35BEGIN_14</vt:lpstr>
      <vt:lpstr>SCDAPT1!SCDAPT1_35BEGIN_15</vt:lpstr>
      <vt:lpstr>SCDAPT1!SCDAPT1_35BEGIN_16</vt:lpstr>
      <vt:lpstr>SCDAPT1!SCDAPT1_35BEGIN_17</vt:lpstr>
      <vt:lpstr>SCDAPT1!SCDAPT1_35BEGIN_18</vt:lpstr>
      <vt:lpstr>SCDAPT1!SCDAPT1_35BEGIN_19</vt:lpstr>
      <vt:lpstr>SCDAPT1!SCDAPT1_35BEGIN_2</vt:lpstr>
      <vt:lpstr>SCDAPT1!SCDAPT1_35BEGIN_20</vt:lpstr>
      <vt:lpstr>SCDAPT1!SCDAPT1_35BEGIN_21</vt:lpstr>
      <vt:lpstr>SCDAPT1!SCDAPT1_35BEGIN_3</vt:lpstr>
      <vt:lpstr>SCDAPT1!SCDAPT1_35BEGIN_4</vt:lpstr>
      <vt:lpstr>SCDAPT1!SCDAPT1_35BEGIN_5</vt:lpstr>
      <vt:lpstr>SCDAPT1!SCDAPT1_35BEGIN_6</vt:lpstr>
      <vt:lpstr>SCDAPT1!SCDAPT1_35BEGIN_7</vt:lpstr>
      <vt:lpstr>SCDAPT1!SCDAPT1_35BEGIN_8</vt:lpstr>
      <vt:lpstr>SCDAPT1!SCDAPT1_35BEGIN_9</vt:lpstr>
      <vt:lpstr>SCDAPT1!SCDAPT1_35ENDIN_10</vt:lpstr>
      <vt:lpstr>SCDAPT1!SCDAPT1_35ENDIN_11</vt:lpstr>
      <vt:lpstr>SCDAPT1!SCDAPT1_35ENDIN_12</vt:lpstr>
      <vt:lpstr>SCDAPT1!SCDAPT1_35ENDIN_13</vt:lpstr>
      <vt:lpstr>SCDAPT1!SCDAPT1_35ENDIN_14</vt:lpstr>
      <vt:lpstr>SCDAPT1!SCDAPT1_35ENDIN_15</vt:lpstr>
      <vt:lpstr>SCDAPT1!SCDAPT1_35ENDIN_16</vt:lpstr>
      <vt:lpstr>SCDAPT1!SCDAPT1_35ENDIN_17</vt:lpstr>
      <vt:lpstr>SCDAPT1!SCDAPT1_35ENDIN_18</vt:lpstr>
      <vt:lpstr>SCDAPT1!SCDAPT1_35ENDIN_19</vt:lpstr>
      <vt:lpstr>SCDAPT1!SCDAPT1_35ENDIN_2</vt:lpstr>
      <vt:lpstr>SCDAPT1!SCDAPT1_35ENDIN_20</vt:lpstr>
      <vt:lpstr>SCDAPT1!SCDAPT1_35ENDIN_21</vt:lpstr>
      <vt:lpstr>SCDAPT1!SCDAPT1_35ENDIN_3</vt:lpstr>
      <vt:lpstr>SCDAPT1!SCDAPT1_35ENDIN_4</vt:lpstr>
      <vt:lpstr>SCDAPT1!SCDAPT1_35ENDIN_5</vt:lpstr>
      <vt:lpstr>SCDAPT1!SCDAPT1_35ENDIN_6</vt:lpstr>
      <vt:lpstr>SCDAPT1!SCDAPT1_35ENDIN_7</vt:lpstr>
      <vt:lpstr>SCDAPT1!SCDAPT1_35ENDIN_8</vt:lpstr>
      <vt:lpstr>SCDAPT1!SCDAPT1_35ENDIN_9</vt:lpstr>
      <vt:lpstr>SCDAPT1!SCDAPT1_3899999_10</vt:lpstr>
      <vt:lpstr>SCDAPT1!SCDAPT1_3899999_11</vt:lpstr>
      <vt:lpstr>SCDAPT1!SCDAPT1_3899999_12</vt:lpstr>
      <vt:lpstr>SCDAPT1!SCDAPT1_3899999_13</vt:lpstr>
      <vt:lpstr>SCDAPT1!SCDAPT1_3899999_14</vt:lpstr>
      <vt:lpstr>SCDAPT1!SCDAPT1_3899999_15</vt:lpstr>
      <vt:lpstr>SCDAPT1!SCDAPT1_3899999_16</vt:lpstr>
      <vt:lpstr>SCDAPT1!SCDAPT1_3899999_20</vt:lpstr>
      <vt:lpstr>SCDAPT1!SCDAPT1_3899999_21</vt:lpstr>
      <vt:lpstr>SCDAPT1!SCDAPT1_3899999_8</vt:lpstr>
      <vt:lpstr>SCDAPT1!SCDAPT1_3899999_9</vt:lpstr>
      <vt:lpstr>SCDAPT1!SCDAPT1_4200000_Range</vt:lpstr>
      <vt:lpstr>SCDAPT1!SCDAPT1_4299999_10</vt:lpstr>
      <vt:lpstr>SCDAPT1!SCDAPT1_4299999_11</vt:lpstr>
      <vt:lpstr>SCDAPT1!SCDAPT1_4299999_12</vt:lpstr>
      <vt:lpstr>SCDAPT1!SCDAPT1_4299999_13</vt:lpstr>
      <vt:lpstr>SCDAPT1!SCDAPT1_4299999_14</vt:lpstr>
      <vt:lpstr>SCDAPT1!SCDAPT1_4299999_15</vt:lpstr>
      <vt:lpstr>SCDAPT1!SCDAPT1_4299999_16</vt:lpstr>
      <vt:lpstr>SCDAPT1!SCDAPT1_4299999_20</vt:lpstr>
      <vt:lpstr>SCDAPT1!SCDAPT1_4299999_21</vt:lpstr>
      <vt:lpstr>SCDAPT1!SCDAPT1_4299999_8</vt:lpstr>
      <vt:lpstr>SCDAPT1!SCDAPT1_4299999_9</vt:lpstr>
      <vt:lpstr>SCDAPT1!SCDAPT1_42BEGIN_1</vt:lpstr>
      <vt:lpstr>SCDAPT1!SCDAPT1_42BEGIN_10</vt:lpstr>
      <vt:lpstr>SCDAPT1!SCDAPT1_42BEGIN_11</vt:lpstr>
      <vt:lpstr>SCDAPT1!SCDAPT1_42BEGIN_12</vt:lpstr>
      <vt:lpstr>SCDAPT1!SCDAPT1_42BEGIN_13</vt:lpstr>
      <vt:lpstr>SCDAPT1!SCDAPT1_42BEGIN_14</vt:lpstr>
      <vt:lpstr>SCDAPT1!SCDAPT1_42BEGIN_15</vt:lpstr>
      <vt:lpstr>SCDAPT1!SCDAPT1_42BEGIN_16</vt:lpstr>
      <vt:lpstr>SCDAPT1!SCDAPT1_42BEGIN_17</vt:lpstr>
      <vt:lpstr>SCDAPT1!SCDAPT1_42BEGIN_18</vt:lpstr>
      <vt:lpstr>SCDAPT1!SCDAPT1_42BEGIN_19</vt:lpstr>
      <vt:lpstr>SCDAPT1!SCDAPT1_42BEGIN_2</vt:lpstr>
      <vt:lpstr>SCDAPT1!SCDAPT1_42BEGIN_20</vt:lpstr>
      <vt:lpstr>SCDAPT1!SCDAPT1_42BEGIN_21</vt:lpstr>
      <vt:lpstr>SCDAPT1!SCDAPT1_42BEGIN_3</vt:lpstr>
      <vt:lpstr>SCDAPT1!SCDAPT1_42BEGIN_4</vt:lpstr>
      <vt:lpstr>SCDAPT1!SCDAPT1_42BEGIN_5</vt:lpstr>
      <vt:lpstr>SCDAPT1!SCDAPT1_42BEGIN_6</vt:lpstr>
      <vt:lpstr>SCDAPT1!SCDAPT1_42BEGIN_7</vt:lpstr>
      <vt:lpstr>SCDAPT1!SCDAPT1_42BEGIN_8</vt:lpstr>
      <vt:lpstr>SCDAPT1!SCDAPT1_42BEGIN_9</vt:lpstr>
      <vt:lpstr>SCDAPT1!SCDAPT1_42ENDIN_10</vt:lpstr>
      <vt:lpstr>SCDAPT1!SCDAPT1_42ENDIN_11</vt:lpstr>
      <vt:lpstr>SCDAPT1!SCDAPT1_42ENDIN_12</vt:lpstr>
      <vt:lpstr>SCDAPT1!SCDAPT1_42ENDIN_13</vt:lpstr>
      <vt:lpstr>SCDAPT1!SCDAPT1_42ENDIN_14</vt:lpstr>
      <vt:lpstr>SCDAPT1!SCDAPT1_42ENDIN_15</vt:lpstr>
      <vt:lpstr>SCDAPT1!SCDAPT1_42ENDIN_16</vt:lpstr>
      <vt:lpstr>SCDAPT1!SCDAPT1_42ENDIN_17</vt:lpstr>
      <vt:lpstr>SCDAPT1!SCDAPT1_42ENDIN_18</vt:lpstr>
      <vt:lpstr>SCDAPT1!SCDAPT1_42ENDIN_19</vt:lpstr>
      <vt:lpstr>SCDAPT1!SCDAPT1_42ENDIN_2</vt:lpstr>
      <vt:lpstr>SCDAPT1!SCDAPT1_42ENDIN_20</vt:lpstr>
      <vt:lpstr>SCDAPT1!SCDAPT1_42ENDIN_21</vt:lpstr>
      <vt:lpstr>SCDAPT1!SCDAPT1_42ENDIN_3</vt:lpstr>
      <vt:lpstr>SCDAPT1!SCDAPT1_42ENDIN_4</vt:lpstr>
      <vt:lpstr>SCDAPT1!SCDAPT1_42ENDIN_5</vt:lpstr>
      <vt:lpstr>SCDAPT1!SCDAPT1_42ENDIN_6</vt:lpstr>
      <vt:lpstr>SCDAPT1!SCDAPT1_42ENDIN_7</vt:lpstr>
      <vt:lpstr>SCDAPT1!SCDAPT1_42ENDIN_8</vt:lpstr>
      <vt:lpstr>SCDAPT1!SCDAPT1_42ENDIN_9</vt:lpstr>
      <vt:lpstr>SCDAPT1!SCDAPT1_4300000_Range</vt:lpstr>
      <vt:lpstr>SCDAPT1!SCDAPT1_4399999_10</vt:lpstr>
      <vt:lpstr>SCDAPT1!SCDAPT1_4399999_11</vt:lpstr>
      <vt:lpstr>SCDAPT1!SCDAPT1_4399999_12</vt:lpstr>
      <vt:lpstr>SCDAPT1!SCDAPT1_4399999_13</vt:lpstr>
      <vt:lpstr>SCDAPT1!SCDAPT1_4399999_14</vt:lpstr>
      <vt:lpstr>SCDAPT1!SCDAPT1_4399999_15</vt:lpstr>
      <vt:lpstr>SCDAPT1!SCDAPT1_4399999_16</vt:lpstr>
      <vt:lpstr>SCDAPT1!SCDAPT1_4399999_20</vt:lpstr>
      <vt:lpstr>SCDAPT1!SCDAPT1_4399999_21</vt:lpstr>
      <vt:lpstr>SCDAPT1!SCDAPT1_4399999_8</vt:lpstr>
      <vt:lpstr>SCDAPT1!SCDAPT1_4399999_9</vt:lpstr>
      <vt:lpstr>SCDAPT1!SCDAPT1_43BEGIN_1</vt:lpstr>
      <vt:lpstr>SCDAPT1!SCDAPT1_43BEGIN_10</vt:lpstr>
      <vt:lpstr>SCDAPT1!SCDAPT1_43BEGIN_11</vt:lpstr>
      <vt:lpstr>SCDAPT1!SCDAPT1_43BEGIN_12</vt:lpstr>
      <vt:lpstr>SCDAPT1!SCDAPT1_43BEGIN_13</vt:lpstr>
      <vt:lpstr>SCDAPT1!SCDAPT1_43BEGIN_14</vt:lpstr>
      <vt:lpstr>SCDAPT1!SCDAPT1_43BEGIN_15</vt:lpstr>
      <vt:lpstr>SCDAPT1!SCDAPT1_43BEGIN_16</vt:lpstr>
      <vt:lpstr>SCDAPT1!SCDAPT1_43BEGIN_17</vt:lpstr>
      <vt:lpstr>SCDAPT1!SCDAPT1_43BEGIN_18</vt:lpstr>
      <vt:lpstr>SCDAPT1!SCDAPT1_43BEGIN_19</vt:lpstr>
      <vt:lpstr>SCDAPT1!SCDAPT1_43BEGIN_2</vt:lpstr>
      <vt:lpstr>SCDAPT1!SCDAPT1_43BEGIN_20</vt:lpstr>
      <vt:lpstr>SCDAPT1!SCDAPT1_43BEGIN_21</vt:lpstr>
      <vt:lpstr>SCDAPT1!SCDAPT1_43BEGIN_3</vt:lpstr>
      <vt:lpstr>SCDAPT1!SCDAPT1_43BEGIN_4</vt:lpstr>
      <vt:lpstr>SCDAPT1!SCDAPT1_43BEGIN_5</vt:lpstr>
      <vt:lpstr>SCDAPT1!SCDAPT1_43BEGIN_6</vt:lpstr>
      <vt:lpstr>SCDAPT1!SCDAPT1_43BEGIN_7</vt:lpstr>
      <vt:lpstr>SCDAPT1!SCDAPT1_43BEGIN_8</vt:lpstr>
      <vt:lpstr>SCDAPT1!SCDAPT1_43BEGIN_9</vt:lpstr>
      <vt:lpstr>SCDAPT1!SCDAPT1_43ENDIN_10</vt:lpstr>
      <vt:lpstr>SCDAPT1!SCDAPT1_43ENDIN_11</vt:lpstr>
      <vt:lpstr>SCDAPT1!SCDAPT1_43ENDIN_12</vt:lpstr>
      <vt:lpstr>SCDAPT1!SCDAPT1_43ENDIN_13</vt:lpstr>
      <vt:lpstr>SCDAPT1!SCDAPT1_43ENDIN_14</vt:lpstr>
      <vt:lpstr>SCDAPT1!SCDAPT1_43ENDIN_15</vt:lpstr>
      <vt:lpstr>SCDAPT1!SCDAPT1_43ENDIN_16</vt:lpstr>
      <vt:lpstr>SCDAPT1!SCDAPT1_43ENDIN_17</vt:lpstr>
      <vt:lpstr>SCDAPT1!SCDAPT1_43ENDIN_18</vt:lpstr>
      <vt:lpstr>SCDAPT1!SCDAPT1_43ENDIN_19</vt:lpstr>
      <vt:lpstr>SCDAPT1!SCDAPT1_43ENDIN_2</vt:lpstr>
      <vt:lpstr>SCDAPT1!SCDAPT1_43ENDIN_20</vt:lpstr>
      <vt:lpstr>SCDAPT1!SCDAPT1_43ENDIN_21</vt:lpstr>
      <vt:lpstr>SCDAPT1!SCDAPT1_43ENDIN_3</vt:lpstr>
      <vt:lpstr>SCDAPT1!SCDAPT1_43ENDIN_4</vt:lpstr>
      <vt:lpstr>SCDAPT1!SCDAPT1_43ENDIN_5</vt:lpstr>
      <vt:lpstr>SCDAPT1!SCDAPT1_43ENDIN_6</vt:lpstr>
      <vt:lpstr>SCDAPT1!SCDAPT1_43ENDIN_7</vt:lpstr>
      <vt:lpstr>SCDAPT1!SCDAPT1_43ENDIN_8</vt:lpstr>
      <vt:lpstr>SCDAPT1!SCDAPT1_43ENDIN_9</vt:lpstr>
      <vt:lpstr>SCDAPT1!SCDAPT1_4400000_Range</vt:lpstr>
      <vt:lpstr>SCDAPT1!SCDAPT1_4499999_10</vt:lpstr>
      <vt:lpstr>SCDAPT1!SCDAPT1_4499999_11</vt:lpstr>
      <vt:lpstr>SCDAPT1!SCDAPT1_4499999_12</vt:lpstr>
      <vt:lpstr>SCDAPT1!SCDAPT1_4499999_13</vt:lpstr>
      <vt:lpstr>SCDAPT1!SCDAPT1_4499999_14</vt:lpstr>
      <vt:lpstr>SCDAPT1!SCDAPT1_4499999_15</vt:lpstr>
      <vt:lpstr>SCDAPT1!SCDAPT1_4499999_16</vt:lpstr>
      <vt:lpstr>SCDAPT1!SCDAPT1_4499999_20</vt:lpstr>
      <vt:lpstr>SCDAPT1!SCDAPT1_4499999_21</vt:lpstr>
      <vt:lpstr>SCDAPT1!SCDAPT1_4499999_8</vt:lpstr>
      <vt:lpstr>SCDAPT1!SCDAPT1_4499999_9</vt:lpstr>
      <vt:lpstr>SCDAPT1!SCDAPT1_44BEGIN_1</vt:lpstr>
      <vt:lpstr>SCDAPT1!SCDAPT1_44BEGIN_10</vt:lpstr>
      <vt:lpstr>SCDAPT1!SCDAPT1_44BEGIN_11</vt:lpstr>
      <vt:lpstr>SCDAPT1!SCDAPT1_44BEGIN_12</vt:lpstr>
      <vt:lpstr>SCDAPT1!SCDAPT1_44BEGIN_13</vt:lpstr>
      <vt:lpstr>SCDAPT1!SCDAPT1_44BEGIN_14</vt:lpstr>
      <vt:lpstr>SCDAPT1!SCDAPT1_44BEGIN_15</vt:lpstr>
      <vt:lpstr>SCDAPT1!SCDAPT1_44BEGIN_16</vt:lpstr>
      <vt:lpstr>SCDAPT1!SCDAPT1_44BEGIN_17</vt:lpstr>
      <vt:lpstr>SCDAPT1!SCDAPT1_44BEGIN_18</vt:lpstr>
      <vt:lpstr>SCDAPT1!SCDAPT1_44BEGIN_19</vt:lpstr>
      <vt:lpstr>SCDAPT1!SCDAPT1_44BEGIN_2</vt:lpstr>
      <vt:lpstr>SCDAPT1!SCDAPT1_44BEGIN_20</vt:lpstr>
      <vt:lpstr>SCDAPT1!SCDAPT1_44BEGIN_21</vt:lpstr>
      <vt:lpstr>SCDAPT1!SCDAPT1_44BEGIN_3</vt:lpstr>
      <vt:lpstr>SCDAPT1!SCDAPT1_44BEGIN_4</vt:lpstr>
      <vt:lpstr>SCDAPT1!SCDAPT1_44BEGIN_5</vt:lpstr>
      <vt:lpstr>SCDAPT1!SCDAPT1_44BEGIN_6</vt:lpstr>
      <vt:lpstr>SCDAPT1!SCDAPT1_44BEGIN_7</vt:lpstr>
      <vt:lpstr>SCDAPT1!SCDAPT1_44BEGIN_8</vt:lpstr>
      <vt:lpstr>SCDAPT1!SCDAPT1_44BEGIN_9</vt:lpstr>
      <vt:lpstr>SCDAPT1!SCDAPT1_44ENDIN_10</vt:lpstr>
      <vt:lpstr>SCDAPT1!SCDAPT1_44ENDIN_11</vt:lpstr>
      <vt:lpstr>SCDAPT1!SCDAPT1_44ENDIN_12</vt:lpstr>
      <vt:lpstr>SCDAPT1!SCDAPT1_44ENDIN_13</vt:lpstr>
      <vt:lpstr>SCDAPT1!SCDAPT1_44ENDIN_14</vt:lpstr>
      <vt:lpstr>SCDAPT1!SCDAPT1_44ENDIN_15</vt:lpstr>
      <vt:lpstr>SCDAPT1!SCDAPT1_44ENDIN_16</vt:lpstr>
      <vt:lpstr>SCDAPT1!SCDAPT1_44ENDIN_17</vt:lpstr>
      <vt:lpstr>SCDAPT1!SCDAPT1_44ENDIN_18</vt:lpstr>
      <vt:lpstr>SCDAPT1!SCDAPT1_44ENDIN_19</vt:lpstr>
      <vt:lpstr>SCDAPT1!SCDAPT1_44ENDIN_2</vt:lpstr>
      <vt:lpstr>SCDAPT1!SCDAPT1_44ENDIN_20</vt:lpstr>
      <vt:lpstr>SCDAPT1!SCDAPT1_44ENDIN_21</vt:lpstr>
      <vt:lpstr>SCDAPT1!SCDAPT1_44ENDIN_3</vt:lpstr>
      <vt:lpstr>SCDAPT1!SCDAPT1_44ENDIN_4</vt:lpstr>
      <vt:lpstr>SCDAPT1!SCDAPT1_44ENDIN_5</vt:lpstr>
      <vt:lpstr>SCDAPT1!SCDAPT1_44ENDIN_6</vt:lpstr>
      <vt:lpstr>SCDAPT1!SCDAPT1_44ENDIN_7</vt:lpstr>
      <vt:lpstr>SCDAPT1!SCDAPT1_44ENDIN_8</vt:lpstr>
      <vt:lpstr>SCDAPT1!SCDAPT1_44ENDIN_9</vt:lpstr>
      <vt:lpstr>SCDAPT1!SCDAPT1_4500000_Range</vt:lpstr>
      <vt:lpstr>SCDAPT1!SCDAPT1_4599999_10</vt:lpstr>
      <vt:lpstr>SCDAPT1!SCDAPT1_4599999_11</vt:lpstr>
      <vt:lpstr>SCDAPT1!SCDAPT1_4599999_12</vt:lpstr>
      <vt:lpstr>SCDAPT1!SCDAPT1_4599999_13</vt:lpstr>
      <vt:lpstr>SCDAPT1!SCDAPT1_4599999_14</vt:lpstr>
      <vt:lpstr>SCDAPT1!SCDAPT1_4599999_15</vt:lpstr>
      <vt:lpstr>SCDAPT1!SCDAPT1_4599999_16</vt:lpstr>
      <vt:lpstr>SCDAPT1!SCDAPT1_4599999_20</vt:lpstr>
      <vt:lpstr>SCDAPT1!SCDAPT1_4599999_21</vt:lpstr>
      <vt:lpstr>SCDAPT1!SCDAPT1_4599999_8</vt:lpstr>
      <vt:lpstr>SCDAPT1!SCDAPT1_4599999_9</vt:lpstr>
      <vt:lpstr>SCDAPT1!SCDAPT1_45BEGIN_1</vt:lpstr>
      <vt:lpstr>SCDAPT1!SCDAPT1_45BEGIN_10</vt:lpstr>
      <vt:lpstr>SCDAPT1!SCDAPT1_45BEGIN_11</vt:lpstr>
      <vt:lpstr>SCDAPT1!SCDAPT1_45BEGIN_12</vt:lpstr>
      <vt:lpstr>SCDAPT1!SCDAPT1_45BEGIN_13</vt:lpstr>
      <vt:lpstr>SCDAPT1!SCDAPT1_45BEGIN_14</vt:lpstr>
      <vt:lpstr>SCDAPT1!SCDAPT1_45BEGIN_15</vt:lpstr>
      <vt:lpstr>SCDAPT1!SCDAPT1_45BEGIN_16</vt:lpstr>
      <vt:lpstr>SCDAPT1!SCDAPT1_45BEGIN_17</vt:lpstr>
      <vt:lpstr>SCDAPT1!SCDAPT1_45BEGIN_18</vt:lpstr>
      <vt:lpstr>SCDAPT1!SCDAPT1_45BEGIN_19</vt:lpstr>
      <vt:lpstr>SCDAPT1!SCDAPT1_45BEGIN_2</vt:lpstr>
      <vt:lpstr>SCDAPT1!SCDAPT1_45BEGIN_20</vt:lpstr>
      <vt:lpstr>SCDAPT1!SCDAPT1_45BEGIN_21</vt:lpstr>
      <vt:lpstr>SCDAPT1!SCDAPT1_45BEGIN_3</vt:lpstr>
      <vt:lpstr>SCDAPT1!SCDAPT1_45BEGIN_4</vt:lpstr>
      <vt:lpstr>SCDAPT1!SCDAPT1_45BEGIN_5</vt:lpstr>
      <vt:lpstr>SCDAPT1!SCDAPT1_45BEGIN_6</vt:lpstr>
      <vt:lpstr>SCDAPT1!SCDAPT1_45BEGIN_7</vt:lpstr>
      <vt:lpstr>SCDAPT1!SCDAPT1_45BEGIN_8</vt:lpstr>
      <vt:lpstr>SCDAPT1!SCDAPT1_45BEGIN_9</vt:lpstr>
      <vt:lpstr>SCDAPT1!SCDAPT1_45ENDIN_10</vt:lpstr>
      <vt:lpstr>SCDAPT1!SCDAPT1_45ENDIN_11</vt:lpstr>
      <vt:lpstr>SCDAPT1!SCDAPT1_45ENDIN_12</vt:lpstr>
      <vt:lpstr>SCDAPT1!SCDAPT1_45ENDIN_13</vt:lpstr>
      <vt:lpstr>SCDAPT1!SCDAPT1_45ENDIN_14</vt:lpstr>
      <vt:lpstr>SCDAPT1!SCDAPT1_45ENDIN_15</vt:lpstr>
      <vt:lpstr>SCDAPT1!SCDAPT1_45ENDIN_16</vt:lpstr>
      <vt:lpstr>SCDAPT1!SCDAPT1_45ENDIN_17</vt:lpstr>
      <vt:lpstr>SCDAPT1!SCDAPT1_45ENDIN_18</vt:lpstr>
      <vt:lpstr>SCDAPT1!SCDAPT1_45ENDIN_19</vt:lpstr>
      <vt:lpstr>SCDAPT1!SCDAPT1_45ENDIN_2</vt:lpstr>
      <vt:lpstr>SCDAPT1!SCDAPT1_45ENDIN_20</vt:lpstr>
      <vt:lpstr>SCDAPT1!SCDAPT1_45ENDIN_21</vt:lpstr>
      <vt:lpstr>SCDAPT1!SCDAPT1_45ENDIN_3</vt:lpstr>
      <vt:lpstr>SCDAPT1!SCDAPT1_45ENDIN_4</vt:lpstr>
      <vt:lpstr>SCDAPT1!SCDAPT1_45ENDIN_5</vt:lpstr>
      <vt:lpstr>SCDAPT1!SCDAPT1_45ENDIN_6</vt:lpstr>
      <vt:lpstr>SCDAPT1!SCDAPT1_45ENDIN_7</vt:lpstr>
      <vt:lpstr>SCDAPT1!SCDAPT1_45ENDIN_8</vt:lpstr>
      <vt:lpstr>SCDAPT1!SCDAPT1_45ENDIN_9</vt:lpstr>
      <vt:lpstr>SCDAPT1!SCDAPT1_4899999_10</vt:lpstr>
      <vt:lpstr>SCDAPT1!SCDAPT1_4899999_11</vt:lpstr>
      <vt:lpstr>SCDAPT1!SCDAPT1_4899999_12</vt:lpstr>
      <vt:lpstr>SCDAPT1!SCDAPT1_4899999_13</vt:lpstr>
      <vt:lpstr>SCDAPT1!SCDAPT1_4899999_14</vt:lpstr>
      <vt:lpstr>SCDAPT1!SCDAPT1_4899999_15</vt:lpstr>
      <vt:lpstr>SCDAPT1!SCDAPT1_4899999_16</vt:lpstr>
      <vt:lpstr>SCDAPT1!SCDAPT1_4899999_20</vt:lpstr>
      <vt:lpstr>SCDAPT1!SCDAPT1_4899999_21</vt:lpstr>
      <vt:lpstr>SCDAPT1!SCDAPT1_4899999_8</vt:lpstr>
      <vt:lpstr>SCDAPT1!SCDAPT1_4899999_9</vt:lpstr>
      <vt:lpstr>SCDAPT1!SCDAPT1_4900000_Range</vt:lpstr>
      <vt:lpstr>SCDAPT1!SCDAPT1_4999999_10</vt:lpstr>
      <vt:lpstr>SCDAPT1!SCDAPT1_4999999_11</vt:lpstr>
      <vt:lpstr>SCDAPT1!SCDAPT1_4999999_12</vt:lpstr>
      <vt:lpstr>SCDAPT1!SCDAPT1_4999999_13</vt:lpstr>
      <vt:lpstr>SCDAPT1!SCDAPT1_4999999_14</vt:lpstr>
      <vt:lpstr>SCDAPT1!SCDAPT1_4999999_15</vt:lpstr>
      <vt:lpstr>SCDAPT1!SCDAPT1_4999999_16</vt:lpstr>
      <vt:lpstr>SCDAPT1!SCDAPT1_4999999_20</vt:lpstr>
      <vt:lpstr>SCDAPT1!SCDAPT1_4999999_21</vt:lpstr>
      <vt:lpstr>SCDAPT1!SCDAPT1_4999999_8</vt:lpstr>
      <vt:lpstr>SCDAPT1!SCDAPT1_4999999_9</vt:lpstr>
      <vt:lpstr>SCDAPT1!SCDAPT1_49BEGIN_1</vt:lpstr>
      <vt:lpstr>SCDAPT1!SCDAPT1_49BEGIN_10</vt:lpstr>
      <vt:lpstr>SCDAPT1!SCDAPT1_49BEGIN_11</vt:lpstr>
      <vt:lpstr>SCDAPT1!SCDAPT1_49BEGIN_12</vt:lpstr>
      <vt:lpstr>SCDAPT1!SCDAPT1_49BEGIN_13</vt:lpstr>
      <vt:lpstr>SCDAPT1!SCDAPT1_49BEGIN_14</vt:lpstr>
      <vt:lpstr>SCDAPT1!SCDAPT1_49BEGIN_15</vt:lpstr>
      <vt:lpstr>SCDAPT1!SCDAPT1_49BEGIN_16</vt:lpstr>
      <vt:lpstr>SCDAPT1!SCDAPT1_49BEGIN_17</vt:lpstr>
      <vt:lpstr>SCDAPT1!SCDAPT1_49BEGIN_18</vt:lpstr>
      <vt:lpstr>SCDAPT1!SCDAPT1_49BEGIN_19</vt:lpstr>
      <vt:lpstr>SCDAPT1!SCDAPT1_49BEGIN_2</vt:lpstr>
      <vt:lpstr>SCDAPT1!SCDAPT1_49BEGIN_20</vt:lpstr>
      <vt:lpstr>SCDAPT1!SCDAPT1_49BEGIN_21</vt:lpstr>
      <vt:lpstr>SCDAPT1!SCDAPT1_49BEGIN_3</vt:lpstr>
      <vt:lpstr>SCDAPT1!SCDAPT1_49BEGIN_4</vt:lpstr>
      <vt:lpstr>SCDAPT1!SCDAPT1_49BEGIN_5</vt:lpstr>
      <vt:lpstr>SCDAPT1!SCDAPT1_49BEGIN_6</vt:lpstr>
      <vt:lpstr>SCDAPT1!SCDAPT1_49BEGIN_7</vt:lpstr>
      <vt:lpstr>SCDAPT1!SCDAPT1_49BEGIN_8</vt:lpstr>
      <vt:lpstr>SCDAPT1!SCDAPT1_49BEGIN_9</vt:lpstr>
      <vt:lpstr>SCDAPT1!SCDAPT1_49ENDIN_10</vt:lpstr>
      <vt:lpstr>SCDAPT1!SCDAPT1_49ENDIN_11</vt:lpstr>
      <vt:lpstr>SCDAPT1!SCDAPT1_49ENDIN_12</vt:lpstr>
      <vt:lpstr>SCDAPT1!SCDAPT1_49ENDIN_13</vt:lpstr>
      <vt:lpstr>SCDAPT1!SCDAPT1_49ENDIN_14</vt:lpstr>
      <vt:lpstr>SCDAPT1!SCDAPT1_49ENDIN_15</vt:lpstr>
      <vt:lpstr>SCDAPT1!SCDAPT1_49ENDIN_16</vt:lpstr>
      <vt:lpstr>SCDAPT1!SCDAPT1_49ENDIN_17</vt:lpstr>
      <vt:lpstr>SCDAPT1!SCDAPT1_49ENDIN_18</vt:lpstr>
      <vt:lpstr>SCDAPT1!SCDAPT1_49ENDIN_19</vt:lpstr>
      <vt:lpstr>SCDAPT1!SCDAPT1_49ENDIN_2</vt:lpstr>
      <vt:lpstr>SCDAPT1!SCDAPT1_49ENDIN_20</vt:lpstr>
      <vt:lpstr>SCDAPT1!SCDAPT1_49ENDIN_21</vt:lpstr>
      <vt:lpstr>SCDAPT1!SCDAPT1_49ENDIN_3</vt:lpstr>
      <vt:lpstr>SCDAPT1!SCDAPT1_49ENDIN_4</vt:lpstr>
      <vt:lpstr>SCDAPT1!SCDAPT1_49ENDIN_5</vt:lpstr>
      <vt:lpstr>SCDAPT1!SCDAPT1_49ENDIN_6</vt:lpstr>
      <vt:lpstr>SCDAPT1!SCDAPT1_49ENDIN_7</vt:lpstr>
      <vt:lpstr>SCDAPT1!SCDAPT1_49ENDIN_8</vt:lpstr>
      <vt:lpstr>SCDAPT1!SCDAPT1_49ENDIN_9</vt:lpstr>
      <vt:lpstr>SCDAPT1!SCDAPT1_5000000_Range</vt:lpstr>
      <vt:lpstr>SCDAPT1!SCDAPT1_5099999_10</vt:lpstr>
      <vt:lpstr>SCDAPT1!SCDAPT1_5099999_11</vt:lpstr>
      <vt:lpstr>SCDAPT1!SCDAPT1_5099999_12</vt:lpstr>
      <vt:lpstr>SCDAPT1!SCDAPT1_5099999_13</vt:lpstr>
      <vt:lpstr>SCDAPT1!SCDAPT1_5099999_14</vt:lpstr>
      <vt:lpstr>SCDAPT1!SCDAPT1_5099999_15</vt:lpstr>
      <vt:lpstr>SCDAPT1!SCDAPT1_5099999_16</vt:lpstr>
      <vt:lpstr>SCDAPT1!SCDAPT1_5099999_20</vt:lpstr>
      <vt:lpstr>SCDAPT1!SCDAPT1_5099999_21</vt:lpstr>
      <vt:lpstr>SCDAPT1!SCDAPT1_5099999_8</vt:lpstr>
      <vt:lpstr>SCDAPT1!SCDAPT1_5099999_9</vt:lpstr>
      <vt:lpstr>SCDAPT1!SCDAPT1_50BEGIN_1</vt:lpstr>
      <vt:lpstr>SCDAPT1!SCDAPT1_50BEGIN_10</vt:lpstr>
      <vt:lpstr>SCDAPT1!SCDAPT1_50BEGIN_11</vt:lpstr>
      <vt:lpstr>SCDAPT1!SCDAPT1_50BEGIN_12</vt:lpstr>
      <vt:lpstr>SCDAPT1!SCDAPT1_50BEGIN_13</vt:lpstr>
      <vt:lpstr>SCDAPT1!SCDAPT1_50BEGIN_14</vt:lpstr>
      <vt:lpstr>SCDAPT1!SCDAPT1_50BEGIN_15</vt:lpstr>
      <vt:lpstr>SCDAPT1!SCDAPT1_50BEGIN_16</vt:lpstr>
      <vt:lpstr>SCDAPT1!SCDAPT1_50BEGIN_17</vt:lpstr>
      <vt:lpstr>SCDAPT1!SCDAPT1_50BEGIN_18</vt:lpstr>
      <vt:lpstr>SCDAPT1!SCDAPT1_50BEGIN_19</vt:lpstr>
      <vt:lpstr>SCDAPT1!SCDAPT1_50BEGIN_2</vt:lpstr>
      <vt:lpstr>SCDAPT1!SCDAPT1_50BEGIN_20</vt:lpstr>
      <vt:lpstr>SCDAPT1!SCDAPT1_50BEGIN_21</vt:lpstr>
      <vt:lpstr>SCDAPT1!SCDAPT1_50BEGIN_3</vt:lpstr>
      <vt:lpstr>SCDAPT1!SCDAPT1_50BEGIN_4</vt:lpstr>
      <vt:lpstr>SCDAPT1!SCDAPT1_50BEGIN_5</vt:lpstr>
      <vt:lpstr>SCDAPT1!SCDAPT1_50BEGIN_6</vt:lpstr>
      <vt:lpstr>SCDAPT1!SCDAPT1_50BEGIN_7</vt:lpstr>
      <vt:lpstr>SCDAPT1!SCDAPT1_50BEGIN_8</vt:lpstr>
      <vt:lpstr>SCDAPT1!SCDAPT1_50BEGIN_9</vt:lpstr>
      <vt:lpstr>SCDAPT1!SCDAPT1_50ENDIN_10</vt:lpstr>
      <vt:lpstr>SCDAPT1!SCDAPT1_50ENDIN_11</vt:lpstr>
      <vt:lpstr>SCDAPT1!SCDAPT1_50ENDIN_12</vt:lpstr>
      <vt:lpstr>SCDAPT1!SCDAPT1_50ENDIN_13</vt:lpstr>
      <vt:lpstr>SCDAPT1!SCDAPT1_50ENDIN_14</vt:lpstr>
      <vt:lpstr>SCDAPT1!SCDAPT1_50ENDIN_15</vt:lpstr>
      <vt:lpstr>SCDAPT1!SCDAPT1_50ENDIN_16</vt:lpstr>
      <vt:lpstr>SCDAPT1!SCDAPT1_50ENDIN_17</vt:lpstr>
      <vt:lpstr>SCDAPT1!SCDAPT1_50ENDIN_18</vt:lpstr>
      <vt:lpstr>SCDAPT1!SCDAPT1_50ENDIN_19</vt:lpstr>
      <vt:lpstr>SCDAPT1!SCDAPT1_50ENDIN_2</vt:lpstr>
      <vt:lpstr>SCDAPT1!SCDAPT1_50ENDIN_20</vt:lpstr>
      <vt:lpstr>SCDAPT1!SCDAPT1_50ENDIN_21</vt:lpstr>
      <vt:lpstr>SCDAPT1!SCDAPT1_50ENDIN_3</vt:lpstr>
      <vt:lpstr>SCDAPT1!SCDAPT1_50ENDIN_4</vt:lpstr>
      <vt:lpstr>SCDAPT1!SCDAPT1_50ENDIN_5</vt:lpstr>
      <vt:lpstr>SCDAPT1!SCDAPT1_50ENDIN_6</vt:lpstr>
      <vt:lpstr>SCDAPT1!SCDAPT1_50ENDIN_7</vt:lpstr>
      <vt:lpstr>SCDAPT1!SCDAPT1_50ENDIN_8</vt:lpstr>
      <vt:lpstr>SCDAPT1!SCDAPT1_50ENDIN_9</vt:lpstr>
      <vt:lpstr>SCDAPT1!SCDAPT1_5100000_Range</vt:lpstr>
      <vt:lpstr>SCDAPT1!SCDAPT1_5199999_10</vt:lpstr>
      <vt:lpstr>SCDAPT1!SCDAPT1_5199999_11</vt:lpstr>
      <vt:lpstr>SCDAPT1!SCDAPT1_5199999_12</vt:lpstr>
      <vt:lpstr>SCDAPT1!SCDAPT1_5199999_13</vt:lpstr>
      <vt:lpstr>SCDAPT1!SCDAPT1_5199999_14</vt:lpstr>
      <vt:lpstr>SCDAPT1!SCDAPT1_5199999_15</vt:lpstr>
      <vt:lpstr>SCDAPT1!SCDAPT1_5199999_16</vt:lpstr>
      <vt:lpstr>SCDAPT1!SCDAPT1_5199999_20</vt:lpstr>
      <vt:lpstr>SCDAPT1!SCDAPT1_5199999_21</vt:lpstr>
      <vt:lpstr>SCDAPT1!SCDAPT1_5199999_8</vt:lpstr>
      <vt:lpstr>SCDAPT1!SCDAPT1_5199999_9</vt:lpstr>
      <vt:lpstr>SCDAPT1!SCDAPT1_51BEGIN_1</vt:lpstr>
      <vt:lpstr>SCDAPT1!SCDAPT1_51BEGIN_10</vt:lpstr>
      <vt:lpstr>SCDAPT1!SCDAPT1_51BEGIN_11</vt:lpstr>
      <vt:lpstr>SCDAPT1!SCDAPT1_51BEGIN_12</vt:lpstr>
      <vt:lpstr>SCDAPT1!SCDAPT1_51BEGIN_13</vt:lpstr>
      <vt:lpstr>SCDAPT1!SCDAPT1_51BEGIN_14</vt:lpstr>
      <vt:lpstr>SCDAPT1!SCDAPT1_51BEGIN_15</vt:lpstr>
      <vt:lpstr>SCDAPT1!SCDAPT1_51BEGIN_16</vt:lpstr>
      <vt:lpstr>SCDAPT1!SCDAPT1_51BEGIN_17</vt:lpstr>
      <vt:lpstr>SCDAPT1!SCDAPT1_51BEGIN_18</vt:lpstr>
      <vt:lpstr>SCDAPT1!SCDAPT1_51BEGIN_19</vt:lpstr>
      <vt:lpstr>SCDAPT1!SCDAPT1_51BEGIN_2</vt:lpstr>
      <vt:lpstr>SCDAPT1!SCDAPT1_51BEGIN_20</vt:lpstr>
      <vt:lpstr>SCDAPT1!SCDAPT1_51BEGIN_21</vt:lpstr>
      <vt:lpstr>SCDAPT1!SCDAPT1_51BEGIN_3</vt:lpstr>
      <vt:lpstr>SCDAPT1!SCDAPT1_51BEGIN_4</vt:lpstr>
      <vt:lpstr>SCDAPT1!SCDAPT1_51BEGIN_5</vt:lpstr>
      <vt:lpstr>SCDAPT1!SCDAPT1_51BEGIN_6</vt:lpstr>
      <vt:lpstr>SCDAPT1!SCDAPT1_51BEGIN_7</vt:lpstr>
      <vt:lpstr>SCDAPT1!SCDAPT1_51BEGIN_8</vt:lpstr>
      <vt:lpstr>SCDAPT1!SCDAPT1_51BEGIN_9</vt:lpstr>
      <vt:lpstr>SCDAPT1!SCDAPT1_51ENDIN_10</vt:lpstr>
      <vt:lpstr>SCDAPT1!SCDAPT1_51ENDIN_11</vt:lpstr>
      <vt:lpstr>SCDAPT1!SCDAPT1_51ENDIN_12</vt:lpstr>
      <vt:lpstr>SCDAPT1!SCDAPT1_51ENDIN_13</vt:lpstr>
      <vt:lpstr>SCDAPT1!SCDAPT1_51ENDIN_14</vt:lpstr>
      <vt:lpstr>SCDAPT1!SCDAPT1_51ENDIN_15</vt:lpstr>
      <vt:lpstr>SCDAPT1!SCDAPT1_51ENDIN_16</vt:lpstr>
      <vt:lpstr>SCDAPT1!SCDAPT1_51ENDIN_17</vt:lpstr>
      <vt:lpstr>SCDAPT1!SCDAPT1_51ENDIN_18</vt:lpstr>
      <vt:lpstr>SCDAPT1!SCDAPT1_51ENDIN_19</vt:lpstr>
      <vt:lpstr>SCDAPT1!SCDAPT1_51ENDIN_2</vt:lpstr>
      <vt:lpstr>SCDAPT1!SCDAPT1_51ENDIN_20</vt:lpstr>
      <vt:lpstr>SCDAPT1!SCDAPT1_51ENDIN_21</vt:lpstr>
      <vt:lpstr>SCDAPT1!SCDAPT1_51ENDIN_3</vt:lpstr>
      <vt:lpstr>SCDAPT1!SCDAPT1_51ENDIN_4</vt:lpstr>
      <vt:lpstr>SCDAPT1!SCDAPT1_51ENDIN_5</vt:lpstr>
      <vt:lpstr>SCDAPT1!SCDAPT1_51ENDIN_6</vt:lpstr>
      <vt:lpstr>SCDAPT1!SCDAPT1_51ENDIN_7</vt:lpstr>
      <vt:lpstr>SCDAPT1!SCDAPT1_51ENDIN_8</vt:lpstr>
      <vt:lpstr>SCDAPT1!SCDAPT1_51ENDIN_9</vt:lpstr>
      <vt:lpstr>SCDAPT1!SCDAPT1_5200000_Range</vt:lpstr>
      <vt:lpstr>SCDAPT1!SCDAPT1_5299999_10</vt:lpstr>
      <vt:lpstr>SCDAPT1!SCDAPT1_5299999_11</vt:lpstr>
      <vt:lpstr>SCDAPT1!SCDAPT1_5299999_12</vt:lpstr>
      <vt:lpstr>SCDAPT1!SCDAPT1_5299999_13</vt:lpstr>
      <vt:lpstr>SCDAPT1!SCDAPT1_5299999_14</vt:lpstr>
      <vt:lpstr>SCDAPT1!SCDAPT1_5299999_15</vt:lpstr>
      <vt:lpstr>SCDAPT1!SCDAPT1_5299999_16</vt:lpstr>
      <vt:lpstr>SCDAPT1!SCDAPT1_5299999_20</vt:lpstr>
      <vt:lpstr>SCDAPT1!SCDAPT1_5299999_21</vt:lpstr>
      <vt:lpstr>SCDAPT1!SCDAPT1_5299999_8</vt:lpstr>
      <vt:lpstr>SCDAPT1!SCDAPT1_5299999_9</vt:lpstr>
      <vt:lpstr>SCDAPT1!SCDAPT1_52BEGIN_1</vt:lpstr>
      <vt:lpstr>SCDAPT1!SCDAPT1_52BEGIN_10</vt:lpstr>
      <vt:lpstr>SCDAPT1!SCDAPT1_52BEGIN_11</vt:lpstr>
      <vt:lpstr>SCDAPT1!SCDAPT1_52BEGIN_12</vt:lpstr>
      <vt:lpstr>SCDAPT1!SCDAPT1_52BEGIN_13</vt:lpstr>
      <vt:lpstr>SCDAPT1!SCDAPT1_52BEGIN_14</vt:lpstr>
      <vt:lpstr>SCDAPT1!SCDAPT1_52BEGIN_15</vt:lpstr>
      <vt:lpstr>SCDAPT1!SCDAPT1_52BEGIN_16</vt:lpstr>
      <vt:lpstr>SCDAPT1!SCDAPT1_52BEGIN_17</vt:lpstr>
      <vt:lpstr>SCDAPT1!SCDAPT1_52BEGIN_18</vt:lpstr>
      <vt:lpstr>SCDAPT1!SCDAPT1_52BEGIN_19</vt:lpstr>
      <vt:lpstr>SCDAPT1!SCDAPT1_52BEGIN_2</vt:lpstr>
      <vt:lpstr>SCDAPT1!SCDAPT1_52BEGIN_20</vt:lpstr>
      <vt:lpstr>SCDAPT1!SCDAPT1_52BEGIN_21</vt:lpstr>
      <vt:lpstr>SCDAPT1!SCDAPT1_52BEGIN_3</vt:lpstr>
      <vt:lpstr>SCDAPT1!SCDAPT1_52BEGIN_4</vt:lpstr>
      <vt:lpstr>SCDAPT1!SCDAPT1_52BEGIN_5</vt:lpstr>
      <vt:lpstr>SCDAPT1!SCDAPT1_52BEGIN_6</vt:lpstr>
      <vt:lpstr>SCDAPT1!SCDAPT1_52BEGIN_7</vt:lpstr>
      <vt:lpstr>SCDAPT1!SCDAPT1_52BEGIN_8</vt:lpstr>
      <vt:lpstr>SCDAPT1!SCDAPT1_52BEGIN_9</vt:lpstr>
      <vt:lpstr>SCDAPT1!SCDAPT1_52ENDIN_10</vt:lpstr>
      <vt:lpstr>SCDAPT1!SCDAPT1_52ENDIN_11</vt:lpstr>
      <vt:lpstr>SCDAPT1!SCDAPT1_52ENDIN_12</vt:lpstr>
      <vt:lpstr>SCDAPT1!SCDAPT1_52ENDIN_13</vt:lpstr>
      <vt:lpstr>SCDAPT1!SCDAPT1_52ENDIN_14</vt:lpstr>
      <vt:lpstr>SCDAPT1!SCDAPT1_52ENDIN_15</vt:lpstr>
      <vt:lpstr>SCDAPT1!SCDAPT1_52ENDIN_16</vt:lpstr>
      <vt:lpstr>SCDAPT1!SCDAPT1_52ENDIN_17</vt:lpstr>
      <vt:lpstr>SCDAPT1!SCDAPT1_52ENDIN_18</vt:lpstr>
      <vt:lpstr>SCDAPT1!SCDAPT1_52ENDIN_19</vt:lpstr>
      <vt:lpstr>SCDAPT1!SCDAPT1_52ENDIN_2</vt:lpstr>
      <vt:lpstr>SCDAPT1!SCDAPT1_52ENDIN_20</vt:lpstr>
      <vt:lpstr>SCDAPT1!SCDAPT1_52ENDIN_21</vt:lpstr>
      <vt:lpstr>SCDAPT1!SCDAPT1_52ENDIN_3</vt:lpstr>
      <vt:lpstr>SCDAPT1!SCDAPT1_52ENDIN_4</vt:lpstr>
      <vt:lpstr>SCDAPT1!SCDAPT1_52ENDIN_5</vt:lpstr>
      <vt:lpstr>SCDAPT1!SCDAPT1_52ENDIN_6</vt:lpstr>
      <vt:lpstr>SCDAPT1!SCDAPT1_52ENDIN_7</vt:lpstr>
      <vt:lpstr>SCDAPT1!SCDAPT1_52ENDIN_8</vt:lpstr>
      <vt:lpstr>SCDAPT1!SCDAPT1_52ENDIN_9</vt:lpstr>
      <vt:lpstr>SCDAPT1!SCDAPT1_5599999_10</vt:lpstr>
      <vt:lpstr>SCDAPT1!SCDAPT1_5599999_11</vt:lpstr>
      <vt:lpstr>SCDAPT1!SCDAPT1_5599999_12</vt:lpstr>
      <vt:lpstr>SCDAPT1!SCDAPT1_5599999_13</vt:lpstr>
      <vt:lpstr>SCDAPT1!SCDAPT1_5599999_14</vt:lpstr>
      <vt:lpstr>SCDAPT1!SCDAPT1_5599999_15</vt:lpstr>
      <vt:lpstr>SCDAPT1!SCDAPT1_5599999_16</vt:lpstr>
      <vt:lpstr>SCDAPT1!SCDAPT1_5599999_20</vt:lpstr>
      <vt:lpstr>SCDAPT1!SCDAPT1_5599999_21</vt:lpstr>
      <vt:lpstr>SCDAPT1!SCDAPT1_5599999_8</vt:lpstr>
      <vt:lpstr>SCDAPT1!SCDAPT1_5599999_9</vt:lpstr>
      <vt:lpstr>SCDAPT1!SCDAPT1_7799999_10</vt:lpstr>
      <vt:lpstr>SCDAPT1!SCDAPT1_7799999_11</vt:lpstr>
      <vt:lpstr>SCDAPT1!SCDAPT1_7799999_12</vt:lpstr>
      <vt:lpstr>SCDAPT1!SCDAPT1_7799999_13</vt:lpstr>
      <vt:lpstr>SCDAPT1!SCDAPT1_7799999_14</vt:lpstr>
      <vt:lpstr>SCDAPT1!SCDAPT1_7799999_15</vt:lpstr>
      <vt:lpstr>SCDAPT1!SCDAPT1_7799999_16</vt:lpstr>
      <vt:lpstr>SCDAPT1!SCDAPT1_7799999_20</vt:lpstr>
      <vt:lpstr>SCDAPT1!SCDAPT1_7799999_21</vt:lpstr>
      <vt:lpstr>SCDAPT1!SCDAPT1_7799999_8</vt:lpstr>
      <vt:lpstr>SCDAPT1!SCDAPT1_7799999_9</vt:lpstr>
      <vt:lpstr>SCDAPT1!SCDAPT1_7899999_10</vt:lpstr>
      <vt:lpstr>SCDAPT1!SCDAPT1_7899999_11</vt:lpstr>
      <vt:lpstr>SCDAPT1!SCDAPT1_7899999_12</vt:lpstr>
      <vt:lpstr>SCDAPT1!SCDAPT1_7899999_13</vt:lpstr>
      <vt:lpstr>SCDAPT1!SCDAPT1_7899999_14</vt:lpstr>
      <vt:lpstr>SCDAPT1!SCDAPT1_7899999_15</vt:lpstr>
      <vt:lpstr>SCDAPT1!SCDAPT1_7899999_16</vt:lpstr>
      <vt:lpstr>SCDAPT1!SCDAPT1_7899999_20</vt:lpstr>
      <vt:lpstr>SCDAPT1!SCDAPT1_7899999_21</vt:lpstr>
      <vt:lpstr>SCDAPT1!SCDAPT1_7899999_8</vt:lpstr>
      <vt:lpstr>SCDAPT1!SCDAPT1_7899999_9</vt:lpstr>
      <vt:lpstr>SCDAPT1!SCDAPT1_7999999_10</vt:lpstr>
      <vt:lpstr>SCDAPT1!SCDAPT1_7999999_11</vt:lpstr>
      <vt:lpstr>SCDAPT1!SCDAPT1_7999999_12</vt:lpstr>
      <vt:lpstr>SCDAPT1!SCDAPT1_7999999_13</vt:lpstr>
      <vt:lpstr>SCDAPT1!SCDAPT1_7999999_14</vt:lpstr>
      <vt:lpstr>SCDAPT1!SCDAPT1_7999999_15</vt:lpstr>
      <vt:lpstr>SCDAPT1!SCDAPT1_7999999_16</vt:lpstr>
      <vt:lpstr>SCDAPT1!SCDAPT1_7999999_20</vt:lpstr>
      <vt:lpstr>SCDAPT1!SCDAPT1_7999999_21</vt:lpstr>
      <vt:lpstr>SCDAPT1!SCDAPT1_7999999_8</vt:lpstr>
      <vt:lpstr>SCDAPT1!SCDAPT1_7999999_9</vt:lpstr>
      <vt:lpstr>SCDAPT1!SCDAPT1_8099999_10</vt:lpstr>
      <vt:lpstr>SCDAPT1!SCDAPT1_8099999_11</vt:lpstr>
      <vt:lpstr>SCDAPT1!SCDAPT1_8099999_12</vt:lpstr>
      <vt:lpstr>SCDAPT1!SCDAPT1_8099999_13</vt:lpstr>
      <vt:lpstr>SCDAPT1!SCDAPT1_8099999_14</vt:lpstr>
      <vt:lpstr>SCDAPT1!SCDAPT1_8099999_15</vt:lpstr>
      <vt:lpstr>SCDAPT1!SCDAPT1_8099999_16</vt:lpstr>
      <vt:lpstr>SCDAPT1!SCDAPT1_8099999_20</vt:lpstr>
      <vt:lpstr>SCDAPT1!SCDAPT1_8099999_21</vt:lpstr>
      <vt:lpstr>SCDAPT1!SCDAPT1_8099999_8</vt:lpstr>
      <vt:lpstr>SCDAPT1!SCDAPT1_8099999_9</vt:lpstr>
      <vt:lpstr>SCDAPT1!SCDAPT1_8399999_10</vt:lpstr>
      <vt:lpstr>SCDAPT1!SCDAPT1_8399999_11</vt:lpstr>
      <vt:lpstr>SCDAPT1!SCDAPT1_8399999_12</vt:lpstr>
      <vt:lpstr>SCDAPT1!SCDAPT1_8399999_13</vt:lpstr>
      <vt:lpstr>SCDAPT1!SCDAPT1_8399999_14</vt:lpstr>
      <vt:lpstr>SCDAPT1!SCDAPT1_8399999_15</vt:lpstr>
      <vt:lpstr>SCDAPT1!SCDAPT1_8399999_16</vt:lpstr>
      <vt:lpstr>SCDAPT1!SCDAPT1_8399999_20</vt:lpstr>
      <vt:lpstr>SCDAPT1!SCDAPT1_8399999_21</vt:lpstr>
      <vt:lpstr>SCDAPT1!SCDAPT1_8399999_8</vt:lpstr>
      <vt:lpstr>SCDAPT1!SCDAPT1_8399999_9</vt:lpstr>
      <vt:lpstr>SCDAPT1!SCDAPT1_8400000_Range</vt:lpstr>
      <vt:lpstr>SCDAPT1!SCDAPT1_8499999_10</vt:lpstr>
      <vt:lpstr>SCDAPT1!SCDAPT1_8499999_11</vt:lpstr>
      <vt:lpstr>SCDAPT1!SCDAPT1_8499999_12</vt:lpstr>
      <vt:lpstr>SCDAPT1!SCDAPT1_8499999_14</vt:lpstr>
      <vt:lpstr>SCDAPT1!SCDAPT1_8499999_15</vt:lpstr>
      <vt:lpstr>SCDAPT1!SCDAPT1_8499999_16</vt:lpstr>
      <vt:lpstr>SCDAPT1!SCDAPT1_8499999_20</vt:lpstr>
      <vt:lpstr>SCDAPT1!SCDAPT1_8499999_21</vt:lpstr>
      <vt:lpstr>SCDAPT1!SCDAPT1_8499999_8</vt:lpstr>
      <vt:lpstr>SCDAPT1!SCDAPT1_8499999_9</vt:lpstr>
      <vt:lpstr>SCDAPT1!SCDAPT1_84BEGIN_1</vt:lpstr>
      <vt:lpstr>SCDAPT1!SCDAPT1_84BEGIN_10</vt:lpstr>
      <vt:lpstr>SCDAPT1!SCDAPT1_84BEGIN_11</vt:lpstr>
      <vt:lpstr>SCDAPT1!SCDAPT1_84BEGIN_12</vt:lpstr>
      <vt:lpstr>SCDAPT1!SCDAPT1_84BEGIN_13</vt:lpstr>
      <vt:lpstr>SCDAPT1!SCDAPT1_84BEGIN_14</vt:lpstr>
      <vt:lpstr>SCDAPT1!SCDAPT1_84BEGIN_15</vt:lpstr>
      <vt:lpstr>SCDAPT1!SCDAPT1_84BEGIN_16</vt:lpstr>
      <vt:lpstr>SCDAPT1!SCDAPT1_84BEGIN_17</vt:lpstr>
      <vt:lpstr>SCDAPT1!SCDAPT1_84BEGIN_18</vt:lpstr>
      <vt:lpstr>SCDAPT1!SCDAPT1_84BEGIN_19</vt:lpstr>
      <vt:lpstr>SCDAPT1!SCDAPT1_84BEGIN_2</vt:lpstr>
      <vt:lpstr>SCDAPT1!SCDAPT1_84BEGIN_20</vt:lpstr>
      <vt:lpstr>SCDAPT1!SCDAPT1_84BEGIN_21</vt:lpstr>
      <vt:lpstr>SCDAPT1!SCDAPT1_84BEGIN_3</vt:lpstr>
      <vt:lpstr>SCDAPT1!SCDAPT1_84BEGIN_4</vt:lpstr>
      <vt:lpstr>SCDAPT1!SCDAPT1_84BEGIN_5</vt:lpstr>
      <vt:lpstr>SCDAPT1!SCDAPT1_84BEGIN_6</vt:lpstr>
      <vt:lpstr>SCDAPT1!SCDAPT1_84BEGIN_7</vt:lpstr>
      <vt:lpstr>SCDAPT1!SCDAPT1_84BEGIN_8</vt:lpstr>
      <vt:lpstr>SCDAPT1!SCDAPT1_84BEGIN_9</vt:lpstr>
      <vt:lpstr>SCDAPT1!SCDAPT1_84ENDIN_10</vt:lpstr>
      <vt:lpstr>SCDAPT1!SCDAPT1_84ENDIN_11</vt:lpstr>
      <vt:lpstr>SCDAPT1!SCDAPT1_84ENDIN_12</vt:lpstr>
      <vt:lpstr>SCDAPT1!SCDAPT1_84ENDIN_13</vt:lpstr>
      <vt:lpstr>SCDAPT1!SCDAPT1_84ENDIN_14</vt:lpstr>
      <vt:lpstr>SCDAPT1!SCDAPT1_84ENDIN_15</vt:lpstr>
      <vt:lpstr>SCDAPT1!SCDAPT1_84ENDIN_16</vt:lpstr>
      <vt:lpstr>SCDAPT1!SCDAPT1_84ENDIN_17</vt:lpstr>
      <vt:lpstr>SCDAPT1!SCDAPT1_84ENDIN_18</vt:lpstr>
      <vt:lpstr>SCDAPT1!SCDAPT1_84ENDIN_19</vt:lpstr>
      <vt:lpstr>SCDAPT1!SCDAPT1_84ENDIN_2</vt:lpstr>
      <vt:lpstr>SCDAPT1!SCDAPT1_84ENDIN_20</vt:lpstr>
      <vt:lpstr>SCDAPT1!SCDAPT1_84ENDIN_21</vt:lpstr>
      <vt:lpstr>SCDAPT1!SCDAPT1_84ENDIN_3</vt:lpstr>
      <vt:lpstr>SCDAPT1!SCDAPT1_84ENDIN_4</vt:lpstr>
      <vt:lpstr>SCDAPT1!SCDAPT1_84ENDIN_5</vt:lpstr>
      <vt:lpstr>SCDAPT1!SCDAPT1_84ENDIN_6</vt:lpstr>
      <vt:lpstr>SCDAPT1!SCDAPT1_84ENDIN_7</vt:lpstr>
      <vt:lpstr>SCDAPT1!SCDAPT1_84ENDIN_8</vt:lpstr>
      <vt:lpstr>SCDAPT1!SCDAPT1_84ENDIN_9</vt:lpstr>
      <vt:lpstr>SCDAPT1!SCDAPT1_8500000_Range</vt:lpstr>
      <vt:lpstr>SCDAPT1!SCDAPT1_8599999_10</vt:lpstr>
      <vt:lpstr>SCDAPT1!SCDAPT1_8599999_11</vt:lpstr>
      <vt:lpstr>SCDAPT1!SCDAPT1_8599999_12</vt:lpstr>
      <vt:lpstr>SCDAPT1!SCDAPT1_8599999_14</vt:lpstr>
      <vt:lpstr>SCDAPT1!SCDAPT1_8599999_15</vt:lpstr>
      <vt:lpstr>SCDAPT1!SCDAPT1_8599999_16</vt:lpstr>
      <vt:lpstr>SCDAPT1!SCDAPT1_8599999_20</vt:lpstr>
      <vt:lpstr>SCDAPT1!SCDAPT1_8599999_21</vt:lpstr>
      <vt:lpstr>SCDAPT1!SCDAPT1_8599999_8</vt:lpstr>
      <vt:lpstr>SCDAPT1!SCDAPT1_8599999_9</vt:lpstr>
      <vt:lpstr>SCDAPT1!SCDAPT1_85BEGIN_1</vt:lpstr>
      <vt:lpstr>SCDAPT1!SCDAPT1_85BEGIN_10</vt:lpstr>
      <vt:lpstr>SCDAPT1!SCDAPT1_85BEGIN_11</vt:lpstr>
      <vt:lpstr>SCDAPT1!SCDAPT1_85BEGIN_12</vt:lpstr>
      <vt:lpstr>SCDAPT1!SCDAPT1_85BEGIN_13</vt:lpstr>
      <vt:lpstr>SCDAPT1!SCDAPT1_85BEGIN_14</vt:lpstr>
      <vt:lpstr>SCDAPT1!SCDAPT1_85BEGIN_15</vt:lpstr>
      <vt:lpstr>SCDAPT1!SCDAPT1_85BEGIN_16</vt:lpstr>
      <vt:lpstr>SCDAPT1!SCDAPT1_85BEGIN_17</vt:lpstr>
      <vt:lpstr>SCDAPT1!SCDAPT1_85BEGIN_18</vt:lpstr>
      <vt:lpstr>SCDAPT1!SCDAPT1_85BEGIN_19</vt:lpstr>
      <vt:lpstr>SCDAPT1!SCDAPT1_85BEGIN_2</vt:lpstr>
      <vt:lpstr>SCDAPT1!SCDAPT1_85BEGIN_20</vt:lpstr>
      <vt:lpstr>SCDAPT1!SCDAPT1_85BEGIN_21</vt:lpstr>
      <vt:lpstr>SCDAPT1!SCDAPT1_85BEGIN_3</vt:lpstr>
      <vt:lpstr>SCDAPT1!SCDAPT1_85BEGIN_4</vt:lpstr>
      <vt:lpstr>SCDAPT1!SCDAPT1_85BEGIN_5</vt:lpstr>
      <vt:lpstr>SCDAPT1!SCDAPT1_85BEGIN_6</vt:lpstr>
      <vt:lpstr>SCDAPT1!SCDAPT1_85BEGIN_7</vt:lpstr>
      <vt:lpstr>SCDAPT1!SCDAPT1_85BEGIN_8</vt:lpstr>
      <vt:lpstr>SCDAPT1!SCDAPT1_85BEGIN_9</vt:lpstr>
      <vt:lpstr>SCDAPT1!SCDAPT1_85ENDIN_10</vt:lpstr>
      <vt:lpstr>SCDAPT1!SCDAPT1_85ENDIN_11</vt:lpstr>
      <vt:lpstr>SCDAPT1!SCDAPT1_85ENDIN_12</vt:lpstr>
      <vt:lpstr>SCDAPT1!SCDAPT1_85ENDIN_13</vt:lpstr>
      <vt:lpstr>SCDAPT1!SCDAPT1_85ENDIN_14</vt:lpstr>
      <vt:lpstr>SCDAPT1!SCDAPT1_85ENDIN_15</vt:lpstr>
      <vt:lpstr>SCDAPT1!SCDAPT1_85ENDIN_16</vt:lpstr>
      <vt:lpstr>SCDAPT1!SCDAPT1_85ENDIN_17</vt:lpstr>
      <vt:lpstr>SCDAPT1!SCDAPT1_85ENDIN_18</vt:lpstr>
      <vt:lpstr>SCDAPT1!SCDAPT1_85ENDIN_19</vt:lpstr>
      <vt:lpstr>SCDAPT1!SCDAPT1_85ENDIN_2</vt:lpstr>
      <vt:lpstr>SCDAPT1!SCDAPT1_85ENDIN_20</vt:lpstr>
      <vt:lpstr>SCDAPT1!SCDAPT1_85ENDIN_21</vt:lpstr>
      <vt:lpstr>SCDAPT1!SCDAPT1_85ENDIN_3</vt:lpstr>
      <vt:lpstr>SCDAPT1!SCDAPT1_85ENDIN_4</vt:lpstr>
      <vt:lpstr>SCDAPT1!SCDAPT1_85ENDIN_5</vt:lpstr>
      <vt:lpstr>SCDAPT1!SCDAPT1_85ENDIN_6</vt:lpstr>
      <vt:lpstr>SCDAPT1!SCDAPT1_85ENDIN_7</vt:lpstr>
      <vt:lpstr>SCDAPT1!SCDAPT1_85ENDIN_8</vt:lpstr>
      <vt:lpstr>SCDAPT1!SCDAPT1_85ENDIN_9</vt:lpstr>
      <vt:lpstr>SCDAPT1!SCDAPT1_8699999_10</vt:lpstr>
      <vt:lpstr>SCDAPT1!SCDAPT1_8699999_11</vt:lpstr>
      <vt:lpstr>SCDAPT1!SCDAPT1_8699999_12</vt:lpstr>
      <vt:lpstr>SCDAPT1!SCDAPT1_8699999_14</vt:lpstr>
      <vt:lpstr>SCDAPT1!SCDAPT1_8699999_15</vt:lpstr>
      <vt:lpstr>SCDAPT1!SCDAPT1_8699999_16</vt:lpstr>
      <vt:lpstr>SCDAPT1!SCDAPT1_8699999_20</vt:lpstr>
      <vt:lpstr>SCDAPT1!SCDAPT1_8699999_21</vt:lpstr>
      <vt:lpstr>SCDAPT1!SCDAPT1_8699999_8</vt:lpstr>
      <vt:lpstr>SCDAPT1!SCDAPT1_8699999_9</vt:lpstr>
      <vt:lpstr>SCDAPT1!SCDAPT1_8700000_Range</vt:lpstr>
      <vt:lpstr>SCDAPT1!SCDAPT1_8799999_10</vt:lpstr>
      <vt:lpstr>SCDAPT1!SCDAPT1_8799999_11</vt:lpstr>
      <vt:lpstr>SCDAPT1!SCDAPT1_8799999_12</vt:lpstr>
      <vt:lpstr>SCDAPT1!SCDAPT1_8799999_14</vt:lpstr>
      <vt:lpstr>SCDAPT1!SCDAPT1_8799999_15</vt:lpstr>
      <vt:lpstr>SCDAPT1!SCDAPT1_8799999_16</vt:lpstr>
      <vt:lpstr>SCDAPT1!SCDAPT1_8799999_20</vt:lpstr>
      <vt:lpstr>SCDAPT1!SCDAPT1_8799999_21</vt:lpstr>
      <vt:lpstr>SCDAPT1!SCDAPT1_8799999_8</vt:lpstr>
      <vt:lpstr>SCDAPT1!SCDAPT1_8799999_9</vt:lpstr>
      <vt:lpstr>SCDAPT1!SCDAPT1_87BEGIN_1</vt:lpstr>
      <vt:lpstr>SCDAPT1!SCDAPT1_87BEGIN_10</vt:lpstr>
      <vt:lpstr>SCDAPT1!SCDAPT1_87BEGIN_11</vt:lpstr>
      <vt:lpstr>SCDAPT1!SCDAPT1_87BEGIN_12</vt:lpstr>
      <vt:lpstr>SCDAPT1!SCDAPT1_87BEGIN_13</vt:lpstr>
      <vt:lpstr>SCDAPT1!SCDAPT1_87BEGIN_14</vt:lpstr>
      <vt:lpstr>SCDAPT1!SCDAPT1_87BEGIN_15</vt:lpstr>
      <vt:lpstr>SCDAPT1!SCDAPT1_87BEGIN_16</vt:lpstr>
      <vt:lpstr>SCDAPT1!SCDAPT1_87BEGIN_17</vt:lpstr>
      <vt:lpstr>SCDAPT1!SCDAPT1_87BEGIN_18</vt:lpstr>
      <vt:lpstr>SCDAPT1!SCDAPT1_87BEGIN_19</vt:lpstr>
      <vt:lpstr>SCDAPT1!SCDAPT1_87BEGIN_2</vt:lpstr>
      <vt:lpstr>SCDAPT1!SCDAPT1_87BEGIN_20</vt:lpstr>
      <vt:lpstr>SCDAPT1!SCDAPT1_87BEGIN_21</vt:lpstr>
      <vt:lpstr>SCDAPT1!SCDAPT1_87BEGIN_3</vt:lpstr>
      <vt:lpstr>SCDAPT1!SCDAPT1_87BEGIN_4</vt:lpstr>
      <vt:lpstr>SCDAPT1!SCDAPT1_87BEGIN_5</vt:lpstr>
      <vt:lpstr>SCDAPT1!SCDAPT1_87BEGIN_6</vt:lpstr>
      <vt:lpstr>SCDAPT1!SCDAPT1_87BEGIN_7</vt:lpstr>
      <vt:lpstr>SCDAPT1!SCDAPT1_87BEGIN_8</vt:lpstr>
      <vt:lpstr>SCDAPT1!SCDAPT1_87BEGIN_9</vt:lpstr>
      <vt:lpstr>SCDAPT1!SCDAPT1_87ENDIN_10</vt:lpstr>
      <vt:lpstr>SCDAPT1!SCDAPT1_87ENDIN_11</vt:lpstr>
      <vt:lpstr>SCDAPT1!SCDAPT1_87ENDIN_12</vt:lpstr>
      <vt:lpstr>SCDAPT1!SCDAPT1_87ENDIN_13</vt:lpstr>
      <vt:lpstr>SCDAPT1!SCDAPT1_87ENDIN_14</vt:lpstr>
      <vt:lpstr>SCDAPT1!SCDAPT1_87ENDIN_15</vt:lpstr>
      <vt:lpstr>SCDAPT1!SCDAPT1_87ENDIN_16</vt:lpstr>
      <vt:lpstr>SCDAPT1!SCDAPT1_87ENDIN_17</vt:lpstr>
      <vt:lpstr>SCDAPT1!SCDAPT1_87ENDIN_18</vt:lpstr>
      <vt:lpstr>SCDAPT1!SCDAPT1_87ENDIN_19</vt:lpstr>
      <vt:lpstr>SCDAPT1!SCDAPT1_87ENDIN_2</vt:lpstr>
      <vt:lpstr>SCDAPT1!SCDAPT1_87ENDIN_20</vt:lpstr>
      <vt:lpstr>SCDAPT1!SCDAPT1_87ENDIN_21</vt:lpstr>
      <vt:lpstr>SCDAPT1!SCDAPT1_87ENDIN_3</vt:lpstr>
      <vt:lpstr>SCDAPT1!SCDAPT1_87ENDIN_4</vt:lpstr>
      <vt:lpstr>SCDAPT1!SCDAPT1_87ENDIN_5</vt:lpstr>
      <vt:lpstr>SCDAPT1!SCDAPT1_87ENDIN_6</vt:lpstr>
      <vt:lpstr>SCDAPT1!SCDAPT1_87ENDIN_7</vt:lpstr>
      <vt:lpstr>SCDAPT1!SCDAPT1_87ENDIN_8</vt:lpstr>
      <vt:lpstr>SCDAPT1!SCDAPT1_87ENDIN_9</vt:lpstr>
      <vt:lpstr>SCDAPT1!SCDAPT1_8800000_Range</vt:lpstr>
      <vt:lpstr>SCDAPT1!SCDAPT1_8899999_10</vt:lpstr>
      <vt:lpstr>SCDAPT1!SCDAPT1_8899999_11</vt:lpstr>
      <vt:lpstr>SCDAPT1!SCDAPT1_8899999_12</vt:lpstr>
      <vt:lpstr>SCDAPT1!SCDAPT1_8899999_14</vt:lpstr>
      <vt:lpstr>SCDAPT1!SCDAPT1_8899999_15</vt:lpstr>
      <vt:lpstr>SCDAPT1!SCDAPT1_8899999_16</vt:lpstr>
      <vt:lpstr>SCDAPT1!SCDAPT1_8899999_20</vt:lpstr>
      <vt:lpstr>SCDAPT1!SCDAPT1_8899999_21</vt:lpstr>
      <vt:lpstr>SCDAPT1!SCDAPT1_8899999_8</vt:lpstr>
      <vt:lpstr>SCDAPT1!SCDAPT1_8899999_9</vt:lpstr>
      <vt:lpstr>SCDAPT1!SCDAPT1_88BEGIN_1</vt:lpstr>
      <vt:lpstr>SCDAPT1!SCDAPT1_88BEGIN_10</vt:lpstr>
      <vt:lpstr>SCDAPT1!SCDAPT1_88BEGIN_11</vt:lpstr>
      <vt:lpstr>SCDAPT1!SCDAPT1_88BEGIN_12</vt:lpstr>
      <vt:lpstr>SCDAPT1!SCDAPT1_88BEGIN_13</vt:lpstr>
      <vt:lpstr>SCDAPT1!SCDAPT1_88BEGIN_14</vt:lpstr>
      <vt:lpstr>SCDAPT1!SCDAPT1_88BEGIN_15</vt:lpstr>
      <vt:lpstr>SCDAPT1!SCDAPT1_88BEGIN_16</vt:lpstr>
      <vt:lpstr>SCDAPT1!SCDAPT1_88BEGIN_17</vt:lpstr>
      <vt:lpstr>SCDAPT1!SCDAPT1_88BEGIN_18</vt:lpstr>
      <vt:lpstr>SCDAPT1!SCDAPT1_88BEGIN_19</vt:lpstr>
      <vt:lpstr>SCDAPT1!SCDAPT1_88BEGIN_2</vt:lpstr>
      <vt:lpstr>SCDAPT1!SCDAPT1_88BEGIN_20</vt:lpstr>
      <vt:lpstr>SCDAPT1!SCDAPT1_88BEGIN_21</vt:lpstr>
      <vt:lpstr>SCDAPT1!SCDAPT1_88BEGIN_3</vt:lpstr>
      <vt:lpstr>SCDAPT1!SCDAPT1_88BEGIN_4</vt:lpstr>
      <vt:lpstr>SCDAPT1!SCDAPT1_88BEGIN_5</vt:lpstr>
      <vt:lpstr>SCDAPT1!SCDAPT1_88BEGIN_6</vt:lpstr>
      <vt:lpstr>SCDAPT1!SCDAPT1_88BEGIN_7</vt:lpstr>
      <vt:lpstr>SCDAPT1!SCDAPT1_88BEGIN_8</vt:lpstr>
      <vt:lpstr>SCDAPT1!SCDAPT1_88BEGIN_9</vt:lpstr>
      <vt:lpstr>SCDAPT1!SCDAPT1_88ENDIN_10</vt:lpstr>
      <vt:lpstr>SCDAPT1!SCDAPT1_88ENDIN_11</vt:lpstr>
      <vt:lpstr>SCDAPT1!SCDAPT1_88ENDIN_12</vt:lpstr>
      <vt:lpstr>SCDAPT1!SCDAPT1_88ENDIN_13</vt:lpstr>
      <vt:lpstr>SCDAPT1!SCDAPT1_88ENDIN_14</vt:lpstr>
      <vt:lpstr>SCDAPT1!SCDAPT1_88ENDIN_15</vt:lpstr>
      <vt:lpstr>SCDAPT1!SCDAPT1_88ENDIN_16</vt:lpstr>
      <vt:lpstr>SCDAPT1!SCDAPT1_88ENDIN_17</vt:lpstr>
      <vt:lpstr>SCDAPT1!SCDAPT1_88ENDIN_18</vt:lpstr>
      <vt:lpstr>SCDAPT1!SCDAPT1_88ENDIN_19</vt:lpstr>
      <vt:lpstr>SCDAPT1!SCDAPT1_88ENDIN_2</vt:lpstr>
      <vt:lpstr>SCDAPT1!SCDAPT1_88ENDIN_20</vt:lpstr>
      <vt:lpstr>SCDAPT1!SCDAPT1_88ENDIN_21</vt:lpstr>
      <vt:lpstr>SCDAPT1!SCDAPT1_88ENDIN_3</vt:lpstr>
      <vt:lpstr>SCDAPT1!SCDAPT1_88ENDIN_4</vt:lpstr>
      <vt:lpstr>SCDAPT1!SCDAPT1_88ENDIN_5</vt:lpstr>
      <vt:lpstr>SCDAPT1!SCDAPT1_88ENDIN_6</vt:lpstr>
      <vt:lpstr>SCDAPT1!SCDAPT1_88ENDIN_7</vt:lpstr>
      <vt:lpstr>SCDAPT1!SCDAPT1_88ENDIN_8</vt:lpstr>
      <vt:lpstr>SCDAPT1!SCDAPT1_88ENDIN_9</vt:lpstr>
      <vt:lpstr>SCDAPT1!SCDAPT1_8900000_Range</vt:lpstr>
      <vt:lpstr>SCDAPT1!SCDAPT1_8900001_1</vt:lpstr>
      <vt:lpstr>SCDAPT1!SCDAPT1_8900001_10</vt:lpstr>
      <vt:lpstr>SCDAPT1!SCDAPT1_8900001_11</vt:lpstr>
      <vt:lpstr>SCDAPT1!SCDAPT1_8900001_12</vt:lpstr>
      <vt:lpstr>SCDAPT1!SCDAPT1_8900001_13</vt:lpstr>
      <vt:lpstr>SCDAPT1!SCDAPT1_8900001_14</vt:lpstr>
      <vt:lpstr>SCDAPT1!SCDAPT1_8900001_15</vt:lpstr>
      <vt:lpstr>SCDAPT1!SCDAPT1_8900001_16</vt:lpstr>
      <vt:lpstr>SCDAPT1!SCDAPT1_8900001_17</vt:lpstr>
      <vt:lpstr>SCDAPT1!SCDAPT1_8900001_18</vt:lpstr>
      <vt:lpstr>SCDAPT1!SCDAPT1_8900001_19</vt:lpstr>
      <vt:lpstr>SCDAPT1!SCDAPT1_8900001_2</vt:lpstr>
      <vt:lpstr>SCDAPT1!SCDAPT1_8900001_20</vt:lpstr>
      <vt:lpstr>SCDAPT1!SCDAPT1_8900001_21</vt:lpstr>
      <vt:lpstr>SCDAPT1!SCDAPT1_8900001_3</vt:lpstr>
      <vt:lpstr>SCDAPT1!SCDAPT1_8900001_4</vt:lpstr>
      <vt:lpstr>SCDAPT1!SCDAPT1_8900001_5</vt:lpstr>
      <vt:lpstr>SCDAPT1!SCDAPT1_8900001_6</vt:lpstr>
      <vt:lpstr>SCDAPT1!SCDAPT1_8900001_8</vt:lpstr>
      <vt:lpstr>SCDAPT1!SCDAPT1_8900001_9</vt:lpstr>
      <vt:lpstr>SCDAPT1!SCDAPT1_8999999_10</vt:lpstr>
      <vt:lpstr>SCDAPT1!SCDAPT1_8999999_11</vt:lpstr>
      <vt:lpstr>SCDAPT1!SCDAPT1_8999999_12</vt:lpstr>
      <vt:lpstr>SCDAPT1!SCDAPT1_8999999_14</vt:lpstr>
      <vt:lpstr>SCDAPT1!SCDAPT1_8999999_15</vt:lpstr>
      <vt:lpstr>SCDAPT1!SCDAPT1_8999999_16</vt:lpstr>
      <vt:lpstr>SCDAPT1!SCDAPT1_8999999_20</vt:lpstr>
      <vt:lpstr>SCDAPT1!SCDAPT1_8999999_21</vt:lpstr>
      <vt:lpstr>SCDAPT1!SCDAPT1_8999999_8</vt:lpstr>
      <vt:lpstr>SCDAPT1!SCDAPT1_8999999_9</vt:lpstr>
      <vt:lpstr>SCDAPT1!SCDAPT1_89BEGIN_1</vt:lpstr>
      <vt:lpstr>SCDAPT1!SCDAPT1_89BEGIN_10</vt:lpstr>
      <vt:lpstr>SCDAPT1!SCDAPT1_89BEGIN_11</vt:lpstr>
      <vt:lpstr>SCDAPT1!SCDAPT1_89BEGIN_12</vt:lpstr>
      <vt:lpstr>SCDAPT1!SCDAPT1_89BEGIN_13</vt:lpstr>
      <vt:lpstr>SCDAPT1!SCDAPT1_89BEGIN_14</vt:lpstr>
      <vt:lpstr>SCDAPT1!SCDAPT1_89BEGIN_15</vt:lpstr>
      <vt:lpstr>SCDAPT1!SCDAPT1_89BEGIN_16</vt:lpstr>
      <vt:lpstr>SCDAPT1!SCDAPT1_89BEGIN_17</vt:lpstr>
      <vt:lpstr>SCDAPT1!SCDAPT1_89BEGIN_18</vt:lpstr>
      <vt:lpstr>SCDAPT1!SCDAPT1_89BEGIN_19</vt:lpstr>
      <vt:lpstr>SCDAPT1!SCDAPT1_89BEGIN_2</vt:lpstr>
      <vt:lpstr>SCDAPT1!SCDAPT1_89BEGIN_20</vt:lpstr>
      <vt:lpstr>SCDAPT1!SCDAPT1_89BEGIN_21</vt:lpstr>
      <vt:lpstr>SCDAPT1!SCDAPT1_89BEGIN_3</vt:lpstr>
      <vt:lpstr>SCDAPT1!SCDAPT1_89BEGIN_4</vt:lpstr>
      <vt:lpstr>SCDAPT1!SCDAPT1_89BEGIN_5</vt:lpstr>
      <vt:lpstr>SCDAPT1!SCDAPT1_89BEGIN_6</vt:lpstr>
      <vt:lpstr>SCDAPT1!SCDAPT1_89BEGIN_7</vt:lpstr>
      <vt:lpstr>SCDAPT1!SCDAPT1_89BEGIN_8</vt:lpstr>
      <vt:lpstr>SCDAPT1!SCDAPT1_89BEGIN_9</vt:lpstr>
      <vt:lpstr>SCDAPT1!SCDAPT1_89ENDIN_10</vt:lpstr>
      <vt:lpstr>SCDAPT1!SCDAPT1_89ENDIN_11</vt:lpstr>
      <vt:lpstr>SCDAPT1!SCDAPT1_89ENDIN_12</vt:lpstr>
      <vt:lpstr>SCDAPT1!SCDAPT1_89ENDIN_13</vt:lpstr>
      <vt:lpstr>SCDAPT1!SCDAPT1_89ENDIN_14</vt:lpstr>
      <vt:lpstr>SCDAPT1!SCDAPT1_89ENDIN_15</vt:lpstr>
      <vt:lpstr>SCDAPT1!SCDAPT1_89ENDIN_16</vt:lpstr>
      <vt:lpstr>SCDAPT1!SCDAPT1_89ENDIN_17</vt:lpstr>
      <vt:lpstr>SCDAPT1!SCDAPT1_89ENDIN_18</vt:lpstr>
      <vt:lpstr>SCDAPT1!SCDAPT1_89ENDIN_19</vt:lpstr>
      <vt:lpstr>SCDAPT1!SCDAPT1_89ENDIN_2</vt:lpstr>
      <vt:lpstr>SCDAPT1!SCDAPT1_89ENDIN_20</vt:lpstr>
      <vt:lpstr>SCDAPT1!SCDAPT1_89ENDIN_21</vt:lpstr>
      <vt:lpstr>SCDAPT1!SCDAPT1_89ENDIN_3</vt:lpstr>
      <vt:lpstr>SCDAPT1!SCDAPT1_89ENDIN_4</vt:lpstr>
      <vt:lpstr>SCDAPT1!SCDAPT1_89ENDIN_5</vt:lpstr>
      <vt:lpstr>SCDAPT1!SCDAPT1_89ENDIN_6</vt:lpstr>
      <vt:lpstr>SCDAPT1!SCDAPT1_89ENDIN_7</vt:lpstr>
      <vt:lpstr>SCDAPT1!SCDAPT1_89ENDIN_8</vt:lpstr>
      <vt:lpstr>SCDAPT1!SCDAPT1_89ENDIN_9</vt:lpstr>
      <vt:lpstr>SCDAPT1!SCDAPT1_9000000_Range</vt:lpstr>
      <vt:lpstr>SCDAPT1!SCDAPT1_9099999_10</vt:lpstr>
      <vt:lpstr>SCDAPT1!SCDAPT1_9099999_11</vt:lpstr>
      <vt:lpstr>SCDAPT1!SCDAPT1_9099999_12</vt:lpstr>
      <vt:lpstr>SCDAPT1!SCDAPT1_9099999_14</vt:lpstr>
      <vt:lpstr>SCDAPT1!SCDAPT1_9099999_15</vt:lpstr>
      <vt:lpstr>SCDAPT1!SCDAPT1_9099999_16</vt:lpstr>
      <vt:lpstr>SCDAPT1!SCDAPT1_9099999_20</vt:lpstr>
      <vt:lpstr>SCDAPT1!SCDAPT1_9099999_21</vt:lpstr>
      <vt:lpstr>SCDAPT1!SCDAPT1_9099999_8</vt:lpstr>
      <vt:lpstr>SCDAPT1!SCDAPT1_9099999_9</vt:lpstr>
      <vt:lpstr>SCDAPT1!SCDAPT1_90BEGIN_1</vt:lpstr>
      <vt:lpstr>SCDAPT1!SCDAPT1_90BEGIN_10</vt:lpstr>
      <vt:lpstr>SCDAPT1!SCDAPT1_90BEGIN_11</vt:lpstr>
      <vt:lpstr>SCDAPT1!SCDAPT1_90BEGIN_12</vt:lpstr>
      <vt:lpstr>SCDAPT1!SCDAPT1_90BEGIN_13</vt:lpstr>
      <vt:lpstr>SCDAPT1!SCDAPT1_90BEGIN_14</vt:lpstr>
      <vt:lpstr>SCDAPT1!SCDAPT1_90BEGIN_15</vt:lpstr>
      <vt:lpstr>SCDAPT1!SCDAPT1_90BEGIN_16</vt:lpstr>
      <vt:lpstr>SCDAPT1!SCDAPT1_90BEGIN_17</vt:lpstr>
      <vt:lpstr>SCDAPT1!SCDAPT1_90BEGIN_18</vt:lpstr>
      <vt:lpstr>SCDAPT1!SCDAPT1_90BEGIN_19</vt:lpstr>
      <vt:lpstr>SCDAPT1!SCDAPT1_90BEGIN_2</vt:lpstr>
      <vt:lpstr>SCDAPT1!SCDAPT1_90BEGIN_20</vt:lpstr>
      <vt:lpstr>SCDAPT1!SCDAPT1_90BEGIN_21</vt:lpstr>
      <vt:lpstr>SCDAPT1!SCDAPT1_90BEGIN_3</vt:lpstr>
      <vt:lpstr>SCDAPT1!SCDAPT1_90BEGIN_4</vt:lpstr>
      <vt:lpstr>SCDAPT1!SCDAPT1_90BEGIN_5</vt:lpstr>
      <vt:lpstr>SCDAPT1!SCDAPT1_90BEGIN_6</vt:lpstr>
      <vt:lpstr>SCDAPT1!SCDAPT1_90BEGIN_7</vt:lpstr>
      <vt:lpstr>SCDAPT1!SCDAPT1_90BEGIN_8</vt:lpstr>
      <vt:lpstr>SCDAPT1!SCDAPT1_90BEGIN_9</vt:lpstr>
      <vt:lpstr>SCDAPT1!SCDAPT1_90ENDIN_10</vt:lpstr>
      <vt:lpstr>SCDAPT1!SCDAPT1_90ENDIN_11</vt:lpstr>
      <vt:lpstr>SCDAPT1!SCDAPT1_90ENDIN_12</vt:lpstr>
      <vt:lpstr>SCDAPT1!SCDAPT1_90ENDIN_13</vt:lpstr>
      <vt:lpstr>SCDAPT1!SCDAPT1_90ENDIN_14</vt:lpstr>
      <vt:lpstr>SCDAPT1!SCDAPT1_90ENDIN_15</vt:lpstr>
      <vt:lpstr>SCDAPT1!SCDAPT1_90ENDIN_16</vt:lpstr>
      <vt:lpstr>SCDAPT1!SCDAPT1_90ENDIN_17</vt:lpstr>
      <vt:lpstr>SCDAPT1!SCDAPT1_90ENDIN_18</vt:lpstr>
      <vt:lpstr>SCDAPT1!SCDAPT1_90ENDIN_19</vt:lpstr>
      <vt:lpstr>SCDAPT1!SCDAPT1_90ENDIN_2</vt:lpstr>
      <vt:lpstr>SCDAPT1!SCDAPT1_90ENDIN_20</vt:lpstr>
      <vt:lpstr>SCDAPT1!SCDAPT1_90ENDIN_21</vt:lpstr>
      <vt:lpstr>SCDAPT1!SCDAPT1_90ENDIN_3</vt:lpstr>
      <vt:lpstr>SCDAPT1!SCDAPT1_90ENDIN_4</vt:lpstr>
      <vt:lpstr>SCDAPT1!SCDAPT1_90ENDIN_5</vt:lpstr>
      <vt:lpstr>SCDAPT1!SCDAPT1_90ENDIN_6</vt:lpstr>
      <vt:lpstr>SCDAPT1!SCDAPT1_90ENDIN_7</vt:lpstr>
      <vt:lpstr>SCDAPT1!SCDAPT1_90ENDIN_8</vt:lpstr>
      <vt:lpstr>SCDAPT1!SCDAPT1_90ENDIN_9</vt:lpstr>
      <vt:lpstr>SCDAPT1!SCDAPT1_9199999_10</vt:lpstr>
      <vt:lpstr>SCDAPT1!SCDAPT1_9199999_11</vt:lpstr>
      <vt:lpstr>SCDAPT1!SCDAPT1_9199999_12</vt:lpstr>
      <vt:lpstr>SCDAPT1!SCDAPT1_9199999_14</vt:lpstr>
      <vt:lpstr>SCDAPT1!SCDAPT1_9199999_15</vt:lpstr>
      <vt:lpstr>SCDAPT1!SCDAPT1_9199999_16</vt:lpstr>
      <vt:lpstr>SCDAPT1!SCDAPT1_9199999_20</vt:lpstr>
      <vt:lpstr>SCDAPT1!SCDAPT1_9199999_21</vt:lpstr>
      <vt:lpstr>SCDAPT1!SCDAPT1_9199999_8</vt:lpstr>
      <vt:lpstr>SCDAPT1!SCDAPT1_9199999_9</vt:lpstr>
      <vt:lpstr>SCDAVER!SCDAVER_01_1</vt:lpstr>
      <vt:lpstr>SCDAVER!SCDAVER_01_2</vt:lpstr>
      <vt:lpstr>SCDAVER!SCDAVER_01_3</vt:lpstr>
      <vt:lpstr>SCDAVER!SCDAVER_01_4</vt:lpstr>
      <vt:lpstr>SCDAVER!SCDAVER_01_5</vt:lpstr>
      <vt:lpstr>SCDAVER!SCDAVER_02_1</vt:lpstr>
      <vt:lpstr>SCDAVER!SCDAVER_02_2</vt:lpstr>
      <vt:lpstr>SCDAVER!SCDAVER_02_3</vt:lpstr>
      <vt:lpstr>SCDAVER!SCDAVER_02_4</vt:lpstr>
      <vt:lpstr>SCDAVER!SCDAVER_02_5</vt:lpstr>
      <vt:lpstr>SCDAVER!SCDAVER_03_1</vt:lpstr>
      <vt:lpstr>SCDAVER!SCDAVER_03_2</vt:lpstr>
      <vt:lpstr>SCDAVER!SCDAVER_03_3</vt:lpstr>
      <vt:lpstr>SCDAVER!SCDAVER_03_4</vt:lpstr>
      <vt:lpstr>SCDAVER!SCDAVER_03_5</vt:lpstr>
      <vt:lpstr>SCDAVER!SCDAVER_04_1</vt:lpstr>
      <vt:lpstr>SCDAVER!SCDAVER_04_2</vt:lpstr>
      <vt:lpstr>SCDAVER!SCDAVER_04_3</vt:lpstr>
      <vt:lpstr>SCDAVER!SCDAVER_04_4</vt:lpstr>
      <vt:lpstr>SCDAVER!SCDAVER_04_5</vt:lpstr>
      <vt:lpstr>SCDAVER!SCDAVER_05_1</vt:lpstr>
      <vt:lpstr>SCDAVER!SCDAVER_05_2</vt:lpstr>
      <vt:lpstr>SCDAVER!SCDAVER_05_3</vt:lpstr>
      <vt:lpstr>SCDAVER!SCDAVER_05_4</vt:lpstr>
      <vt:lpstr>SCDAVER!SCDAVER_05_5</vt:lpstr>
      <vt:lpstr>SCDAVER!SCDAVER_06_1</vt:lpstr>
      <vt:lpstr>SCDAVER!SCDAVER_06_2</vt:lpstr>
      <vt:lpstr>SCDAVER!SCDAVER_06_3</vt:lpstr>
      <vt:lpstr>SCDAVER!SCDAVER_06_4</vt:lpstr>
      <vt:lpstr>SCDAVER!SCDAVER_06_5</vt:lpstr>
      <vt:lpstr>SCDAVER!SCDAVER_07_1</vt:lpstr>
      <vt:lpstr>SCDAVER!SCDAVER_07_2</vt:lpstr>
      <vt:lpstr>SCDAVER!SCDAVER_07_3</vt:lpstr>
      <vt:lpstr>SCDAVER!SCDAVER_07_4</vt:lpstr>
      <vt:lpstr>SCDAVER!SCDAVER_07_5</vt:lpstr>
      <vt:lpstr>SCDAVER!SCDAVER_08_1</vt:lpstr>
      <vt:lpstr>SCDAVER!SCDAVER_08_2</vt:lpstr>
      <vt:lpstr>SCDAVER!SCDAVER_08_3</vt:lpstr>
      <vt:lpstr>SCDAVER!SCDAVER_08_4</vt:lpstr>
      <vt:lpstr>SCDAVER!SCDAVER_08_5</vt:lpstr>
      <vt:lpstr>SCDAVER!SCDAVER_09_1</vt:lpstr>
      <vt:lpstr>SCDAVER!SCDAVER_09_2</vt:lpstr>
      <vt:lpstr>SCDAVER!SCDAVER_09_3</vt:lpstr>
      <vt:lpstr>SCDAVER!SCDAVER_09_4</vt:lpstr>
      <vt:lpstr>SCDAVER!SCDAVER_09_5</vt:lpstr>
      <vt:lpstr>SCDAVER!SCDAVER_10_1</vt:lpstr>
      <vt:lpstr>SCDAVER!SCDAVER_10_2</vt:lpstr>
      <vt:lpstr>SCDAVER!SCDAVER_10_3</vt:lpstr>
      <vt:lpstr>SCDAVER!SCDAVER_10_4</vt:lpstr>
      <vt:lpstr>SCDAVER!SCDAVER_10_5</vt:lpstr>
      <vt:lpstr>SCDAVER!SCDAVER_11_1</vt:lpstr>
      <vt:lpstr>SCDAVER!SCDAVER_11_2</vt:lpstr>
      <vt:lpstr>SCDAVER!SCDAVER_11_3</vt:lpstr>
      <vt:lpstr>SCDAVER!SCDAVER_11_4</vt:lpstr>
      <vt:lpstr>SCDAVER!SCDAVER_11_5</vt:lpstr>
      <vt:lpstr>SCDAVER!SCDAVER_12_1</vt:lpstr>
      <vt:lpstr>SCDAVER!SCDAVER_12_2</vt:lpstr>
      <vt:lpstr>SCDAVER!SCDAVER_12_3</vt:lpstr>
      <vt:lpstr>SCDAVER!SCDAVER_12_4</vt:lpstr>
      <vt:lpstr>SCDAVER!SCDAVER_12_5</vt:lpstr>
      <vt:lpstr>SCDAVERF!SCDAVERF_0000001_1</vt:lpstr>
      <vt:lpstr>SCDBPTASN1!SCDBPTASN1_0010000_Range</vt:lpstr>
      <vt:lpstr>SCDBPTASN1!SCDBPTASN1_0019999_11</vt:lpstr>
      <vt:lpstr>SCDBPTASN1!SCDBPTASN1_0019999_12</vt:lpstr>
      <vt:lpstr>SCDBPTASN1!SCDBPTASN1_0019999_13</vt:lpstr>
      <vt:lpstr>SCDBPTASN1!SCDBPTASN1_0019999_14</vt:lpstr>
      <vt:lpstr>SCDBPTASN1!SCDBPTASN1_0019999_16</vt:lpstr>
      <vt:lpstr>SCDBPTASN1!SCDBPTASN1_0019999_17</vt:lpstr>
      <vt:lpstr>SCDBPTASN1!SCDBPTASN1_0019999_18</vt:lpstr>
      <vt:lpstr>SCDBPTASN1!SCDBPTASN1_0019999_19</vt:lpstr>
      <vt:lpstr>SCDBPTASN1!SCDBPTASN1_0019999_20</vt:lpstr>
      <vt:lpstr>SCDBPTASN1!SCDBPTASN1_0019999_21</vt:lpstr>
      <vt:lpstr>SCDBPTASN1!SCDBPTASN1_001BEGN_1</vt:lpstr>
      <vt:lpstr>SCDBPTASN1!SCDBPTASN1_001BEGN_10</vt:lpstr>
      <vt:lpstr>SCDBPTASN1!SCDBPTASN1_001BEGN_11</vt:lpstr>
      <vt:lpstr>SCDBPTASN1!SCDBPTASN1_001BEGN_12</vt:lpstr>
      <vt:lpstr>SCDBPTASN1!SCDBPTASN1_001BEGN_13</vt:lpstr>
      <vt:lpstr>SCDBPTASN1!SCDBPTASN1_001BEGN_14</vt:lpstr>
      <vt:lpstr>SCDBPTASN1!SCDBPTASN1_001BEGN_15</vt:lpstr>
      <vt:lpstr>SCDBPTASN1!SCDBPTASN1_001BEGN_16</vt:lpstr>
      <vt:lpstr>SCDBPTASN1!SCDBPTASN1_001BEGN_17</vt:lpstr>
      <vt:lpstr>SCDBPTASN1!SCDBPTASN1_001BEGN_18</vt:lpstr>
      <vt:lpstr>SCDBPTASN1!SCDBPTASN1_001BEGN_19</vt:lpstr>
      <vt:lpstr>SCDBPTASN1!SCDBPTASN1_001BEGN_2</vt:lpstr>
      <vt:lpstr>SCDBPTASN1!SCDBPTASN1_001BEGN_20</vt:lpstr>
      <vt:lpstr>SCDBPTASN1!SCDBPTASN1_001BEGN_21</vt:lpstr>
      <vt:lpstr>SCDBPTASN1!SCDBPTASN1_001BEGN_22</vt:lpstr>
      <vt:lpstr>SCDBPTASN1!SCDBPTASN1_001BEGN_23</vt:lpstr>
      <vt:lpstr>SCDBPTASN1!SCDBPTASN1_001BEGN_24</vt:lpstr>
      <vt:lpstr>SCDBPTASN1!SCDBPTASN1_001BEGN_25</vt:lpstr>
      <vt:lpstr>SCDBPTASN1!SCDBPTASN1_001BEGN_3</vt:lpstr>
      <vt:lpstr>SCDBPTASN1!SCDBPTASN1_001BEGN_4</vt:lpstr>
      <vt:lpstr>SCDBPTASN1!SCDBPTASN1_001BEGN_5</vt:lpstr>
      <vt:lpstr>SCDBPTASN1!SCDBPTASN1_001BEGN_6</vt:lpstr>
      <vt:lpstr>SCDBPTASN1!SCDBPTASN1_001BEGN_7</vt:lpstr>
      <vt:lpstr>SCDBPTASN1!SCDBPTASN1_001BEGN_8</vt:lpstr>
      <vt:lpstr>SCDBPTASN1!SCDBPTASN1_001BEGN_9</vt:lpstr>
      <vt:lpstr>SCDBPTASN1!SCDBPTASN1_001ENDI_10</vt:lpstr>
      <vt:lpstr>SCDBPTASN1!SCDBPTASN1_001ENDI_11</vt:lpstr>
      <vt:lpstr>SCDBPTASN1!SCDBPTASN1_001ENDI_12</vt:lpstr>
      <vt:lpstr>SCDBPTASN1!SCDBPTASN1_001ENDI_13</vt:lpstr>
      <vt:lpstr>SCDBPTASN1!SCDBPTASN1_001ENDI_14</vt:lpstr>
      <vt:lpstr>SCDBPTASN1!SCDBPTASN1_001ENDI_15</vt:lpstr>
      <vt:lpstr>SCDBPTASN1!SCDBPTASN1_001ENDI_16</vt:lpstr>
      <vt:lpstr>SCDBPTASN1!SCDBPTASN1_001ENDI_17</vt:lpstr>
      <vt:lpstr>SCDBPTASN1!SCDBPTASN1_001ENDI_18</vt:lpstr>
      <vt:lpstr>SCDBPTASN1!SCDBPTASN1_001ENDI_19</vt:lpstr>
      <vt:lpstr>SCDBPTASN1!SCDBPTASN1_001ENDI_2</vt:lpstr>
      <vt:lpstr>SCDBPTASN1!SCDBPTASN1_001ENDI_20</vt:lpstr>
      <vt:lpstr>SCDBPTASN1!SCDBPTASN1_001ENDI_21</vt:lpstr>
      <vt:lpstr>SCDBPTASN1!SCDBPTASN1_001ENDI_22</vt:lpstr>
      <vt:lpstr>SCDBPTASN1!SCDBPTASN1_001ENDI_23</vt:lpstr>
      <vt:lpstr>SCDBPTASN1!SCDBPTASN1_001ENDI_24</vt:lpstr>
      <vt:lpstr>SCDBPTASN1!SCDBPTASN1_001ENDI_25</vt:lpstr>
      <vt:lpstr>SCDBPTASN1!SCDBPTASN1_001ENDI_3</vt:lpstr>
      <vt:lpstr>SCDBPTASN1!SCDBPTASN1_001ENDI_4</vt:lpstr>
      <vt:lpstr>SCDBPTASN1!SCDBPTASN1_001ENDI_5</vt:lpstr>
      <vt:lpstr>SCDBPTASN1!SCDBPTASN1_001ENDI_6</vt:lpstr>
      <vt:lpstr>SCDBPTASN1!SCDBPTASN1_001ENDI_7</vt:lpstr>
      <vt:lpstr>SCDBPTASN1!SCDBPTASN1_001ENDI_8</vt:lpstr>
      <vt:lpstr>SCDBPTASN1!SCDBPTASN1_001ENDI_9</vt:lpstr>
      <vt:lpstr>SCDBPTASN1!SCDBPTASN1_0020000_Range</vt:lpstr>
      <vt:lpstr>SCDBPTASN1!SCDBPTASN1_0029999_11</vt:lpstr>
      <vt:lpstr>SCDBPTASN1!SCDBPTASN1_0029999_12</vt:lpstr>
      <vt:lpstr>SCDBPTASN1!SCDBPTASN1_0029999_13</vt:lpstr>
      <vt:lpstr>SCDBPTASN1!SCDBPTASN1_0029999_14</vt:lpstr>
      <vt:lpstr>SCDBPTASN1!SCDBPTASN1_0029999_16</vt:lpstr>
      <vt:lpstr>SCDBPTASN1!SCDBPTASN1_0029999_17</vt:lpstr>
      <vt:lpstr>SCDBPTASN1!SCDBPTASN1_0029999_18</vt:lpstr>
      <vt:lpstr>SCDBPTASN1!SCDBPTASN1_0029999_19</vt:lpstr>
      <vt:lpstr>SCDBPTASN1!SCDBPTASN1_0029999_20</vt:lpstr>
      <vt:lpstr>SCDBPTASN1!SCDBPTASN1_0029999_21</vt:lpstr>
      <vt:lpstr>SCDBPTASN1!SCDBPTASN1_002BEGN_1</vt:lpstr>
      <vt:lpstr>SCDBPTASN1!SCDBPTASN1_002BEGN_10</vt:lpstr>
      <vt:lpstr>SCDBPTASN1!SCDBPTASN1_002BEGN_11</vt:lpstr>
      <vt:lpstr>SCDBPTASN1!SCDBPTASN1_002BEGN_12</vt:lpstr>
      <vt:lpstr>SCDBPTASN1!SCDBPTASN1_002BEGN_13</vt:lpstr>
      <vt:lpstr>SCDBPTASN1!SCDBPTASN1_002BEGN_14</vt:lpstr>
      <vt:lpstr>SCDBPTASN1!SCDBPTASN1_002BEGN_15</vt:lpstr>
      <vt:lpstr>SCDBPTASN1!SCDBPTASN1_002BEGN_16</vt:lpstr>
      <vt:lpstr>SCDBPTASN1!SCDBPTASN1_002BEGN_17</vt:lpstr>
      <vt:lpstr>SCDBPTASN1!SCDBPTASN1_002BEGN_18</vt:lpstr>
      <vt:lpstr>SCDBPTASN1!SCDBPTASN1_002BEGN_19</vt:lpstr>
      <vt:lpstr>SCDBPTASN1!SCDBPTASN1_002BEGN_2</vt:lpstr>
      <vt:lpstr>SCDBPTASN1!SCDBPTASN1_002BEGN_20</vt:lpstr>
      <vt:lpstr>SCDBPTASN1!SCDBPTASN1_002BEGN_21</vt:lpstr>
      <vt:lpstr>SCDBPTASN1!SCDBPTASN1_002BEGN_22</vt:lpstr>
      <vt:lpstr>SCDBPTASN1!SCDBPTASN1_002BEGN_23</vt:lpstr>
      <vt:lpstr>SCDBPTASN1!SCDBPTASN1_002BEGN_24</vt:lpstr>
      <vt:lpstr>SCDBPTASN1!SCDBPTASN1_002BEGN_25</vt:lpstr>
      <vt:lpstr>SCDBPTASN1!SCDBPTASN1_002BEGN_3</vt:lpstr>
      <vt:lpstr>SCDBPTASN1!SCDBPTASN1_002BEGN_4</vt:lpstr>
      <vt:lpstr>SCDBPTASN1!SCDBPTASN1_002BEGN_5</vt:lpstr>
      <vt:lpstr>SCDBPTASN1!SCDBPTASN1_002BEGN_6</vt:lpstr>
      <vt:lpstr>SCDBPTASN1!SCDBPTASN1_002BEGN_7</vt:lpstr>
      <vt:lpstr>SCDBPTASN1!SCDBPTASN1_002BEGN_8</vt:lpstr>
      <vt:lpstr>SCDBPTASN1!SCDBPTASN1_002BEGN_9</vt:lpstr>
      <vt:lpstr>SCDBPTASN1!SCDBPTASN1_002ENDI_10</vt:lpstr>
      <vt:lpstr>SCDBPTASN1!SCDBPTASN1_002ENDI_11</vt:lpstr>
      <vt:lpstr>SCDBPTASN1!SCDBPTASN1_002ENDI_12</vt:lpstr>
      <vt:lpstr>SCDBPTASN1!SCDBPTASN1_002ENDI_13</vt:lpstr>
      <vt:lpstr>SCDBPTASN1!SCDBPTASN1_002ENDI_14</vt:lpstr>
      <vt:lpstr>SCDBPTASN1!SCDBPTASN1_002ENDI_15</vt:lpstr>
      <vt:lpstr>SCDBPTASN1!SCDBPTASN1_002ENDI_16</vt:lpstr>
      <vt:lpstr>SCDBPTASN1!SCDBPTASN1_002ENDI_17</vt:lpstr>
      <vt:lpstr>SCDBPTASN1!SCDBPTASN1_002ENDI_18</vt:lpstr>
      <vt:lpstr>SCDBPTASN1!SCDBPTASN1_002ENDI_19</vt:lpstr>
      <vt:lpstr>SCDBPTASN1!SCDBPTASN1_002ENDI_2</vt:lpstr>
      <vt:lpstr>SCDBPTASN1!SCDBPTASN1_002ENDI_20</vt:lpstr>
      <vt:lpstr>SCDBPTASN1!SCDBPTASN1_002ENDI_21</vt:lpstr>
      <vt:lpstr>SCDBPTASN1!SCDBPTASN1_002ENDI_22</vt:lpstr>
      <vt:lpstr>SCDBPTASN1!SCDBPTASN1_002ENDI_23</vt:lpstr>
      <vt:lpstr>SCDBPTASN1!SCDBPTASN1_002ENDI_24</vt:lpstr>
      <vt:lpstr>SCDBPTASN1!SCDBPTASN1_002ENDI_25</vt:lpstr>
      <vt:lpstr>SCDBPTASN1!SCDBPTASN1_002ENDI_3</vt:lpstr>
      <vt:lpstr>SCDBPTASN1!SCDBPTASN1_002ENDI_4</vt:lpstr>
      <vt:lpstr>SCDBPTASN1!SCDBPTASN1_002ENDI_5</vt:lpstr>
      <vt:lpstr>SCDBPTASN1!SCDBPTASN1_002ENDI_6</vt:lpstr>
      <vt:lpstr>SCDBPTASN1!SCDBPTASN1_002ENDI_7</vt:lpstr>
      <vt:lpstr>SCDBPTASN1!SCDBPTASN1_002ENDI_8</vt:lpstr>
      <vt:lpstr>SCDBPTASN1!SCDBPTASN1_002ENDI_9</vt:lpstr>
      <vt:lpstr>SCDBPTASN1!SCDBPTASN1_0030000_Range</vt:lpstr>
      <vt:lpstr>SCDBPTASN1!SCDBPTASN1_0039999_11</vt:lpstr>
      <vt:lpstr>SCDBPTASN1!SCDBPTASN1_0039999_12</vt:lpstr>
      <vt:lpstr>SCDBPTASN1!SCDBPTASN1_0039999_13</vt:lpstr>
      <vt:lpstr>SCDBPTASN1!SCDBPTASN1_0039999_14</vt:lpstr>
      <vt:lpstr>SCDBPTASN1!SCDBPTASN1_0039999_16</vt:lpstr>
      <vt:lpstr>SCDBPTASN1!SCDBPTASN1_0039999_17</vt:lpstr>
      <vt:lpstr>SCDBPTASN1!SCDBPTASN1_0039999_18</vt:lpstr>
      <vt:lpstr>SCDBPTASN1!SCDBPTASN1_0039999_19</vt:lpstr>
      <vt:lpstr>SCDBPTASN1!SCDBPTASN1_0039999_20</vt:lpstr>
      <vt:lpstr>SCDBPTASN1!SCDBPTASN1_0039999_21</vt:lpstr>
      <vt:lpstr>SCDBPTASN1!SCDBPTASN1_003BEGN_1</vt:lpstr>
      <vt:lpstr>SCDBPTASN1!SCDBPTASN1_003BEGN_10</vt:lpstr>
      <vt:lpstr>SCDBPTASN1!SCDBPTASN1_003BEGN_11</vt:lpstr>
      <vt:lpstr>SCDBPTASN1!SCDBPTASN1_003BEGN_12</vt:lpstr>
      <vt:lpstr>SCDBPTASN1!SCDBPTASN1_003BEGN_13</vt:lpstr>
      <vt:lpstr>SCDBPTASN1!SCDBPTASN1_003BEGN_14</vt:lpstr>
      <vt:lpstr>SCDBPTASN1!SCDBPTASN1_003BEGN_15</vt:lpstr>
      <vt:lpstr>SCDBPTASN1!SCDBPTASN1_003BEGN_16</vt:lpstr>
      <vt:lpstr>SCDBPTASN1!SCDBPTASN1_003BEGN_17</vt:lpstr>
      <vt:lpstr>SCDBPTASN1!SCDBPTASN1_003BEGN_18</vt:lpstr>
      <vt:lpstr>SCDBPTASN1!SCDBPTASN1_003BEGN_19</vt:lpstr>
      <vt:lpstr>SCDBPTASN1!SCDBPTASN1_003BEGN_2</vt:lpstr>
      <vt:lpstr>SCDBPTASN1!SCDBPTASN1_003BEGN_20</vt:lpstr>
      <vt:lpstr>SCDBPTASN1!SCDBPTASN1_003BEGN_21</vt:lpstr>
      <vt:lpstr>SCDBPTASN1!SCDBPTASN1_003BEGN_22</vt:lpstr>
      <vt:lpstr>SCDBPTASN1!SCDBPTASN1_003BEGN_23</vt:lpstr>
      <vt:lpstr>SCDBPTASN1!SCDBPTASN1_003BEGN_24</vt:lpstr>
      <vt:lpstr>SCDBPTASN1!SCDBPTASN1_003BEGN_25</vt:lpstr>
      <vt:lpstr>SCDBPTASN1!SCDBPTASN1_003BEGN_3</vt:lpstr>
      <vt:lpstr>SCDBPTASN1!SCDBPTASN1_003BEGN_4</vt:lpstr>
      <vt:lpstr>SCDBPTASN1!SCDBPTASN1_003BEGN_5</vt:lpstr>
      <vt:lpstr>SCDBPTASN1!SCDBPTASN1_003BEGN_6</vt:lpstr>
      <vt:lpstr>SCDBPTASN1!SCDBPTASN1_003BEGN_7</vt:lpstr>
      <vt:lpstr>SCDBPTASN1!SCDBPTASN1_003BEGN_8</vt:lpstr>
      <vt:lpstr>SCDBPTASN1!SCDBPTASN1_003BEGN_9</vt:lpstr>
      <vt:lpstr>SCDBPTASN1!SCDBPTASN1_003ENDI_10</vt:lpstr>
      <vt:lpstr>SCDBPTASN1!SCDBPTASN1_003ENDI_11</vt:lpstr>
      <vt:lpstr>SCDBPTASN1!SCDBPTASN1_003ENDI_12</vt:lpstr>
      <vt:lpstr>SCDBPTASN1!SCDBPTASN1_003ENDI_13</vt:lpstr>
      <vt:lpstr>SCDBPTASN1!SCDBPTASN1_003ENDI_14</vt:lpstr>
      <vt:lpstr>SCDBPTASN1!SCDBPTASN1_003ENDI_15</vt:lpstr>
      <vt:lpstr>SCDBPTASN1!SCDBPTASN1_003ENDI_16</vt:lpstr>
      <vt:lpstr>SCDBPTASN1!SCDBPTASN1_003ENDI_17</vt:lpstr>
      <vt:lpstr>SCDBPTASN1!SCDBPTASN1_003ENDI_18</vt:lpstr>
      <vt:lpstr>SCDBPTASN1!SCDBPTASN1_003ENDI_19</vt:lpstr>
      <vt:lpstr>SCDBPTASN1!SCDBPTASN1_003ENDI_2</vt:lpstr>
      <vt:lpstr>SCDBPTASN1!SCDBPTASN1_003ENDI_20</vt:lpstr>
      <vt:lpstr>SCDBPTASN1!SCDBPTASN1_003ENDI_21</vt:lpstr>
      <vt:lpstr>SCDBPTASN1!SCDBPTASN1_003ENDI_22</vt:lpstr>
      <vt:lpstr>SCDBPTASN1!SCDBPTASN1_003ENDI_23</vt:lpstr>
      <vt:lpstr>SCDBPTASN1!SCDBPTASN1_003ENDI_24</vt:lpstr>
      <vt:lpstr>SCDBPTASN1!SCDBPTASN1_003ENDI_25</vt:lpstr>
      <vt:lpstr>SCDBPTASN1!SCDBPTASN1_003ENDI_3</vt:lpstr>
      <vt:lpstr>SCDBPTASN1!SCDBPTASN1_003ENDI_4</vt:lpstr>
      <vt:lpstr>SCDBPTASN1!SCDBPTASN1_003ENDI_5</vt:lpstr>
      <vt:lpstr>SCDBPTASN1!SCDBPTASN1_003ENDI_6</vt:lpstr>
      <vt:lpstr>SCDBPTASN1!SCDBPTASN1_003ENDI_7</vt:lpstr>
      <vt:lpstr>SCDBPTASN1!SCDBPTASN1_003ENDI_8</vt:lpstr>
      <vt:lpstr>SCDBPTASN1!SCDBPTASN1_003ENDI_9</vt:lpstr>
      <vt:lpstr>SCDBPTASN1!SCDBPTASN1_0040000_Range</vt:lpstr>
      <vt:lpstr>SCDBPTASN1!SCDBPTASN1_0049999_11</vt:lpstr>
      <vt:lpstr>SCDBPTASN1!SCDBPTASN1_0049999_12</vt:lpstr>
      <vt:lpstr>SCDBPTASN1!SCDBPTASN1_0049999_13</vt:lpstr>
      <vt:lpstr>SCDBPTASN1!SCDBPTASN1_0049999_14</vt:lpstr>
      <vt:lpstr>SCDBPTASN1!SCDBPTASN1_0049999_16</vt:lpstr>
      <vt:lpstr>SCDBPTASN1!SCDBPTASN1_0049999_17</vt:lpstr>
      <vt:lpstr>SCDBPTASN1!SCDBPTASN1_0049999_18</vt:lpstr>
      <vt:lpstr>SCDBPTASN1!SCDBPTASN1_0049999_19</vt:lpstr>
      <vt:lpstr>SCDBPTASN1!SCDBPTASN1_0049999_20</vt:lpstr>
      <vt:lpstr>SCDBPTASN1!SCDBPTASN1_0049999_21</vt:lpstr>
      <vt:lpstr>SCDBPTASN1!SCDBPTASN1_004BEGN_1</vt:lpstr>
      <vt:lpstr>SCDBPTASN1!SCDBPTASN1_004BEGN_10</vt:lpstr>
      <vt:lpstr>SCDBPTASN1!SCDBPTASN1_004BEGN_11</vt:lpstr>
      <vt:lpstr>SCDBPTASN1!SCDBPTASN1_004BEGN_12</vt:lpstr>
      <vt:lpstr>SCDBPTASN1!SCDBPTASN1_004BEGN_13</vt:lpstr>
      <vt:lpstr>SCDBPTASN1!SCDBPTASN1_004BEGN_14</vt:lpstr>
      <vt:lpstr>SCDBPTASN1!SCDBPTASN1_004BEGN_15</vt:lpstr>
      <vt:lpstr>SCDBPTASN1!SCDBPTASN1_004BEGN_16</vt:lpstr>
      <vt:lpstr>SCDBPTASN1!SCDBPTASN1_004BEGN_17</vt:lpstr>
      <vt:lpstr>SCDBPTASN1!SCDBPTASN1_004BEGN_18</vt:lpstr>
      <vt:lpstr>SCDBPTASN1!SCDBPTASN1_004BEGN_19</vt:lpstr>
      <vt:lpstr>SCDBPTASN1!SCDBPTASN1_004BEGN_2</vt:lpstr>
      <vt:lpstr>SCDBPTASN1!SCDBPTASN1_004BEGN_20</vt:lpstr>
      <vt:lpstr>SCDBPTASN1!SCDBPTASN1_004BEGN_21</vt:lpstr>
      <vt:lpstr>SCDBPTASN1!SCDBPTASN1_004BEGN_22</vt:lpstr>
      <vt:lpstr>SCDBPTASN1!SCDBPTASN1_004BEGN_23</vt:lpstr>
      <vt:lpstr>SCDBPTASN1!SCDBPTASN1_004BEGN_24</vt:lpstr>
      <vt:lpstr>SCDBPTASN1!SCDBPTASN1_004BEGN_25</vt:lpstr>
      <vt:lpstr>SCDBPTASN1!SCDBPTASN1_004BEGN_3</vt:lpstr>
      <vt:lpstr>SCDBPTASN1!SCDBPTASN1_004BEGN_4</vt:lpstr>
      <vt:lpstr>SCDBPTASN1!SCDBPTASN1_004BEGN_5</vt:lpstr>
      <vt:lpstr>SCDBPTASN1!SCDBPTASN1_004BEGN_6</vt:lpstr>
      <vt:lpstr>SCDBPTASN1!SCDBPTASN1_004BEGN_7</vt:lpstr>
      <vt:lpstr>SCDBPTASN1!SCDBPTASN1_004BEGN_8</vt:lpstr>
      <vt:lpstr>SCDBPTASN1!SCDBPTASN1_004BEGN_9</vt:lpstr>
      <vt:lpstr>SCDBPTASN1!SCDBPTASN1_004ENDI_10</vt:lpstr>
      <vt:lpstr>SCDBPTASN1!SCDBPTASN1_004ENDI_11</vt:lpstr>
      <vt:lpstr>SCDBPTASN1!SCDBPTASN1_004ENDI_12</vt:lpstr>
      <vt:lpstr>SCDBPTASN1!SCDBPTASN1_004ENDI_13</vt:lpstr>
      <vt:lpstr>SCDBPTASN1!SCDBPTASN1_004ENDI_14</vt:lpstr>
      <vt:lpstr>SCDBPTASN1!SCDBPTASN1_004ENDI_15</vt:lpstr>
      <vt:lpstr>SCDBPTASN1!SCDBPTASN1_004ENDI_16</vt:lpstr>
      <vt:lpstr>SCDBPTASN1!SCDBPTASN1_004ENDI_17</vt:lpstr>
      <vt:lpstr>SCDBPTASN1!SCDBPTASN1_004ENDI_18</vt:lpstr>
      <vt:lpstr>SCDBPTASN1!SCDBPTASN1_004ENDI_19</vt:lpstr>
      <vt:lpstr>SCDBPTASN1!SCDBPTASN1_004ENDI_2</vt:lpstr>
      <vt:lpstr>SCDBPTASN1!SCDBPTASN1_004ENDI_20</vt:lpstr>
      <vt:lpstr>SCDBPTASN1!SCDBPTASN1_004ENDI_21</vt:lpstr>
      <vt:lpstr>SCDBPTASN1!SCDBPTASN1_004ENDI_22</vt:lpstr>
      <vt:lpstr>SCDBPTASN1!SCDBPTASN1_004ENDI_23</vt:lpstr>
      <vt:lpstr>SCDBPTASN1!SCDBPTASN1_004ENDI_24</vt:lpstr>
      <vt:lpstr>SCDBPTASN1!SCDBPTASN1_004ENDI_25</vt:lpstr>
      <vt:lpstr>SCDBPTASN1!SCDBPTASN1_004ENDI_3</vt:lpstr>
      <vt:lpstr>SCDBPTASN1!SCDBPTASN1_004ENDI_4</vt:lpstr>
      <vt:lpstr>SCDBPTASN1!SCDBPTASN1_004ENDI_5</vt:lpstr>
      <vt:lpstr>SCDBPTASN1!SCDBPTASN1_004ENDI_6</vt:lpstr>
      <vt:lpstr>SCDBPTASN1!SCDBPTASN1_004ENDI_7</vt:lpstr>
      <vt:lpstr>SCDBPTASN1!SCDBPTASN1_004ENDI_8</vt:lpstr>
      <vt:lpstr>SCDBPTASN1!SCDBPTASN1_004ENDI_9</vt:lpstr>
      <vt:lpstr>SCDBPTASN1!SCDBPTASN1_0050000_Range</vt:lpstr>
      <vt:lpstr>SCDBPTASN1!SCDBPTASN1_0059999_11</vt:lpstr>
      <vt:lpstr>SCDBPTASN1!SCDBPTASN1_0059999_12</vt:lpstr>
      <vt:lpstr>SCDBPTASN1!SCDBPTASN1_0059999_13</vt:lpstr>
      <vt:lpstr>SCDBPTASN1!SCDBPTASN1_0059999_14</vt:lpstr>
      <vt:lpstr>SCDBPTASN1!SCDBPTASN1_0059999_16</vt:lpstr>
      <vt:lpstr>SCDBPTASN1!SCDBPTASN1_0059999_17</vt:lpstr>
      <vt:lpstr>SCDBPTASN1!SCDBPTASN1_0059999_18</vt:lpstr>
      <vt:lpstr>SCDBPTASN1!SCDBPTASN1_0059999_19</vt:lpstr>
      <vt:lpstr>SCDBPTASN1!SCDBPTASN1_0059999_20</vt:lpstr>
      <vt:lpstr>SCDBPTASN1!SCDBPTASN1_0059999_21</vt:lpstr>
      <vt:lpstr>SCDBPTASN1!SCDBPTASN1_005BEGN_1</vt:lpstr>
      <vt:lpstr>SCDBPTASN1!SCDBPTASN1_005BEGN_10</vt:lpstr>
      <vt:lpstr>SCDBPTASN1!SCDBPTASN1_005BEGN_11</vt:lpstr>
      <vt:lpstr>SCDBPTASN1!SCDBPTASN1_005BEGN_12</vt:lpstr>
      <vt:lpstr>SCDBPTASN1!SCDBPTASN1_005BEGN_13</vt:lpstr>
      <vt:lpstr>SCDBPTASN1!SCDBPTASN1_005BEGN_14</vt:lpstr>
      <vt:lpstr>SCDBPTASN1!SCDBPTASN1_005BEGN_15</vt:lpstr>
      <vt:lpstr>SCDBPTASN1!SCDBPTASN1_005BEGN_16</vt:lpstr>
      <vt:lpstr>SCDBPTASN1!SCDBPTASN1_005BEGN_17</vt:lpstr>
      <vt:lpstr>SCDBPTASN1!SCDBPTASN1_005BEGN_18</vt:lpstr>
      <vt:lpstr>SCDBPTASN1!SCDBPTASN1_005BEGN_19</vt:lpstr>
      <vt:lpstr>SCDBPTASN1!SCDBPTASN1_005BEGN_2</vt:lpstr>
      <vt:lpstr>SCDBPTASN1!SCDBPTASN1_005BEGN_20</vt:lpstr>
      <vt:lpstr>SCDBPTASN1!SCDBPTASN1_005BEGN_21</vt:lpstr>
      <vt:lpstr>SCDBPTASN1!SCDBPTASN1_005BEGN_22</vt:lpstr>
      <vt:lpstr>SCDBPTASN1!SCDBPTASN1_005BEGN_23</vt:lpstr>
      <vt:lpstr>SCDBPTASN1!SCDBPTASN1_005BEGN_24</vt:lpstr>
      <vt:lpstr>SCDBPTASN1!SCDBPTASN1_005BEGN_25</vt:lpstr>
      <vt:lpstr>SCDBPTASN1!SCDBPTASN1_005BEGN_3</vt:lpstr>
      <vt:lpstr>SCDBPTASN1!SCDBPTASN1_005BEGN_4</vt:lpstr>
      <vt:lpstr>SCDBPTASN1!SCDBPTASN1_005BEGN_5</vt:lpstr>
      <vt:lpstr>SCDBPTASN1!SCDBPTASN1_005BEGN_6</vt:lpstr>
      <vt:lpstr>SCDBPTASN1!SCDBPTASN1_005BEGN_7</vt:lpstr>
      <vt:lpstr>SCDBPTASN1!SCDBPTASN1_005BEGN_8</vt:lpstr>
      <vt:lpstr>SCDBPTASN1!SCDBPTASN1_005BEGN_9</vt:lpstr>
      <vt:lpstr>SCDBPTASN1!SCDBPTASN1_005ENDI_10</vt:lpstr>
      <vt:lpstr>SCDBPTASN1!SCDBPTASN1_005ENDI_11</vt:lpstr>
      <vt:lpstr>SCDBPTASN1!SCDBPTASN1_005ENDI_12</vt:lpstr>
      <vt:lpstr>SCDBPTASN1!SCDBPTASN1_005ENDI_13</vt:lpstr>
      <vt:lpstr>SCDBPTASN1!SCDBPTASN1_005ENDI_14</vt:lpstr>
      <vt:lpstr>SCDBPTASN1!SCDBPTASN1_005ENDI_15</vt:lpstr>
      <vt:lpstr>SCDBPTASN1!SCDBPTASN1_005ENDI_16</vt:lpstr>
      <vt:lpstr>SCDBPTASN1!SCDBPTASN1_005ENDI_17</vt:lpstr>
      <vt:lpstr>SCDBPTASN1!SCDBPTASN1_005ENDI_18</vt:lpstr>
      <vt:lpstr>SCDBPTASN1!SCDBPTASN1_005ENDI_19</vt:lpstr>
      <vt:lpstr>SCDBPTASN1!SCDBPTASN1_005ENDI_2</vt:lpstr>
      <vt:lpstr>SCDBPTASN1!SCDBPTASN1_005ENDI_20</vt:lpstr>
      <vt:lpstr>SCDBPTASN1!SCDBPTASN1_005ENDI_21</vt:lpstr>
      <vt:lpstr>SCDBPTASN1!SCDBPTASN1_005ENDI_22</vt:lpstr>
      <vt:lpstr>SCDBPTASN1!SCDBPTASN1_005ENDI_23</vt:lpstr>
      <vt:lpstr>SCDBPTASN1!SCDBPTASN1_005ENDI_24</vt:lpstr>
      <vt:lpstr>SCDBPTASN1!SCDBPTASN1_005ENDI_25</vt:lpstr>
      <vt:lpstr>SCDBPTASN1!SCDBPTASN1_005ENDI_3</vt:lpstr>
      <vt:lpstr>SCDBPTASN1!SCDBPTASN1_005ENDI_4</vt:lpstr>
      <vt:lpstr>SCDBPTASN1!SCDBPTASN1_005ENDI_5</vt:lpstr>
      <vt:lpstr>SCDBPTASN1!SCDBPTASN1_005ENDI_6</vt:lpstr>
      <vt:lpstr>SCDBPTASN1!SCDBPTASN1_005ENDI_7</vt:lpstr>
      <vt:lpstr>SCDBPTASN1!SCDBPTASN1_005ENDI_8</vt:lpstr>
      <vt:lpstr>SCDBPTASN1!SCDBPTASN1_005ENDI_9</vt:lpstr>
      <vt:lpstr>SCDBPTASN1!SCDBPTASN1_0060000_Range</vt:lpstr>
      <vt:lpstr>SCDBPTASN1!SCDBPTASN1_0069999_11</vt:lpstr>
      <vt:lpstr>SCDBPTASN1!SCDBPTASN1_0069999_12</vt:lpstr>
      <vt:lpstr>SCDBPTASN1!SCDBPTASN1_0069999_13</vt:lpstr>
      <vt:lpstr>SCDBPTASN1!SCDBPTASN1_0069999_14</vt:lpstr>
      <vt:lpstr>SCDBPTASN1!SCDBPTASN1_0069999_16</vt:lpstr>
      <vt:lpstr>SCDBPTASN1!SCDBPTASN1_0069999_17</vt:lpstr>
      <vt:lpstr>SCDBPTASN1!SCDBPTASN1_0069999_18</vt:lpstr>
      <vt:lpstr>SCDBPTASN1!SCDBPTASN1_0069999_19</vt:lpstr>
      <vt:lpstr>SCDBPTASN1!SCDBPTASN1_0069999_20</vt:lpstr>
      <vt:lpstr>SCDBPTASN1!SCDBPTASN1_0069999_21</vt:lpstr>
      <vt:lpstr>SCDBPTASN1!SCDBPTASN1_006BEGN_1</vt:lpstr>
      <vt:lpstr>SCDBPTASN1!SCDBPTASN1_006BEGN_10</vt:lpstr>
      <vt:lpstr>SCDBPTASN1!SCDBPTASN1_006BEGN_11</vt:lpstr>
      <vt:lpstr>SCDBPTASN1!SCDBPTASN1_006BEGN_12</vt:lpstr>
      <vt:lpstr>SCDBPTASN1!SCDBPTASN1_006BEGN_13</vt:lpstr>
      <vt:lpstr>SCDBPTASN1!SCDBPTASN1_006BEGN_14</vt:lpstr>
      <vt:lpstr>SCDBPTASN1!SCDBPTASN1_006BEGN_15</vt:lpstr>
      <vt:lpstr>SCDBPTASN1!SCDBPTASN1_006BEGN_16</vt:lpstr>
      <vt:lpstr>SCDBPTASN1!SCDBPTASN1_006BEGN_17</vt:lpstr>
      <vt:lpstr>SCDBPTASN1!SCDBPTASN1_006BEGN_18</vt:lpstr>
      <vt:lpstr>SCDBPTASN1!SCDBPTASN1_006BEGN_19</vt:lpstr>
      <vt:lpstr>SCDBPTASN1!SCDBPTASN1_006BEGN_2</vt:lpstr>
      <vt:lpstr>SCDBPTASN1!SCDBPTASN1_006BEGN_20</vt:lpstr>
      <vt:lpstr>SCDBPTASN1!SCDBPTASN1_006BEGN_21</vt:lpstr>
      <vt:lpstr>SCDBPTASN1!SCDBPTASN1_006BEGN_22</vt:lpstr>
      <vt:lpstr>SCDBPTASN1!SCDBPTASN1_006BEGN_23</vt:lpstr>
      <vt:lpstr>SCDBPTASN1!SCDBPTASN1_006BEGN_24</vt:lpstr>
      <vt:lpstr>SCDBPTASN1!SCDBPTASN1_006BEGN_25</vt:lpstr>
      <vt:lpstr>SCDBPTASN1!SCDBPTASN1_006BEGN_3</vt:lpstr>
      <vt:lpstr>SCDBPTASN1!SCDBPTASN1_006BEGN_4</vt:lpstr>
      <vt:lpstr>SCDBPTASN1!SCDBPTASN1_006BEGN_5</vt:lpstr>
      <vt:lpstr>SCDBPTASN1!SCDBPTASN1_006BEGN_6</vt:lpstr>
      <vt:lpstr>SCDBPTASN1!SCDBPTASN1_006BEGN_7</vt:lpstr>
      <vt:lpstr>SCDBPTASN1!SCDBPTASN1_006BEGN_8</vt:lpstr>
      <vt:lpstr>SCDBPTASN1!SCDBPTASN1_006BEGN_9</vt:lpstr>
      <vt:lpstr>SCDBPTASN1!SCDBPTASN1_006ENDI_10</vt:lpstr>
      <vt:lpstr>SCDBPTASN1!SCDBPTASN1_006ENDI_11</vt:lpstr>
      <vt:lpstr>SCDBPTASN1!SCDBPTASN1_006ENDI_12</vt:lpstr>
      <vt:lpstr>SCDBPTASN1!SCDBPTASN1_006ENDI_13</vt:lpstr>
      <vt:lpstr>SCDBPTASN1!SCDBPTASN1_006ENDI_14</vt:lpstr>
      <vt:lpstr>SCDBPTASN1!SCDBPTASN1_006ENDI_15</vt:lpstr>
      <vt:lpstr>SCDBPTASN1!SCDBPTASN1_006ENDI_16</vt:lpstr>
      <vt:lpstr>SCDBPTASN1!SCDBPTASN1_006ENDI_17</vt:lpstr>
      <vt:lpstr>SCDBPTASN1!SCDBPTASN1_006ENDI_18</vt:lpstr>
      <vt:lpstr>SCDBPTASN1!SCDBPTASN1_006ENDI_19</vt:lpstr>
      <vt:lpstr>SCDBPTASN1!SCDBPTASN1_006ENDI_2</vt:lpstr>
      <vt:lpstr>SCDBPTASN1!SCDBPTASN1_006ENDI_20</vt:lpstr>
      <vt:lpstr>SCDBPTASN1!SCDBPTASN1_006ENDI_21</vt:lpstr>
      <vt:lpstr>SCDBPTASN1!SCDBPTASN1_006ENDI_22</vt:lpstr>
      <vt:lpstr>SCDBPTASN1!SCDBPTASN1_006ENDI_23</vt:lpstr>
      <vt:lpstr>SCDBPTASN1!SCDBPTASN1_006ENDI_24</vt:lpstr>
      <vt:lpstr>SCDBPTASN1!SCDBPTASN1_006ENDI_25</vt:lpstr>
      <vt:lpstr>SCDBPTASN1!SCDBPTASN1_006ENDI_3</vt:lpstr>
      <vt:lpstr>SCDBPTASN1!SCDBPTASN1_006ENDI_4</vt:lpstr>
      <vt:lpstr>SCDBPTASN1!SCDBPTASN1_006ENDI_5</vt:lpstr>
      <vt:lpstr>SCDBPTASN1!SCDBPTASN1_006ENDI_6</vt:lpstr>
      <vt:lpstr>SCDBPTASN1!SCDBPTASN1_006ENDI_7</vt:lpstr>
      <vt:lpstr>SCDBPTASN1!SCDBPTASN1_006ENDI_8</vt:lpstr>
      <vt:lpstr>SCDBPTASN1!SCDBPTASN1_006ENDI_9</vt:lpstr>
      <vt:lpstr>SCDBPTASN1!SCDBPTASN1_0079999_11</vt:lpstr>
      <vt:lpstr>SCDBPTASN1!SCDBPTASN1_0079999_12</vt:lpstr>
      <vt:lpstr>SCDBPTASN1!SCDBPTASN1_0079999_13</vt:lpstr>
      <vt:lpstr>SCDBPTASN1!SCDBPTASN1_0079999_14</vt:lpstr>
      <vt:lpstr>SCDBPTASN1!SCDBPTASN1_0079999_16</vt:lpstr>
      <vt:lpstr>SCDBPTASN1!SCDBPTASN1_0079999_17</vt:lpstr>
      <vt:lpstr>SCDBPTASN1!SCDBPTASN1_0079999_18</vt:lpstr>
      <vt:lpstr>SCDBPTASN1!SCDBPTASN1_0079999_19</vt:lpstr>
      <vt:lpstr>SCDBPTASN1!SCDBPTASN1_0079999_20</vt:lpstr>
      <vt:lpstr>SCDBPTASN1!SCDBPTASN1_0079999_21</vt:lpstr>
      <vt:lpstr>SCDBPTASN1!SCDBPTASN1_0080000_Range</vt:lpstr>
      <vt:lpstr>SCDBPTASN1!SCDBPTASN1_0080001_1</vt:lpstr>
      <vt:lpstr>SCDBPTASN1!SCDBPTASN1_0080001_10</vt:lpstr>
      <vt:lpstr>SCDBPTASN1!SCDBPTASN1_0080001_11</vt:lpstr>
      <vt:lpstr>SCDBPTASN1!SCDBPTASN1_0080001_12</vt:lpstr>
      <vt:lpstr>SCDBPTASN1!SCDBPTASN1_0080001_13</vt:lpstr>
      <vt:lpstr>SCDBPTASN1!SCDBPTASN1_0080001_14</vt:lpstr>
      <vt:lpstr>SCDBPTASN1!SCDBPTASN1_0080001_15</vt:lpstr>
      <vt:lpstr>SCDBPTASN1!SCDBPTASN1_0080001_16</vt:lpstr>
      <vt:lpstr>SCDBPTASN1!SCDBPTASN1_0080001_17</vt:lpstr>
      <vt:lpstr>SCDBPTASN1!SCDBPTASN1_0080001_18</vt:lpstr>
      <vt:lpstr>SCDBPTASN1!SCDBPTASN1_0080001_19</vt:lpstr>
      <vt:lpstr>SCDBPTASN1!SCDBPTASN1_0080001_2</vt:lpstr>
      <vt:lpstr>SCDBPTASN1!SCDBPTASN1_0080001_20</vt:lpstr>
      <vt:lpstr>SCDBPTASN1!SCDBPTASN1_0080001_21</vt:lpstr>
      <vt:lpstr>SCDBPTASN1!SCDBPTASN1_0080001_22</vt:lpstr>
      <vt:lpstr>SCDBPTASN1!SCDBPTASN1_0080001_23</vt:lpstr>
      <vt:lpstr>SCDBPTASN1!SCDBPTASN1_0080001_24</vt:lpstr>
      <vt:lpstr>SCDBPTASN1!SCDBPTASN1_0080001_25</vt:lpstr>
      <vt:lpstr>SCDBPTASN1!SCDBPTASN1_0080001_3</vt:lpstr>
      <vt:lpstr>SCDBPTASN1!SCDBPTASN1_0080001_4</vt:lpstr>
      <vt:lpstr>SCDBPTASN1!SCDBPTASN1_0080001_5</vt:lpstr>
      <vt:lpstr>SCDBPTASN1!SCDBPTASN1_0080001_6</vt:lpstr>
      <vt:lpstr>SCDBPTASN1!SCDBPTASN1_0080001_7</vt:lpstr>
      <vt:lpstr>SCDBPTASN1!SCDBPTASN1_0080001_8</vt:lpstr>
      <vt:lpstr>SCDBPTASN1!SCDBPTASN1_0080001_9</vt:lpstr>
      <vt:lpstr>SCDBPTASN1!SCDBPTASN1_0089999_11</vt:lpstr>
      <vt:lpstr>SCDBPTASN1!SCDBPTASN1_0089999_12</vt:lpstr>
      <vt:lpstr>SCDBPTASN1!SCDBPTASN1_0089999_13</vt:lpstr>
      <vt:lpstr>SCDBPTASN1!SCDBPTASN1_0089999_14</vt:lpstr>
      <vt:lpstr>SCDBPTASN1!SCDBPTASN1_0089999_16</vt:lpstr>
      <vt:lpstr>SCDBPTASN1!SCDBPTASN1_0089999_17</vt:lpstr>
      <vt:lpstr>SCDBPTASN1!SCDBPTASN1_0089999_18</vt:lpstr>
      <vt:lpstr>SCDBPTASN1!SCDBPTASN1_0089999_19</vt:lpstr>
      <vt:lpstr>SCDBPTASN1!SCDBPTASN1_0089999_20</vt:lpstr>
      <vt:lpstr>SCDBPTASN1!SCDBPTASN1_0089999_21</vt:lpstr>
      <vt:lpstr>SCDBPTASN1!SCDBPTASN1_008BEGN_1</vt:lpstr>
      <vt:lpstr>SCDBPTASN1!SCDBPTASN1_008BEGN_10</vt:lpstr>
      <vt:lpstr>SCDBPTASN1!SCDBPTASN1_008BEGN_11</vt:lpstr>
      <vt:lpstr>SCDBPTASN1!SCDBPTASN1_008BEGN_12</vt:lpstr>
      <vt:lpstr>SCDBPTASN1!SCDBPTASN1_008BEGN_13</vt:lpstr>
      <vt:lpstr>SCDBPTASN1!SCDBPTASN1_008BEGN_14</vt:lpstr>
      <vt:lpstr>SCDBPTASN1!SCDBPTASN1_008BEGN_15</vt:lpstr>
      <vt:lpstr>SCDBPTASN1!SCDBPTASN1_008BEGN_16</vt:lpstr>
      <vt:lpstr>SCDBPTASN1!SCDBPTASN1_008BEGN_17</vt:lpstr>
      <vt:lpstr>SCDBPTASN1!SCDBPTASN1_008BEGN_18</vt:lpstr>
      <vt:lpstr>SCDBPTASN1!SCDBPTASN1_008BEGN_19</vt:lpstr>
      <vt:lpstr>SCDBPTASN1!SCDBPTASN1_008BEGN_2</vt:lpstr>
      <vt:lpstr>SCDBPTASN1!SCDBPTASN1_008BEGN_20</vt:lpstr>
      <vt:lpstr>SCDBPTASN1!SCDBPTASN1_008BEGN_21</vt:lpstr>
      <vt:lpstr>SCDBPTASN1!SCDBPTASN1_008BEGN_22</vt:lpstr>
      <vt:lpstr>SCDBPTASN1!SCDBPTASN1_008BEGN_23</vt:lpstr>
      <vt:lpstr>SCDBPTASN1!SCDBPTASN1_008BEGN_24</vt:lpstr>
      <vt:lpstr>SCDBPTASN1!SCDBPTASN1_008BEGN_25</vt:lpstr>
      <vt:lpstr>SCDBPTASN1!SCDBPTASN1_008BEGN_3</vt:lpstr>
      <vt:lpstr>SCDBPTASN1!SCDBPTASN1_008BEGN_4</vt:lpstr>
      <vt:lpstr>SCDBPTASN1!SCDBPTASN1_008BEGN_5</vt:lpstr>
      <vt:lpstr>SCDBPTASN1!SCDBPTASN1_008BEGN_6</vt:lpstr>
      <vt:lpstr>SCDBPTASN1!SCDBPTASN1_008BEGN_7</vt:lpstr>
      <vt:lpstr>SCDBPTASN1!SCDBPTASN1_008BEGN_8</vt:lpstr>
      <vt:lpstr>SCDBPTASN1!SCDBPTASN1_008BEGN_9</vt:lpstr>
      <vt:lpstr>SCDBPTASN1!SCDBPTASN1_008ENDI_10</vt:lpstr>
      <vt:lpstr>SCDBPTASN1!SCDBPTASN1_008ENDI_11</vt:lpstr>
      <vt:lpstr>SCDBPTASN1!SCDBPTASN1_008ENDI_12</vt:lpstr>
      <vt:lpstr>SCDBPTASN1!SCDBPTASN1_008ENDI_13</vt:lpstr>
      <vt:lpstr>SCDBPTASN1!SCDBPTASN1_008ENDI_14</vt:lpstr>
      <vt:lpstr>SCDBPTASN1!SCDBPTASN1_008ENDI_15</vt:lpstr>
      <vt:lpstr>SCDBPTASN1!SCDBPTASN1_008ENDI_16</vt:lpstr>
      <vt:lpstr>SCDBPTASN1!SCDBPTASN1_008ENDI_17</vt:lpstr>
      <vt:lpstr>SCDBPTASN1!SCDBPTASN1_008ENDI_18</vt:lpstr>
      <vt:lpstr>SCDBPTASN1!SCDBPTASN1_008ENDI_19</vt:lpstr>
      <vt:lpstr>SCDBPTASN1!SCDBPTASN1_008ENDI_2</vt:lpstr>
      <vt:lpstr>SCDBPTASN1!SCDBPTASN1_008ENDI_20</vt:lpstr>
      <vt:lpstr>SCDBPTASN1!SCDBPTASN1_008ENDI_21</vt:lpstr>
      <vt:lpstr>SCDBPTASN1!SCDBPTASN1_008ENDI_22</vt:lpstr>
      <vt:lpstr>SCDBPTASN1!SCDBPTASN1_008ENDI_23</vt:lpstr>
      <vt:lpstr>SCDBPTASN1!SCDBPTASN1_008ENDI_24</vt:lpstr>
      <vt:lpstr>SCDBPTASN1!SCDBPTASN1_008ENDI_25</vt:lpstr>
      <vt:lpstr>SCDBPTASN1!SCDBPTASN1_008ENDI_3</vt:lpstr>
      <vt:lpstr>SCDBPTASN1!SCDBPTASN1_008ENDI_4</vt:lpstr>
      <vt:lpstr>SCDBPTASN1!SCDBPTASN1_008ENDI_5</vt:lpstr>
      <vt:lpstr>SCDBPTASN1!SCDBPTASN1_008ENDI_6</vt:lpstr>
      <vt:lpstr>SCDBPTASN1!SCDBPTASN1_008ENDI_7</vt:lpstr>
      <vt:lpstr>SCDBPTASN1!SCDBPTASN1_008ENDI_8</vt:lpstr>
      <vt:lpstr>SCDBPTASN1!SCDBPTASN1_008ENDI_9</vt:lpstr>
      <vt:lpstr>SCDBPTASN1!SCDBPTASN1_0090000_Range</vt:lpstr>
      <vt:lpstr>SCDBPTASN1!SCDBPTASN1_0090001_1</vt:lpstr>
      <vt:lpstr>SCDBPTASN1!SCDBPTASN1_0090001_10</vt:lpstr>
      <vt:lpstr>SCDBPTASN1!SCDBPTASN1_0090001_11</vt:lpstr>
      <vt:lpstr>SCDBPTASN1!SCDBPTASN1_0090001_12</vt:lpstr>
      <vt:lpstr>SCDBPTASN1!SCDBPTASN1_0090001_13</vt:lpstr>
      <vt:lpstr>SCDBPTASN1!SCDBPTASN1_0090001_14</vt:lpstr>
      <vt:lpstr>SCDBPTASN1!SCDBPTASN1_0090001_15</vt:lpstr>
      <vt:lpstr>SCDBPTASN1!SCDBPTASN1_0090001_16</vt:lpstr>
      <vt:lpstr>SCDBPTASN1!SCDBPTASN1_0090001_17</vt:lpstr>
      <vt:lpstr>SCDBPTASN1!SCDBPTASN1_0090001_18</vt:lpstr>
      <vt:lpstr>SCDBPTASN1!SCDBPTASN1_0090001_19</vt:lpstr>
      <vt:lpstr>SCDBPTASN1!SCDBPTASN1_0090001_2</vt:lpstr>
      <vt:lpstr>SCDBPTASN1!SCDBPTASN1_0090001_20</vt:lpstr>
      <vt:lpstr>SCDBPTASN1!SCDBPTASN1_0090001_21</vt:lpstr>
      <vt:lpstr>SCDBPTASN1!SCDBPTASN1_0090001_22</vt:lpstr>
      <vt:lpstr>SCDBPTASN1!SCDBPTASN1_0090001_23</vt:lpstr>
      <vt:lpstr>SCDBPTASN1!SCDBPTASN1_0090001_24</vt:lpstr>
      <vt:lpstr>SCDBPTASN1!SCDBPTASN1_0090001_25</vt:lpstr>
      <vt:lpstr>SCDBPTASN1!SCDBPTASN1_0090001_3</vt:lpstr>
      <vt:lpstr>SCDBPTASN1!SCDBPTASN1_0090001_4</vt:lpstr>
      <vt:lpstr>SCDBPTASN1!SCDBPTASN1_0090001_5</vt:lpstr>
      <vt:lpstr>SCDBPTASN1!SCDBPTASN1_0090001_6</vt:lpstr>
      <vt:lpstr>SCDBPTASN1!SCDBPTASN1_0090001_7</vt:lpstr>
      <vt:lpstr>SCDBPTASN1!SCDBPTASN1_0090001_8</vt:lpstr>
      <vt:lpstr>SCDBPTASN1!SCDBPTASN1_0090001_9</vt:lpstr>
      <vt:lpstr>SCDBPTASN1!SCDBPTASN1_0099999_11</vt:lpstr>
      <vt:lpstr>SCDBPTASN1!SCDBPTASN1_0099999_12</vt:lpstr>
      <vt:lpstr>SCDBPTASN1!SCDBPTASN1_0099999_13</vt:lpstr>
      <vt:lpstr>SCDBPTASN1!SCDBPTASN1_0099999_14</vt:lpstr>
      <vt:lpstr>SCDBPTASN1!SCDBPTASN1_0099999_16</vt:lpstr>
      <vt:lpstr>SCDBPTASN1!SCDBPTASN1_0099999_17</vt:lpstr>
      <vt:lpstr>SCDBPTASN1!SCDBPTASN1_0099999_18</vt:lpstr>
      <vt:lpstr>SCDBPTASN1!SCDBPTASN1_0099999_19</vt:lpstr>
      <vt:lpstr>SCDBPTASN1!SCDBPTASN1_0099999_20</vt:lpstr>
      <vt:lpstr>SCDBPTASN1!SCDBPTASN1_0099999_21</vt:lpstr>
      <vt:lpstr>SCDBPTASN1!SCDBPTASN1_009BEGN_1</vt:lpstr>
      <vt:lpstr>SCDBPTASN1!SCDBPTASN1_009BEGN_10</vt:lpstr>
      <vt:lpstr>SCDBPTASN1!SCDBPTASN1_009BEGN_11</vt:lpstr>
      <vt:lpstr>SCDBPTASN1!SCDBPTASN1_009BEGN_12</vt:lpstr>
      <vt:lpstr>SCDBPTASN1!SCDBPTASN1_009BEGN_13</vt:lpstr>
      <vt:lpstr>SCDBPTASN1!SCDBPTASN1_009BEGN_14</vt:lpstr>
      <vt:lpstr>SCDBPTASN1!SCDBPTASN1_009BEGN_15</vt:lpstr>
      <vt:lpstr>SCDBPTASN1!SCDBPTASN1_009BEGN_16</vt:lpstr>
      <vt:lpstr>SCDBPTASN1!SCDBPTASN1_009BEGN_17</vt:lpstr>
      <vt:lpstr>SCDBPTASN1!SCDBPTASN1_009BEGN_18</vt:lpstr>
      <vt:lpstr>SCDBPTASN1!SCDBPTASN1_009BEGN_19</vt:lpstr>
      <vt:lpstr>SCDBPTASN1!SCDBPTASN1_009BEGN_2</vt:lpstr>
      <vt:lpstr>SCDBPTASN1!SCDBPTASN1_009BEGN_20</vt:lpstr>
      <vt:lpstr>SCDBPTASN1!SCDBPTASN1_009BEGN_21</vt:lpstr>
      <vt:lpstr>SCDBPTASN1!SCDBPTASN1_009BEGN_22</vt:lpstr>
      <vt:lpstr>SCDBPTASN1!SCDBPTASN1_009BEGN_23</vt:lpstr>
      <vt:lpstr>SCDBPTASN1!SCDBPTASN1_009BEGN_24</vt:lpstr>
      <vt:lpstr>SCDBPTASN1!SCDBPTASN1_009BEGN_25</vt:lpstr>
      <vt:lpstr>SCDBPTASN1!SCDBPTASN1_009BEGN_3</vt:lpstr>
      <vt:lpstr>SCDBPTASN1!SCDBPTASN1_009BEGN_4</vt:lpstr>
      <vt:lpstr>SCDBPTASN1!SCDBPTASN1_009BEGN_5</vt:lpstr>
      <vt:lpstr>SCDBPTASN1!SCDBPTASN1_009BEGN_6</vt:lpstr>
      <vt:lpstr>SCDBPTASN1!SCDBPTASN1_009BEGN_7</vt:lpstr>
      <vt:lpstr>SCDBPTASN1!SCDBPTASN1_009BEGN_8</vt:lpstr>
      <vt:lpstr>SCDBPTASN1!SCDBPTASN1_009BEGN_9</vt:lpstr>
      <vt:lpstr>SCDBPTASN1!SCDBPTASN1_009ENDI_10</vt:lpstr>
      <vt:lpstr>SCDBPTASN1!SCDBPTASN1_009ENDI_11</vt:lpstr>
      <vt:lpstr>SCDBPTASN1!SCDBPTASN1_009ENDI_12</vt:lpstr>
      <vt:lpstr>SCDBPTASN1!SCDBPTASN1_009ENDI_13</vt:lpstr>
      <vt:lpstr>SCDBPTASN1!SCDBPTASN1_009ENDI_14</vt:lpstr>
      <vt:lpstr>SCDBPTASN1!SCDBPTASN1_009ENDI_15</vt:lpstr>
      <vt:lpstr>SCDBPTASN1!SCDBPTASN1_009ENDI_16</vt:lpstr>
      <vt:lpstr>SCDBPTASN1!SCDBPTASN1_009ENDI_17</vt:lpstr>
      <vt:lpstr>SCDBPTASN1!SCDBPTASN1_009ENDI_18</vt:lpstr>
      <vt:lpstr>SCDBPTASN1!SCDBPTASN1_009ENDI_19</vt:lpstr>
      <vt:lpstr>SCDBPTASN1!SCDBPTASN1_009ENDI_2</vt:lpstr>
      <vt:lpstr>SCDBPTASN1!SCDBPTASN1_009ENDI_20</vt:lpstr>
      <vt:lpstr>SCDBPTASN1!SCDBPTASN1_009ENDI_21</vt:lpstr>
      <vt:lpstr>SCDBPTASN1!SCDBPTASN1_009ENDI_22</vt:lpstr>
      <vt:lpstr>SCDBPTASN1!SCDBPTASN1_009ENDI_23</vt:lpstr>
      <vt:lpstr>SCDBPTASN1!SCDBPTASN1_009ENDI_24</vt:lpstr>
      <vt:lpstr>SCDBPTASN1!SCDBPTASN1_009ENDI_25</vt:lpstr>
      <vt:lpstr>SCDBPTASN1!SCDBPTASN1_009ENDI_3</vt:lpstr>
      <vt:lpstr>SCDBPTASN1!SCDBPTASN1_009ENDI_4</vt:lpstr>
      <vt:lpstr>SCDBPTASN1!SCDBPTASN1_009ENDI_5</vt:lpstr>
      <vt:lpstr>SCDBPTASN1!SCDBPTASN1_009ENDI_6</vt:lpstr>
      <vt:lpstr>SCDBPTASN1!SCDBPTASN1_009ENDI_7</vt:lpstr>
      <vt:lpstr>SCDBPTASN1!SCDBPTASN1_009ENDI_8</vt:lpstr>
      <vt:lpstr>SCDBPTASN1!SCDBPTASN1_009ENDI_9</vt:lpstr>
      <vt:lpstr>SCDBPTASN1!SCDBPTASN1_0100000_Range</vt:lpstr>
      <vt:lpstr>SCDBPTASN1!SCDBPTASN1_0109999_11</vt:lpstr>
      <vt:lpstr>SCDBPTASN1!SCDBPTASN1_0109999_12</vt:lpstr>
      <vt:lpstr>SCDBPTASN1!SCDBPTASN1_0109999_13</vt:lpstr>
      <vt:lpstr>SCDBPTASN1!SCDBPTASN1_0109999_14</vt:lpstr>
      <vt:lpstr>SCDBPTASN1!SCDBPTASN1_0109999_16</vt:lpstr>
      <vt:lpstr>SCDBPTASN1!SCDBPTASN1_0109999_17</vt:lpstr>
      <vt:lpstr>SCDBPTASN1!SCDBPTASN1_0109999_18</vt:lpstr>
      <vt:lpstr>SCDBPTASN1!SCDBPTASN1_0109999_19</vt:lpstr>
      <vt:lpstr>SCDBPTASN1!SCDBPTASN1_0109999_20</vt:lpstr>
      <vt:lpstr>SCDBPTASN1!SCDBPTASN1_0109999_21</vt:lpstr>
      <vt:lpstr>SCDBPTASN1!SCDBPTASN1_010BEGN_1</vt:lpstr>
      <vt:lpstr>SCDBPTASN1!SCDBPTASN1_010BEGN_10</vt:lpstr>
      <vt:lpstr>SCDBPTASN1!SCDBPTASN1_010BEGN_11</vt:lpstr>
      <vt:lpstr>SCDBPTASN1!SCDBPTASN1_010BEGN_12</vt:lpstr>
      <vt:lpstr>SCDBPTASN1!SCDBPTASN1_010BEGN_13</vt:lpstr>
      <vt:lpstr>SCDBPTASN1!SCDBPTASN1_010BEGN_14</vt:lpstr>
      <vt:lpstr>SCDBPTASN1!SCDBPTASN1_010BEGN_15</vt:lpstr>
      <vt:lpstr>SCDBPTASN1!SCDBPTASN1_010BEGN_16</vt:lpstr>
      <vt:lpstr>SCDBPTASN1!SCDBPTASN1_010BEGN_17</vt:lpstr>
      <vt:lpstr>SCDBPTASN1!SCDBPTASN1_010BEGN_18</vt:lpstr>
      <vt:lpstr>SCDBPTASN1!SCDBPTASN1_010BEGN_19</vt:lpstr>
      <vt:lpstr>SCDBPTASN1!SCDBPTASN1_010BEGN_2</vt:lpstr>
      <vt:lpstr>SCDBPTASN1!SCDBPTASN1_010BEGN_20</vt:lpstr>
      <vt:lpstr>SCDBPTASN1!SCDBPTASN1_010BEGN_21</vt:lpstr>
      <vt:lpstr>SCDBPTASN1!SCDBPTASN1_010BEGN_22</vt:lpstr>
      <vt:lpstr>SCDBPTASN1!SCDBPTASN1_010BEGN_23</vt:lpstr>
      <vt:lpstr>SCDBPTASN1!SCDBPTASN1_010BEGN_24</vt:lpstr>
      <vt:lpstr>SCDBPTASN1!SCDBPTASN1_010BEGN_25</vt:lpstr>
      <vt:lpstr>SCDBPTASN1!SCDBPTASN1_010BEGN_3</vt:lpstr>
      <vt:lpstr>SCDBPTASN1!SCDBPTASN1_010BEGN_4</vt:lpstr>
      <vt:lpstr>SCDBPTASN1!SCDBPTASN1_010BEGN_5</vt:lpstr>
      <vt:lpstr>SCDBPTASN1!SCDBPTASN1_010BEGN_6</vt:lpstr>
      <vt:lpstr>SCDBPTASN1!SCDBPTASN1_010BEGN_7</vt:lpstr>
      <vt:lpstr>SCDBPTASN1!SCDBPTASN1_010BEGN_8</vt:lpstr>
      <vt:lpstr>SCDBPTASN1!SCDBPTASN1_010BEGN_9</vt:lpstr>
      <vt:lpstr>SCDBPTASN1!SCDBPTASN1_010ENDI_10</vt:lpstr>
      <vt:lpstr>SCDBPTASN1!SCDBPTASN1_010ENDI_11</vt:lpstr>
      <vt:lpstr>SCDBPTASN1!SCDBPTASN1_010ENDI_12</vt:lpstr>
      <vt:lpstr>SCDBPTASN1!SCDBPTASN1_010ENDI_13</vt:lpstr>
      <vt:lpstr>SCDBPTASN1!SCDBPTASN1_010ENDI_14</vt:lpstr>
      <vt:lpstr>SCDBPTASN1!SCDBPTASN1_010ENDI_15</vt:lpstr>
      <vt:lpstr>SCDBPTASN1!SCDBPTASN1_010ENDI_16</vt:lpstr>
      <vt:lpstr>SCDBPTASN1!SCDBPTASN1_010ENDI_17</vt:lpstr>
      <vt:lpstr>SCDBPTASN1!SCDBPTASN1_010ENDI_18</vt:lpstr>
      <vt:lpstr>SCDBPTASN1!SCDBPTASN1_010ENDI_19</vt:lpstr>
      <vt:lpstr>SCDBPTASN1!SCDBPTASN1_010ENDI_2</vt:lpstr>
      <vt:lpstr>SCDBPTASN1!SCDBPTASN1_010ENDI_20</vt:lpstr>
      <vt:lpstr>SCDBPTASN1!SCDBPTASN1_010ENDI_21</vt:lpstr>
      <vt:lpstr>SCDBPTASN1!SCDBPTASN1_010ENDI_22</vt:lpstr>
      <vt:lpstr>SCDBPTASN1!SCDBPTASN1_010ENDI_23</vt:lpstr>
      <vt:lpstr>SCDBPTASN1!SCDBPTASN1_010ENDI_24</vt:lpstr>
      <vt:lpstr>SCDBPTASN1!SCDBPTASN1_010ENDI_25</vt:lpstr>
      <vt:lpstr>SCDBPTASN1!SCDBPTASN1_010ENDI_3</vt:lpstr>
      <vt:lpstr>SCDBPTASN1!SCDBPTASN1_010ENDI_4</vt:lpstr>
      <vt:lpstr>SCDBPTASN1!SCDBPTASN1_010ENDI_5</vt:lpstr>
      <vt:lpstr>SCDBPTASN1!SCDBPTASN1_010ENDI_6</vt:lpstr>
      <vt:lpstr>SCDBPTASN1!SCDBPTASN1_010ENDI_7</vt:lpstr>
      <vt:lpstr>SCDBPTASN1!SCDBPTASN1_010ENDI_8</vt:lpstr>
      <vt:lpstr>SCDBPTASN1!SCDBPTASN1_010ENDI_9</vt:lpstr>
      <vt:lpstr>SCDBPTASN1!SCDBPTASN1_0110000_Range</vt:lpstr>
      <vt:lpstr>SCDBPTASN1!SCDBPTASN1_0119999_11</vt:lpstr>
      <vt:lpstr>SCDBPTASN1!SCDBPTASN1_0119999_12</vt:lpstr>
      <vt:lpstr>SCDBPTASN1!SCDBPTASN1_0119999_13</vt:lpstr>
      <vt:lpstr>SCDBPTASN1!SCDBPTASN1_0119999_14</vt:lpstr>
      <vt:lpstr>SCDBPTASN1!SCDBPTASN1_0119999_16</vt:lpstr>
      <vt:lpstr>SCDBPTASN1!SCDBPTASN1_0119999_17</vt:lpstr>
      <vt:lpstr>SCDBPTASN1!SCDBPTASN1_0119999_18</vt:lpstr>
      <vt:lpstr>SCDBPTASN1!SCDBPTASN1_0119999_19</vt:lpstr>
      <vt:lpstr>SCDBPTASN1!SCDBPTASN1_0119999_20</vt:lpstr>
      <vt:lpstr>SCDBPTASN1!SCDBPTASN1_0119999_21</vt:lpstr>
      <vt:lpstr>SCDBPTASN1!SCDBPTASN1_011BEGN_1</vt:lpstr>
      <vt:lpstr>SCDBPTASN1!SCDBPTASN1_011BEGN_10</vt:lpstr>
      <vt:lpstr>SCDBPTASN1!SCDBPTASN1_011BEGN_11</vt:lpstr>
      <vt:lpstr>SCDBPTASN1!SCDBPTASN1_011BEGN_12</vt:lpstr>
      <vt:lpstr>SCDBPTASN1!SCDBPTASN1_011BEGN_13</vt:lpstr>
      <vt:lpstr>SCDBPTASN1!SCDBPTASN1_011BEGN_14</vt:lpstr>
      <vt:lpstr>SCDBPTASN1!SCDBPTASN1_011BEGN_15</vt:lpstr>
      <vt:lpstr>SCDBPTASN1!SCDBPTASN1_011BEGN_16</vt:lpstr>
      <vt:lpstr>SCDBPTASN1!SCDBPTASN1_011BEGN_17</vt:lpstr>
      <vt:lpstr>SCDBPTASN1!SCDBPTASN1_011BEGN_18</vt:lpstr>
      <vt:lpstr>SCDBPTASN1!SCDBPTASN1_011BEGN_19</vt:lpstr>
      <vt:lpstr>SCDBPTASN1!SCDBPTASN1_011BEGN_2</vt:lpstr>
      <vt:lpstr>SCDBPTASN1!SCDBPTASN1_011BEGN_20</vt:lpstr>
      <vt:lpstr>SCDBPTASN1!SCDBPTASN1_011BEGN_21</vt:lpstr>
      <vt:lpstr>SCDBPTASN1!SCDBPTASN1_011BEGN_22</vt:lpstr>
      <vt:lpstr>SCDBPTASN1!SCDBPTASN1_011BEGN_23</vt:lpstr>
      <vt:lpstr>SCDBPTASN1!SCDBPTASN1_011BEGN_24</vt:lpstr>
      <vt:lpstr>SCDBPTASN1!SCDBPTASN1_011BEGN_25</vt:lpstr>
      <vt:lpstr>SCDBPTASN1!SCDBPTASN1_011BEGN_3</vt:lpstr>
      <vt:lpstr>SCDBPTASN1!SCDBPTASN1_011BEGN_4</vt:lpstr>
      <vt:lpstr>SCDBPTASN1!SCDBPTASN1_011BEGN_5</vt:lpstr>
      <vt:lpstr>SCDBPTASN1!SCDBPTASN1_011BEGN_6</vt:lpstr>
      <vt:lpstr>SCDBPTASN1!SCDBPTASN1_011BEGN_7</vt:lpstr>
      <vt:lpstr>SCDBPTASN1!SCDBPTASN1_011BEGN_8</vt:lpstr>
      <vt:lpstr>SCDBPTASN1!SCDBPTASN1_011BEGN_9</vt:lpstr>
      <vt:lpstr>SCDBPTASN1!SCDBPTASN1_011ENDI_10</vt:lpstr>
      <vt:lpstr>SCDBPTASN1!SCDBPTASN1_011ENDI_11</vt:lpstr>
      <vt:lpstr>SCDBPTASN1!SCDBPTASN1_011ENDI_12</vt:lpstr>
      <vt:lpstr>SCDBPTASN1!SCDBPTASN1_011ENDI_13</vt:lpstr>
      <vt:lpstr>SCDBPTASN1!SCDBPTASN1_011ENDI_14</vt:lpstr>
      <vt:lpstr>SCDBPTASN1!SCDBPTASN1_011ENDI_15</vt:lpstr>
      <vt:lpstr>SCDBPTASN1!SCDBPTASN1_011ENDI_16</vt:lpstr>
      <vt:lpstr>SCDBPTASN1!SCDBPTASN1_011ENDI_17</vt:lpstr>
      <vt:lpstr>SCDBPTASN1!SCDBPTASN1_011ENDI_18</vt:lpstr>
      <vt:lpstr>SCDBPTASN1!SCDBPTASN1_011ENDI_19</vt:lpstr>
      <vt:lpstr>SCDBPTASN1!SCDBPTASN1_011ENDI_2</vt:lpstr>
      <vt:lpstr>SCDBPTASN1!SCDBPTASN1_011ENDI_20</vt:lpstr>
      <vt:lpstr>SCDBPTASN1!SCDBPTASN1_011ENDI_21</vt:lpstr>
      <vt:lpstr>SCDBPTASN1!SCDBPTASN1_011ENDI_22</vt:lpstr>
      <vt:lpstr>SCDBPTASN1!SCDBPTASN1_011ENDI_23</vt:lpstr>
      <vt:lpstr>SCDBPTASN1!SCDBPTASN1_011ENDI_24</vt:lpstr>
      <vt:lpstr>SCDBPTASN1!SCDBPTASN1_011ENDI_25</vt:lpstr>
      <vt:lpstr>SCDBPTASN1!SCDBPTASN1_011ENDI_3</vt:lpstr>
      <vt:lpstr>SCDBPTASN1!SCDBPTASN1_011ENDI_4</vt:lpstr>
      <vt:lpstr>SCDBPTASN1!SCDBPTASN1_011ENDI_5</vt:lpstr>
      <vt:lpstr>SCDBPTASN1!SCDBPTASN1_011ENDI_6</vt:lpstr>
      <vt:lpstr>SCDBPTASN1!SCDBPTASN1_011ENDI_7</vt:lpstr>
      <vt:lpstr>SCDBPTASN1!SCDBPTASN1_011ENDI_8</vt:lpstr>
      <vt:lpstr>SCDBPTASN1!SCDBPTASN1_011ENDI_9</vt:lpstr>
      <vt:lpstr>SCDBPTASN1!SCDBPTASN1_0120000_Range</vt:lpstr>
      <vt:lpstr>SCDBPTASN1!SCDBPTASN1_0120001_1</vt:lpstr>
      <vt:lpstr>SCDBPTASN1!SCDBPTASN1_0120001_10</vt:lpstr>
      <vt:lpstr>SCDBPTASN1!SCDBPTASN1_0120001_11</vt:lpstr>
      <vt:lpstr>SCDBPTASN1!SCDBPTASN1_0120001_12</vt:lpstr>
      <vt:lpstr>SCDBPTASN1!SCDBPTASN1_0120001_13</vt:lpstr>
      <vt:lpstr>SCDBPTASN1!SCDBPTASN1_0120001_14</vt:lpstr>
      <vt:lpstr>SCDBPTASN1!SCDBPTASN1_0120001_15</vt:lpstr>
      <vt:lpstr>SCDBPTASN1!SCDBPTASN1_0120001_16</vt:lpstr>
      <vt:lpstr>SCDBPTASN1!SCDBPTASN1_0120001_17</vt:lpstr>
      <vt:lpstr>SCDBPTASN1!SCDBPTASN1_0120001_18</vt:lpstr>
      <vt:lpstr>SCDBPTASN1!SCDBPTASN1_0120001_19</vt:lpstr>
      <vt:lpstr>SCDBPTASN1!SCDBPTASN1_0120001_2</vt:lpstr>
      <vt:lpstr>SCDBPTASN1!SCDBPTASN1_0120001_20</vt:lpstr>
      <vt:lpstr>SCDBPTASN1!SCDBPTASN1_0120001_21</vt:lpstr>
      <vt:lpstr>SCDBPTASN1!SCDBPTASN1_0120001_22</vt:lpstr>
      <vt:lpstr>SCDBPTASN1!SCDBPTASN1_0120001_23</vt:lpstr>
      <vt:lpstr>SCDBPTASN1!SCDBPTASN1_0120001_24</vt:lpstr>
      <vt:lpstr>SCDBPTASN1!SCDBPTASN1_0120001_25</vt:lpstr>
      <vt:lpstr>SCDBPTASN1!SCDBPTASN1_0120001_3</vt:lpstr>
      <vt:lpstr>SCDBPTASN1!SCDBPTASN1_0120001_4</vt:lpstr>
      <vt:lpstr>SCDBPTASN1!SCDBPTASN1_0120001_5</vt:lpstr>
      <vt:lpstr>SCDBPTASN1!SCDBPTASN1_0120001_6</vt:lpstr>
      <vt:lpstr>SCDBPTASN1!SCDBPTASN1_0120001_7</vt:lpstr>
      <vt:lpstr>SCDBPTASN1!SCDBPTASN1_0120001_8</vt:lpstr>
      <vt:lpstr>SCDBPTASN1!SCDBPTASN1_0120001_9</vt:lpstr>
      <vt:lpstr>SCDBPTASN1!SCDBPTASN1_0129999_11</vt:lpstr>
      <vt:lpstr>SCDBPTASN1!SCDBPTASN1_0129999_12</vt:lpstr>
      <vt:lpstr>SCDBPTASN1!SCDBPTASN1_0129999_13</vt:lpstr>
      <vt:lpstr>SCDBPTASN1!SCDBPTASN1_0129999_14</vt:lpstr>
      <vt:lpstr>SCDBPTASN1!SCDBPTASN1_0129999_16</vt:lpstr>
      <vt:lpstr>SCDBPTASN1!SCDBPTASN1_0129999_17</vt:lpstr>
      <vt:lpstr>SCDBPTASN1!SCDBPTASN1_0129999_18</vt:lpstr>
      <vt:lpstr>SCDBPTASN1!SCDBPTASN1_0129999_19</vt:lpstr>
      <vt:lpstr>SCDBPTASN1!SCDBPTASN1_0129999_20</vt:lpstr>
      <vt:lpstr>SCDBPTASN1!SCDBPTASN1_0129999_21</vt:lpstr>
      <vt:lpstr>SCDBPTASN1!SCDBPTASN1_012BEGN_1</vt:lpstr>
      <vt:lpstr>SCDBPTASN1!SCDBPTASN1_012BEGN_10</vt:lpstr>
      <vt:lpstr>SCDBPTASN1!SCDBPTASN1_012BEGN_11</vt:lpstr>
      <vt:lpstr>SCDBPTASN1!SCDBPTASN1_012BEGN_12</vt:lpstr>
      <vt:lpstr>SCDBPTASN1!SCDBPTASN1_012BEGN_13</vt:lpstr>
      <vt:lpstr>SCDBPTASN1!SCDBPTASN1_012BEGN_14</vt:lpstr>
      <vt:lpstr>SCDBPTASN1!SCDBPTASN1_012BEGN_15</vt:lpstr>
      <vt:lpstr>SCDBPTASN1!SCDBPTASN1_012BEGN_16</vt:lpstr>
      <vt:lpstr>SCDBPTASN1!SCDBPTASN1_012BEGN_17</vt:lpstr>
      <vt:lpstr>SCDBPTASN1!SCDBPTASN1_012BEGN_18</vt:lpstr>
      <vt:lpstr>SCDBPTASN1!SCDBPTASN1_012BEGN_19</vt:lpstr>
      <vt:lpstr>SCDBPTASN1!SCDBPTASN1_012BEGN_2</vt:lpstr>
      <vt:lpstr>SCDBPTASN1!SCDBPTASN1_012BEGN_20</vt:lpstr>
      <vt:lpstr>SCDBPTASN1!SCDBPTASN1_012BEGN_21</vt:lpstr>
      <vt:lpstr>SCDBPTASN1!SCDBPTASN1_012BEGN_22</vt:lpstr>
      <vt:lpstr>SCDBPTASN1!SCDBPTASN1_012BEGN_23</vt:lpstr>
      <vt:lpstr>SCDBPTASN1!SCDBPTASN1_012BEGN_24</vt:lpstr>
      <vt:lpstr>SCDBPTASN1!SCDBPTASN1_012BEGN_25</vt:lpstr>
      <vt:lpstr>SCDBPTASN1!SCDBPTASN1_012BEGN_3</vt:lpstr>
      <vt:lpstr>SCDBPTASN1!SCDBPTASN1_012BEGN_4</vt:lpstr>
      <vt:lpstr>SCDBPTASN1!SCDBPTASN1_012BEGN_5</vt:lpstr>
      <vt:lpstr>SCDBPTASN1!SCDBPTASN1_012BEGN_6</vt:lpstr>
      <vt:lpstr>SCDBPTASN1!SCDBPTASN1_012BEGN_7</vt:lpstr>
      <vt:lpstr>SCDBPTASN1!SCDBPTASN1_012BEGN_8</vt:lpstr>
      <vt:lpstr>SCDBPTASN1!SCDBPTASN1_012BEGN_9</vt:lpstr>
      <vt:lpstr>SCDBPTASN1!SCDBPTASN1_012ENDI_10</vt:lpstr>
      <vt:lpstr>SCDBPTASN1!SCDBPTASN1_012ENDI_11</vt:lpstr>
      <vt:lpstr>SCDBPTASN1!SCDBPTASN1_012ENDI_12</vt:lpstr>
      <vt:lpstr>SCDBPTASN1!SCDBPTASN1_012ENDI_13</vt:lpstr>
      <vt:lpstr>SCDBPTASN1!SCDBPTASN1_012ENDI_14</vt:lpstr>
      <vt:lpstr>SCDBPTASN1!SCDBPTASN1_012ENDI_15</vt:lpstr>
      <vt:lpstr>SCDBPTASN1!SCDBPTASN1_012ENDI_16</vt:lpstr>
      <vt:lpstr>SCDBPTASN1!SCDBPTASN1_012ENDI_17</vt:lpstr>
      <vt:lpstr>SCDBPTASN1!SCDBPTASN1_012ENDI_18</vt:lpstr>
      <vt:lpstr>SCDBPTASN1!SCDBPTASN1_012ENDI_19</vt:lpstr>
      <vt:lpstr>SCDBPTASN1!SCDBPTASN1_012ENDI_2</vt:lpstr>
      <vt:lpstr>SCDBPTASN1!SCDBPTASN1_012ENDI_20</vt:lpstr>
      <vt:lpstr>SCDBPTASN1!SCDBPTASN1_012ENDI_21</vt:lpstr>
      <vt:lpstr>SCDBPTASN1!SCDBPTASN1_012ENDI_22</vt:lpstr>
      <vt:lpstr>SCDBPTASN1!SCDBPTASN1_012ENDI_23</vt:lpstr>
      <vt:lpstr>SCDBPTASN1!SCDBPTASN1_012ENDI_24</vt:lpstr>
      <vt:lpstr>SCDBPTASN1!SCDBPTASN1_012ENDI_25</vt:lpstr>
      <vt:lpstr>SCDBPTASN1!SCDBPTASN1_012ENDI_3</vt:lpstr>
      <vt:lpstr>SCDBPTASN1!SCDBPTASN1_012ENDI_4</vt:lpstr>
      <vt:lpstr>SCDBPTASN1!SCDBPTASN1_012ENDI_5</vt:lpstr>
      <vt:lpstr>SCDBPTASN1!SCDBPTASN1_012ENDI_6</vt:lpstr>
      <vt:lpstr>SCDBPTASN1!SCDBPTASN1_012ENDI_7</vt:lpstr>
      <vt:lpstr>SCDBPTASN1!SCDBPTASN1_012ENDI_8</vt:lpstr>
      <vt:lpstr>SCDBPTASN1!SCDBPTASN1_012ENDI_9</vt:lpstr>
      <vt:lpstr>SCDBPTASN1!SCDBPTASN1_0130000_Range</vt:lpstr>
      <vt:lpstr>SCDBPTASN1!SCDBPTASN1_0139999_11</vt:lpstr>
      <vt:lpstr>SCDBPTASN1!SCDBPTASN1_0139999_12</vt:lpstr>
      <vt:lpstr>SCDBPTASN1!SCDBPTASN1_0139999_13</vt:lpstr>
      <vt:lpstr>SCDBPTASN1!SCDBPTASN1_0139999_14</vt:lpstr>
      <vt:lpstr>SCDBPTASN1!SCDBPTASN1_0139999_16</vt:lpstr>
      <vt:lpstr>SCDBPTASN1!SCDBPTASN1_0139999_17</vt:lpstr>
      <vt:lpstr>SCDBPTASN1!SCDBPTASN1_0139999_18</vt:lpstr>
      <vt:lpstr>SCDBPTASN1!SCDBPTASN1_0139999_19</vt:lpstr>
      <vt:lpstr>SCDBPTASN1!SCDBPTASN1_0139999_20</vt:lpstr>
      <vt:lpstr>SCDBPTASN1!SCDBPTASN1_0139999_21</vt:lpstr>
      <vt:lpstr>SCDBPTASN1!SCDBPTASN1_013BEGN_1</vt:lpstr>
      <vt:lpstr>SCDBPTASN1!SCDBPTASN1_013BEGN_10</vt:lpstr>
      <vt:lpstr>SCDBPTASN1!SCDBPTASN1_013BEGN_11</vt:lpstr>
      <vt:lpstr>SCDBPTASN1!SCDBPTASN1_013BEGN_12</vt:lpstr>
      <vt:lpstr>SCDBPTASN1!SCDBPTASN1_013BEGN_13</vt:lpstr>
      <vt:lpstr>SCDBPTASN1!SCDBPTASN1_013BEGN_14</vt:lpstr>
      <vt:lpstr>SCDBPTASN1!SCDBPTASN1_013BEGN_15</vt:lpstr>
      <vt:lpstr>SCDBPTASN1!SCDBPTASN1_013BEGN_16</vt:lpstr>
      <vt:lpstr>SCDBPTASN1!SCDBPTASN1_013BEGN_17</vt:lpstr>
      <vt:lpstr>SCDBPTASN1!SCDBPTASN1_013BEGN_18</vt:lpstr>
      <vt:lpstr>SCDBPTASN1!SCDBPTASN1_013BEGN_19</vt:lpstr>
      <vt:lpstr>SCDBPTASN1!SCDBPTASN1_013BEGN_2</vt:lpstr>
      <vt:lpstr>SCDBPTASN1!SCDBPTASN1_013BEGN_20</vt:lpstr>
      <vt:lpstr>SCDBPTASN1!SCDBPTASN1_013BEGN_21</vt:lpstr>
      <vt:lpstr>SCDBPTASN1!SCDBPTASN1_013BEGN_22</vt:lpstr>
      <vt:lpstr>SCDBPTASN1!SCDBPTASN1_013BEGN_23</vt:lpstr>
      <vt:lpstr>SCDBPTASN1!SCDBPTASN1_013BEGN_24</vt:lpstr>
      <vt:lpstr>SCDBPTASN1!SCDBPTASN1_013BEGN_25</vt:lpstr>
      <vt:lpstr>SCDBPTASN1!SCDBPTASN1_013BEGN_3</vt:lpstr>
      <vt:lpstr>SCDBPTASN1!SCDBPTASN1_013BEGN_4</vt:lpstr>
      <vt:lpstr>SCDBPTASN1!SCDBPTASN1_013BEGN_5</vt:lpstr>
      <vt:lpstr>SCDBPTASN1!SCDBPTASN1_013BEGN_6</vt:lpstr>
      <vt:lpstr>SCDBPTASN1!SCDBPTASN1_013BEGN_7</vt:lpstr>
      <vt:lpstr>SCDBPTASN1!SCDBPTASN1_013BEGN_8</vt:lpstr>
      <vt:lpstr>SCDBPTASN1!SCDBPTASN1_013BEGN_9</vt:lpstr>
      <vt:lpstr>SCDBPTASN1!SCDBPTASN1_013ENDI_10</vt:lpstr>
      <vt:lpstr>SCDBPTASN1!SCDBPTASN1_013ENDI_11</vt:lpstr>
      <vt:lpstr>SCDBPTASN1!SCDBPTASN1_013ENDI_12</vt:lpstr>
      <vt:lpstr>SCDBPTASN1!SCDBPTASN1_013ENDI_13</vt:lpstr>
      <vt:lpstr>SCDBPTASN1!SCDBPTASN1_013ENDI_14</vt:lpstr>
      <vt:lpstr>SCDBPTASN1!SCDBPTASN1_013ENDI_15</vt:lpstr>
      <vt:lpstr>SCDBPTASN1!SCDBPTASN1_013ENDI_16</vt:lpstr>
      <vt:lpstr>SCDBPTASN1!SCDBPTASN1_013ENDI_17</vt:lpstr>
      <vt:lpstr>SCDBPTASN1!SCDBPTASN1_013ENDI_18</vt:lpstr>
      <vt:lpstr>SCDBPTASN1!SCDBPTASN1_013ENDI_19</vt:lpstr>
      <vt:lpstr>SCDBPTASN1!SCDBPTASN1_013ENDI_2</vt:lpstr>
      <vt:lpstr>SCDBPTASN1!SCDBPTASN1_013ENDI_20</vt:lpstr>
      <vt:lpstr>SCDBPTASN1!SCDBPTASN1_013ENDI_21</vt:lpstr>
      <vt:lpstr>SCDBPTASN1!SCDBPTASN1_013ENDI_22</vt:lpstr>
      <vt:lpstr>SCDBPTASN1!SCDBPTASN1_013ENDI_23</vt:lpstr>
      <vt:lpstr>SCDBPTASN1!SCDBPTASN1_013ENDI_24</vt:lpstr>
      <vt:lpstr>SCDBPTASN1!SCDBPTASN1_013ENDI_25</vt:lpstr>
      <vt:lpstr>SCDBPTASN1!SCDBPTASN1_013ENDI_3</vt:lpstr>
      <vt:lpstr>SCDBPTASN1!SCDBPTASN1_013ENDI_4</vt:lpstr>
      <vt:lpstr>SCDBPTASN1!SCDBPTASN1_013ENDI_5</vt:lpstr>
      <vt:lpstr>SCDBPTASN1!SCDBPTASN1_013ENDI_6</vt:lpstr>
      <vt:lpstr>SCDBPTASN1!SCDBPTASN1_013ENDI_7</vt:lpstr>
      <vt:lpstr>SCDBPTASN1!SCDBPTASN1_013ENDI_8</vt:lpstr>
      <vt:lpstr>SCDBPTASN1!SCDBPTASN1_013ENDI_9</vt:lpstr>
      <vt:lpstr>SCDBPTASN1!SCDBPTASN1_0149999_11</vt:lpstr>
      <vt:lpstr>SCDBPTASN1!SCDBPTASN1_0149999_12</vt:lpstr>
      <vt:lpstr>SCDBPTASN1!SCDBPTASN1_0149999_13</vt:lpstr>
      <vt:lpstr>SCDBPTASN1!SCDBPTASN1_0149999_14</vt:lpstr>
      <vt:lpstr>SCDBPTASN1!SCDBPTASN1_0149999_16</vt:lpstr>
      <vt:lpstr>SCDBPTASN1!SCDBPTASN1_0149999_17</vt:lpstr>
      <vt:lpstr>SCDBPTASN1!SCDBPTASN1_0149999_18</vt:lpstr>
      <vt:lpstr>SCDBPTASN1!SCDBPTASN1_0149999_19</vt:lpstr>
      <vt:lpstr>SCDBPTASN1!SCDBPTASN1_0149999_20</vt:lpstr>
      <vt:lpstr>SCDBPTASN1!SCDBPTASN1_0149999_21</vt:lpstr>
      <vt:lpstr>SCDBPTASN1!SCDBPTASN1_0150000_Range</vt:lpstr>
      <vt:lpstr>SCDBPTASN1!SCDBPTASN1_0159999_11</vt:lpstr>
      <vt:lpstr>SCDBPTASN1!SCDBPTASN1_0159999_12</vt:lpstr>
      <vt:lpstr>SCDBPTASN1!SCDBPTASN1_0159999_13</vt:lpstr>
      <vt:lpstr>SCDBPTASN1!SCDBPTASN1_0159999_14</vt:lpstr>
      <vt:lpstr>SCDBPTASN1!SCDBPTASN1_0159999_16</vt:lpstr>
      <vt:lpstr>SCDBPTASN1!SCDBPTASN1_0159999_17</vt:lpstr>
      <vt:lpstr>SCDBPTASN1!SCDBPTASN1_0159999_18</vt:lpstr>
      <vt:lpstr>SCDBPTASN1!SCDBPTASN1_0159999_19</vt:lpstr>
      <vt:lpstr>SCDBPTASN1!SCDBPTASN1_0159999_20</vt:lpstr>
      <vt:lpstr>SCDBPTASN1!SCDBPTASN1_0159999_21</vt:lpstr>
      <vt:lpstr>SCDBPTASN1!SCDBPTASN1_015BEGN_1</vt:lpstr>
      <vt:lpstr>SCDBPTASN1!SCDBPTASN1_015BEGN_10</vt:lpstr>
      <vt:lpstr>SCDBPTASN1!SCDBPTASN1_015BEGN_11</vt:lpstr>
      <vt:lpstr>SCDBPTASN1!SCDBPTASN1_015BEGN_12</vt:lpstr>
      <vt:lpstr>SCDBPTASN1!SCDBPTASN1_015BEGN_13</vt:lpstr>
      <vt:lpstr>SCDBPTASN1!SCDBPTASN1_015BEGN_14</vt:lpstr>
      <vt:lpstr>SCDBPTASN1!SCDBPTASN1_015BEGN_15</vt:lpstr>
      <vt:lpstr>SCDBPTASN1!SCDBPTASN1_015BEGN_16</vt:lpstr>
      <vt:lpstr>SCDBPTASN1!SCDBPTASN1_015BEGN_17</vt:lpstr>
      <vt:lpstr>SCDBPTASN1!SCDBPTASN1_015BEGN_18</vt:lpstr>
      <vt:lpstr>SCDBPTASN1!SCDBPTASN1_015BEGN_19</vt:lpstr>
      <vt:lpstr>SCDBPTASN1!SCDBPTASN1_015BEGN_2</vt:lpstr>
      <vt:lpstr>SCDBPTASN1!SCDBPTASN1_015BEGN_20</vt:lpstr>
      <vt:lpstr>SCDBPTASN1!SCDBPTASN1_015BEGN_21</vt:lpstr>
      <vt:lpstr>SCDBPTASN1!SCDBPTASN1_015BEGN_22</vt:lpstr>
      <vt:lpstr>SCDBPTASN1!SCDBPTASN1_015BEGN_23</vt:lpstr>
      <vt:lpstr>SCDBPTASN1!SCDBPTASN1_015BEGN_24</vt:lpstr>
      <vt:lpstr>SCDBPTASN1!SCDBPTASN1_015BEGN_25</vt:lpstr>
      <vt:lpstr>SCDBPTASN1!SCDBPTASN1_015BEGN_3</vt:lpstr>
      <vt:lpstr>SCDBPTASN1!SCDBPTASN1_015BEGN_4</vt:lpstr>
      <vt:lpstr>SCDBPTASN1!SCDBPTASN1_015BEGN_5</vt:lpstr>
      <vt:lpstr>SCDBPTASN1!SCDBPTASN1_015BEGN_6</vt:lpstr>
      <vt:lpstr>SCDBPTASN1!SCDBPTASN1_015BEGN_7</vt:lpstr>
      <vt:lpstr>SCDBPTASN1!SCDBPTASN1_015BEGN_8</vt:lpstr>
      <vt:lpstr>SCDBPTASN1!SCDBPTASN1_015BEGN_9</vt:lpstr>
      <vt:lpstr>SCDBPTASN1!SCDBPTASN1_015ENDI_10</vt:lpstr>
      <vt:lpstr>SCDBPTASN1!SCDBPTASN1_015ENDI_11</vt:lpstr>
      <vt:lpstr>SCDBPTASN1!SCDBPTASN1_015ENDI_12</vt:lpstr>
      <vt:lpstr>SCDBPTASN1!SCDBPTASN1_015ENDI_13</vt:lpstr>
      <vt:lpstr>SCDBPTASN1!SCDBPTASN1_015ENDI_14</vt:lpstr>
      <vt:lpstr>SCDBPTASN1!SCDBPTASN1_015ENDI_15</vt:lpstr>
      <vt:lpstr>SCDBPTASN1!SCDBPTASN1_015ENDI_16</vt:lpstr>
      <vt:lpstr>SCDBPTASN1!SCDBPTASN1_015ENDI_17</vt:lpstr>
      <vt:lpstr>SCDBPTASN1!SCDBPTASN1_015ENDI_18</vt:lpstr>
      <vt:lpstr>SCDBPTASN1!SCDBPTASN1_015ENDI_19</vt:lpstr>
      <vt:lpstr>SCDBPTASN1!SCDBPTASN1_015ENDI_2</vt:lpstr>
      <vt:lpstr>SCDBPTASN1!SCDBPTASN1_015ENDI_20</vt:lpstr>
      <vt:lpstr>SCDBPTASN1!SCDBPTASN1_015ENDI_21</vt:lpstr>
      <vt:lpstr>SCDBPTASN1!SCDBPTASN1_015ENDI_22</vt:lpstr>
      <vt:lpstr>SCDBPTASN1!SCDBPTASN1_015ENDI_23</vt:lpstr>
      <vt:lpstr>SCDBPTASN1!SCDBPTASN1_015ENDI_24</vt:lpstr>
      <vt:lpstr>SCDBPTASN1!SCDBPTASN1_015ENDI_25</vt:lpstr>
      <vt:lpstr>SCDBPTASN1!SCDBPTASN1_015ENDI_3</vt:lpstr>
      <vt:lpstr>SCDBPTASN1!SCDBPTASN1_015ENDI_4</vt:lpstr>
      <vt:lpstr>SCDBPTASN1!SCDBPTASN1_015ENDI_5</vt:lpstr>
      <vt:lpstr>SCDBPTASN1!SCDBPTASN1_015ENDI_6</vt:lpstr>
      <vt:lpstr>SCDBPTASN1!SCDBPTASN1_015ENDI_7</vt:lpstr>
      <vt:lpstr>SCDBPTASN1!SCDBPTASN1_015ENDI_8</vt:lpstr>
      <vt:lpstr>SCDBPTASN1!SCDBPTASN1_015ENDI_9</vt:lpstr>
      <vt:lpstr>SCDBPTASN1!SCDBPTASN1_0160000_Range</vt:lpstr>
      <vt:lpstr>SCDBPTASN1!SCDBPTASN1_0169999_11</vt:lpstr>
      <vt:lpstr>SCDBPTASN1!SCDBPTASN1_0169999_12</vt:lpstr>
      <vt:lpstr>SCDBPTASN1!SCDBPTASN1_0169999_13</vt:lpstr>
      <vt:lpstr>SCDBPTASN1!SCDBPTASN1_0169999_14</vt:lpstr>
      <vt:lpstr>SCDBPTASN1!SCDBPTASN1_0169999_16</vt:lpstr>
      <vt:lpstr>SCDBPTASN1!SCDBPTASN1_0169999_17</vt:lpstr>
      <vt:lpstr>SCDBPTASN1!SCDBPTASN1_0169999_18</vt:lpstr>
      <vt:lpstr>SCDBPTASN1!SCDBPTASN1_0169999_19</vt:lpstr>
      <vt:lpstr>SCDBPTASN1!SCDBPTASN1_0169999_20</vt:lpstr>
      <vt:lpstr>SCDBPTASN1!SCDBPTASN1_0169999_21</vt:lpstr>
      <vt:lpstr>SCDBPTASN1!SCDBPTASN1_016BEGN_1</vt:lpstr>
      <vt:lpstr>SCDBPTASN1!SCDBPTASN1_016BEGN_10</vt:lpstr>
      <vt:lpstr>SCDBPTASN1!SCDBPTASN1_016BEGN_11</vt:lpstr>
      <vt:lpstr>SCDBPTASN1!SCDBPTASN1_016BEGN_12</vt:lpstr>
      <vt:lpstr>SCDBPTASN1!SCDBPTASN1_016BEGN_13</vt:lpstr>
      <vt:lpstr>SCDBPTASN1!SCDBPTASN1_016BEGN_14</vt:lpstr>
      <vt:lpstr>SCDBPTASN1!SCDBPTASN1_016BEGN_15</vt:lpstr>
      <vt:lpstr>SCDBPTASN1!SCDBPTASN1_016BEGN_16</vt:lpstr>
      <vt:lpstr>SCDBPTASN1!SCDBPTASN1_016BEGN_17</vt:lpstr>
      <vt:lpstr>SCDBPTASN1!SCDBPTASN1_016BEGN_18</vt:lpstr>
      <vt:lpstr>SCDBPTASN1!SCDBPTASN1_016BEGN_19</vt:lpstr>
      <vt:lpstr>SCDBPTASN1!SCDBPTASN1_016BEGN_2</vt:lpstr>
      <vt:lpstr>SCDBPTASN1!SCDBPTASN1_016BEGN_20</vt:lpstr>
      <vt:lpstr>SCDBPTASN1!SCDBPTASN1_016BEGN_21</vt:lpstr>
      <vt:lpstr>SCDBPTASN1!SCDBPTASN1_016BEGN_22</vt:lpstr>
      <vt:lpstr>SCDBPTASN1!SCDBPTASN1_016BEGN_23</vt:lpstr>
      <vt:lpstr>SCDBPTASN1!SCDBPTASN1_016BEGN_24</vt:lpstr>
      <vt:lpstr>SCDBPTASN1!SCDBPTASN1_016BEGN_25</vt:lpstr>
      <vt:lpstr>SCDBPTASN1!SCDBPTASN1_016BEGN_3</vt:lpstr>
      <vt:lpstr>SCDBPTASN1!SCDBPTASN1_016BEGN_4</vt:lpstr>
      <vt:lpstr>SCDBPTASN1!SCDBPTASN1_016BEGN_5</vt:lpstr>
      <vt:lpstr>SCDBPTASN1!SCDBPTASN1_016BEGN_6</vt:lpstr>
      <vt:lpstr>SCDBPTASN1!SCDBPTASN1_016BEGN_7</vt:lpstr>
      <vt:lpstr>SCDBPTASN1!SCDBPTASN1_016BEGN_8</vt:lpstr>
      <vt:lpstr>SCDBPTASN1!SCDBPTASN1_016BEGN_9</vt:lpstr>
      <vt:lpstr>SCDBPTASN1!SCDBPTASN1_016ENDI_10</vt:lpstr>
      <vt:lpstr>SCDBPTASN1!SCDBPTASN1_016ENDI_11</vt:lpstr>
      <vt:lpstr>SCDBPTASN1!SCDBPTASN1_016ENDI_12</vt:lpstr>
      <vt:lpstr>SCDBPTASN1!SCDBPTASN1_016ENDI_13</vt:lpstr>
      <vt:lpstr>SCDBPTASN1!SCDBPTASN1_016ENDI_14</vt:lpstr>
      <vt:lpstr>SCDBPTASN1!SCDBPTASN1_016ENDI_15</vt:lpstr>
      <vt:lpstr>SCDBPTASN1!SCDBPTASN1_016ENDI_16</vt:lpstr>
      <vt:lpstr>SCDBPTASN1!SCDBPTASN1_016ENDI_17</vt:lpstr>
      <vt:lpstr>SCDBPTASN1!SCDBPTASN1_016ENDI_18</vt:lpstr>
      <vt:lpstr>SCDBPTASN1!SCDBPTASN1_016ENDI_19</vt:lpstr>
      <vt:lpstr>SCDBPTASN1!SCDBPTASN1_016ENDI_2</vt:lpstr>
      <vt:lpstr>SCDBPTASN1!SCDBPTASN1_016ENDI_20</vt:lpstr>
      <vt:lpstr>SCDBPTASN1!SCDBPTASN1_016ENDI_21</vt:lpstr>
      <vt:lpstr>SCDBPTASN1!SCDBPTASN1_016ENDI_22</vt:lpstr>
      <vt:lpstr>SCDBPTASN1!SCDBPTASN1_016ENDI_23</vt:lpstr>
      <vt:lpstr>SCDBPTASN1!SCDBPTASN1_016ENDI_24</vt:lpstr>
      <vt:lpstr>SCDBPTASN1!SCDBPTASN1_016ENDI_25</vt:lpstr>
      <vt:lpstr>SCDBPTASN1!SCDBPTASN1_016ENDI_3</vt:lpstr>
      <vt:lpstr>SCDBPTASN1!SCDBPTASN1_016ENDI_4</vt:lpstr>
      <vt:lpstr>SCDBPTASN1!SCDBPTASN1_016ENDI_5</vt:lpstr>
      <vt:lpstr>SCDBPTASN1!SCDBPTASN1_016ENDI_6</vt:lpstr>
      <vt:lpstr>SCDBPTASN1!SCDBPTASN1_016ENDI_7</vt:lpstr>
      <vt:lpstr>SCDBPTASN1!SCDBPTASN1_016ENDI_8</vt:lpstr>
      <vt:lpstr>SCDBPTASN1!SCDBPTASN1_016ENDI_9</vt:lpstr>
      <vt:lpstr>SCDBPTASN1!SCDBPTASN1_0170000_Range</vt:lpstr>
      <vt:lpstr>SCDBPTASN1!SCDBPTASN1_0179999_11</vt:lpstr>
      <vt:lpstr>SCDBPTASN1!SCDBPTASN1_0179999_12</vt:lpstr>
      <vt:lpstr>SCDBPTASN1!SCDBPTASN1_0179999_13</vt:lpstr>
      <vt:lpstr>SCDBPTASN1!SCDBPTASN1_0179999_14</vt:lpstr>
      <vt:lpstr>SCDBPTASN1!SCDBPTASN1_0179999_16</vt:lpstr>
      <vt:lpstr>SCDBPTASN1!SCDBPTASN1_0179999_17</vt:lpstr>
      <vt:lpstr>SCDBPTASN1!SCDBPTASN1_0179999_18</vt:lpstr>
      <vt:lpstr>SCDBPTASN1!SCDBPTASN1_0179999_19</vt:lpstr>
      <vt:lpstr>SCDBPTASN1!SCDBPTASN1_0179999_20</vt:lpstr>
      <vt:lpstr>SCDBPTASN1!SCDBPTASN1_0179999_21</vt:lpstr>
      <vt:lpstr>SCDBPTASN1!SCDBPTASN1_017BEGN_1</vt:lpstr>
      <vt:lpstr>SCDBPTASN1!SCDBPTASN1_017BEGN_10</vt:lpstr>
      <vt:lpstr>SCDBPTASN1!SCDBPTASN1_017BEGN_11</vt:lpstr>
      <vt:lpstr>SCDBPTASN1!SCDBPTASN1_017BEGN_12</vt:lpstr>
      <vt:lpstr>SCDBPTASN1!SCDBPTASN1_017BEGN_13</vt:lpstr>
      <vt:lpstr>SCDBPTASN1!SCDBPTASN1_017BEGN_14</vt:lpstr>
      <vt:lpstr>SCDBPTASN1!SCDBPTASN1_017BEGN_15</vt:lpstr>
      <vt:lpstr>SCDBPTASN1!SCDBPTASN1_017BEGN_16</vt:lpstr>
      <vt:lpstr>SCDBPTASN1!SCDBPTASN1_017BEGN_17</vt:lpstr>
      <vt:lpstr>SCDBPTASN1!SCDBPTASN1_017BEGN_18</vt:lpstr>
      <vt:lpstr>SCDBPTASN1!SCDBPTASN1_017BEGN_19</vt:lpstr>
      <vt:lpstr>SCDBPTASN1!SCDBPTASN1_017BEGN_2</vt:lpstr>
      <vt:lpstr>SCDBPTASN1!SCDBPTASN1_017BEGN_20</vt:lpstr>
      <vt:lpstr>SCDBPTASN1!SCDBPTASN1_017BEGN_21</vt:lpstr>
      <vt:lpstr>SCDBPTASN1!SCDBPTASN1_017BEGN_22</vt:lpstr>
      <vt:lpstr>SCDBPTASN1!SCDBPTASN1_017BEGN_23</vt:lpstr>
      <vt:lpstr>SCDBPTASN1!SCDBPTASN1_017BEGN_24</vt:lpstr>
      <vt:lpstr>SCDBPTASN1!SCDBPTASN1_017BEGN_25</vt:lpstr>
      <vt:lpstr>SCDBPTASN1!SCDBPTASN1_017BEGN_3</vt:lpstr>
      <vt:lpstr>SCDBPTASN1!SCDBPTASN1_017BEGN_4</vt:lpstr>
      <vt:lpstr>SCDBPTASN1!SCDBPTASN1_017BEGN_5</vt:lpstr>
      <vt:lpstr>SCDBPTASN1!SCDBPTASN1_017BEGN_6</vt:lpstr>
      <vt:lpstr>SCDBPTASN1!SCDBPTASN1_017BEGN_7</vt:lpstr>
      <vt:lpstr>SCDBPTASN1!SCDBPTASN1_017BEGN_8</vt:lpstr>
      <vt:lpstr>SCDBPTASN1!SCDBPTASN1_017BEGN_9</vt:lpstr>
      <vt:lpstr>SCDBPTASN1!SCDBPTASN1_017ENDI_10</vt:lpstr>
      <vt:lpstr>SCDBPTASN1!SCDBPTASN1_017ENDI_11</vt:lpstr>
      <vt:lpstr>SCDBPTASN1!SCDBPTASN1_017ENDI_12</vt:lpstr>
      <vt:lpstr>SCDBPTASN1!SCDBPTASN1_017ENDI_13</vt:lpstr>
      <vt:lpstr>SCDBPTASN1!SCDBPTASN1_017ENDI_14</vt:lpstr>
      <vt:lpstr>SCDBPTASN1!SCDBPTASN1_017ENDI_15</vt:lpstr>
      <vt:lpstr>SCDBPTASN1!SCDBPTASN1_017ENDI_16</vt:lpstr>
      <vt:lpstr>SCDBPTASN1!SCDBPTASN1_017ENDI_17</vt:lpstr>
      <vt:lpstr>SCDBPTASN1!SCDBPTASN1_017ENDI_18</vt:lpstr>
      <vt:lpstr>SCDBPTASN1!SCDBPTASN1_017ENDI_19</vt:lpstr>
      <vt:lpstr>SCDBPTASN1!SCDBPTASN1_017ENDI_2</vt:lpstr>
      <vt:lpstr>SCDBPTASN1!SCDBPTASN1_017ENDI_20</vt:lpstr>
      <vt:lpstr>SCDBPTASN1!SCDBPTASN1_017ENDI_21</vt:lpstr>
      <vt:lpstr>SCDBPTASN1!SCDBPTASN1_017ENDI_22</vt:lpstr>
      <vt:lpstr>SCDBPTASN1!SCDBPTASN1_017ENDI_23</vt:lpstr>
      <vt:lpstr>SCDBPTASN1!SCDBPTASN1_017ENDI_24</vt:lpstr>
      <vt:lpstr>SCDBPTASN1!SCDBPTASN1_017ENDI_25</vt:lpstr>
      <vt:lpstr>SCDBPTASN1!SCDBPTASN1_017ENDI_3</vt:lpstr>
      <vt:lpstr>SCDBPTASN1!SCDBPTASN1_017ENDI_4</vt:lpstr>
      <vt:lpstr>SCDBPTASN1!SCDBPTASN1_017ENDI_5</vt:lpstr>
      <vt:lpstr>SCDBPTASN1!SCDBPTASN1_017ENDI_6</vt:lpstr>
      <vt:lpstr>SCDBPTASN1!SCDBPTASN1_017ENDI_7</vt:lpstr>
      <vt:lpstr>SCDBPTASN1!SCDBPTASN1_017ENDI_8</vt:lpstr>
      <vt:lpstr>SCDBPTASN1!SCDBPTASN1_017ENDI_9</vt:lpstr>
      <vt:lpstr>SCDBPTASN1!SCDBPTASN1_0180000_Range</vt:lpstr>
      <vt:lpstr>SCDBPTASN1!SCDBPTASN1_0189999_11</vt:lpstr>
      <vt:lpstr>SCDBPTASN1!SCDBPTASN1_0189999_12</vt:lpstr>
      <vt:lpstr>SCDBPTASN1!SCDBPTASN1_0189999_13</vt:lpstr>
      <vt:lpstr>SCDBPTASN1!SCDBPTASN1_0189999_14</vt:lpstr>
      <vt:lpstr>SCDBPTASN1!SCDBPTASN1_0189999_16</vt:lpstr>
      <vt:lpstr>SCDBPTASN1!SCDBPTASN1_0189999_17</vt:lpstr>
      <vt:lpstr>SCDBPTASN1!SCDBPTASN1_0189999_18</vt:lpstr>
      <vt:lpstr>SCDBPTASN1!SCDBPTASN1_0189999_19</vt:lpstr>
      <vt:lpstr>SCDBPTASN1!SCDBPTASN1_0189999_20</vt:lpstr>
      <vt:lpstr>SCDBPTASN1!SCDBPTASN1_0189999_21</vt:lpstr>
      <vt:lpstr>SCDBPTASN1!SCDBPTASN1_018BEGN_1</vt:lpstr>
      <vt:lpstr>SCDBPTASN1!SCDBPTASN1_018BEGN_10</vt:lpstr>
      <vt:lpstr>SCDBPTASN1!SCDBPTASN1_018BEGN_11</vt:lpstr>
      <vt:lpstr>SCDBPTASN1!SCDBPTASN1_018BEGN_12</vt:lpstr>
      <vt:lpstr>SCDBPTASN1!SCDBPTASN1_018BEGN_13</vt:lpstr>
      <vt:lpstr>SCDBPTASN1!SCDBPTASN1_018BEGN_14</vt:lpstr>
      <vt:lpstr>SCDBPTASN1!SCDBPTASN1_018BEGN_15</vt:lpstr>
      <vt:lpstr>SCDBPTASN1!SCDBPTASN1_018BEGN_16</vt:lpstr>
      <vt:lpstr>SCDBPTASN1!SCDBPTASN1_018BEGN_17</vt:lpstr>
      <vt:lpstr>SCDBPTASN1!SCDBPTASN1_018BEGN_18</vt:lpstr>
      <vt:lpstr>SCDBPTASN1!SCDBPTASN1_018BEGN_19</vt:lpstr>
      <vt:lpstr>SCDBPTASN1!SCDBPTASN1_018BEGN_2</vt:lpstr>
      <vt:lpstr>SCDBPTASN1!SCDBPTASN1_018BEGN_20</vt:lpstr>
      <vt:lpstr>SCDBPTASN1!SCDBPTASN1_018BEGN_21</vt:lpstr>
      <vt:lpstr>SCDBPTASN1!SCDBPTASN1_018BEGN_22</vt:lpstr>
      <vt:lpstr>SCDBPTASN1!SCDBPTASN1_018BEGN_23</vt:lpstr>
      <vt:lpstr>SCDBPTASN1!SCDBPTASN1_018BEGN_24</vt:lpstr>
      <vt:lpstr>SCDBPTASN1!SCDBPTASN1_018BEGN_25</vt:lpstr>
      <vt:lpstr>SCDBPTASN1!SCDBPTASN1_018BEGN_3</vt:lpstr>
      <vt:lpstr>SCDBPTASN1!SCDBPTASN1_018BEGN_4</vt:lpstr>
      <vt:lpstr>SCDBPTASN1!SCDBPTASN1_018BEGN_5</vt:lpstr>
      <vt:lpstr>SCDBPTASN1!SCDBPTASN1_018BEGN_6</vt:lpstr>
      <vt:lpstr>SCDBPTASN1!SCDBPTASN1_018BEGN_7</vt:lpstr>
      <vt:lpstr>SCDBPTASN1!SCDBPTASN1_018BEGN_8</vt:lpstr>
      <vt:lpstr>SCDBPTASN1!SCDBPTASN1_018BEGN_9</vt:lpstr>
      <vt:lpstr>SCDBPTASN1!SCDBPTASN1_018ENDI_10</vt:lpstr>
      <vt:lpstr>SCDBPTASN1!SCDBPTASN1_018ENDI_11</vt:lpstr>
      <vt:lpstr>SCDBPTASN1!SCDBPTASN1_018ENDI_12</vt:lpstr>
      <vt:lpstr>SCDBPTASN1!SCDBPTASN1_018ENDI_13</vt:lpstr>
      <vt:lpstr>SCDBPTASN1!SCDBPTASN1_018ENDI_14</vt:lpstr>
      <vt:lpstr>SCDBPTASN1!SCDBPTASN1_018ENDI_15</vt:lpstr>
      <vt:lpstr>SCDBPTASN1!SCDBPTASN1_018ENDI_16</vt:lpstr>
      <vt:lpstr>SCDBPTASN1!SCDBPTASN1_018ENDI_17</vt:lpstr>
      <vt:lpstr>SCDBPTASN1!SCDBPTASN1_018ENDI_18</vt:lpstr>
      <vt:lpstr>SCDBPTASN1!SCDBPTASN1_018ENDI_19</vt:lpstr>
      <vt:lpstr>SCDBPTASN1!SCDBPTASN1_018ENDI_2</vt:lpstr>
      <vt:lpstr>SCDBPTASN1!SCDBPTASN1_018ENDI_20</vt:lpstr>
      <vt:lpstr>SCDBPTASN1!SCDBPTASN1_018ENDI_21</vt:lpstr>
      <vt:lpstr>SCDBPTASN1!SCDBPTASN1_018ENDI_22</vt:lpstr>
      <vt:lpstr>SCDBPTASN1!SCDBPTASN1_018ENDI_23</vt:lpstr>
      <vt:lpstr>SCDBPTASN1!SCDBPTASN1_018ENDI_24</vt:lpstr>
      <vt:lpstr>SCDBPTASN1!SCDBPTASN1_018ENDI_25</vt:lpstr>
      <vt:lpstr>SCDBPTASN1!SCDBPTASN1_018ENDI_3</vt:lpstr>
      <vt:lpstr>SCDBPTASN1!SCDBPTASN1_018ENDI_4</vt:lpstr>
      <vt:lpstr>SCDBPTASN1!SCDBPTASN1_018ENDI_5</vt:lpstr>
      <vt:lpstr>SCDBPTASN1!SCDBPTASN1_018ENDI_6</vt:lpstr>
      <vt:lpstr>SCDBPTASN1!SCDBPTASN1_018ENDI_7</vt:lpstr>
      <vt:lpstr>SCDBPTASN1!SCDBPTASN1_018ENDI_8</vt:lpstr>
      <vt:lpstr>SCDBPTASN1!SCDBPTASN1_018ENDI_9</vt:lpstr>
      <vt:lpstr>SCDBPTASN1!SCDBPTASN1_0190000_Range</vt:lpstr>
      <vt:lpstr>SCDBPTASN1!SCDBPTASN1_0199999_11</vt:lpstr>
      <vt:lpstr>SCDBPTASN1!SCDBPTASN1_0199999_12</vt:lpstr>
      <vt:lpstr>SCDBPTASN1!SCDBPTASN1_0199999_13</vt:lpstr>
      <vt:lpstr>SCDBPTASN1!SCDBPTASN1_0199999_14</vt:lpstr>
      <vt:lpstr>SCDBPTASN1!SCDBPTASN1_0199999_16</vt:lpstr>
      <vt:lpstr>SCDBPTASN1!SCDBPTASN1_0199999_17</vt:lpstr>
      <vt:lpstr>SCDBPTASN1!SCDBPTASN1_0199999_18</vt:lpstr>
      <vt:lpstr>SCDBPTASN1!SCDBPTASN1_0199999_19</vt:lpstr>
      <vt:lpstr>SCDBPTASN1!SCDBPTASN1_0199999_20</vt:lpstr>
      <vt:lpstr>SCDBPTASN1!SCDBPTASN1_0199999_21</vt:lpstr>
      <vt:lpstr>SCDBPTASN1!SCDBPTASN1_019BEGN_1</vt:lpstr>
      <vt:lpstr>SCDBPTASN1!SCDBPTASN1_019BEGN_10</vt:lpstr>
      <vt:lpstr>SCDBPTASN1!SCDBPTASN1_019BEGN_11</vt:lpstr>
      <vt:lpstr>SCDBPTASN1!SCDBPTASN1_019BEGN_12</vt:lpstr>
      <vt:lpstr>SCDBPTASN1!SCDBPTASN1_019BEGN_13</vt:lpstr>
      <vt:lpstr>SCDBPTASN1!SCDBPTASN1_019BEGN_14</vt:lpstr>
      <vt:lpstr>SCDBPTASN1!SCDBPTASN1_019BEGN_15</vt:lpstr>
      <vt:lpstr>SCDBPTASN1!SCDBPTASN1_019BEGN_16</vt:lpstr>
      <vt:lpstr>SCDBPTASN1!SCDBPTASN1_019BEGN_17</vt:lpstr>
      <vt:lpstr>SCDBPTASN1!SCDBPTASN1_019BEGN_18</vt:lpstr>
      <vt:lpstr>SCDBPTASN1!SCDBPTASN1_019BEGN_19</vt:lpstr>
      <vt:lpstr>SCDBPTASN1!SCDBPTASN1_019BEGN_2</vt:lpstr>
      <vt:lpstr>SCDBPTASN1!SCDBPTASN1_019BEGN_20</vt:lpstr>
      <vt:lpstr>SCDBPTASN1!SCDBPTASN1_019BEGN_21</vt:lpstr>
      <vt:lpstr>SCDBPTASN1!SCDBPTASN1_019BEGN_22</vt:lpstr>
      <vt:lpstr>SCDBPTASN1!SCDBPTASN1_019BEGN_23</vt:lpstr>
      <vt:lpstr>SCDBPTASN1!SCDBPTASN1_019BEGN_24</vt:lpstr>
      <vt:lpstr>SCDBPTASN1!SCDBPTASN1_019BEGN_25</vt:lpstr>
      <vt:lpstr>SCDBPTASN1!SCDBPTASN1_019BEGN_3</vt:lpstr>
      <vt:lpstr>SCDBPTASN1!SCDBPTASN1_019BEGN_4</vt:lpstr>
      <vt:lpstr>SCDBPTASN1!SCDBPTASN1_019BEGN_5</vt:lpstr>
      <vt:lpstr>SCDBPTASN1!SCDBPTASN1_019BEGN_6</vt:lpstr>
      <vt:lpstr>SCDBPTASN1!SCDBPTASN1_019BEGN_7</vt:lpstr>
      <vt:lpstr>SCDBPTASN1!SCDBPTASN1_019BEGN_8</vt:lpstr>
      <vt:lpstr>SCDBPTASN1!SCDBPTASN1_019BEGN_9</vt:lpstr>
      <vt:lpstr>SCDBPTASN1!SCDBPTASN1_019ENDI_10</vt:lpstr>
      <vt:lpstr>SCDBPTASN1!SCDBPTASN1_019ENDI_11</vt:lpstr>
      <vt:lpstr>SCDBPTASN1!SCDBPTASN1_019ENDI_12</vt:lpstr>
      <vt:lpstr>SCDBPTASN1!SCDBPTASN1_019ENDI_13</vt:lpstr>
      <vt:lpstr>SCDBPTASN1!SCDBPTASN1_019ENDI_14</vt:lpstr>
      <vt:lpstr>SCDBPTASN1!SCDBPTASN1_019ENDI_15</vt:lpstr>
      <vt:lpstr>SCDBPTASN1!SCDBPTASN1_019ENDI_16</vt:lpstr>
      <vt:lpstr>SCDBPTASN1!SCDBPTASN1_019ENDI_17</vt:lpstr>
      <vt:lpstr>SCDBPTASN1!SCDBPTASN1_019ENDI_18</vt:lpstr>
      <vt:lpstr>SCDBPTASN1!SCDBPTASN1_019ENDI_19</vt:lpstr>
      <vt:lpstr>SCDBPTASN1!SCDBPTASN1_019ENDI_2</vt:lpstr>
      <vt:lpstr>SCDBPTASN1!SCDBPTASN1_019ENDI_20</vt:lpstr>
      <vt:lpstr>SCDBPTASN1!SCDBPTASN1_019ENDI_21</vt:lpstr>
      <vt:lpstr>SCDBPTASN1!SCDBPTASN1_019ENDI_22</vt:lpstr>
      <vt:lpstr>SCDBPTASN1!SCDBPTASN1_019ENDI_23</vt:lpstr>
      <vt:lpstr>SCDBPTASN1!SCDBPTASN1_019ENDI_24</vt:lpstr>
      <vt:lpstr>SCDBPTASN1!SCDBPTASN1_019ENDI_25</vt:lpstr>
      <vt:lpstr>SCDBPTASN1!SCDBPTASN1_019ENDI_3</vt:lpstr>
      <vt:lpstr>SCDBPTASN1!SCDBPTASN1_019ENDI_4</vt:lpstr>
      <vt:lpstr>SCDBPTASN1!SCDBPTASN1_019ENDI_5</vt:lpstr>
      <vt:lpstr>SCDBPTASN1!SCDBPTASN1_019ENDI_6</vt:lpstr>
      <vt:lpstr>SCDBPTASN1!SCDBPTASN1_019ENDI_7</vt:lpstr>
      <vt:lpstr>SCDBPTASN1!SCDBPTASN1_019ENDI_8</vt:lpstr>
      <vt:lpstr>SCDBPTASN1!SCDBPTASN1_019ENDI_9</vt:lpstr>
      <vt:lpstr>SCDBPTASN1!SCDBPTASN1_0200000_Range</vt:lpstr>
      <vt:lpstr>SCDBPTASN1!SCDBPTASN1_0209999_11</vt:lpstr>
      <vt:lpstr>SCDBPTASN1!SCDBPTASN1_0209999_12</vt:lpstr>
      <vt:lpstr>SCDBPTASN1!SCDBPTASN1_0209999_13</vt:lpstr>
      <vt:lpstr>SCDBPTASN1!SCDBPTASN1_0209999_14</vt:lpstr>
      <vt:lpstr>SCDBPTASN1!SCDBPTASN1_0209999_16</vt:lpstr>
      <vt:lpstr>SCDBPTASN1!SCDBPTASN1_0209999_17</vt:lpstr>
      <vt:lpstr>SCDBPTASN1!SCDBPTASN1_0209999_18</vt:lpstr>
      <vt:lpstr>SCDBPTASN1!SCDBPTASN1_0209999_19</vt:lpstr>
      <vt:lpstr>SCDBPTASN1!SCDBPTASN1_0209999_20</vt:lpstr>
      <vt:lpstr>SCDBPTASN1!SCDBPTASN1_0209999_21</vt:lpstr>
      <vt:lpstr>SCDBPTASN1!SCDBPTASN1_020BEGN_1</vt:lpstr>
      <vt:lpstr>SCDBPTASN1!SCDBPTASN1_020BEGN_10</vt:lpstr>
      <vt:lpstr>SCDBPTASN1!SCDBPTASN1_020BEGN_11</vt:lpstr>
      <vt:lpstr>SCDBPTASN1!SCDBPTASN1_020BEGN_12</vt:lpstr>
      <vt:lpstr>SCDBPTASN1!SCDBPTASN1_020BEGN_13</vt:lpstr>
      <vt:lpstr>SCDBPTASN1!SCDBPTASN1_020BEGN_14</vt:lpstr>
      <vt:lpstr>SCDBPTASN1!SCDBPTASN1_020BEGN_15</vt:lpstr>
      <vt:lpstr>SCDBPTASN1!SCDBPTASN1_020BEGN_16</vt:lpstr>
      <vt:lpstr>SCDBPTASN1!SCDBPTASN1_020BEGN_17</vt:lpstr>
      <vt:lpstr>SCDBPTASN1!SCDBPTASN1_020BEGN_18</vt:lpstr>
      <vt:lpstr>SCDBPTASN1!SCDBPTASN1_020BEGN_19</vt:lpstr>
      <vt:lpstr>SCDBPTASN1!SCDBPTASN1_020BEGN_2</vt:lpstr>
      <vt:lpstr>SCDBPTASN1!SCDBPTASN1_020BEGN_20</vt:lpstr>
      <vt:lpstr>SCDBPTASN1!SCDBPTASN1_020BEGN_21</vt:lpstr>
      <vt:lpstr>SCDBPTASN1!SCDBPTASN1_020BEGN_22</vt:lpstr>
      <vt:lpstr>SCDBPTASN1!SCDBPTASN1_020BEGN_23</vt:lpstr>
      <vt:lpstr>SCDBPTASN1!SCDBPTASN1_020BEGN_24</vt:lpstr>
      <vt:lpstr>SCDBPTASN1!SCDBPTASN1_020BEGN_25</vt:lpstr>
      <vt:lpstr>SCDBPTASN1!SCDBPTASN1_020BEGN_3</vt:lpstr>
      <vt:lpstr>SCDBPTASN1!SCDBPTASN1_020BEGN_4</vt:lpstr>
      <vt:lpstr>SCDBPTASN1!SCDBPTASN1_020BEGN_5</vt:lpstr>
      <vt:lpstr>SCDBPTASN1!SCDBPTASN1_020BEGN_6</vt:lpstr>
      <vt:lpstr>SCDBPTASN1!SCDBPTASN1_020BEGN_7</vt:lpstr>
      <vt:lpstr>SCDBPTASN1!SCDBPTASN1_020BEGN_8</vt:lpstr>
      <vt:lpstr>SCDBPTASN1!SCDBPTASN1_020BEGN_9</vt:lpstr>
      <vt:lpstr>SCDBPTASN1!SCDBPTASN1_020ENDI_10</vt:lpstr>
      <vt:lpstr>SCDBPTASN1!SCDBPTASN1_020ENDI_11</vt:lpstr>
      <vt:lpstr>SCDBPTASN1!SCDBPTASN1_020ENDI_12</vt:lpstr>
      <vt:lpstr>SCDBPTASN1!SCDBPTASN1_020ENDI_13</vt:lpstr>
      <vt:lpstr>SCDBPTASN1!SCDBPTASN1_020ENDI_14</vt:lpstr>
      <vt:lpstr>SCDBPTASN1!SCDBPTASN1_020ENDI_15</vt:lpstr>
      <vt:lpstr>SCDBPTASN1!SCDBPTASN1_020ENDI_16</vt:lpstr>
      <vt:lpstr>SCDBPTASN1!SCDBPTASN1_020ENDI_17</vt:lpstr>
      <vt:lpstr>SCDBPTASN1!SCDBPTASN1_020ENDI_18</vt:lpstr>
      <vt:lpstr>SCDBPTASN1!SCDBPTASN1_020ENDI_19</vt:lpstr>
      <vt:lpstr>SCDBPTASN1!SCDBPTASN1_020ENDI_2</vt:lpstr>
      <vt:lpstr>SCDBPTASN1!SCDBPTASN1_020ENDI_20</vt:lpstr>
      <vt:lpstr>SCDBPTASN1!SCDBPTASN1_020ENDI_21</vt:lpstr>
      <vt:lpstr>SCDBPTASN1!SCDBPTASN1_020ENDI_22</vt:lpstr>
      <vt:lpstr>SCDBPTASN1!SCDBPTASN1_020ENDI_23</vt:lpstr>
      <vt:lpstr>SCDBPTASN1!SCDBPTASN1_020ENDI_24</vt:lpstr>
      <vt:lpstr>SCDBPTASN1!SCDBPTASN1_020ENDI_25</vt:lpstr>
      <vt:lpstr>SCDBPTASN1!SCDBPTASN1_020ENDI_3</vt:lpstr>
      <vt:lpstr>SCDBPTASN1!SCDBPTASN1_020ENDI_4</vt:lpstr>
      <vt:lpstr>SCDBPTASN1!SCDBPTASN1_020ENDI_5</vt:lpstr>
      <vt:lpstr>SCDBPTASN1!SCDBPTASN1_020ENDI_6</vt:lpstr>
      <vt:lpstr>SCDBPTASN1!SCDBPTASN1_020ENDI_7</vt:lpstr>
      <vt:lpstr>SCDBPTASN1!SCDBPTASN1_020ENDI_8</vt:lpstr>
      <vt:lpstr>SCDBPTASN1!SCDBPTASN1_020ENDI_9</vt:lpstr>
      <vt:lpstr>SCDBPTASN1!SCDBPTASN1_0219999_11</vt:lpstr>
      <vt:lpstr>SCDBPTASN1!SCDBPTASN1_0219999_12</vt:lpstr>
      <vt:lpstr>SCDBPTASN1!SCDBPTASN1_0219999_13</vt:lpstr>
      <vt:lpstr>SCDBPTASN1!SCDBPTASN1_0219999_14</vt:lpstr>
      <vt:lpstr>SCDBPTASN1!SCDBPTASN1_0219999_16</vt:lpstr>
      <vt:lpstr>SCDBPTASN1!SCDBPTASN1_0219999_17</vt:lpstr>
      <vt:lpstr>SCDBPTASN1!SCDBPTASN1_0219999_18</vt:lpstr>
      <vt:lpstr>SCDBPTASN1!SCDBPTASN1_0219999_19</vt:lpstr>
      <vt:lpstr>SCDBPTASN1!SCDBPTASN1_0219999_20</vt:lpstr>
      <vt:lpstr>SCDBPTASN1!SCDBPTASN1_0219999_21</vt:lpstr>
      <vt:lpstr>SCDBPTASN1!SCDBPTASN1_0220000_Range</vt:lpstr>
      <vt:lpstr>SCDBPTASN1!SCDBPTASN1_0229999_11</vt:lpstr>
      <vt:lpstr>SCDBPTASN1!SCDBPTASN1_0229999_12</vt:lpstr>
      <vt:lpstr>SCDBPTASN1!SCDBPTASN1_0229999_13</vt:lpstr>
      <vt:lpstr>SCDBPTASN1!SCDBPTASN1_0229999_14</vt:lpstr>
      <vt:lpstr>SCDBPTASN1!SCDBPTASN1_0229999_16</vt:lpstr>
      <vt:lpstr>SCDBPTASN1!SCDBPTASN1_0229999_17</vt:lpstr>
      <vt:lpstr>SCDBPTASN1!SCDBPTASN1_0229999_18</vt:lpstr>
      <vt:lpstr>SCDBPTASN1!SCDBPTASN1_0229999_19</vt:lpstr>
      <vt:lpstr>SCDBPTASN1!SCDBPTASN1_0229999_20</vt:lpstr>
      <vt:lpstr>SCDBPTASN1!SCDBPTASN1_0229999_21</vt:lpstr>
      <vt:lpstr>SCDBPTASN1!SCDBPTASN1_022BEGN_1</vt:lpstr>
      <vt:lpstr>SCDBPTASN1!SCDBPTASN1_022BEGN_10</vt:lpstr>
      <vt:lpstr>SCDBPTASN1!SCDBPTASN1_022BEGN_11</vt:lpstr>
      <vt:lpstr>SCDBPTASN1!SCDBPTASN1_022BEGN_12</vt:lpstr>
      <vt:lpstr>SCDBPTASN1!SCDBPTASN1_022BEGN_13</vt:lpstr>
      <vt:lpstr>SCDBPTASN1!SCDBPTASN1_022BEGN_14</vt:lpstr>
      <vt:lpstr>SCDBPTASN1!SCDBPTASN1_022BEGN_15</vt:lpstr>
      <vt:lpstr>SCDBPTASN1!SCDBPTASN1_022BEGN_16</vt:lpstr>
      <vt:lpstr>SCDBPTASN1!SCDBPTASN1_022BEGN_17</vt:lpstr>
      <vt:lpstr>SCDBPTASN1!SCDBPTASN1_022BEGN_18</vt:lpstr>
      <vt:lpstr>SCDBPTASN1!SCDBPTASN1_022BEGN_19</vt:lpstr>
      <vt:lpstr>SCDBPTASN1!SCDBPTASN1_022BEGN_2</vt:lpstr>
      <vt:lpstr>SCDBPTASN1!SCDBPTASN1_022BEGN_20</vt:lpstr>
      <vt:lpstr>SCDBPTASN1!SCDBPTASN1_022BEGN_21</vt:lpstr>
      <vt:lpstr>SCDBPTASN1!SCDBPTASN1_022BEGN_22</vt:lpstr>
      <vt:lpstr>SCDBPTASN1!SCDBPTASN1_022BEGN_23</vt:lpstr>
      <vt:lpstr>SCDBPTASN1!SCDBPTASN1_022BEGN_24</vt:lpstr>
      <vt:lpstr>SCDBPTASN1!SCDBPTASN1_022BEGN_25</vt:lpstr>
      <vt:lpstr>SCDBPTASN1!SCDBPTASN1_022BEGN_3</vt:lpstr>
      <vt:lpstr>SCDBPTASN1!SCDBPTASN1_022BEGN_4</vt:lpstr>
      <vt:lpstr>SCDBPTASN1!SCDBPTASN1_022BEGN_5</vt:lpstr>
      <vt:lpstr>SCDBPTASN1!SCDBPTASN1_022BEGN_6</vt:lpstr>
      <vt:lpstr>SCDBPTASN1!SCDBPTASN1_022BEGN_7</vt:lpstr>
      <vt:lpstr>SCDBPTASN1!SCDBPTASN1_022BEGN_8</vt:lpstr>
      <vt:lpstr>SCDBPTASN1!SCDBPTASN1_022BEGN_9</vt:lpstr>
      <vt:lpstr>SCDBPTASN1!SCDBPTASN1_022ENDI_10</vt:lpstr>
      <vt:lpstr>SCDBPTASN1!SCDBPTASN1_022ENDI_11</vt:lpstr>
      <vt:lpstr>SCDBPTASN1!SCDBPTASN1_022ENDI_12</vt:lpstr>
      <vt:lpstr>SCDBPTASN1!SCDBPTASN1_022ENDI_13</vt:lpstr>
      <vt:lpstr>SCDBPTASN1!SCDBPTASN1_022ENDI_14</vt:lpstr>
      <vt:lpstr>SCDBPTASN1!SCDBPTASN1_022ENDI_15</vt:lpstr>
      <vt:lpstr>SCDBPTASN1!SCDBPTASN1_022ENDI_16</vt:lpstr>
      <vt:lpstr>SCDBPTASN1!SCDBPTASN1_022ENDI_17</vt:lpstr>
      <vt:lpstr>SCDBPTASN1!SCDBPTASN1_022ENDI_18</vt:lpstr>
      <vt:lpstr>SCDBPTASN1!SCDBPTASN1_022ENDI_19</vt:lpstr>
      <vt:lpstr>SCDBPTASN1!SCDBPTASN1_022ENDI_2</vt:lpstr>
      <vt:lpstr>SCDBPTASN1!SCDBPTASN1_022ENDI_20</vt:lpstr>
      <vt:lpstr>SCDBPTASN1!SCDBPTASN1_022ENDI_21</vt:lpstr>
      <vt:lpstr>SCDBPTASN1!SCDBPTASN1_022ENDI_22</vt:lpstr>
      <vt:lpstr>SCDBPTASN1!SCDBPTASN1_022ENDI_23</vt:lpstr>
      <vt:lpstr>SCDBPTASN1!SCDBPTASN1_022ENDI_24</vt:lpstr>
      <vt:lpstr>SCDBPTASN1!SCDBPTASN1_022ENDI_25</vt:lpstr>
      <vt:lpstr>SCDBPTASN1!SCDBPTASN1_022ENDI_3</vt:lpstr>
      <vt:lpstr>SCDBPTASN1!SCDBPTASN1_022ENDI_4</vt:lpstr>
      <vt:lpstr>SCDBPTASN1!SCDBPTASN1_022ENDI_5</vt:lpstr>
      <vt:lpstr>SCDBPTASN1!SCDBPTASN1_022ENDI_6</vt:lpstr>
      <vt:lpstr>SCDBPTASN1!SCDBPTASN1_022ENDI_7</vt:lpstr>
      <vt:lpstr>SCDBPTASN1!SCDBPTASN1_022ENDI_8</vt:lpstr>
      <vt:lpstr>SCDBPTASN1!SCDBPTASN1_022ENDI_9</vt:lpstr>
      <vt:lpstr>SCDBPTASN1!SCDBPTASN1_0230000_Range</vt:lpstr>
      <vt:lpstr>SCDBPTASN1!SCDBPTASN1_0239999_11</vt:lpstr>
      <vt:lpstr>SCDBPTASN1!SCDBPTASN1_0239999_12</vt:lpstr>
      <vt:lpstr>SCDBPTASN1!SCDBPTASN1_0239999_13</vt:lpstr>
      <vt:lpstr>SCDBPTASN1!SCDBPTASN1_0239999_14</vt:lpstr>
      <vt:lpstr>SCDBPTASN1!SCDBPTASN1_0239999_16</vt:lpstr>
      <vt:lpstr>SCDBPTASN1!SCDBPTASN1_0239999_17</vt:lpstr>
      <vt:lpstr>SCDBPTASN1!SCDBPTASN1_0239999_18</vt:lpstr>
      <vt:lpstr>SCDBPTASN1!SCDBPTASN1_0239999_19</vt:lpstr>
      <vt:lpstr>SCDBPTASN1!SCDBPTASN1_0239999_20</vt:lpstr>
      <vt:lpstr>SCDBPTASN1!SCDBPTASN1_0239999_21</vt:lpstr>
      <vt:lpstr>SCDBPTASN1!SCDBPTASN1_023BEGN_1</vt:lpstr>
      <vt:lpstr>SCDBPTASN1!SCDBPTASN1_023BEGN_10</vt:lpstr>
      <vt:lpstr>SCDBPTASN1!SCDBPTASN1_023BEGN_11</vt:lpstr>
      <vt:lpstr>SCDBPTASN1!SCDBPTASN1_023BEGN_12</vt:lpstr>
      <vt:lpstr>SCDBPTASN1!SCDBPTASN1_023BEGN_13</vt:lpstr>
      <vt:lpstr>SCDBPTASN1!SCDBPTASN1_023BEGN_14</vt:lpstr>
      <vt:lpstr>SCDBPTASN1!SCDBPTASN1_023BEGN_15</vt:lpstr>
      <vt:lpstr>SCDBPTASN1!SCDBPTASN1_023BEGN_16</vt:lpstr>
      <vt:lpstr>SCDBPTASN1!SCDBPTASN1_023BEGN_17</vt:lpstr>
      <vt:lpstr>SCDBPTASN1!SCDBPTASN1_023BEGN_18</vt:lpstr>
      <vt:lpstr>SCDBPTASN1!SCDBPTASN1_023BEGN_19</vt:lpstr>
      <vt:lpstr>SCDBPTASN1!SCDBPTASN1_023BEGN_2</vt:lpstr>
      <vt:lpstr>SCDBPTASN1!SCDBPTASN1_023BEGN_20</vt:lpstr>
      <vt:lpstr>SCDBPTASN1!SCDBPTASN1_023BEGN_21</vt:lpstr>
      <vt:lpstr>SCDBPTASN1!SCDBPTASN1_023BEGN_22</vt:lpstr>
      <vt:lpstr>SCDBPTASN1!SCDBPTASN1_023BEGN_23</vt:lpstr>
      <vt:lpstr>SCDBPTASN1!SCDBPTASN1_023BEGN_24</vt:lpstr>
      <vt:lpstr>SCDBPTASN1!SCDBPTASN1_023BEGN_25</vt:lpstr>
      <vt:lpstr>SCDBPTASN1!SCDBPTASN1_023BEGN_3</vt:lpstr>
      <vt:lpstr>SCDBPTASN1!SCDBPTASN1_023BEGN_4</vt:lpstr>
      <vt:lpstr>SCDBPTASN1!SCDBPTASN1_023BEGN_5</vt:lpstr>
      <vt:lpstr>SCDBPTASN1!SCDBPTASN1_023BEGN_6</vt:lpstr>
      <vt:lpstr>SCDBPTASN1!SCDBPTASN1_023BEGN_7</vt:lpstr>
      <vt:lpstr>SCDBPTASN1!SCDBPTASN1_023BEGN_8</vt:lpstr>
      <vt:lpstr>SCDBPTASN1!SCDBPTASN1_023BEGN_9</vt:lpstr>
      <vt:lpstr>SCDBPTASN1!SCDBPTASN1_023ENDI_10</vt:lpstr>
      <vt:lpstr>SCDBPTASN1!SCDBPTASN1_023ENDI_11</vt:lpstr>
      <vt:lpstr>SCDBPTASN1!SCDBPTASN1_023ENDI_12</vt:lpstr>
      <vt:lpstr>SCDBPTASN1!SCDBPTASN1_023ENDI_13</vt:lpstr>
      <vt:lpstr>SCDBPTASN1!SCDBPTASN1_023ENDI_14</vt:lpstr>
      <vt:lpstr>SCDBPTASN1!SCDBPTASN1_023ENDI_15</vt:lpstr>
      <vt:lpstr>SCDBPTASN1!SCDBPTASN1_023ENDI_16</vt:lpstr>
      <vt:lpstr>SCDBPTASN1!SCDBPTASN1_023ENDI_17</vt:lpstr>
      <vt:lpstr>SCDBPTASN1!SCDBPTASN1_023ENDI_18</vt:lpstr>
      <vt:lpstr>SCDBPTASN1!SCDBPTASN1_023ENDI_19</vt:lpstr>
      <vt:lpstr>SCDBPTASN1!SCDBPTASN1_023ENDI_2</vt:lpstr>
      <vt:lpstr>SCDBPTASN1!SCDBPTASN1_023ENDI_20</vt:lpstr>
      <vt:lpstr>SCDBPTASN1!SCDBPTASN1_023ENDI_21</vt:lpstr>
      <vt:lpstr>SCDBPTASN1!SCDBPTASN1_023ENDI_22</vt:lpstr>
      <vt:lpstr>SCDBPTASN1!SCDBPTASN1_023ENDI_23</vt:lpstr>
      <vt:lpstr>SCDBPTASN1!SCDBPTASN1_023ENDI_24</vt:lpstr>
      <vt:lpstr>SCDBPTASN1!SCDBPTASN1_023ENDI_25</vt:lpstr>
      <vt:lpstr>SCDBPTASN1!SCDBPTASN1_023ENDI_3</vt:lpstr>
      <vt:lpstr>SCDBPTASN1!SCDBPTASN1_023ENDI_4</vt:lpstr>
      <vt:lpstr>SCDBPTASN1!SCDBPTASN1_023ENDI_5</vt:lpstr>
      <vt:lpstr>SCDBPTASN1!SCDBPTASN1_023ENDI_6</vt:lpstr>
      <vt:lpstr>SCDBPTASN1!SCDBPTASN1_023ENDI_7</vt:lpstr>
      <vt:lpstr>SCDBPTASN1!SCDBPTASN1_023ENDI_8</vt:lpstr>
      <vt:lpstr>SCDBPTASN1!SCDBPTASN1_023ENDI_9</vt:lpstr>
      <vt:lpstr>SCDBPTASN1!SCDBPTASN1_0240000_Range</vt:lpstr>
      <vt:lpstr>SCDBPTASN1!SCDBPTASN1_0249999_11</vt:lpstr>
      <vt:lpstr>SCDBPTASN1!SCDBPTASN1_0249999_12</vt:lpstr>
      <vt:lpstr>SCDBPTASN1!SCDBPTASN1_0249999_13</vt:lpstr>
      <vt:lpstr>SCDBPTASN1!SCDBPTASN1_0249999_14</vt:lpstr>
      <vt:lpstr>SCDBPTASN1!SCDBPTASN1_0249999_16</vt:lpstr>
      <vt:lpstr>SCDBPTASN1!SCDBPTASN1_0249999_17</vt:lpstr>
      <vt:lpstr>SCDBPTASN1!SCDBPTASN1_0249999_18</vt:lpstr>
      <vt:lpstr>SCDBPTASN1!SCDBPTASN1_0249999_19</vt:lpstr>
      <vt:lpstr>SCDBPTASN1!SCDBPTASN1_0249999_20</vt:lpstr>
      <vt:lpstr>SCDBPTASN1!SCDBPTASN1_0249999_21</vt:lpstr>
      <vt:lpstr>SCDBPTASN1!SCDBPTASN1_024BEGN_1</vt:lpstr>
      <vt:lpstr>SCDBPTASN1!SCDBPTASN1_024BEGN_10</vt:lpstr>
      <vt:lpstr>SCDBPTASN1!SCDBPTASN1_024BEGN_11</vt:lpstr>
      <vt:lpstr>SCDBPTASN1!SCDBPTASN1_024BEGN_12</vt:lpstr>
      <vt:lpstr>SCDBPTASN1!SCDBPTASN1_024BEGN_13</vt:lpstr>
      <vt:lpstr>SCDBPTASN1!SCDBPTASN1_024BEGN_14</vt:lpstr>
      <vt:lpstr>SCDBPTASN1!SCDBPTASN1_024BEGN_15</vt:lpstr>
      <vt:lpstr>SCDBPTASN1!SCDBPTASN1_024BEGN_16</vt:lpstr>
      <vt:lpstr>SCDBPTASN1!SCDBPTASN1_024BEGN_17</vt:lpstr>
      <vt:lpstr>SCDBPTASN1!SCDBPTASN1_024BEGN_18</vt:lpstr>
      <vt:lpstr>SCDBPTASN1!SCDBPTASN1_024BEGN_19</vt:lpstr>
      <vt:lpstr>SCDBPTASN1!SCDBPTASN1_024BEGN_2</vt:lpstr>
      <vt:lpstr>SCDBPTASN1!SCDBPTASN1_024BEGN_20</vt:lpstr>
      <vt:lpstr>SCDBPTASN1!SCDBPTASN1_024BEGN_21</vt:lpstr>
      <vt:lpstr>SCDBPTASN1!SCDBPTASN1_024BEGN_22</vt:lpstr>
      <vt:lpstr>SCDBPTASN1!SCDBPTASN1_024BEGN_23</vt:lpstr>
      <vt:lpstr>SCDBPTASN1!SCDBPTASN1_024BEGN_24</vt:lpstr>
      <vt:lpstr>SCDBPTASN1!SCDBPTASN1_024BEGN_25</vt:lpstr>
      <vt:lpstr>SCDBPTASN1!SCDBPTASN1_024BEGN_3</vt:lpstr>
      <vt:lpstr>SCDBPTASN1!SCDBPTASN1_024BEGN_4</vt:lpstr>
      <vt:lpstr>SCDBPTASN1!SCDBPTASN1_024BEGN_5</vt:lpstr>
      <vt:lpstr>SCDBPTASN1!SCDBPTASN1_024BEGN_6</vt:lpstr>
      <vt:lpstr>SCDBPTASN1!SCDBPTASN1_024BEGN_7</vt:lpstr>
      <vt:lpstr>SCDBPTASN1!SCDBPTASN1_024BEGN_8</vt:lpstr>
      <vt:lpstr>SCDBPTASN1!SCDBPTASN1_024BEGN_9</vt:lpstr>
      <vt:lpstr>SCDBPTASN1!SCDBPTASN1_024ENDI_10</vt:lpstr>
      <vt:lpstr>SCDBPTASN1!SCDBPTASN1_024ENDI_11</vt:lpstr>
      <vt:lpstr>SCDBPTASN1!SCDBPTASN1_024ENDI_12</vt:lpstr>
      <vt:lpstr>SCDBPTASN1!SCDBPTASN1_024ENDI_13</vt:lpstr>
      <vt:lpstr>SCDBPTASN1!SCDBPTASN1_024ENDI_14</vt:lpstr>
      <vt:lpstr>SCDBPTASN1!SCDBPTASN1_024ENDI_15</vt:lpstr>
      <vt:lpstr>SCDBPTASN1!SCDBPTASN1_024ENDI_16</vt:lpstr>
      <vt:lpstr>SCDBPTASN1!SCDBPTASN1_024ENDI_17</vt:lpstr>
      <vt:lpstr>SCDBPTASN1!SCDBPTASN1_024ENDI_18</vt:lpstr>
      <vt:lpstr>SCDBPTASN1!SCDBPTASN1_024ENDI_19</vt:lpstr>
      <vt:lpstr>SCDBPTASN1!SCDBPTASN1_024ENDI_2</vt:lpstr>
      <vt:lpstr>SCDBPTASN1!SCDBPTASN1_024ENDI_20</vt:lpstr>
      <vt:lpstr>SCDBPTASN1!SCDBPTASN1_024ENDI_21</vt:lpstr>
      <vt:lpstr>SCDBPTASN1!SCDBPTASN1_024ENDI_22</vt:lpstr>
      <vt:lpstr>SCDBPTASN1!SCDBPTASN1_024ENDI_23</vt:lpstr>
      <vt:lpstr>SCDBPTASN1!SCDBPTASN1_024ENDI_24</vt:lpstr>
      <vt:lpstr>SCDBPTASN1!SCDBPTASN1_024ENDI_25</vt:lpstr>
      <vt:lpstr>SCDBPTASN1!SCDBPTASN1_024ENDI_3</vt:lpstr>
      <vt:lpstr>SCDBPTASN1!SCDBPTASN1_024ENDI_4</vt:lpstr>
      <vt:lpstr>SCDBPTASN1!SCDBPTASN1_024ENDI_5</vt:lpstr>
      <vt:lpstr>SCDBPTASN1!SCDBPTASN1_024ENDI_6</vt:lpstr>
      <vt:lpstr>SCDBPTASN1!SCDBPTASN1_024ENDI_7</vt:lpstr>
      <vt:lpstr>SCDBPTASN1!SCDBPTASN1_024ENDI_8</vt:lpstr>
      <vt:lpstr>SCDBPTASN1!SCDBPTASN1_024ENDI_9</vt:lpstr>
      <vt:lpstr>SCDBPTASN1!SCDBPTASN1_0250000_Range</vt:lpstr>
      <vt:lpstr>SCDBPTASN1!SCDBPTASN1_0259999_11</vt:lpstr>
      <vt:lpstr>SCDBPTASN1!SCDBPTASN1_0259999_12</vt:lpstr>
      <vt:lpstr>SCDBPTASN1!SCDBPTASN1_0259999_13</vt:lpstr>
      <vt:lpstr>SCDBPTASN1!SCDBPTASN1_0259999_14</vt:lpstr>
      <vt:lpstr>SCDBPTASN1!SCDBPTASN1_0259999_16</vt:lpstr>
      <vt:lpstr>SCDBPTASN1!SCDBPTASN1_0259999_17</vt:lpstr>
      <vt:lpstr>SCDBPTASN1!SCDBPTASN1_0259999_18</vt:lpstr>
      <vt:lpstr>SCDBPTASN1!SCDBPTASN1_0259999_19</vt:lpstr>
      <vt:lpstr>SCDBPTASN1!SCDBPTASN1_0259999_20</vt:lpstr>
      <vt:lpstr>SCDBPTASN1!SCDBPTASN1_0259999_21</vt:lpstr>
      <vt:lpstr>SCDBPTASN1!SCDBPTASN1_025BEGN_1</vt:lpstr>
      <vt:lpstr>SCDBPTASN1!SCDBPTASN1_025BEGN_10</vt:lpstr>
      <vt:lpstr>SCDBPTASN1!SCDBPTASN1_025BEGN_11</vt:lpstr>
      <vt:lpstr>SCDBPTASN1!SCDBPTASN1_025BEGN_12</vt:lpstr>
      <vt:lpstr>SCDBPTASN1!SCDBPTASN1_025BEGN_13</vt:lpstr>
      <vt:lpstr>SCDBPTASN1!SCDBPTASN1_025BEGN_14</vt:lpstr>
      <vt:lpstr>SCDBPTASN1!SCDBPTASN1_025BEGN_15</vt:lpstr>
      <vt:lpstr>SCDBPTASN1!SCDBPTASN1_025BEGN_16</vt:lpstr>
      <vt:lpstr>SCDBPTASN1!SCDBPTASN1_025BEGN_17</vt:lpstr>
      <vt:lpstr>SCDBPTASN1!SCDBPTASN1_025BEGN_18</vt:lpstr>
      <vt:lpstr>SCDBPTASN1!SCDBPTASN1_025BEGN_19</vt:lpstr>
      <vt:lpstr>SCDBPTASN1!SCDBPTASN1_025BEGN_2</vt:lpstr>
      <vt:lpstr>SCDBPTASN1!SCDBPTASN1_025BEGN_20</vt:lpstr>
      <vt:lpstr>SCDBPTASN1!SCDBPTASN1_025BEGN_21</vt:lpstr>
      <vt:lpstr>SCDBPTASN1!SCDBPTASN1_025BEGN_22</vt:lpstr>
      <vt:lpstr>SCDBPTASN1!SCDBPTASN1_025BEGN_23</vt:lpstr>
      <vt:lpstr>SCDBPTASN1!SCDBPTASN1_025BEGN_24</vt:lpstr>
      <vt:lpstr>SCDBPTASN1!SCDBPTASN1_025BEGN_25</vt:lpstr>
      <vt:lpstr>SCDBPTASN1!SCDBPTASN1_025BEGN_3</vt:lpstr>
      <vt:lpstr>SCDBPTASN1!SCDBPTASN1_025BEGN_4</vt:lpstr>
      <vt:lpstr>SCDBPTASN1!SCDBPTASN1_025BEGN_5</vt:lpstr>
      <vt:lpstr>SCDBPTASN1!SCDBPTASN1_025BEGN_6</vt:lpstr>
      <vt:lpstr>SCDBPTASN1!SCDBPTASN1_025BEGN_7</vt:lpstr>
      <vt:lpstr>SCDBPTASN1!SCDBPTASN1_025BEGN_8</vt:lpstr>
      <vt:lpstr>SCDBPTASN1!SCDBPTASN1_025BEGN_9</vt:lpstr>
      <vt:lpstr>SCDBPTASN1!SCDBPTASN1_025ENDI_10</vt:lpstr>
      <vt:lpstr>SCDBPTASN1!SCDBPTASN1_025ENDI_11</vt:lpstr>
      <vt:lpstr>SCDBPTASN1!SCDBPTASN1_025ENDI_12</vt:lpstr>
      <vt:lpstr>SCDBPTASN1!SCDBPTASN1_025ENDI_13</vt:lpstr>
      <vt:lpstr>SCDBPTASN1!SCDBPTASN1_025ENDI_14</vt:lpstr>
      <vt:lpstr>SCDBPTASN1!SCDBPTASN1_025ENDI_15</vt:lpstr>
      <vt:lpstr>SCDBPTASN1!SCDBPTASN1_025ENDI_16</vt:lpstr>
      <vt:lpstr>SCDBPTASN1!SCDBPTASN1_025ENDI_17</vt:lpstr>
      <vt:lpstr>SCDBPTASN1!SCDBPTASN1_025ENDI_18</vt:lpstr>
      <vt:lpstr>SCDBPTASN1!SCDBPTASN1_025ENDI_19</vt:lpstr>
      <vt:lpstr>SCDBPTASN1!SCDBPTASN1_025ENDI_2</vt:lpstr>
      <vt:lpstr>SCDBPTASN1!SCDBPTASN1_025ENDI_20</vt:lpstr>
      <vt:lpstr>SCDBPTASN1!SCDBPTASN1_025ENDI_21</vt:lpstr>
      <vt:lpstr>SCDBPTASN1!SCDBPTASN1_025ENDI_22</vt:lpstr>
      <vt:lpstr>SCDBPTASN1!SCDBPTASN1_025ENDI_23</vt:lpstr>
      <vt:lpstr>SCDBPTASN1!SCDBPTASN1_025ENDI_24</vt:lpstr>
      <vt:lpstr>SCDBPTASN1!SCDBPTASN1_025ENDI_25</vt:lpstr>
      <vt:lpstr>SCDBPTASN1!SCDBPTASN1_025ENDI_3</vt:lpstr>
      <vt:lpstr>SCDBPTASN1!SCDBPTASN1_025ENDI_4</vt:lpstr>
      <vt:lpstr>SCDBPTASN1!SCDBPTASN1_025ENDI_5</vt:lpstr>
      <vt:lpstr>SCDBPTASN1!SCDBPTASN1_025ENDI_6</vt:lpstr>
      <vt:lpstr>SCDBPTASN1!SCDBPTASN1_025ENDI_7</vt:lpstr>
      <vt:lpstr>SCDBPTASN1!SCDBPTASN1_025ENDI_8</vt:lpstr>
      <vt:lpstr>SCDBPTASN1!SCDBPTASN1_025ENDI_9</vt:lpstr>
      <vt:lpstr>SCDBPTASN1!SCDBPTASN1_0260000_Range</vt:lpstr>
      <vt:lpstr>SCDBPTASN1!SCDBPTASN1_0269999_11</vt:lpstr>
      <vt:lpstr>SCDBPTASN1!SCDBPTASN1_0269999_12</vt:lpstr>
      <vt:lpstr>SCDBPTASN1!SCDBPTASN1_0269999_13</vt:lpstr>
      <vt:lpstr>SCDBPTASN1!SCDBPTASN1_0269999_14</vt:lpstr>
      <vt:lpstr>SCDBPTASN1!SCDBPTASN1_0269999_16</vt:lpstr>
      <vt:lpstr>SCDBPTASN1!SCDBPTASN1_0269999_17</vt:lpstr>
      <vt:lpstr>SCDBPTASN1!SCDBPTASN1_0269999_18</vt:lpstr>
      <vt:lpstr>SCDBPTASN1!SCDBPTASN1_0269999_19</vt:lpstr>
      <vt:lpstr>SCDBPTASN1!SCDBPTASN1_0269999_20</vt:lpstr>
      <vt:lpstr>SCDBPTASN1!SCDBPTASN1_0269999_21</vt:lpstr>
      <vt:lpstr>SCDBPTASN1!SCDBPTASN1_026BEGN_1</vt:lpstr>
      <vt:lpstr>SCDBPTASN1!SCDBPTASN1_026BEGN_10</vt:lpstr>
      <vt:lpstr>SCDBPTASN1!SCDBPTASN1_026BEGN_11</vt:lpstr>
      <vt:lpstr>SCDBPTASN1!SCDBPTASN1_026BEGN_12</vt:lpstr>
      <vt:lpstr>SCDBPTASN1!SCDBPTASN1_026BEGN_13</vt:lpstr>
      <vt:lpstr>SCDBPTASN1!SCDBPTASN1_026BEGN_14</vt:lpstr>
      <vt:lpstr>SCDBPTASN1!SCDBPTASN1_026BEGN_15</vt:lpstr>
      <vt:lpstr>SCDBPTASN1!SCDBPTASN1_026BEGN_16</vt:lpstr>
      <vt:lpstr>SCDBPTASN1!SCDBPTASN1_026BEGN_17</vt:lpstr>
      <vt:lpstr>SCDBPTASN1!SCDBPTASN1_026BEGN_18</vt:lpstr>
      <vt:lpstr>SCDBPTASN1!SCDBPTASN1_026BEGN_19</vt:lpstr>
      <vt:lpstr>SCDBPTASN1!SCDBPTASN1_026BEGN_2</vt:lpstr>
      <vt:lpstr>SCDBPTASN1!SCDBPTASN1_026BEGN_20</vt:lpstr>
      <vt:lpstr>SCDBPTASN1!SCDBPTASN1_026BEGN_21</vt:lpstr>
      <vt:lpstr>SCDBPTASN1!SCDBPTASN1_026BEGN_22</vt:lpstr>
      <vt:lpstr>SCDBPTASN1!SCDBPTASN1_026BEGN_23</vt:lpstr>
      <vt:lpstr>SCDBPTASN1!SCDBPTASN1_026BEGN_24</vt:lpstr>
      <vt:lpstr>SCDBPTASN1!SCDBPTASN1_026BEGN_25</vt:lpstr>
      <vt:lpstr>SCDBPTASN1!SCDBPTASN1_026BEGN_3</vt:lpstr>
      <vt:lpstr>SCDBPTASN1!SCDBPTASN1_026BEGN_4</vt:lpstr>
      <vt:lpstr>SCDBPTASN1!SCDBPTASN1_026BEGN_5</vt:lpstr>
      <vt:lpstr>SCDBPTASN1!SCDBPTASN1_026BEGN_6</vt:lpstr>
      <vt:lpstr>SCDBPTASN1!SCDBPTASN1_026BEGN_7</vt:lpstr>
      <vt:lpstr>SCDBPTASN1!SCDBPTASN1_026BEGN_8</vt:lpstr>
      <vt:lpstr>SCDBPTASN1!SCDBPTASN1_026BEGN_9</vt:lpstr>
      <vt:lpstr>SCDBPTASN1!SCDBPTASN1_026ENDI_10</vt:lpstr>
      <vt:lpstr>SCDBPTASN1!SCDBPTASN1_026ENDI_11</vt:lpstr>
      <vt:lpstr>SCDBPTASN1!SCDBPTASN1_026ENDI_12</vt:lpstr>
      <vt:lpstr>SCDBPTASN1!SCDBPTASN1_026ENDI_13</vt:lpstr>
      <vt:lpstr>SCDBPTASN1!SCDBPTASN1_026ENDI_14</vt:lpstr>
      <vt:lpstr>SCDBPTASN1!SCDBPTASN1_026ENDI_15</vt:lpstr>
      <vt:lpstr>SCDBPTASN1!SCDBPTASN1_026ENDI_16</vt:lpstr>
      <vt:lpstr>SCDBPTASN1!SCDBPTASN1_026ENDI_17</vt:lpstr>
      <vt:lpstr>SCDBPTASN1!SCDBPTASN1_026ENDI_18</vt:lpstr>
      <vt:lpstr>SCDBPTASN1!SCDBPTASN1_026ENDI_19</vt:lpstr>
      <vt:lpstr>SCDBPTASN1!SCDBPTASN1_026ENDI_2</vt:lpstr>
      <vt:lpstr>SCDBPTASN1!SCDBPTASN1_026ENDI_20</vt:lpstr>
      <vt:lpstr>SCDBPTASN1!SCDBPTASN1_026ENDI_21</vt:lpstr>
      <vt:lpstr>SCDBPTASN1!SCDBPTASN1_026ENDI_22</vt:lpstr>
      <vt:lpstr>SCDBPTASN1!SCDBPTASN1_026ENDI_23</vt:lpstr>
      <vt:lpstr>SCDBPTASN1!SCDBPTASN1_026ENDI_24</vt:lpstr>
      <vt:lpstr>SCDBPTASN1!SCDBPTASN1_026ENDI_25</vt:lpstr>
      <vt:lpstr>SCDBPTASN1!SCDBPTASN1_026ENDI_3</vt:lpstr>
      <vt:lpstr>SCDBPTASN1!SCDBPTASN1_026ENDI_4</vt:lpstr>
      <vt:lpstr>SCDBPTASN1!SCDBPTASN1_026ENDI_5</vt:lpstr>
      <vt:lpstr>SCDBPTASN1!SCDBPTASN1_026ENDI_6</vt:lpstr>
      <vt:lpstr>SCDBPTASN1!SCDBPTASN1_026ENDI_7</vt:lpstr>
      <vt:lpstr>SCDBPTASN1!SCDBPTASN1_026ENDI_8</vt:lpstr>
      <vt:lpstr>SCDBPTASN1!SCDBPTASN1_026ENDI_9</vt:lpstr>
      <vt:lpstr>SCDBPTASN1!SCDBPTASN1_0270000_Range</vt:lpstr>
      <vt:lpstr>SCDBPTASN1!SCDBPTASN1_0279999_11</vt:lpstr>
      <vt:lpstr>SCDBPTASN1!SCDBPTASN1_0279999_12</vt:lpstr>
      <vt:lpstr>SCDBPTASN1!SCDBPTASN1_0279999_13</vt:lpstr>
      <vt:lpstr>SCDBPTASN1!SCDBPTASN1_0279999_14</vt:lpstr>
      <vt:lpstr>SCDBPTASN1!SCDBPTASN1_0279999_16</vt:lpstr>
      <vt:lpstr>SCDBPTASN1!SCDBPTASN1_0279999_17</vt:lpstr>
      <vt:lpstr>SCDBPTASN1!SCDBPTASN1_0279999_18</vt:lpstr>
      <vt:lpstr>SCDBPTASN1!SCDBPTASN1_0279999_19</vt:lpstr>
      <vt:lpstr>SCDBPTASN1!SCDBPTASN1_0279999_20</vt:lpstr>
      <vt:lpstr>SCDBPTASN1!SCDBPTASN1_0279999_21</vt:lpstr>
      <vt:lpstr>SCDBPTASN1!SCDBPTASN1_027BEGN_1</vt:lpstr>
      <vt:lpstr>SCDBPTASN1!SCDBPTASN1_027BEGN_10</vt:lpstr>
      <vt:lpstr>SCDBPTASN1!SCDBPTASN1_027BEGN_11</vt:lpstr>
      <vt:lpstr>SCDBPTASN1!SCDBPTASN1_027BEGN_12</vt:lpstr>
      <vt:lpstr>SCDBPTASN1!SCDBPTASN1_027BEGN_13</vt:lpstr>
      <vt:lpstr>SCDBPTASN1!SCDBPTASN1_027BEGN_14</vt:lpstr>
      <vt:lpstr>SCDBPTASN1!SCDBPTASN1_027BEGN_15</vt:lpstr>
      <vt:lpstr>SCDBPTASN1!SCDBPTASN1_027BEGN_16</vt:lpstr>
      <vt:lpstr>SCDBPTASN1!SCDBPTASN1_027BEGN_17</vt:lpstr>
      <vt:lpstr>SCDBPTASN1!SCDBPTASN1_027BEGN_18</vt:lpstr>
      <vt:lpstr>SCDBPTASN1!SCDBPTASN1_027BEGN_19</vt:lpstr>
      <vt:lpstr>SCDBPTASN1!SCDBPTASN1_027BEGN_2</vt:lpstr>
      <vt:lpstr>SCDBPTASN1!SCDBPTASN1_027BEGN_20</vt:lpstr>
      <vt:lpstr>SCDBPTASN1!SCDBPTASN1_027BEGN_21</vt:lpstr>
      <vt:lpstr>SCDBPTASN1!SCDBPTASN1_027BEGN_22</vt:lpstr>
      <vt:lpstr>SCDBPTASN1!SCDBPTASN1_027BEGN_23</vt:lpstr>
      <vt:lpstr>SCDBPTASN1!SCDBPTASN1_027BEGN_24</vt:lpstr>
      <vt:lpstr>SCDBPTASN1!SCDBPTASN1_027BEGN_25</vt:lpstr>
      <vt:lpstr>SCDBPTASN1!SCDBPTASN1_027BEGN_3</vt:lpstr>
      <vt:lpstr>SCDBPTASN1!SCDBPTASN1_027BEGN_4</vt:lpstr>
      <vt:lpstr>SCDBPTASN1!SCDBPTASN1_027BEGN_5</vt:lpstr>
      <vt:lpstr>SCDBPTASN1!SCDBPTASN1_027BEGN_6</vt:lpstr>
      <vt:lpstr>SCDBPTASN1!SCDBPTASN1_027BEGN_7</vt:lpstr>
      <vt:lpstr>SCDBPTASN1!SCDBPTASN1_027BEGN_8</vt:lpstr>
      <vt:lpstr>SCDBPTASN1!SCDBPTASN1_027BEGN_9</vt:lpstr>
      <vt:lpstr>SCDBPTASN1!SCDBPTASN1_027ENDI_10</vt:lpstr>
      <vt:lpstr>SCDBPTASN1!SCDBPTASN1_027ENDI_11</vt:lpstr>
      <vt:lpstr>SCDBPTASN1!SCDBPTASN1_027ENDI_12</vt:lpstr>
      <vt:lpstr>SCDBPTASN1!SCDBPTASN1_027ENDI_13</vt:lpstr>
      <vt:lpstr>SCDBPTASN1!SCDBPTASN1_027ENDI_14</vt:lpstr>
      <vt:lpstr>SCDBPTASN1!SCDBPTASN1_027ENDI_15</vt:lpstr>
      <vt:lpstr>SCDBPTASN1!SCDBPTASN1_027ENDI_16</vt:lpstr>
      <vt:lpstr>SCDBPTASN1!SCDBPTASN1_027ENDI_17</vt:lpstr>
      <vt:lpstr>SCDBPTASN1!SCDBPTASN1_027ENDI_18</vt:lpstr>
      <vt:lpstr>SCDBPTASN1!SCDBPTASN1_027ENDI_19</vt:lpstr>
      <vt:lpstr>SCDBPTASN1!SCDBPTASN1_027ENDI_2</vt:lpstr>
      <vt:lpstr>SCDBPTASN1!SCDBPTASN1_027ENDI_20</vt:lpstr>
      <vt:lpstr>SCDBPTASN1!SCDBPTASN1_027ENDI_21</vt:lpstr>
      <vt:lpstr>SCDBPTASN1!SCDBPTASN1_027ENDI_22</vt:lpstr>
      <vt:lpstr>SCDBPTASN1!SCDBPTASN1_027ENDI_23</vt:lpstr>
      <vt:lpstr>SCDBPTASN1!SCDBPTASN1_027ENDI_24</vt:lpstr>
      <vt:lpstr>SCDBPTASN1!SCDBPTASN1_027ENDI_25</vt:lpstr>
      <vt:lpstr>SCDBPTASN1!SCDBPTASN1_027ENDI_3</vt:lpstr>
      <vt:lpstr>SCDBPTASN1!SCDBPTASN1_027ENDI_4</vt:lpstr>
      <vt:lpstr>SCDBPTASN1!SCDBPTASN1_027ENDI_5</vt:lpstr>
      <vt:lpstr>SCDBPTASN1!SCDBPTASN1_027ENDI_6</vt:lpstr>
      <vt:lpstr>SCDBPTASN1!SCDBPTASN1_027ENDI_7</vt:lpstr>
      <vt:lpstr>SCDBPTASN1!SCDBPTASN1_027ENDI_8</vt:lpstr>
      <vt:lpstr>SCDBPTASN1!SCDBPTASN1_027ENDI_9</vt:lpstr>
      <vt:lpstr>SCDBPTASN1!SCDBPTASN1_0289999_11</vt:lpstr>
      <vt:lpstr>SCDBPTASN1!SCDBPTASN1_0289999_12</vt:lpstr>
      <vt:lpstr>SCDBPTASN1!SCDBPTASN1_0289999_13</vt:lpstr>
      <vt:lpstr>SCDBPTASN1!SCDBPTASN1_0289999_14</vt:lpstr>
      <vt:lpstr>SCDBPTASN1!SCDBPTASN1_0289999_16</vt:lpstr>
      <vt:lpstr>SCDBPTASN1!SCDBPTASN1_0289999_17</vt:lpstr>
      <vt:lpstr>SCDBPTASN1!SCDBPTASN1_0289999_18</vt:lpstr>
      <vt:lpstr>SCDBPTASN1!SCDBPTASN1_0289999_19</vt:lpstr>
      <vt:lpstr>SCDBPTASN1!SCDBPTASN1_0289999_20</vt:lpstr>
      <vt:lpstr>SCDBPTASN1!SCDBPTASN1_0289999_21</vt:lpstr>
      <vt:lpstr>SCDBPTASN1!SCDBPTASN1_0290000_Range</vt:lpstr>
      <vt:lpstr>SCDBPTASN1!SCDBPTASN1_0299999_11</vt:lpstr>
      <vt:lpstr>SCDBPTASN1!SCDBPTASN1_0299999_12</vt:lpstr>
      <vt:lpstr>SCDBPTASN1!SCDBPTASN1_0299999_13</vt:lpstr>
      <vt:lpstr>SCDBPTASN1!SCDBPTASN1_0299999_14</vt:lpstr>
      <vt:lpstr>SCDBPTASN1!SCDBPTASN1_0299999_16</vt:lpstr>
      <vt:lpstr>SCDBPTASN1!SCDBPTASN1_0299999_17</vt:lpstr>
      <vt:lpstr>SCDBPTASN1!SCDBPTASN1_0299999_18</vt:lpstr>
      <vt:lpstr>SCDBPTASN1!SCDBPTASN1_0299999_19</vt:lpstr>
      <vt:lpstr>SCDBPTASN1!SCDBPTASN1_0299999_20</vt:lpstr>
      <vt:lpstr>SCDBPTASN1!SCDBPTASN1_0299999_21</vt:lpstr>
      <vt:lpstr>SCDBPTASN1!SCDBPTASN1_029BEGN_1</vt:lpstr>
      <vt:lpstr>SCDBPTASN1!SCDBPTASN1_029BEGN_10</vt:lpstr>
      <vt:lpstr>SCDBPTASN1!SCDBPTASN1_029BEGN_11</vt:lpstr>
      <vt:lpstr>SCDBPTASN1!SCDBPTASN1_029BEGN_12</vt:lpstr>
      <vt:lpstr>SCDBPTASN1!SCDBPTASN1_029BEGN_13</vt:lpstr>
      <vt:lpstr>SCDBPTASN1!SCDBPTASN1_029BEGN_14</vt:lpstr>
      <vt:lpstr>SCDBPTASN1!SCDBPTASN1_029BEGN_15</vt:lpstr>
      <vt:lpstr>SCDBPTASN1!SCDBPTASN1_029BEGN_16</vt:lpstr>
      <vt:lpstr>SCDBPTASN1!SCDBPTASN1_029BEGN_17</vt:lpstr>
      <vt:lpstr>SCDBPTASN1!SCDBPTASN1_029BEGN_18</vt:lpstr>
      <vt:lpstr>SCDBPTASN1!SCDBPTASN1_029BEGN_19</vt:lpstr>
      <vt:lpstr>SCDBPTASN1!SCDBPTASN1_029BEGN_2</vt:lpstr>
      <vt:lpstr>SCDBPTASN1!SCDBPTASN1_029BEGN_20</vt:lpstr>
      <vt:lpstr>SCDBPTASN1!SCDBPTASN1_029BEGN_21</vt:lpstr>
      <vt:lpstr>SCDBPTASN1!SCDBPTASN1_029BEGN_22</vt:lpstr>
      <vt:lpstr>SCDBPTASN1!SCDBPTASN1_029BEGN_23</vt:lpstr>
      <vt:lpstr>SCDBPTASN1!SCDBPTASN1_029BEGN_24</vt:lpstr>
      <vt:lpstr>SCDBPTASN1!SCDBPTASN1_029BEGN_25</vt:lpstr>
      <vt:lpstr>SCDBPTASN1!SCDBPTASN1_029BEGN_3</vt:lpstr>
      <vt:lpstr>SCDBPTASN1!SCDBPTASN1_029BEGN_4</vt:lpstr>
      <vt:lpstr>SCDBPTASN1!SCDBPTASN1_029BEGN_5</vt:lpstr>
      <vt:lpstr>SCDBPTASN1!SCDBPTASN1_029BEGN_6</vt:lpstr>
      <vt:lpstr>SCDBPTASN1!SCDBPTASN1_029BEGN_7</vt:lpstr>
      <vt:lpstr>SCDBPTASN1!SCDBPTASN1_029BEGN_8</vt:lpstr>
      <vt:lpstr>SCDBPTASN1!SCDBPTASN1_029BEGN_9</vt:lpstr>
      <vt:lpstr>SCDBPTASN1!SCDBPTASN1_029ENDI_10</vt:lpstr>
      <vt:lpstr>SCDBPTASN1!SCDBPTASN1_029ENDI_11</vt:lpstr>
      <vt:lpstr>SCDBPTASN1!SCDBPTASN1_029ENDI_12</vt:lpstr>
      <vt:lpstr>SCDBPTASN1!SCDBPTASN1_029ENDI_13</vt:lpstr>
      <vt:lpstr>SCDBPTASN1!SCDBPTASN1_029ENDI_14</vt:lpstr>
      <vt:lpstr>SCDBPTASN1!SCDBPTASN1_029ENDI_15</vt:lpstr>
      <vt:lpstr>SCDBPTASN1!SCDBPTASN1_029ENDI_16</vt:lpstr>
      <vt:lpstr>SCDBPTASN1!SCDBPTASN1_029ENDI_17</vt:lpstr>
      <vt:lpstr>SCDBPTASN1!SCDBPTASN1_029ENDI_18</vt:lpstr>
      <vt:lpstr>SCDBPTASN1!SCDBPTASN1_029ENDI_19</vt:lpstr>
      <vt:lpstr>SCDBPTASN1!SCDBPTASN1_029ENDI_2</vt:lpstr>
      <vt:lpstr>SCDBPTASN1!SCDBPTASN1_029ENDI_20</vt:lpstr>
      <vt:lpstr>SCDBPTASN1!SCDBPTASN1_029ENDI_21</vt:lpstr>
      <vt:lpstr>SCDBPTASN1!SCDBPTASN1_029ENDI_22</vt:lpstr>
      <vt:lpstr>SCDBPTASN1!SCDBPTASN1_029ENDI_23</vt:lpstr>
      <vt:lpstr>SCDBPTASN1!SCDBPTASN1_029ENDI_24</vt:lpstr>
      <vt:lpstr>SCDBPTASN1!SCDBPTASN1_029ENDI_25</vt:lpstr>
      <vt:lpstr>SCDBPTASN1!SCDBPTASN1_029ENDI_3</vt:lpstr>
      <vt:lpstr>SCDBPTASN1!SCDBPTASN1_029ENDI_4</vt:lpstr>
      <vt:lpstr>SCDBPTASN1!SCDBPTASN1_029ENDI_5</vt:lpstr>
      <vt:lpstr>SCDBPTASN1!SCDBPTASN1_029ENDI_6</vt:lpstr>
      <vt:lpstr>SCDBPTASN1!SCDBPTASN1_029ENDI_7</vt:lpstr>
      <vt:lpstr>SCDBPTASN1!SCDBPTASN1_029ENDI_8</vt:lpstr>
      <vt:lpstr>SCDBPTASN1!SCDBPTASN1_029ENDI_9</vt:lpstr>
      <vt:lpstr>SCDBPTASN1!SCDBPTASN1_0300000_Range</vt:lpstr>
      <vt:lpstr>SCDBPTASN1!SCDBPTASN1_0309999_11</vt:lpstr>
      <vt:lpstr>SCDBPTASN1!SCDBPTASN1_0309999_12</vt:lpstr>
      <vt:lpstr>SCDBPTASN1!SCDBPTASN1_0309999_13</vt:lpstr>
      <vt:lpstr>SCDBPTASN1!SCDBPTASN1_0309999_14</vt:lpstr>
      <vt:lpstr>SCDBPTASN1!SCDBPTASN1_0309999_16</vt:lpstr>
      <vt:lpstr>SCDBPTASN1!SCDBPTASN1_0309999_17</vt:lpstr>
      <vt:lpstr>SCDBPTASN1!SCDBPTASN1_0309999_18</vt:lpstr>
      <vt:lpstr>SCDBPTASN1!SCDBPTASN1_0309999_19</vt:lpstr>
      <vt:lpstr>SCDBPTASN1!SCDBPTASN1_0309999_20</vt:lpstr>
      <vt:lpstr>SCDBPTASN1!SCDBPTASN1_0309999_21</vt:lpstr>
      <vt:lpstr>SCDBPTASN1!SCDBPTASN1_030BEGN_1</vt:lpstr>
      <vt:lpstr>SCDBPTASN1!SCDBPTASN1_030BEGN_10</vt:lpstr>
      <vt:lpstr>SCDBPTASN1!SCDBPTASN1_030BEGN_11</vt:lpstr>
      <vt:lpstr>SCDBPTASN1!SCDBPTASN1_030BEGN_12</vt:lpstr>
      <vt:lpstr>SCDBPTASN1!SCDBPTASN1_030BEGN_13</vt:lpstr>
      <vt:lpstr>SCDBPTASN1!SCDBPTASN1_030BEGN_14</vt:lpstr>
      <vt:lpstr>SCDBPTASN1!SCDBPTASN1_030BEGN_15</vt:lpstr>
      <vt:lpstr>SCDBPTASN1!SCDBPTASN1_030BEGN_16</vt:lpstr>
      <vt:lpstr>SCDBPTASN1!SCDBPTASN1_030BEGN_17</vt:lpstr>
      <vt:lpstr>SCDBPTASN1!SCDBPTASN1_030BEGN_18</vt:lpstr>
      <vt:lpstr>SCDBPTASN1!SCDBPTASN1_030BEGN_19</vt:lpstr>
      <vt:lpstr>SCDBPTASN1!SCDBPTASN1_030BEGN_2</vt:lpstr>
      <vt:lpstr>SCDBPTASN1!SCDBPTASN1_030BEGN_20</vt:lpstr>
      <vt:lpstr>SCDBPTASN1!SCDBPTASN1_030BEGN_21</vt:lpstr>
      <vt:lpstr>SCDBPTASN1!SCDBPTASN1_030BEGN_22</vt:lpstr>
      <vt:lpstr>SCDBPTASN1!SCDBPTASN1_030BEGN_23</vt:lpstr>
      <vt:lpstr>SCDBPTASN1!SCDBPTASN1_030BEGN_24</vt:lpstr>
      <vt:lpstr>SCDBPTASN1!SCDBPTASN1_030BEGN_25</vt:lpstr>
      <vt:lpstr>SCDBPTASN1!SCDBPTASN1_030BEGN_3</vt:lpstr>
      <vt:lpstr>SCDBPTASN1!SCDBPTASN1_030BEGN_4</vt:lpstr>
      <vt:lpstr>SCDBPTASN1!SCDBPTASN1_030BEGN_5</vt:lpstr>
      <vt:lpstr>SCDBPTASN1!SCDBPTASN1_030BEGN_6</vt:lpstr>
      <vt:lpstr>SCDBPTASN1!SCDBPTASN1_030BEGN_7</vt:lpstr>
      <vt:lpstr>SCDBPTASN1!SCDBPTASN1_030BEGN_8</vt:lpstr>
      <vt:lpstr>SCDBPTASN1!SCDBPTASN1_030BEGN_9</vt:lpstr>
      <vt:lpstr>SCDBPTASN1!SCDBPTASN1_030ENDI_10</vt:lpstr>
      <vt:lpstr>SCDBPTASN1!SCDBPTASN1_030ENDI_11</vt:lpstr>
      <vt:lpstr>SCDBPTASN1!SCDBPTASN1_030ENDI_12</vt:lpstr>
      <vt:lpstr>SCDBPTASN1!SCDBPTASN1_030ENDI_13</vt:lpstr>
      <vt:lpstr>SCDBPTASN1!SCDBPTASN1_030ENDI_14</vt:lpstr>
      <vt:lpstr>SCDBPTASN1!SCDBPTASN1_030ENDI_15</vt:lpstr>
      <vt:lpstr>SCDBPTASN1!SCDBPTASN1_030ENDI_16</vt:lpstr>
      <vt:lpstr>SCDBPTASN1!SCDBPTASN1_030ENDI_17</vt:lpstr>
      <vt:lpstr>SCDBPTASN1!SCDBPTASN1_030ENDI_18</vt:lpstr>
      <vt:lpstr>SCDBPTASN1!SCDBPTASN1_030ENDI_19</vt:lpstr>
      <vt:lpstr>SCDBPTASN1!SCDBPTASN1_030ENDI_2</vt:lpstr>
      <vt:lpstr>SCDBPTASN1!SCDBPTASN1_030ENDI_20</vt:lpstr>
      <vt:lpstr>SCDBPTASN1!SCDBPTASN1_030ENDI_21</vt:lpstr>
      <vt:lpstr>SCDBPTASN1!SCDBPTASN1_030ENDI_22</vt:lpstr>
      <vt:lpstr>SCDBPTASN1!SCDBPTASN1_030ENDI_23</vt:lpstr>
      <vt:lpstr>SCDBPTASN1!SCDBPTASN1_030ENDI_24</vt:lpstr>
      <vt:lpstr>SCDBPTASN1!SCDBPTASN1_030ENDI_25</vt:lpstr>
      <vt:lpstr>SCDBPTASN1!SCDBPTASN1_030ENDI_3</vt:lpstr>
      <vt:lpstr>SCDBPTASN1!SCDBPTASN1_030ENDI_4</vt:lpstr>
      <vt:lpstr>SCDBPTASN1!SCDBPTASN1_030ENDI_5</vt:lpstr>
      <vt:lpstr>SCDBPTASN1!SCDBPTASN1_030ENDI_6</vt:lpstr>
      <vt:lpstr>SCDBPTASN1!SCDBPTASN1_030ENDI_7</vt:lpstr>
      <vt:lpstr>SCDBPTASN1!SCDBPTASN1_030ENDI_8</vt:lpstr>
      <vt:lpstr>SCDBPTASN1!SCDBPTASN1_030ENDI_9</vt:lpstr>
      <vt:lpstr>SCDBPTASN1!SCDBPTASN1_0310000_Range</vt:lpstr>
      <vt:lpstr>SCDBPTASN1!SCDBPTASN1_0319999_11</vt:lpstr>
      <vt:lpstr>SCDBPTASN1!SCDBPTASN1_0319999_12</vt:lpstr>
      <vt:lpstr>SCDBPTASN1!SCDBPTASN1_0319999_13</vt:lpstr>
      <vt:lpstr>SCDBPTASN1!SCDBPTASN1_0319999_14</vt:lpstr>
      <vt:lpstr>SCDBPTASN1!SCDBPTASN1_0319999_16</vt:lpstr>
      <vt:lpstr>SCDBPTASN1!SCDBPTASN1_0319999_17</vt:lpstr>
      <vt:lpstr>SCDBPTASN1!SCDBPTASN1_0319999_18</vt:lpstr>
      <vt:lpstr>SCDBPTASN1!SCDBPTASN1_0319999_19</vt:lpstr>
      <vt:lpstr>SCDBPTASN1!SCDBPTASN1_0319999_20</vt:lpstr>
      <vt:lpstr>SCDBPTASN1!SCDBPTASN1_0319999_21</vt:lpstr>
      <vt:lpstr>SCDBPTASN1!SCDBPTASN1_031BEGN_1</vt:lpstr>
      <vt:lpstr>SCDBPTASN1!SCDBPTASN1_031BEGN_10</vt:lpstr>
      <vt:lpstr>SCDBPTASN1!SCDBPTASN1_031BEGN_11</vt:lpstr>
      <vt:lpstr>SCDBPTASN1!SCDBPTASN1_031BEGN_12</vt:lpstr>
      <vt:lpstr>SCDBPTASN1!SCDBPTASN1_031BEGN_13</vt:lpstr>
      <vt:lpstr>SCDBPTASN1!SCDBPTASN1_031BEGN_14</vt:lpstr>
      <vt:lpstr>SCDBPTASN1!SCDBPTASN1_031BEGN_15</vt:lpstr>
      <vt:lpstr>SCDBPTASN1!SCDBPTASN1_031BEGN_16</vt:lpstr>
      <vt:lpstr>SCDBPTASN1!SCDBPTASN1_031BEGN_17</vt:lpstr>
      <vt:lpstr>SCDBPTASN1!SCDBPTASN1_031BEGN_18</vt:lpstr>
      <vt:lpstr>SCDBPTASN1!SCDBPTASN1_031BEGN_19</vt:lpstr>
      <vt:lpstr>SCDBPTASN1!SCDBPTASN1_031BEGN_2</vt:lpstr>
      <vt:lpstr>SCDBPTASN1!SCDBPTASN1_031BEGN_20</vt:lpstr>
      <vt:lpstr>SCDBPTASN1!SCDBPTASN1_031BEGN_21</vt:lpstr>
      <vt:lpstr>SCDBPTASN1!SCDBPTASN1_031BEGN_22</vt:lpstr>
      <vt:lpstr>SCDBPTASN1!SCDBPTASN1_031BEGN_23</vt:lpstr>
      <vt:lpstr>SCDBPTASN1!SCDBPTASN1_031BEGN_24</vt:lpstr>
      <vt:lpstr>SCDBPTASN1!SCDBPTASN1_031BEGN_25</vt:lpstr>
      <vt:lpstr>SCDBPTASN1!SCDBPTASN1_031BEGN_3</vt:lpstr>
      <vt:lpstr>SCDBPTASN1!SCDBPTASN1_031BEGN_4</vt:lpstr>
      <vt:lpstr>SCDBPTASN1!SCDBPTASN1_031BEGN_5</vt:lpstr>
      <vt:lpstr>SCDBPTASN1!SCDBPTASN1_031BEGN_6</vt:lpstr>
      <vt:lpstr>SCDBPTASN1!SCDBPTASN1_031BEGN_7</vt:lpstr>
      <vt:lpstr>SCDBPTASN1!SCDBPTASN1_031BEGN_8</vt:lpstr>
      <vt:lpstr>SCDBPTASN1!SCDBPTASN1_031BEGN_9</vt:lpstr>
      <vt:lpstr>SCDBPTASN1!SCDBPTASN1_031ENDI_10</vt:lpstr>
      <vt:lpstr>SCDBPTASN1!SCDBPTASN1_031ENDI_11</vt:lpstr>
      <vt:lpstr>SCDBPTASN1!SCDBPTASN1_031ENDI_12</vt:lpstr>
      <vt:lpstr>SCDBPTASN1!SCDBPTASN1_031ENDI_13</vt:lpstr>
      <vt:lpstr>SCDBPTASN1!SCDBPTASN1_031ENDI_14</vt:lpstr>
      <vt:lpstr>SCDBPTASN1!SCDBPTASN1_031ENDI_15</vt:lpstr>
      <vt:lpstr>SCDBPTASN1!SCDBPTASN1_031ENDI_16</vt:lpstr>
      <vt:lpstr>SCDBPTASN1!SCDBPTASN1_031ENDI_17</vt:lpstr>
      <vt:lpstr>SCDBPTASN1!SCDBPTASN1_031ENDI_18</vt:lpstr>
      <vt:lpstr>SCDBPTASN1!SCDBPTASN1_031ENDI_19</vt:lpstr>
      <vt:lpstr>SCDBPTASN1!SCDBPTASN1_031ENDI_2</vt:lpstr>
      <vt:lpstr>SCDBPTASN1!SCDBPTASN1_031ENDI_20</vt:lpstr>
      <vt:lpstr>SCDBPTASN1!SCDBPTASN1_031ENDI_21</vt:lpstr>
      <vt:lpstr>SCDBPTASN1!SCDBPTASN1_031ENDI_22</vt:lpstr>
      <vt:lpstr>SCDBPTASN1!SCDBPTASN1_031ENDI_23</vt:lpstr>
      <vt:lpstr>SCDBPTASN1!SCDBPTASN1_031ENDI_24</vt:lpstr>
      <vt:lpstr>SCDBPTASN1!SCDBPTASN1_031ENDI_25</vt:lpstr>
      <vt:lpstr>SCDBPTASN1!SCDBPTASN1_031ENDI_3</vt:lpstr>
      <vt:lpstr>SCDBPTASN1!SCDBPTASN1_031ENDI_4</vt:lpstr>
      <vt:lpstr>SCDBPTASN1!SCDBPTASN1_031ENDI_5</vt:lpstr>
      <vt:lpstr>SCDBPTASN1!SCDBPTASN1_031ENDI_6</vt:lpstr>
      <vt:lpstr>SCDBPTASN1!SCDBPTASN1_031ENDI_7</vt:lpstr>
      <vt:lpstr>SCDBPTASN1!SCDBPTASN1_031ENDI_8</vt:lpstr>
      <vt:lpstr>SCDBPTASN1!SCDBPTASN1_031ENDI_9</vt:lpstr>
      <vt:lpstr>SCDBPTASN1!SCDBPTASN1_0320000_Range</vt:lpstr>
      <vt:lpstr>SCDBPTASN1!SCDBPTASN1_0329999_11</vt:lpstr>
      <vt:lpstr>SCDBPTASN1!SCDBPTASN1_0329999_12</vt:lpstr>
      <vt:lpstr>SCDBPTASN1!SCDBPTASN1_0329999_13</vt:lpstr>
      <vt:lpstr>SCDBPTASN1!SCDBPTASN1_0329999_14</vt:lpstr>
      <vt:lpstr>SCDBPTASN1!SCDBPTASN1_0329999_16</vt:lpstr>
      <vt:lpstr>SCDBPTASN1!SCDBPTASN1_0329999_17</vt:lpstr>
      <vt:lpstr>SCDBPTASN1!SCDBPTASN1_0329999_18</vt:lpstr>
      <vt:lpstr>SCDBPTASN1!SCDBPTASN1_0329999_19</vt:lpstr>
      <vt:lpstr>SCDBPTASN1!SCDBPTASN1_0329999_20</vt:lpstr>
      <vt:lpstr>SCDBPTASN1!SCDBPTASN1_0329999_21</vt:lpstr>
      <vt:lpstr>SCDBPTASN1!SCDBPTASN1_032BEGN_1</vt:lpstr>
      <vt:lpstr>SCDBPTASN1!SCDBPTASN1_032BEGN_10</vt:lpstr>
      <vt:lpstr>SCDBPTASN1!SCDBPTASN1_032BEGN_11</vt:lpstr>
      <vt:lpstr>SCDBPTASN1!SCDBPTASN1_032BEGN_12</vt:lpstr>
      <vt:lpstr>SCDBPTASN1!SCDBPTASN1_032BEGN_13</vt:lpstr>
      <vt:lpstr>SCDBPTASN1!SCDBPTASN1_032BEGN_14</vt:lpstr>
      <vt:lpstr>SCDBPTASN1!SCDBPTASN1_032BEGN_15</vt:lpstr>
      <vt:lpstr>SCDBPTASN1!SCDBPTASN1_032BEGN_16</vt:lpstr>
      <vt:lpstr>SCDBPTASN1!SCDBPTASN1_032BEGN_17</vt:lpstr>
      <vt:lpstr>SCDBPTASN1!SCDBPTASN1_032BEGN_18</vt:lpstr>
      <vt:lpstr>SCDBPTASN1!SCDBPTASN1_032BEGN_19</vt:lpstr>
      <vt:lpstr>SCDBPTASN1!SCDBPTASN1_032BEGN_2</vt:lpstr>
      <vt:lpstr>SCDBPTASN1!SCDBPTASN1_032BEGN_20</vt:lpstr>
      <vt:lpstr>SCDBPTASN1!SCDBPTASN1_032BEGN_21</vt:lpstr>
      <vt:lpstr>SCDBPTASN1!SCDBPTASN1_032BEGN_22</vt:lpstr>
      <vt:lpstr>SCDBPTASN1!SCDBPTASN1_032BEGN_23</vt:lpstr>
      <vt:lpstr>SCDBPTASN1!SCDBPTASN1_032BEGN_24</vt:lpstr>
      <vt:lpstr>SCDBPTASN1!SCDBPTASN1_032BEGN_25</vt:lpstr>
      <vt:lpstr>SCDBPTASN1!SCDBPTASN1_032BEGN_3</vt:lpstr>
      <vt:lpstr>SCDBPTASN1!SCDBPTASN1_032BEGN_4</vt:lpstr>
      <vt:lpstr>SCDBPTASN1!SCDBPTASN1_032BEGN_5</vt:lpstr>
      <vt:lpstr>SCDBPTASN1!SCDBPTASN1_032BEGN_6</vt:lpstr>
      <vt:lpstr>SCDBPTASN1!SCDBPTASN1_032BEGN_7</vt:lpstr>
      <vt:lpstr>SCDBPTASN1!SCDBPTASN1_032BEGN_8</vt:lpstr>
      <vt:lpstr>SCDBPTASN1!SCDBPTASN1_032BEGN_9</vt:lpstr>
      <vt:lpstr>SCDBPTASN1!SCDBPTASN1_032ENDI_10</vt:lpstr>
      <vt:lpstr>SCDBPTASN1!SCDBPTASN1_032ENDI_11</vt:lpstr>
      <vt:lpstr>SCDBPTASN1!SCDBPTASN1_032ENDI_12</vt:lpstr>
      <vt:lpstr>SCDBPTASN1!SCDBPTASN1_032ENDI_13</vt:lpstr>
      <vt:lpstr>SCDBPTASN1!SCDBPTASN1_032ENDI_14</vt:lpstr>
      <vt:lpstr>SCDBPTASN1!SCDBPTASN1_032ENDI_15</vt:lpstr>
      <vt:lpstr>SCDBPTASN1!SCDBPTASN1_032ENDI_16</vt:lpstr>
      <vt:lpstr>SCDBPTASN1!SCDBPTASN1_032ENDI_17</vt:lpstr>
      <vt:lpstr>SCDBPTASN1!SCDBPTASN1_032ENDI_18</vt:lpstr>
      <vt:lpstr>SCDBPTASN1!SCDBPTASN1_032ENDI_19</vt:lpstr>
      <vt:lpstr>SCDBPTASN1!SCDBPTASN1_032ENDI_2</vt:lpstr>
      <vt:lpstr>SCDBPTASN1!SCDBPTASN1_032ENDI_20</vt:lpstr>
      <vt:lpstr>SCDBPTASN1!SCDBPTASN1_032ENDI_21</vt:lpstr>
      <vt:lpstr>SCDBPTASN1!SCDBPTASN1_032ENDI_22</vt:lpstr>
      <vt:lpstr>SCDBPTASN1!SCDBPTASN1_032ENDI_23</vt:lpstr>
      <vt:lpstr>SCDBPTASN1!SCDBPTASN1_032ENDI_24</vt:lpstr>
      <vt:lpstr>SCDBPTASN1!SCDBPTASN1_032ENDI_25</vt:lpstr>
      <vt:lpstr>SCDBPTASN1!SCDBPTASN1_032ENDI_3</vt:lpstr>
      <vt:lpstr>SCDBPTASN1!SCDBPTASN1_032ENDI_4</vt:lpstr>
      <vt:lpstr>SCDBPTASN1!SCDBPTASN1_032ENDI_5</vt:lpstr>
      <vt:lpstr>SCDBPTASN1!SCDBPTASN1_032ENDI_6</vt:lpstr>
      <vt:lpstr>SCDBPTASN1!SCDBPTASN1_032ENDI_7</vt:lpstr>
      <vt:lpstr>SCDBPTASN1!SCDBPTASN1_032ENDI_8</vt:lpstr>
      <vt:lpstr>SCDBPTASN1!SCDBPTASN1_032ENDI_9</vt:lpstr>
      <vt:lpstr>SCDBPTASN1!SCDBPTASN1_0330000_Range</vt:lpstr>
      <vt:lpstr>SCDBPTASN1!SCDBPTASN1_0339999_11</vt:lpstr>
      <vt:lpstr>SCDBPTASN1!SCDBPTASN1_0339999_12</vt:lpstr>
      <vt:lpstr>SCDBPTASN1!SCDBPTASN1_0339999_13</vt:lpstr>
      <vt:lpstr>SCDBPTASN1!SCDBPTASN1_0339999_14</vt:lpstr>
      <vt:lpstr>SCDBPTASN1!SCDBPTASN1_0339999_16</vt:lpstr>
      <vt:lpstr>SCDBPTASN1!SCDBPTASN1_0339999_17</vt:lpstr>
      <vt:lpstr>SCDBPTASN1!SCDBPTASN1_0339999_18</vt:lpstr>
      <vt:lpstr>SCDBPTASN1!SCDBPTASN1_0339999_19</vt:lpstr>
      <vt:lpstr>SCDBPTASN1!SCDBPTASN1_0339999_20</vt:lpstr>
      <vt:lpstr>SCDBPTASN1!SCDBPTASN1_0339999_21</vt:lpstr>
      <vt:lpstr>SCDBPTASN1!SCDBPTASN1_033BEGN_1</vt:lpstr>
      <vt:lpstr>SCDBPTASN1!SCDBPTASN1_033BEGN_10</vt:lpstr>
      <vt:lpstr>SCDBPTASN1!SCDBPTASN1_033BEGN_11</vt:lpstr>
      <vt:lpstr>SCDBPTASN1!SCDBPTASN1_033BEGN_12</vt:lpstr>
      <vt:lpstr>SCDBPTASN1!SCDBPTASN1_033BEGN_13</vt:lpstr>
      <vt:lpstr>SCDBPTASN1!SCDBPTASN1_033BEGN_14</vt:lpstr>
      <vt:lpstr>SCDBPTASN1!SCDBPTASN1_033BEGN_15</vt:lpstr>
      <vt:lpstr>SCDBPTASN1!SCDBPTASN1_033BEGN_16</vt:lpstr>
      <vt:lpstr>SCDBPTASN1!SCDBPTASN1_033BEGN_17</vt:lpstr>
      <vt:lpstr>SCDBPTASN1!SCDBPTASN1_033BEGN_18</vt:lpstr>
      <vt:lpstr>SCDBPTASN1!SCDBPTASN1_033BEGN_19</vt:lpstr>
      <vt:lpstr>SCDBPTASN1!SCDBPTASN1_033BEGN_2</vt:lpstr>
      <vt:lpstr>SCDBPTASN1!SCDBPTASN1_033BEGN_20</vt:lpstr>
      <vt:lpstr>SCDBPTASN1!SCDBPTASN1_033BEGN_21</vt:lpstr>
      <vt:lpstr>SCDBPTASN1!SCDBPTASN1_033BEGN_22</vt:lpstr>
      <vt:lpstr>SCDBPTASN1!SCDBPTASN1_033BEGN_23</vt:lpstr>
      <vt:lpstr>SCDBPTASN1!SCDBPTASN1_033BEGN_24</vt:lpstr>
      <vt:lpstr>SCDBPTASN1!SCDBPTASN1_033BEGN_25</vt:lpstr>
      <vt:lpstr>SCDBPTASN1!SCDBPTASN1_033BEGN_3</vt:lpstr>
      <vt:lpstr>SCDBPTASN1!SCDBPTASN1_033BEGN_4</vt:lpstr>
      <vt:lpstr>SCDBPTASN1!SCDBPTASN1_033BEGN_5</vt:lpstr>
      <vt:lpstr>SCDBPTASN1!SCDBPTASN1_033BEGN_6</vt:lpstr>
      <vt:lpstr>SCDBPTASN1!SCDBPTASN1_033BEGN_7</vt:lpstr>
      <vt:lpstr>SCDBPTASN1!SCDBPTASN1_033BEGN_8</vt:lpstr>
      <vt:lpstr>SCDBPTASN1!SCDBPTASN1_033BEGN_9</vt:lpstr>
      <vt:lpstr>SCDBPTASN1!SCDBPTASN1_033ENDI_10</vt:lpstr>
      <vt:lpstr>SCDBPTASN1!SCDBPTASN1_033ENDI_11</vt:lpstr>
      <vt:lpstr>SCDBPTASN1!SCDBPTASN1_033ENDI_12</vt:lpstr>
      <vt:lpstr>SCDBPTASN1!SCDBPTASN1_033ENDI_13</vt:lpstr>
      <vt:lpstr>SCDBPTASN1!SCDBPTASN1_033ENDI_14</vt:lpstr>
      <vt:lpstr>SCDBPTASN1!SCDBPTASN1_033ENDI_15</vt:lpstr>
      <vt:lpstr>SCDBPTASN1!SCDBPTASN1_033ENDI_16</vt:lpstr>
      <vt:lpstr>SCDBPTASN1!SCDBPTASN1_033ENDI_17</vt:lpstr>
      <vt:lpstr>SCDBPTASN1!SCDBPTASN1_033ENDI_18</vt:lpstr>
      <vt:lpstr>SCDBPTASN1!SCDBPTASN1_033ENDI_19</vt:lpstr>
      <vt:lpstr>SCDBPTASN1!SCDBPTASN1_033ENDI_2</vt:lpstr>
      <vt:lpstr>SCDBPTASN1!SCDBPTASN1_033ENDI_20</vt:lpstr>
      <vt:lpstr>SCDBPTASN1!SCDBPTASN1_033ENDI_21</vt:lpstr>
      <vt:lpstr>SCDBPTASN1!SCDBPTASN1_033ENDI_22</vt:lpstr>
      <vt:lpstr>SCDBPTASN1!SCDBPTASN1_033ENDI_23</vt:lpstr>
      <vt:lpstr>SCDBPTASN1!SCDBPTASN1_033ENDI_24</vt:lpstr>
      <vt:lpstr>SCDBPTASN1!SCDBPTASN1_033ENDI_25</vt:lpstr>
      <vt:lpstr>SCDBPTASN1!SCDBPTASN1_033ENDI_3</vt:lpstr>
      <vt:lpstr>SCDBPTASN1!SCDBPTASN1_033ENDI_4</vt:lpstr>
      <vt:lpstr>SCDBPTASN1!SCDBPTASN1_033ENDI_5</vt:lpstr>
      <vt:lpstr>SCDBPTASN1!SCDBPTASN1_033ENDI_6</vt:lpstr>
      <vt:lpstr>SCDBPTASN1!SCDBPTASN1_033ENDI_7</vt:lpstr>
      <vt:lpstr>SCDBPTASN1!SCDBPTASN1_033ENDI_8</vt:lpstr>
      <vt:lpstr>SCDBPTASN1!SCDBPTASN1_033ENDI_9</vt:lpstr>
      <vt:lpstr>SCDBPTASN1!SCDBPTASN1_0340000_Range</vt:lpstr>
      <vt:lpstr>SCDBPTASN1!SCDBPTASN1_0349999_11</vt:lpstr>
      <vt:lpstr>SCDBPTASN1!SCDBPTASN1_0349999_12</vt:lpstr>
      <vt:lpstr>SCDBPTASN1!SCDBPTASN1_0349999_13</vt:lpstr>
      <vt:lpstr>SCDBPTASN1!SCDBPTASN1_0349999_14</vt:lpstr>
      <vt:lpstr>SCDBPTASN1!SCDBPTASN1_0349999_16</vt:lpstr>
      <vt:lpstr>SCDBPTASN1!SCDBPTASN1_0349999_17</vt:lpstr>
      <vt:lpstr>SCDBPTASN1!SCDBPTASN1_0349999_18</vt:lpstr>
      <vt:lpstr>SCDBPTASN1!SCDBPTASN1_0349999_19</vt:lpstr>
      <vt:lpstr>SCDBPTASN1!SCDBPTASN1_0349999_20</vt:lpstr>
      <vt:lpstr>SCDBPTASN1!SCDBPTASN1_0349999_21</vt:lpstr>
      <vt:lpstr>SCDBPTASN1!SCDBPTASN1_034BEGN_1</vt:lpstr>
      <vt:lpstr>SCDBPTASN1!SCDBPTASN1_034BEGN_10</vt:lpstr>
      <vt:lpstr>SCDBPTASN1!SCDBPTASN1_034BEGN_11</vt:lpstr>
      <vt:lpstr>SCDBPTASN1!SCDBPTASN1_034BEGN_12</vt:lpstr>
      <vt:lpstr>SCDBPTASN1!SCDBPTASN1_034BEGN_13</vt:lpstr>
      <vt:lpstr>SCDBPTASN1!SCDBPTASN1_034BEGN_14</vt:lpstr>
      <vt:lpstr>SCDBPTASN1!SCDBPTASN1_034BEGN_15</vt:lpstr>
      <vt:lpstr>SCDBPTASN1!SCDBPTASN1_034BEGN_16</vt:lpstr>
      <vt:lpstr>SCDBPTASN1!SCDBPTASN1_034BEGN_17</vt:lpstr>
      <vt:lpstr>SCDBPTASN1!SCDBPTASN1_034BEGN_18</vt:lpstr>
      <vt:lpstr>SCDBPTASN1!SCDBPTASN1_034BEGN_19</vt:lpstr>
      <vt:lpstr>SCDBPTASN1!SCDBPTASN1_034BEGN_2</vt:lpstr>
      <vt:lpstr>SCDBPTASN1!SCDBPTASN1_034BEGN_20</vt:lpstr>
      <vt:lpstr>SCDBPTASN1!SCDBPTASN1_034BEGN_21</vt:lpstr>
      <vt:lpstr>SCDBPTASN1!SCDBPTASN1_034BEGN_22</vt:lpstr>
      <vt:lpstr>SCDBPTASN1!SCDBPTASN1_034BEGN_23</vt:lpstr>
      <vt:lpstr>SCDBPTASN1!SCDBPTASN1_034BEGN_24</vt:lpstr>
      <vt:lpstr>SCDBPTASN1!SCDBPTASN1_034BEGN_25</vt:lpstr>
      <vt:lpstr>SCDBPTASN1!SCDBPTASN1_034BEGN_3</vt:lpstr>
      <vt:lpstr>SCDBPTASN1!SCDBPTASN1_034BEGN_4</vt:lpstr>
      <vt:lpstr>SCDBPTASN1!SCDBPTASN1_034BEGN_5</vt:lpstr>
      <vt:lpstr>SCDBPTASN1!SCDBPTASN1_034BEGN_6</vt:lpstr>
      <vt:lpstr>SCDBPTASN1!SCDBPTASN1_034BEGN_7</vt:lpstr>
      <vt:lpstr>SCDBPTASN1!SCDBPTASN1_034BEGN_8</vt:lpstr>
      <vt:lpstr>SCDBPTASN1!SCDBPTASN1_034BEGN_9</vt:lpstr>
      <vt:lpstr>SCDBPTASN1!SCDBPTASN1_034ENDI_10</vt:lpstr>
      <vt:lpstr>SCDBPTASN1!SCDBPTASN1_034ENDI_11</vt:lpstr>
      <vt:lpstr>SCDBPTASN1!SCDBPTASN1_034ENDI_12</vt:lpstr>
      <vt:lpstr>SCDBPTASN1!SCDBPTASN1_034ENDI_13</vt:lpstr>
      <vt:lpstr>SCDBPTASN1!SCDBPTASN1_034ENDI_14</vt:lpstr>
      <vt:lpstr>SCDBPTASN1!SCDBPTASN1_034ENDI_15</vt:lpstr>
      <vt:lpstr>SCDBPTASN1!SCDBPTASN1_034ENDI_16</vt:lpstr>
      <vt:lpstr>SCDBPTASN1!SCDBPTASN1_034ENDI_17</vt:lpstr>
      <vt:lpstr>SCDBPTASN1!SCDBPTASN1_034ENDI_18</vt:lpstr>
      <vt:lpstr>SCDBPTASN1!SCDBPTASN1_034ENDI_19</vt:lpstr>
      <vt:lpstr>SCDBPTASN1!SCDBPTASN1_034ENDI_2</vt:lpstr>
      <vt:lpstr>SCDBPTASN1!SCDBPTASN1_034ENDI_20</vt:lpstr>
      <vt:lpstr>SCDBPTASN1!SCDBPTASN1_034ENDI_21</vt:lpstr>
      <vt:lpstr>SCDBPTASN1!SCDBPTASN1_034ENDI_22</vt:lpstr>
      <vt:lpstr>SCDBPTASN1!SCDBPTASN1_034ENDI_23</vt:lpstr>
      <vt:lpstr>SCDBPTASN1!SCDBPTASN1_034ENDI_24</vt:lpstr>
      <vt:lpstr>SCDBPTASN1!SCDBPTASN1_034ENDI_25</vt:lpstr>
      <vt:lpstr>SCDBPTASN1!SCDBPTASN1_034ENDI_3</vt:lpstr>
      <vt:lpstr>SCDBPTASN1!SCDBPTASN1_034ENDI_4</vt:lpstr>
      <vt:lpstr>SCDBPTASN1!SCDBPTASN1_034ENDI_5</vt:lpstr>
      <vt:lpstr>SCDBPTASN1!SCDBPTASN1_034ENDI_6</vt:lpstr>
      <vt:lpstr>SCDBPTASN1!SCDBPTASN1_034ENDI_7</vt:lpstr>
      <vt:lpstr>SCDBPTASN1!SCDBPTASN1_034ENDI_8</vt:lpstr>
      <vt:lpstr>SCDBPTASN1!SCDBPTASN1_034ENDI_9</vt:lpstr>
      <vt:lpstr>SCDBPTASN1!SCDBPTASN1_0359999_11</vt:lpstr>
      <vt:lpstr>SCDBPTASN1!SCDBPTASN1_0359999_12</vt:lpstr>
      <vt:lpstr>SCDBPTASN1!SCDBPTASN1_0359999_13</vt:lpstr>
      <vt:lpstr>SCDBPTASN1!SCDBPTASN1_0359999_14</vt:lpstr>
      <vt:lpstr>SCDBPTASN1!SCDBPTASN1_0359999_16</vt:lpstr>
      <vt:lpstr>SCDBPTASN1!SCDBPTASN1_0359999_17</vt:lpstr>
      <vt:lpstr>SCDBPTASN1!SCDBPTASN1_0359999_18</vt:lpstr>
      <vt:lpstr>SCDBPTASN1!SCDBPTASN1_0359999_19</vt:lpstr>
      <vt:lpstr>SCDBPTASN1!SCDBPTASN1_0359999_20</vt:lpstr>
      <vt:lpstr>SCDBPTASN1!SCDBPTASN1_0359999_21</vt:lpstr>
      <vt:lpstr>SCDBPTASN1!SCDBPTASN1_0369999_11</vt:lpstr>
      <vt:lpstr>SCDBPTASN1!SCDBPTASN1_0369999_12</vt:lpstr>
      <vt:lpstr>SCDBPTASN1!SCDBPTASN1_0369999_13</vt:lpstr>
      <vt:lpstr>SCDBPTASN1!SCDBPTASN1_0369999_14</vt:lpstr>
      <vt:lpstr>SCDBPTASN1!SCDBPTASN1_0369999_16</vt:lpstr>
      <vt:lpstr>SCDBPTASN1!SCDBPTASN1_0369999_17</vt:lpstr>
      <vt:lpstr>SCDBPTASN1!SCDBPTASN1_0369999_18</vt:lpstr>
      <vt:lpstr>SCDBPTASN1!SCDBPTASN1_0369999_19</vt:lpstr>
      <vt:lpstr>SCDBPTASN1!SCDBPTASN1_0369999_20</vt:lpstr>
      <vt:lpstr>SCDBPTASN1!SCDBPTASN1_0369999_21</vt:lpstr>
      <vt:lpstr>SCDBPTASN1!SCDBPTASN1_0379999_11</vt:lpstr>
      <vt:lpstr>SCDBPTASN1!SCDBPTASN1_0379999_12</vt:lpstr>
      <vt:lpstr>SCDBPTASN1!SCDBPTASN1_0379999_13</vt:lpstr>
      <vt:lpstr>SCDBPTASN1!SCDBPTASN1_0379999_14</vt:lpstr>
      <vt:lpstr>SCDBPTASN1!SCDBPTASN1_0379999_16</vt:lpstr>
      <vt:lpstr>SCDBPTASN1!SCDBPTASN1_0379999_17</vt:lpstr>
      <vt:lpstr>SCDBPTASN1!SCDBPTASN1_0379999_18</vt:lpstr>
      <vt:lpstr>SCDBPTASN1!SCDBPTASN1_0379999_19</vt:lpstr>
      <vt:lpstr>SCDBPTASN1!SCDBPTASN1_0379999_20</vt:lpstr>
      <vt:lpstr>SCDBPTASN1!SCDBPTASN1_0379999_21</vt:lpstr>
      <vt:lpstr>SCDBPTASN1!SCDBPTASN1_0389999_11</vt:lpstr>
      <vt:lpstr>SCDBPTASN1!SCDBPTASN1_0389999_12</vt:lpstr>
      <vt:lpstr>SCDBPTASN1!SCDBPTASN1_0389999_13</vt:lpstr>
      <vt:lpstr>SCDBPTASN1!SCDBPTASN1_0389999_14</vt:lpstr>
      <vt:lpstr>SCDBPTASN1!SCDBPTASN1_0389999_16</vt:lpstr>
      <vt:lpstr>SCDBPTASN1!SCDBPTASN1_0389999_17</vt:lpstr>
      <vt:lpstr>SCDBPTASN1!SCDBPTASN1_0389999_18</vt:lpstr>
      <vt:lpstr>SCDBPTASN1!SCDBPTASN1_0389999_19</vt:lpstr>
      <vt:lpstr>SCDBPTASN1!SCDBPTASN1_0389999_20</vt:lpstr>
      <vt:lpstr>SCDBPTASN1!SCDBPTASN1_0389999_21</vt:lpstr>
      <vt:lpstr>SCDBPTASN1!SCDBPTASN1_0399999_11</vt:lpstr>
      <vt:lpstr>SCDBPTASN1!SCDBPTASN1_0399999_12</vt:lpstr>
      <vt:lpstr>SCDBPTASN1!SCDBPTASN1_0399999_13</vt:lpstr>
      <vt:lpstr>SCDBPTASN1!SCDBPTASN1_0399999_14</vt:lpstr>
      <vt:lpstr>SCDBPTASN1!SCDBPTASN1_0399999_16</vt:lpstr>
      <vt:lpstr>SCDBPTASN1!SCDBPTASN1_0399999_17</vt:lpstr>
      <vt:lpstr>SCDBPTASN1!SCDBPTASN1_0399999_18</vt:lpstr>
      <vt:lpstr>SCDBPTASN1!SCDBPTASN1_0399999_19</vt:lpstr>
      <vt:lpstr>SCDBPTASN1!SCDBPTASN1_0399999_20</vt:lpstr>
      <vt:lpstr>SCDBPTASN1!SCDBPTASN1_0399999_21</vt:lpstr>
      <vt:lpstr>SCDBPTASN1!SCDBPTASN1_0409999_11</vt:lpstr>
      <vt:lpstr>SCDBPTASN1!SCDBPTASN1_0409999_12</vt:lpstr>
      <vt:lpstr>SCDBPTASN1!SCDBPTASN1_0409999_13</vt:lpstr>
      <vt:lpstr>SCDBPTASN1!SCDBPTASN1_0409999_14</vt:lpstr>
      <vt:lpstr>SCDBPTASN1!SCDBPTASN1_0409999_16</vt:lpstr>
      <vt:lpstr>SCDBPTASN1!SCDBPTASN1_0409999_17</vt:lpstr>
      <vt:lpstr>SCDBPTASN1!SCDBPTASN1_0409999_18</vt:lpstr>
      <vt:lpstr>SCDBPTASN1!SCDBPTASN1_0409999_19</vt:lpstr>
      <vt:lpstr>SCDBPTASN1!SCDBPTASN1_0409999_20</vt:lpstr>
      <vt:lpstr>SCDBPTASN1!SCDBPTASN1_0409999_21</vt:lpstr>
      <vt:lpstr>SCDBPTASN1!SCDBPTASN1_0419999_11</vt:lpstr>
      <vt:lpstr>SCDBPTASN1!SCDBPTASN1_0419999_12</vt:lpstr>
      <vt:lpstr>SCDBPTASN1!SCDBPTASN1_0419999_13</vt:lpstr>
      <vt:lpstr>SCDBPTASN1!SCDBPTASN1_0419999_14</vt:lpstr>
      <vt:lpstr>SCDBPTASN1!SCDBPTASN1_0419999_16</vt:lpstr>
      <vt:lpstr>SCDBPTASN1!SCDBPTASN1_0419999_17</vt:lpstr>
      <vt:lpstr>SCDBPTASN1!SCDBPTASN1_0419999_18</vt:lpstr>
      <vt:lpstr>SCDBPTASN1!SCDBPTASN1_0419999_19</vt:lpstr>
      <vt:lpstr>SCDBPTASN1!SCDBPTASN1_0419999_20</vt:lpstr>
      <vt:lpstr>SCDBPTASN1!SCDBPTASN1_0419999_21</vt:lpstr>
      <vt:lpstr>SCDBPTASN1!SCDBPTASN1_0429999_11</vt:lpstr>
      <vt:lpstr>SCDBPTASN1!SCDBPTASN1_0429999_12</vt:lpstr>
      <vt:lpstr>SCDBPTASN1!SCDBPTASN1_0429999_13</vt:lpstr>
      <vt:lpstr>SCDBPTASN1!SCDBPTASN1_0429999_14</vt:lpstr>
      <vt:lpstr>SCDBPTASN1!SCDBPTASN1_0429999_16</vt:lpstr>
      <vt:lpstr>SCDBPTASN1!SCDBPTASN1_0429999_17</vt:lpstr>
      <vt:lpstr>SCDBPTASN1!SCDBPTASN1_0429999_18</vt:lpstr>
      <vt:lpstr>SCDBPTASN1!SCDBPTASN1_0429999_19</vt:lpstr>
      <vt:lpstr>SCDBPTASN1!SCDBPTASN1_0429999_20</vt:lpstr>
      <vt:lpstr>SCDBPTASN1!SCDBPTASN1_0429999_21</vt:lpstr>
      <vt:lpstr>SCDBPTASN1!SCDBPTASN1_0430000_Range</vt:lpstr>
      <vt:lpstr>SCDBPTASN1!SCDBPTASN1_0439999_11</vt:lpstr>
      <vt:lpstr>SCDBPTASN1!SCDBPTASN1_0439999_12</vt:lpstr>
      <vt:lpstr>SCDBPTASN1!SCDBPTASN1_0439999_13</vt:lpstr>
      <vt:lpstr>SCDBPTASN1!SCDBPTASN1_0439999_14</vt:lpstr>
      <vt:lpstr>SCDBPTASN1!SCDBPTASN1_0439999_16</vt:lpstr>
      <vt:lpstr>SCDBPTASN1!SCDBPTASN1_0439999_17</vt:lpstr>
      <vt:lpstr>SCDBPTASN1!SCDBPTASN1_0439999_18</vt:lpstr>
      <vt:lpstr>SCDBPTASN1!SCDBPTASN1_0439999_19</vt:lpstr>
      <vt:lpstr>SCDBPTASN1!SCDBPTASN1_0439999_20</vt:lpstr>
      <vt:lpstr>SCDBPTASN1!SCDBPTASN1_0439999_21</vt:lpstr>
      <vt:lpstr>SCDBPTASN1!SCDBPTASN1_043BEGN_1</vt:lpstr>
      <vt:lpstr>SCDBPTASN1!SCDBPTASN1_043BEGN_10</vt:lpstr>
      <vt:lpstr>SCDBPTASN1!SCDBPTASN1_043BEGN_11</vt:lpstr>
      <vt:lpstr>SCDBPTASN1!SCDBPTASN1_043BEGN_12</vt:lpstr>
      <vt:lpstr>SCDBPTASN1!SCDBPTASN1_043BEGN_13</vt:lpstr>
      <vt:lpstr>SCDBPTASN1!SCDBPTASN1_043BEGN_14</vt:lpstr>
      <vt:lpstr>SCDBPTASN1!SCDBPTASN1_043BEGN_15</vt:lpstr>
      <vt:lpstr>SCDBPTASN1!SCDBPTASN1_043BEGN_16</vt:lpstr>
      <vt:lpstr>SCDBPTASN1!SCDBPTASN1_043BEGN_17</vt:lpstr>
      <vt:lpstr>SCDBPTASN1!SCDBPTASN1_043BEGN_18</vt:lpstr>
      <vt:lpstr>SCDBPTASN1!SCDBPTASN1_043BEGN_19</vt:lpstr>
      <vt:lpstr>SCDBPTASN1!SCDBPTASN1_043BEGN_2</vt:lpstr>
      <vt:lpstr>SCDBPTASN1!SCDBPTASN1_043BEGN_20</vt:lpstr>
      <vt:lpstr>SCDBPTASN1!SCDBPTASN1_043BEGN_21</vt:lpstr>
      <vt:lpstr>SCDBPTASN1!SCDBPTASN1_043BEGN_22</vt:lpstr>
      <vt:lpstr>SCDBPTASN1!SCDBPTASN1_043BEGN_23</vt:lpstr>
      <vt:lpstr>SCDBPTASN1!SCDBPTASN1_043BEGN_24</vt:lpstr>
      <vt:lpstr>SCDBPTASN1!SCDBPTASN1_043BEGN_25</vt:lpstr>
      <vt:lpstr>SCDBPTASN1!SCDBPTASN1_043BEGN_3</vt:lpstr>
      <vt:lpstr>SCDBPTASN1!SCDBPTASN1_043BEGN_4</vt:lpstr>
      <vt:lpstr>SCDBPTASN1!SCDBPTASN1_043BEGN_5</vt:lpstr>
      <vt:lpstr>SCDBPTASN1!SCDBPTASN1_043BEGN_6</vt:lpstr>
      <vt:lpstr>SCDBPTASN1!SCDBPTASN1_043BEGN_7</vt:lpstr>
      <vt:lpstr>SCDBPTASN1!SCDBPTASN1_043BEGN_8</vt:lpstr>
      <vt:lpstr>SCDBPTASN1!SCDBPTASN1_043BEGN_9</vt:lpstr>
      <vt:lpstr>SCDBPTASN1!SCDBPTASN1_043ENDI_10</vt:lpstr>
      <vt:lpstr>SCDBPTASN1!SCDBPTASN1_043ENDI_11</vt:lpstr>
      <vt:lpstr>SCDBPTASN1!SCDBPTASN1_043ENDI_12</vt:lpstr>
      <vt:lpstr>SCDBPTASN1!SCDBPTASN1_043ENDI_13</vt:lpstr>
      <vt:lpstr>SCDBPTASN1!SCDBPTASN1_043ENDI_14</vt:lpstr>
      <vt:lpstr>SCDBPTASN1!SCDBPTASN1_043ENDI_15</vt:lpstr>
      <vt:lpstr>SCDBPTASN1!SCDBPTASN1_043ENDI_16</vt:lpstr>
      <vt:lpstr>SCDBPTASN1!SCDBPTASN1_043ENDI_17</vt:lpstr>
      <vt:lpstr>SCDBPTASN1!SCDBPTASN1_043ENDI_18</vt:lpstr>
      <vt:lpstr>SCDBPTASN1!SCDBPTASN1_043ENDI_19</vt:lpstr>
      <vt:lpstr>SCDBPTASN1!SCDBPTASN1_043ENDI_2</vt:lpstr>
      <vt:lpstr>SCDBPTASN1!SCDBPTASN1_043ENDI_20</vt:lpstr>
      <vt:lpstr>SCDBPTASN1!SCDBPTASN1_043ENDI_21</vt:lpstr>
      <vt:lpstr>SCDBPTASN1!SCDBPTASN1_043ENDI_22</vt:lpstr>
      <vt:lpstr>SCDBPTASN1!SCDBPTASN1_043ENDI_23</vt:lpstr>
      <vt:lpstr>SCDBPTASN1!SCDBPTASN1_043ENDI_24</vt:lpstr>
      <vt:lpstr>SCDBPTASN1!SCDBPTASN1_043ENDI_25</vt:lpstr>
      <vt:lpstr>SCDBPTASN1!SCDBPTASN1_043ENDI_3</vt:lpstr>
      <vt:lpstr>SCDBPTASN1!SCDBPTASN1_043ENDI_4</vt:lpstr>
      <vt:lpstr>SCDBPTASN1!SCDBPTASN1_043ENDI_5</vt:lpstr>
      <vt:lpstr>SCDBPTASN1!SCDBPTASN1_043ENDI_6</vt:lpstr>
      <vt:lpstr>SCDBPTASN1!SCDBPTASN1_043ENDI_7</vt:lpstr>
      <vt:lpstr>SCDBPTASN1!SCDBPTASN1_043ENDI_8</vt:lpstr>
      <vt:lpstr>SCDBPTASN1!SCDBPTASN1_043ENDI_9</vt:lpstr>
      <vt:lpstr>SCDBPTASN1!SCDBPTASN1_0440000_Range</vt:lpstr>
      <vt:lpstr>SCDBPTASN1!SCDBPTASN1_0449999_11</vt:lpstr>
      <vt:lpstr>SCDBPTASN1!SCDBPTASN1_0449999_12</vt:lpstr>
      <vt:lpstr>SCDBPTASN1!SCDBPTASN1_0449999_13</vt:lpstr>
      <vt:lpstr>SCDBPTASN1!SCDBPTASN1_0449999_14</vt:lpstr>
      <vt:lpstr>SCDBPTASN1!SCDBPTASN1_0449999_16</vt:lpstr>
      <vt:lpstr>SCDBPTASN1!SCDBPTASN1_0449999_17</vt:lpstr>
      <vt:lpstr>SCDBPTASN1!SCDBPTASN1_0449999_18</vt:lpstr>
      <vt:lpstr>SCDBPTASN1!SCDBPTASN1_0449999_19</vt:lpstr>
      <vt:lpstr>SCDBPTASN1!SCDBPTASN1_0449999_20</vt:lpstr>
      <vt:lpstr>SCDBPTASN1!SCDBPTASN1_0449999_21</vt:lpstr>
      <vt:lpstr>SCDBPTASN1!SCDBPTASN1_044BEGN_1</vt:lpstr>
      <vt:lpstr>SCDBPTASN1!SCDBPTASN1_044BEGN_10</vt:lpstr>
      <vt:lpstr>SCDBPTASN1!SCDBPTASN1_044BEGN_11</vt:lpstr>
      <vt:lpstr>SCDBPTASN1!SCDBPTASN1_044BEGN_12</vt:lpstr>
      <vt:lpstr>SCDBPTASN1!SCDBPTASN1_044BEGN_13</vt:lpstr>
      <vt:lpstr>SCDBPTASN1!SCDBPTASN1_044BEGN_14</vt:lpstr>
      <vt:lpstr>SCDBPTASN1!SCDBPTASN1_044BEGN_15</vt:lpstr>
      <vt:lpstr>SCDBPTASN1!SCDBPTASN1_044BEGN_16</vt:lpstr>
      <vt:lpstr>SCDBPTASN1!SCDBPTASN1_044BEGN_17</vt:lpstr>
      <vt:lpstr>SCDBPTASN1!SCDBPTASN1_044BEGN_18</vt:lpstr>
      <vt:lpstr>SCDBPTASN1!SCDBPTASN1_044BEGN_19</vt:lpstr>
      <vt:lpstr>SCDBPTASN1!SCDBPTASN1_044BEGN_2</vt:lpstr>
      <vt:lpstr>SCDBPTASN1!SCDBPTASN1_044BEGN_20</vt:lpstr>
      <vt:lpstr>SCDBPTASN1!SCDBPTASN1_044BEGN_21</vt:lpstr>
      <vt:lpstr>SCDBPTASN1!SCDBPTASN1_044BEGN_22</vt:lpstr>
      <vt:lpstr>SCDBPTASN1!SCDBPTASN1_044BEGN_23</vt:lpstr>
      <vt:lpstr>SCDBPTASN1!SCDBPTASN1_044BEGN_24</vt:lpstr>
      <vt:lpstr>SCDBPTASN1!SCDBPTASN1_044BEGN_25</vt:lpstr>
      <vt:lpstr>SCDBPTASN1!SCDBPTASN1_044BEGN_3</vt:lpstr>
      <vt:lpstr>SCDBPTASN1!SCDBPTASN1_044BEGN_4</vt:lpstr>
      <vt:lpstr>SCDBPTASN1!SCDBPTASN1_044BEGN_5</vt:lpstr>
      <vt:lpstr>SCDBPTASN1!SCDBPTASN1_044BEGN_6</vt:lpstr>
      <vt:lpstr>SCDBPTASN1!SCDBPTASN1_044BEGN_7</vt:lpstr>
      <vt:lpstr>SCDBPTASN1!SCDBPTASN1_044BEGN_8</vt:lpstr>
      <vt:lpstr>SCDBPTASN1!SCDBPTASN1_044BEGN_9</vt:lpstr>
      <vt:lpstr>SCDBPTASN1!SCDBPTASN1_044ENDI_10</vt:lpstr>
      <vt:lpstr>SCDBPTASN1!SCDBPTASN1_044ENDI_11</vt:lpstr>
      <vt:lpstr>SCDBPTASN1!SCDBPTASN1_044ENDI_12</vt:lpstr>
      <vt:lpstr>SCDBPTASN1!SCDBPTASN1_044ENDI_13</vt:lpstr>
      <vt:lpstr>SCDBPTASN1!SCDBPTASN1_044ENDI_14</vt:lpstr>
      <vt:lpstr>SCDBPTASN1!SCDBPTASN1_044ENDI_15</vt:lpstr>
      <vt:lpstr>SCDBPTASN1!SCDBPTASN1_044ENDI_16</vt:lpstr>
      <vt:lpstr>SCDBPTASN1!SCDBPTASN1_044ENDI_17</vt:lpstr>
      <vt:lpstr>SCDBPTASN1!SCDBPTASN1_044ENDI_18</vt:lpstr>
      <vt:lpstr>SCDBPTASN1!SCDBPTASN1_044ENDI_19</vt:lpstr>
      <vt:lpstr>SCDBPTASN1!SCDBPTASN1_044ENDI_2</vt:lpstr>
      <vt:lpstr>SCDBPTASN1!SCDBPTASN1_044ENDI_20</vt:lpstr>
      <vt:lpstr>SCDBPTASN1!SCDBPTASN1_044ENDI_21</vt:lpstr>
      <vt:lpstr>SCDBPTASN1!SCDBPTASN1_044ENDI_22</vt:lpstr>
      <vt:lpstr>SCDBPTASN1!SCDBPTASN1_044ENDI_23</vt:lpstr>
      <vt:lpstr>SCDBPTASN1!SCDBPTASN1_044ENDI_24</vt:lpstr>
      <vt:lpstr>SCDBPTASN1!SCDBPTASN1_044ENDI_25</vt:lpstr>
      <vt:lpstr>SCDBPTASN1!SCDBPTASN1_044ENDI_3</vt:lpstr>
      <vt:lpstr>SCDBPTASN1!SCDBPTASN1_044ENDI_4</vt:lpstr>
      <vt:lpstr>SCDBPTASN1!SCDBPTASN1_044ENDI_5</vt:lpstr>
      <vt:lpstr>SCDBPTASN1!SCDBPTASN1_044ENDI_6</vt:lpstr>
      <vt:lpstr>SCDBPTASN1!SCDBPTASN1_044ENDI_7</vt:lpstr>
      <vt:lpstr>SCDBPTASN1!SCDBPTASN1_044ENDI_8</vt:lpstr>
      <vt:lpstr>SCDBPTASN1!SCDBPTASN1_044ENDI_9</vt:lpstr>
      <vt:lpstr>SCDBPTASN1!SCDBPTASN1_0450000_Range</vt:lpstr>
      <vt:lpstr>SCDBPTASN1!SCDBPTASN1_0459999_11</vt:lpstr>
      <vt:lpstr>SCDBPTASN1!SCDBPTASN1_0459999_12</vt:lpstr>
      <vt:lpstr>SCDBPTASN1!SCDBPTASN1_0459999_13</vt:lpstr>
      <vt:lpstr>SCDBPTASN1!SCDBPTASN1_0459999_14</vt:lpstr>
      <vt:lpstr>SCDBPTASN1!SCDBPTASN1_0459999_16</vt:lpstr>
      <vt:lpstr>SCDBPTASN1!SCDBPTASN1_0459999_17</vt:lpstr>
      <vt:lpstr>SCDBPTASN1!SCDBPTASN1_0459999_18</vt:lpstr>
      <vt:lpstr>SCDBPTASN1!SCDBPTASN1_0459999_19</vt:lpstr>
      <vt:lpstr>SCDBPTASN1!SCDBPTASN1_0459999_20</vt:lpstr>
      <vt:lpstr>SCDBPTASN1!SCDBPTASN1_0459999_21</vt:lpstr>
      <vt:lpstr>SCDBPTASN1!SCDBPTASN1_045BEGN_1</vt:lpstr>
      <vt:lpstr>SCDBPTASN1!SCDBPTASN1_045BEGN_10</vt:lpstr>
      <vt:lpstr>SCDBPTASN1!SCDBPTASN1_045BEGN_11</vt:lpstr>
      <vt:lpstr>SCDBPTASN1!SCDBPTASN1_045BEGN_12</vt:lpstr>
      <vt:lpstr>SCDBPTASN1!SCDBPTASN1_045BEGN_13</vt:lpstr>
      <vt:lpstr>SCDBPTASN1!SCDBPTASN1_045BEGN_14</vt:lpstr>
      <vt:lpstr>SCDBPTASN1!SCDBPTASN1_045BEGN_15</vt:lpstr>
      <vt:lpstr>SCDBPTASN1!SCDBPTASN1_045BEGN_16</vt:lpstr>
      <vt:lpstr>SCDBPTASN1!SCDBPTASN1_045BEGN_17</vt:lpstr>
      <vt:lpstr>SCDBPTASN1!SCDBPTASN1_045BEGN_18</vt:lpstr>
      <vt:lpstr>SCDBPTASN1!SCDBPTASN1_045BEGN_19</vt:lpstr>
      <vt:lpstr>SCDBPTASN1!SCDBPTASN1_045BEGN_2</vt:lpstr>
      <vt:lpstr>SCDBPTASN1!SCDBPTASN1_045BEGN_20</vt:lpstr>
      <vt:lpstr>SCDBPTASN1!SCDBPTASN1_045BEGN_21</vt:lpstr>
      <vt:lpstr>SCDBPTASN1!SCDBPTASN1_045BEGN_22</vt:lpstr>
      <vt:lpstr>SCDBPTASN1!SCDBPTASN1_045BEGN_23</vt:lpstr>
      <vt:lpstr>SCDBPTASN1!SCDBPTASN1_045BEGN_24</vt:lpstr>
      <vt:lpstr>SCDBPTASN1!SCDBPTASN1_045BEGN_25</vt:lpstr>
      <vt:lpstr>SCDBPTASN1!SCDBPTASN1_045BEGN_3</vt:lpstr>
      <vt:lpstr>SCDBPTASN1!SCDBPTASN1_045BEGN_4</vt:lpstr>
      <vt:lpstr>SCDBPTASN1!SCDBPTASN1_045BEGN_5</vt:lpstr>
      <vt:lpstr>SCDBPTASN1!SCDBPTASN1_045BEGN_6</vt:lpstr>
      <vt:lpstr>SCDBPTASN1!SCDBPTASN1_045BEGN_7</vt:lpstr>
      <vt:lpstr>SCDBPTASN1!SCDBPTASN1_045BEGN_8</vt:lpstr>
      <vt:lpstr>SCDBPTASN1!SCDBPTASN1_045BEGN_9</vt:lpstr>
      <vt:lpstr>SCDBPTASN1!SCDBPTASN1_045ENDI_10</vt:lpstr>
      <vt:lpstr>SCDBPTASN1!SCDBPTASN1_045ENDI_11</vt:lpstr>
      <vt:lpstr>SCDBPTASN1!SCDBPTASN1_045ENDI_12</vt:lpstr>
      <vt:lpstr>SCDBPTASN1!SCDBPTASN1_045ENDI_13</vt:lpstr>
      <vt:lpstr>SCDBPTASN1!SCDBPTASN1_045ENDI_14</vt:lpstr>
      <vt:lpstr>SCDBPTASN1!SCDBPTASN1_045ENDI_15</vt:lpstr>
      <vt:lpstr>SCDBPTASN1!SCDBPTASN1_045ENDI_16</vt:lpstr>
      <vt:lpstr>SCDBPTASN1!SCDBPTASN1_045ENDI_17</vt:lpstr>
      <vt:lpstr>SCDBPTASN1!SCDBPTASN1_045ENDI_18</vt:lpstr>
      <vt:lpstr>SCDBPTASN1!SCDBPTASN1_045ENDI_19</vt:lpstr>
      <vt:lpstr>SCDBPTASN1!SCDBPTASN1_045ENDI_2</vt:lpstr>
      <vt:lpstr>SCDBPTASN1!SCDBPTASN1_045ENDI_20</vt:lpstr>
      <vt:lpstr>SCDBPTASN1!SCDBPTASN1_045ENDI_21</vt:lpstr>
      <vt:lpstr>SCDBPTASN1!SCDBPTASN1_045ENDI_22</vt:lpstr>
      <vt:lpstr>SCDBPTASN1!SCDBPTASN1_045ENDI_23</vt:lpstr>
      <vt:lpstr>SCDBPTASN1!SCDBPTASN1_045ENDI_24</vt:lpstr>
      <vt:lpstr>SCDBPTASN1!SCDBPTASN1_045ENDI_25</vt:lpstr>
      <vt:lpstr>SCDBPTASN1!SCDBPTASN1_045ENDI_3</vt:lpstr>
      <vt:lpstr>SCDBPTASN1!SCDBPTASN1_045ENDI_4</vt:lpstr>
      <vt:lpstr>SCDBPTASN1!SCDBPTASN1_045ENDI_5</vt:lpstr>
      <vt:lpstr>SCDBPTASN1!SCDBPTASN1_045ENDI_6</vt:lpstr>
      <vt:lpstr>SCDBPTASN1!SCDBPTASN1_045ENDI_7</vt:lpstr>
      <vt:lpstr>SCDBPTASN1!SCDBPTASN1_045ENDI_8</vt:lpstr>
      <vt:lpstr>SCDBPTASN1!SCDBPTASN1_045ENDI_9</vt:lpstr>
      <vt:lpstr>SCDBPTASN1!SCDBPTASN1_0460000_Range</vt:lpstr>
      <vt:lpstr>SCDBPTASN1!SCDBPTASN1_0469999_11</vt:lpstr>
      <vt:lpstr>SCDBPTASN1!SCDBPTASN1_0469999_12</vt:lpstr>
      <vt:lpstr>SCDBPTASN1!SCDBPTASN1_0469999_13</vt:lpstr>
      <vt:lpstr>SCDBPTASN1!SCDBPTASN1_0469999_14</vt:lpstr>
      <vt:lpstr>SCDBPTASN1!SCDBPTASN1_0469999_16</vt:lpstr>
      <vt:lpstr>SCDBPTASN1!SCDBPTASN1_0469999_17</vt:lpstr>
      <vt:lpstr>SCDBPTASN1!SCDBPTASN1_0469999_18</vt:lpstr>
      <vt:lpstr>SCDBPTASN1!SCDBPTASN1_0469999_19</vt:lpstr>
      <vt:lpstr>SCDBPTASN1!SCDBPTASN1_0469999_20</vt:lpstr>
      <vt:lpstr>SCDBPTASN1!SCDBPTASN1_0469999_21</vt:lpstr>
      <vt:lpstr>SCDBPTASN1!SCDBPTASN1_046BEGN_1</vt:lpstr>
      <vt:lpstr>SCDBPTASN1!SCDBPTASN1_046BEGN_10</vt:lpstr>
      <vt:lpstr>SCDBPTASN1!SCDBPTASN1_046BEGN_11</vt:lpstr>
      <vt:lpstr>SCDBPTASN1!SCDBPTASN1_046BEGN_12</vt:lpstr>
      <vt:lpstr>SCDBPTASN1!SCDBPTASN1_046BEGN_13</vt:lpstr>
      <vt:lpstr>SCDBPTASN1!SCDBPTASN1_046BEGN_14</vt:lpstr>
      <vt:lpstr>SCDBPTASN1!SCDBPTASN1_046BEGN_15</vt:lpstr>
      <vt:lpstr>SCDBPTASN1!SCDBPTASN1_046BEGN_16</vt:lpstr>
      <vt:lpstr>SCDBPTASN1!SCDBPTASN1_046BEGN_17</vt:lpstr>
      <vt:lpstr>SCDBPTASN1!SCDBPTASN1_046BEGN_18</vt:lpstr>
      <vt:lpstr>SCDBPTASN1!SCDBPTASN1_046BEGN_19</vt:lpstr>
      <vt:lpstr>SCDBPTASN1!SCDBPTASN1_046BEGN_2</vt:lpstr>
      <vt:lpstr>SCDBPTASN1!SCDBPTASN1_046BEGN_20</vt:lpstr>
      <vt:lpstr>SCDBPTASN1!SCDBPTASN1_046BEGN_21</vt:lpstr>
      <vt:lpstr>SCDBPTASN1!SCDBPTASN1_046BEGN_22</vt:lpstr>
      <vt:lpstr>SCDBPTASN1!SCDBPTASN1_046BEGN_23</vt:lpstr>
      <vt:lpstr>SCDBPTASN1!SCDBPTASN1_046BEGN_24</vt:lpstr>
      <vt:lpstr>SCDBPTASN1!SCDBPTASN1_046BEGN_25</vt:lpstr>
      <vt:lpstr>SCDBPTASN1!SCDBPTASN1_046BEGN_3</vt:lpstr>
      <vt:lpstr>SCDBPTASN1!SCDBPTASN1_046BEGN_4</vt:lpstr>
      <vt:lpstr>SCDBPTASN1!SCDBPTASN1_046BEGN_5</vt:lpstr>
      <vt:lpstr>SCDBPTASN1!SCDBPTASN1_046BEGN_6</vt:lpstr>
      <vt:lpstr>SCDBPTASN1!SCDBPTASN1_046BEGN_7</vt:lpstr>
      <vt:lpstr>SCDBPTASN1!SCDBPTASN1_046BEGN_8</vt:lpstr>
      <vt:lpstr>SCDBPTASN1!SCDBPTASN1_046BEGN_9</vt:lpstr>
      <vt:lpstr>SCDBPTASN1!SCDBPTASN1_046ENDI_10</vt:lpstr>
      <vt:lpstr>SCDBPTASN1!SCDBPTASN1_046ENDI_11</vt:lpstr>
      <vt:lpstr>SCDBPTASN1!SCDBPTASN1_046ENDI_12</vt:lpstr>
      <vt:lpstr>SCDBPTASN1!SCDBPTASN1_046ENDI_13</vt:lpstr>
      <vt:lpstr>SCDBPTASN1!SCDBPTASN1_046ENDI_14</vt:lpstr>
      <vt:lpstr>SCDBPTASN1!SCDBPTASN1_046ENDI_15</vt:lpstr>
      <vt:lpstr>SCDBPTASN1!SCDBPTASN1_046ENDI_16</vt:lpstr>
      <vt:lpstr>SCDBPTASN1!SCDBPTASN1_046ENDI_17</vt:lpstr>
      <vt:lpstr>SCDBPTASN1!SCDBPTASN1_046ENDI_18</vt:lpstr>
      <vt:lpstr>SCDBPTASN1!SCDBPTASN1_046ENDI_19</vt:lpstr>
      <vt:lpstr>SCDBPTASN1!SCDBPTASN1_046ENDI_2</vt:lpstr>
      <vt:lpstr>SCDBPTASN1!SCDBPTASN1_046ENDI_20</vt:lpstr>
      <vt:lpstr>SCDBPTASN1!SCDBPTASN1_046ENDI_21</vt:lpstr>
      <vt:lpstr>SCDBPTASN1!SCDBPTASN1_046ENDI_22</vt:lpstr>
      <vt:lpstr>SCDBPTASN1!SCDBPTASN1_046ENDI_23</vt:lpstr>
      <vt:lpstr>SCDBPTASN1!SCDBPTASN1_046ENDI_24</vt:lpstr>
      <vt:lpstr>SCDBPTASN1!SCDBPTASN1_046ENDI_25</vt:lpstr>
      <vt:lpstr>SCDBPTASN1!SCDBPTASN1_046ENDI_3</vt:lpstr>
      <vt:lpstr>SCDBPTASN1!SCDBPTASN1_046ENDI_4</vt:lpstr>
      <vt:lpstr>SCDBPTASN1!SCDBPTASN1_046ENDI_5</vt:lpstr>
      <vt:lpstr>SCDBPTASN1!SCDBPTASN1_046ENDI_6</vt:lpstr>
      <vt:lpstr>SCDBPTASN1!SCDBPTASN1_046ENDI_7</vt:lpstr>
      <vt:lpstr>SCDBPTASN1!SCDBPTASN1_046ENDI_8</vt:lpstr>
      <vt:lpstr>SCDBPTASN1!SCDBPTASN1_046ENDI_9</vt:lpstr>
      <vt:lpstr>SCDBPTASN1!SCDBPTASN1_0470000_Range</vt:lpstr>
      <vt:lpstr>SCDBPTASN1!SCDBPTASN1_0479999_11</vt:lpstr>
      <vt:lpstr>SCDBPTASN1!SCDBPTASN1_0479999_12</vt:lpstr>
      <vt:lpstr>SCDBPTASN1!SCDBPTASN1_0479999_13</vt:lpstr>
      <vt:lpstr>SCDBPTASN1!SCDBPTASN1_0479999_14</vt:lpstr>
      <vt:lpstr>SCDBPTASN1!SCDBPTASN1_0479999_16</vt:lpstr>
      <vt:lpstr>SCDBPTASN1!SCDBPTASN1_0479999_17</vt:lpstr>
      <vt:lpstr>SCDBPTASN1!SCDBPTASN1_0479999_18</vt:lpstr>
      <vt:lpstr>SCDBPTASN1!SCDBPTASN1_0479999_19</vt:lpstr>
      <vt:lpstr>SCDBPTASN1!SCDBPTASN1_0479999_20</vt:lpstr>
      <vt:lpstr>SCDBPTASN1!SCDBPTASN1_0479999_21</vt:lpstr>
      <vt:lpstr>SCDBPTASN1!SCDBPTASN1_047BEGN_1</vt:lpstr>
      <vt:lpstr>SCDBPTASN1!SCDBPTASN1_047BEGN_10</vt:lpstr>
      <vt:lpstr>SCDBPTASN1!SCDBPTASN1_047BEGN_11</vt:lpstr>
      <vt:lpstr>SCDBPTASN1!SCDBPTASN1_047BEGN_12</vt:lpstr>
      <vt:lpstr>SCDBPTASN1!SCDBPTASN1_047BEGN_13</vt:lpstr>
      <vt:lpstr>SCDBPTASN1!SCDBPTASN1_047BEGN_14</vt:lpstr>
      <vt:lpstr>SCDBPTASN1!SCDBPTASN1_047BEGN_15</vt:lpstr>
      <vt:lpstr>SCDBPTASN1!SCDBPTASN1_047BEGN_16</vt:lpstr>
      <vt:lpstr>SCDBPTASN1!SCDBPTASN1_047BEGN_17</vt:lpstr>
      <vt:lpstr>SCDBPTASN1!SCDBPTASN1_047BEGN_18</vt:lpstr>
      <vt:lpstr>SCDBPTASN1!SCDBPTASN1_047BEGN_19</vt:lpstr>
      <vt:lpstr>SCDBPTASN1!SCDBPTASN1_047BEGN_2</vt:lpstr>
      <vt:lpstr>SCDBPTASN1!SCDBPTASN1_047BEGN_20</vt:lpstr>
      <vt:lpstr>SCDBPTASN1!SCDBPTASN1_047BEGN_21</vt:lpstr>
      <vt:lpstr>SCDBPTASN1!SCDBPTASN1_047BEGN_22</vt:lpstr>
      <vt:lpstr>SCDBPTASN1!SCDBPTASN1_047BEGN_23</vt:lpstr>
      <vt:lpstr>SCDBPTASN1!SCDBPTASN1_047BEGN_24</vt:lpstr>
      <vt:lpstr>SCDBPTASN1!SCDBPTASN1_047BEGN_25</vt:lpstr>
      <vt:lpstr>SCDBPTASN1!SCDBPTASN1_047BEGN_3</vt:lpstr>
      <vt:lpstr>SCDBPTASN1!SCDBPTASN1_047BEGN_4</vt:lpstr>
      <vt:lpstr>SCDBPTASN1!SCDBPTASN1_047BEGN_5</vt:lpstr>
      <vt:lpstr>SCDBPTASN1!SCDBPTASN1_047BEGN_6</vt:lpstr>
      <vt:lpstr>SCDBPTASN1!SCDBPTASN1_047BEGN_7</vt:lpstr>
      <vt:lpstr>SCDBPTASN1!SCDBPTASN1_047BEGN_8</vt:lpstr>
      <vt:lpstr>SCDBPTASN1!SCDBPTASN1_047BEGN_9</vt:lpstr>
      <vt:lpstr>SCDBPTASN1!SCDBPTASN1_047ENDI_10</vt:lpstr>
      <vt:lpstr>SCDBPTASN1!SCDBPTASN1_047ENDI_11</vt:lpstr>
      <vt:lpstr>SCDBPTASN1!SCDBPTASN1_047ENDI_12</vt:lpstr>
      <vt:lpstr>SCDBPTASN1!SCDBPTASN1_047ENDI_13</vt:lpstr>
      <vt:lpstr>SCDBPTASN1!SCDBPTASN1_047ENDI_14</vt:lpstr>
      <vt:lpstr>SCDBPTASN1!SCDBPTASN1_047ENDI_15</vt:lpstr>
      <vt:lpstr>SCDBPTASN1!SCDBPTASN1_047ENDI_16</vt:lpstr>
      <vt:lpstr>SCDBPTASN1!SCDBPTASN1_047ENDI_17</vt:lpstr>
      <vt:lpstr>SCDBPTASN1!SCDBPTASN1_047ENDI_18</vt:lpstr>
      <vt:lpstr>SCDBPTASN1!SCDBPTASN1_047ENDI_19</vt:lpstr>
      <vt:lpstr>SCDBPTASN1!SCDBPTASN1_047ENDI_2</vt:lpstr>
      <vt:lpstr>SCDBPTASN1!SCDBPTASN1_047ENDI_20</vt:lpstr>
      <vt:lpstr>SCDBPTASN1!SCDBPTASN1_047ENDI_21</vt:lpstr>
      <vt:lpstr>SCDBPTASN1!SCDBPTASN1_047ENDI_22</vt:lpstr>
      <vt:lpstr>SCDBPTASN1!SCDBPTASN1_047ENDI_23</vt:lpstr>
      <vt:lpstr>SCDBPTASN1!SCDBPTASN1_047ENDI_24</vt:lpstr>
      <vt:lpstr>SCDBPTASN1!SCDBPTASN1_047ENDI_25</vt:lpstr>
      <vt:lpstr>SCDBPTASN1!SCDBPTASN1_047ENDI_3</vt:lpstr>
      <vt:lpstr>SCDBPTASN1!SCDBPTASN1_047ENDI_4</vt:lpstr>
      <vt:lpstr>SCDBPTASN1!SCDBPTASN1_047ENDI_5</vt:lpstr>
      <vt:lpstr>SCDBPTASN1!SCDBPTASN1_047ENDI_6</vt:lpstr>
      <vt:lpstr>SCDBPTASN1!SCDBPTASN1_047ENDI_7</vt:lpstr>
      <vt:lpstr>SCDBPTASN1!SCDBPTASN1_047ENDI_8</vt:lpstr>
      <vt:lpstr>SCDBPTASN1!SCDBPTASN1_047ENDI_9</vt:lpstr>
      <vt:lpstr>SCDBPTASN1!SCDBPTASN1_0480000_Range</vt:lpstr>
      <vt:lpstr>SCDBPTASN1!SCDBPTASN1_0489999_11</vt:lpstr>
      <vt:lpstr>SCDBPTASN1!SCDBPTASN1_0489999_12</vt:lpstr>
      <vt:lpstr>SCDBPTASN1!SCDBPTASN1_0489999_13</vt:lpstr>
      <vt:lpstr>SCDBPTASN1!SCDBPTASN1_0489999_14</vt:lpstr>
      <vt:lpstr>SCDBPTASN1!SCDBPTASN1_0489999_16</vt:lpstr>
      <vt:lpstr>SCDBPTASN1!SCDBPTASN1_0489999_17</vt:lpstr>
      <vt:lpstr>SCDBPTASN1!SCDBPTASN1_0489999_18</vt:lpstr>
      <vt:lpstr>SCDBPTASN1!SCDBPTASN1_0489999_19</vt:lpstr>
      <vt:lpstr>SCDBPTASN1!SCDBPTASN1_0489999_20</vt:lpstr>
      <vt:lpstr>SCDBPTASN1!SCDBPTASN1_0489999_21</vt:lpstr>
      <vt:lpstr>SCDBPTASN1!SCDBPTASN1_048BEGN_1</vt:lpstr>
      <vt:lpstr>SCDBPTASN1!SCDBPTASN1_048BEGN_10</vt:lpstr>
      <vt:lpstr>SCDBPTASN1!SCDBPTASN1_048BEGN_11</vt:lpstr>
      <vt:lpstr>SCDBPTASN1!SCDBPTASN1_048BEGN_12</vt:lpstr>
      <vt:lpstr>SCDBPTASN1!SCDBPTASN1_048BEGN_13</vt:lpstr>
      <vt:lpstr>SCDBPTASN1!SCDBPTASN1_048BEGN_14</vt:lpstr>
      <vt:lpstr>SCDBPTASN1!SCDBPTASN1_048BEGN_15</vt:lpstr>
      <vt:lpstr>SCDBPTASN1!SCDBPTASN1_048BEGN_16</vt:lpstr>
      <vt:lpstr>SCDBPTASN1!SCDBPTASN1_048BEGN_17</vt:lpstr>
      <vt:lpstr>SCDBPTASN1!SCDBPTASN1_048BEGN_18</vt:lpstr>
      <vt:lpstr>SCDBPTASN1!SCDBPTASN1_048BEGN_19</vt:lpstr>
      <vt:lpstr>SCDBPTASN1!SCDBPTASN1_048BEGN_2</vt:lpstr>
      <vt:lpstr>SCDBPTASN1!SCDBPTASN1_048BEGN_20</vt:lpstr>
      <vt:lpstr>SCDBPTASN1!SCDBPTASN1_048BEGN_21</vt:lpstr>
      <vt:lpstr>SCDBPTASN1!SCDBPTASN1_048BEGN_22</vt:lpstr>
      <vt:lpstr>SCDBPTASN1!SCDBPTASN1_048BEGN_23</vt:lpstr>
      <vt:lpstr>SCDBPTASN1!SCDBPTASN1_048BEGN_24</vt:lpstr>
      <vt:lpstr>SCDBPTASN1!SCDBPTASN1_048BEGN_25</vt:lpstr>
      <vt:lpstr>SCDBPTASN1!SCDBPTASN1_048BEGN_3</vt:lpstr>
      <vt:lpstr>SCDBPTASN1!SCDBPTASN1_048BEGN_4</vt:lpstr>
      <vt:lpstr>SCDBPTASN1!SCDBPTASN1_048BEGN_5</vt:lpstr>
      <vt:lpstr>SCDBPTASN1!SCDBPTASN1_048BEGN_6</vt:lpstr>
      <vt:lpstr>SCDBPTASN1!SCDBPTASN1_048BEGN_7</vt:lpstr>
      <vt:lpstr>SCDBPTASN1!SCDBPTASN1_048BEGN_8</vt:lpstr>
      <vt:lpstr>SCDBPTASN1!SCDBPTASN1_048BEGN_9</vt:lpstr>
      <vt:lpstr>SCDBPTASN1!SCDBPTASN1_048ENDI_10</vt:lpstr>
      <vt:lpstr>SCDBPTASN1!SCDBPTASN1_048ENDI_11</vt:lpstr>
      <vt:lpstr>SCDBPTASN1!SCDBPTASN1_048ENDI_12</vt:lpstr>
      <vt:lpstr>SCDBPTASN1!SCDBPTASN1_048ENDI_13</vt:lpstr>
      <vt:lpstr>SCDBPTASN1!SCDBPTASN1_048ENDI_14</vt:lpstr>
      <vt:lpstr>SCDBPTASN1!SCDBPTASN1_048ENDI_15</vt:lpstr>
      <vt:lpstr>SCDBPTASN1!SCDBPTASN1_048ENDI_16</vt:lpstr>
      <vt:lpstr>SCDBPTASN1!SCDBPTASN1_048ENDI_17</vt:lpstr>
      <vt:lpstr>SCDBPTASN1!SCDBPTASN1_048ENDI_18</vt:lpstr>
      <vt:lpstr>SCDBPTASN1!SCDBPTASN1_048ENDI_19</vt:lpstr>
      <vt:lpstr>SCDBPTASN1!SCDBPTASN1_048ENDI_2</vt:lpstr>
      <vt:lpstr>SCDBPTASN1!SCDBPTASN1_048ENDI_20</vt:lpstr>
      <vt:lpstr>SCDBPTASN1!SCDBPTASN1_048ENDI_21</vt:lpstr>
      <vt:lpstr>SCDBPTASN1!SCDBPTASN1_048ENDI_22</vt:lpstr>
      <vt:lpstr>SCDBPTASN1!SCDBPTASN1_048ENDI_23</vt:lpstr>
      <vt:lpstr>SCDBPTASN1!SCDBPTASN1_048ENDI_24</vt:lpstr>
      <vt:lpstr>SCDBPTASN1!SCDBPTASN1_048ENDI_25</vt:lpstr>
      <vt:lpstr>SCDBPTASN1!SCDBPTASN1_048ENDI_3</vt:lpstr>
      <vt:lpstr>SCDBPTASN1!SCDBPTASN1_048ENDI_4</vt:lpstr>
      <vt:lpstr>SCDBPTASN1!SCDBPTASN1_048ENDI_5</vt:lpstr>
      <vt:lpstr>SCDBPTASN1!SCDBPTASN1_048ENDI_6</vt:lpstr>
      <vt:lpstr>SCDBPTASN1!SCDBPTASN1_048ENDI_7</vt:lpstr>
      <vt:lpstr>SCDBPTASN1!SCDBPTASN1_048ENDI_8</vt:lpstr>
      <vt:lpstr>SCDBPTASN1!SCDBPTASN1_048ENDI_9</vt:lpstr>
      <vt:lpstr>SCDBPTASN1!SCDBPTASN1_0499999_11</vt:lpstr>
      <vt:lpstr>SCDBPTASN1!SCDBPTASN1_0499999_12</vt:lpstr>
      <vt:lpstr>SCDBPTASN1!SCDBPTASN1_0499999_13</vt:lpstr>
      <vt:lpstr>SCDBPTASN1!SCDBPTASN1_0499999_14</vt:lpstr>
      <vt:lpstr>SCDBPTASN1!SCDBPTASN1_0499999_16</vt:lpstr>
      <vt:lpstr>SCDBPTASN1!SCDBPTASN1_0499999_17</vt:lpstr>
      <vt:lpstr>SCDBPTASN1!SCDBPTASN1_0499999_18</vt:lpstr>
      <vt:lpstr>SCDBPTASN1!SCDBPTASN1_0499999_19</vt:lpstr>
      <vt:lpstr>SCDBPTASN1!SCDBPTASN1_0499999_20</vt:lpstr>
      <vt:lpstr>SCDBPTASN1!SCDBPTASN1_0499999_21</vt:lpstr>
      <vt:lpstr>SCDBPTASN1!SCDBPTASN1_0500000_Range</vt:lpstr>
      <vt:lpstr>SCDBPTASN1!SCDBPTASN1_0500001_1</vt:lpstr>
      <vt:lpstr>SCDBPTASN1!SCDBPTASN1_0500001_10</vt:lpstr>
      <vt:lpstr>SCDBPTASN1!SCDBPTASN1_0500001_11</vt:lpstr>
      <vt:lpstr>SCDBPTASN1!SCDBPTASN1_0500001_12</vt:lpstr>
      <vt:lpstr>SCDBPTASN1!SCDBPTASN1_0500001_13</vt:lpstr>
      <vt:lpstr>SCDBPTASN1!SCDBPTASN1_0500001_14</vt:lpstr>
      <vt:lpstr>SCDBPTASN1!SCDBPTASN1_0500001_15</vt:lpstr>
      <vt:lpstr>SCDBPTASN1!SCDBPTASN1_0500001_16</vt:lpstr>
      <vt:lpstr>SCDBPTASN1!SCDBPTASN1_0500001_17</vt:lpstr>
      <vt:lpstr>SCDBPTASN1!SCDBPTASN1_0500001_18</vt:lpstr>
      <vt:lpstr>SCDBPTASN1!SCDBPTASN1_0500001_19</vt:lpstr>
      <vt:lpstr>SCDBPTASN1!SCDBPTASN1_0500001_2</vt:lpstr>
      <vt:lpstr>SCDBPTASN1!SCDBPTASN1_0500001_20</vt:lpstr>
      <vt:lpstr>SCDBPTASN1!SCDBPTASN1_0500001_21</vt:lpstr>
      <vt:lpstr>SCDBPTASN1!SCDBPTASN1_0500001_22</vt:lpstr>
      <vt:lpstr>SCDBPTASN1!SCDBPTASN1_0500001_23</vt:lpstr>
      <vt:lpstr>SCDBPTASN1!SCDBPTASN1_0500001_24</vt:lpstr>
      <vt:lpstr>SCDBPTASN1!SCDBPTASN1_0500001_25</vt:lpstr>
      <vt:lpstr>SCDBPTASN1!SCDBPTASN1_0500001_3</vt:lpstr>
      <vt:lpstr>SCDBPTASN1!SCDBPTASN1_0500001_4</vt:lpstr>
      <vt:lpstr>SCDBPTASN1!SCDBPTASN1_0500001_5</vt:lpstr>
      <vt:lpstr>SCDBPTASN1!SCDBPTASN1_0500001_6</vt:lpstr>
      <vt:lpstr>SCDBPTASN1!SCDBPTASN1_0500001_7</vt:lpstr>
      <vt:lpstr>SCDBPTASN1!SCDBPTASN1_0500001_8</vt:lpstr>
      <vt:lpstr>SCDBPTASN1!SCDBPTASN1_0500001_9</vt:lpstr>
      <vt:lpstr>SCDBPTASN1!SCDBPTASN1_0509999_11</vt:lpstr>
      <vt:lpstr>SCDBPTASN1!SCDBPTASN1_0509999_12</vt:lpstr>
      <vt:lpstr>SCDBPTASN1!SCDBPTASN1_0509999_13</vt:lpstr>
      <vt:lpstr>SCDBPTASN1!SCDBPTASN1_0509999_14</vt:lpstr>
      <vt:lpstr>SCDBPTASN1!SCDBPTASN1_0509999_16</vt:lpstr>
      <vt:lpstr>SCDBPTASN1!SCDBPTASN1_0509999_17</vt:lpstr>
      <vt:lpstr>SCDBPTASN1!SCDBPTASN1_0509999_18</vt:lpstr>
      <vt:lpstr>SCDBPTASN1!SCDBPTASN1_0509999_19</vt:lpstr>
      <vt:lpstr>SCDBPTASN1!SCDBPTASN1_0509999_20</vt:lpstr>
      <vt:lpstr>SCDBPTASN1!SCDBPTASN1_0509999_21</vt:lpstr>
      <vt:lpstr>SCDBPTASN1!SCDBPTASN1_050BEGN_1</vt:lpstr>
      <vt:lpstr>SCDBPTASN1!SCDBPTASN1_050BEGN_10</vt:lpstr>
      <vt:lpstr>SCDBPTASN1!SCDBPTASN1_050BEGN_11</vt:lpstr>
      <vt:lpstr>SCDBPTASN1!SCDBPTASN1_050BEGN_12</vt:lpstr>
      <vt:lpstr>SCDBPTASN1!SCDBPTASN1_050BEGN_13</vt:lpstr>
      <vt:lpstr>SCDBPTASN1!SCDBPTASN1_050BEGN_14</vt:lpstr>
      <vt:lpstr>SCDBPTASN1!SCDBPTASN1_050BEGN_15</vt:lpstr>
      <vt:lpstr>SCDBPTASN1!SCDBPTASN1_050BEGN_16</vt:lpstr>
      <vt:lpstr>SCDBPTASN1!SCDBPTASN1_050BEGN_17</vt:lpstr>
      <vt:lpstr>SCDBPTASN1!SCDBPTASN1_050BEGN_18</vt:lpstr>
      <vt:lpstr>SCDBPTASN1!SCDBPTASN1_050BEGN_19</vt:lpstr>
      <vt:lpstr>SCDBPTASN1!SCDBPTASN1_050BEGN_2</vt:lpstr>
      <vt:lpstr>SCDBPTASN1!SCDBPTASN1_050BEGN_20</vt:lpstr>
      <vt:lpstr>SCDBPTASN1!SCDBPTASN1_050BEGN_21</vt:lpstr>
      <vt:lpstr>SCDBPTASN1!SCDBPTASN1_050BEGN_22</vt:lpstr>
      <vt:lpstr>SCDBPTASN1!SCDBPTASN1_050BEGN_23</vt:lpstr>
      <vt:lpstr>SCDBPTASN1!SCDBPTASN1_050BEGN_24</vt:lpstr>
      <vt:lpstr>SCDBPTASN1!SCDBPTASN1_050BEGN_25</vt:lpstr>
      <vt:lpstr>SCDBPTASN1!SCDBPTASN1_050BEGN_3</vt:lpstr>
      <vt:lpstr>SCDBPTASN1!SCDBPTASN1_050BEGN_4</vt:lpstr>
      <vt:lpstr>SCDBPTASN1!SCDBPTASN1_050BEGN_5</vt:lpstr>
      <vt:lpstr>SCDBPTASN1!SCDBPTASN1_050BEGN_6</vt:lpstr>
      <vt:lpstr>SCDBPTASN1!SCDBPTASN1_050BEGN_7</vt:lpstr>
      <vt:lpstr>SCDBPTASN1!SCDBPTASN1_050BEGN_8</vt:lpstr>
      <vt:lpstr>SCDBPTASN1!SCDBPTASN1_050BEGN_9</vt:lpstr>
      <vt:lpstr>SCDBPTASN1!SCDBPTASN1_050ENDI_10</vt:lpstr>
      <vt:lpstr>SCDBPTASN1!SCDBPTASN1_050ENDI_11</vt:lpstr>
      <vt:lpstr>SCDBPTASN1!SCDBPTASN1_050ENDI_12</vt:lpstr>
      <vt:lpstr>SCDBPTASN1!SCDBPTASN1_050ENDI_13</vt:lpstr>
      <vt:lpstr>SCDBPTASN1!SCDBPTASN1_050ENDI_14</vt:lpstr>
      <vt:lpstr>SCDBPTASN1!SCDBPTASN1_050ENDI_15</vt:lpstr>
      <vt:lpstr>SCDBPTASN1!SCDBPTASN1_050ENDI_16</vt:lpstr>
      <vt:lpstr>SCDBPTASN1!SCDBPTASN1_050ENDI_17</vt:lpstr>
      <vt:lpstr>SCDBPTASN1!SCDBPTASN1_050ENDI_18</vt:lpstr>
      <vt:lpstr>SCDBPTASN1!SCDBPTASN1_050ENDI_19</vt:lpstr>
      <vt:lpstr>SCDBPTASN1!SCDBPTASN1_050ENDI_2</vt:lpstr>
      <vt:lpstr>SCDBPTASN1!SCDBPTASN1_050ENDI_20</vt:lpstr>
      <vt:lpstr>SCDBPTASN1!SCDBPTASN1_050ENDI_21</vt:lpstr>
      <vt:lpstr>SCDBPTASN1!SCDBPTASN1_050ENDI_22</vt:lpstr>
      <vt:lpstr>SCDBPTASN1!SCDBPTASN1_050ENDI_23</vt:lpstr>
      <vt:lpstr>SCDBPTASN1!SCDBPTASN1_050ENDI_24</vt:lpstr>
      <vt:lpstr>SCDBPTASN1!SCDBPTASN1_050ENDI_25</vt:lpstr>
      <vt:lpstr>SCDBPTASN1!SCDBPTASN1_050ENDI_3</vt:lpstr>
      <vt:lpstr>SCDBPTASN1!SCDBPTASN1_050ENDI_4</vt:lpstr>
      <vt:lpstr>SCDBPTASN1!SCDBPTASN1_050ENDI_5</vt:lpstr>
      <vt:lpstr>SCDBPTASN1!SCDBPTASN1_050ENDI_6</vt:lpstr>
      <vt:lpstr>SCDBPTASN1!SCDBPTASN1_050ENDI_7</vt:lpstr>
      <vt:lpstr>SCDBPTASN1!SCDBPTASN1_050ENDI_8</vt:lpstr>
      <vt:lpstr>SCDBPTASN1!SCDBPTASN1_050ENDI_9</vt:lpstr>
      <vt:lpstr>SCDBPTASN1!SCDBPTASN1_0510000_Range</vt:lpstr>
      <vt:lpstr>SCDBPTASN1!SCDBPTASN1_0519999_11</vt:lpstr>
      <vt:lpstr>SCDBPTASN1!SCDBPTASN1_0519999_12</vt:lpstr>
      <vt:lpstr>SCDBPTASN1!SCDBPTASN1_0519999_13</vt:lpstr>
      <vt:lpstr>SCDBPTASN1!SCDBPTASN1_0519999_14</vt:lpstr>
      <vt:lpstr>SCDBPTASN1!SCDBPTASN1_0519999_16</vt:lpstr>
      <vt:lpstr>SCDBPTASN1!SCDBPTASN1_0519999_17</vt:lpstr>
      <vt:lpstr>SCDBPTASN1!SCDBPTASN1_0519999_18</vt:lpstr>
      <vt:lpstr>SCDBPTASN1!SCDBPTASN1_0519999_19</vt:lpstr>
      <vt:lpstr>SCDBPTASN1!SCDBPTASN1_0519999_20</vt:lpstr>
      <vt:lpstr>SCDBPTASN1!SCDBPTASN1_0519999_21</vt:lpstr>
      <vt:lpstr>SCDBPTASN1!SCDBPTASN1_051BEGN_1</vt:lpstr>
      <vt:lpstr>SCDBPTASN1!SCDBPTASN1_051BEGN_10</vt:lpstr>
      <vt:lpstr>SCDBPTASN1!SCDBPTASN1_051BEGN_11</vt:lpstr>
      <vt:lpstr>SCDBPTASN1!SCDBPTASN1_051BEGN_12</vt:lpstr>
      <vt:lpstr>SCDBPTASN1!SCDBPTASN1_051BEGN_13</vt:lpstr>
      <vt:lpstr>SCDBPTASN1!SCDBPTASN1_051BEGN_14</vt:lpstr>
      <vt:lpstr>SCDBPTASN1!SCDBPTASN1_051BEGN_15</vt:lpstr>
      <vt:lpstr>SCDBPTASN1!SCDBPTASN1_051BEGN_16</vt:lpstr>
      <vt:lpstr>SCDBPTASN1!SCDBPTASN1_051BEGN_17</vt:lpstr>
      <vt:lpstr>SCDBPTASN1!SCDBPTASN1_051BEGN_18</vt:lpstr>
      <vt:lpstr>SCDBPTASN1!SCDBPTASN1_051BEGN_19</vt:lpstr>
      <vt:lpstr>SCDBPTASN1!SCDBPTASN1_051BEGN_2</vt:lpstr>
      <vt:lpstr>SCDBPTASN1!SCDBPTASN1_051BEGN_20</vt:lpstr>
      <vt:lpstr>SCDBPTASN1!SCDBPTASN1_051BEGN_21</vt:lpstr>
      <vt:lpstr>SCDBPTASN1!SCDBPTASN1_051BEGN_22</vt:lpstr>
      <vt:lpstr>SCDBPTASN1!SCDBPTASN1_051BEGN_23</vt:lpstr>
      <vt:lpstr>SCDBPTASN1!SCDBPTASN1_051BEGN_24</vt:lpstr>
      <vt:lpstr>SCDBPTASN1!SCDBPTASN1_051BEGN_25</vt:lpstr>
      <vt:lpstr>SCDBPTASN1!SCDBPTASN1_051BEGN_3</vt:lpstr>
      <vt:lpstr>SCDBPTASN1!SCDBPTASN1_051BEGN_4</vt:lpstr>
      <vt:lpstr>SCDBPTASN1!SCDBPTASN1_051BEGN_5</vt:lpstr>
      <vt:lpstr>SCDBPTASN1!SCDBPTASN1_051BEGN_6</vt:lpstr>
      <vt:lpstr>SCDBPTASN1!SCDBPTASN1_051BEGN_7</vt:lpstr>
      <vt:lpstr>SCDBPTASN1!SCDBPTASN1_051BEGN_8</vt:lpstr>
      <vt:lpstr>SCDBPTASN1!SCDBPTASN1_051BEGN_9</vt:lpstr>
      <vt:lpstr>SCDBPTASN1!SCDBPTASN1_051ENDI_10</vt:lpstr>
      <vt:lpstr>SCDBPTASN1!SCDBPTASN1_051ENDI_11</vt:lpstr>
      <vt:lpstr>SCDBPTASN1!SCDBPTASN1_051ENDI_12</vt:lpstr>
      <vt:lpstr>SCDBPTASN1!SCDBPTASN1_051ENDI_13</vt:lpstr>
      <vt:lpstr>SCDBPTASN1!SCDBPTASN1_051ENDI_14</vt:lpstr>
      <vt:lpstr>SCDBPTASN1!SCDBPTASN1_051ENDI_15</vt:lpstr>
      <vt:lpstr>SCDBPTASN1!SCDBPTASN1_051ENDI_16</vt:lpstr>
      <vt:lpstr>SCDBPTASN1!SCDBPTASN1_051ENDI_17</vt:lpstr>
      <vt:lpstr>SCDBPTASN1!SCDBPTASN1_051ENDI_18</vt:lpstr>
      <vt:lpstr>SCDBPTASN1!SCDBPTASN1_051ENDI_19</vt:lpstr>
      <vt:lpstr>SCDBPTASN1!SCDBPTASN1_051ENDI_2</vt:lpstr>
      <vt:lpstr>SCDBPTASN1!SCDBPTASN1_051ENDI_20</vt:lpstr>
      <vt:lpstr>SCDBPTASN1!SCDBPTASN1_051ENDI_21</vt:lpstr>
      <vt:lpstr>SCDBPTASN1!SCDBPTASN1_051ENDI_22</vt:lpstr>
      <vt:lpstr>SCDBPTASN1!SCDBPTASN1_051ENDI_23</vt:lpstr>
      <vt:lpstr>SCDBPTASN1!SCDBPTASN1_051ENDI_24</vt:lpstr>
      <vt:lpstr>SCDBPTASN1!SCDBPTASN1_051ENDI_25</vt:lpstr>
      <vt:lpstr>SCDBPTASN1!SCDBPTASN1_051ENDI_3</vt:lpstr>
      <vt:lpstr>SCDBPTASN1!SCDBPTASN1_051ENDI_4</vt:lpstr>
      <vt:lpstr>SCDBPTASN1!SCDBPTASN1_051ENDI_5</vt:lpstr>
      <vt:lpstr>SCDBPTASN1!SCDBPTASN1_051ENDI_6</vt:lpstr>
      <vt:lpstr>SCDBPTASN1!SCDBPTASN1_051ENDI_7</vt:lpstr>
      <vt:lpstr>SCDBPTASN1!SCDBPTASN1_051ENDI_8</vt:lpstr>
      <vt:lpstr>SCDBPTASN1!SCDBPTASN1_051ENDI_9</vt:lpstr>
      <vt:lpstr>SCDBPTASN1!SCDBPTASN1_0520000_Range</vt:lpstr>
      <vt:lpstr>SCDBPTASN1!SCDBPTASN1_0529999_11</vt:lpstr>
      <vt:lpstr>SCDBPTASN1!SCDBPTASN1_0529999_12</vt:lpstr>
      <vt:lpstr>SCDBPTASN1!SCDBPTASN1_0529999_13</vt:lpstr>
      <vt:lpstr>SCDBPTASN1!SCDBPTASN1_0529999_14</vt:lpstr>
      <vt:lpstr>SCDBPTASN1!SCDBPTASN1_0529999_16</vt:lpstr>
      <vt:lpstr>SCDBPTASN1!SCDBPTASN1_0529999_17</vt:lpstr>
      <vt:lpstr>SCDBPTASN1!SCDBPTASN1_0529999_18</vt:lpstr>
      <vt:lpstr>SCDBPTASN1!SCDBPTASN1_0529999_19</vt:lpstr>
      <vt:lpstr>SCDBPTASN1!SCDBPTASN1_0529999_20</vt:lpstr>
      <vt:lpstr>SCDBPTASN1!SCDBPTASN1_0529999_21</vt:lpstr>
      <vt:lpstr>SCDBPTASN1!SCDBPTASN1_052BEGN_1</vt:lpstr>
      <vt:lpstr>SCDBPTASN1!SCDBPTASN1_052BEGN_10</vt:lpstr>
      <vt:lpstr>SCDBPTASN1!SCDBPTASN1_052BEGN_11</vt:lpstr>
      <vt:lpstr>SCDBPTASN1!SCDBPTASN1_052BEGN_12</vt:lpstr>
      <vt:lpstr>SCDBPTASN1!SCDBPTASN1_052BEGN_13</vt:lpstr>
      <vt:lpstr>SCDBPTASN1!SCDBPTASN1_052BEGN_14</vt:lpstr>
      <vt:lpstr>SCDBPTASN1!SCDBPTASN1_052BEGN_15</vt:lpstr>
      <vt:lpstr>SCDBPTASN1!SCDBPTASN1_052BEGN_16</vt:lpstr>
      <vt:lpstr>SCDBPTASN1!SCDBPTASN1_052BEGN_17</vt:lpstr>
      <vt:lpstr>SCDBPTASN1!SCDBPTASN1_052BEGN_18</vt:lpstr>
      <vt:lpstr>SCDBPTASN1!SCDBPTASN1_052BEGN_19</vt:lpstr>
      <vt:lpstr>SCDBPTASN1!SCDBPTASN1_052BEGN_2</vt:lpstr>
      <vt:lpstr>SCDBPTASN1!SCDBPTASN1_052BEGN_20</vt:lpstr>
      <vt:lpstr>SCDBPTASN1!SCDBPTASN1_052BEGN_21</vt:lpstr>
      <vt:lpstr>SCDBPTASN1!SCDBPTASN1_052BEGN_22</vt:lpstr>
      <vt:lpstr>SCDBPTASN1!SCDBPTASN1_052BEGN_23</vt:lpstr>
      <vt:lpstr>SCDBPTASN1!SCDBPTASN1_052BEGN_24</vt:lpstr>
      <vt:lpstr>SCDBPTASN1!SCDBPTASN1_052BEGN_25</vt:lpstr>
      <vt:lpstr>SCDBPTASN1!SCDBPTASN1_052BEGN_3</vt:lpstr>
      <vt:lpstr>SCDBPTASN1!SCDBPTASN1_052BEGN_4</vt:lpstr>
      <vt:lpstr>SCDBPTASN1!SCDBPTASN1_052BEGN_5</vt:lpstr>
      <vt:lpstr>SCDBPTASN1!SCDBPTASN1_052BEGN_6</vt:lpstr>
      <vt:lpstr>SCDBPTASN1!SCDBPTASN1_052BEGN_7</vt:lpstr>
      <vt:lpstr>SCDBPTASN1!SCDBPTASN1_052BEGN_8</vt:lpstr>
      <vt:lpstr>SCDBPTASN1!SCDBPTASN1_052BEGN_9</vt:lpstr>
      <vt:lpstr>SCDBPTASN1!SCDBPTASN1_052ENDI_10</vt:lpstr>
      <vt:lpstr>SCDBPTASN1!SCDBPTASN1_052ENDI_11</vt:lpstr>
      <vt:lpstr>SCDBPTASN1!SCDBPTASN1_052ENDI_12</vt:lpstr>
      <vt:lpstr>SCDBPTASN1!SCDBPTASN1_052ENDI_13</vt:lpstr>
      <vt:lpstr>SCDBPTASN1!SCDBPTASN1_052ENDI_14</vt:lpstr>
      <vt:lpstr>SCDBPTASN1!SCDBPTASN1_052ENDI_15</vt:lpstr>
      <vt:lpstr>SCDBPTASN1!SCDBPTASN1_052ENDI_16</vt:lpstr>
      <vt:lpstr>SCDBPTASN1!SCDBPTASN1_052ENDI_17</vt:lpstr>
      <vt:lpstr>SCDBPTASN1!SCDBPTASN1_052ENDI_18</vt:lpstr>
      <vt:lpstr>SCDBPTASN1!SCDBPTASN1_052ENDI_19</vt:lpstr>
      <vt:lpstr>SCDBPTASN1!SCDBPTASN1_052ENDI_2</vt:lpstr>
      <vt:lpstr>SCDBPTASN1!SCDBPTASN1_052ENDI_20</vt:lpstr>
      <vt:lpstr>SCDBPTASN1!SCDBPTASN1_052ENDI_21</vt:lpstr>
      <vt:lpstr>SCDBPTASN1!SCDBPTASN1_052ENDI_22</vt:lpstr>
      <vt:lpstr>SCDBPTASN1!SCDBPTASN1_052ENDI_23</vt:lpstr>
      <vt:lpstr>SCDBPTASN1!SCDBPTASN1_052ENDI_24</vt:lpstr>
      <vt:lpstr>SCDBPTASN1!SCDBPTASN1_052ENDI_25</vt:lpstr>
      <vt:lpstr>SCDBPTASN1!SCDBPTASN1_052ENDI_3</vt:lpstr>
      <vt:lpstr>SCDBPTASN1!SCDBPTASN1_052ENDI_4</vt:lpstr>
      <vt:lpstr>SCDBPTASN1!SCDBPTASN1_052ENDI_5</vt:lpstr>
      <vt:lpstr>SCDBPTASN1!SCDBPTASN1_052ENDI_6</vt:lpstr>
      <vt:lpstr>SCDBPTASN1!SCDBPTASN1_052ENDI_7</vt:lpstr>
      <vt:lpstr>SCDBPTASN1!SCDBPTASN1_052ENDI_8</vt:lpstr>
      <vt:lpstr>SCDBPTASN1!SCDBPTASN1_052ENDI_9</vt:lpstr>
      <vt:lpstr>SCDBPTASN1!SCDBPTASN1_0530000_Range</vt:lpstr>
      <vt:lpstr>SCDBPTASN1!SCDBPTASN1_0539999_11</vt:lpstr>
      <vt:lpstr>SCDBPTASN1!SCDBPTASN1_0539999_12</vt:lpstr>
      <vt:lpstr>SCDBPTASN1!SCDBPTASN1_0539999_13</vt:lpstr>
      <vt:lpstr>SCDBPTASN1!SCDBPTASN1_0539999_14</vt:lpstr>
      <vt:lpstr>SCDBPTASN1!SCDBPTASN1_0539999_16</vt:lpstr>
      <vt:lpstr>SCDBPTASN1!SCDBPTASN1_0539999_17</vt:lpstr>
      <vt:lpstr>SCDBPTASN1!SCDBPTASN1_0539999_18</vt:lpstr>
      <vt:lpstr>SCDBPTASN1!SCDBPTASN1_0539999_19</vt:lpstr>
      <vt:lpstr>SCDBPTASN1!SCDBPTASN1_0539999_20</vt:lpstr>
      <vt:lpstr>SCDBPTASN1!SCDBPTASN1_0539999_21</vt:lpstr>
      <vt:lpstr>SCDBPTASN1!SCDBPTASN1_053BEGN_1</vt:lpstr>
      <vt:lpstr>SCDBPTASN1!SCDBPTASN1_053BEGN_10</vt:lpstr>
      <vt:lpstr>SCDBPTASN1!SCDBPTASN1_053BEGN_11</vt:lpstr>
      <vt:lpstr>SCDBPTASN1!SCDBPTASN1_053BEGN_12</vt:lpstr>
      <vt:lpstr>SCDBPTASN1!SCDBPTASN1_053BEGN_13</vt:lpstr>
      <vt:lpstr>SCDBPTASN1!SCDBPTASN1_053BEGN_14</vt:lpstr>
      <vt:lpstr>SCDBPTASN1!SCDBPTASN1_053BEGN_15</vt:lpstr>
      <vt:lpstr>SCDBPTASN1!SCDBPTASN1_053BEGN_16</vt:lpstr>
      <vt:lpstr>SCDBPTASN1!SCDBPTASN1_053BEGN_17</vt:lpstr>
      <vt:lpstr>SCDBPTASN1!SCDBPTASN1_053BEGN_18</vt:lpstr>
      <vt:lpstr>SCDBPTASN1!SCDBPTASN1_053BEGN_19</vt:lpstr>
      <vt:lpstr>SCDBPTASN1!SCDBPTASN1_053BEGN_2</vt:lpstr>
      <vt:lpstr>SCDBPTASN1!SCDBPTASN1_053BEGN_20</vt:lpstr>
      <vt:lpstr>SCDBPTASN1!SCDBPTASN1_053BEGN_21</vt:lpstr>
      <vt:lpstr>SCDBPTASN1!SCDBPTASN1_053BEGN_22</vt:lpstr>
      <vt:lpstr>SCDBPTASN1!SCDBPTASN1_053BEGN_23</vt:lpstr>
      <vt:lpstr>SCDBPTASN1!SCDBPTASN1_053BEGN_24</vt:lpstr>
      <vt:lpstr>SCDBPTASN1!SCDBPTASN1_053BEGN_25</vt:lpstr>
      <vt:lpstr>SCDBPTASN1!SCDBPTASN1_053BEGN_3</vt:lpstr>
      <vt:lpstr>SCDBPTASN1!SCDBPTASN1_053BEGN_4</vt:lpstr>
      <vt:lpstr>SCDBPTASN1!SCDBPTASN1_053BEGN_5</vt:lpstr>
      <vt:lpstr>SCDBPTASN1!SCDBPTASN1_053BEGN_6</vt:lpstr>
      <vt:lpstr>SCDBPTASN1!SCDBPTASN1_053BEGN_7</vt:lpstr>
      <vt:lpstr>SCDBPTASN1!SCDBPTASN1_053BEGN_8</vt:lpstr>
      <vt:lpstr>SCDBPTASN1!SCDBPTASN1_053BEGN_9</vt:lpstr>
      <vt:lpstr>SCDBPTASN1!SCDBPTASN1_053ENDI_10</vt:lpstr>
      <vt:lpstr>SCDBPTASN1!SCDBPTASN1_053ENDI_11</vt:lpstr>
      <vt:lpstr>SCDBPTASN1!SCDBPTASN1_053ENDI_12</vt:lpstr>
      <vt:lpstr>SCDBPTASN1!SCDBPTASN1_053ENDI_13</vt:lpstr>
      <vt:lpstr>SCDBPTASN1!SCDBPTASN1_053ENDI_14</vt:lpstr>
      <vt:lpstr>SCDBPTASN1!SCDBPTASN1_053ENDI_15</vt:lpstr>
      <vt:lpstr>SCDBPTASN1!SCDBPTASN1_053ENDI_16</vt:lpstr>
      <vt:lpstr>SCDBPTASN1!SCDBPTASN1_053ENDI_17</vt:lpstr>
      <vt:lpstr>SCDBPTASN1!SCDBPTASN1_053ENDI_18</vt:lpstr>
      <vt:lpstr>SCDBPTASN1!SCDBPTASN1_053ENDI_19</vt:lpstr>
      <vt:lpstr>SCDBPTASN1!SCDBPTASN1_053ENDI_2</vt:lpstr>
      <vt:lpstr>SCDBPTASN1!SCDBPTASN1_053ENDI_20</vt:lpstr>
      <vt:lpstr>SCDBPTASN1!SCDBPTASN1_053ENDI_21</vt:lpstr>
      <vt:lpstr>SCDBPTASN1!SCDBPTASN1_053ENDI_22</vt:lpstr>
      <vt:lpstr>SCDBPTASN1!SCDBPTASN1_053ENDI_23</vt:lpstr>
      <vt:lpstr>SCDBPTASN1!SCDBPTASN1_053ENDI_24</vt:lpstr>
      <vt:lpstr>SCDBPTASN1!SCDBPTASN1_053ENDI_25</vt:lpstr>
      <vt:lpstr>SCDBPTASN1!SCDBPTASN1_053ENDI_3</vt:lpstr>
      <vt:lpstr>SCDBPTASN1!SCDBPTASN1_053ENDI_4</vt:lpstr>
      <vt:lpstr>SCDBPTASN1!SCDBPTASN1_053ENDI_5</vt:lpstr>
      <vt:lpstr>SCDBPTASN1!SCDBPTASN1_053ENDI_6</vt:lpstr>
      <vt:lpstr>SCDBPTASN1!SCDBPTASN1_053ENDI_7</vt:lpstr>
      <vt:lpstr>SCDBPTASN1!SCDBPTASN1_053ENDI_8</vt:lpstr>
      <vt:lpstr>SCDBPTASN1!SCDBPTASN1_053ENDI_9</vt:lpstr>
      <vt:lpstr>SCDBPTASN1!SCDBPTASN1_0540000_Range</vt:lpstr>
      <vt:lpstr>SCDBPTASN1!SCDBPTASN1_0549999_11</vt:lpstr>
      <vt:lpstr>SCDBPTASN1!SCDBPTASN1_0549999_12</vt:lpstr>
      <vt:lpstr>SCDBPTASN1!SCDBPTASN1_0549999_13</vt:lpstr>
      <vt:lpstr>SCDBPTASN1!SCDBPTASN1_0549999_14</vt:lpstr>
      <vt:lpstr>SCDBPTASN1!SCDBPTASN1_0549999_16</vt:lpstr>
      <vt:lpstr>SCDBPTASN1!SCDBPTASN1_0549999_17</vt:lpstr>
      <vt:lpstr>SCDBPTASN1!SCDBPTASN1_0549999_18</vt:lpstr>
      <vt:lpstr>SCDBPTASN1!SCDBPTASN1_0549999_19</vt:lpstr>
      <vt:lpstr>SCDBPTASN1!SCDBPTASN1_0549999_20</vt:lpstr>
      <vt:lpstr>SCDBPTASN1!SCDBPTASN1_0549999_21</vt:lpstr>
      <vt:lpstr>SCDBPTASN1!SCDBPTASN1_054BEGN_1</vt:lpstr>
      <vt:lpstr>SCDBPTASN1!SCDBPTASN1_054BEGN_10</vt:lpstr>
      <vt:lpstr>SCDBPTASN1!SCDBPTASN1_054BEGN_11</vt:lpstr>
      <vt:lpstr>SCDBPTASN1!SCDBPTASN1_054BEGN_12</vt:lpstr>
      <vt:lpstr>SCDBPTASN1!SCDBPTASN1_054BEGN_13</vt:lpstr>
      <vt:lpstr>SCDBPTASN1!SCDBPTASN1_054BEGN_14</vt:lpstr>
      <vt:lpstr>SCDBPTASN1!SCDBPTASN1_054BEGN_15</vt:lpstr>
      <vt:lpstr>SCDBPTASN1!SCDBPTASN1_054BEGN_16</vt:lpstr>
      <vt:lpstr>SCDBPTASN1!SCDBPTASN1_054BEGN_17</vt:lpstr>
      <vt:lpstr>SCDBPTASN1!SCDBPTASN1_054BEGN_18</vt:lpstr>
      <vt:lpstr>SCDBPTASN1!SCDBPTASN1_054BEGN_19</vt:lpstr>
      <vt:lpstr>SCDBPTASN1!SCDBPTASN1_054BEGN_2</vt:lpstr>
      <vt:lpstr>SCDBPTASN1!SCDBPTASN1_054BEGN_20</vt:lpstr>
      <vt:lpstr>SCDBPTASN1!SCDBPTASN1_054BEGN_21</vt:lpstr>
      <vt:lpstr>SCDBPTASN1!SCDBPTASN1_054BEGN_22</vt:lpstr>
      <vt:lpstr>SCDBPTASN1!SCDBPTASN1_054BEGN_23</vt:lpstr>
      <vt:lpstr>SCDBPTASN1!SCDBPTASN1_054BEGN_24</vt:lpstr>
      <vt:lpstr>SCDBPTASN1!SCDBPTASN1_054BEGN_25</vt:lpstr>
      <vt:lpstr>SCDBPTASN1!SCDBPTASN1_054BEGN_3</vt:lpstr>
      <vt:lpstr>SCDBPTASN1!SCDBPTASN1_054BEGN_4</vt:lpstr>
      <vt:lpstr>SCDBPTASN1!SCDBPTASN1_054BEGN_5</vt:lpstr>
      <vt:lpstr>SCDBPTASN1!SCDBPTASN1_054BEGN_6</vt:lpstr>
      <vt:lpstr>SCDBPTASN1!SCDBPTASN1_054BEGN_7</vt:lpstr>
      <vt:lpstr>SCDBPTASN1!SCDBPTASN1_054BEGN_8</vt:lpstr>
      <vt:lpstr>SCDBPTASN1!SCDBPTASN1_054BEGN_9</vt:lpstr>
      <vt:lpstr>SCDBPTASN1!SCDBPTASN1_054ENDI_10</vt:lpstr>
      <vt:lpstr>SCDBPTASN1!SCDBPTASN1_054ENDI_11</vt:lpstr>
      <vt:lpstr>SCDBPTASN1!SCDBPTASN1_054ENDI_12</vt:lpstr>
      <vt:lpstr>SCDBPTASN1!SCDBPTASN1_054ENDI_13</vt:lpstr>
      <vt:lpstr>SCDBPTASN1!SCDBPTASN1_054ENDI_14</vt:lpstr>
      <vt:lpstr>SCDBPTASN1!SCDBPTASN1_054ENDI_15</vt:lpstr>
      <vt:lpstr>SCDBPTASN1!SCDBPTASN1_054ENDI_16</vt:lpstr>
      <vt:lpstr>SCDBPTASN1!SCDBPTASN1_054ENDI_17</vt:lpstr>
      <vt:lpstr>SCDBPTASN1!SCDBPTASN1_054ENDI_18</vt:lpstr>
      <vt:lpstr>SCDBPTASN1!SCDBPTASN1_054ENDI_19</vt:lpstr>
      <vt:lpstr>SCDBPTASN1!SCDBPTASN1_054ENDI_2</vt:lpstr>
      <vt:lpstr>SCDBPTASN1!SCDBPTASN1_054ENDI_20</vt:lpstr>
      <vt:lpstr>SCDBPTASN1!SCDBPTASN1_054ENDI_21</vt:lpstr>
      <vt:lpstr>SCDBPTASN1!SCDBPTASN1_054ENDI_22</vt:lpstr>
      <vt:lpstr>SCDBPTASN1!SCDBPTASN1_054ENDI_23</vt:lpstr>
      <vt:lpstr>SCDBPTASN1!SCDBPTASN1_054ENDI_24</vt:lpstr>
      <vt:lpstr>SCDBPTASN1!SCDBPTASN1_054ENDI_25</vt:lpstr>
      <vt:lpstr>SCDBPTASN1!SCDBPTASN1_054ENDI_3</vt:lpstr>
      <vt:lpstr>SCDBPTASN1!SCDBPTASN1_054ENDI_4</vt:lpstr>
      <vt:lpstr>SCDBPTASN1!SCDBPTASN1_054ENDI_5</vt:lpstr>
      <vt:lpstr>SCDBPTASN1!SCDBPTASN1_054ENDI_6</vt:lpstr>
      <vt:lpstr>SCDBPTASN1!SCDBPTASN1_054ENDI_7</vt:lpstr>
      <vt:lpstr>SCDBPTASN1!SCDBPTASN1_054ENDI_8</vt:lpstr>
      <vt:lpstr>SCDBPTASN1!SCDBPTASN1_054ENDI_9</vt:lpstr>
      <vt:lpstr>SCDBPTASN1!SCDBPTASN1_0550000_Range</vt:lpstr>
      <vt:lpstr>SCDBPTASN1!SCDBPTASN1_0559999_11</vt:lpstr>
      <vt:lpstr>SCDBPTASN1!SCDBPTASN1_0559999_12</vt:lpstr>
      <vt:lpstr>SCDBPTASN1!SCDBPTASN1_0559999_13</vt:lpstr>
      <vt:lpstr>SCDBPTASN1!SCDBPTASN1_0559999_14</vt:lpstr>
      <vt:lpstr>SCDBPTASN1!SCDBPTASN1_0559999_16</vt:lpstr>
      <vt:lpstr>SCDBPTASN1!SCDBPTASN1_0559999_17</vt:lpstr>
      <vt:lpstr>SCDBPTASN1!SCDBPTASN1_0559999_18</vt:lpstr>
      <vt:lpstr>SCDBPTASN1!SCDBPTASN1_0559999_19</vt:lpstr>
      <vt:lpstr>SCDBPTASN1!SCDBPTASN1_0559999_20</vt:lpstr>
      <vt:lpstr>SCDBPTASN1!SCDBPTASN1_0559999_21</vt:lpstr>
      <vt:lpstr>SCDBPTASN1!SCDBPTASN1_055BEGN_1</vt:lpstr>
      <vt:lpstr>SCDBPTASN1!SCDBPTASN1_055BEGN_10</vt:lpstr>
      <vt:lpstr>SCDBPTASN1!SCDBPTASN1_055BEGN_11</vt:lpstr>
      <vt:lpstr>SCDBPTASN1!SCDBPTASN1_055BEGN_12</vt:lpstr>
      <vt:lpstr>SCDBPTASN1!SCDBPTASN1_055BEGN_13</vt:lpstr>
      <vt:lpstr>SCDBPTASN1!SCDBPTASN1_055BEGN_14</vt:lpstr>
      <vt:lpstr>SCDBPTASN1!SCDBPTASN1_055BEGN_15</vt:lpstr>
      <vt:lpstr>SCDBPTASN1!SCDBPTASN1_055BEGN_16</vt:lpstr>
      <vt:lpstr>SCDBPTASN1!SCDBPTASN1_055BEGN_17</vt:lpstr>
      <vt:lpstr>SCDBPTASN1!SCDBPTASN1_055BEGN_18</vt:lpstr>
      <vt:lpstr>SCDBPTASN1!SCDBPTASN1_055BEGN_19</vt:lpstr>
      <vt:lpstr>SCDBPTASN1!SCDBPTASN1_055BEGN_2</vt:lpstr>
      <vt:lpstr>SCDBPTASN1!SCDBPTASN1_055BEGN_20</vt:lpstr>
      <vt:lpstr>SCDBPTASN1!SCDBPTASN1_055BEGN_21</vt:lpstr>
      <vt:lpstr>SCDBPTASN1!SCDBPTASN1_055BEGN_22</vt:lpstr>
      <vt:lpstr>SCDBPTASN1!SCDBPTASN1_055BEGN_23</vt:lpstr>
      <vt:lpstr>SCDBPTASN1!SCDBPTASN1_055BEGN_24</vt:lpstr>
      <vt:lpstr>SCDBPTASN1!SCDBPTASN1_055BEGN_25</vt:lpstr>
      <vt:lpstr>SCDBPTASN1!SCDBPTASN1_055BEGN_3</vt:lpstr>
      <vt:lpstr>SCDBPTASN1!SCDBPTASN1_055BEGN_4</vt:lpstr>
      <vt:lpstr>SCDBPTASN1!SCDBPTASN1_055BEGN_5</vt:lpstr>
      <vt:lpstr>SCDBPTASN1!SCDBPTASN1_055BEGN_6</vt:lpstr>
      <vt:lpstr>SCDBPTASN1!SCDBPTASN1_055BEGN_7</vt:lpstr>
      <vt:lpstr>SCDBPTASN1!SCDBPTASN1_055BEGN_8</vt:lpstr>
      <vt:lpstr>SCDBPTASN1!SCDBPTASN1_055BEGN_9</vt:lpstr>
      <vt:lpstr>SCDBPTASN1!SCDBPTASN1_055ENDI_10</vt:lpstr>
      <vt:lpstr>SCDBPTASN1!SCDBPTASN1_055ENDI_11</vt:lpstr>
      <vt:lpstr>SCDBPTASN1!SCDBPTASN1_055ENDI_12</vt:lpstr>
      <vt:lpstr>SCDBPTASN1!SCDBPTASN1_055ENDI_13</vt:lpstr>
      <vt:lpstr>SCDBPTASN1!SCDBPTASN1_055ENDI_14</vt:lpstr>
      <vt:lpstr>SCDBPTASN1!SCDBPTASN1_055ENDI_15</vt:lpstr>
      <vt:lpstr>SCDBPTASN1!SCDBPTASN1_055ENDI_16</vt:lpstr>
      <vt:lpstr>SCDBPTASN1!SCDBPTASN1_055ENDI_17</vt:lpstr>
      <vt:lpstr>SCDBPTASN1!SCDBPTASN1_055ENDI_18</vt:lpstr>
      <vt:lpstr>SCDBPTASN1!SCDBPTASN1_055ENDI_19</vt:lpstr>
      <vt:lpstr>SCDBPTASN1!SCDBPTASN1_055ENDI_2</vt:lpstr>
      <vt:lpstr>SCDBPTASN1!SCDBPTASN1_055ENDI_20</vt:lpstr>
      <vt:lpstr>SCDBPTASN1!SCDBPTASN1_055ENDI_21</vt:lpstr>
      <vt:lpstr>SCDBPTASN1!SCDBPTASN1_055ENDI_22</vt:lpstr>
      <vt:lpstr>SCDBPTASN1!SCDBPTASN1_055ENDI_23</vt:lpstr>
      <vt:lpstr>SCDBPTASN1!SCDBPTASN1_055ENDI_24</vt:lpstr>
      <vt:lpstr>SCDBPTASN1!SCDBPTASN1_055ENDI_25</vt:lpstr>
      <vt:lpstr>SCDBPTASN1!SCDBPTASN1_055ENDI_3</vt:lpstr>
      <vt:lpstr>SCDBPTASN1!SCDBPTASN1_055ENDI_4</vt:lpstr>
      <vt:lpstr>SCDBPTASN1!SCDBPTASN1_055ENDI_5</vt:lpstr>
      <vt:lpstr>SCDBPTASN1!SCDBPTASN1_055ENDI_6</vt:lpstr>
      <vt:lpstr>SCDBPTASN1!SCDBPTASN1_055ENDI_7</vt:lpstr>
      <vt:lpstr>SCDBPTASN1!SCDBPTASN1_055ENDI_8</vt:lpstr>
      <vt:lpstr>SCDBPTASN1!SCDBPTASN1_055ENDI_9</vt:lpstr>
      <vt:lpstr>SCDBPTASN1!SCDBPTASN1_0569999_11</vt:lpstr>
      <vt:lpstr>SCDBPTASN1!SCDBPTASN1_0569999_12</vt:lpstr>
      <vt:lpstr>SCDBPTASN1!SCDBPTASN1_0569999_13</vt:lpstr>
      <vt:lpstr>SCDBPTASN1!SCDBPTASN1_0569999_14</vt:lpstr>
      <vt:lpstr>SCDBPTASN1!SCDBPTASN1_0569999_16</vt:lpstr>
      <vt:lpstr>SCDBPTASN1!SCDBPTASN1_0569999_17</vt:lpstr>
      <vt:lpstr>SCDBPTASN1!SCDBPTASN1_0569999_18</vt:lpstr>
      <vt:lpstr>SCDBPTASN1!SCDBPTASN1_0569999_19</vt:lpstr>
      <vt:lpstr>SCDBPTASN1!SCDBPTASN1_0569999_20</vt:lpstr>
      <vt:lpstr>SCDBPTASN1!SCDBPTASN1_0569999_21</vt:lpstr>
      <vt:lpstr>SCDBPTASN1!SCDBPTASN1_0570000_Range</vt:lpstr>
      <vt:lpstr>SCDBPTASN1!SCDBPTASN1_0579999_11</vt:lpstr>
      <vt:lpstr>SCDBPTASN1!SCDBPTASN1_0579999_12</vt:lpstr>
      <vt:lpstr>SCDBPTASN1!SCDBPTASN1_0579999_13</vt:lpstr>
      <vt:lpstr>SCDBPTASN1!SCDBPTASN1_0579999_14</vt:lpstr>
      <vt:lpstr>SCDBPTASN1!SCDBPTASN1_0579999_16</vt:lpstr>
      <vt:lpstr>SCDBPTASN1!SCDBPTASN1_0579999_17</vt:lpstr>
      <vt:lpstr>SCDBPTASN1!SCDBPTASN1_0579999_18</vt:lpstr>
      <vt:lpstr>SCDBPTASN1!SCDBPTASN1_0579999_19</vt:lpstr>
      <vt:lpstr>SCDBPTASN1!SCDBPTASN1_0579999_20</vt:lpstr>
      <vt:lpstr>SCDBPTASN1!SCDBPTASN1_0579999_21</vt:lpstr>
      <vt:lpstr>SCDBPTASN1!SCDBPTASN1_057BEGN_1</vt:lpstr>
      <vt:lpstr>SCDBPTASN1!SCDBPTASN1_057BEGN_10</vt:lpstr>
      <vt:lpstr>SCDBPTASN1!SCDBPTASN1_057BEGN_11</vt:lpstr>
      <vt:lpstr>SCDBPTASN1!SCDBPTASN1_057BEGN_12</vt:lpstr>
      <vt:lpstr>SCDBPTASN1!SCDBPTASN1_057BEGN_13</vt:lpstr>
      <vt:lpstr>SCDBPTASN1!SCDBPTASN1_057BEGN_14</vt:lpstr>
      <vt:lpstr>SCDBPTASN1!SCDBPTASN1_057BEGN_15</vt:lpstr>
      <vt:lpstr>SCDBPTASN1!SCDBPTASN1_057BEGN_16</vt:lpstr>
      <vt:lpstr>SCDBPTASN1!SCDBPTASN1_057BEGN_17</vt:lpstr>
      <vt:lpstr>SCDBPTASN1!SCDBPTASN1_057BEGN_18</vt:lpstr>
      <vt:lpstr>SCDBPTASN1!SCDBPTASN1_057BEGN_19</vt:lpstr>
      <vt:lpstr>SCDBPTASN1!SCDBPTASN1_057BEGN_2</vt:lpstr>
      <vt:lpstr>SCDBPTASN1!SCDBPTASN1_057BEGN_20</vt:lpstr>
      <vt:lpstr>SCDBPTASN1!SCDBPTASN1_057BEGN_21</vt:lpstr>
      <vt:lpstr>SCDBPTASN1!SCDBPTASN1_057BEGN_22</vt:lpstr>
      <vt:lpstr>SCDBPTASN1!SCDBPTASN1_057BEGN_23</vt:lpstr>
      <vt:lpstr>SCDBPTASN1!SCDBPTASN1_057BEGN_24</vt:lpstr>
      <vt:lpstr>SCDBPTASN1!SCDBPTASN1_057BEGN_25</vt:lpstr>
      <vt:lpstr>SCDBPTASN1!SCDBPTASN1_057BEGN_3</vt:lpstr>
      <vt:lpstr>SCDBPTASN1!SCDBPTASN1_057BEGN_4</vt:lpstr>
      <vt:lpstr>SCDBPTASN1!SCDBPTASN1_057BEGN_5</vt:lpstr>
      <vt:lpstr>SCDBPTASN1!SCDBPTASN1_057BEGN_6</vt:lpstr>
      <vt:lpstr>SCDBPTASN1!SCDBPTASN1_057BEGN_7</vt:lpstr>
      <vt:lpstr>SCDBPTASN1!SCDBPTASN1_057BEGN_8</vt:lpstr>
      <vt:lpstr>SCDBPTASN1!SCDBPTASN1_057BEGN_9</vt:lpstr>
      <vt:lpstr>SCDBPTASN1!SCDBPTASN1_057ENDI_10</vt:lpstr>
      <vt:lpstr>SCDBPTASN1!SCDBPTASN1_057ENDI_11</vt:lpstr>
      <vt:lpstr>SCDBPTASN1!SCDBPTASN1_057ENDI_12</vt:lpstr>
      <vt:lpstr>SCDBPTASN1!SCDBPTASN1_057ENDI_13</vt:lpstr>
      <vt:lpstr>SCDBPTASN1!SCDBPTASN1_057ENDI_14</vt:lpstr>
      <vt:lpstr>SCDBPTASN1!SCDBPTASN1_057ENDI_15</vt:lpstr>
      <vt:lpstr>SCDBPTASN1!SCDBPTASN1_057ENDI_16</vt:lpstr>
      <vt:lpstr>SCDBPTASN1!SCDBPTASN1_057ENDI_17</vt:lpstr>
      <vt:lpstr>SCDBPTASN1!SCDBPTASN1_057ENDI_18</vt:lpstr>
      <vt:lpstr>SCDBPTASN1!SCDBPTASN1_057ENDI_19</vt:lpstr>
      <vt:lpstr>SCDBPTASN1!SCDBPTASN1_057ENDI_2</vt:lpstr>
      <vt:lpstr>SCDBPTASN1!SCDBPTASN1_057ENDI_20</vt:lpstr>
      <vt:lpstr>SCDBPTASN1!SCDBPTASN1_057ENDI_21</vt:lpstr>
      <vt:lpstr>SCDBPTASN1!SCDBPTASN1_057ENDI_22</vt:lpstr>
      <vt:lpstr>SCDBPTASN1!SCDBPTASN1_057ENDI_23</vt:lpstr>
      <vt:lpstr>SCDBPTASN1!SCDBPTASN1_057ENDI_24</vt:lpstr>
      <vt:lpstr>SCDBPTASN1!SCDBPTASN1_057ENDI_25</vt:lpstr>
      <vt:lpstr>SCDBPTASN1!SCDBPTASN1_057ENDI_3</vt:lpstr>
      <vt:lpstr>SCDBPTASN1!SCDBPTASN1_057ENDI_4</vt:lpstr>
      <vt:lpstr>SCDBPTASN1!SCDBPTASN1_057ENDI_5</vt:lpstr>
      <vt:lpstr>SCDBPTASN1!SCDBPTASN1_057ENDI_6</vt:lpstr>
      <vt:lpstr>SCDBPTASN1!SCDBPTASN1_057ENDI_7</vt:lpstr>
      <vt:lpstr>SCDBPTASN1!SCDBPTASN1_057ENDI_8</vt:lpstr>
      <vt:lpstr>SCDBPTASN1!SCDBPTASN1_057ENDI_9</vt:lpstr>
      <vt:lpstr>SCDBPTASN1!SCDBPTASN1_0580000_Range</vt:lpstr>
      <vt:lpstr>SCDBPTASN1!SCDBPTASN1_0589999_11</vt:lpstr>
      <vt:lpstr>SCDBPTASN1!SCDBPTASN1_0589999_12</vt:lpstr>
      <vt:lpstr>SCDBPTASN1!SCDBPTASN1_0589999_13</vt:lpstr>
      <vt:lpstr>SCDBPTASN1!SCDBPTASN1_0589999_14</vt:lpstr>
      <vt:lpstr>SCDBPTASN1!SCDBPTASN1_0589999_16</vt:lpstr>
      <vt:lpstr>SCDBPTASN1!SCDBPTASN1_0589999_17</vt:lpstr>
      <vt:lpstr>SCDBPTASN1!SCDBPTASN1_0589999_18</vt:lpstr>
      <vt:lpstr>SCDBPTASN1!SCDBPTASN1_0589999_19</vt:lpstr>
      <vt:lpstr>SCDBPTASN1!SCDBPTASN1_0589999_20</vt:lpstr>
      <vt:lpstr>SCDBPTASN1!SCDBPTASN1_0589999_21</vt:lpstr>
      <vt:lpstr>SCDBPTASN1!SCDBPTASN1_058BEGN_1</vt:lpstr>
      <vt:lpstr>SCDBPTASN1!SCDBPTASN1_058BEGN_10</vt:lpstr>
      <vt:lpstr>SCDBPTASN1!SCDBPTASN1_058BEGN_11</vt:lpstr>
      <vt:lpstr>SCDBPTASN1!SCDBPTASN1_058BEGN_12</vt:lpstr>
      <vt:lpstr>SCDBPTASN1!SCDBPTASN1_058BEGN_13</vt:lpstr>
      <vt:lpstr>SCDBPTASN1!SCDBPTASN1_058BEGN_14</vt:lpstr>
      <vt:lpstr>SCDBPTASN1!SCDBPTASN1_058BEGN_15</vt:lpstr>
      <vt:lpstr>SCDBPTASN1!SCDBPTASN1_058BEGN_16</vt:lpstr>
      <vt:lpstr>SCDBPTASN1!SCDBPTASN1_058BEGN_17</vt:lpstr>
      <vt:lpstr>SCDBPTASN1!SCDBPTASN1_058BEGN_18</vt:lpstr>
      <vt:lpstr>SCDBPTASN1!SCDBPTASN1_058BEGN_19</vt:lpstr>
      <vt:lpstr>SCDBPTASN1!SCDBPTASN1_058BEGN_2</vt:lpstr>
      <vt:lpstr>SCDBPTASN1!SCDBPTASN1_058BEGN_20</vt:lpstr>
      <vt:lpstr>SCDBPTASN1!SCDBPTASN1_058BEGN_21</vt:lpstr>
      <vt:lpstr>SCDBPTASN1!SCDBPTASN1_058BEGN_22</vt:lpstr>
      <vt:lpstr>SCDBPTASN1!SCDBPTASN1_058BEGN_23</vt:lpstr>
      <vt:lpstr>SCDBPTASN1!SCDBPTASN1_058BEGN_24</vt:lpstr>
      <vt:lpstr>SCDBPTASN1!SCDBPTASN1_058BEGN_25</vt:lpstr>
      <vt:lpstr>SCDBPTASN1!SCDBPTASN1_058BEGN_3</vt:lpstr>
      <vt:lpstr>SCDBPTASN1!SCDBPTASN1_058BEGN_4</vt:lpstr>
      <vt:lpstr>SCDBPTASN1!SCDBPTASN1_058BEGN_5</vt:lpstr>
      <vt:lpstr>SCDBPTASN1!SCDBPTASN1_058BEGN_6</vt:lpstr>
      <vt:lpstr>SCDBPTASN1!SCDBPTASN1_058BEGN_7</vt:lpstr>
      <vt:lpstr>SCDBPTASN1!SCDBPTASN1_058BEGN_8</vt:lpstr>
      <vt:lpstr>SCDBPTASN1!SCDBPTASN1_058BEGN_9</vt:lpstr>
      <vt:lpstr>SCDBPTASN1!SCDBPTASN1_058ENDI_10</vt:lpstr>
      <vt:lpstr>SCDBPTASN1!SCDBPTASN1_058ENDI_11</vt:lpstr>
      <vt:lpstr>SCDBPTASN1!SCDBPTASN1_058ENDI_12</vt:lpstr>
      <vt:lpstr>SCDBPTASN1!SCDBPTASN1_058ENDI_13</vt:lpstr>
      <vt:lpstr>SCDBPTASN1!SCDBPTASN1_058ENDI_14</vt:lpstr>
      <vt:lpstr>SCDBPTASN1!SCDBPTASN1_058ENDI_15</vt:lpstr>
      <vt:lpstr>SCDBPTASN1!SCDBPTASN1_058ENDI_16</vt:lpstr>
      <vt:lpstr>SCDBPTASN1!SCDBPTASN1_058ENDI_17</vt:lpstr>
      <vt:lpstr>SCDBPTASN1!SCDBPTASN1_058ENDI_18</vt:lpstr>
      <vt:lpstr>SCDBPTASN1!SCDBPTASN1_058ENDI_19</vt:lpstr>
      <vt:lpstr>SCDBPTASN1!SCDBPTASN1_058ENDI_2</vt:lpstr>
      <vt:lpstr>SCDBPTASN1!SCDBPTASN1_058ENDI_20</vt:lpstr>
      <vt:lpstr>SCDBPTASN1!SCDBPTASN1_058ENDI_21</vt:lpstr>
      <vt:lpstr>SCDBPTASN1!SCDBPTASN1_058ENDI_22</vt:lpstr>
      <vt:lpstr>SCDBPTASN1!SCDBPTASN1_058ENDI_23</vt:lpstr>
      <vt:lpstr>SCDBPTASN1!SCDBPTASN1_058ENDI_24</vt:lpstr>
      <vt:lpstr>SCDBPTASN1!SCDBPTASN1_058ENDI_25</vt:lpstr>
      <vt:lpstr>SCDBPTASN1!SCDBPTASN1_058ENDI_3</vt:lpstr>
      <vt:lpstr>SCDBPTASN1!SCDBPTASN1_058ENDI_4</vt:lpstr>
      <vt:lpstr>SCDBPTASN1!SCDBPTASN1_058ENDI_5</vt:lpstr>
      <vt:lpstr>SCDBPTASN1!SCDBPTASN1_058ENDI_6</vt:lpstr>
      <vt:lpstr>SCDBPTASN1!SCDBPTASN1_058ENDI_7</vt:lpstr>
      <vt:lpstr>SCDBPTASN1!SCDBPTASN1_058ENDI_8</vt:lpstr>
      <vt:lpstr>SCDBPTASN1!SCDBPTASN1_058ENDI_9</vt:lpstr>
      <vt:lpstr>SCDBPTASN1!SCDBPTASN1_0590000_Range</vt:lpstr>
      <vt:lpstr>SCDBPTASN1!SCDBPTASN1_0599999_11</vt:lpstr>
      <vt:lpstr>SCDBPTASN1!SCDBPTASN1_0599999_12</vt:lpstr>
      <vt:lpstr>SCDBPTASN1!SCDBPTASN1_0599999_13</vt:lpstr>
      <vt:lpstr>SCDBPTASN1!SCDBPTASN1_0599999_14</vt:lpstr>
      <vt:lpstr>SCDBPTASN1!SCDBPTASN1_0599999_16</vt:lpstr>
      <vt:lpstr>SCDBPTASN1!SCDBPTASN1_0599999_17</vt:lpstr>
      <vt:lpstr>SCDBPTASN1!SCDBPTASN1_0599999_18</vt:lpstr>
      <vt:lpstr>SCDBPTASN1!SCDBPTASN1_0599999_19</vt:lpstr>
      <vt:lpstr>SCDBPTASN1!SCDBPTASN1_0599999_20</vt:lpstr>
      <vt:lpstr>SCDBPTASN1!SCDBPTASN1_0599999_21</vt:lpstr>
      <vt:lpstr>SCDBPTASN1!SCDBPTASN1_059BEGN_1</vt:lpstr>
      <vt:lpstr>SCDBPTASN1!SCDBPTASN1_059BEGN_10</vt:lpstr>
      <vt:lpstr>SCDBPTASN1!SCDBPTASN1_059BEGN_11</vt:lpstr>
      <vt:lpstr>SCDBPTASN1!SCDBPTASN1_059BEGN_12</vt:lpstr>
      <vt:lpstr>SCDBPTASN1!SCDBPTASN1_059BEGN_13</vt:lpstr>
      <vt:lpstr>SCDBPTASN1!SCDBPTASN1_059BEGN_14</vt:lpstr>
      <vt:lpstr>SCDBPTASN1!SCDBPTASN1_059BEGN_15</vt:lpstr>
      <vt:lpstr>SCDBPTASN1!SCDBPTASN1_059BEGN_16</vt:lpstr>
      <vt:lpstr>SCDBPTASN1!SCDBPTASN1_059BEGN_17</vt:lpstr>
      <vt:lpstr>SCDBPTASN1!SCDBPTASN1_059BEGN_18</vt:lpstr>
      <vt:lpstr>SCDBPTASN1!SCDBPTASN1_059BEGN_19</vt:lpstr>
      <vt:lpstr>SCDBPTASN1!SCDBPTASN1_059BEGN_2</vt:lpstr>
      <vt:lpstr>SCDBPTASN1!SCDBPTASN1_059BEGN_20</vt:lpstr>
      <vt:lpstr>SCDBPTASN1!SCDBPTASN1_059BEGN_21</vt:lpstr>
      <vt:lpstr>SCDBPTASN1!SCDBPTASN1_059BEGN_22</vt:lpstr>
      <vt:lpstr>SCDBPTASN1!SCDBPTASN1_059BEGN_23</vt:lpstr>
      <vt:lpstr>SCDBPTASN1!SCDBPTASN1_059BEGN_24</vt:lpstr>
      <vt:lpstr>SCDBPTASN1!SCDBPTASN1_059BEGN_25</vt:lpstr>
      <vt:lpstr>SCDBPTASN1!SCDBPTASN1_059BEGN_3</vt:lpstr>
      <vt:lpstr>SCDBPTASN1!SCDBPTASN1_059BEGN_4</vt:lpstr>
      <vt:lpstr>SCDBPTASN1!SCDBPTASN1_059BEGN_5</vt:lpstr>
      <vt:lpstr>SCDBPTASN1!SCDBPTASN1_059BEGN_6</vt:lpstr>
      <vt:lpstr>SCDBPTASN1!SCDBPTASN1_059BEGN_7</vt:lpstr>
      <vt:lpstr>SCDBPTASN1!SCDBPTASN1_059BEGN_8</vt:lpstr>
      <vt:lpstr>SCDBPTASN1!SCDBPTASN1_059BEGN_9</vt:lpstr>
      <vt:lpstr>SCDBPTASN1!SCDBPTASN1_059ENDI_10</vt:lpstr>
      <vt:lpstr>SCDBPTASN1!SCDBPTASN1_059ENDI_11</vt:lpstr>
      <vt:lpstr>SCDBPTASN1!SCDBPTASN1_059ENDI_12</vt:lpstr>
      <vt:lpstr>SCDBPTASN1!SCDBPTASN1_059ENDI_13</vt:lpstr>
      <vt:lpstr>SCDBPTASN1!SCDBPTASN1_059ENDI_14</vt:lpstr>
      <vt:lpstr>SCDBPTASN1!SCDBPTASN1_059ENDI_15</vt:lpstr>
      <vt:lpstr>SCDBPTASN1!SCDBPTASN1_059ENDI_16</vt:lpstr>
      <vt:lpstr>SCDBPTASN1!SCDBPTASN1_059ENDI_17</vt:lpstr>
      <vt:lpstr>SCDBPTASN1!SCDBPTASN1_059ENDI_18</vt:lpstr>
      <vt:lpstr>SCDBPTASN1!SCDBPTASN1_059ENDI_19</vt:lpstr>
      <vt:lpstr>SCDBPTASN1!SCDBPTASN1_059ENDI_2</vt:lpstr>
      <vt:lpstr>SCDBPTASN1!SCDBPTASN1_059ENDI_20</vt:lpstr>
      <vt:lpstr>SCDBPTASN1!SCDBPTASN1_059ENDI_21</vt:lpstr>
      <vt:lpstr>SCDBPTASN1!SCDBPTASN1_059ENDI_22</vt:lpstr>
      <vt:lpstr>SCDBPTASN1!SCDBPTASN1_059ENDI_23</vt:lpstr>
      <vt:lpstr>SCDBPTASN1!SCDBPTASN1_059ENDI_24</vt:lpstr>
      <vt:lpstr>SCDBPTASN1!SCDBPTASN1_059ENDI_25</vt:lpstr>
      <vt:lpstr>SCDBPTASN1!SCDBPTASN1_059ENDI_3</vt:lpstr>
      <vt:lpstr>SCDBPTASN1!SCDBPTASN1_059ENDI_4</vt:lpstr>
      <vt:lpstr>SCDBPTASN1!SCDBPTASN1_059ENDI_5</vt:lpstr>
      <vt:lpstr>SCDBPTASN1!SCDBPTASN1_059ENDI_6</vt:lpstr>
      <vt:lpstr>SCDBPTASN1!SCDBPTASN1_059ENDI_7</vt:lpstr>
      <vt:lpstr>SCDBPTASN1!SCDBPTASN1_059ENDI_8</vt:lpstr>
      <vt:lpstr>SCDBPTASN1!SCDBPTASN1_059ENDI_9</vt:lpstr>
      <vt:lpstr>SCDBPTASN1!SCDBPTASN1_0600000_Range</vt:lpstr>
      <vt:lpstr>SCDBPTASN1!SCDBPTASN1_0609999_11</vt:lpstr>
      <vt:lpstr>SCDBPTASN1!SCDBPTASN1_0609999_12</vt:lpstr>
      <vt:lpstr>SCDBPTASN1!SCDBPTASN1_0609999_13</vt:lpstr>
      <vt:lpstr>SCDBPTASN1!SCDBPTASN1_0609999_14</vt:lpstr>
      <vt:lpstr>SCDBPTASN1!SCDBPTASN1_0609999_16</vt:lpstr>
      <vt:lpstr>SCDBPTASN1!SCDBPTASN1_0609999_17</vt:lpstr>
      <vt:lpstr>SCDBPTASN1!SCDBPTASN1_0609999_18</vt:lpstr>
      <vt:lpstr>SCDBPTASN1!SCDBPTASN1_0609999_19</vt:lpstr>
      <vt:lpstr>SCDBPTASN1!SCDBPTASN1_0609999_20</vt:lpstr>
      <vt:lpstr>SCDBPTASN1!SCDBPTASN1_0609999_21</vt:lpstr>
      <vt:lpstr>SCDBPTASN1!SCDBPTASN1_060BEGN_1</vt:lpstr>
      <vt:lpstr>SCDBPTASN1!SCDBPTASN1_060BEGN_10</vt:lpstr>
      <vt:lpstr>SCDBPTASN1!SCDBPTASN1_060BEGN_11</vt:lpstr>
      <vt:lpstr>SCDBPTASN1!SCDBPTASN1_060BEGN_12</vt:lpstr>
      <vt:lpstr>SCDBPTASN1!SCDBPTASN1_060BEGN_13</vt:lpstr>
      <vt:lpstr>SCDBPTASN1!SCDBPTASN1_060BEGN_14</vt:lpstr>
      <vt:lpstr>SCDBPTASN1!SCDBPTASN1_060BEGN_15</vt:lpstr>
      <vt:lpstr>SCDBPTASN1!SCDBPTASN1_060BEGN_16</vt:lpstr>
      <vt:lpstr>SCDBPTASN1!SCDBPTASN1_060BEGN_17</vt:lpstr>
      <vt:lpstr>SCDBPTASN1!SCDBPTASN1_060BEGN_18</vt:lpstr>
      <vt:lpstr>SCDBPTASN1!SCDBPTASN1_060BEGN_19</vt:lpstr>
      <vt:lpstr>SCDBPTASN1!SCDBPTASN1_060BEGN_2</vt:lpstr>
      <vt:lpstr>SCDBPTASN1!SCDBPTASN1_060BEGN_20</vt:lpstr>
      <vt:lpstr>SCDBPTASN1!SCDBPTASN1_060BEGN_21</vt:lpstr>
      <vt:lpstr>SCDBPTASN1!SCDBPTASN1_060BEGN_22</vt:lpstr>
      <vt:lpstr>SCDBPTASN1!SCDBPTASN1_060BEGN_23</vt:lpstr>
      <vt:lpstr>SCDBPTASN1!SCDBPTASN1_060BEGN_24</vt:lpstr>
      <vt:lpstr>SCDBPTASN1!SCDBPTASN1_060BEGN_25</vt:lpstr>
      <vt:lpstr>SCDBPTASN1!SCDBPTASN1_060BEGN_3</vt:lpstr>
      <vt:lpstr>SCDBPTASN1!SCDBPTASN1_060BEGN_4</vt:lpstr>
      <vt:lpstr>SCDBPTASN1!SCDBPTASN1_060BEGN_5</vt:lpstr>
      <vt:lpstr>SCDBPTASN1!SCDBPTASN1_060BEGN_6</vt:lpstr>
      <vt:lpstr>SCDBPTASN1!SCDBPTASN1_060BEGN_7</vt:lpstr>
      <vt:lpstr>SCDBPTASN1!SCDBPTASN1_060BEGN_8</vt:lpstr>
      <vt:lpstr>SCDBPTASN1!SCDBPTASN1_060BEGN_9</vt:lpstr>
      <vt:lpstr>SCDBPTASN1!SCDBPTASN1_060ENDI_10</vt:lpstr>
      <vt:lpstr>SCDBPTASN1!SCDBPTASN1_060ENDI_11</vt:lpstr>
      <vt:lpstr>SCDBPTASN1!SCDBPTASN1_060ENDI_12</vt:lpstr>
      <vt:lpstr>SCDBPTASN1!SCDBPTASN1_060ENDI_13</vt:lpstr>
      <vt:lpstr>SCDBPTASN1!SCDBPTASN1_060ENDI_14</vt:lpstr>
      <vt:lpstr>SCDBPTASN1!SCDBPTASN1_060ENDI_15</vt:lpstr>
      <vt:lpstr>SCDBPTASN1!SCDBPTASN1_060ENDI_16</vt:lpstr>
      <vt:lpstr>SCDBPTASN1!SCDBPTASN1_060ENDI_17</vt:lpstr>
      <vt:lpstr>SCDBPTASN1!SCDBPTASN1_060ENDI_18</vt:lpstr>
      <vt:lpstr>SCDBPTASN1!SCDBPTASN1_060ENDI_19</vt:lpstr>
      <vt:lpstr>SCDBPTASN1!SCDBPTASN1_060ENDI_2</vt:lpstr>
      <vt:lpstr>SCDBPTASN1!SCDBPTASN1_060ENDI_20</vt:lpstr>
      <vt:lpstr>SCDBPTASN1!SCDBPTASN1_060ENDI_21</vt:lpstr>
      <vt:lpstr>SCDBPTASN1!SCDBPTASN1_060ENDI_22</vt:lpstr>
      <vt:lpstr>SCDBPTASN1!SCDBPTASN1_060ENDI_23</vt:lpstr>
      <vt:lpstr>SCDBPTASN1!SCDBPTASN1_060ENDI_24</vt:lpstr>
      <vt:lpstr>SCDBPTASN1!SCDBPTASN1_060ENDI_25</vt:lpstr>
      <vt:lpstr>SCDBPTASN1!SCDBPTASN1_060ENDI_3</vt:lpstr>
      <vt:lpstr>SCDBPTASN1!SCDBPTASN1_060ENDI_4</vt:lpstr>
      <vt:lpstr>SCDBPTASN1!SCDBPTASN1_060ENDI_5</vt:lpstr>
      <vt:lpstr>SCDBPTASN1!SCDBPTASN1_060ENDI_6</vt:lpstr>
      <vt:lpstr>SCDBPTASN1!SCDBPTASN1_060ENDI_7</vt:lpstr>
      <vt:lpstr>SCDBPTASN1!SCDBPTASN1_060ENDI_8</vt:lpstr>
      <vt:lpstr>SCDBPTASN1!SCDBPTASN1_060ENDI_9</vt:lpstr>
      <vt:lpstr>SCDBPTASN1!SCDBPTASN1_0610000_Range</vt:lpstr>
      <vt:lpstr>SCDBPTASN1!SCDBPTASN1_0619999_11</vt:lpstr>
      <vt:lpstr>SCDBPTASN1!SCDBPTASN1_0619999_12</vt:lpstr>
      <vt:lpstr>SCDBPTASN1!SCDBPTASN1_0619999_13</vt:lpstr>
      <vt:lpstr>SCDBPTASN1!SCDBPTASN1_0619999_14</vt:lpstr>
      <vt:lpstr>SCDBPTASN1!SCDBPTASN1_0619999_16</vt:lpstr>
      <vt:lpstr>SCDBPTASN1!SCDBPTASN1_0619999_17</vt:lpstr>
      <vt:lpstr>SCDBPTASN1!SCDBPTASN1_0619999_18</vt:lpstr>
      <vt:lpstr>SCDBPTASN1!SCDBPTASN1_0619999_19</vt:lpstr>
      <vt:lpstr>SCDBPTASN1!SCDBPTASN1_0619999_20</vt:lpstr>
      <vt:lpstr>SCDBPTASN1!SCDBPTASN1_0619999_21</vt:lpstr>
      <vt:lpstr>SCDBPTASN1!SCDBPTASN1_061BEGN_1</vt:lpstr>
      <vt:lpstr>SCDBPTASN1!SCDBPTASN1_061BEGN_10</vt:lpstr>
      <vt:lpstr>SCDBPTASN1!SCDBPTASN1_061BEGN_11</vt:lpstr>
      <vt:lpstr>SCDBPTASN1!SCDBPTASN1_061BEGN_12</vt:lpstr>
      <vt:lpstr>SCDBPTASN1!SCDBPTASN1_061BEGN_13</vt:lpstr>
      <vt:lpstr>SCDBPTASN1!SCDBPTASN1_061BEGN_14</vt:lpstr>
      <vt:lpstr>SCDBPTASN1!SCDBPTASN1_061BEGN_15</vt:lpstr>
      <vt:lpstr>SCDBPTASN1!SCDBPTASN1_061BEGN_16</vt:lpstr>
      <vt:lpstr>SCDBPTASN1!SCDBPTASN1_061BEGN_17</vt:lpstr>
      <vt:lpstr>SCDBPTASN1!SCDBPTASN1_061BEGN_18</vt:lpstr>
      <vt:lpstr>SCDBPTASN1!SCDBPTASN1_061BEGN_19</vt:lpstr>
      <vt:lpstr>SCDBPTASN1!SCDBPTASN1_061BEGN_2</vt:lpstr>
      <vt:lpstr>SCDBPTASN1!SCDBPTASN1_061BEGN_20</vt:lpstr>
      <vt:lpstr>SCDBPTASN1!SCDBPTASN1_061BEGN_21</vt:lpstr>
      <vt:lpstr>SCDBPTASN1!SCDBPTASN1_061BEGN_22</vt:lpstr>
      <vt:lpstr>SCDBPTASN1!SCDBPTASN1_061BEGN_23</vt:lpstr>
      <vt:lpstr>SCDBPTASN1!SCDBPTASN1_061BEGN_24</vt:lpstr>
      <vt:lpstr>SCDBPTASN1!SCDBPTASN1_061BEGN_25</vt:lpstr>
      <vt:lpstr>SCDBPTASN1!SCDBPTASN1_061BEGN_3</vt:lpstr>
      <vt:lpstr>SCDBPTASN1!SCDBPTASN1_061BEGN_4</vt:lpstr>
      <vt:lpstr>SCDBPTASN1!SCDBPTASN1_061BEGN_5</vt:lpstr>
      <vt:lpstr>SCDBPTASN1!SCDBPTASN1_061BEGN_6</vt:lpstr>
      <vt:lpstr>SCDBPTASN1!SCDBPTASN1_061BEGN_7</vt:lpstr>
      <vt:lpstr>SCDBPTASN1!SCDBPTASN1_061BEGN_8</vt:lpstr>
      <vt:lpstr>SCDBPTASN1!SCDBPTASN1_061BEGN_9</vt:lpstr>
      <vt:lpstr>SCDBPTASN1!SCDBPTASN1_061ENDI_10</vt:lpstr>
      <vt:lpstr>SCDBPTASN1!SCDBPTASN1_061ENDI_11</vt:lpstr>
      <vt:lpstr>SCDBPTASN1!SCDBPTASN1_061ENDI_12</vt:lpstr>
      <vt:lpstr>SCDBPTASN1!SCDBPTASN1_061ENDI_13</vt:lpstr>
      <vt:lpstr>SCDBPTASN1!SCDBPTASN1_061ENDI_14</vt:lpstr>
      <vt:lpstr>SCDBPTASN1!SCDBPTASN1_061ENDI_15</vt:lpstr>
      <vt:lpstr>SCDBPTASN1!SCDBPTASN1_061ENDI_16</vt:lpstr>
      <vt:lpstr>SCDBPTASN1!SCDBPTASN1_061ENDI_17</vt:lpstr>
      <vt:lpstr>SCDBPTASN1!SCDBPTASN1_061ENDI_18</vt:lpstr>
      <vt:lpstr>SCDBPTASN1!SCDBPTASN1_061ENDI_19</vt:lpstr>
      <vt:lpstr>SCDBPTASN1!SCDBPTASN1_061ENDI_2</vt:lpstr>
      <vt:lpstr>SCDBPTASN1!SCDBPTASN1_061ENDI_20</vt:lpstr>
      <vt:lpstr>SCDBPTASN1!SCDBPTASN1_061ENDI_21</vt:lpstr>
      <vt:lpstr>SCDBPTASN1!SCDBPTASN1_061ENDI_22</vt:lpstr>
      <vt:lpstr>SCDBPTASN1!SCDBPTASN1_061ENDI_23</vt:lpstr>
      <vt:lpstr>SCDBPTASN1!SCDBPTASN1_061ENDI_24</vt:lpstr>
      <vt:lpstr>SCDBPTASN1!SCDBPTASN1_061ENDI_25</vt:lpstr>
      <vt:lpstr>SCDBPTASN1!SCDBPTASN1_061ENDI_3</vt:lpstr>
      <vt:lpstr>SCDBPTASN1!SCDBPTASN1_061ENDI_4</vt:lpstr>
      <vt:lpstr>SCDBPTASN1!SCDBPTASN1_061ENDI_5</vt:lpstr>
      <vt:lpstr>SCDBPTASN1!SCDBPTASN1_061ENDI_6</vt:lpstr>
      <vt:lpstr>SCDBPTASN1!SCDBPTASN1_061ENDI_7</vt:lpstr>
      <vt:lpstr>SCDBPTASN1!SCDBPTASN1_061ENDI_8</vt:lpstr>
      <vt:lpstr>SCDBPTASN1!SCDBPTASN1_061ENDI_9</vt:lpstr>
      <vt:lpstr>SCDBPTASN1!SCDBPTASN1_0620000_Range</vt:lpstr>
      <vt:lpstr>SCDBPTASN1!SCDBPTASN1_0629999_11</vt:lpstr>
      <vt:lpstr>SCDBPTASN1!SCDBPTASN1_0629999_12</vt:lpstr>
      <vt:lpstr>SCDBPTASN1!SCDBPTASN1_0629999_13</vt:lpstr>
      <vt:lpstr>SCDBPTASN1!SCDBPTASN1_0629999_14</vt:lpstr>
      <vt:lpstr>SCDBPTASN1!SCDBPTASN1_0629999_16</vt:lpstr>
      <vt:lpstr>SCDBPTASN1!SCDBPTASN1_0629999_17</vt:lpstr>
      <vt:lpstr>SCDBPTASN1!SCDBPTASN1_0629999_18</vt:lpstr>
      <vt:lpstr>SCDBPTASN1!SCDBPTASN1_0629999_19</vt:lpstr>
      <vt:lpstr>SCDBPTASN1!SCDBPTASN1_0629999_20</vt:lpstr>
      <vt:lpstr>SCDBPTASN1!SCDBPTASN1_0629999_21</vt:lpstr>
      <vt:lpstr>SCDBPTASN1!SCDBPTASN1_062BEGN_1</vt:lpstr>
      <vt:lpstr>SCDBPTASN1!SCDBPTASN1_062BEGN_10</vt:lpstr>
      <vt:lpstr>SCDBPTASN1!SCDBPTASN1_062BEGN_11</vt:lpstr>
      <vt:lpstr>SCDBPTASN1!SCDBPTASN1_062BEGN_12</vt:lpstr>
      <vt:lpstr>SCDBPTASN1!SCDBPTASN1_062BEGN_13</vt:lpstr>
      <vt:lpstr>SCDBPTASN1!SCDBPTASN1_062BEGN_14</vt:lpstr>
      <vt:lpstr>SCDBPTASN1!SCDBPTASN1_062BEGN_15</vt:lpstr>
      <vt:lpstr>SCDBPTASN1!SCDBPTASN1_062BEGN_16</vt:lpstr>
      <vt:lpstr>SCDBPTASN1!SCDBPTASN1_062BEGN_17</vt:lpstr>
      <vt:lpstr>SCDBPTASN1!SCDBPTASN1_062BEGN_18</vt:lpstr>
      <vt:lpstr>SCDBPTASN1!SCDBPTASN1_062BEGN_19</vt:lpstr>
      <vt:lpstr>SCDBPTASN1!SCDBPTASN1_062BEGN_2</vt:lpstr>
      <vt:lpstr>SCDBPTASN1!SCDBPTASN1_062BEGN_20</vt:lpstr>
      <vt:lpstr>SCDBPTASN1!SCDBPTASN1_062BEGN_21</vt:lpstr>
      <vt:lpstr>SCDBPTASN1!SCDBPTASN1_062BEGN_22</vt:lpstr>
      <vt:lpstr>SCDBPTASN1!SCDBPTASN1_062BEGN_23</vt:lpstr>
      <vt:lpstr>SCDBPTASN1!SCDBPTASN1_062BEGN_24</vt:lpstr>
      <vt:lpstr>SCDBPTASN1!SCDBPTASN1_062BEGN_25</vt:lpstr>
      <vt:lpstr>SCDBPTASN1!SCDBPTASN1_062BEGN_3</vt:lpstr>
      <vt:lpstr>SCDBPTASN1!SCDBPTASN1_062BEGN_4</vt:lpstr>
      <vt:lpstr>SCDBPTASN1!SCDBPTASN1_062BEGN_5</vt:lpstr>
      <vt:lpstr>SCDBPTASN1!SCDBPTASN1_062BEGN_6</vt:lpstr>
      <vt:lpstr>SCDBPTASN1!SCDBPTASN1_062BEGN_7</vt:lpstr>
      <vt:lpstr>SCDBPTASN1!SCDBPTASN1_062BEGN_8</vt:lpstr>
      <vt:lpstr>SCDBPTASN1!SCDBPTASN1_062BEGN_9</vt:lpstr>
      <vt:lpstr>SCDBPTASN1!SCDBPTASN1_062ENDI_10</vt:lpstr>
      <vt:lpstr>SCDBPTASN1!SCDBPTASN1_062ENDI_11</vt:lpstr>
      <vt:lpstr>SCDBPTASN1!SCDBPTASN1_062ENDI_12</vt:lpstr>
      <vt:lpstr>SCDBPTASN1!SCDBPTASN1_062ENDI_13</vt:lpstr>
      <vt:lpstr>SCDBPTASN1!SCDBPTASN1_062ENDI_14</vt:lpstr>
      <vt:lpstr>SCDBPTASN1!SCDBPTASN1_062ENDI_15</vt:lpstr>
      <vt:lpstr>SCDBPTASN1!SCDBPTASN1_062ENDI_16</vt:lpstr>
      <vt:lpstr>SCDBPTASN1!SCDBPTASN1_062ENDI_17</vt:lpstr>
      <vt:lpstr>SCDBPTASN1!SCDBPTASN1_062ENDI_18</vt:lpstr>
      <vt:lpstr>SCDBPTASN1!SCDBPTASN1_062ENDI_19</vt:lpstr>
      <vt:lpstr>SCDBPTASN1!SCDBPTASN1_062ENDI_2</vt:lpstr>
      <vt:lpstr>SCDBPTASN1!SCDBPTASN1_062ENDI_20</vt:lpstr>
      <vt:lpstr>SCDBPTASN1!SCDBPTASN1_062ENDI_21</vt:lpstr>
      <vt:lpstr>SCDBPTASN1!SCDBPTASN1_062ENDI_22</vt:lpstr>
      <vt:lpstr>SCDBPTASN1!SCDBPTASN1_062ENDI_23</vt:lpstr>
      <vt:lpstr>SCDBPTASN1!SCDBPTASN1_062ENDI_24</vt:lpstr>
      <vt:lpstr>SCDBPTASN1!SCDBPTASN1_062ENDI_25</vt:lpstr>
      <vt:lpstr>SCDBPTASN1!SCDBPTASN1_062ENDI_3</vt:lpstr>
      <vt:lpstr>SCDBPTASN1!SCDBPTASN1_062ENDI_4</vt:lpstr>
      <vt:lpstr>SCDBPTASN1!SCDBPTASN1_062ENDI_5</vt:lpstr>
      <vt:lpstr>SCDBPTASN1!SCDBPTASN1_062ENDI_6</vt:lpstr>
      <vt:lpstr>SCDBPTASN1!SCDBPTASN1_062ENDI_7</vt:lpstr>
      <vt:lpstr>SCDBPTASN1!SCDBPTASN1_062ENDI_8</vt:lpstr>
      <vt:lpstr>SCDBPTASN1!SCDBPTASN1_062ENDI_9</vt:lpstr>
      <vt:lpstr>SCDBPTASN1!SCDBPTASN1_0639999_11</vt:lpstr>
      <vt:lpstr>SCDBPTASN1!SCDBPTASN1_0639999_12</vt:lpstr>
      <vt:lpstr>SCDBPTASN1!SCDBPTASN1_0639999_13</vt:lpstr>
      <vt:lpstr>SCDBPTASN1!SCDBPTASN1_0639999_14</vt:lpstr>
      <vt:lpstr>SCDBPTASN1!SCDBPTASN1_0639999_16</vt:lpstr>
      <vt:lpstr>SCDBPTASN1!SCDBPTASN1_0639999_17</vt:lpstr>
      <vt:lpstr>SCDBPTASN1!SCDBPTASN1_0639999_18</vt:lpstr>
      <vt:lpstr>SCDBPTASN1!SCDBPTASN1_0639999_19</vt:lpstr>
      <vt:lpstr>SCDBPTASN1!SCDBPTASN1_0639999_20</vt:lpstr>
      <vt:lpstr>SCDBPTASN1!SCDBPTASN1_0639999_21</vt:lpstr>
      <vt:lpstr>SCDBPTASN1!SCDBPTASN1_0640000_Range</vt:lpstr>
      <vt:lpstr>SCDBPTASN1!SCDBPTASN1_0649999_11</vt:lpstr>
      <vt:lpstr>SCDBPTASN1!SCDBPTASN1_0649999_12</vt:lpstr>
      <vt:lpstr>SCDBPTASN1!SCDBPTASN1_0649999_13</vt:lpstr>
      <vt:lpstr>SCDBPTASN1!SCDBPTASN1_0649999_14</vt:lpstr>
      <vt:lpstr>SCDBPTASN1!SCDBPTASN1_0649999_16</vt:lpstr>
      <vt:lpstr>SCDBPTASN1!SCDBPTASN1_0649999_17</vt:lpstr>
      <vt:lpstr>SCDBPTASN1!SCDBPTASN1_0649999_18</vt:lpstr>
      <vt:lpstr>SCDBPTASN1!SCDBPTASN1_0649999_19</vt:lpstr>
      <vt:lpstr>SCDBPTASN1!SCDBPTASN1_0649999_20</vt:lpstr>
      <vt:lpstr>SCDBPTASN1!SCDBPTASN1_0649999_21</vt:lpstr>
      <vt:lpstr>SCDBPTASN1!SCDBPTASN1_064BEGN_1</vt:lpstr>
      <vt:lpstr>SCDBPTASN1!SCDBPTASN1_064BEGN_10</vt:lpstr>
      <vt:lpstr>SCDBPTASN1!SCDBPTASN1_064BEGN_11</vt:lpstr>
      <vt:lpstr>SCDBPTASN1!SCDBPTASN1_064BEGN_12</vt:lpstr>
      <vt:lpstr>SCDBPTASN1!SCDBPTASN1_064BEGN_13</vt:lpstr>
      <vt:lpstr>SCDBPTASN1!SCDBPTASN1_064BEGN_14</vt:lpstr>
      <vt:lpstr>SCDBPTASN1!SCDBPTASN1_064BEGN_15</vt:lpstr>
      <vt:lpstr>SCDBPTASN1!SCDBPTASN1_064BEGN_16</vt:lpstr>
      <vt:lpstr>SCDBPTASN1!SCDBPTASN1_064BEGN_17</vt:lpstr>
      <vt:lpstr>SCDBPTASN1!SCDBPTASN1_064BEGN_18</vt:lpstr>
      <vt:lpstr>SCDBPTASN1!SCDBPTASN1_064BEGN_19</vt:lpstr>
      <vt:lpstr>SCDBPTASN1!SCDBPTASN1_064BEGN_2</vt:lpstr>
      <vt:lpstr>SCDBPTASN1!SCDBPTASN1_064BEGN_20</vt:lpstr>
      <vt:lpstr>SCDBPTASN1!SCDBPTASN1_064BEGN_21</vt:lpstr>
      <vt:lpstr>SCDBPTASN1!SCDBPTASN1_064BEGN_22</vt:lpstr>
      <vt:lpstr>SCDBPTASN1!SCDBPTASN1_064BEGN_23</vt:lpstr>
      <vt:lpstr>SCDBPTASN1!SCDBPTASN1_064BEGN_24</vt:lpstr>
      <vt:lpstr>SCDBPTASN1!SCDBPTASN1_064BEGN_25</vt:lpstr>
      <vt:lpstr>SCDBPTASN1!SCDBPTASN1_064BEGN_3</vt:lpstr>
      <vt:lpstr>SCDBPTASN1!SCDBPTASN1_064BEGN_4</vt:lpstr>
      <vt:lpstr>SCDBPTASN1!SCDBPTASN1_064BEGN_5</vt:lpstr>
      <vt:lpstr>SCDBPTASN1!SCDBPTASN1_064BEGN_6</vt:lpstr>
      <vt:lpstr>SCDBPTASN1!SCDBPTASN1_064BEGN_7</vt:lpstr>
      <vt:lpstr>SCDBPTASN1!SCDBPTASN1_064BEGN_8</vt:lpstr>
      <vt:lpstr>SCDBPTASN1!SCDBPTASN1_064BEGN_9</vt:lpstr>
      <vt:lpstr>SCDBPTASN1!SCDBPTASN1_064ENDI_10</vt:lpstr>
      <vt:lpstr>SCDBPTASN1!SCDBPTASN1_064ENDI_11</vt:lpstr>
      <vt:lpstr>SCDBPTASN1!SCDBPTASN1_064ENDI_12</vt:lpstr>
      <vt:lpstr>SCDBPTASN1!SCDBPTASN1_064ENDI_13</vt:lpstr>
      <vt:lpstr>SCDBPTASN1!SCDBPTASN1_064ENDI_14</vt:lpstr>
      <vt:lpstr>SCDBPTASN1!SCDBPTASN1_064ENDI_15</vt:lpstr>
      <vt:lpstr>SCDBPTASN1!SCDBPTASN1_064ENDI_16</vt:lpstr>
      <vt:lpstr>SCDBPTASN1!SCDBPTASN1_064ENDI_17</vt:lpstr>
      <vt:lpstr>SCDBPTASN1!SCDBPTASN1_064ENDI_18</vt:lpstr>
      <vt:lpstr>SCDBPTASN1!SCDBPTASN1_064ENDI_19</vt:lpstr>
      <vt:lpstr>SCDBPTASN1!SCDBPTASN1_064ENDI_2</vt:lpstr>
      <vt:lpstr>SCDBPTASN1!SCDBPTASN1_064ENDI_20</vt:lpstr>
      <vt:lpstr>SCDBPTASN1!SCDBPTASN1_064ENDI_21</vt:lpstr>
      <vt:lpstr>SCDBPTASN1!SCDBPTASN1_064ENDI_22</vt:lpstr>
      <vt:lpstr>SCDBPTASN1!SCDBPTASN1_064ENDI_23</vt:lpstr>
      <vt:lpstr>SCDBPTASN1!SCDBPTASN1_064ENDI_24</vt:lpstr>
      <vt:lpstr>SCDBPTASN1!SCDBPTASN1_064ENDI_25</vt:lpstr>
      <vt:lpstr>SCDBPTASN1!SCDBPTASN1_064ENDI_3</vt:lpstr>
      <vt:lpstr>SCDBPTASN1!SCDBPTASN1_064ENDI_4</vt:lpstr>
      <vt:lpstr>SCDBPTASN1!SCDBPTASN1_064ENDI_5</vt:lpstr>
      <vt:lpstr>SCDBPTASN1!SCDBPTASN1_064ENDI_6</vt:lpstr>
      <vt:lpstr>SCDBPTASN1!SCDBPTASN1_064ENDI_7</vt:lpstr>
      <vt:lpstr>SCDBPTASN1!SCDBPTASN1_064ENDI_8</vt:lpstr>
      <vt:lpstr>SCDBPTASN1!SCDBPTASN1_064ENDI_9</vt:lpstr>
      <vt:lpstr>SCDBPTASN1!SCDBPTASN1_0650000_Range</vt:lpstr>
      <vt:lpstr>SCDBPTASN1!SCDBPTASN1_0659999_11</vt:lpstr>
      <vt:lpstr>SCDBPTASN1!SCDBPTASN1_0659999_12</vt:lpstr>
      <vt:lpstr>SCDBPTASN1!SCDBPTASN1_0659999_13</vt:lpstr>
      <vt:lpstr>SCDBPTASN1!SCDBPTASN1_0659999_14</vt:lpstr>
      <vt:lpstr>SCDBPTASN1!SCDBPTASN1_0659999_16</vt:lpstr>
      <vt:lpstr>SCDBPTASN1!SCDBPTASN1_0659999_17</vt:lpstr>
      <vt:lpstr>SCDBPTASN1!SCDBPTASN1_0659999_18</vt:lpstr>
      <vt:lpstr>SCDBPTASN1!SCDBPTASN1_0659999_19</vt:lpstr>
      <vt:lpstr>SCDBPTASN1!SCDBPTASN1_0659999_20</vt:lpstr>
      <vt:lpstr>SCDBPTASN1!SCDBPTASN1_0659999_21</vt:lpstr>
      <vt:lpstr>SCDBPTASN1!SCDBPTASN1_065BEGN_1</vt:lpstr>
      <vt:lpstr>SCDBPTASN1!SCDBPTASN1_065BEGN_10</vt:lpstr>
      <vt:lpstr>SCDBPTASN1!SCDBPTASN1_065BEGN_11</vt:lpstr>
      <vt:lpstr>SCDBPTASN1!SCDBPTASN1_065BEGN_12</vt:lpstr>
      <vt:lpstr>SCDBPTASN1!SCDBPTASN1_065BEGN_13</vt:lpstr>
      <vt:lpstr>SCDBPTASN1!SCDBPTASN1_065BEGN_14</vt:lpstr>
      <vt:lpstr>SCDBPTASN1!SCDBPTASN1_065BEGN_15</vt:lpstr>
      <vt:lpstr>SCDBPTASN1!SCDBPTASN1_065BEGN_16</vt:lpstr>
      <vt:lpstr>SCDBPTASN1!SCDBPTASN1_065BEGN_17</vt:lpstr>
      <vt:lpstr>SCDBPTASN1!SCDBPTASN1_065BEGN_18</vt:lpstr>
      <vt:lpstr>SCDBPTASN1!SCDBPTASN1_065BEGN_19</vt:lpstr>
      <vt:lpstr>SCDBPTASN1!SCDBPTASN1_065BEGN_2</vt:lpstr>
      <vt:lpstr>SCDBPTASN1!SCDBPTASN1_065BEGN_20</vt:lpstr>
      <vt:lpstr>SCDBPTASN1!SCDBPTASN1_065BEGN_21</vt:lpstr>
      <vt:lpstr>SCDBPTASN1!SCDBPTASN1_065BEGN_22</vt:lpstr>
      <vt:lpstr>SCDBPTASN1!SCDBPTASN1_065BEGN_23</vt:lpstr>
      <vt:lpstr>SCDBPTASN1!SCDBPTASN1_065BEGN_24</vt:lpstr>
      <vt:lpstr>SCDBPTASN1!SCDBPTASN1_065BEGN_25</vt:lpstr>
      <vt:lpstr>SCDBPTASN1!SCDBPTASN1_065BEGN_3</vt:lpstr>
      <vt:lpstr>SCDBPTASN1!SCDBPTASN1_065BEGN_4</vt:lpstr>
      <vt:lpstr>SCDBPTASN1!SCDBPTASN1_065BEGN_5</vt:lpstr>
      <vt:lpstr>SCDBPTASN1!SCDBPTASN1_065BEGN_6</vt:lpstr>
      <vt:lpstr>SCDBPTASN1!SCDBPTASN1_065BEGN_7</vt:lpstr>
      <vt:lpstr>SCDBPTASN1!SCDBPTASN1_065BEGN_8</vt:lpstr>
      <vt:lpstr>SCDBPTASN1!SCDBPTASN1_065BEGN_9</vt:lpstr>
      <vt:lpstr>SCDBPTASN1!SCDBPTASN1_065ENDI_10</vt:lpstr>
      <vt:lpstr>SCDBPTASN1!SCDBPTASN1_065ENDI_11</vt:lpstr>
      <vt:lpstr>SCDBPTASN1!SCDBPTASN1_065ENDI_12</vt:lpstr>
      <vt:lpstr>SCDBPTASN1!SCDBPTASN1_065ENDI_13</vt:lpstr>
      <vt:lpstr>SCDBPTASN1!SCDBPTASN1_065ENDI_14</vt:lpstr>
      <vt:lpstr>SCDBPTASN1!SCDBPTASN1_065ENDI_15</vt:lpstr>
      <vt:lpstr>SCDBPTASN1!SCDBPTASN1_065ENDI_16</vt:lpstr>
      <vt:lpstr>SCDBPTASN1!SCDBPTASN1_065ENDI_17</vt:lpstr>
      <vt:lpstr>SCDBPTASN1!SCDBPTASN1_065ENDI_18</vt:lpstr>
      <vt:lpstr>SCDBPTASN1!SCDBPTASN1_065ENDI_19</vt:lpstr>
      <vt:lpstr>SCDBPTASN1!SCDBPTASN1_065ENDI_2</vt:lpstr>
      <vt:lpstr>SCDBPTASN1!SCDBPTASN1_065ENDI_20</vt:lpstr>
      <vt:lpstr>SCDBPTASN1!SCDBPTASN1_065ENDI_21</vt:lpstr>
      <vt:lpstr>SCDBPTASN1!SCDBPTASN1_065ENDI_22</vt:lpstr>
      <vt:lpstr>SCDBPTASN1!SCDBPTASN1_065ENDI_23</vt:lpstr>
      <vt:lpstr>SCDBPTASN1!SCDBPTASN1_065ENDI_24</vt:lpstr>
      <vt:lpstr>SCDBPTASN1!SCDBPTASN1_065ENDI_25</vt:lpstr>
      <vt:lpstr>SCDBPTASN1!SCDBPTASN1_065ENDI_3</vt:lpstr>
      <vt:lpstr>SCDBPTASN1!SCDBPTASN1_065ENDI_4</vt:lpstr>
      <vt:lpstr>SCDBPTASN1!SCDBPTASN1_065ENDI_5</vt:lpstr>
      <vt:lpstr>SCDBPTASN1!SCDBPTASN1_065ENDI_6</vt:lpstr>
      <vt:lpstr>SCDBPTASN1!SCDBPTASN1_065ENDI_7</vt:lpstr>
      <vt:lpstr>SCDBPTASN1!SCDBPTASN1_065ENDI_8</vt:lpstr>
      <vt:lpstr>SCDBPTASN1!SCDBPTASN1_065ENDI_9</vt:lpstr>
      <vt:lpstr>SCDBPTASN1!SCDBPTASN1_0660000_Range</vt:lpstr>
      <vt:lpstr>SCDBPTASN1!SCDBPTASN1_0669999_11</vt:lpstr>
      <vt:lpstr>SCDBPTASN1!SCDBPTASN1_0669999_12</vt:lpstr>
      <vt:lpstr>SCDBPTASN1!SCDBPTASN1_0669999_13</vt:lpstr>
      <vt:lpstr>SCDBPTASN1!SCDBPTASN1_0669999_14</vt:lpstr>
      <vt:lpstr>SCDBPTASN1!SCDBPTASN1_0669999_16</vt:lpstr>
      <vt:lpstr>SCDBPTASN1!SCDBPTASN1_0669999_17</vt:lpstr>
      <vt:lpstr>SCDBPTASN1!SCDBPTASN1_0669999_18</vt:lpstr>
      <vt:lpstr>SCDBPTASN1!SCDBPTASN1_0669999_19</vt:lpstr>
      <vt:lpstr>SCDBPTASN1!SCDBPTASN1_0669999_20</vt:lpstr>
      <vt:lpstr>SCDBPTASN1!SCDBPTASN1_0669999_21</vt:lpstr>
      <vt:lpstr>SCDBPTASN1!SCDBPTASN1_066BEGN_1</vt:lpstr>
      <vt:lpstr>SCDBPTASN1!SCDBPTASN1_066BEGN_10</vt:lpstr>
      <vt:lpstr>SCDBPTASN1!SCDBPTASN1_066BEGN_11</vt:lpstr>
      <vt:lpstr>SCDBPTASN1!SCDBPTASN1_066BEGN_12</vt:lpstr>
      <vt:lpstr>SCDBPTASN1!SCDBPTASN1_066BEGN_13</vt:lpstr>
      <vt:lpstr>SCDBPTASN1!SCDBPTASN1_066BEGN_14</vt:lpstr>
      <vt:lpstr>SCDBPTASN1!SCDBPTASN1_066BEGN_15</vt:lpstr>
      <vt:lpstr>SCDBPTASN1!SCDBPTASN1_066BEGN_16</vt:lpstr>
      <vt:lpstr>SCDBPTASN1!SCDBPTASN1_066BEGN_17</vt:lpstr>
      <vt:lpstr>SCDBPTASN1!SCDBPTASN1_066BEGN_18</vt:lpstr>
      <vt:lpstr>SCDBPTASN1!SCDBPTASN1_066BEGN_19</vt:lpstr>
      <vt:lpstr>SCDBPTASN1!SCDBPTASN1_066BEGN_2</vt:lpstr>
      <vt:lpstr>SCDBPTASN1!SCDBPTASN1_066BEGN_20</vt:lpstr>
      <vt:lpstr>SCDBPTASN1!SCDBPTASN1_066BEGN_21</vt:lpstr>
      <vt:lpstr>SCDBPTASN1!SCDBPTASN1_066BEGN_22</vt:lpstr>
      <vt:lpstr>SCDBPTASN1!SCDBPTASN1_066BEGN_23</vt:lpstr>
      <vt:lpstr>SCDBPTASN1!SCDBPTASN1_066BEGN_24</vt:lpstr>
      <vt:lpstr>SCDBPTASN1!SCDBPTASN1_066BEGN_25</vt:lpstr>
      <vt:lpstr>SCDBPTASN1!SCDBPTASN1_066BEGN_3</vt:lpstr>
      <vt:lpstr>SCDBPTASN1!SCDBPTASN1_066BEGN_4</vt:lpstr>
      <vt:lpstr>SCDBPTASN1!SCDBPTASN1_066BEGN_5</vt:lpstr>
      <vt:lpstr>SCDBPTASN1!SCDBPTASN1_066BEGN_6</vt:lpstr>
      <vt:lpstr>SCDBPTASN1!SCDBPTASN1_066BEGN_7</vt:lpstr>
      <vt:lpstr>SCDBPTASN1!SCDBPTASN1_066BEGN_8</vt:lpstr>
      <vt:lpstr>SCDBPTASN1!SCDBPTASN1_066BEGN_9</vt:lpstr>
      <vt:lpstr>SCDBPTASN1!SCDBPTASN1_066ENDI_10</vt:lpstr>
      <vt:lpstr>SCDBPTASN1!SCDBPTASN1_066ENDI_11</vt:lpstr>
      <vt:lpstr>SCDBPTASN1!SCDBPTASN1_066ENDI_12</vt:lpstr>
      <vt:lpstr>SCDBPTASN1!SCDBPTASN1_066ENDI_13</vt:lpstr>
      <vt:lpstr>SCDBPTASN1!SCDBPTASN1_066ENDI_14</vt:lpstr>
      <vt:lpstr>SCDBPTASN1!SCDBPTASN1_066ENDI_15</vt:lpstr>
      <vt:lpstr>SCDBPTASN1!SCDBPTASN1_066ENDI_16</vt:lpstr>
      <vt:lpstr>SCDBPTASN1!SCDBPTASN1_066ENDI_17</vt:lpstr>
      <vt:lpstr>SCDBPTASN1!SCDBPTASN1_066ENDI_18</vt:lpstr>
      <vt:lpstr>SCDBPTASN1!SCDBPTASN1_066ENDI_19</vt:lpstr>
      <vt:lpstr>SCDBPTASN1!SCDBPTASN1_066ENDI_2</vt:lpstr>
      <vt:lpstr>SCDBPTASN1!SCDBPTASN1_066ENDI_20</vt:lpstr>
      <vt:lpstr>SCDBPTASN1!SCDBPTASN1_066ENDI_21</vt:lpstr>
      <vt:lpstr>SCDBPTASN1!SCDBPTASN1_066ENDI_22</vt:lpstr>
      <vt:lpstr>SCDBPTASN1!SCDBPTASN1_066ENDI_23</vt:lpstr>
      <vt:lpstr>SCDBPTASN1!SCDBPTASN1_066ENDI_24</vt:lpstr>
      <vt:lpstr>SCDBPTASN1!SCDBPTASN1_066ENDI_25</vt:lpstr>
      <vt:lpstr>SCDBPTASN1!SCDBPTASN1_066ENDI_3</vt:lpstr>
      <vt:lpstr>SCDBPTASN1!SCDBPTASN1_066ENDI_4</vt:lpstr>
      <vt:lpstr>SCDBPTASN1!SCDBPTASN1_066ENDI_5</vt:lpstr>
      <vt:lpstr>SCDBPTASN1!SCDBPTASN1_066ENDI_6</vt:lpstr>
      <vt:lpstr>SCDBPTASN1!SCDBPTASN1_066ENDI_7</vt:lpstr>
      <vt:lpstr>SCDBPTASN1!SCDBPTASN1_066ENDI_8</vt:lpstr>
      <vt:lpstr>SCDBPTASN1!SCDBPTASN1_066ENDI_9</vt:lpstr>
      <vt:lpstr>SCDBPTASN1!SCDBPTASN1_0670000_Range</vt:lpstr>
      <vt:lpstr>SCDBPTASN1!SCDBPTASN1_0679999_11</vt:lpstr>
      <vt:lpstr>SCDBPTASN1!SCDBPTASN1_0679999_12</vt:lpstr>
      <vt:lpstr>SCDBPTASN1!SCDBPTASN1_0679999_13</vt:lpstr>
      <vt:lpstr>SCDBPTASN1!SCDBPTASN1_0679999_14</vt:lpstr>
      <vt:lpstr>SCDBPTASN1!SCDBPTASN1_0679999_16</vt:lpstr>
      <vt:lpstr>SCDBPTASN1!SCDBPTASN1_0679999_17</vt:lpstr>
      <vt:lpstr>SCDBPTASN1!SCDBPTASN1_0679999_18</vt:lpstr>
      <vt:lpstr>SCDBPTASN1!SCDBPTASN1_0679999_19</vt:lpstr>
      <vt:lpstr>SCDBPTASN1!SCDBPTASN1_0679999_20</vt:lpstr>
      <vt:lpstr>SCDBPTASN1!SCDBPTASN1_0679999_21</vt:lpstr>
      <vt:lpstr>SCDBPTASN1!SCDBPTASN1_067BEGN_1</vt:lpstr>
      <vt:lpstr>SCDBPTASN1!SCDBPTASN1_067BEGN_10</vt:lpstr>
      <vt:lpstr>SCDBPTASN1!SCDBPTASN1_067BEGN_11</vt:lpstr>
      <vt:lpstr>SCDBPTASN1!SCDBPTASN1_067BEGN_12</vt:lpstr>
      <vt:lpstr>SCDBPTASN1!SCDBPTASN1_067BEGN_13</vt:lpstr>
      <vt:lpstr>SCDBPTASN1!SCDBPTASN1_067BEGN_14</vt:lpstr>
      <vt:lpstr>SCDBPTASN1!SCDBPTASN1_067BEGN_15</vt:lpstr>
      <vt:lpstr>SCDBPTASN1!SCDBPTASN1_067BEGN_16</vt:lpstr>
      <vt:lpstr>SCDBPTASN1!SCDBPTASN1_067BEGN_17</vt:lpstr>
      <vt:lpstr>SCDBPTASN1!SCDBPTASN1_067BEGN_18</vt:lpstr>
      <vt:lpstr>SCDBPTASN1!SCDBPTASN1_067BEGN_19</vt:lpstr>
      <vt:lpstr>SCDBPTASN1!SCDBPTASN1_067BEGN_2</vt:lpstr>
      <vt:lpstr>SCDBPTASN1!SCDBPTASN1_067BEGN_20</vt:lpstr>
      <vt:lpstr>SCDBPTASN1!SCDBPTASN1_067BEGN_21</vt:lpstr>
      <vt:lpstr>SCDBPTASN1!SCDBPTASN1_067BEGN_22</vt:lpstr>
      <vt:lpstr>SCDBPTASN1!SCDBPTASN1_067BEGN_23</vt:lpstr>
      <vt:lpstr>SCDBPTASN1!SCDBPTASN1_067BEGN_24</vt:lpstr>
      <vt:lpstr>SCDBPTASN1!SCDBPTASN1_067BEGN_25</vt:lpstr>
      <vt:lpstr>SCDBPTASN1!SCDBPTASN1_067BEGN_3</vt:lpstr>
      <vt:lpstr>SCDBPTASN1!SCDBPTASN1_067BEGN_4</vt:lpstr>
      <vt:lpstr>SCDBPTASN1!SCDBPTASN1_067BEGN_5</vt:lpstr>
      <vt:lpstr>SCDBPTASN1!SCDBPTASN1_067BEGN_6</vt:lpstr>
      <vt:lpstr>SCDBPTASN1!SCDBPTASN1_067BEGN_7</vt:lpstr>
      <vt:lpstr>SCDBPTASN1!SCDBPTASN1_067BEGN_8</vt:lpstr>
      <vt:lpstr>SCDBPTASN1!SCDBPTASN1_067BEGN_9</vt:lpstr>
      <vt:lpstr>SCDBPTASN1!SCDBPTASN1_067ENDI_10</vt:lpstr>
      <vt:lpstr>SCDBPTASN1!SCDBPTASN1_067ENDI_11</vt:lpstr>
      <vt:lpstr>SCDBPTASN1!SCDBPTASN1_067ENDI_12</vt:lpstr>
      <vt:lpstr>SCDBPTASN1!SCDBPTASN1_067ENDI_13</vt:lpstr>
      <vt:lpstr>SCDBPTASN1!SCDBPTASN1_067ENDI_14</vt:lpstr>
      <vt:lpstr>SCDBPTASN1!SCDBPTASN1_067ENDI_15</vt:lpstr>
      <vt:lpstr>SCDBPTASN1!SCDBPTASN1_067ENDI_16</vt:lpstr>
      <vt:lpstr>SCDBPTASN1!SCDBPTASN1_067ENDI_17</vt:lpstr>
      <vt:lpstr>SCDBPTASN1!SCDBPTASN1_067ENDI_18</vt:lpstr>
      <vt:lpstr>SCDBPTASN1!SCDBPTASN1_067ENDI_19</vt:lpstr>
      <vt:lpstr>SCDBPTASN1!SCDBPTASN1_067ENDI_2</vt:lpstr>
      <vt:lpstr>SCDBPTASN1!SCDBPTASN1_067ENDI_20</vt:lpstr>
      <vt:lpstr>SCDBPTASN1!SCDBPTASN1_067ENDI_21</vt:lpstr>
      <vt:lpstr>SCDBPTASN1!SCDBPTASN1_067ENDI_22</vt:lpstr>
      <vt:lpstr>SCDBPTASN1!SCDBPTASN1_067ENDI_23</vt:lpstr>
      <vt:lpstr>SCDBPTASN1!SCDBPTASN1_067ENDI_24</vt:lpstr>
      <vt:lpstr>SCDBPTASN1!SCDBPTASN1_067ENDI_25</vt:lpstr>
      <vt:lpstr>SCDBPTASN1!SCDBPTASN1_067ENDI_3</vt:lpstr>
      <vt:lpstr>SCDBPTASN1!SCDBPTASN1_067ENDI_4</vt:lpstr>
      <vt:lpstr>SCDBPTASN1!SCDBPTASN1_067ENDI_5</vt:lpstr>
      <vt:lpstr>SCDBPTASN1!SCDBPTASN1_067ENDI_6</vt:lpstr>
      <vt:lpstr>SCDBPTASN1!SCDBPTASN1_067ENDI_7</vt:lpstr>
      <vt:lpstr>SCDBPTASN1!SCDBPTASN1_067ENDI_8</vt:lpstr>
      <vt:lpstr>SCDBPTASN1!SCDBPTASN1_067ENDI_9</vt:lpstr>
      <vt:lpstr>SCDBPTASN1!SCDBPTASN1_0680000_Range</vt:lpstr>
      <vt:lpstr>SCDBPTASN1!SCDBPTASN1_0689999_11</vt:lpstr>
      <vt:lpstr>SCDBPTASN1!SCDBPTASN1_0689999_12</vt:lpstr>
      <vt:lpstr>SCDBPTASN1!SCDBPTASN1_0689999_13</vt:lpstr>
      <vt:lpstr>SCDBPTASN1!SCDBPTASN1_0689999_14</vt:lpstr>
      <vt:lpstr>SCDBPTASN1!SCDBPTASN1_0689999_16</vt:lpstr>
      <vt:lpstr>SCDBPTASN1!SCDBPTASN1_0689999_17</vt:lpstr>
      <vt:lpstr>SCDBPTASN1!SCDBPTASN1_0689999_18</vt:lpstr>
      <vt:lpstr>SCDBPTASN1!SCDBPTASN1_0689999_19</vt:lpstr>
      <vt:lpstr>SCDBPTASN1!SCDBPTASN1_0689999_20</vt:lpstr>
      <vt:lpstr>SCDBPTASN1!SCDBPTASN1_0689999_21</vt:lpstr>
      <vt:lpstr>SCDBPTASN1!SCDBPTASN1_068BEGN_1</vt:lpstr>
      <vt:lpstr>SCDBPTASN1!SCDBPTASN1_068BEGN_10</vt:lpstr>
      <vt:lpstr>SCDBPTASN1!SCDBPTASN1_068BEGN_11</vt:lpstr>
      <vt:lpstr>SCDBPTASN1!SCDBPTASN1_068BEGN_12</vt:lpstr>
      <vt:lpstr>SCDBPTASN1!SCDBPTASN1_068BEGN_13</vt:lpstr>
      <vt:lpstr>SCDBPTASN1!SCDBPTASN1_068BEGN_14</vt:lpstr>
      <vt:lpstr>SCDBPTASN1!SCDBPTASN1_068BEGN_15</vt:lpstr>
      <vt:lpstr>SCDBPTASN1!SCDBPTASN1_068BEGN_16</vt:lpstr>
      <vt:lpstr>SCDBPTASN1!SCDBPTASN1_068BEGN_17</vt:lpstr>
      <vt:lpstr>SCDBPTASN1!SCDBPTASN1_068BEGN_18</vt:lpstr>
      <vt:lpstr>SCDBPTASN1!SCDBPTASN1_068BEGN_19</vt:lpstr>
      <vt:lpstr>SCDBPTASN1!SCDBPTASN1_068BEGN_2</vt:lpstr>
      <vt:lpstr>SCDBPTASN1!SCDBPTASN1_068BEGN_20</vt:lpstr>
      <vt:lpstr>SCDBPTASN1!SCDBPTASN1_068BEGN_21</vt:lpstr>
      <vt:lpstr>SCDBPTASN1!SCDBPTASN1_068BEGN_22</vt:lpstr>
      <vt:lpstr>SCDBPTASN1!SCDBPTASN1_068BEGN_23</vt:lpstr>
      <vt:lpstr>SCDBPTASN1!SCDBPTASN1_068BEGN_24</vt:lpstr>
      <vt:lpstr>SCDBPTASN1!SCDBPTASN1_068BEGN_25</vt:lpstr>
      <vt:lpstr>SCDBPTASN1!SCDBPTASN1_068BEGN_3</vt:lpstr>
      <vt:lpstr>SCDBPTASN1!SCDBPTASN1_068BEGN_4</vt:lpstr>
      <vt:lpstr>SCDBPTASN1!SCDBPTASN1_068BEGN_5</vt:lpstr>
      <vt:lpstr>SCDBPTASN1!SCDBPTASN1_068BEGN_6</vt:lpstr>
      <vt:lpstr>SCDBPTASN1!SCDBPTASN1_068BEGN_7</vt:lpstr>
      <vt:lpstr>SCDBPTASN1!SCDBPTASN1_068BEGN_8</vt:lpstr>
      <vt:lpstr>SCDBPTASN1!SCDBPTASN1_068BEGN_9</vt:lpstr>
      <vt:lpstr>SCDBPTASN1!SCDBPTASN1_068ENDI_10</vt:lpstr>
      <vt:lpstr>SCDBPTASN1!SCDBPTASN1_068ENDI_11</vt:lpstr>
      <vt:lpstr>SCDBPTASN1!SCDBPTASN1_068ENDI_12</vt:lpstr>
      <vt:lpstr>SCDBPTASN1!SCDBPTASN1_068ENDI_13</vt:lpstr>
      <vt:lpstr>SCDBPTASN1!SCDBPTASN1_068ENDI_14</vt:lpstr>
      <vt:lpstr>SCDBPTASN1!SCDBPTASN1_068ENDI_15</vt:lpstr>
      <vt:lpstr>SCDBPTASN1!SCDBPTASN1_068ENDI_16</vt:lpstr>
      <vt:lpstr>SCDBPTASN1!SCDBPTASN1_068ENDI_17</vt:lpstr>
      <vt:lpstr>SCDBPTASN1!SCDBPTASN1_068ENDI_18</vt:lpstr>
      <vt:lpstr>SCDBPTASN1!SCDBPTASN1_068ENDI_19</vt:lpstr>
      <vt:lpstr>SCDBPTASN1!SCDBPTASN1_068ENDI_2</vt:lpstr>
      <vt:lpstr>SCDBPTASN1!SCDBPTASN1_068ENDI_20</vt:lpstr>
      <vt:lpstr>SCDBPTASN1!SCDBPTASN1_068ENDI_21</vt:lpstr>
      <vt:lpstr>SCDBPTASN1!SCDBPTASN1_068ENDI_22</vt:lpstr>
      <vt:lpstr>SCDBPTASN1!SCDBPTASN1_068ENDI_23</vt:lpstr>
      <vt:lpstr>SCDBPTASN1!SCDBPTASN1_068ENDI_24</vt:lpstr>
      <vt:lpstr>SCDBPTASN1!SCDBPTASN1_068ENDI_25</vt:lpstr>
      <vt:lpstr>SCDBPTASN1!SCDBPTASN1_068ENDI_3</vt:lpstr>
      <vt:lpstr>SCDBPTASN1!SCDBPTASN1_068ENDI_4</vt:lpstr>
      <vt:lpstr>SCDBPTASN1!SCDBPTASN1_068ENDI_5</vt:lpstr>
      <vt:lpstr>SCDBPTASN1!SCDBPTASN1_068ENDI_6</vt:lpstr>
      <vt:lpstr>SCDBPTASN1!SCDBPTASN1_068ENDI_7</vt:lpstr>
      <vt:lpstr>SCDBPTASN1!SCDBPTASN1_068ENDI_8</vt:lpstr>
      <vt:lpstr>SCDBPTASN1!SCDBPTASN1_068ENDI_9</vt:lpstr>
      <vt:lpstr>SCDBPTASN1!SCDBPTASN1_0690000_Range</vt:lpstr>
      <vt:lpstr>SCDBPTASN1!SCDBPTASN1_0699999_11</vt:lpstr>
      <vt:lpstr>SCDBPTASN1!SCDBPTASN1_0699999_12</vt:lpstr>
      <vt:lpstr>SCDBPTASN1!SCDBPTASN1_0699999_13</vt:lpstr>
      <vt:lpstr>SCDBPTASN1!SCDBPTASN1_0699999_14</vt:lpstr>
      <vt:lpstr>SCDBPTASN1!SCDBPTASN1_0699999_16</vt:lpstr>
      <vt:lpstr>SCDBPTASN1!SCDBPTASN1_0699999_17</vt:lpstr>
      <vt:lpstr>SCDBPTASN1!SCDBPTASN1_0699999_18</vt:lpstr>
      <vt:lpstr>SCDBPTASN1!SCDBPTASN1_0699999_19</vt:lpstr>
      <vt:lpstr>SCDBPTASN1!SCDBPTASN1_0699999_20</vt:lpstr>
      <vt:lpstr>SCDBPTASN1!SCDBPTASN1_0699999_21</vt:lpstr>
      <vt:lpstr>SCDBPTASN1!SCDBPTASN1_069BEGN_1</vt:lpstr>
      <vt:lpstr>SCDBPTASN1!SCDBPTASN1_069BEGN_10</vt:lpstr>
      <vt:lpstr>SCDBPTASN1!SCDBPTASN1_069BEGN_11</vt:lpstr>
      <vt:lpstr>SCDBPTASN1!SCDBPTASN1_069BEGN_12</vt:lpstr>
      <vt:lpstr>SCDBPTASN1!SCDBPTASN1_069BEGN_13</vt:lpstr>
      <vt:lpstr>SCDBPTASN1!SCDBPTASN1_069BEGN_14</vt:lpstr>
      <vt:lpstr>SCDBPTASN1!SCDBPTASN1_069BEGN_15</vt:lpstr>
      <vt:lpstr>SCDBPTASN1!SCDBPTASN1_069BEGN_16</vt:lpstr>
      <vt:lpstr>SCDBPTASN1!SCDBPTASN1_069BEGN_17</vt:lpstr>
      <vt:lpstr>SCDBPTASN1!SCDBPTASN1_069BEGN_18</vt:lpstr>
      <vt:lpstr>SCDBPTASN1!SCDBPTASN1_069BEGN_19</vt:lpstr>
      <vt:lpstr>SCDBPTASN1!SCDBPTASN1_069BEGN_2</vt:lpstr>
      <vt:lpstr>SCDBPTASN1!SCDBPTASN1_069BEGN_20</vt:lpstr>
      <vt:lpstr>SCDBPTASN1!SCDBPTASN1_069BEGN_21</vt:lpstr>
      <vt:lpstr>SCDBPTASN1!SCDBPTASN1_069BEGN_22</vt:lpstr>
      <vt:lpstr>SCDBPTASN1!SCDBPTASN1_069BEGN_23</vt:lpstr>
      <vt:lpstr>SCDBPTASN1!SCDBPTASN1_069BEGN_24</vt:lpstr>
      <vt:lpstr>SCDBPTASN1!SCDBPTASN1_069BEGN_25</vt:lpstr>
      <vt:lpstr>SCDBPTASN1!SCDBPTASN1_069BEGN_3</vt:lpstr>
      <vt:lpstr>SCDBPTASN1!SCDBPTASN1_069BEGN_4</vt:lpstr>
      <vt:lpstr>SCDBPTASN1!SCDBPTASN1_069BEGN_5</vt:lpstr>
      <vt:lpstr>SCDBPTASN1!SCDBPTASN1_069BEGN_6</vt:lpstr>
      <vt:lpstr>SCDBPTASN1!SCDBPTASN1_069BEGN_7</vt:lpstr>
      <vt:lpstr>SCDBPTASN1!SCDBPTASN1_069BEGN_8</vt:lpstr>
      <vt:lpstr>SCDBPTASN1!SCDBPTASN1_069BEGN_9</vt:lpstr>
      <vt:lpstr>SCDBPTASN1!SCDBPTASN1_069ENDI_10</vt:lpstr>
      <vt:lpstr>SCDBPTASN1!SCDBPTASN1_069ENDI_11</vt:lpstr>
      <vt:lpstr>SCDBPTASN1!SCDBPTASN1_069ENDI_12</vt:lpstr>
      <vt:lpstr>SCDBPTASN1!SCDBPTASN1_069ENDI_13</vt:lpstr>
      <vt:lpstr>SCDBPTASN1!SCDBPTASN1_069ENDI_14</vt:lpstr>
      <vt:lpstr>SCDBPTASN1!SCDBPTASN1_069ENDI_15</vt:lpstr>
      <vt:lpstr>SCDBPTASN1!SCDBPTASN1_069ENDI_16</vt:lpstr>
      <vt:lpstr>SCDBPTASN1!SCDBPTASN1_069ENDI_17</vt:lpstr>
      <vt:lpstr>SCDBPTASN1!SCDBPTASN1_069ENDI_18</vt:lpstr>
      <vt:lpstr>SCDBPTASN1!SCDBPTASN1_069ENDI_19</vt:lpstr>
      <vt:lpstr>SCDBPTASN1!SCDBPTASN1_069ENDI_2</vt:lpstr>
      <vt:lpstr>SCDBPTASN1!SCDBPTASN1_069ENDI_20</vt:lpstr>
      <vt:lpstr>SCDBPTASN1!SCDBPTASN1_069ENDI_21</vt:lpstr>
      <vt:lpstr>SCDBPTASN1!SCDBPTASN1_069ENDI_22</vt:lpstr>
      <vt:lpstr>SCDBPTASN1!SCDBPTASN1_069ENDI_23</vt:lpstr>
      <vt:lpstr>SCDBPTASN1!SCDBPTASN1_069ENDI_24</vt:lpstr>
      <vt:lpstr>SCDBPTASN1!SCDBPTASN1_069ENDI_25</vt:lpstr>
      <vt:lpstr>SCDBPTASN1!SCDBPTASN1_069ENDI_3</vt:lpstr>
      <vt:lpstr>SCDBPTASN1!SCDBPTASN1_069ENDI_4</vt:lpstr>
      <vt:lpstr>SCDBPTASN1!SCDBPTASN1_069ENDI_5</vt:lpstr>
      <vt:lpstr>SCDBPTASN1!SCDBPTASN1_069ENDI_6</vt:lpstr>
      <vt:lpstr>SCDBPTASN1!SCDBPTASN1_069ENDI_7</vt:lpstr>
      <vt:lpstr>SCDBPTASN1!SCDBPTASN1_069ENDI_8</vt:lpstr>
      <vt:lpstr>SCDBPTASN1!SCDBPTASN1_069ENDI_9</vt:lpstr>
      <vt:lpstr>SCDBPTASN1!SCDBPTASN1_0709999_11</vt:lpstr>
      <vt:lpstr>SCDBPTASN1!SCDBPTASN1_0709999_12</vt:lpstr>
      <vt:lpstr>SCDBPTASN1!SCDBPTASN1_0709999_13</vt:lpstr>
      <vt:lpstr>SCDBPTASN1!SCDBPTASN1_0709999_14</vt:lpstr>
      <vt:lpstr>SCDBPTASN1!SCDBPTASN1_0709999_16</vt:lpstr>
      <vt:lpstr>SCDBPTASN1!SCDBPTASN1_0709999_17</vt:lpstr>
      <vt:lpstr>SCDBPTASN1!SCDBPTASN1_0709999_18</vt:lpstr>
      <vt:lpstr>SCDBPTASN1!SCDBPTASN1_0709999_19</vt:lpstr>
      <vt:lpstr>SCDBPTASN1!SCDBPTASN1_0709999_20</vt:lpstr>
      <vt:lpstr>SCDBPTASN1!SCDBPTASN1_0709999_21</vt:lpstr>
      <vt:lpstr>SCDBPTASN1!SCDBPTASN1_0710000_Range</vt:lpstr>
      <vt:lpstr>SCDBPTASN1!SCDBPTASN1_0719999_11</vt:lpstr>
      <vt:lpstr>SCDBPTASN1!SCDBPTASN1_0719999_12</vt:lpstr>
      <vt:lpstr>SCDBPTASN1!SCDBPTASN1_0719999_13</vt:lpstr>
      <vt:lpstr>SCDBPTASN1!SCDBPTASN1_0719999_14</vt:lpstr>
      <vt:lpstr>SCDBPTASN1!SCDBPTASN1_0719999_16</vt:lpstr>
      <vt:lpstr>SCDBPTASN1!SCDBPTASN1_0719999_17</vt:lpstr>
      <vt:lpstr>SCDBPTASN1!SCDBPTASN1_0719999_18</vt:lpstr>
      <vt:lpstr>SCDBPTASN1!SCDBPTASN1_0719999_19</vt:lpstr>
      <vt:lpstr>SCDBPTASN1!SCDBPTASN1_0719999_20</vt:lpstr>
      <vt:lpstr>SCDBPTASN1!SCDBPTASN1_0719999_21</vt:lpstr>
      <vt:lpstr>SCDBPTASN1!SCDBPTASN1_071BEGN_1</vt:lpstr>
      <vt:lpstr>SCDBPTASN1!SCDBPTASN1_071BEGN_10</vt:lpstr>
      <vt:lpstr>SCDBPTASN1!SCDBPTASN1_071BEGN_11</vt:lpstr>
      <vt:lpstr>SCDBPTASN1!SCDBPTASN1_071BEGN_12</vt:lpstr>
      <vt:lpstr>SCDBPTASN1!SCDBPTASN1_071BEGN_13</vt:lpstr>
      <vt:lpstr>SCDBPTASN1!SCDBPTASN1_071BEGN_14</vt:lpstr>
      <vt:lpstr>SCDBPTASN1!SCDBPTASN1_071BEGN_15</vt:lpstr>
      <vt:lpstr>SCDBPTASN1!SCDBPTASN1_071BEGN_16</vt:lpstr>
      <vt:lpstr>SCDBPTASN1!SCDBPTASN1_071BEGN_17</vt:lpstr>
      <vt:lpstr>SCDBPTASN1!SCDBPTASN1_071BEGN_18</vt:lpstr>
      <vt:lpstr>SCDBPTASN1!SCDBPTASN1_071BEGN_19</vt:lpstr>
      <vt:lpstr>SCDBPTASN1!SCDBPTASN1_071BEGN_2</vt:lpstr>
      <vt:lpstr>SCDBPTASN1!SCDBPTASN1_071BEGN_20</vt:lpstr>
      <vt:lpstr>SCDBPTASN1!SCDBPTASN1_071BEGN_21</vt:lpstr>
      <vt:lpstr>SCDBPTASN1!SCDBPTASN1_071BEGN_22</vt:lpstr>
      <vt:lpstr>SCDBPTASN1!SCDBPTASN1_071BEGN_23</vt:lpstr>
      <vt:lpstr>SCDBPTASN1!SCDBPTASN1_071BEGN_24</vt:lpstr>
      <vt:lpstr>SCDBPTASN1!SCDBPTASN1_071BEGN_25</vt:lpstr>
      <vt:lpstr>SCDBPTASN1!SCDBPTASN1_071BEGN_3</vt:lpstr>
      <vt:lpstr>SCDBPTASN1!SCDBPTASN1_071BEGN_4</vt:lpstr>
      <vt:lpstr>SCDBPTASN1!SCDBPTASN1_071BEGN_5</vt:lpstr>
      <vt:lpstr>SCDBPTASN1!SCDBPTASN1_071BEGN_6</vt:lpstr>
      <vt:lpstr>SCDBPTASN1!SCDBPTASN1_071BEGN_7</vt:lpstr>
      <vt:lpstr>SCDBPTASN1!SCDBPTASN1_071BEGN_8</vt:lpstr>
      <vt:lpstr>SCDBPTASN1!SCDBPTASN1_071BEGN_9</vt:lpstr>
      <vt:lpstr>SCDBPTASN1!SCDBPTASN1_071ENDI_10</vt:lpstr>
      <vt:lpstr>SCDBPTASN1!SCDBPTASN1_071ENDI_11</vt:lpstr>
      <vt:lpstr>SCDBPTASN1!SCDBPTASN1_071ENDI_12</vt:lpstr>
      <vt:lpstr>SCDBPTASN1!SCDBPTASN1_071ENDI_13</vt:lpstr>
      <vt:lpstr>SCDBPTASN1!SCDBPTASN1_071ENDI_14</vt:lpstr>
      <vt:lpstr>SCDBPTASN1!SCDBPTASN1_071ENDI_15</vt:lpstr>
      <vt:lpstr>SCDBPTASN1!SCDBPTASN1_071ENDI_16</vt:lpstr>
      <vt:lpstr>SCDBPTASN1!SCDBPTASN1_071ENDI_17</vt:lpstr>
      <vt:lpstr>SCDBPTASN1!SCDBPTASN1_071ENDI_18</vt:lpstr>
      <vt:lpstr>SCDBPTASN1!SCDBPTASN1_071ENDI_19</vt:lpstr>
      <vt:lpstr>SCDBPTASN1!SCDBPTASN1_071ENDI_2</vt:lpstr>
      <vt:lpstr>SCDBPTASN1!SCDBPTASN1_071ENDI_20</vt:lpstr>
      <vt:lpstr>SCDBPTASN1!SCDBPTASN1_071ENDI_21</vt:lpstr>
      <vt:lpstr>SCDBPTASN1!SCDBPTASN1_071ENDI_22</vt:lpstr>
      <vt:lpstr>SCDBPTASN1!SCDBPTASN1_071ENDI_23</vt:lpstr>
      <vt:lpstr>SCDBPTASN1!SCDBPTASN1_071ENDI_24</vt:lpstr>
      <vt:lpstr>SCDBPTASN1!SCDBPTASN1_071ENDI_25</vt:lpstr>
      <vt:lpstr>SCDBPTASN1!SCDBPTASN1_071ENDI_3</vt:lpstr>
      <vt:lpstr>SCDBPTASN1!SCDBPTASN1_071ENDI_4</vt:lpstr>
      <vt:lpstr>SCDBPTASN1!SCDBPTASN1_071ENDI_5</vt:lpstr>
      <vt:lpstr>SCDBPTASN1!SCDBPTASN1_071ENDI_6</vt:lpstr>
      <vt:lpstr>SCDBPTASN1!SCDBPTASN1_071ENDI_7</vt:lpstr>
      <vt:lpstr>SCDBPTASN1!SCDBPTASN1_071ENDI_8</vt:lpstr>
      <vt:lpstr>SCDBPTASN1!SCDBPTASN1_071ENDI_9</vt:lpstr>
      <vt:lpstr>SCDBPTASN1!SCDBPTASN1_0720000_Range</vt:lpstr>
      <vt:lpstr>SCDBPTASN1!SCDBPTASN1_0729999_11</vt:lpstr>
      <vt:lpstr>SCDBPTASN1!SCDBPTASN1_0729999_12</vt:lpstr>
      <vt:lpstr>SCDBPTASN1!SCDBPTASN1_0729999_13</vt:lpstr>
      <vt:lpstr>SCDBPTASN1!SCDBPTASN1_0729999_14</vt:lpstr>
      <vt:lpstr>SCDBPTASN1!SCDBPTASN1_0729999_16</vt:lpstr>
      <vt:lpstr>SCDBPTASN1!SCDBPTASN1_0729999_17</vt:lpstr>
      <vt:lpstr>SCDBPTASN1!SCDBPTASN1_0729999_18</vt:lpstr>
      <vt:lpstr>SCDBPTASN1!SCDBPTASN1_0729999_19</vt:lpstr>
      <vt:lpstr>SCDBPTASN1!SCDBPTASN1_0729999_20</vt:lpstr>
      <vt:lpstr>SCDBPTASN1!SCDBPTASN1_0729999_21</vt:lpstr>
      <vt:lpstr>SCDBPTASN1!SCDBPTASN1_072BEGN_1</vt:lpstr>
      <vt:lpstr>SCDBPTASN1!SCDBPTASN1_072BEGN_10</vt:lpstr>
      <vt:lpstr>SCDBPTASN1!SCDBPTASN1_072BEGN_11</vt:lpstr>
      <vt:lpstr>SCDBPTASN1!SCDBPTASN1_072BEGN_12</vt:lpstr>
      <vt:lpstr>SCDBPTASN1!SCDBPTASN1_072BEGN_13</vt:lpstr>
      <vt:lpstr>SCDBPTASN1!SCDBPTASN1_072BEGN_14</vt:lpstr>
      <vt:lpstr>SCDBPTASN1!SCDBPTASN1_072BEGN_15</vt:lpstr>
      <vt:lpstr>SCDBPTASN1!SCDBPTASN1_072BEGN_16</vt:lpstr>
      <vt:lpstr>SCDBPTASN1!SCDBPTASN1_072BEGN_17</vt:lpstr>
      <vt:lpstr>SCDBPTASN1!SCDBPTASN1_072BEGN_18</vt:lpstr>
      <vt:lpstr>SCDBPTASN1!SCDBPTASN1_072BEGN_19</vt:lpstr>
      <vt:lpstr>SCDBPTASN1!SCDBPTASN1_072BEGN_2</vt:lpstr>
      <vt:lpstr>SCDBPTASN1!SCDBPTASN1_072BEGN_20</vt:lpstr>
      <vt:lpstr>SCDBPTASN1!SCDBPTASN1_072BEGN_21</vt:lpstr>
      <vt:lpstr>SCDBPTASN1!SCDBPTASN1_072BEGN_22</vt:lpstr>
      <vt:lpstr>SCDBPTASN1!SCDBPTASN1_072BEGN_23</vt:lpstr>
      <vt:lpstr>SCDBPTASN1!SCDBPTASN1_072BEGN_24</vt:lpstr>
      <vt:lpstr>SCDBPTASN1!SCDBPTASN1_072BEGN_25</vt:lpstr>
      <vt:lpstr>SCDBPTASN1!SCDBPTASN1_072BEGN_3</vt:lpstr>
      <vt:lpstr>SCDBPTASN1!SCDBPTASN1_072BEGN_4</vt:lpstr>
      <vt:lpstr>SCDBPTASN1!SCDBPTASN1_072BEGN_5</vt:lpstr>
      <vt:lpstr>SCDBPTASN1!SCDBPTASN1_072BEGN_6</vt:lpstr>
      <vt:lpstr>SCDBPTASN1!SCDBPTASN1_072BEGN_7</vt:lpstr>
      <vt:lpstr>SCDBPTASN1!SCDBPTASN1_072BEGN_8</vt:lpstr>
      <vt:lpstr>SCDBPTASN1!SCDBPTASN1_072BEGN_9</vt:lpstr>
      <vt:lpstr>SCDBPTASN1!SCDBPTASN1_072ENDI_10</vt:lpstr>
      <vt:lpstr>SCDBPTASN1!SCDBPTASN1_072ENDI_11</vt:lpstr>
      <vt:lpstr>SCDBPTASN1!SCDBPTASN1_072ENDI_12</vt:lpstr>
      <vt:lpstr>SCDBPTASN1!SCDBPTASN1_072ENDI_13</vt:lpstr>
      <vt:lpstr>SCDBPTASN1!SCDBPTASN1_072ENDI_14</vt:lpstr>
      <vt:lpstr>SCDBPTASN1!SCDBPTASN1_072ENDI_15</vt:lpstr>
      <vt:lpstr>SCDBPTASN1!SCDBPTASN1_072ENDI_16</vt:lpstr>
      <vt:lpstr>SCDBPTASN1!SCDBPTASN1_072ENDI_17</vt:lpstr>
      <vt:lpstr>SCDBPTASN1!SCDBPTASN1_072ENDI_18</vt:lpstr>
      <vt:lpstr>SCDBPTASN1!SCDBPTASN1_072ENDI_19</vt:lpstr>
      <vt:lpstr>SCDBPTASN1!SCDBPTASN1_072ENDI_2</vt:lpstr>
      <vt:lpstr>SCDBPTASN1!SCDBPTASN1_072ENDI_20</vt:lpstr>
      <vt:lpstr>SCDBPTASN1!SCDBPTASN1_072ENDI_21</vt:lpstr>
      <vt:lpstr>SCDBPTASN1!SCDBPTASN1_072ENDI_22</vt:lpstr>
      <vt:lpstr>SCDBPTASN1!SCDBPTASN1_072ENDI_23</vt:lpstr>
      <vt:lpstr>SCDBPTASN1!SCDBPTASN1_072ENDI_24</vt:lpstr>
      <vt:lpstr>SCDBPTASN1!SCDBPTASN1_072ENDI_25</vt:lpstr>
      <vt:lpstr>SCDBPTASN1!SCDBPTASN1_072ENDI_3</vt:lpstr>
      <vt:lpstr>SCDBPTASN1!SCDBPTASN1_072ENDI_4</vt:lpstr>
      <vt:lpstr>SCDBPTASN1!SCDBPTASN1_072ENDI_5</vt:lpstr>
      <vt:lpstr>SCDBPTASN1!SCDBPTASN1_072ENDI_6</vt:lpstr>
      <vt:lpstr>SCDBPTASN1!SCDBPTASN1_072ENDI_7</vt:lpstr>
      <vt:lpstr>SCDBPTASN1!SCDBPTASN1_072ENDI_8</vt:lpstr>
      <vt:lpstr>SCDBPTASN1!SCDBPTASN1_072ENDI_9</vt:lpstr>
      <vt:lpstr>SCDBPTASN1!SCDBPTASN1_0730000_Range</vt:lpstr>
      <vt:lpstr>SCDBPTASN1!SCDBPTASN1_0739999_11</vt:lpstr>
      <vt:lpstr>SCDBPTASN1!SCDBPTASN1_0739999_12</vt:lpstr>
      <vt:lpstr>SCDBPTASN1!SCDBPTASN1_0739999_13</vt:lpstr>
      <vt:lpstr>SCDBPTASN1!SCDBPTASN1_0739999_14</vt:lpstr>
      <vt:lpstr>SCDBPTASN1!SCDBPTASN1_0739999_16</vt:lpstr>
      <vt:lpstr>SCDBPTASN1!SCDBPTASN1_0739999_17</vt:lpstr>
      <vt:lpstr>SCDBPTASN1!SCDBPTASN1_0739999_18</vt:lpstr>
      <vt:lpstr>SCDBPTASN1!SCDBPTASN1_0739999_19</vt:lpstr>
      <vt:lpstr>SCDBPTASN1!SCDBPTASN1_0739999_20</vt:lpstr>
      <vt:lpstr>SCDBPTASN1!SCDBPTASN1_0739999_21</vt:lpstr>
      <vt:lpstr>SCDBPTASN1!SCDBPTASN1_073BEGN_1</vt:lpstr>
      <vt:lpstr>SCDBPTASN1!SCDBPTASN1_073BEGN_10</vt:lpstr>
      <vt:lpstr>SCDBPTASN1!SCDBPTASN1_073BEGN_11</vt:lpstr>
      <vt:lpstr>SCDBPTASN1!SCDBPTASN1_073BEGN_12</vt:lpstr>
      <vt:lpstr>SCDBPTASN1!SCDBPTASN1_073BEGN_13</vt:lpstr>
      <vt:lpstr>SCDBPTASN1!SCDBPTASN1_073BEGN_14</vt:lpstr>
      <vt:lpstr>SCDBPTASN1!SCDBPTASN1_073BEGN_15</vt:lpstr>
      <vt:lpstr>SCDBPTASN1!SCDBPTASN1_073BEGN_16</vt:lpstr>
      <vt:lpstr>SCDBPTASN1!SCDBPTASN1_073BEGN_17</vt:lpstr>
      <vt:lpstr>SCDBPTASN1!SCDBPTASN1_073BEGN_18</vt:lpstr>
      <vt:lpstr>SCDBPTASN1!SCDBPTASN1_073BEGN_19</vt:lpstr>
      <vt:lpstr>SCDBPTASN1!SCDBPTASN1_073BEGN_2</vt:lpstr>
      <vt:lpstr>SCDBPTASN1!SCDBPTASN1_073BEGN_20</vt:lpstr>
      <vt:lpstr>SCDBPTASN1!SCDBPTASN1_073BEGN_21</vt:lpstr>
      <vt:lpstr>SCDBPTASN1!SCDBPTASN1_073BEGN_22</vt:lpstr>
      <vt:lpstr>SCDBPTASN1!SCDBPTASN1_073BEGN_23</vt:lpstr>
      <vt:lpstr>SCDBPTASN1!SCDBPTASN1_073BEGN_24</vt:lpstr>
      <vt:lpstr>SCDBPTASN1!SCDBPTASN1_073BEGN_25</vt:lpstr>
      <vt:lpstr>SCDBPTASN1!SCDBPTASN1_073BEGN_3</vt:lpstr>
      <vt:lpstr>SCDBPTASN1!SCDBPTASN1_073BEGN_4</vt:lpstr>
      <vt:lpstr>SCDBPTASN1!SCDBPTASN1_073BEGN_5</vt:lpstr>
      <vt:lpstr>SCDBPTASN1!SCDBPTASN1_073BEGN_6</vt:lpstr>
      <vt:lpstr>SCDBPTASN1!SCDBPTASN1_073BEGN_7</vt:lpstr>
      <vt:lpstr>SCDBPTASN1!SCDBPTASN1_073BEGN_8</vt:lpstr>
      <vt:lpstr>SCDBPTASN1!SCDBPTASN1_073BEGN_9</vt:lpstr>
      <vt:lpstr>SCDBPTASN1!SCDBPTASN1_073ENDI_10</vt:lpstr>
      <vt:lpstr>SCDBPTASN1!SCDBPTASN1_073ENDI_11</vt:lpstr>
      <vt:lpstr>SCDBPTASN1!SCDBPTASN1_073ENDI_12</vt:lpstr>
      <vt:lpstr>SCDBPTASN1!SCDBPTASN1_073ENDI_13</vt:lpstr>
      <vt:lpstr>SCDBPTASN1!SCDBPTASN1_073ENDI_14</vt:lpstr>
      <vt:lpstr>SCDBPTASN1!SCDBPTASN1_073ENDI_15</vt:lpstr>
      <vt:lpstr>SCDBPTASN1!SCDBPTASN1_073ENDI_16</vt:lpstr>
      <vt:lpstr>SCDBPTASN1!SCDBPTASN1_073ENDI_17</vt:lpstr>
      <vt:lpstr>SCDBPTASN1!SCDBPTASN1_073ENDI_18</vt:lpstr>
      <vt:lpstr>SCDBPTASN1!SCDBPTASN1_073ENDI_19</vt:lpstr>
      <vt:lpstr>SCDBPTASN1!SCDBPTASN1_073ENDI_2</vt:lpstr>
      <vt:lpstr>SCDBPTASN1!SCDBPTASN1_073ENDI_20</vt:lpstr>
      <vt:lpstr>SCDBPTASN1!SCDBPTASN1_073ENDI_21</vt:lpstr>
      <vt:lpstr>SCDBPTASN1!SCDBPTASN1_073ENDI_22</vt:lpstr>
      <vt:lpstr>SCDBPTASN1!SCDBPTASN1_073ENDI_23</vt:lpstr>
      <vt:lpstr>SCDBPTASN1!SCDBPTASN1_073ENDI_24</vt:lpstr>
      <vt:lpstr>SCDBPTASN1!SCDBPTASN1_073ENDI_25</vt:lpstr>
      <vt:lpstr>SCDBPTASN1!SCDBPTASN1_073ENDI_3</vt:lpstr>
      <vt:lpstr>SCDBPTASN1!SCDBPTASN1_073ENDI_4</vt:lpstr>
      <vt:lpstr>SCDBPTASN1!SCDBPTASN1_073ENDI_5</vt:lpstr>
      <vt:lpstr>SCDBPTASN1!SCDBPTASN1_073ENDI_6</vt:lpstr>
      <vt:lpstr>SCDBPTASN1!SCDBPTASN1_073ENDI_7</vt:lpstr>
      <vt:lpstr>SCDBPTASN1!SCDBPTASN1_073ENDI_8</vt:lpstr>
      <vt:lpstr>SCDBPTASN1!SCDBPTASN1_073ENDI_9</vt:lpstr>
      <vt:lpstr>SCDBPTASN1!SCDBPTASN1_0740000_Range</vt:lpstr>
      <vt:lpstr>SCDBPTASN1!SCDBPTASN1_0749999_11</vt:lpstr>
      <vt:lpstr>SCDBPTASN1!SCDBPTASN1_0749999_12</vt:lpstr>
      <vt:lpstr>SCDBPTASN1!SCDBPTASN1_0749999_13</vt:lpstr>
      <vt:lpstr>SCDBPTASN1!SCDBPTASN1_0749999_14</vt:lpstr>
      <vt:lpstr>SCDBPTASN1!SCDBPTASN1_0749999_16</vt:lpstr>
      <vt:lpstr>SCDBPTASN1!SCDBPTASN1_0749999_17</vt:lpstr>
      <vt:lpstr>SCDBPTASN1!SCDBPTASN1_0749999_18</vt:lpstr>
      <vt:lpstr>SCDBPTASN1!SCDBPTASN1_0749999_19</vt:lpstr>
      <vt:lpstr>SCDBPTASN1!SCDBPTASN1_0749999_20</vt:lpstr>
      <vt:lpstr>SCDBPTASN1!SCDBPTASN1_0749999_21</vt:lpstr>
      <vt:lpstr>SCDBPTASN1!SCDBPTASN1_074BEGN_1</vt:lpstr>
      <vt:lpstr>SCDBPTASN1!SCDBPTASN1_074BEGN_10</vt:lpstr>
      <vt:lpstr>SCDBPTASN1!SCDBPTASN1_074BEGN_11</vt:lpstr>
      <vt:lpstr>SCDBPTASN1!SCDBPTASN1_074BEGN_12</vt:lpstr>
      <vt:lpstr>SCDBPTASN1!SCDBPTASN1_074BEGN_13</vt:lpstr>
      <vt:lpstr>SCDBPTASN1!SCDBPTASN1_074BEGN_14</vt:lpstr>
      <vt:lpstr>SCDBPTASN1!SCDBPTASN1_074BEGN_15</vt:lpstr>
      <vt:lpstr>SCDBPTASN1!SCDBPTASN1_074BEGN_16</vt:lpstr>
      <vt:lpstr>SCDBPTASN1!SCDBPTASN1_074BEGN_17</vt:lpstr>
      <vt:lpstr>SCDBPTASN1!SCDBPTASN1_074BEGN_18</vt:lpstr>
      <vt:lpstr>SCDBPTASN1!SCDBPTASN1_074BEGN_19</vt:lpstr>
      <vt:lpstr>SCDBPTASN1!SCDBPTASN1_074BEGN_2</vt:lpstr>
      <vt:lpstr>SCDBPTASN1!SCDBPTASN1_074BEGN_20</vt:lpstr>
      <vt:lpstr>SCDBPTASN1!SCDBPTASN1_074BEGN_21</vt:lpstr>
      <vt:lpstr>SCDBPTASN1!SCDBPTASN1_074BEGN_22</vt:lpstr>
      <vt:lpstr>SCDBPTASN1!SCDBPTASN1_074BEGN_23</vt:lpstr>
      <vt:lpstr>SCDBPTASN1!SCDBPTASN1_074BEGN_24</vt:lpstr>
      <vt:lpstr>SCDBPTASN1!SCDBPTASN1_074BEGN_25</vt:lpstr>
      <vt:lpstr>SCDBPTASN1!SCDBPTASN1_074BEGN_3</vt:lpstr>
      <vt:lpstr>SCDBPTASN1!SCDBPTASN1_074BEGN_4</vt:lpstr>
      <vt:lpstr>SCDBPTASN1!SCDBPTASN1_074BEGN_5</vt:lpstr>
      <vt:lpstr>SCDBPTASN1!SCDBPTASN1_074BEGN_6</vt:lpstr>
      <vt:lpstr>SCDBPTASN1!SCDBPTASN1_074BEGN_7</vt:lpstr>
      <vt:lpstr>SCDBPTASN1!SCDBPTASN1_074BEGN_8</vt:lpstr>
      <vt:lpstr>SCDBPTASN1!SCDBPTASN1_074BEGN_9</vt:lpstr>
      <vt:lpstr>SCDBPTASN1!SCDBPTASN1_074ENDI_10</vt:lpstr>
      <vt:lpstr>SCDBPTASN1!SCDBPTASN1_074ENDI_11</vt:lpstr>
      <vt:lpstr>SCDBPTASN1!SCDBPTASN1_074ENDI_12</vt:lpstr>
      <vt:lpstr>SCDBPTASN1!SCDBPTASN1_074ENDI_13</vt:lpstr>
      <vt:lpstr>SCDBPTASN1!SCDBPTASN1_074ENDI_14</vt:lpstr>
      <vt:lpstr>SCDBPTASN1!SCDBPTASN1_074ENDI_15</vt:lpstr>
      <vt:lpstr>SCDBPTASN1!SCDBPTASN1_074ENDI_16</vt:lpstr>
      <vt:lpstr>SCDBPTASN1!SCDBPTASN1_074ENDI_17</vt:lpstr>
      <vt:lpstr>SCDBPTASN1!SCDBPTASN1_074ENDI_18</vt:lpstr>
      <vt:lpstr>SCDBPTASN1!SCDBPTASN1_074ENDI_19</vt:lpstr>
      <vt:lpstr>SCDBPTASN1!SCDBPTASN1_074ENDI_2</vt:lpstr>
      <vt:lpstr>SCDBPTASN1!SCDBPTASN1_074ENDI_20</vt:lpstr>
      <vt:lpstr>SCDBPTASN1!SCDBPTASN1_074ENDI_21</vt:lpstr>
      <vt:lpstr>SCDBPTASN1!SCDBPTASN1_074ENDI_22</vt:lpstr>
      <vt:lpstr>SCDBPTASN1!SCDBPTASN1_074ENDI_23</vt:lpstr>
      <vt:lpstr>SCDBPTASN1!SCDBPTASN1_074ENDI_24</vt:lpstr>
      <vt:lpstr>SCDBPTASN1!SCDBPTASN1_074ENDI_25</vt:lpstr>
      <vt:lpstr>SCDBPTASN1!SCDBPTASN1_074ENDI_3</vt:lpstr>
      <vt:lpstr>SCDBPTASN1!SCDBPTASN1_074ENDI_4</vt:lpstr>
      <vt:lpstr>SCDBPTASN1!SCDBPTASN1_074ENDI_5</vt:lpstr>
      <vt:lpstr>SCDBPTASN1!SCDBPTASN1_074ENDI_6</vt:lpstr>
      <vt:lpstr>SCDBPTASN1!SCDBPTASN1_074ENDI_7</vt:lpstr>
      <vt:lpstr>SCDBPTASN1!SCDBPTASN1_074ENDI_8</vt:lpstr>
      <vt:lpstr>SCDBPTASN1!SCDBPTASN1_074ENDI_9</vt:lpstr>
      <vt:lpstr>SCDBPTASN1!SCDBPTASN1_0750000_Range</vt:lpstr>
      <vt:lpstr>SCDBPTASN1!SCDBPTASN1_0759999_11</vt:lpstr>
      <vt:lpstr>SCDBPTASN1!SCDBPTASN1_0759999_12</vt:lpstr>
      <vt:lpstr>SCDBPTASN1!SCDBPTASN1_0759999_13</vt:lpstr>
      <vt:lpstr>SCDBPTASN1!SCDBPTASN1_0759999_14</vt:lpstr>
      <vt:lpstr>SCDBPTASN1!SCDBPTASN1_0759999_16</vt:lpstr>
      <vt:lpstr>SCDBPTASN1!SCDBPTASN1_0759999_17</vt:lpstr>
      <vt:lpstr>SCDBPTASN1!SCDBPTASN1_0759999_18</vt:lpstr>
      <vt:lpstr>SCDBPTASN1!SCDBPTASN1_0759999_19</vt:lpstr>
      <vt:lpstr>SCDBPTASN1!SCDBPTASN1_0759999_20</vt:lpstr>
      <vt:lpstr>SCDBPTASN1!SCDBPTASN1_0759999_21</vt:lpstr>
      <vt:lpstr>SCDBPTASN1!SCDBPTASN1_075BEGN_1</vt:lpstr>
      <vt:lpstr>SCDBPTASN1!SCDBPTASN1_075BEGN_10</vt:lpstr>
      <vt:lpstr>SCDBPTASN1!SCDBPTASN1_075BEGN_11</vt:lpstr>
      <vt:lpstr>SCDBPTASN1!SCDBPTASN1_075BEGN_12</vt:lpstr>
      <vt:lpstr>SCDBPTASN1!SCDBPTASN1_075BEGN_13</vt:lpstr>
      <vt:lpstr>SCDBPTASN1!SCDBPTASN1_075BEGN_14</vt:lpstr>
      <vt:lpstr>SCDBPTASN1!SCDBPTASN1_075BEGN_15</vt:lpstr>
      <vt:lpstr>SCDBPTASN1!SCDBPTASN1_075BEGN_16</vt:lpstr>
      <vt:lpstr>SCDBPTASN1!SCDBPTASN1_075BEGN_17</vt:lpstr>
      <vt:lpstr>SCDBPTASN1!SCDBPTASN1_075BEGN_18</vt:lpstr>
      <vt:lpstr>SCDBPTASN1!SCDBPTASN1_075BEGN_19</vt:lpstr>
      <vt:lpstr>SCDBPTASN1!SCDBPTASN1_075BEGN_2</vt:lpstr>
      <vt:lpstr>SCDBPTASN1!SCDBPTASN1_075BEGN_20</vt:lpstr>
      <vt:lpstr>SCDBPTASN1!SCDBPTASN1_075BEGN_21</vt:lpstr>
      <vt:lpstr>SCDBPTASN1!SCDBPTASN1_075BEGN_22</vt:lpstr>
      <vt:lpstr>SCDBPTASN1!SCDBPTASN1_075BEGN_23</vt:lpstr>
      <vt:lpstr>SCDBPTASN1!SCDBPTASN1_075BEGN_24</vt:lpstr>
      <vt:lpstr>SCDBPTASN1!SCDBPTASN1_075BEGN_25</vt:lpstr>
      <vt:lpstr>SCDBPTASN1!SCDBPTASN1_075BEGN_3</vt:lpstr>
      <vt:lpstr>SCDBPTASN1!SCDBPTASN1_075BEGN_4</vt:lpstr>
      <vt:lpstr>SCDBPTASN1!SCDBPTASN1_075BEGN_5</vt:lpstr>
      <vt:lpstr>SCDBPTASN1!SCDBPTASN1_075BEGN_6</vt:lpstr>
      <vt:lpstr>SCDBPTASN1!SCDBPTASN1_075BEGN_7</vt:lpstr>
      <vt:lpstr>SCDBPTASN1!SCDBPTASN1_075BEGN_8</vt:lpstr>
      <vt:lpstr>SCDBPTASN1!SCDBPTASN1_075BEGN_9</vt:lpstr>
      <vt:lpstr>SCDBPTASN1!SCDBPTASN1_075ENDI_10</vt:lpstr>
      <vt:lpstr>SCDBPTASN1!SCDBPTASN1_075ENDI_11</vt:lpstr>
      <vt:lpstr>SCDBPTASN1!SCDBPTASN1_075ENDI_12</vt:lpstr>
      <vt:lpstr>SCDBPTASN1!SCDBPTASN1_075ENDI_13</vt:lpstr>
      <vt:lpstr>SCDBPTASN1!SCDBPTASN1_075ENDI_14</vt:lpstr>
      <vt:lpstr>SCDBPTASN1!SCDBPTASN1_075ENDI_15</vt:lpstr>
      <vt:lpstr>SCDBPTASN1!SCDBPTASN1_075ENDI_16</vt:lpstr>
      <vt:lpstr>SCDBPTASN1!SCDBPTASN1_075ENDI_17</vt:lpstr>
      <vt:lpstr>SCDBPTASN1!SCDBPTASN1_075ENDI_18</vt:lpstr>
      <vt:lpstr>SCDBPTASN1!SCDBPTASN1_075ENDI_19</vt:lpstr>
      <vt:lpstr>SCDBPTASN1!SCDBPTASN1_075ENDI_2</vt:lpstr>
      <vt:lpstr>SCDBPTASN1!SCDBPTASN1_075ENDI_20</vt:lpstr>
      <vt:lpstr>SCDBPTASN1!SCDBPTASN1_075ENDI_21</vt:lpstr>
      <vt:lpstr>SCDBPTASN1!SCDBPTASN1_075ENDI_22</vt:lpstr>
      <vt:lpstr>SCDBPTASN1!SCDBPTASN1_075ENDI_23</vt:lpstr>
      <vt:lpstr>SCDBPTASN1!SCDBPTASN1_075ENDI_24</vt:lpstr>
      <vt:lpstr>SCDBPTASN1!SCDBPTASN1_075ENDI_25</vt:lpstr>
      <vt:lpstr>SCDBPTASN1!SCDBPTASN1_075ENDI_3</vt:lpstr>
      <vt:lpstr>SCDBPTASN1!SCDBPTASN1_075ENDI_4</vt:lpstr>
      <vt:lpstr>SCDBPTASN1!SCDBPTASN1_075ENDI_5</vt:lpstr>
      <vt:lpstr>SCDBPTASN1!SCDBPTASN1_075ENDI_6</vt:lpstr>
      <vt:lpstr>SCDBPTASN1!SCDBPTASN1_075ENDI_7</vt:lpstr>
      <vt:lpstr>SCDBPTASN1!SCDBPTASN1_075ENDI_8</vt:lpstr>
      <vt:lpstr>SCDBPTASN1!SCDBPTASN1_075ENDI_9</vt:lpstr>
      <vt:lpstr>SCDBPTASN1!SCDBPTASN1_0760000_Range</vt:lpstr>
      <vt:lpstr>SCDBPTASN1!SCDBPTASN1_0769999_11</vt:lpstr>
      <vt:lpstr>SCDBPTASN1!SCDBPTASN1_0769999_12</vt:lpstr>
      <vt:lpstr>SCDBPTASN1!SCDBPTASN1_0769999_13</vt:lpstr>
      <vt:lpstr>SCDBPTASN1!SCDBPTASN1_0769999_14</vt:lpstr>
      <vt:lpstr>SCDBPTASN1!SCDBPTASN1_0769999_16</vt:lpstr>
      <vt:lpstr>SCDBPTASN1!SCDBPTASN1_0769999_17</vt:lpstr>
      <vt:lpstr>SCDBPTASN1!SCDBPTASN1_0769999_18</vt:lpstr>
      <vt:lpstr>SCDBPTASN1!SCDBPTASN1_0769999_19</vt:lpstr>
      <vt:lpstr>SCDBPTASN1!SCDBPTASN1_0769999_20</vt:lpstr>
      <vt:lpstr>SCDBPTASN1!SCDBPTASN1_0769999_21</vt:lpstr>
      <vt:lpstr>SCDBPTASN1!SCDBPTASN1_076BEGN_1</vt:lpstr>
      <vt:lpstr>SCDBPTASN1!SCDBPTASN1_076BEGN_10</vt:lpstr>
      <vt:lpstr>SCDBPTASN1!SCDBPTASN1_076BEGN_11</vt:lpstr>
      <vt:lpstr>SCDBPTASN1!SCDBPTASN1_076BEGN_12</vt:lpstr>
      <vt:lpstr>SCDBPTASN1!SCDBPTASN1_076BEGN_13</vt:lpstr>
      <vt:lpstr>SCDBPTASN1!SCDBPTASN1_076BEGN_14</vt:lpstr>
      <vt:lpstr>SCDBPTASN1!SCDBPTASN1_076BEGN_15</vt:lpstr>
      <vt:lpstr>SCDBPTASN1!SCDBPTASN1_076BEGN_16</vt:lpstr>
      <vt:lpstr>SCDBPTASN1!SCDBPTASN1_076BEGN_17</vt:lpstr>
      <vt:lpstr>SCDBPTASN1!SCDBPTASN1_076BEGN_18</vt:lpstr>
      <vt:lpstr>SCDBPTASN1!SCDBPTASN1_076BEGN_19</vt:lpstr>
      <vt:lpstr>SCDBPTASN1!SCDBPTASN1_076BEGN_2</vt:lpstr>
      <vt:lpstr>SCDBPTASN1!SCDBPTASN1_076BEGN_20</vt:lpstr>
      <vt:lpstr>SCDBPTASN1!SCDBPTASN1_076BEGN_21</vt:lpstr>
      <vt:lpstr>SCDBPTASN1!SCDBPTASN1_076BEGN_22</vt:lpstr>
      <vt:lpstr>SCDBPTASN1!SCDBPTASN1_076BEGN_23</vt:lpstr>
      <vt:lpstr>SCDBPTASN1!SCDBPTASN1_076BEGN_24</vt:lpstr>
      <vt:lpstr>SCDBPTASN1!SCDBPTASN1_076BEGN_25</vt:lpstr>
      <vt:lpstr>SCDBPTASN1!SCDBPTASN1_076BEGN_3</vt:lpstr>
      <vt:lpstr>SCDBPTASN1!SCDBPTASN1_076BEGN_4</vt:lpstr>
      <vt:lpstr>SCDBPTASN1!SCDBPTASN1_076BEGN_5</vt:lpstr>
      <vt:lpstr>SCDBPTASN1!SCDBPTASN1_076BEGN_6</vt:lpstr>
      <vt:lpstr>SCDBPTASN1!SCDBPTASN1_076BEGN_7</vt:lpstr>
      <vt:lpstr>SCDBPTASN1!SCDBPTASN1_076BEGN_8</vt:lpstr>
      <vt:lpstr>SCDBPTASN1!SCDBPTASN1_076BEGN_9</vt:lpstr>
      <vt:lpstr>SCDBPTASN1!SCDBPTASN1_076ENDI_10</vt:lpstr>
      <vt:lpstr>SCDBPTASN1!SCDBPTASN1_076ENDI_11</vt:lpstr>
      <vt:lpstr>SCDBPTASN1!SCDBPTASN1_076ENDI_12</vt:lpstr>
      <vt:lpstr>SCDBPTASN1!SCDBPTASN1_076ENDI_13</vt:lpstr>
      <vt:lpstr>SCDBPTASN1!SCDBPTASN1_076ENDI_14</vt:lpstr>
      <vt:lpstr>SCDBPTASN1!SCDBPTASN1_076ENDI_15</vt:lpstr>
      <vt:lpstr>SCDBPTASN1!SCDBPTASN1_076ENDI_16</vt:lpstr>
      <vt:lpstr>SCDBPTASN1!SCDBPTASN1_076ENDI_17</vt:lpstr>
      <vt:lpstr>SCDBPTASN1!SCDBPTASN1_076ENDI_18</vt:lpstr>
      <vt:lpstr>SCDBPTASN1!SCDBPTASN1_076ENDI_19</vt:lpstr>
      <vt:lpstr>SCDBPTASN1!SCDBPTASN1_076ENDI_2</vt:lpstr>
      <vt:lpstr>SCDBPTASN1!SCDBPTASN1_076ENDI_20</vt:lpstr>
      <vt:lpstr>SCDBPTASN1!SCDBPTASN1_076ENDI_21</vt:lpstr>
      <vt:lpstr>SCDBPTASN1!SCDBPTASN1_076ENDI_22</vt:lpstr>
      <vt:lpstr>SCDBPTASN1!SCDBPTASN1_076ENDI_23</vt:lpstr>
      <vt:lpstr>SCDBPTASN1!SCDBPTASN1_076ENDI_24</vt:lpstr>
      <vt:lpstr>SCDBPTASN1!SCDBPTASN1_076ENDI_25</vt:lpstr>
      <vt:lpstr>SCDBPTASN1!SCDBPTASN1_076ENDI_3</vt:lpstr>
      <vt:lpstr>SCDBPTASN1!SCDBPTASN1_076ENDI_4</vt:lpstr>
      <vt:lpstr>SCDBPTASN1!SCDBPTASN1_076ENDI_5</vt:lpstr>
      <vt:lpstr>SCDBPTASN1!SCDBPTASN1_076ENDI_6</vt:lpstr>
      <vt:lpstr>SCDBPTASN1!SCDBPTASN1_076ENDI_7</vt:lpstr>
      <vt:lpstr>SCDBPTASN1!SCDBPTASN1_076ENDI_8</vt:lpstr>
      <vt:lpstr>SCDBPTASN1!SCDBPTASN1_076ENDI_9</vt:lpstr>
      <vt:lpstr>SCDBPTASN1!SCDBPTASN1_0779999_11</vt:lpstr>
      <vt:lpstr>SCDBPTASN1!SCDBPTASN1_0779999_12</vt:lpstr>
      <vt:lpstr>SCDBPTASN1!SCDBPTASN1_0779999_13</vt:lpstr>
      <vt:lpstr>SCDBPTASN1!SCDBPTASN1_0779999_14</vt:lpstr>
      <vt:lpstr>SCDBPTASN1!SCDBPTASN1_0779999_16</vt:lpstr>
      <vt:lpstr>SCDBPTASN1!SCDBPTASN1_0779999_17</vt:lpstr>
      <vt:lpstr>SCDBPTASN1!SCDBPTASN1_0779999_18</vt:lpstr>
      <vt:lpstr>SCDBPTASN1!SCDBPTASN1_0779999_19</vt:lpstr>
      <vt:lpstr>SCDBPTASN1!SCDBPTASN1_0779999_20</vt:lpstr>
      <vt:lpstr>SCDBPTASN1!SCDBPTASN1_0779999_21</vt:lpstr>
      <vt:lpstr>SCDBPTASN1!SCDBPTASN1_0789999_11</vt:lpstr>
      <vt:lpstr>SCDBPTASN1!SCDBPTASN1_0789999_12</vt:lpstr>
      <vt:lpstr>SCDBPTASN1!SCDBPTASN1_0789999_13</vt:lpstr>
      <vt:lpstr>SCDBPTASN1!SCDBPTASN1_0789999_14</vt:lpstr>
      <vt:lpstr>SCDBPTASN1!SCDBPTASN1_0789999_16</vt:lpstr>
      <vt:lpstr>SCDBPTASN1!SCDBPTASN1_0789999_17</vt:lpstr>
      <vt:lpstr>SCDBPTASN1!SCDBPTASN1_0789999_18</vt:lpstr>
      <vt:lpstr>SCDBPTASN1!SCDBPTASN1_0789999_19</vt:lpstr>
      <vt:lpstr>SCDBPTASN1!SCDBPTASN1_0789999_20</vt:lpstr>
      <vt:lpstr>SCDBPTASN1!SCDBPTASN1_0789999_21</vt:lpstr>
      <vt:lpstr>SCDBPTASN1!SCDBPTASN1_0799999_11</vt:lpstr>
      <vt:lpstr>SCDBPTASN1!SCDBPTASN1_0799999_12</vt:lpstr>
      <vt:lpstr>SCDBPTASN1!SCDBPTASN1_0799999_13</vt:lpstr>
      <vt:lpstr>SCDBPTASN1!SCDBPTASN1_0799999_14</vt:lpstr>
      <vt:lpstr>SCDBPTASN1!SCDBPTASN1_0799999_16</vt:lpstr>
      <vt:lpstr>SCDBPTASN1!SCDBPTASN1_0799999_17</vt:lpstr>
      <vt:lpstr>SCDBPTASN1!SCDBPTASN1_0799999_18</vt:lpstr>
      <vt:lpstr>SCDBPTASN1!SCDBPTASN1_0799999_19</vt:lpstr>
      <vt:lpstr>SCDBPTASN1!SCDBPTASN1_0799999_20</vt:lpstr>
      <vt:lpstr>SCDBPTASN1!SCDBPTASN1_0799999_21</vt:lpstr>
      <vt:lpstr>SCDBPTASN1!SCDBPTASN1_0809999_11</vt:lpstr>
      <vt:lpstr>SCDBPTASN1!SCDBPTASN1_0809999_12</vt:lpstr>
      <vt:lpstr>SCDBPTASN1!SCDBPTASN1_0809999_13</vt:lpstr>
      <vt:lpstr>SCDBPTASN1!SCDBPTASN1_0809999_14</vt:lpstr>
      <vt:lpstr>SCDBPTASN1!SCDBPTASN1_0809999_16</vt:lpstr>
      <vt:lpstr>SCDBPTASN1!SCDBPTASN1_0809999_17</vt:lpstr>
      <vt:lpstr>SCDBPTASN1!SCDBPTASN1_0809999_18</vt:lpstr>
      <vt:lpstr>SCDBPTASN1!SCDBPTASN1_0809999_19</vt:lpstr>
      <vt:lpstr>SCDBPTASN1!SCDBPTASN1_0809999_20</vt:lpstr>
      <vt:lpstr>SCDBPTASN1!SCDBPTASN1_0809999_21</vt:lpstr>
      <vt:lpstr>SCDBPTASN1!SCDBPTASN1_0819999_11</vt:lpstr>
      <vt:lpstr>SCDBPTASN1!SCDBPTASN1_0819999_12</vt:lpstr>
      <vt:lpstr>SCDBPTASN1!SCDBPTASN1_0819999_13</vt:lpstr>
      <vt:lpstr>SCDBPTASN1!SCDBPTASN1_0819999_14</vt:lpstr>
      <vt:lpstr>SCDBPTASN1!SCDBPTASN1_0819999_16</vt:lpstr>
      <vt:lpstr>SCDBPTASN1!SCDBPTASN1_0819999_17</vt:lpstr>
      <vt:lpstr>SCDBPTASN1!SCDBPTASN1_0819999_18</vt:lpstr>
      <vt:lpstr>SCDBPTASN1!SCDBPTASN1_0819999_19</vt:lpstr>
      <vt:lpstr>SCDBPTASN1!SCDBPTASN1_0819999_20</vt:lpstr>
      <vt:lpstr>SCDBPTASN1!SCDBPTASN1_0819999_21</vt:lpstr>
      <vt:lpstr>SCDBPTASN1!SCDBPTASN1_0829999_11</vt:lpstr>
      <vt:lpstr>SCDBPTASN1!SCDBPTASN1_0829999_12</vt:lpstr>
      <vt:lpstr>SCDBPTASN1!SCDBPTASN1_0829999_13</vt:lpstr>
      <vt:lpstr>SCDBPTASN1!SCDBPTASN1_0829999_14</vt:lpstr>
      <vt:lpstr>SCDBPTASN1!SCDBPTASN1_0829999_16</vt:lpstr>
      <vt:lpstr>SCDBPTASN1!SCDBPTASN1_0829999_17</vt:lpstr>
      <vt:lpstr>SCDBPTASN1!SCDBPTASN1_0829999_18</vt:lpstr>
      <vt:lpstr>SCDBPTASN1!SCDBPTASN1_0829999_19</vt:lpstr>
      <vt:lpstr>SCDBPTASN1!SCDBPTASN1_0829999_20</vt:lpstr>
      <vt:lpstr>SCDBPTASN1!SCDBPTASN1_0829999_21</vt:lpstr>
      <vt:lpstr>SCDBPTASN1!SCDBPTASN1_0839999_11</vt:lpstr>
      <vt:lpstr>SCDBPTASN1!SCDBPTASN1_0839999_12</vt:lpstr>
      <vt:lpstr>SCDBPTASN1!SCDBPTASN1_0839999_13</vt:lpstr>
      <vt:lpstr>SCDBPTASN1!SCDBPTASN1_0839999_14</vt:lpstr>
      <vt:lpstr>SCDBPTASN1!SCDBPTASN1_0839999_16</vt:lpstr>
      <vt:lpstr>SCDBPTASN1!SCDBPTASN1_0839999_17</vt:lpstr>
      <vt:lpstr>SCDBPTASN1!SCDBPTASN1_0839999_18</vt:lpstr>
      <vt:lpstr>SCDBPTASN1!SCDBPTASN1_0839999_19</vt:lpstr>
      <vt:lpstr>SCDBPTASN1!SCDBPTASN1_0839999_20</vt:lpstr>
      <vt:lpstr>SCDBPTASN1!SCDBPTASN1_0839999_21</vt:lpstr>
      <vt:lpstr>SCDBPTASN1!SCDBPTASN1_0849999_11</vt:lpstr>
      <vt:lpstr>SCDBPTASN1!SCDBPTASN1_0849999_12</vt:lpstr>
      <vt:lpstr>SCDBPTASN1!SCDBPTASN1_0849999_13</vt:lpstr>
      <vt:lpstr>SCDBPTASN1!SCDBPTASN1_0849999_14</vt:lpstr>
      <vt:lpstr>SCDBPTASN1!SCDBPTASN1_0849999_16</vt:lpstr>
      <vt:lpstr>SCDBPTASN1!SCDBPTASN1_0849999_17</vt:lpstr>
      <vt:lpstr>SCDBPTASN1!SCDBPTASN1_0849999_18</vt:lpstr>
      <vt:lpstr>SCDBPTASN1!SCDBPTASN1_0849999_19</vt:lpstr>
      <vt:lpstr>SCDBPTASN1!SCDBPTASN1_0849999_20</vt:lpstr>
      <vt:lpstr>SCDBPTASN1!SCDBPTASN1_0849999_21</vt:lpstr>
      <vt:lpstr>SCDBPTASN1!SCDBPTASN1_0850000_Range</vt:lpstr>
      <vt:lpstr>SCDBPTASN1!SCDBPTASN1_0850001_1</vt:lpstr>
      <vt:lpstr>SCDBPTASN1!SCDBPTASN1_0850001_10</vt:lpstr>
      <vt:lpstr>SCDBPTASN1!SCDBPTASN1_0850001_11</vt:lpstr>
      <vt:lpstr>SCDBPTASN1!SCDBPTASN1_0850001_12</vt:lpstr>
      <vt:lpstr>SCDBPTASN1!SCDBPTASN1_0850001_13</vt:lpstr>
      <vt:lpstr>SCDBPTASN1!SCDBPTASN1_0850001_14</vt:lpstr>
      <vt:lpstr>SCDBPTASN1!SCDBPTASN1_0850001_15</vt:lpstr>
      <vt:lpstr>SCDBPTASN1!SCDBPTASN1_0850001_16</vt:lpstr>
      <vt:lpstr>SCDBPTASN1!SCDBPTASN1_0850001_17</vt:lpstr>
      <vt:lpstr>SCDBPTASN1!SCDBPTASN1_0850001_18</vt:lpstr>
      <vt:lpstr>SCDBPTASN1!SCDBPTASN1_0850001_19</vt:lpstr>
      <vt:lpstr>SCDBPTASN1!SCDBPTASN1_0850001_2</vt:lpstr>
      <vt:lpstr>SCDBPTASN1!SCDBPTASN1_0850001_20</vt:lpstr>
      <vt:lpstr>SCDBPTASN1!SCDBPTASN1_0850001_21</vt:lpstr>
      <vt:lpstr>SCDBPTASN1!SCDBPTASN1_0850001_22</vt:lpstr>
      <vt:lpstr>SCDBPTASN1!SCDBPTASN1_0850001_23</vt:lpstr>
      <vt:lpstr>SCDBPTASN1!SCDBPTASN1_0850001_24</vt:lpstr>
      <vt:lpstr>SCDBPTASN1!SCDBPTASN1_0850001_25</vt:lpstr>
      <vt:lpstr>SCDBPTASN1!SCDBPTASN1_0850001_3</vt:lpstr>
      <vt:lpstr>SCDBPTASN1!SCDBPTASN1_0850001_4</vt:lpstr>
      <vt:lpstr>SCDBPTASN1!SCDBPTASN1_0850001_5</vt:lpstr>
      <vt:lpstr>SCDBPTASN1!SCDBPTASN1_0850001_6</vt:lpstr>
      <vt:lpstr>SCDBPTASN1!SCDBPTASN1_0850001_7</vt:lpstr>
      <vt:lpstr>SCDBPTASN1!SCDBPTASN1_0850001_8</vt:lpstr>
      <vt:lpstr>SCDBPTASN1!SCDBPTASN1_0850001_9</vt:lpstr>
      <vt:lpstr>SCDBPTASN1!SCDBPTASN1_0850101_1</vt:lpstr>
      <vt:lpstr>SCDBPTASN1!SCDBPTASN1_0850101_10</vt:lpstr>
      <vt:lpstr>SCDBPTASN1!SCDBPTASN1_0850101_11</vt:lpstr>
      <vt:lpstr>SCDBPTASN1!SCDBPTASN1_0850101_12</vt:lpstr>
      <vt:lpstr>SCDBPTASN1!SCDBPTASN1_0850101_13</vt:lpstr>
      <vt:lpstr>SCDBPTASN1!SCDBPTASN1_0850101_14</vt:lpstr>
      <vt:lpstr>SCDBPTASN1!SCDBPTASN1_0850101_15</vt:lpstr>
      <vt:lpstr>SCDBPTASN1!SCDBPTASN1_0850101_16</vt:lpstr>
      <vt:lpstr>SCDBPTASN1!SCDBPTASN1_0850101_17</vt:lpstr>
      <vt:lpstr>SCDBPTASN1!SCDBPTASN1_0850101_18</vt:lpstr>
      <vt:lpstr>SCDBPTASN1!SCDBPTASN1_0850101_19</vt:lpstr>
      <vt:lpstr>SCDBPTASN1!SCDBPTASN1_0850101_2</vt:lpstr>
      <vt:lpstr>SCDBPTASN1!SCDBPTASN1_0850101_20</vt:lpstr>
      <vt:lpstr>SCDBPTASN1!SCDBPTASN1_0850101_21</vt:lpstr>
      <vt:lpstr>SCDBPTASN1!SCDBPTASN1_0850101_22</vt:lpstr>
      <vt:lpstr>SCDBPTASN1!SCDBPTASN1_0850101_23</vt:lpstr>
      <vt:lpstr>SCDBPTASN1!SCDBPTASN1_0850101_24</vt:lpstr>
      <vt:lpstr>SCDBPTASN1!SCDBPTASN1_0850101_25</vt:lpstr>
      <vt:lpstr>SCDBPTASN1!SCDBPTASN1_0850101_3</vt:lpstr>
      <vt:lpstr>SCDBPTASN1!SCDBPTASN1_0850101_4</vt:lpstr>
      <vt:lpstr>SCDBPTASN1!SCDBPTASN1_0850101_5</vt:lpstr>
      <vt:lpstr>SCDBPTASN1!SCDBPTASN1_0850101_6</vt:lpstr>
      <vt:lpstr>SCDBPTASN1!SCDBPTASN1_0850101_7</vt:lpstr>
      <vt:lpstr>SCDBPTASN1!SCDBPTASN1_0850101_8</vt:lpstr>
      <vt:lpstr>SCDBPTASN1!SCDBPTASN1_0850101_9</vt:lpstr>
      <vt:lpstr>SCDBPTASN1!SCDBPTASN1_0859999_11</vt:lpstr>
      <vt:lpstr>SCDBPTASN1!SCDBPTASN1_0859999_12</vt:lpstr>
      <vt:lpstr>SCDBPTASN1!SCDBPTASN1_0859999_13</vt:lpstr>
      <vt:lpstr>SCDBPTASN1!SCDBPTASN1_0859999_14</vt:lpstr>
      <vt:lpstr>SCDBPTASN1!SCDBPTASN1_0859999_16</vt:lpstr>
      <vt:lpstr>SCDBPTASN1!SCDBPTASN1_0859999_17</vt:lpstr>
      <vt:lpstr>SCDBPTASN1!SCDBPTASN1_0859999_18</vt:lpstr>
      <vt:lpstr>SCDBPTASN1!SCDBPTASN1_0859999_19</vt:lpstr>
      <vt:lpstr>SCDBPTASN1!SCDBPTASN1_0859999_20</vt:lpstr>
      <vt:lpstr>SCDBPTASN1!SCDBPTASN1_0859999_21</vt:lpstr>
      <vt:lpstr>SCDBPTASN1!SCDBPTASN1_085BEGN_1</vt:lpstr>
      <vt:lpstr>SCDBPTASN1!SCDBPTASN1_085BEGN_10</vt:lpstr>
      <vt:lpstr>SCDBPTASN1!SCDBPTASN1_085BEGN_11</vt:lpstr>
      <vt:lpstr>SCDBPTASN1!SCDBPTASN1_085BEGN_12</vt:lpstr>
      <vt:lpstr>SCDBPTASN1!SCDBPTASN1_085BEGN_13</vt:lpstr>
      <vt:lpstr>SCDBPTASN1!SCDBPTASN1_085BEGN_14</vt:lpstr>
      <vt:lpstr>SCDBPTASN1!SCDBPTASN1_085BEGN_15</vt:lpstr>
      <vt:lpstr>SCDBPTASN1!SCDBPTASN1_085BEGN_16</vt:lpstr>
      <vt:lpstr>SCDBPTASN1!SCDBPTASN1_085BEGN_17</vt:lpstr>
      <vt:lpstr>SCDBPTASN1!SCDBPTASN1_085BEGN_18</vt:lpstr>
      <vt:lpstr>SCDBPTASN1!SCDBPTASN1_085BEGN_19</vt:lpstr>
      <vt:lpstr>SCDBPTASN1!SCDBPTASN1_085BEGN_2</vt:lpstr>
      <vt:lpstr>SCDBPTASN1!SCDBPTASN1_085BEGN_20</vt:lpstr>
      <vt:lpstr>SCDBPTASN1!SCDBPTASN1_085BEGN_21</vt:lpstr>
      <vt:lpstr>SCDBPTASN1!SCDBPTASN1_085BEGN_22</vt:lpstr>
      <vt:lpstr>SCDBPTASN1!SCDBPTASN1_085BEGN_23</vt:lpstr>
      <vt:lpstr>SCDBPTASN1!SCDBPTASN1_085BEGN_24</vt:lpstr>
      <vt:lpstr>SCDBPTASN1!SCDBPTASN1_085BEGN_25</vt:lpstr>
      <vt:lpstr>SCDBPTASN1!SCDBPTASN1_085BEGN_3</vt:lpstr>
      <vt:lpstr>SCDBPTASN1!SCDBPTASN1_085BEGN_4</vt:lpstr>
      <vt:lpstr>SCDBPTASN1!SCDBPTASN1_085BEGN_5</vt:lpstr>
      <vt:lpstr>SCDBPTASN1!SCDBPTASN1_085BEGN_6</vt:lpstr>
      <vt:lpstr>SCDBPTASN1!SCDBPTASN1_085BEGN_7</vt:lpstr>
      <vt:lpstr>SCDBPTASN1!SCDBPTASN1_085BEGN_8</vt:lpstr>
      <vt:lpstr>SCDBPTASN1!SCDBPTASN1_085BEGN_9</vt:lpstr>
      <vt:lpstr>SCDBPTASN1!SCDBPTASN1_085ENDI_10</vt:lpstr>
      <vt:lpstr>SCDBPTASN1!SCDBPTASN1_085ENDI_11</vt:lpstr>
      <vt:lpstr>SCDBPTASN1!SCDBPTASN1_085ENDI_12</vt:lpstr>
      <vt:lpstr>SCDBPTASN1!SCDBPTASN1_085ENDI_13</vt:lpstr>
      <vt:lpstr>SCDBPTASN1!SCDBPTASN1_085ENDI_14</vt:lpstr>
      <vt:lpstr>SCDBPTASN1!SCDBPTASN1_085ENDI_15</vt:lpstr>
      <vt:lpstr>SCDBPTASN1!SCDBPTASN1_085ENDI_16</vt:lpstr>
      <vt:lpstr>SCDBPTASN1!SCDBPTASN1_085ENDI_17</vt:lpstr>
      <vt:lpstr>SCDBPTASN1!SCDBPTASN1_085ENDI_18</vt:lpstr>
      <vt:lpstr>SCDBPTASN1!SCDBPTASN1_085ENDI_19</vt:lpstr>
      <vt:lpstr>SCDBPTASN1!SCDBPTASN1_085ENDI_2</vt:lpstr>
      <vt:lpstr>SCDBPTASN1!SCDBPTASN1_085ENDI_20</vt:lpstr>
      <vt:lpstr>SCDBPTASN1!SCDBPTASN1_085ENDI_21</vt:lpstr>
      <vt:lpstr>SCDBPTASN1!SCDBPTASN1_085ENDI_22</vt:lpstr>
      <vt:lpstr>SCDBPTASN1!SCDBPTASN1_085ENDI_23</vt:lpstr>
      <vt:lpstr>SCDBPTASN1!SCDBPTASN1_085ENDI_24</vt:lpstr>
      <vt:lpstr>SCDBPTASN1!SCDBPTASN1_085ENDI_25</vt:lpstr>
      <vt:lpstr>SCDBPTASN1!SCDBPTASN1_085ENDI_3</vt:lpstr>
      <vt:lpstr>SCDBPTASN1!SCDBPTASN1_085ENDI_4</vt:lpstr>
      <vt:lpstr>SCDBPTASN1!SCDBPTASN1_085ENDI_5</vt:lpstr>
      <vt:lpstr>SCDBPTASN1!SCDBPTASN1_085ENDI_6</vt:lpstr>
      <vt:lpstr>SCDBPTASN1!SCDBPTASN1_085ENDI_7</vt:lpstr>
      <vt:lpstr>SCDBPTASN1!SCDBPTASN1_085ENDI_8</vt:lpstr>
      <vt:lpstr>SCDBPTASN1!SCDBPTASN1_085ENDI_9</vt:lpstr>
      <vt:lpstr>SCDBPTASN1!SCDBPTASN1_0860000_Range</vt:lpstr>
      <vt:lpstr>SCDBPTASN1!SCDBPTASN1_0869999_11</vt:lpstr>
      <vt:lpstr>SCDBPTASN1!SCDBPTASN1_0869999_12</vt:lpstr>
      <vt:lpstr>SCDBPTASN1!SCDBPTASN1_0869999_13</vt:lpstr>
      <vt:lpstr>SCDBPTASN1!SCDBPTASN1_0869999_14</vt:lpstr>
      <vt:lpstr>SCDBPTASN1!SCDBPTASN1_0869999_16</vt:lpstr>
      <vt:lpstr>SCDBPTASN1!SCDBPTASN1_0869999_17</vt:lpstr>
      <vt:lpstr>SCDBPTASN1!SCDBPTASN1_0869999_18</vt:lpstr>
      <vt:lpstr>SCDBPTASN1!SCDBPTASN1_0869999_19</vt:lpstr>
      <vt:lpstr>SCDBPTASN1!SCDBPTASN1_0869999_20</vt:lpstr>
      <vt:lpstr>SCDBPTASN1!SCDBPTASN1_0869999_21</vt:lpstr>
      <vt:lpstr>SCDBPTASN1!SCDBPTASN1_086BEGN_1</vt:lpstr>
      <vt:lpstr>SCDBPTASN1!SCDBPTASN1_086BEGN_10</vt:lpstr>
      <vt:lpstr>SCDBPTASN1!SCDBPTASN1_086BEGN_11</vt:lpstr>
      <vt:lpstr>SCDBPTASN1!SCDBPTASN1_086BEGN_12</vt:lpstr>
      <vt:lpstr>SCDBPTASN1!SCDBPTASN1_086BEGN_13</vt:lpstr>
      <vt:lpstr>SCDBPTASN1!SCDBPTASN1_086BEGN_14</vt:lpstr>
      <vt:lpstr>SCDBPTASN1!SCDBPTASN1_086BEGN_15</vt:lpstr>
      <vt:lpstr>SCDBPTASN1!SCDBPTASN1_086BEGN_16</vt:lpstr>
      <vt:lpstr>SCDBPTASN1!SCDBPTASN1_086BEGN_17</vt:lpstr>
      <vt:lpstr>SCDBPTASN1!SCDBPTASN1_086BEGN_18</vt:lpstr>
      <vt:lpstr>SCDBPTASN1!SCDBPTASN1_086BEGN_19</vt:lpstr>
      <vt:lpstr>SCDBPTASN1!SCDBPTASN1_086BEGN_2</vt:lpstr>
      <vt:lpstr>SCDBPTASN1!SCDBPTASN1_086BEGN_20</vt:lpstr>
      <vt:lpstr>SCDBPTASN1!SCDBPTASN1_086BEGN_21</vt:lpstr>
      <vt:lpstr>SCDBPTASN1!SCDBPTASN1_086BEGN_22</vt:lpstr>
      <vt:lpstr>SCDBPTASN1!SCDBPTASN1_086BEGN_23</vt:lpstr>
      <vt:lpstr>SCDBPTASN1!SCDBPTASN1_086BEGN_24</vt:lpstr>
      <vt:lpstr>SCDBPTASN1!SCDBPTASN1_086BEGN_25</vt:lpstr>
      <vt:lpstr>SCDBPTASN1!SCDBPTASN1_086BEGN_3</vt:lpstr>
      <vt:lpstr>SCDBPTASN1!SCDBPTASN1_086BEGN_4</vt:lpstr>
      <vt:lpstr>SCDBPTASN1!SCDBPTASN1_086BEGN_5</vt:lpstr>
      <vt:lpstr>SCDBPTASN1!SCDBPTASN1_086BEGN_6</vt:lpstr>
      <vt:lpstr>SCDBPTASN1!SCDBPTASN1_086BEGN_7</vt:lpstr>
      <vt:lpstr>SCDBPTASN1!SCDBPTASN1_086BEGN_8</vt:lpstr>
      <vt:lpstr>SCDBPTASN1!SCDBPTASN1_086BEGN_9</vt:lpstr>
      <vt:lpstr>SCDBPTASN1!SCDBPTASN1_086ENDI_10</vt:lpstr>
      <vt:lpstr>SCDBPTASN1!SCDBPTASN1_086ENDI_11</vt:lpstr>
      <vt:lpstr>SCDBPTASN1!SCDBPTASN1_086ENDI_12</vt:lpstr>
      <vt:lpstr>SCDBPTASN1!SCDBPTASN1_086ENDI_13</vt:lpstr>
      <vt:lpstr>SCDBPTASN1!SCDBPTASN1_086ENDI_14</vt:lpstr>
      <vt:lpstr>SCDBPTASN1!SCDBPTASN1_086ENDI_15</vt:lpstr>
      <vt:lpstr>SCDBPTASN1!SCDBPTASN1_086ENDI_16</vt:lpstr>
      <vt:lpstr>SCDBPTASN1!SCDBPTASN1_086ENDI_17</vt:lpstr>
      <vt:lpstr>SCDBPTASN1!SCDBPTASN1_086ENDI_18</vt:lpstr>
      <vt:lpstr>SCDBPTASN1!SCDBPTASN1_086ENDI_19</vt:lpstr>
      <vt:lpstr>SCDBPTASN1!SCDBPTASN1_086ENDI_2</vt:lpstr>
      <vt:lpstr>SCDBPTASN1!SCDBPTASN1_086ENDI_20</vt:lpstr>
      <vt:lpstr>SCDBPTASN1!SCDBPTASN1_086ENDI_21</vt:lpstr>
      <vt:lpstr>SCDBPTASN1!SCDBPTASN1_086ENDI_22</vt:lpstr>
      <vt:lpstr>SCDBPTASN1!SCDBPTASN1_086ENDI_23</vt:lpstr>
      <vt:lpstr>SCDBPTASN1!SCDBPTASN1_086ENDI_24</vt:lpstr>
      <vt:lpstr>SCDBPTASN1!SCDBPTASN1_086ENDI_25</vt:lpstr>
      <vt:lpstr>SCDBPTASN1!SCDBPTASN1_086ENDI_3</vt:lpstr>
      <vt:lpstr>SCDBPTASN1!SCDBPTASN1_086ENDI_4</vt:lpstr>
      <vt:lpstr>SCDBPTASN1!SCDBPTASN1_086ENDI_5</vt:lpstr>
      <vt:lpstr>SCDBPTASN1!SCDBPTASN1_086ENDI_6</vt:lpstr>
      <vt:lpstr>SCDBPTASN1!SCDBPTASN1_086ENDI_7</vt:lpstr>
      <vt:lpstr>SCDBPTASN1!SCDBPTASN1_086ENDI_8</vt:lpstr>
      <vt:lpstr>SCDBPTASN1!SCDBPTASN1_086ENDI_9</vt:lpstr>
      <vt:lpstr>SCDBPTASN1!SCDBPTASN1_0870000_Range</vt:lpstr>
      <vt:lpstr>SCDBPTASN1!SCDBPTASN1_0870001_1</vt:lpstr>
      <vt:lpstr>SCDBPTASN1!SCDBPTASN1_0870001_10</vt:lpstr>
      <vt:lpstr>SCDBPTASN1!SCDBPTASN1_0870001_11</vt:lpstr>
      <vt:lpstr>SCDBPTASN1!SCDBPTASN1_0870001_12</vt:lpstr>
      <vt:lpstr>SCDBPTASN1!SCDBPTASN1_0870001_13</vt:lpstr>
      <vt:lpstr>SCDBPTASN1!SCDBPTASN1_0870001_14</vt:lpstr>
      <vt:lpstr>SCDBPTASN1!SCDBPTASN1_0870001_15</vt:lpstr>
      <vt:lpstr>SCDBPTASN1!SCDBPTASN1_0870001_16</vt:lpstr>
      <vt:lpstr>SCDBPTASN1!SCDBPTASN1_0870001_17</vt:lpstr>
      <vt:lpstr>SCDBPTASN1!SCDBPTASN1_0870001_18</vt:lpstr>
      <vt:lpstr>SCDBPTASN1!SCDBPTASN1_0870001_19</vt:lpstr>
      <vt:lpstr>SCDBPTASN1!SCDBPTASN1_0870001_2</vt:lpstr>
      <vt:lpstr>SCDBPTASN1!SCDBPTASN1_0870001_20</vt:lpstr>
      <vt:lpstr>SCDBPTASN1!SCDBPTASN1_0870001_21</vt:lpstr>
      <vt:lpstr>SCDBPTASN1!SCDBPTASN1_0870001_22</vt:lpstr>
      <vt:lpstr>SCDBPTASN1!SCDBPTASN1_0870001_23</vt:lpstr>
      <vt:lpstr>SCDBPTASN1!SCDBPTASN1_0870001_24</vt:lpstr>
      <vt:lpstr>SCDBPTASN1!SCDBPTASN1_0870001_25</vt:lpstr>
      <vt:lpstr>SCDBPTASN1!SCDBPTASN1_0870001_3</vt:lpstr>
      <vt:lpstr>SCDBPTASN1!SCDBPTASN1_0870001_4</vt:lpstr>
      <vt:lpstr>SCDBPTASN1!SCDBPTASN1_0870001_5</vt:lpstr>
      <vt:lpstr>SCDBPTASN1!SCDBPTASN1_0870001_6</vt:lpstr>
      <vt:lpstr>SCDBPTASN1!SCDBPTASN1_0870001_7</vt:lpstr>
      <vt:lpstr>SCDBPTASN1!SCDBPTASN1_0870001_8</vt:lpstr>
      <vt:lpstr>SCDBPTASN1!SCDBPTASN1_0870001_9</vt:lpstr>
      <vt:lpstr>SCDBPTASN1!SCDBPTASN1_0879999_11</vt:lpstr>
      <vt:lpstr>SCDBPTASN1!SCDBPTASN1_0879999_12</vt:lpstr>
      <vt:lpstr>SCDBPTASN1!SCDBPTASN1_0879999_13</vt:lpstr>
      <vt:lpstr>SCDBPTASN1!SCDBPTASN1_0879999_14</vt:lpstr>
      <vt:lpstr>SCDBPTASN1!SCDBPTASN1_0879999_16</vt:lpstr>
      <vt:lpstr>SCDBPTASN1!SCDBPTASN1_0879999_17</vt:lpstr>
      <vt:lpstr>SCDBPTASN1!SCDBPTASN1_0879999_18</vt:lpstr>
      <vt:lpstr>SCDBPTASN1!SCDBPTASN1_0879999_19</vt:lpstr>
      <vt:lpstr>SCDBPTASN1!SCDBPTASN1_0879999_20</vt:lpstr>
      <vt:lpstr>SCDBPTASN1!SCDBPTASN1_0879999_21</vt:lpstr>
      <vt:lpstr>SCDBPTASN1!SCDBPTASN1_087BEGN_1</vt:lpstr>
      <vt:lpstr>SCDBPTASN1!SCDBPTASN1_087BEGN_10</vt:lpstr>
      <vt:lpstr>SCDBPTASN1!SCDBPTASN1_087BEGN_11</vt:lpstr>
      <vt:lpstr>SCDBPTASN1!SCDBPTASN1_087BEGN_12</vt:lpstr>
      <vt:lpstr>SCDBPTASN1!SCDBPTASN1_087BEGN_13</vt:lpstr>
      <vt:lpstr>SCDBPTASN1!SCDBPTASN1_087BEGN_14</vt:lpstr>
      <vt:lpstr>SCDBPTASN1!SCDBPTASN1_087BEGN_15</vt:lpstr>
      <vt:lpstr>SCDBPTASN1!SCDBPTASN1_087BEGN_16</vt:lpstr>
      <vt:lpstr>SCDBPTASN1!SCDBPTASN1_087BEGN_17</vt:lpstr>
      <vt:lpstr>SCDBPTASN1!SCDBPTASN1_087BEGN_18</vt:lpstr>
      <vt:lpstr>SCDBPTASN1!SCDBPTASN1_087BEGN_19</vt:lpstr>
      <vt:lpstr>SCDBPTASN1!SCDBPTASN1_087BEGN_2</vt:lpstr>
      <vt:lpstr>SCDBPTASN1!SCDBPTASN1_087BEGN_20</vt:lpstr>
      <vt:lpstr>SCDBPTASN1!SCDBPTASN1_087BEGN_21</vt:lpstr>
      <vt:lpstr>SCDBPTASN1!SCDBPTASN1_087BEGN_22</vt:lpstr>
      <vt:lpstr>SCDBPTASN1!SCDBPTASN1_087BEGN_23</vt:lpstr>
      <vt:lpstr>SCDBPTASN1!SCDBPTASN1_087BEGN_24</vt:lpstr>
      <vt:lpstr>SCDBPTASN1!SCDBPTASN1_087BEGN_25</vt:lpstr>
      <vt:lpstr>SCDBPTASN1!SCDBPTASN1_087BEGN_3</vt:lpstr>
      <vt:lpstr>SCDBPTASN1!SCDBPTASN1_087BEGN_4</vt:lpstr>
      <vt:lpstr>SCDBPTASN1!SCDBPTASN1_087BEGN_5</vt:lpstr>
      <vt:lpstr>SCDBPTASN1!SCDBPTASN1_087BEGN_6</vt:lpstr>
      <vt:lpstr>SCDBPTASN1!SCDBPTASN1_087BEGN_7</vt:lpstr>
      <vt:lpstr>SCDBPTASN1!SCDBPTASN1_087BEGN_8</vt:lpstr>
      <vt:lpstr>SCDBPTASN1!SCDBPTASN1_087BEGN_9</vt:lpstr>
      <vt:lpstr>SCDBPTASN1!SCDBPTASN1_087ENDI_10</vt:lpstr>
      <vt:lpstr>SCDBPTASN1!SCDBPTASN1_087ENDI_11</vt:lpstr>
      <vt:lpstr>SCDBPTASN1!SCDBPTASN1_087ENDI_12</vt:lpstr>
      <vt:lpstr>SCDBPTASN1!SCDBPTASN1_087ENDI_13</vt:lpstr>
      <vt:lpstr>SCDBPTASN1!SCDBPTASN1_087ENDI_14</vt:lpstr>
      <vt:lpstr>SCDBPTASN1!SCDBPTASN1_087ENDI_15</vt:lpstr>
      <vt:lpstr>SCDBPTASN1!SCDBPTASN1_087ENDI_16</vt:lpstr>
      <vt:lpstr>SCDBPTASN1!SCDBPTASN1_087ENDI_17</vt:lpstr>
      <vt:lpstr>SCDBPTASN1!SCDBPTASN1_087ENDI_18</vt:lpstr>
      <vt:lpstr>SCDBPTASN1!SCDBPTASN1_087ENDI_19</vt:lpstr>
      <vt:lpstr>SCDBPTASN1!SCDBPTASN1_087ENDI_2</vt:lpstr>
      <vt:lpstr>SCDBPTASN1!SCDBPTASN1_087ENDI_20</vt:lpstr>
      <vt:lpstr>SCDBPTASN1!SCDBPTASN1_087ENDI_21</vt:lpstr>
      <vt:lpstr>SCDBPTASN1!SCDBPTASN1_087ENDI_22</vt:lpstr>
      <vt:lpstr>SCDBPTASN1!SCDBPTASN1_087ENDI_23</vt:lpstr>
      <vt:lpstr>SCDBPTASN1!SCDBPTASN1_087ENDI_24</vt:lpstr>
      <vt:lpstr>SCDBPTASN1!SCDBPTASN1_087ENDI_25</vt:lpstr>
      <vt:lpstr>SCDBPTASN1!SCDBPTASN1_087ENDI_3</vt:lpstr>
      <vt:lpstr>SCDBPTASN1!SCDBPTASN1_087ENDI_4</vt:lpstr>
      <vt:lpstr>SCDBPTASN1!SCDBPTASN1_087ENDI_5</vt:lpstr>
      <vt:lpstr>SCDBPTASN1!SCDBPTASN1_087ENDI_6</vt:lpstr>
      <vt:lpstr>SCDBPTASN1!SCDBPTASN1_087ENDI_7</vt:lpstr>
      <vt:lpstr>SCDBPTASN1!SCDBPTASN1_087ENDI_8</vt:lpstr>
      <vt:lpstr>SCDBPTASN1!SCDBPTASN1_087ENDI_9</vt:lpstr>
      <vt:lpstr>SCDBPTASN1!SCDBPTASN1_0880000_Range</vt:lpstr>
      <vt:lpstr>SCDBPTASN1!SCDBPTASN1_0889999_11</vt:lpstr>
      <vt:lpstr>SCDBPTASN1!SCDBPTASN1_0889999_12</vt:lpstr>
      <vt:lpstr>SCDBPTASN1!SCDBPTASN1_0889999_13</vt:lpstr>
      <vt:lpstr>SCDBPTASN1!SCDBPTASN1_0889999_14</vt:lpstr>
      <vt:lpstr>SCDBPTASN1!SCDBPTASN1_0889999_16</vt:lpstr>
      <vt:lpstr>SCDBPTASN1!SCDBPTASN1_0889999_17</vt:lpstr>
      <vt:lpstr>SCDBPTASN1!SCDBPTASN1_0889999_18</vt:lpstr>
      <vt:lpstr>SCDBPTASN1!SCDBPTASN1_0889999_19</vt:lpstr>
      <vt:lpstr>SCDBPTASN1!SCDBPTASN1_0889999_20</vt:lpstr>
      <vt:lpstr>SCDBPTASN1!SCDBPTASN1_0889999_21</vt:lpstr>
      <vt:lpstr>SCDBPTASN1!SCDBPTASN1_088BEGN_1</vt:lpstr>
      <vt:lpstr>SCDBPTASN1!SCDBPTASN1_088BEGN_10</vt:lpstr>
      <vt:lpstr>SCDBPTASN1!SCDBPTASN1_088BEGN_11</vt:lpstr>
      <vt:lpstr>SCDBPTASN1!SCDBPTASN1_088BEGN_12</vt:lpstr>
      <vt:lpstr>SCDBPTASN1!SCDBPTASN1_088BEGN_13</vt:lpstr>
      <vt:lpstr>SCDBPTASN1!SCDBPTASN1_088BEGN_14</vt:lpstr>
      <vt:lpstr>SCDBPTASN1!SCDBPTASN1_088BEGN_15</vt:lpstr>
      <vt:lpstr>SCDBPTASN1!SCDBPTASN1_088BEGN_16</vt:lpstr>
      <vt:lpstr>SCDBPTASN1!SCDBPTASN1_088BEGN_17</vt:lpstr>
      <vt:lpstr>SCDBPTASN1!SCDBPTASN1_088BEGN_18</vt:lpstr>
      <vt:lpstr>SCDBPTASN1!SCDBPTASN1_088BEGN_19</vt:lpstr>
      <vt:lpstr>SCDBPTASN1!SCDBPTASN1_088BEGN_2</vt:lpstr>
      <vt:lpstr>SCDBPTASN1!SCDBPTASN1_088BEGN_20</vt:lpstr>
      <vt:lpstr>SCDBPTASN1!SCDBPTASN1_088BEGN_21</vt:lpstr>
      <vt:lpstr>SCDBPTASN1!SCDBPTASN1_088BEGN_22</vt:lpstr>
      <vt:lpstr>SCDBPTASN1!SCDBPTASN1_088BEGN_23</vt:lpstr>
      <vt:lpstr>SCDBPTASN1!SCDBPTASN1_088BEGN_24</vt:lpstr>
      <vt:lpstr>SCDBPTASN1!SCDBPTASN1_088BEGN_25</vt:lpstr>
      <vt:lpstr>SCDBPTASN1!SCDBPTASN1_088BEGN_3</vt:lpstr>
      <vt:lpstr>SCDBPTASN1!SCDBPTASN1_088BEGN_4</vt:lpstr>
      <vt:lpstr>SCDBPTASN1!SCDBPTASN1_088BEGN_5</vt:lpstr>
      <vt:lpstr>SCDBPTASN1!SCDBPTASN1_088BEGN_6</vt:lpstr>
      <vt:lpstr>SCDBPTASN1!SCDBPTASN1_088BEGN_7</vt:lpstr>
      <vt:lpstr>SCDBPTASN1!SCDBPTASN1_088BEGN_8</vt:lpstr>
      <vt:lpstr>SCDBPTASN1!SCDBPTASN1_088BEGN_9</vt:lpstr>
      <vt:lpstr>SCDBPTASN1!SCDBPTASN1_088ENDI_10</vt:lpstr>
      <vt:lpstr>SCDBPTASN1!SCDBPTASN1_088ENDI_11</vt:lpstr>
      <vt:lpstr>SCDBPTASN1!SCDBPTASN1_088ENDI_12</vt:lpstr>
      <vt:lpstr>SCDBPTASN1!SCDBPTASN1_088ENDI_13</vt:lpstr>
      <vt:lpstr>SCDBPTASN1!SCDBPTASN1_088ENDI_14</vt:lpstr>
      <vt:lpstr>SCDBPTASN1!SCDBPTASN1_088ENDI_15</vt:lpstr>
      <vt:lpstr>SCDBPTASN1!SCDBPTASN1_088ENDI_16</vt:lpstr>
      <vt:lpstr>SCDBPTASN1!SCDBPTASN1_088ENDI_17</vt:lpstr>
      <vt:lpstr>SCDBPTASN1!SCDBPTASN1_088ENDI_18</vt:lpstr>
      <vt:lpstr>SCDBPTASN1!SCDBPTASN1_088ENDI_19</vt:lpstr>
      <vt:lpstr>SCDBPTASN1!SCDBPTASN1_088ENDI_2</vt:lpstr>
      <vt:lpstr>SCDBPTASN1!SCDBPTASN1_088ENDI_20</vt:lpstr>
      <vt:lpstr>SCDBPTASN1!SCDBPTASN1_088ENDI_21</vt:lpstr>
      <vt:lpstr>SCDBPTASN1!SCDBPTASN1_088ENDI_22</vt:lpstr>
      <vt:lpstr>SCDBPTASN1!SCDBPTASN1_088ENDI_23</vt:lpstr>
      <vt:lpstr>SCDBPTASN1!SCDBPTASN1_088ENDI_24</vt:lpstr>
      <vt:lpstr>SCDBPTASN1!SCDBPTASN1_088ENDI_25</vt:lpstr>
      <vt:lpstr>SCDBPTASN1!SCDBPTASN1_088ENDI_3</vt:lpstr>
      <vt:lpstr>SCDBPTASN1!SCDBPTASN1_088ENDI_4</vt:lpstr>
      <vt:lpstr>SCDBPTASN1!SCDBPTASN1_088ENDI_5</vt:lpstr>
      <vt:lpstr>SCDBPTASN1!SCDBPTASN1_088ENDI_6</vt:lpstr>
      <vt:lpstr>SCDBPTASN1!SCDBPTASN1_088ENDI_7</vt:lpstr>
      <vt:lpstr>SCDBPTASN1!SCDBPTASN1_088ENDI_8</vt:lpstr>
      <vt:lpstr>SCDBPTASN1!SCDBPTASN1_088ENDI_9</vt:lpstr>
      <vt:lpstr>SCDBPTASN1!SCDBPTASN1_0890000_Range</vt:lpstr>
      <vt:lpstr>SCDBPTASN1!SCDBPTASN1_0899999_11</vt:lpstr>
      <vt:lpstr>SCDBPTASN1!SCDBPTASN1_0899999_12</vt:lpstr>
      <vt:lpstr>SCDBPTASN1!SCDBPTASN1_0899999_13</vt:lpstr>
      <vt:lpstr>SCDBPTASN1!SCDBPTASN1_0899999_14</vt:lpstr>
      <vt:lpstr>SCDBPTASN1!SCDBPTASN1_0899999_16</vt:lpstr>
      <vt:lpstr>SCDBPTASN1!SCDBPTASN1_0899999_17</vt:lpstr>
      <vt:lpstr>SCDBPTASN1!SCDBPTASN1_0899999_18</vt:lpstr>
      <vt:lpstr>SCDBPTASN1!SCDBPTASN1_0899999_19</vt:lpstr>
      <vt:lpstr>SCDBPTASN1!SCDBPTASN1_0899999_20</vt:lpstr>
      <vt:lpstr>SCDBPTASN1!SCDBPTASN1_0899999_21</vt:lpstr>
      <vt:lpstr>SCDBPTASN1!SCDBPTASN1_089BEGN_1</vt:lpstr>
      <vt:lpstr>SCDBPTASN1!SCDBPTASN1_089BEGN_10</vt:lpstr>
      <vt:lpstr>SCDBPTASN1!SCDBPTASN1_089BEGN_11</vt:lpstr>
      <vt:lpstr>SCDBPTASN1!SCDBPTASN1_089BEGN_12</vt:lpstr>
      <vt:lpstr>SCDBPTASN1!SCDBPTASN1_089BEGN_13</vt:lpstr>
      <vt:lpstr>SCDBPTASN1!SCDBPTASN1_089BEGN_14</vt:lpstr>
      <vt:lpstr>SCDBPTASN1!SCDBPTASN1_089BEGN_15</vt:lpstr>
      <vt:lpstr>SCDBPTASN1!SCDBPTASN1_089BEGN_16</vt:lpstr>
      <vt:lpstr>SCDBPTASN1!SCDBPTASN1_089BEGN_17</vt:lpstr>
      <vt:lpstr>SCDBPTASN1!SCDBPTASN1_089BEGN_18</vt:lpstr>
      <vt:lpstr>SCDBPTASN1!SCDBPTASN1_089BEGN_19</vt:lpstr>
      <vt:lpstr>SCDBPTASN1!SCDBPTASN1_089BEGN_2</vt:lpstr>
      <vt:lpstr>SCDBPTASN1!SCDBPTASN1_089BEGN_20</vt:lpstr>
      <vt:lpstr>SCDBPTASN1!SCDBPTASN1_089BEGN_21</vt:lpstr>
      <vt:lpstr>SCDBPTASN1!SCDBPTASN1_089BEGN_22</vt:lpstr>
      <vt:lpstr>SCDBPTASN1!SCDBPTASN1_089BEGN_23</vt:lpstr>
      <vt:lpstr>SCDBPTASN1!SCDBPTASN1_089BEGN_24</vt:lpstr>
      <vt:lpstr>SCDBPTASN1!SCDBPTASN1_089BEGN_25</vt:lpstr>
      <vt:lpstr>SCDBPTASN1!SCDBPTASN1_089BEGN_3</vt:lpstr>
      <vt:lpstr>SCDBPTASN1!SCDBPTASN1_089BEGN_4</vt:lpstr>
      <vt:lpstr>SCDBPTASN1!SCDBPTASN1_089BEGN_5</vt:lpstr>
      <vt:lpstr>SCDBPTASN1!SCDBPTASN1_089BEGN_6</vt:lpstr>
      <vt:lpstr>SCDBPTASN1!SCDBPTASN1_089BEGN_7</vt:lpstr>
      <vt:lpstr>SCDBPTASN1!SCDBPTASN1_089BEGN_8</vt:lpstr>
      <vt:lpstr>SCDBPTASN1!SCDBPTASN1_089BEGN_9</vt:lpstr>
      <vt:lpstr>SCDBPTASN1!SCDBPTASN1_089ENDI_10</vt:lpstr>
      <vt:lpstr>SCDBPTASN1!SCDBPTASN1_089ENDI_11</vt:lpstr>
      <vt:lpstr>SCDBPTASN1!SCDBPTASN1_089ENDI_12</vt:lpstr>
      <vt:lpstr>SCDBPTASN1!SCDBPTASN1_089ENDI_13</vt:lpstr>
      <vt:lpstr>SCDBPTASN1!SCDBPTASN1_089ENDI_14</vt:lpstr>
      <vt:lpstr>SCDBPTASN1!SCDBPTASN1_089ENDI_15</vt:lpstr>
      <vt:lpstr>SCDBPTASN1!SCDBPTASN1_089ENDI_16</vt:lpstr>
      <vt:lpstr>SCDBPTASN1!SCDBPTASN1_089ENDI_17</vt:lpstr>
      <vt:lpstr>SCDBPTASN1!SCDBPTASN1_089ENDI_18</vt:lpstr>
      <vt:lpstr>SCDBPTASN1!SCDBPTASN1_089ENDI_19</vt:lpstr>
      <vt:lpstr>SCDBPTASN1!SCDBPTASN1_089ENDI_2</vt:lpstr>
      <vt:lpstr>SCDBPTASN1!SCDBPTASN1_089ENDI_20</vt:lpstr>
      <vt:lpstr>SCDBPTASN1!SCDBPTASN1_089ENDI_21</vt:lpstr>
      <vt:lpstr>SCDBPTASN1!SCDBPTASN1_089ENDI_22</vt:lpstr>
      <vt:lpstr>SCDBPTASN1!SCDBPTASN1_089ENDI_23</vt:lpstr>
      <vt:lpstr>SCDBPTASN1!SCDBPTASN1_089ENDI_24</vt:lpstr>
      <vt:lpstr>SCDBPTASN1!SCDBPTASN1_089ENDI_25</vt:lpstr>
      <vt:lpstr>SCDBPTASN1!SCDBPTASN1_089ENDI_3</vt:lpstr>
      <vt:lpstr>SCDBPTASN1!SCDBPTASN1_089ENDI_4</vt:lpstr>
      <vt:lpstr>SCDBPTASN1!SCDBPTASN1_089ENDI_5</vt:lpstr>
      <vt:lpstr>SCDBPTASN1!SCDBPTASN1_089ENDI_6</vt:lpstr>
      <vt:lpstr>SCDBPTASN1!SCDBPTASN1_089ENDI_7</vt:lpstr>
      <vt:lpstr>SCDBPTASN1!SCDBPTASN1_089ENDI_8</vt:lpstr>
      <vt:lpstr>SCDBPTASN1!SCDBPTASN1_089ENDI_9</vt:lpstr>
      <vt:lpstr>SCDBPTASN1!SCDBPTASN1_0909999_11</vt:lpstr>
      <vt:lpstr>SCDBPTASN1!SCDBPTASN1_0909999_12</vt:lpstr>
      <vt:lpstr>SCDBPTASN1!SCDBPTASN1_0909999_13</vt:lpstr>
      <vt:lpstr>SCDBPTASN1!SCDBPTASN1_0909999_14</vt:lpstr>
      <vt:lpstr>SCDBPTASN1!SCDBPTASN1_0909999_16</vt:lpstr>
      <vt:lpstr>SCDBPTASN1!SCDBPTASN1_0909999_17</vt:lpstr>
      <vt:lpstr>SCDBPTASN1!SCDBPTASN1_0909999_18</vt:lpstr>
      <vt:lpstr>SCDBPTASN1!SCDBPTASN1_0909999_19</vt:lpstr>
      <vt:lpstr>SCDBPTASN1!SCDBPTASN1_0909999_20</vt:lpstr>
      <vt:lpstr>SCDBPTASN1!SCDBPTASN1_0909999_21</vt:lpstr>
      <vt:lpstr>SCDBPTASN1!SCDBPTASN1_0910000_Range</vt:lpstr>
      <vt:lpstr>SCDBPTASN1!SCDBPTASN1_0910001_1</vt:lpstr>
      <vt:lpstr>SCDBPTASN1!SCDBPTASN1_0910001_10</vt:lpstr>
      <vt:lpstr>SCDBPTASN1!SCDBPTASN1_0910001_11</vt:lpstr>
      <vt:lpstr>SCDBPTASN1!SCDBPTASN1_0910001_12</vt:lpstr>
      <vt:lpstr>SCDBPTASN1!SCDBPTASN1_0910001_13</vt:lpstr>
      <vt:lpstr>SCDBPTASN1!SCDBPTASN1_0910001_14</vt:lpstr>
      <vt:lpstr>SCDBPTASN1!SCDBPTASN1_0910001_15</vt:lpstr>
      <vt:lpstr>SCDBPTASN1!SCDBPTASN1_0910001_16</vt:lpstr>
      <vt:lpstr>SCDBPTASN1!SCDBPTASN1_0910001_17</vt:lpstr>
      <vt:lpstr>SCDBPTASN1!SCDBPTASN1_0910001_18</vt:lpstr>
      <vt:lpstr>SCDBPTASN1!SCDBPTASN1_0910001_19</vt:lpstr>
      <vt:lpstr>SCDBPTASN1!SCDBPTASN1_0910001_2</vt:lpstr>
      <vt:lpstr>SCDBPTASN1!SCDBPTASN1_0910001_20</vt:lpstr>
      <vt:lpstr>SCDBPTASN1!SCDBPTASN1_0910001_21</vt:lpstr>
      <vt:lpstr>SCDBPTASN1!SCDBPTASN1_0910001_22</vt:lpstr>
      <vt:lpstr>SCDBPTASN1!SCDBPTASN1_0910001_23</vt:lpstr>
      <vt:lpstr>SCDBPTASN1!SCDBPTASN1_0910001_24</vt:lpstr>
      <vt:lpstr>SCDBPTASN1!SCDBPTASN1_0910001_25</vt:lpstr>
      <vt:lpstr>SCDBPTASN1!SCDBPTASN1_0910001_3</vt:lpstr>
      <vt:lpstr>SCDBPTASN1!SCDBPTASN1_0910001_4</vt:lpstr>
      <vt:lpstr>SCDBPTASN1!SCDBPTASN1_0910001_5</vt:lpstr>
      <vt:lpstr>SCDBPTASN1!SCDBPTASN1_0910001_6</vt:lpstr>
      <vt:lpstr>SCDBPTASN1!SCDBPTASN1_0910001_7</vt:lpstr>
      <vt:lpstr>SCDBPTASN1!SCDBPTASN1_0910001_8</vt:lpstr>
      <vt:lpstr>SCDBPTASN1!SCDBPTASN1_0910001_9</vt:lpstr>
      <vt:lpstr>SCDBPTASN1!SCDBPTASN1_0910101_1</vt:lpstr>
      <vt:lpstr>SCDBPTASN1!SCDBPTASN1_0910101_10</vt:lpstr>
      <vt:lpstr>SCDBPTASN1!SCDBPTASN1_0910101_11</vt:lpstr>
      <vt:lpstr>SCDBPTASN1!SCDBPTASN1_0910101_12</vt:lpstr>
      <vt:lpstr>SCDBPTASN1!SCDBPTASN1_0910101_13</vt:lpstr>
      <vt:lpstr>SCDBPTASN1!SCDBPTASN1_0910101_14</vt:lpstr>
      <vt:lpstr>SCDBPTASN1!SCDBPTASN1_0910101_15</vt:lpstr>
      <vt:lpstr>SCDBPTASN1!SCDBPTASN1_0910101_16</vt:lpstr>
      <vt:lpstr>SCDBPTASN1!SCDBPTASN1_0910101_17</vt:lpstr>
      <vt:lpstr>SCDBPTASN1!SCDBPTASN1_0910101_18</vt:lpstr>
      <vt:lpstr>SCDBPTASN1!SCDBPTASN1_0910101_19</vt:lpstr>
      <vt:lpstr>SCDBPTASN1!SCDBPTASN1_0910101_2</vt:lpstr>
      <vt:lpstr>SCDBPTASN1!SCDBPTASN1_0910101_20</vt:lpstr>
      <vt:lpstr>SCDBPTASN1!SCDBPTASN1_0910101_21</vt:lpstr>
      <vt:lpstr>SCDBPTASN1!SCDBPTASN1_0910101_22</vt:lpstr>
      <vt:lpstr>SCDBPTASN1!SCDBPTASN1_0910101_23</vt:lpstr>
      <vt:lpstr>SCDBPTASN1!SCDBPTASN1_0910101_24</vt:lpstr>
      <vt:lpstr>SCDBPTASN1!SCDBPTASN1_0910101_25</vt:lpstr>
      <vt:lpstr>SCDBPTASN1!SCDBPTASN1_0910101_3</vt:lpstr>
      <vt:lpstr>SCDBPTASN1!SCDBPTASN1_0910101_4</vt:lpstr>
      <vt:lpstr>SCDBPTASN1!SCDBPTASN1_0910101_5</vt:lpstr>
      <vt:lpstr>SCDBPTASN1!SCDBPTASN1_0910101_6</vt:lpstr>
      <vt:lpstr>SCDBPTASN1!SCDBPTASN1_0910101_7</vt:lpstr>
      <vt:lpstr>SCDBPTASN1!SCDBPTASN1_0910101_8</vt:lpstr>
      <vt:lpstr>SCDBPTASN1!SCDBPTASN1_0910101_9</vt:lpstr>
      <vt:lpstr>SCDBPTASN1!SCDBPTASN1_0910201_1</vt:lpstr>
      <vt:lpstr>SCDBPTASN1!SCDBPTASN1_0910201_10</vt:lpstr>
      <vt:lpstr>SCDBPTASN1!SCDBPTASN1_0910201_11</vt:lpstr>
      <vt:lpstr>SCDBPTASN1!SCDBPTASN1_0910201_12</vt:lpstr>
      <vt:lpstr>SCDBPTASN1!SCDBPTASN1_0910201_13</vt:lpstr>
      <vt:lpstr>SCDBPTASN1!SCDBPTASN1_0910201_14</vt:lpstr>
      <vt:lpstr>SCDBPTASN1!SCDBPTASN1_0910201_15</vt:lpstr>
      <vt:lpstr>SCDBPTASN1!SCDBPTASN1_0910201_16</vt:lpstr>
      <vt:lpstr>SCDBPTASN1!SCDBPTASN1_0910201_17</vt:lpstr>
      <vt:lpstr>SCDBPTASN1!SCDBPTASN1_0910201_18</vt:lpstr>
      <vt:lpstr>SCDBPTASN1!SCDBPTASN1_0910201_19</vt:lpstr>
      <vt:lpstr>SCDBPTASN1!SCDBPTASN1_0910201_2</vt:lpstr>
      <vt:lpstr>SCDBPTASN1!SCDBPTASN1_0910201_20</vt:lpstr>
      <vt:lpstr>SCDBPTASN1!SCDBPTASN1_0910201_21</vt:lpstr>
      <vt:lpstr>SCDBPTASN1!SCDBPTASN1_0910201_22</vt:lpstr>
      <vt:lpstr>SCDBPTASN1!SCDBPTASN1_0910201_23</vt:lpstr>
      <vt:lpstr>SCDBPTASN1!SCDBPTASN1_0910201_24</vt:lpstr>
      <vt:lpstr>SCDBPTASN1!SCDBPTASN1_0910201_25</vt:lpstr>
      <vt:lpstr>SCDBPTASN1!SCDBPTASN1_0910201_3</vt:lpstr>
      <vt:lpstr>SCDBPTASN1!SCDBPTASN1_0910201_4</vt:lpstr>
      <vt:lpstr>SCDBPTASN1!SCDBPTASN1_0910201_5</vt:lpstr>
      <vt:lpstr>SCDBPTASN1!SCDBPTASN1_0910201_6</vt:lpstr>
      <vt:lpstr>SCDBPTASN1!SCDBPTASN1_0910201_7</vt:lpstr>
      <vt:lpstr>SCDBPTASN1!SCDBPTASN1_0910201_8</vt:lpstr>
      <vt:lpstr>SCDBPTASN1!SCDBPTASN1_0910201_9</vt:lpstr>
      <vt:lpstr>SCDBPTASN1!SCDBPTASN1_0910301_1</vt:lpstr>
      <vt:lpstr>SCDBPTASN1!SCDBPTASN1_0910301_10</vt:lpstr>
      <vt:lpstr>SCDBPTASN1!SCDBPTASN1_0910301_11</vt:lpstr>
      <vt:lpstr>SCDBPTASN1!SCDBPTASN1_0910301_12</vt:lpstr>
      <vt:lpstr>SCDBPTASN1!SCDBPTASN1_0910301_13</vt:lpstr>
      <vt:lpstr>SCDBPTASN1!SCDBPTASN1_0910301_14</vt:lpstr>
      <vt:lpstr>SCDBPTASN1!SCDBPTASN1_0910301_15</vt:lpstr>
      <vt:lpstr>SCDBPTASN1!SCDBPTASN1_0910301_16</vt:lpstr>
      <vt:lpstr>SCDBPTASN1!SCDBPTASN1_0910301_17</vt:lpstr>
      <vt:lpstr>SCDBPTASN1!SCDBPTASN1_0910301_18</vt:lpstr>
      <vt:lpstr>SCDBPTASN1!SCDBPTASN1_0910301_19</vt:lpstr>
      <vt:lpstr>SCDBPTASN1!SCDBPTASN1_0910301_2</vt:lpstr>
      <vt:lpstr>SCDBPTASN1!SCDBPTASN1_0910301_20</vt:lpstr>
      <vt:lpstr>SCDBPTASN1!SCDBPTASN1_0910301_21</vt:lpstr>
      <vt:lpstr>SCDBPTASN1!SCDBPTASN1_0910301_22</vt:lpstr>
      <vt:lpstr>SCDBPTASN1!SCDBPTASN1_0910301_23</vt:lpstr>
      <vt:lpstr>SCDBPTASN1!SCDBPTASN1_0910301_24</vt:lpstr>
      <vt:lpstr>SCDBPTASN1!SCDBPTASN1_0910301_25</vt:lpstr>
      <vt:lpstr>SCDBPTASN1!SCDBPTASN1_0910301_3</vt:lpstr>
      <vt:lpstr>SCDBPTASN1!SCDBPTASN1_0910301_4</vt:lpstr>
      <vt:lpstr>SCDBPTASN1!SCDBPTASN1_0910301_5</vt:lpstr>
      <vt:lpstr>SCDBPTASN1!SCDBPTASN1_0910301_6</vt:lpstr>
      <vt:lpstr>SCDBPTASN1!SCDBPTASN1_0910301_7</vt:lpstr>
      <vt:lpstr>SCDBPTASN1!SCDBPTASN1_0910301_8</vt:lpstr>
      <vt:lpstr>SCDBPTASN1!SCDBPTASN1_0910301_9</vt:lpstr>
      <vt:lpstr>SCDBPTASN1!SCDBPTASN1_0910401_1</vt:lpstr>
      <vt:lpstr>SCDBPTASN1!SCDBPTASN1_0910401_10</vt:lpstr>
      <vt:lpstr>SCDBPTASN1!SCDBPTASN1_0910401_11</vt:lpstr>
      <vt:lpstr>SCDBPTASN1!SCDBPTASN1_0910401_12</vt:lpstr>
      <vt:lpstr>SCDBPTASN1!SCDBPTASN1_0910401_13</vt:lpstr>
      <vt:lpstr>SCDBPTASN1!SCDBPTASN1_0910401_14</vt:lpstr>
      <vt:lpstr>SCDBPTASN1!SCDBPTASN1_0910401_15</vt:lpstr>
      <vt:lpstr>SCDBPTASN1!SCDBPTASN1_0910401_16</vt:lpstr>
      <vt:lpstr>SCDBPTASN1!SCDBPTASN1_0910401_17</vt:lpstr>
      <vt:lpstr>SCDBPTASN1!SCDBPTASN1_0910401_18</vt:lpstr>
      <vt:lpstr>SCDBPTASN1!SCDBPTASN1_0910401_19</vt:lpstr>
      <vt:lpstr>SCDBPTASN1!SCDBPTASN1_0910401_2</vt:lpstr>
      <vt:lpstr>SCDBPTASN1!SCDBPTASN1_0910401_20</vt:lpstr>
      <vt:lpstr>SCDBPTASN1!SCDBPTASN1_0910401_21</vt:lpstr>
      <vt:lpstr>SCDBPTASN1!SCDBPTASN1_0910401_22</vt:lpstr>
      <vt:lpstr>SCDBPTASN1!SCDBPTASN1_0910401_23</vt:lpstr>
      <vt:lpstr>SCDBPTASN1!SCDBPTASN1_0910401_24</vt:lpstr>
      <vt:lpstr>SCDBPTASN1!SCDBPTASN1_0910401_25</vt:lpstr>
      <vt:lpstr>SCDBPTASN1!SCDBPTASN1_0910401_3</vt:lpstr>
      <vt:lpstr>SCDBPTASN1!SCDBPTASN1_0910401_4</vt:lpstr>
      <vt:lpstr>SCDBPTASN1!SCDBPTASN1_0910401_5</vt:lpstr>
      <vt:lpstr>SCDBPTASN1!SCDBPTASN1_0910401_6</vt:lpstr>
      <vt:lpstr>SCDBPTASN1!SCDBPTASN1_0910401_7</vt:lpstr>
      <vt:lpstr>SCDBPTASN1!SCDBPTASN1_0910401_8</vt:lpstr>
      <vt:lpstr>SCDBPTASN1!SCDBPTASN1_0910401_9</vt:lpstr>
      <vt:lpstr>SCDBPTASN1!SCDBPTASN1_0910501_1</vt:lpstr>
      <vt:lpstr>SCDBPTASN1!SCDBPTASN1_0910501_10</vt:lpstr>
      <vt:lpstr>SCDBPTASN1!SCDBPTASN1_0910501_11</vt:lpstr>
      <vt:lpstr>SCDBPTASN1!SCDBPTASN1_0910501_12</vt:lpstr>
      <vt:lpstr>SCDBPTASN1!SCDBPTASN1_0910501_13</vt:lpstr>
      <vt:lpstr>SCDBPTASN1!SCDBPTASN1_0910501_14</vt:lpstr>
      <vt:lpstr>SCDBPTASN1!SCDBPTASN1_0910501_15</vt:lpstr>
      <vt:lpstr>SCDBPTASN1!SCDBPTASN1_0910501_16</vt:lpstr>
      <vt:lpstr>SCDBPTASN1!SCDBPTASN1_0910501_17</vt:lpstr>
      <vt:lpstr>SCDBPTASN1!SCDBPTASN1_0910501_18</vt:lpstr>
      <vt:lpstr>SCDBPTASN1!SCDBPTASN1_0910501_19</vt:lpstr>
      <vt:lpstr>SCDBPTASN1!SCDBPTASN1_0910501_2</vt:lpstr>
      <vt:lpstr>SCDBPTASN1!SCDBPTASN1_0910501_20</vt:lpstr>
      <vt:lpstr>SCDBPTASN1!SCDBPTASN1_0910501_21</vt:lpstr>
      <vt:lpstr>SCDBPTASN1!SCDBPTASN1_0910501_22</vt:lpstr>
      <vt:lpstr>SCDBPTASN1!SCDBPTASN1_0910501_23</vt:lpstr>
      <vt:lpstr>SCDBPTASN1!SCDBPTASN1_0910501_24</vt:lpstr>
      <vt:lpstr>SCDBPTASN1!SCDBPTASN1_0910501_25</vt:lpstr>
      <vt:lpstr>SCDBPTASN1!SCDBPTASN1_0910501_3</vt:lpstr>
      <vt:lpstr>SCDBPTASN1!SCDBPTASN1_0910501_4</vt:lpstr>
      <vt:lpstr>SCDBPTASN1!SCDBPTASN1_0910501_5</vt:lpstr>
      <vt:lpstr>SCDBPTASN1!SCDBPTASN1_0910501_6</vt:lpstr>
      <vt:lpstr>SCDBPTASN1!SCDBPTASN1_0910501_7</vt:lpstr>
      <vt:lpstr>SCDBPTASN1!SCDBPTASN1_0910501_8</vt:lpstr>
      <vt:lpstr>SCDBPTASN1!SCDBPTASN1_0910501_9</vt:lpstr>
      <vt:lpstr>SCDBPTASN1!SCDBPTASN1_0919999_11</vt:lpstr>
      <vt:lpstr>SCDBPTASN1!SCDBPTASN1_0919999_12</vt:lpstr>
      <vt:lpstr>SCDBPTASN1!SCDBPTASN1_0919999_13</vt:lpstr>
      <vt:lpstr>SCDBPTASN1!SCDBPTASN1_0919999_14</vt:lpstr>
      <vt:lpstr>SCDBPTASN1!SCDBPTASN1_0919999_16</vt:lpstr>
      <vt:lpstr>SCDBPTASN1!SCDBPTASN1_0919999_17</vt:lpstr>
      <vt:lpstr>SCDBPTASN1!SCDBPTASN1_0919999_18</vt:lpstr>
      <vt:lpstr>SCDBPTASN1!SCDBPTASN1_0919999_19</vt:lpstr>
      <vt:lpstr>SCDBPTASN1!SCDBPTASN1_0919999_20</vt:lpstr>
      <vt:lpstr>SCDBPTASN1!SCDBPTASN1_0919999_21</vt:lpstr>
      <vt:lpstr>SCDBPTASN1!SCDBPTASN1_091BEGN_1</vt:lpstr>
      <vt:lpstr>SCDBPTASN1!SCDBPTASN1_091BEGN_10</vt:lpstr>
      <vt:lpstr>SCDBPTASN1!SCDBPTASN1_091BEGN_11</vt:lpstr>
      <vt:lpstr>SCDBPTASN1!SCDBPTASN1_091BEGN_12</vt:lpstr>
      <vt:lpstr>SCDBPTASN1!SCDBPTASN1_091BEGN_13</vt:lpstr>
      <vt:lpstr>SCDBPTASN1!SCDBPTASN1_091BEGN_14</vt:lpstr>
      <vt:lpstr>SCDBPTASN1!SCDBPTASN1_091BEGN_15</vt:lpstr>
      <vt:lpstr>SCDBPTASN1!SCDBPTASN1_091BEGN_16</vt:lpstr>
      <vt:lpstr>SCDBPTASN1!SCDBPTASN1_091BEGN_17</vt:lpstr>
      <vt:lpstr>SCDBPTASN1!SCDBPTASN1_091BEGN_18</vt:lpstr>
      <vt:lpstr>SCDBPTASN1!SCDBPTASN1_091BEGN_19</vt:lpstr>
      <vt:lpstr>SCDBPTASN1!SCDBPTASN1_091BEGN_2</vt:lpstr>
      <vt:lpstr>SCDBPTASN1!SCDBPTASN1_091BEGN_20</vt:lpstr>
      <vt:lpstr>SCDBPTASN1!SCDBPTASN1_091BEGN_21</vt:lpstr>
      <vt:lpstr>SCDBPTASN1!SCDBPTASN1_091BEGN_22</vt:lpstr>
      <vt:lpstr>SCDBPTASN1!SCDBPTASN1_091BEGN_23</vt:lpstr>
      <vt:lpstr>SCDBPTASN1!SCDBPTASN1_091BEGN_24</vt:lpstr>
      <vt:lpstr>SCDBPTASN1!SCDBPTASN1_091BEGN_25</vt:lpstr>
      <vt:lpstr>SCDBPTASN1!SCDBPTASN1_091BEGN_3</vt:lpstr>
      <vt:lpstr>SCDBPTASN1!SCDBPTASN1_091BEGN_4</vt:lpstr>
      <vt:lpstr>SCDBPTASN1!SCDBPTASN1_091BEGN_5</vt:lpstr>
      <vt:lpstr>SCDBPTASN1!SCDBPTASN1_091BEGN_6</vt:lpstr>
      <vt:lpstr>SCDBPTASN1!SCDBPTASN1_091BEGN_7</vt:lpstr>
      <vt:lpstr>SCDBPTASN1!SCDBPTASN1_091BEGN_8</vt:lpstr>
      <vt:lpstr>SCDBPTASN1!SCDBPTASN1_091BEGN_9</vt:lpstr>
      <vt:lpstr>SCDBPTASN1!SCDBPTASN1_091ENDI_10</vt:lpstr>
      <vt:lpstr>SCDBPTASN1!SCDBPTASN1_091ENDI_11</vt:lpstr>
      <vt:lpstr>SCDBPTASN1!SCDBPTASN1_091ENDI_12</vt:lpstr>
      <vt:lpstr>SCDBPTASN1!SCDBPTASN1_091ENDI_13</vt:lpstr>
      <vt:lpstr>SCDBPTASN1!SCDBPTASN1_091ENDI_14</vt:lpstr>
      <vt:lpstr>SCDBPTASN1!SCDBPTASN1_091ENDI_15</vt:lpstr>
      <vt:lpstr>SCDBPTASN1!SCDBPTASN1_091ENDI_16</vt:lpstr>
      <vt:lpstr>SCDBPTASN1!SCDBPTASN1_091ENDI_17</vt:lpstr>
      <vt:lpstr>SCDBPTASN1!SCDBPTASN1_091ENDI_18</vt:lpstr>
      <vt:lpstr>SCDBPTASN1!SCDBPTASN1_091ENDI_19</vt:lpstr>
      <vt:lpstr>SCDBPTASN1!SCDBPTASN1_091ENDI_2</vt:lpstr>
      <vt:lpstr>SCDBPTASN1!SCDBPTASN1_091ENDI_20</vt:lpstr>
      <vt:lpstr>SCDBPTASN1!SCDBPTASN1_091ENDI_21</vt:lpstr>
      <vt:lpstr>SCDBPTASN1!SCDBPTASN1_091ENDI_22</vt:lpstr>
      <vt:lpstr>SCDBPTASN1!SCDBPTASN1_091ENDI_23</vt:lpstr>
      <vt:lpstr>SCDBPTASN1!SCDBPTASN1_091ENDI_24</vt:lpstr>
      <vt:lpstr>SCDBPTASN1!SCDBPTASN1_091ENDI_25</vt:lpstr>
      <vt:lpstr>SCDBPTASN1!SCDBPTASN1_091ENDI_3</vt:lpstr>
      <vt:lpstr>SCDBPTASN1!SCDBPTASN1_091ENDI_4</vt:lpstr>
      <vt:lpstr>SCDBPTASN1!SCDBPTASN1_091ENDI_5</vt:lpstr>
      <vt:lpstr>SCDBPTASN1!SCDBPTASN1_091ENDI_6</vt:lpstr>
      <vt:lpstr>SCDBPTASN1!SCDBPTASN1_091ENDI_7</vt:lpstr>
      <vt:lpstr>SCDBPTASN1!SCDBPTASN1_091ENDI_8</vt:lpstr>
      <vt:lpstr>SCDBPTASN1!SCDBPTASN1_091ENDI_9</vt:lpstr>
      <vt:lpstr>SCDBPTASN1!SCDBPTASN1_0920000_Range</vt:lpstr>
      <vt:lpstr>SCDBPTASN1!SCDBPTASN1_0920001_1</vt:lpstr>
      <vt:lpstr>SCDBPTASN1!SCDBPTASN1_0920001_10</vt:lpstr>
      <vt:lpstr>SCDBPTASN1!SCDBPTASN1_0920001_11</vt:lpstr>
      <vt:lpstr>SCDBPTASN1!SCDBPTASN1_0920001_12</vt:lpstr>
      <vt:lpstr>SCDBPTASN1!SCDBPTASN1_0920001_13</vt:lpstr>
      <vt:lpstr>SCDBPTASN1!SCDBPTASN1_0920001_14</vt:lpstr>
      <vt:lpstr>SCDBPTASN1!SCDBPTASN1_0920001_15</vt:lpstr>
      <vt:lpstr>SCDBPTASN1!SCDBPTASN1_0920001_16</vt:lpstr>
      <vt:lpstr>SCDBPTASN1!SCDBPTASN1_0920001_17</vt:lpstr>
      <vt:lpstr>SCDBPTASN1!SCDBPTASN1_0920001_18</vt:lpstr>
      <vt:lpstr>SCDBPTASN1!SCDBPTASN1_0920001_19</vt:lpstr>
      <vt:lpstr>SCDBPTASN1!SCDBPTASN1_0920001_2</vt:lpstr>
      <vt:lpstr>SCDBPTASN1!SCDBPTASN1_0920001_20</vt:lpstr>
      <vt:lpstr>SCDBPTASN1!SCDBPTASN1_0920001_21</vt:lpstr>
      <vt:lpstr>SCDBPTASN1!SCDBPTASN1_0920001_22</vt:lpstr>
      <vt:lpstr>SCDBPTASN1!SCDBPTASN1_0920001_23</vt:lpstr>
      <vt:lpstr>SCDBPTASN1!SCDBPTASN1_0920001_24</vt:lpstr>
      <vt:lpstr>SCDBPTASN1!SCDBPTASN1_0920001_25</vt:lpstr>
      <vt:lpstr>SCDBPTASN1!SCDBPTASN1_0920001_3</vt:lpstr>
      <vt:lpstr>SCDBPTASN1!SCDBPTASN1_0920001_4</vt:lpstr>
      <vt:lpstr>SCDBPTASN1!SCDBPTASN1_0920001_5</vt:lpstr>
      <vt:lpstr>SCDBPTASN1!SCDBPTASN1_0920001_6</vt:lpstr>
      <vt:lpstr>SCDBPTASN1!SCDBPTASN1_0920001_7</vt:lpstr>
      <vt:lpstr>SCDBPTASN1!SCDBPTASN1_0920001_8</vt:lpstr>
      <vt:lpstr>SCDBPTASN1!SCDBPTASN1_0920001_9</vt:lpstr>
      <vt:lpstr>SCDBPTASN1!SCDBPTASN1_0929999_11</vt:lpstr>
      <vt:lpstr>SCDBPTASN1!SCDBPTASN1_0929999_12</vt:lpstr>
      <vt:lpstr>SCDBPTASN1!SCDBPTASN1_0929999_13</vt:lpstr>
      <vt:lpstr>SCDBPTASN1!SCDBPTASN1_0929999_14</vt:lpstr>
      <vt:lpstr>SCDBPTASN1!SCDBPTASN1_0929999_16</vt:lpstr>
      <vt:lpstr>SCDBPTASN1!SCDBPTASN1_0929999_17</vt:lpstr>
      <vt:lpstr>SCDBPTASN1!SCDBPTASN1_0929999_18</vt:lpstr>
      <vt:lpstr>SCDBPTASN1!SCDBPTASN1_0929999_19</vt:lpstr>
      <vt:lpstr>SCDBPTASN1!SCDBPTASN1_0929999_20</vt:lpstr>
      <vt:lpstr>SCDBPTASN1!SCDBPTASN1_0929999_21</vt:lpstr>
      <vt:lpstr>SCDBPTASN1!SCDBPTASN1_092BEGN_1</vt:lpstr>
      <vt:lpstr>SCDBPTASN1!SCDBPTASN1_092BEGN_10</vt:lpstr>
      <vt:lpstr>SCDBPTASN1!SCDBPTASN1_092BEGN_11</vt:lpstr>
      <vt:lpstr>SCDBPTASN1!SCDBPTASN1_092BEGN_12</vt:lpstr>
      <vt:lpstr>SCDBPTASN1!SCDBPTASN1_092BEGN_13</vt:lpstr>
      <vt:lpstr>SCDBPTASN1!SCDBPTASN1_092BEGN_14</vt:lpstr>
      <vt:lpstr>SCDBPTASN1!SCDBPTASN1_092BEGN_15</vt:lpstr>
      <vt:lpstr>SCDBPTASN1!SCDBPTASN1_092BEGN_16</vt:lpstr>
      <vt:lpstr>SCDBPTASN1!SCDBPTASN1_092BEGN_17</vt:lpstr>
      <vt:lpstr>SCDBPTASN1!SCDBPTASN1_092BEGN_18</vt:lpstr>
      <vt:lpstr>SCDBPTASN1!SCDBPTASN1_092BEGN_19</vt:lpstr>
      <vt:lpstr>SCDBPTASN1!SCDBPTASN1_092BEGN_2</vt:lpstr>
      <vt:lpstr>SCDBPTASN1!SCDBPTASN1_092BEGN_20</vt:lpstr>
      <vt:lpstr>SCDBPTASN1!SCDBPTASN1_092BEGN_21</vt:lpstr>
      <vt:lpstr>SCDBPTASN1!SCDBPTASN1_092BEGN_22</vt:lpstr>
      <vt:lpstr>SCDBPTASN1!SCDBPTASN1_092BEGN_23</vt:lpstr>
      <vt:lpstr>SCDBPTASN1!SCDBPTASN1_092BEGN_24</vt:lpstr>
      <vt:lpstr>SCDBPTASN1!SCDBPTASN1_092BEGN_25</vt:lpstr>
      <vt:lpstr>SCDBPTASN1!SCDBPTASN1_092BEGN_3</vt:lpstr>
      <vt:lpstr>SCDBPTASN1!SCDBPTASN1_092BEGN_4</vt:lpstr>
      <vt:lpstr>SCDBPTASN1!SCDBPTASN1_092BEGN_5</vt:lpstr>
      <vt:lpstr>SCDBPTASN1!SCDBPTASN1_092BEGN_6</vt:lpstr>
      <vt:lpstr>SCDBPTASN1!SCDBPTASN1_092BEGN_7</vt:lpstr>
      <vt:lpstr>SCDBPTASN1!SCDBPTASN1_092BEGN_8</vt:lpstr>
      <vt:lpstr>SCDBPTASN1!SCDBPTASN1_092BEGN_9</vt:lpstr>
      <vt:lpstr>SCDBPTASN1!SCDBPTASN1_092ENDI_10</vt:lpstr>
      <vt:lpstr>SCDBPTASN1!SCDBPTASN1_092ENDI_11</vt:lpstr>
      <vt:lpstr>SCDBPTASN1!SCDBPTASN1_092ENDI_12</vt:lpstr>
      <vt:lpstr>SCDBPTASN1!SCDBPTASN1_092ENDI_13</vt:lpstr>
      <vt:lpstr>SCDBPTASN1!SCDBPTASN1_092ENDI_14</vt:lpstr>
      <vt:lpstr>SCDBPTASN1!SCDBPTASN1_092ENDI_15</vt:lpstr>
      <vt:lpstr>SCDBPTASN1!SCDBPTASN1_092ENDI_16</vt:lpstr>
      <vt:lpstr>SCDBPTASN1!SCDBPTASN1_092ENDI_17</vt:lpstr>
      <vt:lpstr>SCDBPTASN1!SCDBPTASN1_092ENDI_18</vt:lpstr>
      <vt:lpstr>SCDBPTASN1!SCDBPTASN1_092ENDI_19</vt:lpstr>
      <vt:lpstr>SCDBPTASN1!SCDBPTASN1_092ENDI_2</vt:lpstr>
      <vt:lpstr>SCDBPTASN1!SCDBPTASN1_092ENDI_20</vt:lpstr>
      <vt:lpstr>SCDBPTASN1!SCDBPTASN1_092ENDI_21</vt:lpstr>
      <vt:lpstr>SCDBPTASN1!SCDBPTASN1_092ENDI_22</vt:lpstr>
      <vt:lpstr>SCDBPTASN1!SCDBPTASN1_092ENDI_23</vt:lpstr>
      <vt:lpstr>SCDBPTASN1!SCDBPTASN1_092ENDI_24</vt:lpstr>
      <vt:lpstr>SCDBPTASN1!SCDBPTASN1_092ENDI_25</vt:lpstr>
      <vt:lpstr>SCDBPTASN1!SCDBPTASN1_092ENDI_3</vt:lpstr>
      <vt:lpstr>SCDBPTASN1!SCDBPTASN1_092ENDI_4</vt:lpstr>
      <vt:lpstr>SCDBPTASN1!SCDBPTASN1_092ENDI_5</vt:lpstr>
      <vt:lpstr>SCDBPTASN1!SCDBPTASN1_092ENDI_6</vt:lpstr>
      <vt:lpstr>SCDBPTASN1!SCDBPTASN1_092ENDI_7</vt:lpstr>
      <vt:lpstr>SCDBPTASN1!SCDBPTASN1_092ENDI_8</vt:lpstr>
      <vt:lpstr>SCDBPTASN1!SCDBPTASN1_092ENDI_9</vt:lpstr>
      <vt:lpstr>SCDBPTASN1!SCDBPTASN1_0930000_Range</vt:lpstr>
      <vt:lpstr>SCDBPTASN1!SCDBPTASN1_0930001_1</vt:lpstr>
      <vt:lpstr>SCDBPTASN1!SCDBPTASN1_0930001_10</vt:lpstr>
      <vt:lpstr>SCDBPTASN1!SCDBPTASN1_0930001_11</vt:lpstr>
      <vt:lpstr>SCDBPTASN1!SCDBPTASN1_0930001_12</vt:lpstr>
      <vt:lpstr>SCDBPTASN1!SCDBPTASN1_0930001_13</vt:lpstr>
      <vt:lpstr>SCDBPTASN1!SCDBPTASN1_0930001_14</vt:lpstr>
      <vt:lpstr>SCDBPTASN1!SCDBPTASN1_0930001_15</vt:lpstr>
      <vt:lpstr>SCDBPTASN1!SCDBPTASN1_0930001_16</vt:lpstr>
      <vt:lpstr>SCDBPTASN1!SCDBPTASN1_0930001_17</vt:lpstr>
      <vt:lpstr>SCDBPTASN1!SCDBPTASN1_0930001_18</vt:lpstr>
      <vt:lpstr>SCDBPTASN1!SCDBPTASN1_0930001_19</vt:lpstr>
      <vt:lpstr>SCDBPTASN1!SCDBPTASN1_0930001_2</vt:lpstr>
      <vt:lpstr>SCDBPTASN1!SCDBPTASN1_0930001_20</vt:lpstr>
      <vt:lpstr>SCDBPTASN1!SCDBPTASN1_0930001_21</vt:lpstr>
      <vt:lpstr>SCDBPTASN1!SCDBPTASN1_0930001_22</vt:lpstr>
      <vt:lpstr>SCDBPTASN1!SCDBPTASN1_0930001_23</vt:lpstr>
      <vt:lpstr>SCDBPTASN1!SCDBPTASN1_0930001_24</vt:lpstr>
      <vt:lpstr>SCDBPTASN1!SCDBPTASN1_0930001_25</vt:lpstr>
      <vt:lpstr>SCDBPTASN1!SCDBPTASN1_0930001_3</vt:lpstr>
      <vt:lpstr>SCDBPTASN1!SCDBPTASN1_0930001_4</vt:lpstr>
      <vt:lpstr>SCDBPTASN1!SCDBPTASN1_0930001_5</vt:lpstr>
      <vt:lpstr>SCDBPTASN1!SCDBPTASN1_0930001_6</vt:lpstr>
      <vt:lpstr>SCDBPTASN1!SCDBPTASN1_0930001_7</vt:lpstr>
      <vt:lpstr>SCDBPTASN1!SCDBPTASN1_0930001_8</vt:lpstr>
      <vt:lpstr>SCDBPTASN1!SCDBPTASN1_0930001_9</vt:lpstr>
      <vt:lpstr>SCDBPTASN1!SCDBPTASN1_0939999_11</vt:lpstr>
      <vt:lpstr>SCDBPTASN1!SCDBPTASN1_0939999_12</vt:lpstr>
      <vt:lpstr>SCDBPTASN1!SCDBPTASN1_0939999_13</vt:lpstr>
      <vt:lpstr>SCDBPTASN1!SCDBPTASN1_0939999_14</vt:lpstr>
      <vt:lpstr>SCDBPTASN1!SCDBPTASN1_0939999_16</vt:lpstr>
      <vt:lpstr>SCDBPTASN1!SCDBPTASN1_0939999_17</vt:lpstr>
      <vt:lpstr>SCDBPTASN1!SCDBPTASN1_0939999_18</vt:lpstr>
      <vt:lpstr>SCDBPTASN1!SCDBPTASN1_0939999_19</vt:lpstr>
      <vt:lpstr>SCDBPTASN1!SCDBPTASN1_0939999_20</vt:lpstr>
      <vt:lpstr>SCDBPTASN1!SCDBPTASN1_0939999_21</vt:lpstr>
      <vt:lpstr>SCDBPTASN1!SCDBPTASN1_093BEGN_1</vt:lpstr>
      <vt:lpstr>SCDBPTASN1!SCDBPTASN1_093BEGN_10</vt:lpstr>
      <vt:lpstr>SCDBPTASN1!SCDBPTASN1_093BEGN_11</vt:lpstr>
      <vt:lpstr>SCDBPTASN1!SCDBPTASN1_093BEGN_12</vt:lpstr>
      <vt:lpstr>SCDBPTASN1!SCDBPTASN1_093BEGN_13</vt:lpstr>
      <vt:lpstr>SCDBPTASN1!SCDBPTASN1_093BEGN_14</vt:lpstr>
      <vt:lpstr>SCDBPTASN1!SCDBPTASN1_093BEGN_15</vt:lpstr>
      <vt:lpstr>SCDBPTASN1!SCDBPTASN1_093BEGN_16</vt:lpstr>
      <vt:lpstr>SCDBPTASN1!SCDBPTASN1_093BEGN_17</vt:lpstr>
      <vt:lpstr>SCDBPTASN1!SCDBPTASN1_093BEGN_18</vt:lpstr>
      <vt:lpstr>SCDBPTASN1!SCDBPTASN1_093BEGN_19</vt:lpstr>
      <vt:lpstr>SCDBPTASN1!SCDBPTASN1_093BEGN_2</vt:lpstr>
      <vt:lpstr>SCDBPTASN1!SCDBPTASN1_093BEGN_20</vt:lpstr>
      <vt:lpstr>SCDBPTASN1!SCDBPTASN1_093BEGN_21</vt:lpstr>
      <vt:lpstr>SCDBPTASN1!SCDBPTASN1_093BEGN_22</vt:lpstr>
      <vt:lpstr>SCDBPTASN1!SCDBPTASN1_093BEGN_23</vt:lpstr>
      <vt:lpstr>SCDBPTASN1!SCDBPTASN1_093BEGN_24</vt:lpstr>
      <vt:lpstr>SCDBPTASN1!SCDBPTASN1_093BEGN_25</vt:lpstr>
      <vt:lpstr>SCDBPTASN1!SCDBPTASN1_093BEGN_3</vt:lpstr>
      <vt:lpstr>SCDBPTASN1!SCDBPTASN1_093BEGN_4</vt:lpstr>
      <vt:lpstr>SCDBPTASN1!SCDBPTASN1_093BEGN_5</vt:lpstr>
      <vt:lpstr>SCDBPTASN1!SCDBPTASN1_093BEGN_6</vt:lpstr>
      <vt:lpstr>SCDBPTASN1!SCDBPTASN1_093BEGN_7</vt:lpstr>
      <vt:lpstr>SCDBPTASN1!SCDBPTASN1_093BEGN_8</vt:lpstr>
      <vt:lpstr>SCDBPTASN1!SCDBPTASN1_093BEGN_9</vt:lpstr>
      <vt:lpstr>SCDBPTASN1!SCDBPTASN1_093ENDI_10</vt:lpstr>
      <vt:lpstr>SCDBPTASN1!SCDBPTASN1_093ENDI_11</vt:lpstr>
      <vt:lpstr>SCDBPTASN1!SCDBPTASN1_093ENDI_12</vt:lpstr>
      <vt:lpstr>SCDBPTASN1!SCDBPTASN1_093ENDI_13</vt:lpstr>
      <vt:lpstr>SCDBPTASN1!SCDBPTASN1_093ENDI_14</vt:lpstr>
      <vt:lpstr>SCDBPTASN1!SCDBPTASN1_093ENDI_15</vt:lpstr>
      <vt:lpstr>SCDBPTASN1!SCDBPTASN1_093ENDI_16</vt:lpstr>
      <vt:lpstr>SCDBPTASN1!SCDBPTASN1_093ENDI_17</vt:lpstr>
      <vt:lpstr>SCDBPTASN1!SCDBPTASN1_093ENDI_18</vt:lpstr>
      <vt:lpstr>SCDBPTASN1!SCDBPTASN1_093ENDI_19</vt:lpstr>
      <vt:lpstr>SCDBPTASN1!SCDBPTASN1_093ENDI_2</vt:lpstr>
      <vt:lpstr>SCDBPTASN1!SCDBPTASN1_093ENDI_20</vt:lpstr>
      <vt:lpstr>SCDBPTASN1!SCDBPTASN1_093ENDI_21</vt:lpstr>
      <vt:lpstr>SCDBPTASN1!SCDBPTASN1_093ENDI_22</vt:lpstr>
      <vt:lpstr>SCDBPTASN1!SCDBPTASN1_093ENDI_23</vt:lpstr>
      <vt:lpstr>SCDBPTASN1!SCDBPTASN1_093ENDI_24</vt:lpstr>
      <vt:lpstr>SCDBPTASN1!SCDBPTASN1_093ENDI_25</vt:lpstr>
      <vt:lpstr>SCDBPTASN1!SCDBPTASN1_093ENDI_3</vt:lpstr>
      <vt:lpstr>SCDBPTASN1!SCDBPTASN1_093ENDI_4</vt:lpstr>
      <vt:lpstr>SCDBPTASN1!SCDBPTASN1_093ENDI_5</vt:lpstr>
      <vt:lpstr>SCDBPTASN1!SCDBPTASN1_093ENDI_6</vt:lpstr>
      <vt:lpstr>SCDBPTASN1!SCDBPTASN1_093ENDI_7</vt:lpstr>
      <vt:lpstr>SCDBPTASN1!SCDBPTASN1_093ENDI_8</vt:lpstr>
      <vt:lpstr>SCDBPTASN1!SCDBPTASN1_093ENDI_9</vt:lpstr>
      <vt:lpstr>SCDBPTASN1!SCDBPTASN1_0940000_Range</vt:lpstr>
      <vt:lpstr>SCDBPTASN1!SCDBPTASN1_0940001_1</vt:lpstr>
      <vt:lpstr>SCDBPTASN1!SCDBPTASN1_0940001_10</vt:lpstr>
      <vt:lpstr>SCDBPTASN1!SCDBPTASN1_0940001_11</vt:lpstr>
      <vt:lpstr>SCDBPTASN1!SCDBPTASN1_0940001_12</vt:lpstr>
      <vt:lpstr>SCDBPTASN1!SCDBPTASN1_0940001_13</vt:lpstr>
      <vt:lpstr>SCDBPTASN1!SCDBPTASN1_0940001_14</vt:lpstr>
      <vt:lpstr>SCDBPTASN1!SCDBPTASN1_0940001_15</vt:lpstr>
      <vt:lpstr>SCDBPTASN1!SCDBPTASN1_0940001_16</vt:lpstr>
      <vt:lpstr>SCDBPTASN1!SCDBPTASN1_0940001_17</vt:lpstr>
      <vt:lpstr>SCDBPTASN1!SCDBPTASN1_0940001_18</vt:lpstr>
      <vt:lpstr>SCDBPTASN1!SCDBPTASN1_0940001_19</vt:lpstr>
      <vt:lpstr>SCDBPTASN1!SCDBPTASN1_0940001_2</vt:lpstr>
      <vt:lpstr>SCDBPTASN1!SCDBPTASN1_0940001_20</vt:lpstr>
      <vt:lpstr>SCDBPTASN1!SCDBPTASN1_0940001_21</vt:lpstr>
      <vt:lpstr>SCDBPTASN1!SCDBPTASN1_0940001_22</vt:lpstr>
      <vt:lpstr>SCDBPTASN1!SCDBPTASN1_0940001_23</vt:lpstr>
      <vt:lpstr>SCDBPTASN1!SCDBPTASN1_0940001_24</vt:lpstr>
      <vt:lpstr>SCDBPTASN1!SCDBPTASN1_0940001_25</vt:lpstr>
      <vt:lpstr>SCDBPTASN1!SCDBPTASN1_0940001_3</vt:lpstr>
      <vt:lpstr>SCDBPTASN1!SCDBPTASN1_0940001_4</vt:lpstr>
      <vt:lpstr>SCDBPTASN1!SCDBPTASN1_0940001_5</vt:lpstr>
      <vt:lpstr>SCDBPTASN1!SCDBPTASN1_0940001_6</vt:lpstr>
      <vt:lpstr>SCDBPTASN1!SCDBPTASN1_0940001_7</vt:lpstr>
      <vt:lpstr>SCDBPTASN1!SCDBPTASN1_0940001_8</vt:lpstr>
      <vt:lpstr>SCDBPTASN1!SCDBPTASN1_0940001_9</vt:lpstr>
      <vt:lpstr>SCDBPTASN1!SCDBPTASN1_0949999_11</vt:lpstr>
      <vt:lpstr>SCDBPTASN1!SCDBPTASN1_0949999_12</vt:lpstr>
      <vt:lpstr>SCDBPTASN1!SCDBPTASN1_0949999_13</vt:lpstr>
      <vt:lpstr>SCDBPTASN1!SCDBPTASN1_0949999_14</vt:lpstr>
      <vt:lpstr>SCDBPTASN1!SCDBPTASN1_0949999_16</vt:lpstr>
      <vt:lpstr>SCDBPTASN1!SCDBPTASN1_0949999_17</vt:lpstr>
      <vt:lpstr>SCDBPTASN1!SCDBPTASN1_0949999_18</vt:lpstr>
      <vt:lpstr>SCDBPTASN1!SCDBPTASN1_0949999_19</vt:lpstr>
      <vt:lpstr>SCDBPTASN1!SCDBPTASN1_0949999_20</vt:lpstr>
      <vt:lpstr>SCDBPTASN1!SCDBPTASN1_0949999_21</vt:lpstr>
      <vt:lpstr>SCDBPTASN1!SCDBPTASN1_094BEGN_1</vt:lpstr>
      <vt:lpstr>SCDBPTASN1!SCDBPTASN1_094BEGN_10</vt:lpstr>
      <vt:lpstr>SCDBPTASN1!SCDBPTASN1_094BEGN_11</vt:lpstr>
      <vt:lpstr>SCDBPTASN1!SCDBPTASN1_094BEGN_12</vt:lpstr>
      <vt:lpstr>SCDBPTASN1!SCDBPTASN1_094BEGN_13</vt:lpstr>
      <vt:lpstr>SCDBPTASN1!SCDBPTASN1_094BEGN_14</vt:lpstr>
      <vt:lpstr>SCDBPTASN1!SCDBPTASN1_094BEGN_15</vt:lpstr>
      <vt:lpstr>SCDBPTASN1!SCDBPTASN1_094BEGN_16</vt:lpstr>
      <vt:lpstr>SCDBPTASN1!SCDBPTASN1_094BEGN_17</vt:lpstr>
      <vt:lpstr>SCDBPTASN1!SCDBPTASN1_094BEGN_18</vt:lpstr>
      <vt:lpstr>SCDBPTASN1!SCDBPTASN1_094BEGN_19</vt:lpstr>
      <vt:lpstr>SCDBPTASN1!SCDBPTASN1_094BEGN_2</vt:lpstr>
      <vt:lpstr>SCDBPTASN1!SCDBPTASN1_094BEGN_20</vt:lpstr>
      <vt:lpstr>SCDBPTASN1!SCDBPTASN1_094BEGN_21</vt:lpstr>
      <vt:lpstr>SCDBPTASN1!SCDBPTASN1_094BEGN_22</vt:lpstr>
      <vt:lpstr>SCDBPTASN1!SCDBPTASN1_094BEGN_23</vt:lpstr>
      <vt:lpstr>SCDBPTASN1!SCDBPTASN1_094BEGN_24</vt:lpstr>
      <vt:lpstr>SCDBPTASN1!SCDBPTASN1_094BEGN_25</vt:lpstr>
      <vt:lpstr>SCDBPTASN1!SCDBPTASN1_094BEGN_3</vt:lpstr>
      <vt:lpstr>SCDBPTASN1!SCDBPTASN1_094BEGN_4</vt:lpstr>
      <vt:lpstr>SCDBPTASN1!SCDBPTASN1_094BEGN_5</vt:lpstr>
      <vt:lpstr>SCDBPTASN1!SCDBPTASN1_094BEGN_6</vt:lpstr>
      <vt:lpstr>SCDBPTASN1!SCDBPTASN1_094BEGN_7</vt:lpstr>
      <vt:lpstr>SCDBPTASN1!SCDBPTASN1_094BEGN_8</vt:lpstr>
      <vt:lpstr>SCDBPTASN1!SCDBPTASN1_094BEGN_9</vt:lpstr>
      <vt:lpstr>SCDBPTASN1!SCDBPTASN1_094ENDI_10</vt:lpstr>
      <vt:lpstr>SCDBPTASN1!SCDBPTASN1_094ENDI_11</vt:lpstr>
      <vt:lpstr>SCDBPTASN1!SCDBPTASN1_094ENDI_12</vt:lpstr>
      <vt:lpstr>SCDBPTASN1!SCDBPTASN1_094ENDI_13</vt:lpstr>
      <vt:lpstr>SCDBPTASN1!SCDBPTASN1_094ENDI_14</vt:lpstr>
      <vt:lpstr>SCDBPTASN1!SCDBPTASN1_094ENDI_15</vt:lpstr>
      <vt:lpstr>SCDBPTASN1!SCDBPTASN1_094ENDI_16</vt:lpstr>
      <vt:lpstr>SCDBPTASN1!SCDBPTASN1_094ENDI_17</vt:lpstr>
      <vt:lpstr>SCDBPTASN1!SCDBPTASN1_094ENDI_18</vt:lpstr>
      <vt:lpstr>SCDBPTASN1!SCDBPTASN1_094ENDI_19</vt:lpstr>
      <vt:lpstr>SCDBPTASN1!SCDBPTASN1_094ENDI_2</vt:lpstr>
      <vt:lpstr>SCDBPTASN1!SCDBPTASN1_094ENDI_20</vt:lpstr>
      <vt:lpstr>SCDBPTASN1!SCDBPTASN1_094ENDI_21</vt:lpstr>
      <vt:lpstr>SCDBPTASN1!SCDBPTASN1_094ENDI_22</vt:lpstr>
      <vt:lpstr>SCDBPTASN1!SCDBPTASN1_094ENDI_23</vt:lpstr>
      <vt:lpstr>SCDBPTASN1!SCDBPTASN1_094ENDI_24</vt:lpstr>
      <vt:lpstr>SCDBPTASN1!SCDBPTASN1_094ENDI_25</vt:lpstr>
      <vt:lpstr>SCDBPTASN1!SCDBPTASN1_094ENDI_3</vt:lpstr>
      <vt:lpstr>SCDBPTASN1!SCDBPTASN1_094ENDI_4</vt:lpstr>
      <vt:lpstr>SCDBPTASN1!SCDBPTASN1_094ENDI_5</vt:lpstr>
      <vt:lpstr>SCDBPTASN1!SCDBPTASN1_094ENDI_6</vt:lpstr>
      <vt:lpstr>SCDBPTASN1!SCDBPTASN1_094ENDI_7</vt:lpstr>
      <vt:lpstr>SCDBPTASN1!SCDBPTASN1_094ENDI_8</vt:lpstr>
      <vt:lpstr>SCDBPTASN1!SCDBPTASN1_094ENDI_9</vt:lpstr>
      <vt:lpstr>SCDBPTASN1!SCDBPTASN1_0950000_Range</vt:lpstr>
      <vt:lpstr>SCDBPTASN1!SCDBPTASN1_0959999_11</vt:lpstr>
      <vt:lpstr>SCDBPTASN1!SCDBPTASN1_0959999_12</vt:lpstr>
      <vt:lpstr>SCDBPTASN1!SCDBPTASN1_0959999_13</vt:lpstr>
      <vt:lpstr>SCDBPTASN1!SCDBPTASN1_0959999_14</vt:lpstr>
      <vt:lpstr>SCDBPTASN1!SCDBPTASN1_0959999_16</vt:lpstr>
      <vt:lpstr>SCDBPTASN1!SCDBPTASN1_0959999_17</vt:lpstr>
      <vt:lpstr>SCDBPTASN1!SCDBPTASN1_0959999_18</vt:lpstr>
      <vt:lpstr>SCDBPTASN1!SCDBPTASN1_0959999_19</vt:lpstr>
      <vt:lpstr>SCDBPTASN1!SCDBPTASN1_0959999_20</vt:lpstr>
      <vt:lpstr>SCDBPTASN1!SCDBPTASN1_0959999_21</vt:lpstr>
      <vt:lpstr>SCDBPTASN1!SCDBPTASN1_095BEGN_1</vt:lpstr>
      <vt:lpstr>SCDBPTASN1!SCDBPTASN1_095BEGN_10</vt:lpstr>
      <vt:lpstr>SCDBPTASN1!SCDBPTASN1_095BEGN_11</vt:lpstr>
      <vt:lpstr>SCDBPTASN1!SCDBPTASN1_095BEGN_12</vt:lpstr>
      <vt:lpstr>SCDBPTASN1!SCDBPTASN1_095BEGN_13</vt:lpstr>
      <vt:lpstr>SCDBPTASN1!SCDBPTASN1_095BEGN_14</vt:lpstr>
      <vt:lpstr>SCDBPTASN1!SCDBPTASN1_095BEGN_15</vt:lpstr>
      <vt:lpstr>SCDBPTASN1!SCDBPTASN1_095BEGN_16</vt:lpstr>
      <vt:lpstr>SCDBPTASN1!SCDBPTASN1_095BEGN_17</vt:lpstr>
      <vt:lpstr>SCDBPTASN1!SCDBPTASN1_095BEGN_18</vt:lpstr>
      <vt:lpstr>SCDBPTASN1!SCDBPTASN1_095BEGN_19</vt:lpstr>
      <vt:lpstr>SCDBPTASN1!SCDBPTASN1_095BEGN_2</vt:lpstr>
      <vt:lpstr>SCDBPTASN1!SCDBPTASN1_095BEGN_20</vt:lpstr>
      <vt:lpstr>SCDBPTASN1!SCDBPTASN1_095BEGN_21</vt:lpstr>
      <vt:lpstr>SCDBPTASN1!SCDBPTASN1_095BEGN_22</vt:lpstr>
      <vt:lpstr>SCDBPTASN1!SCDBPTASN1_095BEGN_23</vt:lpstr>
      <vt:lpstr>SCDBPTASN1!SCDBPTASN1_095BEGN_24</vt:lpstr>
      <vt:lpstr>SCDBPTASN1!SCDBPTASN1_095BEGN_25</vt:lpstr>
      <vt:lpstr>SCDBPTASN1!SCDBPTASN1_095BEGN_3</vt:lpstr>
      <vt:lpstr>SCDBPTASN1!SCDBPTASN1_095BEGN_4</vt:lpstr>
      <vt:lpstr>SCDBPTASN1!SCDBPTASN1_095BEGN_5</vt:lpstr>
      <vt:lpstr>SCDBPTASN1!SCDBPTASN1_095BEGN_6</vt:lpstr>
      <vt:lpstr>SCDBPTASN1!SCDBPTASN1_095BEGN_7</vt:lpstr>
      <vt:lpstr>SCDBPTASN1!SCDBPTASN1_095BEGN_8</vt:lpstr>
      <vt:lpstr>SCDBPTASN1!SCDBPTASN1_095BEGN_9</vt:lpstr>
      <vt:lpstr>SCDBPTASN1!SCDBPTASN1_095ENDI_10</vt:lpstr>
      <vt:lpstr>SCDBPTASN1!SCDBPTASN1_095ENDI_11</vt:lpstr>
      <vt:lpstr>SCDBPTASN1!SCDBPTASN1_095ENDI_12</vt:lpstr>
      <vt:lpstr>SCDBPTASN1!SCDBPTASN1_095ENDI_13</vt:lpstr>
      <vt:lpstr>SCDBPTASN1!SCDBPTASN1_095ENDI_14</vt:lpstr>
      <vt:lpstr>SCDBPTASN1!SCDBPTASN1_095ENDI_15</vt:lpstr>
      <vt:lpstr>SCDBPTASN1!SCDBPTASN1_095ENDI_16</vt:lpstr>
      <vt:lpstr>SCDBPTASN1!SCDBPTASN1_095ENDI_17</vt:lpstr>
      <vt:lpstr>SCDBPTASN1!SCDBPTASN1_095ENDI_18</vt:lpstr>
      <vt:lpstr>SCDBPTASN1!SCDBPTASN1_095ENDI_19</vt:lpstr>
      <vt:lpstr>SCDBPTASN1!SCDBPTASN1_095ENDI_2</vt:lpstr>
      <vt:lpstr>SCDBPTASN1!SCDBPTASN1_095ENDI_20</vt:lpstr>
      <vt:lpstr>SCDBPTASN1!SCDBPTASN1_095ENDI_21</vt:lpstr>
      <vt:lpstr>SCDBPTASN1!SCDBPTASN1_095ENDI_22</vt:lpstr>
      <vt:lpstr>SCDBPTASN1!SCDBPTASN1_095ENDI_23</vt:lpstr>
      <vt:lpstr>SCDBPTASN1!SCDBPTASN1_095ENDI_24</vt:lpstr>
      <vt:lpstr>SCDBPTASN1!SCDBPTASN1_095ENDI_25</vt:lpstr>
      <vt:lpstr>SCDBPTASN1!SCDBPTASN1_095ENDI_3</vt:lpstr>
      <vt:lpstr>SCDBPTASN1!SCDBPTASN1_095ENDI_4</vt:lpstr>
      <vt:lpstr>SCDBPTASN1!SCDBPTASN1_095ENDI_5</vt:lpstr>
      <vt:lpstr>SCDBPTASN1!SCDBPTASN1_095ENDI_6</vt:lpstr>
      <vt:lpstr>SCDBPTASN1!SCDBPTASN1_095ENDI_7</vt:lpstr>
      <vt:lpstr>SCDBPTASN1!SCDBPTASN1_095ENDI_8</vt:lpstr>
      <vt:lpstr>SCDBPTASN1!SCDBPTASN1_095ENDI_9</vt:lpstr>
      <vt:lpstr>SCDBPTASN1!SCDBPTASN1_0969999_11</vt:lpstr>
      <vt:lpstr>SCDBPTASN1!SCDBPTASN1_0969999_12</vt:lpstr>
      <vt:lpstr>SCDBPTASN1!SCDBPTASN1_0969999_13</vt:lpstr>
      <vt:lpstr>SCDBPTASN1!SCDBPTASN1_0969999_14</vt:lpstr>
      <vt:lpstr>SCDBPTASN1!SCDBPTASN1_0969999_16</vt:lpstr>
      <vt:lpstr>SCDBPTASN1!SCDBPTASN1_0969999_17</vt:lpstr>
      <vt:lpstr>SCDBPTASN1!SCDBPTASN1_0969999_18</vt:lpstr>
      <vt:lpstr>SCDBPTASN1!SCDBPTASN1_0969999_19</vt:lpstr>
      <vt:lpstr>SCDBPTASN1!SCDBPTASN1_0969999_20</vt:lpstr>
      <vt:lpstr>SCDBPTASN1!SCDBPTASN1_0969999_21</vt:lpstr>
      <vt:lpstr>SCDBPTASN1!SCDBPTASN1_0970000_Range</vt:lpstr>
      <vt:lpstr>SCDBPTASN1!SCDBPTASN1_0979999_11</vt:lpstr>
      <vt:lpstr>SCDBPTASN1!SCDBPTASN1_0979999_12</vt:lpstr>
      <vt:lpstr>SCDBPTASN1!SCDBPTASN1_0979999_13</vt:lpstr>
      <vt:lpstr>SCDBPTASN1!SCDBPTASN1_0979999_14</vt:lpstr>
      <vt:lpstr>SCDBPTASN1!SCDBPTASN1_0979999_16</vt:lpstr>
      <vt:lpstr>SCDBPTASN1!SCDBPTASN1_0979999_17</vt:lpstr>
      <vt:lpstr>SCDBPTASN1!SCDBPTASN1_0979999_18</vt:lpstr>
      <vt:lpstr>SCDBPTASN1!SCDBPTASN1_0979999_19</vt:lpstr>
      <vt:lpstr>SCDBPTASN1!SCDBPTASN1_0979999_20</vt:lpstr>
      <vt:lpstr>SCDBPTASN1!SCDBPTASN1_0979999_21</vt:lpstr>
      <vt:lpstr>SCDBPTASN1!SCDBPTASN1_097BEGN_1</vt:lpstr>
      <vt:lpstr>SCDBPTASN1!SCDBPTASN1_097BEGN_10</vt:lpstr>
      <vt:lpstr>SCDBPTASN1!SCDBPTASN1_097BEGN_11</vt:lpstr>
      <vt:lpstr>SCDBPTASN1!SCDBPTASN1_097BEGN_12</vt:lpstr>
      <vt:lpstr>SCDBPTASN1!SCDBPTASN1_097BEGN_13</vt:lpstr>
      <vt:lpstr>SCDBPTASN1!SCDBPTASN1_097BEGN_14</vt:lpstr>
      <vt:lpstr>SCDBPTASN1!SCDBPTASN1_097BEGN_15</vt:lpstr>
      <vt:lpstr>SCDBPTASN1!SCDBPTASN1_097BEGN_16</vt:lpstr>
      <vt:lpstr>SCDBPTASN1!SCDBPTASN1_097BEGN_17</vt:lpstr>
      <vt:lpstr>SCDBPTASN1!SCDBPTASN1_097BEGN_18</vt:lpstr>
      <vt:lpstr>SCDBPTASN1!SCDBPTASN1_097BEGN_19</vt:lpstr>
      <vt:lpstr>SCDBPTASN1!SCDBPTASN1_097BEGN_2</vt:lpstr>
      <vt:lpstr>SCDBPTASN1!SCDBPTASN1_097BEGN_20</vt:lpstr>
      <vt:lpstr>SCDBPTASN1!SCDBPTASN1_097BEGN_21</vt:lpstr>
      <vt:lpstr>SCDBPTASN1!SCDBPTASN1_097BEGN_22</vt:lpstr>
      <vt:lpstr>SCDBPTASN1!SCDBPTASN1_097BEGN_23</vt:lpstr>
      <vt:lpstr>SCDBPTASN1!SCDBPTASN1_097BEGN_24</vt:lpstr>
      <vt:lpstr>SCDBPTASN1!SCDBPTASN1_097BEGN_25</vt:lpstr>
      <vt:lpstr>SCDBPTASN1!SCDBPTASN1_097BEGN_3</vt:lpstr>
      <vt:lpstr>SCDBPTASN1!SCDBPTASN1_097BEGN_4</vt:lpstr>
      <vt:lpstr>SCDBPTASN1!SCDBPTASN1_097BEGN_5</vt:lpstr>
      <vt:lpstr>SCDBPTASN1!SCDBPTASN1_097BEGN_6</vt:lpstr>
      <vt:lpstr>SCDBPTASN1!SCDBPTASN1_097BEGN_7</vt:lpstr>
      <vt:lpstr>SCDBPTASN1!SCDBPTASN1_097BEGN_8</vt:lpstr>
      <vt:lpstr>SCDBPTASN1!SCDBPTASN1_097BEGN_9</vt:lpstr>
      <vt:lpstr>SCDBPTASN1!SCDBPTASN1_097ENDI_10</vt:lpstr>
      <vt:lpstr>SCDBPTASN1!SCDBPTASN1_097ENDI_11</vt:lpstr>
      <vt:lpstr>SCDBPTASN1!SCDBPTASN1_097ENDI_12</vt:lpstr>
      <vt:lpstr>SCDBPTASN1!SCDBPTASN1_097ENDI_13</vt:lpstr>
      <vt:lpstr>SCDBPTASN1!SCDBPTASN1_097ENDI_14</vt:lpstr>
      <vt:lpstr>SCDBPTASN1!SCDBPTASN1_097ENDI_15</vt:lpstr>
      <vt:lpstr>SCDBPTASN1!SCDBPTASN1_097ENDI_16</vt:lpstr>
      <vt:lpstr>SCDBPTASN1!SCDBPTASN1_097ENDI_17</vt:lpstr>
      <vt:lpstr>SCDBPTASN1!SCDBPTASN1_097ENDI_18</vt:lpstr>
      <vt:lpstr>SCDBPTASN1!SCDBPTASN1_097ENDI_19</vt:lpstr>
      <vt:lpstr>SCDBPTASN1!SCDBPTASN1_097ENDI_2</vt:lpstr>
      <vt:lpstr>SCDBPTASN1!SCDBPTASN1_097ENDI_20</vt:lpstr>
      <vt:lpstr>SCDBPTASN1!SCDBPTASN1_097ENDI_21</vt:lpstr>
      <vt:lpstr>SCDBPTASN1!SCDBPTASN1_097ENDI_22</vt:lpstr>
      <vt:lpstr>SCDBPTASN1!SCDBPTASN1_097ENDI_23</vt:lpstr>
      <vt:lpstr>SCDBPTASN1!SCDBPTASN1_097ENDI_24</vt:lpstr>
      <vt:lpstr>SCDBPTASN1!SCDBPTASN1_097ENDI_25</vt:lpstr>
      <vt:lpstr>SCDBPTASN1!SCDBPTASN1_097ENDI_3</vt:lpstr>
      <vt:lpstr>SCDBPTASN1!SCDBPTASN1_097ENDI_4</vt:lpstr>
      <vt:lpstr>SCDBPTASN1!SCDBPTASN1_097ENDI_5</vt:lpstr>
      <vt:lpstr>SCDBPTASN1!SCDBPTASN1_097ENDI_6</vt:lpstr>
      <vt:lpstr>SCDBPTASN1!SCDBPTASN1_097ENDI_7</vt:lpstr>
      <vt:lpstr>SCDBPTASN1!SCDBPTASN1_097ENDI_8</vt:lpstr>
      <vt:lpstr>SCDBPTASN1!SCDBPTASN1_097ENDI_9</vt:lpstr>
      <vt:lpstr>SCDBPTASN1!SCDBPTASN1_0980000_Range</vt:lpstr>
      <vt:lpstr>SCDBPTASN1!SCDBPTASN1_0980001_1</vt:lpstr>
      <vt:lpstr>SCDBPTASN1!SCDBPTASN1_0980001_10</vt:lpstr>
      <vt:lpstr>SCDBPTASN1!SCDBPTASN1_0980001_11</vt:lpstr>
      <vt:lpstr>SCDBPTASN1!SCDBPTASN1_0980001_12</vt:lpstr>
      <vt:lpstr>SCDBPTASN1!SCDBPTASN1_0980001_13</vt:lpstr>
      <vt:lpstr>SCDBPTASN1!SCDBPTASN1_0980001_14</vt:lpstr>
      <vt:lpstr>SCDBPTASN1!SCDBPTASN1_0980001_15</vt:lpstr>
      <vt:lpstr>SCDBPTASN1!SCDBPTASN1_0980001_16</vt:lpstr>
      <vt:lpstr>SCDBPTASN1!SCDBPTASN1_0980001_17</vt:lpstr>
      <vt:lpstr>SCDBPTASN1!SCDBPTASN1_0980001_18</vt:lpstr>
      <vt:lpstr>SCDBPTASN1!SCDBPTASN1_0980001_19</vt:lpstr>
      <vt:lpstr>SCDBPTASN1!SCDBPTASN1_0980001_2</vt:lpstr>
      <vt:lpstr>SCDBPTASN1!SCDBPTASN1_0980001_20</vt:lpstr>
      <vt:lpstr>SCDBPTASN1!SCDBPTASN1_0980001_21</vt:lpstr>
      <vt:lpstr>SCDBPTASN1!SCDBPTASN1_0980001_22</vt:lpstr>
      <vt:lpstr>SCDBPTASN1!SCDBPTASN1_0980001_23</vt:lpstr>
      <vt:lpstr>SCDBPTASN1!SCDBPTASN1_0980001_24</vt:lpstr>
      <vt:lpstr>SCDBPTASN1!SCDBPTASN1_0980001_25</vt:lpstr>
      <vt:lpstr>SCDBPTASN1!SCDBPTASN1_0980001_3</vt:lpstr>
      <vt:lpstr>SCDBPTASN1!SCDBPTASN1_0980001_4</vt:lpstr>
      <vt:lpstr>SCDBPTASN1!SCDBPTASN1_0980001_5</vt:lpstr>
      <vt:lpstr>SCDBPTASN1!SCDBPTASN1_0980001_6</vt:lpstr>
      <vt:lpstr>SCDBPTASN1!SCDBPTASN1_0980001_7</vt:lpstr>
      <vt:lpstr>SCDBPTASN1!SCDBPTASN1_0980001_8</vt:lpstr>
      <vt:lpstr>SCDBPTASN1!SCDBPTASN1_0980001_9</vt:lpstr>
      <vt:lpstr>SCDBPTASN1!SCDBPTASN1_0989999_11</vt:lpstr>
      <vt:lpstr>SCDBPTASN1!SCDBPTASN1_0989999_12</vt:lpstr>
      <vt:lpstr>SCDBPTASN1!SCDBPTASN1_0989999_13</vt:lpstr>
      <vt:lpstr>SCDBPTASN1!SCDBPTASN1_0989999_14</vt:lpstr>
      <vt:lpstr>SCDBPTASN1!SCDBPTASN1_0989999_16</vt:lpstr>
      <vt:lpstr>SCDBPTASN1!SCDBPTASN1_0989999_17</vt:lpstr>
      <vt:lpstr>SCDBPTASN1!SCDBPTASN1_0989999_18</vt:lpstr>
      <vt:lpstr>SCDBPTASN1!SCDBPTASN1_0989999_19</vt:lpstr>
      <vt:lpstr>SCDBPTASN1!SCDBPTASN1_0989999_20</vt:lpstr>
      <vt:lpstr>SCDBPTASN1!SCDBPTASN1_0989999_21</vt:lpstr>
      <vt:lpstr>SCDBPTASN1!SCDBPTASN1_098BEGN_1</vt:lpstr>
      <vt:lpstr>SCDBPTASN1!SCDBPTASN1_098BEGN_10</vt:lpstr>
      <vt:lpstr>SCDBPTASN1!SCDBPTASN1_098BEGN_11</vt:lpstr>
      <vt:lpstr>SCDBPTASN1!SCDBPTASN1_098BEGN_12</vt:lpstr>
      <vt:lpstr>SCDBPTASN1!SCDBPTASN1_098BEGN_13</vt:lpstr>
      <vt:lpstr>SCDBPTASN1!SCDBPTASN1_098BEGN_14</vt:lpstr>
      <vt:lpstr>SCDBPTASN1!SCDBPTASN1_098BEGN_15</vt:lpstr>
      <vt:lpstr>SCDBPTASN1!SCDBPTASN1_098BEGN_16</vt:lpstr>
      <vt:lpstr>SCDBPTASN1!SCDBPTASN1_098BEGN_17</vt:lpstr>
      <vt:lpstr>SCDBPTASN1!SCDBPTASN1_098BEGN_18</vt:lpstr>
      <vt:lpstr>SCDBPTASN1!SCDBPTASN1_098BEGN_19</vt:lpstr>
      <vt:lpstr>SCDBPTASN1!SCDBPTASN1_098BEGN_2</vt:lpstr>
      <vt:lpstr>SCDBPTASN1!SCDBPTASN1_098BEGN_20</vt:lpstr>
      <vt:lpstr>SCDBPTASN1!SCDBPTASN1_098BEGN_21</vt:lpstr>
      <vt:lpstr>SCDBPTASN1!SCDBPTASN1_098BEGN_22</vt:lpstr>
      <vt:lpstr>SCDBPTASN1!SCDBPTASN1_098BEGN_23</vt:lpstr>
      <vt:lpstr>SCDBPTASN1!SCDBPTASN1_098BEGN_24</vt:lpstr>
      <vt:lpstr>SCDBPTASN1!SCDBPTASN1_098BEGN_25</vt:lpstr>
      <vt:lpstr>SCDBPTASN1!SCDBPTASN1_098BEGN_3</vt:lpstr>
      <vt:lpstr>SCDBPTASN1!SCDBPTASN1_098BEGN_4</vt:lpstr>
      <vt:lpstr>SCDBPTASN1!SCDBPTASN1_098BEGN_5</vt:lpstr>
      <vt:lpstr>SCDBPTASN1!SCDBPTASN1_098BEGN_6</vt:lpstr>
      <vt:lpstr>SCDBPTASN1!SCDBPTASN1_098BEGN_7</vt:lpstr>
      <vt:lpstr>SCDBPTASN1!SCDBPTASN1_098BEGN_8</vt:lpstr>
      <vt:lpstr>SCDBPTASN1!SCDBPTASN1_098BEGN_9</vt:lpstr>
      <vt:lpstr>SCDBPTASN1!SCDBPTASN1_098ENDI_10</vt:lpstr>
      <vt:lpstr>SCDBPTASN1!SCDBPTASN1_098ENDI_11</vt:lpstr>
      <vt:lpstr>SCDBPTASN1!SCDBPTASN1_098ENDI_12</vt:lpstr>
      <vt:lpstr>SCDBPTASN1!SCDBPTASN1_098ENDI_13</vt:lpstr>
      <vt:lpstr>SCDBPTASN1!SCDBPTASN1_098ENDI_14</vt:lpstr>
      <vt:lpstr>SCDBPTASN1!SCDBPTASN1_098ENDI_15</vt:lpstr>
      <vt:lpstr>SCDBPTASN1!SCDBPTASN1_098ENDI_16</vt:lpstr>
      <vt:lpstr>SCDBPTASN1!SCDBPTASN1_098ENDI_17</vt:lpstr>
      <vt:lpstr>SCDBPTASN1!SCDBPTASN1_098ENDI_18</vt:lpstr>
      <vt:lpstr>SCDBPTASN1!SCDBPTASN1_098ENDI_19</vt:lpstr>
      <vt:lpstr>SCDBPTASN1!SCDBPTASN1_098ENDI_2</vt:lpstr>
      <vt:lpstr>SCDBPTASN1!SCDBPTASN1_098ENDI_20</vt:lpstr>
      <vt:lpstr>SCDBPTASN1!SCDBPTASN1_098ENDI_21</vt:lpstr>
      <vt:lpstr>SCDBPTASN1!SCDBPTASN1_098ENDI_22</vt:lpstr>
      <vt:lpstr>SCDBPTASN1!SCDBPTASN1_098ENDI_23</vt:lpstr>
      <vt:lpstr>SCDBPTASN1!SCDBPTASN1_098ENDI_24</vt:lpstr>
      <vt:lpstr>SCDBPTASN1!SCDBPTASN1_098ENDI_25</vt:lpstr>
      <vt:lpstr>SCDBPTASN1!SCDBPTASN1_098ENDI_3</vt:lpstr>
      <vt:lpstr>SCDBPTASN1!SCDBPTASN1_098ENDI_4</vt:lpstr>
      <vt:lpstr>SCDBPTASN1!SCDBPTASN1_098ENDI_5</vt:lpstr>
      <vt:lpstr>SCDBPTASN1!SCDBPTASN1_098ENDI_6</vt:lpstr>
      <vt:lpstr>SCDBPTASN1!SCDBPTASN1_098ENDI_7</vt:lpstr>
      <vt:lpstr>SCDBPTASN1!SCDBPTASN1_098ENDI_8</vt:lpstr>
      <vt:lpstr>SCDBPTASN1!SCDBPTASN1_098ENDI_9</vt:lpstr>
      <vt:lpstr>SCDBPTASN1!SCDBPTASN1_0990000_Range</vt:lpstr>
      <vt:lpstr>SCDBPTASN1!SCDBPTASN1_0999999_11</vt:lpstr>
      <vt:lpstr>SCDBPTASN1!SCDBPTASN1_0999999_12</vt:lpstr>
      <vt:lpstr>SCDBPTASN1!SCDBPTASN1_0999999_13</vt:lpstr>
      <vt:lpstr>SCDBPTASN1!SCDBPTASN1_0999999_14</vt:lpstr>
      <vt:lpstr>SCDBPTASN1!SCDBPTASN1_0999999_16</vt:lpstr>
      <vt:lpstr>SCDBPTASN1!SCDBPTASN1_0999999_17</vt:lpstr>
      <vt:lpstr>SCDBPTASN1!SCDBPTASN1_0999999_18</vt:lpstr>
      <vt:lpstr>SCDBPTASN1!SCDBPTASN1_0999999_19</vt:lpstr>
      <vt:lpstr>SCDBPTASN1!SCDBPTASN1_0999999_20</vt:lpstr>
      <vt:lpstr>SCDBPTASN1!SCDBPTASN1_0999999_21</vt:lpstr>
      <vt:lpstr>SCDBPTASN1!SCDBPTASN1_099BEGN_1</vt:lpstr>
      <vt:lpstr>SCDBPTASN1!SCDBPTASN1_099BEGN_10</vt:lpstr>
      <vt:lpstr>SCDBPTASN1!SCDBPTASN1_099BEGN_11</vt:lpstr>
      <vt:lpstr>SCDBPTASN1!SCDBPTASN1_099BEGN_12</vt:lpstr>
      <vt:lpstr>SCDBPTASN1!SCDBPTASN1_099BEGN_13</vt:lpstr>
      <vt:lpstr>SCDBPTASN1!SCDBPTASN1_099BEGN_14</vt:lpstr>
      <vt:lpstr>SCDBPTASN1!SCDBPTASN1_099BEGN_15</vt:lpstr>
      <vt:lpstr>SCDBPTASN1!SCDBPTASN1_099BEGN_16</vt:lpstr>
      <vt:lpstr>SCDBPTASN1!SCDBPTASN1_099BEGN_17</vt:lpstr>
      <vt:lpstr>SCDBPTASN1!SCDBPTASN1_099BEGN_18</vt:lpstr>
      <vt:lpstr>SCDBPTASN1!SCDBPTASN1_099BEGN_19</vt:lpstr>
      <vt:lpstr>SCDBPTASN1!SCDBPTASN1_099BEGN_2</vt:lpstr>
      <vt:lpstr>SCDBPTASN1!SCDBPTASN1_099BEGN_20</vt:lpstr>
      <vt:lpstr>SCDBPTASN1!SCDBPTASN1_099BEGN_21</vt:lpstr>
      <vt:lpstr>SCDBPTASN1!SCDBPTASN1_099BEGN_22</vt:lpstr>
      <vt:lpstr>SCDBPTASN1!SCDBPTASN1_099BEGN_23</vt:lpstr>
      <vt:lpstr>SCDBPTASN1!SCDBPTASN1_099BEGN_24</vt:lpstr>
      <vt:lpstr>SCDBPTASN1!SCDBPTASN1_099BEGN_25</vt:lpstr>
      <vt:lpstr>SCDBPTASN1!SCDBPTASN1_099BEGN_3</vt:lpstr>
      <vt:lpstr>SCDBPTASN1!SCDBPTASN1_099BEGN_4</vt:lpstr>
      <vt:lpstr>SCDBPTASN1!SCDBPTASN1_099BEGN_5</vt:lpstr>
      <vt:lpstr>SCDBPTASN1!SCDBPTASN1_099BEGN_6</vt:lpstr>
      <vt:lpstr>SCDBPTASN1!SCDBPTASN1_099BEGN_7</vt:lpstr>
      <vt:lpstr>SCDBPTASN1!SCDBPTASN1_099BEGN_8</vt:lpstr>
      <vt:lpstr>SCDBPTASN1!SCDBPTASN1_099BEGN_9</vt:lpstr>
      <vt:lpstr>SCDBPTASN1!SCDBPTASN1_099ENDI_10</vt:lpstr>
      <vt:lpstr>SCDBPTASN1!SCDBPTASN1_099ENDI_11</vt:lpstr>
      <vt:lpstr>SCDBPTASN1!SCDBPTASN1_099ENDI_12</vt:lpstr>
      <vt:lpstr>SCDBPTASN1!SCDBPTASN1_099ENDI_13</vt:lpstr>
      <vt:lpstr>SCDBPTASN1!SCDBPTASN1_099ENDI_14</vt:lpstr>
      <vt:lpstr>SCDBPTASN1!SCDBPTASN1_099ENDI_15</vt:lpstr>
      <vt:lpstr>SCDBPTASN1!SCDBPTASN1_099ENDI_16</vt:lpstr>
      <vt:lpstr>SCDBPTASN1!SCDBPTASN1_099ENDI_17</vt:lpstr>
      <vt:lpstr>SCDBPTASN1!SCDBPTASN1_099ENDI_18</vt:lpstr>
      <vt:lpstr>SCDBPTASN1!SCDBPTASN1_099ENDI_19</vt:lpstr>
      <vt:lpstr>SCDBPTASN1!SCDBPTASN1_099ENDI_2</vt:lpstr>
      <vt:lpstr>SCDBPTASN1!SCDBPTASN1_099ENDI_20</vt:lpstr>
      <vt:lpstr>SCDBPTASN1!SCDBPTASN1_099ENDI_21</vt:lpstr>
      <vt:lpstr>SCDBPTASN1!SCDBPTASN1_099ENDI_22</vt:lpstr>
      <vt:lpstr>SCDBPTASN1!SCDBPTASN1_099ENDI_23</vt:lpstr>
      <vt:lpstr>SCDBPTASN1!SCDBPTASN1_099ENDI_24</vt:lpstr>
      <vt:lpstr>SCDBPTASN1!SCDBPTASN1_099ENDI_25</vt:lpstr>
      <vt:lpstr>SCDBPTASN1!SCDBPTASN1_099ENDI_3</vt:lpstr>
      <vt:lpstr>SCDBPTASN1!SCDBPTASN1_099ENDI_4</vt:lpstr>
      <vt:lpstr>SCDBPTASN1!SCDBPTASN1_099ENDI_5</vt:lpstr>
      <vt:lpstr>SCDBPTASN1!SCDBPTASN1_099ENDI_6</vt:lpstr>
      <vt:lpstr>SCDBPTASN1!SCDBPTASN1_099ENDI_7</vt:lpstr>
      <vt:lpstr>SCDBPTASN1!SCDBPTASN1_099ENDI_8</vt:lpstr>
      <vt:lpstr>SCDBPTASN1!SCDBPTASN1_099ENDI_9</vt:lpstr>
      <vt:lpstr>SCDBPTASN1!SCDBPTASN1_1000000_Range</vt:lpstr>
      <vt:lpstr>SCDBPTASN1!SCDBPTASN1_1009999_11</vt:lpstr>
      <vt:lpstr>SCDBPTASN1!SCDBPTASN1_1009999_12</vt:lpstr>
      <vt:lpstr>SCDBPTASN1!SCDBPTASN1_1009999_13</vt:lpstr>
      <vt:lpstr>SCDBPTASN1!SCDBPTASN1_1009999_14</vt:lpstr>
      <vt:lpstr>SCDBPTASN1!SCDBPTASN1_1009999_16</vt:lpstr>
      <vt:lpstr>SCDBPTASN1!SCDBPTASN1_1009999_17</vt:lpstr>
      <vt:lpstr>SCDBPTASN1!SCDBPTASN1_1009999_18</vt:lpstr>
      <vt:lpstr>SCDBPTASN1!SCDBPTASN1_1009999_19</vt:lpstr>
      <vt:lpstr>SCDBPTASN1!SCDBPTASN1_1009999_20</vt:lpstr>
      <vt:lpstr>SCDBPTASN1!SCDBPTASN1_1009999_21</vt:lpstr>
      <vt:lpstr>SCDBPTASN1!SCDBPTASN1_100BEGN_1</vt:lpstr>
      <vt:lpstr>SCDBPTASN1!SCDBPTASN1_100BEGN_10</vt:lpstr>
      <vt:lpstr>SCDBPTASN1!SCDBPTASN1_100BEGN_11</vt:lpstr>
      <vt:lpstr>SCDBPTASN1!SCDBPTASN1_100BEGN_12</vt:lpstr>
      <vt:lpstr>SCDBPTASN1!SCDBPTASN1_100BEGN_13</vt:lpstr>
      <vt:lpstr>SCDBPTASN1!SCDBPTASN1_100BEGN_14</vt:lpstr>
      <vt:lpstr>SCDBPTASN1!SCDBPTASN1_100BEGN_15</vt:lpstr>
      <vt:lpstr>SCDBPTASN1!SCDBPTASN1_100BEGN_16</vt:lpstr>
      <vt:lpstr>SCDBPTASN1!SCDBPTASN1_100BEGN_17</vt:lpstr>
      <vt:lpstr>SCDBPTASN1!SCDBPTASN1_100BEGN_18</vt:lpstr>
      <vt:lpstr>SCDBPTASN1!SCDBPTASN1_100BEGN_19</vt:lpstr>
      <vt:lpstr>SCDBPTASN1!SCDBPTASN1_100BEGN_2</vt:lpstr>
      <vt:lpstr>SCDBPTASN1!SCDBPTASN1_100BEGN_20</vt:lpstr>
      <vt:lpstr>SCDBPTASN1!SCDBPTASN1_100BEGN_21</vt:lpstr>
      <vt:lpstr>SCDBPTASN1!SCDBPTASN1_100BEGN_22</vt:lpstr>
      <vt:lpstr>SCDBPTASN1!SCDBPTASN1_100BEGN_23</vt:lpstr>
      <vt:lpstr>SCDBPTASN1!SCDBPTASN1_100BEGN_24</vt:lpstr>
      <vt:lpstr>SCDBPTASN1!SCDBPTASN1_100BEGN_25</vt:lpstr>
      <vt:lpstr>SCDBPTASN1!SCDBPTASN1_100BEGN_3</vt:lpstr>
      <vt:lpstr>SCDBPTASN1!SCDBPTASN1_100BEGN_4</vt:lpstr>
      <vt:lpstr>SCDBPTASN1!SCDBPTASN1_100BEGN_5</vt:lpstr>
      <vt:lpstr>SCDBPTASN1!SCDBPTASN1_100BEGN_6</vt:lpstr>
      <vt:lpstr>SCDBPTASN1!SCDBPTASN1_100BEGN_7</vt:lpstr>
      <vt:lpstr>SCDBPTASN1!SCDBPTASN1_100BEGN_8</vt:lpstr>
      <vt:lpstr>SCDBPTASN1!SCDBPTASN1_100BEGN_9</vt:lpstr>
      <vt:lpstr>SCDBPTASN1!SCDBPTASN1_100ENDI_10</vt:lpstr>
      <vt:lpstr>SCDBPTASN1!SCDBPTASN1_100ENDI_11</vt:lpstr>
      <vt:lpstr>SCDBPTASN1!SCDBPTASN1_100ENDI_12</vt:lpstr>
      <vt:lpstr>SCDBPTASN1!SCDBPTASN1_100ENDI_13</vt:lpstr>
      <vt:lpstr>SCDBPTASN1!SCDBPTASN1_100ENDI_14</vt:lpstr>
      <vt:lpstr>SCDBPTASN1!SCDBPTASN1_100ENDI_15</vt:lpstr>
      <vt:lpstr>SCDBPTASN1!SCDBPTASN1_100ENDI_16</vt:lpstr>
      <vt:lpstr>SCDBPTASN1!SCDBPTASN1_100ENDI_17</vt:lpstr>
      <vt:lpstr>SCDBPTASN1!SCDBPTASN1_100ENDI_18</vt:lpstr>
      <vt:lpstr>SCDBPTASN1!SCDBPTASN1_100ENDI_19</vt:lpstr>
      <vt:lpstr>SCDBPTASN1!SCDBPTASN1_100ENDI_2</vt:lpstr>
      <vt:lpstr>SCDBPTASN1!SCDBPTASN1_100ENDI_20</vt:lpstr>
      <vt:lpstr>SCDBPTASN1!SCDBPTASN1_100ENDI_21</vt:lpstr>
      <vt:lpstr>SCDBPTASN1!SCDBPTASN1_100ENDI_22</vt:lpstr>
      <vt:lpstr>SCDBPTASN1!SCDBPTASN1_100ENDI_23</vt:lpstr>
      <vt:lpstr>SCDBPTASN1!SCDBPTASN1_100ENDI_24</vt:lpstr>
      <vt:lpstr>SCDBPTASN1!SCDBPTASN1_100ENDI_25</vt:lpstr>
      <vt:lpstr>SCDBPTASN1!SCDBPTASN1_100ENDI_3</vt:lpstr>
      <vt:lpstr>SCDBPTASN1!SCDBPTASN1_100ENDI_4</vt:lpstr>
      <vt:lpstr>SCDBPTASN1!SCDBPTASN1_100ENDI_5</vt:lpstr>
      <vt:lpstr>SCDBPTASN1!SCDBPTASN1_100ENDI_6</vt:lpstr>
      <vt:lpstr>SCDBPTASN1!SCDBPTASN1_100ENDI_7</vt:lpstr>
      <vt:lpstr>SCDBPTASN1!SCDBPTASN1_100ENDI_8</vt:lpstr>
      <vt:lpstr>SCDBPTASN1!SCDBPTASN1_100ENDI_9</vt:lpstr>
      <vt:lpstr>SCDBPTASN1!SCDBPTASN1_1010000_Range</vt:lpstr>
      <vt:lpstr>SCDBPTASN1!SCDBPTASN1_1019999_11</vt:lpstr>
      <vt:lpstr>SCDBPTASN1!SCDBPTASN1_1019999_12</vt:lpstr>
      <vt:lpstr>SCDBPTASN1!SCDBPTASN1_1019999_13</vt:lpstr>
      <vt:lpstr>SCDBPTASN1!SCDBPTASN1_1019999_14</vt:lpstr>
      <vt:lpstr>SCDBPTASN1!SCDBPTASN1_1019999_16</vt:lpstr>
      <vt:lpstr>SCDBPTASN1!SCDBPTASN1_1019999_17</vt:lpstr>
      <vt:lpstr>SCDBPTASN1!SCDBPTASN1_1019999_18</vt:lpstr>
      <vt:lpstr>SCDBPTASN1!SCDBPTASN1_1019999_19</vt:lpstr>
      <vt:lpstr>SCDBPTASN1!SCDBPTASN1_1019999_20</vt:lpstr>
      <vt:lpstr>SCDBPTASN1!SCDBPTASN1_1019999_21</vt:lpstr>
      <vt:lpstr>SCDBPTASN1!SCDBPTASN1_101BEGN_1</vt:lpstr>
      <vt:lpstr>SCDBPTASN1!SCDBPTASN1_101BEGN_10</vt:lpstr>
      <vt:lpstr>SCDBPTASN1!SCDBPTASN1_101BEGN_11</vt:lpstr>
      <vt:lpstr>SCDBPTASN1!SCDBPTASN1_101BEGN_12</vt:lpstr>
      <vt:lpstr>SCDBPTASN1!SCDBPTASN1_101BEGN_13</vt:lpstr>
      <vt:lpstr>SCDBPTASN1!SCDBPTASN1_101BEGN_14</vt:lpstr>
      <vt:lpstr>SCDBPTASN1!SCDBPTASN1_101BEGN_15</vt:lpstr>
      <vt:lpstr>SCDBPTASN1!SCDBPTASN1_101BEGN_16</vt:lpstr>
      <vt:lpstr>SCDBPTASN1!SCDBPTASN1_101BEGN_17</vt:lpstr>
      <vt:lpstr>SCDBPTASN1!SCDBPTASN1_101BEGN_18</vt:lpstr>
      <vt:lpstr>SCDBPTASN1!SCDBPTASN1_101BEGN_19</vt:lpstr>
      <vt:lpstr>SCDBPTASN1!SCDBPTASN1_101BEGN_2</vt:lpstr>
      <vt:lpstr>SCDBPTASN1!SCDBPTASN1_101BEGN_20</vt:lpstr>
      <vt:lpstr>SCDBPTASN1!SCDBPTASN1_101BEGN_21</vt:lpstr>
      <vt:lpstr>SCDBPTASN1!SCDBPTASN1_101BEGN_22</vt:lpstr>
      <vt:lpstr>SCDBPTASN1!SCDBPTASN1_101BEGN_23</vt:lpstr>
      <vt:lpstr>SCDBPTASN1!SCDBPTASN1_101BEGN_24</vt:lpstr>
      <vt:lpstr>SCDBPTASN1!SCDBPTASN1_101BEGN_25</vt:lpstr>
      <vt:lpstr>SCDBPTASN1!SCDBPTASN1_101BEGN_3</vt:lpstr>
      <vt:lpstr>SCDBPTASN1!SCDBPTASN1_101BEGN_4</vt:lpstr>
      <vt:lpstr>SCDBPTASN1!SCDBPTASN1_101BEGN_5</vt:lpstr>
      <vt:lpstr>SCDBPTASN1!SCDBPTASN1_101BEGN_6</vt:lpstr>
      <vt:lpstr>SCDBPTASN1!SCDBPTASN1_101BEGN_7</vt:lpstr>
      <vt:lpstr>SCDBPTASN1!SCDBPTASN1_101BEGN_8</vt:lpstr>
      <vt:lpstr>SCDBPTASN1!SCDBPTASN1_101BEGN_9</vt:lpstr>
      <vt:lpstr>SCDBPTASN1!SCDBPTASN1_101ENDI_10</vt:lpstr>
      <vt:lpstr>SCDBPTASN1!SCDBPTASN1_101ENDI_11</vt:lpstr>
      <vt:lpstr>SCDBPTASN1!SCDBPTASN1_101ENDI_12</vt:lpstr>
      <vt:lpstr>SCDBPTASN1!SCDBPTASN1_101ENDI_13</vt:lpstr>
      <vt:lpstr>SCDBPTASN1!SCDBPTASN1_101ENDI_14</vt:lpstr>
      <vt:lpstr>SCDBPTASN1!SCDBPTASN1_101ENDI_15</vt:lpstr>
      <vt:lpstr>SCDBPTASN1!SCDBPTASN1_101ENDI_16</vt:lpstr>
      <vt:lpstr>SCDBPTASN1!SCDBPTASN1_101ENDI_17</vt:lpstr>
      <vt:lpstr>SCDBPTASN1!SCDBPTASN1_101ENDI_18</vt:lpstr>
      <vt:lpstr>SCDBPTASN1!SCDBPTASN1_101ENDI_19</vt:lpstr>
      <vt:lpstr>SCDBPTASN1!SCDBPTASN1_101ENDI_2</vt:lpstr>
      <vt:lpstr>SCDBPTASN1!SCDBPTASN1_101ENDI_20</vt:lpstr>
      <vt:lpstr>SCDBPTASN1!SCDBPTASN1_101ENDI_21</vt:lpstr>
      <vt:lpstr>SCDBPTASN1!SCDBPTASN1_101ENDI_22</vt:lpstr>
      <vt:lpstr>SCDBPTASN1!SCDBPTASN1_101ENDI_23</vt:lpstr>
      <vt:lpstr>SCDBPTASN1!SCDBPTASN1_101ENDI_24</vt:lpstr>
      <vt:lpstr>SCDBPTASN1!SCDBPTASN1_101ENDI_25</vt:lpstr>
      <vt:lpstr>SCDBPTASN1!SCDBPTASN1_101ENDI_3</vt:lpstr>
      <vt:lpstr>SCDBPTASN1!SCDBPTASN1_101ENDI_4</vt:lpstr>
      <vt:lpstr>SCDBPTASN1!SCDBPTASN1_101ENDI_5</vt:lpstr>
      <vt:lpstr>SCDBPTASN1!SCDBPTASN1_101ENDI_6</vt:lpstr>
      <vt:lpstr>SCDBPTASN1!SCDBPTASN1_101ENDI_7</vt:lpstr>
      <vt:lpstr>SCDBPTASN1!SCDBPTASN1_101ENDI_8</vt:lpstr>
      <vt:lpstr>SCDBPTASN1!SCDBPTASN1_101ENDI_9</vt:lpstr>
      <vt:lpstr>SCDBPTASN1!SCDBPTASN1_1029999_11</vt:lpstr>
      <vt:lpstr>SCDBPTASN1!SCDBPTASN1_1029999_12</vt:lpstr>
      <vt:lpstr>SCDBPTASN1!SCDBPTASN1_1029999_13</vt:lpstr>
      <vt:lpstr>SCDBPTASN1!SCDBPTASN1_1029999_14</vt:lpstr>
      <vt:lpstr>SCDBPTASN1!SCDBPTASN1_1029999_16</vt:lpstr>
      <vt:lpstr>SCDBPTASN1!SCDBPTASN1_1029999_17</vt:lpstr>
      <vt:lpstr>SCDBPTASN1!SCDBPTASN1_1029999_18</vt:lpstr>
      <vt:lpstr>SCDBPTASN1!SCDBPTASN1_1029999_19</vt:lpstr>
      <vt:lpstr>SCDBPTASN1!SCDBPTASN1_1029999_20</vt:lpstr>
      <vt:lpstr>SCDBPTASN1!SCDBPTASN1_1029999_21</vt:lpstr>
      <vt:lpstr>SCDBPTASN1!SCDBPTASN1_1030000_Range</vt:lpstr>
      <vt:lpstr>SCDBPTASN1!SCDBPTASN1_1039999_11</vt:lpstr>
      <vt:lpstr>SCDBPTASN1!SCDBPTASN1_1039999_12</vt:lpstr>
      <vt:lpstr>SCDBPTASN1!SCDBPTASN1_1039999_13</vt:lpstr>
      <vt:lpstr>SCDBPTASN1!SCDBPTASN1_1039999_14</vt:lpstr>
      <vt:lpstr>SCDBPTASN1!SCDBPTASN1_1039999_16</vt:lpstr>
      <vt:lpstr>SCDBPTASN1!SCDBPTASN1_1039999_17</vt:lpstr>
      <vt:lpstr>SCDBPTASN1!SCDBPTASN1_1039999_18</vt:lpstr>
      <vt:lpstr>SCDBPTASN1!SCDBPTASN1_1039999_19</vt:lpstr>
      <vt:lpstr>SCDBPTASN1!SCDBPTASN1_1039999_20</vt:lpstr>
      <vt:lpstr>SCDBPTASN1!SCDBPTASN1_1039999_21</vt:lpstr>
      <vt:lpstr>SCDBPTASN1!SCDBPTASN1_103BEGN_1</vt:lpstr>
      <vt:lpstr>SCDBPTASN1!SCDBPTASN1_103BEGN_10</vt:lpstr>
      <vt:lpstr>SCDBPTASN1!SCDBPTASN1_103BEGN_11</vt:lpstr>
      <vt:lpstr>SCDBPTASN1!SCDBPTASN1_103BEGN_12</vt:lpstr>
      <vt:lpstr>SCDBPTASN1!SCDBPTASN1_103BEGN_13</vt:lpstr>
      <vt:lpstr>SCDBPTASN1!SCDBPTASN1_103BEGN_14</vt:lpstr>
      <vt:lpstr>SCDBPTASN1!SCDBPTASN1_103BEGN_15</vt:lpstr>
      <vt:lpstr>SCDBPTASN1!SCDBPTASN1_103BEGN_16</vt:lpstr>
      <vt:lpstr>SCDBPTASN1!SCDBPTASN1_103BEGN_17</vt:lpstr>
      <vt:lpstr>SCDBPTASN1!SCDBPTASN1_103BEGN_18</vt:lpstr>
      <vt:lpstr>SCDBPTASN1!SCDBPTASN1_103BEGN_19</vt:lpstr>
      <vt:lpstr>SCDBPTASN1!SCDBPTASN1_103BEGN_2</vt:lpstr>
      <vt:lpstr>SCDBPTASN1!SCDBPTASN1_103BEGN_20</vt:lpstr>
      <vt:lpstr>SCDBPTASN1!SCDBPTASN1_103BEGN_21</vt:lpstr>
      <vt:lpstr>SCDBPTASN1!SCDBPTASN1_103BEGN_22</vt:lpstr>
      <vt:lpstr>SCDBPTASN1!SCDBPTASN1_103BEGN_23</vt:lpstr>
      <vt:lpstr>SCDBPTASN1!SCDBPTASN1_103BEGN_24</vt:lpstr>
      <vt:lpstr>SCDBPTASN1!SCDBPTASN1_103BEGN_25</vt:lpstr>
      <vt:lpstr>SCDBPTASN1!SCDBPTASN1_103BEGN_3</vt:lpstr>
      <vt:lpstr>SCDBPTASN1!SCDBPTASN1_103BEGN_4</vt:lpstr>
      <vt:lpstr>SCDBPTASN1!SCDBPTASN1_103BEGN_5</vt:lpstr>
      <vt:lpstr>SCDBPTASN1!SCDBPTASN1_103BEGN_6</vt:lpstr>
      <vt:lpstr>SCDBPTASN1!SCDBPTASN1_103BEGN_7</vt:lpstr>
      <vt:lpstr>SCDBPTASN1!SCDBPTASN1_103BEGN_8</vt:lpstr>
      <vt:lpstr>SCDBPTASN1!SCDBPTASN1_103BEGN_9</vt:lpstr>
      <vt:lpstr>SCDBPTASN1!SCDBPTASN1_103ENDI_10</vt:lpstr>
      <vt:lpstr>SCDBPTASN1!SCDBPTASN1_103ENDI_11</vt:lpstr>
      <vt:lpstr>SCDBPTASN1!SCDBPTASN1_103ENDI_12</vt:lpstr>
      <vt:lpstr>SCDBPTASN1!SCDBPTASN1_103ENDI_13</vt:lpstr>
      <vt:lpstr>SCDBPTASN1!SCDBPTASN1_103ENDI_14</vt:lpstr>
      <vt:lpstr>SCDBPTASN1!SCDBPTASN1_103ENDI_15</vt:lpstr>
      <vt:lpstr>SCDBPTASN1!SCDBPTASN1_103ENDI_16</vt:lpstr>
      <vt:lpstr>SCDBPTASN1!SCDBPTASN1_103ENDI_17</vt:lpstr>
      <vt:lpstr>SCDBPTASN1!SCDBPTASN1_103ENDI_18</vt:lpstr>
      <vt:lpstr>SCDBPTASN1!SCDBPTASN1_103ENDI_19</vt:lpstr>
      <vt:lpstr>SCDBPTASN1!SCDBPTASN1_103ENDI_2</vt:lpstr>
      <vt:lpstr>SCDBPTASN1!SCDBPTASN1_103ENDI_20</vt:lpstr>
      <vt:lpstr>SCDBPTASN1!SCDBPTASN1_103ENDI_21</vt:lpstr>
      <vt:lpstr>SCDBPTASN1!SCDBPTASN1_103ENDI_22</vt:lpstr>
      <vt:lpstr>SCDBPTASN1!SCDBPTASN1_103ENDI_23</vt:lpstr>
      <vt:lpstr>SCDBPTASN1!SCDBPTASN1_103ENDI_24</vt:lpstr>
      <vt:lpstr>SCDBPTASN1!SCDBPTASN1_103ENDI_25</vt:lpstr>
      <vt:lpstr>SCDBPTASN1!SCDBPTASN1_103ENDI_3</vt:lpstr>
      <vt:lpstr>SCDBPTASN1!SCDBPTASN1_103ENDI_4</vt:lpstr>
      <vt:lpstr>SCDBPTASN1!SCDBPTASN1_103ENDI_5</vt:lpstr>
      <vt:lpstr>SCDBPTASN1!SCDBPTASN1_103ENDI_6</vt:lpstr>
      <vt:lpstr>SCDBPTASN1!SCDBPTASN1_103ENDI_7</vt:lpstr>
      <vt:lpstr>SCDBPTASN1!SCDBPTASN1_103ENDI_8</vt:lpstr>
      <vt:lpstr>SCDBPTASN1!SCDBPTASN1_103ENDI_9</vt:lpstr>
      <vt:lpstr>SCDBPTASN1!SCDBPTASN1_1040000_Range</vt:lpstr>
      <vt:lpstr>SCDBPTASN1!SCDBPTASN1_1049999_11</vt:lpstr>
      <vt:lpstr>SCDBPTASN1!SCDBPTASN1_1049999_12</vt:lpstr>
      <vt:lpstr>SCDBPTASN1!SCDBPTASN1_1049999_13</vt:lpstr>
      <vt:lpstr>SCDBPTASN1!SCDBPTASN1_1049999_14</vt:lpstr>
      <vt:lpstr>SCDBPTASN1!SCDBPTASN1_1049999_16</vt:lpstr>
      <vt:lpstr>SCDBPTASN1!SCDBPTASN1_1049999_17</vt:lpstr>
      <vt:lpstr>SCDBPTASN1!SCDBPTASN1_1049999_18</vt:lpstr>
      <vt:lpstr>SCDBPTASN1!SCDBPTASN1_1049999_19</vt:lpstr>
      <vt:lpstr>SCDBPTASN1!SCDBPTASN1_1049999_20</vt:lpstr>
      <vt:lpstr>SCDBPTASN1!SCDBPTASN1_1049999_21</vt:lpstr>
      <vt:lpstr>SCDBPTASN1!SCDBPTASN1_104BEGN_1</vt:lpstr>
      <vt:lpstr>SCDBPTASN1!SCDBPTASN1_104BEGN_10</vt:lpstr>
      <vt:lpstr>SCDBPTASN1!SCDBPTASN1_104BEGN_11</vt:lpstr>
      <vt:lpstr>SCDBPTASN1!SCDBPTASN1_104BEGN_12</vt:lpstr>
      <vt:lpstr>SCDBPTASN1!SCDBPTASN1_104BEGN_13</vt:lpstr>
      <vt:lpstr>SCDBPTASN1!SCDBPTASN1_104BEGN_14</vt:lpstr>
      <vt:lpstr>SCDBPTASN1!SCDBPTASN1_104BEGN_15</vt:lpstr>
      <vt:lpstr>SCDBPTASN1!SCDBPTASN1_104BEGN_16</vt:lpstr>
      <vt:lpstr>SCDBPTASN1!SCDBPTASN1_104BEGN_17</vt:lpstr>
      <vt:lpstr>SCDBPTASN1!SCDBPTASN1_104BEGN_18</vt:lpstr>
      <vt:lpstr>SCDBPTASN1!SCDBPTASN1_104BEGN_19</vt:lpstr>
      <vt:lpstr>SCDBPTASN1!SCDBPTASN1_104BEGN_2</vt:lpstr>
      <vt:lpstr>SCDBPTASN1!SCDBPTASN1_104BEGN_20</vt:lpstr>
      <vt:lpstr>SCDBPTASN1!SCDBPTASN1_104BEGN_21</vt:lpstr>
      <vt:lpstr>SCDBPTASN1!SCDBPTASN1_104BEGN_22</vt:lpstr>
      <vt:lpstr>SCDBPTASN1!SCDBPTASN1_104BEGN_23</vt:lpstr>
      <vt:lpstr>SCDBPTASN1!SCDBPTASN1_104BEGN_24</vt:lpstr>
      <vt:lpstr>SCDBPTASN1!SCDBPTASN1_104BEGN_25</vt:lpstr>
      <vt:lpstr>SCDBPTASN1!SCDBPTASN1_104BEGN_3</vt:lpstr>
      <vt:lpstr>SCDBPTASN1!SCDBPTASN1_104BEGN_4</vt:lpstr>
      <vt:lpstr>SCDBPTASN1!SCDBPTASN1_104BEGN_5</vt:lpstr>
      <vt:lpstr>SCDBPTASN1!SCDBPTASN1_104BEGN_6</vt:lpstr>
      <vt:lpstr>SCDBPTASN1!SCDBPTASN1_104BEGN_7</vt:lpstr>
      <vt:lpstr>SCDBPTASN1!SCDBPTASN1_104BEGN_8</vt:lpstr>
      <vt:lpstr>SCDBPTASN1!SCDBPTASN1_104BEGN_9</vt:lpstr>
      <vt:lpstr>SCDBPTASN1!SCDBPTASN1_104ENDI_10</vt:lpstr>
      <vt:lpstr>SCDBPTASN1!SCDBPTASN1_104ENDI_11</vt:lpstr>
      <vt:lpstr>SCDBPTASN1!SCDBPTASN1_104ENDI_12</vt:lpstr>
      <vt:lpstr>SCDBPTASN1!SCDBPTASN1_104ENDI_13</vt:lpstr>
      <vt:lpstr>SCDBPTASN1!SCDBPTASN1_104ENDI_14</vt:lpstr>
      <vt:lpstr>SCDBPTASN1!SCDBPTASN1_104ENDI_15</vt:lpstr>
      <vt:lpstr>SCDBPTASN1!SCDBPTASN1_104ENDI_16</vt:lpstr>
      <vt:lpstr>SCDBPTASN1!SCDBPTASN1_104ENDI_17</vt:lpstr>
      <vt:lpstr>SCDBPTASN1!SCDBPTASN1_104ENDI_18</vt:lpstr>
      <vt:lpstr>SCDBPTASN1!SCDBPTASN1_104ENDI_19</vt:lpstr>
      <vt:lpstr>SCDBPTASN1!SCDBPTASN1_104ENDI_2</vt:lpstr>
      <vt:lpstr>SCDBPTASN1!SCDBPTASN1_104ENDI_20</vt:lpstr>
      <vt:lpstr>SCDBPTASN1!SCDBPTASN1_104ENDI_21</vt:lpstr>
      <vt:lpstr>SCDBPTASN1!SCDBPTASN1_104ENDI_22</vt:lpstr>
      <vt:lpstr>SCDBPTASN1!SCDBPTASN1_104ENDI_23</vt:lpstr>
      <vt:lpstr>SCDBPTASN1!SCDBPTASN1_104ENDI_24</vt:lpstr>
      <vt:lpstr>SCDBPTASN1!SCDBPTASN1_104ENDI_25</vt:lpstr>
      <vt:lpstr>SCDBPTASN1!SCDBPTASN1_104ENDI_3</vt:lpstr>
      <vt:lpstr>SCDBPTASN1!SCDBPTASN1_104ENDI_4</vt:lpstr>
      <vt:lpstr>SCDBPTASN1!SCDBPTASN1_104ENDI_5</vt:lpstr>
      <vt:lpstr>SCDBPTASN1!SCDBPTASN1_104ENDI_6</vt:lpstr>
      <vt:lpstr>SCDBPTASN1!SCDBPTASN1_104ENDI_7</vt:lpstr>
      <vt:lpstr>SCDBPTASN1!SCDBPTASN1_104ENDI_8</vt:lpstr>
      <vt:lpstr>SCDBPTASN1!SCDBPTASN1_104ENDI_9</vt:lpstr>
      <vt:lpstr>SCDBPTASN1!SCDBPTASN1_1050000_Range</vt:lpstr>
      <vt:lpstr>SCDBPTASN1!SCDBPTASN1_1059999_11</vt:lpstr>
      <vt:lpstr>SCDBPTASN1!SCDBPTASN1_1059999_12</vt:lpstr>
      <vt:lpstr>SCDBPTASN1!SCDBPTASN1_1059999_13</vt:lpstr>
      <vt:lpstr>SCDBPTASN1!SCDBPTASN1_1059999_14</vt:lpstr>
      <vt:lpstr>SCDBPTASN1!SCDBPTASN1_1059999_16</vt:lpstr>
      <vt:lpstr>SCDBPTASN1!SCDBPTASN1_1059999_17</vt:lpstr>
      <vt:lpstr>SCDBPTASN1!SCDBPTASN1_1059999_18</vt:lpstr>
      <vt:lpstr>SCDBPTASN1!SCDBPTASN1_1059999_19</vt:lpstr>
      <vt:lpstr>SCDBPTASN1!SCDBPTASN1_1059999_20</vt:lpstr>
      <vt:lpstr>SCDBPTASN1!SCDBPTASN1_1059999_21</vt:lpstr>
      <vt:lpstr>SCDBPTASN1!SCDBPTASN1_105BEGN_1</vt:lpstr>
      <vt:lpstr>SCDBPTASN1!SCDBPTASN1_105BEGN_10</vt:lpstr>
      <vt:lpstr>SCDBPTASN1!SCDBPTASN1_105BEGN_11</vt:lpstr>
      <vt:lpstr>SCDBPTASN1!SCDBPTASN1_105BEGN_12</vt:lpstr>
      <vt:lpstr>SCDBPTASN1!SCDBPTASN1_105BEGN_13</vt:lpstr>
      <vt:lpstr>SCDBPTASN1!SCDBPTASN1_105BEGN_14</vt:lpstr>
      <vt:lpstr>SCDBPTASN1!SCDBPTASN1_105BEGN_15</vt:lpstr>
      <vt:lpstr>SCDBPTASN1!SCDBPTASN1_105BEGN_16</vt:lpstr>
      <vt:lpstr>SCDBPTASN1!SCDBPTASN1_105BEGN_17</vt:lpstr>
      <vt:lpstr>SCDBPTASN1!SCDBPTASN1_105BEGN_18</vt:lpstr>
      <vt:lpstr>SCDBPTASN1!SCDBPTASN1_105BEGN_19</vt:lpstr>
      <vt:lpstr>SCDBPTASN1!SCDBPTASN1_105BEGN_2</vt:lpstr>
      <vt:lpstr>SCDBPTASN1!SCDBPTASN1_105BEGN_20</vt:lpstr>
      <vt:lpstr>SCDBPTASN1!SCDBPTASN1_105BEGN_21</vt:lpstr>
      <vt:lpstr>SCDBPTASN1!SCDBPTASN1_105BEGN_22</vt:lpstr>
      <vt:lpstr>SCDBPTASN1!SCDBPTASN1_105BEGN_23</vt:lpstr>
      <vt:lpstr>SCDBPTASN1!SCDBPTASN1_105BEGN_24</vt:lpstr>
      <vt:lpstr>SCDBPTASN1!SCDBPTASN1_105BEGN_25</vt:lpstr>
      <vt:lpstr>SCDBPTASN1!SCDBPTASN1_105BEGN_3</vt:lpstr>
      <vt:lpstr>SCDBPTASN1!SCDBPTASN1_105BEGN_4</vt:lpstr>
      <vt:lpstr>SCDBPTASN1!SCDBPTASN1_105BEGN_5</vt:lpstr>
      <vt:lpstr>SCDBPTASN1!SCDBPTASN1_105BEGN_6</vt:lpstr>
      <vt:lpstr>SCDBPTASN1!SCDBPTASN1_105BEGN_7</vt:lpstr>
      <vt:lpstr>SCDBPTASN1!SCDBPTASN1_105BEGN_8</vt:lpstr>
      <vt:lpstr>SCDBPTASN1!SCDBPTASN1_105BEGN_9</vt:lpstr>
      <vt:lpstr>SCDBPTASN1!SCDBPTASN1_105ENDI_10</vt:lpstr>
      <vt:lpstr>SCDBPTASN1!SCDBPTASN1_105ENDI_11</vt:lpstr>
      <vt:lpstr>SCDBPTASN1!SCDBPTASN1_105ENDI_12</vt:lpstr>
      <vt:lpstr>SCDBPTASN1!SCDBPTASN1_105ENDI_13</vt:lpstr>
      <vt:lpstr>SCDBPTASN1!SCDBPTASN1_105ENDI_14</vt:lpstr>
      <vt:lpstr>SCDBPTASN1!SCDBPTASN1_105ENDI_15</vt:lpstr>
      <vt:lpstr>SCDBPTASN1!SCDBPTASN1_105ENDI_16</vt:lpstr>
      <vt:lpstr>SCDBPTASN1!SCDBPTASN1_105ENDI_17</vt:lpstr>
      <vt:lpstr>SCDBPTASN1!SCDBPTASN1_105ENDI_18</vt:lpstr>
      <vt:lpstr>SCDBPTASN1!SCDBPTASN1_105ENDI_19</vt:lpstr>
      <vt:lpstr>SCDBPTASN1!SCDBPTASN1_105ENDI_2</vt:lpstr>
      <vt:lpstr>SCDBPTASN1!SCDBPTASN1_105ENDI_20</vt:lpstr>
      <vt:lpstr>SCDBPTASN1!SCDBPTASN1_105ENDI_21</vt:lpstr>
      <vt:lpstr>SCDBPTASN1!SCDBPTASN1_105ENDI_22</vt:lpstr>
      <vt:lpstr>SCDBPTASN1!SCDBPTASN1_105ENDI_23</vt:lpstr>
      <vt:lpstr>SCDBPTASN1!SCDBPTASN1_105ENDI_24</vt:lpstr>
      <vt:lpstr>SCDBPTASN1!SCDBPTASN1_105ENDI_25</vt:lpstr>
      <vt:lpstr>SCDBPTASN1!SCDBPTASN1_105ENDI_3</vt:lpstr>
      <vt:lpstr>SCDBPTASN1!SCDBPTASN1_105ENDI_4</vt:lpstr>
      <vt:lpstr>SCDBPTASN1!SCDBPTASN1_105ENDI_5</vt:lpstr>
      <vt:lpstr>SCDBPTASN1!SCDBPTASN1_105ENDI_6</vt:lpstr>
      <vt:lpstr>SCDBPTASN1!SCDBPTASN1_105ENDI_7</vt:lpstr>
      <vt:lpstr>SCDBPTASN1!SCDBPTASN1_105ENDI_8</vt:lpstr>
      <vt:lpstr>SCDBPTASN1!SCDBPTASN1_105ENDI_9</vt:lpstr>
      <vt:lpstr>SCDBPTASN1!SCDBPTASN1_1060000_Range</vt:lpstr>
      <vt:lpstr>SCDBPTASN1!SCDBPTASN1_1069999_11</vt:lpstr>
      <vt:lpstr>SCDBPTASN1!SCDBPTASN1_1069999_12</vt:lpstr>
      <vt:lpstr>SCDBPTASN1!SCDBPTASN1_1069999_13</vt:lpstr>
      <vt:lpstr>SCDBPTASN1!SCDBPTASN1_1069999_14</vt:lpstr>
      <vt:lpstr>SCDBPTASN1!SCDBPTASN1_1069999_16</vt:lpstr>
      <vt:lpstr>SCDBPTASN1!SCDBPTASN1_1069999_17</vt:lpstr>
      <vt:lpstr>SCDBPTASN1!SCDBPTASN1_1069999_18</vt:lpstr>
      <vt:lpstr>SCDBPTASN1!SCDBPTASN1_1069999_19</vt:lpstr>
      <vt:lpstr>SCDBPTASN1!SCDBPTASN1_1069999_20</vt:lpstr>
      <vt:lpstr>SCDBPTASN1!SCDBPTASN1_1069999_21</vt:lpstr>
      <vt:lpstr>SCDBPTASN1!SCDBPTASN1_106BEGN_1</vt:lpstr>
      <vt:lpstr>SCDBPTASN1!SCDBPTASN1_106BEGN_10</vt:lpstr>
      <vt:lpstr>SCDBPTASN1!SCDBPTASN1_106BEGN_11</vt:lpstr>
      <vt:lpstr>SCDBPTASN1!SCDBPTASN1_106BEGN_12</vt:lpstr>
      <vt:lpstr>SCDBPTASN1!SCDBPTASN1_106BEGN_13</vt:lpstr>
      <vt:lpstr>SCDBPTASN1!SCDBPTASN1_106BEGN_14</vt:lpstr>
      <vt:lpstr>SCDBPTASN1!SCDBPTASN1_106BEGN_15</vt:lpstr>
      <vt:lpstr>SCDBPTASN1!SCDBPTASN1_106BEGN_16</vt:lpstr>
      <vt:lpstr>SCDBPTASN1!SCDBPTASN1_106BEGN_17</vt:lpstr>
      <vt:lpstr>SCDBPTASN1!SCDBPTASN1_106BEGN_18</vt:lpstr>
      <vt:lpstr>SCDBPTASN1!SCDBPTASN1_106BEGN_19</vt:lpstr>
      <vt:lpstr>SCDBPTASN1!SCDBPTASN1_106BEGN_2</vt:lpstr>
      <vt:lpstr>SCDBPTASN1!SCDBPTASN1_106BEGN_20</vt:lpstr>
      <vt:lpstr>SCDBPTASN1!SCDBPTASN1_106BEGN_21</vt:lpstr>
      <vt:lpstr>SCDBPTASN1!SCDBPTASN1_106BEGN_22</vt:lpstr>
      <vt:lpstr>SCDBPTASN1!SCDBPTASN1_106BEGN_23</vt:lpstr>
      <vt:lpstr>SCDBPTASN1!SCDBPTASN1_106BEGN_24</vt:lpstr>
      <vt:lpstr>SCDBPTASN1!SCDBPTASN1_106BEGN_25</vt:lpstr>
      <vt:lpstr>SCDBPTASN1!SCDBPTASN1_106BEGN_3</vt:lpstr>
      <vt:lpstr>SCDBPTASN1!SCDBPTASN1_106BEGN_4</vt:lpstr>
      <vt:lpstr>SCDBPTASN1!SCDBPTASN1_106BEGN_5</vt:lpstr>
      <vt:lpstr>SCDBPTASN1!SCDBPTASN1_106BEGN_6</vt:lpstr>
      <vt:lpstr>SCDBPTASN1!SCDBPTASN1_106BEGN_7</vt:lpstr>
      <vt:lpstr>SCDBPTASN1!SCDBPTASN1_106BEGN_8</vt:lpstr>
      <vt:lpstr>SCDBPTASN1!SCDBPTASN1_106BEGN_9</vt:lpstr>
      <vt:lpstr>SCDBPTASN1!SCDBPTASN1_106ENDI_10</vt:lpstr>
      <vt:lpstr>SCDBPTASN1!SCDBPTASN1_106ENDI_11</vt:lpstr>
      <vt:lpstr>SCDBPTASN1!SCDBPTASN1_106ENDI_12</vt:lpstr>
      <vt:lpstr>SCDBPTASN1!SCDBPTASN1_106ENDI_13</vt:lpstr>
      <vt:lpstr>SCDBPTASN1!SCDBPTASN1_106ENDI_14</vt:lpstr>
      <vt:lpstr>SCDBPTASN1!SCDBPTASN1_106ENDI_15</vt:lpstr>
      <vt:lpstr>SCDBPTASN1!SCDBPTASN1_106ENDI_16</vt:lpstr>
      <vt:lpstr>SCDBPTASN1!SCDBPTASN1_106ENDI_17</vt:lpstr>
      <vt:lpstr>SCDBPTASN1!SCDBPTASN1_106ENDI_18</vt:lpstr>
      <vt:lpstr>SCDBPTASN1!SCDBPTASN1_106ENDI_19</vt:lpstr>
      <vt:lpstr>SCDBPTASN1!SCDBPTASN1_106ENDI_2</vt:lpstr>
      <vt:lpstr>SCDBPTASN1!SCDBPTASN1_106ENDI_20</vt:lpstr>
      <vt:lpstr>SCDBPTASN1!SCDBPTASN1_106ENDI_21</vt:lpstr>
      <vt:lpstr>SCDBPTASN1!SCDBPTASN1_106ENDI_22</vt:lpstr>
      <vt:lpstr>SCDBPTASN1!SCDBPTASN1_106ENDI_23</vt:lpstr>
      <vt:lpstr>SCDBPTASN1!SCDBPTASN1_106ENDI_24</vt:lpstr>
      <vt:lpstr>SCDBPTASN1!SCDBPTASN1_106ENDI_25</vt:lpstr>
      <vt:lpstr>SCDBPTASN1!SCDBPTASN1_106ENDI_3</vt:lpstr>
      <vt:lpstr>SCDBPTASN1!SCDBPTASN1_106ENDI_4</vt:lpstr>
      <vt:lpstr>SCDBPTASN1!SCDBPTASN1_106ENDI_5</vt:lpstr>
      <vt:lpstr>SCDBPTASN1!SCDBPTASN1_106ENDI_6</vt:lpstr>
      <vt:lpstr>SCDBPTASN1!SCDBPTASN1_106ENDI_7</vt:lpstr>
      <vt:lpstr>SCDBPTASN1!SCDBPTASN1_106ENDI_8</vt:lpstr>
      <vt:lpstr>SCDBPTASN1!SCDBPTASN1_106ENDI_9</vt:lpstr>
      <vt:lpstr>SCDBPTASN1!SCDBPTASN1_1070000_Range</vt:lpstr>
      <vt:lpstr>SCDBPTASN1!SCDBPTASN1_1079999_11</vt:lpstr>
      <vt:lpstr>SCDBPTASN1!SCDBPTASN1_1079999_12</vt:lpstr>
      <vt:lpstr>SCDBPTASN1!SCDBPTASN1_1079999_13</vt:lpstr>
      <vt:lpstr>SCDBPTASN1!SCDBPTASN1_1079999_14</vt:lpstr>
      <vt:lpstr>SCDBPTASN1!SCDBPTASN1_1079999_16</vt:lpstr>
      <vt:lpstr>SCDBPTASN1!SCDBPTASN1_1079999_17</vt:lpstr>
      <vt:lpstr>SCDBPTASN1!SCDBPTASN1_1079999_18</vt:lpstr>
      <vt:lpstr>SCDBPTASN1!SCDBPTASN1_1079999_19</vt:lpstr>
      <vt:lpstr>SCDBPTASN1!SCDBPTASN1_1079999_20</vt:lpstr>
      <vt:lpstr>SCDBPTASN1!SCDBPTASN1_1079999_21</vt:lpstr>
      <vt:lpstr>SCDBPTASN1!SCDBPTASN1_107BEGN_1</vt:lpstr>
      <vt:lpstr>SCDBPTASN1!SCDBPTASN1_107BEGN_10</vt:lpstr>
      <vt:lpstr>SCDBPTASN1!SCDBPTASN1_107BEGN_11</vt:lpstr>
      <vt:lpstr>SCDBPTASN1!SCDBPTASN1_107BEGN_12</vt:lpstr>
      <vt:lpstr>SCDBPTASN1!SCDBPTASN1_107BEGN_13</vt:lpstr>
      <vt:lpstr>SCDBPTASN1!SCDBPTASN1_107BEGN_14</vt:lpstr>
      <vt:lpstr>SCDBPTASN1!SCDBPTASN1_107BEGN_15</vt:lpstr>
      <vt:lpstr>SCDBPTASN1!SCDBPTASN1_107BEGN_16</vt:lpstr>
      <vt:lpstr>SCDBPTASN1!SCDBPTASN1_107BEGN_17</vt:lpstr>
      <vt:lpstr>SCDBPTASN1!SCDBPTASN1_107BEGN_18</vt:lpstr>
      <vt:lpstr>SCDBPTASN1!SCDBPTASN1_107BEGN_19</vt:lpstr>
      <vt:lpstr>SCDBPTASN1!SCDBPTASN1_107BEGN_2</vt:lpstr>
      <vt:lpstr>SCDBPTASN1!SCDBPTASN1_107BEGN_20</vt:lpstr>
      <vt:lpstr>SCDBPTASN1!SCDBPTASN1_107BEGN_21</vt:lpstr>
      <vt:lpstr>SCDBPTASN1!SCDBPTASN1_107BEGN_22</vt:lpstr>
      <vt:lpstr>SCDBPTASN1!SCDBPTASN1_107BEGN_23</vt:lpstr>
      <vt:lpstr>SCDBPTASN1!SCDBPTASN1_107BEGN_24</vt:lpstr>
      <vt:lpstr>SCDBPTASN1!SCDBPTASN1_107BEGN_25</vt:lpstr>
      <vt:lpstr>SCDBPTASN1!SCDBPTASN1_107BEGN_3</vt:lpstr>
      <vt:lpstr>SCDBPTASN1!SCDBPTASN1_107BEGN_4</vt:lpstr>
      <vt:lpstr>SCDBPTASN1!SCDBPTASN1_107BEGN_5</vt:lpstr>
      <vt:lpstr>SCDBPTASN1!SCDBPTASN1_107BEGN_6</vt:lpstr>
      <vt:lpstr>SCDBPTASN1!SCDBPTASN1_107BEGN_7</vt:lpstr>
      <vt:lpstr>SCDBPTASN1!SCDBPTASN1_107BEGN_8</vt:lpstr>
      <vt:lpstr>SCDBPTASN1!SCDBPTASN1_107BEGN_9</vt:lpstr>
      <vt:lpstr>SCDBPTASN1!SCDBPTASN1_107ENDI_10</vt:lpstr>
      <vt:lpstr>SCDBPTASN1!SCDBPTASN1_107ENDI_11</vt:lpstr>
      <vt:lpstr>SCDBPTASN1!SCDBPTASN1_107ENDI_12</vt:lpstr>
      <vt:lpstr>SCDBPTASN1!SCDBPTASN1_107ENDI_13</vt:lpstr>
      <vt:lpstr>SCDBPTASN1!SCDBPTASN1_107ENDI_14</vt:lpstr>
      <vt:lpstr>SCDBPTASN1!SCDBPTASN1_107ENDI_15</vt:lpstr>
      <vt:lpstr>SCDBPTASN1!SCDBPTASN1_107ENDI_16</vt:lpstr>
      <vt:lpstr>SCDBPTASN1!SCDBPTASN1_107ENDI_17</vt:lpstr>
      <vt:lpstr>SCDBPTASN1!SCDBPTASN1_107ENDI_18</vt:lpstr>
      <vt:lpstr>SCDBPTASN1!SCDBPTASN1_107ENDI_19</vt:lpstr>
      <vt:lpstr>SCDBPTASN1!SCDBPTASN1_107ENDI_2</vt:lpstr>
      <vt:lpstr>SCDBPTASN1!SCDBPTASN1_107ENDI_20</vt:lpstr>
      <vt:lpstr>SCDBPTASN1!SCDBPTASN1_107ENDI_21</vt:lpstr>
      <vt:lpstr>SCDBPTASN1!SCDBPTASN1_107ENDI_22</vt:lpstr>
      <vt:lpstr>SCDBPTASN1!SCDBPTASN1_107ENDI_23</vt:lpstr>
      <vt:lpstr>SCDBPTASN1!SCDBPTASN1_107ENDI_24</vt:lpstr>
      <vt:lpstr>SCDBPTASN1!SCDBPTASN1_107ENDI_25</vt:lpstr>
      <vt:lpstr>SCDBPTASN1!SCDBPTASN1_107ENDI_3</vt:lpstr>
      <vt:lpstr>SCDBPTASN1!SCDBPTASN1_107ENDI_4</vt:lpstr>
      <vt:lpstr>SCDBPTASN1!SCDBPTASN1_107ENDI_5</vt:lpstr>
      <vt:lpstr>SCDBPTASN1!SCDBPTASN1_107ENDI_6</vt:lpstr>
      <vt:lpstr>SCDBPTASN1!SCDBPTASN1_107ENDI_7</vt:lpstr>
      <vt:lpstr>SCDBPTASN1!SCDBPTASN1_107ENDI_8</vt:lpstr>
      <vt:lpstr>SCDBPTASN1!SCDBPTASN1_107ENDI_9</vt:lpstr>
      <vt:lpstr>SCDBPTASN1!SCDBPTASN1_1089999_11</vt:lpstr>
      <vt:lpstr>SCDBPTASN1!SCDBPTASN1_1089999_12</vt:lpstr>
      <vt:lpstr>SCDBPTASN1!SCDBPTASN1_1089999_13</vt:lpstr>
      <vt:lpstr>SCDBPTASN1!SCDBPTASN1_1089999_14</vt:lpstr>
      <vt:lpstr>SCDBPTASN1!SCDBPTASN1_1089999_16</vt:lpstr>
      <vt:lpstr>SCDBPTASN1!SCDBPTASN1_1089999_17</vt:lpstr>
      <vt:lpstr>SCDBPTASN1!SCDBPTASN1_1089999_18</vt:lpstr>
      <vt:lpstr>SCDBPTASN1!SCDBPTASN1_1089999_19</vt:lpstr>
      <vt:lpstr>SCDBPTASN1!SCDBPTASN1_1089999_20</vt:lpstr>
      <vt:lpstr>SCDBPTASN1!SCDBPTASN1_1089999_21</vt:lpstr>
      <vt:lpstr>SCDBPTASN1!SCDBPTASN1_1090000_Range</vt:lpstr>
      <vt:lpstr>SCDBPTASN1!SCDBPTASN1_1099999_11</vt:lpstr>
      <vt:lpstr>SCDBPTASN1!SCDBPTASN1_1099999_12</vt:lpstr>
      <vt:lpstr>SCDBPTASN1!SCDBPTASN1_1099999_13</vt:lpstr>
      <vt:lpstr>SCDBPTASN1!SCDBPTASN1_1099999_14</vt:lpstr>
      <vt:lpstr>SCDBPTASN1!SCDBPTASN1_1099999_16</vt:lpstr>
      <vt:lpstr>SCDBPTASN1!SCDBPTASN1_1099999_17</vt:lpstr>
      <vt:lpstr>SCDBPTASN1!SCDBPTASN1_1099999_18</vt:lpstr>
      <vt:lpstr>SCDBPTASN1!SCDBPTASN1_1099999_19</vt:lpstr>
      <vt:lpstr>SCDBPTASN1!SCDBPTASN1_1099999_20</vt:lpstr>
      <vt:lpstr>SCDBPTASN1!SCDBPTASN1_1099999_21</vt:lpstr>
      <vt:lpstr>SCDBPTASN1!SCDBPTASN1_109BEGN_1</vt:lpstr>
      <vt:lpstr>SCDBPTASN1!SCDBPTASN1_109BEGN_10</vt:lpstr>
      <vt:lpstr>SCDBPTASN1!SCDBPTASN1_109BEGN_11</vt:lpstr>
      <vt:lpstr>SCDBPTASN1!SCDBPTASN1_109BEGN_12</vt:lpstr>
      <vt:lpstr>SCDBPTASN1!SCDBPTASN1_109BEGN_13</vt:lpstr>
      <vt:lpstr>SCDBPTASN1!SCDBPTASN1_109BEGN_14</vt:lpstr>
      <vt:lpstr>SCDBPTASN1!SCDBPTASN1_109BEGN_15</vt:lpstr>
      <vt:lpstr>SCDBPTASN1!SCDBPTASN1_109BEGN_16</vt:lpstr>
      <vt:lpstr>SCDBPTASN1!SCDBPTASN1_109BEGN_17</vt:lpstr>
      <vt:lpstr>SCDBPTASN1!SCDBPTASN1_109BEGN_18</vt:lpstr>
      <vt:lpstr>SCDBPTASN1!SCDBPTASN1_109BEGN_19</vt:lpstr>
      <vt:lpstr>SCDBPTASN1!SCDBPTASN1_109BEGN_2</vt:lpstr>
      <vt:lpstr>SCDBPTASN1!SCDBPTASN1_109BEGN_20</vt:lpstr>
      <vt:lpstr>SCDBPTASN1!SCDBPTASN1_109BEGN_21</vt:lpstr>
      <vt:lpstr>SCDBPTASN1!SCDBPTASN1_109BEGN_22</vt:lpstr>
      <vt:lpstr>SCDBPTASN1!SCDBPTASN1_109BEGN_23</vt:lpstr>
      <vt:lpstr>SCDBPTASN1!SCDBPTASN1_109BEGN_24</vt:lpstr>
      <vt:lpstr>SCDBPTASN1!SCDBPTASN1_109BEGN_25</vt:lpstr>
      <vt:lpstr>SCDBPTASN1!SCDBPTASN1_109BEGN_3</vt:lpstr>
      <vt:lpstr>SCDBPTASN1!SCDBPTASN1_109BEGN_4</vt:lpstr>
      <vt:lpstr>SCDBPTASN1!SCDBPTASN1_109BEGN_5</vt:lpstr>
      <vt:lpstr>SCDBPTASN1!SCDBPTASN1_109BEGN_6</vt:lpstr>
      <vt:lpstr>SCDBPTASN1!SCDBPTASN1_109BEGN_7</vt:lpstr>
      <vt:lpstr>SCDBPTASN1!SCDBPTASN1_109BEGN_8</vt:lpstr>
      <vt:lpstr>SCDBPTASN1!SCDBPTASN1_109BEGN_9</vt:lpstr>
      <vt:lpstr>SCDBPTASN1!SCDBPTASN1_109ENDI_10</vt:lpstr>
      <vt:lpstr>SCDBPTASN1!SCDBPTASN1_109ENDI_11</vt:lpstr>
      <vt:lpstr>SCDBPTASN1!SCDBPTASN1_109ENDI_12</vt:lpstr>
      <vt:lpstr>SCDBPTASN1!SCDBPTASN1_109ENDI_13</vt:lpstr>
      <vt:lpstr>SCDBPTASN1!SCDBPTASN1_109ENDI_14</vt:lpstr>
      <vt:lpstr>SCDBPTASN1!SCDBPTASN1_109ENDI_15</vt:lpstr>
      <vt:lpstr>SCDBPTASN1!SCDBPTASN1_109ENDI_16</vt:lpstr>
      <vt:lpstr>SCDBPTASN1!SCDBPTASN1_109ENDI_17</vt:lpstr>
      <vt:lpstr>SCDBPTASN1!SCDBPTASN1_109ENDI_18</vt:lpstr>
      <vt:lpstr>SCDBPTASN1!SCDBPTASN1_109ENDI_19</vt:lpstr>
      <vt:lpstr>SCDBPTASN1!SCDBPTASN1_109ENDI_2</vt:lpstr>
      <vt:lpstr>SCDBPTASN1!SCDBPTASN1_109ENDI_20</vt:lpstr>
      <vt:lpstr>SCDBPTASN1!SCDBPTASN1_109ENDI_21</vt:lpstr>
      <vt:lpstr>SCDBPTASN1!SCDBPTASN1_109ENDI_22</vt:lpstr>
      <vt:lpstr>SCDBPTASN1!SCDBPTASN1_109ENDI_23</vt:lpstr>
      <vt:lpstr>SCDBPTASN1!SCDBPTASN1_109ENDI_24</vt:lpstr>
      <vt:lpstr>SCDBPTASN1!SCDBPTASN1_109ENDI_25</vt:lpstr>
      <vt:lpstr>SCDBPTASN1!SCDBPTASN1_109ENDI_3</vt:lpstr>
      <vt:lpstr>SCDBPTASN1!SCDBPTASN1_109ENDI_4</vt:lpstr>
      <vt:lpstr>SCDBPTASN1!SCDBPTASN1_109ENDI_5</vt:lpstr>
      <vt:lpstr>SCDBPTASN1!SCDBPTASN1_109ENDI_6</vt:lpstr>
      <vt:lpstr>SCDBPTASN1!SCDBPTASN1_109ENDI_7</vt:lpstr>
      <vt:lpstr>SCDBPTASN1!SCDBPTASN1_109ENDI_8</vt:lpstr>
      <vt:lpstr>SCDBPTASN1!SCDBPTASN1_109ENDI_9</vt:lpstr>
      <vt:lpstr>SCDBPTASN1!SCDBPTASN1_1100000_Range</vt:lpstr>
      <vt:lpstr>SCDBPTASN1!SCDBPTASN1_1109999_11</vt:lpstr>
      <vt:lpstr>SCDBPTASN1!SCDBPTASN1_1109999_12</vt:lpstr>
      <vt:lpstr>SCDBPTASN1!SCDBPTASN1_1109999_13</vt:lpstr>
      <vt:lpstr>SCDBPTASN1!SCDBPTASN1_1109999_14</vt:lpstr>
      <vt:lpstr>SCDBPTASN1!SCDBPTASN1_1109999_16</vt:lpstr>
      <vt:lpstr>SCDBPTASN1!SCDBPTASN1_1109999_17</vt:lpstr>
      <vt:lpstr>SCDBPTASN1!SCDBPTASN1_1109999_18</vt:lpstr>
      <vt:lpstr>SCDBPTASN1!SCDBPTASN1_1109999_19</vt:lpstr>
      <vt:lpstr>SCDBPTASN1!SCDBPTASN1_1109999_20</vt:lpstr>
      <vt:lpstr>SCDBPTASN1!SCDBPTASN1_1109999_21</vt:lpstr>
      <vt:lpstr>SCDBPTASN1!SCDBPTASN1_110BEGN_1</vt:lpstr>
      <vt:lpstr>SCDBPTASN1!SCDBPTASN1_110BEGN_10</vt:lpstr>
      <vt:lpstr>SCDBPTASN1!SCDBPTASN1_110BEGN_11</vt:lpstr>
      <vt:lpstr>SCDBPTASN1!SCDBPTASN1_110BEGN_12</vt:lpstr>
      <vt:lpstr>SCDBPTASN1!SCDBPTASN1_110BEGN_13</vt:lpstr>
      <vt:lpstr>SCDBPTASN1!SCDBPTASN1_110BEGN_14</vt:lpstr>
      <vt:lpstr>SCDBPTASN1!SCDBPTASN1_110BEGN_15</vt:lpstr>
      <vt:lpstr>SCDBPTASN1!SCDBPTASN1_110BEGN_16</vt:lpstr>
      <vt:lpstr>SCDBPTASN1!SCDBPTASN1_110BEGN_17</vt:lpstr>
      <vt:lpstr>SCDBPTASN1!SCDBPTASN1_110BEGN_18</vt:lpstr>
      <vt:lpstr>SCDBPTASN1!SCDBPTASN1_110BEGN_19</vt:lpstr>
      <vt:lpstr>SCDBPTASN1!SCDBPTASN1_110BEGN_2</vt:lpstr>
      <vt:lpstr>SCDBPTASN1!SCDBPTASN1_110BEGN_20</vt:lpstr>
      <vt:lpstr>SCDBPTASN1!SCDBPTASN1_110BEGN_21</vt:lpstr>
      <vt:lpstr>SCDBPTASN1!SCDBPTASN1_110BEGN_22</vt:lpstr>
      <vt:lpstr>SCDBPTASN1!SCDBPTASN1_110BEGN_23</vt:lpstr>
      <vt:lpstr>SCDBPTASN1!SCDBPTASN1_110BEGN_24</vt:lpstr>
      <vt:lpstr>SCDBPTASN1!SCDBPTASN1_110BEGN_25</vt:lpstr>
      <vt:lpstr>SCDBPTASN1!SCDBPTASN1_110BEGN_3</vt:lpstr>
      <vt:lpstr>SCDBPTASN1!SCDBPTASN1_110BEGN_4</vt:lpstr>
      <vt:lpstr>SCDBPTASN1!SCDBPTASN1_110BEGN_5</vt:lpstr>
      <vt:lpstr>SCDBPTASN1!SCDBPTASN1_110BEGN_6</vt:lpstr>
      <vt:lpstr>SCDBPTASN1!SCDBPTASN1_110BEGN_7</vt:lpstr>
      <vt:lpstr>SCDBPTASN1!SCDBPTASN1_110BEGN_8</vt:lpstr>
      <vt:lpstr>SCDBPTASN1!SCDBPTASN1_110BEGN_9</vt:lpstr>
      <vt:lpstr>SCDBPTASN1!SCDBPTASN1_110ENDI_10</vt:lpstr>
      <vt:lpstr>SCDBPTASN1!SCDBPTASN1_110ENDI_11</vt:lpstr>
      <vt:lpstr>SCDBPTASN1!SCDBPTASN1_110ENDI_12</vt:lpstr>
      <vt:lpstr>SCDBPTASN1!SCDBPTASN1_110ENDI_13</vt:lpstr>
      <vt:lpstr>SCDBPTASN1!SCDBPTASN1_110ENDI_14</vt:lpstr>
      <vt:lpstr>SCDBPTASN1!SCDBPTASN1_110ENDI_15</vt:lpstr>
      <vt:lpstr>SCDBPTASN1!SCDBPTASN1_110ENDI_16</vt:lpstr>
      <vt:lpstr>SCDBPTASN1!SCDBPTASN1_110ENDI_17</vt:lpstr>
      <vt:lpstr>SCDBPTASN1!SCDBPTASN1_110ENDI_18</vt:lpstr>
      <vt:lpstr>SCDBPTASN1!SCDBPTASN1_110ENDI_19</vt:lpstr>
      <vt:lpstr>SCDBPTASN1!SCDBPTASN1_110ENDI_2</vt:lpstr>
      <vt:lpstr>SCDBPTASN1!SCDBPTASN1_110ENDI_20</vt:lpstr>
      <vt:lpstr>SCDBPTASN1!SCDBPTASN1_110ENDI_21</vt:lpstr>
      <vt:lpstr>SCDBPTASN1!SCDBPTASN1_110ENDI_22</vt:lpstr>
      <vt:lpstr>SCDBPTASN1!SCDBPTASN1_110ENDI_23</vt:lpstr>
      <vt:lpstr>SCDBPTASN1!SCDBPTASN1_110ENDI_24</vt:lpstr>
      <vt:lpstr>SCDBPTASN1!SCDBPTASN1_110ENDI_25</vt:lpstr>
      <vt:lpstr>SCDBPTASN1!SCDBPTASN1_110ENDI_3</vt:lpstr>
      <vt:lpstr>SCDBPTASN1!SCDBPTASN1_110ENDI_4</vt:lpstr>
      <vt:lpstr>SCDBPTASN1!SCDBPTASN1_110ENDI_5</vt:lpstr>
      <vt:lpstr>SCDBPTASN1!SCDBPTASN1_110ENDI_6</vt:lpstr>
      <vt:lpstr>SCDBPTASN1!SCDBPTASN1_110ENDI_7</vt:lpstr>
      <vt:lpstr>SCDBPTASN1!SCDBPTASN1_110ENDI_8</vt:lpstr>
      <vt:lpstr>SCDBPTASN1!SCDBPTASN1_110ENDI_9</vt:lpstr>
      <vt:lpstr>SCDBPTASN1!SCDBPTASN1_1110000_Range</vt:lpstr>
      <vt:lpstr>SCDBPTASN1!SCDBPTASN1_1119999_11</vt:lpstr>
      <vt:lpstr>SCDBPTASN1!SCDBPTASN1_1119999_12</vt:lpstr>
      <vt:lpstr>SCDBPTASN1!SCDBPTASN1_1119999_13</vt:lpstr>
      <vt:lpstr>SCDBPTASN1!SCDBPTASN1_1119999_14</vt:lpstr>
      <vt:lpstr>SCDBPTASN1!SCDBPTASN1_1119999_16</vt:lpstr>
      <vt:lpstr>SCDBPTASN1!SCDBPTASN1_1119999_17</vt:lpstr>
      <vt:lpstr>SCDBPTASN1!SCDBPTASN1_1119999_18</vt:lpstr>
      <vt:lpstr>SCDBPTASN1!SCDBPTASN1_1119999_19</vt:lpstr>
      <vt:lpstr>SCDBPTASN1!SCDBPTASN1_1119999_20</vt:lpstr>
      <vt:lpstr>SCDBPTASN1!SCDBPTASN1_1119999_21</vt:lpstr>
      <vt:lpstr>SCDBPTASN1!SCDBPTASN1_111BEGN_1</vt:lpstr>
      <vt:lpstr>SCDBPTASN1!SCDBPTASN1_111BEGN_10</vt:lpstr>
      <vt:lpstr>SCDBPTASN1!SCDBPTASN1_111BEGN_11</vt:lpstr>
      <vt:lpstr>SCDBPTASN1!SCDBPTASN1_111BEGN_12</vt:lpstr>
      <vt:lpstr>SCDBPTASN1!SCDBPTASN1_111BEGN_13</vt:lpstr>
      <vt:lpstr>SCDBPTASN1!SCDBPTASN1_111BEGN_14</vt:lpstr>
      <vt:lpstr>SCDBPTASN1!SCDBPTASN1_111BEGN_15</vt:lpstr>
      <vt:lpstr>SCDBPTASN1!SCDBPTASN1_111BEGN_16</vt:lpstr>
      <vt:lpstr>SCDBPTASN1!SCDBPTASN1_111BEGN_17</vt:lpstr>
      <vt:lpstr>SCDBPTASN1!SCDBPTASN1_111BEGN_18</vt:lpstr>
      <vt:lpstr>SCDBPTASN1!SCDBPTASN1_111BEGN_19</vt:lpstr>
      <vt:lpstr>SCDBPTASN1!SCDBPTASN1_111BEGN_2</vt:lpstr>
      <vt:lpstr>SCDBPTASN1!SCDBPTASN1_111BEGN_20</vt:lpstr>
      <vt:lpstr>SCDBPTASN1!SCDBPTASN1_111BEGN_21</vt:lpstr>
      <vt:lpstr>SCDBPTASN1!SCDBPTASN1_111BEGN_22</vt:lpstr>
      <vt:lpstr>SCDBPTASN1!SCDBPTASN1_111BEGN_23</vt:lpstr>
      <vt:lpstr>SCDBPTASN1!SCDBPTASN1_111BEGN_24</vt:lpstr>
      <vt:lpstr>SCDBPTASN1!SCDBPTASN1_111BEGN_25</vt:lpstr>
      <vt:lpstr>SCDBPTASN1!SCDBPTASN1_111BEGN_3</vt:lpstr>
      <vt:lpstr>SCDBPTASN1!SCDBPTASN1_111BEGN_4</vt:lpstr>
      <vt:lpstr>SCDBPTASN1!SCDBPTASN1_111BEGN_5</vt:lpstr>
      <vt:lpstr>SCDBPTASN1!SCDBPTASN1_111BEGN_6</vt:lpstr>
      <vt:lpstr>SCDBPTASN1!SCDBPTASN1_111BEGN_7</vt:lpstr>
      <vt:lpstr>SCDBPTASN1!SCDBPTASN1_111BEGN_8</vt:lpstr>
      <vt:lpstr>SCDBPTASN1!SCDBPTASN1_111BEGN_9</vt:lpstr>
      <vt:lpstr>SCDBPTASN1!SCDBPTASN1_111ENDI_10</vt:lpstr>
      <vt:lpstr>SCDBPTASN1!SCDBPTASN1_111ENDI_11</vt:lpstr>
      <vt:lpstr>SCDBPTASN1!SCDBPTASN1_111ENDI_12</vt:lpstr>
      <vt:lpstr>SCDBPTASN1!SCDBPTASN1_111ENDI_13</vt:lpstr>
      <vt:lpstr>SCDBPTASN1!SCDBPTASN1_111ENDI_14</vt:lpstr>
      <vt:lpstr>SCDBPTASN1!SCDBPTASN1_111ENDI_15</vt:lpstr>
      <vt:lpstr>SCDBPTASN1!SCDBPTASN1_111ENDI_16</vt:lpstr>
      <vt:lpstr>SCDBPTASN1!SCDBPTASN1_111ENDI_17</vt:lpstr>
      <vt:lpstr>SCDBPTASN1!SCDBPTASN1_111ENDI_18</vt:lpstr>
      <vt:lpstr>SCDBPTASN1!SCDBPTASN1_111ENDI_19</vt:lpstr>
      <vt:lpstr>SCDBPTASN1!SCDBPTASN1_111ENDI_2</vt:lpstr>
      <vt:lpstr>SCDBPTASN1!SCDBPTASN1_111ENDI_20</vt:lpstr>
      <vt:lpstr>SCDBPTASN1!SCDBPTASN1_111ENDI_21</vt:lpstr>
      <vt:lpstr>SCDBPTASN1!SCDBPTASN1_111ENDI_22</vt:lpstr>
      <vt:lpstr>SCDBPTASN1!SCDBPTASN1_111ENDI_23</vt:lpstr>
      <vt:lpstr>SCDBPTASN1!SCDBPTASN1_111ENDI_24</vt:lpstr>
      <vt:lpstr>SCDBPTASN1!SCDBPTASN1_111ENDI_25</vt:lpstr>
      <vt:lpstr>SCDBPTASN1!SCDBPTASN1_111ENDI_3</vt:lpstr>
      <vt:lpstr>SCDBPTASN1!SCDBPTASN1_111ENDI_4</vt:lpstr>
      <vt:lpstr>SCDBPTASN1!SCDBPTASN1_111ENDI_5</vt:lpstr>
      <vt:lpstr>SCDBPTASN1!SCDBPTASN1_111ENDI_6</vt:lpstr>
      <vt:lpstr>SCDBPTASN1!SCDBPTASN1_111ENDI_7</vt:lpstr>
      <vt:lpstr>SCDBPTASN1!SCDBPTASN1_111ENDI_8</vt:lpstr>
      <vt:lpstr>SCDBPTASN1!SCDBPTASN1_111ENDI_9</vt:lpstr>
      <vt:lpstr>SCDBPTASN1!SCDBPTASN1_1120000_Range</vt:lpstr>
      <vt:lpstr>SCDBPTASN1!SCDBPTASN1_1129999_11</vt:lpstr>
      <vt:lpstr>SCDBPTASN1!SCDBPTASN1_1129999_12</vt:lpstr>
      <vt:lpstr>SCDBPTASN1!SCDBPTASN1_1129999_13</vt:lpstr>
      <vt:lpstr>SCDBPTASN1!SCDBPTASN1_1129999_14</vt:lpstr>
      <vt:lpstr>SCDBPTASN1!SCDBPTASN1_1129999_16</vt:lpstr>
      <vt:lpstr>SCDBPTASN1!SCDBPTASN1_1129999_17</vt:lpstr>
      <vt:lpstr>SCDBPTASN1!SCDBPTASN1_1129999_18</vt:lpstr>
      <vt:lpstr>SCDBPTASN1!SCDBPTASN1_1129999_19</vt:lpstr>
      <vt:lpstr>SCDBPTASN1!SCDBPTASN1_1129999_20</vt:lpstr>
      <vt:lpstr>SCDBPTASN1!SCDBPTASN1_1129999_21</vt:lpstr>
      <vt:lpstr>SCDBPTASN1!SCDBPTASN1_112BEGN_1</vt:lpstr>
      <vt:lpstr>SCDBPTASN1!SCDBPTASN1_112BEGN_10</vt:lpstr>
      <vt:lpstr>SCDBPTASN1!SCDBPTASN1_112BEGN_11</vt:lpstr>
      <vt:lpstr>SCDBPTASN1!SCDBPTASN1_112BEGN_12</vt:lpstr>
      <vt:lpstr>SCDBPTASN1!SCDBPTASN1_112BEGN_13</vt:lpstr>
      <vt:lpstr>SCDBPTASN1!SCDBPTASN1_112BEGN_14</vt:lpstr>
      <vt:lpstr>SCDBPTASN1!SCDBPTASN1_112BEGN_15</vt:lpstr>
      <vt:lpstr>SCDBPTASN1!SCDBPTASN1_112BEGN_16</vt:lpstr>
      <vt:lpstr>SCDBPTASN1!SCDBPTASN1_112BEGN_17</vt:lpstr>
      <vt:lpstr>SCDBPTASN1!SCDBPTASN1_112BEGN_18</vt:lpstr>
      <vt:lpstr>SCDBPTASN1!SCDBPTASN1_112BEGN_19</vt:lpstr>
      <vt:lpstr>SCDBPTASN1!SCDBPTASN1_112BEGN_2</vt:lpstr>
      <vt:lpstr>SCDBPTASN1!SCDBPTASN1_112BEGN_20</vt:lpstr>
      <vt:lpstr>SCDBPTASN1!SCDBPTASN1_112BEGN_21</vt:lpstr>
      <vt:lpstr>SCDBPTASN1!SCDBPTASN1_112BEGN_22</vt:lpstr>
      <vt:lpstr>SCDBPTASN1!SCDBPTASN1_112BEGN_23</vt:lpstr>
      <vt:lpstr>SCDBPTASN1!SCDBPTASN1_112BEGN_24</vt:lpstr>
      <vt:lpstr>SCDBPTASN1!SCDBPTASN1_112BEGN_25</vt:lpstr>
      <vt:lpstr>SCDBPTASN1!SCDBPTASN1_112BEGN_3</vt:lpstr>
      <vt:lpstr>SCDBPTASN1!SCDBPTASN1_112BEGN_4</vt:lpstr>
      <vt:lpstr>SCDBPTASN1!SCDBPTASN1_112BEGN_5</vt:lpstr>
      <vt:lpstr>SCDBPTASN1!SCDBPTASN1_112BEGN_6</vt:lpstr>
      <vt:lpstr>SCDBPTASN1!SCDBPTASN1_112BEGN_7</vt:lpstr>
      <vt:lpstr>SCDBPTASN1!SCDBPTASN1_112BEGN_8</vt:lpstr>
      <vt:lpstr>SCDBPTASN1!SCDBPTASN1_112BEGN_9</vt:lpstr>
      <vt:lpstr>SCDBPTASN1!SCDBPTASN1_112ENDI_10</vt:lpstr>
      <vt:lpstr>SCDBPTASN1!SCDBPTASN1_112ENDI_11</vt:lpstr>
      <vt:lpstr>SCDBPTASN1!SCDBPTASN1_112ENDI_12</vt:lpstr>
      <vt:lpstr>SCDBPTASN1!SCDBPTASN1_112ENDI_13</vt:lpstr>
      <vt:lpstr>SCDBPTASN1!SCDBPTASN1_112ENDI_14</vt:lpstr>
      <vt:lpstr>SCDBPTASN1!SCDBPTASN1_112ENDI_15</vt:lpstr>
      <vt:lpstr>SCDBPTASN1!SCDBPTASN1_112ENDI_16</vt:lpstr>
      <vt:lpstr>SCDBPTASN1!SCDBPTASN1_112ENDI_17</vt:lpstr>
      <vt:lpstr>SCDBPTASN1!SCDBPTASN1_112ENDI_18</vt:lpstr>
      <vt:lpstr>SCDBPTASN1!SCDBPTASN1_112ENDI_19</vt:lpstr>
      <vt:lpstr>SCDBPTASN1!SCDBPTASN1_112ENDI_2</vt:lpstr>
      <vt:lpstr>SCDBPTASN1!SCDBPTASN1_112ENDI_20</vt:lpstr>
      <vt:lpstr>SCDBPTASN1!SCDBPTASN1_112ENDI_21</vt:lpstr>
      <vt:lpstr>SCDBPTASN1!SCDBPTASN1_112ENDI_22</vt:lpstr>
      <vt:lpstr>SCDBPTASN1!SCDBPTASN1_112ENDI_23</vt:lpstr>
      <vt:lpstr>SCDBPTASN1!SCDBPTASN1_112ENDI_24</vt:lpstr>
      <vt:lpstr>SCDBPTASN1!SCDBPTASN1_112ENDI_25</vt:lpstr>
      <vt:lpstr>SCDBPTASN1!SCDBPTASN1_112ENDI_3</vt:lpstr>
      <vt:lpstr>SCDBPTASN1!SCDBPTASN1_112ENDI_4</vt:lpstr>
      <vt:lpstr>SCDBPTASN1!SCDBPTASN1_112ENDI_5</vt:lpstr>
      <vt:lpstr>SCDBPTASN1!SCDBPTASN1_112ENDI_6</vt:lpstr>
      <vt:lpstr>SCDBPTASN1!SCDBPTASN1_112ENDI_7</vt:lpstr>
      <vt:lpstr>SCDBPTASN1!SCDBPTASN1_112ENDI_8</vt:lpstr>
      <vt:lpstr>SCDBPTASN1!SCDBPTASN1_112ENDI_9</vt:lpstr>
      <vt:lpstr>SCDBPTASN1!SCDBPTASN1_1130000_Range</vt:lpstr>
      <vt:lpstr>SCDBPTASN1!SCDBPTASN1_1139999_11</vt:lpstr>
      <vt:lpstr>SCDBPTASN1!SCDBPTASN1_1139999_12</vt:lpstr>
      <vt:lpstr>SCDBPTASN1!SCDBPTASN1_1139999_13</vt:lpstr>
      <vt:lpstr>SCDBPTASN1!SCDBPTASN1_1139999_14</vt:lpstr>
      <vt:lpstr>SCDBPTASN1!SCDBPTASN1_1139999_16</vt:lpstr>
      <vt:lpstr>SCDBPTASN1!SCDBPTASN1_1139999_17</vt:lpstr>
      <vt:lpstr>SCDBPTASN1!SCDBPTASN1_1139999_18</vt:lpstr>
      <vt:lpstr>SCDBPTASN1!SCDBPTASN1_1139999_19</vt:lpstr>
      <vt:lpstr>SCDBPTASN1!SCDBPTASN1_1139999_20</vt:lpstr>
      <vt:lpstr>SCDBPTASN1!SCDBPTASN1_1139999_21</vt:lpstr>
      <vt:lpstr>SCDBPTASN1!SCDBPTASN1_113BEGN_1</vt:lpstr>
      <vt:lpstr>SCDBPTASN1!SCDBPTASN1_113BEGN_10</vt:lpstr>
      <vt:lpstr>SCDBPTASN1!SCDBPTASN1_113BEGN_11</vt:lpstr>
      <vt:lpstr>SCDBPTASN1!SCDBPTASN1_113BEGN_12</vt:lpstr>
      <vt:lpstr>SCDBPTASN1!SCDBPTASN1_113BEGN_13</vt:lpstr>
      <vt:lpstr>SCDBPTASN1!SCDBPTASN1_113BEGN_14</vt:lpstr>
      <vt:lpstr>SCDBPTASN1!SCDBPTASN1_113BEGN_15</vt:lpstr>
      <vt:lpstr>SCDBPTASN1!SCDBPTASN1_113BEGN_16</vt:lpstr>
      <vt:lpstr>SCDBPTASN1!SCDBPTASN1_113BEGN_17</vt:lpstr>
      <vt:lpstr>SCDBPTASN1!SCDBPTASN1_113BEGN_18</vt:lpstr>
      <vt:lpstr>SCDBPTASN1!SCDBPTASN1_113BEGN_19</vt:lpstr>
      <vt:lpstr>SCDBPTASN1!SCDBPTASN1_113BEGN_2</vt:lpstr>
      <vt:lpstr>SCDBPTASN1!SCDBPTASN1_113BEGN_20</vt:lpstr>
      <vt:lpstr>SCDBPTASN1!SCDBPTASN1_113BEGN_21</vt:lpstr>
      <vt:lpstr>SCDBPTASN1!SCDBPTASN1_113BEGN_22</vt:lpstr>
      <vt:lpstr>SCDBPTASN1!SCDBPTASN1_113BEGN_23</vt:lpstr>
      <vt:lpstr>SCDBPTASN1!SCDBPTASN1_113BEGN_24</vt:lpstr>
      <vt:lpstr>SCDBPTASN1!SCDBPTASN1_113BEGN_25</vt:lpstr>
      <vt:lpstr>SCDBPTASN1!SCDBPTASN1_113BEGN_3</vt:lpstr>
      <vt:lpstr>SCDBPTASN1!SCDBPTASN1_113BEGN_4</vt:lpstr>
      <vt:lpstr>SCDBPTASN1!SCDBPTASN1_113BEGN_5</vt:lpstr>
      <vt:lpstr>SCDBPTASN1!SCDBPTASN1_113BEGN_6</vt:lpstr>
      <vt:lpstr>SCDBPTASN1!SCDBPTASN1_113BEGN_7</vt:lpstr>
      <vt:lpstr>SCDBPTASN1!SCDBPTASN1_113BEGN_8</vt:lpstr>
      <vt:lpstr>SCDBPTASN1!SCDBPTASN1_113BEGN_9</vt:lpstr>
      <vt:lpstr>SCDBPTASN1!SCDBPTASN1_113ENDI_10</vt:lpstr>
      <vt:lpstr>SCDBPTASN1!SCDBPTASN1_113ENDI_11</vt:lpstr>
      <vt:lpstr>SCDBPTASN1!SCDBPTASN1_113ENDI_12</vt:lpstr>
      <vt:lpstr>SCDBPTASN1!SCDBPTASN1_113ENDI_13</vt:lpstr>
      <vt:lpstr>SCDBPTASN1!SCDBPTASN1_113ENDI_14</vt:lpstr>
      <vt:lpstr>SCDBPTASN1!SCDBPTASN1_113ENDI_15</vt:lpstr>
      <vt:lpstr>SCDBPTASN1!SCDBPTASN1_113ENDI_16</vt:lpstr>
      <vt:lpstr>SCDBPTASN1!SCDBPTASN1_113ENDI_17</vt:lpstr>
      <vt:lpstr>SCDBPTASN1!SCDBPTASN1_113ENDI_18</vt:lpstr>
      <vt:lpstr>SCDBPTASN1!SCDBPTASN1_113ENDI_19</vt:lpstr>
      <vt:lpstr>SCDBPTASN1!SCDBPTASN1_113ENDI_2</vt:lpstr>
      <vt:lpstr>SCDBPTASN1!SCDBPTASN1_113ENDI_20</vt:lpstr>
      <vt:lpstr>SCDBPTASN1!SCDBPTASN1_113ENDI_21</vt:lpstr>
      <vt:lpstr>SCDBPTASN1!SCDBPTASN1_113ENDI_22</vt:lpstr>
      <vt:lpstr>SCDBPTASN1!SCDBPTASN1_113ENDI_23</vt:lpstr>
      <vt:lpstr>SCDBPTASN1!SCDBPTASN1_113ENDI_24</vt:lpstr>
      <vt:lpstr>SCDBPTASN1!SCDBPTASN1_113ENDI_25</vt:lpstr>
      <vt:lpstr>SCDBPTASN1!SCDBPTASN1_113ENDI_3</vt:lpstr>
      <vt:lpstr>SCDBPTASN1!SCDBPTASN1_113ENDI_4</vt:lpstr>
      <vt:lpstr>SCDBPTASN1!SCDBPTASN1_113ENDI_5</vt:lpstr>
      <vt:lpstr>SCDBPTASN1!SCDBPTASN1_113ENDI_6</vt:lpstr>
      <vt:lpstr>SCDBPTASN1!SCDBPTASN1_113ENDI_7</vt:lpstr>
      <vt:lpstr>SCDBPTASN1!SCDBPTASN1_113ENDI_8</vt:lpstr>
      <vt:lpstr>SCDBPTASN1!SCDBPTASN1_113ENDI_9</vt:lpstr>
      <vt:lpstr>SCDBPTASN1!SCDBPTASN1_1149999_11</vt:lpstr>
      <vt:lpstr>SCDBPTASN1!SCDBPTASN1_1149999_12</vt:lpstr>
      <vt:lpstr>SCDBPTASN1!SCDBPTASN1_1149999_13</vt:lpstr>
      <vt:lpstr>SCDBPTASN1!SCDBPTASN1_1149999_14</vt:lpstr>
      <vt:lpstr>SCDBPTASN1!SCDBPTASN1_1149999_16</vt:lpstr>
      <vt:lpstr>SCDBPTASN1!SCDBPTASN1_1149999_17</vt:lpstr>
      <vt:lpstr>SCDBPTASN1!SCDBPTASN1_1149999_18</vt:lpstr>
      <vt:lpstr>SCDBPTASN1!SCDBPTASN1_1149999_19</vt:lpstr>
      <vt:lpstr>SCDBPTASN1!SCDBPTASN1_1149999_20</vt:lpstr>
      <vt:lpstr>SCDBPTASN1!SCDBPTASN1_1149999_21</vt:lpstr>
      <vt:lpstr>SCDBPTASN1!SCDBPTASN1_1159999_11</vt:lpstr>
      <vt:lpstr>SCDBPTASN1!SCDBPTASN1_1159999_12</vt:lpstr>
      <vt:lpstr>SCDBPTASN1!SCDBPTASN1_1159999_13</vt:lpstr>
      <vt:lpstr>SCDBPTASN1!SCDBPTASN1_1159999_14</vt:lpstr>
      <vt:lpstr>SCDBPTASN1!SCDBPTASN1_1159999_16</vt:lpstr>
      <vt:lpstr>SCDBPTASN1!SCDBPTASN1_1159999_17</vt:lpstr>
      <vt:lpstr>SCDBPTASN1!SCDBPTASN1_1159999_18</vt:lpstr>
      <vt:lpstr>SCDBPTASN1!SCDBPTASN1_1159999_19</vt:lpstr>
      <vt:lpstr>SCDBPTASN1!SCDBPTASN1_1159999_20</vt:lpstr>
      <vt:lpstr>SCDBPTASN1!SCDBPTASN1_1159999_21</vt:lpstr>
      <vt:lpstr>SCDBPTASN1!SCDBPTASN1_1169999_11</vt:lpstr>
      <vt:lpstr>SCDBPTASN1!SCDBPTASN1_1169999_12</vt:lpstr>
      <vt:lpstr>SCDBPTASN1!SCDBPTASN1_1169999_13</vt:lpstr>
      <vt:lpstr>SCDBPTASN1!SCDBPTASN1_1169999_14</vt:lpstr>
      <vt:lpstr>SCDBPTASN1!SCDBPTASN1_1169999_16</vt:lpstr>
      <vt:lpstr>SCDBPTASN1!SCDBPTASN1_1169999_17</vt:lpstr>
      <vt:lpstr>SCDBPTASN1!SCDBPTASN1_1169999_18</vt:lpstr>
      <vt:lpstr>SCDBPTASN1!SCDBPTASN1_1169999_19</vt:lpstr>
      <vt:lpstr>SCDBPTASN1!SCDBPTASN1_1169999_20</vt:lpstr>
      <vt:lpstr>SCDBPTASN1!SCDBPTASN1_1169999_21</vt:lpstr>
      <vt:lpstr>SCDBPTASN1!SCDBPTASN1_1179999_11</vt:lpstr>
      <vt:lpstr>SCDBPTASN1!SCDBPTASN1_1179999_12</vt:lpstr>
      <vt:lpstr>SCDBPTASN1!SCDBPTASN1_1179999_13</vt:lpstr>
      <vt:lpstr>SCDBPTASN1!SCDBPTASN1_1179999_14</vt:lpstr>
      <vt:lpstr>SCDBPTASN1!SCDBPTASN1_1179999_16</vt:lpstr>
      <vt:lpstr>SCDBPTASN1!SCDBPTASN1_1179999_17</vt:lpstr>
      <vt:lpstr>SCDBPTASN1!SCDBPTASN1_1179999_18</vt:lpstr>
      <vt:lpstr>SCDBPTASN1!SCDBPTASN1_1179999_19</vt:lpstr>
      <vt:lpstr>SCDBPTASN1!SCDBPTASN1_1179999_20</vt:lpstr>
      <vt:lpstr>SCDBPTASN1!SCDBPTASN1_1179999_21</vt:lpstr>
      <vt:lpstr>SCDBPTASN1!SCDBPTASN1_1189999_11</vt:lpstr>
      <vt:lpstr>SCDBPTASN1!SCDBPTASN1_1189999_12</vt:lpstr>
      <vt:lpstr>SCDBPTASN1!SCDBPTASN1_1189999_13</vt:lpstr>
      <vt:lpstr>SCDBPTASN1!SCDBPTASN1_1189999_14</vt:lpstr>
      <vt:lpstr>SCDBPTASN1!SCDBPTASN1_1189999_16</vt:lpstr>
      <vt:lpstr>SCDBPTASN1!SCDBPTASN1_1189999_17</vt:lpstr>
      <vt:lpstr>SCDBPTASN1!SCDBPTASN1_1189999_18</vt:lpstr>
      <vt:lpstr>SCDBPTASN1!SCDBPTASN1_1189999_19</vt:lpstr>
      <vt:lpstr>SCDBPTASN1!SCDBPTASN1_1189999_20</vt:lpstr>
      <vt:lpstr>SCDBPTASN1!SCDBPTASN1_1189999_21</vt:lpstr>
      <vt:lpstr>SCDBPTASN1!SCDBPTASN1_1199999_11</vt:lpstr>
      <vt:lpstr>SCDBPTASN1!SCDBPTASN1_1199999_12</vt:lpstr>
      <vt:lpstr>SCDBPTASN1!SCDBPTASN1_1199999_13</vt:lpstr>
      <vt:lpstr>SCDBPTASN1!SCDBPTASN1_1199999_14</vt:lpstr>
      <vt:lpstr>SCDBPTASN1!SCDBPTASN1_1199999_16</vt:lpstr>
      <vt:lpstr>SCDBPTASN1!SCDBPTASN1_1199999_17</vt:lpstr>
      <vt:lpstr>SCDBPTASN1!SCDBPTASN1_1199999_18</vt:lpstr>
      <vt:lpstr>SCDBPTASN1!SCDBPTASN1_1199999_19</vt:lpstr>
      <vt:lpstr>SCDBPTASN1!SCDBPTASN1_1199999_20</vt:lpstr>
      <vt:lpstr>SCDBPTASN1!SCDBPTASN1_1199999_21</vt:lpstr>
      <vt:lpstr>SCDBPTASN1!SCDBPTASN1_1209999_11</vt:lpstr>
      <vt:lpstr>SCDBPTASN1!SCDBPTASN1_1209999_12</vt:lpstr>
      <vt:lpstr>SCDBPTASN1!SCDBPTASN1_1209999_13</vt:lpstr>
      <vt:lpstr>SCDBPTASN1!SCDBPTASN1_1209999_14</vt:lpstr>
      <vt:lpstr>SCDBPTASN1!SCDBPTASN1_1209999_16</vt:lpstr>
      <vt:lpstr>SCDBPTASN1!SCDBPTASN1_1209999_17</vt:lpstr>
      <vt:lpstr>SCDBPTASN1!SCDBPTASN1_1209999_18</vt:lpstr>
      <vt:lpstr>SCDBPTASN1!SCDBPTASN1_1209999_19</vt:lpstr>
      <vt:lpstr>SCDBPTASN1!SCDBPTASN1_1209999_20</vt:lpstr>
      <vt:lpstr>SCDBPTASN1!SCDBPTASN1_1209999_21</vt:lpstr>
      <vt:lpstr>SCDBPTASN1!SCDBPTASN1_1210000_Range</vt:lpstr>
      <vt:lpstr>SCDBPTASN1!SCDBPTASN1_1219999_11</vt:lpstr>
      <vt:lpstr>SCDBPTASN1!SCDBPTASN1_1219999_12</vt:lpstr>
      <vt:lpstr>SCDBPTASN1!SCDBPTASN1_1219999_13</vt:lpstr>
      <vt:lpstr>SCDBPTASN1!SCDBPTASN1_1219999_14</vt:lpstr>
      <vt:lpstr>SCDBPTASN1!SCDBPTASN1_1219999_16</vt:lpstr>
      <vt:lpstr>SCDBPTASN1!SCDBPTASN1_1219999_17</vt:lpstr>
      <vt:lpstr>SCDBPTASN1!SCDBPTASN1_1219999_18</vt:lpstr>
      <vt:lpstr>SCDBPTASN1!SCDBPTASN1_1219999_19</vt:lpstr>
      <vt:lpstr>SCDBPTASN1!SCDBPTASN1_1219999_20</vt:lpstr>
      <vt:lpstr>SCDBPTASN1!SCDBPTASN1_1219999_21</vt:lpstr>
      <vt:lpstr>SCDBPTASN1!SCDBPTASN1_121BEGN_1</vt:lpstr>
      <vt:lpstr>SCDBPTASN1!SCDBPTASN1_121BEGN_10</vt:lpstr>
      <vt:lpstr>SCDBPTASN1!SCDBPTASN1_121BEGN_11</vt:lpstr>
      <vt:lpstr>SCDBPTASN1!SCDBPTASN1_121BEGN_12</vt:lpstr>
      <vt:lpstr>SCDBPTASN1!SCDBPTASN1_121BEGN_13</vt:lpstr>
      <vt:lpstr>SCDBPTASN1!SCDBPTASN1_121BEGN_14</vt:lpstr>
      <vt:lpstr>SCDBPTASN1!SCDBPTASN1_121BEGN_15</vt:lpstr>
      <vt:lpstr>SCDBPTASN1!SCDBPTASN1_121BEGN_16</vt:lpstr>
      <vt:lpstr>SCDBPTASN1!SCDBPTASN1_121BEGN_17</vt:lpstr>
      <vt:lpstr>SCDBPTASN1!SCDBPTASN1_121BEGN_18</vt:lpstr>
      <vt:lpstr>SCDBPTASN1!SCDBPTASN1_121BEGN_19</vt:lpstr>
      <vt:lpstr>SCDBPTASN1!SCDBPTASN1_121BEGN_2</vt:lpstr>
      <vt:lpstr>SCDBPTASN1!SCDBPTASN1_121BEGN_20</vt:lpstr>
      <vt:lpstr>SCDBPTASN1!SCDBPTASN1_121BEGN_21</vt:lpstr>
      <vt:lpstr>SCDBPTASN1!SCDBPTASN1_121BEGN_22</vt:lpstr>
      <vt:lpstr>SCDBPTASN1!SCDBPTASN1_121BEGN_23</vt:lpstr>
      <vt:lpstr>SCDBPTASN1!SCDBPTASN1_121BEGN_24</vt:lpstr>
      <vt:lpstr>SCDBPTASN1!SCDBPTASN1_121BEGN_25</vt:lpstr>
      <vt:lpstr>SCDBPTASN1!SCDBPTASN1_121BEGN_3</vt:lpstr>
      <vt:lpstr>SCDBPTASN1!SCDBPTASN1_121BEGN_4</vt:lpstr>
      <vt:lpstr>SCDBPTASN1!SCDBPTASN1_121BEGN_5</vt:lpstr>
      <vt:lpstr>SCDBPTASN1!SCDBPTASN1_121BEGN_6</vt:lpstr>
      <vt:lpstr>SCDBPTASN1!SCDBPTASN1_121BEGN_7</vt:lpstr>
      <vt:lpstr>SCDBPTASN1!SCDBPTASN1_121BEGN_8</vt:lpstr>
      <vt:lpstr>SCDBPTASN1!SCDBPTASN1_121BEGN_9</vt:lpstr>
      <vt:lpstr>SCDBPTASN1!SCDBPTASN1_121ENDI_10</vt:lpstr>
      <vt:lpstr>SCDBPTASN1!SCDBPTASN1_121ENDI_11</vt:lpstr>
      <vt:lpstr>SCDBPTASN1!SCDBPTASN1_121ENDI_12</vt:lpstr>
      <vt:lpstr>SCDBPTASN1!SCDBPTASN1_121ENDI_13</vt:lpstr>
      <vt:lpstr>SCDBPTASN1!SCDBPTASN1_121ENDI_14</vt:lpstr>
      <vt:lpstr>SCDBPTASN1!SCDBPTASN1_121ENDI_15</vt:lpstr>
      <vt:lpstr>SCDBPTASN1!SCDBPTASN1_121ENDI_16</vt:lpstr>
      <vt:lpstr>SCDBPTASN1!SCDBPTASN1_121ENDI_17</vt:lpstr>
      <vt:lpstr>SCDBPTASN1!SCDBPTASN1_121ENDI_18</vt:lpstr>
      <vt:lpstr>SCDBPTASN1!SCDBPTASN1_121ENDI_19</vt:lpstr>
      <vt:lpstr>SCDBPTASN1!SCDBPTASN1_121ENDI_2</vt:lpstr>
      <vt:lpstr>SCDBPTASN1!SCDBPTASN1_121ENDI_20</vt:lpstr>
      <vt:lpstr>SCDBPTASN1!SCDBPTASN1_121ENDI_21</vt:lpstr>
      <vt:lpstr>SCDBPTASN1!SCDBPTASN1_121ENDI_22</vt:lpstr>
      <vt:lpstr>SCDBPTASN1!SCDBPTASN1_121ENDI_23</vt:lpstr>
      <vt:lpstr>SCDBPTASN1!SCDBPTASN1_121ENDI_24</vt:lpstr>
      <vt:lpstr>SCDBPTASN1!SCDBPTASN1_121ENDI_25</vt:lpstr>
      <vt:lpstr>SCDBPTASN1!SCDBPTASN1_121ENDI_3</vt:lpstr>
      <vt:lpstr>SCDBPTASN1!SCDBPTASN1_121ENDI_4</vt:lpstr>
      <vt:lpstr>SCDBPTASN1!SCDBPTASN1_121ENDI_5</vt:lpstr>
      <vt:lpstr>SCDBPTASN1!SCDBPTASN1_121ENDI_6</vt:lpstr>
      <vt:lpstr>SCDBPTASN1!SCDBPTASN1_121ENDI_7</vt:lpstr>
      <vt:lpstr>SCDBPTASN1!SCDBPTASN1_121ENDI_8</vt:lpstr>
      <vt:lpstr>SCDBPTASN1!SCDBPTASN1_121ENDI_9</vt:lpstr>
      <vt:lpstr>SCDBPTASN1!SCDBPTASN1_1220000_Range</vt:lpstr>
      <vt:lpstr>SCDBPTASN1!SCDBPTASN1_1229999_11</vt:lpstr>
      <vt:lpstr>SCDBPTASN1!SCDBPTASN1_1229999_12</vt:lpstr>
      <vt:lpstr>SCDBPTASN1!SCDBPTASN1_1229999_13</vt:lpstr>
      <vt:lpstr>SCDBPTASN1!SCDBPTASN1_1229999_14</vt:lpstr>
      <vt:lpstr>SCDBPTASN1!SCDBPTASN1_1229999_16</vt:lpstr>
      <vt:lpstr>SCDBPTASN1!SCDBPTASN1_1229999_17</vt:lpstr>
      <vt:lpstr>SCDBPTASN1!SCDBPTASN1_1229999_18</vt:lpstr>
      <vt:lpstr>SCDBPTASN1!SCDBPTASN1_1229999_19</vt:lpstr>
      <vt:lpstr>SCDBPTASN1!SCDBPTASN1_1229999_20</vt:lpstr>
      <vt:lpstr>SCDBPTASN1!SCDBPTASN1_1229999_21</vt:lpstr>
      <vt:lpstr>SCDBPTASN1!SCDBPTASN1_122BEGN_1</vt:lpstr>
      <vt:lpstr>SCDBPTASN1!SCDBPTASN1_122BEGN_10</vt:lpstr>
      <vt:lpstr>SCDBPTASN1!SCDBPTASN1_122BEGN_11</vt:lpstr>
      <vt:lpstr>SCDBPTASN1!SCDBPTASN1_122BEGN_12</vt:lpstr>
      <vt:lpstr>SCDBPTASN1!SCDBPTASN1_122BEGN_13</vt:lpstr>
      <vt:lpstr>SCDBPTASN1!SCDBPTASN1_122BEGN_14</vt:lpstr>
      <vt:lpstr>SCDBPTASN1!SCDBPTASN1_122BEGN_15</vt:lpstr>
      <vt:lpstr>SCDBPTASN1!SCDBPTASN1_122BEGN_16</vt:lpstr>
      <vt:lpstr>SCDBPTASN1!SCDBPTASN1_122BEGN_17</vt:lpstr>
      <vt:lpstr>SCDBPTASN1!SCDBPTASN1_122BEGN_18</vt:lpstr>
      <vt:lpstr>SCDBPTASN1!SCDBPTASN1_122BEGN_19</vt:lpstr>
      <vt:lpstr>SCDBPTASN1!SCDBPTASN1_122BEGN_2</vt:lpstr>
      <vt:lpstr>SCDBPTASN1!SCDBPTASN1_122BEGN_20</vt:lpstr>
      <vt:lpstr>SCDBPTASN1!SCDBPTASN1_122BEGN_21</vt:lpstr>
      <vt:lpstr>SCDBPTASN1!SCDBPTASN1_122BEGN_22</vt:lpstr>
      <vt:lpstr>SCDBPTASN1!SCDBPTASN1_122BEGN_23</vt:lpstr>
      <vt:lpstr>SCDBPTASN1!SCDBPTASN1_122BEGN_24</vt:lpstr>
      <vt:lpstr>SCDBPTASN1!SCDBPTASN1_122BEGN_25</vt:lpstr>
      <vt:lpstr>SCDBPTASN1!SCDBPTASN1_122BEGN_3</vt:lpstr>
      <vt:lpstr>SCDBPTASN1!SCDBPTASN1_122BEGN_4</vt:lpstr>
      <vt:lpstr>SCDBPTASN1!SCDBPTASN1_122BEGN_5</vt:lpstr>
      <vt:lpstr>SCDBPTASN1!SCDBPTASN1_122BEGN_6</vt:lpstr>
      <vt:lpstr>SCDBPTASN1!SCDBPTASN1_122BEGN_7</vt:lpstr>
      <vt:lpstr>SCDBPTASN1!SCDBPTASN1_122BEGN_8</vt:lpstr>
      <vt:lpstr>SCDBPTASN1!SCDBPTASN1_122BEGN_9</vt:lpstr>
      <vt:lpstr>SCDBPTASN1!SCDBPTASN1_122ENDI_10</vt:lpstr>
      <vt:lpstr>SCDBPTASN1!SCDBPTASN1_122ENDI_11</vt:lpstr>
      <vt:lpstr>SCDBPTASN1!SCDBPTASN1_122ENDI_12</vt:lpstr>
      <vt:lpstr>SCDBPTASN1!SCDBPTASN1_122ENDI_13</vt:lpstr>
      <vt:lpstr>SCDBPTASN1!SCDBPTASN1_122ENDI_14</vt:lpstr>
      <vt:lpstr>SCDBPTASN1!SCDBPTASN1_122ENDI_15</vt:lpstr>
      <vt:lpstr>SCDBPTASN1!SCDBPTASN1_122ENDI_16</vt:lpstr>
      <vt:lpstr>SCDBPTASN1!SCDBPTASN1_122ENDI_17</vt:lpstr>
      <vt:lpstr>SCDBPTASN1!SCDBPTASN1_122ENDI_18</vt:lpstr>
      <vt:lpstr>SCDBPTASN1!SCDBPTASN1_122ENDI_19</vt:lpstr>
      <vt:lpstr>SCDBPTASN1!SCDBPTASN1_122ENDI_2</vt:lpstr>
      <vt:lpstr>SCDBPTASN1!SCDBPTASN1_122ENDI_20</vt:lpstr>
      <vt:lpstr>SCDBPTASN1!SCDBPTASN1_122ENDI_21</vt:lpstr>
      <vt:lpstr>SCDBPTASN1!SCDBPTASN1_122ENDI_22</vt:lpstr>
      <vt:lpstr>SCDBPTASN1!SCDBPTASN1_122ENDI_23</vt:lpstr>
      <vt:lpstr>SCDBPTASN1!SCDBPTASN1_122ENDI_24</vt:lpstr>
      <vt:lpstr>SCDBPTASN1!SCDBPTASN1_122ENDI_25</vt:lpstr>
      <vt:lpstr>SCDBPTASN1!SCDBPTASN1_122ENDI_3</vt:lpstr>
      <vt:lpstr>SCDBPTASN1!SCDBPTASN1_122ENDI_4</vt:lpstr>
      <vt:lpstr>SCDBPTASN1!SCDBPTASN1_122ENDI_5</vt:lpstr>
      <vt:lpstr>SCDBPTASN1!SCDBPTASN1_122ENDI_6</vt:lpstr>
      <vt:lpstr>SCDBPTASN1!SCDBPTASN1_122ENDI_7</vt:lpstr>
      <vt:lpstr>SCDBPTASN1!SCDBPTASN1_122ENDI_8</vt:lpstr>
      <vt:lpstr>SCDBPTASN1!SCDBPTASN1_122ENDI_9</vt:lpstr>
      <vt:lpstr>SCDBPTASN1!SCDBPTASN1_1230000_Range</vt:lpstr>
      <vt:lpstr>SCDBPTASN1!SCDBPTASN1_1239999_11</vt:lpstr>
      <vt:lpstr>SCDBPTASN1!SCDBPTASN1_1239999_12</vt:lpstr>
      <vt:lpstr>SCDBPTASN1!SCDBPTASN1_1239999_13</vt:lpstr>
      <vt:lpstr>SCDBPTASN1!SCDBPTASN1_1239999_14</vt:lpstr>
      <vt:lpstr>SCDBPTASN1!SCDBPTASN1_1239999_16</vt:lpstr>
      <vt:lpstr>SCDBPTASN1!SCDBPTASN1_1239999_17</vt:lpstr>
      <vt:lpstr>SCDBPTASN1!SCDBPTASN1_1239999_18</vt:lpstr>
      <vt:lpstr>SCDBPTASN1!SCDBPTASN1_1239999_19</vt:lpstr>
      <vt:lpstr>SCDBPTASN1!SCDBPTASN1_1239999_20</vt:lpstr>
      <vt:lpstr>SCDBPTASN1!SCDBPTASN1_1239999_21</vt:lpstr>
      <vt:lpstr>SCDBPTASN1!SCDBPTASN1_123BEGN_1</vt:lpstr>
      <vt:lpstr>SCDBPTASN1!SCDBPTASN1_123BEGN_10</vt:lpstr>
      <vt:lpstr>SCDBPTASN1!SCDBPTASN1_123BEGN_11</vt:lpstr>
      <vt:lpstr>SCDBPTASN1!SCDBPTASN1_123BEGN_12</vt:lpstr>
      <vt:lpstr>SCDBPTASN1!SCDBPTASN1_123BEGN_13</vt:lpstr>
      <vt:lpstr>SCDBPTASN1!SCDBPTASN1_123BEGN_14</vt:lpstr>
      <vt:lpstr>SCDBPTASN1!SCDBPTASN1_123BEGN_15</vt:lpstr>
      <vt:lpstr>SCDBPTASN1!SCDBPTASN1_123BEGN_16</vt:lpstr>
      <vt:lpstr>SCDBPTASN1!SCDBPTASN1_123BEGN_17</vt:lpstr>
      <vt:lpstr>SCDBPTASN1!SCDBPTASN1_123BEGN_18</vt:lpstr>
      <vt:lpstr>SCDBPTASN1!SCDBPTASN1_123BEGN_19</vt:lpstr>
      <vt:lpstr>SCDBPTASN1!SCDBPTASN1_123BEGN_2</vt:lpstr>
      <vt:lpstr>SCDBPTASN1!SCDBPTASN1_123BEGN_20</vt:lpstr>
      <vt:lpstr>SCDBPTASN1!SCDBPTASN1_123BEGN_21</vt:lpstr>
      <vt:lpstr>SCDBPTASN1!SCDBPTASN1_123BEGN_22</vt:lpstr>
      <vt:lpstr>SCDBPTASN1!SCDBPTASN1_123BEGN_23</vt:lpstr>
      <vt:lpstr>SCDBPTASN1!SCDBPTASN1_123BEGN_24</vt:lpstr>
      <vt:lpstr>SCDBPTASN1!SCDBPTASN1_123BEGN_25</vt:lpstr>
      <vt:lpstr>SCDBPTASN1!SCDBPTASN1_123BEGN_3</vt:lpstr>
      <vt:lpstr>SCDBPTASN1!SCDBPTASN1_123BEGN_4</vt:lpstr>
      <vt:lpstr>SCDBPTASN1!SCDBPTASN1_123BEGN_5</vt:lpstr>
      <vt:lpstr>SCDBPTASN1!SCDBPTASN1_123BEGN_6</vt:lpstr>
      <vt:lpstr>SCDBPTASN1!SCDBPTASN1_123BEGN_7</vt:lpstr>
      <vt:lpstr>SCDBPTASN1!SCDBPTASN1_123BEGN_8</vt:lpstr>
      <vt:lpstr>SCDBPTASN1!SCDBPTASN1_123BEGN_9</vt:lpstr>
      <vt:lpstr>SCDBPTASN1!SCDBPTASN1_123ENDI_10</vt:lpstr>
      <vt:lpstr>SCDBPTASN1!SCDBPTASN1_123ENDI_11</vt:lpstr>
      <vt:lpstr>SCDBPTASN1!SCDBPTASN1_123ENDI_12</vt:lpstr>
      <vt:lpstr>SCDBPTASN1!SCDBPTASN1_123ENDI_13</vt:lpstr>
      <vt:lpstr>SCDBPTASN1!SCDBPTASN1_123ENDI_14</vt:lpstr>
      <vt:lpstr>SCDBPTASN1!SCDBPTASN1_123ENDI_15</vt:lpstr>
      <vt:lpstr>SCDBPTASN1!SCDBPTASN1_123ENDI_16</vt:lpstr>
      <vt:lpstr>SCDBPTASN1!SCDBPTASN1_123ENDI_17</vt:lpstr>
      <vt:lpstr>SCDBPTASN1!SCDBPTASN1_123ENDI_18</vt:lpstr>
      <vt:lpstr>SCDBPTASN1!SCDBPTASN1_123ENDI_19</vt:lpstr>
      <vt:lpstr>SCDBPTASN1!SCDBPTASN1_123ENDI_2</vt:lpstr>
      <vt:lpstr>SCDBPTASN1!SCDBPTASN1_123ENDI_20</vt:lpstr>
      <vt:lpstr>SCDBPTASN1!SCDBPTASN1_123ENDI_21</vt:lpstr>
      <vt:lpstr>SCDBPTASN1!SCDBPTASN1_123ENDI_22</vt:lpstr>
      <vt:lpstr>SCDBPTASN1!SCDBPTASN1_123ENDI_23</vt:lpstr>
      <vt:lpstr>SCDBPTASN1!SCDBPTASN1_123ENDI_24</vt:lpstr>
      <vt:lpstr>SCDBPTASN1!SCDBPTASN1_123ENDI_25</vt:lpstr>
      <vt:lpstr>SCDBPTASN1!SCDBPTASN1_123ENDI_3</vt:lpstr>
      <vt:lpstr>SCDBPTASN1!SCDBPTASN1_123ENDI_4</vt:lpstr>
      <vt:lpstr>SCDBPTASN1!SCDBPTASN1_123ENDI_5</vt:lpstr>
      <vt:lpstr>SCDBPTASN1!SCDBPTASN1_123ENDI_6</vt:lpstr>
      <vt:lpstr>SCDBPTASN1!SCDBPTASN1_123ENDI_7</vt:lpstr>
      <vt:lpstr>SCDBPTASN1!SCDBPTASN1_123ENDI_8</vt:lpstr>
      <vt:lpstr>SCDBPTASN1!SCDBPTASN1_123ENDI_9</vt:lpstr>
      <vt:lpstr>SCDBPTASN1!SCDBPTASN1_1240000_Range</vt:lpstr>
      <vt:lpstr>SCDBPTASN1!SCDBPTASN1_1249999_11</vt:lpstr>
      <vt:lpstr>SCDBPTASN1!SCDBPTASN1_1249999_12</vt:lpstr>
      <vt:lpstr>SCDBPTASN1!SCDBPTASN1_1249999_13</vt:lpstr>
      <vt:lpstr>SCDBPTASN1!SCDBPTASN1_1249999_14</vt:lpstr>
      <vt:lpstr>SCDBPTASN1!SCDBPTASN1_1249999_16</vt:lpstr>
      <vt:lpstr>SCDBPTASN1!SCDBPTASN1_1249999_17</vt:lpstr>
      <vt:lpstr>SCDBPTASN1!SCDBPTASN1_1249999_18</vt:lpstr>
      <vt:lpstr>SCDBPTASN1!SCDBPTASN1_1249999_19</vt:lpstr>
      <vt:lpstr>SCDBPTASN1!SCDBPTASN1_1249999_20</vt:lpstr>
      <vt:lpstr>SCDBPTASN1!SCDBPTASN1_1249999_21</vt:lpstr>
      <vt:lpstr>SCDBPTASN1!SCDBPTASN1_124BEGN_1</vt:lpstr>
      <vt:lpstr>SCDBPTASN1!SCDBPTASN1_124BEGN_10</vt:lpstr>
      <vt:lpstr>SCDBPTASN1!SCDBPTASN1_124BEGN_11</vt:lpstr>
      <vt:lpstr>SCDBPTASN1!SCDBPTASN1_124BEGN_12</vt:lpstr>
      <vt:lpstr>SCDBPTASN1!SCDBPTASN1_124BEGN_13</vt:lpstr>
      <vt:lpstr>SCDBPTASN1!SCDBPTASN1_124BEGN_14</vt:lpstr>
      <vt:lpstr>SCDBPTASN1!SCDBPTASN1_124BEGN_15</vt:lpstr>
      <vt:lpstr>SCDBPTASN1!SCDBPTASN1_124BEGN_16</vt:lpstr>
      <vt:lpstr>SCDBPTASN1!SCDBPTASN1_124BEGN_17</vt:lpstr>
      <vt:lpstr>SCDBPTASN1!SCDBPTASN1_124BEGN_18</vt:lpstr>
      <vt:lpstr>SCDBPTASN1!SCDBPTASN1_124BEGN_19</vt:lpstr>
      <vt:lpstr>SCDBPTASN1!SCDBPTASN1_124BEGN_2</vt:lpstr>
      <vt:lpstr>SCDBPTASN1!SCDBPTASN1_124BEGN_20</vt:lpstr>
      <vt:lpstr>SCDBPTASN1!SCDBPTASN1_124BEGN_21</vt:lpstr>
      <vt:lpstr>SCDBPTASN1!SCDBPTASN1_124BEGN_22</vt:lpstr>
      <vt:lpstr>SCDBPTASN1!SCDBPTASN1_124BEGN_23</vt:lpstr>
      <vt:lpstr>SCDBPTASN1!SCDBPTASN1_124BEGN_24</vt:lpstr>
      <vt:lpstr>SCDBPTASN1!SCDBPTASN1_124BEGN_25</vt:lpstr>
      <vt:lpstr>SCDBPTASN1!SCDBPTASN1_124BEGN_3</vt:lpstr>
      <vt:lpstr>SCDBPTASN1!SCDBPTASN1_124BEGN_4</vt:lpstr>
      <vt:lpstr>SCDBPTASN1!SCDBPTASN1_124BEGN_5</vt:lpstr>
      <vt:lpstr>SCDBPTASN1!SCDBPTASN1_124BEGN_6</vt:lpstr>
      <vt:lpstr>SCDBPTASN1!SCDBPTASN1_124BEGN_7</vt:lpstr>
      <vt:lpstr>SCDBPTASN1!SCDBPTASN1_124BEGN_8</vt:lpstr>
      <vt:lpstr>SCDBPTASN1!SCDBPTASN1_124BEGN_9</vt:lpstr>
      <vt:lpstr>SCDBPTASN1!SCDBPTASN1_124ENDI_10</vt:lpstr>
      <vt:lpstr>SCDBPTASN1!SCDBPTASN1_124ENDI_11</vt:lpstr>
      <vt:lpstr>SCDBPTASN1!SCDBPTASN1_124ENDI_12</vt:lpstr>
      <vt:lpstr>SCDBPTASN1!SCDBPTASN1_124ENDI_13</vt:lpstr>
      <vt:lpstr>SCDBPTASN1!SCDBPTASN1_124ENDI_14</vt:lpstr>
      <vt:lpstr>SCDBPTASN1!SCDBPTASN1_124ENDI_15</vt:lpstr>
      <vt:lpstr>SCDBPTASN1!SCDBPTASN1_124ENDI_16</vt:lpstr>
      <vt:lpstr>SCDBPTASN1!SCDBPTASN1_124ENDI_17</vt:lpstr>
      <vt:lpstr>SCDBPTASN1!SCDBPTASN1_124ENDI_18</vt:lpstr>
      <vt:lpstr>SCDBPTASN1!SCDBPTASN1_124ENDI_19</vt:lpstr>
      <vt:lpstr>SCDBPTASN1!SCDBPTASN1_124ENDI_2</vt:lpstr>
      <vt:lpstr>SCDBPTASN1!SCDBPTASN1_124ENDI_20</vt:lpstr>
      <vt:lpstr>SCDBPTASN1!SCDBPTASN1_124ENDI_21</vt:lpstr>
      <vt:lpstr>SCDBPTASN1!SCDBPTASN1_124ENDI_22</vt:lpstr>
      <vt:lpstr>SCDBPTASN1!SCDBPTASN1_124ENDI_23</vt:lpstr>
      <vt:lpstr>SCDBPTASN1!SCDBPTASN1_124ENDI_24</vt:lpstr>
      <vt:lpstr>SCDBPTASN1!SCDBPTASN1_124ENDI_25</vt:lpstr>
      <vt:lpstr>SCDBPTASN1!SCDBPTASN1_124ENDI_3</vt:lpstr>
      <vt:lpstr>SCDBPTASN1!SCDBPTASN1_124ENDI_4</vt:lpstr>
      <vt:lpstr>SCDBPTASN1!SCDBPTASN1_124ENDI_5</vt:lpstr>
      <vt:lpstr>SCDBPTASN1!SCDBPTASN1_124ENDI_6</vt:lpstr>
      <vt:lpstr>SCDBPTASN1!SCDBPTASN1_124ENDI_7</vt:lpstr>
      <vt:lpstr>SCDBPTASN1!SCDBPTASN1_124ENDI_8</vt:lpstr>
      <vt:lpstr>SCDBPTASN1!SCDBPTASN1_124ENDI_9</vt:lpstr>
      <vt:lpstr>SCDBPTASN1!SCDBPTASN1_1250000_Range</vt:lpstr>
      <vt:lpstr>SCDBPTASN1!SCDBPTASN1_1259999_11</vt:lpstr>
      <vt:lpstr>SCDBPTASN1!SCDBPTASN1_1259999_12</vt:lpstr>
      <vt:lpstr>SCDBPTASN1!SCDBPTASN1_1259999_13</vt:lpstr>
      <vt:lpstr>SCDBPTASN1!SCDBPTASN1_1259999_14</vt:lpstr>
      <vt:lpstr>SCDBPTASN1!SCDBPTASN1_1259999_16</vt:lpstr>
      <vt:lpstr>SCDBPTASN1!SCDBPTASN1_1259999_17</vt:lpstr>
      <vt:lpstr>SCDBPTASN1!SCDBPTASN1_1259999_18</vt:lpstr>
      <vt:lpstr>SCDBPTASN1!SCDBPTASN1_1259999_19</vt:lpstr>
      <vt:lpstr>SCDBPTASN1!SCDBPTASN1_1259999_20</vt:lpstr>
      <vt:lpstr>SCDBPTASN1!SCDBPTASN1_1259999_21</vt:lpstr>
      <vt:lpstr>SCDBPTASN1!SCDBPTASN1_125BEGN_1</vt:lpstr>
      <vt:lpstr>SCDBPTASN1!SCDBPTASN1_125BEGN_10</vt:lpstr>
      <vt:lpstr>SCDBPTASN1!SCDBPTASN1_125BEGN_11</vt:lpstr>
      <vt:lpstr>SCDBPTASN1!SCDBPTASN1_125BEGN_12</vt:lpstr>
      <vt:lpstr>SCDBPTASN1!SCDBPTASN1_125BEGN_13</vt:lpstr>
      <vt:lpstr>SCDBPTASN1!SCDBPTASN1_125BEGN_14</vt:lpstr>
      <vt:lpstr>SCDBPTASN1!SCDBPTASN1_125BEGN_15</vt:lpstr>
      <vt:lpstr>SCDBPTASN1!SCDBPTASN1_125BEGN_16</vt:lpstr>
      <vt:lpstr>SCDBPTASN1!SCDBPTASN1_125BEGN_17</vt:lpstr>
      <vt:lpstr>SCDBPTASN1!SCDBPTASN1_125BEGN_18</vt:lpstr>
      <vt:lpstr>SCDBPTASN1!SCDBPTASN1_125BEGN_19</vt:lpstr>
      <vt:lpstr>SCDBPTASN1!SCDBPTASN1_125BEGN_2</vt:lpstr>
      <vt:lpstr>SCDBPTASN1!SCDBPTASN1_125BEGN_20</vt:lpstr>
      <vt:lpstr>SCDBPTASN1!SCDBPTASN1_125BEGN_21</vt:lpstr>
      <vt:lpstr>SCDBPTASN1!SCDBPTASN1_125BEGN_22</vt:lpstr>
      <vt:lpstr>SCDBPTASN1!SCDBPTASN1_125BEGN_23</vt:lpstr>
      <vt:lpstr>SCDBPTASN1!SCDBPTASN1_125BEGN_24</vt:lpstr>
      <vt:lpstr>SCDBPTASN1!SCDBPTASN1_125BEGN_25</vt:lpstr>
      <vt:lpstr>SCDBPTASN1!SCDBPTASN1_125BEGN_3</vt:lpstr>
      <vt:lpstr>SCDBPTASN1!SCDBPTASN1_125BEGN_4</vt:lpstr>
      <vt:lpstr>SCDBPTASN1!SCDBPTASN1_125BEGN_5</vt:lpstr>
      <vt:lpstr>SCDBPTASN1!SCDBPTASN1_125BEGN_6</vt:lpstr>
      <vt:lpstr>SCDBPTASN1!SCDBPTASN1_125BEGN_7</vt:lpstr>
      <vt:lpstr>SCDBPTASN1!SCDBPTASN1_125BEGN_8</vt:lpstr>
      <vt:lpstr>SCDBPTASN1!SCDBPTASN1_125BEGN_9</vt:lpstr>
      <vt:lpstr>SCDBPTASN1!SCDBPTASN1_125ENDI_10</vt:lpstr>
      <vt:lpstr>SCDBPTASN1!SCDBPTASN1_125ENDI_11</vt:lpstr>
      <vt:lpstr>SCDBPTASN1!SCDBPTASN1_125ENDI_12</vt:lpstr>
      <vt:lpstr>SCDBPTASN1!SCDBPTASN1_125ENDI_13</vt:lpstr>
      <vt:lpstr>SCDBPTASN1!SCDBPTASN1_125ENDI_14</vt:lpstr>
      <vt:lpstr>SCDBPTASN1!SCDBPTASN1_125ENDI_15</vt:lpstr>
      <vt:lpstr>SCDBPTASN1!SCDBPTASN1_125ENDI_16</vt:lpstr>
      <vt:lpstr>SCDBPTASN1!SCDBPTASN1_125ENDI_17</vt:lpstr>
      <vt:lpstr>SCDBPTASN1!SCDBPTASN1_125ENDI_18</vt:lpstr>
      <vt:lpstr>SCDBPTASN1!SCDBPTASN1_125ENDI_19</vt:lpstr>
      <vt:lpstr>SCDBPTASN1!SCDBPTASN1_125ENDI_2</vt:lpstr>
      <vt:lpstr>SCDBPTASN1!SCDBPTASN1_125ENDI_20</vt:lpstr>
      <vt:lpstr>SCDBPTASN1!SCDBPTASN1_125ENDI_21</vt:lpstr>
      <vt:lpstr>SCDBPTASN1!SCDBPTASN1_125ENDI_22</vt:lpstr>
      <vt:lpstr>SCDBPTASN1!SCDBPTASN1_125ENDI_23</vt:lpstr>
      <vt:lpstr>SCDBPTASN1!SCDBPTASN1_125ENDI_24</vt:lpstr>
      <vt:lpstr>SCDBPTASN1!SCDBPTASN1_125ENDI_25</vt:lpstr>
      <vt:lpstr>SCDBPTASN1!SCDBPTASN1_125ENDI_3</vt:lpstr>
      <vt:lpstr>SCDBPTASN1!SCDBPTASN1_125ENDI_4</vt:lpstr>
      <vt:lpstr>SCDBPTASN1!SCDBPTASN1_125ENDI_5</vt:lpstr>
      <vt:lpstr>SCDBPTASN1!SCDBPTASN1_125ENDI_6</vt:lpstr>
      <vt:lpstr>SCDBPTASN1!SCDBPTASN1_125ENDI_7</vt:lpstr>
      <vt:lpstr>SCDBPTASN1!SCDBPTASN1_125ENDI_8</vt:lpstr>
      <vt:lpstr>SCDBPTASN1!SCDBPTASN1_125ENDI_9</vt:lpstr>
      <vt:lpstr>SCDBPTASN1!SCDBPTASN1_1269999_11</vt:lpstr>
      <vt:lpstr>SCDBPTASN1!SCDBPTASN1_1269999_12</vt:lpstr>
      <vt:lpstr>SCDBPTASN1!SCDBPTASN1_1269999_13</vt:lpstr>
      <vt:lpstr>SCDBPTASN1!SCDBPTASN1_1269999_14</vt:lpstr>
      <vt:lpstr>SCDBPTASN1!SCDBPTASN1_1269999_16</vt:lpstr>
      <vt:lpstr>SCDBPTASN1!SCDBPTASN1_1269999_17</vt:lpstr>
      <vt:lpstr>SCDBPTASN1!SCDBPTASN1_1269999_18</vt:lpstr>
      <vt:lpstr>SCDBPTASN1!SCDBPTASN1_1269999_19</vt:lpstr>
      <vt:lpstr>SCDBPTASN1!SCDBPTASN1_1269999_20</vt:lpstr>
      <vt:lpstr>SCDBPTASN1!SCDBPTASN1_1269999_21</vt:lpstr>
      <vt:lpstr>SCDBPTASN1!SCDBPTASN1_1399999_11</vt:lpstr>
      <vt:lpstr>SCDBPTASN1!SCDBPTASN1_1399999_12</vt:lpstr>
      <vt:lpstr>SCDBPTASN1!SCDBPTASN1_1399999_13</vt:lpstr>
      <vt:lpstr>SCDBPTASN1!SCDBPTASN1_1399999_14</vt:lpstr>
      <vt:lpstr>SCDBPTASN1!SCDBPTASN1_1399999_16</vt:lpstr>
      <vt:lpstr>SCDBPTASN1!SCDBPTASN1_1399999_17</vt:lpstr>
      <vt:lpstr>SCDBPTASN1!SCDBPTASN1_1399999_18</vt:lpstr>
      <vt:lpstr>SCDBPTASN1!SCDBPTASN1_1399999_19</vt:lpstr>
      <vt:lpstr>SCDBPTASN1!SCDBPTASN1_1399999_20</vt:lpstr>
      <vt:lpstr>SCDBPTASN1!SCDBPTASN1_1399999_21</vt:lpstr>
      <vt:lpstr>SCDBPTASN1!SCDBPTASN1_1409999_11</vt:lpstr>
      <vt:lpstr>SCDBPTASN1!SCDBPTASN1_1409999_12</vt:lpstr>
      <vt:lpstr>SCDBPTASN1!SCDBPTASN1_1409999_13</vt:lpstr>
      <vt:lpstr>SCDBPTASN1!SCDBPTASN1_1409999_14</vt:lpstr>
      <vt:lpstr>SCDBPTASN1!SCDBPTASN1_1409999_16</vt:lpstr>
      <vt:lpstr>SCDBPTASN1!SCDBPTASN1_1409999_17</vt:lpstr>
      <vt:lpstr>SCDBPTASN1!SCDBPTASN1_1409999_18</vt:lpstr>
      <vt:lpstr>SCDBPTASN1!SCDBPTASN1_1409999_19</vt:lpstr>
      <vt:lpstr>SCDBPTASN1!SCDBPTASN1_1409999_20</vt:lpstr>
      <vt:lpstr>SCDBPTASN1!SCDBPTASN1_1409999_21</vt:lpstr>
      <vt:lpstr>SCDBPTASN1!SCDBPTASN1_1419999_11</vt:lpstr>
      <vt:lpstr>SCDBPTASN1!SCDBPTASN1_1419999_12</vt:lpstr>
      <vt:lpstr>SCDBPTASN1!SCDBPTASN1_1419999_13</vt:lpstr>
      <vt:lpstr>SCDBPTASN1!SCDBPTASN1_1419999_14</vt:lpstr>
      <vt:lpstr>SCDBPTASN1!SCDBPTASN1_1419999_16</vt:lpstr>
      <vt:lpstr>SCDBPTASN1!SCDBPTASN1_1419999_17</vt:lpstr>
      <vt:lpstr>SCDBPTASN1!SCDBPTASN1_1419999_18</vt:lpstr>
      <vt:lpstr>SCDBPTASN1!SCDBPTASN1_1419999_19</vt:lpstr>
      <vt:lpstr>SCDBPTASN1!SCDBPTASN1_1419999_20</vt:lpstr>
      <vt:lpstr>SCDBPTASN1!SCDBPTASN1_1419999_21</vt:lpstr>
      <vt:lpstr>SCDBPTASN1!SCDBPTASN1_1429999_11</vt:lpstr>
      <vt:lpstr>SCDBPTASN1!SCDBPTASN1_1429999_12</vt:lpstr>
      <vt:lpstr>SCDBPTASN1!SCDBPTASN1_1429999_13</vt:lpstr>
      <vt:lpstr>SCDBPTASN1!SCDBPTASN1_1429999_14</vt:lpstr>
      <vt:lpstr>SCDBPTASN1!SCDBPTASN1_1429999_16</vt:lpstr>
      <vt:lpstr>SCDBPTASN1!SCDBPTASN1_1429999_17</vt:lpstr>
      <vt:lpstr>SCDBPTASN1!SCDBPTASN1_1429999_18</vt:lpstr>
      <vt:lpstr>SCDBPTASN1!SCDBPTASN1_1429999_19</vt:lpstr>
      <vt:lpstr>SCDBPTASN1!SCDBPTASN1_1429999_20</vt:lpstr>
      <vt:lpstr>SCDBPTASN1!SCDBPTASN1_1429999_21</vt:lpstr>
      <vt:lpstr>SCDBPTASN1!SCDBPTASN1_1439999_11</vt:lpstr>
      <vt:lpstr>SCDBPTASN1!SCDBPTASN1_1439999_12</vt:lpstr>
      <vt:lpstr>SCDBPTASN1!SCDBPTASN1_1439999_13</vt:lpstr>
      <vt:lpstr>SCDBPTASN1!SCDBPTASN1_1439999_14</vt:lpstr>
      <vt:lpstr>SCDBPTASN1!SCDBPTASN1_1439999_16</vt:lpstr>
      <vt:lpstr>SCDBPTASN1!SCDBPTASN1_1439999_17</vt:lpstr>
      <vt:lpstr>SCDBPTASN1!SCDBPTASN1_1439999_18</vt:lpstr>
      <vt:lpstr>SCDBPTASN1!SCDBPTASN1_1439999_19</vt:lpstr>
      <vt:lpstr>SCDBPTASN1!SCDBPTASN1_1439999_20</vt:lpstr>
      <vt:lpstr>SCDBPTASN1!SCDBPTASN1_1439999_21</vt:lpstr>
      <vt:lpstr>SCDBPTASN1!SCDBPTASN1_1449999_11</vt:lpstr>
      <vt:lpstr>SCDBPTASN1!SCDBPTASN1_1449999_12</vt:lpstr>
      <vt:lpstr>SCDBPTASN1!SCDBPTASN1_1449999_13</vt:lpstr>
      <vt:lpstr>SCDBPTASN1!SCDBPTASN1_1449999_14</vt:lpstr>
      <vt:lpstr>SCDBPTASN1!SCDBPTASN1_1449999_16</vt:lpstr>
      <vt:lpstr>SCDBPTASN1!SCDBPTASN1_1449999_17</vt:lpstr>
      <vt:lpstr>SCDBPTASN1!SCDBPTASN1_1449999_18</vt:lpstr>
      <vt:lpstr>SCDBPTASN1!SCDBPTASN1_1449999_19</vt:lpstr>
      <vt:lpstr>SCDBPTASN1!SCDBPTASN1_1449999_20</vt:lpstr>
      <vt:lpstr>SCDBPTASN1!SCDBPTASN1_1449999_21</vt:lpstr>
      <vt:lpstr>SCDBPTASN1FE!SCDBPTASN1FE_A0000_Range</vt:lpstr>
      <vt:lpstr>SCDBPTASN1FE!SCDBPTASN1FE_A0001_1</vt:lpstr>
      <vt:lpstr>SCDBPTASN1FE!SCDBPTASN1FE_A0001_2</vt:lpstr>
      <vt:lpstr>SCDBPTASN1FE!SCDBPTASN1FE_ABEGN_1</vt:lpstr>
      <vt:lpstr>SCDBPTASN1FE!SCDBPTASN1FE_ABEGN_2</vt:lpstr>
      <vt:lpstr>SCDBPTASN1FE!SCDBPTASN1FE_AENDI_1</vt:lpstr>
      <vt:lpstr>SCDBPTASN1FE!SCDBPTASN1FE_AENDI_2</vt:lpstr>
      <vt:lpstr>SCDBPTASN2!SCDBPTASN2_0010000_Range</vt:lpstr>
      <vt:lpstr>SCDBPTASN2!SCDBPTASN2_0019999_13</vt:lpstr>
      <vt:lpstr>SCDBPTASN2!SCDBPTASN2_0019999_14</vt:lpstr>
      <vt:lpstr>SCDBPTASN2!SCDBPTASN2_0019999_15</vt:lpstr>
      <vt:lpstr>SCDBPTASN2!SCDBPTASN2_0019999_16</vt:lpstr>
      <vt:lpstr>SCDBPTASN2!SCDBPTASN2_0019999_17</vt:lpstr>
      <vt:lpstr>SCDBPTASN2!SCDBPTASN2_0019999_19</vt:lpstr>
      <vt:lpstr>SCDBPTASN2!SCDBPTASN2_0019999_20</vt:lpstr>
      <vt:lpstr>SCDBPTASN2!SCDBPTASN2_0019999_21</vt:lpstr>
      <vt:lpstr>SCDBPTASN2!SCDBPTASN2_0019999_22</vt:lpstr>
      <vt:lpstr>SCDBPTASN2!SCDBPTASN2_0019999_23</vt:lpstr>
      <vt:lpstr>SCDBPTASN2!SCDBPTASN2_0019999_24</vt:lpstr>
      <vt:lpstr>SCDBPTASN2!SCDBPTASN2_001BEGN_1</vt:lpstr>
      <vt:lpstr>SCDBPTASN2!SCDBPTASN2_001BEGN_10</vt:lpstr>
      <vt:lpstr>SCDBPTASN2!SCDBPTASN2_001BEGN_11</vt:lpstr>
      <vt:lpstr>SCDBPTASN2!SCDBPTASN2_001BEGN_12</vt:lpstr>
      <vt:lpstr>SCDBPTASN2!SCDBPTASN2_001BEGN_13</vt:lpstr>
      <vt:lpstr>SCDBPTASN2!SCDBPTASN2_001BEGN_14</vt:lpstr>
      <vt:lpstr>SCDBPTASN2!SCDBPTASN2_001BEGN_15</vt:lpstr>
      <vt:lpstr>SCDBPTASN2!SCDBPTASN2_001BEGN_16</vt:lpstr>
      <vt:lpstr>SCDBPTASN2!SCDBPTASN2_001BEGN_17</vt:lpstr>
      <vt:lpstr>SCDBPTASN2!SCDBPTASN2_001BEGN_18</vt:lpstr>
      <vt:lpstr>SCDBPTASN2!SCDBPTASN2_001BEGN_19</vt:lpstr>
      <vt:lpstr>SCDBPTASN2!SCDBPTASN2_001BEGN_2</vt:lpstr>
      <vt:lpstr>SCDBPTASN2!SCDBPTASN2_001BEGN_20</vt:lpstr>
      <vt:lpstr>SCDBPTASN2!SCDBPTASN2_001BEGN_21</vt:lpstr>
      <vt:lpstr>SCDBPTASN2!SCDBPTASN2_001BEGN_22</vt:lpstr>
      <vt:lpstr>SCDBPTASN2!SCDBPTASN2_001BEGN_23</vt:lpstr>
      <vt:lpstr>SCDBPTASN2!SCDBPTASN2_001BEGN_24</vt:lpstr>
      <vt:lpstr>SCDBPTASN2!SCDBPTASN2_001BEGN_25</vt:lpstr>
      <vt:lpstr>SCDBPTASN2!SCDBPTASN2_001BEGN_3</vt:lpstr>
      <vt:lpstr>SCDBPTASN2!SCDBPTASN2_001BEGN_4</vt:lpstr>
      <vt:lpstr>SCDBPTASN2!SCDBPTASN2_001BEGN_5</vt:lpstr>
      <vt:lpstr>SCDBPTASN2!SCDBPTASN2_001BEGN_6</vt:lpstr>
      <vt:lpstr>SCDBPTASN2!SCDBPTASN2_001BEGN_7</vt:lpstr>
      <vt:lpstr>SCDBPTASN2!SCDBPTASN2_001BEGN_8</vt:lpstr>
      <vt:lpstr>SCDBPTASN2!SCDBPTASN2_001BEGN_9</vt:lpstr>
      <vt:lpstr>SCDBPTASN2!SCDBPTASN2_001ENDI_10</vt:lpstr>
      <vt:lpstr>SCDBPTASN2!SCDBPTASN2_001ENDI_11</vt:lpstr>
      <vt:lpstr>SCDBPTASN2!SCDBPTASN2_001ENDI_12</vt:lpstr>
      <vt:lpstr>SCDBPTASN2!SCDBPTASN2_001ENDI_13</vt:lpstr>
      <vt:lpstr>SCDBPTASN2!SCDBPTASN2_001ENDI_14</vt:lpstr>
      <vt:lpstr>SCDBPTASN2!SCDBPTASN2_001ENDI_15</vt:lpstr>
      <vt:lpstr>SCDBPTASN2!SCDBPTASN2_001ENDI_16</vt:lpstr>
      <vt:lpstr>SCDBPTASN2!SCDBPTASN2_001ENDI_17</vt:lpstr>
      <vt:lpstr>SCDBPTASN2!SCDBPTASN2_001ENDI_18</vt:lpstr>
      <vt:lpstr>SCDBPTASN2!SCDBPTASN2_001ENDI_19</vt:lpstr>
      <vt:lpstr>SCDBPTASN2!SCDBPTASN2_001ENDI_2</vt:lpstr>
      <vt:lpstr>SCDBPTASN2!SCDBPTASN2_001ENDI_20</vt:lpstr>
      <vt:lpstr>SCDBPTASN2!SCDBPTASN2_001ENDI_21</vt:lpstr>
      <vt:lpstr>SCDBPTASN2!SCDBPTASN2_001ENDI_22</vt:lpstr>
      <vt:lpstr>SCDBPTASN2!SCDBPTASN2_001ENDI_23</vt:lpstr>
      <vt:lpstr>SCDBPTASN2!SCDBPTASN2_001ENDI_24</vt:lpstr>
      <vt:lpstr>SCDBPTASN2!SCDBPTASN2_001ENDI_25</vt:lpstr>
      <vt:lpstr>SCDBPTASN2!SCDBPTASN2_001ENDI_3</vt:lpstr>
      <vt:lpstr>SCDBPTASN2!SCDBPTASN2_001ENDI_4</vt:lpstr>
      <vt:lpstr>SCDBPTASN2!SCDBPTASN2_001ENDI_5</vt:lpstr>
      <vt:lpstr>SCDBPTASN2!SCDBPTASN2_001ENDI_6</vt:lpstr>
      <vt:lpstr>SCDBPTASN2!SCDBPTASN2_001ENDI_7</vt:lpstr>
      <vt:lpstr>SCDBPTASN2!SCDBPTASN2_001ENDI_8</vt:lpstr>
      <vt:lpstr>SCDBPTASN2!SCDBPTASN2_001ENDI_9</vt:lpstr>
      <vt:lpstr>SCDBPTASN2!SCDBPTASN2_0020000_Range</vt:lpstr>
      <vt:lpstr>SCDBPTASN2!SCDBPTASN2_0029999_13</vt:lpstr>
      <vt:lpstr>SCDBPTASN2!SCDBPTASN2_0029999_14</vt:lpstr>
      <vt:lpstr>SCDBPTASN2!SCDBPTASN2_0029999_15</vt:lpstr>
      <vt:lpstr>SCDBPTASN2!SCDBPTASN2_0029999_16</vt:lpstr>
      <vt:lpstr>SCDBPTASN2!SCDBPTASN2_0029999_17</vt:lpstr>
      <vt:lpstr>SCDBPTASN2!SCDBPTASN2_0029999_19</vt:lpstr>
      <vt:lpstr>SCDBPTASN2!SCDBPTASN2_0029999_20</vt:lpstr>
      <vt:lpstr>SCDBPTASN2!SCDBPTASN2_0029999_21</vt:lpstr>
      <vt:lpstr>SCDBPTASN2!SCDBPTASN2_0029999_22</vt:lpstr>
      <vt:lpstr>SCDBPTASN2!SCDBPTASN2_0029999_23</vt:lpstr>
      <vt:lpstr>SCDBPTASN2!SCDBPTASN2_0029999_24</vt:lpstr>
      <vt:lpstr>SCDBPTASN2!SCDBPTASN2_002BEGN_1</vt:lpstr>
      <vt:lpstr>SCDBPTASN2!SCDBPTASN2_002BEGN_10</vt:lpstr>
      <vt:lpstr>SCDBPTASN2!SCDBPTASN2_002BEGN_11</vt:lpstr>
      <vt:lpstr>SCDBPTASN2!SCDBPTASN2_002BEGN_12</vt:lpstr>
      <vt:lpstr>SCDBPTASN2!SCDBPTASN2_002BEGN_13</vt:lpstr>
      <vt:lpstr>SCDBPTASN2!SCDBPTASN2_002BEGN_14</vt:lpstr>
      <vt:lpstr>SCDBPTASN2!SCDBPTASN2_002BEGN_15</vt:lpstr>
      <vt:lpstr>SCDBPTASN2!SCDBPTASN2_002BEGN_16</vt:lpstr>
      <vt:lpstr>SCDBPTASN2!SCDBPTASN2_002BEGN_17</vt:lpstr>
      <vt:lpstr>SCDBPTASN2!SCDBPTASN2_002BEGN_18</vt:lpstr>
      <vt:lpstr>SCDBPTASN2!SCDBPTASN2_002BEGN_19</vt:lpstr>
      <vt:lpstr>SCDBPTASN2!SCDBPTASN2_002BEGN_2</vt:lpstr>
      <vt:lpstr>SCDBPTASN2!SCDBPTASN2_002BEGN_20</vt:lpstr>
      <vt:lpstr>SCDBPTASN2!SCDBPTASN2_002BEGN_21</vt:lpstr>
      <vt:lpstr>SCDBPTASN2!SCDBPTASN2_002BEGN_22</vt:lpstr>
      <vt:lpstr>SCDBPTASN2!SCDBPTASN2_002BEGN_23</vt:lpstr>
      <vt:lpstr>SCDBPTASN2!SCDBPTASN2_002BEGN_24</vt:lpstr>
      <vt:lpstr>SCDBPTASN2!SCDBPTASN2_002BEGN_25</vt:lpstr>
      <vt:lpstr>SCDBPTASN2!SCDBPTASN2_002BEGN_3</vt:lpstr>
      <vt:lpstr>SCDBPTASN2!SCDBPTASN2_002BEGN_4</vt:lpstr>
      <vt:lpstr>SCDBPTASN2!SCDBPTASN2_002BEGN_5</vt:lpstr>
      <vt:lpstr>SCDBPTASN2!SCDBPTASN2_002BEGN_6</vt:lpstr>
      <vt:lpstr>SCDBPTASN2!SCDBPTASN2_002BEGN_7</vt:lpstr>
      <vt:lpstr>SCDBPTASN2!SCDBPTASN2_002BEGN_8</vt:lpstr>
      <vt:lpstr>SCDBPTASN2!SCDBPTASN2_002BEGN_9</vt:lpstr>
      <vt:lpstr>SCDBPTASN2!SCDBPTASN2_002ENDI_10</vt:lpstr>
      <vt:lpstr>SCDBPTASN2!SCDBPTASN2_002ENDI_11</vt:lpstr>
      <vt:lpstr>SCDBPTASN2!SCDBPTASN2_002ENDI_12</vt:lpstr>
      <vt:lpstr>SCDBPTASN2!SCDBPTASN2_002ENDI_13</vt:lpstr>
      <vt:lpstr>SCDBPTASN2!SCDBPTASN2_002ENDI_14</vt:lpstr>
      <vt:lpstr>SCDBPTASN2!SCDBPTASN2_002ENDI_15</vt:lpstr>
      <vt:lpstr>SCDBPTASN2!SCDBPTASN2_002ENDI_16</vt:lpstr>
      <vt:lpstr>SCDBPTASN2!SCDBPTASN2_002ENDI_17</vt:lpstr>
      <vt:lpstr>SCDBPTASN2!SCDBPTASN2_002ENDI_18</vt:lpstr>
      <vt:lpstr>SCDBPTASN2!SCDBPTASN2_002ENDI_19</vt:lpstr>
      <vt:lpstr>SCDBPTASN2!SCDBPTASN2_002ENDI_2</vt:lpstr>
      <vt:lpstr>SCDBPTASN2!SCDBPTASN2_002ENDI_20</vt:lpstr>
      <vt:lpstr>SCDBPTASN2!SCDBPTASN2_002ENDI_21</vt:lpstr>
      <vt:lpstr>SCDBPTASN2!SCDBPTASN2_002ENDI_22</vt:lpstr>
      <vt:lpstr>SCDBPTASN2!SCDBPTASN2_002ENDI_23</vt:lpstr>
      <vt:lpstr>SCDBPTASN2!SCDBPTASN2_002ENDI_24</vt:lpstr>
      <vt:lpstr>SCDBPTASN2!SCDBPTASN2_002ENDI_25</vt:lpstr>
      <vt:lpstr>SCDBPTASN2!SCDBPTASN2_002ENDI_3</vt:lpstr>
      <vt:lpstr>SCDBPTASN2!SCDBPTASN2_002ENDI_4</vt:lpstr>
      <vt:lpstr>SCDBPTASN2!SCDBPTASN2_002ENDI_5</vt:lpstr>
      <vt:lpstr>SCDBPTASN2!SCDBPTASN2_002ENDI_6</vt:lpstr>
      <vt:lpstr>SCDBPTASN2!SCDBPTASN2_002ENDI_7</vt:lpstr>
      <vt:lpstr>SCDBPTASN2!SCDBPTASN2_002ENDI_8</vt:lpstr>
      <vt:lpstr>SCDBPTASN2!SCDBPTASN2_002ENDI_9</vt:lpstr>
      <vt:lpstr>SCDBPTASN2!SCDBPTASN2_0030000_Range</vt:lpstr>
      <vt:lpstr>SCDBPTASN2!SCDBPTASN2_0039999_13</vt:lpstr>
      <vt:lpstr>SCDBPTASN2!SCDBPTASN2_0039999_14</vt:lpstr>
      <vt:lpstr>SCDBPTASN2!SCDBPTASN2_0039999_15</vt:lpstr>
      <vt:lpstr>SCDBPTASN2!SCDBPTASN2_0039999_16</vt:lpstr>
      <vt:lpstr>SCDBPTASN2!SCDBPTASN2_0039999_17</vt:lpstr>
      <vt:lpstr>SCDBPTASN2!SCDBPTASN2_0039999_19</vt:lpstr>
      <vt:lpstr>SCDBPTASN2!SCDBPTASN2_0039999_20</vt:lpstr>
      <vt:lpstr>SCDBPTASN2!SCDBPTASN2_0039999_21</vt:lpstr>
      <vt:lpstr>SCDBPTASN2!SCDBPTASN2_0039999_22</vt:lpstr>
      <vt:lpstr>SCDBPTASN2!SCDBPTASN2_0039999_23</vt:lpstr>
      <vt:lpstr>SCDBPTASN2!SCDBPTASN2_0039999_24</vt:lpstr>
      <vt:lpstr>SCDBPTASN2!SCDBPTASN2_003BEGN_1</vt:lpstr>
      <vt:lpstr>SCDBPTASN2!SCDBPTASN2_003BEGN_10</vt:lpstr>
      <vt:lpstr>SCDBPTASN2!SCDBPTASN2_003BEGN_11</vt:lpstr>
      <vt:lpstr>SCDBPTASN2!SCDBPTASN2_003BEGN_12</vt:lpstr>
      <vt:lpstr>SCDBPTASN2!SCDBPTASN2_003BEGN_13</vt:lpstr>
      <vt:lpstr>SCDBPTASN2!SCDBPTASN2_003BEGN_14</vt:lpstr>
      <vt:lpstr>SCDBPTASN2!SCDBPTASN2_003BEGN_15</vt:lpstr>
      <vt:lpstr>SCDBPTASN2!SCDBPTASN2_003BEGN_16</vt:lpstr>
      <vt:lpstr>SCDBPTASN2!SCDBPTASN2_003BEGN_17</vt:lpstr>
      <vt:lpstr>SCDBPTASN2!SCDBPTASN2_003BEGN_18</vt:lpstr>
      <vt:lpstr>SCDBPTASN2!SCDBPTASN2_003BEGN_19</vt:lpstr>
      <vt:lpstr>SCDBPTASN2!SCDBPTASN2_003BEGN_2</vt:lpstr>
      <vt:lpstr>SCDBPTASN2!SCDBPTASN2_003BEGN_20</vt:lpstr>
      <vt:lpstr>SCDBPTASN2!SCDBPTASN2_003BEGN_21</vt:lpstr>
      <vt:lpstr>SCDBPTASN2!SCDBPTASN2_003BEGN_22</vt:lpstr>
      <vt:lpstr>SCDBPTASN2!SCDBPTASN2_003BEGN_23</vt:lpstr>
      <vt:lpstr>SCDBPTASN2!SCDBPTASN2_003BEGN_24</vt:lpstr>
      <vt:lpstr>SCDBPTASN2!SCDBPTASN2_003BEGN_25</vt:lpstr>
      <vt:lpstr>SCDBPTASN2!SCDBPTASN2_003BEGN_3</vt:lpstr>
      <vt:lpstr>SCDBPTASN2!SCDBPTASN2_003BEGN_4</vt:lpstr>
      <vt:lpstr>SCDBPTASN2!SCDBPTASN2_003BEGN_5</vt:lpstr>
      <vt:lpstr>SCDBPTASN2!SCDBPTASN2_003BEGN_6</vt:lpstr>
      <vt:lpstr>SCDBPTASN2!SCDBPTASN2_003BEGN_7</vt:lpstr>
      <vt:lpstr>SCDBPTASN2!SCDBPTASN2_003BEGN_8</vt:lpstr>
      <vt:lpstr>SCDBPTASN2!SCDBPTASN2_003BEGN_9</vt:lpstr>
      <vt:lpstr>SCDBPTASN2!SCDBPTASN2_003ENDI_10</vt:lpstr>
      <vt:lpstr>SCDBPTASN2!SCDBPTASN2_003ENDI_11</vt:lpstr>
      <vt:lpstr>SCDBPTASN2!SCDBPTASN2_003ENDI_12</vt:lpstr>
      <vt:lpstr>SCDBPTASN2!SCDBPTASN2_003ENDI_13</vt:lpstr>
      <vt:lpstr>SCDBPTASN2!SCDBPTASN2_003ENDI_14</vt:lpstr>
      <vt:lpstr>SCDBPTASN2!SCDBPTASN2_003ENDI_15</vt:lpstr>
      <vt:lpstr>SCDBPTASN2!SCDBPTASN2_003ENDI_16</vt:lpstr>
      <vt:lpstr>SCDBPTASN2!SCDBPTASN2_003ENDI_17</vt:lpstr>
      <vt:lpstr>SCDBPTASN2!SCDBPTASN2_003ENDI_18</vt:lpstr>
      <vt:lpstr>SCDBPTASN2!SCDBPTASN2_003ENDI_19</vt:lpstr>
      <vt:lpstr>SCDBPTASN2!SCDBPTASN2_003ENDI_2</vt:lpstr>
      <vt:lpstr>SCDBPTASN2!SCDBPTASN2_003ENDI_20</vt:lpstr>
      <vt:lpstr>SCDBPTASN2!SCDBPTASN2_003ENDI_21</vt:lpstr>
      <vt:lpstr>SCDBPTASN2!SCDBPTASN2_003ENDI_22</vt:lpstr>
      <vt:lpstr>SCDBPTASN2!SCDBPTASN2_003ENDI_23</vt:lpstr>
      <vt:lpstr>SCDBPTASN2!SCDBPTASN2_003ENDI_24</vt:lpstr>
      <vt:lpstr>SCDBPTASN2!SCDBPTASN2_003ENDI_25</vt:lpstr>
      <vt:lpstr>SCDBPTASN2!SCDBPTASN2_003ENDI_3</vt:lpstr>
      <vt:lpstr>SCDBPTASN2!SCDBPTASN2_003ENDI_4</vt:lpstr>
      <vt:lpstr>SCDBPTASN2!SCDBPTASN2_003ENDI_5</vt:lpstr>
      <vt:lpstr>SCDBPTASN2!SCDBPTASN2_003ENDI_6</vt:lpstr>
      <vt:lpstr>SCDBPTASN2!SCDBPTASN2_003ENDI_7</vt:lpstr>
      <vt:lpstr>SCDBPTASN2!SCDBPTASN2_003ENDI_8</vt:lpstr>
      <vt:lpstr>SCDBPTASN2!SCDBPTASN2_003ENDI_9</vt:lpstr>
      <vt:lpstr>SCDBPTASN2!SCDBPTASN2_0040000_Range</vt:lpstr>
      <vt:lpstr>SCDBPTASN2!SCDBPTASN2_0049999_13</vt:lpstr>
      <vt:lpstr>SCDBPTASN2!SCDBPTASN2_0049999_14</vt:lpstr>
      <vt:lpstr>SCDBPTASN2!SCDBPTASN2_0049999_15</vt:lpstr>
      <vt:lpstr>SCDBPTASN2!SCDBPTASN2_0049999_16</vt:lpstr>
      <vt:lpstr>SCDBPTASN2!SCDBPTASN2_0049999_17</vt:lpstr>
      <vt:lpstr>SCDBPTASN2!SCDBPTASN2_0049999_19</vt:lpstr>
      <vt:lpstr>SCDBPTASN2!SCDBPTASN2_0049999_20</vt:lpstr>
      <vt:lpstr>SCDBPTASN2!SCDBPTASN2_0049999_21</vt:lpstr>
      <vt:lpstr>SCDBPTASN2!SCDBPTASN2_0049999_22</vt:lpstr>
      <vt:lpstr>SCDBPTASN2!SCDBPTASN2_0049999_23</vt:lpstr>
      <vt:lpstr>SCDBPTASN2!SCDBPTASN2_0049999_24</vt:lpstr>
      <vt:lpstr>SCDBPTASN2!SCDBPTASN2_004BEGN_1</vt:lpstr>
      <vt:lpstr>SCDBPTASN2!SCDBPTASN2_004BEGN_10</vt:lpstr>
      <vt:lpstr>SCDBPTASN2!SCDBPTASN2_004BEGN_11</vt:lpstr>
      <vt:lpstr>SCDBPTASN2!SCDBPTASN2_004BEGN_12</vt:lpstr>
      <vt:lpstr>SCDBPTASN2!SCDBPTASN2_004BEGN_13</vt:lpstr>
      <vt:lpstr>SCDBPTASN2!SCDBPTASN2_004BEGN_14</vt:lpstr>
      <vt:lpstr>SCDBPTASN2!SCDBPTASN2_004BEGN_15</vt:lpstr>
      <vt:lpstr>SCDBPTASN2!SCDBPTASN2_004BEGN_16</vt:lpstr>
      <vt:lpstr>SCDBPTASN2!SCDBPTASN2_004BEGN_17</vt:lpstr>
      <vt:lpstr>SCDBPTASN2!SCDBPTASN2_004BEGN_18</vt:lpstr>
      <vt:lpstr>SCDBPTASN2!SCDBPTASN2_004BEGN_19</vt:lpstr>
      <vt:lpstr>SCDBPTASN2!SCDBPTASN2_004BEGN_2</vt:lpstr>
      <vt:lpstr>SCDBPTASN2!SCDBPTASN2_004BEGN_20</vt:lpstr>
      <vt:lpstr>SCDBPTASN2!SCDBPTASN2_004BEGN_21</vt:lpstr>
      <vt:lpstr>SCDBPTASN2!SCDBPTASN2_004BEGN_22</vt:lpstr>
      <vt:lpstr>SCDBPTASN2!SCDBPTASN2_004BEGN_23</vt:lpstr>
      <vt:lpstr>SCDBPTASN2!SCDBPTASN2_004BEGN_24</vt:lpstr>
      <vt:lpstr>SCDBPTASN2!SCDBPTASN2_004BEGN_25</vt:lpstr>
      <vt:lpstr>SCDBPTASN2!SCDBPTASN2_004BEGN_3</vt:lpstr>
      <vt:lpstr>SCDBPTASN2!SCDBPTASN2_004BEGN_4</vt:lpstr>
      <vt:lpstr>SCDBPTASN2!SCDBPTASN2_004BEGN_5</vt:lpstr>
      <vt:lpstr>SCDBPTASN2!SCDBPTASN2_004BEGN_6</vt:lpstr>
      <vt:lpstr>SCDBPTASN2!SCDBPTASN2_004BEGN_7</vt:lpstr>
      <vt:lpstr>SCDBPTASN2!SCDBPTASN2_004BEGN_8</vt:lpstr>
      <vt:lpstr>SCDBPTASN2!SCDBPTASN2_004BEGN_9</vt:lpstr>
      <vt:lpstr>SCDBPTASN2!SCDBPTASN2_004ENDI_10</vt:lpstr>
      <vt:lpstr>SCDBPTASN2!SCDBPTASN2_004ENDI_11</vt:lpstr>
      <vt:lpstr>SCDBPTASN2!SCDBPTASN2_004ENDI_12</vt:lpstr>
      <vt:lpstr>SCDBPTASN2!SCDBPTASN2_004ENDI_13</vt:lpstr>
      <vt:lpstr>SCDBPTASN2!SCDBPTASN2_004ENDI_14</vt:lpstr>
      <vt:lpstr>SCDBPTASN2!SCDBPTASN2_004ENDI_15</vt:lpstr>
      <vt:lpstr>SCDBPTASN2!SCDBPTASN2_004ENDI_16</vt:lpstr>
      <vt:lpstr>SCDBPTASN2!SCDBPTASN2_004ENDI_17</vt:lpstr>
      <vt:lpstr>SCDBPTASN2!SCDBPTASN2_004ENDI_18</vt:lpstr>
      <vt:lpstr>SCDBPTASN2!SCDBPTASN2_004ENDI_19</vt:lpstr>
      <vt:lpstr>SCDBPTASN2!SCDBPTASN2_004ENDI_2</vt:lpstr>
      <vt:lpstr>SCDBPTASN2!SCDBPTASN2_004ENDI_20</vt:lpstr>
      <vt:lpstr>SCDBPTASN2!SCDBPTASN2_004ENDI_21</vt:lpstr>
      <vt:lpstr>SCDBPTASN2!SCDBPTASN2_004ENDI_22</vt:lpstr>
      <vt:lpstr>SCDBPTASN2!SCDBPTASN2_004ENDI_23</vt:lpstr>
      <vt:lpstr>SCDBPTASN2!SCDBPTASN2_004ENDI_24</vt:lpstr>
      <vt:lpstr>SCDBPTASN2!SCDBPTASN2_004ENDI_25</vt:lpstr>
      <vt:lpstr>SCDBPTASN2!SCDBPTASN2_004ENDI_3</vt:lpstr>
      <vt:lpstr>SCDBPTASN2!SCDBPTASN2_004ENDI_4</vt:lpstr>
      <vt:lpstr>SCDBPTASN2!SCDBPTASN2_004ENDI_5</vt:lpstr>
      <vt:lpstr>SCDBPTASN2!SCDBPTASN2_004ENDI_6</vt:lpstr>
      <vt:lpstr>SCDBPTASN2!SCDBPTASN2_004ENDI_7</vt:lpstr>
      <vt:lpstr>SCDBPTASN2!SCDBPTASN2_004ENDI_8</vt:lpstr>
      <vt:lpstr>SCDBPTASN2!SCDBPTASN2_004ENDI_9</vt:lpstr>
      <vt:lpstr>SCDBPTASN2!SCDBPTASN2_0050000_Range</vt:lpstr>
      <vt:lpstr>SCDBPTASN2!SCDBPTASN2_0059999_13</vt:lpstr>
      <vt:lpstr>SCDBPTASN2!SCDBPTASN2_0059999_14</vt:lpstr>
      <vt:lpstr>SCDBPTASN2!SCDBPTASN2_0059999_15</vt:lpstr>
      <vt:lpstr>SCDBPTASN2!SCDBPTASN2_0059999_16</vt:lpstr>
      <vt:lpstr>SCDBPTASN2!SCDBPTASN2_0059999_17</vt:lpstr>
      <vt:lpstr>SCDBPTASN2!SCDBPTASN2_0059999_19</vt:lpstr>
      <vt:lpstr>SCDBPTASN2!SCDBPTASN2_0059999_20</vt:lpstr>
      <vt:lpstr>SCDBPTASN2!SCDBPTASN2_0059999_21</vt:lpstr>
      <vt:lpstr>SCDBPTASN2!SCDBPTASN2_0059999_22</vt:lpstr>
      <vt:lpstr>SCDBPTASN2!SCDBPTASN2_0059999_23</vt:lpstr>
      <vt:lpstr>SCDBPTASN2!SCDBPTASN2_0059999_24</vt:lpstr>
      <vt:lpstr>SCDBPTASN2!SCDBPTASN2_005BEGN_1</vt:lpstr>
      <vt:lpstr>SCDBPTASN2!SCDBPTASN2_005BEGN_10</vt:lpstr>
      <vt:lpstr>SCDBPTASN2!SCDBPTASN2_005BEGN_11</vt:lpstr>
      <vt:lpstr>SCDBPTASN2!SCDBPTASN2_005BEGN_12</vt:lpstr>
      <vt:lpstr>SCDBPTASN2!SCDBPTASN2_005BEGN_13</vt:lpstr>
      <vt:lpstr>SCDBPTASN2!SCDBPTASN2_005BEGN_14</vt:lpstr>
      <vt:lpstr>SCDBPTASN2!SCDBPTASN2_005BEGN_15</vt:lpstr>
      <vt:lpstr>SCDBPTASN2!SCDBPTASN2_005BEGN_16</vt:lpstr>
      <vt:lpstr>SCDBPTASN2!SCDBPTASN2_005BEGN_17</vt:lpstr>
      <vt:lpstr>SCDBPTASN2!SCDBPTASN2_005BEGN_18</vt:lpstr>
      <vt:lpstr>SCDBPTASN2!SCDBPTASN2_005BEGN_19</vt:lpstr>
      <vt:lpstr>SCDBPTASN2!SCDBPTASN2_005BEGN_2</vt:lpstr>
      <vt:lpstr>SCDBPTASN2!SCDBPTASN2_005BEGN_20</vt:lpstr>
      <vt:lpstr>SCDBPTASN2!SCDBPTASN2_005BEGN_21</vt:lpstr>
      <vt:lpstr>SCDBPTASN2!SCDBPTASN2_005BEGN_22</vt:lpstr>
      <vt:lpstr>SCDBPTASN2!SCDBPTASN2_005BEGN_23</vt:lpstr>
      <vt:lpstr>SCDBPTASN2!SCDBPTASN2_005BEGN_24</vt:lpstr>
      <vt:lpstr>SCDBPTASN2!SCDBPTASN2_005BEGN_25</vt:lpstr>
      <vt:lpstr>SCDBPTASN2!SCDBPTASN2_005BEGN_3</vt:lpstr>
      <vt:lpstr>SCDBPTASN2!SCDBPTASN2_005BEGN_4</vt:lpstr>
      <vt:lpstr>SCDBPTASN2!SCDBPTASN2_005BEGN_5</vt:lpstr>
      <vt:lpstr>SCDBPTASN2!SCDBPTASN2_005BEGN_6</vt:lpstr>
      <vt:lpstr>SCDBPTASN2!SCDBPTASN2_005BEGN_7</vt:lpstr>
      <vt:lpstr>SCDBPTASN2!SCDBPTASN2_005BEGN_8</vt:lpstr>
      <vt:lpstr>SCDBPTASN2!SCDBPTASN2_005BEGN_9</vt:lpstr>
      <vt:lpstr>SCDBPTASN2!SCDBPTASN2_005ENDI_10</vt:lpstr>
      <vt:lpstr>SCDBPTASN2!SCDBPTASN2_005ENDI_11</vt:lpstr>
      <vt:lpstr>SCDBPTASN2!SCDBPTASN2_005ENDI_12</vt:lpstr>
      <vt:lpstr>SCDBPTASN2!SCDBPTASN2_005ENDI_13</vt:lpstr>
      <vt:lpstr>SCDBPTASN2!SCDBPTASN2_005ENDI_14</vt:lpstr>
      <vt:lpstr>SCDBPTASN2!SCDBPTASN2_005ENDI_15</vt:lpstr>
      <vt:lpstr>SCDBPTASN2!SCDBPTASN2_005ENDI_16</vt:lpstr>
      <vt:lpstr>SCDBPTASN2!SCDBPTASN2_005ENDI_17</vt:lpstr>
      <vt:lpstr>SCDBPTASN2!SCDBPTASN2_005ENDI_18</vt:lpstr>
      <vt:lpstr>SCDBPTASN2!SCDBPTASN2_005ENDI_19</vt:lpstr>
      <vt:lpstr>SCDBPTASN2!SCDBPTASN2_005ENDI_2</vt:lpstr>
      <vt:lpstr>SCDBPTASN2!SCDBPTASN2_005ENDI_20</vt:lpstr>
      <vt:lpstr>SCDBPTASN2!SCDBPTASN2_005ENDI_21</vt:lpstr>
      <vt:lpstr>SCDBPTASN2!SCDBPTASN2_005ENDI_22</vt:lpstr>
      <vt:lpstr>SCDBPTASN2!SCDBPTASN2_005ENDI_23</vt:lpstr>
      <vt:lpstr>SCDBPTASN2!SCDBPTASN2_005ENDI_24</vt:lpstr>
      <vt:lpstr>SCDBPTASN2!SCDBPTASN2_005ENDI_25</vt:lpstr>
      <vt:lpstr>SCDBPTASN2!SCDBPTASN2_005ENDI_3</vt:lpstr>
      <vt:lpstr>SCDBPTASN2!SCDBPTASN2_005ENDI_4</vt:lpstr>
      <vt:lpstr>SCDBPTASN2!SCDBPTASN2_005ENDI_5</vt:lpstr>
      <vt:lpstr>SCDBPTASN2!SCDBPTASN2_005ENDI_6</vt:lpstr>
      <vt:lpstr>SCDBPTASN2!SCDBPTASN2_005ENDI_7</vt:lpstr>
      <vt:lpstr>SCDBPTASN2!SCDBPTASN2_005ENDI_8</vt:lpstr>
      <vt:lpstr>SCDBPTASN2!SCDBPTASN2_005ENDI_9</vt:lpstr>
      <vt:lpstr>SCDBPTASN2!SCDBPTASN2_0060000_Range</vt:lpstr>
      <vt:lpstr>SCDBPTASN2!SCDBPTASN2_0069999_13</vt:lpstr>
      <vt:lpstr>SCDBPTASN2!SCDBPTASN2_0069999_14</vt:lpstr>
      <vt:lpstr>SCDBPTASN2!SCDBPTASN2_0069999_15</vt:lpstr>
      <vt:lpstr>SCDBPTASN2!SCDBPTASN2_0069999_16</vt:lpstr>
      <vt:lpstr>SCDBPTASN2!SCDBPTASN2_0069999_17</vt:lpstr>
      <vt:lpstr>SCDBPTASN2!SCDBPTASN2_0069999_19</vt:lpstr>
      <vt:lpstr>SCDBPTASN2!SCDBPTASN2_0069999_20</vt:lpstr>
      <vt:lpstr>SCDBPTASN2!SCDBPTASN2_0069999_21</vt:lpstr>
      <vt:lpstr>SCDBPTASN2!SCDBPTASN2_0069999_22</vt:lpstr>
      <vt:lpstr>SCDBPTASN2!SCDBPTASN2_0069999_23</vt:lpstr>
      <vt:lpstr>SCDBPTASN2!SCDBPTASN2_0069999_24</vt:lpstr>
      <vt:lpstr>SCDBPTASN2!SCDBPTASN2_006BEGN_1</vt:lpstr>
      <vt:lpstr>SCDBPTASN2!SCDBPTASN2_006BEGN_10</vt:lpstr>
      <vt:lpstr>SCDBPTASN2!SCDBPTASN2_006BEGN_11</vt:lpstr>
      <vt:lpstr>SCDBPTASN2!SCDBPTASN2_006BEGN_12</vt:lpstr>
      <vt:lpstr>SCDBPTASN2!SCDBPTASN2_006BEGN_13</vt:lpstr>
      <vt:lpstr>SCDBPTASN2!SCDBPTASN2_006BEGN_14</vt:lpstr>
      <vt:lpstr>SCDBPTASN2!SCDBPTASN2_006BEGN_15</vt:lpstr>
      <vt:lpstr>SCDBPTASN2!SCDBPTASN2_006BEGN_16</vt:lpstr>
      <vt:lpstr>SCDBPTASN2!SCDBPTASN2_006BEGN_17</vt:lpstr>
      <vt:lpstr>SCDBPTASN2!SCDBPTASN2_006BEGN_18</vt:lpstr>
      <vt:lpstr>SCDBPTASN2!SCDBPTASN2_006BEGN_19</vt:lpstr>
      <vt:lpstr>SCDBPTASN2!SCDBPTASN2_006BEGN_2</vt:lpstr>
      <vt:lpstr>SCDBPTASN2!SCDBPTASN2_006BEGN_20</vt:lpstr>
      <vt:lpstr>SCDBPTASN2!SCDBPTASN2_006BEGN_21</vt:lpstr>
      <vt:lpstr>SCDBPTASN2!SCDBPTASN2_006BEGN_22</vt:lpstr>
      <vt:lpstr>SCDBPTASN2!SCDBPTASN2_006BEGN_23</vt:lpstr>
      <vt:lpstr>SCDBPTASN2!SCDBPTASN2_006BEGN_24</vt:lpstr>
      <vt:lpstr>SCDBPTASN2!SCDBPTASN2_006BEGN_25</vt:lpstr>
      <vt:lpstr>SCDBPTASN2!SCDBPTASN2_006BEGN_3</vt:lpstr>
      <vt:lpstr>SCDBPTASN2!SCDBPTASN2_006BEGN_4</vt:lpstr>
      <vt:lpstr>SCDBPTASN2!SCDBPTASN2_006BEGN_5</vt:lpstr>
      <vt:lpstr>SCDBPTASN2!SCDBPTASN2_006BEGN_6</vt:lpstr>
      <vt:lpstr>SCDBPTASN2!SCDBPTASN2_006BEGN_7</vt:lpstr>
      <vt:lpstr>SCDBPTASN2!SCDBPTASN2_006BEGN_8</vt:lpstr>
      <vt:lpstr>SCDBPTASN2!SCDBPTASN2_006BEGN_9</vt:lpstr>
      <vt:lpstr>SCDBPTASN2!SCDBPTASN2_006ENDI_10</vt:lpstr>
      <vt:lpstr>SCDBPTASN2!SCDBPTASN2_006ENDI_11</vt:lpstr>
      <vt:lpstr>SCDBPTASN2!SCDBPTASN2_006ENDI_12</vt:lpstr>
      <vt:lpstr>SCDBPTASN2!SCDBPTASN2_006ENDI_13</vt:lpstr>
      <vt:lpstr>SCDBPTASN2!SCDBPTASN2_006ENDI_14</vt:lpstr>
      <vt:lpstr>SCDBPTASN2!SCDBPTASN2_006ENDI_15</vt:lpstr>
      <vt:lpstr>SCDBPTASN2!SCDBPTASN2_006ENDI_16</vt:lpstr>
      <vt:lpstr>SCDBPTASN2!SCDBPTASN2_006ENDI_17</vt:lpstr>
      <vt:lpstr>SCDBPTASN2!SCDBPTASN2_006ENDI_18</vt:lpstr>
      <vt:lpstr>SCDBPTASN2!SCDBPTASN2_006ENDI_19</vt:lpstr>
      <vt:lpstr>SCDBPTASN2!SCDBPTASN2_006ENDI_2</vt:lpstr>
      <vt:lpstr>SCDBPTASN2!SCDBPTASN2_006ENDI_20</vt:lpstr>
      <vt:lpstr>SCDBPTASN2!SCDBPTASN2_006ENDI_21</vt:lpstr>
      <vt:lpstr>SCDBPTASN2!SCDBPTASN2_006ENDI_22</vt:lpstr>
      <vt:lpstr>SCDBPTASN2!SCDBPTASN2_006ENDI_23</vt:lpstr>
      <vt:lpstr>SCDBPTASN2!SCDBPTASN2_006ENDI_24</vt:lpstr>
      <vt:lpstr>SCDBPTASN2!SCDBPTASN2_006ENDI_25</vt:lpstr>
      <vt:lpstr>SCDBPTASN2!SCDBPTASN2_006ENDI_3</vt:lpstr>
      <vt:lpstr>SCDBPTASN2!SCDBPTASN2_006ENDI_4</vt:lpstr>
      <vt:lpstr>SCDBPTASN2!SCDBPTASN2_006ENDI_5</vt:lpstr>
      <vt:lpstr>SCDBPTASN2!SCDBPTASN2_006ENDI_6</vt:lpstr>
      <vt:lpstr>SCDBPTASN2!SCDBPTASN2_006ENDI_7</vt:lpstr>
      <vt:lpstr>SCDBPTASN2!SCDBPTASN2_006ENDI_8</vt:lpstr>
      <vt:lpstr>SCDBPTASN2!SCDBPTASN2_006ENDI_9</vt:lpstr>
      <vt:lpstr>SCDBPTASN2!SCDBPTASN2_0079999_13</vt:lpstr>
      <vt:lpstr>SCDBPTASN2!SCDBPTASN2_0079999_14</vt:lpstr>
      <vt:lpstr>SCDBPTASN2!SCDBPTASN2_0079999_15</vt:lpstr>
      <vt:lpstr>SCDBPTASN2!SCDBPTASN2_0079999_16</vt:lpstr>
      <vt:lpstr>SCDBPTASN2!SCDBPTASN2_0079999_17</vt:lpstr>
      <vt:lpstr>SCDBPTASN2!SCDBPTASN2_0079999_19</vt:lpstr>
      <vt:lpstr>SCDBPTASN2!SCDBPTASN2_0079999_20</vt:lpstr>
      <vt:lpstr>SCDBPTASN2!SCDBPTASN2_0079999_21</vt:lpstr>
      <vt:lpstr>SCDBPTASN2!SCDBPTASN2_0079999_22</vt:lpstr>
      <vt:lpstr>SCDBPTASN2!SCDBPTASN2_0079999_23</vt:lpstr>
      <vt:lpstr>SCDBPTASN2!SCDBPTASN2_0079999_24</vt:lpstr>
      <vt:lpstr>SCDBPTASN2!SCDBPTASN2_0080000_Range</vt:lpstr>
      <vt:lpstr>SCDBPTASN2!SCDBPTASN2_0080001_1</vt:lpstr>
      <vt:lpstr>SCDBPTASN2!SCDBPTASN2_0080001_10</vt:lpstr>
      <vt:lpstr>SCDBPTASN2!SCDBPTASN2_0080001_11</vt:lpstr>
      <vt:lpstr>SCDBPTASN2!SCDBPTASN2_0080001_12</vt:lpstr>
      <vt:lpstr>SCDBPTASN2!SCDBPTASN2_0080001_13</vt:lpstr>
      <vt:lpstr>SCDBPTASN2!SCDBPTASN2_0080001_14</vt:lpstr>
      <vt:lpstr>SCDBPTASN2!SCDBPTASN2_0080001_15</vt:lpstr>
      <vt:lpstr>SCDBPTASN2!SCDBPTASN2_0080001_16</vt:lpstr>
      <vt:lpstr>SCDBPTASN2!SCDBPTASN2_0080001_17</vt:lpstr>
      <vt:lpstr>SCDBPTASN2!SCDBPTASN2_0080001_18</vt:lpstr>
      <vt:lpstr>SCDBPTASN2!SCDBPTASN2_0080001_19</vt:lpstr>
      <vt:lpstr>SCDBPTASN2!SCDBPTASN2_0080001_2</vt:lpstr>
      <vt:lpstr>SCDBPTASN2!SCDBPTASN2_0080001_20</vt:lpstr>
      <vt:lpstr>SCDBPTASN2!SCDBPTASN2_0080001_21</vt:lpstr>
      <vt:lpstr>SCDBPTASN2!SCDBPTASN2_0080001_22</vt:lpstr>
      <vt:lpstr>SCDBPTASN2!SCDBPTASN2_0080001_23</vt:lpstr>
      <vt:lpstr>SCDBPTASN2!SCDBPTASN2_0080001_24</vt:lpstr>
      <vt:lpstr>SCDBPTASN2!SCDBPTASN2_0080001_25</vt:lpstr>
      <vt:lpstr>SCDBPTASN2!SCDBPTASN2_0080001_3</vt:lpstr>
      <vt:lpstr>SCDBPTASN2!SCDBPTASN2_0080001_4</vt:lpstr>
      <vt:lpstr>SCDBPTASN2!SCDBPTASN2_0080001_5</vt:lpstr>
      <vt:lpstr>SCDBPTASN2!SCDBPTASN2_0080001_6</vt:lpstr>
      <vt:lpstr>SCDBPTASN2!SCDBPTASN2_0080001_7</vt:lpstr>
      <vt:lpstr>SCDBPTASN2!SCDBPTASN2_0080001_8</vt:lpstr>
      <vt:lpstr>SCDBPTASN2!SCDBPTASN2_0080001_9</vt:lpstr>
      <vt:lpstr>SCDBPTASN2!SCDBPTASN2_0089999_13</vt:lpstr>
      <vt:lpstr>SCDBPTASN2!SCDBPTASN2_0089999_14</vt:lpstr>
      <vt:lpstr>SCDBPTASN2!SCDBPTASN2_0089999_15</vt:lpstr>
      <vt:lpstr>SCDBPTASN2!SCDBPTASN2_0089999_16</vt:lpstr>
      <vt:lpstr>SCDBPTASN2!SCDBPTASN2_0089999_17</vt:lpstr>
      <vt:lpstr>SCDBPTASN2!SCDBPTASN2_0089999_19</vt:lpstr>
      <vt:lpstr>SCDBPTASN2!SCDBPTASN2_0089999_20</vt:lpstr>
      <vt:lpstr>SCDBPTASN2!SCDBPTASN2_0089999_21</vt:lpstr>
      <vt:lpstr>SCDBPTASN2!SCDBPTASN2_0089999_22</vt:lpstr>
      <vt:lpstr>SCDBPTASN2!SCDBPTASN2_0089999_23</vt:lpstr>
      <vt:lpstr>SCDBPTASN2!SCDBPTASN2_0089999_24</vt:lpstr>
      <vt:lpstr>SCDBPTASN2!SCDBPTASN2_008BEGN_1</vt:lpstr>
      <vt:lpstr>SCDBPTASN2!SCDBPTASN2_008BEGN_10</vt:lpstr>
      <vt:lpstr>SCDBPTASN2!SCDBPTASN2_008BEGN_11</vt:lpstr>
      <vt:lpstr>SCDBPTASN2!SCDBPTASN2_008BEGN_12</vt:lpstr>
      <vt:lpstr>SCDBPTASN2!SCDBPTASN2_008BEGN_13</vt:lpstr>
      <vt:lpstr>SCDBPTASN2!SCDBPTASN2_008BEGN_14</vt:lpstr>
      <vt:lpstr>SCDBPTASN2!SCDBPTASN2_008BEGN_15</vt:lpstr>
      <vt:lpstr>SCDBPTASN2!SCDBPTASN2_008BEGN_16</vt:lpstr>
      <vt:lpstr>SCDBPTASN2!SCDBPTASN2_008BEGN_17</vt:lpstr>
      <vt:lpstr>SCDBPTASN2!SCDBPTASN2_008BEGN_18</vt:lpstr>
      <vt:lpstr>SCDBPTASN2!SCDBPTASN2_008BEGN_19</vt:lpstr>
      <vt:lpstr>SCDBPTASN2!SCDBPTASN2_008BEGN_2</vt:lpstr>
      <vt:lpstr>SCDBPTASN2!SCDBPTASN2_008BEGN_20</vt:lpstr>
      <vt:lpstr>SCDBPTASN2!SCDBPTASN2_008BEGN_21</vt:lpstr>
      <vt:lpstr>SCDBPTASN2!SCDBPTASN2_008BEGN_22</vt:lpstr>
      <vt:lpstr>SCDBPTASN2!SCDBPTASN2_008BEGN_23</vt:lpstr>
      <vt:lpstr>SCDBPTASN2!SCDBPTASN2_008BEGN_24</vt:lpstr>
      <vt:lpstr>SCDBPTASN2!SCDBPTASN2_008BEGN_25</vt:lpstr>
      <vt:lpstr>SCDBPTASN2!SCDBPTASN2_008BEGN_3</vt:lpstr>
      <vt:lpstr>SCDBPTASN2!SCDBPTASN2_008BEGN_4</vt:lpstr>
      <vt:lpstr>SCDBPTASN2!SCDBPTASN2_008BEGN_5</vt:lpstr>
      <vt:lpstr>SCDBPTASN2!SCDBPTASN2_008BEGN_6</vt:lpstr>
      <vt:lpstr>SCDBPTASN2!SCDBPTASN2_008BEGN_7</vt:lpstr>
      <vt:lpstr>SCDBPTASN2!SCDBPTASN2_008BEGN_8</vt:lpstr>
      <vt:lpstr>SCDBPTASN2!SCDBPTASN2_008BEGN_9</vt:lpstr>
      <vt:lpstr>SCDBPTASN2!SCDBPTASN2_008ENDI_10</vt:lpstr>
      <vt:lpstr>SCDBPTASN2!SCDBPTASN2_008ENDI_11</vt:lpstr>
      <vt:lpstr>SCDBPTASN2!SCDBPTASN2_008ENDI_12</vt:lpstr>
      <vt:lpstr>SCDBPTASN2!SCDBPTASN2_008ENDI_13</vt:lpstr>
      <vt:lpstr>SCDBPTASN2!SCDBPTASN2_008ENDI_14</vt:lpstr>
      <vt:lpstr>SCDBPTASN2!SCDBPTASN2_008ENDI_15</vt:lpstr>
      <vt:lpstr>SCDBPTASN2!SCDBPTASN2_008ENDI_16</vt:lpstr>
      <vt:lpstr>SCDBPTASN2!SCDBPTASN2_008ENDI_17</vt:lpstr>
      <vt:lpstr>SCDBPTASN2!SCDBPTASN2_008ENDI_18</vt:lpstr>
      <vt:lpstr>SCDBPTASN2!SCDBPTASN2_008ENDI_19</vt:lpstr>
      <vt:lpstr>SCDBPTASN2!SCDBPTASN2_008ENDI_2</vt:lpstr>
      <vt:lpstr>SCDBPTASN2!SCDBPTASN2_008ENDI_20</vt:lpstr>
      <vt:lpstr>SCDBPTASN2!SCDBPTASN2_008ENDI_21</vt:lpstr>
      <vt:lpstr>SCDBPTASN2!SCDBPTASN2_008ENDI_22</vt:lpstr>
      <vt:lpstr>SCDBPTASN2!SCDBPTASN2_008ENDI_23</vt:lpstr>
      <vt:lpstr>SCDBPTASN2!SCDBPTASN2_008ENDI_24</vt:lpstr>
      <vt:lpstr>SCDBPTASN2!SCDBPTASN2_008ENDI_25</vt:lpstr>
      <vt:lpstr>SCDBPTASN2!SCDBPTASN2_008ENDI_3</vt:lpstr>
      <vt:lpstr>SCDBPTASN2!SCDBPTASN2_008ENDI_4</vt:lpstr>
      <vt:lpstr>SCDBPTASN2!SCDBPTASN2_008ENDI_5</vt:lpstr>
      <vt:lpstr>SCDBPTASN2!SCDBPTASN2_008ENDI_6</vt:lpstr>
      <vt:lpstr>SCDBPTASN2!SCDBPTASN2_008ENDI_7</vt:lpstr>
      <vt:lpstr>SCDBPTASN2!SCDBPTASN2_008ENDI_8</vt:lpstr>
      <vt:lpstr>SCDBPTASN2!SCDBPTASN2_008ENDI_9</vt:lpstr>
      <vt:lpstr>SCDBPTASN2!SCDBPTASN2_0090000_Range</vt:lpstr>
      <vt:lpstr>SCDBPTASN2!SCDBPTASN2_0090001_1</vt:lpstr>
      <vt:lpstr>SCDBPTASN2!SCDBPTASN2_0090001_10</vt:lpstr>
      <vt:lpstr>SCDBPTASN2!SCDBPTASN2_0090001_11</vt:lpstr>
      <vt:lpstr>SCDBPTASN2!SCDBPTASN2_0090001_12</vt:lpstr>
      <vt:lpstr>SCDBPTASN2!SCDBPTASN2_0090001_13</vt:lpstr>
      <vt:lpstr>SCDBPTASN2!SCDBPTASN2_0090001_14</vt:lpstr>
      <vt:lpstr>SCDBPTASN2!SCDBPTASN2_0090001_15</vt:lpstr>
      <vt:lpstr>SCDBPTASN2!SCDBPTASN2_0090001_16</vt:lpstr>
      <vt:lpstr>SCDBPTASN2!SCDBPTASN2_0090001_17</vt:lpstr>
      <vt:lpstr>SCDBPTASN2!SCDBPTASN2_0090001_18</vt:lpstr>
      <vt:lpstr>SCDBPTASN2!SCDBPTASN2_0090001_19</vt:lpstr>
      <vt:lpstr>SCDBPTASN2!SCDBPTASN2_0090001_2</vt:lpstr>
      <vt:lpstr>SCDBPTASN2!SCDBPTASN2_0090001_20</vt:lpstr>
      <vt:lpstr>SCDBPTASN2!SCDBPTASN2_0090001_21</vt:lpstr>
      <vt:lpstr>SCDBPTASN2!SCDBPTASN2_0090001_22</vt:lpstr>
      <vt:lpstr>SCDBPTASN2!SCDBPTASN2_0090001_23</vt:lpstr>
      <vt:lpstr>SCDBPTASN2!SCDBPTASN2_0090001_24</vt:lpstr>
      <vt:lpstr>SCDBPTASN2!SCDBPTASN2_0090001_25</vt:lpstr>
      <vt:lpstr>SCDBPTASN2!SCDBPTASN2_0090001_3</vt:lpstr>
      <vt:lpstr>SCDBPTASN2!SCDBPTASN2_0090001_4</vt:lpstr>
      <vt:lpstr>SCDBPTASN2!SCDBPTASN2_0090001_5</vt:lpstr>
      <vt:lpstr>SCDBPTASN2!SCDBPTASN2_0090001_6</vt:lpstr>
      <vt:lpstr>SCDBPTASN2!SCDBPTASN2_0090001_7</vt:lpstr>
      <vt:lpstr>SCDBPTASN2!SCDBPTASN2_0090001_8</vt:lpstr>
      <vt:lpstr>SCDBPTASN2!SCDBPTASN2_0090001_9</vt:lpstr>
      <vt:lpstr>SCDBPTASN2!SCDBPTASN2_0099999_13</vt:lpstr>
      <vt:lpstr>SCDBPTASN2!SCDBPTASN2_0099999_14</vt:lpstr>
      <vt:lpstr>SCDBPTASN2!SCDBPTASN2_0099999_15</vt:lpstr>
      <vt:lpstr>SCDBPTASN2!SCDBPTASN2_0099999_16</vt:lpstr>
      <vt:lpstr>SCDBPTASN2!SCDBPTASN2_0099999_17</vt:lpstr>
      <vt:lpstr>SCDBPTASN2!SCDBPTASN2_0099999_19</vt:lpstr>
      <vt:lpstr>SCDBPTASN2!SCDBPTASN2_0099999_20</vt:lpstr>
      <vt:lpstr>SCDBPTASN2!SCDBPTASN2_0099999_21</vt:lpstr>
      <vt:lpstr>SCDBPTASN2!SCDBPTASN2_0099999_22</vt:lpstr>
      <vt:lpstr>SCDBPTASN2!SCDBPTASN2_0099999_23</vt:lpstr>
      <vt:lpstr>SCDBPTASN2!SCDBPTASN2_0099999_24</vt:lpstr>
      <vt:lpstr>SCDBPTASN2!SCDBPTASN2_009BEGN_1</vt:lpstr>
      <vt:lpstr>SCDBPTASN2!SCDBPTASN2_009BEGN_10</vt:lpstr>
      <vt:lpstr>SCDBPTASN2!SCDBPTASN2_009BEGN_11</vt:lpstr>
      <vt:lpstr>SCDBPTASN2!SCDBPTASN2_009BEGN_12</vt:lpstr>
      <vt:lpstr>SCDBPTASN2!SCDBPTASN2_009BEGN_13</vt:lpstr>
      <vt:lpstr>SCDBPTASN2!SCDBPTASN2_009BEGN_14</vt:lpstr>
      <vt:lpstr>SCDBPTASN2!SCDBPTASN2_009BEGN_15</vt:lpstr>
      <vt:lpstr>SCDBPTASN2!SCDBPTASN2_009BEGN_16</vt:lpstr>
      <vt:lpstr>SCDBPTASN2!SCDBPTASN2_009BEGN_17</vt:lpstr>
      <vt:lpstr>SCDBPTASN2!SCDBPTASN2_009BEGN_18</vt:lpstr>
      <vt:lpstr>SCDBPTASN2!SCDBPTASN2_009BEGN_19</vt:lpstr>
      <vt:lpstr>SCDBPTASN2!SCDBPTASN2_009BEGN_2</vt:lpstr>
      <vt:lpstr>SCDBPTASN2!SCDBPTASN2_009BEGN_20</vt:lpstr>
      <vt:lpstr>SCDBPTASN2!SCDBPTASN2_009BEGN_21</vt:lpstr>
      <vt:lpstr>SCDBPTASN2!SCDBPTASN2_009BEGN_22</vt:lpstr>
      <vt:lpstr>SCDBPTASN2!SCDBPTASN2_009BEGN_23</vt:lpstr>
      <vt:lpstr>SCDBPTASN2!SCDBPTASN2_009BEGN_24</vt:lpstr>
      <vt:lpstr>SCDBPTASN2!SCDBPTASN2_009BEGN_25</vt:lpstr>
      <vt:lpstr>SCDBPTASN2!SCDBPTASN2_009BEGN_3</vt:lpstr>
      <vt:lpstr>SCDBPTASN2!SCDBPTASN2_009BEGN_4</vt:lpstr>
      <vt:lpstr>SCDBPTASN2!SCDBPTASN2_009BEGN_5</vt:lpstr>
      <vt:lpstr>SCDBPTASN2!SCDBPTASN2_009BEGN_6</vt:lpstr>
      <vt:lpstr>SCDBPTASN2!SCDBPTASN2_009BEGN_7</vt:lpstr>
      <vt:lpstr>SCDBPTASN2!SCDBPTASN2_009BEGN_8</vt:lpstr>
      <vt:lpstr>SCDBPTASN2!SCDBPTASN2_009BEGN_9</vt:lpstr>
      <vt:lpstr>SCDBPTASN2!SCDBPTASN2_009ENDI_10</vt:lpstr>
      <vt:lpstr>SCDBPTASN2!SCDBPTASN2_009ENDI_11</vt:lpstr>
      <vt:lpstr>SCDBPTASN2!SCDBPTASN2_009ENDI_12</vt:lpstr>
      <vt:lpstr>SCDBPTASN2!SCDBPTASN2_009ENDI_13</vt:lpstr>
      <vt:lpstr>SCDBPTASN2!SCDBPTASN2_009ENDI_14</vt:lpstr>
      <vt:lpstr>SCDBPTASN2!SCDBPTASN2_009ENDI_15</vt:lpstr>
      <vt:lpstr>SCDBPTASN2!SCDBPTASN2_009ENDI_16</vt:lpstr>
      <vt:lpstr>SCDBPTASN2!SCDBPTASN2_009ENDI_17</vt:lpstr>
      <vt:lpstr>SCDBPTASN2!SCDBPTASN2_009ENDI_18</vt:lpstr>
      <vt:lpstr>SCDBPTASN2!SCDBPTASN2_009ENDI_19</vt:lpstr>
      <vt:lpstr>SCDBPTASN2!SCDBPTASN2_009ENDI_2</vt:lpstr>
      <vt:lpstr>SCDBPTASN2!SCDBPTASN2_009ENDI_20</vt:lpstr>
      <vt:lpstr>SCDBPTASN2!SCDBPTASN2_009ENDI_21</vt:lpstr>
      <vt:lpstr>SCDBPTASN2!SCDBPTASN2_009ENDI_22</vt:lpstr>
      <vt:lpstr>SCDBPTASN2!SCDBPTASN2_009ENDI_23</vt:lpstr>
      <vt:lpstr>SCDBPTASN2!SCDBPTASN2_009ENDI_24</vt:lpstr>
      <vt:lpstr>SCDBPTASN2!SCDBPTASN2_009ENDI_25</vt:lpstr>
      <vt:lpstr>SCDBPTASN2!SCDBPTASN2_009ENDI_3</vt:lpstr>
      <vt:lpstr>SCDBPTASN2!SCDBPTASN2_009ENDI_4</vt:lpstr>
      <vt:lpstr>SCDBPTASN2!SCDBPTASN2_009ENDI_5</vt:lpstr>
      <vt:lpstr>SCDBPTASN2!SCDBPTASN2_009ENDI_6</vt:lpstr>
      <vt:lpstr>SCDBPTASN2!SCDBPTASN2_009ENDI_7</vt:lpstr>
      <vt:lpstr>SCDBPTASN2!SCDBPTASN2_009ENDI_8</vt:lpstr>
      <vt:lpstr>SCDBPTASN2!SCDBPTASN2_009ENDI_9</vt:lpstr>
      <vt:lpstr>SCDBPTASN2!SCDBPTASN2_0100000_Range</vt:lpstr>
      <vt:lpstr>SCDBPTASN2!SCDBPTASN2_0109999_13</vt:lpstr>
      <vt:lpstr>SCDBPTASN2!SCDBPTASN2_0109999_14</vt:lpstr>
      <vt:lpstr>SCDBPTASN2!SCDBPTASN2_0109999_15</vt:lpstr>
      <vt:lpstr>SCDBPTASN2!SCDBPTASN2_0109999_16</vt:lpstr>
      <vt:lpstr>SCDBPTASN2!SCDBPTASN2_0109999_17</vt:lpstr>
      <vt:lpstr>SCDBPTASN2!SCDBPTASN2_0109999_19</vt:lpstr>
      <vt:lpstr>SCDBPTASN2!SCDBPTASN2_0109999_20</vt:lpstr>
      <vt:lpstr>SCDBPTASN2!SCDBPTASN2_0109999_21</vt:lpstr>
      <vt:lpstr>SCDBPTASN2!SCDBPTASN2_0109999_22</vt:lpstr>
      <vt:lpstr>SCDBPTASN2!SCDBPTASN2_0109999_23</vt:lpstr>
      <vt:lpstr>SCDBPTASN2!SCDBPTASN2_0109999_24</vt:lpstr>
      <vt:lpstr>SCDBPTASN2!SCDBPTASN2_010BEGN_1</vt:lpstr>
      <vt:lpstr>SCDBPTASN2!SCDBPTASN2_010BEGN_10</vt:lpstr>
      <vt:lpstr>SCDBPTASN2!SCDBPTASN2_010BEGN_11</vt:lpstr>
      <vt:lpstr>SCDBPTASN2!SCDBPTASN2_010BEGN_12</vt:lpstr>
      <vt:lpstr>SCDBPTASN2!SCDBPTASN2_010BEGN_13</vt:lpstr>
      <vt:lpstr>SCDBPTASN2!SCDBPTASN2_010BEGN_14</vt:lpstr>
      <vt:lpstr>SCDBPTASN2!SCDBPTASN2_010BEGN_15</vt:lpstr>
      <vt:lpstr>SCDBPTASN2!SCDBPTASN2_010BEGN_16</vt:lpstr>
      <vt:lpstr>SCDBPTASN2!SCDBPTASN2_010BEGN_17</vt:lpstr>
      <vt:lpstr>SCDBPTASN2!SCDBPTASN2_010BEGN_18</vt:lpstr>
      <vt:lpstr>SCDBPTASN2!SCDBPTASN2_010BEGN_19</vt:lpstr>
      <vt:lpstr>SCDBPTASN2!SCDBPTASN2_010BEGN_2</vt:lpstr>
      <vt:lpstr>SCDBPTASN2!SCDBPTASN2_010BEGN_20</vt:lpstr>
      <vt:lpstr>SCDBPTASN2!SCDBPTASN2_010BEGN_21</vt:lpstr>
      <vt:lpstr>SCDBPTASN2!SCDBPTASN2_010BEGN_22</vt:lpstr>
      <vt:lpstr>SCDBPTASN2!SCDBPTASN2_010BEGN_23</vt:lpstr>
      <vt:lpstr>SCDBPTASN2!SCDBPTASN2_010BEGN_24</vt:lpstr>
      <vt:lpstr>SCDBPTASN2!SCDBPTASN2_010BEGN_25</vt:lpstr>
      <vt:lpstr>SCDBPTASN2!SCDBPTASN2_010BEGN_3</vt:lpstr>
      <vt:lpstr>SCDBPTASN2!SCDBPTASN2_010BEGN_4</vt:lpstr>
      <vt:lpstr>SCDBPTASN2!SCDBPTASN2_010BEGN_5</vt:lpstr>
      <vt:lpstr>SCDBPTASN2!SCDBPTASN2_010BEGN_6</vt:lpstr>
      <vt:lpstr>SCDBPTASN2!SCDBPTASN2_010BEGN_7</vt:lpstr>
      <vt:lpstr>SCDBPTASN2!SCDBPTASN2_010BEGN_8</vt:lpstr>
      <vt:lpstr>SCDBPTASN2!SCDBPTASN2_010BEGN_9</vt:lpstr>
      <vt:lpstr>SCDBPTASN2!SCDBPTASN2_010ENDI_10</vt:lpstr>
      <vt:lpstr>SCDBPTASN2!SCDBPTASN2_010ENDI_11</vt:lpstr>
      <vt:lpstr>SCDBPTASN2!SCDBPTASN2_010ENDI_12</vt:lpstr>
      <vt:lpstr>SCDBPTASN2!SCDBPTASN2_010ENDI_13</vt:lpstr>
      <vt:lpstr>SCDBPTASN2!SCDBPTASN2_010ENDI_14</vt:lpstr>
      <vt:lpstr>SCDBPTASN2!SCDBPTASN2_010ENDI_15</vt:lpstr>
      <vt:lpstr>SCDBPTASN2!SCDBPTASN2_010ENDI_16</vt:lpstr>
      <vt:lpstr>SCDBPTASN2!SCDBPTASN2_010ENDI_17</vt:lpstr>
      <vt:lpstr>SCDBPTASN2!SCDBPTASN2_010ENDI_18</vt:lpstr>
      <vt:lpstr>SCDBPTASN2!SCDBPTASN2_010ENDI_19</vt:lpstr>
      <vt:lpstr>SCDBPTASN2!SCDBPTASN2_010ENDI_2</vt:lpstr>
      <vt:lpstr>SCDBPTASN2!SCDBPTASN2_010ENDI_20</vt:lpstr>
      <vt:lpstr>SCDBPTASN2!SCDBPTASN2_010ENDI_21</vt:lpstr>
      <vt:lpstr>SCDBPTASN2!SCDBPTASN2_010ENDI_22</vt:lpstr>
      <vt:lpstr>SCDBPTASN2!SCDBPTASN2_010ENDI_23</vt:lpstr>
      <vt:lpstr>SCDBPTASN2!SCDBPTASN2_010ENDI_24</vt:lpstr>
      <vt:lpstr>SCDBPTASN2!SCDBPTASN2_010ENDI_25</vt:lpstr>
      <vt:lpstr>SCDBPTASN2!SCDBPTASN2_010ENDI_3</vt:lpstr>
      <vt:lpstr>SCDBPTASN2!SCDBPTASN2_010ENDI_4</vt:lpstr>
      <vt:lpstr>SCDBPTASN2!SCDBPTASN2_010ENDI_5</vt:lpstr>
      <vt:lpstr>SCDBPTASN2!SCDBPTASN2_010ENDI_6</vt:lpstr>
      <vt:lpstr>SCDBPTASN2!SCDBPTASN2_010ENDI_7</vt:lpstr>
      <vt:lpstr>SCDBPTASN2!SCDBPTASN2_010ENDI_8</vt:lpstr>
      <vt:lpstr>SCDBPTASN2!SCDBPTASN2_010ENDI_9</vt:lpstr>
      <vt:lpstr>SCDBPTASN2!SCDBPTASN2_0110000_Range</vt:lpstr>
      <vt:lpstr>SCDBPTASN2!SCDBPTASN2_0119999_13</vt:lpstr>
      <vt:lpstr>SCDBPTASN2!SCDBPTASN2_0119999_14</vt:lpstr>
      <vt:lpstr>SCDBPTASN2!SCDBPTASN2_0119999_15</vt:lpstr>
      <vt:lpstr>SCDBPTASN2!SCDBPTASN2_0119999_16</vt:lpstr>
      <vt:lpstr>SCDBPTASN2!SCDBPTASN2_0119999_17</vt:lpstr>
      <vt:lpstr>SCDBPTASN2!SCDBPTASN2_0119999_19</vt:lpstr>
      <vt:lpstr>SCDBPTASN2!SCDBPTASN2_0119999_20</vt:lpstr>
      <vt:lpstr>SCDBPTASN2!SCDBPTASN2_0119999_21</vt:lpstr>
      <vt:lpstr>SCDBPTASN2!SCDBPTASN2_0119999_22</vt:lpstr>
      <vt:lpstr>SCDBPTASN2!SCDBPTASN2_0119999_23</vt:lpstr>
      <vt:lpstr>SCDBPTASN2!SCDBPTASN2_0119999_24</vt:lpstr>
      <vt:lpstr>SCDBPTASN2!SCDBPTASN2_011BEGN_1</vt:lpstr>
      <vt:lpstr>SCDBPTASN2!SCDBPTASN2_011BEGN_10</vt:lpstr>
      <vt:lpstr>SCDBPTASN2!SCDBPTASN2_011BEGN_11</vt:lpstr>
      <vt:lpstr>SCDBPTASN2!SCDBPTASN2_011BEGN_12</vt:lpstr>
      <vt:lpstr>SCDBPTASN2!SCDBPTASN2_011BEGN_13</vt:lpstr>
      <vt:lpstr>SCDBPTASN2!SCDBPTASN2_011BEGN_14</vt:lpstr>
      <vt:lpstr>SCDBPTASN2!SCDBPTASN2_011BEGN_15</vt:lpstr>
      <vt:lpstr>SCDBPTASN2!SCDBPTASN2_011BEGN_16</vt:lpstr>
      <vt:lpstr>SCDBPTASN2!SCDBPTASN2_011BEGN_17</vt:lpstr>
      <vt:lpstr>SCDBPTASN2!SCDBPTASN2_011BEGN_18</vt:lpstr>
      <vt:lpstr>SCDBPTASN2!SCDBPTASN2_011BEGN_19</vt:lpstr>
      <vt:lpstr>SCDBPTASN2!SCDBPTASN2_011BEGN_2</vt:lpstr>
      <vt:lpstr>SCDBPTASN2!SCDBPTASN2_011BEGN_20</vt:lpstr>
      <vt:lpstr>SCDBPTASN2!SCDBPTASN2_011BEGN_21</vt:lpstr>
      <vt:lpstr>SCDBPTASN2!SCDBPTASN2_011BEGN_22</vt:lpstr>
      <vt:lpstr>SCDBPTASN2!SCDBPTASN2_011BEGN_23</vt:lpstr>
      <vt:lpstr>SCDBPTASN2!SCDBPTASN2_011BEGN_24</vt:lpstr>
      <vt:lpstr>SCDBPTASN2!SCDBPTASN2_011BEGN_25</vt:lpstr>
      <vt:lpstr>SCDBPTASN2!SCDBPTASN2_011BEGN_3</vt:lpstr>
      <vt:lpstr>SCDBPTASN2!SCDBPTASN2_011BEGN_4</vt:lpstr>
      <vt:lpstr>SCDBPTASN2!SCDBPTASN2_011BEGN_5</vt:lpstr>
      <vt:lpstr>SCDBPTASN2!SCDBPTASN2_011BEGN_6</vt:lpstr>
      <vt:lpstr>SCDBPTASN2!SCDBPTASN2_011BEGN_7</vt:lpstr>
      <vt:lpstr>SCDBPTASN2!SCDBPTASN2_011BEGN_8</vt:lpstr>
      <vt:lpstr>SCDBPTASN2!SCDBPTASN2_011BEGN_9</vt:lpstr>
      <vt:lpstr>SCDBPTASN2!SCDBPTASN2_011ENDI_10</vt:lpstr>
      <vt:lpstr>SCDBPTASN2!SCDBPTASN2_011ENDI_11</vt:lpstr>
      <vt:lpstr>SCDBPTASN2!SCDBPTASN2_011ENDI_12</vt:lpstr>
      <vt:lpstr>SCDBPTASN2!SCDBPTASN2_011ENDI_13</vt:lpstr>
      <vt:lpstr>SCDBPTASN2!SCDBPTASN2_011ENDI_14</vt:lpstr>
      <vt:lpstr>SCDBPTASN2!SCDBPTASN2_011ENDI_15</vt:lpstr>
      <vt:lpstr>SCDBPTASN2!SCDBPTASN2_011ENDI_16</vt:lpstr>
      <vt:lpstr>SCDBPTASN2!SCDBPTASN2_011ENDI_17</vt:lpstr>
      <vt:lpstr>SCDBPTASN2!SCDBPTASN2_011ENDI_18</vt:lpstr>
      <vt:lpstr>SCDBPTASN2!SCDBPTASN2_011ENDI_19</vt:lpstr>
      <vt:lpstr>SCDBPTASN2!SCDBPTASN2_011ENDI_2</vt:lpstr>
      <vt:lpstr>SCDBPTASN2!SCDBPTASN2_011ENDI_20</vt:lpstr>
      <vt:lpstr>SCDBPTASN2!SCDBPTASN2_011ENDI_21</vt:lpstr>
      <vt:lpstr>SCDBPTASN2!SCDBPTASN2_011ENDI_22</vt:lpstr>
      <vt:lpstr>SCDBPTASN2!SCDBPTASN2_011ENDI_23</vt:lpstr>
      <vt:lpstr>SCDBPTASN2!SCDBPTASN2_011ENDI_24</vt:lpstr>
      <vt:lpstr>SCDBPTASN2!SCDBPTASN2_011ENDI_25</vt:lpstr>
      <vt:lpstr>SCDBPTASN2!SCDBPTASN2_011ENDI_3</vt:lpstr>
      <vt:lpstr>SCDBPTASN2!SCDBPTASN2_011ENDI_4</vt:lpstr>
      <vt:lpstr>SCDBPTASN2!SCDBPTASN2_011ENDI_5</vt:lpstr>
      <vt:lpstr>SCDBPTASN2!SCDBPTASN2_011ENDI_6</vt:lpstr>
      <vt:lpstr>SCDBPTASN2!SCDBPTASN2_011ENDI_7</vt:lpstr>
      <vt:lpstr>SCDBPTASN2!SCDBPTASN2_011ENDI_8</vt:lpstr>
      <vt:lpstr>SCDBPTASN2!SCDBPTASN2_011ENDI_9</vt:lpstr>
      <vt:lpstr>SCDBPTASN2!SCDBPTASN2_0120000_Range</vt:lpstr>
      <vt:lpstr>SCDBPTASN2!SCDBPTASN2_0120001_1</vt:lpstr>
      <vt:lpstr>SCDBPTASN2!SCDBPTASN2_0120001_10</vt:lpstr>
      <vt:lpstr>SCDBPTASN2!SCDBPTASN2_0120001_11</vt:lpstr>
      <vt:lpstr>SCDBPTASN2!SCDBPTASN2_0120001_12</vt:lpstr>
      <vt:lpstr>SCDBPTASN2!SCDBPTASN2_0120001_13</vt:lpstr>
      <vt:lpstr>SCDBPTASN2!SCDBPTASN2_0120001_14</vt:lpstr>
      <vt:lpstr>SCDBPTASN2!SCDBPTASN2_0120001_15</vt:lpstr>
      <vt:lpstr>SCDBPTASN2!SCDBPTASN2_0120001_16</vt:lpstr>
      <vt:lpstr>SCDBPTASN2!SCDBPTASN2_0120001_17</vt:lpstr>
      <vt:lpstr>SCDBPTASN2!SCDBPTASN2_0120001_18</vt:lpstr>
      <vt:lpstr>SCDBPTASN2!SCDBPTASN2_0120001_19</vt:lpstr>
      <vt:lpstr>SCDBPTASN2!SCDBPTASN2_0120001_2</vt:lpstr>
      <vt:lpstr>SCDBPTASN2!SCDBPTASN2_0120001_20</vt:lpstr>
      <vt:lpstr>SCDBPTASN2!SCDBPTASN2_0120001_21</vt:lpstr>
      <vt:lpstr>SCDBPTASN2!SCDBPTASN2_0120001_22</vt:lpstr>
      <vt:lpstr>SCDBPTASN2!SCDBPTASN2_0120001_23</vt:lpstr>
      <vt:lpstr>SCDBPTASN2!SCDBPTASN2_0120001_24</vt:lpstr>
      <vt:lpstr>SCDBPTASN2!SCDBPTASN2_0120001_25</vt:lpstr>
      <vt:lpstr>SCDBPTASN2!SCDBPTASN2_0120001_3</vt:lpstr>
      <vt:lpstr>SCDBPTASN2!SCDBPTASN2_0120001_4</vt:lpstr>
      <vt:lpstr>SCDBPTASN2!SCDBPTASN2_0120001_5</vt:lpstr>
      <vt:lpstr>SCDBPTASN2!SCDBPTASN2_0120001_6</vt:lpstr>
      <vt:lpstr>SCDBPTASN2!SCDBPTASN2_0120001_7</vt:lpstr>
      <vt:lpstr>SCDBPTASN2!SCDBPTASN2_0120001_8</vt:lpstr>
      <vt:lpstr>SCDBPTASN2!SCDBPTASN2_0120001_9</vt:lpstr>
      <vt:lpstr>SCDBPTASN2!SCDBPTASN2_0129999_13</vt:lpstr>
      <vt:lpstr>SCDBPTASN2!SCDBPTASN2_0129999_14</vt:lpstr>
      <vt:lpstr>SCDBPTASN2!SCDBPTASN2_0129999_15</vt:lpstr>
      <vt:lpstr>SCDBPTASN2!SCDBPTASN2_0129999_16</vt:lpstr>
      <vt:lpstr>SCDBPTASN2!SCDBPTASN2_0129999_17</vt:lpstr>
      <vt:lpstr>SCDBPTASN2!SCDBPTASN2_0129999_19</vt:lpstr>
      <vt:lpstr>SCDBPTASN2!SCDBPTASN2_0129999_20</vt:lpstr>
      <vt:lpstr>SCDBPTASN2!SCDBPTASN2_0129999_21</vt:lpstr>
      <vt:lpstr>SCDBPTASN2!SCDBPTASN2_0129999_22</vt:lpstr>
      <vt:lpstr>SCDBPTASN2!SCDBPTASN2_0129999_23</vt:lpstr>
      <vt:lpstr>SCDBPTASN2!SCDBPTASN2_0129999_24</vt:lpstr>
      <vt:lpstr>SCDBPTASN2!SCDBPTASN2_012BEGN_1</vt:lpstr>
      <vt:lpstr>SCDBPTASN2!SCDBPTASN2_012BEGN_10</vt:lpstr>
      <vt:lpstr>SCDBPTASN2!SCDBPTASN2_012BEGN_11</vt:lpstr>
      <vt:lpstr>SCDBPTASN2!SCDBPTASN2_012BEGN_12</vt:lpstr>
      <vt:lpstr>SCDBPTASN2!SCDBPTASN2_012BEGN_13</vt:lpstr>
      <vt:lpstr>SCDBPTASN2!SCDBPTASN2_012BEGN_14</vt:lpstr>
      <vt:lpstr>SCDBPTASN2!SCDBPTASN2_012BEGN_15</vt:lpstr>
      <vt:lpstr>SCDBPTASN2!SCDBPTASN2_012BEGN_16</vt:lpstr>
      <vt:lpstr>SCDBPTASN2!SCDBPTASN2_012BEGN_17</vt:lpstr>
      <vt:lpstr>SCDBPTASN2!SCDBPTASN2_012BEGN_18</vt:lpstr>
      <vt:lpstr>SCDBPTASN2!SCDBPTASN2_012BEGN_19</vt:lpstr>
      <vt:lpstr>SCDBPTASN2!SCDBPTASN2_012BEGN_2</vt:lpstr>
      <vt:lpstr>SCDBPTASN2!SCDBPTASN2_012BEGN_20</vt:lpstr>
      <vt:lpstr>SCDBPTASN2!SCDBPTASN2_012BEGN_21</vt:lpstr>
      <vt:lpstr>SCDBPTASN2!SCDBPTASN2_012BEGN_22</vt:lpstr>
      <vt:lpstr>SCDBPTASN2!SCDBPTASN2_012BEGN_23</vt:lpstr>
      <vt:lpstr>SCDBPTASN2!SCDBPTASN2_012BEGN_24</vt:lpstr>
      <vt:lpstr>SCDBPTASN2!SCDBPTASN2_012BEGN_25</vt:lpstr>
      <vt:lpstr>SCDBPTASN2!SCDBPTASN2_012BEGN_3</vt:lpstr>
      <vt:lpstr>SCDBPTASN2!SCDBPTASN2_012BEGN_4</vt:lpstr>
      <vt:lpstr>SCDBPTASN2!SCDBPTASN2_012BEGN_5</vt:lpstr>
      <vt:lpstr>SCDBPTASN2!SCDBPTASN2_012BEGN_6</vt:lpstr>
      <vt:lpstr>SCDBPTASN2!SCDBPTASN2_012BEGN_7</vt:lpstr>
      <vt:lpstr>SCDBPTASN2!SCDBPTASN2_012BEGN_8</vt:lpstr>
      <vt:lpstr>SCDBPTASN2!SCDBPTASN2_012BEGN_9</vt:lpstr>
      <vt:lpstr>SCDBPTASN2!SCDBPTASN2_012ENDI_10</vt:lpstr>
      <vt:lpstr>SCDBPTASN2!SCDBPTASN2_012ENDI_11</vt:lpstr>
      <vt:lpstr>SCDBPTASN2!SCDBPTASN2_012ENDI_12</vt:lpstr>
      <vt:lpstr>SCDBPTASN2!SCDBPTASN2_012ENDI_13</vt:lpstr>
      <vt:lpstr>SCDBPTASN2!SCDBPTASN2_012ENDI_14</vt:lpstr>
      <vt:lpstr>SCDBPTASN2!SCDBPTASN2_012ENDI_15</vt:lpstr>
      <vt:lpstr>SCDBPTASN2!SCDBPTASN2_012ENDI_16</vt:lpstr>
      <vt:lpstr>SCDBPTASN2!SCDBPTASN2_012ENDI_17</vt:lpstr>
      <vt:lpstr>SCDBPTASN2!SCDBPTASN2_012ENDI_18</vt:lpstr>
      <vt:lpstr>SCDBPTASN2!SCDBPTASN2_012ENDI_19</vt:lpstr>
      <vt:lpstr>SCDBPTASN2!SCDBPTASN2_012ENDI_2</vt:lpstr>
      <vt:lpstr>SCDBPTASN2!SCDBPTASN2_012ENDI_20</vt:lpstr>
      <vt:lpstr>SCDBPTASN2!SCDBPTASN2_012ENDI_21</vt:lpstr>
      <vt:lpstr>SCDBPTASN2!SCDBPTASN2_012ENDI_22</vt:lpstr>
      <vt:lpstr>SCDBPTASN2!SCDBPTASN2_012ENDI_23</vt:lpstr>
      <vt:lpstr>SCDBPTASN2!SCDBPTASN2_012ENDI_24</vt:lpstr>
      <vt:lpstr>SCDBPTASN2!SCDBPTASN2_012ENDI_25</vt:lpstr>
      <vt:lpstr>SCDBPTASN2!SCDBPTASN2_012ENDI_3</vt:lpstr>
      <vt:lpstr>SCDBPTASN2!SCDBPTASN2_012ENDI_4</vt:lpstr>
      <vt:lpstr>SCDBPTASN2!SCDBPTASN2_012ENDI_5</vt:lpstr>
      <vt:lpstr>SCDBPTASN2!SCDBPTASN2_012ENDI_6</vt:lpstr>
      <vt:lpstr>SCDBPTASN2!SCDBPTASN2_012ENDI_7</vt:lpstr>
      <vt:lpstr>SCDBPTASN2!SCDBPTASN2_012ENDI_8</vt:lpstr>
      <vt:lpstr>SCDBPTASN2!SCDBPTASN2_012ENDI_9</vt:lpstr>
      <vt:lpstr>SCDBPTASN2!SCDBPTASN2_0130000_Range</vt:lpstr>
      <vt:lpstr>SCDBPTASN2!SCDBPTASN2_0139999_13</vt:lpstr>
      <vt:lpstr>SCDBPTASN2!SCDBPTASN2_0139999_14</vt:lpstr>
      <vt:lpstr>SCDBPTASN2!SCDBPTASN2_0139999_15</vt:lpstr>
      <vt:lpstr>SCDBPTASN2!SCDBPTASN2_0139999_16</vt:lpstr>
      <vt:lpstr>SCDBPTASN2!SCDBPTASN2_0139999_17</vt:lpstr>
      <vt:lpstr>SCDBPTASN2!SCDBPTASN2_0139999_19</vt:lpstr>
      <vt:lpstr>SCDBPTASN2!SCDBPTASN2_0139999_20</vt:lpstr>
      <vt:lpstr>SCDBPTASN2!SCDBPTASN2_0139999_21</vt:lpstr>
      <vt:lpstr>SCDBPTASN2!SCDBPTASN2_0139999_22</vt:lpstr>
      <vt:lpstr>SCDBPTASN2!SCDBPTASN2_0139999_23</vt:lpstr>
      <vt:lpstr>SCDBPTASN2!SCDBPTASN2_0139999_24</vt:lpstr>
      <vt:lpstr>SCDBPTASN2!SCDBPTASN2_013BEGN_1</vt:lpstr>
      <vt:lpstr>SCDBPTASN2!SCDBPTASN2_013BEGN_10</vt:lpstr>
      <vt:lpstr>SCDBPTASN2!SCDBPTASN2_013BEGN_11</vt:lpstr>
      <vt:lpstr>SCDBPTASN2!SCDBPTASN2_013BEGN_12</vt:lpstr>
      <vt:lpstr>SCDBPTASN2!SCDBPTASN2_013BEGN_13</vt:lpstr>
      <vt:lpstr>SCDBPTASN2!SCDBPTASN2_013BEGN_14</vt:lpstr>
      <vt:lpstr>SCDBPTASN2!SCDBPTASN2_013BEGN_15</vt:lpstr>
      <vt:lpstr>SCDBPTASN2!SCDBPTASN2_013BEGN_16</vt:lpstr>
      <vt:lpstr>SCDBPTASN2!SCDBPTASN2_013BEGN_17</vt:lpstr>
      <vt:lpstr>SCDBPTASN2!SCDBPTASN2_013BEGN_18</vt:lpstr>
      <vt:lpstr>SCDBPTASN2!SCDBPTASN2_013BEGN_19</vt:lpstr>
      <vt:lpstr>SCDBPTASN2!SCDBPTASN2_013BEGN_2</vt:lpstr>
      <vt:lpstr>SCDBPTASN2!SCDBPTASN2_013BEGN_20</vt:lpstr>
      <vt:lpstr>SCDBPTASN2!SCDBPTASN2_013BEGN_21</vt:lpstr>
      <vt:lpstr>SCDBPTASN2!SCDBPTASN2_013BEGN_22</vt:lpstr>
      <vt:lpstr>SCDBPTASN2!SCDBPTASN2_013BEGN_23</vt:lpstr>
      <vt:lpstr>SCDBPTASN2!SCDBPTASN2_013BEGN_24</vt:lpstr>
      <vt:lpstr>SCDBPTASN2!SCDBPTASN2_013BEGN_25</vt:lpstr>
      <vt:lpstr>SCDBPTASN2!SCDBPTASN2_013BEGN_3</vt:lpstr>
      <vt:lpstr>SCDBPTASN2!SCDBPTASN2_013BEGN_4</vt:lpstr>
      <vt:lpstr>SCDBPTASN2!SCDBPTASN2_013BEGN_5</vt:lpstr>
      <vt:lpstr>SCDBPTASN2!SCDBPTASN2_013BEGN_6</vt:lpstr>
      <vt:lpstr>SCDBPTASN2!SCDBPTASN2_013BEGN_7</vt:lpstr>
      <vt:lpstr>SCDBPTASN2!SCDBPTASN2_013BEGN_8</vt:lpstr>
      <vt:lpstr>SCDBPTASN2!SCDBPTASN2_013BEGN_9</vt:lpstr>
      <vt:lpstr>SCDBPTASN2!SCDBPTASN2_013ENDI_10</vt:lpstr>
      <vt:lpstr>SCDBPTASN2!SCDBPTASN2_013ENDI_11</vt:lpstr>
      <vt:lpstr>SCDBPTASN2!SCDBPTASN2_013ENDI_12</vt:lpstr>
      <vt:lpstr>SCDBPTASN2!SCDBPTASN2_013ENDI_13</vt:lpstr>
      <vt:lpstr>SCDBPTASN2!SCDBPTASN2_013ENDI_14</vt:lpstr>
      <vt:lpstr>SCDBPTASN2!SCDBPTASN2_013ENDI_15</vt:lpstr>
      <vt:lpstr>SCDBPTASN2!SCDBPTASN2_013ENDI_16</vt:lpstr>
      <vt:lpstr>SCDBPTASN2!SCDBPTASN2_013ENDI_17</vt:lpstr>
      <vt:lpstr>SCDBPTASN2!SCDBPTASN2_013ENDI_18</vt:lpstr>
      <vt:lpstr>SCDBPTASN2!SCDBPTASN2_013ENDI_19</vt:lpstr>
      <vt:lpstr>SCDBPTASN2!SCDBPTASN2_013ENDI_2</vt:lpstr>
      <vt:lpstr>SCDBPTASN2!SCDBPTASN2_013ENDI_20</vt:lpstr>
      <vt:lpstr>SCDBPTASN2!SCDBPTASN2_013ENDI_21</vt:lpstr>
      <vt:lpstr>SCDBPTASN2!SCDBPTASN2_013ENDI_22</vt:lpstr>
      <vt:lpstr>SCDBPTASN2!SCDBPTASN2_013ENDI_23</vt:lpstr>
      <vt:lpstr>SCDBPTASN2!SCDBPTASN2_013ENDI_24</vt:lpstr>
      <vt:lpstr>SCDBPTASN2!SCDBPTASN2_013ENDI_25</vt:lpstr>
      <vt:lpstr>SCDBPTASN2!SCDBPTASN2_013ENDI_3</vt:lpstr>
      <vt:lpstr>SCDBPTASN2!SCDBPTASN2_013ENDI_4</vt:lpstr>
      <vt:lpstr>SCDBPTASN2!SCDBPTASN2_013ENDI_5</vt:lpstr>
      <vt:lpstr>SCDBPTASN2!SCDBPTASN2_013ENDI_6</vt:lpstr>
      <vt:lpstr>SCDBPTASN2!SCDBPTASN2_013ENDI_7</vt:lpstr>
      <vt:lpstr>SCDBPTASN2!SCDBPTASN2_013ENDI_8</vt:lpstr>
      <vt:lpstr>SCDBPTASN2!SCDBPTASN2_013ENDI_9</vt:lpstr>
      <vt:lpstr>SCDBPTASN2!SCDBPTASN2_0149999_13</vt:lpstr>
      <vt:lpstr>SCDBPTASN2!SCDBPTASN2_0149999_14</vt:lpstr>
      <vt:lpstr>SCDBPTASN2!SCDBPTASN2_0149999_15</vt:lpstr>
      <vt:lpstr>SCDBPTASN2!SCDBPTASN2_0149999_16</vt:lpstr>
      <vt:lpstr>SCDBPTASN2!SCDBPTASN2_0149999_17</vt:lpstr>
      <vt:lpstr>SCDBPTASN2!SCDBPTASN2_0149999_19</vt:lpstr>
      <vt:lpstr>SCDBPTASN2!SCDBPTASN2_0149999_20</vt:lpstr>
      <vt:lpstr>SCDBPTASN2!SCDBPTASN2_0149999_21</vt:lpstr>
      <vt:lpstr>SCDBPTASN2!SCDBPTASN2_0149999_22</vt:lpstr>
      <vt:lpstr>SCDBPTASN2!SCDBPTASN2_0149999_23</vt:lpstr>
      <vt:lpstr>SCDBPTASN2!SCDBPTASN2_0149999_24</vt:lpstr>
      <vt:lpstr>SCDBPTASN2!SCDBPTASN2_0150000_Range</vt:lpstr>
      <vt:lpstr>SCDBPTASN2!SCDBPTASN2_0159999_13</vt:lpstr>
      <vt:lpstr>SCDBPTASN2!SCDBPTASN2_0159999_14</vt:lpstr>
      <vt:lpstr>SCDBPTASN2!SCDBPTASN2_0159999_15</vt:lpstr>
      <vt:lpstr>SCDBPTASN2!SCDBPTASN2_0159999_16</vt:lpstr>
      <vt:lpstr>SCDBPTASN2!SCDBPTASN2_0159999_17</vt:lpstr>
      <vt:lpstr>SCDBPTASN2!SCDBPTASN2_0159999_19</vt:lpstr>
      <vt:lpstr>SCDBPTASN2!SCDBPTASN2_0159999_20</vt:lpstr>
      <vt:lpstr>SCDBPTASN2!SCDBPTASN2_0159999_21</vt:lpstr>
      <vt:lpstr>SCDBPTASN2!SCDBPTASN2_0159999_22</vt:lpstr>
      <vt:lpstr>SCDBPTASN2!SCDBPTASN2_0159999_23</vt:lpstr>
      <vt:lpstr>SCDBPTASN2!SCDBPTASN2_0159999_24</vt:lpstr>
      <vt:lpstr>SCDBPTASN2!SCDBPTASN2_015BEGN_1</vt:lpstr>
      <vt:lpstr>SCDBPTASN2!SCDBPTASN2_015BEGN_10</vt:lpstr>
      <vt:lpstr>SCDBPTASN2!SCDBPTASN2_015BEGN_11</vt:lpstr>
      <vt:lpstr>SCDBPTASN2!SCDBPTASN2_015BEGN_12</vt:lpstr>
      <vt:lpstr>SCDBPTASN2!SCDBPTASN2_015BEGN_13</vt:lpstr>
      <vt:lpstr>SCDBPTASN2!SCDBPTASN2_015BEGN_14</vt:lpstr>
      <vt:lpstr>SCDBPTASN2!SCDBPTASN2_015BEGN_15</vt:lpstr>
      <vt:lpstr>SCDBPTASN2!SCDBPTASN2_015BEGN_16</vt:lpstr>
      <vt:lpstr>SCDBPTASN2!SCDBPTASN2_015BEGN_17</vt:lpstr>
      <vt:lpstr>SCDBPTASN2!SCDBPTASN2_015BEGN_18</vt:lpstr>
      <vt:lpstr>SCDBPTASN2!SCDBPTASN2_015BEGN_19</vt:lpstr>
      <vt:lpstr>SCDBPTASN2!SCDBPTASN2_015BEGN_2</vt:lpstr>
      <vt:lpstr>SCDBPTASN2!SCDBPTASN2_015BEGN_20</vt:lpstr>
      <vt:lpstr>SCDBPTASN2!SCDBPTASN2_015BEGN_21</vt:lpstr>
      <vt:lpstr>SCDBPTASN2!SCDBPTASN2_015BEGN_22</vt:lpstr>
      <vt:lpstr>SCDBPTASN2!SCDBPTASN2_015BEGN_23</vt:lpstr>
      <vt:lpstr>SCDBPTASN2!SCDBPTASN2_015BEGN_24</vt:lpstr>
      <vt:lpstr>SCDBPTASN2!SCDBPTASN2_015BEGN_25</vt:lpstr>
      <vt:lpstr>SCDBPTASN2!SCDBPTASN2_015BEGN_3</vt:lpstr>
      <vt:lpstr>SCDBPTASN2!SCDBPTASN2_015BEGN_4</vt:lpstr>
      <vt:lpstr>SCDBPTASN2!SCDBPTASN2_015BEGN_5</vt:lpstr>
      <vt:lpstr>SCDBPTASN2!SCDBPTASN2_015BEGN_6</vt:lpstr>
      <vt:lpstr>SCDBPTASN2!SCDBPTASN2_015BEGN_7</vt:lpstr>
      <vt:lpstr>SCDBPTASN2!SCDBPTASN2_015BEGN_8</vt:lpstr>
      <vt:lpstr>SCDBPTASN2!SCDBPTASN2_015BEGN_9</vt:lpstr>
      <vt:lpstr>SCDBPTASN2!SCDBPTASN2_015ENDI_10</vt:lpstr>
      <vt:lpstr>SCDBPTASN2!SCDBPTASN2_015ENDI_11</vt:lpstr>
      <vt:lpstr>SCDBPTASN2!SCDBPTASN2_015ENDI_12</vt:lpstr>
      <vt:lpstr>SCDBPTASN2!SCDBPTASN2_015ENDI_13</vt:lpstr>
      <vt:lpstr>SCDBPTASN2!SCDBPTASN2_015ENDI_14</vt:lpstr>
      <vt:lpstr>SCDBPTASN2!SCDBPTASN2_015ENDI_15</vt:lpstr>
      <vt:lpstr>SCDBPTASN2!SCDBPTASN2_015ENDI_16</vt:lpstr>
      <vt:lpstr>SCDBPTASN2!SCDBPTASN2_015ENDI_17</vt:lpstr>
      <vt:lpstr>SCDBPTASN2!SCDBPTASN2_015ENDI_18</vt:lpstr>
      <vt:lpstr>SCDBPTASN2!SCDBPTASN2_015ENDI_19</vt:lpstr>
      <vt:lpstr>SCDBPTASN2!SCDBPTASN2_015ENDI_2</vt:lpstr>
      <vt:lpstr>SCDBPTASN2!SCDBPTASN2_015ENDI_20</vt:lpstr>
      <vt:lpstr>SCDBPTASN2!SCDBPTASN2_015ENDI_21</vt:lpstr>
      <vt:lpstr>SCDBPTASN2!SCDBPTASN2_015ENDI_22</vt:lpstr>
      <vt:lpstr>SCDBPTASN2!SCDBPTASN2_015ENDI_23</vt:lpstr>
      <vt:lpstr>SCDBPTASN2!SCDBPTASN2_015ENDI_24</vt:lpstr>
      <vt:lpstr>SCDBPTASN2!SCDBPTASN2_015ENDI_25</vt:lpstr>
      <vt:lpstr>SCDBPTASN2!SCDBPTASN2_015ENDI_3</vt:lpstr>
      <vt:lpstr>SCDBPTASN2!SCDBPTASN2_015ENDI_4</vt:lpstr>
      <vt:lpstr>SCDBPTASN2!SCDBPTASN2_015ENDI_5</vt:lpstr>
      <vt:lpstr>SCDBPTASN2!SCDBPTASN2_015ENDI_6</vt:lpstr>
      <vt:lpstr>SCDBPTASN2!SCDBPTASN2_015ENDI_7</vt:lpstr>
      <vt:lpstr>SCDBPTASN2!SCDBPTASN2_015ENDI_8</vt:lpstr>
      <vt:lpstr>SCDBPTASN2!SCDBPTASN2_015ENDI_9</vt:lpstr>
      <vt:lpstr>SCDBPTASN2!SCDBPTASN2_0160000_Range</vt:lpstr>
      <vt:lpstr>SCDBPTASN2!SCDBPTASN2_0169999_13</vt:lpstr>
      <vt:lpstr>SCDBPTASN2!SCDBPTASN2_0169999_14</vt:lpstr>
      <vt:lpstr>SCDBPTASN2!SCDBPTASN2_0169999_15</vt:lpstr>
      <vt:lpstr>SCDBPTASN2!SCDBPTASN2_0169999_16</vt:lpstr>
      <vt:lpstr>SCDBPTASN2!SCDBPTASN2_0169999_17</vt:lpstr>
      <vt:lpstr>SCDBPTASN2!SCDBPTASN2_0169999_19</vt:lpstr>
      <vt:lpstr>SCDBPTASN2!SCDBPTASN2_0169999_20</vt:lpstr>
      <vt:lpstr>SCDBPTASN2!SCDBPTASN2_0169999_21</vt:lpstr>
      <vt:lpstr>SCDBPTASN2!SCDBPTASN2_0169999_22</vt:lpstr>
      <vt:lpstr>SCDBPTASN2!SCDBPTASN2_0169999_23</vt:lpstr>
      <vt:lpstr>SCDBPTASN2!SCDBPTASN2_0169999_24</vt:lpstr>
      <vt:lpstr>SCDBPTASN2!SCDBPTASN2_016BEGN_1</vt:lpstr>
      <vt:lpstr>SCDBPTASN2!SCDBPTASN2_016BEGN_10</vt:lpstr>
      <vt:lpstr>SCDBPTASN2!SCDBPTASN2_016BEGN_11</vt:lpstr>
      <vt:lpstr>SCDBPTASN2!SCDBPTASN2_016BEGN_12</vt:lpstr>
      <vt:lpstr>SCDBPTASN2!SCDBPTASN2_016BEGN_13</vt:lpstr>
      <vt:lpstr>SCDBPTASN2!SCDBPTASN2_016BEGN_14</vt:lpstr>
      <vt:lpstr>SCDBPTASN2!SCDBPTASN2_016BEGN_15</vt:lpstr>
      <vt:lpstr>SCDBPTASN2!SCDBPTASN2_016BEGN_16</vt:lpstr>
      <vt:lpstr>SCDBPTASN2!SCDBPTASN2_016BEGN_17</vt:lpstr>
      <vt:lpstr>SCDBPTASN2!SCDBPTASN2_016BEGN_18</vt:lpstr>
      <vt:lpstr>SCDBPTASN2!SCDBPTASN2_016BEGN_19</vt:lpstr>
      <vt:lpstr>SCDBPTASN2!SCDBPTASN2_016BEGN_2</vt:lpstr>
      <vt:lpstr>SCDBPTASN2!SCDBPTASN2_016BEGN_20</vt:lpstr>
      <vt:lpstr>SCDBPTASN2!SCDBPTASN2_016BEGN_21</vt:lpstr>
      <vt:lpstr>SCDBPTASN2!SCDBPTASN2_016BEGN_22</vt:lpstr>
      <vt:lpstr>SCDBPTASN2!SCDBPTASN2_016BEGN_23</vt:lpstr>
      <vt:lpstr>SCDBPTASN2!SCDBPTASN2_016BEGN_24</vt:lpstr>
      <vt:lpstr>SCDBPTASN2!SCDBPTASN2_016BEGN_25</vt:lpstr>
      <vt:lpstr>SCDBPTASN2!SCDBPTASN2_016BEGN_3</vt:lpstr>
      <vt:lpstr>SCDBPTASN2!SCDBPTASN2_016BEGN_4</vt:lpstr>
      <vt:lpstr>SCDBPTASN2!SCDBPTASN2_016BEGN_5</vt:lpstr>
      <vt:lpstr>SCDBPTASN2!SCDBPTASN2_016BEGN_6</vt:lpstr>
      <vt:lpstr>SCDBPTASN2!SCDBPTASN2_016BEGN_7</vt:lpstr>
      <vt:lpstr>SCDBPTASN2!SCDBPTASN2_016BEGN_8</vt:lpstr>
      <vt:lpstr>SCDBPTASN2!SCDBPTASN2_016BEGN_9</vt:lpstr>
      <vt:lpstr>SCDBPTASN2!SCDBPTASN2_016ENDI_10</vt:lpstr>
      <vt:lpstr>SCDBPTASN2!SCDBPTASN2_016ENDI_11</vt:lpstr>
      <vt:lpstr>SCDBPTASN2!SCDBPTASN2_016ENDI_12</vt:lpstr>
      <vt:lpstr>SCDBPTASN2!SCDBPTASN2_016ENDI_13</vt:lpstr>
      <vt:lpstr>SCDBPTASN2!SCDBPTASN2_016ENDI_14</vt:lpstr>
      <vt:lpstr>SCDBPTASN2!SCDBPTASN2_016ENDI_15</vt:lpstr>
      <vt:lpstr>SCDBPTASN2!SCDBPTASN2_016ENDI_16</vt:lpstr>
      <vt:lpstr>SCDBPTASN2!SCDBPTASN2_016ENDI_17</vt:lpstr>
      <vt:lpstr>SCDBPTASN2!SCDBPTASN2_016ENDI_18</vt:lpstr>
      <vt:lpstr>SCDBPTASN2!SCDBPTASN2_016ENDI_19</vt:lpstr>
      <vt:lpstr>SCDBPTASN2!SCDBPTASN2_016ENDI_2</vt:lpstr>
      <vt:lpstr>SCDBPTASN2!SCDBPTASN2_016ENDI_20</vt:lpstr>
      <vt:lpstr>SCDBPTASN2!SCDBPTASN2_016ENDI_21</vt:lpstr>
      <vt:lpstr>SCDBPTASN2!SCDBPTASN2_016ENDI_22</vt:lpstr>
      <vt:lpstr>SCDBPTASN2!SCDBPTASN2_016ENDI_23</vt:lpstr>
      <vt:lpstr>SCDBPTASN2!SCDBPTASN2_016ENDI_24</vt:lpstr>
      <vt:lpstr>SCDBPTASN2!SCDBPTASN2_016ENDI_25</vt:lpstr>
      <vt:lpstr>SCDBPTASN2!SCDBPTASN2_016ENDI_3</vt:lpstr>
      <vt:lpstr>SCDBPTASN2!SCDBPTASN2_016ENDI_4</vt:lpstr>
      <vt:lpstr>SCDBPTASN2!SCDBPTASN2_016ENDI_5</vt:lpstr>
      <vt:lpstr>SCDBPTASN2!SCDBPTASN2_016ENDI_6</vt:lpstr>
      <vt:lpstr>SCDBPTASN2!SCDBPTASN2_016ENDI_7</vt:lpstr>
      <vt:lpstr>SCDBPTASN2!SCDBPTASN2_016ENDI_8</vt:lpstr>
      <vt:lpstr>SCDBPTASN2!SCDBPTASN2_016ENDI_9</vt:lpstr>
      <vt:lpstr>SCDBPTASN2!SCDBPTASN2_0170000_Range</vt:lpstr>
      <vt:lpstr>SCDBPTASN2!SCDBPTASN2_0179999_13</vt:lpstr>
      <vt:lpstr>SCDBPTASN2!SCDBPTASN2_0179999_14</vt:lpstr>
      <vt:lpstr>SCDBPTASN2!SCDBPTASN2_0179999_15</vt:lpstr>
      <vt:lpstr>SCDBPTASN2!SCDBPTASN2_0179999_16</vt:lpstr>
      <vt:lpstr>SCDBPTASN2!SCDBPTASN2_0179999_17</vt:lpstr>
      <vt:lpstr>SCDBPTASN2!SCDBPTASN2_0179999_19</vt:lpstr>
      <vt:lpstr>SCDBPTASN2!SCDBPTASN2_0179999_20</vt:lpstr>
      <vt:lpstr>SCDBPTASN2!SCDBPTASN2_0179999_21</vt:lpstr>
      <vt:lpstr>SCDBPTASN2!SCDBPTASN2_0179999_22</vt:lpstr>
      <vt:lpstr>SCDBPTASN2!SCDBPTASN2_0179999_23</vt:lpstr>
      <vt:lpstr>SCDBPTASN2!SCDBPTASN2_0179999_24</vt:lpstr>
      <vt:lpstr>SCDBPTASN2!SCDBPTASN2_017BEGN_1</vt:lpstr>
      <vt:lpstr>SCDBPTASN2!SCDBPTASN2_017BEGN_10</vt:lpstr>
      <vt:lpstr>SCDBPTASN2!SCDBPTASN2_017BEGN_11</vt:lpstr>
      <vt:lpstr>SCDBPTASN2!SCDBPTASN2_017BEGN_12</vt:lpstr>
      <vt:lpstr>SCDBPTASN2!SCDBPTASN2_017BEGN_13</vt:lpstr>
      <vt:lpstr>SCDBPTASN2!SCDBPTASN2_017BEGN_14</vt:lpstr>
      <vt:lpstr>SCDBPTASN2!SCDBPTASN2_017BEGN_15</vt:lpstr>
      <vt:lpstr>SCDBPTASN2!SCDBPTASN2_017BEGN_16</vt:lpstr>
      <vt:lpstr>SCDBPTASN2!SCDBPTASN2_017BEGN_17</vt:lpstr>
      <vt:lpstr>SCDBPTASN2!SCDBPTASN2_017BEGN_18</vt:lpstr>
      <vt:lpstr>SCDBPTASN2!SCDBPTASN2_017BEGN_19</vt:lpstr>
      <vt:lpstr>SCDBPTASN2!SCDBPTASN2_017BEGN_2</vt:lpstr>
      <vt:lpstr>SCDBPTASN2!SCDBPTASN2_017BEGN_20</vt:lpstr>
      <vt:lpstr>SCDBPTASN2!SCDBPTASN2_017BEGN_21</vt:lpstr>
      <vt:lpstr>SCDBPTASN2!SCDBPTASN2_017BEGN_22</vt:lpstr>
      <vt:lpstr>SCDBPTASN2!SCDBPTASN2_017BEGN_23</vt:lpstr>
      <vt:lpstr>SCDBPTASN2!SCDBPTASN2_017BEGN_24</vt:lpstr>
      <vt:lpstr>SCDBPTASN2!SCDBPTASN2_017BEGN_25</vt:lpstr>
      <vt:lpstr>SCDBPTASN2!SCDBPTASN2_017BEGN_3</vt:lpstr>
      <vt:lpstr>SCDBPTASN2!SCDBPTASN2_017BEGN_4</vt:lpstr>
      <vt:lpstr>SCDBPTASN2!SCDBPTASN2_017BEGN_5</vt:lpstr>
      <vt:lpstr>SCDBPTASN2!SCDBPTASN2_017BEGN_6</vt:lpstr>
      <vt:lpstr>SCDBPTASN2!SCDBPTASN2_017BEGN_7</vt:lpstr>
      <vt:lpstr>SCDBPTASN2!SCDBPTASN2_017BEGN_8</vt:lpstr>
      <vt:lpstr>SCDBPTASN2!SCDBPTASN2_017BEGN_9</vt:lpstr>
      <vt:lpstr>SCDBPTASN2!SCDBPTASN2_017ENDI_10</vt:lpstr>
      <vt:lpstr>SCDBPTASN2!SCDBPTASN2_017ENDI_11</vt:lpstr>
      <vt:lpstr>SCDBPTASN2!SCDBPTASN2_017ENDI_12</vt:lpstr>
      <vt:lpstr>SCDBPTASN2!SCDBPTASN2_017ENDI_13</vt:lpstr>
      <vt:lpstr>SCDBPTASN2!SCDBPTASN2_017ENDI_14</vt:lpstr>
      <vt:lpstr>SCDBPTASN2!SCDBPTASN2_017ENDI_15</vt:lpstr>
      <vt:lpstr>SCDBPTASN2!SCDBPTASN2_017ENDI_16</vt:lpstr>
      <vt:lpstr>SCDBPTASN2!SCDBPTASN2_017ENDI_17</vt:lpstr>
      <vt:lpstr>SCDBPTASN2!SCDBPTASN2_017ENDI_18</vt:lpstr>
      <vt:lpstr>SCDBPTASN2!SCDBPTASN2_017ENDI_19</vt:lpstr>
      <vt:lpstr>SCDBPTASN2!SCDBPTASN2_017ENDI_2</vt:lpstr>
      <vt:lpstr>SCDBPTASN2!SCDBPTASN2_017ENDI_20</vt:lpstr>
      <vt:lpstr>SCDBPTASN2!SCDBPTASN2_017ENDI_21</vt:lpstr>
      <vt:lpstr>SCDBPTASN2!SCDBPTASN2_017ENDI_22</vt:lpstr>
      <vt:lpstr>SCDBPTASN2!SCDBPTASN2_017ENDI_23</vt:lpstr>
      <vt:lpstr>SCDBPTASN2!SCDBPTASN2_017ENDI_24</vt:lpstr>
      <vt:lpstr>SCDBPTASN2!SCDBPTASN2_017ENDI_25</vt:lpstr>
      <vt:lpstr>SCDBPTASN2!SCDBPTASN2_017ENDI_3</vt:lpstr>
      <vt:lpstr>SCDBPTASN2!SCDBPTASN2_017ENDI_4</vt:lpstr>
      <vt:lpstr>SCDBPTASN2!SCDBPTASN2_017ENDI_5</vt:lpstr>
      <vt:lpstr>SCDBPTASN2!SCDBPTASN2_017ENDI_6</vt:lpstr>
      <vt:lpstr>SCDBPTASN2!SCDBPTASN2_017ENDI_7</vt:lpstr>
      <vt:lpstr>SCDBPTASN2!SCDBPTASN2_017ENDI_8</vt:lpstr>
      <vt:lpstr>SCDBPTASN2!SCDBPTASN2_017ENDI_9</vt:lpstr>
      <vt:lpstr>SCDBPTASN2!SCDBPTASN2_0180000_Range</vt:lpstr>
      <vt:lpstr>SCDBPTASN2!SCDBPTASN2_0189999_13</vt:lpstr>
      <vt:lpstr>SCDBPTASN2!SCDBPTASN2_0189999_14</vt:lpstr>
      <vt:lpstr>SCDBPTASN2!SCDBPTASN2_0189999_15</vt:lpstr>
      <vt:lpstr>SCDBPTASN2!SCDBPTASN2_0189999_16</vt:lpstr>
      <vt:lpstr>SCDBPTASN2!SCDBPTASN2_0189999_17</vt:lpstr>
      <vt:lpstr>SCDBPTASN2!SCDBPTASN2_0189999_19</vt:lpstr>
      <vt:lpstr>SCDBPTASN2!SCDBPTASN2_0189999_20</vt:lpstr>
      <vt:lpstr>SCDBPTASN2!SCDBPTASN2_0189999_21</vt:lpstr>
      <vt:lpstr>SCDBPTASN2!SCDBPTASN2_0189999_22</vt:lpstr>
      <vt:lpstr>SCDBPTASN2!SCDBPTASN2_0189999_23</vt:lpstr>
      <vt:lpstr>SCDBPTASN2!SCDBPTASN2_0189999_24</vt:lpstr>
      <vt:lpstr>SCDBPTASN2!SCDBPTASN2_018BEGN_1</vt:lpstr>
      <vt:lpstr>SCDBPTASN2!SCDBPTASN2_018BEGN_10</vt:lpstr>
      <vt:lpstr>SCDBPTASN2!SCDBPTASN2_018BEGN_11</vt:lpstr>
      <vt:lpstr>SCDBPTASN2!SCDBPTASN2_018BEGN_12</vt:lpstr>
      <vt:lpstr>SCDBPTASN2!SCDBPTASN2_018BEGN_13</vt:lpstr>
      <vt:lpstr>SCDBPTASN2!SCDBPTASN2_018BEGN_14</vt:lpstr>
      <vt:lpstr>SCDBPTASN2!SCDBPTASN2_018BEGN_15</vt:lpstr>
      <vt:lpstr>SCDBPTASN2!SCDBPTASN2_018BEGN_16</vt:lpstr>
      <vt:lpstr>SCDBPTASN2!SCDBPTASN2_018BEGN_17</vt:lpstr>
      <vt:lpstr>SCDBPTASN2!SCDBPTASN2_018BEGN_18</vt:lpstr>
      <vt:lpstr>SCDBPTASN2!SCDBPTASN2_018BEGN_19</vt:lpstr>
      <vt:lpstr>SCDBPTASN2!SCDBPTASN2_018BEGN_2</vt:lpstr>
      <vt:lpstr>SCDBPTASN2!SCDBPTASN2_018BEGN_20</vt:lpstr>
      <vt:lpstr>SCDBPTASN2!SCDBPTASN2_018BEGN_21</vt:lpstr>
      <vt:lpstr>SCDBPTASN2!SCDBPTASN2_018BEGN_22</vt:lpstr>
      <vt:lpstr>SCDBPTASN2!SCDBPTASN2_018BEGN_23</vt:lpstr>
      <vt:lpstr>SCDBPTASN2!SCDBPTASN2_018BEGN_24</vt:lpstr>
      <vt:lpstr>SCDBPTASN2!SCDBPTASN2_018BEGN_25</vt:lpstr>
      <vt:lpstr>SCDBPTASN2!SCDBPTASN2_018BEGN_3</vt:lpstr>
      <vt:lpstr>SCDBPTASN2!SCDBPTASN2_018BEGN_4</vt:lpstr>
      <vt:lpstr>SCDBPTASN2!SCDBPTASN2_018BEGN_5</vt:lpstr>
      <vt:lpstr>SCDBPTASN2!SCDBPTASN2_018BEGN_6</vt:lpstr>
      <vt:lpstr>SCDBPTASN2!SCDBPTASN2_018BEGN_7</vt:lpstr>
      <vt:lpstr>SCDBPTASN2!SCDBPTASN2_018BEGN_8</vt:lpstr>
      <vt:lpstr>SCDBPTASN2!SCDBPTASN2_018BEGN_9</vt:lpstr>
      <vt:lpstr>SCDBPTASN2!SCDBPTASN2_018ENDI_10</vt:lpstr>
      <vt:lpstr>SCDBPTASN2!SCDBPTASN2_018ENDI_11</vt:lpstr>
      <vt:lpstr>SCDBPTASN2!SCDBPTASN2_018ENDI_12</vt:lpstr>
      <vt:lpstr>SCDBPTASN2!SCDBPTASN2_018ENDI_13</vt:lpstr>
      <vt:lpstr>SCDBPTASN2!SCDBPTASN2_018ENDI_14</vt:lpstr>
      <vt:lpstr>SCDBPTASN2!SCDBPTASN2_018ENDI_15</vt:lpstr>
      <vt:lpstr>SCDBPTASN2!SCDBPTASN2_018ENDI_16</vt:lpstr>
      <vt:lpstr>SCDBPTASN2!SCDBPTASN2_018ENDI_17</vt:lpstr>
      <vt:lpstr>SCDBPTASN2!SCDBPTASN2_018ENDI_18</vt:lpstr>
      <vt:lpstr>SCDBPTASN2!SCDBPTASN2_018ENDI_19</vt:lpstr>
      <vt:lpstr>SCDBPTASN2!SCDBPTASN2_018ENDI_2</vt:lpstr>
      <vt:lpstr>SCDBPTASN2!SCDBPTASN2_018ENDI_20</vt:lpstr>
      <vt:lpstr>SCDBPTASN2!SCDBPTASN2_018ENDI_21</vt:lpstr>
      <vt:lpstr>SCDBPTASN2!SCDBPTASN2_018ENDI_22</vt:lpstr>
      <vt:lpstr>SCDBPTASN2!SCDBPTASN2_018ENDI_23</vt:lpstr>
      <vt:lpstr>SCDBPTASN2!SCDBPTASN2_018ENDI_24</vt:lpstr>
      <vt:lpstr>SCDBPTASN2!SCDBPTASN2_018ENDI_25</vt:lpstr>
      <vt:lpstr>SCDBPTASN2!SCDBPTASN2_018ENDI_3</vt:lpstr>
      <vt:lpstr>SCDBPTASN2!SCDBPTASN2_018ENDI_4</vt:lpstr>
      <vt:lpstr>SCDBPTASN2!SCDBPTASN2_018ENDI_5</vt:lpstr>
      <vt:lpstr>SCDBPTASN2!SCDBPTASN2_018ENDI_6</vt:lpstr>
      <vt:lpstr>SCDBPTASN2!SCDBPTASN2_018ENDI_7</vt:lpstr>
      <vt:lpstr>SCDBPTASN2!SCDBPTASN2_018ENDI_8</vt:lpstr>
      <vt:lpstr>SCDBPTASN2!SCDBPTASN2_018ENDI_9</vt:lpstr>
      <vt:lpstr>SCDBPTASN2!SCDBPTASN2_0190000_Range</vt:lpstr>
      <vt:lpstr>SCDBPTASN2!SCDBPTASN2_0199999_13</vt:lpstr>
      <vt:lpstr>SCDBPTASN2!SCDBPTASN2_0199999_14</vt:lpstr>
      <vt:lpstr>SCDBPTASN2!SCDBPTASN2_0199999_15</vt:lpstr>
      <vt:lpstr>SCDBPTASN2!SCDBPTASN2_0199999_16</vt:lpstr>
      <vt:lpstr>SCDBPTASN2!SCDBPTASN2_0199999_17</vt:lpstr>
      <vt:lpstr>SCDBPTASN2!SCDBPTASN2_0199999_19</vt:lpstr>
      <vt:lpstr>SCDBPTASN2!SCDBPTASN2_0199999_20</vt:lpstr>
      <vt:lpstr>SCDBPTASN2!SCDBPTASN2_0199999_21</vt:lpstr>
      <vt:lpstr>SCDBPTASN2!SCDBPTASN2_0199999_22</vt:lpstr>
      <vt:lpstr>SCDBPTASN2!SCDBPTASN2_0199999_23</vt:lpstr>
      <vt:lpstr>SCDBPTASN2!SCDBPTASN2_0199999_24</vt:lpstr>
      <vt:lpstr>SCDBPTASN2!SCDBPTASN2_019BEGN_1</vt:lpstr>
      <vt:lpstr>SCDBPTASN2!SCDBPTASN2_019BEGN_10</vt:lpstr>
      <vt:lpstr>SCDBPTASN2!SCDBPTASN2_019BEGN_11</vt:lpstr>
      <vt:lpstr>SCDBPTASN2!SCDBPTASN2_019BEGN_12</vt:lpstr>
      <vt:lpstr>SCDBPTASN2!SCDBPTASN2_019BEGN_13</vt:lpstr>
      <vt:lpstr>SCDBPTASN2!SCDBPTASN2_019BEGN_14</vt:lpstr>
      <vt:lpstr>SCDBPTASN2!SCDBPTASN2_019BEGN_15</vt:lpstr>
      <vt:lpstr>SCDBPTASN2!SCDBPTASN2_019BEGN_16</vt:lpstr>
      <vt:lpstr>SCDBPTASN2!SCDBPTASN2_019BEGN_17</vt:lpstr>
      <vt:lpstr>SCDBPTASN2!SCDBPTASN2_019BEGN_18</vt:lpstr>
      <vt:lpstr>SCDBPTASN2!SCDBPTASN2_019BEGN_19</vt:lpstr>
      <vt:lpstr>SCDBPTASN2!SCDBPTASN2_019BEGN_2</vt:lpstr>
      <vt:lpstr>SCDBPTASN2!SCDBPTASN2_019BEGN_20</vt:lpstr>
      <vt:lpstr>SCDBPTASN2!SCDBPTASN2_019BEGN_21</vt:lpstr>
      <vt:lpstr>SCDBPTASN2!SCDBPTASN2_019BEGN_22</vt:lpstr>
      <vt:lpstr>SCDBPTASN2!SCDBPTASN2_019BEGN_23</vt:lpstr>
      <vt:lpstr>SCDBPTASN2!SCDBPTASN2_019BEGN_24</vt:lpstr>
      <vt:lpstr>SCDBPTASN2!SCDBPTASN2_019BEGN_25</vt:lpstr>
      <vt:lpstr>SCDBPTASN2!SCDBPTASN2_019BEGN_3</vt:lpstr>
      <vt:lpstr>SCDBPTASN2!SCDBPTASN2_019BEGN_4</vt:lpstr>
      <vt:lpstr>SCDBPTASN2!SCDBPTASN2_019BEGN_5</vt:lpstr>
      <vt:lpstr>SCDBPTASN2!SCDBPTASN2_019BEGN_6</vt:lpstr>
      <vt:lpstr>SCDBPTASN2!SCDBPTASN2_019BEGN_7</vt:lpstr>
      <vt:lpstr>SCDBPTASN2!SCDBPTASN2_019BEGN_8</vt:lpstr>
      <vt:lpstr>SCDBPTASN2!SCDBPTASN2_019BEGN_9</vt:lpstr>
      <vt:lpstr>SCDBPTASN2!SCDBPTASN2_019ENDI_10</vt:lpstr>
      <vt:lpstr>SCDBPTASN2!SCDBPTASN2_019ENDI_11</vt:lpstr>
      <vt:lpstr>SCDBPTASN2!SCDBPTASN2_019ENDI_12</vt:lpstr>
      <vt:lpstr>SCDBPTASN2!SCDBPTASN2_019ENDI_13</vt:lpstr>
      <vt:lpstr>SCDBPTASN2!SCDBPTASN2_019ENDI_14</vt:lpstr>
      <vt:lpstr>SCDBPTASN2!SCDBPTASN2_019ENDI_15</vt:lpstr>
      <vt:lpstr>SCDBPTASN2!SCDBPTASN2_019ENDI_16</vt:lpstr>
      <vt:lpstr>SCDBPTASN2!SCDBPTASN2_019ENDI_17</vt:lpstr>
      <vt:lpstr>SCDBPTASN2!SCDBPTASN2_019ENDI_18</vt:lpstr>
      <vt:lpstr>SCDBPTASN2!SCDBPTASN2_019ENDI_19</vt:lpstr>
      <vt:lpstr>SCDBPTASN2!SCDBPTASN2_019ENDI_2</vt:lpstr>
      <vt:lpstr>SCDBPTASN2!SCDBPTASN2_019ENDI_20</vt:lpstr>
      <vt:lpstr>SCDBPTASN2!SCDBPTASN2_019ENDI_21</vt:lpstr>
      <vt:lpstr>SCDBPTASN2!SCDBPTASN2_019ENDI_22</vt:lpstr>
      <vt:lpstr>SCDBPTASN2!SCDBPTASN2_019ENDI_23</vt:lpstr>
      <vt:lpstr>SCDBPTASN2!SCDBPTASN2_019ENDI_24</vt:lpstr>
      <vt:lpstr>SCDBPTASN2!SCDBPTASN2_019ENDI_25</vt:lpstr>
      <vt:lpstr>SCDBPTASN2!SCDBPTASN2_019ENDI_3</vt:lpstr>
      <vt:lpstr>SCDBPTASN2!SCDBPTASN2_019ENDI_4</vt:lpstr>
      <vt:lpstr>SCDBPTASN2!SCDBPTASN2_019ENDI_5</vt:lpstr>
      <vt:lpstr>SCDBPTASN2!SCDBPTASN2_019ENDI_6</vt:lpstr>
      <vt:lpstr>SCDBPTASN2!SCDBPTASN2_019ENDI_7</vt:lpstr>
      <vt:lpstr>SCDBPTASN2!SCDBPTASN2_019ENDI_8</vt:lpstr>
      <vt:lpstr>SCDBPTASN2!SCDBPTASN2_019ENDI_9</vt:lpstr>
      <vt:lpstr>SCDBPTASN2!SCDBPTASN2_0200000_Range</vt:lpstr>
      <vt:lpstr>SCDBPTASN2!SCDBPTASN2_0209999_13</vt:lpstr>
      <vt:lpstr>SCDBPTASN2!SCDBPTASN2_0209999_14</vt:lpstr>
      <vt:lpstr>SCDBPTASN2!SCDBPTASN2_0209999_15</vt:lpstr>
      <vt:lpstr>SCDBPTASN2!SCDBPTASN2_0209999_16</vt:lpstr>
      <vt:lpstr>SCDBPTASN2!SCDBPTASN2_0209999_17</vt:lpstr>
      <vt:lpstr>SCDBPTASN2!SCDBPTASN2_0209999_19</vt:lpstr>
      <vt:lpstr>SCDBPTASN2!SCDBPTASN2_0209999_20</vt:lpstr>
      <vt:lpstr>SCDBPTASN2!SCDBPTASN2_0209999_21</vt:lpstr>
      <vt:lpstr>SCDBPTASN2!SCDBPTASN2_0209999_22</vt:lpstr>
      <vt:lpstr>SCDBPTASN2!SCDBPTASN2_0209999_23</vt:lpstr>
      <vt:lpstr>SCDBPTASN2!SCDBPTASN2_0209999_24</vt:lpstr>
      <vt:lpstr>SCDBPTASN2!SCDBPTASN2_020BEGN_1</vt:lpstr>
      <vt:lpstr>SCDBPTASN2!SCDBPTASN2_020BEGN_10</vt:lpstr>
      <vt:lpstr>SCDBPTASN2!SCDBPTASN2_020BEGN_11</vt:lpstr>
      <vt:lpstr>SCDBPTASN2!SCDBPTASN2_020BEGN_12</vt:lpstr>
      <vt:lpstr>SCDBPTASN2!SCDBPTASN2_020BEGN_13</vt:lpstr>
      <vt:lpstr>SCDBPTASN2!SCDBPTASN2_020BEGN_14</vt:lpstr>
      <vt:lpstr>SCDBPTASN2!SCDBPTASN2_020BEGN_15</vt:lpstr>
      <vt:lpstr>SCDBPTASN2!SCDBPTASN2_020BEGN_16</vt:lpstr>
      <vt:lpstr>SCDBPTASN2!SCDBPTASN2_020BEGN_17</vt:lpstr>
      <vt:lpstr>SCDBPTASN2!SCDBPTASN2_020BEGN_18</vt:lpstr>
      <vt:lpstr>SCDBPTASN2!SCDBPTASN2_020BEGN_19</vt:lpstr>
      <vt:lpstr>SCDBPTASN2!SCDBPTASN2_020BEGN_2</vt:lpstr>
      <vt:lpstr>SCDBPTASN2!SCDBPTASN2_020BEGN_20</vt:lpstr>
      <vt:lpstr>SCDBPTASN2!SCDBPTASN2_020BEGN_21</vt:lpstr>
      <vt:lpstr>SCDBPTASN2!SCDBPTASN2_020BEGN_22</vt:lpstr>
      <vt:lpstr>SCDBPTASN2!SCDBPTASN2_020BEGN_23</vt:lpstr>
      <vt:lpstr>SCDBPTASN2!SCDBPTASN2_020BEGN_24</vt:lpstr>
      <vt:lpstr>SCDBPTASN2!SCDBPTASN2_020BEGN_25</vt:lpstr>
      <vt:lpstr>SCDBPTASN2!SCDBPTASN2_020BEGN_3</vt:lpstr>
      <vt:lpstr>SCDBPTASN2!SCDBPTASN2_020BEGN_4</vt:lpstr>
      <vt:lpstr>SCDBPTASN2!SCDBPTASN2_020BEGN_5</vt:lpstr>
      <vt:lpstr>SCDBPTASN2!SCDBPTASN2_020BEGN_6</vt:lpstr>
      <vt:lpstr>SCDBPTASN2!SCDBPTASN2_020BEGN_7</vt:lpstr>
      <vt:lpstr>SCDBPTASN2!SCDBPTASN2_020BEGN_8</vt:lpstr>
      <vt:lpstr>SCDBPTASN2!SCDBPTASN2_020BEGN_9</vt:lpstr>
      <vt:lpstr>SCDBPTASN2!SCDBPTASN2_020ENDI_10</vt:lpstr>
      <vt:lpstr>SCDBPTASN2!SCDBPTASN2_020ENDI_11</vt:lpstr>
      <vt:lpstr>SCDBPTASN2!SCDBPTASN2_020ENDI_12</vt:lpstr>
      <vt:lpstr>SCDBPTASN2!SCDBPTASN2_020ENDI_13</vt:lpstr>
      <vt:lpstr>SCDBPTASN2!SCDBPTASN2_020ENDI_14</vt:lpstr>
      <vt:lpstr>SCDBPTASN2!SCDBPTASN2_020ENDI_15</vt:lpstr>
      <vt:lpstr>SCDBPTASN2!SCDBPTASN2_020ENDI_16</vt:lpstr>
      <vt:lpstr>SCDBPTASN2!SCDBPTASN2_020ENDI_17</vt:lpstr>
      <vt:lpstr>SCDBPTASN2!SCDBPTASN2_020ENDI_18</vt:lpstr>
      <vt:lpstr>SCDBPTASN2!SCDBPTASN2_020ENDI_19</vt:lpstr>
      <vt:lpstr>SCDBPTASN2!SCDBPTASN2_020ENDI_2</vt:lpstr>
      <vt:lpstr>SCDBPTASN2!SCDBPTASN2_020ENDI_20</vt:lpstr>
      <vt:lpstr>SCDBPTASN2!SCDBPTASN2_020ENDI_21</vt:lpstr>
      <vt:lpstr>SCDBPTASN2!SCDBPTASN2_020ENDI_22</vt:lpstr>
      <vt:lpstr>SCDBPTASN2!SCDBPTASN2_020ENDI_23</vt:lpstr>
      <vt:lpstr>SCDBPTASN2!SCDBPTASN2_020ENDI_24</vt:lpstr>
      <vt:lpstr>SCDBPTASN2!SCDBPTASN2_020ENDI_25</vt:lpstr>
      <vt:lpstr>SCDBPTASN2!SCDBPTASN2_020ENDI_3</vt:lpstr>
      <vt:lpstr>SCDBPTASN2!SCDBPTASN2_020ENDI_4</vt:lpstr>
      <vt:lpstr>SCDBPTASN2!SCDBPTASN2_020ENDI_5</vt:lpstr>
      <vt:lpstr>SCDBPTASN2!SCDBPTASN2_020ENDI_6</vt:lpstr>
      <vt:lpstr>SCDBPTASN2!SCDBPTASN2_020ENDI_7</vt:lpstr>
      <vt:lpstr>SCDBPTASN2!SCDBPTASN2_020ENDI_8</vt:lpstr>
      <vt:lpstr>SCDBPTASN2!SCDBPTASN2_020ENDI_9</vt:lpstr>
      <vt:lpstr>SCDBPTASN2!SCDBPTASN2_0219999_13</vt:lpstr>
      <vt:lpstr>SCDBPTASN2!SCDBPTASN2_0219999_14</vt:lpstr>
      <vt:lpstr>SCDBPTASN2!SCDBPTASN2_0219999_15</vt:lpstr>
      <vt:lpstr>SCDBPTASN2!SCDBPTASN2_0219999_16</vt:lpstr>
      <vt:lpstr>SCDBPTASN2!SCDBPTASN2_0219999_17</vt:lpstr>
      <vt:lpstr>SCDBPTASN2!SCDBPTASN2_0219999_19</vt:lpstr>
      <vt:lpstr>SCDBPTASN2!SCDBPTASN2_0219999_20</vt:lpstr>
      <vt:lpstr>SCDBPTASN2!SCDBPTASN2_0219999_21</vt:lpstr>
      <vt:lpstr>SCDBPTASN2!SCDBPTASN2_0219999_22</vt:lpstr>
      <vt:lpstr>SCDBPTASN2!SCDBPTASN2_0219999_23</vt:lpstr>
      <vt:lpstr>SCDBPTASN2!SCDBPTASN2_0219999_24</vt:lpstr>
      <vt:lpstr>SCDBPTASN2!SCDBPTASN2_0220000_Range</vt:lpstr>
      <vt:lpstr>SCDBPTASN2!SCDBPTASN2_0229999_13</vt:lpstr>
      <vt:lpstr>SCDBPTASN2!SCDBPTASN2_0229999_14</vt:lpstr>
      <vt:lpstr>SCDBPTASN2!SCDBPTASN2_0229999_15</vt:lpstr>
      <vt:lpstr>SCDBPTASN2!SCDBPTASN2_0229999_16</vt:lpstr>
      <vt:lpstr>SCDBPTASN2!SCDBPTASN2_0229999_17</vt:lpstr>
      <vt:lpstr>SCDBPTASN2!SCDBPTASN2_0229999_19</vt:lpstr>
      <vt:lpstr>SCDBPTASN2!SCDBPTASN2_0229999_20</vt:lpstr>
      <vt:lpstr>SCDBPTASN2!SCDBPTASN2_0229999_21</vt:lpstr>
      <vt:lpstr>SCDBPTASN2!SCDBPTASN2_0229999_22</vt:lpstr>
      <vt:lpstr>SCDBPTASN2!SCDBPTASN2_0229999_23</vt:lpstr>
      <vt:lpstr>SCDBPTASN2!SCDBPTASN2_0229999_24</vt:lpstr>
      <vt:lpstr>SCDBPTASN2!SCDBPTASN2_022BEGN_1</vt:lpstr>
      <vt:lpstr>SCDBPTASN2!SCDBPTASN2_022BEGN_10</vt:lpstr>
      <vt:lpstr>SCDBPTASN2!SCDBPTASN2_022BEGN_11</vt:lpstr>
      <vt:lpstr>SCDBPTASN2!SCDBPTASN2_022BEGN_12</vt:lpstr>
      <vt:lpstr>SCDBPTASN2!SCDBPTASN2_022BEGN_13</vt:lpstr>
      <vt:lpstr>SCDBPTASN2!SCDBPTASN2_022BEGN_14</vt:lpstr>
      <vt:lpstr>SCDBPTASN2!SCDBPTASN2_022BEGN_15</vt:lpstr>
      <vt:lpstr>SCDBPTASN2!SCDBPTASN2_022BEGN_16</vt:lpstr>
      <vt:lpstr>SCDBPTASN2!SCDBPTASN2_022BEGN_17</vt:lpstr>
      <vt:lpstr>SCDBPTASN2!SCDBPTASN2_022BEGN_18</vt:lpstr>
      <vt:lpstr>SCDBPTASN2!SCDBPTASN2_022BEGN_19</vt:lpstr>
      <vt:lpstr>SCDBPTASN2!SCDBPTASN2_022BEGN_2</vt:lpstr>
      <vt:lpstr>SCDBPTASN2!SCDBPTASN2_022BEGN_20</vt:lpstr>
      <vt:lpstr>SCDBPTASN2!SCDBPTASN2_022BEGN_21</vt:lpstr>
      <vt:lpstr>SCDBPTASN2!SCDBPTASN2_022BEGN_22</vt:lpstr>
      <vt:lpstr>SCDBPTASN2!SCDBPTASN2_022BEGN_23</vt:lpstr>
      <vt:lpstr>SCDBPTASN2!SCDBPTASN2_022BEGN_24</vt:lpstr>
      <vt:lpstr>SCDBPTASN2!SCDBPTASN2_022BEGN_25</vt:lpstr>
      <vt:lpstr>SCDBPTASN2!SCDBPTASN2_022BEGN_3</vt:lpstr>
      <vt:lpstr>SCDBPTASN2!SCDBPTASN2_022BEGN_4</vt:lpstr>
      <vt:lpstr>SCDBPTASN2!SCDBPTASN2_022BEGN_5</vt:lpstr>
      <vt:lpstr>SCDBPTASN2!SCDBPTASN2_022BEGN_6</vt:lpstr>
      <vt:lpstr>SCDBPTASN2!SCDBPTASN2_022BEGN_7</vt:lpstr>
      <vt:lpstr>SCDBPTASN2!SCDBPTASN2_022BEGN_8</vt:lpstr>
      <vt:lpstr>SCDBPTASN2!SCDBPTASN2_022BEGN_9</vt:lpstr>
      <vt:lpstr>SCDBPTASN2!SCDBPTASN2_022ENDI_10</vt:lpstr>
      <vt:lpstr>SCDBPTASN2!SCDBPTASN2_022ENDI_11</vt:lpstr>
      <vt:lpstr>SCDBPTASN2!SCDBPTASN2_022ENDI_12</vt:lpstr>
      <vt:lpstr>SCDBPTASN2!SCDBPTASN2_022ENDI_13</vt:lpstr>
      <vt:lpstr>SCDBPTASN2!SCDBPTASN2_022ENDI_14</vt:lpstr>
      <vt:lpstr>SCDBPTASN2!SCDBPTASN2_022ENDI_15</vt:lpstr>
      <vt:lpstr>SCDBPTASN2!SCDBPTASN2_022ENDI_16</vt:lpstr>
      <vt:lpstr>SCDBPTASN2!SCDBPTASN2_022ENDI_17</vt:lpstr>
      <vt:lpstr>SCDBPTASN2!SCDBPTASN2_022ENDI_18</vt:lpstr>
      <vt:lpstr>SCDBPTASN2!SCDBPTASN2_022ENDI_19</vt:lpstr>
      <vt:lpstr>SCDBPTASN2!SCDBPTASN2_022ENDI_2</vt:lpstr>
      <vt:lpstr>SCDBPTASN2!SCDBPTASN2_022ENDI_20</vt:lpstr>
      <vt:lpstr>SCDBPTASN2!SCDBPTASN2_022ENDI_21</vt:lpstr>
      <vt:lpstr>SCDBPTASN2!SCDBPTASN2_022ENDI_22</vt:lpstr>
      <vt:lpstr>SCDBPTASN2!SCDBPTASN2_022ENDI_23</vt:lpstr>
      <vt:lpstr>SCDBPTASN2!SCDBPTASN2_022ENDI_24</vt:lpstr>
      <vt:lpstr>SCDBPTASN2!SCDBPTASN2_022ENDI_25</vt:lpstr>
      <vt:lpstr>SCDBPTASN2!SCDBPTASN2_022ENDI_3</vt:lpstr>
      <vt:lpstr>SCDBPTASN2!SCDBPTASN2_022ENDI_4</vt:lpstr>
      <vt:lpstr>SCDBPTASN2!SCDBPTASN2_022ENDI_5</vt:lpstr>
      <vt:lpstr>SCDBPTASN2!SCDBPTASN2_022ENDI_6</vt:lpstr>
      <vt:lpstr>SCDBPTASN2!SCDBPTASN2_022ENDI_7</vt:lpstr>
      <vt:lpstr>SCDBPTASN2!SCDBPTASN2_022ENDI_8</vt:lpstr>
      <vt:lpstr>SCDBPTASN2!SCDBPTASN2_022ENDI_9</vt:lpstr>
      <vt:lpstr>SCDBPTASN2!SCDBPTASN2_0230000_Range</vt:lpstr>
      <vt:lpstr>SCDBPTASN2!SCDBPTASN2_0239999_13</vt:lpstr>
      <vt:lpstr>SCDBPTASN2!SCDBPTASN2_0239999_14</vt:lpstr>
      <vt:lpstr>SCDBPTASN2!SCDBPTASN2_0239999_15</vt:lpstr>
      <vt:lpstr>SCDBPTASN2!SCDBPTASN2_0239999_16</vt:lpstr>
      <vt:lpstr>SCDBPTASN2!SCDBPTASN2_0239999_17</vt:lpstr>
      <vt:lpstr>SCDBPTASN2!SCDBPTASN2_0239999_19</vt:lpstr>
      <vt:lpstr>SCDBPTASN2!SCDBPTASN2_0239999_20</vt:lpstr>
      <vt:lpstr>SCDBPTASN2!SCDBPTASN2_0239999_21</vt:lpstr>
      <vt:lpstr>SCDBPTASN2!SCDBPTASN2_0239999_22</vt:lpstr>
      <vt:lpstr>SCDBPTASN2!SCDBPTASN2_0239999_23</vt:lpstr>
      <vt:lpstr>SCDBPTASN2!SCDBPTASN2_0239999_24</vt:lpstr>
      <vt:lpstr>SCDBPTASN2!SCDBPTASN2_023BEGN_1</vt:lpstr>
      <vt:lpstr>SCDBPTASN2!SCDBPTASN2_023BEGN_10</vt:lpstr>
      <vt:lpstr>SCDBPTASN2!SCDBPTASN2_023BEGN_11</vt:lpstr>
      <vt:lpstr>SCDBPTASN2!SCDBPTASN2_023BEGN_12</vt:lpstr>
      <vt:lpstr>SCDBPTASN2!SCDBPTASN2_023BEGN_13</vt:lpstr>
      <vt:lpstr>SCDBPTASN2!SCDBPTASN2_023BEGN_14</vt:lpstr>
      <vt:lpstr>SCDBPTASN2!SCDBPTASN2_023BEGN_15</vt:lpstr>
      <vt:lpstr>SCDBPTASN2!SCDBPTASN2_023BEGN_16</vt:lpstr>
      <vt:lpstr>SCDBPTASN2!SCDBPTASN2_023BEGN_17</vt:lpstr>
      <vt:lpstr>SCDBPTASN2!SCDBPTASN2_023BEGN_18</vt:lpstr>
      <vt:lpstr>SCDBPTASN2!SCDBPTASN2_023BEGN_19</vt:lpstr>
      <vt:lpstr>SCDBPTASN2!SCDBPTASN2_023BEGN_2</vt:lpstr>
      <vt:lpstr>SCDBPTASN2!SCDBPTASN2_023BEGN_20</vt:lpstr>
      <vt:lpstr>SCDBPTASN2!SCDBPTASN2_023BEGN_21</vt:lpstr>
      <vt:lpstr>SCDBPTASN2!SCDBPTASN2_023BEGN_22</vt:lpstr>
      <vt:lpstr>SCDBPTASN2!SCDBPTASN2_023BEGN_23</vt:lpstr>
      <vt:lpstr>SCDBPTASN2!SCDBPTASN2_023BEGN_24</vt:lpstr>
      <vt:lpstr>SCDBPTASN2!SCDBPTASN2_023BEGN_25</vt:lpstr>
      <vt:lpstr>SCDBPTASN2!SCDBPTASN2_023BEGN_3</vt:lpstr>
      <vt:lpstr>SCDBPTASN2!SCDBPTASN2_023BEGN_4</vt:lpstr>
      <vt:lpstr>SCDBPTASN2!SCDBPTASN2_023BEGN_5</vt:lpstr>
      <vt:lpstr>SCDBPTASN2!SCDBPTASN2_023BEGN_6</vt:lpstr>
      <vt:lpstr>SCDBPTASN2!SCDBPTASN2_023BEGN_7</vt:lpstr>
      <vt:lpstr>SCDBPTASN2!SCDBPTASN2_023BEGN_8</vt:lpstr>
      <vt:lpstr>SCDBPTASN2!SCDBPTASN2_023BEGN_9</vt:lpstr>
      <vt:lpstr>SCDBPTASN2!SCDBPTASN2_023ENDI_10</vt:lpstr>
      <vt:lpstr>SCDBPTASN2!SCDBPTASN2_023ENDI_11</vt:lpstr>
      <vt:lpstr>SCDBPTASN2!SCDBPTASN2_023ENDI_12</vt:lpstr>
      <vt:lpstr>SCDBPTASN2!SCDBPTASN2_023ENDI_13</vt:lpstr>
      <vt:lpstr>SCDBPTASN2!SCDBPTASN2_023ENDI_14</vt:lpstr>
      <vt:lpstr>SCDBPTASN2!SCDBPTASN2_023ENDI_15</vt:lpstr>
      <vt:lpstr>SCDBPTASN2!SCDBPTASN2_023ENDI_16</vt:lpstr>
      <vt:lpstr>SCDBPTASN2!SCDBPTASN2_023ENDI_17</vt:lpstr>
      <vt:lpstr>SCDBPTASN2!SCDBPTASN2_023ENDI_18</vt:lpstr>
      <vt:lpstr>SCDBPTASN2!SCDBPTASN2_023ENDI_19</vt:lpstr>
      <vt:lpstr>SCDBPTASN2!SCDBPTASN2_023ENDI_2</vt:lpstr>
      <vt:lpstr>SCDBPTASN2!SCDBPTASN2_023ENDI_20</vt:lpstr>
      <vt:lpstr>SCDBPTASN2!SCDBPTASN2_023ENDI_21</vt:lpstr>
      <vt:lpstr>SCDBPTASN2!SCDBPTASN2_023ENDI_22</vt:lpstr>
      <vt:lpstr>SCDBPTASN2!SCDBPTASN2_023ENDI_23</vt:lpstr>
      <vt:lpstr>SCDBPTASN2!SCDBPTASN2_023ENDI_24</vt:lpstr>
      <vt:lpstr>SCDBPTASN2!SCDBPTASN2_023ENDI_25</vt:lpstr>
      <vt:lpstr>SCDBPTASN2!SCDBPTASN2_023ENDI_3</vt:lpstr>
      <vt:lpstr>SCDBPTASN2!SCDBPTASN2_023ENDI_4</vt:lpstr>
      <vt:lpstr>SCDBPTASN2!SCDBPTASN2_023ENDI_5</vt:lpstr>
      <vt:lpstr>SCDBPTASN2!SCDBPTASN2_023ENDI_6</vt:lpstr>
      <vt:lpstr>SCDBPTASN2!SCDBPTASN2_023ENDI_7</vt:lpstr>
      <vt:lpstr>SCDBPTASN2!SCDBPTASN2_023ENDI_8</vt:lpstr>
      <vt:lpstr>SCDBPTASN2!SCDBPTASN2_023ENDI_9</vt:lpstr>
      <vt:lpstr>SCDBPTASN2!SCDBPTASN2_0240000_Range</vt:lpstr>
      <vt:lpstr>SCDBPTASN2!SCDBPTASN2_0249999_13</vt:lpstr>
      <vt:lpstr>SCDBPTASN2!SCDBPTASN2_0249999_14</vt:lpstr>
      <vt:lpstr>SCDBPTASN2!SCDBPTASN2_0249999_15</vt:lpstr>
      <vt:lpstr>SCDBPTASN2!SCDBPTASN2_0249999_16</vt:lpstr>
      <vt:lpstr>SCDBPTASN2!SCDBPTASN2_0249999_17</vt:lpstr>
      <vt:lpstr>SCDBPTASN2!SCDBPTASN2_0249999_19</vt:lpstr>
      <vt:lpstr>SCDBPTASN2!SCDBPTASN2_0249999_20</vt:lpstr>
      <vt:lpstr>SCDBPTASN2!SCDBPTASN2_0249999_21</vt:lpstr>
      <vt:lpstr>SCDBPTASN2!SCDBPTASN2_0249999_22</vt:lpstr>
      <vt:lpstr>SCDBPTASN2!SCDBPTASN2_0249999_23</vt:lpstr>
      <vt:lpstr>SCDBPTASN2!SCDBPTASN2_0249999_24</vt:lpstr>
      <vt:lpstr>SCDBPTASN2!SCDBPTASN2_024BEGN_1</vt:lpstr>
      <vt:lpstr>SCDBPTASN2!SCDBPTASN2_024BEGN_10</vt:lpstr>
      <vt:lpstr>SCDBPTASN2!SCDBPTASN2_024BEGN_11</vt:lpstr>
      <vt:lpstr>SCDBPTASN2!SCDBPTASN2_024BEGN_12</vt:lpstr>
      <vt:lpstr>SCDBPTASN2!SCDBPTASN2_024BEGN_13</vt:lpstr>
      <vt:lpstr>SCDBPTASN2!SCDBPTASN2_024BEGN_14</vt:lpstr>
      <vt:lpstr>SCDBPTASN2!SCDBPTASN2_024BEGN_15</vt:lpstr>
      <vt:lpstr>SCDBPTASN2!SCDBPTASN2_024BEGN_16</vt:lpstr>
      <vt:lpstr>SCDBPTASN2!SCDBPTASN2_024BEGN_17</vt:lpstr>
      <vt:lpstr>SCDBPTASN2!SCDBPTASN2_024BEGN_18</vt:lpstr>
      <vt:lpstr>SCDBPTASN2!SCDBPTASN2_024BEGN_19</vt:lpstr>
      <vt:lpstr>SCDBPTASN2!SCDBPTASN2_024BEGN_2</vt:lpstr>
      <vt:lpstr>SCDBPTASN2!SCDBPTASN2_024BEGN_20</vt:lpstr>
      <vt:lpstr>SCDBPTASN2!SCDBPTASN2_024BEGN_21</vt:lpstr>
      <vt:lpstr>SCDBPTASN2!SCDBPTASN2_024BEGN_22</vt:lpstr>
      <vt:lpstr>SCDBPTASN2!SCDBPTASN2_024BEGN_23</vt:lpstr>
      <vt:lpstr>SCDBPTASN2!SCDBPTASN2_024BEGN_24</vt:lpstr>
      <vt:lpstr>SCDBPTASN2!SCDBPTASN2_024BEGN_25</vt:lpstr>
      <vt:lpstr>SCDBPTASN2!SCDBPTASN2_024BEGN_3</vt:lpstr>
      <vt:lpstr>SCDBPTASN2!SCDBPTASN2_024BEGN_4</vt:lpstr>
      <vt:lpstr>SCDBPTASN2!SCDBPTASN2_024BEGN_5</vt:lpstr>
      <vt:lpstr>SCDBPTASN2!SCDBPTASN2_024BEGN_6</vt:lpstr>
      <vt:lpstr>SCDBPTASN2!SCDBPTASN2_024BEGN_7</vt:lpstr>
      <vt:lpstr>SCDBPTASN2!SCDBPTASN2_024BEGN_8</vt:lpstr>
      <vt:lpstr>SCDBPTASN2!SCDBPTASN2_024BEGN_9</vt:lpstr>
      <vt:lpstr>SCDBPTASN2!SCDBPTASN2_024ENDI_10</vt:lpstr>
      <vt:lpstr>SCDBPTASN2!SCDBPTASN2_024ENDI_11</vt:lpstr>
      <vt:lpstr>SCDBPTASN2!SCDBPTASN2_024ENDI_12</vt:lpstr>
      <vt:lpstr>SCDBPTASN2!SCDBPTASN2_024ENDI_13</vt:lpstr>
      <vt:lpstr>SCDBPTASN2!SCDBPTASN2_024ENDI_14</vt:lpstr>
      <vt:lpstr>SCDBPTASN2!SCDBPTASN2_024ENDI_15</vt:lpstr>
      <vt:lpstr>SCDBPTASN2!SCDBPTASN2_024ENDI_16</vt:lpstr>
      <vt:lpstr>SCDBPTASN2!SCDBPTASN2_024ENDI_17</vt:lpstr>
      <vt:lpstr>SCDBPTASN2!SCDBPTASN2_024ENDI_18</vt:lpstr>
      <vt:lpstr>SCDBPTASN2!SCDBPTASN2_024ENDI_19</vt:lpstr>
      <vt:lpstr>SCDBPTASN2!SCDBPTASN2_024ENDI_2</vt:lpstr>
      <vt:lpstr>SCDBPTASN2!SCDBPTASN2_024ENDI_20</vt:lpstr>
      <vt:lpstr>SCDBPTASN2!SCDBPTASN2_024ENDI_21</vt:lpstr>
      <vt:lpstr>SCDBPTASN2!SCDBPTASN2_024ENDI_22</vt:lpstr>
      <vt:lpstr>SCDBPTASN2!SCDBPTASN2_024ENDI_23</vt:lpstr>
      <vt:lpstr>SCDBPTASN2!SCDBPTASN2_024ENDI_24</vt:lpstr>
      <vt:lpstr>SCDBPTASN2!SCDBPTASN2_024ENDI_25</vt:lpstr>
      <vt:lpstr>SCDBPTASN2!SCDBPTASN2_024ENDI_3</vt:lpstr>
      <vt:lpstr>SCDBPTASN2!SCDBPTASN2_024ENDI_4</vt:lpstr>
      <vt:lpstr>SCDBPTASN2!SCDBPTASN2_024ENDI_5</vt:lpstr>
      <vt:lpstr>SCDBPTASN2!SCDBPTASN2_024ENDI_6</vt:lpstr>
      <vt:lpstr>SCDBPTASN2!SCDBPTASN2_024ENDI_7</vt:lpstr>
      <vt:lpstr>SCDBPTASN2!SCDBPTASN2_024ENDI_8</vt:lpstr>
      <vt:lpstr>SCDBPTASN2!SCDBPTASN2_024ENDI_9</vt:lpstr>
      <vt:lpstr>SCDBPTASN2!SCDBPTASN2_0250000_Range</vt:lpstr>
      <vt:lpstr>SCDBPTASN2!SCDBPTASN2_0259999_13</vt:lpstr>
      <vt:lpstr>SCDBPTASN2!SCDBPTASN2_0259999_14</vt:lpstr>
      <vt:lpstr>SCDBPTASN2!SCDBPTASN2_0259999_15</vt:lpstr>
      <vt:lpstr>SCDBPTASN2!SCDBPTASN2_0259999_16</vt:lpstr>
      <vt:lpstr>SCDBPTASN2!SCDBPTASN2_0259999_17</vt:lpstr>
      <vt:lpstr>SCDBPTASN2!SCDBPTASN2_0259999_19</vt:lpstr>
      <vt:lpstr>SCDBPTASN2!SCDBPTASN2_0259999_20</vt:lpstr>
      <vt:lpstr>SCDBPTASN2!SCDBPTASN2_0259999_21</vt:lpstr>
      <vt:lpstr>SCDBPTASN2!SCDBPTASN2_0259999_22</vt:lpstr>
      <vt:lpstr>SCDBPTASN2!SCDBPTASN2_0259999_23</vt:lpstr>
      <vt:lpstr>SCDBPTASN2!SCDBPTASN2_0259999_24</vt:lpstr>
      <vt:lpstr>SCDBPTASN2!SCDBPTASN2_025BEGN_1</vt:lpstr>
      <vt:lpstr>SCDBPTASN2!SCDBPTASN2_025BEGN_10</vt:lpstr>
      <vt:lpstr>SCDBPTASN2!SCDBPTASN2_025BEGN_11</vt:lpstr>
      <vt:lpstr>SCDBPTASN2!SCDBPTASN2_025BEGN_12</vt:lpstr>
      <vt:lpstr>SCDBPTASN2!SCDBPTASN2_025BEGN_13</vt:lpstr>
      <vt:lpstr>SCDBPTASN2!SCDBPTASN2_025BEGN_14</vt:lpstr>
      <vt:lpstr>SCDBPTASN2!SCDBPTASN2_025BEGN_15</vt:lpstr>
      <vt:lpstr>SCDBPTASN2!SCDBPTASN2_025BEGN_16</vt:lpstr>
      <vt:lpstr>SCDBPTASN2!SCDBPTASN2_025BEGN_17</vt:lpstr>
      <vt:lpstr>SCDBPTASN2!SCDBPTASN2_025BEGN_18</vt:lpstr>
      <vt:lpstr>SCDBPTASN2!SCDBPTASN2_025BEGN_19</vt:lpstr>
      <vt:lpstr>SCDBPTASN2!SCDBPTASN2_025BEGN_2</vt:lpstr>
      <vt:lpstr>SCDBPTASN2!SCDBPTASN2_025BEGN_20</vt:lpstr>
      <vt:lpstr>SCDBPTASN2!SCDBPTASN2_025BEGN_21</vt:lpstr>
      <vt:lpstr>SCDBPTASN2!SCDBPTASN2_025BEGN_22</vt:lpstr>
      <vt:lpstr>SCDBPTASN2!SCDBPTASN2_025BEGN_23</vt:lpstr>
      <vt:lpstr>SCDBPTASN2!SCDBPTASN2_025BEGN_24</vt:lpstr>
      <vt:lpstr>SCDBPTASN2!SCDBPTASN2_025BEGN_25</vt:lpstr>
      <vt:lpstr>SCDBPTASN2!SCDBPTASN2_025BEGN_3</vt:lpstr>
      <vt:lpstr>SCDBPTASN2!SCDBPTASN2_025BEGN_4</vt:lpstr>
      <vt:lpstr>SCDBPTASN2!SCDBPTASN2_025BEGN_5</vt:lpstr>
      <vt:lpstr>SCDBPTASN2!SCDBPTASN2_025BEGN_6</vt:lpstr>
      <vt:lpstr>SCDBPTASN2!SCDBPTASN2_025BEGN_7</vt:lpstr>
      <vt:lpstr>SCDBPTASN2!SCDBPTASN2_025BEGN_8</vt:lpstr>
      <vt:lpstr>SCDBPTASN2!SCDBPTASN2_025BEGN_9</vt:lpstr>
      <vt:lpstr>SCDBPTASN2!SCDBPTASN2_025ENDI_10</vt:lpstr>
      <vt:lpstr>SCDBPTASN2!SCDBPTASN2_025ENDI_11</vt:lpstr>
      <vt:lpstr>SCDBPTASN2!SCDBPTASN2_025ENDI_12</vt:lpstr>
      <vt:lpstr>SCDBPTASN2!SCDBPTASN2_025ENDI_13</vt:lpstr>
      <vt:lpstr>SCDBPTASN2!SCDBPTASN2_025ENDI_14</vt:lpstr>
      <vt:lpstr>SCDBPTASN2!SCDBPTASN2_025ENDI_15</vt:lpstr>
      <vt:lpstr>SCDBPTASN2!SCDBPTASN2_025ENDI_16</vt:lpstr>
      <vt:lpstr>SCDBPTASN2!SCDBPTASN2_025ENDI_17</vt:lpstr>
      <vt:lpstr>SCDBPTASN2!SCDBPTASN2_025ENDI_18</vt:lpstr>
      <vt:lpstr>SCDBPTASN2!SCDBPTASN2_025ENDI_19</vt:lpstr>
      <vt:lpstr>SCDBPTASN2!SCDBPTASN2_025ENDI_2</vt:lpstr>
      <vt:lpstr>SCDBPTASN2!SCDBPTASN2_025ENDI_20</vt:lpstr>
      <vt:lpstr>SCDBPTASN2!SCDBPTASN2_025ENDI_21</vt:lpstr>
      <vt:lpstr>SCDBPTASN2!SCDBPTASN2_025ENDI_22</vt:lpstr>
      <vt:lpstr>SCDBPTASN2!SCDBPTASN2_025ENDI_23</vt:lpstr>
      <vt:lpstr>SCDBPTASN2!SCDBPTASN2_025ENDI_24</vt:lpstr>
      <vt:lpstr>SCDBPTASN2!SCDBPTASN2_025ENDI_25</vt:lpstr>
      <vt:lpstr>SCDBPTASN2!SCDBPTASN2_025ENDI_3</vt:lpstr>
      <vt:lpstr>SCDBPTASN2!SCDBPTASN2_025ENDI_4</vt:lpstr>
      <vt:lpstr>SCDBPTASN2!SCDBPTASN2_025ENDI_5</vt:lpstr>
      <vt:lpstr>SCDBPTASN2!SCDBPTASN2_025ENDI_6</vt:lpstr>
      <vt:lpstr>SCDBPTASN2!SCDBPTASN2_025ENDI_7</vt:lpstr>
      <vt:lpstr>SCDBPTASN2!SCDBPTASN2_025ENDI_8</vt:lpstr>
      <vt:lpstr>SCDBPTASN2!SCDBPTASN2_025ENDI_9</vt:lpstr>
      <vt:lpstr>SCDBPTASN2!SCDBPTASN2_0260000_Range</vt:lpstr>
      <vt:lpstr>SCDBPTASN2!SCDBPTASN2_0269999_13</vt:lpstr>
      <vt:lpstr>SCDBPTASN2!SCDBPTASN2_0269999_14</vt:lpstr>
      <vt:lpstr>SCDBPTASN2!SCDBPTASN2_0269999_15</vt:lpstr>
      <vt:lpstr>SCDBPTASN2!SCDBPTASN2_0269999_16</vt:lpstr>
      <vt:lpstr>SCDBPTASN2!SCDBPTASN2_0269999_17</vt:lpstr>
      <vt:lpstr>SCDBPTASN2!SCDBPTASN2_0269999_19</vt:lpstr>
      <vt:lpstr>SCDBPTASN2!SCDBPTASN2_0269999_20</vt:lpstr>
      <vt:lpstr>SCDBPTASN2!SCDBPTASN2_0269999_21</vt:lpstr>
      <vt:lpstr>SCDBPTASN2!SCDBPTASN2_0269999_22</vt:lpstr>
      <vt:lpstr>SCDBPTASN2!SCDBPTASN2_0269999_23</vt:lpstr>
      <vt:lpstr>SCDBPTASN2!SCDBPTASN2_0269999_24</vt:lpstr>
      <vt:lpstr>SCDBPTASN2!SCDBPTASN2_026BEGN_1</vt:lpstr>
      <vt:lpstr>SCDBPTASN2!SCDBPTASN2_026BEGN_10</vt:lpstr>
      <vt:lpstr>SCDBPTASN2!SCDBPTASN2_026BEGN_11</vt:lpstr>
      <vt:lpstr>SCDBPTASN2!SCDBPTASN2_026BEGN_12</vt:lpstr>
      <vt:lpstr>SCDBPTASN2!SCDBPTASN2_026BEGN_13</vt:lpstr>
      <vt:lpstr>SCDBPTASN2!SCDBPTASN2_026BEGN_14</vt:lpstr>
      <vt:lpstr>SCDBPTASN2!SCDBPTASN2_026BEGN_15</vt:lpstr>
      <vt:lpstr>SCDBPTASN2!SCDBPTASN2_026BEGN_16</vt:lpstr>
      <vt:lpstr>SCDBPTASN2!SCDBPTASN2_026BEGN_17</vt:lpstr>
      <vt:lpstr>SCDBPTASN2!SCDBPTASN2_026BEGN_18</vt:lpstr>
      <vt:lpstr>SCDBPTASN2!SCDBPTASN2_026BEGN_19</vt:lpstr>
      <vt:lpstr>SCDBPTASN2!SCDBPTASN2_026BEGN_2</vt:lpstr>
      <vt:lpstr>SCDBPTASN2!SCDBPTASN2_026BEGN_20</vt:lpstr>
      <vt:lpstr>SCDBPTASN2!SCDBPTASN2_026BEGN_21</vt:lpstr>
      <vt:lpstr>SCDBPTASN2!SCDBPTASN2_026BEGN_22</vt:lpstr>
      <vt:lpstr>SCDBPTASN2!SCDBPTASN2_026BEGN_23</vt:lpstr>
      <vt:lpstr>SCDBPTASN2!SCDBPTASN2_026BEGN_24</vt:lpstr>
      <vt:lpstr>SCDBPTASN2!SCDBPTASN2_026BEGN_25</vt:lpstr>
      <vt:lpstr>SCDBPTASN2!SCDBPTASN2_026BEGN_3</vt:lpstr>
      <vt:lpstr>SCDBPTASN2!SCDBPTASN2_026BEGN_4</vt:lpstr>
      <vt:lpstr>SCDBPTASN2!SCDBPTASN2_026BEGN_5</vt:lpstr>
      <vt:lpstr>SCDBPTASN2!SCDBPTASN2_026BEGN_6</vt:lpstr>
      <vt:lpstr>SCDBPTASN2!SCDBPTASN2_026BEGN_7</vt:lpstr>
      <vt:lpstr>SCDBPTASN2!SCDBPTASN2_026BEGN_8</vt:lpstr>
      <vt:lpstr>SCDBPTASN2!SCDBPTASN2_026BEGN_9</vt:lpstr>
      <vt:lpstr>SCDBPTASN2!SCDBPTASN2_026ENDI_10</vt:lpstr>
      <vt:lpstr>SCDBPTASN2!SCDBPTASN2_026ENDI_11</vt:lpstr>
      <vt:lpstr>SCDBPTASN2!SCDBPTASN2_026ENDI_12</vt:lpstr>
      <vt:lpstr>SCDBPTASN2!SCDBPTASN2_026ENDI_13</vt:lpstr>
      <vt:lpstr>SCDBPTASN2!SCDBPTASN2_026ENDI_14</vt:lpstr>
      <vt:lpstr>SCDBPTASN2!SCDBPTASN2_026ENDI_15</vt:lpstr>
      <vt:lpstr>SCDBPTASN2!SCDBPTASN2_026ENDI_16</vt:lpstr>
      <vt:lpstr>SCDBPTASN2!SCDBPTASN2_026ENDI_17</vt:lpstr>
      <vt:lpstr>SCDBPTASN2!SCDBPTASN2_026ENDI_18</vt:lpstr>
      <vt:lpstr>SCDBPTASN2!SCDBPTASN2_026ENDI_19</vt:lpstr>
      <vt:lpstr>SCDBPTASN2!SCDBPTASN2_026ENDI_2</vt:lpstr>
      <vt:lpstr>SCDBPTASN2!SCDBPTASN2_026ENDI_20</vt:lpstr>
      <vt:lpstr>SCDBPTASN2!SCDBPTASN2_026ENDI_21</vt:lpstr>
      <vt:lpstr>SCDBPTASN2!SCDBPTASN2_026ENDI_22</vt:lpstr>
      <vt:lpstr>SCDBPTASN2!SCDBPTASN2_026ENDI_23</vt:lpstr>
      <vt:lpstr>SCDBPTASN2!SCDBPTASN2_026ENDI_24</vt:lpstr>
      <vt:lpstr>SCDBPTASN2!SCDBPTASN2_026ENDI_25</vt:lpstr>
      <vt:lpstr>SCDBPTASN2!SCDBPTASN2_026ENDI_3</vt:lpstr>
      <vt:lpstr>SCDBPTASN2!SCDBPTASN2_026ENDI_4</vt:lpstr>
      <vt:lpstr>SCDBPTASN2!SCDBPTASN2_026ENDI_5</vt:lpstr>
      <vt:lpstr>SCDBPTASN2!SCDBPTASN2_026ENDI_6</vt:lpstr>
      <vt:lpstr>SCDBPTASN2!SCDBPTASN2_026ENDI_7</vt:lpstr>
      <vt:lpstr>SCDBPTASN2!SCDBPTASN2_026ENDI_8</vt:lpstr>
      <vt:lpstr>SCDBPTASN2!SCDBPTASN2_026ENDI_9</vt:lpstr>
      <vt:lpstr>SCDBPTASN2!SCDBPTASN2_0270000_Range</vt:lpstr>
      <vt:lpstr>SCDBPTASN2!SCDBPTASN2_0279999_13</vt:lpstr>
      <vt:lpstr>SCDBPTASN2!SCDBPTASN2_0279999_14</vt:lpstr>
      <vt:lpstr>SCDBPTASN2!SCDBPTASN2_0279999_15</vt:lpstr>
      <vt:lpstr>SCDBPTASN2!SCDBPTASN2_0279999_16</vt:lpstr>
      <vt:lpstr>SCDBPTASN2!SCDBPTASN2_0279999_17</vt:lpstr>
      <vt:lpstr>SCDBPTASN2!SCDBPTASN2_0279999_19</vt:lpstr>
      <vt:lpstr>SCDBPTASN2!SCDBPTASN2_0279999_20</vt:lpstr>
      <vt:lpstr>SCDBPTASN2!SCDBPTASN2_0279999_21</vt:lpstr>
      <vt:lpstr>SCDBPTASN2!SCDBPTASN2_0279999_22</vt:lpstr>
      <vt:lpstr>SCDBPTASN2!SCDBPTASN2_0279999_23</vt:lpstr>
      <vt:lpstr>SCDBPTASN2!SCDBPTASN2_0279999_24</vt:lpstr>
      <vt:lpstr>SCDBPTASN2!SCDBPTASN2_027BEGN_1</vt:lpstr>
      <vt:lpstr>SCDBPTASN2!SCDBPTASN2_027BEGN_10</vt:lpstr>
      <vt:lpstr>SCDBPTASN2!SCDBPTASN2_027BEGN_11</vt:lpstr>
      <vt:lpstr>SCDBPTASN2!SCDBPTASN2_027BEGN_12</vt:lpstr>
      <vt:lpstr>SCDBPTASN2!SCDBPTASN2_027BEGN_13</vt:lpstr>
      <vt:lpstr>SCDBPTASN2!SCDBPTASN2_027BEGN_14</vt:lpstr>
      <vt:lpstr>SCDBPTASN2!SCDBPTASN2_027BEGN_15</vt:lpstr>
      <vt:lpstr>SCDBPTASN2!SCDBPTASN2_027BEGN_16</vt:lpstr>
      <vt:lpstr>SCDBPTASN2!SCDBPTASN2_027BEGN_17</vt:lpstr>
      <vt:lpstr>SCDBPTASN2!SCDBPTASN2_027BEGN_18</vt:lpstr>
      <vt:lpstr>SCDBPTASN2!SCDBPTASN2_027BEGN_19</vt:lpstr>
      <vt:lpstr>SCDBPTASN2!SCDBPTASN2_027BEGN_2</vt:lpstr>
      <vt:lpstr>SCDBPTASN2!SCDBPTASN2_027BEGN_20</vt:lpstr>
      <vt:lpstr>SCDBPTASN2!SCDBPTASN2_027BEGN_21</vt:lpstr>
      <vt:lpstr>SCDBPTASN2!SCDBPTASN2_027BEGN_22</vt:lpstr>
      <vt:lpstr>SCDBPTASN2!SCDBPTASN2_027BEGN_23</vt:lpstr>
      <vt:lpstr>SCDBPTASN2!SCDBPTASN2_027BEGN_24</vt:lpstr>
      <vt:lpstr>SCDBPTASN2!SCDBPTASN2_027BEGN_25</vt:lpstr>
      <vt:lpstr>SCDBPTASN2!SCDBPTASN2_027BEGN_3</vt:lpstr>
      <vt:lpstr>SCDBPTASN2!SCDBPTASN2_027BEGN_4</vt:lpstr>
      <vt:lpstr>SCDBPTASN2!SCDBPTASN2_027BEGN_5</vt:lpstr>
      <vt:lpstr>SCDBPTASN2!SCDBPTASN2_027BEGN_6</vt:lpstr>
      <vt:lpstr>SCDBPTASN2!SCDBPTASN2_027BEGN_7</vt:lpstr>
      <vt:lpstr>SCDBPTASN2!SCDBPTASN2_027BEGN_8</vt:lpstr>
      <vt:lpstr>SCDBPTASN2!SCDBPTASN2_027BEGN_9</vt:lpstr>
      <vt:lpstr>SCDBPTASN2!SCDBPTASN2_027ENDI_10</vt:lpstr>
      <vt:lpstr>SCDBPTASN2!SCDBPTASN2_027ENDI_11</vt:lpstr>
      <vt:lpstr>SCDBPTASN2!SCDBPTASN2_027ENDI_12</vt:lpstr>
      <vt:lpstr>SCDBPTASN2!SCDBPTASN2_027ENDI_13</vt:lpstr>
      <vt:lpstr>SCDBPTASN2!SCDBPTASN2_027ENDI_14</vt:lpstr>
      <vt:lpstr>SCDBPTASN2!SCDBPTASN2_027ENDI_15</vt:lpstr>
      <vt:lpstr>SCDBPTASN2!SCDBPTASN2_027ENDI_16</vt:lpstr>
      <vt:lpstr>SCDBPTASN2!SCDBPTASN2_027ENDI_17</vt:lpstr>
      <vt:lpstr>SCDBPTASN2!SCDBPTASN2_027ENDI_18</vt:lpstr>
      <vt:lpstr>SCDBPTASN2!SCDBPTASN2_027ENDI_19</vt:lpstr>
      <vt:lpstr>SCDBPTASN2!SCDBPTASN2_027ENDI_2</vt:lpstr>
      <vt:lpstr>SCDBPTASN2!SCDBPTASN2_027ENDI_20</vt:lpstr>
      <vt:lpstr>SCDBPTASN2!SCDBPTASN2_027ENDI_21</vt:lpstr>
      <vt:lpstr>SCDBPTASN2!SCDBPTASN2_027ENDI_22</vt:lpstr>
      <vt:lpstr>SCDBPTASN2!SCDBPTASN2_027ENDI_23</vt:lpstr>
      <vt:lpstr>SCDBPTASN2!SCDBPTASN2_027ENDI_24</vt:lpstr>
      <vt:lpstr>SCDBPTASN2!SCDBPTASN2_027ENDI_25</vt:lpstr>
      <vt:lpstr>SCDBPTASN2!SCDBPTASN2_027ENDI_3</vt:lpstr>
      <vt:lpstr>SCDBPTASN2!SCDBPTASN2_027ENDI_4</vt:lpstr>
      <vt:lpstr>SCDBPTASN2!SCDBPTASN2_027ENDI_5</vt:lpstr>
      <vt:lpstr>SCDBPTASN2!SCDBPTASN2_027ENDI_6</vt:lpstr>
      <vt:lpstr>SCDBPTASN2!SCDBPTASN2_027ENDI_7</vt:lpstr>
      <vt:lpstr>SCDBPTASN2!SCDBPTASN2_027ENDI_8</vt:lpstr>
      <vt:lpstr>SCDBPTASN2!SCDBPTASN2_027ENDI_9</vt:lpstr>
      <vt:lpstr>SCDBPTASN2!SCDBPTASN2_0289999_13</vt:lpstr>
      <vt:lpstr>SCDBPTASN2!SCDBPTASN2_0289999_14</vt:lpstr>
      <vt:lpstr>SCDBPTASN2!SCDBPTASN2_0289999_15</vt:lpstr>
      <vt:lpstr>SCDBPTASN2!SCDBPTASN2_0289999_16</vt:lpstr>
      <vt:lpstr>SCDBPTASN2!SCDBPTASN2_0289999_17</vt:lpstr>
      <vt:lpstr>SCDBPTASN2!SCDBPTASN2_0289999_19</vt:lpstr>
      <vt:lpstr>SCDBPTASN2!SCDBPTASN2_0289999_20</vt:lpstr>
      <vt:lpstr>SCDBPTASN2!SCDBPTASN2_0289999_21</vt:lpstr>
      <vt:lpstr>SCDBPTASN2!SCDBPTASN2_0289999_22</vt:lpstr>
      <vt:lpstr>SCDBPTASN2!SCDBPTASN2_0289999_23</vt:lpstr>
      <vt:lpstr>SCDBPTASN2!SCDBPTASN2_0289999_24</vt:lpstr>
      <vt:lpstr>SCDBPTASN2!SCDBPTASN2_0290000_Range</vt:lpstr>
      <vt:lpstr>SCDBPTASN2!SCDBPTASN2_0299999_13</vt:lpstr>
      <vt:lpstr>SCDBPTASN2!SCDBPTASN2_0299999_14</vt:lpstr>
      <vt:lpstr>SCDBPTASN2!SCDBPTASN2_0299999_15</vt:lpstr>
      <vt:lpstr>SCDBPTASN2!SCDBPTASN2_0299999_16</vt:lpstr>
      <vt:lpstr>SCDBPTASN2!SCDBPTASN2_0299999_17</vt:lpstr>
      <vt:lpstr>SCDBPTASN2!SCDBPTASN2_0299999_19</vt:lpstr>
      <vt:lpstr>SCDBPTASN2!SCDBPTASN2_0299999_20</vt:lpstr>
      <vt:lpstr>SCDBPTASN2!SCDBPTASN2_0299999_21</vt:lpstr>
      <vt:lpstr>SCDBPTASN2!SCDBPTASN2_0299999_22</vt:lpstr>
      <vt:lpstr>SCDBPTASN2!SCDBPTASN2_0299999_23</vt:lpstr>
      <vt:lpstr>SCDBPTASN2!SCDBPTASN2_0299999_24</vt:lpstr>
      <vt:lpstr>SCDBPTASN2!SCDBPTASN2_029BEGN_1</vt:lpstr>
      <vt:lpstr>SCDBPTASN2!SCDBPTASN2_029BEGN_10</vt:lpstr>
      <vt:lpstr>SCDBPTASN2!SCDBPTASN2_029BEGN_11</vt:lpstr>
      <vt:lpstr>SCDBPTASN2!SCDBPTASN2_029BEGN_12</vt:lpstr>
      <vt:lpstr>SCDBPTASN2!SCDBPTASN2_029BEGN_13</vt:lpstr>
      <vt:lpstr>SCDBPTASN2!SCDBPTASN2_029BEGN_14</vt:lpstr>
      <vt:lpstr>SCDBPTASN2!SCDBPTASN2_029BEGN_15</vt:lpstr>
      <vt:lpstr>SCDBPTASN2!SCDBPTASN2_029BEGN_16</vt:lpstr>
      <vt:lpstr>SCDBPTASN2!SCDBPTASN2_029BEGN_17</vt:lpstr>
      <vt:lpstr>SCDBPTASN2!SCDBPTASN2_029BEGN_18</vt:lpstr>
      <vt:lpstr>SCDBPTASN2!SCDBPTASN2_029BEGN_19</vt:lpstr>
      <vt:lpstr>SCDBPTASN2!SCDBPTASN2_029BEGN_2</vt:lpstr>
      <vt:lpstr>SCDBPTASN2!SCDBPTASN2_029BEGN_20</vt:lpstr>
      <vt:lpstr>SCDBPTASN2!SCDBPTASN2_029BEGN_21</vt:lpstr>
      <vt:lpstr>SCDBPTASN2!SCDBPTASN2_029BEGN_22</vt:lpstr>
      <vt:lpstr>SCDBPTASN2!SCDBPTASN2_029BEGN_23</vt:lpstr>
      <vt:lpstr>SCDBPTASN2!SCDBPTASN2_029BEGN_24</vt:lpstr>
      <vt:lpstr>SCDBPTASN2!SCDBPTASN2_029BEGN_25</vt:lpstr>
      <vt:lpstr>SCDBPTASN2!SCDBPTASN2_029BEGN_3</vt:lpstr>
      <vt:lpstr>SCDBPTASN2!SCDBPTASN2_029BEGN_4</vt:lpstr>
      <vt:lpstr>SCDBPTASN2!SCDBPTASN2_029BEGN_5</vt:lpstr>
      <vt:lpstr>SCDBPTASN2!SCDBPTASN2_029BEGN_6</vt:lpstr>
      <vt:lpstr>SCDBPTASN2!SCDBPTASN2_029BEGN_7</vt:lpstr>
      <vt:lpstr>SCDBPTASN2!SCDBPTASN2_029BEGN_8</vt:lpstr>
      <vt:lpstr>SCDBPTASN2!SCDBPTASN2_029BEGN_9</vt:lpstr>
      <vt:lpstr>SCDBPTASN2!SCDBPTASN2_029ENDI_10</vt:lpstr>
      <vt:lpstr>SCDBPTASN2!SCDBPTASN2_029ENDI_11</vt:lpstr>
      <vt:lpstr>SCDBPTASN2!SCDBPTASN2_029ENDI_12</vt:lpstr>
      <vt:lpstr>SCDBPTASN2!SCDBPTASN2_029ENDI_13</vt:lpstr>
      <vt:lpstr>SCDBPTASN2!SCDBPTASN2_029ENDI_14</vt:lpstr>
      <vt:lpstr>SCDBPTASN2!SCDBPTASN2_029ENDI_15</vt:lpstr>
      <vt:lpstr>SCDBPTASN2!SCDBPTASN2_029ENDI_16</vt:lpstr>
      <vt:lpstr>SCDBPTASN2!SCDBPTASN2_029ENDI_17</vt:lpstr>
      <vt:lpstr>SCDBPTASN2!SCDBPTASN2_029ENDI_18</vt:lpstr>
      <vt:lpstr>SCDBPTASN2!SCDBPTASN2_029ENDI_19</vt:lpstr>
      <vt:lpstr>SCDBPTASN2!SCDBPTASN2_029ENDI_2</vt:lpstr>
      <vt:lpstr>SCDBPTASN2!SCDBPTASN2_029ENDI_20</vt:lpstr>
      <vt:lpstr>SCDBPTASN2!SCDBPTASN2_029ENDI_21</vt:lpstr>
      <vt:lpstr>SCDBPTASN2!SCDBPTASN2_029ENDI_22</vt:lpstr>
      <vt:lpstr>SCDBPTASN2!SCDBPTASN2_029ENDI_23</vt:lpstr>
      <vt:lpstr>SCDBPTASN2!SCDBPTASN2_029ENDI_24</vt:lpstr>
      <vt:lpstr>SCDBPTASN2!SCDBPTASN2_029ENDI_25</vt:lpstr>
      <vt:lpstr>SCDBPTASN2!SCDBPTASN2_029ENDI_3</vt:lpstr>
      <vt:lpstr>SCDBPTASN2!SCDBPTASN2_029ENDI_4</vt:lpstr>
      <vt:lpstr>SCDBPTASN2!SCDBPTASN2_029ENDI_5</vt:lpstr>
      <vt:lpstr>SCDBPTASN2!SCDBPTASN2_029ENDI_6</vt:lpstr>
      <vt:lpstr>SCDBPTASN2!SCDBPTASN2_029ENDI_7</vt:lpstr>
      <vt:lpstr>SCDBPTASN2!SCDBPTASN2_029ENDI_8</vt:lpstr>
      <vt:lpstr>SCDBPTASN2!SCDBPTASN2_029ENDI_9</vt:lpstr>
      <vt:lpstr>SCDBPTASN2!SCDBPTASN2_0300000_Range</vt:lpstr>
      <vt:lpstr>SCDBPTASN2!SCDBPTASN2_0309999_13</vt:lpstr>
      <vt:lpstr>SCDBPTASN2!SCDBPTASN2_0309999_14</vt:lpstr>
      <vt:lpstr>SCDBPTASN2!SCDBPTASN2_0309999_15</vt:lpstr>
      <vt:lpstr>SCDBPTASN2!SCDBPTASN2_0309999_16</vt:lpstr>
      <vt:lpstr>SCDBPTASN2!SCDBPTASN2_0309999_17</vt:lpstr>
      <vt:lpstr>SCDBPTASN2!SCDBPTASN2_0309999_19</vt:lpstr>
      <vt:lpstr>SCDBPTASN2!SCDBPTASN2_0309999_20</vt:lpstr>
      <vt:lpstr>SCDBPTASN2!SCDBPTASN2_0309999_21</vt:lpstr>
      <vt:lpstr>SCDBPTASN2!SCDBPTASN2_0309999_22</vt:lpstr>
      <vt:lpstr>SCDBPTASN2!SCDBPTASN2_0309999_23</vt:lpstr>
      <vt:lpstr>SCDBPTASN2!SCDBPTASN2_0309999_24</vt:lpstr>
      <vt:lpstr>SCDBPTASN2!SCDBPTASN2_030BEGN_1</vt:lpstr>
      <vt:lpstr>SCDBPTASN2!SCDBPTASN2_030BEGN_10</vt:lpstr>
      <vt:lpstr>SCDBPTASN2!SCDBPTASN2_030BEGN_11</vt:lpstr>
      <vt:lpstr>SCDBPTASN2!SCDBPTASN2_030BEGN_12</vt:lpstr>
      <vt:lpstr>SCDBPTASN2!SCDBPTASN2_030BEGN_13</vt:lpstr>
      <vt:lpstr>SCDBPTASN2!SCDBPTASN2_030BEGN_14</vt:lpstr>
      <vt:lpstr>SCDBPTASN2!SCDBPTASN2_030BEGN_15</vt:lpstr>
      <vt:lpstr>SCDBPTASN2!SCDBPTASN2_030BEGN_16</vt:lpstr>
      <vt:lpstr>SCDBPTASN2!SCDBPTASN2_030BEGN_17</vt:lpstr>
      <vt:lpstr>SCDBPTASN2!SCDBPTASN2_030BEGN_18</vt:lpstr>
      <vt:lpstr>SCDBPTASN2!SCDBPTASN2_030BEGN_19</vt:lpstr>
      <vt:lpstr>SCDBPTASN2!SCDBPTASN2_030BEGN_2</vt:lpstr>
      <vt:lpstr>SCDBPTASN2!SCDBPTASN2_030BEGN_20</vt:lpstr>
      <vt:lpstr>SCDBPTASN2!SCDBPTASN2_030BEGN_21</vt:lpstr>
      <vt:lpstr>SCDBPTASN2!SCDBPTASN2_030BEGN_22</vt:lpstr>
      <vt:lpstr>SCDBPTASN2!SCDBPTASN2_030BEGN_23</vt:lpstr>
      <vt:lpstr>SCDBPTASN2!SCDBPTASN2_030BEGN_24</vt:lpstr>
      <vt:lpstr>SCDBPTASN2!SCDBPTASN2_030BEGN_25</vt:lpstr>
      <vt:lpstr>SCDBPTASN2!SCDBPTASN2_030BEGN_3</vt:lpstr>
      <vt:lpstr>SCDBPTASN2!SCDBPTASN2_030BEGN_4</vt:lpstr>
      <vt:lpstr>SCDBPTASN2!SCDBPTASN2_030BEGN_5</vt:lpstr>
      <vt:lpstr>SCDBPTASN2!SCDBPTASN2_030BEGN_6</vt:lpstr>
      <vt:lpstr>SCDBPTASN2!SCDBPTASN2_030BEGN_7</vt:lpstr>
      <vt:lpstr>SCDBPTASN2!SCDBPTASN2_030BEGN_8</vt:lpstr>
      <vt:lpstr>SCDBPTASN2!SCDBPTASN2_030BEGN_9</vt:lpstr>
      <vt:lpstr>SCDBPTASN2!SCDBPTASN2_030ENDI_10</vt:lpstr>
      <vt:lpstr>SCDBPTASN2!SCDBPTASN2_030ENDI_11</vt:lpstr>
      <vt:lpstr>SCDBPTASN2!SCDBPTASN2_030ENDI_12</vt:lpstr>
      <vt:lpstr>SCDBPTASN2!SCDBPTASN2_030ENDI_13</vt:lpstr>
      <vt:lpstr>SCDBPTASN2!SCDBPTASN2_030ENDI_14</vt:lpstr>
      <vt:lpstr>SCDBPTASN2!SCDBPTASN2_030ENDI_15</vt:lpstr>
      <vt:lpstr>SCDBPTASN2!SCDBPTASN2_030ENDI_16</vt:lpstr>
      <vt:lpstr>SCDBPTASN2!SCDBPTASN2_030ENDI_17</vt:lpstr>
      <vt:lpstr>SCDBPTASN2!SCDBPTASN2_030ENDI_18</vt:lpstr>
      <vt:lpstr>SCDBPTASN2!SCDBPTASN2_030ENDI_19</vt:lpstr>
      <vt:lpstr>SCDBPTASN2!SCDBPTASN2_030ENDI_2</vt:lpstr>
      <vt:lpstr>SCDBPTASN2!SCDBPTASN2_030ENDI_20</vt:lpstr>
      <vt:lpstr>SCDBPTASN2!SCDBPTASN2_030ENDI_21</vt:lpstr>
      <vt:lpstr>SCDBPTASN2!SCDBPTASN2_030ENDI_22</vt:lpstr>
      <vt:lpstr>SCDBPTASN2!SCDBPTASN2_030ENDI_23</vt:lpstr>
      <vt:lpstr>SCDBPTASN2!SCDBPTASN2_030ENDI_24</vt:lpstr>
      <vt:lpstr>SCDBPTASN2!SCDBPTASN2_030ENDI_25</vt:lpstr>
      <vt:lpstr>SCDBPTASN2!SCDBPTASN2_030ENDI_3</vt:lpstr>
      <vt:lpstr>SCDBPTASN2!SCDBPTASN2_030ENDI_4</vt:lpstr>
      <vt:lpstr>SCDBPTASN2!SCDBPTASN2_030ENDI_5</vt:lpstr>
      <vt:lpstr>SCDBPTASN2!SCDBPTASN2_030ENDI_6</vt:lpstr>
      <vt:lpstr>SCDBPTASN2!SCDBPTASN2_030ENDI_7</vt:lpstr>
      <vt:lpstr>SCDBPTASN2!SCDBPTASN2_030ENDI_8</vt:lpstr>
      <vt:lpstr>SCDBPTASN2!SCDBPTASN2_030ENDI_9</vt:lpstr>
      <vt:lpstr>SCDBPTASN2!SCDBPTASN2_0310000_Range</vt:lpstr>
      <vt:lpstr>SCDBPTASN2!SCDBPTASN2_0319999_13</vt:lpstr>
      <vt:lpstr>SCDBPTASN2!SCDBPTASN2_0319999_14</vt:lpstr>
      <vt:lpstr>SCDBPTASN2!SCDBPTASN2_0319999_15</vt:lpstr>
      <vt:lpstr>SCDBPTASN2!SCDBPTASN2_0319999_16</vt:lpstr>
      <vt:lpstr>SCDBPTASN2!SCDBPTASN2_0319999_17</vt:lpstr>
      <vt:lpstr>SCDBPTASN2!SCDBPTASN2_0319999_19</vt:lpstr>
      <vt:lpstr>SCDBPTASN2!SCDBPTASN2_0319999_20</vt:lpstr>
      <vt:lpstr>SCDBPTASN2!SCDBPTASN2_0319999_21</vt:lpstr>
      <vt:lpstr>SCDBPTASN2!SCDBPTASN2_0319999_22</vt:lpstr>
      <vt:lpstr>SCDBPTASN2!SCDBPTASN2_0319999_23</vt:lpstr>
      <vt:lpstr>SCDBPTASN2!SCDBPTASN2_0319999_24</vt:lpstr>
      <vt:lpstr>SCDBPTASN2!SCDBPTASN2_031BEGN_1</vt:lpstr>
      <vt:lpstr>SCDBPTASN2!SCDBPTASN2_031BEGN_10</vt:lpstr>
      <vt:lpstr>SCDBPTASN2!SCDBPTASN2_031BEGN_11</vt:lpstr>
      <vt:lpstr>SCDBPTASN2!SCDBPTASN2_031BEGN_12</vt:lpstr>
      <vt:lpstr>SCDBPTASN2!SCDBPTASN2_031BEGN_13</vt:lpstr>
      <vt:lpstr>SCDBPTASN2!SCDBPTASN2_031BEGN_14</vt:lpstr>
      <vt:lpstr>SCDBPTASN2!SCDBPTASN2_031BEGN_15</vt:lpstr>
      <vt:lpstr>SCDBPTASN2!SCDBPTASN2_031BEGN_16</vt:lpstr>
      <vt:lpstr>SCDBPTASN2!SCDBPTASN2_031BEGN_17</vt:lpstr>
      <vt:lpstr>SCDBPTASN2!SCDBPTASN2_031BEGN_18</vt:lpstr>
      <vt:lpstr>SCDBPTASN2!SCDBPTASN2_031BEGN_19</vt:lpstr>
      <vt:lpstr>SCDBPTASN2!SCDBPTASN2_031BEGN_2</vt:lpstr>
      <vt:lpstr>SCDBPTASN2!SCDBPTASN2_031BEGN_20</vt:lpstr>
      <vt:lpstr>SCDBPTASN2!SCDBPTASN2_031BEGN_21</vt:lpstr>
      <vt:lpstr>SCDBPTASN2!SCDBPTASN2_031BEGN_22</vt:lpstr>
      <vt:lpstr>SCDBPTASN2!SCDBPTASN2_031BEGN_23</vt:lpstr>
      <vt:lpstr>SCDBPTASN2!SCDBPTASN2_031BEGN_24</vt:lpstr>
      <vt:lpstr>SCDBPTASN2!SCDBPTASN2_031BEGN_25</vt:lpstr>
      <vt:lpstr>SCDBPTASN2!SCDBPTASN2_031BEGN_3</vt:lpstr>
      <vt:lpstr>SCDBPTASN2!SCDBPTASN2_031BEGN_4</vt:lpstr>
      <vt:lpstr>SCDBPTASN2!SCDBPTASN2_031BEGN_5</vt:lpstr>
      <vt:lpstr>SCDBPTASN2!SCDBPTASN2_031BEGN_6</vt:lpstr>
      <vt:lpstr>SCDBPTASN2!SCDBPTASN2_031BEGN_7</vt:lpstr>
      <vt:lpstr>SCDBPTASN2!SCDBPTASN2_031BEGN_8</vt:lpstr>
      <vt:lpstr>SCDBPTASN2!SCDBPTASN2_031BEGN_9</vt:lpstr>
      <vt:lpstr>SCDBPTASN2!SCDBPTASN2_031ENDI_10</vt:lpstr>
      <vt:lpstr>SCDBPTASN2!SCDBPTASN2_031ENDI_11</vt:lpstr>
      <vt:lpstr>SCDBPTASN2!SCDBPTASN2_031ENDI_12</vt:lpstr>
      <vt:lpstr>SCDBPTASN2!SCDBPTASN2_031ENDI_13</vt:lpstr>
      <vt:lpstr>SCDBPTASN2!SCDBPTASN2_031ENDI_14</vt:lpstr>
      <vt:lpstr>SCDBPTASN2!SCDBPTASN2_031ENDI_15</vt:lpstr>
      <vt:lpstr>SCDBPTASN2!SCDBPTASN2_031ENDI_16</vt:lpstr>
      <vt:lpstr>SCDBPTASN2!SCDBPTASN2_031ENDI_17</vt:lpstr>
      <vt:lpstr>SCDBPTASN2!SCDBPTASN2_031ENDI_18</vt:lpstr>
      <vt:lpstr>SCDBPTASN2!SCDBPTASN2_031ENDI_19</vt:lpstr>
      <vt:lpstr>SCDBPTASN2!SCDBPTASN2_031ENDI_2</vt:lpstr>
      <vt:lpstr>SCDBPTASN2!SCDBPTASN2_031ENDI_20</vt:lpstr>
      <vt:lpstr>SCDBPTASN2!SCDBPTASN2_031ENDI_21</vt:lpstr>
      <vt:lpstr>SCDBPTASN2!SCDBPTASN2_031ENDI_22</vt:lpstr>
      <vt:lpstr>SCDBPTASN2!SCDBPTASN2_031ENDI_23</vt:lpstr>
      <vt:lpstr>SCDBPTASN2!SCDBPTASN2_031ENDI_24</vt:lpstr>
      <vt:lpstr>SCDBPTASN2!SCDBPTASN2_031ENDI_25</vt:lpstr>
      <vt:lpstr>SCDBPTASN2!SCDBPTASN2_031ENDI_3</vt:lpstr>
      <vt:lpstr>SCDBPTASN2!SCDBPTASN2_031ENDI_4</vt:lpstr>
      <vt:lpstr>SCDBPTASN2!SCDBPTASN2_031ENDI_5</vt:lpstr>
      <vt:lpstr>SCDBPTASN2!SCDBPTASN2_031ENDI_6</vt:lpstr>
      <vt:lpstr>SCDBPTASN2!SCDBPTASN2_031ENDI_7</vt:lpstr>
      <vt:lpstr>SCDBPTASN2!SCDBPTASN2_031ENDI_8</vt:lpstr>
      <vt:lpstr>SCDBPTASN2!SCDBPTASN2_031ENDI_9</vt:lpstr>
      <vt:lpstr>SCDBPTASN2!SCDBPTASN2_0320000_Range</vt:lpstr>
      <vt:lpstr>SCDBPTASN2!SCDBPTASN2_0329999_13</vt:lpstr>
      <vt:lpstr>SCDBPTASN2!SCDBPTASN2_0329999_14</vt:lpstr>
      <vt:lpstr>SCDBPTASN2!SCDBPTASN2_0329999_15</vt:lpstr>
      <vt:lpstr>SCDBPTASN2!SCDBPTASN2_0329999_16</vt:lpstr>
      <vt:lpstr>SCDBPTASN2!SCDBPTASN2_0329999_17</vt:lpstr>
      <vt:lpstr>SCDBPTASN2!SCDBPTASN2_0329999_19</vt:lpstr>
      <vt:lpstr>SCDBPTASN2!SCDBPTASN2_0329999_20</vt:lpstr>
      <vt:lpstr>SCDBPTASN2!SCDBPTASN2_0329999_21</vt:lpstr>
      <vt:lpstr>SCDBPTASN2!SCDBPTASN2_0329999_22</vt:lpstr>
      <vt:lpstr>SCDBPTASN2!SCDBPTASN2_0329999_23</vt:lpstr>
      <vt:lpstr>SCDBPTASN2!SCDBPTASN2_0329999_24</vt:lpstr>
      <vt:lpstr>SCDBPTASN2!SCDBPTASN2_032BEGN_1</vt:lpstr>
      <vt:lpstr>SCDBPTASN2!SCDBPTASN2_032BEGN_10</vt:lpstr>
      <vt:lpstr>SCDBPTASN2!SCDBPTASN2_032BEGN_11</vt:lpstr>
      <vt:lpstr>SCDBPTASN2!SCDBPTASN2_032BEGN_12</vt:lpstr>
      <vt:lpstr>SCDBPTASN2!SCDBPTASN2_032BEGN_13</vt:lpstr>
      <vt:lpstr>SCDBPTASN2!SCDBPTASN2_032BEGN_14</vt:lpstr>
      <vt:lpstr>SCDBPTASN2!SCDBPTASN2_032BEGN_15</vt:lpstr>
      <vt:lpstr>SCDBPTASN2!SCDBPTASN2_032BEGN_16</vt:lpstr>
      <vt:lpstr>SCDBPTASN2!SCDBPTASN2_032BEGN_17</vt:lpstr>
      <vt:lpstr>SCDBPTASN2!SCDBPTASN2_032BEGN_18</vt:lpstr>
      <vt:lpstr>SCDBPTASN2!SCDBPTASN2_032BEGN_19</vt:lpstr>
      <vt:lpstr>SCDBPTASN2!SCDBPTASN2_032BEGN_2</vt:lpstr>
      <vt:lpstr>SCDBPTASN2!SCDBPTASN2_032BEGN_20</vt:lpstr>
      <vt:lpstr>SCDBPTASN2!SCDBPTASN2_032BEGN_21</vt:lpstr>
      <vt:lpstr>SCDBPTASN2!SCDBPTASN2_032BEGN_22</vt:lpstr>
      <vt:lpstr>SCDBPTASN2!SCDBPTASN2_032BEGN_23</vt:lpstr>
      <vt:lpstr>SCDBPTASN2!SCDBPTASN2_032BEGN_24</vt:lpstr>
      <vt:lpstr>SCDBPTASN2!SCDBPTASN2_032BEGN_25</vt:lpstr>
      <vt:lpstr>SCDBPTASN2!SCDBPTASN2_032BEGN_3</vt:lpstr>
      <vt:lpstr>SCDBPTASN2!SCDBPTASN2_032BEGN_4</vt:lpstr>
      <vt:lpstr>SCDBPTASN2!SCDBPTASN2_032BEGN_5</vt:lpstr>
      <vt:lpstr>SCDBPTASN2!SCDBPTASN2_032BEGN_6</vt:lpstr>
      <vt:lpstr>SCDBPTASN2!SCDBPTASN2_032BEGN_7</vt:lpstr>
      <vt:lpstr>SCDBPTASN2!SCDBPTASN2_032BEGN_8</vt:lpstr>
      <vt:lpstr>SCDBPTASN2!SCDBPTASN2_032BEGN_9</vt:lpstr>
      <vt:lpstr>SCDBPTASN2!SCDBPTASN2_032ENDI_10</vt:lpstr>
      <vt:lpstr>SCDBPTASN2!SCDBPTASN2_032ENDI_11</vt:lpstr>
      <vt:lpstr>SCDBPTASN2!SCDBPTASN2_032ENDI_12</vt:lpstr>
      <vt:lpstr>SCDBPTASN2!SCDBPTASN2_032ENDI_13</vt:lpstr>
      <vt:lpstr>SCDBPTASN2!SCDBPTASN2_032ENDI_14</vt:lpstr>
      <vt:lpstr>SCDBPTASN2!SCDBPTASN2_032ENDI_15</vt:lpstr>
      <vt:lpstr>SCDBPTASN2!SCDBPTASN2_032ENDI_16</vt:lpstr>
      <vt:lpstr>SCDBPTASN2!SCDBPTASN2_032ENDI_17</vt:lpstr>
      <vt:lpstr>SCDBPTASN2!SCDBPTASN2_032ENDI_18</vt:lpstr>
      <vt:lpstr>SCDBPTASN2!SCDBPTASN2_032ENDI_19</vt:lpstr>
      <vt:lpstr>SCDBPTASN2!SCDBPTASN2_032ENDI_2</vt:lpstr>
      <vt:lpstr>SCDBPTASN2!SCDBPTASN2_032ENDI_20</vt:lpstr>
      <vt:lpstr>SCDBPTASN2!SCDBPTASN2_032ENDI_21</vt:lpstr>
      <vt:lpstr>SCDBPTASN2!SCDBPTASN2_032ENDI_22</vt:lpstr>
      <vt:lpstr>SCDBPTASN2!SCDBPTASN2_032ENDI_23</vt:lpstr>
      <vt:lpstr>SCDBPTASN2!SCDBPTASN2_032ENDI_24</vt:lpstr>
      <vt:lpstr>SCDBPTASN2!SCDBPTASN2_032ENDI_25</vt:lpstr>
      <vt:lpstr>SCDBPTASN2!SCDBPTASN2_032ENDI_3</vt:lpstr>
      <vt:lpstr>SCDBPTASN2!SCDBPTASN2_032ENDI_4</vt:lpstr>
      <vt:lpstr>SCDBPTASN2!SCDBPTASN2_032ENDI_5</vt:lpstr>
      <vt:lpstr>SCDBPTASN2!SCDBPTASN2_032ENDI_6</vt:lpstr>
      <vt:lpstr>SCDBPTASN2!SCDBPTASN2_032ENDI_7</vt:lpstr>
      <vt:lpstr>SCDBPTASN2!SCDBPTASN2_032ENDI_8</vt:lpstr>
      <vt:lpstr>SCDBPTASN2!SCDBPTASN2_032ENDI_9</vt:lpstr>
      <vt:lpstr>SCDBPTASN2!SCDBPTASN2_0330000_Range</vt:lpstr>
      <vt:lpstr>SCDBPTASN2!SCDBPTASN2_0339999_13</vt:lpstr>
      <vt:lpstr>SCDBPTASN2!SCDBPTASN2_0339999_14</vt:lpstr>
      <vt:lpstr>SCDBPTASN2!SCDBPTASN2_0339999_15</vt:lpstr>
      <vt:lpstr>SCDBPTASN2!SCDBPTASN2_0339999_16</vt:lpstr>
      <vt:lpstr>SCDBPTASN2!SCDBPTASN2_0339999_17</vt:lpstr>
      <vt:lpstr>SCDBPTASN2!SCDBPTASN2_0339999_19</vt:lpstr>
      <vt:lpstr>SCDBPTASN2!SCDBPTASN2_0339999_20</vt:lpstr>
      <vt:lpstr>SCDBPTASN2!SCDBPTASN2_0339999_21</vt:lpstr>
      <vt:lpstr>SCDBPTASN2!SCDBPTASN2_0339999_22</vt:lpstr>
      <vt:lpstr>SCDBPTASN2!SCDBPTASN2_0339999_23</vt:lpstr>
      <vt:lpstr>SCDBPTASN2!SCDBPTASN2_0339999_24</vt:lpstr>
      <vt:lpstr>SCDBPTASN2!SCDBPTASN2_033BEGN_1</vt:lpstr>
      <vt:lpstr>SCDBPTASN2!SCDBPTASN2_033BEGN_10</vt:lpstr>
      <vt:lpstr>SCDBPTASN2!SCDBPTASN2_033BEGN_11</vt:lpstr>
      <vt:lpstr>SCDBPTASN2!SCDBPTASN2_033BEGN_12</vt:lpstr>
      <vt:lpstr>SCDBPTASN2!SCDBPTASN2_033BEGN_13</vt:lpstr>
      <vt:lpstr>SCDBPTASN2!SCDBPTASN2_033BEGN_14</vt:lpstr>
      <vt:lpstr>SCDBPTASN2!SCDBPTASN2_033BEGN_15</vt:lpstr>
      <vt:lpstr>SCDBPTASN2!SCDBPTASN2_033BEGN_16</vt:lpstr>
      <vt:lpstr>SCDBPTASN2!SCDBPTASN2_033BEGN_17</vt:lpstr>
      <vt:lpstr>SCDBPTASN2!SCDBPTASN2_033BEGN_18</vt:lpstr>
      <vt:lpstr>SCDBPTASN2!SCDBPTASN2_033BEGN_19</vt:lpstr>
      <vt:lpstr>SCDBPTASN2!SCDBPTASN2_033BEGN_2</vt:lpstr>
      <vt:lpstr>SCDBPTASN2!SCDBPTASN2_033BEGN_20</vt:lpstr>
      <vt:lpstr>SCDBPTASN2!SCDBPTASN2_033BEGN_21</vt:lpstr>
      <vt:lpstr>SCDBPTASN2!SCDBPTASN2_033BEGN_22</vt:lpstr>
      <vt:lpstr>SCDBPTASN2!SCDBPTASN2_033BEGN_23</vt:lpstr>
      <vt:lpstr>SCDBPTASN2!SCDBPTASN2_033BEGN_24</vt:lpstr>
      <vt:lpstr>SCDBPTASN2!SCDBPTASN2_033BEGN_25</vt:lpstr>
      <vt:lpstr>SCDBPTASN2!SCDBPTASN2_033BEGN_3</vt:lpstr>
      <vt:lpstr>SCDBPTASN2!SCDBPTASN2_033BEGN_4</vt:lpstr>
      <vt:lpstr>SCDBPTASN2!SCDBPTASN2_033BEGN_5</vt:lpstr>
      <vt:lpstr>SCDBPTASN2!SCDBPTASN2_033BEGN_6</vt:lpstr>
      <vt:lpstr>SCDBPTASN2!SCDBPTASN2_033BEGN_7</vt:lpstr>
      <vt:lpstr>SCDBPTASN2!SCDBPTASN2_033BEGN_8</vt:lpstr>
      <vt:lpstr>SCDBPTASN2!SCDBPTASN2_033BEGN_9</vt:lpstr>
      <vt:lpstr>SCDBPTASN2!SCDBPTASN2_033ENDI_10</vt:lpstr>
      <vt:lpstr>SCDBPTASN2!SCDBPTASN2_033ENDI_11</vt:lpstr>
      <vt:lpstr>SCDBPTASN2!SCDBPTASN2_033ENDI_12</vt:lpstr>
      <vt:lpstr>SCDBPTASN2!SCDBPTASN2_033ENDI_13</vt:lpstr>
      <vt:lpstr>SCDBPTASN2!SCDBPTASN2_033ENDI_14</vt:lpstr>
      <vt:lpstr>SCDBPTASN2!SCDBPTASN2_033ENDI_15</vt:lpstr>
      <vt:lpstr>SCDBPTASN2!SCDBPTASN2_033ENDI_16</vt:lpstr>
      <vt:lpstr>SCDBPTASN2!SCDBPTASN2_033ENDI_17</vt:lpstr>
      <vt:lpstr>SCDBPTASN2!SCDBPTASN2_033ENDI_18</vt:lpstr>
      <vt:lpstr>SCDBPTASN2!SCDBPTASN2_033ENDI_19</vt:lpstr>
      <vt:lpstr>SCDBPTASN2!SCDBPTASN2_033ENDI_2</vt:lpstr>
      <vt:lpstr>SCDBPTASN2!SCDBPTASN2_033ENDI_20</vt:lpstr>
      <vt:lpstr>SCDBPTASN2!SCDBPTASN2_033ENDI_21</vt:lpstr>
      <vt:lpstr>SCDBPTASN2!SCDBPTASN2_033ENDI_22</vt:lpstr>
      <vt:lpstr>SCDBPTASN2!SCDBPTASN2_033ENDI_23</vt:lpstr>
      <vt:lpstr>SCDBPTASN2!SCDBPTASN2_033ENDI_24</vt:lpstr>
      <vt:lpstr>SCDBPTASN2!SCDBPTASN2_033ENDI_25</vt:lpstr>
      <vt:lpstr>SCDBPTASN2!SCDBPTASN2_033ENDI_3</vt:lpstr>
      <vt:lpstr>SCDBPTASN2!SCDBPTASN2_033ENDI_4</vt:lpstr>
      <vt:lpstr>SCDBPTASN2!SCDBPTASN2_033ENDI_5</vt:lpstr>
      <vt:lpstr>SCDBPTASN2!SCDBPTASN2_033ENDI_6</vt:lpstr>
      <vt:lpstr>SCDBPTASN2!SCDBPTASN2_033ENDI_7</vt:lpstr>
      <vt:lpstr>SCDBPTASN2!SCDBPTASN2_033ENDI_8</vt:lpstr>
      <vt:lpstr>SCDBPTASN2!SCDBPTASN2_033ENDI_9</vt:lpstr>
      <vt:lpstr>SCDBPTASN2!SCDBPTASN2_0340000_Range</vt:lpstr>
      <vt:lpstr>SCDBPTASN2!SCDBPTASN2_0349999_13</vt:lpstr>
      <vt:lpstr>SCDBPTASN2!SCDBPTASN2_0349999_14</vt:lpstr>
      <vt:lpstr>SCDBPTASN2!SCDBPTASN2_0349999_15</vt:lpstr>
      <vt:lpstr>SCDBPTASN2!SCDBPTASN2_0349999_16</vt:lpstr>
      <vt:lpstr>SCDBPTASN2!SCDBPTASN2_0349999_17</vt:lpstr>
      <vt:lpstr>SCDBPTASN2!SCDBPTASN2_0349999_19</vt:lpstr>
      <vt:lpstr>SCDBPTASN2!SCDBPTASN2_0349999_20</vt:lpstr>
      <vt:lpstr>SCDBPTASN2!SCDBPTASN2_0349999_21</vt:lpstr>
      <vt:lpstr>SCDBPTASN2!SCDBPTASN2_0349999_22</vt:lpstr>
      <vt:lpstr>SCDBPTASN2!SCDBPTASN2_0349999_23</vt:lpstr>
      <vt:lpstr>SCDBPTASN2!SCDBPTASN2_0349999_24</vt:lpstr>
      <vt:lpstr>SCDBPTASN2!SCDBPTASN2_034BEGN_1</vt:lpstr>
      <vt:lpstr>SCDBPTASN2!SCDBPTASN2_034BEGN_10</vt:lpstr>
      <vt:lpstr>SCDBPTASN2!SCDBPTASN2_034BEGN_11</vt:lpstr>
      <vt:lpstr>SCDBPTASN2!SCDBPTASN2_034BEGN_12</vt:lpstr>
      <vt:lpstr>SCDBPTASN2!SCDBPTASN2_034BEGN_13</vt:lpstr>
      <vt:lpstr>SCDBPTASN2!SCDBPTASN2_034BEGN_14</vt:lpstr>
      <vt:lpstr>SCDBPTASN2!SCDBPTASN2_034BEGN_15</vt:lpstr>
      <vt:lpstr>SCDBPTASN2!SCDBPTASN2_034BEGN_16</vt:lpstr>
      <vt:lpstr>SCDBPTASN2!SCDBPTASN2_034BEGN_17</vt:lpstr>
      <vt:lpstr>SCDBPTASN2!SCDBPTASN2_034BEGN_18</vt:lpstr>
      <vt:lpstr>SCDBPTASN2!SCDBPTASN2_034BEGN_19</vt:lpstr>
      <vt:lpstr>SCDBPTASN2!SCDBPTASN2_034BEGN_2</vt:lpstr>
      <vt:lpstr>SCDBPTASN2!SCDBPTASN2_034BEGN_20</vt:lpstr>
      <vt:lpstr>SCDBPTASN2!SCDBPTASN2_034BEGN_21</vt:lpstr>
      <vt:lpstr>SCDBPTASN2!SCDBPTASN2_034BEGN_22</vt:lpstr>
      <vt:lpstr>SCDBPTASN2!SCDBPTASN2_034BEGN_23</vt:lpstr>
      <vt:lpstr>SCDBPTASN2!SCDBPTASN2_034BEGN_24</vt:lpstr>
      <vt:lpstr>SCDBPTASN2!SCDBPTASN2_034BEGN_25</vt:lpstr>
      <vt:lpstr>SCDBPTASN2!SCDBPTASN2_034BEGN_3</vt:lpstr>
      <vt:lpstr>SCDBPTASN2!SCDBPTASN2_034BEGN_4</vt:lpstr>
      <vt:lpstr>SCDBPTASN2!SCDBPTASN2_034BEGN_5</vt:lpstr>
      <vt:lpstr>SCDBPTASN2!SCDBPTASN2_034BEGN_6</vt:lpstr>
      <vt:lpstr>SCDBPTASN2!SCDBPTASN2_034BEGN_7</vt:lpstr>
      <vt:lpstr>SCDBPTASN2!SCDBPTASN2_034BEGN_8</vt:lpstr>
      <vt:lpstr>SCDBPTASN2!SCDBPTASN2_034BEGN_9</vt:lpstr>
      <vt:lpstr>SCDBPTASN2!SCDBPTASN2_034ENDI_10</vt:lpstr>
      <vt:lpstr>SCDBPTASN2!SCDBPTASN2_034ENDI_11</vt:lpstr>
      <vt:lpstr>SCDBPTASN2!SCDBPTASN2_034ENDI_12</vt:lpstr>
      <vt:lpstr>SCDBPTASN2!SCDBPTASN2_034ENDI_13</vt:lpstr>
      <vt:lpstr>SCDBPTASN2!SCDBPTASN2_034ENDI_14</vt:lpstr>
      <vt:lpstr>SCDBPTASN2!SCDBPTASN2_034ENDI_15</vt:lpstr>
      <vt:lpstr>SCDBPTASN2!SCDBPTASN2_034ENDI_16</vt:lpstr>
      <vt:lpstr>SCDBPTASN2!SCDBPTASN2_034ENDI_17</vt:lpstr>
      <vt:lpstr>SCDBPTASN2!SCDBPTASN2_034ENDI_18</vt:lpstr>
      <vt:lpstr>SCDBPTASN2!SCDBPTASN2_034ENDI_19</vt:lpstr>
      <vt:lpstr>SCDBPTASN2!SCDBPTASN2_034ENDI_2</vt:lpstr>
      <vt:lpstr>SCDBPTASN2!SCDBPTASN2_034ENDI_20</vt:lpstr>
      <vt:lpstr>SCDBPTASN2!SCDBPTASN2_034ENDI_21</vt:lpstr>
      <vt:lpstr>SCDBPTASN2!SCDBPTASN2_034ENDI_22</vt:lpstr>
      <vt:lpstr>SCDBPTASN2!SCDBPTASN2_034ENDI_23</vt:lpstr>
      <vt:lpstr>SCDBPTASN2!SCDBPTASN2_034ENDI_24</vt:lpstr>
      <vt:lpstr>SCDBPTASN2!SCDBPTASN2_034ENDI_25</vt:lpstr>
      <vt:lpstr>SCDBPTASN2!SCDBPTASN2_034ENDI_3</vt:lpstr>
      <vt:lpstr>SCDBPTASN2!SCDBPTASN2_034ENDI_4</vt:lpstr>
      <vt:lpstr>SCDBPTASN2!SCDBPTASN2_034ENDI_5</vt:lpstr>
      <vt:lpstr>SCDBPTASN2!SCDBPTASN2_034ENDI_6</vt:lpstr>
      <vt:lpstr>SCDBPTASN2!SCDBPTASN2_034ENDI_7</vt:lpstr>
      <vt:lpstr>SCDBPTASN2!SCDBPTASN2_034ENDI_8</vt:lpstr>
      <vt:lpstr>SCDBPTASN2!SCDBPTASN2_034ENDI_9</vt:lpstr>
      <vt:lpstr>SCDBPTASN2!SCDBPTASN2_0359999_13</vt:lpstr>
      <vt:lpstr>SCDBPTASN2!SCDBPTASN2_0359999_14</vt:lpstr>
      <vt:lpstr>SCDBPTASN2!SCDBPTASN2_0359999_15</vt:lpstr>
      <vt:lpstr>SCDBPTASN2!SCDBPTASN2_0359999_16</vt:lpstr>
      <vt:lpstr>SCDBPTASN2!SCDBPTASN2_0359999_17</vt:lpstr>
      <vt:lpstr>SCDBPTASN2!SCDBPTASN2_0359999_19</vt:lpstr>
      <vt:lpstr>SCDBPTASN2!SCDBPTASN2_0359999_20</vt:lpstr>
      <vt:lpstr>SCDBPTASN2!SCDBPTASN2_0359999_21</vt:lpstr>
      <vt:lpstr>SCDBPTASN2!SCDBPTASN2_0359999_22</vt:lpstr>
      <vt:lpstr>SCDBPTASN2!SCDBPTASN2_0359999_23</vt:lpstr>
      <vt:lpstr>SCDBPTASN2!SCDBPTASN2_0359999_24</vt:lpstr>
      <vt:lpstr>SCDBPTASN2!SCDBPTASN2_0369999_13</vt:lpstr>
      <vt:lpstr>SCDBPTASN2!SCDBPTASN2_0369999_14</vt:lpstr>
      <vt:lpstr>SCDBPTASN2!SCDBPTASN2_0369999_15</vt:lpstr>
      <vt:lpstr>SCDBPTASN2!SCDBPTASN2_0369999_16</vt:lpstr>
      <vt:lpstr>SCDBPTASN2!SCDBPTASN2_0369999_17</vt:lpstr>
      <vt:lpstr>SCDBPTASN2!SCDBPTASN2_0369999_19</vt:lpstr>
      <vt:lpstr>SCDBPTASN2!SCDBPTASN2_0369999_20</vt:lpstr>
      <vt:lpstr>SCDBPTASN2!SCDBPTASN2_0369999_21</vt:lpstr>
      <vt:lpstr>SCDBPTASN2!SCDBPTASN2_0369999_22</vt:lpstr>
      <vt:lpstr>SCDBPTASN2!SCDBPTASN2_0369999_23</vt:lpstr>
      <vt:lpstr>SCDBPTASN2!SCDBPTASN2_0369999_24</vt:lpstr>
      <vt:lpstr>SCDBPTASN2!SCDBPTASN2_0379999_13</vt:lpstr>
      <vt:lpstr>SCDBPTASN2!SCDBPTASN2_0379999_14</vt:lpstr>
      <vt:lpstr>SCDBPTASN2!SCDBPTASN2_0379999_15</vt:lpstr>
      <vt:lpstr>SCDBPTASN2!SCDBPTASN2_0379999_16</vt:lpstr>
      <vt:lpstr>SCDBPTASN2!SCDBPTASN2_0379999_17</vt:lpstr>
      <vt:lpstr>SCDBPTASN2!SCDBPTASN2_0379999_19</vt:lpstr>
      <vt:lpstr>SCDBPTASN2!SCDBPTASN2_0379999_20</vt:lpstr>
      <vt:lpstr>SCDBPTASN2!SCDBPTASN2_0379999_21</vt:lpstr>
      <vt:lpstr>SCDBPTASN2!SCDBPTASN2_0379999_22</vt:lpstr>
      <vt:lpstr>SCDBPTASN2!SCDBPTASN2_0379999_23</vt:lpstr>
      <vt:lpstr>SCDBPTASN2!SCDBPTASN2_0379999_24</vt:lpstr>
      <vt:lpstr>SCDBPTASN2!SCDBPTASN2_0389999_13</vt:lpstr>
      <vt:lpstr>SCDBPTASN2!SCDBPTASN2_0389999_14</vt:lpstr>
      <vt:lpstr>SCDBPTASN2!SCDBPTASN2_0389999_15</vt:lpstr>
      <vt:lpstr>SCDBPTASN2!SCDBPTASN2_0389999_16</vt:lpstr>
      <vt:lpstr>SCDBPTASN2!SCDBPTASN2_0389999_17</vt:lpstr>
      <vt:lpstr>SCDBPTASN2!SCDBPTASN2_0389999_19</vt:lpstr>
      <vt:lpstr>SCDBPTASN2!SCDBPTASN2_0389999_20</vt:lpstr>
      <vt:lpstr>SCDBPTASN2!SCDBPTASN2_0389999_21</vt:lpstr>
      <vt:lpstr>SCDBPTASN2!SCDBPTASN2_0389999_22</vt:lpstr>
      <vt:lpstr>SCDBPTASN2!SCDBPTASN2_0389999_23</vt:lpstr>
      <vt:lpstr>SCDBPTASN2!SCDBPTASN2_0389999_24</vt:lpstr>
      <vt:lpstr>SCDBPTASN2!SCDBPTASN2_0399999_13</vt:lpstr>
      <vt:lpstr>SCDBPTASN2!SCDBPTASN2_0399999_14</vt:lpstr>
      <vt:lpstr>SCDBPTASN2!SCDBPTASN2_0399999_15</vt:lpstr>
      <vt:lpstr>SCDBPTASN2!SCDBPTASN2_0399999_16</vt:lpstr>
      <vt:lpstr>SCDBPTASN2!SCDBPTASN2_0399999_17</vt:lpstr>
      <vt:lpstr>SCDBPTASN2!SCDBPTASN2_0399999_19</vt:lpstr>
      <vt:lpstr>SCDBPTASN2!SCDBPTASN2_0399999_20</vt:lpstr>
      <vt:lpstr>SCDBPTASN2!SCDBPTASN2_0399999_21</vt:lpstr>
      <vt:lpstr>SCDBPTASN2!SCDBPTASN2_0399999_22</vt:lpstr>
      <vt:lpstr>SCDBPTASN2!SCDBPTASN2_0399999_23</vt:lpstr>
      <vt:lpstr>SCDBPTASN2!SCDBPTASN2_0399999_24</vt:lpstr>
      <vt:lpstr>SCDBPTASN2!SCDBPTASN2_0409999_13</vt:lpstr>
      <vt:lpstr>SCDBPTASN2!SCDBPTASN2_0409999_14</vt:lpstr>
      <vt:lpstr>SCDBPTASN2!SCDBPTASN2_0409999_15</vt:lpstr>
      <vt:lpstr>SCDBPTASN2!SCDBPTASN2_0409999_16</vt:lpstr>
      <vt:lpstr>SCDBPTASN2!SCDBPTASN2_0409999_17</vt:lpstr>
      <vt:lpstr>SCDBPTASN2!SCDBPTASN2_0409999_19</vt:lpstr>
      <vt:lpstr>SCDBPTASN2!SCDBPTASN2_0409999_20</vt:lpstr>
      <vt:lpstr>SCDBPTASN2!SCDBPTASN2_0409999_21</vt:lpstr>
      <vt:lpstr>SCDBPTASN2!SCDBPTASN2_0409999_22</vt:lpstr>
      <vt:lpstr>SCDBPTASN2!SCDBPTASN2_0409999_23</vt:lpstr>
      <vt:lpstr>SCDBPTASN2!SCDBPTASN2_0409999_24</vt:lpstr>
      <vt:lpstr>SCDBPTASN2!SCDBPTASN2_0419999_13</vt:lpstr>
      <vt:lpstr>SCDBPTASN2!SCDBPTASN2_0419999_14</vt:lpstr>
      <vt:lpstr>SCDBPTASN2!SCDBPTASN2_0419999_15</vt:lpstr>
      <vt:lpstr>SCDBPTASN2!SCDBPTASN2_0419999_16</vt:lpstr>
      <vt:lpstr>SCDBPTASN2!SCDBPTASN2_0419999_17</vt:lpstr>
      <vt:lpstr>SCDBPTASN2!SCDBPTASN2_0419999_19</vt:lpstr>
      <vt:lpstr>SCDBPTASN2!SCDBPTASN2_0419999_20</vt:lpstr>
      <vt:lpstr>SCDBPTASN2!SCDBPTASN2_0419999_21</vt:lpstr>
      <vt:lpstr>SCDBPTASN2!SCDBPTASN2_0419999_22</vt:lpstr>
      <vt:lpstr>SCDBPTASN2!SCDBPTASN2_0419999_23</vt:lpstr>
      <vt:lpstr>SCDBPTASN2!SCDBPTASN2_0419999_24</vt:lpstr>
      <vt:lpstr>SCDBPTASN2!SCDBPTASN2_0429999_13</vt:lpstr>
      <vt:lpstr>SCDBPTASN2!SCDBPTASN2_0429999_14</vt:lpstr>
      <vt:lpstr>SCDBPTASN2!SCDBPTASN2_0429999_15</vt:lpstr>
      <vt:lpstr>SCDBPTASN2!SCDBPTASN2_0429999_16</vt:lpstr>
      <vt:lpstr>SCDBPTASN2!SCDBPTASN2_0429999_17</vt:lpstr>
      <vt:lpstr>SCDBPTASN2!SCDBPTASN2_0429999_19</vt:lpstr>
      <vt:lpstr>SCDBPTASN2!SCDBPTASN2_0429999_20</vt:lpstr>
      <vt:lpstr>SCDBPTASN2!SCDBPTASN2_0429999_21</vt:lpstr>
      <vt:lpstr>SCDBPTASN2!SCDBPTASN2_0429999_22</vt:lpstr>
      <vt:lpstr>SCDBPTASN2!SCDBPTASN2_0429999_23</vt:lpstr>
      <vt:lpstr>SCDBPTASN2!SCDBPTASN2_0429999_24</vt:lpstr>
      <vt:lpstr>SCDBPTASN2!SCDBPTASN2_0430000_Range</vt:lpstr>
      <vt:lpstr>SCDBPTASN2!SCDBPTASN2_0439999_13</vt:lpstr>
      <vt:lpstr>SCDBPTASN2!SCDBPTASN2_0439999_14</vt:lpstr>
      <vt:lpstr>SCDBPTASN2!SCDBPTASN2_0439999_15</vt:lpstr>
      <vt:lpstr>SCDBPTASN2!SCDBPTASN2_0439999_16</vt:lpstr>
      <vt:lpstr>SCDBPTASN2!SCDBPTASN2_0439999_17</vt:lpstr>
      <vt:lpstr>SCDBPTASN2!SCDBPTASN2_0439999_19</vt:lpstr>
      <vt:lpstr>SCDBPTASN2!SCDBPTASN2_0439999_20</vt:lpstr>
      <vt:lpstr>SCDBPTASN2!SCDBPTASN2_0439999_21</vt:lpstr>
      <vt:lpstr>SCDBPTASN2!SCDBPTASN2_0439999_22</vt:lpstr>
      <vt:lpstr>SCDBPTASN2!SCDBPTASN2_0439999_23</vt:lpstr>
      <vt:lpstr>SCDBPTASN2!SCDBPTASN2_0439999_24</vt:lpstr>
      <vt:lpstr>SCDBPTASN2!SCDBPTASN2_043BEGN_1</vt:lpstr>
      <vt:lpstr>SCDBPTASN2!SCDBPTASN2_043BEGN_10</vt:lpstr>
      <vt:lpstr>SCDBPTASN2!SCDBPTASN2_043BEGN_11</vt:lpstr>
      <vt:lpstr>SCDBPTASN2!SCDBPTASN2_043BEGN_12</vt:lpstr>
      <vt:lpstr>SCDBPTASN2!SCDBPTASN2_043BEGN_13</vt:lpstr>
      <vt:lpstr>SCDBPTASN2!SCDBPTASN2_043BEGN_14</vt:lpstr>
      <vt:lpstr>SCDBPTASN2!SCDBPTASN2_043BEGN_15</vt:lpstr>
      <vt:lpstr>SCDBPTASN2!SCDBPTASN2_043BEGN_16</vt:lpstr>
      <vt:lpstr>SCDBPTASN2!SCDBPTASN2_043BEGN_17</vt:lpstr>
      <vt:lpstr>SCDBPTASN2!SCDBPTASN2_043BEGN_18</vt:lpstr>
      <vt:lpstr>SCDBPTASN2!SCDBPTASN2_043BEGN_19</vt:lpstr>
      <vt:lpstr>SCDBPTASN2!SCDBPTASN2_043BEGN_2</vt:lpstr>
      <vt:lpstr>SCDBPTASN2!SCDBPTASN2_043BEGN_20</vt:lpstr>
      <vt:lpstr>SCDBPTASN2!SCDBPTASN2_043BEGN_21</vt:lpstr>
      <vt:lpstr>SCDBPTASN2!SCDBPTASN2_043BEGN_22</vt:lpstr>
      <vt:lpstr>SCDBPTASN2!SCDBPTASN2_043BEGN_23</vt:lpstr>
      <vt:lpstr>SCDBPTASN2!SCDBPTASN2_043BEGN_24</vt:lpstr>
      <vt:lpstr>SCDBPTASN2!SCDBPTASN2_043BEGN_25</vt:lpstr>
      <vt:lpstr>SCDBPTASN2!SCDBPTASN2_043BEGN_3</vt:lpstr>
      <vt:lpstr>SCDBPTASN2!SCDBPTASN2_043BEGN_4</vt:lpstr>
      <vt:lpstr>SCDBPTASN2!SCDBPTASN2_043BEGN_5</vt:lpstr>
      <vt:lpstr>SCDBPTASN2!SCDBPTASN2_043BEGN_6</vt:lpstr>
      <vt:lpstr>SCDBPTASN2!SCDBPTASN2_043BEGN_7</vt:lpstr>
      <vt:lpstr>SCDBPTASN2!SCDBPTASN2_043BEGN_8</vt:lpstr>
      <vt:lpstr>SCDBPTASN2!SCDBPTASN2_043BEGN_9</vt:lpstr>
      <vt:lpstr>SCDBPTASN2!SCDBPTASN2_043ENDI_10</vt:lpstr>
      <vt:lpstr>SCDBPTASN2!SCDBPTASN2_043ENDI_11</vt:lpstr>
      <vt:lpstr>SCDBPTASN2!SCDBPTASN2_043ENDI_12</vt:lpstr>
      <vt:lpstr>SCDBPTASN2!SCDBPTASN2_043ENDI_13</vt:lpstr>
      <vt:lpstr>SCDBPTASN2!SCDBPTASN2_043ENDI_14</vt:lpstr>
      <vt:lpstr>SCDBPTASN2!SCDBPTASN2_043ENDI_15</vt:lpstr>
      <vt:lpstr>SCDBPTASN2!SCDBPTASN2_043ENDI_16</vt:lpstr>
      <vt:lpstr>SCDBPTASN2!SCDBPTASN2_043ENDI_17</vt:lpstr>
      <vt:lpstr>SCDBPTASN2!SCDBPTASN2_043ENDI_18</vt:lpstr>
      <vt:lpstr>SCDBPTASN2!SCDBPTASN2_043ENDI_19</vt:lpstr>
      <vt:lpstr>SCDBPTASN2!SCDBPTASN2_043ENDI_2</vt:lpstr>
      <vt:lpstr>SCDBPTASN2!SCDBPTASN2_043ENDI_20</vt:lpstr>
      <vt:lpstr>SCDBPTASN2!SCDBPTASN2_043ENDI_21</vt:lpstr>
      <vt:lpstr>SCDBPTASN2!SCDBPTASN2_043ENDI_22</vt:lpstr>
      <vt:lpstr>SCDBPTASN2!SCDBPTASN2_043ENDI_23</vt:lpstr>
      <vt:lpstr>SCDBPTASN2!SCDBPTASN2_043ENDI_24</vt:lpstr>
      <vt:lpstr>SCDBPTASN2!SCDBPTASN2_043ENDI_25</vt:lpstr>
      <vt:lpstr>SCDBPTASN2!SCDBPTASN2_043ENDI_3</vt:lpstr>
      <vt:lpstr>SCDBPTASN2!SCDBPTASN2_043ENDI_4</vt:lpstr>
      <vt:lpstr>SCDBPTASN2!SCDBPTASN2_043ENDI_5</vt:lpstr>
      <vt:lpstr>SCDBPTASN2!SCDBPTASN2_043ENDI_6</vt:lpstr>
      <vt:lpstr>SCDBPTASN2!SCDBPTASN2_043ENDI_7</vt:lpstr>
      <vt:lpstr>SCDBPTASN2!SCDBPTASN2_043ENDI_8</vt:lpstr>
      <vt:lpstr>SCDBPTASN2!SCDBPTASN2_043ENDI_9</vt:lpstr>
      <vt:lpstr>SCDBPTASN2!SCDBPTASN2_0440000_Range</vt:lpstr>
      <vt:lpstr>SCDBPTASN2!SCDBPTASN2_0449999_13</vt:lpstr>
      <vt:lpstr>SCDBPTASN2!SCDBPTASN2_0449999_14</vt:lpstr>
      <vt:lpstr>SCDBPTASN2!SCDBPTASN2_0449999_15</vt:lpstr>
      <vt:lpstr>SCDBPTASN2!SCDBPTASN2_0449999_16</vt:lpstr>
      <vt:lpstr>SCDBPTASN2!SCDBPTASN2_0449999_17</vt:lpstr>
      <vt:lpstr>SCDBPTASN2!SCDBPTASN2_0449999_19</vt:lpstr>
      <vt:lpstr>SCDBPTASN2!SCDBPTASN2_0449999_20</vt:lpstr>
      <vt:lpstr>SCDBPTASN2!SCDBPTASN2_0449999_21</vt:lpstr>
      <vt:lpstr>SCDBPTASN2!SCDBPTASN2_0449999_22</vt:lpstr>
      <vt:lpstr>SCDBPTASN2!SCDBPTASN2_0449999_23</vt:lpstr>
      <vt:lpstr>SCDBPTASN2!SCDBPTASN2_0449999_24</vt:lpstr>
      <vt:lpstr>SCDBPTASN2!SCDBPTASN2_044BEGN_1</vt:lpstr>
      <vt:lpstr>SCDBPTASN2!SCDBPTASN2_044BEGN_10</vt:lpstr>
      <vt:lpstr>SCDBPTASN2!SCDBPTASN2_044BEGN_11</vt:lpstr>
      <vt:lpstr>SCDBPTASN2!SCDBPTASN2_044BEGN_12</vt:lpstr>
      <vt:lpstr>SCDBPTASN2!SCDBPTASN2_044BEGN_13</vt:lpstr>
      <vt:lpstr>SCDBPTASN2!SCDBPTASN2_044BEGN_14</vt:lpstr>
      <vt:lpstr>SCDBPTASN2!SCDBPTASN2_044BEGN_15</vt:lpstr>
      <vt:lpstr>SCDBPTASN2!SCDBPTASN2_044BEGN_16</vt:lpstr>
      <vt:lpstr>SCDBPTASN2!SCDBPTASN2_044BEGN_17</vt:lpstr>
      <vt:lpstr>SCDBPTASN2!SCDBPTASN2_044BEGN_18</vt:lpstr>
      <vt:lpstr>SCDBPTASN2!SCDBPTASN2_044BEGN_19</vt:lpstr>
      <vt:lpstr>SCDBPTASN2!SCDBPTASN2_044BEGN_2</vt:lpstr>
      <vt:lpstr>SCDBPTASN2!SCDBPTASN2_044BEGN_20</vt:lpstr>
      <vt:lpstr>SCDBPTASN2!SCDBPTASN2_044BEGN_21</vt:lpstr>
      <vt:lpstr>SCDBPTASN2!SCDBPTASN2_044BEGN_22</vt:lpstr>
      <vt:lpstr>SCDBPTASN2!SCDBPTASN2_044BEGN_23</vt:lpstr>
      <vt:lpstr>SCDBPTASN2!SCDBPTASN2_044BEGN_24</vt:lpstr>
      <vt:lpstr>SCDBPTASN2!SCDBPTASN2_044BEGN_25</vt:lpstr>
      <vt:lpstr>SCDBPTASN2!SCDBPTASN2_044BEGN_3</vt:lpstr>
      <vt:lpstr>SCDBPTASN2!SCDBPTASN2_044BEGN_4</vt:lpstr>
      <vt:lpstr>SCDBPTASN2!SCDBPTASN2_044BEGN_5</vt:lpstr>
      <vt:lpstr>SCDBPTASN2!SCDBPTASN2_044BEGN_6</vt:lpstr>
      <vt:lpstr>SCDBPTASN2!SCDBPTASN2_044BEGN_7</vt:lpstr>
      <vt:lpstr>SCDBPTASN2!SCDBPTASN2_044BEGN_8</vt:lpstr>
      <vt:lpstr>SCDBPTASN2!SCDBPTASN2_044BEGN_9</vt:lpstr>
      <vt:lpstr>SCDBPTASN2!SCDBPTASN2_044ENDI_10</vt:lpstr>
      <vt:lpstr>SCDBPTASN2!SCDBPTASN2_044ENDI_11</vt:lpstr>
      <vt:lpstr>SCDBPTASN2!SCDBPTASN2_044ENDI_12</vt:lpstr>
      <vt:lpstr>SCDBPTASN2!SCDBPTASN2_044ENDI_13</vt:lpstr>
      <vt:lpstr>SCDBPTASN2!SCDBPTASN2_044ENDI_14</vt:lpstr>
      <vt:lpstr>SCDBPTASN2!SCDBPTASN2_044ENDI_15</vt:lpstr>
      <vt:lpstr>SCDBPTASN2!SCDBPTASN2_044ENDI_16</vt:lpstr>
      <vt:lpstr>SCDBPTASN2!SCDBPTASN2_044ENDI_17</vt:lpstr>
      <vt:lpstr>SCDBPTASN2!SCDBPTASN2_044ENDI_18</vt:lpstr>
      <vt:lpstr>SCDBPTASN2!SCDBPTASN2_044ENDI_19</vt:lpstr>
      <vt:lpstr>SCDBPTASN2!SCDBPTASN2_044ENDI_2</vt:lpstr>
      <vt:lpstr>SCDBPTASN2!SCDBPTASN2_044ENDI_20</vt:lpstr>
      <vt:lpstr>SCDBPTASN2!SCDBPTASN2_044ENDI_21</vt:lpstr>
      <vt:lpstr>SCDBPTASN2!SCDBPTASN2_044ENDI_22</vt:lpstr>
      <vt:lpstr>SCDBPTASN2!SCDBPTASN2_044ENDI_23</vt:lpstr>
      <vt:lpstr>SCDBPTASN2!SCDBPTASN2_044ENDI_24</vt:lpstr>
      <vt:lpstr>SCDBPTASN2!SCDBPTASN2_044ENDI_25</vt:lpstr>
      <vt:lpstr>SCDBPTASN2!SCDBPTASN2_044ENDI_3</vt:lpstr>
      <vt:lpstr>SCDBPTASN2!SCDBPTASN2_044ENDI_4</vt:lpstr>
      <vt:lpstr>SCDBPTASN2!SCDBPTASN2_044ENDI_5</vt:lpstr>
      <vt:lpstr>SCDBPTASN2!SCDBPTASN2_044ENDI_6</vt:lpstr>
      <vt:lpstr>SCDBPTASN2!SCDBPTASN2_044ENDI_7</vt:lpstr>
      <vt:lpstr>SCDBPTASN2!SCDBPTASN2_044ENDI_8</vt:lpstr>
      <vt:lpstr>SCDBPTASN2!SCDBPTASN2_044ENDI_9</vt:lpstr>
      <vt:lpstr>SCDBPTASN2!SCDBPTASN2_0450000_Range</vt:lpstr>
      <vt:lpstr>SCDBPTASN2!SCDBPTASN2_0459999_13</vt:lpstr>
      <vt:lpstr>SCDBPTASN2!SCDBPTASN2_0459999_14</vt:lpstr>
      <vt:lpstr>SCDBPTASN2!SCDBPTASN2_0459999_15</vt:lpstr>
      <vt:lpstr>SCDBPTASN2!SCDBPTASN2_0459999_16</vt:lpstr>
      <vt:lpstr>SCDBPTASN2!SCDBPTASN2_0459999_17</vt:lpstr>
      <vt:lpstr>SCDBPTASN2!SCDBPTASN2_0459999_19</vt:lpstr>
      <vt:lpstr>SCDBPTASN2!SCDBPTASN2_0459999_20</vt:lpstr>
      <vt:lpstr>SCDBPTASN2!SCDBPTASN2_0459999_21</vt:lpstr>
      <vt:lpstr>SCDBPTASN2!SCDBPTASN2_0459999_22</vt:lpstr>
      <vt:lpstr>SCDBPTASN2!SCDBPTASN2_0459999_23</vt:lpstr>
      <vt:lpstr>SCDBPTASN2!SCDBPTASN2_0459999_24</vt:lpstr>
      <vt:lpstr>SCDBPTASN2!SCDBPTASN2_045BEGN_1</vt:lpstr>
      <vt:lpstr>SCDBPTASN2!SCDBPTASN2_045BEGN_10</vt:lpstr>
      <vt:lpstr>SCDBPTASN2!SCDBPTASN2_045BEGN_11</vt:lpstr>
      <vt:lpstr>SCDBPTASN2!SCDBPTASN2_045BEGN_12</vt:lpstr>
      <vt:lpstr>SCDBPTASN2!SCDBPTASN2_045BEGN_13</vt:lpstr>
      <vt:lpstr>SCDBPTASN2!SCDBPTASN2_045BEGN_14</vt:lpstr>
      <vt:lpstr>SCDBPTASN2!SCDBPTASN2_045BEGN_15</vt:lpstr>
      <vt:lpstr>SCDBPTASN2!SCDBPTASN2_045BEGN_16</vt:lpstr>
      <vt:lpstr>SCDBPTASN2!SCDBPTASN2_045BEGN_17</vt:lpstr>
      <vt:lpstr>SCDBPTASN2!SCDBPTASN2_045BEGN_18</vt:lpstr>
      <vt:lpstr>SCDBPTASN2!SCDBPTASN2_045BEGN_19</vt:lpstr>
      <vt:lpstr>SCDBPTASN2!SCDBPTASN2_045BEGN_2</vt:lpstr>
      <vt:lpstr>SCDBPTASN2!SCDBPTASN2_045BEGN_20</vt:lpstr>
      <vt:lpstr>SCDBPTASN2!SCDBPTASN2_045BEGN_21</vt:lpstr>
      <vt:lpstr>SCDBPTASN2!SCDBPTASN2_045BEGN_22</vt:lpstr>
      <vt:lpstr>SCDBPTASN2!SCDBPTASN2_045BEGN_23</vt:lpstr>
      <vt:lpstr>SCDBPTASN2!SCDBPTASN2_045BEGN_24</vt:lpstr>
      <vt:lpstr>SCDBPTASN2!SCDBPTASN2_045BEGN_25</vt:lpstr>
      <vt:lpstr>SCDBPTASN2!SCDBPTASN2_045BEGN_3</vt:lpstr>
      <vt:lpstr>SCDBPTASN2!SCDBPTASN2_045BEGN_4</vt:lpstr>
      <vt:lpstr>SCDBPTASN2!SCDBPTASN2_045BEGN_5</vt:lpstr>
      <vt:lpstr>SCDBPTASN2!SCDBPTASN2_045BEGN_6</vt:lpstr>
      <vt:lpstr>SCDBPTASN2!SCDBPTASN2_045BEGN_7</vt:lpstr>
      <vt:lpstr>SCDBPTASN2!SCDBPTASN2_045BEGN_8</vt:lpstr>
      <vt:lpstr>SCDBPTASN2!SCDBPTASN2_045BEGN_9</vt:lpstr>
      <vt:lpstr>SCDBPTASN2!SCDBPTASN2_045ENDI_10</vt:lpstr>
      <vt:lpstr>SCDBPTASN2!SCDBPTASN2_045ENDI_11</vt:lpstr>
      <vt:lpstr>SCDBPTASN2!SCDBPTASN2_045ENDI_12</vt:lpstr>
      <vt:lpstr>SCDBPTASN2!SCDBPTASN2_045ENDI_13</vt:lpstr>
      <vt:lpstr>SCDBPTASN2!SCDBPTASN2_045ENDI_14</vt:lpstr>
      <vt:lpstr>SCDBPTASN2!SCDBPTASN2_045ENDI_15</vt:lpstr>
      <vt:lpstr>SCDBPTASN2!SCDBPTASN2_045ENDI_16</vt:lpstr>
      <vt:lpstr>SCDBPTASN2!SCDBPTASN2_045ENDI_17</vt:lpstr>
      <vt:lpstr>SCDBPTASN2!SCDBPTASN2_045ENDI_18</vt:lpstr>
      <vt:lpstr>SCDBPTASN2!SCDBPTASN2_045ENDI_19</vt:lpstr>
      <vt:lpstr>SCDBPTASN2!SCDBPTASN2_045ENDI_2</vt:lpstr>
      <vt:lpstr>SCDBPTASN2!SCDBPTASN2_045ENDI_20</vt:lpstr>
      <vt:lpstr>SCDBPTASN2!SCDBPTASN2_045ENDI_21</vt:lpstr>
      <vt:lpstr>SCDBPTASN2!SCDBPTASN2_045ENDI_22</vt:lpstr>
      <vt:lpstr>SCDBPTASN2!SCDBPTASN2_045ENDI_23</vt:lpstr>
      <vt:lpstr>SCDBPTASN2!SCDBPTASN2_045ENDI_24</vt:lpstr>
      <vt:lpstr>SCDBPTASN2!SCDBPTASN2_045ENDI_25</vt:lpstr>
      <vt:lpstr>SCDBPTASN2!SCDBPTASN2_045ENDI_3</vt:lpstr>
      <vt:lpstr>SCDBPTASN2!SCDBPTASN2_045ENDI_4</vt:lpstr>
      <vt:lpstr>SCDBPTASN2!SCDBPTASN2_045ENDI_5</vt:lpstr>
      <vt:lpstr>SCDBPTASN2!SCDBPTASN2_045ENDI_6</vt:lpstr>
      <vt:lpstr>SCDBPTASN2!SCDBPTASN2_045ENDI_7</vt:lpstr>
      <vt:lpstr>SCDBPTASN2!SCDBPTASN2_045ENDI_8</vt:lpstr>
      <vt:lpstr>SCDBPTASN2!SCDBPTASN2_045ENDI_9</vt:lpstr>
      <vt:lpstr>SCDBPTASN2!SCDBPTASN2_0460000_Range</vt:lpstr>
      <vt:lpstr>SCDBPTASN2!SCDBPTASN2_0469999_13</vt:lpstr>
      <vt:lpstr>SCDBPTASN2!SCDBPTASN2_0469999_14</vt:lpstr>
      <vt:lpstr>SCDBPTASN2!SCDBPTASN2_0469999_15</vt:lpstr>
      <vt:lpstr>SCDBPTASN2!SCDBPTASN2_0469999_16</vt:lpstr>
      <vt:lpstr>SCDBPTASN2!SCDBPTASN2_0469999_17</vt:lpstr>
      <vt:lpstr>SCDBPTASN2!SCDBPTASN2_0469999_19</vt:lpstr>
      <vt:lpstr>SCDBPTASN2!SCDBPTASN2_0469999_20</vt:lpstr>
      <vt:lpstr>SCDBPTASN2!SCDBPTASN2_0469999_21</vt:lpstr>
      <vt:lpstr>SCDBPTASN2!SCDBPTASN2_0469999_22</vt:lpstr>
      <vt:lpstr>SCDBPTASN2!SCDBPTASN2_0469999_23</vt:lpstr>
      <vt:lpstr>SCDBPTASN2!SCDBPTASN2_0469999_24</vt:lpstr>
      <vt:lpstr>SCDBPTASN2!SCDBPTASN2_046BEGN_1</vt:lpstr>
      <vt:lpstr>SCDBPTASN2!SCDBPTASN2_046BEGN_10</vt:lpstr>
      <vt:lpstr>SCDBPTASN2!SCDBPTASN2_046BEGN_11</vt:lpstr>
      <vt:lpstr>SCDBPTASN2!SCDBPTASN2_046BEGN_12</vt:lpstr>
      <vt:lpstr>SCDBPTASN2!SCDBPTASN2_046BEGN_13</vt:lpstr>
      <vt:lpstr>SCDBPTASN2!SCDBPTASN2_046BEGN_14</vt:lpstr>
      <vt:lpstr>SCDBPTASN2!SCDBPTASN2_046BEGN_15</vt:lpstr>
      <vt:lpstr>SCDBPTASN2!SCDBPTASN2_046BEGN_16</vt:lpstr>
      <vt:lpstr>SCDBPTASN2!SCDBPTASN2_046BEGN_17</vt:lpstr>
      <vt:lpstr>SCDBPTASN2!SCDBPTASN2_046BEGN_18</vt:lpstr>
      <vt:lpstr>SCDBPTASN2!SCDBPTASN2_046BEGN_19</vt:lpstr>
      <vt:lpstr>SCDBPTASN2!SCDBPTASN2_046BEGN_2</vt:lpstr>
      <vt:lpstr>SCDBPTASN2!SCDBPTASN2_046BEGN_20</vt:lpstr>
      <vt:lpstr>SCDBPTASN2!SCDBPTASN2_046BEGN_21</vt:lpstr>
      <vt:lpstr>SCDBPTASN2!SCDBPTASN2_046BEGN_22</vt:lpstr>
      <vt:lpstr>SCDBPTASN2!SCDBPTASN2_046BEGN_23</vt:lpstr>
      <vt:lpstr>SCDBPTASN2!SCDBPTASN2_046BEGN_24</vt:lpstr>
      <vt:lpstr>SCDBPTASN2!SCDBPTASN2_046BEGN_25</vt:lpstr>
      <vt:lpstr>SCDBPTASN2!SCDBPTASN2_046BEGN_3</vt:lpstr>
      <vt:lpstr>SCDBPTASN2!SCDBPTASN2_046BEGN_4</vt:lpstr>
      <vt:lpstr>SCDBPTASN2!SCDBPTASN2_046BEGN_5</vt:lpstr>
      <vt:lpstr>SCDBPTASN2!SCDBPTASN2_046BEGN_6</vt:lpstr>
      <vt:lpstr>SCDBPTASN2!SCDBPTASN2_046BEGN_7</vt:lpstr>
      <vt:lpstr>SCDBPTASN2!SCDBPTASN2_046BEGN_8</vt:lpstr>
      <vt:lpstr>SCDBPTASN2!SCDBPTASN2_046BEGN_9</vt:lpstr>
      <vt:lpstr>SCDBPTASN2!SCDBPTASN2_046ENDI_10</vt:lpstr>
      <vt:lpstr>SCDBPTASN2!SCDBPTASN2_046ENDI_11</vt:lpstr>
      <vt:lpstr>SCDBPTASN2!SCDBPTASN2_046ENDI_12</vt:lpstr>
      <vt:lpstr>SCDBPTASN2!SCDBPTASN2_046ENDI_13</vt:lpstr>
      <vt:lpstr>SCDBPTASN2!SCDBPTASN2_046ENDI_14</vt:lpstr>
      <vt:lpstr>SCDBPTASN2!SCDBPTASN2_046ENDI_15</vt:lpstr>
      <vt:lpstr>SCDBPTASN2!SCDBPTASN2_046ENDI_16</vt:lpstr>
      <vt:lpstr>SCDBPTASN2!SCDBPTASN2_046ENDI_17</vt:lpstr>
      <vt:lpstr>SCDBPTASN2!SCDBPTASN2_046ENDI_18</vt:lpstr>
      <vt:lpstr>SCDBPTASN2!SCDBPTASN2_046ENDI_19</vt:lpstr>
      <vt:lpstr>SCDBPTASN2!SCDBPTASN2_046ENDI_2</vt:lpstr>
      <vt:lpstr>SCDBPTASN2!SCDBPTASN2_046ENDI_20</vt:lpstr>
      <vt:lpstr>SCDBPTASN2!SCDBPTASN2_046ENDI_21</vt:lpstr>
      <vt:lpstr>SCDBPTASN2!SCDBPTASN2_046ENDI_22</vt:lpstr>
      <vt:lpstr>SCDBPTASN2!SCDBPTASN2_046ENDI_23</vt:lpstr>
      <vt:lpstr>SCDBPTASN2!SCDBPTASN2_046ENDI_24</vt:lpstr>
      <vt:lpstr>SCDBPTASN2!SCDBPTASN2_046ENDI_25</vt:lpstr>
      <vt:lpstr>SCDBPTASN2!SCDBPTASN2_046ENDI_3</vt:lpstr>
      <vt:lpstr>SCDBPTASN2!SCDBPTASN2_046ENDI_4</vt:lpstr>
      <vt:lpstr>SCDBPTASN2!SCDBPTASN2_046ENDI_5</vt:lpstr>
      <vt:lpstr>SCDBPTASN2!SCDBPTASN2_046ENDI_6</vt:lpstr>
      <vt:lpstr>SCDBPTASN2!SCDBPTASN2_046ENDI_7</vt:lpstr>
      <vt:lpstr>SCDBPTASN2!SCDBPTASN2_046ENDI_8</vt:lpstr>
      <vt:lpstr>SCDBPTASN2!SCDBPTASN2_046ENDI_9</vt:lpstr>
      <vt:lpstr>SCDBPTASN2!SCDBPTASN2_0470000_Range</vt:lpstr>
      <vt:lpstr>SCDBPTASN2!SCDBPTASN2_0479999_13</vt:lpstr>
      <vt:lpstr>SCDBPTASN2!SCDBPTASN2_0479999_14</vt:lpstr>
      <vt:lpstr>SCDBPTASN2!SCDBPTASN2_0479999_15</vt:lpstr>
      <vt:lpstr>SCDBPTASN2!SCDBPTASN2_0479999_16</vt:lpstr>
      <vt:lpstr>SCDBPTASN2!SCDBPTASN2_0479999_17</vt:lpstr>
      <vt:lpstr>SCDBPTASN2!SCDBPTASN2_0479999_19</vt:lpstr>
      <vt:lpstr>SCDBPTASN2!SCDBPTASN2_0479999_20</vt:lpstr>
      <vt:lpstr>SCDBPTASN2!SCDBPTASN2_0479999_21</vt:lpstr>
      <vt:lpstr>SCDBPTASN2!SCDBPTASN2_0479999_22</vt:lpstr>
      <vt:lpstr>SCDBPTASN2!SCDBPTASN2_0479999_23</vt:lpstr>
      <vt:lpstr>SCDBPTASN2!SCDBPTASN2_0479999_24</vt:lpstr>
      <vt:lpstr>SCDBPTASN2!SCDBPTASN2_047BEGN_1</vt:lpstr>
      <vt:lpstr>SCDBPTASN2!SCDBPTASN2_047BEGN_10</vt:lpstr>
      <vt:lpstr>SCDBPTASN2!SCDBPTASN2_047BEGN_11</vt:lpstr>
      <vt:lpstr>SCDBPTASN2!SCDBPTASN2_047BEGN_12</vt:lpstr>
      <vt:lpstr>SCDBPTASN2!SCDBPTASN2_047BEGN_13</vt:lpstr>
      <vt:lpstr>SCDBPTASN2!SCDBPTASN2_047BEGN_14</vt:lpstr>
      <vt:lpstr>SCDBPTASN2!SCDBPTASN2_047BEGN_15</vt:lpstr>
      <vt:lpstr>SCDBPTASN2!SCDBPTASN2_047BEGN_16</vt:lpstr>
      <vt:lpstr>SCDBPTASN2!SCDBPTASN2_047BEGN_17</vt:lpstr>
      <vt:lpstr>SCDBPTASN2!SCDBPTASN2_047BEGN_18</vt:lpstr>
      <vt:lpstr>SCDBPTASN2!SCDBPTASN2_047BEGN_19</vt:lpstr>
      <vt:lpstr>SCDBPTASN2!SCDBPTASN2_047BEGN_2</vt:lpstr>
      <vt:lpstr>SCDBPTASN2!SCDBPTASN2_047BEGN_20</vt:lpstr>
      <vt:lpstr>SCDBPTASN2!SCDBPTASN2_047BEGN_21</vt:lpstr>
      <vt:lpstr>SCDBPTASN2!SCDBPTASN2_047BEGN_22</vt:lpstr>
      <vt:lpstr>SCDBPTASN2!SCDBPTASN2_047BEGN_23</vt:lpstr>
      <vt:lpstr>SCDBPTASN2!SCDBPTASN2_047BEGN_24</vt:lpstr>
      <vt:lpstr>SCDBPTASN2!SCDBPTASN2_047BEGN_25</vt:lpstr>
      <vt:lpstr>SCDBPTASN2!SCDBPTASN2_047BEGN_3</vt:lpstr>
      <vt:lpstr>SCDBPTASN2!SCDBPTASN2_047BEGN_4</vt:lpstr>
      <vt:lpstr>SCDBPTASN2!SCDBPTASN2_047BEGN_5</vt:lpstr>
      <vt:lpstr>SCDBPTASN2!SCDBPTASN2_047BEGN_6</vt:lpstr>
      <vt:lpstr>SCDBPTASN2!SCDBPTASN2_047BEGN_7</vt:lpstr>
      <vt:lpstr>SCDBPTASN2!SCDBPTASN2_047BEGN_8</vt:lpstr>
      <vt:lpstr>SCDBPTASN2!SCDBPTASN2_047BEGN_9</vt:lpstr>
      <vt:lpstr>SCDBPTASN2!SCDBPTASN2_047ENDI_10</vt:lpstr>
      <vt:lpstr>SCDBPTASN2!SCDBPTASN2_047ENDI_11</vt:lpstr>
      <vt:lpstr>SCDBPTASN2!SCDBPTASN2_047ENDI_12</vt:lpstr>
      <vt:lpstr>SCDBPTASN2!SCDBPTASN2_047ENDI_13</vt:lpstr>
      <vt:lpstr>SCDBPTASN2!SCDBPTASN2_047ENDI_14</vt:lpstr>
      <vt:lpstr>SCDBPTASN2!SCDBPTASN2_047ENDI_15</vt:lpstr>
      <vt:lpstr>SCDBPTASN2!SCDBPTASN2_047ENDI_16</vt:lpstr>
      <vt:lpstr>SCDBPTASN2!SCDBPTASN2_047ENDI_17</vt:lpstr>
      <vt:lpstr>SCDBPTASN2!SCDBPTASN2_047ENDI_18</vt:lpstr>
      <vt:lpstr>SCDBPTASN2!SCDBPTASN2_047ENDI_19</vt:lpstr>
      <vt:lpstr>SCDBPTASN2!SCDBPTASN2_047ENDI_2</vt:lpstr>
      <vt:lpstr>SCDBPTASN2!SCDBPTASN2_047ENDI_20</vt:lpstr>
      <vt:lpstr>SCDBPTASN2!SCDBPTASN2_047ENDI_21</vt:lpstr>
      <vt:lpstr>SCDBPTASN2!SCDBPTASN2_047ENDI_22</vt:lpstr>
      <vt:lpstr>SCDBPTASN2!SCDBPTASN2_047ENDI_23</vt:lpstr>
      <vt:lpstr>SCDBPTASN2!SCDBPTASN2_047ENDI_24</vt:lpstr>
      <vt:lpstr>SCDBPTASN2!SCDBPTASN2_047ENDI_25</vt:lpstr>
      <vt:lpstr>SCDBPTASN2!SCDBPTASN2_047ENDI_3</vt:lpstr>
      <vt:lpstr>SCDBPTASN2!SCDBPTASN2_047ENDI_4</vt:lpstr>
      <vt:lpstr>SCDBPTASN2!SCDBPTASN2_047ENDI_5</vt:lpstr>
      <vt:lpstr>SCDBPTASN2!SCDBPTASN2_047ENDI_6</vt:lpstr>
      <vt:lpstr>SCDBPTASN2!SCDBPTASN2_047ENDI_7</vt:lpstr>
      <vt:lpstr>SCDBPTASN2!SCDBPTASN2_047ENDI_8</vt:lpstr>
      <vt:lpstr>SCDBPTASN2!SCDBPTASN2_047ENDI_9</vt:lpstr>
      <vt:lpstr>SCDBPTASN2!SCDBPTASN2_0480000_Range</vt:lpstr>
      <vt:lpstr>SCDBPTASN2!SCDBPTASN2_0489999_13</vt:lpstr>
      <vt:lpstr>SCDBPTASN2!SCDBPTASN2_0489999_14</vt:lpstr>
      <vt:lpstr>SCDBPTASN2!SCDBPTASN2_0489999_15</vt:lpstr>
      <vt:lpstr>SCDBPTASN2!SCDBPTASN2_0489999_16</vt:lpstr>
      <vt:lpstr>SCDBPTASN2!SCDBPTASN2_0489999_17</vt:lpstr>
      <vt:lpstr>SCDBPTASN2!SCDBPTASN2_0489999_19</vt:lpstr>
      <vt:lpstr>SCDBPTASN2!SCDBPTASN2_0489999_20</vt:lpstr>
      <vt:lpstr>SCDBPTASN2!SCDBPTASN2_0489999_21</vt:lpstr>
      <vt:lpstr>SCDBPTASN2!SCDBPTASN2_0489999_22</vt:lpstr>
      <vt:lpstr>SCDBPTASN2!SCDBPTASN2_0489999_23</vt:lpstr>
      <vt:lpstr>SCDBPTASN2!SCDBPTASN2_0489999_24</vt:lpstr>
      <vt:lpstr>SCDBPTASN2!SCDBPTASN2_048BEGN_1</vt:lpstr>
      <vt:lpstr>SCDBPTASN2!SCDBPTASN2_048BEGN_10</vt:lpstr>
      <vt:lpstr>SCDBPTASN2!SCDBPTASN2_048BEGN_11</vt:lpstr>
      <vt:lpstr>SCDBPTASN2!SCDBPTASN2_048BEGN_12</vt:lpstr>
      <vt:lpstr>SCDBPTASN2!SCDBPTASN2_048BEGN_13</vt:lpstr>
      <vt:lpstr>SCDBPTASN2!SCDBPTASN2_048BEGN_14</vt:lpstr>
      <vt:lpstr>SCDBPTASN2!SCDBPTASN2_048BEGN_15</vt:lpstr>
      <vt:lpstr>SCDBPTASN2!SCDBPTASN2_048BEGN_16</vt:lpstr>
      <vt:lpstr>SCDBPTASN2!SCDBPTASN2_048BEGN_17</vt:lpstr>
      <vt:lpstr>SCDBPTASN2!SCDBPTASN2_048BEGN_18</vt:lpstr>
      <vt:lpstr>SCDBPTASN2!SCDBPTASN2_048BEGN_19</vt:lpstr>
      <vt:lpstr>SCDBPTASN2!SCDBPTASN2_048BEGN_2</vt:lpstr>
      <vt:lpstr>SCDBPTASN2!SCDBPTASN2_048BEGN_20</vt:lpstr>
      <vt:lpstr>SCDBPTASN2!SCDBPTASN2_048BEGN_21</vt:lpstr>
      <vt:lpstr>SCDBPTASN2!SCDBPTASN2_048BEGN_22</vt:lpstr>
      <vt:lpstr>SCDBPTASN2!SCDBPTASN2_048BEGN_23</vt:lpstr>
      <vt:lpstr>SCDBPTASN2!SCDBPTASN2_048BEGN_24</vt:lpstr>
      <vt:lpstr>SCDBPTASN2!SCDBPTASN2_048BEGN_25</vt:lpstr>
      <vt:lpstr>SCDBPTASN2!SCDBPTASN2_048BEGN_3</vt:lpstr>
      <vt:lpstr>SCDBPTASN2!SCDBPTASN2_048BEGN_4</vt:lpstr>
      <vt:lpstr>SCDBPTASN2!SCDBPTASN2_048BEGN_5</vt:lpstr>
      <vt:lpstr>SCDBPTASN2!SCDBPTASN2_048BEGN_6</vt:lpstr>
      <vt:lpstr>SCDBPTASN2!SCDBPTASN2_048BEGN_7</vt:lpstr>
      <vt:lpstr>SCDBPTASN2!SCDBPTASN2_048BEGN_8</vt:lpstr>
      <vt:lpstr>SCDBPTASN2!SCDBPTASN2_048BEGN_9</vt:lpstr>
      <vt:lpstr>SCDBPTASN2!SCDBPTASN2_048ENDI_10</vt:lpstr>
      <vt:lpstr>SCDBPTASN2!SCDBPTASN2_048ENDI_11</vt:lpstr>
      <vt:lpstr>SCDBPTASN2!SCDBPTASN2_048ENDI_12</vt:lpstr>
      <vt:lpstr>SCDBPTASN2!SCDBPTASN2_048ENDI_13</vt:lpstr>
      <vt:lpstr>SCDBPTASN2!SCDBPTASN2_048ENDI_14</vt:lpstr>
      <vt:lpstr>SCDBPTASN2!SCDBPTASN2_048ENDI_15</vt:lpstr>
      <vt:lpstr>SCDBPTASN2!SCDBPTASN2_048ENDI_16</vt:lpstr>
      <vt:lpstr>SCDBPTASN2!SCDBPTASN2_048ENDI_17</vt:lpstr>
      <vt:lpstr>SCDBPTASN2!SCDBPTASN2_048ENDI_18</vt:lpstr>
      <vt:lpstr>SCDBPTASN2!SCDBPTASN2_048ENDI_19</vt:lpstr>
      <vt:lpstr>SCDBPTASN2!SCDBPTASN2_048ENDI_2</vt:lpstr>
      <vt:lpstr>SCDBPTASN2!SCDBPTASN2_048ENDI_20</vt:lpstr>
      <vt:lpstr>SCDBPTASN2!SCDBPTASN2_048ENDI_21</vt:lpstr>
      <vt:lpstr>SCDBPTASN2!SCDBPTASN2_048ENDI_22</vt:lpstr>
      <vt:lpstr>SCDBPTASN2!SCDBPTASN2_048ENDI_23</vt:lpstr>
      <vt:lpstr>SCDBPTASN2!SCDBPTASN2_048ENDI_24</vt:lpstr>
      <vt:lpstr>SCDBPTASN2!SCDBPTASN2_048ENDI_25</vt:lpstr>
      <vt:lpstr>SCDBPTASN2!SCDBPTASN2_048ENDI_3</vt:lpstr>
      <vt:lpstr>SCDBPTASN2!SCDBPTASN2_048ENDI_4</vt:lpstr>
      <vt:lpstr>SCDBPTASN2!SCDBPTASN2_048ENDI_5</vt:lpstr>
      <vt:lpstr>SCDBPTASN2!SCDBPTASN2_048ENDI_6</vt:lpstr>
      <vt:lpstr>SCDBPTASN2!SCDBPTASN2_048ENDI_7</vt:lpstr>
      <vt:lpstr>SCDBPTASN2!SCDBPTASN2_048ENDI_8</vt:lpstr>
      <vt:lpstr>SCDBPTASN2!SCDBPTASN2_048ENDI_9</vt:lpstr>
      <vt:lpstr>SCDBPTASN2!SCDBPTASN2_0499999_13</vt:lpstr>
      <vt:lpstr>SCDBPTASN2!SCDBPTASN2_0499999_14</vt:lpstr>
      <vt:lpstr>SCDBPTASN2!SCDBPTASN2_0499999_15</vt:lpstr>
      <vt:lpstr>SCDBPTASN2!SCDBPTASN2_0499999_16</vt:lpstr>
      <vt:lpstr>SCDBPTASN2!SCDBPTASN2_0499999_17</vt:lpstr>
      <vt:lpstr>SCDBPTASN2!SCDBPTASN2_0499999_19</vt:lpstr>
      <vt:lpstr>SCDBPTASN2!SCDBPTASN2_0499999_20</vt:lpstr>
      <vt:lpstr>SCDBPTASN2!SCDBPTASN2_0499999_21</vt:lpstr>
      <vt:lpstr>SCDBPTASN2!SCDBPTASN2_0499999_22</vt:lpstr>
      <vt:lpstr>SCDBPTASN2!SCDBPTASN2_0499999_23</vt:lpstr>
      <vt:lpstr>SCDBPTASN2!SCDBPTASN2_0499999_24</vt:lpstr>
      <vt:lpstr>SCDBPTASN2!SCDBPTASN2_0500000_Range</vt:lpstr>
      <vt:lpstr>SCDBPTASN2!SCDBPTASN2_0509999_13</vt:lpstr>
      <vt:lpstr>SCDBPTASN2!SCDBPTASN2_0509999_14</vt:lpstr>
      <vt:lpstr>SCDBPTASN2!SCDBPTASN2_0509999_15</vt:lpstr>
      <vt:lpstr>SCDBPTASN2!SCDBPTASN2_0509999_16</vt:lpstr>
      <vt:lpstr>SCDBPTASN2!SCDBPTASN2_0509999_17</vt:lpstr>
      <vt:lpstr>SCDBPTASN2!SCDBPTASN2_0509999_19</vt:lpstr>
      <vt:lpstr>SCDBPTASN2!SCDBPTASN2_0509999_20</vt:lpstr>
      <vt:lpstr>SCDBPTASN2!SCDBPTASN2_0509999_21</vt:lpstr>
      <vt:lpstr>SCDBPTASN2!SCDBPTASN2_0509999_22</vt:lpstr>
      <vt:lpstr>SCDBPTASN2!SCDBPTASN2_0509999_23</vt:lpstr>
      <vt:lpstr>SCDBPTASN2!SCDBPTASN2_0509999_24</vt:lpstr>
      <vt:lpstr>SCDBPTASN2!SCDBPTASN2_050BEGN_1</vt:lpstr>
      <vt:lpstr>SCDBPTASN2!SCDBPTASN2_050BEGN_10</vt:lpstr>
      <vt:lpstr>SCDBPTASN2!SCDBPTASN2_050BEGN_11</vt:lpstr>
      <vt:lpstr>SCDBPTASN2!SCDBPTASN2_050BEGN_12</vt:lpstr>
      <vt:lpstr>SCDBPTASN2!SCDBPTASN2_050BEGN_13</vt:lpstr>
      <vt:lpstr>SCDBPTASN2!SCDBPTASN2_050BEGN_14</vt:lpstr>
      <vt:lpstr>SCDBPTASN2!SCDBPTASN2_050BEGN_15</vt:lpstr>
      <vt:lpstr>SCDBPTASN2!SCDBPTASN2_050BEGN_16</vt:lpstr>
      <vt:lpstr>SCDBPTASN2!SCDBPTASN2_050BEGN_17</vt:lpstr>
      <vt:lpstr>SCDBPTASN2!SCDBPTASN2_050BEGN_18</vt:lpstr>
      <vt:lpstr>SCDBPTASN2!SCDBPTASN2_050BEGN_19</vt:lpstr>
      <vt:lpstr>SCDBPTASN2!SCDBPTASN2_050BEGN_2</vt:lpstr>
      <vt:lpstr>SCDBPTASN2!SCDBPTASN2_050BEGN_20</vt:lpstr>
      <vt:lpstr>SCDBPTASN2!SCDBPTASN2_050BEGN_21</vt:lpstr>
      <vt:lpstr>SCDBPTASN2!SCDBPTASN2_050BEGN_22</vt:lpstr>
      <vt:lpstr>SCDBPTASN2!SCDBPTASN2_050BEGN_23</vt:lpstr>
      <vt:lpstr>SCDBPTASN2!SCDBPTASN2_050BEGN_24</vt:lpstr>
      <vt:lpstr>SCDBPTASN2!SCDBPTASN2_050BEGN_25</vt:lpstr>
      <vt:lpstr>SCDBPTASN2!SCDBPTASN2_050BEGN_3</vt:lpstr>
      <vt:lpstr>SCDBPTASN2!SCDBPTASN2_050BEGN_4</vt:lpstr>
      <vt:lpstr>SCDBPTASN2!SCDBPTASN2_050BEGN_5</vt:lpstr>
      <vt:lpstr>SCDBPTASN2!SCDBPTASN2_050BEGN_6</vt:lpstr>
      <vt:lpstr>SCDBPTASN2!SCDBPTASN2_050BEGN_7</vt:lpstr>
      <vt:lpstr>SCDBPTASN2!SCDBPTASN2_050BEGN_8</vt:lpstr>
      <vt:lpstr>SCDBPTASN2!SCDBPTASN2_050BEGN_9</vt:lpstr>
      <vt:lpstr>SCDBPTASN2!SCDBPTASN2_050ENDI_10</vt:lpstr>
      <vt:lpstr>SCDBPTASN2!SCDBPTASN2_050ENDI_11</vt:lpstr>
      <vt:lpstr>SCDBPTASN2!SCDBPTASN2_050ENDI_12</vt:lpstr>
      <vt:lpstr>SCDBPTASN2!SCDBPTASN2_050ENDI_13</vt:lpstr>
      <vt:lpstr>SCDBPTASN2!SCDBPTASN2_050ENDI_14</vt:lpstr>
      <vt:lpstr>SCDBPTASN2!SCDBPTASN2_050ENDI_15</vt:lpstr>
      <vt:lpstr>SCDBPTASN2!SCDBPTASN2_050ENDI_16</vt:lpstr>
      <vt:lpstr>SCDBPTASN2!SCDBPTASN2_050ENDI_17</vt:lpstr>
      <vt:lpstr>SCDBPTASN2!SCDBPTASN2_050ENDI_18</vt:lpstr>
      <vt:lpstr>SCDBPTASN2!SCDBPTASN2_050ENDI_19</vt:lpstr>
      <vt:lpstr>SCDBPTASN2!SCDBPTASN2_050ENDI_2</vt:lpstr>
      <vt:lpstr>SCDBPTASN2!SCDBPTASN2_050ENDI_20</vt:lpstr>
      <vt:lpstr>SCDBPTASN2!SCDBPTASN2_050ENDI_21</vt:lpstr>
      <vt:lpstr>SCDBPTASN2!SCDBPTASN2_050ENDI_22</vt:lpstr>
      <vt:lpstr>SCDBPTASN2!SCDBPTASN2_050ENDI_23</vt:lpstr>
      <vt:lpstr>SCDBPTASN2!SCDBPTASN2_050ENDI_24</vt:lpstr>
      <vt:lpstr>SCDBPTASN2!SCDBPTASN2_050ENDI_25</vt:lpstr>
      <vt:lpstr>SCDBPTASN2!SCDBPTASN2_050ENDI_3</vt:lpstr>
      <vt:lpstr>SCDBPTASN2!SCDBPTASN2_050ENDI_4</vt:lpstr>
      <vt:lpstr>SCDBPTASN2!SCDBPTASN2_050ENDI_5</vt:lpstr>
      <vt:lpstr>SCDBPTASN2!SCDBPTASN2_050ENDI_6</vt:lpstr>
      <vt:lpstr>SCDBPTASN2!SCDBPTASN2_050ENDI_7</vt:lpstr>
      <vt:lpstr>SCDBPTASN2!SCDBPTASN2_050ENDI_8</vt:lpstr>
      <vt:lpstr>SCDBPTASN2!SCDBPTASN2_050ENDI_9</vt:lpstr>
      <vt:lpstr>SCDBPTASN2!SCDBPTASN2_0510000_Range</vt:lpstr>
      <vt:lpstr>SCDBPTASN2!SCDBPTASN2_0519999_13</vt:lpstr>
      <vt:lpstr>SCDBPTASN2!SCDBPTASN2_0519999_14</vt:lpstr>
      <vt:lpstr>SCDBPTASN2!SCDBPTASN2_0519999_15</vt:lpstr>
      <vt:lpstr>SCDBPTASN2!SCDBPTASN2_0519999_16</vt:lpstr>
      <vt:lpstr>SCDBPTASN2!SCDBPTASN2_0519999_17</vt:lpstr>
      <vt:lpstr>SCDBPTASN2!SCDBPTASN2_0519999_19</vt:lpstr>
      <vt:lpstr>SCDBPTASN2!SCDBPTASN2_0519999_20</vt:lpstr>
      <vt:lpstr>SCDBPTASN2!SCDBPTASN2_0519999_21</vt:lpstr>
      <vt:lpstr>SCDBPTASN2!SCDBPTASN2_0519999_22</vt:lpstr>
      <vt:lpstr>SCDBPTASN2!SCDBPTASN2_0519999_23</vt:lpstr>
      <vt:lpstr>SCDBPTASN2!SCDBPTASN2_0519999_24</vt:lpstr>
      <vt:lpstr>SCDBPTASN2!SCDBPTASN2_051BEGN_1</vt:lpstr>
      <vt:lpstr>SCDBPTASN2!SCDBPTASN2_051BEGN_10</vt:lpstr>
      <vt:lpstr>SCDBPTASN2!SCDBPTASN2_051BEGN_11</vt:lpstr>
      <vt:lpstr>SCDBPTASN2!SCDBPTASN2_051BEGN_12</vt:lpstr>
      <vt:lpstr>SCDBPTASN2!SCDBPTASN2_051BEGN_13</vt:lpstr>
      <vt:lpstr>SCDBPTASN2!SCDBPTASN2_051BEGN_14</vt:lpstr>
      <vt:lpstr>SCDBPTASN2!SCDBPTASN2_051BEGN_15</vt:lpstr>
      <vt:lpstr>SCDBPTASN2!SCDBPTASN2_051BEGN_16</vt:lpstr>
      <vt:lpstr>SCDBPTASN2!SCDBPTASN2_051BEGN_17</vt:lpstr>
      <vt:lpstr>SCDBPTASN2!SCDBPTASN2_051BEGN_18</vt:lpstr>
      <vt:lpstr>SCDBPTASN2!SCDBPTASN2_051BEGN_19</vt:lpstr>
      <vt:lpstr>SCDBPTASN2!SCDBPTASN2_051BEGN_2</vt:lpstr>
      <vt:lpstr>SCDBPTASN2!SCDBPTASN2_051BEGN_20</vt:lpstr>
      <vt:lpstr>SCDBPTASN2!SCDBPTASN2_051BEGN_21</vt:lpstr>
      <vt:lpstr>SCDBPTASN2!SCDBPTASN2_051BEGN_22</vt:lpstr>
      <vt:lpstr>SCDBPTASN2!SCDBPTASN2_051BEGN_23</vt:lpstr>
      <vt:lpstr>SCDBPTASN2!SCDBPTASN2_051BEGN_24</vt:lpstr>
      <vt:lpstr>SCDBPTASN2!SCDBPTASN2_051BEGN_25</vt:lpstr>
      <vt:lpstr>SCDBPTASN2!SCDBPTASN2_051BEGN_3</vt:lpstr>
      <vt:lpstr>SCDBPTASN2!SCDBPTASN2_051BEGN_4</vt:lpstr>
      <vt:lpstr>SCDBPTASN2!SCDBPTASN2_051BEGN_5</vt:lpstr>
      <vt:lpstr>SCDBPTASN2!SCDBPTASN2_051BEGN_6</vt:lpstr>
      <vt:lpstr>SCDBPTASN2!SCDBPTASN2_051BEGN_7</vt:lpstr>
      <vt:lpstr>SCDBPTASN2!SCDBPTASN2_051BEGN_8</vt:lpstr>
      <vt:lpstr>SCDBPTASN2!SCDBPTASN2_051BEGN_9</vt:lpstr>
      <vt:lpstr>SCDBPTASN2!SCDBPTASN2_051ENDI_10</vt:lpstr>
      <vt:lpstr>SCDBPTASN2!SCDBPTASN2_051ENDI_11</vt:lpstr>
      <vt:lpstr>SCDBPTASN2!SCDBPTASN2_051ENDI_12</vt:lpstr>
      <vt:lpstr>SCDBPTASN2!SCDBPTASN2_051ENDI_13</vt:lpstr>
      <vt:lpstr>SCDBPTASN2!SCDBPTASN2_051ENDI_14</vt:lpstr>
      <vt:lpstr>SCDBPTASN2!SCDBPTASN2_051ENDI_15</vt:lpstr>
      <vt:lpstr>SCDBPTASN2!SCDBPTASN2_051ENDI_16</vt:lpstr>
      <vt:lpstr>SCDBPTASN2!SCDBPTASN2_051ENDI_17</vt:lpstr>
      <vt:lpstr>SCDBPTASN2!SCDBPTASN2_051ENDI_18</vt:lpstr>
      <vt:lpstr>SCDBPTASN2!SCDBPTASN2_051ENDI_19</vt:lpstr>
      <vt:lpstr>SCDBPTASN2!SCDBPTASN2_051ENDI_2</vt:lpstr>
      <vt:lpstr>SCDBPTASN2!SCDBPTASN2_051ENDI_20</vt:lpstr>
      <vt:lpstr>SCDBPTASN2!SCDBPTASN2_051ENDI_21</vt:lpstr>
      <vt:lpstr>SCDBPTASN2!SCDBPTASN2_051ENDI_22</vt:lpstr>
      <vt:lpstr>SCDBPTASN2!SCDBPTASN2_051ENDI_23</vt:lpstr>
      <vt:lpstr>SCDBPTASN2!SCDBPTASN2_051ENDI_24</vt:lpstr>
      <vt:lpstr>SCDBPTASN2!SCDBPTASN2_051ENDI_25</vt:lpstr>
      <vt:lpstr>SCDBPTASN2!SCDBPTASN2_051ENDI_3</vt:lpstr>
      <vt:lpstr>SCDBPTASN2!SCDBPTASN2_051ENDI_4</vt:lpstr>
      <vt:lpstr>SCDBPTASN2!SCDBPTASN2_051ENDI_5</vt:lpstr>
      <vt:lpstr>SCDBPTASN2!SCDBPTASN2_051ENDI_6</vt:lpstr>
      <vt:lpstr>SCDBPTASN2!SCDBPTASN2_051ENDI_7</vt:lpstr>
      <vt:lpstr>SCDBPTASN2!SCDBPTASN2_051ENDI_8</vt:lpstr>
      <vt:lpstr>SCDBPTASN2!SCDBPTASN2_051ENDI_9</vt:lpstr>
      <vt:lpstr>SCDBPTASN2!SCDBPTASN2_0520000_Range</vt:lpstr>
      <vt:lpstr>SCDBPTASN2!SCDBPTASN2_0529999_13</vt:lpstr>
      <vt:lpstr>SCDBPTASN2!SCDBPTASN2_0529999_14</vt:lpstr>
      <vt:lpstr>SCDBPTASN2!SCDBPTASN2_0529999_15</vt:lpstr>
      <vt:lpstr>SCDBPTASN2!SCDBPTASN2_0529999_16</vt:lpstr>
      <vt:lpstr>SCDBPTASN2!SCDBPTASN2_0529999_17</vt:lpstr>
      <vt:lpstr>SCDBPTASN2!SCDBPTASN2_0529999_19</vt:lpstr>
      <vt:lpstr>SCDBPTASN2!SCDBPTASN2_0529999_20</vt:lpstr>
      <vt:lpstr>SCDBPTASN2!SCDBPTASN2_0529999_21</vt:lpstr>
      <vt:lpstr>SCDBPTASN2!SCDBPTASN2_0529999_22</vt:lpstr>
      <vt:lpstr>SCDBPTASN2!SCDBPTASN2_0529999_23</vt:lpstr>
      <vt:lpstr>SCDBPTASN2!SCDBPTASN2_0529999_24</vt:lpstr>
      <vt:lpstr>SCDBPTASN2!SCDBPTASN2_052BEGN_1</vt:lpstr>
      <vt:lpstr>SCDBPTASN2!SCDBPTASN2_052BEGN_10</vt:lpstr>
      <vt:lpstr>SCDBPTASN2!SCDBPTASN2_052BEGN_11</vt:lpstr>
      <vt:lpstr>SCDBPTASN2!SCDBPTASN2_052BEGN_12</vt:lpstr>
      <vt:lpstr>SCDBPTASN2!SCDBPTASN2_052BEGN_13</vt:lpstr>
      <vt:lpstr>SCDBPTASN2!SCDBPTASN2_052BEGN_14</vt:lpstr>
      <vt:lpstr>SCDBPTASN2!SCDBPTASN2_052BEGN_15</vt:lpstr>
      <vt:lpstr>SCDBPTASN2!SCDBPTASN2_052BEGN_16</vt:lpstr>
      <vt:lpstr>SCDBPTASN2!SCDBPTASN2_052BEGN_17</vt:lpstr>
      <vt:lpstr>SCDBPTASN2!SCDBPTASN2_052BEGN_18</vt:lpstr>
      <vt:lpstr>SCDBPTASN2!SCDBPTASN2_052BEGN_19</vt:lpstr>
      <vt:lpstr>SCDBPTASN2!SCDBPTASN2_052BEGN_2</vt:lpstr>
      <vt:lpstr>SCDBPTASN2!SCDBPTASN2_052BEGN_20</vt:lpstr>
      <vt:lpstr>SCDBPTASN2!SCDBPTASN2_052BEGN_21</vt:lpstr>
      <vt:lpstr>SCDBPTASN2!SCDBPTASN2_052BEGN_22</vt:lpstr>
      <vt:lpstr>SCDBPTASN2!SCDBPTASN2_052BEGN_23</vt:lpstr>
      <vt:lpstr>SCDBPTASN2!SCDBPTASN2_052BEGN_24</vt:lpstr>
      <vt:lpstr>SCDBPTASN2!SCDBPTASN2_052BEGN_25</vt:lpstr>
      <vt:lpstr>SCDBPTASN2!SCDBPTASN2_052BEGN_3</vt:lpstr>
      <vt:lpstr>SCDBPTASN2!SCDBPTASN2_052BEGN_4</vt:lpstr>
      <vt:lpstr>SCDBPTASN2!SCDBPTASN2_052BEGN_5</vt:lpstr>
      <vt:lpstr>SCDBPTASN2!SCDBPTASN2_052BEGN_6</vt:lpstr>
      <vt:lpstr>SCDBPTASN2!SCDBPTASN2_052BEGN_7</vt:lpstr>
      <vt:lpstr>SCDBPTASN2!SCDBPTASN2_052BEGN_8</vt:lpstr>
      <vt:lpstr>SCDBPTASN2!SCDBPTASN2_052BEGN_9</vt:lpstr>
      <vt:lpstr>SCDBPTASN2!SCDBPTASN2_052ENDI_10</vt:lpstr>
      <vt:lpstr>SCDBPTASN2!SCDBPTASN2_052ENDI_11</vt:lpstr>
      <vt:lpstr>SCDBPTASN2!SCDBPTASN2_052ENDI_12</vt:lpstr>
      <vt:lpstr>SCDBPTASN2!SCDBPTASN2_052ENDI_13</vt:lpstr>
      <vt:lpstr>SCDBPTASN2!SCDBPTASN2_052ENDI_14</vt:lpstr>
      <vt:lpstr>SCDBPTASN2!SCDBPTASN2_052ENDI_15</vt:lpstr>
      <vt:lpstr>SCDBPTASN2!SCDBPTASN2_052ENDI_16</vt:lpstr>
      <vt:lpstr>SCDBPTASN2!SCDBPTASN2_052ENDI_17</vt:lpstr>
      <vt:lpstr>SCDBPTASN2!SCDBPTASN2_052ENDI_18</vt:lpstr>
      <vt:lpstr>SCDBPTASN2!SCDBPTASN2_052ENDI_19</vt:lpstr>
      <vt:lpstr>SCDBPTASN2!SCDBPTASN2_052ENDI_2</vt:lpstr>
      <vt:lpstr>SCDBPTASN2!SCDBPTASN2_052ENDI_20</vt:lpstr>
      <vt:lpstr>SCDBPTASN2!SCDBPTASN2_052ENDI_21</vt:lpstr>
      <vt:lpstr>SCDBPTASN2!SCDBPTASN2_052ENDI_22</vt:lpstr>
      <vt:lpstr>SCDBPTASN2!SCDBPTASN2_052ENDI_23</vt:lpstr>
      <vt:lpstr>SCDBPTASN2!SCDBPTASN2_052ENDI_24</vt:lpstr>
      <vt:lpstr>SCDBPTASN2!SCDBPTASN2_052ENDI_25</vt:lpstr>
      <vt:lpstr>SCDBPTASN2!SCDBPTASN2_052ENDI_3</vt:lpstr>
      <vt:lpstr>SCDBPTASN2!SCDBPTASN2_052ENDI_4</vt:lpstr>
      <vt:lpstr>SCDBPTASN2!SCDBPTASN2_052ENDI_5</vt:lpstr>
      <vt:lpstr>SCDBPTASN2!SCDBPTASN2_052ENDI_6</vt:lpstr>
      <vt:lpstr>SCDBPTASN2!SCDBPTASN2_052ENDI_7</vt:lpstr>
      <vt:lpstr>SCDBPTASN2!SCDBPTASN2_052ENDI_8</vt:lpstr>
      <vt:lpstr>SCDBPTASN2!SCDBPTASN2_052ENDI_9</vt:lpstr>
      <vt:lpstr>SCDBPTASN2!SCDBPTASN2_0530000_Range</vt:lpstr>
      <vt:lpstr>SCDBPTASN2!SCDBPTASN2_0539999_13</vt:lpstr>
      <vt:lpstr>SCDBPTASN2!SCDBPTASN2_0539999_14</vt:lpstr>
      <vt:lpstr>SCDBPTASN2!SCDBPTASN2_0539999_15</vt:lpstr>
      <vt:lpstr>SCDBPTASN2!SCDBPTASN2_0539999_16</vt:lpstr>
      <vt:lpstr>SCDBPTASN2!SCDBPTASN2_0539999_17</vt:lpstr>
      <vt:lpstr>SCDBPTASN2!SCDBPTASN2_0539999_19</vt:lpstr>
      <vt:lpstr>SCDBPTASN2!SCDBPTASN2_0539999_20</vt:lpstr>
      <vt:lpstr>SCDBPTASN2!SCDBPTASN2_0539999_21</vt:lpstr>
      <vt:lpstr>SCDBPTASN2!SCDBPTASN2_0539999_22</vt:lpstr>
      <vt:lpstr>SCDBPTASN2!SCDBPTASN2_0539999_23</vt:lpstr>
      <vt:lpstr>SCDBPTASN2!SCDBPTASN2_0539999_24</vt:lpstr>
      <vt:lpstr>SCDBPTASN2!SCDBPTASN2_053BEGN_1</vt:lpstr>
      <vt:lpstr>SCDBPTASN2!SCDBPTASN2_053BEGN_10</vt:lpstr>
      <vt:lpstr>SCDBPTASN2!SCDBPTASN2_053BEGN_11</vt:lpstr>
      <vt:lpstr>SCDBPTASN2!SCDBPTASN2_053BEGN_12</vt:lpstr>
      <vt:lpstr>SCDBPTASN2!SCDBPTASN2_053BEGN_13</vt:lpstr>
      <vt:lpstr>SCDBPTASN2!SCDBPTASN2_053BEGN_14</vt:lpstr>
      <vt:lpstr>SCDBPTASN2!SCDBPTASN2_053BEGN_15</vt:lpstr>
      <vt:lpstr>SCDBPTASN2!SCDBPTASN2_053BEGN_16</vt:lpstr>
      <vt:lpstr>SCDBPTASN2!SCDBPTASN2_053BEGN_17</vt:lpstr>
      <vt:lpstr>SCDBPTASN2!SCDBPTASN2_053BEGN_18</vt:lpstr>
      <vt:lpstr>SCDBPTASN2!SCDBPTASN2_053BEGN_19</vt:lpstr>
      <vt:lpstr>SCDBPTASN2!SCDBPTASN2_053BEGN_2</vt:lpstr>
      <vt:lpstr>SCDBPTASN2!SCDBPTASN2_053BEGN_20</vt:lpstr>
      <vt:lpstr>SCDBPTASN2!SCDBPTASN2_053BEGN_21</vt:lpstr>
      <vt:lpstr>SCDBPTASN2!SCDBPTASN2_053BEGN_22</vt:lpstr>
      <vt:lpstr>SCDBPTASN2!SCDBPTASN2_053BEGN_23</vt:lpstr>
      <vt:lpstr>SCDBPTASN2!SCDBPTASN2_053BEGN_24</vt:lpstr>
      <vt:lpstr>SCDBPTASN2!SCDBPTASN2_053BEGN_25</vt:lpstr>
      <vt:lpstr>SCDBPTASN2!SCDBPTASN2_053BEGN_3</vt:lpstr>
      <vt:lpstr>SCDBPTASN2!SCDBPTASN2_053BEGN_4</vt:lpstr>
      <vt:lpstr>SCDBPTASN2!SCDBPTASN2_053BEGN_5</vt:lpstr>
      <vt:lpstr>SCDBPTASN2!SCDBPTASN2_053BEGN_6</vt:lpstr>
      <vt:lpstr>SCDBPTASN2!SCDBPTASN2_053BEGN_7</vt:lpstr>
      <vt:lpstr>SCDBPTASN2!SCDBPTASN2_053BEGN_8</vt:lpstr>
      <vt:lpstr>SCDBPTASN2!SCDBPTASN2_053BEGN_9</vt:lpstr>
      <vt:lpstr>SCDBPTASN2!SCDBPTASN2_053ENDI_10</vt:lpstr>
      <vt:lpstr>SCDBPTASN2!SCDBPTASN2_053ENDI_11</vt:lpstr>
      <vt:lpstr>SCDBPTASN2!SCDBPTASN2_053ENDI_12</vt:lpstr>
      <vt:lpstr>SCDBPTASN2!SCDBPTASN2_053ENDI_13</vt:lpstr>
      <vt:lpstr>SCDBPTASN2!SCDBPTASN2_053ENDI_14</vt:lpstr>
      <vt:lpstr>SCDBPTASN2!SCDBPTASN2_053ENDI_15</vt:lpstr>
      <vt:lpstr>SCDBPTASN2!SCDBPTASN2_053ENDI_16</vt:lpstr>
      <vt:lpstr>SCDBPTASN2!SCDBPTASN2_053ENDI_17</vt:lpstr>
      <vt:lpstr>SCDBPTASN2!SCDBPTASN2_053ENDI_18</vt:lpstr>
      <vt:lpstr>SCDBPTASN2!SCDBPTASN2_053ENDI_19</vt:lpstr>
      <vt:lpstr>SCDBPTASN2!SCDBPTASN2_053ENDI_2</vt:lpstr>
      <vt:lpstr>SCDBPTASN2!SCDBPTASN2_053ENDI_20</vt:lpstr>
      <vt:lpstr>SCDBPTASN2!SCDBPTASN2_053ENDI_21</vt:lpstr>
      <vt:lpstr>SCDBPTASN2!SCDBPTASN2_053ENDI_22</vt:lpstr>
      <vt:lpstr>SCDBPTASN2!SCDBPTASN2_053ENDI_23</vt:lpstr>
      <vt:lpstr>SCDBPTASN2!SCDBPTASN2_053ENDI_24</vt:lpstr>
      <vt:lpstr>SCDBPTASN2!SCDBPTASN2_053ENDI_25</vt:lpstr>
      <vt:lpstr>SCDBPTASN2!SCDBPTASN2_053ENDI_3</vt:lpstr>
      <vt:lpstr>SCDBPTASN2!SCDBPTASN2_053ENDI_4</vt:lpstr>
      <vt:lpstr>SCDBPTASN2!SCDBPTASN2_053ENDI_5</vt:lpstr>
      <vt:lpstr>SCDBPTASN2!SCDBPTASN2_053ENDI_6</vt:lpstr>
      <vt:lpstr>SCDBPTASN2!SCDBPTASN2_053ENDI_7</vt:lpstr>
      <vt:lpstr>SCDBPTASN2!SCDBPTASN2_053ENDI_8</vt:lpstr>
      <vt:lpstr>SCDBPTASN2!SCDBPTASN2_053ENDI_9</vt:lpstr>
      <vt:lpstr>SCDBPTASN2!SCDBPTASN2_0540000_Range</vt:lpstr>
      <vt:lpstr>SCDBPTASN2!SCDBPTASN2_0549999_13</vt:lpstr>
      <vt:lpstr>SCDBPTASN2!SCDBPTASN2_0549999_14</vt:lpstr>
      <vt:lpstr>SCDBPTASN2!SCDBPTASN2_0549999_15</vt:lpstr>
      <vt:lpstr>SCDBPTASN2!SCDBPTASN2_0549999_16</vt:lpstr>
      <vt:lpstr>SCDBPTASN2!SCDBPTASN2_0549999_17</vt:lpstr>
      <vt:lpstr>SCDBPTASN2!SCDBPTASN2_0549999_19</vt:lpstr>
      <vt:lpstr>SCDBPTASN2!SCDBPTASN2_0549999_20</vt:lpstr>
      <vt:lpstr>SCDBPTASN2!SCDBPTASN2_0549999_21</vt:lpstr>
      <vt:lpstr>SCDBPTASN2!SCDBPTASN2_0549999_22</vt:lpstr>
      <vt:lpstr>SCDBPTASN2!SCDBPTASN2_0549999_23</vt:lpstr>
      <vt:lpstr>SCDBPTASN2!SCDBPTASN2_0549999_24</vt:lpstr>
      <vt:lpstr>SCDBPTASN2!SCDBPTASN2_054BEGN_1</vt:lpstr>
      <vt:lpstr>SCDBPTASN2!SCDBPTASN2_054BEGN_10</vt:lpstr>
      <vt:lpstr>SCDBPTASN2!SCDBPTASN2_054BEGN_11</vt:lpstr>
      <vt:lpstr>SCDBPTASN2!SCDBPTASN2_054BEGN_12</vt:lpstr>
      <vt:lpstr>SCDBPTASN2!SCDBPTASN2_054BEGN_13</vt:lpstr>
      <vt:lpstr>SCDBPTASN2!SCDBPTASN2_054BEGN_14</vt:lpstr>
      <vt:lpstr>SCDBPTASN2!SCDBPTASN2_054BEGN_15</vt:lpstr>
      <vt:lpstr>SCDBPTASN2!SCDBPTASN2_054BEGN_16</vt:lpstr>
      <vt:lpstr>SCDBPTASN2!SCDBPTASN2_054BEGN_17</vt:lpstr>
      <vt:lpstr>SCDBPTASN2!SCDBPTASN2_054BEGN_18</vt:lpstr>
      <vt:lpstr>SCDBPTASN2!SCDBPTASN2_054BEGN_19</vt:lpstr>
      <vt:lpstr>SCDBPTASN2!SCDBPTASN2_054BEGN_2</vt:lpstr>
      <vt:lpstr>SCDBPTASN2!SCDBPTASN2_054BEGN_20</vt:lpstr>
      <vt:lpstr>SCDBPTASN2!SCDBPTASN2_054BEGN_21</vt:lpstr>
      <vt:lpstr>SCDBPTASN2!SCDBPTASN2_054BEGN_22</vt:lpstr>
      <vt:lpstr>SCDBPTASN2!SCDBPTASN2_054BEGN_23</vt:lpstr>
      <vt:lpstr>SCDBPTASN2!SCDBPTASN2_054BEGN_24</vt:lpstr>
      <vt:lpstr>SCDBPTASN2!SCDBPTASN2_054BEGN_25</vt:lpstr>
      <vt:lpstr>SCDBPTASN2!SCDBPTASN2_054BEGN_3</vt:lpstr>
      <vt:lpstr>SCDBPTASN2!SCDBPTASN2_054BEGN_4</vt:lpstr>
      <vt:lpstr>SCDBPTASN2!SCDBPTASN2_054BEGN_5</vt:lpstr>
      <vt:lpstr>SCDBPTASN2!SCDBPTASN2_054BEGN_6</vt:lpstr>
      <vt:lpstr>SCDBPTASN2!SCDBPTASN2_054BEGN_7</vt:lpstr>
      <vt:lpstr>SCDBPTASN2!SCDBPTASN2_054BEGN_8</vt:lpstr>
      <vt:lpstr>SCDBPTASN2!SCDBPTASN2_054BEGN_9</vt:lpstr>
      <vt:lpstr>SCDBPTASN2!SCDBPTASN2_054ENDI_10</vt:lpstr>
      <vt:lpstr>SCDBPTASN2!SCDBPTASN2_054ENDI_11</vt:lpstr>
      <vt:lpstr>SCDBPTASN2!SCDBPTASN2_054ENDI_12</vt:lpstr>
      <vt:lpstr>SCDBPTASN2!SCDBPTASN2_054ENDI_13</vt:lpstr>
      <vt:lpstr>SCDBPTASN2!SCDBPTASN2_054ENDI_14</vt:lpstr>
      <vt:lpstr>SCDBPTASN2!SCDBPTASN2_054ENDI_15</vt:lpstr>
      <vt:lpstr>SCDBPTASN2!SCDBPTASN2_054ENDI_16</vt:lpstr>
      <vt:lpstr>SCDBPTASN2!SCDBPTASN2_054ENDI_17</vt:lpstr>
      <vt:lpstr>SCDBPTASN2!SCDBPTASN2_054ENDI_18</vt:lpstr>
      <vt:lpstr>SCDBPTASN2!SCDBPTASN2_054ENDI_19</vt:lpstr>
      <vt:lpstr>SCDBPTASN2!SCDBPTASN2_054ENDI_2</vt:lpstr>
      <vt:lpstr>SCDBPTASN2!SCDBPTASN2_054ENDI_20</vt:lpstr>
      <vt:lpstr>SCDBPTASN2!SCDBPTASN2_054ENDI_21</vt:lpstr>
      <vt:lpstr>SCDBPTASN2!SCDBPTASN2_054ENDI_22</vt:lpstr>
      <vt:lpstr>SCDBPTASN2!SCDBPTASN2_054ENDI_23</vt:lpstr>
      <vt:lpstr>SCDBPTASN2!SCDBPTASN2_054ENDI_24</vt:lpstr>
      <vt:lpstr>SCDBPTASN2!SCDBPTASN2_054ENDI_25</vt:lpstr>
      <vt:lpstr>SCDBPTASN2!SCDBPTASN2_054ENDI_3</vt:lpstr>
      <vt:lpstr>SCDBPTASN2!SCDBPTASN2_054ENDI_4</vt:lpstr>
      <vt:lpstr>SCDBPTASN2!SCDBPTASN2_054ENDI_5</vt:lpstr>
      <vt:lpstr>SCDBPTASN2!SCDBPTASN2_054ENDI_6</vt:lpstr>
      <vt:lpstr>SCDBPTASN2!SCDBPTASN2_054ENDI_7</vt:lpstr>
      <vt:lpstr>SCDBPTASN2!SCDBPTASN2_054ENDI_8</vt:lpstr>
      <vt:lpstr>SCDBPTASN2!SCDBPTASN2_054ENDI_9</vt:lpstr>
      <vt:lpstr>SCDBPTASN2!SCDBPTASN2_0550000_Range</vt:lpstr>
      <vt:lpstr>SCDBPTASN2!SCDBPTASN2_0559999_13</vt:lpstr>
      <vt:lpstr>SCDBPTASN2!SCDBPTASN2_0559999_14</vt:lpstr>
      <vt:lpstr>SCDBPTASN2!SCDBPTASN2_0559999_15</vt:lpstr>
      <vt:lpstr>SCDBPTASN2!SCDBPTASN2_0559999_16</vt:lpstr>
      <vt:lpstr>SCDBPTASN2!SCDBPTASN2_0559999_17</vt:lpstr>
      <vt:lpstr>SCDBPTASN2!SCDBPTASN2_0559999_19</vt:lpstr>
      <vt:lpstr>SCDBPTASN2!SCDBPTASN2_0559999_20</vt:lpstr>
      <vt:lpstr>SCDBPTASN2!SCDBPTASN2_0559999_21</vt:lpstr>
      <vt:lpstr>SCDBPTASN2!SCDBPTASN2_0559999_22</vt:lpstr>
      <vt:lpstr>SCDBPTASN2!SCDBPTASN2_0559999_23</vt:lpstr>
      <vt:lpstr>SCDBPTASN2!SCDBPTASN2_0559999_24</vt:lpstr>
      <vt:lpstr>SCDBPTASN2!SCDBPTASN2_055BEGN_1</vt:lpstr>
      <vt:lpstr>SCDBPTASN2!SCDBPTASN2_055BEGN_10</vt:lpstr>
      <vt:lpstr>SCDBPTASN2!SCDBPTASN2_055BEGN_11</vt:lpstr>
      <vt:lpstr>SCDBPTASN2!SCDBPTASN2_055BEGN_12</vt:lpstr>
      <vt:lpstr>SCDBPTASN2!SCDBPTASN2_055BEGN_13</vt:lpstr>
      <vt:lpstr>SCDBPTASN2!SCDBPTASN2_055BEGN_14</vt:lpstr>
      <vt:lpstr>SCDBPTASN2!SCDBPTASN2_055BEGN_15</vt:lpstr>
      <vt:lpstr>SCDBPTASN2!SCDBPTASN2_055BEGN_16</vt:lpstr>
      <vt:lpstr>SCDBPTASN2!SCDBPTASN2_055BEGN_17</vt:lpstr>
      <vt:lpstr>SCDBPTASN2!SCDBPTASN2_055BEGN_18</vt:lpstr>
      <vt:lpstr>SCDBPTASN2!SCDBPTASN2_055BEGN_19</vt:lpstr>
      <vt:lpstr>SCDBPTASN2!SCDBPTASN2_055BEGN_2</vt:lpstr>
      <vt:lpstr>SCDBPTASN2!SCDBPTASN2_055BEGN_20</vt:lpstr>
      <vt:lpstr>SCDBPTASN2!SCDBPTASN2_055BEGN_21</vt:lpstr>
      <vt:lpstr>SCDBPTASN2!SCDBPTASN2_055BEGN_22</vt:lpstr>
      <vt:lpstr>SCDBPTASN2!SCDBPTASN2_055BEGN_23</vt:lpstr>
      <vt:lpstr>SCDBPTASN2!SCDBPTASN2_055BEGN_24</vt:lpstr>
      <vt:lpstr>SCDBPTASN2!SCDBPTASN2_055BEGN_25</vt:lpstr>
      <vt:lpstr>SCDBPTASN2!SCDBPTASN2_055BEGN_3</vt:lpstr>
      <vt:lpstr>SCDBPTASN2!SCDBPTASN2_055BEGN_4</vt:lpstr>
      <vt:lpstr>SCDBPTASN2!SCDBPTASN2_055BEGN_5</vt:lpstr>
      <vt:lpstr>SCDBPTASN2!SCDBPTASN2_055BEGN_6</vt:lpstr>
      <vt:lpstr>SCDBPTASN2!SCDBPTASN2_055BEGN_7</vt:lpstr>
      <vt:lpstr>SCDBPTASN2!SCDBPTASN2_055BEGN_8</vt:lpstr>
      <vt:lpstr>SCDBPTASN2!SCDBPTASN2_055BEGN_9</vt:lpstr>
      <vt:lpstr>SCDBPTASN2!SCDBPTASN2_055ENDI_10</vt:lpstr>
      <vt:lpstr>SCDBPTASN2!SCDBPTASN2_055ENDI_11</vt:lpstr>
      <vt:lpstr>SCDBPTASN2!SCDBPTASN2_055ENDI_12</vt:lpstr>
      <vt:lpstr>SCDBPTASN2!SCDBPTASN2_055ENDI_13</vt:lpstr>
      <vt:lpstr>SCDBPTASN2!SCDBPTASN2_055ENDI_14</vt:lpstr>
      <vt:lpstr>SCDBPTASN2!SCDBPTASN2_055ENDI_15</vt:lpstr>
      <vt:lpstr>SCDBPTASN2!SCDBPTASN2_055ENDI_16</vt:lpstr>
      <vt:lpstr>SCDBPTASN2!SCDBPTASN2_055ENDI_17</vt:lpstr>
      <vt:lpstr>SCDBPTASN2!SCDBPTASN2_055ENDI_18</vt:lpstr>
      <vt:lpstr>SCDBPTASN2!SCDBPTASN2_055ENDI_19</vt:lpstr>
      <vt:lpstr>SCDBPTASN2!SCDBPTASN2_055ENDI_2</vt:lpstr>
      <vt:lpstr>SCDBPTASN2!SCDBPTASN2_055ENDI_20</vt:lpstr>
      <vt:lpstr>SCDBPTASN2!SCDBPTASN2_055ENDI_21</vt:lpstr>
      <vt:lpstr>SCDBPTASN2!SCDBPTASN2_055ENDI_22</vt:lpstr>
      <vt:lpstr>SCDBPTASN2!SCDBPTASN2_055ENDI_23</vt:lpstr>
      <vt:lpstr>SCDBPTASN2!SCDBPTASN2_055ENDI_24</vt:lpstr>
      <vt:lpstr>SCDBPTASN2!SCDBPTASN2_055ENDI_25</vt:lpstr>
      <vt:lpstr>SCDBPTASN2!SCDBPTASN2_055ENDI_3</vt:lpstr>
      <vt:lpstr>SCDBPTASN2!SCDBPTASN2_055ENDI_4</vt:lpstr>
      <vt:lpstr>SCDBPTASN2!SCDBPTASN2_055ENDI_5</vt:lpstr>
      <vt:lpstr>SCDBPTASN2!SCDBPTASN2_055ENDI_6</vt:lpstr>
      <vt:lpstr>SCDBPTASN2!SCDBPTASN2_055ENDI_7</vt:lpstr>
      <vt:lpstr>SCDBPTASN2!SCDBPTASN2_055ENDI_8</vt:lpstr>
      <vt:lpstr>SCDBPTASN2!SCDBPTASN2_055ENDI_9</vt:lpstr>
      <vt:lpstr>SCDBPTASN2!SCDBPTASN2_0569999_13</vt:lpstr>
      <vt:lpstr>SCDBPTASN2!SCDBPTASN2_0569999_14</vt:lpstr>
      <vt:lpstr>SCDBPTASN2!SCDBPTASN2_0569999_15</vt:lpstr>
      <vt:lpstr>SCDBPTASN2!SCDBPTASN2_0569999_16</vt:lpstr>
      <vt:lpstr>SCDBPTASN2!SCDBPTASN2_0569999_17</vt:lpstr>
      <vt:lpstr>SCDBPTASN2!SCDBPTASN2_0569999_19</vt:lpstr>
      <vt:lpstr>SCDBPTASN2!SCDBPTASN2_0569999_20</vt:lpstr>
      <vt:lpstr>SCDBPTASN2!SCDBPTASN2_0569999_21</vt:lpstr>
      <vt:lpstr>SCDBPTASN2!SCDBPTASN2_0569999_22</vt:lpstr>
      <vt:lpstr>SCDBPTASN2!SCDBPTASN2_0569999_23</vt:lpstr>
      <vt:lpstr>SCDBPTASN2!SCDBPTASN2_0569999_24</vt:lpstr>
      <vt:lpstr>SCDBPTASN2!SCDBPTASN2_0570000_Range</vt:lpstr>
      <vt:lpstr>SCDBPTASN2!SCDBPTASN2_0579999_13</vt:lpstr>
      <vt:lpstr>SCDBPTASN2!SCDBPTASN2_0579999_14</vt:lpstr>
      <vt:lpstr>SCDBPTASN2!SCDBPTASN2_0579999_15</vt:lpstr>
      <vt:lpstr>SCDBPTASN2!SCDBPTASN2_0579999_16</vt:lpstr>
      <vt:lpstr>SCDBPTASN2!SCDBPTASN2_0579999_17</vt:lpstr>
      <vt:lpstr>SCDBPTASN2!SCDBPTASN2_0579999_19</vt:lpstr>
      <vt:lpstr>SCDBPTASN2!SCDBPTASN2_0579999_20</vt:lpstr>
      <vt:lpstr>SCDBPTASN2!SCDBPTASN2_0579999_21</vt:lpstr>
      <vt:lpstr>SCDBPTASN2!SCDBPTASN2_0579999_22</vt:lpstr>
      <vt:lpstr>SCDBPTASN2!SCDBPTASN2_0579999_23</vt:lpstr>
      <vt:lpstr>SCDBPTASN2!SCDBPTASN2_0579999_24</vt:lpstr>
      <vt:lpstr>SCDBPTASN2!SCDBPTASN2_057BEGN_1</vt:lpstr>
      <vt:lpstr>SCDBPTASN2!SCDBPTASN2_057BEGN_10</vt:lpstr>
      <vt:lpstr>SCDBPTASN2!SCDBPTASN2_057BEGN_11</vt:lpstr>
      <vt:lpstr>SCDBPTASN2!SCDBPTASN2_057BEGN_12</vt:lpstr>
      <vt:lpstr>SCDBPTASN2!SCDBPTASN2_057BEGN_13</vt:lpstr>
      <vt:lpstr>SCDBPTASN2!SCDBPTASN2_057BEGN_14</vt:lpstr>
      <vt:lpstr>SCDBPTASN2!SCDBPTASN2_057BEGN_15</vt:lpstr>
      <vt:lpstr>SCDBPTASN2!SCDBPTASN2_057BEGN_16</vt:lpstr>
      <vt:lpstr>SCDBPTASN2!SCDBPTASN2_057BEGN_17</vt:lpstr>
      <vt:lpstr>SCDBPTASN2!SCDBPTASN2_057BEGN_18</vt:lpstr>
      <vt:lpstr>SCDBPTASN2!SCDBPTASN2_057BEGN_19</vt:lpstr>
      <vt:lpstr>SCDBPTASN2!SCDBPTASN2_057BEGN_2</vt:lpstr>
      <vt:lpstr>SCDBPTASN2!SCDBPTASN2_057BEGN_20</vt:lpstr>
      <vt:lpstr>SCDBPTASN2!SCDBPTASN2_057BEGN_21</vt:lpstr>
      <vt:lpstr>SCDBPTASN2!SCDBPTASN2_057BEGN_22</vt:lpstr>
      <vt:lpstr>SCDBPTASN2!SCDBPTASN2_057BEGN_23</vt:lpstr>
      <vt:lpstr>SCDBPTASN2!SCDBPTASN2_057BEGN_24</vt:lpstr>
      <vt:lpstr>SCDBPTASN2!SCDBPTASN2_057BEGN_25</vt:lpstr>
      <vt:lpstr>SCDBPTASN2!SCDBPTASN2_057BEGN_3</vt:lpstr>
      <vt:lpstr>SCDBPTASN2!SCDBPTASN2_057BEGN_4</vt:lpstr>
      <vt:lpstr>SCDBPTASN2!SCDBPTASN2_057BEGN_5</vt:lpstr>
      <vt:lpstr>SCDBPTASN2!SCDBPTASN2_057BEGN_6</vt:lpstr>
      <vt:lpstr>SCDBPTASN2!SCDBPTASN2_057BEGN_7</vt:lpstr>
      <vt:lpstr>SCDBPTASN2!SCDBPTASN2_057BEGN_8</vt:lpstr>
      <vt:lpstr>SCDBPTASN2!SCDBPTASN2_057BEGN_9</vt:lpstr>
      <vt:lpstr>SCDBPTASN2!SCDBPTASN2_057ENDI_10</vt:lpstr>
      <vt:lpstr>SCDBPTASN2!SCDBPTASN2_057ENDI_11</vt:lpstr>
      <vt:lpstr>SCDBPTASN2!SCDBPTASN2_057ENDI_12</vt:lpstr>
      <vt:lpstr>SCDBPTASN2!SCDBPTASN2_057ENDI_13</vt:lpstr>
      <vt:lpstr>SCDBPTASN2!SCDBPTASN2_057ENDI_14</vt:lpstr>
      <vt:lpstr>SCDBPTASN2!SCDBPTASN2_057ENDI_15</vt:lpstr>
      <vt:lpstr>SCDBPTASN2!SCDBPTASN2_057ENDI_16</vt:lpstr>
      <vt:lpstr>SCDBPTASN2!SCDBPTASN2_057ENDI_17</vt:lpstr>
      <vt:lpstr>SCDBPTASN2!SCDBPTASN2_057ENDI_18</vt:lpstr>
      <vt:lpstr>SCDBPTASN2!SCDBPTASN2_057ENDI_19</vt:lpstr>
      <vt:lpstr>SCDBPTASN2!SCDBPTASN2_057ENDI_2</vt:lpstr>
      <vt:lpstr>SCDBPTASN2!SCDBPTASN2_057ENDI_20</vt:lpstr>
      <vt:lpstr>SCDBPTASN2!SCDBPTASN2_057ENDI_21</vt:lpstr>
      <vt:lpstr>SCDBPTASN2!SCDBPTASN2_057ENDI_22</vt:lpstr>
      <vt:lpstr>SCDBPTASN2!SCDBPTASN2_057ENDI_23</vt:lpstr>
      <vt:lpstr>SCDBPTASN2!SCDBPTASN2_057ENDI_24</vt:lpstr>
      <vt:lpstr>SCDBPTASN2!SCDBPTASN2_057ENDI_25</vt:lpstr>
      <vt:lpstr>SCDBPTASN2!SCDBPTASN2_057ENDI_3</vt:lpstr>
      <vt:lpstr>SCDBPTASN2!SCDBPTASN2_057ENDI_4</vt:lpstr>
      <vt:lpstr>SCDBPTASN2!SCDBPTASN2_057ENDI_5</vt:lpstr>
      <vt:lpstr>SCDBPTASN2!SCDBPTASN2_057ENDI_6</vt:lpstr>
      <vt:lpstr>SCDBPTASN2!SCDBPTASN2_057ENDI_7</vt:lpstr>
      <vt:lpstr>SCDBPTASN2!SCDBPTASN2_057ENDI_8</vt:lpstr>
      <vt:lpstr>SCDBPTASN2!SCDBPTASN2_057ENDI_9</vt:lpstr>
      <vt:lpstr>SCDBPTASN2!SCDBPTASN2_0580000_Range</vt:lpstr>
      <vt:lpstr>SCDBPTASN2!SCDBPTASN2_0589999_13</vt:lpstr>
      <vt:lpstr>SCDBPTASN2!SCDBPTASN2_0589999_14</vt:lpstr>
      <vt:lpstr>SCDBPTASN2!SCDBPTASN2_0589999_15</vt:lpstr>
      <vt:lpstr>SCDBPTASN2!SCDBPTASN2_0589999_16</vt:lpstr>
      <vt:lpstr>SCDBPTASN2!SCDBPTASN2_0589999_17</vt:lpstr>
      <vt:lpstr>SCDBPTASN2!SCDBPTASN2_0589999_19</vt:lpstr>
      <vt:lpstr>SCDBPTASN2!SCDBPTASN2_0589999_20</vt:lpstr>
      <vt:lpstr>SCDBPTASN2!SCDBPTASN2_0589999_21</vt:lpstr>
      <vt:lpstr>SCDBPTASN2!SCDBPTASN2_0589999_22</vt:lpstr>
      <vt:lpstr>SCDBPTASN2!SCDBPTASN2_0589999_23</vt:lpstr>
      <vt:lpstr>SCDBPTASN2!SCDBPTASN2_0589999_24</vt:lpstr>
      <vt:lpstr>SCDBPTASN2!SCDBPTASN2_058BEGN_1</vt:lpstr>
      <vt:lpstr>SCDBPTASN2!SCDBPTASN2_058BEGN_10</vt:lpstr>
      <vt:lpstr>SCDBPTASN2!SCDBPTASN2_058BEGN_11</vt:lpstr>
      <vt:lpstr>SCDBPTASN2!SCDBPTASN2_058BEGN_12</vt:lpstr>
      <vt:lpstr>SCDBPTASN2!SCDBPTASN2_058BEGN_13</vt:lpstr>
      <vt:lpstr>SCDBPTASN2!SCDBPTASN2_058BEGN_14</vt:lpstr>
      <vt:lpstr>SCDBPTASN2!SCDBPTASN2_058BEGN_15</vt:lpstr>
      <vt:lpstr>SCDBPTASN2!SCDBPTASN2_058BEGN_16</vt:lpstr>
      <vt:lpstr>SCDBPTASN2!SCDBPTASN2_058BEGN_17</vt:lpstr>
      <vt:lpstr>SCDBPTASN2!SCDBPTASN2_058BEGN_18</vt:lpstr>
      <vt:lpstr>SCDBPTASN2!SCDBPTASN2_058BEGN_19</vt:lpstr>
      <vt:lpstr>SCDBPTASN2!SCDBPTASN2_058BEGN_2</vt:lpstr>
      <vt:lpstr>SCDBPTASN2!SCDBPTASN2_058BEGN_20</vt:lpstr>
      <vt:lpstr>SCDBPTASN2!SCDBPTASN2_058BEGN_21</vt:lpstr>
      <vt:lpstr>SCDBPTASN2!SCDBPTASN2_058BEGN_22</vt:lpstr>
      <vt:lpstr>SCDBPTASN2!SCDBPTASN2_058BEGN_23</vt:lpstr>
      <vt:lpstr>SCDBPTASN2!SCDBPTASN2_058BEGN_24</vt:lpstr>
      <vt:lpstr>SCDBPTASN2!SCDBPTASN2_058BEGN_25</vt:lpstr>
      <vt:lpstr>SCDBPTASN2!SCDBPTASN2_058BEGN_3</vt:lpstr>
      <vt:lpstr>SCDBPTASN2!SCDBPTASN2_058BEGN_4</vt:lpstr>
      <vt:lpstr>SCDBPTASN2!SCDBPTASN2_058BEGN_5</vt:lpstr>
      <vt:lpstr>SCDBPTASN2!SCDBPTASN2_058BEGN_6</vt:lpstr>
      <vt:lpstr>SCDBPTASN2!SCDBPTASN2_058BEGN_7</vt:lpstr>
      <vt:lpstr>SCDBPTASN2!SCDBPTASN2_058BEGN_8</vt:lpstr>
      <vt:lpstr>SCDBPTASN2!SCDBPTASN2_058BEGN_9</vt:lpstr>
      <vt:lpstr>SCDBPTASN2!SCDBPTASN2_058ENDI_10</vt:lpstr>
      <vt:lpstr>SCDBPTASN2!SCDBPTASN2_058ENDI_11</vt:lpstr>
      <vt:lpstr>SCDBPTASN2!SCDBPTASN2_058ENDI_12</vt:lpstr>
      <vt:lpstr>SCDBPTASN2!SCDBPTASN2_058ENDI_13</vt:lpstr>
      <vt:lpstr>SCDBPTASN2!SCDBPTASN2_058ENDI_14</vt:lpstr>
      <vt:lpstr>SCDBPTASN2!SCDBPTASN2_058ENDI_15</vt:lpstr>
      <vt:lpstr>SCDBPTASN2!SCDBPTASN2_058ENDI_16</vt:lpstr>
      <vt:lpstr>SCDBPTASN2!SCDBPTASN2_058ENDI_17</vt:lpstr>
      <vt:lpstr>SCDBPTASN2!SCDBPTASN2_058ENDI_18</vt:lpstr>
      <vt:lpstr>SCDBPTASN2!SCDBPTASN2_058ENDI_19</vt:lpstr>
      <vt:lpstr>SCDBPTASN2!SCDBPTASN2_058ENDI_2</vt:lpstr>
      <vt:lpstr>SCDBPTASN2!SCDBPTASN2_058ENDI_20</vt:lpstr>
      <vt:lpstr>SCDBPTASN2!SCDBPTASN2_058ENDI_21</vt:lpstr>
      <vt:lpstr>SCDBPTASN2!SCDBPTASN2_058ENDI_22</vt:lpstr>
      <vt:lpstr>SCDBPTASN2!SCDBPTASN2_058ENDI_23</vt:lpstr>
      <vt:lpstr>SCDBPTASN2!SCDBPTASN2_058ENDI_24</vt:lpstr>
      <vt:lpstr>SCDBPTASN2!SCDBPTASN2_058ENDI_25</vt:lpstr>
      <vt:lpstr>SCDBPTASN2!SCDBPTASN2_058ENDI_3</vt:lpstr>
      <vt:lpstr>SCDBPTASN2!SCDBPTASN2_058ENDI_4</vt:lpstr>
      <vt:lpstr>SCDBPTASN2!SCDBPTASN2_058ENDI_5</vt:lpstr>
      <vt:lpstr>SCDBPTASN2!SCDBPTASN2_058ENDI_6</vt:lpstr>
      <vt:lpstr>SCDBPTASN2!SCDBPTASN2_058ENDI_7</vt:lpstr>
      <vt:lpstr>SCDBPTASN2!SCDBPTASN2_058ENDI_8</vt:lpstr>
      <vt:lpstr>SCDBPTASN2!SCDBPTASN2_058ENDI_9</vt:lpstr>
      <vt:lpstr>SCDBPTASN2!SCDBPTASN2_0590000_Range</vt:lpstr>
      <vt:lpstr>SCDBPTASN2!SCDBPTASN2_0599999_13</vt:lpstr>
      <vt:lpstr>SCDBPTASN2!SCDBPTASN2_0599999_14</vt:lpstr>
      <vt:lpstr>SCDBPTASN2!SCDBPTASN2_0599999_15</vt:lpstr>
      <vt:lpstr>SCDBPTASN2!SCDBPTASN2_0599999_16</vt:lpstr>
      <vt:lpstr>SCDBPTASN2!SCDBPTASN2_0599999_17</vt:lpstr>
      <vt:lpstr>SCDBPTASN2!SCDBPTASN2_0599999_19</vt:lpstr>
      <vt:lpstr>SCDBPTASN2!SCDBPTASN2_0599999_20</vt:lpstr>
      <vt:lpstr>SCDBPTASN2!SCDBPTASN2_0599999_21</vt:lpstr>
      <vt:lpstr>SCDBPTASN2!SCDBPTASN2_0599999_22</vt:lpstr>
      <vt:lpstr>SCDBPTASN2!SCDBPTASN2_0599999_23</vt:lpstr>
      <vt:lpstr>SCDBPTASN2!SCDBPTASN2_0599999_24</vt:lpstr>
      <vt:lpstr>SCDBPTASN2!SCDBPTASN2_059BEGN_1</vt:lpstr>
      <vt:lpstr>SCDBPTASN2!SCDBPTASN2_059BEGN_10</vt:lpstr>
      <vt:lpstr>SCDBPTASN2!SCDBPTASN2_059BEGN_11</vt:lpstr>
      <vt:lpstr>SCDBPTASN2!SCDBPTASN2_059BEGN_12</vt:lpstr>
      <vt:lpstr>SCDBPTASN2!SCDBPTASN2_059BEGN_13</vt:lpstr>
      <vt:lpstr>SCDBPTASN2!SCDBPTASN2_059BEGN_14</vt:lpstr>
      <vt:lpstr>SCDBPTASN2!SCDBPTASN2_059BEGN_15</vt:lpstr>
      <vt:lpstr>SCDBPTASN2!SCDBPTASN2_059BEGN_16</vt:lpstr>
      <vt:lpstr>SCDBPTASN2!SCDBPTASN2_059BEGN_17</vt:lpstr>
      <vt:lpstr>SCDBPTASN2!SCDBPTASN2_059BEGN_18</vt:lpstr>
      <vt:lpstr>SCDBPTASN2!SCDBPTASN2_059BEGN_19</vt:lpstr>
      <vt:lpstr>SCDBPTASN2!SCDBPTASN2_059BEGN_2</vt:lpstr>
      <vt:lpstr>SCDBPTASN2!SCDBPTASN2_059BEGN_20</vt:lpstr>
      <vt:lpstr>SCDBPTASN2!SCDBPTASN2_059BEGN_21</vt:lpstr>
      <vt:lpstr>SCDBPTASN2!SCDBPTASN2_059BEGN_22</vt:lpstr>
      <vt:lpstr>SCDBPTASN2!SCDBPTASN2_059BEGN_23</vt:lpstr>
      <vt:lpstr>SCDBPTASN2!SCDBPTASN2_059BEGN_24</vt:lpstr>
      <vt:lpstr>SCDBPTASN2!SCDBPTASN2_059BEGN_25</vt:lpstr>
      <vt:lpstr>SCDBPTASN2!SCDBPTASN2_059BEGN_3</vt:lpstr>
      <vt:lpstr>SCDBPTASN2!SCDBPTASN2_059BEGN_4</vt:lpstr>
      <vt:lpstr>SCDBPTASN2!SCDBPTASN2_059BEGN_5</vt:lpstr>
      <vt:lpstr>SCDBPTASN2!SCDBPTASN2_059BEGN_6</vt:lpstr>
      <vt:lpstr>SCDBPTASN2!SCDBPTASN2_059BEGN_7</vt:lpstr>
      <vt:lpstr>SCDBPTASN2!SCDBPTASN2_059BEGN_8</vt:lpstr>
      <vt:lpstr>SCDBPTASN2!SCDBPTASN2_059BEGN_9</vt:lpstr>
      <vt:lpstr>SCDBPTASN2!SCDBPTASN2_059ENDI_10</vt:lpstr>
      <vt:lpstr>SCDBPTASN2!SCDBPTASN2_059ENDI_11</vt:lpstr>
      <vt:lpstr>SCDBPTASN2!SCDBPTASN2_059ENDI_12</vt:lpstr>
      <vt:lpstr>SCDBPTASN2!SCDBPTASN2_059ENDI_13</vt:lpstr>
      <vt:lpstr>SCDBPTASN2!SCDBPTASN2_059ENDI_14</vt:lpstr>
      <vt:lpstr>SCDBPTASN2!SCDBPTASN2_059ENDI_15</vt:lpstr>
      <vt:lpstr>SCDBPTASN2!SCDBPTASN2_059ENDI_16</vt:lpstr>
      <vt:lpstr>SCDBPTASN2!SCDBPTASN2_059ENDI_17</vt:lpstr>
      <vt:lpstr>SCDBPTASN2!SCDBPTASN2_059ENDI_18</vt:lpstr>
      <vt:lpstr>SCDBPTASN2!SCDBPTASN2_059ENDI_19</vt:lpstr>
      <vt:lpstr>SCDBPTASN2!SCDBPTASN2_059ENDI_2</vt:lpstr>
      <vt:lpstr>SCDBPTASN2!SCDBPTASN2_059ENDI_20</vt:lpstr>
      <vt:lpstr>SCDBPTASN2!SCDBPTASN2_059ENDI_21</vt:lpstr>
      <vt:lpstr>SCDBPTASN2!SCDBPTASN2_059ENDI_22</vt:lpstr>
      <vt:lpstr>SCDBPTASN2!SCDBPTASN2_059ENDI_23</vt:lpstr>
      <vt:lpstr>SCDBPTASN2!SCDBPTASN2_059ENDI_24</vt:lpstr>
      <vt:lpstr>SCDBPTASN2!SCDBPTASN2_059ENDI_25</vt:lpstr>
      <vt:lpstr>SCDBPTASN2!SCDBPTASN2_059ENDI_3</vt:lpstr>
      <vt:lpstr>SCDBPTASN2!SCDBPTASN2_059ENDI_4</vt:lpstr>
      <vt:lpstr>SCDBPTASN2!SCDBPTASN2_059ENDI_5</vt:lpstr>
      <vt:lpstr>SCDBPTASN2!SCDBPTASN2_059ENDI_6</vt:lpstr>
      <vt:lpstr>SCDBPTASN2!SCDBPTASN2_059ENDI_7</vt:lpstr>
      <vt:lpstr>SCDBPTASN2!SCDBPTASN2_059ENDI_8</vt:lpstr>
      <vt:lpstr>SCDBPTASN2!SCDBPTASN2_059ENDI_9</vt:lpstr>
      <vt:lpstr>SCDBPTASN2!SCDBPTASN2_0600000_Range</vt:lpstr>
      <vt:lpstr>SCDBPTASN2!SCDBPTASN2_0609999_13</vt:lpstr>
      <vt:lpstr>SCDBPTASN2!SCDBPTASN2_0609999_14</vt:lpstr>
      <vt:lpstr>SCDBPTASN2!SCDBPTASN2_0609999_15</vt:lpstr>
      <vt:lpstr>SCDBPTASN2!SCDBPTASN2_0609999_16</vt:lpstr>
      <vt:lpstr>SCDBPTASN2!SCDBPTASN2_0609999_17</vt:lpstr>
      <vt:lpstr>SCDBPTASN2!SCDBPTASN2_0609999_19</vt:lpstr>
      <vt:lpstr>SCDBPTASN2!SCDBPTASN2_0609999_20</vt:lpstr>
      <vt:lpstr>SCDBPTASN2!SCDBPTASN2_0609999_21</vt:lpstr>
      <vt:lpstr>SCDBPTASN2!SCDBPTASN2_0609999_22</vt:lpstr>
      <vt:lpstr>SCDBPTASN2!SCDBPTASN2_0609999_23</vt:lpstr>
      <vt:lpstr>SCDBPTASN2!SCDBPTASN2_0609999_24</vt:lpstr>
      <vt:lpstr>SCDBPTASN2!SCDBPTASN2_060BEGN_1</vt:lpstr>
      <vt:lpstr>SCDBPTASN2!SCDBPTASN2_060BEGN_10</vt:lpstr>
      <vt:lpstr>SCDBPTASN2!SCDBPTASN2_060BEGN_11</vt:lpstr>
      <vt:lpstr>SCDBPTASN2!SCDBPTASN2_060BEGN_12</vt:lpstr>
      <vt:lpstr>SCDBPTASN2!SCDBPTASN2_060BEGN_13</vt:lpstr>
      <vt:lpstr>SCDBPTASN2!SCDBPTASN2_060BEGN_14</vt:lpstr>
      <vt:lpstr>SCDBPTASN2!SCDBPTASN2_060BEGN_15</vt:lpstr>
      <vt:lpstr>SCDBPTASN2!SCDBPTASN2_060BEGN_16</vt:lpstr>
      <vt:lpstr>SCDBPTASN2!SCDBPTASN2_060BEGN_17</vt:lpstr>
      <vt:lpstr>SCDBPTASN2!SCDBPTASN2_060BEGN_18</vt:lpstr>
      <vt:lpstr>SCDBPTASN2!SCDBPTASN2_060BEGN_19</vt:lpstr>
      <vt:lpstr>SCDBPTASN2!SCDBPTASN2_060BEGN_2</vt:lpstr>
      <vt:lpstr>SCDBPTASN2!SCDBPTASN2_060BEGN_20</vt:lpstr>
      <vt:lpstr>SCDBPTASN2!SCDBPTASN2_060BEGN_21</vt:lpstr>
      <vt:lpstr>SCDBPTASN2!SCDBPTASN2_060BEGN_22</vt:lpstr>
      <vt:lpstr>SCDBPTASN2!SCDBPTASN2_060BEGN_23</vt:lpstr>
      <vt:lpstr>SCDBPTASN2!SCDBPTASN2_060BEGN_24</vt:lpstr>
      <vt:lpstr>SCDBPTASN2!SCDBPTASN2_060BEGN_25</vt:lpstr>
      <vt:lpstr>SCDBPTASN2!SCDBPTASN2_060BEGN_3</vt:lpstr>
      <vt:lpstr>SCDBPTASN2!SCDBPTASN2_060BEGN_4</vt:lpstr>
      <vt:lpstr>SCDBPTASN2!SCDBPTASN2_060BEGN_5</vt:lpstr>
      <vt:lpstr>SCDBPTASN2!SCDBPTASN2_060BEGN_6</vt:lpstr>
      <vt:lpstr>SCDBPTASN2!SCDBPTASN2_060BEGN_7</vt:lpstr>
      <vt:lpstr>SCDBPTASN2!SCDBPTASN2_060BEGN_8</vt:lpstr>
      <vt:lpstr>SCDBPTASN2!SCDBPTASN2_060BEGN_9</vt:lpstr>
      <vt:lpstr>SCDBPTASN2!SCDBPTASN2_060ENDI_10</vt:lpstr>
      <vt:lpstr>SCDBPTASN2!SCDBPTASN2_060ENDI_11</vt:lpstr>
      <vt:lpstr>SCDBPTASN2!SCDBPTASN2_060ENDI_12</vt:lpstr>
      <vt:lpstr>SCDBPTASN2!SCDBPTASN2_060ENDI_13</vt:lpstr>
      <vt:lpstr>SCDBPTASN2!SCDBPTASN2_060ENDI_14</vt:lpstr>
      <vt:lpstr>SCDBPTASN2!SCDBPTASN2_060ENDI_15</vt:lpstr>
      <vt:lpstr>SCDBPTASN2!SCDBPTASN2_060ENDI_16</vt:lpstr>
      <vt:lpstr>SCDBPTASN2!SCDBPTASN2_060ENDI_17</vt:lpstr>
      <vt:lpstr>SCDBPTASN2!SCDBPTASN2_060ENDI_18</vt:lpstr>
      <vt:lpstr>SCDBPTASN2!SCDBPTASN2_060ENDI_19</vt:lpstr>
      <vt:lpstr>SCDBPTASN2!SCDBPTASN2_060ENDI_2</vt:lpstr>
      <vt:lpstr>SCDBPTASN2!SCDBPTASN2_060ENDI_20</vt:lpstr>
      <vt:lpstr>SCDBPTASN2!SCDBPTASN2_060ENDI_21</vt:lpstr>
      <vt:lpstr>SCDBPTASN2!SCDBPTASN2_060ENDI_22</vt:lpstr>
      <vt:lpstr>SCDBPTASN2!SCDBPTASN2_060ENDI_23</vt:lpstr>
      <vt:lpstr>SCDBPTASN2!SCDBPTASN2_060ENDI_24</vt:lpstr>
      <vt:lpstr>SCDBPTASN2!SCDBPTASN2_060ENDI_25</vt:lpstr>
      <vt:lpstr>SCDBPTASN2!SCDBPTASN2_060ENDI_3</vt:lpstr>
      <vt:lpstr>SCDBPTASN2!SCDBPTASN2_060ENDI_4</vt:lpstr>
      <vt:lpstr>SCDBPTASN2!SCDBPTASN2_060ENDI_5</vt:lpstr>
      <vt:lpstr>SCDBPTASN2!SCDBPTASN2_060ENDI_6</vt:lpstr>
      <vt:lpstr>SCDBPTASN2!SCDBPTASN2_060ENDI_7</vt:lpstr>
      <vt:lpstr>SCDBPTASN2!SCDBPTASN2_060ENDI_8</vt:lpstr>
      <vt:lpstr>SCDBPTASN2!SCDBPTASN2_060ENDI_9</vt:lpstr>
      <vt:lpstr>SCDBPTASN2!SCDBPTASN2_0610000_Range</vt:lpstr>
      <vt:lpstr>SCDBPTASN2!SCDBPTASN2_0619999_13</vt:lpstr>
      <vt:lpstr>SCDBPTASN2!SCDBPTASN2_0619999_14</vt:lpstr>
      <vt:lpstr>SCDBPTASN2!SCDBPTASN2_0619999_15</vt:lpstr>
      <vt:lpstr>SCDBPTASN2!SCDBPTASN2_0619999_16</vt:lpstr>
      <vt:lpstr>SCDBPTASN2!SCDBPTASN2_0619999_17</vt:lpstr>
      <vt:lpstr>SCDBPTASN2!SCDBPTASN2_0619999_19</vt:lpstr>
      <vt:lpstr>SCDBPTASN2!SCDBPTASN2_0619999_20</vt:lpstr>
      <vt:lpstr>SCDBPTASN2!SCDBPTASN2_0619999_21</vt:lpstr>
      <vt:lpstr>SCDBPTASN2!SCDBPTASN2_0619999_22</vt:lpstr>
      <vt:lpstr>SCDBPTASN2!SCDBPTASN2_0619999_23</vt:lpstr>
      <vt:lpstr>SCDBPTASN2!SCDBPTASN2_0619999_24</vt:lpstr>
      <vt:lpstr>SCDBPTASN2!SCDBPTASN2_061BEGN_1</vt:lpstr>
      <vt:lpstr>SCDBPTASN2!SCDBPTASN2_061BEGN_10</vt:lpstr>
      <vt:lpstr>SCDBPTASN2!SCDBPTASN2_061BEGN_11</vt:lpstr>
      <vt:lpstr>SCDBPTASN2!SCDBPTASN2_061BEGN_12</vt:lpstr>
      <vt:lpstr>SCDBPTASN2!SCDBPTASN2_061BEGN_13</vt:lpstr>
      <vt:lpstr>SCDBPTASN2!SCDBPTASN2_061BEGN_14</vt:lpstr>
      <vt:lpstr>SCDBPTASN2!SCDBPTASN2_061BEGN_15</vt:lpstr>
      <vt:lpstr>SCDBPTASN2!SCDBPTASN2_061BEGN_16</vt:lpstr>
      <vt:lpstr>SCDBPTASN2!SCDBPTASN2_061BEGN_17</vt:lpstr>
      <vt:lpstr>SCDBPTASN2!SCDBPTASN2_061BEGN_18</vt:lpstr>
      <vt:lpstr>SCDBPTASN2!SCDBPTASN2_061BEGN_19</vt:lpstr>
      <vt:lpstr>SCDBPTASN2!SCDBPTASN2_061BEGN_2</vt:lpstr>
      <vt:lpstr>SCDBPTASN2!SCDBPTASN2_061BEGN_20</vt:lpstr>
      <vt:lpstr>SCDBPTASN2!SCDBPTASN2_061BEGN_21</vt:lpstr>
      <vt:lpstr>SCDBPTASN2!SCDBPTASN2_061BEGN_22</vt:lpstr>
      <vt:lpstr>SCDBPTASN2!SCDBPTASN2_061BEGN_23</vt:lpstr>
      <vt:lpstr>SCDBPTASN2!SCDBPTASN2_061BEGN_24</vt:lpstr>
      <vt:lpstr>SCDBPTASN2!SCDBPTASN2_061BEGN_25</vt:lpstr>
      <vt:lpstr>SCDBPTASN2!SCDBPTASN2_061BEGN_3</vt:lpstr>
      <vt:lpstr>SCDBPTASN2!SCDBPTASN2_061BEGN_4</vt:lpstr>
      <vt:lpstr>SCDBPTASN2!SCDBPTASN2_061BEGN_5</vt:lpstr>
      <vt:lpstr>SCDBPTASN2!SCDBPTASN2_061BEGN_6</vt:lpstr>
      <vt:lpstr>SCDBPTASN2!SCDBPTASN2_061BEGN_7</vt:lpstr>
      <vt:lpstr>SCDBPTASN2!SCDBPTASN2_061BEGN_8</vt:lpstr>
      <vt:lpstr>SCDBPTASN2!SCDBPTASN2_061BEGN_9</vt:lpstr>
      <vt:lpstr>SCDBPTASN2!SCDBPTASN2_061ENDI_10</vt:lpstr>
      <vt:lpstr>SCDBPTASN2!SCDBPTASN2_061ENDI_11</vt:lpstr>
      <vt:lpstr>SCDBPTASN2!SCDBPTASN2_061ENDI_12</vt:lpstr>
      <vt:lpstr>SCDBPTASN2!SCDBPTASN2_061ENDI_13</vt:lpstr>
      <vt:lpstr>SCDBPTASN2!SCDBPTASN2_061ENDI_14</vt:lpstr>
      <vt:lpstr>SCDBPTASN2!SCDBPTASN2_061ENDI_15</vt:lpstr>
      <vt:lpstr>SCDBPTASN2!SCDBPTASN2_061ENDI_16</vt:lpstr>
      <vt:lpstr>SCDBPTASN2!SCDBPTASN2_061ENDI_17</vt:lpstr>
      <vt:lpstr>SCDBPTASN2!SCDBPTASN2_061ENDI_18</vt:lpstr>
      <vt:lpstr>SCDBPTASN2!SCDBPTASN2_061ENDI_19</vt:lpstr>
      <vt:lpstr>SCDBPTASN2!SCDBPTASN2_061ENDI_2</vt:lpstr>
      <vt:lpstr>SCDBPTASN2!SCDBPTASN2_061ENDI_20</vt:lpstr>
      <vt:lpstr>SCDBPTASN2!SCDBPTASN2_061ENDI_21</vt:lpstr>
      <vt:lpstr>SCDBPTASN2!SCDBPTASN2_061ENDI_22</vt:lpstr>
      <vt:lpstr>SCDBPTASN2!SCDBPTASN2_061ENDI_23</vt:lpstr>
      <vt:lpstr>SCDBPTASN2!SCDBPTASN2_061ENDI_24</vt:lpstr>
      <vt:lpstr>SCDBPTASN2!SCDBPTASN2_061ENDI_25</vt:lpstr>
      <vt:lpstr>SCDBPTASN2!SCDBPTASN2_061ENDI_3</vt:lpstr>
      <vt:lpstr>SCDBPTASN2!SCDBPTASN2_061ENDI_4</vt:lpstr>
      <vt:lpstr>SCDBPTASN2!SCDBPTASN2_061ENDI_5</vt:lpstr>
      <vt:lpstr>SCDBPTASN2!SCDBPTASN2_061ENDI_6</vt:lpstr>
      <vt:lpstr>SCDBPTASN2!SCDBPTASN2_061ENDI_7</vt:lpstr>
      <vt:lpstr>SCDBPTASN2!SCDBPTASN2_061ENDI_8</vt:lpstr>
      <vt:lpstr>SCDBPTASN2!SCDBPTASN2_061ENDI_9</vt:lpstr>
      <vt:lpstr>SCDBPTASN2!SCDBPTASN2_0620000_Range</vt:lpstr>
      <vt:lpstr>SCDBPTASN2!SCDBPTASN2_0629999_13</vt:lpstr>
      <vt:lpstr>SCDBPTASN2!SCDBPTASN2_0629999_14</vt:lpstr>
      <vt:lpstr>SCDBPTASN2!SCDBPTASN2_0629999_15</vt:lpstr>
      <vt:lpstr>SCDBPTASN2!SCDBPTASN2_0629999_16</vt:lpstr>
      <vt:lpstr>SCDBPTASN2!SCDBPTASN2_0629999_17</vt:lpstr>
      <vt:lpstr>SCDBPTASN2!SCDBPTASN2_0629999_19</vt:lpstr>
      <vt:lpstr>SCDBPTASN2!SCDBPTASN2_0629999_20</vt:lpstr>
      <vt:lpstr>SCDBPTASN2!SCDBPTASN2_0629999_21</vt:lpstr>
      <vt:lpstr>SCDBPTASN2!SCDBPTASN2_0629999_22</vt:lpstr>
      <vt:lpstr>SCDBPTASN2!SCDBPTASN2_0629999_23</vt:lpstr>
      <vt:lpstr>SCDBPTASN2!SCDBPTASN2_0629999_24</vt:lpstr>
      <vt:lpstr>SCDBPTASN2!SCDBPTASN2_062BEGN_1</vt:lpstr>
      <vt:lpstr>SCDBPTASN2!SCDBPTASN2_062BEGN_10</vt:lpstr>
      <vt:lpstr>SCDBPTASN2!SCDBPTASN2_062BEGN_11</vt:lpstr>
      <vt:lpstr>SCDBPTASN2!SCDBPTASN2_062BEGN_12</vt:lpstr>
      <vt:lpstr>SCDBPTASN2!SCDBPTASN2_062BEGN_13</vt:lpstr>
      <vt:lpstr>SCDBPTASN2!SCDBPTASN2_062BEGN_14</vt:lpstr>
      <vt:lpstr>SCDBPTASN2!SCDBPTASN2_062BEGN_15</vt:lpstr>
      <vt:lpstr>SCDBPTASN2!SCDBPTASN2_062BEGN_16</vt:lpstr>
      <vt:lpstr>SCDBPTASN2!SCDBPTASN2_062BEGN_17</vt:lpstr>
      <vt:lpstr>SCDBPTASN2!SCDBPTASN2_062BEGN_18</vt:lpstr>
      <vt:lpstr>SCDBPTASN2!SCDBPTASN2_062BEGN_19</vt:lpstr>
      <vt:lpstr>SCDBPTASN2!SCDBPTASN2_062BEGN_2</vt:lpstr>
      <vt:lpstr>SCDBPTASN2!SCDBPTASN2_062BEGN_20</vt:lpstr>
      <vt:lpstr>SCDBPTASN2!SCDBPTASN2_062BEGN_21</vt:lpstr>
      <vt:lpstr>SCDBPTASN2!SCDBPTASN2_062BEGN_22</vt:lpstr>
      <vt:lpstr>SCDBPTASN2!SCDBPTASN2_062BEGN_23</vt:lpstr>
      <vt:lpstr>SCDBPTASN2!SCDBPTASN2_062BEGN_24</vt:lpstr>
      <vt:lpstr>SCDBPTASN2!SCDBPTASN2_062BEGN_25</vt:lpstr>
      <vt:lpstr>SCDBPTASN2!SCDBPTASN2_062BEGN_3</vt:lpstr>
      <vt:lpstr>SCDBPTASN2!SCDBPTASN2_062BEGN_4</vt:lpstr>
      <vt:lpstr>SCDBPTASN2!SCDBPTASN2_062BEGN_5</vt:lpstr>
      <vt:lpstr>SCDBPTASN2!SCDBPTASN2_062BEGN_6</vt:lpstr>
      <vt:lpstr>SCDBPTASN2!SCDBPTASN2_062BEGN_7</vt:lpstr>
      <vt:lpstr>SCDBPTASN2!SCDBPTASN2_062BEGN_8</vt:lpstr>
      <vt:lpstr>SCDBPTASN2!SCDBPTASN2_062BEGN_9</vt:lpstr>
      <vt:lpstr>SCDBPTASN2!SCDBPTASN2_062ENDI_10</vt:lpstr>
      <vt:lpstr>SCDBPTASN2!SCDBPTASN2_062ENDI_11</vt:lpstr>
      <vt:lpstr>SCDBPTASN2!SCDBPTASN2_062ENDI_12</vt:lpstr>
      <vt:lpstr>SCDBPTASN2!SCDBPTASN2_062ENDI_13</vt:lpstr>
      <vt:lpstr>SCDBPTASN2!SCDBPTASN2_062ENDI_14</vt:lpstr>
      <vt:lpstr>SCDBPTASN2!SCDBPTASN2_062ENDI_15</vt:lpstr>
      <vt:lpstr>SCDBPTASN2!SCDBPTASN2_062ENDI_16</vt:lpstr>
      <vt:lpstr>SCDBPTASN2!SCDBPTASN2_062ENDI_17</vt:lpstr>
      <vt:lpstr>SCDBPTASN2!SCDBPTASN2_062ENDI_18</vt:lpstr>
      <vt:lpstr>SCDBPTASN2!SCDBPTASN2_062ENDI_19</vt:lpstr>
      <vt:lpstr>SCDBPTASN2!SCDBPTASN2_062ENDI_2</vt:lpstr>
      <vt:lpstr>SCDBPTASN2!SCDBPTASN2_062ENDI_20</vt:lpstr>
      <vt:lpstr>SCDBPTASN2!SCDBPTASN2_062ENDI_21</vt:lpstr>
      <vt:lpstr>SCDBPTASN2!SCDBPTASN2_062ENDI_22</vt:lpstr>
      <vt:lpstr>SCDBPTASN2!SCDBPTASN2_062ENDI_23</vt:lpstr>
      <vt:lpstr>SCDBPTASN2!SCDBPTASN2_062ENDI_24</vt:lpstr>
      <vt:lpstr>SCDBPTASN2!SCDBPTASN2_062ENDI_25</vt:lpstr>
      <vt:lpstr>SCDBPTASN2!SCDBPTASN2_062ENDI_3</vt:lpstr>
      <vt:lpstr>SCDBPTASN2!SCDBPTASN2_062ENDI_4</vt:lpstr>
      <vt:lpstr>SCDBPTASN2!SCDBPTASN2_062ENDI_5</vt:lpstr>
      <vt:lpstr>SCDBPTASN2!SCDBPTASN2_062ENDI_6</vt:lpstr>
      <vt:lpstr>SCDBPTASN2!SCDBPTASN2_062ENDI_7</vt:lpstr>
      <vt:lpstr>SCDBPTASN2!SCDBPTASN2_062ENDI_8</vt:lpstr>
      <vt:lpstr>SCDBPTASN2!SCDBPTASN2_062ENDI_9</vt:lpstr>
      <vt:lpstr>SCDBPTASN2!SCDBPTASN2_0639999_13</vt:lpstr>
      <vt:lpstr>SCDBPTASN2!SCDBPTASN2_0639999_14</vt:lpstr>
      <vt:lpstr>SCDBPTASN2!SCDBPTASN2_0639999_15</vt:lpstr>
      <vt:lpstr>SCDBPTASN2!SCDBPTASN2_0639999_16</vt:lpstr>
      <vt:lpstr>SCDBPTASN2!SCDBPTASN2_0639999_17</vt:lpstr>
      <vt:lpstr>SCDBPTASN2!SCDBPTASN2_0639999_19</vt:lpstr>
      <vt:lpstr>SCDBPTASN2!SCDBPTASN2_0639999_20</vt:lpstr>
      <vt:lpstr>SCDBPTASN2!SCDBPTASN2_0639999_21</vt:lpstr>
      <vt:lpstr>SCDBPTASN2!SCDBPTASN2_0639999_22</vt:lpstr>
      <vt:lpstr>SCDBPTASN2!SCDBPTASN2_0639999_23</vt:lpstr>
      <vt:lpstr>SCDBPTASN2!SCDBPTASN2_0639999_24</vt:lpstr>
      <vt:lpstr>SCDBPTASN2!SCDBPTASN2_0640000_Range</vt:lpstr>
      <vt:lpstr>SCDBPTASN2!SCDBPTASN2_0649999_13</vt:lpstr>
      <vt:lpstr>SCDBPTASN2!SCDBPTASN2_0649999_14</vt:lpstr>
      <vt:lpstr>SCDBPTASN2!SCDBPTASN2_0649999_15</vt:lpstr>
      <vt:lpstr>SCDBPTASN2!SCDBPTASN2_0649999_16</vt:lpstr>
      <vt:lpstr>SCDBPTASN2!SCDBPTASN2_0649999_17</vt:lpstr>
      <vt:lpstr>SCDBPTASN2!SCDBPTASN2_0649999_19</vt:lpstr>
      <vt:lpstr>SCDBPTASN2!SCDBPTASN2_0649999_20</vt:lpstr>
      <vt:lpstr>SCDBPTASN2!SCDBPTASN2_0649999_21</vt:lpstr>
      <vt:lpstr>SCDBPTASN2!SCDBPTASN2_0649999_22</vt:lpstr>
      <vt:lpstr>SCDBPTASN2!SCDBPTASN2_0649999_23</vt:lpstr>
      <vt:lpstr>SCDBPTASN2!SCDBPTASN2_0649999_24</vt:lpstr>
      <vt:lpstr>SCDBPTASN2!SCDBPTASN2_064BEGN_1</vt:lpstr>
      <vt:lpstr>SCDBPTASN2!SCDBPTASN2_064BEGN_10</vt:lpstr>
      <vt:lpstr>SCDBPTASN2!SCDBPTASN2_064BEGN_11</vt:lpstr>
      <vt:lpstr>SCDBPTASN2!SCDBPTASN2_064BEGN_12</vt:lpstr>
      <vt:lpstr>SCDBPTASN2!SCDBPTASN2_064BEGN_13</vt:lpstr>
      <vt:lpstr>SCDBPTASN2!SCDBPTASN2_064BEGN_14</vt:lpstr>
      <vt:lpstr>SCDBPTASN2!SCDBPTASN2_064BEGN_15</vt:lpstr>
      <vt:lpstr>SCDBPTASN2!SCDBPTASN2_064BEGN_16</vt:lpstr>
      <vt:lpstr>SCDBPTASN2!SCDBPTASN2_064BEGN_17</vt:lpstr>
      <vt:lpstr>SCDBPTASN2!SCDBPTASN2_064BEGN_18</vt:lpstr>
      <vt:lpstr>SCDBPTASN2!SCDBPTASN2_064BEGN_19</vt:lpstr>
      <vt:lpstr>SCDBPTASN2!SCDBPTASN2_064BEGN_2</vt:lpstr>
      <vt:lpstr>SCDBPTASN2!SCDBPTASN2_064BEGN_20</vt:lpstr>
      <vt:lpstr>SCDBPTASN2!SCDBPTASN2_064BEGN_21</vt:lpstr>
      <vt:lpstr>SCDBPTASN2!SCDBPTASN2_064BEGN_22</vt:lpstr>
      <vt:lpstr>SCDBPTASN2!SCDBPTASN2_064BEGN_23</vt:lpstr>
      <vt:lpstr>SCDBPTASN2!SCDBPTASN2_064BEGN_24</vt:lpstr>
      <vt:lpstr>SCDBPTASN2!SCDBPTASN2_064BEGN_25</vt:lpstr>
      <vt:lpstr>SCDBPTASN2!SCDBPTASN2_064BEGN_3</vt:lpstr>
      <vt:lpstr>SCDBPTASN2!SCDBPTASN2_064BEGN_4</vt:lpstr>
      <vt:lpstr>SCDBPTASN2!SCDBPTASN2_064BEGN_5</vt:lpstr>
      <vt:lpstr>SCDBPTASN2!SCDBPTASN2_064BEGN_6</vt:lpstr>
      <vt:lpstr>SCDBPTASN2!SCDBPTASN2_064BEGN_7</vt:lpstr>
      <vt:lpstr>SCDBPTASN2!SCDBPTASN2_064BEGN_8</vt:lpstr>
      <vt:lpstr>SCDBPTASN2!SCDBPTASN2_064BEGN_9</vt:lpstr>
      <vt:lpstr>SCDBPTASN2!SCDBPTASN2_064ENDI_10</vt:lpstr>
      <vt:lpstr>SCDBPTASN2!SCDBPTASN2_064ENDI_11</vt:lpstr>
      <vt:lpstr>SCDBPTASN2!SCDBPTASN2_064ENDI_12</vt:lpstr>
      <vt:lpstr>SCDBPTASN2!SCDBPTASN2_064ENDI_13</vt:lpstr>
      <vt:lpstr>SCDBPTASN2!SCDBPTASN2_064ENDI_14</vt:lpstr>
      <vt:lpstr>SCDBPTASN2!SCDBPTASN2_064ENDI_15</vt:lpstr>
      <vt:lpstr>SCDBPTASN2!SCDBPTASN2_064ENDI_16</vt:lpstr>
      <vt:lpstr>SCDBPTASN2!SCDBPTASN2_064ENDI_17</vt:lpstr>
      <vt:lpstr>SCDBPTASN2!SCDBPTASN2_064ENDI_18</vt:lpstr>
      <vt:lpstr>SCDBPTASN2!SCDBPTASN2_064ENDI_19</vt:lpstr>
      <vt:lpstr>SCDBPTASN2!SCDBPTASN2_064ENDI_2</vt:lpstr>
      <vt:lpstr>SCDBPTASN2!SCDBPTASN2_064ENDI_20</vt:lpstr>
      <vt:lpstr>SCDBPTASN2!SCDBPTASN2_064ENDI_21</vt:lpstr>
      <vt:lpstr>SCDBPTASN2!SCDBPTASN2_064ENDI_22</vt:lpstr>
      <vt:lpstr>SCDBPTASN2!SCDBPTASN2_064ENDI_23</vt:lpstr>
      <vt:lpstr>SCDBPTASN2!SCDBPTASN2_064ENDI_24</vt:lpstr>
      <vt:lpstr>SCDBPTASN2!SCDBPTASN2_064ENDI_25</vt:lpstr>
      <vt:lpstr>SCDBPTASN2!SCDBPTASN2_064ENDI_3</vt:lpstr>
      <vt:lpstr>SCDBPTASN2!SCDBPTASN2_064ENDI_4</vt:lpstr>
      <vt:lpstr>SCDBPTASN2!SCDBPTASN2_064ENDI_5</vt:lpstr>
      <vt:lpstr>SCDBPTASN2!SCDBPTASN2_064ENDI_6</vt:lpstr>
      <vt:lpstr>SCDBPTASN2!SCDBPTASN2_064ENDI_7</vt:lpstr>
      <vt:lpstr>SCDBPTASN2!SCDBPTASN2_064ENDI_8</vt:lpstr>
      <vt:lpstr>SCDBPTASN2!SCDBPTASN2_064ENDI_9</vt:lpstr>
      <vt:lpstr>SCDBPTASN2!SCDBPTASN2_0650000_Range</vt:lpstr>
      <vt:lpstr>SCDBPTASN2!SCDBPTASN2_0659999_13</vt:lpstr>
      <vt:lpstr>SCDBPTASN2!SCDBPTASN2_0659999_14</vt:lpstr>
      <vt:lpstr>SCDBPTASN2!SCDBPTASN2_0659999_15</vt:lpstr>
      <vt:lpstr>SCDBPTASN2!SCDBPTASN2_0659999_16</vt:lpstr>
      <vt:lpstr>SCDBPTASN2!SCDBPTASN2_0659999_17</vt:lpstr>
      <vt:lpstr>SCDBPTASN2!SCDBPTASN2_0659999_19</vt:lpstr>
      <vt:lpstr>SCDBPTASN2!SCDBPTASN2_0659999_20</vt:lpstr>
      <vt:lpstr>SCDBPTASN2!SCDBPTASN2_0659999_21</vt:lpstr>
      <vt:lpstr>SCDBPTASN2!SCDBPTASN2_0659999_22</vt:lpstr>
      <vt:lpstr>SCDBPTASN2!SCDBPTASN2_0659999_23</vt:lpstr>
      <vt:lpstr>SCDBPTASN2!SCDBPTASN2_0659999_24</vt:lpstr>
      <vt:lpstr>SCDBPTASN2!SCDBPTASN2_065BEGN_1</vt:lpstr>
      <vt:lpstr>SCDBPTASN2!SCDBPTASN2_065BEGN_10</vt:lpstr>
      <vt:lpstr>SCDBPTASN2!SCDBPTASN2_065BEGN_11</vt:lpstr>
      <vt:lpstr>SCDBPTASN2!SCDBPTASN2_065BEGN_12</vt:lpstr>
      <vt:lpstr>SCDBPTASN2!SCDBPTASN2_065BEGN_13</vt:lpstr>
      <vt:lpstr>SCDBPTASN2!SCDBPTASN2_065BEGN_14</vt:lpstr>
      <vt:lpstr>SCDBPTASN2!SCDBPTASN2_065BEGN_15</vt:lpstr>
      <vt:lpstr>SCDBPTASN2!SCDBPTASN2_065BEGN_16</vt:lpstr>
      <vt:lpstr>SCDBPTASN2!SCDBPTASN2_065BEGN_17</vt:lpstr>
      <vt:lpstr>SCDBPTASN2!SCDBPTASN2_065BEGN_18</vt:lpstr>
      <vt:lpstr>SCDBPTASN2!SCDBPTASN2_065BEGN_19</vt:lpstr>
      <vt:lpstr>SCDBPTASN2!SCDBPTASN2_065BEGN_2</vt:lpstr>
      <vt:lpstr>SCDBPTASN2!SCDBPTASN2_065BEGN_20</vt:lpstr>
      <vt:lpstr>SCDBPTASN2!SCDBPTASN2_065BEGN_21</vt:lpstr>
      <vt:lpstr>SCDBPTASN2!SCDBPTASN2_065BEGN_22</vt:lpstr>
      <vt:lpstr>SCDBPTASN2!SCDBPTASN2_065BEGN_23</vt:lpstr>
      <vt:lpstr>SCDBPTASN2!SCDBPTASN2_065BEGN_24</vt:lpstr>
      <vt:lpstr>SCDBPTASN2!SCDBPTASN2_065BEGN_25</vt:lpstr>
      <vt:lpstr>SCDBPTASN2!SCDBPTASN2_065BEGN_3</vt:lpstr>
      <vt:lpstr>SCDBPTASN2!SCDBPTASN2_065BEGN_4</vt:lpstr>
      <vt:lpstr>SCDBPTASN2!SCDBPTASN2_065BEGN_5</vt:lpstr>
      <vt:lpstr>SCDBPTASN2!SCDBPTASN2_065BEGN_6</vt:lpstr>
      <vt:lpstr>SCDBPTASN2!SCDBPTASN2_065BEGN_7</vt:lpstr>
      <vt:lpstr>SCDBPTASN2!SCDBPTASN2_065BEGN_8</vt:lpstr>
      <vt:lpstr>SCDBPTASN2!SCDBPTASN2_065BEGN_9</vt:lpstr>
      <vt:lpstr>SCDBPTASN2!SCDBPTASN2_065ENDI_10</vt:lpstr>
      <vt:lpstr>SCDBPTASN2!SCDBPTASN2_065ENDI_11</vt:lpstr>
      <vt:lpstr>SCDBPTASN2!SCDBPTASN2_065ENDI_12</vt:lpstr>
      <vt:lpstr>SCDBPTASN2!SCDBPTASN2_065ENDI_13</vt:lpstr>
      <vt:lpstr>SCDBPTASN2!SCDBPTASN2_065ENDI_14</vt:lpstr>
      <vt:lpstr>SCDBPTASN2!SCDBPTASN2_065ENDI_15</vt:lpstr>
      <vt:lpstr>SCDBPTASN2!SCDBPTASN2_065ENDI_16</vt:lpstr>
      <vt:lpstr>SCDBPTASN2!SCDBPTASN2_065ENDI_17</vt:lpstr>
      <vt:lpstr>SCDBPTASN2!SCDBPTASN2_065ENDI_18</vt:lpstr>
      <vt:lpstr>SCDBPTASN2!SCDBPTASN2_065ENDI_19</vt:lpstr>
      <vt:lpstr>SCDBPTASN2!SCDBPTASN2_065ENDI_2</vt:lpstr>
      <vt:lpstr>SCDBPTASN2!SCDBPTASN2_065ENDI_20</vt:lpstr>
      <vt:lpstr>SCDBPTASN2!SCDBPTASN2_065ENDI_21</vt:lpstr>
      <vt:lpstr>SCDBPTASN2!SCDBPTASN2_065ENDI_22</vt:lpstr>
      <vt:lpstr>SCDBPTASN2!SCDBPTASN2_065ENDI_23</vt:lpstr>
      <vt:lpstr>SCDBPTASN2!SCDBPTASN2_065ENDI_24</vt:lpstr>
      <vt:lpstr>SCDBPTASN2!SCDBPTASN2_065ENDI_25</vt:lpstr>
      <vt:lpstr>SCDBPTASN2!SCDBPTASN2_065ENDI_3</vt:lpstr>
      <vt:lpstr>SCDBPTASN2!SCDBPTASN2_065ENDI_4</vt:lpstr>
      <vt:lpstr>SCDBPTASN2!SCDBPTASN2_065ENDI_5</vt:lpstr>
      <vt:lpstr>SCDBPTASN2!SCDBPTASN2_065ENDI_6</vt:lpstr>
      <vt:lpstr>SCDBPTASN2!SCDBPTASN2_065ENDI_7</vt:lpstr>
      <vt:lpstr>SCDBPTASN2!SCDBPTASN2_065ENDI_8</vt:lpstr>
      <vt:lpstr>SCDBPTASN2!SCDBPTASN2_065ENDI_9</vt:lpstr>
      <vt:lpstr>SCDBPTASN2!SCDBPTASN2_0660000_Range</vt:lpstr>
      <vt:lpstr>SCDBPTASN2!SCDBPTASN2_0669999_13</vt:lpstr>
      <vt:lpstr>SCDBPTASN2!SCDBPTASN2_0669999_14</vt:lpstr>
      <vt:lpstr>SCDBPTASN2!SCDBPTASN2_0669999_15</vt:lpstr>
      <vt:lpstr>SCDBPTASN2!SCDBPTASN2_0669999_16</vt:lpstr>
      <vt:lpstr>SCDBPTASN2!SCDBPTASN2_0669999_17</vt:lpstr>
      <vt:lpstr>SCDBPTASN2!SCDBPTASN2_0669999_19</vt:lpstr>
      <vt:lpstr>SCDBPTASN2!SCDBPTASN2_0669999_20</vt:lpstr>
      <vt:lpstr>SCDBPTASN2!SCDBPTASN2_0669999_21</vt:lpstr>
      <vt:lpstr>SCDBPTASN2!SCDBPTASN2_0669999_22</vt:lpstr>
      <vt:lpstr>SCDBPTASN2!SCDBPTASN2_0669999_23</vt:lpstr>
      <vt:lpstr>SCDBPTASN2!SCDBPTASN2_0669999_24</vt:lpstr>
      <vt:lpstr>SCDBPTASN2!SCDBPTASN2_066BEGN_1</vt:lpstr>
      <vt:lpstr>SCDBPTASN2!SCDBPTASN2_066BEGN_10</vt:lpstr>
      <vt:lpstr>SCDBPTASN2!SCDBPTASN2_066BEGN_11</vt:lpstr>
      <vt:lpstr>SCDBPTASN2!SCDBPTASN2_066BEGN_12</vt:lpstr>
      <vt:lpstr>SCDBPTASN2!SCDBPTASN2_066BEGN_13</vt:lpstr>
      <vt:lpstr>SCDBPTASN2!SCDBPTASN2_066BEGN_14</vt:lpstr>
      <vt:lpstr>SCDBPTASN2!SCDBPTASN2_066BEGN_15</vt:lpstr>
      <vt:lpstr>SCDBPTASN2!SCDBPTASN2_066BEGN_16</vt:lpstr>
      <vt:lpstr>SCDBPTASN2!SCDBPTASN2_066BEGN_17</vt:lpstr>
      <vt:lpstr>SCDBPTASN2!SCDBPTASN2_066BEGN_18</vt:lpstr>
      <vt:lpstr>SCDBPTASN2!SCDBPTASN2_066BEGN_19</vt:lpstr>
      <vt:lpstr>SCDBPTASN2!SCDBPTASN2_066BEGN_2</vt:lpstr>
      <vt:lpstr>SCDBPTASN2!SCDBPTASN2_066BEGN_20</vt:lpstr>
      <vt:lpstr>SCDBPTASN2!SCDBPTASN2_066BEGN_21</vt:lpstr>
      <vt:lpstr>SCDBPTASN2!SCDBPTASN2_066BEGN_22</vt:lpstr>
      <vt:lpstr>SCDBPTASN2!SCDBPTASN2_066BEGN_23</vt:lpstr>
      <vt:lpstr>SCDBPTASN2!SCDBPTASN2_066BEGN_24</vt:lpstr>
      <vt:lpstr>SCDBPTASN2!SCDBPTASN2_066BEGN_25</vt:lpstr>
      <vt:lpstr>SCDBPTASN2!SCDBPTASN2_066BEGN_3</vt:lpstr>
      <vt:lpstr>SCDBPTASN2!SCDBPTASN2_066BEGN_4</vt:lpstr>
      <vt:lpstr>SCDBPTASN2!SCDBPTASN2_066BEGN_5</vt:lpstr>
      <vt:lpstr>SCDBPTASN2!SCDBPTASN2_066BEGN_6</vt:lpstr>
      <vt:lpstr>SCDBPTASN2!SCDBPTASN2_066BEGN_7</vt:lpstr>
      <vt:lpstr>SCDBPTASN2!SCDBPTASN2_066BEGN_8</vt:lpstr>
      <vt:lpstr>SCDBPTASN2!SCDBPTASN2_066BEGN_9</vt:lpstr>
      <vt:lpstr>SCDBPTASN2!SCDBPTASN2_066ENDI_10</vt:lpstr>
      <vt:lpstr>SCDBPTASN2!SCDBPTASN2_066ENDI_11</vt:lpstr>
      <vt:lpstr>SCDBPTASN2!SCDBPTASN2_066ENDI_12</vt:lpstr>
      <vt:lpstr>SCDBPTASN2!SCDBPTASN2_066ENDI_13</vt:lpstr>
      <vt:lpstr>SCDBPTASN2!SCDBPTASN2_066ENDI_14</vt:lpstr>
      <vt:lpstr>SCDBPTASN2!SCDBPTASN2_066ENDI_15</vt:lpstr>
      <vt:lpstr>SCDBPTASN2!SCDBPTASN2_066ENDI_16</vt:lpstr>
      <vt:lpstr>SCDBPTASN2!SCDBPTASN2_066ENDI_17</vt:lpstr>
      <vt:lpstr>SCDBPTASN2!SCDBPTASN2_066ENDI_18</vt:lpstr>
      <vt:lpstr>SCDBPTASN2!SCDBPTASN2_066ENDI_19</vt:lpstr>
      <vt:lpstr>SCDBPTASN2!SCDBPTASN2_066ENDI_2</vt:lpstr>
      <vt:lpstr>SCDBPTASN2!SCDBPTASN2_066ENDI_20</vt:lpstr>
      <vt:lpstr>SCDBPTASN2!SCDBPTASN2_066ENDI_21</vt:lpstr>
      <vt:lpstr>SCDBPTASN2!SCDBPTASN2_066ENDI_22</vt:lpstr>
      <vt:lpstr>SCDBPTASN2!SCDBPTASN2_066ENDI_23</vt:lpstr>
      <vt:lpstr>SCDBPTASN2!SCDBPTASN2_066ENDI_24</vt:lpstr>
      <vt:lpstr>SCDBPTASN2!SCDBPTASN2_066ENDI_25</vt:lpstr>
      <vt:lpstr>SCDBPTASN2!SCDBPTASN2_066ENDI_3</vt:lpstr>
      <vt:lpstr>SCDBPTASN2!SCDBPTASN2_066ENDI_4</vt:lpstr>
      <vt:lpstr>SCDBPTASN2!SCDBPTASN2_066ENDI_5</vt:lpstr>
      <vt:lpstr>SCDBPTASN2!SCDBPTASN2_066ENDI_6</vt:lpstr>
      <vt:lpstr>SCDBPTASN2!SCDBPTASN2_066ENDI_7</vt:lpstr>
      <vt:lpstr>SCDBPTASN2!SCDBPTASN2_066ENDI_8</vt:lpstr>
      <vt:lpstr>SCDBPTASN2!SCDBPTASN2_066ENDI_9</vt:lpstr>
      <vt:lpstr>SCDBPTASN2!SCDBPTASN2_0670000_Range</vt:lpstr>
      <vt:lpstr>SCDBPTASN2!SCDBPTASN2_0679999_13</vt:lpstr>
      <vt:lpstr>SCDBPTASN2!SCDBPTASN2_0679999_14</vt:lpstr>
      <vt:lpstr>SCDBPTASN2!SCDBPTASN2_0679999_15</vt:lpstr>
      <vt:lpstr>SCDBPTASN2!SCDBPTASN2_0679999_16</vt:lpstr>
      <vt:lpstr>SCDBPTASN2!SCDBPTASN2_0679999_17</vt:lpstr>
      <vt:lpstr>SCDBPTASN2!SCDBPTASN2_0679999_19</vt:lpstr>
      <vt:lpstr>SCDBPTASN2!SCDBPTASN2_0679999_20</vt:lpstr>
      <vt:lpstr>SCDBPTASN2!SCDBPTASN2_0679999_21</vt:lpstr>
      <vt:lpstr>SCDBPTASN2!SCDBPTASN2_0679999_22</vt:lpstr>
      <vt:lpstr>SCDBPTASN2!SCDBPTASN2_0679999_23</vt:lpstr>
      <vt:lpstr>SCDBPTASN2!SCDBPTASN2_0679999_24</vt:lpstr>
      <vt:lpstr>SCDBPTASN2!SCDBPTASN2_067BEGN_1</vt:lpstr>
      <vt:lpstr>SCDBPTASN2!SCDBPTASN2_067BEGN_10</vt:lpstr>
      <vt:lpstr>SCDBPTASN2!SCDBPTASN2_067BEGN_11</vt:lpstr>
      <vt:lpstr>SCDBPTASN2!SCDBPTASN2_067BEGN_12</vt:lpstr>
      <vt:lpstr>SCDBPTASN2!SCDBPTASN2_067BEGN_13</vt:lpstr>
      <vt:lpstr>SCDBPTASN2!SCDBPTASN2_067BEGN_14</vt:lpstr>
      <vt:lpstr>SCDBPTASN2!SCDBPTASN2_067BEGN_15</vt:lpstr>
      <vt:lpstr>SCDBPTASN2!SCDBPTASN2_067BEGN_16</vt:lpstr>
      <vt:lpstr>SCDBPTASN2!SCDBPTASN2_067BEGN_17</vt:lpstr>
      <vt:lpstr>SCDBPTASN2!SCDBPTASN2_067BEGN_18</vt:lpstr>
      <vt:lpstr>SCDBPTASN2!SCDBPTASN2_067BEGN_19</vt:lpstr>
      <vt:lpstr>SCDBPTASN2!SCDBPTASN2_067BEGN_2</vt:lpstr>
      <vt:lpstr>SCDBPTASN2!SCDBPTASN2_067BEGN_20</vt:lpstr>
      <vt:lpstr>SCDBPTASN2!SCDBPTASN2_067BEGN_21</vt:lpstr>
      <vt:lpstr>SCDBPTASN2!SCDBPTASN2_067BEGN_22</vt:lpstr>
      <vt:lpstr>SCDBPTASN2!SCDBPTASN2_067BEGN_23</vt:lpstr>
      <vt:lpstr>SCDBPTASN2!SCDBPTASN2_067BEGN_24</vt:lpstr>
      <vt:lpstr>SCDBPTASN2!SCDBPTASN2_067BEGN_25</vt:lpstr>
      <vt:lpstr>SCDBPTASN2!SCDBPTASN2_067BEGN_3</vt:lpstr>
      <vt:lpstr>SCDBPTASN2!SCDBPTASN2_067BEGN_4</vt:lpstr>
      <vt:lpstr>SCDBPTASN2!SCDBPTASN2_067BEGN_5</vt:lpstr>
      <vt:lpstr>SCDBPTASN2!SCDBPTASN2_067BEGN_6</vt:lpstr>
      <vt:lpstr>SCDBPTASN2!SCDBPTASN2_067BEGN_7</vt:lpstr>
      <vt:lpstr>SCDBPTASN2!SCDBPTASN2_067BEGN_8</vt:lpstr>
      <vt:lpstr>SCDBPTASN2!SCDBPTASN2_067BEGN_9</vt:lpstr>
      <vt:lpstr>SCDBPTASN2!SCDBPTASN2_067ENDI_10</vt:lpstr>
      <vt:lpstr>SCDBPTASN2!SCDBPTASN2_067ENDI_11</vt:lpstr>
      <vt:lpstr>SCDBPTASN2!SCDBPTASN2_067ENDI_12</vt:lpstr>
      <vt:lpstr>SCDBPTASN2!SCDBPTASN2_067ENDI_13</vt:lpstr>
      <vt:lpstr>SCDBPTASN2!SCDBPTASN2_067ENDI_14</vt:lpstr>
      <vt:lpstr>SCDBPTASN2!SCDBPTASN2_067ENDI_15</vt:lpstr>
      <vt:lpstr>SCDBPTASN2!SCDBPTASN2_067ENDI_16</vt:lpstr>
      <vt:lpstr>SCDBPTASN2!SCDBPTASN2_067ENDI_17</vt:lpstr>
      <vt:lpstr>SCDBPTASN2!SCDBPTASN2_067ENDI_18</vt:lpstr>
      <vt:lpstr>SCDBPTASN2!SCDBPTASN2_067ENDI_19</vt:lpstr>
      <vt:lpstr>SCDBPTASN2!SCDBPTASN2_067ENDI_2</vt:lpstr>
      <vt:lpstr>SCDBPTASN2!SCDBPTASN2_067ENDI_20</vt:lpstr>
      <vt:lpstr>SCDBPTASN2!SCDBPTASN2_067ENDI_21</vt:lpstr>
      <vt:lpstr>SCDBPTASN2!SCDBPTASN2_067ENDI_22</vt:lpstr>
      <vt:lpstr>SCDBPTASN2!SCDBPTASN2_067ENDI_23</vt:lpstr>
      <vt:lpstr>SCDBPTASN2!SCDBPTASN2_067ENDI_24</vt:lpstr>
      <vt:lpstr>SCDBPTASN2!SCDBPTASN2_067ENDI_25</vt:lpstr>
      <vt:lpstr>SCDBPTASN2!SCDBPTASN2_067ENDI_3</vt:lpstr>
      <vt:lpstr>SCDBPTASN2!SCDBPTASN2_067ENDI_4</vt:lpstr>
      <vt:lpstr>SCDBPTASN2!SCDBPTASN2_067ENDI_5</vt:lpstr>
      <vt:lpstr>SCDBPTASN2!SCDBPTASN2_067ENDI_6</vt:lpstr>
      <vt:lpstr>SCDBPTASN2!SCDBPTASN2_067ENDI_7</vt:lpstr>
      <vt:lpstr>SCDBPTASN2!SCDBPTASN2_067ENDI_8</vt:lpstr>
      <vt:lpstr>SCDBPTASN2!SCDBPTASN2_067ENDI_9</vt:lpstr>
      <vt:lpstr>SCDBPTASN2!SCDBPTASN2_0680000_Range</vt:lpstr>
      <vt:lpstr>SCDBPTASN2!SCDBPTASN2_0689999_13</vt:lpstr>
      <vt:lpstr>SCDBPTASN2!SCDBPTASN2_0689999_14</vt:lpstr>
      <vt:lpstr>SCDBPTASN2!SCDBPTASN2_0689999_15</vt:lpstr>
      <vt:lpstr>SCDBPTASN2!SCDBPTASN2_0689999_16</vt:lpstr>
      <vt:lpstr>SCDBPTASN2!SCDBPTASN2_0689999_17</vt:lpstr>
      <vt:lpstr>SCDBPTASN2!SCDBPTASN2_0689999_19</vt:lpstr>
      <vt:lpstr>SCDBPTASN2!SCDBPTASN2_0689999_20</vt:lpstr>
      <vt:lpstr>SCDBPTASN2!SCDBPTASN2_0689999_21</vt:lpstr>
      <vt:lpstr>SCDBPTASN2!SCDBPTASN2_0689999_22</vt:lpstr>
      <vt:lpstr>SCDBPTASN2!SCDBPTASN2_0689999_23</vt:lpstr>
      <vt:lpstr>SCDBPTASN2!SCDBPTASN2_0689999_24</vt:lpstr>
      <vt:lpstr>SCDBPTASN2!SCDBPTASN2_068BEGN_1</vt:lpstr>
      <vt:lpstr>SCDBPTASN2!SCDBPTASN2_068BEGN_10</vt:lpstr>
      <vt:lpstr>SCDBPTASN2!SCDBPTASN2_068BEGN_11</vt:lpstr>
      <vt:lpstr>SCDBPTASN2!SCDBPTASN2_068BEGN_12</vt:lpstr>
      <vt:lpstr>SCDBPTASN2!SCDBPTASN2_068BEGN_13</vt:lpstr>
      <vt:lpstr>SCDBPTASN2!SCDBPTASN2_068BEGN_14</vt:lpstr>
      <vt:lpstr>SCDBPTASN2!SCDBPTASN2_068BEGN_15</vt:lpstr>
      <vt:lpstr>SCDBPTASN2!SCDBPTASN2_068BEGN_16</vt:lpstr>
      <vt:lpstr>SCDBPTASN2!SCDBPTASN2_068BEGN_17</vt:lpstr>
      <vt:lpstr>SCDBPTASN2!SCDBPTASN2_068BEGN_18</vt:lpstr>
      <vt:lpstr>SCDBPTASN2!SCDBPTASN2_068BEGN_19</vt:lpstr>
      <vt:lpstr>SCDBPTASN2!SCDBPTASN2_068BEGN_2</vt:lpstr>
      <vt:lpstr>SCDBPTASN2!SCDBPTASN2_068BEGN_20</vt:lpstr>
      <vt:lpstr>SCDBPTASN2!SCDBPTASN2_068BEGN_21</vt:lpstr>
      <vt:lpstr>SCDBPTASN2!SCDBPTASN2_068BEGN_22</vt:lpstr>
      <vt:lpstr>SCDBPTASN2!SCDBPTASN2_068BEGN_23</vt:lpstr>
      <vt:lpstr>SCDBPTASN2!SCDBPTASN2_068BEGN_24</vt:lpstr>
      <vt:lpstr>SCDBPTASN2!SCDBPTASN2_068BEGN_25</vt:lpstr>
      <vt:lpstr>SCDBPTASN2!SCDBPTASN2_068BEGN_3</vt:lpstr>
      <vt:lpstr>SCDBPTASN2!SCDBPTASN2_068BEGN_4</vt:lpstr>
      <vt:lpstr>SCDBPTASN2!SCDBPTASN2_068BEGN_5</vt:lpstr>
      <vt:lpstr>SCDBPTASN2!SCDBPTASN2_068BEGN_6</vt:lpstr>
      <vt:lpstr>SCDBPTASN2!SCDBPTASN2_068BEGN_7</vt:lpstr>
      <vt:lpstr>SCDBPTASN2!SCDBPTASN2_068BEGN_8</vt:lpstr>
      <vt:lpstr>SCDBPTASN2!SCDBPTASN2_068BEGN_9</vt:lpstr>
      <vt:lpstr>SCDBPTASN2!SCDBPTASN2_068ENDI_10</vt:lpstr>
      <vt:lpstr>SCDBPTASN2!SCDBPTASN2_068ENDI_11</vt:lpstr>
      <vt:lpstr>SCDBPTASN2!SCDBPTASN2_068ENDI_12</vt:lpstr>
      <vt:lpstr>SCDBPTASN2!SCDBPTASN2_068ENDI_13</vt:lpstr>
      <vt:lpstr>SCDBPTASN2!SCDBPTASN2_068ENDI_14</vt:lpstr>
      <vt:lpstr>SCDBPTASN2!SCDBPTASN2_068ENDI_15</vt:lpstr>
      <vt:lpstr>SCDBPTASN2!SCDBPTASN2_068ENDI_16</vt:lpstr>
      <vt:lpstr>SCDBPTASN2!SCDBPTASN2_068ENDI_17</vt:lpstr>
      <vt:lpstr>SCDBPTASN2!SCDBPTASN2_068ENDI_18</vt:lpstr>
      <vt:lpstr>SCDBPTASN2!SCDBPTASN2_068ENDI_19</vt:lpstr>
      <vt:lpstr>SCDBPTASN2!SCDBPTASN2_068ENDI_2</vt:lpstr>
      <vt:lpstr>SCDBPTASN2!SCDBPTASN2_068ENDI_20</vt:lpstr>
      <vt:lpstr>SCDBPTASN2!SCDBPTASN2_068ENDI_21</vt:lpstr>
      <vt:lpstr>SCDBPTASN2!SCDBPTASN2_068ENDI_22</vt:lpstr>
      <vt:lpstr>SCDBPTASN2!SCDBPTASN2_068ENDI_23</vt:lpstr>
      <vt:lpstr>SCDBPTASN2!SCDBPTASN2_068ENDI_24</vt:lpstr>
      <vt:lpstr>SCDBPTASN2!SCDBPTASN2_068ENDI_25</vt:lpstr>
      <vt:lpstr>SCDBPTASN2!SCDBPTASN2_068ENDI_3</vt:lpstr>
      <vt:lpstr>SCDBPTASN2!SCDBPTASN2_068ENDI_4</vt:lpstr>
      <vt:lpstr>SCDBPTASN2!SCDBPTASN2_068ENDI_5</vt:lpstr>
      <vt:lpstr>SCDBPTASN2!SCDBPTASN2_068ENDI_6</vt:lpstr>
      <vt:lpstr>SCDBPTASN2!SCDBPTASN2_068ENDI_7</vt:lpstr>
      <vt:lpstr>SCDBPTASN2!SCDBPTASN2_068ENDI_8</vt:lpstr>
      <vt:lpstr>SCDBPTASN2!SCDBPTASN2_068ENDI_9</vt:lpstr>
      <vt:lpstr>SCDBPTASN2!SCDBPTASN2_0690000_Range</vt:lpstr>
      <vt:lpstr>SCDBPTASN2!SCDBPTASN2_0699999_13</vt:lpstr>
      <vt:lpstr>SCDBPTASN2!SCDBPTASN2_0699999_14</vt:lpstr>
      <vt:lpstr>SCDBPTASN2!SCDBPTASN2_0699999_15</vt:lpstr>
      <vt:lpstr>SCDBPTASN2!SCDBPTASN2_0699999_16</vt:lpstr>
      <vt:lpstr>SCDBPTASN2!SCDBPTASN2_0699999_17</vt:lpstr>
      <vt:lpstr>SCDBPTASN2!SCDBPTASN2_0699999_19</vt:lpstr>
      <vt:lpstr>SCDBPTASN2!SCDBPTASN2_0699999_20</vt:lpstr>
      <vt:lpstr>SCDBPTASN2!SCDBPTASN2_0699999_21</vt:lpstr>
      <vt:lpstr>SCDBPTASN2!SCDBPTASN2_0699999_22</vt:lpstr>
      <vt:lpstr>SCDBPTASN2!SCDBPTASN2_0699999_23</vt:lpstr>
      <vt:lpstr>SCDBPTASN2!SCDBPTASN2_0699999_24</vt:lpstr>
      <vt:lpstr>SCDBPTASN2!SCDBPTASN2_069BEGN_1</vt:lpstr>
      <vt:lpstr>SCDBPTASN2!SCDBPTASN2_069BEGN_10</vt:lpstr>
      <vt:lpstr>SCDBPTASN2!SCDBPTASN2_069BEGN_11</vt:lpstr>
      <vt:lpstr>SCDBPTASN2!SCDBPTASN2_069BEGN_12</vt:lpstr>
      <vt:lpstr>SCDBPTASN2!SCDBPTASN2_069BEGN_13</vt:lpstr>
      <vt:lpstr>SCDBPTASN2!SCDBPTASN2_069BEGN_14</vt:lpstr>
      <vt:lpstr>SCDBPTASN2!SCDBPTASN2_069BEGN_15</vt:lpstr>
      <vt:lpstr>SCDBPTASN2!SCDBPTASN2_069BEGN_16</vt:lpstr>
      <vt:lpstr>SCDBPTASN2!SCDBPTASN2_069BEGN_17</vt:lpstr>
      <vt:lpstr>SCDBPTASN2!SCDBPTASN2_069BEGN_18</vt:lpstr>
      <vt:lpstr>SCDBPTASN2!SCDBPTASN2_069BEGN_19</vt:lpstr>
      <vt:lpstr>SCDBPTASN2!SCDBPTASN2_069BEGN_2</vt:lpstr>
      <vt:lpstr>SCDBPTASN2!SCDBPTASN2_069BEGN_20</vt:lpstr>
      <vt:lpstr>SCDBPTASN2!SCDBPTASN2_069BEGN_21</vt:lpstr>
      <vt:lpstr>SCDBPTASN2!SCDBPTASN2_069BEGN_22</vt:lpstr>
      <vt:lpstr>SCDBPTASN2!SCDBPTASN2_069BEGN_23</vt:lpstr>
      <vt:lpstr>SCDBPTASN2!SCDBPTASN2_069BEGN_24</vt:lpstr>
      <vt:lpstr>SCDBPTASN2!SCDBPTASN2_069BEGN_25</vt:lpstr>
      <vt:lpstr>SCDBPTASN2!SCDBPTASN2_069BEGN_3</vt:lpstr>
      <vt:lpstr>SCDBPTASN2!SCDBPTASN2_069BEGN_4</vt:lpstr>
      <vt:lpstr>SCDBPTASN2!SCDBPTASN2_069BEGN_5</vt:lpstr>
      <vt:lpstr>SCDBPTASN2!SCDBPTASN2_069BEGN_6</vt:lpstr>
      <vt:lpstr>SCDBPTASN2!SCDBPTASN2_069BEGN_7</vt:lpstr>
      <vt:lpstr>SCDBPTASN2!SCDBPTASN2_069BEGN_8</vt:lpstr>
      <vt:lpstr>SCDBPTASN2!SCDBPTASN2_069BEGN_9</vt:lpstr>
      <vt:lpstr>SCDBPTASN2!SCDBPTASN2_069ENDI_10</vt:lpstr>
      <vt:lpstr>SCDBPTASN2!SCDBPTASN2_069ENDI_11</vt:lpstr>
      <vt:lpstr>SCDBPTASN2!SCDBPTASN2_069ENDI_12</vt:lpstr>
      <vt:lpstr>SCDBPTASN2!SCDBPTASN2_069ENDI_13</vt:lpstr>
      <vt:lpstr>SCDBPTASN2!SCDBPTASN2_069ENDI_14</vt:lpstr>
      <vt:lpstr>SCDBPTASN2!SCDBPTASN2_069ENDI_15</vt:lpstr>
      <vt:lpstr>SCDBPTASN2!SCDBPTASN2_069ENDI_16</vt:lpstr>
      <vt:lpstr>SCDBPTASN2!SCDBPTASN2_069ENDI_17</vt:lpstr>
      <vt:lpstr>SCDBPTASN2!SCDBPTASN2_069ENDI_18</vt:lpstr>
      <vt:lpstr>SCDBPTASN2!SCDBPTASN2_069ENDI_19</vt:lpstr>
      <vt:lpstr>SCDBPTASN2!SCDBPTASN2_069ENDI_2</vt:lpstr>
      <vt:lpstr>SCDBPTASN2!SCDBPTASN2_069ENDI_20</vt:lpstr>
      <vt:lpstr>SCDBPTASN2!SCDBPTASN2_069ENDI_21</vt:lpstr>
      <vt:lpstr>SCDBPTASN2!SCDBPTASN2_069ENDI_22</vt:lpstr>
      <vt:lpstr>SCDBPTASN2!SCDBPTASN2_069ENDI_23</vt:lpstr>
      <vt:lpstr>SCDBPTASN2!SCDBPTASN2_069ENDI_24</vt:lpstr>
      <vt:lpstr>SCDBPTASN2!SCDBPTASN2_069ENDI_25</vt:lpstr>
      <vt:lpstr>SCDBPTASN2!SCDBPTASN2_069ENDI_3</vt:lpstr>
      <vt:lpstr>SCDBPTASN2!SCDBPTASN2_069ENDI_4</vt:lpstr>
      <vt:lpstr>SCDBPTASN2!SCDBPTASN2_069ENDI_5</vt:lpstr>
      <vt:lpstr>SCDBPTASN2!SCDBPTASN2_069ENDI_6</vt:lpstr>
      <vt:lpstr>SCDBPTASN2!SCDBPTASN2_069ENDI_7</vt:lpstr>
      <vt:lpstr>SCDBPTASN2!SCDBPTASN2_069ENDI_8</vt:lpstr>
      <vt:lpstr>SCDBPTASN2!SCDBPTASN2_069ENDI_9</vt:lpstr>
      <vt:lpstr>SCDBPTASN2!SCDBPTASN2_0709999_13</vt:lpstr>
      <vt:lpstr>SCDBPTASN2!SCDBPTASN2_0709999_14</vt:lpstr>
      <vt:lpstr>SCDBPTASN2!SCDBPTASN2_0709999_15</vt:lpstr>
      <vt:lpstr>SCDBPTASN2!SCDBPTASN2_0709999_16</vt:lpstr>
      <vt:lpstr>SCDBPTASN2!SCDBPTASN2_0709999_17</vt:lpstr>
      <vt:lpstr>SCDBPTASN2!SCDBPTASN2_0709999_19</vt:lpstr>
      <vt:lpstr>SCDBPTASN2!SCDBPTASN2_0709999_20</vt:lpstr>
      <vt:lpstr>SCDBPTASN2!SCDBPTASN2_0709999_21</vt:lpstr>
      <vt:lpstr>SCDBPTASN2!SCDBPTASN2_0709999_22</vt:lpstr>
      <vt:lpstr>SCDBPTASN2!SCDBPTASN2_0709999_23</vt:lpstr>
      <vt:lpstr>SCDBPTASN2!SCDBPTASN2_0709999_24</vt:lpstr>
      <vt:lpstr>SCDBPTASN2!SCDBPTASN2_0710000_Range</vt:lpstr>
      <vt:lpstr>SCDBPTASN2!SCDBPTASN2_0719999_13</vt:lpstr>
      <vt:lpstr>SCDBPTASN2!SCDBPTASN2_0719999_14</vt:lpstr>
      <vt:lpstr>SCDBPTASN2!SCDBPTASN2_0719999_15</vt:lpstr>
      <vt:lpstr>SCDBPTASN2!SCDBPTASN2_0719999_16</vt:lpstr>
      <vt:lpstr>SCDBPTASN2!SCDBPTASN2_0719999_17</vt:lpstr>
      <vt:lpstr>SCDBPTASN2!SCDBPTASN2_0719999_19</vt:lpstr>
      <vt:lpstr>SCDBPTASN2!SCDBPTASN2_0719999_20</vt:lpstr>
      <vt:lpstr>SCDBPTASN2!SCDBPTASN2_0719999_21</vt:lpstr>
      <vt:lpstr>SCDBPTASN2!SCDBPTASN2_0719999_22</vt:lpstr>
      <vt:lpstr>SCDBPTASN2!SCDBPTASN2_0719999_23</vt:lpstr>
      <vt:lpstr>SCDBPTASN2!SCDBPTASN2_0719999_24</vt:lpstr>
      <vt:lpstr>SCDBPTASN2!SCDBPTASN2_071BEGN_1</vt:lpstr>
      <vt:lpstr>SCDBPTASN2!SCDBPTASN2_071BEGN_10</vt:lpstr>
      <vt:lpstr>SCDBPTASN2!SCDBPTASN2_071BEGN_11</vt:lpstr>
      <vt:lpstr>SCDBPTASN2!SCDBPTASN2_071BEGN_12</vt:lpstr>
      <vt:lpstr>SCDBPTASN2!SCDBPTASN2_071BEGN_13</vt:lpstr>
      <vt:lpstr>SCDBPTASN2!SCDBPTASN2_071BEGN_14</vt:lpstr>
      <vt:lpstr>SCDBPTASN2!SCDBPTASN2_071BEGN_15</vt:lpstr>
      <vt:lpstr>SCDBPTASN2!SCDBPTASN2_071BEGN_16</vt:lpstr>
      <vt:lpstr>SCDBPTASN2!SCDBPTASN2_071BEGN_17</vt:lpstr>
      <vt:lpstr>SCDBPTASN2!SCDBPTASN2_071BEGN_18</vt:lpstr>
      <vt:lpstr>SCDBPTASN2!SCDBPTASN2_071BEGN_19</vt:lpstr>
      <vt:lpstr>SCDBPTASN2!SCDBPTASN2_071BEGN_2</vt:lpstr>
      <vt:lpstr>SCDBPTASN2!SCDBPTASN2_071BEGN_20</vt:lpstr>
      <vt:lpstr>SCDBPTASN2!SCDBPTASN2_071BEGN_21</vt:lpstr>
      <vt:lpstr>SCDBPTASN2!SCDBPTASN2_071BEGN_22</vt:lpstr>
      <vt:lpstr>SCDBPTASN2!SCDBPTASN2_071BEGN_23</vt:lpstr>
      <vt:lpstr>SCDBPTASN2!SCDBPTASN2_071BEGN_24</vt:lpstr>
      <vt:lpstr>SCDBPTASN2!SCDBPTASN2_071BEGN_25</vt:lpstr>
      <vt:lpstr>SCDBPTASN2!SCDBPTASN2_071BEGN_3</vt:lpstr>
      <vt:lpstr>SCDBPTASN2!SCDBPTASN2_071BEGN_4</vt:lpstr>
      <vt:lpstr>SCDBPTASN2!SCDBPTASN2_071BEGN_5</vt:lpstr>
      <vt:lpstr>SCDBPTASN2!SCDBPTASN2_071BEGN_6</vt:lpstr>
      <vt:lpstr>SCDBPTASN2!SCDBPTASN2_071BEGN_7</vt:lpstr>
      <vt:lpstr>SCDBPTASN2!SCDBPTASN2_071BEGN_8</vt:lpstr>
      <vt:lpstr>SCDBPTASN2!SCDBPTASN2_071BEGN_9</vt:lpstr>
      <vt:lpstr>SCDBPTASN2!SCDBPTASN2_071ENDI_10</vt:lpstr>
      <vt:lpstr>SCDBPTASN2!SCDBPTASN2_071ENDI_11</vt:lpstr>
      <vt:lpstr>SCDBPTASN2!SCDBPTASN2_071ENDI_12</vt:lpstr>
      <vt:lpstr>SCDBPTASN2!SCDBPTASN2_071ENDI_13</vt:lpstr>
      <vt:lpstr>SCDBPTASN2!SCDBPTASN2_071ENDI_14</vt:lpstr>
      <vt:lpstr>SCDBPTASN2!SCDBPTASN2_071ENDI_15</vt:lpstr>
      <vt:lpstr>SCDBPTASN2!SCDBPTASN2_071ENDI_16</vt:lpstr>
      <vt:lpstr>SCDBPTASN2!SCDBPTASN2_071ENDI_17</vt:lpstr>
      <vt:lpstr>SCDBPTASN2!SCDBPTASN2_071ENDI_18</vt:lpstr>
      <vt:lpstr>SCDBPTASN2!SCDBPTASN2_071ENDI_19</vt:lpstr>
      <vt:lpstr>SCDBPTASN2!SCDBPTASN2_071ENDI_2</vt:lpstr>
      <vt:lpstr>SCDBPTASN2!SCDBPTASN2_071ENDI_20</vt:lpstr>
      <vt:lpstr>SCDBPTASN2!SCDBPTASN2_071ENDI_21</vt:lpstr>
      <vt:lpstr>SCDBPTASN2!SCDBPTASN2_071ENDI_22</vt:lpstr>
      <vt:lpstr>SCDBPTASN2!SCDBPTASN2_071ENDI_23</vt:lpstr>
      <vt:lpstr>SCDBPTASN2!SCDBPTASN2_071ENDI_24</vt:lpstr>
      <vt:lpstr>SCDBPTASN2!SCDBPTASN2_071ENDI_25</vt:lpstr>
      <vt:lpstr>SCDBPTASN2!SCDBPTASN2_071ENDI_3</vt:lpstr>
      <vt:lpstr>SCDBPTASN2!SCDBPTASN2_071ENDI_4</vt:lpstr>
      <vt:lpstr>SCDBPTASN2!SCDBPTASN2_071ENDI_5</vt:lpstr>
      <vt:lpstr>SCDBPTASN2!SCDBPTASN2_071ENDI_6</vt:lpstr>
      <vt:lpstr>SCDBPTASN2!SCDBPTASN2_071ENDI_7</vt:lpstr>
      <vt:lpstr>SCDBPTASN2!SCDBPTASN2_071ENDI_8</vt:lpstr>
      <vt:lpstr>SCDBPTASN2!SCDBPTASN2_071ENDI_9</vt:lpstr>
      <vt:lpstr>SCDBPTASN2!SCDBPTASN2_0720000_Range</vt:lpstr>
      <vt:lpstr>SCDBPTASN2!SCDBPTASN2_0729999_13</vt:lpstr>
      <vt:lpstr>SCDBPTASN2!SCDBPTASN2_0729999_14</vt:lpstr>
      <vt:lpstr>SCDBPTASN2!SCDBPTASN2_0729999_15</vt:lpstr>
      <vt:lpstr>SCDBPTASN2!SCDBPTASN2_0729999_16</vt:lpstr>
      <vt:lpstr>SCDBPTASN2!SCDBPTASN2_0729999_17</vt:lpstr>
      <vt:lpstr>SCDBPTASN2!SCDBPTASN2_0729999_19</vt:lpstr>
      <vt:lpstr>SCDBPTASN2!SCDBPTASN2_0729999_20</vt:lpstr>
      <vt:lpstr>SCDBPTASN2!SCDBPTASN2_0729999_21</vt:lpstr>
      <vt:lpstr>SCDBPTASN2!SCDBPTASN2_0729999_22</vt:lpstr>
      <vt:lpstr>SCDBPTASN2!SCDBPTASN2_0729999_23</vt:lpstr>
      <vt:lpstr>SCDBPTASN2!SCDBPTASN2_0729999_24</vt:lpstr>
      <vt:lpstr>SCDBPTASN2!SCDBPTASN2_072BEGN_1</vt:lpstr>
      <vt:lpstr>SCDBPTASN2!SCDBPTASN2_072BEGN_10</vt:lpstr>
      <vt:lpstr>SCDBPTASN2!SCDBPTASN2_072BEGN_11</vt:lpstr>
      <vt:lpstr>SCDBPTASN2!SCDBPTASN2_072BEGN_12</vt:lpstr>
      <vt:lpstr>SCDBPTASN2!SCDBPTASN2_072BEGN_13</vt:lpstr>
      <vt:lpstr>SCDBPTASN2!SCDBPTASN2_072BEGN_14</vt:lpstr>
      <vt:lpstr>SCDBPTASN2!SCDBPTASN2_072BEGN_15</vt:lpstr>
      <vt:lpstr>SCDBPTASN2!SCDBPTASN2_072BEGN_16</vt:lpstr>
      <vt:lpstr>SCDBPTASN2!SCDBPTASN2_072BEGN_17</vt:lpstr>
      <vt:lpstr>SCDBPTASN2!SCDBPTASN2_072BEGN_18</vt:lpstr>
      <vt:lpstr>SCDBPTASN2!SCDBPTASN2_072BEGN_19</vt:lpstr>
      <vt:lpstr>SCDBPTASN2!SCDBPTASN2_072BEGN_2</vt:lpstr>
      <vt:lpstr>SCDBPTASN2!SCDBPTASN2_072BEGN_20</vt:lpstr>
      <vt:lpstr>SCDBPTASN2!SCDBPTASN2_072BEGN_21</vt:lpstr>
      <vt:lpstr>SCDBPTASN2!SCDBPTASN2_072BEGN_22</vt:lpstr>
      <vt:lpstr>SCDBPTASN2!SCDBPTASN2_072BEGN_23</vt:lpstr>
      <vt:lpstr>SCDBPTASN2!SCDBPTASN2_072BEGN_24</vt:lpstr>
      <vt:lpstr>SCDBPTASN2!SCDBPTASN2_072BEGN_25</vt:lpstr>
      <vt:lpstr>SCDBPTASN2!SCDBPTASN2_072BEGN_3</vt:lpstr>
      <vt:lpstr>SCDBPTASN2!SCDBPTASN2_072BEGN_4</vt:lpstr>
      <vt:lpstr>SCDBPTASN2!SCDBPTASN2_072BEGN_5</vt:lpstr>
      <vt:lpstr>SCDBPTASN2!SCDBPTASN2_072BEGN_6</vt:lpstr>
      <vt:lpstr>SCDBPTASN2!SCDBPTASN2_072BEGN_7</vt:lpstr>
      <vt:lpstr>SCDBPTASN2!SCDBPTASN2_072BEGN_8</vt:lpstr>
      <vt:lpstr>SCDBPTASN2!SCDBPTASN2_072BEGN_9</vt:lpstr>
      <vt:lpstr>SCDBPTASN2!SCDBPTASN2_072ENDI_10</vt:lpstr>
      <vt:lpstr>SCDBPTASN2!SCDBPTASN2_072ENDI_11</vt:lpstr>
      <vt:lpstr>SCDBPTASN2!SCDBPTASN2_072ENDI_12</vt:lpstr>
      <vt:lpstr>SCDBPTASN2!SCDBPTASN2_072ENDI_13</vt:lpstr>
      <vt:lpstr>SCDBPTASN2!SCDBPTASN2_072ENDI_14</vt:lpstr>
      <vt:lpstr>SCDBPTASN2!SCDBPTASN2_072ENDI_15</vt:lpstr>
      <vt:lpstr>SCDBPTASN2!SCDBPTASN2_072ENDI_16</vt:lpstr>
      <vt:lpstr>SCDBPTASN2!SCDBPTASN2_072ENDI_17</vt:lpstr>
      <vt:lpstr>SCDBPTASN2!SCDBPTASN2_072ENDI_18</vt:lpstr>
      <vt:lpstr>SCDBPTASN2!SCDBPTASN2_072ENDI_19</vt:lpstr>
      <vt:lpstr>SCDBPTASN2!SCDBPTASN2_072ENDI_2</vt:lpstr>
      <vt:lpstr>SCDBPTASN2!SCDBPTASN2_072ENDI_20</vt:lpstr>
      <vt:lpstr>SCDBPTASN2!SCDBPTASN2_072ENDI_21</vt:lpstr>
      <vt:lpstr>SCDBPTASN2!SCDBPTASN2_072ENDI_22</vt:lpstr>
      <vt:lpstr>SCDBPTASN2!SCDBPTASN2_072ENDI_23</vt:lpstr>
      <vt:lpstr>SCDBPTASN2!SCDBPTASN2_072ENDI_24</vt:lpstr>
      <vt:lpstr>SCDBPTASN2!SCDBPTASN2_072ENDI_25</vt:lpstr>
      <vt:lpstr>SCDBPTASN2!SCDBPTASN2_072ENDI_3</vt:lpstr>
      <vt:lpstr>SCDBPTASN2!SCDBPTASN2_072ENDI_4</vt:lpstr>
      <vt:lpstr>SCDBPTASN2!SCDBPTASN2_072ENDI_5</vt:lpstr>
      <vt:lpstr>SCDBPTASN2!SCDBPTASN2_072ENDI_6</vt:lpstr>
      <vt:lpstr>SCDBPTASN2!SCDBPTASN2_072ENDI_7</vt:lpstr>
      <vt:lpstr>SCDBPTASN2!SCDBPTASN2_072ENDI_8</vt:lpstr>
      <vt:lpstr>SCDBPTASN2!SCDBPTASN2_072ENDI_9</vt:lpstr>
      <vt:lpstr>SCDBPTASN2!SCDBPTASN2_0730000_Range</vt:lpstr>
      <vt:lpstr>SCDBPTASN2!SCDBPTASN2_0739999_13</vt:lpstr>
      <vt:lpstr>SCDBPTASN2!SCDBPTASN2_0739999_14</vt:lpstr>
      <vt:lpstr>SCDBPTASN2!SCDBPTASN2_0739999_15</vt:lpstr>
      <vt:lpstr>SCDBPTASN2!SCDBPTASN2_0739999_16</vt:lpstr>
      <vt:lpstr>SCDBPTASN2!SCDBPTASN2_0739999_17</vt:lpstr>
      <vt:lpstr>SCDBPTASN2!SCDBPTASN2_0739999_19</vt:lpstr>
      <vt:lpstr>SCDBPTASN2!SCDBPTASN2_0739999_20</vt:lpstr>
      <vt:lpstr>SCDBPTASN2!SCDBPTASN2_0739999_21</vt:lpstr>
      <vt:lpstr>SCDBPTASN2!SCDBPTASN2_0739999_22</vt:lpstr>
      <vt:lpstr>SCDBPTASN2!SCDBPTASN2_0739999_23</vt:lpstr>
      <vt:lpstr>SCDBPTASN2!SCDBPTASN2_0739999_24</vt:lpstr>
      <vt:lpstr>SCDBPTASN2!SCDBPTASN2_073BEGN_1</vt:lpstr>
      <vt:lpstr>SCDBPTASN2!SCDBPTASN2_073BEGN_10</vt:lpstr>
      <vt:lpstr>SCDBPTASN2!SCDBPTASN2_073BEGN_11</vt:lpstr>
      <vt:lpstr>SCDBPTASN2!SCDBPTASN2_073BEGN_12</vt:lpstr>
      <vt:lpstr>SCDBPTASN2!SCDBPTASN2_073BEGN_13</vt:lpstr>
      <vt:lpstr>SCDBPTASN2!SCDBPTASN2_073BEGN_14</vt:lpstr>
      <vt:lpstr>SCDBPTASN2!SCDBPTASN2_073BEGN_15</vt:lpstr>
      <vt:lpstr>SCDBPTASN2!SCDBPTASN2_073BEGN_16</vt:lpstr>
      <vt:lpstr>SCDBPTASN2!SCDBPTASN2_073BEGN_17</vt:lpstr>
      <vt:lpstr>SCDBPTASN2!SCDBPTASN2_073BEGN_18</vt:lpstr>
      <vt:lpstr>SCDBPTASN2!SCDBPTASN2_073BEGN_19</vt:lpstr>
      <vt:lpstr>SCDBPTASN2!SCDBPTASN2_073BEGN_2</vt:lpstr>
      <vt:lpstr>SCDBPTASN2!SCDBPTASN2_073BEGN_20</vt:lpstr>
      <vt:lpstr>SCDBPTASN2!SCDBPTASN2_073BEGN_21</vt:lpstr>
      <vt:lpstr>SCDBPTASN2!SCDBPTASN2_073BEGN_22</vt:lpstr>
      <vt:lpstr>SCDBPTASN2!SCDBPTASN2_073BEGN_23</vt:lpstr>
      <vt:lpstr>SCDBPTASN2!SCDBPTASN2_073BEGN_24</vt:lpstr>
      <vt:lpstr>SCDBPTASN2!SCDBPTASN2_073BEGN_25</vt:lpstr>
      <vt:lpstr>SCDBPTASN2!SCDBPTASN2_073BEGN_3</vt:lpstr>
      <vt:lpstr>SCDBPTASN2!SCDBPTASN2_073BEGN_4</vt:lpstr>
      <vt:lpstr>SCDBPTASN2!SCDBPTASN2_073BEGN_5</vt:lpstr>
      <vt:lpstr>SCDBPTASN2!SCDBPTASN2_073BEGN_6</vt:lpstr>
      <vt:lpstr>SCDBPTASN2!SCDBPTASN2_073BEGN_7</vt:lpstr>
      <vt:lpstr>SCDBPTASN2!SCDBPTASN2_073BEGN_8</vt:lpstr>
      <vt:lpstr>SCDBPTASN2!SCDBPTASN2_073BEGN_9</vt:lpstr>
      <vt:lpstr>SCDBPTASN2!SCDBPTASN2_073ENDI_10</vt:lpstr>
      <vt:lpstr>SCDBPTASN2!SCDBPTASN2_073ENDI_11</vt:lpstr>
      <vt:lpstr>SCDBPTASN2!SCDBPTASN2_073ENDI_12</vt:lpstr>
      <vt:lpstr>SCDBPTASN2!SCDBPTASN2_073ENDI_13</vt:lpstr>
      <vt:lpstr>SCDBPTASN2!SCDBPTASN2_073ENDI_14</vt:lpstr>
      <vt:lpstr>SCDBPTASN2!SCDBPTASN2_073ENDI_15</vt:lpstr>
      <vt:lpstr>SCDBPTASN2!SCDBPTASN2_073ENDI_16</vt:lpstr>
      <vt:lpstr>SCDBPTASN2!SCDBPTASN2_073ENDI_17</vt:lpstr>
      <vt:lpstr>SCDBPTASN2!SCDBPTASN2_073ENDI_18</vt:lpstr>
      <vt:lpstr>SCDBPTASN2!SCDBPTASN2_073ENDI_19</vt:lpstr>
      <vt:lpstr>SCDBPTASN2!SCDBPTASN2_073ENDI_2</vt:lpstr>
      <vt:lpstr>SCDBPTASN2!SCDBPTASN2_073ENDI_20</vt:lpstr>
      <vt:lpstr>SCDBPTASN2!SCDBPTASN2_073ENDI_21</vt:lpstr>
      <vt:lpstr>SCDBPTASN2!SCDBPTASN2_073ENDI_22</vt:lpstr>
      <vt:lpstr>SCDBPTASN2!SCDBPTASN2_073ENDI_23</vt:lpstr>
      <vt:lpstr>SCDBPTASN2!SCDBPTASN2_073ENDI_24</vt:lpstr>
      <vt:lpstr>SCDBPTASN2!SCDBPTASN2_073ENDI_25</vt:lpstr>
      <vt:lpstr>SCDBPTASN2!SCDBPTASN2_073ENDI_3</vt:lpstr>
      <vt:lpstr>SCDBPTASN2!SCDBPTASN2_073ENDI_4</vt:lpstr>
      <vt:lpstr>SCDBPTASN2!SCDBPTASN2_073ENDI_5</vt:lpstr>
      <vt:lpstr>SCDBPTASN2!SCDBPTASN2_073ENDI_6</vt:lpstr>
      <vt:lpstr>SCDBPTASN2!SCDBPTASN2_073ENDI_7</vt:lpstr>
      <vt:lpstr>SCDBPTASN2!SCDBPTASN2_073ENDI_8</vt:lpstr>
      <vt:lpstr>SCDBPTASN2!SCDBPTASN2_073ENDI_9</vt:lpstr>
      <vt:lpstr>SCDBPTASN2!SCDBPTASN2_0740000_Range</vt:lpstr>
      <vt:lpstr>SCDBPTASN2!SCDBPTASN2_0749999_13</vt:lpstr>
      <vt:lpstr>SCDBPTASN2!SCDBPTASN2_0749999_14</vt:lpstr>
      <vt:lpstr>SCDBPTASN2!SCDBPTASN2_0749999_15</vt:lpstr>
      <vt:lpstr>SCDBPTASN2!SCDBPTASN2_0749999_16</vt:lpstr>
      <vt:lpstr>SCDBPTASN2!SCDBPTASN2_0749999_17</vt:lpstr>
      <vt:lpstr>SCDBPTASN2!SCDBPTASN2_0749999_19</vt:lpstr>
      <vt:lpstr>SCDBPTASN2!SCDBPTASN2_0749999_20</vt:lpstr>
      <vt:lpstr>SCDBPTASN2!SCDBPTASN2_0749999_21</vt:lpstr>
      <vt:lpstr>SCDBPTASN2!SCDBPTASN2_0749999_22</vt:lpstr>
      <vt:lpstr>SCDBPTASN2!SCDBPTASN2_0749999_23</vt:lpstr>
      <vt:lpstr>SCDBPTASN2!SCDBPTASN2_0749999_24</vt:lpstr>
      <vt:lpstr>SCDBPTASN2!SCDBPTASN2_074BEGN_1</vt:lpstr>
      <vt:lpstr>SCDBPTASN2!SCDBPTASN2_074BEGN_10</vt:lpstr>
      <vt:lpstr>SCDBPTASN2!SCDBPTASN2_074BEGN_11</vt:lpstr>
      <vt:lpstr>SCDBPTASN2!SCDBPTASN2_074BEGN_12</vt:lpstr>
      <vt:lpstr>SCDBPTASN2!SCDBPTASN2_074BEGN_13</vt:lpstr>
      <vt:lpstr>SCDBPTASN2!SCDBPTASN2_074BEGN_14</vt:lpstr>
      <vt:lpstr>SCDBPTASN2!SCDBPTASN2_074BEGN_15</vt:lpstr>
      <vt:lpstr>SCDBPTASN2!SCDBPTASN2_074BEGN_16</vt:lpstr>
      <vt:lpstr>SCDBPTASN2!SCDBPTASN2_074BEGN_17</vt:lpstr>
      <vt:lpstr>SCDBPTASN2!SCDBPTASN2_074BEGN_18</vt:lpstr>
      <vt:lpstr>SCDBPTASN2!SCDBPTASN2_074BEGN_19</vt:lpstr>
      <vt:lpstr>SCDBPTASN2!SCDBPTASN2_074BEGN_2</vt:lpstr>
      <vt:lpstr>SCDBPTASN2!SCDBPTASN2_074BEGN_20</vt:lpstr>
      <vt:lpstr>SCDBPTASN2!SCDBPTASN2_074BEGN_21</vt:lpstr>
      <vt:lpstr>SCDBPTASN2!SCDBPTASN2_074BEGN_22</vt:lpstr>
      <vt:lpstr>SCDBPTASN2!SCDBPTASN2_074BEGN_23</vt:lpstr>
      <vt:lpstr>SCDBPTASN2!SCDBPTASN2_074BEGN_24</vt:lpstr>
      <vt:lpstr>SCDBPTASN2!SCDBPTASN2_074BEGN_25</vt:lpstr>
      <vt:lpstr>SCDBPTASN2!SCDBPTASN2_074BEGN_3</vt:lpstr>
      <vt:lpstr>SCDBPTASN2!SCDBPTASN2_074BEGN_4</vt:lpstr>
      <vt:lpstr>SCDBPTASN2!SCDBPTASN2_074BEGN_5</vt:lpstr>
      <vt:lpstr>SCDBPTASN2!SCDBPTASN2_074BEGN_6</vt:lpstr>
      <vt:lpstr>SCDBPTASN2!SCDBPTASN2_074BEGN_7</vt:lpstr>
      <vt:lpstr>SCDBPTASN2!SCDBPTASN2_074BEGN_8</vt:lpstr>
      <vt:lpstr>SCDBPTASN2!SCDBPTASN2_074BEGN_9</vt:lpstr>
      <vt:lpstr>SCDBPTASN2!SCDBPTASN2_074ENDI_10</vt:lpstr>
      <vt:lpstr>SCDBPTASN2!SCDBPTASN2_074ENDI_11</vt:lpstr>
      <vt:lpstr>SCDBPTASN2!SCDBPTASN2_074ENDI_12</vt:lpstr>
      <vt:lpstr>SCDBPTASN2!SCDBPTASN2_074ENDI_13</vt:lpstr>
      <vt:lpstr>SCDBPTASN2!SCDBPTASN2_074ENDI_14</vt:lpstr>
      <vt:lpstr>SCDBPTASN2!SCDBPTASN2_074ENDI_15</vt:lpstr>
      <vt:lpstr>SCDBPTASN2!SCDBPTASN2_074ENDI_16</vt:lpstr>
      <vt:lpstr>SCDBPTASN2!SCDBPTASN2_074ENDI_17</vt:lpstr>
      <vt:lpstr>SCDBPTASN2!SCDBPTASN2_074ENDI_18</vt:lpstr>
      <vt:lpstr>SCDBPTASN2!SCDBPTASN2_074ENDI_19</vt:lpstr>
      <vt:lpstr>SCDBPTASN2!SCDBPTASN2_074ENDI_2</vt:lpstr>
      <vt:lpstr>SCDBPTASN2!SCDBPTASN2_074ENDI_20</vt:lpstr>
      <vt:lpstr>SCDBPTASN2!SCDBPTASN2_074ENDI_21</vt:lpstr>
      <vt:lpstr>SCDBPTASN2!SCDBPTASN2_074ENDI_22</vt:lpstr>
      <vt:lpstr>SCDBPTASN2!SCDBPTASN2_074ENDI_23</vt:lpstr>
      <vt:lpstr>SCDBPTASN2!SCDBPTASN2_074ENDI_24</vt:lpstr>
      <vt:lpstr>SCDBPTASN2!SCDBPTASN2_074ENDI_25</vt:lpstr>
      <vt:lpstr>SCDBPTASN2!SCDBPTASN2_074ENDI_3</vt:lpstr>
      <vt:lpstr>SCDBPTASN2!SCDBPTASN2_074ENDI_4</vt:lpstr>
      <vt:lpstr>SCDBPTASN2!SCDBPTASN2_074ENDI_5</vt:lpstr>
      <vt:lpstr>SCDBPTASN2!SCDBPTASN2_074ENDI_6</vt:lpstr>
      <vt:lpstr>SCDBPTASN2!SCDBPTASN2_074ENDI_7</vt:lpstr>
      <vt:lpstr>SCDBPTASN2!SCDBPTASN2_074ENDI_8</vt:lpstr>
      <vt:lpstr>SCDBPTASN2!SCDBPTASN2_074ENDI_9</vt:lpstr>
      <vt:lpstr>SCDBPTASN2!SCDBPTASN2_0750000_Range</vt:lpstr>
      <vt:lpstr>SCDBPTASN2!SCDBPTASN2_0759999_13</vt:lpstr>
      <vt:lpstr>SCDBPTASN2!SCDBPTASN2_0759999_14</vt:lpstr>
      <vt:lpstr>SCDBPTASN2!SCDBPTASN2_0759999_15</vt:lpstr>
      <vt:lpstr>SCDBPTASN2!SCDBPTASN2_0759999_16</vt:lpstr>
      <vt:lpstr>SCDBPTASN2!SCDBPTASN2_0759999_17</vt:lpstr>
      <vt:lpstr>SCDBPTASN2!SCDBPTASN2_0759999_19</vt:lpstr>
      <vt:lpstr>SCDBPTASN2!SCDBPTASN2_0759999_20</vt:lpstr>
      <vt:lpstr>SCDBPTASN2!SCDBPTASN2_0759999_21</vt:lpstr>
      <vt:lpstr>SCDBPTASN2!SCDBPTASN2_0759999_22</vt:lpstr>
      <vt:lpstr>SCDBPTASN2!SCDBPTASN2_0759999_23</vt:lpstr>
      <vt:lpstr>SCDBPTASN2!SCDBPTASN2_0759999_24</vt:lpstr>
      <vt:lpstr>SCDBPTASN2!SCDBPTASN2_075BEGN_1</vt:lpstr>
      <vt:lpstr>SCDBPTASN2!SCDBPTASN2_075BEGN_10</vt:lpstr>
      <vt:lpstr>SCDBPTASN2!SCDBPTASN2_075BEGN_11</vt:lpstr>
      <vt:lpstr>SCDBPTASN2!SCDBPTASN2_075BEGN_12</vt:lpstr>
      <vt:lpstr>SCDBPTASN2!SCDBPTASN2_075BEGN_13</vt:lpstr>
      <vt:lpstr>SCDBPTASN2!SCDBPTASN2_075BEGN_14</vt:lpstr>
      <vt:lpstr>SCDBPTASN2!SCDBPTASN2_075BEGN_15</vt:lpstr>
      <vt:lpstr>SCDBPTASN2!SCDBPTASN2_075BEGN_16</vt:lpstr>
      <vt:lpstr>SCDBPTASN2!SCDBPTASN2_075BEGN_17</vt:lpstr>
      <vt:lpstr>SCDBPTASN2!SCDBPTASN2_075BEGN_18</vt:lpstr>
      <vt:lpstr>SCDBPTASN2!SCDBPTASN2_075BEGN_19</vt:lpstr>
      <vt:lpstr>SCDBPTASN2!SCDBPTASN2_075BEGN_2</vt:lpstr>
      <vt:lpstr>SCDBPTASN2!SCDBPTASN2_075BEGN_20</vt:lpstr>
      <vt:lpstr>SCDBPTASN2!SCDBPTASN2_075BEGN_21</vt:lpstr>
      <vt:lpstr>SCDBPTASN2!SCDBPTASN2_075BEGN_22</vt:lpstr>
      <vt:lpstr>SCDBPTASN2!SCDBPTASN2_075BEGN_23</vt:lpstr>
      <vt:lpstr>SCDBPTASN2!SCDBPTASN2_075BEGN_24</vt:lpstr>
      <vt:lpstr>SCDBPTASN2!SCDBPTASN2_075BEGN_25</vt:lpstr>
      <vt:lpstr>SCDBPTASN2!SCDBPTASN2_075BEGN_3</vt:lpstr>
      <vt:lpstr>SCDBPTASN2!SCDBPTASN2_075BEGN_4</vt:lpstr>
      <vt:lpstr>SCDBPTASN2!SCDBPTASN2_075BEGN_5</vt:lpstr>
      <vt:lpstr>SCDBPTASN2!SCDBPTASN2_075BEGN_6</vt:lpstr>
      <vt:lpstr>SCDBPTASN2!SCDBPTASN2_075BEGN_7</vt:lpstr>
      <vt:lpstr>SCDBPTASN2!SCDBPTASN2_075BEGN_8</vt:lpstr>
      <vt:lpstr>SCDBPTASN2!SCDBPTASN2_075BEGN_9</vt:lpstr>
      <vt:lpstr>SCDBPTASN2!SCDBPTASN2_075ENDI_10</vt:lpstr>
      <vt:lpstr>SCDBPTASN2!SCDBPTASN2_075ENDI_11</vt:lpstr>
      <vt:lpstr>SCDBPTASN2!SCDBPTASN2_075ENDI_12</vt:lpstr>
      <vt:lpstr>SCDBPTASN2!SCDBPTASN2_075ENDI_13</vt:lpstr>
      <vt:lpstr>SCDBPTASN2!SCDBPTASN2_075ENDI_14</vt:lpstr>
      <vt:lpstr>SCDBPTASN2!SCDBPTASN2_075ENDI_15</vt:lpstr>
      <vt:lpstr>SCDBPTASN2!SCDBPTASN2_075ENDI_16</vt:lpstr>
      <vt:lpstr>SCDBPTASN2!SCDBPTASN2_075ENDI_17</vt:lpstr>
      <vt:lpstr>SCDBPTASN2!SCDBPTASN2_075ENDI_18</vt:lpstr>
      <vt:lpstr>SCDBPTASN2!SCDBPTASN2_075ENDI_19</vt:lpstr>
      <vt:lpstr>SCDBPTASN2!SCDBPTASN2_075ENDI_2</vt:lpstr>
      <vt:lpstr>SCDBPTASN2!SCDBPTASN2_075ENDI_20</vt:lpstr>
      <vt:lpstr>SCDBPTASN2!SCDBPTASN2_075ENDI_21</vt:lpstr>
      <vt:lpstr>SCDBPTASN2!SCDBPTASN2_075ENDI_22</vt:lpstr>
      <vt:lpstr>SCDBPTASN2!SCDBPTASN2_075ENDI_23</vt:lpstr>
      <vt:lpstr>SCDBPTASN2!SCDBPTASN2_075ENDI_24</vt:lpstr>
      <vt:lpstr>SCDBPTASN2!SCDBPTASN2_075ENDI_25</vt:lpstr>
      <vt:lpstr>SCDBPTASN2!SCDBPTASN2_075ENDI_3</vt:lpstr>
      <vt:lpstr>SCDBPTASN2!SCDBPTASN2_075ENDI_4</vt:lpstr>
      <vt:lpstr>SCDBPTASN2!SCDBPTASN2_075ENDI_5</vt:lpstr>
      <vt:lpstr>SCDBPTASN2!SCDBPTASN2_075ENDI_6</vt:lpstr>
      <vt:lpstr>SCDBPTASN2!SCDBPTASN2_075ENDI_7</vt:lpstr>
      <vt:lpstr>SCDBPTASN2!SCDBPTASN2_075ENDI_8</vt:lpstr>
      <vt:lpstr>SCDBPTASN2!SCDBPTASN2_075ENDI_9</vt:lpstr>
      <vt:lpstr>SCDBPTASN2!SCDBPTASN2_0760000_Range</vt:lpstr>
      <vt:lpstr>SCDBPTASN2!SCDBPTASN2_0769999_13</vt:lpstr>
      <vt:lpstr>SCDBPTASN2!SCDBPTASN2_0769999_14</vt:lpstr>
      <vt:lpstr>SCDBPTASN2!SCDBPTASN2_0769999_15</vt:lpstr>
      <vt:lpstr>SCDBPTASN2!SCDBPTASN2_0769999_16</vt:lpstr>
      <vt:lpstr>SCDBPTASN2!SCDBPTASN2_0769999_17</vt:lpstr>
      <vt:lpstr>SCDBPTASN2!SCDBPTASN2_0769999_19</vt:lpstr>
      <vt:lpstr>SCDBPTASN2!SCDBPTASN2_0769999_20</vt:lpstr>
      <vt:lpstr>SCDBPTASN2!SCDBPTASN2_0769999_21</vt:lpstr>
      <vt:lpstr>SCDBPTASN2!SCDBPTASN2_0769999_22</vt:lpstr>
      <vt:lpstr>SCDBPTASN2!SCDBPTASN2_0769999_23</vt:lpstr>
      <vt:lpstr>SCDBPTASN2!SCDBPTASN2_0769999_24</vt:lpstr>
      <vt:lpstr>SCDBPTASN2!SCDBPTASN2_076BEGN_1</vt:lpstr>
      <vt:lpstr>SCDBPTASN2!SCDBPTASN2_076BEGN_10</vt:lpstr>
      <vt:lpstr>SCDBPTASN2!SCDBPTASN2_076BEGN_11</vt:lpstr>
      <vt:lpstr>SCDBPTASN2!SCDBPTASN2_076BEGN_12</vt:lpstr>
      <vt:lpstr>SCDBPTASN2!SCDBPTASN2_076BEGN_13</vt:lpstr>
      <vt:lpstr>SCDBPTASN2!SCDBPTASN2_076BEGN_14</vt:lpstr>
      <vt:lpstr>SCDBPTASN2!SCDBPTASN2_076BEGN_15</vt:lpstr>
      <vt:lpstr>SCDBPTASN2!SCDBPTASN2_076BEGN_16</vt:lpstr>
      <vt:lpstr>SCDBPTASN2!SCDBPTASN2_076BEGN_17</vt:lpstr>
      <vt:lpstr>SCDBPTASN2!SCDBPTASN2_076BEGN_18</vt:lpstr>
      <vt:lpstr>SCDBPTASN2!SCDBPTASN2_076BEGN_19</vt:lpstr>
      <vt:lpstr>SCDBPTASN2!SCDBPTASN2_076BEGN_2</vt:lpstr>
      <vt:lpstr>SCDBPTASN2!SCDBPTASN2_076BEGN_20</vt:lpstr>
      <vt:lpstr>SCDBPTASN2!SCDBPTASN2_076BEGN_21</vt:lpstr>
      <vt:lpstr>SCDBPTASN2!SCDBPTASN2_076BEGN_22</vt:lpstr>
      <vt:lpstr>SCDBPTASN2!SCDBPTASN2_076BEGN_23</vt:lpstr>
      <vt:lpstr>SCDBPTASN2!SCDBPTASN2_076BEGN_24</vt:lpstr>
      <vt:lpstr>SCDBPTASN2!SCDBPTASN2_076BEGN_25</vt:lpstr>
      <vt:lpstr>SCDBPTASN2!SCDBPTASN2_076BEGN_3</vt:lpstr>
      <vt:lpstr>SCDBPTASN2!SCDBPTASN2_076BEGN_4</vt:lpstr>
      <vt:lpstr>SCDBPTASN2!SCDBPTASN2_076BEGN_5</vt:lpstr>
      <vt:lpstr>SCDBPTASN2!SCDBPTASN2_076BEGN_6</vt:lpstr>
      <vt:lpstr>SCDBPTASN2!SCDBPTASN2_076BEGN_7</vt:lpstr>
      <vt:lpstr>SCDBPTASN2!SCDBPTASN2_076BEGN_8</vt:lpstr>
      <vt:lpstr>SCDBPTASN2!SCDBPTASN2_076BEGN_9</vt:lpstr>
      <vt:lpstr>SCDBPTASN2!SCDBPTASN2_076ENDI_10</vt:lpstr>
      <vt:lpstr>SCDBPTASN2!SCDBPTASN2_076ENDI_11</vt:lpstr>
      <vt:lpstr>SCDBPTASN2!SCDBPTASN2_076ENDI_12</vt:lpstr>
      <vt:lpstr>SCDBPTASN2!SCDBPTASN2_076ENDI_13</vt:lpstr>
      <vt:lpstr>SCDBPTASN2!SCDBPTASN2_076ENDI_14</vt:lpstr>
      <vt:lpstr>SCDBPTASN2!SCDBPTASN2_076ENDI_15</vt:lpstr>
      <vt:lpstr>SCDBPTASN2!SCDBPTASN2_076ENDI_16</vt:lpstr>
      <vt:lpstr>SCDBPTASN2!SCDBPTASN2_076ENDI_17</vt:lpstr>
      <vt:lpstr>SCDBPTASN2!SCDBPTASN2_076ENDI_18</vt:lpstr>
      <vt:lpstr>SCDBPTASN2!SCDBPTASN2_076ENDI_19</vt:lpstr>
      <vt:lpstr>SCDBPTASN2!SCDBPTASN2_076ENDI_2</vt:lpstr>
      <vt:lpstr>SCDBPTASN2!SCDBPTASN2_076ENDI_20</vt:lpstr>
      <vt:lpstr>SCDBPTASN2!SCDBPTASN2_076ENDI_21</vt:lpstr>
      <vt:lpstr>SCDBPTASN2!SCDBPTASN2_076ENDI_22</vt:lpstr>
      <vt:lpstr>SCDBPTASN2!SCDBPTASN2_076ENDI_23</vt:lpstr>
      <vt:lpstr>SCDBPTASN2!SCDBPTASN2_076ENDI_24</vt:lpstr>
      <vt:lpstr>SCDBPTASN2!SCDBPTASN2_076ENDI_25</vt:lpstr>
      <vt:lpstr>SCDBPTASN2!SCDBPTASN2_076ENDI_3</vt:lpstr>
      <vt:lpstr>SCDBPTASN2!SCDBPTASN2_076ENDI_4</vt:lpstr>
      <vt:lpstr>SCDBPTASN2!SCDBPTASN2_076ENDI_5</vt:lpstr>
      <vt:lpstr>SCDBPTASN2!SCDBPTASN2_076ENDI_6</vt:lpstr>
      <vt:lpstr>SCDBPTASN2!SCDBPTASN2_076ENDI_7</vt:lpstr>
      <vt:lpstr>SCDBPTASN2!SCDBPTASN2_076ENDI_8</vt:lpstr>
      <vt:lpstr>SCDBPTASN2!SCDBPTASN2_076ENDI_9</vt:lpstr>
      <vt:lpstr>SCDBPTASN2!SCDBPTASN2_0779999_13</vt:lpstr>
      <vt:lpstr>SCDBPTASN2!SCDBPTASN2_0779999_14</vt:lpstr>
      <vt:lpstr>SCDBPTASN2!SCDBPTASN2_0779999_15</vt:lpstr>
      <vt:lpstr>SCDBPTASN2!SCDBPTASN2_0779999_16</vt:lpstr>
      <vt:lpstr>SCDBPTASN2!SCDBPTASN2_0779999_17</vt:lpstr>
      <vt:lpstr>SCDBPTASN2!SCDBPTASN2_0779999_19</vt:lpstr>
      <vt:lpstr>SCDBPTASN2!SCDBPTASN2_0779999_20</vt:lpstr>
      <vt:lpstr>SCDBPTASN2!SCDBPTASN2_0779999_21</vt:lpstr>
      <vt:lpstr>SCDBPTASN2!SCDBPTASN2_0779999_22</vt:lpstr>
      <vt:lpstr>SCDBPTASN2!SCDBPTASN2_0779999_23</vt:lpstr>
      <vt:lpstr>SCDBPTASN2!SCDBPTASN2_0779999_24</vt:lpstr>
      <vt:lpstr>SCDBPTASN2!SCDBPTASN2_0789999_13</vt:lpstr>
      <vt:lpstr>SCDBPTASN2!SCDBPTASN2_0789999_14</vt:lpstr>
      <vt:lpstr>SCDBPTASN2!SCDBPTASN2_0789999_15</vt:lpstr>
      <vt:lpstr>SCDBPTASN2!SCDBPTASN2_0789999_16</vt:lpstr>
      <vt:lpstr>SCDBPTASN2!SCDBPTASN2_0789999_17</vt:lpstr>
      <vt:lpstr>SCDBPTASN2!SCDBPTASN2_0789999_19</vt:lpstr>
      <vt:lpstr>SCDBPTASN2!SCDBPTASN2_0789999_20</vt:lpstr>
      <vt:lpstr>SCDBPTASN2!SCDBPTASN2_0789999_21</vt:lpstr>
      <vt:lpstr>SCDBPTASN2!SCDBPTASN2_0789999_22</vt:lpstr>
      <vt:lpstr>SCDBPTASN2!SCDBPTASN2_0789999_23</vt:lpstr>
      <vt:lpstr>SCDBPTASN2!SCDBPTASN2_0789999_24</vt:lpstr>
      <vt:lpstr>SCDBPTASN2!SCDBPTASN2_0799999_13</vt:lpstr>
      <vt:lpstr>SCDBPTASN2!SCDBPTASN2_0799999_14</vt:lpstr>
      <vt:lpstr>SCDBPTASN2!SCDBPTASN2_0799999_15</vt:lpstr>
      <vt:lpstr>SCDBPTASN2!SCDBPTASN2_0799999_16</vt:lpstr>
      <vt:lpstr>SCDBPTASN2!SCDBPTASN2_0799999_17</vt:lpstr>
      <vt:lpstr>SCDBPTASN2!SCDBPTASN2_0799999_19</vt:lpstr>
      <vt:lpstr>SCDBPTASN2!SCDBPTASN2_0799999_20</vt:lpstr>
      <vt:lpstr>SCDBPTASN2!SCDBPTASN2_0799999_21</vt:lpstr>
      <vt:lpstr>SCDBPTASN2!SCDBPTASN2_0799999_22</vt:lpstr>
      <vt:lpstr>SCDBPTASN2!SCDBPTASN2_0799999_23</vt:lpstr>
      <vt:lpstr>SCDBPTASN2!SCDBPTASN2_0799999_24</vt:lpstr>
      <vt:lpstr>SCDBPTASN2!SCDBPTASN2_0809999_13</vt:lpstr>
      <vt:lpstr>SCDBPTASN2!SCDBPTASN2_0809999_14</vt:lpstr>
      <vt:lpstr>SCDBPTASN2!SCDBPTASN2_0809999_15</vt:lpstr>
      <vt:lpstr>SCDBPTASN2!SCDBPTASN2_0809999_16</vt:lpstr>
      <vt:lpstr>SCDBPTASN2!SCDBPTASN2_0809999_17</vt:lpstr>
      <vt:lpstr>SCDBPTASN2!SCDBPTASN2_0809999_19</vt:lpstr>
      <vt:lpstr>SCDBPTASN2!SCDBPTASN2_0809999_20</vt:lpstr>
      <vt:lpstr>SCDBPTASN2!SCDBPTASN2_0809999_21</vt:lpstr>
      <vt:lpstr>SCDBPTASN2!SCDBPTASN2_0809999_22</vt:lpstr>
      <vt:lpstr>SCDBPTASN2!SCDBPTASN2_0809999_23</vt:lpstr>
      <vt:lpstr>SCDBPTASN2!SCDBPTASN2_0809999_24</vt:lpstr>
      <vt:lpstr>SCDBPTASN2!SCDBPTASN2_0819999_13</vt:lpstr>
      <vt:lpstr>SCDBPTASN2!SCDBPTASN2_0819999_14</vt:lpstr>
      <vt:lpstr>SCDBPTASN2!SCDBPTASN2_0819999_15</vt:lpstr>
      <vt:lpstr>SCDBPTASN2!SCDBPTASN2_0819999_16</vt:lpstr>
      <vt:lpstr>SCDBPTASN2!SCDBPTASN2_0819999_17</vt:lpstr>
      <vt:lpstr>SCDBPTASN2!SCDBPTASN2_0819999_19</vt:lpstr>
      <vt:lpstr>SCDBPTASN2!SCDBPTASN2_0819999_20</vt:lpstr>
      <vt:lpstr>SCDBPTASN2!SCDBPTASN2_0819999_21</vt:lpstr>
      <vt:lpstr>SCDBPTASN2!SCDBPTASN2_0819999_22</vt:lpstr>
      <vt:lpstr>SCDBPTASN2!SCDBPTASN2_0819999_23</vt:lpstr>
      <vt:lpstr>SCDBPTASN2!SCDBPTASN2_0819999_24</vt:lpstr>
      <vt:lpstr>SCDBPTASN2!SCDBPTASN2_0829999_13</vt:lpstr>
      <vt:lpstr>SCDBPTASN2!SCDBPTASN2_0829999_14</vt:lpstr>
      <vt:lpstr>SCDBPTASN2!SCDBPTASN2_0829999_15</vt:lpstr>
      <vt:lpstr>SCDBPTASN2!SCDBPTASN2_0829999_16</vt:lpstr>
      <vt:lpstr>SCDBPTASN2!SCDBPTASN2_0829999_17</vt:lpstr>
      <vt:lpstr>SCDBPTASN2!SCDBPTASN2_0829999_19</vt:lpstr>
      <vt:lpstr>SCDBPTASN2!SCDBPTASN2_0829999_20</vt:lpstr>
      <vt:lpstr>SCDBPTASN2!SCDBPTASN2_0829999_21</vt:lpstr>
      <vt:lpstr>SCDBPTASN2!SCDBPTASN2_0829999_22</vt:lpstr>
      <vt:lpstr>SCDBPTASN2!SCDBPTASN2_0829999_23</vt:lpstr>
      <vt:lpstr>SCDBPTASN2!SCDBPTASN2_0829999_24</vt:lpstr>
      <vt:lpstr>SCDBPTASN2!SCDBPTASN2_0839999_13</vt:lpstr>
      <vt:lpstr>SCDBPTASN2!SCDBPTASN2_0839999_14</vt:lpstr>
      <vt:lpstr>SCDBPTASN2!SCDBPTASN2_0839999_15</vt:lpstr>
      <vt:lpstr>SCDBPTASN2!SCDBPTASN2_0839999_16</vt:lpstr>
      <vt:lpstr>SCDBPTASN2!SCDBPTASN2_0839999_17</vt:lpstr>
      <vt:lpstr>SCDBPTASN2!SCDBPTASN2_0839999_19</vt:lpstr>
      <vt:lpstr>SCDBPTASN2!SCDBPTASN2_0839999_20</vt:lpstr>
      <vt:lpstr>SCDBPTASN2!SCDBPTASN2_0839999_21</vt:lpstr>
      <vt:lpstr>SCDBPTASN2!SCDBPTASN2_0839999_22</vt:lpstr>
      <vt:lpstr>SCDBPTASN2!SCDBPTASN2_0839999_23</vt:lpstr>
      <vt:lpstr>SCDBPTASN2!SCDBPTASN2_0839999_24</vt:lpstr>
      <vt:lpstr>SCDBPTASN2!SCDBPTASN2_0849999_13</vt:lpstr>
      <vt:lpstr>SCDBPTASN2!SCDBPTASN2_0849999_14</vt:lpstr>
      <vt:lpstr>SCDBPTASN2!SCDBPTASN2_0849999_15</vt:lpstr>
      <vt:lpstr>SCDBPTASN2!SCDBPTASN2_0849999_16</vt:lpstr>
      <vt:lpstr>SCDBPTASN2!SCDBPTASN2_0849999_17</vt:lpstr>
      <vt:lpstr>SCDBPTASN2!SCDBPTASN2_0849999_19</vt:lpstr>
      <vt:lpstr>SCDBPTASN2!SCDBPTASN2_0849999_20</vt:lpstr>
      <vt:lpstr>SCDBPTASN2!SCDBPTASN2_0849999_21</vt:lpstr>
      <vt:lpstr>SCDBPTASN2!SCDBPTASN2_0849999_22</vt:lpstr>
      <vt:lpstr>SCDBPTASN2!SCDBPTASN2_0849999_23</vt:lpstr>
      <vt:lpstr>SCDBPTASN2!SCDBPTASN2_0849999_24</vt:lpstr>
      <vt:lpstr>SCDBPTASN2!SCDBPTASN2_0850000_Range</vt:lpstr>
      <vt:lpstr>SCDBPTASN2!SCDBPTASN2_0850001_1</vt:lpstr>
      <vt:lpstr>SCDBPTASN2!SCDBPTASN2_0850001_10</vt:lpstr>
      <vt:lpstr>SCDBPTASN2!SCDBPTASN2_0850001_11</vt:lpstr>
      <vt:lpstr>SCDBPTASN2!SCDBPTASN2_0850001_12</vt:lpstr>
      <vt:lpstr>SCDBPTASN2!SCDBPTASN2_0850001_13</vt:lpstr>
      <vt:lpstr>SCDBPTASN2!SCDBPTASN2_0850001_14</vt:lpstr>
      <vt:lpstr>SCDBPTASN2!SCDBPTASN2_0850001_15</vt:lpstr>
      <vt:lpstr>SCDBPTASN2!SCDBPTASN2_0850001_16</vt:lpstr>
      <vt:lpstr>SCDBPTASN2!SCDBPTASN2_0850001_17</vt:lpstr>
      <vt:lpstr>SCDBPTASN2!SCDBPTASN2_0850001_18</vt:lpstr>
      <vt:lpstr>SCDBPTASN2!SCDBPTASN2_0850001_19</vt:lpstr>
      <vt:lpstr>SCDBPTASN2!SCDBPTASN2_0850001_2</vt:lpstr>
      <vt:lpstr>SCDBPTASN2!SCDBPTASN2_0850001_20</vt:lpstr>
      <vt:lpstr>SCDBPTASN2!SCDBPTASN2_0850001_21</vt:lpstr>
      <vt:lpstr>SCDBPTASN2!SCDBPTASN2_0850001_22</vt:lpstr>
      <vt:lpstr>SCDBPTASN2!SCDBPTASN2_0850001_23</vt:lpstr>
      <vt:lpstr>SCDBPTASN2!SCDBPTASN2_0850001_24</vt:lpstr>
      <vt:lpstr>SCDBPTASN2!SCDBPTASN2_0850001_25</vt:lpstr>
      <vt:lpstr>SCDBPTASN2!SCDBPTASN2_0850001_3</vt:lpstr>
      <vt:lpstr>SCDBPTASN2!SCDBPTASN2_0850001_4</vt:lpstr>
      <vt:lpstr>SCDBPTASN2!SCDBPTASN2_0850001_5</vt:lpstr>
      <vt:lpstr>SCDBPTASN2!SCDBPTASN2_0850001_6</vt:lpstr>
      <vt:lpstr>SCDBPTASN2!SCDBPTASN2_0850001_7</vt:lpstr>
      <vt:lpstr>SCDBPTASN2!SCDBPTASN2_0850001_8</vt:lpstr>
      <vt:lpstr>SCDBPTASN2!SCDBPTASN2_0850001_9</vt:lpstr>
      <vt:lpstr>SCDBPTASN2!SCDBPTASN2_0859999_13</vt:lpstr>
      <vt:lpstr>SCDBPTASN2!SCDBPTASN2_0859999_14</vt:lpstr>
      <vt:lpstr>SCDBPTASN2!SCDBPTASN2_0859999_15</vt:lpstr>
      <vt:lpstr>SCDBPTASN2!SCDBPTASN2_0859999_16</vt:lpstr>
      <vt:lpstr>SCDBPTASN2!SCDBPTASN2_0859999_17</vt:lpstr>
      <vt:lpstr>SCDBPTASN2!SCDBPTASN2_0859999_19</vt:lpstr>
      <vt:lpstr>SCDBPTASN2!SCDBPTASN2_0859999_20</vt:lpstr>
      <vt:lpstr>SCDBPTASN2!SCDBPTASN2_0859999_21</vt:lpstr>
      <vt:lpstr>SCDBPTASN2!SCDBPTASN2_0859999_22</vt:lpstr>
      <vt:lpstr>SCDBPTASN2!SCDBPTASN2_0859999_23</vt:lpstr>
      <vt:lpstr>SCDBPTASN2!SCDBPTASN2_0859999_24</vt:lpstr>
      <vt:lpstr>SCDBPTASN2!SCDBPTASN2_085BEGN_1</vt:lpstr>
      <vt:lpstr>SCDBPTASN2!SCDBPTASN2_085BEGN_10</vt:lpstr>
      <vt:lpstr>SCDBPTASN2!SCDBPTASN2_085BEGN_11</vt:lpstr>
      <vt:lpstr>SCDBPTASN2!SCDBPTASN2_085BEGN_12</vt:lpstr>
      <vt:lpstr>SCDBPTASN2!SCDBPTASN2_085BEGN_13</vt:lpstr>
      <vt:lpstr>SCDBPTASN2!SCDBPTASN2_085BEGN_14</vt:lpstr>
      <vt:lpstr>SCDBPTASN2!SCDBPTASN2_085BEGN_15</vt:lpstr>
      <vt:lpstr>SCDBPTASN2!SCDBPTASN2_085BEGN_16</vt:lpstr>
      <vt:lpstr>SCDBPTASN2!SCDBPTASN2_085BEGN_17</vt:lpstr>
      <vt:lpstr>SCDBPTASN2!SCDBPTASN2_085BEGN_18</vt:lpstr>
      <vt:lpstr>SCDBPTASN2!SCDBPTASN2_085BEGN_19</vt:lpstr>
      <vt:lpstr>SCDBPTASN2!SCDBPTASN2_085BEGN_2</vt:lpstr>
      <vt:lpstr>SCDBPTASN2!SCDBPTASN2_085BEGN_20</vt:lpstr>
      <vt:lpstr>SCDBPTASN2!SCDBPTASN2_085BEGN_21</vt:lpstr>
      <vt:lpstr>SCDBPTASN2!SCDBPTASN2_085BEGN_22</vt:lpstr>
      <vt:lpstr>SCDBPTASN2!SCDBPTASN2_085BEGN_23</vt:lpstr>
      <vt:lpstr>SCDBPTASN2!SCDBPTASN2_085BEGN_24</vt:lpstr>
      <vt:lpstr>SCDBPTASN2!SCDBPTASN2_085BEGN_25</vt:lpstr>
      <vt:lpstr>SCDBPTASN2!SCDBPTASN2_085BEGN_3</vt:lpstr>
      <vt:lpstr>SCDBPTASN2!SCDBPTASN2_085BEGN_4</vt:lpstr>
      <vt:lpstr>SCDBPTASN2!SCDBPTASN2_085BEGN_5</vt:lpstr>
      <vt:lpstr>SCDBPTASN2!SCDBPTASN2_085BEGN_6</vt:lpstr>
      <vt:lpstr>SCDBPTASN2!SCDBPTASN2_085BEGN_7</vt:lpstr>
      <vt:lpstr>SCDBPTASN2!SCDBPTASN2_085BEGN_8</vt:lpstr>
      <vt:lpstr>SCDBPTASN2!SCDBPTASN2_085BEGN_9</vt:lpstr>
      <vt:lpstr>SCDBPTASN2!SCDBPTASN2_085ENDI_10</vt:lpstr>
      <vt:lpstr>SCDBPTASN2!SCDBPTASN2_085ENDI_11</vt:lpstr>
      <vt:lpstr>SCDBPTASN2!SCDBPTASN2_085ENDI_12</vt:lpstr>
      <vt:lpstr>SCDBPTASN2!SCDBPTASN2_085ENDI_13</vt:lpstr>
      <vt:lpstr>SCDBPTASN2!SCDBPTASN2_085ENDI_14</vt:lpstr>
      <vt:lpstr>SCDBPTASN2!SCDBPTASN2_085ENDI_15</vt:lpstr>
      <vt:lpstr>SCDBPTASN2!SCDBPTASN2_085ENDI_16</vt:lpstr>
      <vt:lpstr>SCDBPTASN2!SCDBPTASN2_085ENDI_17</vt:lpstr>
      <vt:lpstr>SCDBPTASN2!SCDBPTASN2_085ENDI_18</vt:lpstr>
      <vt:lpstr>SCDBPTASN2!SCDBPTASN2_085ENDI_19</vt:lpstr>
      <vt:lpstr>SCDBPTASN2!SCDBPTASN2_085ENDI_2</vt:lpstr>
      <vt:lpstr>SCDBPTASN2!SCDBPTASN2_085ENDI_20</vt:lpstr>
      <vt:lpstr>SCDBPTASN2!SCDBPTASN2_085ENDI_21</vt:lpstr>
      <vt:lpstr>SCDBPTASN2!SCDBPTASN2_085ENDI_22</vt:lpstr>
      <vt:lpstr>SCDBPTASN2!SCDBPTASN2_085ENDI_23</vt:lpstr>
      <vt:lpstr>SCDBPTASN2!SCDBPTASN2_085ENDI_24</vt:lpstr>
      <vt:lpstr>SCDBPTASN2!SCDBPTASN2_085ENDI_25</vt:lpstr>
      <vt:lpstr>SCDBPTASN2!SCDBPTASN2_085ENDI_3</vt:lpstr>
      <vt:lpstr>SCDBPTASN2!SCDBPTASN2_085ENDI_4</vt:lpstr>
      <vt:lpstr>SCDBPTASN2!SCDBPTASN2_085ENDI_5</vt:lpstr>
      <vt:lpstr>SCDBPTASN2!SCDBPTASN2_085ENDI_6</vt:lpstr>
      <vt:lpstr>SCDBPTASN2!SCDBPTASN2_085ENDI_7</vt:lpstr>
      <vt:lpstr>SCDBPTASN2!SCDBPTASN2_085ENDI_8</vt:lpstr>
      <vt:lpstr>SCDBPTASN2!SCDBPTASN2_085ENDI_9</vt:lpstr>
      <vt:lpstr>SCDBPTASN2!SCDBPTASN2_0860000_Range</vt:lpstr>
      <vt:lpstr>SCDBPTASN2!SCDBPTASN2_0869999_13</vt:lpstr>
      <vt:lpstr>SCDBPTASN2!SCDBPTASN2_0869999_14</vt:lpstr>
      <vt:lpstr>SCDBPTASN2!SCDBPTASN2_0869999_15</vt:lpstr>
      <vt:lpstr>SCDBPTASN2!SCDBPTASN2_0869999_16</vt:lpstr>
      <vt:lpstr>SCDBPTASN2!SCDBPTASN2_0869999_17</vt:lpstr>
      <vt:lpstr>SCDBPTASN2!SCDBPTASN2_0869999_19</vt:lpstr>
      <vt:lpstr>SCDBPTASN2!SCDBPTASN2_0869999_20</vt:lpstr>
      <vt:lpstr>SCDBPTASN2!SCDBPTASN2_0869999_21</vt:lpstr>
      <vt:lpstr>SCDBPTASN2!SCDBPTASN2_0869999_22</vt:lpstr>
      <vt:lpstr>SCDBPTASN2!SCDBPTASN2_0869999_23</vt:lpstr>
      <vt:lpstr>SCDBPTASN2!SCDBPTASN2_0869999_24</vt:lpstr>
      <vt:lpstr>SCDBPTASN2!SCDBPTASN2_086BEGN_1</vt:lpstr>
      <vt:lpstr>SCDBPTASN2!SCDBPTASN2_086BEGN_10</vt:lpstr>
      <vt:lpstr>SCDBPTASN2!SCDBPTASN2_086BEGN_11</vt:lpstr>
      <vt:lpstr>SCDBPTASN2!SCDBPTASN2_086BEGN_12</vt:lpstr>
      <vt:lpstr>SCDBPTASN2!SCDBPTASN2_086BEGN_13</vt:lpstr>
      <vt:lpstr>SCDBPTASN2!SCDBPTASN2_086BEGN_14</vt:lpstr>
      <vt:lpstr>SCDBPTASN2!SCDBPTASN2_086BEGN_15</vt:lpstr>
      <vt:lpstr>SCDBPTASN2!SCDBPTASN2_086BEGN_16</vt:lpstr>
      <vt:lpstr>SCDBPTASN2!SCDBPTASN2_086BEGN_17</vt:lpstr>
      <vt:lpstr>SCDBPTASN2!SCDBPTASN2_086BEGN_18</vt:lpstr>
      <vt:lpstr>SCDBPTASN2!SCDBPTASN2_086BEGN_19</vt:lpstr>
      <vt:lpstr>SCDBPTASN2!SCDBPTASN2_086BEGN_2</vt:lpstr>
      <vt:lpstr>SCDBPTASN2!SCDBPTASN2_086BEGN_20</vt:lpstr>
      <vt:lpstr>SCDBPTASN2!SCDBPTASN2_086BEGN_21</vt:lpstr>
      <vt:lpstr>SCDBPTASN2!SCDBPTASN2_086BEGN_22</vt:lpstr>
      <vt:lpstr>SCDBPTASN2!SCDBPTASN2_086BEGN_23</vt:lpstr>
      <vt:lpstr>SCDBPTASN2!SCDBPTASN2_086BEGN_24</vt:lpstr>
      <vt:lpstr>SCDBPTASN2!SCDBPTASN2_086BEGN_25</vt:lpstr>
      <vt:lpstr>SCDBPTASN2!SCDBPTASN2_086BEGN_3</vt:lpstr>
      <vt:lpstr>SCDBPTASN2!SCDBPTASN2_086BEGN_4</vt:lpstr>
      <vt:lpstr>SCDBPTASN2!SCDBPTASN2_086BEGN_5</vt:lpstr>
      <vt:lpstr>SCDBPTASN2!SCDBPTASN2_086BEGN_6</vt:lpstr>
      <vt:lpstr>SCDBPTASN2!SCDBPTASN2_086BEGN_7</vt:lpstr>
      <vt:lpstr>SCDBPTASN2!SCDBPTASN2_086BEGN_8</vt:lpstr>
      <vt:lpstr>SCDBPTASN2!SCDBPTASN2_086BEGN_9</vt:lpstr>
      <vt:lpstr>SCDBPTASN2!SCDBPTASN2_086ENDI_10</vt:lpstr>
      <vt:lpstr>SCDBPTASN2!SCDBPTASN2_086ENDI_11</vt:lpstr>
      <vt:lpstr>SCDBPTASN2!SCDBPTASN2_086ENDI_12</vt:lpstr>
      <vt:lpstr>SCDBPTASN2!SCDBPTASN2_086ENDI_13</vt:lpstr>
      <vt:lpstr>SCDBPTASN2!SCDBPTASN2_086ENDI_14</vt:lpstr>
      <vt:lpstr>SCDBPTASN2!SCDBPTASN2_086ENDI_15</vt:lpstr>
      <vt:lpstr>SCDBPTASN2!SCDBPTASN2_086ENDI_16</vt:lpstr>
      <vt:lpstr>SCDBPTASN2!SCDBPTASN2_086ENDI_17</vt:lpstr>
      <vt:lpstr>SCDBPTASN2!SCDBPTASN2_086ENDI_18</vt:lpstr>
      <vt:lpstr>SCDBPTASN2!SCDBPTASN2_086ENDI_19</vt:lpstr>
      <vt:lpstr>SCDBPTASN2!SCDBPTASN2_086ENDI_2</vt:lpstr>
      <vt:lpstr>SCDBPTASN2!SCDBPTASN2_086ENDI_20</vt:lpstr>
      <vt:lpstr>SCDBPTASN2!SCDBPTASN2_086ENDI_21</vt:lpstr>
      <vt:lpstr>SCDBPTASN2!SCDBPTASN2_086ENDI_22</vt:lpstr>
      <vt:lpstr>SCDBPTASN2!SCDBPTASN2_086ENDI_23</vt:lpstr>
      <vt:lpstr>SCDBPTASN2!SCDBPTASN2_086ENDI_24</vt:lpstr>
      <vt:lpstr>SCDBPTASN2!SCDBPTASN2_086ENDI_25</vt:lpstr>
      <vt:lpstr>SCDBPTASN2!SCDBPTASN2_086ENDI_3</vt:lpstr>
      <vt:lpstr>SCDBPTASN2!SCDBPTASN2_086ENDI_4</vt:lpstr>
      <vt:lpstr>SCDBPTASN2!SCDBPTASN2_086ENDI_5</vt:lpstr>
      <vt:lpstr>SCDBPTASN2!SCDBPTASN2_086ENDI_6</vt:lpstr>
      <vt:lpstr>SCDBPTASN2!SCDBPTASN2_086ENDI_7</vt:lpstr>
      <vt:lpstr>SCDBPTASN2!SCDBPTASN2_086ENDI_8</vt:lpstr>
      <vt:lpstr>SCDBPTASN2!SCDBPTASN2_086ENDI_9</vt:lpstr>
      <vt:lpstr>SCDBPTASN2!SCDBPTASN2_0870000_Range</vt:lpstr>
      <vt:lpstr>SCDBPTASN2!SCDBPTASN2_0870001_1</vt:lpstr>
      <vt:lpstr>SCDBPTASN2!SCDBPTASN2_0870001_10</vt:lpstr>
      <vt:lpstr>SCDBPTASN2!SCDBPTASN2_0870001_11</vt:lpstr>
      <vt:lpstr>SCDBPTASN2!SCDBPTASN2_0870001_12</vt:lpstr>
      <vt:lpstr>SCDBPTASN2!SCDBPTASN2_0870001_13</vt:lpstr>
      <vt:lpstr>SCDBPTASN2!SCDBPTASN2_0870001_14</vt:lpstr>
      <vt:lpstr>SCDBPTASN2!SCDBPTASN2_0870001_15</vt:lpstr>
      <vt:lpstr>SCDBPTASN2!SCDBPTASN2_0870001_16</vt:lpstr>
      <vt:lpstr>SCDBPTASN2!SCDBPTASN2_0870001_17</vt:lpstr>
      <vt:lpstr>SCDBPTASN2!SCDBPTASN2_0870001_18</vt:lpstr>
      <vt:lpstr>SCDBPTASN2!SCDBPTASN2_0870001_19</vt:lpstr>
      <vt:lpstr>SCDBPTASN2!SCDBPTASN2_0870001_2</vt:lpstr>
      <vt:lpstr>SCDBPTASN2!SCDBPTASN2_0870001_20</vt:lpstr>
      <vt:lpstr>SCDBPTASN2!SCDBPTASN2_0870001_21</vt:lpstr>
      <vt:lpstr>SCDBPTASN2!SCDBPTASN2_0870001_22</vt:lpstr>
      <vt:lpstr>SCDBPTASN2!SCDBPTASN2_0870001_23</vt:lpstr>
      <vt:lpstr>SCDBPTASN2!SCDBPTASN2_0870001_24</vt:lpstr>
      <vt:lpstr>SCDBPTASN2!SCDBPTASN2_0870001_25</vt:lpstr>
      <vt:lpstr>SCDBPTASN2!SCDBPTASN2_0870001_3</vt:lpstr>
      <vt:lpstr>SCDBPTASN2!SCDBPTASN2_0870001_4</vt:lpstr>
      <vt:lpstr>SCDBPTASN2!SCDBPTASN2_0870001_5</vt:lpstr>
      <vt:lpstr>SCDBPTASN2!SCDBPTASN2_0870001_6</vt:lpstr>
      <vt:lpstr>SCDBPTASN2!SCDBPTASN2_0870001_7</vt:lpstr>
      <vt:lpstr>SCDBPTASN2!SCDBPTASN2_0870001_8</vt:lpstr>
      <vt:lpstr>SCDBPTASN2!SCDBPTASN2_0870001_9</vt:lpstr>
      <vt:lpstr>SCDBPTASN2!SCDBPTASN2_0879999_13</vt:lpstr>
      <vt:lpstr>SCDBPTASN2!SCDBPTASN2_0879999_14</vt:lpstr>
      <vt:lpstr>SCDBPTASN2!SCDBPTASN2_0879999_15</vt:lpstr>
      <vt:lpstr>SCDBPTASN2!SCDBPTASN2_0879999_16</vt:lpstr>
      <vt:lpstr>SCDBPTASN2!SCDBPTASN2_0879999_17</vt:lpstr>
      <vt:lpstr>SCDBPTASN2!SCDBPTASN2_0879999_19</vt:lpstr>
      <vt:lpstr>SCDBPTASN2!SCDBPTASN2_0879999_20</vt:lpstr>
      <vt:lpstr>SCDBPTASN2!SCDBPTASN2_0879999_21</vt:lpstr>
      <vt:lpstr>SCDBPTASN2!SCDBPTASN2_0879999_22</vt:lpstr>
      <vt:lpstr>SCDBPTASN2!SCDBPTASN2_0879999_23</vt:lpstr>
      <vt:lpstr>SCDBPTASN2!SCDBPTASN2_0879999_24</vt:lpstr>
      <vt:lpstr>SCDBPTASN2!SCDBPTASN2_087BEGN_1</vt:lpstr>
      <vt:lpstr>SCDBPTASN2!SCDBPTASN2_087BEGN_10</vt:lpstr>
      <vt:lpstr>SCDBPTASN2!SCDBPTASN2_087BEGN_11</vt:lpstr>
      <vt:lpstr>SCDBPTASN2!SCDBPTASN2_087BEGN_12</vt:lpstr>
      <vt:lpstr>SCDBPTASN2!SCDBPTASN2_087BEGN_13</vt:lpstr>
      <vt:lpstr>SCDBPTASN2!SCDBPTASN2_087BEGN_14</vt:lpstr>
      <vt:lpstr>SCDBPTASN2!SCDBPTASN2_087BEGN_15</vt:lpstr>
      <vt:lpstr>SCDBPTASN2!SCDBPTASN2_087BEGN_16</vt:lpstr>
      <vt:lpstr>SCDBPTASN2!SCDBPTASN2_087BEGN_17</vt:lpstr>
      <vt:lpstr>SCDBPTASN2!SCDBPTASN2_087BEGN_18</vt:lpstr>
      <vt:lpstr>SCDBPTASN2!SCDBPTASN2_087BEGN_19</vt:lpstr>
      <vt:lpstr>SCDBPTASN2!SCDBPTASN2_087BEGN_2</vt:lpstr>
      <vt:lpstr>SCDBPTASN2!SCDBPTASN2_087BEGN_20</vt:lpstr>
      <vt:lpstr>SCDBPTASN2!SCDBPTASN2_087BEGN_21</vt:lpstr>
      <vt:lpstr>SCDBPTASN2!SCDBPTASN2_087BEGN_22</vt:lpstr>
      <vt:lpstr>SCDBPTASN2!SCDBPTASN2_087BEGN_23</vt:lpstr>
      <vt:lpstr>SCDBPTASN2!SCDBPTASN2_087BEGN_24</vt:lpstr>
      <vt:lpstr>SCDBPTASN2!SCDBPTASN2_087BEGN_25</vt:lpstr>
      <vt:lpstr>SCDBPTASN2!SCDBPTASN2_087BEGN_3</vt:lpstr>
      <vt:lpstr>SCDBPTASN2!SCDBPTASN2_087BEGN_4</vt:lpstr>
      <vt:lpstr>SCDBPTASN2!SCDBPTASN2_087BEGN_5</vt:lpstr>
      <vt:lpstr>SCDBPTASN2!SCDBPTASN2_087BEGN_6</vt:lpstr>
      <vt:lpstr>SCDBPTASN2!SCDBPTASN2_087BEGN_7</vt:lpstr>
      <vt:lpstr>SCDBPTASN2!SCDBPTASN2_087BEGN_8</vt:lpstr>
      <vt:lpstr>SCDBPTASN2!SCDBPTASN2_087BEGN_9</vt:lpstr>
      <vt:lpstr>SCDBPTASN2!SCDBPTASN2_087ENDI_10</vt:lpstr>
      <vt:lpstr>SCDBPTASN2!SCDBPTASN2_087ENDI_11</vt:lpstr>
      <vt:lpstr>SCDBPTASN2!SCDBPTASN2_087ENDI_12</vt:lpstr>
      <vt:lpstr>SCDBPTASN2!SCDBPTASN2_087ENDI_13</vt:lpstr>
      <vt:lpstr>SCDBPTASN2!SCDBPTASN2_087ENDI_14</vt:lpstr>
      <vt:lpstr>SCDBPTASN2!SCDBPTASN2_087ENDI_15</vt:lpstr>
      <vt:lpstr>SCDBPTASN2!SCDBPTASN2_087ENDI_16</vt:lpstr>
      <vt:lpstr>SCDBPTASN2!SCDBPTASN2_087ENDI_17</vt:lpstr>
      <vt:lpstr>SCDBPTASN2!SCDBPTASN2_087ENDI_18</vt:lpstr>
      <vt:lpstr>SCDBPTASN2!SCDBPTASN2_087ENDI_19</vt:lpstr>
      <vt:lpstr>SCDBPTASN2!SCDBPTASN2_087ENDI_2</vt:lpstr>
      <vt:lpstr>SCDBPTASN2!SCDBPTASN2_087ENDI_20</vt:lpstr>
      <vt:lpstr>SCDBPTASN2!SCDBPTASN2_087ENDI_21</vt:lpstr>
      <vt:lpstr>SCDBPTASN2!SCDBPTASN2_087ENDI_22</vt:lpstr>
      <vt:lpstr>SCDBPTASN2!SCDBPTASN2_087ENDI_23</vt:lpstr>
      <vt:lpstr>SCDBPTASN2!SCDBPTASN2_087ENDI_24</vt:lpstr>
      <vt:lpstr>SCDBPTASN2!SCDBPTASN2_087ENDI_25</vt:lpstr>
      <vt:lpstr>SCDBPTASN2!SCDBPTASN2_087ENDI_3</vt:lpstr>
      <vt:lpstr>SCDBPTASN2!SCDBPTASN2_087ENDI_4</vt:lpstr>
      <vt:lpstr>SCDBPTASN2!SCDBPTASN2_087ENDI_5</vt:lpstr>
      <vt:lpstr>SCDBPTASN2!SCDBPTASN2_087ENDI_6</vt:lpstr>
      <vt:lpstr>SCDBPTASN2!SCDBPTASN2_087ENDI_7</vt:lpstr>
      <vt:lpstr>SCDBPTASN2!SCDBPTASN2_087ENDI_8</vt:lpstr>
      <vt:lpstr>SCDBPTASN2!SCDBPTASN2_087ENDI_9</vt:lpstr>
      <vt:lpstr>SCDBPTASN2!SCDBPTASN2_0880000_Range</vt:lpstr>
      <vt:lpstr>SCDBPTASN2!SCDBPTASN2_0889999_13</vt:lpstr>
      <vt:lpstr>SCDBPTASN2!SCDBPTASN2_0889999_14</vt:lpstr>
      <vt:lpstr>SCDBPTASN2!SCDBPTASN2_0889999_15</vt:lpstr>
      <vt:lpstr>SCDBPTASN2!SCDBPTASN2_0889999_16</vt:lpstr>
      <vt:lpstr>SCDBPTASN2!SCDBPTASN2_0889999_17</vt:lpstr>
      <vt:lpstr>SCDBPTASN2!SCDBPTASN2_0889999_19</vt:lpstr>
      <vt:lpstr>SCDBPTASN2!SCDBPTASN2_0889999_20</vt:lpstr>
      <vt:lpstr>SCDBPTASN2!SCDBPTASN2_0889999_21</vt:lpstr>
      <vt:lpstr>SCDBPTASN2!SCDBPTASN2_0889999_22</vt:lpstr>
      <vt:lpstr>SCDBPTASN2!SCDBPTASN2_0889999_23</vt:lpstr>
      <vt:lpstr>SCDBPTASN2!SCDBPTASN2_0889999_24</vt:lpstr>
      <vt:lpstr>SCDBPTASN2!SCDBPTASN2_088BEGN_1</vt:lpstr>
      <vt:lpstr>SCDBPTASN2!SCDBPTASN2_088BEGN_10</vt:lpstr>
      <vt:lpstr>SCDBPTASN2!SCDBPTASN2_088BEGN_11</vt:lpstr>
      <vt:lpstr>SCDBPTASN2!SCDBPTASN2_088BEGN_12</vt:lpstr>
      <vt:lpstr>SCDBPTASN2!SCDBPTASN2_088BEGN_13</vt:lpstr>
      <vt:lpstr>SCDBPTASN2!SCDBPTASN2_088BEGN_14</vt:lpstr>
      <vt:lpstr>SCDBPTASN2!SCDBPTASN2_088BEGN_15</vt:lpstr>
      <vt:lpstr>SCDBPTASN2!SCDBPTASN2_088BEGN_16</vt:lpstr>
      <vt:lpstr>SCDBPTASN2!SCDBPTASN2_088BEGN_17</vt:lpstr>
      <vt:lpstr>SCDBPTASN2!SCDBPTASN2_088BEGN_18</vt:lpstr>
      <vt:lpstr>SCDBPTASN2!SCDBPTASN2_088BEGN_19</vt:lpstr>
      <vt:lpstr>SCDBPTASN2!SCDBPTASN2_088BEGN_2</vt:lpstr>
      <vt:lpstr>SCDBPTASN2!SCDBPTASN2_088BEGN_20</vt:lpstr>
      <vt:lpstr>SCDBPTASN2!SCDBPTASN2_088BEGN_21</vt:lpstr>
      <vt:lpstr>SCDBPTASN2!SCDBPTASN2_088BEGN_22</vt:lpstr>
      <vt:lpstr>SCDBPTASN2!SCDBPTASN2_088BEGN_23</vt:lpstr>
      <vt:lpstr>SCDBPTASN2!SCDBPTASN2_088BEGN_24</vt:lpstr>
      <vt:lpstr>SCDBPTASN2!SCDBPTASN2_088BEGN_25</vt:lpstr>
      <vt:lpstr>SCDBPTASN2!SCDBPTASN2_088BEGN_3</vt:lpstr>
      <vt:lpstr>SCDBPTASN2!SCDBPTASN2_088BEGN_4</vt:lpstr>
      <vt:lpstr>SCDBPTASN2!SCDBPTASN2_088BEGN_5</vt:lpstr>
      <vt:lpstr>SCDBPTASN2!SCDBPTASN2_088BEGN_6</vt:lpstr>
      <vt:lpstr>SCDBPTASN2!SCDBPTASN2_088BEGN_7</vt:lpstr>
      <vt:lpstr>SCDBPTASN2!SCDBPTASN2_088BEGN_8</vt:lpstr>
      <vt:lpstr>SCDBPTASN2!SCDBPTASN2_088BEGN_9</vt:lpstr>
      <vt:lpstr>SCDBPTASN2!SCDBPTASN2_088ENDI_10</vt:lpstr>
      <vt:lpstr>SCDBPTASN2!SCDBPTASN2_088ENDI_11</vt:lpstr>
      <vt:lpstr>SCDBPTASN2!SCDBPTASN2_088ENDI_12</vt:lpstr>
      <vt:lpstr>SCDBPTASN2!SCDBPTASN2_088ENDI_13</vt:lpstr>
      <vt:lpstr>SCDBPTASN2!SCDBPTASN2_088ENDI_14</vt:lpstr>
      <vt:lpstr>SCDBPTASN2!SCDBPTASN2_088ENDI_15</vt:lpstr>
      <vt:lpstr>SCDBPTASN2!SCDBPTASN2_088ENDI_16</vt:lpstr>
      <vt:lpstr>SCDBPTASN2!SCDBPTASN2_088ENDI_17</vt:lpstr>
      <vt:lpstr>SCDBPTASN2!SCDBPTASN2_088ENDI_18</vt:lpstr>
      <vt:lpstr>SCDBPTASN2!SCDBPTASN2_088ENDI_19</vt:lpstr>
      <vt:lpstr>SCDBPTASN2!SCDBPTASN2_088ENDI_2</vt:lpstr>
      <vt:lpstr>SCDBPTASN2!SCDBPTASN2_088ENDI_20</vt:lpstr>
      <vt:lpstr>SCDBPTASN2!SCDBPTASN2_088ENDI_21</vt:lpstr>
      <vt:lpstr>SCDBPTASN2!SCDBPTASN2_088ENDI_22</vt:lpstr>
      <vt:lpstr>SCDBPTASN2!SCDBPTASN2_088ENDI_23</vt:lpstr>
      <vt:lpstr>SCDBPTASN2!SCDBPTASN2_088ENDI_24</vt:lpstr>
      <vt:lpstr>SCDBPTASN2!SCDBPTASN2_088ENDI_25</vt:lpstr>
      <vt:lpstr>SCDBPTASN2!SCDBPTASN2_088ENDI_3</vt:lpstr>
      <vt:lpstr>SCDBPTASN2!SCDBPTASN2_088ENDI_4</vt:lpstr>
      <vt:lpstr>SCDBPTASN2!SCDBPTASN2_088ENDI_5</vt:lpstr>
      <vt:lpstr>SCDBPTASN2!SCDBPTASN2_088ENDI_6</vt:lpstr>
      <vt:lpstr>SCDBPTASN2!SCDBPTASN2_088ENDI_7</vt:lpstr>
      <vt:lpstr>SCDBPTASN2!SCDBPTASN2_088ENDI_8</vt:lpstr>
      <vt:lpstr>SCDBPTASN2!SCDBPTASN2_088ENDI_9</vt:lpstr>
      <vt:lpstr>SCDBPTASN2!SCDBPTASN2_0890000_Range</vt:lpstr>
      <vt:lpstr>SCDBPTASN2!SCDBPTASN2_0899999_13</vt:lpstr>
      <vt:lpstr>SCDBPTASN2!SCDBPTASN2_0899999_14</vt:lpstr>
      <vt:lpstr>SCDBPTASN2!SCDBPTASN2_0899999_15</vt:lpstr>
      <vt:lpstr>SCDBPTASN2!SCDBPTASN2_0899999_16</vt:lpstr>
      <vt:lpstr>SCDBPTASN2!SCDBPTASN2_0899999_17</vt:lpstr>
      <vt:lpstr>SCDBPTASN2!SCDBPTASN2_0899999_19</vt:lpstr>
      <vt:lpstr>SCDBPTASN2!SCDBPTASN2_0899999_20</vt:lpstr>
      <vt:lpstr>SCDBPTASN2!SCDBPTASN2_0899999_21</vt:lpstr>
      <vt:lpstr>SCDBPTASN2!SCDBPTASN2_0899999_22</vt:lpstr>
      <vt:lpstr>SCDBPTASN2!SCDBPTASN2_0899999_23</vt:lpstr>
      <vt:lpstr>SCDBPTASN2!SCDBPTASN2_0899999_24</vt:lpstr>
      <vt:lpstr>SCDBPTASN2!SCDBPTASN2_089BEGN_1</vt:lpstr>
      <vt:lpstr>SCDBPTASN2!SCDBPTASN2_089BEGN_10</vt:lpstr>
      <vt:lpstr>SCDBPTASN2!SCDBPTASN2_089BEGN_11</vt:lpstr>
      <vt:lpstr>SCDBPTASN2!SCDBPTASN2_089BEGN_12</vt:lpstr>
      <vt:lpstr>SCDBPTASN2!SCDBPTASN2_089BEGN_13</vt:lpstr>
      <vt:lpstr>SCDBPTASN2!SCDBPTASN2_089BEGN_14</vt:lpstr>
      <vt:lpstr>SCDBPTASN2!SCDBPTASN2_089BEGN_15</vt:lpstr>
      <vt:lpstr>SCDBPTASN2!SCDBPTASN2_089BEGN_16</vt:lpstr>
      <vt:lpstr>SCDBPTASN2!SCDBPTASN2_089BEGN_17</vt:lpstr>
      <vt:lpstr>SCDBPTASN2!SCDBPTASN2_089BEGN_18</vt:lpstr>
      <vt:lpstr>SCDBPTASN2!SCDBPTASN2_089BEGN_19</vt:lpstr>
      <vt:lpstr>SCDBPTASN2!SCDBPTASN2_089BEGN_2</vt:lpstr>
      <vt:lpstr>SCDBPTASN2!SCDBPTASN2_089BEGN_20</vt:lpstr>
      <vt:lpstr>SCDBPTASN2!SCDBPTASN2_089BEGN_21</vt:lpstr>
      <vt:lpstr>SCDBPTASN2!SCDBPTASN2_089BEGN_22</vt:lpstr>
      <vt:lpstr>SCDBPTASN2!SCDBPTASN2_089BEGN_23</vt:lpstr>
      <vt:lpstr>SCDBPTASN2!SCDBPTASN2_089BEGN_24</vt:lpstr>
      <vt:lpstr>SCDBPTASN2!SCDBPTASN2_089BEGN_25</vt:lpstr>
      <vt:lpstr>SCDBPTASN2!SCDBPTASN2_089BEGN_3</vt:lpstr>
      <vt:lpstr>SCDBPTASN2!SCDBPTASN2_089BEGN_4</vt:lpstr>
      <vt:lpstr>SCDBPTASN2!SCDBPTASN2_089BEGN_5</vt:lpstr>
      <vt:lpstr>SCDBPTASN2!SCDBPTASN2_089BEGN_6</vt:lpstr>
      <vt:lpstr>SCDBPTASN2!SCDBPTASN2_089BEGN_7</vt:lpstr>
      <vt:lpstr>SCDBPTASN2!SCDBPTASN2_089BEGN_8</vt:lpstr>
      <vt:lpstr>SCDBPTASN2!SCDBPTASN2_089BEGN_9</vt:lpstr>
      <vt:lpstr>SCDBPTASN2!SCDBPTASN2_089ENDI_10</vt:lpstr>
      <vt:lpstr>SCDBPTASN2!SCDBPTASN2_089ENDI_11</vt:lpstr>
      <vt:lpstr>SCDBPTASN2!SCDBPTASN2_089ENDI_12</vt:lpstr>
      <vt:lpstr>SCDBPTASN2!SCDBPTASN2_089ENDI_13</vt:lpstr>
      <vt:lpstr>SCDBPTASN2!SCDBPTASN2_089ENDI_14</vt:lpstr>
      <vt:lpstr>SCDBPTASN2!SCDBPTASN2_089ENDI_15</vt:lpstr>
      <vt:lpstr>SCDBPTASN2!SCDBPTASN2_089ENDI_16</vt:lpstr>
      <vt:lpstr>SCDBPTASN2!SCDBPTASN2_089ENDI_17</vt:lpstr>
      <vt:lpstr>SCDBPTASN2!SCDBPTASN2_089ENDI_18</vt:lpstr>
      <vt:lpstr>SCDBPTASN2!SCDBPTASN2_089ENDI_19</vt:lpstr>
      <vt:lpstr>SCDBPTASN2!SCDBPTASN2_089ENDI_2</vt:lpstr>
      <vt:lpstr>SCDBPTASN2!SCDBPTASN2_089ENDI_20</vt:lpstr>
      <vt:lpstr>SCDBPTASN2!SCDBPTASN2_089ENDI_21</vt:lpstr>
      <vt:lpstr>SCDBPTASN2!SCDBPTASN2_089ENDI_22</vt:lpstr>
      <vt:lpstr>SCDBPTASN2!SCDBPTASN2_089ENDI_23</vt:lpstr>
      <vt:lpstr>SCDBPTASN2!SCDBPTASN2_089ENDI_24</vt:lpstr>
      <vt:lpstr>SCDBPTASN2!SCDBPTASN2_089ENDI_25</vt:lpstr>
      <vt:lpstr>SCDBPTASN2!SCDBPTASN2_089ENDI_3</vt:lpstr>
      <vt:lpstr>SCDBPTASN2!SCDBPTASN2_089ENDI_4</vt:lpstr>
      <vt:lpstr>SCDBPTASN2!SCDBPTASN2_089ENDI_5</vt:lpstr>
      <vt:lpstr>SCDBPTASN2!SCDBPTASN2_089ENDI_6</vt:lpstr>
      <vt:lpstr>SCDBPTASN2!SCDBPTASN2_089ENDI_7</vt:lpstr>
      <vt:lpstr>SCDBPTASN2!SCDBPTASN2_089ENDI_8</vt:lpstr>
      <vt:lpstr>SCDBPTASN2!SCDBPTASN2_089ENDI_9</vt:lpstr>
      <vt:lpstr>SCDBPTASN2!SCDBPTASN2_0909999_13</vt:lpstr>
      <vt:lpstr>SCDBPTASN2!SCDBPTASN2_0909999_14</vt:lpstr>
      <vt:lpstr>SCDBPTASN2!SCDBPTASN2_0909999_15</vt:lpstr>
      <vt:lpstr>SCDBPTASN2!SCDBPTASN2_0909999_16</vt:lpstr>
      <vt:lpstr>SCDBPTASN2!SCDBPTASN2_0909999_17</vt:lpstr>
      <vt:lpstr>SCDBPTASN2!SCDBPTASN2_0909999_19</vt:lpstr>
      <vt:lpstr>SCDBPTASN2!SCDBPTASN2_0909999_20</vt:lpstr>
      <vt:lpstr>SCDBPTASN2!SCDBPTASN2_0909999_21</vt:lpstr>
      <vt:lpstr>SCDBPTASN2!SCDBPTASN2_0909999_22</vt:lpstr>
      <vt:lpstr>SCDBPTASN2!SCDBPTASN2_0909999_23</vt:lpstr>
      <vt:lpstr>SCDBPTASN2!SCDBPTASN2_0909999_24</vt:lpstr>
      <vt:lpstr>SCDBPTASN2!SCDBPTASN2_0910000_Range</vt:lpstr>
      <vt:lpstr>SCDBPTASN2!SCDBPTASN2_0910001_1</vt:lpstr>
      <vt:lpstr>SCDBPTASN2!SCDBPTASN2_0910001_10</vt:lpstr>
      <vt:lpstr>SCDBPTASN2!SCDBPTASN2_0910001_11</vt:lpstr>
      <vt:lpstr>SCDBPTASN2!SCDBPTASN2_0910001_12</vt:lpstr>
      <vt:lpstr>SCDBPTASN2!SCDBPTASN2_0910001_13</vt:lpstr>
      <vt:lpstr>SCDBPTASN2!SCDBPTASN2_0910001_14</vt:lpstr>
      <vt:lpstr>SCDBPTASN2!SCDBPTASN2_0910001_15</vt:lpstr>
      <vt:lpstr>SCDBPTASN2!SCDBPTASN2_0910001_16</vt:lpstr>
      <vt:lpstr>SCDBPTASN2!SCDBPTASN2_0910001_17</vt:lpstr>
      <vt:lpstr>SCDBPTASN2!SCDBPTASN2_0910001_18</vt:lpstr>
      <vt:lpstr>SCDBPTASN2!SCDBPTASN2_0910001_19</vt:lpstr>
      <vt:lpstr>SCDBPTASN2!SCDBPTASN2_0910001_2</vt:lpstr>
      <vt:lpstr>SCDBPTASN2!SCDBPTASN2_0910001_20</vt:lpstr>
      <vt:lpstr>SCDBPTASN2!SCDBPTASN2_0910001_21</vt:lpstr>
      <vt:lpstr>SCDBPTASN2!SCDBPTASN2_0910001_22</vt:lpstr>
      <vt:lpstr>SCDBPTASN2!SCDBPTASN2_0910001_23</vt:lpstr>
      <vt:lpstr>SCDBPTASN2!SCDBPTASN2_0910001_24</vt:lpstr>
      <vt:lpstr>SCDBPTASN2!SCDBPTASN2_0910001_25</vt:lpstr>
      <vt:lpstr>SCDBPTASN2!SCDBPTASN2_0910001_3</vt:lpstr>
      <vt:lpstr>SCDBPTASN2!SCDBPTASN2_0910001_4</vt:lpstr>
      <vt:lpstr>SCDBPTASN2!SCDBPTASN2_0910001_5</vt:lpstr>
      <vt:lpstr>SCDBPTASN2!SCDBPTASN2_0910001_6</vt:lpstr>
      <vt:lpstr>SCDBPTASN2!SCDBPTASN2_0910001_7</vt:lpstr>
      <vt:lpstr>SCDBPTASN2!SCDBPTASN2_0910001_8</vt:lpstr>
      <vt:lpstr>SCDBPTASN2!SCDBPTASN2_0910001_9</vt:lpstr>
      <vt:lpstr>SCDBPTASN2!SCDBPTASN2_0910101_1</vt:lpstr>
      <vt:lpstr>SCDBPTASN2!SCDBPTASN2_0910101_10</vt:lpstr>
      <vt:lpstr>SCDBPTASN2!SCDBPTASN2_0910101_11</vt:lpstr>
      <vt:lpstr>SCDBPTASN2!SCDBPTASN2_0910101_12</vt:lpstr>
      <vt:lpstr>SCDBPTASN2!SCDBPTASN2_0910101_13</vt:lpstr>
      <vt:lpstr>SCDBPTASN2!SCDBPTASN2_0910101_14</vt:lpstr>
      <vt:lpstr>SCDBPTASN2!SCDBPTASN2_0910101_15</vt:lpstr>
      <vt:lpstr>SCDBPTASN2!SCDBPTASN2_0910101_16</vt:lpstr>
      <vt:lpstr>SCDBPTASN2!SCDBPTASN2_0910101_17</vt:lpstr>
      <vt:lpstr>SCDBPTASN2!SCDBPTASN2_0910101_18</vt:lpstr>
      <vt:lpstr>SCDBPTASN2!SCDBPTASN2_0910101_19</vt:lpstr>
      <vt:lpstr>SCDBPTASN2!SCDBPTASN2_0910101_2</vt:lpstr>
      <vt:lpstr>SCDBPTASN2!SCDBPTASN2_0910101_20</vt:lpstr>
      <vt:lpstr>SCDBPTASN2!SCDBPTASN2_0910101_21</vt:lpstr>
      <vt:lpstr>SCDBPTASN2!SCDBPTASN2_0910101_22</vt:lpstr>
      <vt:lpstr>SCDBPTASN2!SCDBPTASN2_0910101_23</vt:lpstr>
      <vt:lpstr>SCDBPTASN2!SCDBPTASN2_0910101_24</vt:lpstr>
      <vt:lpstr>SCDBPTASN2!SCDBPTASN2_0910101_25</vt:lpstr>
      <vt:lpstr>SCDBPTASN2!SCDBPTASN2_0910101_3</vt:lpstr>
      <vt:lpstr>SCDBPTASN2!SCDBPTASN2_0910101_4</vt:lpstr>
      <vt:lpstr>SCDBPTASN2!SCDBPTASN2_0910101_5</vt:lpstr>
      <vt:lpstr>SCDBPTASN2!SCDBPTASN2_0910101_6</vt:lpstr>
      <vt:lpstr>SCDBPTASN2!SCDBPTASN2_0910101_7</vt:lpstr>
      <vt:lpstr>SCDBPTASN2!SCDBPTASN2_0910101_8</vt:lpstr>
      <vt:lpstr>SCDBPTASN2!SCDBPTASN2_0910101_9</vt:lpstr>
      <vt:lpstr>SCDBPTASN2!SCDBPTASN2_0919999_13</vt:lpstr>
      <vt:lpstr>SCDBPTASN2!SCDBPTASN2_0919999_14</vt:lpstr>
      <vt:lpstr>SCDBPTASN2!SCDBPTASN2_0919999_15</vt:lpstr>
      <vt:lpstr>SCDBPTASN2!SCDBPTASN2_0919999_16</vt:lpstr>
      <vt:lpstr>SCDBPTASN2!SCDBPTASN2_0919999_17</vt:lpstr>
      <vt:lpstr>SCDBPTASN2!SCDBPTASN2_0919999_19</vt:lpstr>
      <vt:lpstr>SCDBPTASN2!SCDBPTASN2_0919999_20</vt:lpstr>
      <vt:lpstr>SCDBPTASN2!SCDBPTASN2_0919999_21</vt:lpstr>
      <vt:lpstr>SCDBPTASN2!SCDBPTASN2_0919999_22</vt:lpstr>
      <vt:lpstr>SCDBPTASN2!SCDBPTASN2_0919999_23</vt:lpstr>
      <vt:lpstr>SCDBPTASN2!SCDBPTASN2_0919999_24</vt:lpstr>
      <vt:lpstr>SCDBPTASN2!SCDBPTASN2_091BEGN_1</vt:lpstr>
      <vt:lpstr>SCDBPTASN2!SCDBPTASN2_091BEGN_10</vt:lpstr>
      <vt:lpstr>SCDBPTASN2!SCDBPTASN2_091BEGN_11</vt:lpstr>
      <vt:lpstr>SCDBPTASN2!SCDBPTASN2_091BEGN_12</vt:lpstr>
      <vt:lpstr>SCDBPTASN2!SCDBPTASN2_091BEGN_13</vt:lpstr>
      <vt:lpstr>SCDBPTASN2!SCDBPTASN2_091BEGN_14</vt:lpstr>
      <vt:lpstr>SCDBPTASN2!SCDBPTASN2_091BEGN_15</vt:lpstr>
      <vt:lpstr>SCDBPTASN2!SCDBPTASN2_091BEGN_16</vt:lpstr>
      <vt:lpstr>SCDBPTASN2!SCDBPTASN2_091BEGN_17</vt:lpstr>
      <vt:lpstr>SCDBPTASN2!SCDBPTASN2_091BEGN_18</vt:lpstr>
      <vt:lpstr>SCDBPTASN2!SCDBPTASN2_091BEGN_19</vt:lpstr>
      <vt:lpstr>SCDBPTASN2!SCDBPTASN2_091BEGN_2</vt:lpstr>
      <vt:lpstr>SCDBPTASN2!SCDBPTASN2_091BEGN_20</vt:lpstr>
      <vt:lpstr>SCDBPTASN2!SCDBPTASN2_091BEGN_21</vt:lpstr>
      <vt:lpstr>SCDBPTASN2!SCDBPTASN2_091BEGN_22</vt:lpstr>
      <vt:lpstr>SCDBPTASN2!SCDBPTASN2_091BEGN_23</vt:lpstr>
      <vt:lpstr>SCDBPTASN2!SCDBPTASN2_091BEGN_24</vt:lpstr>
      <vt:lpstr>SCDBPTASN2!SCDBPTASN2_091BEGN_25</vt:lpstr>
      <vt:lpstr>SCDBPTASN2!SCDBPTASN2_091BEGN_3</vt:lpstr>
      <vt:lpstr>SCDBPTASN2!SCDBPTASN2_091BEGN_4</vt:lpstr>
      <vt:lpstr>SCDBPTASN2!SCDBPTASN2_091BEGN_5</vt:lpstr>
      <vt:lpstr>SCDBPTASN2!SCDBPTASN2_091BEGN_6</vt:lpstr>
      <vt:lpstr>SCDBPTASN2!SCDBPTASN2_091BEGN_7</vt:lpstr>
      <vt:lpstr>SCDBPTASN2!SCDBPTASN2_091BEGN_8</vt:lpstr>
      <vt:lpstr>SCDBPTASN2!SCDBPTASN2_091BEGN_9</vt:lpstr>
      <vt:lpstr>SCDBPTASN2!SCDBPTASN2_091ENDI_10</vt:lpstr>
      <vt:lpstr>SCDBPTASN2!SCDBPTASN2_091ENDI_11</vt:lpstr>
      <vt:lpstr>SCDBPTASN2!SCDBPTASN2_091ENDI_12</vt:lpstr>
      <vt:lpstr>SCDBPTASN2!SCDBPTASN2_091ENDI_13</vt:lpstr>
      <vt:lpstr>SCDBPTASN2!SCDBPTASN2_091ENDI_14</vt:lpstr>
      <vt:lpstr>SCDBPTASN2!SCDBPTASN2_091ENDI_15</vt:lpstr>
      <vt:lpstr>SCDBPTASN2!SCDBPTASN2_091ENDI_16</vt:lpstr>
      <vt:lpstr>SCDBPTASN2!SCDBPTASN2_091ENDI_17</vt:lpstr>
      <vt:lpstr>SCDBPTASN2!SCDBPTASN2_091ENDI_18</vt:lpstr>
      <vt:lpstr>SCDBPTASN2!SCDBPTASN2_091ENDI_19</vt:lpstr>
      <vt:lpstr>SCDBPTASN2!SCDBPTASN2_091ENDI_2</vt:lpstr>
      <vt:lpstr>SCDBPTASN2!SCDBPTASN2_091ENDI_20</vt:lpstr>
      <vt:lpstr>SCDBPTASN2!SCDBPTASN2_091ENDI_21</vt:lpstr>
      <vt:lpstr>SCDBPTASN2!SCDBPTASN2_091ENDI_22</vt:lpstr>
      <vt:lpstr>SCDBPTASN2!SCDBPTASN2_091ENDI_23</vt:lpstr>
      <vt:lpstr>SCDBPTASN2!SCDBPTASN2_091ENDI_24</vt:lpstr>
      <vt:lpstr>SCDBPTASN2!SCDBPTASN2_091ENDI_25</vt:lpstr>
      <vt:lpstr>SCDBPTASN2!SCDBPTASN2_091ENDI_3</vt:lpstr>
      <vt:lpstr>SCDBPTASN2!SCDBPTASN2_091ENDI_4</vt:lpstr>
      <vt:lpstr>SCDBPTASN2!SCDBPTASN2_091ENDI_5</vt:lpstr>
      <vt:lpstr>SCDBPTASN2!SCDBPTASN2_091ENDI_6</vt:lpstr>
      <vt:lpstr>SCDBPTASN2!SCDBPTASN2_091ENDI_7</vt:lpstr>
      <vt:lpstr>SCDBPTASN2!SCDBPTASN2_091ENDI_8</vt:lpstr>
      <vt:lpstr>SCDBPTASN2!SCDBPTASN2_091ENDI_9</vt:lpstr>
      <vt:lpstr>SCDBPTASN2!SCDBPTASN2_0920000_Range</vt:lpstr>
      <vt:lpstr>SCDBPTASN2!SCDBPTASN2_0920001_1</vt:lpstr>
      <vt:lpstr>SCDBPTASN2!SCDBPTASN2_0920001_10</vt:lpstr>
      <vt:lpstr>SCDBPTASN2!SCDBPTASN2_0920001_11</vt:lpstr>
      <vt:lpstr>SCDBPTASN2!SCDBPTASN2_0920001_12</vt:lpstr>
      <vt:lpstr>SCDBPTASN2!SCDBPTASN2_0920001_13</vt:lpstr>
      <vt:lpstr>SCDBPTASN2!SCDBPTASN2_0920001_14</vt:lpstr>
      <vt:lpstr>SCDBPTASN2!SCDBPTASN2_0920001_15</vt:lpstr>
      <vt:lpstr>SCDBPTASN2!SCDBPTASN2_0920001_16</vt:lpstr>
      <vt:lpstr>SCDBPTASN2!SCDBPTASN2_0920001_17</vt:lpstr>
      <vt:lpstr>SCDBPTASN2!SCDBPTASN2_0920001_18</vt:lpstr>
      <vt:lpstr>SCDBPTASN2!SCDBPTASN2_0920001_19</vt:lpstr>
      <vt:lpstr>SCDBPTASN2!SCDBPTASN2_0920001_2</vt:lpstr>
      <vt:lpstr>SCDBPTASN2!SCDBPTASN2_0920001_20</vt:lpstr>
      <vt:lpstr>SCDBPTASN2!SCDBPTASN2_0920001_21</vt:lpstr>
      <vt:lpstr>SCDBPTASN2!SCDBPTASN2_0920001_22</vt:lpstr>
      <vt:lpstr>SCDBPTASN2!SCDBPTASN2_0920001_23</vt:lpstr>
      <vt:lpstr>SCDBPTASN2!SCDBPTASN2_0920001_24</vt:lpstr>
      <vt:lpstr>SCDBPTASN2!SCDBPTASN2_0920001_25</vt:lpstr>
      <vt:lpstr>SCDBPTASN2!SCDBPTASN2_0920001_3</vt:lpstr>
      <vt:lpstr>SCDBPTASN2!SCDBPTASN2_0920001_4</vt:lpstr>
      <vt:lpstr>SCDBPTASN2!SCDBPTASN2_0920001_5</vt:lpstr>
      <vt:lpstr>SCDBPTASN2!SCDBPTASN2_0920001_6</vt:lpstr>
      <vt:lpstr>SCDBPTASN2!SCDBPTASN2_0920001_7</vt:lpstr>
      <vt:lpstr>SCDBPTASN2!SCDBPTASN2_0920001_8</vt:lpstr>
      <vt:lpstr>SCDBPTASN2!SCDBPTASN2_0920001_9</vt:lpstr>
      <vt:lpstr>SCDBPTASN2!SCDBPTASN2_0929999_13</vt:lpstr>
      <vt:lpstr>SCDBPTASN2!SCDBPTASN2_0929999_14</vt:lpstr>
      <vt:lpstr>SCDBPTASN2!SCDBPTASN2_0929999_15</vt:lpstr>
      <vt:lpstr>SCDBPTASN2!SCDBPTASN2_0929999_16</vt:lpstr>
      <vt:lpstr>SCDBPTASN2!SCDBPTASN2_0929999_17</vt:lpstr>
      <vt:lpstr>SCDBPTASN2!SCDBPTASN2_0929999_19</vt:lpstr>
      <vt:lpstr>SCDBPTASN2!SCDBPTASN2_0929999_20</vt:lpstr>
      <vt:lpstr>SCDBPTASN2!SCDBPTASN2_0929999_21</vt:lpstr>
      <vt:lpstr>SCDBPTASN2!SCDBPTASN2_0929999_22</vt:lpstr>
      <vt:lpstr>SCDBPTASN2!SCDBPTASN2_0929999_23</vt:lpstr>
      <vt:lpstr>SCDBPTASN2!SCDBPTASN2_0929999_24</vt:lpstr>
      <vt:lpstr>SCDBPTASN2!SCDBPTASN2_092BEGN_1</vt:lpstr>
      <vt:lpstr>SCDBPTASN2!SCDBPTASN2_092BEGN_10</vt:lpstr>
      <vt:lpstr>SCDBPTASN2!SCDBPTASN2_092BEGN_11</vt:lpstr>
      <vt:lpstr>SCDBPTASN2!SCDBPTASN2_092BEGN_12</vt:lpstr>
      <vt:lpstr>SCDBPTASN2!SCDBPTASN2_092BEGN_13</vt:lpstr>
      <vt:lpstr>SCDBPTASN2!SCDBPTASN2_092BEGN_14</vt:lpstr>
      <vt:lpstr>SCDBPTASN2!SCDBPTASN2_092BEGN_15</vt:lpstr>
      <vt:lpstr>SCDBPTASN2!SCDBPTASN2_092BEGN_16</vt:lpstr>
      <vt:lpstr>SCDBPTASN2!SCDBPTASN2_092BEGN_17</vt:lpstr>
      <vt:lpstr>SCDBPTASN2!SCDBPTASN2_092BEGN_18</vt:lpstr>
      <vt:lpstr>SCDBPTASN2!SCDBPTASN2_092BEGN_19</vt:lpstr>
      <vt:lpstr>SCDBPTASN2!SCDBPTASN2_092BEGN_2</vt:lpstr>
      <vt:lpstr>SCDBPTASN2!SCDBPTASN2_092BEGN_20</vt:lpstr>
      <vt:lpstr>SCDBPTASN2!SCDBPTASN2_092BEGN_21</vt:lpstr>
      <vt:lpstr>SCDBPTASN2!SCDBPTASN2_092BEGN_22</vt:lpstr>
      <vt:lpstr>SCDBPTASN2!SCDBPTASN2_092BEGN_23</vt:lpstr>
      <vt:lpstr>SCDBPTASN2!SCDBPTASN2_092BEGN_24</vt:lpstr>
      <vt:lpstr>SCDBPTASN2!SCDBPTASN2_092BEGN_25</vt:lpstr>
      <vt:lpstr>SCDBPTASN2!SCDBPTASN2_092BEGN_3</vt:lpstr>
      <vt:lpstr>SCDBPTASN2!SCDBPTASN2_092BEGN_4</vt:lpstr>
      <vt:lpstr>SCDBPTASN2!SCDBPTASN2_092BEGN_5</vt:lpstr>
      <vt:lpstr>SCDBPTASN2!SCDBPTASN2_092BEGN_6</vt:lpstr>
      <vt:lpstr>SCDBPTASN2!SCDBPTASN2_092BEGN_7</vt:lpstr>
      <vt:lpstr>SCDBPTASN2!SCDBPTASN2_092BEGN_8</vt:lpstr>
      <vt:lpstr>SCDBPTASN2!SCDBPTASN2_092BEGN_9</vt:lpstr>
      <vt:lpstr>SCDBPTASN2!SCDBPTASN2_092ENDI_10</vt:lpstr>
      <vt:lpstr>SCDBPTASN2!SCDBPTASN2_092ENDI_11</vt:lpstr>
      <vt:lpstr>SCDBPTASN2!SCDBPTASN2_092ENDI_12</vt:lpstr>
      <vt:lpstr>SCDBPTASN2!SCDBPTASN2_092ENDI_13</vt:lpstr>
      <vt:lpstr>SCDBPTASN2!SCDBPTASN2_092ENDI_14</vt:lpstr>
      <vt:lpstr>SCDBPTASN2!SCDBPTASN2_092ENDI_15</vt:lpstr>
      <vt:lpstr>SCDBPTASN2!SCDBPTASN2_092ENDI_16</vt:lpstr>
      <vt:lpstr>SCDBPTASN2!SCDBPTASN2_092ENDI_17</vt:lpstr>
      <vt:lpstr>SCDBPTASN2!SCDBPTASN2_092ENDI_18</vt:lpstr>
      <vt:lpstr>SCDBPTASN2!SCDBPTASN2_092ENDI_19</vt:lpstr>
      <vt:lpstr>SCDBPTASN2!SCDBPTASN2_092ENDI_2</vt:lpstr>
      <vt:lpstr>SCDBPTASN2!SCDBPTASN2_092ENDI_20</vt:lpstr>
      <vt:lpstr>SCDBPTASN2!SCDBPTASN2_092ENDI_21</vt:lpstr>
      <vt:lpstr>SCDBPTASN2!SCDBPTASN2_092ENDI_22</vt:lpstr>
      <vt:lpstr>SCDBPTASN2!SCDBPTASN2_092ENDI_23</vt:lpstr>
      <vt:lpstr>SCDBPTASN2!SCDBPTASN2_092ENDI_24</vt:lpstr>
      <vt:lpstr>SCDBPTASN2!SCDBPTASN2_092ENDI_25</vt:lpstr>
      <vt:lpstr>SCDBPTASN2!SCDBPTASN2_092ENDI_3</vt:lpstr>
      <vt:lpstr>SCDBPTASN2!SCDBPTASN2_092ENDI_4</vt:lpstr>
      <vt:lpstr>SCDBPTASN2!SCDBPTASN2_092ENDI_5</vt:lpstr>
      <vt:lpstr>SCDBPTASN2!SCDBPTASN2_092ENDI_6</vt:lpstr>
      <vt:lpstr>SCDBPTASN2!SCDBPTASN2_092ENDI_7</vt:lpstr>
      <vt:lpstr>SCDBPTASN2!SCDBPTASN2_092ENDI_8</vt:lpstr>
      <vt:lpstr>SCDBPTASN2!SCDBPTASN2_092ENDI_9</vt:lpstr>
      <vt:lpstr>SCDBPTASN2!SCDBPTASN2_0930000_Range</vt:lpstr>
      <vt:lpstr>SCDBPTASN2!SCDBPTASN2_0930001_1</vt:lpstr>
      <vt:lpstr>SCDBPTASN2!SCDBPTASN2_0930001_10</vt:lpstr>
      <vt:lpstr>SCDBPTASN2!SCDBPTASN2_0930001_11</vt:lpstr>
      <vt:lpstr>SCDBPTASN2!SCDBPTASN2_0930001_12</vt:lpstr>
      <vt:lpstr>SCDBPTASN2!SCDBPTASN2_0930001_13</vt:lpstr>
      <vt:lpstr>SCDBPTASN2!SCDBPTASN2_0930001_14</vt:lpstr>
      <vt:lpstr>SCDBPTASN2!SCDBPTASN2_0930001_15</vt:lpstr>
      <vt:lpstr>SCDBPTASN2!SCDBPTASN2_0930001_16</vt:lpstr>
      <vt:lpstr>SCDBPTASN2!SCDBPTASN2_0930001_17</vt:lpstr>
      <vt:lpstr>SCDBPTASN2!SCDBPTASN2_0930001_18</vt:lpstr>
      <vt:lpstr>SCDBPTASN2!SCDBPTASN2_0930001_19</vt:lpstr>
      <vt:lpstr>SCDBPTASN2!SCDBPTASN2_0930001_2</vt:lpstr>
      <vt:lpstr>SCDBPTASN2!SCDBPTASN2_0930001_20</vt:lpstr>
      <vt:lpstr>SCDBPTASN2!SCDBPTASN2_0930001_21</vt:lpstr>
      <vt:lpstr>SCDBPTASN2!SCDBPTASN2_0930001_22</vt:lpstr>
      <vt:lpstr>SCDBPTASN2!SCDBPTASN2_0930001_23</vt:lpstr>
      <vt:lpstr>SCDBPTASN2!SCDBPTASN2_0930001_24</vt:lpstr>
      <vt:lpstr>SCDBPTASN2!SCDBPTASN2_0930001_25</vt:lpstr>
      <vt:lpstr>SCDBPTASN2!SCDBPTASN2_0930001_3</vt:lpstr>
      <vt:lpstr>SCDBPTASN2!SCDBPTASN2_0930001_4</vt:lpstr>
      <vt:lpstr>SCDBPTASN2!SCDBPTASN2_0930001_5</vt:lpstr>
      <vt:lpstr>SCDBPTASN2!SCDBPTASN2_0930001_6</vt:lpstr>
      <vt:lpstr>SCDBPTASN2!SCDBPTASN2_0930001_7</vt:lpstr>
      <vt:lpstr>SCDBPTASN2!SCDBPTASN2_0930001_8</vt:lpstr>
      <vt:lpstr>SCDBPTASN2!SCDBPTASN2_0930001_9</vt:lpstr>
      <vt:lpstr>SCDBPTASN2!SCDBPTASN2_0939999_13</vt:lpstr>
      <vt:lpstr>SCDBPTASN2!SCDBPTASN2_0939999_14</vt:lpstr>
      <vt:lpstr>SCDBPTASN2!SCDBPTASN2_0939999_15</vt:lpstr>
      <vt:lpstr>SCDBPTASN2!SCDBPTASN2_0939999_16</vt:lpstr>
      <vt:lpstr>SCDBPTASN2!SCDBPTASN2_0939999_17</vt:lpstr>
      <vt:lpstr>SCDBPTASN2!SCDBPTASN2_0939999_19</vt:lpstr>
      <vt:lpstr>SCDBPTASN2!SCDBPTASN2_0939999_20</vt:lpstr>
      <vt:lpstr>SCDBPTASN2!SCDBPTASN2_0939999_21</vt:lpstr>
      <vt:lpstr>SCDBPTASN2!SCDBPTASN2_0939999_22</vt:lpstr>
      <vt:lpstr>SCDBPTASN2!SCDBPTASN2_0939999_23</vt:lpstr>
      <vt:lpstr>SCDBPTASN2!SCDBPTASN2_0939999_24</vt:lpstr>
      <vt:lpstr>SCDBPTASN2!SCDBPTASN2_093BEGN_1</vt:lpstr>
      <vt:lpstr>SCDBPTASN2!SCDBPTASN2_093BEGN_10</vt:lpstr>
      <vt:lpstr>SCDBPTASN2!SCDBPTASN2_093BEGN_11</vt:lpstr>
      <vt:lpstr>SCDBPTASN2!SCDBPTASN2_093BEGN_12</vt:lpstr>
      <vt:lpstr>SCDBPTASN2!SCDBPTASN2_093BEGN_13</vt:lpstr>
      <vt:lpstr>SCDBPTASN2!SCDBPTASN2_093BEGN_14</vt:lpstr>
      <vt:lpstr>SCDBPTASN2!SCDBPTASN2_093BEGN_15</vt:lpstr>
      <vt:lpstr>SCDBPTASN2!SCDBPTASN2_093BEGN_16</vt:lpstr>
      <vt:lpstr>SCDBPTASN2!SCDBPTASN2_093BEGN_17</vt:lpstr>
      <vt:lpstr>SCDBPTASN2!SCDBPTASN2_093BEGN_18</vt:lpstr>
      <vt:lpstr>SCDBPTASN2!SCDBPTASN2_093BEGN_19</vt:lpstr>
      <vt:lpstr>SCDBPTASN2!SCDBPTASN2_093BEGN_2</vt:lpstr>
      <vt:lpstr>SCDBPTASN2!SCDBPTASN2_093BEGN_20</vt:lpstr>
      <vt:lpstr>SCDBPTASN2!SCDBPTASN2_093BEGN_21</vt:lpstr>
      <vt:lpstr>SCDBPTASN2!SCDBPTASN2_093BEGN_22</vt:lpstr>
      <vt:lpstr>SCDBPTASN2!SCDBPTASN2_093BEGN_23</vt:lpstr>
      <vt:lpstr>SCDBPTASN2!SCDBPTASN2_093BEGN_24</vt:lpstr>
      <vt:lpstr>SCDBPTASN2!SCDBPTASN2_093BEGN_25</vt:lpstr>
      <vt:lpstr>SCDBPTASN2!SCDBPTASN2_093BEGN_3</vt:lpstr>
      <vt:lpstr>SCDBPTASN2!SCDBPTASN2_093BEGN_4</vt:lpstr>
      <vt:lpstr>SCDBPTASN2!SCDBPTASN2_093BEGN_5</vt:lpstr>
      <vt:lpstr>SCDBPTASN2!SCDBPTASN2_093BEGN_6</vt:lpstr>
      <vt:lpstr>SCDBPTASN2!SCDBPTASN2_093BEGN_7</vt:lpstr>
      <vt:lpstr>SCDBPTASN2!SCDBPTASN2_093BEGN_8</vt:lpstr>
      <vt:lpstr>SCDBPTASN2!SCDBPTASN2_093BEGN_9</vt:lpstr>
      <vt:lpstr>SCDBPTASN2!SCDBPTASN2_093ENDI_10</vt:lpstr>
      <vt:lpstr>SCDBPTASN2!SCDBPTASN2_093ENDI_11</vt:lpstr>
      <vt:lpstr>SCDBPTASN2!SCDBPTASN2_093ENDI_12</vt:lpstr>
      <vt:lpstr>SCDBPTASN2!SCDBPTASN2_093ENDI_13</vt:lpstr>
      <vt:lpstr>SCDBPTASN2!SCDBPTASN2_093ENDI_14</vt:lpstr>
      <vt:lpstr>SCDBPTASN2!SCDBPTASN2_093ENDI_15</vt:lpstr>
      <vt:lpstr>SCDBPTASN2!SCDBPTASN2_093ENDI_16</vt:lpstr>
      <vt:lpstr>SCDBPTASN2!SCDBPTASN2_093ENDI_17</vt:lpstr>
      <vt:lpstr>SCDBPTASN2!SCDBPTASN2_093ENDI_18</vt:lpstr>
      <vt:lpstr>SCDBPTASN2!SCDBPTASN2_093ENDI_19</vt:lpstr>
      <vt:lpstr>SCDBPTASN2!SCDBPTASN2_093ENDI_2</vt:lpstr>
      <vt:lpstr>SCDBPTASN2!SCDBPTASN2_093ENDI_20</vt:lpstr>
      <vt:lpstr>SCDBPTASN2!SCDBPTASN2_093ENDI_21</vt:lpstr>
      <vt:lpstr>SCDBPTASN2!SCDBPTASN2_093ENDI_22</vt:lpstr>
      <vt:lpstr>SCDBPTASN2!SCDBPTASN2_093ENDI_23</vt:lpstr>
      <vt:lpstr>SCDBPTASN2!SCDBPTASN2_093ENDI_24</vt:lpstr>
      <vt:lpstr>SCDBPTASN2!SCDBPTASN2_093ENDI_25</vt:lpstr>
      <vt:lpstr>SCDBPTASN2!SCDBPTASN2_093ENDI_3</vt:lpstr>
      <vt:lpstr>SCDBPTASN2!SCDBPTASN2_093ENDI_4</vt:lpstr>
      <vt:lpstr>SCDBPTASN2!SCDBPTASN2_093ENDI_5</vt:lpstr>
      <vt:lpstr>SCDBPTASN2!SCDBPTASN2_093ENDI_6</vt:lpstr>
      <vt:lpstr>SCDBPTASN2!SCDBPTASN2_093ENDI_7</vt:lpstr>
      <vt:lpstr>SCDBPTASN2!SCDBPTASN2_093ENDI_8</vt:lpstr>
      <vt:lpstr>SCDBPTASN2!SCDBPTASN2_093ENDI_9</vt:lpstr>
      <vt:lpstr>SCDBPTASN2!SCDBPTASN2_0940000_Range</vt:lpstr>
      <vt:lpstr>SCDBPTASN2!SCDBPTASN2_0940001_1</vt:lpstr>
      <vt:lpstr>SCDBPTASN2!SCDBPTASN2_0940001_10</vt:lpstr>
      <vt:lpstr>SCDBPTASN2!SCDBPTASN2_0940001_11</vt:lpstr>
      <vt:lpstr>SCDBPTASN2!SCDBPTASN2_0940001_12</vt:lpstr>
      <vt:lpstr>SCDBPTASN2!SCDBPTASN2_0940001_13</vt:lpstr>
      <vt:lpstr>SCDBPTASN2!SCDBPTASN2_0940001_14</vt:lpstr>
      <vt:lpstr>SCDBPTASN2!SCDBPTASN2_0940001_15</vt:lpstr>
      <vt:lpstr>SCDBPTASN2!SCDBPTASN2_0940001_16</vt:lpstr>
      <vt:lpstr>SCDBPTASN2!SCDBPTASN2_0940001_17</vt:lpstr>
      <vt:lpstr>SCDBPTASN2!SCDBPTASN2_0940001_18</vt:lpstr>
      <vt:lpstr>SCDBPTASN2!SCDBPTASN2_0940001_19</vt:lpstr>
      <vt:lpstr>SCDBPTASN2!SCDBPTASN2_0940001_2</vt:lpstr>
      <vt:lpstr>SCDBPTASN2!SCDBPTASN2_0940001_20</vt:lpstr>
      <vt:lpstr>SCDBPTASN2!SCDBPTASN2_0940001_21</vt:lpstr>
      <vt:lpstr>SCDBPTASN2!SCDBPTASN2_0940001_22</vt:lpstr>
      <vt:lpstr>SCDBPTASN2!SCDBPTASN2_0940001_23</vt:lpstr>
      <vt:lpstr>SCDBPTASN2!SCDBPTASN2_0940001_24</vt:lpstr>
      <vt:lpstr>SCDBPTASN2!SCDBPTASN2_0940001_25</vt:lpstr>
      <vt:lpstr>SCDBPTASN2!SCDBPTASN2_0940001_3</vt:lpstr>
      <vt:lpstr>SCDBPTASN2!SCDBPTASN2_0940001_4</vt:lpstr>
      <vt:lpstr>SCDBPTASN2!SCDBPTASN2_0940001_5</vt:lpstr>
      <vt:lpstr>SCDBPTASN2!SCDBPTASN2_0940001_6</vt:lpstr>
      <vt:lpstr>SCDBPTASN2!SCDBPTASN2_0940001_7</vt:lpstr>
      <vt:lpstr>SCDBPTASN2!SCDBPTASN2_0940001_8</vt:lpstr>
      <vt:lpstr>SCDBPTASN2!SCDBPTASN2_0940001_9</vt:lpstr>
      <vt:lpstr>SCDBPTASN2!SCDBPTASN2_0949999_13</vt:lpstr>
      <vt:lpstr>SCDBPTASN2!SCDBPTASN2_0949999_14</vt:lpstr>
      <vt:lpstr>SCDBPTASN2!SCDBPTASN2_0949999_15</vt:lpstr>
      <vt:lpstr>SCDBPTASN2!SCDBPTASN2_0949999_16</vt:lpstr>
      <vt:lpstr>SCDBPTASN2!SCDBPTASN2_0949999_17</vt:lpstr>
      <vt:lpstr>SCDBPTASN2!SCDBPTASN2_0949999_19</vt:lpstr>
      <vt:lpstr>SCDBPTASN2!SCDBPTASN2_0949999_20</vt:lpstr>
      <vt:lpstr>SCDBPTASN2!SCDBPTASN2_0949999_21</vt:lpstr>
      <vt:lpstr>SCDBPTASN2!SCDBPTASN2_0949999_22</vt:lpstr>
      <vt:lpstr>SCDBPTASN2!SCDBPTASN2_0949999_23</vt:lpstr>
      <vt:lpstr>SCDBPTASN2!SCDBPTASN2_0949999_24</vt:lpstr>
      <vt:lpstr>SCDBPTASN2!SCDBPTASN2_094BEGN_1</vt:lpstr>
      <vt:lpstr>SCDBPTASN2!SCDBPTASN2_094BEGN_10</vt:lpstr>
      <vt:lpstr>SCDBPTASN2!SCDBPTASN2_094BEGN_11</vt:lpstr>
      <vt:lpstr>SCDBPTASN2!SCDBPTASN2_094BEGN_12</vt:lpstr>
      <vt:lpstr>SCDBPTASN2!SCDBPTASN2_094BEGN_13</vt:lpstr>
      <vt:lpstr>SCDBPTASN2!SCDBPTASN2_094BEGN_14</vt:lpstr>
      <vt:lpstr>SCDBPTASN2!SCDBPTASN2_094BEGN_15</vt:lpstr>
      <vt:lpstr>SCDBPTASN2!SCDBPTASN2_094BEGN_16</vt:lpstr>
      <vt:lpstr>SCDBPTASN2!SCDBPTASN2_094BEGN_17</vt:lpstr>
      <vt:lpstr>SCDBPTASN2!SCDBPTASN2_094BEGN_18</vt:lpstr>
      <vt:lpstr>SCDBPTASN2!SCDBPTASN2_094BEGN_19</vt:lpstr>
      <vt:lpstr>SCDBPTASN2!SCDBPTASN2_094BEGN_2</vt:lpstr>
      <vt:lpstr>SCDBPTASN2!SCDBPTASN2_094BEGN_20</vt:lpstr>
      <vt:lpstr>SCDBPTASN2!SCDBPTASN2_094BEGN_21</vt:lpstr>
      <vt:lpstr>SCDBPTASN2!SCDBPTASN2_094BEGN_22</vt:lpstr>
      <vt:lpstr>SCDBPTASN2!SCDBPTASN2_094BEGN_23</vt:lpstr>
      <vt:lpstr>SCDBPTASN2!SCDBPTASN2_094BEGN_24</vt:lpstr>
      <vt:lpstr>SCDBPTASN2!SCDBPTASN2_094BEGN_25</vt:lpstr>
      <vt:lpstr>SCDBPTASN2!SCDBPTASN2_094BEGN_3</vt:lpstr>
      <vt:lpstr>SCDBPTASN2!SCDBPTASN2_094BEGN_4</vt:lpstr>
      <vt:lpstr>SCDBPTASN2!SCDBPTASN2_094BEGN_5</vt:lpstr>
      <vt:lpstr>SCDBPTASN2!SCDBPTASN2_094BEGN_6</vt:lpstr>
      <vt:lpstr>SCDBPTASN2!SCDBPTASN2_094BEGN_7</vt:lpstr>
      <vt:lpstr>SCDBPTASN2!SCDBPTASN2_094BEGN_8</vt:lpstr>
      <vt:lpstr>SCDBPTASN2!SCDBPTASN2_094BEGN_9</vt:lpstr>
      <vt:lpstr>SCDBPTASN2!SCDBPTASN2_094ENDI_10</vt:lpstr>
      <vt:lpstr>SCDBPTASN2!SCDBPTASN2_094ENDI_11</vt:lpstr>
      <vt:lpstr>SCDBPTASN2!SCDBPTASN2_094ENDI_12</vt:lpstr>
      <vt:lpstr>SCDBPTASN2!SCDBPTASN2_094ENDI_13</vt:lpstr>
      <vt:lpstr>SCDBPTASN2!SCDBPTASN2_094ENDI_14</vt:lpstr>
      <vt:lpstr>SCDBPTASN2!SCDBPTASN2_094ENDI_15</vt:lpstr>
      <vt:lpstr>SCDBPTASN2!SCDBPTASN2_094ENDI_16</vt:lpstr>
      <vt:lpstr>SCDBPTASN2!SCDBPTASN2_094ENDI_17</vt:lpstr>
      <vt:lpstr>SCDBPTASN2!SCDBPTASN2_094ENDI_18</vt:lpstr>
      <vt:lpstr>SCDBPTASN2!SCDBPTASN2_094ENDI_19</vt:lpstr>
      <vt:lpstr>SCDBPTASN2!SCDBPTASN2_094ENDI_2</vt:lpstr>
      <vt:lpstr>SCDBPTASN2!SCDBPTASN2_094ENDI_20</vt:lpstr>
      <vt:lpstr>SCDBPTASN2!SCDBPTASN2_094ENDI_21</vt:lpstr>
      <vt:lpstr>SCDBPTASN2!SCDBPTASN2_094ENDI_22</vt:lpstr>
      <vt:lpstr>SCDBPTASN2!SCDBPTASN2_094ENDI_23</vt:lpstr>
      <vt:lpstr>SCDBPTASN2!SCDBPTASN2_094ENDI_24</vt:lpstr>
      <vt:lpstr>SCDBPTASN2!SCDBPTASN2_094ENDI_25</vt:lpstr>
      <vt:lpstr>SCDBPTASN2!SCDBPTASN2_094ENDI_3</vt:lpstr>
      <vt:lpstr>SCDBPTASN2!SCDBPTASN2_094ENDI_4</vt:lpstr>
      <vt:lpstr>SCDBPTASN2!SCDBPTASN2_094ENDI_5</vt:lpstr>
      <vt:lpstr>SCDBPTASN2!SCDBPTASN2_094ENDI_6</vt:lpstr>
      <vt:lpstr>SCDBPTASN2!SCDBPTASN2_094ENDI_7</vt:lpstr>
      <vt:lpstr>SCDBPTASN2!SCDBPTASN2_094ENDI_8</vt:lpstr>
      <vt:lpstr>SCDBPTASN2!SCDBPTASN2_094ENDI_9</vt:lpstr>
      <vt:lpstr>SCDBPTASN2!SCDBPTASN2_0950000_Range</vt:lpstr>
      <vt:lpstr>SCDBPTASN2!SCDBPTASN2_0959999_13</vt:lpstr>
      <vt:lpstr>SCDBPTASN2!SCDBPTASN2_0959999_14</vt:lpstr>
      <vt:lpstr>SCDBPTASN2!SCDBPTASN2_0959999_15</vt:lpstr>
      <vt:lpstr>SCDBPTASN2!SCDBPTASN2_0959999_16</vt:lpstr>
      <vt:lpstr>SCDBPTASN2!SCDBPTASN2_0959999_17</vt:lpstr>
      <vt:lpstr>SCDBPTASN2!SCDBPTASN2_0959999_19</vt:lpstr>
      <vt:lpstr>SCDBPTASN2!SCDBPTASN2_0959999_20</vt:lpstr>
      <vt:lpstr>SCDBPTASN2!SCDBPTASN2_0959999_21</vt:lpstr>
      <vt:lpstr>SCDBPTASN2!SCDBPTASN2_0959999_22</vt:lpstr>
      <vt:lpstr>SCDBPTASN2!SCDBPTASN2_0959999_23</vt:lpstr>
      <vt:lpstr>SCDBPTASN2!SCDBPTASN2_0959999_24</vt:lpstr>
      <vt:lpstr>SCDBPTASN2!SCDBPTASN2_095BEGN_1</vt:lpstr>
      <vt:lpstr>SCDBPTASN2!SCDBPTASN2_095BEGN_10</vt:lpstr>
      <vt:lpstr>SCDBPTASN2!SCDBPTASN2_095BEGN_11</vt:lpstr>
      <vt:lpstr>SCDBPTASN2!SCDBPTASN2_095BEGN_12</vt:lpstr>
      <vt:lpstr>SCDBPTASN2!SCDBPTASN2_095BEGN_13</vt:lpstr>
      <vt:lpstr>SCDBPTASN2!SCDBPTASN2_095BEGN_14</vt:lpstr>
      <vt:lpstr>SCDBPTASN2!SCDBPTASN2_095BEGN_15</vt:lpstr>
      <vt:lpstr>SCDBPTASN2!SCDBPTASN2_095BEGN_16</vt:lpstr>
      <vt:lpstr>SCDBPTASN2!SCDBPTASN2_095BEGN_17</vt:lpstr>
      <vt:lpstr>SCDBPTASN2!SCDBPTASN2_095BEGN_18</vt:lpstr>
      <vt:lpstr>SCDBPTASN2!SCDBPTASN2_095BEGN_19</vt:lpstr>
      <vt:lpstr>SCDBPTASN2!SCDBPTASN2_095BEGN_2</vt:lpstr>
      <vt:lpstr>SCDBPTASN2!SCDBPTASN2_095BEGN_20</vt:lpstr>
      <vt:lpstr>SCDBPTASN2!SCDBPTASN2_095BEGN_21</vt:lpstr>
      <vt:lpstr>SCDBPTASN2!SCDBPTASN2_095BEGN_22</vt:lpstr>
      <vt:lpstr>SCDBPTASN2!SCDBPTASN2_095BEGN_23</vt:lpstr>
      <vt:lpstr>SCDBPTASN2!SCDBPTASN2_095BEGN_24</vt:lpstr>
      <vt:lpstr>SCDBPTASN2!SCDBPTASN2_095BEGN_25</vt:lpstr>
      <vt:lpstr>SCDBPTASN2!SCDBPTASN2_095BEGN_3</vt:lpstr>
      <vt:lpstr>SCDBPTASN2!SCDBPTASN2_095BEGN_4</vt:lpstr>
      <vt:lpstr>SCDBPTASN2!SCDBPTASN2_095BEGN_5</vt:lpstr>
      <vt:lpstr>SCDBPTASN2!SCDBPTASN2_095BEGN_6</vt:lpstr>
      <vt:lpstr>SCDBPTASN2!SCDBPTASN2_095BEGN_7</vt:lpstr>
      <vt:lpstr>SCDBPTASN2!SCDBPTASN2_095BEGN_8</vt:lpstr>
      <vt:lpstr>SCDBPTASN2!SCDBPTASN2_095BEGN_9</vt:lpstr>
      <vt:lpstr>SCDBPTASN2!SCDBPTASN2_095ENDI_10</vt:lpstr>
      <vt:lpstr>SCDBPTASN2!SCDBPTASN2_095ENDI_11</vt:lpstr>
      <vt:lpstr>SCDBPTASN2!SCDBPTASN2_095ENDI_12</vt:lpstr>
      <vt:lpstr>SCDBPTASN2!SCDBPTASN2_095ENDI_13</vt:lpstr>
      <vt:lpstr>SCDBPTASN2!SCDBPTASN2_095ENDI_14</vt:lpstr>
      <vt:lpstr>SCDBPTASN2!SCDBPTASN2_095ENDI_15</vt:lpstr>
      <vt:lpstr>SCDBPTASN2!SCDBPTASN2_095ENDI_16</vt:lpstr>
      <vt:lpstr>SCDBPTASN2!SCDBPTASN2_095ENDI_17</vt:lpstr>
      <vt:lpstr>SCDBPTASN2!SCDBPTASN2_095ENDI_18</vt:lpstr>
      <vt:lpstr>SCDBPTASN2!SCDBPTASN2_095ENDI_19</vt:lpstr>
      <vt:lpstr>SCDBPTASN2!SCDBPTASN2_095ENDI_2</vt:lpstr>
      <vt:lpstr>SCDBPTASN2!SCDBPTASN2_095ENDI_20</vt:lpstr>
      <vt:lpstr>SCDBPTASN2!SCDBPTASN2_095ENDI_21</vt:lpstr>
      <vt:lpstr>SCDBPTASN2!SCDBPTASN2_095ENDI_22</vt:lpstr>
      <vt:lpstr>SCDBPTASN2!SCDBPTASN2_095ENDI_23</vt:lpstr>
      <vt:lpstr>SCDBPTASN2!SCDBPTASN2_095ENDI_24</vt:lpstr>
      <vt:lpstr>SCDBPTASN2!SCDBPTASN2_095ENDI_25</vt:lpstr>
      <vt:lpstr>SCDBPTASN2!SCDBPTASN2_095ENDI_3</vt:lpstr>
      <vt:lpstr>SCDBPTASN2!SCDBPTASN2_095ENDI_4</vt:lpstr>
      <vt:lpstr>SCDBPTASN2!SCDBPTASN2_095ENDI_5</vt:lpstr>
      <vt:lpstr>SCDBPTASN2!SCDBPTASN2_095ENDI_6</vt:lpstr>
      <vt:lpstr>SCDBPTASN2!SCDBPTASN2_095ENDI_7</vt:lpstr>
      <vt:lpstr>SCDBPTASN2!SCDBPTASN2_095ENDI_8</vt:lpstr>
      <vt:lpstr>SCDBPTASN2!SCDBPTASN2_095ENDI_9</vt:lpstr>
      <vt:lpstr>SCDBPTASN2!SCDBPTASN2_0969999_13</vt:lpstr>
      <vt:lpstr>SCDBPTASN2!SCDBPTASN2_0969999_14</vt:lpstr>
      <vt:lpstr>SCDBPTASN2!SCDBPTASN2_0969999_15</vt:lpstr>
      <vt:lpstr>SCDBPTASN2!SCDBPTASN2_0969999_16</vt:lpstr>
      <vt:lpstr>SCDBPTASN2!SCDBPTASN2_0969999_17</vt:lpstr>
      <vt:lpstr>SCDBPTASN2!SCDBPTASN2_0969999_19</vt:lpstr>
      <vt:lpstr>SCDBPTASN2!SCDBPTASN2_0969999_20</vt:lpstr>
      <vt:lpstr>SCDBPTASN2!SCDBPTASN2_0969999_21</vt:lpstr>
      <vt:lpstr>SCDBPTASN2!SCDBPTASN2_0969999_22</vt:lpstr>
      <vt:lpstr>SCDBPTASN2!SCDBPTASN2_0969999_23</vt:lpstr>
      <vt:lpstr>SCDBPTASN2!SCDBPTASN2_0969999_24</vt:lpstr>
      <vt:lpstr>SCDBPTASN2!SCDBPTASN2_0970000_Range</vt:lpstr>
      <vt:lpstr>SCDBPTASN2!SCDBPTASN2_0979999_13</vt:lpstr>
      <vt:lpstr>SCDBPTASN2!SCDBPTASN2_0979999_14</vt:lpstr>
      <vt:lpstr>SCDBPTASN2!SCDBPTASN2_0979999_15</vt:lpstr>
      <vt:lpstr>SCDBPTASN2!SCDBPTASN2_0979999_16</vt:lpstr>
      <vt:lpstr>SCDBPTASN2!SCDBPTASN2_0979999_17</vt:lpstr>
      <vt:lpstr>SCDBPTASN2!SCDBPTASN2_0979999_19</vt:lpstr>
      <vt:lpstr>SCDBPTASN2!SCDBPTASN2_0979999_20</vt:lpstr>
      <vt:lpstr>SCDBPTASN2!SCDBPTASN2_0979999_21</vt:lpstr>
      <vt:lpstr>SCDBPTASN2!SCDBPTASN2_0979999_22</vt:lpstr>
      <vt:lpstr>SCDBPTASN2!SCDBPTASN2_0979999_23</vt:lpstr>
      <vt:lpstr>SCDBPTASN2!SCDBPTASN2_0979999_24</vt:lpstr>
      <vt:lpstr>SCDBPTASN2!SCDBPTASN2_097BEGN_1</vt:lpstr>
      <vt:lpstr>SCDBPTASN2!SCDBPTASN2_097BEGN_10</vt:lpstr>
      <vt:lpstr>SCDBPTASN2!SCDBPTASN2_097BEGN_11</vt:lpstr>
      <vt:lpstr>SCDBPTASN2!SCDBPTASN2_097BEGN_12</vt:lpstr>
      <vt:lpstr>SCDBPTASN2!SCDBPTASN2_097BEGN_13</vt:lpstr>
      <vt:lpstr>SCDBPTASN2!SCDBPTASN2_097BEGN_14</vt:lpstr>
      <vt:lpstr>SCDBPTASN2!SCDBPTASN2_097BEGN_15</vt:lpstr>
      <vt:lpstr>SCDBPTASN2!SCDBPTASN2_097BEGN_16</vt:lpstr>
      <vt:lpstr>SCDBPTASN2!SCDBPTASN2_097BEGN_17</vt:lpstr>
      <vt:lpstr>SCDBPTASN2!SCDBPTASN2_097BEGN_18</vt:lpstr>
      <vt:lpstr>SCDBPTASN2!SCDBPTASN2_097BEGN_19</vt:lpstr>
      <vt:lpstr>SCDBPTASN2!SCDBPTASN2_097BEGN_2</vt:lpstr>
      <vt:lpstr>SCDBPTASN2!SCDBPTASN2_097BEGN_20</vt:lpstr>
      <vt:lpstr>SCDBPTASN2!SCDBPTASN2_097BEGN_21</vt:lpstr>
      <vt:lpstr>SCDBPTASN2!SCDBPTASN2_097BEGN_22</vt:lpstr>
      <vt:lpstr>SCDBPTASN2!SCDBPTASN2_097BEGN_23</vt:lpstr>
      <vt:lpstr>SCDBPTASN2!SCDBPTASN2_097BEGN_24</vt:lpstr>
      <vt:lpstr>SCDBPTASN2!SCDBPTASN2_097BEGN_25</vt:lpstr>
      <vt:lpstr>SCDBPTASN2!SCDBPTASN2_097BEGN_3</vt:lpstr>
      <vt:lpstr>SCDBPTASN2!SCDBPTASN2_097BEGN_4</vt:lpstr>
      <vt:lpstr>SCDBPTASN2!SCDBPTASN2_097BEGN_5</vt:lpstr>
      <vt:lpstr>SCDBPTASN2!SCDBPTASN2_097BEGN_6</vt:lpstr>
      <vt:lpstr>SCDBPTASN2!SCDBPTASN2_097BEGN_7</vt:lpstr>
      <vt:lpstr>SCDBPTASN2!SCDBPTASN2_097BEGN_8</vt:lpstr>
      <vt:lpstr>SCDBPTASN2!SCDBPTASN2_097BEGN_9</vt:lpstr>
      <vt:lpstr>SCDBPTASN2!SCDBPTASN2_097ENDI_10</vt:lpstr>
      <vt:lpstr>SCDBPTASN2!SCDBPTASN2_097ENDI_11</vt:lpstr>
      <vt:lpstr>SCDBPTASN2!SCDBPTASN2_097ENDI_12</vt:lpstr>
      <vt:lpstr>SCDBPTASN2!SCDBPTASN2_097ENDI_13</vt:lpstr>
      <vt:lpstr>SCDBPTASN2!SCDBPTASN2_097ENDI_14</vt:lpstr>
      <vt:lpstr>SCDBPTASN2!SCDBPTASN2_097ENDI_15</vt:lpstr>
      <vt:lpstr>SCDBPTASN2!SCDBPTASN2_097ENDI_16</vt:lpstr>
      <vt:lpstr>SCDBPTASN2!SCDBPTASN2_097ENDI_17</vt:lpstr>
      <vt:lpstr>SCDBPTASN2!SCDBPTASN2_097ENDI_18</vt:lpstr>
      <vt:lpstr>SCDBPTASN2!SCDBPTASN2_097ENDI_19</vt:lpstr>
      <vt:lpstr>SCDBPTASN2!SCDBPTASN2_097ENDI_2</vt:lpstr>
      <vt:lpstr>SCDBPTASN2!SCDBPTASN2_097ENDI_20</vt:lpstr>
      <vt:lpstr>SCDBPTASN2!SCDBPTASN2_097ENDI_21</vt:lpstr>
      <vt:lpstr>SCDBPTASN2!SCDBPTASN2_097ENDI_22</vt:lpstr>
      <vt:lpstr>SCDBPTASN2!SCDBPTASN2_097ENDI_23</vt:lpstr>
      <vt:lpstr>SCDBPTASN2!SCDBPTASN2_097ENDI_24</vt:lpstr>
      <vt:lpstr>SCDBPTASN2!SCDBPTASN2_097ENDI_25</vt:lpstr>
      <vt:lpstr>SCDBPTASN2!SCDBPTASN2_097ENDI_3</vt:lpstr>
      <vt:lpstr>SCDBPTASN2!SCDBPTASN2_097ENDI_4</vt:lpstr>
      <vt:lpstr>SCDBPTASN2!SCDBPTASN2_097ENDI_5</vt:lpstr>
      <vt:lpstr>SCDBPTASN2!SCDBPTASN2_097ENDI_6</vt:lpstr>
      <vt:lpstr>SCDBPTASN2!SCDBPTASN2_097ENDI_7</vt:lpstr>
      <vt:lpstr>SCDBPTASN2!SCDBPTASN2_097ENDI_8</vt:lpstr>
      <vt:lpstr>SCDBPTASN2!SCDBPTASN2_097ENDI_9</vt:lpstr>
      <vt:lpstr>SCDBPTASN2!SCDBPTASN2_0980000_Range</vt:lpstr>
      <vt:lpstr>SCDBPTASN2!SCDBPTASN2_0980001_1</vt:lpstr>
      <vt:lpstr>SCDBPTASN2!SCDBPTASN2_0980001_10</vt:lpstr>
      <vt:lpstr>SCDBPTASN2!SCDBPTASN2_0980001_11</vt:lpstr>
      <vt:lpstr>SCDBPTASN2!SCDBPTASN2_0980001_12</vt:lpstr>
      <vt:lpstr>SCDBPTASN2!SCDBPTASN2_0980001_13</vt:lpstr>
      <vt:lpstr>SCDBPTASN2!SCDBPTASN2_0980001_14</vt:lpstr>
      <vt:lpstr>SCDBPTASN2!SCDBPTASN2_0980001_15</vt:lpstr>
      <vt:lpstr>SCDBPTASN2!SCDBPTASN2_0980001_16</vt:lpstr>
      <vt:lpstr>SCDBPTASN2!SCDBPTASN2_0980001_17</vt:lpstr>
      <vt:lpstr>SCDBPTASN2!SCDBPTASN2_0980001_18</vt:lpstr>
      <vt:lpstr>SCDBPTASN2!SCDBPTASN2_0980001_19</vt:lpstr>
      <vt:lpstr>SCDBPTASN2!SCDBPTASN2_0980001_2</vt:lpstr>
      <vt:lpstr>SCDBPTASN2!SCDBPTASN2_0980001_20</vt:lpstr>
      <vt:lpstr>SCDBPTASN2!SCDBPTASN2_0980001_21</vt:lpstr>
      <vt:lpstr>SCDBPTASN2!SCDBPTASN2_0980001_22</vt:lpstr>
      <vt:lpstr>SCDBPTASN2!SCDBPTASN2_0980001_23</vt:lpstr>
      <vt:lpstr>SCDBPTASN2!SCDBPTASN2_0980001_24</vt:lpstr>
      <vt:lpstr>SCDBPTASN2!SCDBPTASN2_0980001_25</vt:lpstr>
      <vt:lpstr>SCDBPTASN2!SCDBPTASN2_0980001_3</vt:lpstr>
      <vt:lpstr>SCDBPTASN2!SCDBPTASN2_0980001_4</vt:lpstr>
      <vt:lpstr>SCDBPTASN2!SCDBPTASN2_0980001_5</vt:lpstr>
      <vt:lpstr>SCDBPTASN2!SCDBPTASN2_0980001_6</vt:lpstr>
      <vt:lpstr>SCDBPTASN2!SCDBPTASN2_0980001_7</vt:lpstr>
      <vt:lpstr>SCDBPTASN2!SCDBPTASN2_0980001_8</vt:lpstr>
      <vt:lpstr>SCDBPTASN2!SCDBPTASN2_0980001_9</vt:lpstr>
      <vt:lpstr>SCDBPTASN2!SCDBPTASN2_0989999_13</vt:lpstr>
      <vt:lpstr>SCDBPTASN2!SCDBPTASN2_0989999_14</vt:lpstr>
      <vt:lpstr>SCDBPTASN2!SCDBPTASN2_0989999_15</vt:lpstr>
      <vt:lpstr>SCDBPTASN2!SCDBPTASN2_0989999_16</vt:lpstr>
      <vt:lpstr>SCDBPTASN2!SCDBPTASN2_0989999_17</vt:lpstr>
      <vt:lpstr>SCDBPTASN2!SCDBPTASN2_0989999_19</vt:lpstr>
      <vt:lpstr>SCDBPTASN2!SCDBPTASN2_0989999_20</vt:lpstr>
      <vt:lpstr>SCDBPTASN2!SCDBPTASN2_0989999_21</vt:lpstr>
      <vt:lpstr>SCDBPTASN2!SCDBPTASN2_0989999_22</vt:lpstr>
      <vt:lpstr>SCDBPTASN2!SCDBPTASN2_0989999_23</vt:lpstr>
      <vt:lpstr>SCDBPTASN2!SCDBPTASN2_0989999_24</vt:lpstr>
      <vt:lpstr>SCDBPTASN2!SCDBPTASN2_098BEGN_1</vt:lpstr>
      <vt:lpstr>SCDBPTASN2!SCDBPTASN2_098BEGN_10</vt:lpstr>
      <vt:lpstr>SCDBPTASN2!SCDBPTASN2_098BEGN_11</vt:lpstr>
      <vt:lpstr>SCDBPTASN2!SCDBPTASN2_098BEGN_12</vt:lpstr>
      <vt:lpstr>SCDBPTASN2!SCDBPTASN2_098BEGN_13</vt:lpstr>
      <vt:lpstr>SCDBPTASN2!SCDBPTASN2_098BEGN_14</vt:lpstr>
      <vt:lpstr>SCDBPTASN2!SCDBPTASN2_098BEGN_15</vt:lpstr>
      <vt:lpstr>SCDBPTASN2!SCDBPTASN2_098BEGN_16</vt:lpstr>
      <vt:lpstr>SCDBPTASN2!SCDBPTASN2_098BEGN_17</vt:lpstr>
      <vt:lpstr>SCDBPTASN2!SCDBPTASN2_098BEGN_18</vt:lpstr>
      <vt:lpstr>SCDBPTASN2!SCDBPTASN2_098BEGN_19</vt:lpstr>
      <vt:lpstr>SCDBPTASN2!SCDBPTASN2_098BEGN_2</vt:lpstr>
      <vt:lpstr>SCDBPTASN2!SCDBPTASN2_098BEGN_20</vt:lpstr>
      <vt:lpstr>SCDBPTASN2!SCDBPTASN2_098BEGN_21</vt:lpstr>
      <vt:lpstr>SCDBPTASN2!SCDBPTASN2_098BEGN_22</vt:lpstr>
      <vt:lpstr>SCDBPTASN2!SCDBPTASN2_098BEGN_23</vt:lpstr>
      <vt:lpstr>SCDBPTASN2!SCDBPTASN2_098BEGN_24</vt:lpstr>
      <vt:lpstr>SCDBPTASN2!SCDBPTASN2_098BEGN_25</vt:lpstr>
      <vt:lpstr>SCDBPTASN2!SCDBPTASN2_098BEGN_3</vt:lpstr>
      <vt:lpstr>SCDBPTASN2!SCDBPTASN2_098BEGN_4</vt:lpstr>
      <vt:lpstr>SCDBPTASN2!SCDBPTASN2_098BEGN_5</vt:lpstr>
      <vt:lpstr>SCDBPTASN2!SCDBPTASN2_098BEGN_6</vt:lpstr>
      <vt:lpstr>SCDBPTASN2!SCDBPTASN2_098BEGN_7</vt:lpstr>
      <vt:lpstr>SCDBPTASN2!SCDBPTASN2_098BEGN_8</vt:lpstr>
      <vt:lpstr>SCDBPTASN2!SCDBPTASN2_098BEGN_9</vt:lpstr>
      <vt:lpstr>SCDBPTASN2!SCDBPTASN2_098ENDI_10</vt:lpstr>
      <vt:lpstr>SCDBPTASN2!SCDBPTASN2_098ENDI_11</vt:lpstr>
      <vt:lpstr>SCDBPTASN2!SCDBPTASN2_098ENDI_12</vt:lpstr>
      <vt:lpstr>SCDBPTASN2!SCDBPTASN2_098ENDI_13</vt:lpstr>
      <vt:lpstr>SCDBPTASN2!SCDBPTASN2_098ENDI_14</vt:lpstr>
      <vt:lpstr>SCDBPTASN2!SCDBPTASN2_098ENDI_15</vt:lpstr>
      <vt:lpstr>SCDBPTASN2!SCDBPTASN2_098ENDI_16</vt:lpstr>
      <vt:lpstr>SCDBPTASN2!SCDBPTASN2_098ENDI_17</vt:lpstr>
      <vt:lpstr>SCDBPTASN2!SCDBPTASN2_098ENDI_18</vt:lpstr>
      <vt:lpstr>SCDBPTASN2!SCDBPTASN2_098ENDI_19</vt:lpstr>
      <vt:lpstr>SCDBPTASN2!SCDBPTASN2_098ENDI_2</vt:lpstr>
      <vt:lpstr>SCDBPTASN2!SCDBPTASN2_098ENDI_20</vt:lpstr>
      <vt:lpstr>SCDBPTASN2!SCDBPTASN2_098ENDI_21</vt:lpstr>
      <vt:lpstr>SCDBPTASN2!SCDBPTASN2_098ENDI_22</vt:lpstr>
      <vt:lpstr>SCDBPTASN2!SCDBPTASN2_098ENDI_23</vt:lpstr>
      <vt:lpstr>SCDBPTASN2!SCDBPTASN2_098ENDI_24</vt:lpstr>
      <vt:lpstr>SCDBPTASN2!SCDBPTASN2_098ENDI_25</vt:lpstr>
      <vt:lpstr>SCDBPTASN2!SCDBPTASN2_098ENDI_3</vt:lpstr>
      <vt:lpstr>SCDBPTASN2!SCDBPTASN2_098ENDI_4</vt:lpstr>
      <vt:lpstr>SCDBPTASN2!SCDBPTASN2_098ENDI_5</vt:lpstr>
      <vt:lpstr>SCDBPTASN2!SCDBPTASN2_098ENDI_6</vt:lpstr>
      <vt:lpstr>SCDBPTASN2!SCDBPTASN2_098ENDI_7</vt:lpstr>
      <vt:lpstr>SCDBPTASN2!SCDBPTASN2_098ENDI_8</vt:lpstr>
      <vt:lpstr>SCDBPTASN2!SCDBPTASN2_098ENDI_9</vt:lpstr>
      <vt:lpstr>SCDBPTASN2!SCDBPTASN2_0990000_Range</vt:lpstr>
      <vt:lpstr>SCDBPTASN2!SCDBPTASN2_0999999_13</vt:lpstr>
      <vt:lpstr>SCDBPTASN2!SCDBPTASN2_0999999_14</vt:lpstr>
      <vt:lpstr>SCDBPTASN2!SCDBPTASN2_0999999_15</vt:lpstr>
      <vt:lpstr>SCDBPTASN2!SCDBPTASN2_0999999_16</vt:lpstr>
      <vt:lpstr>SCDBPTASN2!SCDBPTASN2_0999999_17</vt:lpstr>
      <vt:lpstr>SCDBPTASN2!SCDBPTASN2_0999999_19</vt:lpstr>
      <vt:lpstr>SCDBPTASN2!SCDBPTASN2_0999999_20</vt:lpstr>
      <vt:lpstr>SCDBPTASN2!SCDBPTASN2_0999999_21</vt:lpstr>
      <vt:lpstr>SCDBPTASN2!SCDBPTASN2_0999999_22</vt:lpstr>
      <vt:lpstr>SCDBPTASN2!SCDBPTASN2_0999999_23</vt:lpstr>
      <vt:lpstr>SCDBPTASN2!SCDBPTASN2_0999999_24</vt:lpstr>
      <vt:lpstr>SCDBPTASN2!SCDBPTASN2_099BEGN_1</vt:lpstr>
      <vt:lpstr>SCDBPTASN2!SCDBPTASN2_099BEGN_10</vt:lpstr>
      <vt:lpstr>SCDBPTASN2!SCDBPTASN2_099BEGN_11</vt:lpstr>
      <vt:lpstr>SCDBPTASN2!SCDBPTASN2_099BEGN_12</vt:lpstr>
      <vt:lpstr>SCDBPTASN2!SCDBPTASN2_099BEGN_13</vt:lpstr>
      <vt:lpstr>SCDBPTASN2!SCDBPTASN2_099BEGN_14</vt:lpstr>
      <vt:lpstr>SCDBPTASN2!SCDBPTASN2_099BEGN_15</vt:lpstr>
      <vt:lpstr>SCDBPTASN2!SCDBPTASN2_099BEGN_16</vt:lpstr>
      <vt:lpstr>SCDBPTASN2!SCDBPTASN2_099BEGN_17</vt:lpstr>
      <vt:lpstr>SCDBPTASN2!SCDBPTASN2_099BEGN_18</vt:lpstr>
      <vt:lpstr>SCDBPTASN2!SCDBPTASN2_099BEGN_19</vt:lpstr>
      <vt:lpstr>SCDBPTASN2!SCDBPTASN2_099BEGN_2</vt:lpstr>
      <vt:lpstr>SCDBPTASN2!SCDBPTASN2_099BEGN_20</vt:lpstr>
      <vt:lpstr>SCDBPTASN2!SCDBPTASN2_099BEGN_21</vt:lpstr>
      <vt:lpstr>SCDBPTASN2!SCDBPTASN2_099BEGN_22</vt:lpstr>
      <vt:lpstr>SCDBPTASN2!SCDBPTASN2_099BEGN_23</vt:lpstr>
      <vt:lpstr>SCDBPTASN2!SCDBPTASN2_099BEGN_24</vt:lpstr>
      <vt:lpstr>SCDBPTASN2!SCDBPTASN2_099BEGN_25</vt:lpstr>
      <vt:lpstr>SCDBPTASN2!SCDBPTASN2_099BEGN_3</vt:lpstr>
      <vt:lpstr>SCDBPTASN2!SCDBPTASN2_099BEGN_4</vt:lpstr>
      <vt:lpstr>SCDBPTASN2!SCDBPTASN2_099BEGN_5</vt:lpstr>
      <vt:lpstr>SCDBPTASN2!SCDBPTASN2_099BEGN_6</vt:lpstr>
      <vt:lpstr>SCDBPTASN2!SCDBPTASN2_099BEGN_7</vt:lpstr>
      <vt:lpstr>SCDBPTASN2!SCDBPTASN2_099BEGN_8</vt:lpstr>
      <vt:lpstr>SCDBPTASN2!SCDBPTASN2_099BEGN_9</vt:lpstr>
      <vt:lpstr>SCDBPTASN2!SCDBPTASN2_099ENDI_10</vt:lpstr>
      <vt:lpstr>SCDBPTASN2!SCDBPTASN2_099ENDI_11</vt:lpstr>
      <vt:lpstr>SCDBPTASN2!SCDBPTASN2_099ENDI_12</vt:lpstr>
      <vt:lpstr>SCDBPTASN2!SCDBPTASN2_099ENDI_13</vt:lpstr>
      <vt:lpstr>SCDBPTASN2!SCDBPTASN2_099ENDI_14</vt:lpstr>
      <vt:lpstr>SCDBPTASN2!SCDBPTASN2_099ENDI_15</vt:lpstr>
      <vt:lpstr>SCDBPTASN2!SCDBPTASN2_099ENDI_16</vt:lpstr>
      <vt:lpstr>SCDBPTASN2!SCDBPTASN2_099ENDI_17</vt:lpstr>
      <vt:lpstr>SCDBPTASN2!SCDBPTASN2_099ENDI_18</vt:lpstr>
      <vt:lpstr>SCDBPTASN2!SCDBPTASN2_099ENDI_19</vt:lpstr>
      <vt:lpstr>SCDBPTASN2!SCDBPTASN2_099ENDI_2</vt:lpstr>
      <vt:lpstr>SCDBPTASN2!SCDBPTASN2_099ENDI_20</vt:lpstr>
      <vt:lpstr>SCDBPTASN2!SCDBPTASN2_099ENDI_21</vt:lpstr>
      <vt:lpstr>SCDBPTASN2!SCDBPTASN2_099ENDI_22</vt:lpstr>
      <vt:lpstr>SCDBPTASN2!SCDBPTASN2_099ENDI_23</vt:lpstr>
      <vt:lpstr>SCDBPTASN2!SCDBPTASN2_099ENDI_24</vt:lpstr>
      <vt:lpstr>SCDBPTASN2!SCDBPTASN2_099ENDI_25</vt:lpstr>
      <vt:lpstr>SCDBPTASN2!SCDBPTASN2_099ENDI_3</vt:lpstr>
      <vt:lpstr>SCDBPTASN2!SCDBPTASN2_099ENDI_4</vt:lpstr>
      <vt:lpstr>SCDBPTASN2!SCDBPTASN2_099ENDI_5</vt:lpstr>
      <vt:lpstr>SCDBPTASN2!SCDBPTASN2_099ENDI_6</vt:lpstr>
      <vt:lpstr>SCDBPTASN2!SCDBPTASN2_099ENDI_7</vt:lpstr>
      <vt:lpstr>SCDBPTASN2!SCDBPTASN2_099ENDI_8</vt:lpstr>
      <vt:lpstr>SCDBPTASN2!SCDBPTASN2_099ENDI_9</vt:lpstr>
      <vt:lpstr>SCDBPTASN2!SCDBPTASN2_1000000_Range</vt:lpstr>
      <vt:lpstr>SCDBPTASN2!SCDBPTASN2_1009999_13</vt:lpstr>
      <vt:lpstr>SCDBPTASN2!SCDBPTASN2_1009999_14</vt:lpstr>
      <vt:lpstr>SCDBPTASN2!SCDBPTASN2_1009999_15</vt:lpstr>
      <vt:lpstr>SCDBPTASN2!SCDBPTASN2_1009999_16</vt:lpstr>
      <vt:lpstr>SCDBPTASN2!SCDBPTASN2_1009999_17</vt:lpstr>
      <vt:lpstr>SCDBPTASN2!SCDBPTASN2_1009999_19</vt:lpstr>
      <vt:lpstr>SCDBPTASN2!SCDBPTASN2_1009999_20</vt:lpstr>
      <vt:lpstr>SCDBPTASN2!SCDBPTASN2_1009999_21</vt:lpstr>
      <vt:lpstr>SCDBPTASN2!SCDBPTASN2_1009999_22</vt:lpstr>
      <vt:lpstr>SCDBPTASN2!SCDBPTASN2_1009999_23</vt:lpstr>
      <vt:lpstr>SCDBPTASN2!SCDBPTASN2_1009999_24</vt:lpstr>
      <vt:lpstr>SCDBPTASN2!SCDBPTASN2_100BEGN_1</vt:lpstr>
      <vt:lpstr>SCDBPTASN2!SCDBPTASN2_100BEGN_10</vt:lpstr>
      <vt:lpstr>SCDBPTASN2!SCDBPTASN2_100BEGN_11</vt:lpstr>
      <vt:lpstr>SCDBPTASN2!SCDBPTASN2_100BEGN_12</vt:lpstr>
      <vt:lpstr>SCDBPTASN2!SCDBPTASN2_100BEGN_13</vt:lpstr>
      <vt:lpstr>SCDBPTASN2!SCDBPTASN2_100BEGN_14</vt:lpstr>
      <vt:lpstr>SCDBPTASN2!SCDBPTASN2_100BEGN_15</vt:lpstr>
      <vt:lpstr>SCDBPTASN2!SCDBPTASN2_100BEGN_16</vt:lpstr>
      <vt:lpstr>SCDBPTASN2!SCDBPTASN2_100BEGN_17</vt:lpstr>
      <vt:lpstr>SCDBPTASN2!SCDBPTASN2_100BEGN_18</vt:lpstr>
      <vt:lpstr>SCDBPTASN2!SCDBPTASN2_100BEGN_19</vt:lpstr>
      <vt:lpstr>SCDBPTASN2!SCDBPTASN2_100BEGN_2</vt:lpstr>
      <vt:lpstr>SCDBPTASN2!SCDBPTASN2_100BEGN_20</vt:lpstr>
      <vt:lpstr>SCDBPTASN2!SCDBPTASN2_100BEGN_21</vt:lpstr>
      <vt:lpstr>SCDBPTASN2!SCDBPTASN2_100BEGN_22</vt:lpstr>
      <vt:lpstr>SCDBPTASN2!SCDBPTASN2_100BEGN_23</vt:lpstr>
      <vt:lpstr>SCDBPTASN2!SCDBPTASN2_100BEGN_24</vt:lpstr>
      <vt:lpstr>SCDBPTASN2!SCDBPTASN2_100BEGN_25</vt:lpstr>
      <vt:lpstr>SCDBPTASN2!SCDBPTASN2_100BEGN_3</vt:lpstr>
      <vt:lpstr>SCDBPTASN2!SCDBPTASN2_100BEGN_4</vt:lpstr>
      <vt:lpstr>SCDBPTASN2!SCDBPTASN2_100BEGN_5</vt:lpstr>
      <vt:lpstr>SCDBPTASN2!SCDBPTASN2_100BEGN_6</vt:lpstr>
      <vt:lpstr>SCDBPTASN2!SCDBPTASN2_100BEGN_7</vt:lpstr>
      <vt:lpstr>SCDBPTASN2!SCDBPTASN2_100BEGN_8</vt:lpstr>
      <vt:lpstr>SCDBPTASN2!SCDBPTASN2_100BEGN_9</vt:lpstr>
      <vt:lpstr>SCDBPTASN2!SCDBPTASN2_100ENDI_10</vt:lpstr>
      <vt:lpstr>SCDBPTASN2!SCDBPTASN2_100ENDI_11</vt:lpstr>
      <vt:lpstr>SCDBPTASN2!SCDBPTASN2_100ENDI_12</vt:lpstr>
      <vt:lpstr>SCDBPTASN2!SCDBPTASN2_100ENDI_13</vt:lpstr>
      <vt:lpstr>SCDBPTASN2!SCDBPTASN2_100ENDI_14</vt:lpstr>
      <vt:lpstr>SCDBPTASN2!SCDBPTASN2_100ENDI_15</vt:lpstr>
      <vt:lpstr>SCDBPTASN2!SCDBPTASN2_100ENDI_16</vt:lpstr>
      <vt:lpstr>SCDBPTASN2!SCDBPTASN2_100ENDI_17</vt:lpstr>
      <vt:lpstr>SCDBPTASN2!SCDBPTASN2_100ENDI_18</vt:lpstr>
      <vt:lpstr>SCDBPTASN2!SCDBPTASN2_100ENDI_19</vt:lpstr>
      <vt:lpstr>SCDBPTASN2!SCDBPTASN2_100ENDI_2</vt:lpstr>
      <vt:lpstr>SCDBPTASN2!SCDBPTASN2_100ENDI_20</vt:lpstr>
      <vt:lpstr>SCDBPTASN2!SCDBPTASN2_100ENDI_21</vt:lpstr>
      <vt:lpstr>SCDBPTASN2!SCDBPTASN2_100ENDI_22</vt:lpstr>
      <vt:lpstr>SCDBPTASN2!SCDBPTASN2_100ENDI_23</vt:lpstr>
      <vt:lpstr>SCDBPTASN2!SCDBPTASN2_100ENDI_24</vt:lpstr>
      <vt:lpstr>SCDBPTASN2!SCDBPTASN2_100ENDI_25</vt:lpstr>
      <vt:lpstr>SCDBPTASN2!SCDBPTASN2_100ENDI_3</vt:lpstr>
      <vt:lpstr>SCDBPTASN2!SCDBPTASN2_100ENDI_4</vt:lpstr>
      <vt:lpstr>SCDBPTASN2!SCDBPTASN2_100ENDI_5</vt:lpstr>
      <vt:lpstr>SCDBPTASN2!SCDBPTASN2_100ENDI_6</vt:lpstr>
      <vt:lpstr>SCDBPTASN2!SCDBPTASN2_100ENDI_7</vt:lpstr>
      <vt:lpstr>SCDBPTASN2!SCDBPTASN2_100ENDI_8</vt:lpstr>
      <vt:lpstr>SCDBPTASN2!SCDBPTASN2_100ENDI_9</vt:lpstr>
      <vt:lpstr>SCDBPTASN2!SCDBPTASN2_1010000_Range</vt:lpstr>
      <vt:lpstr>SCDBPTASN2!SCDBPTASN2_1019999_13</vt:lpstr>
      <vt:lpstr>SCDBPTASN2!SCDBPTASN2_1019999_14</vt:lpstr>
      <vt:lpstr>SCDBPTASN2!SCDBPTASN2_1019999_15</vt:lpstr>
      <vt:lpstr>SCDBPTASN2!SCDBPTASN2_1019999_16</vt:lpstr>
      <vt:lpstr>SCDBPTASN2!SCDBPTASN2_1019999_17</vt:lpstr>
      <vt:lpstr>SCDBPTASN2!SCDBPTASN2_1019999_19</vt:lpstr>
      <vt:lpstr>SCDBPTASN2!SCDBPTASN2_1019999_20</vt:lpstr>
      <vt:lpstr>SCDBPTASN2!SCDBPTASN2_1019999_21</vt:lpstr>
      <vt:lpstr>SCDBPTASN2!SCDBPTASN2_1019999_22</vt:lpstr>
      <vt:lpstr>SCDBPTASN2!SCDBPTASN2_1019999_23</vt:lpstr>
      <vt:lpstr>SCDBPTASN2!SCDBPTASN2_1019999_24</vt:lpstr>
      <vt:lpstr>SCDBPTASN2!SCDBPTASN2_101BEGN_1</vt:lpstr>
      <vt:lpstr>SCDBPTASN2!SCDBPTASN2_101BEGN_10</vt:lpstr>
      <vt:lpstr>SCDBPTASN2!SCDBPTASN2_101BEGN_11</vt:lpstr>
      <vt:lpstr>SCDBPTASN2!SCDBPTASN2_101BEGN_12</vt:lpstr>
      <vt:lpstr>SCDBPTASN2!SCDBPTASN2_101BEGN_13</vt:lpstr>
      <vt:lpstr>SCDBPTASN2!SCDBPTASN2_101BEGN_14</vt:lpstr>
      <vt:lpstr>SCDBPTASN2!SCDBPTASN2_101BEGN_15</vt:lpstr>
      <vt:lpstr>SCDBPTASN2!SCDBPTASN2_101BEGN_16</vt:lpstr>
      <vt:lpstr>SCDBPTASN2!SCDBPTASN2_101BEGN_17</vt:lpstr>
      <vt:lpstr>SCDBPTASN2!SCDBPTASN2_101BEGN_18</vt:lpstr>
      <vt:lpstr>SCDBPTASN2!SCDBPTASN2_101BEGN_19</vt:lpstr>
      <vt:lpstr>SCDBPTASN2!SCDBPTASN2_101BEGN_2</vt:lpstr>
      <vt:lpstr>SCDBPTASN2!SCDBPTASN2_101BEGN_20</vt:lpstr>
      <vt:lpstr>SCDBPTASN2!SCDBPTASN2_101BEGN_21</vt:lpstr>
      <vt:lpstr>SCDBPTASN2!SCDBPTASN2_101BEGN_22</vt:lpstr>
      <vt:lpstr>SCDBPTASN2!SCDBPTASN2_101BEGN_23</vt:lpstr>
      <vt:lpstr>SCDBPTASN2!SCDBPTASN2_101BEGN_24</vt:lpstr>
      <vt:lpstr>SCDBPTASN2!SCDBPTASN2_101BEGN_25</vt:lpstr>
      <vt:lpstr>SCDBPTASN2!SCDBPTASN2_101BEGN_3</vt:lpstr>
      <vt:lpstr>SCDBPTASN2!SCDBPTASN2_101BEGN_4</vt:lpstr>
      <vt:lpstr>SCDBPTASN2!SCDBPTASN2_101BEGN_5</vt:lpstr>
      <vt:lpstr>SCDBPTASN2!SCDBPTASN2_101BEGN_6</vt:lpstr>
      <vt:lpstr>SCDBPTASN2!SCDBPTASN2_101BEGN_7</vt:lpstr>
      <vt:lpstr>SCDBPTASN2!SCDBPTASN2_101BEGN_8</vt:lpstr>
      <vt:lpstr>SCDBPTASN2!SCDBPTASN2_101BEGN_9</vt:lpstr>
      <vt:lpstr>SCDBPTASN2!SCDBPTASN2_101ENDI_10</vt:lpstr>
      <vt:lpstr>SCDBPTASN2!SCDBPTASN2_101ENDI_11</vt:lpstr>
      <vt:lpstr>SCDBPTASN2!SCDBPTASN2_101ENDI_12</vt:lpstr>
      <vt:lpstr>SCDBPTASN2!SCDBPTASN2_101ENDI_13</vt:lpstr>
      <vt:lpstr>SCDBPTASN2!SCDBPTASN2_101ENDI_14</vt:lpstr>
      <vt:lpstr>SCDBPTASN2!SCDBPTASN2_101ENDI_15</vt:lpstr>
      <vt:lpstr>SCDBPTASN2!SCDBPTASN2_101ENDI_16</vt:lpstr>
      <vt:lpstr>SCDBPTASN2!SCDBPTASN2_101ENDI_17</vt:lpstr>
      <vt:lpstr>SCDBPTASN2!SCDBPTASN2_101ENDI_18</vt:lpstr>
      <vt:lpstr>SCDBPTASN2!SCDBPTASN2_101ENDI_19</vt:lpstr>
      <vt:lpstr>SCDBPTASN2!SCDBPTASN2_101ENDI_2</vt:lpstr>
      <vt:lpstr>SCDBPTASN2!SCDBPTASN2_101ENDI_20</vt:lpstr>
      <vt:lpstr>SCDBPTASN2!SCDBPTASN2_101ENDI_21</vt:lpstr>
      <vt:lpstr>SCDBPTASN2!SCDBPTASN2_101ENDI_22</vt:lpstr>
      <vt:lpstr>SCDBPTASN2!SCDBPTASN2_101ENDI_23</vt:lpstr>
      <vt:lpstr>SCDBPTASN2!SCDBPTASN2_101ENDI_24</vt:lpstr>
      <vt:lpstr>SCDBPTASN2!SCDBPTASN2_101ENDI_25</vt:lpstr>
      <vt:lpstr>SCDBPTASN2!SCDBPTASN2_101ENDI_3</vt:lpstr>
      <vt:lpstr>SCDBPTASN2!SCDBPTASN2_101ENDI_4</vt:lpstr>
      <vt:lpstr>SCDBPTASN2!SCDBPTASN2_101ENDI_5</vt:lpstr>
      <vt:lpstr>SCDBPTASN2!SCDBPTASN2_101ENDI_6</vt:lpstr>
      <vt:lpstr>SCDBPTASN2!SCDBPTASN2_101ENDI_7</vt:lpstr>
      <vt:lpstr>SCDBPTASN2!SCDBPTASN2_101ENDI_8</vt:lpstr>
      <vt:lpstr>SCDBPTASN2!SCDBPTASN2_101ENDI_9</vt:lpstr>
      <vt:lpstr>SCDBPTASN2!SCDBPTASN2_1029999_13</vt:lpstr>
      <vt:lpstr>SCDBPTASN2!SCDBPTASN2_1029999_14</vt:lpstr>
      <vt:lpstr>SCDBPTASN2!SCDBPTASN2_1029999_15</vt:lpstr>
      <vt:lpstr>SCDBPTASN2!SCDBPTASN2_1029999_16</vt:lpstr>
      <vt:lpstr>SCDBPTASN2!SCDBPTASN2_1029999_17</vt:lpstr>
      <vt:lpstr>SCDBPTASN2!SCDBPTASN2_1029999_19</vt:lpstr>
      <vt:lpstr>SCDBPTASN2!SCDBPTASN2_1029999_20</vt:lpstr>
      <vt:lpstr>SCDBPTASN2!SCDBPTASN2_1029999_21</vt:lpstr>
      <vt:lpstr>SCDBPTASN2!SCDBPTASN2_1029999_22</vt:lpstr>
      <vt:lpstr>SCDBPTASN2!SCDBPTASN2_1029999_23</vt:lpstr>
      <vt:lpstr>SCDBPTASN2!SCDBPTASN2_1029999_24</vt:lpstr>
      <vt:lpstr>SCDBPTASN2!SCDBPTASN2_1030000_Range</vt:lpstr>
      <vt:lpstr>SCDBPTASN2!SCDBPTASN2_1039999_13</vt:lpstr>
      <vt:lpstr>SCDBPTASN2!SCDBPTASN2_1039999_14</vt:lpstr>
      <vt:lpstr>SCDBPTASN2!SCDBPTASN2_1039999_15</vt:lpstr>
      <vt:lpstr>SCDBPTASN2!SCDBPTASN2_1039999_16</vt:lpstr>
      <vt:lpstr>SCDBPTASN2!SCDBPTASN2_1039999_17</vt:lpstr>
      <vt:lpstr>SCDBPTASN2!SCDBPTASN2_1039999_19</vt:lpstr>
      <vt:lpstr>SCDBPTASN2!SCDBPTASN2_1039999_20</vt:lpstr>
      <vt:lpstr>SCDBPTASN2!SCDBPTASN2_1039999_21</vt:lpstr>
      <vt:lpstr>SCDBPTASN2!SCDBPTASN2_1039999_22</vt:lpstr>
      <vt:lpstr>SCDBPTASN2!SCDBPTASN2_1039999_23</vt:lpstr>
      <vt:lpstr>SCDBPTASN2!SCDBPTASN2_1039999_24</vt:lpstr>
      <vt:lpstr>SCDBPTASN2!SCDBPTASN2_103BEGN_1</vt:lpstr>
      <vt:lpstr>SCDBPTASN2!SCDBPTASN2_103BEGN_10</vt:lpstr>
      <vt:lpstr>SCDBPTASN2!SCDBPTASN2_103BEGN_11</vt:lpstr>
      <vt:lpstr>SCDBPTASN2!SCDBPTASN2_103BEGN_12</vt:lpstr>
      <vt:lpstr>SCDBPTASN2!SCDBPTASN2_103BEGN_13</vt:lpstr>
      <vt:lpstr>SCDBPTASN2!SCDBPTASN2_103BEGN_14</vt:lpstr>
      <vt:lpstr>SCDBPTASN2!SCDBPTASN2_103BEGN_15</vt:lpstr>
      <vt:lpstr>SCDBPTASN2!SCDBPTASN2_103BEGN_16</vt:lpstr>
      <vt:lpstr>SCDBPTASN2!SCDBPTASN2_103BEGN_17</vt:lpstr>
      <vt:lpstr>SCDBPTASN2!SCDBPTASN2_103BEGN_18</vt:lpstr>
      <vt:lpstr>SCDBPTASN2!SCDBPTASN2_103BEGN_19</vt:lpstr>
      <vt:lpstr>SCDBPTASN2!SCDBPTASN2_103BEGN_2</vt:lpstr>
      <vt:lpstr>SCDBPTASN2!SCDBPTASN2_103BEGN_20</vt:lpstr>
      <vt:lpstr>SCDBPTASN2!SCDBPTASN2_103BEGN_21</vt:lpstr>
      <vt:lpstr>SCDBPTASN2!SCDBPTASN2_103BEGN_22</vt:lpstr>
      <vt:lpstr>SCDBPTASN2!SCDBPTASN2_103BEGN_23</vt:lpstr>
      <vt:lpstr>SCDBPTASN2!SCDBPTASN2_103BEGN_24</vt:lpstr>
      <vt:lpstr>SCDBPTASN2!SCDBPTASN2_103BEGN_25</vt:lpstr>
      <vt:lpstr>SCDBPTASN2!SCDBPTASN2_103BEGN_3</vt:lpstr>
      <vt:lpstr>SCDBPTASN2!SCDBPTASN2_103BEGN_4</vt:lpstr>
      <vt:lpstr>SCDBPTASN2!SCDBPTASN2_103BEGN_5</vt:lpstr>
      <vt:lpstr>SCDBPTASN2!SCDBPTASN2_103BEGN_6</vt:lpstr>
      <vt:lpstr>SCDBPTASN2!SCDBPTASN2_103BEGN_7</vt:lpstr>
      <vt:lpstr>SCDBPTASN2!SCDBPTASN2_103BEGN_8</vt:lpstr>
      <vt:lpstr>SCDBPTASN2!SCDBPTASN2_103BEGN_9</vt:lpstr>
      <vt:lpstr>SCDBPTASN2!SCDBPTASN2_103ENDI_10</vt:lpstr>
      <vt:lpstr>SCDBPTASN2!SCDBPTASN2_103ENDI_11</vt:lpstr>
      <vt:lpstr>SCDBPTASN2!SCDBPTASN2_103ENDI_12</vt:lpstr>
      <vt:lpstr>SCDBPTASN2!SCDBPTASN2_103ENDI_13</vt:lpstr>
      <vt:lpstr>SCDBPTASN2!SCDBPTASN2_103ENDI_14</vt:lpstr>
      <vt:lpstr>SCDBPTASN2!SCDBPTASN2_103ENDI_15</vt:lpstr>
      <vt:lpstr>SCDBPTASN2!SCDBPTASN2_103ENDI_16</vt:lpstr>
      <vt:lpstr>SCDBPTASN2!SCDBPTASN2_103ENDI_17</vt:lpstr>
      <vt:lpstr>SCDBPTASN2!SCDBPTASN2_103ENDI_18</vt:lpstr>
      <vt:lpstr>SCDBPTASN2!SCDBPTASN2_103ENDI_19</vt:lpstr>
      <vt:lpstr>SCDBPTASN2!SCDBPTASN2_103ENDI_2</vt:lpstr>
      <vt:lpstr>SCDBPTASN2!SCDBPTASN2_103ENDI_20</vt:lpstr>
      <vt:lpstr>SCDBPTASN2!SCDBPTASN2_103ENDI_21</vt:lpstr>
      <vt:lpstr>SCDBPTASN2!SCDBPTASN2_103ENDI_22</vt:lpstr>
      <vt:lpstr>SCDBPTASN2!SCDBPTASN2_103ENDI_23</vt:lpstr>
      <vt:lpstr>SCDBPTASN2!SCDBPTASN2_103ENDI_24</vt:lpstr>
      <vt:lpstr>SCDBPTASN2!SCDBPTASN2_103ENDI_25</vt:lpstr>
      <vt:lpstr>SCDBPTASN2!SCDBPTASN2_103ENDI_3</vt:lpstr>
      <vt:lpstr>SCDBPTASN2!SCDBPTASN2_103ENDI_4</vt:lpstr>
      <vt:lpstr>SCDBPTASN2!SCDBPTASN2_103ENDI_5</vt:lpstr>
      <vt:lpstr>SCDBPTASN2!SCDBPTASN2_103ENDI_6</vt:lpstr>
      <vt:lpstr>SCDBPTASN2!SCDBPTASN2_103ENDI_7</vt:lpstr>
      <vt:lpstr>SCDBPTASN2!SCDBPTASN2_103ENDI_8</vt:lpstr>
      <vt:lpstr>SCDBPTASN2!SCDBPTASN2_103ENDI_9</vt:lpstr>
      <vt:lpstr>SCDBPTASN2!SCDBPTASN2_1040000_Range</vt:lpstr>
      <vt:lpstr>SCDBPTASN2!SCDBPTASN2_1049999_13</vt:lpstr>
      <vt:lpstr>SCDBPTASN2!SCDBPTASN2_1049999_14</vt:lpstr>
      <vt:lpstr>SCDBPTASN2!SCDBPTASN2_1049999_15</vt:lpstr>
      <vt:lpstr>SCDBPTASN2!SCDBPTASN2_1049999_16</vt:lpstr>
      <vt:lpstr>SCDBPTASN2!SCDBPTASN2_1049999_17</vt:lpstr>
      <vt:lpstr>SCDBPTASN2!SCDBPTASN2_1049999_19</vt:lpstr>
      <vt:lpstr>SCDBPTASN2!SCDBPTASN2_1049999_20</vt:lpstr>
      <vt:lpstr>SCDBPTASN2!SCDBPTASN2_1049999_21</vt:lpstr>
      <vt:lpstr>SCDBPTASN2!SCDBPTASN2_1049999_22</vt:lpstr>
      <vt:lpstr>SCDBPTASN2!SCDBPTASN2_1049999_23</vt:lpstr>
      <vt:lpstr>SCDBPTASN2!SCDBPTASN2_1049999_24</vt:lpstr>
      <vt:lpstr>SCDBPTASN2!SCDBPTASN2_104BEGN_1</vt:lpstr>
      <vt:lpstr>SCDBPTASN2!SCDBPTASN2_104BEGN_10</vt:lpstr>
      <vt:lpstr>SCDBPTASN2!SCDBPTASN2_104BEGN_11</vt:lpstr>
      <vt:lpstr>SCDBPTASN2!SCDBPTASN2_104BEGN_12</vt:lpstr>
      <vt:lpstr>SCDBPTASN2!SCDBPTASN2_104BEGN_13</vt:lpstr>
      <vt:lpstr>SCDBPTASN2!SCDBPTASN2_104BEGN_14</vt:lpstr>
      <vt:lpstr>SCDBPTASN2!SCDBPTASN2_104BEGN_15</vt:lpstr>
      <vt:lpstr>SCDBPTASN2!SCDBPTASN2_104BEGN_16</vt:lpstr>
      <vt:lpstr>SCDBPTASN2!SCDBPTASN2_104BEGN_17</vt:lpstr>
      <vt:lpstr>SCDBPTASN2!SCDBPTASN2_104BEGN_18</vt:lpstr>
      <vt:lpstr>SCDBPTASN2!SCDBPTASN2_104BEGN_19</vt:lpstr>
      <vt:lpstr>SCDBPTASN2!SCDBPTASN2_104BEGN_2</vt:lpstr>
      <vt:lpstr>SCDBPTASN2!SCDBPTASN2_104BEGN_20</vt:lpstr>
      <vt:lpstr>SCDBPTASN2!SCDBPTASN2_104BEGN_21</vt:lpstr>
      <vt:lpstr>SCDBPTASN2!SCDBPTASN2_104BEGN_22</vt:lpstr>
      <vt:lpstr>SCDBPTASN2!SCDBPTASN2_104BEGN_23</vt:lpstr>
      <vt:lpstr>SCDBPTASN2!SCDBPTASN2_104BEGN_24</vt:lpstr>
      <vt:lpstr>SCDBPTASN2!SCDBPTASN2_104BEGN_25</vt:lpstr>
      <vt:lpstr>SCDBPTASN2!SCDBPTASN2_104BEGN_3</vt:lpstr>
      <vt:lpstr>SCDBPTASN2!SCDBPTASN2_104BEGN_4</vt:lpstr>
      <vt:lpstr>SCDBPTASN2!SCDBPTASN2_104BEGN_5</vt:lpstr>
      <vt:lpstr>SCDBPTASN2!SCDBPTASN2_104BEGN_6</vt:lpstr>
      <vt:lpstr>SCDBPTASN2!SCDBPTASN2_104BEGN_7</vt:lpstr>
      <vt:lpstr>SCDBPTASN2!SCDBPTASN2_104BEGN_8</vt:lpstr>
      <vt:lpstr>SCDBPTASN2!SCDBPTASN2_104BEGN_9</vt:lpstr>
      <vt:lpstr>SCDBPTASN2!SCDBPTASN2_104ENDI_10</vt:lpstr>
      <vt:lpstr>SCDBPTASN2!SCDBPTASN2_104ENDI_11</vt:lpstr>
      <vt:lpstr>SCDBPTASN2!SCDBPTASN2_104ENDI_12</vt:lpstr>
      <vt:lpstr>SCDBPTASN2!SCDBPTASN2_104ENDI_13</vt:lpstr>
      <vt:lpstr>SCDBPTASN2!SCDBPTASN2_104ENDI_14</vt:lpstr>
      <vt:lpstr>SCDBPTASN2!SCDBPTASN2_104ENDI_15</vt:lpstr>
      <vt:lpstr>SCDBPTASN2!SCDBPTASN2_104ENDI_16</vt:lpstr>
      <vt:lpstr>SCDBPTASN2!SCDBPTASN2_104ENDI_17</vt:lpstr>
      <vt:lpstr>SCDBPTASN2!SCDBPTASN2_104ENDI_18</vt:lpstr>
      <vt:lpstr>SCDBPTASN2!SCDBPTASN2_104ENDI_19</vt:lpstr>
      <vt:lpstr>SCDBPTASN2!SCDBPTASN2_104ENDI_2</vt:lpstr>
      <vt:lpstr>SCDBPTASN2!SCDBPTASN2_104ENDI_20</vt:lpstr>
      <vt:lpstr>SCDBPTASN2!SCDBPTASN2_104ENDI_21</vt:lpstr>
      <vt:lpstr>SCDBPTASN2!SCDBPTASN2_104ENDI_22</vt:lpstr>
      <vt:lpstr>SCDBPTASN2!SCDBPTASN2_104ENDI_23</vt:lpstr>
      <vt:lpstr>SCDBPTASN2!SCDBPTASN2_104ENDI_24</vt:lpstr>
      <vt:lpstr>SCDBPTASN2!SCDBPTASN2_104ENDI_25</vt:lpstr>
      <vt:lpstr>SCDBPTASN2!SCDBPTASN2_104ENDI_3</vt:lpstr>
      <vt:lpstr>SCDBPTASN2!SCDBPTASN2_104ENDI_4</vt:lpstr>
      <vt:lpstr>SCDBPTASN2!SCDBPTASN2_104ENDI_5</vt:lpstr>
      <vt:lpstr>SCDBPTASN2!SCDBPTASN2_104ENDI_6</vt:lpstr>
      <vt:lpstr>SCDBPTASN2!SCDBPTASN2_104ENDI_7</vt:lpstr>
      <vt:lpstr>SCDBPTASN2!SCDBPTASN2_104ENDI_8</vt:lpstr>
      <vt:lpstr>SCDBPTASN2!SCDBPTASN2_104ENDI_9</vt:lpstr>
      <vt:lpstr>SCDBPTASN2!SCDBPTASN2_1050000_Range</vt:lpstr>
      <vt:lpstr>SCDBPTASN2!SCDBPTASN2_1059999_13</vt:lpstr>
      <vt:lpstr>SCDBPTASN2!SCDBPTASN2_1059999_14</vt:lpstr>
      <vt:lpstr>SCDBPTASN2!SCDBPTASN2_1059999_15</vt:lpstr>
      <vt:lpstr>SCDBPTASN2!SCDBPTASN2_1059999_16</vt:lpstr>
      <vt:lpstr>SCDBPTASN2!SCDBPTASN2_1059999_17</vt:lpstr>
      <vt:lpstr>SCDBPTASN2!SCDBPTASN2_1059999_19</vt:lpstr>
      <vt:lpstr>SCDBPTASN2!SCDBPTASN2_1059999_20</vt:lpstr>
      <vt:lpstr>SCDBPTASN2!SCDBPTASN2_1059999_21</vt:lpstr>
      <vt:lpstr>SCDBPTASN2!SCDBPTASN2_1059999_22</vt:lpstr>
      <vt:lpstr>SCDBPTASN2!SCDBPTASN2_1059999_23</vt:lpstr>
      <vt:lpstr>SCDBPTASN2!SCDBPTASN2_1059999_24</vt:lpstr>
      <vt:lpstr>SCDBPTASN2!SCDBPTASN2_105BEGN_1</vt:lpstr>
      <vt:lpstr>SCDBPTASN2!SCDBPTASN2_105BEGN_10</vt:lpstr>
      <vt:lpstr>SCDBPTASN2!SCDBPTASN2_105BEGN_11</vt:lpstr>
      <vt:lpstr>SCDBPTASN2!SCDBPTASN2_105BEGN_12</vt:lpstr>
      <vt:lpstr>SCDBPTASN2!SCDBPTASN2_105BEGN_13</vt:lpstr>
      <vt:lpstr>SCDBPTASN2!SCDBPTASN2_105BEGN_14</vt:lpstr>
      <vt:lpstr>SCDBPTASN2!SCDBPTASN2_105BEGN_15</vt:lpstr>
      <vt:lpstr>SCDBPTASN2!SCDBPTASN2_105BEGN_16</vt:lpstr>
      <vt:lpstr>SCDBPTASN2!SCDBPTASN2_105BEGN_17</vt:lpstr>
      <vt:lpstr>SCDBPTASN2!SCDBPTASN2_105BEGN_18</vt:lpstr>
      <vt:lpstr>SCDBPTASN2!SCDBPTASN2_105BEGN_19</vt:lpstr>
      <vt:lpstr>SCDBPTASN2!SCDBPTASN2_105BEGN_2</vt:lpstr>
      <vt:lpstr>SCDBPTASN2!SCDBPTASN2_105BEGN_20</vt:lpstr>
      <vt:lpstr>SCDBPTASN2!SCDBPTASN2_105BEGN_21</vt:lpstr>
      <vt:lpstr>SCDBPTASN2!SCDBPTASN2_105BEGN_22</vt:lpstr>
      <vt:lpstr>SCDBPTASN2!SCDBPTASN2_105BEGN_23</vt:lpstr>
      <vt:lpstr>SCDBPTASN2!SCDBPTASN2_105BEGN_24</vt:lpstr>
      <vt:lpstr>SCDBPTASN2!SCDBPTASN2_105BEGN_25</vt:lpstr>
      <vt:lpstr>SCDBPTASN2!SCDBPTASN2_105BEGN_3</vt:lpstr>
      <vt:lpstr>SCDBPTASN2!SCDBPTASN2_105BEGN_4</vt:lpstr>
      <vt:lpstr>SCDBPTASN2!SCDBPTASN2_105BEGN_5</vt:lpstr>
      <vt:lpstr>SCDBPTASN2!SCDBPTASN2_105BEGN_6</vt:lpstr>
      <vt:lpstr>SCDBPTASN2!SCDBPTASN2_105BEGN_7</vt:lpstr>
      <vt:lpstr>SCDBPTASN2!SCDBPTASN2_105BEGN_8</vt:lpstr>
      <vt:lpstr>SCDBPTASN2!SCDBPTASN2_105BEGN_9</vt:lpstr>
      <vt:lpstr>SCDBPTASN2!SCDBPTASN2_105ENDI_10</vt:lpstr>
      <vt:lpstr>SCDBPTASN2!SCDBPTASN2_105ENDI_11</vt:lpstr>
      <vt:lpstr>SCDBPTASN2!SCDBPTASN2_105ENDI_12</vt:lpstr>
      <vt:lpstr>SCDBPTASN2!SCDBPTASN2_105ENDI_13</vt:lpstr>
      <vt:lpstr>SCDBPTASN2!SCDBPTASN2_105ENDI_14</vt:lpstr>
      <vt:lpstr>SCDBPTASN2!SCDBPTASN2_105ENDI_15</vt:lpstr>
      <vt:lpstr>SCDBPTASN2!SCDBPTASN2_105ENDI_16</vt:lpstr>
      <vt:lpstr>SCDBPTASN2!SCDBPTASN2_105ENDI_17</vt:lpstr>
      <vt:lpstr>SCDBPTASN2!SCDBPTASN2_105ENDI_18</vt:lpstr>
      <vt:lpstr>SCDBPTASN2!SCDBPTASN2_105ENDI_19</vt:lpstr>
      <vt:lpstr>SCDBPTASN2!SCDBPTASN2_105ENDI_2</vt:lpstr>
      <vt:lpstr>SCDBPTASN2!SCDBPTASN2_105ENDI_20</vt:lpstr>
      <vt:lpstr>SCDBPTASN2!SCDBPTASN2_105ENDI_21</vt:lpstr>
      <vt:lpstr>SCDBPTASN2!SCDBPTASN2_105ENDI_22</vt:lpstr>
      <vt:lpstr>SCDBPTASN2!SCDBPTASN2_105ENDI_23</vt:lpstr>
      <vt:lpstr>SCDBPTASN2!SCDBPTASN2_105ENDI_24</vt:lpstr>
      <vt:lpstr>SCDBPTASN2!SCDBPTASN2_105ENDI_25</vt:lpstr>
      <vt:lpstr>SCDBPTASN2!SCDBPTASN2_105ENDI_3</vt:lpstr>
      <vt:lpstr>SCDBPTASN2!SCDBPTASN2_105ENDI_4</vt:lpstr>
      <vt:lpstr>SCDBPTASN2!SCDBPTASN2_105ENDI_5</vt:lpstr>
      <vt:lpstr>SCDBPTASN2!SCDBPTASN2_105ENDI_6</vt:lpstr>
      <vt:lpstr>SCDBPTASN2!SCDBPTASN2_105ENDI_7</vt:lpstr>
      <vt:lpstr>SCDBPTASN2!SCDBPTASN2_105ENDI_8</vt:lpstr>
      <vt:lpstr>SCDBPTASN2!SCDBPTASN2_105ENDI_9</vt:lpstr>
      <vt:lpstr>SCDBPTASN2!SCDBPTASN2_1060000_Range</vt:lpstr>
      <vt:lpstr>SCDBPTASN2!SCDBPTASN2_1069999_13</vt:lpstr>
      <vt:lpstr>SCDBPTASN2!SCDBPTASN2_1069999_14</vt:lpstr>
      <vt:lpstr>SCDBPTASN2!SCDBPTASN2_1069999_15</vt:lpstr>
      <vt:lpstr>SCDBPTASN2!SCDBPTASN2_1069999_16</vt:lpstr>
      <vt:lpstr>SCDBPTASN2!SCDBPTASN2_1069999_17</vt:lpstr>
      <vt:lpstr>SCDBPTASN2!SCDBPTASN2_1069999_19</vt:lpstr>
      <vt:lpstr>SCDBPTASN2!SCDBPTASN2_1069999_20</vt:lpstr>
      <vt:lpstr>SCDBPTASN2!SCDBPTASN2_1069999_21</vt:lpstr>
      <vt:lpstr>SCDBPTASN2!SCDBPTASN2_1069999_22</vt:lpstr>
      <vt:lpstr>SCDBPTASN2!SCDBPTASN2_1069999_23</vt:lpstr>
      <vt:lpstr>SCDBPTASN2!SCDBPTASN2_1069999_24</vt:lpstr>
      <vt:lpstr>SCDBPTASN2!SCDBPTASN2_106BEGN_1</vt:lpstr>
      <vt:lpstr>SCDBPTASN2!SCDBPTASN2_106BEGN_10</vt:lpstr>
      <vt:lpstr>SCDBPTASN2!SCDBPTASN2_106BEGN_11</vt:lpstr>
      <vt:lpstr>SCDBPTASN2!SCDBPTASN2_106BEGN_12</vt:lpstr>
      <vt:lpstr>SCDBPTASN2!SCDBPTASN2_106BEGN_13</vt:lpstr>
      <vt:lpstr>SCDBPTASN2!SCDBPTASN2_106BEGN_14</vt:lpstr>
      <vt:lpstr>SCDBPTASN2!SCDBPTASN2_106BEGN_15</vt:lpstr>
      <vt:lpstr>SCDBPTASN2!SCDBPTASN2_106BEGN_16</vt:lpstr>
      <vt:lpstr>SCDBPTASN2!SCDBPTASN2_106BEGN_17</vt:lpstr>
      <vt:lpstr>SCDBPTASN2!SCDBPTASN2_106BEGN_18</vt:lpstr>
      <vt:lpstr>SCDBPTASN2!SCDBPTASN2_106BEGN_19</vt:lpstr>
      <vt:lpstr>SCDBPTASN2!SCDBPTASN2_106BEGN_2</vt:lpstr>
      <vt:lpstr>SCDBPTASN2!SCDBPTASN2_106BEGN_20</vt:lpstr>
      <vt:lpstr>SCDBPTASN2!SCDBPTASN2_106BEGN_21</vt:lpstr>
      <vt:lpstr>SCDBPTASN2!SCDBPTASN2_106BEGN_22</vt:lpstr>
      <vt:lpstr>SCDBPTASN2!SCDBPTASN2_106BEGN_23</vt:lpstr>
      <vt:lpstr>SCDBPTASN2!SCDBPTASN2_106BEGN_24</vt:lpstr>
      <vt:lpstr>SCDBPTASN2!SCDBPTASN2_106BEGN_25</vt:lpstr>
      <vt:lpstr>SCDBPTASN2!SCDBPTASN2_106BEGN_3</vt:lpstr>
      <vt:lpstr>SCDBPTASN2!SCDBPTASN2_106BEGN_4</vt:lpstr>
      <vt:lpstr>SCDBPTASN2!SCDBPTASN2_106BEGN_5</vt:lpstr>
      <vt:lpstr>SCDBPTASN2!SCDBPTASN2_106BEGN_6</vt:lpstr>
      <vt:lpstr>SCDBPTASN2!SCDBPTASN2_106BEGN_7</vt:lpstr>
      <vt:lpstr>SCDBPTASN2!SCDBPTASN2_106BEGN_8</vt:lpstr>
      <vt:lpstr>SCDBPTASN2!SCDBPTASN2_106BEGN_9</vt:lpstr>
      <vt:lpstr>SCDBPTASN2!SCDBPTASN2_106ENDI_10</vt:lpstr>
      <vt:lpstr>SCDBPTASN2!SCDBPTASN2_106ENDI_11</vt:lpstr>
      <vt:lpstr>SCDBPTASN2!SCDBPTASN2_106ENDI_12</vt:lpstr>
      <vt:lpstr>SCDBPTASN2!SCDBPTASN2_106ENDI_13</vt:lpstr>
      <vt:lpstr>SCDBPTASN2!SCDBPTASN2_106ENDI_14</vt:lpstr>
      <vt:lpstr>SCDBPTASN2!SCDBPTASN2_106ENDI_15</vt:lpstr>
      <vt:lpstr>SCDBPTASN2!SCDBPTASN2_106ENDI_16</vt:lpstr>
      <vt:lpstr>SCDBPTASN2!SCDBPTASN2_106ENDI_17</vt:lpstr>
      <vt:lpstr>SCDBPTASN2!SCDBPTASN2_106ENDI_18</vt:lpstr>
      <vt:lpstr>SCDBPTASN2!SCDBPTASN2_106ENDI_19</vt:lpstr>
      <vt:lpstr>SCDBPTASN2!SCDBPTASN2_106ENDI_2</vt:lpstr>
      <vt:lpstr>SCDBPTASN2!SCDBPTASN2_106ENDI_20</vt:lpstr>
      <vt:lpstr>SCDBPTASN2!SCDBPTASN2_106ENDI_21</vt:lpstr>
      <vt:lpstr>SCDBPTASN2!SCDBPTASN2_106ENDI_22</vt:lpstr>
      <vt:lpstr>SCDBPTASN2!SCDBPTASN2_106ENDI_23</vt:lpstr>
      <vt:lpstr>SCDBPTASN2!SCDBPTASN2_106ENDI_24</vt:lpstr>
      <vt:lpstr>SCDBPTASN2!SCDBPTASN2_106ENDI_25</vt:lpstr>
      <vt:lpstr>SCDBPTASN2!SCDBPTASN2_106ENDI_3</vt:lpstr>
      <vt:lpstr>SCDBPTASN2!SCDBPTASN2_106ENDI_4</vt:lpstr>
      <vt:lpstr>SCDBPTASN2!SCDBPTASN2_106ENDI_5</vt:lpstr>
      <vt:lpstr>SCDBPTASN2!SCDBPTASN2_106ENDI_6</vt:lpstr>
      <vt:lpstr>SCDBPTASN2!SCDBPTASN2_106ENDI_7</vt:lpstr>
      <vt:lpstr>SCDBPTASN2!SCDBPTASN2_106ENDI_8</vt:lpstr>
      <vt:lpstr>SCDBPTASN2!SCDBPTASN2_106ENDI_9</vt:lpstr>
      <vt:lpstr>SCDBPTASN2!SCDBPTASN2_1070000_Range</vt:lpstr>
      <vt:lpstr>SCDBPTASN2!SCDBPTASN2_1079999_13</vt:lpstr>
      <vt:lpstr>SCDBPTASN2!SCDBPTASN2_1079999_14</vt:lpstr>
      <vt:lpstr>SCDBPTASN2!SCDBPTASN2_1079999_15</vt:lpstr>
      <vt:lpstr>SCDBPTASN2!SCDBPTASN2_1079999_16</vt:lpstr>
      <vt:lpstr>SCDBPTASN2!SCDBPTASN2_1079999_17</vt:lpstr>
      <vt:lpstr>SCDBPTASN2!SCDBPTASN2_1079999_19</vt:lpstr>
      <vt:lpstr>SCDBPTASN2!SCDBPTASN2_1079999_20</vt:lpstr>
      <vt:lpstr>SCDBPTASN2!SCDBPTASN2_1079999_21</vt:lpstr>
      <vt:lpstr>SCDBPTASN2!SCDBPTASN2_1079999_22</vt:lpstr>
      <vt:lpstr>SCDBPTASN2!SCDBPTASN2_1079999_23</vt:lpstr>
      <vt:lpstr>SCDBPTASN2!SCDBPTASN2_1079999_24</vt:lpstr>
      <vt:lpstr>SCDBPTASN2!SCDBPTASN2_107BEGN_1</vt:lpstr>
      <vt:lpstr>SCDBPTASN2!SCDBPTASN2_107BEGN_10</vt:lpstr>
      <vt:lpstr>SCDBPTASN2!SCDBPTASN2_107BEGN_11</vt:lpstr>
      <vt:lpstr>SCDBPTASN2!SCDBPTASN2_107BEGN_12</vt:lpstr>
      <vt:lpstr>SCDBPTASN2!SCDBPTASN2_107BEGN_13</vt:lpstr>
      <vt:lpstr>SCDBPTASN2!SCDBPTASN2_107BEGN_14</vt:lpstr>
      <vt:lpstr>SCDBPTASN2!SCDBPTASN2_107BEGN_15</vt:lpstr>
      <vt:lpstr>SCDBPTASN2!SCDBPTASN2_107BEGN_16</vt:lpstr>
      <vt:lpstr>SCDBPTASN2!SCDBPTASN2_107BEGN_17</vt:lpstr>
      <vt:lpstr>SCDBPTASN2!SCDBPTASN2_107BEGN_18</vt:lpstr>
      <vt:lpstr>SCDBPTASN2!SCDBPTASN2_107BEGN_19</vt:lpstr>
      <vt:lpstr>SCDBPTASN2!SCDBPTASN2_107BEGN_2</vt:lpstr>
      <vt:lpstr>SCDBPTASN2!SCDBPTASN2_107BEGN_20</vt:lpstr>
      <vt:lpstr>SCDBPTASN2!SCDBPTASN2_107BEGN_21</vt:lpstr>
      <vt:lpstr>SCDBPTASN2!SCDBPTASN2_107BEGN_22</vt:lpstr>
      <vt:lpstr>SCDBPTASN2!SCDBPTASN2_107BEGN_23</vt:lpstr>
      <vt:lpstr>SCDBPTASN2!SCDBPTASN2_107BEGN_24</vt:lpstr>
      <vt:lpstr>SCDBPTASN2!SCDBPTASN2_107BEGN_25</vt:lpstr>
      <vt:lpstr>SCDBPTASN2!SCDBPTASN2_107BEGN_3</vt:lpstr>
      <vt:lpstr>SCDBPTASN2!SCDBPTASN2_107BEGN_4</vt:lpstr>
      <vt:lpstr>SCDBPTASN2!SCDBPTASN2_107BEGN_5</vt:lpstr>
      <vt:lpstr>SCDBPTASN2!SCDBPTASN2_107BEGN_6</vt:lpstr>
      <vt:lpstr>SCDBPTASN2!SCDBPTASN2_107BEGN_7</vt:lpstr>
      <vt:lpstr>SCDBPTASN2!SCDBPTASN2_107BEGN_8</vt:lpstr>
      <vt:lpstr>SCDBPTASN2!SCDBPTASN2_107BEGN_9</vt:lpstr>
      <vt:lpstr>SCDBPTASN2!SCDBPTASN2_107ENDI_10</vt:lpstr>
      <vt:lpstr>SCDBPTASN2!SCDBPTASN2_107ENDI_11</vt:lpstr>
      <vt:lpstr>SCDBPTASN2!SCDBPTASN2_107ENDI_12</vt:lpstr>
      <vt:lpstr>SCDBPTASN2!SCDBPTASN2_107ENDI_13</vt:lpstr>
      <vt:lpstr>SCDBPTASN2!SCDBPTASN2_107ENDI_14</vt:lpstr>
      <vt:lpstr>SCDBPTASN2!SCDBPTASN2_107ENDI_15</vt:lpstr>
      <vt:lpstr>SCDBPTASN2!SCDBPTASN2_107ENDI_16</vt:lpstr>
      <vt:lpstr>SCDBPTASN2!SCDBPTASN2_107ENDI_17</vt:lpstr>
      <vt:lpstr>SCDBPTASN2!SCDBPTASN2_107ENDI_18</vt:lpstr>
      <vt:lpstr>SCDBPTASN2!SCDBPTASN2_107ENDI_19</vt:lpstr>
      <vt:lpstr>SCDBPTASN2!SCDBPTASN2_107ENDI_2</vt:lpstr>
      <vt:lpstr>SCDBPTASN2!SCDBPTASN2_107ENDI_20</vt:lpstr>
      <vt:lpstr>SCDBPTASN2!SCDBPTASN2_107ENDI_21</vt:lpstr>
      <vt:lpstr>SCDBPTASN2!SCDBPTASN2_107ENDI_22</vt:lpstr>
      <vt:lpstr>SCDBPTASN2!SCDBPTASN2_107ENDI_23</vt:lpstr>
      <vt:lpstr>SCDBPTASN2!SCDBPTASN2_107ENDI_24</vt:lpstr>
      <vt:lpstr>SCDBPTASN2!SCDBPTASN2_107ENDI_25</vt:lpstr>
      <vt:lpstr>SCDBPTASN2!SCDBPTASN2_107ENDI_3</vt:lpstr>
      <vt:lpstr>SCDBPTASN2!SCDBPTASN2_107ENDI_4</vt:lpstr>
      <vt:lpstr>SCDBPTASN2!SCDBPTASN2_107ENDI_5</vt:lpstr>
      <vt:lpstr>SCDBPTASN2!SCDBPTASN2_107ENDI_6</vt:lpstr>
      <vt:lpstr>SCDBPTASN2!SCDBPTASN2_107ENDI_7</vt:lpstr>
      <vt:lpstr>SCDBPTASN2!SCDBPTASN2_107ENDI_8</vt:lpstr>
      <vt:lpstr>SCDBPTASN2!SCDBPTASN2_107ENDI_9</vt:lpstr>
      <vt:lpstr>SCDBPTASN2!SCDBPTASN2_1089999_13</vt:lpstr>
      <vt:lpstr>SCDBPTASN2!SCDBPTASN2_1089999_14</vt:lpstr>
      <vt:lpstr>SCDBPTASN2!SCDBPTASN2_1089999_15</vt:lpstr>
      <vt:lpstr>SCDBPTASN2!SCDBPTASN2_1089999_16</vt:lpstr>
      <vt:lpstr>SCDBPTASN2!SCDBPTASN2_1089999_17</vt:lpstr>
      <vt:lpstr>SCDBPTASN2!SCDBPTASN2_1089999_19</vt:lpstr>
      <vt:lpstr>SCDBPTASN2!SCDBPTASN2_1089999_20</vt:lpstr>
      <vt:lpstr>SCDBPTASN2!SCDBPTASN2_1089999_21</vt:lpstr>
      <vt:lpstr>SCDBPTASN2!SCDBPTASN2_1089999_22</vt:lpstr>
      <vt:lpstr>SCDBPTASN2!SCDBPTASN2_1089999_23</vt:lpstr>
      <vt:lpstr>SCDBPTASN2!SCDBPTASN2_1089999_24</vt:lpstr>
      <vt:lpstr>SCDBPTASN2!SCDBPTASN2_1090000_Range</vt:lpstr>
      <vt:lpstr>SCDBPTASN2!SCDBPTASN2_1099999_13</vt:lpstr>
      <vt:lpstr>SCDBPTASN2!SCDBPTASN2_1099999_14</vt:lpstr>
      <vt:lpstr>SCDBPTASN2!SCDBPTASN2_1099999_15</vt:lpstr>
      <vt:lpstr>SCDBPTASN2!SCDBPTASN2_1099999_16</vt:lpstr>
      <vt:lpstr>SCDBPTASN2!SCDBPTASN2_1099999_17</vt:lpstr>
      <vt:lpstr>SCDBPTASN2!SCDBPTASN2_1099999_19</vt:lpstr>
      <vt:lpstr>SCDBPTASN2!SCDBPTASN2_1099999_20</vt:lpstr>
      <vt:lpstr>SCDBPTASN2!SCDBPTASN2_1099999_21</vt:lpstr>
      <vt:lpstr>SCDBPTASN2!SCDBPTASN2_1099999_22</vt:lpstr>
      <vt:lpstr>SCDBPTASN2!SCDBPTASN2_1099999_23</vt:lpstr>
      <vt:lpstr>SCDBPTASN2!SCDBPTASN2_1099999_24</vt:lpstr>
      <vt:lpstr>SCDBPTASN2!SCDBPTASN2_109BEGN_1</vt:lpstr>
      <vt:lpstr>SCDBPTASN2!SCDBPTASN2_109BEGN_10</vt:lpstr>
      <vt:lpstr>SCDBPTASN2!SCDBPTASN2_109BEGN_11</vt:lpstr>
      <vt:lpstr>SCDBPTASN2!SCDBPTASN2_109BEGN_12</vt:lpstr>
      <vt:lpstr>SCDBPTASN2!SCDBPTASN2_109BEGN_13</vt:lpstr>
      <vt:lpstr>SCDBPTASN2!SCDBPTASN2_109BEGN_14</vt:lpstr>
      <vt:lpstr>SCDBPTASN2!SCDBPTASN2_109BEGN_15</vt:lpstr>
      <vt:lpstr>SCDBPTASN2!SCDBPTASN2_109BEGN_16</vt:lpstr>
      <vt:lpstr>SCDBPTASN2!SCDBPTASN2_109BEGN_17</vt:lpstr>
      <vt:lpstr>SCDBPTASN2!SCDBPTASN2_109BEGN_18</vt:lpstr>
      <vt:lpstr>SCDBPTASN2!SCDBPTASN2_109BEGN_19</vt:lpstr>
      <vt:lpstr>SCDBPTASN2!SCDBPTASN2_109BEGN_2</vt:lpstr>
      <vt:lpstr>SCDBPTASN2!SCDBPTASN2_109BEGN_20</vt:lpstr>
      <vt:lpstr>SCDBPTASN2!SCDBPTASN2_109BEGN_21</vt:lpstr>
      <vt:lpstr>SCDBPTASN2!SCDBPTASN2_109BEGN_22</vt:lpstr>
      <vt:lpstr>SCDBPTASN2!SCDBPTASN2_109BEGN_23</vt:lpstr>
      <vt:lpstr>SCDBPTASN2!SCDBPTASN2_109BEGN_24</vt:lpstr>
      <vt:lpstr>SCDBPTASN2!SCDBPTASN2_109BEGN_25</vt:lpstr>
      <vt:lpstr>SCDBPTASN2!SCDBPTASN2_109BEGN_3</vt:lpstr>
      <vt:lpstr>SCDBPTASN2!SCDBPTASN2_109BEGN_4</vt:lpstr>
      <vt:lpstr>SCDBPTASN2!SCDBPTASN2_109BEGN_5</vt:lpstr>
      <vt:lpstr>SCDBPTASN2!SCDBPTASN2_109BEGN_6</vt:lpstr>
      <vt:lpstr>SCDBPTASN2!SCDBPTASN2_109BEGN_7</vt:lpstr>
      <vt:lpstr>SCDBPTASN2!SCDBPTASN2_109BEGN_8</vt:lpstr>
      <vt:lpstr>SCDBPTASN2!SCDBPTASN2_109BEGN_9</vt:lpstr>
      <vt:lpstr>SCDBPTASN2!SCDBPTASN2_109ENDI_10</vt:lpstr>
      <vt:lpstr>SCDBPTASN2!SCDBPTASN2_109ENDI_11</vt:lpstr>
      <vt:lpstr>SCDBPTASN2!SCDBPTASN2_109ENDI_12</vt:lpstr>
      <vt:lpstr>SCDBPTASN2!SCDBPTASN2_109ENDI_13</vt:lpstr>
      <vt:lpstr>SCDBPTASN2!SCDBPTASN2_109ENDI_14</vt:lpstr>
      <vt:lpstr>SCDBPTASN2!SCDBPTASN2_109ENDI_15</vt:lpstr>
      <vt:lpstr>SCDBPTASN2!SCDBPTASN2_109ENDI_16</vt:lpstr>
      <vt:lpstr>SCDBPTASN2!SCDBPTASN2_109ENDI_17</vt:lpstr>
      <vt:lpstr>SCDBPTASN2!SCDBPTASN2_109ENDI_18</vt:lpstr>
      <vt:lpstr>SCDBPTASN2!SCDBPTASN2_109ENDI_19</vt:lpstr>
      <vt:lpstr>SCDBPTASN2!SCDBPTASN2_109ENDI_2</vt:lpstr>
      <vt:lpstr>SCDBPTASN2!SCDBPTASN2_109ENDI_20</vt:lpstr>
      <vt:lpstr>SCDBPTASN2!SCDBPTASN2_109ENDI_21</vt:lpstr>
      <vt:lpstr>SCDBPTASN2!SCDBPTASN2_109ENDI_22</vt:lpstr>
      <vt:lpstr>SCDBPTASN2!SCDBPTASN2_109ENDI_23</vt:lpstr>
      <vt:lpstr>SCDBPTASN2!SCDBPTASN2_109ENDI_24</vt:lpstr>
      <vt:lpstr>SCDBPTASN2!SCDBPTASN2_109ENDI_25</vt:lpstr>
      <vt:lpstr>SCDBPTASN2!SCDBPTASN2_109ENDI_3</vt:lpstr>
      <vt:lpstr>SCDBPTASN2!SCDBPTASN2_109ENDI_4</vt:lpstr>
      <vt:lpstr>SCDBPTASN2!SCDBPTASN2_109ENDI_5</vt:lpstr>
      <vt:lpstr>SCDBPTASN2!SCDBPTASN2_109ENDI_6</vt:lpstr>
      <vt:lpstr>SCDBPTASN2!SCDBPTASN2_109ENDI_7</vt:lpstr>
      <vt:lpstr>SCDBPTASN2!SCDBPTASN2_109ENDI_8</vt:lpstr>
      <vt:lpstr>SCDBPTASN2!SCDBPTASN2_109ENDI_9</vt:lpstr>
      <vt:lpstr>SCDBPTASN2!SCDBPTASN2_1100000_Range</vt:lpstr>
      <vt:lpstr>SCDBPTASN2!SCDBPTASN2_1109999_13</vt:lpstr>
      <vt:lpstr>SCDBPTASN2!SCDBPTASN2_1109999_14</vt:lpstr>
      <vt:lpstr>SCDBPTASN2!SCDBPTASN2_1109999_15</vt:lpstr>
      <vt:lpstr>SCDBPTASN2!SCDBPTASN2_1109999_16</vt:lpstr>
      <vt:lpstr>SCDBPTASN2!SCDBPTASN2_1109999_17</vt:lpstr>
      <vt:lpstr>SCDBPTASN2!SCDBPTASN2_1109999_19</vt:lpstr>
      <vt:lpstr>SCDBPTASN2!SCDBPTASN2_1109999_20</vt:lpstr>
      <vt:lpstr>SCDBPTASN2!SCDBPTASN2_1109999_21</vt:lpstr>
      <vt:lpstr>SCDBPTASN2!SCDBPTASN2_1109999_22</vt:lpstr>
      <vt:lpstr>SCDBPTASN2!SCDBPTASN2_1109999_23</vt:lpstr>
      <vt:lpstr>SCDBPTASN2!SCDBPTASN2_1109999_24</vt:lpstr>
      <vt:lpstr>SCDBPTASN2!SCDBPTASN2_110BEGN_1</vt:lpstr>
      <vt:lpstr>SCDBPTASN2!SCDBPTASN2_110BEGN_10</vt:lpstr>
      <vt:lpstr>SCDBPTASN2!SCDBPTASN2_110BEGN_11</vt:lpstr>
      <vt:lpstr>SCDBPTASN2!SCDBPTASN2_110BEGN_12</vt:lpstr>
      <vt:lpstr>SCDBPTASN2!SCDBPTASN2_110BEGN_13</vt:lpstr>
      <vt:lpstr>SCDBPTASN2!SCDBPTASN2_110BEGN_14</vt:lpstr>
      <vt:lpstr>SCDBPTASN2!SCDBPTASN2_110BEGN_15</vt:lpstr>
      <vt:lpstr>SCDBPTASN2!SCDBPTASN2_110BEGN_16</vt:lpstr>
      <vt:lpstr>SCDBPTASN2!SCDBPTASN2_110BEGN_17</vt:lpstr>
      <vt:lpstr>SCDBPTASN2!SCDBPTASN2_110BEGN_18</vt:lpstr>
      <vt:lpstr>SCDBPTASN2!SCDBPTASN2_110BEGN_19</vt:lpstr>
      <vt:lpstr>SCDBPTASN2!SCDBPTASN2_110BEGN_2</vt:lpstr>
      <vt:lpstr>SCDBPTASN2!SCDBPTASN2_110BEGN_20</vt:lpstr>
      <vt:lpstr>SCDBPTASN2!SCDBPTASN2_110BEGN_21</vt:lpstr>
      <vt:lpstr>SCDBPTASN2!SCDBPTASN2_110BEGN_22</vt:lpstr>
      <vt:lpstr>SCDBPTASN2!SCDBPTASN2_110BEGN_23</vt:lpstr>
      <vt:lpstr>SCDBPTASN2!SCDBPTASN2_110BEGN_24</vt:lpstr>
      <vt:lpstr>SCDBPTASN2!SCDBPTASN2_110BEGN_25</vt:lpstr>
      <vt:lpstr>SCDBPTASN2!SCDBPTASN2_110BEGN_3</vt:lpstr>
      <vt:lpstr>SCDBPTASN2!SCDBPTASN2_110BEGN_4</vt:lpstr>
      <vt:lpstr>SCDBPTASN2!SCDBPTASN2_110BEGN_5</vt:lpstr>
      <vt:lpstr>SCDBPTASN2!SCDBPTASN2_110BEGN_6</vt:lpstr>
      <vt:lpstr>SCDBPTASN2!SCDBPTASN2_110BEGN_7</vt:lpstr>
      <vt:lpstr>SCDBPTASN2!SCDBPTASN2_110BEGN_8</vt:lpstr>
      <vt:lpstr>SCDBPTASN2!SCDBPTASN2_110BEGN_9</vt:lpstr>
      <vt:lpstr>SCDBPTASN2!SCDBPTASN2_110ENDI_10</vt:lpstr>
      <vt:lpstr>SCDBPTASN2!SCDBPTASN2_110ENDI_11</vt:lpstr>
      <vt:lpstr>SCDBPTASN2!SCDBPTASN2_110ENDI_12</vt:lpstr>
      <vt:lpstr>SCDBPTASN2!SCDBPTASN2_110ENDI_13</vt:lpstr>
      <vt:lpstr>SCDBPTASN2!SCDBPTASN2_110ENDI_14</vt:lpstr>
      <vt:lpstr>SCDBPTASN2!SCDBPTASN2_110ENDI_15</vt:lpstr>
      <vt:lpstr>SCDBPTASN2!SCDBPTASN2_110ENDI_16</vt:lpstr>
      <vt:lpstr>SCDBPTASN2!SCDBPTASN2_110ENDI_17</vt:lpstr>
      <vt:lpstr>SCDBPTASN2!SCDBPTASN2_110ENDI_18</vt:lpstr>
      <vt:lpstr>SCDBPTASN2!SCDBPTASN2_110ENDI_19</vt:lpstr>
      <vt:lpstr>SCDBPTASN2!SCDBPTASN2_110ENDI_2</vt:lpstr>
      <vt:lpstr>SCDBPTASN2!SCDBPTASN2_110ENDI_20</vt:lpstr>
      <vt:lpstr>SCDBPTASN2!SCDBPTASN2_110ENDI_21</vt:lpstr>
      <vt:lpstr>SCDBPTASN2!SCDBPTASN2_110ENDI_22</vt:lpstr>
      <vt:lpstr>SCDBPTASN2!SCDBPTASN2_110ENDI_23</vt:lpstr>
      <vt:lpstr>SCDBPTASN2!SCDBPTASN2_110ENDI_24</vt:lpstr>
      <vt:lpstr>SCDBPTASN2!SCDBPTASN2_110ENDI_25</vt:lpstr>
      <vt:lpstr>SCDBPTASN2!SCDBPTASN2_110ENDI_3</vt:lpstr>
      <vt:lpstr>SCDBPTASN2!SCDBPTASN2_110ENDI_4</vt:lpstr>
      <vt:lpstr>SCDBPTASN2!SCDBPTASN2_110ENDI_5</vt:lpstr>
      <vt:lpstr>SCDBPTASN2!SCDBPTASN2_110ENDI_6</vt:lpstr>
      <vt:lpstr>SCDBPTASN2!SCDBPTASN2_110ENDI_7</vt:lpstr>
      <vt:lpstr>SCDBPTASN2!SCDBPTASN2_110ENDI_8</vt:lpstr>
      <vt:lpstr>SCDBPTASN2!SCDBPTASN2_110ENDI_9</vt:lpstr>
      <vt:lpstr>SCDBPTASN2!SCDBPTASN2_1110000_Range</vt:lpstr>
      <vt:lpstr>SCDBPTASN2!SCDBPTASN2_1119999_13</vt:lpstr>
      <vt:lpstr>SCDBPTASN2!SCDBPTASN2_1119999_14</vt:lpstr>
      <vt:lpstr>SCDBPTASN2!SCDBPTASN2_1119999_15</vt:lpstr>
      <vt:lpstr>SCDBPTASN2!SCDBPTASN2_1119999_16</vt:lpstr>
      <vt:lpstr>SCDBPTASN2!SCDBPTASN2_1119999_17</vt:lpstr>
      <vt:lpstr>SCDBPTASN2!SCDBPTASN2_1119999_19</vt:lpstr>
      <vt:lpstr>SCDBPTASN2!SCDBPTASN2_1119999_20</vt:lpstr>
      <vt:lpstr>SCDBPTASN2!SCDBPTASN2_1119999_21</vt:lpstr>
      <vt:lpstr>SCDBPTASN2!SCDBPTASN2_1119999_22</vt:lpstr>
      <vt:lpstr>SCDBPTASN2!SCDBPTASN2_1119999_23</vt:lpstr>
      <vt:lpstr>SCDBPTASN2!SCDBPTASN2_1119999_24</vt:lpstr>
      <vt:lpstr>SCDBPTASN2!SCDBPTASN2_111BEGN_1</vt:lpstr>
      <vt:lpstr>SCDBPTASN2!SCDBPTASN2_111BEGN_10</vt:lpstr>
      <vt:lpstr>SCDBPTASN2!SCDBPTASN2_111BEGN_11</vt:lpstr>
      <vt:lpstr>SCDBPTASN2!SCDBPTASN2_111BEGN_12</vt:lpstr>
      <vt:lpstr>SCDBPTASN2!SCDBPTASN2_111BEGN_13</vt:lpstr>
      <vt:lpstr>SCDBPTASN2!SCDBPTASN2_111BEGN_14</vt:lpstr>
      <vt:lpstr>SCDBPTASN2!SCDBPTASN2_111BEGN_15</vt:lpstr>
      <vt:lpstr>SCDBPTASN2!SCDBPTASN2_111BEGN_16</vt:lpstr>
      <vt:lpstr>SCDBPTASN2!SCDBPTASN2_111BEGN_17</vt:lpstr>
      <vt:lpstr>SCDBPTASN2!SCDBPTASN2_111BEGN_18</vt:lpstr>
      <vt:lpstr>SCDBPTASN2!SCDBPTASN2_111BEGN_19</vt:lpstr>
      <vt:lpstr>SCDBPTASN2!SCDBPTASN2_111BEGN_2</vt:lpstr>
      <vt:lpstr>SCDBPTASN2!SCDBPTASN2_111BEGN_20</vt:lpstr>
      <vt:lpstr>SCDBPTASN2!SCDBPTASN2_111BEGN_21</vt:lpstr>
      <vt:lpstr>SCDBPTASN2!SCDBPTASN2_111BEGN_22</vt:lpstr>
      <vt:lpstr>SCDBPTASN2!SCDBPTASN2_111BEGN_23</vt:lpstr>
      <vt:lpstr>SCDBPTASN2!SCDBPTASN2_111BEGN_24</vt:lpstr>
      <vt:lpstr>SCDBPTASN2!SCDBPTASN2_111BEGN_25</vt:lpstr>
      <vt:lpstr>SCDBPTASN2!SCDBPTASN2_111BEGN_3</vt:lpstr>
      <vt:lpstr>SCDBPTASN2!SCDBPTASN2_111BEGN_4</vt:lpstr>
      <vt:lpstr>SCDBPTASN2!SCDBPTASN2_111BEGN_5</vt:lpstr>
      <vt:lpstr>SCDBPTASN2!SCDBPTASN2_111BEGN_6</vt:lpstr>
      <vt:lpstr>SCDBPTASN2!SCDBPTASN2_111BEGN_7</vt:lpstr>
      <vt:lpstr>SCDBPTASN2!SCDBPTASN2_111BEGN_8</vt:lpstr>
      <vt:lpstr>SCDBPTASN2!SCDBPTASN2_111BEGN_9</vt:lpstr>
      <vt:lpstr>SCDBPTASN2!SCDBPTASN2_111ENDI_10</vt:lpstr>
      <vt:lpstr>SCDBPTASN2!SCDBPTASN2_111ENDI_11</vt:lpstr>
      <vt:lpstr>SCDBPTASN2!SCDBPTASN2_111ENDI_12</vt:lpstr>
      <vt:lpstr>SCDBPTASN2!SCDBPTASN2_111ENDI_13</vt:lpstr>
      <vt:lpstr>SCDBPTASN2!SCDBPTASN2_111ENDI_14</vt:lpstr>
      <vt:lpstr>SCDBPTASN2!SCDBPTASN2_111ENDI_15</vt:lpstr>
      <vt:lpstr>SCDBPTASN2!SCDBPTASN2_111ENDI_16</vt:lpstr>
      <vt:lpstr>SCDBPTASN2!SCDBPTASN2_111ENDI_17</vt:lpstr>
      <vt:lpstr>SCDBPTASN2!SCDBPTASN2_111ENDI_18</vt:lpstr>
      <vt:lpstr>SCDBPTASN2!SCDBPTASN2_111ENDI_19</vt:lpstr>
      <vt:lpstr>SCDBPTASN2!SCDBPTASN2_111ENDI_2</vt:lpstr>
      <vt:lpstr>SCDBPTASN2!SCDBPTASN2_111ENDI_20</vt:lpstr>
      <vt:lpstr>SCDBPTASN2!SCDBPTASN2_111ENDI_21</vt:lpstr>
      <vt:lpstr>SCDBPTASN2!SCDBPTASN2_111ENDI_22</vt:lpstr>
      <vt:lpstr>SCDBPTASN2!SCDBPTASN2_111ENDI_23</vt:lpstr>
      <vt:lpstr>SCDBPTASN2!SCDBPTASN2_111ENDI_24</vt:lpstr>
      <vt:lpstr>SCDBPTASN2!SCDBPTASN2_111ENDI_25</vt:lpstr>
      <vt:lpstr>SCDBPTASN2!SCDBPTASN2_111ENDI_3</vt:lpstr>
      <vt:lpstr>SCDBPTASN2!SCDBPTASN2_111ENDI_4</vt:lpstr>
      <vt:lpstr>SCDBPTASN2!SCDBPTASN2_111ENDI_5</vt:lpstr>
      <vt:lpstr>SCDBPTASN2!SCDBPTASN2_111ENDI_6</vt:lpstr>
      <vt:lpstr>SCDBPTASN2!SCDBPTASN2_111ENDI_7</vt:lpstr>
      <vt:lpstr>SCDBPTASN2!SCDBPTASN2_111ENDI_8</vt:lpstr>
      <vt:lpstr>SCDBPTASN2!SCDBPTASN2_111ENDI_9</vt:lpstr>
      <vt:lpstr>SCDBPTASN2!SCDBPTASN2_1120000_Range</vt:lpstr>
      <vt:lpstr>SCDBPTASN2!SCDBPTASN2_1129999_13</vt:lpstr>
      <vt:lpstr>SCDBPTASN2!SCDBPTASN2_1129999_14</vt:lpstr>
      <vt:lpstr>SCDBPTASN2!SCDBPTASN2_1129999_15</vt:lpstr>
      <vt:lpstr>SCDBPTASN2!SCDBPTASN2_1129999_16</vt:lpstr>
      <vt:lpstr>SCDBPTASN2!SCDBPTASN2_1129999_17</vt:lpstr>
      <vt:lpstr>SCDBPTASN2!SCDBPTASN2_1129999_19</vt:lpstr>
      <vt:lpstr>SCDBPTASN2!SCDBPTASN2_1129999_20</vt:lpstr>
      <vt:lpstr>SCDBPTASN2!SCDBPTASN2_1129999_21</vt:lpstr>
      <vt:lpstr>SCDBPTASN2!SCDBPTASN2_1129999_22</vt:lpstr>
      <vt:lpstr>SCDBPTASN2!SCDBPTASN2_1129999_23</vt:lpstr>
      <vt:lpstr>SCDBPTASN2!SCDBPTASN2_1129999_24</vt:lpstr>
      <vt:lpstr>SCDBPTASN2!SCDBPTASN2_112BEGN_1</vt:lpstr>
      <vt:lpstr>SCDBPTASN2!SCDBPTASN2_112BEGN_10</vt:lpstr>
      <vt:lpstr>SCDBPTASN2!SCDBPTASN2_112BEGN_11</vt:lpstr>
      <vt:lpstr>SCDBPTASN2!SCDBPTASN2_112BEGN_12</vt:lpstr>
      <vt:lpstr>SCDBPTASN2!SCDBPTASN2_112BEGN_13</vt:lpstr>
      <vt:lpstr>SCDBPTASN2!SCDBPTASN2_112BEGN_14</vt:lpstr>
      <vt:lpstr>SCDBPTASN2!SCDBPTASN2_112BEGN_15</vt:lpstr>
      <vt:lpstr>SCDBPTASN2!SCDBPTASN2_112BEGN_16</vt:lpstr>
      <vt:lpstr>SCDBPTASN2!SCDBPTASN2_112BEGN_17</vt:lpstr>
      <vt:lpstr>SCDBPTASN2!SCDBPTASN2_112BEGN_18</vt:lpstr>
      <vt:lpstr>SCDBPTASN2!SCDBPTASN2_112BEGN_19</vt:lpstr>
      <vt:lpstr>SCDBPTASN2!SCDBPTASN2_112BEGN_2</vt:lpstr>
      <vt:lpstr>SCDBPTASN2!SCDBPTASN2_112BEGN_20</vt:lpstr>
      <vt:lpstr>SCDBPTASN2!SCDBPTASN2_112BEGN_21</vt:lpstr>
      <vt:lpstr>SCDBPTASN2!SCDBPTASN2_112BEGN_22</vt:lpstr>
      <vt:lpstr>SCDBPTASN2!SCDBPTASN2_112BEGN_23</vt:lpstr>
      <vt:lpstr>SCDBPTASN2!SCDBPTASN2_112BEGN_24</vt:lpstr>
      <vt:lpstr>SCDBPTASN2!SCDBPTASN2_112BEGN_25</vt:lpstr>
      <vt:lpstr>SCDBPTASN2!SCDBPTASN2_112BEGN_3</vt:lpstr>
      <vt:lpstr>SCDBPTASN2!SCDBPTASN2_112BEGN_4</vt:lpstr>
      <vt:lpstr>SCDBPTASN2!SCDBPTASN2_112BEGN_5</vt:lpstr>
      <vt:lpstr>SCDBPTASN2!SCDBPTASN2_112BEGN_6</vt:lpstr>
      <vt:lpstr>SCDBPTASN2!SCDBPTASN2_112BEGN_7</vt:lpstr>
      <vt:lpstr>SCDBPTASN2!SCDBPTASN2_112BEGN_8</vt:lpstr>
      <vt:lpstr>SCDBPTASN2!SCDBPTASN2_112BEGN_9</vt:lpstr>
      <vt:lpstr>SCDBPTASN2!SCDBPTASN2_112ENDI_10</vt:lpstr>
      <vt:lpstr>SCDBPTASN2!SCDBPTASN2_112ENDI_11</vt:lpstr>
      <vt:lpstr>SCDBPTASN2!SCDBPTASN2_112ENDI_12</vt:lpstr>
      <vt:lpstr>SCDBPTASN2!SCDBPTASN2_112ENDI_13</vt:lpstr>
      <vt:lpstr>SCDBPTASN2!SCDBPTASN2_112ENDI_14</vt:lpstr>
      <vt:lpstr>SCDBPTASN2!SCDBPTASN2_112ENDI_15</vt:lpstr>
      <vt:lpstr>SCDBPTASN2!SCDBPTASN2_112ENDI_16</vt:lpstr>
      <vt:lpstr>SCDBPTASN2!SCDBPTASN2_112ENDI_17</vt:lpstr>
      <vt:lpstr>SCDBPTASN2!SCDBPTASN2_112ENDI_18</vt:lpstr>
      <vt:lpstr>SCDBPTASN2!SCDBPTASN2_112ENDI_19</vt:lpstr>
      <vt:lpstr>SCDBPTASN2!SCDBPTASN2_112ENDI_2</vt:lpstr>
      <vt:lpstr>SCDBPTASN2!SCDBPTASN2_112ENDI_20</vt:lpstr>
      <vt:lpstr>SCDBPTASN2!SCDBPTASN2_112ENDI_21</vt:lpstr>
      <vt:lpstr>SCDBPTASN2!SCDBPTASN2_112ENDI_22</vt:lpstr>
      <vt:lpstr>SCDBPTASN2!SCDBPTASN2_112ENDI_23</vt:lpstr>
      <vt:lpstr>SCDBPTASN2!SCDBPTASN2_112ENDI_24</vt:lpstr>
      <vt:lpstr>SCDBPTASN2!SCDBPTASN2_112ENDI_25</vt:lpstr>
      <vt:lpstr>SCDBPTASN2!SCDBPTASN2_112ENDI_3</vt:lpstr>
      <vt:lpstr>SCDBPTASN2!SCDBPTASN2_112ENDI_4</vt:lpstr>
      <vt:lpstr>SCDBPTASN2!SCDBPTASN2_112ENDI_5</vt:lpstr>
      <vt:lpstr>SCDBPTASN2!SCDBPTASN2_112ENDI_6</vt:lpstr>
      <vt:lpstr>SCDBPTASN2!SCDBPTASN2_112ENDI_7</vt:lpstr>
      <vt:lpstr>SCDBPTASN2!SCDBPTASN2_112ENDI_8</vt:lpstr>
      <vt:lpstr>SCDBPTASN2!SCDBPTASN2_112ENDI_9</vt:lpstr>
      <vt:lpstr>SCDBPTASN2!SCDBPTASN2_1130000_Range</vt:lpstr>
      <vt:lpstr>SCDBPTASN2!SCDBPTASN2_1139999_13</vt:lpstr>
      <vt:lpstr>SCDBPTASN2!SCDBPTASN2_1139999_14</vt:lpstr>
      <vt:lpstr>SCDBPTASN2!SCDBPTASN2_1139999_15</vt:lpstr>
      <vt:lpstr>SCDBPTASN2!SCDBPTASN2_1139999_16</vt:lpstr>
      <vt:lpstr>SCDBPTASN2!SCDBPTASN2_1139999_17</vt:lpstr>
      <vt:lpstr>SCDBPTASN2!SCDBPTASN2_1139999_19</vt:lpstr>
      <vt:lpstr>SCDBPTASN2!SCDBPTASN2_1139999_20</vt:lpstr>
      <vt:lpstr>SCDBPTASN2!SCDBPTASN2_1139999_21</vt:lpstr>
      <vt:lpstr>SCDBPTASN2!SCDBPTASN2_1139999_22</vt:lpstr>
      <vt:lpstr>SCDBPTASN2!SCDBPTASN2_1139999_23</vt:lpstr>
      <vt:lpstr>SCDBPTASN2!SCDBPTASN2_1139999_24</vt:lpstr>
      <vt:lpstr>SCDBPTASN2!SCDBPTASN2_113BEGN_1</vt:lpstr>
      <vt:lpstr>SCDBPTASN2!SCDBPTASN2_113BEGN_10</vt:lpstr>
      <vt:lpstr>SCDBPTASN2!SCDBPTASN2_113BEGN_11</vt:lpstr>
      <vt:lpstr>SCDBPTASN2!SCDBPTASN2_113BEGN_12</vt:lpstr>
      <vt:lpstr>SCDBPTASN2!SCDBPTASN2_113BEGN_13</vt:lpstr>
      <vt:lpstr>SCDBPTASN2!SCDBPTASN2_113BEGN_14</vt:lpstr>
      <vt:lpstr>SCDBPTASN2!SCDBPTASN2_113BEGN_15</vt:lpstr>
      <vt:lpstr>SCDBPTASN2!SCDBPTASN2_113BEGN_16</vt:lpstr>
      <vt:lpstr>SCDBPTASN2!SCDBPTASN2_113BEGN_17</vt:lpstr>
      <vt:lpstr>SCDBPTASN2!SCDBPTASN2_113BEGN_18</vt:lpstr>
      <vt:lpstr>SCDBPTASN2!SCDBPTASN2_113BEGN_19</vt:lpstr>
      <vt:lpstr>SCDBPTASN2!SCDBPTASN2_113BEGN_2</vt:lpstr>
      <vt:lpstr>SCDBPTASN2!SCDBPTASN2_113BEGN_20</vt:lpstr>
      <vt:lpstr>SCDBPTASN2!SCDBPTASN2_113BEGN_21</vt:lpstr>
      <vt:lpstr>SCDBPTASN2!SCDBPTASN2_113BEGN_22</vt:lpstr>
      <vt:lpstr>SCDBPTASN2!SCDBPTASN2_113BEGN_23</vt:lpstr>
      <vt:lpstr>SCDBPTASN2!SCDBPTASN2_113BEGN_24</vt:lpstr>
      <vt:lpstr>SCDBPTASN2!SCDBPTASN2_113BEGN_25</vt:lpstr>
      <vt:lpstr>SCDBPTASN2!SCDBPTASN2_113BEGN_3</vt:lpstr>
      <vt:lpstr>SCDBPTASN2!SCDBPTASN2_113BEGN_4</vt:lpstr>
      <vt:lpstr>SCDBPTASN2!SCDBPTASN2_113BEGN_5</vt:lpstr>
      <vt:lpstr>SCDBPTASN2!SCDBPTASN2_113BEGN_6</vt:lpstr>
      <vt:lpstr>SCDBPTASN2!SCDBPTASN2_113BEGN_7</vt:lpstr>
      <vt:lpstr>SCDBPTASN2!SCDBPTASN2_113BEGN_8</vt:lpstr>
      <vt:lpstr>SCDBPTASN2!SCDBPTASN2_113BEGN_9</vt:lpstr>
      <vt:lpstr>SCDBPTASN2!SCDBPTASN2_113ENDI_10</vt:lpstr>
      <vt:lpstr>SCDBPTASN2!SCDBPTASN2_113ENDI_11</vt:lpstr>
      <vt:lpstr>SCDBPTASN2!SCDBPTASN2_113ENDI_12</vt:lpstr>
      <vt:lpstr>SCDBPTASN2!SCDBPTASN2_113ENDI_13</vt:lpstr>
      <vt:lpstr>SCDBPTASN2!SCDBPTASN2_113ENDI_14</vt:lpstr>
      <vt:lpstr>SCDBPTASN2!SCDBPTASN2_113ENDI_15</vt:lpstr>
      <vt:lpstr>SCDBPTASN2!SCDBPTASN2_113ENDI_16</vt:lpstr>
      <vt:lpstr>SCDBPTASN2!SCDBPTASN2_113ENDI_17</vt:lpstr>
      <vt:lpstr>SCDBPTASN2!SCDBPTASN2_113ENDI_18</vt:lpstr>
      <vt:lpstr>SCDBPTASN2!SCDBPTASN2_113ENDI_19</vt:lpstr>
      <vt:lpstr>SCDBPTASN2!SCDBPTASN2_113ENDI_2</vt:lpstr>
      <vt:lpstr>SCDBPTASN2!SCDBPTASN2_113ENDI_20</vt:lpstr>
      <vt:lpstr>SCDBPTASN2!SCDBPTASN2_113ENDI_21</vt:lpstr>
      <vt:lpstr>SCDBPTASN2!SCDBPTASN2_113ENDI_22</vt:lpstr>
      <vt:lpstr>SCDBPTASN2!SCDBPTASN2_113ENDI_23</vt:lpstr>
      <vt:lpstr>SCDBPTASN2!SCDBPTASN2_113ENDI_24</vt:lpstr>
      <vt:lpstr>SCDBPTASN2!SCDBPTASN2_113ENDI_25</vt:lpstr>
      <vt:lpstr>SCDBPTASN2!SCDBPTASN2_113ENDI_3</vt:lpstr>
      <vt:lpstr>SCDBPTASN2!SCDBPTASN2_113ENDI_4</vt:lpstr>
      <vt:lpstr>SCDBPTASN2!SCDBPTASN2_113ENDI_5</vt:lpstr>
      <vt:lpstr>SCDBPTASN2!SCDBPTASN2_113ENDI_6</vt:lpstr>
      <vt:lpstr>SCDBPTASN2!SCDBPTASN2_113ENDI_7</vt:lpstr>
      <vt:lpstr>SCDBPTASN2!SCDBPTASN2_113ENDI_8</vt:lpstr>
      <vt:lpstr>SCDBPTASN2!SCDBPTASN2_113ENDI_9</vt:lpstr>
      <vt:lpstr>SCDBPTASN2!SCDBPTASN2_1149999_13</vt:lpstr>
      <vt:lpstr>SCDBPTASN2!SCDBPTASN2_1149999_14</vt:lpstr>
      <vt:lpstr>SCDBPTASN2!SCDBPTASN2_1149999_15</vt:lpstr>
      <vt:lpstr>SCDBPTASN2!SCDBPTASN2_1149999_16</vt:lpstr>
      <vt:lpstr>SCDBPTASN2!SCDBPTASN2_1149999_17</vt:lpstr>
      <vt:lpstr>SCDBPTASN2!SCDBPTASN2_1149999_19</vt:lpstr>
      <vt:lpstr>SCDBPTASN2!SCDBPTASN2_1149999_20</vt:lpstr>
      <vt:lpstr>SCDBPTASN2!SCDBPTASN2_1149999_21</vt:lpstr>
      <vt:lpstr>SCDBPTASN2!SCDBPTASN2_1149999_22</vt:lpstr>
      <vt:lpstr>SCDBPTASN2!SCDBPTASN2_1149999_23</vt:lpstr>
      <vt:lpstr>SCDBPTASN2!SCDBPTASN2_1149999_24</vt:lpstr>
      <vt:lpstr>SCDBPTASN2!SCDBPTASN2_1159999_13</vt:lpstr>
      <vt:lpstr>SCDBPTASN2!SCDBPTASN2_1159999_14</vt:lpstr>
      <vt:lpstr>SCDBPTASN2!SCDBPTASN2_1159999_15</vt:lpstr>
      <vt:lpstr>SCDBPTASN2!SCDBPTASN2_1159999_16</vt:lpstr>
      <vt:lpstr>SCDBPTASN2!SCDBPTASN2_1159999_17</vt:lpstr>
      <vt:lpstr>SCDBPTASN2!SCDBPTASN2_1159999_19</vt:lpstr>
      <vt:lpstr>SCDBPTASN2!SCDBPTASN2_1159999_20</vt:lpstr>
      <vt:lpstr>SCDBPTASN2!SCDBPTASN2_1159999_21</vt:lpstr>
      <vt:lpstr>SCDBPTASN2!SCDBPTASN2_1159999_22</vt:lpstr>
      <vt:lpstr>SCDBPTASN2!SCDBPTASN2_1159999_23</vt:lpstr>
      <vt:lpstr>SCDBPTASN2!SCDBPTASN2_1159999_24</vt:lpstr>
      <vt:lpstr>SCDBPTASN2!SCDBPTASN2_1169999_13</vt:lpstr>
      <vt:lpstr>SCDBPTASN2!SCDBPTASN2_1169999_14</vt:lpstr>
      <vt:lpstr>SCDBPTASN2!SCDBPTASN2_1169999_15</vt:lpstr>
      <vt:lpstr>SCDBPTASN2!SCDBPTASN2_1169999_16</vt:lpstr>
      <vt:lpstr>SCDBPTASN2!SCDBPTASN2_1169999_17</vt:lpstr>
      <vt:lpstr>SCDBPTASN2!SCDBPTASN2_1169999_19</vt:lpstr>
      <vt:lpstr>SCDBPTASN2!SCDBPTASN2_1169999_20</vt:lpstr>
      <vt:lpstr>SCDBPTASN2!SCDBPTASN2_1169999_21</vt:lpstr>
      <vt:lpstr>SCDBPTASN2!SCDBPTASN2_1169999_22</vt:lpstr>
      <vt:lpstr>SCDBPTASN2!SCDBPTASN2_1169999_23</vt:lpstr>
      <vt:lpstr>SCDBPTASN2!SCDBPTASN2_1169999_24</vt:lpstr>
      <vt:lpstr>SCDBPTASN2!SCDBPTASN2_1179999_13</vt:lpstr>
      <vt:lpstr>SCDBPTASN2!SCDBPTASN2_1179999_14</vt:lpstr>
      <vt:lpstr>SCDBPTASN2!SCDBPTASN2_1179999_15</vt:lpstr>
      <vt:lpstr>SCDBPTASN2!SCDBPTASN2_1179999_16</vt:lpstr>
      <vt:lpstr>SCDBPTASN2!SCDBPTASN2_1179999_17</vt:lpstr>
      <vt:lpstr>SCDBPTASN2!SCDBPTASN2_1179999_19</vt:lpstr>
      <vt:lpstr>SCDBPTASN2!SCDBPTASN2_1179999_20</vt:lpstr>
      <vt:lpstr>SCDBPTASN2!SCDBPTASN2_1179999_21</vt:lpstr>
      <vt:lpstr>SCDBPTASN2!SCDBPTASN2_1179999_22</vt:lpstr>
      <vt:lpstr>SCDBPTASN2!SCDBPTASN2_1179999_23</vt:lpstr>
      <vt:lpstr>SCDBPTASN2!SCDBPTASN2_1179999_24</vt:lpstr>
      <vt:lpstr>SCDBPTASN2!SCDBPTASN2_1189999_13</vt:lpstr>
      <vt:lpstr>SCDBPTASN2!SCDBPTASN2_1189999_14</vt:lpstr>
      <vt:lpstr>SCDBPTASN2!SCDBPTASN2_1189999_15</vt:lpstr>
      <vt:lpstr>SCDBPTASN2!SCDBPTASN2_1189999_16</vt:lpstr>
      <vt:lpstr>SCDBPTASN2!SCDBPTASN2_1189999_17</vt:lpstr>
      <vt:lpstr>SCDBPTASN2!SCDBPTASN2_1189999_19</vt:lpstr>
      <vt:lpstr>SCDBPTASN2!SCDBPTASN2_1189999_20</vt:lpstr>
      <vt:lpstr>SCDBPTASN2!SCDBPTASN2_1189999_21</vt:lpstr>
      <vt:lpstr>SCDBPTASN2!SCDBPTASN2_1189999_22</vt:lpstr>
      <vt:lpstr>SCDBPTASN2!SCDBPTASN2_1189999_23</vt:lpstr>
      <vt:lpstr>SCDBPTASN2!SCDBPTASN2_1189999_24</vt:lpstr>
      <vt:lpstr>SCDBPTASN2!SCDBPTASN2_1199999_13</vt:lpstr>
      <vt:lpstr>SCDBPTASN2!SCDBPTASN2_1199999_14</vt:lpstr>
      <vt:lpstr>SCDBPTASN2!SCDBPTASN2_1199999_15</vt:lpstr>
      <vt:lpstr>SCDBPTASN2!SCDBPTASN2_1199999_16</vt:lpstr>
      <vt:lpstr>SCDBPTASN2!SCDBPTASN2_1199999_17</vt:lpstr>
      <vt:lpstr>SCDBPTASN2!SCDBPTASN2_1199999_19</vt:lpstr>
      <vt:lpstr>SCDBPTASN2!SCDBPTASN2_1199999_20</vt:lpstr>
      <vt:lpstr>SCDBPTASN2!SCDBPTASN2_1199999_21</vt:lpstr>
      <vt:lpstr>SCDBPTASN2!SCDBPTASN2_1199999_22</vt:lpstr>
      <vt:lpstr>SCDBPTASN2!SCDBPTASN2_1199999_23</vt:lpstr>
      <vt:lpstr>SCDBPTASN2!SCDBPTASN2_1199999_24</vt:lpstr>
      <vt:lpstr>SCDBPTASN2!SCDBPTASN2_1209999_13</vt:lpstr>
      <vt:lpstr>SCDBPTASN2!SCDBPTASN2_1209999_14</vt:lpstr>
      <vt:lpstr>SCDBPTASN2!SCDBPTASN2_1209999_15</vt:lpstr>
      <vt:lpstr>SCDBPTASN2!SCDBPTASN2_1209999_16</vt:lpstr>
      <vt:lpstr>SCDBPTASN2!SCDBPTASN2_1209999_17</vt:lpstr>
      <vt:lpstr>SCDBPTASN2!SCDBPTASN2_1209999_19</vt:lpstr>
      <vt:lpstr>SCDBPTASN2!SCDBPTASN2_1209999_20</vt:lpstr>
      <vt:lpstr>SCDBPTASN2!SCDBPTASN2_1209999_21</vt:lpstr>
      <vt:lpstr>SCDBPTASN2!SCDBPTASN2_1209999_22</vt:lpstr>
      <vt:lpstr>SCDBPTASN2!SCDBPTASN2_1209999_23</vt:lpstr>
      <vt:lpstr>SCDBPTASN2!SCDBPTASN2_1209999_24</vt:lpstr>
      <vt:lpstr>SCDBPTASN2!SCDBPTASN2_1210000_Range</vt:lpstr>
      <vt:lpstr>SCDBPTASN2!SCDBPTASN2_1219999_13</vt:lpstr>
      <vt:lpstr>SCDBPTASN2!SCDBPTASN2_1219999_14</vt:lpstr>
      <vt:lpstr>SCDBPTASN2!SCDBPTASN2_1219999_15</vt:lpstr>
      <vt:lpstr>SCDBPTASN2!SCDBPTASN2_1219999_16</vt:lpstr>
      <vt:lpstr>SCDBPTASN2!SCDBPTASN2_1219999_17</vt:lpstr>
      <vt:lpstr>SCDBPTASN2!SCDBPTASN2_1219999_19</vt:lpstr>
      <vt:lpstr>SCDBPTASN2!SCDBPTASN2_1219999_20</vt:lpstr>
      <vt:lpstr>SCDBPTASN2!SCDBPTASN2_1219999_21</vt:lpstr>
      <vt:lpstr>SCDBPTASN2!SCDBPTASN2_1219999_22</vt:lpstr>
      <vt:lpstr>SCDBPTASN2!SCDBPTASN2_1219999_23</vt:lpstr>
      <vt:lpstr>SCDBPTASN2!SCDBPTASN2_1219999_24</vt:lpstr>
      <vt:lpstr>SCDBPTASN2!SCDBPTASN2_121BEGN_1</vt:lpstr>
      <vt:lpstr>SCDBPTASN2!SCDBPTASN2_121BEGN_10</vt:lpstr>
      <vt:lpstr>SCDBPTASN2!SCDBPTASN2_121BEGN_11</vt:lpstr>
      <vt:lpstr>SCDBPTASN2!SCDBPTASN2_121BEGN_12</vt:lpstr>
      <vt:lpstr>SCDBPTASN2!SCDBPTASN2_121BEGN_13</vt:lpstr>
      <vt:lpstr>SCDBPTASN2!SCDBPTASN2_121BEGN_14</vt:lpstr>
      <vt:lpstr>SCDBPTASN2!SCDBPTASN2_121BEGN_15</vt:lpstr>
      <vt:lpstr>SCDBPTASN2!SCDBPTASN2_121BEGN_16</vt:lpstr>
      <vt:lpstr>SCDBPTASN2!SCDBPTASN2_121BEGN_17</vt:lpstr>
      <vt:lpstr>SCDBPTASN2!SCDBPTASN2_121BEGN_18</vt:lpstr>
      <vt:lpstr>SCDBPTASN2!SCDBPTASN2_121BEGN_19</vt:lpstr>
      <vt:lpstr>SCDBPTASN2!SCDBPTASN2_121BEGN_2</vt:lpstr>
      <vt:lpstr>SCDBPTASN2!SCDBPTASN2_121BEGN_20</vt:lpstr>
      <vt:lpstr>SCDBPTASN2!SCDBPTASN2_121BEGN_21</vt:lpstr>
      <vt:lpstr>SCDBPTASN2!SCDBPTASN2_121BEGN_22</vt:lpstr>
      <vt:lpstr>SCDBPTASN2!SCDBPTASN2_121BEGN_23</vt:lpstr>
      <vt:lpstr>SCDBPTASN2!SCDBPTASN2_121BEGN_24</vt:lpstr>
      <vt:lpstr>SCDBPTASN2!SCDBPTASN2_121BEGN_25</vt:lpstr>
      <vt:lpstr>SCDBPTASN2!SCDBPTASN2_121BEGN_3</vt:lpstr>
      <vt:lpstr>SCDBPTASN2!SCDBPTASN2_121BEGN_4</vt:lpstr>
      <vt:lpstr>SCDBPTASN2!SCDBPTASN2_121BEGN_5</vt:lpstr>
      <vt:lpstr>SCDBPTASN2!SCDBPTASN2_121BEGN_6</vt:lpstr>
      <vt:lpstr>SCDBPTASN2!SCDBPTASN2_121BEGN_7</vt:lpstr>
      <vt:lpstr>SCDBPTASN2!SCDBPTASN2_121BEGN_8</vt:lpstr>
      <vt:lpstr>SCDBPTASN2!SCDBPTASN2_121BEGN_9</vt:lpstr>
      <vt:lpstr>SCDBPTASN2!SCDBPTASN2_121ENDI_10</vt:lpstr>
      <vt:lpstr>SCDBPTASN2!SCDBPTASN2_121ENDI_11</vt:lpstr>
      <vt:lpstr>SCDBPTASN2!SCDBPTASN2_121ENDI_12</vt:lpstr>
      <vt:lpstr>SCDBPTASN2!SCDBPTASN2_121ENDI_13</vt:lpstr>
      <vt:lpstr>SCDBPTASN2!SCDBPTASN2_121ENDI_14</vt:lpstr>
      <vt:lpstr>SCDBPTASN2!SCDBPTASN2_121ENDI_15</vt:lpstr>
      <vt:lpstr>SCDBPTASN2!SCDBPTASN2_121ENDI_16</vt:lpstr>
      <vt:lpstr>SCDBPTASN2!SCDBPTASN2_121ENDI_17</vt:lpstr>
      <vt:lpstr>SCDBPTASN2!SCDBPTASN2_121ENDI_18</vt:lpstr>
      <vt:lpstr>SCDBPTASN2!SCDBPTASN2_121ENDI_19</vt:lpstr>
      <vt:lpstr>SCDBPTASN2!SCDBPTASN2_121ENDI_2</vt:lpstr>
      <vt:lpstr>SCDBPTASN2!SCDBPTASN2_121ENDI_20</vt:lpstr>
      <vt:lpstr>SCDBPTASN2!SCDBPTASN2_121ENDI_21</vt:lpstr>
      <vt:lpstr>SCDBPTASN2!SCDBPTASN2_121ENDI_22</vt:lpstr>
      <vt:lpstr>SCDBPTASN2!SCDBPTASN2_121ENDI_23</vt:lpstr>
      <vt:lpstr>SCDBPTASN2!SCDBPTASN2_121ENDI_24</vt:lpstr>
      <vt:lpstr>SCDBPTASN2!SCDBPTASN2_121ENDI_25</vt:lpstr>
      <vt:lpstr>SCDBPTASN2!SCDBPTASN2_121ENDI_3</vt:lpstr>
      <vt:lpstr>SCDBPTASN2!SCDBPTASN2_121ENDI_4</vt:lpstr>
      <vt:lpstr>SCDBPTASN2!SCDBPTASN2_121ENDI_5</vt:lpstr>
      <vt:lpstr>SCDBPTASN2!SCDBPTASN2_121ENDI_6</vt:lpstr>
      <vt:lpstr>SCDBPTASN2!SCDBPTASN2_121ENDI_7</vt:lpstr>
      <vt:lpstr>SCDBPTASN2!SCDBPTASN2_121ENDI_8</vt:lpstr>
      <vt:lpstr>SCDBPTASN2!SCDBPTASN2_121ENDI_9</vt:lpstr>
      <vt:lpstr>SCDBPTASN2!SCDBPTASN2_1220000_Range</vt:lpstr>
      <vt:lpstr>SCDBPTASN2!SCDBPTASN2_1229999_13</vt:lpstr>
      <vt:lpstr>SCDBPTASN2!SCDBPTASN2_1229999_14</vt:lpstr>
      <vt:lpstr>SCDBPTASN2!SCDBPTASN2_1229999_15</vt:lpstr>
      <vt:lpstr>SCDBPTASN2!SCDBPTASN2_1229999_16</vt:lpstr>
      <vt:lpstr>SCDBPTASN2!SCDBPTASN2_1229999_17</vt:lpstr>
      <vt:lpstr>SCDBPTASN2!SCDBPTASN2_1229999_19</vt:lpstr>
      <vt:lpstr>SCDBPTASN2!SCDBPTASN2_1229999_20</vt:lpstr>
      <vt:lpstr>SCDBPTASN2!SCDBPTASN2_1229999_21</vt:lpstr>
      <vt:lpstr>SCDBPTASN2!SCDBPTASN2_1229999_22</vt:lpstr>
      <vt:lpstr>SCDBPTASN2!SCDBPTASN2_1229999_23</vt:lpstr>
      <vt:lpstr>SCDBPTASN2!SCDBPTASN2_1229999_24</vt:lpstr>
      <vt:lpstr>SCDBPTASN2!SCDBPTASN2_122BEGN_1</vt:lpstr>
      <vt:lpstr>SCDBPTASN2!SCDBPTASN2_122BEGN_10</vt:lpstr>
      <vt:lpstr>SCDBPTASN2!SCDBPTASN2_122BEGN_11</vt:lpstr>
      <vt:lpstr>SCDBPTASN2!SCDBPTASN2_122BEGN_12</vt:lpstr>
      <vt:lpstr>SCDBPTASN2!SCDBPTASN2_122BEGN_13</vt:lpstr>
      <vt:lpstr>SCDBPTASN2!SCDBPTASN2_122BEGN_14</vt:lpstr>
      <vt:lpstr>SCDBPTASN2!SCDBPTASN2_122BEGN_15</vt:lpstr>
      <vt:lpstr>SCDBPTASN2!SCDBPTASN2_122BEGN_16</vt:lpstr>
      <vt:lpstr>SCDBPTASN2!SCDBPTASN2_122BEGN_17</vt:lpstr>
      <vt:lpstr>SCDBPTASN2!SCDBPTASN2_122BEGN_18</vt:lpstr>
      <vt:lpstr>SCDBPTASN2!SCDBPTASN2_122BEGN_19</vt:lpstr>
      <vt:lpstr>SCDBPTASN2!SCDBPTASN2_122BEGN_2</vt:lpstr>
      <vt:lpstr>SCDBPTASN2!SCDBPTASN2_122BEGN_20</vt:lpstr>
      <vt:lpstr>SCDBPTASN2!SCDBPTASN2_122BEGN_21</vt:lpstr>
      <vt:lpstr>SCDBPTASN2!SCDBPTASN2_122BEGN_22</vt:lpstr>
      <vt:lpstr>SCDBPTASN2!SCDBPTASN2_122BEGN_23</vt:lpstr>
      <vt:lpstr>SCDBPTASN2!SCDBPTASN2_122BEGN_24</vt:lpstr>
      <vt:lpstr>SCDBPTASN2!SCDBPTASN2_122BEGN_25</vt:lpstr>
      <vt:lpstr>SCDBPTASN2!SCDBPTASN2_122BEGN_3</vt:lpstr>
      <vt:lpstr>SCDBPTASN2!SCDBPTASN2_122BEGN_4</vt:lpstr>
      <vt:lpstr>SCDBPTASN2!SCDBPTASN2_122BEGN_5</vt:lpstr>
      <vt:lpstr>SCDBPTASN2!SCDBPTASN2_122BEGN_6</vt:lpstr>
      <vt:lpstr>SCDBPTASN2!SCDBPTASN2_122BEGN_7</vt:lpstr>
      <vt:lpstr>SCDBPTASN2!SCDBPTASN2_122BEGN_8</vt:lpstr>
      <vt:lpstr>SCDBPTASN2!SCDBPTASN2_122BEGN_9</vt:lpstr>
      <vt:lpstr>SCDBPTASN2!SCDBPTASN2_122ENDI_10</vt:lpstr>
      <vt:lpstr>SCDBPTASN2!SCDBPTASN2_122ENDI_11</vt:lpstr>
      <vt:lpstr>SCDBPTASN2!SCDBPTASN2_122ENDI_12</vt:lpstr>
      <vt:lpstr>SCDBPTASN2!SCDBPTASN2_122ENDI_13</vt:lpstr>
      <vt:lpstr>SCDBPTASN2!SCDBPTASN2_122ENDI_14</vt:lpstr>
      <vt:lpstr>SCDBPTASN2!SCDBPTASN2_122ENDI_15</vt:lpstr>
      <vt:lpstr>SCDBPTASN2!SCDBPTASN2_122ENDI_16</vt:lpstr>
      <vt:lpstr>SCDBPTASN2!SCDBPTASN2_122ENDI_17</vt:lpstr>
      <vt:lpstr>SCDBPTASN2!SCDBPTASN2_122ENDI_18</vt:lpstr>
      <vt:lpstr>SCDBPTASN2!SCDBPTASN2_122ENDI_19</vt:lpstr>
      <vt:lpstr>SCDBPTASN2!SCDBPTASN2_122ENDI_2</vt:lpstr>
      <vt:lpstr>SCDBPTASN2!SCDBPTASN2_122ENDI_20</vt:lpstr>
      <vt:lpstr>SCDBPTASN2!SCDBPTASN2_122ENDI_21</vt:lpstr>
      <vt:lpstr>SCDBPTASN2!SCDBPTASN2_122ENDI_22</vt:lpstr>
      <vt:lpstr>SCDBPTASN2!SCDBPTASN2_122ENDI_23</vt:lpstr>
      <vt:lpstr>SCDBPTASN2!SCDBPTASN2_122ENDI_24</vt:lpstr>
      <vt:lpstr>SCDBPTASN2!SCDBPTASN2_122ENDI_25</vt:lpstr>
      <vt:lpstr>SCDBPTASN2!SCDBPTASN2_122ENDI_3</vt:lpstr>
      <vt:lpstr>SCDBPTASN2!SCDBPTASN2_122ENDI_4</vt:lpstr>
      <vt:lpstr>SCDBPTASN2!SCDBPTASN2_122ENDI_5</vt:lpstr>
      <vt:lpstr>SCDBPTASN2!SCDBPTASN2_122ENDI_6</vt:lpstr>
      <vt:lpstr>SCDBPTASN2!SCDBPTASN2_122ENDI_7</vt:lpstr>
      <vt:lpstr>SCDBPTASN2!SCDBPTASN2_122ENDI_8</vt:lpstr>
      <vt:lpstr>SCDBPTASN2!SCDBPTASN2_122ENDI_9</vt:lpstr>
      <vt:lpstr>SCDBPTASN2!SCDBPTASN2_1230000_Range</vt:lpstr>
      <vt:lpstr>SCDBPTASN2!SCDBPTASN2_1239999_13</vt:lpstr>
      <vt:lpstr>SCDBPTASN2!SCDBPTASN2_1239999_14</vt:lpstr>
      <vt:lpstr>SCDBPTASN2!SCDBPTASN2_1239999_15</vt:lpstr>
      <vt:lpstr>SCDBPTASN2!SCDBPTASN2_1239999_16</vt:lpstr>
      <vt:lpstr>SCDBPTASN2!SCDBPTASN2_1239999_17</vt:lpstr>
      <vt:lpstr>SCDBPTASN2!SCDBPTASN2_1239999_19</vt:lpstr>
      <vt:lpstr>SCDBPTASN2!SCDBPTASN2_1239999_20</vt:lpstr>
      <vt:lpstr>SCDBPTASN2!SCDBPTASN2_1239999_21</vt:lpstr>
      <vt:lpstr>SCDBPTASN2!SCDBPTASN2_1239999_22</vt:lpstr>
      <vt:lpstr>SCDBPTASN2!SCDBPTASN2_1239999_23</vt:lpstr>
      <vt:lpstr>SCDBPTASN2!SCDBPTASN2_1239999_24</vt:lpstr>
      <vt:lpstr>SCDBPTASN2!SCDBPTASN2_123BEGN_1</vt:lpstr>
      <vt:lpstr>SCDBPTASN2!SCDBPTASN2_123BEGN_10</vt:lpstr>
      <vt:lpstr>SCDBPTASN2!SCDBPTASN2_123BEGN_11</vt:lpstr>
      <vt:lpstr>SCDBPTASN2!SCDBPTASN2_123BEGN_12</vt:lpstr>
      <vt:lpstr>SCDBPTASN2!SCDBPTASN2_123BEGN_13</vt:lpstr>
      <vt:lpstr>SCDBPTASN2!SCDBPTASN2_123BEGN_14</vt:lpstr>
      <vt:lpstr>SCDBPTASN2!SCDBPTASN2_123BEGN_15</vt:lpstr>
      <vt:lpstr>SCDBPTASN2!SCDBPTASN2_123BEGN_16</vt:lpstr>
      <vt:lpstr>SCDBPTASN2!SCDBPTASN2_123BEGN_17</vt:lpstr>
      <vt:lpstr>SCDBPTASN2!SCDBPTASN2_123BEGN_18</vt:lpstr>
      <vt:lpstr>SCDBPTASN2!SCDBPTASN2_123BEGN_19</vt:lpstr>
      <vt:lpstr>SCDBPTASN2!SCDBPTASN2_123BEGN_2</vt:lpstr>
      <vt:lpstr>SCDBPTASN2!SCDBPTASN2_123BEGN_20</vt:lpstr>
      <vt:lpstr>SCDBPTASN2!SCDBPTASN2_123BEGN_21</vt:lpstr>
      <vt:lpstr>SCDBPTASN2!SCDBPTASN2_123BEGN_22</vt:lpstr>
      <vt:lpstr>SCDBPTASN2!SCDBPTASN2_123BEGN_23</vt:lpstr>
      <vt:lpstr>SCDBPTASN2!SCDBPTASN2_123BEGN_24</vt:lpstr>
      <vt:lpstr>SCDBPTASN2!SCDBPTASN2_123BEGN_25</vt:lpstr>
      <vt:lpstr>SCDBPTASN2!SCDBPTASN2_123BEGN_3</vt:lpstr>
      <vt:lpstr>SCDBPTASN2!SCDBPTASN2_123BEGN_4</vt:lpstr>
      <vt:lpstr>SCDBPTASN2!SCDBPTASN2_123BEGN_5</vt:lpstr>
      <vt:lpstr>SCDBPTASN2!SCDBPTASN2_123BEGN_6</vt:lpstr>
      <vt:lpstr>SCDBPTASN2!SCDBPTASN2_123BEGN_7</vt:lpstr>
      <vt:lpstr>SCDBPTASN2!SCDBPTASN2_123BEGN_8</vt:lpstr>
      <vt:lpstr>SCDBPTASN2!SCDBPTASN2_123BEGN_9</vt:lpstr>
      <vt:lpstr>SCDBPTASN2!SCDBPTASN2_123ENDI_10</vt:lpstr>
      <vt:lpstr>SCDBPTASN2!SCDBPTASN2_123ENDI_11</vt:lpstr>
      <vt:lpstr>SCDBPTASN2!SCDBPTASN2_123ENDI_12</vt:lpstr>
      <vt:lpstr>SCDBPTASN2!SCDBPTASN2_123ENDI_13</vt:lpstr>
      <vt:lpstr>SCDBPTASN2!SCDBPTASN2_123ENDI_14</vt:lpstr>
      <vt:lpstr>SCDBPTASN2!SCDBPTASN2_123ENDI_15</vt:lpstr>
      <vt:lpstr>SCDBPTASN2!SCDBPTASN2_123ENDI_16</vt:lpstr>
      <vt:lpstr>SCDBPTASN2!SCDBPTASN2_123ENDI_17</vt:lpstr>
      <vt:lpstr>SCDBPTASN2!SCDBPTASN2_123ENDI_18</vt:lpstr>
      <vt:lpstr>SCDBPTASN2!SCDBPTASN2_123ENDI_19</vt:lpstr>
      <vt:lpstr>SCDBPTASN2!SCDBPTASN2_123ENDI_2</vt:lpstr>
      <vt:lpstr>SCDBPTASN2!SCDBPTASN2_123ENDI_20</vt:lpstr>
      <vt:lpstr>SCDBPTASN2!SCDBPTASN2_123ENDI_21</vt:lpstr>
      <vt:lpstr>SCDBPTASN2!SCDBPTASN2_123ENDI_22</vt:lpstr>
      <vt:lpstr>SCDBPTASN2!SCDBPTASN2_123ENDI_23</vt:lpstr>
      <vt:lpstr>SCDBPTASN2!SCDBPTASN2_123ENDI_24</vt:lpstr>
      <vt:lpstr>SCDBPTASN2!SCDBPTASN2_123ENDI_25</vt:lpstr>
      <vt:lpstr>SCDBPTASN2!SCDBPTASN2_123ENDI_3</vt:lpstr>
      <vt:lpstr>SCDBPTASN2!SCDBPTASN2_123ENDI_4</vt:lpstr>
      <vt:lpstr>SCDBPTASN2!SCDBPTASN2_123ENDI_5</vt:lpstr>
      <vt:lpstr>SCDBPTASN2!SCDBPTASN2_123ENDI_6</vt:lpstr>
      <vt:lpstr>SCDBPTASN2!SCDBPTASN2_123ENDI_7</vt:lpstr>
      <vt:lpstr>SCDBPTASN2!SCDBPTASN2_123ENDI_8</vt:lpstr>
      <vt:lpstr>SCDBPTASN2!SCDBPTASN2_123ENDI_9</vt:lpstr>
      <vt:lpstr>SCDBPTASN2!SCDBPTASN2_1240000_Range</vt:lpstr>
      <vt:lpstr>SCDBPTASN2!SCDBPTASN2_1249999_13</vt:lpstr>
      <vt:lpstr>SCDBPTASN2!SCDBPTASN2_1249999_14</vt:lpstr>
      <vt:lpstr>SCDBPTASN2!SCDBPTASN2_1249999_15</vt:lpstr>
      <vt:lpstr>SCDBPTASN2!SCDBPTASN2_1249999_16</vt:lpstr>
      <vt:lpstr>SCDBPTASN2!SCDBPTASN2_1249999_17</vt:lpstr>
      <vt:lpstr>SCDBPTASN2!SCDBPTASN2_1249999_19</vt:lpstr>
      <vt:lpstr>SCDBPTASN2!SCDBPTASN2_1249999_20</vt:lpstr>
      <vt:lpstr>SCDBPTASN2!SCDBPTASN2_1249999_21</vt:lpstr>
      <vt:lpstr>SCDBPTASN2!SCDBPTASN2_1249999_22</vt:lpstr>
      <vt:lpstr>SCDBPTASN2!SCDBPTASN2_1249999_23</vt:lpstr>
      <vt:lpstr>SCDBPTASN2!SCDBPTASN2_1249999_24</vt:lpstr>
      <vt:lpstr>SCDBPTASN2!SCDBPTASN2_124BEGN_1</vt:lpstr>
      <vt:lpstr>SCDBPTASN2!SCDBPTASN2_124BEGN_10</vt:lpstr>
      <vt:lpstr>SCDBPTASN2!SCDBPTASN2_124BEGN_11</vt:lpstr>
      <vt:lpstr>SCDBPTASN2!SCDBPTASN2_124BEGN_12</vt:lpstr>
      <vt:lpstr>SCDBPTASN2!SCDBPTASN2_124BEGN_13</vt:lpstr>
      <vt:lpstr>SCDBPTASN2!SCDBPTASN2_124BEGN_14</vt:lpstr>
      <vt:lpstr>SCDBPTASN2!SCDBPTASN2_124BEGN_15</vt:lpstr>
      <vt:lpstr>SCDBPTASN2!SCDBPTASN2_124BEGN_16</vt:lpstr>
      <vt:lpstr>SCDBPTASN2!SCDBPTASN2_124BEGN_17</vt:lpstr>
      <vt:lpstr>SCDBPTASN2!SCDBPTASN2_124BEGN_18</vt:lpstr>
      <vt:lpstr>SCDBPTASN2!SCDBPTASN2_124BEGN_19</vt:lpstr>
      <vt:lpstr>SCDBPTASN2!SCDBPTASN2_124BEGN_2</vt:lpstr>
      <vt:lpstr>SCDBPTASN2!SCDBPTASN2_124BEGN_20</vt:lpstr>
      <vt:lpstr>SCDBPTASN2!SCDBPTASN2_124BEGN_21</vt:lpstr>
      <vt:lpstr>SCDBPTASN2!SCDBPTASN2_124BEGN_22</vt:lpstr>
      <vt:lpstr>SCDBPTASN2!SCDBPTASN2_124BEGN_23</vt:lpstr>
      <vt:lpstr>SCDBPTASN2!SCDBPTASN2_124BEGN_24</vt:lpstr>
      <vt:lpstr>SCDBPTASN2!SCDBPTASN2_124BEGN_25</vt:lpstr>
      <vt:lpstr>SCDBPTASN2!SCDBPTASN2_124BEGN_3</vt:lpstr>
      <vt:lpstr>SCDBPTASN2!SCDBPTASN2_124BEGN_4</vt:lpstr>
      <vt:lpstr>SCDBPTASN2!SCDBPTASN2_124BEGN_5</vt:lpstr>
      <vt:lpstr>SCDBPTASN2!SCDBPTASN2_124BEGN_6</vt:lpstr>
      <vt:lpstr>SCDBPTASN2!SCDBPTASN2_124BEGN_7</vt:lpstr>
      <vt:lpstr>SCDBPTASN2!SCDBPTASN2_124BEGN_8</vt:lpstr>
      <vt:lpstr>SCDBPTASN2!SCDBPTASN2_124BEGN_9</vt:lpstr>
      <vt:lpstr>SCDBPTASN2!SCDBPTASN2_124ENDI_10</vt:lpstr>
      <vt:lpstr>SCDBPTASN2!SCDBPTASN2_124ENDI_11</vt:lpstr>
      <vt:lpstr>SCDBPTASN2!SCDBPTASN2_124ENDI_12</vt:lpstr>
      <vt:lpstr>SCDBPTASN2!SCDBPTASN2_124ENDI_13</vt:lpstr>
      <vt:lpstr>SCDBPTASN2!SCDBPTASN2_124ENDI_14</vt:lpstr>
      <vt:lpstr>SCDBPTASN2!SCDBPTASN2_124ENDI_15</vt:lpstr>
      <vt:lpstr>SCDBPTASN2!SCDBPTASN2_124ENDI_16</vt:lpstr>
      <vt:lpstr>SCDBPTASN2!SCDBPTASN2_124ENDI_17</vt:lpstr>
      <vt:lpstr>SCDBPTASN2!SCDBPTASN2_124ENDI_18</vt:lpstr>
      <vt:lpstr>SCDBPTASN2!SCDBPTASN2_124ENDI_19</vt:lpstr>
      <vt:lpstr>SCDBPTASN2!SCDBPTASN2_124ENDI_2</vt:lpstr>
      <vt:lpstr>SCDBPTASN2!SCDBPTASN2_124ENDI_20</vt:lpstr>
      <vt:lpstr>SCDBPTASN2!SCDBPTASN2_124ENDI_21</vt:lpstr>
      <vt:lpstr>SCDBPTASN2!SCDBPTASN2_124ENDI_22</vt:lpstr>
      <vt:lpstr>SCDBPTASN2!SCDBPTASN2_124ENDI_23</vt:lpstr>
      <vt:lpstr>SCDBPTASN2!SCDBPTASN2_124ENDI_24</vt:lpstr>
      <vt:lpstr>SCDBPTASN2!SCDBPTASN2_124ENDI_25</vt:lpstr>
      <vt:lpstr>SCDBPTASN2!SCDBPTASN2_124ENDI_3</vt:lpstr>
      <vt:lpstr>SCDBPTASN2!SCDBPTASN2_124ENDI_4</vt:lpstr>
      <vt:lpstr>SCDBPTASN2!SCDBPTASN2_124ENDI_5</vt:lpstr>
      <vt:lpstr>SCDBPTASN2!SCDBPTASN2_124ENDI_6</vt:lpstr>
      <vt:lpstr>SCDBPTASN2!SCDBPTASN2_124ENDI_7</vt:lpstr>
      <vt:lpstr>SCDBPTASN2!SCDBPTASN2_124ENDI_8</vt:lpstr>
      <vt:lpstr>SCDBPTASN2!SCDBPTASN2_124ENDI_9</vt:lpstr>
      <vt:lpstr>SCDBPTASN2!SCDBPTASN2_1250000_Range</vt:lpstr>
      <vt:lpstr>SCDBPTASN2!SCDBPTASN2_1259999_13</vt:lpstr>
      <vt:lpstr>SCDBPTASN2!SCDBPTASN2_1259999_14</vt:lpstr>
      <vt:lpstr>SCDBPTASN2!SCDBPTASN2_1259999_15</vt:lpstr>
      <vt:lpstr>SCDBPTASN2!SCDBPTASN2_1259999_16</vt:lpstr>
      <vt:lpstr>SCDBPTASN2!SCDBPTASN2_1259999_17</vt:lpstr>
      <vt:lpstr>SCDBPTASN2!SCDBPTASN2_1259999_19</vt:lpstr>
      <vt:lpstr>SCDBPTASN2!SCDBPTASN2_1259999_20</vt:lpstr>
      <vt:lpstr>SCDBPTASN2!SCDBPTASN2_1259999_21</vt:lpstr>
      <vt:lpstr>SCDBPTASN2!SCDBPTASN2_1259999_22</vt:lpstr>
      <vt:lpstr>SCDBPTASN2!SCDBPTASN2_1259999_23</vt:lpstr>
      <vt:lpstr>SCDBPTASN2!SCDBPTASN2_1259999_24</vt:lpstr>
      <vt:lpstr>SCDBPTASN2!SCDBPTASN2_125BEGN_1</vt:lpstr>
      <vt:lpstr>SCDBPTASN2!SCDBPTASN2_125BEGN_10</vt:lpstr>
      <vt:lpstr>SCDBPTASN2!SCDBPTASN2_125BEGN_11</vt:lpstr>
      <vt:lpstr>SCDBPTASN2!SCDBPTASN2_125BEGN_12</vt:lpstr>
      <vt:lpstr>SCDBPTASN2!SCDBPTASN2_125BEGN_13</vt:lpstr>
      <vt:lpstr>SCDBPTASN2!SCDBPTASN2_125BEGN_14</vt:lpstr>
      <vt:lpstr>SCDBPTASN2!SCDBPTASN2_125BEGN_15</vt:lpstr>
      <vt:lpstr>SCDBPTASN2!SCDBPTASN2_125BEGN_16</vt:lpstr>
      <vt:lpstr>SCDBPTASN2!SCDBPTASN2_125BEGN_17</vt:lpstr>
      <vt:lpstr>SCDBPTASN2!SCDBPTASN2_125BEGN_18</vt:lpstr>
      <vt:lpstr>SCDBPTASN2!SCDBPTASN2_125BEGN_19</vt:lpstr>
      <vt:lpstr>SCDBPTASN2!SCDBPTASN2_125BEGN_2</vt:lpstr>
      <vt:lpstr>SCDBPTASN2!SCDBPTASN2_125BEGN_20</vt:lpstr>
      <vt:lpstr>SCDBPTASN2!SCDBPTASN2_125BEGN_21</vt:lpstr>
      <vt:lpstr>SCDBPTASN2!SCDBPTASN2_125BEGN_22</vt:lpstr>
      <vt:lpstr>SCDBPTASN2!SCDBPTASN2_125BEGN_23</vt:lpstr>
      <vt:lpstr>SCDBPTASN2!SCDBPTASN2_125BEGN_24</vt:lpstr>
      <vt:lpstr>SCDBPTASN2!SCDBPTASN2_125BEGN_25</vt:lpstr>
      <vt:lpstr>SCDBPTASN2!SCDBPTASN2_125BEGN_3</vt:lpstr>
      <vt:lpstr>SCDBPTASN2!SCDBPTASN2_125BEGN_4</vt:lpstr>
      <vt:lpstr>SCDBPTASN2!SCDBPTASN2_125BEGN_5</vt:lpstr>
      <vt:lpstr>SCDBPTASN2!SCDBPTASN2_125BEGN_6</vt:lpstr>
      <vt:lpstr>SCDBPTASN2!SCDBPTASN2_125BEGN_7</vt:lpstr>
      <vt:lpstr>SCDBPTASN2!SCDBPTASN2_125BEGN_8</vt:lpstr>
      <vt:lpstr>SCDBPTASN2!SCDBPTASN2_125BEGN_9</vt:lpstr>
      <vt:lpstr>SCDBPTASN2!SCDBPTASN2_125ENDI_10</vt:lpstr>
      <vt:lpstr>SCDBPTASN2!SCDBPTASN2_125ENDI_11</vt:lpstr>
      <vt:lpstr>SCDBPTASN2!SCDBPTASN2_125ENDI_12</vt:lpstr>
      <vt:lpstr>SCDBPTASN2!SCDBPTASN2_125ENDI_13</vt:lpstr>
      <vt:lpstr>SCDBPTASN2!SCDBPTASN2_125ENDI_14</vt:lpstr>
      <vt:lpstr>SCDBPTASN2!SCDBPTASN2_125ENDI_15</vt:lpstr>
      <vt:lpstr>SCDBPTASN2!SCDBPTASN2_125ENDI_16</vt:lpstr>
      <vt:lpstr>SCDBPTASN2!SCDBPTASN2_125ENDI_17</vt:lpstr>
      <vt:lpstr>SCDBPTASN2!SCDBPTASN2_125ENDI_18</vt:lpstr>
      <vt:lpstr>SCDBPTASN2!SCDBPTASN2_125ENDI_19</vt:lpstr>
      <vt:lpstr>SCDBPTASN2!SCDBPTASN2_125ENDI_2</vt:lpstr>
      <vt:lpstr>SCDBPTASN2!SCDBPTASN2_125ENDI_20</vt:lpstr>
      <vt:lpstr>SCDBPTASN2!SCDBPTASN2_125ENDI_21</vt:lpstr>
      <vt:lpstr>SCDBPTASN2!SCDBPTASN2_125ENDI_22</vt:lpstr>
      <vt:lpstr>SCDBPTASN2!SCDBPTASN2_125ENDI_23</vt:lpstr>
      <vt:lpstr>SCDBPTASN2!SCDBPTASN2_125ENDI_24</vt:lpstr>
      <vt:lpstr>SCDBPTASN2!SCDBPTASN2_125ENDI_25</vt:lpstr>
      <vt:lpstr>SCDBPTASN2!SCDBPTASN2_125ENDI_3</vt:lpstr>
      <vt:lpstr>SCDBPTASN2!SCDBPTASN2_125ENDI_4</vt:lpstr>
      <vt:lpstr>SCDBPTASN2!SCDBPTASN2_125ENDI_5</vt:lpstr>
      <vt:lpstr>SCDBPTASN2!SCDBPTASN2_125ENDI_6</vt:lpstr>
      <vt:lpstr>SCDBPTASN2!SCDBPTASN2_125ENDI_7</vt:lpstr>
      <vt:lpstr>SCDBPTASN2!SCDBPTASN2_125ENDI_8</vt:lpstr>
      <vt:lpstr>SCDBPTASN2!SCDBPTASN2_125ENDI_9</vt:lpstr>
      <vt:lpstr>SCDBPTASN2!SCDBPTASN2_1269999_13</vt:lpstr>
      <vt:lpstr>SCDBPTASN2!SCDBPTASN2_1269999_14</vt:lpstr>
      <vt:lpstr>SCDBPTASN2!SCDBPTASN2_1269999_15</vt:lpstr>
      <vt:lpstr>SCDBPTASN2!SCDBPTASN2_1269999_16</vt:lpstr>
      <vt:lpstr>SCDBPTASN2!SCDBPTASN2_1269999_17</vt:lpstr>
      <vt:lpstr>SCDBPTASN2!SCDBPTASN2_1269999_19</vt:lpstr>
      <vt:lpstr>SCDBPTASN2!SCDBPTASN2_1269999_20</vt:lpstr>
      <vt:lpstr>SCDBPTASN2!SCDBPTASN2_1269999_21</vt:lpstr>
      <vt:lpstr>SCDBPTASN2!SCDBPTASN2_1269999_22</vt:lpstr>
      <vt:lpstr>SCDBPTASN2!SCDBPTASN2_1269999_23</vt:lpstr>
      <vt:lpstr>SCDBPTASN2!SCDBPTASN2_1269999_24</vt:lpstr>
      <vt:lpstr>SCDBPTASN2!SCDBPTASN2_1399999_13</vt:lpstr>
      <vt:lpstr>SCDBPTASN2!SCDBPTASN2_1399999_14</vt:lpstr>
      <vt:lpstr>SCDBPTASN2!SCDBPTASN2_1399999_15</vt:lpstr>
      <vt:lpstr>SCDBPTASN2!SCDBPTASN2_1399999_16</vt:lpstr>
      <vt:lpstr>SCDBPTASN2!SCDBPTASN2_1399999_17</vt:lpstr>
      <vt:lpstr>SCDBPTASN2!SCDBPTASN2_1399999_19</vt:lpstr>
      <vt:lpstr>SCDBPTASN2!SCDBPTASN2_1399999_20</vt:lpstr>
      <vt:lpstr>SCDBPTASN2!SCDBPTASN2_1399999_21</vt:lpstr>
      <vt:lpstr>SCDBPTASN2!SCDBPTASN2_1399999_22</vt:lpstr>
      <vt:lpstr>SCDBPTASN2!SCDBPTASN2_1399999_23</vt:lpstr>
      <vt:lpstr>SCDBPTASN2!SCDBPTASN2_1399999_24</vt:lpstr>
      <vt:lpstr>SCDBPTASN2!SCDBPTASN2_1409999_13</vt:lpstr>
      <vt:lpstr>SCDBPTASN2!SCDBPTASN2_1409999_14</vt:lpstr>
      <vt:lpstr>SCDBPTASN2!SCDBPTASN2_1409999_15</vt:lpstr>
      <vt:lpstr>SCDBPTASN2!SCDBPTASN2_1409999_16</vt:lpstr>
      <vt:lpstr>SCDBPTASN2!SCDBPTASN2_1409999_17</vt:lpstr>
      <vt:lpstr>SCDBPTASN2!SCDBPTASN2_1409999_19</vt:lpstr>
      <vt:lpstr>SCDBPTASN2!SCDBPTASN2_1409999_20</vt:lpstr>
      <vt:lpstr>SCDBPTASN2!SCDBPTASN2_1409999_21</vt:lpstr>
      <vt:lpstr>SCDBPTASN2!SCDBPTASN2_1409999_22</vt:lpstr>
      <vt:lpstr>SCDBPTASN2!SCDBPTASN2_1409999_23</vt:lpstr>
      <vt:lpstr>SCDBPTASN2!SCDBPTASN2_1409999_24</vt:lpstr>
      <vt:lpstr>SCDBPTASN2!SCDBPTASN2_1419999_13</vt:lpstr>
      <vt:lpstr>SCDBPTASN2!SCDBPTASN2_1419999_14</vt:lpstr>
      <vt:lpstr>SCDBPTASN2!SCDBPTASN2_1419999_15</vt:lpstr>
      <vt:lpstr>SCDBPTASN2!SCDBPTASN2_1419999_16</vt:lpstr>
      <vt:lpstr>SCDBPTASN2!SCDBPTASN2_1419999_17</vt:lpstr>
      <vt:lpstr>SCDBPTASN2!SCDBPTASN2_1419999_19</vt:lpstr>
      <vt:lpstr>SCDBPTASN2!SCDBPTASN2_1419999_20</vt:lpstr>
      <vt:lpstr>SCDBPTASN2!SCDBPTASN2_1419999_21</vt:lpstr>
      <vt:lpstr>SCDBPTASN2!SCDBPTASN2_1419999_22</vt:lpstr>
      <vt:lpstr>SCDBPTASN2!SCDBPTASN2_1419999_23</vt:lpstr>
      <vt:lpstr>SCDBPTASN2!SCDBPTASN2_1419999_24</vt:lpstr>
      <vt:lpstr>SCDBPTASN2!SCDBPTASN2_1429999_13</vt:lpstr>
      <vt:lpstr>SCDBPTASN2!SCDBPTASN2_1429999_14</vt:lpstr>
      <vt:lpstr>SCDBPTASN2!SCDBPTASN2_1429999_15</vt:lpstr>
      <vt:lpstr>SCDBPTASN2!SCDBPTASN2_1429999_16</vt:lpstr>
      <vt:lpstr>SCDBPTASN2!SCDBPTASN2_1429999_17</vt:lpstr>
      <vt:lpstr>SCDBPTASN2!SCDBPTASN2_1429999_19</vt:lpstr>
      <vt:lpstr>SCDBPTASN2!SCDBPTASN2_1429999_20</vt:lpstr>
      <vt:lpstr>SCDBPTASN2!SCDBPTASN2_1429999_21</vt:lpstr>
      <vt:lpstr>SCDBPTASN2!SCDBPTASN2_1429999_22</vt:lpstr>
      <vt:lpstr>SCDBPTASN2!SCDBPTASN2_1429999_23</vt:lpstr>
      <vt:lpstr>SCDBPTASN2!SCDBPTASN2_1429999_24</vt:lpstr>
      <vt:lpstr>SCDBPTASN2!SCDBPTASN2_1439999_13</vt:lpstr>
      <vt:lpstr>SCDBPTASN2!SCDBPTASN2_1439999_14</vt:lpstr>
      <vt:lpstr>SCDBPTASN2!SCDBPTASN2_1439999_15</vt:lpstr>
      <vt:lpstr>SCDBPTASN2!SCDBPTASN2_1439999_16</vt:lpstr>
      <vt:lpstr>SCDBPTASN2!SCDBPTASN2_1439999_17</vt:lpstr>
      <vt:lpstr>SCDBPTASN2!SCDBPTASN2_1439999_19</vt:lpstr>
      <vt:lpstr>SCDBPTASN2!SCDBPTASN2_1439999_20</vt:lpstr>
      <vt:lpstr>SCDBPTASN2!SCDBPTASN2_1439999_21</vt:lpstr>
      <vt:lpstr>SCDBPTASN2!SCDBPTASN2_1439999_22</vt:lpstr>
      <vt:lpstr>SCDBPTASN2!SCDBPTASN2_1439999_23</vt:lpstr>
      <vt:lpstr>SCDBPTASN2!SCDBPTASN2_1439999_24</vt:lpstr>
      <vt:lpstr>SCDBPTASN2!SCDBPTASN2_1449999_13</vt:lpstr>
      <vt:lpstr>SCDBPTASN2!SCDBPTASN2_1449999_14</vt:lpstr>
      <vt:lpstr>SCDBPTASN2!SCDBPTASN2_1449999_15</vt:lpstr>
      <vt:lpstr>SCDBPTASN2!SCDBPTASN2_1449999_16</vt:lpstr>
      <vt:lpstr>SCDBPTASN2!SCDBPTASN2_1449999_17</vt:lpstr>
      <vt:lpstr>SCDBPTASN2!SCDBPTASN2_1449999_19</vt:lpstr>
      <vt:lpstr>SCDBPTASN2!SCDBPTASN2_1449999_20</vt:lpstr>
      <vt:lpstr>SCDBPTASN2!SCDBPTASN2_1449999_21</vt:lpstr>
      <vt:lpstr>SCDBPTASN2!SCDBPTASN2_1449999_22</vt:lpstr>
      <vt:lpstr>SCDBPTASN2!SCDBPTASN2_1449999_23</vt:lpstr>
      <vt:lpstr>SCDBPTASN2!SCDBPTASN2_1449999_24</vt:lpstr>
      <vt:lpstr>SCDBPTASN2FE!SCDBPTASN2FE_A0000_Range</vt:lpstr>
      <vt:lpstr>SCDBPTASN2FE!SCDBPTASN2FE_A0001_1</vt:lpstr>
      <vt:lpstr>SCDBPTASN2FE!SCDBPTASN2FE_A0001_2</vt:lpstr>
      <vt:lpstr>SCDBPTASN2FE!SCDBPTASN2FE_ABEGN_1</vt:lpstr>
      <vt:lpstr>SCDBPTASN2FE!SCDBPTASN2FE_ABEGN_2</vt:lpstr>
      <vt:lpstr>SCDBPTASN2FE!SCDBPTASN2FE_AENDI_1</vt:lpstr>
      <vt:lpstr>SCDBPTASN2FE!SCDBPTASN2FE_AENDI_2</vt:lpstr>
      <vt:lpstr>SCDBPTAVER!SCDBPTAVER_01_1</vt:lpstr>
      <vt:lpstr>SCDBPTAVER!SCDBPTAVER_01_2</vt:lpstr>
      <vt:lpstr>SCDBPTAVER!SCDBPTAVER_02.1_1</vt:lpstr>
      <vt:lpstr>SCDBPTAVER!SCDBPTAVER_02.2_1</vt:lpstr>
      <vt:lpstr>SCDBPTAVER!SCDBPTAVER_02.2_2</vt:lpstr>
      <vt:lpstr>SCDBPTAVER!SCDBPTAVER_03.1_1</vt:lpstr>
      <vt:lpstr>SCDBPTAVER!SCDBPTAVER_03.2_1</vt:lpstr>
      <vt:lpstr>SCDBPTAVER!SCDBPTAVER_03.2_2</vt:lpstr>
      <vt:lpstr>SCDBPTAVER!SCDBPTAVER_04_2</vt:lpstr>
      <vt:lpstr>SCDBPTAVER!SCDBPTAVER_05_2</vt:lpstr>
      <vt:lpstr>SCDBPTAVER!SCDBPTAVER_06.1_1</vt:lpstr>
      <vt:lpstr>SCDBPTAVER!SCDBPTAVER_06.2_1</vt:lpstr>
      <vt:lpstr>SCDBPTAVER!SCDBPTAVER_06.2_2</vt:lpstr>
      <vt:lpstr>SCDBPTAVER!SCDBPTAVER_07.1_1</vt:lpstr>
      <vt:lpstr>SCDBPTAVER!SCDBPTAVER_07.2_1</vt:lpstr>
      <vt:lpstr>SCDBPTAVER!SCDBPTAVER_07.2_2</vt:lpstr>
      <vt:lpstr>SCDBPTAVER!SCDBPTAVER_08.1_1</vt:lpstr>
      <vt:lpstr>SCDBPTAVER!SCDBPTAVER_08.2_1</vt:lpstr>
      <vt:lpstr>SCDBPTAVER!SCDBPTAVER_08.2_2</vt:lpstr>
      <vt:lpstr>SCDBPTAVER!SCDBPTAVER_09_2</vt:lpstr>
      <vt:lpstr>SCDBPTAVER!SCDBPTAVER_10_2</vt:lpstr>
      <vt:lpstr>SCDBPTAVER!SCDBPTAVER_11_2</vt:lpstr>
      <vt:lpstr>SCDBPTBSN1!SCDBPTBSN1_1270000_Range</vt:lpstr>
      <vt:lpstr>SCDBPTBSN1!SCDBPTBSN1_1279999_13</vt:lpstr>
      <vt:lpstr>SCDBPTBSN1!SCDBPTBSN1_1279999_14</vt:lpstr>
      <vt:lpstr>SCDBPTBSN1!SCDBPTBSN1_1279999_15</vt:lpstr>
      <vt:lpstr>SCDBPTBSN1!SCDBPTBSN1_1279999_16</vt:lpstr>
      <vt:lpstr>SCDBPTBSN1!SCDBPTBSN1_1279999_17</vt:lpstr>
      <vt:lpstr>SCDBPTBSN1!SCDBPTBSN1_1279999_18</vt:lpstr>
      <vt:lpstr>SCDBPTBSN1!SCDBPTBSN1_1279999_19</vt:lpstr>
      <vt:lpstr>SCDBPTBSN1!SCDBPTBSN1_127BEGN_1</vt:lpstr>
      <vt:lpstr>SCDBPTBSN1!SCDBPTBSN1_127BEGN_10</vt:lpstr>
      <vt:lpstr>SCDBPTBSN1!SCDBPTBSN1_127BEGN_11</vt:lpstr>
      <vt:lpstr>SCDBPTBSN1!SCDBPTBSN1_127BEGN_12</vt:lpstr>
      <vt:lpstr>SCDBPTBSN1!SCDBPTBSN1_127BEGN_13</vt:lpstr>
      <vt:lpstr>SCDBPTBSN1!SCDBPTBSN1_127BEGN_14</vt:lpstr>
      <vt:lpstr>SCDBPTBSN1!SCDBPTBSN1_127BEGN_15</vt:lpstr>
      <vt:lpstr>SCDBPTBSN1!SCDBPTBSN1_127BEGN_16</vt:lpstr>
      <vt:lpstr>SCDBPTBSN1!SCDBPTBSN1_127BEGN_17</vt:lpstr>
      <vt:lpstr>SCDBPTBSN1!SCDBPTBSN1_127BEGN_18</vt:lpstr>
      <vt:lpstr>SCDBPTBSN1!SCDBPTBSN1_127BEGN_19</vt:lpstr>
      <vt:lpstr>SCDBPTBSN1!SCDBPTBSN1_127BEGN_2</vt:lpstr>
      <vt:lpstr>SCDBPTBSN1!SCDBPTBSN1_127BEGN_20</vt:lpstr>
      <vt:lpstr>SCDBPTBSN1!SCDBPTBSN1_127BEGN_21</vt:lpstr>
      <vt:lpstr>SCDBPTBSN1!SCDBPTBSN1_127BEGN_22</vt:lpstr>
      <vt:lpstr>SCDBPTBSN1!SCDBPTBSN1_127BEGN_3</vt:lpstr>
      <vt:lpstr>SCDBPTBSN1!SCDBPTBSN1_127BEGN_4</vt:lpstr>
      <vt:lpstr>SCDBPTBSN1!SCDBPTBSN1_127BEGN_5</vt:lpstr>
      <vt:lpstr>SCDBPTBSN1!SCDBPTBSN1_127BEGN_6</vt:lpstr>
      <vt:lpstr>SCDBPTBSN1!SCDBPTBSN1_127BEGN_7</vt:lpstr>
      <vt:lpstr>SCDBPTBSN1!SCDBPTBSN1_127BEGN_8</vt:lpstr>
      <vt:lpstr>SCDBPTBSN1!SCDBPTBSN1_127BEGN_9</vt:lpstr>
      <vt:lpstr>SCDBPTBSN1!SCDBPTBSN1_127ENDI_10</vt:lpstr>
      <vt:lpstr>SCDBPTBSN1!SCDBPTBSN1_127ENDI_11</vt:lpstr>
      <vt:lpstr>SCDBPTBSN1!SCDBPTBSN1_127ENDI_12</vt:lpstr>
      <vt:lpstr>SCDBPTBSN1!SCDBPTBSN1_127ENDI_13</vt:lpstr>
      <vt:lpstr>SCDBPTBSN1!SCDBPTBSN1_127ENDI_14</vt:lpstr>
      <vt:lpstr>SCDBPTBSN1!SCDBPTBSN1_127ENDI_15</vt:lpstr>
      <vt:lpstr>SCDBPTBSN1!SCDBPTBSN1_127ENDI_16</vt:lpstr>
      <vt:lpstr>SCDBPTBSN1!SCDBPTBSN1_127ENDI_17</vt:lpstr>
      <vt:lpstr>SCDBPTBSN1!SCDBPTBSN1_127ENDI_18</vt:lpstr>
      <vt:lpstr>SCDBPTBSN1!SCDBPTBSN1_127ENDI_19</vt:lpstr>
      <vt:lpstr>SCDBPTBSN1!SCDBPTBSN1_127ENDI_2</vt:lpstr>
      <vt:lpstr>SCDBPTBSN1!SCDBPTBSN1_127ENDI_20</vt:lpstr>
      <vt:lpstr>SCDBPTBSN1!SCDBPTBSN1_127ENDI_21</vt:lpstr>
      <vt:lpstr>SCDBPTBSN1!SCDBPTBSN1_127ENDI_22</vt:lpstr>
      <vt:lpstr>SCDBPTBSN1!SCDBPTBSN1_127ENDI_3</vt:lpstr>
      <vt:lpstr>SCDBPTBSN1!SCDBPTBSN1_127ENDI_4</vt:lpstr>
      <vt:lpstr>SCDBPTBSN1!SCDBPTBSN1_127ENDI_5</vt:lpstr>
      <vt:lpstr>SCDBPTBSN1!SCDBPTBSN1_127ENDI_6</vt:lpstr>
      <vt:lpstr>SCDBPTBSN1!SCDBPTBSN1_127ENDI_7</vt:lpstr>
      <vt:lpstr>SCDBPTBSN1!SCDBPTBSN1_127ENDI_8</vt:lpstr>
      <vt:lpstr>SCDBPTBSN1!SCDBPTBSN1_127ENDI_9</vt:lpstr>
      <vt:lpstr>SCDBPTBSN1!SCDBPTBSN1_1280000_Range</vt:lpstr>
      <vt:lpstr>SCDBPTBSN1!SCDBPTBSN1_1280001_1</vt:lpstr>
      <vt:lpstr>SCDBPTBSN1!SCDBPTBSN1_1280001_10</vt:lpstr>
      <vt:lpstr>SCDBPTBSN1!SCDBPTBSN1_1280001_11</vt:lpstr>
      <vt:lpstr>SCDBPTBSN1!SCDBPTBSN1_1280001_12</vt:lpstr>
      <vt:lpstr>SCDBPTBSN1!SCDBPTBSN1_1280001_13</vt:lpstr>
      <vt:lpstr>SCDBPTBSN1!SCDBPTBSN1_1280001_14</vt:lpstr>
      <vt:lpstr>SCDBPTBSN1!SCDBPTBSN1_1280001_15</vt:lpstr>
      <vt:lpstr>SCDBPTBSN1!SCDBPTBSN1_1280001_16</vt:lpstr>
      <vt:lpstr>SCDBPTBSN1!SCDBPTBSN1_1280001_17</vt:lpstr>
      <vt:lpstr>SCDBPTBSN1!SCDBPTBSN1_1280001_18</vt:lpstr>
      <vt:lpstr>SCDBPTBSN1!SCDBPTBSN1_1280001_19</vt:lpstr>
      <vt:lpstr>SCDBPTBSN1!SCDBPTBSN1_1280001_2</vt:lpstr>
      <vt:lpstr>SCDBPTBSN1!SCDBPTBSN1_1280001_20</vt:lpstr>
      <vt:lpstr>SCDBPTBSN1!SCDBPTBSN1_1280001_21</vt:lpstr>
      <vt:lpstr>SCDBPTBSN1!SCDBPTBSN1_1280001_22</vt:lpstr>
      <vt:lpstr>SCDBPTBSN1!SCDBPTBSN1_1280001_3</vt:lpstr>
      <vt:lpstr>SCDBPTBSN1!SCDBPTBSN1_1280001_4</vt:lpstr>
      <vt:lpstr>SCDBPTBSN1!SCDBPTBSN1_1280001_5</vt:lpstr>
      <vt:lpstr>SCDBPTBSN1!SCDBPTBSN1_1280001_6</vt:lpstr>
      <vt:lpstr>SCDBPTBSN1!SCDBPTBSN1_1280001_7</vt:lpstr>
      <vt:lpstr>SCDBPTBSN1!SCDBPTBSN1_1280001_8</vt:lpstr>
      <vt:lpstr>SCDBPTBSN1!SCDBPTBSN1_1280001_9</vt:lpstr>
      <vt:lpstr>SCDBPTBSN1!SCDBPTBSN1_1289999_13</vt:lpstr>
      <vt:lpstr>SCDBPTBSN1!SCDBPTBSN1_1289999_14</vt:lpstr>
      <vt:lpstr>SCDBPTBSN1!SCDBPTBSN1_1289999_15</vt:lpstr>
      <vt:lpstr>SCDBPTBSN1!SCDBPTBSN1_1289999_16</vt:lpstr>
      <vt:lpstr>SCDBPTBSN1!SCDBPTBSN1_1289999_17</vt:lpstr>
      <vt:lpstr>SCDBPTBSN1!SCDBPTBSN1_1289999_18</vt:lpstr>
      <vt:lpstr>SCDBPTBSN1!SCDBPTBSN1_1289999_19</vt:lpstr>
      <vt:lpstr>SCDBPTBSN1!SCDBPTBSN1_128BEGN_1</vt:lpstr>
      <vt:lpstr>SCDBPTBSN1!SCDBPTBSN1_128BEGN_10</vt:lpstr>
      <vt:lpstr>SCDBPTBSN1!SCDBPTBSN1_128BEGN_11</vt:lpstr>
      <vt:lpstr>SCDBPTBSN1!SCDBPTBSN1_128BEGN_12</vt:lpstr>
      <vt:lpstr>SCDBPTBSN1!SCDBPTBSN1_128BEGN_13</vt:lpstr>
      <vt:lpstr>SCDBPTBSN1!SCDBPTBSN1_128BEGN_14</vt:lpstr>
      <vt:lpstr>SCDBPTBSN1!SCDBPTBSN1_128BEGN_15</vt:lpstr>
      <vt:lpstr>SCDBPTBSN1!SCDBPTBSN1_128BEGN_16</vt:lpstr>
      <vt:lpstr>SCDBPTBSN1!SCDBPTBSN1_128BEGN_17</vt:lpstr>
      <vt:lpstr>SCDBPTBSN1!SCDBPTBSN1_128BEGN_18</vt:lpstr>
      <vt:lpstr>SCDBPTBSN1!SCDBPTBSN1_128BEGN_19</vt:lpstr>
      <vt:lpstr>SCDBPTBSN1!SCDBPTBSN1_128BEGN_2</vt:lpstr>
      <vt:lpstr>SCDBPTBSN1!SCDBPTBSN1_128BEGN_20</vt:lpstr>
      <vt:lpstr>SCDBPTBSN1!SCDBPTBSN1_128BEGN_21</vt:lpstr>
      <vt:lpstr>SCDBPTBSN1!SCDBPTBSN1_128BEGN_22</vt:lpstr>
      <vt:lpstr>SCDBPTBSN1!SCDBPTBSN1_128BEGN_3</vt:lpstr>
      <vt:lpstr>SCDBPTBSN1!SCDBPTBSN1_128BEGN_4</vt:lpstr>
      <vt:lpstr>SCDBPTBSN1!SCDBPTBSN1_128BEGN_5</vt:lpstr>
      <vt:lpstr>SCDBPTBSN1!SCDBPTBSN1_128BEGN_6</vt:lpstr>
      <vt:lpstr>SCDBPTBSN1!SCDBPTBSN1_128BEGN_7</vt:lpstr>
      <vt:lpstr>SCDBPTBSN1!SCDBPTBSN1_128BEGN_8</vt:lpstr>
      <vt:lpstr>SCDBPTBSN1!SCDBPTBSN1_128BEGN_9</vt:lpstr>
      <vt:lpstr>SCDBPTBSN1!SCDBPTBSN1_128ENDI_10</vt:lpstr>
      <vt:lpstr>SCDBPTBSN1!SCDBPTBSN1_128ENDI_11</vt:lpstr>
      <vt:lpstr>SCDBPTBSN1!SCDBPTBSN1_128ENDI_12</vt:lpstr>
      <vt:lpstr>SCDBPTBSN1!SCDBPTBSN1_128ENDI_13</vt:lpstr>
      <vt:lpstr>SCDBPTBSN1!SCDBPTBSN1_128ENDI_14</vt:lpstr>
      <vt:lpstr>SCDBPTBSN1!SCDBPTBSN1_128ENDI_15</vt:lpstr>
      <vt:lpstr>SCDBPTBSN1!SCDBPTBSN1_128ENDI_16</vt:lpstr>
      <vt:lpstr>SCDBPTBSN1!SCDBPTBSN1_128ENDI_17</vt:lpstr>
      <vt:lpstr>SCDBPTBSN1!SCDBPTBSN1_128ENDI_18</vt:lpstr>
      <vt:lpstr>SCDBPTBSN1!SCDBPTBSN1_128ENDI_19</vt:lpstr>
      <vt:lpstr>SCDBPTBSN1!SCDBPTBSN1_128ENDI_2</vt:lpstr>
      <vt:lpstr>SCDBPTBSN1!SCDBPTBSN1_128ENDI_20</vt:lpstr>
      <vt:lpstr>SCDBPTBSN1!SCDBPTBSN1_128ENDI_21</vt:lpstr>
      <vt:lpstr>SCDBPTBSN1!SCDBPTBSN1_128ENDI_22</vt:lpstr>
      <vt:lpstr>SCDBPTBSN1!SCDBPTBSN1_128ENDI_3</vt:lpstr>
      <vt:lpstr>SCDBPTBSN1!SCDBPTBSN1_128ENDI_4</vt:lpstr>
      <vt:lpstr>SCDBPTBSN1!SCDBPTBSN1_128ENDI_5</vt:lpstr>
      <vt:lpstr>SCDBPTBSN1!SCDBPTBSN1_128ENDI_6</vt:lpstr>
      <vt:lpstr>SCDBPTBSN1!SCDBPTBSN1_128ENDI_7</vt:lpstr>
      <vt:lpstr>SCDBPTBSN1!SCDBPTBSN1_128ENDI_8</vt:lpstr>
      <vt:lpstr>SCDBPTBSN1!SCDBPTBSN1_128ENDI_9</vt:lpstr>
      <vt:lpstr>SCDBPTBSN1!SCDBPTBSN1_1290000_Range</vt:lpstr>
      <vt:lpstr>SCDBPTBSN1!SCDBPTBSN1_1299999_13</vt:lpstr>
      <vt:lpstr>SCDBPTBSN1!SCDBPTBSN1_1299999_14</vt:lpstr>
      <vt:lpstr>SCDBPTBSN1!SCDBPTBSN1_1299999_15</vt:lpstr>
      <vt:lpstr>SCDBPTBSN1!SCDBPTBSN1_1299999_16</vt:lpstr>
      <vt:lpstr>SCDBPTBSN1!SCDBPTBSN1_1299999_17</vt:lpstr>
      <vt:lpstr>SCDBPTBSN1!SCDBPTBSN1_1299999_18</vt:lpstr>
      <vt:lpstr>SCDBPTBSN1!SCDBPTBSN1_1299999_19</vt:lpstr>
      <vt:lpstr>SCDBPTBSN1!SCDBPTBSN1_129BEGN_1</vt:lpstr>
      <vt:lpstr>SCDBPTBSN1!SCDBPTBSN1_129BEGN_10</vt:lpstr>
      <vt:lpstr>SCDBPTBSN1!SCDBPTBSN1_129BEGN_11</vt:lpstr>
      <vt:lpstr>SCDBPTBSN1!SCDBPTBSN1_129BEGN_12</vt:lpstr>
      <vt:lpstr>SCDBPTBSN1!SCDBPTBSN1_129BEGN_13</vt:lpstr>
      <vt:lpstr>SCDBPTBSN1!SCDBPTBSN1_129BEGN_14</vt:lpstr>
      <vt:lpstr>SCDBPTBSN1!SCDBPTBSN1_129BEGN_15</vt:lpstr>
      <vt:lpstr>SCDBPTBSN1!SCDBPTBSN1_129BEGN_16</vt:lpstr>
      <vt:lpstr>SCDBPTBSN1!SCDBPTBSN1_129BEGN_17</vt:lpstr>
      <vt:lpstr>SCDBPTBSN1!SCDBPTBSN1_129BEGN_18</vt:lpstr>
      <vt:lpstr>SCDBPTBSN1!SCDBPTBSN1_129BEGN_19</vt:lpstr>
      <vt:lpstr>SCDBPTBSN1!SCDBPTBSN1_129BEGN_2</vt:lpstr>
      <vt:lpstr>SCDBPTBSN1!SCDBPTBSN1_129BEGN_20</vt:lpstr>
      <vt:lpstr>SCDBPTBSN1!SCDBPTBSN1_129BEGN_21</vt:lpstr>
      <vt:lpstr>SCDBPTBSN1!SCDBPTBSN1_129BEGN_22</vt:lpstr>
      <vt:lpstr>SCDBPTBSN1!SCDBPTBSN1_129BEGN_3</vt:lpstr>
      <vt:lpstr>SCDBPTBSN1!SCDBPTBSN1_129BEGN_4</vt:lpstr>
      <vt:lpstr>SCDBPTBSN1!SCDBPTBSN1_129BEGN_5</vt:lpstr>
      <vt:lpstr>SCDBPTBSN1!SCDBPTBSN1_129BEGN_6</vt:lpstr>
      <vt:lpstr>SCDBPTBSN1!SCDBPTBSN1_129BEGN_7</vt:lpstr>
      <vt:lpstr>SCDBPTBSN1!SCDBPTBSN1_129BEGN_8</vt:lpstr>
      <vt:lpstr>SCDBPTBSN1!SCDBPTBSN1_129BEGN_9</vt:lpstr>
      <vt:lpstr>SCDBPTBSN1!SCDBPTBSN1_129ENDI_10</vt:lpstr>
      <vt:lpstr>SCDBPTBSN1!SCDBPTBSN1_129ENDI_11</vt:lpstr>
      <vt:lpstr>SCDBPTBSN1!SCDBPTBSN1_129ENDI_12</vt:lpstr>
      <vt:lpstr>SCDBPTBSN1!SCDBPTBSN1_129ENDI_13</vt:lpstr>
      <vt:lpstr>SCDBPTBSN1!SCDBPTBSN1_129ENDI_14</vt:lpstr>
      <vt:lpstr>SCDBPTBSN1!SCDBPTBSN1_129ENDI_15</vt:lpstr>
      <vt:lpstr>SCDBPTBSN1!SCDBPTBSN1_129ENDI_16</vt:lpstr>
      <vt:lpstr>SCDBPTBSN1!SCDBPTBSN1_129ENDI_17</vt:lpstr>
      <vt:lpstr>SCDBPTBSN1!SCDBPTBSN1_129ENDI_18</vt:lpstr>
      <vt:lpstr>SCDBPTBSN1!SCDBPTBSN1_129ENDI_19</vt:lpstr>
      <vt:lpstr>SCDBPTBSN1!SCDBPTBSN1_129ENDI_2</vt:lpstr>
      <vt:lpstr>SCDBPTBSN1!SCDBPTBSN1_129ENDI_20</vt:lpstr>
      <vt:lpstr>SCDBPTBSN1!SCDBPTBSN1_129ENDI_21</vt:lpstr>
      <vt:lpstr>SCDBPTBSN1!SCDBPTBSN1_129ENDI_22</vt:lpstr>
      <vt:lpstr>SCDBPTBSN1!SCDBPTBSN1_129ENDI_3</vt:lpstr>
      <vt:lpstr>SCDBPTBSN1!SCDBPTBSN1_129ENDI_4</vt:lpstr>
      <vt:lpstr>SCDBPTBSN1!SCDBPTBSN1_129ENDI_5</vt:lpstr>
      <vt:lpstr>SCDBPTBSN1!SCDBPTBSN1_129ENDI_6</vt:lpstr>
      <vt:lpstr>SCDBPTBSN1!SCDBPTBSN1_129ENDI_7</vt:lpstr>
      <vt:lpstr>SCDBPTBSN1!SCDBPTBSN1_129ENDI_8</vt:lpstr>
      <vt:lpstr>SCDBPTBSN1!SCDBPTBSN1_129ENDI_9</vt:lpstr>
      <vt:lpstr>SCDBPTBSN1!SCDBPTBSN1_1300000_Range</vt:lpstr>
      <vt:lpstr>SCDBPTBSN1!SCDBPTBSN1_1309999_13</vt:lpstr>
      <vt:lpstr>SCDBPTBSN1!SCDBPTBSN1_1309999_14</vt:lpstr>
      <vt:lpstr>SCDBPTBSN1!SCDBPTBSN1_1309999_15</vt:lpstr>
      <vt:lpstr>SCDBPTBSN1!SCDBPTBSN1_1309999_16</vt:lpstr>
      <vt:lpstr>SCDBPTBSN1!SCDBPTBSN1_1309999_17</vt:lpstr>
      <vt:lpstr>SCDBPTBSN1!SCDBPTBSN1_1309999_18</vt:lpstr>
      <vt:lpstr>SCDBPTBSN1!SCDBPTBSN1_1309999_19</vt:lpstr>
      <vt:lpstr>SCDBPTBSN1!SCDBPTBSN1_130BEGN_1</vt:lpstr>
      <vt:lpstr>SCDBPTBSN1!SCDBPTBSN1_130BEGN_10</vt:lpstr>
      <vt:lpstr>SCDBPTBSN1!SCDBPTBSN1_130BEGN_11</vt:lpstr>
      <vt:lpstr>SCDBPTBSN1!SCDBPTBSN1_130BEGN_12</vt:lpstr>
      <vt:lpstr>SCDBPTBSN1!SCDBPTBSN1_130BEGN_13</vt:lpstr>
      <vt:lpstr>SCDBPTBSN1!SCDBPTBSN1_130BEGN_14</vt:lpstr>
      <vt:lpstr>SCDBPTBSN1!SCDBPTBSN1_130BEGN_15</vt:lpstr>
      <vt:lpstr>SCDBPTBSN1!SCDBPTBSN1_130BEGN_16</vt:lpstr>
      <vt:lpstr>SCDBPTBSN1!SCDBPTBSN1_130BEGN_17</vt:lpstr>
      <vt:lpstr>SCDBPTBSN1!SCDBPTBSN1_130BEGN_18</vt:lpstr>
      <vt:lpstr>SCDBPTBSN1!SCDBPTBSN1_130BEGN_19</vt:lpstr>
      <vt:lpstr>SCDBPTBSN1!SCDBPTBSN1_130BEGN_2</vt:lpstr>
      <vt:lpstr>SCDBPTBSN1!SCDBPTBSN1_130BEGN_20</vt:lpstr>
      <vt:lpstr>SCDBPTBSN1!SCDBPTBSN1_130BEGN_21</vt:lpstr>
      <vt:lpstr>SCDBPTBSN1!SCDBPTBSN1_130BEGN_22</vt:lpstr>
      <vt:lpstr>SCDBPTBSN1!SCDBPTBSN1_130BEGN_3</vt:lpstr>
      <vt:lpstr>SCDBPTBSN1!SCDBPTBSN1_130BEGN_4</vt:lpstr>
      <vt:lpstr>SCDBPTBSN1!SCDBPTBSN1_130BEGN_5</vt:lpstr>
      <vt:lpstr>SCDBPTBSN1!SCDBPTBSN1_130BEGN_6</vt:lpstr>
      <vt:lpstr>SCDBPTBSN1!SCDBPTBSN1_130BEGN_7</vt:lpstr>
      <vt:lpstr>SCDBPTBSN1!SCDBPTBSN1_130BEGN_8</vt:lpstr>
      <vt:lpstr>SCDBPTBSN1!SCDBPTBSN1_130BEGN_9</vt:lpstr>
      <vt:lpstr>SCDBPTBSN1!SCDBPTBSN1_130ENDI_10</vt:lpstr>
      <vt:lpstr>SCDBPTBSN1!SCDBPTBSN1_130ENDI_11</vt:lpstr>
      <vt:lpstr>SCDBPTBSN1!SCDBPTBSN1_130ENDI_12</vt:lpstr>
      <vt:lpstr>SCDBPTBSN1!SCDBPTBSN1_130ENDI_13</vt:lpstr>
      <vt:lpstr>SCDBPTBSN1!SCDBPTBSN1_130ENDI_14</vt:lpstr>
      <vt:lpstr>SCDBPTBSN1!SCDBPTBSN1_130ENDI_15</vt:lpstr>
      <vt:lpstr>SCDBPTBSN1!SCDBPTBSN1_130ENDI_16</vt:lpstr>
      <vt:lpstr>SCDBPTBSN1!SCDBPTBSN1_130ENDI_17</vt:lpstr>
      <vt:lpstr>SCDBPTBSN1!SCDBPTBSN1_130ENDI_18</vt:lpstr>
      <vt:lpstr>SCDBPTBSN1!SCDBPTBSN1_130ENDI_19</vt:lpstr>
      <vt:lpstr>SCDBPTBSN1!SCDBPTBSN1_130ENDI_2</vt:lpstr>
      <vt:lpstr>SCDBPTBSN1!SCDBPTBSN1_130ENDI_20</vt:lpstr>
      <vt:lpstr>SCDBPTBSN1!SCDBPTBSN1_130ENDI_21</vt:lpstr>
      <vt:lpstr>SCDBPTBSN1!SCDBPTBSN1_130ENDI_22</vt:lpstr>
      <vt:lpstr>SCDBPTBSN1!SCDBPTBSN1_130ENDI_3</vt:lpstr>
      <vt:lpstr>SCDBPTBSN1!SCDBPTBSN1_130ENDI_4</vt:lpstr>
      <vt:lpstr>SCDBPTBSN1!SCDBPTBSN1_130ENDI_5</vt:lpstr>
      <vt:lpstr>SCDBPTBSN1!SCDBPTBSN1_130ENDI_6</vt:lpstr>
      <vt:lpstr>SCDBPTBSN1!SCDBPTBSN1_130ENDI_7</vt:lpstr>
      <vt:lpstr>SCDBPTBSN1!SCDBPTBSN1_130ENDI_8</vt:lpstr>
      <vt:lpstr>SCDBPTBSN1!SCDBPTBSN1_130ENDI_9</vt:lpstr>
      <vt:lpstr>SCDBPTBSN1!SCDBPTBSN1_1310000_Range</vt:lpstr>
      <vt:lpstr>SCDBPTBSN1!SCDBPTBSN1_1319999_13</vt:lpstr>
      <vt:lpstr>SCDBPTBSN1!SCDBPTBSN1_1319999_14</vt:lpstr>
      <vt:lpstr>SCDBPTBSN1!SCDBPTBSN1_1319999_15</vt:lpstr>
      <vt:lpstr>SCDBPTBSN1!SCDBPTBSN1_1319999_16</vt:lpstr>
      <vt:lpstr>SCDBPTBSN1!SCDBPTBSN1_1319999_17</vt:lpstr>
      <vt:lpstr>SCDBPTBSN1!SCDBPTBSN1_1319999_18</vt:lpstr>
      <vt:lpstr>SCDBPTBSN1!SCDBPTBSN1_1319999_19</vt:lpstr>
      <vt:lpstr>SCDBPTBSN1!SCDBPTBSN1_131BEGN_1</vt:lpstr>
      <vt:lpstr>SCDBPTBSN1!SCDBPTBSN1_131BEGN_10</vt:lpstr>
      <vt:lpstr>SCDBPTBSN1!SCDBPTBSN1_131BEGN_11</vt:lpstr>
      <vt:lpstr>SCDBPTBSN1!SCDBPTBSN1_131BEGN_12</vt:lpstr>
      <vt:lpstr>SCDBPTBSN1!SCDBPTBSN1_131BEGN_13</vt:lpstr>
      <vt:lpstr>SCDBPTBSN1!SCDBPTBSN1_131BEGN_14</vt:lpstr>
      <vt:lpstr>SCDBPTBSN1!SCDBPTBSN1_131BEGN_15</vt:lpstr>
      <vt:lpstr>SCDBPTBSN1!SCDBPTBSN1_131BEGN_16</vt:lpstr>
      <vt:lpstr>SCDBPTBSN1!SCDBPTBSN1_131BEGN_17</vt:lpstr>
      <vt:lpstr>SCDBPTBSN1!SCDBPTBSN1_131BEGN_18</vt:lpstr>
      <vt:lpstr>SCDBPTBSN1!SCDBPTBSN1_131BEGN_19</vt:lpstr>
      <vt:lpstr>SCDBPTBSN1!SCDBPTBSN1_131BEGN_2</vt:lpstr>
      <vt:lpstr>SCDBPTBSN1!SCDBPTBSN1_131BEGN_20</vt:lpstr>
      <vt:lpstr>SCDBPTBSN1!SCDBPTBSN1_131BEGN_21</vt:lpstr>
      <vt:lpstr>SCDBPTBSN1!SCDBPTBSN1_131BEGN_22</vt:lpstr>
      <vt:lpstr>SCDBPTBSN1!SCDBPTBSN1_131BEGN_3</vt:lpstr>
      <vt:lpstr>SCDBPTBSN1!SCDBPTBSN1_131BEGN_4</vt:lpstr>
      <vt:lpstr>SCDBPTBSN1!SCDBPTBSN1_131BEGN_5</vt:lpstr>
      <vt:lpstr>SCDBPTBSN1!SCDBPTBSN1_131BEGN_6</vt:lpstr>
      <vt:lpstr>SCDBPTBSN1!SCDBPTBSN1_131BEGN_7</vt:lpstr>
      <vt:lpstr>SCDBPTBSN1!SCDBPTBSN1_131BEGN_8</vt:lpstr>
      <vt:lpstr>SCDBPTBSN1!SCDBPTBSN1_131BEGN_9</vt:lpstr>
      <vt:lpstr>SCDBPTBSN1!SCDBPTBSN1_131ENDI_10</vt:lpstr>
      <vt:lpstr>SCDBPTBSN1!SCDBPTBSN1_131ENDI_11</vt:lpstr>
      <vt:lpstr>SCDBPTBSN1!SCDBPTBSN1_131ENDI_12</vt:lpstr>
      <vt:lpstr>SCDBPTBSN1!SCDBPTBSN1_131ENDI_13</vt:lpstr>
      <vt:lpstr>SCDBPTBSN1!SCDBPTBSN1_131ENDI_14</vt:lpstr>
      <vt:lpstr>SCDBPTBSN1!SCDBPTBSN1_131ENDI_15</vt:lpstr>
      <vt:lpstr>SCDBPTBSN1!SCDBPTBSN1_131ENDI_16</vt:lpstr>
      <vt:lpstr>SCDBPTBSN1!SCDBPTBSN1_131ENDI_17</vt:lpstr>
      <vt:lpstr>SCDBPTBSN1!SCDBPTBSN1_131ENDI_18</vt:lpstr>
      <vt:lpstr>SCDBPTBSN1!SCDBPTBSN1_131ENDI_19</vt:lpstr>
      <vt:lpstr>SCDBPTBSN1!SCDBPTBSN1_131ENDI_2</vt:lpstr>
      <vt:lpstr>SCDBPTBSN1!SCDBPTBSN1_131ENDI_20</vt:lpstr>
      <vt:lpstr>SCDBPTBSN1!SCDBPTBSN1_131ENDI_21</vt:lpstr>
      <vt:lpstr>SCDBPTBSN1!SCDBPTBSN1_131ENDI_22</vt:lpstr>
      <vt:lpstr>SCDBPTBSN1!SCDBPTBSN1_131ENDI_3</vt:lpstr>
      <vt:lpstr>SCDBPTBSN1!SCDBPTBSN1_131ENDI_4</vt:lpstr>
      <vt:lpstr>SCDBPTBSN1!SCDBPTBSN1_131ENDI_5</vt:lpstr>
      <vt:lpstr>SCDBPTBSN1!SCDBPTBSN1_131ENDI_6</vt:lpstr>
      <vt:lpstr>SCDBPTBSN1!SCDBPTBSN1_131ENDI_7</vt:lpstr>
      <vt:lpstr>SCDBPTBSN1!SCDBPTBSN1_131ENDI_8</vt:lpstr>
      <vt:lpstr>SCDBPTBSN1!SCDBPTBSN1_131ENDI_9</vt:lpstr>
      <vt:lpstr>SCDBPTBSN1!SCDBPTBSN1_1329999_13</vt:lpstr>
      <vt:lpstr>SCDBPTBSN1!SCDBPTBSN1_1329999_14</vt:lpstr>
      <vt:lpstr>SCDBPTBSN1!SCDBPTBSN1_1329999_15</vt:lpstr>
      <vt:lpstr>SCDBPTBSN1!SCDBPTBSN1_1329999_16</vt:lpstr>
      <vt:lpstr>SCDBPTBSN1!SCDBPTBSN1_1329999_17</vt:lpstr>
      <vt:lpstr>SCDBPTBSN1!SCDBPTBSN1_1329999_18</vt:lpstr>
      <vt:lpstr>SCDBPTBSN1!SCDBPTBSN1_1329999_19</vt:lpstr>
      <vt:lpstr>SCDBPTBSN1!SCDBPTBSN1_1330000_Range</vt:lpstr>
      <vt:lpstr>SCDBPTBSN1!SCDBPTBSN1_1339999_13</vt:lpstr>
      <vt:lpstr>SCDBPTBSN1!SCDBPTBSN1_1339999_14</vt:lpstr>
      <vt:lpstr>SCDBPTBSN1!SCDBPTBSN1_1339999_15</vt:lpstr>
      <vt:lpstr>SCDBPTBSN1!SCDBPTBSN1_1339999_16</vt:lpstr>
      <vt:lpstr>SCDBPTBSN1!SCDBPTBSN1_1339999_17</vt:lpstr>
      <vt:lpstr>SCDBPTBSN1!SCDBPTBSN1_1339999_18</vt:lpstr>
      <vt:lpstr>SCDBPTBSN1!SCDBPTBSN1_1339999_19</vt:lpstr>
      <vt:lpstr>SCDBPTBSN1!SCDBPTBSN1_133BEGN_1</vt:lpstr>
      <vt:lpstr>SCDBPTBSN1!SCDBPTBSN1_133BEGN_10</vt:lpstr>
      <vt:lpstr>SCDBPTBSN1!SCDBPTBSN1_133BEGN_11</vt:lpstr>
      <vt:lpstr>SCDBPTBSN1!SCDBPTBSN1_133BEGN_12</vt:lpstr>
      <vt:lpstr>SCDBPTBSN1!SCDBPTBSN1_133BEGN_13</vt:lpstr>
      <vt:lpstr>SCDBPTBSN1!SCDBPTBSN1_133BEGN_14</vt:lpstr>
      <vt:lpstr>SCDBPTBSN1!SCDBPTBSN1_133BEGN_15</vt:lpstr>
      <vt:lpstr>SCDBPTBSN1!SCDBPTBSN1_133BEGN_16</vt:lpstr>
      <vt:lpstr>SCDBPTBSN1!SCDBPTBSN1_133BEGN_17</vt:lpstr>
      <vt:lpstr>SCDBPTBSN1!SCDBPTBSN1_133BEGN_18</vt:lpstr>
      <vt:lpstr>SCDBPTBSN1!SCDBPTBSN1_133BEGN_19</vt:lpstr>
      <vt:lpstr>SCDBPTBSN1!SCDBPTBSN1_133BEGN_2</vt:lpstr>
      <vt:lpstr>SCDBPTBSN1!SCDBPTBSN1_133BEGN_20</vt:lpstr>
      <vt:lpstr>SCDBPTBSN1!SCDBPTBSN1_133BEGN_21</vt:lpstr>
      <vt:lpstr>SCDBPTBSN1!SCDBPTBSN1_133BEGN_22</vt:lpstr>
      <vt:lpstr>SCDBPTBSN1!SCDBPTBSN1_133BEGN_3</vt:lpstr>
      <vt:lpstr>SCDBPTBSN1!SCDBPTBSN1_133BEGN_4</vt:lpstr>
      <vt:lpstr>SCDBPTBSN1!SCDBPTBSN1_133BEGN_5</vt:lpstr>
      <vt:lpstr>SCDBPTBSN1!SCDBPTBSN1_133BEGN_6</vt:lpstr>
      <vt:lpstr>SCDBPTBSN1!SCDBPTBSN1_133BEGN_7</vt:lpstr>
      <vt:lpstr>SCDBPTBSN1!SCDBPTBSN1_133BEGN_8</vt:lpstr>
      <vt:lpstr>SCDBPTBSN1!SCDBPTBSN1_133BEGN_9</vt:lpstr>
      <vt:lpstr>SCDBPTBSN1!SCDBPTBSN1_133ENDI_10</vt:lpstr>
      <vt:lpstr>SCDBPTBSN1!SCDBPTBSN1_133ENDI_11</vt:lpstr>
      <vt:lpstr>SCDBPTBSN1!SCDBPTBSN1_133ENDI_12</vt:lpstr>
      <vt:lpstr>SCDBPTBSN1!SCDBPTBSN1_133ENDI_13</vt:lpstr>
      <vt:lpstr>SCDBPTBSN1!SCDBPTBSN1_133ENDI_14</vt:lpstr>
      <vt:lpstr>SCDBPTBSN1!SCDBPTBSN1_133ENDI_15</vt:lpstr>
      <vt:lpstr>SCDBPTBSN1!SCDBPTBSN1_133ENDI_16</vt:lpstr>
      <vt:lpstr>SCDBPTBSN1!SCDBPTBSN1_133ENDI_17</vt:lpstr>
      <vt:lpstr>SCDBPTBSN1!SCDBPTBSN1_133ENDI_18</vt:lpstr>
      <vt:lpstr>SCDBPTBSN1!SCDBPTBSN1_133ENDI_19</vt:lpstr>
      <vt:lpstr>SCDBPTBSN1!SCDBPTBSN1_133ENDI_2</vt:lpstr>
      <vt:lpstr>SCDBPTBSN1!SCDBPTBSN1_133ENDI_20</vt:lpstr>
      <vt:lpstr>SCDBPTBSN1!SCDBPTBSN1_133ENDI_21</vt:lpstr>
      <vt:lpstr>SCDBPTBSN1!SCDBPTBSN1_133ENDI_22</vt:lpstr>
      <vt:lpstr>SCDBPTBSN1!SCDBPTBSN1_133ENDI_3</vt:lpstr>
      <vt:lpstr>SCDBPTBSN1!SCDBPTBSN1_133ENDI_4</vt:lpstr>
      <vt:lpstr>SCDBPTBSN1!SCDBPTBSN1_133ENDI_5</vt:lpstr>
      <vt:lpstr>SCDBPTBSN1!SCDBPTBSN1_133ENDI_6</vt:lpstr>
      <vt:lpstr>SCDBPTBSN1!SCDBPTBSN1_133ENDI_7</vt:lpstr>
      <vt:lpstr>SCDBPTBSN1!SCDBPTBSN1_133ENDI_8</vt:lpstr>
      <vt:lpstr>SCDBPTBSN1!SCDBPTBSN1_133ENDI_9</vt:lpstr>
      <vt:lpstr>SCDBPTBSN1!SCDBPTBSN1_1340000_Range</vt:lpstr>
      <vt:lpstr>SCDBPTBSN1!SCDBPTBSN1_1340001_1</vt:lpstr>
      <vt:lpstr>SCDBPTBSN1!SCDBPTBSN1_1340001_10</vt:lpstr>
      <vt:lpstr>SCDBPTBSN1!SCDBPTBSN1_1340001_11</vt:lpstr>
      <vt:lpstr>SCDBPTBSN1!SCDBPTBSN1_1340001_12</vt:lpstr>
      <vt:lpstr>SCDBPTBSN1!SCDBPTBSN1_1340001_13</vt:lpstr>
      <vt:lpstr>SCDBPTBSN1!SCDBPTBSN1_1340001_14</vt:lpstr>
      <vt:lpstr>SCDBPTBSN1!SCDBPTBSN1_1340001_15</vt:lpstr>
      <vt:lpstr>SCDBPTBSN1!SCDBPTBSN1_1340001_16</vt:lpstr>
      <vt:lpstr>SCDBPTBSN1!SCDBPTBSN1_1340001_17</vt:lpstr>
      <vt:lpstr>SCDBPTBSN1!SCDBPTBSN1_1340001_18</vt:lpstr>
      <vt:lpstr>SCDBPTBSN1!SCDBPTBSN1_1340001_19</vt:lpstr>
      <vt:lpstr>SCDBPTBSN1!SCDBPTBSN1_1340001_2</vt:lpstr>
      <vt:lpstr>SCDBPTBSN1!SCDBPTBSN1_1340001_20</vt:lpstr>
      <vt:lpstr>SCDBPTBSN1!SCDBPTBSN1_1340001_21</vt:lpstr>
      <vt:lpstr>SCDBPTBSN1!SCDBPTBSN1_1340001_22</vt:lpstr>
      <vt:lpstr>SCDBPTBSN1!SCDBPTBSN1_1340001_3</vt:lpstr>
      <vt:lpstr>SCDBPTBSN1!SCDBPTBSN1_1340001_4</vt:lpstr>
      <vt:lpstr>SCDBPTBSN1!SCDBPTBSN1_1340001_5</vt:lpstr>
      <vt:lpstr>SCDBPTBSN1!SCDBPTBSN1_1340001_6</vt:lpstr>
      <vt:lpstr>SCDBPTBSN1!SCDBPTBSN1_1340001_7</vt:lpstr>
      <vt:lpstr>SCDBPTBSN1!SCDBPTBSN1_1340001_8</vt:lpstr>
      <vt:lpstr>SCDBPTBSN1!SCDBPTBSN1_1340001_9</vt:lpstr>
      <vt:lpstr>SCDBPTBSN1!SCDBPTBSN1_1349999_13</vt:lpstr>
      <vt:lpstr>SCDBPTBSN1!SCDBPTBSN1_1349999_14</vt:lpstr>
      <vt:lpstr>SCDBPTBSN1!SCDBPTBSN1_1349999_15</vt:lpstr>
      <vt:lpstr>SCDBPTBSN1!SCDBPTBSN1_1349999_16</vt:lpstr>
      <vt:lpstr>SCDBPTBSN1!SCDBPTBSN1_1349999_17</vt:lpstr>
      <vt:lpstr>SCDBPTBSN1!SCDBPTBSN1_1349999_18</vt:lpstr>
      <vt:lpstr>SCDBPTBSN1!SCDBPTBSN1_1349999_19</vt:lpstr>
      <vt:lpstr>SCDBPTBSN1!SCDBPTBSN1_134BEGN_1</vt:lpstr>
      <vt:lpstr>SCDBPTBSN1!SCDBPTBSN1_134BEGN_10</vt:lpstr>
      <vt:lpstr>SCDBPTBSN1!SCDBPTBSN1_134BEGN_11</vt:lpstr>
      <vt:lpstr>SCDBPTBSN1!SCDBPTBSN1_134BEGN_12</vt:lpstr>
      <vt:lpstr>SCDBPTBSN1!SCDBPTBSN1_134BEGN_13</vt:lpstr>
      <vt:lpstr>SCDBPTBSN1!SCDBPTBSN1_134BEGN_14</vt:lpstr>
      <vt:lpstr>SCDBPTBSN1!SCDBPTBSN1_134BEGN_15</vt:lpstr>
      <vt:lpstr>SCDBPTBSN1!SCDBPTBSN1_134BEGN_16</vt:lpstr>
      <vt:lpstr>SCDBPTBSN1!SCDBPTBSN1_134BEGN_17</vt:lpstr>
      <vt:lpstr>SCDBPTBSN1!SCDBPTBSN1_134BEGN_18</vt:lpstr>
      <vt:lpstr>SCDBPTBSN1!SCDBPTBSN1_134BEGN_19</vt:lpstr>
      <vt:lpstr>SCDBPTBSN1!SCDBPTBSN1_134BEGN_2</vt:lpstr>
      <vt:lpstr>SCDBPTBSN1!SCDBPTBSN1_134BEGN_20</vt:lpstr>
      <vt:lpstr>SCDBPTBSN1!SCDBPTBSN1_134BEGN_21</vt:lpstr>
      <vt:lpstr>SCDBPTBSN1!SCDBPTBSN1_134BEGN_22</vt:lpstr>
      <vt:lpstr>SCDBPTBSN1!SCDBPTBSN1_134BEGN_3</vt:lpstr>
      <vt:lpstr>SCDBPTBSN1!SCDBPTBSN1_134BEGN_4</vt:lpstr>
      <vt:lpstr>SCDBPTBSN1!SCDBPTBSN1_134BEGN_5</vt:lpstr>
      <vt:lpstr>SCDBPTBSN1!SCDBPTBSN1_134BEGN_6</vt:lpstr>
      <vt:lpstr>SCDBPTBSN1!SCDBPTBSN1_134BEGN_7</vt:lpstr>
      <vt:lpstr>SCDBPTBSN1!SCDBPTBSN1_134BEGN_8</vt:lpstr>
      <vt:lpstr>SCDBPTBSN1!SCDBPTBSN1_134BEGN_9</vt:lpstr>
      <vt:lpstr>SCDBPTBSN1!SCDBPTBSN1_134ENDI_10</vt:lpstr>
      <vt:lpstr>SCDBPTBSN1!SCDBPTBSN1_134ENDI_11</vt:lpstr>
      <vt:lpstr>SCDBPTBSN1!SCDBPTBSN1_134ENDI_12</vt:lpstr>
      <vt:lpstr>SCDBPTBSN1!SCDBPTBSN1_134ENDI_13</vt:lpstr>
      <vt:lpstr>SCDBPTBSN1!SCDBPTBSN1_134ENDI_14</vt:lpstr>
      <vt:lpstr>SCDBPTBSN1!SCDBPTBSN1_134ENDI_15</vt:lpstr>
      <vt:lpstr>SCDBPTBSN1!SCDBPTBSN1_134ENDI_16</vt:lpstr>
      <vt:lpstr>SCDBPTBSN1!SCDBPTBSN1_134ENDI_17</vt:lpstr>
      <vt:lpstr>SCDBPTBSN1!SCDBPTBSN1_134ENDI_18</vt:lpstr>
      <vt:lpstr>SCDBPTBSN1!SCDBPTBSN1_134ENDI_19</vt:lpstr>
      <vt:lpstr>SCDBPTBSN1!SCDBPTBSN1_134ENDI_2</vt:lpstr>
      <vt:lpstr>SCDBPTBSN1!SCDBPTBSN1_134ENDI_20</vt:lpstr>
      <vt:lpstr>SCDBPTBSN1!SCDBPTBSN1_134ENDI_21</vt:lpstr>
      <vt:lpstr>SCDBPTBSN1!SCDBPTBSN1_134ENDI_22</vt:lpstr>
      <vt:lpstr>SCDBPTBSN1!SCDBPTBSN1_134ENDI_3</vt:lpstr>
      <vt:lpstr>SCDBPTBSN1!SCDBPTBSN1_134ENDI_4</vt:lpstr>
      <vt:lpstr>SCDBPTBSN1!SCDBPTBSN1_134ENDI_5</vt:lpstr>
      <vt:lpstr>SCDBPTBSN1!SCDBPTBSN1_134ENDI_6</vt:lpstr>
      <vt:lpstr>SCDBPTBSN1!SCDBPTBSN1_134ENDI_7</vt:lpstr>
      <vt:lpstr>SCDBPTBSN1!SCDBPTBSN1_134ENDI_8</vt:lpstr>
      <vt:lpstr>SCDBPTBSN1!SCDBPTBSN1_134ENDI_9</vt:lpstr>
      <vt:lpstr>SCDBPTBSN1!SCDBPTBSN1_1350000_Range</vt:lpstr>
      <vt:lpstr>SCDBPTBSN1!SCDBPTBSN1_1359999_13</vt:lpstr>
      <vt:lpstr>SCDBPTBSN1!SCDBPTBSN1_1359999_14</vt:lpstr>
      <vt:lpstr>SCDBPTBSN1!SCDBPTBSN1_1359999_15</vt:lpstr>
      <vt:lpstr>SCDBPTBSN1!SCDBPTBSN1_1359999_16</vt:lpstr>
      <vt:lpstr>SCDBPTBSN1!SCDBPTBSN1_1359999_17</vt:lpstr>
      <vt:lpstr>SCDBPTBSN1!SCDBPTBSN1_1359999_18</vt:lpstr>
      <vt:lpstr>SCDBPTBSN1!SCDBPTBSN1_1359999_19</vt:lpstr>
      <vt:lpstr>SCDBPTBSN1!SCDBPTBSN1_135BEGN_1</vt:lpstr>
      <vt:lpstr>SCDBPTBSN1!SCDBPTBSN1_135BEGN_10</vt:lpstr>
      <vt:lpstr>SCDBPTBSN1!SCDBPTBSN1_135BEGN_11</vt:lpstr>
      <vt:lpstr>SCDBPTBSN1!SCDBPTBSN1_135BEGN_12</vt:lpstr>
      <vt:lpstr>SCDBPTBSN1!SCDBPTBSN1_135BEGN_13</vt:lpstr>
      <vt:lpstr>SCDBPTBSN1!SCDBPTBSN1_135BEGN_14</vt:lpstr>
      <vt:lpstr>SCDBPTBSN1!SCDBPTBSN1_135BEGN_15</vt:lpstr>
      <vt:lpstr>SCDBPTBSN1!SCDBPTBSN1_135BEGN_16</vt:lpstr>
      <vt:lpstr>SCDBPTBSN1!SCDBPTBSN1_135BEGN_17</vt:lpstr>
      <vt:lpstr>SCDBPTBSN1!SCDBPTBSN1_135BEGN_18</vt:lpstr>
      <vt:lpstr>SCDBPTBSN1!SCDBPTBSN1_135BEGN_19</vt:lpstr>
      <vt:lpstr>SCDBPTBSN1!SCDBPTBSN1_135BEGN_2</vt:lpstr>
      <vt:lpstr>SCDBPTBSN1!SCDBPTBSN1_135BEGN_20</vt:lpstr>
      <vt:lpstr>SCDBPTBSN1!SCDBPTBSN1_135BEGN_21</vt:lpstr>
      <vt:lpstr>SCDBPTBSN1!SCDBPTBSN1_135BEGN_22</vt:lpstr>
      <vt:lpstr>SCDBPTBSN1!SCDBPTBSN1_135BEGN_3</vt:lpstr>
      <vt:lpstr>SCDBPTBSN1!SCDBPTBSN1_135BEGN_4</vt:lpstr>
      <vt:lpstr>SCDBPTBSN1!SCDBPTBSN1_135BEGN_5</vt:lpstr>
      <vt:lpstr>SCDBPTBSN1!SCDBPTBSN1_135BEGN_6</vt:lpstr>
      <vt:lpstr>SCDBPTBSN1!SCDBPTBSN1_135BEGN_7</vt:lpstr>
      <vt:lpstr>SCDBPTBSN1!SCDBPTBSN1_135BEGN_8</vt:lpstr>
      <vt:lpstr>SCDBPTBSN1!SCDBPTBSN1_135BEGN_9</vt:lpstr>
      <vt:lpstr>SCDBPTBSN1!SCDBPTBSN1_135ENDI_10</vt:lpstr>
      <vt:lpstr>SCDBPTBSN1!SCDBPTBSN1_135ENDI_11</vt:lpstr>
      <vt:lpstr>SCDBPTBSN1!SCDBPTBSN1_135ENDI_12</vt:lpstr>
      <vt:lpstr>SCDBPTBSN1!SCDBPTBSN1_135ENDI_13</vt:lpstr>
      <vt:lpstr>SCDBPTBSN1!SCDBPTBSN1_135ENDI_14</vt:lpstr>
      <vt:lpstr>SCDBPTBSN1!SCDBPTBSN1_135ENDI_15</vt:lpstr>
      <vt:lpstr>SCDBPTBSN1!SCDBPTBSN1_135ENDI_16</vt:lpstr>
      <vt:lpstr>SCDBPTBSN1!SCDBPTBSN1_135ENDI_17</vt:lpstr>
      <vt:lpstr>SCDBPTBSN1!SCDBPTBSN1_135ENDI_18</vt:lpstr>
      <vt:lpstr>SCDBPTBSN1!SCDBPTBSN1_135ENDI_19</vt:lpstr>
      <vt:lpstr>SCDBPTBSN1!SCDBPTBSN1_135ENDI_2</vt:lpstr>
      <vt:lpstr>SCDBPTBSN1!SCDBPTBSN1_135ENDI_20</vt:lpstr>
      <vt:lpstr>SCDBPTBSN1!SCDBPTBSN1_135ENDI_21</vt:lpstr>
      <vt:lpstr>SCDBPTBSN1!SCDBPTBSN1_135ENDI_22</vt:lpstr>
      <vt:lpstr>SCDBPTBSN1!SCDBPTBSN1_135ENDI_3</vt:lpstr>
      <vt:lpstr>SCDBPTBSN1!SCDBPTBSN1_135ENDI_4</vt:lpstr>
      <vt:lpstr>SCDBPTBSN1!SCDBPTBSN1_135ENDI_5</vt:lpstr>
      <vt:lpstr>SCDBPTBSN1!SCDBPTBSN1_135ENDI_6</vt:lpstr>
      <vt:lpstr>SCDBPTBSN1!SCDBPTBSN1_135ENDI_7</vt:lpstr>
      <vt:lpstr>SCDBPTBSN1!SCDBPTBSN1_135ENDI_8</vt:lpstr>
      <vt:lpstr>SCDBPTBSN1!SCDBPTBSN1_135ENDI_9</vt:lpstr>
      <vt:lpstr>SCDBPTBSN1!SCDBPTBSN1_1360000_Range</vt:lpstr>
      <vt:lpstr>SCDBPTBSN1!SCDBPTBSN1_1369999_13</vt:lpstr>
      <vt:lpstr>SCDBPTBSN1!SCDBPTBSN1_1369999_14</vt:lpstr>
      <vt:lpstr>SCDBPTBSN1!SCDBPTBSN1_1369999_15</vt:lpstr>
      <vt:lpstr>SCDBPTBSN1!SCDBPTBSN1_1369999_16</vt:lpstr>
      <vt:lpstr>SCDBPTBSN1!SCDBPTBSN1_1369999_17</vt:lpstr>
      <vt:lpstr>SCDBPTBSN1!SCDBPTBSN1_1369999_18</vt:lpstr>
      <vt:lpstr>SCDBPTBSN1!SCDBPTBSN1_1369999_19</vt:lpstr>
      <vt:lpstr>SCDBPTBSN1!SCDBPTBSN1_136BEGN_1</vt:lpstr>
      <vt:lpstr>SCDBPTBSN1!SCDBPTBSN1_136BEGN_10</vt:lpstr>
      <vt:lpstr>SCDBPTBSN1!SCDBPTBSN1_136BEGN_11</vt:lpstr>
      <vt:lpstr>SCDBPTBSN1!SCDBPTBSN1_136BEGN_12</vt:lpstr>
      <vt:lpstr>SCDBPTBSN1!SCDBPTBSN1_136BEGN_13</vt:lpstr>
      <vt:lpstr>SCDBPTBSN1!SCDBPTBSN1_136BEGN_14</vt:lpstr>
      <vt:lpstr>SCDBPTBSN1!SCDBPTBSN1_136BEGN_15</vt:lpstr>
      <vt:lpstr>SCDBPTBSN1!SCDBPTBSN1_136BEGN_16</vt:lpstr>
      <vt:lpstr>SCDBPTBSN1!SCDBPTBSN1_136BEGN_17</vt:lpstr>
      <vt:lpstr>SCDBPTBSN1!SCDBPTBSN1_136BEGN_18</vt:lpstr>
      <vt:lpstr>SCDBPTBSN1!SCDBPTBSN1_136BEGN_19</vt:lpstr>
      <vt:lpstr>SCDBPTBSN1!SCDBPTBSN1_136BEGN_2</vt:lpstr>
      <vt:lpstr>SCDBPTBSN1!SCDBPTBSN1_136BEGN_20</vt:lpstr>
      <vt:lpstr>SCDBPTBSN1!SCDBPTBSN1_136BEGN_21</vt:lpstr>
      <vt:lpstr>SCDBPTBSN1!SCDBPTBSN1_136BEGN_22</vt:lpstr>
      <vt:lpstr>SCDBPTBSN1!SCDBPTBSN1_136BEGN_3</vt:lpstr>
      <vt:lpstr>SCDBPTBSN1!SCDBPTBSN1_136BEGN_4</vt:lpstr>
      <vt:lpstr>SCDBPTBSN1!SCDBPTBSN1_136BEGN_5</vt:lpstr>
      <vt:lpstr>SCDBPTBSN1!SCDBPTBSN1_136BEGN_6</vt:lpstr>
      <vt:lpstr>SCDBPTBSN1!SCDBPTBSN1_136BEGN_7</vt:lpstr>
      <vt:lpstr>SCDBPTBSN1!SCDBPTBSN1_136BEGN_8</vt:lpstr>
      <vt:lpstr>SCDBPTBSN1!SCDBPTBSN1_136BEGN_9</vt:lpstr>
      <vt:lpstr>SCDBPTBSN1!SCDBPTBSN1_136ENDI_10</vt:lpstr>
      <vt:lpstr>SCDBPTBSN1!SCDBPTBSN1_136ENDI_11</vt:lpstr>
      <vt:lpstr>SCDBPTBSN1!SCDBPTBSN1_136ENDI_12</vt:lpstr>
      <vt:lpstr>SCDBPTBSN1!SCDBPTBSN1_136ENDI_13</vt:lpstr>
      <vt:lpstr>SCDBPTBSN1!SCDBPTBSN1_136ENDI_14</vt:lpstr>
      <vt:lpstr>SCDBPTBSN1!SCDBPTBSN1_136ENDI_15</vt:lpstr>
      <vt:lpstr>SCDBPTBSN1!SCDBPTBSN1_136ENDI_16</vt:lpstr>
      <vt:lpstr>SCDBPTBSN1!SCDBPTBSN1_136ENDI_17</vt:lpstr>
      <vt:lpstr>SCDBPTBSN1!SCDBPTBSN1_136ENDI_18</vt:lpstr>
      <vt:lpstr>SCDBPTBSN1!SCDBPTBSN1_136ENDI_19</vt:lpstr>
      <vt:lpstr>SCDBPTBSN1!SCDBPTBSN1_136ENDI_2</vt:lpstr>
      <vt:lpstr>SCDBPTBSN1!SCDBPTBSN1_136ENDI_20</vt:lpstr>
      <vt:lpstr>SCDBPTBSN1!SCDBPTBSN1_136ENDI_21</vt:lpstr>
      <vt:lpstr>SCDBPTBSN1!SCDBPTBSN1_136ENDI_22</vt:lpstr>
      <vt:lpstr>SCDBPTBSN1!SCDBPTBSN1_136ENDI_3</vt:lpstr>
      <vt:lpstr>SCDBPTBSN1!SCDBPTBSN1_136ENDI_4</vt:lpstr>
      <vt:lpstr>SCDBPTBSN1!SCDBPTBSN1_136ENDI_5</vt:lpstr>
      <vt:lpstr>SCDBPTBSN1!SCDBPTBSN1_136ENDI_6</vt:lpstr>
      <vt:lpstr>SCDBPTBSN1!SCDBPTBSN1_136ENDI_7</vt:lpstr>
      <vt:lpstr>SCDBPTBSN1!SCDBPTBSN1_136ENDI_8</vt:lpstr>
      <vt:lpstr>SCDBPTBSN1!SCDBPTBSN1_136ENDI_9</vt:lpstr>
      <vt:lpstr>SCDBPTBSN1!SCDBPTBSN1_1370000_Range</vt:lpstr>
      <vt:lpstr>SCDBPTBSN1!SCDBPTBSN1_1379999_13</vt:lpstr>
      <vt:lpstr>SCDBPTBSN1!SCDBPTBSN1_1379999_14</vt:lpstr>
      <vt:lpstr>SCDBPTBSN1!SCDBPTBSN1_1379999_15</vt:lpstr>
      <vt:lpstr>SCDBPTBSN1!SCDBPTBSN1_1379999_16</vt:lpstr>
      <vt:lpstr>SCDBPTBSN1!SCDBPTBSN1_1379999_17</vt:lpstr>
      <vt:lpstr>SCDBPTBSN1!SCDBPTBSN1_1379999_18</vt:lpstr>
      <vt:lpstr>SCDBPTBSN1!SCDBPTBSN1_1379999_19</vt:lpstr>
      <vt:lpstr>SCDBPTBSN1!SCDBPTBSN1_137BEGN_1</vt:lpstr>
      <vt:lpstr>SCDBPTBSN1!SCDBPTBSN1_137BEGN_10</vt:lpstr>
      <vt:lpstr>SCDBPTBSN1!SCDBPTBSN1_137BEGN_11</vt:lpstr>
      <vt:lpstr>SCDBPTBSN1!SCDBPTBSN1_137BEGN_12</vt:lpstr>
      <vt:lpstr>SCDBPTBSN1!SCDBPTBSN1_137BEGN_13</vt:lpstr>
      <vt:lpstr>SCDBPTBSN1!SCDBPTBSN1_137BEGN_14</vt:lpstr>
      <vt:lpstr>SCDBPTBSN1!SCDBPTBSN1_137BEGN_15</vt:lpstr>
      <vt:lpstr>SCDBPTBSN1!SCDBPTBSN1_137BEGN_16</vt:lpstr>
      <vt:lpstr>SCDBPTBSN1!SCDBPTBSN1_137BEGN_17</vt:lpstr>
      <vt:lpstr>SCDBPTBSN1!SCDBPTBSN1_137BEGN_18</vt:lpstr>
      <vt:lpstr>SCDBPTBSN1!SCDBPTBSN1_137BEGN_19</vt:lpstr>
      <vt:lpstr>SCDBPTBSN1!SCDBPTBSN1_137BEGN_2</vt:lpstr>
      <vt:lpstr>SCDBPTBSN1!SCDBPTBSN1_137BEGN_20</vt:lpstr>
      <vt:lpstr>SCDBPTBSN1!SCDBPTBSN1_137BEGN_21</vt:lpstr>
      <vt:lpstr>SCDBPTBSN1!SCDBPTBSN1_137BEGN_22</vt:lpstr>
      <vt:lpstr>SCDBPTBSN1!SCDBPTBSN1_137BEGN_3</vt:lpstr>
      <vt:lpstr>SCDBPTBSN1!SCDBPTBSN1_137BEGN_4</vt:lpstr>
      <vt:lpstr>SCDBPTBSN1!SCDBPTBSN1_137BEGN_5</vt:lpstr>
      <vt:lpstr>SCDBPTBSN1!SCDBPTBSN1_137BEGN_6</vt:lpstr>
      <vt:lpstr>SCDBPTBSN1!SCDBPTBSN1_137BEGN_7</vt:lpstr>
      <vt:lpstr>SCDBPTBSN1!SCDBPTBSN1_137BEGN_8</vt:lpstr>
      <vt:lpstr>SCDBPTBSN1!SCDBPTBSN1_137BEGN_9</vt:lpstr>
      <vt:lpstr>SCDBPTBSN1!SCDBPTBSN1_137ENDI_10</vt:lpstr>
      <vt:lpstr>SCDBPTBSN1!SCDBPTBSN1_137ENDI_11</vt:lpstr>
      <vt:lpstr>SCDBPTBSN1!SCDBPTBSN1_137ENDI_12</vt:lpstr>
      <vt:lpstr>SCDBPTBSN1!SCDBPTBSN1_137ENDI_13</vt:lpstr>
      <vt:lpstr>SCDBPTBSN1!SCDBPTBSN1_137ENDI_14</vt:lpstr>
      <vt:lpstr>SCDBPTBSN1!SCDBPTBSN1_137ENDI_15</vt:lpstr>
      <vt:lpstr>SCDBPTBSN1!SCDBPTBSN1_137ENDI_16</vt:lpstr>
      <vt:lpstr>SCDBPTBSN1!SCDBPTBSN1_137ENDI_17</vt:lpstr>
      <vt:lpstr>SCDBPTBSN1!SCDBPTBSN1_137ENDI_18</vt:lpstr>
      <vt:lpstr>SCDBPTBSN1!SCDBPTBSN1_137ENDI_19</vt:lpstr>
      <vt:lpstr>SCDBPTBSN1!SCDBPTBSN1_137ENDI_2</vt:lpstr>
      <vt:lpstr>SCDBPTBSN1!SCDBPTBSN1_137ENDI_20</vt:lpstr>
      <vt:lpstr>SCDBPTBSN1!SCDBPTBSN1_137ENDI_21</vt:lpstr>
      <vt:lpstr>SCDBPTBSN1!SCDBPTBSN1_137ENDI_22</vt:lpstr>
      <vt:lpstr>SCDBPTBSN1!SCDBPTBSN1_137ENDI_3</vt:lpstr>
      <vt:lpstr>SCDBPTBSN1!SCDBPTBSN1_137ENDI_4</vt:lpstr>
      <vt:lpstr>SCDBPTBSN1!SCDBPTBSN1_137ENDI_5</vt:lpstr>
      <vt:lpstr>SCDBPTBSN1!SCDBPTBSN1_137ENDI_6</vt:lpstr>
      <vt:lpstr>SCDBPTBSN1!SCDBPTBSN1_137ENDI_7</vt:lpstr>
      <vt:lpstr>SCDBPTBSN1!SCDBPTBSN1_137ENDI_8</vt:lpstr>
      <vt:lpstr>SCDBPTBSN1!SCDBPTBSN1_137ENDI_9</vt:lpstr>
      <vt:lpstr>SCDBPTBSN1!SCDBPTBSN1_1389999_13</vt:lpstr>
      <vt:lpstr>SCDBPTBSN1!SCDBPTBSN1_1389999_14</vt:lpstr>
      <vt:lpstr>SCDBPTBSN1!SCDBPTBSN1_1389999_15</vt:lpstr>
      <vt:lpstr>SCDBPTBSN1!SCDBPTBSN1_1389999_16</vt:lpstr>
      <vt:lpstr>SCDBPTBSN1!SCDBPTBSN1_1389999_17</vt:lpstr>
      <vt:lpstr>SCDBPTBSN1!SCDBPTBSN1_1389999_18</vt:lpstr>
      <vt:lpstr>SCDBPTBSN1!SCDBPTBSN1_1389999_19</vt:lpstr>
      <vt:lpstr>SCDBPTBSN1!SCDBPTBSN1_1399999_13</vt:lpstr>
      <vt:lpstr>SCDBPTBSN1!SCDBPTBSN1_1399999_14</vt:lpstr>
      <vt:lpstr>SCDBPTBSN1!SCDBPTBSN1_1399999_15</vt:lpstr>
      <vt:lpstr>SCDBPTBSN1!SCDBPTBSN1_1399999_16</vt:lpstr>
      <vt:lpstr>SCDBPTBSN1!SCDBPTBSN1_1399999_17</vt:lpstr>
      <vt:lpstr>SCDBPTBSN1!SCDBPTBSN1_1399999_18</vt:lpstr>
      <vt:lpstr>SCDBPTBSN1!SCDBPTBSN1_1399999_19</vt:lpstr>
      <vt:lpstr>SCDBPTBSN1!SCDBPTBSN1_1409999_13</vt:lpstr>
      <vt:lpstr>SCDBPTBSN1!SCDBPTBSN1_1409999_14</vt:lpstr>
      <vt:lpstr>SCDBPTBSN1!SCDBPTBSN1_1409999_15</vt:lpstr>
      <vt:lpstr>SCDBPTBSN1!SCDBPTBSN1_1409999_16</vt:lpstr>
      <vt:lpstr>SCDBPTBSN1!SCDBPTBSN1_1409999_17</vt:lpstr>
      <vt:lpstr>SCDBPTBSN1!SCDBPTBSN1_1409999_18</vt:lpstr>
      <vt:lpstr>SCDBPTBSN1!SCDBPTBSN1_1409999_19</vt:lpstr>
      <vt:lpstr>SCDBPTBSN1!SCDBPTBSN1_1419999_13</vt:lpstr>
      <vt:lpstr>SCDBPTBSN1!SCDBPTBSN1_1419999_14</vt:lpstr>
      <vt:lpstr>SCDBPTBSN1!SCDBPTBSN1_1419999_15</vt:lpstr>
      <vt:lpstr>SCDBPTBSN1!SCDBPTBSN1_1419999_16</vt:lpstr>
      <vt:lpstr>SCDBPTBSN1!SCDBPTBSN1_1419999_17</vt:lpstr>
      <vt:lpstr>SCDBPTBSN1!SCDBPTBSN1_1419999_18</vt:lpstr>
      <vt:lpstr>SCDBPTBSN1!SCDBPTBSN1_1419999_19</vt:lpstr>
      <vt:lpstr>SCDBPTBSN1!SCDBPTBSN1_1429999_13</vt:lpstr>
      <vt:lpstr>SCDBPTBSN1!SCDBPTBSN1_1429999_14</vt:lpstr>
      <vt:lpstr>SCDBPTBSN1!SCDBPTBSN1_1429999_15</vt:lpstr>
      <vt:lpstr>SCDBPTBSN1!SCDBPTBSN1_1429999_16</vt:lpstr>
      <vt:lpstr>SCDBPTBSN1!SCDBPTBSN1_1429999_17</vt:lpstr>
      <vt:lpstr>SCDBPTBSN1!SCDBPTBSN1_1429999_18</vt:lpstr>
      <vt:lpstr>SCDBPTBSN1!SCDBPTBSN1_1429999_19</vt:lpstr>
      <vt:lpstr>SCDBPTBSN1!SCDBPTBSN1_1439999_13</vt:lpstr>
      <vt:lpstr>SCDBPTBSN1!SCDBPTBSN1_1439999_14</vt:lpstr>
      <vt:lpstr>SCDBPTBSN1!SCDBPTBSN1_1439999_15</vt:lpstr>
      <vt:lpstr>SCDBPTBSN1!SCDBPTBSN1_1439999_16</vt:lpstr>
      <vt:lpstr>SCDBPTBSN1!SCDBPTBSN1_1439999_17</vt:lpstr>
      <vt:lpstr>SCDBPTBSN1!SCDBPTBSN1_1439999_18</vt:lpstr>
      <vt:lpstr>SCDBPTBSN1!SCDBPTBSN1_1439999_19</vt:lpstr>
      <vt:lpstr>SCDBPTBSN1!SCDBPTBSN1_1449999_13</vt:lpstr>
      <vt:lpstr>SCDBPTBSN1!SCDBPTBSN1_1449999_14</vt:lpstr>
      <vt:lpstr>SCDBPTBSN1!SCDBPTBSN1_1449999_15</vt:lpstr>
      <vt:lpstr>SCDBPTBSN1!SCDBPTBSN1_1449999_16</vt:lpstr>
      <vt:lpstr>SCDBPTBSN1!SCDBPTBSN1_1449999_17</vt:lpstr>
      <vt:lpstr>SCDBPTBSN1!SCDBPTBSN1_1449999_18</vt:lpstr>
      <vt:lpstr>SCDBPTBSN1!SCDBPTBSN1_1449999_19</vt:lpstr>
      <vt:lpstr>SCDBPTBSN1B!SCDBPTBSN1B_0000000_Range</vt:lpstr>
      <vt:lpstr>SCDBPTBSN1B!SCDBPTBSN1B_9999999_2</vt:lpstr>
      <vt:lpstr>SCDBPTBSN1B!SCDBPTBSN1B_BEGINNG_1</vt:lpstr>
      <vt:lpstr>SCDBPTBSN1B!SCDBPTBSN1B_BEGINNG_2</vt:lpstr>
      <vt:lpstr>SCDBPTBSN1B!SCDBPTBSN1B_ENDINGG_2</vt:lpstr>
      <vt:lpstr>SCDBPTBSN1FE!SCDBPTBSN1FE_A0000_Range</vt:lpstr>
      <vt:lpstr>SCDBPTBSN1FE!SCDBPTBSN1FE_A0001_1</vt:lpstr>
      <vt:lpstr>SCDBPTBSN1FE!SCDBPTBSN1FE_A0001_2</vt:lpstr>
      <vt:lpstr>SCDBPTBSN1FE!SCDBPTBSN1FE_ABEGN_1</vt:lpstr>
      <vt:lpstr>SCDBPTBSN1FE!SCDBPTBSN1FE_ABEGN_2</vt:lpstr>
      <vt:lpstr>SCDBPTBSN1FE!SCDBPTBSN1FE_AENDI_1</vt:lpstr>
      <vt:lpstr>SCDBPTBSN1FE!SCDBPTBSN1FE_AENDI_2</vt:lpstr>
      <vt:lpstr>SCDBPTBSN2!SCDBPTBSN2_1270000_Range</vt:lpstr>
      <vt:lpstr>SCDBPTBSN2!SCDBPTBSN2_1279999_15</vt:lpstr>
      <vt:lpstr>SCDBPTBSN2!SCDBPTBSN2_1279999_16</vt:lpstr>
      <vt:lpstr>SCDBPTBSN2!SCDBPTBSN2_1279999_17</vt:lpstr>
      <vt:lpstr>SCDBPTBSN2!SCDBPTBSN2_1279999_18</vt:lpstr>
      <vt:lpstr>SCDBPTBSN2!SCDBPTBSN2_127BEGN_1</vt:lpstr>
      <vt:lpstr>SCDBPTBSN2!SCDBPTBSN2_127BEGN_10</vt:lpstr>
      <vt:lpstr>SCDBPTBSN2!SCDBPTBSN2_127BEGN_11</vt:lpstr>
      <vt:lpstr>SCDBPTBSN2!SCDBPTBSN2_127BEGN_12</vt:lpstr>
      <vt:lpstr>SCDBPTBSN2!SCDBPTBSN2_127BEGN_13</vt:lpstr>
      <vt:lpstr>SCDBPTBSN2!SCDBPTBSN2_127BEGN_14</vt:lpstr>
      <vt:lpstr>SCDBPTBSN2!SCDBPTBSN2_127BEGN_15</vt:lpstr>
      <vt:lpstr>SCDBPTBSN2!SCDBPTBSN2_127BEGN_16</vt:lpstr>
      <vt:lpstr>SCDBPTBSN2!SCDBPTBSN2_127BEGN_17</vt:lpstr>
      <vt:lpstr>SCDBPTBSN2!SCDBPTBSN2_127BEGN_18</vt:lpstr>
      <vt:lpstr>SCDBPTBSN2!SCDBPTBSN2_127BEGN_19</vt:lpstr>
      <vt:lpstr>SCDBPTBSN2!SCDBPTBSN2_127BEGN_2</vt:lpstr>
      <vt:lpstr>SCDBPTBSN2!SCDBPTBSN2_127BEGN_3</vt:lpstr>
      <vt:lpstr>SCDBPTBSN2!SCDBPTBSN2_127BEGN_4</vt:lpstr>
      <vt:lpstr>SCDBPTBSN2!SCDBPTBSN2_127BEGN_5</vt:lpstr>
      <vt:lpstr>SCDBPTBSN2!SCDBPTBSN2_127BEGN_6</vt:lpstr>
      <vt:lpstr>SCDBPTBSN2!SCDBPTBSN2_127BEGN_7</vt:lpstr>
      <vt:lpstr>SCDBPTBSN2!SCDBPTBSN2_127BEGN_8</vt:lpstr>
      <vt:lpstr>SCDBPTBSN2!SCDBPTBSN2_127BEGN_9</vt:lpstr>
      <vt:lpstr>SCDBPTBSN2!SCDBPTBSN2_127ENDI_10</vt:lpstr>
      <vt:lpstr>SCDBPTBSN2!SCDBPTBSN2_127ENDI_11</vt:lpstr>
      <vt:lpstr>SCDBPTBSN2!SCDBPTBSN2_127ENDI_12</vt:lpstr>
      <vt:lpstr>SCDBPTBSN2!SCDBPTBSN2_127ENDI_13</vt:lpstr>
      <vt:lpstr>SCDBPTBSN2!SCDBPTBSN2_127ENDI_14</vt:lpstr>
      <vt:lpstr>SCDBPTBSN2!SCDBPTBSN2_127ENDI_15</vt:lpstr>
      <vt:lpstr>SCDBPTBSN2!SCDBPTBSN2_127ENDI_16</vt:lpstr>
      <vt:lpstr>SCDBPTBSN2!SCDBPTBSN2_127ENDI_17</vt:lpstr>
      <vt:lpstr>SCDBPTBSN2!SCDBPTBSN2_127ENDI_18</vt:lpstr>
      <vt:lpstr>SCDBPTBSN2!SCDBPTBSN2_127ENDI_19</vt:lpstr>
      <vt:lpstr>SCDBPTBSN2!SCDBPTBSN2_127ENDI_2</vt:lpstr>
      <vt:lpstr>SCDBPTBSN2!SCDBPTBSN2_127ENDI_3</vt:lpstr>
      <vt:lpstr>SCDBPTBSN2!SCDBPTBSN2_127ENDI_4</vt:lpstr>
      <vt:lpstr>SCDBPTBSN2!SCDBPTBSN2_127ENDI_5</vt:lpstr>
      <vt:lpstr>SCDBPTBSN2!SCDBPTBSN2_127ENDI_6</vt:lpstr>
      <vt:lpstr>SCDBPTBSN2!SCDBPTBSN2_127ENDI_7</vt:lpstr>
      <vt:lpstr>SCDBPTBSN2!SCDBPTBSN2_127ENDI_8</vt:lpstr>
      <vt:lpstr>SCDBPTBSN2!SCDBPTBSN2_127ENDI_9</vt:lpstr>
      <vt:lpstr>SCDBPTBSN2!SCDBPTBSN2_1280000_Range</vt:lpstr>
      <vt:lpstr>SCDBPTBSN2!SCDBPTBSN2_1280001_1</vt:lpstr>
      <vt:lpstr>SCDBPTBSN2!SCDBPTBSN2_1280001_10</vt:lpstr>
      <vt:lpstr>SCDBPTBSN2!SCDBPTBSN2_1280001_11</vt:lpstr>
      <vt:lpstr>SCDBPTBSN2!SCDBPTBSN2_1280001_12</vt:lpstr>
      <vt:lpstr>SCDBPTBSN2!SCDBPTBSN2_1280001_13</vt:lpstr>
      <vt:lpstr>SCDBPTBSN2!SCDBPTBSN2_1280001_14</vt:lpstr>
      <vt:lpstr>SCDBPTBSN2!SCDBPTBSN2_1280001_15</vt:lpstr>
      <vt:lpstr>SCDBPTBSN2!SCDBPTBSN2_1280001_16</vt:lpstr>
      <vt:lpstr>SCDBPTBSN2!SCDBPTBSN2_1280001_17</vt:lpstr>
      <vt:lpstr>SCDBPTBSN2!SCDBPTBSN2_1280001_18</vt:lpstr>
      <vt:lpstr>SCDBPTBSN2!SCDBPTBSN2_1280001_19</vt:lpstr>
      <vt:lpstr>SCDBPTBSN2!SCDBPTBSN2_1280001_2</vt:lpstr>
      <vt:lpstr>SCDBPTBSN2!SCDBPTBSN2_1280001_3</vt:lpstr>
      <vt:lpstr>SCDBPTBSN2!SCDBPTBSN2_1280001_4</vt:lpstr>
      <vt:lpstr>SCDBPTBSN2!SCDBPTBSN2_1280001_5</vt:lpstr>
      <vt:lpstr>SCDBPTBSN2!SCDBPTBSN2_1280001_6</vt:lpstr>
      <vt:lpstr>SCDBPTBSN2!SCDBPTBSN2_1280001_7</vt:lpstr>
      <vt:lpstr>SCDBPTBSN2!SCDBPTBSN2_1280001_8</vt:lpstr>
      <vt:lpstr>SCDBPTBSN2!SCDBPTBSN2_1280001_9</vt:lpstr>
      <vt:lpstr>SCDBPTBSN2!SCDBPTBSN2_1289999_15</vt:lpstr>
      <vt:lpstr>SCDBPTBSN2!SCDBPTBSN2_1289999_16</vt:lpstr>
      <vt:lpstr>SCDBPTBSN2!SCDBPTBSN2_1289999_17</vt:lpstr>
      <vt:lpstr>SCDBPTBSN2!SCDBPTBSN2_1289999_18</vt:lpstr>
      <vt:lpstr>SCDBPTBSN2!SCDBPTBSN2_128BEGN_1</vt:lpstr>
      <vt:lpstr>SCDBPTBSN2!SCDBPTBSN2_128BEGN_10</vt:lpstr>
      <vt:lpstr>SCDBPTBSN2!SCDBPTBSN2_128BEGN_11</vt:lpstr>
      <vt:lpstr>SCDBPTBSN2!SCDBPTBSN2_128BEGN_12</vt:lpstr>
      <vt:lpstr>SCDBPTBSN2!SCDBPTBSN2_128BEGN_13</vt:lpstr>
      <vt:lpstr>SCDBPTBSN2!SCDBPTBSN2_128BEGN_14</vt:lpstr>
      <vt:lpstr>SCDBPTBSN2!SCDBPTBSN2_128BEGN_15</vt:lpstr>
      <vt:lpstr>SCDBPTBSN2!SCDBPTBSN2_128BEGN_16</vt:lpstr>
      <vt:lpstr>SCDBPTBSN2!SCDBPTBSN2_128BEGN_17</vt:lpstr>
      <vt:lpstr>SCDBPTBSN2!SCDBPTBSN2_128BEGN_18</vt:lpstr>
      <vt:lpstr>SCDBPTBSN2!SCDBPTBSN2_128BEGN_19</vt:lpstr>
      <vt:lpstr>SCDBPTBSN2!SCDBPTBSN2_128BEGN_2</vt:lpstr>
      <vt:lpstr>SCDBPTBSN2!SCDBPTBSN2_128BEGN_3</vt:lpstr>
      <vt:lpstr>SCDBPTBSN2!SCDBPTBSN2_128BEGN_4</vt:lpstr>
      <vt:lpstr>SCDBPTBSN2!SCDBPTBSN2_128BEGN_5</vt:lpstr>
      <vt:lpstr>SCDBPTBSN2!SCDBPTBSN2_128BEGN_6</vt:lpstr>
      <vt:lpstr>SCDBPTBSN2!SCDBPTBSN2_128BEGN_7</vt:lpstr>
      <vt:lpstr>SCDBPTBSN2!SCDBPTBSN2_128BEGN_8</vt:lpstr>
      <vt:lpstr>SCDBPTBSN2!SCDBPTBSN2_128BEGN_9</vt:lpstr>
      <vt:lpstr>SCDBPTBSN2!SCDBPTBSN2_128ENDI_10</vt:lpstr>
      <vt:lpstr>SCDBPTBSN2!SCDBPTBSN2_128ENDI_11</vt:lpstr>
      <vt:lpstr>SCDBPTBSN2!SCDBPTBSN2_128ENDI_12</vt:lpstr>
      <vt:lpstr>SCDBPTBSN2!SCDBPTBSN2_128ENDI_13</vt:lpstr>
      <vt:lpstr>SCDBPTBSN2!SCDBPTBSN2_128ENDI_14</vt:lpstr>
      <vt:lpstr>SCDBPTBSN2!SCDBPTBSN2_128ENDI_15</vt:lpstr>
      <vt:lpstr>SCDBPTBSN2!SCDBPTBSN2_128ENDI_16</vt:lpstr>
      <vt:lpstr>SCDBPTBSN2!SCDBPTBSN2_128ENDI_17</vt:lpstr>
      <vt:lpstr>SCDBPTBSN2!SCDBPTBSN2_128ENDI_18</vt:lpstr>
      <vt:lpstr>SCDBPTBSN2!SCDBPTBSN2_128ENDI_19</vt:lpstr>
      <vt:lpstr>SCDBPTBSN2!SCDBPTBSN2_128ENDI_2</vt:lpstr>
      <vt:lpstr>SCDBPTBSN2!SCDBPTBSN2_128ENDI_3</vt:lpstr>
      <vt:lpstr>SCDBPTBSN2!SCDBPTBSN2_128ENDI_4</vt:lpstr>
      <vt:lpstr>SCDBPTBSN2!SCDBPTBSN2_128ENDI_5</vt:lpstr>
      <vt:lpstr>SCDBPTBSN2!SCDBPTBSN2_128ENDI_6</vt:lpstr>
      <vt:lpstr>SCDBPTBSN2!SCDBPTBSN2_128ENDI_7</vt:lpstr>
      <vt:lpstr>SCDBPTBSN2!SCDBPTBSN2_128ENDI_8</vt:lpstr>
      <vt:lpstr>SCDBPTBSN2!SCDBPTBSN2_128ENDI_9</vt:lpstr>
      <vt:lpstr>SCDBPTBSN2!SCDBPTBSN2_1290000_Range</vt:lpstr>
      <vt:lpstr>SCDBPTBSN2!SCDBPTBSN2_1299999_15</vt:lpstr>
      <vt:lpstr>SCDBPTBSN2!SCDBPTBSN2_1299999_16</vt:lpstr>
      <vt:lpstr>SCDBPTBSN2!SCDBPTBSN2_1299999_17</vt:lpstr>
      <vt:lpstr>SCDBPTBSN2!SCDBPTBSN2_1299999_18</vt:lpstr>
      <vt:lpstr>SCDBPTBSN2!SCDBPTBSN2_129BEGN_1</vt:lpstr>
      <vt:lpstr>SCDBPTBSN2!SCDBPTBSN2_129BEGN_10</vt:lpstr>
      <vt:lpstr>SCDBPTBSN2!SCDBPTBSN2_129BEGN_11</vt:lpstr>
      <vt:lpstr>SCDBPTBSN2!SCDBPTBSN2_129BEGN_12</vt:lpstr>
      <vt:lpstr>SCDBPTBSN2!SCDBPTBSN2_129BEGN_13</vt:lpstr>
      <vt:lpstr>SCDBPTBSN2!SCDBPTBSN2_129BEGN_14</vt:lpstr>
      <vt:lpstr>SCDBPTBSN2!SCDBPTBSN2_129BEGN_15</vt:lpstr>
      <vt:lpstr>SCDBPTBSN2!SCDBPTBSN2_129BEGN_16</vt:lpstr>
      <vt:lpstr>SCDBPTBSN2!SCDBPTBSN2_129BEGN_17</vt:lpstr>
      <vt:lpstr>SCDBPTBSN2!SCDBPTBSN2_129BEGN_18</vt:lpstr>
      <vt:lpstr>SCDBPTBSN2!SCDBPTBSN2_129BEGN_19</vt:lpstr>
      <vt:lpstr>SCDBPTBSN2!SCDBPTBSN2_129BEGN_2</vt:lpstr>
      <vt:lpstr>SCDBPTBSN2!SCDBPTBSN2_129BEGN_3</vt:lpstr>
      <vt:lpstr>SCDBPTBSN2!SCDBPTBSN2_129BEGN_4</vt:lpstr>
      <vt:lpstr>SCDBPTBSN2!SCDBPTBSN2_129BEGN_5</vt:lpstr>
      <vt:lpstr>SCDBPTBSN2!SCDBPTBSN2_129BEGN_6</vt:lpstr>
      <vt:lpstr>SCDBPTBSN2!SCDBPTBSN2_129BEGN_7</vt:lpstr>
      <vt:lpstr>SCDBPTBSN2!SCDBPTBSN2_129BEGN_8</vt:lpstr>
      <vt:lpstr>SCDBPTBSN2!SCDBPTBSN2_129BEGN_9</vt:lpstr>
      <vt:lpstr>SCDBPTBSN2!SCDBPTBSN2_129ENDI_10</vt:lpstr>
      <vt:lpstr>SCDBPTBSN2!SCDBPTBSN2_129ENDI_11</vt:lpstr>
      <vt:lpstr>SCDBPTBSN2!SCDBPTBSN2_129ENDI_12</vt:lpstr>
      <vt:lpstr>SCDBPTBSN2!SCDBPTBSN2_129ENDI_13</vt:lpstr>
      <vt:lpstr>SCDBPTBSN2!SCDBPTBSN2_129ENDI_14</vt:lpstr>
      <vt:lpstr>SCDBPTBSN2!SCDBPTBSN2_129ENDI_15</vt:lpstr>
      <vt:lpstr>SCDBPTBSN2!SCDBPTBSN2_129ENDI_16</vt:lpstr>
      <vt:lpstr>SCDBPTBSN2!SCDBPTBSN2_129ENDI_17</vt:lpstr>
      <vt:lpstr>SCDBPTBSN2!SCDBPTBSN2_129ENDI_18</vt:lpstr>
      <vt:lpstr>SCDBPTBSN2!SCDBPTBSN2_129ENDI_19</vt:lpstr>
      <vt:lpstr>SCDBPTBSN2!SCDBPTBSN2_129ENDI_2</vt:lpstr>
      <vt:lpstr>SCDBPTBSN2!SCDBPTBSN2_129ENDI_3</vt:lpstr>
      <vt:lpstr>SCDBPTBSN2!SCDBPTBSN2_129ENDI_4</vt:lpstr>
      <vt:lpstr>SCDBPTBSN2!SCDBPTBSN2_129ENDI_5</vt:lpstr>
      <vt:lpstr>SCDBPTBSN2!SCDBPTBSN2_129ENDI_6</vt:lpstr>
      <vt:lpstr>SCDBPTBSN2!SCDBPTBSN2_129ENDI_7</vt:lpstr>
      <vt:lpstr>SCDBPTBSN2!SCDBPTBSN2_129ENDI_8</vt:lpstr>
      <vt:lpstr>SCDBPTBSN2!SCDBPTBSN2_129ENDI_9</vt:lpstr>
      <vt:lpstr>SCDBPTBSN2!SCDBPTBSN2_1300000_Range</vt:lpstr>
      <vt:lpstr>SCDBPTBSN2!SCDBPTBSN2_1309999_15</vt:lpstr>
      <vt:lpstr>SCDBPTBSN2!SCDBPTBSN2_1309999_16</vt:lpstr>
      <vt:lpstr>SCDBPTBSN2!SCDBPTBSN2_1309999_17</vt:lpstr>
      <vt:lpstr>SCDBPTBSN2!SCDBPTBSN2_1309999_18</vt:lpstr>
      <vt:lpstr>SCDBPTBSN2!SCDBPTBSN2_130BEGN_1</vt:lpstr>
      <vt:lpstr>SCDBPTBSN2!SCDBPTBSN2_130BEGN_10</vt:lpstr>
      <vt:lpstr>SCDBPTBSN2!SCDBPTBSN2_130BEGN_11</vt:lpstr>
      <vt:lpstr>SCDBPTBSN2!SCDBPTBSN2_130BEGN_12</vt:lpstr>
      <vt:lpstr>SCDBPTBSN2!SCDBPTBSN2_130BEGN_13</vt:lpstr>
      <vt:lpstr>SCDBPTBSN2!SCDBPTBSN2_130BEGN_14</vt:lpstr>
      <vt:lpstr>SCDBPTBSN2!SCDBPTBSN2_130BEGN_15</vt:lpstr>
      <vt:lpstr>SCDBPTBSN2!SCDBPTBSN2_130BEGN_16</vt:lpstr>
      <vt:lpstr>SCDBPTBSN2!SCDBPTBSN2_130BEGN_17</vt:lpstr>
      <vt:lpstr>SCDBPTBSN2!SCDBPTBSN2_130BEGN_18</vt:lpstr>
      <vt:lpstr>SCDBPTBSN2!SCDBPTBSN2_130BEGN_19</vt:lpstr>
      <vt:lpstr>SCDBPTBSN2!SCDBPTBSN2_130BEGN_2</vt:lpstr>
      <vt:lpstr>SCDBPTBSN2!SCDBPTBSN2_130BEGN_3</vt:lpstr>
      <vt:lpstr>SCDBPTBSN2!SCDBPTBSN2_130BEGN_4</vt:lpstr>
      <vt:lpstr>SCDBPTBSN2!SCDBPTBSN2_130BEGN_5</vt:lpstr>
      <vt:lpstr>SCDBPTBSN2!SCDBPTBSN2_130BEGN_6</vt:lpstr>
      <vt:lpstr>SCDBPTBSN2!SCDBPTBSN2_130BEGN_7</vt:lpstr>
      <vt:lpstr>SCDBPTBSN2!SCDBPTBSN2_130BEGN_8</vt:lpstr>
      <vt:lpstr>SCDBPTBSN2!SCDBPTBSN2_130BEGN_9</vt:lpstr>
      <vt:lpstr>SCDBPTBSN2!SCDBPTBSN2_130ENDI_10</vt:lpstr>
      <vt:lpstr>SCDBPTBSN2!SCDBPTBSN2_130ENDI_11</vt:lpstr>
      <vt:lpstr>SCDBPTBSN2!SCDBPTBSN2_130ENDI_12</vt:lpstr>
      <vt:lpstr>SCDBPTBSN2!SCDBPTBSN2_130ENDI_13</vt:lpstr>
      <vt:lpstr>SCDBPTBSN2!SCDBPTBSN2_130ENDI_14</vt:lpstr>
      <vt:lpstr>SCDBPTBSN2!SCDBPTBSN2_130ENDI_15</vt:lpstr>
      <vt:lpstr>SCDBPTBSN2!SCDBPTBSN2_130ENDI_16</vt:lpstr>
      <vt:lpstr>SCDBPTBSN2!SCDBPTBSN2_130ENDI_17</vt:lpstr>
      <vt:lpstr>SCDBPTBSN2!SCDBPTBSN2_130ENDI_18</vt:lpstr>
      <vt:lpstr>SCDBPTBSN2!SCDBPTBSN2_130ENDI_19</vt:lpstr>
      <vt:lpstr>SCDBPTBSN2!SCDBPTBSN2_130ENDI_2</vt:lpstr>
      <vt:lpstr>SCDBPTBSN2!SCDBPTBSN2_130ENDI_3</vt:lpstr>
      <vt:lpstr>SCDBPTBSN2!SCDBPTBSN2_130ENDI_4</vt:lpstr>
      <vt:lpstr>SCDBPTBSN2!SCDBPTBSN2_130ENDI_5</vt:lpstr>
      <vt:lpstr>SCDBPTBSN2!SCDBPTBSN2_130ENDI_6</vt:lpstr>
      <vt:lpstr>SCDBPTBSN2!SCDBPTBSN2_130ENDI_7</vt:lpstr>
      <vt:lpstr>SCDBPTBSN2!SCDBPTBSN2_130ENDI_8</vt:lpstr>
      <vt:lpstr>SCDBPTBSN2!SCDBPTBSN2_130ENDI_9</vt:lpstr>
      <vt:lpstr>SCDBPTBSN2!SCDBPTBSN2_1310000_Range</vt:lpstr>
      <vt:lpstr>SCDBPTBSN2!SCDBPTBSN2_1319999_15</vt:lpstr>
      <vt:lpstr>SCDBPTBSN2!SCDBPTBSN2_1319999_16</vt:lpstr>
      <vt:lpstr>SCDBPTBSN2!SCDBPTBSN2_1319999_17</vt:lpstr>
      <vt:lpstr>SCDBPTBSN2!SCDBPTBSN2_1319999_18</vt:lpstr>
      <vt:lpstr>SCDBPTBSN2!SCDBPTBSN2_131BEGN_1</vt:lpstr>
      <vt:lpstr>SCDBPTBSN2!SCDBPTBSN2_131BEGN_10</vt:lpstr>
      <vt:lpstr>SCDBPTBSN2!SCDBPTBSN2_131BEGN_11</vt:lpstr>
      <vt:lpstr>SCDBPTBSN2!SCDBPTBSN2_131BEGN_12</vt:lpstr>
      <vt:lpstr>SCDBPTBSN2!SCDBPTBSN2_131BEGN_13</vt:lpstr>
      <vt:lpstr>SCDBPTBSN2!SCDBPTBSN2_131BEGN_14</vt:lpstr>
      <vt:lpstr>SCDBPTBSN2!SCDBPTBSN2_131BEGN_15</vt:lpstr>
      <vt:lpstr>SCDBPTBSN2!SCDBPTBSN2_131BEGN_16</vt:lpstr>
      <vt:lpstr>SCDBPTBSN2!SCDBPTBSN2_131BEGN_17</vt:lpstr>
      <vt:lpstr>SCDBPTBSN2!SCDBPTBSN2_131BEGN_18</vt:lpstr>
      <vt:lpstr>SCDBPTBSN2!SCDBPTBSN2_131BEGN_19</vt:lpstr>
      <vt:lpstr>SCDBPTBSN2!SCDBPTBSN2_131BEGN_2</vt:lpstr>
      <vt:lpstr>SCDBPTBSN2!SCDBPTBSN2_131BEGN_3</vt:lpstr>
      <vt:lpstr>SCDBPTBSN2!SCDBPTBSN2_131BEGN_4</vt:lpstr>
      <vt:lpstr>SCDBPTBSN2!SCDBPTBSN2_131BEGN_5</vt:lpstr>
      <vt:lpstr>SCDBPTBSN2!SCDBPTBSN2_131BEGN_6</vt:lpstr>
      <vt:lpstr>SCDBPTBSN2!SCDBPTBSN2_131BEGN_7</vt:lpstr>
      <vt:lpstr>SCDBPTBSN2!SCDBPTBSN2_131BEGN_8</vt:lpstr>
      <vt:lpstr>SCDBPTBSN2!SCDBPTBSN2_131BEGN_9</vt:lpstr>
      <vt:lpstr>SCDBPTBSN2!SCDBPTBSN2_131ENDI_10</vt:lpstr>
      <vt:lpstr>SCDBPTBSN2!SCDBPTBSN2_131ENDI_11</vt:lpstr>
      <vt:lpstr>SCDBPTBSN2!SCDBPTBSN2_131ENDI_12</vt:lpstr>
      <vt:lpstr>SCDBPTBSN2!SCDBPTBSN2_131ENDI_13</vt:lpstr>
      <vt:lpstr>SCDBPTBSN2!SCDBPTBSN2_131ENDI_14</vt:lpstr>
      <vt:lpstr>SCDBPTBSN2!SCDBPTBSN2_131ENDI_15</vt:lpstr>
      <vt:lpstr>SCDBPTBSN2!SCDBPTBSN2_131ENDI_16</vt:lpstr>
      <vt:lpstr>SCDBPTBSN2!SCDBPTBSN2_131ENDI_17</vt:lpstr>
      <vt:lpstr>SCDBPTBSN2!SCDBPTBSN2_131ENDI_18</vt:lpstr>
      <vt:lpstr>SCDBPTBSN2!SCDBPTBSN2_131ENDI_19</vt:lpstr>
      <vt:lpstr>SCDBPTBSN2!SCDBPTBSN2_131ENDI_2</vt:lpstr>
      <vt:lpstr>SCDBPTBSN2!SCDBPTBSN2_131ENDI_3</vt:lpstr>
      <vt:lpstr>SCDBPTBSN2!SCDBPTBSN2_131ENDI_4</vt:lpstr>
      <vt:lpstr>SCDBPTBSN2!SCDBPTBSN2_131ENDI_5</vt:lpstr>
      <vt:lpstr>SCDBPTBSN2!SCDBPTBSN2_131ENDI_6</vt:lpstr>
      <vt:lpstr>SCDBPTBSN2!SCDBPTBSN2_131ENDI_7</vt:lpstr>
      <vt:lpstr>SCDBPTBSN2!SCDBPTBSN2_131ENDI_8</vt:lpstr>
      <vt:lpstr>SCDBPTBSN2!SCDBPTBSN2_131ENDI_9</vt:lpstr>
      <vt:lpstr>SCDBPTBSN2!SCDBPTBSN2_1329999_15</vt:lpstr>
      <vt:lpstr>SCDBPTBSN2!SCDBPTBSN2_1329999_16</vt:lpstr>
      <vt:lpstr>SCDBPTBSN2!SCDBPTBSN2_1329999_17</vt:lpstr>
      <vt:lpstr>SCDBPTBSN2!SCDBPTBSN2_1329999_18</vt:lpstr>
      <vt:lpstr>SCDBPTBSN2!SCDBPTBSN2_1330000_Range</vt:lpstr>
      <vt:lpstr>SCDBPTBSN2!SCDBPTBSN2_1339999_15</vt:lpstr>
      <vt:lpstr>SCDBPTBSN2!SCDBPTBSN2_1339999_16</vt:lpstr>
      <vt:lpstr>SCDBPTBSN2!SCDBPTBSN2_1339999_17</vt:lpstr>
      <vt:lpstr>SCDBPTBSN2!SCDBPTBSN2_1339999_18</vt:lpstr>
      <vt:lpstr>SCDBPTBSN2!SCDBPTBSN2_133BEGN_1</vt:lpstr>
      <vt:lpstr>SCDBPTBSN2!SCDBPTBSN2_133BEGN_10</vt:lpstr>
      <vt:lpstr>SCDBPTBSN2!SCDBPTBSN2_133BEGN_11</vt:lpstr>
      <vt:lpstr>SCDBPTBSN2!SCDBPTBSN2_133BEGN_12</vt:lpstr>
      <vt:lpstr>SCDBPTBSN2!SCDBPTBSN2_133BEGN_13</vt:lpstr>
      <vt:lpstr>SCDBPTBSN2!SCDBPTBSN2_133BEGN_14</vt:lpstr>
      <vt:lpstr>SCDBPTBSN2!SCDBPTBSN2_133BEGN_15</vt:lpstr>
      <vt:lpstr>SCDBPTBSN2!SCDBPTBSN2_133BEGN_16</vt:lpstr>
      <vt:lpstr>SCDBPTBSN2!SCDBPTBSN2_133BEGN_17</vt:lpstr>
      <vt:lpstr>SCDBPTBSN2!SCDBPTBSN2_133BEGN_18</vt:lpstr>
      <vt:lpstr>SCDBPTBSN2!SCDBPTBSN2_133BEGN_19</vt:lpstr>
      <vt:lpstr>SCDBPTBSN2!SCDBPTBSN2_133BEGN_2</vt:lpstr>
      <vt:lpstr>SCDBPTBSN2!SCDBPTBSN2_133BEGN_3</vt:lpstr>
      <vt:lpstr>SCDBPTBSN2!SCDBPTBSN2_133BEGN_4</vt:lpstr>
      <vt:lpstr>SCDBPTBSN2!SCDBPTBSN2_133BEGN_5</vt:lpstr>
      <vt:lpstr>SCDBPTBSN2!SCDBPTBSN2_133BEGN_6</vt:lpstr>
      <vt:lpstr>SCDBPTBSN2!SCDBPTBSN2_133BEGN_7</vt:lpstr>
      <vt:lpstr>SCDBPTBSN2!SCDBPTBSN2_133BEGN_8</vt:lpstr>
      <vt:lpstr>SCDBPTBSN2!SCDBPTBSN2_133BEGN_9</vt:lpstr>
      <vt:lpstr>SCDBPTBSN2!SCDBPTBSN2_133ENDI_10</vt:lpstr>
      <vt:lpstr>SCDBPTBSN2!SCDBPTBSN2_133ENDI_11</vt:lpstr>
      <vt:lpstr>SCDBPTBSN2!SCDBPTBSN2_133ENDI_12</vt:lpstr>
      <vt:lpstr>SCDBPTBSN2!SCDBPTBSN2_133ENDI_13</vt:lpstr>
      <vt:lpstr>SCDBPTBSN2!SCDBPTBSN2_133ENDI_14</vt:lpstr>
      <vt:lpstr>SCDBPTBSN2!SCDBPTBSN2_133ENDI_15</vt:lpstr>
      <vt:lpstr>SCDBPTBSN2!SCDBPTBSN2_133ENDI_16</vt:lpstr>
      <vt:lpstr>SCDBPTBSN2!SCDBPTBSN2_133ENDI_17</vt:lpstr>
      <vt:lpstr>SCDBPTBSN2!SCDBPTBSN2_133ENDI_18</vt:lpstr>
      <vt:lpstr>SCDBPTBSN2!SCDBPTBSN2_133ENDI_19</vt:lpstr>
      <vt:lpstr>SCDBPTBSN2!SCDBPTBSN2_133ENDI_2</vt:lpstr>
      <vt:lpstr>SCDBPTBSN2!SCDBPTBSN2_133ENDI_3</vt:lpstr>
      <vt:lpstr>SCDBPTBSN2!SCDBPTBSN2_133ENDI_4</vt:lpstr>
      <vt:lpstr>SCDBPTBSN2!SCDBPTBSN2_133ENDI_5</vt:lpstr>
      <vt:lpstr>SCDBPTBSN2!SCDBPTBSN2_133ENDI_6</vt:lpstr>
      <vt:lpstr>SCDBPTBSN2!SCDBPTBSN2_133ENDI_7</vt:lpstr>
      <vt:lpstr>SCDBPTBSN2!SCDBPTBSN2_133ENDI_8</vt:lpstr>
      <vt:lpstr>SCDBPTBSN2!SCDBPTBSN2_133ENDI_9</vt:lpstr>
      <vt:lpstr>SCDBPTBSN2!SCDBPTBSN2_1340000_Range</vt:lpstr>
      <vt:lpstr>SCDBPTBSN2!SCDBPTBSN2_1340001_1</vt:lpstr>
      <vt:lpstr>SCDBPTBSN2!SCDBPTBSN2_1340001_10</vt:lpstr>
      <vt:lpstr>SCDBPTBSN2!SCDBPTBSN2_1340001_11</vt:lpstr>
      <vt:lpstr>SCDBPTBSN2!SCDBPTBSN2_1340001_12</vt:lpstr>
      <vt:lpstr>SCDBPTBSN2!SCDBPTBSN2_1340001_13</vt:lpstr>
      <vt:lpstr>SCDBPTBSN2!SCDBPTBSN2_1340001_14</vt:lpstr>
      <vt:lpstr>SCDBPTBSN2!SCDBPTBSN2_1340001_15</vt:lpstr>
      <vt:lpstr>SCDBPTBSN2!SCDBPTBSN2_1340001_16</vt:lpstr>
      <vt:lpstr>SCDBPTBSN2!SCDBPTBSN2_1340001_17</vt:lpstr>
      <vt:lpstr>SCDBPTBSN2!SCDBPTBSN2_1340001_18</vt:lpstr>
      <vt:lpstr>SCDBPTBSN2!SCDBPTBSN2_1340001_19</vt:lpstr>
      <vt:lpstr>SCDBPTBSN2!SCDBPTBSN2_1340001_2</vt:lpstr>
      <vt:lpstr>SCDBPTBSN2!SCDBPTBSN2_1340001_3</vt:lpstr>
      <vt:lpstr>SCDBPTBSN2!SCDBPTBSN2_1340001_4</vt:lpstr>
      <vt:lpstr>SCDBPTBSN2!SCDBPTBSN2_1340001_5</vt:lpstr>
      <vt:lpstr>SCDBPTBSN2!SCDBPTBSN2_1340001_6</vt:lpstr>
      <vt:lpstr>SCDBPTBSN2!SCDBPTBSN2_1340001_7</vt:lpstr>
      <vt:lpstr>SCDBPTBSN2!SCDBPTBSN2_1340001_8</vt:lpstr>
      <vt:lpstr>SCDBPTBSN2!SCDBPTBSN2_1340001_9</vt:lpstr>
      <vt:lpstr>SCDBPTBSN2!SCDBPTBSN2_1340101_1</vt:lpstr>
      <vt:lpstr>SCDBPTBSN2!SCDBPTBSN2_1340101_10</vt:lpstr>
      <vt:lpstr>SCDBPTBSN2!SCDBPTBSN2_1340101_11</vt:lpstr>
      <vt:lpstr>SCDBPTBSN2!SCDBPTBSN2_1340101_12</vt:lpstr>
      <vt:lpstr>SCDBPTBSN2!SCDBPTBSN2_1340101_13</vt:lpstr>
      <vt:lpstr>SCDBPTBSN2!SCDBPTBSN2_1340101_14</vt:lpstr>
      <vt:lpstr>SCDBPTBSN2!SCDBPTBSN2_1340101_15</vt:lpstr>
      <vt:lpstr>SCDBPTBSN2!SCDBPTBSN2_1340101_16</vt:lpstr>
      <vt:lpstr>SCDBPTBSN2!SCDBPTBSN2_1340101_17</vt:lpstr>
      <vt:lpstr>SCDBPTBSN2!SCDBPTBSN2_1340101_18</vt:lpstr>
      <vt:lpstr>SCDBPTBSN2!SCDBPTBSN2_1340101_19</vt:lpstr>
      <vt:lpstr>SCDBPTBSN2!SCDBPTBSN2_1340101_2</vt:lpstr>
      <vt:lpstr>SCDBPTBSN2!SCDBPTBSN2_1340101_3</vt:lpstr>
      <vt:lpstr>SCDBPTBSN2!SCDBPTBSN2_1340101_4</vt:lpstr>
      <vt:lpstr>SCDBPTBSN2!SCDBPTBSN2_1340101_5</vt:lpstr>
      <vt:lpstr>SCDBPTBSN2!SCDBPTBSN2_1340101_6</vt:lpstr>
      <vt:lpstr>SCDBPTBSN2!SCDBPTBSN2_1340101_7</vt:lpstr>
      <vt:lpstr>SCDBPTBSN2!SCDBPTBSN2_1340101_8</vt:lpstr>
      <vt:lpstr>SCDBPTBSN2!SCDBPTBSN2_1340101_9</vt:lpstr>
      <vt:lpstr>SCDBPTBSN2!SCDBPTBSN2_1349999_15</vt:lpstr>
      <vt:lpstr>SCDBPTBSN2!SCDBPTBSN2_1349999_16</vt:lpstr>
      <vt:lpstr>SCDBPTBSN2!SCDBPTBSN2_1349999_17</vt:lpstr>
      <vt:lpstr>SCDBPTBSN2!SCDBPTBSN2_1349999_18</vt:lpstr>
      <vt:lpstr>SCDBPTBSN2!SCDBPTBSN2_134BEGN_1</vt:lpstr>
      <vt:lpstr>SCDBPTBSN2!SCDBPTBSN2_134BEGN_10</vt:lpstr>
      <vt:lpstr>SCDBPTBSN2!SCDBPTBSN2_134BEGN_11</vt:lpstr>
      <vt:lpstr>SCDBPTBSN2!SCDBPTBSN2_134BEGN_12</vt:lpstr>
      <vt:lpstr>SCDBPTBSN2!SCDBPTBSN2_134BEGN_13</vt:lpstr>
      <vt:lpstr>SCDBPTBSN2!SCDBPTBSN2_134BEGN_14</vt:lpstr>
      <vt:lpstr>SCDBPTBSN2!SCDBPTBSN2_134BEGN_15</vt:lpstr>
      <vt:lpstr>SCDBPTBSN2!SCDBPTBSN2_134BEGN_16</vt:lpstr>
      <vt:lpstr>SCDBPTBSN2!SCDBPTBSN2_134BEGN_17</vt:lpstr>
      <vt:lpstr>SCDBPTBSN2!SCDBPTBSN2_134BEGN_18</vt:lpstr>
      <vt:lpstr>SCDBPTBSN2!SCDBPTBSN2_134BEGN_19</vt:lpstr>
      <vt:lpstr>SCDBPTBSN2!SCDBPTBSN2_134BEGN_2</vt:lpstr>
      <vt:lpstr>SCDBPTBSN2!SCDBPTBSN2_134BEGN_3</vt:lpstr>
      <vt:lpstr>SCDBPTBSN2!SCDBPTBSN2_134BEGN_4</vt:lpstr>
      <vt:lpstr>SCDBPTBSN2!SCDBPTBSN2_134BEGN_5</vt:lpstr>
      <vt:lpstr>SCDBPTBSN2!SCDBPTBSN2_134BEGN_6</vt:lpstr>
      <vt:lpstr>SCDBPTBSN2!SCDBPTBSN2_134BEGN_7</vt:lpstr>
      <vt:lpstr>SCDBPTBSN2!SCDBPTBSN2_134BEGN_8</vt:lpstr>
      <vt:lpstr>SCDBPTBSN2!SCDBPTBSN2_134BEGN_9</vt:lpstr>
      <vt:lpstr>SCDBPTBSN2!SCDBPTBSN2_134ENDI_10</vt:lpstr>
      <vt:lpstr>SCDBPTBSN2!SCDBPTBSN2_134ENDI_11</vt:lpstr>
      <vt:lpstr>SCDBPTBSN2!SCDBPTBSN2_134ENDI_12</vt:lpstr>
      <vt:lpstr>SCDBPTBSN2!SCDBPTBSN2_134ENDI_13</vt:lpstr>
      <vt:lpstr>SCDBPTBSN2!SCDBPTBSN2_134ENDI_14</vt:lpstr>
      <vt:lpstr>SCDBPTBSN2!SCDBPTBSN2_134ENDI_15</vt:lpstr>
      <vt:lpstr>SCDBPTBSN2!SCDBPTBSN2_134ENDI_16</vt:lpstr>
      <vt:lpstr>SCDBPTBSN2!SCDBPTBSN2_134ENDI_17</vt:lpstr>
      <vt:lpstr>SCDBPTBSN2!SCDBPTBSN2_134ENDI_18</vt:lpstr>
      <vt:lpstr>SCDBPTBSN2!SCDBPTBSN2_134ENDI_19</vt:lpstr>
      <vt:lpstr>SCDBPTBSN2!SCDBPTBSN2_134ENDI_2</vt:lpstr>
      <vt:lpstr>SCDBPTBSN2!SCDBPTBSN2_134ENDI_3</vt:lpstr>
      <vt:lpstr>SCDBPTBSN2!SCDBPTBSN2_134ENDI_4</vt:lpstr>
      <vt:lpstr>SCDBPTBSN2!SCDBPTBSN2_134ENDI_5</vt:lpstr>
      <vt:lpstr>SCDBPTBSN2!SCDBPTBSN2_134ENDI_6</vt:lpstr>
      <vt:lpstr>SCDBPTBSN2!SCDBPTBSN2_134ENDI_7</vt:lpstr>
      <vt:lpstr>SCDBPTBSN2!SCDBPTBSN2_134ENDI_8</vt:lpstr>
      <vt:lpstr>SCDBPTBSN2!SCDBPTBSN2_134ENDI_9</vt:lpstr>
      <vt:lpstr>SCDBPTBSN2!SCDBPTBSN2_1350000_Range</vt:lpstr>
      <vt:lpstr>SCDBPTBSN2!SCDBPTBSN2_1359999_15</vt:lpstr>
      <vt:lpstr>SCDBPTBSN2!SCDBPTBSN2_1359999_16</vt:lpstr>
      <vt:lpstr>SCDBPTBSN2!SCDBPTBSN2_1359999_17</vt:lpstr>
      <vt:lpstr>SCDBPTBSN2!SCDBPTBSN2_1359999_18</vt:lpstr>
      <vt:lpstr>SCDBPTBSN2!SCDBPTBSN2_135BEGN_1</vt:lpstr>
      <vt:lpstr>SCDBPTBSN2!SCDBPTBSN2_135BEGN_10</vt:lpstr>
      <vt:lpstr>SCDBPTBSN2!SCDBPTBSN2_135BEGN_11</vt:lpstr>
      <vt:lpstr>SCDBPTBSN2!SCDBPTBSN2_135BEGN_12</vt:lpstr>
      <vt:lpstr>SCDBPTBSN2!SCDBPTBSN2_135BEGN_13</vt:lpstr>
      <vt:lpstr>SCDBPTBSN2!SCDBPTBSN2_135BEGN_14</vt:lpstr>
      <vt:lpstr>SCDBPTBSN2!SCDBPTBSN2_135BEGN_15</vt:lpstr>
      <vt:lpstr>SCDBPTBSN2!SCDBPTBSN2_135BEGN_16</vt:lpstr>
      <vt:lpstr>SCDBPTBSN2!SCDBPTBSN2_135BEGN_17</vt:lpstr>
      <vt:lpstr>SCDBPTBSN2!SCDBPTBSN2_135BEGN_18</vt:lpstr>
      <vt:lpstr>SCDBPTBSN2!SCDBPTBSN2_135BEGN_19</vt:lpstr>
      <vt:lpstr>SCDBPTBSN2!SCDBPTBSN2_135BEGN_2</vt:lpstr>
      <vt:lpstr>SCDBPTBSN2!SCDBPTBSN2_135BEGN_3</vt:lpstr>
      <vt:lpstr>SCDBPTBSN2!SCDBPTBSN2_135BEGN_4</vt:lpstr>
      <vt:lpstr>SCDBPTBSN2!SCDBPTBSN2_135BEGN_5</vt:lpstr>
      <vt:lpstr>SCDBPTBSN2!SCDBPTBSN2_135BEGN_6</vt:lpstr>
      <vt:lpstr>SCDBPTBSN2!SCDBPTBSN2_135BEGN_7</vt:lpstr>
      <vt:lpstr>SCDBPTBSN2!SCDBPTBSN2_135BEGN_8</vt:lpstr>
      <vt:lpstr>SCDBPTBSN2!SCDBPTBSN2_135BEGN_9</vt:lpstr>
      <vt:lpstr>SCDBPTBSN2!SCDBPTBSN2_135ENDI_10</vt:lpstr>
      <vt:lpstr>SCDBPTBSN2!SCDBPTBSN2_135ENDI_11</vt:lpstr>
      <vt:lpstr>SCDBPTBSN2!SCDBPTBSN2_135ENDI_12</vt:lpstr>
      <vt:lpstr>SCDBPTBSN2!SCDBPTBSN2_135ENDI_13</vt:lpstr>
      <vt:lpstr>SCDBPTBSN2!SCDBPTBSN2_135ENDI_14</vt:lpstr>
      <vt:lpstr>SCDBPTBSN2!SCDBPTBSN2_135ENDI_15</vt:lpstr>
      <vt:lpstr>SCDBPTBSN2!SCDBPTBSN2_135ENDI_16</vt:lpstr>
      <vt:lpstr>SCDBPTBSN2!SCDBPTBSN2_135ENDI_17</vt:lpstr>
      <vt:lpstr>SCDBPTBSN2!SCDBPTBSN2_135ENDI_18</vt:lpstr>
      <vt:lpstr>SCDBPTBSN2!SCDBPTBSN2_135ENDI_19</vt:lpstr>
      <vt:lpstr>SCDBPTBSN2!SCDBPTBSN2_135ENDI_2</vt:lpstr>
      <vt:lpstr>SCDBPTBSN2!SCDBPTBSN2_135ENDI_3</vt:lpstr>
      <vt:lpstr>SCDBPTBSN2!SCDBPTBSN2_135ENDI_4</vt:lpstr>
      <vt:lpstr>SCDBPTBSN2!SCDBPTBSN2_135ENDI_5</vt:lpstr>
      <vt:lpstr>SCDBPTBSN2!SCDBPTBSN2_135ENDI_6</vt:lpstr>
      <vt:lpstr>SCDBPTBSN2!SCDBPTBSN2_135ENDI_7</vt:lpstr>
      <vt:lpstr>SCDBPTBSN2!SCDBPTBSN2_135ENDI_8</vt:lpstr>
      <vt:lpstr>SCDBPTBSN2!SCDBPTBSN2_135ENDI_9</vt:lpstr>
      <vt:lpstr>SCDBPTBSN2!SCDBPTBSN2_1360000_Range</vt:lpstr>
      <vt:lpstr>SCDBPTBSN2!SCDBPTBSN2_1369999_15</vt:lpstr>
      <vt:lpstr>SCDBPTBSN2!SCDBPTBSN2_1369999_16</vt:lpstr>
      <vt:lpstr>SCDBPTBSN2!SCDBPTBSN2_1369999_17</vt:lpstr>
      <vt:lpstr>SCDBPTBSN2!SCDBPTBSN2_1369999_18</vt:lpstr>
      <vt:lpstr>SCDBPTBSN2!SCDBPTBSN2_136BEGN_1</vt:lpstr>
      <vt:lpstr>SCDBPTBSN2!SCDBPTBSN2_136BEGN_10</vt:lpstr>
      <vt:lpstr>SCDBPTBSN2!SCDBPTBSN2_136BEGN_11</vt:lpstr>
      <vt:lpstr>SCDBPTBSN2!SCDBPTBSN2_136BEGN_12</vt:lpstr>
      <vt:lpstr>SCDBPTBSN2!SCDBPTBSN2_136BEGN_13</vt:lpstr>
      <vt:lpstr>SCDBPTBSN2!SCDBPTBSN2_136BEGN_14</vt:lpstr>
      <vt:lpstr>SCDBPTBSN2!SCDBPTBSN2_136BEGN_15</vt:lpstr>
      <vt:lpstr>SCDBPTBSN2!SCDBPTBSN2_136BEGN_16</vt:lpstr>
      <vt:lpstr>SCDBPTBSN2!SCDBPTBSN2_136BEGN_17</vt:lpstr>
      <vt:lpstr>SCDBPTBSN2!SCDBPTBSN2_136BEGN_18</vt:lpstr>
      <vt:lpstr>SCDBPTBSN2!SCDBPTBSN2_136BEGN_19</vt:lpstr>
      <vt:lpstr>SCDBPTBSN2!SCDBPTBSN2_136BEGN_2</vt:lpstr>
      <vt:lpstr>SCDBPTBSN2!SCDBPTBSN2_136BEGN_3</vt:lpstr>
      <vt:lpstr>SCDBPTBSN2!SCDBPTBSN2_136BEGN_4</vt:lpstr>
      <vt:lpstr>SCDBPTBSN2!SCDBPTBSN2_136BEGN_5</vt:lpstr>
      <vt:lpstr>SCDBPTBSN2!SCDBPTBSN2_136BEGN_6</vt:lpstr>
      <vt:lpstr>SCDBPTBSN2!SCDBPTBSN2_136BEGN_7</vt:lpstr>
      <vt:lpstr>SCDBPTBSN2!SCDBPTBSN2_136BEGN_8</vt:lpstr>
      <vt:lpstr>SCDBPTBSN2!SCDBPTBSN2_136BEGN_9</vt:lpstr>
      <vt:lpstr>SCDBPTBSN2!SCDBPTBSN2_136ENDI_10</vt:lpstr>
      <vt:lpstr>SCDBPTBSN2!SCDBPTBSN2_136ENDI_11</vt:lpstr>
      <vt:lpstr>SCDBPTBSN2!SCDBPTBSN2_136ENDI_12</vt:lpstr>
      <vt:lpstr>SCDBPTBSN2!SCDBPTBSN2_136ENDI_13</vt:lpstr>
      <vt:lpstr>SCDBPTBSN2!SCDBPTBSN2_136ENDI_14</vt:lpstr>
      <vt:lpstr>SCDBPTBSN2!SCDBPTBSN2_136ENDI_15</vt:lpstr>
      <vt:lpstr>SCDBPTBSN2!SCDBPTBSN2_136ENDI_16</vt:lpstr>
      <vt:lpstr>SCDBPTBSN2!SCDBPTBSN2_136ENDI_17</vt:lpstr>
      <vt:lpstr>SCDBPTBSN2!SCDBPTBSN2_136ENDI_18</vt:lpstr>
      <vt:lpstr>SCDBPTBSN2!SCDBPTBSN2_136ENDI_19</vt:lpstr>
      <vt:lpstr>SCDBPTBSN2!SCDBPTBSN2_136ENDI_2</vt:lpstr>
      <vt:lpstr>SCDBPTBSN2!SCDBPTBSN2_136ENDI_3</vt:lpstr>
      <vt:lpstr>SCDBPTBSN2!SCDBPTBSN2_136ENDI_4</vt:lpstr>
      <vt:lpstr>SCDBPTBSN2!SCDBPTBSN2_136ENDI_5</vt:lpstr>
      <vt:lpstr>SCDBPTBSN2!SCDBPTBSN2_136ENDI_6</vt:lpstr>
      <vt:lpstr>SCDBPTBSN2!SCDBPTBSN2_136ENDI_7</vt:lpstr>
      <vt:lpstr>SCDBPTBSN2!SCDBPTBSN2_136ENDI_8</vt:lpstr>
      <vt:lpstr>SCDBPTBSN2!SCDBPTBSN2_136ENDI_9</vt:lpstr>
      <vt:lpstr>SCDBPTBSN2!SCDBPTBSN2_1370000_Range</vt:lpstr>
      <vt:lpstr>SCDBPTBSN2!SCDBPTBSN2_1379999_15</vt:lpstr>
      <vt:lpstr>SCDBPTBSN2!SCDBPTBSN2_1379999_16</vt:lpstr>
      <vt:lpstr>SCDBPTBSN2!SCDBPTBSN2_1379999_17</vt:lpstr>
      <vt:lpstr>SCDBPTBSN2!SCDBPTBSN2_1379999_18</vt:lpstr>
      <vt:lpstr>SCDBPTBSN2!SCDBPTBSN2_137BEGN_1</vt:lpstr>
      <vt:lpstr>SCDBPTBSN2!SCDBPTBSN2_137BEGN_10</vt:lpstr>
      <vt:lpstr>SCDBPTBSN2!SCDBPTBSN2_137BEGN_11</vt:lpstr>
      <vt:lpstr>SCDBPTBSN2!SCDBPTBSN2_137BEGN_12</vt:lpstr>
      <vt:lpstr>SCDBPTBSN2!SCDBPTBSN2_137BEGN_13</vt:lpstr>
      <vt:lpstr>SCDBPTBSN2!SCDBPTBSN2_137BEGN_14</vt:lpstr>
      <vt:lpstr>SCDBPTBSN2!SCDBPTBSN2_137BEGN_15</vt:lpstr>
      <vt:lpstr>SCDBPTBSN2!SCDBPTBSN2_137BEGN_16</vt:lpstr>
      <vt:lpstr>SCDBPTBSN2!SCDBPTBSN2_137BEGN_17</vt:lpstr>
      <vt:lpstr>SCDBPTBSN2!SCDBPTBSN2_137BEGN_18</vt:lpstr>
      <vt:lpstr>SCDBPTBSN2!SCDBPTBSN2_137BEGN_19</vt:lpstr>
      <vt:lpstr>SCDBPTBSN2!SCDBPTBSN2_137BEGN_2</vt:lpstr>
      <vt:lpstr>SCDBPTBSN2!SCDBPTBSN2_137BEGN_3</vt:lpstr>
      <vt:lpstr>SCDBPTBSN2!SCDBPTBSN2_137BEGN_4</vt:lpstr>
      <vt:lpstr>SCDBPTBSN2!SCDBPTBSN2_137BEGN_5</vt:lpstr>
      <vt:lpstr>SCDBPTBSN2!SCDBPTBSN2_137BEGN_6</vt:lpstr>
      <vt:lpstr>SCDBPTBSN2!SCDBPTBSN2_137BEGN_7</vt:lpstr>
      <vt:lpstr>SCDBPTBSN2!SCDBPTBSN2_137BEGN_8</vt:lpstr>
      <vt:lpstr>SCDBPTBSN2!SCDBPTBSN2_137BEGN_9</vt:lpstr>
      <vt:lpstr>SCDBPTBSN2!SCDBPTBSN2_137ENDI_10</vt:lpstr>
      <vt:lpstr>SCDBPTBSN2!SCDBPTBSN2_137ENDI_11</vt:lpstr>
      <vt:lpstr>SCDBPTBSN2!SCDBPTBSN2_137ENDI_12</vt:lpstr>
      <vt:lpstr>SCDBPTBSN2!SCDBPTBSN2_137ENDI_13</vt:lpstr>
      <vt:lpstr>SCDBPTBSN2!SCDBPTBSN2_137ENDI_14</vt:lpstr>
      <vt:lpstr>SCDBPTBSN2!SCDBPTBSN2_137ENDI_15</vt:lpstr>
      <vt:lpstr>SCDBPTBSN2!SCDBPTBSN2_137ENDI_16</vt:lpstr>
      <vt:lpstr>SCDBPTBSN2!SCDBPTBSN2_137ENDI_17</vt:lpstr>
      <vt:lpstr>SCDBPTBSN2!SCDBPTBSN2_137ENDI_18</vt:lpstr>
      <vt:lpstr>SCDBPTBSN2!SCDBPTBSN2_137ENDI_19</vt:lpstr>
      <vt:lpstr>SCDBPTBSN2!SCDBPTBSN2_137ENDI_2</vt:lpstr>
      <vt:lpstr>SCDBPTBSN2!SCDBPTBSN2_137ENDI_3</vt:lpstr>
      <vt:lpstr>SCDBPTBSN2!SCDBPTBSN2_137ENDI_4</vt:lpstr>
      <vt:lpstr>SCDBPTBSN2!SCDBPTBSN2_137ENDI_5</vt:lpstr>
      <vt:lpstr>SCDBPTBSN2!SCDBPTBSN2_137ENDI_6</vt:lpstr>
      <vt:lpstr>SCDBPTBSN2!SCDBPTBSN2_137ENDI_7</vt:lpstr>
      <vt:lpstr>SCDBPTBSN2!SCDBPTBSN2_137ENDI_8</vt:lpstr>
      <vt:lpstr>SCDBPTBSN2!SCDBPTBSN2_137ENDI_9</vt:lpstr>
      <vt:lpstr>SCDBPTBSN2!SCDBPTBSN2_1389999_15</vt:lpstr>
      <vt:lpstr>SCDBPTBSN2!SCDBPTBSN2_1389999_16</vt:lpstr>
      <vt:lpstr>SCDBPTBSN2!SCDBPTBSN2_1389999_17</vt:lpstr>
      <vt:lpstr>SCDBPTBSN2!SCDBPTBSN2_1389999_18</vt:lpstr>
      <vt:lpstr>SCDBPTBSN2!SCDBPTBSN2_1399999_15</vt:lpstr>
      <vt:lpstr>SCDBPTBSN2!SCDBPTBSN2_1399999_16</vt:lpstr>
      <vt:lpstr>SCDBPTBSN2!SCDBPTBSN2_1399999_17</vt:lpstr>
      <vt:lpstr>SCDBPTBSN2!SCDBPTBSN2_1399999_18</vt:lpstr>
      <vt:lpstr>SCDBPTBSN2!SCDBPTBSN2_1409999_15</vt:lpstr>
      <vt:lpstr>SCDBPTBSN2!SCDBPTBSN2_1409999_16</vt:lpstr>
      <vt:lpstr>SCDBPTBSN2!SCDBPTBSN2_1409999_17</vt:lpstr>
      <vt:lpstr>SCDBPTBSN2!SCDBPTBSN2_1409999_18</vt:lpstr>
      <vt:lpstr>SCDBPTBSN2!SCDBPTBSN2_1419999_15</vt:lpstr>
      <vt:lpstr>SCDBPTBSN2!SCDBPTBSN2_1419999_16</vt:lpstr>
      <vt:lpstr>SCDBPTBSN2!SCDBPTBSN2_1419999_17</vt:lpstr>
      <vt:lpstr>SCDBPTBSN2!SCDBPTBSN2_1419999_18</vt:lpstr>
      <vt:lpstr>SCDBPTBSN2!SCDBPTBSN2_1429999_15</vt:lpstr>
      <vt:lpstr>SCDBPTBSN2!SCDBPTBSN2_1429999_16</vt:lpstr>
      <vt:lpstr>SCDBPTBSN2!SCDBPTBSN2_1429999_17</vt:lpstr>
      <vt:lpstr>SCDBPTBSN2!SCDBPTBSN2_1429999_18</vt:lpstr>
      <vt:lpstr>SCDBPTBSN2!SCDBPTBSN2_1439999_15</vt:lpstr>
      <vt:lpstr>SCDBPTBSN2!SCDBPTBSN2_1439999_16</vt:lpstr>
      <vt:lpstr>SCDBPTBSN2!SCDBPTBSN2_1439999_17</vt:lpstr>
      <vt:lpstr>SCDBPTBSN2!SCDBPTBSN2_1439999_18</vt:lpstr>
      <vt:lpstr>SCDBPTBSN2!SCDBPTBSN2_1449999_15</vt:lpstr>
      <vt:lpstr>SCDBPTBSN2!SCDBPTBSN2_1449999_16</vt:lpstr>
      <vt:lpstr>SCDBPTBSN2!SCDBPTBSN2_1449999_17</vt:lpstr>
      <vt:lpstr>SCDBPTBSN2!SCDBPTBSN2_1449999_18</vt:lpstr>
      <vt:lpstr>SCDBPTBSN2B!SCDBPTBSN2B_0000000_Range</vt:lpstr>
      <vt:lpstr>SCDBPTBSN2B!SCDBPTBSN2B_9999999_2</vt:lpstr>
      <vt:lpstr>SCDBPTBSN2B!SCDBPTBSN2B_BEGINNG_1</vt:lpstr>
      <vt:lpstr>SCDBPTBSN2B!SCDBPTBSN2B_BEGINNG_2</vt:lpstr>
      <vt:lpstr>SCDBPTBSN2B!SCDBPTBSN2B_ENDINGG_2</vt:lpstr>
      <vt:lpstr>SCDBPTBSN2FE!SCDBPTBSN2FE_A0000_Range</vt:lpstr>
      <vt:lpstr>SCDBPTBSN2FE!SCDBPTBSN2FE_A0001_1</vt:lpstr>
      <vt:lpstr>SCDBPTBSN2FE!SCDBPTBSN2FE_A0001_2</vt:lpstr>
      <vt:lpstr>SCDBPTBSN2FE!SCDBPTBSN2FE_ABEGN_1</vt:lpstr>
      <vt:lpstr>SCDBPTBSN2FE!SCDBPTBSN2FE_ABEGN_2</vt:lpstr>
      <vt:lpstr>SCDBPTBSN2FE!SCDBPTBSN2FE_AENDI_1</vt:lpstr>
      <vt:lpstr>SCDBPTBSN2FE!SCDBPTBSN2FE_AENDI_2</vt:lpstr>
      <vt:lpstr>SCDBPTBVER!SCDBPTBVER_01_1</vt:lpstr>
      <vt:lpstr>SCDBPTBVER!SCDBPTBVER_01_2</vt:lpstr>
      <vt:lpstr>SCDBPTBVER!SCDBPTBVER_01_3</vt:lpstr>
      <vt:lpstr>SCDBPTBVER!SCDBPTBVER_01_4</vt:lpstr>
      <vt:lpstr>SCDBPTBVER!SCDBPTBVER_02_4</vt:lpstr>
      <vt:lpstr>SCDBPTBVER!SCDBPTBVER_03.11_2</vt:lpstr>
      <vt:lpstr>SCDBPTBVER!SCDBPTBVER_03.12_2</vt:lpstr>
      <vt:lpstr>SCDBPTBVER!SCDBPTBVER_03.12_3</vt:lpstr>
      <vt:lpstr>SCDBPTBVER!SCDBPTBVER_03.21_1</vt:lpstr>
      <vt:lpstr>SCDBPTBVER!SCDBPTBVER_03.22_1</vt:lpstr>
      <vt:lpstr>SCDBPTBVER!SCDBPTBVER_03.22_2</vt:lpstr>
      <vt:lpstr>SCDBPTBVER!SCDBPTBVER_03.23_1</vt:lpstr>
      <vt:lpstr>SCDBPTBVER!SCDBPTBVER_03.24_1</vt:lpstr>
      <vt:lpstr>SCDBPTBVER!SCDBPTBVER_03.24_2</vt:lpstr>
      <vt:lpstr>SCDBPTBVER!SCDBPTBVER_03.24_3</vt:lpstr>
      <vt:lpstr>SCDBPTBVER!SCDBPTBVER_03.3_4</vt:lpstr>
      <vt:lpstr>SCDBPTBVER!SCDBPTBVER_04.1_2</vt:lpstr>
      <vt:lpstr>SCDBPTBVER!SCDBPTBVER_04.21_1</vt:lpstr>
      <vt:lpstr>SCDBPTBVER!SCDBPTBVER_04.22_1</vt:lpstr>
      <vt:lpstr>SCDBPTBVER!SCDBPTBVER_04.22_2</vt:lpstr>
      <vt:lpstr>SCDBPTBVER!SCDBPTBVER_04.3_4</vt:lpstr>
      <vt:lpstr>SCDBPTBVER!SCDBPTBVER_05.1_4</vt:lpstr>
      <vt:lpstr>SCDBPTBVER!SCDBPTBVER_05.2_4</vt:lpstr>
      <vt:lpstr>SCDBPTBVER!SCDBPTBVER_06_4</vt:lpstr>
      <vt:lpstr>SCDBPTBVER!SCDBPTBVER_07_4</vt:lpstr>
      <vt:lpstr>SCDBPTBVER!SCDBPTBVER_08_4</vt:lpstr>
      <vt:lpstr>SCDBPTCSN1!SCDBPTCSN1_0000000_Range</vt:lpstr>
      <vt:lpstr>SCDBPTCSN1!SCDBPTCSN1_0000001_1</vt:lpstr>
      <vt:lpstr>SCDBPTCSN1!SCDBPTCSN1_0000001_10</vt:lpstr>
      <vt:lpstr>SCDBPTCSN1!SCDBPTCSN1_0000001_11</vt:lpstr>
      <vt:lpstr>SCDBPTCSN1!SCDBPTCSN1_0000001_12</vt:lpstr>
      <vt:lpstr>SCDBPTCSN1!SCDBPTCSN1_0000001_13</vt:lpstr>
      <vt:lpstr>SCDBPTCSN1!SCDBPTCSN1_0000001_14</vt:lpstr>
      <vt:lpstr>SCDBPTCSN1!SCDBPTCSN1_0000001_15</vt:lpstr>
      <vt:lpstr>SCDBPTCSN1!SCDBPTCSN1_0000001_16</vt:lpstr>
      <vt:lpstr>SCDBPTCSN1!SCDBPTCSN1_0000001_17</vt:lpstr>
      <vt:lpstr>SCDBPTCSN1!SCDBPTCSN1_0000001_18</vt:lpstr>
      <vt:lpstr>SCDBPTCSN1!SCDBPTCSN1_0000001_2</vt:lpstr>
      <vt:lpstr>SCDBPTCSN1!SCDBPTCSN1_0000001_3</vt:lpstr>
      <vt:lpstr>SCDBPTCSN1!SCDBPTCSN1_0000001_4</vt:lpstr>
      <vt:lpstr>SCDBPTCSN1!SCDBPTCSN1_0000001_5</vt:lpstr>
      <vt:lpstr>SCDBPTCSN1!SCDBPTCSN1_0000001_6</vt:lpstr>
      <vt:lpstr>SCDBPTCSN1!SCDBPTCSN1_0000001_7</vt:lpstr>
      <vt:lpstr>SCDBPTCSN1!SCDBPTCSN1_0000001_8</vt:lpstr>
      <vt:lpstr>SCDBPTCSN1!SCDBPTCSN1_0000001_9</vt:lpstr>
      <vt:lpstr>SCDBPTCSN1!SCDBPTCSN1_9999999_10</vt:lpstr>
      <vt:lpstr>SCDBPTCSN1!SCDBPTCSN1_9999999_11</vt:lpstr>
      <vt:lpstr>SCDBPTCSN1!SCDBPTCSN1_9999999_12</vt:lpstr>
      <vt:lpstr>SCDBPTCSN1!SCDBPTCSN1_9999999_15</vt:lpstr>
      <vt:lpstr>SCDBPTCSN1!SCDBPTCSN1_9999999_16</vt:lpstr>
      <vt:lpstr>SCDBPTCSN1!SCDBPTCSN1_9999999_5</vt:lpstr>
      <vt:lpstr>SCDBPTCSN1!SCDBPTCSN1_9999999_6</vt:lpstr>
      <vt:lpstr>SCDBPTCSN1!SCDBPTCSN1_BEGINNG_1</vt:lpstr>
      <vt:lpstr>SCDBPTCSN1!SCDBPTCSN1_BEGINNG_10</vt:lpstr>
      <vt:lpstr>SCDBPTCSN1!SCDBPTCSN1_BEGINNG_11</vt:lpstr>
      <vt:lpstr>SCDBPTCSN1!SCDBPTCSN1_BEGINNG_12</vt:lpstr>
      <vt:lpstr>SCDBPTCSN1!SCDBPTCSN1_BEGINNG_13</vt:lpstr>
      <vt:lpstr>SCDBPTCSN1!SCDBPTCSN1_BEGINNG_14</vt:lpstr>
      <vt:lpstr>SCDBPTCSN1!SCDBPTCSN1_BEGINNG_15</vt:lpstr>
      <vt:lpstr>SCDBPTCSN1!SCDBPTCSN1_BEGINNG_16</vt:lpstr>
      <vt:lpstr>SCDBPTCSN1!SCDBPTCSN1_BEGINNG_17</vt:lpstr>
      <vt:lpstr>SCDBPTCSN1!SCDBPTCSN1_BEGINNG_18</vt:lpstr>
      <vt:lpstr>SCDBPTCSN1!SCDBPTCSN1_BEGINNG_2</vt:lpstr>
      <vt:lpstr>SCDBPTCSN1!SCDBPTCSN1_BEGINNG_3</vt:lpstr>
      <vt:lpstr>SCDBPTCSN1!SCDBPTCSN1_BEGINNG_4</vt:lpstr>
      <vt:lpstr>SCDBPTCSN1!SCDBPTCSN1_BEGINNG_5</vt:lpstr>
      <vt:lpstr>SCDBPTCSN1!SCDBPTCSN1_BEGINNG_6</vt:lpstr>
      <vt:lpstr>SCDBPTCSN1!SCDBPTCSN1_BEGINNG_7</vt:lpstr>
      <vt:lpstr>SCDBPTCSN1!SCDBPTCSN1_BEGINNG_8</vt:lpstr>
      <vt:lpstr>SCDBPTCSN1!SCDBPTCSN1_BEGINNG_9</vt:lpstr>
      <vt:lpstr>SCDBPTCSN1!SCDBPTCSN1_ENDINGG_10</vt:lpstr>
      <vt:lpstr>SCDBPTCSN1!SCDBPTCSN1_ENDINGG_11</vt:lpstr>
      <vt:lpstr>SCDBPTCSN1!SCDBPTCSN1_ENDINGG_12</vt:lpstr>
      <vt:lpstr>SCDBPTCSN1!SCDBPTCSN1_ENDINGG_13</vt:lpstr>
      <vt:lpstr>SCDBPTCSN1!SCDBPTCSN1_ENDINGG_14</vt:lpstr>
      <vt:lpstr>SCDBPTCSN1!SCDBPTCSN1_ENDINGG_15</vt:lpstr>
      <vt:lpstr>SCDBPTCSN1!SCDBPTCSN1_ENDINGG_16</vt:lpstr>
      <vt:lpstr>SCDBPTCSN1!SCDBPTCSN1_ENDINGG_17</vt:lpstr>
      <vt:lpstr>SCDBPTCSN1!SCDBPTCSN1_ENDINGG_18</vt:lpstr>
      <vt:lpstr>SCDBPTCSN1!SCDBPTCSN1_ENDINGG_2</vt:lpstr>
      <vt:lpstr>SCDBPTCSN1!SCDBPTCSN1_ENDINGG_3</vt:lpstr>
      <vt:lpstr>SCDBPTCSN1!SCDBPTCSN1_ENDINGG_4</vt:lpstr>
      <vt:lpstr>SCDBPTCSN1!SCDBPTCSN1_ENDINGG_5</vt:lpstr>
      <vt:lpstr>SCDBPTCSN1!SCDBPTCSN1_ENDINGG_6</vt:lpstr>
      <vt:lpstr>SCDBPTCSN1!SCDBPTCSN1_ENDINGG_7</vt:lpstr>
      <vt:lpstr>SCDBPTCSN1!SCDBPTCSN1_ENDINGG_8</vt:lpstr>
      <vt:lpstr>SCDBPTCSN1!SCDBPTCSN1_ENDINGG_9</vt:lpstr>
      <vt:lpstr>SCDBPTCSN2!SCDBPTCSN2_01_1</vt:lpstr>
      <vt:lpstr>SCDBPTCSN2!SCDBPTCSN2_01_10</vt:lpstr>
      <vt:lpstr>SCDBPTCSN2!SCDBPTCSN2_01_2</vt:lpstr>
      <vt:lpstr>SCDBPTCSN2!SCDBPTCSN2_01_3</vt:lpstr>
      <vt:lpstr>SCDBPTCSN2!SCDBPTCSN2_01_4</vt:lpstr>
      <vt:lpstr>SCDBPTCSN2!SCDBPTCSN2_01_5</vt:lpstr>
      <vt:lpstr>SCDBPTCSN2!SCDBPTCSN2_01_6</vt:lpstr>
      <vt:lpstr>SCDBPTCSN2!SCDBPTCSN2_01_7</vt:lpstr>
      <vt:lpstr>SCDBPTCSN2!SCDBPTCSN2_01_8</vt:lpstr>
      <vt:lpstr>SCDBPTCSN2!SCDBPTCSN2_01_9</vt:lpstr>
      <vt:lpstr>SCDBPTCSN2!SCDBPTCSN2_02_1</vt:lpstr>
      <vt:lpstr>SCDBPTCSN2!SCDBPTCSN2_02_10</vt:lpstr>
      <vt:lpstr>SCDBPTCSN2!SCDBPTCSN2_02_2</vt:lpstr>
      <vt:lpstr>SCDBPTCSN2!SCDBPTCSN2_02_3</vt:lpstr>
      <vt:lpstr>SCDBPTCSN2!SCDBPTCSN2_02_4</vt:lpstr>
      <vt:lpstr>SCDBPTCSN2!SCDBPTCSN2_02_5</vt:lpstr>
      <vt:lpstr>SCDBPTCSN2!SCDBPTCSN2_02_6</vt:lpstr>
      <vt:lpstr>SCDBPTCSN2!SCDBPTCSN2_02_7</vt:lpstr>
      <vt:lpstr>SCDBPTCSN2!SCDBPTCSN2_02_8</vt:lpstr>
      <vt:lpstr>SCDBPTCSN2!SCDBPTCSN2_02_9</vt:lpstr>
      <vt:lpstr>SCDBPTCSN2!SCDBPTCSN2_03_10</vt:lpstr>
      <vt:lpstr>SCDBPTCSN2!SCDBPTCSN2_03_2</vt:lpstr>
      <vt:lpstr>SCDBPTCSN2!SCDBPTCSN2_03_4</vt:lpstr>
      <vt:lpstr>SCDBPTCSN2!SCDBPTCSN2_03_6</vt:lpstr>
      <vt:lpstr>SCDBPTCSN2!SCDBPTCSN2_03_8</vt:lpstr>
      <vt:lpstr>SCDBPTCSN2!SCDBPTCSN2_04_1</vt:lpstr>
      <vt:lpstr>SCDBPTCSN2!SCDBPTCSN2_04_10</vt:lpstr>
      <vt:lpstr>SCDBPTCSN2!SCDBPTCSN2_04_2</vt:lpstr>
      <vt:lpstr>SCDBPTCSN2!SCDBPTCSN2_04_3</vt:lpstr>
      <vt:lpstr>SCDBPTCSN2!SCDBPTCSN2_04_4</vt:lpstr>
      <vt:lpstr>SCDBPTCSN2!SCDBPTCSN2_04_5</vt:lpstr>
      <vt:lpstr>SCDBPTCSN2!SCDBPTCSN2_04_6</vt:lpstr>
      <vt:lpstr>SCDBPTCSN2!SCDBPTCSN2_04_7</vt:lpstr>
      <vt:lpstr>SCDBPTCSN2!SCDBPTCSN2_04_8</vt:lpstr>
      <vt:lpstr>SCDBPTCSN2!SCDBPTCSN2_04_9</vt:lpstr>
      <vt:lpstr>SCDBPTCSN2!SCDBPTCSN2_05_1</vt:lpstr>
      <vt:lpstr>SCDBPTCSN2!SCDBPTCSN2_05_10</vt:lpstr>
      <vt:lpstr>SCDBPTCSN2!SCDBPTCSN2_05_2</vt:lpstr>
      <vt:lpstr>SCDBPTCSN2!SCDBPTCSN2_05_3</vt:lpstr>
      <vt:lpstr>SCDBPTCSN2!SCDBPTCSN2_05_4</vt:lpstr>
      <vt:lpstr>SCDBPTCSN2!SCDBPTCSN2_05_5</vt:lpstr>
      <vt:lpstr>SCDBPTCSN2!SCDBPTCSN2_05_6</vt:lpstr>
      <vt:lpstr>SCDBPTCSN2!SCDBPTCSN2_05_7</vt:lpstr>
      <vt:lpstr>SCDBPTCSN2!SCDBPTCSN2_05_8</vt:lpstr>
      <vt:lpstr>SCDBPTCSN2!SCDBPTCSN2_05_9</vt:lpstr>
      <vt:lpstr>SCDBPTCSN2!SCDBPTCSN2_06_10</vt:lpstr>
      <vt:lpstr>SCDBPTCSN2!SCDBPTCSN2_06_2</vt:lpstr>
      <vt:lpstr>SCDBPTCSN2!SCDBPTCSN2_06_4</vt:lpstr>
      <vt:lpstr>SCDBPTCSN2!SCDBPTCSN2_06_6</vt:lpstr>
      <vt:lpstr>SCDBPTCSN2!SCDBPTCSN2_06_8</vt:lpstr>
      <vt:lpstr>SCDBPTCSN2!SCDBPTCSN2_07_1</vt:lpstr>
      <vt:lpstr>SCDBPTCSN2!SCDBPTCSN2_07_10</vt:lpstr>
      <vt:lpstr>SCDBPTCSN2!SCDBPTCSN2_07_2</vt:lpstr>
      <vt:lpstr>SCDBPTCSN2!SCDBPTCSN2_07_3</vt:lpstr>
      <vt:lpstr>SCDBPTCSN2!SCDBPTCSN2_07_4</vt:lpstr>
      <vt:lpstr>SCDBPTCSN2!SCDBPTCSN2_07_5</vt:lpstr>
      <vt:lpstr>SCDBPTCSN2!SCDBPTCSN2_07_6</vt:lpstr>
      <vt:lpstr>SCDBPTCSN2!SCDBPTCSN2_07_7</vt:lpstr>
      <vt:lpstr>SCDBPTCSN2!SCDBPTCSN2_07_8</vt:lpstr>
      <vt:lpstr>SCDBPTCSN2!SCDBPTCSN2_07_9</vt:lpstr>
      <vt:lpstr>SCDBPTD!SCDBPTD_0199999_1</vt:lpstr>
      <vt:lpstr>SCDBPTD!SCDBPTD_0199999_10</vt:lpstr>
      <vt:lpstr>SCDBPTD!SCDBPTD_0199999_11</vt:lpstr>
      <vt:lpstr>SCDBPTD!SCDBPTD_0199999_12</vt:lpstr>
      <vt:lpstr>SCDBPTD!SCDBPTD_0199999_4</vt:lpstr>
      <vt:lpstr>SCDBPTD!SCDBPTD_0199999_5</vt:lpstr>
      <vt:lpstr>SCDBPTD!SCDBPTD_0199999_6</vt:lpstr>
      <vt:lpstr>SCDBPTD!SCDBPTD_0199999_7</vt:lpstr>
      <vt:lpstr>SCDBPTD!SCDBPTD_0199999_8</vt:lpstr>
      <vt:lpstr>SCDBPTD!SCDBPTD_0199999_9</vt:lpstr>
      <vt:lpstr>SCDBPTD!SCDBPTD_0200000_Range</vt:lpstr>
      <vt:lpstr>SCDBPTD!SCDBPTD_0200001_1</vt:lpstr>
      <vt:lpstr>SCDBPTD!SCDBPTD_0200001_10</vt:lpstr>
      <vt:lpstr>SCDBPTD!SCDBPTD_0200001_11</vt:lpstr>
      <vt:lpstr>SCDBPTD!SCDBPTD_0200001_12</vt:lpstr>
      <vt:lpstr>SCDBPTD!SCDBPTD_0200001_2</vt:lpstr>
      <vt:lpstr>SCDBPTD!SCDBPTD_0200001_3</vt:lpstr>
      <vt:lpstr>SCDBPTD!SCDBPTD_0200001_4</vt:lpstr>
      <vt:lpstr>SCDBPTD!SCDBPTD_0200001_5</vt:lpstr>
      <vt:lpstr>SCDBPTD!SCDBPTD_0200001_6</vt:lpstr>
      <vt:lpstr>SCDBPTD!SCDBPTD_0200001_7</vt:lpstr>
      <vt:lpstr>SCDBPTD!SCDBPTD_0200001_8</vt:lpstr>
      <vt:lpstr>SCDBPTD!SCDBPTD_0200001_9</vt:lpstr>
      <vt:lpstr>SCDBPTD!SCDBPTD_0299999_10</vt:lpstr>
      <vt:lpstr>SCDBPTD!SCDBPTD_0299999_11</vt:lpstr>
      <vt:lpstr>SCDBPTD!SCDBPTD_0299999_12</vt:lpstr>
      <vt:lpstr>SCDBPTD!SCDBPTD_0299999_4</vt:lpstr>
      <vt:lpstr>SCDBPTD!SCDBPTD_0299999_5</vt:lpstr>
      <vt:lpstr>SCDBPTD!SCDBPTD_0299999_6</vt:lpstr>
      <vt:lpstr>SCDBPTD!SCDBPTD_0299999_7</vt:lpstr>
      <vt:lpstr>SCDBPTD!SCDBPTD_0299999_8</vt:lpstr>
      <vt:lpstr>SCDBPTD!SCDBPTD_0299999_9</vt:lpstr>
      <vt:lpstr>SCDBPTD!SCDBPTD_02BEGIN_1</vt:lpstr>
      <vt:lpstr>SCDBPTD!SCDBPTD_02BEGIN_10</vt:lpstr>
      <vt:lpstr>SCDBPTD!SCDBPTD_02BEGIN_11</vt:lpstr>
      <vt:lpstr>SCDBPTD!SCDBPTD_02BEGIN_12</vt:lpstr>
      <vt:lpstr>SCDBPTD!SCDBPTD_02BEGIN_2</vt:lpstr>
      <vt:lpstr>SCDBPTD!SCDBPTD_02BEGIN_3</vt:lpstr>
      <vt:lpstr>SCDBPTD!SCDBPTD_02BEGIN_4</vt:lpstr>
      <vt:lpstr>SCDBPTD!SCDBPTD_02BEGIN_5</vt:lpstr>
      <vt:lpstr>SCDBPTD!SCDBPTD_02BEGIN_6</vt:lpstr>
      <vt:lpstr>SCDBPTD!SCDBPTD_02BEGIN_7</vt:lpstr>
      <vt:lpstr>SCDBPTD!SCDBPTD_02BEGIN_8</vt:lpstr>
      <vt:lpstr>SCDBPTD!SCDBPTD_02BEGIN_9</vt:lpstr>
      <vt:lpstr>SCDBPTD!SCDBPTD_02ENDIN_1</vt:lpstr>
      <vt:lpstr>SCDBPTD!SCDBPTD_02ENDIN_10</vt:lpstr>
      <vt:lpstr>SCDBPTD!SCDBPTD_02ENDIN_11</vt:lpstr>
      <vt:lpstr>SCDBPTD!SCDBPTD_02ENDIN_12</vt:lpstr>
      <vt:lpstr>SCDBPTD!SCDBPTD_02ENDIN_2</vt:lpstr>
      <vt:lpstr>SCDBPTD!SCDBPTD_02ENDIN_3</vt:lpstr>
      <vt:lpstr>SCDBPTD!SCDBPTD_02ENDIN_4</vt:lpstr>
      <vt:lpstr>SCDBPTD!SCDBPTD_02ENDIN_5</vt:lpstr>
      <vt:lpstr>SCDBPTD!SCDBPTD_02ENDIN_6</vt:lpstr>
      <vt:lpstr>SCDBPTD!SCDBPTD_02ENDIN_7</vt:lpstr>
      <vt:lpstr>SCDBPTD!SCDBPTD_02ENDIN_8</vt:lpstr>
      <vt:lpstr>SCDBPTD!SCDBPTD_02ENDIN_9</vt:lpstr>
      <vt:lpstr>SCDBPTD!SCDBPTD_0300000_Range</vt:lpstr>
      <vt:lpstr>SCDBPTD!SCDBPTD_0300001_1</vt:lpstr>
      <vt:lpstr>SCDBPTD!SCDBPTD_0300001_10</vt:lpstr>
      <vt:lpstr>SCDBPTD!SCDBPTD_0300001_11</vt:lpstr>
      <vt:lpstr>SCDBPTD!SCDBPTD_0300001_12</vt:lpstr>
      <vt:lpstr>SCDBPTD!SCDBPTD_0300001_2</vt:lpstr>
      <vt:lpstr>SCDBPTD!SCDBPTD_0300001_3</vt:lpstr>
      <vt:lpstr>SCDBPTD!SCDBPTD_0300001_4</vt:lpstr>
      <vt:lpstr>SCDBPTD!SCDBPTD_0300001_5</vt:lpstr>
      <vt:lpstr>SCDBPTD!SCDBPTD_0300001_6</vt:lpstr>
      <vt:lpstr>SCDBPTD!SCDBPTD_0300001_7</vt:lpstr>
      <vt:lpstr>SCDBPTD!SCDBPTD_0300001_8</vt:lpstr>
      <vt:lpstr>SCDBPTD!SCDBPTD_0300001_9</vt:lpstr>
      <vt:lpstr>SCDBPTD!SCDBPTD_0399999_10</vt:lpstr>
      <vt:lpstr>SCDBPTD!SCDBPTD_0399999_11</vt:lpstr>
      <vt:lpstr>SCDBPTD!SCDBPTD_0399999_12</vt:lpstr>
      <vt:lpstr>SCDBPTD!SCDBPTD_0399999_4</vt:lpstr>
      <vt:lpstr>SCDBPTD!SCDBPTD_0399999_5</vt:lpstr>
      <vt:lpstr>SCDBPTD!SCDBPTD_0399999_6</vt:lpstr>
      <vt:lpstr>SCDBPTD!SCDBPTD_0399999_7</vt:lpstr>
      <vt:lpstr>SCDBPTD!SCDBPTD_0399999_8</vt:lpstr>
      <vt:lpstr>SCDBPTD!SCDBPTD_0399999_9</vt:lpstr>
      <vt:lpstr>SCDBPTD!SCDBPTD_03BEGIN_1</vt:lpstr>
      <vt:lpstr>SCDBPTD!SCDBPTD_03BEGIN_10</vt:lpstr>
      <vt:lpstr>SCDBPTD!SCDBPTD_03BEGIN_11</vt:lpstr>
      <vt:lpstr>SCDBPTD!SCDBPTD_03BEGIN_12</vt:lpstr>
      <vt:lpstr>SCDBPTD!SCDBPTD_03BEGIN_2</vt:lpstr>
      <vt:lpstr>SCDBPTD!SCDBPTD_03BEGIN_3</vt:lpstr>
      <vt:lpstr>SCDBPTD!SCDBPTD_03BEGIN_4</vt:lpstr>
      <vt:lpstr>SCDBPTD!SCDBPTD_03BEGIN_5</vt:lpstr>
      <vt:lpstr>SCDBPTD!SCDBPTD_03BEGIN_6</vt:lpstr>
      <vt:lpstr>SCDBPTD!SCDBPTD_03BEGIN_7</vt:lpstr>
      <vt:lpstr>SCDBPTD!SCDBPTD_03BEGIN_8</vt:lpstr>
      <vt:lpstr>SCDBPTD!SCDBPTD_03BEGIN_9</vt:lpstr>
      <vt:lpstr>SCDBPTD!SCDBPTD_03ENDIN_1</vt:lpstr>
      <vt:lpstr>SCDBPTD!SCDBPTD_03ENDIN_10</vt:lpstr>
      <vt:lpstr>SCDBPTD!SCDBPTD_03ENDIN_11</vt:lpstr>
      <vt:lpstr>SCDBPTD!SCDBPTD_03ENDIN_12</vt:lpstr>
      <vt:lpstr>SCDBPTD!SCDBPTD_03ENDIN_2</vt:lpstr>
      <vt:lpstr>SCDBPTD!SCDBPTD_03ENDIN_3</vt:lpstr>
      <vt:lpstr>SCDBPTD!SCDBPTD_03ENDIN_4</vt:lpstr>
      <vt:lpstr>SCDBPTD!SCDBPTD_03ENDIN_5</vt:lpstr>
      <vt:lpstr>SCDBPTD!SCDBPTD_03ENDIN_6</vt:lpstr>
      <vt:lpstr>SCDBPTD!SCDBPTD_03ENDIN_7</vt:lpstr>
      <vt:lpstr>SCDBPTD!SCDBPTD_03ENDIN_8</vt:lpstr>
      <vt:lpstr>SCDBPTD!SCDBPTD_03ENDIN_9</vt:lpstr>
      <vt:lpstr>SCDBPTD!SCDBPTD_0400000_Range</vt:lpstr>
      <vt:lpstr>SCDBPTD!SCDBPTD_0499999_10</vt:lpstr>
      <vt:lpstr>SCDBPTD!SCDBPTD_0499999_11</vt:lpstr>
      <vt:lpstr>SCDBPTD!SCDBPTD_0499999_12</vt:lpstr>
      <vt:lpstr>SCDBPTD!SCDBPTD_0499999_4</vt:lpstr>
      <vt:lpstr>SCDBPTD!SCDBPTD_0499999_5</vt:lpstr>
      <vt:lpstr>SCDBPTD!SCDBPTD_0499999_6</vt:lpstr>
      <vt:lpstr>SCDBPTD!SCDBPTD_0499999_7</vt:lpstr>
      <vt:lpstr>SCDBPTD!SCDBPTD_0499999_8</vt:lpstr>
      <vt:lpstr>SCDBPTD!SCDBPTD_0499999_9</vt:lpstr>
      <vt:lpstr>SCDBPTD!SCDBPTD_04BEGIN_1</vt:lpstr>
      <vt:lpstr>SCDBPTD!SCDBPTD_04BEGIN_10</vt:lpstr>
      <vt:lpstr>SCDBPTD!SCDBPTD_04BEGIN_11</vt:lpstr>
      <vt:lpstr>SCDBPTD!SCDBPTD_04BEGIN_12</vt:lpstr>
      <vt:lpstr>SCDBPTD!SCDBPTD_04BEGIN_2</vt:lpstr>
      <vt:lpstr>SCDBPTD!SCDBPTD_04BEGIN_3</vt:lpstr>
      <vt:lpstr>SCDBPTD!SCDBPTD_04BEGIN_4</vt:lpstr>
      <vt:lpstr>SCDBPTD!SCDBPTD_04BEGIN_5</vt:lpstr>
      <vt:lpstr>SCDBPTD!SCDBPTD_04BEGIN_6</vt:lpstr>
      <vt:lpstr>SCDBPTD!SCDBPTD_04BEGIN_7</vt:lpstr>
      <vt:lpstr>SCDBPTD!SCDBPTD_04BEGIN_8</vt:lpstr>
      <vt:lpstr>SCDBPTD!SCDBPTD_04BEGIN_9</vt:lpstr>
      <vt:lpstr>SCDBPTD!SCDBPTD_04ENDIN_1</vt:lpstr>
      <vt:lpstr>SCDBPTD!SCDBPTD_04ENDIN_10</vt:lpstr>
      <vt:lpstr>SCDBPTD!SCDBPTD_04ENDIN_11</vt:lpstr>
      <vt:lpstr>SCDBPTD!SCDBPTD_04ENDIN_12</vt:lpstr>
      <vt:lpstr>SCDBPTD!SCDBPTD_04ENDIN_2</vt:lpstr>
      <vt:lpstr>SCDBPTD!SCDBPTD_04ENDIN_3</vt:lpstr>
      <vt:lpstr>SCDBPTD!SCDBPTD_04ENDIN_4</vt:lpstr>
      <vt:lpstr>SCDBPTD!SCDBPTD_04ENDIN_5</vt:lpstr>
      <vt:lpstr>SCDBPTD!SCDBPTD_04ENDIN_6</vt:lpstr>
      <vt:lpstr>SCDBPTD!SCDBPTD_04ENDIN_7</vt:lpstr>
      <vt:lpstr>SCDBPTD!SCDBPTD_04ENDIN_8</vt:lpstr>
      <vt:lpstr>SCDBPTD!SCDBPTD_04ENDIN_9</vt:lpstr>
      <vt:lpstr>SCDBPTD!SCDBPTD_0500000_Range</vt:lpstr>
      <vt:lpstr>SCDBPTD!SCDBPTD_0599999_10</vt:lpstr>
      <vt:lpstr>SCDBPTD!SCDBPTD_0599999_11</vt:lpstr>
      <vt:lpstr>SCDBPTD!SCDBPTD_0599999_12</vt:lpstr>
      <vt:lpstr>SCDBPTD!SCDBPTD_0599999_4</vt:lpstr>
      <vt:lpstr>SCDBPTD!SCDBPTD_0599999_5</vt:lpstr>
      <vt:lpstr>SCDBPTD!SCDBPTD_0599999_6</vt:lpstr>
      <vt:lpstr>SCDBPTD!SCDBPTD_0599999_7</vt:lpstr>
      <vt:lpstr>SCDBPTD!SCDBPTD_0599999_8</vt:lpstr>
      <vt:lpstr>SCDBPTD!SCDBPTD_0599999_9</vt:lpstr>
      <vt:lpstr>SCDBPTD!SCDBPTD_05BEGIN_1</vt:lpstr>
      <vt:lpstr>SCDBPTD!SCDBPTD_05BEGIN_10</vt:lpstr>
      <vt:lpstr>SCDBPTD!SCDBPTD_05BEGIN_11</vt:lpstr>
      <vt:lpstr>SCDBPTD!SCDBPTD_05BEGIN_12</vt:lpstr>
      <vt:lpstr>SCDBPTD!SCDBPTD_05BEGIN_2</vt:lpstr>
      <vt:lpstr>SCDBPTD!SCDBPTD_05BEGIN_3</vt:lpstr>
      <vt:lpstr>SCDBPTD!SCDBPTD_05BEGIN_4</vt:lpstr>
      <vt:lpstr>SCDBPTD!SCDBPTD_05BEGIN_5</vt:lpstr>
      <vt:lpstr>SCDBPTD!SCDBPTD_05BEGIN_6</vt:lpstr>
      <vt:lpstr>SCDBPTD!SCDBPTD_05BEGIN_7</vt:lpstr>
      <vt:lpstr>SCDBPTD!SCDBPTD_05BEGIN_8</vt:lpstr>
      <vt:lpstr>SCDBPTD!SCDBPTD_05BEGIN_9</vt:lpstr>
      <vt:lpstr>SCDBPTD!SCDBPTD_05ENDIN_1</vt:lpstr>
      <vt:lpstr>SCDBPTD!SCDBPTD_05ENDIN_10</vt:lpstr>
      <vt:lpstr>SCDBPTD!SCDBPTD_05ENDIN_11</vt:lpstr>
      <vt:lpstr>SCDBPTD!SCDBPTD_05ENDIN_12</vt:lpstr>
      <vt:lpstr>SCDBPTD!SCDBPTD_05ENDIN_2</vt:lpstr>
      <vt:lpstr>SCDBPTD!SCDBPTD_05ENDIN_3</vt:lpstr>
      <vt:lpstr>SCDBPTD!SCDBPTD_05ENDIN_4</vt:lpstr>
      <vt:lpstr>SCDBPTD!SCDBPTD_05ENDIN_5</vt:lpstr>
      <vt:lpstr>SCDBPTD!SCDBPTD_05ENDIN_6</vt:lpstr>
      <vt:lpstr>SCDBPTD!SCDBPTD_05ENDIN_7</vt:lpstr>
      <vt:lpstr>SCDBPTD!SCDBPTD_05ENDIN_8</vt:lpstr>
      <vt:lpstr>SCDBPTD!SCDBPTD_05ENDIN_9</vt:lpstr>
      <vt:lpstr>SCDBPTD!SCDBPTD_0600000_Range</vt:lpstr>
      <vt:lpstr>SCDBPTD!SCDBPTD_0699999_10</vt:lpstr>
      <vt:lpstr>SCDBPTD!SCDBPTD_0699999_11</vt:lpstr>
      <vt:lpstr>SCDBPTD!SCDBPTD_0699999_12</vt:lpstr>
      <vt:lpstr>SCDBPTD!SCDBPTD_0699999_4</vt:lpstr>
      <vt:lpstr>SCDBPTD!SCDBPTD_0699999_5</vt:lpstr>
      <vt:lpstr>SCDBPTD!SCDBPTD_0699999_6</vt:lpstr>
      <vt:lpstr>SCDBPTD!SCDBPTD_0699999_7</vt:lpstr>
      <vt:lpstr>SCDBPTD!SCDBPTD_0699999_8</vt:lpstr>
      <vt:lpstr>SCDBPTD!SCDBPTD_0699999_9</vt:lpstr>
      <vt:lpstr>SCDBPTD!SCDBPTD_06BEGIN_1</vt:lpstr>
      <vt:lpstr>SCDBPTD!SCDBPTD_06BEGIN_10</vt:lpstr>
      <vt:lpstr>SCDBPTD!SCDBPTD_06BEGIN_11</vt:lpstr>
      <vt:lpstr>SCDBPTD!SCDBPTD_06BEGIN_12</vt:lpstr>
      <vt:lpstr>SCDBPTD!SCDBPTD_06BEGIN_2</vt:lpstr>
      <vt:lpstr>SCDBPTD!SCDBPTD_06BEGIN_3</vt:lpstr>
      <vt:lpstr>SCDBPTD!SCDBPTD_06BEGIN_4</vt:lpstr>
      <vt:lpstr>SCDBPTD!SCDBPTD_06BEGIN_5</vt:lpstr>
      <vt:lpstr>SCDBPTD!SCDBPTD_06BEGIN_6</vt:lpstr>
      <vt:lpstr>SCDBPTD!SCDBPTD_06BEGIN_7</vt:lpstr>
      <vt:lpstr>SCDBPTD!SCDBPTD_06BEGIN_8</vt:lpstr>
      <vt:lpstr>SCDBPTD!SCDBPTD_06BEGIN_9</vt:lpstr>
      <vt:lpstr>SCDBPTD!SCDBPTD_06ENDIN_1</vt:lpstr>
      <vt:lpstr>SCDBPTD!SCDBPTD_06ENDIN_10</vt:lpstr>
      <vt:lpstr>SCDBPTD!SCDBPTD_06ENDIN_11</vt:lpstr>
      <vt:lpstr>SCDBPTD!SCDBPTD_06ENDIN_12</vt:lpstr>
      <vt:lpstr>SCDBPTD!SCDBPTD_06ENDIN_2</vt:lpstr>
      <vt:lpstr>SCDBPTD!SCDBPTD_06ENDIN_3</vt:lpstr>
      <vt:lpstr>SCDBPTD!SCDBPTD_06ENDIN_4</vt:lpstr>
      <vt:lpstr>SCDBPTD!SCDBPTD_06ENDIN_5</vt:lpstr>
      <vt:lpstr>SCDBPTD!SCDBPTD_06ENDIN_6</vt:lpstr>
      <vt:lpstr>SCDBPTD!SCDBPTD_06ENDIN_7</vt:lpstr>
      <vt:lpstr>SCDBPTD!SCDBPTD_06ENDIN_8</vt:lpstr>
      <vt:lpstr>SCDBPTD!SCDBPTD_06ENDIN_9</vt:lpstr>
      <vt:lpstr>SCDBPTD!SCDBPTD_0700000_Range</vt:lpstr>
      <vt:lpstr>SCDBPTD!SCDBPTD_0799999_10</vt:lpstr>
      <vt:lpstr>SCDBPTD!SCDBPTD_0799999_11</vt:lpstr>
      <vt:lpstr>SCDBPTD!SCDBPTD_0799999_12</vt:lpstr>
      <vt:lpstr>SCDBPTD!SCDBPTD_0799999_4</vt:lpstr>
      <vt:lpstr>SCDBPTD!SCDBPTD_0799999_5</vt:lpstr>
      <vt:lpstr>SCDBPTD!SCDBPTD_0799999_6</vt:lpstr>
      <vt:lpstr>SCDBPTD!SCDBPTD_0799999_7</vt:lpstr>
      <vt:lpstr>SCDBPTD!SCDBPTD_0799999_8</vt:lpstr>
      <vt:lpstr>SCDBPTD!SCDBPTD_0799999_9</vt:lpstr>
      <vt:lpstr>SCDBPTD!SCDBPTD_07BEGIN_1</vt:lpstr>
      <vt:lpstr>SCDBPTD!SCDBPTD_07BEGIN_10</vt:lpstr>
      <vt:lpstr>SCDBPTD!SCDBPTD_07BEGIN_11</vt:lpstr>
      <vt:lpstr>SCDBPTD!SCDBPTD_07BEGIN_12</vt:lpstr>
      <vt:lpstr>SCDBPTD!SCDBPTD_07BEGIN_2</vt:lpstr>
      <vt:lpstr>SCDBPTD!SCDBPTD_07BEGIN_3</vt:lpstr>
      <vt:lpstr>SCDBPTD!SCDBPTD_07BEGIN_4</vt:lpstr>
      <vt:lpstr>SCDBPTD!SCDBPTD_07BEGIN_5</vt:lpstr>
      <vt:lpstr>SCDBPTD!SCDBPTD_07BEGIN_6</vt:lpstr>
      <vt:lpstr>SCDBPTD!SCDBPTD_07BEGIN_7</vt:lpstr>
      <vt:lpstr>SCDBPTD!SCDBPTD_07BEGIN_8</vt:lpstr>
      <vt:lpstr>SCDBPTD!SCDBPTD_07BEGIN_9</vt:lpstr>
      <vt:lpstr>SCDBPTD!SCDBPTD_07ENDIN_1</vt:lpstr>
      <vt:lpstr>SCDBPTD!SCDBPTD_07ENDIN_10</vt:lpstr>
      <vt:lpstr>SCDBPTD!SCDBPTD_07ENDIN_11</vt:lpstr>
      <vt:lpstr>SCDBPTD!SCDBPTD_07ENDIN_12</vt:lpstr>
      <vt:lpstr>SCDBPTD!SCDBPTD_07ENDIN_2</vt:lpstr>
      <vt:lpstr>SCDBPTD!SCDBPTD_07ENDIN_3</vt:lpstr>
      <vt:lpstr>SCDBPTD!SCDBPTD_07ENDIN_4</vt:lpstr>
      <vt:lpstr>SCDBPTD!SCDBPTD_07ENDIN_5</vt:lpstr>
      <vt:lpstr>SCDBPTD!SCDBPTD_07ENDIN_6</vt:lpstr>
      <vt:lpstr>SCDBPTD!SCDBPTD_07ENDIN_7</vt:lpstr>
      <vt:lpstr>SCDBPTD!SCDBPTD_07ENDIN_8</vt:lpstr>
      <vt:lpstr>SCDBPTD!SCDBPTD_07ENDIN_9</vt:lpstr>
      <vt:lpstr>SCDBPTD!SCDBPTD_0899999_10</vt:lpstr>
      <vt:lpstr>SCDBPTD!SCDBPTD_0899999_11</vt:lpstr>
      <vt:lpstr>SCDBPTD!SCDBPTD_0899999_12</vt:lpstr>
      <vt:lpstr>SCDBPTD!SCDBPTD_0899999_4</vt:lpstr>
      <vt:lpstr>SCDBPTD!SCDBPTD_0899999_5</vt:lpstr>
      <vt:lpstr>SCDBPTD!SCDBPTD_0899999_6</vt:lpstr>
      <vt:lpstr>SCDBPTD!SCDBPTD_0899999_7</vt:lpstr>
      <vt:lpstr>SCDBPTD!SCDBPTD_0899999_8</vt:lpstr>
      <vt:lpstr>SCDBPTD!SCDBPTD_0899999_9</vt:lpstr>
      <vt:lpstr>SCDBVER!SCDBVER_01_1</vt:lpstr>
      <vt:lpstr>SCDBVER!SCDBVER_01_2</vt:lpstr>
      <vt:lpstr>SCDBVER!SCDBVER_02_1</vt:lpstr>
      <vt:lpstr>SCDBVER!SCDBVER_03_2</vt:lpstr>
      <vt:lpstr>SCDBVER!SCDBVER_04_1</vt:lpstr>
      <vt:lpstr>SCDBVER!SCDBVER_05_1</vt:lpstr>
      <vt:lpstr>SCDBVER!SCDBVER_06_2</vt:lpstr>
      <vt:lpstr>SCDBVER!SCDBVER_07_1</vt:lpstr>
      <vt:lpstr>SCDBVER!SCDBVER_08_1</vt:lpstr>
      <vt:lpstr>SCDBVER!SCDBVER_09_2</vt:lpstr>
      <vt:lpstr>SCDBVER!SCDBVER_10_1</vt:lpstr>
      <vt:lpstr>SCDBVER!SCDBVER_11_1</vt:lpstr>
      <vt:lpstr>SCDBVER!SCDBVER_12_2</vt:lpstr>
      <vt:lpstr>SCDBVER!SCDBVER_13_1</vt:lpstr>
      <vt:lpstr>SCDBVER!SCDBVER_14_1</vt:lpstr>
      <vt:lpstr>SCDBVER!SCDBVER_15_1</vt:lpstr>
      <vt:lpstr>SCDBVER!SCDBVER_16_2</vt:lpstr>
      <vt:lpstr>SCDLPT1!SCDLPT1_0100000_Range</vt:lpstr>
      <vt:lpstr>SCDLPT1!SCDLPT1_0199999_5</vt:lpstr>
      <vt:lpstr>SCDLPT1!SCDLPT1_0199999_6</vt:lpstr>
      <vt:lpstr>SCDLPT1!SCDLPT1_01BEGIN_1</vt:lpstr>
      <vt:lpstr>SCDLPT1!SCDLPT1_01BEGIN_2</vt:lpstr>
      <vt:lpstr>SCDLPT1!SCDLPT1_01BEGIN_3</vt:lpstr>
      <vt:lpstr>SCDLPT1!SCDLPT1_01BEGIN_4</vt:lpstr>
      <vt:lpstr>SCDLPT1!SCDLPT1_01BEGIN_5</vt:lpstr>
      <vt:lpstr>SCDLPT1!SCDLPT1_01BEGIN_6</vt:lpstr>
      <vt:lpstr>SCDLPT1!SCDLPT1_01BEGIN_7</vt:lpstr>
      <vt:lpstr>SCDLPT1!SCDLPT1_01BEGIN_8</vt:lpstr>
      <vt:lpstr>SCDLPT1!SCDLPT1_01BEGIN_9</vt:lpstr>
      <vt:lpstr>SCDLPT1!SCDLPT1_01ENDIN_2</vt:lpstr>
      <vt:lpstr>SCDLPT1!SCDLPT1_01ENDIN_3</vt:lpstr>
      <vt:lpstr>SCDLPT1!SCDLPT1_01ENDIN_4</vt:lpstr>
      <vt:lpstr>SCDLPT1!SCDLPT1_01ENDIN_5</vt:lpstr>
      <vt:lpstr>SCDLPT1!SCDLPT1_01ENDIN_6</vt:lpstr>
      <vt:lpstr>SCDLPT1!SCDLPT1_01ENDIN_7</vt:lpstr>
      <vt:lpstr>SCDLPT1!SCDLPT1_01ENDIN_8</vt:lpstr>
      <vt:lpstr>SCDLPT1!SCDLPT1_01ENDIN_9</vt:lpstr>
      <vt:lpstr>SCDLPT1!SCDLPT1_0200000_Range</vt:lpstr>
      <vt:lpstr>SCDLPT1!SCDLPT1_0299999_5</vt:lpstr>
      <vt:lpstr>SCDLPT1!SCDLPT1_0299999_6</vt:lpstr>
      <vt:lpstr>SCDLPT1!SCDLPT1_02BEGIN_1</vt:lpstr>
      <vt:lpstr>SCDLPT1!SCDLPT1_02BEGIN_2</vt:lpstr>
      <vt:lpstr>SCDLPT1!SCDLPT1_02BEGIN_3</vt:lpstr>
      <vt:lpstr>SCDLPT1!SCDLPT1_02BEGIN_4</vt:lpstr>
      <vt:lpstr>SCDLPT1!SCDLPT1_02BEGIN_5</vt:lpstr>
      <vt:lpstr>SCDLPT1!SCDLPT1_02BEGIN_6</vt:lpstr>
      <vt:lpstr>SCDLPT1!SCDLPT1_02BEGIN_7</vt:lpstr>
      <vt:lpstr>SCDLPT1!SCDLPT1_02BEGIN_8</vt:lpstr>
      <vt:lpstr>SCDLPT1!SCDLPT1_02BEGIN_9</vt:lpstr>
      <vt:lpstr>SCDLPT1!SCDLPT1_02ENDIN_2</vt:lpstr>
      <vt:lpstr>SCDLPT1!SCDLPT1_02ENDIN_3</vt:lpstr>
      <vt:lpstr>SCDLPT1!SCDLPT1_02ENDIN_4</vt:lpstr>
      <vt:lpstr>SCDLPT1!SCDLPT1_02ENDIN_5</vt:lpstr>
      <vt:lpstr>SCDLPT1!SCDLPT1_02ENDIN_6</vt:lpstr>
      <vt:lpstr>SCDLPT1!SCDLPT1_02ENDIN_7</vt:lpstr>
      <vt:lpstr>SCDLPT1!SCDLPT1_02ENDIN_8</vt:lpstr>
      <vt:lpstr>SCDLPT1!SCDLPT1_02ENDIN_9</vt:lpstr>
      <vt:lpstr>SCDLPT1!SCDLPT1_0300000_Range</vt:lpstr>
      <vt:lpstr>SCDLPT1!SCDLPT1_0399999_5</vt:lpstr>
      <vt:lpstr>SCDLPT1!SCDLPT1_0399999_6</vt:lpstr>
      <vt:lpstr>SCDLPT1!SCDLPT1_03BEGIN_1</vt:lpstr>
      <vt:lpstr>SCDLPT1!SCDLPT1_03BEGIN_2</vt:lpstr>
      <vt:lpstr>SCDLPT1!SCDLPT1_03BEGIN_3</vt:lpstr>
      <vt:lpstr>SCDLPT1!SCDLPT1_03BEGIN_4</vt:lpstr>
      <vt:lpstr>SCDLPT1!SCDLPT1_03BEGIN_5</vt:lpstr>
      <vt:lpstr>SCDLPT1!SCDLPT1_03BEGIN_6</vt:lpstr>
      <vt:lpstr>SCDLPT1!SCDLPT1_03BEGIN_7</vt:lpstr>
      <vt:lpstr>SCDLPT1!SCDLPT1_03BEGIN_8</vt:lpstr>
      <vt:lpstr>SCDLPT1!SCDLPT1_03BEGIN_9</vt:lpstr>
      <vt:lpstr>SCDLPT1!SCDLPT1_03ENDIN_2</vt:lpstr>
      <vt:lpstr>SCDLPT1!SCDLPT1_03ENDIN_3</vt:lpstr>
      <vt:lpstr>SCDLPT1!SCDLPT1_03ENDIN_4</vt:lpstr>
      <vt:lpstr>SCDLPT1!SCDLPT1_03ENDIN_5</vt:lpstr>
      <vt:lpstr>SCDLPT1!SCDLPT1_03ENDIN_6</vt:lpstr>
      <vt:lpstr>SCDLPT1!SCDLPT1_03ENDIN_7</vt:lpstr>
      <vt:lpstr>SCDLPT1!SCDLPT1_03ENDIN_8</vt:lpstr>
      <vt:lpstr>SCDLPT1!SCDLPT1_03ENDIN_9</vt:lpstr>
      <vt:lpstr>SCDLPT1!SCDLPT1_0400000_Range</vt:lpstr>
      <vt:lpstr>SCDLPT1!SCDLPT1_0499999_5</vt:lpstr>
      <vt:lpstr>SCDLPT1!SCDLPT1_0499999_6</vt:lpstr>
      <vt:lpstr>SCDLPT1!SCDLPT1_04BEGIN_1</vt:lpstr>
      <vt:lpstr>SCDLPT1!SCDLPT1_04BEGIN_2</vt:lpstr>
      <vt:lpstr>SCDLPT1!SCDLPT1_04BEGIN_3</vt:lpstr>
      <vt:lpstr>SCDLPT1!SCDLPT1_04BEGIN_4</vt:lpstr>
      <vt:lpstr>SCDLPT1!SCDLPT1_04BEGIN_5</vt:lpstr>
      <vt:lpstr>SCDLPT1!SCDLPT1_04BEGIN_6</vt:lpstr>
      <vt:lpstr>SCDLPT1!SCDLPT1_04BEGIN_7</vt:lpstr>
      <vt:lpstr>SCDLPT1!SCDLPT1_04BEGIN_8</vt:lpstr>
      <vt:lpstr>SCDLPT1!SCDLPT1_04BEGIN_9</vt:lpstr>
      <vt:lpstr>SCDLPT1!SCDLPT1_04ENDIN_2</vt:lpstr>
      <vt:lpstr>SCDLPT1!SCDLPT1_04ENDIN_3</vt:lpstr>
      <vt:lpstr>SCDLPT1!SCDLPT1_04ENDIN_4</vt:lpstr>
      <vt:lpstr>SCDLPT1!SCDLPT1_04ENDIN_5</vt:lpstr>
      <vt:lpstr>SCDLPT1!SCDLPT1_04ENDIN_6</vt:lpstr>
      <vt:lpstr>SCDLPT1!SCDLPT1_04ENDIN_7</vt:lpstr>
      <vt:lpstr>SCDLPT1!SCDLPT1_04ENDIN_8</vt:lpstr>
      <vt:lpstr>SCDLPT1!SCDLPT1_04ENDIN_9</vt:lpstr>
      <vt:lpstr>SCDLPT1!SCDLPT1_0599999_5</vt:lpstr>
      <vt:lpstr>SCDLPT1!SCDLPT1_0599999_6</vt:lpstr>
      <vt:lpstr>SCDLPT1!SCDLPT1_0600000_Range</vt:lpstr>
      <vt:lpstr>SCDLPT1!SCDLPT1_0699999_5</vt:lpstr>
      <vt:lpstr>SCDLPT1!SCDLPT1_0699999_6</vt:lpstr>
      <vt:lpstr>SCDLPT1!SCDLPT1_06BEGIN_1</vt:lpstr>
      <vt:lpstr>SCDLPT1!SCDLPT1_06BEGIN_2</vt:lpstr>
      <vt:lpstr>SCDLPT1!SCDLPT1_06BEGIN_3</vt:lpstr>
      <vt:lpstr>SCDLPT1!SCDLPT1_06BEGIN_4</vt:lpstr>
      <vt:lpstr>SCDLPT1!SCDLPT1_06BEGIN_5</vt:lpstr>
      <vt:lpstr>SCDLPT1!SCDLPT1_06BEGIN_6</vt:lpstr>
      <vt:lpstr>SCDLPT1!SCDLPT1_06BEGIN_7</vt:lpstr>
      <vt:lpstr>SCDLPT1!SCDLPT1_06BEGIN_8</vt:lpstr>
      <vt:lpstr>SCDLPT1!SCDLPT1_06BEGIN_9</vt:lpstr>
      <vt:lpstr>SCDLPT1!SCDLPT1_06ENDIN_2</vt:lpstr>
      <vt:lpstr>SCDLPT1!SCDLPT1_06ENDIN_3</vt:lpstr>
      <vt:lpstr>SCDLPT1!SCDLPT1_06ENDIN_4</vt:lpstr>
      <vt:lpstr>SCDLPT1!SCDLPT1_06ENDIN_5</vt:lpstr>
      <vt:lpstr>SCDLPT1!SCDLPT1_06ENDIN_6</vt:lpstr>
      <vt:lpstr>SCDLPT1!SCDLPT1_06ENDIN_7</vt:lpstr>
      <vt:lpstr>SCDLPT1!SCDLPT1_06ENDIN_8</vt:lpstr>
      <vt:lpstr>SCDLPT1!SCDLPT1_06ENDIN_9</vt:lpstr>
      <vt:lpstr>SCDLPT1!SCDLPT1_0700000_Range</vt:lpstr>
      <vt:lpstr>SCDLPT1!SCDLPT1_0799999_5</vt:lpstr>
      <vt:lpstr>SCDLPT1!SCDLPT1_0799999_6</vt:lpstr>
      <vt:lpstr>SCDLPT1!SCDLPT1_07BEGIN_1</vt:lpstr>
      <vt:lpstr>SCDLPT1!SCDLPT1_07BEGIN_2</vt:lpstr>
      <vt:lpstr>SCDLPT1!SCDLPT1_07BEGIN_3</vt:lpstr>
      <vt:lpstr>SCDLPT1!SCDLPT1_07BEGIN_4</vt:lpstr>
      <vt:lpstr>SCDLPT1!SCDLPT1_07BEGIN_5</vt:lpstr>
      <vt:lpstr>SCDLPT1!SCDLPT1_07BEGIN_6</vt:lpstr>
      <vt:lpstr>SCDLPT1!SCDLPT1_07BEGIN_7</vt:lpstr>
      <vt:lpstr>SCDLPT1!SCDLPT1_07BEGIN_8</vt:lpstr>
      <vt:lpstr>SCDLPT1!SCDLPT1_07BEGIN_9</vt:lpstr>
      <vt:lpstr>SCDLPT1!SCDLPT1_07ENDIN_2</vt:lpstr>
      <vt:lpstr>SCDLPT1!SCDLPT1_07ENDIN_3</vt:lpstr>
      <vt:lpstr>SCDLPT1!SCDLPT1_07ENDIN_4</vt:lpstr>
      <vt:lpstr>SCDLPT1!SCDLPT1_07ENDIN_5</vt:lpstr>
      <vt:lpstr>SCDLPT1!SCDLPT1_07ENDIN_6</vt:lpstr>
      <vt:lpstr>SCDLPT1!SCDLPT1_07ENDIN_7</vt:lpstr>
      <vt:lpstr>SCDLPT1!SCDLPT1_07ENDIN_8</vt:lpstr>
      <vt:lpstr>SCDLPT1!SCDLPT1_07ENDIN_9</vt:lpstr>
      <vt:lpstr>SCDLPT1!SCDLPT1_0800000_Range</vt:lpstr>
      <vt:lpstr>SCDLPT1!SCDLPT1_0899999_5</vt:lpstr>
      <vt:lpstr>SCDLPT1!SCDLPT1_0899999_6</vt:lpstr>
      <vt:lpstr>SCDLPT1!SCDLPT1_08BEGIN_1</vt:lpstr>
      <vt:lpstr>SCDLPT1!SCDLPT1_08BEGIN_2</vt:lpstr>
      <vt:lpstr>SCDLPT1!SCDLPT1_08BEGIN_3</vt:lpstr>
      <vt:lpstr>SCDLPT1!SCDLPT1_08BEGIN_4</vt:lpstr>
      <vt:lpstr>SCDLPT1!SCDLPT1_08BEGIN_5</vt:lpstr>
      <vt:lpstr>SCDLPT1!SCDLPT1_08BEGIN_6</vt:lpstr>
      <vt:lpstr>SCDLPT1!SCDLPT1_08BEGIN_7</vt:lpstr>
      <vt:lpstr>SCDLPT1!SCDLPT1_08BEGIN_8</vt:lpstr>
      <vt:lpstr>SCDLPT1!SCDLPT1_08BEGIN_9</vt:lpstr>
      <vt:lpstr>SCDLPT1!SCDLPT1_08ENDIN_2</vt:lpstr>
      <vt:lpstr>SCDLPT1!SCDLPT1_08ENDIN_3</vt:lpstr>
      <vt:lpstr>SCDLPT1!SCDLPT1_08ENDIN_4</vt:lpstr>
      <vt:lpstr>SCDLPT1!SCDLPT1_08ENDIN_5</vt:lpstr>
      <vt:lpstr>SCDLPT1!SCDLPT1_08ENDIN_6</vt:lpstr>
      <vt:lpstr>SCDLPT1!SCDLPT1_08ENDIN_7</vt:lpstr>
      <vt:lpstr>SCDLPT1!SCDLPT1_08ENDIN_8</vt:lpstr>
      <vt:lpstr>SCDLPT1!SCDLPT1_08ENDIN_9</vt:lpstr>
      <vt:lpstr>SCDLPT1!SCDLPT1_0900000_Range</vt:lpstr>
      <vt:lpstr>SCDLPT1!SCDLPT1_0999999_5</vt:lpstr>
      <vt:lpstr>SCDLPT1!SCDLPT1_0999999_6</vt:lpstr>
      <vt:lpstr>SCDLPT1!SCDLPT1_09BEGIN_1</vt:lpstr>
      <vt:lpstr>SCDLPT1!SCDLPT1_09BEGIN_2</vt:lpstr>
      <vt:lpstr>SCDLPT1!SCDLPT1_09BEGIN_3</vt:lpstr>
      <vt:lpstr>SCDLPT1!SCDLPT1_09BEGIN_4</vt:lpstr>
      <vt:lpstr>SCDLPT1!SCDLPT1_09BEGIN_5</vt:lpstr>
      <vt:lpstr>SCDLPT1!SCDLPT1_09BEGIN_6</vt:lpstr>
      <vt:lpstr>SCDLPT1!SCDLPT1_09BEGIN_7</vt:lpstr>
      <vt:lpstr>SCDLPT1!SCDLPT1_09BEGIN_8</vt:lpstr>
      <vt:lpstr>SCDLPT1!SCDLPT1_09BEGIN_9</vt:lpstr>
      <vt:lpstr>SCDLPT1!SCDLPT1_09ENDIN_2</vt:lpstr>
      <vt:lpstr>SCDLPT1!SCDLPT1_09ENDIN_3</vt:lpstr>
      <vt:lpstr>SCDLPT1!SCDLPT1_09ENDIN_4</vt:lpstr>
      <vt:lpstr>SCDLPT1!SCDLPT1_09ENDIN_5</vt:lpstr>
      <vt:lpstr>SCDLPT1!SCDLPT1_09ENDIN_6</vt:lpstr>
      <vt:lpstr>SCDLPT1!SCDLPT1_09ENDIN_7</vt:lpstr>
      <vt:lpstr>SCDLPT1!SCDLPT1_09ENDIN_8</vt:lpstr>
      <vt:lpstr>SCDLPT1!SCDLPT1_09ENDIN_9</vt:lpstr>
      <vt:lpstr>SCDLPT1!SCDLPT1_1099999_5</vt:lpstr>
      <vt:lpstr>SCDLPT1!SCDLPT1_1099999_6</vt:lpstr>
      <vt:lpstr>SCDLPT1!SCDLPT1_1100000_Range</vt:lpstr>
      <vt:lpstr>SCDLPT1!SCDLPT1_1199999_5</vt:lpstr>
      <vt:lpstr>SCDLPT1!SCDLPT1_1199999_6</vt:lpstr>
      <vt:lpstr>SCDLPT1!SCDLPT1_11BEGIN_1</vt:lpstr>
      <vt:lpstr>SCDLPT1!SCDLPT1_11BEGIN_2</vt:lpstr>
      <vt:lpstr>SCDLPT1!SCDLPT1_11BEGIN_3</vt:lpstr>
      <vt:lpstr>SCDLPT1!SCDLPT1_11BEGIN_4</vt:lpstr>
      <vt:lpstr>SCDLPT1!SCDLPT1_11BEGIN_5</vt:lpstr>
      <vt:lpstr>SCDLPT1!SCDLPT1_11BEGIN_6</vt:lpstr>
      <vt:lpstr>SCDLPT1!SCDLPT1_11BEGIN_7</vt:lpstr>
      <vt:lpstr>SCDLPT1!SCDLPT1_11BEGIN_8</vt:lpstr>
      <vt:lpstr>SCDLPT1!SCDLPT1_11BEGIN_9</vt:lpstr>
      <vt:lpstr>SCDLPT1!SCDLPT1_11ENDIN_2</vt:lpstr>
      <vt:lpstr>SCDLPT1!SCDLPT1_11ENDIN_3</vt:lpstr>
      <vt:lpstr>SCDLPT1!SCDLPT1_11ENDIN_4</vt:lpstr>
      <vt:lpstr>SCDLPT1!SCDLPT1_11ENDIN_5</vt:lpstr>
      <vt:lpstr>SCDLPT1!SCDLPT1_11ENDIN_6</vt:lpstr>
      <vt:lpstr>SCDLPT1!SCDLPT1_11ENDIN_7</vt:lpstr>
      <vt:lpstr>SCDLPT1!SCDLPT1_11ENDIN_8</vt:lpstr>
      <vt:lpstr>SCDLPT1!SCDLPT1_11ENDIN_9</vt:lpstr>
      <vt:lpstr>SCDLPT1!SCDLPT1_1200000_Range</vt:lpstr>
      <vt:lpstr>SCDLPT1!SCDLPT1_1299999_5</vt:lpstr>
      <vt:lpstr>SCDLPT1!SCDLPT1_1299999_6</vt:lpstr>
      <vt:lpstr>SCDLPT1!SCDLPT1_12BEGIN_1</vt:lpstr>
      <vt:lpstr>SCDLPT1!SCDLPT1_12BEGIN_2</vt:lpstr>
      <vt:lpstr>SCDLPT1!SCDLPT1_12BEGIN_3</vt:lpstr>
      <vt:lpstr>SCDLPT1!SCDLPT1_12BEGIN_4</vt:lpstr>
      <vt:lpstr>SCDLPT1!SCDLPT1_12BEGIN_5</vt:lpstr>
      <vt:lpstr>SCDLPT1!SCDLPT1_12BEGIN_6</vt:lpstr>
      <vt:lpstr>SCDLPT1!SCDLPT1_12BEGIN_7</vt:lpstr>
      <vt:lpstr>SCDLPT1!SCDLPT1_12BEGIN_8</vt:lpstr>
      <vt:lpstr>SCDLPT1!SCDLPT1_12BEGIN_9</vt:lpstr>
      <vt:lpstr>SCDLPT1!SCDLPT1_12ENDIN_2</vt:lpstr>
      <vt:lpstr>SCDLPT1!SCDLPT1_12ENDIN_3</vt:lpstr>
      <vt:lpstr>SCDLPT1!SCDLPT1_12ENDIN_4</vt:lpstr>
      <vt:lpstr>SCDLPT1!SCDLPT1_12ENDIN_5</vt:lpstr>
      <vt:lpstr>SCDLPT1!SCDLPT1_12ENDIN_6</vt:lpstr>
      <vt:lpstr>SCDLPT1!SCDLPT1_12ENDIN_7</vt:lpstr>
      <vt:lpstr>SCDLPT1!SCDLPT1_12ENDIN_8</vt:lpstr>
      <vt:lpstr>SCDLPT1!SCDLPT1_12ENDIN_9</vt:lpstr>
      <vt:lpstr>SCDLPT1!SCDLPT1_1300000_Range</vt:lpstr>
      <vt:lpstr>SCDLPT1!SCDLPT1_1399999_5</vt:lpstr>
      <vt:lpstr>SCDLPT1!SCDLPT1_1399999_6</vt:lpstr>
      <vt:lpstr>SCDLPT1!SCDLPT1_13BEGIN_1</vt:lpstr>
      <vt:lpstr>SCDLPT1!SCDLPT1_13BEGIN_2</vt:lpstr>
      <vt:lpstr>SCDLPT1!SCDLPT1_13BEGIN_3</vt:lpstr>
      <vt:lpstr>SCDLPT1!SCDLPT1_13BEGIN_4</vt:lpstr>
      <vt:lpstr>SCDLPT1!SCDLPT1_13BEGIN_5</vt:lpstr>
      <vt:lpstr>SCDLPT1!SCDLPT1_13BEGIN_6</vt:lpstr>
      <vt:lpstr>SCDLPT1!SCDLPT1_13BEGIN_7</vt:lpstr>
      <vt:lpstr>SCDLPT1!SCDLPT1_13BEGIN_8</vt:lpstr>
      <vt:lpstr>SCDLPT1!SCDLPT1_13BEGIN_9</vt:lpstr>
      <vt:lpstr>SCDLPT1!SCDLPT1_13ENDIN_2</vt:lpstr>
      <vt:lpstr>SCDLPT1!SCDLPT1_13ENDIN_3</vt:lpstr>
      <vt:lpstr>SCDLPT1!SCDLPT1_13ENDIN_4</vt:lpstr>
      <vt:lpstr>SCDLPT1!SCDLPT1_13ENDIN_5</vt:lpstr>
      <vt:lpstr>SCDLPT1!SCDLPT1_13ENDIN_6</vt:lpstr>
      <vt:lpstr>SCDLPT1!SCDLPT1_13ENDIN_7</vt:lpstr>
      <vt:lpstr>SCDLPT1!SCDLPT1_13ENDIN_8</vt:lpstr>
      <vt:lpstr>SCDLPT1!SCDLPT1_13ENDIN_9</vt:lpstr>
      <vt:lpstr>SCDLPT1!SCDLPT1_1400000_Range</vt:lpstr>
      <vt:lpstr>SCDLPT1!SCDLPT1_1499999_5</vt:lpstr>
      <vt:lpstr>SCDLPT1!SCDLPT1_1499999_6</vt:lpstr>
      <vt:lpstr>SCDLPT1!SCDLPT1_14BEGIN_1</vt:lpstr>
      <vt:lpstr>SCDLPT1!SCDLPT1_14BEGIN_2</vt:lpstr>
      <vt:lpstr>SCDLPT1!SCDLPT1_14BEGIN_3</vt:lpstr>
      <vt:lpstr>SCDLPT1!SCDLPT1_14BEGIN_4</vt:lpstr>
      <vt:lpstr>SCDLPT1!SCDLPT1_14BEGIN_5</vt:lpstr>
      <vt:lpstr>SCDLPT1!SCDLPT1_14BEGIN_6</vt:lpstr>
      <vt:lpstr>SCDLPT1!SCDLPT1_14BEGIN_7</vt:lpstr>
      <vt:lpstr>SCDLPT1!SCDLPT1_14BEGIN_8</vt:lpstr>
      <vt:lpstr>SCDLPT1!SCDLPT1_14BEGIN_9</vt:lpstr>
      <vt:lpstr>SCDLPT1!SCDLPT1_14ENDIN_2</vt:lpstr>
      <vt:lpstr>SCDLPT1!SCDLPT1_14ENDIN_3</vt:lpstr>
      <vt:lpstr>SCDLPT1!SCDLPT1_14ENDIN_4</vt:lpstr>
      <vt:lpstr>SCDLPT1!SCDLPT1_14ENDIN_5</vt:lpstr>
      <vt:lpstr>SCDLPT1!SCDLPT1_14ENDIN_6</vt:lpstr>
      <vt:lpstr>SCDLPT1!SCDLPT1_14ENDIN_7</vt:lpstr>
      <vt:lpstr>SCDLPT1!SCDLPT1_14ENDIN_8</vt:lpstr>
      <vt:lpstr>SCDLPT1!SCDLPT1_14ENDIN_9</vt:lpstr>
      <vt:lpstr>SCDLPT1!SCDLPT1_1799999_5</vt:lpstr>
      <vt:lpstr>SCDLPT1!SCDLPT1_1799999_6</vt:lpstr>
      <vt:lpstr>SCDLPT1!SCDLPT1_1800000_Range</vt:lpstr>
      <vt:lpstr>SCDLPT1!SCDLPT1_1899999_5</vt:lpstr>
      <vt:lpstr>SCDLPT1!SCDLPT1_1899999_6</vt:lpstr>
      <vt:lpstr>SCDLPT1!SCDLPT1_18BEGIN_1</vt:lpstr>
      <vt:lpstr>SCDLPT1!SCDLPT1_18BEGIN_2</vt:lpstr>
      <vt:lpstr>SCDLPT1!SCDLPT1_18BEGIN_3</vt:lpstr>
      <vt:lpstr>SCDLPT1!SCDLPT1_18BEGIN_4</vt:lpstr>
      <vt:lpstr>SCDLPT1!SCDLPT1_18BEGIN_5</vt:lpstr>
      <vt:lpstr>SCDLPT1!SCDLPT1_18BEGIN_6</vt:lpstr>
      <vt:lpstr>SCDLPT1!SCDLPT1_18BEGIN_7</vt:lpstr>
      <vt:lpstr>SCDLPT1!SCDLPT1_18BEGIN_8</vt:lpstr>
      <vt:lpstr>SCDLPT1!SCDLPT1_18BEGIN_9</vt:lpstr>
      <vt:lpstr>SCDLPT1!SCDLPT1_18ENDIN_2</vt:lpstr>
      <vt:lpstr>SCDLPT1!SCDLPT1_18ENDIN_3</vt:lpstr>
      <vt:lpstr>SCDLPT1!SCDLPT1_18ENDIN_4</vt:lpstr>
      <vt:lpstr>SCDLPT1!SCDLPT1_18ENDIN_5</vt:lpstr>
      <vt:lpstr>SCDLPT1!SCDLPT1_18ENDIN_6</vt:lpstr>
      <vt:lpstr>SCDLPT1!SCDLPT1_18ENDIN_7</vt:lpstr>
      <vt:lpstr>SCDLPT1!SCDLPT1_18ENDIN_8</vt:lpstr>
      <vt:lpstr>SCDLPT1!SCDLPT1_18ENDIN_9</vt:lpstr>
      <vt:lpstr>SCDLPT1!SCDLPT1_1900000_Range</vt:lpstr>
      <vt:lpstr>SCDLPT1!SCDLPT1_1999999_5</vt:lpstr>
      <vt:lpstr>SCDLPT1!SCDLPT1_1999999_6</vt:lpstr>
      <vt:lpstr>SCDLPT1!SCDLPT1_19BEGIN_1</vt:lpstr>
      <vt:lpstr>SCDLPT1!SCDLPT1_19BEGIN_2</vt:lpstr>
      <vt:lpstr>SCDLPT1!SCDLPT1_19BEGIN_3</vt:lpstr>
      <vt:lpstr>SCDLPT1!SCDLPT1_19BEGIN_4</vt:lpstr>
      <vt:lpstr>SCDLPT1!SCDLPT1_19BEGIN_5</vt:lpstr>
      <vt:lpstr>SCDLPT1!SCDLPT1_19BEGIN_6</vt:lpstr>
      <vt:lpstr>SCDLPT1!SCDLPT1_19BEGIN_7</vt:lpstr>
      <vt:lpstr>SCDLPT1!SCDLPT1_19BEGIN_8</vt:lpstr>
      <vt:lpstr>SCDLPT1!SCDLPT1_19BEGIN_9</vt:lpstr>
      <vt:lpstr>SCDLPT1!SCDLPT1_19ENDIN_2</vt:lpstr>
      <vt:lpstr>SCDLPT1!SCDLPT1_19ENDIN_3</vt:lpstr>
      <vt:lpstr>SCDLPT1!SCDLPT1_19ENDIN_4</vt:lpstr>
      <vt:lpstr>SCDLPT1!SCDLPT1_19ENDIN_5</vt:lpstr>
      <vt:lpstr>SCDLPT1!SCDLPT1_19ENDIN_6</vt:lpstr>
      <vt:lpstr>SCDLPT1!SCDLPT1_19ENDIN_7</vt:lpstr>
      <vt:lpstr>SCDLPT1!SCDLPT1_19ENDIN_8</vt:lpstr>
      <vt:lpstr>SCDLPT1!SCDLPT1_19ENDIN_9</vt:lpstr>
      <vt:lpstr>SCDLPT1!SCDLPT1_2000000_Range</vt:lpstr>
      <vt:lpstr>SCDLPT1!SCDLPT1_2099999_5</vt:lpstr>
      <vt:lpstr>SCDLPT1!SCDLPT1_2099999_6</vt:lpstr>
      <vt:lpstr>SCDLPT1!SCDLPT1_20BEGIN_1</vt:lpstr>
      <vt:lpstr>SCDLPT1!SCDLPT1_20BEGIN_2</vt:lpstr>
      <vt:lpstr>SCDLPT1!SCDLPT1_20BEGIN_3</vt:lpstr>
      <vt:lpstr>SCDLPT1!SCDLPT1_20BEGIN_4</vt:lpstr>
      <vt:lpstr>SCDLPT1!SCDLPT1_20BEGIN_5</vt:lpstr>
      <vt:lpstr>SCDLPT1!SCDLPT1_20BEGIN_6</vt:lpstr>
      <vt:lpstr>SCDLPT1!SCDLPT1_20BEGIN_7</vt:lpstr>
      <vt:lpstr>SCDLPT1!SCDLPT1_20BEGIN_8</vt:lpstr>
      <vt:lpstr>SCDLPT1!SCDLPT1_20BEGIN_9</vt:lpstr>
      <vt:lpstr>SCDLPT1!SCDLPT1_20ENDIN_2</vt:lpstr>
      <vt:lpstr>SCDLPT1!SCDLPT1_20ENDIN_3</vt:lpstr>
      <vt:lpstr>SCDLPT1!SCDLPT1_20ENDIN_4</vt:lpstr>
      <vt:lpstr>SCDLPT1!SCDLPT1_20ENDIN_5</vt:lpstr>
      <vt:lpstr>SCDLPT1!SCDLPT1_20ENDIN_6</vt:lpstr>
      <vt:lpstr>SCDLPT1!SCDLPT1_20ENDIN_7</vt:lpstr>
      <vt:lpstr>SCDLPT1!SCDLPT1_20ENDIN_8</vt:lpstr>
      <vt:lpstr>SCDLPT1!SCDLPT1_20ENDIN_9</vt:lpstr>
      <vt:lpstr>SCDLPT1!SCDLPT1_2100000_Range</vt:lpstr>
      <vt:lpstr>SCDLPT1!SCDLPT1_2199999_5</vt:lpstr>
      <vt:lpstr>SCDLPT1!SCDLPT1_2199999_6</vt:lpstr>
      <vt:lpstr>SCDLPT1!SCDLPT1_21BEGIN_1</vt:lpstr>
      <vt:lpstr>SCDLPT1!SCDLPT1_21BEGIN_2</vt:lpstr>
      <vt:lpstr>SCDLPT1!SCDLPT1_21BEGIN_3</vt:lpstr>
      <vt:lpstr>SCDLPT1!SCDLPT1_21BEGIN_4</vt:lpstr>
      <vt:lpstr>SCDLPT1!SCDLPT1_21BEGIN_5</vt:lpstr>
      <vt:lpstr>SCDLPT1!SCDLPT1_21BEGIN_6</vt:lpstr>
      <vt:lpstr>SCDLPT1!SCDLPT1_21BEGIN_7</vt:lpstr>
      <vt:lpstr>SCDLPT1!SCDLPT1_21BEGIN_8</vt:lpstr>
      <vt:lpstr>SCDLPT1!SCDLPT1_21BEGIN_9</vt:lpstr>
      <vt:lpstr>SCDLPT1!SCDLPT1_21ENDIN_2</vt:lpstr>
      <vt:lpstr>SCDLPT1!SCDLPT1_21ENDIN_3</vt:lpstr>
      <vt:lpstr>SCDLPT1!SCDLPT1_21ENDIN_4</vt:lpstr>
      <vt:lpstr>SCDLPT1!SCDLPT1_21ENDIN_5</vt:lpstr>
      <vt:lpstr>SCDLPT1!SCDLPT1_21ENDIN_6</vt:lpstr>
      <vt:lpstr>SCDLPT1!SCDLPT1_21ENDIN_7</vt:lpstr>
      <vt:lpstr>SCDLPT1!SCDLPT1_21ENDIN_8</vt:lpstr>
      <vt:lpstr>SCDLPT1!SCDLPT1_21ENDIN_9</vt:lpstr>
      <vt:lpstr>SCDLPT1!SCDLPT1_2499999_5</vt:lpstr>
      <vt:lpstr>SCDLPT1!SCDLPT1_2499999_6</vt:lpstr>
      <vt:lpstr>SCDLPT1!SCDLPT1_2500000_Range</vt:lpstr>
      <vt:lpstr>SCDLPT1!SCDLPT1_2599999_5</vt:lpstr>
      <vt:lpstr>SCDLPT1!SCDLPT1_2599999_6</vt:lpstr>
      <vt:lpstr>SCDLPT1!SCDLPT1_25BEGIN_1</vt:lpstr>
      <vt:lpstr>SCDLPT1!SCDLPT1_25BEGIN_2</vt:lpstr>
      <vt:lpstr>SCDLPT1!SCDLPT1_25BEGIN_3</vt:lpstr>
      <vt:lpstr>SCDLPT1!SCDLPT1_25BEGIN_4</vt:lpstr>
      <vt:lpstr>SCDLPT1!SCDLPT1_25BEGIN_5</vt:lpstr>
      <vt:lpstr>SCDLPT1!SCDLPT1_25BEGIN_6</vt:lpstr>
      <vt:lpstr>SCDLPT1!SCDLPT1_25BEGIN_7</vt:lpstr>
      <vt:lpstr>SCDLPT1!SCDLPT1_25BEGIN_8</vt:lpstr>
      <vt:lpstr>SCDLPT1!SCDLPT1_25BEGIN_9</vt:lpstr>
      <vt:lpstr>SCDLPT1!SCDLPT1_25ENDIN_2</vt:lpstr>
      <vt:lpstr>SCDLPT1!SCDLPT1_25ENDIN_3</vt:lpstr>
      <vt:lpstr>SCDLPT1!SCDLPT1_25ENDIN_4</vt:lpstr>
      <vt:lpstr>SCDLPT1!SCDLPT1_25ENDIN_5</vt:lpstr>
      <vt:lpstr>SCDLPT1!SCDLPT1_25ENDIN_6</vt:lpstr>
      <vt:lpstr>SCDLPT1!SCDLPT1_25ENDIN_7</vt:lpstr>
      <vt:lpstr>SCDLPT1!SCDLPT1_25ENDIN_8</vt:lpstr>
      <vt:lpstr>SCDLPT1!SCDLPT1_25ENDIN_9</vt:lpstr>
      <vt:lpstr>SCDLPT1!SCDLPT1_2600000_Range</vt:lpstr>
      <vt:lpstr>SCDLPT1!SCDLPT1_2699999_5</vt:lpstr>
      <vt:lpstr>SCDLPT1!SCDLPT1_2699999_6</vt:lpstr>
      <vt:lpstr>SCDLPT1!SCDLPT1_26BEGIN_1</vt:lpstr>
      <vt:lpstr>SCDLPT1!SCDLPT1_26BEGIN_2</vt:lpstr>
      <vt:lpstr>SCDLPT1!SCDLPT1_26BEGIN_3</vt:lpstr>
      <vt:lpstr>SCDLPT1!SCDLPT1_26BEGIN_4</vt:lpstr>
      <vt:lpstr>SCDLPT1!SCDLPT1_26BEGIN_5</vt:lpstr>
      <vt:lpstr>SCDLPT1!SCDLPT1_26BEGIN_6</vt:lpstr>
      <vt:lpstr>SCDLPT1!SCDLPT1_26BEGIN_7</vt:lpstr>
      <vt:lpstr>SCDLPT1!SCDLPT1_26BEGIN_8</vt:lpstr>
      <vt:lpstr>SCDLPT1!SCDLPT1_26BEGIN_9</vt:lpstr>
      <vt:lpstr>SCDLPT1!SCDLPT1_26ENDIN_2</vt:lpstr>
      <vt:lpstr>SCDLPT1!SCDLPT1_26ENDIN_3</vt:lpstr>
      <vt:lpstr>SCDLPT1!SCDLPT1_26ENDIN_4</vt:lpstr>
      <vt:lpstr>SCDLPT1!SCDLPT1_26ENDIN_5</vt:lpstr>
      <vt:lpstr>SCDLPT1!SCDLPT1_26ENDIN_6</vt:lpstr>
      <vt:lpstr>SCDLPT1!SCDLPT1_26ENDIN_7</vt:lpstr>
      <vt:lpstr>SCDLPT1!SCDLPT1_26ENDIN_8</vt:lpstr>
      <vt:lpstr>SCDLPT1!SCDLPT1_26ENDIN_9</vt:lpstr>
      <vt:lpstr>SCDLPT1!SCDLPT1_2700000_Range</vt:lpstr>
      <vt:lpstr>SCDLPT1!SCDLPT1_2799999_5</vt:lpstr>
      <vt:lpstr>SCDLPT1!SCDLPT1_2799999_6</vt:lpstr>
      <vt:lpstr>SCDLPT1!SCDLPT1_27BEGIN_1</vt:lpstr>
      <vt:lpstr>SCDLPT1!SCDLPT1_27BEGIN_2</vt:lpstr>
      <vt:lpstr>SCDLPT1!SCDLPT1_27BEGIN_3</vt:lpstr>
      <vt:lpstr>SCDLPT1!SCDLPT1_27BEGIN_4</vt:lpstr>
      <vt:lpstr>SCDLPT1!SCDLPT1_27BEGIN_5</vt:lpstr>
      <vt:lpstr>SCDLPT1!SCDLPT1_27BEGIN_6</vt:lpstr>
      <vt:lpstr>SCDLPT1!SCDLPT1_27BEGIN_7</vt:lpstr>
      <vt:lpstr>SCDLPT1!SCDLPT1_27BEGIN_8</vt:lpstr>
      <vt:lpstr>SCDLPT1!SCDLPT1_27BEGIN_9</vt:lpstr>
      <vt:lpstr>SCDLPT1!SCDLPT1_27ENDIN_2</vt:lpstr>
      <vt:lpstr>SCDLPT1!SCDLPT1_27ENDIN_3</vt:lpstr>
      <vt:lpstr>SCDLPT1!SCDLPT1_27ENDIN_4</vt:lpstr>
      <vt:lpstr>SCDLPT1!SCDLPT1_27ENDIN_5</vt:lpstr>
      <vt:lpstr>SCDLPT1!SCDLPT1_27ENDIN_6</vt:lpstr>
      <vt:lpstr>SCDLPT1!SCDLPT1_27ENDIN_7</vt:lpstr>
      <vt:lpstr>SCDLPT1!SCDLPT1_27ENDIN_8</vt:lpstr>
      <vt:lpstr>SCDLPT1!SCDLPT1_27ENDIN_9</vt:lpstr>
      <vt:lpstr>SCDLPT1!SCDLPT1_2800000_Range</vt:lpstr>
      <vt:lpstr>SCDLPT1!SCDLPT1_2899999_5</vt:lpstr>
      <vt:lpstr>SCDLPT1!SCDLPT1_2899999_6</vt:lpstr>
      <vt:lpstr>SCDLPT1!SCDLPT1_28BEGIN_1</vt:lpstr>
      <vt:lpstr>SCDLPT1!SCDLPT1_28BEGIN_2</vt:lpstr>
      <vt:lpstr>SCDLPT1!SCDLPT1_28BEGIN_3</vt:lpstr>
      <vt:lpstr>SCDLPT1!SCDLPT1_28BEGIN_4</vt:lpstr>
      <vt:lpstr>SCDLPT1!SCDLPT1_28BEGIN_5</vt:lpstr>
      <vt:lpstr>SCDLPT1!SCDLPT1_28BEGIN_6</vt:lpstr>
      <vt:lpstr>SCDLPT1!SCDLPT1_28BEGIN_7</vt:lpstr>
      <vt:lpstr>SCDLPT1!SCDLPT1_28BEGIN_8</vt:lpstr>
      <vt:lpstr>SCDLPT1!SCDLPT1_28BEGIN_9</vt:lpstr>
      <vt:lpstr>SCDLPT1!SCDLPT1_28ENDIN_2</vt:lpstr>
      <vt:lpstr>SCDLPT1!SCDLPT1_28ENDIN_3</vt:lpstr>
      <vt:lpstr>SCDLPT1!SCDLPT1_28ENDIN_4</vt:lpstr>
      <vt:lpstr>SCDLPT1!SCDLPT1_28ENDIN_5</vt:lpstr>
      <vt:lpstr>SCDLPT1!SCDLPT1_28ENDIN_6</vt:lpstr>
      <vt:lpstr>SCDLPT1!SCDLPT1_28ENDIN_7</vt:lpstr>
      <vt:lpstr>SCDLPT1!SCDLPT1_28ENDIN_8</vt:lpstr>
      <vt:lpstr>SCDLPT1!SCDLPT1_28ENDIN_9</vt:lpstr>
      <vt:lpstr>SCDLPT1!SCDLPT1_3199999_5</vt:lpstr>
      <vt:lpstr>SCDLPT1!SCDLPT1_3199999_6</vt:lpstr>
      <vt:lpstr>SCDLPT1!SCDLPT1_3200000_Range</vt:lpstr>
      <vt:lpstr>SCDLPT1!SCDLPT1_3299999_5</vt:lpstr>
      <vt:lpstr>SCDLPT1!SCDLPT1_3299999_6</vt:lpstr>
      <vt:lpstr>SCDLPT1!SCDLPT1_32BEGIN_1</vt:lpstr>
      <vt:lpstr>SCDLPT1!SCDLPT1_32BEGIN_2</vt:lpstr>
      <vt:lpstr>SCDLPT1!SCDLPT1_32BEGIN_3</vt:lpstr>
      <vt:lpstr>SCDLPT1!SCDLPT1_32BEGIN_4</vt:lpstr>
      <vt:lpstr>SCDLPT1!SCDLPT1_32BEGIN_5</vt:lpstr>
      <vt:lpstr>SCDLPT1!SCDLPT1_32BEGIN_6</vt:lpstr>
      <vt:lpstr>SCDLPT1!SCDLPT1_32BEGIN_7</vt:lpstr>
      <vt:lpstr>SCDLPT1!SCDLPT1_32BEGIN_8</vt:lpstr>
      <vt:lpstr>SCDLPT1!SCDLPT1_32BEGIN_9</vt:lpstr>
      <vt:lpstr>SCDLPT1!SCDLPT1_32ENDIN_2</vt:lpstr>
      <vt:lpstr>SCDLPT1!SCDLPT1_32ENDIN_3</vt:lpstr>
      <vt:lpstr>SCDLPT1!SCDLPT1_32ENDIN_4</vt:lpstr>
      <vt:lpstr>SCDLPT1!SCDLPT1_32ENDIN_5</vt:lpstr>
      <vt:lpstr>SCDLPT1!SCDLPT1_32ENDIN_6</vt:lpstr>
      <vt:lpstr>SCDLPT1!SCDLPT1_32ENDIN_7</vt:lpstr>
      <vt:lpstr>SCDLPT1!SCDLPT1_32ENDIN_8</vt:lpstr>
      <vt:lpstr>SCDLPT1!SCDLPT1_32ENDIN_9</vt:lpstr>
      <vt:lpstr>SCDLPT1!SCDLPT1_3300000_Range</vt:lpstr>
      <vt:lpstr>SCDLPT1!SCDLPT1_3399999_5</vt:lpstr>
      <vt:lpstr>SCDLPT1!SCDLPT1_3399999_6</vt:lpstr>
      <vt:lpstr>SCDLPT1!SCDLPT1_33BEGIN_1</vt:lpstr>
      <vt:lpstr>SCDLPT1!SCDLPT1_33BEGIN_2</vt:lpstr>
      <vt:lpstr>SCDLPT1!SCDLPT1_33BEGIN_3</vt:lpstr>
      <vt:lpstr>SCDLPT1!SCDLPT1_33BEGIN_4</vt:lpstr>
      <vt:lpstr>SCDLPT1!SCDLPT1_33BEGIN_5</vt:lpstr>
      <vt:lpstr>SCDLPT1!SCDLPT1_33BEGIN_6</vt:lpstr>
      <vt:lpstr>SCDLPT1!SCDLPT1_33BEGIN_7</vt:lpstr>
      <vt:lpstr>SCDLPT1!SCDLPT1_33BEGIN_8</vt:lpstr>
      <vt:lpstr>SCDLPT1!SCDLPT1_33BEGIN_9</vt:lpstr>
      <vt:lpstr>SCDLPT1!SCDLPT1_33ENDIN_2</vt:lpstr>
      <vt:lpstr>SCDLPT1!SCDLPT1_33ENDIN_3</vt:lpstr>
      <vt:lpstr>SCDLPT1!SCDLPT1_33ENDIN_4</vt:lpstr>
      <vt:lpstr>SCDLPT1!SCDLPT1_33ENDIN_5</vt:lpstr>
      <vt:lpstr>SCDLPT1!SCDLPT1_33ENDIN_6</vt:lpstr>
      <vt:lpstr>SCDLPT1!SCDLPT1_33ENDIN_7</vt:lpstr>
      <vt:lpstr>SCDLPT1!SCDLPT1_33ENDIN_8</vt:lpstr>
      <vt:lpstr>SCDLPT1!SCDLPT1_33ENDIN_9</vt:lpstr>
      <vt:lpstr>SCDLPT1!SCDLPT1_3400000_Range</vt:lpstr>
      <vt:lpstr>SCDLPT1!SCDLPT1_3499999_5</vt:lpstr>
      <vt:lpstr>SCDLPT1!SCDLPT1_3499999_6</vt:lpstr>
      <vt:lpstr>SCDLPT1!SCDLPT1_34BEGIN_1</vt:lpstr>
      <vt:lpstr>SCDLPT1!SCDLPT1_34BEGIN_2</vt:lpstr>
      <vt:lpstr>SCDLPT1!SCDLPT1_34BEGIN_3</vt:lpstr>
      <vt:lpstr>SCDLPT1!SCDLPT1_34BEGIN_4</vt:lpstr>
      <vt:lpstr>SCDLPT1!SCDLPT1_34BEGIN_5</vt:lpstr>
      <vt:lpstr>SCDLPT1!SCDLPT1_34BEGIN_6</vt:lpstr>
      <vt:lpstr>SCDLPT1!SCDLPT1_34BEGIN_7</vt:lpstr>
      <vt:lpstr>SCDLPT1!SCDLPT1_34BEGIN_8</vt:lpstr>
      <vt:lpstr>SCDLPT1!SCDLPT1_34BEGIN_9</vt:lpstr>
      <vt:lpstr>SCDLPT1!SCDLPT1_34ENDIN_2</vt:lpstr>
      <vt:lpstr>SCDLPT1!SCDLPT1_34ENDIN_3</vt:lpstr>
      <vt:lpstr>SCDLPT1!SCDLPT1_34ENDIN_4</vt:lpstr>
      <vt:lpstr>SCDLPT1!SCDLPT1_34ENDIN_5</vt:lpstr>
      <vt:lpstr>SCDLPT1!SCDLPT1_34ENDIN_6</vt:lpstr>
      <vt:lpstr>SCDLPT1!SCDLPT1_34ENDIN_7</vt:lpstr>
      <vt:lpstr>SCDLPT1!SCDLPT1_34ENDIN_8</vt:lpstr>
      <vt:lpstr>SCDLPT1!SCDLPT1_34ENDIN_9</vt:lpstr>
      <vt:lpstr>SCDLPT1!SCDLPT1_3500000_Range</vt:lpstr>
      <vt:lpstr>SCDLPT1!SCDLPT1_3599999_5</vt:lpstr>
      <vt:lpstr>SCDLPT1!SCDLPT1_3599999_6</vt:lpstr>
      <vt:lpstr>SCDLPT1!SCDLPT1_35BEGIN_1</vt:lpstr>
      <vt:lpstr>SCDLPT1!SCDLPT1_35BEGIN_2</vt:lpstr>
      <vt:lpstr>SCDLPT1!SCDLPT1_35BEGIN_3</vt:lpstr>
      <vt:lpstr>SCDLPT1!SCDLPT1_35BEGIN_4</vt:lpstr>
      <vt:lpstr>SCDLPT1!SCDLPT1_35BEGIN_5</vt:lpstr>
      <vt:lpstr>SCDLPT1!SCDLPT1_35BEGIN_6</vt:lpstr>
      <vt:lpstr>SCDLPT1!SCDLPT1_35BEGIN_7</vt:lpstr>
      <vt:lpstr>SCDLPT1!SCDLPT1_35BEGIN_8</vt:lpstr>
      <vt:lpstr>SCDLPT1!SCDLPT1_35BEGIN_9</vt:lpstr>
      <vt:lpstr>SCDLPT1!SCDLPT1_35ENDIN_2</vt:lpstr>
      <vt:lpstr>SCDLPT1!SCDLPT1_35ENDIN_3</vt:lpstr>
      <vt:lpstr>SCDLPT1!SCDLPT1_35ENDIN_4</vt:lpstr>
      <vt:lpstr>SCDLPT1!SCDLPT1_35ENDIN_5</vt:lpstr>
      <vt:lpstr>SCDLPT1!SCDLPT1_35ENDIN_6</vt:lpstr>
      <vt:lpstr>SCDLPT1!SCDLPT1_35ENDIN_7</vt:lpstr>
      <vt:lpstr>SCDLPT1!SCDLPT1_35ENDIN_8</vt:lpstr>
      <vt:lpstr>SCDLPT1!SCDLPT1_35ENDIN_9</vt:lpstr>
      <vt:lpstr>SCDLPT1!SCDLPT1_3899999_5</vt:lpstr>
      <vt:lpstr>SCDLPT1!SCDLPT1_3899999_6</vt:lpstr>
      <vt:lpstr>SCDLPT1!SCDLPT1_4200000_Range</vt:lpstr>
      <vt:lpstr>SCDLPT1!SCDLPT1_4299999_5</vt:lpstr>
      <vt:lpstr>SCDLPT1!SCDLPT1_4299999_6</vt:lpstr>
      <vt:lpstr>SCDLPT1!SCDLPT1_42BEGIN_1</vt:lpstr>
      <vt:lpstr>SCDLPT1!SCDLPT1_42BEGIN_2</vt:lpstr>
      <vt:lpstr>SCDLPT1!SCDLPT1_42BEGIN_3</vt:lpstr>
      <vt:lpstr>SCDLPT1!SCDLPT1_42BEGIN_4</vt:lpstr>
      <vt:lpstr>SCDLPT1!SCDLPT1_42BEGIN_5</vt:lpstr>
      <vt:lpstr>SCDLPT1!SCDLPT1_42BEGIN_6</vt:lpstr>
      <vt:lpstr>SCDLPT1!SCDLPT1_42BEGIN_7</vt:lpstr>
      <vt:lpstr>SCDLPT1!SCDLPT1_42BEGIN_8</vt:lpstr>
      <vt:lpstr>SCDLPT1!SCDLPT1_42BEGIN_9</vt:lpstr>
      <vt:lpstr>SCDLPT1!SCDLPT1_42ENDIN_2</vt:lpstr>
      <vt:lpstr>SCDLPT1!SCDLPT1_42ENDIN_3</vt:lpstr>
      <vt:lpstr>SCDLPT1!SCDLPT1_42ENDIN_4</vt:lpstr>
      <vt:lpstr>SCDLPT1!SCDLPT1_42ENDIN_5</vt:lpstr>
      <vt:lpstr>SCDLPT1!SCDLPT1_42ENDIN_6</vt:lpstr>
      <vt:lpstr>SCDLPT1!SCDLPT1_42ENDIN_7</vt:lpstr>
      <vt:lpstr>SCDLPT1!SCDLPT1_42ENDIN_8</vt:lpstr>
      <vt:lpstr>SCDLPT1!SCDLPT1_42ENDIN_9</vt:lpstr>
      <vt:lpstr>SCDLPT1!SCDLPT1_4300000_Range</vt:lpstr>
      <vt:lpstr>SCDLPT1!SCDLPT1_4399999_5</vt:lpstr>
      <vt:lpstr>SCDLPT1!SCDLPT1_4399999_6</vt:lpstr>
      <vt:lpstr>SCDLPT1!SCDLPT1_43BEGIN_1</vt:lpstr>
      <vt:lpstr>SCDLPT1!SCDLPT1_43BEGIN_2</vt:lpstr>
      <vt:lpstr>SCDLPT1!SCDLPT1_43BEGIN_3</vt:lpstr>
      <vt:lpstr>SCDLPT1!SCDLPT1_43BEGIN_4</vt:lpstr>
      <vt:lpstr>SCDLPT1!SCDLPT1_43BEGIN_5</vt:lpstr>
      <vt:lpstr>SCDLPT1!SCDLPT1_43BEGIN_6</vt:lpstr>
      <vt:lpstr>SCDLPT1!SCDLPT1_43BEGIN_7</vt:lpstr>
      <vt:lpstr>SCDLPT1!SCDLPT1_43BEGIN_8</vt:lpstr>
      <vt:lpstr>SCDLPT1!SCDLPT1_43BEGIN_9</vt:lpstr>
      <vt:lpstr>SCDLPT1!SCDLPT1_43ENDIN_2</vt:lpstr>
      <vt:lpstr>SCDLPT1!SCDLPT1_43ENDIN_3</vt:lpstr>
      <vt:lpstr>SCDLPT1!SCDLPT1_43ENDIN_4</vt:lpstr>
      <vt:lpstr>SCDLPT1!SCDLPT1_43ENDIN_5</vt:lpstr>
      <vt:lpstr>SCDLPT1!SCDLPT1_43ENDIN_6</vt:lpstr>
      <vt:lpstr>SCDLPT1!SCDLPT1_43ENDIN_7</vt:lpstr>
      <vt:lpstr>SCDLPT1!SCDLPT1_43ENDIN_8</vt:lpstr>
      <vt:lpstr>SCDLPT1!SCDLPT1_43ENDIN_9</vt:lpstr>
      <vt:lpstr>SCDLPT1!SCDLPT1_4400000_Range</vt:lpstr>
      <vt:lpstr>SCDLPT1!SCDLPT1_4499999_5</vt:lpstr>
      <vt:lpstr>SCDLPT1!SCDLPT1_4499999_6</vt:lpstr>
      <vt:lpstr>SCDLPT1!SCDLPT1_44BEGIN_1</vt:lpstr>
      <vt:lpstr>SCDLPT1!SCDLPT1_44BEGIN_2</vt:lpstr>
      <vt:lpstr>SCDLPT1!SCDLPT1_44BEGIN_3</vt:lpstr>
      <vt:lpstr>SCDLPT1!SCDLPT1_44BEGIN_4</vt:lpstr>
      <vt:lpstr>SCDLPT1!SCDLPT1_44BEGIN_5</vt:lpstr>
      <vt:lpstr>SCDLPT1!SCDLPT1_44BEGIN_6</vt:lpstr>
      <vt:lpstr>SCDLPT1!SCDLPT1_44BEGIN_7</vt:lpstr>
      <vt:lpstr>SCDLPT1!SCDLPT1_44BEGIN_8</vt:lpstr>
      <vt:lpstr>SCDLPT1!SCDLPT1_44BEGIN_9</vt:lpstr>
      <vt:lpstr>SCDLPT1!SCDLPT1_44ENDIN_2</vt:lpstr>
      <vt:lpstr>SCDLPT1!SCDLPT1_44ENDIN_3</vt:lpstr>
      <vt:lpstr>SCDLPT1!SCDLPT1_44ENDIN_4</vt:lpstr>
      <vt:lpstr>SCDLPT1!SCDLPT1_44ENDIN_5</vt:lpstr>
      <vt:lpstr>SCDLPT1!SCDLPT1_44ENDIN_6</vt:lpstr>
      <vt:lpstr>SCDLPT1!SCDLPT1_44ENDIN_7</vt:lpstr>
      <vt:lpstr>SCDLPT1!SCDLPT1_44ENDIN_8</vt:lpstr>
      <vt:lpstr>SCDLPT1!SCDLPT1_44ENDIN_9</vt:lpstr>
      <vt:lpstr>SCDLPT1!SCDLPT1_4500000_Range</vt:lpstr>
      <vt:lpstr>SCDLPT1!SCDLPT1_4599999_5</vt:lpstr>
      <vt:lpstr>SCDLPT1!SCDLPT1_4599999_6</vt:lpstr>
      <vt:lpstr>SCDLPT1!SCDLPT1_45BEGIN_1</vt:lpstr>
      <vt:lpstr>SCDLPT1!SCDLPT1_45BEGIN_2</vt:lpstr>
      <vt:lpstr>SCDLPT1!SCDLPT1_45BEGIN_3</vt:lpstr>
      <vt:lpstr>SCDLPT1!SCDLPT1_45BEGIN_4</vt:lpstr>
      <vt:lpstr>SCDLPT1!SCDLPT1_45BEGIN_5</vt:lpstr>
      <vt:lpstr>SCDLPT1!SCDLPT1_45BEGIN_6</vt:lpstr>
      <vt:lpstr>SCDLPT1!SCDLPT1_45BEGIN_7</vt:lpstr>
      <vt:lpstr>SCDLPT1!SCDLPT1_45BEGIN_8</vt:lpstr>
      <vt:lpstr>SCDLPT1!SCDLPT1_45BEGIN_9</vt:lpstr>
      <vt:lpstr>SCDLPT1!SCDLPT1_45ENDIN_2</vt:lpstr>
      <vt:lpstr>SCDLPT1!SCDLPT1_45ENDIN_3</vt:lpstr>
      <vt:lpstr>SCDLPT1!SCDLPT1_45ENDIN_4</vt:lpstr>
      <vt:lpstr>SCDLPT1!SCDLPT1_45ENDIN_5</vt:lpstr>
      <vt:lpstr>SCDLPT1!SCDLPT1_45ENDIN_6</vt:lpstr>
      <vt:lpstr>SCDLPT1!SCDLPT1_45ENDIN_7</vt:lpstr>
      <vt:lpstr>SCDLPT1!SCDLPT1_45ENDIN_8</vt:lpstr>
      <vt:lpstr>SCDLPT1!SCDLPT1_45ENDIN_9</vt:lpstr>
      <vt:lpstr>SCDLPT1!SCDLPT1_4899999_5</vt:lpstr>
      <vt:lpstr>SCDLPT1!SCDLPT1_4899999_6</vt:lpstr>
      <vt:lpstr>SCDLPT1!SCDLPT1_4900000_Range</vt:lpstr>
      <vt:lpstr>SCDLPT1!SCDLPT1_4999999_5</vt:lpstr>
      <vt:lpstr>SCDLPT1!SCDLPT1_4999999_6</vt:lpstr>
      <vt:lpstr>SCDLPT1!SCDLPT1_49BEGIN_1</vt:lpstr>
      <vt:lpstr>SCDLPT1!SCDLPT1_49BEGIN_2</vt:lpstr>
      <vt:lpstr>SCDLPT1!SCDLPT1_49BEGIN_3</vt:lpstr>
      <vt:lpstr>SCDLPT1!SCDLPT1_49BEGIN_4</vt:lpstr>
      <vt:lpstr>SCDLPT1!SCDLPT1_49BEGIN_5</vt:lpstr>
      <vt:lpstr>SCDLPT1!SCDLPT1_49BEGIN_6</vt:lpstr>
      <vt:lpstr>SCDLPT1!SCDLPT1_49BEGIN_7</vt:lpstr>
      <vt:lpstr>SCDLPT1!SCDLPT1_49BEGIN_8</vt:lpstr>
      <vt:lpstr>SCDLPT1!SCDLPT1_49BEGIN_9</vt:lpstr>
      <vt:lpstr>SCDLPT1!SCDLPT1_49ENDIN_2</vt:lpstr>
      <vt:lpstr>SCDLPT1!SCDLPT1_49ENDIN_3</vt:lpstr>
      <vt:lpstr>SCDLPT1!SCDLPT1_49ENDIN_4</vt:lpstr>
      <vt:lpstr>SCDLPT1!SCDLPT1_49ENDIN_5</vt:lpstr>
      <vt:lpstr>SCDLPT1!SCDLPT1_49ENDIN_6</vt:lpstr>
      <vt:lpstr>SCDLPT1!SCDLPT1_49ENDIN_7</vt:lpstr>
      <vt:lpstr>SCDLPT1!SCDLPT1_49ENDIN_8</vt:lpstr>
      <vt:lpstr>SCDLPT1!SCDLPT1_49ENDIN_9</vt:lpstr>
      <vt:lpstr>SCDLPT1!SCDLPT1_5000000_Range</vt:lpstr>
      <vt:lpstr>SCDLPT1!SCDLPT1_5099999_5</vt:lpstr>
      <vt:lpstr>SCDLPT1!SCDLPT1_5099999_6</vt:lpstr>
      <vt:lpstr>SCDLPT1!SCDLPT1_50BEGIN_1</vt:lpstr>
      <vt:lpstr>SCDLPT1!SCDLPT1_50BEGIN_2</vt:lpstr>
      <vt:lpstr>SCDLPT1!SCDLPT1_50BEGIN_3</vt:lpstr>
      <vt:lpstr>SCDLPT1!SCDLPT1_50BEGIN_4</vt:lpstr>
      <vt:lpstr>SCDLPT1!SCDLPT1_50BEGIN_5</vt:lpstr>
      <vt:lpstr>SCDLPT1!SCDLPT1_50BEGIN_6</vt:lpstr>
      <vt:lpstr>SCDLPT1!SCDLPT1_50BEGIN_7</vt:lpstr>
      <vt:lpstr>SCDLPT1!SCDLPT1_50BEGIN_8</vt:lpstr>
      <vt:lpstr>SCDLPT1!SCDLPT1_50BEGIN_9</vt:lpstr>
      <vt:lpstr>SCDLPT1!SCDLPT1_50ENDIN_2</vt:lpstr>
      <vt:lpstr>SCDLPT1!SCDLPT1_50ENDIN_3</vt:lpstr>
      <vt:lpstr>SCDLPT1!SCDLPT1_50ENDIN_4</vt:lpstr>
      <vt:lpstr>SCDLPT1!SCDLPT1_50ENDIN_5</vt:lpstr>
      <vt:lpstr>SCDLPT1!SCDLPT1_50ENDIN_6</vt:lpstr>
      <vt:lpstr>SCDLPT1!SCDLPT1_50ENDIN_7</vt:lpstr>
      <vt:lpstr>SCDLPT1!SCDLPT1_50ENDIN_8</vt:lpstr>
      <vt:lpstr>SCDLPT1!SCDLPT1_50ENDIN_9</vt:lpstr>
      <vt:lpstr>SCDLPT1!SCDLPT1_5100000_Range</vt:lpstr>
      <vt:lpstr>SCDLPT1!SCDLPT1_5199999_5</vt:lpstr>
      <vt:lpstr>SCDLPT1!SCDLPT1_5199999_6</vt:lpstr>
      <vt:lpstr>SCDLPT1!SCDLPT1_51BEGIN_1</vt:lpstr>
      <vt:lpstr>SCDLPT1!SCDLPT1_51BEGIN_2</vt:lpstr>
      <vt:lpstr>SCDLPT1!SCDLPT1_51BEGIN_3</vt:lpstr>
      <vt:lpstr>SCDLPT1!SCDLPT1_51BEGIN_4</vt:lpstr>
      <vt:lpstr>SCDLPT1!SCDLPT1_51BEGIN_5</vt:lpstr>
      <vt:lpstr>SCDLPT1!SCDLPT1_51BEGIN_6</vt:lpstr>
      <vt:lpstr>SCDLPT1!SCDLPT1_51BEGIN_7</vt:lpstr>
      <vt:lpstr>SCDLPT1!SCDLPT1_51BEGIN_8</vt:lpstr>
      <vt:lpstr>SCDLPT1!SCDLPT1_51BEGIN_9</vt:lpstr>
      <vt:lpstr>SCDLPT1!SCDLPT1_51ENDIN_2</vt:lpstr>
      <vt:lpstr>SCDLPT1!SCDLPT1_51ENDIN_3</vt:lpstr>
      <vt:lpstr>SCDLPT1!SCDLPT1_51ENDIN_4</vt:lpstr>
      <vt:lpstr>SCDLPT1!SCDLPT1_51ENDIN_5</vt:lpstr>
      <vt:lpstr>SCDLPT1!SCDLPT1_51ENDIN_6</vt:lpstr>
      <vt:lpstr>SCDLPT1!SCDLPT1_51ENDIN_7</vt:lpstr>
      <vt:lpstr>SCDLPT1!SCDLPT1_51ENDIN_8</vt:lpstr>
      <vt:lpstr>SCDLPT1!SCDLPT1_51ENDIN_9</vt:lpstr>
      <vt:lpstr>SCDLPT1!SCDLPT1_5200000_Range</vt:lpstr>
      <vt:lpstr>SCDLPT1!SCDLPT1_5299999_5</vt:lpstr>
      <vt:lpstr>SCDLPT1!SCDLPT1_5299999_6</vt:lpstr>
      <vt:lpstr>SCDLPT1!SCDLPT1_52BEGIN_1</vt:lpstr>
      <vt:lpstr>SCDLPT1!SCDLPT1_52BEGIN_2</vt:lpstr>
      <vt:lpstr>SCDLPT1!SCDLPT1_52BEGIN_3</vt:lpstr>
      <vt:lpstr>SCDLPT1!SCDLPT1_52BEGIN_4</vt:lpstr>
      <vt:lpstr>SCDLPT1!SCDLPT1_52BEGIN_5</vt:lpstr>
      <vt:lpstr>SCDLPT1!SCDLPT1_52BEGIN_6</vt:lpstr>
      <vt:lpstr>SCDLPT1!SCDLPT1_52BEGIN_7</vt:lpstr>
      <vt:lpstr>SCDLPT1!SCDLPT1_52BEGIN_8</vt:lpstr>
      <vt:lpstr>SCDLPT1!SCDLPT1_52BEGIN_9</vt:lpstr>
      <vt:lpstr>SCDLPT1!SCDLPT1_52ENDIN_2</vt:lpstr>
      <vt:lpstr>SCDLPT1!SCDLPT1_52ENDIN_3</vt:lpstr>
      <vt:lpstr>SCDLPT1!SCDLPT1_52ENDIN_4</vt:lpstr>
      <vt:lpstr>SCDLPT1!SCDLPT1_52ENDIN_5</vt:lpstr>
      <vt:lpstr>SCDLPT1!SCDLPT1_52ENDIN_6</vt:lpstr>
      <vt:lpstr>SCDLPT1!SCDLPT1_52ENDIN_7</vt:lpstr>
      <vt:lpstr>SCDLPT1!SCDLPT1_52ENDIN_8</vt:lpstr>
      <vt:lpstr>SCDLPT1!SCDLPT1_52ENDIN_9</vt:lpstr>
      <vt:lpstr>SCDLPT1!SCDLPT1_5599999_5</vt:lpstr>
      <vt:lpstr>SCDLPT1!SCDLPT1_5599999_6</vt:lpstr>
      <vt:lpstr>SCDLPT1!SCDLPT1_6199999_5</vt:lpstr>
      <vt:lpstr>SCDLPT1!SCDLPT1_6199999_6</vt:lpstr>
      <vt:lpstr>SCDLPT1!SCDLPT1_6299999_5</vt:lpstr>
      <vt:lpstr>SCDLPT1!SCDLPT1_6299999_6</vt:lpstr>
      <vt:lpstr>SCDLPT1!SCDLPT1_6399999_5</vt:lpstr>
      <vt:lpstr>SCDLPT1!SCDLPT1_6399999_6</vt:lpstr>
      <vt:lpstr>SCDLPT1!SCDLPT1_6499999_5</vt:lpstr>
      <vt:lpstr>SCDLPT1!SCDLPT1_6499999_6</vt:lpstr>
      <vt:lpstr>SCDLPT1!SCDLPT1_6599999_5</vt:lpstr>
      <vt:lpstr>SCDLPT1!SCDLPT1_6599999_6</vt:lpstr>
      <vt:lpstr>SCDLPT1!SCDLPT1_6800000_Range</vt:lpstr>
      <vt:lpstr>SCDLPT1!SCDLPT1_6899999_5</vt:lpstr>
      <vt:lpstr>SCDLPT1!SCDLPT1_6899999_6</vt:lpstr>
      <vt:lpstr>SCDLPT1!SCDLPT1_68BEGIN_1</vt:lpstr>
      <vt:lpstr>SCDLPT1!SCDLPT1_68BEGIN_2</vt:lpstr>
      <vt:lpstr>SCDLPT1!SCDLPT1_68BEGIN_3</vt:lpstr>
      <vt:lpstr>SCDLPT1!SCDLPT1_68BEGIN_4</vt:lpstr>
      <vt:lpstr>SCDLPT1!SCDLPT1_68BEGIN_5</vt:lpstr>
      <vt:lpstr>SCDLPT1!SCDLPT1_68BEGIN_6</vt:lpstr>
      <vt:lpstr>SCDLPT1!SCDLPT1_68BEGIN_7</vt:lpstr>
      <vt:lpstr>SCDLPT1!SCDLPT1_68BEGIN_8</vt:lpstr>
      <vt:lpstr>SCDLPT1!SCDLPT1_68BEGIN_9</vt:lpstr>
      <vt:lpstr>SCDLPT1!SCDLPT1_68ENDIN_2</vt:lpstr>
      <vt:lpstr>SCDLPT1!SCDLPT1_68ENDIN_3</vt:lpstr>
      <vt:lpstr>SCDLPT1!SCDLPT1_68ENDIN_4</vt:lpstr>
      <vt:lpstr>SCDLPT1!SCDLPT1_68ENDIN_5</vt:lpstr>
      <vt:lpstr>SCDLPT1!SCDLPT1_68ENDIN_6</vt:lpstr>
      <vt:lpstr>SCDLPT1!SCDLPT1_68ENDIN_7</vt:lpstr>
      <vt:lpstr>SCDLPT1!SCDLPT1_68ENDIN_8</vt:lpstr>
      <vt:lpstr>SCDLPT1!SCDLPT1_68ENDIN_9</vt:lpstr>
      <vt:lpstr>SCDLPT1!SCDLPT1_6900000_Range</vt:lpstr>
      <vt:lpstr>SCDLPT1!SCDLPT1_6999999_5</vt:lpstr>
      <vt:lpstr>SCDLPT1!SCDLPT1_6999999_6</vt:lpstr>
      <vt:lpstr>SCDLPT1!SCDLPT1_69BEGIN_1</vt:lpstr>
      <vt:lpstr>SCDLPT1!SCDLPT1_69BEGIN_2</vt:lpstr>
      <vt:lpstr>SCDLPT1!SCDLPT1_69BEGIN_3</vt:lpstr>
      <vt:lpstr>SCDLPT1!SCDLPT1_69BEGIN_4</vt:lpstr>
      <vt:lpstr>SCDLPT1!SCDLPT1_69BEGIN_5</vt:lpstr>
      <vt:lpstr>SCDLPT1!SCDLPT1_69BEGIN_6</vt:lpstr>
      <vt:lpstr>SCDLPT1!SCDLPT1_69BEGIN_7</vt:lpstr>
      <vt:lpstr>SCDLPT1!SCDLPT1_69BEGIN_8</vt:lpstr>
      <vt:lpstr>SCDLPT1!SCDLPT1_69BEGIN_9</vt:lpstr>
      <vt:lpstr>SCDLPT1!SCDLPT1_69ENDIN_2</vt:lpstr>
      <vt:lpstr>SCDLPT1!SCDLPT1_69ENDIN_3</vt:lpstr>
      <vt:lpstr>SCDLPT1!SCDLPT1_69ENDIN_4</vt:lpstr>
      <vt:lpstr>SCDLPT1!SCDLPT1_69ENDIN_5</vt:lpstr>
      <vt:lpstr>SCDLPT1!SCDLPT1_69ENDIN_6</vt:lpstr>
      <vt:lpstr>SCDLPT1!SCDLPT1_69ENDIN_7</vt:lpstr>
      <vt:lpstr>SCDLPT1!SCDLPT1_69ENDIN_8</vt:lpstr>
      <vt:lpstr>SCDLPT1!SCDLPT1_69ENDIN_9</vt:lpstr>
      <vt:lpstr>SCDLPT1!SCDLPT1_7099999_5</vt:lpstr>
      <vt:lpstr>SCDLPT1!SCDLPT1_7099999_6</vt:lpstr>
      <vt:lpstr>SCDLPT1!SCDLPT1_7100000_Range</vt:lpstr>
      <vt:lpstr>SCDLPT1!SCDLPT1_7199999_5</vt:lpstr>
      <vt:lpstr>SCDLPT1!SCDLPT1_7199999_6</vt:lpstr>
      <vt:lpstr>SCDLPT1!SCDLPT1_71BEGIN_1</vt:lpstr>
      <vt:lpstr>SCDLPT1!SCDLPT1_71BEGIN_2</vt:lpstr>
      <vt:lpstr>SCDLPT1!SCDLPT1_71BEGIN_3</vt:lpstr>
      <vt:lpstr>SCDLPT1!SCDLPT1_71BEGIN_4</vt:lpstr>
      <vt:lpstr>SCDLPT1!SCDLPT1_71BEGIN_5</vt:lpstr>
      <vt:lpstr>SCDLPT1!SCDLPT1_71BEGIN_6</vt:lpstr>
      <vt:lpstr>SCDLPT1!SCDLPT1_71BEGIN_7</vt:lpstr>
      <vt:lpstr>SCDLPT1!SCDLPT1_71BEGIN_8</vt:lpstr>
      <vt:lpstr>SCDLPT1!SCDLPT1_71BEGIN_9</vt:lpstr>
      <vt:lpstr>SCDLPT1!SCDLPT1_71ENDIN_2</vt:lpstr>
      <vt:lpstr>SCDLPT1!SCDLPT1_71ENDIN_3</vt:lpstr>
      <vt:lpstr>SCDLPT1!SCDLPT1_71ENDIN_4</vt:lpstr>
      <vt:lpstr>SCDLPT1!SCDLPT1_71ENDIN_5</vt:lpstr>
      <vt:lpstr>SCDLPT1!SCDLPT1_71ENDIN_6</vt:lpstr>
      <vt:lpstr>SCDLPT1!SCDLPT1_71ENDIN_7</vt:lpstr>
      <vt:lpstr>SCDLPT1!SCDLPT1_71ENDIN_8</vt:lpstr>
      <vt:lpstr>SCDLPT1!SCDLPT1_71ENDIN_9</vt:lpstr>
      <vt:lpstr>SCDLPT1!SCDLPT1_7200000_Range</vt:lpstr>
      <vt:lpstr>SCDLPT1!SCDLPT1_7299999_5</vt:lpstr>
      <vt:lpstr>SCDLPT1!SCDLPT1_7299999_6</vt:lpstr>
      <vt:lpstr>SCDLPT1!SCDLPT1_72BEGIN_1</vt:lpstr>
      <vt:lpstr>SCDLPT1!SCDLPT1_72BEGIN_2</vt:lpstr>
      <vt:lpstr>SCDLPT1!SCDLPT1_72BEGIN_3</vt:lpstr>
      <vt:lpstr>SCDLPT1!SCDLPT1_72BEGIN_4</vt:lpstr>
      <vt:lpstr>SCDLPT1!SCDLPT1_72BEGIN_5</vt:lpstr>
      <vt:lpstr>SCDLPT1!SCDLPT1_72BEGIN_6</vt:lpstr>
      <vt:lpstr>SCDLPT1!SCDLPT1_72BEGIN_7</vt:lpstr>
      <vt:lpstr>SCDLPT1!SCDLPT1_72BEGIN_8</vt:lpstr>
      <vt:lpstr>SCDLPT1!SCDLPT1_72BEGIN_9</vt:lpstr>
      <vt:lpstr>SCDLPT1!SCDLPT1_72ENDIN_2</vt:lpstr>
      <vt:lpstr>SCDLPT1!SCDLPT1_72ENDIN_3</vt:lpstr>
      <vt:lpstr>SCDLPT1!SCDLPT1_72ENDIN_4</vt:lpstr>
      <vt:lpstr>SCDLPT1!SCDLPT1_72ENDIN_5</vt:lpstr>
      <vt:lpstr>SCDLPT1!SCDLPT1_72ENDIN_6</vt:lpstr>
      <vt:lpstr>SCDLPT1!SCDLPT1_72ENDIN_7</vt:lpstr>
      <vt:lpstr>SCDLPT1!SCDLPT1_72ENDIN_8</vt:lpstr>
      <vt:lpstr>SCDLPT1!SCDLPT1_72ENDIN_9</vt:lpstr>
      <vt:lpstr>SCDLPT1!SCDLPT1_7300000_Range</vt:lpstr>
      <vt:lpstr>SCDLPT1!SCDLPT1_7399999_5</vt:lpstr>
      <vt:lpstr>SCDLPT1!SCDLPT1_7399999_6</vt:lpstr>
      <vt:lpstr>SCDLPT1!SCDLPT1_73BEGIN_1</vt:lpstr>
      <vt:lpstr>SCDLPT1!SCDLPT1_73BEGIN_2</vt:lpstr>
      <vt:lpstr>SCDLPT1!SCDLPT1_73BEGIN_3</vt:lpstr>
      <vt:lpstr>SCDLPT1!SCDLPT1_73BEGIN_4</vt:lpstr>
      <vt:lpstr>SCDLPT1!SCDLPT1_73BEGIN_5</vt:lpstr>
      <vt:lpstr>SCDLPT1!SCDLPT1_73BEGIN_6</vt:lpstr>
      <vt:lpstr>SCDLPT1!SCDLPT1_73BEGIN_7</vt:lpstr>
      <vt:lpstr>SCDLPT1!SCDLPT1_73BEGIN_8</vt:lpstr>
      <vt:lpstr>SCDLPT1!SCDLPT1_73BEGIN_9</vt:lpstr>
      <vt:lpstr>SCDLPT1!SCDLPT1_73ENDIN_2</vt:lpstr>
      <vt:lpstr>SCDLPT1!SCDLPT1_73ENDIN_3</vt:lpstr>
      <vt:lpstr>SCDLPT1!SCDLPT1_73ENDIN_4</vt:lpstr>
      <vt:lpstr>SCDLPT1!SCDLPT1_73ENDIN_5</vt:lpstr>
      <vt:lpstr>SCDLPT1!SCDLPT1_73ENDIN_6</vt:lpstr>
      <vt:lpstr>SCDLPT1!SCDLPT1_73ENDIN_7</vt:lpstr>
      <vt:lpstr>SCDLPT1!SCDLPT1_73ENDIN_8</vt:lpstr>
      <vt:lpstr>SCDLPT1!SCDLPT1_73ENDIN_9</vt:lpstr>
      <vt:lpstr>SCDLPT1!SCDLPT1_7400000_Range</vt:lpstr>
      <vt:lpstr>SCDLPT1!SCDLPT1_7499999_5</vt:lpstr>
      <vt:lpstr>SCDLPT1!SCDLPT1_7499999_6</vt:lpstr>
      <vt:lpstr>SCDLPT1!SCDLPT1_74BEGIN_1</vt:lpstr>
      <vt:lpstr>SCDLPT1!SCDLPT1_74BEGIN_2</vt:lpstr>
      <vt:lpstr>SCDLPT1!SCDLPT1_74BEGIN_3</vt:lpstr>
      <vt:lpstr>SCDLPT1!SCDLPT1_74BEGIN_4</vt:lpstr>
      <vt:lpstr>SCDLPT1!SCDLPT1_74BEGIN_5</vt:lpstr>
      <vt:lpstr>SCDLPT1!SCDLPT1_74BEGIN_6</vt:lpstr>
      <vt:lpstr>SCDLPT1!SCDLPT1_74BEGIN_7</vt:lpstr>
      <vt:lpstr>SCDLPT1!SCDLPT1_74BEGIN_8</vt:lpstr>
      <vt:lpstr>SCDLPT1!SCDLPT1_74BEGIN_9</vt:lpstr>
      <vt:lpstr>SCDLPT1!SCDLPT1_74ENDIN_2</vt:lpstr>
      <vt:lpstr>SCDLPT1!SCDLPT1_74ENDIN_3</vt:lpstr>
      <vt:lpstr>SCDLPT1!SCDLPT1_74ENDIN_4</vt:lpstr>
      <vt:lpstr>SCDLPT1!SCDLPT1_74ENDIN_5</vt:lpstr>
      <vt:lpstr>SCDLPT1!SCDLPT1_74ENDIN_6</vt:lpstr>
      <vt:lpstr>SCDLPT1!SCDLPT1_74ENDIN_7</vt:lpstr>
      <vt:lpstr>SCDLPT1!SCDLPT1_74ENDIN_8</vt:lpstr>
      <vt:lpstr>SCDLPT1!SCDLPT1_74ENDIN_9</vt:lpstr>
      <vt:lpstr>SCDLPT1!SCDLPT1_7599999_5</vt:lpstr>
      <vt:lpstr>SCDLPT1!SCDLPT1_7599999_6</vt:lpstr>
      <vt:lpstr>SCDLPT1!SCDLPT1_7699999_5</vt:lpstr>
      <vt:lpstr>SCDLPT1!SCDLPT1_7699999_6</vt:lpstr>
      <vt:lpstr>SCDLPT1!SCDLPT1_8600000_Range</vt:lpstr>
      <vt:lpstr>SCDLPT1!SCDLPT1_8699999_5</vt:lpstr>
      <vt:lpstr>SCDLPT1!SCDLPT1_8699999_6</vt:lpstr>
      <vt:lpstr>SCDLPT1!SCDLPT1_86BEGIN_1</vt:lpstr>
      <vt:lpstr>SCDLPT1!SCDLPT1_86BEGIN_2</vt:lpstr>
      <vt:lpstr>SCDLPT1!SCDLPT1_86BEGIN_3</vt:lpstr>
      <vt:lpstr>SCDLPT1!SCDLPT1_86BEGIN_4</vt:lpstr>
      <vt:lpstr>SCDLPT1!SCDLPT1_86BEGIN_5</vt:lpstr>
      <vt:lpstr>SCDLPT1!SCDLPT1_86BEGIN_6</vt:lpstr>
      <vt:lpstr>SCDLPT1!SCDLPT1_86BEGIN_7</vt:lpstr>
      <vt:lpstr>SCDLPT1!SCDLPT1_86BEGIN_8</vt:lpstr>
      <vt:lpstr>SCDLPT1!SCDLPT1_86BEGIN_9</vt:lpstr>
      <vt:lpstr>SCDLPT1!SCDLPT1_86ENDIN_2</vt:lpstr>
      <vt:lpstr>SCDLPT1!SCDLPT1_86ENDIN_3</vt:lpstr>
      <vt:lpstr>SCDLPT1!SCDLPT1_86ENDIN_4</vt:lpstr>
      <vt:lpstr>SCDLPT1!SCDLPT1_86ENDIN_5</vt:lpstr>
      <vt:lpstr>SCDLPT1!SCDLPT1_86ENDIN_6</vt:lpstr>
      <vt:lpstr>SCDLPT1!SCDLPT1_86ENDIN_7</vt:lpstr>
      <vt:lpstr>SCDLPT1!SCDLPT1_86ENDIN_8</vt:lpstr>
      <vt:lpstr>SCDLPT1!SCDLPT1_86ENDIN_9</vt:lpstr>
      <vt:lpstr>SCDLPT1!SCDLPT1_8700000_Range</vt:lpstr>
      <vt:lpstr>SCDLPT1!SCDLPT1_8799999_5</vt:lpstr>
      <vt:lpstr>SCDLPT1!SCDLPT1_8799999_6</vt:lpstr>
      <vt:lpstr>SCDLPT1!SCDLPT1_87BEGIN_1</vt:lpstr>
      <vt:lpstr>SCDLPT1!SCDLPT1_87BEGIN_2</vt:lpstr>
      <vt:lpstr>SCDLPT1!SCDLPT1_87BEGIN_3</vt:lpstr>
      <vt:lpstr>SCDLPT1!SCDLPT1_87BEGIN_4</vt:lpstr>
      <vt:lpstr>SCDLPT1!SCDLPT1_87BEGIN_5</vt:lpstr>
      <vt:lpstr>SCDLPT1!SCDLPT1_87BEGIN_6</vt:lpstr>
      <vt:lpstr>SCDLPT1!SCDLPT1_87BEGIN_7</vt:lpstr>
      <vt:lpstr>SCDLPT1!SCDLPT1_87BEGIN_8</vt:lpstr>
      <vt:lpstr>SCDLPT1!SCDLPT1_87BEGIN_9</vt:lpstr>
      <vt:lpstr>SCDLPT1!SCDLPT1_87ENDIN_2</vt:lpstr>
      <vt:lpstr>SCDLPT1!SCDLPT1_87ENDIN_3</vt:lpstr>
      <vt:lpstr>SCDLPT1!SCDLPT1_87ENDIN_4</vt:lpstr>
      <vt:lpstr>SCDLPT1!SCDLPT1_87ENDIN_5</vt:lpstr>
      <vt:lpstr>SCDLPT1!SCDLPT1_87ENDIN_6</vt:lpstr>
      <vt:lpstr>SCDLPT1!SCDLPT1_87ENDIN_7</vt:lpstr>
      <vt:lpstr>SCDLPT1!SCDLPT1_87ENDIN_8</vt:lpstr>
      <vt:lpstr>SCDLPT1!SCDLPT1_87ENDIN_9</vt:lpstr>
      <vt:lpstr>SCDLPT1!SCDLPT1_8800000_Range</vt:lpstr>
      <vt:lpstr>SCDLPT1!SCDLPT1_8899999_5</vt:lpstr>
      <vt:lpstr>SCDLPT1!SCDLPT1_8899999_6</vt:lpstr>
      <vt:lpstr>SCDLPT1!SCDLPT1_88BEGIN_1</vt:lpstr>
      <vt:lpstr>SCDLPT1!SCDLPT1_88BEGIN_2</vt:lpstr>
      <vt:lpstr>SCDLPT1!SCDLPT1_88BEGIN_3</vt:lpstr>
      <vt:lpstr>SCDLPT1!SCDLPT1_88BEGIN_4</vt:lpstr>
      <vt:lpstr>SCDLPT1!SCDLPT1_88BEGIN_5</vt:lpstr>
      <vt:lpstr>SCDLPT1!SCDLPT1_88BEGIN_6</vt:lpstr>
      <vt:lpstr>SCDLPT1!SCDLPT1_88BEGIN_7</vt:lpstr>
      <vt:lpstr>SCDLPT1!SCDLPT1_88BEGIN_8</vt:lpstr>
      <vt:lpstr>SCDLPT1!SCDLPT1_88BEGIN_9</vt:lpstr>
      <vt:lpstr>SCDLPT1!SCDLPT1_88ENDIN_2</vt:lpstr>
      <vt:lpstr>SCDLPT1!SCDLPT1_88ENDIN_3</vt:lpstr>
      <vt:lpstr>SCDLPT1!SCDLPT1_88ENDIN_4</vt:lpstr>
      <vt:lpstr>SCDLPT1!SCDLPT1_88ENDIN_5</vt:lpstr>
      <vt:lpstr>SCDLPT1!SCDLPT1_88ENDIN_6</vt:lpstr>
      <vt:lpstr>SCDLPT1!SCDLPT1_88ENDIN_7</vt:lpstr>
      <vt:lpstr>SCDLPT1!SCDLPT1_88ENDIN_8</vt:lpstr>
      <vt:lpstr>SCDLPT1!SCDLPT1_88ENDIN_9</vt:lpstr>
      <vt:lpstr>SCDLPT1!SCDLPT1_8900000_Range</vt:lpstr>
      <vt:lpstr>SCDLPT1!SCDLPT1_8999999_5</vt:lpstr>
      <vt:lpstr>SCDLPT1!SCDLPT1_8999999_6</vt:lpstr>
      <vt:lpstr>SCDLPT1!SCDLPT1_89BEGIN_1</vt:lpstr>
      <vt:lpstr>SCDLPT1!SCDLPT1_89BEGIN_2</vt:lpstr>
      <vt:lpstr>SCDLPT1!SCDLPT1_89BEGIN_3</vt:lpstr>
      <vt:lpstr>SCDLPT1!SCDLPT1_89BEGIN_4</vt:lpstr>
      <vt:lpstr>SCDLPT1!SCDLPT1_89BEGIN_5</vt:lpstr>
      <vt:lpstr>SCDLPT1!SCDLPT1_89BEGIN_6</vt:lpstr>
      <vt:lpstr>SCDLPT1!SCDLPT1_89BEGIN_7</vt:lpstr>
      <vt:lpstr>SCDLPT1!SCDLPT1_89BEGIN_8</vt:lpstr>
      <vt:lpstr>SCDLPT1!SCDLPT1_89BEGIN_9</vt:lpstr>
      <vt:lpstr>SCDLPT1!SCDLPT1_89ENDIN_2</vt:lpstr>
      <vt:lpstr>SCDLPT1!SCDLPT1_89ENDIN_3</vt:lpstr>
      <vt:lpstr>SCDLPT1!SCDLPT1_89ENDIN_4</vt:lpstr>
      <vt:lpstr>SCDLPT1!SCDLPT1_89ENDIN_5</vt:lpstr>
      <vt:lpstr>SCDLPT1!SCDLPT1_89ENDIN_6</vt:lpstr>
      <vt:lpstr>SCDLPT1!SCDLPT1_89ENDIN_7</vt:lpstr>
      <vt:lpstr>SCDLPT1!SCDLPT1_89ENDIN_8</vt:lpstr>
      <vt:lpstr>SCDLPT1!SCDLPT1_89ENDIN_9</vt:lpstr>
      <vt:lpstr>SCDLPT1!SCDLPT1_9000000_Range</vt:lpstr>
      <vt:lpstr>SCDLPT1!SCDLPT1_9099999_5</vt:lpstr>
      <vt:lpstr>SCDLPT1!SCDLPT1_9099999_6</vt:lpstr>
      <vt:lpstr>SCDLPT1!SCDLPT1_90BEGIN_1</vt:lpstr>
      <vt:lpstr>SCDLPT1!SCDLPT1_90BEGIN_2</vt:lpstr>
      <vt:lpstr>SCDLPT1!SCDLPT1_90BEGIN_3</vt:lpstr>
      <vt:lpstr>SCDLPT1!SCDLPT1_90BEGIN_4</vt:lpstr>
      <vt:lpstr>SCDLPT1!SCDLPT1_90BEGIN_5</vt:lpstr>
      <vt:lpstr>SCDLPT1!SCDLPT1_90BEGIN_6</vt:lpstr>
      <vt:lpstr>SCDLPT1!SCDLPT1_90BEGIN_7</vt:lpstr>
      <vt:lpstr>SCDLPT1!SCDLPT1_90BEGIN_8</vt:lpstr>
      <vt:lpstr>SCDLPT1!SCDLPT1_90BEGIN_9</vt:lpstr>
      <vt:lpstr>SCDLPT1!SCDLPT1_90ENDIN_2</vt:lpstr>
      <vt:lpstr>SCDLPT1!SCDLPT1_90ENDIN_3</vt:lpstr>
      <vt:lpstr>SCDLPT1!SCDLPT1_90ENDIN_4</vt:lpstr>
      <vt:lpstr>SCDLPT1!SCDLPT1_90ENDIN_5</vt:lpstr>
      <vt:lpstr>SCDLPT1!SCDLPT1_90ENDIN_6</vt:lpstr>
      <vt:lpstr>SCDLPT1!SCDLPT1_90ENDIN_7</vt:lpstr>
      <vt:lpstr>SCDLPT1!SCDLPT1_90ENDIN_8</vt:lpstr>
      <vt:lpstr>SCDLPT1!SCDLPT1_90ENDIN_9</vt:lpstr>
      <vt:lpstr>SCDLPT1!SCDLPT1_9100000_Range</vt:lpstr>
      <vt:lpstr>SCDLPT1!SCDLPT1_9199999_5</vt:lpstr>
      <vt:lpstr>SCDLPT1!SCDLPT1_9199999_6</vt:lpstr>
      <vt:lpstr>SCDLPT1!SCDLPT1_91BEGIN_1</vt:lpstr>
      <vt:lpstr>SCDLPT1!SCDLPT1_91BEGIN_2</vt:lpstr>
      <vt:lpstr>SCDLPT1!SCDLPT1_91BEGIN_3</vt:lpstr>
      <vt:lpstr>SCDLPT1!SCDLPT1_91BEGIN_4</vt:lpstr>
      <vt:lpstr>SCDLPT1!SCDLPT1_91BEGIN_5</vt:lpstr>
      <vt:lpstr>SCDLPT1!SCDLPT1_91BEGIN_6</vt:lpstr>
      <vt:lpstr>SCDLPT1!SCDLPT1_91BEGIN_7</vt:lpstr>
      <vt:lpstr>SCDLPT1!SCDLPT1_91BEGIN_8</vt:lpstr>
      <vt:lpstr>SCDLPT1!SCDLPT1_91BEGIN_9</vt:lpstr>
      <vt:lpstr>SCDLPT1!SCDLPT1_91ENDIN_2</vt:lpstr>
      <vt:lpstr>SCDLPT1!SCDLPT1_91ENDIN_3</vt:lpstr>
      <vt:lpstr>SCDLPT1!SCDLPT1_91ENDIN_4</vt:lpstr>
      <vt:lpstr>SCDLPT1!SCDLPT1_91ENDIN_5</vt:lpstr>
      <vt:lpstr>SCDLPT1!SCDLPT1_91ENDIN_6</vt:lpstr>
      <vt:lpstr>SCDLPT1!SCDLPT1_91ENDIN_7</vt:lpstr>
      <vt:lpstr>SCDLPT1!SCDLPT1_91ENDIN_8</vt:lpstr>
      <vt:lpstr>SCDLPT1!SCDLPT1_91ENDIN_9</vt:lpstr>
      <vt:lpstr>SCDLPT1!SCDLPT1_9200000_Range</vt:lpstr>
      <vt:lpstr>SCDLPT1!SCDLPT1_9299999_5</vt:lpstr>
      <vt:lpstr>SCDLPT1!SCDLPT1_9299999_6</vt:lpstr>
      <vt:lpstr>SCDLPT1!SCDLPT1_92BEGIN_1</vt:lpstr>
      <vt:lpstr>SCDLPT1!SCDLPT1_92BEGIN_2</vt:lpstr>
      <vt:lpstr>SCDLPT1!SCDLPT1_92BEGIN_3</vt:lpstr>
      <vt:lpstr>SCDLPT1!SCDLPT1_92BEGIN_4</vt:lpstr>
      <vt:lpstr>SCDLPT1!SCDLPT1_92BEGIN_5</vt:lpstr>
      <vt:lpstr>SCDLPT1!SCDLPT1_92BEGIN_6</vt:lpstr>
      <vt:lpstr>SCDLPT1!SCDLPT1_92BEGIN_7</vt:lpstr>
      <vt:lpstr>SCDLPT1!SCDLPT1_92BEGIN_8</vt:lpstr>
      <vt:lpstr>SCDLPT1!SCDLPT1_92BEGIN_9</vt:lpstr>
      <vt:lpstr>SCDLPT1!SCDLPT1_92ENDIN_2</vt:lpstr>
      <vt:lpstr>SCDLPT1!SCDLPT1_92ENDIN_3</vt:lpstr>
      <vt:lpstr>SCDLPT1!SCDLPT1_92ENDIN_4</vt:lpstr>
      <vt:lpstr>SCDLPT1!SCDLPT1_92ENDIN_5</vt:lpstr>
      <vt:lpstr>SCDLPT1!SCDLPT1_92ENDIN_6</vt:lpstr>
      <vt:lpstr>SCDLPT1!SCDLPT1_92ENDIN_7</vt:lpstr>
      <vt:lpstr>SCDLPT1!SCDLPT1_92ENDIN_8</vt:lpstr>
      <vt:lpstr>SCDLPT1!SCDLPT1_92ENDIN_9</vt:lpstr>
      <vt:lpstr>SCDLPT1!SCDLPT1_9999999_5</vt:lpstr>
      <vt:lpstr>SCDLPT1!SCDLPT1_9999999_6</vt:lpstr>
      <vt:lpstr>SCDLPT1F!SCDLPT1F_0000001_1</vt:lpstr>
      <vt:lpstr>SCDLPT1F!SCDLPT1F_0000001_2</vt:lpstr>
      <vt:lpstr>SCDLPT1F!SCDLPT1F_0000002_1</vt:lpstr>
      <vt:lpstr>SCDLPT1F!SCDLPT1F_0000002_2</vt:lpstr>
      <vt:lpstr>SCDLPT1F!SCDLPT1F_0000003_1</vt:lpstr>
      <vt:lpstr>SCDLPT1F!SCDLPT1F_0000003_2</vt:lpstr>
      <vt:lpstr>SCDLPT1F!SCDLPT1F_0000003_3</vt:lpstr>
      <vt:lpstr>SCDLPT1F!SCDLPT1F_0000003_4</vt:lpstr>
      <vt:lpstr>SCDLPT1F!SCDLPT1F_0000003_5</vt:lpstr>
      <vt:lpstr>SCDLPT1F!SCDLPT1F_0000003_6</vt:lpstr>
      <vt:lpstr>SCDLPT2!SCDLPT2_0100000_Range</vt:lpstr>
      <vt:lpstr>SCDLPT2!SCDLPT2_0199999_5</vt:lpstr>
      <vt:lpstr>SCDLPT2!SCDLPT2_0199999_6</vt:lpstr>
      <vt:lpstr>SCDLPT2!SCDLPT2_01BEGIN_1</vt:lpstr>
      <vt:lpstr>SCDLPT2!SCDLPT2_01BEGIN_2</vt:lpstr>
      <vt:lpstr>SCDLPT2!SCDLPT2_01BEGIN_3</vt:lpstr>
      <vt:lpstr>SCDLPT2!SCDLPT2_01BEGIN_4</vt:lpstr>
      <vt:lpstr>SCDLPT2!SCDLPT2_01BEGIN_5</vt:lpstr>
      <vt:lpstr>SCDLPT2!SCDLPT2_01BEGIN_6</vt:lpstr>
      <vt:lpstr>SCDLPT2!SCDLPT2_01BEGIN_7</vt:lpstr>
      <vt:lpstr>SCDLPT2!SCDLPT2_01BEGIN_8</vt:lpstr>
      <vt:lpstr>SCDLPT2!SCDLPT2_01BEGIN_9</vt:lpstr>
      <vt:lpstr>SCDLPT2!SCDLPT2_01ENDIN_2</vt:lpstr>
      <vt:lpstr>SCDLPT2!SCDLPT2_01ENDIN_3</vt:lpstr>
      <vt:lpstr>SCDLPT2!SCDLPT2_01ENDIN_4</vt:lpstr>
      <vt:lpstr>SCDLPT2!SCDLPT2_01ENDIN_5</vt:lpstr>
      <vt:lpstr>SCDLPT2!SCDLPT2_01ENDIN_6</vt:lpstr>
      <vt:lpstr>SCDLPT2!SCDLPT2_01ENDIN_7</vt:lpstr>
      <vt:lpstr>SCDLPT2!SCDLPT2_01ENDIN_8</vt:lpstr>
      <vt:lpstr>SCDLPT2!SCDLPT2_01ENDIN_9</vt:lpstr>
      <vt:lpstr>SCDLPT2!SCDLPT2_0200000_Range</vt:lpstr>
      <vt:lpstr>SCDLPT2!SCDLPT2_0299999_5</vt:lpstr>
      <vt:lpstr>SCDLPT2!SCDLPT2_0299999_6</vt:lpstr>
      <vt:lpstr>SCDLPT2!SCDLPT2_02BEGIN_1</vt:lpstr>
      <vt:lpstr>SCDLPT2!SCDLPT2_02BEGIN_2</vt:lpstr>
      <vt:lpstr>SCDLPT2!SCDLPT2_02BEGIN_3</vt:lpstr>
      <vt:lpstr>SCDLPT2!SCDLPT2_02BEGIN_4</vt:lpstr>
      <vt:lpstr>SCDLPT2!SCDLPT2_02BEGIN_5</vt:lpstr>
      <vt:lpstr>SCDLPT2!SCDLPT2_02BEGIN_6</vt:lpstr>
      <vt:lpstr>SCDLPT2!SCDLPT2_02BEGIN_7</vt:lpstr>
      <vt:lpstr>SCDLPT2!SCDLPT2_02BEGIN_8</vt:lpstr>
      <vt:lpstr>SCDLPT2!SCDLPT2_02BEGIN_9</vt:lpstr>
      <vt:lpstr>SCDLPT2!SCDLPT2_02ENDIN_2</vt:lpstr>
      <vt:lpstr>SCDLPT2!SCDLPT2_02ENDIN_3</vt:lpstr>
      <vt:lpstr>SCDLPT2!SCDLPT2_02ENDIN_4</vt:lpstr>
      <vt:lpstr>SCDLPT2!SCDLPT2_02ENDIN_5</vt:lpstr>
      <vt:lpstr>SCDLPT2!SCDLPT2_02ENDIN_6</vt:lpstr>
      <vt:lpstr>SCDLPT2!SCDLPT2_02ENDIN_7</vt:lpstr>
      <vt:lpstr>SCDLPT2!SCDLPT2_02ENDIN_8</vt:lpstr>
      <vt:lpstr>SCDLPT2!SCDLPT2_02ENDIN_9</vt:lpstr>
      <vt:lpstr>SCDLPT2!SCDLPT2_0300000_Range</vt:lpstr>
      <vt:lpstr>SCDLPT2!SCDLPT2_0399999_5</vt:lpstr>
      <vt:lpstr>SCDLPT2!SCDLPT2_0399999_6</vt:lpstr>
      <vt:lpstr>SCDLPT2!SCDLPT2_03BEGIN_1</vt:lpstr>
      <vt:lpstr>SCDLPT2!SCDLPT2_03BEGIN_2</vt:lpstr>
      <vt:lpstr>SCDLPT2!SCDLPT2_03BEGIN_3</vt:lpstr>
      <vt:lpstr>SCDLPT2!SCDLPT2_03BEGIN_4</vt:lpstr>
      <vt:lpstr>SCDLPT2!SCDLPT2_03BEGIN_5</vt:lpstr>
      <vt:lpstr>SCDLPT2!SCDLPT2_03BEGIN_6</vt:lpstr>
      <vt:lpstr>SCDLPT2!SCDLPT2_03BEGIN_7</vt:lpstr>
      <vt:lpstr>SCDLPT2!SCDLPT2_03BEGIN_8</vt:lpstr>
      <vt:lpstr>SCDLPT2!SCDLPT2_03BEGIN_9</vt:lpstr>
      <vt:lpstr>SCDLPT2!SCDLPT2_03ENDIN_2</vt:lpstr>
      <vt:lpstr>SCDLPT2!SCDLPT2_03ENDIN_3</vt:lpstr>
      <vt:lpstr>SCDLPT2!SCDLPT2_03ENDIN_4</vt:lpstr>
      <vt:lpstr>SCDLPT2!SCDLPT2_03ENDIN_5</vt:lpstr>
      <vt:lpstr>SCDLPT2!SCDLPT2_03ENDIN_6</vt:lpstr>
      <vt:lpstr>SCDLPT2!SCDLPT2_03ENDIN_7</vt:lpstr>
      <vt:lpstr>SCDLPT2!SCDLPT2_03ENDIN_8</vt:lpstr>
      <vt:lpstr>SCDLPT2!SCDLPT2_03ENDIN_9</vt:lpstr>
      <vt:lpstr>SCDLPT2!SCDLPT2_0400000_Range</vt:lpstr>
      <vt:lpstr>SCDLPT2!SCDLPT2_0499999_5</vt:lpstr>
      <vt:lpstr>SCDLPT2!SCDLPT2_0499999_6</vt:lpstr>
      <vt:lpstr>SCDLPT2!SCDLPT2_04BEGIN_1</vt:lpstr>
      <vt:lpstr>SCDLPT2!SCDLPT2_04BEGIN_2</vt:lpstr>
      <vt:lpstr>SCDLPT2!SCDLPT2_04BEGIN_3</vt:lpstr>
      <vt:lpstr>SCDLPT2!SCDLPT2_04BEGIN_4</vt:lpstr>
      <vt:lpstr>SCDLPT2!SCDLPT2_04BEGIN_5</vt:lpstr>
      <vt:lpstr>SCDLPT2!SCDLPT2_04BEGIN_6</vt:lpstr>
      <vt:lpstr>SCDLPT2!SCDLPT2_04BEGIN_7</vt:lpstr>
      <vt:lpstr>SCDLPT2!SCDLPT2_04BEGIN_8</vt:lpstr>
      <vt:lpstr>SCDLPT2!SCDLPT2_04BEGIN_9</vt:lpstr>
      <vt:lpstr>SCDLPT2!SCDLPT2_04ENDIN_2</vt:lpstr>
      <vt:lpstr>SCDLPT2!SCDLPT2_04ENDIN_3</vt:lpstr>
      <vt:lpstr>SCDLPT2!SCDLPT2_04ENDIN_4</vt:lpstr>
      <vt:lpstr>SCDLPT2!SCDLPT2_04ENDIN_5</vt:lpstr>
      <vt:lpstr>SCDLPT2!SCDLPT2_04ENDIN_6</vt:lpstr>
      <vt:lpstr>SCDLPT2!SCDLPT2_04ENDIN_7</vt:lpstr>
      <vt:lpstr>SCDLPT2!SCDLPT2_04ENDIN_8</vt:lpstr>
      <vt:lpstr>SCDLPT2!SCDLPT2_04ENDIN_9</vt:lpstr>
      <vt:lpstr>SCDLPT2!SCDLPT2_0599999_5</vt:lpstr>
      <vt:lpstr>SCDLPT2!SCDLPT2_0599999_6</vt:lpstr>
      <vt:lpstr>SCDLPT2!SCDLPT2_0600000_Range</vt:lpstr>
      <vt:lpstr>SCDLPT2!SCDLPT2_0699999_5</vt:lpstr>
      <vt:lpstr>SCDLPT2!SCDLPT2_0699999_6</vt:lpstr>
      <vt:lpstr>SCDLPT2!SCDLPT2_06BEGIN_1</vt:lpstr>
      <vt:lpstr>SCDLPT2!SCDLPT2_06BEGIN_2</vt:lpstr>
      <vt:lpstr>SCDLPT2!SCDLPT2_06BEGIN_3</vt:lpstr>
      <vt:lpstr>SCDLPT2!SCDLPT2_06BEGIN_4</vt:lpstr>
      <vt:lpstr>SCDLPT2!SCDLPT2_06BEGIN_5</vt:lpstr>
      <vt:lpstr>SCDLPT2!SCDLPT2_06BEGIN_6</vt:lpstr>
      <vt:lpstr>SCDLPT2!SCDLPT2_06BEGIN_7</vt:lpstr>
      <vt:lpstr>SCDLPT2!SCDLPT2_06BEGIN_8</vt:lpstr>
      <vt:lpstr>SCDLPT2!SCDLPT2_06BEGIN_9</vt:lpstr>
      <vt:lpstr>SCDLPT2!SCDLPT2_06ENDIN_2</vt:lpstr>
      <vt:lpstr>SCDLPT2!SCDLPT2_06ENDIN_3</vt:lpstr>
      <vt:lpstr>SCDLPT2!SCDLPT2_06ENDIN_4</vt:lpstr>
      <vt:lpstr>SCDLPT2!SCDLPT2_06ENDIN_5</vt:lpstr>
      <vt:lpstr>SCDLPT2!SCDLPT2_06ENDIN_6</vt:lpstr>
      <vt:lpstr>SCDLPT2!SCDLPT2_06ENDIN_7</vt:lpstr>
      <vt:lpstr>SCDLPT2!SCDLPT2_06ENDIN_8</vt:lpstr>
      <vt:lpstr>SCDLPT2!SCDLPT2_06ENDIN_9</vt:lpstr>
      <vt:lpstr>SCDLPT2!SCDLPT2_0700000_Range</vt:lpstr>
      <vt:lpstr>SCDLPT2!SCDLPT2_0799999_5</vt:lpstr>
      <vt:lpstr>SCDLPT2!SCDLPT2_0799999_6</vt:lpstr>
      <vt:lpstr>SCDLPT2!SCDLPT2_07BEGIN_1</vt:lpstr>
      <vt:lpstr>SCDLPT2!SCDLPT2_07BEGIN_2</vt:lpstr>
      <vt:lpstr>SCDLPT2!SCDLPT2_07BEGIN_3</vt:lpstr>
      <vt:lpstr>SCDLPT2!SCDLPT2_07BEGIN_4</vt:lpstr>
      <vt:lpstr>SCDLPT2!SCDLPT2_07BEGIN_5</vt:lpstr>
      <vt:lpstr>SCDLPT2!SCDLPT2_07BEGIN_6</vt:lpstr>
      <vt:lpstr>SCDLPT2!SCDLPT2_07BEGIN_7</vt:lpstr>
      <vt:lpstr>SCDLPT2!SCDLPT2_07BEGIN_8</vt:lpstr>
      <vt:lpstr>SCDLPT2!SCDLPT2_07BEGIN_9</vt:lpstr>
      <vt:lpstr>SCDLPT2!SCDLPT2_07ENDIN_2</vt:lpstr>
      <vt:lpstr>SCDLPT2!SCDLPT2_07ENDIN_3</vt:lpstr>
      <vt:lpstr>SCDLPT2!SCDLPT2_07ENDIN_4</vt:lpstr>
      <vt:lpstr>SCDLPT2!SCDLPT2_07ENDIN_5</vt:lpstr>
      <vt:lpstr>SCDLPT2!SCDLPT2_07ENDIN_6</vt:lpstr>
      <vt:lpstr>SCDLPT2!SCDLPT2_07ENDIN_7</vt:lpstr>
      <vt:lpstr>SCDLPT2!SCDLPT2_07ENDIN_8</vt:lpstr>
      <vt:lpstr>SCDLPT2!SCDLPT2_07ENDIN_9</vt:lpstr>
      <vt:lpstr>SCDLPT2!SCDLPT2_0800000_Range</vt:lpstr>
      <vt:lpstr>SCDLPT2!SCDLPT2_0899999_5</vt:lpstr>
      <vt:lpstr>SCDLPT2!SCDLPT2_0899999_6</vt:lpstr>
      <vt:lpstr>SCDLPT2!SCDLPT2_08BEGIN_1</vt:lpstr>
      <vt:lpstr>SCDLPT2!SCDLPT2_08BEGIN_2</vt:lpstr>
      <vt:lpstr>SCDLPT2!SCDLPT2_08BEGIN_3</vt:lpstr>
      <vt:lpstr>SCDLPT2!SCDLPT2_08BEGIN_4</vt:lpstr>
      <vt:lpstr>SCDLPT2!SCDLPT2_08BEGIN_5</vt:lpstr>
      <vt:lpstr>SCDLPT2!SCDLPT2_08BEGIN_6</vt:lpstr>
      <vt:lpstr>SCDLPT2!SCDLPT2_08BEGIN_7</vt:lpstr>
      <vt:lpstr>SCDLPT2!SCDLPT2_08BEGIN_8</vt:lpstr>
      <vt:lpstr>SCDLPT2!SCDLPT2_08BEGIN_9</vt:lpstr>
      <vt:lpstr>SCDLPT2!SCDLPT2_08ENDIN_2</vt:lpstr>
      <vt:lpstr>SCDLPT2!SCDLPT2_08ENDIN_3</vt:lpstr>
      <vt:lpstr>SCDLPT2!SCDLPT2_08ENDIN_4</vt:lpstr>
      <vt:lpstr>SCDLPT2!SCDLPT2_08ENDIN_5</vt:lpstr>
      <vt:lpstr>SCDLPT2!SCDLPT2_08ENDIN_6</vt:lpstr>
      <vt:lpstr>SCDLPT2!SCDLPT2_08ENDIN_7</vt:lpstr>
      <vt:lpstr>SCDLPT2!SCDLPT2_08ENDIN_8</vt:lpstr>
      <vt:lpstr>SCDLPT2!SCDLPT2_08ENDIN_9</vt:lpstr>
      <vt:lpstr>SCDLPT2!SCDLPT2_0900000_Range</vt:lpstr>
      <vt:lpstr>SCDLPT2!SCDLPT2_0999999_5</vt:lpstr>
      <vt:lpstr>SCDLPT2!SCDLPT2_0999999_6</vt:lpstr>
      <vt:lpstr>SCDLPT2!SCDLPT2_09BEGIN_1</vt:lpstr>
      <vt:lpstr>SCDLPT2!SCDLPT2_09BEGIN_2</vt:lpstr>
      <vt:lpstr>SCDLPT2!SCDLPT2_09BEGIN_3</vt:lpstr>
      <vt:lpstr>SCDLPT2!SCDLPT2_09BEGIN_4</vt:lpstr>
      <vt:lpstr>SCDLPT2!SCDLPT2_09BEGIN_5</vt:lpstr>
      <vt:lpstr>SCDLPT2!SCDLPT2_09BEGIN_6</vt:lpstr>
      <vt:lpstr>SCDLPT2!SCDLPT2_09BEGIN_7</vt:lpstr>
      <vt:lpstr>SCDLPT2!SCDLPT2_09BEGIN_8</vt:lpstr>
      <vt:lpstr>SCDLPT2!SCDLPT2_09BEGIN_9</vt:lpstr>
      <vt:lpstr>SCDLPT2!SCDLPT2_09ENDIN_2</vt:lpstr>
      <vt:lpstr>SCDLPT2!SCDLPT2_09ENDIN_3</vt:lpstr>
      <vt:lpstr>SCDLPT2!SCDLPT2_09ENDIN_4</vt:lpstr>
      <vt:lpstr>SCDLPT2!SCDLPT2_09ENDIN_5</vt:lpstr>
      <vt:lpstr>SCDLPT2!SCDLPT2_09ENDIN_6</vt:lpstr>
      <vt:lpstr>SCDLPT2!SCDLPT2_09ENDIN_7</vt:lpstr>
      <vt:lpstr>SCDLPT2!SCDLPT2_09ENDIN_8</vt:lpstr>
      <vt:lpstr>SCDLPT2!SCDLPT2_09ENDIN_9</vt:lpstr>
      <vt:lpstr>SCDLPT2!SCDLPT2_1099999_5</vt:lpstr>
      <vt:lpstr>SCDLPT2!SCDLPT2_1099999_6</vt:lpstr>
      <vt:lpstr>SCDLPT2!SCDLPT2_1100000_Range</vt:lpstr>
      <vt:lpstr>SCDLPT2!SCDLPT2_1199999_5</vt:lpstr>
      <vt:lpstr>SCDLPT2!SCDLPT2_1199999_6</vt:lpstr>
      <vt:lpstr>SCDLPT2!SCDLPT2_11BEGIN_1</vt:lpstr>
      <vt:lpstr>SCDLPT2!SCDLPT2_11BEGIN_2</vt:lpstr>
      <vt:lpstr>SCDLPT2!SCDLPT2_11BEGIN_3</vt:lpstr>
      <vt:lpstr>SCDLPT2!SCDLPT2_11BEGIN_4</vt:lpstr>
      <vt:lpstr>SCDLPT2!SCDLPT2_11BEGIN_5</vt:lpstr>
      <vt:lpstr>SCDLPT2!SCDLPT2_11BEGIN_6</vt:lpstr>
      <vt:lpstr>SCDLPT2!SCDLPT2_11BEGIN_7</vt:lpstr>
      <vt:lpstr>SCDLPT2!SCDLPT2_11BEGIN_8</vt:lpstr>
      <vt:lpstr>SCDLPT2!SCDLPT2_11BEGIN_9</vt:lpstr>
      <vt:lpstr>SCDLPT2!SCDLPT2_11ENDIN_2</vt:lpstr>
      <vt:lpstr>SCDLPT2!SCDLPT2_11ENDIN_3</vt:lpstr>
      <vt:lpstr>SCDLPT2!SCDLPT2_11ENDIN_4</vt:lpstr>
      <vt:lpstr>SCDLPT2!SCDLPT2_11ENDIN_5</vt:lpstr>
      <vt:lpstr>SCDLPT2!SCDLPT2_11ENDIN_6</vt:lpstr>
      <vt:lpstr>SCDLPT2!SCDLPT2_11ENDIN_7</vt:lpstr>
      <vt:lpstr>SCDLPT2!SCDLPT2_11ENDIN_8</vt:lpstr>
      <vt:lpstr>SCDLPT2!SCDLPT2_11ENDIN_9</vt:lpstr>
      <vt:lpstr>SCDLPT2!SCDLPT2_1200000_Range</vt:lpstr>
      <vt:lpstr>SCDLPT2!SCDLPT2_1299999_5</vt:lpstr>
      <vt:lpstr>SCDLPT2!SCDLPT2_1299999_6</vt:lpstr>
      <vt:lpstr>SCDLPT2!SCDLPT2_12BEGIN_1</vt:lpstr>
      <vt:lpstr>SCDLPT2!SCDLPT2_12BEGIN_2</vt:lpstr>
      <vt:lpstr>SCDLPT2!SCDLPT2_12BEGIN_3</vt:lpstr>
      <vt:lpstr>SCDLPT2!SCDLPT2_12BEGIN_4</vt:lpstr>
      <vt:lpstr>SCDLPT2!SCDLPT2_12BEGIN_5</vt:lpstr>
      <vt:lpstr>SCDLPT2!SCDLPT2_12BEGIN_6</vt:lpstr>
      <vt:lpstr>SCDLPT2!SCDLPT2_12BEGIN_7</vt:lpstr>
      <vt:lpstr>SCDLPT2!SCDLPT2_12BEGIN_8</vt:lpstr>
      <vt:lpstr>SCDLPT2!SCDLPT2_12BEGIN_9</vt:lpstr>
      <vt:lpstr>SCDLPT2!SCDLPT2_12ENDIN_2</vt:lpstr>
      <vt:lpstr>SCDLPT2!SCDLPT2_12ENDIN_3</vt:lpstr>
      <vt:lpstr>SCDLPT2!SCDLPT2_12ENDIN_4</vt:lpstr>
      <vt:lpstr>SCDLPT2!SCDLPT2_12ENDIN_5</vt:lpstr>
      <vt:lpstr>SCDLPT2!SCDLPT2_12ENDIN_6</vt:lpstr>
      <vt:lpstr>SCDLPT2!SCDLPT2_12ENDIN_7</vt:lpstr>
      <vt:lpstr>SCDLPT2!SCDLPT2_12ENDIN_8</vt:lpstr>
      <vt:lpstr>SCDLPT2!SCDLPT2_12ENDIN_9</vt:lpstr>
      <vt:lpstr>SCDLPT2!SCDLPT2_1300000_Range</vt:lpstr>
      <vt:lpstr>SCDLPT2!SCDLPT2_1399999_5</vt:lpstr>
      <vt:lpstr>SCDLPT2!SCDLPT2_1399999_6</vt:lpstr>
      <vt:lpstr>SCDLPT2!SCDLPT2_13BEGIN_1</vt:lpstr>
      <vt:lpstr>SCDLPT2!SCDLPT2_13BEGIN_2</vt:lpstr>
      <vt:lpstr>SCDLPT2!SCDLPT2_13BEGIN_3</vt:lpstr>
      <vt:lpstr>SCDLPT2!SCDLPT2_13BEGIN_4</vt:lpstr>
      <vt:lpstr>SCDLPT2!SCDLPT2_13BEGIN_5</vt:lpstr>
      <vt:lpstr>SCDLPT2!SCDLPT2_13BEGIN_6</vt:lpstr>
      <vt:lpstr>SCDLPT2!SCDLPT2_13BEGIN_7</vt:lpstr>
      <vt:lpstr>SCDLPT2!SCDLPT2_13BEGIN_8</vt:lpstr>
      <vt:lpstr>SCDLPT2!SCDLPT2_13BEGIN_9</vt:lpstr>
      <vt:lpstr>SCDLPT2!SCDLPT2_13ENDIN_2</vt:lpstr>
      <vt:lpstr>SCDLPT2!SCDLPT2_13ENDIN_3</vt:lpstr>
      <vt:lpstr>SCDLPT2!SCDLPT2_13ENDIN_4</vt:lpstr>
      <vt:lpstr>SCDLPT2!SCDLPT2_13ENDIN_5</vt:lpstr>
      <vt:lpstr>SCDLPT2!SCDLPT2_13ENDIN_6</vt:lpstr>
      <vt:lpstr>SCDLPT2!SCDLPT2_13ENDIN_7</vt:lpstr>
      <vt:lpstr>SCDLPT2!SCDLPT2_13ENDIN_8</vt:lpstr>
      <vt:lpstr>SCDLPT2!SCDLPT2_13ENDIN_9</vt:lpstr>
      <vt:lpstr>SCDLPT2!SCDLPT2_1400000_Range</vt:lpstr>
      <vt:lpstr>SCDLPT2!SCDLPT2_1499999_5</vt:lpstr>
      <vt:lpstr>SCDLPT2!SCDLPT2_1499999_6</vt:lpstr>
      <vt:lpstr>SCDLPT2!SCDLPT2_14BEGIN_1</vt:lpstr>
      <vt:lpstr>SCDLPT2!SCDLPT2_14BEGIN_2</vt:lpstr>
      <vt:lpstr>SCDLPT2!SCDLPT2_14BEGIN_3</vt:lpstr>
      <vt:lpstr>SCDLPT2!SCDLPT2_14BEGIN_4</vt:lpstr>
      <vt:lpstr>SCDLPT2!SCDLPT2_14BEGIN_5</vt:lpstr>
      <vt:lpstr>SCDLPT2!SCDLPT2_14BEGIN_6</vt:lpstr>
      <vt:lpstr>SCDLPT2!SCDLPT2_14BEGIN_7</vt:lpstr>
      <vt:lpstr>SCDLPT2!SCDLPT2_14BEGIN_8</vt:lpstr>
      <vt:lpstr>SCDLPT2!SCDLPT2_14BEGIN_9</vt:lpstr>
      <vt:lpstr>SCDLPT2!SCDLPT2_14ENDIN_2</vt:lpstr>
      <vt:lpstr>SCDLPT2!SCDLPT2_14ENDIN_3</vt:lpstr>
      <vt:lpstr>SCDLPT2!SCDLPT2_14ENDIN_4</vt:lpstr>
      <vt:lpstr>SCDLPT2!SCDLPT2_14ENDIN_5</vt:lpstr>
      <vt:lpstr>SCDLPT2!SCDLPT2_14ENDIN_6</vt:lpstr>
      <vt:lpstr>SCDLPT2!SCDLPT2_14ENDIN_7</vt:lpstr>
      <vt:lpstr>SCDLPT2!SCDLPT2_14ENDIN_8</vt:lpstr>
      <vt:lpstr>SCDLPT2!SCDLPT2_14ENDIN_9</vt:lpstr>
      <vt:lpstr>SCDLPT2!SCDLPT2_1799999_5</vt:lpstr>
      <vt:lpstr>SCDLPT2!SCDLPT2_1799999_6</vt:lpstr>
      <vt:lpstr>SCDLPT2!SCDLPT2_1800000_Range</vt:lpstr>
      <vt:lpstr>SCDLPT2!SCDLPT2_1899999_5</vt:lpstr>
      <vt:lpstr>SCDLPT2!SCDLPT2_1899999_6</vt:lpstr>
      <vt:lpstr>SCDLPT2!SCDLPT2_18BEGIN_1</vt:lpstr>
      <vt:lpstr>SCDLPT2!SCDLPT2_18BEGIN_2</vt:lpstr>
      <vt:lpstr>SCDLPT2!SCDLPT2_18BEGIN_3</vt:lpstr>
      <vt:lpstr>SCDLPT2!SCDLPT2_18BEGIN_4</vt:lpstr>
      <vt:lpstr>SCDLPT2!SCDLPT2_18BEGIN_5</vt:lpstr>
      <vt:lpstr>SCDLPT2!SCDLPT2_18BEGIN_6</vt:lpstr>
      <vt:lpstr>SCDLPT2!SCDLPT2_18BEGIN_7</vt:lpstr>
      <vt:lpstr>SCDLPT2!SCDLPT2_18BEGIN_8</vt:lpstr>
      <vt:lpstr>SCDLPT2!SCDLPT2_18BEGIN_9</vt:lpstr>
      <vt:lpstr>SCDLPT2!SCDLPT2_18ENDIN_2</vt:lpstr>
      <vt:lpstr>SCDLPT2!SCDLPT2_18ENDIN_3</vt:lpstr>
      <vt:lpstr>SCDLPT2!SCDLPT2_18ENDIN_4</vt:lpstr>
      <vt:lpstr>SCDLPT2!SCDLPT2_18ENDIN_5</vt:lpstr>
      <vt:lpstr>SCDLPT2!SCDLPT2_18ENDIN_6</vt:lpstr>
      <vt:lpstr>SCDLPT2!SCDLPT2_18ENDIN_7</vt:lpstr>
      <vt:lpstr>SCDLPT2!SCDLPT2_18ENDIN_8</vt:lpstr>
      <vt:lpstr>SCDLPT2!SCDLPT2_18ENDIN_9</vt:lpstr>
      <vt:lpstr>SCDLPT2!SCDLPT2_1900000_Range</vt:lpstr>
      <vt:lpstr>SCDLPT2!SCDLPT2_1999999_5</vt:lpstr>
      <vt:lpstr>SCDLPT2!SCDLPT2_1999999_6</vt:lpstr>
      <vt:lpstr>SCDLPT2!SCDLPT2_19BEGIN_1</vt:lpstr>
      <vt:lpstr>SCDLPT2!SCDLPT2_19BEGIN_2</vt:lpstr>
      <vt:lpstr>SCDLPT2!SCDLPT2_19BEGIN_3</vt:lpstr>
      <vt:lpstr>SCDLPT2!SCDLPT2_19BEGIN_4</vt:lpstr>
      <vt:lpstr>SCDLPT2!SCDLPT2_19BEGIN_5</vt:lpstr>
      <vt:lpstr>SCDLPT2!SCDLPT2_19BEGIN_6</vt:lpstr>
      <vt:lpstr>SCDLPT2!SCDLPT2_19BEGIN_7</vt:lpstr>
      <vt:lpstr>SCDLPT2!SCDLPT2_19BEGIN_8</vt:lpstr>
      <vt:lpstr>SCDLPT2!SCDLPT2_19BEGIN_9</vt:lpstr>
      <vt:lpstr>SCDLPT2!SCDLPT2_19ENDIN_2</vt:lpstr>
      <vt:lpstr>SCDLPT2!SCDLPT2_19ENDIN_3</vt:lpstr>
      <vt:lpstr>SCDLPT2!SCDLPT2_19ENDIN_4</vt:lpstr>
      <vt:lpstr>SCDLPT2!SCDLPT2_19ENDIN_5</vt:lpstr>
      <vt:lpstr>SCDLPT2!SCDLPT2_19ENDIN_6</vt:lpstr>
      <vt:lpstr>SCDLPT2!SCDLPT2_19ENDIN_7</vt:lpstr>
      <vt:lpstr>SCDLPT2!SCDLPT2_19ENDIN_8</vt:lpstr>
      <vt:lpstr>SCDLPT2!SCDLPT2_19ENDIN_9</vt:lpstr>
      <vt:lpstr>SCDLPT2!SCDLPT2_2000000_Range</vt:lpstr>
      <vt:lpstr>SCDLPT2!SCDLPT2_2099999_5</vt:lpstr>
      <vt:lpstr>SCDLPT2!SCDLPT2_2099999_6</vt:lpstr>
      <vt:lpstr>SCDLPT2!SCDLPT2_20BEGIN_1</vt:lpstr>
      <vt:lpstr>SCDLPT2!SCDLPT2_20BEGIN_2</vt:lpstr>
      <vt:lpstr>SCDLPT2!SCDLPT2_20BEGIN_3</vt:lpstr>
      <vt:lpstr>SCDLPT2!SCDLPT2_20BEGIN_4</vt:lpstr>
      <vt:lpstr>SCDLPT2!SCDLPT2_20BEGIN_5</vt:lpstr>
      <vt:lpstr>SCDLPT2!SCDLPT2_20BEGIN_6</vt:lpstr>
      <vt:lpstr>SCDLPT2!SCDLPT2_20BEGIN_7</vt:lpstr>
      <vt:lpstr>SCDLPT2!SCDLPT2_20BEGIN_8</vt:lpstr>
      <vt:lpstr>SCDLPT2!SCDLPT2_20BEGIN_9</vt:lpstr>
      <vt:lpstr>SCDLPT2!SCDLPT2_20ENDIN_2</vt:lpstr>
      <vt:lpstr>SCDLPT2!SCDLPT2_20ENDIN_3</vt:lpstr>
      <vt:lpstr>SCDLPT2!SCDLPT2_20ENDIN_4</vt:lpstr>
      <vt:lpstr>SCDLPT2!SCDLPT2_20ENDIN_5</vt:lpstr>
      <vt:lpstr>SCDLPT2!SCDLPT2_20ENDIN_6</vt:lpstr>
      <vt:lpstr>SCDLPT2!SCDLPT2_20ENDIN_7</vt:lpstr>
      <vt:lpstr>SCDLPT2!SCDLPT2_20ENDIN_8</vt:lpstr>
      <vt:lpstr>SCDLPT2!SCDLPT2_20ENDIN_9</vt:lpstr>
      <vt:lpstr>SCDLPT2!SCDLPT2_2100000_Range</vt:lpstr>
      <vt:lpstr>SCDLPT2!SCDLPT2_2199999_5</vt:lpstr>
      <vt:lpstr>SCDLPT2!SCDLPT2_2199999_6</vt:lpstr>
      <vt:lpstr>SCDLPT2!SCDLPT2_21BEGIN_1</vt:lpstr>
      <vt:lpstr>SCDLPT2!SCDLPT2_21BEGIN_2</vt:lpstr>
      <vt:lpstr>SCDLPT2!SCDLPT2_21BEGIN_3</vt:lpstr>
      <vt:lpstr>SCDLPT2!SCDLPT2_21BEGIN_4</vt:lpstr>
      <vt:lpstr>SCDLPT2!SCDLPT2_21BEGIN_5</vt:lpstr>
      <vt:lpstr>SCDLPT2!SCDLPT2_21BEGIN_6</vt:lpstr>
      <vt:lpstr>SCDLPT2!SCDLPT2_21BEGIN_7</vt:lpstr>
      <vt:lpstr>SCDLPT2!SCDLPT2_21BEGIN_8</vt:lpstr>
      <vt:lpstr>SCDLPT2!SCDLPT2_21BEGIN_9</vt:lpstr>
      <vt:lpstr>SCDLPT2!SCDLPT2_21ENDIN_2</vt:lpstr>
      <vt:lpstr>SCDLPT2!SCDLPT2_21ENDIN_3</vt:lpstr>
      <vt:lpstr>SCDLPT2!SCDLPT2_21ENDIN_4</vt:lpstr>
      <vt:lpstr>SCDLPT2!SCDLPT2_21ENDIN_5</vt:lpstr>
      <vt:lpstr>SCDLPT2!SCDLPT2_21ENDIN_6</vt:lpstr>
      <vt:lpstr>SCDLPT2!SCDLPT2_21ENDIN_7</vt:lpstr>
      <vt:lpstr>SCDLPT2!SCDLPT2_21ENDIN_8</vt:lpstr>
      <vt:lpstr>SCDLPT2!SCDLPT2_21ENDIN_9</vt:lpstr>
      <vt:lpstr>SCDLPT2!SCDLPT2_2499999_5</vt:lpstr>
      <vt:lpstr>SCDLPT2!SCDLPT2_2499999_6</vt:lpstr>
      <vt:lpstr>SCDLPT2!SCDLPT2_2500000_Range</vt:lpstr>
      <vt:lpstr>SCDLPT2!SCDLPT2_2599999_5</vt:lpstr>
      <vt:lpstr>SCDLPT2!SCDLPT2_2599999_6</vt:lpstr>
      <vt:lpstr>SCDLPT2!SCDLPT2_25BEGIN_1</vt:lpstr>
      <vt:lpstr>SCDLPT2!SCDLPT2_25BEGIN_2</vt:lpstr>
      <vt:lpstr>SCDLPT2!SCDLPT2_25BEGIN_3</vt:lpstr>
      <vt:lpstr>SCDLPT2!SCDLPT2_25BEGIN_4</vt:lpstr>
      <vt:lpstr>SCDLPT2!SCDLPT2_25BEGIN_5</vt:lpstr>
      <vt:lpstr>SCDLPT2!SCDLPT2_25BEGIN_6</vt:lpstr>
      <vt:lpstr>SCDLPT2!SCDLPT2_25BEGIN_7</vt:lpstr>
      <vt:lpstr>SCDLPT2!SCDLPT2_25BEGIN_8</vt:lpstr>
      <vt:lpstr>SCDLPT2!SCDLPT2_25BEGIN_9</vt:lpstr>
      <vt:lpstr>SCDLPT2!SCDLPT2_25ENDIN_2</vt:lpstr>
      <vt:lpstr>SCDLPT2!SCDLPT2_25ENDIN_3</vt:lpstr>
      <vt:lpstr>SCDLPT2!SCDLPT2_25ENDIN_4</vt:lpstr>
      <vt:lpstr>SCDLPT2!SCDLPT2_25ENDIN_5</vt:lpstr>
      <vt:lpstr>SCDLPT2!SCDLPT2_25ENDIN_6</vt:lpstr>
      <vt:lpstr>SCDLPT2!SCDLPT2_25ENDIN_7</vt:lpstr>
      <vt:lpstr>SCDLPT2!SCDLPT2_25ENDIN_8</vt:lpstr>
      <vt:lpstr>SCDLPT2!SCDLPT2_25ENDIN_9</vt:lpstr>
      <vt:lpstr>SCDLPT2!SCDLPT2_2600000_Range</vt:lpstr>
      <vt:lpstr>SCDLPT2!SCDLPT2_2699999_5</vt:lpstr>
      <vt:lpstr>SCDLPT2!SCDLPT2_2699999_6</vt:lpstr>
      <vt:lpstr>SCDLPT2!SCDLPT2_26BEGIN_1</vt:lpstr>
      <vt:lpstr>SCDLPT2!SCDLPT2_26BEGIN_2</vt:lpstr>
      <vt:lpstr>SCDLPT2!SCDLPT2_26BEGIN_3</vt:lpstr>
      <vt:lpstr>SCDLPT2!SCDLPT2_26BEGIN_4</vt:lpstr>
      <vt:lpstr>SCDLPT2!SCDLPT2_26BEGIN_5</vt:lpstr>
      <vt:lpstr>SCDLPT2!SCDLPT2_26BEGIN_6</vt:lpstr>
      <vt:lpstr>SCDLPT2!SCDLPT2_26BEGIN_7</vt:lpstr>
      <vt:lpstr>SCDLPT2!SCDLPT2_26BEGIN_8</vt:lpstr>
      <vt:lpstr>SCDLPT2!SCDLPT2_26BEGIN_9</vt:lpstr>
      <vt:lpstr>SCDLPT2!SCDLPT2_26ENDIN_2</vt:lpstr>
      <vt:lpstr>SCDLPT2!SCDLPT2_26ENDIN_3</vt:lpstr>
      <vt:lpstr>SCDLPT2!SCDLPT2_26ENDIN_4</vt:lpstr>
      <vt:lpstr>SCDLPT2!SCDLPT2_26ENDIN_5</vt:lpstr>
      <vt:lpstr>SCDLPT2!SCDLPT2_26ENDIN_6</vt:lpstr>
      <vt:lpstr>SCDLPT2!SCDLPT2_26ENDIN_7</vt:lpstr>
      <vt:lpstr>SCDLPT2!SCDLPT2_26ENDIN_8</vt:lpstr>
      <vt:lpstr>SCDLPT2!SCDLPT2_26ENDIN_9</vt:lpstr>
      <vt:lpstr>SCDLPT2!SCDLPT2_2700000_Range</vt:lpstr>
      <vt:lpstr>SCDLPT2!SCDLPT2_2799999_5</vt:lpstr>
      <vt:lpstr>SCDLPT2!SCDLPT2_2799999_6</vt:lpstr>
      <vt:lpstr>SCDLPT2!SCDLPT2_27BEGIN_1</vt:lpstr>
      <vt:lpstr>SCDLPT2!SCDLPT2_27BEGIN_2</vt:lpstr>
      <vt:lpstr>SCDLPT2!SCDLPT2_27BEGIN_3</vt:lpstr>
      <vt:lpstr>SCDLPT2!SCDLPT2_27BEGIN_4</vt:lpstr>
      <vt:lpstr>SCDLPT2!SCDLPT2_27BEGIN_5</vt:lpstr>
      <vt:lpstr>SCDLPT2!SCDLPT2_27BEGIN_6</vt:lpstr>
      <vt:lpstr>SCDLPT2!SCDLPT2_27BEGIN_7</vt:lpstr>
      <vt:lpstr>SCDLPT2!SCDLPT2_27BEGIN_8</vt:lpstr>
      <vt:lpstr>SCDLPT2!SCDLPT2_27BEGIN_9</vt:lpstr>
      <vt:lpstr>SCDLPT2!SCDLPT2_27ENDIN_2</vt:lpstr>
      <vt:lpstr>SCDLPT2!SCDLPT2_27ENDIN_3</vt:lpstr>
      <vt:lpstr>SCDLPT2!SCDLPT2_27ENDIN_4</vt:lpstr>
      <vt:lpstr>SCDLPT2!SCDLPT2_27ENDIN_5</vt:lpstr>
      <vt:lpstr>SCDLPT2!SCDLPT2_27ENDIN_6</vt:lpstr>
      <vt:lpstr>SCDLPT2!SCDLPT2_27ENDIN_7</vt:lpstr>
      <vt:lpstr>SCDLPT2!SCDLPT2_27ENDIN_8</vt:lpstr>
      <vt:lpstr>SCDLPT2!SCDLPT2_27ENDIN_9</vt:lpstr>
      <vt:lpstr>SCDLPT2!SCDLPT2_2800000_Range</vt:lpstr>
      <vt:lpstr>SCDLPT2!SCDLPT2_2899999_5</vt:lpstr>
      <vt:lpstr>SCDLPT2!SCDLPT2_2899999_6</vt:lpstr>
      <vt:lpstr>SCDLPT2!SCDLPT2_28BEGIN_1</vt:lpstr>
      <vt:lpstr>SCDLPT2!SCDLPT2_28BEGIN_2</vt:lpstr>
      <vt:lpstr>SCDLPT2!SCDLPT2_28BEGIN_3</vt:lpstr>
      <vt:lpstr>SCDLPT2!SCDLPT2_28BEGIN_4</vt:lpstr>
      <vt:lpstr>SCDLPT2!SCDLPT2_28BEGIN_5</vt:lpstr>
      <vt:lpstr>SCDLPT2!SCDLPT2_28BEGIN_6</vt:lpstr>
      <vt:lpstr>SCDLPT2!SCDLPT2_28BEGIN_7</vt:lpstr>
      <vt:lpstr>SCDLPT2!SCDLPT2_28BEGIN_8</vt:lpstr>
      <vt:lpstr>SCDLPT2!SCDLPT2_28BEGIN_9</vt:lpstr>
      <vt:lpstr>SCDLPT2!SCDLPT2_28ENDIN_2</vt:lpstr>
      <vt:lpstr>SCDLPT2!SCDLPT2_28ENDIN_3</vt:lpstr>
      <vt:lpstr>SCDLPT2!SCDLPT2_28ENDIN_4</vt:lpstr>
      <vt:lpstr>SCDLPT2!SCDLPT2_28ENDIN_5</vt:lpstr>
      <vt:lpstr>SCDLPT2!SCDLPT2_28ENDIN_6</vt:lpstr>
      <vt:lpstr>SCDLPT2!SCDLPT2_28ENDIN_7</vt:lpstr>
      <vt:lpstr>SCDLPT2!SCDLPT2_28ENDIN_8</vt:lpstr>
      <vt:lpstr>SCDLPT2!SCDLPT2_28ENDIN_9</vt:lpstr>
      <vt:lpstr>SCDLPT2!SCDLPT2_3199999_5</vt:lpstr>
      <vt:lpstr>SCDLPT2!SCDLPT2_3199999_6</vt:lpstr>
      <vt:lpstr>SCDLPT2!SCDLPT2_3200000_Range</vt:lpstr>
      <vt:lpstr>SCDLPT2!SCDLPT2_3299999_5</vt:lpstr>
      <vt:lpstr>SCDLPT2!SCDLPT2_3299999_6</vt:lpstr>
      <vt:lpstr>SCDLPT2!SCDLPT2_32BEGIN_1</vt:lpstr>
      <vt:lpstr>SCDLPT2!SCDLPT2_32BEGIN_2</vt:lpstr>
      <vt:lpstr>SCDLPT2!SCDLPT2_32BEGIN_3</vt:lpstr>
      <vt:lpstr>SCDLPT2!SCDLPT2_32BEGIN_4</vt:lpstr>
      <vt:lpstr>SCDLPT2!SCDLPT2_32BEGIN_5</vt:lpstr>
      <vt:lpstr>SCDLPT2!SCDLPT2_32BEGIN_6</vt:lpstr>
      <vt:lpstr>SCDLPT2!SCDLPT2_32BEGIN_7</vt:lpstr>
      <vt:lpstr>SCDLPT2!SCDLPT2_32BEGIN_8</vt:lpstr>
      <vt:lpstr>SCDLPT2!SCDLPT2_32BEGIN_9</vt:lpstr>
      <vt:lpstr>SCDLPT2!SCDLPT2_32ENDIN_2</vt:lpstr>
      <vt:lpstr>SCDLPT2!SCDLPT2_32ENDIN_3</vt:lpstr>
      <vt:lpstr>SCDLPT2!SCDLPT2_32ENDIN_4</vt:lpstr>
      <vt:lpstr>SCDLPT2!SCDLPT2_32ENDIN_5</vt:lpstr>
      <vt:lpstr>SCDLPT2!SCDLPT2_32ENDIN_6</vt:lpstr>
      <vt:lpstr>SCDLPT2!SCDLPT2_32ENDIN_7</vt:lpstr>
      <vt:lpstr>SCDLPT2!SCDLPT2_32ENDIN_8</vt:lpstr>
      <vt:lpstr>SCDLPT2!SCDLPT2_32ENDIN_9</vt:lpstr>
      <vt:lpstr>SCDLPT2!SCDLPT2_3300000_Range</vt:lpstr>
      <vt:lpstr>SCDLPT2!SCDLPT2_3399999_5</vt:lpstr>
      <vt:lpstr>SCDLPT2!SCDLPT2_3399999_6</vt:lpstr>
      <vt:lpstr>SCDLPT2!SCDLPT2_33BEGIN_1</vt:lpstr>
      <vt:lpstr>SCDLPT2!SCDLPT2_33BEGIN_2</vt:lpstr>
      <vt:lpstr>SCDLPT2!SCDLPT2_33BEGIN_3</vt:lpstr>
      <vt:lpstr>SCDLPT2!SCDLPT2_33BEGIN_4</vt:lpstr>
      <vt:lpstr>SCDLPT2!SCDLPT2_33BEGIN_5</vt:lpstr>
      <vt:lpstr>SCDLPT2!SCDLPT2_33BEGIN_6</vt:lpstr>
      <vt:lpstr>SCDLPT2!SCDLPT2_33BEGIN_7</vt:lpstr>
      <vt:lpstr>SCDLPT2!SCDLPT2_33BEGIN_8</vt:lpstr>
      <vt:lpstr>SCDLPT2!SCDLPT2_33BEGIN_9</vt:lpstr>
      <vt:lpstr>SCDLPT2!SCDLPT2_33ENDIN_2</vt:lpstr>
      <vt:lpstr>SCDLPT2!SCDLPT2_33ENDIN_3</vt:lpstr>
      <vt:lpstr>SCDLPT2!SCDLPT2_33ENDIN_4</vt:lpstr>
      <vt:lpstr>SCDLPT2!SCDLPT2_33ENDIN_5</vt:lpstr>
      <vt:lpstr>SCDLPT2!SCDLPT2_33ENDIN_6</vt:lpstr>
      <vt:lpstr>SCDLPT2!SCDLPT2_33ENDIN_7</vt:lpstr>
      <vt:lpstr>SCDLPT2!SCDLPT2_33ENDIN_8</vt:lpstr>
      <vt:lpstr>SCDLPT2!SCDLPT2_33ENDIN_9</vt:lpstr>
      <vt:lpstr>SCDLPT2!SCDLPT2_3400000_Range</vt:lpstr>
      <vt:lpstr>SCDLPT2!SCDLPT2_3499999_5</vt:lpstr>
      <vt:lpstr>SCDLPT2!SCDLPT2_3499999_6</vt:lpstr>
      <vt:lpstr>SCDLPT2!SCDLPT2_34BEGIN_1</vt:lpstr>
      <vt:lpstr>SCDLPT2!SCDLPT2_34BEGIN_2</vt:lpstr>
      <vt:lpstr>SCDLPT2!SCDLPT2_34BEGIN_3</vt:lpstr>
      <vt:lpstr>SCDLPT2!SCDLPT2_34BEGIN_4</vt:lpstr>
      <vt:lpstr>SCDLPT2!SCDLPT2_34BEGIN_5</vt:lpstr>
      <vt:lpstr>SCDLPT2!SCDLPT2_34BEGIN_6</vt:lpstr>
      <vt:lpstr>SCDLPT2!SCDLPT2_34BEGIN_7</vt:lpstr>
      <vt:lpstr>SCDLPT2!SCDLPT2_34BEGIN_8</vt:lpstr>
      <vt:lpstr>SCDLPT2!SCDLPT2_34BEGIN_9</vt:lpstr>
      <vt:lpstr>SCDLPT2!SCDLPT2_34ENDIN_2</vt:lpstr>
      <vt:lpstr>SCDLPT2!SCDLPT2_34ENDIN_3</vt:lpstr>
      <vt:lpstr>SCDLPT2!SCDLPT2_34ENDIN_4</vt:lpstr>
      <vt:lpstr>SCDLPT2!SCDLPT2_34ENDIN_5</vt:lpstr>
      <vt:lpstr>SCDLPT2!SCDLPT2_34ENDIN_6</vt:lpstr>
      <vt:lpstr>SCDLPT2!SCDLPT2_34ENDIN_7</vt:lpstr>
      <vt:lpstr>SCDLPT2!SCDLPT2_34ENDIN_8</vt:lpstr>
      <vt:lpstr>SCDLPT2!SCDLPT2_34ENDIN_9</vt:lpstr>
      <vt:lpstr>SCDLPT2!SCDLPT2_3500000_Range</vt:lpstr>
      <vt:lpstr>SCDLPT2!SCDLPT2_3599999_5</vt:lpstr>
      <vt:lpstr>SCDLPT2!SCDLPT2_3599999_6</vt:lpstr>
      <vt:lpstr>SCDLPT2!SCDLPT2_35BEGIN_1</vt:lpstr>
      <vt:lpstr>SCDLPT2!SCDLPT2_35BEGIN_2</vt:lpstr>
      <vt:lpstr>SCDLPT2!SCDLPT2_35BEGIN_3</vt:lpstr>
      <vt:lpstr>SCDLPT2!SCDLPT2_35BEGIN_4</vt:lpstr>
      <vt:lpstr>SCDLPT2!SCDLPT2_35BEGIN_5</vt:lpstr>
      <vt:lpstr>SCDLPT2!SCDLPT2_35BEGIN_6</vt:lpstr>
      <vt:lpstr>SCDLPT2!SCDLPT2_35BEGIN_7</vt:lpstr>
      <vt:lpstr>SCDLPT2!SCDLPT2_35BEGIN_8</vt:lpstr>
      <vt:lpstr>SCDLPT2!SCDLPT2_35BEGIN_9</vt:lpstr>
      <vt:lpstr>SCDLPT2!SCDLPT2_35ENDIN_2</vt:lpstr>
      <vt:lpstr>SCDLPT2!SCDLPT2_35ENDIN_3</vt:lpstr>
      <vt:lpstr>SCDLPT2!SCDLPT2_35ENDIN_4</vt:lpstr>
      <vt:lpstr>SCDLPT2!SCDLPT2_35ENDIN_5</vt:lpstr>
      <vt:lpstr>SCDLPT2!SCDLPT2_35ENDIN_6</vt:lpstr>
      <vt:lpstr>SCDLPT2!SCDLPT2_35ENDIN_7</vt:lpstr>
      <vt:lpstr>SCDLPT2!SCDLPT2_35ENDIN_8</vt:lpstr>
      <vt:lpstr>SCDLPT2!SCDLPT2_35ENDIN_9</vt:lpstr>
      <vt:lpstr>SCDLPT2!SCDLPT2_3899999_5</vt:lpstr>
      <vt:lpstr>SCDLPT2!SCDLPT2_3899999_6</vt:lpstr>
      <vt:lpstr>SCDLPT2!SCDLPT2_4200000_Range</vt:lpstr>
      <vt:lpstr>SCDLPT2!SCDLPT2_4299999_5</vt:lpstr>
      <vt:lpstr>SCDLPT2!SCDLPT2_4299999_6</vt:lpstr>
      <vt:lpstr>SCDLPT2!SCDLPT2_42BEGIN_1</vt:lpstr>
      <vt:lpstr>SCDLPT2!SCDLPT2_42BEGIN_2</vt:lpstr>
      <vt:lpstr>SCDLPT2!SCDLPT2_42BEGIN_3</vt:lpstr>
      <vt:lpstr>SCDLPT2!SCDLPT2_42BEGIN_4</vt:lpstr>
      <vt:lpstr>SCDLPT2!SCDLPT2_42BEGIN_5</vt:lpstr>
      <vt:lpstr>SCDLPT2!SCDLPT2_42BEGIN_6</vt:lpstr>
      <vt:lpstr>SCDLPT2!SCDLPT2_42BEGIN_7</vt:lpstr>
      <vt:lpstr>SCDLPT2!SCDLPT2_42BEGIN_8</vt:lpstr>
      <vt:lpstr>SCDLPT2!SCDLPT2_42BEGIN_9</vt:lpstr>
      <vt:lpstr>SCDLPT2!SCDLPT2_42ENDIN_2</vt:lpstr>
      <vt:lpstr>SCDLPT2!SCDLPT2_42ENDIN_3</vt:lpstr>
      <vt:lpstr>SCDLPT2!SCDLPT2_42ENDIN_4</vt:lpstr>
      <vt:lpstr>SCDLPT2!SCDLPT2_42ENDIN_5</vt:lpstr>
      <vt:lpstr>SCDLPT2!SCDLPT2_42ENDIN_6</vt:lpstr>
      <vt:lpstr>SCDLPT2!SCDLPT2_42ENDIN_7</vt:lpstr>
      <vt:lpstr>SCDLPT2!SCDLPT2_42ENDIN_8</vt:lpstr>
      <vt:lpstr>SCDLPT2!SCDLPT2_42ENDIN_9</vt:lpstr>
      <vt:lpstr>SCDLPT2!SCDLPT2_4300000_Range</vt:lpstr>
      <vt:lpstr>SCDLPT2!SCDLPT2_4399999_5</vt:lpstr>
      <vt:lpstr>SCDLPT2!SCDLPT2_4399999_6</vt:lpstr>
      <vt:lpstr>SCDLPT2!SCDLPT2_43BEGIN_1</vt:lpstr>
      <vt:lpstr>SCDLPT2!SCDLPT2_43BEGIN_2</vt:lpstr>
      <vt:lpstr>SCDLPT2!SCDLPT2_43BEGIN_3</vt:lpstr>
      <vt:lpstr>SCDLPT2!SCDLPT2_43BEGIN_4</vt:lpstr>
      <vt:lpstr>SCDLPT2!SCDLPT2_43BEGIN_5</vt:lpstr>
      <vt:lpstr>SCDLPT2!SCDLPT2_43BEGIN_6</vt:lpstr>
      <vt:lpstr>SCDLPT2!SCDLPT2_43BEGIN_7</vt:lpstr>
      <vt:lpstr>SCDLPT2!SCDLPT2_43BEGIN_8</vt:lpstr>
      <vt:lpstr>SCDLPT2!SCDLPT2_43BEGIN_9</vt:lpstr>
      <vt:lpstr>SCDLPT2!SCDLPT2_43ENDIN_2</vt:lpstr>
      <vt:lpstr>SCDLPT2!SCDLPT2_43ENDIN_3</vt:lpstr>
      <vt:lpstr>SCDLPT2!SCDLPT2_43ENDIN_4</vt:lpstr>
      <vt:lpstr>SCDLPT2!SCDLPT2_43ENDIN_5</vt:lpstr>
      <vt:lpstr>SCDLPT2!SCDLPT2_43ENDIN_6</vt:lpstr>
      <vt:lpstr>SCDLPT2!SCDLPT2_43ENDIN_7</vt:lpstr>
      <vt:lpstr>SCDLPT2!SCDLPT2_43ENDIN_8</vt:lpstr>
      <vt:lpstr>SCDLPT2!SCDLPT2_43ENDIN_9</vt:lpstr>
      <vt:lpstr>SCDLPT2!SCDLPT2_4400000_Range</vt:lpstr>
      <vt:lpstr>SCDLPT2!SCDLPT2_4499999_5</vt:lpstr>
      <vt:lpstr>SCDLPT2!SCDLPT2_4499999_6</vt:lpstr>
      <vt:lpstr>SCDLPT2!SCDLPT2_44BEGIN_1</vt:lpstr>
      <vt:lpstr>SCDLPT2!SCDLPT2_44BEGIN_2</vt:lpstr>
      <vt:lpstr>SCDLPT2!SCDLPT2_44BEGIN_3</vt:lpstr>
      <vt:lpstr>SCDLPT2!SCDLPT2_44BEGIN_4</vt:lpstr>
      <vt:lpstr>SCDLPT2!SCDLPT2_44BEGIN_5</vt:lpstr>
      <vt:lpstr>SCDLPT2!SCDLPT2_44BEGIN_6</vt:lpstr>
      <vt:lpstr>SCDLPT2!SCDLPT2_44BEGIN_7</vt:lpstr>
      <vt:lpstr>SCDLPT2!SCDLPT2_44BEGIN_8</vt:lpstr>
      <vt:lpstr>SCDLPT2!SCDLPT2_44BEGIN_9</vt:lpstr>
      <vt:lpstr>SCDLPT2!SCDLPT2_44ENDIN_2</vt:lpstr>
      <vt:lpstr>SCDLPT2!SCDLPT2_44ENDIN_3</vt:lpstr>
      <vt:lpstr>SCDLPT2!SCDLPT2_44ENDIN_4</vt:lpstr>
      <vt:lpstr>SCDLPT2!SCDLPT2_44ENDIN_5</vt:lpstr>
      <vt:lpstr>SCDLPT2!SCDLPT2_44ENDIN_6</vt:lpstr>
      <vt:lpstr>SCDLPT2!SCDLPT2_44ENDIN_7</vt:lpstr>
      <vt:lpstr>SCDLPT2!SCDLPT2_44ENDIN_8</vt:lpstr>
      <vt:lpstr>SCDLPT2!SCDLPT2_44ENDIN_9</vt:lpstr>
      <vt:lpstr>SCDLPT2!SCDLPT2_4500000_Range</vt:lpstr>
      <vt:lpstr>SCDLPT2!SCDLPT2_4599999_5</vt:lpstr>
      <vt:lpstr>SCDLPT2!SCDLPT2_4599999_6</vt:lpstr>
      <vt:lpstr>SCDLPT2!SCDLPT2_45BEGIN_1</vt:lpstr>
      <vt:lpstr>SCDLPT2!SCDLPT2_45BEGIN_2</vt:lpstr>
      <vt:lpstr>SCDLPT2!SCDLPT2_45BEGIN_3</vt:lpstr>
      <vt:lpstr>SCDLPT2!SCDLPT2_45BEGIN_4</vt:lpstr>
      <vt:lpstr>SCDLPT2!SCDLPT2_45BEGIN_5</vt:lpstr>
      <vt:lpstr>SCDLPT2!SCDLPT2_45BEGIN_6</vt:lpstr>
      <vt:lpstr>SCDLPT2!SCDLPT2_45BEGIN_7</vt:lpstr>
      <vt:lpstr>SCDLPT2!SCDLPT2_45BEGIN_8</vt:lpstr>
      <vt:lpstr>SCDLPT2!SCDLPT2_45BEGIN_9</vt:lpstr>
      <vt:lpstr>SCDLPT2!SCDLPT2_45ENDIN_2</vt:lpstr>
      <vt:lpstr>SCDLPT2!SCDLPT2_45ENDIN_3</vt:lpstr>
      <vt:lpstr>SCDLPT2!SCDLPT2_45ENDIN_4</vt:lpstr>
      <vt:lpstr>SCDLPT2!SCDLPT2_45ENDIN_5</vt:lpstr>
      <vt:lpstr>SCDLPT2!SCDLPT2_45ENDIN_6</vt:lpstr>
      <vt:lpstr>SCDLPT2!SCDLPT2_45ENDIN_7</vt:lpstr>
      <vt:lpstr>SCDLPT2!SCDLPT2_45ENDIN_8</vt:lpstr>
      <vt:lpstr>SCDLPT2!SCDLPT2_45ENDIN_9</vt:lpstr>
      <vt:lpstr>SCDLPT2!SCDLPT2_4899999_5</vt:lpstr>
      <vt:lpstr>SCDLPT2!SCDLPT2_4899999_6</vt:lpstr>
      <vt:lpstr>SCDLPT2!SCDLPT2_4900000_Range</vt:lpstr>
      <vt:lpstr>SCDLPT2!SCDLPT2_4999999_5</vt:lpstr>
      <vt:lpstr>SCDLPT2!SCDLPT2_4999999_6</vt:lpstr>
      <vt:lpstr>SCDLPT2!SCDLPT2_49BEGIN_1</vt:lpstr>
      <vt:lpstr>SCDLPT2!SCDLPT2_49BEGIN_2</vt:lpstr>
      <vt:lpstr>SCDLPT2!SCDLPT2_49BEGIN_3</vt:lpstr>
      <vt:lpstr>SCDLPT2!SCDLPT2_49BEGIN_4</vt:lpstr>
      <vt:lpstr>SCDLPT2!SCDLPT2_49BEGIN_5</vt:lpstr>
      <vt:lpstr>SCDLPT2!SCDLPT2_49BEGIN_6</vt:lpstr>
      <vt:lpstr>SCDLPT2!SCDLPT2_49BEGIN_7</vt:lpstr>
      <vt:lpstr>SCDLPT2!SCDLPT2_49BEGIN_8</vt:lpstr>
      <vt:lpstr>SCDLPT2!SCDLPT2_49BEGIN_9</vt:lpstr>
      <vt:lpstr>SCDLPT2!SCDLPT2_49ENDIN_2</vt:lpstr>
      <vt:lpstr>SCDLPT2!SCDLPT2_49ENDIN_3</vt:lpstr>
      <vt:lpstr>SCDLPT2!SCDLPT2_49ENDIN_4</vt:lpstr>
      <vt:lpstr>SCDLPT2!SCDLPT2_49ENDIN_5</vt:lpstr>
      <vt:lpstr>SCDLPT2!SCDLPT2_49ENDIN_6</vt:lpstr>
      <vt:lpstr>SCDLPT2!SCDLPT2_49ENDIN_7</vt:lpstr>
      <vt:lpstr>SCDLPT2!SCDLPT2_49ENDIN_8</vt:lpstr>
      <vt:lpstr>SCDLPT2!SCDLPT2_49ENDIN_9</vt:lpstr>
      <vt:lpstr>SCDLPT2!SCDLPT2_5000000_Range</vt:lpstr>
      <vt:lpstr>SCDLPT2!SCDLPT2_5099999_5</vt:lpstr>
      <vt:lpstr>SCDLPT2!SCDLPT2_5099999_6</vt:lpstr>
      <vt:lpstr>SCDLPT2!SCDLPT2_50BEGIN_1</vt:lpstr>
      <vt:lpstr>SCDLPT2!SCDLPT2_50BEGIN_2</vt:lpstr>
      <vt:lpstr>SCDLPT2!SCDLPT2_50BEGIN_3</vt:lpstr>
      <vt:lpstr>SCDLPT2!SCDLPT2_50BEGIN_4</vt:lpstr>
      <vt:lpstr>SCDLPT2!SCDLPT2_50BEGIN_5</vt:lpstr>
      <vt:lpstr>SCDLPT2!SCDLPT2_50BEGIN_6</vt:lpstr>
      <vt:lpstr>SCDLPT2!SCDLPT2_50BEGIN_7</vt:lpstr>
      <vt:lpstr>SCDLPT2!SCDLPT2_50BEGIN_8</vt:lpstr>
      <vt:lpstr>SCDLPT2!SCDLPT2_50BEGIN_9</vt:lpstr>
      <vt:lpstr>SCDLPT2!SCDLPT2_50ENDIN_2</vt:lpstr>
      <vt:lpstr>SCDLPT2!SCDLPT2_50ENDIN_3</vt:lpstr>
      <vt:lpstr>SCDLPT2!SCDLPT2_50ENDIN_4</vt:lpstr>
      <vt:lpstr>SCDLPT2!SCDLPT2_50ENDIN_5</vt:lpstr>
      <vt:lpstr>SCDLPT2!SCDLPT2_50ENDIN_6</vt:lpstr>
      <vt:lpstr>SCDLPT2!SCDLPT2_50ENDIN_7</vt:lpstr>
      <vt:lpstr>SCDLPT2!SCDLPT2_50ENDIN_8</vt:lpstr>
      <vt:lpstr>SCDLPT2!SCDLPT2_50ENDIN_9</vt:lpstr>
      <vt:lpstr>SCDLPT2!SCDLPT2_5100000_Range</vt:lpstr>
      <vt:lpstr>SCDLPT2!SCDLPT2_5199999_5</vt:lpstr>
      <vt:lpstr>SCDLPT2!SCDLPT2_5199999_6</vt:lpstr>
      <vt:lpstr>SCDLPT2!SCDLPT2_51BEGIN_1</vt:lpstr>
      <vt:lpstr>SCDLPT2!SCDLPT2_51BEGIN_2</vt:lpstr>
      <vt:lpstr>SCDLPT2!SCDLPT2_51BEGIN_3</vt:lpstr>
      <vt:lpstr>SCDLPT2!SCDLPT2_51BEGIN_4</vt:lpstr>
      <vt:lpstr>SCDLPT2!SCDLPT2_51BEGIN_5</vt:lpstr>
      <vt:lpstr>SCDLPT2!SCDLPT2_51BEGIN_6</vt:lpstr>
      <vt:lpstr>SCDLPT2!SCDLPT2_51BEGIN_7</vt:lpstr>
      <vt:lpstr>SCDLPT2!SCDLPT2_51BEGIN_8</vt:lpstr>
      <vt:lpstr>SCDLPT2!SCDLPT2_51BEGIN_9</vt:lpstr>
      <vt:lpstr>SCDLPT2!SCDLPT2_51ENDIN_2</vt:lpstr>
      <vt:lpstr>SCDLPT2!SCDLPT2_51ENDIN_3</vt:lpstr>
      <vt:lpstr>SCDLPT2!SCDLPT2_51ENDIN_4</vt:lpstr>
      <vt:lpstr>SCDLPT2!SCDLPT2_51ENDIN_5</vt:lpstr>
      <vt:lpstr>SCDLPT2!SCDLPT2_51ENDIN_6</vt:lpstr>
      <vt:lpstr>SCDLPT2!SCDLPT2_51ENDIN_7</vt:lpstr>
      <vt:lpstr>SCDLPT2!SCDLPT2_51ENDIN_8</vt:lpstr>
      <vt:lpstr>SCDLPT2!SCDLPT2_51ENDIN_9</vt:lpstr>
      <vt:lpstr>SCDLPT2!SCDLPT2_5200000_Range</vt:lpstr>
      <vt:lpstr>SCDLPT2!SCDLPT2_5299999_5</vt:lpstr>
      <vt:lpstr>SCDLPT2!SCDLPT2_5299999_6</vt:lpstr>
      <vt:lpstr>SCDLPT2!SCDLPT2_52BEGIN_1</vt:lpstr>
      <vt:lpstr>SCDLPT2!SCDLPT2_52BEGIN_2</vt:lpstr>
      <vt:lpstr>SCDLPT2!SCDLPT2_52BEGIN_3</vt:lpstr>
      <vt:lpstr>SCDLPT2!SCDLPT2_52BEGIN_4</vt:lpstr>
      <vt:lpstr>SCDLPT2!SCDLPT2_52BEGIN_5</vt:lpstr>
      <vt:lpstr>SCDLPT2!SCDLPT2_52BEGIN_6</vt:lpstr>
      <vt:lpstr>SCDLPT2!SCDLPT2_52BEGIN_7</vt:lpstr>
      <vt:lpstr>SCDLPT2!SCDLPT2_52BEGIN_8</vt:lpstr>
      <vt:lpstr>SCDLPT2!SCDLPT2_52BEGIN_9</vt:lpstr>
      <vt:lpstr>SCDLPT2!SCDLPT2_52ENDIN_2</vt:lpstr>
      <vt:lpstr>SCDLPT2!SCDLPT2_52ENDIN_3</vt:lpstr>
      <vt:lpstr>SCDLPT2!SCDLPT2_52ENDIN_4</vt:lpstr>
      <vt:lpstr>SCDLPT2!SCDLPT2_52ENDIN_5</vt:lpstr>
      <vt:lpstr>SCDLPT2!SCDLPT2_52ENDIN_6</vt:lpstr>
      <vt:lpstr>SCDLPT2!SCDLPT2_52ENDIN_7</vt:lpstr>
      <vt:lpstr>SCDLPT2!SCDLPT2_52ENDIN_8</vt:lpstr>
      <vt:lpstr>SCDLPT2!SCDLPT2_52ENDIN_9</vt:lpstr>
      <vt:lpstr>SCDLPT2!SCDLPT2_5599999_5</vt:lpstr>
      <vt:lpstr>SCDLPT2!SCDLPT2_5599999_6</vt:lpstr>
      <vt:lpstr>SCDLPT2!SCDLPT2_6199999_5</vt:lpstr>
      <vt:lpstr>SCDLPT2!SCDLPT2_6199999_6</vt:lpstr>
      <vt:lpstr>SCDLPT2!SCDLPT2_6299999_5</vt:lpstr>
      <vt:lpstr>SCDLPT2!SCDLPT2_6299999_6</vt:lpstr>
      <vt:lpstr>SCDLPT2!SCDLPT2_6399999_5</vt:lpstr>
      <vt:lpstr>SCDLPT2!SCDLPT2_6399999_6</vt:lpstr>
      <vt:lpstr>SCDLPT2!SCDLPT2_6499999_5</vt:lpstr>
      <vt:lpstr>SCDLPT2!SCDLPT2_6499999_6</vt:lpstr>
      <vt:lpstr>SCDLPT2!SCDLPT2_6599999_5</vt:lpstr>
      <vt:lpstr>SCDLPT2!SCDLPT2_6599999_6</vt:lpstr>
      <vt:lpstr>SCDLPT2!SCDLPT2_6800000_Range</vt:lpstr>
      <vt:lpstr>SCDLPT2!SCDLPT2_6899999_5</vt:lpstr>
      <vt:lpstr>SCDLPT2!SCDLPT2_6899999_6</vt:lpstr>
      <vt:lpstr>SCDLPT2!SCDLPT2_68BEGIN_1</vt:lpstr>
      <vt:lpstr>SCDLPT2!SCDLPT2_68BEGIN_2</vt:lpstr>
      <vt:lpstr>SCDLPT2!SCDLPT2_68BEGIN_3</vt:lpstr>
      <vt:lpstr>SCDLPT2!SCDLPT2_68BEGIN_4</vt:lpstr>
      <vt:lpstr>SCDLPT2!SCDLPT2_68BEGIN_5</vt:lpstr>
      <vt:lpstr>SCDLPT2!SCDLPT2_68BEGIN_6</vt:lpstr>
      <vt:lpstr>SCDLPT2!SCDLPT2_68BEGIN_7</vt:lpstr>
      <vt:lpstr>SCDLPT2!SCDLPT2_68BEGIN_8</vt:lpstr>
      <vt:lpstr>SCDLPT2!SCDLPT2_68BEGIN_9</vt:lpstr>
      <vt:lpstr>SCDLPT2!SCDLPT2_68ENDIN_2</vt:lpstr>
      <vt:lpstr>SCDLPT2!SCDLPT2_68ENDIN_3</vt:lpstr>
      <vt:lpstr>SCDLPT2!SCDLPT2_68ENDIN_4</vt:lpstr>
      <vt:lpstr>SCDLPT2!SCDLPT2_68ENDIN_5</vt:lpstr>
      <vt:lpstr>SCDLPT2!SCDLPT2_68ENDIN_6</vt:lpstr>
      <vt:lpstr>SCDLPT2!SCDLPT2_68ENDIN_7</vt:lpstr>
      <vt:lpstr>SCDLPT2!SCDLPT2_68ENDIN_8</vt:lpstr>
      <vt:lpstr>SCDLPT2!SCDLPT2_68ENDIN_9</vt:lpstr>
      <vt:lpstr>SCDLPT2!SCDLPT2_6900000_Range</vt:lpstr>
      <vt:lpstr>SCDLPT2!SCDLPT2_6999999_5</vt:lpstr>
      <vt:lpstr>SCDLPT2!SCDLPT2_6999999_6</vt:lpstr>
      <vt:lpstr>SCDLPT2!SCDLPT2_69BEGIN_1</vt:lpstr>
      <vt:lpstr>SCDLPT2!SCDLPT2_69BEGIN_2</vt:lpstr>
      <vt:lpstr>SCDLPT2!SCDLPT2_69BEGIN_3</vt:lpstr>
      <vt:lpstr>SCDLPT2!SCDLPT2_69BEGIN_4</vt:lpstr>
      <vt:lpstr>SCDLPT2!SCDLPT2_69BEGIN_5</vt:lpstr>
      <vt:lpstr>SCDLPT2!SCDLPT2_69BEGIN_6</vt:lpstr>
      <vt:lpstr>SCDLPT2!SCDLPT2_69BEGIN_7</vt:lpstr>
      <vt:lpstr>SCDLPT2!SCDLPT2_69BEGIN_8</vt:lpstr>
      <vt:lpstr>SCDLPT2!SCDLPT2_69BEGIN_9</vt:lpstr>
      <vt:lpstr>SCDLPT2!SCDLPT2_69ENDIN_2</vt:lpstr>
      <vt:lpstr>SCDLPT2!SCDLPT2_69ENDIN_3</vt:lpstr>
      <vt:lpstr>SCDLPT2!SCDLPT2_69ENDIN_4</vt:lpstr>
      <vt:lpstr>SCDLPT2!SCDLPT2_69ENDIN_5</vt:lpstr>
      <vt:lpstr>SCDLPT2!SCDLPT2_69ENDIN_6</vt:lpstr>
      <vt:lpstr>SCDLPT2!SCDLPT2_69ENDIN_7</vt:lpstr>
      <vt:lpstr>SCDLPT2!SCDLPT2_69ENDIN_8</vt:lpstr>
      <vt:lpstr>SCDLPT2!SCDLPT2_69ENDIN_9</vt:lpstr>
      <vt:lpstr>SCDLPT2!SCDLPT2_7099999_5</vt:lpstr>
      <vt:lpstr>SCDLPT2!SCDLPT2_7099999_6</vt:lpstr>
      <vt:lpstr>SCDLPT2!SCDLPT2_7100000_Range</vt:lpstr>
      <vt:lpstr>SCDLPT2!SCDLPT2_7199999_5</vt:lpstr>
      <vt:lpstr>SCDLPT2!SCDLPT2_7199999_6</vt:lpstr>
      <vt:lpstr>SCDLPT2!SCDLPT2_71BEGIN_1</vt:lpstr>
      <vt:lpstr>SCDLPT2!SCDLPT2_71BEGIN_2</vt:lpstr>
      <vt:lpstr>SCDLPT2!SCDLPT2_71BEGIN_3</vt:lpstr>
      <vt:lpstr>SCDLPT2!SCDLPT2_71BEGIN_4</vt:lpstr>
      <vt:lpstr>SCDLPT2!SCDLPT2_71BEGIN_5</vt:lpstr>
      <vt:lpstr>SCDLPT2!SCDLPT2_71BEGIN_6</vt:lpstr>
      <vt:lpstr>SCDLPT2!SCDLPT2_71BEGIN_7</vt:lpstr>
      <vt:lpstr>SCDLPT2!SCDLPT2_71BEGIN_8</vt:lpstr>
      <vt:lpstr>SCDLPT2!SCDLPT2_71BEGIN_9</vt:lpstr>
      <vt:lpstr>SCDLPT2!SCDLPT2_71ENDIN_2</vt:lpstr>
      <vt:lpstr>SCDLPT2!SCDLPT2_71ENDIN_3</vt:lpstr>
      <vt:lpstr>SCDLPT2!SCDLPT2_71ENDIN_4</vt:lpstr>
      <vt:lpstr>SCDLPT2!SCDLPT2_71ENDIN_5</vt:lpstr>
      <vt:lpstr>SCDLPT2!SCDLPT2_71ENDIN_6</vt:lpstr>
      <vt:lpstr>SCDLPT2!SCDLPT2_71ENDIN_7</vt:lpstr>
      <vt:lpstr>SCDLPT2!SCDLPT2_71ENDIN_8</vt:lpstr>
      <vt:lpstr>SCDLPT2!SCDLPT2_71ENDIN_9</vt:lpstr>
      <vt:lpstr>SCDLPT2!SCDLPT2_7200000_Range</vt:lpstr>
      <vt:lpstr>SCDLPT2!SCDLPT2_7299999_5</vt:lpstr>
      <vt:lpstr>SCDLPT2!SCDLPT2_7299999_6</vt:lpstr>
      <vt:lpstr>SCDLPT2!SCDLPT2_72BEGIN_1</vt:lpstr>
      <vt:lpstr>SCDLPT2!SCDLPT2_72BEGIN_2</vt:lpstr>
      <vt:lpstr>SCDLPT2!SCDLPT2_72BEGIN_3</vt:lpstr>
      <vt:lpstr>SCDLPT2!SCDLPT2_72BEGIN_4</vt:lpstr>
      <vt:lpstr>SCDLPT2!SCDLPT2_72BEGIN_5</vt:lpstr>
      <vt:lpstr>SCDLPT2!SCDLPT2_72BEGIN_6</vt:lpstr>
      <vt:lpstr>SCDLPT2!SCDLPT2_72BEGIN_7</vt:lpstr>
      <vt:lpstr>SCDLPT2!SCDLPT2_72BEGIN_8</vt:lpstr>
      <vt:lpstr>SCDLPT2!SCDLPT2_72BEGIN_9</vt:lpstr>
      <vt:lpstr>SCDLPT2!SCDLPT2_72ENDIN_2</vt:lpstr>
      <vt:lpstr>SCDLPT2!SCDLPT2_72ENDIN_3</vt:lpstr>
      <vt:lpstr>SCDLPT2!SCDLPT2_72ENDIN_4</vt:lpstr>
      <vt:lpstr>SCDLPT2!SCDLPT2_72ENDIN_5</vt:lpstr>
      <vt:lpstr>SCDLPT2!SCDLPT2_72ENDIN_6</vt:lpstr>
      <vt:lpstr>SCDLPT2!SCDLPT2_72ENDIN_7</vt:lpstr>
      <vt:lpstr>SCDLPT2!SCDLPT2_72ENDIN_8</vt:lpstr>
      <vt:lpstr>SCDLPT2!SCDLPT2_72ENDIN_9</vt:lpstr>
      <vt:lpstr>SCDLPT2!SCDLPT2_7300000_Range</vt:lpstr>
      <vt:lpstr>SCDLPT2!SCDLPT2_7399999_5</vt:lpstr>
      <vt:lpstr>SCDLPT2!SCDLPT2_7399999_6</vt:lpstr>
      <vt:lpstr>SCDLPT2!SCDLPT2_73BEGIN_1</vt:lpstr>
      <vt:lpstr>SCDLPT2!SCDLPT2_73BEGIN_2</vt:lpstr>
      <vt:lpstr>SCDLPT2!SCDLPT2_73BEGIN_3</vt:lpstr>
      <vt:lpstr>SCDLPT2!SCDLPT2_73BEGIN_4</vt:lpstr>
      <vt:lpstr>SCDLPT2!SCDLPT2_73BEGIN_5</vt:lpstr>
      <vt:lpstr>SCDLPT2!SCDLPT2_73BEGIN_6</vt:lpstr>
      <vt:lpstr>SCDLPT2!SCDLPT2_73BEGIN_7</vt:lpstr>
      <vt:lpstr>SCDLPT2!SCDLPT2_73BEGIN_8</vt:lpstr>
      <vt:lpstr>SCDLPT2!SCDLPT2_73BEGIN_9</vt:lpstr>
      <vt:lpstr>SCDLPT2!SCDLPT2_73ENDIN_2</vt:lpstr>
      <vt:lpstr>SCDLPT2!SCDLPT2_73ENDIN_3</vt:lpstr>
      <vt:lpstr>SCDLPT2!SCDLPT2_73ENDIN_4</vt:lpstr>
      <vt:lpstr>SCDLPT2!SCDLPT2_73ENDIN_5</vt:lpstr>
      <vt:lpstr>SCDLPT2!SCDLPT2_73ENDIN_6</vt:lpstr>
      <vt:lpstr>SCDLPT2!SCDLPT2_73ENDIN_7</vt:lpstr>
      <vt:lpstr>SCDLPT2!SCDLPT2_73ENDIN_8</vt:lpstr>
      <vt:lpstr>SCDLPT2!SCDLPT2_73ENDIN_9</vt:lpstr>
      <vt:lpstr>SCDLPT2!SCDLPT2_7400000_Range</vt:lpstr>
      <vt:lpstr>SCDLPT2!SCDLPT2_7499999_5</vt:lpstr>
      <vt:lpstr>SCDLPT2!SCDLPT2_7499999_6</vt:lpstr>
      <vt:lpstr>SCDLPT2!SCDLPT2_74BEGIN_1</vt:lpstr>
      <vt:lpstr>SCDLPT2!SCDLPT2_74BEGIN_2</vt:lpstr>
      <vt:lpstr>SCDLPT2!SCDLPT2_74BEGIN_3</vt:lpstr>
      <vt:lpstr>SCDLPT2!SCDLPT2_74BEGIN_4</vt:lpstr>
      <vt:lpstr>SCDLPT2!SCDLPT2_74BEGIN_5</vt:lpstr>
      <vt:lpstr>SCDLPT2!SCDLPT2_74BEGIN_6</vt:lpstr>
      <vt:lpstr>SCDLPT2!SCDLPT2_74BEGIN_7</vt:lpstr>
      <vt:lpstr>SCDLPT2!SCDLPT2_74BEGIN_8</vt:lpstr>
      <vt:lpstr>SCDLPT2!SCDLPT2_74BEGIN_9</vt:lpstr>
      <vt:lpstr>SCDLPT2!SCDLPT2_74ENDIN_2</vt:lpstr>
      <vt:lpstr>SCDLPT2!SCDLPT2_74ENDIN_3</vt:lpstr>
      <vt:lpstr>SCDLPT2!SCDLPT2_74ENDIN_4</vt:lpstr>
      <vt:lpstr>SCDLPT2!SCDLPT2_74ENDIN_5</vt:lpstr>
      <vt:lpstr>SCDLPT2!SCDLPT2_74ENDIN_6</vt:lpstr>
      <vt:lpstr>SCDLPT2!SCDLPT2_74ENDIN_7</vt:lpstr>
      <vt:lpstr>SCDLPT2!SCDLPT2_74ENDIN_8</vt:lpstr>
      <vt:lpstr>SCDLPT2!SCDLPT2_74ENDIN_9</vt:lpstr>
      <vt:lpstr>SCDLPT2!SCDLPT2_7599999_5</vt:lpstr>
      <vt:lpstr>SCDLPT2!SCDLPT2_7599999_6</vt:lpstr>
      <vt:lpstr>SCDLPT2!SCDLPT2_7699999_5</vt:lpstr>
      <vt:lpstr>SCDLPT2!SCDLPT2_7699999_6</vt:lpstr>
      <vt:lpstr>SCDLPT2!SCDLPT2_8600000_Range</vt:lpstr>
      <vt:lpstr>SCDLPT2!SCDLPT2_8699999_5</vt:lpstr>
      <vt:lpstr>SCDLPT2!SCDLPT2_8699999_6</vt:lpstr>
      <vt:lpstr>SCDLPT2!SCDLPT2_86BEGIN_1</vt:lpstr>
      <vt:lpstr>SCDLPT2!SCDLPT2_86BEGIN_2</vt:lpstr>
      <vt:lpstr>SCDLPT2!SCDLPT2_86BEGIN_3</vt:lpstr>
      <vt:lpstr>SCDLPT2!SCDLPT2_86BEGIN_4</vt:lpstr>
      <vt:lpstr>SCDLPT2!SCDLPT2_86BEGIN_5</vt:lpstr>
      <vt:lpstr>SCDLPT2!SCDLPT2_86BEGIN_6</vt:lpstr>
      <vt:lpstr>SCDLPT2!SCDLPT2_86BEGIN_7</vt:lpstr>
      <vt:lpstr>SCDLPT2!SCDLPT2_86BEGIN_8</vt:lpstr>
      <vt:lpstr>SCDLPT2!SCDLPT2_86BEGIN_9</vt:lpstr>
      <vt:lpstr>SCDLPT2!SCDLPT2_86ENDIN_2</vt:lpstr>
      <vt:lpstr>SCDLPT2!SCDLPT2_86ENDIN_3</vt:lpstr>
      <vt:lpstr>SCDLPT2!SCDLPT2_86ENDIN_4</vt:lpstr>
      <vt:lpstr>SCDLPT2!SCDLPT2_86ENDIN_5</vt:lpstr>
      <vt:lpstr>SCDLPT2!SCDLPT2_86ENDIN_6</vt:lpstr>
      <vt:lpstr>SCDLPT2!SCDLPT2_86ENDIN_7</vt:lpstr>
      <vt:lpstr>SCDLPT2!SCDLPT2_86ENDIN_8</vt:lpstr>
      <vt:lpstr>SCDLPT2!SCDLPT2_86ENDIN_9</vt:lpstr>
      <vt:lpstr>SCDLPT2!SCDLPT2_8700000_Range</vt:lpstr>
      <vt:lpstr>SCDLPT2!SCDLPT2_8799999_5</vt:lpstr>
      <vt:lpstr>SCDLPT2!SCDLPT2_8799999_6</vt:lpstr>
      <vt:lpstr>SCDLPT2!SCDLPT2_87BEGIN_1</vt:lpstr>
      <vt:lpstr>SCDLPT2!SCDLPT2_87BEGIN_2</vt:lpstr>
      <vt:lpstr>SCDLPT2!SCDLPT2_87BEGIN_3</vt:lpstr>
      <vt:lpstr>SCDLPT2!SCDLPT2_87BEGIN_4</vt:lpstr>
      <vt:lpstr>SCDLPT2!SCDLPT2_87BEGIN_5</vt:lpstr>
      <vt:lpstr>SCDLPT2!SCDLPT2_87BEGIN_6</vt:lpstr>
      <vt:lpstr>SCDLPT2!SCDLPT2_87BEGIN_7</vt:lpstr>
      <vt:lpstr>SCDLPT2!SCDLPT2_87BEGIN_8</vt:lpstr>
      <vt:lpstr>SCDLPT2!SCDLPT2_87BEGIN_9</vt:lpstr>
      <vt:lpstr>SCDLPT2!SCDLPT2_87ENDIN_2</vt:lpstr>
      <vt:lpstr>SCDLPT2!SCDLPT2_87ENDIN_3</vt:lpstr>
      <vt:lpstr>SCDLPT2!SCDLPT2_87ENDIN_4</vt:lpstr>
      <vt:lpstr>SCDLPT2!SCDLPT2_87ENDIN_5</vt:lpstr>
      <vt:lpstr>SCDLPT2!SCDLPT2_87ENDIN_6</vt:lpstr>
      <vt:lpstr>SCDLPT2!SCDLPT2_87ENDIN_7</vt:lpstr>
      <vt:lpstr>SCDLPT2!SCDLPT2_87ENDIN_8</vt:lpstr>
      <vt:lpstr>SCDLPT2!SCDLPT2_87ENDIN_9</vt:lpstr>
      <vt:lpstr>SCDLPT2!SCDLPT2_8800000_Range</vt:lpstr>
      <vt:lpstr>SCDLPT2!SCDLPT2_8899999_5</vt:lpstr>
      <vt:lpstr>SCDLPT2!SCDLPT2_8899999_6</vt:lpstr>
      <vt:lpstr>SCDLPT2!SCDLPT2_88BEGIN_1</vt:lpstr>
      <vt:lpstr>SCDLPT2!SCDLPT2_88BEGIN_2</vt:lpstr>
      <vt:lpstr>SCDLPT2!SCDLPT2_88BEGIN_3</vt:lpstr>
      <vt:lpstr>SCDLPT2!SCDLPT2_88BEGIN_4</vt:lpstr>
      <vt:lpstr>SCDLPT2!SCDLPT2_88BEGIN_5</vt:lpstr>
      <vt:lpstr>SCDLPT2!SCDLPT2_88BEGIN_6</vt:lpstr>
      <vt:lpstr>SCDLPT2!SCDLPT2_88BEGIN_7</vt:lpstr>
      <vt:lpstr>SCDLPT2!SCDLPT2_88BEGIN_8</vt:lpstr>
      <vt:lpstr>SCDLPT2!SCDLPT2_88BEGIN_9</vt:lpstr>
      <vt:lpstr>SCDLPT2!SCDLPT2_88ENDIN_2</vt:lpstr>
      <vt:lpstr>SCDLPT2!SCDLPT2_88ENDIN_3</vt:lpstr>
      <vt:lpstr>SCDLPT2!SCDLPT2_88ENDIN_4</vt:lpstr>
      <vt:lpstr>SCDLPT2!SCDLPT2_88ENDIN_5</vt:lpstr>
      <vt:lpstr>SCDLPT2!SCDLPT2_88ENDIN_6</vt:lpstr>
      <vt:lpstr>SCDLPT2!SCDLPT2_88ENDIN_7</vt:lpstr>
      <vt:lpstr>SCDLPT2!SCDLPT2_88ENDIN_8</vt:lpstr>
      <vt:lpstr>SCDLPT2!SCDLPT2_88ENDIN_9</vt:lpstr>
      <vt:lpstr>SCDLPT2!SCDLPT2_8900000_Range</vt:lpstr>
      <vt:lpstr>SCDLPT2!SCDLPT2_8999999_5</vt:lpstr>
      <vt:lpstr>SCDLPT2!SCDLPT2_8999999_6</vt:lpstr>
      <vt:lpstr>SCDLPT2!SCDLPT2_89BEGIN_1</vt:lpstr>
      <vt:lpstr>SCDLPT2!SCDLPT2_89BEGIN_2</vt:lpstr>
      <vt:lpstr>SCDLPT2!SCDLPT2_89BEGIN_3</vt:lpstr>
      <vt:lpstr>SCDLPT2!SCDLPT2_89BEGIN_4</vt:lpstr>
      <vt:lpstr>SCDLPT2!SCDLPT2_89BEGIN_5</vt:lpstr>
      <vt:lpstr>SCDLPT2!SCDLPT2_89BEGIN_6</vt:lpstr>
      <vt:lpstr>SCDLPT2!SCDLPT2_89BEGIN_7</vt:lpstr>
      <vt:lpstr>SCDLPT2!SCDLPT2_89BEGIN_8</vt:lpstr>
      <vt:lpstr>SCDLPT2!SCDLPT2_89BEGIN_9</vt:lpstr>
      <vt:lpstr>SCDLPT2!SCDLPT2_89ENDIN_2</vt:lpstr>
      <vt:lpstr>SCDLPT2!SCDLPT2_89ENDIN_3</vt:lpstr>
      <vt:lpstr>SCDLPT2!SCDLPT2_89ENDIN_4</vt:lpstr>
      <vt:lpstr>SCDLPT2!SCDLPT2_89ENDIN_5</vt:lpstr>
      <vt:lpstr>SCDLPT2!SCDLPT2_89ENDIN_6</vt:lpstr>
      <vt:lpstr>SCDLPT2!SCDLPT2_89ENDIN_7</vt:lpstr>
      <vt:lpstr>SCDLPT2!SCDLPT2_89ENDIN_8</vt:lpstr>
      <vt:lpstr>SCDLPT2!SCDLPT2_89ENDIN_9</vt:lpstr>
      <vt:lpstr>SCDLPT2!SCDLPT2_9000000_Range</vt:lpstr>
      <vt:lpstr>SCDLPT2!SCDLPT2_9099999_5</vt:lpstr>
      <vt:lpstr>SCDLPT2!SCDLPT2_9099999_6</vt:lpstr>
      <vt:lpstr>SCDLPT2!SCDLPT2_90BEGIN_1</vt:lpstr>
      <vt:lpstr>SCDLPT2!SCDLPT2_90BEGIN_2</vt:lpstr>
      <vt:lpstr>SCDLPT2!SCDLPT2_90BEGIN_3</vt:lpstr>
      <vt:lpstr>SCDLPT2!SCDLPT2_90BEGIN_4</vt:lpstr>
      <vt:lpstr>SCDLPT2!SCDLPT2_90BEGIN_5</vt:lpstr>
      <vt:lpstr>SCDLPT2!SCDLPT2_90BEGIN_6</vt:lpstr>
      <vt:lpstr>SCDLPT2!SCDLPT2_90BEGIN_7</vt:lpstr>
      <vt:lpstr>SCDLPT2!SCDLPT2_90BEGIN_8</vt:lpstr>
      <vt:lpstr>SCDLPT2!SCDLPT2_90BEGIN_9</vt:lpstr>
      <vt:lpstr>SCDLPT2!SCDLPT2_90ENDIN_2</vt:lpstr>
      <vt:lpstr>SCDLPT2!SCDLPT2_90ENDIN_3</vt:lpstr>
      <vt:lpstr>SCDLPT2!SCDLPT2_90ENDIN_4</vt:lpstr>
      <vt:lpstr>SCDLPT2!SCDLPT2_90ENDIN_5</vt:lpstr>
      <vt:lpstr>SCDLPT2!SCDLPT2_90ENDIN_6</vt:lpstr>
      <vt:lpstr>SCDLPT2!SCDLPT2_90ENDIN_7</vt:lpstr>
      <vt:lpstr>SCDLPT2!SCDLPT2_90ENDIN_8</vt:lpstr>
      <vt:lpstr>SCDLPT2!SCDLPT2_90ENDIN_9</vt:lpstr>
      <vt:lpstr>SCDLPT2!SCDLPT2_9100000_Range</vt:lpstr>
      <vt:lpstr>SCDLPT2!SCDLPT2_9199999_5</vt:lpstr>
      <vt:lpstr>SCDLPT2!SCDLPT2_9199999_6</vt:lpstr>
      <vt:lpstr>SCDLPT2!SCDLPT2_91BEGIN_1</vt:lpstr>
      <vt:lpstr>SCDLPT2!SCDLPT2_91BEGIN_2</vt:lpstr>
      <vt:lpstr>SCDLPT2!SCDLPT2_91BEGIN_3</vt:lpstr>
      <vt:lpstr>SCDLPT2!SCDLPT2_91BEGIN_4</vt:lpstr>
      <vt:lpstr>SCDLPT2!SCDLPT2_91BEGIN_5</vt:lpstr>
      <vt:lpstr>SCDLPT2!SCDLPT2_91BEGIN_6</vt:lpstr>
      <vt:lpstr>SCDLPT2!SCDLPT2_91BEGIN_7</vt:lpstr>
      <vt:lpstr>SCDLPT2!SCDLPT2_91BEGIN_8</vt:lpstr>
      <vt:lpstr>SCDLPT2!SCDLPT2_91BEGIN_9</vt:lpstr>
      <vt:lpstr>SCDLPT2!SCDLPT2_91ENDIN_2</vt:lpstr>
      <vt:lpstr>SCDLPT2!SCDLPT2_91ENDIN_3</vt:lpstr>
      <vt:lpstr>SCDLPT2!SCDLPT2_91ENDIN_4</vt:lpstr>
      <vt:lpstr>SCDLPT2!SCDLPT2_91ENDIN_5</vt:lpstr>
      <vt:lpstr>SCDLPT2!SCDLPT2_91ENDIN_6</vt:lpstr>
      <vt:lpstr>SCDLPT2!SCDLPT2_91ENDIN_7</vt:lpstr>
      <vt:lpstr>SCDLPT2!SCDLPT2_91ENDIN_8</vt:lpstr>
      <vt:lpstr>SCDLPT2!SCDLPT2_91ENDIN_9</vt:lpstr>
      <vt:lpstr>SCDLPT2!SCDLPT2_9200000_Range</vt:lpstr>
      <vt:lpstr>SCDLPT2!SCDLPT2_9299999_5</vt:lpstr>
      <vt:lpstr>SCDLPT2!SCDLPT2_9299999_6</vt:lpstr>
      <vt:lpstr>SCDLPT2!SCDLPT2_92BEGIN_1</vt:lpstr>
      <vt:lpstr>SCDLPT2!SCDLPT2_92BEGIN_2</vt:lpstr>
      <vt:lpstr>SCDLPT2!SCDLPT2_92BEGIN_3</vt:lpstr>
      <vt:lpstr>SCDLPT2!SCDLPT2_92BEGIN_4</vt:lpstr>
      <vt:lpstr>SCDLPT2!SCDLPT2_92BEGIN_5</vt:lpstr>
      <vt:lpstr>SCDLPT2!SCDLPT2_92BEGIN_6</vt:lpstr>
      <vt:lpstr>SCDLPT2!SCDLPT2_92BEGIN_7</vt:lpstr>
      <vt:lpstr>SCDLPT2!SCDLPT2_92BEGIN_8</vt:lpstr>
      <vt:lpstr>SCDLPT2!SCDLPT2_92BEGIN_9</vt:lpstr>
      <vt:lpstr>SCDLPT2!SCDLPT2_92ENDIN_2</vt:lpstr>
      <vt:lpstr>SCDLPT2!SCDLPT2_92ENDIN_3</vt:lpstr>
      <vt:lpstr>SCDLPT2!SCDLPT2_92ENDIN_4</vt:lpstr>
      <vt:lpstr>SCDLPT2!SCDLPT2_92ENDIN_5</vt:lpstr>
      <vt:lpstr>SCDLPT2!SCDLPT2_92ENDIN_6</vt:lpstr>
      <vt:lpstr>SCDLPT2!SCDLPT2_92ENDIN_7</vt:lpstr>
      <vt:lpstr>SCDLPT2!SCDLPT2_92ENDIN_8</vt:lpstr>
      <vt:lpstr>SCDLPT2!SCDLPT2_92ENDIN_9</vt:lpstr>
      <vt:lpstr>SCDLPT2!SCDLPT2_9999999_5</vt:lpstr>
      <vt:lpstr>SCDLPT2!SCDLPT2_9999999_6</vt:lpstr>
      <vt:lpstr>SCDLPT2F!SCDLPT2F_0000001_1</vt:lpstr>
      <vt:lpstr>SCDLPT2F!SCDLPT2F_0000001_2</vt:lpstr>
      <vt:lpstr>SCDLPT2F!SCDLPT2F_0000002_1</vt:lpstr>
      <vt:lpstr>SCDLPT2F!SCDLPT2F_0000002_2</vt:lpstr>
      <vt:lpstr>SCDPT1!SCDPT1_0100000_Range</vt:lpstr>
      <vt:lpstr>SCDPT1!SCDPT1_0100001_1</vt:lpstr>
      <vt:lpstr>SCDPT1!SCDPT1_0100001_10</vt:lpstr>
      <vt:lpstr>SCDPT1!SCDPT1_0100001_11</vt:lpstr>
      <vt:lpstr>SCDPT1!SCDPT1_0100001_12</vt:lpstr>
      <vt:lpstr>SCDPT1!SCDPT1_0100001_13</vt:lpstr>
      <vt:lpstr>SCDPT1!SCDPT1_0100001_14</vt:lpstr>
      <vt:lpstr>SCDPT1!SCDPT1_0100001_15</vt:lpstr>
      <vt:lpstr>SCDPT1!SCDPT1_0100001_16</vt:lpstr>
      <vt:lpstr>SCDPT1!SCDPT1_0100001_17</vt:lpstr>
      <vt:lpstr>SCDPT1!SCDPT1_0100001_18</vt:lpstr>
      <vt:lpstr>SCDPT1!SCDPT1_0100001_19</vt:lpstr>
      <vt:lpstr>SCDPT1!SCDPT1_0100001_2</vt:lpstr>
      <vt:lpstr>SCDPT1!SCDPT1_0100001_20</vt:lpstr>
      <vt:lpstr>SCDPT1!SCDPT1_0100001_21</vt:lpstr>
      <vt:lpstr>SCDPT1!SCDPT1_0100001_22</vt:lpstr>
      <vt:lpstr>SCDPT1!SCDPT1_0100001_24</vt:lpstr>
      <vt:lpstr>SCDPT1!SCDPT1_0100001_25</vt:lpstr>
      <vt:lpstr>SCDPT1!SCDPT1_0100001_27</vt:lpstr>
      <vt:lpstr>SCDPT1!SCDPT1_0100001_28</vt:lpstr>
      <vt:lpstr>SCDPT1!SCDPT1_0100001_29</vt:lpstr>
      <vt:lpstr>SCDPT1!SCDPT1_0100001_3</vt:lpstr>
      <vt:lpstr>SCDPT1!SCDPT1_0100001_4</vt:lpstr>
      <vt:lpstr>SCDPT1!SCDPT1_0100001_5</vt:lpstr>
      <vt:lpstr>SCDPT1!SCDPT1_0100001_6</vt:lpstr>
      <vt:lpstr>SCDPT1!SCDPT1_0100001_7</vt:lpstr>
      <vt:lpstr>SCDPT1!SCDPT1_0100001_8</vt:lpstr>
      <vt:lpstr>SCDPT1!SCDPT1_0100001_9</vt:lpstr>
      <vt:lpstr>SCDPT1!SCDPT1_0199999_10</vt:lpstr>
      <vt:lpstr>SCDPT1!SCDPT1_0199999_11</vt:lpstr>
      <vt:lpstr>SCDPT1!SCDPT1_0199999_12</vt:lpstr>
      <vt:lpstr>SCDPT1!SCDPT1_0199999_13</vt:lpstr>
      <vt:lpstr>SCDPT1!SCDPT1_0199999_14</vt:lpstr>
      <vt:lpstr>SCDPT1!SCDPT1_0199999_15</vt:lpstr>
      <vt:lpstr>SCDPT1!SCDPT1_0199999_19</vt:lpstr>
      <vt:lpstr>SCDPT1!SCDPT1_0199999_20</vt:lpstr>
      <vt:lpstr>SCDPT1!SCDPT1_0199999_7</vt:lpstr>
      <vt:lpstr>SCDPT1!SCDPT1_0199999_9</vt:lpstr>
      <vt:lpstr>SCDPT1!SCDPT1_01BEGIN_1</vt:lpstr>
      <vt:lpstr>SCDPT1!SCDPT1_01BEGIN_10</vt:lpstr>
      <vt:lpstr>SCDPT1!SCDPT1_01BEGIN_11</vt:lpstr>
      <vt:lpstr>SCDPT1!SCDPT1_01BEGIN_12</vt:lpstr>
      <vt:lpstr>SCDPT1!SCDPT1_01BEGIN_13</vt:lpstr>
      <vt:lpstr>SCDPT1!SCDPT1_01BEGIN_14</vt:lpstr>
      <vt:lpstr>SCDPT1!SCDPT1_01BEGIN_15</vt:lpstr>
      <vt:lpstr>SCDPT1!SCDPT1_01BEGIN_16</vt:lpstr>
      <vt:lpstr>SCDPT1!SCDPT1_01BEGIN_17</vt:lpstr>
      <vt:lpstr>SCDPT1!SCDPT1_01BEGIN_18</vt:lpstr>
      <vt:lpstr>SCDPT1!SCDPT1_01BEGIN_19</vt:lpstr>
      <vt:lpstr>SCDPT1!SCDPT1_01BEGIN_2</vt:lpstr>
      <vt:lpstr>SCDPT1!SCDPT1_01BEGIN_20</vt:lpstr>
      <vt:lpstr>SCDPT1!SCDPT1_01BEGIN_21</vt:lpstr>
      <vt:lpstr>SCDPT1!SCDPT1_01BEGIN_22</vt:lpstr>
      <vt:lpstr>SCDPT1!SCDPT1_01BEGIN_23</vt:lpstr>
      <vt:lpstr>SCDPT1!SCDPT1_01BEGIN_24</vt:lpstr>
      <vt:lpstr>SCDPT1!SCDPT1_01BEGIN_25</vt:lpstr>
      <vt:lpstr>SCDPT1!SCDPT1_01BEGIN_26</vt:lpstr>
      <vt:lpstr>SCDPT1!SCDPT1_01BEGIN_27</vt:lpstr>
      <vt:lpstr>SCDPT1!SCDPT1_01BEGIN_28</vt:lpstr>
      <vt:lpstr>SCDPT1!SCDPT1_01BEGIN_29</vt:lpstr>
      <vt:lpstr>SCDPT1!SCDPT1_01BEGIN_3</vt:lpstr>
      <vt:lpstr>SCDPT1!SCDPT1_01BEGIN_4</vt:lpstr>
      <vt:lpstr>SCDPT1!SCDPT1_01BEGIN_5</vt:lpstr>
      <vt:lpstr>SCDPT1!SCDPT1_01BEGIN_6</vt:lpstr>
      <vt:lpstr>SCDPT1!SCDPT1_01BEGIN_7</vt:lpstr>
      <vt:lpstr>SCDPT1!SCDPT1_01BEGIN_8</vt:lpstr>
      <vt:lpstr>SCDPT1!SCDPT1_01BEGIN_9</vt:lpstr>
      <vt:lpstr>SCDPT1!SCDPT1_01ENDIN_10</vt:lpstr>
      <vt:lpstr>SCDPT1!SCDPT1_01ENDIN_11</vt:lpstr>
      <vt:lpstr>SCDPT1!SCDPT1_01ENDIN_12</vt:lpstr>
      <vt:lpstr>SCDPT1!SCDPT1_01ENDIN_13</vt:lpstr>
      <vt:lpstr>SCDPT1!SCDPT1_01ENDIN_14</vt:lpstr>
      <vt:lpstr>SCDPT1!SCDPT1_01ENDIN_15</vt:lpstr>
      <vt:lpstr>SCDPT1!SCDPT1_01ENDIN_16</vt:lpstr>
      <vt:lpstr>SCDPT1!SCDPT1_01ENDIN_17</vt:lpstr>
      <vt:lpstr>SCDPT1!SCDPT1_01ENDIN_18</vt:lpstr>
      <vt:lpstr>SCDPT1!SCDPT1_01ENDIN_19</vt:lpstr>
      <vt:lpstr>SCDPT1!SCDPT1_01ENDIN_2</vt:lpstr>
      <vt:lpstr>SCDPT1!SCDPT1_01ENDIN_20</vt:lpstr>
      <vt:lpstr>SCDPT1!SCDPT1_01ENDIN_21</vt:lpstr>
      <vt:lpstr>SCDPT1!SCDPT1_01ENDIN_22</vt:lpstr>
      <vt:lpstr>SCDPT1!SCDPT1_01ENDIN_23</vt:lpstr>
      <vt:lpstr>SCDPT1!SCDPT1_01ENDIN_24</vt:lpstr>
      <vt:lpstr>SCDPT1!SCDPT1_01ENDIN_25</vt:lpstr>
      <vt:lpstr>SCDPT1!SCDPT1_01ENDIN_26</vt:lpstr>
      <vt:lpstr>SCDPT1!SCDPT1_01ENDIN_27</vt:lpstr>
      <vt:lpstr>SCDPT1!SCDPT1_01ENDIN_28</vt:lpstr>
      <vt:lpstr>SCDPT1!SCDPT1_01ENDIN_29</vt:lpstr>
      <vt:lpstr>SCDPT1!SCDPT1_01ENDIN_3</vt:lpstr>
      <vt:lpstr>SCDPT1!SCDPT1_01ENDIN_4</vt:lpstr>
      <vt:lpstr>SCDPT1!SCDPT1_01ENDIN_5</vt:lpstr>
      <vt:lpstr>SCDPT1!SCDPT1_01ENDIN_6</vt:lpstr>
      <vt:lpstr>SCDPT1!SCDPT1_01ENDIN_7</vt:lpstr>
      <vt:lpstr>SCDPT1!SCDPT1_01ENDIN_8</vt:lpstr>
      <vt:lpstr>SCDPT1!SCDPT1_01ENDIN_9</vt:lpstr>
      <vt:lpstr>SCDPT1!SCDPT1_0200000_Range</vt:lpstr>
      <vt:lpstr>SCDPT1!SCDPT1_0200001_1</vt:lpstr>
      <vt:lpstr>SCDPT1!SCDPT1_0200001_10</vt:lpstr>
      <vt:lpstr>SCDPT1!SCDPT1_0200001_11</vt:lpstr>
      <vt:lpstr>SCDPT1!SCDPT1_0200001_12</vt:lpstr>
      <vt:lpstr>SCDPT1!SCDPT1_0200001_13</vt:lpstr>
      <vt:lpstr>SCDPT1!SCDPT1_0200001_14</vt:lpstr>
      <vt:lpstr>SCDPT1!SCDPT1_0200001_15</vt:lpstr>
      <vt:lpstr>SCDPT1!SCDPT1_0200001_16</vt:lpstr>
      <vt:lpstr>SCDPT1!SCDPT1_0200001_17</vt:lpstr>
      <vt:lpstr>SCDPT1!SCDPT1_0200001_18</vt:lpstr>
      <vt:lpstr>SCDPT1!SCDPT1_0200001_19</vt:lpstr>
      <vt:lpstr>SCDPT1!SCDPT1_0200001_2</vt:lpstr>
      <vt:lpstr>SCDPT1!SCDPT1_0200001_20</vt:lpstr>
      <vt:lpstr>SCDPT1!SCDPT1_0200001_21</vt:lpstr>
      <vt:lpstr>SCDPT1!SCDPT1_0200001_22</vt:lpstr>
      <vt:lpstr>SCDPT1!SCDPT1_0200001_24</vt:lpstr>
      <vt:lpstr>SCDPT1!SCDPT1_0200001_25</vt:lpstr>
      <vt:lpstr>SCDPT1!SCDPT1_0200001_27</vt:lpstr>
      <vt:lpstr>SCDPT1!SCDPT1_0200001_28</vt:lpstr>
      <vt:lpstr>SCDPT1!SCDPT1_0200001_29</vt:lpstr>
      <vt:lpstr>SCDPT1!SCDPT1_0200001_3</vt:lpstr>
      <vt:lpstr>SCDPT1!SCDPT1_0200001_4</vt:lpstr>
      <vt:lpstr>SCDPT1!SCDPT1_0200001_5</vt:lpstr>
      <vt:lpstr>SCDPT1!SCDPT1_0200001_6</vt:lpstr>
      <vt:lpstr>SCDPT1!SCDPT1_0200001_7</vt:lpstr>
      <vt:lpstr>SCDPT1!SCDPT1_0200001_8</vt:lpstr>
      <vt:lpstr>SCDPT1!SCDPT1_0200001_9</vt:lpstr>
      <vt:lpstr>SCDPT1!SCDPT1_0200101_1</vt:lpstr>
      <vt:lpstr>SCDPT1!SCDPT1_0200101_10</vt:lpstr>
      <vt:lpstr>SCDPT1!SCDPT1_0200101_11</vt:lpstr>
      <vt:lpstr>SCDPT1!SCDPT1_0200101_12</vt:lpstr>
      <vt:lpstr>SCDPT1!SCDPT1_0200101_13</vt:lpstr>
      <vt:lpstr>SCDPT1!SCDPT1_0200101_14</vt:lpstr>
      <vt:lpstr>SCDPT1!SCDPT1_0200101_15</vt:lpstr>
      <vt:lpstr>SCDPT1!SCDPT1_0200101_16</vt:lpstr>
      <vt:lpstr>SCDPT1!SCDPT1_0200101_17</vt:lpstr>
      <vt:lpstr>SCDPT1!SCDPT1_0200101_18</vt:lpstr>
      <vt:lpstr>SCDPT1!SCDPT1_0200101_19</vt:lpstr>
      <vt:lpstr>SCDPT1!SCDPT1_0200101_2</vt:lpstr>
      <vt:lpstr>SCDPT1!SCDPT1_0200101_20</vt:lpstr>
      <vt:lpstr>SCDPT1!SCDPT1_0200101_21</vt:lpstr>
      <vt:lpstr>SCDPT1!SCDPT1_0200101_22</vt:lpstr>
      <vt:lpstr>SCDPT1!SCDPT1_0200101_24</vt:lpstr>
      <vt:lpstr>SCDPT1!SCDPT1_0200101_25</vt:lpstr>
      <vt:lpstr>SCDPT1!SCDPT1_0200101_27</vt:lpstr>
      <vt:lpstr>SCDPT1!SCDPT1_0200101_28</vt:lpstr>
      <vt:lpstr>SCDPT1!SCDPT1_0200101_29</vt:lpstr>
      <vt:lpstr>SCDPT1!SCDPT1_0200101_3</vt:lpstr>
      <vt:lpstr>SCDPT1!SCDPT1_0200101_4</vt:lpstr>
      <vt:lpstr>SCDPT1!SCDPT1_0200101_5</vt:lpstr>
      <vt:lpstr>SCDPT1!SCDPT1_0200101_6</vt:lpstr>
      <vt:lpstr>SCDPT1!SCDPT1_0200101_7</vt:lpstr>
      <vt:lpstr>SCDPT1!SCDPT1_0200101_8</vt:lpstr>
      <vt:lpstr>SCDPT1!SCDPT1_0200101_9</vt:lpstr>
      <vt:lpstr>SCDPT1!SCDPT1_0299999_10</vt:lpstr>
      <vt:lpstr>SCDPT1!SCDPT1_0299999_11</vt:lpstr>
      <vt:lpstr>SCDPT1!SCDPT1_0299999_12</vt:lpstr>
      <vt:lpstr>SCDPT1!SCDPT1_0299999_13</vt:lpstr>
      <vt:lpstr>SCDPT1!SCDPT1_0299999_14</vt:lpstr>
      <vt:lpstr>SCDPT1!SCDPT1_0299999_15</vt:lpstr>
      <vt:lpstr>SCDPT1!SCDPT1_0299999_19</vt:lpstr>
      <vt:lpstr>SCDPT1!SCDPT1_0299999_20</vt:lpstr>
      <vt:lpstr>SCDPT1!SCDPT1_0299999_7</vt:lpstr>
      <vt:lpstr>SCDPT1!SCDPT1_0299999_9</vt:lpstr>
      <vt:lpstr>SCDPT1!SCDPT1_02BEGIN_1</vt:lpstr>
      <vt:lpstr>SCDPT1!SCDPT1_02BEGIN_10</vt:lpstr>
      <vt:lpstr>SCDPT1!SCDPT1_02BEGIN_11</vt:lpstr>
      <vt:lpstr>SCDPT1!SCDPT1_02BEGIN_12</vt:lpstr>
      <vt:lpstr>SCDPT1!SCDPT1_02BEGIN_13</vt:lpstr>
      <vt:lpstr>SCDPT1!SCDPT1_02BEGIN_14</vt:lpstr>
      <vt:lpstr>SCDPT1!SCDPT1_02BEGIN_15</vt:lpstr>
      <vt:lpstr>SCDPT1!SCDPT1_02BEGIN_16</vt:lpstr>
      <vt:lpstr>SCDPT1!SCDPT1_02BEGIN_17</vt:lpstr>
      <vt:lpstr>SCDPT1!SCDPT1_02BEGIN_18</vt:lpstr>
      <vt:lpstr>SCDPT1!SCDPT1_02BEGIN_19</vt:lpstr>
      <vt:lpstr>SCDPT1!SCDPT1_02BEGIN_2</vt:lpstr>
      <vt:lpstr>SCDPT1!SCDPT1_02BEGIN_20</vt:lpstr>
      <vt:lpstr>SCDPT1!SCDPT1_02BEGIN_21</vt:lpstr>
      <vt:lpstr>SCDPT1!SCDPT1_02BEGIN_22</vt:lpstr>
      <vt:lpstr>SCDPT1!SCDPT1_02BEGIN_23</vt:lpstr>
      <vt:lpstr>SCDPT1!SCDPT1_02BEGIN_24</vt:lpstr>
      <vt:lpstr>SCDPT1!SCDPT1_02BEGIN_25</vt:lpstr>
      <vt:lpstr>SCDPT1!SCDPT1_02BEGIN_26</vt:lpstr>
      <vt:lpstr>SCDPT1!SCDPT1_02BEGIN_27</vt:lpstr>
      <vt:lpstr>SCDPT1!SCDPT1_02BEGIN_28</vt:lpstr>
      <vt:lpstr>SCDPT1!SCDPT1_02BEGIN_29</vt:lpstr>
      <vt:lpstr>SCDPT1!SCDPT1_02BEGIN_3</vt:lpstr>
      <vt:lpstr>SCDPT1!SCDPT1_02BEGIN_4</vt:lpstr>
      <vt:lpstr>SCDPT1!SCDPT1_02BEGIN_5</vt:lpstr>
      <vt:lpstr>SCDPT1!SCDPT1_02BEGIN_6</vt:lpstr>
      <vt:lpstr>SCDPT1!SCDPT1_02BEGIN_7</vt:lpstr>
      <vt:lpstr>SCDPT1!SCDPT1_02BEGIN_8</vt:lpstr>
      <vt:lpstr>SCDPT1!SCDPT1_02BEGIN_9</vt:lpstr>
      <vt:lpstr>SCDPT1!SCDPT1_02ENDIN_10</vt:lpstr>
      <vt:lpstr>SCDPT1!SCDPT1_02ENDIN_11</vt:lpstr>
      <vt:lpstr>SCDPT1!SCDPT1_02ENDIN_12</vt:lpstr>
      <vt:lpstr>SCDPT1!SCDPT1_02ENDIN_13</vt:lpstr>
      <vt:lpstr>SCDPT1!SCDPT1_02ENDIN_14</vt:lpstr>
      <vt:lpstr>SCDPT1!SCDPT1_02ENDIN_15</vt:lpstr>
      <vt:lpstr>SCDPT1!SCDPT1_02ENDIN_16</vt:lpstr>
      <vt:lpstr>SCDPT1!SCDPT1_02ENDIN_17</vt:lpstr>
      <vt:lpstr>SCDPT1!SCDPT1_02ENDIN_18</vt:lpstr>
      <vt:lpstr>SCDPT1!SCDPT1_02ENDIN_19</vt:lpstr>
      <vt:lpstr>SCDPT1!SCDPT1_02ENDIN_2</vt:lpstr>
      <vt:lpstr>SCDPT1!SCDPT1_02ENDIN_20</vt:lpstr>
      <vt:lpstr>SCDPT1!SCDPT1_02ENDIN_21</vt:lpstr>
      <vt:lpstr>SCDPT1!SCDPT1_02ENDIN_22</vt:lpstr>
      <vt:lpstr>SCDPT1!SCDPT1_02ENDIN_23</vt:lpstr>
      <vt:lpstr>SCDPT1!SCDPT1_02ENDIN_24</vt:lpstr>
      <vt:lpstr>SCDPT1!SCDPT1_02ENDIN_25</vt:lpstr>
      <vt:lpstr>SCDPT1!SCDPT1_02ENDIN_26</vt:lpstr>
      <vt:lpstr>SCDPT1!SCDPT1_02ENDIN_27</vt:lpstr>
      <vt:lpstr>SCDPT1!SCDPT1_02ENDIN_28</vt:lpstr>
      <vt:lpstr>SCDPT1!SCDPT1_02ENDIN_29</vt:lpstr>
      <vt:lpstr>SCDPT1!SCDPT1_02ENDIN_3</vt:lpstr>
      <vt:lpstr>SCDPT1!SCDPT1_02ENDIN_4</vt:lpstr>
      <vt:lpstr>SCDPT1!SCDPT1_02ENDIN_5</vt:lpstr>
      <vt:lpstr>SCDPT1!SCDPT1_02ENDIN_6</vt:lpstr>
      <vt:lpstr>SCDPT1!SCDPT1_02ENDIN_7</vt:lpstr>
      <vt:lpstr>SCDPT1!SCDPT1_02ENDIN_8</vt:lpstr>
      <vt:lpstr>SCDPT1!SCDPT1_02ENDIN_9</vt:lpstr>
      <vt:lpstr>SCDPT1!SCDPT1_0300000_Range</vt:lpstr>
      <vt:lpstr>SCDPT1!SCDPT1_0300001_1</vt:lpstr>
      <vt:lpstr>SCDPT1!SCDPT1_0300001_10</vt:lpstr>
      <vt:lpstr>SCDPT1!SCDPT1_0300001_11</vt:lpstr>
      <vt:lpstr>SCDPT1!SCDPT1_0300001_12</vt:lpstr>
      <vt:lpstr>SCDPT1!SCDPT1_0300001_13</vt:lpstr>
      <vt:lpstr>SCDPT1!SCDPT1_0300001_14</vt:lpstr>
      <vt:lpstr>SCDPT1!SCDPT1_0300001_15</vt:lpstr>
      <vt:lpstr>SCDPT1!SCDPT1_0300001_16</vt:lpstr>
      <vt:lpstr>SCDPT1!SCDPT1_0300001_17</vt:lpstr>
      <vt:lpstr>SCDPT1!SCDPT1_0300001_18</vt:lpstr>
      <vt:lpstr>SCDPT1!SCDPT1_0300001_19</vt:lpstr>
      <vt:lpstr>SCDPT1!SCDPT1_0300001_2</vt:lpstr>
      <vt:lpstr>SCDPT1!SCDPT1_0300001_20</vt:lpstr>
      <vt:lpstr>SCDPT1!SCDPT1_0300001_21</vt:lpstr>
      <vt:lpstr>SCDPT1!SCDPT1_0300001_22</vt:lpstr>
      <vt:lpstr>SCDPT1!SCDPT1_0300001_24</vt:lpstr>
      <vt:lpstr>SCDPT1!SCDPT1_0300001_25</vt:lpstr>
      <vt:lpstr>SCDPT1!SCDPT1_0300001_27</vt:lpstr>
      <vt:lpstr>SCDPT1!SCDPT1_0300001_28</vt:lpstr>
      <vt:lpstr>SCDPT1!SCDPT1_0300001_29</vt:lpstr>
      <vt:lpstr>SCDPT1!SCDPT1_0300001_3</vt:lpstr>
      <vt:lpstr>SCDPT1!SCDPT1_0300001_4</vt:lpstr>
      <vt:lpstr>SCDPT1!SCDPT1_0300001_5</vt:lpstr>
      <vt:lpstr>SCDPT1!SCDPT1_0300001_6</vt:lpstr>
      <vt:lpstr>SCDPT1!SCDPT1_0300001_7</vt:lpstr>
      <vt:lpstr>SCDPT1!SCDPT1_0300001_8</vt:lpstr>
      <vt:lpstr>SCDPT1!SCDPT1_0300001_9</vt:lpstr>
      <vt:lpstr>SCDPT1!SCDPT1_0399999_10</vt:lpstr>
      <vt:lpstr>SCDPT1!SCDPT1_0399999_11</vt:lpstr>
      <vt:lpstr>SCDPT1!SCDPT1_0399999_12</vt:lpstr>
      <vt:lpstr>SCDPT1!SCDPT1_0399999_13</vt:lpstr>
      <vt:lpstr>SCDPT1!SCDPT1_0399999_14</vt:lpstr>
      <vt:lpstr>SCDPT1!SCDPT1_0399999_15</vt:lpstr>
      <vt:lpstr>SCDPT1!SCDPT1_0399999_19</vt:lpstr>
      <vt:lpstr>SCDPT1!SCDPT1_0399999_20</vt:lpstr>
      <vt:lpstr>SCDPT1!SCDPT1_0399999_7</vt:lpstr>
      <vt:lpstr>SCDPT1!SCDPT1_0399999_9</vt:lpstr>
      <vt:lpstr>SCDPT1!SCDPT1_03BEGIN_1</vt:lpstr>
      <vt:lpstr>SCDPT1!SCDPT1_03BEGIN_10</vt:lpstr>
      <vt:lpstr>SCDPT1!SCDPT1_03BEGIN_11</vt:lpstr>
      <vt:lpstr>SCDPT1!SCDPT1_03BEGIN_12</vt:lpstr>
      <vt:lpstr>SCDPT1!SCDPT1_03BEGIN_13</vt:lpstr>
      <vt:lpstr>SCDPT1!SCDPT1_03BEGIN_14</vt:lpstr>
      <vt:lpstr>SCDPT1!SCDPT1_03BEGIN_15</vt:lpstr>
      <vt:lpstr>SCDPT1!SCDPT1_03BEGIN_16</vt:lpstr>
      <vt:lpstr>SCDPT1!SCDPT1_03BEGIN_17</vt:lpstr>
      <vt:lpstr>SCDPT1!SCDPT1_03BEGIN_18</vt:lpstr>
      <vt:lpstr>SCDPT1!SCDPT1_03BEGIN_19</vt:lpstr>
      <vt:lpstr>SCDPT1!SCDPT1_03BEGIN_2</vt:lpstr>
      <vt:lpstr>SCDPT1!SCDPT1_03BEGIN_20</vt:lpstr>
      <vt:lpstr>SCDPT1!SCDPT1_03BEGIN_21</vt:lpstr>
      <vt:lpstr>SCDPT1!SCDPT1_03BEGIN_22</vt:lpstr>
      <vt:lpstr>SCDPT1!SCDPT1_03BEGIN_23</vt:lpstr>
      <vt:lpstr>SCDPT1!SCDPT1_03BEGIN_24</vt:lpstr>
      <vt:lpstr>SCDPT1!SCDPT1_03BEGIN_25</vt:lpstr>
      <vt:lpstr>SCDPT1!SCDPT1_03BEGIN_26</vt:lpstr>
      <vt:lpstr>SCDPT1!SCDPT1_03BEGIN_27</vt:lpstr>
      <vt:lpstr>SCDPT1!SCDPT1_03BEGIN_28</vt:lpstr>
      <vt:lpstr>SCDPT1!SCDPT1_03BEGIN_29</vt:lpstr>
      <vt:lpstr>SCDPT1!SCDPT1_03BEGIN_3</vt:lpstr>
      <vt:lpstr>SCDPT1!SCDPT1_03BEGIN_4</vt:lpstr>
      <vt:lpstr>SCDPT1!SCDPT1_03BEGIN_5</vt:lpstr>
      <vt:lpstr>SCDPT1!SCDPT1_03BEGIN_6</vt:lpstr>
      <vt:lpstr>SCDPT1!SCDPT1_03BEGIN_7</vt:lpstr>
      <vt:lpstr>SCDPT1!SCDPT1_03BEGIN_8</vt:lpstr>
      <vt:lpstr>SCDPT1!SCDPT1_03BEGIN_9</vt:lpstr>
      <vt:lpstr>SCDPT1!SCDPT1_03ENDIN_10</vt:lpstr>
      <vt:lpstr>SCDPT1!SCDPT1_03ENDIN_11</vt:lpstr>
      <vt:lpstr>SCDPT1!SCDPT1_03ENDIN_12</vt:lpstr>
      <vt:lpstr>SCDPT1!SCDPT1_03ENDIN_13</vt:lpstr>
      <vt:lpstr>SCDPT1!SCDPT1_03ENDIN_14</vt:lpstr>
      <vt:lpstr>SCDPT1!SCDPT1_03ENDIN_15</vt:lpstr>
      <vt:lpstr>SCDPT1!SCDPT1_03ENDIN_16</vt:lpstr>
      <vt:lpstr>SCDPT1!SCDPT1_03ENDIN_17</vt:lpstr>
      <vt:lpstr>SCDPT1!SCDPT1_03ENDIN_18</vt:lpstr>
      <vt:lpstr>SCDPT1!SCDPT1_03ENDIN_19</vt:lpstr>
      <vt:lpstr>SCDPT1!SCDPT1_03ENDIN_2</vt:lpstr>
      <vt:lpstr>SCDPT1!SCDPT1_03ENDIN_20</vt:lpstr>
      <vt:lpstr>SCDPT1!SCDPT1_03ENDIN_21</vt:lpstr>
      <vt:lpstr>SCDPT1!SCDPT1_03ENDIN_22</vt:lpstr>
      <vt:lpstr>SCDPT1!SCDPT1_03ENDIN_23</vt:lpstr>
      <vt:lpstr>SCDPT1!SCDPT1_03ENDIN_24</vt:lpstr>
      <vt:lpstr>SCDPT1!SCDPT1_03ENDIN_25</vt:lpstr>
      <vt:lpstr>SCDPT1!SCDPT1_03ENDIN_26</vt:lpstr>
      <vt:lpstr>SCDPT1!SCDPT1_03ENDIN_27</vt:lpstr>
      <vt:lpstr>SCDPT1!SCDPT1_03ENDIN_28</vt:lpstr>
      <vt:lpstr>SCDPT1!SCDPT1_03ENDIN_29</vt:lpstr>
      <vt:lpstr>SCDPT1!SCDPT1_03ENDIN_3</vt:lpstr>
      <vt:lpstr>SCDPT1!SCDPT1_03ENDIN_4</vt:lpstr>
      <vt:lpstr>SCDPT1!SCDPT1_03ENDIN_5</vt:lpstr>
      <vt:lpstr>SCDPT1!SCDPT1_03ENDIN_6</vt:lpstr>
      <vt:lpstr>SCDPT1!SCDPT1_03ENDIN_7</vt:lpstr>
      <vt:lpstr>SCDPT1!SCDPT1_03ENDIN_8</vt:lpstr>
      <vt:lpstr>SCDPT1!SCDPT1_03ENDIN_9</vt:lpstr>
      <vt:lpstr>SCDPT1!SCDPT1_0400000_Range</vt:lpstr>
      <vt:lpstr>SCDPT1!SCDPT1_0400001_1</vt:lpstr>
      <vt:lpstr>SCDPT1!SCDPT1_0400001_10</vt:lpstr>
      <vt:lpstr>SCDPT1!SCDPT1_0400001_11</vt:lpstr>
      <vt:lpstr>SCDPT1!SCDPT1_0400001_12</vt:lpstr>
      <vt:lpstr>SCDPT1!SCDPT1_0400001_13</vt:lpstr>
      <vt:lpstr>SCDPT1!SCDPT1_0400001_14</vt:lpstr>
      <vt:lpstr>SCDPT1!SCDPT1_0400001_15</vt:lpstr>
      <vt:lpstr>SCDPT1!SCDPT1_0400001_16</vt:lpstr>
      <vt:lpstr>SCDPT1!SCDPT1_0400001_17</vt:lpstr>
      <vt:lpstr>SCDPT1!SCDPT1_0400001_18</vt:lpstr>
      <vt:lpstr>SCDPT1!SCDPT1_0400001_19</vt:lpstr>
      <vt:lpstr>SCDPT1!SCDPT1_0400001_2</vt:lpstr>
      <vt:lpstr>SCDPT1!SCDPT1_0400001_20</vt:lpstr>
      <vt:lpstr>SCDPT1!SCDPT1_0400001_21</vt:lpstr>
      <vt:lpstr>SCDPT1!SCDPT1_0400001_22</vt:lpstr>
      <vt:lpstr>SCDPT1!SCDPT1_0400001_24</vt:lpstr>
      <vt:lpstr>SCDPT1!SCDPT1_0400001_25</vt:lpstr>
      <vt:lpstr>SCDPT1!SCDPT1_0400001_27</vt:lpstr>
      <vt:lpstr>SCDPT1!SCDPT1_0400001_28</vt:lpstr>
      <vt:lpstr>SCDPT1!SCDPT1_0400001_29</vt:lpstr>
      <vt:lpstr>SCDPT1!SCDPT1_0400001_3</vt:lpstr>
      <vt:lpstr>SCDPT1!SCDPT1_0400001_4</vt:lpstr>
      <vt:lpstr>SCDPT1!SCDPT1_0400001_5</vt:lpstr>
      <vt:lpstr>SCDPT1!SCDPT1_0400001_6</vt:lpstr>
      <vt:lpstr>SCDPT1!SCDPT1_0400001_7</vt:lpstr>
      <vt:lpstr>SCDPT1!SCDPT1_0400001_8</vt:lpstr>
      <vt:lpstr>SCDPT1!SCDPT1_0400001_9</vt:lpstr>
      <vt:lpstr>SCDPT1!SCDPT1_0499999_10</vt:lpstr>
      <vt:lpstr>SCDPT1!SCDPT1_0499999_11</vt:lpstr>
      <vt:lpstr>SCDPT1!SCDPT1_0499999_12</vt:lpstr>
      <vt:lpstr>SCDPT1!SCDPT1_0499999_13</vt:lpstr>
      <vt:lpstr>SCDPT1!SCDPT1_0499999_14</vt:lpstr>
      <vt:lpstr>SCDPT1!SCDPT1_0499999_15</vt:lpstr>
      <vt:lpstr>SCDPT1!SCDPT1_0499999_19</vt:lpstr>
      <vt:lpstr>SCDPT1!SCDPT1_0499999_20</vt:lpstr>
      <vt:lpstr>SCDPT1!SCDPT1_0499999_7</vt:lpstr>
      <vt:lpstr>SCDPT1!SCDPT1_0499999_9</vt:lpstr>
      <vt:lpstr>SCDPT1!SCDPT1_04BEGIN_1</vt:lpstr>
      <vt:lpstr>SCDPT1!SCDPT1_04BEGIN_10</vt:lpstr>
      <vt:lpstr>SCDPT1!SCDPT1_04BEGIN_11</vt:lpstr>
      <vt:lpstr>SCDPT1!SCDPT1_04BEGIN_12</vt:lpstr>
      <vt:lpstr>SCDPT1!SCDPT1_04BEGIN_13</vt:lpstr>
      <vt:lpstr>SCDPT1!SCDPT1_04BEGIN_14</vt:lpstr>
      <vt:lpstr>SCDPT1!SCDPT1_04BEGIN_15</vt:lpstr>
      <vt:lpstr>SCDPT1!SCDPT1_04BEGIN_16</vt:lpstr>
      <vt:lpstr>SCDPT1!SCDPT1_04BEGIN_17</vt:lpstr>
      <vt:lpstr>SCDPT1!SCDPT1_04BEGIN_18</vt:lpstr>
      <vt:lpstr>SCDPT1!SCDPT1_04BEGIN_19</vt:lpstr>
      <vt:lpstr>SCDPT1!SCDPT1_04BEGIN_2</vt:lpstr>
      <vt:lpstr>SCDPT1!SCDPT1_04BEGIN_20</vt:lpstr>
      <vt:lpstr>SCDPT1!SCDPT1_04BEGIN_21</vt:lpstr>
      <vt:lpstr>SCDPT1!SCDPT1_04BEGIN_22</vt:lpstr>
      <vt:lpstr>SCDPT1!SCDPT1_04BEGIN_23</vt:lpstr>
      <vt:lpstr>SCDPT1!SCDPT1_04BEGIN_24</vt:lpstr>
      <vt:lpstr>SCDPT1!SCDPT1_04BEGIN_25</vt:lpstr>
      <vt:lpstr>SCDPT1!SCDPT1_04BEGIN_26</vt:lpstr>
      <vt:lpstr>SCDPT1!SCDPT1_04BEGIN_27</vt:lpstr>
      <vt:lpstr>SCDPT1!SCDPT1_04BEGIN_28</vt:lpstr>
      <vt:lpstr>SCDPT1!SCDPT1_04BEGIN_29</vt:lpstr>
      <vt:lpstr>SCDPT1!SCDPT1_04BEGIN_3</vt:lpstr>
      <vt:lpstr>SCDPT1!SCDPT1_04BEGIN_4</vt:lpstr>
      <vt:lpstr>SCDPT1!SCDPT1_04BEGIN_5</vt:lpstr>
      <vt:lpstr>SCDPT1!SCDPT1_04BEGIN_6</vt:lpstr>
      <vt:lpstr>SCDPT1!SCDPT1_04BEGIN_7</vt:lpstr>
      <vt:lpstr>SCDPT1!SCDPT1_04BEGIN_8</vt:lpstr>
      <vt:lpstr>SCDPT1!SCDPT1_04BEGIN_9</vt:lpstr>
      <vt:lpstr>SCDPT1!SCDPT1_04ENDIN_10</vt:lpstr>
      <vt:lpstr>SCDPT1!SCDPT1_04ENDIN_11</vt:lpstr>
      <vt:lpstr>SCDPT1!SCDPT1_04ENDIN_12</vt:lpstr>
      <vt:lpstr>SCDPT1!SCDPT1_04ENDIN_13</vt:lpstr>
      <vt:lpstr>SCDPT1!SCDPT1_04ENDIN_14</vt:lpstr>
      <vt:lpstr>SCDPT1!SCDPT1_04ENDIN_15</vt:lpstr>
      <vt:lpstr>SCDPT1!SCDPT1_04ENDIN_16</vt:lpstr>
      <vt:lpstr>SCDPT1!SCDPT1_04ENDIN_17</vt:lpstr>
      <vt:lpstr>SCDPT1!SCDPT1_04ENDIN_18</vt:lpstr>
      <vt:lpstr>SCDPT1!SCDPT1_04ENDIN_19</vt:lpstr>
      <vt:lpstr>SCDPT1!SCDPT1_04ENDIN_2</vt:lpstr>
      <vt:lpstr>SCDPT1!SCDPT1_04ENDIN_20</vt:lpstr>
      <vt:lpstr>SCDPT1!SCDPT1_04ENDIN_21</vt:lpstr>
      <vt:lpstr>SCDPT1!SCDPT1_04ENDIN_22</vt:lpstr>
      <vt:lpstr>SCDPT1!SCDPT1_04ENDIN_23</vt:lpstr>
      <vt:lpstr>SCDPT1!SCDPT1_04ENDIN_24</vt:lpstr>
      <vt:lpstr>SCDPT1!SCDPT1_04ENDIN_25</vt:lpstr>
      <vt:lpstr>SCDPT1!SCDPT1_04ENDIN_26</vt:lpstr>
      <vt:lpstr>SCDPT1!SCDPT1_04ENDIN_27</vt:lpstr>
      <vt:lpstr>SCDPT1!SCDPT1_04ENDIN_28</vt:lpstr>
      <vt:lpstr>SCDPT1!SCDPT1_04ENDIN_29</vt:lpstr>
      <vt:lpstr>SCDPT1!SCDPT1_04ENDIN_3</vt:lpstr>
      <vt:lpstr>SCDPT1!SCDPT1_04ENDIN_4</vt:lpstr>
      <vt:lpstr>SCDPT1!SCDPT1_04ENDIN_5</vt:lpstr>
      <vt:lpstr>SCDPT1!SCDPT1_04ENDIN_6</vt:lpstr>
      <vt:lpstr>SCDPT1!SCDPT1_04ENDIN_7</vt:lpstr>
      <vt:lpstr>SCDPT1!SCDPT1_04ENDIN_8</vt:lpstr>
      <vt:lpstr>SCDPT1!SCDPT1_04ENDIN_9</vt:lpstr>
      <vt:lpstr>SCDPT1!SCDPT1_0599999_10</vt:lpstr>
      <vt:lpstr>SCDPT1!SCDPT1_0599999_11</vt:lpstr>
      <vt:lpstr>SCDPT1!SCDPT1_0599999_12</vt:lpstr>
      <vt:lpstr>SCDPT1!SCDPT1_0599999_13</vt:lpstr>
      <vt:lpstr>SCDPT1!SCDPT1_0599999_14</vt:lpstr>
      <vt:lpstr>SCDPT1!SCDPT1_0599999_15</vt:lpstr>
      <vt:lpstr>SCDPT1!SCDPT1_0599999_19</vt:lpstr>
      <vt:lpstr>SCDPT1!SCDPT1_0599999_20</vt:lpstr>
      <vt:lpstr>SCDPT1!SCDPT1_0599999_7</vt:lpstr>
      <vt:lpstr>SCDPT1!SCDPT1_0599999_9</vt:lpstr>
      <vt:lpstr>SCDPT1!SCDPT1_0600000_Range</vt:lpstr>
      <vt:lpstr>SCDPT1!SCDPT1_0600001_1</vt:lpstr>
      <vt:lpstr>SCDPT1!SCDPT1_0600001_10</vt:lpstr>
      <vt:lpstr>SCDPT1!SCDPT1_0600001_11</vt:lpstr>
      <vt:lpstr>SCDPT1!SCDPT1_0600001_12</vt:lpstr>
      <vt:lpstr>SCDPT1!SCDPT1_0600001_13</vt:lpstr>
      <vt:lpstr>SCDPT1!SCDPT1_0600001_14</vt:lpstr>
      <vt:lpstr>SCDPT1!SCDPT1_0600001_15</vt:lpstr>
      <vt:lpstr>SCDPT1!SCDPT1_0600001_16</vt:lpstr>
      <vt:lpstr>SCDPT1!SCDPT1_0600001_17</vt:lpstr>
      <vt:lpstr>SCDPT1!SCDPT1_0600001_18</vt:lpstr>
      <vt:lpstr>SCDPT1!SCDPT1_0600001_19</vt:lpstr>
      <vt:lpstr>SCDPT1!SCDPT1_0600001_2</vt:lpstr>
      <vt:lpstr>SCDPT1!SCDPT1_0600001_20</vt:lpstr>
      <vt:lpstr>SCDPT1!SCDPT1_0600001_21</vt:lpstr>
      <vt:lpstr>SCDPT1!SCDPT1_0600001_22</vt:lpstr>
      <vt:lpstr>SCDPT1!SCDPT1_0600001_24</vt:lpstr>
      <vt:lpstr>SCDPT1!SCDPT1_0600001_25</vt:lpstr>
      <vt:lpstr>SCDPT1!SCDPT1_0600001_27</vt:lpstr>
      <vt:lpstr>SCDPT1!SCDPT1_0600001_28</vt:lpstr>
      <vt:lpstr>SCDPT1!SCDPT1_0600001_29</vt:lpstr>
      <vt:lpstr>SCDPT1!SCDPT1_0600001_3</vt:lpstr>
      <vt:lpstr>SCDPT1!SCDPT1_0600001_4</vt:lpstr>
      <vt:lpstr>SCDPT1!SCDPT1_0600001_5</vt:lpstr>
      <vt:lpstr>SCDPT1!SCDPT1_0600001_6</vt:lpstr>
      <vt:lpstr>SCDPT1!SCDPT1_0600001_7</vt:lpstr>
      <vt:lpstr>SCDPT1!SCDPT1_0600001_8</vt:lpstr>
      <vt:lpstr>SCDPT1!SCDPT1_0600001_9</vt:lpstr>
      <vt:lpstr>SCDPT1!SCDPT1_0699999_10</vt:lpstr>
      <vt:lpstr>SCDPT1!SCDPT1_0699999_11</vt:lpstr>
      <vt:lpstr>SCDPT1!SCDPT1_0699999_12</vt:lpstr>
      <vt:lpstr>SCDPT1!SCDPT1_0699999_13</vt:lpstr>
      <vt:lpstr>SCDPT1!SCDPT1_0699999_14</vt:lpstr>
      <vt:lpstr>SCDPT1!SCDPT1_0699999_15</vt:lpstr>
      <vt:lpstr>SCDPT1!SCDPT1_0699999_19</vt:lpstr>
      <vt:lpstr>SCDPT1!SCDPT1_0699999_20</vt:lpstr>
      <vt:lpstr>SCDPT1!SCDPT1_0699999_7</vt:lpstr>
      <vt:lpstr>SCDPT1!SCDPT1_0699999_9</vt:lpstr>
      <vt:lpstr>SCDPT1!SCDPT1_06BEGIN_1</vt:lpstr>
      <vt:lpstr>SCDPT1!SCDPT1_06BEGIN_10</vt:lpstr>
      <vt:lpstr>SCDPT1!SCDPT1_06BEGIN_11</vt:lpstr>
      <vt:lpstr>SCDPT1!SCDPT1_06BEGIN_12</vt:lpstr>
      <vt:lpstr>SCDPT1!SCDPT1_06BEGIN_13</vt:lpstr>
      <vt:lpstr>SCDPT1!SCDPT1_06BEGIN_14</vt:lpstr>
      <vt:lpstr>SCDPT1!SCDPT1_06BEGIN_15</vt:lpstr>
      <vt:lpstr>SCDPT1!SCDPT1_06BEGIN_16</vt:lpstr>
      <vt:lpstr>SCDPT1!SCDPT1_06BEGIN_17</vt:lpstr>
      <vt:lpstr>SCDPT1!SCDPT1_06BEGIN_18</vt:lpstr>
      <vt:lpstr>SCDPT1!SCDPT1_06BEGIN_19</vt:lpstr>
      <vt:lpstr>SCDPT1!SCDPT1_06BEGIN_2</vt:lpstr>
      <vt:lpstr>SCDPT1!SCDPT1_06BEGIN_20</vt:lpstr>
      <vt:lpstr>SCDPT1!SCDPT1_06BEGIN_21</vt:lpstr>
      <vt:lpstr>SCDPT1!SCDPT1_06BEGIN_22</vt:lpstr>
      <vt:lpstr>SCDPT1!SCDPT1_06BEGIN_23</vt:lpstr>
      <vt:lpstr>SCDPT1!SCDPT1_06BEGIN_24</vt:lpstr>
      <vt:lpstr>SCDPT1!SCDPT1_06BEGIN_25</vt:lpstr>
      <vt:lpstr>SCDPT1!SCDPT1_06BEGIN_26</vt:lpstr>
      <vt:lpstr>SCDPT1!SCDPT1_06BEGIN_27</vt:lpstr>
      <vt:lpstr>SCDPT1!SCDPT1_06BEGIN_28</vt:lpstr>
      <vt:lpstr>SCDPT1!SCDPT1_06BEGIN_29</vt:lpstr>
      <vt:lpstr>SCDPT1!SCDPT1_06BEGIN_3</vt:lpstr>
      <vt:lpstr>SCDPT1!SCDPT1_06BEGIN_4</vt:lpstr>
      <vt:lpstr>SCDPT1!SCDPT1_06BEGIN_5</vt:lpstr>
      <vt:lpstr>SCDPT1!SCDPT1_06BEGIN_6</vt:lpstr>
      <vt:lpstr>SCDPT1!SCDPT1_06BEGIN_7</vt:lpstr>
      <vt:lpstr>SCDPT1!SCDPT1_06BEGIN_8</vt:lpstr>
      <vt:lpstr>SCDPT1!SCDPT1_06BEGIN_9</vt:lpstr>
      <vt:lpstr>SCDPT1!SCDPT1_06ENDIN_10</vt:lpstr>
      <vt:lpstr>SCDPT1!SCDPT1_06ENDIN_11</vt:lpstr>
      <vt:lpstr>SCDPT1!SCDPT1_06ENDIN_12</vt:lpstr>
      <vt:lpstr>SCDPT1!SCDPT1_06ENDIN_13</vt:lpstr>
      <vt:lpstr>SCDPT1!SCDPT1_06ENDIN_14</vt:lpstr>
      <vt:lpstr>SCDPT1!SCDPT1_06ENDIN_15</vt:lpstr>
      <vt:lpstr>SCDPT1!SCDPT1_06ENDIN_16</vt:lpstr>
      <vt:lpstr>SCDPT1!SCDPT1_06ENDIN_17</vt:lpstr>
      <vt:lpstr>SCDPT1!SCDPT1_06ENDIN_18</vt:lpstr>
      <vt:lpstr>SCDPT1!SCDPT1_06ENDIN_19</vt:lpstr>
      <vt:lpstr>SCDPT1!SCDPT1_06ENDIN_2</vt:lpstr>
      <vt:lpstr>SCDPT1!SCDPT1_06ENDIN_20</vt:lpstr>
      <vt:lpstr>SCDPT1!SCDPT1_06ENDIN_21</vt:lpstr>
      <vt:lpstr>SCDPT1!SCDPT1_06ENDIN_22</vt:lpstr>
      <vt:lpstr>SCDPT1!SCDPT1_06ENDIN_23</vt:lpstr>
      <vt:lpstr>SCDPT1!SCDPT1_06ENDIN_24</vt:lpstr>
      <vt:lpstr>SCDPT1!SCDPT1_06ENDIN_25</vt:lpstr>
      <vt:lpstr>SCDPT1!SCDPT1_06ENDIN_26</vt:lpstr>
      <vt:lpstr>SCDPT1!SCDPT1_06ENDIN_27</vt:lpstr>
      <vt:lpstr>SCDPT1!SCDPT1_06ENDIN_28</vt:lpstr>
      <vt:lpstr>SCDPT1!SCDPT1_06ENDIN_29</vt:lpstr>
      <vt:lpstr>SCDPT1!SCDPT1_06ENDIN_3</vt:lpstr>
      <vt:lpstr>SCDPT1!SCDPT1_06ENDIN_4</vt:lpstr>
      <vt:lpstr>SCDPT1!SCDPT1_06ENDIN_5</vt:lpstr>
      <vt:lpstr>SCDPT1!SCDPT1_06ENDIN_6</vt:lpstr>
      <vt:lpstr>SCDPT1!SCDPT1_06ENDIN_7</vt:lpstr>
      <vt:lpstr>SCDPT1!SCDPT1_06ENDIN_8</vt:lpstr>
      <vt:lpstr>SCDPT1!SCDPT1_06ENDIN_9</vt:lpstr>
      <vt:lpstr>SCDPT1!SCDPT1_0700000_Range</vt:lpstr>
      <vt:lpstr>SCDPT1!SCDPT1_0799999_10</vt:lpstr>
      <vt:lpstr>SCDPT1!SCDPT1_0799999_11</vt:lpstr>
      <vt:lpstr>SCDPT1!SCDPT1_0799999_12</vt:lpstr>
      <vt:lpstr>SCDPT1!SCDPT1_0799999_13</vt:lpstr>
      <vt:lpstr>SCDPT1!SCDPT1_0799999_14</vt:lpstr>
      <vt:lpstr>SCDPT1!SCDPT1_0799999_15</vt:lpstr>
      <vt:lpstr>SCDPT1!SCDPT1_0799999_19</vt:lpstr>
      <vt:lpstr>SCDPT1!SCDPT1_0799999_20</vt:lpstr>
      <vt:lpstr>SCDPT1!SCDPT1_0799999_7</vt:lpstr>
      <vt:lpstr>SCDPT1!SCDPT1_0799999_9</vt:lpstr>
      <vt:lpstr>SCDPT1!SCDPT1_07BEGIN_1</vt:lpstr>
      <vt:lpstr>SCDPT1!SCDPT1_07BEGIN_10</vt:lpstr>
      <vt:lpstr>SCDPT1!SCDPT1_07BEGIN_11</vt:lpstr>
      <vt:lpstr>SCDPT1!SCDPT1_07BEGIN_12</vt:lpstr>
      <vt:lpstr>SCDPT1!SCDPT1_07BEGIN_13</vt:lpstr>
      <vt:lpstr>SCDPT1!SCDPT1_07BEGIN_14</vt:lpstr>
      <vt:lpstr>SCDPT1!SCDPT1_07BEGIN_15</vt:lpstr>
      <vt:lpstr>SCDPT1!SCDPT1_07BEGIN_16</vt:lpstr>
      <vt:lpstr>SCDPT1!SCDPT1_07BEGIN_17</vt:lpstr>
      <vt:lpstr>SCDPT1!SCDPT1_07BEGIN_18</vt:lpstr>
      <vt:lpstr>SCDPT1!SCDPT1_07BEGIN_19</vt:lpstr>
      <vt:lpstr>SCDPT1!SCDPT1_07BEGIN_2</vt:lpstr>
      <vt:lpstr>SCDPT1!SCDPT1_07BEGIN_20</vt:lpstr>
      <vt:lpstr>SCDPT1!SCDPT1_07BEGIN_21</vt:lpstr>
      <vt:lpstr>SCDPT1!SCDPT1_07BEGIN_22</vt:lpstr>
      <vt:lpstr>SCDPT1!SCDPT1_07BEGIN_23</vt:lpstr>
      <vt:lpstr>SCDPT1!SCDPT1_07BEGIN_24</vt:lpstr>
      <vt:lpstr>SCDPT1!SCDPT1_07BEGIN_25</vt:lpstr>
      <vt:lpstr>SCDPT1!SCDPT1_07BEGIN_26</vt:lpstr>
      <vt:lpstr>SCDPT1!SCDPT1_07BEGIN_27</vt:lpstr>
      <vt:lpstr>SCDPT1!SCDPT1_07BEGIN_28</vt:lpstr>
      <vt:lpstr>SCDPT1!SCDPT1_07BEGIN_29</vt:lpstr>
      <vt:lpstr>SCDPT1!SCDPT1_07BEGIN_3</vt:lpstr>
      <vt:lpstr>SCDPT1!SCDPT1_07BEGIN_4</vt:lpstr>
      <vt:lpstr>SCDPT1!SCDPT1_07BEGIN_5</vt:lpstr>
      <vt:lpstr>SCDPT1!SCDPT1_07BEGIN_6</vt:lpstr>
      <vt:lpstr>SCDPT1!SCDPT1_07BEGIN_7</vt:lpstr>
      <vt:lpstr>SCDPT1!SCDPT1_07BEGIN_8</vt:lpstr>
      <vt:lpstr>SCDPT1!SCDPT1_07BEGIN_9</vt:lpstr>
      <vt:lpstr>SCDPT1!SCDPT1_07ENDIN_10</vt:lpstr>
      <vt:lpstr>SCDPT1!SCDPT1_07ENDIN_11</vt:lpstr>
      <vt:lpstr>SCDPT1!SCDPT1_07ENDIN_12</vt:lpstr>
      <vt:lpstr>SCDPT1!SCDPT1_07ENDIN_13</vt:lpstr>
      <vt:lpstr>SCDPT1!SCDPT1_07ENDIN_14</vt:lpstr>
      <vt:lpstr>SCDPT1!SCDPT1_07ENDIN_15</vt:lpstr>
      <vt:lpstr>SCDPT1!SCDPT1_07ENDIN_16</vt:lpstr>
      <vt:lpstr>SCDPT1!SCDPT1_07ENDIN_17</vt:lpstr>
      <vt:lpstr>SCDPT1!SCDPT1_07ENDIN_18</vt:lpstr>
      <vt:lpstr>SCDPT1!SCDPT1_07ENDIN_19</vt:lpstr>
      <vt:lpstr>SCDPT1!SCDPT1_07ENDIN_2</vt:lpstr>
      <vt:lpstr>SCDPT1!SCDPT1_07ENDIN_20</vt:lpstr>
      <vt:lpstr>SCDPT1!SCDPT1_07ENDIN_21</vt:lpstr>
      <vt:lpstr>SCDPT1!SCDPT1_07ENDIN_22</vt:lpstr>
      <vt:lpstr>SCDPT1!SCDPT1_07ENDIN_23</vt:lpstr>
      <vt:lpstr>SCDPT1!SCDPT1_07ENDIN_24</vt:lpstr>
      <vt:lpstr>SCDPT1!SCDPT1_07ENDIN_25</vt:lpstr>
      <vt:lpstr>SCDPT1!SCDPT1_07ENDIN_26</vt:lpstr>
      <vt:lpstr>SCDPT1!SCDPT1_07ENDIN_27</vt:lpstr>
      <vt:lpstr>SCDPT1!SCDPT1_07ENDIN_28</vt:lpstr>
      <vt:lpstr>SCDPT1!SCDPT1_07ENDIN_29</vt:lpstr>
      <vt:lpstr>SCDPT1!SCDPT1_07ENDIN_3</vt:lpstr>
      <vt:lpstr>SCDPT1!SCDPT1_07ENDIN_4</vt:lpstr>
      <vt:lpstr>SCDPT1!SCDPT1_07ENDIN_5</vt:lpstr>
      <vt:lpstr>SCDPT1!SCDPT1_07ENDIN_6</vt:lpstr>
      <vt:lpstr>SCDPT1!SCDPT1_07ENDIN_7</vt:lpstr>
      <vt:lpstr>SCDPT1!SCDPT1_07ENDIN_8</vt:lpstr>
      <vt:lpstr>SCDPT1!SCDPT1_07ENDIN_9</vt:lpstr>
      <vt:lpstr>SCDPT1!SCDPT1_0800000_Range</vt:lpstr>
      <vt:lpstr>SCDPT1!SCDPT1_0899999_10</vt:lpstr>
      <vt:lpstr>SCDPT1!SCDPT1_0899999_11</vt:lpstr>
      <vt:lpstr>SCDPT1!SCDPT1_0899999_12</vt:lpstr>
      <vt:lpstr>SCDPT1!SCDPT1_0899999_13</vt:lpstr>
      <vt:lpstr>SCDPT1!SCDPT1_0899999_14</vt:lpstr>
      <vt:lpstr>SCDPT1!SCDPT1_0899999_15</vt:lpstr>
      <vt:lpstr>SCDPT1!SCDPT1_0899999_19</vt:lpstr>
      <vt:lpstr>SCDPT1!SCDPT1_0899999_20</vt:lpstr>
      <vt:lpstr>SCDPT1!SCDPT1_0899999_7</vt:lpstr>
      <vt:lpstr>SCDPT1!SCDPT1_0899999_9</vt:lpstr>
      <vt:lpstr>SCDPT1!SCDPT1_08BEGIN_1</vt:lpstr>
      <vt:lpstr>SCDPT1!SCDPT1_08BEGIN_10</vt:lpstr>
      <vt:lpstr>SCDPT1!SCDPT1_08BEGIN_11</vt:lpstr>
      <vt:lpstr>SCDPT1!SCDPT1_08BEGIN_12</vt:lpstr>
      <vt:lpstr>SCDPT1!SCDPT1_08BEGIN_13</vt:lpstr>
      <vt:lpstr>SCDPT1!SCDPT1_08BEGIN_14</vt:lpstr>
      <vt:lpstr>SCDPT1!SCDPT1_08BEGIN_15</vt:lpstr>
      <vt:lpstr>SCDPT1!SCDPT1_08BEGIN_16</vt:lpstr>
      <vt:lpstr>SCDPT1!SCDPT1_08BEGIN_17</vt:lpstr>
      <vt:lpstr>SCDPT1!SCDPT1_08BEGIN_18</vt:lpstr>
      <vt:lpstr>SCDPT1!SCDPT1_08BEGIN_19</vt:lpstr>
      <vt:lpstr>SCDPT1!SCDPT1_08BEGIN_2</vt:lpstr>
      <vt:lpstr>SCDPT1!SCDPT1_08BEGIN_20</vt:lpstr>
      <vt:lpstr>SCDPT1!SCDPT1_08BEGIN_21</vt:lpstr>
      <vt:lpstr>SCDPT1!SCDPT1_08BEGIN_22</vt:lpstr>
      <vt:lpstr>SCDPT1!SCDPT1_08BEGIN_23</vt:lpstr>
      <vt:lpstr>SCDPT1!SCDPT1_08BEGIN_24</vt:lpstr>
      <vt:lpstr>SCDPT1!SCDPT1_08BEGIN_25</vt:lpstr>
      <vt:lpstr>SCDPT1!SCDPT1_08BEGIN_26</vt:lpstr>
      <vt:lpstr>SCDPT1!SCDPT1_08BEGIN_27</vt:lpstr>
      <vt:lpstr>SCDPT1!SCDPT1_08BEGIN_28</vt:lpstr>
      <vt:lpstr>SCDPT1!SCDPT1_08BEGIN_29</vt:lpstr>
      <vt:lpstr>SCDPT1!SCDPT1_08BEGIN_3</vt:lpstr>
      <vt:lpstr>SCDPT1!SCDPT1_08BEGIN_4</vt:lpstr>
      <vt:lpstr>SCDPT1!SCDPT1_08BEGIN_5</vt:lpstr>
      <vt:lpstr>SCDPT1!SCDPT1_08BEGIN_6</vt:lpstr>
      <vt:lpstr>SCDPT1!SCDPT1_08BEGIN_7</vt:lpstr>
      <vt:lpstr>SCDPT1!SCDPT1_08BEGIN_8</vt:lpstr>
      <vt:lpstr>SCDPT1!SCDPT1_08BEGIN_9</vt:lpstr>
      <vt:lpstr>SCDPT1!SCDPT1_08ENDIN_10</vt:lpstr>
      <vt:lpstr>SCDPT1!SCDPT1_08ENDIN_11</vt:lpstr>
      <vt:lpstr>SCDPT1!SCDPT1_08ENDIN_12</vt:lpstr>
      <vt:lpstr>SCDPT1!SCDPT1_08ENDIN_13</vt:lpstr>
      <vt:lpstr>SCDPT1!SCDPT1_08ENDIN_14</vt:lpstr>
      <vt:lpstr>SCDPT1!SCDPT1_08ENDIN_15</vt:lpstr>
      <vt:lpstr>SCDPT1!SCDPT1_08ENDIN_16</vt:lpstr>
      <vt:lpstr>SCDPT1!SCDPT1_08ENDIN_17</vt:lpstr>
      <vt:lpstr>SCDPT1!SCDPT1_08ENDIN_18</vt:lpstr>
      <vt:lpstr>SCDPT1!SCDPT1_08ENDIN_19</vt:lpstr>
      <vt:lpstr>SCDPT1!SCDPT1_08ENDIN_2</vt:lpstr>
      <vt:lpstr>SCDPT1!SCDPT1_08ENDIN_20</vt:lpstr>
      <vt:lpstr>SCDPT1!SCDPT1_08ENDIN_21</vt:lpstr>
      <vt:lpstr>SCDPT1!SCDPT1_08ENDIN_22</vt:lpstr>
      <vt:lpstr>SCDPT1!SCDPT1_08ENDIN_23</vt:lpstr>
      <vt:lpstr>SCDPT1!SCDPT1_08ENDIN_24</vt:lpstr>
      <vt:lpstr>SCDPT1!SCDPT1_08ENDIN_25</vt:lpstr>
      <vt:lpstr>SCDPT1!SCDPT1_08ENDIN_26</vt:lpstr>
      <vt:lpstr>SCDPT1!SCDPT1_08ENDIN_27</vt:lpstr>
      <vt:lpstr>SCDPT1!SCDPT1_08ENDIN_28</vt:lpstr>
      <vt:lpstr>SCDPT1!SCDPT1_08ENDIN_29</vt:lpstr>
      <vt:lpstr>SCDPT1!SCDPT1_08ENDIN_3</vt:lpstr>
      <vt:lpstr>SCDPT1!SCDPT1_08ENDIN_4</vt:lpstr>
      <vt:lpstr>SCDPT1!SCDPT1_08ENDIN_5</vt:lpstr>
      <vt:lpstr>SCDPT1!SCDPT1_08ENDIN_6</vt:lpstr>
      <vt:lpstr>SCDPT1!SCDPT1_08ENDIN_7</vt:lpstr>
      <vt:lpstr>SCDPT1!SCDPT1_08ENDIN_8</vt:lpstr>
      <vt:lpstr>SCDPT1!SCDPT1_08ENDIN_9</vt:lpstr>
      <vt:lpstr>SCDPT1!SCDPT1_0900000_Range</vt:lpstr>
      <vt:lpstr>SCDPT1!SCDPT1_0900001_1</vt:lpstr>
      <vt:lpstr>SCDPT1!SCDPT1_0900001_10</vt:lpstr>
      <vt:lpstr>SCDPT1!SCDPT1_0900001_11</vt:lpstr>
      <vt:lpstr>SCDPT1!SCDPT1_0900001_12</vt:lpstr>
      <vt:lpstr>SCDPT1!SCDPT1_0900001_13</vt:lpstr>
      <vt:lpstr>SCDPT1!SCDPT1_0900001_14</vt:lpstr>
      <vt:lpstr>SCDPT1!SCDPT1_0900001_15</vt:lpstr>
      <vt:lpstr>SCDPT1!SCDPT1_0900001_16</vt:lpstr>
      <vt:lpstr>SCDPT1!SCDPT1_0900001_17</vt:lpstr>
      <vt:lpstr>SCDPT1!SCDPT1_0900001_18</vt:lpstr>
      <vt:lpstr>SCDPT1!SCDPT1_0900001_19</vt:lpstr>
      <vt:lpstr>SCDPT1!SCDPT1_0900001_2</vt:lpstr>
      <vt:lpstr>SCDPT1!SCDPT1_0900001_20</vt:lpstr>
      <vt:lpstr>SCDPT1!SCDPT1_0900001_21</vt:lpstr>
      <vt:lpstr>SCDPT1!SCDPT1_0900001_22</vt:lpstr>
      <vt:lpstr>SCDPT1!SCDPT1_0900001_24</vt:lpstr>
      <vt:lpstr>SCDPT1!SCDPT1_0900001_25</vt:lpstr>
      <vt:lpstr>SCDPT1!SCDPT1_0900001_27</vt:lpstr>
      <vt:lpstr>SCDPT1!SCDPT1_0900001_28</vt:lpstr>
      <vt:lpstr>SCDPT1!SCDPT1_0900001_29</vt:lpstr>
      <vt:lpstr>SCDPT1!SCDPT1_0900001_3</vt:lpstr>
      <vt:lpstr>SCDPT1!SCDPT1_0900001_4</vt:lpstr>
      <vt:lpstr>SCDPT1!SCDPT1_0900001_5</vt:lpstr>
      <vt:lpstr>SCDPT1!SCDPT1_0900001_6</vt:lpstr>
      <vt:lpstr>SCDPT1!SCDPT1_0900001_7</vt:lpstr>
      <vt:lpstr>SCDPT1!SCDPT1_0900001_8</vt:lpstr>
      <vt:lpstr>SCDPT1!SCDPT1_0900001_9</vt:lpstr>
      <vt:lpstr>SCDPT1!SCDPT1_0999999_10</vt:lpstr>
      <vt:lpstr>SCDPT1!SCDPT1_0999999_11</vt:lpstr>
      <vt:lpstr>SCDPT1!SCDPT1_0999999_12</vt:lpstr>
      <vt:lpstr>SCDPT1!SCDPT1_0999999_13</vt:lpstr>
      <vt:lpstr>SCDPT1!SCDPT1_0999999_14</vt:lpstr>
      <vt:lpstr>SCDPT1!SCDPT1_0999999_15</vt:lpstr>
      <vt:lpstr>SCDPT1!SCDPT1_0999999_19</vt:lpstr>
      <vt:lpstr>SCDPT1!SCDPT1_0999999_20</vt:lpstr>
      <vt:lpstr>SCDPT1!SCDPT1_0999999_7</vt:lpstr>
      <vt:lpstr>SCDPT1!SCDPT1_0999999_9</vt:lpstr>
      <vt:lpstr>SCDPT1!SCDPT1_09BEGIN_1</vt:lpstr>
      <vt:lpstr>SCDPT1!SCDPT1_09BEGIN_10</vt:lpstr>
      <vt:lpstr>SCDPT1!SCDPT1_09BEGIN_11</vt:lpstr>
      <vt:lpstr>SCDPT1!SCDPT1_09BEGIN_12</vt:lpstr>
      <vt:lpstr>SCDPT1!SCDPT1_09BEGIN_13</vt:lpstr>
      <vt:lpstr>SCDPT1!SCDPT1_09BEGIN_14</vt:lpstr>
      <vt:lpstr>SCDPT1!SCDPT1_09BEGIN_15</vt:lpstr>
      <vt:lpstr>SCDPT1!SCDPT1_09BEGIN_16</vt:lpstr>
      <vt:lpstr>SCDPT1!SCDPT1_09BEGIN_17</vt:lpstr>
      <vt:lpstr>SCDPT1!SCDPT1_09BEGIN_18</vt:lpstr>
      <vt:lpstr>SCDPT1!SCDPT1_09BEGIN_19</vt:lpstr>
      <vt:lpstr>SCDPT1!SCDPT1_09BEGIN_2</vt:lpstr>
      <vt:lpstr>SCDPT1!SCDPT1_09BEGIN_20</vt:lpstr>
      <vt:lpstr>SCDPT1!SCDPT1_09BEGIN_21</vt:lpstr>
      <vt:lpstr>SCDPT1!SCDPT1_09BEGIN_22</vt:lpstr>
      <vt:lpstr>SCDPT1!SCDPT1_09BEGIN_23</vt:lpstr>
      <vt:lpstr>SCDPT1!SCDPT1_09BEGIN_24</vt:lpstr>
      <vt:lpstr>SCDPT1!SCDPT1_09BEGIN_25</vt:lpstr>
      <vt:lpstr>SCDPT1!SCDPT1_09BEGIN_26</vt:lpstr>
      <vt:lpstr>SCDPT1!SCDPT1_09BEGIN_27</vt:lpstr>
      <vt:lpstr>SCDPT1!SCDPT1_09BEGIN_28</vt:lpstr>
      <vt:lpstr>SCDPT1!SCDPT1_09BEGIN_29</vt:lpstr>
      <vt:lpstr>SCDPT1!SCDPT1_09BEGIN_3</vt:lpstr>
      <vt:lpstr>SCDPT1!SCDPT1_09BEGIN_4</vt:lpstr>
      <vt:lpstr>SCDPT1!SCDPT1_09BEGIN_5</vt:lpstr>
      <vt:lpstr>SCDPT1!SCDPT1_09BEGIN_6</vt:lpstr>
      <vt:lpstr>SCDPT1!SCDPT1_09BEGIN_7</vt:lpstr>
      <vt:lpstr>SCDPT1!SCDPT1_09BEGIN_8</vt:lpstr>
      <vt:lpstr>SCDPT1!SCDPT1_09BEGIN_9</vt:lpstr>
      <vt:lpstr>SCDPT1!SCDPT1_09ENDIN_10</vt:lpstr>
      <vt:lpstr>SCDPT1!SCDPT1_09ENDIN_11</vt:lpstr>
      <vt:lpstr>SCDPT1!SCDPT1_09ENDIN_12</vt:lpstr>
      <vt:lpstr>SCDPT1!SCDPT1_09ENDIN_13</vt:lpstr>
      <vt:lpstr>SCDPT1!SCDPT1_09ENDIN_14</vt:lpstr>
      <vt:lpstr>SCDPT1!SCDPT1_09ENDIN_15</vt:lpstr>
      <vt:lpstr>SCDPT1!SCDPT1_09ENDIN_16</vt:lpstr>
      <vt:lpstr>SCDPT1!SCDPT1_09ENDIN_17</vt:lpstr>
      <vt:lpstr>SCDPT1!SCDPT1_09ENDIN_18</vt:lpstr>
      <vt:lpstr>SCDPT1!SCDPT1_09ENDIN_19</vt:lpstr>
      <vt:lpstr>SCDPT1!SCDPT1_09ENDIN_2</vt:lpstr>
      <vt:lpstr>SCDPT1!SCDPT1_09ENDIN_20</vt:lpstr>
      <vt:lpstr>SCDPT1!SCDPT1_09ENDIN_21</vt:lpstr>
      <vt:lpstr>SCDPT1!SCDPT1_09ENDIN_22</vt:lpstr>
      <vt:lpstr>SCDPT1!SCDPT1_09ENDIN_23</vt:lpstr>
      <vt:lpstr>SCDPT1!SCDPT1_09ENDIN_24</vt:lpstr>
      <vt:lpstr>SCDPT1!SCDPT1_09ENDIN_25</vt:lpstr>
      <vt:lpstr>SCDPT1!SCDPT1_09ENDIN_26</vt:lpstr>
      <vt:lpstr>SCDPT1!SCDPT1_09ENDIN_27</vt:lpstr>
      <vt:lpstr>SCDPT1!SCDPT1_09ENDIN_28</vt:lpstr>
      <vt:lpstr>SCDPT1!SCDPT1_09ENDIN_29</vt:lpstr>
      <vt:lpstr>SCDPT1!SCDPT1_09ENDIN_3</vt:lpstr>
      <vt:lpstr>SCDPT1!SCDPT1_09ENDIN_4</vt:lpstr>
      <vt:lpstr>SCDPT1!SCDPT1_09ENDIN_5</vt:lpstr>
      <vt:lpstr>SCDPT1!SCDPT1_09ENDIN_6</vt:lpstr>
      <vt:lpstr>SCDPT1!SCDPT1_09ENDIN_7</vt:lpstr>
      <vt:lpstr>SCDPT1!SCDPT1_09ENDIN_8</vt:lpstr>
      <vt:lpstr>SCDPT1!SCDPT1_09ENDIN_9</vt:lpstr>
      <vt:lpstr>SCDPT1!SCDPT1_1099999_10</vt:lpstr>
      <vt:lpstr>SCDPT1!SCDPT1_1099999_11</vt:lpstr>
      <vt:lpstr>SCDPT1!SCDPT1_1099999_12</vt:lpstr>
      <vt:lpstr>SCDPT1!SCDPT1_1099999_13</vt:lpstr>
      <vt:lpstr>SCDPT1!SCDPT1_1099999_14</vt:lpstr>
      <vt:lpstr>SCDPT1!SCDPT1_1099999_15</vt:lpstr>
      <vt:lpstr>SCDPT1!SCDPT1_1099999_19</vt:lpstr>
      <vt:lpstr>SCDPT1!SCDPT1_1099999_20</vt:lpstr>
      <vt:lpstr>SCDPT1!SCDPT1_1099999_7</vt:lpstr>
      <vt:lpstr>SCDPT1!SCDPT1_1099999_9</vt:lpstr>
      <vt:lpstr>SCDPT1!SCDPT1_1100000_Range</vt:lpstr>
      <vt:lpstr>SCDPT1!SCDPT1_1100001_1</vt:lpstr>
      <vt:lpstr>SCDPT1!SCDPT1_1100001_10</vt:lpstr>
      <vt:lpstr>SCDPT1!SCDPT1_1100001_11</vt:lpstr>
      <vt:lpstr>SCDPT1!SCDPT1_1100001_12</vt:lpstr>
      <vt:lpstr>SCDPT1!SCDPT1_1100001_13</vt:lpstr>
      <vt:lpstr>SCDPT1!SCDPT1_1100001_14</vt:lpstr>
      <vt:lpstr>SCDPT1!SCDPT1_1100001_15</vt:lpstr>
      <vt:lpstr>SCDPT1!SCDPT1_1100001_16</vt:lpstr>
      <vt:lpstr>SCDPT1!SCDPT1_1100001_17</vt:lpstr>
      <vt:lpstr>SCDPT1!SCDPT1_1100001_18</vt:lpstr>
      <vt:lpstr>SCDPT1!SCDPT1_1100001_19</vt:lpstr>
      <vt:lpstr>SCDPT1!SCDPT1_1100001_2</vt:lpstr>
      <vt:lpstr>SCDPT1!SCDPT1_1100001_20</vt:lpstr>
      <vt:lpstr>SCDPT1!SCDPT1_1100001_21</vt:lpstr>
      <vt:lpstr>SCDPT1!SCDPT1_1100001_22</vt:lpstr>
      <vt:lpstr>SCDPT1!SCDPT1_1100001_23</vt:lpstr>
      <vt:lpstr>SCDPT1!SCDPT1_1100001_24</vt:lpstr>
      <vt:lpstr>SCDPT1!SCDPT1_1100001_25</vt:lpstr>
      <vt:lpstr>SCDPT1!SCDPT1_1100001_27</vt:lpstr>
      <vt:lpstr>SCDPT1!SCDPT1_1100001_28</vt:lpstr>
      <vt:lpstr>SCDPT1!SCDPT1_1100001_29</vt:lpstr>
      <vt:lpstr>SCDPT1!SCDPT1_1100001_3</vt:lpstr>
      <vt:lpstr>SCDPT1!SCDPT1_1100001_4</vt:lpstr>
      <vt:lpstr>SCDPT1!SCDPT1_1100001_5</vt:lpstr>
      <vt:lpstr>SCDPT1!SCDPT1_1100001_6</vt:lpstr>
      <vt:lpstr>SCDPT1!SCDPT1_1100001_7</vt:lpstr>
      <vt:lpstr>SCDPT1!SCDPT1_1100001_8</vt:lpstr>
      <vt:lpstr>SCDPT1!SCDPT1_1100001_9</vt:lpstr>
      <vt:lpstr>SCDPT1!SCDPT1_1199999_10</vt:lpstr>
      <vt:lpstr>SCDPT1!SCDPT1_1199999_11</vt:lpstr>
      <vt:lpstr>SCDPT1!SCDPT1_1199999_12</vt:lpstr>
      <vt:lpstr>SCDPT1!SCDPT1_1199999_13</vt:lpstr>
      <vt:lpstr>SCDPT1!SCDPT1_1199999_14</vt:lpstr>
      <vt:lpstr>SCDPT1!SCDPT1_1199999_15</vt:lpstr>
      <vt:lpstr>SCDPT1!SCDPT1_1199999_19</vt:lpstr>
      <vt:lpstr>SCDPT1!SCDPT1_1199999_20</vt:lpstr>
      <vt:lpstr>SCDPT1!SCDPT1_1199999_7</vt:lpstr>
      <vt:lpstr>SCDPT1!SCDPT1_1199999_9</vt:lpstr>
      <vt:lpstr>SCDPT1!SCDPT1_11BEGIN_1</vt:lpstr>
      <vt:lpstr>SCDPT1!SCDPT1_11BEGIN_10</vt:lpstr>
      <vt:lpstr>SCDPT1!SCDPT1_11BEGIN_11</vt:lpstr>
      <vt:lpstr>SCDPT1!SCDPT1_11BEGIN_12</vt:lpstr>
      <vt:lpstr>SCDPT1!SCDPT1_11BEGIN_13</vt:lpstr>
      <vt:lpstr>SCDPT1!SCDPT1_11BEGIN_14</vt:lpstr>
      <vt:lpstr>SCDPT1!SCDPT1_11BEGIN_15</vt:lpstr>
      <vt:lpstr>SCDPT1!SCDPT1_11BEGIN_16</vt:lpstr>
      <vt:lpstr>SCDPT1!SCDPT1_11BEGIN_17</vt:lpstr>
      <vt:lpstr>SCDPT1!SCDPT1_11BEGIN_18</vt:lpstr>
      <vt:lpstr>SCDPT1!SCDPT1_11BEGIN_19</vt:lpstr>
      <vt:lpstr>SCDPT1!SCDPT1_11BEGIN_2</vt:lpstr>
      <vt:lpstr>SCDPT1!SCDPT1_11BEGIN_20</vt:lpstr>
      <vt:lpstr>SCDPT1!SCDPT1_11BEGIN_21</vt:lpstr>
      <vt:lpstr>SCDPT1!SCDPT1_11BEGIN_22</vt:lpstr>
      <vt:lpstr>SCDPT1!SCDPT1_11BEGIN_23</vt:lpstr>
      <vt:lpstr>SCDPT1!SCDPT1_11BEGIN_24</vt:lpstr>
      <vt:lpstr>SCDPT1!SCDPT1_11BEGIN_25</vt:lpstr>
      <vt:lpstr>SCDPT1!SCDPT1_11BEGIN_26</vt:lpstr>
      <vt:lpstr>SCDPT1!SCDPT1_11BEGIN_27</vt:lpstr>
      <vt:lpstr>SCDPT1!SCDPT1_11BEGIN_28</vt:lpstr>
      <vt:lpstr>SCDPT1!SCDPT1_11BEGIN_29</vt:lpstr>
      <vt:lpstr>SCDPT1!SCDPT1_11BEGIN_3</vt:lpstr>
      <vt:lpstr>SCDPT1!SCDPT1_11BEGIN_4</vt:lpstr>
      <vt:lpstr>SCDPT1!SCDPT1_11BEGIN_5</vt:lpstr>
      <vt:lpstr>SCDPT1!SCDPT1_11BEGIN_6</vt:lpstr>
      <vt:lpstr>SCDPT1!SCDPT1_11BEGIN_7</vt:lpstr>
      <vt:lpstr>SCDPT1!SCDPT1_11BEGIN_8</vt:lpstr>
      <vt:lpstr>SCDPT1!SCDPT1_11BEGIN_9</vt:lpstr>
      <vt:lpstr>SCDPT1!SCDPT1_11ENDIN_10</vt:lpstr>
      <vt:lpstr>SCDPT1!SCDPT1_11ENDIN_11</vt:lpstr>
      <vt:lpstr>SCDPT1!SCDPT1_11ENDIN_12</vt:lpstr>
      <vt:lpstr>SCDPT1!SCDPT1_11ENDIN_13</vt:lpstr>
      <vt:lpstr>SCDPT1!SCDPT1_11ENDIN_14</vt:lpstr>
      <vt:lpstr>SCDPT1!SCDPT1_11ENDIN_15</vt:lpstr>
      <vt:lpstr>SCDPT1!SCDPT1_11ENDIN_16</vt:lpstr>
      <vt:lpstr>SCDPT1!SCDPT1_11ENDIN_17</vt:lpstr>
      <vt:lpstr>SCDPT1!SCDPT1_11ENDIN_18</vt:lpstr>
      <vt:lpstr>SCDPT1!SCDPT1_11ENDIN_19</vt:lpstr>
      <vt:lpstr>SCDPT1!SCDPT1_11ENDIN_2</vt:lpstr>
      <vt:lpstr>SCDPT1!SCDPT1_11ENDIN_20</vt:lpstr>
      <vt:lpstr>SCDPT1!SCDPT1_11ENDIN_21</vt:lpstr>
      <vt:lpstr>SCDPT1!SCDPT1_11ENDIN_22</vt:lpstr>
      <vt:lpstr>SCDPT1!SCDPT1_11ENDIN_23</vt:lpstr>
      <vt:lpstr>SCDPT1!SCDPT1_11ENDIN_24</vt:lpstr>
      <vt:lpstr>SCDPT1!SCDPT1_11ENDIN_25</vt:lpstr>
      <vt:lpstr>SCDPT1!SCDPT1_11ENDIN_26</vt:lpstr>
      <vt:lpstr>SCDPT1!SCDPT1_11ENDIN_27</vt:lpstr>
      <vt:lpstr>SCDPT1!SCDPT1_11ENDIN_28</vt:lpstr>
      <vt:lpstr>SCDPT1!SCDPT1_11ENDIN_29</vt:lpstr>
      <vt:lpstr>SCDPT1!SCDPT1_11ENDIN_3</vt:lpstr>
      <vt:lpstr>SCDPT1!SCDPT1_11ENDIN_4</vt:lpstr>
      <vt:lpstr>SCDPT1!SCDPT1_11ENDIN_5</vt:lpstr>
      <vt:lpstr>SCDPT1!SCDPT1_11ENDIN_6</vt:lpstr>
      <vt:lpstr>SCDPT1!SCDPT1_11ENDIN_7</vt:lpstr>
      <vt:lpstr>SCDPT1!SCDPT1_11ENDIN_8</vt:lpstr>
      <vt:lpstr>SCDPT1!SCDPT1_11ENDIN_9</vt:lpstr>
      <vt:lpstr>SCDPT1!SCDPT1_1200000_Range</vt:lpstr>
      <vt:lpstr>SCDPT1!SCDPT1_1299999_10</vt:lpstr>
      <vt:lpstr>SCDPT1!SCDPT1_1299999_11</vt:lpstr>
      <vt:lpstr>SCDPT1!SCDPT1_1299999_12</vt:lpstr>
      <vt:lpstr>SCDPT1!SCDPT1_1299999_13</vt:lpstr>
      <vt:lpstr>SCDPT1!SCDPT1_1299999_14</vt:lpstr>
      <vt:lpstr>SCDPT1!SCDPT1_1299999_15</vt:lpstr>
      <vt:lpstr>SCDPT1!SCDPT1_1299999_19</vt:lpstr>
      <vt:lpstr>SCDPT1!SCDPT1_1299999_20</vt:lpstr>
      <vt:lpstr>SCDPT1!SCDPT1_1299999_7</vt:lpstr>
      <vt:lpstr>SCDPT1!SCDPT1_1299999_9</vt:lpstr>
      <vt:lpstr>SCDPT1!SCDPT1_12BEGIN_1</vt:lpstr>
      <vt:lpstr>SCDPT1!SCDPT1_12BEGIN_10</vt:lpstr>
      <vt:lpstr>SCDPT1!SCDPT1_12BEGIN_11</vt:lpstr>
      <vt:lpstr>SCDPT1!SCDPT1_12BEGIN_12</vt:lpstr>
      <vt:lpstr>SCDPT1!SCDPT1_12BEGIN_13</vt:lpstr>
      <vt:lpstr>SCDPT1!SCDPT1_12BEGIN_14</vt:lpstr>
      <vt:lpstr>SCDPT1!SCDPT1_12BEGIN_15</vt:lpstr>
      <vt:lpstr>SCDPT1!SCDPT1_12BEGIN_16</vt:lpstr>
      <vt:lpstr>SCDPT1!SCDPT1_12BEGIN_17</vt:lpstr>
      <vt:lpstr>SCDPT1!SCDPT1_12BEGIN_18</vt:lpstr>
      <vt:lpstr>SCDPT1!SCDPT1_12BEGIN_19</vt:lpstr>
      <vt:lpstr>SCDPT1!SCDPT1_12BEGIN_2</vt:lpstr>
      <vt:lpstr>SCDPT1!SCDPT1_12BEGIN_20</vt:lpstr>
      <vt:lpstr>SCDPT1!SCDPT1_12BEGIN_21</vt:lpstr>
      <vt:lpstr>SCDPT1!SCDPT1_12BEGIN_22</vt:lpstr>
      <vt:lpstr>SCDPT1!SCDPT1_12BEGIN_23</vt:lpstr>
      <vt:lpstr>SCDPT1!SCDPT1_12BEGIN_24</vt:lpstr>
      <vt:lpstr>SCDPT1!SCDPT1_12BEGIN_25</vt:lpstr>
      <vt:lpstr>SCDPT1!SCDPT1_12BEGIN_26</vt:lpstr>
      <vt:lpstr>SCDPT1!SCDPT1_12BEGIN_27</vt:lpstr>
      <vt:lpstr>SCDPT1!SCDPT1_12BEGIN_28</vt:lpstr>
      <vt:lpstr>SCDPT1!SCDPT1_12BEGIN_29</vt:lpstr>
      <vt:lpstr>SCDPT1!SCDPT1_12BEGIN_3</vt:lpstr>
      <vt:lpstr>SCDPT1!SCDPT1_12BEGIN_4</vt:lpstr>
      <vt:lpstr>SCDPT1!SCDPT1_12BEGIN_5</vt:lpstr>
      <vt:lpstr>SCDPT1!SCDPT1_12BEGIN_6</vt:lpstr>
      <vt:lpstr>SCDPT1!SCDPT1_12BEGIN_7</vt:lpstr>
      <vt:lpstr>SCDPT1!SCDPT1_12BEGIN_8</vt:lpstr>
      <vt:lpstr>SCDPT1!SCDPT1_12BEGIN_9</vt:lpstr>
      <vt:lpstr>SCDPT1!SCDPT1_12ENDIN_10</vt:lpstr>
      <vt:lpstr>SCDPT1!SCDPT1_12ENDIN_11</vt:lpstr>
      <vt:lpstr>SCDPT1!SCDPT1_12ENDIN_12</vt:lpstr>
      <vt:lpstr>SCDPT1!SCDPT1_12ENDIN_13</vt:lpstr>
      <vt:lpstr>SCDPT1!SCDPT1_12ENDIN_14</vt:lpstr>
      <vt:lpstr>SCDPT1!SCDPT1_12ENDIN_15</vt:lpstr>
      <vt:lpstr>SCDPT1!SCDPT1_12ENDIN_16</vt:lpstr>
      <vt:lpstr>SCDPT1!SCDPT1_12ENDIN_17</vt:lpstr>
      <vt:lpstr>SCDPT1!SCDPT1_12ENDIN_18</vt:lpstr>
      <vt:lpstr>SCDPT1!SCDPT1_12ENDIN_19</vt:lpstr>
      <vt:lpstr>SCDPT1!SCDPT1_12ENDIN_2</vt:lpstr>
      <vt:lpstr>SCDPT1!SCDPT1_12ENDIN_20</vt:lpstr>
      <vt:lpstr>SCDPT1!SCDPT1_12ENDIN_21</vt:lpstr>
      <vt:lpstr>SCDPT1!SCDPT1_12ENDIN_22</vt:lpstr>
      <vt:lpstr>SCDPT1!SCDPT1_12ENDIN_23</vt:lpstr>
      <vt:lpstr>SCDPT1!SCDPT1_12ENDIN_24</vt:lpstr>
      <vt:lpstr>SCDPT1!SCDPT1_12ENDIN_25</vt:lpstr>
      <vt:lpstr>SCDPT1!SCDPT1_12ENDIN_26</vt:lpstr>
      <vt:lpstr>SCDPT1!SCDPT1_12ENDIN_27</vt:lpstr>
      <vt:lpstr>SCDPT1!SCDPT1_12ENDIN_28</vt:lpstr>
      <vt:lpstr>SCDPT1!SCDPT1_12ENDIN_29</vt:lpstr>
      <vt:lpstr>SCDPT1!SCDPT1_12ENDIN_3</vt:lpstr>
      <vt:lpstr>SCDPT1!SCDPT1_12ENDIN_4</vt:lpstr>
      <vt:lpstr>SCDPT1!SCDPT1_12ENDIN_5</vt:lpstr>
      <vt:lpstr>SCDPT1!SCDPT1_12ENDIN_6</vt:lpstr>
      <vt:lpstr>SCDPT1!SCDPT1_12ENDIN_7</vt:lpstr>
      <vt:lpstr>SCDPT1!SCDPT1_12ENDIN_8</vt:lpstr>
      <vt:lpstr>SCDPT1!SCDPT1_12ENDIN_9</vt:lpstr>
      <vt:lpstr>SCDPT1!SCDPT1_1300000_Range</vt:lpstr>
      <vt:lpstr>SCDPT1!SCDPT1_1399999_10</vt:lpstr>
      <vt:lpstr>SCDPT1!SCDPT1_1399999_11</vt:lpstr>
      <vt:lpstr>SCDPT1!SCDPT1_1399999_12</vt:lpstr>
      <vt:lpstr>SCDPT1!SCDPT1_1399999_13</vt:lpstr>
      <vt:lpstr>SCDPT1!SCDPT1_1399999_14</vt:lpstr>
      <vt:lpstr>SCDPT1!SCDPT1_1399999_15</vt:lpstr>
      <vt:lpstr>SCDPT1!SCDPT1_1399999_19</vt:lpstr>
      <vt:lpstr>SCDPT1!SCDPT1_1399999_20</vt:lpstr>
      <vt:lpstr>SCDPT1!SCDPT1_1399999_7</vt:lpstr>
      <vt:lpstr>SCDPT1!SCDPT1_1399999_9</vt:lpstr>
      <vt:lpstr>SCDPT1!SCDPT1_13BEGIN_1</vt:lpstr>
      <vt:lpstr>SCDPT1!SCDPT1_13BEGIN_10</vt:lpstr>
      <vt:lpstr>SCDPT1!SCDPT1_13BEGIN_11</vt:lpstr>
      <vt:lpstr>SCDPT1!SCDPT1_13BEGIN_12</vt:lpstr>
      <vt:lpstr>SCDPT1!SCDPT1_13BEGIN_13</vt:lpstr>
      <vt:lpstr>SCDPT1!SCDPT1_13BEGIN_14</vt:lpstr>
      <vt:lpstr>SCDPT1!SCDPT1_13BEGIN_15</vt:lpstr>
      <vt:lpstr>SCDPT1!SCDPT1_13BEGIN_16</vt:lpstr>
      <vt:lpstr>SCDPT1!SCDPT1_13BEGIN_17</vt:lpstr>
      <vt:lpstr>SCDPT1!SCDPT1_13BEGIN_18</vt:lpstr>
      <vt:lpstr>SCDPT1!SCDPT1_13BEGIN_19</vt:lpstr>
      <vt:lpstr>SCDPT1!SCDPT1_13BEGIN_2</vt:lpstr>
      <vt:lpstr>SCDPT1!SCDPT1_13BEGIN_20</vt:lpstr>
      <vt:lpstr>SCDPT1!SCDPT1_13BEGIN_21</vt:lpstr>
      <vt:lpstr>SCDPT1!SCDPT1_13BEGIN_22</vt:lpstr>
      <vt:lpstr>SCDPT1!SCDPT1_13BEGIN_23</vt:lpstr>
      <vt:lpstr>SCDPT1!SCDPT1_13BEGIN_24</vt:lpstr>
      <vt:lpstr>SCDPT1!SCDPT1_13BEGIN_25</vt:lpstr>
      <vt:lpstr>SCDPT1!SCDPT1_13BEGIN_26</vt:lpstr>
      <vt:lpstr>SCDPT1!SCDPT1_13BEGIN_27</vt:lpstr>
      <vt:lpstr>SCDPT1!SCDPT1_13BEGIN_28</vt:lpstr>
      <vt:lpstr>SCDPT1!SCDPT1_13BEGIN_29</vt:lpstr>
      <vt:lpstr>SCDPT1!SCDPT1_13BEGIN_3</vt:lpstr>
      <vt:lpstr>SCDPT1!SCDPT1_13BEGIN_4</vt:lpstr>
      <vt:lpstr>SCDPT1!SCDPT1_13BEGIN_5</vt:lpstr>
      <vt:lpstr>SCDPT1!SCDPT1_13BEGIN_6</vt:lpstr>
      <vt:lpstr>SCDPT1!SCDPT1_13BEGIN_7</vt:lpstr>
      <vt:lpstr>SCDPT1!SCDPT1_13BEGIN_8</vt:lpstr>
      <vt:lpstr>SCDPT1!SCDPT1_13BEGIN_9</vt:lpstr>
      <vt:lpstr>SCDPT1!SCDPT1_13ENDIN_10</vt:lpstr>
      <vt:lpstr>SCDPT1!SCDPT1_13ENDIN_11</vt:lpstr>
      <vt:lpstr>SCDPT1!SCDPT1_13ENDIN_12</vt:lpstr>
      <vt:lpstr>SCDPT1!SCDPT1_13ENDIN_13</vt:lpstr>
      <vt:lpstr>SCDPT1!SCDPT1_13ENDIN_14</vt:lpstr>
      <vt:lpstr>SCDPT1!SCDPT1_13ENDIN_15</vt:lpstr>
      <vt:lpstr>SCDPT1!SCDPT1_13ENDIN_16</vt:lpstr>
      <vt:lpstr>SCDPT1!SCDPT1_13ENDIN_17</vt:lpstr>
      <vt:lpstr>SCDPT1!SCDPT1_13ENDIN_18</vt:lpstr>
      <vt:lpstr>SCDPT1!SCDPT1_13ENDIN_19</vt:lpstr>
      <vt:lpstr>SCDPT1!SCDPT1_13ENDIN_2</vt:lpstr>
      <vt:lpstr>SCDPT1!SCDPT1_13ENDIN_20</vt:lpstr>
      <vt:lpstr>SCDPT1!SCDPT1_13ENDIN_21</vt:lpstr>
      <vt:lpstr>SCDPT1!SCDPT1_13ENDIN_22</vt:lpstr>
      <vt:lpstr>SCDPT1!SCDPT1_13ENDIN_23</vt:lpstr>
      <vt:lpstr>SCDPT1!SCDPT1_13ENDIN_24</vt:lpstr>
      <vt:lpstr>SCDPT1!SCDPT1_13ENDIN_25</vt:lpstr>
      <vt:lpstr>SCDPT1!SCDPT1_13ENDIN_26</vt:lpstr>
      <vt:lpstr>SCDPT1!SCDPT1_13ENDIN_27</vt:lpstr>
      <vt:lpstr>SCDPT1!SCDPT1_13ENDIN_28</vt:lpstr>
      <vt:lpstr>SCDPT1!SCDPT1_13ENDIN_29</vt:lpstr>
      <vt:lpstr>SCDPT1!SCDPT1_13ENDIN_3</vt:lpstr>
      <vt:lpstr>SCDPT1!SCDPT1_13ENDIN_4</vt:lpstr>
      <vt:lpstr>SCDPT1!SCDPT1_13ENDIN_5</vt:lpstr>
      <vt:lpstr>SCDPT1!SCDPT1_13ENDIN_6</vt:lpstr>
      <vt:lpstr>SCDPT1!SCDPT1_13ENDIN_7</vt:lpstr>
      <vt:lpstr>SCDPT1!SCDPT1_13ENDIN_8</vt:lpstr>
      <vt:lpstr>SCDPT1!SCDPT1_13ENDIN_9</vt:lpstr>
      <vt:lpstr>SCDPT1!SCDPT1_1400000_Range</vt:lpstr>
      <vt:lpstr>SCDPT1!SCDPT1_1499999_10</vt:lpstr>
      <vt:lpstr>SCDPT1!SCDPT1_1499999_11</vt:lpstr>
      <vt:lpstr>SCDPT1!SCDPT1_1499999_12</vt:lpstr>
      <vt:lpstr>SCDPT1!SCDPT1_1499999_13</vt:lpstr>
      <vt:lpstr>SCDPT1!SCDPT1_1499999_14</vt:lpstr>
      <vt:lpstr>SCDPT1!SCDPT1_1499999_15</vt:lpstr>
      <vt:lpstr>SCDPT1!SCDPT1_1499999_19</vt:lpstr>
      <vt:lpstr>SCDPT1!SCDPT1_1499999_20</vt:lpstr>
      <vt:lpstr>SCDPT1!SCDPT1_1499999_7</vt:lpstr>
      <vt:lpstr>SCDPT1!SCDPT1_1499999_9</vt:lpstr>
      <vt:lpstr>SCDPT1!SCDPT1_14BEGIN_1</vt:lpstr>
      <vt:lpstr>SCDPT1!SCDPT1_14BEGIN_10</vt:lpstr>
      <vt:lpstr>SCDPT1!SCDPT1_14BEGIN_11</vt:lpstr>
      <vt:lpstr>SCDPT1!SCDPT1_14BEGIN_12</vt:lpstr>
      <vt:lpstr>SCDPT1!SCDPT1_14BEGIN_13</vt:lpstr>
      <vt:lpstr>SCDPT1!SCDPT1_14BEGIN_14</vt:lpstr>
      <vt:lpstr>SCDPT1!SCDPT1_14BEGIN_15</vt:lpstr>
      <vt:lpstr>SCDPT1!SCDPT1_14BEGIN_16</vt:lpstr>
      <vt:lpstr>SCDPT1!SCDPT1_14BEGIN_17</vt:lpstr>
      <vt:lpstr>SCDPT1!SCDPT1_14BEGIN_18</vt:lpstr>
      <vt:lpstr>SCDPT1!SCDPT1_14BEGIN_19</vt:lpstr>
      <vt:lpstr>SCDPT1!SCDPT1_14BEGIN_2</vt:lpstr>
      <vt:lpstr>SCDPT1!SCDPT1_14BEGIN_20</vt:lpstr>
      <vt:lpstr>SCDPT1!SCDPT1_14BEGIN_21</vt:lpstr>
      <vt:lpstr>SCDPT1!SCDPT1_14BEGIN_22</vt:lpstr>
      <vt:lpstr>SCDPT1!SCDPT1_14BEGIN_23</vt:lpstr>
      <vt:lpstr>SCDPT1!SCDPT1_14BEGIN_24</vt:lpstr>
      <vt:lpstr>SCDPT1!SCDPT1_14BEGIN_25</vt:lpstr>
      <vt:lpstr>SCDPT1!SCDPT1_14BEGIN_26</vt:lpstr>
      <vt:lpstr>SCDPT1!SCDPT1_14BEGIN_27</vt:lpstr>
      <vt:lpstr>SCDPT1!SCDPT1_14BEGIN_28</vt:lpstr>
      <vt:lpstr>SCDPT1!SCDPT1_14BEGIN_29</vt:lpstr>
      <vt:lpstr>SCDPT1!SCDPT1_14BEGIN_3</vt:lpstr>
      <vt:lpstr>SCDPT1!SCDPT1_14BEGIN_4</vt:lpstr>
      <vt:lpstr>SCDPT1!SCDPT1_14BEGIN_5</vt:lpstr>
      <vt:lpstr>SCDPT1!SCDPT1_14BEGIN_6</vt:lpstr>
      <vt:lpstr>SCDPT1!SCDPT1_14BEGIN_7</vt:lpstr>
      <vt:lpstr>SCDPT1!SCDPT1_14BEGIN_8</vt:lpstr>
      <vt:lpstr>SCDPT1!SCDPT1_14BEGIN_9</vt:lpstr>
      <vt:lpstr>SCDPT1!SCDPT1_14ENDIN_10</vt:lpstr>
      <vt:lpstr>SCDPT1!SCDPT1_14ENDIN_11</vt:lpstr>
      <vt:lpstr>SCDPT1!SCDPT1_14ENDIN_12</vt:lpstr>
      <vt:lpstr>SCDPT1!SCDPT1_14ENDIN_13</vt:lpstr>
      <vt:lpstr>SCDPT1!SCDPT1_14ENDIN_14</vt:lpstr>
      <vt:lpstr>SCDPT1!SCDPT1_14ENDIN_15</vt:lpstr>
      <vt:lpstr>SCDPT1!SCDPT1_14ENDIN_16</vt:lpstr>
      <vt:lpstr>SCDPT1!SCDPT1_14ENDIN_17</vt:lpstr>
      <vt:lpstr>SCDPT1!SCDPT1_14ENDIN_18</vt:lpstr>
      <vt:lpstr>SCDPT1!SCDPT1_14ENDIN_19</vt:lpstr>
      <vt:lpstr>SCDPT1!SCDPT1_14ENDIN_2</vt:lpstr>
      <vt:lpstr>SCDPT1!SCDPT1_14ENDIN_20</vt:lpstr>
      <vt:lpstr>SCDPT1!SCDPT1_14ENDIN_21</vt:lpstr>
      <vt:lpstr>SCDPT1!SCDPT1_14ENDIN_22</vt:lpstr>
      <vt:lpstr>SCDPT1!SCDPT1_14ENDIN_23</vt:lpstr>
      <vt:lpstr>SCDPT1!SCDPT1_14ENDIN_24</vt:lpstr>
      <vt:lpstr>SCDPT1!SCDPT1_14ENDIN_25</vt:lpstr>
      <vt:lpstr>SCDPT1!SCDPT1_14ENDIN_26</vt:lpstr>
      <vt:lpstr>SCDPT1!SCDPT1_14ENDIN_27</vt:lpstr>
      <vt:lpstr>SCDPT1!SCDPT1_14ENDIN_28</vt:lpstr>
      <vt:lpstr>SCDPT1!SCDPT1_14ENDIN_29</vt:lpstr>
      <vt:lpstr>SCDPT1!SCDPT1_14ENDIN_3</vt:lpstr>
      <vt:lpstr>SCDPT1!SCDPT1_14ENDIN_4</vt:lpstr>
      <vt:lpstr>SCDPT1!SCDPT1_14ENDIN_5</vt:lpstr>
      <vt:lpstr>SCDPT1!SCDPT1_14ENDIN_6</vt:lpstr>
      <vt:lpstr>SCDPT1!SCDPT1_14ENDIN_7</vt:lpstr>
      <vt:lpstr>SCDPT1!SCDPT1_14ENDIN_8</vt:lpstr>
      <vt:lpstr>SCDPT1!SCDPT1_14ENDIN_9</vt:lpstr>
      <vt:lpstr>SCDPT1!SCDPT1_1799999_10</vt:lpstr>
      <vt:lpstr>SCDPT1!SCDPT1_1799999_11</vt:lpstr>
      <vt:lpstr>SCDPT1!SCDPT1_1799999_12</vt:lpstr>
      <vt:lpstr>SCDPT1!SCDPT1_1799999_13</vt:lpstr>
      <vt:lpstr>SCDPT1!SCDPT1_1799999_14</vt:lpstr>
      <vt:lpstr>SCDPT1!SCDPT1_1799999_15</vt:lpstr>
      <vt:lpstr>SCDPT1!SCDPT1_1799999_19</vt:lpstr>
      <vt:lpstr>SCDPT1!SCDPT1_1799999_20</vt:lpstr>
      <vt:lpstr>SCDPT1!SCDPT1_1799999_7</vt:lpstr>
      <vt:lpstr>SCDPT1!SCDPT1_1799999_9</vt:lpstr>
      <vt:lpstr>SCDPT1!SCDPT1_1800000_Range</vt:lpstr>
      <vt:lpstr>SCDPT1!SCDPT1_1800001_1</vt:lpstr>
      <vt:lpstr>SCDPT1!SCDPT1_1800001_10</vt:lpstr>
      <vt:lpstr>SCDPT1!SCDPT1_1800001_11</vt:lpstr>
      <vt:lpstr>SCDPT1!SCDPT1_1800001_12</vt:lpstr>
      <vt:lpstr>SCDPT1!SCDPT1_1800001_13</vt:lpstr>
      <vt:lpstr>SCDPT1!SCDPT1_1800001_14</vt:lpstr>
      <vt:lpstr>SCDPT1!SCDPT1_1800001_15</vt:lpstr>
      <vt:lpstr>SCDPT1!SCDPT1_1800001_16</vt:lpstr>
      <vt:lpstr>SCDPT1!SCDPT1_1800001_17</vt:lpstr>
      <vt:lpstr>SCDPT1!SCDPT1_1800001_18</vt:lpstr>
      <vt:lpstr>SCDPT1!SCDPT1_1800001_19</vt:lpstr>
      <vt:lpstr>SCDPT1!SCDPT1_1800001_2</vt:lpstr>
      <vt:lpstr>SCDPT1!SCDPT1_1800001_20</vt:lpstr>
      <vt:lpstr>SCDPT1!SCDPT1_1800001_21</vt:lpstr>
      <vt:lpstr>SCDPT1!SCDPT1_1800001_22</vt:lpstr>
      <vt:lpstr>SCDPT1!SCDPT1_1800001_23</vt:lpstr>
      <vt:lpstr>SCDPT1!SCDPT1_1800001_24</vt:lpstr>
      <vt:lpstr>SCDPT1!SCDPT1_1800001_25</vt:lpstr>
      <vt:lpstr>SCDPT1!SCDPT1_1800001_27</vt:lpstr>
      <vt:lpstr>SCDPT1!SCDPT1_1800001_28</vt:lpstr>
      <vt:lpstr>SCDPT1!SCDPT1_1800001_29</vt:lpstr>
      <vt:lpstr>SCDPT1!SCDPT1_1800001_3</vt:lpstr>
      <vt:lpstr>SCDPT1!SCDPT1_1800001_4</vt:lpstr>
      <vt:lpstr>SCDPT1!SCDPT1_1800001_5</vt:lpstr>
      <vt:lpstr>SCDPT1!SCDPT1_1800001_6</vt:lpstr>
      <vt:lpstr>SCDPT1!SCDPT1_1800001_7</vt:lpstr>
      <vt:lpstr>SCDPT1!SCDPT1_1800001_8</vt:lpstr>
      <vt:lpstr>SCDPT1!SCDPT1_1800001_9</vt:lpstr>
      <vt:lpstr>SCDPT1!SCDPT1_1899999_10</vt:lpstr>
      <vt:lpstr>SCDPT1!SCDPT1_1899999_11</vt:lpstr>
      <vt:lpstr>SCDPT1!SCDPT1_1899999_12</vt:lpstr>
      <vt:lpstr>SCDPT1!SCDPT1_1899999_13</vt:lpstr>
      <vt:lpstr>SCDPT1!SCDPT1_1899999_14</vt:lpstr>
      <vt:lpstr>SCDPT1!SCDPT1_1899999_15</vt:lpstr>
      <vt:lpstr>SCDPT1!SCDPT1_1899999_19</vt:lpstr>
      <vt:lpstr>SCDPT1!SCDPT1_1899999_20</vt:lpstr>
      <vt:lpstr>SCDPT1!SCDPT1_1899999_7</vt:lpstr>
      <vt:lpstr>SCDPT1!SCDPT1_1899999_9</vt:lpstr>
      <vt:lpstr>SCDPT1!SCDPT1_18BEGIN_1</vt:lpstr>
      <vt:lpstr>SCDPT1!SCDPT1_18BEGIN_10</vt:lpstr>
      <vt:lpstr>SCDPT1!SCDPT1_18BEGIN_11</vt:lpstr>
      <vt:lpstr>SCDPT1!SCDPT1_18BEGIN_12</vt:lpstr>
      <vt:lpstr>SCDPT1!SCDPT1_18BEGIN_13</vt:lpstr>
      <vt:lpstr>SCDPT1!SCDPT1_18BEGIN_14</vt:lpstr>
      <vt:lpstr>SCDPT1!SCDPT1_18BEGIN_15</vt:lpstr>
      <vt:lpstr>SCDPT1!SCDPT1_18BEGIN_16</vt:lpstr>
      <vt:lpstr>SCDPT1!SCDPT1_18BEGIN_17</vt:lpstr>
      <vt:lpstr>SCDPT1!SCDPT1_18BEGIN_18</vt:lpstr>
      <vt:lpstr>SCDPT1!SCDPT1_18BEGIN_19</vt:lpstr>
      <vt:lpstr>SCDPT1!SCDPT1_18BEGIN_2</vt:lpstr>
      <vt:lpstr>SCDPT1!SCDPT1_18BEGIN_20</vt:lpstr>
      <vt:lpstr>SCDPT1!SCDPT1_18BEGIN_21</vt:lpstr>
      <vt:lpstr>SCDPT1!SCDPT1_18BEGIN_22</vt:lpstr>
      <vt:lpstr>SCDPT1!SCDPT1_18BEGIN_23</vt:lpstr>
      <vt:lpstr>SCDPT1!SCDPT1_18BEGIN_24</vt:lpstr>
      <vt:lpstr>SCDPT1!SCDPT1_18BEGIN_25</vt:lpstr>
      <vt:lpstr>SCDPT1!SCDPT1_18BEGIN_26</vt:lpstr>
      <vt:lpstr>SCDPT1!SCDPT1_18BEGIN_27</vt:lpstr>
      <vt:lpstr>SCDPT1!SCDPT1_18BEGIN_28</vt:lpstr>
      <vt:lpstr>SCDPT1!SCDPT1_18BEGIN_29</vt:lpstr>
      <vt:lpstr>SCDPT1!SCDPT1_18BEGIN_3</vt:lpstr>
      <vt:lpstr>SCDPT1!SCDPT1_18BEGIN_4</vt:lpstr>
      <vt:lpstr>SCDPT1!SCDPT1_18BEGIN_5</vt:lpstr>
      <vt:lpstr>SCDPT1!SCDPT1_18BEGIN_6</vt:lpstr>
      <vt:lpstr>SCDPT1!SCDPT1_18BEGIN_7</vt:lpstr>
      <vt:lpstr>SCDPT1!SCDPT1_18BEGIN_8</vt:lpstr>
      <vt:lpstr>SCDPT1!SCDPT1_18BEGIN_9</vt:lpstr>
      <vt:lpstr>SCDPT1!SCDPT1_18ENDIN_10</vt:lpstr>
      <vt:lpstr>SCDPT1!SCDPT1_18ENDIN_11</vt:lpstr>
      <vt:lpstr>SCDPT1!SCDPT1_18ENDIN_12</vt:lpstr>
      <vt:lpstr>SCDPT1!SCDPT1_18ENDIN_13</vt:lpstr>
      <vt:lpstr>SCDPT1!SCDPT1_18ENDIN_14</vt:lpstr>
      <vt:lpstr>SCDPT1!SCDPT1_18ENDIN_15</vt:lpstr>
      <vt:lpstr>SCDPT1!SCDPT1_18ENDIN_16</vt:lpstr>
      <vt:lpstr>SCDPT1!SCDPT1_18ENDIN_17</vt:lpstr>
      <vt:lpstr>SCDPT1!SCDPT1_18ENDIN_18</vt:lpstr>
      <vt:lpstr>SCDPT1!SCDPT1_18ENDIN_19</vt:lpstr>
      <vt:lpstr>SCDPT1!SCDPT1_18ENDIN_2</vt:lpstr>
      <vt:lpstr>SCDPT1!SCDPT1_18ENDIN_20</vt:lpstr>
      <vt:lpstr>SCDPT1!SCDPT1_18ENDIN_21</vt:lpstr>
      <vt:lpstr>SCDPT1!SCDPT1_18ENDIN_22</vt:lpstr>
      <vt:lpstr>SCDPT1!SCDPT1_18ENDIN_23</vt:lpstr>
      <vt:lpstr>SCDPT1!SCDPT1_18ENDIN_24</vt:lpstr>
      <vt:lpstr>SCDPT1!SCDPT1_18ENDIN_25</vt:lpstr>
      <vt:lpstr>SCDPT1!SCDPT1_18ENDIN_26</vt:lpstr>
      <vt:lpstr>SCDPT1!SCDPT1_18ENDIN_27</vt:lpstr>
      <vt:lpstr>SCDPT1!SCDPT1_18ENDIN_28</vt:lpstr>
      <vt:lpstr>SCDPT1!SCDPT1_18ENDIN_29</vt:lpstr>
      <vt:lpstr>SCDPT1!SCDPT1_18ENDIN_3</vt:lpstr>
      <vt:lpstr>SCDPT1!SCDPT1_18ENDIN_4</vt:lpstr>
      <vt:lpstr>SCDPT1!SCDPT1_18ENDIN_5</vt:lpstr>
      <vt:lpstr>SCDPT1!SCDPT1_18ENDIN_6</vt:lpstr>
      <vt:lpstr>SCDPT1!SCDPT1_18ENDIN_7</vt:lpstr>
      <vt:lpstr>SCDPT1!SCDPT1_18ENDIN_8</vt:lpstr>
      <vt:lpstr>SCDPT1!SCDPT1_18ENDIN_9</vt:lpstr>
      <vt:lpstr>SCDPT1!SCDPT1_1900000_Range</vt:lpstr>
      <vt:lpstr>SCDPT1!SCDPT1_1999999_10</vt:lpstr>
      <vt:lpstr>SCDPT1!SCDPT1_1999999_11</vt:lpstr>
      <vt:lpstr>SCDPT1!SCDPT1_1999999_12</vt:lpstr>
      <vt:lpstr>SCDPT1!SCDPT1_1999999_13</vt:lpstr>
      <vt:lpstr>SCDPT1!SCDPT1_1999999_14</vt:lpstr>
      <vt:lpstr>SCDPT1!SCDPT1_1999999_15</vt:lpstr>
      <vt:lpstr>SCDPT1!SCDPT1_1999999_19</vt:lpstr>
      <vt:lpstr>SCDPT1!SCDPT1_1999999_20</vt:lpstr>
      <vt:lpstr>SCDPT1!SCDPT1_1999999_7</vt:lpstr>
      <vt:lpstr>SCDPT1!SCDPT1_1999999_9</vt:lpstr>
      <vt:lpstr>SCDPT1!SCDPT1_19BEGIN_1</vt:lpstr>
      <vt:lpstr>SCDPT1!SCDPT1_19BEGIN_10</vt:lpstr>
      <vt:lpstr>SCDPT1!SCDPT1_19BEGIN_11</vt:lpstr>
      <vt:lpstr>SCDPT1!SCDPT1_19BEGIN_12</vt:lpstr>
      <vt:lpstr>SCDPT1!SCDPT1_19BEGIN_13</vt:lpstr>
      <vt:lpstr>SCDPT1!SCDPT1_19BEGIN_14</vt:lpstr>
      <vt:lpstr>SCDPT1!SCDPT1_19BEGIN_15</vt:lpstr>
      <vt:lpstr>SCDPT1!SCDPT1_19BEGIN_16</vt:lpstr>
      <vt:lpstr>SCDPT1!SCDPT1_19BEGIN_17</vt:lpstr>
      <vt:lpstr>SCDPT1!SCDPT1_19BEGIN_18</vt:lpstr>
      <vt:lpstr>SCDPT1!SCDPT1_19BEGIN_19</vt:lpstr>
      <vt:lpstr>SCDPT1!SCDPT1_19BEGIN_2</vt:lpstr>
      <vt:lpstr>SCDPT1!SCDPT1_19BEGIN_20</vt:lpstr>
      <vt:lpstr>SCDPT1!SCDPT1_19BEGIN_21</vt:lpstr>
      <vt:lpstr>SCDPT1!SCDPT1_19BEGIN_22</vt:lpstr>
      <vt:lpstr>SCDPT1!SCDPT1_19BEGIN_23</vt:lpstr>
      <vt:lpstr>SCDPT1!SCDPT1_19BEGIN_24</vt:lpstr>
      <vt:lpstr>SCDPT1!SCDPT1_19BEGIN_25</vt:lpstr>
      <vt:lpstr>SCDPT1!SCDPT1_19BEGIN_26</vt:lpstr>
      <vt:lpstr>SCDPT1!SCDPT1_19BEGIN_27</vt:lpstr>
      <vt:lpstr>SCDPT1!SCDPT1_19BEGIN_28</vt:lpstr>
      <vt:lpstr>SCDPT1!SCDPT1_19BEGIN_29</vt:lpstr>
      <vt:lpstr>SCDPT1!SCDPT1_19BEGIN_3</vt:lpstr>
      <vt:lpstr>SCDPT1!SCDPT1_19BEGIN_4</vt:lpstr>
      <vt:lpstr>SCDPT1!SCDPT1_19BEGIN_5</vt:lpstr>
      <vt:lpstr>SCDPT1!SCDPT1_19BEGIN_6</vt:lpstr>
      <vt:lpstr>SCDPT1!SCDPT1_19BEGIN_7</vt:lpstr>
      <vt:lpstr>SCDPT1!SCDPT1_19BEGIN_8</vt:lpstr>
      <vt:lpstr>SCDPT1!SCDPT1_19BEGIN_9</vt:lpstr>
      <vt:lpstr>SCDPT1!SCDPT1_19ENDIN_10</vt:lpstr>
      <vt:lpstr>SCDPT1!SCDPT1_19ENDIN_11</vt:lpstr>
      <vt:lpstr>SCDPT1!SCDPT1_19ENDIN_12</vt:lpstr>
      <vt:lpstr>SCDPT1!SCDPT1_19ENDIN_13</vt:lpstr>
      <vt:lpstr>SCDPT1!SCDPT1_19ENDIN_14</vt:lpstr>
      <vt:lpstr>SCDPT1!SCDPT1_19ENDIN_15</vt:lpstr>
      <vt:lpstr>SCDPT1!SCDPT1_19ENDIN_16</vt:lpstr>
      <vt:lpstr>SCDPT1!SCDPT1_19ENDIN_17</vt:lpstr>
      <vt:lpstr>SCDPT1!SCDPT1_19ENDIN_18</vt:lpstr>
      <vt:lpstr>SCDPT1!SCDPT1_19ENDIN_19</vt:lpstr>
      <vt:lpstr>SCDPT1!SCDPT1_19ENDIN_2</vt:lpstr>
      <vt:lpstr>SCDPT1!SCDPT1_19ENDIN_20</vt:lpstr>
      <vt:lpstr>SCDPT1!SCDPT1_19ENDIN_21</vt:lpstr>
      <vt:lpstr>SCDPT1!SCDPT1_19ENDIN_22</vt:lpstr>
      <vt:lpstr>SCDPT1!SCDPT1_19ENDIN_23</vt:lpstr>
      <vt:lpstr>SCDPT1!SCDPT1_19ENDIN_24</vt:lpstr>
      <vt:lpstr>SCDPT1!SCDPT1_19ENDIN_25</vt:lpstr>
      <vt:lpstr>SCDPT1!SCDPT1_19ENDIN_26</vt:lpstr>
      <vt:lpstr>SCDPT1!SCDPT1_19ENDIN_27</vt:lpstr>
      <vt:lpstr>SCDPT1!SCDPT1_19ENDIN_28</vt:lpstr>
      <vt:lpstr>SCDPT1!SCDPT1_19ENDIN_29</vt:lpstr>
      <vt:lpstr>SCDPT1!SCDPT1_19ENDIN_3</vt:lpstr>
      <vt:lpstr>SCDPT1!SCDPT1_19ENDIN_4</vt:lpstr>
      <vt:lpstr>SCDPT1!SCDPT1_19ENDIN_5</vt:lpstr>
      <vt:lpstr>SCDPT1!SCDPT1_19ENDIN_6</vt:lpstr>
      <vt:lpstr>SCDPT1!SCDPT1_19ENDIN_7</vt:lpstr>
      <vt:lpstr>SCDPT1!SCDPT1_19ENDIN_8</vt:lpstr>
      <vt:lpstr>SCDPT1!SCDPT1_19ENDIN_9</vt:lpstr>
      <vt:lpstr>SCDPT1!SCDPT1_2000000_Range</vt:lpstr>
      <vt:lpstr>SCDPT1!SCDPT1_2099999_10</vt:lpstr>
      <vt:lpstr>SCDPT1!SCDPT1_2099999_11</vt:lpstr>
      <vt:lpstr>SCDPT1!SCDPT1_2099999_12</vt:lpstr>
      <vt:lpstr>SCDPT1!SCDPT1_2099999_13</vt:lpstr>
      <vt:lpstr>SCDPT1!SCDPT1_2099999_14</vt:lpstr>
      <vt:lpstr>SCDPT1!SCDPT1_2099999_15</vt:lpstr>
      <vt:lpstr>SCDPT1!SCDPT1_2099999_19</vt:lpstr>
      <vt:lpstr>SCDPT1!SCDPT1_2099999_20</vt:lpstr>
      <vt:lpstr>SCDPT1!SCDPT1_2099999_7</vt:lpstr>
      <vt:lpstr>SCDPT1!SCDPT1_2099999_9</vt:lpstr>
      <vt:lpstr>SCDPT1!SCDPT1_20BEGIN_1</vt:lpstr>
      <vt:lpstr>SCDPT1!SCDPT1_20BEGIN_10</vt:lpstr>
      <vt:lpstr>SCDPT1!SCDPT1_20BEGIN_11</vt:lpstr>
      <vt:lpstr>SCDPT1!SCDPT1_20BEGIN_12</vt:lpstr>
      <vt:lpstr>SCDPT1!SCDPT1_20BEGIN_13</vt:lpstr>
      <vt:lpstr>SCDPT1!SCDPT1_20BEGIN_14</vt:lpstr>
      <vt:lpstr>SCDPT1!SCDPT1_20BEGIN_15</vt:lpstr>
      <vt:lpstr>SCDPT1!SCDPT1_20BEGIN_16</vt:lpstr>
      <vt:lpstr>SCDPT1!SCDPT1_20BEGIN_17</vt:lpstr>
      <vt:lpstr>SCDPT1!SCDPT1_20BEGIN_18</vt:lpstr>
      <vt:lpstr>SCDPT1!SCDPT1_20BEGIN_19</vt:lpstr>
      <vt:lpstr>SCDPT1!SCDPT1_20BEGIN_2</vt:lpstr>
      <vt:lpstr>SCDPT1!SCDPT1_20BEGIN_20</vt:lpstr>
      <vt:lpstr>SCDPT1!SCDPT1_20BEGIN_21</vt:lpstr>
      <vt:lpstr>SCDPT1!SCDPT1_20BEGIN_22</vt:lpstr>
      <vt:lpstr>SCDPT1!SCDPT1_20BEGIN_23</vt:lpstr>
      <vt:lpstr>SCDPT1!SCDPT1_20BEGIN_24</vt:lpstr>
      <vt:lpstr>SCDPT1!SCDPT1_20BEGIN_25</vt:lpstr>
      <vt:lpstr>SCDPT1!SCDPT1_20BEGIN_26</vt:lpstr>
      <vt:lpstr>SCDPT1!SCDPT1_20BEGIN_27</vt:lpstr>
      <vt:lpstr>SCDPT1!SCDPT1_20BEGIN_28</vt:lpstr>
      <vt:lpstr>SCDPT1!SCDPT1_20BEGIN_29</vt:lpstr>
      <vt:lpstr>SCDPT1!SCDPT1_20BEGIN_3</vt:lpstr>
      <vt:lpstr>SCDPT1!SCDPT1_20BEGIN_4</vt:lpstr>
      <vt:lpstr>SCDPT1!SCDPT1_20BEGIN_5</vt:lpstr>
      <vt:lpstr>SCDPT1!SCDPT1_20BEGIN_6</vt:lpstr>
      <vt:lpstr>SCDPT1!SCDPT1_20BEGIN_7</vt:lpstr>
      <vt:lpstr>SCDPT1!SCDPT1_20BEGIN_8</vt:lpstr>
      <vt:lpstr>SCDPT1!SCDPT1_20BEGIN_9</vt:lpstr>
      <vt:lpstr>SCDPT1!SCDPT1_20ENDIN_10</vt:lpstr>
      <vt:lpstr>SCDPT1!SCDPT1_20ENDIN_11</vt:lpstr>
      <vt:lpstr>SCDPT1!SCDPT1_20ENDIN_12</vt:lpstr>
      <vt:lpstr>SCDPT1!SCDPT1_20ENDIN_13</vt:lpstr>
      <vt:lpstr>SCDPT1!SCDPT1_20ENDIN_14</vt:lpstr>
      <vt:lpstr>SCDPT1!SCDPT1_20ENDIN_15</vt:lpstr>
      <vt:lpstr>SCDPT1!SCDPT1_20ENDIN_16</vt:lpstr>
      <vt:lpstr>SCDPT1!SCDPT1_20ENDIN_17</vt:lpstr>
      <vt:lpstr>SCDPT1!SCDPT1_20ENDIN_18</vt:lpstr>
      <vt:lpstr>SCDPT1!SCDPT1_20ENDIN_19</vt:lpstr>
      <vt:lpstr>SCDPT1!SCDPT1_20ENDIN_2</vt:lpstr>
      <vt:lpstr>SCDPT1!SCDPT1_20ENDIN_20</vt:lpstr>
      <vt:lpstr>SCDPT1!SCDPT1_20ENDIN_21</vt:lpstr>
      <vt:lpstr>SCDPT1!SCDPT1_20ENDIN_22</vt:lpstr>
      <vt:lpstr>SCDPT1!SCDPT1_20ENDIN_23</vt:lpstr>
      <vt:lpstr>SCDPT1!SCDPT1_20ENDIN_24</vt:lpstr>
      <vt:lpstr>SCDPT1!SCDPT1_20ENDIN_25</vt:lpstr>
      <vt:lpstr>SCDPT1!SCDPT1_20ENDIN_26</vt:lpstr>
      <vt:lpstr>SCDPT1!SCDPT1_20ENDIN_27</vt:lpstr>
      <vt:lpstr>SCDPT1!SCDPT1_20ENDIN_28</vt:lpstr>
      <vt:lpstr>SCDPT1!SCDPT1_20ENDIN_29</vt:lpstr>
      <vt:lpstr>SCDPT1!SCDPT1_20ENDIN_3</vt:lpstr>
      <vt:lpstr>SCDPT1!SCDPT1_20ENDIN_4</vt:lpstr>
      <vt:lpstr>SCDPT1!SCDPT1_20ENDIN_5</vt:lpstr>
      <vt:lpstr>SCDPT1!SCDPT1_20ENDIN_6</vt:lpstr>
      <vt:lpstr>SCDPT1!SCDPT1_20ENDIN_7</vt:lpstr>
      <vt:lpstr>SCDPT1!SCDPT1_20ENDIN_8</vt:lpstr>
      <vt:lpstr>SCDPT1!SCDPT1_20ENDIN_9</vt:lpstr>
      <vt:lpstr>SCDPT1!SCDPT1_2100000_Range</vt:lpstr>
      <vt:lpstr>SCDPT1!SCDPT1_2199999_10</vt:lpstr>
      <vt:lpstr>SCDPT1!SCDPT1_2199999_11</vt:lpstr>
      <vt:lpstr>SCDPT1!SCDPT1_2199999_12</vt:lpstr>
      <vt:lpstr>SCDPT1!SCDPT1_2199999_13</vt:lpstr>
      <vt:lpstr>SCDPT1!SCDPT1_2199999_14</vt:lpstr>
      <vt:lpstr>SCDPT1!SCDPT1_2199999_15</vt:lpstr>
      <vt:lpstr>SCDPT1!SCDPT1_2199999_19</vt:lpstr>
      <vt:lpstr>SCDPT1!SCDPT1_2199999_20</vt:lpstr>
      <vt:lpstr>SCDPT1!SCDPT1_2199999_7</vt:lpstr>
      <vt:lpstr>SCDPT1!SCDPT1_2199999_9</vt:lpstr>
      <vt:lpstr>SCDPT1!SCDPT1_21BEGIN_1</vt:lpstr>
      <vt:lpstr>SCDPT1!SCDPT1_21BEGIN_10</vt:lpstr>
      <vt:lpstr>SCDPT1!SCDPT1_21BEGIN_11</vt:lpstr>
      <vt:lpstr>SCDPT1!SCDPT1_21BEGIN_12</vt:lpstr>
      <vt:lpstr>SCDPT1!SCDPT1_21BEGIN_13</vt:lpstr>
      <vt:lpstr>SCDPT1!SCDPT1_21BEGIN_14</vt:lpstr>
      <vt:lpstr>SCDPT1!SCDPT1_21BEGIN_15</vt:lpstr>
      <vt:lpstr>SCDPT1!SCDPT1_21BEGIN_16</vt:lpstr>
      <vt:lpstr>SCDPT1!SCDPT1_21BEGIN_17</vt:lpstr>
      <vt:lpstr>SCDPT1!SCDPT1_21BEGIN_18</vt:lpstr>
      <vt:lpstr>SCDPT1!SCDPT1_21BEGIN_19</vt:lpstr>
      <vt:lpstr>SCDPT1!SCDPT1_21BEGIN_2</vt:lpstr>
      <vt:lpstr>SCDPT1!SCDPT1_21BEGIN_20</vt:lpstr>
      <vt:lpstr>SCDPT1!SCDPT1_21BEGIN_21</vt:lpstr>
      <vt:lpstr>SCDPT1!SCDPT1_21BEGIN_22</vt:lpstr>
      <vt:lpstr>SCDPT1!SCDPT1_21BEGIN_23</vt:lpstr>
      <vt:lpstr>SCDPT1!SCDPT1_21BEGIN_24</vt:lpstr>
      <vt:lpstr>SCDPT1!SCDPT1_21BEGIN_25</vt:lpstr>
      <vt:lpstr>SCDPT1!SCDPT1_21BEGIN_26</vt:lpstr>
      <vt:lpstr>SCDPT1!SCDPT1_21BEGIN_27</vt:lpstr>
      <vt:lpstr>SCDPT1!SCDPT1_21BEGIN_28</vt:lpstr>
      <vt:lpstr>SCDPT1!SCDPT1_21BEGIN_29</vt:lpstr>
      <vt:lpstr>SCDPT1!SCDPT1_21BEGIN_3</vt:lpstr>
      <vt:lpstr>SCDPT1!SCDPT1_21BEGIN_4</vt:lpstr>
      <vt:lpstr>SCDPT1!SCDPT1_21BEGIN_5</vt:lpstr>
      <vt:lpstr>SCDPT1!SCDPT1_21BEGIN_6</vt:lpstr>
      <vt:lpstr>SCDPT1!SCDPT1_21BEGIN_7</vt:lpstr>
      <vt:lpstr>SCDPT1!SCDPT1_21BEGIN_8</vt:lpstr>
      <vt:lpstr>SCDPT1!SCDPT1_21BEGIN_9</vt:lpstr>
      <vt:lpstr>SCDPT1!SCDPT1_21ENDIN_10</vt:lpstr>
      <vt:lpstr>SCDPT1!SCDPT1_21ENDIN_11</vt:lpstr>
      <vt:lpstr>SCDPT1!SCDPT1_21ENDIN_12</vt:lpstr>
      <vt:lpstr>SCDPT1!SCDPT1_21ENDIN_13</vt:lpstr>
      <vt:lpstr>SCDPT1!SCDPT1_21ENDIN_14</vt:lpstr>
      <vt:lpstr>SCDPT1!SCDPT1_21ENDIN_15</vt:lpstr>
      <vt:lpstr>SCDPT1!SCDPT1_21ENDIN_16</vt:lpstr>
      <vt:lpstr>SCDPT1!SCDPT1_21ENDIN_17</vt:lpstr>
      <vt:lpstr>SCDPT1!SCDPT1_21ENDIN_18</vt:lpstr>
      <vt:lpstr>SCDPT1!SCDPT1_21ENDIN_19</vt:lpstr>
      <vt:lpstr>SCDPT1!SCDPT1_21ENDIN_2</vt:lpstr>
      <vt:lpstr>SCDPT1!SCDPT1_21ENDIN_20</vt:lpstr>
      <vt:lpstr>SCDPT1!SCDPT1_21ENDIN_21</vt:lpstr>
      <vt:lpstr>SCDPT1!SCDPT1_21ENDIN_22</vt:lpstr>
      <vt:lpstr>SCDPT1!SCDPT1_21ENDIN_23</vt:lpstr>
      <vt:lpstr>SCDPT1!SCDPT1_21ENDIN_24</vt:lpstr>
      <vt:lpstr>SCDPT1!SCDPT1_21ENDIN_25</vt:lpstr>
      <vt:lpstr>SCDPT1!SCDPT1_21ENDIN_26</vt:lpstr>
      <vt:lpstr>SCDPT1!SCDPT1_21ENDIN_27</vt:lpstr>
      <vt:lpstr>SCDPT1!SCDPT1_21ENDIN_28</vt:lpstr>
      <vt:lpstr>SCDPT1!SCDPT1_21ENDIN_29</vt:lpstr>
      <vt:lpstr>SCDPT1!SCDPT1_21ENDIN_3</vt:lpstr>
      <vt:lpstr>SCDPT1!SCDPT1_21ENDIN_4</vt:lpstr>
      <vt:lpstr>SCDPT1!SCDPT1_21ENDIN_5</vt:lpstr>
      <vt:lpstr>SCDPT1!SCDPT1_21ENDIN_6</vt:lpstr>
      <vt:lpstr>SCDPT1!SCDPT1_21ENDIN_7</vt:lpstr>
      <vt:lpstr>SCDPT1!SCDPT1_21ENDIN_8</vt:lpstr>
      <vt:lpstr>SCDPT1!SCDPT1_21ENDIN_9</vt:lpstr>
      <vt:lpstr>SCDPT1!SCDPT1_2499999_10</vt:lpstr>
      <vt:lpstr>SCDPT1!SCDPT1_2499999_11</vt:lpstr>
      <vt:lpstr>SCDPT1!SCDPT1_2499999_12</vt:lpstr>
      <vt:lpstr>SCDPT1!SCDPT1_2499999_13</vt:lpstr>
      <vt:lpstr>SCDPT1!SCDPT1_2499999_14</vt:lpstr>
      <vt:lpstr>SCDPT1!SCDPT1_2499999_15</vt:lpstr>
      <vt:lpstr>SCDPT1!SCDPT1_2499999_19</vt:lpstr>
      <vt:lpstr>SCDPT1!SCDPT1_2499999_20</vt:lpstr>
      <vt:lpstr>SCDPT1!SCDPT1_2499999_7</vt:lpstr>
      <vt:lpstr>SCDPT1!SCDPT1_2499999_9</vt:lpstr>
      <vt:lpstr>SCDPT1!SCDPT1_2500000_Range</vt:lpstr>
      <vt:lpstr>SCDPT1!SCDPT1_2500001_1</vt:lpstr>
      <vt:lpstr>SCDPT1!SCDPT1_2500001_10</vt:lpstr>
      <vt:lpstr>SCDPT1!SCDPT1_2500001_11</vt:lpstr>
      <vt:lpstr>SCDPT1!SCDPT1_2500001_12</vt:lpstr>
      <vt:lpstr>SCDPT1!SCDPT1_2500001_13</vt:lpstr>
      <vt:lpstr>SCDPT1!SCDPT1_2500001_14</vt:lpstr>
      <vt:lpstr>SCDPT1!SCDPT1_2500001_15</vt:lpstr>
      <vt:lpstr>SCDPT1!SCDPT1_2500001_16</vt:lpstr>
      <vt:lpstr>SCDPT1!SCDPT1_2500001_17</vt:lpstr>
      <vt:lpstr>SCDPT1!SCDPT1_2500001_18</vt:lpstr>
      <vt:lpstr>SCDPT1!SCDPT1_2500001_19</vt:lpstr>
      <vt:lpstr>SCDPT1!SCDPT1_2500001_2</vt:lpstr>
      <vt:lpstr>SCDPT1!SCDPT1_2500001_20</vt:lpstr>
      <vt:lpstr>SCDPT1!SCDPT1_2500001_21</vt:lpstr>
      <vt:lpstr>SCDPT1!SCDPT1_2500001_22</vt:lpstr>
      <vt:lpstr>SCDPT1!SCDPT1_2500001_23</vt:lpstr>
      <vt:lpstr>SCDPT1!SCDPT1_2500001_24</vt:lpstr>
      <vt:lpstr>SCDPT1!SCDPT1_2500001_25</vt:lpstr>
      <vt:lpstr>SCDPT1!SCDPT1_2500001_27</vt:lpstr>
      <vt:lpstr>SCDPT1!SCDPT1_2500001_28</vt:lpstr>
      <vt:lpstr>SCDPT1!SCDPT1_2500001_29</vt:lpstr>
      <vt:lpstr>SCDPT1!SCDPT1_2500001_3</vt:lpstr>
      <vt:lpstr>SCDPT1!SCDPT1_2500001_4</vt:lpstr>
      <vt:lpstr>SCDPT1!SCDPT1_2500001_5</vt:lpstr>
      <vt:lpstr>SCDPT1!SCDPT1_2500001_6</vt:lpstr>
      <vt:lpstr>SCDPT1!SCDPT1_2500001_7</vt:lpstr>
      <vt:lpstr>SCDPT1!SCDPT1_2500001_8</vt:lpstr>
      <vt:lpstr>SCDPT1!SCDPT1_2500001_9</vt:lpstr>
      <vt:lpstr>SCDPT1!SCDPT1_2500101_1</vt:lpstr>
      <vt:lpstr>SCDPT1!SCDPT1_2500101_10</vt:lpstr>
      <vt:lpstr>SCDPT1!SCDPT1_2500101_11</vt:lpstr>
      <vt:lpstr>SCDPT1!SCDPT1_2500101_12</vt:lpstr>
      <vt:lpstr>SCDPT1!SCDPT1_2500101_13</vt:lpstr>
      <vt:lpstr>SCDPT1!SCDPT1_2500101_14</vt:lpstr>
      <vt:lpstr>SCDPT1!SCDPT1_2500101_15</vt:lpstr>
      <vt:lpstr>SCDPT1!SCDPT1_2500101_16</vt:lpstr>
      <vt:lpstr>SCDPT1!SCDPT1_2500101_17</vt:lpstr>
      <vt:lpstr>SCDPT1!SCDPT1_2500101_18</vt:lpstr>
      <vt:lpstr>SCDPT1!SCDPT1_2500101_19</vt:lpstr>
      <vt:lpstr>SCDPT1!SCDPT1_2500101_2</vt:lpstr>
      <vt:lpstr>SCDPT1!SCDPT1_2500101_20</vt:lpstr>
      <vt:lpstr>SCDPT1!SCDPT1_2500101_21</vt:lpstr>
      <vt:lpstr>SCDPT1!SCDPT1_2500101_22</vt:lpstr>
      <vt:lpstr>SCDPT1!SCDPT1_2500101_23</vt:lpstr>
      <vt:lpstr>SCDPT1!SCDPT1_2500101_24</vt:lpstr>
      <vt:lpstr>SCDPT1!SCDPT1_2500101_25</vt:lpstr>
      <vt:lpstr>SCDPT1!SCDPT1_2500101_27</vt:lpstr>
      <vt:lpstr>SCDPT1!SCDPT1_2500101_28</vt:lpstr>
      <vt:lpstr>SCDPT1!SCDPT1_2500101_29</vt:lpstr>
      <vt:lpstr>SCDPT1!SCDPT1_2500101_3</vt:lpstr>
      <vt:lpstr>SCDPT1!SCDPT1_2500101_4</vt:lpstr>
      <vt:lpstr>SCDPT1!SCDPT1_2500101_5</vt:lpstr>
      <vt:lpstr>SCDPT1!SCDPT1_2500101_6</vt:lpstr>
      <vt:lpstr>SCDPT1!SCDPT1_2500101_7</vt:lpstr>
      <vt:lpstr>SCDPT1!SCDPT1_2500101_8</vt:lpstr>
      <vt:lpstr>SCDPT1!SCDPT1_2500101_9</vt:lpstr>
      <vt:lpstr>SCDPT1!SCDPT1_2500201_1</vt:lpstr>
      <vt:lpstr>SCDPT1!SCDPT1_2500201_10</vt:lpstr>
      <vt:lpstr>SCDPT1!SCDPT1_2500201_11</vt:lpstr>
      <vt:lpstr>SCDPT1!SCDPT1_2500201_12</vt:lpstr>
      <vt:lpstr>SCDPT1!SCDPT1_2500201_13</vt:lpstr>
      <vt:lpstr>SCDPT1!SCDPT1_2500201_14</vt:lpstr>
      <vt:lpstr>SCDPT1!SCDPT1_2500201_15</vt:lpstr>
      <vt:lpstr>SCDPT1!SCDPT1_2500201_16</vt:lpstr>
      <vt:lpstr>SCDPT1!SCDPT1_2500201_17</vt:lpstr>
      <vt:lpstr>SCDPT1!SCDPT1_2500201_18</vt:lpstr>
      <vt:lpstr>SCDPT1!SCDPT1_2500201_19</vt:lpstr>
      <vt:lpstr>SCDPT1!SCDPT1_2500201_2</vt:lpstr>
      <vt:lpstr>SCDPT1!SCDPT1_2500201_20</vt:lpstr>
      <vt:lpstr>SCDPT1!SCDPT1_2500201_21</vt:lpstr>
      <vt:lpstr>SCDPT1!SCDPT1_2500201_22</vt:lpstr>
      <vt:lpstr>SCDPT1!SCDPT1_2500201_23</vt:lpstr>
      <vt:lpstr>SCDPT1!SCDPT1_2500201_24</vt:lpstr>
      <vt:lpstr>SCDPT1!SCDPT1_2500201_25</vt:lpstr>
      <vt:lpstr>SCDPT1!SCDPT1_2500201_27</vt:lpstr>
      <vt:lpstr>SCDPT1!SCDPT1_2500201_28</vt:lpstr>
      <vt:lpstr>SCDPT1!SCDPT1_2500201_29</vt:lpstr>
      <vt:lpstr>SCDPT1!SCDPT1_2500201_3</vt:lpstr>
      <vt:lpstr>SCDPT1!SCDPT1_2500201_4</vt:lpstr>
      <vt:lpstr>SCDPT1!SCDPT1_2500201_5</vt:lpstr>
      <vt:lpstr>SCDPT1!SCDPT1_2500201_6</vt:lpstr>
      <vt:lpstr>SCDPT1!SCDPT1_2500201_7</vt:lpstr>
      <vt:lpstr>SCDPT1!SCDPT1_2500201_8</vt:lpstr>
      <vt:lpstr>SCDPT1!SCDPT1_2500201_9</vt:lpstr>
      <vt:lpstr>SCDPT1!SCDPT1_2500301_1</vt:lpstr>
      <vt:lpstr>SCDPT1!SCDPT1_2500301_10</vt:lpstr>
      <vt:lpstr>SCDPT1!SCDPT1_2500301_11</vt:lpstr>
      <vt:lpstr>SCDPT1!SCDPT1_2500301_12</vt:lpstr>
      <vt:lpstr>SCDPT1!SCDPT1_2500301_13</vt:lpstr>
      <vt:lpstr>SCDPT1!SCDPT1_2500301_14</vt:lpstr>
      <vt:lpstr>SCDPT1!SCDPT1_2500301_15</vt:lpstr>
      <vt:lpstr>SCDPT1!SCDPT1_2500301_16</vt:lpstr>
      <vt:lpstr>SCDPT1!SCDPT1_2500301_17</vt:lpstr>
      <vt:lpstr>SCDPT1!SCDPT1_2500301_18</vt:lpstr>
      <vt:lpstr>SCDPT1!SCDPT1_2500301_19</vt:lpstr>
      <vt:lpstr>SCDPT1!SCDPT1_2500301_2</vt:lpstr>
      <vt:lpstr>SCDPT1!SCDPT1_2500301_20</vt:lpstr>
      <vt:lpstr>SCDPT1!SCDPT1_2500301_21</vt:lpstr>
      <vt:lpstr>SCDPT1!SCDPT1_2500301_22</vt:lpstr>
      <vt:lpstr>SCDPT1!SCDPT1_2500301_23</vt:lpstr>
      <vt:lpstr>SCDPT1!SCDPT1_2500301_24</vt:lpstr>
      <vt:lpstr>SCDPT1!SCDPT1_2500301_25</vt:lpstr>
      <vt:lpstr>SCDPT1!SCDPT1_2500301_27</vt:lpstr>
      <vt:lpstr>SCDPT1!SCDPT1_2500301_28</vt:lpstr>
      <vt:lpstr>SCDPT1!SCDPT1_2500301_29</vt:lpstr>
      <vt:lpstr>SCDPT1!SCDPT1_2500301_3</vt:lpstr>
      <vt:lpstr>SCDPT1!SCDPT1_2500301_4</vt:lpstr>
      <vt:lpstr>SCDPT1!SCDPT1_2500301_5</vt:lpstr>
      <vt:lpstr>SCDPT1!SCDPT1_2500301_6</vt:lpstr>
      <vt:lpstr>SCDPT1!SCDPT1_2500301_7</vt:lpstr>
      <vt:lpstr>SCDPT1!SCDPT1_2500301_8</vt:lpstr>
      <vt:lpstr>SCDPT1!SCDPT1_2500301_9</vt:lpstr>
      <vt:lpstr>SCDPT1!SCDPT1_2500401_1</vt:lpstr>
      <vt:lpstr>SCDPT1!SCDPT1_2500401_10</vt:lpstr>
      <vt:lpstr>SCDPT1!SCDPT1_2500401_11</vt:lpstr>
      <vt:lpstr>SCDPT1!SCDPT1_2500401_12</vt:lpstr>
      <vt:lpstr>SCDPT1!SCDPT1_2500401_13</vt:lpstr>
      <vt:lpstr>SCDPT1!SCDPT1_2500401_14</vt:lpstr>
      <vt:lpstr>SCDPT1!SCDPT1_2500401_15</vt:lpstr>
      <vt:lpstr>SCDPT1!SCDPT1_2500401_16</vt:lpstr>
      <vt:lpstr>SCDPT1!SCDPT1_2500401_17</vt:lpstr>
      <vt:lpstr>SCDPT1!SCDPT1_2500401_18</vt:lpstr>
      <vt:lpstr>SCDPT1!SCDPT1_2500401_19</vt:lpstr>
      <vt:lpstr>SCDPT1!SCDPT1_2500401_2</vt:lpstr>
      <vt:lpstr>SCDPT1!SCDPT1_2500401_20</vt:lpstr>
      <vt:lpstr>SCDPT1!SCDPT1_2500401_21</vt:lpstr>
      <vt:lpstr>SCDPT1!SCDPT1_2500401_22</vt:lpstr>
      <vt:lpstr>SCDPT1!SCDPT1_2500401_23</vt:lpstr>
      <vt:lpstr>SCDPT1!SCDPT1_2500401_24</vt:lpstr>
      <vt:lpstr>SCDPT1!SCDPT1_2500401_25</vt:lpstr>
      <vt:lpstr>SCDPT1!SCDPT1_2500401_27</vt:lpstr>
      <vt:lpstr>SCDPT1!SCDPT1_2500401_28</vt:lpstr>
      <vt:lpstr>SCDPT1!SCDPT1_2500401_29</vt:lpstr>
      <vt:lpstr>SCDPT1!SCDPT1_2500401_3</vt:lpstr>
      <vt:lpstr>SCDPT1!SCDPT1_2500401_4</vt:lpstr>
      <vt:lpstr>SCDPT1!SCDPT1_2500401_5</vt:lpstr>
      <vt:lpstr>SCDPT1!SCDPT1_2500401_6</vt:lpstr>
      <vt:lpstr>SCDPT1!SCDPT1_2500401_7</vt:lpstr>
      <vt:lpstr>SCDPT1!SCDPT1_2500401_8</vt:lpstr>
      <vt:lpstr>SCDPT1!SCDPT1_2500401_9</vt:lpstr>
      <vt:lpstr>SCDPT1!SCDPT1_2500501_1</vt:lpstr>
      <vt:lpstr>SCDPT1!SCDPT1_2500501_10</vt:lpstr>
      <vt:lpstr>SCDPT1!SCDPT1_2500501_11</vt:lpstr>
      <vt:lpstr>SCDPT1!SCDPT1_2500501_12</vt:lpstr>
      <vt:lpstr>SCDPT1!SCDPT1_2500501_13</vt:lpstr>
      <vt:lpstr>SCDPT1!SCDPT1_2500501_14</vt:lpstr>
      <vt:lpstr>SCDPT1!SCDPT1_2500501_15</vt:lpstr>
      <vt:lpstr>SCDPT1!SCDPT1_2500501_16</vt:lpstr>
      <vt:lpstr>SCDPT1!SCDPT1_2500501_17</vt:lpstr>
      <vt:lpstr>SCDPT1!SCDPT1_2500501_18</vt:lpstr>
      <vt:lpstr>SCDPT1!SCDPT1_2500501_19</vt:lpstr>
      <vt:lpstr>SCDPT1!SCDPT1_2500501_2</vt:lpstr>
      <vt:lpstr>SCDPT1!SCDPT1_2500501_20</vt:lpstr>
      <vt:lpstr>SCDPT1!SCDPT1_2500501_21</vt:lpstr>
      <vt:lpstr>SCDPT1!SCDPT1_2500501_22</vt:lpstr>
      <vt:lpstr>SCDPT1!SCDPT1_2500501_23</vt:lpstr>
      <vt:lpstr>SCDPT1!SCDPT1_2500501_24</vt:lpstr>
      <vt:lpstr>SCDPT1!SCDPT1_2500501_25</vt:lpstr>
      <vt:lpstr>SCDPT1!SCDPT1_2500501_27</vt:lpstr>
      <vt:lpstr>SCDPT1!SCDPT1_2500501_28</vt:lpstr>
      <vt:lpstr>SCDPT1!SCDPT1_2500501_29</vt:lpstr>
      <vt:lpstr>SCDPT1!SCDPT1_2500501_3</vt:lpstr>
      <vt:lpstr>SCDPT1!SCDPT1_2500501_4</vt:lpstr>
      <vt:lpstr>SCDPT1!SCDPT1_2500501_5</vt:lpstr>
      <vt:lpstr>SCDPT1!SCDPT1_2500501_6</vt:lpstr>
      <vt:lpstr>SCDPT1!SCDPT1_2500501_7</vt:lpstr>
      <vt:lpstr>SCDPT1!SCDPT1_2500501_8</vt:lpstr>
      <vt:lpstr>SCDPT1!SCDPT1_2500501_9</vt:lpstr>
      <vt:lpstr>SCDPT1!SCDPT1_2500601_1</vt:lpstr>
      <vt:lpstr>SCDPT1!SCDPT1_2500601_10</vt:lpstr>
      <vt:lpstr>SCDPT1!SCDPT1_2500601_11</vt:lpstr>
      <vt:lpstr>SCDPT1!SCDPT1_2500601_12</vt:lpstr>
      <vt:lpstr>SCDPT1!SCDPT1_2500601_13</vt:lpstr>
      <vt:lpstr>SCDPT1!SCDPT1_2500601_14</vt:lpstr>
      <vt:lpstr>SCDPT1!SCDPT1_2500601_15</vt:lpstr>
      <vt:lpstr>SCDPT1!SCDPT1_2500601_16</vt:lpstr>
      <vt:lpstr>SCDPT1!SCDPT1_2500601_17</vt:lpstr>
      <vt:lpstr>SCDPT1!SCDPT1_2500601_18</vt:lpstr>
      <vt:lpstr>SCDPT1!SCDPT1_2500601_19</vt:lpstr>
      <vt:lpstr>SCDPT1!SCDPT1_2500601_2</vt:lpstr>
      <vt:lpstr>SCDPT1!SCDPT1_2500601_20</vt:lpstr>
      <vt:lpstr>SCDPT1!SCDPT1_2500601_21</vt:lpstr>
      <vt:lpstr>SCDPT1!SCDPT1_2500601_22</vt:lpstr>
      <vt:lpstr>SCDPT1!SCDPT1_2500601_23</vt:lpstr>
      <vt:lpstr>SCDPT1!SCDPT1_2500601_24</vt:lpstr>
      <vt:lpstr>SCDPT1!SCDPT1_2500601_25</vt:lpstr>
      <vt:lpstr>SCDPT1!SCDPT1_2500601_27</vt:lpstr>
      <vt:lpstr>SCDPT1!SCDPT1_2500601_28</vt:lpstr>
      <vt:lpstr>SCDPT1!SCDPT1_2500601_29</vt:lpstr>
      <vt:lpstr>SCDPT1!SCDPT1_2500601_3</vt:lpstr>
      <vt:lpstr>SCDPT1!SCDPT1_2500601_4</vt:lpstr>
      <vt:lpstr>SCDPT1!SCDPT1_2500601_5</vt:lpstr>
      <vt:lpstr>SCDPT1!SCDPT1_2500601_6</vt:lpstr>
      <vt:lpstr>SCDPT1!SCDPT1_2500601_7</vt:lpstr>
      <vt:lpstr>SCDPT1!SCDPT1_2500601_8</vt:lpstr>
      <vt:lpstr>SCDPT1!SCDPT1_2500601_9</vt:lpstr>
      <vt:lpstr>SCDPT1!SCDPT1_2599999_10</vt:lpstr>
      <vt:lpstr>SCDPT1!SCDPT1_2599999_11</vt:lpstr>
      <vt:lpstr>SCDPT1!SCDPT1_2599999_12</vt:lpstr>
      <vt:lpstr>SCDPT1!SCDPT1_2599999_13</vt:lpstr>
      <vt:lpstr>SCDPT1!SCDPT1_2599999_14</vt:lpstr>
      <vt:lpstr>SCDPT1!SCDPT1_2599999_15</vt:lpstr>
      <vt:lpstr>SCDPT1!SCDPT1_2599999_19</vt:lpstr>
      <vt:lpstr>SCDPT1!SCDPT1_2599999_20</vt:lpstr>
      <vt:lpstr>SCDPT1!SCDPT1_2599999_7</vt:lpstr>
      <vt:lpstr>SCDPT1!SCDPT1_2599999_9</vt:lpstr>
      <vt:lpstr>SCDPT1!SCDPT1_25BEGIN_1</vt:lpstr>
      <vt:lpstr>SCDPT1!SCDPT1_25BEGIN_10</vt:lpstr>
      <vt:lpstr>SCDPT1!SCDPT1_25BEGIN_11</vt:lpstr>
      <vt:lpstr>SCDPT1!SCDPT1_25BEGIN_12</vt:lpstr>
      <vt:lpstr>SCDPT1!SCDPT1_25BEGIN_13</vt:lpstr>
      <vt:lpstr>SCDPT1!SCDPT1_25BEGIN_14</vt:lpstr>
      <vt:lpstr>SCDPT1!SCDPT1_25BEGIN_15</vt:lpstr>
      <vt:lpstr>SCDPT1!SCDPT1_25BEGIN_16</vt:lpstr>
      <vt:lpstr>SCDPT1!SCDPT1_25BEGIN_17</vt:lpstr>
      <vt:lpstr>SCDPT1!SCDPT1_25BEGIN_18</vt:lpstr>
      <vt:lpstr>SCDPT1!SCDPT1_25BEGIN_19</vt:lpstr>
      <vt:lpstr>SCDPT1!SCDPT1_25BEGIN_2</vt:lpstr>
      <vt:lpstr>SCDPT1!SCDPT1_25BEGIN_20</vt:lpstr>
      <vt:lpstr>SCDPT1!SCDPT1_25BEGIN_21</vt:lpstr>
      <vt:lpstr>SCDPT1!SCDPT1_25BEGIN_22</vt:lpstr>
      <vt:lpstr>SCDPT1!SCDPT1_25BEGIN_23</vt:lpstr>
      <vt:lpstr>SCDPT1!SCDPT1_25BEGIN_24</vt:lpstr>
      <vt:lpstr>SCDPT1!SCDPT1_25BEGIN_25</vt:lpstr>
      <vt:lpstr>SCDPT1!SCDPT1_25BEGIN_26</vt:lpstr>
      <vt:lpstr>SCDPT1!SCDPT1_25BEGIN_27</vt:lpstr>
      <vt:lpstr>SCDPT1!SCDPT1_25BEGIN_28</vt:lpstr>
      <vt:lpstr>SCDPT1!SCDPT1_25BEGIN_29</vt:lpstr>
      <vt:lpstr>SCDPT1!SCDPT1_25BEGIN_3</vt:lpstr>
      <vt:lpstr>SCDPT1!SCDPT1_25BEGIN_4</vt:lpstr>
      <vt:lpstr>SCDPT1!SCDPT1_25BEGIN_5</vt:lpstr>
      <vt:lpstr>SCDPT1!SCDPT1_25BEGIN_6</vt:lpstr>
      <vt:lpstr>SCDPT1!SCDPT1_25BEGIN_7</vt:lpstr>
      <vt:lpstr>SCDPT1!SCDPT1_25BEGIN_8</vt:lpstr>
      <vt:lpstr>SCDPT1!SCDPT1_25BEGIN_9</vt:lpstr>
      <vt:lpstr>SCDPT1!SCDPT1_25ENDIN_10</vt:lpstr>
      <vt:lpstr>SCDPT1!SCDPT1_25ENDIN_11</vt:lpstr>
      <vt:lpstr>SCDPT1!SCDPT1_25ENDIN_12</vt:lpstr>
      <vt:lpstr>SCDPT1!SCDPT1_25ENDIN_13</vt:lpstr>
      <vt:lpstr>SCDPT1!SCDPT1_25ENDIN_14</vt:lpstr>
      <vt:lpstr>SCDPT1!SCDPT1_25ENDIN_15</vt:lpstr>
      <vt:lpstr>SCDPT1!SCDPT1_25ENDIN_16</vt:lpstr>
      <vt:lpstr>SCDPT1!SCDPT1_25ENDIN_17</vt:lpstr>
      <vt:lpstr>SCDPT1!SCDPT1_25ENDIN_18</vt:lpstr>
      <vt:lpstr>SCDPT1!SCDPT1_25ENDIN_19</vt:lpstr>
      <vt:lpstr>SCDPT1!SCDPT1_25ENDIN_2</vt:lpstr>
      <vt:lpstr>SCDPT1!SCDPT1_25ENDIN_20</vt:lpstr>
      <vt:lpstr>SCDPT1!SCDPT1_25ENDIN_21</vt:lpstr>
      <vt:lpstr>SCDPT1!SCDPT1_25ENDIN_22</vt:lpstr>
      <vt:lpstr>SCDPT1!SCDPT1_25ENDIN_23</vt:lpstr>
      <vt:lpstr>SCDPT1!SCDPT1_25ENDIN_24</vt:lpstr>
      <vt:lpstr>SCDPT1!SCDPT1_25ENDIN_25</vt:lpstr>
      <vt:lpstr>SCDPT1!SCDPT1_25ENDIN_26</vt:lpstr>
      <vt:lpstr>SCDPT1!SCDPT1_25ENDIN_27</vt:lpstr>
      <vt:lpstr>SCDPT1!SCDPT1_25ENDIN_28</vt:lpstr>
      <vt:lpstr>SCDPT1!SCDPT1_25ENDIN_29</vt:lpstr>
      <vt:lpstr>SCDPT1!SCDPT1_25ENDIN_3</vt:lpstr>
      <vt:lpstr>SCDPT1!SCDPT1_25ENDIN_4</vt:lpstr>
      <vt:lpstr>SCDPT1!SCDPT1_25ENDIN_5</vt:lpstr>
      <vt:lpstr>SCDPT1!SCDPT1_25ENDIN_6</vt:lpstr>
      <vt:lpstr>SCDPT1!SCDPT1_25ENDIN_7</vt:lpstr>
      <vt:lpstr>SCDPT1!SCDPT1_25ENDIN_8</vt:lpstr>
      <vt:lpstr>SCDPT1!SCDPT1_25ENDIN_9</vt:lpstr>
      <vt:lpstr>SCDPT1!SCDPT1_2600000_Range</vt:lpstr>
      <vt:lpstr>SCDPT1!SCDPT1_2600001_1</vt:lpstr>
      <vt:lpstr>SCDPT1!SCDPT1_2600001_10</vt:lpstr>
      <vt:lpstr>SCDPT1!SCDPT1_2600001_11</vt:lpstr>
      <vt:lpstr>SCDPT1!SCDPT1_2600001_12</vt:lpstr>
      <vt:lpstr>SCDPT1!SCDPT1_2600001_13</vt:lpstr>
      <vt:lpstr>SCDPT1!SCDPT1_2600001_14</vt:lpstr>
      <vt:lpstr>SCDPT1!SCDPT1_2600001_15</vt:lpstr>
      <vt:lpstr>SCDPT1!SCDPT1_2600001_16</vt:lpstr>
      <vt:lpstr>SCDPT1!SCDPT1_2600001_17</vt:lpstr>
      <vt:lpstr>SCDPT1!SCDPT1_2600001_18</vt:lpstr>
      <vt:lpstr>SCDPT1!SCDPT1_2600001_19</vt:lpstr>
      <vt:lpstr>SCDPT1!SCDPT1_2600001_2</vt:lpstr>
      <vt:lpstr>SCDPT1!SCDPT1_2600001_20</vt:lpstr>
      <vt:lpstr>SCDPT1!SCDPT1_2600001_21</vt:lpstr>
      <vt:lpstr>SCDPT1!SCDPT1_2600001_22</vt:lpstr>
      <vt:lpstr>SCDPT1!SCDPT1_2600001_23</vt:lpstr>
      <vt:lpstr>SCDPT1!SCDPT1_2600001_24</vt:lpstr>
      <vt:lpstr>SCDPT1!SCDPT1_2600001_25</vt:lpstr>
      <vt:lpstr>SCDPT1!SCDPT1_2600001_27</vt:lpstr>
      <vt:lpstr>SCDPT1!SCDPT1_2600001_28</vt:lpstr>
      <vt:lpstr>SCDPT1!SCDPT1_2600001_29</vt:lpstr>
      <vt:lpstr>SCDPT1!SCDPT1_2600001_3</vt:lpstr>
      <vt:lpstr>SCDPT1!SCDPT1_2600001_4</vt:lpstr>
      <vt:lpstr>SCDPT1!SCDPT1_2600001_5</vt:lpstr>
      <vt:lpstr>SCDPT1!SCDPT1_2600001_6</vt:lpstr>
      <vt:lpstr>SCDPT1!SCDPT1_2600001_7</vt:lpstr>
      <vt:lpstr>SCDPT1!SCDPT1_2600001_8</vt:lpstr>
      <vt:lpstr>SCDPT1!SCDPT1_2600001_9</vt:lpstr>
      <vt:lpstr>SCDPT1!SCDPT1_2600101_1</vt:lpstr>
      <vt:lpstr>SCDPT1!SCDPT1_2600101_10</vt:lpstr>
      <vt:lpstr>SCDPT1!SCDPT1_2600101_11</vt:lpstr>
      <vt:lpstr>SCDPT1!SCDPT1_2600101_12</vt:lpstr>
      <vt:lpstr>SCDPT1!SCDPT1_2600101_13</vt:lpstr>
      <vt:lpstr>SCDPT1!SCDPT1_2600101_14</vt:lpstr>
      <vt:lpstr>SCDPT1!SCDPT1_2600101_15</vt:lpstr>
      <vt:lpstr>SCDPT1!SCDPT1_2600101_16</vt:lpstr>
      <vt:lpstr>SCDPT1!SCDPT1_2600101_17</vt:lpstr>
      <vt:lpstr>SCDPT1!SCDPT1_2600101_18</vt:lpstr>
      <vt:lpstr>SCDPT1!SCDPT1_2600101_19</vt:lpstr>
      <vt:lpstr>SCDPT1!SCDPT1_2600101_2</vt:lpstr>
      <vt:lpstr>SCDPT1!SCDPT1_2600101_20</vt:lpstr>
      <vt:lpstr>SCDPT1!SCDPT1_2600101_21</vt:lpstr>
      <vt:lpstr>SCDPT1!SCDPT1_2600101_22</vt:lpstr>
      <vt:lpstr>SCDPT1!SCDPT1_2600101_23</vt:lpstr>
      <vt:lpstr>SCDPT1!SCDPT1_2600101_24</vt:lpstr>
      <vt:lpstr>SCDPT1!SCDPT1_2600101_25</vt:lpstr>
      <vt:lpstr>SCDPT1!SCDPT1_2600101_27</vt:lpstr>
      <vt:lpstr>SCDPT1!SCDPT1_2600101_28</vt:lpstr>
      <vt:lpstr>SCDPT1!SCDPT1_2600101_29</vt:lpstr>
      <vt:lpstr>SCDPT1!SCDPT1_2600101_3</vt:lpstr>
      <vt:lpstr>SCDPT1!SCDPT1_2600101_4</vt:lpstr>
      <vt:lpstr>SCDPT1!SCDPT1_2600101_5</vt:lpstr>
      <vt:lpstr>SCDPT1!SCDPT1_2600101_6</vt:lpstr>
      <vt:lpstr>SCDPT1!SCDPT1_2600101_7</vt:lpstr>
      <vt:lpstr>SCDPT1!SCDPT1_2600101_8</vt:lpstr>
      <vt:lpstr>SCDPT1!SCDPT1_2600101_9</vt:lpstr>
      <vt:lpstr>SCDPT1!SCDPT1_2600201_1</vt:lpstr>
      <vt:lpstr>SCDPT1!SCDPT1_2600201_10</vt:lpstr>
      <vt:lpstr>SCDPT1!SCDPT1_2600201_11</vt:lpstr>
      <vt:lpstr>SCDPT1!SCDPT1_2600201_12</vt:lpstr>
      <vt:lpstr>SCDPT1!SCDPT1_2600201_13</vt:lpstr>
      <vt:lpstr>SCDPT1!SCDPT1_2600201_14</vt:lpstr>
      <vt:lpstr>SCDPT1!SCDPT1_2600201_15</vt:lpstr>
      <vt:lpstr>SCDPT1!SCDPT1_2600201_16</vt:lpstr>
      <vt:lpstr>SCDPT1!SCDPT1_2600201_17</vt:lpstr>
      <vt:lpstr>SCDPT1!SCDPT1_2600201_18</vt:lpstr>
      <vt:lpstr>SCDPT1!SCDPT1_2600201_19</vt:lpstr>
      <vt:lpstr>SCDPT1!SCDPT1_2600201_2</vt:lpstr>
      <vt:lpstr>SCDPT1!SCDPT1_2600201_20</vt:lpstr>
      <vt:lpstr>SCDPT1!SCDPT1_2600201_21</vt:lpstr>
      <vt:lpstr>SCDPT1!SCDPT1_2600201_22</vt:lpstr>
      <vt:lpstr>SCDPT1!SCDPT1_2600201_23</vt:lpstr>
      <vt:lpstr>SCDPT1!SCDPT1_2600201_24</vt:lpstr>
      <vt:lpstr>SCDPT1!SCDPT1_2600201_25</vt:lpstr>
      <vt:lpstr>SCDPT1!SCDPT1_2600201_27</vt:lpstr>
      <vt:lpstr>SCDPT1!SCDPT1_2600201_28</vt:lpstr>
      <vt:lpstr>SCDPT1!SCDPT1_2600201_29</vt:lpstr>
      <vt:lpstr>SCDPT1!SCDPT1_2600201_3</vt:lpstr>
      <vt:lpstr>SCDPT1!SCDPT1_2600201_4</vt:lpstr>
      <vt:lpstr>SCDPT1!SCDPT1_2600201_5</vt:lpstr>
      <vt:lpstr>SCDPT1!SCDPT1_2600201_6</vt:lpstr>
      <vt:lpstr>SCDPT1!SCDPT1_2600201_7</vt:lpstr>
      <vt:lpstr>SCDPT1!SCDPT1_2600201_8</vt:lpstr>
      <vt:lpstr>SCDPT1!SCDPT1_2600201_9</vt:lpstr>
      <vt:lpstr>SCDPT1!SCDPT1_2600301_1</vt:lpstr>
      <vt:lpstr>SCDPT1!SCDPT1_2600301_10</vt:lpstr>
      <vt:lpstr>SCDPT1!SCDPT1_2600301_11</vt:lpstr>
      <vt:lpstr>SCDPT1!SCDPT1_2600301_12</vt:lpstr>
      <vt:lpstr>SCDPT1!SCDPT1_2600301_13</vt:lpstr>
      <vt:lpstr>SCDPT1!SCDPT1_2600301_14</vt:lpstr>
      <vt:lpstr>SCDPT1!SCDPT1_2600301_15</vt:lpstr>
      <vt:lpstr>SCDPT1!SCDPT1_2600301_16</vt:lpstr>
      <vt:lpstr>SCDPT1!SCDPT1_2600301_17</vt:lpstr>
      <vt:lpstr>SCDPT1!SCDPT1_2600301_18</vt:lpstr>
      <vt:lpstr>SCDPT1!SCDPT1_2600301_19</vt:lpstr>
      <vt:lpstr>SCDPT1!SCDPT1_2600301_2</vt:lpstr>
      <vt:lpstr>SCDPT1!SCDPT1_2600301_20</vt:lpstr>
      <vt:lpstr>SCDPT1!SCDPT1_2600301_21</vt:lpstr>
      <vt:lpstr>SCDPT1!SCDPT1_2600301_22</vt:lpstr>
      <vt:lpstr>SCDPT1!SCDPT1_2600301_23</vt:lpstr>
      <vt:lpstr>SCDPT1!SCDPT1_2600301_24</vt:lpstr>
      <vt:lpstr>SCDPT1!SCDPT1_2600301_25</vt:lpstr>
      <vt:lpstr>SCDPT1!SCDPT1_2600301_27</vt:lpstr>
      <vt:lpstr>SCDPT1!SCDPT1_2600301_28</vt:lpstr>
      <vt:lpstr>SCDPT1!SCDPT1_2600301_29</vt:lpstr>
      <vt:lpstr>SCDPT1!SCDPT1_2600301_3</vt:lpstr>
      <vt:lpstr>SCDPT1!SCDPT1_2600301_4</vt:lpstr>
      <vt:lpstr>SCDPT1!SCDPT1_2600301_5</vt:lpstr>
      <vt:lpstr>SCDPT1!SCDPT1_2600301_6</vt:lpstr>
      <vt:lpstr>SCDPT1!SCDPT1_2600301_7</vt:lpstr>
      <vt:lpstr>SCDPT1!SCDPT1_2600301_8</vt:lpstr>
      <vt:lpstr>SCDPT1!SCDPT1_2600301_9</vt:lpstr>
      <vt:lpstr>SCDPT1!SCDPT1_2600401_1</vt:lpstr>
      <vt:lpstr>SCDPT1!SCDPT1_2600401_10</vt:lpstr>
      <vt:lpstr>SCDPT1!SCDPT1_2600401_11</vt:lpstr>
      <vt:lpstr>SCDPT1!SCDPT1_2600401_12</vt:lpstr>
      <vt:lpstr>SCDPT1!SCDPT1_2600401_13</vt:lpstr>
      <vt:lpstr>SCDPT1!SCDPT1_2600401_14</vt:lpstr>
      <vt:lpstr>SCDPT1!SCDPT1_2600401_15</vt:lpstr>
      <vt:lpstr>SCDPT1!SCDPT1_2600401_16</vt:lpstr>
      <vt:lpstr>SCDPT1!SCDPT1_2600401_17</vt:lpstr>
      <vt:lpstr>SCDPT1!SCDPT1_2600401_18</vt:lpstr>
      <vt:lpstr>SCDPT1!SCDPT1_2600401_19</vt:lpstr>
      <vt:lpstr>SCDPT1!SCDPT1_2600401_2</vt:lpstr>
      <vt:lpstr>SCDPT1!SCDPT1_2600401_20</vt:lpstr>
      <vt:lpstr>SCDPT1!SCDPT1_2600401_21</vt:lpstr>
      <vt:lpstr>SCDPT1!SCDPT1_2600401_22</vt:lpstr>
      <vt:lpstr>SCDPT1!SCDPT1_2600401_23</vt:lpstr>
      <vt:lpstr>SCDPT1!SCDPT1_2600401_24</vt:lpstr>
      <vt:lpstr>SCDPT1!SCDPT1_2600401_25</vt:lpstr>
      <vt:lpstr>SCDPT1!SCDPT1_2600401_27</vt:lpstr>
      <vt:lpstr>SCDPT1!SCDPT1_2600401_28</vt:lpstr>
      <vt:lpstr>SCDPT1!SCDPT1_2600401_29</vt:lpstr>
      <vt:lpstr>SCDPT1!SCDPT1_2600401_3</vt:lpstr>
      <vt:lpstr>SCDPT1!SCDPT1_2600401_4</vt:lpstr>
      <vt:lpstr>SCDPT1!SCDPT1_2600401_5</vt:lpstr>
      <vt:lpstr>SCDPT1!SCDPT1_2600401_6</vt:lpstr>
      <vt:lpstr>SCDPT1!SCDPT1_2600401_7</vt:lpstr>
      <vt:lpstr>SCDPT1!SCDPT1_2600401_8</vt:lpstr>
      <vt:lpstr>SCDPT1!SCDPT1_2600401_9</vt:lpstr>
      <vt:lpstr>SCDPT1!SCDPT1_2600501_1</vt:lpstr>
      <vt:lpstr>SCDPT1!SCDPT1_2600501_10</vt:lpstr>
      <vt:lpstr>SCDPT1!SCDPT1_2600501_11</vt:lpstr>
      <vt:lpstr>SCDPT1!SCDPT1_2600501_12</vt:lpstr>
      <vt:lpstr>SCDPT1!SCDPT1_2600501_13</vt:lpstr>
      <vt:lpstr>SCDPT1!SCDPT1_2600501_14</vt:lpstr>
      <vt:lpstr>SCDPT1!SCDPT1_2600501_15</vt:lpstr>
      <vt:lpstr>SCDPT1!SCDPT1_2600501_16</vt:lpstr>
      <vt:lpstr>SCDPT1!SCDPT1_2600501_17</vt:lpstr>
      <vt:lpstr>SCDPT1!SCDPT1_2600501_18</vt:lpstr>
      <vt:lpstr>SCDPT1!SCDPT1_2600501_19</vt:lpstr>
      <vt:lpstr>SCDPT1!SCDPT1_2600501_2</vt:lpstr>
      <vt:lpstr>SCDPT1!SCDPT1_2600501_20</vt:lpstr>
      <vt:lpstr>SCDPT1!SCDPT1_2600501_21</vt:lpstr>
      <vt:lpstr>SCDPT1!SCDPT1_2600501_22</vt:lpstr>
      <vt:lpstr>SCDPT1!SCDPT1_2600501_23</vt:lpstr>
      <vt:lpstr>SCDPT1!SCDPT1_2600501_24</vt:lpstr>
      <vt:lpstr>SCDPT1!SCDPT1_2600501_25</vt:lpstr>
      <vt:lpstr>SCDPT1!SCDPT1_2600501_27</vt:lpstr>
      <vt:lpstr>SCDPT1!SCDPT1_2600501_28</vt:lpstr>
      <vt:lpstr>SCDPT1!SCDPT1_2600501_29</vt:lpstr>
      <vt:lpstr>SCDPT1!SCDPT1_2600501_3</vt:lpstr>
      <vt:lpstr>SCDPT1!SCDPT1_2600501_4</vt:lpstr>
      <vt:lpstr>SCDPT1!SCDPT1_2600501_5</vt:lpstr>
      <vt:lpstr>SCDPT1!SCDPT1_2600501_6</vt:lpstr>
      <vt:lpstr>SCDPT1!SCDPT1_2600501_7</vt:lpstr>
      <vt:lpstr>SCDPT1!SCDPT1_2600501_8</vt:lpstr>
      <vt:lpstr>SCDPT1!SCDPT1_2600501_9</vt:lpstr>
      <vt:lpstr>SCDPT1!SCDPT1_2600601_1</vt:lpstr>
      <vt:lpstr>SCDPT1!SCDPT1_2600601_10</vt:lpstr>
      <vt:lpstr>SCDPT1!SCDPT1_2600601_11</vt:lpstr>
      <vt:lpstr>SCDPT1!SCDPT1_2600601_12</vt:lpstr>
      <vt:lpstr>SCDPT1!SCDPT1_2600601_13</vt:lpstr>
      <vt:lpstr>SCDPT1!SCDPT1_2600601_14</vt:lpstr>
      <vt:lpstr>SCDPT1!SCDPT1_2600601_15</vt:lpstr>
      <vt:lpstr>SCDPT1!SCDPT1_2600601_16</vt:lpstr>
      <vt:lpstr>SCDPT1!SCDPT1_2600601_17</vt:lpstr>
      <vt:lpstr>SCDPT1!SCDPT1_2600601_18</vt:lpstr>
      <vt:lpstr>SCDPT1!SCDPT1_2600601_19</vt:lpstr>
      <vt:lpstr>SCDPT1!SCDPT1_2600601_2</vt:lpstr>
      <vt:lpstr>SCDPT1!SCDPT1_2600601_20</vt:lpstr>
      <vt:lpstr>SCDPT1!SCDPT1_2600601_21</vt:lpstr>
      <vt:lpstr>SCDPT1!SCDPT1_2600601_22</vt:lpstr>
      <vt:lpstr>SCDPT1!SCDPT1_2600601_23</vt:lpstr>
      <vt:lpstr>SCDPT1!SCDPT1_2600601_24</vt:lpstr>
      <vt:lpstr>SCDPT1!SCDPT1_2600601_25</vt:lpstr>
      <vt:lpstr>SCDPT1!SCDPT1_2600601_27</vt:lpstr>
      <vt:lpstr>SCDPT1!SCDPT1_2600601_28</vt:lpstr>
      <vt:lpstr>SCDPT1!SCDPT1_2600601_29</vt:lpstr>
      <vt:lpstr>SCDPT1!SCDPT1_2600601_3</vt:lpstr>
      <vt:lpstr>SCDPT1!SCDPT1_2600601_4</vt:lpstr>
      <vt:lpstr>SCDPT1!SCDPT1_2600601_5</vt:lpstr>
      <vt:lpstr>SCDPT1!SCDPT1_2600601_6</vt:lpstr>
      <vt:lpstr>SCDPT1!SCDPT1_2600601_7</vt:lpstr>
      <vt:lpstr>SCDPT1!SCDPT1_2600601_8</vt:lpstr>
      <vt:lpstr>SCDPT1!SCDPT1_2600601_9</vt:lpstr>
      <vt:lpstr>SCDPT1!SCDPT1_2600701_1</vt:lpstr>
      <vt:lpstr>SCDPT1!SCDPT1_2600701_10</vt:lpstr>
      <vt:lpstr>SCDPT1!SCDPT1_2600701_11</vt:lpstr>
      <vt:lpstr>SCDPT1!SCDPT1_2600701_12</vt:lpstr>
      <vt:lpstr>SCDPT1!SCDPT1_2600701_13</vt:lpstr>
      <vt:lpstr>SCDPT1!SCDPT1_2600701_14</vt:lpstr>
      <vt:lpstr>SCDPT1!SCDPT1_2600701_15</vt:lpstr>
      <vt:lpstr>SCDPT1!SCDPT1_2600701_16</vt:lpstr>
      <vt:lpstr>SCDPT1!SCDPT1_2600701_17</vt:lpstr>
      <vt:lpstr>SCDPT1!SCDPT1_2600701_18</vt:lpstr>
      <vt:lpstr>SCDPT1!SCDPT1_2600701_19</vt:lpstr>
      <vt:lpstr>SCDPT1!SCDPT1_2600701_2</vt:lpstr>
      <vt:lpstr>SCDPT1!SCDPT1_2600701_20</vt:lpstr>
      <vt:lpstr>SCDPT1!SCDPT1_2600701_21</vt:lpstr>
      <vt:lpstr>SCDPT1!SCDPT1_2600701_22</vt:lpstr>
      <vt:lpstr>SCDPT1!SCDPT1_2600701_23</vt:lpstr>
      <vt:lpstr>SCDPT1!SCDPT1_2600701_24</vt:lpstr>
      <vt:lpstr>SCDPT1!SCDPT1_2600701_25</vt:lpstr>
      <vt:lpstr>SCDPT1!SCDPT1_2600701_27</vt:lpstr>
      <vt:lpstr>SCDPT1!SCDPT1_2600701_28</vt:lpstr>
      <vt:lpstr>SCDPT1!SCDPT1_2600701_29</vt:lpstr>
      <vt:lpstr>SCDPT1!SCDPT1_2600701_3</vt:lpstr>
      <vt:lpstr>SCDPT1!SCDPT1_2600701_4</vt:lpstr>
      <vt:lpstr>SCDPT1!SCDPT1_2600701_5</vt:lpstr>
      <vt:lpstr>SCDPT1!SCDPT1_2600701_6</vt:lpstr>
      <vt:lpstr>SCDPT1!SCDPT1_2600701_7</vt:lpstr>
      <vt:lpstr>SCDPT1!SCDPT1_2600701_8</vt:lpstr>
      <vt:lpstr>SCDPT1!SCDPT1_2600701_9</vt:lpstr>
      <vt:lpstr>SCDPT1!SCDPT1_2699999_10</vt:lpstr>
      <vt:lpstr>SCDPT1!SCDPT1_2699999_11</vt:lpstr>
      <vt:lpstr>SCDPT1!SCDPT1_2699999_12</vt:lpstr>
      <vt:lpstr>SCDPT1!SCDPT1_2699999_13</vt:lpstr>
      <vt:lpstr>SCDPT1!SCDPT1_2699999_14</vt:lpstr>
      <vt:lpstr>SCDPT1!SCDPT1_2699999_15</vt:lpstr>
      <vt:lpstr>SCDPT1!SCDPT1_2699999_19</vt:lpstr>
      <vt:lpstr>SCDPT1!SCDPT1_2699999_20</vt:lpstr>
      <vt:lpstr>SCDPT1!SCDPT1_2699999_7</vt:lpstr>
      <vt:lpstr>SCDPT1!SCDPT1_2699999_9</vt:lpstr>
      <vt:lpstr>SCDPT1!SCDPT1_26BEGIN_1</vt:lpstr>
      <vt:lpstr>SCDPT1!SCDPT1_26BEGIN_10</vt:lpstr>
      <vt:lpstr>SCDPT1!SCDPT1_26BEGIN_11</vt:lpstr>
      <vt:lpstr>SCDPT1!SCDPT1_26BEGIN_12</vt:lpstr>
      <vt:lpstr>SCDPT1!SCDPT1_26BEGIN_13</vt:lpstr>
      <vt:lpstr>SCDPT1!SCDPT1_26BEGIN_14</vt:lpstr>
      <vt:lpstr>SCDPT1!SCDPT1_26BEGIN_15</vt:lpstr>
      <vt:lpstr>SCDPT1!SCDPT1_26BEGIN_16</vt:lpstr>
      <vt:lpstr>SCDPT1!SCDPT1_26BEGIN_17</vt:lpstr>
      <vt:lpstr>SCDPT1!SCDPT1_26BEGIN_18</vt:lpstr>
      <vt:lpstr>SCDPT1!SCDPT1_26BEGIN_19</vt:lpstr>
      <vt:lpstr>SCDPT1!SCDPT1_26BEGIN_2</vt:lpstr>
      <vt:lpstr>SCDPT1!SCDPT1_26BEGIN_20</vt:lpstr>
      <vt:lpstr>SCDPT1!SCDPT1_26BEGIN_21</vt:lpstr>
      <vt:lpstr>SCDPT1!SCDPT1_26BEGIN_22</vt:lpstr>
      <vt:lpstr>SCDPT1!SCDPT1_26BEGIN_23</vt:lpstr>
      <vt:lpstr>SCDPT1!SCDPT1_26BEGIN_24</vt:lpstr>
      <vt:lpstr>SCDPT1!SCDPT1_26BEGIN_25</vt:lpstr>
      <vt:lpstr>SCDPT1!SCDPT1_26BEGIN_26</vt:lpstr>
      <vt:lpstr>SCDPT1!SCDPT1_26BEGIN_27</vt:lpstr>
      <vt:lpstr>SCDPT1!SCDPT1_26BEGIN_28</vt:lpstr>
      <vt:lpstr>SCDPT1!SCDPT1_26BEGIN_29</vt:lpstr>
      <vt:lpstr>SCDPT1!SCDPT1_26BEGIN_3</vt:lpstr>
      <vt:lpstr>SCDPT1!SCDPT1_26BEGIN_4</vt:lpstr>
      <vt:lpstr>SCDPT1!SCDPT1_26BEGIN_5</vt:lpstr>
      <vt:lpstr>SCDPT1!SCDPT1_26BEGIN_6</vt:lpstr>
      <vt:lpstr>SCDPT1!SCDPT1_26BEGIN_7</vt:lpstr>
      <vt:lpstr>SCDPT1!SCDPT1_26BEGIN_8</vt:lpstr>
      <vt:lpstr>SCDPT1!SCDPT1_26BEGIN_9</vt:lpstr>
      <vt:lpstr>SCDPT1!SCDPT1_26ENDIN_10</vt:lpstr>
      <vt:lpstr>SCDPT1!SCDPT1_26ENDIN_11</vt:lpstr>
      <vt:lpstr>SCDPT1!SCDPT1_26ENDIN_12</vt:lpstr>
      <vt:lpstr>SCDPT1!SCDPT1_26ENDIN_13</vt:lpstr>
      <vt:lpstr>SCDPT1!SCDPT1_26ENDIN_14</vt:lpstr>
      <vt:lpstr>SCDPT1!SCDPT1_26ENDIN_15</vt:lpstr>
      <vt:lpstr>SCDPT1!SCDPT1_26ENDIN_16</vt:lpstr>
      <vt:lpstr>SCDPT1!SCDPT1_26ENDIN_17</vt:lpstr>
      <vt:lpstr>SCDPT1!SCDPT1_26ENDIN_18</vt:lpstr>
      <vt:lpstr>SCDPT1!SCDPT1_26ENDIN_19</vt:lpstr>
      <vt:lpstr>SCDPT1!SCDPT1_26ENDIN_2</vt:lpstr>
      <vt:lpstr>SCDPT1!SCDPT1_26ENDIN_20</vt:lpstr>
      <vt:lpstr>SCDPT1!SCDPT1_26ENDIN_21</vt:lpstr>
      <vt:lpstr>SCDPT1!SCDPT1_26ENDIN_22</vt:lpstr>
      <vt:lpstr>SCDPT1!SCDPT1_26ENDIN_23</vt:lpstr>
      <vt:lpstr>SCDPT1!SCDPT1_26ENDIN_24</vt:lpstr>
      <vt:lpstr>SCDPT1!SCDPT1_26ENDIN_25</vt:lpstr>
      <vt:lpstr>SCDPT1!SCDPT1_26ENDIN_26</vt:lpstr>
      <vt:lpstr>SCDPT1!SCDPT1_26ENDIN_27</vt:lpstr>
      <vt:lpstr>SCDPT1!SCDPT1_26ENDIN_28</vt:lpstr>
      <vt:lpstr>SCDPT1!SCDPT1_26ENDIN_29</vt:lpstr>
      <vt:lpstr>SCDPT1!SCDPT1_26ENDIN_3</vt:lpstr>
      <vt:lpstr>SCDPT1!SCDPT1_26ENDIN_4</vt:lpstr>
      <vt:lpstr>SCDPT1!SCDPT1_26ENDIN_5</vt:lpstr>
      <vt:lpstr>SCDPT1!SCDPT1_26ENDIN_6</vt:lpstr>
      <vt:lpstr>SCDPT1!SCDPT1_26ENDIN_7</vt:lpstr>
      <vt:lpstr>SCDPT1!SCDPT1_26ENDIN_8</vt:lpstr>
      <vt:lpstr>SCDPT1!SCDPT1_26ENDIN_9</vt:lpstr>
      <vt:lpstr>SCDPT1!SCDPT1_2700000_Range</vt:lpstr>
      <vt:lpstr>SCDPT1!SCDPT1_2700001_1</vt:lpstr>
      <vt:lpstr>SCDPT1!SCDPT1_2700001_10</vt:lpstr>
      <vt:lpstr>SCDPT1!SCDPT1_2700001_11</vt:lpstr>
      <vt:lpstr>SCDPT1!SCDPT1_2700001_12</vt:lpstr>
      <vt:lpstr>SCDPT1!SCDPT1_2700001_13</vt:lpstr>
      <vt:lpstr>SCDPT1!SCDPT1_2700001_14</vt:lpstr>
      <vt:lpstr>SCDPT1!SCDPT1_2700001_15</vt:lpstr>
      <vt:lpstr>SCDPT1!SCDPT1_2700001_16</vt:lpstr>
      <vt:lpstr>SCDPT1!SCDPT1_2700001_17</vt:lpstr>
      <vt:lpstr>SCDPT1!SCDPT1_2700001_18</vt:lpstr>
      <vt:lpstr>SCDPT1!SCDPT1_2700001_19</vt:lpstr>
      <vt:lpstr>SCDPT1!SCDPT1_2700001_2</vt:lpstr>
      <vt:lpstr>SCDPT1!SCDPT1_2700001_20</vt:lpstr>
      <vt:lpstr>SCDPT1!SCDPT1_2700001_21</vt:lpstr>
      <vt:lpstr>SCDPT1!SCDPT1_2700001_22</vt:lpstr>
      <vt:lpstr>SCDPT1!SCDPT1_2700001_23</vt:lpstr>
      <vt:lpstr>SCDPT1!SCDPT1_2700001_24</vt:lpstr>
      <vt:lpstr>SCDPT1!SCDPT1_2700001_25</vt:lpstr>
      <vt:lpstr>SCDPT1!SCDPT1_2700001_27</vt:lpstr>
      <vt:lpstr>SCDPT1!SCDPT1_2700001_28</vt:lpstr>
      <vt:lpstr>SCDPT1!SCDPT1_2700001_29</vt:lpstr>
      <vt:lpstr>SCDPT1!SCDPT1_2700001_3</vt:lpstr>
      <vt:lpstr>SCDPT1!SCDPT1_2700001_4</vt:lpstr>
      <vt:lpstr>SCDPT1!SCDPT1_2700001_5</vt:lpstr>
      <vt:lpstr>SCDPT1!SCDPT1_2700001_6</vt:lpstr>
      <vt:lpstr>SCDPT1!SCDPT1_2700001_7</vt:lpstr>
      <vt:lpstr>SCDPT1!SCDPT1_2700001_8</vt:lpstr>
      <vt:lpstr>SCDPT1!SCDPT1_2700001_9</vt:lpstr>
      <vt:lpstr>SCDPT1!SCDPT1_2799999_10</vt:lpstr>
      <vt:lpstr>SCDPT1!SCDPT1_2799999_11</vt:lpstr>
      <vt:lpstr>SCDPT1!SCDPT1_2799999_12</vt:lpstr>
      <vt:lpstr>SCDPT1!SCDPT1_2799999_13</vt:lpstr>
      <vt:lpstr>SCDPT1!SCDPT1_2799999_14</vt:lpstr>
      <vt:lpstr>SCDPT1!SCDPT1_2799999_15</vt:lpstr>
      <vt:lpstr>SCDPT1!SCDPT1_2799999_19</vt:lpstr>
      <vt:lpstr>SCDPT1!SCDPT1_2799999_20</vt:lpstr>
      <vt:lpstr>SCDPT1!SCDPT1_2799999_7</vt:lpstr>
      <vt:lpstr>SCDPT1!SCDPT1_2799999_9</vt:lpstr>
      <vt:lpstr>SCDPT1!SCDPT1_27BEGIN_1</vt:lpstr>
      <vt:lpstr>SCDPT1!SCDPT1_27BEGIN_10</vt:lpstr>
      <vt:lpstr>SCDPT1!SCDPT1_27BEGIN_11</vt:lpstr>
      <vt:lpstr>SCDPT1!SCDPT1_27BEGIN_12</vt:lpstr>
      <vt:lpstr>SCDPT1!SCDPT1_27BEGIN_13</vt:lpstr>
      <vt:lpstr>SCDPT1!SCDPT1_27BEGIN_14</vt:lpstr>
      <vt:lpstr>SCDPT1!SCDPT1_27BEGIN_15</vt:lpstr>
      <vt:lpstr>SCDPT1!SCDPT1_27BEGIN_16</vt:lpstr>
      <vt:lpstr>SCDPT1!SCDPT1_27BEGIN_17</vt:lpstr>
      <vt:lpstr>SCDPT1!SCDPT1_27BEGIN_18</vt:lpstr>
      <vt:lpstr>SCDPT1!SCDPT1_27BEGIN_19</vt:lpstr>
      <vt:lpstr>SCDPT1!SCDPT1_27BEGIN_2</vt:lpstr>
      <vt:lpstr>SCDPT1!SCDPT1_27BEGIN_20</vt:lpstr>
      <vt:lpstr>SCDPT1!SCDPT1_27BEGIN_21</vt:lpstr>
      <vt:lpstr>SCDPT1!SCDPT1_27BEGIN_22</vt:lpstr>
      <vt:lpstr>SCDPT1!SCDPT1_27BEGIN_23</vt:lpstr>
      <vt:lpstr>SCDPT1!SCDPT1_27BEGIN_24</vt:lpstr>
      <vt:lpstr>SCDPT1!SCDPT1_27BEGIN_25</vt:lpstr>
      <vt:lpstr>SCDPT1!SCDPT1_27BEGIN_26</vt:lpstr>
      <vt:lpstr>SCDPT1!SCDPT1_27BEGIN_27</vt:lpstr>
      <vt:lpstr>SCDPT1!SCDPT1_27BEGIN_28</vt:lpstr>
      <vt:lpstr>SCDPT1!SCDPT1_27BEGIN_29</vt:lpstr>
      <vt:lpstr>SCDPT1!SCDPT1_27BEGIN_3</vt:lpstr>
      <vt:lpstr>SCDPT1!SCDPT1_27BEGIN_4</vt:lpstr>
      <vt:lpstr>SCDPT1!SCDPT1_27BEGIN_5</vt:lpstr>
      <vt:lpstr>SCDPT1!SCDPT1_27BEGIN_6</vt:lpstr>
      <vt:lpstr>SCDPT1!SCDPT1_27BEGIN_7</vt:lpstr>
      <vt:lpstr>SCDPT1!SCDPT1_27BEGIN_8</vt:lpstr>
      <vt:lpstr>SCDPT1!SCDPT1_27BEGIN_9</vt:lpstr>
      <vt:lpstr>SCDPT1!SCDPT1_27ENDIN_10</vt:lpstr>
      <vt:lpstr>SCDPT1!SCDPT1_27ENDIN_11</vt:lpstr>
      <vt:lpstr>SCDPT1!SCDPT1_27ENDIN_12</vt:lpstr>
      <vt:lpstr>SCDPT1!SCDPT1_27ENDIN_13</vt:lpstr>
      <vt:lpstr>SCDPT1!SCDPT1_27ENDIN_14</vt:lpstr>
      <vt:lpstr>SCDPT1!SCDPT1_27ENDIN_15</vt:lpstr>
      <vt:lpstr>SCDPT1!SCDPT1_27ENDIN_16</vt:lpstr>
      <vt:lpstr>SCDPT1!SCDPT1_27ENDIN_17</vt:lpstr>
      <vt:lpstr>SCDPT1!SCDPT1_27ENDIN_18</vt:lpstr>
      <vt:lpstr>SCDPT1!SCDPT1_27ENDIN_19</vt:lpstr>
      <vt:lpstr>SCDPT1!SCDPT1_27ENDIN_2</vt:lpstr>
      <vt:lpstr>SCDPT1!SCDPT1_27ENDIN_20</vt:lpstr>
      <vt:lpstr>SCDPT1!SCDPT1_27ENDIN_21</vt:lpstr>
      <vt:lpstr>SCDPT1!SCDPT1_27ENDIN_22</vt:lpstr>
      <vt:lpstr>SCDPT1!SCDPT1_27ENDIN_23</vt:lpstr>
      <vt:lpstr>SCDPT1!SCDPT1_27ENDIN_24</vt:lpstr>
      <vt:lpstr>SCDPT1!SCDPT1_27ENDIN_25</vt:lpstr>
      <vt:lpstr>SCDPT1!SCDPT1_27ENDIN_26</vt:lpstr>
      <vt:lpstr>SCDPT1!SCDPT1_27ENDIN_27</vt:lpstr>
      <vt:lpstr>SCDPT1!SCDPT1_27ENDIN_28</vt:lpstr>
      <vt:lpstr>SCDPT1!SCDPT1_27ENDIN_29</vt:lpstr>
      <vt:lpstr>SCDPT1!SCDPT1_27ENDIN_3</vt:lpstr>
      <vt:lpstr>SCDPT1!SCDPT1_27ENDIN_4</vt:lpstr>
      <vt:lpstr>SCDPT1!SCDPT1_27ENDIN_5</vt:lpstr>
      <vt:lpstr>SCDPT1!SCDPT1_27ENDIN_6</vt:lpstr>
      <vt:lpstr>SCDPT1!SCDPT1_27ENDIN_7</vt:lpstr>
      <vt:lpstr>SCDPT1!SCDPT1_27ENDIN_8</vt:lpstr>
      <vt:lpstr>SCDPT1!SCDPT1_27ENDIN_9</vt:lpstr>
      <vt:lpstr>SCDPT1!SCDPT1_2800000_Range</vt:lpstr>
      <vt:lpstr>SCDPT1!SCDPT1_2800001_1</vt:lpstr>
      <vt:lpstr>SCDPT1!SCDPT1_2800001_10</vt:lpstr>
      <vt:lpstr>SCDPT1!SCDPT1_2800001_11</vt:lpstr>
      <vt:lpstr>SCDPT1!SCDPT1_2800001_12</vt:lpstr>
      <vt:lpstr>SCDPT1!SCDPT1_2800001_13</vt:lpstr>
      <vt:lpstr>SCDPT1!SCDPT1_2800001_14</vt:lpstr>
      <vt:lpstr>SCDPT1!SCDPT1_2800001_15</vt:lpstr>
      <vt:lpstr>SCDPT1!SCDPT1_2800001_16</vt:lpstr>
      <vt:lpstr>SCDPT1!SCDPT1_2800001_17</vt:lpstr>
      <vt:lpstr>SCDPT1!SCDPT1_2800001_18</vt:lpstr>
      <vt:lpstr>SCDPT1!SCDPT1_2800001_19</vt:lpstr>
      <vt:lpstr>SCDPT1!SCDPT1_2800001_2</vt:lpstr>
      <vt:lpstr>SCDPT1!SCDPT1_2800001_20</vt:lpstr>
      <vt:lpstr>SCDPT1!SCDPT1_2800001_21</vt:lpstr>
      <vt:lpstr>SCDPT1!SCDPT1_2800001_22</vt:lpstr>
      <vt:lpstr>SCDPT1!SCDPT1_2800001_23</vt:lpstr>
      <vt:lpstr>SCDPT1!SCDPT1_2800001_24</vt:lpstr>
      <vt:lpstr>SCDPT1!SCDPT1_2800001_25</vt:lpstr>
      <vt:lpstr>SCDPT1!SCDPT1_2800001_27</vt:lpstr>
      <vt:lpstr>SCDPT1!SCDPT1_2800001_28</vt:lpstr>
      <vt:lpstr>SCDPT1!SCDPT1_2800001_29</vt:lpstr>
      <vt:lpstr>SCDPT1!SCDPT1_2800001_3</vt:lpstr>
      <vt:lpstr>SCDPT1!SCDPT1_2800001_4</vt:lpstr>
      <vt:lpstr>SCDPT1!SCDPT1_2800001_5</vt:lpstr>
      <vt:lpstr>SCDPT1!SCDPT1_2800001_6</vt:lpstr>
      <vt:lpstr>SCDPT1!SCDPT1_2800001_7</vt:lpstr>
      <vt:lpstr>SCDPT1!SCDPT1_2800001_8</vt:lpstr>
      <vt:lpstr>SCDPT1!SCDPT1_2800001_9</vt:lpstr>
      <vt:lpstr>SCDPT1!SCDPT1_2899999_10</vt:lpstr>
      <vt:lpstr>SCDPT1!SCDPT1_2899999_11</vt:lpstr>
      <vt:lpstr>SCDPT1!SCDPT1_2899999_12</vt:lpstr>
      <vt:lpstr>SCDPT1!SCDPT1_2899999_13</vt:lpstr>
      <vt:lpstr>SCDPT1!SCDPT1_2899999_14</vt:lpstr>
      <vt:lpstr>SCDPT1!SCDPT1_2899999_15</vt:lpstr>
      <vt:lpstr>SCDPT1!SCDPT1_2899999_19</vt:lpstr>
      <vt:lpstr>SCDPT1!SCDPT1_2899999_20</vt:lpstr>
      <vt:lpstr>SCDPT1!SCDPT1_2899999_7</vt:lpstr>
      <vt:lpstr>SCDPT1!SCDPT1_2899999_9</vt:lpstr>
      <vt:lpstr>SCDPT1!SCDPT1_28BEGIN_1</vt:lpstr>
      <vt:lpstr>SCDPT1!SCDPT1_28BEGIN_10</vt:lpstr>
      <vt:lpstr>SCDPT1!SCDPT1_28BEGIN_11</vt:lpstr>
      <vt:lpstr>SCDPT1!SCDPT1_28BEGIN_12</vt:lpstr>
      <vt:lpstr>SCDPT1!SCDPT1_28BEGIN_13</vt:lpstr>
      <vt:lpstr>SCDPT1!SCDPT1_28BEGIN_14</vt:lpstr>
      <vt:lpstr>SCDPT1!SCDPT1_28BEGIN_15</vt:lpstr>
      <vt:lpstr>SCDPT1!SCDPT1_28BEGIN_16</vt:lpstr>
      <vt:lpstr>SCDPT1!SCDPT1_28BEGIN_17</vt:lpstr>
      <vt:lpstr>SCDPT1!SCDPT1_28BEGIN_18</vt:lpstr>
      <vt:lpstr>SCDPT1!SCDPT1_28BEGIN_19</vt:lpstr>
      <vt:lpstr>SCDPT1!SCDPT1_28BEGIN_2</vt:lpstr>
      <vt:lpstr>SCDPT1!SCDPT1_28BEGIN_20</vt:lpstr>
      <vt:lpstr>SCDPT1!SCDPT1_28BEGIN_21</vt:lpstr>
      <vt:lpstr>SCDPT1!SCDPT1_28BEGIN_22</vt:lpstr>
      <vt:lpstr>SCDPT1!SCDPT1_28BEGIN_23</vt:lpstr>
      <vt:lpstr>SCDPT1!SCDPT1_28BEGIN_24</vt:lpstr>
      <vt:lpstr>SCDPT1!SCDPT1_28BEGIN_25</vt:lpstr>
      <vt:lpstr>SCDPT1!SCDPT1_28BEGIN_26</vt:lpstr>
      <vt:lpstr>SCDPT1!SCDPT1_28BEGIN_27</vt:lpstr>
      <vt:lpstr>SCDPT1!SCDPT1_28BEGIN_28</vt:lpstr>
      <vt:lpstr>SCDPT1!SCDPT1_28BEGIN_29</vt:lpstr>
      <vt:lpstr>SCDPT1!SCDPT1_28BEGIN_3</vt:lpstr>
      <vt:lpstr>SCDPT1!SCDPT1_28BEGIN_4</vt:lpstr>
      <vt:lpstr>SCDPT1!SCDPT1_28BEGIN_5</vt:lpstr>
      <vt:lpstr>SCDPT1!SCDPT1_28BEGIN_6</vt:lpstr>
      <vt:lpstr>SCDPT1!SCDPT1_28BEGIN_7</vt:lpstr>
      <vt:lpstr>SCDPT1!SCDPT1_28BEGIN_8</vt:lpstr>
      <vt:lpstr>SCDPT1!SCDPT1_28BEGIN_9</vt:lpstr>
      <vt:lpstr>SCDPT1!SCDPT1_28ENDIN_10</vt:lpstr>
      <vt:lpstr>SCDPT1!SCDPT1_28ENDIN_11</vt:lpstr>
      <vt:lpstr>SCDPT1!SCDPT1_28ENDIN_12</vt:lpstr>
      <vt:lpstr>SCDPT1!SCDPT1_28ENDIN_13</vt:lpstr>
      <vt:lpstr>SCDPT1!SCDPT1_28ENDIN_14</vt:lpstr>
      <vt:lpstr>SCDPT1!SCDPT1_28ENDIN_15</vt:lpstr>
      <vt:lpstr>SCDPT1!SCDPT1_28ENDIN_16</vt:lpstr>
      <vt:lpstr>SCDPT1!SCDPT1_28ENDIN_17</vt:lpstr>
      <vt:lpstr>SCDPT1!SCDPT1_28ENDIN_18</vt:lpstr>
      <vt:lpstr>SCDPT1!SCDPT1_28ENDIN_19</vt:lpstr>
      <vt:lpstr>SCDPT1!SCDPT1_28ENDIN_2</vt:lpstr>
      <vt:lpstr>SCDPT1!SCDPT1_28ENDIN_20</vt:lpstr>
      <vt:lpstr>SCDPT1!SCDPT1_28ENDIN_21</vt:lpstr>
      <vt:lpstr>SCDPT1!SCDPT1_28ENDIN_22</vt:lpstr>
      <vt:lpstr>SCDPT1!SCDPT1_28ENDIN_23</vt:lpstr>
      <vt:lpstr>SCDPT1!SCDPT1_28ENDIN_24</vt:lpstr>
      <vt:lpstr>SCDPT1!SCDPT1_28ENDIN_25</vt:lpstr>
      <vt:lpstr>SCDPT1!SCDPT1_28ENDIN_26</vt:lpstr>
      <vt:lpstr>SCDPT1!SCDPT1_28ENDIN_27</vt:lpstr>
      <vt:lpstr>SCDPT1!SCDPT1_28ENDIN_28</vt:lpstr>
      <vt:lpstr>SCDPT1!SCDPT1_28ENDIN_29</vt:lpstr>
      <vt:lpstr>SCDPT1!SCDPT1_28ENDIN_3</vt:lpstr>
      <vt:lpstr>SCDPT1!SCDPT1_28ENDIN_4</vt:lpstr>
      <vt:lpstr>SCDPT1!SCDPT1_28ENDIN_5</vt:lpstr>
      <vt:lpstr>SCDPT1!SCDPT1_28ENDIN_6</vt:lpstr>
      <vt:lpstr>SCDPT1!SCDPT1_28ENDIN_7</vt:lpstr>
      <vt:lpstr>SCDPT1!SCDPT1_28ENDIN_8</vt:lpstr>
      <vt:lpstr>SCDPT1!SCDPT1_28ENDIN_9</vt:lpstr>
      <vt:lpstr>SCDPT1!SCDPT1_3199999_10</vt:lpstr>
      <vt:lpstr>SCDPT1!SCDPT1_3199999_11</vt:lpstr>
      <vt:lpstr>SCDPT1!SCDPT1_3199999_12</vt:lpstr>
      <vt:lpstr>SCDPT1!SCDPT1_3199999_13</vt:lpstr>
      <vt:lpstr>SCDPT1!SCDPT1_3199999_14</vt:lpstr>
      <vt:lpstr>SCDPT1!SCDPT1_3199999_15</vt:lpstr>
      <vt:lpstr>SCDPT1!SCDPT1_3199999_19</vt:lpstr>
      <vt:lpstr>SCDPT1!SCDPT1_3199999_20</vt:lpstr>
      <vt:lpstr>SCDPT1!SCDPT1_3199999_7</vt:lpstr>
      <vt:lpstr>SCDPT1!SCDPT1_3199999_9</vt:lpstr>
      <vt:lpstr>SCDPT1!SCDPT1_3200000_Range</vt:lpstr>
      <vt:lpstr>SCDPT1!SCDPT1_3200001_1</vt:lpstr>
      <vt:lpstr>SCDPT1!SCDPT1_3200001_10</vt:lpstr>
      <vt:lpstr>SCDPT1!SCDPT1_3200001_11</vt:lpstr>
      <vt:lpstr>SCDPT1!SCDPT1_3200001_12</vt:lpstr>
      <vt:lpstr>SCDPT1!SCDPT1_3200001_13</vt:lpstr>
      <vt:lpstr>SCDPT1!SCDPT1_3200001_14</vt:lpstr>
      <vt:lpstr>SCDPT1!SCDPT1_3200001_15</vt:lpstr>
      <vt:lpstr>SCDPT1!SCDPT1_3200001_16</vt:lpstr>
      <vt:lpstr>SCDPT1!SCDPT1_3200001_17</vt:lpstr>
      <vt:lpstr>SCDPT1!SCDPT1_3200001_18</vt:lpstr>
      <vt:lpstr>SCDPT1!SCDPT1_3200001_19</vt:lpstr>
      <vt:lpstr>SCDPT1!SCDPT1_3200001_2</vt:lpstr>
      <vt:lpstr>SCDPT1!SCDPT1_3200001_20</vt:lpstr>
      <vt:lpstr>SCDPT1!SCDPT1_3200001_21</vt:lpstr>
      <vt:lpstr>SCDPT1!SCDPT1_3200001_22</vt:lpstr>
      <vt:lpstr>SCDPT1!SCDPT1_3200001_24</vt:lpstr>
      <vt:lpstr>SCDPT1!SCDPT1_3200001_25</vt:lpstr>
      <vt:lpstr>SCDPT1!SCDPT1_3200001_27</vt:lpstr>
      <vt:lpstr>SCDPT1!SCDPT1_3200001_28</vt:lpstr>
      <vt:lpstr>SCDPT1!SCDPT1_3200001_29</vt:lpstr>
      <vt:lpstr>SCDPT1!SCDPT1_3200001_3</vt:lpstr>
      <vt:lpstr>SCDPT1!SCDPT1_3200001_4</vt:lpstr>
      <vt:lpstr>SCDPT1!SCDPT1_3200001_5</vt:lpstr>
      <vt:lpstr>SCDPT1!SCDPT1_3200001_6</vt:lpstr>
      <vt:lpstr>SCDPT1!SCDPT1_3200001_7</vt:lpstr>
      <vt:lpstr>SCDPT1!SCDPT1_3200001_8</vt:lpstr>
      <vt:lpstr>SCDPT1!SCDPT1_3200001_9</vt:lpstr>
      <vt:lpstr>SCDPT1!SCDPT1_3200101_1</vt:lpstr>
      <vt:lpstr>SCDPT1!SCDPT1_3200101_10</vt:lpstr>
      <vt:lpstr>SCDPT1!SCDPT1_3200101_11</vt:lpstr>
      <vt:lpstr>SCDPT1!SCDPT1_3200101_12</vt:lpstr>
      <vt:lpstr>SCDPT1!SCDPT1_3200101_13</vt:lpstr>
      <vt:lpstr>SCDPT1!SCDPT1_3200101_14</vt:lpstr>
      <vt:lpstr>SCDPT1!SCDPT1_3200101_15</vt:lpstr>
      <vt:lpstr>SCDPT1!SCDPT1_3200101_16</vt:lpstr>
      <vt:lpstr>SCDPT1!SCDPT1_3200101_17</vt:lpstr>
      <vt:lpstr>SCDPT1!SCDPT1_3200101_18</vt:lpstr>
      <vt:lpstr>SCDPT1!SCDPT1_3200101_19</vt:lpstr>
      <vt:lpstr>SCDPT1!SCDPT1_3200101_2</vt:lpstr>
      <vt:lpstr>SCDPT1!SCDPT1_3200101_20</vt:lpstr>
      <vt:lpstr>SCDPT1!SCDPT1_3200101_21</vt:lpstr>
      <vt:lpstr>SCDPT1!SCDPT1_3200101_22</vt:lpstr>
      <vt:lpstr>SCDPT1!SCDPT1_3200101_24</vt:lpstr>
      <vt:lpstr>SCDPT1!SCDPT1_3200101_25</vt:lpstr>
      <vt:lpstr>SCDPT1!SCDPT1_3200101_27</vt:lpstr>
      <vt:lpstr>SCDPT1!SCDPT1_3200101_28</vt:lpstr>
      <vt:lpstr>SCDPT1!SCDPT1_3200101_29</vt:lpstr>
      <vt:lpstr>SCDPT1!SCDPT1_3200101_3</vt:lpstr>
      <vt:lpstr>SCDPT1!SCDPT1_3200101_4</vt:lpstr>
      <vt:lpstr>SCDPT1!SCDPT1_3200101_5</vt:lpstr>
      <vt:lpstr>SCDPT1!SCDPT1_3200101_6</vt:lpstr>
      <vt:lpstr>SCDPT1!SCDPT1_3200101_7</vt:lpstr>
      <vt:lpstr>SCDPT1!SCDPT1_3200101_8</vt:lpstr>
      <vt:lpstr>SCDPT1!SCDPT1_3200101_9</vt:lpstr>
      <vt:lpstr>SCDPT1!SCDPT1_3200201_1</vt:lpstr>
      <vt:lpstr>SCDPT1!SCDPT1_3200201_10</vt:lpstr>
      <vt:lpstr>SCDPT1!SCDPT1_3200201_11</vt:lpstr>
      <vt:lpstr>SCDPT1!SCDPT1_3200201_12</vt:lpstr>
      <vt:lpstr>SCDPT1!SCDPT1_3200201_13</vt:lpstr>
      <vt:lpstr>SCDPT1!SCDPT1_3200201_14</vt:lpstr>
      <vt:lpstr>SCDPT1!SCDPT1_3200201_15</vt:lpstr>
      <vt:lpstr>SCDPT1!SCDPT1_3200201_16</vt:lpstr>
      <vt:lpstr>SCDPT1!SCDPT1_3200201_17</vt:lpstr>
      <vt:lpstr>SCDPT1!SCDPT1_3200201_18</vt:lpstr>
      <vt:lpstr>SCDPT1!SCDPT1_3200201_19</vt:lpstr>
      <vt:lpstr>SCDPT1!SCDPT1_3200201_2</vt:lpstr>
      <vt:lpstr>SCDPT1!SCDPT1_3200201_20</vt:lpstr>
      <vt:lpstr>SCDPT1!SCDPT1_3200201_21</vt:lpstr>
      <vt:lpstr>SCDPT1!SCDPT1_3200201_22</vt:lpstr>
      <vt:lpstr>SCDPT1!SCDPT1_3200201_24</vt:lpstr>
      <vt:lpstr>SCDPT1!SCDPT1_3200201_25</vt:lpstr>
      <vt:lpstr>SCDPT1!SCDPT1_3200201_27</vt:lpstr>
      <vt:lpstr>SCDPT1!SCDPT1_3200201_28</vt:lpstr>
      <vt:lpstr>SCDPT1!SCDPT1_3200201_29</vt:lpstr>
      <vt:lpstr>SCDPT1!SCDPT1_3200201_3</vt:lpstr>
      <vt:lpstr>SCDPT1!SCDPT1_3200201_4</vt:lpstr>
      <vt:lpstr>SCDPT1!SCDPT1_3200201_5</vt:lpstr>
      <vt:lpstr>SCDPT1!SCDPT1_3200201_6</vt:lpstr>
      <vt:lpstr>SCDPT1!SCDPT1_3200201_7</vt:lpstr>
      <vt:lpstr>SCDPT1!SCDPT1_3200201_8</vt:lpstr>
      <vt:lpstr>SCDPT1!SCDPT1_3200201_9</vt:lpstr>
      <vt:lpstr>SCDPT1!SCDPT1_3200301_1</vt:lpstr>
      <vt:lpstr>SCDPT1!SCDPT1_3200301_10</vt:lpstr>
      <vt:lpstr>SCDPT1!SCDPT1_3200301_11</vt:lpstr>
      <vt:lpstr>SCDPT1!SCDPT1_3200301_12</vt:lpstr>
      <vt:lpstr>SCDPT1!SCDPT1_3200301_13</vt:lpstr>
      <vt:lpstr>SCDPT1!SCDPT1_3200301_14</vt:lpstr>
      <vt:lpstr>SCDPT1!SCDPT1_3200301_15</vt:lpstr>
      <vt:lpstr>SCDPT1!SCDPT1_3200301_16</vt:lpstr>
      <vt:lpstr>SCDPT1!SCDPT1_3200301_17</vt:lpstr>
      <vt:lpstr>SCDPT1!SCDPT1_3200301_18</vt:lpstr>
      <vt:lpstr>SCDPT1!SCDPT1_3200301_19</vt:lpstr>
      <vt:lpstr>SCDPT1!SCDPT1_3200301_2</vt:lpstr>
      <vt:lpstr>SCDPT1!SCDPT1_3200301_20</vt:lpstr>
      <vt:lpstr>SCDPT1!SCDPT1_3200301_21</vt:lpstr>
      <vt:lpstr>SCDPT1!SCDPT1_3200301_22</vt:lpstr>
      <vt:lpstr>SCDPT1!SCDPT1_3200301_24</vt:lpstr>
      <vt:lpstr>SCDPT1!SCDPT1_3200301_25</vt:lpstr>
      <vt:lpstr>SCDPT1!SCDPT1_3200301_27</vt:lpstr>
      <vt:lpstr>SCDPT1!SCDPT1_3200301_28</vt:lpstr>
      <vt:lpstr>SCDPT1!SCDPT1_3200301_29</vt:lpstr>
      <vt:lpstr>SCDPT1!SCDPT1_3200301_3</vt:lpstr>
      <vt:lpstr>SCDPT1!SCDPT1_3200301_4</vt:lpstr>
      <vt:lpstr>SCDPT1!SCDPT1_3200301_5</vt:lpstr>
      <vt:lpstr>SCDPT1!SCDPT1_3200301_6</vt:lpstr>
      <vt:lpstr>SCDPT1!SCDPT1_3200301_7</vt:lpstr>
      <vt:lpstr>SCDPT1!SCDPT1_3200301_8</vt:lpstr>
      <vt:lpstr>SCDPT1!SCDPT1_3200301_9</vt:lpstr>
      <vt:lpstr>SCDPT1!SCDPT1_3200401_1</vt:lpstr>
      <vt:lpstr>SCDPT1!SCDPT1_3200401_10</vt:lpstr>
      <vt:lpstr>SCDPT1!SCDPT1_3200401_11</vt:lpstr>
      <vt:lpstr>SCDPT1!SCDPT1_3200401_12</vt:lpstr>
      <vt:lpstr>SCDPT1!SCDPT1_3200401_13</vt:lpstr>
      <vt:lpstr>SCDPT1!SCDPT1_3200401_14</vt:lpstr>
      <vt:lpstr>SCDPT1!SCDPT1_3200401_15</vt:lpstr>
      <vt:lpstr>SCDPT1!SCDPT1_3200401_16</vt:lpstr>
      <vt:lpstr>SCDPT1!SCDPT1_3200401_17</vt:lpstr>
      <vt:lpstr>SCDPT1!SCDPT1_3200401_18</vt:lpstr>
      <vt:lpstr>SCDPT1!SCDPT1_3200401_19</vt:lpstr>
      <vt:lpstr>SCDPT1!SCDPT1_3200401_2</vt:lpstr>
      <vt:lpstr>SCDPT1!SCDPT1_3200401_20</vt:lpstr>
      <vt:lpstr>SCDPT1!SCDPT1_3200401_21</vt:lpstr>
      <vt:lpstr>SCDPT1!SCDPT1_3200401_22</vt:lpstr>
      <vt:lpstr>SCDPT1!SCDPT1_3200401_24</vt:lpstr>
      <vt:lpstr>SCDPT1!SCDPT1_3200401_25</vt:lpstr>
      <vt:lpstr>SCDPT1!SCDPT1_3200401_27</vt:lpstr>
      <vt:lpstr>SCDPT1!SCDPT1_3200401_28</vt:lpstr>
      <vt:lpstr>SCDPT1!SCDPT1_3200401_29</vt:lpstr>
      <vt:lpstr>SCDPT1!SCDPT1_3200401_3</vt:lpstr>
      <vt:lpstr>SCDPT1!SCDPT1_3200401_4</vt:lpstr>
      <vt:lpstr>SCDPT1!SCDPT1_3200401_5</vt:lpstr>
      <vt:lpstr>SCDPT1!SCDPT1_3200401_6</vt:lpstr>
      <vt:lpstr>SCDPT1!SCDPT1_3200401_7</vt:lpstr>
      <vt:lpstr>SCDPT1!SCDPT1_3200401_8</vt:lpstr>
      <vt:lpstr>SCDPT1!SCDPT1_3200401_9</vt:lpstr>
      <vt:lpstr>SCDPT1!SCDPT1_3200501_1</vt:lpstr>
      <vt:lpstr>SCDPT1!SCDPT1_3200501_10</vt:lpstr>
      <vt:lpstr>SCDPT1!SCDPT1_3200501_11</vt:lpstr>
      <vt:lpstr>SCDPT1!SCDPT1_3200501_12</vt:lpstr>
      <vt:lpstr>SCDPT1!SCDPT1_3200501_13</vt:lpstr>
      <vt:lpstr>SCDPT1!SCDPT1_3200501_14</vt:lpstr>
      <vt:lpstr>SCDPT1!SCDPT1_3200501_15</vt:lpstr>
      <vt:lpstr>SCDPT1!SCDPT1_3200501_16</vt:lpstr>
      <vt:lpstr>SCDPT1!SCDPT1_3200501_17</vt:lpstr>
      <vt:lpstr>SCDPT1!SCDPT1_3200501_18</vt:lpstr>
      <vt:lpstr>SCDPT1!SCDPT1_3200501_19</vt:lpstr>
      <vt:lpstr>SCDPT1!SCDPT1_3200501_2</vt:lpstr>
      <vt:lpstr>SCDPT1!SCDPT1_3200501_20</vt:lpstr>
      <vt:lpstr>SCDPT1!SCDPT1_3200501_21</vt:lpstr>
      <vt:lpstr>SCDPT1!SCDPT1_3200501_22</vt:lpstr>
      <vt:lpstr>SCDPT1!SCDPT1_3200501_24</vt:lpstr>
      <vt:lpstr>SCDPT1!SCDPT1_3200501_25</vt:lpstr>
      <vt:lpstr>SCDPT1!SCDPT1_3200501_27</vt:lpstr>
      <vt:lpstr>SCDPT1!SCDPT1_3200501_28</vt:lpstr>
      <vt:lpstr>SCDPT1!SCDPT1_3200501_29</vt:lpstr>
      <vt:lpstr>SCDPT1!SCDPT1_3200501_3</vt:lpstr>
      <vt:lpstr>SCDPT1!SCDPT1_3200501_4</vt:lpstr>
      <vt:lpstr>SCDPT1!SCDPT1_3200501_5</vt:lpstr>
      <vt:lpstr>SCDPT1!SCDPT1_3200501_6</vt:lpstr>
      <vt:lpstr>SCDPT1!SCDPT1_3200501_7</vt:lpstr>
      <vt:lpstr>SCDPT1!SCDPT1_3200501_8</vt:lpstr>
      <vt:lpstr>SCDPT1!SCDPT1_3200501_9</vt:lpstr>
      <vt:lpstr>SCDPT1!SCDPT1_3200601_1</vt:lpstr>
      <vt:lpstr>SCDPT1!SCDPT1_3200601_10</vt:lpstr>
      <vt:lpstr>SCDPT1!SCDPT1_3200601_11</vt:lpstr>
      <vt:lpstr>SCDPT1!SCDPT1_3200601_12</vt:lpstr>
      <vt:lpstr>SCDPT1!SCDPT1_3200601_13</vt:lpstr>
      <vt:lpstr>SCDPT1!SCDPT1_3200601_14</vt:lpstr>
      <vt:lpstr>SCDPT1!SCDPT1_3200601_15</vt:lpstr>
      <vt:lpstr>SCDPT1!SCDPT1_3200601_16</vt:lpstr>
      <vt:lpstr>SCDPT1!SCDPT1_3200601_17</vt:lpstr>
      <vt:lpstr>SCDPT1!SCDPT1_3200601_18</vt:lpstr>
      <vt:lpstr>SCDPT1!SCDPT1_3200601_19</vt:lpstr>
      <vt:lpstr>SCDPT1!SCDPT1_3200601_2</vt:lpstr>
      <vt:lpstr>SCDPT1!SCDPT1_3200601_20</vt:lpstr>
      <vt:lpstr>SCDPT1!SCDPT1_3200601_21</vt:lpstr>
      <vt:lpstr>SCDPT1!SCDPT1_3200601_22</vt:lpstr>
      <vt:lpstr>SCDPT1!SCDPT1_3200601_24</vt:lpstr>
      <vt:lpstr>SCDPT1!SCDPT1_3200601_25</vt:lpstr>
      <vt:lpstr>SCDPT1!SCDPT1_3200601_27</vt:lpstr>
      <vt:lpstr>SCDPT1!SCDPT1_3200601_28</vt:lpstr>
      <vt:lpstr>SCDPT1!SCDPT1_3200601_29</vt:lpstr>
      <vt:lpstr>SCDPT1!SCDPT1_3200601_3</vt:lpstr>
      <vt:lpstr>SCDPT1!SCDPT1_3200601_4</vt:lpstr>
      <vt:lpstr>SCDPT1!SCDPT1_3200601_5</vt:lpstr>
      <vt:lpstr>SCDPT1!SCDPT1_3200601_6</vt:lpstr>
      <vt:lpstr>SCDPT1!SCDPT1_3200601_7</vt:lpstr>
      <vt:lpstr>SCDPT1!SCDPT1_3200601_8</vt:lpstr>
      <vt:lpstr>SCDPT1!SCDPT1_3200601_9</vt:lpstr>
      <vt:lpstr>SCDPT1!SCDPT1_3200701_1</vt:lpstr>
      <vt:lpstr>SCDPT1!SCDPT1_3200701_10</vt:lpstr>
      <vt:lpstr>SCDPT1!SCDPT1_3200701_11</vt:lpstr>
      <vt:lpstr>SCDPT1!SCDPT1_3200701_12</vt:lpstr>
      <vt:lpstr>SCDPT1!SCDPT1_3200701_13</vt:lpstr>
      <vt:lpstr>SCDPT1!SCDPT1_3200701_14</vt:lpstr>
      <vt:lpstr>SCDPT1!SCDPT1_3200701_15</vt:lpstr>
      <vt:lpstr>SCDPT1!SCDPT1_3200701_16</vt:lpstr>
      <vt:lpstr>SCDPT1!SCDPT1_3200701_17</vt:lpstr>
      <vt:lpstr>SCDPT1!SCDPT1_3200701_18</vt:lpstr>
      <vt:lpstr>SCDPT1!SCDPT1_3200701_19</vt:lpstr>
      <vt:lpstr>SCDPT1!SCDPT1_3200701_2</vt:lpstr>
      <vt:lpstr>SCDPT1!SCDPT1_3200701_20</vt:lpstr>
      <vt:lpstr>SCDPT1!SCDPT1_3200701_21</vt:lpstr>
      <vt:lpstr>SCDPT1!SCDPT1_3200701_22</vt:lpstr>
      <vt:lpstr>SCDPT1!SCDPT1_3200701_24</vt:lpstr>
      <vt:lpstr>SCDPT1!SCDPT1_3200701_25</vt:lpstr>
      <vt:lpstr>SCDPT1!SCDPT1_3200701_27</vt:lpstr>
      <vt:lpstr>SCDPT1!SCDPT1_3200701_28</vt:lpstr>
      <vt:lpstr>SCDPT1!SCDPT1_3200701_29</vt:lpstr>
      <vt:lpstr>SCDPT1!SCDPT1_3200701_3</vt:lpstr>
      <vt:lpstr>SCDPT1!SCDPT1_3200701_4</vt:lpstr>
      <vt:lpstr>SCDPT1!SCDPT1_3200701_5</vt:lpstr>
      <vt:lpstr>SCDPT1!SCDPT1_3200701_6</vt:lpstr>
      <vt:lpstr>SCDPT1!SCDPT1_3200701_7</vt:lpstr>
      <vt:lpstr>SCDPT1!SCDPT1_3200701_8</vt:lpstr>
      <vt:lpstr>SCDPT1!SCDPT1_3200701_9</vt:lpstr>
      <vt:lpstr>SCDPT1!SCDPT1_3200801_1</vt:lpstr>
      <vt:lpstr>SCDPT1!SCDPT1_3200801_10</vt:lpstr>
      <vt:lpstr>SCDPT1!SCDPT1_3200801_11</vt:lpstr>
      <vt:lpstr>SCDPT1!SCDPT1_3200801_12</vt:lpstr>
      <vt:lpstr>SCDPT1!SCDPT1_3200801_13</vt:lpstr>
      <vt:lpstr>SCDPT1!SCDPT1_3200801_14</vt:lpstr>
      <vt:lpstr>SCDPT1!SCDPT1_3200801_15</vt:lpstr>
      <vt:lpstr>SCDPT1!SCDPT1_3200801_16</vt:lpstr>
      <vt:lpstr>SCDPT1!SCDPT1_3200801_17</vt:lpstr>
      <vt:lpstr>SCDPT1!SCDPT1_3200801_18</vt:lpstr>
      <vt:lpstr>SCDPT1!SCDPT1_3200801_19</vt:lpstr>
      <vt:lpstr>SCDPT1!SCDPT1_3200801_2</vt:lpstr>
      <vt:lpstr>SCDPT1!SCDPT1_3200801_20</vt:lpstr>
      <vt:lpstr>SCDPT1!SCDPT1_3200801_21</vt:lpstr>
      <vt:lpstr>SCDPT1!SCDPT1_3200801_22</vt:lpstr>
      <vt:lpstr>SCDPT1!SCDPT1_3200801_24</vt:lpstr>
      <vt:lpstr>SCDPT1!SCDPT1_3200801_25</vt:lpstr>
      <vt:lpstr>SCDPT1!SCDPT1_3200801_27</vt:lpstr>
      <vt:lpstr>SCDPT1!SCDPT1_3200801_28</vt:lpstr>
      <vt:lpstr>SCDPT1!SCDPT1_3200801_29</vt:lpstr>
      <vt:lpstr>SCDPT1!SCDPT1_3200801_3</vt:lpstr>
      <vt:lpstr>SCDPT1!SCDPT1_3200801_4</vt:lpstr>
      <vt:lpstr>SCDPT1!SCDPT1_3200801_5</vt:lpstr>
      <vt:lpstr>SCDPT1!SCDPT1_3200801_6</vt:lpstr>
      <vt:lpstr>SCDPT1!SCDPT1_3200801_7</vt:lpstr>
      <vt:lpstr>SCDPT1!SCDPT1_3200801_8</vt:lpstr>
      <vt:lpstr>SCDPT1!SCDPT1_3200801_9</vt:lpstr>
      <vt:lpstr>SCDPT1!SCDPT1_3200901_1</vt:lpstr>
      <vt:lpstr>SCDPT1!SCDPT1_3200901_10</vt:lpstr>
      <vt:lpstr>SCDPT1!SCDPT1_3200901_11</vt:lpstr>
      <vt:lpstr>SCDPT1!SCDPT1_3200901_12</vt:lpstr>
      <vt:lpstr>SCDPT1!SCDPT1_3200901_13</vt:lpstr>
      <vt:lpstr>SCDPT1!SCDPT1_3200901_14</vt:lpstr>
      <vt:lpstr>SCDPT1!SCDPT1_3200901_15</vt:lpstr>
      <vt:lpstr>SCDPT1!SCDPT1_3200901_16</vt:lpstr>
      <vt:lpstr>SCDPT1!SCDPT1_3200901_17</vt:lpstr>
      <vt:lpstr>SCDPT1!SCDPT1_3200901_18</vt:lpstr>
      <vt:lpstr>SCDPT1!SCDPT1_3200901_19</vt:lpstr>
      <vt:lpstr>SCDPT1!SCDPT1_3200901_2</vt:lpstr>
      <vt:lpstr>SCDPT1!SCDPT1_3200901_20</vt:lpstr>
      <vt:lpstr>SCDPT1!SCDPT1_3200901_21</vt:lpstr>
      <vt:lpstr>SCDPT1!SCDPT1_3200901_22</vt:lpstr>
      <vt:lpstr>SCDPT1!SCDPT1_3200901_24</vt:lpstr>
      <vt:lpstr>SCDPT1!SCDPT1_3200901_25</vt:lpstr>
      <vt:lpstr>SCDPT1!SCDPT1_3200901_27</vt:lpstr>
      <vt:lpstr>SCDPT1!SCDPT1_3200901_28</vt:lpstr>
      <vt:lpstr>SCDPT1!SCDPT1_3200901_29</vt:lpstr>
      <vt:lpstr>SCDPT1!SCDPT1_3200901_3</vt:lpstr>
      <vt:lpstr>SCDPT1!SCDPT1_3200901_4</vt:lpstr>
      <vt:lpstr>SCDPT1!SCDPT1_3200901_5</vt:lpstr>
      <vt:lpstr>SCDPT1!SCDPT1_3200901_6</vt:lpstr>
      <vt:lpstr>SCDPT1!SCDPT1_3200901_7</vt:lpstr>
      <vt:lpstr>SCDPT1!SCDPT1_3200901_8</vt:lpstr>
      <vt:lpstr>SCDPT1!SCDPT1_3200901_9</vt:lpstr>
      <vt:lpstr>SCDPT1!SCDPT1_3201001_1</vt:lpstr>
      <vt:lpstr>SCDPT1!SCDPT1_3201001_10</vt:lpstr>
      <vt:lpstr>SCDPT1!SCDPT1_3201001_11</vt:lpstr>
      <vt:lpstr>SCDPT1!SCDPT1_3201001_12</vt:lpstr>
      <vt:lpstr>SCDPT1!SCDPT1_3201001_13</vt:lpstr>
      <vt:lpstr>SCDPT1!SCDPT1_3201001_14</vt:lpstr>
      <vt:lpstr>SCDPT1!SCDPT1_3201001_15</vt:lpstr>
      <vt:lpstr>SCDPT1!SCDPT1_3201001_16</vt:lpstr>
      <vt:lpstr>SCDPT1!SCDPT1_3201001_17</vt:lpstr>
      <vt:lpstr>SCDPT1!SCDPT1_3201001_18</vt:lpstr>
      <vt:lpstr>SCDPT1!SCDPT1_3201001_19</vt:lpstr>
      <vt:lpstr>SCDPT1!SCDPT1_3201001_2</vt:lpstr>
      <vt:lpstr>SCDPT1!SCDPT1_3201001_20</vt:lpstr>
      <vt:lpstr>SCDPT1!SCDPT1_3201001_21</vt:lpstr>
      <vt:lpstr>SCDPT1!SCDPT1_3201001_22</vt:lpstr>
      <vt:lpstr>SCDPT1!SCDPT1_3201001_24</vt:lpstr>
      <vt:lpstr>SCDPT1!SCDPT1_3201001_25</vt:lpstr>
      <vt:lpstr>SCDPT1!SCDPT1_3201001_27</vt:lpstr>
      <vt:lpstr>SCDPT1!SCDPT1_3201001_28</vt:lpstr>
      <vt:lpstr>SCDPT1!SCDPT1_3201001_29</vt:lpstr>
      <vt:lpstr>SCDPT1!SCDPT1_3201001_3</vt:lpstr>
      <vt:lpstr>SCDPT1!SCDPT1_3201001_4</vt:lpstr>
      <vt:lpstr>SCDPT1!SCDPT1_3201001_5</vt:lpstr>
      <vt:lpstr>SCDPT1!SCDPT1_3201001_6</vt:lpstr>
      <vt:lpstr>SCDPT1!SCDPT1_3201001_7</vt:lpstr>
      <vt:lpstr>SCDPT1!SCDPT1_3201001_8</vt:lpstr>
      <vt:lpstr>SCDPT1!SCDPT1_3201001_9</vt:lpstr>
      <vt:lpstr>SCDPT1!SCDPT1_3201101_1</vt:lpstr>
      <vt:lpstr>SCDPT1!SCDPT1_3201101_10</vt:lpstr>
      <vt:lpstr>SCDPT1!SCDPT1_3201101_11</vt:lpstr>
      <vt:lpstr>SCDPT1!SCDPT1_3201101_12</vt:lpstr>
      <vt:lpstr>SCDPT1!SCDPT1_3201101_13</vt:lpstr>
      <vt:lpstr>SCDPT1!SCDPT1_3201101_14</vt:lpstr>
      <vt:lpstr>SCDPT1!SCDPT1_3201101_15</vt:lpstr>
      <vt:lpstr>SCDPT1!SCDPT1_3201101_16</vt:lpstr>
      <vt:lpstr>SCDPT1!SCDPT1_3201101_17</vt:lpstr>
      <vt:lpstr>SCDPT1!SCDPT1_3201101_18</vt:lpstr>
      <vt:lpstr>SCDPT1!SCDPT1_3201101_19</vt:lpstr>
      <vt:lpstr>SCDPT1!SCDPT1_3201101_2</vt:lpstr>
      <vt:lpstr>SCDPT1!SCDPT1_3201101_20</vt:lpstr>
      <vt:lpstr>SCDPT1!SCDPT1_3201101_21</vt:lpstr>
      <vt:lpstr>SCDPT1!SCDPT1_3201101_22</vt:lpstr>
      <vt:lpstr>SCDPT1!SCDPT1_3201101_24</vt:lpstr>
      <vt:lpstr>SCDPT1!SCDPT1_3201101_25</vt:lpstr>
      <vt:lpstr>SCDPT1!SCDPT1_3201101_27</vt:lpstr>
      <vt:lpstr>SCDPT1!SCDPT1_3201101_28</vt:lpstr>
      <vt:lpstr>SCDPT1!SCDPT1_3201101_29</vt:lpstr>
      <vt:lpstr>SCDPT1!SCDPT1_3201101_3</vt:lpstr>
      <vt:lpstr>SCDPT1!SCDPT1_3201101_4</vt:lpstr>
      <vt:lpstr>SCDPT1!SCDPT1_3201101_5</vt:lpstr>
      <vt:lpstr>SCDPT1!SCDPT1_3201101_6</vt:lpstr>
      <vt:lpstr>SCDPT1!SCDPT1_3201101_7</vt:lpstr>
      <vt:lpstr>SCDPT1!SCDPT1_3201101_8</vt:lpstr>
      <vt:lpstr>SCDPT1!SCDPT1_3201101_9</vt:lpstr>
      <vt:lpstr>SCDPT1!SCDPT1_3201201_1</vt:lpstr>
      <vt:lpstr>SCDPT1!SCDPT1_3201201_10</vt:lpstr>
      <vt:lpstr>SCDPT1!SCDPT1_3201201_11</vt:lpstr>
      <vt:lpstr>SCDPT1!SCDPT1_3201201_12</vt:lpstr>
      <vt:lpstr>SCDPT1!SCDPT1_3201201_13</vt:lpstr>
      <vt:lpstr>SCDPT1!SCDPT1_3201201_14</vt:lpstr>
      <vt:lpstr>SCDPT1!SCDPT1_3201201_15</vt:lpstr>
      <vt:lpstr>SCDPT1!SCDPT1_3201201_16</vt:lpstr>
      <vt:lpstr>SCDPT1!SCDPT1_3201201_17</vt:lpstr>
      <vt:lpstr>SCDPT1!SCDPT1_3201201_18</vt:lpstr>
      <vt:lpstr>SCDPT1!SCDPT1_3201201_19</vt:lpstr>
      <vt:lpstr>SCDPT1!SCDPT1_3201201_2</vt:lpstr>
      <vt:lpstr>SCDPT1!SCDPT1_3201201_20</vt:lpstr>
      <vt:lpstr>SCDPT1!SCDPT1_3201201_21</vt:lpstr>
      <vt:lpstr>SCDPT1!SCDPT1_3201201_22</vt:lpstr>
      <vt:lpstr>SCDPT1!SCDPT1_3201201_24</vt:lpstr>
      <vt:lpstr>SCDPT1!SCDPT1_3201201_25</vt:lpstr>
      <vt:lpstr>SCDPT1!SCDPT1_3201201_27</vt:lpstr>
      <vt:lpstr>SCDPT1!SCDPT1_3201201_28</vt:lpstr>
      <vt:lpstr>SCDPT1!SCDPT1_3201201_29</vt:lpstr>
      <vt:lpstr>SCDPT1!SCDPT1_3201201_3</vt:lpstr>
      <vt:lpstr>SCDPT1!SCDPT1_3201201_4</vt:lpstr>
      <vt:lpstr>SCDPT1!SCDPT1_3201201_5</vt:lpstr>
      <vt:lpstr>SCDPT1!SCDPT1_3201201_6</vt:lpstr>
      <vt:lpstr>SCDPT1!SCDPT1_3201201_7</vt:lpstr>
      <vt:lpstr>SCDPT1!SCDPT1_3201201_8</vt:lpstr>
      <vt:lpstr>SCDPT1!SCDPT1_3201201_9</vt:lpstr>
      <vt:lpstr>SCDPT1!SCDPT1_3201301_1</vt:lpstr>
      <vt:lpstr>SCDPT1!SCDPT1_3201301_10</vt:lpstr>
      <vt:lpstr>SCDPT1!SCDPT1_3201301_11</vt:lpstr>
      <vt:lpstr>SCDPT1!SCDPT1_3201301_12</vt:lpstr>
      <vt:lpstr>SCDPT1!SCDPT1_3201301_13</vt:lpstr>
      <vt:lpstr>SCDPT1!SCDPT1_3201301_14</vt:lpstr>
      <vt:lpstr>SCDPT1!SCDPT1_3201301_15</vt:lpstr>
      <vt:lpstr>SCDPT1!SCDPT1_3201301_16</vt:lpstr>
      <vt:lpstr>SCDPT1!SCDPT1_3201301_17</vt:lpstr>
      <vt:lpstr>SCDPT1!SCDPT1_3201301_18</vt:lpstr>
      <vt:lpstr>SCDPT1!SCDPT1_3201301_19</vt:lpstr>
      <vt:lpstr>SCDPT1!SCDPT1_3201301_2</vt:lpstr>
      <vt:lpstr>SCDPT1!SCDPT1_3201301_20</vt:lpstr>
      <vt:lpstr>SCDPT1!SCDPT1_3201301_21</vt:lpstr>
      <vt:lpstr>SCDPT1!SCDPT1_3201301_22</vt:lpstr>
      <vt:lpstr>SCDPT1!SCDPT1_3201301_24</vt:lpstr>
      <vt:lpstr>SCDPT1!SCDPT1_3201301_25</vt:lpstr>
      <vt:lpstr>SCDPT1!SCDPT1_3201301_27</vt:lpstr>
      <vt:lpstr>SCDPT1!SCDPT1_3201301_28</vt:lpstr>
      <vt:lpstr>SCDPT1!SCDPT1_3201301_29</vt:lpstr>
      <vt:lpstr>SCDPT1!SCDPT1_3201301_3</vt:lpstr>
      <vt:lpstr>SCDPT1!SCDPT1_3201301_4</vt:lpstr>
      <vt:lpstr>SCDPT1!SCDPT1_3201301_5</vt:lpstr>
      <vt:lpstr>SCDPT1!SCDPT1_3201301_6</vt:lpstr>
      <vt:lpstr>SCDPT1!SCDPT1_3201301_7</vt:lpstr>
      <vt:lpstr>SCDPT1!SCDPT1_3201301_8</vt:lpstr>
      <vt:lpstr>SCDPT1!SCDPT1_3201301_9</vt:lpstr>
      <vt:lpstr>SCDPT1!SCDPT1_3201401_1</vt:lpstr>
      <vt:lpstr>SCDPT1!SCDPT1_3201401_10</vt:lpstr>
      <vt:lpstr>SCDPT1!SCDPT1_3201401_11</vt:lpstr>
      <vt:lpstr>SCDPT1!SCDPT1_3201401_12</vt:lpstr>
      <vt:lpstr>SCDPT1!SCDPT1_3201401_13</vt:lpstr>
      <vt:lpstr>SCDPT1!SCDPT1_3201401_14</vt:lpstr>
      <vt:lpstr>SCDPT1!SCDPT1_3201401_15</vt:lpstr>
      <vt:lpstr>SCDPT1!SCDPT1_3201401_16</vt:lpstr>
      <vt:lpstr>SCDPT1!SCDPT1_3201401_17</vt:lpstr>
      <vt:lpstr>SCDPT1!SCDPT1_3201401_18</vt:lpstr>
      <vt:lpstr>SCDPT1!SCDPT1_3201401_19</vt:lpstr>
      <vt:lpstr>SCDPT1!SCDPT1_3201401_2</vt:lpstr>
      <vt:lpstr>SCDPT1!SCDPT1_3201401_20</vt:lpstr>
      <vt:lpstr>SCDPT1!SCDPT1_3201401_21</vt:lpstr>
      <vt:lpstr>SCDPT1!SCDPT1_3201401_22</vt:lpstr>
      <vt:lpstr>SCDPT1!SCDPT1_3201401_24</vt:lpstr>
      <vt:lpstr>SCDPT1!SCDPT1_3201401_25</vt:lpstr>
      <vt:lpstr>SCDPT1!SCDPT1_3201401_27</vt:lpstr>
      <vt:lpstr>SCDPT1!SCDPT1_3201401_28</vt:lpstr>
      <vt:lpstr>SCDPT1!SCDPT1_3201401_29</vt:lpstr>
      <vt:lpstr>SCDPT1!SCDPT1_3201401_3</vt:lpstr>
      <vt:lpstr>SCDPT1!SCDPT1_3201401_4</vt:lpstr>
      <vt:lpstr>SCDPT1!SCDPT1_3201401_5</vt:lpstr>
      <vt:lpstr>SCDPT1!SCDPT1_3201401_6</vt:lpstr>
      <vt:lpstr>SCDPT1!SCDPT1_3201401_7</vt:lpstr>
      <vt:lpstr>SCDPT1!SCDPT1_3201401_8</vt:lpstr>
      <vt:lpstr>SCDPT1!SCDPT1_3201401_9</vt:lpstr>
      <vt:lpstr>SCDPT1!SCDPT1_3201501_1</vt:lpstr>
      <vt:lpstr>SCDPT1!SCDPT1_3201501_10</vt:lpstr>
      <vt:lpstr>SCDPT1!SCDPT1_3201501_11</vt:lpstr>
      <vt:lpstr>SCDPT1!SCDPT1_3201501_12</vt:lpstr>
      <vt:lpstr>SCDPT1!SCDPT1_3201501_13</vt:lpstr>
      <vt:lpstr>SCDPT1!SCDPT1_3201501_14</vt:lpstr>
      <vt:lpstr>SCDPT1!SCDPT1_3201501_15</vt:lpstr>
      <vt:lpstr>SCDPT1!SCDPT1_3201501_16</vt:lpstr>
      <vt:lpstr>SCDPT1!SCDPT1_3201501_17</vt:lpstr>
      <vt:lpstr>SCDPT1!SCDPT1_3201501_18</vt:lpstr>
      <vt:lpstr>SCDPT1!SCDPT1_3201501_19</vt:lpstr>
      <vt:lpstr>SCDPT1!SCDPT1_3201501_2</vt:lpstr>
      <vt:lpstr>SCDPT1!SCDPT1_3201501_20</vt:lpstr>
      <vt:lpstr>SCDPT1!SCDPT1_3201501_21</vt:lpstr>
      <vt:lpstr>SCDPT1!SCDPT1_3201501_22</vt:lpstr>
      <vt:lpstr>SCDPT1!SCDPT1_3201501_24</vt:lpstr>
      <vt:lpstr>SCDPT1!SCDPT1_3201501_25</vt:lpstr>
      <vt:lpstr>SCDPT1!SCDPT1_3201501_27</vt:lpstr>
      <vt:lpstr>SCDPT1!SCDPT1_3201501_28</vt:lpstr>
      <vt:lpstr>SCDPT1!SCDPT1_3201501_29</vt:lpstr>
      <vt:lpstr>SCDPT1!SCDPT1_3201501_3</vt:lpstr>
      <vt:lpstr>SCDPT1!SCDPT1_3201501_4</vt:lpstr>
      <vt:lpstr>SCDPT1!SCDPT1_3201501_5</vt:lpstr>
      <vt:lpstr>SCDPT1!SCDPT1_3201501_6</vt:lpstr>
      <vt:lpstr>SCDPT1!SCDPT1_3201501_7</vt:lpstr>
      <vt:lpstr>SCDPT1!SCDPT1_3201501_8</vt:lpstr>
      <vt:lpstr>SCDPT1!SCDPT1_3201501_9</vt:lpstr>
      <vt:lpstr>SCDPT1!SCDPT1_3201601_1</vt:lpstr>
      <vt:lpstr>SCDPT1!SCDPT1_3201601_10</vt:lpstr>
      <vt:lpstr>SCDPT1!SCDPT1_3201601_11</vt:lpstr>
      <vt:lpstr>SCDPT1!SCDPT1_3201601_12</vt:lpstr>
      <vt:lpstr>SCDPT1!SCDPT1_3201601_13</vt:lpstr>
      <vt:lpstr>SCDPT1!SCDPT1_3201601_14</vt:lpstr>
      <vt:lpstr>SCDPT1!SCDPT1_3201601_15</vt:lpstr>
      <vt:lpstr>SCDPT1!SCDPT1_3201601_16</vt:lpstr>
      <vt:lpstr>SCDPT1!SCDPT1_3201601_17</vt:lpstr>
      <vt:lpstr>SCDPT1!SCDPT1_3201601_18</vt:lpstr>
      <vt:lpstr>SCDPT1!SCDPT1_3201601_19</vt:lpstr>
      <vt:lpstr>SCDPT1!SCDPT1_3201601_2</vt:lpstr>
      <vt:lpstr>SCDPT1!SCDPT1_3201601_20</vt:lpstr>
      <vt:lpstr>SCDPT1!SCDPT1_3201601_21</vt:lpstr>
      <vt:lpstr>SCDPT1!SCDPT1_3201601_22</vt:lpstr>
      <vt:lpstr>SCDPT1!SCDPT1_3201601_24</vt:lpstr>
      <vt:lpstr>SCDPT1!SCDPT1_3201601_25</vt:lpstr>
      <vt:lpstr>SCDPT1!SCDPT1_3201601_27</vt:lpstr>
      <vt:lpstr>SCDPT1!SCDPT1_3201601_28</vt:lpstr>
      <vt:lpstr>SCDPT1!SCDPT1_3201601_29</vt:lpstr>
      <vt:lpstr>SCDPT1!SCDPT1_3201601_3</vt:lpstr>
      <vt:lpstr>SCDPT1!SCDPT1_3201601_4</vt:lpstr>
      <vt:lpstr>SCDPT1!SCDPT1_3201601_5</vt:lpstr>
      <vt:lpstr>SCDPT1!SCDPT1_3201601_6</vt:lpstr>
      <vt:lpstr>SCDPT1!SCDPT1_3201601_7</vt:lpstr>
      <vt:lpstr>SCDPT1!SCDPT1_3201601_8</vt:lpstr>
      <vt:lpstr>SCDPT1!SCDPT1_3201601_9</vt:lpstr>
      <vt:lpstr>SCDPT1!SCDPT1_3201701_1</vt:lpstr>
      <vt:lpstr>SCDPT1!SCDPT1_3201701_10</vt:lpstr>
      <vt:lpstr>SCDPT1!SCDPT1_3201701_11</vt:lpstr>
      <vt:lpstr>SCDPT1!SCDPT1_3201701_12</vt:lpstr>
      <vt:lpstr>SCDPT1!SCDPT1_3201701_13</vt:lpstr>
      <vt:lpstr>SCDPT1!SCDPT1_3201701_14</vt:lpstr>
      <vt:lpstr>SCDPT1!SCDPT1_3201701_15</vt:lpstr>
      <vt:lpstr>SCDPT1!SCDPT1_3201701_16</vt:lpstr>
      <vt:lpstr>SCDPT1!SCDPT1_3201701_17</vt:lpstr>
      <vt:lpstr>SCDPT1!SCDPT1_3201701_18</vt:lpstr>
      <vt:lpstr>SCDPT1!SCDPT1_3201701_19</vt:lpstr>
      <vt:lpstr>SCDPT1!SCDPT1_3201701_2</vt:lpstr>
      <vt:lpstr>SCDPT1!SCDPT1_3201701_20</vt:lpstr>
      <vt:lpstr>SCDPT1!SCDPT1_3201701_21</vt:lpstr>
      <vt:lpstr>SCDPT1!SCDPT1_3201701_22</vt:lpstr>
      <vt:lpstr>SCDPT1!SCDPT1_3201701_24</vt:lpstr>
      <vt:lpstr>SCDPT1!SCDPT1_3201701_25</vt:lpstr>
      <vt:lpstr>SCDPT1!SCDPT1_3201701_27</vt:lpstr>
      <vt:lpstr>SCDPT1!SCDPT1_3201701_28</vt:lpstr>
      <vt:lpstr>SCDPT1!SCDPT1_3201701_29</vt:lpstr>
      <vt:lpstr>SCDPT1!SCDPT1_3201701_3</vt:lpstr>
      <vt:lpstr>SCDPT1!SCDPT1_3201701_4</vt:lpstr>
      <vt:lpstr>SCDPT1!SCDPT1_3201701_5</vt:lpstr>
      <vt:lpstr>SCDPT1!SCDPT1_3201701_6</vt:lpstr>
      <vt:lpstr>SCDPT1!SCDPT1_3201701_7</vt:lpstr>
      <vt:lpstr>SCDPT1!SCDPT1_3201701_8</vt:lpstr>
      <vt:lpstr>SCDPT1!SCDPT1_3201701_9</vt:lpstr>
      <vt:lpstr>SCDPT1!SCDPT1_3201801_1</vt:lpstr>
      <vt:lpstr>SCDPT1!SCDPT1_3201801_10</vt:lpstr>
      <vt:lpstr>SCDPT1!SCDPT1_3201801_11</vt:lpstr>
      <vt:lpstr>SCDPT1!SCDPT1_3201801_12</vt:lpstr>
      <vt:lpstr>SCDPT1!SCDPT1_3201801_13</vt:lpstr>
      <vt:lpstr>SCDPT1!SCDPT1_3201801_14</vt:lpstr>
      <vt:lpstr>SCDPT1!SCDPT1_3201801_15</vt:lpstr>
      <vt:lpstr>SCDPT1!SCDPT1_3201801_16</vt:lpstr>
      <vt:lpstr>SCDPT1!SCDPT1_3201801_17</vt:lpstr>
      <vt:lpstr>SCDPT1!SCDPT1_3201801_18</vt:lpstr>
      <vt:lpstr>SCDPT1!SCDPT1_3201801_19</vt:lpstr>
      <vt:lpstr>SCDPT1!SCDPT1_3201801_2</vt:lpstr>
      <vt:lpstr>SCDPT1!SCDPT1_3201801_20</vt:lpstr>
      <vt:lpstr>SCDPT1!SCDPT1_3201801_21</vt:lpstr>
      <vt:lpstr>SCDPT1!SCDPT1_3201801_22</vt:lpstr>
      <vt:lpstr>SCDPT1!SCDPT1_3201801_24</vt:lpstr>
      <vt:lpstr>SCDPT1!SCDPT1_3201801_25</vt:lpstr>
      <vt:lpstr>SCDPT1!SCDPT1_3201801_27</vt:lpstr>
      <vt:lpstr>SCDPT1!SCDPT1_3201801_28</vt:lpstr>
      <vt:lpstr>SCDPT1!SCDPT1_3201801_29</vt:lpstr>
      <vt:lpstr>SCDPT1!SCDPT1_3201801_3</vt:lpstr>
      <vt:lpstr>SCDPT1!SCDPT1_3201801_4</vt:lpstr>
      <vt:lpstr>SCDPT1!SCDPT1_3201801_5</vt:lpstr>
      <vt:lpstr>SCDPT1!SCDPT1_3201801_6</vt:lpstr>
      <vt:lpstr>SCDPT1!SCDPT1_3201801_7</vt:lpstr>
      <vt:lpstr>SCDPT1!SCDPT1_3201801_8</vt:lpstr>
      <vt:lpstr>SCDPT1!SCDPT1_3201801_9</vt:lpstr>
      <vt:lpstr>SCDPT1!SCDPT1_3201901_1</vt:lpstr>
      <vt:lpstr>SCDPT1!SCDPT1_3201901_10</vt:lpstr>
      <vt:lpstr>SCDPT1!SCDPT1_3201901_11</vt:lpstr>
      <vt:lpstr>SCDPT1!SCDPT1_3201901_12</vt:lpstr>
      <vt:lpstr>SCDPT1!SCDPT1_3201901_13</vt:lpstr>
      <vt:lpstr>SCDPT1!SCDPT1_3201901_14</vt:lpstr>
      <vt:lpstr>SCDPT1!SCDPT1_3201901_15</vt:lpstr>
      <vt:lpstr>SCDPT1!SCDPT1_3201901_16</vt:lpstr>
      <vt:lpstr>SCDPT1!SCDPT1_3201901_17</vt:lpstr>
      <vt:lpstr>SCDPT1!SCDPT1_3201901_18</vt:lpstr>
      <vt:lpstr>SCDPT1!SCDPT1_3201901_19</vt:lpstr>
      <vt:lpstr>SCDPT1!SCDPT1_3201901_2</vt:lpstr>
      <vt:lpstr>SCDPT1!SCDPT1_3201901_20</vt:lpstr>
      <vt:lpstr>SCDPT1!SCDPT1_3201901_21</vt:lpstr>
      <vt:lpstr>SCDPT1!SCDPT1_3201901_22</vt:lpstr>
      <vt:lpstr>SCDPT1!SCDPT1_3201901_24</vt:lpstr>
      <vt:lpstr>SCDPT1!SCDPT1_3201901_25</vt:lpstr>
      <vt:lpstr>SCDPT1!SCDPT1_3201901_27</vt:lpstr>
      <vt:lpstr>SCDPT1!SCDPT1_3201901_28</vt:lpstr>
      <vt:lpstr>SCDPT1!SCDPT1_3201901_29</vt:lpstr>
      <vt:lpstr>SCDPT1!SCDPT1_3201901_3</vt:lpstr>
      <vt:lpstr>SCDPT1!SCDPT1_3201901_4</vt:lpstr>
      <vt:lpstr>SCDPT1!SCDPT1_3201901_5</vt:lpstr>
      <vt:lpstr>SCDPT1!SCDPT1_3201901_6</vt:lpstr>
      <vt:lpstr>SCDPT1!SCDPT1_3201901_7</vt:lpstr>
      <vt:lpstr>SCDPT1!SCDPT1_3201901_8</vt:lpstr>
      <vt:lpstr>SCDPT1!SCDPT1_3201901_9</vt:lpstr>
      <vt:lpstr>SCDPT1!SCDPT1_3202001_1</vt:lpstr>
      <vt:lpstr>SCDPT1!SCDPT1_3202001_10</vt:lpstr>
      <vt:lpstr>SCDPT1!SCDPT1_3202001_11</vt:lpstr>
      <vt:lpstr>SCDPT1!SCDPT1_3202001_12</vt:lpstr>
      <vt:lpstr>SCDPT1!SCDPT1_3202001_13</vt:lpstr>
      <vt:lpstr>SCDPT1!SCDPT1_3202001_14</vt:lpstr>
      <vt:lpstr>SCDPT1!SCDPT1_3202001_15</vt:lpstr>
      <vt:lpstr>SCDPT1!SCDPT1_3202001_16</vt:lpstr>
      <vt:lpstr>SCDPT1!SCDPT1_3202001_17</vt:lpstr>
      <vt:lpstr>SCDPT1!SCDPT1_3202001_18</vt:lpstr>
      <vt:lpstr>SCDPT1!SCDPT1_3202001_19</vt:lpstr>
      <vt:lpstr>SCDPT1!SCDPT1_3202001_2</vt:lpstr>
      <vt:lpstr>SCDPT1!SCDPT1_3202001_20</vt:lpstr>
      <vt:lpstr>SCDPT1!SCDPT1_3202001_21</vt:lpstr>
      <vt:lpstr>SCDPT1!SCDPT1_3202001_22</vt:lpstr>
      <vt:lpstr>SCDPT1!SCDPT1_3202001_24</vt:lpstr>
      <vt:lpstr>SCDPT1!SCDPT1_3202001_25</vt:lpstr>
      <vt:lpstr>SCDPT1!SCDPT1_3202001_27</vt:lpstr>
      <vt:lpstr>SCDPT1!SCDPT1_3202001_28</vt:lpstr>
      <vt:lpstr>SCDPT1!SCDPT1_3202001_29</vt:lpstr>
      <vt:lpstr>SCDPT1!SCDPT1_3202001_3</vt:lpstr>
      <vt:lpstr>SCDPT1!SCDPT1_3202001_4</vt:lpstr>
      <vt:lpstr>SCDPT1!SCDPT1_3202001_5</vt:lpstr>
      <vt:lpstr>SCDPT1!SCDPT1_3202001_6</vt:lpstr>
      <vt:lpstr>SCDPT1!SCDPT1_3202001_7</vt:lpstr>
      <vt:lpstr>SCDPT1!SCDPT1_3202001_8</vt:lpstr>
      <vt:lpstr>SCDPT1!SCDPT1_3202001_9</vt:lpstr>
      <vt:lpstr>SCDPT1!SCDPT1_3299999_10</vt:lpstr>
      <vt:lpstr>SCDPT1!SCDPT1_3299999_11</vt:lpstr>
      <vt:lpstr>SCDPT1!SCDPT1_3299999_12</vt:lpstr>
      <vt:lpstr>SCDPT1!SCDPT1_3299999_13</vt:lpstr>
      <vt:lpstr>SCDPT1!SCDPT1_3299999_14</vt:lpstr>
      <vt:lpstr>SCDPT1!SCDPT1_3299999_15</vt:lpstr>
      <vt:lpstr>SCDPT1!SCDPT1_3299999_19</vt:lpstr>
      <vt:lpstr>SCDPT1!SCDPT1_3299999_20</vt:lpstr>
      <vt:lpstr>SCDPT1!SCDPT1_3299999_7</vt:lpstr>
      <vt:lpstr>SCDPT1!SCDPT1_3299999_9</vt:lpstr>
      <vt:lpstr>SCDPT1!SCDPT1_32BEGIN_1</vt:lpstr>
      <vt:lpstr>SCDPT1!SCDPT1_32BEGIN_10</vt:lpstr>
      <vt:lpstr>SCDPT1!SCDPT1_32BEGIN_11</vt:lpstr>
      <vt:lpstr>SCDPT1!SCDPT1_32BEGIN_12</vt:lpstr>
      <vt:lpstr>SCDPT1!SCDPT1_32BEGIN_13</vt:lpstr>
      <vt:lpstr>SCDPT1!SCDPT1_32BEGIN_14</vt:lpstr>
      <vt:lpstr>SCDPT1!SCDPT1_32BEGIN_15</vt:lpstr>
      <vt:lpstr>SCDPT1!SCDPT1_32BEGIN_16</vt:lpstr>
      <vt:lpstr>SCDPT1!SCDPT1_32BEGIN_17</vt:lpstr>
      <vt:lpstr>SCDPT1!SCDPT1_32BEGIN_18</vt:lpstr>
      <vt:lpstr>SCDPT1!SCDPT1_32BEGIN_19</vt:lpstr>
      <vt:lpstr>SCDPT1!SCDPT1_32BEGIN_2</vt:lpstr>
      <vt:lpstr>SCDPT1!SCDPT1_32BEGIN_20</vt:lpstr>
      <vt:lpstr>SCDPT1!SCDPT1_32BEGIN_21</vt:lpstr>
      <vt:lpstr>SCDPT1!SCDPT1_32BEGIN_22</vt:lpstr>
      <vt:lpstr>SCDPT1!SCDPT1_32BEGIN_23</vt:lpstr>
      <vt:lpstr>SCDPT1!SCDPT1_32BEGIN_24</vt:lpstr>
      <vt:lpstr>SCDPT1!SCDPT1_32BEGIN_25</vt:lpstr>
      <vt:lpstr>SCDPT1!SCDPT1_32BEGIN_26</vt:lpstr>
      <vt:lpstr>SCDPT1!SCDPT1_32BEGIN_27</vt:lpstr>
      <vt:lpstr>SCDPT1!SCDPT1_32BEGIN_28</vt:lpstr>
      <vt:lpstr>SCDPT1!SCDPT1_32BEGIN_29</vt:lpstr>
      <vt:lpstr>SCDPT1!SCDPT1_32BEGIN_3</vt:lpstr>
      <vt:lpstr>SCDPT1!SCDPT1_32BEGIN_4</vt:lpstr>
      <vt:lpstr>SCDPT1!SCDPT1_32BEGIN_5</vt:lpstr>
      <vt:lpstr>SCDPT1!SCDPT1_32BEGIN_6</vt:lpstr>
      <vt:lpstr>SCDPT1!SCDPT1_32BEGIN_7</vt:lpstr>
      <vt:lpstr>SCDPT1!SCDPT1_32BEGIN_8</vt:lpstr>
      <vt:lpstr>SCDPT1!SCDPT1_32BEGIN_9</vt:lpstr>
      <vt:lpstr>SCDPT1!SCDPT1_32ENDIN_10</vt:lpstr>
      <vt:lpstr>SCDPT1!SCDPT1_32ENDIN_11</vt:lpstr>
      <vt:lpstr>SCDPT1!SCDPT1_32ENDIN_12</vt:lpstr>
      <vt:lpstr>SCDPT1!SCDPT1_32ENDIN_13</vt:lpstr>
      <vt:lpstr>SCDPT1!SCDPT1_32ENDIN_14</vt:lpstr>
      <vt:lpstr>SCDPT1!SCDPT1_32ENDIN_15</vt:lpstr>
      <vt:lpstr>SCDPT1!SCDPT1_32ENDIN_16</vt:lpstr>
      <vt:lpstr>SCDPT1!SCDPT1_32ENDIN_17</vt:lpstr>
      <vt:lpstr>SCDPT1!SCDPT1_32ENDIN_18</vt:lpstr>
      <vt:lpstr>SCDPT1!SCDPT1_32ENDIN_19</vt:lpstr>
      <vt:lpstr>SCDPT1!SCDPT1_32ENDIN_2</vt:lpstr>
      <vt:lpstr>SCDPT1!SCDPT1_32ENDIN_20</vt:lpstr>
      <vt:lpstr>SCDPT1!SCDPT1_32ENDIN_21</vt:lpstr>
      <vt:lpstr>SCDPT1!SCDPT1_32ENDIN_22</vt:lpstr>
      <vt:lpstr>SCDPT1!SCDPT1_32ENDIN_23</vt:lpstr>
      <vt:lpstr>SCDPT1!SCDPT1_32ENDIN_24</vt:lpstr>
      <vt:lpstr>SCDPT1!SCDPT1_32ENDIN_25</vt:lpstr>
      <vt:lpstr>SCDPT1!SCDPT1_32ENDIN_26</vt:lpstr>
      <vt:lpstr>SCDPT1!SCDPT1_32ENDIN_27</vt:lpstr>
      <vt:lpstr>SCDPT1!SCDPT1_32ENDIN_28</vt:lpstr>
      <vt:lpstr>SCDPT1!SCDPT1_32ENDIN_29</vt:lpstr>
      <vt:lpstr>SCDPT1!SCDPT1_32ENDIN_3</vt:lpstr>
      <vt:lpstr>SCDPT1!SCDPT1_32ENDIN_4</vt:lpstr>
      <vt:lpstr>SCDPT1!SCDPT1_32ENDIN_5</vt:lpstr>
      <vt:lpstr>SCDPT1!SCDPT1_32ENDIN_6</vt:lpstr>
      <vt:lpstr>SCDPT1!SCDPT1_32ENDIN_7</vt:lpstr>
      <vt:lpstr>SCDPT1!SCDPT1_32ENDIN_8</vt:lpstr>
      <vt:lpstr>SCDPT1!SCDPT1_32ENDIN_9</vt:lpstr>
      <vt:lpstr>SCDPT1!SCDPT1_3300000_Range</vt:lpstr>
      <vt:lpstr>SCDPT1!SCDPT1_3300001_1</vt:lpstr>
      <vt:lpstr>SCDPT1!SCDPT1_3300001_10</vt:lpstr>
      <vt:lpstr>SCDPT1!SCDPT1_3300001_11</vt:lpstr>
      <vt:lpstr>SCDPT1!SCDPT1_3300001_12</vt:lpstr>
      <vt:lpstr>SCDPT1!SCDPT1_3300001_13</vt:lpstr>
      <vt:lpstr>SCDPT1!SCDPT1_3300001_14</vt:lpstr>
      <vt:lpstr>SCDPT1!SCDPT1_3300001_15</vt:lpstr>
      <vt:lpstr>SCDPT1!SCDPT1_3300001_16</vt:lpstr>
      <vt:lpstr>SCDPT1!SCDPT1_3300001_17</vt:lpstr>
      <vt:lpstr>SCDPT1!SCDPT1_3300001_18</vt:lpstr>
      <vt:lpstr>SCDPT1!SCDPT1_3300001_19</vt:lpstr>
      <vt:lpstr>SCDPT1!SCDPT1_3300001_2</vt:lpstr>
      <vt:lpstr>SCDPT1!SCDPT1_3300001_20</vt:lpstr>
      <vt:lpstr>SCDPT1!SCDPT1_3300001_21</vt:lpstr>
      <vt:lpstr>SCDPT1!SCDPT1_3300001_22</vt:lpstr>
      <vt:lpstr>SCDPT1!SCDPT1_3300001_24</vt:lpstr>
      <vt:lpstr>SCDPT1!SCDPT1_3300001_25</vt:lpstr>
      <vt:lpstr>SCDPT1!SCDPT1_3300001_26</vt:lpstr>
      <vt:lpstr>SCDPT1!SCDPT1_3300001_27</vt:lpstr>
      <vt:lpstr>SCDPT1!SCDPT1_3300001_28</vt:lpstr>
      <vt:lpstr>SCDPT1!SCDPT1_3300001_29</vt:lpstr>
      <vt:lpstr>SCDPT1!SCDPT1_3300001_3</vt:lpstr>
      <vt:lpstr>SCDPT1!SCDPT1_3300001_4</vt:lpstr>
      <vt:lpstr>SCDPT1!SCDPT1_3300001_5</vt:lpstr>
      <vt:lpstr>SCDPT1!SCDPT1_3300001_6</vt:lpstr>
      <vt:lpstr>SCDPT1!SCDPT1_3300001_7</vt:lpstr>
      <vt:lpstr>SCDPT1!SCDPT1_3300001_8</vt:lpstr>
      <vt:lpstr>SCDPT1!SCDPT1_3300001_9</vt:lpstr>
      <vt:lpstr>SCDPT1!SCDPT1_3300101_1</vt:lpstr>
      <vt:lpstr>SCDPT1!SCDPT1_3300101_10</vt:lpstr>
      <vt:lpstr>SCDPT1!SCDPT1_3300101_11</vt:lpstr>
      <vt:lpstr>SCDPT1!SCDPT1_3300101_12</vt:lpstr>
      <vt:lpstr>SCDPT1!SCDPT1_3300101_13</vt:lpstr>
      <vt:lpstr>SCDPT1!SCDPT1_3300101_14</vt:lpstr>
      <vt:lpstr>SCDPT1!SCDPT1_3300101_15</vt:lpstr>
      <vt:lpstr>SCDPT1!SCDPT1_3300101_16</vt:lpstr>
      <vt:lpstr>SCDPT1!SCDPT1_3300101_17</vt:lpstr>
      <vt:lpstr>SCDPT1!SCDPT1_3300101_18</vt:lpstr>
      <vt:lpstr>SCDPT1!SCDPT1_3300101_19</vt:lpstr>
      <vt:lpstr>SCDPT1!SCDPT1_3300101_2</vt:lpstr>
      <vt:lpstr>SCDPT1!SCDPT1_3300101_20</vt:lpstr>
      <vt:lpstr>SCDPT1!SCDPT1_3300101_21</vt:lpstr>
      <vt:lpstr>SCDPT1!SCDPT1_3300101_22</vt:lpstr>
      <vt:lpstr>SCDPT1!SCDPT1_3300101_24</vt:lpstr>
      <vt:lpstr>SCDPT1!SCDPT1_3300101_25</vt:lpstr>
      <vt:lpstr>SCDPT1!SCDPT1_3300101_26</vt:lpstr>
      <vt:lpstr>SCDPT1!SCDPT1_3300101_27</vt:lpstr>
      <vt:lpstr>SCDPT1!SCDPT1_3300101_28</vt:lpstr>
      <vt:lpstr>SCDPT1!SCDPT1_3300101_29</vt:lpstr>
      <vt:lpstr>SCDPT1!SCDPT1_3300101_3</vt:lpstr>
      <vt:lpstr>SCDPT1!SCDPT1_3300101_4</vt:lpstr>
      <vt:lpstr>SCDPT1!SCDPT1_3300101_5</vt:lpstr>
      <vt:lpstr>SCDPT1!SCDPT1_3300101_6</vt:lpstr>
      <vt:lpstr>SCDPT1!SCDPT1_3300101_7</vt:lpstr>
      <vt:lpstr>SCDPT1!SCDPT1_3300101_8</vt:lpstr>
      <vt:lpstr>SCDPT1!SCDPT1_3300101_9</vt:lpstr>
      <vt:lpstr>SCDPT1!SCDPT1_3399999_10</vt:lpstr>
      <vt:lpstr>SCDPT1!SCDPT1_3399999_11</vt:lpstr>
      <vt:lpstr>SCDPT1!SCDPT1_3399999_12</vt:lpstr>
      <vt:lpstr>SCDPT1!SCDPT1_3399999_13</vt:lpstr>
      <vt:lpstr>SCDPT1!SCDPT1_3399999_14</vt:lpstr>
      <vt:lpstr>SCDPT1!SCDPT1_3399999_15</vt:lpstr>
      <vt:lpstr>SCDPT1!SCDPT1_3399999_19</vt:lpstr>
      <vt:lpstr>SCDPT1!SCDPT1_3399999_20</vt:lpstr>
      <vt:lpstr>SCDPT1!SCDPT1_3399999_7</vt:lpstr>
      <vt:lpstr>SCDPT1!SCDPT1_3399999_9</vt:lpstr>
      <vt:lpstr>SCDPT1!SCDPT1_33BEGIN_1</vt:lpstr>
      <vt:lpstr>SCDPT1!SCDPT1_33BEGIN_10</vt:lpstr>
      <vt:lpstr>SCDPT1!SCDPT1_33BEGIN_11</vt:lpstr>
      <vt:lpstr>SCDPT1!SCDPT1_33BEGIN_12</vt:lpstr>
      <vt:lpstr>SCDPT1!SCDPT1_33BEGIN_13</vt:lpstr>
      <vt:lpstr>SCDPT1!SCDPT1_33BEGIN_14</vt:lpstr>
      <vt:lpstr>SCDPT1!SCDPT1_33BEGIN_15</vt:lpstr>
      <vt:lpstr>SCDPT1!SCDPT1_33BEGIN_16</vt:lpstr>
      <vt:lpstr>SCDPT1!SCDPT1_33BEGIN_17</vt:lpstr>
      <vt:lpstr>SCDPT1!SCDPT1_33BEGIN_18</vt:lpstr>
      <vt:lpstr>SCDPT1!SCDPT1_33BEGIN_19</vt:lpstr>
      <vt:lpstr>SCDPT1!SCDPT1_33BEGIN_2</vt:lpstr>
      <vt:lpstr>SCDPT1!SCDPT1_33BEGIN_20</vt:lpstr>
      <vt:lpstr>SCDPT1!SCDPT1_33BEGIN_21</vt:lpstr>
      <vt:lpstr>SCDPT1!SCDPT1_33BEGIN_22</vt:lpstr>
      <vt:lpstr>SCDPT1!SCDPT1_33BEGIN_23</vt:lpstr>
      <vt:lpstr>SCDPT1!SCDPT1_33BEGIN_24</vt:lpstr>
      <vt:lpstr>SCDPT1!SCDPT1_33BEGIN_25</vt:lpstr>
      <vt:lpstr>SCDPT1!SCDPT1_33BEGIN_26</vt:lpstr>
      <vt:lpstr>SCDPT1!SCDPT1_33BEGIN_27</vt:lpstr>
      <vt:lpstr>SCDPT1!SCDPT1_33BEGIN_28</vt:lpstr>
      <vt:lpstr>SCDPT1!SCDPT1_33BEGIN_29</vt:lpstr>
      <vt:lpstr>SCDPT1!SCDPT1_33BEGIN_3</vt:lpstr>
      <vt:lpstr>SCDPT1!SCDPT1_33BEGIN_4</vt:lpstr>
      <vt:lpstr>SCDPT1!SCDPT1_33BEGIN_5</vt:lpstr>
      <vt:lpstr>SCDPT1!SCDPT1_33BEGIN_6</vt:lpstr>
      <vt:lpstr>SCDPT1!SCDPT1_33BEGIN_7</vt:lpstr>
      <vt:lpstr>SCDPT1!SCDPT1_33BEGIN_8</vt:lpstr>
      <vt:lpstr>SCDPT1!SCDPT1_33BEGIN_9</vt:lpstr>
      <vt:lpstr>SCDPT1!SCDPT1_33ENDIN_10</vt:lpstr>
      <vt:lpstr>SCDPT1!SCDPT1_33ENDIN_11</vt:lpstr>
      <vt:lpstr>SCDPT1!SCDPT1_33ENDIN_12</vt:lpstr>
      <vt:lpstr>SCDPT1!SCDPT1_33ENDIN_13</vt:lpstr>
      <vt:lpstr>SCDPT1!SCDPT1_33ENDIN_14</vt:lpstr>
      <vt:lpstr>SCDPT1!SCDPT1_33ENDIN_15</vt:lpstr>
      <vt:lpstr>SCDPT1!SCDPT1_33ENDIN_16</vt:lpstr>
      <vt:lpstr>SCDPT1!SCDPT1_33ENDIN_17</vt:lpstr>
      <vt:lpstr>SCDPT1!SCDPT1_33ENDIN_18</vt:lpstr>
      <vt:lpstr>SCDPT1!SCDPT1_33ENDIN_19</vt:lpstr>
      <vt:lpstr>SCDPT1!SCDPT1_33ENDIN_2</vt:lpstr>
      <vt:lpstr>SCDPT1!SCDPT1_33ENDIN_20</vt:lpstr>
      <vt:lpstr>SCDPT1!SCDPT1_33ENDIN_21</vt:lpstr>
      <vt:lpstr>SCDPT1!SCDPT1_33ENDIN_22</vt:lpstr>
      <vt:lpstr>SCDPT1!SCDPT1_33ENDIN_23</vt:lpstr>
      <vt:lpstr>SCDPT1!SCDPT1_33ENDIN_24</vt:lpstr>
      <vt:lpstr>SCDPT1!SCDPT1_33ENDIN_25</vt:lpstr>
      <vt:lpstr>SCDPT1!SCDPT1_33ENDIN_26</vt:lpstr>
      <vt:lpstr>SCDPT1!SCDPT1_33ENDIN_27</vt:lpstr>
      <vt:lpstr>SCDPT1!SCDPT1_33ENDIN_28</vt:lpstr>
      <vt:lpstr>SCDPT1!SCDPT1_33ENDIN_29</vt:lpstr>
      <vt:lpstr>SCDPT1!SCDPT1_33ENDIN_3</vt:lpstr>
      <vt:lpstr>SCDPT1!SCDPT1_33ENDIN_4</vt:lpstr>
      <vt:lpstr>SCDPT1!SCDPT1_33ENDIN_5</vt:lpstr>
      <vt:lpstr>SCDPT1!SCDPT1_33ENDIN_6</vt:lpstr>
      <vt:lpstr>SCDPT1!SCDPT1_33ENDIN_7</vt:lpstr>
      <vt:lpstr>SCDPT1!SCDPT1_33ENDIN_8</vt:lpstr>
      <vt:lpstr>SCDPT1!SCDPT1_33ENDIN_9</vt:lpstr>
      <vt:lpstr>SCDPT1!SCDPT1_3400000_Range</vt:lpstr>
      <vt:lpstr>SCDPT1!SCDPT1_3400001_1</vt:lpstr>
      <vt:lpstr>SCDPT1!SCDPT1_3400001_10</vt:lpstr>
      <vt:lpstr>SCDPT1!SCDPT1_3400001_11</vt:lpstr>
      <vt:lpstr>SCDPT1!SCDPT1_3400001_12</vt:lpstr>
      <vt:lpstr>SCDPT1!SCDPT1_3400001_13</vt:lpstr>
      <vt:lpstr>SCDPT1!SCDPT1_3400001_14</vt:lpstr>
      <vt:lpstr>SCDPT1!SCDPT1_3400001_15</vt:lpstr>
      <vt:lpstr>SCDPT1!SCDPT1_3400001_16</vt:lpstr>
      <vt:lpstr>SCDPT1!SCDPT1_3400001_17</vt:lpstr>
      <vt:lpstr>SCDPT1!SCDPT1_3400001_18</vt:lpstr>
      <vt:lpstr>SCDPT1!SCDPT1_3400001_19</vt:lpstr>
      <vt:lpstr>SCDPT1!SCDPT1_3400001_2</vt:lpstr>
      <vt:lpstr>SCDPT1!SCDPT1_3400001_20</vt:lpstr>
      <vt:lpstr>SCDPT1!SCDPT1_3400001_21</vt:lpstr>
      <vt:lpstr>SCDPT1!SCDPT1_3400001_22</vt:lpstr>
      <vt:lpstr>SCDPT1!SCDPT1_3400001_24</vt:lpstr>
      <vt:lpstr>SCDPT1!SCDPT1_3400001_25</vt:lpstr>
      <vt:lpstr>SCDPT1!SCDPT1_3400001_26</vt:lpstr>
      <vt:lpstr>SCDPT1!SCDPT1_3400001_27</vt:lpstr>
      <vt:lpstr>SCDPT1!SCDPT1_3400001_28</vt:lpstr>
      <vt:lpstr>SCDPT1!SCDPT1_3400001_29</vt:lpstr>
      <vt:lpstr>SCDPT1!SCDPT1_3400001_3</vt:lpstr>
      <vt:lpstr>SCDPT1!SCDPT1_3400001_4</vt:lpstr>
      <vt:lpstr>SCDPT1!SCDPT1_3400001_5</vt:lpstr>
      <vt:lpstr>SCDPT1!SCDPT1_3400001_6</vt:lpstr>
      <vt:lpstr>SCDPT1!SCDPT1_3400001_7</vt:lpstr>
      <vt:lpstr>SCDPT1!SCDPT1_3400001_8</vt:lpstr>
      <vt:lpstr>SCDPT1!SCDPT1_3400001_9</vt:lpstr>
      <vt:lpstr>SCDPT1!SCDPT1_3400101_1</vt:lpstr>
      <vt:lpstr>SCDPT1!SCDPT1_3400101_10</vt:lpstr>
      <vt:lpstr>SCDPT1!SCDPT1_3400101_11</vt:lpstr>
      <vt:lpstr>SCDPT1!SCDPT1_3400101_12</vt:lpstr>
      <vt:lpstr>SCDPT1!SCDPT1_3400101_13</vt:lpstr>
      <vt:lpstr>SCDPT1!SCDPT1_3400101_14</vt:lpstr>
      <vt:lpstr>SCDPT1!SCDPT1_3400101_15</vt:lpstr>
      <vt:lpstr>SCDPT1!SCDPT1_3400101_16</vt:lpstr>
      <vt:lpstr>SCDPT1!SCDPT1_3400101_17</vt:lpstr>
      <vt:lpstr>SCDPT1!SCDPT1_3400101_18</vt:lpstr>
      <vt:lpstr>SCDPT1!SCDPT1_3400101_19</vt:lpstr>
      <vt:lpstr>SCDPT1!SCDPT1_3400101_2</vt:lpstr>
      <vt:lpstr>SCDPT1!SCDPT1_3400101_20</vt:lpstr>
      <vt:lpstr>SCDPT1!SCDPT1_3400101_21</vt:lpstr>
      <vt:lpstr>SCDPT1!SCDPT1_3400101_22</vt:lpstr>
      <vt:lpstr>SCDPT1!SCDPT1_3400101_24</vt:lpstr>
      <vt:lpstr>SCDPT1!SCDPT1_3400101_25</vt:lpstr>
      <vt:lpstr>SCDPT1!SCDPT1_3400101_26</vt:lpstr>
      <vt:lpstr>SCDPT1!SCDPT1_3400101_27</vt:lpstr>
      <vt:lpstr>SCDPT1!SCDPT1_3400101_28</vt:lpstr>
      <vt:lpstr>SCDPT1!SCDPT1_3400101_29</vt:lpstr>
      <vt:lpstr>SCDPT1!SCDPT1_3400101_3</vt:lpstr>
      <vt:lpstr>SCDPT1!SCDPT1_3400101_4</vt:lpstr>
      <vt:lpstr>SCDPT1!SCDPT1_3400101_5</vt:lpstr>
      <vt:lpstr>SCDPT1!SCDPT1_3400101_6</vt:lpstr>
      <vt:lpstr>SCDPT1!SCDPT1_3400101_7</vt:lpstr>
      <vt:lpstr>SCDPT1!SCDPT1_3400101_8</vt:lpstr>
      <vt:lpstr>SCDPT1!SCDPT1_3400101_9</vt:lpstr>
      <vt:lpstr>SCDPT1!SCDPT1_3400201_1</vt:lpstr>
      <vt:lpstr>SCDPT1!SCDPT1_3400201_10</vt:lpstr>
      <vt:lpstr>SCDPT1!SCDPT1_3400201_11</vt:lpstr>
      <vt:lpstr>SCDPT1!SCDPT1_3400201_12</vt:lpstr>
      <vt:lpstr>SCDPT1!SCDPT1_3400201_13</vt:lpstr>
      <vt:lpstr>SCDPT1!SCDPT1_3400201_14</vt:lpstr>
      <vt:lpstr>SCDPT1!SCDPT1_3400201_15</vt:lpstr>
      <vt:lpstr>SCDPT1!SCDPT1_3400201_16</vt:lpstr>
      <vt:lpstr>SCDPT1!SCDPT1_3400201_17</vt:lpstr>
      <vt:lpstr>SCDPT1!SCDPT1_3400201_18</vt:lpstr>
      <vt:lpstr>SCDPT1!SCDPT1_3400201_19</vt:lpstr>
      <vt:lpstr>SCDPT1!SCDPT1_3400201_2</vt:lpstr>
      <vt:lpstr>SCDPT1!SCDPT1_3400201_20</vt:lpstr>
      <vt:lpstr>SCDPT1!SCDPT1_3400201_21</vt:lpstr>
      <vt:lpstr>SCDPT1!SCDPT1_3400201_22</vt:lpstr>
      <vt:lpstr>SCDPT1!SCDPT1_3400201_24</vt:lpstr>
      <vt:lpstr>SCDPT1!SCDPT1_3400201_25</vt:lpstr>
      <vt:lpstr>SCDPT1!SCDPT1_3400201_26</vt:lpstr>
      <vt:lpstr>SCDPT1!SCDPT1_3400201_27</vt:lpstr>
      <vt:lpstr>SCDPT1!SCDPT1_3400201_28</vt:lpstr>
      <vt:lpstr>SCDPT1!SCDPT1_3400201_29</vt:lpstr>
      <vt:lpstr>SCDPT1!SCDPT1_3400201_3</vt:lpstr>
      <vt:lpstr>SCDPT1!SCDPT1_3400201_4</vt:lpstr>
      <vt:lpstr>SCDPT1!SCDPT1_3400201_5</vt:lpstr>
      <vt:lpstr>SCDPT1!SCDPT1_3400201_6</vt:lpstr>
      <vt:lpstr>SCDPT1!SCDPT1_3400201_7</vt:lpstr>
      <vt:lpstr>SCDPT1!SCDPT1_3400201_8</vt:lpstr>
      <vt:lpstr>SCDPT1!SCDPT1_3400201_9</vt:lpstr>
      <vt:lpstr>SCDPT1!SCDPT1_3400301_1</vt:lpstr>
      <vt:lpstr>SCDPT1!SCDPT1_3400301_10</vt:lpstr>
      <vt:lpstr>SCDPT1!SCDPT1_3400301_11</vt:lpstr>
      <vt:lpstr>SCDPT1!SCDPT1_3400301_12</vt:lpstr>
      <vt:lpstr>SCDPT1!SCDPT1_3400301_13</vt:lpstr>
      <vt:lpstr>SCDPT1!SCDPT1_3400301_14</vt:lpstr>
      <vt:lpstr>SCDPT1!SCDPT1_3400301_15</vt:lpstr>
      <vt:lpstr>SCDPT1!SCDPT1_3400301_16</vt:lpstr>
      <vt:lpstr>SCDPT1!SCDPT1_3400301_17</vt:lpstr>
      <vt:lpstr>SCDPT1!SCDPT1_3400301_18</vt:lpstr>
      <vt:lpstr>SCDPT1!SCDPT1_3400301_19</vt:lpstr>
      <vt:lpstr>SCDPT1!SCDPT1_3400301_2</vt:lpstr>
      <vt:lpstr>SCDPT1!SCDPT1_3400301_20</vt:lpstr>
      <vt:lpstr>SCDPT1!SCDPT1_3400301_21</vt:lpstr>
      <vt:lpstr>SCDPT1!SCDPT1_3400301_22</vt:lpstr>
      <vt:lpstr>SCDPT1!SCDPT1_3400301_24</vt:lpstr>
      <vt:lpstr>SCDPT1!SCDPT1_3400301_25</vt:lpstr>
      <vt:lpstr>SCDPT1!SCDPT1_3400301_26</vt:lpstr>
      <vt:lpstr>SCDPT1!SCDPT1_3400301_27</vt:lpstr>
      <vt:lpstr>SCDPT1!SCDPT1_3400301_28</vt:lpstr>
      <vt:lpstr>SCDPT1!SCDPT1_3400301_29</vt:lpstr>
      <vt:lpstr>SCDPT1!SCDPT1_3400301_3</vt:lpstr>
      <vt:lpstr>SCDPT1!SCDPT1_3400301_4</vt:lpstr>
      <vt:lpstr>SCDPT1!SCDPT1_3400301_5</vt:lpstr>
      <vt:lpstr>SCDPT1!SCDPT1_3400301_6</vt:lpstr>
      <vt:lpstr>SCDPT1!SCDPT1_3400301_7</vt:lpstr>
      <vt:lpstr>SCDPT1!SCDPT1_3400301_8</vt:lpstr>
      <vt:lpstr>SCDPT1!SCDPT1_3400301_9</vt:lpstr>
      <vt:lpstr>SCDPT1!SCDPT1_3400401_1</vt:lpstr>
      <vt:lpstr>SCDPT1!SCDPT1_3400401_10</vt:lpstr>
      <vt:lpstr>SCDPT1!SCDPT1_3400401_11</vt:lpstr>
      <vt:lpstr>SCDPT1!SCDPT1_3400401_12</vt:lpstr>
      <vt:lpstr>SCDPT1!SCDPT1_3400401_13</vt:lpstr>
      <vt:lpstr>SCDPT1!SCDPT1_3400401_14</vt:lpstr>
      <vt:lpstr>SCDPT1!SCDPT1_3400401_15</vt:lpstr>
      <vt:lpstr>SCDPT1!SCDPT1_3400401_16</vt:lpstr>
      <vt:lpstr>SCDPT1!SCDPT1_3400401_17</vt:lpstr>
      <vt:lpstr>SCDPT1!SCDPT1_3400401_18</vt:lpstr>
      <vt:lpstr>SCDPT1!SCDPT1_3400401_19</vt:lpstr>
      <vt:lpstr>SCDPT1!SCDPT1_3400401_2</vt:lpstr>
      <vt:lpstr>SCDPT1!SCDPT1_3400401_20</vt:lpstr>
      <vt:lpstr>SCDPT1!SCDPT1_3400401_21</vt:lpstr>
      <vt:lpstr>SCDPT1!SCDPT1_3400401_22</vt:lpstr>
      <vt:lpstr>SCDPT1!SCDPT1_3400401_24</vt:lpstr>
      <vt:lpstr>SCDPT1!SCDPT1_3400401_25</vt:lpstr>
      <vt:lpstr>SCDPT1!SCDPT1_3400401_26</vt:lpstr>
      <vt:lpstr>SCDPT1!SCDPT1_3400401_27</vt:lpstr>
      <vt:lpstr>SCDPT1!SCDPT1_3400401_28</vt:lpstr>
      <vt:lpstr>SCDPT1!SCDPT1_3400401_29</vt:lpstr>
      <vt:lpstr>SCDPT1!SCDPT1_3400401_3</vt:lpstr>
      <vt:lpstr>SCDPT1!SCDPT1_3400401_4</vt:lpstr>
      <vt:lpstr>SCDPT1!SCDPT1_3400401_5</vt:lpstr>
      <vt:lpstr>SCDPT1!SCDPT1_3400401_6</vt:lpstr>
      <vt:lpstr>SCDPT1!SCDPT1_3400401_7</vt:lpstr>
      <vt:lpstr>SCDPT1!SCDPT1_3400401_8</vt:lpstr>
      <vt:lpstr>SCDPT1!SCDPT1_3400401_9</vt:lpstr>
      <vt:lpstr>SCDPT1!SCDPT1_3400501_1</vt:lpstr>
      <vt:lpstr>SCDPT1!SCDPT1_3400501_10</vt:lpstr>
      <vt:lpstr>SCDPT1!SCDPT1_3400501_11</vt:lpstr>
      <vt:lpstr>SCDPT1!SCDPT1_3400501_12</vt:lpstr>
      <vt:lpstr>SCDPT1!SCDPT1_3400501_13</vt:lpstr>
      <vt:lpstr>SCDPT1!SCDPT1_3400501_14</vt:lpstr>
      <vt:lpstr>SCDPT1!SCDPT1_3400501_15</vt:lpstr>
      <vt:lpstr>SCDPT1!SCDPT1_3400501_16</vt:lpstr>
      <vt:lpstr>SCDPT1!SCDPT1_3400501_17</vt:lpstr>
      <vt:lpstr>SCDPT1!SCDPT1_3400501_18</vt:lpstr>
      <vt:lpstr>SCDPT1!SCDPT1_3400501_19</vt:lpstr>
      <vt:lpstr>SCDPT1!SCDPT1_3400501_2</vt:lpstr>
      <vt:lpstr>SCDPT1!SCDPT1_3400501_20</vt:lpstr>
      <vt:lpstr>SCDPT1!SCDPT1_3400501_21</vt:lpstr>
      <vt:lpstr>SCDPT1!SCDPT1_3400501_22</vt:lpstr>
      <vt:lpstr>SCDPT1!SCDPT1_3400501_24</vt:lpstr>
      <vt:lpstr>SCDPT1!SCDPT1_3400501_25</vt:lpstr>
      <vt:lpstr>SCDPT1!SCDPT1_3400501_26</vt:lpstr>
      <vt:lpstr>SCDPT1!SCDPT1_3400501_27</vt:lpstr>
      <vt:lpstr>SCDPT1!SCDPT1_3400501_28</vt:lpstr>
      <vt:lpstr>SCDPT1!SCDPT1_3400501_29</vt:lpstr>
      <vt:lpstr>SCDPT1!SCDPT1_3400501_3</vt:lpstr>
      <vt:lpstr>SCDPT1!SCDPT1_3400501_4</vt:lpstr>
      <vt:lpstr>SCDPT1!SCDPT1_3400501_5</vt:lpstr>
      <vt:lpstr>SCDPT1!SCDPT1_3400501_6</vt:lpstr>
      <vt:lpstr>SCDPT1!SCDPT1_3400501_7</vt:lpstr>
      <vt:lpstr>SCDPT1!SCDPT1_3400501_8</vt:lpstr>
      <vt:lpstr>SCDPT1!SCDPT1_3400501_9</vt:lpstr>
      <vt:lpstr>SCDPT1!SCDPT1_3499999_10</vt:lpstr>
      <vt:lpstr>SCDPT1!SCDPT1_3499999_11</vt:lpstr>
      <vt:lpstr>SCDPT1!SCDPT1_3499999_12</vt:lpstr>
      <vt:lpstr>SCDPT1!SCDPT1_3499999_13</vt:lpstr>
      <vt:lpstr>SCDPT1!SCDPT1_3499999_14</vt:lpstr>
      <vt:lpstr>SCDPT1!SCDPT1_3499999_15</vt:lpstr>
      <vt:lpstr>SCDPT1!SCDPT1_3499999_19</vt:lpstr>
      <vt:lpstr>SCDPT1!SCDPT1_3499999_20</vt:lpstr>
      <vt:lpstr>SCDPT1!SCDPT1_3499999_7</vt:lpstr>
      <vt:lpstr>SCDPT1!SCDPT1_3499999_9</vt:lpstr>
      <vt:lpstr>SCDPT1!SCDPT1_34BEGIN_1</vt:lpstr>
      <vt:lpstr>SCDPT1!SCDPT1_34BEGIN_10</vt:lpstr>
      <vt:lpstr>SCDPT1!SCDPT1_34BEGIN_11</vt:lpstr>
      <vt:lpstr>SCDPT1!SCDPT1_34BEGIN_12</vt:lpstr>
      <vt:lpstr>SCDPT1!SCDPT1_34BEGIN_13</vt:lpstr>
      <vt:lpstr>SCDPT1!SCDPT1_34BEGIN_14</vt:lpstr>
      <vt:lpstr>SCDPT1!SCDPT1_34BEGIN_15</vt:lpstr>
      <vt:lpstr>SCDPT1!SCDPT1_34BEGIN_16</vt:lpstr>
      <vt:lpstr>SCDPT1!SCDPT1_34BEGIN_17</vt:lpstr>
      <vt:lpstr>SCDPT1!SCDPT1_34BEGIN_18</vt:lpstr>
      <vt:lpstr>SCDPT1!SCDPT1_34BEGIN_19</vt:lpstr>
      <vt:lpstr>SCDPT1!SCDPT1_34BEGIN_2</vt:lpstr>
      <vt:lpstr>SCDPT1!SCDPT1_34BEGIN_20</vt:lpstr>
      <vt:lpstr>SCDPT1!SCDPT1_34BEGIN_21</vt:lpstr>
      <vt:lpstr>SCDPT1!SCDPT1_34BEGIN_22</vt:lpstr>
      <vt:lpstr>SCDPT1!SCDPT1_34BEGIN_23</vt:lpstr>
      <vt:lpstr>SCDPT1!SCDPT1_34BEGIN_24</vt:lpstr>
      <vt:lpstr>SCDPT1!SCDPT1_34BEGIN_25</vt:lpstr>
      <vt:lpstr>SCDPT1!SCDPT1_34BEGIN_26</vt:lpstr>
      <vt:lpstr>SCDPT1!SCDPT1_34BEGIN_27</vt:lpstr>
      <vt:lpstr>SCDPT1!SCDPT1_34BEGIN_28</vt:lpstr>
      <vt:lpstr>SCDPT1!SCDPT1_34BEGIN_29</vt:lpstr>
      <vt:lpstr>SCDPT1!SCDPT1_34BEGIN_3</vt:lpstr>
      <vt:lpstr>SCDPT1!SCDPT1_34BEGIN_4</vt:lpstr>
      <vt:lpstr>SCDPT1!SCDPT1_34BEGIN_5</vt:lpstr>
      <vt:lpstr>SCDPT1!SCDPT1_34BEGIN_6</vt:lpstr>
      <vt:lpstr>SCDPT1!SCDPT1_34BEGIN_7</vt:lpstr>
      <vt:lpstr>SCDPT1!SCDPT1_34BEGIN_8</vt:lpstr>
      <vt:lpstr>SCDPT1!SCDPT1_34BEGIN_9</vt:lpstr>
      <vt:lpstr>SCDPT1!SCDPT1_34ENDIN_10</vt:lpstr>
      <vt:lpstr>SCDPT1!SCDPT1_34ENDIN_11</vt:lpstr>
      <vt:lpstr>SCDPT1!SCDPT1_34ENDIN_12</vt:lpstr>
      <vt:lpstr>SCDPT1!SCDPT1_34ENDIN_13</vt:lpstr>
      <vt:lpstr>SCDPT1!SCDPT1_34ENDIN_14</vt:lpstr>
      <vt:lpstr>SCDPT1!SCDPT1_34ENDIN_15</vt:lpstr>
      <vt:lpstr>SCDPT1!SCDPT1_34ENDIN_16</vt:lpstr>
      <vt:lpstr>SCDPT1!SCDPT1_34ENDIN_17</vt:lpstr>
      <vt:lpstr>SCDPT1!SCDPT1_34ENDIN_18</vt:lpstr>
      <vt:lpstr>SCDPT1!SCDPT1_34ENDIN_19</vt:lpstr>
      <vt:lpstr>SCDPT1!SCDPT1_34ENDIN_2</vt:lpstr>
      <vt:lpstr>SCDPT1!SCDPT1_34ENDIN_20</vt:lpstr>
      <vt:lpstr>SCDPT1!SCDPT1_34ENDIN_21</vt:lpstr>
      <vt:lpstr>SCDPT1!SCDPT1_34ENDIN_22</vt:lpstr>
      <vt:lpstr>SCDPT1!SCDPT1_34ENDIN_23</vt:lpstr>
      <vt:lpstr>SCDPT1!SCDPT1_34ENDIN_24</vt:lpstr>
      <vt:lpstr>SCDPT1!SCDPT1_34ENDIN_25</vt:lpstr>
      <vt:lpstr>SCDPT1!SCDPT1_34ENDIN_26</vt:lpstr>
      <vt:lpstr>SCDPT1!SCDPT1_34ENDIN_27</vt:lpstr>
      <vt:lpstr>SCDPT1!SCDPT1_34ENDIN_28</vt:lpstr>
      <vt:lpstr>SCDPT1!SCDPT1_34ENDIN_29</vt:lpstr>
      <vt:lpstr>SCDPT1!SCDPT1_34ENDIN_3</vt:lpstr>
      <vt:lpstr>SCDPT1!SCDPT1_34ENDIN_4</vt:lpstr>
      <vt:lpstr>SCDPT1!SCDPT1_34ENDIN_5</vt:lpstr>
      <vt:lpstr>SCDPT1!SCDPT1_34ENDIN_6</vt:lpstr>
      <vt:lpstr>SCDPT1!SCDPT1_34ENDIN_7</vt:lpstr>
      <vt:lpstr>SCDPT1!SCDPT1_34ENDIN_8</vt:lpstr>
      <vt:lpstr>SCDPT1!SCDPT1_34ENDIN_9</vt:lpstr>
      <vt:lpstr>SCDPT1!SCDPT1_3500000_Range</vt:lpstr>
      <vt:lpstr>SCDPT1!SCDPT1_3500001_1</vt:lpstr>
      <vt:lpstr>SCDPT1!SCDPT1_3500001_10</vt:lpstr>
      <vt:lpstr>SCDPT1!SCDPT1_3500001_11</vt:lpstr>
      <vt:lpstr>SCDPT1!SCDPT1_3500001_12</vt:lpstr>
      <vt:lpstr>SCDPT1!SCDPT1_3500001_13</vt:lpstr>
      <vt:lpstr>SCDPT1!SCDPT1_3500001_14</vt:lpstr>
      <vt:lpstr>SCDPT1!SCDPT1_3500001_15</vt:lpstr>
      <vt:lpstr>SCDPT1!SCDPT1_3500001_16</vt:lpstr>
      <vt:lpstr>SCDPT1!SCDPT1_3500001_17</vt:lpstr>
      <vt:lpstr>SCDPT1!SCDPT1_3500001_18</vt:lpstr>
      <vt:lpstr>SCDPT1!SCDPT1_3500001_19</vt:lpstr>
      <vt:lpstr>SCDPT1!SCDPT1_3500001_2</vt:lpstr>
      <vt:lpstr>SCDPT1!SCDPT1_3500001_20</vt:lpstr>
      <vt:lpstr>SCDPT1!SCDPT1_3500001_21</vt:lpstr>
      <vt:lpstr>SCDPT1!SCDPT1_3500001_22</vt:lpstr>
      <vt:lpstr>SCDPT1!SCDPT1_3500001_24</vt:lpstr>
      <vt:lpstr>SCDPT1!SCDPT1_3500001_25</vt:lpstr>
      <vt:lpstr>SCDPT1!SCDPT1_3500001_26</vt:lpstr>
      <vt:lpstr>SCDPT1!SCDPT1_3500001_27</vt:lpstr>
      <vt:lpstr>SCDPT1!SCDPT1_3500001_28</vt:lpstr>
      <vt:lpstr>SCDPT1!SCDPT1_3500001_29</vt:lpstr>
      <vt:lpstr>SCDPT1!SCDPT1_3500001_3</vt:lpstr>
      <vt:lpstr>SCDPT1!SCDPT1_3500001_4</vt:lpstr>
      <vt:lpstr>SCDPT1!SCDPT1_3500001_5</vt:lpstr>
      <vt:lpstr>SCDPT1!SCDPT1_3500001_6</vt:lpstr>
      <vt:lpstr>SCDPT1!SCDPT1_3500001_7</vt:lpstr>
      <vt:lpstr>SCDPT1!SCDPT1_3500001_8</vt:lpstr>
      <vt:lpstr>SCDPT1!SCDPT1_3500001_9</vt:lpstr>
      <vt:lpstr>SCDPT1!SCDPT1_3500101_1</vt:lpstr>
      <vt:lpstr>SCDPT1!SCDPT1_3500101_10</vt:lpstr>
      <vt:lpstr>SCDPT1!SCDPT1_3500101_11</vt:lpstr>
      <vt:lpstr>SCDPT1!SCDPT1_3500101_12</vt:lpstr>
      <vt:lpstr>SCDPT1!SCDPT1_3500101_13</vt:lpstr>
      <vt:lpstr>SCDPT1!SCDPT1_3500101_14</vt:lpstr>
      <vt:lpstr>SCDPT1!SCDPT1_3500101_15</vt:lpstr>
      <vt:lpstr>SCDPT1!SCDPT1_3500101_16</vt:lpstr>
      <vt:lpstr>SCDPT1!SCDPT1_3500101_17</vt:lpstr>
      <vt:lpstr>SCDPT1!SCDPT1_3500101_18</vt:lpstr>
      <vt:lpstr>SCDPT1!SCDPT1_3500101_19</vt:lpstr>
      <vt:lpstr>SCDPT1!SCDPT1_3500101_2</vt:lpstr>
      <vt:lpstr>SCDPT1!SCDPT1_3500101_20</vt:lpstr>
      <vt:lpstr>SCDPT1!SCDPT1_3500101_21</vt:lpstr>
      <vt:lpstr>SCDPT1!SCDPT1_3500101_22</vt:lpstr>
      <vt:lpstr>SCDPT1!SCDPT1_3500101_24</vt:lpstr>
      <vt:lpstr>SCDPT1!SCDPT1_3500101_25</vt:lpstr>
      <vt:lpstr>SCDPT1!SCDPT1_3500101_26</vt:lpstr>
      <vt:lpstr>SCDPT1!SCDPT1_3500101_27</vt:lpstr>
      <vt:lpstr>SCDPT1!SCDPT1_3500101_28</vt:lpstr>
      <vt:lpstr>SCDPT1!SCDPT1_3500101_29</vt:lpstr>
      <vt:lpstr>SCDPT1!SCDPT1_3500101_3</vt:lpstr>
      <vt:lpstr>SCDPT1!SCDPT1_3500101_4</vt:lpstr>
      <vt:lpstr>SCDPT1!SCDPT1_3500101_5</vt:lpstr>
      <vt:lpstr>SCDPT1!SCDPT1_3500101_6</vt:lpstr>
      <vt:lpstr>SCDPT1!SCDPT1_3500101_7</vt:lpstr>
      <vt:lpstr>SCDPT1!SCDPT1_3500101_8</vt:lpstr>
      <vt:lpstr>SCDPT1!SCDPT1_3500101_9</vt:lpstr>
      <vt:lpstr>SCDPT1!SCDPT1_3500201_1</vt:lpstr>
      <vt:lpstr>SCDPT1!SCDPT1_3500201_10</vt:lpstr>
      <vt:lpstr>SCDPT1!SCDPT1_3500201_11</vt:lpstr>
      <vt:lpstr>SCDPT1!SCDPT1_3500201_12</vt:lpstr>
      <vt:lpstr>SCDPT1!SCDPT1_3500201_13</vt:lpstr>
      <vt:lpstr>SCDPT1!SCDPT1_3500201_14</vt:lpstr>
      <vt:lpstr>SCDPT1!SCDPT1_3500201_15</vt:lpstr>
      <vt:lpstr>SCDPT1!SCDPT1_3500201_16</vt:lpstr>
      <vt:lpstr>SCDPT1!SCDPT1_3500201_17</vt:lpstr>
      <vt:lpstr>SCDPT1!SCDPT1_3500201_18</vt:lpstr>
      <vt:lpstr>SCDPT1!SCDPT1_3500201_19</vt:lpstr>
      <vt:lpstr>SCDPT1!SCDPT1_3500201_2</vt:lpstr>
      <vt:lpstr>SCDPT1!SCDPT1_3500201_20</vt:lpstr>
      <vt:lpstr>SCDPT1!SCDPT1_3500201_21</vt:lpstr>
      <vt:lpstr>SCDPT1!SCDPT1_3500201_22</vt:lpstr>
      <vt:lpstr>SCDPT1!SCDPT1_3500201_24</vt:lpstr>
      <vt:lpstr>SCDPT1!SCDPT1_3500201_25</vt:lpstr>
      <vt:lpstr>SCDPT1!SCDPT1_3500201_26</vt:lpstr>
      <vt:lpstr>SCDPT1!SCDPT1_3500201_27</vt:lpstr>
      <vt:lpstr>SCDPT1!SCDPT1_3500201_28</vt:lpstr>
      <vt:lpstr>SCDPT1!SCDPT1_3500201_29</vt:lpstr>
      <vt:lpstr>SCDPT1!SCDPT1_3500201_3</vt:lpstr>
      <vt:lpstr>SCDPT1!SCDPT1_3500201_4</vt:lpstr>
      <vt:lpstr>SCDPT1!SCDPT1_3500201_5</vt:lpstr>
      <vt:lpstr>SCDPT1!SCDPT1_3500201_6</vt:lpstr>
      <vt:lpstr>SCDPT1!SCDPT1_3500201_7</vt:lpstr>
      <vt:lpstr>SCDPT1!SCDPT1_3500201_8</vt:lpstr>
      <vt:lpstr>SCDPT1!SCDPT1_3500201_9</vt:lpstr>
      <vt:lpstr>SCDPT1!SCDPT1_3500301_1</vt:lpstr>
      <vt:lpstr>SCDPT1!SCDPT1_3500301_10</vt:lpstr>
      <vt:lpstr>SCDPT1!SCDPT1_3500301_11</vt:lpstr>
      <vt:lpstr>SCDPT1!SCDPT1_3500301_12</vt:lpstr>
      <vt:lpstr>SCDPT1!SCDPT1_3500301_13</vt:lpstr>
      <vt:lpstr>SCDPT1!SCDPT1_3500301_14</vt:lpstr>
      <vt:lpstr>SCDPT1!SCDPT1_3500301_15</vt:lpstr>
      <vt:lpstr>SCDPT1!SCDPT1_3500301_16</vt:lpstr>
      <vt:lpstr>SCDPT1!SCDPT1_3500301_17</vt:lpstr>
      <vt:lpstr>SCDPT1!SCDPT1_3500301_18</vt:lpstr>
      <vt:lpstr>SCDPT1!SCDPT1_3500301_19</vt:lpstr>
      <vt:lpstr>SCDPT1!SCDPT1_3500301_2</vt:lpstr>
      <vt:lpstr>SCDPT1!SCDPT1_3500301_20</vt:lpstr>
      <vt:lpstr>SCDPT1!SCDPT1_3500301_21</vt:lpstr>
      <vt:lpstr>SCDPT1!SCDPT1_3500301_22</vt:lpstr>
      <vt:lpstr>SCDPT1!SCDPT1_3500301_24</vt:lpstr>
      <vt:lpstr>SCDPT1!SCDPT1_3500301_25</vt:lpstr>
      <vt:lpstr>SCDPT1!SCDPT1_3500301_26</vt:lpstr>
      <vt:lpstr>SCDPT1!SCDPT1_3500301_27</vt:lpstr>
      <vt:lpstr>SCDPT1!SCDPT1_3500301_28</vt:lpstr>
      <vt:lpstr>SCDPT1!SCDPT1_3500301_29</vt:lpstr>
      <vt:lpstr>SCDPT1!SCDPT1_3500301_3</vt:lpstr>
      <vt:lpstr>SCDPT1!SCDPT1_3500301_4</vt:lpstr>
      <vt:lpstr>SCDPT1!SCDPT1_3500301_5</vt:lpstr>
      <vt:lpstr>SCDPT1!SCDPT1_3500301_6</vt:lpstr>
      <vt:lpstr>SCDPT1!SCDPT1_3500301_7</vt:lpstr>
      <vt:lpstr>SCDPT1!SCDPT1_3500301_8</vt:lpstr>
      <vt:lpstr>SCDPT1!SCDPT1_3500301_9</vt:lpstr>
      <vt:lpstr>SCDPT1!SCDPT1_3500401_1</vt:lpstr>
      <vt:lpstr>SCDPT1!SCDPT1_3500401_10</vt:lpstr>
      <vt:lpstr>SCDPT1!SCDPT1_3500401_11</vt:lpstr>
      <vt:lpstr>SCDPT1!SCDPT1_3500401_12</vt:lpstr>
      <vt:lpstr>SCDPT1!SCDPT1_3500401_13</vt:lpstr>
      <vt:lpstr>SCDPT1!SCDPT1_3500401_14</vt:lpstr>
      <vt:lpstr>SCDPT1!SCDPT1_3500401_15</vt:lpstr>
      <vt:lpstr>SCDPT1!SCDPT1_3500401_16</vt:lpstr>
      <vt:lpstr>SCDPT1!SCDPT1_3500401_17</vt:lpstr>
      <vt:lpstr>SCDPT1!SCDPT1_3500401_18</vt:lpstr>
      <vt:lpstr>SCDPT1!SCDPT1_3500401_19</vt:lpstr>
      <vt:lpstr>SCDPT1!SCDPT1_3500401_2</vt:lpstr>
      <vt:lpstr>SCDPT1!SCDPT1_3500401_20</vt:lpstr>
      <vt:lpstr>SCDPT1!SCDPT1_3500401_21</vt:lpstr>
      <vt:lpstr>SCDPT1!SCDPT1_3500401_22</vt:lpstr>
      <vt:lpstr>SCDPT1!SCDPT1_3500401_24</vt:lpstr>
      <vt:lpstr>SCDPT1!SCDPT1_3500401_25</vt:lpstr>
      <vt:lpstr>SCDPT1!SCDPT1_3500401_26</vt:lpstr>
      <vt:lpstr>SCDPT1!SCDPT1_3500401_27</vt:lpstr>
      <vt:lpstr>SCDPT1!SCDPT1_3500401_28</vt:lpstr>
      <vt:lpstr>SCDPT1!SCDPT1_3500401_29</vt:lpstr>
      <vt:lpstr>SCDPT1!SCDPT1_3500401_3</vt:lpstr>
      <vt:lpstr>SCDPT1!SCDPT1_3500401_4</vt:lpstr>
      <vt:lpstr>SCDPT1!SCDPT1_3500401_5</vt:lpstr>
      <vt:lpstr>SCDPT1!SCDPT1_3500401_6</vt:lpstr>
      <vt:lpstr>SCDPT1!SCDPT1_3500401_7</vt:lpstr>
      <vt:lpstr>SCDPT1!SCDPT1_3500401_8</vt:lpstr>
      <vt:lpstr>SCDPT1!SCDPT1_3500401_9</vt:lpstr>
      <vt:lpstr>SCDPT1!SCDPT1_3500501_1</vt:lpstr>
      <vt:lpstr>SCDPT1!SCDPT1_3500501_10</vt:lpstr>
      <vt:lpstr>SCDPT1!SCDPT1_3500501_11</vt:lpstr>
      <vt:lpstr>SCDPT1!SCDPT1_3500501_12</vt:lpstr>
      <vt:lpstr>SCDPT1!SCDPT1_3500501_13</vt:lpstr>
      <vt:lpstr>SCDPT1!SCDPT1_3500501_14</vt:lpstr>
      <vt:lpstr>SCDPT1!SCDPT1_3500501_15</vt:lpstr>
      <vt:lpstr>SCDPT1!SCDPT1_3500501_16</vt:lpstr>
      <vt:lpstr>SCDPT1!SCDPT1_3500501_17</vt:lpstr>
      <vt:lpstr>SCDPT1!SCDPT1_3500501_18</vt:lpstr>
      <vt:lpstr>SCDPT1!SCDPT1_3500501_19</vt:lpstr>
      <vt:lpstr>SCDPT1!SCDPT1_3500501_2</vt:lpstr>
      <vt:lpstr>SCDPT1!SCDPT1_3500501_20</vt:lpstr>
      <vt:lpstr>SCDPT1!SCDPT1_3500501_21</vt:lpstr>
      <vt:lpstr>SCDPT1!SCDPT1_3500501_22</vt:lpstr>
      <vt:lpstr>SCDPT1!SCDPT1_3500501_24</vt:lpstr>
      <vt:lpstr>SCDPT1!SCDPT1_3500501_25</vt:lpstr>
      <vt:lpstr>SCDPT1!SCDPT1_3500501_26</vt:lpstr>
      <vt:lpstr>SCDPT1!SCDPT1_3500501_27</vt:lpstr>
      <vt:lpstr>SCDPT1!SCDPT1_3500501_28</vt:lpstr>
      <vt:lpstr>SCDPT1!SCDPT1_3500501_29</vt:lpstr>
      <vt:lpstr>SCDPT1!SCDPT1_3500501_3</vt:lpstr>
      <vt:lpstr>SCDPT1!SCDPT1_3500501_4</vt:lpstr>
      <vt:lpstr>SCDPT1!SCDPT1_3500501_5</vt:lpstr>
      <vt:lpstr>SCDPT1!SCDPT1_3500501_6</vt:lpstr>
      <vt:lpstr>SCDPT1!SCDPT1_3500501_7</vt:lpstr>
      <vt:lpstr>SCDPT1!SCDPT1_3500501_8</vt:lpstr>
      <vt:lpstr>SCDPT1!SCDPT1_3500501_9</vt:lpstr>
      <vt:lpstr>SCDPT1!SCDPT1_3599999_10</vt:lpstr>
      <vt:lpstr>SCDPT1!SCDPT1_3599999_11</vt:lpstr>
      <vt:lpstr>SCDPT1!SCDPT1_3599999_12</vt:lpstr>
      <vt:lpstr>SCDPT1!SCDPT1_3599999_13</vt:lpstr>
      <vt:lpstr>SCDPT1!SCDPT1_3599999_14</vt:lpstr>
      <vt:lpstr>SCDPT1!SCDPT1_3599999_15</vt:lpstr>
      <vt:lpstr>SCDPT1!SCDPT1_3599999_19</vt:lpstr>
      <vt:lpstr>SCDPT1!SCDPT1_3599999_20</vt:lpstr>
      <vt:lpstr>SCDPT1!SCDPT1_3599999_7</vt:lpstr>
      <vt:lpstr>SCDPT1!SCDPT1_3599999_9</vt:lpstr>
      <vt:lpstr>SCDPT1!SCDPT1_35BEGIN_1</vt:lpstr>
      <vt:lpstr>SCDPT1!SCDPT1_35BEGIN_10</vt:lpstr>
      <vt:lpstr>SCDPT1!SCDPT1_35BEGIN_11</vt:lpstr>
      <vt:lpstr>SCDPT1!SCDPT1_35BEGIN_12</vt:lpstr>
      <vt:lpstr>SCDPT1!SCDPT1_35BEGIN_13</vt:lpstr>
      <vt:lpstr>SCDPT1!SCDPT1_35BEGIN_14</vt:lpstr>
      <vt:lpstr>SCDPT1!SCDPT1_35BEGIN_15</vt:lpstr>
      <vt:lpstr>SCDPT1!SCDPT1_35BEGIN_16</vt:lpstr>
      <vt:lpstr>SCDPT1!SCDPT1_35BEGIN_17</vt:lpstr>
      <vt:lpstr>SCDPT1!SCDPT1_35BEGIN_18</vt:lpstr>
      <vt:lpstr>SCDPT1!SCDPT1_35BEGIN_19</vt:lpstr>
      <vt:lpstr>SCDPT1!SCDPT1_35BEGIN_2</vt:lpstr>
      <vt:lpstr>SCDPT1!SCDPT1_35BEGIN_20</vt:lpstr>
      <vt:lpstr>SCDPT1!SCDPT1_35BEGIN_21</vt:lpstr>
      <vt:lpstr>SCDPT1!SCDPT1_35BEGIN_22</vt:lpstr>
      <vt:lpstr>SCDPT1!SCDPT1_35BEGIN_23</vt:lpstr>
      <vt:lpstr>SCDPT1!SCDPT1_35BEGIN_24</vt:lpstr>
      <vt:lpstr>SCDPT1!SCDPT1_35BEGIN_25</vt:lpstr>
      <vt:lpstr>SCDPT1!SCDPT1_35BEGIN_26</vt:lpstr>
      <vt:lpstr>SCDPT1!SCDPT1_35BEGIN_27</vt:lpstr>
      <vt:lpstr>SCDPT1!SCDPT1_35BEGIN_28</vt:lpstr>
      <vt:lpstr>SCDPT1!SCDPT1_35BEGIN_29</vt:lpstr>
      <vt:lpstr>SCDPT1!SCDPT1_35BEGIN_3</vt:lpstr>
      <vt:lpstr>SCDPT1!SCDPT1_35BEGIN_4</vt:lpstr>
      <vt:lpstr>SCDPT1!SCDPT1_35BEGIN_5</vt:lpstr>
      <vt:lpstr>SCDPT1!SCDPT1_35BEGIN_6</vt:lpstr>
      <vt:lpstr>SCDPT1!SCDPT1_35BEGIN_7</vt:lpstr>
      <vt:lpstr>SCDPT1!SCDPT1_35BEGIN_8</vt:lpstr>
      <vt:lpstr>SCDPT1!SCDPT1_35BEGIN_9</vt:lpstr>
      <vt:lpstr>SCDPT1!SCDPT1_35ENDIN_10</vt:lpstr>
      <vt:lpstr>SCDPT1!SCDPT1_35ENDIN_11</vt:lpstr>
      <vt:lpstr>SCDPT1!SCDPT1_35ENDIN_12</vt:lpstr>
      <vt:lpstr>SCDPT1!SCDPT1_35ENDIN_13</vt:lpstr>
      <vt:lpstr>SCDPT1!SCDPT1_35ENDIN_14</vt:lpstr>
      <vt:lpstr>SCDPT1!SCDPT1_35ENDIN_15</vt:lpstr>
      <vt:lpstr>SCDPT1!SCDPT1_35ENDIN_16</vt:lpstr>
      <vt:lpstr>SCDPT1!SCDPT1_35ENDIN_17</vt:lpstr>
      <vt:lpstr>SCDPT1!SCDPT1_35ENDIN_18</vt:lpstr>
      <vt:lpstr>SCDPT1!SCDPT1_35ENDIN_19</vt:lpstr>
      <vt:lpstr>SCDPT1!SCDPT1_35ENDIN_2</vt:lpstr>
      <vt:lpstr>SCDPT1!SCDPT1_35ENDIN_20</vt:lpstr>
      <vt:lpstr>SCDPT1!SCDPT1_35ENDIN_21</vt:lpstr>
      <vt:lpstr>SCDPT1!SCDPT1_35ENDIN_22</vt:lpstr>
      <vt:lpstr>SCDPT1!SCDPT1_35ENDIN_23</vt:lpstr>
      <vt:lpstr>SCDPT1!SCDPT1_35ENDIN_24</vt:lpstr>
      <vt:lpstr>SCDPT1!SCDPT1_35ENDIN_25</vt:lpstr>
      <vt:lpstr>SCDPT1!SCDPT1_35ENDIN_26</vt:lpstr>
      <vt:lpstr>SCDPT1!SCDPT1_35ENDIN_27</vt:lpstr>
      <vt:lpstr>SCDPT1!SCDPT1_35ENDIN_28</vt:lpstr>
      <vt:lpstr>SCDPT1!SCDPT1_35ENDIN_29</vt:lpstr>
      <vt:lpstr>SCDPT1!SCDPT1_35ENDIN_3</vt:lpstr>
      <vt:lpstr>SCDPT1!SCDPT1_35ENDIN_4</vt:lpstr>
      <vt:lpstr>SCDPT1!SCDPT1_35ENDIN_5</vt:lpstr>
      <vt:lpstr>SCDPT1!SCDPT1_35ENDIN_6</vt:lpstr>
      <vt:lpstr>SCDPT1!SCDPT1_35ENDIN_7</vt:lpstr>
      <vt:lpstr>SCDPT1!SCDPT1_35ENDIN_8</vt:lpstr>
      <vt:lpstr>SCDPT1!SCDPT1_35ENDIN_9</vt:lpstr>
      <vt:lpstr>SCDPT1!SCDPT1_3899999_10</vt:lpstr>
      <vt:lpstr>SCDPT1!SCDPT1_3899999_11</vt:lpstr>
      <vt:lpstr>SCDPT1!SCDPT1_3899999_12</vt:lpstr>
      <vt:lpstr>SCDPT1!SCDPT1_3899999_13</vt:lpstr>
      <vt:lpstr>SCDPT1!SCDPT1_3899999_14</vt:lpstr>
      <vt:lpstr>SCDPT1!SCDPT1_3899999_15</vt:lpstr>
      <vt:lpstr>SCDPT1!SCDPT1_3899999_19</vt:lpstr>
      <vt:lpstr>SCDPT1!SCDPT1_3899999_20</vt:lpstr>
      <vt:lpstr>SCDPT1!SCDPT1_3899999_7</vt:lpstr>
      <vt:lpstr>SCDPT1!SCDPT1_3899999_9</vt:lpstr>
      <vt:lpstr>SCDPT1!SCDPT1_4200000_Range</vt:lpstr>
      <vt:lpstr>SCDPT1!SCDPT1_4200001_1</vt:lpstr>
      <vt:lpstr>SCDPT1!SCDPT1_4200001_10</vt:lpstr>
      <vt:lpstr>SCDPT1!SCDPT1_4200001_11</vt:lpstr>
      <vt:lpstr>SCDPT1!SCDPT1_4200001_12</vt:lpstr>
      <vt:lpstr>SCDPT1!SCDPT1_4200001_13</vt:lpstr>
      <vt:lpstr>SCDPT1!SCDPT1_4200001_14</vt:lpstr>
      <vt:lpstr>SCDPT1!SCDPT1_4200001_15</vt:lpstr>
      <vt:lpstr>SCDPT1!SCDPT1_4200001_16</vt:lpstr>
      <vt:lpstr>SCDPT1!SCDPT1_4200001_17</vt:lpstr>
      <vt:lpstr>SCDPT1!SCDPT1_4200001_18</vt:lpstr>
      <vt:lpstr>SCDPT1!SCDPT1_4200001_19</vt:lpstr>
      <vt:lpstr>SCDPT1!SCDPT1_4200001_2</vt:lpstr>
      <vt:lpstr>SCDPT1!SCDPT1_4200001_20</vt:lpstr>
      <vt:lpstr>SCDPT1!SCDPT1_4200001_21</vt:lpstr>
      <vt:lpstr>SCDPT1!SCDPT1_4200001_22</vt:lpstr>
      <vt:lpstr>SCDPT1!SCDPT1_4200001_24</vt:lpstr>
      <vt:lpstr>SCDPT1!SCDPT1_4200001_25</vt:lpstr>
      <vt:lpstr>SCDPT1!SCDPT1_4200001_27</vt:lpstr>
      <vt:lpstr>SCDPT1!SCDPT1_4200001_28</vt:lpstr>
      <vt:lpstr>SCDPT1!SCDPT1_4200001_29</vt:lpstr>
      <vt:lpstr>SCDPT1!SCDPT1_4200001_3</vt:lpstr>
      <vt:lpstr>SCDPT1!SCDPT1_4200001_4</vt:lpstr>
      <vt:lpstr>SCDPT1!SCDPT1_4200001_5</vt:lpstr>
      <vt:lpstr>SCDPT1!SCDPT1_4200001_6</vt:lpstr>
      <vt:lpstr>SCDPT1!SCDPT1_4200001_7</vt:lpstr>
      <vt:lpstr>SCDPT1!SCDPT1_4200001_8</vt:lpstr>
      <vt:lpstr>SCDPT1!SCDPT1_4200001_9</vt:lpstr>
      <vt:lpstr>SCDPT1!SCDPT1_4299999_10</vt:lpstr>
      <vt:lpstr>SCDPT1!SCDPT1_4299999_11</vt:lpstr>
      <vt:lpstr>SCDPT1!SCDPT1_4299999_12</vt:lpstr>
      <vt:lpstr>SCDPT1!SCDPT1_4299999_13</vt:lpstr>
      <vt:lpstr>SCDPT1!SCDPT1_4299999_14</vt:lpstr>
      <vt:lpstr>SCDPT1!SCDPT1_4299999_15</vt:lpstr>
      <vt:lpstr>SCDPT1!SCDPT1_4299999_19</vt:lpstr>
      <vt:lpstr>SCDPT1!SCDPT1_4299999_20</vt:lpstr>
      <vt:lpstr>SCDPT1!SCDPT1_4299999_7</vt:lpstr>
      <vt:lpstr>SCDPT1!SCDPT1_4299999_9</vt:lpstr>
      <vt:lpstr>SCDPT1!SCDPT1_42BEGIN_1</vt:lpstr>
      <vt:lpstr>SCDPT1!SCDPT1_42BEGIN_10</vt:lpstr>
      <vt:lpstr>SCDPT1!SCDPT1_42BEGIN_11</vt:lpstr>
      <vt:lpstr>SCDPT1!SCDPT1_42BEGIN_12</vt:lpstr>
      <vt:lpstr>SCDPT1!SCDPT1_42BEGIN_13</vt:lpstr>
      <vt:lpstr>SCDPT1!SCDPT1_42BEGIN_14</vt:lpstr>
      <vt:lpstr>SCDPT1!SCDPT1_42BEGIN_15</vt:lpstr>
      <vt:lpstr>SCDPT1!SCDPT1_42BEGIN_16</vt:lpstr>
      <vt:lpstr>SCDPT1!SCDPT1_42BEGIN_17</vt:lpstr>
      <vt:lpstr>SCDPT1!SCDPT1_42BEGIN_18</vt:lpstr>
      <vt:lpstr>SCDPT1!SCDPT1_42BEGIN_19</vt:lpstr>
      <vt:lpstr>SCDPT1!SCDPT1_42BEGIN_2</vt:lpstr>
      <vt:lpstr>SCDPT1!SCDPT1_42BEGIN_20</vt:lpstr>
      <vt:lpstr>SCDPT1!SCDPT1_42BEGIN_21</vt:lpstr>
      <vt:lpstr>SCDPT1!SCDPT1_42BEGIN_22</vt:lpstr>
      <vt:lpstr>SCDPT1!SCDPT1_42BEGIN_23</vt:lpstr>
      <vt:lpstr>SCDPT1!SCDPT1_42BEGIN_24</vt:lpstr>
      <vt:lpstr>SCDPT1!SCDPT1_42BEGIN_25</vt:lpstr>
      <vt:lpstr>SCDPT1!SCDPT1_42BEGIN_26</vt:lpstr>
      <vt:lpstr>SCDPT1!SCDPT1_42BEGIN_27</vt:lpstr>
      <vt:lpstr>SCDPT1!SCDPT1_42BEGIN_28</vt:lpstr>
      <vt:lpstr>SCDPT1!SCDPT1_42BEGIN_29</vt:lpstr>
      <vt:lpstr>SCDPT1!SCDPT1_42BEGIN_3</vt:lpstr>
      <vt:lpstr>SCDPT1!SCDPT1_42BEGIN_4</vt:lpstr>
      <vt:lpstr>SCDPT1!SCDPT1_42BEGIN_5</vt:lpstr>
      <vt:lpstr>SCDPT1!SCDPT1_42BEGIN_6</vt:lpstr>
      <vt:lpstr>SCDPT1!SCDPT1_42BEGIN_7</vt:lpstr>
      <vt:lpstr>SCDPT1!SCDPT1_42BEGIN_8</vt:lpstr>
      <vt:lpstr>SCDPT1!SCDPT1_42BEGIN_9</vt:lpstr>
      <vt:lpstr>SCDPT1!SCDPT1_42ENDIN_10</vt:lpstr>
      <vt:lpstr>SCDPT1!SCDPT1_42ENDIN_11</vt:lpstr>
      <vt:lpstr>SCDPT1!SCDPT1_42ENDIN_12</vt:lpstr>
      <vt:lpstr>SCDPT1!SCDPT1_42ENDIN_13</vt:lpstr>
      <vt:lpstr>SCDPT1!SCDPT1_42ENDIN_14</vt:lpstr>
      <vt:lpstr>SCDPT1!SCDPT1_42ENDIN_15</vt:lpstr>
      <vt:lpstr>SCDPT1!SCDPT1_42ENDIN_16</vt:lpstr>
      <vt:lpstr>SCDPT1!SCDPT1_42ENDIN_17</vt:lpstr>
      <vt:lpstr>SCDPT1!SCDPT1_42ENDIN_18</vt:lpstr>
      <vt:lpstr>SCDPT1!SCDPT1_42ENDIN_19</vt:lpstr>
      <vt:lpstr>SCDPT1!SCDPT1_42ENDIN_2</vt:lpstr>
      <vt:lpstr>SCDPT1!SCDPT1_42ENDIN_20</vt:lpstr>
      <vt:lpstr>SCDPT1!SCDPT1_42ENDIN_21</vt:lpstr>
      <vt:lpstr>SCDPT1!SCDPT1_42ENDIN_22</vt:lpstr>
      <vt:lpstr>SCDPT1!SCDPT1_42ENDIN_23</vt:lpstr>
      <vt:lpstr>SCDPT1!SCDPT1_42ENDIN_24</vt:lpstr>
      <vt:lpstr>SCDPT1!SCDPT1_42ENDIN_25</vt:lpstr>
      <vt:lpstr>SCDPT1!SCDPT1_42ENDIN_26</vt:lpstr>
      <vt:lpstr>SCDPT1!SCDPT1_42ENDIN_27</vt:lpstr>
      <vt:lpstr>SCDPT1!SCDPT1_42ENDIN_28</vt:lpstr>
      <vt:lpstr>SCDPT1!SCDPT1_42ENDIN_29</vt:lpstr>
      <vt:lpstr>SCDPT1!SCDPT1_42ENDIN_3</vt:lpstr>
      <vt:lpstr>SCDPT1!SCDPT1_42ENDIN_4</vt:lpstr>
      <vt:lpstr>SCDPT1!SCDPT1_42ENDIN_5</vt:lpstr>
      <vt:lpstr>SCDPT1!SCDPT1_42ENDIN_6</vt:lpstr>
      <vt:lpstr>SCDPT1!SCDPT1_42ENDIN_7</vt:lpstr>
      <vt:lpstr>SCDPT1!SCDPT1_42ENDIN_8</vt:lpstr>
      <vt:lpstr>SCDPT1!SCDPT1_42ENDIN_9</vt:lpstr>
      <vt:lpstr>SCDPT1!SCDPT1_4300000_Range</vt:lpstr>
      <vt:lpstr>SCDPT1!SCDPT1_4399999_10</vt:lpstr>
      <vt:lpstr>SCDPT1!SCDPT1_4399999_11</vt:lpstr>
      <vt:lpstr>SCDPT1!SCDPT1_4399999_12</vt:lpstr>
      <vt:lpstr>SCDPT1!SCDPT1_4399999_13</vt:lpstr>
      <vt:lpstr>SCDPT1!SCDPT1_4399999_14</vt:lpstr>
      <vt:lpstr>SCDPT1!SCDPT1_4399999_15</vt:lpstr>
      <vt:lpstr>SCDPT1!SCDPT1_4399999_19</vt:lpstr>
      <vt:lpstr>SCDPT1!SCDPT1_4399999_20</vt:lpstr>
      <vt:lpstr>SCDPT1!SCDPT1_4399999_7</vt:lpstr>
      <vt:lpstr>SCDPT1!SCDPT1_4399999_9</vt:lpstr>
      <vt:lpstr>SCDPT1!SCDPT1_43BEGIN_1</vt:lpstr>
      <vt:lpstr>SCDPT1!SCDPT1_43BEGIN_10</vt:lpstr>
      <vt:lpstr>SCDPT1!SCDPT1_43BEGIN_11</vt:lpstr>
      <vt:lpstr>SCDPT1!SCDPT1_43BEGIN_12</vt:lpstr>
      <vt:lpstr>SCDPT1!SCDPT1_43BEGIN_13</vt:lpstr>
      <vt:lpstr>SCDPT1!SCDPT1_43BEGIN_14</vt:lpstr>
      <vt:lpstr>SCDPT1!SCDPT1_43BEGIN_15</vt:lpstr>
      <vt:lpstr>SCDPT1!SCDPT1_43BEGIN_16</vt:lpstr>
      <vt:lpstr>SCDPT1!SCDPT1_43BEGIN_17</vt:lpstr>
      <vt:lpstr>SCDPT1!SCDPT1_43BEGIN_18</vt:lpstr>
      <vt:lpstr>SCDPT1!SCDPT1_43BEGIN_19</vt:lpstr>
      <vt:lpstr>SCDPT1!SCDPT1_43BEGIN_2</vt:lpstr>
      <vt:lpstr>SCDPT1!SCDPT1_43BEGIN_20</vt:lpstr>
      <vt:lpstr>SCDPT1!SCDPT1_43BEGIN_21</vt:lpstr>
      <vt:lpstr>SCDPT1!SCDPT1_43BEGIN_22</vt:lpstr>
      <vt:lpstr>SCDPT1!SCDPT1_43BEGIN_23</vt:lpstr>
      <vt:lpstr>SCDPT1!SCDPT1_43BEGIN_24</vt:lpstr>
      <vt:lpstr>SCDPT1!SCDPT1_43BEGIN_25</vt:lpstr>
      <vt:lpstr>SCDPT1!SCDPT1_43BEGIN_26</vt:lpstr>
      <vt:lpstr>SCDPT1!SCDPT1_43BEGIN_27</vt:lpstr>
      <vt:lpstr>SCDPT1!SCDPT1_43BEGIN_28</vt:lpstr>
      <vt:lpstr>SCDPT1!SCDPT1_43BEGIN_29</vt:lpstr>
      <vt:lpstr>SCDPT1!SCDPT1_43BEGIN_3</vt:lpstr>
      <vt:lpstr>SCDPT1!SCDPT1_43BEGIN_4</vt:lpstr>
      <vt:lpstr>SCDPT1!SCDPT1_43BEGIN_5</vt:lpstr>
      <vt:lpstr>SCDPT1!SCDPT1_43BEGIN_6</vt:lpstr>
      <vt:lpstr>SCDPT1!SCDPT1_43BEGIN_7</vt:lpstr>
      <vt:lpstr>SCDPT1!SCDPT1_43BEGIN_8</vt:lpstr>
      <vt:lpstr>SCDPT1!SCDPT1_43BEGIN_9</vt:lpstr>
      <vt:lpstr>SCDPT1!SCDPT1_43ENDIN_10</vt:lpstr>
      <vt:lpstr>SCDPT1!SCDPT1_43ENDIN_11</vt:lpstr>
      <vt:lpstr>SCDPT1!SCDPT1_43ENDIN_12</vt:lpstr>
      <vt:lpstr>SCDPT1!SCDPT1_43ENDIN_13</vt:lpstr>
      <vt:lpstr>SCDPT1!SCDPT1_43ENDIN_14</vt:lpstr>
      <vt:lpstr>SCDPT1!SCDPT1_43ENDIN_15</vt:lpstr>
      <vt:lpstr>SCDPT1!SCDPT1_43ENDIN_16</vt:lpstr>
      <vt:lpstr>SCDPT1!SCDPT1_43ENDIN_17</vt:lpstr>
      <vt:lpstr>SCDPT1!SCDPT1_43ENDIN_18</vt:lpstr>
      <vt:lpstr>SCDPT1!SCDPT1_43ENDIN_19</vt:lpstr>
      <vt:lpstr>SCDPT1!SCDPT1_43ENDIN_2</vt:lpstr>
      <vt:lpstr>SCDPT1!SCDPT1_43ENDIN_20</vt:lpstr>
      <vt:lpstr>SCDPT1!SCDPT1_43ENDIN_21</vt:lpstr>
      <vt:lpstr>SCDPT1!SCDPT1_43ENDIN_22</vt:lpstr>
      <vt:lpstr>SCDPT1!SCDPT1_43ENDIN_23</vt:lpstr>
      <vt:lpstr>SCDPT1!SCDPT1_43ENDIN_24</vt:lpstr>
      <vt:lpstr>SCDPT1!SCDPT1_43ENDIN_25</vt:lpstr>
      <vt:lpstr>SCDPT1!SCDPT1_43ENDIN_26</vt:lpstr>
      <vt:lpstr>SCDPT1!SCDPT1_43ENDIN_27</vt:lpstr>
      <vt:lpstr>SCDPT1!SCDPT1_43ENDIN_28</vt:lpstr>
      <vt:lpstr>SCDPT1!SCDPT1_43ENDIN_29</vt:lpstr>
      <vt:lpstr>SCDPT1!SCDPT1_43ENDIN_3</vt:lpstr>
      <vt:lpstr>SCDPT1!SCDPT1_43ENDIN_4</vt:lpstr>
      <vt:lpstr>SCDPT1!SCDPT1_43ENDIN_5</vt:lpstr>
      <vt:lpstr>SCDPT1!SCDPT1_43ENDIN_6</vt:lpstr>
      <vt:lpstr>SCDPT1!SCDPT1_43ENDIN_7</vt:lpstr>
      <vt:lpstr>SCDPT1!SCDPT1_43ENDIN_8</vt:lpstr>
      <vt:lpstr>SCDPT1!SCDPT1_43ENDIN_9</vt:lpstr>
      <vt:lpstr>SCDPT1!SCDPT1_4400000_Range</vt:lpstr>
      <vt:lpstr>SCDPT1!SCDPT1_4499999_10</vt:lpstr>
      <vt:lpstr>SCDPT1!SCDPT1_4499999_11</vt:lpstr>
      <vt:lpstr>SCDPT1!SCDPT1_4499999_12</vt:lpstr>
      <vt:lpstr>SCDPT1!SCDPT1_4499999_13</vt:lpstr>
      <vt:lpstr>SCDPT1!SCDPT1_4499999_14</vt:lpstr>
      <vt:lpstr>SCDPT1!SCDPT1_4499999_15</vt:lpstr>
      <vt:lpstr>SCDPT1!SCDPT1_4499999_19</vt:lpstr>
      <vt:lpstr>SCDPT1!SCDPT1_4499999_20</vt:lpstr>
      <vt:lpstr>SCDPT1!SCDPT1_4499999_7</vt:lpstr>
      <vt:lpstr>SCDPT1!SCDPT1_4499999_9</vt:lpstr>
      <vt:lpstr>SCDPT1!SCDPT1_44BEGIN_1</vt:lpstr>
      <vt:lpstr>SCDPT1!SCDPT1_44BEGIN_10</vt:lpstr>
      <vt:lpstr>SCDPT1!SCDPT1_44BEGIN_11</vt:lpstr>
      <vt:lpstr>SCDPT1!SCDPT1_44BEGIN_12</vt:lpstr>
      <vt:lpstr>SCDPT1!SCDPT1_44BEGIN_13</vt:lpstr>
      <vt:lpstr>SCDPT1!SCDPT1_44BEGIN_14</vt:lpstr>
      <vt:lpstr>SCDPT1!SCDPT1_44BEGIN_15</vt:lpstr>
      <vt:lpstr>SCDPT1!SCDPT1_44BEGIN_16</vt:lpstr>
      <vt:lpstr>SCDPT1!SCDPT1_44BEGIN_17</vt:lpstr>
      <vt:lpstr>SCDPT1!SCDPT1_44BEGIN_18</vt:lpstr>
      <vt:lpstr>SCDPT1!SCDPT1_44BEGIN_19</vt:lpstr>
      <vt:lpstr>SCDPT1!SCDPT1_44BEGIN_2</vt:lpstr>
      <vt:lpstr>SCDPT1!SCDPT1_44BEGIN_20</vt:lpstr>
      <vt:lpstr>SCDPT1!SCDPT1_44BEGIN_21</vt:lpstr>
      <vt:lpstr>SCDPT1!SCDPT1_44BEGIN_22</vt:lpstr>
      <vt:lpstr>SCDPT1!SCDPT1_44BEGIN_23</vt:lpstr>
      <vt:lpstr>SCDPT1!SCDPT1_44BEGIN_24</vt:lpstr>
      <vt:lpstr>SCDPT1!SCDPT1_44BEGIN_25</vt:lpstr>
      <vt:lpstr>SCDPT1!SCDPT1_44BEGIN_26</vt:lpstr>
      <vt:lpstr>SCDPT1!SCDPT1_44BEGIN_27</vt:lpstr>
      <vt:lpstr>SCDPT1!SCDPT1_44BEGIN_28</vt:lpstr>
      <vt:lpstr>SCDPT1!SCDPT1_44BEGIN_29</vt:lpstr>
      <vt:lpstr>SCDPT1!SCDPT1_44BEGIN_3</vt:lpstr>
      <vt:lpstr>SCDPT1!SCDPT1_44BEGIN_4</vt:lpstr>
      <vt:lpstr>SCDPT1!SCDPT1_44BEGIN_5</vt:lpstr>
      <vt:lpstr>SCDPT1!SCDPT1_44BEGIN_6</vt:lpstr>
      <vt:lpstr>SCDPT1!SCDPT1_44BEGIN_7</vt:lpstr>
      <vt:lpstr>SCDPT1!SCDPT1_44BEGIN_8</vt:lpstr>
      <vt:lpstr>SCDPT1!SCDPT1_44BEGIN_9</vt:lpstr>
      <vt:lpstr>SCDPT1!SCDPT1_44ENDIN_10</vt:lpstr>
      <vt:lpstr>SCDPT1!SCDPT1_44ENDIN_11</vt:lpstr>
      <vt:lpstr>SCDPT1!SCDPT1_44ENDIN_12</vt:lpstr>
      <vt:lpstr>SCDPT1!SCDPT1_44ENDIN_13</vt:lpstr>
      <vt:lpstr>SCDPT1!SCDPT1_44ENDIN_14</vt:lpstr>
      <vt:lpstr>SCDPT1!SCDPT1_44ENDIN_15</vt:lpstr>
      <vt:lpstr>SCDPT1!SCDPT1_44ENDIN_16</vt:lpstr>
      <vt:lpstr>SCDPT1!SCDPT1_44ENDIN_17</vt:lpstr>
      <vt:lpstr>SCDPT1!SCDPT1_44ENDIN_18</vt:lpstr>
      <vt:lpstr>SCDPT1!SCDPT1_44ENDIN_19</vt:lpstr>
      <vt:lpstr>SCDPT1!SCDPT1_44ENDIN_2</vt:lpstr>
      <vt:lpstr>SCDPT1!SCDPT1_44ENDIN_20</vt:lpstr>
      <vt:lpstr>SCDPT1!SCDPT1_44ENDIN_21</vt:lpstr>
      <vt:lpstr>SCDPT1!SCDPT1_44ENDIN_22</vt:lpstr>
      <vt:lpstr>SCDPT1!SCDPT1_44ENDIN_23</vt:lpstr>
      <vt:lpstr>SCDPT1!SCDPT1_44ENDIN_24</vt:lpstr>
      <vt:lpstr>SCDPT1!SCDPT1_44ENDIN_25</vt:lpstr>
      <vt:lpstr>SCDPT1!SCDPT1_44ENDIN_26</vt:lpstr>
      <vt:lpstr>SCDPT1!SCDPT1_44ENDIN_27</vt:lpstr>
      <vt:lpstr>SCDPT1!SCDPT1_44ENDIN_28</vt:lpstr>
      <vt:lpstr>SCDPT1!SCDPT1_44ENDIN_29</vt:lpstr>
      <vt:lpstr>SCDPT1!SCDPT1_44ENDIN_3</vt:lpstr>
      <vt:lpstr>SCDPT1!SCDPT1_44ENDIN_4</vt:lpstr>
      <vt:lpstr>SCDPT1!SCDPT1_44ENDIN_5</vt:lpstr>
      <vt:lpstr>SCDPT1!SCDPT1_44ENDIN_6</vt:lpstr>
      <vt:lpstr>SCDPT1!SCDPT1_44ENDIN_7</vt:lpstr>
      <vt:lpstr>SCDPT1!SCDPT1_44ENDIN_8</vt:lpstr>
      <vt:lpstr>SCDPT1!SCDPT1_44ENDIN_9</vt:lpstr>
      <vt:lpstr>SCDPT1!SCDPT1_4500000_Range</vt:lpstr>
      <vt:lpstr>SCDPT1!SCDPT1_4500001_1</vt:lpstr>
      <vt:lpstr>SCDPT1!SCDPT1_4500001_10</vt:lpstr>
      <vt:lpstr>SCDPT1!SCDPT1_4500001_11</vt:lpstr>
      <vt:lpstr>SCDPT1!SCDPT1_4500001_12</vt:lpstr>
      <vt:lpstr>SCDPT1!SCDPT1_4500001_13</vt:lpstr>
      <vt:lpstr>SCDPT1!SCDPT1_4500001_14</vt:lpstr>
      <vt:lpstr>SCDPT1!SCDPT1_4500001_15</vt:lpstr>
      <vt:lpstr>SCDPT1!SCDPT1_4500001_16</vt:lpstr>
      <vt:lpstr>SCDPT1!SCDPT1_4500001_17</vt:lpstr>
      <vt:lpstr>SCDPT1!SCDPT1_4500001_18</vt:lpstr>
      <vt:lpstr>SCDPT1!SCDPT1_4500001_19</vt:lpstr>
      <vt:lpstr>SCDPT1!SCDPT1_4500001_2</vt:lpstr>
      <vt:lpstr>SCDPT1!SCDPT1_4500001_20</vt:lpstr>
      <vt:lpstr>SCDPT1!SCDPT1_4500001_21</vt:lpstr>
      <vt:lpstr>SCDPT1!SCDPT1_4500001_22</vt:lpstr>
      <vt:lpstr>SCDPT1!SCDPT1_4500001_24</vt:lpstr>
      <vt:lpstr>SCDPT1!SCDPT1_4500001_25</vt:lpstr>
      <vt:lpstr>SCDPT1!SCDPT1_4500001_27</vt:lpstr>
      <vt:lpstr>SCDPT1!SCDPT1_4500001_28</vt:lpstr>
      <vt:lpstr>SCDPT1!SCDPT1_4500001_29</vt:lpstr>
      <vt:lpstr>SCDPT1!SCDPT1_4500001_3</vt:lpstr>
      <vt:lpstr>SCDPT1!SCDPT1_4500001_4</vt:lpstr>
      <vt:lpstr>SCDPT1!SCDPT1_4500001_5</vt:lpstr>
      <vt:lpstr>SCDPT1!SCDPT1_4500001_6</vt:lpstr>
      <vt:lpstr>SCDPT1!SCDPT1_4500001_7</vt:lpstr>
      <vt:lpstr>SCDPT1!SCDPT1_4500001_8</vt:lpstr>
      <vt:lpstr>SCDPT1!SCDPT1_4500001_9</vt:lpstr>
      <vt:lpstr>SCDPT1!SCDPT1_4599999_10</vt:lpstr>
      <vt:lpstr>SCDPT1!SCDPT1_4599999_11</vt:lpstr>
      <vt:lpstr>SCDPT1!SCDPT1_4599999_12</vt:lpstr>
      <vt:lpstr>SCDPT1!SCDPT1_4599999_13</vt:lpstr>
      <vt:lpstr>SCDPT1!SCDPT1_4599999_14</vt:lpstr>
      <vt:lpstr>SCDPT1!SCDPT1_4599999_15</vt:lpstr>
      <vt:lpstr>SCDPT1!SCDPT1_4599999_19</vt:lpstr>
      <vt:lpstr>SCDPT1!SCDPT1_4599999_20</vt:lpstr>
      <vt:lpstr>SCDPT1!SCDPT1_4599999_7</vt:lpstr>
      <vt:lpstr>SCDPT1!SCDPT1_4599999_9</vt:lpstr>
      <vt:lpstr>SCDPT1!SCDPT1_45BEGIN_1</vt:lpstr>
      <vt:lpstr>SCDPT1!SCDPT1_45BEGIN_10</vt:lpstr>
      <vt:lpstr>SCDPT1!SCDPT1_45BEGIN_11</vt:lpstr>
      <vt:lpstr>SCDPT1!SCDPT1_45BEGIN_12</vt:lpstr>
      <vt:lpstr>SCDPT1!SCDPT1_45BEGIN_13</vt:lpstr>
      <vt:lpstr>SCDPT1!SCDPT1_45BEGIN_14</vt:lpstr>
      <vt:lpstr>SCDPT1!SCDPT1_45BEGIN_15</vt:lpstr>
      <vt:lpstr>SCDPT1!SCDPT1_45BEGIN_16</vt:lpstr>
      <vt:lpstr>SCDPT1!SCDPT1_45BEGIN_17</vt:lpstr>
      <vt:lpstr>SCDPT1!SCDPT1_45BEGIN_18</vt:lpstr>
      <vt:lpstr>SCDPT1!SCDPT1_45BEGIN_19</vt:lpstr>
      <vt:lpstr>SCDPT1!SCDPT1_45BEGIN_2</vt:lpstr>
      <vt:lpstr>SCDPT1!SCDPT1_45BEGIN_20</vt:lpstr>
      <vt:lpstr>SCDPT1!SCDPT1_45BEGIN_21</vt:lpstr>
      <vt:lpstr>SCDPT1!SCDPT1_45BEGIN_22</vt:lpstr>
      <vt:lpstr>SCDPT1!SCDPT1_45BEGIN_23</vt:lpstr>
      <vt:lpstr>SCDPT1!SCDPT1_45BEGIN_24</vt:lpstr>
      <vt:lpstr>SCDPT1!SCDPT1_45BEGIN_25</vt:lpstr>
      <vt:lpstr>SCDPT1!SCDPT1_45BEGIN_26</vt:lpstr>
      <vt:lpstr>SCDPT1!SCDPT1_45BEGIN_27</vt:lpstr>
      <vt:lpstr>SCDPT1!SCDPT1_45BEGIN_28</vt:lpstr>
      <vt:lpstr>SCDPT1!SCDPT1_45BEGIN_29</vt:lpstr>
      <vt:lpstr>SCDPT1!SCDPT1_45BEGIN_3</vt:lpstr>
      <vt:lpstr>SCDPT1!SCDPT1_45BEGIN_4</vt:lpstr>
      <vt:lpstr>SCDPT1!SCDPT1_45BEGIN_5</vt:lpstr>
      <vt:lpstr>SCDPT1!SCDPT1_45BEGIN_6</vt:lpstr>
      <vt:lpstr>SCDPT1!SCDPT1_45BEGIN_7</vt:lpstr>
      <vt:lpstr>SCDPT1!SCDPT1_45BEGIN_8</vt:lpstr>
      <vt:lpstr>SCDPT1!SCDPT1_45BEGIN_9</vt:lpstr>
      <vt:lpstr>SCDPT1!SCDPT1_45ENDIN_10</vt:lpstr>
      <vt:lpstr>SCDPT1!SCDPT1_45ENDIN_11</vt:lpstr>
      <vt:lpstr>SCDPT1!SCDPT1_45ENDIN_12</vt:lpstr>
      <vt:lpstr>SCDPT1!SCDPT1_45ENDIN_13</vt:lpstr>
      <vt:lpstr>SCDPT1!SCDPT1_45ENDIN_14</vt:lpstr>
      <vt:lpstr>SCDPT1!SCDPT1_45ENDIN_15</vt:lpstr>
      <vt:lpstr>SCDPT1!SCDPT1_45ENDIN_16</vt:lpstr>
      <vt:lpstr>SCDPT1!SCDPT1_45ENDIN_17</vt:lpstr>
      <vt:lpstr>SCDPT1!SCDPT1_45ENDIN_18</vt:lpstr>
      <vt:lpstr>SCDPT1!SCDPT1_45ENDIN_19</vt:lpstr>
      <vt:lpstr>SCDPT1!SCDPT1_45ENDIN_2</vt:lpstr>
      <vt:lpstr>SCDPT1!SCDPT1_45ENDIN_20</vt:lpstr>
      <vt:lpstr>SCDPT1!SCDPT1_45ENDIN_21</vt:lpstr>
      <vt:lpstr>SCDPT1!SCDPT1_45ENDIN_22</vt:lpstr>
      <vt:lpstr>SCDPT1!SCDPT1_45ENDIN_23</vt:lpstr>
      <vt:lpstr>SCDPT1!SCDPT1_45ENDIN_24</vt:lpstr>
      <vt:lpstr>SCDPT1!SCDPT1_45ENDIN_25</vt:lpstr>
      <vt:lpstr>SCDPT1!SCDPT1_45ENDIN_26</vt:lpstr>
      <vt:lpstr>SCDPT1!SCDPT1_45ENDIN_27</vt:lpstr>
      <vt:lpstr>SCDPT1!SCDPT1_45ENDIN_28</vt:lpstr>
      <vt:lpstr>SCDPT1!SCDPT1_45ENDIN_29</vt:lpstr>
      <vt:lpstr>SCDPT1!SCDPT1_45ENDIN_3</vt:lpstr>
      <vt:lpstr>SCDPT1!SCDPT1_45ENDIN_4</vt:lpstr>
      <vt:lpstr>SCDPT1!SCDPT1_45ENDIN_5</vt:lpstr>
      <vt:lpstr>SCDPT1!SCDPT1_45ENDIN_6</vt:lpstr>
      <vt:lpstr>SCDPT1!SCDPT1_45ENDIN_7</vt:lpstr>
      <vt:lpstr>SCDPT1!SCDPT1_45ENDIN_8</vt:lpstr>
      <vt:lpstr>SCDPT1!SCDPT1_45ENDIN_9</vt:lpstr>
      <vt:lpstr>SCDPT1!SCDPT1_4899999_10</vt:lpstr>
      <vt:lpstr>SCDPT1!SCDPT1_4899999_11</vt:lpstr>
      <vt:lpstr>SCDPT1!SCDPT1_4899999_12</vt:lpstr>
      <vt:lpstr>SCDPT1!SCDPT1_4899999_13</vt:lpstr>
      <vt:lpstr>SCDPT1!SCDPT1_4899999_14</vt:lpstr>
      <vt:lpstr>SCDPT1!SCDPT1_4899999_15</vt:lpstr>
      <vt:lpstr>SCDPT1!SCDPT1_4899999_19</vt:lpstr>
      <vt:lpstr>SCDPT1!SCDPT1_4899999_20</vt:lpstr>
      <vt:lpstr>SCDPT1!SCDPT1_4899999_7</vt:lpstr>
      <vt:lpstr>SCDPT1!SCDPT1_4899999_9</vt:lpstr>
      <vt:lpstr>SCDPT1!SCDPT1_4900000_Range</vt:lpstr>
      <vt:lpstr>SCDPT1!SCDPT1_4999999_10</vt:lpstr>
      <vt:lpstr>SCDPT1!SCDPT1_4999999_11</vt:lpstr>
      <vt:lpstr>SCDPT1!SCDPT1_4999999_12</vt:lpstr>
      <vt:lpstr>SCDPT1!SCDPT1_4999999_13</vt:lpstr>
      <vt:lpstr>SCDPT1!SCDPT1_4999999_14</vt:lpstr>
      <vt:lpstr>SCDPT1!SCDPT1_4999999_15</vt:lpstr>
      <vt:lpstr>SCDPT1!SCDPT1_4999999_19</vt:lpstr>
      <vt:lpstr>SCDPT1!SCDPT1_4999999_20</vt:lpstr>
      <vt:lpstr>SCDPT1!SCDPT1_4999999_7</vt:lpstr>
      <vt:lpstr>SCDPT1!SCDPT1_4999999_9</vt:lpstr>
      <vt:lpstr>SCDPT1!SCDPT1_49BEGIN_1</vt:lpstr>
      <vt:lpstr>SCDPT1!SCDPT1_49BEGIN_10</vt:lpstr>
      <vt:lpstr>SCDPT1!SCDPT1_49BEGIN_11</vt:lpstr>
      <vt:lpstr>SCDPT1!SCDPT1_49BEGIN_12</vt:lpstr>
      <vt:lpstr>SCDPT1!SCDPT1_49BEGIN_13</vt:lpstr>
      <vt:lpstr>SCDPT1!SCDPT1_49BEGIN_14</vt:lpstr>
      <vt:lpstr>SCDPT1!SCDPT1_49BEGIN_15</vt:lpstr>
      <vt:lpstr>SCDPT1!SCDPT1_49BEGIN_16</vt:lpstr>
      <vt:lpstr>SCDPT1!SCDPT1_49BEGIN_17</vt:lpstr>
      <vt:lpstr>SCDPT1!SCDPT1_49BEGIN_18</vt:lpstr>
      <vt:lpstr>SCDPT1!SCDPT1_49BEGIN_19</vt:lpstr>
      <vt:lpstr>SCDPT1!SCDPT1_49BEGIN_2</vt:lpstr>
      <vt:lpstr>SCDPT1!SCDPT1_49BEGIN_20</vt:lpstr>
      <vt:lpstr>SCDPT1!SCDPT1_49BEGIN_21</vt:lpstr>
      <vt:lpstr>SCDPT1!SCDPT1_49BEGIN_22</vt:lpstr>
      <vt:lpstr>SCDPT1!SCDPT1_49BEGIN_23</vt:lpstr>
      <vt:lpstr>SCDPT1!SCDPT1_49BEGIN_24</vt:lpstr>
      <vt:lpstr>SCDPT1!SCDPT1_49BEGIN_25</vt:lpstr>
      <vt:lpstr>SCDPT1!SCDPT1_49BEGIN_26</vt:lpstr>
      <vt:lpstr>SCDPT1!SCDPT1_49BEGIN_27</vt:lpstr>
      <vt:lpstr>SCDPT1!SCDPT1_49BEGIN_28</vt:lpstr>
      <vt:lpstr>SCDPT1!SCDPT1_49BEGIN_29</vt:lpstr>
      <vt:lpstr>SCDPT1!SCDPT1_49BEGIN_3</vt:lpstr>
      <vt:lpstr>SCDPT1!SCDPT1_49BEGIN_4</vt:lpstr>
      <vt:lpstr>SCDPT1!SCDPT1_49BEGIN_5</vt:lpstr>
      <vt:lpstr>SCDPT1!SCDPT1_49BEGIN_6</vt:lpstr>
      <vt:lpstr>SCDPT1!SCDPT1_49BEGIN_7</vt:lpstr>
      <vt:lpstr>SCDPT1!SCDPT1_49BEGIN_8</vt:lpstr>
      <vt:lpstr>SCDPT1!SCDPT1_49BEGIN_9</vt:lpstr>
      <vt:lpstr>SCDPT1!SCDPT1_49ENDIN_10</vt:lpstr>
      <vt:lpstr>SCDPT1!SCDPT1_49ENDIN_11</vt:lpstr>
      <vt:lpstr>SCDPT1!SCDPT1_49ENDIN_12</vt:lpstr>
      <vt:lpstr>SCDPT1!SCDPT1_49ENDIN_13</vt:lpstr>
      <vt:lpstr>SCDPT1!SCDPT1_49ENDIN_14</vt:lpstr>
      <vt:lpstr>SCDPT1!SCDPT1_49ENDIN_15</vt:lpstr>
      <vt:lpstr>SCDPT1!SCDPT1_49ENDIN_16</vt:lpstr>
      <vt:lpstr>SCDPT1!SCDPT1_49ENDIN_17</vt:lpstr>
      <vt:lpstr>SCDPT1!SCDPT1_49ENDIN_18</vt:lpstr>
      <vt:lpstr>SCDPT1!SCDPT1_49ENDIN_19</vt:lpstr>
      <vt:lpstr>SCDPT1!SCDPT1_49ENDIN_2</vt:lpstr>
      <vt:lpstr>SCDPT1!SCDPT1_49ENDIN_20</vt:lpstr>
      <vt:lpstr>SCDPT1!SCDPT1_49ENDIN_21</vt:lpstr>
      <vt:lpstr>SCDPT1!SCDPT1_49ENDIN_22</vt:lpstr>
      <vt:lpstr>SCDPT1!SCDPT1_49ENDIN_23</vt:lpstr>
      <vt:lpstr>SCDPT1!SCDPT1_49ENDIN_24</vt:lpstr>
      <vt:lpstr>SCDPT1!SCDPT1_49ENDIN_25</vt:lpstr>
      <vt:lpstr>SCDPT1!SCDPT1_49ENDIN_26</vt:lpstr>
      <vt:lpstr>SCDPT1!SCDPT1_49ENDIN_27</vt:lpstr>
      <vt:lpstr>SCDPT1!SCDPT1_49ENDIN_28</vt:lpstr>
      <vt:lpstr>SCDPT1!SCDPT1_49ENDIN_29</vt:lpstr>
      <vt:lpstr>SCDPT1!SCDPT1_49ENDIN_3</vt:lpstr>
      <vt:lpstr>SCDPT1!SCDPT1_49ENDIN_4</vt:lpstr>
      <vt:lpstr>SCDPT1!SCDPT1_49ENDIN_5</vt:lpstr>
      <vt:lpstr>SCDPT1!SCDPT1_49ENDIN_6</vt:lpstr>
      <vt:lpstr>SCDPT1!SCDPT1_49ENDIN_7</vt:lpstr>
      <vt:lpstr>SCDPT1!SCDPT1_49ENDIN_8</vt:lpstr>
      <vt:lpstr>SCDPT1!SCDPT1_49ENDIN_9</vt:lpstr>
      <vt:lpstr>SCDPT1!SCDPT1_5000000_Range</vt:lpstr>
      <vt:lpstr>SCDPT1!SCDPT1_5099999_10</vt:lpstr>
      <vt:lpstr>SCDPT1!SCDPT1_5099999_11</vt:lpstr>
      <vt:lpstr>SCDPT1!SCDPT1_5099999_12</vt:lpstr>
      <vt:lpstr>SCDPT1!SCDPT1_5099999_13</vt:lpstr>
      <vt:lpstr>SCDPT1!SCDPT1_5099999_14</vt:lpstr>
      <vt:lpstr>SCDPT1!SCDPT1_5099999_15</vt:lpstr>
      <vt:lpstr>SCDPT1!SCDPT1_5099999_19</vt:lpstr>
      <vt:lpstr>SCDPT1!SCDPT1_5099999_20</vt:lpstr>
      <vt:lpstr>SCDPT1!SCDPT1_5099999_7</vt:lpstr>
      <vt:lpstr>SCDPT1!SCDPT1_5099999_9</vt:lpstr>
      <vt:lpstr>SCDPT1!SCDPT1_50BEGIN_1</vt:lpstr>
      <vt:lpstr>SCDPT1!SCDPT1_50BEGIN_10</vt:lpstr>
      <vt:lpstr>SCDPT1!SCDPT1_50BEGIN_11</vt:lpstr>
      <vt:lpstr>SCDPT1!SCDPT1_50BEGIN_12</vt:lpstr>
      <vt:lpstr>SCDPT1!SCDPT1_50BEGIN_13</vt:lpstr>
      <vt:lpstr>SCDPT1!SCDPT1_50BEGIN_14</vt:lpstr>
      <vt:lpstr>SCDPT1!SCDPT1_50BEGIN_15</vt:lpstr>
      <vt:lpstr>SCDPT1!SCDPT1_50BEGIN_16</vt:lpstr>
      <vt:lpstr>SCDPT1!SCDPT1_50BEGIN_17</vt:lpstr>
      <vt:lpstr>SCDPT1!SCDPT1_50BEGIN_18</vt:lpstr>
      <vt:lpstr>SCDPT1!SCDPT1_50BEGIN_19</vt:lpstr>
      <vt:lpstr>SCDPT1!SCDPT1_50BEGIN_2</vt:lpstr>
      <vt:lpstr>SCDPT1!SCDPT1_50BEGIN_20</vt:lpstr>
      <vt:lpstr>SCDPT1!SCDPT1_50BEGIN_21</vt:lpstr>
      <vt:lpstr>SCDPT1!SCDPT1_50BEGIN_22</vt:lpstr>
      <vt:lpstr>SCDPT1!SCDPT1_50BEGIN_23</vt:lpstr>
      <vt:lpstr>SCDPT1!SCDPT1_50BEGIN_24</vt:lpstr>
      <vt:lpstr>SCDPT1!SCDPT1_50BEGIN_25</vt:lpstr>
      <vt:lpstr>SCDPT1!SCDPT1_50BEGIN_26</vt:lpstr>
      <vt:lpstr>SCDPT1!SCDPT1_50BEGIN_27</vt:lpstr>
      <vt:lpstr>SCDPT1!SCDPT1_50BEGIN_28</vt:lpstr>
      <vt:lpstr>SCDPT1!SCDPT1_50BEGIN_29</vt:lpstr>
      <vt:lpstr>SCDPT1!SCDPT1_50BEGIN_3</vt:lpstr>
      <vt:lpstr>SCDPT1!SCDPT1_50BEGIN_4</vt:lpstr>
      <vt:lpstr>SCDPT1!SCDPT1_50BEGIN_5</vt:lpstr>
      <vt:lpstr>SCDPT1!SCDPT1_50BEGIN_6</vt:lpstr>
      <vt:lpstr>SCDPT1!SCDPT1_50BEGIN_7</vt:lpstr>
      <vt:lpstr>SCDPT1!SCDPT1_50BEGIN_8</vt:lpstr>
      <vt:lpstr>SCDPT1!SCDPT1_50BEGIN_9</vt:lpstr>
      <vt:lpstr>SCDPT1!SCDPT1_50ENDIN_10</vt:lpstr>
      <vt:lpstr>SCDPT1!SCDPT1_50ENDIN_11</vt:lpstr>
      <vt:lpstr>SCDPT1!SCDPT1_50ENDIN_12</vt:lpstr>
      <vt:lpstr>SCDPT1!SCDPT1_50ENDIN_13</vt:lpstr>
      <vt:lpstr>SCDPT1!SCDPT1_50ENDIN_14</vt:lpstr>
      <vt:lpstr>SCDPT1!SCDPT1_50ENDIN_15</vt:lpstr>
      <vt:lpstr>SCDPT1!SCDPT1_50ENDIN_16</vt:lpstr>
      <vt:lpstr>SCDPT1!SCDPT1_50ENDIN_17</vt:lpstr>
      <vt:lpstr>SCDPT1!SCDPT1_50ENDIN_18</vt:lpstr>
      <vt:lpstr>SCDPT1!SCDPT1_50ENDIN_19</vt:lpstr>
      <vt:lpstr>SCDPT1!SCDPT1_50ENDIN_2</vt:lpstr>
      <vt:lpstr>SCDPT1!SCDPT1_50ENDIN_20</vt:lpstr>
      <vt:lpstr>SCDPT1!SCDPT1_50ENDIN_21</vt:lpstr>
      <vt:lpstr>SCDPT1!SCDPT1_50ENDIN_22</vt:lpstr>
      <vt:lpstr>SCDPT1!SCDPT1_50ENDIN_23</vt:lpstr>
      <vt:lpstr>SCDPT1!SCDPT1_50ENDIN_24</vt:lpstr>
      <vt:lpstr>SCDPT1!SCDPT1_50ENDIN_25</vt:lpstr>
      <vt:lpstr>SCDPT1!SCDPT1_50ENDIN_26</vt:lpstr>
      <vt:lpstr>SCDPT1!SCDPT1_50ENDIN_27</vt:lpstr>
      <vt:lpstr>SCDPT1!SCDPT1_50ENDIN_28</vt:lpstr>
      <vt:lpstr>SCDPT1!SCDPT1_50ENDIN_29</vt:lpstr>
      <vt:lpstr>SCDPT1!SCDPT1_50ENDIN_3</vt:lpstr>
      <vt:lpstr>SCDPT1!SCDPT1_50ENDIN_4</vt:lpstr>
      <vt:lpstr>SCDPT1!SCDPT1_50ENDIN_5</vt:lpstr>
      <vt:lpstr>SCDPT1!SCDPT1_50ENDIN_6</vt:lpstr>
      <vt:lpstr>SCDPT1!SCDPT1_50ENDIN_7</vt:lpstr>
      <vt:lpstr>SCDPT1!SCDPT1_50ENDIN_8</vt:lpstr>
      <vt:lpstr>SCDPT1!SCDPT1_50ENDIN_9</vt:lpstr>
      <vt:lpstr>SCDPT1!SCDPT1_5100000_Range</vt:lpstr>
      <vt:lpstr>SCDPT1!SCDPT1_5199999_10</vt:lpstr>
      <vt:lpstr>SCDPT1!SCDPT1_5199999_11</vt:lpstr>
      <vt:lpstr>SCDPT1!SCDPT1_5199999_12</vt:lpstr>
      <vt:lpstr>SCDPT1!SCDPT1_5199999_13</vt:lpstr>
      <vt:lpstr>SCDPT1!SCDPT1_5199999_14</vt:lpstr>
      <vt:lpstr>SCDPT1!SCDPT1_5199999_15</vt:lpstr>
      <vt:lpstr>SCDPT1!SCDPT1_5199999_19</vt:lpstr>
      <vt:lpstr>SCDPT1!SCDPT1_5199999_20</vt:lpstr>
      <vt:lpstr>SCDPT1!SCDPT1_5199999_7</vt:lpstr>
      <vt:lpstr>SCDPT1!SCDPT1_5199999_9</vt:lpstr>
      <vt:lpstr>SCDPT1!SCDPT1_51BEGIN_1</vt:lpstr>
      <vt:lpstr>SCDPT1!SCDPT1_51BEGIN_10</vt:lpstr>
      <vt:lpstr>SCDPT1!SCDPT1_51BEGIN_11</vt:lpstr>
      <vt:lpstr>SCDPT1!SCDPT1_51BEGIN_12</vt:lpstr>
      <vt:lpstr>SCDPT1!SCDPT1_51BEGIN_13</vt:lpstr>
      <vt:lpstr>SCDPT1!SCDPT1_51BEGIN_14</vt:lpstr>
      <vt:lpstr>SCDPT1!SCDPT1_51BEGIN_15</vt:lpstr>
      <vt:lpstr>SCDPT1!SCDPT1_51BEGIN_16</vt:lpstr>
      <vt:lpstr>SCDPT1!SCDPT1_51BEGIN_17</vt:lpstr>
      <vt:lpstr>SCDPT1!SCDPT1_51BEGIN_18</vt:lpstr>
      <vt:lpstr>SCDPT1!SCDPT1_51BEGIN_19</vt:lpstr>
      <vt:lpstr>SCDPT1!SCDPT1_51BEGIN_2</vt:lpstr>
      <vt:lpstr>SCDPT1!SCDPT1_51BEGIN_20</vt:lpstr>
      <vt:lpstr>SCDPT1!SCDPT1_51BEGIN_21</vt:lpstr>
      <vt:lpstr>SCDPT1!SCDPT1_51BEGIN_22</vt:lpstr>
      <vt:lpstr>SCDPT1!SCDPT1_51BEGIN_23</vt:lpstr>
      <vt:lpstr>SCDPT1!SCDPT1_51BEGIN_24</vt:lpstr>
      <vt:lpstr>SCDPT1!SCDPT1_51BEGIN_25</vt:lpstr>
      <vt:lpstr>SCDPT1!SCDPT1_51BEGIN_26</vt:lpstr>
      <vt:lpstr>SCDPT1!SCDPT1_51BEGIN_27</vt:lpstr>
      <vt:lpstr>SCDPT1!SCDPT1_51BEGIN_28</vt:lpstr>
      <vt:lpstr>SCDPT1!SCDPT1_51BEGIN_29</vt:lpstr>
      <vt:lpstr>SCDPT1!SCDPT1_51BEGIN_3</vt:lpstr>
      <vt:lpstr>SCDPT1!SCDPT1_51BEGIN_4</vt:lpstr>
      <vt:lpstr>SCDPT1!SCDPT1_51BEGIN_5</vt:lpstr>
      <vt:lpstr>SCDPT1!SCDPT1_51BEGIN_6</vt:lpstr>
      <vt:lpstr>SCDPT1!SCDPT1_51BEGIN_7</vt:lpstr>
      <vt:lpstr>SCDPT1!SCDPT1_51BEGIN_8</vt:lpstr>
      <vt:lpstr>SCDPT1!SCDPT1_51BEGIN_9</vt:lpstr>
      <vt:lpstr>SCDPT1!SCDPT1_51ENDIN_10</vt:lpstr>
      <vt:lpstr>SCDPT1!SCDPT1_51ENDIN_11</vt:lpstr>
      <vt:lpstr>SCDPT1!SCDPT1_51ENDIN_12</vt:lpstr>
      <vt:lpstr>SCDPT1!SCDPT1_51ENDIN_13</vt:lpstr>
      <vt:lpstr>SCDPT1!SCDPT1_51ENDIN_14</vt:lpstr>
      <vt:lpstr>SCDPT1!SCDPT1_51ENDIN_15</vt:lpstr>
      <vt:lpstr>SCDPT1!SCDPT1_51ENDIN_16</vt:lpstr>
      <vt:lpstr>SCDPT1!SCDPT1_51ENDIN_17</vt:lpstr>
      <vt:lpstr>SCDPT1!SCDPT1_51ENDIN_18</vt:lpstr>
      <vt:lpstr>SCDPT1!SCDPT1_51ENDIN_19</vt:lpstr>
      <vt:lpstr>SCDPT1!SCDPT1_51ENDIN_2</vt:lpstr>
      <vt:lpstr>SCDPT1!SCDPT1_51ENDIN_20</vt:lpstr>
      <vt:lpstr>SCDPT1!SCDPT1_51ENDIN_21</vt:lpstr>
      <vt:lpstr>SCDPT1!SCDPT1_51ENDIN_22</vt:lpstr>
      <vt:lpstr>SCDPT1!SCDPT1_51ENDIN_23</vt:lpstr>
      <vt:lpstr>SCDPT1!SCDPT1_51ENDIN_24</vt:lpstr>
      <vt:lpstr>SCDPT1!SCDPT1_51ENDIN_25</vt:lpstr>
      <vt:lpstr>SCDPT1!SCDPT1_51ENDIN_26</vt:lpstr>
      <vt:lpstr>SCDPT1!SCDPT1_51ENDIN_27</vt:lpstr>
      <vt:lpstr>SCDPT1!SCDPT1_51ENDIN_28</vt:lpstr>
      <vt:lpstr>SCDPT1!SCDPT1_51ENDIN_29</vt:lpstr>
      <vt:lpstr>SCDPT1!SCDPT1_51ENDIN_3</vt:lpstr>
      <vt:lpstr>SCDPT1!SCDPT1_51ENDIN_4</vt:lpstr>
      <vt:lpstr>SCDPT1!SCDPT1_51ENDIN_5</vt:lpstr>
      <vt:lpstr>SCDPT1!SCDPT1_51ENDIN_6</vt:lpstr>
      <vt:lpstr>SCDPT1!SCDPT1_51ENDIN_7</vt:lpstr>
      <vt:lpstr>SCDPT1!SCDPT1_51ENDIN_8</vt:lpstr>
      <vt:lpstr>SCDPT1!SCDPT1_51ENDIN_9</vt:lpstr>
      <vt:lpstr>SCDPT1!SCDPT1_5200000_Range</vt:lpstr>
      <vt:lpstr>SCDPT1!SCDPT1_5299999_10</vt:lpstr>
      <vt:lpstr>SCDPT1!SCDPT1_5299999_11</vt:lpstr>
      <vt:lpstr>SCDPT1!SCDPT1_5299999_12</vt:lpstr>
      <vt:lpstr>SCDPT1!SCDPT1_5299999_13</vt:lpstr>
      <vt:lpstr>SCDPT1!SCDPT1_5299999_14</vt:lpstr>
      <vt:lpstr>SCDPT1!SCDPT1_5299999_15</vt:lpstr>
      <vt:lpstr>SCDPT1!SCDPT1_5299999_19</vt:lpstr>
      <vt:lpstr>SCDPT1!SCDPT1_5299999_20</vt:lpstr>
      <vt:lpstr>SCDPT1!SCDPT1_5299999_7</vt:lpstr>
      <vt:lpstr>SCDPT1!SCDPT1_5299999_9</vt:lpstr>
      <vt:lpstr>SCDPT1!SCDPT1_52BEGIN_1</vt:lpstr>
      <vt:lpstr>SCDPT1!SCDPT1_52BEGIN_10</vt:lpstr>
      <vt:lpstr>SCDPT1!SCDPT1_52BEGIN_11</vt:lpstr>
      <vt:lpstr>SCDPT1!SCDPT1_52BEGIN_12</vt:lpstr>
      <vt:lpstr>SCDPT1!SCDPT1_52BEGIN_13</vt:lpstr>
      <vt:lpstr>SCDPT1!SCDPT1_52BEGIN_14</vt:lpstr>
      <vt:lpstr>SCDPT1!SCDPT1_52BEGIN_15</vt:lpstr>
      <vt:lpstr>SCDPT1!SCDPT1_52BEGIN_16</vt:lpstr>
      <vt:lpstr>SCDPT1!SCDPT1_52BEGIN_17</vt:lpstr>
      <vt:lpstr>SCDPT1!SCDPT1_52BEGIN_18</vt:lpstr>
      <vt:lpstr>SCDPT1!SCDPT1_52BEGIN_19</vt:lpstr>
      <vt:lpstr>SCDPT1!SCDPT1_52BEGIN_2</vt:lpstr>
      <vt:lpstr>SCDPT1!SCDPT1_52BEGIN_20</vt:lpstr>
      <vt:lpstr>SCDPT1!SCDPT1_52BEGIN_21</vt:lpstr>
      <vt:lpstr>SCDPT1!SCDPT1_52BEGIN_22</vt:lpstr>
      <vt:lpstr>SCDPT1!SCDPT1_52BEGIN_23</vt:lpstr>
      <vt:lpstr>SCDPT1!SCDPT1_52BEGIN_24</vt:lpstr>
      <vt:lpstr>SCDPT1!SCDPT1_52BEGIN_25</vt:lpstr>
      <vt:lpstr>SCDPT1!SCDPT1_52BEGIN_26</vt:lpstr>
      <vt:lpstr>SCDPT1!SCDPT1_52BEGIN_27</vt:lpstr>
      <vt:lpstr>SCDPT1!SCDPT1_52BEGIN_28</vt:lpstr>
      <vt:lpstr>SCDPT1!SCDPT1_52BEGIN_29</vt:lpstr>
      <vt:lpstr>SCDPT1!SCDPT1_52BEGIN_3</vt:lpstr>
      <vt:lpstr>SCDPT1!SCDPT1_52BEGIN_4</vt:lpstr>
      <vt:lpstr>SCDPT1!SCDPT1_52BEGIN_5</vt:lpstr>
      <vt:lpstr>SCDPT1!SCDPT1_52BEGIN_6</vt:lpstr>
      <vt:lpstr>SCDPT1!SCDPT1_52BEGIN_7</vt:lpstr>
      <vt:lpstr>SCDPT1!SCDPT1_52BEGIN_8</vt:lpstr>
      <vt:lpstr>SCDPT1!SCDPT1_52BEGIN_9</vt:lpstr>
      <vt:lpstr>SCDPT1!SCDPT1_52ENDIN_10</vt:lpstr>
      <vt:lpstr>SCDPT1!SCDPT1_52ENDIN_11</vt:lpstr>
      <vt:lpstr>SCDPT1!SCDPT1_52ENDIN_12</vt:lpstr>
      <vt:lpstr>SCDPT1!SCDPT1_52ENDIN_13</vt:lpstr>
      <vt:lpstr>SCDPT1!SCDPT1_52ENDIN_14</vt:lpstr>
      <vt:lpstr>SCDPT1!SCDPT1_52ENDIN_15</vt:lpstr>
      <vt:lpstr>SCDPT1!SCDPT1_52ENDIN_16</vt:lpstr>
      <vt:lpstr>SCDPT1!SCDPT1_52ENDIN_17</vt:lpstr>
      <vt:lpstr>SCDPT1!SCDPT1_52ENDIN_18</vt:lpstr>
      <vt:lpstr>SCDPT1!SCDPT1_52ENDIN_19</vt:lpstr>
      <vt:lpstr>SCDPT1!SCDPT1_52ENDIN_2</vt:lpstr>
      <vt:lpstr>SCDPT1!SCDPT1_52ENDIN_20</vt:lpstr>
      <vt:lpstr>SCDPT1!SCDPT1_52ENDIN_21</vt:lpstr>
      <vt:lpstr>SCDPT1!SCDPT1_52ENDIN_22</vt:lpstr>
      <vt:lpstr>SCDPT1!SCDPT1_52ENDIN_23</vt:lpstr>
      <vt:lpstr>SCDPT1!SCDPT1_52ENDIN_24</vt:lpstr>
      <vt:lpstr>SCDPT1!SCDPT1_52ENDIN_25</vt:lpstr>
      <vt:lpstr>SCDPT1!SCDPT1_52ENDIN_26</vt:lpstr>
      <vt:lpstr>SCDPT1!SCDPT1_52ENDIN_27</vt:lpstr>
      <vt:lpstr>SCDPT1!SCDPT1_52ENDIN_28</vt:lpstr>
      <vt:lpstr>SCDPT1!SCDPT1_52ENDIN_29</vt:lpstr>
      <vt:lpstr>SCDPT1!SCDPT1_52ENDIN_3</vt:lpstr>
      <vt:lpstr>SCDPT1!SCDPT1_52ENDIN_4</vt:lpstr>
      <vt:lpstr>SCDPT1!SCDPT1_52ENDIN_5</vt:lpstr>
      <vt:lpstr>SCDPT1!SCDPT1_52ENDIN_6</vt:lpstr>
      <vt:lpstr>SCDPT1!SCDPT1_52ENDIN_7</vt:lpstr>
      <vt:lpstr>SCDPT1!SCDPT1_52ENDIN_8</vt:lpstr>
      <vt:lpstr>SCDPT1!SCDPT1_52ENDIN_9</vt:lpstr>
      <vt:lpstr>SCDPT1!SCDPT1_5599999_10</vt:lpstr>
      <vt:lpstr>SCDPT1!SCDPT1_5599999_11</vt:lpstr>
      <vt:lpstr>SCDPT1!SCDPT1_5599999_12</vt:lpstr>
      <vt:lpstr>SCDPT1!SCDPT1_5599999_13</vt:lpstr>
      <vt:lpstr>SCDPT1!SCDPT1_5599999_14</vt:lpstr>
      <vt:lpstr>SCDPT1!SCDPT1_5599999_15</vt:lpstr>
      <vt:lpstr>SCDPT1!SCDPT1_5599999_19</vt:lpstr>
      <vt:lpstr>SCDPT1!SCDPT1_5599999_20</vt:lpstr>
      <vt:lpstr>SCDPT1!SCDPT1_5599999_7</vt:lpstr>
      <vt:lpstr>SCDPT1!SCDPT1_5599999_9</vt:lpstr>
      <vt:lpstr>SCDPT1!SCDPT1_7799999_10</vt:lpstr>
      <vt:lpstr>SCDPT1!SCDPT1_7799999_11</vt:lpstr>
      <vt:lpstr>SCDPT1!SCDPT1_7799999_12</vt:lpstr>
      <vt:lpstr>SCDPT1!SCDPT1_7799999_13</vt:lpstr>
      <vt:lpstr>SCDPT1!SCDPT1_7799999_14</vt:lpstr>
      <vt:lpstr>SCDPT1!SCDPT1_7799999_15</vt:lpstr>
      <vt:lpstr>SCDPT1!SCDPT1_7799999_19</vt:lpstr>
      <vt:lpstr>SCDPT1!SCDPT1_7799999_20</vt:lpstr>
      <vt:lpstr>SCDPT1!SCDPT1_7799999_7</vt:lpstr>
      <vt:lpstr>SCDPT1!SCDPT1_7799999_9</vt:lpstr>
      <vt:lpstr>SCDPT1!SCDPT1_7899999_10</vt:lpstr>
      <vt:lpstr>SCDPT1!SCDPT1_7899999_11</vt:lpstr>
      <vt:lpstr>SCDPT1!SCDPT1_7899999_12</vt:lpstr>
      <vt:lpstr>SCDPT1!SCDPT1_7899999_13</vt:lpstr>
      <vt:lpstr>SCDPT1!SCDPT1_7899999_14</vt:lpstr>
      <vt:lpstr>SCDPT1!SCDPT1_7899999_15</vt:lpstr>
      <vt:lpstr>SCDPT1!SCDPT1_7899999_19</vt:lpstr>
      <vt:lpstr>SCDPT1!SCDPT1_7899999_20</vt:lpstr>
      <vt:lpstr>SCDPT1!SCDPT1_7899999_7</vt:lpstr>
      <vt:lpstr>SCDPT1!SCDPT1_7899999_9</vt:lpstr>
      <vt:lpstr>SCDPT1!SCDPT1_7999999_10</vt:lpstr>
      <vt:lpstr>SCDPT1!SCDPT1_7999999_11</vt:lpstr>
      <vt:lpstr>SCDPT1!SCDPT1_7999999_12</vt:lpstr>
      <vt:lpstr>SCDPT1!SCDPT1_7999999_13</vt:lpstr>
      <vt:lpstr>SCDPT1!SCDPT1_7999999_14</vt:lpstr>
      <vt:lpstr>SCDPT1!SCDPT1_7999999_15</vt:lpstr>
      <vt:lpstr>SCDPT1!SCDPT1_7999999_19</vt:lpstr>
      <vt:lpstr>SCDPT1!SCDPT1_7999999_20</vt:lpstr>
      <vt:lpstr>SCDPT1!SCDPT1_7999999_7</vt:lpstr>
      <vt:lpstr>SCDPT1!SCDPT1_7999999_9</vt:lpstr>
      <vt:lpstr>SCDPT1!SCDPT1_8099999_10</vt:lpstr>
      <vt:lpstr>SCDPT1!SCDPT1_8099999_11</vt:lpstr>
      <vt:lpstr>SCDPT1!SCDPT1_8099999_12</vt:lpstr>
      <vt:lpstr>SCDPT1!SCDPT1_8099999_13</vt:lpstr>
      <vt:lpstr>SCDPT1!SCDPT1_8099999_14</vt:lpstr>
      <vt:lpstr>SCDPT1!SCDPT1_8099999_15</vt:lpstr>
      <vt:lpstr>SCDPT1!SCDPT1_8099999_19</vt:lpstr>
      <vt:lpstr>SCDPT1!SCDPT1_8099999_20</vt:lpstr>
      <vt:lpstr>SCDPT1!SCDPT1_8099999_7</vt:lpstr>
      <vt:lpstr>SCDPT1!SCDPT1_8099999_9</vt:lpstr>
      <vt:lpstr>SCDPT1!SCDPT1_8399999_10</vt:lpstr>
      <vt:lpstr>SCDPT1!SCDPT1_8399999_11</vt:lpstr>
      <vt:lpstr>SCDPT1!SCDPT1_8399999_12</vt:lpstr>
      <vt:lpstr>SCDPT1!SCDPT1_8399999_13</vt:lpstr>
      <vt:lpstr>SCDPT1!SCDPT1_8399999_14</vt:lpstr>
      <vt:lpstr>SCDPT1!SCDPT1_8399999_15</vt:lpstr>
      <vt:lpstr>SCDPT1!SCDPT1_8399999_19</vt:lpstr>
      <vt:lpstr>SCDPT1!SCDPT1_8399999_20</vt:lpstr>
      <vt:lpstr>SCDPT1!SCDPT1_8399999_7</vt:lpstr>
      <vt:lpstr>SCDPT1!SCDPT1_8399999_9</vt:lpstr>
      <vt:lpstr>SCDPT1ASN1!SCDPT1ASN1_01.1_1</vt:lpstr>
      <vt:lpstr>SCDPT1ASN1!SCDPT1ASN1_01.1_10</vt:lpstr>
      <vt:lpstr>SCDPT1ASN1!SCDPT1ASN1_01.1_11</vt:lpstr>
      <vt:lpstr>SCDPT1ASN1!SCDPT1ASN1_01.1_2</vt:lpstr>
      <vt:lpstr>SCDPT1ASN1!SCDPT1ASN1_01.1_3</vt:lpstr>
      <vt:lpstr>SCDPT1ASN1!SCDPT1ASN1_01.1_4</vt:lpstr>
      <vt:lpstr>SCDPT1ASN1!SCDPT1ASN1_01.1_5</vt:lpstr>
      <vt:lpstr>SCDPT1ASN1!SCDPT1ASN1_01.1_6</vt:lpstr>
      <vt:lpstr>SCDPT1ASN1!SCDPT1ASN1_01.1_7</vt:lpstr>
      <vt:lpstr>SCDPT1ASN1!SCDPT1ASN1_01.1_8</vt:lpstr>
      <vt:lpstr>SCDPT1ASN1!SCDPT1ASN1_01.1_9</vt:lpstr>
      <vt:lpstr>SCDPT1ASN1!SCDPT1ASN1_01.2_1</vt:lpstr>
      <vt:lpstr>SCDPT1ASN1!SCDPT1ASN1_01.2_10</vt:lpstr>
      <vt:lpstr>SCDPT1ASN1!SCDPT1ASN1_01.2_11</vt:lpstr>
      <vt:lpstr>SCDPT1ASN1!SCDPT1ASN1_01.2_2</vt:lpstr>
      <vt:lpstr>SCDPT1ASN1!SCDPT1ASN1_01.2_3</vt:lpstr>
      <vt:lpstr>SCDPT1ASN1!SCDPT1ASN1_01.2_4</vt:lpstr>
      <vt:lpstr>SCDPT1ASN1!SCDPT1ASN1_01.2_5</vt:lpstr>
      <vt:lpstr>SCDPT1ASN1!SCDPT1ASN1_01.2_6</vt:lpstr>
      <vt:lpstr>SCDPT1ASN1!SCDPT1ASN1_01.2_7</vt:lpstr>
      <vt:lpstr>SCDPT1ASN1!SCDPT1ASN1_01.2_8</vt:lpstr>
      <vt:lpstr>SCDPT1ASN1!SCDPT1ASN1_01.2_9</vt:lpstr>
      <vt:lpstr>SCDPT1ASN1!SCDPT1ASN1_01.3_1</vt:lpstr>
      <vt:lpstr>SCDPT1ASN1!SCDPT1ASN1_01.3_10</vt:lpstr>
      <vt:lpstr>SCDPT1ASN1!SCDPT1ASN1_01.3_11</vt:lpstr>
      <vt:lpstr>SCDPT1ASN1!SCDPT1ASN1_01.3_2</vt:lpstr>
      <vt:lpstr>SCDPT1ASN1!SCDPT1ASN1_01.3_3</vt:lpstr>
      <vt:lpstr>SCDPT1ASN1!SCDPT1ASN1_01.3_4</vt:lpstr>
      <vt:lpstr>SCDPT1ASN1!SCDPT1ASN1_01.3_5</vt:lpstr>
      <vt:lpstr>SCDPT1ASN1!SCDPT1ASN1_01.3_6</vt:lpstr>
      <vt:lpstr>SCDPT1ASN1!SCDPT1ASN1_01.3_7</vt:lpstr>
      <vt:lpstr>SCDPT1ASN1!SCDPT1ASN1_01.3_8</vt:lpstr>
      <vt:lpstr>SCDPT1ASN1!SCDPT1ASN1_01.3_9</vt:lpstr>
      <vt:lpstr>SCDPT1ASN1!SCDPT1ASN1_01.4_1</vt:lpstr>
      <vt:lpstr>SCDPT1ASN1!SCDPT1ASN1_01.4_10</vt:lpstr>
      <vt:lpstr>SCDPT1ASN1!SCDPT1ASN1_01.4_11</vt:lpstr>
      <vt:lpstr>SCDPT1ASN1!SCDPT1ASN1_01.4_2</vt:lpstr>
      <vt:lpstr>SCDPT1ASN1!SCDPT1ASN1_01.4_3</vt:lpstr>
      <vt:lpstr>SCDPT1ASN1!SCDPT1ASN1_01.4_4</vt:lpstr>
      <vt:lpstr>SCDPT1ASN1!SCDPT1ASN1_01.4_5</vt:lpstr>
      <vt:lpstr>SCDPT1ASN1!SCDPT1ASN1_01.4_6</vt:lpstr>
      <vt:lpstr>SCDPT1ASN1!SCDPT1ASN1_01.4_7</vt:lpstr>
      <vt:lpstr>SCDPT1ASN1!SCDPT1ASN1_01.4_8</vt:lpstr>
      <vt:lpstr>SCDPT1ASN1!SCDPT1ASN1_01.4_9</vt:lpstr>
      <vt:lpstr>SCDPT1ASN1!SCDPT1ASN1_01.5_1</vt:lpstr>
      <vt:lpstr>SCDPT1ASN1!SCDPT1ASN1_01.5_10</vt:lpstr>
      <vt:lpstr>SCDPT1ASN1!SCDPT1ASN1_01.5_11</vt:lpstr>
      <vt:lpstr>SCDPT1ASN1!SCDPT1ASN1_01.5_2</vt:lpstr>
      <vt:lpstr>SCDPT1ASN1!SCDPT1ASN1_01.5_3</vt:lpstr>
      <vt:lpstr>SCDPT1ASN1!SCDPT1ASN1_01.5_4</vt:lpstr>
      <vt:lpstr>SCDPT1ASN1!SCDPT1ASN1_01.5_5</vt:lpstr>
      <vt:lpstr>SCDPT1ASN1!SCDPT1ASN1_01.5_6</vt:lpstr>
      <vt:lpstr>SCDPT1ASN1!SCDPT1ASN1_01.5_7</vt:lpstr>
      <vt:lpstr>SCDPT1ASN1!SCDPT1ASN1_01.5_8</vt:lpstr>
      <vt:lpstr>SCDPT1ASN1!SCDPT1ASN1_01.5_9</vt:lpstr>
      <vt:lpstr>SCDPT1ASN1!SCDPT1ASN1_01.6_1</vt:lpstr>
      <vt:lpstr>SCDPT1ASN1!SCDPT1ASN1_01.6_10</vt:lpstr>
      <vt:lpstr>SCDPT1ASN1!SCDPT1ASN1_01.6_11</vt:lpstr>
      <vt:lpstr>SCDPT1ASN1!SCDPT1ASN1_01.6_2</vt:lpstr>
      <vt:lpstr>SCDPT1ASN1!SCDPT1ASN1_01.6_3</vt:lpstr>
      <vt:lpstr>SCDPT1ASN1!SCDPT1ASN1_01.6_4</vt:lpstr>
      <vt:lpstr>SCDPT1ASN1!SCDPT1ASN1_01.6_5</vt:lpstr>
      <vt:lpstr>SCDPT1ASN1!SCDPT1ASN1_01.6_6</vt:lpstr>
      <vt:lpstr>SCDPT1ASN1!SCDPT1ASN1_01.6_7</vt:lpstr>
      <vt:lpstr>SCDPT1ASN1!SCDPT1ASN1_01.6_8</vt:lpstr>
      <vt:lpstr>SCDPT1ASN1!SCDPT1ASN1_01.6_9</vt:lpstr>
      <vt:lpstr>SCDPT1ASN1!SCDPT1ASN1_01.7_1</vt:lpstr>
      <vt:lpstr>SCDPT1ASN1!SCDPT1ASN1_01.7_10</vt:lpstr>
      <vt:lpstr>SCDPT1ASN1!SCDPT1ASN1_01.7_11</vt:lpstr>
      <vt:lpstr>SCDPT1ASN1!SCDPT1ASN1_01.7_2</vt:lpstr>
      <vt:lpstr>SCDPT1ASN1!SCDPT1ASN1_01.7_3</vt:lpstr>
      <vt:lpstr>SCDPT1ASN1!SCDPT1ASN1_01.7_4</vt:lpstr>
      <vt:lpstr>SCDPT1ASN1!SCDPT1ASN1_01.7_5</vt:lpstr>
      <vt:lpstr>SCDPT1ASN1!SCDPT1ASN1_01.7_6</vt:lpstr>
      <vt:lpstr>SCDPT1ASN1!SCDPT1ASN1_01.7_7</vt:lpstr>
      <vt:lpstr>SCDPT1ASN1!SCDPT1ASN1_01.7_8</vt:lpstr>
      <vt:lpstr>SCDPT1ASN1!SCDPT1ASN1_01.7_9</vt:lpstr>
      <vt:lpstr>SCDPT1ASN1!SCDPT1ASN1_02.1_1</vt:lpstr>
      <vt:lpstr>SCDPT1ASN1!SCDPT1ASN1_02.1_10</vt:lpstr>
      <vt:lpstr>SCDPT1ASN1!SCDPT1ASN1_02.1_11</vt:lpstr>
      <vt:lpstr>SCDPT1ASN1!SCDPT1ASN1_02.1_2</vt:lpstr>
      <vt:lpstr>SCDPT1ASN1!SCDPT1ASN1_02.1_3</vt:lpstr>
      <vt:lpstr>SCDPT1ASN1!SCDPT1ASN1_02.1_4</vt:lpstr>
      <vt:lpstr>SCDPT1ASN1!SCDPT1ASN1_02.1_5</vt:lpstr>
      <vt:lpstr>SCDPT1ASN1!SCDPT1ASN1_02.1_6</vt:lpstr>
      <vt:lpstr>SCDPT1ASN1!SCDPT1ASN1_02.1_7</vt:lpstr>
      <vt:lpstr>SCDPT1ASN1!SCDPT1ASN1_02.1_8</vt:lpstr>
      <vt:lpstr>SCDPT1ASN1!SCDPT1ASN1_02.1_9</vt:lpstr>
      <vt:lpstr>SCDPT1ASN1!SCDPT1ASN1_02.2_1</vt:lpstr>
      <vt:lpstr>SCDPT1ASN1!SCDPT1ASN1_02.2_10</vt:lpstr>
      <vt:lpstr>SCDPT1ASN1!SCDPT1ASN1_02.2_11</vt:lpstr>
      <vt:lpstr>SCDPT1ASN1!SCDPT1ASN1_02.2_2</vt:lpstr>
      <vt:lpstr>SCDPT1ASN1!SCDPT1ASN1_02.2_3</vt:lpstr>
      <vt:lpstr>SCDPT1ASN1!SCDPT1ASN1_02.2_4</vt:lpstr>
      <vt:lpstr>SCDPT1ASN1!SCDPT1ASN1_02.2_5</vt:lpstr>
      <vt:lpstr>SCDPT1ASN1!SCDPT1ASN1_02.2_6</vt:lpstr>
      <vt:lpstr>SCDPT1ASN1!SCDPT1ASN1_02.2_7</vt:lpstr>
      <vt:lpstr>SCDPT1ASN1!SCDPT1ASN1_02.2_8</vt:lpstr>
      <vt:lpstr>SCDPT1ASN1!SCDPT1ASN1_02.2_9</vt:lpstr>
      <vt:lpstr>SCDPT1ASN1!SCDPT1ASN1_02.3_1</vt:lpstr>
      <vt:lpstr>SCDPT1ASN1!SCDPT1ASN1_02.3_10</vt:lpstr>
      <vt:lpstr>SCDPT1ASN1!SCDPT1ASN1_02.3_11</vt:lpstr>
      <vt:lpstr>SCDPT1ASN1!SCDPT1ASN1_02.3_2</vt:lpstr>
      <vt:lpstr>SCDPT1ASN1!SCDPT1ASN1_02.3_3</vt:lpstr>
      <vt:lpstr>SCDPT1ASN1!SCDPT1ASN1_02.3_4</vt:lpstr>
      <vt:lpstr>SCDPT1ASN1!SCDPT1ASN1_02.3_5</vt:lpstr>
      <vt:lpstr>SCDPT1ASN1!SCDPT1ASN1_02.3_6</vt:lpstr>
      <vt:lpstr>SCDPT1ASN1!SCDPT1ASN1_02.3_7</vt:lpstr>
      <vt:lpstr>SCDPT1ASN1!SCDPT1ASN1_02.3_8</vt:lpstr>
      <vt:lpstr>SCDPT1ASN1!SCDPT1ASN1_02.3_9</vt:lpstr>
      <vt:lpstr>SCDPT1ASN1!SCDPT1ASN1_02.4_1</vt:lpstr>
      <vt:lpstr>SCDPT1ASN1!SCDPT1ASN1_02.4_10</vt:lpstr>
      <vt:lpstr>SCDPT1ASN1!SCDPT1ASN1_02.4_11</vt:lpstr>
      <vt:lpstr>SCDPT1ASN1!SCDPT1ASN1_02.4_2</vt:lpstr>
      <vt:lpstr>SCDPT1ASN1!SCDPT1ASN1_02.4_3</vt:lpstr>
      <vt:lpstr>SCDPT1ASN1!SCDPT1ASN1_02.4_4</vt:lpstr>
      <vt:lpstr>SCDPT1ASN1!SCDPT1ASN1_02.4_5</vt:lpstr>
      <vt:lpstr>SCDPT1ASN1!SCDPT1ASN1_02.4_6</vt:lpstr>
      <vt:lpstr>SCDPT1ASN1!SCDPT1ASN1_02.4_7</vt:lpstr>
      <vt:lpstr>SCDPT1ASN1!SCDPT1ASN1_02.4_8</vt:lpstr>
      <vt:lpstr>SCDPT1ASN1!SCDPT1ASN1_02.4_9</vt:lpstr>
      <vt:lpstr>SCDPT1ASN1!SCDPT1ASN1_02.5_1</vt:lpstr>
      <vt:lpstr>SCDPT1ASN1!SCDPT1ASN1_02.5_10</vt:lpstr>
      <vt:lpstr>SCDPT1ASN1!SCDPT1ASN1_02.5_11</vt:lpstr>
      <vt:lpstr>SCDPT1ASN1!SCDPT1ASN1_02.5_2</vt:lpstr>
      <vt:lpstr>SCDPT1ASN1!SCDPT1ASN1_02.5_3</vt:lpstr>
      <vt:lpstr>SCDPT1ASN1!SCDPT1ASN1_02.5_4</vt:lpstr>
      <vt:lpstr>SCDPT1ASN1!SCDPT1ASN1_02.5_5</vt:lpstr>
      <vt:lpstr>SCDPT1ASN1!SCDPT1ASN1_02.5_6</vt:lpstr>
      <vt:lpstr>SCDPT1ASN1!SCDPT1ASN1_02.5_7</vt:lpstr>
      <vt:lpstr>SCDPT1ASN1!SCDPT1ASN1_02.5_8</vt:lpstr>
      <vt:lpstr>SCDPT1ASN1!SCDPT1ASN1_02.5_9</vt:lpstr>
      <vt:lpstr>SCDPT1ASN1!SCDPT1ASN1_02.6_1</vt:lpstr>
      <vt:lpstr>SCDPT1ASN1!SCDPT1ASN1_02.6_10</vt:lpstr>
      <vt:lpstr>SCDPT1ASN1!SCDPT1ASN1_02.6_11</vt:lpstr>
      <vt:lpstr>SCDPT1ASN1!SCDPT1ASN1_02.6_2</vt:lpstr>
      <vt:lpstr>SCDPT1ASN1!SCDPT1ASN1_02.6_3</vt:lpstr>
      <vt:lpstr>SCDPT1ASN1!SCDPT1ASN1_02.6_4</vt:lpstr>
      <vt:lpstr>SCDPT1ASN1!SCDPT1ASN1_02.6_5</vt:lpstr>
      <vt:lpstr>SCDPT1ASN1!SCDPT1ASN1_02.6_6</vt:lpstr>
      <vt:lpstr>SCDPT1ASN1!SCDPT1ASN1_02.6_7</vt:lpstr>
      <vt:lpstr>SCDPT1ASN1!SCDPT1ASN1_02.6_8</vt:lpstr>
      <vt:lpstr>SCDPT1ASN1!SCDPT1ASN1_02.6_9</vt:lpstr>
      <vt:lpstr>SCDPT1ASN1!SCDPT1ASN1_02.7_1</vt:lpstr>
      <vt:lpstr>SCDPT1ASN1!SCDPT1ASN1_02.7_10</vt:lpstr>
      <vt:lpstr>SCDPT1ASN1!SCDPT1ASN1_02.7_11</vt:lpstr>
      <vt:lpstr>SCDPT1ASN1!SCDPT1ASN1_02.7_2</vt:lpstr>
      <vt:lpstr>SCDPT1ASN1!SCDPT1ASN1_02.7_3</vt:lpstr>
      <vt:lpstr>SCDPT1ASN1!SCDPT1ASN1_02.7_4</vt:lpstr>
      <vt:lpstr>SCDPT1ASN1!SCDPT1ASN1_02.7_5</vt:lpstr>
      <vt:lpstr>SCDPT1ASN1!SCDPT1ASN1_02.7_6</vt:lpstr>
      <vt:lpstr>SCDPT1ASN1!SCDPT1ASN1_02.7_7</vt:lpstr>
      <vt:lpstr>SCDPT1ASN1!SCDPT1ASN1_02.7_8</vt:lpstr>
      <vt:lpstr>SCDPT1ASN1!SCDPT1ASN1_02.7_9</vt:lpstr>
      <vt:lpstr>SCDPT1ASN1!SCDPT1ASN1_03.1_1</vt:lpstr>
      <vt:lpstr>SCDPT1ASN1!SCDPT1ASN1_03.1_10</vt:lpstr>
      <vt:lpstr>SCDPT1ASN1!SCDPT1ASN1_03.1_11</vt:lpstr>
      <vt:lpstr>SCDPT1ASN1!SCDPT1ASN1_03.1_2</vt:lpstr>
      <vt:lpstr>SCDPT1ASN1!SCDPT1ASN1_03.1_3</vt:lpstr>
      <vt:lpstr>SCDPT1ASN1!SCDPT1ASN1_03.1_4</vt:lpstr>
      <vt:lpstr>SCDPT1ASN1!SCDPT1ASN1_03.1_5</vt:lpstr>
      <vt:lpstr>SCDPT1ASN1!SCDPT1ASN1_03.1_6</vt:lpstr>
      <vt:lpstr>SCDPT1ASN1!SCDPT1ASN1_03.1_7</vt:lpstr>
      <vt:lpstr>SCDPT1ASN1!SCDPT1ASN1_03.1_8</vt:lpstr>
      <vt:lpstr>SCDPT1ASN1!SCDPT1ASN1_03.1_9</vt:lpstr>
      <vt:lpstr>SCDPT1ASN1!SCDPT1ASN1_03.2_1</vt:lpstr>
      <vt:lpstr>SCDPT1ASN1!SCDPT1ASN1_03.2_10</vt:lpstr>
      <vt:lpstr>SCDPT1ASN1!SCDPT1ASN1_03.2_11</vt:lpstr>
      <vt:lpstr>SCDPT1ASN1!SCDPT1ASN1_03.2_2</vt:lpstr>
      <vt:lpstr>SCDPT1ASN1!SCDPT1ASN1_03.2_3</vt:lpstr>
      <vt:lpstr>SCDPT1ASN1!SCDPT1ASN1_03.2_4</vt:lpstr>
      <vt:lpstr>SCDPT1ASN1!SCDPT1ASN1_03.2_5</vt:lpstr>
      <vt:lpstr>SCDPT1ASN1!SCDPT1ASN1_03.2_6</vt:lpstr>
      <vt:lpstr>SCDPT1ASN1!SCDPT1ASN1_03.2_7</vt:lpstr>
      <vt:lpstr>SCDPT1ASN1!SCDPT1ASN1_03.2_8</vt:lpstr>
      <vt:lpstr>SCDPT1ASN1!SCDPT1ASN1_03.2_9</vt:lpstr>
      <vt:lpstr>SCDPT1ASN1!SCDPT1ASN1_03.3_1</vt:lpstr>
      <vt:lpstr>SCDPT1ASN1!SCDPT1ASN1_03.3_10</vt:lpstr>
      <vt:lpstr>SCDPT1ASN1!SCDPT1ASN1_03.3_11</vt:lpstr>
      <vt:lpstr>SCDPT1ASN1!SCDPT1ASN1_03.3_2</vt:lpstr>
      <vt:lpstr>SCDPT1ASN1!SCDPT1ASN1_03.3_3</vt:lpstr>
      <vt:lpstr>SCDPT1ASN1!SCDPT1ASN1_03.3_4</vt:lpstr>
      <vt:lpstr>SCDPT1ASN1!SCDPT1ASN1_03.3_5</vt:lpstr>
      <vt:lpstr>SCDPT1ASN1!SCDPT1ASN1_03.3_6</vt:lpstr>
      <vt:lpstr>SCDPT1ASN1!SCDPT1ASN1_03.3_7</vt:lpstr>
      <vt:lpstr>SCDPT1ASN1!SCDPT1ASN1_03.3_8</vt:lpstr>
      <vt:lpstr>SCDPT1ASN1!SCDPT1ASN1_03.3_9</vt:lpstr>
      <vt:lpstr>SCDPT1ASN1!SCDPT1ASN1_03.4_1</vt:lpstr>
      <vt:lpstr>SCDPT1ASN1!SCDPT1ASN1_03.4_10</vt:lpstr>
      <vt:lpstr>SCDPT1ASN1!SCDPT1ASN1_03.4_11</vt:lpstr>
      <vt:lpstr>SCDPT1ASN1!SCDPT1ASN1_03.4_2</vt:lpstr>
      <vt:lpstr>SCDPT1ASN1!SCDPT1ASN1_03.4_3</vt:lpstr>
      <vt:lpstr>SCDPT1ASN1!SCDPT1ASN1_03.4_4</vt:lpstr>
      <vt:lpstr>SCDPT1ASN1!SCDPT1ASN1_03.4_5</vt:lpstr>
      <vt:lpstr>SCDPT1ASN1!SCDPT1ASN1_03.4_6</vt:lpstr>
      <vt:lpstr>SCDPT1ASN1!SCDPT1ASN1_03.4_7</vt:lpstr>
      <vt:lpstr>SCDPT1ASN1!SCDPT1ASN1_03.4_8</vt:lpstr>
      <vt:lpstr>SCDPT1ASN1!SCDPT1ASN1_03.4_9</vt:lpstr>
      <vt:lpstr>SCDPT1ASN1!SCDPT1ASN1_03.5_1</vt:lpstr>
      <vt:lpstr>SCDPT1ASN1!SCDPT1ASN1_03.5_10</vt:lpstr>
      <vt:lpstr>SCDPT1ASN1!SCDPT1ASN1_03.5_11</vt:lpstr>
      <vt:lpstr>SCDPT1ASN1!SCDPT1ASN1_03.5_2</vt:lpstr>
      <vt:lpstr>SCDPT1ASN1!SCDPT1ASN1_03.5_3</vt:lpstr>
      <vt:lpstr>SCDPT1ASN1!SCDPT1ASN1_03.5_4</vt:lpstr>
      <vt:lpstr>SCDPT1ASN1!SCDPT1ASN1_03.5_5</vt:lpstr>
      <vt:lpstr>SCDPT1ASN1!SCDPT1ASN1_03.5_6</vt:lpstr>
      <vt:lpstr>SCDPT1ASN1!SCDPT1ASN1_03.5_7</vt:lpstr>
      <vt:lpstr>SCDPT1ASN1!SCDPT1ASN1_03.5_8</vt:lpstr>
      <vt:lpstr>SCDPT1ASN1!SCDPT1ASN1_03.5_9</vt:lpstr>
      <vt:lpstr>SCDPT1ASN1!SCDPT1ASN1_03.6_1</vt:lpstr>
      <vt:lpstr>SCDPT1ASN1!SCDPT1ASN1_03.6_10</vt:lpstr>
      <vt:lpstr>SCDPT1ASN1!SCDPT1ASN1_03.6_11</vt:lpstr>
      <vt:lpstr>SCDPT1ASN1!SCDPT1ASN1_03.6_2</vt:lpstr>
      <vt:lpstr>SCDPT1ASN1!SCDPT1ASN1_03.6_3</vt:lpstr>
      <vt:lpstr>SCDPT1ASN1!SCDPT1ASN1_03.6_4</vt:lpstr>
      <vt:lpstr>SCDPT1ASN1!SCDPT1ASN1_03.6_5</vt:lpstr>
      <vt:lpstr>SCDPT1ASN1!SCDPT1ASN1_03.6_6</vt:lpstr>
      <vt:lpstr>SCDPT1ASN1!SCDPT1ASN1_03.6_7</vt:lpstr>
      <vt:lpstr>SCDPT1ASN1!SCDPT1ASN1_03.6_8</vt:lpstr>
      <vt:lpstr>SCDPT1ASN1!SCDPT1ASN1_03.6_9</vt:lpstr>
      <vt:lpstr>SCDPT1ASN1!SCDPT1ASN1_03.7_1</vt:lpstr>
      <vt:lpstr>SCDPT1ASN1!SCDPT1ASN1_03.7_10</vt:lpstr>
      <vt:lpstr>SCDPT1ASN1!SCDPT1ASN1_03.7_11</vt:lpstr>
      <vt:lpstr>SCDPT1ASN1!SCDPT1ASN1_03.7_2</vt:lpstr>
      <vt:lpstr>SCDPT1ASN1!SCDPT1ASN1_03.7_3</vt:lpstr>
      <vt:lpstr>SCDPT1ASN1!SCDPT1ASN1_03.7_4</vt:lpstr>
      <vt:lpstr>SCDPT1ASN1!SCDPT1ASN1_03.7_5</vt:lpstr>
      <vt:lpstr>SCDPT1ASN1!SCDPT1ASN1_03.7_6</vt:lpstr>
      <vt:lpstr>SCDPT1ASN1!SCDPT1ASN1_03.7_7</vt:lpstr>
      <vt:lpstr>SCDPT1ASN1!SCDPT1ASN1_03.7_8</vt:lpstr>
      <vt:lpstr>SCDPT1ASN1!SCDPT1ASN1_03.7_9</vt:lpstr>
      <vt:lpstr>SCDPT1ASN1!SCDPT1ASN1_04.1_1</vt:lpstr>
      <vt:lpstr>SCDPT1ASN1!SCDPT1ASN1_04.1_10</vt:lpstr>
      <vt:lpstr>SCDPT1ASN1!SCDPT1ASN1_04.1_11</vt:lpstr>
      <vt:lpstr>SCDPT1ASN1!SCDPT1ASN1_04.1_2</vt:lpstr>
      <vt:lpstr>SCDPT1ASN1!SCDPT1ASN1_04.1_3</vt:lpstr>
      <vt:lpstr>SCDPT1ASN1!SCDPT1ASN1_04.1_4</vt:lpstr>
      <vt:lpstr>SCDPT1ASN1!SCDPT1ASN1_04.1_5</vt:lpstr>
      <vt:lpstr>SCDPT1ASN1!SCDPT1ASN1_04.1_6</vt:lpstr>
      <vt:lpstr>SCDPT1ASN1!SCDPT1ASN1_04.1_7</vt:lpstr>
      <vt:lpstr>SCDPT1ASN1!SCDPT1ASN1_04.1_8</vt:lpstr>
      <vt:lpstr>SCDPT1ASN1!SCDPT1ASN1_04.1_9</vt:lpstr>
      <vt:lpstr>SCDPT1ASN1!SCDPT1ASN1_04.2_1</vt:lpstr>
      <vt:lpstr>SCDPT1ASN1!SCDPT1ASN1_04.2_10</vt:lpstr>
      <vt:lpstr>SCDPT1ASN1!SCDPT1ASN1_04.2_11</vt:lpstr>
      <vt:lpstr>SCDPT1ASN1!SCDPT1ASN1_04.2_2</vt:lpstr>
      <vt:lpstr>SCDPT1ASN1!SCDPT1ASN1_04.2_3</vt:lpstr>
      <vt:lpstr>SCDPT1ASN1!SCDPT1ASN1_04.2_4</vt:lpstr>
      <vt:lpstr>SCDPT1ASN1!SCDPT1ASN1_04.2_5</vt:lpstr>
      <vt:lpstr>SCDPT1ASN1!SCDPT1ASN1_04.2_6</vt:lpstr>
      <vt:lpstr>SCDPT1ASN1!SCDPT1ASN1_04.2_7</vt:lpstr>
      <vt:lpstr>SCDPT1ASN1!SCDPT1ASN1_04.2_8</vt:lpstr>
      <vt:lpstr>SCDPT1ASN1!SCDPT1ASN1_04.2_9</vt:lpstr>
      <vt:lpstr>SCDPT1ASN1!SCDPT1ASN1_04.3_1</vt:lpstr>
      <vt:lpstr>SCDPT1ASN1!SCDPT1ASN1_04.3_10</vt:lpstr>
      <vt:lpstr>SCDPT1ASN1!SCDPT1ASN1_04.3_11</vt:lpstr>
      <vt:lpstr>SCDPT1ASN1!SCDPT1ASN1_04.3_2</vt:lpstr>
      <vt:lpstr>SCDPT1ASN1!SCDPT1ASN1_04.3_3</vt:lpstr>
      <vt:lpstr>SCDPT1ASN1!SCDPT1ASN1_04.3_4</vt:lpstr>
      <vt:lpstr>SCDPT1ASN1!SCDPT1ASN1_04.3_5</vt:lpstr>
      <vt:lpstr>SCDPT1ASN1!SCDPT1ASN1_04.3_6</vt:lpstr>
      <vt:lpstr>SCDPT1ASN1!SCDPT1ASN1_04.3_7</vt:lpstr>
      <vt:lpstr>SCDPT1ASN1!SCDPT1ASN1_04.3_8</vt:lpstr>
      <vt:lpstr>SCDPT1ASN1!SCDPT1ASN1_04.3_9</vt:lpstr>
      <vt:lpstr>SCDPT1ASN1!SCDPT1ASN1_04.4_1</vt:lpstr>
      <vt:lpstr>SCDPT1ASN1!SCDPT1ASN1_04.4_10</vt:lpstr>
      <vt:lpstr>SCDPT1ASN1!SCDPT1ASN1_04.4_11</vt:lpstr>
      <vt:lpstr>SCDPT1ASN1!SCDPT1ASN1_04.4_2</vt:lpstr>
      <vt:lpstr>SCDPT1ASN1!SCDPT1ASN1_04.4_3</vt:lpstr>
      <vt:lpstr>SCDPT1ASN1!SCDPT1ASN1_04.4_4</vt:lpstr>
      <vt:lpstr>SCDPT1ASN1!SCDPT1ASN1_04.4_5</vt:lpstr>
      <vt:lpstr>SCDPT1ASN1!SCDPT1ASN1_04.4_6</vt:lpstr>
      <vt:lpstr>SCDPT1ASN1!SCDPT1ASN1_04.4_7</vt:lpstr>
      <vt:lpstr>SCDPT1ASN1!SCDPT1ASN1_04.4_8</vt:lpstr>
      <vt:lpstr>SCDPT1ASN1!SCDPT1ASN1_04.4_9</vt:lpstr>
      <vt:lpstr>SCDPT1ASN1!SCDPT1ASN1_04.5_1</vt:lpstr>
      <vt:lpstr>SCDPT1ASN1!SCDPT1ASN1_04.5_10</vt:lpstr>
      <vt:lpstr>SCDPT1ASN1!SCDPT1ASN1_04.5_11</vt:lpstr>
      <vt:lpstr>SCDPT1ASN1!SCDPT1ASN1_04.5_2</vt:lpstr>
      <vt:lpstr>SCDPT1ASN1!SCDPT1ASN1_04.5_3</vt:lpstr>
      <vt:lpstr>SCDPT1ASN1!SCDPT1ASN1_04.5_4</vt:lpstr>
      <vt:lpstr>SCDPT1ASN1!SCDPT1ASN1_04.5_5</vt:lpstr>
      <vt:lpstr>SCDPT1ASN1!SCDPT1ASN1_04.5_6</vt:lpstr>
      <vt:lpstr>SCDPT1ASN1!SCDPT1ASN1_04.5_7</vt:lpstr>
      <vt:lpstr>SCDPT1ASN1!SCDPT1ASN1_04.5_8</vt:lpstr>
      <vt:lpstr>SCDPT1ASN1!SCDPT1ASN1_04.5_9</vt:lpstr>
      <vt:lpstr>SCDPT1ASN1!SCDPT1ASN1_04.6_1</vt:lpstr>
      <vt:lpstr>SCDPT1ASN1!SCDPT1ASN1_04.6_10</vt:lpstr>
      <vt:lpstr>SCDPT1ASN1!SCDPT1ASN1_04.6_11</vt:lpstr>
      <vt:lpstr>SCDPT1ASN1!SCDPT1ASN1_04.6_2</vt:lpstr>
      <vt:lpstr>SCDPT1ASN1!SCDPT1ASN1_04.6_3</vt:lpstr>
      <vt:lpstr>SCDPT1ASN1!SCDPT1ASN1_04.6_4</vt:lpstr>
      <vt:lpstr>SCDPT1ASN1!SCDPT1ASN1_04.6_5</vt:lpstr>
      <vt:lpstr>SCDPT1ASN1!SCDPT1ASN1_04.6_6</vt:lpstr>
      <vt:lpstr>SCDPT1ASN1!SCDPT1ASN1_04.6_7</vt:lpstr>
      <vt:lpstr>SCDPT1ASN1!SCDPT1ASN1_04.6_8</vt:lpstr>
      <vt:lpstr>SCDPT1ASN1!SCDPT1ASN1_04.6_9</vt:lpstr>
      <vt:lpstr>SCDPT1ASN1!SCDPT1ASN1_04.7_1</vt:lpstr>
      <vt:lpstr>SCDPT1ASN1!SCDPT1ASN1_04.7_10</vt:lpstr>
      <vt:lpstr>SCDPT1ASN1!SCDPT1ASN1_04.7_11</vt:lpstr>
      <vt:lpstr>SCDPT1ASN1!SCDPT1ASN1_04.7_2</vt:lpstr>
      <vt:lpstr>SCDPT1ASN1!SCDPT1ASN1_04.7_3</vt:lpstr>
      <vt:lpstr>SCDPT1ASN1!SCDPT1ASN1_04.7_4</vt:lpstr>
      <vt:lpstr>SCDPT1ASN1!SCDPT1ASN1_04.7_5</vt:lpstr>
      <vt:lpstr>SCDPT1ASN1!SCDPT1ASN1_04.7_6</vt:lpstr>
      <vt:lpstr>SCDPT1ASN1!SCDPT1ASN1_04.7_7</vt:lpstr>
      <vt:lpstr>SCDPT1ASN1!SCDPT1ASN1_04.7_8</vt:lpstr>
      <vt:lpstr>SCDPT1ASN1!SCDPT1ASN1_04.7_9</vt:lpstr>
      <vt:lpstr>SCDPT1ASN1!SCDPT1ASN1_05.1_1</vt:lpstr>
      <vt:lpstr>SCDPT1ASN1!SCDPT1ASN1_05.1_10</vt:lpstr>
      <vt:lpstr>SCDPT1ASN1!SCDPT1ASN1_05.1_11</vt:lpstr>
      <vt:lpstr>SCDPT1ASN1!SCDPT1ASN1_05.1_2</vt:lpstr>
      <vt:lpstr>SCDPT1ASN1!SCDPT1ASN1_05.1_3</vt:lpstr>
      <vt:lpstr>SCDPT1ASN1!SCDPT1ASN1_05.1_4</vt:lpstr>
      <vt:lpstr>SCDPT1ASN1!SCDPT1ASN1_05.1_5</vt:lpstr>
      <vt:lpstr>SCDPT1ASN1!SCDPT1ASN1_05.1_6</vt:lpstr>
      <vt:lpstr>SCDPT1ASN1!SCDPT1ASN1_05.1_7</vt:lpstr>
      <vt:lpstr>SCDPT1ASN1!SCDPT1ASN1_05.1_8</vt:lpstr>
      <vt:lpstr>SCDPT1ASN1!SCDPT1ASN1_05.1_9</vt:lpstr>
      <vt:lpstr>SCDPT1ASN1!SCDPT1ASN1_05.2_1</vt:lpstr>
      <vt:lpstr>SCDPT1ASN1!SCDPT1ASN1_05.2_10</vt:lpstr>
      <vt:lpstr>SCDPT1ASN1!SCDPT1ASN1_05.2_11</vt:lpstr>
      <vt:lpstr>SCDPT1ASN1!SCDPT1ASN1_05.2_2</vt:lpstr>
      <vt:lpstr>SCDPT1ASN1!SCDPT1ASN1_05.2_3</vt:lpstr>
      <vt:lpstr>SCDPT1ASN1!SCDPT1ASN1_05.2_4</vt:lpstr>
      <vt:lpstr>SCDPT1ASN1!SCDPT1ASN1_05.2_5</vt:lpstr>
      <vt:lpstr>SCDPT1ASN1!SCDPT1ASN1_05.2_6</vt:lpstr>
      <vt:lpstr>SCDPT1ASN1!SCDPT1ASN1_05.2_7</vt:lpstr>
      <vt:lpstr>SCDPT1ASN1!SCDPT1ASN1_05.2_8</vt:lpstr>
      <vt:lpstr>SCDPT1ASN1!SCDPT1ASN1_05.2_9</vt:lpstr>
      <vt:lpstr>SCDPT1ASN1!SCDPT1ASN1_05.3_1</vt:lpstr>
      <vt:lpstr>SCDPT1ASN1!SCDPT1ASN1_05.3_10</vt:lpstr>
      <vt:lpstr>SCDPT1ASN1!SCDPT1ASN1_05.3_11</vt:lpstr>
      <vt:lpstr>SCDPT1ASN1!SCDPT1ASN1_05.3_2</vt:lpstr>
      <vt:lpstr>SCDPT1ASN1!SCDPT1ASN1_05.3_3</vt:lpstr>
      <vt:lpstr>SCDPT1ASN1!SCDPT1ASN1_05.3_4</vt:lpstr>
      <vt:lpstr>SCDPT1ASN1!SCDPT1ASN1_05.3_5</vt:lpstr>
      <vt:lpstr>SCDPT1ASN1!SCDPT1ASN1_05.3_6</vt:lpstr>
      <vt:lpstr>SCDPT1ASN1!SCDPT1ASN1_05.3_7</vt:lpstr>
      <vt:lpstr>SCDPT1ASN1!SCDPT1ASN1_05.3_8</vt:lpstr>
      <vt:lpstr>SCDPT1ASN1!SCDPT1ASN1_05.3_9</vt:lpstr>
      <vt:lpstr>SCDPT1ASN1!SCDPT1ASN1_05.4_1</vt:lpstr>
      <vt:lpstr>SCDPT1ASN1!SCDPT1ASN1_05.4_10</vt:lpstr>
      <vt:lpstr>SCDPT1ASN1!SCDPT1ASN1_05.4_11</vt:lpstr>
      <vt:lpstr>SCDPT1ASN1!SCDPT1ASN1_05.4_2</vt:lpstr>
      <vt:lpstr>SCDPT1ASN1!SCDPT1ASN1_05.4_3</vt:lpstr>
      <vt:lpstr>SCDPT1ASN1!SCDPT1ASN1_05.4_4</vt:lpstr>
      <vt:lpstr>SCDPT1ASN1!SCDPT1ASN1_05.4_5</vt:lpstr>
      <vt:lpstr>SCDPT1ASN1!SCDPT1ASN1_05.4_6</vt:lpstr>
      <vt:lpstr>SCDPT1ASN1!SCDPT1ASN1_05.4_7</vt:lpstr>
      <vt:lpstr>SCDPT1ASN1!SCDPT1ASN1_05.4_8</vt:lpstr>
      <vt:lpstr>SCDPT1ASN1!SCDPT1ASN1_05.4_9</vt:lpstr>
      <vt:lpstr>SCDPT1ASN1!SCDPT1ASN1_05.5_1</vt:lpstr>
      <vt:lpstr>SCDPT1ASN1!SCDPT1ASN1_05.5_10</vt:lpstr>
      <vt:lpstr>SCDPT1ASN1!SCDPT1ASN1_05.5_11</vt:lpstr>
      <vt:lpstr>SCDPT1ASN1!SCDPT1ASN1_05.5_2</vt:lpstr>
      <vt:lpstr>SCDPT1ASN1!SCDPT1ASN1_05.5_3</vt:lpstr>
      <vt:lpstr>SCDPT1ASN1!SCDPT1ASN1_05.5_4</vt:lpstr>
      <vt:lpstr>SCDPT1ASN1!SCDPT1ASN1_05.5_5</vt:lpstr>
      <vt:lpstr>SCDPT1ASN1!SCDPT1ASN1_05.5_6</vt:lpstr>
      <vt:lpstr>SCDPT1ASN1!SCDPT1ASN1_05.5_7</vt:lpstr>
      <vt:lpstr>SCDPT1ASN1!SCDPT1ASN1_05.5_8</vt:lpstr>
      <vt:lpstr>SCDPT1ASN1!SCDPT1ASN1_05.5_9</vt:lpstr>
      <vt:lpstr>SCDPT1ASN1!SCDPT1ASN1_05.6_1</vt:lpstr>
      <vt:lpstr>SCDPT1ASN1!SCDPT1ASN1_05.6_10</vt:lpstr>
      <vt:lpstr>SCDPT1ASN1!SCDPT1ASN1_05.6_11</vt:lpstr>
      <vt:lpstr>SCDPT1ASN1!SCDPT1ASN1_05.6_2</vt:lpstr>
      <vt:lpstr>SCDPT1ASN1!SCDPT1ASN1_05.6_3</vt:lpstr>
      <vt:lpstr>SCDPT1ASN1!SCDPT1ASN1_05.6_4</vt:lpstr>
      <vt:lpstr>SCDPT1ASN1!SCDPT1ASN1_05.6_5</vt:lpstr>
      <vt:lpstr>SCDPT1ASN1!SCDPT1ASN1_05.6_6</vt:lpstr>
      <vt:lpstr>SCDPT1ASN1!SCDPT1ASN1_05.6_7</vt:lpstr>
      <vt:lpstr>SCDPT1ASN1!SCDPT1ASN1_05.6_8</vt:lpstr>
      <vt:lpstr>SCDPT1ASN1!SCDPT1ASN1_05.6_9</vt:lpstr>
      <vt:lpstr>SCDPT1ASN1!SCDPT1ASN1_05.7_1</vt:lpstr>
      <vt:lpstr>SCDPT1ASN1!SCDPT1ASN1_05.7_10</vt:lpstr>
      <vt:lpstr>SCDPT1ASN1!SCDPT1ASN1_05.7_11</vt:lpstr>
      <vt:lpstr>SCDPT1ASN1!SCDPT1ASN1_05.7_2</vt:lpstr>
      <vt:lpstr>SCDPT1ASN1!SCDPT1ASN1_05.7_3</vt:lpstr>
      <vt:lpstr>SCDPT1ASN1!SCDPT1ASN1_05.7_4</vt:lpstr>
      <vt:lpstr>SCDPT1ASN1!SCDPT1ASN1_05.7_5</vt:lpstr>
      <vt:lpstr>SCDPT1ASN1!SCDPT1ASN1_05.7_6</vt:lpstr>
      <vt:lpstr>SCDPT1ASN1!SCDPT1ASN1_05.7_7</vt:lpstr>
      <vt:lpstr>SCDPT1ASN1!SCDPT1ASN1_05.7_8</vt:lpstr>
      <vt:lpstr>SCDPT1ASN1!SCDPT1ASN1_05.7_9</vt:lpstr>
      <vt:lpstr>SCDPT1ASN1!SCDPT1ASN1_06.1_1</vt:lpstr>
      <vt:lpstr>SCDPT1ASN1!SCDPT1ASN1_06.1_10</vt:lpstr>
      <vt:lpstr>SCDPT1ASN1!SCDPT1ASN1_06.1_11</vt:lpstr>
      <vt:lpstr>SCDPT1ASN1!SCDPT1ASN1_06.1_2</vt:lpstr>
      <vt:lpstr>SCDPT1ASN1!SCDPT1ASN1_06.1_3</vt:lpstr>
      <vt:lpstr>SCDPT1ASN1!SCDPT1ASN1_06.1_4</vt:lpstr>
      <vt:lpstr>SCDPT1ASN1!SCDPT1ASN1_06.1_5</vt:lpstr>
      <vt:lpstr>SCDPT1ASN1!SCDPT1ASN1_06.1_6</vt:lpstr>
      <vt:lpstr>SCDPT1ASN1!SCDPT1ASN1_06.1_7</vt:lpstr>
      <vt:lpstr>SCDPT1ASN1!SCDPT1ASN1_06.1_8</vt:lpstr>
      <vt:lpstr>SCDPT1ASN1!SCDPT1ASN1_06.1_9</vt:lpstr>
      <vt:lpstr>SCDPT1ASN1!SCDPT1ASN1_06.2_1</vt:lpstr>
      <vt:lpstr>SCDPT1ASN1!SCDPT1ASN1_06.2_10</vt:lpstr>
      <vt:lpstr>SCDPT1ASN1!SCDPT1ASN1_06.2_11</vt:lpstr>
      <vt:lpstr>SCDPT1ASN1!SCDPT1ASN1_06.2_2</vt:lpstr>
      <vt:lpstr>SCDPT1ASN1!SCDPT1ASN1_06.2_3</vt:lpstr>
      <vt:lpstr>SCDPT1ASN1!SCDPT1ASN1_06.2_4</vt:lpstr>
      <vt:lpstr>SCDPT1ASN1!SCDPT1ASN1_06.2_5</vt:lpstr>
      <vt:lpstr>SCDPT1ASN1!SCDPT1ASN1_06.2_6</vt:lpstr>
      <vt:lpstr>SCDPT1ASN1!SCDPT1ASN1_06.2_7</vt:lpstr>
      <vt:lpstr>SCDPT1ASN1!SCDPT1ASN1_06.2_8</vt:lpstr>
      <vt:lpstr>SCDPT1ASN1!SCDPT1ASN1_06.2_9</vt:lpstr>
      <vt:lpstr>SCDPT1ASN1!SCDPT1ASN1_06.3_1</vt:lpstr>
      <vt:lpstr>SCDPT1ASN1!SCDPT1ASN1_06.3_10</vt:lpstr>
      <vt:lpstr>SCDPT1ASN1!SCDPT1ASN1_06.3_11</vt:lpstr>
      <vt:lpstr>SCDPT1ASN1!SCDPT1ASN1_06.3_2</vt:lpstr>
      <vt:lpstr>SCDPT1ASN1!SCDPT1ASN1_06.3_3</vt:lpstr>
      <vt:lpstr>SCDPT1ASN1!SCDPT1ASN1_06.3_4</vt:lpstr>
      <vt:lpstr>SCDPT1ASN1!SCDPT1ASN1_06.3_5</vt:lpstr>
      <vt:lpstr>SCDPT1ASN1!SCDPT1ASN1_06.3_6</vt:lpstr>
      <vt:lpstr>SCDPT1ASN1!SCDPT1ASN1_06.3_7</vt:lpstr>
      <vt:lpstr>SCDPT1ASN1!SCDPT1ASN1_06.3_8</vt:lpstr>
      <vt:lpstr>SCDPT1ASN1!SCDPT1ASN1_06.3_9</vt:lpstr>
      <vt:lpstr>SCDPT1ASN1!SCDPT1ASN1_06.4_1</vt:lpstr>
      <vt:lpstr>SCDPT1ASN1!SCDPT1ASN1_06.4_10</vt:lpstr>
      <vt:lpstr>SCDPT1ASN1!SCDPT1ASN1_06.4_11</vt:lpstr>
      <vt:lpstr>SCDPT1ASN1!SCDPT1ASN1_06.4_2</vt:lpstr>
      <vt:lpstr>SCDPT1ASN1!SCDPT1ASN1_06.4_3</vt:lpstr>
      <vt:lpstr>SCDPT1ASN1!SCDPT1ASN1_06.4_4</vt:lpstr>
      <vt:lpstr>SCDPT1ASN1!SCDPT1ASN1_06.4_5</vt:lpstr>
      <vt:lpstr>SCDPT1ASN1!SCDPT1ASN1_06.4_6</vt:lpstr>
      <vt:lpstr>SCDPT1ASN1!SCDPT1ASN1_06.4_7</vt:lpstr>
      <vt:lpstr>SCDPT1ASN1!SCDPT1ASN1_06.4_8</vt:lpstr>
      <vt:lpstr>SCDPT1ASN1!SCDPT1ASN1_06.4_9</vt:lpstr>
      <vt:lpstr>SCDPT1ASN1!SCDPT1ASN1_06.5_1</vt:lpstr>
      <vt:lpstr>SCDPT1ASN1!SCDPT1ASN1_06.5_10</vt:lpstr>
      <vt:lpstr>SCDPT1ASN1!SCDPT1ASN1_06.5_11</vt:lpstr>
      <vt:lpstr>SCDPT1ASN1!SCDPT1ASN1_06.5_2</vt:lpstr>
      <vt:lpstr>SCDPT1ASN1!SCDPT1ASN1_06.5_3</vt:lpstr>
      <vt:lpstr>SCDPT1ASN1!SCDPT1ASN1_06.5_4</vt:lpstr>
      <vt:lpstr>SCDPT1ASN1!SCDPT1ASN1_06.5_5</vt:lpstr>
      <vt:lpstr>SCDPT1ASN1!SCDPT1ASN1_06.5_6</vt:lpstr>
      <vt:lpstr>SCDPT1ASN1!SCDPT1ASN1_06.5_7</vt:lpstr>
      <vt:lpstr>SCDPT1ASN1!SCDPT1ASN1_06.5_8</vt:lpstr>
      <vt:lpstr>SCDPT1ASN1!SCDPT1ASN1_06.5_9</vt:lpstr>
      <vt:lpstr>SCDPT1ASN1!SCDPT1ASN1_06.6_1</vt:lpstr>
      <vt:lpstr>SCDPT1ASN1!SCDPT1ASN1_06.6_10</vt:lpstr>
      <vt:lpstr>SCDPT1ASN1!SCDPT1ASN1_06.6_11</vt:lpstr>
      <vt:lpstr>SCDPT1ASN1!SCDPT1ASN1_06.6_2</vt:lpstr>
      <vt:lpstr>SCDPT1ASN1!SCDPT1ASN1_06.6_3</vt:lpstr>
      <vt:lpstr>SCDPT1ASN1!SCDPT1ASN1_06.6_4</vt:lpstr>
      <vt:lpstr>SCDPT1ASN1!SCDPT1ASN1_06.6_5</vt:lpstr>
      <vt:lpstr>SCDPT1ASN1!SCDPT1ASN1_06.6_6</vt:lpstr>
      <vt:lpstr>SCDPT1ASN1!SCDPT1ASN1_06.6_7</vt:lpstr>
      <vt:lpstr>SCDPT1ASN1!SCDPT1ASN1_06.6_8</vt:lpstr>
      <vt:lpstr>SCDPT1ASN1!SCDPT1ASN1_06.6_9</vt:lpstr>
      <vt:lpstr>SCDPT1ASN1!SCDPT1ASN1_06.7_1</vt:lpstr>
      <vt:lpstr>SCDPT1ASN1!SCDPT1ASN1_06.7_10</vt:lpstr>
      <vt:lpstr>SCDPT1ASN1!SCDPT1ASN1_06.7_11</vt:lpstr>
      <vt:lpstr>SCDPT1ASN1!SCDPT1ASN1_06.7_2</vt:lpstr>
      <vt:lpstr>SCDPT1ASN1!SCDPT1ASN1_06.7_3</vt:lpstr>
      <vt:lpstr>SCDPT1ASN1!SCDPT1ASN1_06.7_4</vt:lpstr>
      <vt:lpstr>SCDPT1ASN1!SCDPT1ASN1_06.7_5</vt:lpstr>
      <vt:lpstr>SCDPT1ASN1!SCDPT1ASN1_06.7_6</vt:lpstr>
      <vt:lpstr>SCDPT1ASN1!SCDPT1ASN1_06.7_7</vt:lpstr>
      <vt:lpstr>SCDPT1ASN1!SCDPT1ASN1_06.7_8</vt:lpstr>
      <vt:lpstr>SCDPT1ASN1!SCDPT1ASN1_06.7_9</vt:lpstr>
      <vt:lpstr>SCDPT1ASN1!SCDPT1ASN1_07.1_1</vt:lpstr>
      <vt:lpstr>SCDPT1ASN1!SCDPT1ASN1_07.1_10</vt:lpstr>
      <vt:lpstr>SCDPT1ASN1!SCDPT1ASN1_07.1_11</vt:lpstr>
      <vt:lpstr>SCDPT1ASN1!SCDPT1ASN1_07.1_2</vt:lpstr>
      <vt:lpstr>SCDPT1ASN1!SCDPT1ASN1_07.1_3</vt:lpstr>
      <vt:lpstr>SCDPT1ASN1!SCDPT1ASN1_07.1_4</vt:lpstr>
      <vt:lpstr>SCDPT1ASN1!SCDPT1ASN1_07.1_5</vt:lpstr>
      <vt:lpstr>SCDPT1ASN1!SCDPT1ASN1_07.1_6</vt:lpstr>
      <vt:lpstr>SCDPT1ASN1!SCDPT1ASN1_07.1_7</vt:lpstr>
      <vt:lpstr>SCDPT1ASN1!SCDPT1ASN1_07.1_8</vt:lpstr>
      <vt:lpstr>SCDPT1ASN1!SCDPT1ASN1_07.1_9</vt:lpstr>
      <vt:lpstr>SCDPT1ASN1!SCDPT1ASN1_07.2_1</vt:lpstr>
      <vt:lpstr>SCDPT1ASN1!SCDPT1ASN1_07.2_10</vt:lpstr>
      <vt:lpstr>SCDPT1ASN1!SCDPT1ASN1_07.2_11</vt:lpstr>
      <vt:lpstr>SCDPT1ASN1!SCDPT1ASN1_07.2_2</vt:lpstr>
      <vt:lpstr>SCDPT1ASN1!SCDPT1ASN1_07.2_3</vt:lpstr>
      <vt:lpstr>SCDPT1ASN1!SCDPT1ASN1_07.2_4</vt:lpstr>
      <vt:lpstr>SCDPT1ASN1!SCDPT1ASN1_07.2_5</vt:lpstr>
      <vt:lpstr>SCDPT1ASN1!SCDPT1ASN1_07.2_6</vt:lpstr>
      <vt:lpstr>SCDPT1ASN1!SCDPT1ASN1_07.2_7</vt:lpstr>
      <vt:lpstr>SCDPT1ASN1!SCDPT1ASN1_07.2_8</vt:lpstr>
      <vt:lpstr>SCDPT1ASN1!SCDPT1ASN1_07.2_9</vt:lpstr>
      <vt:lpstr>SCDPT1ASN1!SCDPT1ASN1_07.3_1</vt:lpstr>
      <vt:lpstr>SCDPT1ASN1!SCDPT1ASN1_07.3_10</vt:lpstr>
      <vt:lpstr>SCDPT1ASN1!SCDPT1ASN1_07.3_11</vt:lpstr>
      <vt:lpstr>SCDPT1ASN1!SCDPT1ASN1_07.3_2</vt:lpstr>
      <vt:lpstr>SCDPT1ASN1!SCDPT1ASN1_07.3_3</vt:lpstr>
      <vt:lpstr>SCDPT1ASN1!SCDPT1ASN1_07.3_4</vt:lpstr>
      <vt:lpstr>SCDPT1ASN1!SCDPT1ASN1_07.3_5</vt:lpstr>
      <vt:lpstr>SCDPT1ASN1!SCDPT1ASN1_07.3_6</vt:lpstr>
      <vt:lpstr>SCDPT1ASN1!SCDPT1ASN1_07.3_7</vt:lpstr>
      <vt:lpstr>SCDPT1ASN1!SCDPT1ASN1_07.3_8</vt:lpstr>
      <vt:lpstr>SCDPT1ASN1!SCDPT1ASN1_07.3_9</vt:lpstr>
      <vt:lpstr>SCDPT1ASN1!SCDPT1ASN1_07.4_1</vt:lpstr>
      <vt:lpstr>SCDPT1ASN1!SCDPT1ASN1_07.4_10</vt:lpstr>
      <vt:lpstr>SCDPT1ASN1!SCDPT1ASN1_07.4_11</vt:lpstr>
      <vt:lpstr>SCDPT1ASN1!SCDPT1ASN1_07.4_2</vt:lpstr>
      <vt:lpstr>SCDPT1ASN1!SCDPT1ASN1_07.4_3</vt:lpstr>
      <vt:lpstr>SCDPT1ASN1!SCDPT1ASN1_07.4_4</vt:lpstr>
      <vt:lpstr>SCDPT1ASN1!SCDPT1ASN1_07.4_5</vt:lpstr>
      <vt:lpstr>SCDPT1ASN1!SCDPT1ASN1_07.4_6</vt:lpstr>
      <vt:lpstr>SCDPT1ASN1!SCDPT1ASN1_07.4_7</vt:lpstr>
      <vt:lpstr>SCDPT1ASN1!SCDPT1ASN1_07.4_8</vt:lpstr>
      <vt:lpstr>SCDPT1ASN1!SCDPT1ASN1_07.4_9</vt:lpstr>
      <vt:lpstr>SCDPT1ASN1!SCDPT1ASN1_07.5_1</vt:lpstr>
      <vt:lpstr>SCDPT1ASN1!SCDPT1ASN1_07.5_10</vt:lpstr>
      <vt:lpstr>SCDPT1ASN1!SCDPT1ASN1_07.5_11</vt:lpstr>
      <vt:lpstr>SCDPT1ASN1!SCDPT1ASN1_07.5_2</vt:lpstr>
      <vt:lpstr>SCDPT1ASN1!SCDPT1ASN1_07.5_3</vt:lpstr>
      <vt:lpstr>SCDPT1ASN1!SCDPT1ASN1_07.5_4</vt:lpstr>
      <vt:lpstr>SCDPT1ASN1!SCDPT1ASN1_07.5_5</vt:lpstr>
      <vt:lpstr>SCDPT1ASN1!SCDPT1ASN1_07.5_6</vt:lpstr>
      <vt:lpstr>SCDPT1ASN1!SCDPT1ASN1_07.5_7</vt:lpstr>
      <vt:lpstr>SCDPT1ASN1!SCDPT1ASN1_07.5_8</vt:lpstr>
      <vt:lpstr>SCDPT1ASN1!SCDPT1ASN1_07.5_9</vt:lpstr>
      <vt:lpstr>SCDPT1ASN1!SCDPT1ASN1_07.6_1</vt:lpstr>
      <vt:lpstr>SCDPT1ASN1!SCDPT1ASN1_07.6_10</vt:lpstr>
      <vt:lpstr>SCDPT1ASN1!SCDPT1ASN1_07.6_11</vt:lpstr>
      <vt:lpstr>SCDPT1ASN1!SCDPT1ASN1_07.6_2</vt:lpstr>
      <vt:lpstr>SCDPT1ASN1!SCDPT1ASN1_07.6_3</vt:lpstr>
      <vt:lpstr>SCDPT1ASN1!SCDPT1ASN1_07.6_4</vt:lpstr>
      <vt:lpstr>SCDPT1ASN1!SCDPT1ASN1_07.6_5</vt:lpstr>
      <vt:lpstr>SCDPT1ASN1!SCDPT1ASN1_07.6_6</vt:lpstr>
      <vt:lpstr>SCDPT1ASN1!SCDPT1ASN1_07.6_7</vt:lpstr>
      <vt:lpstr>SCDPT1ASN1!SCDPT1ASN1_07.6_8</vt:lpstr>
      <vt:lpstr>SCDPT1ASN1!SCDPT1ASN1_07.6_9</vt:lpstr>
      <vt:lpstr>SCDPT1ASN1!SCDPT1ASN1_07.7_1</vt:lpstr>
      <vt:lpstr>SCDPT1ASN1!SCDPT1ASN1_07.7_10</vt:lpstr>
      <vt:lpstr>SCDPT1ASN1!SCDPT1ASN1_07.7_11</vt:lpstr>
      <vt:lpstr>SCDPT1ASN1!SCDPT1ASN1_07.7_2</vt:lpstr>
      <vt:lpstr>SCDPT1ASN1!SCDPT1ASN1_07.7_3</vt:lpstr>
      <vt:lpstr>SCDPT1ASN1!SCDPT1ASN1_07.7_4</vt:lpstr>
      <vt:lpstr>SCDPT1ASN1!SCDPT1ASN1_07.7_5</vt:lpstr>
      <vt:lpstr>SCDPT1ASN1!SCDPT1ASN1_07.7_6</vt:lpstr>
      <vt:lpstr>SCDPT1ASN1!SCDPT1ASN1_07.7_7</vt:lpstr>
      <vt:lpstr>SCDPT1ASN1!SCDPT1ASN1_07.7_8</vt:lpstr>
      <vt:lpstr>SCDPT1ASN1!SCDPT1ASN1_07.7_9</vt:lpstr>
      <vt:lpstr>SCDPT1ASN1!SCDPT1ASN1_08.1_1</vt:lpstr>
      <vt:lpstr>SCDPT1ASN1!SCDPT1ASN1_08.1_10</vt:lpstr>
      <vt:lpstr>SCDPT1ASN1!SCDPT1ASN1_08.1_11</vt:lpstr>
      <vt:lpstr>SCDPT1ASN1!SCDPT1ASN1_08.1_2</vt:lpstr>
      <vt:lpstr>SCDPT1ASN1!SCDPT1ASN1_08.1_3</vt:lpstr>
      <vt:lpstr>SCDPT1ASN1!SCDPT1ASN1_08.1_4</vt:lpstr>
      <vt:lpstr>SCDPT1ASN1!SCDPT1ASN1_08.1_5</vt:lpstr>
      <vt:lpstr>SCDPT1ASN1!SCDPT1ASN1_08.1_6</vt:lpstr>
      <vt:lpstr>SCDPT1ASN1!SCDPT1ASN1_08.1_7</vt:lpstr>
      <vt:lpstr>SCDPT1ASN1!SCDPT1ASN1_08.1_8</vt:lpstr>
      <vt:lpstr>SCDPT1ASN1!SCDPT1ASN1_08.1_9</vt:lpstr>
      <vt:lpstr>SCDPT1ASN1!SCDPT1ASN1_08.2_1</vt:lpstr>
      <vt:lpstr>SCDPT1ASN1!SCDPT1ASN1_08.2_10</vt:lpstr>
      <vt:lpstr>SCDPT1ASN1!SCDPT1ASN1_08.2_11</vt:lpstr>
      <vt:lpstr>SCDPT1ASN1!SCDPT1ASN1_08.2_2</vt:lpstr>
      <vt:lpstr>SCDPT1ASN1!SCDPT1ASN1_08.2_3</vt:lpstr>
      <vt:lpstr>SCDPT1ASN1!SCDPT1ASN1_08.2_4</vt:lpstr>
      <vt:lpstr>SCDPT1ASN1!SCDPT1ASN1_08.2_5</vt:lpstr>
      <vt:lpstr>SCDPT1ASN1!SCDPT1ASN1_08.2_6</vt:lpstr>
      <vt:lpstr>SCDPT1ASN1!SCDPT1ASN1_08.2_7</vt:lpstr>
      <vt:lpstr>SCDPT1ASN1!SCDPT1ASN1_08.2_8</vt:lpstr>
      <vt:lpstr>SCDPT1ASN1!SCDPT1ASN1_08.2_9</vt:lpstr>
      <vt:lpstr>SCDPT1ASN1!SCDPT1ASN1_08.3_1</vt:lpstr>
      <vt:lpstr>SCDPT1ASN1!SCDPT1ASN1_08.3_10</vt:lpstr>
      <vt:lpstr>SCDPT1ASN1!SCDPT1ASN1_08.3_11</vt:lpstr>
      <vt:lpstr>SCDPT1ASN1!SCDPT1ASN1_08.3_2</vt:lpstr>
      <vt:lpstr>SCDPT1ASN1!SCDPT1ASN1_08.3_3</vt:lpstr>
      <vt:lpstr>SCDPT1ASN1!SCDPT1ASN1_08.3_4</vt:lpstr>
      <vt:lpstr>SCDPT1ASN1!SCDPT1ASN1_08.3_5</vt:lpstr>
      <vt:lpstr>SCDPT1ASN1!SCDPT1ASN1_08.3_6</vt:lpstr>
      <vt:lpstr>SCDPT1ASN1!SCDPT1ASN1_08.3_7</vt:lpstr>
      <vt:lpstr>SCDPT1ASN1!SCDPT1ASN1_08.3_8</vt:lpstr>
      <vt:lpstr>SCDPT1ASN1!SCDPT1ASN1_08.3_9</vt:lpstr>
      <vt:lpstr>SCDPT1ASN1!SCDPT1ASN1_08.4_1</vt:lpstr>
      <vt:lpstr>SCDPT1ASN1!SCDPT1ASN1_08.4_10</vt:lpstr>
      <vt:lpstr>SCDPT1ASN1!SCDPT1ASN1_08.4_11</vt:lpstr>
      <vt:lpstr>SCDPT1ASN1!SCDPT1ASN1_08.4_2</vt:lpstr>
      <vt:lpstr>SCDPT1ASN1!SCDPT1ASN1_08.4_3</vt:lpstr>
      <vt:lpstr>SCDPT1ASN1!SCDPT1ASN1_08.4_4</vt:lpstr>
      <vt:lpstr>SCDPT1ASN1!SCDPT1ASN1_08.4_5</vt:lpstr>
      <vt:lpstr>SCDPT1ASN1!SCDPT1ASN1_08.4_6</vt:lpstr>
      <vt:lpstr>SCDPT1ASN1!SCDPT1ASN1_08.4_7</vt:lpstr>
      <vt:lpstr>SCDPT1ASN1!SCDPT1ASN1_08.4_8</vt:lpstr>
      <vt:lpstr>SCDPT1ASN1!SCDPT1ASN1_08.4_9</vt:lpstr>
      <vt:lpstr>SCDPT1ASN1!SCDPT1ASN1_08.5_1</vt:lpstr>
      <vt:lpstr>SCDPT1ASN1!SCDPT1ASN1_08.5_10</vt:lpstr>
      <vt:lpstr>SCDPT1ASN1!SCDPT1ASN1_08.5_11</vt:lpstr>
      <vt:lpstr>SCDPT1ASN1!SCDPT1ASN1_08.5_2</vt:lpstr>
      <vt:lpstr>SCDPT1ASN1!SCDPT1ASN1_08.5_3</vt:lpstr>
      <vt:lpstr>SCDPT1ASN1!SCDPT1ASN1_08.5_4</vt:lpstr>
      <vt:lpstr>SCDPT1ASN1!SCDPT1ASN1_08.5_5</vt:lpstr>
      <vt:lpstr>SCDPT1ASN1!SCDPT1ASN1_08.5_6</vt:lpstr>
      <vt:lpstr>SCDPT1ASN1!SCDPT1ASN1_08.5_7</vt:lpstr>
      <vt:lpstr>SCDPT1ASN1!SCDPT1ASN1_08.5_8</vt:lpstr>
      <vt:lpstr>SCDPT1ASN1!SCDPT1ASN1_08.5_9</vt:lpstr>
      <vt:lpstr>SCDPT1ASN1!SCDPT1ASN1_08.6_1</vt:lpstr>
      <vt:lpstr>SCDPT1ASN1!SCDPT1ASN1_08.6_10</vt:lpstr>
      <vt:lpstr>SCDPT1ASN1!SCDPT1ASN1_08.6_11</vt:lpstr>
      <vt:lpstr>SCDPT1ASN1!SCDPT1ASN1_08.6_2</vt:lpstr>
      <vt:lpstr>SCDPT1ASN1!SCDPT1ASN1_08.6_3</vt:lpstr>
      <vt:lpstr>SCDPT1ASN1!SCDPT1ASN1_08.6_4</vt:lpstr>
      <vt:lpstr>SCDPT1ASN1!SCDPT1ASN1_08.6_5</vt:lpstr>
      <vt:lpstr>SCDPT1ASN1!SCDPT1ASN1_08.6_6</vt:lpstr>
      <vt:lpstr>SCDPT1ASN1!SCDPT1ASN1_08.6_7</vt:lpstr>
      <vt:lpstr>SCDPT1ASN1!SCDPT1ASN1_08.6_8</vt:lpstr>
      <vt:lpstr>SCDPT1ASN1!SCDPT1ASN1_08.6_9</vt:lpstr>
      <vt:lpstr>SCDPT1ASN1!SCDPT1ASN1_08.7_1</vt:lpstr>
      <vt:lpstr>SCDPT1ASN1!SCDPT1ASN1_08.7_10</vt:lpstr>
      <vt:lpstr>SCDPT1ASN1!SCDPT1ASN1_08.7_11</vt:lpstr>
      <vt:lpstr>SCDPT1ASN1!SCDPT1ASN1_08.7_2</vt:lpstr>
      <vt:lpstr>SCDPT1ASN1!SCDPT1ASN1_08.7_3</vt:lpstr>
      <vt:lpstr>SCDPT1ASN1!SCDPT1ASN1_08.7_4</vt:lpstr>
      <vt:lpstr>SCDPT1ASN1!SCDPT1ASN1_08.7_5</vt:lpstr>
      <vt:lpstr>SCDPT1ASN1!SCDPT1ASN1_08.7_6</vt:lpstr>
      <vt:lpstr>SCDPT1ASN1!SCDPT1ASN1_08.7_7</vt:lpstr>
      <vt:lpstr>SCDPT1ASN1!SCDPT1ASN1_08.7_8</vt:lpstr>
      <vt:lpstr>SCDPT1ASN1!SCDPT1ASN1_08.7_9</vt:lpstr>
      <vt:lpstr>SCDPT1ASN1!SCDPT1ASN1_09.1_1</vt:lpstr>
      <vt:lpstr>SCDPT1ASN1!SCDPT1ASN1_09.1_10</vt:lpstr>
      <vt:lpstr>SCDPT1ASN1!SCDPT1ASN1_09.1_11</vt:lpstr>
      <vt:lpstr>SCDPT1ASN1!SCDPT1ASN1_09.1_2</vt:lpstr>
      <vt:lpstr>SCDPT1ASN1!SCDPT1ASN1_09.1_3</vt:lpstr>
      <vt:lpstr>SCDPT1ASN1!SCDPT1ASN1_09.1_4</vt:lpstr>
      <vt:lpstr>SCDPT1ASN1!SCDPT1ASN1_09.1_5</vt:lpstr>
      <vt:lpstr>SCDPT1ASN1!SCDPT1ASN1_09.1_6</vt:lpstr>
      <vt:lpstr>SCDPT1ASN1!SCDPT1ASN1_09.1_7</vt:lpstr>
      <vt:lpstr>SCDPT1ASN1!SCDPT1ASN1_09.2_1</vt:lpstr>
      <vt:lpstr>SCDPT1ASN1!SCDPT1ASN1_09.2_10</vt:lpstr>
      <vt:lpstr>SCDPT1ASN1!SCDPT1ASN1_09.2_11</vt:lpstr>
      <vt:lpstr>SCDPT1ASN1!SCDPT1ASN1_09.2_2</vt:lpstr>
      <vt:lpstr>SCDPT1ASN1!SCDPT1ASN1_09.2_3</vt:lpstr>
      <vt:lpstr>SCDPT1ASN1!SCDPT1ASN1_09.2_4</vt:lpstr>
      <vt:lpstr>SCDPT1ASN1!SCDPT1ASN1_09.2_5</vt:lpstr>
      <vt:lpstr>SCDPT1ASN1!SCDPT1ASN1_09.2_6</vt:lpstr>
      <vt:lpstr>SCDPT1ASN1!SCDPT1ASN1_09.2_7</vt:lpstr>
      <vt:lpstr>SCDPT1ASN1!SCDPT1ASN1_09.3_1</vt:lpstr>
      <vt:lpstr>SCDPT1ASN1!SCDPT1ASN1_09.3_10</vt:lpstr>
      <vt:lpstr>SCDPT1ASN1!SCDPT1ASN1_09.3_11</vt:lpstr>
      <vt:lpstr>SCDPT1ASN1!SCDPT1ASN1_09.3_2</vt:lpstr>
      <vt:lpstr>SCDPT1ASN1!SCDPT1ASN1_09.3_3</vt:lpstr>
      <vt:lpstr>SCDPT1ASN1!SCDPT1ASN1_09.3_4</vt:lpstr>
      <vt:lpstr>SCDPT1ASN1!SCDPT1ASN1_09.3_5</vt:lpstr>
      <vt:lpstr>SCDPT1ASN1!SCDPT1ASN1_09.3_6</vt:lpstr>
      <vt:lpstr>SCDPT1ASN1!SCDPT1ASN1_09.3_7</vt:lpstr>
      <vt:lpstr>SCDPT1ASN1!SCDPT1ASN1_09.4_1</vt:lpstr>
      <vt:lpstr>SCDPT1ASN1!SCDPT1ASN1_09.4_10</vt:lpstr>
      <vt:lpstr>SCDPT1ASN1!SCDPT1ASN1_09.4_11</vt:lpstr>
      <vt:lpstr>SCDPT1ASN1!SCDPT1ASN1_09.4_2</vt:lpstr>
      <vt:lpstr>SCDPT1ASN1!SCDPT1ASN1_09.4_3</vt:lpstr>
      <vt:lpstr>SCDPT1ASN1!SCDPT1ASN1_09.4_4</vt:lpstr>
      <vt:lpstr>SCDPT1ASN1!SCDPT1ASN1_09.4_5</vt:lpstr>
      <vt:lpstr>SCDPT1ASN1!SCDPT1ASN1_09.4_6</vt:lpstr>
      <vt:lpstr>SCDPT1ASN1!SCDPT1ASN1_09.4_7</vt:lpstr>
      <vt:lpstr>SCDPT1ASN1!SCDPT1ASN1_09.5_1</vt:lpstr>
      <vt:lpstr>SCDPT1ASN1!SCDPT1ASN1_09.5_10</vt:lpstr>
      <vt:lpstr>SCDPT1ASN1!SCDPT1ASN1_09.5_11</vt:lpstr>
      <vt:lpstr>SCDPT1ASN1!SCDPT1ASN1_09.5_2</vt:lpstr>
      <vt:lpstr>SCDPT1ASN1!SCDPT1ASN1_09.5_3</vt:lpstr>
      <vt:lpstr>SCDPT1ASN1!SCDPT1ASN1_09.5_4</vt:lpstr>
      <vt:lpstr>SCDPT1ASN1!SCDPT1ASN1_09.5_5</vt:lpstr>
      <vt:lpstr>SCDPT1ASN1!SCDPT1ASN1_09.5_6</vt:lpstr>
      <vt:lpstr>SCDPT1ASN1!SCDPT1ASN1_09.5_7</vt:lpstr>
      <vt:lpstr>SCDPT1ASN1!SCDPT1ASN1_09.6_1</vt:lpstr>
      <vt:lpstr>SCDPT1ASN1!SCDPT1ASN1_09.6_10</vt:lpstr>
      <vt:lpstr>SCDPT1ASN1!SCDPT1ASN1_09.6_11</vt:lpstr>
      <vt:lpstr>SCDPT1ASN1!SCDPT1ASN1_09.6_2</vt:lpstr>
      <vt:lpstr>SCDPT1ASN1!SCDPT1ASN1_09.6_3</vt:lpstr>
      <vt:lpstr>SCDPT1ASN1!SCDPT1ASN1_09.6_4</vt:lpstr>
      <vt:lpstr>SCDPT1ASN1!SCDPT1ASN1_09.6_5</vt:lpstr>
      <vt:lpstr>SCDPT1ASN1!SCDPT1ASN1_09.6_6</vt:lpstr>
      <vt:lpstr>SCDPT1ASN1!SCDPT1ASN1_09.6_7</vt:lpstr>
      <vt:lpstr>SCDPT1ASN1!SCDPT1ASN1_09.7_1</vt:lpstr>
      <vt:lpstr>SCDPT1ASN1!SCDPT1ASN1_09.7_10</vt:lpstr>
      <vt:lpstr>SCDPT1ASN1!SCDPT1ASN1_09.7_11</vt:lpstr>
      <vt:lpstr>SCDPT1ASN1!SCDPT1ASN1_09.7_2</vt:lpstr>
      <vt:lpstr>SCDPT1ASN1!SCDPT1ASN1_09.7_3</vt:lpstr>
      <vt:lpstr>SCDPT1ASN1!SCDPT1ASN1_09.7_4</vt:lpstr>
      <vt:lpstr>SCDPT1ASN1!SCDPT1ASN1_09.7_5</vt:lpstr>
      <vt:lpstr>SCDPT1ASN1!SCDPT1ASN1_09.7_6</vt:lpstr>
      <vt:lpstr>SCDPT1ASN1!SCDPT1ASN1_09.7_7</vt:lpstr>
      <vt:lpstr>SCDPT1ASN1!SCDPT1ASN1_09.8_1</vt:lpstr>
      <vt:lpstr>SCDPT1ASN1!SCDPT1ASN1_09.8_10</vt:lpstr>
      <vt:lpstr>SCDPT1ASN1!SCDPT1ASN1_09.8_11</vt:lpstr>
      <vt:lpstr>SCDPT1ASN1!SCDPT1ASN1_09.8_2</vt:lpstr>
      <vt:lpstr>SCDPT1ASN1!SCDPT1ASN1_09.8_3</vt:lpstr>
      <vt:lpstr>SCDPT1ASN1!SCDPT1ASN1_09.8_4</vt:lpstr>
      <vt:lpstr>SCDPT1ASN1!SCDPT1ASN1_09.8_5</vt:lpstr>
      <vt:lpstr>SCDPT1ASN1!SCDPT1ASN1_09.8_6</vt:lpstr>
      <vt:lpstr>SCDPT1ASN1!SCDPT1ASN1_10.1_1</vt:lpstr>
      <vt:lpstr>SCDPT1ASN1!SCDPT1ASN1_10.1_10</vt:lpstr>
      <vt:lpstr>SCDPT1ASN1!SCDPT1ASN1_10.1_11</vt:lpstr>
      <vt:lpstr>SCDPT1ASN1!SCDPT1ASN1_10.1_2</vt:lpstr>
      <vt:lpstr>SCDPT1ASN1!SCDPT1ASN1_10.1_3</vt:lpstr>
      <vt:lpstr>SCDPT1ASN1!SCDPT1ASN1_10.1_4</vt:lpstr>
      <vt:lpstr>SCDPT1ASN1!SCDPT1ASN1_10.1_5</vt:lpstr>
      <vt:lpstr>SCDPT1ASN1!SCDPT1ASN1_10.1_8</vt:lpstr>
      <vt:lpstr>SCDPT1ASN1!SCDPT1ASN1_10.1_9</vt:lpstr>
      <vt:lpstr>SCDPT1ASN1!SCDPT1ASN1_10.2_1</vt:lpstr>
      <vt:lpstr>SCDPT1ASN1!SCDPT1ASN1_10.2_10</vt:lpstr>
      <vt:lpstr>SCDPT1ASN1!SCDPT1ASN1_10.2_11</vt:lpstr>
      <vt:lpstr>SCDPT1ASN1!SCDPT1ASN1_10.2_2</vt:lpstr>
      <vt:lpstr>SCDPT1ASN1!SCDPT1ASN1_10.2_3</vt:lpstr>
      <vt:lpstr>SCDPT1ASN1!SCDPT1ASN1_10.2_4</vt:lpstr>
      <vt:lpstr>SCDPT1ASN1!SCDPT1ASN1_10.2_5</vt:lpstr>
      <vt:lpstr>SCDPT1ASN1!SCDPT1ASN1_10.2_8</vt:lpstr>
      <vt:lpstr>SCDPT1ASN1!SCDPT1ASN1_10.2_9</vt:lpstr>
      <vt:lpstr>SCDPT1ASN1!SCDPT1ASN1_10.3_1</vt:lpstr>
      <vt:lpstr>SCDPT1ASN1!SCDPT1ASN1_10.3_10</vt:lpstr>
      <vt:lpstr>SCDPT1ASN1!SCDPT1ASN1_10.3_11</vt:lpstr>
      <vt:lpstr>SCDPT1ASN1!SCDPT1ASN1_10.3_2</vt:lpstr>
      <vt:lpstr>SCDPT1ASN1!SCDPT1ASN1_10.3_3</vt:lpstr>
      <vt:lpstr>SCDPT1ASN1!SCDPT1ASN1_10.3_4</vt:lpstr>
      <vt:lpstr>SCDPT1ASN1!SCDPT1ASN1_10.3_5</vt:lpstr>
      <vt:lpstr>SCDPT1ASN1!SCDPT1ASN1_10.3_8</vt:lpstr>
      <vt:lpstr>SCDPT1ASN1!SCDPT1ASN1_10.3_9</vt:lpstr>
      <vt:lpstr>SCDPT1ASN1!SCDPT1ASN1_10.4_1</vt:lpstr>
      <vt:lpstr>SCDPT1ASN1!SCDPT1ASN1_10.4_10</vt:lpstr>
      <vt:lpstr>SCDPT1ASN1!SCDPT1ASN1_10.4_11</vt:lpstr>
      <vt:lpstr>SCDPT1ASN1!SCDPT1ASN1_10.4_2</vt:lpstr>
      <vt:lpstr>SCDPT1ASN1!SCDPT1ASN1_10.4_3</vt:lpstr>
      <vt:lpstr>SCDPT1ASN1!SCDPT1ASN1_10.4_4</vt:lpstr>
      <vt:lpstr>SCDPT1ASN1!SCDPT1ASN1_10.4_5</vt:lpstr>
      <vt:lpstr>SCDPT1ASN1!SCDPT1ASN1_10.4_8</vt:lpstr>
      <vt:lpstr>SCDPT1ASN1!SCDPT1ASN1_10.4_9</vt:lpstr>
      <vt:lpstr>SCDPT1ASN1!SCDPT1ASN1_10.5_1</vt:lpstr>
      <vt:lpstr>SCDPT1ASN1!SCDPT1ASN1_10.5_10</vt:lpstr>
      <vt:lpstr>SCDPT1ASN1!SCDPT1ASN1_10.5_11</vt:lpstr>
      <vt:lpstr>SCDPT1ASN1!SCDPT1ASN1_10.5_2</vt:lpstr>
      <vt:lpstr>SCDPT1ASN1!SCDPT1ASN1_10.5_3</vt:lpstr>
      <vt:lpstr>SCDPT1ASN1!SCDPT1ASN1_10.5_4</vt:lpstr>
      <vt:lpstr>SCDPT1ASN1!SCDPT1ASN1_10.5_5</vt:lpstr>
      <vt:lpstr>SCDPT1ASN1!SCDPT1ASN1_10.5_8</vt:lpstr>
      <vt:lpstr>SCDPT1ASN1!SCDPT1ASN1_10.5_9</vt:lpstr>
      <vt:lpstr>SCDPT1ASN1!SCDPT1ASN1_10.6_1</vt:lpstr>
      <vt:lpstr>SCDPT1ASN1!SCDPT1ASN1_10.6_10</vt:lpstr>
      <vt:lpstr>SCDPT1ASN1!SCDPT1ASN1_10.6_11</vt:lpstr>
      <vt:lpstr>SCDPT1ASN1!SCDPT1ASN1_10.6_2</vt:lpstr>
      <vt:lpstr>SCDPT1ASN1!SCDPT1ASN1_10.6_3</vt:lpstr>
      <vt:lpstr>SCDPT1ASN1!SCDPT1ASN1_10.6_4</vt:lpstr>
      <vt:lpstr>SCDPT1ASN1!SCDPT1ASN1_10.6_5</vt:lpstr>
      <vt:lpstr>SCDPT1ASN1!SCDPT1ASN1_10.6_8</vt:lpstr>
      <vt:lpstr>SCDPT1ASN1!SCDPT1ASN1_10.6_9</vt:lpstr>
      <vt:lpstr>SCDPT1ASN1!SCDPT1ASN1_10.7_1</vt:lpstr>
      <vt:lpstr>SCDPT1ASN1!SCDPT1ASN1_10.7_10</vt:lpstr>
      <vt:lpstr>SCDPT1ASN1!SCDPT1ASN1_10.7_11</vt:lpstr>
      <vt:lpstr>SCDPT1ASN1!SCDPT1ASN1_10.7_2</vt:lpstr>
      <vt:lpstr>SCDPT1ASN1!SCDPT1ASN1_10.7_3</vt:lpstr>
      <vt:lpstr>SCDPT1ASN1!SCDPT1ASN1_10.7_4</vt:lpstr>
      <vt:lpstr>SCDPT1ASN1!SCDPT1ASN1_10.7_5</vt:lpstr>
      <vt:lpstr>SCDPT1ASN1!SCDPT1ASN1_10.7_8</vt:lpstr>
      <vt:lpstr>SCDPT1ASN1!SCDPT1ASN1_10.7_9</vt:lpstr>
      <vt:lpstr>SCDPT1ASN1!SCDPT1ASN1_10.8_1</vt:lpstr>
      <vt:lpstr>SCDPT1ASN1!SCDPT1ASN1_10.8_10</vt:lpstr>
      <vt:lpstr>SCDPT1ASN1!SCDPT1ASN1_10.8_11</vt:lpstr>
      <vt:lpstr>SCDPT1ASN1!SCDPT1ASN1_10.8_2</vt:lpstr>
      <vt:lpstr>SCDPT1ASN1!SCDPT1ASN1_10.8_3</vt:lpstr>
      <vt:lpstr>SCDPT1ASN1!SCDPT1ASN1_10.8_4</vt:lpstr>
      <vt:lpstr>SCDPT1ASN1!SCDPT1ASN1_10.8_5</vt:lpstr>
      <vt:lpstr>SCDPT1ASN1!SCDPT1ASN1_10.8_8</vt:lpstr>
      <vt:lpstr>SCDPT1ASN1!SCDPT1ASN1_11.1_1</vt:lpstr>
      <vt:lpstr>SCDPT1ASN1!SCDPT1ASN1_11.1_10</vt:lpstr>
      <vt:lpstr>SCDPT1ASN1!SCDPT1ASN1_11.1_2</vt:lpstr>
      <vt:lpstr>SCDPT1ASN1!SCDPT1ASN1_11.1_3</vt:lpstr>
      <vt:lpstr>SCDPT1ASN1!SCDPT1ASN1_11.1_4</vt:lpstr>
      <vt:lpstr>SCDPT1ASN1!SCDPT1ASN1_11.1_5</vt:lpstr>
      <vt:lpstr>SCDPT1ASN1!SCDPT1ASN1_11.1_6</vt:lpstr>
      <vt:lpstr>SCDPT1ASN1!SCDPT1ASN1_11.1_7</vt:lpstr>
      <vt:lpstr>SCDPT1ASN1!SCDPT1ASN1_11.1_8</vt:lpstr>
      <vt:lpstr>SCDPT1ASN1!SCDPT1ASN1_11.1_9</vt:lpstr>
      <vt:lpstr>SCDPT1ASN1!SCDPT1ASN1_11.2_1</vt:lpstr>
      <vt:lpstr>SCDPT1ASN1!SCDPT1ASN1_11.2_10</vt:lpstr>
      <vt:lpstr>SCDPT1ASN1!SCDPT1ASN1_11.2_2</vt:lpstr>
      <vt:lpstr>SCDPT1ASN1!SCDPT1ASN1_11.2_3</vt:lpstr>
      <vt:lpstr>SCDPT1ASN1!SCDPT1ASN1_11.2_4</vt:lpstr>
      <vt:lpstr>SCDPT1ASN1!SCDPT1ASN1_11.2_5</vt:lpstr>
      <vt:lpstr>SCDPT1ASN1!SCDPT1ASN1_11.2_6</vt:lpstr>
      <vt:lpstr>SCDPT1ASN1!SCDPT1ASN1_11.2_7</vt:lpstr>
      <vt:lpstr>SCDPT1ASN1!SCDPT1ASN1_11.2_8</vt:lpstr>
      <vt:lpstr>SCDPT1ASN1!SCDPT1ASN1_11.2_9</vt:lpstr>
      <vt:lpstr>SCDPT1ASN1!SCDPT1ASN1_11.3_1</vt:lpstr>
      <vt:lpstr>SCDPT1ASN1!SCDPT1ASN1_11.3_10</vt:lpstr>
      <vt:lpstr>SCDPT1ASN1!SCDPT1ASN1_11.3_2</vt:lpstr>
      <vt:lpstr>SCDPT1ASN1!SCDPT1ASN1_11.3_3</vt:lpstr>
      <vt:lpstr>SCDPT1ASN1!SCDPT1ASN1_11.3_4</vt:lpstr>
      <vt:lpstr>SCDPT1ASN1!SCDPT1ASN1_11.3_5</vt:lpstr>
      <vt:lpstr>SCDPT1ASN1!SCDPT1ASN1_11.3_6</vt:lpstr>
      <vt:lpstr>SCDPT1ASN1!SCDPT1ASN1_11.3_7</vt:lpstr>
      <vt:lpstr>SCDPT1ASN1!SCDPT1ASN1_11.3_8</vt:lpstr>
      <vt:lpstr>SCDPT1ASN1!SCDPT1ASN1_11.3_9</vt:lpstr>
      <vt:lpstr>SCDPT1ASN1!SCDPT1ASN1_11.4_1</vt:lpstr>
      <vt:lpstr>SCDPT1ASN1!SCDPT1ASN1_11.4_10</vt:lpstr>
      <vt:lpstr>SCDPT1ASN1!SCDPT1ASN1_11.4_2</vt:lpstr>
      <vt:lpstr>SCDPT1ASN1!SCDPT1ASN1_11.4_3</vt:lpstr>
      <vt:lpstr>SCDPT1ASN1!SCDPT1ASN1_11.4_4</vt:lpstr>
      <vt:lpstr>SCDPT1ASN1!SCDPT1ASN1_11.4_5</vt:lpstr>
      <vt:lpstr>SCDPT1ASN1!SCDPT1ASN1_11.4_6</vt:lpstr>
      <vt:lpstr>SCDPT1ASN1!SCDPT1ASN1_11.4_7</vt:lpstr>
      <vt:lpstr>SCDPT1ASN1!SCDPT1ASN1_11.4_8</vt:lpstr>
      <vt:lpstr>SCDPT1ASN1!SCDPT1ASN1_11.4_9</vt:lpstr>
      <vt:lpstr>SCDPT1ASN1!SCDPT1ASN1_11.5_1</vt:lpstr>
      <vt:lpstr>SCDPT1ASN1!SCDPT1ASN1_11.5_10</vt:lpstr>
      <vt:lpstr>SCDPT1ASN1!SCDPT1ASN1_11.5_2</vt:lpstr>
      <vt:lpstr>SCDPT1ASN1!SCDPT1ASN1_11.5_3</vt:lpstr>
      <vt:lpstr>SCDPT1ASN1!SCDPT1ASN1_11.5_4</vt:lpstr>
      <vt:lpstr>SCDPT1ASN1!SCDPT1ASN1_11.5_5</vt:lpstr>
      <vt:lpstr>SCDPT1ASN1!SCDPT1ASN1_11.5_6</vt:lpstr>
      <vt:lpstr>SCDPT1ASN1!SCDPT1ASN1_11.5_7</vt:lpstr>
      <vt:lpstr>SCDPT1ASN1!SCDPT1ASN1_11.5_8</vt:lpstr>
      <vt:lpstr>SCDPT1ASN1!SCDPT1ASN1_11.5_9</vt:lpstr>
      <vt:lpstr>SCDPT1ASN1!SCDPT1ASN1_11.6_1</vt:lpstr>
      <vt:lpstr>SCDPT1ASN1!SCDPT1ASN1_11.6_10</vt:lpstr>
      <vt:lpstr>SCDPT1ASN1!SCDPT1ASN1_11.6_2</vt:lpstr>
      <vt:lpstr>SCDPT1ASN1!SCDPT1ASN1_11.6_3</vt:lpstr>
      <vt:lpstr>SCDPT1ASN1!SCDPT1ASN1_11.6_4</vt:lpstr>
      <vt:lpstr>SCDPT1ASN1!SCDPT1ASN1_11.6_5</vt:lpstr>
      <vt:lpstr>SCDPT1ASN1!SCDPT1ASN1_11.6_6</vt:lpstr>
      <vt:lpstr>SCDPT1ASN1!SCDPT1ASN1_11.6_7</vt:lpstr>
      <vt:lpstr>SCDPT1ASN1!SCDPT1ASN1_11.6_8</vt:lpstr>
      <vt:lpstr>SCDPT1ASN1!SCDPT1ASN1_11.6_9</vt:lpstr>
      <vt:lpstr>SCDPT1ASN1!SCDPT1ASN1_11.7_1</vt:lpstr>
      <vt:lpstr>SCDPT1ASN1!SCDPT1ASN1_11.7_10</vt:lpstr>
      <vt:lpstr>SCDPT1ASN1!SCDPT1ASN1_11.7_2</vt:lpstr>
      <vt:lpstr>SCDPT1ASN1!SCDPT1ASN1_11.7_3</vt:lpstr>
      <vt:lpstr>SCDPT1ASN1!SCDPT1ASN1_11.7_4</vt:lpstr>
      <vt:lpstr>SCDPT1ASN1!SCDPT1ASN1_11.7_5</vt:lpstr>
      <vt:lpstr>SCDPT1ASN1!SCDPT1ASN1_11.7_6</vt:lpstr>
      <vt:lpstr>SCDPT1ASN1!SCDPT1ASN1_11.7_7</vt:lpstr>
      <vt:lpstr>SCDPT1ASN1!SCDPT1ASN1_11.7_8</vt:lpstr>
      <vt:lpstr>SCDPT1ASN1!SCDPT1ASN1_11.7_9</vt:lpstr>
      <vt:lpstr>SCDPT1ASN1!SCDPT1ASN1_11.8_1</vt:lpstr>
      <vt:lpstr>SCDPT1ASN1!SCDPT1ASN1_11.8_10</vt:lpstr>
      <vt:lpstr>SCDPT1ASN1!SCDPT1ASN1_11.8_2</vt:lpstr>
      <vt:lpstr>SCDPT1ASN1!SCDPT1ASN1_11.8_3</vt:lpstr>
      <vt:lpstr>SCDPT1ASN1!SCDPT1ASN1_11.8_4</vt:lpstr>
      <vt:lpstr>SCDPT1ASN1!SCDPT1ASN1_11.8_5</vt:lpstr>
      <vt:lpstr>SCDPT1ASN1!SCDPT1ASN1_11.8_6</vt:lpstr>
      <vt:lpstr>SCDPT1ASN1!SCDPT1ASN1_11.9_1</vt:lpstr>
      <vt:lpstr>SCDPT1ASN1!SCDPT1ASN1_11.9_10</vt:lpstr>
      <vt:lpstr>SCDPT1ASN1!SCDPT1ASN1_11.9_2</vt:lpstr>
      <vt:lpstr>SCDPT1ASN1!SCDPT1ASN1_11.9_3</vt:lpstr>
      <vt:lpstr>SCDPT1ASN1!SCDPT1ASN1_11.9_4</vt:lpstr>
      <vt:lpstr>SCDPT1ASN1!SCDPT1ASN1_11.9_5</vt:lpstr>
      <vt:lpstr>SCDPT1ASN1!SCDPT1ASN1_11.9_6</vt:lpstr>
      <vt:lpstr>SCDPT1ASN1!SCDPT1ASN1_12.1_1</vt:lpstr>
      <vt:lpstr>SCDPT1ASN1!SCDPT1ASN1_12.1_11</vt:lpstr>
      <vt:lpstr>SCDPT1ASN1!SCDPT1ASN1_12.1_2</vt:lpstr>
      <vt:lpstr>SCDPT1ASN1!SCDPT1ASN1_12.1_3</vt:lpstr>
      <vt:lpstr>SCDPT1ASN1!SCDPT1ASN1_12.1_4</vt:lpstr>
      <vt:lpstr>SCDPT1ASN1!SCDPT1ASN1_12.1_5</vt:lpstr>
      <vt:lpstr>SCDPT1ASN1!SCDPT1ASN1_12.1_6</vt:lpstr>
      <vt:lpstr>SCDPT1ASN1!SCDPT1ASN1_12.1_7</vt:lpstr>
      <vt:lpstr>SCDPT1ASN1!SCDPT1ASN1_12.1_8</vt:lpstr>
      <vt:lpstr>SCDPT1ASN1!SCDPT1ASN1_12.1_9</vt:lpstr>
      <vt:lpstr>SCDPT1ASN1!SCDPT1ASN1_12.2_1</vt:lpstr>
      <vt:lpstr>SCDPT1ASN1!SCDPT1ASN1_12.2_11</vt:lpstr>
      <vt:lpstr>SCDPT1ASN1!SCDPT1ASN1_12.2_2</vt:lpstr>
      <vt:lpstr>SCDPT1ASN1!SCDPT1ASN1_12.2_3</vt:lpstr>
      <vt:lpstr>SCDPT1ASN1!SCDPT1ASN1_12.2_4</vt:lpstr>
      <vt:lpstr>SCDPT1ASN1!SCDPT1ASN1_12.2_5</vt:lpstr>
      <vt:lpstr>SCDPT1ASN1!SCDPT1ASN1_12.2_6</vt:lpstr>
      <vt:lpstr>SCDPT1ASN1!SCDPT1ASN1_12.2_7</vt:lpstr>
      <vt:lpstr>SCDPT1ASN1!SCDPT1ASN1_12.2_8</vt:lpstr>
      <vt:lpstr>SCDPT1ASN1!SCDPT1ASN1_12.2_9</vt:lpstr>
      <vt:lpstr>SCDPT1ASN1!SCDPT1ASN1_12.3_1</vt:lpstr>
      <vt:lpstr>SCDPT1ASN1!SCDPT1ASN1_12.3_11</vt:lpstr>
      <vt:lpstr>SCDPT1ASN1!SCDPT1ASN1_12.3_2</vt:lpstr>
      <vt:lpstr>SCDPT1ASN1!SCDPT1ASN1_12.3_3</vt:lpstr>
      <vt:lpstr>SCDPT1ASN1!SCDPT1ASN1_12.3_4</vt:lpstr>
      <vt:lpstr>SCDPT1ASN1!SCDPT1ASN1_12.3_5</vt:lpstr>
      <vt:lpstr>SCDPT1ASN1!SCDPT1ASN1_12.3_6</vt:lpstr>
      <vt:lpstr>SCDPT1ASN1!SCDPT1ASN1_12.3_7</vt:lpstr>
      <vt:lpstr>SCDPT1ASN1!SCDPT1ASN1_12.3_8</vt:lpstr>
      <vt:lpstr>SCDPT1ASN1!SCDPT1ASN1_12.3_9</vt:lpstr>
      <vt:lpstr>SCDPT1ASN1!SCDPT1ASN1_12.4_1</vt:lpstr>
      <vt:lpstr>SCDPT1ASN1!SCDPT1ASN1_12.4_11</vt:lpstr>
      <vt:lpstr>SCDPT1ASN1!SCDPT1ASN1_12.4_2</vt:lpstr>
      <vt:lpstr>SCDPT1ASN1!SCDPT1ASN1_12.4_3</vt:lpstr>
      <vt:lpstr>SCDPT1ASN1!SCDPT1ASN1_12.4_4</vt:lpstr>
      <vt:lpstr>SCDPT1ASN1!SCDPT1ASN1_12.4_5</vt:lpstr>
      <vt:lpstr>SCDPT1ASN1!SCDPT1ASN1_12.4_6</vt:lpstr>
      <vt:lpstr>SCDPT1ASN1!SCDPT1ASN1_12.4_7</vt:lpstr>
      <vt:lpstr>SCDPT1ASN1!SCDPT1ASN1_12.4_8</vt:lpstr>
      <vt:lpstr>SCDPT1ASN1!SCDPT1ASN1_12.4_9</vt:lpstr>
      <vt:lpstr>SCDPT1ASN1!SCDPT1ASN1_12.5_1</vt:lpstr>
      <vt:lpstr>SCDPT1ASN1!SCDPT1ASN1_12.5_11</vt:lpstr>
      <vt:lpstr>SCDPT1ASN1!SCDPT1ASN1_12.5_2</vt:lpstr>
      <vt:lpstr>SCDPT1ASN1!SCDPT1ASN1_12.5_3</vt:lpstr>
      <vt:lpstr>SCDPT1ASN1!SCDPT1ASN1_12.5_4</vt:lpstr>
      <vt:lpstr>SCDPT1ASN1!SCDPT1ASN1_12.5_5</vt:lpstr>
      <vt:lpstr>SCDPT1ASN1!SCDPT1ASN1_12.5_6</vt:lpstr>
      <vt:lpstr>SCDPT1ASN1!SCDPT1ASN1_12.5_7</vt:lpstr>
      <vt:lpstr>SCDPT1ASN1!SCDPT1ASN1_12.5_8</vt:lpstr>
      <vt:lpstr>SCDPT1ASN1!SCDPT1ASN1_12.5_9</vt:lpstr>
      <vt:lpstr>SCDPT1ASN1!SCDPT1ASN1_12.6_1</vt:lpstr>
      <vt:lpstr>SCDPT1ASN1!SCDPT1ASN1_12.6_11</vt:lpstr>
      <vt:lpstr>SCDPT1ASN1!SCDPT1ASN1_12.6_2</vt:lpstr>
      <vt:lpstr>SCDPT1ASN1!SCDPT1ASN1_12.6_3</vt:lpstr>
      <vt:lpstr>SCDPT1ASN1!SCDPT1ASN1_12.6_4</vt:lpstr>
      <vt:lpstr>SCDPT1ASN1!SCDPT1ASN1_12.6_5</vt:lpstr>
      <vt:lpstr>SCDPT1ASN1!SCDPT1ASN1_12.6_6</vt:lpstr>
      <vt:lpstr>SCDPT1ASN1!SCDPT1ASN1_12.6_7</vt:lpstr>
      <vt:lpstr>SCDPT1ASN1!SCDPT1ASN1_12.6_8</vt:lpstr>
      <vt:lpstr>SCDPT1ASN1!SCDPT1ASN1_12.6_9</vt:lpstr>
      <vt:lpstr>SCDPT1ASN1!SCDPT1ASN1_12.7_1</vt:lpstr>
      <vt:lpstr>SCDPT1ASN1!SCDPT1ASN1_12.7_11</vt:lpstr>
      <vt:lpstr>SCDPT1ASN1!SCDPT1ASN1_12.7_2</vt:lpstr>
      <vt:lpstr>SCDPT1ASN1!SCDPT1ASN1_12.7_3</vt:lpstr>
      <vt:lpstr>SCDPT1ASN1!SCDPT1ASN1_12.7_4</vt:lpstr>
      <vt:lpstr>SCDPT1ASN1!SCDPT1ASN1_12.7_5</vt:lpstr>
      <vt:lpstr>SCDPT1ASN1!SCDPT1ASN1_12.7_6</vt:lpstr>
      <vt:lpstr>SCDPT1ASN1!SCDPT1ASN1_12.7_7</vt:lpstr>
      <vt:lpstr>SCDPT1ASN1!SCDPT1ASN1_12.7_8</vt:lpstr>
      <vt:lpstr>SCDPT1ASN1!SCDPT1ASN1_12.7_9</vt:lpstr>
      <vt:lpstr>SCDPT1ASN1!SCDPT1ASN1_12.8_1</vt:lpstr>
      <vt:lpstr>SCDPT1ASN1!SCDPT1ASN1_12.8_11</vt:lpstr>
      <vt:lpstr>SCDPT1ASN1!SCDPT1ASN1_12.8_2</vt:lpstr>
      <vt:lpstr>SCDPT1ASN1!SCDPT1ASN1_12.8_3</vt:lpstr>
      <vt:lpstr>SCDPT1ASN1!SCDPT1ASN1_12.8_4</vt:lpstr>
      <vt:lpstr>SCDPT1ASN1!SCDPT1ASN1_12.8_5</vt:lpstr>
      <vt:lpstr>SCDPT1ASN1!SCDPT1ASN1_12.8_6</vt:lpstr>
      <vt:lpstr>SCDPT1ASN1!SCDPT1ASN1_12.9_1</vt:lpstr>
      <vt:lpstr>SCDPT1ASN1!SCDPT1ASN1_12.9_11</vt:lpstr>
      <vt:lpstr>SCDPT1ASN1!SCDPT1ASN1_12.9_2</vt:lpstr>
      <vt:lpstr>SCDPT1ASN1!SCDPT1ASN1_12.9_3</vt:lpstr>
      <vt:lpstr>SCDPT1ASN1!SCDPT1ASN1_12.9_4</vt:lpstr>
      <vt:lpstr>SCDPT1ASN1!SCDPT1ASN1_12.9_5</vt:lpstr>
      <vt:lpstr>SCDPT1ASN1!SCDPT1ASN1_12.9_6</vt:lpstr>
      <vt:lpstr>SCDPT1ASN1F!SCDPT1ASN1F_0000001_1</vt:lpstr>
      <vt:lpstr>SCDPT1ASN1F!SCDPT1ASN1F_0000002_1</vt:lpstr>
      <vt:lpstr>SCDPT1ASN1F!SCDPT1ASN1F_0000002_2</vt:lpstr>
      <vt:lpstr>SCDPT1ASN1F!SCDPT1ASN1F_0000002_3</vt:lpstr>
      <vt:lpstr>SCDPT1ASN1F!SCDPT1ASN1F_0000002_4</vt:lpstr>
      <vt:lpstr>SCDPT1ASN1F!SCDPT1ASN1F_0000003_1</vt:lpstr>
      <vt:lpstr>SCDPT1ASN1F!SCDPT1ASN1F_0000003_2</vt:lpstr>
      <vt:lpstr>SCDPT1ASN1F!SCDPT1ASN1F_0000003_3</vt:lpstr>
      <vt:lpstr>SCDPT1ASN1F!SCDPT1ASN1F_0000003_4</vt:lpstr>
      <vt:lpstr>SCDPT1ASN1F!SCDPT1ASN1F_0000004_1</vt:lpstr>
      <vt:lpstr>SCDPT1ASN1F!SCDPT1ASN1F_0000004_2</vt:lpstr>
      <vt:lpstr>SCDPT1ASN1F!SCDPT1ASN1F_0000004_3</vt:lpstr>
      <vt:lpstr>SCDPT1ASN1F!SCDPT1ASN1F_0000004_4</vt:lpstr>
      <vt:lpstr>SCDPT1ASN1F!SCDPT1ASN1F_0000004_5</vt:lpstr>
      <vt:lpstr>SCDPT1ASN1F!SCDPT1ASN1F_0000004_6</vt:lpstr>
      <vt:lpstr>SCDPT1ASN2!SCDPT1ASN2_01.1_1</vt:lpstr>
      <vt:lpstr>SCDPT1ASN2!SCDPT1ASN2_01.1_10</vt:lpstr>
      <vt:lpstr>SCDPT1ASN2!SCDPT1ASN2_01.1_11</vt:lpstr>
      <vt:lpstr>SCDPT1ASN2!SCDPT1ASN2_01.1_2</vt:lpstr>
      <vt:lpstr>SCDPT1ASN2!SCDPT1ASN2_01.1_3</vt:lpstr>
      <vt:lpstr>SCDPT1ASN2!SCDPT1ASN2_01.1_4</vt:lpstr>
      <vt:lpstr>SCDPT1ASN2!SCDPT1ASN2_01.1_5</vt:lpstr>
      <vt:lpstr>SCDPT1ASN2!SCDPT1ASN2_01.1_6</vt:lpstr>
      <vt:lpstr>SCDPT1ASN2!SCDPT1ASN2_01.1_7</vt:lpstr>
      <vt:lpstr>SCDPT1ASN2!SCDPT1ASN2_01.1_8</vt:lpstr>
      <vt:lpstr>SCDPT1ASN2!SCDPT1ASN2_01.1_9</vt:lpstr>
      <vt:lpstr>SCDPT1ASN2!SCDPT1ASN2_01.2_1</vt:lpstr>
      <vt:lpstr>SCDPT1ASN2!SCDPT1ASN2_01.2_10</vt:lpstr>
      <vt:lpstr>SCDPT1ASN2!SCDPT1ASN2_01.2_11</vt:lpstr>
      <vt:lpstr>SCDPT1ASN2!SCDPT1ASN2_01.2_2</vt:lpstr>
      <vt:lpstr>SCDPT1ASN2!SCDPT1ASN2_01.2_3</vt:lpstr>
      <vt:lpstr>SCDPT1ASN2!SCDPT1ASN2_01.2_4</vt:lpstr>
      <vt:lpstr>SCDPT1ASN2!SCDPT1ASN2_01.2_5</vt:lpstr>
      <vt:lpstr>SCDPT1ASN2!SCDPT1ASN2_01.2_6</vt:lpstr>
      <vt:lpstr>SCDPT1ASN2!SCDPT1ASN2_01.2_7</vt:lpstr>
      <vt:lpstr>SCDPT1ASN2!SCDPT1ASN2_01.2_8</vt:lpstr>
      <vt:lpstr>SCDPT1ASN2!SCDPT1ASN2_01.2_9</vt:lpstr>
      <vt:lpstr>SCDPT1ASN2!SCDPT1ASN2_01.3_1</vt:lpstr>
      <vt:lpstr>SCDPT1ASN2!SCDPT1ASN2_01.3_10</vt:lpstr>
      <vt:lpstr>SCDPT1ASN2!SCDPT1ASN2_01.3_11</vt:lpstr>
      <vt:lpstr>SCDPT1ASN2!SCDPT1ASN2_01.3_2</vt:lpstr>
      <vt:lpstr>SCDPT1ASN2!SCDPT1ASN2_01.3_3</vt:lpstr>
      <vt:lpstr>SCDPT1ASN2!SCDPT1ASN2_01.3_4</vt:lpstr>
      <vt:lpstr>SCDPT1ASN2!SCDPT1ASN2_01.3_5</vt:lpstr>
      <vt:lpstr>SCDPT1ASN2!SCDPT1ASN2_01.3_6</vt:lpstr>
      <vt:lpstr>SCDPT1ASN2!SCDPT1ASN2_01.3_7</vt:lpstr>
      <vt:lpstr>SCDPT1ASN2!SCDPT1ASN2_01.3_8</vt:lpstr>
      <vt:lpstr>SCDPT1ASN2!SCDPT1ASN2_01.3_9</vt:lpstr>
      <vt:lpstr>SCDPT1ASN2!SCDPT1ASN2_01.4_1</vt:lpstr>
      <vt:lpstr>SCDPT1ASN2!SCDPT1ASN2_01.4_10</vt:lpstr>
      <vt:lpstr>SCDPT1ASN2!SCDPT1ASN2_01.4_11</vt:lpstr>
      <vt:lpstr>SCDPT1ASN2!SCDPT1ASN2_01.4_2</vt:lpstr>
      <vt:lpstr>SCDPT1ASN2!SCDPT1ASN2_01.4_3</vt:lpstr>
      <vt:lpstr>SCDPT1ASN2!SCDPT1ASN2_01.4_4</vt:lpstr>
      <vt:lpstr>SCDPT1ASN2!SCDPT1ASN2_01.4_5</vt:lpstr>
      <vt:lpstr>SCDPT1ASN2!SCDPT1ASN2_01.4_6</vt:lpstr>
      <vt:lpstr>SCDPT1ASN2!SCDPT1ASN2_01.4_7</vt:lpstr>
      <vt:lpstr>SCDPT1ASN2!SCDPT1ASN2_01.4_8</vt:lpstr>
      <vt:lpstr>SCDPT1ASN2!SCDPT1ASN2_01.4_9</vt:lpstr>
      <vt:lpstr>SCDPT1ASN2!SCDPT1ASN2_01.5_1</vt:lpstr>
      <vt:lpstr>SCDPT1ASN2!SCDPT1ASN2_01.5_10</vt:lpstr>
      <vt:lpstr>SCDPT1ASN2!SCDPT1ASN2_01.5_11</vt:lpstr>
      <vt:lpstr>SCDPT1ASN2!SCDPT1ASN2_01.5_2</vt:lpstr>
      <vt:lpstr>SCDPT1ASN2!SCDPT1ASN2_01.5_3</vt:lpstr>
      <vt:lpstr>SCDPT1ASN2!SCDPT1ASN2_01.5_4</vt:lpstr>
      <vt:lpstr>SCDPT1ASN2!SCDPT1ASN2_01.5_5</vt:lpstr>
      <vt:lpstr>SCDPT1ASN2!SCDPT1ASN2_01.5_6</vt:lpstr>
      <vt:lpstr>SCDPT1ASN2!SCDPT1ASN2_01.5_7</vt:lpstr>
      <vt:lpstr>SCDPT1ASN2!SCDPT1ASN2_01.5_8</vt:lpstr>
      <vt:lpstr>SCDPT1ASN2!SCDPT1ASN2_01.5_9</vt:lpstr>
      <vt:lpstr>SCDPT1ASN2!SCDPT1ASN2_02.1_1</vt:lpstr>
      <vt:lpstr>SCDPT1ASN2!SCDPT1ASN2_02.1_10</vt:lpstr>
      <vt:lpstr>SCDPT1ASN2!SCDPT1ASN2_02.1_11</vt:lpstr>
      <vt:lpstr>SCDPT1ASN2!SCDPT1ASN2_02.1_2</vt:lpstr>
      <vt:lpstr>SCDPT1ASN2!SCDPT1ASN2_02.1_3</vt:lpstr>
      <vt:lpstr>SCDPT1ASN2!SCDPT1ASN2_02.1_4</vt:lpstr>
      <vt:lpstr>SCDPT1ASN2!SCDPT1ASN2_02.1_5</vt:lpstr>
      <vt:lpstr>SCDPT1ASN2!SCDPT1ASN2_02.1_6</vt:lpstr>
      <vt:lpstr>SCDPT1ASN2!SCDPT1ASN2_02.1_7</vt:lpstr>
      <vt:lpstr>SCDPT1ASN2!SCDPT1ASN2_02.1_8</vt:lpstr>
      <vt:lpstr>SCDPT1ASN2!SCDPT1ASN2_02.1_9</vt:lpstr>
      <vt:lpstr>SCDPT1ASN2!SCDPT1ASN2_02.2_1</vt:lpstr>
      <vt:lpstr>SCDPT1ASN2!SCDPT1ASN2_02.2_10</vt:lpstr>
      <vt:lpstr>SCDPT1ASN2!SCDPT1ASN2_02.2_11</vt:lpstr>
      <vt:lpstr>SCDPT1ASN2!SCDPT1ASN2_02.2_2</vt:lpstr>
      <vt:lpstr>SCDPT1ASN2!SCDPT1ASN2_02.2_3</vt:lpstr>
      <vt:lpstr>SCDPT1ASN2!SCDPT1ASN2_02.2_4</vt:lpstr>
      <vt:lpstr>SCDPT1ASN2!SCDPT1ASN2_02.2_5</vt:lpstr>
      <vt:lpstr>SCDPT1ASN2!SCDPT1ASN2_02.2_6</vt:lpstr>
      <vt:lpstr>SCDPT1ASN2!SCDPT1ASN2_02.2_7</vt:lpstr>
      <vt:lpstr>SCDPT1ASN2!SCDPT1ASN2_02.2_8</vt:lpstr>
      <vt:lpstr>SCDPT1ASN2!SCDPT1ASN2_02.2_9</vt:lpstr>
      <vt:lpstr>SCDPT1ASN2!SCDPT1ASN2_02.3_1</vt:lpstr>
      <vt:lpstr>SCDPT1ASN2!SCDPT1ASN2_02.3_10</vt:lpstr>
      <vt:lpstr>SCDPT1ASN2!SCDPT1ASN2_02.3_11</vt:lpstr>
      <vt:lpstr>SCDPT1ASN2!SCDPT1ASN2_02.3_2</vt:lpstr>
      <vt:lpstr>SCDPT1ASN2!SCDPT1ASN2_02.3_3</vt:lpstr>
      <vt:lpstr>SCDPT1ASN2!SCDPT1ASN2_02.3_4</vt:lpstr>
      <vt:lpstr>SCDPT1ASN2!SCDPT1ASN2_02.3_5</vt:lpstr>
      <vt:lpstr>SCDPT1ASN2!SCDPT1ASN2_02.3_6</vt:lpstr>
      <vt:lpstr>SCDPT1ASN2!SCDPT1ASN2_02.3_7</vt:lpstr>
      <vt:lpstr>SCDPT1ASN2!SCDPT1ASN2_02.3_8</vt:lpstr>
      <vt:lpstr>SCDPT1ASN2!SCDPT1ASN2_02.3_9</vt:lpstr>
      <vt:lpstr>SCDPT1ASN2!SCDPT1ASN2_02.4_1</vt:lpstr>
      <vt:lpstr>SCDPT1ASN2!SCDPT1ASN2_02.4_10</vt:lpstr>
      <vt:lpstr>SCDPT1ASN2!SCDPT1ASN2_02.4_11</vt:lpstr>
      <vt:lpstr>SCDPT1ASN2!SCDPT1ASN2_02.4_2</vt:lpstr>
      <vt:lpstr>SCDPT1ASN2!SCDPT1ASN2_02.4_3</vt:lpstr>
      <vt:lpstr>SCDPT1ASN2!SCDPT1ASN2_02.4_4</vt:lpstr>
      <vt:lpstr>SCDPT1ASN2!SCDPT1ASN2_02.4_5</vt:lpstr>
      <vt:lpstr>SCDPT1ASN2!SCDPT1ASN2_02.4_6</vt:lpstr>
      <vt:lpstr>SCDPT1ASN2!SCDPT1ASN2_02.4_7</vt:lpstr>
      <vt:lpstr>SCDPT1ASN2!SCDPT1ASN2_02.4_8</vt:lpstr>
      <vt:lpstr>SCDPT1ASN2!SCDPT1ASN2_02.4_9</vt:lpstr>
      <vt:lpstr>SCDPT1ASN2!SCDPT1ASN2_02.5_1</vt:lpstr>
      <vt:lpstr>SCDPT1ASN2!SCDPT1ASN2_02.5_10</vt:lpstr>
      <vt:lpstr>SCDPT1ASN2!SCDPT1ASN2_02.5_11</vt:lpstr>
      <vt:lpstr>SCDPT1ASN2!SCDPT1ASN2_02.5_2</vt:lpstr>
      <vt:lpstr>SCDPT1ASN2!SCDPT1ASN2_02.5_3</vt:lpstr>
      <vt:lpstr>SCDPT1ASN2!SCDPT1ASN2_02.5_4</vt:lpstr>
      <vt:lpstr>SCDPT1ASN2!SCDPT1ASN2_02.5_5</vt:lpstr>
      <vt:lpstr>SCDPT1ASN2!SCDPT1ASN2_02.5_6</vt:lpstr>
      <vt:lpstr>SCDPT1ASN2!SCDPT1ASN2_02.5_7</vt:lpstr>
      <vt:lpstr>SCDPT1ASN2!SCDPT1ASN2_02.5_8</vt:lpstr>
      <vt:lpstr>SCDPT1ASN2!SCDPT1ASN2_02.5_9</vt:lpstr>
      <vt:lpstr>SCDPT1ASN2!SCDPT1ASN2_03.1_1</vt:lpstr>
      <vt:lpstr>SCDPT1ASN2!SCDPT1ASN2_03.1_10</vt:lpstr>
      <vt:lpstr>SCDPT1ASN2!SCDPT1ASN2_03.1_11</vt:lpstr>
      <vt:lpstr>SCDPT1ASN2!SCDPT1ASN2_03.1_2</vt:lpstr>
      <vt:lpstr>SCDPT1ASN2!SCDPT1ASN2_03.1_3</vt:lpstr>
      <vt:lpstr>SCDPT1ASN2!SCDPT1ASN2_03.1_4</vt:lpstr>
      <vt:lpstr>SCDPT1ASN2!SCDPT1ASN2_03.1_5</vt:lpstr>
      <vt:lpstr>SCDPT1ASN2!SCDPT1ASN2_03.1_6</vt:lpstr>
      <vt:lpstr>SCDPT1ASN2!SCDPT1ASN2_03.1_7</vt:lpstr>
      <vt:lpstr>SCDPT1ASN2!SCDPT1ASN2_03.1_8</vt:lpstr>
      <vt:lpstr>SCDPT1ASN2!SCDPT1ASN2_03.1_9</vt:lpstr>
      <vt:lpstr>SCDPT1ASN2!SCDPT1ASN2_03.2_1</vt:lpstr>
      <vt:lpstr>SCDPT1ASN2!SCDPT1ASN2_03.2_10</vt:lpstr>
      <vt:lpstr>SCDPT1ASN2!SCDPT1ASN2_03.2_11</vt:lpstr>
      <vt:lpstr>SCDPT1ASN2!SCDPT1ASN2_03.2_2</vt:lpstr>
      <vt:lpstr>SCDPT1ASN2!SCDPT1ASN2_03.2_3</vt:lpstr>
      <vt:lpstr>SCDPT1ASN2!SCDPT1ASN2_03.2_4</vt:lpstr>
      <vt:lpstr>SCDPT1ASN2!SCDPT1ASN2_03.2_5</vt:lpstr>
      <vt:lpstr>SCDPT1ASN2!SCDPT1ASN2_03.2_6</vt:lpstr>
      <vt:lpstr>SCDPT1ASN2!SCDPT1ASN2_03.2_7</vt:lpstr>
      <vt:lpstr>SCDPT1ASN2!SCDPT1ASN2_03.2_8</vt:lpstr>
      <vt:lpstr>SCDPT1ASN2!SCDPT1ASN2_03.2_9</vt:lpstr>
      <vt:lpstr>SCDPT1ASN2!SCDPT1ASN2_03.3_1</vt:lpstr>
      <vt:lpstr>SCDPT1ASN2!SCDPT1ASN2_03.3_10</vt:lpstr>
      <vt:lpstr>SCDPT1ASN2!SCDPT1ASN2_03.3_11</vt:lpstr>
      <vt:lpstr>SCDPT1ASN2!SCDPT1ASN2_03.3_2</vt:lpstr>
      <vt:lpstr>SCDPT1ASN2!SCDPT1ASN2_03.3_3</vt:lpstr>
      <vt:lpstr>SCDPT1ASN2!SCDPT1ASN2_03.3_4</vt:lpstr>
      <vt:lpstr>SCDPT1ASN2!SCDPT1ASN2_03.3_5</vt:lpstr>
      <vt:lpstr>SCDPT1ASN2!SCDPT1ASN2_03.3_6</vt:lpstr>
      <vt:lpstr>SCDPT1ASN2!SCDPT1ASN2_03.3_7</vt:lpstr>
      <vt:lpstr>SCDPT1ASN2!SCDPT1ASN2_03.3_8</vt:lpstr>
      <vt:lpstr>SCDPT1ASN2!SCDPT1ASN2_03.3_9</vt:lpstr>
      <vt:lpstr>SCDPT1ASN2!SCDPT1ASN2_03.4_1</vt:lpstr>
      <vt:lpstr>SCDPT1ASN2!SCDPT1ASN2_03.4_10</vt:lpstr>
      <vt:lpstr>SCDPT1ASN2!SCDPT1ASN2_03.4_11</vt:lpstr>
      <vt:lpstr>SCDPT1ASN2!SCDPT1ASN2_03.4_2</vt:lpstr>
      <vt:lpstr>SCDPT1ASN2!SCDPT1ASN2_03.4_3</vt:lpstr>
      <vt:lpstr>SCDPT1ASN2!SCDPT1ASN2_03.4_4</vt:lpstr>
      <vt:lpstr>SCDPT1ASN2!SCDPT1ASN2_03.4_5</vt:lpstr>
      <vt:lpstr>SCDPT1ASN2!SCDPT1ASN2_03.4_6</vt:lpstr>
      <vt:lpstr>SCDPT1ASN2!SCDPT1ASN2_03.4_7</vt:lpstr>
      <vt:lpstr>SCDPT1ASN2!SCDPT1ASN2_03.4_8</vt:lpstr>
      <vt:lpstr>SCDPT1ASN2!SCDPT1ASN2_03.4_9</vt:lpstr>
      <vt:lpstr>SCDPT1ASN2!SCDPT1ASN2_03.5_1</vt:lpstr>
      <vt:lpstr>SCDPT1ASN2!SCDPT1ASN2_03.5_10</vt:lpstr>
      <vt:lpstr>SCDPT1ASN2!SCDPT1ASN2_03.5_11</vt:lpstr>
      <vt:lpstr>SCDPT1ASN2!SCDPT1ASN2_03.5_2</vt:lpstr>
      <vt:lpstr>SCDPT1ASN2!SCDPT1ASN2_03.5_3</vt:lpstr>
      <vt:lpstr>SCDPT1ASN2!SCDPT1ASN2_03.5_4</vt:lpstr>
      <vt:lpstr>SCDPT1ASN2!SCDPT1ASN2_03.5_5</vt:lpstr>
      <vt:lpstr>SCDPT1ASN2!SCDPT1ASN2_03.5_6</vt:lpstr>
      <vt:lpstr>SCDPT1ASN2!SCDPT1ASN2_03.5_7</vt:lpstr>
      <vt:lpstr>SCDPT1ASN2!SCDPT1ASN2_03.5_8</vt:lpstr>
      <vt:lpstr>SCDPT1ASN2!SCDPT1ASN2_03.5_9</vt:lpstr>
      <vt:lpstr>SCDPT1ASN2!SCDPT1ASN2_04.1_1</vt:lpstr>
      <vt:lpstr>SCDPT1ASN2!SCDPT1ASN2_04.1_10</vt:lpstr>
      <vt:lpstr>SCDPT1ASN2!SCDPT1ASN2_04.1_11</vt:lpstr>
      <vt:lpstr>SCDPT1ASN2!SCDPT1ASN2_04.1_2</vt:lpstr>
      <vt:lpstr>SCDPT1ASN2!SCDPT1ASN2_04.1_3</vt:lpstr>
      <vt:lpstr>SCDPT1ASN2!SCDPT1ASN2_04.1_4</vt:lpstr>
      <vt:lpstr>SCDPT1ASN2!SCDPT1ASN2_04.1_5</vt:lpstr>
      <vt:lpstr>SCDPT1ASN2!SCDPT1ASN2_04.1_6</vt:lpstr>
      <vt:lpstr>SCDPT1ASN2!SCDPT1ASN2_04.1_7</vt:lpstr>
      <vt:lpstr>SCDPT1ASN2!SCDPT1ASN2_04.1_8</vt:lpstr>
      <vt:lpstr>SCDPT1ASN2!SCDPT1ASN2_04.1_9</vt:lpstr>
      <vt:lpstr>SCDPT1ASN2!SCDPT1ASN2_04.2_1</vt:lpstr>
      <vt:lpstr>SCDPT1ASN2!SCDPT1ASN2_04.2_10</vt:lpstr>
      <vt:lpstr>SCDPT1ASN2!SCDPT1ASN2_04.2_11</vt:lpstr>
      <vt:lpstr>SCDPT1ASN2!SCDPT1ASN2_04.2_2</vt:lpstr>
      <vt:lpstr>SCDPT1ASN2!SCDPT1ASN2_04.2_3</vt:lpstr>
      <vt:lpstr>SCDPT1ASN2!SCDPT1ASN2_04.2_4</vt:lpstr>
      <vt:lpstr>SCDPT1ASN2!SCDPT1ASN2_04.2_5</vt:lpstr>
      <vt:lpstr>SCDPT1ASN2!SCDPT1ASN2_04.2_6</vt:lpstr>
      <vt:lpstr>SCDPT1ASN2!SCDPT1ASN2_04.2_7</vt:lpstr>
      <vt:lpstr>SCDPT1ASN2!SCDPT1ASN2_04.2_8</vt:lpstr>
      <vt:lpstr>SCDPT1ASN2!SCDPT1ASN2_04.2_9</vt:lpstr>
      <vt:lpstr>SCDPT1ASN2!SCDPT1ASN2_04.3_1</vt:lpstr>
      <vt:lpstr>SCDPT1ASN2!SCDPT1ASN2_04.3_10</vt:lpstr>
      <vt:lpstr>SCDPT1ASN2!SCDPT1ASN2_04.3_11</vt:lpstr>
      <vt:lpstr>SCDPT1ASN2!SCDPT1ASN2_04.3_2</vt:lpstr>
      <vt:lpstr>SCDPT1ASN2!SCDPT1ASN2_04.3_3</vt:lpstr>
      <vt:lpstr>SCDPT1ASN2!SCDPT1ASN2_04.3_4</vt:lpstr>
      <vt:lpstr>SCDPT1ASN2!SCDPT1ASN2_04.3_5</vt:lpstr>
      <vt:lpstr>SCDPT1ASN2!SCDPT1ASN2_04.3_6</vt:lpstr>
      <vt:lpstr>SCDPT1ASN2!SCDPT1ASN2_04.3_7</vt:lpstr>
      <vt:lpstr>SCDPT1ASN2!SCDPT1ASN2_04.3_8</vt:lpstr>
      <vt:lpstr>SCDPT1ASN2!SCDPT1ASN2_04.3_9</vt:lpstr>
      <vt:lpstr>SCDPT1ASN2!SCDPT1ASN2_04.4_1</vt:lpstr>
      <vt:lpstr>SCDPT1ASN2!SCDPT1ASN2_04.4_10</vt:lpstr>
      <vt:lpstr>SCDPT1ASN2!SCDPT1ASN2_04.4_11</vt:lpstr>
      <vt:lpstr>SCDPT1ASN2!SCDPT1ASN2_04.4_2</vt:lpstr>
      <vt:lpstr>SCDPT1ASN2!SCDPT1ASN2_04.4_3</vt:lpstr>
      <vt:lpstr>SCDPT1ASN2!SCDPT1ASN2_04.4_4</vt:lpstr>
      <vt:lpstr>SCDPT1ASN2!SCDPT1ASN2_04.4_5</vt:lpstr>
      <vt:lpstr>SCDPT1ASN2!SCDPT1ASN2_04.4_6</vt:lpstr>
      <vt:lpstr>SCDPT1ASN2!SCDPT1ASN2_04.4_7</vt:lpstr>
      <vt:lpstr>SCDPT1ASN2!SCDPT1ASN2_04.4_8</vt:lpstr>
      <vt:lpstr>SCDPT1ASN2!SCDPT1ASN2_04.4_9</vt:lpstr>
      <vt:lpstr>SCDPT1ASN2!SCDPT1ASN2_04.5_1</vt:lpstr>
      <vt:lpstr>SCDPT1ASN2!SCDPT1ASN2_04.5_10</vt:lpstr>
      <vt:lpstr>SCDPT1ASN2!SCDPT1ASN2_04.5_11</vt:lpstr>
      <vt:lpstr>SCDPT1ASN2!SCDPT1ASN2_04.5_2</vt:lpstr>
      <vt:lpstr>SCDPT1ASN2!SCDPT1ASN2_04.5_3</vt:lpstr>
      <vt:lpstr>SCDPT1ASN2!SCDPT1ASN2_04.5_4</vt:lpstr>
      <vt:lpstr>SCDPT1ASN2!SCDPT1ASN2_04.5_5</vt:lpstr>
      <vt:lpstr>SCDPT1ASN2!SCDPT1ASN2_04.5_6</vt:lpstr>
      <vt:lpstr>SCDPT1ASN2!SCDPT1ASN2_04.5_7</vt:lpstr>
      <vt:lpstr>SCDPT1ASN2!SCDPT1ASN2_04.5_8</vt:lpstr>
      <vt:lpstr>SCDPT1ASN2!SCDPT1ASN2_04.5_9</vt:lpstr>
      <vt:lpstr>SCDPT1ASN2!SCDPT1ASN2_05.1_1</vt:lpstr>
      <vt:lpstr>SCDPT1ASN2!SCDPT1ASN2_05.1_10</vt:lpstr>
      <vt:lpstr>SCDPT1ASN2!SCDPT1ASN2_05.1_11</vt:lpstr>
      <vt:lpstr>SCDPT1ASN2!SCDPT1ASN2_05.1_2</vt:lpstr>
      <vt:lpstr>SCDPT1ASN2!SCDPT1ASN2_05.1_3</vt:lpstr>
      <vt:lpstr>SCDPT1ASN2!SCDPT1ASN2_05.1_4</vt:lpstr>
      <vt:lpstr>SCDPT1ASN2!SCDPT1ASN2_05.1_5</vt:lpstr>
      <vt:lpstr>SCDPT1ASN2!SCDPT1ASN2_05.1_6</vt:lpstr>
      <vt:lpstr>SCDPT1ASN2!SCDPT1ASN2_05.1_7</vt:lpstr>
      <vt:lpstr>SCDPT1ASN2!SCDPT1ASN2_05.1_8</vt:lpstr>
      <vt:lpstr>SCDPT1ASN2!SCDPT1ASN2_05.1_9</vt:lpstr>
      <vt:lpstr>SCDPT1ASN2!SCDPT1ASN2_05.2_1</vt:lpstr>
      <vt:lpstr>SCDPT1ASN2!SCDPT1ASN2_05.2_10</vt:lpstr>
      <vt:lpstr>SCDPT1ASN2!SCDPT1ASN2_05.2_11</vt:lpstr>
      <vt:lpstr>SCDPT1ASN2!SCDPT1ASN2_05.2_2</vt:lpstr>
      <vt:lpstr>SCDPT1ASN2!SCDPT1ASN2_05.2_3</vt:lpstr>
      <vt:lpstr>SCDPT1ASN2!SCDPT1ASN2_05.2_4</vt:lpstr>
      <vt:lpstr>SCDPT1ASN2!SCDPT1ASN2_05.2_5</vt:lpstr>
      <vt:lpstr>SCDPT1ASN2!SCDPT1ASN2_05.2_6</vt:lpstr>
      <vt:lpstr>SCDPT1ASN2!SCDPT1ASN2_05.2_7</vt:lpstr>
      <vt:lpstr>SCDPT1ASN2!SCDPT1ASN2_05.2_8</vt:lpstr>
      <vt:lpstr>SCDPT1ASN2!SCDPT1ASN2_05.2_9</vt:lpstr>
      <vt:lpstr>SCDPT1ASN2!SCDPT1ASN2_05.3_1</vt:lpstr>
      <vt:lpstr>SCDPT1ASN2!SCDPT1ASN2_05.3_10</vt:lpstr>
      <vt:lpstr>SCDPT1ASN2!SCDPT1ASN2_05.3_11</vt:lpstr>
      <vt:lpstr>SCDPT1ASN2!SCDPT1ASN2_05.3_2</vt:lpstr>
      <vt:lpstr>SCDPT1ASN2!SCDPT1ASN2_05.3_3</vt:lpstr>
      <vt:lpstr>SCDPT1ASN2!SCDPT1ASN2_05.3_4</vt:lpstr>
      <vt:lpstr>SCDPT1ASN2!SCDPT1ASN2_05.3_5</vt:lpstr>
      <vt:lpstr>SCDPT1ASN2!SCDPT1ASN2_05.3_6</vt:lpstr>
      <vt:lpstr>SCDPT1ASN2!SCDPT1ASN2_05.3_7</vt:lpstr>
      <vt:lpstr>SCDPT1ASN2!SCDPT1ASN2_05.3_8</vt:lpstr>
      <vt:lpstr>SCDPT1ASN2!SCDPT1ASN2_05.3_9</vt:lpstr>
      <vt:lpstr>SCDPT1ASN2!SCDPT1ASN2_05.4_1</vt:lpstr>
      <vt:lpstr>SCDPT1ASN2!SCDPT1ASN2_05.4_10</vt:lpstr>
      <vt:lpstr>SCDPT1ASN2!SCDPT1ASN2_05.4_11</vt:lpstr>
      <vt:lpstr>SCDPT1ASN2!SCDPT1ASN2_05.4_2</vt:lpstr>
      <vt:lpstr>SCDPT1ASN2!SCDPT1ASN2_05.4_3</vt:lpstr>
      <vt:lpstr>SCDPT1ASN2!SCDPT1ASN2_05.4_4</vt:lpstr>
      <vt:lpstr>SCDPT1ASN2!SCDPT1ASN2_05.4_5</vt:lpstr>
      <vt:lpstr>SCDPT1ASN2!SCDPT1ASN2_05.4_6</vt:lpstr>
      <vt:lpstr>SCDPT1ASN2!SCDPT1ASN2_05.4_7</vt:lpstr>
      <vt:lpstr>SCDPT1ASN2!SCDPT1ASN2_05.4_8</vt:lpstr>
      <vt:lpstr>SCDPT1ASN2!SCDPT1ASN2_05.4_9</vt:lpstr>
      <vt:lpstr>SCDPT1ASN2!SCDPT1ASN2_05.5_1</vt:lpstr>
      <vt:lpstr>SCDPT1ASN2!SCDPT1ASN2_05.5_10</vt:lpstr>
      <vt:lpstr>SCDPT1ASN2!SCDPT1ASN2_05.5_11</vt:lpstr>
      <vt:lpstr>SCDPT1ASN2!SCDPT1ASN2_05.5_2</vt:lpstr>
      <vt:lpstr>SCDPT1ASN2!SCDPT1ASN2_05.5_3</vt:lpstr>
      <vt:lpstr>SCDPT1ASN2!SCDPT1ASN2_05.5_4</vt:lpstr>
      <vt:lpstr>SCDPT1ASN2!SCDPT1ASN2_05.5_5</vt:lpstr>
      <vt:lpstr>SCDPT1ASN2!SCDPT1ASN2_05.5_6</vt:lpstr>
      <vt:lpstr>SCDPT1ASN2!SCDPT1ASN2_05.5_7</vt:lpstr>
      <vt:lpstr>SCDPT1ASN2!SCDPT1ASN2_05.5_8</vt:lpstr>
      <vt:lpstr>SCDPT1ASN2!SCDPT1ASN2_05.5_9</vt:lpstr>
      <vt:lpstr>SCDPT1ASN2!SCDPT1ASN2_06.1_1</vt:lpstr>
      <vt:lpstr>SCDPT1ASN2!SCDPT1ASN2_06.1_10</vt:lpstr>
      <vt:lpstr>SCDPT1ASN2!SCDPT1ASN2_06.1_11</vt:lpstr>
      <vt:lpstr>SCDPT1ASN2!SCDPT1ASN2_06.1_2</vt:lpstr>
      <vt:lpstr>SCDPT1ASN2!SCDPT1ASN2_06.1_3</vt:lpstr>
      <vt:lpstr>SCDPT1ASN2!SCDPT1ASN2_06.1_4</vt:lpstr>
      <vt:lpstr>SCDPT1ASN2!SCDPT1ASN2_06.1_5</vt:lpstr>
      <vt:lpstr>SCDPT1ASN2!SCDPT1ASN2_06.1_6</vt:lpstr>
      <vt:lpstr>SCDPT1ASN2!SCDPT1ASN2_06.1_7</vt:lpstr>
      <vt:lpstr>SCDPT1ASN2!SCDPT1ASN2_06.1_8</vt:lpstr>
      <vt:lpstr>SCDPT1ASN2!SCDPT1ASN2_06.1_9</vt:lpstr>
      <vt:lpstr>SCDPT1ASN2!SCDPT1ASN2_06.2_1</vt:lpstr>
      <vt:lpstr>SCDPT1ASN2!SCDPT1ASN2_06.2_10</vt:lpstr>
      <vt:lpstr>SCDPT1ASN2!SCDPT1ASN2_06.2_11</vt:lpstr>
      <vt:lpstr>SCDPT1ASN2!SCDPT1ASN2_06.2_2</vt:lpstr>
      <vt:lpstr>SCDPT1ASN2!SCDPT1ASN2_06.2_3</vt:lpstr>
      <vt:lpstr>SCDPT1ASN2!SCDPT1ASN2_06.2_4</vt:lpstr>
      <vt:lpstr>SCDPT1ASN2!SCDPT1ASN2_06.2_5</vt:lpstr>
      <vt:lpstr>SCDPT1ASN2!SCDPT1ASN2_06.2_6</vt:lpstr>
      <vt:lpstr>SCDPT1ASN2!SCDPT1ASN2_06.2_7</vt:lpstr>
      <vt:lpstr>SCDPT1ASN2!SCDPT1ASN2_06.2_8</vt:lpstr>
      <vt:lpstr>SCDPT1ASN2!SCDPT1ASN2_06.2_9</vt:lpstr>
      <vt:lpstr>SCDPT1ASN2!SCDPT1ASN2_06.3_1</vt:lpstr>
      <vt:lpstr>SCDPT1ASN2!SCDPT1ASN2_06.3_10</vt:lpstr>
      <vt:lpstr>SCDPT1ASN2!SCDPT1ASN2_06.3_11</vt:lpstr>
      <vt:lpstr>SCDPT1ASN2!SCDPT1ASN2_06.3_2</vt:lpstr>
      <vt:lpstr>SCDPT1ASN2!SCDPT1ASN2_06.3_3</vt:lpstr>
      <vt:lpstr>SCDPT1ASN2!SCDPT1ASN2_06.3_4</vt:lpstr>
      <vt:lpstr>SCDPT1ASN2!SCDPT1ASN2_06.3_5</vt:lpstr>
      <vt:lpstr>SCDPT1ASN2!SCDPT1ASN2_06.3_6</vt:lpstr>
      <vt:lpstr>SCDPT1ASN2!SCDPT1ASN2_06.3_7</vt:lpstr>
      <vt:lpstr>SCDPT1ASN2!SCDPT1ASN2_06.3_8</vt:lpstr>
      <vt:lpstr>SCDPT1ASN2!SCDPT1ASN2_06.3_9</vt:lpstr>
      <vt:lpstr>SCDPT1ASN2!SCDPT1ASN2_06.4_1</vt:lpstr>
      <vt:lpstr>SCDPT1ASN2!SCDPT1ASN2_06.4_10</vt:lpstr>
      <vt:lpstr>SCDPT1ASN2!SCDPT1ASN2_06.4_11</vt:lpstr>
      <vt:lpstr>SCDPT1ASN2!SCDPT1ASN2_06.4_2</vt:lpstr>
      <vt:lpstr>SCDPT1ASN2!SCDPT1ASN2_06.4_3</vt:lpstr>
      <vt:lpstr>SCDPT1ASN2!SCDPT1ASN2_06.4_4</vt:lpstr>
      <vt:lpstr>SCDPT1ASN2!SCDPT1ASN2_06.4_5</vt:lpstr>
      <vt:lpstr>SCDPT1ASN2!SCDPT1ASN2_06.4_6</vt:lpstr>
      <vt:lpstr>SCDPT1ASN2!SCDPT1ASN2_06.4_7</vt:lpstr>
      <vt:lpstr>SCDPT1ASN2!SCDPT1ASN2_06.4_8</vt:lpstr>
      <vt:lpstr>SCDPT1ASN2!SCDPT1ASN2_06.4_9</vt:lpstr>
      <vt:lpstr>SCDPT1ASN2!SCDPT1ASN2_06.5_1</vt:lpstr>
      <vt:lpstr>SCDPT1ASN2!SCDPT1ASN2_06.5_10</vt:lpstr>
      <vt:lpstr>SCDPT1ASN2!SCDPT1ASN2_06.5_11</vt:lpstr>
      <vt:lpstr>SCDPT1ASN2!SCDPT1ASN2_06.5_2</vt:lpstr>
      <vt:lpstr>SCDPT1ASN2!SCDPT1ASN2_06.5_3</vt:lpstr>
      <vt:lpstr>SCDPT1ASN2!SCDPT1ASN2_06.5_4</vt:lpstr>
      <vt:lpstr>SCDPT1ASN2!SCDPT1ASN2_06.5_5</vt:lpstr>
      <vt:lpstr>SCDPT1ASN2!SCDPT1ASN2_06.5_6</vt:lpstr>
      <vt:lpstr>SCDPT1ASN2!SCDPT1ASN2_06.5_7</vt:lpstr>
      <vt:lpstr>SCDPT1ASN2!SCDPT1ASN2_06.5_8</vt:lpstr>
      <vt:lpstr>SCDPT1ASN2!SCDPT1ASN2_06.5_9</vt:lpstr>
      <vt:lpstr>SCDPT1ASN2!SCDPT1ASN2_07.1_1</vt:lpstr>
      <vt:lpstr>SCDPT1ASN2!SCDPT1ASN2_07.1_10</vt:lpstr>
      <vt:lpstr>SCDPT1ASN2!SCDPT1ASN2_07.1_11</vt:lpstr>
      <vt:lpstr>SCDPT1ASN2!SCDPT1ASN2_07.1_2</vt:lpstr>
      <vt:lpstr>SCDPT1ASN2!SCDPT1ASN2_07.1_3</vt:lpstr>
      <vt:lpstr>SCDPT1ASN2!SCDPT1ASN2_07.1_4</vt:lpstr>
      <vt:lpstr>SCDPT1ASN2!SCDPT1ASN2_07.1_5</vt:lpstr>
      <vt:lpstr>SCDPT1ASN2!SCDPT1ASN2_07.1_6</vt:lpstr>
      <vt:lpstr>SCDPT1ASN2!SCDPT1ASN2_07.1_7</vt:lpstr>
      <vt:lpstr>SCDPT1ASN2!SCDPT1ASN2_07.1_8</vt:lpstr>
      <vt:lpstr>SCDPT1ASN2!SCDPT1ASN2_07.1_9</vt:lpstr>
      <vt:lpstr>SCDPT1ASN2!SCDPT1ASN2_07.2_1</vt:lpstr>
      <vt:lpstr>SCDPT1ASN2!SCDPT1ASN2_07.2_10</vt:lpstr>
      <vt:lpstr>SCDPT1ASN2!SCDPT1ASN2_07.2_11</vt:lpstr>
      <vt:lpstr>SCDPT1ASN2!SCDPT1ASN2_07.2_2</vt:lpstr>
      <vt:lpstr>SCDPT1ASN2!SCDPT1ASN2_07.2_3</vt:lpstr>
      <vt:lpstr>SCDPT1ASN2!SCDPT1ASN2_07.2_4</vt:lpstr>
      <vt:lpstr>SCDPT1ASN2!SCDPT1ASN2_07.2_5</vt:lpstr>
      <vt:lpstr>SCDPT1ASN2!SCDPT1ASN2_07.2_6</vt:lpstr>
      <vt:lpstr>SCDPT1ASN2!SCDPT1ASN2_07.2_7</vt:lpstr>
      <vt:lpstr>SCDPT1ASN2!SCDPT1ASN2_07.2_8</vt:lpstr>
      <vt:lpstr>SCDPT1ASN2!SCDPT1ASN2_07.2_9</vt:lpstr>
      <vt:lpstr>SCDPT1ASN2!SCDPT1ASN2_07.3_1</vt:lpstr>
      <vt:lpstr>SCDPT1ASN2!SCDPT1ASN2_07.3_10</vt:lpstr>
      <vt:lpstr>SCDPT1ASN2!SCDPT1ASN2_07.3_11</vt:lpstr>
      <vt:lpstr>SCDPT1ASN2!SCDPT1ASN2_07.3_2</vt:lpstr>
      <vt:lpstr>SCDPT1ASN2!SCDPT1ASN2_07.3_3</vt:lpstr>
      <vt:lpstr>SCDPT1ASN2!SCDPT1ASN2_07.3_4</vt:lpstr>
      <vt:lpstr>SCDPT1ASN2!SCDPT1ASN2_07.3_5</vt:lpstr>
      <vt:lpstr>SCDPT1ASN2!SCDPT1ASN2_07.3_6</vt:lpstr>
      <vt:lpstr>SCDPT1ASN2!SCDPT1ASN2_07.3_7</vt:lpstr>
      <vt:lpstr>SCDPT1ASN2!SCDPT1ASN2_07.3_8</vt:lpstr>
      <vt:lpstr>SCDPT1ASN2!SCDPT1ASN2_07.3_9</vt:lpstr>
      <vt:lpstr>SCDPT1ASN2!SCDPT1ASN2_07.4_1</vt:lpstr>
      <vt:lpstr>SCDPT1ASN2!SCDPT1ASN2_07.4_10</vt:lpstr>
      <vt:lpstr>SCDPT1ASN2!SCDPT1ASN2_07.4_11</vt:lpstr>
      <vt:lpstr>SCDPT1ASN2!SCDPT1ASN2_07.4_2</vt:lpstr>
      <vt:lpstr>SCDPT1ASN2!SCDPT1ASN2_07.4_3</vt:lpstr>
      <vt:lpstr>SCDPT1ASN2!SCDPT1ASN2_07.4_4</vt:lpstr>
      <vt:lpstr>SCDPT1ASN2!SCDPT1ASN2_07.4_5</vt:lpstr>
      <vt:lpstr>SCDPT1ASN2!SCDPT1ASN2_07.4_6</vt:lpstr>
      <vt:lpstr>SCDPT1ASN2!SCDPT1ASN2_07.4_7</vt:lpstr>
      <vt:lpstr>SCDPT1ASN2!SCDPT1ASN2_07.4_8</vt:lpstr>
      <vt:lpstr>SCDPT1ASN2!SCDPT1ASN2_07.4_9</vt:lpstr>
      <vt:lpstr>SCDPT1ASN2!SCDPT1ASN2_07.5_1</vt:lpstr>
      <vt:lpstr>SCDPT1ASN2!SCDPT1ASN2_07.5_10</vt:lpstr>
      <vt:lpstr>SCDPT1ASN2!SCDPT1ASN2_07.5_11</vt:lpstr>
      <vt:lpstr>SCDPT1ASN2!SCDPT1ASN2_07.5_2</vt:lpstr>
      <vt:lpstr>SCDPT1ASN2!SCDPT1ASN2_07.5_3</vt:lpstr>
      <vt:lpstr>SCDPT1ASN2!SCDPT1ASN2_07.5_4</vt:lpstr>
      <vt:lpstr>SCDPT1ASN2!SCDPT1ASN2_07.5_5</vt:lpstr>
      <vt:lpstr>SCDPT1ASN2!SCDPT1ASN2_07.5_6</vt:lpstr>
      <vt:lpstr>SCDPT1ASN2!SCDPT1ASN2_07.5_7</vt:lpstr>
      <vt:lpstr>SCDPT1ASN2!SCDPT1ASN2_07.5_8</vt:lpstr>
      <vt:lpstr>SCDPT1ASN2!SCDPT1ASN2_07.5_9</vt:lpstr>
      <vt:lpstr>SCDPT1ASN2!SCDPT1ASN2_08.1_1</vt:lpstr>
      <vt:lpstr>SCDPT1ASN2!SCDPT1ASN2_08.1_10</vt:lpstr>
      <vt:lpstr>SCDPT1ASN2!SCDPT1ASN2_08.1_11</vt:lpstr>
      <vt:lpstr>SCDPT1ASN2!SCDPT1ASN2_08.1_2</vt:lpstr>
      <vt:lpstr>SCDPT1ASN2!SCDPT1ASN2_08.1_3</vt:lpstr>
      <vt:lpstr>SCDPT1ASN2!SCDPT1ASN2_08.1_4</vt:lpstr>
      <vt:lpstr>SCDPT1ASN2!SCDPT1ASN2_08.1_5</vt:lpstr>
      <vt:lpstr>SCDPT1ASN2!SCDPT1ASN2_08.1_6</vt:lpstr>
      <vt:lpstr>SCDPT1ASN2!SCDPT1ASN2_08.1_7</vt:lpstr>
      <vt:lpstr>SCDPT1ASN2!SCDPT1ASN2_08.1_8</vt:lpstr>
      <vt:lpstr>SCDPT1ASN2!SCDPT1ASN2_08.1_9</vt:lpstr>
      <vt:lpstr>SCDPT1ASN2!SCDPT1ASN2_08.2_1</vt:lpstr>
      <vt:lpstr>SCDPT1ASN2!SCDPT1ASN2_08.2_10</vt:lpstr>
      <vt:lpstr>SCDPT1ASN2!SCDPT1ASN2_08.2_11</vt:lpstr>
      <vt:lpstr>SCDPT1ASN2!SCDPT1ASN2_08.2_2</vt:lpstr>
      <vt:lpstr>SCDPT1ASN2!SCDPT1ASN2_08.2_3</vt:lpstr>
      <vt:lpstr>SCDPT1ASN2!SCDPT1ASN2_08.2_4</vt:lpstr>
      <vt:lpstr>SCDPT1ASN2!SCDPT1ASN2_08.2_5</vt:lpstr>
      <vt:lpstr>SCDPT1ASN2!SCDPT1ASN2_08.2_6</vt:lpstr>
      <vt:lpstr>SCDPT1ASN2!SCDPT1ASN2_08.2_7</vt:lpstr>
      <vt:lpstr>SCDPT1ASN2!SCDPT1ASN2_08.2_8</vt:lpstr>
      <vt:lpstr>SCDPT1ASN2!SCDPT1ASN2_08.2_9</vt:lpstr>
      <vt:lpstr>SCDPT1ASN2!SCDPT1ASN2_08.3_1</vt:lpstr>
      <vt:lpstr>SCDPT1ASN2!SCDPT1ASN2_08.3_10</vt:lpstr>
      <vt:lpstr>SCDPT1ASN2!SCDPT1ASN2_08.3_11</vt:lpstr>
      <vt:lpstr>SCDPT1ASN2!SCDPT1ASN2_08.3_2</vt:lpstr>
      <vt:lpstr>SCDPT1ASN2!SCDPT1ASN2_08.3_3</vt:lpstr>
      <vt:lpstr>SCDPT1ASN2!SCDPT1ASN2_08.3_4</vt:lpstr>
      <vt:lpstr>SCDPT1ASN2!SCDPT1ASN2_08.3_5</vt:lpstr>
      <vt:lpstr>SCDPT1ASN2!SCDPT1ASN2_08.3_6</vt:lpstr>
      <vt:lpstr>SCDPT1ASN2!SCDPT1ASN2_08.3_7</vt:lpstr>
      <vt:lpstr>SCDPT1ASN2!SCDPT1ASN2_08.3_8</vt:lpstr>
      <vt:lpstr>SCDPT1ASN2!SCDPT1ASN2_08.3_9</vt:lpstr>
      <vt:lpstr>SCDPT1ASN2!SCDPT1ASN2_08.4_1</vt:lpstr>
      <vt:lpstr>SCDPT1ASN2!SCDPT1ASN2_08.4_10</vt:lpstr>
      <vt:lpstr>SCDPT1ASN2!SCDPT1ASN2_08.4_11</vt:lpstr>
      <vt:lpstr>SCDPT1ASN2!SCDPT1ASN2_08.4_2</vt:lpstr>
      <vt:lpstr>SCDPT1ASN2!SCDPT1ASN2_08.4_3</vt:lpstr>
      <vt:lpstr>SCDPT1ASN2!SCDPT1ASN2_08.4_4</vt:lpstr>
      <vt:lpstr>SCDPT1ASN2!SCDPT1ASN2_08.4_5</vt:lpstr>
      <vt:lpstr>SCDPT1ASN2!SCDPT1ASN2_08.4_6</vt:lpstr>
      <vt:lpstr>SCDPT1ASN2!SCDPT1ASN2_08.4_7</vt:lpstr>
      <vt:lpstr>SCDPT1ASN2!SCDPT1ASN2_08.4_8</vt:lpstr>
      <vt:lpstr>SCDPT1ASN2!SCDPT1ASN2_08.4_9</vt:lpstr>
      <vt:lpstr>SCDPT1ASN2!SCDPT1ASN2_08.5_1</vt:lpstr>
      <vt:lpstr>SCDPT1ASN2!SCDPT1ASN2_08.5_10</vt:lpstr>
      <vt:lpstr>SCDPT1ASN2!SCDPT1ASN2_08.5_11</vt:lpstr>
      <vt:lpstr>SCDPT1ASN2!SCDPT1ASN2_08.5_2</vt:lpstr>
      <vt:lpstr>SCDPT1ASN2!SCDPT1ASN2_08.5_3</vt:lpstr>
      <vt:lpstr>SCDPT1ASN2!SCDPT1ASN2_08.5_4</vt:lpstr>
      <vt:lpstr>SCDPT1ASN2!SCDPT1ASN2_08.5_5</vt:lpstr>
      <vt:lpstr>SCDPT1ASN2!SCDPT1ASN2_08.5_6</vt:lpstr>
      <vt:lpstr>SCDPT1ASN2!SCDPT1ASN2_08.5_7</vt:lpstr>
      <vt:lpstr>SCDPT1ASN2!SCDPT1ASN2_08.5_8</vt:lpstr>
      <vt:lpstr>SCDPT1ASN2!SCDPT1ASN2_08.5_9</vt:lpstr>
      <vt:lpstr>SCDPT1ASN2!SCDPT1ASN2_09.1_1</vt:lpstr>
      <vt:lpstr>SCDPT1ASN2!SCDPT1ASN2_09.1_10</vt:lpstr>
      <vt:lpstr>SCDPT1ASN2!SCDPT1ASN2_09.1_11</vt:lpstr>
      <vt:lpstr>SCDPT1ASN2!SCDPT1ASN2_09.1_2</vt:lpstr>
      <vt:lpstr>SCDPT1ASN2!SCDPT1ASN2_09.1_3</vt:lpstr>
      <vt:lpstr>SCDPT1ASN2!SCDPT1ASN2_09.1_4</vt:lpstr>
      <vt:lpstr>SCDPT1ASN2!SCDPT1ASN2_09.1_5</vt:lpstr>
      <vt:lpstr>SCDPT1ASN2!SCDPT1ASN2_09.1_6</vt:lpstr>
      <vt:lpstr>SCDPT1ASN2!SCDPT1ASN2_09.1_7</vt:lpstr>
      <vt:lpstr>SCDPT1ASN2!SCDPT1ASN2_09.2_1</vt:lpstr>
      <vt:lpstr>SCDPT1ASN2!SCDPT1ASN2_09.2_10</vt:lpstr>
      <vt:lpstr>SCDPT1ASN2!SCDPT1ASN2_09.2_11</vt:lpstr>
      <vt:lpstr>SCDPT1ASN2!SCDPT1ASN2_09.2_2</vt:lpstr>
      <vt:lpstr>SCDPT1ASN2!SCDPT1ASN2_09.2_3</vt:lpstr>
      <vt:lpstr>SCDPT1ASN2!SCDPT1ASN2_09.2_4</vt:lpstr>
      <vt:lpstr>SCDPT1ASN2!SCDPT1ASN2_09.2_5</vt:lpstr>
      <vt:lpstr>SCDPT1ASN2!SCDPT1ASN2_09.2_6</vt:lpstr>
      <vt:lpstr>SCDPT1ASN2!SCDPT1ASN2_09.2_7</vt:lpstr>
      <vt:lpstr>SCDPT1ASN2!SCDPT1ASN2_09.3_1</vt:lpstr>
      <vt:lpstr>SCDPT1ASN2!SCDPT1ASN2_09.3_10</vt:lpstr>
      <vt:lpstr>SCDPT1ASN2!SCDPT1ASN2_09.3_11</vt:lpstr>
      <vt:lpstr>SCDPT1ASN2!SCDPT1ASN2_09.3_2</vt:lpstr>
      <vt:lpstr>SCDPT1ASN2!SCDPT1ASN2_09.3_3</vt:lpstr>
      <vt:lpstr>SCDPT1ASN2!SCDPT1ASN2_09.3_4</vt:lpstr>
      <vt:lpstr>SCDPT1ASN2!SCDPT1ASN2_09.3_5</vt:lpstr>
      <vt:lpstr>SCDPT1ASN2!SCDPT1ASN2_09.3_6</vt:lpstr>
      <vt:lpstr>SCDPT1ASN2!SCDPT1ASN2_09.3_7</vt:lpstr>
      <vt:lpstr>SCDPT1ASN2!SCDPT1ASN2_09.4_1</vt:lpstr>
      <vt:lpstr>SCDPT1ASN2!SCDPT1ASN2_09.4_10</vt:lpstr>
      <vt:lpstr>SCDPT1ASN2!SCDPT1ASN2_09.4_11</vt:lpstr>
      <vt:lpstr>SCDPT1ASN2!SCDPT1ASN2_09.4_2</vt:lpstr>
      <vt:lpstr>SCDPT1ASN2!SCDPT1ASN2_09.4_3</vt:lpstr>
      <vt:lpstr>SCDPT1ASN2!SCDPT1ASN2_09.4_4</vt:lpstr>
      <vt:lpstr>SCDPT1ASN2!SCDPT1ASN2_09.4_5</vt:lpstr>
      <vt:lpstr>SCDPT1ASN2!SCDPT1ASN2_09.4_6</vt:lpstr>
      <vt:lpstr>SCDPT1ASN2!SCDPT1ASN2_09.4_7</vt:lpstr>
      <vt:lpstr>SCDPT1ASN2!SCDPT1ASN2_09.5_1</vt:lpstr>
      <vt:lpstr>SCDPT1ASN2!SCDPT1ASN2_09.5_10</vt:lpstr>
      <vt:lpstr>SCDPT1ASN2!SCDPT1ASN2_09.5_11</vt:lpstr>
      <vt:lpstr>SCDPT1ASN2!SCDPT1ASN2_09.5_2</vt:lpstr>
      <vt:lpstr>SCDPT1ASN2!SCDPT1ASN2_09.5_3</vt:lpstr>
      <vt:lpstr>SCDPT1ASN2!SCDPT1ASN2_09.5_4</vt:lpstr>
      <vt:lpstr>SCDPT1ASN2!SCDPT1ASN2_09.5_5</vt:lpstr>
      <vt:lpstr>SCDPT1ASN2!SCDPT1ASN2_09.5_6</vt:lpstr>
      <vt:lpstr>SCDPT1ASN2!SCDPT1ASN2_09.5_7</vt:lpstr>
      <vt:lpstr>SCDPT1ASN2!SCDPT1ASN2_09.6_1</vt:lpstr>
      <vt:lpstr>SCDPT1ASN2!SCDPT1ASN2_09.6_10</vt:lpstr>
      <vt:lpstr>SCDPT1ASN2!SCDPT1ASN2_09.6_11</vt:lpstr>
      <vt:lpstr>SCDPT1ASN2!SCDPT1ASN2_09.6_2</vt:lpstr>
      <vt:lpstr>SCDPT1ASN2!SCDPT1ASN2_09.6_3</vt:lpstr>
      <vt:lpstr>SCDPT1ASN2!SCDPT1ASN2_09.6_4</vt:lpstr>
      <vt:lpstr>SCDPT1ASN2!SCDPT1ASN2_09.6_5</vt:lpstr>
      <vt:lpstr>SCDPT1ASN2!SCDPT1ASN2_09.6_6</vt:lpstr>
      <vt:lpstr>SCDPT1ASN2!SCDPT1ASN2_10.1_1</vt:lpstr>
      <vt:lpstr>SCDPT1ASN2!SCDPT1ASN2_10.1_10</vt:lpstr>
      <vt:lpstr>SCDPT1ASN2!SCDPT1ASN2_10.1_11</vt:lpstr>
      <vt:lpstr>SCDPT1ASN2!SCDPT1ASN2_10.1_2</vt:lpstr>
      <vt:lpstr>SCDPT1ASN2!SCDPT1ASN2_10.1_3</vt:lpstr>
      <vt:lpstr>SCDPT1ASN2!SCDPT1ASN2_10.1_4</vt:lpstr>
      <vt:lpstr>SCDPT1ASN2!SCDPT1ASN2_10.1_5</vt:lpstr>
      <vt:lpstr>SCDPT1ASN2!SCDPT1ASN2_10.1_8</vt:lpstr>
      <vt:lpstr>SCDPT1ASN2!SCDPT1ASN2_10.1_9</vt:lpstr>
      <vt:lpstr>SCDPT1ASN2!SCDPT1ASN2_10.2_1</vt:lpstr>
      <vt:lpstr>SCDPT1ASN2!SCDPT1ASN2_10.2_10</vt:lpstr>
      <vt:lpstr>SCDPT1ASN2!SCDPT1ASN2_10.2_11</vt:lpstr>
      <vt:lpstr>SCDPT1ASN2!SCDPT1ASN2_10.2_2</vt:lpstr>
      <vt:lpstr>SCDPT1ASN2!SCDPT1ASN2_10.2_3</vt:lpstr>
      <vt:lpstr>SCDPT1ASN2!SCDPT1ASN2_10.2_4</vt:lpstr>
      <vt:lpstr>SCDPT1ASN2!SCDPT1ASN2_10.2_5</vt:lpstr>
      <vt:lpstr>SCDPT1ASN2!SCDPT1ASN2_10.2_8</vt:lpstr>
      <vt:lpstr>SCDPT1ASN2!SCDPT1ASN2_10.2_9</vt:lpstr>
      <vt:lpstr>SCDPT1ASN2!SCDPT1ASN2_10.3_1</vt:lpstr>
      <vt:lpstr>SCDPT1ASN2!SCDPT1ASN2_10.3_10</vt:lpstr>
      <vt:lpstr>SCDPT1ASN2!SCDPT1ASN2_10.3_11</vt:lpstr>
      <vt:lpstr>SCDPT1ASN2!SCDPT1ASN2_10.3_2</vt:lpstr>
      <vt:lpstr>SCDPT1ASN2!SCDPT1ASN2_10.3_3</vt:lpstr>
      <vt:lpstr>SCDPT1ASN2!SCDPT1ASN2_10.3_4</vt:lpstr>
      <vt:lpstr>SCDPT1ASN2!SCDPT1ASN2_10.3_5</vt:lpstr>
      <vt:lpstr>SCDPT1ASN2!SCDPT1ASN2_10.3_8</vt:lpstr>
      <vt:lpstr>SCDPT1ASN2!SCDPT1ASN2_10.3_9</vt:lpstr>
      <vt:lpstr>SCDPT1ASN2!SCDPT1ASN2_10.4_1</vt:lpstr>
      <vt:lpstr>SCDPT1ASN2!SCDPT1ASN2_10.4_10</vt:lpstr>
      <vt:lpstr>SCDPT1ASN2!SCDPT1ASN2_10.4_11</vt:lpstr>
      <vt:lpstr>SCDPT1ASN2!SCDPT1ASN2_10.4_2</vt:lpstr>
      <vt:lpstr>SCDPT1ASN2!SCDPT1ASN2_10.4_3</vt:lpstr>
      <vt:lpstr>SCDPT1ASN2!SCDPT1ASN2_10.4_4</vt:lpstr>
      <vt:lpstr>SCDPT1ASN2!SCDPT1ASN2_10.4_5</vt:lpstr>
      <vt:lpstr>SCDPT1ASN2!SCDPT1ASN2_10.4_8</vt:lpstr>
      <vt:lpstr>SCDPT1ASN2!SCDPT1ASN2_10.4_9</vt:lpstr>
      <vt:lpstr>SCDPT1ASN2!SCDPT1ASN2_10.5_1</vt:lpstr>
      <vt:lpstr>SCDPT1ASN2!SCDPT1ASN2_10.5_10</vt:lpstr>
      <vt:lpstr>SCDPT1ASN2!SCDPT1ASN2_10.5_11</vt:lpstr>
      <vt:lpstr>SCDPT1ASN2!SCDPT1ASN2_10.5_2</vt:lpstr>
      <vt:lpstr>SCDPT1ASN2!SCDPT1ASN2_10.5_3</vt:lpstr>
      <vt:lpstr>SCDPT1ASN2!SCDPT1ASN2_10.5_4</vt:lpstr>
      <vt:lpstr>SCDPT1ASN2!SCDPT1ASN2_10.5_5</vt:lpstr>
      <vt:lpstr>SCDPT1ASN2!SCDPT1ASN2_10.5_8</vt:lpstr>
      <vt:lpstr>SCDPT1ASN2!SCDPT1ASN2_10.5_9</vt:lpstr>
      <vt:lpstr>SCDPT1ASN2!SCDPT1ASN2_10.6_1</vt:lpstr>
      <vt:lpstr>SCDPT1ASN2!SCDPT1ASN2_10.6_10</vt:lpstr>
      <vt:lpstr>SCDPT1ASN2!SCDPT1ASN2_10.6_11</vt:lpstr>
      <vt:lpstr>SCDPT1ASN2!SCDPT1ASN2_10.6_2</vt:lpstr>
      <vt:lpstr>SCDPT1ASN2!SCDPT1ASN2_10.6_3</vt:lpstr>
      <vt:lpstr>SCDPT1ASN2!SCDPT1ASN2_10.6_4</vt:lpstr>
      <vt:lpstr>SCDPT1ASN2!SCDPT1ASN2_10.6_5</vt:lpstr>
      <vt:lpstr>SCDPT1ASN2!SCDPT1ASN2_10.6_8</vt:lpstr>
      <vt:lpstr>SCDPT1ASN2!SCDPT1ASN2_11.1_1</vt:lpstr>
      <vt:lpstr>SCDPT1ASN2!SCDPT1ASN2_11.1_10</vt:lpstr>
      <vt:lpstr>SCDPT1ASN2!SCDPT1ASN2_11.1_2</vt:lpstr>
      <vt:lpstr>SCDPT1ASN2!SCDPT1ASN2_11.1_3</vt:lpstr>
      <vt:lpstr>SCDPT1ASN2!SCDPT1ASN2_11.1_4</vt:lpstr>
      <vt:lpstr>SCDPT1ASN2!SCDPT1ASN2_11.1_5</vt:lpstr>
      <vt:lpstr>SCDPT1ASN2!SCDPT1ASN2_11.1_6</vt:lpstr>
      <vt:lpstr>SCDPT1ASN2!SCDPT1ASN2_11.1_7</vt:lpstr>
      <vt:lpstr>SCDPT1ASN2!SCDPT1ASN2_11.1_8</vt:lpstr>
      <vt:lpstr>SCDPT1ASN2!SCDPT1ASN2_11.1_9</vt:lpstr>
      <vt:lpstr>SCDPT1ASN2!SCDPT1ASN2_11.2_1</vt:lpstr>
      <vt:lpstr>SCDPT1ASN2!SCDPT1ASN2_11.2_10</vt:lpstr>
      <vt:lpstr>SCDPT1ASN2!SCDPT1ASN2_11.2_2</vt:lpstr>
      <vt:lpstr>SCDPT1ASN2!SCDPT1ASN2_11.2_3</vt:lpstr>
      <vt:lpstr>SCDPT1ASN2!SCDPT1ASN2_11.2_4</vt:lpstr>
      <vt:lpstr>SCDPT1ASN2!SCDPT1ASN2_11.2_5</vt:lpstr>
      <vt:lpstr>SCDPT1ASN2!SCDPT1ASN2_11.2_6</vt:lpstr>
      <vt:lpstr>SCDPT1ASN2!SCDPT1ASN2_11.2_7</vt:lpstr>
      <vt:lpstr>SCDPT1ASN2!SCDPT1ASN2_11.2_8</vt:lpstr>
      <vt:lpstr>SCDPT1ASN2!SCDPT1ASN2_11.2_9</vt:lpstr>
      <vt:lpstr>SCDPT1ASN2!SCDPT1ASN2_11.3_1</vt:lpstr>
      <vt:lpstr>SCDPT1ASN2!SCDPT1ASN2_11.3_10</vt:lpstr>
      <vt:lpstr>SCDPT1ASN2!SCDPT1ASN2_11.3_2</vt:lpstr>
      <vt:lpstr>SCDPT1ASN2!SCDPT1ASN2_11.3_3</vt:lpstr>
      <vt:lpstr>SCDPT1ASN2!SCDPT1ASN2_11.3_4</vt:lpstr>
      <vt:lpstr>SCDPT1ASN2!SCDPT1ASN2_11.3_5</vt:lpstr>
      <vt:lpstr>SCDPT1ASN2!SCDPT1ASN2_11.3_6</vt:lpstr>
      <vt:lpstr>SCDPT1ASN2!SCDPT1ASN2_11.3_7</vt:lpstr>
      <vt:lpstr>SCDPT1ASN2!SCDPT1ASN2_11.3_8</vt:lpstr>
      <vt:lpstr>SCDPT1ASN2!SCDPT1ASN2_11.3_9</vt:lpstr>
      <vt:lpstr>SCDPT1ASN2!SCDPT1ASN2_11.4_1</vt:lpstr>
      <vt:lpstr>SCDPT1ASN2!SCDPT1ASN2_11.4_10</vt:lpstr>
      <vt:lpstr>SCDPT1ASN2!SCDPT1ASN2_11.4_2</vt:lpstr>
      <vt:lpstr>SCDPT1ASN2!SCDPT1ASN2_11.4_3</vt:lpstr>
      <vt:lpstr>SCDPT1ASN2!SCDPT1ASN2_11.4_4</vt:lpstr>
      <vt:lpstr>SCDPT1ASN2!SCDPT1ASN2_11.4_5</vt:lpstr>
      <vt:lpstr>SCDPT1ASN2!SCDPT1ASN2_11.4_6</vt:lpstr>
      <vt:lpstr>SCDPT1ASN2!SCDPT1ASN2_11.4_7</vt:lpstr>
      <vt:lpstr>SCDPT1ASN2!SCDPT1ASN2_11.4_8</vt:lpstr>
      <vt:lpstr>SCDPT1ASN2!SCDPT1ASN2_11.4_9</vt:lpstr>
      <vt:lpstr>SCDPT1ASN2!SCDPT1ASN2_11.5_1</vt:lpstr>
      <vt:lpstr>SCDPT1ASN2!SCDPT1ASN2_11.5_10</vt:lpstr>
      <vt:lpstr>SCDPT1ASN2!SCDPT1ASN2_11.5_2</vt:lpstr>
      <vt:lpstr>SCDPT1ASN2!SCDPT1ASN2_11.5_3</vt:lpstr>
      <vt:lpstr>SCDPT1ASN2!SCDPT1ASN2_11.5_4</vt:lpstr>
      <vt:lpstr>SCDPT1ASN2!SCDPT1ASN2_11.5_5</vt:lpstr>
      <vt:lpstr>SCDPT1ASN2!SCDPT1ASN2_11.5_6</vt:lpstr>
      <vt:lpstr>SCDPT1ASN2!SCDPT1ASN2_11.5_7</vt:lpstr>
      <vt:lpstr>SCDPT1ASN2!SCDPT1ASN2_11.5_8</vt:lpstr>
      <vt:lpstr>SCDPT1ASN2!SCDPT1ASN2_11.5_9</vt:lpstr>
      <vt:lpstr>SCDPT1ASN2!SCDPT1ASN2_11.6_1</vt:lpstr>
      <vt:lpstr>SCDPT1ASN2!SCDPT1ASN2_11.6_10</vt:lpstr>
      <vt:lpstr>SCDPT1ASN2!SCDPT1ASN2_11.6_2</vt:lpstr>
      <vt:lpstr>SCDPT1ASN2!SCDPT1ASN2_11.6_3</vt:lpstr>
      <vt:lpstr>SCDPT1ASN2!SCDPT1ASN2_11.6_4</vt:lpstr>
      <vt:lpstr>SCDPT1ASN2!SCDPT1ASN2_11.6_5</vt:lpstr>
      <vt:lpstr>SCDPT1ASN2!SCDPT1ASN2_11.6_6</vt:lpstr>
      <vt:lpstr>SCDPT1ASN2!SCDPT1ASN2_11.7_1</vt:lpstr>
      <vt:lpstr>SCDPT1ASN2!SCDPT1ASN2_11.7_10</vt:lpstr>
      <vt:lpstr>SCDPT1ASN2!SCDPT1ASN2_11.7_2</vt:lpstr>
      <vt:lpstr>SCDPT1ASN2!SCDPT1ASN2_11.7_3</vt:lpstr>
      <vt:lpstr>SCDPT1ASN2!SCDPT1ASN2_11.7_4</vt:lpstr>
      <vt:lpstr>SCDPT1ASN2!SCDPT1ASN2_11.7_5</vt:lpstr>
      <vt:lpstr>SCDPT1ASN2!SCDPT1ASN2_11.7_6</vt:lpstr>
      <vt:lpstr>SCDPT1ASN2!SCDPT1ASN2_12.1_1</vt:lpstr>
      <vt:lpstr>SCDPT1ASN2!SCDPT1ASN2_12.1_11</vt:lpstr>
      <vt:lpstr>SCDPT1ASN2!SCDPT1ASN2_12.1_2</vt:lpstr>
      <vt:lpstr>SCDPT1ASN2!SCDPT1ASN2_12.1_3</vt:lpstr>
      <vt:lpstr>SCDPT1ASN2!SCDPT1ASN2_12.1_4</vt:lpstr>
      <vt:lpstr>SCDPT1ASN2!SCDPT1ASN2_12.1_5</vt:lpstr>
      <vt:lpstr>SCDPT1ASN2!SCDPT1ASN2_12.1_6</vt:lpstr>
      <vt:lpstr>SCDPT1ASN2!SCDPT1ASN2_12.1_7</vt:lpstr>
      <vt:lpstr>SCDPT1ASN2!SCDPT1ASN2_12.1_8</vt:lpstr>
      <vt:lpstr>SCDPT1ASN2!SCDPT1ASN2_12.1_9</vt:lpstr>
      <vt:lpstr>SCDPT1ASN2!SCDPT1ASN2_12.2_1</vt:lpstr>
      <vt:lpstr>SCDPT1ASN2!SCDPT1ASN2_12.2_11</vt:lpstr>
      <vt:lpstr>SCDPT1ASN2!SCDPT1ASN2_12.2_2</vt:lpstr>
      <vt:lpstr>SCDPT1ASN2!SCDPT1ASN2_12.2_3</vt:lpstr>
      <vt:lpstr>SCDPT1ASN2!SCDPT1ASN2_12.2_4</vt:lpstr>
      <vt:lpstr>SCDPT1ASN2!SCDPT1ASN2_12.2_5</vt:lpstr>
      <vt:lpstr>SCDPT1ASN2!SCDPT1ASN2_12.2_6</vt:lpstr>
      <vt:lpstr>SCDPT1ASN2!SCDPT1ASN2_12.2_7</vt:lpstr>
      <vt:lpstr>SCDPT1ASN2!SCDPT1ASN2_12.2_8</vt:lpstr>
      <vt:lpstr>SCDPT1ASN2!SCDPT1ASN2_12.2_9</vt:lpstr>
      <vt:lpstr>SCDPT1ASN2!SCDPT1ASN2_12.3_1</vt:lpstr>
      <vt:lpstr>SCDPT1ASN2!SCDPT1ASN2_12.3_11</vt:lpstr>
      <vt:lpstr>SCDPT1ASN2!SCDPT1ASN2_12.3_2</vt:lpstr>
      <vt:lpstr>SCDPT1ASN2!SCDPT1ASN2_12.3_3</vt:lpstr>
      <vt:lpstr>SCDPT1ASN2!SCDPT1ASN2_12.3_4</vt:lpstr>
      <vt:lpstr>SCDPT1ASN2!SCDPT1ASN2_12.3_5</vt:lpstr>
      <vt:lpstr>SCDPT1ASN2!SCDPT1ASN2_12.3_6</vt:lpstr>
      <vt:lpstr>SCDPT1ASN2!SCDPT1ASN2_12.3_7</vt:lpstr>
      <vt:lpstr>SCDPT1ASN2!SCDPT1ASN2_12.3_8</vt:lpstr>
      <vt:lpstr>SCDPT1ASN2!SCDPT1ASN2_12.3_9</vt:lpstr>
      <vt:lpstr>SCDPT1ASN2!SCDPT1ASN2_12.4_1</vt:lpstr>
      <vt:lpstr>SCDPT1ASN2!SCDPT1ASN2_12.4_11</vt:lpstr>
      <vt:lpstr>SCDPT1ASN2!SCDPT1ASN2_12.4_2</vt:lpstr>
      <vt:lpstr>SCDPT1ASN2!SCDPT1ASN2_12.4_3</vt:lpstr>
      <vt:lpstr>SCDPT1ASN2!SCDPT1ASN2_12.4_4</vt:lpstr>
      <vt:lpstr>SCDPT1ASN2!SCDPT1ASN2_12.4_5</vt:lpstr>
      <vt:lpstr>SCDPT1ASN2!SCDPT1ASN2_12.4_6</vt:lpstr>
      <vt:lpstr>SCDPT1ASN2!SCDPT1ASN2_12.4_7</vt:lpstr>
      <vt:lpstr>SCDPT1ASN2!SCDPT1ASN2_12.4_8</vt:lpstr>
      <vt:lpstr>SCDPT1ASN2!SCDPT1ASN2_12.4_9</vt:lpstr>
      <vt:lpstr>SCDPT1ASN2!SCDPT1ASN2_12.5_1</vt:lpstr>
      <vt:lpstr>SCDPT1ASN2!SCDPT1ASN2_12.5_11</vt:lpstr>
      <vt:lpstr>SCDPT1ASN2!SCDPT1ASN2_12.5_2</vt:lpstr>
      <vt:lpstr>SCDPT1ASN2!SCDPT1ASN2_12.5_3</vt:lpstr>
      <vt:lpstr>SCDPT1ASN2!SCDPT1ASN2_12.5_4</vt:lpstr>
      <vt:lpstr>SCDPT1ASN2!SCDPT1ASN2_12.5_5</vt:lpstr>
      <vt:lpstr>SCDPT1ASN2!SCDPT1ASN2_12.5_6</vt:lpstr>
      <vt:lpstr>SCDPT1ASN2!SCDPT1ASN2_12.5_7</vt:lpstr>
      <vt:lpstr>SCDPT1ASN2!SCDPT1ASN2_12.5_8</vt:lpstr>
      <vt:lpstr>SCDPT1ASN2!SCDPT1ASN2_12.5_9</vt:lpstr>
      <vt:lpstr>SCDPT1ASN2!SCDPT1ASN2_12.6_1</vt:lpstr>
      <vt:lpstr>SCDPT1ASN2!SCDPT1ASN2_12.6_11</vt:lpstr>
      <vt:lpstr>SCDPT1ASN2!SCDPT1ASN2_12.6_2</vt:lpstr>
      <vt:lpstr>SCDPT1ASN2!SCDPT1ASN2_12.6_3</vt:lpstr>
      <vt:lpstr>SCDPT1ASN2!SCDPT1ASN2_12.6_4</vt:lpstr>
      <vt:lpstr>SCDPT1ASN2!SCDPT1ASN2_12.6_5</vt:lpstr>
      <vt:lpstr>SCDPT1ASN2!SCDPT1ASN2_12.6_6</vt:lpstr>
      <vt:lpstr>SCDPT1ASN2!SCDPT1ASN2_12.7_1</vt:lpstr>
      <vt:lpstr>SCDPT1ASN2!SCDPT1ASN2_12.7_11</vt:lpstr>
      <vt:lpstr>SCDPT1ASN2!SCDPT1ASN2_12.7_2</vt:lpstr>
      <vt:lpstr>SCDPT1ASN2!SCDPT1ASN2_12.7_3</vt:lpstr>
      <vt:lpstr>SCDPT1ASN2!SCDPT1ASN2_12.7_4</vt:lpstr>
      <vt:lpstr>SCDPT1ASN2!SCDPT1ASN2_12.7_5</vt:lpstr>
      <vt:lpstr>SCDPT1ASN2!SCDPT1ASN2_12.7_6</vt:lpstr>
      <vt:lpstr>SCDPT2SN1!SCDPT2SN1_8400000_Range</vt:lpstr>
      <vt:lpstr>SCDPT2SN1!SCDPT2SN1_8400001_1</vt:lpstr>
      <vt:lpstr>SCDPT2SN1!SCDPT2SN1_8400001_10</vt:lpstr>
      <vt:lpstr>SCDPT2SN1!SCDPT2SN1_8400001_11</vt:lpstr>
      <vt:lpstr>SCDPT2SN1!SCDPT2SN1_8400001_12</vt:lpstr>
      <vt:lpstr>SCDPT2SN1!SCDPT2SN1_8400001_13</vt:lpstr>
      <vt:lpstr>SCDPT2SN1!SCDPT2SN1_8400001_14</vt:lpstr>
      <vt:lpstr>SCDPT2SN1!SCDPT2SN1_8400001_15</vt:lpstr>
      <vt:lpstr>SCDPT2SN1!SCDPT2SN1_8400001_16</vt:lpstr>
      <vt:lpstr>SCDPT2SN1!SCDPT2SN1_8400001_17</vt:lpstr>
      <vt:lpstr>SCDPT2SN1!SCDPT2SN1_8400001_18</vt:lpstr>
      <vt:lpstr>SCDPT2SN1!SCDPT2SN1_8400001_19</vt:lpstr>
      <vt:lpstr>SCDPT2SN1!SCDPT2SN1_8400001_2</vt:lpstr>
      <vt:lpstr>SCDPT2SN1!SCDPT2SN1_8400001_20</vt:lpstr>
      <vt:lpstr>SCDPT2SN1!SCDPT2SN1_8400001_21</vt:lpstr>
      <vt:lpstr>SCDPT2SN1!SCDPT2SN1_8400001_22</vt:lpstr>
      <vt:lpstr>SCDPT2SN1!SCDPT2SN1_8400001_23</vt:lpstr>
      <vt:lpstr>SCDPT2SN1!SCDPT2SN1_8400001_3</vt:lpstr>
      <vt:lpstr>SCDPT2SN1!SCDPT2SN1_8400001_4</vt:lpstr>
      <vt:lpstr>SCDPT2SN1!SCDPT2SN1_8400001_5</vt:lpstr>
      <vt:lpstr>SCDPT2SN1!SCDPT2SN1_8400001_6</vt:lpstr>
      <vt:lpstr>SCDPT2SN1!SCDPT2SN1_8400001_7</vt:lpstr>
      <vt:lpstr>SCDPT2SN1!SCDPT2SN1_8400001_8</vt:lpstr>
      <vt:lpstr>SCDPT2SN1!SCDPT2SN1_8400001_9</vt:lpstr>
      <vt:lpstr>SCDPT2SN1!SCDPT2SN1_8499999_10</vt:lpstr>
      <vt:lpstr>SCDPT2SN1!SCDPT2SN1_8499999_11</vt:lpstr>
      <vt:lpstr>SCDPT2SN1!SCDPT2SN1_8499999_12</vt:lpstr>
      <vt:lpstr>SCDPT2SN1!SCDPT2SN1_8499999_13</vt:lpstr>
      <vt:lpstr>SCDPT2SN1!SCDPT2SN1_8499999_14</vt:lpstr>
      <vt:lpstr>SCDPT2SN1!SCDPT2SN1_8499999_15</vt:lpstr>
      <vt:lpstr>SCDPT2SN1!SCDPT2SN1_8499999_16</vt:lpstr>
      <vt:lpstr>SCDPT2SN1!SCDPT2SN1_8499999_17</vt:lpstr>
      <vt:lpstr>SCDPT2SN1!SCDPT2SN1_8499999_18</vt:lpstr>
      <vt:lpstr>SCDPT2SN1!SCDPT2SN1_8499999_19</vt:lpstr>
      <vt:lpstr>SCDPT2SN1!SCDPT2SN1_8499999_8</vt:lpstr>
      <vt:lpstr>SCDPT2SN1!SCDPT2SN1_84BEGIN_1</vt:lpstr>
      <vt:lpstr>SCDPT2SN1!SCDPT2SN1_84BEGIN_10</vt:lpstr>
      <vt:lpstr>SCDPT2SN1!SCDPT2SN1_84BEGIN_11</vt:lpstr>
      <vt:lpstr>SCDPT2SN1!SCDPT2SN1_84BEGIN_12</vt:lpstr>
      <vt:lpstr>SCDPT2SN1!SCDPT2SN1_84BEGIN_13</vt:lpstr>
      <vt:lpstr>SCDPT2SN1!SCDPT2SN1_84BEGIN_14</vt:lpstr>
      <vt:lpstr>SCDPT2SN1!SCDPT2SN1_84BEGIN_15</vt:lpstr>
      <vt:lpstr>SCDPT2SN1!SCDPT2SN1_84BEGIN_16</vt:lpstr>
      <vt:lpstr>SCDPT2SN1!SCDPT2SN1_84BEGIN_17</vt:lpstr>
      <vt:lpstr>SCDPT2SN1!SCDPT2SN1_84BEGIN_18</vt:lpstr>
      <vt:lpstr>SCDPT2SN1!SCDPT2SN1_84BEGIN_19</vt:lpstr>
      <vt:lpstr>SCDPT2SN1!SCDPT2SN1_84BEGIN_2</vt:lpstr>
      <vt:lpstr>SCDPT2SN1!SCDPT2SN1_84BEGIN_20</vt:lpstr>
      <vt:lpstr>SCDPT2SN1!SCDPT2SN1_84BEGIN_21</vt:lpstr>
      <vt:lpstr>SCDPT2SN1!SCDPT2SN1_84BEGIN_22</vt:lpstr>
      <vt:lpstr>SCDPT2SN1!SCDPT2SN1_84BEGIN_23</vt:lpstr>
      <vt:lpstr>SCDPT2SN1!SCDPT2SN1_84BEGIN_3</vt:lpstr>
      <vt:lpstr>SCDPT2SN1!SCDPT2SN1_84BEGIN_4</vt:lpstr>
      <vt:lpstr>SCDPT2SN1!SCDPT2SN1_84BEGIN_5</vt:lpstr>
      <vt:lpstr>SCDPT2SN1!SCDPT2SN1_84BEGIN_6</vt:lpstr>
      <vt:lpstr>SCDPT2SN1!SCDPT2SN1_84BEGIN_7</vt:lpstr>
      <vt:lpstr>SCDPT2SN1!SCDPT2SN1_84BEGIN_8</vt:lpstr>
      <vt:lpstr>SCDPT2SN1!SCDPT2SN1_84BEGIN_9</vt:lpstr>
      <vt:lpstr>SCDPT2SN1!SCDPT2SN1_84ENDIN_10</vt:lpstr>
      <vt:lpstr>SCDPT2SN1!SCDPT2SN1_84ENDIN_11</vt:lpstr>
      <vt:lpstr>SCDPT2SN1!SCDPT2SN1_84ENDIN_12</vt:lpstr>
      <vt:lpstr>SCDPT2SN1!SCDPT2SN1_84ENDIN_13</vt:lpstr>
      <vt:lpstr>SCDPT2SN1!SCDPT2SN1_84ENDIN_14</vt:lpstr>
      <vt:lpstr>SCDPT2SN1!SCDPT2SN1_84ENDIN_15</vt:lpstr>
      <vt:lpstr>SCDPT2SN1!SCDPT2SN1_84ENDIN_16</vt:lpstr>
      <vt:lpstr>SCDPT2SN1!SCDPT2SN1_84ENDIN_17</vt:lpstr>
      <vt:lpstr>SCDPT2SN1!SCDPT2SN1_84ENDIN_18</vt:lpstr>
      <vt:lpstr>SCDPT2SN1!SCDPT2SN1_84ENDIN_19</vt:lpstr>
      <vt:lpstr>SCDPT2SN1!SCDPT2SN1_84ENDIN_2</vt:lpstr>
      <vt:lpstr>SCDPT2SN1!SCDPT2SN1_84ENDIN_20</vt:lpstr>
      <vt:lpstr>SCDPT2SN1!SCDPT2SN1_84ENDIN_21</vt:lpstr>
      <vt:lpstr>SCDPT2SN1!SCDPT2SN1_84ENDIN_22</vt:lpstr>
      <vt:lpstr>SCDPT2SN1!SCDPT2SN1_84ENDIN_23</vt:lpstr>
      <vt:lpstr>SCDPT2SN1!SCDPT2SN1_84ENDIN_3</vt:lpstr>
      <vt:lpstr>SCDPT2SN1!SCDPT2SN1_84ENDIN_4</vt:lpstr>
      <vt:lpstr>SCDPT2SN1!SCDPT2SN1_84ENDIN_5</vt:lpstr>
      <vt:lpstr>SCDPT2SN1!SCDPT2SN1_84ENDIN_6</vt:lpstr>
      <vt:lpstr>SCDPT2SN1!SCDPT2SN1_84ENDIN_7</vt:lpstr>
      <vt:lpstr>SCDPT2SN1!SCDPT2SN1_84ENDIN_8</vt:lpstr>
      <vt:lpstr>SCDPT2SN1!SCDPT2SN1_84ENDIN_9</vt:lpstr>
      <vt:lpstr>SCDPT2SN1!SCDPT2SN1_8500000_Range</vt:lpstr>
      <vt:lpstr>SCDPT2SN1!SCDPT2SN1_8599999_10</vt:lpstr>
      <vt:lpstr>SCDPT2SN1!SCDPT2SN1_8599999_11</vt:lpstr>
      <vt:lpstr>SCDPT2SN1!SCDPT2SN1_8599999_12</vt:lpstr>
      <vt:lpstr>SCDPT2SN1!SCDPT2SN1_8599999_13</vt:lpstr>
      <vt:lpstr>SCDPT2SN1!SCDPT2SN1_8599999_14</vt:lpstr>
      <vt:lpstr>SCDPT2SN1!SCDPT2SN1_8599999_15</vt:lpstr>
      <vt:lpstr>SCDPT2SN1!SCDPT2SN1_8599999_16</vt:lpstr>
      <vt:lpstr>SCDPT2SN1!SCDPT2SN1_8599999_17</vt:lpstr>
      <vt:lpstr>SCDPT2SN1!SCDPT2SN1_8599999_18</vt:lpstr>
      <vt:lpstr>SCDPT2SN1!SCDPT2SN1_8599999_19</vt:lpstr>
      <vt:lpstr>SCDPT2SN1!SCDPT2SN1_8599999_8</vt:lpstr>
      <vt:lpstr>SCDPT2SN1!SCDPT2SN1_85BEGIN_1</vt:lpstr>
      <vt:lpstr>SCDPT2SN1!SCDPT2SN1_85BEGIN_10</vt:lpstr>
      <vt:lpstr>SCDPT2SN1!SCDPT2SN1_85BEGIN_11</vt:lpstr>
      <vt:lpstr>SCDPT2SN1!SCDPT2SN1_85BEGIN_12</vt:lpstr>
      <vt:lpstr>SCDPT2SN1!SCDPT2SN1_85BEGIN_13</vt:lpstr>
      <vt:lpstr>SCDPT2SN1!SCDPT2SN1_85BEGIN_14</vt:lpstr>
      <vt:lpstr>SCDPT2SN1!SCDPT2SN1_85BEGIN_15</vt:lpstr>
      <vt:lpstr>SCDPT2SN1!SCDPT2SN1_85BEGIN_16</vt:lpstr>
      <vt:lpstr>SCDPT2SN1!SCDPT2SN1_85BEGIN_17</vt:lpstr>
      <vt:lpstr>SCDPT2SN1!SCDPT2SN1_85BEGIN_18</vt:lpstr>
      <vt:lpstr>SCDPT2SN1!SCDPT2SN1_85BEGIN_19</vt:lpstr>
      <vt:lpstr>SCDPT2SN1!SCDPT2SN1_85BEGIN_2</vt:lpstr>
      <vt:lpstr>SCDPT2SN1!SCDPT2SN1_85BEGIN_20</vt:lpstr>
      <vt:lpstr>SCDPT2SN1!SCDPT2SN1_85BEGIN_21</vt:lpstr>
      <vt:lpstr>SCDPT2SN1!SCDPT2SN1_85BEGIN_22</vt:lpstr>
      <vt:lpstr>SCDPT2SN1!SCDPT2SN1_85BEGIN_23</vt:lpstr>
      <vt:lpstr>SCDPT2SN1!SCDPT2SN1_85BEGIN_3</vt:lpstr>
      <vt:lpstr>SCDPT2SN1!SCDPT2SN1_85BEGIN_4</vt:lpstr>
      <vt:lpstr>SCDPT2SN1!SCDPT2SN1_85BEGIN_5</vt:lpstr>
      <vt:lpstr>SCDPT2SN1!SCDPT2SN1_85BEGIN_6</vt:lpstr>
      <vt:lpstr>SCDPT2SN1!SCDPT2SN1_85BEGIN_7</vt:lpstr>
      <vt:lpstr>SCDPT2SN1!SCDPT2SN1_85BEGIN_8</vt:lpstr>
      <vt:lpstr>SCDPT2SN1!SCDPT2SN1_85BEGIN_9</vt:lpstr>
      <vt:lpstr>SCDPT2SN1!SCDPT2SN1_85ENDIN_10</vt:lpstr>
      <vt:lpstr>SCDPT2SN1!SCDPT2SN1_85ENDIN_11</vt:lpstr>
      <vt:lpstr>SCDPT2SN1!SCDPT2SN1_85ENDIN_12</vt:lpstr>
      <vt:lpstr>SCDPT2SN1!SCDPT2SN1_85ENDIN_13</vt:lpstr>
      <vt:lpstr>SCDPT2SN1!SCDPT2SN1_85ENDIN_14</vt:lpstr>
      <vt:lpstr>SCDPT2SN1!SCDPT2SN1_85ENDIN_15</vt:lpstr>
      <vt:lpstr>SCDPT2SN1!SCDPT2SN1_85ENDIN_16</vt:lpstr>
      <vt:lpstr>SCDPT2SN1!SCDPT2SN1_85ENDIN_17</vt:lpstr>
      <vt:lpstr>SCDPT2SN1!SCDPT2SN1_85ENDIN_18</vt:lpstr>
      <vt:lpstr>SCDPT2SN1!SCDPT2SN1_85ENDIN_19</vt:lpstr>
      <vt:lpstr>SCDPT2SN1!SCDPT2SN1_85ENDIN_2</vt:lpstr>
      <vt:lpstr>SCDPT2SN1!SCDPT2SN1_85ENDIN_20</vt:lpstr>
      <vt:lpstr>SCDPT2SN1!SCDPT2SN1_85ENDIN_21</vt:lpstr>
      <vt:lpstr>SCDPT2SN1!SCDPT2SN1_85ENDIN_22</vt:lpstr>
      <vt:lpstr>SCDPT2SN1!SCDPT2SN1_85ENDIN_23</vt:lpstr>
      <vt:lpstr>SCDPT2SN1!SCDPT2SN1_85ENDIN_3</vt:lpstr>
      <vt:lpstr>SCDPT2SN1!SCDPT2SN1_85ENDIN_4</vt:lpstr>
      <vt:lpstr>SCDPT2SN1!SCDPT2SN1_85ENDIN_5</vt:lpstr>
      <vt:lpstr>SCDPT2SN1!SCDPT2SN1_85ENDIN_6</vt:lpstr>
      <vt:lpstr>SCDPT2SN1!SCDPT2SN1_85ENDIN_7</vt:lpstr>
      <vt:lpstr>SCDPT2SN1!SCDPT2SN1_85ENDIN_8</vt:lpstr>
      <vt:lpstr>SCDPT2SN1!SCDPT2SN1_85ENDIN_9</vt:lpstr>
      <vt:lpstr>SCDPT2SN1!SCDPT2SN1_8999999_10</vt:lpstr>
      <vt:lpstr>SCDPT2SN1!SCDPT2SN1_8999999_11</vt:lpstr>
      <vt:lpstr>SCDPT2SN1!SCDPT2SN1_8999999_12</vt:lpstr>
      <vt:lpstr>SCDPT2SN1!SCDPT2SN1_8999999_13</vt:lpstr>
      <vt:lpstr>SCDPT2SN1!SCDPT2SN1_8999999_14</vt:lpstr>
      <vt:lpstr>SCDPT2SN1!SCDPT2SN1_8999999_15</vt:lpstr>
      <vt:lpstr>SCDPT2SN1!SCDPT2SN1_8999999_16</vt:lpstr>
      <vt:lpstr>SCDPT2SN1!SCDPT2SN1_8999999_17</vt:lpstr>
      <vt:lpstr>SCDPT2SN1!SCDPT2SN1_8999999_18</vt:lpstr>
      <vt:lpstr>SCDPT2SN1!SCDPT2SN1_8999999_19</vt:lpstr>
      <vt:lpstr>SCDPT2SN1!SCDPT2SN1_8999999_8</vt:lpstr>
      <vt:lpstr>SCDPT2SN2!SCDPT2SN2_9000000_Range</vt:lpstr>
      <vt:lpstr>SCDPT2SN2!SCDPT2SN2_9000001_1</vt:lpstr>
      <vt:lpstr>SCDPT2SN2!SCDPT2SN2_9000001_10</vt:lpstr>
      <vt:lpstr>SCDPT2SN2!SCDPT2SN2_9000001_11</vt:lpstr>
      <vt:lpstr>SCDPT2SN2!SCDPT2SN2_9000001_12</vt:lpstr>
      <vt:lpstr>SCDPT2SN2!SCDPT2SN2_9000001_13</vt:lpstr>
      <vt:lpstr>SCDPT2SN2!SCDPT2SN2_9000001_14</vt:lpstr>
      <vt:lpstr>SCDPT2SN2!SCDPT2SN2_9000001_15</vt:lpstr>
      <vt:lpstr>SCDPT2SN2!SCDPT2SN2_9000001_16</vt:lpstr>
      <vt:lpstr>SCDPT2SN2!SCDPT2SN2_9000001_17</vt:lpstr>
      <vt:lpstr>SCDPT2SN2!SCDPT2SN2_9000001_18</vt:lpstr>
      <vt:lpstr>SCDPT2SN2!SCDPT2SN2_9000001_19</vt:lpstr>
      <vt:lpstr>SCDPT2SN2!SCDPT2SN2_9000001_2</vt:lpstr>
      <vt:lpstr>SCDPT2SN2!SCDPT2SN2_9000001_20</vt:lpstr>
      <vt:lpstr>SCDPT2SN2!SCDPT2SN2_9000001_3</vt:lpstr>
      <vt:lpstr>SCDPT2SN2!SCDPT2SN2_9000001_4</vt:lpstr>
      <vt:lpstr>SCDPT2SN2!SCDPT2SN2_9000001_5</vt:lpstr>
      <vt:lpstr>SCDPT2SN2!SCDPT2SN2_9000001_6</vt:lpstr>
      <vt:lpstr>SCDPT2SN2!SCDPT2SN2_9000001_7</vt:lpstr>
      <vt:lpstr>SCDPT2SN2!SCDPT2SN2_9000001_8</vt:lpstr>
      <vt:lpstr>SCDPT2SN2!SCDPT2SN2_9000001_9</vt:lpstr>
      <vt:lpstr>SCDPT2SN2!SCDPT2SN2_9099999_10</vt:lpstr>
      <vt:lpstr>SCDPT2SN2!SCDPT2SN2_9099999_11</vt:lpstr>
      <vt:lpstr>SCDPT2SN2!SCDPT2SN2_9099999_12</vt:lpstr>
      <vt:lpstr>SCDPT2SN2!SCDPT2SN2_9099999_13</vt:lpstr>
      <vt:lpstr>SCDPT2SN2!SCDPT2SN2_9099999_14</vt:lpstr>
      <vt:lpstr>SCDPT2SN2!SCDPT2SN2_9099999_15</vt:lpstr>
      <vt:lpstr>SCDPT2SN2!SCDPT2SN2_9099999_16</vt:lpstr>
      <vt:lpstr>SCDPT2SN2!SCDPT2SN2_9099999_6</vt:lpstr>
      <vt:lpstr>SCDPT2SN2!SCDPT2SN2_9099999_8</vt:lpstr>
      <vt:lpstr>SCDPT2SN2!SCDPT2SN2_9099999_9</vt:lpstr>
      <vt:lpstr>SCDPT2SN2!SCDPT2SN2_90BEGIN_1</vt:lpstr>
      <vt:lpstr>SCDPT2SN2!SCDPT2SN2_90BEGIN_10</vt:lpstr>
      <vt:lpstr>SCDPT2SN2!SCDPT2SN2_90BEGIN_11</vt:lpstr>
      <vt:lpstr>SCDPT2SN2!SCDPT2SN2_90BEGIN_12</vt:lpstr>
      <vt:lpstr>SCDPT2SN2!SCDPT2SN2_90BEGIN_13</vt:lpstr>
      <vt:lpstr>SCDPT2SN2!SCDPT2SN2_90BEGIN_14</vt:lpstr>
      <vt:lpstr>SCDPT2SN2!SCDPT2SN2_90BEGIN_15</vt:lpstr>
      <vt:lpstr>SCDPT2SN2!SCDPT2SN2_90BEGIN_16</vt:lpstr>
      <vt:lpstr>SCDPT2SN2!SCDPT2SN2_90BEGIN_17</vt:lpstr>
      <vt:lpstr>SCDPT2SN2!SCDPT2SN2_90BEGIN_18</vt:lpstr>
      <vt:lpstr>SCDPT2SN2!SCDPT2SN2_90BEGIN_19</vt:lpstr>
      <vt:lpstr>SCDPT2SN2!SCDPT2SN2_90BEGIN_2</vt:lpstr>
      <vt:lpstr>SCDPT2SN2!SCDPT2SN2_90BEGIN_20</vt:lpstr>
      <vt:lpstr>SCDPT2SN2!SCDPT2SN2_90BEGIN_3</vt:lpstr>
      <vt:lpstr>SCDPT2SN2!SCDPT2SN2_90BEGIN_4</vt:lpstr>
      <vt:lpstr>SCDPT2SN2!SCDPT2SN2_90BEGIN_5</vt:lpstr>
      <vt:lpstr>SCDPT2SN2!SCDPT2SN2_90BEGIN_6</vt:lpstr>
      <vt:lpstr>SCDPT2SN2!SCDPT2SN2_90BEGIN_7</vt:lpstr>
      <vt:lpstr>SCDPT2SN2!SCDPT2SN2_90BEGIN_8</vt:lpstr>
      <vt:lpstr>SCDPT2SN2!SCDPT2SN2_90BEGIN_9</vt:lpstr>
      <vt:lpstr>SCDPT2SN2!SCDPT2SN2_90ENDIN_10</vt:lpstr>
      <vt:lpstr>SCDPT2SN2!SCDPT2SN2_90ENDIN_11</vt:lpstr>
      <vt:lpstr>SCDPT2SN2!SCDPT2SN2_90ENDIN_12</vt:lpstr>
      <vt:lpstr>SCDPT2SN2!SCDPT2SN2_90ENDIN_13</vt:lpstr>
      <vt:lpstr>SCDPT2SN2!SCDPT2SN2_90ENDIN_14</vt:lpstr>
      <vt:lpstr>SCDPT2SN2!SCDPT2SN2_90ENDIN_15</vt:lpstr>
      <vt:lpstr>SCDPT2SN2!SCDPT2SN2_90ENDIN_16</vt:lpstr>
      <vt:lpstr>SCDPT2SN2!SCDPT2SN2_90ENDIN_17</vt:lpstr>
      <vt:lpstr>SCDPT2SN2!SCDPT2SN2_90ENDIN_18</vt:lpstr>
      <vt:lpstr>SCDPT2SN2!SCDPT2SN2_90ENDIN_19</vt:lpstr>
      <vt:lpstr>SCDPT2SN2!SCDPT2SN2_90ENDIN_2</vt:lpstr>
      <vt:lpstr>SCDPT2SN2!SCDPT2SN2_90ENDIN_20</vt:lpstr>
      <vt:lpstr>SCDPT2SN2!SCDPT2SN2_90ENDIN_3</vt:lpstr>
      <vt:lpstr>SCDPT2SN2!SCDPT2SN2_90ENDIN_4</vt:lpstr>
      <vt:lpstr>SCDPT2SN2!SCDPT2SN2_90ENDIN_5</vt:lpstr>
      <vt:lpstr>SCDPT2SN2!SCDPT2SN2_90ENDIN_6</vt:lpstr>
      <vt:lpstr>SCDPT2SN2!SCDPT2SN2_90ENDIN_7</vt:lpstr>
      <vt:lpstr>SCDPT2SN2!SCDPT2SN2_90ENDIN_8</vt:lpstr>
      <vt:lpstr>SCDPT2SN2!SCDPT2SN2_90ENDIN_9</vt:lpstr>
      <vt:lpstr>SCDPT2SN2!SCDPT2SN2_9100000_Range</vt:lpstr>
      <vt:lpstr>SCDPT2SN2!SCDPT2SN2_9100001_1</vt:lpstr>
      <vt:lpstr>SCDPT2SN2!SCDPT2SN2_9100001_10</vt:lpstr>
      <vt:lpstr>SCDPT2SN2!SCDPT2SN2_9100001_11</vt:lpstr>
      <vt:lpstr>SCDPT2SN2!SCDPT2SN2_9100001_12</vt:lpstr>
      <vt:lpstr>SCDPT2SN2!SCDPT2SN2_9100001_13</vt:lpstr>
      <vt:lpstr>SCDPT2SN2!SCDPT2SN2_9100001_14</vt:lpstr>
      <vt:lpstr>SCDPT2SN2!SCDPT2SN2_9100001_15</vt:lpstr>
      <vt:lpstr>SCDPT2SN2!SCDPT2SN2_9100001_16</vt:lpstr>
      <vt:lpstr>SCDPT2SN2!SCDPT2SN2_9100001_17</vt:lpstr>
      <vt:lpstr>SCDPT2SN2!SCDPT2SN2_9100001_18</vt:lpstr>
      <vt:lpstr>SCDPT2SN2!SCDPT2SN2_9100001_19</vt:lpstr>
      <vt:lpstr>SCDPT2SN2!SCDPT2SN2_9100001_2</vt:lpstr>
      <vt:lpstr>SCDPT2SN2!SCDPT2SN2_9100001_20</vt:lpstr>
      <vt:lpstr>SCDPT2SN2!SCDPT2SN2_9100001_3</vt:lpstr>
      <vt:lpstr>SCDPT2SN2!SCDPT2SN2_9100001_4</vt:lpstr>
      <vt:lpstr>SCDPT2SN2!SCDPT2SN2_9100001_5</vt:lpstr>
      <vt:lpstr>SCDPT2SN2!SCDPT2SN2_9100001_6</vt:lpstr>
      <vt:lpstr>SCDPT2SN2!SCDPT2SN2_9100001_7</vt:lpstr>
      <vt:lpstr>SCDPT2SN2!SCDPT2SN2_9100001_8</vt:lpstr>
      <vt:lpstr>SCDPT2SN2!SCDPT2SN2_9100001_9</vt:lpstr>
      <vt:lpstr>SCDPT2SN2!SCDPT2SN2_9199999_10</vt:lpstr>
      <vt:lpstr>SCDPT2SN2!SCDPT2SN2_9199999_11</vt:lpstr>
      <vt:lpstr>SCDPT2SN2!SCDPT2SN2_9199999_12</vt:lpstr>
      <vt:lpstr>SCDPT2SN2!SCDPT2SN2_9199999_13</vt:lpstr>
      <vt:lpstr>SCDPT2SN2!SCDPT2SN2_9199999_14</vt:lpstr>
      <vt:lpstr>SCDPT2SN2!SCDPT2SN2_9199999_15</vt:lpstr>
      <vt:lpstr>SCDPT2SN2!SCDPT2SN2_9199999_16</vt:lpstr>
      <vt:lpstr>SCDPT2SN2!SCDPT2SN2_9199999_6</vt:lpstr>
      <vt:lpstr>SCDPT2SN2!SCDPT2SN2_9199999_8</vt:lpstr>
      <vt:lpstr>SCDPT2SN2!SCDPT2SN2_9199999_9</vt:lpstr>
      <vt:lpstr>SCDPT2SN2!SCDPT2SN2_91BEGIN_1</vt:lpstr>
      <vt:lpstr>SCDPT2SN2!SCDPT2SN2_91BEGIN_10</vt:lpstr>
      <vt:lpstr>SCDPT2SN2!SCDPT2SN2_91BEGIN_11</vt:lpstr>
      <vt:lpstr>SCDPT2SN2!SCDPT2SN2_91BEGIN_12</vt:lpstr>
      <vt:lpstr>SCDPT2SN2!SCDPT2SN2_91BEGIN_13</vt:lpstr>
      <vt:lpstr>SCDPT2SN2!SCDPT2SN2_91BEGIN_14</vt:lpstr>
      <vt:lpstr>SCDPT2SN2!SCDPT2SN2_91BEGIN_15</vt:lpstr>
      <vt:lpstr>SCDPT2SN2!SCDPT2SN2_91BEGIN_16</vt:lpstr>
      <vt:lpstr>SCDPT2SN2!SCDPT2SN2_91BEGIN_17</vt:lpstr>
      <vt:lpstr>SCDPT2SN2!SCDPT2SN2_91BEGIN_18</vt:lpstr>
      <vt:lpstr>SCDPT2SN2!SCDPT2SN2_91BEGIN_19</vt:lpstr>
      <vt:lpstr>SCDPT2SN2!SCDPT2SN2_91BEGIN_2</vt:lpstr>
      <vt:lpstr>SCDPT2SN2!SCDPT2SN2_91BEGIN_20</vt:lpstr>
      <vt:lpstr>SCDPT2SN2!SCDPT2SN2_91BEGIN_3</vt:lpstr>
      <vt:lpstr>SCDPT2SN2!SCDPT2SN2_91BEGIN_4</vt:lpstr>
      <vt:lpstr>SCDPT2SN2!SCDPT2SN2_91BEGIN_5</vt:lpstr>
      <vt:lpstr>SCDPT2SN2!SCDPT2SN2_91BEGIN_6</vt:lpstr>
      <vt:lpstr>SCDPT2SN2!SCDPT2SN2_91BEGIN_7</vt:lpstr>
      <vt:lpstr>SCDPT2SN2!SCDPT2SN2_91BEGIN_8</vt:lpstr>
      <vt:lpstr>SCDPT2SN2!SCDPT2SN2_91BEGIN_9</vt:lpstr>
      <vt:lpstr>SCDPT2SN2!SCDPT2SN2_91ENDIN_10</vt:lpstr>
      <vt:lpstr>SCDPT2SN2!SCDPT2SN2_91ENDIN_11</vt:lpstr>
      <vt:lpstr>SCDPT2SN2!SCDPT2SN2_91ENDIN_12</vt:lpstr>
      <vt:lpstr>SCDPT2SN2!SCDPT2SN2_91ENDIN_13</vt:lpstr>
      <vt:lpstr>SCDPT2SN2!SCDPT2SN2_91ENDIN_14</vt:lpstr>
      <vt:lpstr>SCDPT2SN2!SCDPT2SN2_91ENDIN_15</vt:lpstr>
      <vt:lpstr>SCDPT2SN2!SCDPT2SN2_91ENDIN_16</vt:lpstr>
      <vt:lpstr>SCDPT2SN2!SCDPT2SN2_91ENDIN_17</vt:lpstr>
      <vt:lpstr>SCDPT2SN2!SCDPT2SN2_91ENDIN_18</vt:lpstr>
      <vt:lpstr>SCDPT2SN2!SCDPT2SN2_91ENDIN_19</vt:lpstr>
      <vt:lpstr>SCDPT2SN2!SCDPT2SN2_91ENDIN_2</vt:lpstr>
      <vt:lpstr>SCDPT2SN2!SCDPT2SN2_91ENDIN_20</vt:lpstr>
      <vt:lpstr>SCDPT2SN2!SCDPT2SN2_91ENDIN_3</vt:lpstr>
      <vt:lpstr>SCDPT2SN2!SCDPT2SN2_91ENDIN_4</vt:lpstr>
      <vt:lpstr>SCDPT2SN2!SCDPT2SN2_91ENDIN_5</vt:lpstr>
      <vt:lpstr>SCDPT2SN2!SCDPT2SN2_91ENDIN_6</vt:lpstr>
      <vt:lpstr>SCDPT2SN2!SCDPT2SN2_91ENDIN_7</vt:lpstr>
      <vt:lpstr>SCDPT2SN2!SCDPT2SN2_91ENDIN_8</vt:lpstr>
      <vt:lpstr>SCDPT2SN2!SCDPT2SN2_91ENDIN_9</vt:lpstr>
      <vt:lpstr>SCDPT2SN2!SCDPT2SN2_9200000_Range</vt:lpstr>
      <vt:lpstr>SCDPT2SN2!SCDPT2SN2_9200001_1</vt:lpstr>
      <vt:lpstr>SCDPT2SN2!SCDPT2SN2_9200001_10</vt:lpstr>
      <vt:lpstr>SCDPT2SN2!SCDPT2SN2_9200001_11</vt:lpstr>
      <vt:lpstr>SCDPT2SN2!SCDPT2SN2_9200001_12</vt:lpstr>
      <vt:lpstr>SCDPT2SN2!SCDPT2SN2_9200001_13</vt:lpstr>
      <vt:lpstr>SCDPT2SN2!SCDPT2SN2_9200001_14</vt:lpstr>
      <vt:lpstr>SCDPT2SN2!SCDPT2SN2_9200001_15</vt:lpstr>
      <vt:lpstr>SCDPT2SN2!SCDPT2SN2_9200001_16</vt:lpstr>
      <vt:lpstr>SCDPT2SN2!SCDPT2SN2_9200001_17</vt:lpstr>
      <vt:lpstr>SCDPT2SN2!SCDPT2SN2_9200001_18</vt:lpstr>
      <vt:lpstr>SCDPT2SN2!SCDPT2SN2_9200001_19</vt:lpstr>
      <vt:lpstr>SCDPT2SN2!SCDPT2SN2_9200001_2</vt:lpstr>
      <vt:lpstr>SCDPT2SN2!SCDPT2SN2_9200001_20</vt:lpstr>
      <vt:lpstr>SCDPT2SN2!SCDPT2SN2_9200001_3</vt:lpstr>
      <vt:lpstr>SCDPT2SN2!SCDPT2SN2_9200001_4</vt:lpstr>
      <vt:lpstr>SCDPT2SN2!SCDPT2SN2_9200001_5</vt:lpstr>
      <vt:lpstr>SCDPT2SN2!SCDPT2SN2_9200001_6</vt:lpstr>
      <vt:lpstr>SCDPT2SN2!SCDPT2SN2_9200001_7</vt:lpstr>
      <vt:lpstr>SCDPT2SN2!SCDPT2SN2_9200001_8</vt:lpstr>
      <vt:lpstr>SCDPT2SN2!SCDPT2SN2_9200001_9</vt:lpstr>
      <vt:lpstr>SCDPT2SN2!SCDPT2SN2_9299999_10</vt:lpstr>
      <vt:lpstr>SCDPT2SN2!SCDPT2SN2_9299999_11</vt:lpstr>
      <vt:lpstr>SCDPT2SN2!SCDPT2SN2_9299999_12</vt:lpstr>
      <vt:lpstr>SCDPT2SN2!SCDPT2SN2_9299999_13</vt:lpstr>
      <vt:lpstr>SCDPT2SN2!SCDPT2SN2_9299999_14</vt:lpstr>
      <vt:lpstr>SCDPT2SN2!SCDPT2SN2_9299999_15</vt:lpstr>
      <vt:lpstr>SCDPT2SN2!SCDPT2SN2_9299999_16</vt:lpstr>
      <vt:lpstr>SCDPT2SN2!SCDPT2SN2_9299999_6</vt:lpstr>
      <vt:lpstr>SCDPT2SN2!SCDPT2SN2_9299999_8</vt:lpstr>
      <vt:lpstr>SCDPT2SN2!SCDPT2SN2_9299999_9</vt:lpstr>
      <vt:lpstr>SCDPT2SN2!SCDPT2SN2_92BEGIN_1</vt:lpstr>
      <vt:lpstr>SCDPT2SN2!SCDPT2SN2_92BEGIN_10</vt:lpstr>
      <vt:lpstr>SCDPT2SN2!SCDPT2SN2_92BEGIN_11</vt:lpstr>
      <vt:lpstr>SCDPT2SN2!SCDPT2SN2_92BEGIN_12</vt:lpstr>
      <vt:lpstr>SCDPT2SN2!SCDPT2SN2_92BEGIN_13</vt:lpstr>
      <vt:lpstr>SCDPT2SN2!SCDPT2SN2_92BEGIN_14</vt:lpstr>
      <vt:lpstr>SCDPT2SN2!SCDPT2SN2_92BEGIN_15</vt:lpstr>
      <vt:lpstr>SCDPT2SN2!SCDPT2SN2_92BEGIN_16</vt:lpstr>
      <vt:lpstr>SCDPT2SN2!SCDPT2SN2_92BEGIN_17</vt:lpstr>
      <vt:lpstr>SCDPT2SN2!SCDPT2SN2_92BEGIN_18</vt:lpstr>
      <vt:lpstr>SCDPT2SN2!SCDPT2SN2_92BEGIN_19</vt:lpstr>
      <vt:lpstr>SCDPT2SN2!SCDPT2SN2_92BEGIN_2</vt:lpstr>
      <vt:lpstr>SCDPT2SN2!SCDPT2SN2_92BEGIN_20</vt:lpstr>
      <vt:lpstr>SCDPT2SN2!SCDPT2SN2_92BEGIN_3</vt:lpstr>
      <vt:lpstr>SCDPT2SN2!SCDPT2SN2_92BEGIN_4</vt:lpstr>
      <vt:lpstr>SCDPT2SN2!SCDPT2SN2_92BEGIN_5</vt:lpstr>
      <vt:lpstr>SCDPT2SN2!SCDPT2SN2_92BEGIN_6</vt:lpstr>
      <vt:lpstr>SCDPT2SN2!SCDPT2SN2_92BEGIN_7</vt:lpstr>
      <vt:lpstr>SCDPT2SN2!SCDPT2SN2_92BEGIN_8</vt:lpstr>
      <vt:lpstr>SCDPT2SN2!SCDPT2SN2_92BEGIN_9</vt:lpstr>
      <vt:lpstr>SCDPT2SN2!SCDPT2SN2_92ENDIN_10</vt:lpstr>
      <vt:lpstr>SCDPT2SN2!SCDPT2SN2_92ENDIN_11</vt:lpstr>
      <vt:lpstr>SCDPT2SN2!SCDPT2SN2_92ENDIN_12</vt:lpstr>
      <vt:lpstr>SCDPT2SN2!SCDPT2SN2_92ENDIN_13</vt:lpstr>
      <vt:lpstr>SCDPT2SN2!SCDPT2SN2_92ENDIN_14</vt:lpstr>
      <vt:lpstr>SCDPT2SN2!SCDPT2SN2_92ENDIN_15</vt:lpstr>
      <vt:lpstr>SCDPT2SN2!SCDPT2SN2_92ENDIN_16</vt:lpstr>
      <vt:lpstr>SCDPT2SN2!SCDPT2SN2_92ENDIN_17</vt:lpstr>
      <vt:lpstr>SCDPT2SN2!SCDPT2SN2_92ENDIN_18</vt:lpstr>
      <vt:lpstr>SCDPT2SN2!SCDPT2SN2_92ENDIN_19</vt:lpstr>
      <vt:lpstr>SCDPT2SN2!SCDPT2SN2_92ENDIN_2</vt:lpstr>
      <vt:lpstr>SCDPT2SN2!SCDPT2SN2_92ENDIN_20</vt:lpstr>
      <vt:lpstr>SCDPT2SN2!SCDPT2SN2_92ENDIN_3</vt:lpstr>
      <vt:lpstr>SCDPT2SN2!SCDPT2SN2_92ENDIN_4</vt:lpstr>
      <vt:lpstr>SCDPT2SN2!SCDPT2SN2_92ENDIN_5</vt:lpstr>
      <vt:lpstr>SCDPT2SN2!SCDPT2SN2_92ENDIN_6</vt:lpstr>
      <vt:lpstr>SCDPT2SN2!SCDPT2SN2_92ENDIN_7</vt:lpstr>
      <vt:lpstr>SCDPT2SN2!SCDPT2SN2_92ENDIN_8</vt:lpstr>
      <vt:lpstr>SCDPT2SN2!SCDPT2SN2_92ENDIN_9</vt:lpstr>
      <vt:lpstr>SCDPT2SN2!SCDPT2SN2_9300000_Range</vt:lpstr>
      <vt:lpstr>SCDPT2SN2!SCDPT2SN2_9300001_1</vt:lpstr>
      <vt:lpstr>SCDPT2SN2!SCDPT2SN2_9300001_10</vt:lpstr>
      <vt:lpstr>SCDPT2SN2!SCDPT2SN2_9300001_11</vt:lpstr>
      <vt:lpstr>SCDPT2SN2!SCDPT2SN2_9300001_12</vt:lpstr>
      <vt:lpstr>SCDPT2SN2!SCDPT2SN2_9300001_13</vt:lpstr>
      <vt:lpstr>SCDPT2SN2!SCDPT2SN2_9300001_14</vt:lpstr>
      <vt:lpstr>SCDPT2SN2!SCDPT2SN2_9300001_15</vt:lpstr>
      <vt:lpstr>SCDPT2SN2!SCDPT2SN2_9300001_16</vt:lpstr>
      <vt:lpstr>SCDPT2SN2!SCDPT2SN2_9300001_17</vt:lpstr>
      <vt:lpstr>SCDPT2SN2!SCDPT2SN2_9300001_18</vt:lpstr>
      <vt:lpstr>SCDPT2SN2!SCDPT2SN2_9300001_19</vt:lpstr>
      <vt:lpstr>SCDPT2SN2!SCDPT2SN2_9300001_2</vt:lpstr>
      <vt:lpstr>SCDPT2SN2!SCDPT2SN2_9300001_20</vt:lpstr>
      <vt:lpstr>SCDPT2SN2!SCDPT2SN2_9300001_3</vt:lpstr>
      <vt:lpstr>SCDPT2SN2!SCDPT2SN2_9300001_4</vt:lpstr>
      <vt:lpstr>SCDPT2SN2!SCDPT2SN2_9300001_5</vt:lpstr>
      <vt:lpstr>SCDPT2SN2!SCDPT2SN2_9300001_6</vt:lpstr>
      <vt:lpstr>SCDPT2SN2!SCDPT2SN2_9300001_7</vt:lpstr>
      <vt:lpstr>SCDPT2SN2!SCDPT2SN2_9300001_8</vt:lpstr>
      <vt:lpstr>SCDPT2SN2!SCDPT2SN2_9300001_9</vt:lpstr>
      <vt:lpstr>SCDPT2SN2!SCDPT2SN2_9399999_10</vt:lpstr>
      <vt:lpstr>SCDPT2SN2!SCDPT2SN2_9399999_11</vt:lpstr>
      <vt:lpstr>SCDPT2SN2!SCDPT2SN2_9399999_12</vt:lpstr>
      <vt:lpstr>SCDPT2SN2!SCDPT2SN2_9399999_13</vt:lpstr>
      <vt:lpstr>SCDPT2SN2!SCDPT2SN2_9399999_14</vt:lpstr>
      <vt:lpstr>SCDPT2SN2!SCDPT2SN2_9399999_15</vt:lpstr>
      <vt:lpstr>SCDPT2SN2!SCDPT2SN2_9399999_16</vt:lpstr>
      <vt:lpstr>SCDPT2SN2!SCDPT2SN2_9399999_6</vt:lpstr>
      <vt:lpstr>SCDPT2SN2!SCDPT2SN2_9399999_8</vt:lpstr>
      <vt:lpstr>SCDPT2SN2!SCDPT2SN2_9399999_9</vt:lpstr>
      <vt:lpstr>SCDPT2SN2!SCDPT2SN2_93BEGIN_1</vt:lpstr>
      <vt:lpstr>SCDPT2SN2!SCDPT2SN2_93BEGIN_10</vt:lpstr>
      <vt:lpstr>SCDPT2SN2!SCDPT2SN2_93BEGIN_11</vt:lpstr>
      <vt:lpstr>SCDPT2SN2!SCDPT2SN2_93BEGIN_12</vt:lpstr>
      <vt:lpstr>SCDPT2SN2!SCDPT2SN2_93BEGIN_13</vt:lpstr>
      <vt:lpstr>SCDPT2SN2!SCDPT2SN2_93BEGIN_14</vt:lpstr>
      <vt:lpstr>SCDPT2SN2!SCDPT2SN2_93BEGIN_15</vt:lpstr>
      <vt:lpstr>SCDPT2SN2!SCDPT2SN2_93BEGIN_16</vt:lpstr>
      <vt:lpstr>SCDPT2SN2!SCDPT2SN2_93BEGIN_17</vt:lpstr>
      <vt:lpstr>SCDPT2SN2!SCDPT2SN2_93BEGIN_18</vt:lpstr>
      <vt:lpstr>SCDPT2SN2!SCDPT2SN2_93BEGIN_19</vt:lpstr>
      <vt:lpstr>SCDPT2SN2!SCDPT2SN2_93BEGIN_2</vt:lpstr>
      <vt:lpstr>SCDPT2SN2!SCDPT2SN2_93BEGIN_20</vt:lpstr>
      <vt:lpstr>SCDPT2SN2!SCDPT2SN2_93BEGIN_3</vt:lpstr>
      <vt:lpstr>SCDPT2SN2!SCDPT2SN2_93BEGIN_4</vt:lpstr>
      <vt:lpstr>SCDPT2SN2!SCDPT2SN2_93BEGIN_5</vt:lpstr>
      <vt:lpstr>SCDPT2SN2!SCDPT2SN2_93BEGIN_6</vt:lpstr>
      <vt:lpstr>SCDPT2SN2!SCDPT2SN2_93BEGIN_7</vt:lpstr>
      <vt:lpstr>SCDPT2SN2!SCDPT2SN2_93BEGIN_8</vt:lpstr>
      <vt:lpstr>SCDPT2SN2!SCDPT2SN2_93BEGIN_9</vt:lpstr>
      <vt:lpstr>SCDPT2SN2!SCDPT2SN2_93ENDIN_10</vt:lpstr>
      <vt:lpstr>SCDPT2SN2!SCDPT2SN2_93ENDIN_11</vt:lpstr>
      <vt:lpstr>SCDPT2SN2!SCDPT2SN2_93ENDIN_12</vt:lpstr>
      <vt:lpstr>SCDPT2SN2!SCDPT2SN2_93ENDIN_13</vt:lpstr>
      <vt:lpstr>SCDPT2SN2!SCDPT2SN2_93ENDIN_14</vt:lpstr>
      <vt:lpstr>SCDPT2SN2!SCDPT2SN2_93ENDIN_15</vt:lpstr>
      <vt:lpstr>SCDPT2SN2!SCDPT2SN2_93ENDIN_16</vt:lpstr>
      <vt:lpstr>SCDPT2SN2!SCDPT2SN2_93ENDIN_17</vt:lpstr>
      <vt:lpstr>SCDPT2SN2!SCDPT2SN2_93ENDIN_18</vt:lpstr>
      <vt:lpstr>SCDPT2SN2!SCDPT2SN2_93ENDIN_19</vt:lpstr>
      <vt:lpstr>SCDPT2SN2!SCDPT2SN2_93ENDIN_2</vt:lpstr>
      <vt:lpstr>SCDPT2SN2!SCDPT2SN2_93ENDIN_20</vt:lpstr>
      <vt:lpstr>SCDPT2SN2!SCDPT2SN2_93ENDIN_3</vt:lpstr>
      <vt:lpstr>SCDPT2SN2!SCDPT2SN2_93ENDIN_4</vt:lpstr>
      <vt:lpstr>SCDPT2SN2!SCDPT2SN2_93ENDIN_5</vt:lpstr>
      <vt:lpstr>SCDPT2SN2!SCDPT2SN2_93ENDIN_6</vt:lpstr>
      <vt:lpstr>SCDPT2SN2!SCDPT2SN2_93ENDIN_7</vt:lpstr>
      <vt:lpstr>SCDPT2SN2!SCDPT2SN2_93ENDIN_8</vt:lpstr>
      <vt:lpstr>SCDPT2SN2!SCDPT2SN2_93ENDIN_9</vt:lpstr>
      <vt:lpstr>SCDPT2SN2!SCDPT2SN2_9799999_10</vt:lpstr>
      <vt:lpstr>SCDPT2SN2!SCDPT2SN2_9799999_11</vt:lpstr>
      <vt:lpstr>SCDPT2SN2!SCDPT2SN2_9799999_12</vt:lpstr>
      <vt:lpstr>SCDPT2SN2!SCDPT2SN2_9799999_13</vt:lpstr>
      <vt:lpstr>SCDPT2SN2!SCDPT2SN2_9799999_14</vt:lpstr>
      <vt:lpstr>SCDPT2SN2!SCDPT2SN2_9799999_15</vt:lpstr>
      <vt:lpstr>SCDPT2SN2!SCDPT2SN2_9799999_16</vt:lpstr>
      <vt:lpstr>SCDPT2SN2!SCDPT2SN2_9799999_6</vt:lpstr>
      <vt:lpstr>SCDPT2SN2!SCDPT2SN2_9799999_8</vt:lpstr>
      <vt:lpstr>SCDPT2SN2!SCDPT2SN2_9799999_9</vt:lpstr>
      <vt:lpstr>SCDPT2SN2!SCDPT2SN2_9899999_10</vt:lpstr>
      <vt:lpstr>SCDPT2SN2!SCDPT2SN2_9899999_11</vt:lpstr>
      <vt:lpstr>SCDPT2SN2!SCDPT2SN2_9899999_12</vt:lpstr>
      <vt:lpstr>SCDPT2SN2!SCDPT2SN2_9899999_13</vt:lpstr>
      <vt:lpstr>SCDPT2SN2!SCDPT2SN2_9899999_14</vt:lpstr>
      <vt:lpstr>SCDPT2SN2!SCDPT2SN2_9899999_15</vt:lpstr>
      <vt:lpstr>SCDPT2SN2!SCDPT2SN2_9899999_16</vt:lpstr>
      <vt:lpstr>SCDPT2SN2!SCDPT2SN2_9899999_6</vt:lpstr>
      <vt:lpstr>SCDPT2SN2!SCDPT2SN2_9899999_8</vt:lpstr>
      <vt:lpstr>SCDPT2SN2!SCDPT2SN2_9899999_9</vt:lpstr>
      <vt:lpstr>SCDPT2SN2F!SCDPT2SN2F_0000001_1</vt:lpstr>
      <vt:lpstr>SCDPT2SN2F!SCDPT2SN2F_0000001_2</vt:lpstr>
      <vt:lpstr>SCDPT3!SCDPT3_0500000_Range</vt:lpstr>
      <vt:lpstr>SCDPT3!SCDPT3_0500001_1</vt:lpstr>
      <vt:lpstr>SCDPT3!SCDPT3_0500001_2</vt:lpstr>
      <vt:lpstr>SCDPT3!SCDPT3_0500001_3</vt:lpstr>
      <vt:lpstr>SCDPT3!SCDPT3_0500001_4</vt:lpstr>
      <vt:lpstr>SCDPT3!SCDPT3_0500001_5</vt:lpstr>
      <vt:lpstr>SCDPT3!SCDPT3_0500001_7</vt:lpstr>
      <vt:lpstr>SCDPT3!SCDPT3_0500001_8</vt:lpstr>
      <vt:lpstr>SCDPT3!SCDPT3_0500001_9</vt:lpstr>
      <vt:lpstr>SCDPT3!SCDPT3_0599999_7</vt:lpstr>
      <vt:lpstr>SCDPT3!SCDPT3_0599999_8</vt:lpstr>
      <vt:lpstr>SCDPT3!SCDPT3_0599999_9</vt:lpstr>
      <vt:lpstr>SCDPT3!SCDPT3_05BEGIN_1</vt:lpstr>
      <vt:lpstr>SCDPT3!SCDPT3_05BEGIN_10</vt:lpstr>
      <vt:lpstr>SCDPT3!SCDPT3_05BEGIN_2</vt:lpstr>
      <vt:lpstr>SCDPT3!SCDPT3_05BEGIN_3</vt:lpstr>
      <vt:lpstr>SCDPT3!SCDPT3_05BEGIN_4</vt:lpstr>
      <vt:lpstr>SCDPT3!SCDPT3_05BEGIN_5</vt:lpstr>
      <vt:lpstr>SCDPT3!SCDPT3_05BEGIN_6</vt:lpstr>
      <vt:lpstr>SCDPT3!SCDPT3_05BEGIN_7</vt:lpstr>
      <vt:lpstr>SCDPT3!SCDPT3_05BEGIN_8</vt:lpstr>
      <vt:lpstr>SCDPT3!SCDPT3_05BEGIN_9</vt:lpstr>
      <vt:lpstr>SCDPT3!SCDPT3_05ENDIN_10</vt:lpstr>
      <vt:lpstr>SCDPT3!SCDPT3_05ENDIN_2</vt:lpstr>
      <vt:lpstr>SCDPT3!SCDPT3_05ENDIN_3</vt:lpstr>
      <vt:lpstr>SCDPT3!SCDPT3_05ENDIN_4</vt:lpstr>
      <vt:lpstr>SCDPT3!SCDPT3_05ENDIN_5</vt:lpstr>
      <vt:lpstr>SCDPT3!SCDPT3_05ENDIN_6</vt:lpstr>
      <vt:lpstr>SCDPT3!SCDPT3_05ENDIN_7</vt:lpstr>
      <vt:lpstr>SCDPT3!SCDPT3_05ENDIN_8</vt:lpstr>
      <vt:lpstr>SCDPT3!SCDPT3_05ENDIN_9</vt:lpstr>
      <vt:lpstr>SCDPT3!SCDPT3_1000000_Range</vt:lpstr>
      <vt:lpstr>SCDPT3!SCDPT3_1000001_1</vt:lpstr>
      <vt:lpstr>SCDPT3!SCDPT3_1000001_2</vt:lpstr>
      <vt:lpstr>SCDPT3!SCDPT3_1000001_3</vt:lpstr>
      <vt:lpstr>SCDPT3!SCDPT3_1000001_4</vt:lpstr>
      <vt:lpstr>SCDPT3!SCDPT3_1000001_5</vt:lpstr>
      <vt:lpstr>SCDPT3!SCDPT3_1000001_7</vt:lpstr>
      <vt:lpstr>SCDPT3!SCDPT3_1000001_8</vt:lpstr>
      <vt:lpstr>SCDPT3!SCDPT3_1000001_9</vt:lpstr>
      <vt:lpstr>SCDPT3!SCDPT3_1099999_7</vt:lpstr>
      <vt:lpstr>SCDPT3!SCDPT3_1099999_8</vt:lpstr>
      <vt:lpstr>SCDPT3!SCDPT3_1099999_9</vt:lpstr>
      <vt:lpstr>SCDPT3!SCDPT3_10BEGIN_1</vt:lpstr>
      <vt:lpstr>SCDPT3!SCDPT3_10BEGIN_10</vt:lpstr>
      <vt:lpstr>SCDPT3!SCDPT3_10BEGIN_2</vt:lpstr>
      <vt:lpstr>SCDPT3!SCDPT3_10BEGIN_3</vt:lpstr>
      <vt:lpstr>SCDPT3!SCDPT3_10BEGIN_4</vt:lpstr>
      <vt:lpstr>SCDPT3!SCDPT3_10BEGIN_5</vt:lpstr>
      <vt:lpstr>SCDPT3!SCDPT3_10BEGIN_6</vt:lpstr>
      <vt:lpstr>SCDPT3!SCDPT3_10BEGIN_7</vt:lpstr>
      <vt:lpstr>SCDPT3!SCDPT3_10BEGIN_8</vt:lpstr>
      <vt:lpstr>SCDPT3!SCDPT3_10BEGIN_9</vt:lpstr>
      <vt:lpstr>SCDPT3!SCDPT3_10ENDIN_10</vt:lpstr>
      <vt:lpstr>SCDPT3!SCDPT3_10ENDIN_2</vt:lpstr>
      <vt:lpstr>SCDPT3!SCDPT3_10ENDIN_3</vt:lpstr>
      <vt:lpstr>SCDPT3!SCDPT3_10ENDIN_4</vt:lpstr>
      <vt:lpstr>SCDPT3!SCDPT3_10ENDIN_5</vt:lpstr>
      <vt:lpstr>SCDPT3!SCDPT3_10ENDIN_6</vt:lpstr>
      <vt:lpstr>SCDPT3!SCDPT3_10ENDIN_7</vt:lpstr>
      <vt:lpstr>SCDPT3!SCDPT3_10ENDIN_8</vt:lpstr>
      <vt:lpstr>SCDPT3!SCDPT3_10ENDIN_9</vt:lpstr>
      <vt:lpstr>SCDPT3!SCDPT3_1700000_Range</vt:lpstr>
      <vt:lpstr>SCDPT3!SCDPT3_1700001_1</vt:lpstr>
      <vt:lpstr>SCDPT3!SCDPT3_1700001_10</vt:lpstr>
      <vt:lpstr>SCDPT3!SCDPT3_1700001_2</vt:lpstr>
      <vt:lpstr>SCDPT3!SCDPT3_1700001_3</vt:lpstr>
      <vt:lpstr>SCDPT3!SCDPT3_1700001_4</vt:lpstr>
      <vt:lpstr>SCDPT3!SCDPT3_1700001_5</vt:lpstr>
      <vt:lpstr>SCDPT3!SCDPT3_1700001_7</vt:lpstr>
      <vt:lpstr>SCDPT3!SCDPT3_1700001_8</vt:lpstr>
      <vt:lpstr>SCDPT3!SCDPT3_1700001_9</vt:lpstr>
      <vt:lpstr>SCDPT3!SCDPT3_1799999_7</vt:lpstr>
      <vt:lpstr>SCDPT3!SCDPT3_1799999_8</vt:lpstr>
      <vt:lpstr>SCDPT3!SCDPT3_1799999_9</vt:lpstr>
      <vt:lpstr>SCDPT3!SCDPT3_17BEGIN_1</vt:lpstr>
      <vt:lpstr>SCDPT3!SCDPT3_17BEGIN_10</vt:lpstr>
      <vt:lpstr>SCDPT3!SCDPT3_17BEGIN_2</vt:lpstr>
      <vt:lpstr>SCDPT3!SCDPT3_17BEGIN_3</vt:lpstr>
      <vt:lpstr>SCDPT3!SCDPT3_17BEGIN_4</vt:lpstr>
      <vt:lpstr>SCDPT3!SCDPT3_17BEGIN_5</vt:lpstr>
      <vt:lpstr>SCDPT3!SCDPT3_17BEGIN_6</vt:lpstr>
      <vt:lpstr>SCDPT3!SCDPT3_17BEGIN_7</vt:lpstr>
      <vt:lpstr>SCDPT3!SCDPT3_17BEGIN_8</vt:lpstr>
      <vt:lpstr>SCDPT3!SCDPT3_17BEGIN_9</vt:lpstr>
      <vt:lpstr>SCDPT3!SCDPT3_17ENDIN_10</vt:lpstr>
      <vt:lpstr>SCDPT3!SCDPT3_17ENDIN_2</vt:lpstr>
      <vt:lpstr>SCDPT3!SCDPT3_17ENDIN_3</vt:lpstr>
      <vt:lpstr>SCDPT3!SCDPT3_17ENDIN_4</vt:lpstr>
      <vt:lpstr>SCDPT3!SCDPT3_17ENDIN_5</vt:lpstr>
      <vt:lpstr>SCDPT3!SCDPT3_17ENDIN_6</vt:lpstr>
      <vt:lpstr>SCDPT3!SCDPT3_17ENDIN_7</vt:lpstr>
      <vt:lpstr>SCDPT3!SCDPT3_17ENDIN_8</vt:lpstr>
      <vt:lpstr>SCDPT3!SCDPT3_17ENDIN_9</vt:lpstr>
      <vt:lpstr>SCDPT3!SCDPT3_2400000_Range</vt:lpstr>
      <vt:lpstr>SCDPT3!SCDPT3_2400001_1</vt:lpstr>
      <vt:lpstr>SCDPT3!SCDPT3_2400001_10</vt:lpstr>
      <vt:lpstr>SCDPT3!SCDPT3_2400001_2</vt:lpstr>
      <vt:lpstr>SCDPT3!SCDPT3_2400001_3</vt:lpstr>
      <vt:lpstr>SCDPT3!SCDPT3_2400001_4</vt:lpstr>
      <vt:lpstr>SCDPT3!SCDPT3_2400001_5</vt:lpstr>
      <vt:lpstr>SCDPT3!SCDPT3_2400001_7</vt:lpstr>
      <vt:lpstr>SCDPT3!SCDPT3_2400001_8</vt:lpstr>
      <vt:lpstr>SCDPT3!SCDPT3_2400001_9</vt:lpstr>
      <vt:lpstr>SCDPT3!SCDPT3_2499999_7</vt:lpstr>
      <vt:lpstr>SCDPT3!SCDPT3_2499999_8</vt:lpstr>
      <vt:lpstr>SCDPT3!SCDPT3_2499999_9</vt:lpstr>
      <vt:lpstr>SCDPT3!SCDPT3_24BEGIN_1</vt:lpstr>
      <vt:lpstr>SCDPT3!SCDPT3_24BEGIN_10</vt:lpstr>
      <vt:lpstr>SCDPT3!SCDPT3_24BEGIN_2</vt:lpstr>
      <vt:lpstr>SCDPT3!SCDPT3_24BEGIN_3</vt:lpstr>
      <vt:lpstr>SCDPT3!SCDPT3_24BEGIN_4</vt:lpstr>
      <vt:lpstr>SCDPT3!SCDPT3_24BEGIN_5</vt:lpstr>
      <vt:lpstr>SCDPT3!SCDPT3_24BEGIN_6</vt:lpstr>
      <vt:lpstr>SCDPT3!SCDPT3_24BEGIN_7</vt:lpstr>
      <vt:lpstr>SCDPT3!SCDPT3_24BEGIN_8</vt:lpstr>
      <vt:lpstr>SCDPT3!SCDPT3_24BEGIN_9</vt:lpstr>
      <vt:lpstr>SCDPT3!SCDPT3_24ENDIN_10</vt:lpstr>
      <vt:lpstr>SCDPT3!SCDPT3_24ENDIN_2</vt:lpstr>
      <vt:lpstr>SCDPT3!SCDPT3_24ENDIN_3</vt:lpstr>
      <vt:lpstr>SCDPT3!SCDPT3_24ENDIN_4</vt:lpstr>
      <vt:lpstr>SCDPT3!SCDPT3_24ENDIN_5</vt:lpstr>
      <vt:lpstr>SCDPT3!SCDPT3_24ENDIN_6</vt:lpstr>
      <vt:lpstr>SCDPT3!SCDPT3_24ENDIN_7</vt:lpstr>
      <vt:lpstr>SCDPT3!SCDPT3_24ENDIN_8</vt:lpstr>
      <vt:lpstr>SCDPT3!SCDPT3_24ENDIN_9</vt:lpstr>
      <vt:lpstr>SCDPT3!SCDPT3_3100000_Range</vt:lpstr>
      <vt:lpstr>SCDPT3!SCDPT3_3100001_1</vt:lpstr>
      <vt:lpstr>SCDPT3!SCDPT3_3100001_10</vt:lpstr>
      <vt:lpstr>SCDPT3!SCDPT3_3100001_2</vt:lpstr>
      <vt:lpstr>SCDPT3!SCDPT3_3100001_3</vt:lpstr>
      <vt:lpstr>SCDPT3!SCDPT3_3100001_4</vt:lpstr>
      <vt:lpstr>SCDPT3!SCDPT3_3100001_5</vt:lpstr>
      <vt:lpstr>SCDPT3!SCDPT3_3100001_7</vt:lpstr>
      <vt:lpstr>SCDPT3!SCDPT3_3100001_8</vt:lpstr>
      <vt:lpstr>SCDPT3!SCDPT3_3100001_9</vt:lpstr>
      <vt:lpstr>SCDPT3!SCDPT3_3100101_1</vt:lpstr>
      <vt:lpstr>SCDPT3!SCDPT3_3100101_10</vt:lpstr>
      <vt:lpstr>SCDPT3!SCDPT3_3100101_2</vt:lpstr>
      <vt:lpstr>SCDPT3!SCDPT3_3100101_3</vt:lpstr>
      <vt:lpstr>SCDPT3!SCDPT3_3100101_4</vt:lpstr>
      <vt:lpstr>SCDPT3!SCDPT3_3100101_5</vt:lpstr>
      <vt:lpstr>SCDPT3!SCDPT3_3100101_7</vt:lpstr>
      <vt:lpstr>SCDPT3!SCDPT3_3100101_8</vt:lpstr>
      <vt:lpstr>SCDPT3!SCDPT3_3100101_9</vt:lpstr>
      <vt:lpstr>SCDPT3!SCDPT3_3100201_1</vt:lpstr>
      <vt:lpstr>SCDPT3!SCDPT3_3100201_10</vt:lpstr>
      <vt:lpstr>SCDPT3!SCDPT3_3100201_2</vt:lpstr>
      <vt:lpstr>SCDPT3!SCDPT3_3100201_3</vt:lpstr>
      <vt:lpstr>SCDPT3!SCDPT3_3100201_4</vt:lpstr>
      <vt:lpstr>SCDPT3!SCDPT3_3100201_5</vt:lpstr>
      <vt:lpstr>SCDPT3!SCDPT3_3100201_7</vt:lpstr>
      <vt:lpstr>SCDPT3!SCDPT3_3100201_8</vt:lpstr>
      <vt:lpstr>SCDPT3!SCDPT3_3100201_9</vt:lpstr>
      <vt:lpstr>SCDPT3!SCDPT3_3199999_7</vt:lpstr>
      <vt:lpstr>SCDPT3!SCDPT3_3199999_8</vt:lpstr>
      <vt:lpstr>SCDPT3!SCDPT3_3199999_9</vt:lpstr>
      <vt:lpstr>SCDPT3!SCDPT3_31BEGIN_1</vt:lpstr>
      <vt:lpstr>SCDPT3!SCDPT3_31BEGIN_10</vt:lpstr>
      <vt:lpstr>SCDPT3!SCDPT3_31BEGIN_2</vt:lpstr>
      <vt:lpstr>SCDPT3!SCDPT3_31BEGIN_3</vt:lpstr>
      <vt:lpstr>SCDPT3!SCDPT3_31BEGIN_4</vt:lpstr>
      <vt:lpstr>SCDPT3!SCDPT3_31BEGIN_5</vt:lpstr>
      <vt:lpstr>SCDPT3!SCDPT3_31BEGIN_6</vt:lpstr>
      <vt:lpstr>SCDPT3!SCDPT3_31BEGIN_7</vt:lpstr>
      <vt:lpstr>SCDPT3!SCDPT3_31BEGIN_8</vt:lpstr>
      <vt:lpstr>SCDPT3!SCDPT3_31BEGIN_9</vt:lpstr>
      <vt:lpstr>SCDPT3!SCDPT3_31ENDIN_10</vt:lpstr>
      <vt:lpstr>SCDPT3!SCDPT3_31ENDIN_2</vt:lpstr>
      <vt:lpstr>SCDPT3!SCDPT3_31ENDIN_3</vt:lpstr>
      <vt:lpstr>SCDPT3!SCDPT3_31ENDIN_4</vt:lpstr>
      <vt:lpstr>SCDPT3!SCDPT3_31ENDIN_5</vt:lpstr>
      <vt:lpstr>SCDPT3!SCDPT3_31ENDIN_6</vt:lpstr>
      <vt:lpstr>SCDPT3!SCDPT3_31ENDIN_7</vt:lpstr>
      <vt:lpstr>SCDPT3!SCDPT3_31ENDIN_8</vt:lpstr>
      <vt:lpstr>SCDPT3!SCDPT3_31ENDIN_9</vt:lpstr>
      <vt:lpstr>SCDPT3!SCDPT3_3800000_Range</vt:lpstr>
      <vt:lpstr>SCDPT3!SCDPT3_3800001_1</vt:lpstr>
      <vt:lpstr>SCDPT3!SCDPT3_3800001_2</vt:lpstr>
      <vt:lpstr>SCDPT3!SCDPT3_3800001_3</vt:lpstr>
      <vt:lpstr>SCDPT3!SCDPT3_3800001_4</vt:lpstr>
      <vt:lpstr>SCDPT3!SCDPT3_3800001_5</vt:lpstr>
      <vt:lpstr>SCDPT3!SCDPT3_3800001_7</vt:lpstr>
      <vt:lpstr>SCDPT3!SCDPT3_3800001_8</vt:lpstr>
      <vt:lpstr>SCDPT3!SCDPT3_3800001_9</vt:lpstr>
      <vt:lpstr>SCDPT3!SCDPT3_3800101_1</vt:lpstr>
      <vt:lpstr>SCDPT3!SCDPT3_3800101_2</vt:lpstr>
      <vt:lpstr>SCDPT3!SCDPT3_3800101_3</vt:lpstr>
      <vt:lpstr>SCDPT3!SCDPT3_3800101_4</vt:lpstr>
      <vt:lpstr>SCDPT3!SCDPT3_3800101_5</vt:lpstr>
      <vt:lpstr>SCDPT3!SCDPT3_3800101_7</vt:lpstr>
      <vt:lpstr>SCDPT3!SCDPT3_3800101_8</vt:lpstr>
      <vt:lpstr>SCDPT3!SCDPT3_3800101_9</vt:lpstr>
      <vt:lpstr>SCDPT3!SCDPT3_3800201_1</vt:lpstr>
      <vt:lpstr>SCDPT3!SCDPT3_3800201_2</vt:lpstr>
      <vt:lpstr>SCDPT3!SCDPT3_3800201_3</vt:lpstr>
      <vt:lpstr>SCDPT3!SCDPT3_3800201_4</vt:lpstr>
      <vt:lpstr>SCDPT3!SCDPT3_3800201_5</vt:lpstr>
      <vt:lpstr>SCDPT3!SCDPT3_3800201_7</vt:lpstr>
      <vt:lpstr>SCDPT3!SCDPT3_3800201_8</vt:lpstr>
      <vt:lpstr>SCDPT3!SCDPT3_3800201_9</vt:lpstr>
      <vt:lpstr>SCDPT3!SCDPT3_3800301_1</vt:lpstr>
      <vt:lpstr>SCDPT3!SCDPT3_3800301_2</vt:lpstr>
      <vt:lpstr>SCDPT3!SCDPT3_3800301_3</vt:lpstr>
      <vt:lpstr>SCDPT3!SCDPT3_3800301_4</vt:lpstr>
      <vt:lpstr>SCDPT3!SCDPT3_3800301_5</vt:lpstr>
      <vt:lpstr>SCDPT3!SCDPT3_3800301_7</vt:lpstr>
      <vt:lpstr>SCDPT3!SCDPT3_3800301_8</vt:lpstr>
      <vt:lpstr>SCDPT3!SCDPT3_3800301_9</vt:lpstr>
      <vt:lpstr>SCDPT3!SCDPT3_3800401_1</vt:lpstr>
      <vt:lpstr>SCDPT3!SCDPT3_3800401_2</vt:lpstr>
      <vt:lpstr>SCDPT3!SCDPT3_3800401_3</vt:lpstr>
      <vt:lpstr>SCDPT3!SCDPT3_3800401_4</vt:lpstr>
      <vt:lpstr>SCDPT3!SCDPT3_3800401_5</vt:lpstr>
      <vt:lpstr>SCDPT3!SCDPT3_3800401_7</vt:lpstr>
      <vt:lpstr>SCDPT3!SCDPT3_3800401_8</vt:lpstr>
      <vt:lpstr>SCDPT3!SCDPT3_3800401_9</vt:lpstr>
      <vt:lpstr>SCDPT3!SCDPT3_3899999_7</vt:lpstr>
      <vt:lpstr>SCDPT3!SCDPT3_3899999_8</vt:lpstr>
      <vt:lpstr>SCDPT3!SCDPT3_3899999_9</vt:lpstr>
      <vt:lpstr>SCDPT3!SCDPT3_38BEGIN_1</vt:lpstr>
      <vt:lpstr>SCDPT3!SCDPT3_38BEGIN_10</vt:lpstr>
      <vt:lpstr>SCDPT3!SCDPT3_38BEGIN_2</vt:lpstr>
      <vt:lpstr>SCDPT3!SCDPT3_38BEGIN_3</vt:lpstr>
      <vt:lpstr>SCDPT3!SCDPT3_38BEGIN_4</vt:lpstr>
      <vt:lpstr>SCDPT3!SCDPT3_38BEGIN_5</vt:lpstr>
      <vt:lpstr>SCDPT3!SCDPT3_38BEGIN_6</vt:lpstr>
      <vt:lpstr>SCDPT3!SCDPT3_38BEGIN_7</vt:lpstr>
      <vt:lpstr>SCDPT3!SCDPT3_38BEGIN_8</vt:lpstr>
      <vt:lpstr>SCDPT3!SCDPT3_38BEGIN_9</vt:lpstr>
      <vt:lpstr>SCDPT3!SCDPT3_38ENDIN_10</vt:lpstr>
      <vt:lpstr>SCDPT3!SCDPT3_38ENDIN_2</vt:lpstr>
      <vt:lpstr>SCDPT3!SCDPT3_38ENDIN_3</vt:lpstr>
      <vt:lpstr>SCDPT3!SCDPT3_38ENDIN_4</vt:lpstr>
      <vt:lpstr>SCDPT3!SCDPT3_38ENDIN_5</vt:lpstr>
      <vt:lpstr>SCDPT3!SCDPT3_38ENDIN_6</vt:lpstr>
      <vt:lpstr>SCDPT3!SCDPT3_38ENDIN_7</vt:lpstr>
      <vt:lpstr>SCDPT3!SCDPT3_38ENDIN_8</vt:lpstr>
      <vt:lpstr>SCDPT3!SCDPT3_38ENDIN_9</vt:lpstr>
      <vt:lpstr>SCDPT3!SCDPT3_4800000_Range</vt:lpstr>
      <vt:lpstr>SCDPT3!SCDPT3_4800001_1</vt:lpstr>
      <vt:lpstr>SCDPT3!SCDPT3_4800001_2</vt:lpstr>
      <vt:lpstr>SCDPT3!SCDPT3_4800001_3</vt:lpstr>
      <vt:lpstr>SCDPT3!SCDPT3_4800001_4</vt:lpstr>
      <vt:lpstr>SCDPT3!SCDPT3_4800001_5</vt:lpstr>
      <vt:lpstr>SCDPT3!SCDPT3_4800001_7</vt:lpstr>
      <vt:lpstr>SCDPT3!SCDPT3_4800001_8</vt:lpstr>
      <vt:lpstr>SCDPT3!SCDPT3_4800001_9</vt:lpstr>
      <vt:lpstr>SCDPT3!SCDPT3_4899999_7</vt:lpstr>
      <vt:lpstr>SCDPT3!SCDPT3_4899999_8</vt:lpstr>
      <vt:lpstr>SCDPT3!SCDPT3_4899999_9</vt:lpstr>
      <vt:lpstr>SCDPT3!SCDPT3_48BEGIN_1</vt:lpstr>
      <vt:lpstr>SCDPT3!SCDPT3_48BEGIN_10</vt:lpstr>
      <vt:lpstr>SCDPT3!SCDPT3_48BEGIN_2</vt:lpstr>
      <vt:lpstr>SCDPT3!SCDPT3_48BEGIN_3</vt:lpstr>
      <vt:lpstr>SCDPT3!SCDPT3_48BEGIN_4</vt:lpstr>
      <vt:lpstr>SCDPT3!SCDPT3_48BEGIN_5</vt:lpstr>
      <vt:lpstr>SCDPT3!SCDPT3_48BEGIN_6</vt:lpstr>
      <vt:lpstr>SCDPT3!SCDPT3_48BEGIN_7</vt:lpstr>
      <vt:lpstr>SCDPT3!SCDPT3_48BEGIN_8</vt:lpstr>
      <vt:lpstr>SCDPT3!SCDPT3_48BEGIN_9</vt:lpstr>
      <vt:lpstr>SCDPT3!SCDPT3_48ENDIN_10</vt:lpstr>
      <vt:lpstr>SCDPT3!SCDPT3_48ENDIN_2</vt:lpstr>
      <vt:lpstr>SCDPT3!SCDPT3_48ENDIN_3</vt:lpstr>
      <vt:lpstr>SCDPT3!SCDPT3_48ENDIN_4</vt:lpstr>
      <vt:lpstr>SCDPT3!SCDPT3_48ENDIN_5</vt:lpstr>
      <vt:lpstr>SCDPT3!SCDPT3_48ENDIN_6</vt:lpstr>
      <vt:lpstr>SCDPT3!SCDPT3_48ENDIN_7</vt:lpstr>
      <vt:lpstr>SCDPT3!SCDPT3_48ENDIN_8</vt:lpstr>
      <vt:lpstr>SCDPT3!SCDPT3_48ENDIN_9</vt:lpstr>
      <vt:lpstr>SCDPT3!SCDPT3_5500000_Range</vt:lpstr>
      <vt:lpstr>SCDPT3!SCDPT3_5599999_7</vt:lpstr>
      <vt:lpstr>SCDPT3!SCDPT3_5599999_8</vt:lpstr>
      <vt:lpstr>SCDPT3!SCDPT3_5599999_9</vt:lpstr>
      <vt:lpstr>SCDPT3!SCDPT3_55BEGIN_1</vt:lpstr>
      <vt:lpstr>SCDPT3!SCDPT3_55BEGIN_10</vt:lpstr>
      <vt:lpstr>SCDPT3!SCDPT3_55BEGIN_2</vt:lpstr>
      <vt:lpstr>SCDPT3!SCDPT3_55BEGIN_3</vt:lpstr>
      <vt:lpstr>SCDPT3!SCDPT3_55BEGIN_4</vt:lpstr>
      <vt:lpstr>SCDPT3!SCDPT3_55BEGIN_5</vt:lpstr>
      <vt:lpstr>SCDPT3!SCDPT3_55BEGIN_6</vt:lpstr>
      <vt:lpstr>SCDPT3!SCDPT3_55BEGIN_7</vt:lpstr>
      <vt:lpstr>SCDPT3!SCDPT3_55BEGIN_8</vt:lpstr>
      <vt:lpstr>SCDPT3!SCDPT3_55BEGIN_9</vt:lpstr>
      <vt:lpstr>SCDPT3!SCDPT3_55ENDIN_10</vt:lpstr>
      <vt:lpstr>SCDPT3!SCDPT3_55ENDIN_2</vt:lpstr>
      <vt:lpstr>SCDPT3!SCDPT3_55ENDIN_3</vt:lpstr>
      <vt:lpstr>SCDPT3!SCDPT3_55ENDIN_4</vt:lpstr>
      <vt:lpstr>SCDPT3!SCDPT3_55ENDIN_5</vt:lpstr>
      <vt:lpstr>SCDPT3!SCDPT3_55ENDIN_6</vt:lpstr>
      <vt:lpstr>SCDPT3!SCDPT3_55ENDIN_7</vt:lpstr>
      <vt:lpstr>SCDPT3!SCDPT3_55ENDIN_8</vt:lpstr>
      <vt:lpstr>SCDPT3!SCDPT3_55ENDIN_9</vt:lpstr>
      <vt:lpstr>SCDPT3!SCDPT3_8399997_7</vt:lpstr>
      <vt:lpstr>SCDPT3!SCDPT3_8399997_8</vt:lpstr>
      <vt:lpstr>SCDPT3!SCDPT3_8399997_9</vt:lpstr>
      <vt:lpstr>SCDPT3!SCDPT3_8399998_7</vt:lpstr>
      <vt:lpstr>SCDPT3!SCDPT3_8399998_8</vt:lpstr>
      <vt:lpstr>SCDPT3!SCDPT3_8399998_9</vt:lpstr>
      <vt:lpstr>SCDPT3!SCDPT3_8399999_7</vt:lpstr>
      <vt:lpstr>SCDPT3!SCDPT3_8399999_8</vt:lpstr>
      <vt:lpstr>SCDPT3!SCDPT3_8399999_9</vt:lpstr>
      <vt:lpstr>SCDPT3!SCDPT3_8400000_Range</vt:lpstr>
      <vt:lpstr>SCDPT3!SCDPT3_8400001_1</vt:lpstr>
      <vt:lpstr>SCDPT3!SCDPT3_8400001_2</vt:lpstr>
      <vt:lpstr>SCDPT3!SCDPT3_8400001_3</vt:lpstr>
      <vt:lpstr>SCDPT3!SCDPT3_8400001_4</vt:lpstr>
      <vt:lpstr>SCDPT3!SCDPT3_8400001_5</vt:lpstr>
      <vt:lpstr>SCDPT3!SCDPT3_8400001_6</vt:lpstr>
      <vt:lpstr>SCDPT3!SCDPT3_8400001_7</vt:lpstr>
      <vt:lpstr>SCDPT3!SCDPT3_8400001_8</vt:lpstr>
      <vt:lpstr>SCDPT3!SCDPT3_8400001_9</vt:lpstr>
      <vt:lpstr>SCDPT3!SCDPT3_8499999_7</vt:lpstr>
      <vt:lpstr>SCDPT3!SCDPT3_8499999_9</vt:lpstr>
      <vt:lpstr>SCDPT3!SCDPT3_84BEGIN_1</vt:lpstr>
      <vt:lpstr>SCDPT3!SCDPT3_84BEGIN_10</vt:lpstr>
      <vt:lpstr>SCDPT3!SCDPT3_84BEGIN_2</vt:lpstr>
      <vt:lpstr>SCDPT3!SCDPT3_84BEGIN_3</vt:lpstr>
      <vt:lpstr>SCDPT3!SCDPT3_84BEGIN_4</vt:lpstr>
      <vt:lpstr>SCDPT3!SCDPT3_84BEGIN_5</vt:lpstr>
      <vt:lpstr>SCDPT3!SCDPT3_84BEGIN_6</vt:lpstr>
      <vt:lpstr>SCDPT3!SCDPT3_84BEGIN_7</vt:lpstr>
      <vt:lpstr>SCDPT3!SCDPT3_84BEGIN_8</vt:lpstr>
      <vt:lpstr>SCDPT3!SCDPT3_84BEGIN_9</vt:lpstr>
      <vt:lpstr>SCDPT3!SCDPT3_84ENDIN_10</vt:lpstr>
      <vt:lpstr>SCDPT3!SCDPT3_84ENDIN_2</vt:lpstr>
      <vt:lpstr>SCDPT3!SCDPT3_84ENDIN_3</vt:lpstr>
      <vt:lpstr>SCDPT3!SCDPT3_84ENDIN_4</vt:lpstr>
      <vt:lpstr>SCDPT3!SCDPT3_84ENDIN_5</vt:lpstr>
      <vt:lpstr>SCDPT3!SCDPT3_84ENDIN_6</vt:lpstr>
      <vt:lpstr>SCDPT3!SCDPT3_84ENDIN_7</vt:lpstr>
      <vt:lpstr>SCDPT3!SCDPT3_84ENDIN_8</vt:lpstr>
      <vt:lpstr>SCDPT3!SCDPT3_84ENDIN_9</vt:lpstr>
      <vt:lpstr>SCDPT3!SCDPT3_8500000_Range</vt:lpstr>
      <vt:lpstr>SCDPT3!SCDPT3_8599999_7</vt:lpstr>
      <vt:lpstr>SCDPT3!SCDPT3_8599999_9</vt:lpstr>
      <vt:lpstr>SCDPT3!SCDPT3_85BEGIN_1</vt:lpstr>
      <vt:lpstr>SCDPT3!SCDPT3_85BEGIN_10</vt:lpstr>
      <vt:lpstr>SCDPT3!SCDPT3_85BEGIN_2</vt:lpstr>
      <vt:lpstr>SCDPT3!SCDPT3_85BEGIN_3</vt:lpstr>
      <vt:lpstr>SCDPT3!SCDPT3_85BEGIN_4</vt:lpstr>
      <vt:lpstr>SCDPT3!SCDPT3_85BEGIN_5</vt:lpstr>
      <vt:lpstr>SCDPT3!SCDPT3_85BEGIN_6</vt:lpstr>
      <vt:lpstr>SCDPT3!SCDPT3_85BEGIN_7</vt:lpstr>
      <vt:lpstr>SCDPT3!SCDPT3_85BEGIN_8</vt:lpstr>
      <vt:lpstr>SCDPT3!SCDPT3_85BEGIN_9</vt:lpstr>
      <vt:lpstr>SCDPT3!SCDPT3_85ENDIN_10</vt:lpstr>
      <vt:lpstr>SCDPT3!SCDPT3_85ENDIN_2</vt:lpstr>
      <vt:lpstr>SCDPT3!SCDPT3_85ENDIN_3</vt:lpstr>
      <vt:lpstr>SCDPT3!SCDPT3_85ENDIN_4</vt:lpstr>
      <vt:lpstr>SCDPT3!SCDPT3_85ENDIN_5</vt:lpstr>
      <vt:lpstr>SCDPT3!SCDPT3_85ENDIN_6</vt:lpstr>
      <vt:lpstr>SCDPT3!SCDPT3_85ENDIN_7</vt:lpstr>
      <vt:lpstr>SCDPT3!SCDPT3_85ENDIN_8</vt:lpstr>
      <vt:lpstr>SCDPT3!SCDPT3_85ENDIN_9</vt:lpstr>
      <vt:lpstr>SCDPT3!SCDPT3_8999997_7</vt:lpstr>
      <vt:lpstr>SCDPT3!SCDPT3_8999997_9</vt:lpstr>
      <vt:lpstr>SCDPT3!SCDPT3_8999998_7</vt:lpstr>
      <vt:lpstr>SCDPT3!SCDPT3_8999998_9</vt:lpstr>
      <vt:lpstr>SCDPT3!SCDPT3_8999999_7</vt:lpstr>
      <vt:lpstr>SCDPT3!SCDPT3_8999999_9</vt:lpstr>
      <vt:lpstr>SCDPT3!SCDPT3_9000000_Range</vt:lpstr>
      <vt:lpstr>SCDPT3!SCDPT3_9000001_1</vt:lpstr>
      <vt:lpstr>SCDPT3!SCDPT3_9000001_2</vt:lpstr>
      <vt:lpstr>SCDPT3!SCDPT3_9000001_3</vt:lpstr>
      <vt:lpstr>SCDPT3!SCDPT3_9000001_4</vt:lpstr>
      <vt:lpstr>SCDPT3!SCDPT3_9000001_5</vt:lpstr>
      <vt:lpstr>SCDPT3!SCDPT3_9000001_6</vt:lpstr>
      <vt:lpstr>SCDPT3!SCDPT3_9000001_7</vt:lpstr>
      <vt:lpstr>SCDPT3!SCDPT3_9000001_9</vt:lpstr>
      <vt:lpstr>SCDPT3!SCDPT3_9099999_7</vt:lpstr>
      <vt:lpstr>SCDPT3!SCDPT3_9099999_9</vt:lpstr>
      <vt:lpstr>SCDPT3!SCDPT3_90BEGIN_1</vt:lpstr>
      <vt:lpstr>SCDPT3!SCDPT3_90BEGIN_10</vt:lpstr>
      <vt:lpstr>SCDPT3!SCDPT3_90BEGIN_2</vt:lpstr>
      <vt:lpstr>SCDPT3!SCDPT3_90BEGIN_3</vt:lpstr>
      <vt:lpstr>SCDPT3!SCDPT3_90BEGIN_4</vt:lpstr>
      <vt:lpstr>SCDPT3!SCDPT3_90BEGIN_5</vt:lpstr>
      <vt:lpstr>SCDPT3!SCDPT3_90BEGIN_6</vt:lpstr>
      <vt:lpstr>SCDPT3!SCDPT3_90BEGIN_7</vt:lpstr>
      <vt:lpstr>SCDPT3!SCDPT3_90BEGIN_8</vt:lpstr>
      <vt:lpstr>SCDPT3!SCDPT3_90BEGIN_9</vt:lpstr>
      <vt:lpstr>SCDPT3!SCDPT3_90ENDIN_10</vt:lpstr>
      <vt:lpstr>SCDPT3!SCDPT3_90ENDIN_2</vt:lpstr>
      <vt:lpstr>SCDPT3!SCDPT3_90ENDIN_3</vt:lpstr>
      <vt:lpstr>SCDPT3!SCDPT3_90ENDIN_4</vt:lpstr>
      <vt:lpstr>SCDPT3!SCDPT3_90ENDIN_5</vt:lpstr>
      <vt:lpstr>SCDPT3!SCDPT3_90ENDIN_6</vt:lpstr>
      <vt:lpstr>SCDPT3!SCDPT3_90ENDIN_7</vt:lpstr>
      <vt:lpstr>SCDPT3!SCDPT3_90ENDIN_8</vt:lpstr>
      <vt:lpstr>SCDPT3!SCDPT3_90ENDIN_9</vt:lpstr>
      <vt:lpstr>SCDPT3!SCDPT3_9100000_Range</vt:lpstr>
      <vt:lpstr>SCDPT3!SCDPT3_9100001_1</vt:lpstr>
      <vt:lpstr>SCDPT3!SCDPT3_9100001_2</vt:lpstr>
      <vt:lpstr>SCDPT3!SCDPT3_9100001_3</vt:lpstr>
      <vt:lpstr>SCDPT3!SCDPT3_9100001_4</vt:lpstr>
      <vt:lpstr>SCDPT3!SCDPT3_9100001_5</vt:lpstr>
      <vt:lpstr>SCDPT3!SCDPT3_9100001_6</vt:lpstr>
      <vt:lpstr>SCDPT3!SCDPT3_9100001_7</vt:lpstr>
      <vt:lpstr>SCDPT3!SCDPT3_9100001_9</vt:lpstr>
      <vt:lpstr>SCDPT3!SCDPT3_9199999_7</vt:lpstr>
      <vt:lpstr>SCDPT3!SCDPT3_9199999_9</vt:lpstr>
      <vt:lpstr>SCDPT3!SCDPT3_91BEGIN_1</vt:lpstr>
      <vt:lpstr>SCDPT3!SCDPT3_91BEGIN_10</vt:lpstr>
      <vt:lpstr>SCDPT3!SCDPT3_91BEGIN_2</vt:lpstr>
      <vt:lpstr>SCDPT3!SCDPT3_91BEGIN_3</vt:lpstr>
      <vt:lpstr>SCDPT3!SCDPT3_91BEGIN_4</vt:lpstr>
      <vt:lpstr>SCDPT3!SCDPT3_91BEGIN_5</vt:lpstr>
      <vt:lpstr>SCDPT3!SCDPT3_91BEGIN_6</vt:lpstr>
      <vt:lpstr>SCDPT3!SCDPT3_91BEGIN_7</vt:lpstr>
      <vt:lpstr>SCDPT3!SCDPT3_91BEGIN_8</vt:lpstr>
      <vt:lpstr>SCDPT3!SCDPT3_91BEGIN_9</vt:lpstr>
      <vt:lpstr>SCDPT3!SCDPT3_91ENDIN_10</vt:lpstr>
      <vt:lpstr>SCDPT3!SCDPT3_91ENDIN_2</vt:lpstr>
      <vt:lpstr>SCDPT3!SCDPT3_91ENDIN_3</vt:lpstr>
      <vt:lpstr>SCDPT3!SCDPT3_91ENDIN_4</vt:lpstr>
      <vt:lpstr>SCDPT3!SCDPT3_91ENDIN_5</vt:lpstr>
      <vt:lpstr>SCDPT3!SCDPT3_91ENDIN_6</vt:lpstr>
      <vt:lpstr>SCDPT3!SCDPT3_91ENDIN_7</vt:lpstr>
      <vt:lpstr>SCDPT3!SCDPT3_91ENDIN_8</vt:lpstr>
      <vt:lpstr>SCDPT3!SCDPT3_91ENDIN_9</vt:lpstr>
      <vt:lpstr>SCDPT3!SCDPT3_9200000_Range</vt:lpstr>
      <vt:lpstr>SCDPT3!SCDPT3_9200001_1</vt:lpstr>
      <vt:lpstr>SCDPT3!SCDPT3_9200001_2</vt:lpstr>
      <vt:lpstr>SCDPT3!SCDPT3_9200001_3</vt:lpstr>
      <vt:lpstr>SCDPT3!SCDPT3_9200001_4</vt:lpstr>
      <vt:lpstr>SCDPT3!SCDPT3_9200001_5</vt:lpstr>
      <vt:lpstr>SCDPT3!SCDPT3_9200001_6</vt:lpstr>
      <vt:lpstr>SCDPT3!SCDPT3_9200001_7</vt:lpstr>
      <vt:lpstr>SCDPT3!SCDPT3_9200001_9</vt:lpstr>
      <vt:lpstr>SCDPT3!SCDPT3_9299999_7</vt:lpstr>
      <vt:lpstr>SCDPT3!SCDPT3_9299999_9</vt:lpstr>
      <vt:lpstr>SCDPT3!SCDPT3_92BEGIN_1</vt:lpstr>
      <vt:lpstr>SCDPT3!SCDPT3_92BEGIN_10</vt:lpstr>
      <vt:lpstr>SCDPT3!SCDPT3_92BEGIN_2</vt:lpstr>
      <vt:lpstr>SCDPT3!SCDPT3_92BEGIN_3</vt:lpstr>
      <vt:lpstr>SCDPT3!SCDPT3_92BEGIN_4</vt:lpstr>
      <vt:lpstr>SCDPT3!SCDPT3_92BEGIN_5</vt:lpstr>
      <vt:lpstr>SCDPT3!SCDPT3_92BEGIN_6</vt:lpstr>
      <vt:lpstr>SCDPT3!SCDPT3_92BEGIN_7</vt:lpstr>
      <vt:lpstr>SCDPT3!SCDPT3_92BEGIN_8</vt:lpstr>
      <vt:lpstr>SCDPT3!SCDPT3_92BEGIN_9</vt:lpstr>
      <vt:lpstr>SCDPT3!SCDPT3_92ENDIN_10</vt:lpstr>
      <vt:lpstr>SCDPT3!SCDPT3_92ENDIN_2</vt:lpstr>
      <vt:lpstr>SCDPT3!SCDPT3_92ENDIN_3</vt:lpstr>
      <vt:lpstr>SCDPT3!SCDPT3_92ENDIN_4</vt:lpstr>
      <vt:lpstr>SCDPT3!SCDPT3_92ENDIN_5</vt:lpstr>
      <vt:lpstr>SCDPT3!SCDPT3_92ENDIN_6</vt:lpstr>
      <vt:lpstr>SCDPT3!SCDPT3_92ENDIN_7</vt:lpstr>
      <vt:lpstr>SCDPT3!SCDPT3_92ENDIN_8</vt:lpstr>
      <vt:lpstr>SCDPT3!SCDPT3_92ENDIN_9</vt:lpstr>
      <vt:lpstr>SCDPT3!SCDPT3_9300000_Range</vt:lpstr>
      <vt:lpstr>SCDPT3!SCDPT3_9399999_7</vt:lpstr>
      <vt:lpstr>SCDPT3!SCDPT3_9399999_9</vt:lpstr>
      <vt:lpstr>SCDPT3!SCDPT3_93BEGIN_1</vt:lpstr>
      <vt:lpstr>SCDPT3!SCDPT3_93BEGIN_10</vt:lpstr>
      <vt:lpstr>SCDPT3!SCDPT3_93BEGIN_2</vt:lpstr>
      <vt:lpstr>SCDPT3!SCDPT3_93BEGIN_3</vt:lpstr>
      <vt:lpstr>SCDPT3!SCDPT3_93BEGIN_4</vt:lpstr>
      <vt:lpstr>SCDPT3!SCDPT3_93BEGIN_5</vt:lpstr>
      <vt:lpstr>SCDPT3!SCDPT3_93BEGIN_6</vt:lpstr>
      <vt:lpstr>SCDPT3!SCDPT3_93BEGIN_7</vt:lpstr>
      <vt:lpstr>SCDPT3!SCDPT3_93BEGIN_8</vt:lpstr>
      <vt:lpstr>SCDPT3!SCDPT3_93BEGIN_9</vt:lpstr>
      <vt:lpstr>SCDPT3!SCDPT3_93ENDIN_10</vt:lpstr>
      <vt:lpstr>SCDPT3!SCDPT3_93ENDIN_2</vt:lpstr>
      <vt:lpstr>SCDPT3!SCDPT3_93ENDIN_3</vt:lpstr>
      <vt:lpstr>SCDPT3!SCDPT3_93ENDIN_4</vt:lpstr>
      <vt:lpstr>SCDPT3!SCDPT3_93ENDIN_5</vt:lpstr>
      <vt:lpstr>SCDPT3!SCDPT3_93ENDIN_6</vt:lpstr>
      <vt:lpstr>SCDPT3!SCDPT3_93ENDIN_7</vt:lpstr>
      <vt:lpstr>SCDPT3!SCDPT3_93ENDIN_8</vt:lpstr>
      <vt:lpstr>SCDPT3!SCDPT3_93ENDIN_9</vt:lpstr>
      <vt:lpstr>SCDPT3!SCDPT3_9799997_7</vt:lpstr>
      <vt:lpstr>SCDPT3!SCDPT3_9799997_9</vt:lpstr>
      <vt:lpstr>SCDPT3!SCDPT3_9799998_7</vt:lpstr>
      <vt:lpstr>SCDPT3!SCDPT3_9799998_9</vt:lpstr>
      <vt:lpstr>SCDPT3!SCDPT3_9799999_7</vt:lpstr>
      <vt:lpstr>SCDPT3!SCDPT3_9799999_9</vt:lpstr>
      <vt:lpstr>SCDPT3!SCDPT3_9899999_7</vt:lpstr>
      <vt:lpstr>SCDPT3!SCDPT3_9899999_9</vt:lpstr>
      <vt:lpstr>SCDPT3!SCDPT3_9999999_7</vt:lpstr>
      <vt:lpstr>SCDPT3!SCDPT3_9999999_9</vt:lpstr>
      <vt:lpstr>SCDPT4!SCDPT4_0500000_Range</vt:lpstr>
      <vt:lpstr>SCDPT4!SCDPT4_0500001_1</vt:lpstr>
      <vt:lpstr>SCDPT4!SCDPT4_0500001_10</vt:lpstr>
      <vt:lpstr>SCDPT4!SCDPT4_0500001_11</vt:lpstr>
      <vt:lpstr>SCDPT4!SCDPT4_0500001_12</vt:lpstr>
      <vt:lpstr>SCDPT4!SCDPT4_0500001_13</vt:lpstr>
      <vt:lpstr>SCDPT4!SCDPT4_0500001_14</vt:lpstr>
      <vt:lpstr>SCDPT4!SCDPT4_0500001_15</vt:lpstr>
      <vt:lpstr>SCDPT4!SCDPT4_0500001_16</vt:lpstr>
      <vt:lpstr>SCDPT4!SCDPT4_0500001_17</vt:lpstr>
      <vt:lpstr>SCDPT4!SCDPT4_0500001_18</vt:lpstr>
      <vt:lpstr>SCDPT4!SCDPT4_0500001_19</vt:lpstr>
      <vt:lpstr>SCDPT4!SCDPT4_0500001_2</vt:lpstr>
      <vt:lpstr>SCDPT4!SCDPT4_0500001_20</vt:lpstr>
      <vt:lpstr>SCDPT4!SCDPT4_0500001_21</vt:lpstr>
      <vt:lpstr>SCDPT4!SCDPT4_0500001_3</vt:lpstr>
      <vt:lpstr>SCDPT4!SCDPT4_0500001_4</vt:lpstr>
      <vt:lpstr>SCDPT4!SCDPT4_0500001_5</vt:lpstr>
      <vt:lpstr>SCDPT4!SCDPT4_0500001_7</vt:lpstr>
      <vt:lpstr>SCDPT4!SCDPT4_0500001_8</vt:lpstr>
      <vt:lpstr>SCDPT4!SCDPT4_0500001_9</vt:lpstr>
      <vt:lpstr>SCDPT4!SCDPT4_0500101_1</vt:lpstr>
      <vt:lpstr>SCDPT4!SCDPT4_0500101_10</vt:lpstr>
      <vt:lpstr>SCDPT4!SCDPT4_0500101_11</vt:lpstr>
      <vt:lpstr>SCDPT4!SCDPT4_0500101_12</vt:lpstr>
      <vt:lpstr>SCDPT4!SCDPT4_0500101_13</vt:lpstr>
      <vt:lpstr>SCDPT4!SCDPT4_0500101_14</vt:lpstr>
      <vt:lpstr>SCDPT4!SCDPT4_0500101_15</vt:lpstr>
      <vt:lpstr>SCDPT4!SCDPT4_0500101_16</vt:lpstr>
      <vt:lpstr>SCDPT4!SCDPT4_0500101_17</vt:lpstr>
      <vt:lpstr>SCDPT4!SCDPT4_0500101_18</vt:lpstr>
      <vt:lpstr>SCDPT4!SCDPT4_0500101_19</vt:lpstr>
      <vt:lpstr>SCDPT4!SCDPT4_0500101_2</vt:lpstr>
      <vt:lpstr>SCDPT4!SCDPT4_0500101_20</vt:lpstr>
      <vt:lpstr>SCDPT4!SCDPT4_0500101_21</vt:lpstr>
      <vt:lpstr>SCDPT4!SCDPT4_0500101_3</vt:lpstr>
      <vt:lpstr>SCDPT4!SCDPT4_0500101_4</vt:lpstr>
      <vt:lpstr>SCDPT4!SCDPT4_0500101_5</vt:lpstr>
      <vt:lpstr>SCDPT4!SCDPT4_0500101_7</vt:lpstr>
      <vt:lpstr>SCDPT4!SCDPT4_0500101_8</vt:lpstr>
      <vt:lpstr>SCDPT4!SCDPT4_0500101_9</vt:lpstr>
      <vt:lpstr>SCDPT4!SCDPT4_0500201_1</vt:lpstr>
      <vt:lpstr>SCDPT4!SCDPT4_0500201_10</vt:lpstr>
      <vt:lpstr>SCDPT4!SCDPT4_0500201_11</vt:lpstr>
      <vt:lpstr>SCDPT4!SCDPT4_0500201_12</vt:lpstr>
      <vt:lpstr>SCDPT4!SCDPT4_0500201_13</vt:lpstr>
      <vt:lpstr>SCDPT4!SCDPT4_0500201_14</vt:lpstr>
      <vt:lpstr>SCDPT4!SCDPT4_0500201_15</vt:lpstr>
      <vt:lpstr>SCDPT4!SCDPT4_0500201_16</vt:lpstr>
      <vt:lpstr>SCDPT4!SCDPT4_0500201_17</vt:lpstr>
      <vt:lpstr>SCDPT4!SCDPT4_0500201_18</vt:lpstr>
      <vt:lpstr>SCDPT4!SCDPT4_0500201_19</vt:lpstr>
      <vt:lpstr>SCDPT4!SCDPT4_0500201_2</vt:lpstr>
      <vt:lpstr>SCDPT4!SCDPT4_0500201_20</vt:lpstr>
      <vt:lpstr>SCDPT4!SCDPT4_0500201_21</vt:lpstr>
      <vt:lpstr>SCDPT4!SCDPT4_0500201_3</vt:lpstr>
      <vt:lpstr>SCDPT4!SCDPT4_0500201_4</vt:lpstr>
      <vt:lpstr>SCDPT4!SCDPT4_0500201_5</vt:lpstr>
      <vt:lpstr>SCDPT4!SCDPT4_0500201_7</vt:lpstr>
      <vt:lpstr>SCDPT4!SCDPT4_0500201_8</vt:lpstr>
      <vt:lpstr>SCDPT4!SCDPT4_0500201_9</vt:lpstr>
      <vt:lpstr>SCDPT4!SCDPT4_0599999_10</vt:lpstr>
      <vt:lpstr>SCDPT4!SCDPT4_0599999_11</vt:lpstr>
      <vt:lpstr>SCDPT4!SCDPT4_0599999_12</vt:lpstr>
      <vt:lpstr>SCDPT4!SCDPT4_0599999_13</vt:lpstr>
      <vt:lpstr>SCDPT4!SCDPT4_0599999_14</vt:lpstr>
      <vt:lpstr>SCDPT4!SCDPT4_0599999_15</vt:lpstr>
      <vt:lpstr>SCDPT4!SCDPT4_0599999_16</vt:lpstr>
      <vt:lpstr>SCDPT4!SCDPT4_0599999_17</vt:lpstr>
      <vt:lpstr>SCDPT4!SCDPT4_0599999_18</vt:lpstr>
      <vt:lpstr>SCDPT4!SCDPT4_0599999_19</vt:lpstr>
      <vt:lpstr>SCDPT4!SCDPT4_0599999_20</vt:lpstr>
      <vt:lpstr>SCDPT4!SCDPT4_0599999_7</vt:lpstr>
      <vt:lpstr>SCDPT4!SCDPT4_0599999_8</vt:lpstr>
      <vt:lpstr>SCDPT4!SCDPT4_0599999_9</vt:lpstr>
      <vt:lpstr>SCDPT4!SCDPT4_05BEGIN_1</vt:lpstr>
      <vt:lpstr>SCDPT4!SCDPT4_05BEGIN_10</vt:lpstr>
      <vt:lpstr>SCDPT4!SCDPT4_05BEGIN_11</vt:lpstr>
      <vt:lpstr>SCDPT4!SCDPT4_05BEGIN_12</vt:lpstr>
      <vt:lpstr>SCDPT4!SCDPT4_05BEGIN_13</vt:lpstr>
      <vt:lpstr>SCDPT4!SCDPT4_05BEGIN_14</vt:lpstr>
      <vt:lpstr>SCDPT4!SCDPT4_05BEGIN_15</vt:lpstr>
      <vt:lpstr>SCDPT4!SCDPT4_05BEGIN_16</vt:lpstr>
      <vt:lpstr>SCDPT4!SCDPT4_05BEGIN_17</vt:lpstr>
      <vt:lpstr>SCDPT4!SCDPT4_05BEGIN_18</vt:lpstr>
      <vt:lpstr>SCDPT4!SCDPT4_05BEGIN_19</vt:lpstr>
      <vt:lpstr>SCDPT4!SCDPT4_05BEGIN_2</vt:lpstr>
      <vt:lpstr>SCDPT4!SCDPT4_05BEGIN_20</vt:lpstr>
      <vt:lpstr>SCDPT4!SCDPT4_05BEGIN_21</vt:lpstr>
      <vt:lpstr>SCDPT4!SCDPT4_05BEGIN_22</vt:lpstr>
      <vt:lpstr>SCDPT4!SCDPT4_05BEGIN_3</vt:lpstr>
      <vt:lpstr>SCDPT4!SCDPT4_05BEGIN_4</vt:lpstr>
      <vt:lpstr>SCDPT4!SCDPT4_05BEGIN_5</vt:lpstr>
      <vt:lpstr>SCDPT4!SCDPT4_05BEGIN_6</vt:lpstr>
      <vt:lpstr>SCDPT4!SCDPT4_05BEGIN_7</vt:lpstr>
      <vt:lpstr>SCDPT4!SCDPT4_05BEGIN_8</vt:lpstr>
      <vt:lpstr>SCDPT4!SCDPT4_05BEGIN_9</vt:lpstr>
      <vt:lpstr>SCDPT4!SCDPT4_05ENDIN_10</vt:lpstr>
      <vt:lpstr>SCDPT4!SCDPT4_05ENDIN_11</vt:lpstr>
      <vt:lpstr>SCDPT4!SCDPT4_05ENDIN_12</vt:lpstr>
      <vt:lpstr>SCDPT4!SCDPT4_05ENDIN_13</vt:lpstr>
      <vt:lpstr>SCDPT4!SCDPT4_05ENDIN_14</vt:lpstr>
      <vt:lpstr>SCDPT4!SCDPT4_05ENDIN_15</vt:lpstr>
      <vt:lpstr>SCDPT4!SCDPT4_05ENDIN_16</vt:lpstr>
      <vt:lpstr>SCDPT4!SCDPT4_05ENDIN_17</vt:lpstr>
      <vt:lpstr>SCDPT4!SCDPT4_05ENDIN_18</vt:lpstr>
      <vt:lpstr>SCDPT4!SCDPT4_05ENDIN_19</vt:lpstr>
      <vt:lpstr>SCDPT4!SCDPT4_05ENDIN_2</vt:lpstr>
      <vt:lpstr>SCDPT4!SCDPT4_05ENDIN_20</vt:lpstr>
      <vt:lpstr>SCDPT4!SCDPT4_05ENDIN_21</vt:lpstr>
      <vt:lpstr>SCDPT4!SCDPT4_05ENDIN_22</vt:lpstr>
      <vt:lpstr>SCDPT4!SCDPT4_05ENDIN_3</vt:lpstr>
      <vt:lpstr>SCDPT4!SCDPT4_05ENDIN_4</vt:lpstr>
      <vt:lpstr>SCDPT4!SCDPT4_05ENDIN_5</vt:lpstr>
      <vt:lpstr>SCDPT4!SCDPT4_05ENDIN_6</vt:lpstr>
      <vt:lpstr>SCDPT4!SCDPT4_05ENDIN_7</vt:lpstr>
      <vt:lpstr>SCDPT4!SCDPT4_05ENDIN_8</vt:lpstr>
      <vt:lpstr>SCDPT4!SCDPT4_05ENDIN_9</vt:lpstr>
      <vt:lpstr>SCDPT4!SCDPT4_1000000_Range</vt:lpstr>
      <vt:lpstr>SCDPT4!SCDPT4_1000001_1</vt:lpstr>
      <vt:lpstr>SCDPT4!SCDPT4_1000001_10</vt:lpstr>
      <vt:lpstr>SCDPT4!SCDPT4_1000001_11</vt:lpstr>
      <vt:lpstr>SCDPT4!SCDPT4_1000001_12</vt:lpstr>
      <vt:lpstr>SCDPT4!SCDPT4_1000001_13</vt:lpstr>
      <vt:lpstr>SCDPT4!SCDPT4_1000001_14</vt:lpstr>
      <vt:lpstr>SCDPT4!SCDPT4_1000001_15</vt:lpstr>
      <vt:lpstr>SCDPT4!SCDPT4_1000001_16</vt:lpstr>
      <vt:lpstr>SCDPT4!SCDPT4_1000001_17</vt:lpstr>
      <vt:lpstr>SCDPT4!SCDPT4_1000001_18</vt:lpstr>
      <vt:lpstr>SCDPT4!SCDPT4_1000001_19</vt:lpstr>
      <vt:lpstr>SCDPT4!SCDPT4_1000001_2</vt:lpstr>
      <vt:lpstr>SCDPT4!SCDPT4_1000001_20</vt:lpstr>
      <vt:lpstr>SCDPT4!SCDPT4_1000001_21</vt:lpstr>
      <vt:lpstr>SCDPT4!SCDPT4_1000001_3</vt:lpstr>
      <vt:lpstr>SCDPT4!SCDPT4_1000001_4</vt:lpstr>
      <vt:lpstr>SCDPT4!SCDPT4_1000001_5</vt:lpstr>
      <vt:lpstr>SCDPT4!SCDPT4_1000001_7</vt:lpstr>
      <vt:lpstr>SCDPT4!SCDPT4_1000001_8</vt:lpstr>
      <vt:lpstr>SCDPT4!SCDPT4_1000001_9</vt:lpstr>
      <vt:lpstr>SCDPT4!SCDPT4_1099999_10</vt:lpstr>
      <vt:lpstr>SCDPT4!SCDPT4_1099999_11</vt:lpstr>
      <vt:lpstr>SCDPT4!SCDPT4_1099999_12</vt:lpstr>
      <vt:lpstr>SCDPT4!SCDPT4_1099999_13</vt:lpstr>
      <vt:lpstr>SCDPT4!SCDPT4_1099999_14</vt:lpstr>
      <vt:lpstr>SCDPT4!SCDPT4_1099999_15</vt:lpstr>
      <vt:lpstr>SCDPT4!SCDPT4_1099999_16</vt:lpstr>
      <vt:lpstr>SCDPT4!SCDPT4_1099999_17</vt:lpstr>
      <vt:lpstr>SCDPT4!SCDPT4_1099999_18</vt:lpstr>
      <vt:lpstr>SCDPT4!SCDPT4_1099999_19</vt:lpstr>
      <vt:lpstr>SCDPT4!SCDPT4_1099999_20</vt:lpstr>
      <vt:lpstr>SCDPT4!SCDPT4_1099999_7</vt:lpstr>
      <vt:lpstr>SCDPT4!SCDPT4_1099999_8</vt:lpstr>
      <vt:lpstr>SCDPT4!SCDPT4_1099999_9</vt:lpstr>
      <vt:lpstr>SCDPT4!SCDPT4_10BEGIN_1</vt:lpstr>
      <vt:lpstr>SCDPT4!SCDPT4_10BEGIN_10</vt:lpstr>
      <vt:lpstr>SCDPT4!SCDPT4_10BEGIN_11</vt:lpstr>
      <vt:lpstr>SCDPT4!SCDPT4_10BEGIN_12</vt:lpstr>
      <vt:lpstr>SCDPT4!SCDPT4_10BEGIN_13</vt:lpstr>
      <vt:lpstr>SCDPT4!SCDPT4_10BEGIN_14</vt:lpstr>
      <vt:lpstr>SCDPT4!SCDPT4_10BEGIN_15</vt:lpstr>
      <vt:lpstr>SCDPT4!SCDPT4_10BEGIN_16</vt:lpstr>
      <vt:lpstr>SCDPT4!SCDPT4_10BEGIN_17</vt:lpstr>
      <vt:lpstr>SCDPT4!SCDPT4_10BEGIN_18</vt:lpstr>
      <vt:lpstr>SCDPT4!SCDPT4_10BEGIN_19</vt:lpstr>
      <vt:lpstr>SCDPT4!SCDPT4_10BEGIN_2</vt:lpstr>
      <vt:lpstr>SCDPT4!SCDPT4_10BEGIN_20</vt:lpstr>
      <vt:lpstr>SCDPT4!SCDPT4_10BEGIN_21</vt:lpstr>
      <vt:lpstr>SCDPT4!SCDPT4_10BEGIN_22</vt:lpstr>
      <vt:lpstr>SCDPT4!SCDPT4_10BEGIN_3</vt:lpstr>
      <vt:lpstr>SCDPT4!SCDPT4_10BEGIN_4</vt:lpstr>
      <vt:lpstr>SCDPT4!SCDPT4_10BEGIN_5</vt:lpstr>
      <vt:lpstr>SCDPT4!SCDPT4_10BEGIN_6</vt:lpstr>
      <vt:lpstr>SCDPT4!SCDPT4_10BEGIN_7</vt:lpstr>
      <vt:lpstr>SCDPT4!SCDPT4_10BEGIN_8</vt:lpstr>
      <vt:lpstr>SCDPT4!SCDPT4_10BEGIN_9</vt:lpstr>
      <vt:lpstr>SCDPT4!SCDPT4_10ENDIN_10</vt:lpstr>
      <vt:lpstr>SCDPT4!SCDPT4_10ENDIN_11</vt:lpstr>
      <vt:lpstr>SCDPT4!SCDPT4_10ENDIN_12</vt:lpstr>
      <vt:lpstr>SCDPT4!SCDPT4_10ENDIN_13</vt:lpstr>
      <vt:lpstr>SCDPT4!SCDPT4_10ENDIN_14</vt:lpstr>
      <vt:lpstr>SCDPT4!SCDPT4_10ENDIN_15</vt:lpstr>
      <vt:lpstr>SCDPT4!SCDPT4_10ENDIN_16</vt:lpstr>
      <vt:lpstr>SCDPT4!SCDPT4_10ENDIN_17</vt:lpstr>
      <vt:lpstr>SCDPT4!SCDPT4_10ENDIN_18</vt:lpstr>
      <vt:lpstr>SCDPT4!SCDPT4_10ENDIN_19</vt:lpstr>
      <vt:lpstr>SCDPT4!SCDPT4_10ENDIN_2</vt:lpstr>
      <vt:lpstr>SCDPT4!SCDPT4_10ENDIN_20</vt:lpstr>
      <vt:lpstr>SCDPT4!SCDPT4_10ENDIN_21</vt:lpstr>
      <vt:lpstr>SCDPT4!SCDPT4_10ENDIN_22</vt:lpstr>
      <vt:lpstr>SCDPT4!SCDPT4_10ENDIN_3</vt:lpstr>
      <vt:lpstr>SCDPT4!SCDPT4_10ENDIN_4</vt:lpstr>
      <vt:lpstr>SCDPT4!SCDPT4_10ENDIN_5</vt:lpstr>
      <vt:lpstr>SCDPT4!SCDPT4_10ENDIN_6</vt:lpstr>
      <vt:lpstr>SCDPT4!SCDPT4_10ENDIN_7</vt:lpstr>
      <vt:lpstr>SCDPT4!SCDPT4_10ENDIN_8</vt:lpstr>
      <vt:lpstr>SCDPT4!SCDPT4_10ENDIN_9</vt:lpstr>
      <vt:lpstr>SCDPT4!SCDPT4_1700000_Range</vt:lpstr>
      <vt:lpstr>SCDPT4!SCDPT4_1700001_1</vt:lpstr>
      <vt:lpstr>SCDPT4!SCDPT4_1700001_10</vt:lpstr>
      <vt:lpstr>SCDPT4!SCDPT4_1700001_11</vt:lpstr>
      <vt:lpstr>SCDPT4!SCDPT4_1700001_12</vt:lpstr>
      <vt:lpstr>SCDPT4!SCDPT4_1700001_13</vt:lpstr>
      <vt:lpstr>SCDPT4!SCDPT4_1700001_14</vt:lpstr>
      <vt:lpstr>SCDPT4!SCDPT4_1700001_15</vt:lpstr>
      <vt:lpstr>SCDPT4!SCDPT4_1700001_16</vt:lpstr>
      <vt:lpstr>SCDPT4!SCDPT4_1700001_17</vt:lpstr>
      <vt:lpstr>SCDPT4!SCDPT4_1700001_18</vt:lpstr>
      <vt:lpstr>SCDPT4!SCDPT4_1700001_19</vt:lpstr>
      <vt:lpstr>SCDPT4!SCDPT4_1700001_2</vt:lpstr>
      <vt:lpstr>SCDPT4!SCDPT4_1700001_20</vt:lpstr>
      <vt:lpstr>SCDPT4!SCDPT4_1700001_21</vt:lpstr>
      <vt:lpstr>SCDPT4!SCDPT4_1700001_22</vt:lpstr>
      <vt:lpstr>SCDPT4!SCDPT4_1700001_3</vt:lpstr>
      <vt:lpstr>SCDPT4!SCDPT4_1700001_4</vt:lpstr>
      <vt:lpstr>SCDPT4!SCDPT4_1700001_5</vt:lpstr>
      <vt:lpstr>SCDPT4!SCDPT4_1700001_7</vt:lpstr>
      <vt:lpstr>SCDPT4!SCDPT4_1700001_8</vt:lpstr>
      <vt:lpstr>SCDPT4!SCDPT4_1700001_9</vt:lpstr>
      <vt:lpstr>SCDPT4!SCDPT4_1799999_10</vt:lpstr>
      <vt:lpstr>SCDPT4!SCDPT4_1799999_11</vt:lpstr>
      <vt:lpstr>SCDPT4!SCDPT4_1799999_12</vt:lpstr>
      <vt:lpstr>SCDPT4!SCDPT4_1799999_13</vt:lpstr>
      <vt:lpstr>SCDPT4!SCDPT4_1799999_14</vt:lpstr>
      <vt:lpstr>SCDPT4!SCDPT4_1799999_15</vt:lpstr>
      <vt:lpstr>SCDPT4!SCDPT4_1799999_16</vt:lpstr>
      <vt:lpstr>SCDPT4!SCDPT4_1799999_17</vt:lpstr>
      <vt:lpstr>SCDPT4!SCDPT4_1799999_18</vt:lpstr>
      <vt:lpstr>SCDPT4!SCDPT4_1799999_19</vt:lpstr>
      <vt:lpstr>SCDPT4!SCDPT4_1799999_20</vt:lpstr>
      <vt:lpstr>SCDPT4!SCDPT4_1799999_7</vt:lpstr>
      <vt:lpstr>SCDPT4!SCDPT4_1799999_8</vt:lpstr>
      <vt:lpstr>SCDPT4!SCDPT4_1799999_9</vt:lpstr>
      <vt:lpstr>SCDPT4!SCDPT4_17BEGIN_1</vt:lpstr>
      <vt:lpstr>SCDPT4!SCDPT4_17BEGIN_10</vt:lpstr>
      <vt:lpstr>SCDPT4!SCDPT4_17BEGIN_11</vt:lpstr>
      <vt:lpstr>SCDPT4!SCDPT4_17BEGIN_12</vt:lpstr>
      <vt:lpstr>SCDPT4!SCDPT4_17BEGIN_13</vt:lpstr>
      <vt:lpstr>SCDPT4!SCDPT4_17BEGIN_14</vt:lpstr>
      <vt:lpstr>SCDPT4!SCDPT4_17BEGIN_15</vt:lpstr>
      <vt:lpstr>SCDPT4!SCDPT4_17BEGIN_16</vt:lpstr>
      <vt:lpstr>SCDPT4!SCDPT4_17BEGIN_17</vt:lpstr>
      <vt:lpstr>SCDPT4!SCDPT4_17BEGIN_18</vt:lpstr>
      <vt:lpstr>SCDPT4!SCDPT4_17BEGIN_19</vt:lpstr>
      <vt:lpstr>SCDPT4!SCDPT4_17BEGIN_2</vt:lpstr>
      <vt:lpstr>SCDPT4!SCDPT4_17BEGIN_20</vt:lpstr>
      <vt:lpstr>SCDPT4!SCDPT4_17BEGIN_21</vt:lpstr>
      <vt:lpstr>SCDPT4!SCDPT4_17BEGIN_22</vt:lpstr>
      <vt:lpstr>SCDPT4!SCDPT4_17BEGIN_3</vt:lpstr>
      <vt:lpstr>SCDPT4!SCDPT4_17BEGIN_4</vt:lpstr>
      <vt:lpstr>SCDPT4!SCDPT4_17BEGIN_5</vt:lpstr>
      <vt:lpstr>SCDPT4!SCDPT4_17BEGIN_6</vt:lpstr>
      <vt:lpstr>SCDPT4!SCDPT4_17BEGIN_7</vt:lpstr>
      <vt:lpstr>SCDPT4!SCDPT4_17BEGIN_8</vt:lpstr>
      <vt:lpstr>SCDPT4!SCDPT4_17BEGIN_9</vt:lpstr>
      <vt:lpstr>SCDPT4!SCDPT4_17ENDIN_10</vt:lpstr>
      <vt:lpstr>SCDPT4!SCDPT4_17ENDIN_11</vt:lpstr>
      <vt:lpstr>SCDPT4!SCDPT4_17ENDIN_12</vt:lpstr>
      <vt:lpstr>SCDPT4!SCDPT4_17ENDIN_13</vt:lpstr>
      <vt:lpstr>SCDPT4!SCDPT4_17ENDIN_14</vt:lpstr>
      <vt:lpstr>SCDPT4!SCDPT4_17ENDIN_15</vt:lpstr>
      <vt:lpstr>SCDPT4!SCDPT4_17ENDIN_16</vt:lpstr>
      <vt:lpstr>SCDPT4!SCDPT4_17ENDIN_17</vt:lpstr>
      <vt:lpstr>SCDPT4!SCDPT4_17ENDIN_18</vt:lpstr>
      <vt:lpstr>SCDPT4!SCDPT4_17ENDIN_19</vt:lpstr>
      <vt:lpstr>SCDPT4!SCDPT4_17ENDIN_2</vt:lpstr>
      <vt:lpstr>SCDPT4!SCDPT4_17ENDIN_20</vt:lpstr>
      <vt:lpstr>SCDPT4!SCDPT4_17ENDIN_21</vt:lpstr>
      <vt:lpstr>SCDPT4!SCDPT4_17ENDIN_22</vt:lpstr>
      <vt:lpstr>SCDPT4!SCDPT4_17ENDIN_3</vt:lpstr>
      <vt:lpstr>SCDPT4!SCDPT4_17ENDIN_4</vt:lpstr>
      <vt:lpstr>SCDPT4!SCDPT4_17ENDIN_5</vt:lpstr>
      <vt:lpstr>SCDPT4!SCDPT4_17ENDIN_6</vt:lpstr>
      <vt:lpstr>SCDPT4!SCDPT4_17ENDIN_7</vt:lpstr>
      <vt:lpstr>SCDPT4!SCDPT4_17ENDIN_8</vt:lpstr>
      <vt:lpstr>SCDPT4!SCDPT4_17ENDIN_9</vt:lpstr>
      <vt:lpstr>SCDPT4!SCDPT4_2400000_Range</vt:lpstr>
      <vt:lpstr>SCDPT4!SCDPT4_2400001_1</vt:lpstr>
      <vt:lpstr>SCDPT4!SCDPT4_2400001_10</vt:lpstr>
      <vt:lpstr>SCDPT4!SCDPT4_2400001_11</vt:lpstr>
      <vt:lpstr>SCDPT4!SCDPT4_2400001_12</vt:lpstr>
      <vt:lpstr>SCDPT4!SCDPT4_2400001_13</vt:lpstr>
      <vt:lpstr>SCDPT4!SCDPT4_2400001_14</vt:lpstr>
      <vt:lpstr>SCDPT4!SCDPT4_2400001_15</vt:lpstr>
      <vt:lpstr>SCDPT4!SCDPT4_2400001_16</vt:lpstr>
      <vt:lpstr>SCDPT4!SCDPT4_2400001_17</vt:lpstr>
      <vt:lpstr>SCDPT4!SCDPT4_2400001_18</vt:lpstr>
      <vt:lpstr>SCDPT4!SCDPT4_2400001_19</vt:lpstr>
      <vt:lpstr>SCDPT4!SCDPT4_2400001_2</vt:lpstr>
      <vt:lpstr>SCDPT4!SCDPT4_2400001_20</vt:lpstr>
      <vt:lpstr>SCDPT4!SCDPT4_2400001_21</vt:lpstr>
      <vt:lpstr>SCDPT4!SCDPT4_2400001_22</vt:lpstr>
      <vt:lpstr>SCDPT4!SCDPT4_2400001_3</vt:lpstr>
      <vt:lpstr>SCDPT4!SCDPT4_2400001_4</vt:lpstr>
      <vt:lpstr>SCDPT4!SCDPT4_2400001_5</vt:lpstr>
      <vt:lpstr>SCDPT4!SCDPT4_2400001_7</vt:lpstr>
      <vt:lpstr>SCDPT4!SCDPT4_2400001_8</vt:lpstr>
      <vt:lpstr>SCDPT4!SCDPT4_2400001_9</vt:lpstr>
      <vt:lpstr>SCDPT4!SCDPT4_2499999_10</vt:lpstr>
      <vt:lpstr>SCDPT4!SCDPT4_2499999_11</vt:lpstr>
      <vt:lpstr>SCDPT4!SCDPT4_2499999_12</vt:lpstr>
      <vt:lpstr>SCDPT4!SCDPT4_2499999_13</vt:lpstr>
      <vt:lpstr>SCDPT4!SCDPT4_2499999_14</vt:lpstr>
      <vt:lpstr>SCDPT4!SCDPT4_2499999_15</vt:lpstr>
      <vt:lpstr>SCDPT4!SCDPT4_2499999_16</vt:lpstr>
      <vt:lpstr>SCDPT4!SCDPT4_2499999_17</vt:lpstr>
      <vt:lpstr>SCDPT4!SCDPT4_2499999_18</vt:lpstr>
      <vt:lpstr>SCDPT4!SCDPT4_2499999_19</vt:lpstr>
      <vt:lpstr>SCDPT4!SCDPT4_2499999_20</vt:lpstr>
      <vt:lpstr>SCDPT4!SCDPT4_2499999_7</vt:lpstr>
      <vt:lpstr>SCDPT4!SCDPT4_2499999_8</vt:lpstr>
      <vt:lpstr>SCDPT4!SCDPT4_2499999_9</vt:lpstr>
      <vt:lpstr>SCDPT4!SCDPT4_24BEGIN_1</vt:lpstr>
      <vt:lpstr>SCDPT4!SCDPT4_24BEGIN_10</vt:lpstr>
      <vt:lpstr>SCDPT4!SCDPT4_24BEGIN_11</vt:lpstr>
      <vt:lpstr>SCDPT4!SCDPT4_24BEGIN_12</vt:lpstr>
      <vt:lpstr>SCDPT4!SCDPT4_24BEGIN_13</vt:lpstr>
      <vt:lpstr>SCDPT4!SCDPT4_24BEGIN_14</vt:lpstr>
      <vt:lpstr>SCDPT4!SCDPT4_24BEGIN_15</vt:lpstr>
      <vt:lpstr>SCDPT4!SCDPT4_24BEGIN_16</vt:lpstr>
      <vt:lpstr>SCDPT4!SCDPT4_24BEGIN_17</vt:lpstr>
      <vt:lpstr>SCDPT4!SCDPT4_24BEGIN_18</vt:lpstr>
      <vt:lpstr>SCDPT4!SCDPT4_24BEGIN_19</vt:lpstr>
      <vt:lpstr>SCDPT4!SCDPT4_24BEGIN_2</vt:lpstr>
      <vt:lpstr>SCDPT4!SCDPT4_24BEGIN_20</vt:lpstr>
      <vt:lpstr>SCDPT4!SCDPT4_24BEGIN_21</vt:lpstr>
      <vt:lpstr>SCDPT4!SCDPT4_24BEGIN_22</vt:lpstr>
      <vt:lpstr>SCDPT4!SCDPT4_24BEGIN_3</vt:lpstr>
      <vt:lpstr>SCDPT4!SCDPT4_24BEGIN_4</vt:lpstr>
      <vt:lpstr>SCDPT4!SCDPT4_24BEGIN_5</vt:lpstr>
      <vt:lpstr>SCDPT4!SCDPT4_24BEGIN_6</vt:lpstr>
      <vt:lpstr>SCDPT4!SCDPT4_24BEGIN_7</vt:lpstr>
      <vt:lpstr>SCDPT4!SCDPT4_24BEGIN_8</vt:lpstr>
      <vt:lpstr>SCDPT4!SCDPT4_24BEGIN_9</vt:lpstr>
      <vt:lpstr>SCDPT4!SCDPT4_24ENDIN_10</vt:lpstr>
      <vt:lpstr>SCDPT4!SCDPT4_24ENDIN_11</vt:lpstr>
      <vt:lpstr>SCDPT4!SCDPT4_24ENDIN_12</vt:lpstr>
      <vt:lpstr>SCDPT4!SCDPT4_24ENDIN_13</vt:lpstr>
      <vt:lpstr>SCDPT4!SCDPT4_24ENDIN_14</vt:lpstr>
      <vt:lpstr>SCDPT4!SCDPT4_24ENDIN_15</vt:lpstr>
      <vt:lpstr>SCDPT4!SCDPT4_24ENDIN_16</vt:lpstr>
      <vt:lpstr>SCDPT4!SCDPT4_24ENDIN_17</vt:lpstr>
      <vt:lpstr>SCDPT4!SCDPT4_24ENDIN_18</vt:lpstr>
      <vt:lpstr>SCDPT4!SCDPT4_24ENDIN_19</vt:lpstr>
      <vt:lpstr>SCDPT4!SCDPT4_24ENDIN_2</vt:lpstr>
      <vt:lpstr>SCDPT4!SCDPT4_24ENDIN_20</vt:lpstr>
      <vt:lpstr>SCDPT4!SCDPT4_24ENDIN_21</vt:lpstr>
      <vt:lpstr>SCDPT4!SCDPT4_24ENDIN_22</vt:lpstr>
      <vt:lpstr>SCDPT4!SCDPT4_24ENDIN_3</vt:lpstr>
      <vt:lpstr>SCDPT4!SCDPT4_24ENDIN_4</vt:lpstr>
      <vt:lpstr>SCDPT4!SCDPT4_24ENDIN_5</vt:lpstr>
      <vt:lpstr>SCDPT4!SCDPT4_24ENDIN_6</vt:lpstr>
      <vt:lpstr>SCDPT4!SCDPT4_24ENDIN_7</vt:lpstr>
      <vt:lpstr>SCDPT4!SCDPT4_24ENDIN_8</vt:lpstr>
      <vt:lpstr>SCDPT4!SCDPT4_24ENDIN_9</vt:lpstr>
      <vt:lpstr>SCDPT4!SCDPT4_3100000_Range</vt:lpstr>
      <vt:lpstr>SCDPT4!SCDPT4_3100001_1</vt:lpstr>
      <vt:lpstr>SCDPT4!SCDPT4_3100001_10</vt:lpstr>
      <vt:lpstr>SCDPT4!SCDPT4_3100001_11</vt:lpstr>
      <vt:lpstr>SCDPT4!SCDPT4_3100001_12</vt:lpstr>
      <vt:lpstr>SCDPT4!SCDPT4_3100001_13</vt:lpstr>
      <vt:lpstr>SCDPT4!SCDPT4_3100001_14</vt:lpstr>
      <vt:lpstr>SCDPT4!SCDPT4_3100001_15</vt:lpstr>
      <vt:lpstr>SCDPT4!SCDPT4_3100001_16</vt:lpstr>
      <vt:lpstr>SCDPT4!SCDPT4_3100001_17</vt:lpstr>
      <vt:lpstr>SCDPT4!SCDPT4_3100001_18</vt:lpstr>
      <vt:lpstr>SCDPT4!SCDPT4_3100001_19</vt:lpstr>
      <vt:lpstr>SCDPT4!SCDPT4_3100001_2</vt:lpstr>
      <vt:lpstr>SCDPT4!SCDPT4_3100001_20</vt:lpstr>
      <vt:lpstr>SCDPT4!SCDPT4_3100001_21</vt:lpstr>
      <vt:lpstr>SCDPT4!SCDPT4_3100001_22</vt:lpstr>
      <vt:lpstr>SCDPT4!SCDPT4_3100001_3</vt:lpstr>
      <vt:lpstr>SCDPT4!SCDPT4_3100001_4</vt:lpstr>
      <vt:lpstr>SCDPT4!SCDPT4_3100001_5</vt:lpstr>
      <vt:lpstr>SCDPT4!SCDPT4_3100001_7</vt:lpstr>
      <vt:lpstr>SCDPT4!SCDPT4_3100001_8</vt:lpstr>
      <vt:lpstr>SCDPT4!SCDPT4_3100001_9</vt:lpstr>
      <vt:lpstr>SCDPT4!SCDPT4_3100101_1</vt:lpstr>
      <vt:lpstr>SCDPT4!SCDPT4_3100101_10</vt:lpstr>
      <vt:lpstr>SCDPT4!SCDPT4_3100101_11</vt:lpstr>
      <vt:lpstr>SCDPT4!SCDPT4_3100101_12</vt:lpstr>
      <vt:lpstr>SCDPT4!SCDPT4_3100101_13</vt:lpstr>
      <vt:lpstr>SCDPT4!SCDPT4_3100101_14</vt:lpstr>
      <vt:lpstr>SCDPT4!SCDPT4_3100101_15</vt:lpstr>
      <vt:lpstr>SCDPT4!SCDPT4_3100101_16</vt:lpstr>
      <vt:lpstr>SCDPT4!SCDPT4_3100101_17</vt:lpstr>
      <vt:lpstr>SCDPT4!SCDPT4_3100101_18</vt:lpstr>
      <vt:lpstr>SCDPT4!SCDPT4_3100101_19</vt:lpstr>
      <vt:lpstr>SCDPT4!SCDPT4_3100101_2</vt:lpstr>
      <vt:lpstr>SCDPT4!SCDPT4_3100101_20</vt:lpstr>
      <vt:lpstr>SCDPT4!SCDPT4_3100101_21</vt:lpstr>
      <vt:lpstr>SCDPT4!SCDPT4_3100101_22</vt:lpstr>
      <vt:lpstr>SCDPT4!SCDPT4_3100101_3</vt:lpstr>
      <vt:lpstr>SCDPT4!SCDPT4_3100101_4</vt:lpstr>
      <vt:lpstr>SCDPT4!SCDPT4_3100101_5</vt:lpstr>
      <vt:lpstr>SCDPT4!SCDPT4_3100101_7</vt:lpstr>
      <vt:lpstr>SCDPT4!SCDPT4_3100101_8</vt:lpstr>
      <vt:lpstr>SCDPT4!SCDPT4_3100101_9</vt:lpstr>
      <vt:lpstr>SCDPT4!SCDPT4_3100201_1</vt:lpstr>
      <vt:lpstr>SCDPT4!SCDPT4_3100201_10</vt:lpstr>
      <vt:lpstr>SCDPT4!SCDPT4_3100201_11</vt:lpstr>
      <vt:lpstr>SCDPT4!SCDPT4_3100201_12</vt:lpstr>
      <vt:lpstr>SCDPT4!SCDPT4_3100201_13</vt:lpstr>
      <vt:lpstr>SCDPT4!SCDPT4_3100201_14</vt:lpstr>
      <vt:lpstr>SCDPT4!SCDPT4_3100201_15</vt:lpstr>
      <vt:lpstr>SCDPT4!SCDPT4_3100201_16</vt:lpstr>
      <vt:lpstr>SCDPT4!SCDPT4_3100201_17</vt:lpstr>
      <vt:lpstr>SCDPT4!SCDPT4_3100201_18</vt:lpstr>
      <vt:lpstr>SCDPT4!SCDPT4_3100201_19</vt:lpstr>
      <vt:lpstr>SCDPT4!SCDPT4_3100201_2</vt:lpstr>
      <vt:lpstr>SCDPT4!SCDPT4_3100201_20</vt:lpstr>
      <vt:lpstr>SCDPT4!SCDPT4_3100201_21</vt:lpstr>
      <vt:lpstr>SCDPT4!SCDPT4_3100201_22</vt:lpstr>
      <vt:lpstr>SCDPT4!SCDPT4_3100201_3</vt:lpstr>
      <vt:lpstr>SCDPT4!SCDPT4_3100201_4</vt:lpstr>
      <vt:lpstr>SCDPT4!SCDPT4_3100201_5</vt:lpstr>
      <vt:lpstr>SCDPT4!SCDPT4_3100201_7</vt:lpstr>
      <vt:lpstr>SCDPT4!SCDPT4_3100201_8</vt:lpstr>
      <vt:lpstr>SCDPT4!SCDPT4_3100201_9</vt:lpstr>
      <vt:lpstr>SCDPT4!SCDPT4_3100301_1</vt:lpstr>
      <vt:lpstr>SCDPT4!SCDPT4_3100301_10</vt:lpstr>
      <vt:lpstr>SCDPT4!SCDPT4_3100301_11</vt:lpstr>
      <vt:lpstr>SCDPT4!SCDPT4_3100301_12</vt:lpstr>
      <vt:lpstr>SCDPT4!SCDPT4_3100301_13</vt:lpstr>
      <vt:lpstr>SCDPT4!SCDPT4_3100301_14</vt:lpstr>
      <vt:lpstr>SCDPT4!SCDPT4_3100301_15</vt:lpstr>
      <vt:lpstr>SCDPT4!SCDPT4_3100301_16</vt:lpstr>
      <vt:lpstr>SCDPT4!SCDPT4_3100301_17</vt:lpstr>
      <vt:lpstr>SCDPT4!SCDPT4_3100301_18</vt:lpstr>
      <vt:lpstr>SCDPT4!SCDPT4_3100301_19</vt:lpstr>
      <vt:lpstr>SCDPT4!SCDPT4_3100301_2</vt:lpstr>
      <vt:lpstr>SCDPT4!SCDPT4_3100301_20</vt:lpstr>
      <vt:lpstr>SCDPT4!SCDPT4_3100301_21</vt:lpstr>
      <vt:lpstr>SCDPT4!SCDPT4_3100301_22</vt:lpstr>
      <vt:lpstr>SCDPT4!SCDPT4_3100301_3</vt:lpstr>
      <vt:lpstr>SCDPT4!SCDPT4_3100301_4</vt:lpstr>
      <vt:lpstr>SCDPT4!SCDPT4_3100301_5</vt:lpstr>
      <vt:lpstr>SCDPT4!SCDPT4_3100301_7</vt:lpstr>
      <vt:lpstr>SCDPT4!SCDPT4_3100301_8</vt:lpstr>
      <vt:lpstr>SCDPT4!SCDPT4_3100301_9</vt:lpstr>
      <vt:lpstr>SCDPT4!SCDPT4_3100401_1</vt:lpstr>
      <vt:lpstr>SCDPT4!SCDPT4_3100401_10</vt:lpstr>
      <vt:lpstr>SCDPT4!SCDPT4_3100401_11</vt:lpstr>
      <vt:lpstr>SCDPT4!SCDPT4_3100401_12</vt:lpstr>
      <vt:lpstr>SCDPT4!SCDPT4_3100401_13</vt:lpstr>
      <vt:lpstr>SCDPT4!SCDPT4_3100401_14</vt:lpstr>
      <vt:lpstr>SCDPT4!SCDPT4_3100401_15</vt:lpstr>
      <vt:lpstr>SCDPT4!SCDPT4_3100401_16</vt:lpstr>
      <vt:lpstr>SCDPT4!SCDPT4_3100401_17</vt:lpstr>
      <vt:lpstr>SCDPT4!SCDPT4_3100401_18</vt:lpstr>
      <vt:lpstr>SCDPT4!SCDPT4_3100401_19</vt:lpstr>
      <vt:lpstr>SCDPT4!SCDPT4_3100401_2</vt:lpstr>
      <vt:lpstr>SCDPT4!SCDPT4_3100401_20</vt:lpstr>
      <vt:lpstr>SCDPT4!SCDPT4_3100401_21</vt:lpstr>
      <vt:lpstr>SCDPT4!SCDPT4_3100401_22</vt:lpstr>
      <vt:lpstr>SCDPT4!SCDPT4_3100401_3</vt:lpstr>
      <vt:lpstr>SCDPT4!SCDPT4_3100401_4</vt:lpstr>
      <vt:lpstr>SCDPT4!SCDPT4_3100401_5</vt:lpstr>
      <vt:lpstr>SCDPT4!SCDPT4_3100401_7</vt:lpstr>
      <vt:lpstr>SCDPT4!SCDPT4_3100401_8</vt:lpstr>
      <vt:lpstr>SCDPT4!SCDPT4_3100401_9</vt:lpstr>
      <vt:lpstr>SCDPT4!SCDPT4_3100501_1</vt:lpstr>
      <vt:lpstr>SCDPT4!SCDPT4_3100501_10</vt:lpstr>
      <vt:lpstr>SCDPT4!SCDPT4_3100501_11</vt:lpstr>
      <vt:lpstr>SCDPT4!SCDPT4_3100501_12</vt:lpstr>
      <vt:lpstr>SCDPT4!SCDPT4_3100501_13</vt:lpstr>
      <vt:lpstr>SCDPT4!SCDPT4_3100501_14</vt:lpstr>
      <vt:lpstr>SCDPT4!SCDPT4_3100501_15</vt:lpstr>
      <vt:lpstr>SCDPT4!SCDPT4_3100501_16</vt:lpstr>
      <vt:lpstr>SCDPT4!SCDPT4_3100501_17</vt:lpstr>
      <vt:lpstr>SCDPT4!SCDPT4_3100501_18</vt:lpstr>
      <vt:lpstr>SCDPT4!SCDPT4_3100501_19</vt:lpstr>
      <vt:lpstr>SCDPT4!SCDPT4_3100501_2</vt:lpstr>
      <vt:lpstr>SCDPT4!SCDPT4_3100501_20</vt:lpstr>
      <vt:lpstr>SCDPT4!SCDPT4_3100501_21</vt:lpstr>
      <vt:lpstr>SCDPT4!SCDPT4_3100501_22</vt:lpstr>
      <vt:lpstr>SCDPT4!SCDPT4_3100501_3</vt:lpstr>
      <vt:lpstr>SCDPT4!SCDPT4_3100501_4</vt:lpstr>
      <vt:lpstr>SCDPT4!SCDPT4_3100501_5</vt:lpstr>
      <vt:lpstr>SCDPT4!SCDPT4_3100501_7</vt:lpstr>
      <vt:lpstr>SCDPT4!SCDPT4_3100501_8</vt:lpstr>
      <vt:lpstr>SCDPT4!SCDPT4_3100501_9</vt:lpstr>
      <vt:lpstr>SCDPT4!SCDPT4_3100601_1</vt:lpstr>
      <vt:lpstr>SCDPT4!SCDPT4_3100601_10</vt:lpstr>
      <vt:lpstr>SCDPT4!SCDPT4_3100601_11</vt:lpstr>
      <vt:lpstr>SCDPT4!SCDPT4_3100601_12</vt:lpstr>
      <vt:lpstr>SCDPT4!SCDPT4_3100601_13</vt:lpstr>
      <vt:lpstr>SCDPT4!SCDPT4_3100601_14</vt:lpstr>
      <vt:lpstr>SCDPT4!SCDPT4_3100601_15</vt:lpstr>
      <vt:lpstr>SCDPT4!SCDPT4_3100601_16</vt:lpstr>
      <vt:lpstr>SCDPT4!SCDPT4_3100601_17</vt:lpstr>
      <vt:lpstr>SCDPT4!SCDPT4_3100601_18</vt:lpstr>
      <vt:lpstr>SCDPT4!SCDPT4_3100601_19</vt:lpstr>
      <vt:lpstr>SCDPT4!SCDPT4_3100601_2</vt:lpstr>
      <vt:lpstr>SCDPT4!SCDPT4_3100601_20</vt:lpstr>
      <vt:lpstr>SCDPT4!SCDPT4_3100601_21</vt:lpstr>
      <vt:lpstr>SCDPT4!SCDPT4_3100601_22</vt:lpstr>
      <vt:lpstr>SCDPT4!SCDPT4_3100601_3</vt:lpstr>
      <vt:lpstr>SCDPT4!SCDPT4_3100601_4</vt:lpstr>
      <vt:lpstr>SCDPT4!SCDPT4_3100601_5</vt:lpstr>
      <vt:lpstr>SCDPT4!SCDPT4_3100601_7</vt:lpstr>
      <vt:lpstr>SCDPT4!SCDPT4_3100601_8</vt:lpstr>
      <vt:lpstr>SCDPT4!SCDPT4_3100601_9</vt:lpstr>
      <vt:lpstr>SCDPT4!SCDPT4_3100701_1</vt:lpstr>
      <vt:lpstr>SCDPT4!SCDPT4_3100701_10</vt:lpstr>
      <vt:lpstr>SCDPT4!SCDPT4_3100701_11</vt:lpstr>
      <vt:lpstr>SCDPT4!SCDPT4_3100701_12</vt:lpstr>
      <vt:lpstr>SCDPT4!SCDPT4_3100701_13</vt:lpstr>
      <vt:lpstr>SCDPT4!SCDPT4_3100701_14</vt:lpstr>
      <vt:lpstr>SCDPT4!SCDPT4_3100701_15</vt:lpstr>
      <vt:lpstr>SCDPT4!SCDPT4_3100701_16</vt:lpstr>
      <vt:lpstr>SCDPT4!SCDPT4_3100701_17</vt:lpstr>
      <vt:lpstr>SCDPT4!SCDPT4_3100701_18</vt:lpstr>
      <vt:lpstr>SCDPT4!SCDPT4_3100701_19</vt:lpstr>
      <vt:lpstr>SCDPT4!SCDPT4_3100701_2</vt:lpstr>
      <vt:lpstr>SCDPT4!SCDPT4_3100701_20</vt:lpstr>
      <vt:lpstr>SCDPT4!SCDPT4_3100701_21</vt:lpstr>
      <vt:lpstr>SCDPT4!SCDPT4_3100701_22</vt:lpstr>
      <vt:lpstr>SCDPT4!SCDPT4_3100701_3</vt:lpstr>
      <vt:lpstr>SCDPT4!SCDPT4_3100701_4</vt:lpstr>
      <vt:lpstr>SCDPT4!SCDPT4_3100701_5</vt:lpstr>
      <vt:lpstr>SCDPT4!SCDPT4_3100701_7</vt:lpstr>
      <vt:lpstr>SCDPT4!SCDPT4_3100701_8</vt:lpstr>
      <vt:lpstr>SCDPT4!SCDPT4_3100701_9</vt:lpstr>
      <vt:lpstr>SCDPT4!SCDPT4_3100801_1</vt:lpstr>
      <vt:lpstr>SCDPT4!SCDPT4_3100801_10</vt:lpstr>
      <vt:lpstr>SCDPT4!SCDPT4_3100801_11</vt:lpstr>
      <vt:lpstr>SCDPT4!SCDPT4_3100801_12</vt:lpstr>
      <vt:lpstr>SCDPT4!SCDPT4_3100801_13</vt:lpstr>
      <vt:lpstr>SCDPT4!SCDPT4_3100801_14</vt:lpstr>
      <vt:lpstr>SCDPT4!SCDPT4_3100801_15</vt:lpstr>
      <vt:lpstr>SCDPT4!SCDPT4_3100801_16</vt:lpstr>
      <vt:lpstr>SCDPT4!SCDPT4_3100801_17</vt:lpstr>
      <vt:lpstr>SCDPT4!SCDPT4_3100801_18</vt:lpstr>
      <vt:lpstr>SCDPT4!SCDPT4_3100801_19</vt:lpstr>
      <vt:lpstr>SCDPT4!SCDPT4_3100801_2</vt:lpstr>
      <vt:lpstr>SCDPT4!SCDPT4_3100801_20</vt:lpstr>
      <vt:lpstr>SCDPT4!SCDPT4_3100801_21</vt:lpstr>
      <vt:lpstr>SCDPT4!SCDPT4_3100801_22</vt:lpstr>
      <vt:lpstr>SCDPT4!SCDPT4_3100801_3</vt:lpstr>
      <vt:lpstr>SCDPT4!SCDPT4_3100801_4</vt:lpstr>
      <vt:lpstr>SCDPT4!SCDPT4_3100801_5</vt:lpstr>
      <vt:lpstr>SCDPT4!SCDPT4_3100801_7</vt:lpstr>
      <vt:lpstr>SCDPT4!SCDPT4_3100801_8</vt:lpstr>
      <vt:lpstr>SCDPT4!SCDPT4_3100801_9</vt:lpstr>
      <vt:lpstr>SCDPT4!SCDPT4_3100901_1</vt:lpstr>
      <vt:lpstr>SCDPT4!SCDPT4_3100901_10</vt:lpstr>
      <vt:lpstr>SCDPT4!SCDPT4_3100901_11</vt:lpstr>
      <vt:lpstr>SCDPT4!SCDPT4_3100901_12</vt:lpstr>
      <vt:lpstr>SCDPT4!SCDPT4_3100901_13</vt:lpstr>
      <vt:lpstr>SCDPT4!SCDPT4_3100901_14</vt:lpstr>
      <vt:lpstr>SCDPT4!SCDPT4_3100901_15</vt:lpstr>
      <vt:lpstr>SCDPT4!SCDPT4_3100901_16</vt:lpstr>
      <vt:lpstr>SCDPT4!SCDPT4_3100901_17</vt:lpstr>
      <vt:lpstr>SCDPT4!SCDPT4_3100901_18</vt:lpstr>
      <vt:lpstr>SCDPT4!SCDPT4_3100901_19</vt:lpstr>
      <vt:lpstr>SCDPT4!SCDPT4_3100901_2</vt:lpstr>
      <vt:lpstr>SCDPT4!SCDPT4_3100901_20</vt:lpstr>
      <vt:lpstr>SCDPT4!SCDPT4_3100901_21</vt:lpstr>
      <vt:lpstr>SCDPT4!SCDPT4_3100901_22</vt:lpstr>
      <vt:lpstr>SCDPT4!SCDPT4_3100901_3</vt:lpstr>
      <vt:lpstr>SCDPT4!SCDPT4_3100901_4</vt:lpstr>
      <vt:lpstr>SCDPT4!SCDPT4_3100901_5</vt:lpstr>
      <vt:lpstr>SCDPT4!SCDPT4_3100901_7</vt:lpstr>
      <vt:lpstr>SCDPT4!SCDPT4_3100901_8</vt:lpstr>
      <vt:lpstr>SCDPT4!SCDPT4_3100901_9</vt:lpstr>
      <vt:lpstr>SCDPT4!SCDPT4_3199999_10</vt:lpstr>
      <vt:lpstr>SCDPT4!SCDPT4_3199999_11</vt:lpstr>
      <vt:lpstr>SCDPT4!SCDPT4_3199999_12</vt:lpstr>
      <vt:lpstr>SCDPT4!SCDPT4_3199999_13</vt:lpstr>
      <vt:lpstr>SCDPT4!SCDPT4_3199999_14</vt:lpstr>
      <vt:lpstr>SCDPT4!SCDPT4_3199999_15</vt:lpstr>
      <vt:lpstr>SCDPT4!SCDPT4_3199999_16</vt:lpstr>
      <vt:lpstr>SCDPT4!SCDPT4_3199999_17</vt:lpstr>
      <vt:lpstr>SCDPT4!SCDPT4_3199999_18</vt:lpstr>
      <vt:lpstr>SCDPT4!SCDPT4_3199999_19</vt:lpstr>
      <vt:lpstr>SCDPT4!SCDPT4_3199999_20</vt:lpstr>
      <vt:lpstr>SCDPT4!SCDPT4_3199999_7</vt:lpstr>
      <vt:lpstr>SCDPT4!SCDPT4_3199999_8</vt:lpstr>
      <vt:lpstr>SCDPT4!SCDPT4_3199999_9</vt:lpstr>
      <vt:lpstr>SCDPT4!SCDPT4_31BEGIN_1</vt:lpstr>
      <vt:lpstr>SCDPT4!SCDPT4_31BEGIN_10</vt:lpstr>
      <vt:lpstr>SCDPT4!SCDPT4_31BEGIN_11</vt:lpstr>
      <vt:lpstr>SCDPT4!SCDPT4_31BEGIN_12</vt:lpstr>
      <vt:lpstr>SCDPT4!SCDPT4_31BEGIN_13</vt:lpstr>
      <vt:lpstr>SCDPT4!SCDPT4_31BEGIN_14</vt:lpstr>
      <vt:lpstr>SCDPT4!SCDPT4_31BEGIN_15</vt:lpstr>
      <vt:lpstr>SCDPT4!SCDPT4_31BEGIN_16</vt:lpstr>
      <vt:lpstr>SCDPT4!SCDPT4_31BEGIN_17</vt:lpstr>
      <vt:lpstr>SCDPT4!SCDPT4_31BEGIN_18</vt:lpstr>
      <vt:lpstr>SCDPT4!SCDPT4_31BEGIN_19</vt:lpstr>
      <vt:lpstr>SCDPT4!SCDPT4_31BEGIN_2</vt:lpstr>
      <vt:lpstr>SCDPT4!SCDPT4_31BEGIN_20</vt:lpstr>
      <vt:lpstr>SCDPT4!SCDPT4_31BEGIN_21</vt:lpstr>
      <vt:lpstr>SCDPT4!SCDPT4_31BEGIN_22</vt:lpstr>
      <vt:lpstr>SCDPT4!SCDPT4_31BEGIN_3</vt:lpstr>
      <vt:lpstr>SCDPT4!SCDPT4_31BEGIN_4</vt:lpstr>
      <vt:lpstr>SCDPT4!SCDPT4_31BEGIN_5</vt:lpstr>
      <vt:lpstr>SCDPT4!SCDPT4_31BEGIN_6</vt:lpstr>
      <vt:lpstr>SCDPT4!SCDPT4_31BEGIN_7</vt:lpstr>
      <vt:lpstr>SCDPT4!SCDPT4_31BEGIN_8</vt:lpstr>
      <vt:lpstr>SCDPT4!SCDPT4_31BEGIN_9</vt:lpstr>
      <vt:lpstr>SCDPT4!SCDPT4_31ENDIN_10</vt:lpstr>
      <vt:lpstr>SCDPT4!SCDPT4_31ENDIN_11</vt:lpstr>
      <vt:lpstr>SCDPT4!SCDPT4_31ENDIN_12</vt:lpstr>
      <vt:lpstr>SCDPT4!SCDPT4_31ENDIN_13</vt:lpstr>
      <vt:lpstr>SCDPT4!SCDPT4_31ENDIN_14</vt:lpstr>
      <vt:lpstr>SCDPT4!SCDPT4_31ENDIN_15</vt:lpstr>
      <vt:lpstr>SCDPT4!SCDPT4_31ENDIN_16</vt:lpstr>
      <vt:lpstr>SCDPT4!SCDPT4_31ENDIN_17</vt:lpstr>
      <vt:lpstr>SCDPT4!SCDPT4_31ENDIN_18</vt:lpstr>
      <vt:lpstr>SCDPT4!SCDPT4_31ENDIN_19</vt:lpstr>
      <vt:lpstr>SCDPT4!SCDPT4_31ENDIN_2</vt:lpstr>
      <vt:lpstr>SCDPT4!SCDPT4_31ENDIN_20</vt:lpstr>
      <vt:lpstr>SCDPT4!SCDPT4_31ENDIN_21</vt:lpstr>
      <vt:lpstr>SCDPT4!SCDPT4_31ENDIN_22</vt:lpstr>
      <vt:lpstr>SCDPT4!SCDPT4_31ENDIN_3</vt:lpstr>
      <vt:lpstr>SCDPT4!SCDPT4_31ENDIN_4</vt:lpstr>
      <vt:lpstr>SCDPT4!SCDPT4_31ENDIN_5</vt:lpstr>
      <vt:lpstr>SCDPT4!SCDPT4_31ENDIN_6</vt:lpstr>
      <vt:lpstr>SCDPT4!SCDPT4_31ENDIN_7</vt:lpstr>
      <vt:lpstr>SCDPT4!SCDPT4_31ENDIN_8</vt:lpstr>
      <vt:lpstr>SCDPT4!SCDPT4_31ENDIN_9</vt:lpstr>
      <vt:lpstr>SCDPT4!SCDPT4_3800000_Range</vt:lpstr>
      <vt:lpstr>SCDPT4!SCDPT4_3800001_1</vt:lpstr>
      <vt:lpstr>SCDPT4!SCDPT4_3800001_10</vt:lpstr>
      <vt:lpstr>SCDPT4!SCDPT4_3800001_11</vt:lpstr>
      <vt:lpstr>SCDPT4!SCDPT4_3800001_12</vt:lpstr>
      <vt:lpstr>SCDPT4!SCDPT4_3800001_13</vt:lpstr>
      <vt:lpstr>SCDPT4!SCDPT4_3800001_14</vt:lpstr>
      <vt:lpstr>SCDPT4!SCDPT4_3800001_15</vt:lpstr>
      <vt:lpstr>SCDPT4!SCDPT4_3800001_16</vt:lpstr>
      <vt:lpstr>SCDPT4!SCDPT4_3800001_17</vt:lpstr>
      <vt:lpstr>SCDPT4!SCDPT4_3800001_18</vt:lpstr>
      <vt:lpstr>SCDPT4!SCDPT4_3800001_19</vt:lpstr>
      <vt:lpstr>SCDPT4!SCDPT4_3800001_2</vt:lpstr>
      <vt:lpstr>SCDPT4!SCDPT4_3800001_20</vt:lpstr>
      <vt:lpstr>SCDPT4!SCDPT4_3800001_21</vt:lpstr>
      <vt:lpstr>SCDPT4!SCDPT4_3800001_3</vt:lpstr>
      <vt:lpstr>SCDPT4!SCDPT4_3800001_4</vt:lpstr>
      <vt:lpstr>SCDPT4!SCDPT4_3800001_5</vt:lpstr>
      <vt:lpstr>SCDPT4!SCDPT4_3800001_7</vt:lpstr>
      <vt:lpstr>SCDPT4!SCDPT4_3800001_8</vt:lpstr>
      <vt:lpstr>SCDPT4!SCDPT4_3800001_9</vt:lpstr>
      <vt:lpstr>SCDPT4!SCDPT4_3800101_1</vt:lpstr>
      <vt:lpstr>SCDPT4!SCDPT4_3800101_10</vt:lpstr>
      <vt:lpstr>SCDPT4!SCDPT4_3800101_11</vt:lpstr>
      <vt:lpstr>SCDPT4!SCDPT4_3800101_12</vt:lpstr>
      <vt:lpstr>SCDPT4!SCDPT4_3800101_13</vt:lpstr>
      <vt:lpstr>SCDPT4!SCDPT4_3800101_14</vt:lpstr>
      <vt:lpstr>SCDPT4!SCDPT4_3800101_15</vt:lpstr>
      <vt:lpstr>SCDPT4!SCDPT4_3800101_16</vt:lpstr>
      <vt:lpstr>SCDPT4!SCDPT4_3800101_17</vt:lpstr>
      <vt:lpstr>SCDPT4!SCDPT4_3800101_18</vt:lpstr>
      <vt:lpstr>SCDPT4!SCDPT4_3800101_19</vt:lpstr>
      <vt:lpstr>SCDPT4!SCDPT4_3800101_2</vt:lpstr>
      <vt:lpstr>SCDPT4!SCDPT4_3800101_20</vt:lpstr>
      <vt:lpstr>SCDPT4!SCDPT4_3800101_21</vt:lpstr>
      <vt:lpstr>SCDPT4!SCDPT4_3800101_3</vt:lpstr>
      <vt:lpstr>SCDPT4!SCDPT4_3800101_4</vt:lpstr>
      <vt:lpstr>SCDPT4!SCDPT4_3800101_5</vt:lpstr>
      <vt:lpstr>SCDPT4!SCDPT4_3800101_7</vt:lpstr>
      <vt:lpstr>SCDPT4!SCDPT4_3800101_8</vt:lpstr>
      <vt:lpstr>SCDPT4!SCDPT4_3800101_9</vt:lpstr>
      <vt:lpstr>SCDPT4!SCDPT4_3800201_1</vt:lpstr>
      <vt:lpstr>SCDPT4!SCDPT4_3800201_10</vt:lpstr>
      <vt:lpstr>SCDPT4!SCDPT4_3800201_11</vt:lpstr>
      <vt:lpstr>SCDPT4!SCDPT4_3800201_12</vt:lpstr>
      <vt:lpstr>SCDPT4!SCDPT4_3800201_13</vt:lpstr>
      <vt:lpstr>SCDPT4!SCDPT4_3800201_14</vt:lpstr>
      <vt:lpstr>SCDPT4!SCDPT4_3800201_15</vt:lpstr>
      <vt:lpstr>SCDPT4!SCDPT4_3800201_16</vt:lpstr>
      <vt:lpstr>SCDPT4!SCDPT4_3800201_17</vt:lpstr>
      <vt:lpstr>SCDPT4!SCDPT4_3800201_18</vt:lpstr>
      <vt:lpstr>SCDPT4!SCDPT4_3800201_19</vt:lpstr>
      <vt:lpstr>SCDPT4!SCDPT4_3800201_2</vt:lpstr>
      <vt:lpstr>SCDPT4!SCDPT4_3800201_20</vt:lpstr>
      <vt:lpstr>SCDPT4!SCDPT4_3800201_21</vt:lpstr>
      <vt:lpstr>SCDPT4!SCDPT4_3800201_3</vt:lpstr>
      <vt:lpstr>SCDPT4!SCDPT4_3800201_4</vt:lpstr>
      <vt:lpstr>SCDPT4!SCDPT4_3800201_5</vt:lpstr>
      <vt:lpstr>SCDPT4!SCDPT4_3800201_7</vt:lpstr>
      <vt:lpstr>SCDPT4!SCDPT4_3800201_8</vt:lpstr>
      <vt:lpstr>SCDPT4!SCDPT4_3800201_9</vt:lpstr>
      <vt:lpstr>SCDPT4!SCDPT4_3800301_1</vt:lpstr>
      <vt:lpstr>SCDPT4!SCDPT4_3800301_10</vt:lpstr>
      <vt:lpstr>SCDPT4!SCDPT4_3800301_11</vt:lpstr>
      <vt:lpstr>SCDPT4!SCDPT4_3800301_12</vt:lpstr>
      <vt:lpstr>SCDPT4!SCDPT4_3800301_13</vt:lpstr>
      <vt:lpstr>SCDPT4!SCDPT4_3800301_14</vt:lpstr>
      <vt:lpstr>SCDPT4!SCDPT4_3800301_15</vt:lpstr>
      <vt:lpstr>SCDPT4!SCDPT4_3800301_16</vt:lpstr>
      <vt:lpstr>SCDPT4!SCDPT4_3800301_17</vt:lpstr>
      <vt:lpstr>SCDPT4!SCDPT4_3800301_18</vt:lpstr>
      <vt:lpstr>SCDPT4!SCDPT4_3800301_19</vt:lpstr>
      <vt:lpstr>SCDPT4!SCDPT4_3800301_2</vt:lpstr>
      <vt:lpstr>SCDPT4!SCDPT4_3800301_20</vt:lpstr>
      <vt:lpstr>SCDPT4!SCDPT4_3800301_21</vt:lpstr>
      <vt:lpstr>SCDPT4!SCDPT4_3800301_3</vt:lpstr>
      <vt:lpstr>SCDPT4!SCDPT4_3800301_4</vt:lpstr>
      <vt:lpstr>SCDPT4!SCDPT4_3800301_5</vt:lpstr>
      <vt:lpstr>SCDPT4!SCDPT4_3800301_7</vt:lpstr>
      <vt:lpstr>SCDPT4!SCDPT4_3800301_8</vt:lpstr>
      <vt:lpstr>SCDPT4!SCDPT4_3800301_9</vt:lpstr>
      <vt:lpstr>SCDPT4!SCDPT4_3800401_1</vt:lpstr>
      <vt:lpstr>SCDPT4!SCDPT4_3800401_10</vt:lpstr>
      <vt:lpstr>SCDPT4!SCDPT4_3800401_11</vt:lpstr>
      <vt:lpstr>SCDPT4!SCDPT4_3800401_12</vt:lpstr>
      <vt:lpstr>SCDPT4!SCDPT4_3800401_13</vt:lpstr>
      <vt:lpstr>SCDPT4!SCDPT4_3800401_14</vt:lpstr>
      <vt:lpstr>SCDPT4!SCDPT4_3800401_15</vt:lpstr>
      <vt:lpstr>SCDPT4!SCDPT4_3800401_16</vt:lpstr>
      <vt:lpstr>SCDPT4!SCDPT4_3800401_17</vt:lpstr>
      <vt:lpstr>SCDPT4!SCDPT4_3800401_18</vt:lpstr>
      <vt:lpstr>SCDPT4!SCDPT4_3800401_19</vt:lpstr>
      <vt:lpstr>SCDPT4!SCDPT4_3800401_2</vt:lpstr>
      <vt:lpstr>SCDPT4!SCDPT4_3800401_20</vt:lpstr>
      <vt:lpstr>SCDPT4!SCDPT4_3800401_21</vt:lpstr>
      <vt:lpstr>SCDPT4!SCDPT4_3800401_3</vt:lpstr>
      <vt:lpstr>SCDPT4!SCDPT4_3800401_4</vt:lpstr>
      <vt:lpstr>SCDPT4!SCDPT4_3800401_5</vt:lpstr>
      <vt:lpstr>SCDPT4!SCDPT4_3800401_7</vt:lpstr>
      <vt:lpstr>SCDPT4!SCDPT4_3800401_8</vt:lpstr>
      <vt:lpstr>SCDPT4!SCDPT4_3800401_9</vt:lpstr>
      <vt:lpstr>SCDPT4!SCDPT4_3800501_1</vt:lpstr>
      <vt:lpstr>SCDPT4!SCDPT4_3800501_10</vt:lpstr>
      <vt:lpstr>SCDPT4!SCDPT4_3800501_11</vt:lpstr>
      <vt:lpstr>SCDPT4!SCDPT4_3800501_12</vt:lpstr>
      <vt:lpstr>SCDPT4!SCDPT4_3800501_13</vt:lpstr>
      <vt:lpstr>SCDPT4!SCDPT4_3800501_14</vt:lpstr>
      <vt:lpstr>SCDPT4!SCDPT4_3800501_15</vt:lpstr>
      <vt:lpstr>SCDPT4!SCDPT4_3800501_16</vt:lpstr>
      <vt:lpstr>SCDPT4!SCDPT4_3800501_17</vt:lpstr>
      <vt:lpstr>SCDPT4!SCDPT4_3800501_18</vt:lpstr>
      <vt:lpstr>SCDPT4!SCDPT4_3800501_19</vt:lpstr>
      <vt:lpstr>SCDPT4!SCDPT4_3800501_2</vt:lpstr>
      <vt:lpstr>SCDPT4!SCDPT4_3800501_20</vt:lpstr>
      <vt:lpstr>SCDPT4!SCDPT4_3800501_21</vt:lpstr>
      <vt:lpstr>SCDPT4!SCDPT4_3800501_3</vt:lpstr>
      <vt:lpstr>SCDPT4!SCDPT4_3800501_4</vt:lpstr>
      <vt:lpstr>SCDPT4!SCDPT4_3800501_5</vt:lpstr>
      <vt:lpstr>SCDPT4!SCDPT4_3800501_7</vt:lpstr>
      <vt:lpstr>SCDPT4!SCDPT4_3800501_8</vt:lpstr>
      <vt:lpstr>SCDPT4!SCDPT4_3800501_9</vt:lpstr>
      <vt:lpstr>SCDPT4!SCDPT4_3800601_1</vt:lpstr>
      <vt:lpstr>SCDPT4!SCDPT4_3800601_10</vt:lpstr>
      <vt:lpstr>SCDPT4!SCDPT4_3800601_11</vt:lpstr>
      <vt:lpstr>SCDPT4!SCDPT4_3800601_12</vt:lpstr>
      <vt:lpstr>SCDPT4!SCDPT4_3800601_13</vt:lpstr>
      <vt:lpstr>SCDPT4!SCDPT4_3800601_14</vt:lpstr>
      <vt:lpstr>SCDPT4!SCDPT4_3800601_15</vt:lpstr>
      <vt:lpstr>SCDPT4!SCDPT4_3800601_16</vt:lpstr>
      <vt:lpstr>SCDPT4!SCDPT4_3800601_17</vt:lpstr>
      <vt:lpstr>SCDPT4!SCDPT4_3800601_18</vt:lpstr>
      <vt:lpstr>SCDPT4!SCDPT4_3800601_19</vt:lpstr>
      <vt:lpstr>SCDPT4!SCDPT4_3800601_2</vt:lpstr>
      <vt:lpstr>SCDPT4!SCDPT4_3800601_20</vt:lpstr>
      <vt:lpstr>SCDPT4!SCDPT4_3800601_21</vt:lpstr>
      <vt:lpstr>SCDPT4!SCDPT4_3800601_3</vt:lpstr>
      <vt:lpstr>SCDPT4!SCDPT4_3800601_4</vt:lpstr>
      <vt:lpstr>SCDPT4!SCDPT4_3800601_5</vt:lpstr>
      <vt:lpstr>SCDPT4!SCDPT4_3800601_7</vt:lpstr>
      <vt:lpstr>SCDPT4!SCDPT4_3800601_8</vt:lpstr>
      <vt:lpstr>SCDPT4!SCDPT4_3800601_9</vt:lpstr>
      <vt:lpstr>SCDPT4!SCDPT4_3800701_1</vt:lpstr>
      <vt:lpstr>SCDPT4!SCDPT4_3800701_10</vt:lpstr>
      <vt:lpstr>SCDPT4!SCDPT4_3800701_11</vt:lpstr>
      <vt:lpstr>SCDPT4!SCDPT4_3800701_12</vt:lpstr>
      <vt:lpstr>SCDPT4!SCDPT4_3800701_13</vt:lpstr>
      <vt:lpstr>SCDPT4!SCDPT4_3800701_14</vt:lpstr>
      <vt:lpstr>SCDPT4!SCDPT4_3800701_15</vt:lpstr>
      <vt:lpstr>SCDPT4!SCDPT4_3800701_16</vt:lpstr>
      <vt:lpstr>SCDPT4!SCDPT4_3800701_17</vt:lpstr>
      <vt:lpstr>SCDPT4!SCDPT4_3800701_18</vt:lpstr>
      <vt:lpstr>SCDPT4!SCDPT4_3800701_19</vt:lpstr>
      <vt:lpstr>SCDPT4!SCDPT4_3800701_2</vt:lpstr>
      <vt:lpstr>SCDPT4!SCDPT4_3800701_20</vt:lpstr>
      <vt:lpstr>SCDPT4!SCDPT4_3800701_21</vt:lpstr>
      <vt:lpstr>SCDPT4!SCDPT4_3800701_3</vt:lpstr>
      <vt:lpstr>SCDPT4!SCDPT4_3800701_4</vt:lpstr>
      <vt:lpstr>SCDPT4!SCDPT4_3800701_5</vt:lpstr>
      <vt:lpstr>SCDPT4!SCDPT4_3800701_7</vt:lpstr>
      <vt:lpstr>SCDPT4!SCDPT4_3800701_8</vt:lpstr>
      <vt:lpstr>SCDPT4!SCDPT4_3800701_9</vt:lpstr>
      <vt:lpstr>SCDPT4!SCDPT4_3800801_1</vt:lpstr>
      <vt:lpstr>SCDPT4!SCDPT4_3800801_10</vt:lpstr>
      <vt:lpstr>SCDPT4!SCDPT4_3800801_11</vt:lpstr>
      <vt:lpstr>SCDPT4!SCDPT4_3800801_12</vt:lpstr>
      <vt:lpstr>SCDPT4!SCDPT4_3800801_13</vt:lpstr>
      <vt:lpstr>SCDPT4!SCDPT4_3800801_14</vt:lpstr>
      <vt:lpstr>SCDPT4!SCDPT4_3800801_15</vt:lpstr>
      <vt:lpstr>SCDPT4!SCDPT4_3800801_16</vt:lpstr>
      <vt:lpstr>SCDPT4!SCDPT4_3800801_17</vt:lpstr>
      <vt:lpstr>SCDPT4!SCDPT4_3800801_18</vt:lpstr>
      <vt:lpstr>SCDPT4!SCDPT4_3800801_19</vt:lpstr>
      <vt:lpstr>SCDPT4!SCDPT4_3800801_2</vt:lpstr>
      <vt:lpstr>SCDPT4!SCDPT4_3800801_20</vt:lpstr>
      <vt:lpstr>SCDPT4!SCDPT4_3800801_21</vt:lpstr>
      <vt:lpstr>SCDPT4!SCDPT4_3800801_3</vt:lpstr>
      <vt:lpstr>SCDPT4!SCDPT4_3800801_4</vt:lpstr>
      <vt:lpstr>SCDPT4!SCDPT4_3800801_5</vt:lpstr>
      <vt:lpstr>SCDPT4!SCDPT4_3800801_7</vt:lpstr>
      <vt:lpstr>SCDPT4!SCDPT4_3800801_8</vt:lpstr>
      <vt:lpstr>SCDPT4!SCDPT4_3800801_9</vt:lpstr>
      <vt:lpstr>SCDPT4!SCDPT4_3800901_1</vt:lpstr>
      <vt:lpstr>SCDPT4!SCDPT4_3800901_10</vt:lpstr>
      <vt:lpstr>SCDPT4!SCDPT4_3800901_11</vt:lpstr>
      <vt:lpstr>SCDPT4!SCDPT4_3800901_12</vt:lpstr>
      <vt:lpstr>SCDPT4!SCDPT4_3800901_13</vt:lpstr>
      <vt:lpstr>SCDPT4!SCDPT4_3800901_14</vt:lpstr>
      <vt:lpstr>SCDPT4!SCDPT4_3800901_15</vt:lpstr>
      <vt:lpstr>SCDPT4!SCDPT4_3800901_16</vt:lpstr>
      <vt:lpstr>SCDPT4!SCDPT4_3800901_17</vt:lpstr>
      <vt:lpstr>SCDPT4!SCDPT4_3800901_18</vt:lpstr>
      <vt:lpstr>SCDPT4!SCDPT4_3800901_19</vt:lpstr>
      <vt:lpstr>SCDPT4!SCDPT4_3800901_2</vt:lpstr>
      <vt:lpstr>SCDPT4!SCDPT4_3800901_20</vt:lpstr>
      <vt:lpstr>SCDPT4!SCDPT4_3800901_21</vt:lpstr>
      <vt:lpstr>SCDPT4!SCDPT4_3800901_3</vt:lpstr>
      <vt:lpstr>SCDPT4!SCDPT4_3800901_4</vt:lpstr>
      <vt:lpstr>SCDPT4!SCDPT4_3800901_5</vt:lpstr>
      <vt:lpstr>SCDPT4!SCDPT4_3800901_7</vt:lpstr>
      <vt:lpstr>SCDPT4!SCDPT4_3800901_8</vt:lpstr>
      <vt:lpstr>SCDPT4!SCDPT4_3800901_9</vt:lpstr>
      <vt:lpstr>SCDPT4!SCDPT4_3801001_1</vt:lpstr>
      <vt:lpstr>SCDPT4!SCDPT4_3801001_10</vt:lpstr>
      <vt:lpstr>SCDPT4!SCDPT4_3801001_11</vt:lpstr>
      <vt:lpstr>SCDPT4!SCDPT4_3801001_12</vt:lpstr>
      <vt:lpstr>SCDPT4!SCDPT4_3801001_13</vt:lpstr>
      <vt:lpstr>SCDPT4!SCDPT4_3801001_14</vt:lpstr>
      <vt:lpstr>SCDPT4!SCDPT4_3801001_15</vt:lpstr>
      <vt:lpstr>SCDPT4!SCDPT4_3801001_16</vt:lpstr>
      <vt:lpstr>SCDPT4!SCDPT4_3801001_17</vt:lpstr>
      <vt:lpstr>SCDPT4!SCDPT4_3801001_18</vt:lpstr>
      <vt:lpstr>SCDPT4!SCDPT4_3801001_19</vt:lpstr>
      <vt:lpstr>SCDPT4!SCDPT4_3801001_2</vt:lpstr>
      <vt:lpstr>SCDPT4!SCDPT4_3801001_20</vt:lpstr>
      <vt:lpstr>SCDPT4!SCDPT4_3801001_21</vt:lpstr>
      <vt:lpstr>SCDPT4!SCDPT4_3801001_3</vt:lpstr>
      <vt:lpstr>SCDPT4!SCDPT4_3801001_4</vt:lpstr>
      <vt:lpstr>SCDPT4!SCDPT4_3801001_5</vt:lpstr>
      <vt:lpstr>SCDPT4!SCDPT4_3801001_7</vt:lpstr>
      <vt:lpstr>SCDPT4!SCDPT4_3801001_8</vt:lpstr>
      <vt:lpstr>SCDPT4!SCDPT4_3801001_9</vt:lpstr>
      <vt:lpstr>SCDPT4!SCDPT4_3801101_1</vt:lpstr>
      <vt:lpstr>SCDPT4!SCDPT4_3801101_10</vt:lpstr>
      <vt:lpstr>SCDPT4!SCDPT4_3801101_11</vt:lpstr>
      <vt:lpstr>SCDPT4!SCDPT4_3801101_12</vt:lpstr>
      <vt:lpstr>SCDPT4!SCDPT4_3801101_13</vt:lpstr>
      <vt:lpstr>SCDPT4!SCDPT4_3801101_14</vt:lpstr>
      <vt:lpstr>SCDPT4!SCDPT4_3801101_15</vt:lpstr>
      <vt:lpstr>SCDPT4!SCDPT4_3801101_16</vt:lpstr>
      <vt:lpstr>SCDPT4!SCDPT4_3801101_17</vt:lpstr>
      <vt:lpstr>SCDPT4!SCDPT4_3801101_18</vt:lpstr>
      <vt:lpstr>SCDPT4!SCDPT4_3801101_19</vt:lpstr>
      <vt:lpstr>SCDPT4!SCDPT4_3801101_2</vt:lpstr>
      <vt:lpstr>SCDPT4!SCDPT4_3801101_20</vt:lpstr>
      <vt:lpstr>SCDPT4!SCDPT4_3801101_21</vt:lpstr>
      <vt:lpstr>SCDPT4!SCDPT4_3801101_3</vt:lpstr>
      <vt:lpstr>SCDPT4!SCDPT4_3801101_4</vt:lpstr>
      <vt:lpstr>SCDPT4!SCDPT4_3801101_5</vt:lpstr>
      <vt:lpstr>SCDPT4!SCDPT4_3801101_7</vt:lpstr>
      <vt:lpstr>SCDPT4!SCDPT4_3801101_8</vt:lpstr>
      <vt:lpstr>SCDPT4!SCDPT4_3801101_9</vt:lpstr>
      <vt:lpstr>SCDPT4!SCDPT4_3899999_10</vt:lpstr>
      <vt:lpstr>SCDPT4!SCDPT4_3899999_11</vt:lpstr>
      <vt:lpstr>SCDPT4!SCDPT4_3899999_12</vt:lpstr>
      <vt:lpstr>SCDPT4!SCDPT4_3899999_13</vt:lpstr>
      <vt:lpstr>SCDPT4!SCDPT4_3899999_14</vt:lpstr>
      <vt:lpstr>SCDPT4!SCDPT4_3899999_15</vt:lpstr>
      <vt:lpstr>SCDPT4!SCDPT4_3899999_16</vt:lpstr>
      <vt:lpstr>SCDPT4!SCDPT4_3899999_17</vt:lpstr>
      <vt:lpstr>SCDPT4!SCDPT4_3899999_18</vt:lpstr>
      <vt:lpstr>SCDPT4!SCDPT4_3899999_19</vt:lpstr>
      <vt:lpstr>SCDPT4!SCDPT4_3899999_20</vt:lpstr>
      <vt:lpstr>SCDPT4!SCDPT4_3899999_7</vt:lpstr>
      <vt:lpstr>SCDPT4!SCDPT4_3899999_8</vt:lpstr>
      <vt:lpstr>SCDPT4!SCDPT4_3899999_9</vt:lpstr>
      <vt:lpstr>SCDPT4!SCDPT4_38BEGIN_1</vt:lpstr>
      <vt:lpstr>SCDPT4!SCDPT4_38BEGIN_10</vt:lpstr>
      <vt:lpstr>SCDPT4!SCDPT4_38BEGIN_11</vt:lpstr>
      <vt:lpstr>SCDPT4!SCDPT4_38BEGIN_12</vt:lpstr>
      <vt:lpstr>SCDPT4!SCDPT4_38BEGIN_13</vt:lpstr>
      <vt:lpstr>SCDPT4!SCDPT4_38BEGIN_14</vt:lpstr>
      <vt:lpstr>SCDPT4!SCDPT4_38BEGIN_15</vt:lpstr>
      <vt:lpstr>SCDPT4!SCDPT4_38BEGIN_16</vt:lpstr>
      <vt:lpstr>SCDPT4!SCDPT4_38BEGIN_17</vt:lpstr>
      <vt:lpstr>SCDPT4!SCDPT4_38BEGIN_18</vt:lpstr>
      <vt:lpstr>SCDPT4!SCDPT4_38BEGIN_19</vt:lpstr>
      <vt:lpstr>SCDPT4!SCDPT4_38BEGIN_2</vt:lpstr>
      <vt:lpstr>SCDPT4!SCDPT4_38BEGIN_20</vt:lpstr>
      <vt:lpstr>SCDPT4!SCDPT4_38BEGIN_21</vt:lpstr>
      <vt:lpstr>SCDPT4!SCDPT4_38BEGIN_22</vt:lpstr>
      <vt:lpstr>SCDPT4!SCDPT4_38BEGIN_3</vt:lpstr>
      <vt:lpstr>SCDPT4!SCDPT4_38BEGIN_4</vt:lpstr>
      <vt:lpstr>SCDPT4!SCDPT4_38BEGIN_5</vt:lpstr>
      <vt:lpstr>SCDPT4!SCDPT4_38BEGIN_6</vt:lpstr>
      <vt:lpstr>SCDPT4!SCDPT4_38BEGIN_7</vt:lpstr>
      <vt:lpstr>SCDPT4!SCDPT4_38BEGIN_8</vt:lpstr>
      <vt:lpstr>SCDPT4!SCDPT4_38BEGIN_9</vt:lpstr>
      <vt:lpstr>SCDPT4!SCDPT4_38ENDIN_10</vt:lpstr>
      <vt:lpstr>SCDPT4!SCDPT4_38ENDIN_11</vt:lpstr>
      <vt:lpstr>SCDPT4!SCDPT4_38ENDIN_12</vt:lpstr>
      <vt:lpstr>SCDPT4!SCDPT4_38ENDIN_13</vt:lpstr>
      <vt:lpstr>SCDPT4!SCDPT4_38ENDIN_14</vt:lpstr>
      <vt:lpstr>SCDPT4!SCDPT4_38ENDIN_15</vt:lpstr>
      <vt:lpstr>SCDPT4!SCDPT4_38ENDIN_16</vt:lpstr>
      <vt:lpstr>SCDPT4!SCDPT4_38ENDIN_17</vt:lpstr>
      <vt:lpstr>SCDPT4!SCDPT4_38ENDIN_18</vt:lpstr>
      <vt:lpstr>SCDPT4!SCDPT4_38ENDIN_19</vt:lpstr>
      <vt:lpstr>SCDPT4!SCDPT4_38ENDIN_2</vt:lpstr>
      <vt:lpstr>SCDPT4!SCDPT4_38ENDIN_20</vt:lpstr>
      <vt:lpstr>SCDPT4!SCDPT4_38ENDIN_21</vt:lpstr>
      <vt:lpstr>SCDPT4!SCDPT4_38ENDIN_22</vt:lpstr>
      <vt:lpstr>SCDPT4!SCDPT4_38ENDIN_3</vt:lpstr>
      <vt:lpstr>SCDPT4!SCDPT4_38ENDIN_4</vt:lpstr>
      <vt:lpstr>SCDPT4!SCDPT4_38ENDIN_5</vt:lpstr>
      <vt:lpstr>SCDPT4!SCDPT4_38ENDIN_6</vt:lpstr>
      <vt:lpstr>SCDPT4!SCDPT4_38ENDIN_7</vt:lpstr>
      <vt:lpstr>SCDPT4!SCDPT4_38ENDIN_8</vt:lpstr>
      <vt:lpstr>SCDPT4!SCDPT4_38ENDIN_9</vt:lpstr>
      <vt:lpstr>SCDPT4!SCDPT4_4800000_Range</vt:lpstr>
      <vt:lpstr>SCDPT4!SCDPT4_4800001_1</vt:lpstr>
      <vt:lpstr>SCDPT4!SCDPT4_4800001_10</vt:lpstr>
      <vt:lpstr>SCDPT4!SCDPT4_4800001_11</vt:lpstr>
      <vt:lpstr>SCDPT4!SCDPT4_4800001_12</vt:lpstr>
      <vt:lpstr>SCDPT4!SCDPT4_4800001_13</vt:lpstr>
      <vt:lpstr>SCDPT4!SCDPT4_4800001_14</vt:lpstr>
      <vt:lpstr>SCDPT4!SCDPT4_4800001_15</vt:lpstr>
      <vt:lpstr>SCDPT4!SCDPT4_4800001_16</vt:lpstr>
      <vt:lpstr>SCDPT4!SCDPT4_4800001_17</vt:lpstr>
      <vt:lpstr>SCDPT4!SCDPT4_4800001_18</vt:lpstr>
      <vt:lpstr>SCDPT4!SCDPT4_4800001_19</vt:lpstr>
      <vt:lpstr>SCDPT4!SCDPT4_4800001_2</vt:lpstr>
      <vt:lpstr>SCDPT4!SCDPT4_4800001_20</vt:lpstr>
      <vt:lpstr>SCDPT4!SCDPT4_4800001_21</vt:lpstr>
      <vt:lpstr>SCDPT4!SCDPT4_4800001_3</vt:lpstr>
      <vt:lpstr>SCDPT4!SCDPT4_4800001_4</vt:lpstr>
      <vt:lpstr>SCDPT4!SCDPT4_4800001_5</vt:lpstr>
      <vt:lpstr>SCDPT4!SCDPT4_4800001_7</vt:lpstr>
      <vt:lpstr>SCDPT4!SCDPT4_4800001_8</vt:lpstr>
      <vt:lpstr>SCDPT4!SCDPT4_4800001_9</vt:lpstr>
      <vt:lpstr>SCDPT4!SCDPT4_4899999_10</vt:lpstr>
      <vt:lpstr>SCDPT4!SCDPT4_4899999_11</vt:lpstr>
      <vt:lpstr>SCDPT4!SCDPT4_4899999_12</vt:lpstr>
      <vt:lpstr>SCDPT4!SCDPT4_4899999_13</vt:lpstr>
      <vt:lpstr>SCDPT4!SCDPT4_4899999_14</vt:lpstr>
      <vt:lpstr>SCDPT4!SCDPT4_4899999_15</vt:lpstr>
      <vt:lpstr>SCDPT4!SCDPT4_4899999_16</vt:lpstr>
      <vt:lpstr>SCDPT4!SCDPT4_4899999_17</vt:lpstr>
      <vt:lpstr>SCDPT4!SCDPT4_4899999_18</vt:lpstr>
      <vt:lpstr>SCDPT4!SCDPT4_4899999_19</vt:lpstr>
      <vt:lpstr>SCDPT4!SCDPT4_4899999_20</vt:lpstr>
      <vt:lpstr>SCDPT4!SCDPT4_4899999_7</vt:lpstr>
      <vt:lpstr>SCDPT4!SCDPT4_4899999_8</vt:lpstr>
      <vt:lpstr>SCDPT4!SCDPT4_4899999_9</vt:lpstr>
      <vt:lpstr>SCDPT4!SCDPT4_48BEGIN_1</vt:lpstr>
      <vt:lpstr>SCDPT4!SCDPT4_48BEGIN_10</vt:lpstr>
      <vt:lpstr>SCDPT4!SCDPT4_48BEGIN_11</vt:lpstr>
      <vt:lpstr>SCDPT4!SCDPT4_48BEGIN_12</vt:lpstr>
      <vt:lpstr>SCDPT4!SCDPT4_48BEGIN_13</vt:lpstr>
      <vt:lpstr>SCDPT4!SCDPT4_48BEGIN_14</vt:lpstr>
      <vt:lpstr>SCDPT4!SCDPT4_48BEGIN_15</vt:lpstr>
      <vt:lpstr>SCDPT4!SCDPT4_48BEGIN_16</vt:lpstr>
      <vt:lpstr>SCDPT4!SCDPT4_48BEGIN_17</vt:lpstr>
      <vt:lpstr>SCDPT4!SCDPT4_48BEGIN_18</vt:lpstr>
      <vt:lpstr>SCDPT4!SCDPT4_48BEGIN_19</vt:lpstr>
      <vt:lpstr>SCDPT4!SCDPT4_48BEGIN_2</vt:lpstr>
      <vt:lpstr>SCDPT4!SCDPT4_48BEGIN_20</vt:lpstr>
      <vt:lpstr>SCDPT4!SCDPT4_48BEGIN_21</vt:lpstr>
      <vt:lpstr>SCDPT4!SCDPT4_48BEGIN_22</vt:lpstr>
      <vt:lpstr>SCDPT4!SCDPT4_48BEGIN_3</vt:lpstr>
      <vt:lpstr>SCDPT4!SCDPT4_48BEGIN_4</vt:lpstr>
      <vt:lpstr>SCDPT4!SCDPT4_48BEGIN_5</vt:lpstr>
      <vt:lpstr>SCDPT4!SCDPT4_48BEGIN_6</vt:lpstr>
      <vt:lpstr>SCDPT4!SCDPT4_48BEGIN_7</vt:lpstr>
      <vt:lpstr>SCDPT4!SCDPT4_48BEGIN_8</vt:lpstr>
      <vt:lpstr>SCDPT4!SCDPT4_48BEGIN_9</vt:lpstr>
      <vt:lpstr>SCDPT4!SCDPT4_48ENDIN_10</vt:lpstr>
      <vt:lpstr>SCDPT4!SCDPT4_48ENDIN_11</vt:lpstr>
      <vt:lpstr>SCDPT4!SCDPT4_48ENDIN_12</vt:lpstr>
      <vt:lpstr>SCDPT4!SCDPT4_48ENDIN_13</vt:lpstr>
      <vt:lpstr>SCDPT4!SCDPT4_48ENDIN_14</vt:lpstr>
      <vt:lpstr>SCDPT4!SCDPT4_48ENDIN_15</vt:lpstr>
      <vt:lpstr>SCDPT4!SCDPT4_48ENDIN_16</vt:lpstr>
      <vt:lpstr>SCDPT4!SCDPT4_48ENDIN_17</vt:lpstr>
      <vt:lpstr>SCDPT4!SCDPT4_48ENDIN_18</vt:lpstr>
      <vt:lpstr>SCDPT4!SCDPT4_48ENDIN_19</vt:lpstr>
      <vt:lpstr>SCDPT4!SCDPT4_48ENDIN_2</vt:lpstr>
      <vt:lpstr>SCDPT4!SCDPT4_48ENDIN_20</vt:lpstr>
      <vt:lpstr>SCDPT4!SCDPT4_48ENDIN_21</vt:lpstr>
      <vt:lpstr>SCDPT4!SCDPT4_48ENDIN_22</vt:lpstr>
      <vt:lpstr>SCDPT4!SCDPT4_48ENDIN_3</vt:lpstr>
      <vt:lpstr>SCDPT4!SCDPT4_48ENDIN_4</vt:lpstr>
      <vt:lpstr>SCDPT4!SCDPT4_48ENDIN_5</vt:lpstr>
      <vt:lpstr>SCDPT4!SCDPT4_48ENDIN_6</vt:lpstr>
      <vt:lpstr>SCDPT4!SCDPT4_48ENDIN_7</vt:lpstr>
      <vt:lpstr>SCDPT4!SCDPT4_48ENDIN_8</vt:lpstr>
      <vt:lpstr>SCDPT4!SCDPT4_48ENDIN_9</vt:lpstr>
      <vt:lpstr>SCDPT4!SCDPT4_5500000_Range</vt:lpstr>
      <vt:lpstr>SCDPT4!SCDPT4_5599999_10</vt:lpstr>
      <vt:lpstr>SCDPT4!SCDPT4_5599999_11</vt:lpstr>
      <vt:lpstr>SCDPT4!SCDPT4_5599999_12</vt:lpstr>
      <vt:lpstr>SCDPT4!SCDPT4_5599999_13</vt:lpstr>
      <vt:lpstr>SCDPT4!SCDPT4_5599999_14</vt:lpstr>
      <vt:lpstr>SCDPT4!SCDPT4_5599999_15</vt:lpstr>
      <vt:lpstr>SCDPT4!SCDPT4_5599999_16</vt:lpstr>
      <vt:lpstr>SCDPT4!SCDPT4_5599999_17</vt:lpstr>
      <vt:lpstr>SCDPT4!SCDPT4_5599999_18</vt:lpstr>
      <vt:lpstr>SCDPT4!SCDPT4_5599999_19</vt:lpstr>
      <vt:lpstr>SCDPT4!SCDPT4_5599999_20</vt:lpstr>
      <vt:lpstr>SCDPT4!SCDPT4_5599999_7</vt:lpstr>
      <vt:lpstr>SCDPT4!SCDPT4_5599999_8</vt:lpstr>
      <vt:lpstr>SCDPT4!SCDPT4_5599999_9</vt:lpstr>
      <vt:lpstr>SCDPT4!SCDPT4_55BEGIN_1</vt:lpstr>
      <vt:lpstr>SCDPT4!SCDPT4_55BEGIN_10</vt:lpstr>
      <vt:lpstr>SCDPT4!SCDPT4_55BEGIN_11</vt:lpstr>
      <vt:lpstr>SCDPT4!SCDPT4_55BEGIN_12</vt:lpstr>
      <vt:lpstr>SCDPT4!SCDPT4_55BEGIN_13</vt:lpstr>
      <vt:lpstr>SCDPT4!SCDPT4_55BEGIN_14</vt:lpstr>
      <vt:lpstr>SCDPT4!SCDPT4_55BEGIN_15</vt:lpstr>
      <vt:lpstr>SCDPT4!SCDPT4_55BEGIN_16</vt:lpstr>
      <vt:lpstr>SCDPT4!SCDPT4_55BEGIN_17</vt:lpstr>
      <vt:lpstr>SCDPT4!SCDPT4_55BEGIN_18</vt:lpstr>
      <vt:lpstr>SCDPT4!SCDPT4_55BEGIN_19</vt:lpstr>
      <vt:lpstr>SCDPT4!SCDPT4_55BEGIN_2</vt:lpstr>
      <vt:lpstr>SCDPT4!SCDPT4_55BEGIN_20</vt:lpstr>
      <vt:lpstr>SCDPT4!SCDPT4_55BEGIN_21</vt:lpstr>
      <vt:lpstr>SCDPT4!SCDPT4_55BEGIN_22</vt:lpstr>
      <vt:lpstr>SCDPT4!SCDPT4_55BEGIN_3</vt:lpstr>
      <vt:lpstr>SCDPT4!SCDPT4_55BEGIN_4</vt:lpstr>
      <vt:lpstr>SCDPT4!SCDPT4_55BEGIN_5</vt:lpstr>
      <vt:lpstr>SCDPT4!SCDPT4_55BEGIN_6</vt:lpstr>
      <vt:lpstr>SCDPT4!SCDPT4_55BEGIN_7</vt:lpstr>
      <vt:lpstr>SCDPT4!SCDPT4_55BEGIN_8</vt:lpstr>
      <vt:lpstr>SCDPT4!SCDPT4_55BEGIN_9</vt:lpstr>
      <vt:lpstr>SCDPT4!SCDPT4_55ENDIN_10</vt:lpstr>
      <vt:lpstr>SCDPT4!SCDPT4_55ENDIN_11</vt:lpstr>
      <vt:lpstr>SCDPT4!SCDPT4_55ENDIN_12</vt:lpstr>
      <vt:lpstr>SCDPT4!SCDPT4_55ENDIN_13</vt:lpstr>
      <vt:lpstr>SCDPT4!SCDPT4_55ENDIN_14</vt:lpstr>
      <vt:lpstr>SCDPT4!SCDPT4_55ENDIN_15</vt:lpstr>
      <vt:lpstr>SCDPT4!SCDPT4_55ENDIN_16</vt:lpstr>
      <vt:lpstr>SCDPT4!SCDPT4_55ENDIN_17</vt:lpstr>
      <vt:lpstr>SCDPT4!SCDPT4_55ENDIN_18</vt:lpstr>
      <vt:lpstr>SCDPT4!SCDPT4_55ENDIN_19</vt:lpstr>
      <vt:lpstr>SCDPT4!SCDPT4_55ENDIN_2</vt:lpstr>
      <vt:lpstr>SCDPT4!SCDPT4_55ENDIN_20</vt:lpstr>
      <vt:lpstr>SCDPT4!SCDPT4_55ENDIN_21</vt:lpstr>
      <vt:lpstr>SCDPT4!SCDPT4_55ENDIN_22</vt:lpstr>
      <vt:lpstr>SCDPT4!SCDPT4_55ENDIN_3</vt:lpstr>
      <vt:lpstr>SCDPT4!SCDPT4_55ENDIN_4</vt:lpstr>
      <vt:lpstr>SCDPT4!SCDPT4_55ENDIN_5</vt:lpstr>
      <vt:lpstr>SCDPT4!SCDPT4_55ENDIN_6</vt:lpstr>
      <vt:lpstr>SCDPT4!SCDPT4_55ENDIN_7</vt:lpstr>
      <vt:lpstr>SCDPT4!SCDPT4_55ENDIN_8</vt:lpstr>
      <vt:lpstr>SCDPT4!SCDPT4_55ENDIN_9</vt:lpstr>
      <vt:lpstr>SCDPT4!SCDPT4_8399997_10</vt:lpstr>
      <vt:lpstr>SCDPT4!SCDPT4_8399997_11</vt:lpstr>
      <vt:lpstr>SCDPT4!SCDPT4_8399997_12</vt:lpstr>
      <vt:lpstr>SCDPT4!SCDPT4_8399997_13</vt:lpstr>
      <vt:lpstr>SCDPT4!SCDPT4_8399997_14</vt:lpstr>
      <vt:lpstr>SCDPT4!SCDPT4_8399997_15</vt:lpstr>
      <vt:lpstr>SCDPT4!SCDPT4_8399997_16</vt:lpstr>
      <vt:lpstr>SCDPT4!SCDPT4_8399997_17</vt:lpstr>
      <vt:lpstr>SCDPT4!SCDPT4_8399997_18</vt:lpstr>
      <vt:lpstr>SCDPT4!SCDPT4_8399997_19</vt:lpstr>
      <vt:lpstr>SCDPT4!SCDPT4_8399997_20</vt:lpstr>
      <vt:lpstr>SCDPT4!SCDPT4_8399997_7</vt:lpstr>
      <vt:lpstr>SCDPT4!SCDPT4_8399997_8</vt:lpstr>
      <vt:lpstr>SCDPT4!SCDPT4_8399997_9</vt:lpstr>
      <vt:lpstr>SCDPT4!SCDPT4_8399998_10</vt:lpstr>
      <vt:lpstr>SCDPT4!SCDPT4_8399998_11</vt:lpstr>
      <vt:lpstr>SCDPT4!SCDPT4_8399998_12</vt:lpstr>
      <vt:lpstr>SCDPT4!SCDPT4_8399998_13</vt:lpstr>
      <vt:lpstr>SCDPT4!SCDPT4_8399998_14</vt:lpstr>
      <vt:lpstr>SCDPT4!SCDPT4_8399998_15</vt:lpstr>
      <vt:lpstr>SCDPT4!SCDPT4_8399998_16</vt:lpstr>
      <vt:lpstr>SCDPT4!SCDPT4_8399998_17</vt:lpstr>
      <vt:lpstr>SCDPT4!SCDPT4_8399998_18</vt:lpstr>
      <vt:lpstr>SCDPT4!SCDPT4_8399998_19</vt:lpstr>
      <vt:lpstr>SCDPT4!SCDPT4_8399998_20</vt:lpstr>
      <vt:lpstr>SCDPT4!SCDPT4_8399998_7</vt:lpstr>
      <vt:lpstr>SCDPT4!SCDPT4_8399998_8</vt:lpstr>
      <vt:lpstr>SCDPT4!SCDPT4_8399998_9</vt:lpstr>
      <vt:lpstr>SCDPT4!SCDPT4_8399999_10</vt:lpstr>
      <vt:lpstr>SCDPT4!SCDPT4_8399999_11</vt:lpstr>
      <vt:lpstr>SCDPT4!SCDPT4_8399999_12</vt:lpstr>
      <vt:lpstr>SCDPT4!SCDPT4_8399999_13</vt:lpstr>
      <vt:lpstr>SCDPT4!SCDPT4_8399999_14</vt:lpstr>
      <vt:lpstr>SCDPT4!SCDPT4_8399999_15</vt:lpstr>
      <vt:lpstr>SCDPT4!SCDPT4_8399999_16</vt:lpstr>
      <vt:lpstr>SCDPT4!SCDPT4_8399999_17</vt:lpstr>
      <vt:lpstr>SCDPT4!SCDPT4_8399999_18</vt:lpstr>
      <vt:lpstr>SCDPT4!SCDPT4_8399999_19</vt:lpstr>
      <vt:lpstr>SCDPT4!SCDPT4_8399999_20</vt:lpstr>
      <vt:lpstr>SCDPT4!SCDPT4_8399999_7</vt:lpstr>
      <vt:lpstr>SCDPT4!SCDPT4_8399999_8</vt:lpstr>
      <vt:lpstr>SCDPT4!SCDPT4_8399999_9</vt:lpstr>
      <vt:lpstr>SCDPT4!SCDPT4_8400000_Range</vt:lpstr>
      <vt:lpstr>SCDPT4!SCDPT4_8400001_1</vt:lpstr>
      <vt:lpstr>SCDPT4!SCDPT4_8400001_10</vt:lpstr>
      <vt:lpstr>SCDPT4!SCDPT4_8400001_11</vt:lpstr>
      <vt:lpstr>SCDPT4!SCDPT4_8400001_12</vt:lpstr>
      <vt:lpstr>SCDPT4!SCDPT4_8400001_13</vt:lpstr>
      <vt:lpstr>SCDPT4!SCDPT4_8400001_14</vt:lpstr>
      <vt:lpstr>SCDPT4!SCDPT4_8400001_15</vt:lpstr>
      <vt:lpstr>SCDPT4!SCDPT4_8400001_16</vt:lpstr>
      <vt:lpstr>SCDPT4!SCDPT4_8400001_17</vt:lpstr>
      <vt:lpstr>SCDPT4!SCDPT4_8400001_18</vt:lpstr>
      <vt:lpstr>SCDPT4!SCDPT4_8400001_19</vt:lpstr>
      <vt:lpstr>SCDPT4!SCDPT4_8400001_2</vt:lpstr>
      <vt:lpstr>SCDPT4!SCDPT4_8400001_20</vt:lpstr>
      <vt:lpstr>SCDPT4!SCDPT4_8400001_3</vt:lpstr>
      <vt:lpstr>SCDPT4!SCDPT4_8400001_4</vt:lpstr>
      <vt:lpstr>SCDPT4!SCDPT4_8400001_5</vt:lpstr>
      <vt:lpstr>SCDPT4!SCDPT4_8400001_6</vt:lpstr>
      <vt:lpstr>SCDPT4!SCDPT4_8400001_7</vt:lpstr>
      <vt:lpstr>SCDPT4!SCDPT4_8400001_8</vt:lpstr>
      <vt:lpstr>SCDPT4!SCDPT4_8400001_9</vt:lpstr>
      <vt:lpstr>SCDPT4!SCDPT4_8499999_10</vt:lpstr>
      <vt:lpstr>SCDPT4!SCDPT4_8499999_11</vt:lpstr>
      <vt:lpstr>SCDPT4!SCDPT4_8499999_12</vt:lpstr>
      <vt:lpstr>SCDPT4!SCDPT4_8499999_13</vt:lpstr>
      <vt:lpstr>SCDPT4!SCDPT4_8499999_14</vt:lpstr>
      <vt:lpstr>SCDPT4!SCDPT4_8499999_15</vt:lpstr>
      <vt:lpstr>SCDPT4!SCDPT4_8499999_16</vt:lpstr>
      <vt:lpstr>SCDPT4!SCDPT4_8499999_17</vt:lpstr>
      <vt:lpstr>SCDPT4!SCDPT4_8499999_18</vt:lpstr>
      <vt:lpstr>SCDPT4!SCDPT4_8499999_19</vt:lpstr>
      <vt:lpstr>SCDPT4!SCDPT4_8499999_20</vt:lpstr>
      <vt:lpstr>SCDPT4!SCDPT4_8499999_7</vt:lpstr>
      <vt:lpstr>SCDPT4!SCDPT4_8499999_9</vt:lpstr>
      <vt:lpstr>SCDPT4!SCDPT4_84BEGIN_1</vt:lpstr>
      <vt:lpstr>SCDPT4!SCDPT4_84BEGIN_10</vt:lpstr>
      <vt:lpstr>SCDPT4!SCDPT4_84BEGIN_11</vt:lpstr>
      <vt:lpstr>SCDPT4!SCDPT4_84BEGIN_12</vt:lpstr>
      <vt:lpstr>SCDPT4!SCDPT4_84BEGIN_13</vt:lpstr>
      <vt:lpstr>SCDPT4!SCDPT4_84BEGIN_14</vt:lpstr>
      <vt:lpstr>SCDPT4!SCDPT4_84BEGIN_15</vt:lpstr>
      <vt:lpstr>SCDPT4!SCDPT4_84BEGIN_16</vt:lpstr>
      <vt:lpstr>SCDPT4!SCDPT4_84BEGIN_17</vt:lpstr>
      <vt:lpstr>SCDPT4!SCDPT4_84BEGIN_18</vt:lpstr>
      <vt:lpstr>SCDPT4!SCDPT4_84BEGIN_19</vt:lpstr>
      <vt:lpstr>SCDPT4!SCDPT4_84BEGIN_2</vt:lpstr>
      <vt:lpstr>SCDPT4!SCDPT4_84BEGIN_20</vt:lpstr>
      <vt:lpstr>SCDPT4!SCDPT4_84BEGIN_21</vt:lpstr>
      <vt:lpstr>SCDPT4!SCDPT4_84BEGIN_22</vt:lpstr>
      <vt:lpstr>SCDPT4!SCDPT4_84BEGIN_3</vt:lpstr>
      <vt:lpstr>SCDPT4!SCDPT4_84BEGIN_4</vt:lpstr>
      <vt:lpstr>SCDPT4!SCDPT4_84BEGIN_5</vt:lpstr>
      <vt:lpstr>SCDPT4!SCDPT4_84BEGIN_6</vt:lpstr>
      <vt:lpstr>SCDPT4!SCDPT4_84BEGIN_7</vt:lpstr>
      <vt:lpstr>SCDPT4!SCDPT4_84BEGIN_8</vt:lpstr>
      <vt:lpstr>SCDPT4!SCDPT4_84BEGIN_9</vt:lpstr>
      <vt:lpstr>SCDPT4!SCDPT4_84ENDIN_10</vt:lpstr>
      <vt:lpstr>SCDPT4!SCDPT4_84ENDIN_11</vt:lpstr>
      <vt:lpstr>SCDPT4!SCDPT4_84ENDIN_12</vt:lpstr>
      <vt:lpstr>SCDPT4!SCDPT4_84ENDIN_13</vt:lpstr>
      <vt:lpstr>SCDPT4!SCDPT4_84ENDIN_14</vt:lpstr>
      <vt:lpstr>SCDPT4!SCDPT4_84ENDIN_15</vt:lpstr>
      <vt:lpstr>SCDPT4!SCDPT4_84ENDIN_16</vt:lpstr>
      <vt:lpstr>SCDPT4!SCDPT4_84ENDIN_17</vt:lpstr>
      <vt:lpstr>SCDPT4!SCDPT4_84ENDIN_18</vt:lpstr>
      <vt:lpstr>SCDPT4!SCDPT4_84ENDIN_19</vt:lpstr>
      <vt:lpstr>SCDPT4!SCDPT4_84ENDIN_2</vt:lpstr>
      <vt:lpstr>SCDPT4!SCDPT4_84ENDIN_20</vt:lpstr>
      <vt:lpstr>SCDPT4!SCDPT4_84ENDIN_21</vt:lpstr>
      <vt:lpstr>SCDPT4!SCDPT4_84ENDIN_22</vt:lpstr>
      <vt:lpstr>SCDPT4!SCDPT4_84ENDIN_3</vt:lpstr>
      <vt:lpstr>SCDPT4!SCDPT4_84ENDIN_4</vt:lpstr>
      <vt:lpstr>SCDPT4!SCDPT4_84ENDIN_5</vt:lpstr>
      <vt:lpstr>SCDPT4!SCDPT4_84ENDIN_6</vt:lpstr>
      <vt:lpstr>SCDPT4!SCDPT4_84ENDIN_7</vt:lpstr>
      <vt:lpstr>SCDPT4!SCDPT4_84ENDIN_8</vt:lpstr>
      <vt:lpstr>SCDPT4!SCDPT4_84ENDIN_9</vt:lpstr>
      <vt:lpstr>SCDPT4!SCDPT4_8500000_Range</vt:lpstr>
      <vt:lpstr>SCDPT4!SCDPT4_8599999_10</vt:lpstr>
      <vt:lpstr>SCDPT4!SCDPT4_8599999_11</vt:lpstr>
      <vt:lpstr>SCDPT4!SCDPT4_8599999_12</vt:lpstr>
      <vt:lpstr>SCDPT4!SCDPT4_8599999_13</vt:lpstr>
      <vt:lpstr>SCDPT4!SCDPT4_8599999_14</vt:lpstr>
      <vt:lpstr>SCDPT4!SCDPT4_8599999_15</vt:lpstr>
      <vt:lpstr>SCDPT4!SCDPT4_8599999_16</vt:lpstr>
      <vt:lpstr>SCDPT4!SCDPT4_8599999_17</vt:lpstr>
      <vt:lpstr>SCDPT4!SCDPT4_8599999_18</vt:lpstr>
      <vt:lpstr>SCDPT4!SCDPT4_8599999_19</vt:lpstr>
      <vt:lpstr>SCDPT4!SCDPT4_8599999_20</vt:lpstr>
      <vt:lpstr>SCDPT4!SCDPT4_8599999_7</vt:lpstr>
      <vt:lpstr>SCDPT4!SCDPT4_8599999_9</vt:lpstr>
      <vt:lpstr>SCDPT4!SCDPT4_85BEGIN_1</vt:lpstr>
      <vt:lpstr>SCDPT4!SCDPT4_85BEGIN_10</vt:lpstr>
      <vt:lpstr>SCDPT4!SCDPT4_85BEGIN_11</vt:lpstr>
      <vt:lpstr>SCDPT4!SCDPT4_85BEGIN_12</vt:lpstr>
      <vt:lpstr>SCDPT4!SCDPT4_85BEGIN_13</vt:lpstr>
      <vt:lpstr>SCDPT4!SCDPT4_85BEGIN_14</vt:lpstr>
      <vt:lpstr>SCDPT4!SCDPT4_85BEGIN_15</vt:lpstr>
      <vt:lpstr>SCDPT4!SCDPT4_85BEGIN_16</vt:lpstr>
      <vt:lpstr>SCDPT4!SCDPT4_85BEGIN_17</vt:lpstr>
      <vt:lpstr>SCDPT4!SCDPT4_85BEGIN_18</vt:lpstr>
      <vt:lpstr>SCDPT4!SCDPT4_85BEGIN_19</vt:lpstr>
      <vt:lpstr>SCDPT4!SCDPT4_85BEGIN_2</vt:lpstr>
      <vt:lpstr>SCDPT4!SCDPT4_85BEGIN_20</vt:lpstr>
      <vt:lpstr>SCDPT4!SCDPT4_85BEGIN_21</vt:lpstr>
      <vt:lpstr>SCDPT4!SCDPT4_85BEGIN_22</vt:lpstr>
      <vt:lpstr>SCDPT4!SCDPT4_85BEGIN_3</vt:lpstr>
      <vt:lpstr>SCDPT4!SCDPT4_85BEGIN_4</vt:lpstr>
      <vt:lpstr>SCDPT4!SCDPT4_85BEGIN_5</vt:lpstr>
      <vt:lpstr>SCDPT4!SCDPT4_85BEGIN_6</vt:lpstr>
      <vt:lpstr>SCDPT4!SCDPT4_85BEGIN_7</vt:lpstr>
      <vt:lpstr>SCDPT4!SCDPT4_85BEGIN_8</vt:lpstr>
      <vt:lpstr>SCDPT4!SCDPT4_85BEGIN_9</vt:lpstr>
      <vt:lpstr>SCDPT4!SCDPT4_85ENDIN_10</vt:lpstr>
      <vt:lpstr>SCDPT4!SCDPT4_85ENDIN_11</vt:lpstr>
      <vt:lpstr>SCDPT4!SCDPT4_85ENDIN_12</vt:lpstr>
      <vt:lpstr>SCDPT4!SCDPT4_85ENDIN_13</vt:lpstr>
      <vt:lpstr>SCDPT4!SCDPT4_85ENDIN_14</vt:lpstr>
      <vt:lpstr>SCDPT4!SCDPT4_85ENDIN_15</vt:lpstr>
      <vt:lpstr>SCDPT4!SCDPT4_85ENDIN_16</vt:lpstr>
      <vt:lpstr>SCDPT4!SCDPT4_85ENDIN_17</vt:lpstr>
      <vt:lpstr>SCDPT4!SCDPT4_85ENDIN_18</vt:lpstr>
      <vt:lpstr>SCDPT4!SCDPT4_85ENDIN_19</vt:lpstr>
      <vt:lpstr>SCDPT4!SCDPT4_85ENDIN_2</vt:lpstr>
      <vt:lpstr>SCDPT4!SCDPT4_85ENDIN_20</vt:lpstr>
      <vt:lpstr>SCDPT4!SCDPT4_85ENDIN_21</vt:lpstr>
      <vt:lpstr>SCDPT4!SCDPT4_85ENDIN_22</vt:lpstr>
      <vt:lpstr>SCDPT4!SCDPT4_85ENDIN_3</vt:lpstr>
      <vt:lpstr>SCDPT4!SCDPT4_85ENDIN_4</vt:lpstr>
      <vt:lpstr>SCDPT4!SCDPT4_85ENDIN_5</vt:lpstr>
      <vt:lpstr>SCDPT4!SCDPT4_85ENDIN_6</vt:lpstr>
      <vt:lpstr>SCDPT4!SCDPT4_85ENDIN_7</vt:lpstr>
      <vt:lpstr>SCDPT4!SCDPT4_85ENDIN_8</vt:lpstr>
      <vt:lpstr>SCDPT4!SCDPT4_85ENDIN_9</vt:lpstr>
      <vt:lpstr>SCDPT4!SCDPT4_8999997_10</vt:lpstr>
      <vt:lpstr>SCDPT4!SCDPT4_8999997_11</vt:lpstr>
      <vt:lpstr>SCDPT4!SCDPT4_8999997_12</vt:lpstr>
      <vt:lpstr>SCDPT4!SCDPT4_8999997_13</vt:lpstr>
      <vt:lpstr>SCDPT4!SCDPT4_8999997_14</vt:lpstr>
      <vt:lpstr>SCDPT4!SCDPT4_8999997_15</vt:lpstr>
      <vt:lpstr>SCDPT4!SCDPT4_8999997_16</vt:lpstr>
      <vt:lpstr>SCDPT4!SCDPT4_8999997_17</vt:lpstr>
      <vt:lpstr>SCDPT4!SCDPT4_8999997_18</vt:lpstr>
      <vt:lpstr>SCDPT4!SCDPT4_8999997_19</vt:lpstr>
      <vt:lpstr>SCDPT4!SCDPT4_8999997_20</vt:lpstr>
      <vt:lpstr>SCDPT4!SCDPT4_8999997_7</vt:lpstr>
      <vt:lpstr>SCDPT4!SCDPT4_8999997_9</vt:lpstr>
      <vt:lpstr>SCDPT4!SCDPT4_8999998_10</vt:lpstr>
      <vt:lpstr>SCDPT4!SCDPT4_8999998_11</vt:lpstr>
      <vt:lpstr>SCDPT4!SCDPT4_8999998_12</vt:lpstr>
      <vt:lpstr>SCDPT4!SCDPT4_8999998_13</vt:lpstr>
      <vt:lpstr>SCDPT4!SCDPT4_8999998_14</vt:lpstr>
      <vt:lpstr>SCDPT4!SCDPT4_8999998_15</vt:lpstr>
      <vt:lpstr>SCDPT4!SCDPT4_8999998_16</vt:lpstr>
      <vt:lpstr>SCDPT4!SCDPT4_8999998_17</vt:lpstr>
      <vt:lpstr>SCDPT4!SCDPT4_8999998_18</vt:lpstr>
      <vt:lpstr>SCDPT4!SCDPT4_8999998_19</vt:lpstr>
      <vt:lpstr>SCDPT4!SCDPT4_8999998_20</vt:lpstr>
      <vt:lpstr>SCDPT4!SCDPT4_8999998_7</vt:lpstr>
      <vt:lpstr>SCDPT4!SCDPT4_8999998_9</vt:lpstr>
      <vt:lpstr>SCDPT4!SCDPT4_8999999_10</vt:lpstr>
      <vt:lpstr>SCDPT4!SCDPT4_8999999_11</vt:lpstr>
      <vt:lpstr>SCDPT4!SCDPT4_8999999_12</vt:lpstr>
      <vt:lpstr>SCDPT4!SCDPT4_8999999_13</vt:lpstr>
      <vt:lpstr>SCDPT4!SCDPT4_8999999_14</vt:lpstr>
      <vt:lpstr>SCDPT4!SCDPT4_8999999_15</vt:lpstr>
      <vt:lpstr>SCDPT4!SCDPT4_8999999_16</vt:lpstr>
      <vt:lpstr>SCDPT4!SCDPT4_8999999_17</vt:lpstr>
      <vt:lpstr>SCDPT4!SCDPT4_8999999_18</vt:lpstr>
      <vt:lpstr>SCDPT4!SCDPT4_8999999_19</vt:lpstr>
      <vt:lpstr>SCDPT4!SCDPT4_8999999_20</vt:lpstr>
      <vt:lpstr>SCDPT4!SCDPT4_8999999_7</vt:lpstr>
      <vt:lpstr>SCDPT4!SCDPT4_8999999_9</vt:lpstr>
      <vt:lpstr>SCDPT4!SCDPT4_9000000_Range</vt:lpstr>
      <vt:lpstr>SCDPT4!SCDPT4_9000001_1</vt:lpstr>
      <vt:lpstr>SCDPT4!SCDPT4_9000001_10</vt:lpstr>
      <vt:lpstr>SCDPT4!SCDPT4_9000001_11</vt:lpstr>
      <vt:lpstr>SCDPT4!SCDPT4_9000001_12</vt:lpstr>
      <vt:lpstr>SCDPT4!SCDPT4_9000001_13</vt:lpstr>
      <vt:lpstr>SCDPT4!SCDPT4_9000001_14</vt:lpstr>
      <vt:lpstr>SCDPT4!SCDPT4_9000001_15</vt:lpstr>
      <vt:lpstr>SCDPT4!SCDPT4_9000001_16</vt:lpstr>
      <vt:lpstr>SCDPT4!SCDPT4_9000001_17</vt:lpstr>
      <vt:lpstr>SCDPT4!SCDPT4_9000001_18</vt:lpstr>
      <vt:lpstr>SCDPT4!SCDPT4_9000001_19</vt:lpstr>
      <vt:lpstr>SCDPT4!SCDPT4_9000001_2</vt:lpstr>
      <vt:lpstr>SCDPT4!SCDPT4_9000001_20</vt:lpstr>
      <vt:lpstr>SCDPT4!SCDPT4_9000001_3</vt:lpstr>
      <vt:lpstr>SCDPT4!SCDPT4_9000001_4</vt:lpstr>
      <vt:lpstr>SCDPT4!SCDPT4_9000001_5</vt:lpstr>
      <vt:lpstr>SCDPT4!SCDPT4_9000001_6</vt:lpstr>
      <vt:lpstr>SCDPT4!SCDPT4_9000001_7</vt:lpstr>
      <vt:lpstr>SCDPT4!SCDPT4_9000001_9</vt:lpstr>
      <vt:lpstr>SCDPT4!SCDPT4_9099999_10</vt:lpstr>
      <vt:lpstr>SCDPT4!SCDPT4_9099999_11</vt:lpstr>
      <vt:lpstr>SCDPT4!SCDPT4_9099999_12</vt:lpstr>
      <vt:lpstr>SCDPT4!SCDPT4_9099999_13</vt:lpstr>
      <vt:lpstr>SCDPT4!SCDPT4_9099999_14</vt:lpstr>
      <vt:lpstr>SCDPT4!SCDPT4_9099999_15</vt:lpstr>
      <vt:lpstr>SCDPT4!SCDPT4_9099999_16</vt:lpstr>
      <vt:lpstr>SCDPT4!SCDPT4_9099999_17</vt:lpstr>
      <vt:lpstr>SCDPT4!SCDPT4_9099999_18</vt:lpstr>
      <vt:lpstr>SCDPT4!SCDPT4_9099999_19</vt:lpstr>
      <vt:lpstr>SCDPT4!SCDPT4_9099999_20</vt:lpstr>
      <vt:lpstr>SCDPT4!SCDPT4_9099999_7</vt:lpstr>
      <vt:lpstr>SCDPT4!SCDPT4_9099999_9</vt:lpstr>
      <vt:lpstr>SCDPT4!SCDPT4_90BEGIN_1</vt:lpstr>
      <vt:lpstr>SCDPT4!SCDPT4_90BEGIN_10</vt:lpstr>
      <vt:lpstr>SCDPT4!SCDPT4_90BEGIN_11</vt:lpstr>
      <vt:lpstr>SCDPT4!SCDPT4_90BEGIN_12</vt:lpstr>
      <vt:lpstr>SCDPT4!SCDPT4_90BEGIN_13</vt:lpstr>
      <vt:lpstr>SCDPT4!SCDPT4_90BEGIN_14</vt:lpstr>
      <vt:lpstr>SCDPT4!SCDPT4_90BEGIN_15</vt:lpstr>
      <vt:lpstr>SCDPT4!SCDPT4_90BEGIN_16</vt:lpstr>
      <vt:lpstr>SCDPT4!SCDPT4_90BEGIN_17</vt:lpstr>
      <vt:lpstr>SCDPT4!SCDPT4_90BEGIN_18</vt:lpstr>
      <vt:lpstr>SCDPT4!SCDPT4_90BEGIN_19</vt:lpstr>
      <vt:lpstr>SCDPT4!SCDPT4_90BEGIN_2</vt:lpstr>
      <vt:lpstr>SCDPT4!SCDPT4_90BEGIN_20</vt:lpstr>
      <vt:lpstr>SCDPT4!SCDPT4_90BEGIN_21</vt:lpstr>
      <vt:lpstr>SCDPT4!SCDPT4_90BEGIN_22</vt:lpstr>
      <vt:lpstr>SCDPT4!SCDPT4_90BEGIN_3</vt:lpstr>
      <vt:lpstr>SCDPT4!SCDPT4_90BEGIN_4</vt:lpstr>
      <vt:lpstr>SCDPT4!SCDPT4_90BEGIN_5</vt:lpstr>
      <vt:lpstr>SCDPT4!SCDPT4_90BEGIN_6</vt:lpstr>
      <vt:lpstr>SCDPT4!SCDPT4_90BEGIN_7</vt:lpstr>
      <vt:lpstr>SCDPT4!SCDPT4_90BEGIN_8</vt:lpstr>
      <vt:lpstr>SCDPT4!SCDPT4_90BEGIN_9</vt:lpstr>
      <vt:lpstr>SCDPT4!SCDPT4_90ENDIN_10</vt:lpstr>
      <vt:lpstr>SCDPT4!SCDPT4_90ENDIN_11</vt:lpstr>
      <vt:lpstr>SCDPT4!SCDPT4_90ENDIN_12</vt:lpstr>
      <vt:lpstr>SCDPT4!SCDPT4_90ENDIN_13</vt:lpstr>
      <vt:lpstr>SCDPT4!SCDPT4_90ENDIN_14</vt:lpstr>
      <vt:lpstr>SCDPT4!SCDPT4_90ENDIN_15</vt:lpstr>
      <vt:lpstr>SCDPT4!SCDPT4_90ENDIN_16</vt:lpstr>
      <vt:lpstr>SCDPT4!SCDPT4_90ENDIN_17</vt:lpstr>
      <vt:lpstr>SCDPT4!SCDPT4_90ENDIN_18</vt:lpstr>
      <vt:lpstr>SCDPT4!SCDPT4_90ENDIN_19</vt:lpstr>
      <vt:lpstr>SCDPT4!SCDPT4_90ENDIN_2</vt:lpstr>
      <vt:lpstr>SCDPT4!SCDPT4_90ENDIN_20</vt:lpstr>
      <vt:lpstr>SCDPT4!SCDPT4_90ENDIN_21</vt:lpstr>
      <vt:lpstr>SCDPT4!SCDPT4_90ENDIN_22</vt:lpstr>
      <vt:lpstr>SCDPT4!SCDPT4_90ENDIN_3</vt:lpstr>
      <vt:lpstr>SCDPT4!SCDPT4_90ENDIN_4</vt:lpstr>
      <vt:lpstr>SCDPT4!SCDPT4_90ENDIN_5</vt:lpstr>
      <vt:lpstr>SCDPT4!SCDPT4_90ENDIN_6</vt:lpstr>
      <vt:lpstr>SCDPT4!SCDPT4_90ENDIN_7</vt:lpstr>
      <vt:lpstr>SCDPT4!SCDPT4_90ENDIN_8</vt:lpstr>
      <vt:lpstr>SCDPT4!SCDPT4_90ENDIN_9</vt:lpstr>
      <vt:lpstr>SCDPT4!SCDPT4_9100000_Range</vt:lpstr>
      <vt:lpstr>SCDPT4!SCDPT4_9100001_1</vt:lpstr>
      <vt:lpstr>SCDPT4!SCDPT4_9100001_10</vt:lpstr>
      <vt:lpstr>SCDPT4!SCDPT4_9100001_11</vt:lpstr>
      <vt:lpstr>SCDPT4!SCDPT4_9100001_12</vt:lpstr>
      <vt:lpstr>SCDPT4!SCDPT4_9100001_13</vt:lpstr>
      <vt:lpstr>SCDPT4!SCDPT4_9100001_14</vt:lpstr>
      <vt:lpstr>SCDPT4!SCDPT4_9100001_15</vt:lpstr>
      <vt:lpstr>SCDPT4!SCDPT4_9100001_16</vt:lpstr>
      <vt:lpstr>SCDPT4!SCDPT4_9100001_17</vt:lpstr>
      <vt:lpstr>SCDPT4!SCDPT4_9100001_18</vt:lpstr>
      <vt:lpstr>SCDPT4!SCDPT4_9100001_19</vt:lpstr>
      <vt:lpstr>SCDPT4!SCDPT4_9100001_2</vt:lpstr>
      <vt:lpstr>SCDPT4!SCDPT4_9100001_20</vt:lpstr>
      <vt:lpstr>SCDPT4!SCDPT4_9100001_3</vt:lpstr>
      <vt:lpstr>SCDPT4!SCDPT4_9100001_4</vt:lpstr>
      <vt:lpstr>SCDPT4!SCDPT4_9100001_5</vt:lpstr>
      <vt:lpstr>SCDPT4!SCDPT4_9100001_6</vt:lpstr>
      <vt:lpstr>SCDPT4!SCDPT4_9100001_7</vt:lpstr>
      <vt:lpstr>SCDPT4!SCDPT4_9100001_9</vt:lpstr>
      <vt:lpstr>SCDPT4!SCDPT4_9199999_10</vt:lpstr>
      <vt:lpstr>SCDPT4!SCDPT4_9199999_11</vt:lpstr>
      <vt:lpstr>SCDPT4!SCDPT4_9199999_12</vt:lpstr>
      <vt:lpstr>SCDPT4!SCDPT4_9199999_13</vt:lpstr>
      <vt:lpstr>SCDPT4!SCDPT4_9199999_14</vt:lpstr>
      <vt:lpstr>SCDPT4!SCDPT4_9199999_15</vt:lpstr>
      <vt:lpstr>SCDPT4!SCDPT4_9199999_16</vt:lpstr>
      <vt:lpstr>SCDPT4!SCDPT4_9199999_17</vt:lpstr>
      <vt:lpstr>SCDPT4!SCDPT4_9199999_18</vt:lpstr>
      <vt:lpstr>SCDPT4!SCDPT4_9199999_19</vt:lpstr>
      <vt:lpstr>SCDPT4!SCDPT4_9199999_20</vt:lpstr>
      <vt:lpstr>SCDPT4!SCDPT4_9199999_7</vt:lpstr>
      <vt:lpstr>SCDPT4!SCDPT4_9199999_9</vt:lpstr>
      <vt:lpstr>SCDPT4!SCDPT4_91BEGIN_1</vt:lpstr>
      <vt:lpstr>SCDPT4!SCDPT4_91BEGIN_10</vt:lpstr>
      <vt:lpstr>SCDPT4!SCDPT4_91BEGIN_11</vt:lpstr>
      <vt:lpstr>SCDPT4!SCDPT4_91BEGIN_12</vt:lpstr>
      <vt:lpstr>SCDPT4!SCDPT4_91BEGIN_13</vt:lpstr>
      <vt:lpstr>SCDPT4!SCDPT4_91BEGIN_14</vt:lpstr>
      <vt:lpstr>SCDPT4!SCDPT4_91BEGIN_15</vt:lpstr>
      <vt:lpstr>SCDPT4!SCDPT4_91BEGIN_16</vt:lpstr>
      <vt:lpstr>SCDPT4!SCDPT4_91BEGIN_17</vt:lpstr>
      <vt:lpstr>SCDPT4!SCDPT4_91BEGIN_18</vt:lpstr>
      <vt:lpstr>SCDPT4!SCDPT4_91BEGIN_19</vt:lpstr>
      <vt:lpstr>SCDPT4!SCDPT4_91BEGIN_2</vt:lpstr>
      <vt:lpstr>SCDPT4!SCDPT4_91BEGIN_20</vt:lpstr>
      <vt:lpstr>SCDPT4!SCDPT4_91BEGIN_21</vt:lpstr>
      <vt:lpstr>SCDPT4!SCDPT4_91BEGIN_22</vt:lpstr>
      <vt:lpstr>SCDPT4!SCDPT4_91BEGIN_3</vt:lpstr>
      <vt:lpstr>SCDPT4!SCDPT4_91BEGIN_4</vt:lpstr>
      <vt:lpstr>SCDPT4!SCDPT4_91BEGIN_5</vt:lpstr>
      <vt:lpstr>SCDPT4!SCDPT4_91BEGIN_6</vt:lpstr>
      <vt:lpstr>SCDPT4!SCDPT4_91BEGIN_7</vt:lpstr>
      <vt:lpstr>SCDPT4!SCDPT4_91BEGIN_8</vt:lpstr>
      <vt:lpstr>SCDPT4!SCDPT4_91BEGIN_9</vt:lpstr>
      <vt:lpstr>SCDPT4!SCDPT4_91ENDIN_10</vt:lpstr>
      <vt:lpstr>SCDPT4!SCDPT4_91ENDIN_11</vt:lpstr>
      <vt:lpstr>SCDPT4!SCDPT4_91ENDIN_12</vt:lpstr>
      <vt:lpstr>SCDPT4!SCDPT4_91ENDIN_13</vt:lpstr>
      <vt:lpstr>SCDPT4!SCDPT4_91ENDIN_14</vt:lpstr>
      <vt:lpstr>SCDPT4!SCDPT4_91ENDIN_15</vt:lpstr>
      <vt:lpstr>SCDPT4!SCDPT4_91ENDIN_16</vt:lpstr>
      <vt:lpstr>SCDPT4!SCDPT4_91ENDIN_17</vt:lpstr>
      <vt:lpstr>SCDPT4!SCDPT4_91ENDIN_18</vt:lpstr>
      <vt:lpstr>SCDPT4!SCDPT4_91ENDIN_19</vt:lpstr>
      <vt:lpstr>SCDPT4!SCDPT4_91ENDIN_2</vt:lpstr>
      <vt:lpstr>SCDPT4!SCDPT4_91ENDIN_20</vt:lpstr>
      <vt:lpstr>SCDPT4!SCDPT4_91ENDIN_21</vt:lpstr>
      <vt:lpstr>SCDPT4!SCDPT4_91ENDIN_22</vt:lpstr>
      <vt:lpstr>SCDPT4!SCDPT4_91ENDIN_3</vt:lpstr>
      <vt:lpstr>SCDPT4!SCDPT4_91ENDIN_4</vt:lpstr>
      <vt:lpstr>SCDPT4!SCDPT4_91ENDIN_5</vt:lpstr>
      <vt:lpstr>SCDPT4!SCDPT4_91ENDIN_6</vt:lpstr>
      <vt:lpstr>SCDPT4!SCDPT4_91ENDIN_7</vt:lpstr>
      <vt:lpstr>SCDPT4!SCDPT4_91ENDIN_8</vt:lpstr>
      <vt:lpstr>SCDPT4!SCDPT4_91ENDIN_9</vt:lpstr>
      <vt:lpstr>SCDPT4!SCDPT4_9200000_Range</vt:lpstr>
      <vt:lpstr>SCDPT4!SCDPT4_9200001_1</vt:lpstr>
      <vt:lpstr>SCDPT4!SCDPT4_9200001_10</vt:lpstr>
      <vt:lpstr>SCDPT4!SCDPT4_9200001_11</vt:lpstr>
      <vt:lpstr>SCDPT4!SCDPT4_9200001_12</vt:lpstr>
      <vt:lpstr>SCDPT4!SCDPT4_9200001_13</vt:lpstr>
      <vt:lpstr>SCDPT4!SCDPT4_9200001_14</vt:lpstr>
      <vt:lpstr>SCDPT4!SCDPT4_9200001_15</vt:lpstr>
      <vt:lpstr>SCDPT4!SCDPT4_9200001_16</vt:lpstr>
      <vt:lpstr>SCDPT4!SCDPT4_9200001_17</vt:lpstr>
      <vt:lpstr>SCDPT4!SCDPT4_9200001_18</vt:lpstr>
      <vt:lpstr>SCDPT4!SCDPT4_9200001_19</vt:lpstr>
      <vt:lpstr>SCDPT4!SCDPT4_9200001_2</vt:lpstr>
      <vt:lpstr>SCDPT4!SCDPT4_9200001_20</vt:lpstr>
      <vt:lpstr>SCDPT4!SCDPT4_9200001_3</vt:lpstr>
      <vt:lpstr>SCDPT4!SCDPT4_9200001_4</vt:lpstr>
      <vt:lpstr>SCDPT4!SCDPT4_9200001_5</vt:lpstr>
      <vt:lpstr>SCDPT4!SCDPT4_9200001_6</vt:lpstr>
      <vt:lpstr>SCDPT4!SCDPT4_9200001_7</vt:lpstr>
      <vt:lpstr>SCDPT4!SCDPT4_9200001_9</vt:lpstr>
      <vt:lpstr>SCDPT4!SCDPT4_9299999_10</vt:lpstr>
      <vt:lpstr>SCDPT4!SCDPT4_9299999_11</vt:lpstr>
      <vt:lpstr>SCDPT4!SCDPT4_9299999_12</vt:lpstr>
      <vt:lpstr>SCDPT4!SCDPT4_9299999_13</vt:lpstr>
      <vt:lpstr>SCDPT4!SCDPT4_9299999_14</vt:lpstr>
      <vt:lpstr>SCDPT4!SCDPT4_9299999_15</vt:lpstr>
      <vt:lpstr>SCDPT4!SCDPT4_9299999_16</vt:lpstr>
      <vt:lpstr>SCDPT4!SCDPT4_9299999_17</vt:lpstr>
      <vt:lpstr>SCDPT4!SCDPT4_9299999_18</vt:lpstr>
      <vt:lpstr>SCDPT4!SCDPT4_9299999_19</vt:lpstr>
      <vt:lpstr>SCDPT4!SCDPT4_9299999_20</vt:lpstr>
      <vt:lpstr>SCDPT4!SCDPT4_9299999_7</vt:lpstr>
      <vt:lpstr>SCDPT4!SCDPT4_9299999_9</vt:lpstr>
      <vt:lpstr>SCDPT4!SCDPT4_92BEGIN_1</vt:lpstr>
      <vt:lpstr>SCDPT4!SCDPT4_92BEGIN_10</vt:lpstr>
      <vt:lpstr>SCDPT4!SCDPT4_92BEGIN_11</vt:lpstr>
      <vt:lpstr>SCDPT4!SCDPT4_92BEGIN_12</vt:lpstr>
      <vt:lpstr>SCDPT4!SCDPT4_92BEGIN_13</vt:lpstr>
      <vt:lpstr>SCDPT4!SCDPT4_92BEGIN_14</vt:lpstr>
      <vt:lpstr>SCDPT4!SCDPT4_92BEGIN_15</vt:lpstr>
      <vt:lpstr>SCDPT4!SCDPT4_92BEGIN_16</vt:lpstr>
      <vt:lpstr>SCDPT4!SCDPT4_92BEGIN_17</vt:lpstr>
      <vt:lpstr>SCDPT4!SCDPT4_92BEGIN_18</vt:lpstr>
      <vt:lpstr>SCDPT4!SCDPT4_92BEGIN_19</vt:lpstr>
      <vt:lpstr>SCDPT4!SCDPT4_92BEGIN_2</vt:lpstr>
      <vt:lpstr>SCDPT4!SCDPT4_92BEGIN_20</vt:lpstr>
      <vt:lpstr>SCDPT4!SCDPT4_92BEGIN_21</vt:lpstr>
      <vt:lpstr>SCDPT4!SCDPT4_92BEGIN_22</vt:lpstr>
      <vt:lpstr>SCDPT4!SCDPT4_92BEGIN_3</vt:lpstr>
      <vt:lpstr>SCDPT4!SCDPT4_92BEGIN_4</vt:lpstr>
      <vt:lpstr>SCDPT4!SCDPT4_92BEGIN_5</vt:lpstr>
      <vt:lpstr>SCDPT4!SCDPT4_92BEGIN_6</vt:lpstr>
      <vt:lpstr>SCDPT4!SCDPT4_92BEGIN_7</vt:lpstr>
      <vt:lpstr>SCDPT4!SCDPT4_92BEGIN_8</vt:lpstr>
      <vt:lpstr>SCDPT4!SCDPT4_92BEGIN_9</vt:lpstr>
      <vt:lpstr>SCDPT4!SCDPT4_92ENDIN_10</vt:lpstr>
      <vt:lpstr>SCDPT4!SCDPT4_92ENDIN_11</vt:lpstr>
      <vt:lpstr>SCDPT4!SCDPT4_92ENDIN_12</vt:lpstr>
      <vt:lpstr>SCDPT4!SCDPT4_92ENDIN_13</vt:lpstr>
      <vt:lpstr>SCDPT4!SCDPT4_92ENDIN_14</vt:lpstr>
      <vt:lpstr>SCDPT4!SCDPT4_92ENDIN_15</vt:lpstr>
      <vt:lpstr>SCDPT4!SCDPT4_92ENDIN_16</vt:lpstr>
      <vt:lpstr>SCDPT4!SCDPT4_92ENDIN_17</vt:lpstr>
      <vt:lpstr>SCDPT4!SCDPT4_92ENDIN_18</vt:lpstr>
      <vt:lpstr>SCDPT4!SCDPT4_92ENDIN_19</vt:lpstr>
      <vt:lpstr>SCDPT4!SCDPT4_92ENDIN_2</vt:lpstr>
      <vt:lpstr>SCDPT4!SCDPT4_92ENDIN_20</vt:lpstr>
      <vt:lpstr>SCDPT4!SCDPT4_92ENDIN_21</vt:lpstr>
      <vt:lpstr>SCDPT4!SCDPT4_92ENDIN_22</vt:lpstr>
      <vt:lpstr>SCDPT4!SCDPT4_92ENDIN_3</vt:lpstr>
      <vt:lpstr>SCDPT4!SCDPT4_92ENDIN_4</vt:lpstr>
      <vt:lpstr>SCDPT4!SCDPT4_92ENDIN_5</vt:lpstr>
      <vt:lpstr>SCDPT4!SCDPT4_92ENDIN_6</vt:lpstr>
      <vt:lpstr>SCDPT4!SCDPT4_92ENDIN_7</vt:lpstr>
      <vt:lpstr>SCDPT4!SCDPT4_92ENDIN_8</vt:lpstr>
      <vt:lpstr>SCDPT4!SCDPT4_92ENDIN_9</vt:lpstr>
      <vt:lpstr>SCDPT4!SCDPT4_9300000_Range</vt:lpstr>
      <vt:lpstr>SCDPT4!SCDPT4_9399999_10</vt:lpstr>
      <vt:lpstr>SCDPT4!SCDPT4_9399999_11</vt:lpstr>
      <vt:lpstr>SCDPT4!SCDPT4_9399999_12</vt:lpstr>
      <vt:lpstr>SCDPT4!SCDPT4_9399999_13</vt:lpstr>
      <vt:lpstr>SCDPT4!SCDPT4_9399999_14</vt:lpstr>
      <vt:lpstr>SCDPT4!SCDPT4_9399999_15</vt:lpstr>
      <vt:lpstr>SCDPT4!SCDPT4_9399999_16</vt:lpstr>
      <vt:lpstr>SCDPT4!SCDPT4_9399999_17</vt:lpstr>
      <vt:lpstr>SCDPT4!SCDPT4_9399999_18</vt:lpstr>
      <vt:lpstr>SCDPT4!SCDPT4_9399999_19</vt:lpstr>
      <vt:lpstr>SCDPT4!SCDPT4_9399999_20</vt:lpstr>
      <vt:lpstr>SCDPT4!SCDPT4_9399999_7</vt:lpstr>
      <vt:lpstr>SCDPT4!SCDPT4_9399999_9</vt:lpstr>
      <vt:lpstr>SCDPT4!SCDPT4_93BEGIN_1</vt:lpstr>
      <vt:lpstr>SCDPT4!SCDPT4_93BEGIN_10</vt:lpstr>
      <vt:lpstr>SCDPT4!SCDPT4_93BEGIN_11</vt:lpstr>
      <vt:lpstr>SCDPT4!SCDPT4_93BEGIN_12</vt:lpstr>
      <vt:lpstr>SCDPT4!SCDPT4_93BEGIN_13</vt:lpstr>
      <vt:lpstr>SCDPT4!SCDPT4_93BEGIN_14</vt:lpstr>
      <vt:lpstr>SCDPT4!SCDPT4_93BEGIN_15</vt:lpstr>
      <vt:lpstr>SCDPT4!SCDPT4_93BEGIN_16</vt:lpstr>
      <vt:lpstr>SCDPT4!SCDPT4_93BEGIN_17</vt:lpstr>
      <vt:lpstr>SCDPT4!SCDPT4_93BEGIN_18</vt:lpstr>
      <vt:lpstr>SCDPT4!SCDPT4_93BEGIN_19</vt:lpstr>
      <vt:lpstr>SCDPT4!SCDPT4_93BEGIN_2</vt:lpstr>
      <vt:lpstr>SCDPT4!SCDPT4_93BEGIN_20</vt:lpstr>
      <vt:lpstr>SCDPT4!SCDPT4_93BEGIN_21</vt:lpstr>
      <vt:lpstr>SCDPT4!SCDPT4_93BEGIN_22</vt:lpstr>
      <vt:lpstr>SCDPT4!SCDPT4_93BEGIN_3</vt:lpstr>
      <vt:lpstr>SCDPT4!SCDPT4_93BEGIN_4</vt:lpstr>
      <vt:lpstr>SCDPT4!SCDPT4_93BEGIN_5</vt:lpstr>
      <vt:lpstr>SCDPT4!SCDPT4_93BEGIN_6</vt:lpstr>
      <vt:lpstr>SCDPT4!SCDPT4_93BEGIN_7</vt:lpstr>
      <vt:lpstr>SCDPT4!SCDPT4_93BEGIN_8</vt:lpstr>
      <vt:lpstr>SCDPT4!SCDPT4_93BEGIN_9</vt:lpstr>
      <vt:lpstr>SCDPT4!SCDPT4_93ENDIN_10</vt:lpstr>
      <vt:lpstr>SCDPT4!SCDPT4_93ENDIN_11</vt:lpstr>
      <vt:lpstr>SCDPT4!SCDPT4_93ENDIN_12</vt:lpstr>
      <vt:lpstr>SCDPT4!SCDPT4_93ENDIN_13</vt:lpstr>
      <vt:lpstr>SCDPT4!SCDPT4_93ENDIN_14</vt:lpstr>
      <vt:lpstr>SCDPT4!SCDPT4_93ENDIN_15</vt:lpstr>
      <vt:lpstr>SCDPT4!SCDPT4_93ENDIN_16</vt:lpstr>
      <vt:lpstr>SCDPT4!SCDPT4_93ENDIN_17</vt:lpstr>
      <vt:lpstr>SCDPT4!SCDPT4_93ENDIN_18</vt:lpstr>
      <vt:lpstr>SCDPT4!SCDPT4_93ENDIN_19</vt:lpstr>
      <vt:lpstr>SCDPT4!SCDPT4_93ENDIN_2</vt:lpstr>
      <vt:lpstr>SCDPT4!SCDPT4_93ENDIN_20</vt:lpstr>
      <vt:lpstr>SCDPT4!SCDPT4_93ENDIN_21</vt:lpstr>
      <vt:lpstr>SCDPT4!SCDPT4_93ENDIN_22</vt:lpstr>
      <vt:lpstr>SCDPT4!SCDPT4_93ENDIN_3</vt:lpstr>
      <vt:lpstr>SCDPT4!SCDPT4_93ENDIN_4</vt:lpstr>
      <vt:lpstr>SCDPT4!SCDPT4_93ENDIN_5</vt:lpstr>
      <vt:lpstr>SCDPT4!SCDPT4_93ENDIN_6</vt:lpstr>
      <vt:lpstr>SCDPT4!SCDPT4_93ENDIN_7</vt:lpstr>
      <vt:lpstr>SCDPT4!SCDPT4_93ENDIN_8</vt:lpstr>
      <vt:lpstr>SCDPT4!SCDPT4_93ENDIN_9</vt:lpstr>
      <vt:lpstr>SCDPT4!SCDPT4_9799997_10</vt:lpstr>
      <vt:lpstr>SCDPT4!SCDPT4_9799997_11</vt:lpstr>
      <vt:lpstr>SCDPT4!SCDPT4_9799997_12</vt:lpstr>
      <vt:lpstr>SCDPT4!SCDPT4_9799997_13</vt:lpstr>
      <vt:lpstr>SCDPT4!SCDPT4_9799997_14</vt:lpstr>
      <vt:lpstr>SCDPT4!SCDPT4_9799997_15</vt:lpstr>
      <vt:lpstr>SCDPT4!SCDPT4_9799997_16</vt:lpstr>
      <vt:lpstr>SCDPT4!SCDPT4_9799997_17</vt:lpstr>
      <vt:lpstr>SCDPT4!SCDPT4_9799997_18</vt:lpstr>
      <vt:lpstr>SCDPT4!SCDPT4_9799997_19</vt:lpstr>
      <vt:lpstr>SCDPT4!SCDPT4_9799997_20</vt:lpstr>
      <vt:lpstr>SCDPT4!SCDPT4_9799997_7</vt:lpstr>
      <vt:lpstr>SCDPT4!SCDPT4_9799997_9</vt:lpstr>
      <vt:lpstr>SCDPT4!SCDPT4_9799998_10</vt:lpstr>
      <vt:lpstr>SCDPT4!SCDPT4_9799998_11</vt:lpstr>
      <vt:lpstr>SCDPT4!SCDPT4_9799998_12</vt:lpstr>
      <vt:lpstr>SCDPT4!SCDPT4_9799998_13</vt:lpstr>
      <vt:lpstr>SCDPT4!SCDPT4_9799998_14</vt:lpstr>
      <vt:lpstr>SCDPT4!SCDPT4_9799998_15</vt:lpstr>
      <vt:lpstr>SCDPT4!SCDPT4_9799998_16</vt:lpstr>
      <vt:lpstr>SCDPT4!SCDPT4_9799998_17</vt:lpstr>
      <vt:lpstr>SCDPT4!SCDPT4_9799998_18</vt:lpstr>
      <vt:lpstr>SCDPT4!SCDPT4_9799998_19</vt:lpstr>
      <vt:lpstr>SCDPT4!SCDPT4_9799998_20</vt:lpstr>
      <vt:lpstr>SCDPT4!SCDPT4_9799998_7</vt:lpstr>
      <vt:lpstr>SCDPT4!SCDPT4_9799998_9</vt:lpstr>
      <vt:lpstr>SCDPT4!SCDPT4_9799999_10</vt:lpstr>
      <vt:lpstr>SCDPT4!SCDPT4_9799999_11</vt:lpstr>
      <vt:lpstr>SCDPT4!SCDPT4_9799999_12</vt:lpstr>
      <vt:lpstr>SCDPT4!SCDPT4_9799999_13</vt:lpstr>
      <vt:lpstr>SCDPT4!SCDPT4_9799999_14</vt:lpstr>
      <vt:lpstr>SCDPT4!SCDPT4_9799999_15</vt:lpstr>
      <vt:lpstr>SCDPT4!SCDPT4_9799999_16</vt:lpstr>
      <vt:lpstr>SCDPT4!SCDPT4_9799999_17</vt:lpstr>
      <vt:lpstr>SCDPT4!SCDPT4_9799999_18</vt:lpstr>
      <vt:lpstr>SCDPT4!SCDPT4_9799999_19</vt:lpstr>
      <vt:lpstr>SCDPT4!SCDPT4_9799999_20</vt:lpstr>
      <vt:lpstr>SCDPT4!SCDPT4_9799999_7</vt:lpstr>
      <vt:lpstr>SCDPT4!SCDPT4_9799999_9</vt:lpstr>
      <vt:lpstr>SCDPT4!SCDPT4_9899999_10</vt:lpstr>
      <vt:lpstr>SCDPT4!SCDPT4_9899999_11</vt:lpstr>
      <vt:lpstr>SCDPT4!SCDPT4_9899999_12</vt:lpstr>
      <vt:lpstr>SCDPT4!SCDPT4_9899999_13</vt:lpstr>
      <vt:lpstr>SCDPT4!SCDPT4_9899999_14</vt:lpstr>
      <vt:lpstr>SCDPT4!SCDPT4_9899999_15</vt:lpstr>
      <vt:lpstr>SCDPT4!SCDPT4_9899999_16</vt:lpstr>
      <vt:lpstr>SCDPT4!SCDPT4_9899999_17</vt:lpstr>
      <vt:lpstr>SCDPT4!SCDPT4_9899999_18</vt:lpstr>
      <vt:lpstr>SCDPT4!SCDPT4_9899999_19</vt:lpstr>
      <vt:lpstr>SCDPT4!SCDPT4_9899999_20</vt:lpstr>
      <vt:lpstr>SCDPT4!SCDPT4_9899999_7</vt:lpstr>
      <vt:lpstr>SCDPT4!SCDPT4_9899999_9</vt:lpstr>
      <vt:lpstr>SCDPT4!SCDPT4_9999999_10</vt:lpstr>
      <vt:lpstr>SCDPT4!SCDPT4_9999999_11</vt:lpstr>
      <vt:lpstr>SCDPT4!SCDPT4_9999999_12</vt:lpstr>
      <vt:lpstr>SCDPT4!SCDPT4_9999999_13</vt:lpstr>
      <vt:lpstr>SCDPT4!SCDPT4_9999999_14</vt:lpstr>
      <vt:lpstr>SCDPT4!SCDPT4_9999999_15</vt:lpstr>
      <vt:lpstr>SCDPT4!SCDPT4_9999999_16</vt:lpstr>
      <vt:lpstr>SCDPT4!SCDPT4_9999999_17</vt:lpstr>
      <vt:lpstr>SCDPT4!SCDPT4_9999999_18</vt:lpstr>
      <vt:lpstr>SCDPT4!SCDPT4_9999999_19</vt:lpstr>
      <vt:lpstr>SCDPT4!SCDPT4_9999999_20</vt:lpstr>
      <vt:lpstr>SCDPT4!SCDPT4_9999999_7</vt:lpstr>
      <vt:lpstr>SCDPT4!SCDPT4_9999999_9</vt:lpstr>
      <vt:lpstr>SCDPT5!SCDPT5_0500000_Range</vt:lpstr>
      <vt:lpstr>SCDPT5!SCDPT5_0500001_1</vt:lpstr>
      <vt:lpstr>SCDPT5!SCDPT5_0500001_10</vt:lpstr>
      <vt:lpstr>SCDPT5!SCDPT5_0500001_11</vt:lpstr>
      <vt:lpstr>SCDPT5!SCDPT5_0500001_12</vt:lpstr>
      <vt:lpstr>SCDPT5!SCDPT5_0500001_13</vt:lpstr>
      <vt:lpstr>SCDPT5!SCDPT5_0500001_14</vt:lpstr>
      <vt:lpstr>SCDPT5!SCDPT5_0500001_15</vt:lpstr>
      <vt:lpstr>SCDPT5!SCDPT5_0500001_16</vt:lpstr>
      <vt:lpstr>SCDPT5!SCDPT5_0500001_17</vt:lpstr>
      <vt:lpstr>SCDPT5!SCDPT5_0500001_18</vt:lpstr>
      <vt:lpstr>SCDPT5!SCDPT5_0500001_19</vt:lpstr>
      <vt:lpstr>SCDPT5!SCDPT5_0500001_2</vt:lpstr>
      <vt:lpstr>SCDPT5!SCDPT5_0500001_20</vt:lpstr>
      <vt:lpstr>SCDPT5!SCDPT5_0500001_21</vt:lpstr>
      <vt:lpstr>SCDPT5!SCDPT5_0500001_3</vt:lpstr>
      <vt:lpstr>SCDPT5!SCDPT5_0500001_4</vt:lpstr>
      <vt:lpstr>SCDPT5!SCDPT5_0500001_5</vt:lpstr>
      <vt:lpstr>SCDPT5!SCDPT5_0500001_6</vt:lpstr>
      <vt:lpstr>SCDPT5!SCDPT5_0500001_7</vt:lpstr>
      <vt:lpstr>SCDPT5!SCDPT5_0500001_8</vt:lpstr>
      <vt:lpstr>SCDPT5!SCDPT5_0500001_9</vt:lpstr>
      <vt:lpstr>SCDPT5!SCDPT5_0599999_10</vt:lpstr>
      <vt:lpstr>SCDPT5!SCDPT5_0599999_11</vt:lpstr>
      <vt:lpstr>SCDPT5!SCDPT5_0599999_12</vt:lpstr>
      <vt:lpstr>SCDPT5!SCDPT5_0599999_13</vt:lpstr>
      <vt:lpstr>SCDPT5!SCDPT5_0599999_14</vt:lpstr>
      <vt:lpstr>SCDPT5!SCDPT5_0599999_15</vt:lpstr>
      <vt:lpstr>SCDPT5!SCDPT5_0599999_16</vt:lpstr>
      <vt:lpstr>SCDPT5!SCDPT5_0599999_17</vt:lpstr>
      <vt:lpstr>SCDPT5!SCDPT5_0599999_18</vt:lpstr>
      <vt:lpstr>SCDPT5!SCDPT5_0599999_19</vt:lpstr>
      <vt:lpstr>SCDPT5!SCDPT5_0599999_20</vt:lpstr>
      <vt:lpstr>SCDPT5!SCDPT5_0599999_21</vt:lpstr>
      <vt:lpstr>SCDPT5!SCDPT5_0599999_8</vt:lpstr>
      <vt:lpstr>SCDPT5!SCDPT5_0599999_9</vt:lpstr>
      <vt:lpstr>SCDPT5!SCDPT5_05BEGIN_1</vt:lpstr>
      <vt:lpstr>SCDPT5!SCDPT5_05BEGIN_10</vt:lpstr>
      <vt:lpstr>SCDPT5!SCDPT5_05BEGIN_11</vt:lpstr>
      <vt:lpstr>SCDPT5!SCDPT5_05BEGIN_12</vt:lpstr>
      <vt:lpstr>SCDPT5!SCDPT5_05BEGIN_13</vt:lpstr>
      <vt:lpstr>SCDPT5!SCDPT5_05BEGIN_14</vt:lpstr>
      <vt:lpstr>SCDPT5!SCDPT5_05BEGIN_15</vt:lpstr>
      <vt:lpstr>SCDPT5!SCDPT5_05BEGIN_16</vt:lpstr>
      <vt:lpstr>SCDPT5!SCDPT5_05BEGIN_17</vt:lpstr>
      <vt:lpstr>SCDPT5!SCDPT5_05BEGIN_18</vt:lpstr>
      <vt:lpstr>SCDPT5!SCDPT5_05BEGIN_19</vt:lpstr>
      <vt:lpstr>SCDPT5!SCDPT5_05BEGIN_2</vt:lpstr>
      <vt:lpstr>SCDPT5!SCDPT5_05BEGIN_20</vt:lpstr>
      <vt:lpstr>SCDPT5!SCDPT5_05BEGIN_21</vt:lpstr>
      <vt:lpstr>SCDPT5!SCDPT5_05BEGIN_22</vt:lpstr>
      <vt:lpstr>SCDPT5!SCDPT5_05BEGIN_3</vt:lpstr>
      <vt:lpstr>SCDPT5!SCDPT5_05BEGIN_4</vt:lpstr>
      <vt:lpstr>SCDPT5!SCDPT5_05BEGIN_5</vt:lpstr>
      <vt:lpstr>SCDPT5!SCDPT5_05BEGIN_6</vt:lpstr>
      <vt:lpstr>SCDPT5!SCDPT5_05BEGIN_7</vt:lpstr>
      <vt:lpstr>SCDPT5!SCDPT5_05BEGIN_8</vt:lpstr>
      <vt:lpstr>SCDPT5!SCDPT5_05BEGIN_9</vt:lpstr>
      <vt:lpstr>SCDPT5!SCDPT5_05ENDIN_10</vt:lpstr>
      <vt:lpstr>SCDPT5!SCDPT5_05ENDIN_11</vt:lpstr>
      <vt:lpstr>SCDPT5!SCDPT5_05ENDIN_12</vt:lpstr>
      <vt:lpstr>SCDPT5!SCDPT5_05ENDIN_13</vt:lpstr>
      <vt:lpstr>SCDPT5!SCDPT5_05ENDIN_14</vt:lpstr>
      <vt:lpstr>SCDPT5!SCDPT5_05ENDIN_15</vt:lpstr>
      <vt:lpstr>SCDPT5!SCDPT5_05ENDIN_16</vt:lpstr>
      <vt:lpstr>SCDPT5!SCDPT5_05ENDIN_17</vt:lpstr>
      <vt:lpstr>SCDPT5!SCDPT5_05ENDIN_18</vt:lpstr>
      <vt:lpstr>SCDPT5!SCDPT5_05ENDIN_19</vt:lpstr>
      <vt:lpstr>SCDPT5!SCDPT5_05ENDIN_2</vt:lpstr>
      <vt:lpstr>SCDPT5!SCDPT5_05ENDIN_20</vt:lpstr>
      <vt:lpstr>SCDPT5!SCDPT5_05ENDIN_21</vt:lpstr>
      <vt:lpstr>SCDPT5!SCDPT5_05ENDIN_22</vt:lpstr>
      <vt:lpstr>SCDPT5!SCDPT5_05ENDIN_3</vt:lpstr>
      <vt:lpstr>SCDPT5!SCDPT5_05ENDIN_4</vt:lpstr>
      <vt:lpstr>SCDPT5!SCDPT5_05ENDIN_5</vt:lpstr>
      <vt:lpstr>SCDPT5!SCDPT5_05ENDIN_6</vt:lpstr>
      <vt:lpstr>SCDPT5!SCDPT5_05ENDIN_7</vt:lpstr>
      <vt:lpstr>SCDPT5!SCDPT5_05ENDIN_8</vt:lpstr>
      <vt:lpstr>SCDPT5!SCDPT5_05ENDIN_9</vt:lpstr>
      <vt:lpstr>SCDPT5!SCDPT5_1000000_Range</vt:lpstr>
      <vt:lpstr>SCDPT5!SCDPT5_1000001_1</vt:lpstr>
      <vt:lpstr>SCDPT5!SCDPT5_1000001_10</vt:lpstr>
      <vt:lpstr>SCDPT5!SCDPT5_1000001_11</vt:lpstr>
      <vt:lpstr>SCDPT5!SCDPT5_1000001_12</vt:lpstr>
      <vt:lpstr>SCDPT5!SCDPT5_1000001_13</vt:lpstr>
      <vt:lpstr>SCDPT5!SCDPT5_1000001_14</vt:lpstr>
      <vt:lpstr>SCDPT5!SCDPT5_1000001_15</vt:lpstr>
      <vt:lpstr>SCDPT5!SCDPT5_1000001_16</vt:lpstr>
      <vt:lpstr>SCDPT5!SCDPT5_1000001_17</vt:lpstr>
      <vt:lpstr>SCDPT5!SCDPT5_1000001_18</vt:lpstr>
      <vt:lpstr>SCDPT5!SCDPT5_1000001_19</vt:lpstr>
      <vt:lpstr>SCDPT5!SCDPT5_1000001_2</vt:lpstr>
      <vt:lpstr>SCDPT5!SCDPT5_1000001_20</vt:lpstr>
      <vt:lpstr>SCDPT5!SCDPT5_1000001_21</vt:lpstr>
      <vt:lpstr>SCDPT5!SCDPT5_1000001_3</vt:lpstr>
      <vt:lpstr>SCDPT5!SCDPT5_1000001_4</vt:lpstr>
      <vt:lpstr>SCDPT5!SCDPT5_1000001_5</vt:lpstr>
      <vt:lpstr>SCDPT5!SCDPT5_1000001_6</vt:lpstr>
      <vt:lpstr>SCDPT5!SCDPT5_1000001_7</vt:lpstr>
      <vt:lpstr>SCDPT5!SCDPT5_1000001_8</vt:lpstr>
      <vt:lpstr>SCDPT5!SCDPT5_1000001_9</vt:lpstr>
      <vt:lpstr>SCDPT5!SCDPT5_1099999_10</vt:lpstr>
      <vt:lpstr>SCDPT5!SCDPT5_1099999_11</vt:lpstr>
      <vt:lpstr>SCDPT5!SCDPT5_1099999_12</vt:lpstr>
      <vt:lpstr>SCDPT5!SCDPT5_1099999_13</vt:lpstr>
      <vt:lpstr>SCDPT5!SCDPT5_1099999_14</vt:lpstr>
      <vt:lpstr>SCDPT5!SCDPT5_1099999_15</vt:lpstr>
      <vt:lpstr>SCDPT5!SCDPT5_1099999_16</vt:lpstr>
      <vt:lpstr>SCDPT5!SCDPT5_1099999_17</vt:lpstr>
      <vt:lpstr>SCDPT5!SCDPT5_1099999_18</vt:lpstr>
      <vt:lpstr>SCDPT5!SCDPT5_1099999_19</vt:lpstr>
      <vt:lpstr>SCDPT5!SCDPT5_1099999_20</vt:lpstr>
      <vt:lpstr>SCDPT5!SCDPT5_1099999_21</vt:lpstr>
      <vt:lpstr>SCDPT5!SCDPT5_1099999_8</vt:lpstr>
      <vt:lpstr>SCDPT5!SCDPT5_1099999_9</vt:lpstr>
      <vt:lpstr>SCDPT5!SCDPT5_10BEGIN_1</vt:lpstr>
      <vt:lpstr>SCDPT5!SCDPT5_10BEGIN_10</vt:lpstr>
      <vt:lpstr>SCDPT5!SCDPT5_10BEGIN_11</vt:lpstr>
      <vt:lpstr>SCDPT5!SCDPT5_10BEGIN_12</vt:lpstr>
      <vt:lpstr>SCDPT5!SCDPT5_10BEGIN_13</vt:lpstr>
      <vt:lpstr>SCDPT5!SCDPT5_10BEGIN_14</vt:lpstr>
      <vt:lpstr>SCDPT5!SCDPT5_10BEGIN_15</vt:lpstr>
      <vt:lpstr>SCDPT5!SCDPT5_10BEGIN_16</vt:lpstr>
      <vt:lpstr>SCDPT5!SCDPT5_10BEGIN_17</vt:lpstr>
      <vt:lpstr>SCDPT5!SCDPT5_10BEGIN_18</vt:lpstr>
      <vt:lpstr>SCDPT5!SCDPT5_10BEGIN_19</vt:lpstr>
      <vt:lpstr>SCDPT5!SCDPT5_10BEGIN_2</vt:lpstr>
      <vt:lpstr>SCDPT5!SCDPT5_10BEGIN_20</vt:lpstr>
      <vt:lpstr>SCDPT5!SCDPT5_10BEGIN_21</vt:lpstr>
      <vt:lpstr>SCDPT5!SCDPT5_10BEGIN_22</vt:lpstr>
      <vt:lpstr>SCDPT5!SCDPT5_10BEGIN_3</vt:lpstr>
      <vt:lpstr>SCDPT5!SCDPT5_10BEGIN_4</vt:lpstr>
      <vt:lpstr>SCDPT5!SCDPT5_10BEGIN_5</vt:lpstr>
      <vt:lpstr>SCDPT5!SCDPT5_10BEGIN_6</vt:lpstr>
      <vt:lpstr>SCDPT5!SCDPT5_10BEGIN_7</vt:lpstr>
      <vt:lpstr>SCDPT5!SCDPT5_10BEGIN_8</vt:lpstr>
      <vt:lpstr>SCDPT5!SCDPT5_10BEGIN_9</vt:lpstr>
      <vt:lpstr>SCDPT5!SCDPT5_10ENDIN_10</vt:lpstr>
      <vt:lpstr>SCDPT5!SCDPT5_10ENDIN_11</vt:lpstr>
      <vt:lpstr>SCDPT5!SCDPT5_10ENDIN_12</vt:lpstr>
      <vt:lpstr>SCDPT5!SCDPT5_10ENDIN_13</vt:lpstr>
      <vt:lpstr>SCDPT5!SCDPT5_10ENDIN_14</vt:lpstr>
      <vt:lpstr>SCDPT5!SCDPT5_10ENDIN_15</vt:lpstr>
      <vt:lpstr>SCDPT5!SCDPT5_10ENDIN_16</vt:lpstr>
      <vt:lpstr>SCDPT5!SCDPT5_10ENDIN_17</vt:lpstr>
      <vt:lpstr>SCDPT5!SCDPT5_10ENDIN_18</vt:lpstr>
      <vt:lpstr>SCDPT5!SCDPT5_10ENDIN_19</vt:lpstr>
      <vt:lpstr>SCDPT5!SCDPT5_10ENDIN_2</vt:lpstr>
      <vt:lpstr>SCDPT5!SCDPT5_10ENDIN_20</vt:lpstr>
      <vt:lpstr>SCDPT5!SCDPT5_10ENDIN_21</vt:lpstr>
      <vt:lpstr>SCDPT5!SCDPT5_10ENDIN_22</vt:lpstr>
      <vt:lpstr>SCDPT5!SCDPT5_10ENDIN_3</vt:lpstr>
      <vt:lpstr>SCDPT5!SCDPT5_10ENDIN_4</vt:lpstr>
      <vt:lpstr>SCDPT5!SCDPT5_10ENDIN_5</vt:lpstr>
      <vt:lpstr>SCDPT5!SCDPT5_10ENDIN_6</vt:lpstr>
      <vt:lpstr>SCDPT5!SCDPT5_10ENDIN_7</vt:lpstr>
      <vt:lpstr>SCDPT5!SCDPT5_10ENDIN_8</vt:lpstr>
      <vt:lpstr>SCDPT5!SCDPT5_10ENDIN_9</vt:lpstr>
      <vt:lpstr>SCDPT5!SCDPT5_1700000_Range</vt:lpstr>
      <vt:lpstr>SCDPT5!SCDPT5_1799999_10</vt:lpstr>
      <vt:lpstr>SCDPT5!SCDPT5_1799999_11</vt:lpstr>
      <vt:lpstr>SCDPT5!SCDPT5_1799999_12</vt:lpstr>
      <vt:lpstr>SCDPT5!SCDPT5_1799999_13</vt:lpstr>
      <vt:lpstr>SCDPT5!SCDPT5_1799999_14</vt:lpstr>
      <vt:lpstr>SCDPT5!SCDPT5_1799999_15</vt:lpstr>
      <vt:lpstr>SCDPT5!SCDPT5_1799999_16</vt:lpstr>
      <vt:lpstr>SCDPT5!SCDPT5_1799999_17</vt:lpstr>
      <vt:lpstr>SCDPT5!SCDPT5_1799999_18</vt:lpstr>
      <vt:lpstr>SCDPT5!SCDPT5_1799999_19</vt:lpstr>
      <vt:lpstr>SCDPT5!SCDPT5_1799999_20</vt:lpstr>
      <vt:lpstr>SCDPT5!SCDPT5_1799999_21</vt:lpstr>
      <vt:lpstr>SCDPT5!SCDPT5_1799999_8</vt:lpstr>
      <vt:lpstr>SCDPT5!SCDPT5_1799999_9</vt:lpstr>
      <vt:lpstr>SCDPT5!SCDPT5_17BEGIN_1</vt:lpstr>
      <vt:lpstr>SCDPT5!SCDPT5_17BEGIN_10</vt:lpstr>
      <vt:lpstr>SCDPT5!SCDPT5_17BEGIN_11</vt:lpstr>
      <vt:lpstr>SCDPT5!SCDPT5_17BEGIN_12</vt:lpstr>
      <vt:lpstr>SCDPT5!SCDPT5_17BEGIN_13</vt:lpstr>
      <vt:lpstr>SCDPT5!SCDPT5_17BEGIN_14</vt:lpstr>
      <vt:lpstr>SCDPT5!SCDPT5_17BEGIN_15</vt:lpstr>
      <vt:lpstr>SCDPT5!SCDPT5_17BEGIN_16</vt:lpstr>
      <vt:lpstr>SCDPT5!SCDPT5_17BEGIN_17</vt:lpstr>
      <vt:lpstr>SCDPT5!SCDPT5_17BEGIN_18</vt:lpstr>
      <vt:lpstr>SCDPT5!SCDPT5_17BEGIN_19</vt:lpstr>
      <vt:lpstr>SCDPT5!SCDPT5_17BEGIN_2</vt:lpstr>
      <vt:lpstr>SCDPT5!SCDPT5_17BEGIN_20</vt:lpstr>
      <vt:lpstr>SCDPT5!SCDPT5_17BEGIN_21</vt:lpstr>
      <vt:lpstr>SCDPT5!SCDPT5_17BEGIN_22</vt:lpstr>
      <vt:lpstr>SCDPT5!SCDPT5_17BEGIN_3</vt:lpstr>
      <vt:lpstr>SCDPT5!SCDPT5_17BEGIN_4</vt:lpstr>
      <vt:lpstr>SCDPT5!SCDPT5_17BEGIN_5</vt:lpstr>
      <vt:lpstr>SCDPT5!SCDPT5_17BEGIN_6</vt:lpstr>
      <vt:lpstr>SCDPT5!SCDPT5_17BEGIN_7</vt:lpstr>
      <vt:lpstr>SCDPT5!SCDPT5_17BEGIN_8</vt:lpstr>
      <vt:lpstr>SCDPT5!SCDPT5_17BEGIN_9</vt:lpstr>
      <vt:lpstr>SCDPT5!SCDPT5_17ENDIN_10</vt:lpstr>
      <vt:lpstr>SCDPT5!SCDPT5_17ENDIN_11</vt:lpstr>
      <vt:lpstr>SCDPT5!SCDPT5_17ENDIN_12</vt:lpstr>
      <vt:lpstr>SCDPT5!SCDPT5_17ENDIN_13</vt:lpstr>
      <vt:lpstr>SCDPT5!SCDPT5_17ENDIN_14</vt:lpstr>
      <vt:lpstr>SCDPT5!SCDPT5_17ENDIN_15</vt:lpstr>
      <vt:lpstr>SCDPT5!SCDPT5_17ENDIN_16</vt:lpstr>
      <vt:lpstr>SCDPT5!SCDPT5_17ENDIN_17</vt:lpstr>
      <vt:lpstr>SCDPT5!SCDPT5_17ENDIN_18</vt:lpstr>
      <vt:lpstr>SCDPT5!SCDPT5_17ENDIN_19</vt:lpstr>
      <vt:lpstr>SCDPT5!SCDPT5_17ENDIN_2</vt:lpstr>
      <vt:lpstr>SCDPT5!SCDPT5_17ENDIN_20</vt:lpstr>
      <vt:lpstr>SCDPT5!SCDPT5_17ENDIN_21</vt:lpstr>
      <vt:lpstr>SCDPT5!SCDPT5_17ENDIN_22</vt:lpstr>
      <vt:lpstr>SCDPT5!SCDPT5_17ENDIN_3</vt:lpstr>
      <vt:lpstr>SCDPT5!SCDPT5_17ENDIN_4</vt:lpstr>
      <vt:lpstr>SCDPT5!SCDPT5_17ENDIN_5</vt:lpstr>
      <vt:lpstr>SCDPT5!SCDPT5_17ENDIN_6</vt:lpstr>
      <vt:lpstr>SCDPT5!SCDPT5_17ENDIN_7</vt:lpstr>
      <vt:lpstr>SCDPT5!SCDPT5_17ENDIN_8</vt:lpstr>
      <vt:lpstr>SCDPT5!SCDPT5_17ENDIN_9</vt:lpstr>
      <vt:lpstr>SCDPT5!SCDPT5_2400000_Range</vt:lpstr>
      <vt:lpstr>SCDPT5!SCDPT5_2499999_10</vt:lpstr>
      <vt:lpstr>SCDPT5!SCDPT5_2499999_11</vt:lpstr>
      <vt:lpstr>SCDPT5!SCDPT5_2499999_12</vt:lpstr>
      <vt:lpstr>SCDPT5!SCDPT5_2499999_13</vt:lpstr>
      <vt:lpstr>SCDPT5!SCDPT5_2499999_14</vt:lpstr>
      <vt:lpstr>SCDPT5!SCDPT5_2499999_15</vt:lpstr>
      <vt:lpstr>SCDPT5!SCDPT5_2499999_16</vt:lpstr>
      <vt:lpstr>SCDPT5!SCDPT5_2499999_17</vt:lpstr>
      <vt:lpstr>SCDPT5!SCDPT5_2499999_18</vt:lpstr>
      <vt:lpstr>SCDPT5!SCDPT5_2499999_19</vt:lpstr>
      <vt:lpstr>SCDPT5!SCDPT5_2499999_20</vt:lpstr>
      <vt:lpstr>SCDPT5!SCDPT5_2499999_21</vt:lpstr>
      <vt:lpstr>SCDPT5!SCDPT5_2499999_8</vt:lpstr>
      <vt:lpstr>SCDPT5!SCDPT5_2499999_9</vt:lpstr>
      <vt:lpstr>SCDPT5!SCDPT5_24BEGIN_1</vt:lpstr>
      <vt:lpstr>SCDPT5!SCDPT5_24BEGIN_10</vt:lpstr>
      <vt:lpstr>SCDPT5!SCDPT5_24BEGIN_11</vt:lpstr>
      <vt:lpstr>SCDPT5!SCDPT5_24BEGIN_12</vt:lpstr>
      <vt:lpstr>SCDPT5!SCDPT5_24BEGIN_13</vt:lpstr>
      <vt:lpstr>SCDPT5!SCDPT5_24BEGIN_14</vt:lpstr>
      <vt:lpstr>SCDPT5!SCDPT5_24BEGIN_15</vt:lpstr>
      <vt:lpstr>SCDPT5!SCDPT5_24BEGIN_16</vt:lpstr>
      <vt:lpstr>SCDPT5!SCDPT5_24BEGIN_17</vt:lpstr>
      <vt:lpstr>SCDPT5!SCDPT5_24BEGIN_18</vt:lpstr>
      <vt:lpstr>SCDPT5!SCDPT5_24BEGIN_19</vt:lpstr>
      <vt:lpstr>SCDPT5!SCDPT5_24BEGIN_2</vt:lpstr>
      <vt:lpstr>SCDPT5!SCDPT5_24BEGIN_20</vt:lpstr>
      <vt:lpstr>SCDPT5!SCDPT5_24BEGIN_21</vt:lpstr>
      <vt:lpstr>SCDPT5!SCDPT5_24BEGIN_22</vt:lpstr>
      <vt:lpstr>SCDPT5!SCDPT5_24BEGIN_3</vt:lpstr>
      <vt:lpstr>SCDPT5!SCDPT5_24BEGIN_4</vt:lpstr>
      <vt:lpstr>SCDPT5!SCDPT5_24BEGIN_5</vt:lpstr>
      <vt:lpstr>SCDPT5!SCDPT5_24BEGIN_6</vt:lpstr>
      <vt:lpstr>SCDPT5!SCDPT5_24BEGIN_7</vt:lpstr>
      <vt:lpstr>SCDPT5!SCDPT5_24BEGIN_8</vt:lpstr>
      <vt:lpstr>SCDPT5!SCDPT5_24BEGIN_9</vt:lpstr>
      <vt:lpstr>SCDPT5!SCDPT5_24ENDIN_10</vt:lpstr>
      <vt:lpstr>SCDPT5!SCDPT5_24ENDIN_11</vt:lpstr>
      <vt:lpstr>SCDPT5!SCDPT5_24ENDIN_12</vt:lpstr>
      <vt:lpstr>SCDPT5!SCDPT5_24ENDIN_13</vt:lpstr>
      <vt:lpstr>SCDPT5!SCDPT5_24ENDIN_14</vt:lpstr>
      <vt:lpstr>SCDPT5!SCDPT5_24ENDIN_15</vt:lpstr>
      <vt:lpstr>SCDPT5!SCDPT5_24ENDIN_16</vt:lpstr>
      <vt:lpstr>SCDPT5!SCDPT5_24ENDIN_17</vt:lpstr>
      <vt:lpstr>SCDPT5!SCDPT5_24ENDIN_18</vt:lpstr>
      <vt:lpstr>SCDPT5!SCDPT5_24ENDIN_19</vt:lpstr>
      <vt:lpstr>SCDPT5!SCDPT5_24ENDIN_2</vt:lpstr>
      <vt:lpstr>SCDPT5!SCDPT5_24ENDIN_20</vt:lpstr>
      <vt:lpstr>SCDPT5!SCDPT5_24ENDIN_21</vt:lpstr>
      <vt:lpstr>SCDPT5!SCDPT5_24ENDIN_22</vt:lpstr>
      <vt:lpstr>SCDPT5!SCDPT5_24ENDIN_3</vt:lpstr>
      <vt:lpstr>SCDPT5!SCDPT5_24ENDIN_4</vt:lpstr>
      <vt:lpstr>SCDPT5!SCDPT5_24ENDIN_5</vt:lpstr>
      <vt:lpstr>SCDPT5!SCDPT5_24ENDIN_6</vt:lpstr>
      <vt:lpstr>SCDPT5!SCDPT5_24ENDIN_7</vt:lpstr>
      <vt:lpstr>SCDPT5!SCDPT5_24ENDIN_8</vt:lpstr>
      <vt:lpstr>SCDPT5!SCDPT5_24ENDIN_9</vt:lpstr>
      <vt:lpstr>SCDPT5!SCDPT5_3100000_Range</vt:lpstr>
      <vt:lpstr>SCDPT5!SCDPT5_3100001_1</vt:lpstr>
      <vt:lpstr>SCDPT5!SCDPT5_3100001_10</vt:lpstr>
      <vt:lpstr>SCDPT5!SCDPT5_3100001_11</vt:lpstr>
      <vt:lpstr>SCDPT5!SCDPT5_3100001_12</vt:lpstr>
      <vt:lpstr>SCDPT5!SCDPT5_3100001_13</vt:lpstr>
      <vt:lpstr>SCDPT5!SCDPT5_3100001_14</vt:lpstr>
      <vt:lpstr>SCDPT5!SCDPT5_3100001_15</vt:lpstr>
      <vt:lpstr>SCDPT5!SCDPT5_3100001_16</vt:lpstr>
      <vt:lpstr>SCDPT5!SCDPT5_3100001_17</vt:lpstr>
      <vt:lpstr>SCDPT5!SCDPT5_3100001_18</vt:lpstr>
      <vt:lpstr>SCDPT5!SCDPT5_3100001_19</vt:lpstr>
      <vt:lpstr>SCDPT5!SCDPT5_3100001_2</vt:lpstr>
      <vt:lpstr>SCDPT5!SCDPT5_3100001_20</vt:lpstr>
      <vt:lpstr>SCDPT5!SCDPT5_3100001_21</vt:lpstr>
      <vt:lpstr>SCDPT5!SCDPT5_3100001_22</vt:lpstr>
      <vt:lpstr>SCDPT5!SCDPT5_3100001_3</vt:lpstr>
      <vt:lpstr>SCDPT5!SCDPT5_3100001_4</vt:lpstr>
      <vt:lpstr>SCDPT5!SCDPT5_3100001_5</vt:lpstr>
      <vt:lpstr>SCDPT5!SCDPT5_3100001_6</vt:lpstr>
      <vt:lpstr>SCDPT5!SCDPT5_3100001_7</vt:lpstr>
      <vt:lpstr>SCDPT5!SCDPT5_3100001_8</vt:lpstr>
      <vt:lpstr>SCDPT5!SCDPT5_3100001_9</vt:lpstr>
      <vt:lpstr>SCDPT5!SCDPT5_3199999_10</vt:lpstr>
      <vt:lpstr>SCDPT5!SCDPT5_3199999_11</vt:lpstr>
      <vt:lpstr>SCDPT5!SCDPT5_3199999_12</vt:lpstr>
      <vt:lpstr>SCDPT5!SCDPT5_3199999_13</vt:lpstr>
      <vt:lpstr>SCDPT5!SCDPT5_3199999_14</vt:lpstr>
      <vt:lpstr>SCDPT5!SCDPT5_3199999_15</vt:lpstr>
      <vt:lpstr>SCDPT5!SCDPT5_3199999_16</vt:lpstr>
      <vt:lpstr>SCDPT5!SCDPT5_3199999_17</vt:lpstr>
      <vt:lpstr>SCDPT5!SCDPT5_3199999_18</vt:lpstr>
      <vt:lpstr>SCDPT5!SCDPT5_3199999_19</vt:lpstr>
      <vt:lpstr>SCDPT5!SCDPT5_3199999_20</vt:lpstr>
      <vt:lpstr>SCDPT5!SCDPT5_3199999_21</vt:lpstr>
      <vt:lpstr>SCDPT5!SCDPT5_3199999_8</vt:lpstr>
      <vt:lpstr>SCDPT5!SCDPT5_3199999_9</vt:lpstr>
      <vt:lpstr>SCDPT5!SCDPT5_31BEGIN_1</vt:lpstr>
      <vt:lpstr>SCDPT5!SCDPT5_31BEGIN_10</vt:lpstr>
      <vt:lpstr>SCDPT5!SCDPT5_31BEGIN_11</vt:lpstr>
      <vt:lpstr>SCDPT5!SCDPT5_31BEGIN_12</vt:lpstr>
      <vt:lpstr>SCDPT5!SCDPT5_31BEGIN_13</vt:lpstr>
      <vt:lpstr>SCDPT5!SCDPT5_31BEGIN_14</vt:lpstr>
      <vt:lpstr>SCDPT5!SCDPT5_31BEGIN_15</vt:lpstr>
      <vt:lpstr>SCDPT5!SCDPT5_31BEGIN_16</vt:lpstr>
      <vt:lpstr>SCDPT5!SCDPT5_31BEGIN_17</vt:lpstr>
      <vt:lpstr>SCDPT5!SCDPT5_31BEGIN_18</vt:lpstr>
      <vt:lpstr>SCDPT5!SCDPT5_31BEGIN_19</vt:lpstr>
      <vt:lpstr>SCDPT5!SCDPT5_31BEGIN_2</vt:lpstr>
      <vt:lpstr>SCDPT5!SCDPT5_31BEGIN_20</vt:lpstr>
      <vt:lpstr>SCDPT5!SCDPT5_31BEGIN_21</vt:lpstr>
      <vt:lpstr>SCDPT5!SCDPT5_31BEGIN_22</vt:lpstr>
      <vt:lpstr>SCDPT5!SCDPT5_31BEGIN_3</vt:lpstr>
      <vt:lpstr>SCDPT5!SCDPT5_31BEGIN_4</vt:lpstr>
      <vt:lpstr>SCDPT5!SCDPT5_31BEGIN_5</vt:lpstr>
      <vt:lpstr>SCDPT5!SCDPT5_31BEGIN_6</vt:lpstr>
      <vt:lpstr>SCDPT5!SCDPT5_31BEGIN_7</vt:lpstr>
      <vt:lpstr>SCDPT5!SCDPT5_31BEGIN_8</vt:lpstr>
      <vt:lpstr>SCDPT5!SCDPT5_31BEGIN_9</vt:lpstr>
      <vt:lpstr>SCDPT5!SCDPT5_31ENDIN_10</vt:lpstr>
      <vt:lpstr>SCDPT5!SCDPT5_31ENDIN_11</vt:lpstr>
      <vt:lpstr>SCDPT5!SCDPT5_31ENDIN_12</vt:lpstr>
      <vt:lpstr>SCDPT5!SCDPT5_31ENDIN_13</vt:lpstr>
      <vt:lpstr>SCDPT5!SCDPT5_31ENDIN_14</vt:lpstr>
      <vt:lpstr>SCDPT5!SCDPT5_31ENDIN_15</vt:lpstr>
      <vt:lpstr>SCDPT5!SCDPT5_31ENDIN_16</vt:lpstr>
      <vt:lpstr>SCDPT5!SCDPT5_31ENDIN_17</vt:lpstr>
      <vt:lpstr>SCDPT5!SCDPT5_31ENDIN_18</vt:lpstr>
      <vt:lpstr>SCDPT5!SCDPT5_31ENDIN_19</vt:lpstr>
      <vt:lpstr>SCDPT5!SCDPT5_31ENDIN_2</vt:lpstr>
      <vt:lpstr>SCDPT5!SCDPT5_31ENDIN_20</vt:lpstr>
      <vt:lpstr>SCDPT5!SCDPT5_31ENDIN_21</vt:lpstr>
      <vt:lpstr>SCDPT5!SCDPT5_31ENDIN_22</vt:lpstr>
      <vt:lpstr>SCDPT5!SCDPT5_31ENDIN_3</vt:lpstr>
      <vt:lpstr>SCDPT5!SCDPT5_31ENDIN_4</vt:lpstr>
      <vt:lpstr>SCDPT5!SCDPT5_31ENDIN_5</vt:lpstr>
      <vt:lpstr>SCDPT5!SCDPT5_31ENDIN_6</vt:lpstr>
      <vt:lpstr>SCDPT5!SCDPT5_31ENDIN_7</vt:lpstr>
      <vt:lpstr>SCDPT5!SCDPT5_31ENDIN_8</vt:lpstr>
      <vt:lpstr>SCDPT5!SCDPT5_31ENDIN_9</vt:lpstr>
      <vt:lpstr>SCDPT5!SCDPT5_3800000_Range</vt:lpstr>
      <vt:lpstr>SCDPT5!SCDPT5_3800001_1</vt:lpstr>
      <vt:lpstr>SCDPT5!SCDPT5_3800001_10</vt:lpstr>
      <vt:lpstr>SCDPT5!SCDPT5_3800001_11</vt:lpstr>
      <vt:lpstr>SCDPT5!SCDPT5_3800001_12</vt:lpstr>
      <vt:lpstr>SCDPT5!SCDPT5_3800001_13</vt:lpstr>
      <vt:lpstr>SCDPT5!SCDPT5_3800001_14</vt:lpstr>
      <vt:lpstr>SCDPT5!SCDPT5_3800001_15</vt:lpstr>
      <vt:lpstr>SCDPT5!SCDPT5_3800001_16</vt:lpstr>
      <vt:lpstr>SCDPT5!SCDPT5_3800001_17</vt:lpstr>
      <vt:lpstr>SCDPT5!SCDPT5_3800001_18</vt:lpstr>
      <vt:lpstr>SCDPT5!SCDPT5_3800001_19</vt:lpstr>
      <vt:lpstr>SCDPT5!SCDPT5_3800001_2</vt:lpstr>
      <vt:lpstr>SCDPT5!SCDPT5_3800001_20</vt:lpstr>
      <vt:lpstr>SCDPT5!SCDPT5_3800001_21</vt:lpstr>
      <vt:lpstr>SCDPT5!SCDPT5_3800001_3</vt:lpstr>
      <vt:lpstr>SCDPT5!SCDPT5_3800001_4</vt:lpstr>
      <vt:lpstr>SCDPT5!SCDPT5_3800001_5</vt:lpstr>
      <vt:lpstr>SCDPT5!SCDPT5_3800001_6</vt:lpstr>
      <vt:lpstr>SCDPT5!SCDPT5_3800001_7</vt:lpstr>
      <vt:lpstr>SCDPT5!SCDPT5_3800001_8</vt:lpstr>
      <vt:lpstr>SCDPT5!SCDPT5_3800001_9</vt:lpstr>
      <vt:lpstr>SCDPT5!SCDPT5_3800101_1</vt:lpstr>
      <vt:lpstr>SCDPT5!SCDPT5_3800101_10</vt:lpstr>
      <vt:lpstr>SCDPT5!SCDPT5_3800101_11</vt:lpstr>
      <vt:lpstr>SCDPT5!SCDPT5_3800101_12</vt:lpstr>
      <vt:lpstr>SCDPT5!SCDPT5_3800101_13</vt:lpstr>
      <vt:lpstr>SCDPT5!SCDPT5_3800101_14</vt:lpstr>
      <vt:lpstr>SCDPT5!SCDPT5_3800101_15</vt:lpstr>
      <vt:lpstr>SCDPT5!SCDPT5_3800101_16</vt:lpstr>
      <vt:lpstr>SCDPT5!SCDPT5_3800101_17</vt:lpstr>
      <vt:lpstr>SCDPT5!SCDPT5_3800101_18</vt:lpstr>
      <vt:lpstr>SCDPT5!SCDPT5_3800101_19</vt:lpstr>
      <vt:lpstr>SCDPT5!SCDPT5_3800101_2</vt:lpstr>
      <vt:lpstr>SCDPT5!SCDPT5_3800101_20</vt:lpstr>
      <vt:lpstr>SCDPT5!SCDPT5_3800101_21</vt:lpstr>
      <vt:lpstr>SCDPT5!SCDPT5_3800101_3</vt:lpstr>
      <vt:lpstr>SCDPT5!SCDPT5_3800101_4</vt:lpstr>
      <vt:lpstr>SCDPT5!SCDPT5_3800101_5</vt:lpstr>
      <vt:lpstr>SCDPT5!SCDPT5_3800101_6</vt:lpstr>
      <vt:lpstr>SCDPT5!SCDPT5_3800101_7</vt:lpstr>
      <vt:lpstr>SCDPT5!SCDPT5_3800101_8</vt:lpstr>
      <vt:lpstr>SCDPT5!SCDPT5_3800101_9</vt:lpstr>
      <vt:lpstr>SCDPT5!SCDPT5_3899999_10</vt:lpstr>
      <vt:lpstr>SCDPT5!SCDPT5_3899999_11</vt:lpstr>
      <vt:lpstr>SCDPT5!SCDPT5_3899999_12</vt:lpstr>
      <vt:lpstr>SCDPT5!SCDPT5_3899999_13</vt:lpstr>
      <vt:lpstr>SCDPT5!SCDPT5_3899999_14</vt:lpstr>
      <vt:lpstr>SCDPT5!SCDPT5_3899999_15</vt:lpstr>
      <vt:lpstr>SCDPT5!SCDPT5_3899999_16</vt:lpstr>
      <vt:lpstr>SCDPT5!SCDPT5_3899999_17</vt:lpstr>
      <vt:lpstr>SCDPT5!SCDPT5_3899999_18</vt:lpstr>
      <vt:lpstr>SCDPT5!SCDPT5_3899999_19</vt:lpstr>
      <vt:lpstr>SCDPT5!SCDPT5_3899999_20</vt:lpstr>
      <vt:lpstr>SCDPT5!SCDPT5_3899999_21</vt:lpstr>
      <vt:lpstr>SCDPT5!SCDPT5_3899999_8</vt:lpstr>
      <vt:lpstr>SCDPT5!SCDPT5_3899999_9</vt:lpstr>
      <vt:lpstr>SCDPT5!SCDPT5_38BEGIN_1</vt:lpstr>
      <vt:lpstr>SCDPT5!SCDPT5_38BEGIN_10</vt:lpstr>
      <vt:lpstr>SCDPT5!SCDPT5_38BEGIN_11</vt:lpstr>
      <vt:lpstr>SCDPT5!SCDPT5_38BEGIN_12</vt:lpstr>
      <vt:lpstr>SCDPT5!SCDPT5_38BEGIN_13</vt:lpstr>
      <vt:lpstr>SCDPT5!SCDPT5_38BEGIN_14</vt:lpstr>
      <vt:lpstr>SCDPT5!SCDPT5_38BEGIN_15</vt:lpstr>
      <vt:lpstr>SCDPT5!SCDPT5_38BEGIN_16</vt:lpstr>
      <vt:lpstr>SCDPT5!SCDPT5_38BEGIN_17</vt:lpstr>
      <vt:lpstr>SCDPT5!SCDPT5_38BEGIN_18</vt:lpstr>
      <vt:lpstr>SCDPT5!SCDPT5_38BEGIN_19</vt:lpstr>
      <vt:lpstr>SCDPT5!SCDPT5_38BEGIN_2</vt:lpstr>
      <vt:lpstr>SCDPT5!SCDPT5_38BEGIN_20</vt:lpstr>
      <vt:lpstr>SCDPT5!SCDPT5_38BEGIN_21</vt:lpstr>
      <vt:lpstr>SCDPT5!SCDPT5_38BEGIN_22</vt:lpstr>
      <vt:lpstr>SCDPT5!SCDPT5_38BEGIN_3</vt:lpstr>
      <vt:lpstr>SCDPT5!SCDPT5_38BEGIN_4</vt:lpstr>
      <vt:lpstr>SCDPT5!SCDPT5_38BEGIN_5</vt:lpstr>
      <vt:lpstr>SCDPT5!SCDPT5_38BEGIN_6</vt:lpstr>
      <vt:lpstr>SCDPT5!SCDPT5_38BEGIN_7</vt:lpstr>
      <vt:lpstr>SCDPT5!SCDPT5_38BEGIN_8</vt:lpstr>
      <vt:lpstr>SCDPT5!SCDPT5_38BEGIN_9</vt:lpstr>
      <vt:lpstr>SCDPT5!SCDPT5_38ENDIN_10</vt:lpstr>
      <vt:lpstr>SCDPT5!SCDPT5_38ENDIN_11</vt:lpstr>
      <vt:lpstr>SCDPT5!SCDPT5_38ENDIN_12</vt:lpstr>
      <vt:lpstr>SCDPT5!SCDPT5_38ENDIN_13</vt:lpstr>
      <vt:lpstr>SCDPT5!SCDPT5_38ENDIN_14</vt:lpstr>
      <vt:lpstr>SCDPT5!SCDPT5_38ENDIN_15</vt:lpstr>
      <vt:lpstr>SCDPT5!SCDPT5_38ENDIN_16</vt:lpstr>
      <vt:lpstr>SCDPT5!SCDPT5_38ENDIN_17</vt:lpstr>
      <vt:lpstr>SCDPT5!SCDPT5_38ENDIN_18</vt:lpstr>
      <vt:lpstr>SCDPT5!SCDPT5_38ENDIN_19</vt:lpstr>
      <vt:lpstr>SCDPT5!SCDPT5_38ENDIN_2</vt:lpstr>
      <vt:lpstr>SCDPT5!SCDPT5_38ENDIN_20</vt:lpstr>
      <vt:lpstr>SCDPT5!SCDPT5_38ENDIN_21</vt:lpstr>
      <vt:lpstr>SCDPT5!SCDPT5_38ENDIN_22</vt:lpstr>
      <vt:lpstr>SCDPT5!SCDPT5_38ENDIN_3</vt:lpstr>
      <vt:lpstr>SCDPT5!SCDPT5_38ENDIN_4</vt:lpstr>
      <vt:lpstr>SCDPT5!SCDPT5_38ENDIN_5</vt:lpstr>
      <vt:lpstr>SCDPT5!SCDPT5_38ENDIN_6</vt:lpstr>
      <vt:lpstr>SCDPT5!SCDPT5_38ENDIN_7</vt:lpstr>
      <vt:lpstr>SCDPT5!SCDPT5_38ENDIN_8</vt:lpstr>
      <vt:lpstr>SCDPT5!SCDPT5_38ENDIN_9</vt:lpstr>
      <vt:lpstr>SCDPT5!SCDPT5_4800000_Range</vt:lpstr>
      <vt:lpstr>SCDPT5!SCDPT5_4899999_10</vt:lpstr>
      <vt:lpstr>SCDPT5!SCDPT5_4899999_11</vt:lpstr>
      <vt:lpstr>SCDPT5!SCDPT5_4899999_12</vt:lpstr>
      <vt:lpstr>SCDPT5!SCDPT5_4899999_13</vt:lpstr>
      <vt:lpstr>SCDPT5!SCDPT5_4899999_14</vt:lpstr>
      <vt:lpstr>SCDPT5!SCDPT5_4899999_15</vt:lpstr>
      <vt:lpstr>SCDPT5!SCDPT5_4899999_16</vt:lpstr>
      <vt:lpstr>SCDPT5!SCDPT5_4899999_17</vt:lpstr>
      <vt:lpstr>SCDPT5!SCDPT5_4899999_18</vt:lpstr>
      <vt:lpstr>SCDPT5!SCDPT5_4899999_19</vt:lpstr>
      <vt:lpstr>SCDPT5!SCDPT5_4899999_20</vt:lpstr>
      <vt:lpstr>SCDPT5!SCDPT5_4899999_21</vt:lpstr>
      <vt:lpstr>SCDPT5!SCDPT5_4899999_8</vt:lpstr>
      <vt:lpstr>SCDPT5!SCDPT5_4899999_9</vt:lpstr>
      <vt:lpstr>SCDPT5!SCDPT5_48BEGIN_1</vt:lpstr>
      <vt:lpstr>SCDPT5!SCDPT5_48BEGIN_10</vt:lpstr>
      <vt:lpstr>SCDPT5!SCDPT5_48BEGIN_11</vt:lpstr>
      <vt:lpstr>SCDPT5!SCDPT5_48BEGIN_12</vt:lpstr>
      <vt:lpstr>SCDPT5!SCDPT5_48BEGIN_13</vt:lpstr>
      <vt:lpstr>SCDPT5!SCDPT5_48BEGIN_14</vt:lpstr>
      <vt:lpstr>SCDPT5!SCDPT5_48BEGIN_15</vt:lpstr>
      <vt:lpstr>SCDPT5!SCDPT5_48BEGIN_16</vt:lpstr>
      <vt:lpstr>SCDPT5!SCDPT5_48BEGIN_17</vt:lpstr>
      <vt:lpstr>SCDPT5!SCDPT5_48BEGIN_18</vt:lpstr>
      <vt:lpstr>SCDPT5!SCDPT5_48BEGIN_19</vt:lpstr>
      <vt:lpstr>SCDPT5!SCDPT5_48BEGIN_2</vt:lpstr>
      <vt:lpstr>SCDPT5!SCDPT5_48BEGIN_20</vt:lpstr>
      <vt:lpstr>SCDPT5!SCDPT5_48BEGIN_21</vt:lpstr>
      <vt:lpstr>SCDPT5!SCDPT5_48BEGIN_22</vt:lpstr>
      <vt:lpstr>SCDPT5!SCDPT5_48BEGIN_3</vt:lpstr>
      <vt:lpstr>SCDPT5!SCDPT5_48BEGIN_4</vt:lpstr>
      <vt:lpstr>SCDPT5!SCDPT5_48BEGIN_5</vt:lpstr>
      <vt:lpstr>SCDPT5!SCDPT5_48BEGIN_6</vt:lpstr>
      <vt:lpstr>SCDPT5!SCDPT5_48BEGIN_7</vt:lpstr>
      <vt:lpstr>SCDPT5!SCDPT5_48BEGIN_8</vt:lpstr>
      <vt:lpstr>SCDPT5!SCDPT5_48BEGIN_9</vt:lpstr>
      <vt:lpstr>SCDPT5!SCDPT5_48ENDIN_10</vt:lpstr>
      <vt:lpstr>SCDPT5!SCDPT5_48ENDIN_11</vt:lpstr>
      <vt:lpstr>SCDPT5!SCDPT5_48ENDIN_12</vt:lpstr>
      <vt:lpstr>SCDPT5!SCDPT5_48ENDIN_13</vt:lpstr>
      <vt:lpstr>SCDPT5!SCDPT5_48ENDIN_14</vt:lpstr>
      <vt:lpstr>SCDPT5!SCDPT5_48ENDIN_15</vt:lpstr>
      <vt:lpstr>SCDPT5!SCDPT5_48ENDIN_16</vt:lpstr>
      <vt:lpstr>SCDPT5!SCDPT5_48ENDIN_17</vt:lpstr>
      <vt:lpstr>SCDPT5!SCDPT5_48ENDIN_18</vt:lpstr>
      <vt:lpstr>SCDPT5!SCDPT5_48ENDIN_19</vt:lpstr>
      <vt:lpstr>SCDPT5!SCDPT5_48ENDIN_2</vt:lpstr>
      <vt:lpstr>SCDPT5!SCDPT5_48ENDIN_20</vt:lpstr>
      <vt:lpstr>SCDPT5!SCDPT5_48ENDIN_21</vt:lpstr>
      <vt:lpstr>SCDPT5!SCDPT5_48ENDIN_22</vt:lpstr>
      <vt:lpstr>SCDPT5!SCDPT5_48ENDIN_3</vt:lpstr>
      <vt:lpstr>SCDPT5!SCDPT5_48ENDIN_4</vt:lpstr>
      <vt:lpstr>SCDPT5!SCDPT5_48ENDIN_5</vt:lpstr>
      <vt:lpstr>SCDPT5!SCDPT5_48ENDIN_6</vt:lpstr>
      <vt:lpstr>SCDPT5!SCDPT5_48ENDIN_7</vt:lpstr>
      <vt:lpstr>SCDPT5!SCDPT5_48ENDIN_8</vt:lpstr>
      <vt:lpstr>SCDPT5!SCDPT5_48ENDIN_9</vt:lpstr>
      <vt:lpstr>SCDPT5!SCDPT5_5500000_Range</vt:lpstr>
      <vt:lpstr>SCDPT5!SCDPT5_5599999_10</vt:lpstr>
      <vt:lpstr>SCDPT5!SCDPT5_5599999_11</vt:lpstr>
      <vt:lpstr>SCDPT5!SCDPT5_5599999_12</vt:lpstr>
      <vt:lpstr>SCDPT5!SCDPT5_5599999_13</vt:lpstr>
      <vt:lpstr>SCDPT5!SCDPT5_5599999_14</vt:lpstr>
      <vt:lpstr>SCDPT5!SCDPT5_5599999_15</vt:lpstr>
      <vt:lpstr>SCDPT5!SCDPT5_5599999_16</vt:lpstr>
      <vt:lpstr>SCDPT5!SCDPT5_5599999_17</vt:lpstr>
      <vt:lpstr>SCDPT5!SCDPT5_5599999_18</vt:lpstr>
      <vt:lpstr>SCDPT5!SCDPT5_5599999_19</vt:lpstr>
      <vt:lpstr>SCDPT5!SCDPT5_5599999_20</vt:lpstr>
      <vt:lpstr>SCDPT5!SCDPT5_5599999_21</vt:lpstr>
      <vt:lpstr>SCDPT5!SCDPT5_5599999_8</vt:lpstr>
      <vt:lpstr>SCDPT5!SCDPT5_5599999_9</vt:lpstr>
      <vt:lpstr>SCDPT5!SCDPT5_55BEGIN_1</vt:lpstr>
      <vt:lpstr>SCDPT5!SCDPT5_55BEGIN_10</vt:lpstr>
      <vt:lpstr>SCDPT5!SCDPT5_55BEGIN_11</vt:lpstr>
      <vt:lpstr>SCDPT5!SCDPT5_55BEGIN_12</vt:lpstr>
      <vt:lpstr>SCDPT5!SCDPT5_55BEGIN_13</vt:lpstr>
      <vt:lpstr>SCDPT5!SCDPT5_55BEGIN_14</vt:lpstr>
      <vt:lpstr>SCDPT5!SCDPT5_55BEGIN_15</vt:lpstr>
      <vt:lpstr>SCDPT5!SCDPT5_55BEGIN_16</vt:lpstr>
      <vt:lpstr>SCDPT5!SCDPT5_55BEGIN_17</vt:lpstr>
      <vt:lpstr>SCDPT5!SCDPT5_55BEGIN_18</vt:lpstr>
      <vt:lpstr>SCDPT5!SCDPT5_55BEGIN_19</vt:lpstr>
      <vt:lpstr>SCDPT5!SCDPT5_55BEGIN_2</vt:lpstr>
      <vt:lpstr>SCDPT5!SCDPT5_55BEGIN_20</vt:lpstr>
      <vt:lpstr>SCDPT5!SCDPT5_55BEGIN_21</vt:lpstr>
      <vt:lpstr>SCDPT5!SCDPT5_55BEGIN_22</vt:lpstr>
      <vt:lpstr>SCDPT5!SCDPT5_55BEGIN_3</vt:lpstr>
      <vt:lpstr>SCDPT5!SCDPT5_55BEGIN_4</vt:lpstr>
      <vt:lpstr>SCDPT5!SCDPT5_55BEGIN_5</vt:lpstr>
      <vt:lpstr>SCDPT5!SCDPT5_55BEGIN_6</vt:lpstr>
      <vt:lpstr>SCDPT5!SCDPT5_55BEGIN_7</vt:lpstr>
      <vt:lpstr>SCDPT5!SCDPT5_55BEGIN_8</vt:lpstr>
      <vt:lpstr>SCDPT5!SCDPT5_55BEGIN_9</vt:lpstr>
      <vt:lpstr>SCDPT5!SCDPT5_55ENDIN_10</vt:lpstr>
      <vt:lpstr>SCDPT5!SCDPT5_55ENDIN_11</vt:lpstr>
      <vt:lpstr>SCDPT5!SCDPT5_55ENDIN_12</vt:lpstr>
      <vt:lpstr>SCDPT5!SCDPT5_55ENDIN_13</vt:lpstr>
      <vt:lpstr>SCDPT5!SCDPT5_55ENDIN_14</vt:lpstr>
      <vt:lpstr>SCDPT5!SCDPT5_55ENDIN_15</vt:lpstr>
      <vt:lpstr>SCDPT5!SCDPT5_55ENDIN_16</vt:lpstr>
      <vt:lpstr>SCDPT5!SCDPT5_55ENDIN_17</vt:lpstr>
      <vt:lpstr>SCDPT5!SCDPT5_55ENDIN_18</vt:lpstr>
      <vt:lpstr>SCDPT5!SCDPT5_55ENDIN_19</vt:lpstr>
      <vt:lpstr>SCDPT5!SCDPT5_55ENDIN_2</vt:lpstr>
      <vt:lpstr>SCDPT5!SCDPT5_55ENDIN_20</vt:lpstr>
      <vt:lpstr>SCDPT5!SCDPT5_55ENDIN_21</vt:lpstr>
      <vt:lpstr>SCDPT5!SCDPT5_55ENDIN_22</vt:lpstr>
      <vt:lpstr>SCDPT5!SCDPT5_55ENDIN_3</vt:lpstr>
      <vt:lpstr>SCDPT5!SCDPT5_55ENDIN_4</vt:lpstr>
      <vt:lpstr>SCDPT5!SCDPT5_55ENDIN_5</vt:lpstr>
      <vt:lpstr>SCDPT5!SCDPT5_55ENDIN_6</vt:lpstr>
      <vt:lpstr>SCDPT5!SCDPT5_55ENDIN_7</vt:lpstr>
      <vt:lpstr>SCDPT5!SCDPT5_55ENDIN_8</vt:lpstr>
      <vt:lpstr>SCDPT5!SCDPT5_55ENDIN_9</vt:lpstr>
      <vt:lpstr>SCDPT5!SCDPT5_8399998_10</vt:lpstr>
      <vt:lpstr>SCDPT5!SCDPT5_8399998_11</vt:lpstr>
      <vt:lpstr>SCDPT5!SCDPT5_8399998_12</vt:lpstr>
      <vt:lpstr>SCDPT5!SCDPT5_8399998_13</vt:lpstr>
      <vt:lpstr>SCDPT5!SCDPT5_8399998_14</vt:lpstr>
      <vt:lpstr>SCDPT5!SCDPT5_8399998_15</vt:lpstr>
      <vt:lpstr>SCDPT5!SCDPT5_8399998_16</vt:lpstr>
      <vt:lpstr>SCDPT5!SCDPT5_8399998_17</vt:lpstr>
      <vt:lpstr>SCDPT5!SCDPT5_8399998_18</vt:lpstr>
      <vt:lpstr>SCDPT5!SCDPT5_8399998_19</vt:lpstr>
      <vt:lpstr>SCDPT5!SCDPT5_8399998_20</vt:lpstr>
      <vt:lpstr>SCDPT5!SCDPT5_8399998_21</vt:lpstr>
      <vt:lpstr>SCDPT5!SCDPT5_8399998_8</vt:lpstr>
      <vt:lpstr>SCDPT5!SCDPT5_8399998_9</vt:lpstr>
      <vt:lpstr>SCDPT5!SCDPT5_8400000_Range</vt:lpstr>
      <vt:lpstr>SCDPT5!SCDPT5_8499999_10</vt:lpstr>
      <vt:lpstr>SCDPT5!SCDPT5_8499999_11</vt:lpstr>
      <vt:lpstr>SCDPT5!SCDPT5_8499999_12</vt:lpstr>
      <vt:lpstr>SCDPT5!SCDPT5_8499999_13</vt:lpstr>
      <vt:lpstr>SCDPT5!SCDPT5_8499999_14</vt:lpstr>
      <vt:lpstr>SCDPT5!SCDPT5_8499999_15</vt:lpstr>
      <vt:lpstr>SCDPT5!SCDPT5_8499999_16</vt:lpstr>
      <vt:lpstr>SCDPT5!SCDPT5_8499999_17</vt:lpstr>
      <vt:lpstr>SCDPT5!SCDPT5_8499999_18</vt:lpstr>
      <vt:lpstr>SCDPT5!SCDPT5_8499999_19</vt:lpstr>
      <vt:lpstr>SCDPT5!SCDPT5_8499999_20</vt:lpstr>
      <vt:lpstr>SCDPT5!SCDPT5_8499999_21</vt:lpstr>
      <vt:lpstr>SCDPT5!SCDPT5_8499999_9</vt:lpstr>
      <vt:lpstr>SCDPT5!SCDPT5_84BEGIN_1</vt:lpstr>
      <vt:lpstr>SCDPT5!SCDPT5_84BEGIN_10</vt:lpstr>
      <vt:lpstr>SCDPT5!SCDPT5_84BEGIN_11</vt:lpstr>
      <vt:lpstr>SCDPT5!SCDPT5_84BEGIN_12</vt:lpstr>
      <vt:lpstr>SCDPT5!SCDPT5_84BEGIN_13</vt:lpstr>
      <vt:lpstr>SCDPT5!SCDPT5_84BEGIN_14</vt:lpstr>
      <vt:lpstr>SCDPT5!SCDPT5_84BEGIN_15</vt:lpstr>
      <vt:lpstr>SCDPT5!SCDPT5_84BEGIN_16</vt:lpstr>
      <vt:lpstr>SCDPT5!SCDPT5_84BEGIN_17</vt:lpstr>
      <vt:lpstr>SCDPT5!SCDPT5_84BEGIN_18</vt:lpstr>
      <vt:lpstr>SCDPT5!SCDPT5_84BEGIN_19</vt:lpstr>
      <vt:lpstr>SCDPT5!SCDPT5_84BEGIN_2</vt:lpstr>
      <vt:lpstr>SCDPT5!SCDPT5_84BEGIN_20</vt:lpstr>
      <vt:lpstr>SCDPT5!SCDPT5_84BEGIN_21</vt:lpstr>
      <vt:lpstr>SCDPT5!SCDPT5_84BEGIN_22</vt:lpstr>
      <vt:lpstr>SCDPT5!SCDPT5_84BEGIN_3</vt:lpstr>
      <vt:lpstr>SCDPT5!SCDPT5_84BEGIN_4</vt:lpstr>
      <vt:lpstr>SCDPT5!SCDPT5_84BEGIN_5</vt:lpstr>
      <vt:lpstr>SCDPT5!SCDPT5_84BEGIN_6</vt:lpstr>
      <vt:lpstr>SCDPT5!SCDPT5_84BEGIN_7</vt:lpstr>
      <vt:lpstr>SCDPT5!SCDPT5_84BEGIN_8</vt:lpstr>
      <vt:lpstr>SCDPT5!SCDPT5_84BEGIN_9</vt:lpstr>
      <vt:lpstr>SCDPT5!SCDPT5_84ENDIN_10</vt:lpstr>
      <vt:lpstr>SCDPT5!SCDPT5_84ENDIN_11</vt:lpstr>
      <vt:lpstr>SCDPT5!SCDPT5_84ENDIN_12</vt:lpstr>
      <vt:lpstr>SCDPT5!SCDPT5_84ENDIN_13</vt:lpstr>
      <vt:lpstr>SCDPT5!SCDPT5_84ENDIN_14</vt:lpstr>
      <vt:lpstr>SCDPT5!SCDPT5_84ENDIN_15</vt:lpstr>
      <vt:lpstr>SCDPT5!SCDPT5_84ENDIN_16</vt:lpstr>
      <vt:lpstr>SCDPT5!SCDPT5_84ENDIN_17</vt:lpstr>
      <vt:lpstr>SCDPT5!SCDPT5_84ENDIN_18</vt:lpstr>
      <vt:lpstr>SCDPT5!SCDPT5_84ENDIN_19</vt:lpstr>
      <vt:lpstr>SCDPT5!SCDPT5_84ENDIN_2</vt:lpstr>
      <vt:lpstr>SCDPT5!SCDPT5_84ENDIN_20</vt:lpstr>
      <vt:lpstr>SCDPT5!SCDPT5_84ENDIN_21</vt:lpstr>
      <vt:lpstr>SCDPT5!SCDPT5_84ENDIN_22</vt:lpstr>
      <vt:lpstr>SCDPT5!SCDPT5_84ENDIN_3</vt:lpstr>
      <vt:lpstr>SCDPT5!SCDPT5_84ENDIN_4</vt:lpstr>
      <vt:lpstr>SCDPT5!SCDPT5_84ENDIN_5</vt:lpstr>
      <vt:lpstr>SCDPT5!SCDPT5_84ENDIN_6</vt:lpstr>
      <vt:lpstr>SCDPT5!SCDPT5_84ENDIN_7</vt:lpstr>
      <vt:lpstr>SCDPT5!SCDPT5_84ENDIN_8</vt:lpstr>
      <vt:lpstr>SCDPT5!SCDPT5_84ENDIN_9</vt:lpstr>
      <vt:lpstr>SCDPT5!SCDPT5_8500000_Range</vt:lpstr>
      <vt:lpstr>SCDPT5!SCDPT5_8599999_10</vt:lpstr>
      <vt:lpstr>SCDPT5!SCDPT5_8599999_11</vt:lpstr>
      <vt:lpstr>SCDPT5!SCDPT5_8599999_12</vt:lpstr>
      <vt:lpstr>SCDPT5!SCDPT5_8599999_13</vt:lpstr>
      <vt:lpstr>SCDPT5!SCDPT5_8599999_14</vt:lpstr>
      <vt:lpstr>SCDPT5!SCDPT5_8599999_15</vt:lpstr>
      <vt:lpstr>SCDPT5!SCDPT5_8599999_16</vt:lpstr>
      <vt:lpstr>SCDPT5!SCDPT5_8599999_17</vt:lpstr>
      <vt:lpstr>SCDPT5!SCDPT5_8599999_18</vt:lpstr>
      <vt:lpstr>SCDPT5!SCDPT5_8599999_19</vt:lpstr>
      <vt:lpstr>SCDPT5!SCDPT5_8599999_20</vt:lpstr>
      <vt:lpstr>SCDPT5!SCDPT5_8599999_21</vt:lpstr>
      <vt:lpstr>SCDPT5!SCDPT5_8599999_9</vt:lpstr>
      <vt:lpstr>SCDPT5!SCDPT5_85BEGIN_1</vt:lpstr>
      <vt:lpstr>SCDPT5!SCDPT5_85BEGIN_10</vt:lpstr>
      <vt:lpstr>SCDPT5!SCDPT5_85BEGIN_11</vt:lpstr>
      <vt:lpstr>SCDPT5!SCDPT5_85BEGIN_12</vt:lpstr>
      <vt:lpstr>SCDPT5!SCDPT5_85BEGIN_13</vt:lpstr>
      <vt:lpstr>SCDPT5!SCDPT5_85BEGIN_14</vt:lpstr>
      <vt:lpstr>SCDPT5!SCDPT5_85BEGIN_15</vt:lpstr>
      <vt:lpstr>SCDPT5!SCDPT5_85BEGIN_16</vt:lpstr>
      <vt:lpstr>SCDPT5!SCDPT5_85BEGIN_17</vt:lpstr>
      <vt:lpstr>SCDPT5!SCDPT5_85BEGIN_18</vt:lpstr>
      <vt:lpstr>SCDPT5!SCDPT5_85BEGIN_19</vt:lpstr>
      <vt:lpstr>SCDPT5!SCDPT5_85BEGIN_2</vt:lpstr>
      <vt:lpstr>SCDPT5!SCDPT5_85BEGIN_20</vt:lpstr>
      <vt:lpstr>SCDPT5!SCDPT5_85BEGIN_21</vt:lpstr>
      <vt:lpstr>SCDPT5!SCDPT5_85BEGIN_22</vt:lpstr>
      <vt:lpstr>SCDPT5!SCDPT5_85BEGIN_3</vt:lpstr>
      <vt:lpstr>SCDPT5!SCDPT5_85BEGIN_4</vt:lpstr>
      <vt:lpstr>SCDPT5!SCDPT5_85BEGIN_5</vt:lpstr>
      <vt:lpstr>SCDPT5!SCDPT5_85BEGIN_6</vt:lpstr>
      <vt:lpstr>SCDPT5!SCDPT5_85BEGIN_7</vt:lpstr>
      <vt:lpstr>SCDPT5!SCDPT5_85BEGIN_8</vt:lpstr>
      <vt:lpstr>SCDPT5!SCDPT5_85BEGIN_9</vt:lpstr>
      <vt:lpstr>SCDPT5!SCDPT5_85ENDIN_10</vt:lpstr>
      <vt:lpstr>SCDPT5!SCDPT5_85ENDIN_11</vt:lpstr>
      <vt:lpstr>SCDPT5!SCDPT5_85ENDIN_12</vt:lpstr>
      <vt:lpstr>SCDPT5!SCDPT5_85ENDIN_13</vt:lpstr>
      <vt:lpstr>SCDPT5!SCDPT5_85ENDIN_14</vt:lpstr>
      <vt:lpstr>SCDPT5!SCDPT5_85ENDIN_15</vt:lpstr>
      <vt:lpstr>SCDPT5!SCDPT5_85ENDIN_16</vt:lpstr>
      <vt:lpstr>SCDPT5!SCDPT5_85ENDIN_17</vt:lpstr>
      <vt:lpstr>SCDPT5!SCDPT5_85ENDIN_18</vt:lpstr>
      <vt:lpstr>SCDPT5!SCDPT5_85ENDIN_19</vt:lpstr>
      <vt:lpstr>SCDPT5!SCDPT5_85ENDIN_2</vt:lpstr>
      <vt:lpstr>SCDPT5!SCDPT5_85ENDIN_20</vt:lpstr>
      <vt:lpstr>SCDPT5!SCDPT5_85ENDIN_21</vt:lpstr>
      <vt:lpstr>SCDPT5!SCDPT5_85ENDIN_22</vt:lpstr>
      <vt:lpstr>SCDPT5!SCDPT5_85ENDIN_3</vt:lpstr>
      <vt:lpstr>SCDPT5!SCDPT5_85ENDIN_4</vt:lpstr>
      <vt:lpstr>SCDPT5!SCDPT5_85ENDIN_5</vt:lpstr>
      <vt:lpstr>SCDPT5!SCDPT5_85ENDIN_6</vt:lpstr>
      <vt:lpstr>SCDPT5!SCDPT5_85ENDIN_7</vt:lpstr>
      <vt:lpstr>SCDPT5!SCDPT5_85ENDIN_8</vt:lpstr>
      <vt:lpstr>SCDPT5!SCDPT5_85ENDIN_9</vt:lpstr>
      <vt:lpstr>SCDPT5!SCDPT5_8999998_10</vt:lpstr>
      <vt:lpstr>SCDPT5!SCDPT5_8999998_11</vt:lpstr>
      <vt:lpstr>SCDPT5!SCDPT5_8999998_12</vt:lpstr>
      <vt:lpstr>SCDPT5!SCDPT5_8999998_13</vt:lpstr>
      <vt:lpstr>SCDPT5!SCDPT5_8999998_14</vt:lpstr>
      <vt:lpstr>SCDPT5!SCDPT5_8999998_15</vt:lpstr>
      <vt:lpstr>SCDPT5!SCDPT5_8999998_16</vt:lpstr>
      <vt:lpstr>SCDPT5!SCDPT5_8999998_17</vt:lpstr>
      <vt:lpstr>SCDPT5!SCDPT5_8999998_18</vt:lpstr>
      <vt:lpstr>SCDPT5!SCDPT5_8999998_19</vt:lpstr>
      <vt:lpstr>SCDPT5!SCDPT5_8999998_20</vt:lpstr>
      <vt:lpstr>SCDPT5!SCDPT5_8999998_21</vt:lpstr>
      <vt:lpstr>SCDPT5!SCDPT5_8999998_9</vt:lpstr>
      <vt:lpstr>SCDPT5!SCDPT5_9000000_Range</vt:lpstr>
      <vt:lpstr>SCDPT5!SCDPT5_9000001_1</vt:lpstr>
      <vt:lpstr>SCDPT5!SCDPT5_9000001_10</vt:lpstr>
      <vt:lpstr>SCDPT5!SCDPT5_9000001_11</vt:lpstr>
      <vt:lpstr>SCDPT5!SCDPT5_9000001_12</vt:lpstr>
      <vt:lpstr>SCDPT5!SCDPT5_9000001_13</vt:lpstr>
      <vt:lpstr>SCDPT5!SCDPT5_9000001_14</vt:lpstr>
      <vt:lpstr>SCDPT5!SCDPT5_9000001_15</vt:lpstr>
      <vt:lpstr>SCDPT5!SCDPT5_9000001_16</vt:lpstr>
      <vt:lpstr>SCDPT5!SCDPT5_9000001_17</vt:lpstr>
      <vt:lpstr>SCDPT5!SCDPT5_9000001_18</vt:lpstr>
      <vt:lpstr>SCDPT5!SCDPT5_9000001_19</vt:lpstr>
      <vt:lpstr>SCDPT5!SCDPT5_9000001_2</vt:lpstr>
      <vt:lpstr>SCDPT5!SCDPT5_9000001_20</vt:lpstr>
      <vt:lpstr>SCDPT5!SCDPT5_9000001_21</vt:lpstr>
      <vt:lpstr>SCDPT5!SCDPT5_9000001_3</vt:lpstr>
      <vt:lpstr>SCDPT5!SCDPT5_9000001_4</vt:lpstr>
      <vt:lpstr>SCDPT5!SCDPT5_9000001_5</vt:lpstr>
      <vt:lpstr>SCDPT5!SCDPT5_9000001_6</vt:lpstr>
      <vt:lpstr>SCDPT5!SCDPT5_9000001_7</vt:lpstr>
      <vt:lpstr>SCDPT5!SCDPT5_9000001_8</vt:lpstr>
      <vt:lpstr>SCDPT5!SCDPT5_9000001_9</vt:lpstr>
      <vt:lpstr>SCDPT5!SCDPT5_9099999_10</vt:lpstr>
      <vt:lpstr>SCDPT5!SCDPT5_9099999_11</vt:lpstr>
      <vt:lpstr>SCDPT5!SCDPT5_9099999_12</vt:lpstr>
      <vt:lpstr>SCDPT5!SCDPT5_9099999_13</vt:lpstr>
      <vt:lpstr>SCDPT5!SCDPT5_9099999_14</vt:lpstr>
      <vt:lpstr>SCDPT5!SCDPT5_9099999_15</vt:lpstr>
      <vt:lpstr>SCDPT5!SCDPT5_9099999_16</vt:lpstr>
      <vt:lpstr>SCDPT5!SCDPT5_9099999_17</vt:lpstr>
      <vt:lpstr>SCDPT5!SCDPT5_9099999_18</vt:lpstr>
      <vt:lpstr>SCDPT5!SCDPT5_9099999_19</vt:lpstr>
      <vt:lpstr>SCDPT5!SCDPT5_9099999_20</vt:lpstr>
      <vt:lpstr>SCDPT5!SCDPT5_9099999_21</vt:lpstr>
      <vt:lpstr>SCDPT5!SCDPT5_9099999_9</vt:lpstr>
      <vt:lpstr>SCDPT5!SCDPT5_90BEGIN_1</vt:lpstr>
      <vt:lpstr>SCDPT5!SCDPT5_90BEGIN_10</vt:lpstr>
      <vt:lpstr>SCDPT5!SCDPT5_90BEGIN_11</vt:lpstr>
      <vt:lpstr>SCDPT5!SCDPT5_90BEGIN_12</vt:lpstr>
      <vt:lpstr>SCDPT5!SCDPT5_90BEGIN_13</vt:lpstr>
      <vt:lpstr>SCDPT5!SCDPT5_90BEGIN_14</vt:lpstr>
      <vt:lpstr>SCDPT5!SCDPT5_90BEGIN_15</vt:lpstr>
      <vt:lpstr>SCDPT5!SCDPT5_90BEGIN_16</vt:lpstr>
      <vt:lpstr>SCDPT5!SCDPT5_90BEGIN_17</vt:lpstr>
      <vt:lpstr>SCDPT5!SCDPT5_90BEGIN_18</vt:lpstr>
      <vt:lpstr>SCDPT5!SCDPT5_90BEGIN_19</vt:lpstr>
      <vt:lpstr>SCDPT5!SCDPT5_90BEGIN_2</vt:lpstr>
      <vt:lpstr>SCDPT5!SCDPT5_90BEGIN_20</vt:lpstr>
      <vt:lpstr>SCDPT5!SCDPT5_90BEGIN_21</vt:lpstr>
      <vt:lpstr>SCDPT5!SCDPT5_90BEGIN_22</vt:lpstr>
      <vt:lpstr>SCDPT5!SCDPT5_90BEGIN_3</vt:lpstr>
      <vt:lpstr>SCDPT5!SCDPT5_90BEGIN_4</vt:lpstr>
      <vt:lpstr>SCDPT5!SCDPT5_90BEGIN_5</vt:lpstr>
      <vt:lpstr>SCDPT5!SCDPT5_90BEGIN_6</vt:lpstr>
      <vt:lpstr>SCDPT5!SCDPT5_90BEGIN_7</vt:lpstr>
      <vt:lpstr>SCDPT5!SCDPT5_90BEGIN_8</vt:lpstr>
      <vt:lpstr>SCDPT5!SCDPT5_90BEGIN_9</vt:lpstr>
      <vt:lpstr>SCDPT5!SCDPT5_90ENDIN_10</vt:lpstr>
      <vt:lpstr>SCDPT5!SCDPT5_90ENDIN_11</vt:lpstr>
      <vt:lpstr>SCDPT5!SCDPT5_90ENDIN_12</vt:lpstr>
      <vt:lpstr>SCDPT5!SCDPT5_90ENDIN_13</vt:lpstr>
      <vt:lpstr>SCDPT5!SCDPT5_90ENDIN_14</vt:lpstr>
      <vt:lpstr>SCDPT5!SCDPT5_90ENDIN_15</vt:lpstr>
      <vt:lpstr>SCDPT5!SCDPT5_90ENDIN_16</vt:lpstr>
      <vt:lpstr>SCDPT5!SCDPT5_90ENDIN_17</vt:lpstr>
      <vt:lpstr>SCDPT5!SCDPT5_90ENDIN_18</vt:lpstr>
      <vt:lpstr>SCDPT5!SCDPT5_90ENDIN_19</vt:lpstr>
      <vt:lpstr>SCDPT5!SCDPT5_90ENDIN_2</vt:lpstr>
      <vt:lpstr>SCDPT5!SCDPT5_90ENDIN_20</vt:lpstr>
      <vt:lpstr>SCDPT5!SCDPT5_90ENDIN_21</vt:lpstr>
      <vt:lpstr>SCDPT5!SCDPT5_90ENDIN_22</vt:lpstr>
      <vt:lpstr>SCDPT5!SCDPT5_90ENDIN_3</vt:lpstr>
      <vt:lpstr>SCDPT5!SCDPT5_90ENDIN_4</vt:lpstr>
      <vt:lpstr>SCDPT5!SCDPT5_90ENDIN_5</vt:lpstr>
      <vt:lpstr>SCDPT5!SCDPT5_90ENDIN_6</vt:lpstr>
      <vt:lpstr>SCDPT5!SCDPT5_90ENDIN_7</vt:lpstr>
      <vt:lpstr>SCDPT5!SCDPT5_90ENDIN_8</vt:lpstr>
      <vt:lpstr>SCDPT5!SCDPT5_90ENDIN_9</vt:lpstr>
      <vt:lpstr>SCDPT5!SCDPT5_9100000_Range</vt:lpstr>
      <vt:lpstr>SCDPT5!SCDPT5_9199999_10</vt:lpstr>
      <vt:lpstr>SCDPT5!SCDPT5_9199999_11</vt:lpstr>
      <vt:lpstr>SCDPT5!SCDPT5_9199999_12</vt:lpstr>
      <vt:lpstr>SCDPT5!SCDPT5_9199999_13</vt:lpstr>
      <vt:lpstr>SCDPT5!SCDPT5_9199999_14</vt:lpstr>
      <vt:lpstr>SCDPT5!SCDPT5_9199999_15</vt:lpstr>
      <vt:lpstr>SCDPT5!SCDPT5_9199999_16</vt:lpstr>
      <vt:lpstr>SCDPT5!SCDPT5_9199999_17</vt:lpstr>
      <vt:lpstr>SCDPT5!SCDPT5_9199999_18</vt:lpstr>
      <vt:lpstr>SCDPT5!SCDPT5_9199999_19</vt:lpstr>
      <vt:lpstr>SCDPT5!SCDPT5_9199999_20</vt:lpstr>
      <vt:lpstr>SCDPT5!SCDPT5_9199999_21</vt:lpstr>
      <vt:lpstr>SCDPT5!SCDPT5_9199999_9</vt:lpstr>
      <vt:lpstr>SCDPT5!SCDPT5_91BEGIN_1</vt:lpstr>
      <vt:lpstr>SCDPT5!SCDPT5_91BEGIN_10</vt:lpstr>
      <vt:lpstr>SCDPT5!SCDPT5_91BEGIN_11</vt:lpstr>
      <vt:lpstr>SCDPT5!SCDPT5_91BEGIN_12</vt:lpstr>
      <vt:lpstr>SCDPT5!SCDPT5_91BEGIN_13</vt:lpstr>
      <vt:lpstr>SCDPT5!SCDPT5_91BEGIN_14</vt:lpstr>
      <vt:lpstr>SCDPT5!SCDPT5_91BEGIN_15</vt:lpstr>
      <vt:lpstr>SCDPT5!SCDPT5_91BEGIN_16</vt:lpstr>
      <vt:lpstr>SCDPT5!SCDPT5_91BEGIN_17</vt:lpstr>
      <vt:lpstr>SCDPT5!SCDPT5_91BEGIN_18</vt:lpstr>
      <vt:lpstr>SCDPT5!SCDPT5_91BEGIN_19</vt:lpstr>
      <vt:lpstr>SCDPT5!SCDPT5_91BEGIN_2</vt:lpstr>
      <vt:lpstr>SCDPT5!SCDPT5_91BEGIN_20</vt:lpstr>
      <vt:lpstr>SCDPT5!SCDPT5_91BEGIN_21</vt:lpstr>
      <vt:lpstr>SCDPT5!SCDPT5_91BEGIN_22</vt:lpstr>
      <vt:lpstr>SCDPT5!SCDPT5_91BEGIN_3</vt:lpstr>
      <vt:lpstr>SCDPT5!SCDPT5_91BEGIN_4</vt:lpstr>
      <vt:lpstr>SCDPT5!SCDPT5_91BEGIN_5</vt:lpstr>
      <vt:lpstr>SCDPT5!SCDPT5_91BEGIN_6</vt:lpstr>
      <vt:lpstr>SCDPT5!SCDPT5_91BEGIN_7</vt:lpstr>
      <vt:lpstr>SCDPT5!SCDPT5_91BEGIN_8</vt:lpstr>
      <vt:lpstr>SCDPT5!SCDPT5_91BEGIN_9</vt:lpstr>
      <vt:lpstr>SCDPT5!SCDPT5_91ENDIN_10</vt:lpstr>
      <vt:lpstr>SCDPT5!SCDPT5_91ENDIN_11</vt:lpstr>
      <vt:lpstr>SCDPT5!SCDPT5_91ENDIN_12</vt:lpstr>
      <vt:lpstr>SCDPT5!SCDPT5_91ENDIN_13</vt:lpstr>
      <vt:lpstr>SCDPT5!SCDPT5_91ENDIN_14</vt:lpstr>
      <vt:lpstr>SCDPT5!SCDPT5_91ENDIN_15</vt:lpstr>
      <vt:lpstr>SCDPT5!SCDPT5_91ENDIN_16</vt:lpstr>
      <vt:lpstr>SCDPT5!SCDPT5_91ENDIN_17</vt:lpstr>
      <vt:lpstr>SCDPT5!SCDPT5_91ENDIN_18</vt:lpstr>
      <vt:lpstr>SCDPT5!SCDPT5_91ENDIN_19</vt:lpstr>
      <vt:lpstr>SCDPT5!SCDPT5_91ENDIN_2</vt:lpstr>
      <vt:lpstr>SCDPT5!SCDPT5_91ENDIN_20</vt:lpstr>
      <vt:lpstr>SCDPT5!SCDPT5_91ENDIN_21</vt:lpstr>
      <vt:lpstr>SCDPT5!SCDPT5_91ENDIN_22</vt:lpstr>
      <vt:lpstr>SCDPT5!SCDPT5_91ENDIN_3</vt:lpstr>
      <vt:lpstr>SCDPT5!SCDPT5_91ENDIN_4</vt:lpstr>
      <vt:lpstr>SCDPT5!SCDPT5_91ENDIN_5</vt:lpstr>
      <vt:lpstr>SCDPT5!SCDPT5_91ENDIN_6</vt:lpstr>
      <vt:lpstr>SCDPT5!SCDPT5_91ENDIN_7</vt:lpstr>
      <vt:lpstr>SCDPT5!SCDPT5_91ENDIN_8</vt:lpstr>
      <vt:lpstr>SCDPT5!SCDPT5_91ENDIN_9</vt:lpstr>
      <vt:lpstr>SCDPT5!SCDPT5_9200000_Range</vt:lpstr>
      <vt:lpstr>SCDPT5!SCDPT5_9200001_1</vt:lpstr>
      <vt:lpstr>SCDPT5!SCDPT5_9200001_10</vt:lpstr>
      <vt:lpstr>SCDPT5!SCDPT5_9200001_11</vt:lpstr>
      <vt:lpstr>SCDPT5!SCDPT5_9200001_12</vt:lpstr>
      <vt:lpstr>SCDPT5!SCDPT5_9200001_13</vt:lpstr>
      <vt:lpstr>SCDPT5!SCDPT5_9200001_14</vt:lpstr>
      <vt:lpstr>SCDPT5!SCDPT5_9200001_15</vt:lpstr>
      <vt:lpstr>SCDPT5!SCDPT5_9200001_16</vt:lpstr>
      <vt:lpstr>SCDPT5!SCDPT5_9200001_17</vt:lpstr>
      <vt:lpstr>SCDPT5!SCDPT5_9200001_18</vt:lpstr>
      <vt:lpstr>SCDPT5!SCDPT5_9200001_19</vt:lpstr>
      <vt:lpstr>SCDPT5!SCDPT5_9200001_2</vt:lpstr>
      <vt:lpstr>SCDPT5!SCDPT5_9200001_20</vt:lpstr>
      <vt:lpstr>SCDPT5!SCDPT5_9200001_21</vt:lpstr>
      <vt:lpstr>SCDPT5!SCDPT5_9200001_3</vt:lpstr>
      <vt:lpstr>SCDPT5!SCDPT5_9200001_4</vt:lpstr>
      <vt:lpstr>SCDPT5!SCDPT5_9200001_5</vt:lpstr>
      <vt:lpstr>SCDPT5!SCDPT5_9200001_6</vt:lpstr>
      <vt:lpstr>SCDPT5!SCDPT5_9200001_7</vt:lpstr>
      <vt:lpstr>SCDPT5!SCDPT5_9200001_8</vt:lpstr>
      <vt:lpstr>SCDPT5!SCDPT5_9200001_9</vt:lpstr>
      <vt:lpstr>SCDPT5!SCDPT5_9299999_10</vt:lpstr>
      <vt:lpstr>SCDPT5!SCDPT5_9299999_11</vt:lpstr>
      <vt:lpstr>SCDPT5!SCDPT5_9299999_12</vt:lpstr>
      <vt:lpstr>SCDPT5!SCDPT5_9299999_13</vt:lpstr>
      <vt:lpstr>SCDPT5!SCDPT5_9299999_14</vt:lpstr>
      <vt:lpstr>SCDPT5!SCDPT5_9299999_15</vt:lpstr>
      <vt:lpstr>SCDPT5!SCDPT5_9299999_16</vt:lpstr>
      <vt:lpstr>SCDPT5!SCDPT5_9299999_17</vt:lpstr>
      <vt:lpstr>SCDPT5!SCDPT5_9299999_18</vt:lpstr>
      <vt:lpstr>SCDPT5!SCDPT5_9299999_19</vt:lpstr>
      <vt:lpstr>SCDPT5!SCDPT5_9299999_20</vt:lpstr>
      <vt:lpstr>SCDPT5!SCDPT5_9299999_21</vt:lpstr>
      <vt:lpstr>SCDPT5!SCDPT5_9299999_9</vt:lpstr>
      <vt:lpstr>SCDPT5!SCDPT5_92BEGIN_1</vt:lpstr>
      <vt:lpstr>SCDPT5!SCDPT5_92BEGIN_10</vt:lpstr>
      <vt:lpstr>SCDPT5!SCDPT5_92BEGIN_11</vt:lpstr>
      <vt:lpstr>SCDPT5!SCDPT5_92BEGIN_12</vt:lpstr>
      <vt:lpstr>SCDPT5!SCDPT5_92BEGIN_13</vt:lpstr>
      <vt:lpstr>SCDPT5!SCDPT5_92BEGIN_14</vt:lpstr>
      <vt:lpstr>SCDPT5!SCDPT5_92BEGIN_15</vt:lpstr>
      <vt:lpstr>SCDPT5!SCDPT5_92BEGIN_16</vt:lpstr>
      <vt:lpstr>SCDPT5!SCDPT5_92BEGIN_17</vt:lpstr>
      <vt:lpstr>SCDPT5!SCDPT5_92BEGIN_18</vt:lpstr>
      <vt:lpstr>SCDPT5!SCDPT5_92BEGIN_19</vt:lpstr>
      <vt:lpstr>SCDPT5!SCDPT5_92BEGIN_2</vt:lpstr>
      <vt:lpstr>SCDPT5!SCDPT5_92BEGIN_20</vt:lpstr>
      <vt:lpstr>SCDPT5!SCDPT5_92BEGIN_21</vt:lpstr>
      <vt:lpstr>SCDPT5!SCDPT5_92BEGIN_22</vt:lpstr>
      <vt:lpstr>SCDPT5!SCDPT5_92BEGIN_3</vt:lpstr>
      <vt:lpstr>SCDPT5!SCDPT5_92BEGIN_4</vt:lpstr>
      <vt:lpstr>SCDPT5!SCDPT5_92BEGIN_5</vt:lpstr>
      <vt:lpstr>SCDPT5!SCDPT5_92BEGIN_6</vt:lpstr>
      <vt:lpstr>SCDPT5!SCDPT5_92BEGIN_7</vt:lpstr>
      <vt:lpstr>SCDPT5!SCDPT5_92BEGIN_8</vt:lpstr>
      <vt:lpstr>SCDPT5!SCDPT5_92BEGIN_9</vt:lpstr>
      <vt:lpstr>SCDPT5!SCDPT5_92ENDIN_10</vt:lpstr>
      <vt:lpstr>SCDPT5!SCDPT5_92ENDIN_11</vt:lpstr>
      <vt:lpstr>SCDPT5!SCDPT5_92ENDIN_12</vt:lpstr>
      <vt:lpstr>SCDPT5!SCDPT5_92ENDIN_13</vt:lpstr>
      <vt:lpstr>SCDPT5!SCDPT5_92ENDIN_14</vt:lpstr>
      <vt:lpstr>SCDPT5!SCDPT5_92ENDIN_15</vt:lpstr>
      <vt:lpstr>SCDPT5!SCDPT5_92ENDIN_16</vt:lpstr>
      <vt:lpstr>SCDPT5!SCDPT5_92ENDIN_17</vt:lpstr>
      <vt:lpstr>SCDPT5!SCDPT5_92ENDIN_18</vt:lpstr>
      <vt:lpstr>SCDPT5!SCDPT5_92ENDIN_19</vt:lpstr>
      <vt:lpstr>SCDPT5!SCDPT5_92ENDIN_2</vt:lpstr>
      <vt:lpstr>SCDPT5!SCDPT5_92ENDIN_20</vt:lpstr>
      <vt:lpstr>SCDPT5!SCDPT5_92ENDIN_21</vt:lpstr>
      <vt:lpstr>SCDPT5!SCDPT5_92ENDIN_22</vt:lpstr>
      <vt:lpstr>SCDPT5!SCDPT5_92ENDIN_3</vt:lpstr>
      <vt:lpstr>SCDPT5!SCDPT5_92ENDIN_4</vt:lpstr>
      <vt:lpstr>SCDPT5!SCDPT5_92ENDIN_5</vt:lpstr>
      <vt:lpstr>SCDPT5!SCDPT5_92ENDIN_6</vt:lpstr>
      <vt:lpstr>SCDPT5!SCDPT5_92ENDIN_7</vt:lpstr>
      <vt:lpstr>SCDPT5!SCDPT5_92ENDIN_8</vt:lpstr>
      <vt:lpstr>SCDPT5!SCDPT5_92ENDIN_9</vt:lpstr>
      <vt:lpstr>SCDPT5!SCDPT5_9300000_Range</vt:lpstr>
      <vt:lpstr>SCDPT5!SCDPT5_9399999_10</vt:lpstr>
      <vt:lpstr>SCDPT5!SCDPT5_9399999_11</vt:lpstr>
      <vt:lpstr>SCDPT5!SCDPT5_9399999_12</vt:lpstr>
      <vt:lpstr>SCDPT5!SCDPT5_9399999_13</vt:lpstr>
      <vt:lpstr>SCDPT5!SCDPT5_9399999_14</vt:lpstr>
      <vt:lpstr>SCDPT5!SCDPT5_9399999_15</vt:lpstr>
      <vt:lpstr>SCDPT5!SCDPT5_9399999_16</vt:lpstr>
      <vt:lpstr>SCDPT5!SCDPT5_9399999_17</vt:lpstr>
      <vt:lpstr>SCDPT5!SCDPT5_9399999_18</vt:lpstr>
      <vt:lpstr>SCDPT5!SCDPT5_9399999_19</vt:lpstr>
      <vt:lpstr>SCDPT5!SCDPT5_9399999_20</vt:lpstr>
      <vt:lpstr>SCDPT5!SCDPT5_9399999_21</vt:lpstr>
      <vt:lpstr>SCDPT5!SCDPT5_9399999_9</vt:lpstr>
      <vt:lpstr>SCDPT5!SCDPT5_93BEGIN_1</vt:lpstr>
      <vt:lpstr>SCDPT5!SCDPT5_93BEGIN_10</vt:lpstr>
      <vt:lpstr>SCDPT5!SCDPT5_93BEGIN_11</vt:lpstr>
      <vt:lpstr>SCDPT5!SCDPT5_93BEGIN_12</vt:lpstr>
      <vt:lpstr>SCDPT5!SCDPT5_93BEGIN_13</vt:lpstr>
      <vt:lpstr>SCDPT5!SCDPT5_93BEGIN_14</vt:lpstr>
      <vt:lpstr>SCDPT5!SCDPT5_93BEGIN_15</vt:lpstr>
      <vt:lpstr>SCDPT5!SCDPT5_93BEGIN_16</vt:lpstr>
      <vt:lpstr>SCDPT5!SCDPT5_93BEGIN_17</vt:lpstr>
      <vt:lpstr>SCDPT5!SCDPT5_93BEGIN_18</vt:lpstr>
      <vt:lpstr>SCDPT5!SCDPT5_93BEGIN_19</vt:lpstr>
      <vt:lpstr>SCDPT5!SCDPT5_93BEGIN_2</vt:lpstr>
      <vt:lpstr>SCDPT5!SCDPT5_93BEGIN_20</vt:lpstr>
      <vt:lpstr>SCDPT5!SCDPT5_93BEGIN_21</vt:lpstr>
      <vt:lpstr>SCDPT5!SCDPT5_93BEGIN_22</vt:lpstr>
      <vt:lpstr>SCDPT5!SCDPT5_93BEGIN_3</vt:lpstr>
      <vt:lpstr>SCDPT5!SCDPT5_93BEGIN_4</vt:lpstr>
      <vt:lpstr>SCDPT5!SCDPT5_93BEGIN_5</vt:lpstr>
      <vt:lpstr>SCDPT5!SCDPT5_93BEGIN_6</vt:lpstr>
      <vt:lpstr>SCDPT5!SCDPT5_93BEGIN_7</vt:lpstr>
      <vt:lpstr>SCDPT5!SCDPT5_93BEGIN_8</vt:lpstr>
      <vt:lpstr>SCDPT5!SCDPT5_93BEGIN_9</vt:lpstr>
      <vt:lpstr>SCDPT5!SCDPT5_93ENDIN_10</vt:lpstr>
      <vt:lpstr>SCDPT5!SCDPT5_93ENDIN_11</vt:lpstr>
      <vt:lpstr>SCDPT5!SCDPT5_93ENDIN_12</vt:lpstr>
      <vt:lpstr>SCDPT5!SCDPT5_93ENDIN_13</vt:lpstr>
      <vt:lpstr>SCDPT5!SCDPT5_93ENDIN_14</vt:lpstr>
      <vt:lpstr>SCDPT5!SCDPT5_93ENDIN_15</vt:lpstr>
      <vt:lpstr>SCDPT5!SCDPT5_93ENDIN_16</vt:lpstr>
      <vt:lpstr>SCDPT5!SCDPT5_93ENDIN_17</vt:lpstr>
      <vt:lpstr>SCDPT5!SCDPT5_93ENDIN_18</vt:lpstr>
      <vt:lpstr>SCDPT5!SCDPT5_93ENDIN_19</vt:lpstr>
      <vt:lpstr>SCDPT5!SCDPT5_93ENDIN_2</vt:lpstr>
      <vt:lpstr>SCDPT5!SCDPT5_93ENDIN_20</vt:lpstr>
      <vt:lpstr>SCDPT5!SCDPT5_93ENDIN_21</vt:lpstr>
      <vt:lpstr>SCDPT5!SCDPT5_93ENDIN_22</vt:lpstr>
      <vt:lpstr>SCDPT5!SCDPT5_93ENDIN_3</vt:lpstr>
      <vt:lpstr>SCDPT5!SCDPT5_93ENDIN_4</vt:lpstr>
      <vt:lpstr>SCDPT5!SCDPT5_93ENDIN_5</vt:lpstr>
      <vt:lpstr>SCDPT5!SCDPT5_93ENDIN_6</vt:lpstr>
      <vt:lpstr>SCDPT5!SCDPT5_93ENDIN_7</vt:lpstr>
      <vt:lpstr>SCDPT5!SCDPT5_93ENDIN_8</vt:lpstr>
      <vt:lpstr>SCDPT5!SCDPT5_93ENDIN_9</vt:lpstr>
      <vt:lpstr>SCDPT5!SCDPT5_9799998_10</vt:lpstr>
      <vt:lpstr>SCDPT5!SCDPT5_9799998_11</vt:lpstr>
      <vt:lpstr>SCDPT5!SCDPT5_9799998_12</vt:lpstr>
      <vt:lpstr>SCDPT5!SCDPT5_9799998_13</vt:lpstr>
      <vt:lpstr>SCDPT5!SCDPT5_9799998_14</vt:lpstr>
      <vt:lpstr>SCDPT5!SCDPT5_9799998_15</vt:lpstr>
      <vt:lpstr>SCDPT5!SCDPT5_9799998_16</vt:lpstr>
      <vt:lpstr>SCDPT5!SCDPT5_9799998_17</vt:lpstr>
      <vt:lpstr>SCDPT5!SCDPT5_9799998_18</vt:lpstr>
      <vt:lpstr>SCDPT5!SCDPT5_9799998_19</vt:lpstr>
      <vt:lpstr>SCDPT5!SCDPT5_9799998_20</vt:lpstr>
      <vt:lpstr>SCDPT5!SCDPT5_9799998_21</vt:lpstr>
      <vt:lpstr>SCDPT5!SCDPT5_9799998_9</vt:lpstr>
      <vt:lpstr>SCDPT5!SCDPT5_9899999_10</vt:lpstr>
      <vt:lpstr>SCDPT5!SCDPT5_9899999_11</vt:lpstr>
      <vt:lpstr>SCDPT5!SCDPT5_9899999_12</vt:lpstr>
      <vt:lpstr>SCDPT5!SCDPT5_9899999_13</vt:lpstr>
      <vt:lpstr>SCDPT5!SCDPT5_9899999_14</vt:lpstr>
      <vt:lpstr>SCDPT5!SCDPT5_9899999_15</vt:lpstr>
      <vt:lpstr>SCDPT5!SCDPT5_9899999_16</vt:lpstr>
      <vt:lpstr>SCDPT5!SCDPT5_9899999_17</vt:lpstr>
      <vt:lpstr>SCDPT5!SCDPT5_9899999_18</vt:lpstr>
      <vt:lpstr>SCDPT5!SCDPT5_9899999_19</vt:lpstr>
      <vt:lpstr>SCDPT5!SCDPT5_9899999_20</vt:lpstr>
      <vt:lpstr>SCDPT5!SCDPT5_9899999_21</vt:lpstr>
      <vt:lpstr>SCDPT5!SCDPT5_9899999_9</vt:lpstr>
      <vt:lpstr>SCDPT5!SCDPT5_9999999_10</vt:lpstr>
      <vt:lpstr>SCDPT5!SCDPT5_9999999_11</vt:lpstr>
      <vt:lpstr>SCDPT5!SCDPT5_9999999_12</vt:lpstr>
      <vt:lpstr>SCDPT5!SCDPT5_9999999_13</vt:lpstr>
      <vt:lpstr>SCDPT5!SCDPT5_9999999_14</vt:lpstr>
      <vt:lpstr>SCDPT5!SCDPT5_9999999_15</vt:lpstr>
      <vt:lpstr>SCDPT5!SCDPT5_9999999_16</vt:lpstr>
      <vt:lpstr>SCDPT5!SCDPT5_9999999_17</vt:lpstr>
      <vt:lpstr>SCDPT5!SCDPT5_9999999_18</vt:lpstr>
      <vt:lpstr>SCDPT5!SCDPT5_9999999_19</vt:lpstr>
      <vt:lpstr>SCDPT5!SCDPT5_9999999_20</vt:lpstr>
      <vt:lpstr>SCDPT5!SCDPT5_9999999_21</vt:lpstr>
      <vt:lpstr>SCDPT5!SCDPT5_9999999_9</vt:lpstr>
      <vt:lpstr>SCDPT6SN1!SCDPT6SN1_0100000_Range</vt:lpstr>
      <vt:lpstr>SCDPT6SN1!SCDPT6SN1_0199999_7</vt:lpstr>
      <vt:lpstr>SCDPT6SN1!SCDPT6SN1_0199999_8</vt:lpstr>
      <vt:lpstr>SCDPT6SN1!SCDPT6SN1_01BEGIN_1</vt:lpstr>
      <vt:lpstr>SCDPT6SN1!SCDPT6SN1_01BEGIN_10</vt:lpstr>
      <vt:lpstr>SCDPT6SN1!SCDPT6SN1_01BEGIN_2</vt:lpstr>
      <vt:lpstr>SCDPT6SN1!SCDPT6SN1_01BEGIN_3</vt:lpstr>
      <vt:lpstr>SCDPT6SN1!SCDPT6SN1_01BEGIN_4</vt:lpstr>
      <vt:lpstr>SCDPT6SN1!SCDPT6SN1_01BEGIN_5</vt:lpstr>
      <vt:lpstr>SCDPT6SN1!SCDPT6SN1_01BEGIN_6</vt:lpstr>
      <vt:lpstr>SCDPT6SN1!SCDPT6SN1_01BEGIN_7</vt:lpstr>
      <vt:lpstr>SCDPT6SN1!SCDPT6SN1_01BEGIN_8</vt:lpstr>
      <vt:lpstr>SCDPT6SN1!SCDPT6SN1_01BEGIN_9</vt:lpstr>
      <vt:lpstr>SCDPT6SN1!SCDPT6SN1_01ENDIN_10</vt:lpstr>
      <vt:lpstr>SCDPT6SN1!SCDPT6SN1_01ENDIN_2</vt:lpstr>
      <vt:lpstr>SCDPT6SN1!SCDPT6SN1_01ENDIN_3</vt:lpstr>
      <vt:lpstr>SCDPT6SN1!SCDPT6SN1_01ENDIN_4</vt:lpstr>
      <vt:lpstr>SCDPT6SN1!SCDPT6SN1_01ENDIN_5</vt:lpstr>
      <vt:lpstr>SCDPT6SN1!SCDPT6SN1_01ENDIN_6</vt:lpstr>
      <vt:lpstr>SCDPT6SN1!SCDPT6SN1_01ENDIN_7</vt:lpstr>
      <vt:lpstr>SCDPT6SN1!SCDPT6SN1_01ENDIN_8</vt:lpstr>
      <vt:lpstr>SCDPT6SN1!SCDPT6SN1_01ENDIN_9</vt:lpstr>
      <vt:lpstr>SCDPT6SN1!SCDPT6SN1_0200000_Range</vt:lpstr>
      <vt:lpstr>SCDPT6SN1!SCDPT6SN1_0299999_7</vt:lpstr>
      <vt:lpstr>SCDPT6SN1!SCDPT6SN1_0299999_8</vt:lpstr>
      <vt:lpstr>SCDPT6SN1!SCDPT6SN1_02BEGIN_1</vt:lpstr>
      <vt:lpstr>SCDPT6SN1!SCDPT6SN1_02BEGIN_10</vt:lpstr>
      <vt:lpstr>SCDPT6SN1!SCDPT6SN1_02BEGIN_2</vt:lpstr>
      <vt:lpstr>SCDPT6SN1!SCDPT6SN1_02BEGIN_3</vt:lpstr>
      <vt:lpstr>SCDPT6SN1!SCDPT6SN1_02BEGIN_4</vt:lpstr>
      <vt:lpstr>SCDPT6SN1!SCDPT6SN1_02BEGIN_5</vt:lpstr>
      <vt:lpstr>SCDPT6SN1!SCDPT6SN1_02BEGIN_6</vt:lpstr>
      <vt:lpstr>SCDPT6SN1!SCDPT6SN1_02BEGIN_7</vt:lpstr>
      <vt:lpstr>SCDPT6SN1!SCDPT6SN1_02BEGIN_8</vt:lpstr>
      <vt:lpstr>SCDPT6SN1!SCDPT6SN1_02BEGIN_9</vt:lpstr>
      <vt:lpstr>SCDPT6SN1!SCDPT6SN1_02ENDIN_10</vt:lpstr>
      <vt:lpstr>SCDPT6SN1!SCDPT6SN1_02ENDIN_2</vt:lpstr>
      <vt:lpstr>SCDPT6SN1!SCDPT6SN1_02ENDIN_3</vt:lpstr>
      <vt:lpstr>SCDPT6SN1!SCDPT6SN1_02ENDIN_4</vt:lpstr>
      <vt:lpstr>SCDPT6SN1!SCDPT6SN1_02ENDIN_5</vt:lpstr>
      <vt:lpstr>SCDPT6SN1!SCDPT6SN1_02ENDIN_6</vt:lpstr>
      <vt:lpstr>SCDPT6SN1!SCDPT6SN1_02ENDIN_7</vt:lpstr>
      <vt:lpstr>SCDPT6SN1!SCDPT6SN1_02ENDIN_8</vt:lpstr>
      <vt:lpstr>SCDPT6SN1!SCDPT6SN1_02ENDIN_9</vt:lpstr>
      <vt:lpstr>SCDPT6SN1!SCDPT6SN1_0300000_Range</vt:lpstr>
      <vt:lpstr>SCDPT6SN1!SCDPT6SN1_0399999_7</vt:lpstr>
      <vt:lpstr>SCDPT6SN1!SCDPT6SN1_0399999_8</vt:lpstr>
      <vt:lpstr>SCDPT6SN1!SCDPT6SN1_03BEGIN_1</vt:lpstr>
      <vt:lpstr>SCDPT6SN1!SCDPT6SN1_03BEGIN_10</vt:lpstr>
      <vt:lpstr>SCDPT6SN1!SCDPT6SN1_03BEGIN_2</vt:lpstr>
      <vt:lpstr>SCDPT6SN1!SCDPT6SN1_03BEGIN_3</vt:lpstr>
      <vt:lpstr>SCDPT6SN1!SCDPT6SN1_03BEGIN_4</vt:lpstr>
      <vt:lpstr>SCDPT6SN1!SCDPT6SN1_03BEGIN_5</vt:lpstr>
      <vt:lpstr>SCDPT6SN1!SCDPT6SN1_03BEGIN_6</vt:lpstr>
      <vt:lpstr>SCDPT6SN1!SCDPT6SN1_03BEGIN_7</vt:lpstr>
      <vt:lpstr>SCDPT6SN1!SCDPT6SN1_03BEGIN_8</vt:lpstr>
      <vt:lpstr>SCDPT6SN1!SCDPT6SN1_03BEGIN_9</vt:lpstr>
      <vt:lpstr>SCDPT6SN1!SCDPT6SN1_03ENDIN_10</vt:lpstr>
      <vt:lpstr>SCDPT6SN1!SCDPT6SN1_03ENDIN_2</vt:lpstr>
      <vt:lpstr>SCDPT6SN1!SCDPT6SN1_03ENDIN_3</vt:lpstr>
      <vt:lpstr>SCDPT6SN1!SCDPT6SN1_03ENDIN_4</vt:lpstr>
      <vt:lpstr>SCDPT6SN1!SCDPT6SN1_03ENDIN_5</vt:lpstr>
      <vt:lpstr>SCDPT6SN1!SCDPT6SN1_03ENDIN_6</vt:lpstr>
      <vt:lpstr>SCDPT6SN1!SCDPT6SN1_03ENDIN_7</vt:lpstr>
      <vt:lpstr>SCDPT6SN1!SCDPT6SN1_03ENDIN_8</vt:lpstr>
      <vt:lpstr>SCDPT6SN1!SCDPT6SN1_03ENDIN_9</vt:lpstr>
      <vt:lpstr>SCDPT6SN1!SCDPT6SN1_0400000_Range</vt:lpstr>
      <vt:lpstr>SCDPT6SN1!SCDPT6SN1_0499999_7</vt:lpstr>
      <vt:lpstr>SCDPT6SN1!SCDPT6SN1_0499999_8</vt:lpstr>
      <vt:lpstr>SCDPT6SN1!SCDPT6SN1_04BEGIN_1</vt:lpstr>
      <vt:lpstr>SCDPT6SN1!SCDPT6SN1_04BEGIN_10</vt:lpstr>
      <vt:lpstr>SCDPT6SN1!SCDPT6SN1_04BEGIN_2</vt:lpstr>
      <vt:lpstr>SCDPT6SN1!SCDPT6SN1_04BEGIN_3</vt:lpstr>
      <vt:lpstr>SCDPT6SN1!SCDPT6SN1_04BEGIN_4</vt:lpstr>
      <vt:lpstr>SCDPT6SN1!SCDPT6SN1_04BEGIN_5</vt:lpstr>
      <vt:lpstr>SCDPT6SN1!SCDPT6SN1_04BEGIN_6</vt:lpstr>
      <vt:lpstr>SCDPT6SN1!SCDPT6SN1_04BEGIN_7</vt:lpstr>
      <vt:lpstr>SCDPT6SN1!SCDPT6SN1_04BEGIN_8</vt:lpstr>
      <vt:lpstr>SCDPT6SN1!SCDPT6SN1_04BEGIN_9</vt:lpstr>
      <vt:lpstr>SCDPT6SN1!SCDPT6SN1_04ENDIN_10</vt:lpstr>
      <vt:lpstr>SCDPT6SN1!SCDPT6SN1_04ENDIN_2</vt:lpstr>
      <vt:lpstr>SCDPT6SN1!SCDPT6SN1_04ENDIN_3</vt:lpstr>
      <vt:lpstr>SCDPT6SN1!SCDPT6SN1_04ENDIN_4</vt:lpstr>
      <vt:lpstr>SCDPT6SN1!SCDPT6SN1_04ENDIN_5</vt:lpstr>
      <vt:lpstr>SCDPT6SN1!SCDPT6SN1_04ENDIN_6</vt:lpstr>
      <vt:lpstr>SCDPT6SN1!SCDPT6SN1_04ENDIN_7</vt:lpstr>
      <vt:lpstr>SCDPT6SN1!SCDPT6SN1_04ENDIN_8</vt:lpstr>
      <vt:lpstr>SCDPT6SN1!SCDPT6SN1_04ENDIN_9</vt:lpstr>
      <vt:lpstr>SCDPT6SN1!SCDPT6SN1_0500000_Range</vt:lpstr>
      <vt:lpstr>SCDPT6SN1!SCDPT6SN1_0599999_7</vt:lpstr>
      <vt:lpstr>SCDPT6SN1!SCDPT6SN1_0599999_8</vt:lpstr>
      <vt:lpstr>SCDPT6SN1!SCDPT6SN1_05BEGIN_1</vt:lpstr>
      <vt:lpstr>SCDPT6SN1!SCDPT6SN1_05BEGIN_10</vt:lpstr>
      <vt:lpstr>SCDPT6SN1!SCDPT6SN1_05BEGIN_2</vt:lpstr>
      <vt:lpstr>SCDPT6SN1!SCDPT6SN1_05BEGIN_3</vt:lpstr>
      <vt:lpstr>SCDPT6SN1!SCDPT6SN1_05BEGIN_4</vt:lpstr>
      <vt:lpstr>SCDPT6SN1!SCDPT6SN1_05BEGIN_5</vt:lpstr>
      <vt:lpstr>SCDPT6SN1!SCDPT6SN1_05BEGIN_6</vt:lpstr>
      <vt:lpstr>SCDPT6SN1!SCDPT6SN1_05BEGIN_7</vt:lpstr>
      <vt:lpstr>SCDPT6SN1!SCDPT6SN1_05BEGIN_8</vt:lpstr>
      <vt:lpstr>SCDPT6SN1!SCDPT6SN1_05BEGIN_9</vt:lpstr>
      <vt:lpstr>SCDPT6SN1!SCDPT6SN1_05ENDIN_10</vt:lpstr>
      <vt:lpstr>SCDPT6SN1!SCDPT6SN1_05ENDIN_2</vt:lpstr>
      <vt:lpstr>SCDPT6SN1!SCDPT6SN1_05ENDIN_3</vt:lpstr>
      <vt:lpstr>SCDPT6SN1!SCDPT6SN1_05ENDIN_4</vt:lpstr>
      <vt:lpstr>SCDPT6SN1!SCDPT6SN1_05ENDIN_5</vt:lpstr>
      <vt:lpstr>SCDPT6SN1!SCDPT6SN1_05ENDIN_6</vt:lpstr>
      <vt:lpstr>SCDPT6SN1!SCDPT6SN1_05ENDIN_7</vt:lpstr>
      <vt:lpstr>SCDPT6SN1!SCDPT6SN1_05ENDIN_8</vt:lpstr>
      <vt:lpstr>SCDPT6SN1!SCDPT6SN1_05ENDIN_9</vt:lpstr>
      <vt:lpstr>SCDPT6SN1!SCDPT6SN1_0600000_Range</vt:lpstr>
      <vt:lpstr>SCDPT6SN1!SCDPT6SN1_0699999_7</vt:lpstr>
      <vt:lpstr>SCDPT6SN1!SCDPT6SN1_0699999_8</vt:lpstr>
      <vt:lpstr>SCDPT6SN1!SCDPT6SN1_06BEGIN_1</vt:lpstr>
      <vt:lpstr>SCDPT6SN1!SCDPT6SN1_06BEGIN_10</vt:lpstr>
      <vt:lpstr>SCDPT6SN1!SCDPT6SN1_06BEGIN_2</vt:lpstr>
      <vt:lpstr>SCDPT6SN1!SCDPT6SN1_06BEGIN_3</vt:lpstr>
      <vt:lpstr>SCDPT6SN1!SCDPT6SN1_06BEGIN_4</vt:lpstr>
      <vt:lpstr>SCDPT6SN1!SCDPT6SN1_06BEGIN_5</vt:lpstr>
      <vt:lpstr>SCDPT6SN1!SCDPT6SN1_06BEGIN_6</vt:lpstr>
      <vt:lpstr>SCDPT6SN1!SCDPT6SN1_06BEGIN_7</vt:lpstr>
      <vt:lpstr>SCDPT6SN1!SCDPT6SN1_06BEGIN_8</vt:lpstr>
      <vt:lpstr>SCDPT6SN1!SCDPT6SN1_06BEGIN_9</vt:lpstr>
      <vt:lpstr>SCDPT6SN1!SCDPT6SN1_06ENDIN_10</vt:lpstr>
      <vt:lpstr>SCDPT6SN1!SCDPT6SN1_06ENDIN_2</vt:lpstr>
      <vt:lpstr>SCDPT6SN1!SCDPT6SN1_06ENDIN_3</vt:lpstr>
      <vt:lpstr>SCDPT6SN1!SCDPT6SN1_06ENDIN_4</vt:lpstr>
      <vt:lpstr>SCDPT6SN1!SCDPT6SN1_06ENDIN_5</vt:lpstr>
      <vt:lpstr>SCDPT6SN1!SCDPT6SN1_06ENDIN_6</vt:lpstr>
      <vt:lpstr>SCDPT6SN1!SCDPT6SN1_06ENDIN_7</vt:lpstr>
      <vt:lpstr>SCDPT6SN1!SCDPT6SN1_06ENDIN_8</vt:lpstr>
      <vt:lpstr>SCDPT6SN1!SCDPT6SN1_06ENDIN_9</vt:lpstr>
      <vt:lpstr>SCDPT6SN1!SCDPT6SN1_0700000_Range</vt:lpstr>
      <vt:lpstr>SCDPT6SN1!SCDPT6SN1_0799999_7</vt:lpstr>
      <vt:lpstr>SCDPT6SN1!SCDPT6SN1_0799999_8</vt:lpstr>
      <vt:lpstr>SCDPT6SN1!SCDPT6SN1_07BEGIN_1</vt:lpstr>
      <vt:lpstr>SCDPT6SN1!SCDPT6SN1_07BEGIN_10</vt:lpstr>
      <vt:lpstr>SCDPT6SN1!SCDPT6SN1_07BEGIN_2</vt:lpstr>
      <vt:lpstr>SCDPT6SN1!SCDPT6SN1_07BEGIN_3</vt:lpstr>
      <vt:lpstr>SCDPT6SN1!SCDPT6SN1_07BEGIN_4</vt:lpstr>
      <vt:lpstr>SCDPT6SN1!SCDPT6SN1_07BEGIN_5</vt:lpstr>
      <vt:lpstr>SCDPT6SN1!SCDPT6SN1_07BEGIN_6</vt:lpstr>
      <vt:lpstr>SCDPT6SN1!SCDPT6SN1_07BEGIN_7</vt:lpstr>
      <vt:lpstr>SCDPT6SN1!SCDPT6SN1_07BEGIN_8</vt:lpstr>
      <vt:lpstr>SCDPT6SN1!SCDPT6SN1_07BEGIN_9</vt:lpstr>
      <vt:lpstr>SCDPT6SN1!SCDPT6SN1_07ENDIN_10</vt:lpstr>
      <vt:lpstr>SCDPT6SN1!SCDPT6SN1_07ENDIN_2</vt:lpstr>
      <vt:lpstr>SCDPT6SN1!SCDPT6SN1_07ENDIN_3</vt:lpstr>
      <vt:lpstr>SCDPT6SN1!SCDPT6SN1_07ENDIN_4</vt:lpstr>
      <vt:lpstr>SCDPT6SN1!SCDPT6SN1_07ENDIN_5</vt:lpstr>
      <vt:lpstr>SCDPT6SN1!SCDPT6SN1_07ENDIN_6</vt:lpstr>
      <vt:lpstr>SCDPT6SN1!SCDPT6SN1_07ENDIN_7</vt:lpstr>
      <vt:lpstr>SCDPT6SN1!SCDPT6SN1_07ENDIN_8</vt:lpstr>
      <vt:lpstr>SCDPT6SN1!SCDPT6SN1_07ENDIN_9</vt:lpstr>
      <vt:lpstr>SCDPT6SN1!SCDPT6SN1_0800000_Range</vt:lpstr>
      <vt:lpstr>SCDPT6SN1!SCDPT6SN1_0899999_7</vt:lpstr>
      <vt:lpstr>SCDPT6SN1!SCDPT6SN1_0899999_8</vt:lpstr>
      <vt:lpstr>SCDPT6SN1!SCDPT6SN1_08BEGIN_1</vt:lpstr>
      <vt:lpstr>SCDPT6SN1!SCDPT6SN1_08BEGIN_10</vt:lpstr>
      <vt:lpstr>SCDPT6SN1!SCDPT6SN1_08BEGIN_2</vt:lpstr>
      <vt:lpstr>SCDPT6SN1!SCDPT6SN1_08BEGIN_3</vt:lpstr>
      <vt:lpstr>SCDPT6SN1!SCDPT6SN1_08BEGIN_4</vt:lpstr>
      <vt:lpstr>SCDPT6SN1!SCDPT6SN1_08BEGIN_5</vt:lpstr>
      <vt:lpstr>SCDPT6SN1!SCDPT6SN1_08BEGIN_6</vt:lpstr>
      <vt:lpstr>SCDPT6SN1!SCDPT6SN1_08BEGIN_7</vt:lpstr>
      <vt:lpstr>SCDPT6SN1!SCDPT6SN1_08BEGIN_8</vt:lpstr>
      <vt:lpstr>SCDPT6SN1!SCDPT6SN1_08BEGIN_9</vt:lpstr>
      <vt:lpstr>SCDPT6SN1!SCDPT6SN1_08ENDIN_10</vt:lpstr>
      <vt:lpstr>SCDPT6SN1!SCDPT6SN1_08ENDIN_2</vt:lpstr>
      <vt:lpstr>SCDPT6SN1!SCDPT6SN1_08ENDIN_3</vt:lpstr>
      <vt:lpstr>SCDPT6SN1!SCDPT6SN1_08ENDIN_4</vt:lpstr>
      <vt:lpstr>SCDPT6SN1!SCDPT6SN1_08ENDIN_5</vt:lpstr>
      <vt:lpstr>SCDPT6SN1!SCDPT6SN1_08ENDIN_6</vt:lpstr>
      <vt:lpstr>SCDPT6SN1!SCDPT6SN1_08ENDIN_7</vt:lpstr>
      <vt:lpstr>SCDPT6SN1!SCDPT6SN1_08ENDIN_8</vt:lpstr>
      <vt:lpstr>SCDPT6SN1!SCDPT6SN1_08ENDIN_9</vt:lpstr>
      <vt:lpstr>SCDPT6SN1!SCDPT6SN1_0999999_7</vt:lpstr>
      <vt:lpstr>SCDPT6SN1!SCDPT6SN1_0999999_8</vt:lpstr>
      <vt:lpstr>SCDPT6SN1!SCDPT6SN1_1000000_Range</vt:lpstr>
      <vt:lpstr>SCDPT6SN1!SCDPT6SN1_1099999_7</vt:lpstr>
      <vt:lpstr>SCDPT6SN1!SCDPT6SN1_1099999_8</vt:lpstr>
      <vt:lpstr>SCDPT6SN1!SCDPT6SN1_10BEGIN_1</vt:lpstr>
      <vt:lpstr>SCDPT6SN1!SCDPT6SN1_10BEGIN_10</vt:lpstr>
      <vt:lpstr>SCDPT6SN1!SCDPT6SN1_10BEGIN_2</vt:lpstr>
      <vt:lpstr>SCDPT6SN1!SCDPT6SN1_10BEGIN_3</vt:lpstr>
      <vt:lpstr>SCDPT6SN1!SCDPT6SN1_10BEGIN_4</vt:lpstr>
      <vt:lpstr>SCDPT6SN1!SCDPT6SN1_10BEGIN_5</vt:lpstr>
      <vt:lpstr>SCDPT6SN1!SCDPT6SN1_10BEGIN_6</vt:lpstr>
      <vt:lpstr>SCDPT6SN1!SCDPT6SN1_10BEGIN_7</vt:lpstr>
      <vt:lpstr>SCDPT6SN1!SCDPT6SN1_10BEGIN_8</vt:lpstr>
      <vt:lpstr>SCDPT6SN1!SCDPT6SN1_10BEGIN_9</vt:lpstr>
      <vt:lpstr>SCDPT6SN1!SCDPT6SN1_10ENDIN_10</vt:lpstr>
      <vt:lpstr>SCDPT6SN1!SCDPT6SN1_10ENDIN_2</vt:lpstr>
      <vt:lpstr>SCDPT6SN1!SCDPT6SN1_10ENDIN_3</vt:lpstr>
      <vt:lpstr>SCDPT6SN1!SCDPT6SN1_10ENDIN_4</vt:lpstr>
      <vt:lpstr>SCDPT6SN1!SCDPT6SN1_10ENDIN_5</vt:lpstr>
      <vt:lpstr>SCDPT6SN1!SCDPT6SN1_10ENDIN_6</vt:lpstr>
      <vt:lpstr>SCDPT6SN1!SCDPT6SN1_10ENDIN_7</vt:lpstr>
      <vt:lpstr>SCDPT6SN1!SCDPT6SN1_10ENDIN_8</vt:lpstr>
      <vt:lpstr>SCDPT6SN1!SCDPT6SN1_10ENDIN_9</vt:lpstr>
      <vt:lpstr>SCDPT6SN1!SCDPT6SN1_1100000_Range</vt:lpstr>
      <vt:lpstr>SCDPT6SN1!SCDPT6SN1_1199999_7</vt:lpstr>
      <vt:lpstr>SCDPT6SN1!SCDPT6SN1_1199999_8</vt:lpstr>
      <vt:lpstr>SCDPT6SN1!SCDPT6SN1_11BEGIN_1</vt:lpstr>
      <vt:lpstr>SCDPT6SN1!SCDPT6SN1_11BEGIN_10</vt:lpstr>
      <vt:lpstr>SCDPT6SN1!SCDPT6SN1_11BEGIN_2</vt:lpstr>
      <vt:lpstr>SCDPT6SN1!SCDPT6SN1_11BEGIN_3</vt:lpstr>
      <vt:lpstr>SCDPT6SN1!SCDPT6SN1_11BEGIN_4</vt:lpstr>
      <vt:lpstr>SCDPT6SN1!SCDPT6SN1_11BEGIN_5</vt:lpstr>
      <vt:lpstr>SCDPT6SN1!SCDPT6SN1_11BEGIN_6</vt:lpstr>
      <vt:lpstr>SCDPT6SN1!SCDPT6SN1_11BEGIN_7</vt:lpstr>
      <vt:lpstr>SCDPT6SN1!SCDPT6SN1_11BEGIN_8</vt:lpstr>
      <vt:lpstr>SCDPT6SN1!SCDPT6SN1_11BEGIN_9</vt:lpstr>
      <vt:lpstr>SCDPT6SN1!SCDPT6SN1_11ENDIN_10</vt:lpstr>
      <vt:lpstr>SCDPT6SN1!SCDPT6SN1_11ENDIN_2</vt:lpstr>
      <vt:lpstr>SCDPT6SN1!SCDPT6SN1_11ENDIN_3</vt:lpstr>
      <vt:lpstr>SCDPT6SN1!SCDPT6SN1_11ENDIN_4</vt:lpstr>
      <vt:lpstr>SCDPT6SN1!SCDPT6SN1_11ENDIN_5</vt:lpstr>
      <vt:lpstr>SCDPT6SN1!SCDPT6SN1_11ENDIN_6</vt:lpstr>
      <vt:lpstr>SCDPT6SN1!SCDPT6SN1_11ENDIN_7</vt:lpstr>
      <vt:lpstr>SCDPT6SN1!SCDPT6SN1_11ENDIN_8</vt:lpstr>
      <vt:lpstr>SCDPT6SN1!SCDPT6SN1_11ENDIN_9</vt:lpstr>
      <vt:lpstr>SCDPT6SN1!SCDPT6SN1_1200000_Range</vt:lpstr>
      <vt:lpstr>SCDPT6SN1!SCDPT6SN1_1200001_1</vt:lpstr>
      <vt:lpstr>SCDPT6SN1!SCDPT6SN1_1200001_10</vt:lpstr>
      <vt:lpstr>SCDPT6SN1!SCDPT6SN1_1200001_2</vt:lpstr>
      <vt:lpstr>SCDPT6SN1!SCDPT6SN1_1200001_3</vt:lpstr>
      <vt:lpstr>SCDPT6SN1!SCDPT6SN1_1200001_4</vt:lpstr>
      <vt:lpstr>SCDPT6SN1!SCDPT6SN1_1200001_5</vt:lpstr>
      <vt:lpstr>SCDPT6SN1!SCDPT6SN1_1200001_6</vt:lpstr>
      <vt:lpstr>SCDPT6SN1!SCDPT6SN1_1200001_7</vt:lpstr>
      <vt:lpstr>SCDPT6SN1!SCDPT6SN1_1200001_8</vt:lpstr>
      <vt:lpstr>SCDPT6SN1!SCDPT6SN1_1200001_9</vt:lpstr>
      <vt:lpstr>SCDPT6SN1!SCDPT6SN1_1299999_7</vt:lpstr>
      <vt:lpstr>SCDPT6SN1!SCDPT6SN1_1299999_8</vt:lpstr>
      <vt:lpstr>SCDPT6SN1!SCDPT6SN1_12BEGIN_1</vt:lpstr>
      <vt:lpstr>SCDPT6SN1!SCDPT6SN1_12BEGIN_10</vt:lpstr>
      <vt:lpstr>SCDPT6SN1!SCDPT6SN1_12BEGIN_2</vt:lpstr>
      <vt:lpstr>SCDPT6SN1!SCDPT6SN1_12BEGIN_3</vt:lpstr>
      <vt:lpstr>SCDPT6SN1!SCDPT6SN1_12BEGIN_4</vt:lpstr>
      <vt:lpstr>SCDPT6SN1!SCDPT6SN1_12BEGIN_5</vt:lpstr>
      <vt:lpstr>SCDPT6SN1!SCDPT6SN1_12BEGIN_6</vt:lpstr>
      <vt:lpstr>SCDPT6SN1!SCDPT6SN1_12BEGIN_7</vt:lpstr>
      <vt:lpstr>SCDPT6SN1!SCDPT6SN1_12BEGIN_8</vt:lpstr>
      <vt:lpstr>SCDPT6SN1!SCDPT6SN1_12BEGIN_9</vt:lpstr>
      <vt:lpstr>SCDPT6SN1!SCDPT6SN1_12ENDIN_10</vt:lpstr>
      <vt:lpstr>SCDPT6SN1!SCDPT6SN1_12ENDIN_2</vt:lpstr>
      <vt:lpstr>SCDPT6SN1!SCDPT6SN1_12ENDIN_3</vt:lpstr>
      <vt:lpstr>SCDPT6SN1!SCDPT6SN1_12ENDIN_4</vt:lpstr>
      <vt:lpstr>SCDPT6SN1!SCDPT6SN1_12ENDIN_5</vt:lpstr>
      <vt:lpstr>SCDPT6SN1!SCDPT6SN1_12ENDIN_6</vt:lpstr>
      <vt:lpstr>SCDPT6SN1!SCDPT6SN1_12ENDIN_7</vt:lpstr>
      <vt:lpstr>SCDPT6SN1!SCDPT6SN1_12ENDIN_8</vt:lpstr>
      <vt:lpstr>SCDPT6SN1!SCDPT6SN1_12ENDIN_9</vt:lpstr>
      <vt:lpstr>SCDPT6SN1!SCDPT6SN1_1300000_Range</vt:lpstr>
      <vt:lpstr>SCDPT6SN1!SCDPT6SN1_1399999_7</vt:lpstr>
      <vt:lpstr>SCDPT6SN1!SCDPT6SN1_1399999_8</vt:lpstr>
      <vt:lpstr>SCDPT6SN1!SCDPT6SN1_13BEGIN_1</vt:lpstr>
      <vt:lpstr>SCDPT6SN1!SCDPT6SN1_13BEGIN_10</vt:lpstr>
      <vt:lpstr>SCDPT6SN1!SCDPT6SN1_13BEGIN_2</vt:lpstr>
      <vt:lpstr>SCDPT6SN1!SCDPT6SN1_13BEGIN_3</vt:lpstr>
      <vt:lpstr>SCDPT6SN1!SCDPT6SN1_13BEGIN_4</vt:lpstr>
      <vt:lpstr>SCDPT6SN1!SCDPT6SN1_13BEGIN_5</vt:lpstr>
      <vt:lpstr>SCDPT6SN1!SCDPT6SN1_13BEGIN_6</vt:lpstr>
      <vt:lpstr>SCDPT6SN1!SCDPT6SN1_13BEGIN_7</vt:lpstr>
      <vt:lpstr>SCDPT6SN1!SCDPT6SN1_13BEGIN_8</vt:lpstr>
      <vt:lpstr>SCDPT6SN1!SCDPT6SN1_13BEGIN_9</vt:lpstr>
      <vt:lpstr>SCDPT6SN1!SCDPT6SN1_13ENDIN_10</vt:lpstr>
      <vt:lpstr>SCDPT6SN1!SCDPT6SN1_13ENDIN_2</vt:lpstr>
      <vt:lpstr>SCDPT6SN1!SCDPT6SN1_13ENDIN_3</vt:lpstr>
      <vt:lpstr>SCDPT6SN1!SCDPT6SN1_13ENDIN_4</vt:lpstr>
      <vt:lpstr>SCDPT6SN1!SCDPT6SN1_13ENDIN_5</vt:lpstr>
      <vt:lpstr>SCDPT6SN1!SCDPT6SN1_13ENDIN_6</vt:lpstr>
      <vt:lpstr>SCDPT6SN1!SCDPT6SN1_13ENDIN_7</vt:lpstr>
      <vt:lpstr>SCDPT6SN1!SCDPT6SN1_13ENDIN_8</vt:lpstr>
      <vt:lpstr>SCDPT6SN1!SCDPT6SN1_13ENDIN_9</vt:lpstr>
      <vt:lpstr>SCDPT6SN1!SCDPT6SN1_1400000_Range</vt:lpstr>
      <vt:lpstr>SCDPT6SN1!SCDPT6SN1_1499999_7</vt:lpstr>
      <vt:lpstr>SCDPT6SN1!SCDPT6SN1_1499999_8</vt:lpstr>
      <vt:lpstr>SCDPT6SN1!SCDPT6SN1_14BEGIN_1</vt:lpstr>
      <vt:lpstr>SCDPT6SN1!SCDPT6SN1_14BEGIN_10</vt:lpstr>
      <vt:lpstr>SCDPT6SN1!SCDPT6SN1_14BEGIN_2</vt:lpstr>
      <vt:lpstr>SCDPT6SN1!SCDPT6SN1_14BEGIN_3</vt:lpstr>
      <vt:lpstr>SCDPT6SN1!SCDPT6SN1_14BEGIN_4</vt:lpstr>
      <vt:lpstr>SCDPT6SN1!SCDPT6SN1_14BEGIN_5</vt:lpstr>
      <vt:lpstr>SCDPT6SN1!SCDPT6SN1_14BEGIN_6</vt:lpstr>
      <vt:lpstr>SCDPT6SN1!SCDPT6SN1_14BEGIN_7</vt:lpstr>
      <vt:lpstr>SCDPT6SN1!SCDPT6SN1_14BEGIN_8</vt:lpstr>
      <vt:lpstr>SCDPT6SN1!SCDPT6SN1_14BEGIN_9</vt:lpstr>
      <vt:lpstr>SCDPT6SN1!SCDPT6SN1_14ENDIN_10</vt:lpstr>
      <vt:lpstr>SCDPT6SN1!SCDPT6SN1_14ENDIN_2</vt:lpstr>
      <vt:lpstr>SCDPT6SN1!SCDPT6SN1_14ENDIN_3</vt:lpstr>
      <vt:lpstr>SCDPT6SN1!SCDPT6SN1_14ENDIN_4</vt:lpstr>
      <vt:lpstr>SCDPT6SN1!SCDPT6SN1_14ENDIN_5</vt:lpstr>
      <vt:lpstr>SCDPT6SN1!SCDPT6SN1_14ENDIN_6</vt:lpstr>
      <vt:lpstr>SCDPT6SN1!SCDPT6SN1_14ENDIN_7</vt:lpstr>
      <vt:lpstr>SCDPT6SN1!SCDPT6SN1_14ENDIN_8</vt:lpstr>
      <vt:lpstr>SCDPT6SN1!SCDPT6SN1_14ENDIN_9</vt:lpstr>
      <vt:lpstr>SCDPT6SN1!SCDPT6SN1_1500000_Range</vt:lpstr>
      <vt:lpstr>SCDPT6SN1!SCDPT6SN1_1599999_7</vt:lpstr>
      <vt:lpstr>SCDPT6SN1!SCDPT6SN1_1599999_8</vt:lpstr>
      <vt:lpstr>SCDPT6SN1!SCDPT6SN1_15BEGIN_1</vt:lpstr>
      <vt:lpstr>SCDPT6SN1!SCDPT6SN1_15BEGIN_10</vt:lpstr>
      <vt:lpstr>SCDPT6SN1!SCDPT6SN1_15BEGIN_2</vt:lpstr>
      <vt:lpstr>SCDPT6SN1!SCDPT6SN1_15BEGIN_3</vt:lpstr>
      <vt:lpstr>SCDPT6SN1!SCDPT6SN1_15BEGIN_4</vt:lpstr>
      <vt:lpstr>SCDPT6SN1!SCDPT6SN1_15BEGIN_5</vt:lpstr>
      <vt:lpstr>SCDPT6SN1!SCDPT6SN1_15BEGIN_6</vt:lpstr>
      <vt:lpstr>SCDPT6SN1!SCDPT6SN1_15BEGIN_7</vt:lpstr>
      <vt:lpstr>SCDPT6SN1!SCDPT6SN1_15BEGIN_8</vt:lpstr>
      <vt:lpstr>SCDPT6SN1!SCDPT6SN1_15BEGIN_9</vt:lpstr>
      <vt:lpstr>SCDPT6SN1!SCDPT6SN1_15ENDIN_10</vt:lpstr>
      <vt:lpstr>SCDPT6SN1!SCDPT6SN1_15ENDIN_2</vt:lpstr>
      <vt:lpstr>SCDPT6SN1!SCDPT6SN1_15ENDIN_3</vt:lpstr>
      <vt:lpstr>SCDPT6SN1!SCDPT6SN1_15ENDIN_4</vt:lpstr>
      <vt:lpstr>SCDPT6SN1!SCDPT6SN1_15ENDIN_5</vt:lpstr>
      <vt:lpstr>SCDPT6SN1!SCDPT6SN1_15ENDIN_6</vt:lpstr>
      <vt:lpstr>SCDPT6SN1!SCDPT6SN1_15ENDIN_7</vt:lpstr>
      <vt:lpstr>SCDPT6SN1!SCDPT6SN1_15ENDIN_8</vt:lpstr>
      <vt:lpstr>SCDPT6SN1!SCDPT6SN1_15ENDIN_9</vt:lpstr>
      <vt:lpstr>SCDPT6SN1!SCDPT6SN1_1600000_Range</vt:lpstr>
      <vt:lpstr>SCDPT6SN1!SCDPT6SN1_1600001_1</vt:lpstr>
      <vt:lpstr>SCDPT6SN1!SCDPT6SN1_1600001_10</vt:lpstr>
      <vt:lpstr>SCDPT6SN1!SCDPT6SN1_1600001_2</vt:lpstr>
      <vt:lpstr>SCDPT6SN1!SCDPT6SN1_1600001_3</vt:lpstr>
      <vt:lpstr>SCDPT6SN1!SCDPT6SN1_1600001_4</vt:lpstr>
      <vt:lpstr>SCDPT6SN1!SCDPT6SN1_1600001_5</vt:lpstr>
      <vt:lpstr>SCDPT6SN1!SCDPT6SN1_1600001_6</vt:lpstr>
      <vt:lpstr>SCDPT6SN1!SCDPT6SN1_1600001_7</vt:lpstr>
      <vt:lpstr>SCDPT6SN1!SCDPT6SN1_1600001_8</vt:lpstr>
      <vt:lpstr>SCDPT6SN1!SCDPT6SN1_1600001_9</vt:lpstr>
      <vt:lpstr>SCDPT6SN1!SCDPT6SN1_1699999_7</vt:lpstr>
      <vt:lpstr>SCDPT6SN1!SCDPT6SN1_1699999_8</vt:lpstr>
      <vt:lpstr>SCDPT6SN1!SCDPT6SN1_16BEGIN_1</vt:lpstr>
      <vt:lpstr>SCDPT6SN1!SCDPT6SN1_16BEGIN_10</vt:lpstr>
      <vt:lpstr>SCDPT6SN1!SCDPT6SN1_16BEGIN_2</vt:lpstr>
      <vt:lpstr>SCDPT6SN1!SCDPT6SN1_16BEGIN_3</vt:lpstr>
      <vt:lpstr>SCDPT6SN1!SCDPT6SN1_16BEGIN_4</vt:lpstr>
      <vt:lpstr>SCDPT6SN1!SCDPT6SN1_16BEGIN_5</vt:lpstr>
      <vt:lpstr>SCDPT6SN1!SCDPT6SN1_16BEGIN_6</vt:lpstr>
      <vt:lpstr>SCDPT6SN1!SCDPT6SN1_16BEGIN_7</vt:lpstr>
      <vt:lpstr>SCDPT6SN1!SCDPT6SN1_16BEGIN_8</vt:lpstr>
      <vt:lpstr>SCDPT6SN1!SCDPT6SN1_16BEGIN_9</vt:lpstr>
      <vt:lpstr>SCDPT6SN1!SCDPT6SN1_16ENDIN_10</vt:lpstr>
      <vt:lpstr>SCDPT6SN1!SCDPT6SN1_16ENDIN_2</vt:lpstr>
      <vt:lpstr>SCDPT6SN1!SCDPT6SN1_16ENDIN_3</vt:lpstr>
      <vt:lpstr>SCDPT6SN1!SCDPT6SN1_16ENDIN_4</vt:lpstr>
      <vt:lpstr>SCDPT6SN1!SCDPT6SN1_16ENDIN_5</vt:lpstr>
      <vt:lpstr>SCDPT6SN1!SCDPT6SN1_16ENDIN_6</vt:lpstr>
      <vt:lpstr>SCDPT6SN1!SCDPT6SN1_16ENDIN_7</vt:lpstr>
      <vt:lpstr>SCDPT6SN1!SCDPT6SN1_16ENDIN_8</vt:lpstr>
      <vt:lpstr>SCDPT6SN1!SCDPT6SN1_16ENDIN_9</vt:lpstr>
      <vt:lpstr>SCDPT6SN1!SCDPT6SN1_1700000_Range</vt:lpstr>
      <vt:lpstr>SCDPT6SN1!SCDPT6SN1_1700001_1</vt:lpstr>
      <vt:lpstr>SCDPT6SN1!SCDPT6SN1_1700001_10</vt:lpstr>
      <vt:lpstr>SCDPT6SN1!SCDPT6SN1_1700001_2</vt:lpstr>
      <vt:lpstr>SCDPT6SN1!SCDPT6SN1_1700001_3</vt:lpstr>
      <vt:lpstr>SCDPT6SN1!SCDPT6SN1_1700001_4</vt:lpstr>
      <vt:lpstr>SCDPT6SN1!SCDPT6SN1_1700001_5</vt:lpstr>
      <vt:lpstr>SCDPT6SN1!SCDPT6SN1_1700001_6</vt:lpstr>
      <vt:lpstr>SCDPT6SN1!SCDPT6SN1_1700001_7</vt:lpstr>
      <vt:lpstr>SCDPT6SN1!SCDPT6SN1_1700001_8</vt:lpstr>
      <vt:lpstr>SCDPT6SN1!SCDPT6SN1_1700001_9</vt:lpstr>
      <vt:lpstr>SCDPT6SN1!SCDPT6SN1_1799999_7</vt:lpstr>
      <vt:lpstr>SCDPT6SN1!SCDPT6SN1_1799999_8</vt:lpstr>
      <vt:lpstr>SCDPT6SN1!SCDPT6SN1_17BEGIN_1</vt:lpstr>
      <vt:lpstr>SCDPT6SN1!SCDPT6SN1_17BEGIN_10</vt:lpstr>
      <vt:lpstr>SCDPT6SN1!SCDPT6SN1_17BEGIN_2</vt:lpstr>
      <vt:lpstr>SCDPT6SN1!SCDPT6SN1_17BEGIN_3</vt:lpstr>
      <vt:lpstr>SCDPT6SN1!SCDPT6SN1_17BEGIN_4</vt:lpstr>
      <vt:lpstr>SCDPT6SN1!SCDPT6SN1_17BEGIN_5</vt:lpstr>
      <vt:lpstr>SCDPT6SN1!SCDPT6SN1_17BEGIN_6</vt:lpstr>
      <vt:lpstr>SCDPT6SN1!SCDPT6SN1_17BEGIN_7</vt:lpstr>
      <vt:lpstr>SCDPT6SN1!SCDPT6SN1_17BEGIN_8</vt:lpstr>
      <vt:lpstr>SCDPT6SN1!SCDPT6SN1_17BEGIN_9</vt:lpstr>
      <vt:lpstr>SCDPT6SN1!SCDPT6SN1_17ENDIN_10</vt:lpstr>
      <vt:lpstr>SCDPT6SN1!SCDPT6SN1_17ENDIN_2</vt:lpstr>
      <vt:lpstr>SCDPT6SN1!SCDPT6SN1_17ENDIN_3</vt:lpstr>
      <vt:lpstr>SCDPT6SN1!SCDPT6SN1_17ENDIN_4</vt:lpstr>
      <vt:lpstr>SCDPT6SN1!SCDPT6SN1_17ENDIN_5</vt:lpstr>
      <vt:lpstr>SCDPT6SN1!SCDPT6SN1_17ENDIN_6</vt:lpstr>
      <vt:lpstr>SCDPT6SN1!SCDPT6SN1_17ENDIN_7</vt:lpstr>
      <vt:lpstr>SCDPT6SN1!SCDPT6SN1_17ENDIN_8</vt:lpstr>
      <vt:lpstr>SCDPT6SN1!SCDPT6SN1_17ENDIN_9</vt:lpstr>
      <vt:lpstr>SCDPT6SN1!SCDPT6SN1_1899999_7</vt:lpstr>
      <vt:lpstr>SCDPT6SN1!SCDPT6SN1_1899999_8</vt:lpstr>
      <vt:lpstr>SCDPT6SN1!SCDPT6SN1_1999999_7</vt:lpstr>
      <vt:lpstr>SCDPT6SN1!SCDPT6SN1_1999999_8</vt:lpstr>
      <vt:lpstr>SCDPT6SN1F!SCDPT6SN1F_0000001_1</vt:lpstr>
      <vt:lpstr>SCDPT6SN1F!SCDPT6SN1F_0000002_1</vt:lpstr>
      <vt:lpstr>SCDPT6SN2!SCDPT6SN2_0100000_Range</vt:lpstr>
      <vt:lpstr>SCDPT6SN2!SCDPT6SN2_0199999_4</vt:lpstr>
      <vt:lpstr>SCDPT6SN2!SCDPT6SN2_01BEGIN_1</vt:lpstr>
      <vt:lpstr>SCDPT6SN2!SCDPT6SN2_01BEGIN_2</vt:lpstr>
      <vt:lpstr>SCDPT6SN2!SCDPT6SN2_01BEGIN_3</vt:lpstr>
      <vt:lpstr>SCDPT6SN2!SCDPT6SN2_01BEGIN_4</vt:lpstr>
      <vt:lpstr>SCDPT6SN2!SCDPT6SN2_01BEGIN_5</vt:lpstr>
      <vt:lpstr>SCDPT6SN2!SCDPT6SN2_01BEGIN_6</vt:lpstr>
      <vt:lpstr>SCDPT6SN2!SCDPT6SN2_01ENDIN_2</vt:lpstr>
      <vt:lpstr>SCDPT6SN2!SCDPT6SN2_01ENDIN_3</vt:lpstr>
      <vt:lpstr>SCDPT6SN2!SCDPT6SN2_01ENDIN_4</vt:lpstr>
      <vt:lpstr>SCDPT6SN2!SCDPT6SN2_01ENDIN_5</vt:lpstr>
      <vt:lpstr>SCDPT6SN2!SCDPT6SN2_01ENDIN_6</vt:lpstr>
      <vt:lpstr>SCDPT6SN2!SCDPT6SN2_0200000_Range</vt:lpstr>
      <vt:lpstr>SCDPT6SN2!SCDPT6SN2_0299999_4</vt:lpstr>
      <vt:lpstr>SCDPT6SN2!SCDPT6SN2_02BEGIN_1</vt:lpstr>
      <vt:lpstr>SCDPT6SN2!SCDPT6SN2_02BEGIN_2</vt:lpstr>
      <vt:lpstr>SCDPT6SN2!SCDPT6SN2_02BEGIN_3</vt:lpstr>
      <vt:lpstr>SCDPT6SN2!SCDPT6SN2_02BEGIN_4</vt:lpstr>
      <vt:lpstr>SCDPT6SN2!SCDPT6SN2_02BEGIN_5</vt:lpstr>
      <vt:lpstr>SCDPT6SN2!SCDPT6SN2_02BEGIN_6</vt:lpstr>
      <vt:lpstr>SCDPT6SN2!SCDPT6SN2_02ENDIN_2</vt:lpstr>
      <vt:lpstr>SCDPT6SN2!SCDPT6SN2_02ENDIN_3</vt:lpstr>
      <vt:lpstr>SCDPT6SN2!SCDPT6SN2_02ENDIN_4</vt:lpstr>
      <vt:lpstr>SCDPT6SN2!SCDPT6SN2_02ENDIN_5</vt:lpstr>
      <vt:lpstr>SCDPT6SN2!SCDPT6SN2_02ENDIN_6</vt:lpstr>
      <vt:lpstr>SCDPT6SN2!SCDPT6SN2_0399999_4</vt:lpstr>
      <vt:lpstr>SCDAPT1!WINGS_Identifier_ID</vt:lpstr>
      <vt:lpstr>SCDAVER!WINGS_Identifier_ID</vt:lpstr>
      <vt:lpstr>SCDAVERF!WINGS_Identifier_ID</vt:lpstr>
      <vt:lpstr>SCDBPTASN1!WINGS_Identifier_ID</vt:lpstr>
      <vt:lpstr>SCDBPTASN1FE!WINGS_Identifier_ID</vt:lpstr>
      <vt:lpstr>SCDBPTASN2!WINGS_Identifier_ID</vt:lpstr>
      <vt:lpstr>SCDBPTASN2FE!WINGS_Identifier_ID</vt:lpstr>
      <vt:lpstr>SCDBPTAVER!WINGS_Identifier_ID</vt:lpstr>
      <vt:lpstr>SCDBPTBSN1!WINGS_Identifier_ID</vt:lpstr>
      <vt:lpstr>SCDBPTBSN1B!WINGS_Identifier_ID</vt:lpstr>
      <vt:lpstr>SCDBPTBSN1FE!WINGS_Identifier_ID</vt:lpstr>
      <vt:lpstr>SCDBPTBSN2!WINGS_Identifier_ID</vt:lpstr>
      <vt:lpstr>SCDBPTBSN2B!WINGS_Identifier_ID</vt:lpstr>
      <vt:lpstr>SCDBPTBSN2FE!WINGS_Identifier_ID</vt:lpstr>
      <vt:lpstr>SCDBPTBVER!WINGS_Identifier_ID</vt:lpstr>
      <vt:lpstr>SCDBPTCSN1!WINGS_Identifier_ID</vt:lpstr>
      <vt:lpstr>SCDBPTCSN2!WINGS_Identifier_ID</vt:lpstr>
      <vt:lpstr>SCDBPTD!WINGS_Identifier_ID</vt:lpstr>
      <vt:lpstr>SCDBVER!WINGS_Identifier_ID</vt:lpstr>
      <vt:lpstr>SCDLPT1!WINGS_Identifier_ID</vt:lpstr>
      <vt:lpstr>SCDLPT1F!WINGS_Identifier_ID</vt:lpstr>
      <vt:lpstr>SCDLPT2!WINGS_Identifier_ID</vt:lpstr>
      <vt:lpstr>SCDLPT2F!WINGS_Identifier_ID</vt:lpstr>
      <vt:lpstr>SCDPT1!WINGS_Identifier_ID</vt:lpstr>
      <vt:lpstr>SCDPT1ASN1!WINGS_Identifier_ID</vt:lpstr>
      <vt:lpstr>SCDPT1ASN1F!WINGS_Identifier_ID</vt:lpstr>
      <vt:lpstr>SCDPT1ASN2!WINGS_Identifier_ID</vt:lpstr>
      <vt:lpstr>SCDPT2SN1!WINGS_Identifier_ID</vt:lpstr>
      <vt:lpstr>SCDPT2SN2!WINGS_Identifier_ID</vt:lpstr>
      <vt:lpstr>SCDPT2SN2F!WINGS_Identifier_ID</vt:lpstr>
      <vt:lpstr>SCDPT3!WINGS_Identifier_ID</vt:lpstr>
      <vt:lpstr>SCDPT4!WINGS_Identifier_ID</vt:lpstr>
      <vt:lpstr>SCDPT5!WINGS_Identifier_ID</vt:lpstr>
      <vt:lpstr>SCDPT6SN1!WINGS_Identifier_ID</vt:lpstr>
      <vt:lpstr>SCDPT6SN1F!WINGS_Identifier_ID</vt:lpstr>
      <vt:lpstr>SCDPT6SN2!WINGS_Identifier_ID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Schedule D for the 2012 Annual Statement of Principal Life Insurance Company</dc:title>
  <dc:creator>Principal Life Insurance Company</dc:creator>
  <cp:keywords>Schedule D for the 2012 Annual Statement</cp:keywords>
  <cp:lastModifiedBy>Morrissey, Ari</cp:lastModifiedBy>
  <dcterms:created xsi:type="dcterms:W3CDTF">2013-03-01T16:49:01Z</dcterms:created>
  <dcterms:modified xsi:type="dcterms:W3CDTF">2013-03-05T17:41:28Z</dcterms:modified>
</cp:coreProperties>
</file>